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bookViews>
    <workbookView windowWidth="27945" windowHeight="12255" firstSheet="1" activeTab="6"/>
  </bookViews>
  <sheets>
    <sheet name="sku归属" sheetId="27" r:id="rId1"/>
    <sheet name="映射表" sheetId="4" r:id="rId2"/>
    <sheet name="B2B（ol)" sheetId="9" r:id="rId3"/>
    <sheet name="fulfillment" sheetId="2" r:id="rId4"/>
    <sheet name="payments" sheetId="3" r:id="rId5"/>
    <sheet name="广告" sheetId="22" r:id="rId6"/>
    <sheet name="模版F" sheetId="7" r:id="rId7"/>
    <sheet name="模板P" sheetId="13" r:id="rId8"/>
    <sheet name="月销售F" sheetId="11" state="hidden" r:id="rId9"/>
    <sheet name="月销售P" sheetId="14" state="hidden" r:id="rId10"/>
    <sheet name="汇总" sheetId="21" r:id="rId11"/>
    <sheet name="无忧无虑" sheetId="30" r:id="rId12"/>
    <sheet name="OYU" sheetId="28" r:id="rId13"/>
    <sheet name="AN" sheetId="29" r:id="rId14"/>
    <sheet name="DUX" sheetId="31" r:id="rId15"/>
    <sheet name="2026年度KPI" sheetId="25" r:id="rId16"/>
    <sheet name="店铺人员关系" sheetId="32" r:id="rId20"/>
  </sheets>
  <definedNames>
    <definedName name="_xlnm._FilterDatabase" localSheetId="0" hidden="1"><![CDATA[sku归属!$A$1:$D$22]]></definedName>
    <definedName name="_xlnm._FilterDatabase" localSheetId="3" hidden="1"><![CDATA[fulfillment!$A$1:$AN$172]]></definedName>
    <definedName name="_xlnm._FilterDatabase" localSheetId="4" hidden="1"><![CDATA[payments!$A$1:$AG$463]]></definedName>
    <definedName name="_xlnm._FilterDatabase" localSheetId="6" hidden="1"><![CDATA[模版F!$A$2:$AI$1284]]></definedName>
    <definedName name="_xlnm._FilterDatabase" localSheetId="7" hidden="1"><![CDATA[模板P!$A$2:$Y$1468]]></definedName>
    <definedName name="_xlnm._FilterDatabase" localSheetId="5" hidden="1"><![CDATA[广告!$A$1:$P$952]]></definedName>
    <definedName name="_xlnm._FilterDatabase" localSheetId="1" hidden="1"><![CDATA[映射表!$A$1:$M$12412]]></definedName>
    <definedName name="_xlnm._FilterDatabase" localSheetId="2" hidden="1"><![CDATA['B2B（ol)'!$A$1:$W$13226]]></definedName>
    <definedName name="_xlnm._FilterDatabase" localSheetId="10" hidden="1"><![CDATA[汇总!$A$1:$AL$265]]></definedName>
    <definedName name="_xlnm._FilterDatabase" localSheetId="9" hidden="1"><![CDATA[月销售P!$A$2:$J$2]]></definedName>
    <definedName name="_xlnm._FilterDatabase" localSheetId="8" hidden="1"><![CDATA[月销售F!$T$384:$U$384]]></definedName>
  </definedNames>
  <calcPr iterate="1" iterateDelta="0.001" calcMode="auto" fullCalcOnLoad="1" forceFullCalc="1"/>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<sst xmlns="http://schemas.openxmlformats.org/spreadsheetml/2006/main" count="422011" uniqueCount="51801">
  <si>
    <t xml:space="preserve">运营</t>
  </si>
  <si>
    <t xml:space="preserve">姓名</t>
  </si>
  <si>
    <t xml:space="preserve">账号名称</t>
  </si>
  <si>
    <t xml:space="preserve">倩倩</t>
  </si>
  <si>
    <t xml:space="preserve">其他</t>
  </si>
  <si>
    <t xml:space="preserve">无忧无虑</t>
  </si>
  <si>
    <t xml:space="preserve">MM</t>
  </si>
  <si>
    <t xml:space="preserve">莫美玉</t>
  </si>
  <si>
    <t xml:space="preserve">AN</t>
  </si>
  <si>
    <t xml:space="preserve">丁芳芳</t>
  </si>
  <si>
    <t xml:space="preserve">OYU</t>
  </si>
  <si>
    <t xml:space="preserve">欧阳博文</t>
  </si>
  <si>
    <t xml:space="preserve">DUX</t>
  </si>
  <si>
    <t xml:space="preserve">城龙</t>
  </si>
  <si>
    <t xml:space="preserve">YYX</t>
  </si>
  <si>
    <t xml:space="preserve">邱旭滢</t>
  </si>
  <si>
    <t xml:space="preserve">易云香</t>
  </si>
  <si>
    <t xml:space="preserve">张颖</t>
  </si>
  <si>
    <t xml:space="preserve">谭熹杰</t>
  </si>
  <si>
    <t xml:space="preserve">许梓渝</t>
  </si>
  <si>
    <t xml:space="preserve">CY</t>
  </si>
  <si>
    <t xml:space="preserve">XZY</t>
  </si>
  <si>
    <t xml:space="preserve">唐璇淑</t>
  </si>
  <si>
    <t xml:space="preserve">FF</t>
  </si>
  <si>
    <t xml:space="preserve">彭熠</t>
  </si>
  <si>
    <t xml:space="preserve">LYJ</t>
  </si>
  <si>
    <t xml:space="preserve">李小婉</t>
  </si>
  <si>
    <t xml:space="preserve">朱小燕</t>
  </si>
  <si>
    <t xml:space="preserve">平台SKU</t>
  </si>
  <si>
    <t xml:space="preserve">Asin</t>
  </si>
  <si>
    <t xml:space="preserve">B2B Item Code</t>
  </si>
  <si>
    <t xml:space="preserve">账号</t>
  </si>
  <si>
    <t xml:space="preserve">LQ-WF317943AAGnb</t>
  </si>
  <si>
    <t xml:space="preserve">B0CZ3PKD4V</t>
  </si>
  <si>
    <t xml:space="preserve">WF317943AAG</t>
  </si>
  <si>
    <t xml:space="preserve">LQ-WF317943AAK</t>
  </si>
  <si>
    <t xml:space="preserve">B0CZ3SCSGV</t>
  </si>
  <si>
    <t xml:space="preserve">WF317943AAK</t>
  </si>
  <si>
    <t xml:space="preserve">LQ-WF317944AAG</t>
  </si>
  <si>
    <t xml:space="preserve">B0CZ3P1QK4</t>
  </si>
  <si>
    <t xml:space="preserve">WF317944AAG</t>
  </si>
  <si>
    <t xml:space="preserve">LQ-WF317944AAK</t>
  </si>
  <si>
    <t xml:space="preserve">B0CZ3Q8K23</t>
  </si>
  <si>
    <t xml:space="preserve">WF317944AAK</t>
  </si>
  <si>
    <t xml:space="preserve">LQ-WF317945AAK</t>
  </si>
  <si>
    <t xml:space="preserve">B0CYX3CJ83</t>
  </si>
  <si>
    <t xml:space="preserve">WF317945AAK</t>
  </si>
  <si>
    <t xml:space="preserve">LQ-WF317945AAG</t>
  </si>
  <si>
    <t xml:space="preserve">B0CYX3TWFY</t>
  </si>
  <si>
    <t xml:space="preserve">WF317945AAG</t>
  </si>
  <si>
    <t xml:space="preserve">LQ-WF317946AAG</t>
  </si>
  <si>
    <t xml:space="preserve">B0CYX49GR1</t>
  </si>
  <si>
    <t xml:space="preserve">WF317946AAG</t>
  </si>
  <si>
    <t xml:space="preserve">LQ-WF317946AAK</t>
  </si>
  <si>
    <t xml:space="preserve">B0CYX1T9JF</t>
  </si>
  <si>
    <t xml:space="preserve">WF317946AAK</t>
  </si>
  <si>
    <t xml:space="preserve">LQ-HL000091AAG</t>
  </si>
  <si>
    <t xml:space="preserve">B0CZ3R45NN</t>
  </si>
  <si>
    <t xml:space="preserve">HL000091AAG</t>
  </si>
  <si>
    <t xml:space="preserve">LQ-HL000091AAK</t>
  </si>
  <si>
    <t xml:space="preserve">B0CZ3NHRN3</t>
  </si>
  <si>
    <t xml:space="preserve">HL000091AAK</t>
  </si>
  <si>
    <t xml:space="preserve">LQ-HL000092AAG</t>
  </si>
  <si>
    <t xml:space="preserve">B0CZ3PG4CR</t>
  </si>
  <si>
    <t xml:space="preserve">HL000092AAG</t>
  </si>
  <si>
    <t xml:space="preserve">LQ-HL000092AAK</t>
  </si>
  <si>
    <t xml:space="preserve">B0CZ3C6GWH</t>
  </si>
  <si>
    <t xml:space="preserve">HL000092AAK</t>
  </si>
  <si>
    <t xml:space="preserve">M-LP002024AAD-TWIN</t>
  </si>
  <si>
    <t xml:space="preserve">B0CYCGJGMN</t>
  </si>
  <si>
    <t xml:space="preserve">LP002024AAD</t>
  </si>
  <si>
    <t xml:space="preserve">M-LP002024AAE-TWIN</t>
  </si>
  <si>
    <t xml:space="preserve">B0CYCG25YF</t>
  </si>
  <si>
    <t xml:space="preserve">LP002024AAE</t>
  </si>
  <si>
    <t xml:space="preserve">M-LP002024AAK-TWIN</t>
  </si>
  <si>
    <t xml:space="preserve">B0CYCJ7CFX</t>
  </si>
  <si>
    <t xml:space="preserve">LP002024AAK</t>
  </si>
  <si>
    <t xml:space="preserve">M-LP002025AAD-FULL</t>
  </si>
  <si>
    <t xml:space="preserve">B0CYCK4HCP</t>
  </si>
  <si>
    <t xml:space="preserve">LP002025AAD</t>
  </si>
  <si>
    <t xml:space="preserve">M-LP002025AAE-FULL</t>
  </si>
  <si>
    <t xml:space="preserve">B0CYCJN9CV</t>
  </si>
  <si>
    <t xml:space="preserve">LP002025AAE</t>
  </si>
  <si>
    <t xml:space="preserve">M-LP002025AAK-FULL</t>
  </si>
  <si>
    <t xml:space="preserve">B0CYCHLFHS</t>
  </si>
  <si>
    <t xml:space="preserve">LP002025AAK</t>
  </si>
  <si>
    <t xml:space="preserve">M-MF316615AAB-TWIN</t>
  </si>
  <si>
    <t xml:space="preserve">B0CY8RC5LC</t>
  </si>
  <si>
    <t xml:space="preserve">MF316615AAB</t>
  </si>
  <si>
    <t xml:space="preserve">M-MF316615AAH-TWIN</t>
  </si>
  <si>
    <t xml:space="preserve">B0CY8Q41YD</t>
  </si>
  <si>
    <t xml:space="preserve">MF316615AAH</t>
  </si>
  <si>
    <t xml:space="preserve">M-MF316615AAK-TWIN</t>
  </si>
  <si>
    <t xml:space="preserve">B0CY8QNYQG</t>
  </si>
  <si>
    <t xml:space="preserve">MF316615AAK</t>
  </si>
  <si>
    <t xml:space="preserve">M-MF316616AAB-FULL</t>
  </si>
  <si>
    <t xml:space="preserve">B0CY8LC5FV</t>
  </si>
  <si>
    <t xml:space="preserve">MF316616AAB</t>
  </si>
  <si>
    <t xml:space="preserve">M-MF316616AAH-FULL</t>
  </si>
  <si>
    <t xml:space="preserve">B0CY8R5CZK</t>
  </si>
  <si>
    <t xml:space="preserve">MF316616AAH</t>
  </si>
  <si>
    <t xml:space="preserve">M-MF316616AAK-FULL</t>
  </si>
  <si>
    <t xml:space="preserve">B0CY8P68GB</t>
  </si>
  <si>
    <t xml:space="preserve">MF316616AAK</t>
  </si>
  <si>
    <t xml:space="preserve">M-W504140564AE-TWIN</t>
  </si>
  <si>
    <t xml:space="preserve">B0CXXYZBLG</t>
  </si>
  <si>
    <t xml:space="preserve">W504140564</t>
  </si>
  <si>
    <t xml:space="preserve">M-W504140570AB-TWIN</t>
  </si>
  <si>
    <t xml:space="preserve">B0CXY2KZQM</t>
  </si>
  <si>
    <t xml:space="preserve">W504140570</t>
  </si>
  <si>
    <t xml:space="preserve">M-W504S00142AE-3PCS</t>
  </si>
  <si>
    <t xml:space="preserve">B0CXY2T51R</t>
  </si>
  <si>
    <t xml:space="preserve">W504S00142</t>
  </si>
  <si>
    <t xml:space="preserve">M-W504S00143AE-5PCS</t>
  </si>
  <si>
    <t xml:space="preserve">B0CXY2H8HD</t>
  </si>
  <si>
    <t xml:space="preserve">W504S00236</t>
  </si>
  <si>
    <t xml:space="preserve">M-W697123297AK-TWIN</t>
  </si>
  <si>
    <t xml:space="preserve">B0CXXSH1Z6</t>
  </si>
  <si>
    <t xml:space="preserve">W697123297</t>
  </si>
  <si>
    <t xml:space="preserve">M-W697123298AE-TWIN</t>
  </si>
  <si>
    <t xml:space="preserve">B0CXXXSFZF</t>
  </si>
  <si>
    <t xml:space="preserve">W697123298</t>
  </si>
  <si>
    <t xml:space="preserve">M-W697123299AN-TWIN</t>
  </si>
  <si>
    <t xml:space="preserve">B0CXXZVM1J</t>
  </si>
  <si>
    <t xml:space="preserve">W697123299</t>
  </si>
  <si>
    <t xml:space="preserve">MM-AA20498889W</t>
  </si>
  <si>
    <t xml:space="preserve">B0CX8HP9W9</t>
  </si>
  <si>
    <t xml:space="preserve">AA20498889W</t>
  </si>
  <si>
    <t xml:space="preserve">MM-AA20554445W</t>
  </si>
  <si>
    <t xml:space="preserve">B0CX97C78P</t>
  </si>
  <si>
    <t xml:space="preserve">AA20554445W</t>
  </si>
  <si>
    <t xml:space="preserve">MM-GX000340AAE</t>
  </si>
  <si>
    <t xml:space="preserve">B0CX214S5Z</t>
  </si>
  <si>
    <t xml:space="preserve">GX000340AAE</t>
  </si>
  <si>
    <t xml:space="preserve">MM-GX000340AAK</t>
  </si>
  <si>
    <t xml:space="preserve">B0CX22CY9K</t>
  </si>
  <si>
    <t xml:space="preserve">GX000340AAK</t>
  </si>
  <si>
    <t xml:space="preserve">MM-GX000620AAK</t>
  </si>
  <si>
    <t xml:space="preserve">B0CX1GZN57</t>
  </si>
  <si>
    <t xml:space="preserve">GX000620AAK</t>
  </si>
  <si>
    <t xml:space="preserve">MM-GX000634AAB</t>
  </si>
  <si>
    <t xml:space="preserve">B0CSWXGFDF</t>
  </si>
  <si>
    <t xml:space="preserve">GX000634AAB</t>
  </si>
  <si>
    <t xml:space="preserve">MM-GX000635AAB-FULL</t>
  </si>
  <si>
    <t xml:space="preserve">B0CYQ4MBXM</t>
  </si>
  <si>
    <t xml:space="preserve">GX000635AAB</t>
  </si>
  <si>
    <t xml:space="preserve">MM-GX000635AAK-FULL</t>
  </si>
  <si>
    <t xml:space="preserve">B0CYQ4CMM6</t>
  </si>
  <si>
    <t xml:space="preserve">GX000635AAK</t>
  </si>
  <si>
    <t xml:space="preserve">MM-LP000342AAE-F</t>
  </si>
  <si>
    <t xml:space="preserve">B0CYLX8C5K</t>
  </si>
  <si>
    <t xml:space="preserve">LP000342AAE</t>
  </si>
  <si>
    <t xml:space="preserve">MM-LP000342AAK-F</t>
  </si>
  <si>
    <t xml:space="preserve">B0CYLWJMLP</t>
  </si>
  <si>
    <t xml:space="preserve">LP000342AAK-1</t>
  </si>
  <si>
    <t xml:space="preserve">MM-LP000342AAP-F</t>
  </si>
  <si>
    <t xml:space="preserve">B0CYLX357N</t>
  </si>
  <si>
    <t xml:space="preserve">LP000342AAP</t>
  </si>
  <si>
    <t xml:space="preserve">MM-LP000642AAE-F</t>
  </si>
  <si>
    <t xml:space="preserve">B0CYLXFWCS</t>
  </si>
  <si>
    <t xml:space="preserve">LP000642AAE</t>
  </si>
  <si>
    <t xml:space="preserve">MM-LP000642AAK-F</t>
  </si>
  <si>
    <t xml:space="preserve">B0CYLY88NG</t>
  </si>
  <si>
    <t xml:space="preserve">LP000642AAK</t>
  </si>
  <si>
    <t xml:space="preserve">MM-LP000642AAP-F</t>
  </si>
  <si>
    <t xml:space="preserve">B0CYM36YW7</t>
  </si>
  <si>
    <t xml:space="preserve">LP000642AAP</t>
  </si>
  <si>
    <t xml:space="preserve">MM-LP000742AAE-Q</t>
  </si>
  <si>
    <t xml:space="preserve">B0CYLWR94G</t>
  </si>
  <si>
    <t xml:space="preserve">LP000742AAE</t>
  </si>
  <si>
    <t xml:space="preserve">MM-LP000742AAK-Q</t>
  </si>
  <si>
    <t xml:space="preserve">B0CYLXCY9F</t>
  </si>
  <si>
    <t xml:space="preserve">LP000742AAK</t>
  </si>
  <si>
    <t xml:space="preserve">MM-LP000742AAP-Q</t>
  </si>
  <si>
    <t xml:space="preserve">B0CYLYZKZS</t>
  </si>
  <si>
    <t xml:space="preserve">LP000742AAP</t>
  </si>
  <si>
    <t xml:space="preserve">MM-LP000842AAE-Q</t>
  </si>
  <si>
    <t xml:space="preserve">B0CYLW1BMJ</t>
  </si>
  <si>
    <t xml:space="preserve">LP000842AAE</t>
  </si>
  <si>
    <t xml:space="preserve">MM-LP000842AAK-Q</t>
  </si>
  <si>
    <t xml:space="preserve">B0CYLWZSNN</t>
  </si>
  <si>
    <t xml:space="preserve">LP000842AAK</t>
  </si>
  <si>
    <t xml:space="preserve">MM-LP000842AAP-Q</t>
  </si>
  <si>
    <t xml:space="preserve">B0CYLYKXBW</t>
  </si>
  <si>
    <t xml:space="preserve">LP000842AAP</t>
  </si>
  <si>
    <t xml:space="preserve">MM-LP006001AAE</t>
  </si>
  <si>
    <t xml:space="preserve">B0CYT5L2BH</t>
  </si>
  <si>
    <t xml:space="preserve">LP006001AAE</t>
  </si>
  <si>
    <t xml:space="preserve">MM-LP006001AAK</t>
  </si>
  <si>
    <t xml:space="preserve">B0CYT4VCRH</t>
  </si>
  <si>
    <t xml:space="preserve">LP006001AAK</t>
  </si>
  <si>
    <t xml:space="preserve">MM-LP006002AAK</t>
  </si>
  <si>
    <t xml:space="preserve">B0CYT58C63</t>
  </si>
  <si>
    <t xml:space="preserve">LP006002AAK</t>
  </si>
  <si>
    <t xml:space="preserve">MM-LP006003AAK</t>
  </si>
  <si>
    <t xml:space="preserve">B0CYT21L87</t>
  </si>
  <si>
    <t xml:space="preserve">LP006003AAK</t>
  </si>
  <si>
    <t xml:space="preserve">MM-LP006003AAP</t>
  </si>
  <si>
    <t xml:space="preserve">B0CYT6N4MJ</t>
  </si>
  <si>
    <t xml:space="preserve">LP006003AAP</t>
  </si>
  <si>
    <t xml:space="preserve">MM-LP006004AAK</t>
  </si>
  <si>
    <t xml:space="preserve">B0CYT4T48D</t>
  </si>
  <si>
    <t xml:space="preserve">LP006004AAK</t>
  </si>
  <si>
    <t xml:space="preserve">MM-LT000366AAE-T</t>
  </si>
  <si>
    <t xml:space="preserve">B0CYQ648V1</t>
  </si>
  <si>
    <t xml:space="preserve">LT000366AAE</t>
  </si>
  <si>
    <t xml:space="preserve">MM-LT000366AAK-T</t>
  </si>
  <si>
    <t xml:space="preserve">B0CYQ6755W</t>
  </si>
  <si>
    <t xml:space="preserve">LT000366AAK</t>
  </si>
  <si>
    <t xml:space="preserve">MM-LT000367AAE-F</t>
  </si>
  <si>
    <t xml:space="preserve">B0CYQ79H2C</t>
  </si>
  <si>
    <t xml:space="preserve">LT000367AAE</t>
  </si>
  <si>
    <t xml:space="preserve">MM-LT000367AAK-F</t>
  </si>
  <si>
    <t xml:space="preserve">B0CYQ5K89B</t>
  </si>
  <si>
    <t xml:space="preserve">LT000367AAK</t>
  </si>
  <si>
    <t xml:space="preserve">MM-MF309470AAB</t>
  </si>
  <si>
    <t xml:space="preserve">B0CX5BGZXT</t>
  </si>
  <si>
    <t xml:space="preserve">MF309470AAB</t>
  </si>
  <si>
    <t xml:space="preserve">MM-MF311038AAB</t>
  </si>
  <si>
    <t xml:space="preserve">B0CX5GK2RL</t>
  </si>
  <si>
    <t xml:space="preserve">MF311038AAB</t>
  </si>
  <si>
    <t xml:space="preserve">MM-SF000023AAB</t>
  </si>
  <si>
    <t xml:space="preserve">B0CX21B2YD</t>
  </si>
  <si>
    <t xml:space="preserve">SF000023AAB</t>
  </si>
  <si>
    <t xml:space="preserve">MM-SF000023AAK</t>
  </si>
  <si>
    <t xml:space="preserve">B0CX1YT2G9</t>
  </si>
  <si>
    <t xml:space="preserve">SF000023AAK</t>
  </si>
  <si>
    <t xml:space="preserve">MM-SF000024AAB</t>
  </si>
  <si>
    <t xml:space="preserve">B0CX1YPVBF</t>
  </si>
  <si>
    <t xml:space="preserve">SF000024AAB</t>
  </si>
  <si>
    <t xml:space="preserve">MM-SF000024AAK</t>
  </si>
  <si>
    <t xml:space="preserve">B0CX1K8SHG</t>
  </si>
  <si>
    <t xml:space="preserve">SF000024AAK</t>
  </si>
  <si>
    <t xml:space="preserve">MM-SF000051AAB</t>
  </si>
  <si>
    <t xml:space="preserve">B0CSX6ZBTL</t>
  </si>
  <si>
    <t xml:space="preserve">SF000051AAB</t>
  </si>
  <si>
    <t xml:space="preserve">MM-SF000051AAK</t>
  </si>
  <si>
    <t xml:space="preserve">B0CSX6M12W</t>
  </si>
  <si>
    <t xml:space="preserve">SF000051AAK</t>
  </si>
  <si>
    <t xml:space="preserve">MM-SF000113AAE-TWIN</t>
  </si>
  <si>
    <t xml:space="preserve">B0CYT4HC51</t>
  </si>
  <si>
    <t xml:space="preserve">SF000113AAE</t>
  </si>
  <si>
    <t xml:space="preserve">MM-SF000113AAH-TWIN</t>
  </si>
  <si>
    <t xml:space="preserve">B0CYT4TY1H</t>
  </si>
  <si>
    <t xml:space="preserve">SF000113AAH</t>
  </si>
  <si>
    <t xml:space="preserve">MM-SF000114AAE-FULL</t>
  </si>
  <si>
    <t xml:space="preserve">B0CYT6CDHH</t>
  </si>
  <si>
    <t xml:space="preserve">SF000114AAE</t>
  </si>
  <si>
    <t xml:space="preserve">MM-SF000114AAH-FULL</t>
  </si>
  <si>
    <t xml:space="preserve">B0CYT611VB</t>
  </si>
  <si>
    <t xml:space="preserve">SF000114AAH</t>
  </si>
  <si>
    <t xml:space="preserve">MM-SM117AE-1</t>
  </si>
  <si>
    <t xml:space="preserve">B0CYQ5ZWB8</t>
  </si>
  <si>
    <t xml:space="preserve">SM000117AAE-1</t>
  </si>
  <si>
    <t xml:space="preserve">MM-SM117AK-1</t>
  </si>
  <si>
    <t xml:space="preserve">B0CYQ6YJL9</t>
  </si>
  <si>
    <t xml:space="preserve">SM000117AAK-1</t>
  </si>
  <si>
    <t xml:space="preserve">MM-W1307S00019-TXL</t>
  </si>
  <si>
    <t xml:space="preserve">B0CYQ4X5GH</t>
  </si>
  <si>
    <t xml:space="preserve">W1307S00045</t>
  </si>
  <si>
    <t xml:space="preserve">MM-W1307S00020-FXL</t>
  </si>
  <si>
    <t xml:space="preserve">B0CYQ72L37</t>
  </si>
  <si>
    <t xml:space="preserve">W1307S00046</t>
  </si>
  <si>
    <t xml:space="preserve">MM-W504S00068AE</t>
  </si>
  <si>
    <t xml:space="preserve">B0CX23D7TM</t>
  </si>
  <si>
    <t xml:space="preserve">W504S00068</t>
  </si>
  <si>
    <t xml:space="preserve">MM-W504S00069AK</t>
  </si>
  <si>
    <t xml:space="preserve">B0CX217Q8L</t>
  </si>
  <si>
    <t xml:space="preserve">W504S00069</t>
  </si>
  <si>
    <t xml:space="preserve">MM-WF301718AAC</t>
  </si>
  <si>
    <t xml:space="preserve">B0CXDDC3GT</t>
  </si>
  <si>
    <t xml:space="preserve">WF301718AAC</t>
  </si>
  <si>
    <t xml:space="preserve">MM-WF301718AAJ</t>
  </si>
  <si>
    <t xml:space="preserve">B0CXF3NWH1</t>
  </si>
  <si>
    <t xml:space="preserve">WF301718AAJ</t>
  </si>
  <si>
    <t xml:space="preserve">MM-WF320681AAA</t>
  </si>
  <si>
    <t xml:space="preserve">B0CYQ5Q794</t>
  </si>
  <si>
    <t xml:space="preserve">WF320681AAA</t>
  </si>
  <si>
    <t xml:space="preserve">MM-WF320681AAK</t>
  </si>
  <si>
    <t xml:space="preserve">B0CYQ6TFSZ</t>
  </si>
  <si>
    <t xml:space="preserve">WF320681AAK</t>
  </si>
  <si>
    <t xml:space="preserve">MM-WF323879AAW-TK</t>
  </si>
  <si>
    <t xml:space="preserve">B0CYLXBFBW</t>
  </si>
  <si>
    <t xml:space="preserve">WF323879AAW</t>
  </si>
  <si>
    <t xml:space="preserve">XM-AA708AA-CL</t>
  </si>
  <si>
    <t xml:space="preserve">B0CXF5D567</t>
  </si>
  <si>
    <t xml:space="preserve">AA20690708B</t>
  </si>
  <si>
    <t xml:space="preserve">XM-AA708AE-CL</t>
  </si>
  <si>
    <t xml:space="preserve">B0CXF2PBG2</t>
  </si>
  <si>
    <t xml:space="preserve">AA20690708G</t>
  </si>
  <si>
    <t xml:space="preserve">XM-AA910AA-CL</t>
  </si>
  <si>
    <t xml:space="preserve">B0CXF1ZN81</t>
  </si>
  <si>
    <t xml:space="preserve">AA20690910B</t>
  </si>
  <si>
    <t xml:space="preserve">XM-AA910AE-CL</t>
  </si>
  <si>
    <t xml:space="preserve">B0CXF2Q8JT</t>
  </si>
  <si>
    <t xml:space="preserve">AA20690910G</t>
  </si>
  <si>
    <t xml:space="preserve">XM-MF5578AB-TWIN</t>
  </si>
  <si>
    <t xml:space="preserve">B0CY5JWNZS</t>
  </si>
  <si>
    <t xml:space="preserve">MF315578AAB</t>
  </si>
  <si>
    <t xml:space="preserve">XM-MF5578AK-TWIN</t>
  </si>
  <si>
    <t xml:space="preserve">B0CY5LX4BJ</t>
  </si>
  <si>
    <t xml:space="preserve">MF315578AAK</t>
  </si>
  <si>
    <t xml:space="preserve">XM-SF83AB-FULL</t>
  </si>
  <si>
    <t xml:space="preserve">B0CY5M7JCX</t>
  </si>
  <si>
    <t xml:space="preserve">SF000083AAB</t>
  </si>
  <si>
    <t xml:space="preserve">XM-SF83AK-FULL</t>
  </si>
  <si>
    <t xml:space="preserve">B0CY5MMXX4</t>
  </si>
  <si>
    <t xml:space="preserve">SF000083AAK</t>
  </si>
  <si>
    <t xml:space="preserve">M- WF286310AAE-T</t>
  </si>
  <si>
    <t xml:space="preserve">B09Y133KG1</t>
  </si>
  <si>
    <t xml:space="preserve">WF286310AAE</t>
  </si>
  <si>
    <t xml:space="preserve">M- WF286310AAK-T</t>
  </si>
  <si>
    <t xml:space="preserve">B09XZQK848</t>
  </si>
  <si>
    <t xml:space="preserve">WF286310AAK</t>
  </si>
  <si>
    <t xml:space="preserve">M- WF286310AAL-T</t>
  </si>
  <si>
    <t xml:space="preserve">B09Y1L88L5</t>
  </si>
  <si>
    <t xml:space="preserve">WF286310AAL</t>
  </si>
  <si>
    <t xml:space="preserve">M-38000-TWINXL</t>
  </si>
  <si>
    <t xml:space="preserve">B09VQ2XS45</t>
  </si>
  <si>
    <t xml:space="preserve">M-38005-FULLXL</t>
  </si>
  <si>
    <t xml:space="preserve">B09VFSFGSN</t>
  </si>
  <si>
    <t xml:space="preserve">M-GX000309AAE</t>
  </si>
  <si>
    <t xml:space="preserve">B09X4JPL83</t>
  </si>
  <si>
    <t xml:space="preserve">GX000309AAE</t>
  </si>
  <si>
    <t xml:space="preserve">M-GX000309AAP</t>
  </si>
  <si>
    <t xml:space="preserve">B09X4JSP1P</t>
  </si>
  <si>
    <t xml:space="preserve">GX000309AAP</t>
  </si>
  <si>
    <t xml:space="preserve">M-GX001008AAA</t>
  </si>
  <si>
    <t xml:space="preserve">B0CX3P76R3</t>
  </si>
  <si>
    <t xml:space="preserve">GX001008AAA</t>
  </si>
  <si>
    <t xml:space="preserve">M-GX001008AAE</t>
  </si>
  <si>
    <t xml:space="preserve">B0CX3W46ZG</t>
  </si>
  <si>
    <t xml:space="preserve">GX001008AAE</t>
  </si>
  <si>
    <t xml:space="preserve">M-GX001009AAA</t>
  </si>
  <si>
    <t xml:space="preserve">B0CX3GBRRG</t>
  </si>
  <si>
    <t xml:space="preserve">GX001009AAA</t>
  </si>
  <si>
    <t xml:space="preserve">M-GX001009AAE</t>
  </si>
  <si>
    <t xml:space="preserve">B0CX3ZB46P</t>
  </si>
  <si>
    <t xml:space="preserve">GX001009AAE</t>
  </si>
  <si>
    <t xml:space="preserve">M-GX001310AAK</t>
  </si>
  <si>
    <t xml:space="preserve">B09X5P44GT</t>
  </si>
  <si>
    <t xml:space="preserve">GX001310AAK</t>
  </si>
  <si>
    <t xml:space="preserve">M-GX001502AAC-QUEEN</t>
  </si>
  <si>
    <t xml:space="preserve">B0B1C7Y9HH</t>
  </si>
  <si>
    <t xml:space="preserve">GX001502AAC</t>
  </si>
  <si>
    <t xml:space="preserve">M-KK005001AAG</t>
  </si>
  <si>
    <t xml:space="preserve">B09QT1BY18</t>
  </si>
  <si>
    <t xml:space="preserve">KK005001AAG</t>
  </si>
  <si>
    <t xml:space="preserve">M-KK005001AAW</t>
  </si>
  <si>
    <t xml:space="preserve">B09QT2LXKD</t>
  </si>
  <si>
    <t xml:space="preserve">KK005001AAW</t>
  </si>
  <si>
    <t xml:space="preserve">M-LP000087AAD-FULL</t>
  </si>
  <si>
    <t xml:space="preserve">B09ZPPCRNZ</t>
  </si>
  <si>
    <t xml:space="preserve">LP000087AAD</t>
  </si>
  <si>
    <t xml:space="preserve">M-LP000087AAE-FULL</t>
  </si>
  <si>
    <t xml:space="preserve">B09ZPNKYFK</t>
  </si>
  <si>
    <t xml:space="preserve">LP000087AAE</t>
  </si>
  <si>
    <t xml:space="preserve">M-LP000087AAK-FULL</t>
  </si>
  <si>
    <t xml:space="preserve">B09ZPM3P2P</t>
  </si>
  <si>
    <t xml:space="preserve">LP000087AAK</t>
  </si>
  <si>
    <t xml:space="preserve">M-LP000311AAA</t>
  </si>
  <si>
    <t xml:space="preserve">B09XTXVV49</t>
  </si>
  <si>
    <t xml:space="preserve">LP000311AAA</t>
  </si>
  <si>
    <t xml:space="preserve">M-LP000311AAE</t>
  </si>
  <si>
    <t xml:space="preserve">B09XTMRCMR</t>
  </si>
  <si>
    <t xml:space="preserve">LP000311AAE</t>
  </si>
  <si>
    <t xml:space="preserve">M-LP000411AAA</t>
  </si>
  <si>
    <t xml:space="preserve">B09XTFZ38R</t>
  </si>
  <si>
    <t xml:space="preserve">LP000411AAA</t>
  </si>
  <si>
    <t xml:space="preserve">M-LP000411AAE</t>
  </si>
  <si>
    <t xml:space="preserve">B09XTLHMLR</t>
  </si>
  <si>
    <t xml:space="preserve">LP000411AAE</t>
  </si>
  <si>
    <t xml:space="preserve">M-LP000541AAE</t>
  </si>
  <si>
    <t xml:space="preserve">B09W14KZ86</t>
  </si>
  <si>
    <t xml:space="preserve">LP000541AAE</t>
  </si>
  <si>
    <t xml:space="preserve">M-LP000541AAK</t>
  </si>
  <si>
    <t xml:space="preserve">B09W15BZY1</t>
  </si>
  <si>
    <t xml:space="preserve">LP000541AAK</t>
  </si>
  <si>
    <t xml:space="preserve">M-LP000801AAB-Twin</t>
  </si>
  <si>
    <t xml:space="preserve">B0B57WZZMH</t>
  </si>
  <si>
    <t xml:space="preserve">LP000801AAB</t>
  </si>
  <si>
    <t xml:space="preserve">M-LP000801AAK-Twin</t>
  </si>
  <si>
    <t xml:space="preserve">B0B57WJXJ3</t>
  </si>
  <si>
    <t xml:space="preserve">LP000801AAK</t>
  </si>
  <si>
    <t xml:space="preserve">M-LP000801AAN-Twin</t>
  </si>
  <si>
    <t xml:space="preserve">B0B57Y8W67</t>
  </si>
  <si>
    <t xml:space="preserve">LP000801AAN</t>
  </si>
  <si>
    <t xml:space="preserve">M-LT000022AAE</t>
  </si>
  <si>
    <t xml:space="preserve">B09WZ1KKTX</t>
  </si>
  <si>
    <t xml:space="preserve">LT000022AAE</t>
  </si>
  <si>
    <t xml:space="preserve">M-LT000022AAK</t>
  </si>
  <si>
    <t xml:space="preserve">B09WZ2R57B</t>
  </si>
  <si>
    <t xml:space="preserve">LT000022AAK</t>
  </si>
  <si>
    <t xml:space="preserve">M-LT000022AAP</t>
  </si>
  <si>
    <t xml:space="preserve">B09WZ1S5JD</t>
  </si>
  <si>
    <t xml:space="preserve">LT000022AAP</t>
  </si>
  <si>
    <t xml:space="preserve">M-LT000045AAE</t>
  </si>
  <si>
    <t xml:space="preserve">B09X5PS9X8</t>
  </si>
  <si>
    <t xml:space="preserve">LT000045AAE-1</t>
  </si>
  <si>
    <t xml:space="preserve">M-LT000045AAK</t>
  </si>
  <si>
    <t xml:space="preserve">B09X5NK4PG</t>
  </si>
  <si>
    <t xml:space="preserve">LT000045AAK</t>
  </si>
  <si>
    <t xml:space="preserve">M-LT000082AAE</t>
  </si>
  <si>
    <t xml:space="preserve">B0B1C2LTB3</t>
  </si>
  <si>
    <t xml:space="preserve">LT000082AAE</t>
  </si>
  <si>
    <t xml:space="preserve">M-LT000082AAK</t>
  </si>
  <si>
    <t xml:space="preserve">B0B1C3SZTS</t>
  </si>
  <si>
    <t xml:space="preserve">LT000082AAK</t>
  </si>
  <si>
    <t xml:space="preserve">M-LT000082AAP</t>
  </si>
  <si>
    <t xml:space="preserve">B0B1C3MB6Z</t>
  </si>
  <si>
    <t xml:space="preserve">LT000082AAP</t>
  </si>
  <si>
    <t xml:space="preserve">M-LT000268AAK</t>
  </si>
  <si>
    <t xml:space="preserve">B0CQ57XCS4</t>
  </si>
  <si>
    <t xml:space="preserve">LT000268AAK</t>
  </si>
  <si>
    <t xml:space="preserve">M-LT000268AAP</t>
  </si>
  <si>
    <t xml:space="preserve">B0CQ5B3MZ9</t>
  </si>
  <si>
    <t xml:space="preserve">LT000268AAP</t>
  </si>
  <si>
    <t xml:space="preserve">M-MF289091AAB-Twin</t>
  </si>
  <si>
    <t xml:space="preserve">B0B57SXFVC</t>
  </si>
  <si>
    <t xml:space="preserve">MF289091AAB</t>
  </si>
  <si>
    <t xml:space="preserve">M-MF289091AAK-Twin</t>
  </si>
  <si>
    <t xml:space="preserve">B0B57V9YCL</t>
  </si>
  <si>
    <t xml:space="preserve">MF289091AAK</t>
  </si>
  <si>
    <t xml:space="preserve">M-MF289094AAB-Full</t>
  </si>
  <si>
    <t xml:space="preserve">B0B57XSGQL</t>
  </si>
  <si>
    <t xml:space="preserve">MF289094AAB</t>
  </si>
  <si>
    <t xml:space="preserve">M-MF289094AAK-Full</t>
  </si>
  <si>
    <t xml:space="preserve">B0B57V9YCK</t>
  </si>
  <si>
    <t xml:space="preserve">MF289094AAK</t>
  </si>
  <si>
    <t xml:space="preserve">M-SF000069AAA</t>
  </si>
  <si>
    <t xml:space="preserve">B0CPVR6T26</t>
  </si>
  <si>
    <t xml:space="preserve">SF000069AAA</t>
  </si>
  <si>
    <t xml:space="preserve">M-SF000069AAE</t>
  </si>
  <si>
    <t xml:space="preserve">B0CPVP3TTB</t>
  </si>
  <si>
    <t xml:space="preserve">SF000069AAE</t>
  </si>
  <si>
    <t xml:space="preserve">M-SF000069AAH</t>
  </si>
  <si>
    <t xml:space="preserve">B0CPVNVJ1H</t>
  </si>
  <si>
    <t xml:space="preserve">SF000069AAH</t>
  </si>
  <si>
    <t xml:space="preserve">M-SH000195AAD-64</t>
  </si>
  <si>
    <t xml:space="preserve">B09WNDQKM6</t>
  </si>
  <si>
    <t xml:space="preserve">SH000195AAD</t>
  </si>
  <si>
    <t xml:space="preserve">M-SH000195AAE-64</t>
  </si>
  <si>
    <t xml:space="preserve">B09WNDWH4J</t>
  </si>
  <si>
    <t xml:space="preserve">SH000195AAE</t>
  </si>
  <si>
    <t xml:space="preserve">M-SM000118AAE-1</t>
  </si>
  <si>
    <t xml:space="preserve">B09WZ2CP92</t>
  </si>
  <si>
    <t xml:space="preserve">GX000118AAE</t>
  </si>
  <si>
    <t xml:space="preserve">M-SM000916AAE</t>
  </si>
  <si>
    <t xml:space="preserve">B09X1XVBWS</t>
  </si>
  <si>
    <t xml:space="preserve">SM000916AAE</t>
  </si>
  <si>
    <t xml:space="preserve">M-SM000916AAK</t>
  </si>
  <si>
    <t xml:space="preserve">B09X29R415</t>
  </si>
  <si>
    <t xml:space="preserve">SM000916AAK</t>
  </si>
  <si>
    <t xml:space="preserve">M-SM000916AAP</t>
  </si>
  <si>
    <t xml:space="preserve">B09X1X5ZR6</t>
  </si>
  <si>
    <t xml:space="preserve">SM000916AAP</t>
  </si>
  <si>
    <t xml:space="preserve">M-SM001008AAE-TWIN</t>
  </si>
  <si>
    <t xml:space="preserve">B0B15FDCCN</t>
  </si>
  <si>
    <t xml:space="preserve">SM001008AAE</t>
  </si>
  <si>
    <t xml:space="preserve">M-SM001009AAE-FULL</t>
  </si>
  <si>
    <t xml:space="preserve">B0B15FGJ22</t>
  </si>
  <si>
    <t xml:space="preserve">SM001009AAE</t>
  </si>
  <si>
    <t xml:space="preserve">M-W1388141540AK</t>
  </si>
  <si>
    <t xml:space="preserve">B0CV44VD56</t>
  </si>
  <si>
    <t xml:space="preserve">W1388141540</t>
  </si>
  <si>
    <t xml:space="preserve">M-W1388142961AB</t>
  </si>
  <si>
    <t xml:space="preserve">B0CV4FHWXP</t>
  </si>
  <si>
    <t xml:space="preserve">W1388142961</t>
  </si>
  <si>
    <t xml:space="preserve">M-W1791106091AE-TWIN</t>
  </si>
  <si>
    <t xml:space="preserve">B0CXJFS19C</t>
  </si>
  <si>
    <t xml:space="preserve">W1791106091</t>
  </si>
  <si>
    <t xml:space="preserve">M-W1791106092AK-TWIN</t>
  </si>
  <si>
    <t xml:space="preserve">B0CXJF16XF</t>
  </si>
  <si>
    <t xml:space="preserve">W1791106092</t>
  </si>
  <si>
    <t xml:space="preserve">M-W1791106093AN-TWIN</t>
  </si>
  <si>
    <t xml:space="preserve">B0CXJHBZRN</t>
  </si>
  <si>
    <t xml:space="preserve">W1791106093</t>
  </si>
  <si>
    <t xml:space="preserve">M-W1791106094AP-TWIN</t>
  </si>
  <si>
    <t xml:space="preserve">B0CXJDGZ8J</t>
  </si>
  <si>
    <t xml:space="preserve">W1791106094</t>
  </si>
  <si>
    <t xml:space="preserve">M-W1791106602AP-FULL</t>
  </si>
  <si>
    <t xml:space="preserve">B0CXJGR6XH</t>
  </si>
  <si>
    <t xml:space="preserve">W1791106602</t>
  </si>
  <si>
    <t xml:space="preserve">M-W1791106604AE-QUEEN</t>
  </si>
  <si>
    <t xml:space="preserve">B0CXJFKM9Z</t>
  </si>
  <si>
    <t xml:space="preserve">W1791106604</t>
  </si>
  <si>
    <t xml:space="preserve">M-W1791106605AK-QUEEN</t>
  </si>
  <si>
    <t xml:space="preserve">B0CXJJHZWS</t>
  </si>
  <si>
    <t xml:space="preserve">W1791106605</t>
  </si>
  <si>
    <t xml:space="preserve">M-W1791106606AN-QUEEN</t>
  </si>
  <si>
    <t xml:space="preserve">B0CXJFBL88</t>
  </si>
  <si>
    <t xml:space="preserve">W1791106606</t>
  </si>
  <si>
    <t xml:space="preserve">M-W1791106607AP-QUEEN</t>
  </si>
  <si>
    <t xml:space="preserve">B0CXJGN12P</t>
  </si>
  <si>
    <t xml:space="preserve">W1791106607</t>
  </si>
  <si>
    <t xml:space="preserve">M-W1791106609AE-TWIN</t>
  </si>
  <si>
    <t xml:space="preserve">B0CXJGZZLC</t>
  </si>
  <si>
    <t xml:space="preserve">W1791106609</t>
  </si>
  <si>
    <t xml:space="preserve">M-W1791106610AK-TWIN</t>
  </si>
  <si>
    <t xml:space="preserve">B0CXJF1J12</t>
  </si>
  <si>
    <t xml:space="preserve">W1791106610</t>
  </si>
  <si>
    <t xml:space="preserve">M-W1791106611AN-TWIN</t>
  </si>
  <si>
    <t xml:space="preserve">B0CXJJ8RLG</t>
  </si>
  <si>
    <t xml:space="preserve">W1791106611</t>
  </si>
  <si>
    <t xml:space="preserve">M-W1791106612AP-TWIN</t>
  </si>
  <si>
    <t xml:space="preserve">B0CXJFGBXY</t>
  </si>
  <si>
    <t xml:space="preserve">W1791106612</t>
  </si>
  <si>
    <t xml:space="preserve">M-W1791106614</t>
  </si>
  <si>
    <t xml:space="preserve">B0CQ58MC6B</t>
  </si>
  <si>
    <t xml:space="preserve">W504P174630</t>
  </si>
  <si>
    <t xml:space="preserve">M-W1791106615</t>
  </si>
  <si>
    <t xml:space="preserve">B0CQ591JNR</t>
  </si>
  <si>
    <t xml:space="preserve">W504P286403</t>
  </si>
  <si>
    <t xml:space="preserve">M-W1791106616</t>
  </si>
  <si>
    <t xml:space="preserve">B0CQ5BMC55</t>
  </si>
  <si>
    <t xml:space="preserve">W504P370545</t>
  </si>
  <si>
    <t xml:space="preserve">M-W1791106618</t>
  </si>
  <si>
    <t xml:space="preserve">B0CQ5BYGVW</t>
  </si>
  <si>
    <t xml:space="preserve">W504P174636</t>
  </si>
  <si>
    <t xml:space="preserve">M-W1791106619</t>
  </si>
  <si>
    <t xml:space="preserve">B0CQ5CB4NF</t>
  </si>
  <si>
    <t xml:space="preserve">W504P174637</t>
  </si>
  <si>
    <t xml:space="preserve">M-W1791106620</t>
  </si>
  <si>
    <t xml:space="preserve">B0CQ57JKJ3</t>
  </si>
  <si>
    <t xml:space="preserve">W504P286409</t>
  </si>
  <si>
    <t xml:space="preserve">M-W17916599AE-FULL</t>
  </si>
  <si>
    <t xml:space="preserve">B0CXJDX5TB</t>
  </si>
  <si>
    <t xml:space="preserve">W1791106599</t>
  </si>
  <si>
    <t xml:space="preserve">M-W17916600AK-FULL</t>
  </si>
  <si>
    <t xml:space="preserve">B0CXJCYN81</t>
  </si>
  <si>
    <t xml:space="preserve">W1791106600</t>
  </si>
  <si>
    <t xml:space="preserve">M-W17916601AN-FULL</t>
  </si>
  <si>
    <t xml:space="preserve">B0CXJB68S7</t>
  </si>
  <si>
    <t xml:space="preserve">W1791106601</t>
  </si>
  <si>
    <t xml:space="preserve">M-W24417915-BLUE</t>
  </si>
  <si>
    <t xml:space="preserve">B0B2F5ZZMF</t>
  </si>
  <si>
    <t xml:space="preserve">W24417915</t>
  </si>
  <si>
    <t xml:space="preserve">M-W24417916-GREY</t>
  </si>
  <si>
    <t xml:space="preserve">B0B2F67GTM</t>
  </si>
  <si>
    <t xml:space="preserve">W24417916</t>
  </si>
  <si>
    <t xml:space="preserve">M-W39523550-coffee</t>
  </si>
  <si>
    <t xml:space="preserve">B0B1B7YT45</t>
  </si>
  <si>
    <t xml:space="preserve">W39523550</t>
  </si>
  <si>
    <t xml:space="preserve">M-W39523552-D-GREY</t>
  </si>
  <si>
    <t xml:space="preserve">B0B1B7P3Y1</t>
  </si>
  <si>
    <t xml:space="preserve">W39523552</t>
  </si>
  <si>
    <t xml:space="preserve">M-W39529308-Orange</t>
  </si>
  <si>
    <t xml:space="preserve">B0B1B9Q5LR</t>
  </si>
  <si>
    <t xml:space="preserve">W39529308</t>
  </si>
  <si>
    <t xml:space="preserve">M-W39529309-lightblue</t>
  </si>
  <si>
    <t xml:space="preserve">B0B1B9158H</t>
  </si>
  <si>
    <t xml:space="preserve">W39529309</t>
  </si>
  <si>
    <t xml:space="preserve">M-W39529310-RED</t>
  </si>
  <si>
    <t xml:space="preserve">B0B1B84DZC</t>
  </si>
  <si>
    <t xml:space="preserve">W39529310</t>
  </si>
  <si>
    <t xml:space="preserve">M-W39529314-yellow</t>
  </si>
  <si>
    <t xml:space="preserve">B0B1B8MHL5</t>
  </si>
  <si>
    <t xml:space="preserve">W39529314</t>
  </si>
  <si>
    <t xml:space="preserve">M-W48734039-beige</t>
  </si>
  <si>
    <t xml:space="preserve">B09ZYPMM4B</t>
  </si>
  <si>
    <t xml:space="preserve">W48734039</t>
  </si>
  <si>
    <t xml:space="preserve">M-W504119480AE-FULL</t>
  </si>
  <si>
    <t xml:space="preserve">B0CXJG51CC</t>
  </si>
  <si>
    <t xml:space="preserve">W504119480</t>
  </si>
  <si>
    <t xml:space="preserve">M-W504119481AK-FULL</t>
  </si>
  <si>
    <t xml:space="preserve">B0CXJFJPGN</t>
  </si>
  <si>
    <t xml:space="preserve">W504119481</t>
  </si>
  <si>
    <t xml:space="preserve">M-W504119482AN-FULL</t>
  </si>
  <si>
    <t xml:space="preserve">B0CXJCV9W7</t>
  </si>
  <si>
    <t xml:space="preserve">W504119482</t>
  </si>
  <si>
    <t xml:space="preserve">M-W504119506</t>
  </si>
  <si>
    <t xml:space="preserve">B0CQ583T9Y</t>
  </si>
  <si>
    <t xml:space="preserve">W504119506</t>
  </si>
  <si>
    <t xml:space="preserve">M-W504119507</t>
  </si>
  <si>
    <t xml:space="preserve">B0CQ5BN66S</t>
  </si>
  <si>
    <t xml:space="preserve">W504119507</t>
  </si>
  <si>
    <t xml:space="preserve">M-W504119508</t>
  </si>
  <si>
    <t xml:space="preserve">B0CQ59MQ1X</t>
  </si>
  <si>
    <t xml:space="preserve">W504119508</t>
  </si>
  <si>
    <t xml:space="preserve">M-W504119695</t>
  </si>
  <si>
    <t xml:space="preserve">B0CQ5924M5</t>
  </si>
  <si>
    <t xml:space="preserve">W504119695</t>
  </si>
  <si>
    <t xml:space="preserve">M-W504119696</t>
  </si>
  <si>
    <t xml:space="preserve">B0CQ59G6X4</t>
  </si>
  <si>
    <t xml:space="preserve">W504119696</t>
  </si>
  <si>
    <t xml:space="preserve">M-W504119697</t>
  </si>
  <si>
    <t xml:space="preserve">B0CQ5C54JK</t>
  </si>
  <si>
    <t xml:space="preserve">W504119697</t>
  </si>
  <si>
    <t xml:space="preserve">M-W50422210-E-T</t>
  </si>
  <si>
    <t xml:space="preserve">B09QLBRXV3</t>
  </si>
  <si>
    <t xml:space="preserve">W504P148530</t>
  </si>
  <si>
    <t xml:space="preserve">M-W50422211-K-T</t>
  </si>
  <si>
    <t xml:space="preserve">B09QLBMT7Z</t>
  </si>
  <si>
    <t xml:space="preserve">W50422211</t>
  </si>
  <si>
    <t xml:space="preserve">M-W50437208-AE</t>
  </si>
  <si>
    <t xml:space="preserve">B0B3RYTNDP</t>
  </si>
  <si>
    <t xml:space="preserve">W504P148536</t>
  </si>
  <si>
    <t xml:space="preserve">M-W50437209-AK</t>
  </si>
  <si>
    <t xml:space="preserve">B0B3S6DNX7</t>
  </si>
  <si>
    <t xml:space="preserve">W504P191646</t>
  </si>
  <si>
    <t xml:space="preserve">M-W50437211-AP</t>
  </si>
  <si>
    <t xml:space="preserve">B0B3S456PX</t>
  </si>
  <si>
    <t xml:space="preserve">W50437211</t>
  </si>
  <si>
    <t xml:space="preserve">M-W50440495-AE</t>
  </si>
  <si>
    <t xml:space="preserve">B0B1F2PJT8</t>
  </si>
  <si>
    <t xml:space="preserve">W50440495</t>
  </si>
  <si>
    <t xml:space="preserve">M-W50440496-AK</t>
  </si>
  <si>
    <t xml:space="preserve">B0B1F297CV</t>
  </si>
  <si>
    <t xml:space="preserve">W50440496</t>
  </si>
  <si>
    <t xml:space="preserve">M-W50440497-AP</t>
  </si>
  <si>
    <t xml:space="preserve">B0B1F2ZG6R</t>
  </si>
  <si>
    <t xml:space="preserve">W50440497</t>
  </si>
  <si>
    <t xml:space="preserve">M-W68837255-A</t>
  </si>
  <si>
    <t xml:space="preserve">B09YHPJLNS</t>
  </si>
  <si>
    <t xml:space="preserve">W68837255</t>
  </si>
  <si>
    <t xml:space="preserve">M-W69732768-AP</t>
  </si>
  <si>
    <t xml:space="preserve">B09ZF1J7V5</t>
  </si>
  <si>
    <t xml:space="preserve">W69732768</t>
  </si>
  <si>
    <t xml:space="preserve">M-W69732769-AK</t>
  </si>
  <si>
    <t xml:space="preserve">B09ZF2DBSX</t>
  </si>
  <si>
    <t xml:space="preserve">W69732769</t>
  </si>
  <si>
    <t xml:space="preserve">M-W69732770-AE</t>
  </si>
  <si>
    <t xml:space="preserve">B09ZF1R3BW</t>
  </si>
  <si>
    <t xml:space="preserve">W69732770</t>
  </si>
  <si>
    <t xml:space="preserve">M-W697S00005-AE</t>
  </si>
  <si>
    <t xml:space="preserve">B09Y17ZYYX</t>
  </si>
  <si>
    <t xml:space="preserve">W697S00005</t>
  </si>
  <si>
    <t xml:space="preserve">M-W697S00006-AK</t>
  </si>
  <si>
    <t xml:space="preserve">B09Y179H3Y</t>
  </si>
  <si>
    <t xml:space="preserve">W697S00006</t>
  </si>
  <si>
    <t xml:space="preserve">M-W84034157-BAQ</t>
  </si>
  <si>
    <t xml:space="preserve">B09QJ29ZMF</t>
  </si>
  <si>
    <t xml:space="preserve">W84034157</t>
  </si>
  <si>
    <t xml:space="preserve">M-W84034643-BAQ</t>
  </si>
  <si>
    <t xml:space="preserve">B09QJ2NHPV</t>
  </si>
  <si>
    <t xml:space="preserve">W84034643</t>
  </si>
  <si>
    <t xml:space="preserve">M-WF192439AAK-TWIN</t>
  </si>
  <si>
    <t xml:space="preserve">B09XLJKKG7</t>
  </si>
  <si>
    <t xml:space="preserve">WF192439AAK</t>
  </si>
  <si>
    <t xml:space="preserve">M-WF192439AAL-TWIN</t>
  </si>
  <si>
    <t xml:space="preserve">B09XLH75CP</t>
  </si>
  <si>
    <t xml:space="preserve">WF192439AAL</t>
  </si>
  <si>
    <t xml:space="preserve">M-WF192439AAP-TWIN</t>
  </si>
  <si>
    <t xml:space="preserve">B09XLJBF1M</t>
  </si>
  <si>
    <t xml:space="preserve">WF192439AAP</t>
  </si>
  <si>
    <t xml:space="preserve">M-WF192969AAE-FD</t>
  </si>
  <si>
    <t xml:space="preserve">B09QL85T87</t>
  </si>
  <si>
    <t xml:space="preserve">WF192969AAE</t>
  </si>
  <si>
    <t xml:space="preserve">M-WF192969AAK-FD</t>
  </si>
  <si>
    <t xml:space="preserve">B09QL7ZFY9</t>
  </si>
  <si>
    <t xml:space="preserve">WF192969AAK</t>
  </si>
  <si>
    <t xml:space="preserve">M-WF192971AAE-TD</t>
  </si>
  <si>
    <t xml:space="preserve">B09QL8ZXDN</t>
  </si>
  <si>
    <t xml:space="preserve">WF192971AAE</t>
  </si>
  <si>
    <t xml:space="preserve">M-WF192971AAK-TD</t>
  </si>
  <si>
    <t xml:space="preserve">B09QLCL2BX</t>
  </si>
  <si>
    <t xml:space="preserve">WF192971AAK</t>
  </si>
  <si>
    <t xml:space="preserve">M-WF193444AAE</t>
  </si>
  <si>
    <t xml:space="preserve">B09Y9CFP45</t>
  </si>
  <si>
    <t xml:space="preserve">WF193444AAE</t>
  </si>
  <si>
    <t xml:space="preserve">M-WF193444AAK</t>
  </si>
  <si>
    <t xml:space="preserve">B09Y9B4PTG</t>
  </si>
  <si>
    <t xml:space="preserve">WF193444AAK</t>
  </si>
  <si>
    <t xml:space="preserve">M-WF193444AAM</t>
  </si>
  <si>
    <t xml:space="preserve">B09Y9BFQ6H</t>
  </si>
  <si>
    <t xml:space="preserve">WF193444AAM</t>
  </si>
  <si>
    <t xml:space="preserve">M-WF194304AAE</t>
  </si>
  <si>
    <t xml:space="preserve">B09QT27N6R</t>
  </si>
  <si>
    <t xml:space="preserve">WF194304AAE</t>
  </si>
  <si>
    <t xml:space="preserve">M-WF194304AAK</t>
  </si>
  <si>
    <t xml:space="preserve">B09QSZVFC2</t>
  </si>
  <si>
    <t xml:space="preserve">WF194304AAK</t>
  </si>
  <si>
    <t xml:space="preserve">M-WF194304AAP</t>
  </si>
  <si>
    <t xml:space="preserve">B09QSYTPTN</t>
  </si>
  <si>
    <t xml:space="preserve">WF194304AAP</t>
  </si>
  <si>
    <t xml:space="preserve">M-WF212660AAA-PU-BROWN</t>
  </si>
  <si>
    <t xml:space="preserve">B09ZPTP8T6</t>
  </si>
  <si>
    <t xml:space="preserve">WF212660AAA</t>
  </si>
  <si>
    <t xml:space="preserve">M-WF212660AAB-PU-WHITE</t>
  </si>
  <si>
    <t xml:space="preserve">B09ZPT49BY</t>
  </si>
  <si>
    <t xml:space="preserve">WF212660AAB</t>
  </si>
  <si>
    <t xml:space="preserve">M-WF212660AAC-LINEN-GREY</t>
  </si>
  <si>
    <t xml:space="preserve">B09ZPWJZW9</t>
  </si>
  <si>
    <t xml:space="preserve">WF212660AAC</t>
  </si>
  <si>
    <t xml:space="preserve">M-WF212660AAD-LINEN-BEIGE</t>
  </si>
  <si>
    <t xml:space="preserve">B09ZPV1NDG</t>
  </si>
  <si>
    <t xml:space="preserve">WF212660AAD</t>
  </si>
  <si>
    <t xml:space="preserve">M-WF2372AE-T</t>
  </si>
  <si>
    <t xml:space="preserve">B09QHJXS6K</t>
  </si>
  <si>
    <t xml:space="preserve">WF282372AAE</t>
  </si>
  <si>
    <t xml:space="preserve">M-WF283080AAB-T</t>
  </si>
  <si>
    <t xml:space="preserve">B09QYY5RGY</t>
  </si>
  <si>
    <t xml:space="preserve">WF283080AAB</t>
  </si>
  <si>
    <t xml:space="preserve">M-WF283080AAK-T</t>
  </si>
  <si>
    <t xml:space="preserve">B09QYXRWBZ</t>
  </si>
  <si>
    <t xml:space="preserve">WF283080AAK</t>
  </si>
  <si>
    <t xml:space="preserve">M-WF283081AAB-SLIDE</t>
  </si>
  <si>
    <t xml:space="preserve">B09QYYJN48</t>
  </si>
  <si>
    <t xml:space="preserve">WF283081AAB</t>
  </si>
  <si>
    <t xml:space="preserve">M-WF283081AAK-SLIDE</t>
  </si>
  <si>
    <t xml:space="preserve">B09QYXZWTB</t>
  </si>
  <si>
    <t xml:space="preserve">WF283081AAK</t>
  </si>
  <si>
    <t xml:space="preserve">M-WF283134AAE-TWIN</t>
  </si>
  <si>
    <t xml:space="preserve">B0B39LTW6H</t>
  </si>
  <si>
    <t xml:space="preserve">WF283134AAE</t>
  </si>
  <si>
    <t xml:space="preserve">M-WF283134AAK-TWIN</t>
  </si>
  <si>
    <t xml:space="preserve">B0B39MQLPN</t>
  </si>
  <si>
    <t xml:space="preserve">WF283134AAK</t>
  </si>
  <si>
    <t xml:space="preserve">M-WF283134AAP-TWIN</t>
  </si>
  <si>
    <t xml:space="preserve">B0B39NJDL6</t>
  </si>
  <si>
    <t xml:space="preserve">WF283134AAP</t>
  </si>
  <si>
    <t xml:space="preserve">M-WF283135AAE-FULL</t>
  </si>
  <si>
    <t xml:space="preserve">B0B39NVHH9</t>
  </si>
  <si>
    <t xml:space="preserve">WF283135AAE</t>
  </si>
  <si>
    <t xml:space="preserve">M-WF283135AAK-FULL</t>
  </si>
  <si>
    <t xml:space="preserve">B0B39MD66N</t>
  </si>
  <si>
    <t xml:space="preserve">WF283135AAK</t>
  </si>
  <si>
    <t xml:space="preserve">M-WF283135AAP-FULL</t>
  </si>
  <si>
    <t xml:space="preserve">B0B39P86WS</t>
  </si>
  <si>
    <t xml:space="preserve">WF283135AAP</t>
  </si>
  <si>
    <t xml:space="preserve">M-WF285005AAD</t>
  </si>
  <si>
    <t xml:space="preserve">B09WRT3PQT</t>
  </si>
  <si>
    <t xml:space="preserve">WF285005AAD</t>
  </si>
  <si>
    <t xml:space="preserve">M-WF285005AAK</t>
  </si>
  <si>
    <t xml:space="preserve">B09WRTXJ99</t>
  </si>
  <si>
    <t xml:space="preserve">WF285005AAK</t>
  </si>
  <si>
    <t xml:space="preserve">M-WF285006AAD-5PCS</t>
  </si>
  <si>
    <t xml:space="preserve">B09YQTVLDK</t>
  </si>
  <si>
    <t xml:space="preserve">WF285006AAD</t>
  </si>
  <si>
    <t xml:space="preserve">M-WF285307AAE-53</t>
  </si>
  <si>
    <t xml:space="preserve">B09WNFBLPD</t>
  </si>
  <si>
    <t xml:space="preserve">WF285307AAE</t>
  </si>
  <si>
    <t xml:space="preserve">M-WF286311AAE-F</t>
  </si>
  <si>
    <t xml:space="preserve">B09Y18VYPB</t>
  </si>
  <si>
    <t xml:space="preserve">WF286311AAE</t>
  </si>
  <si>
    <t xml:space="preserve">M-WF286311AAK-F</t>
  </si>
  <si>
    <t xml:space="preserve">B09XZZ3LY5</t>
  </si>
  <si>
    <t xml:space="preserve">WF286311AAK</t>
  </si>
  <si>
    <t xml:space="preserve">M-WF286311AAL-F</t>
  </si>
  <si>
    <t xml:space="preserve">B09Y1C28NC</t>
  </si>
  <si>
    <t xml:space="preserve">WF286311AAL</t>
  </si>
  <si>
    <t xml:space="preserve">M-WF286816AAD</t>
  </si>
  <si>
    <t xml:space="preserve">B09XZQMFTB</t>
  </si>
  <si>
    <t xml:space="preserve">WF286816AAD</t>
  </si>
  <si>
    <t xml:space="preserve">M-WF286816AAK</t>
  </si>
  <si>
    <t xml:space="preserve">B09Y1DR52C</t>
  </si>
  <si>
    <t xml:space="preserve">WF286816AAK</t>
  </si>
  <si>
    <t xml:space="preserve">M-WF286816AAP</t>
  </si>
  <si>
    <t xml:space="preserve">B09Y1H24NW</t>
  </si>
  <si>
    <t xml:space="preserve">WF286816AAP</t>
  </si>
  <si>
    <t xml:space="preserve">M-WF287035AAB</t>
  </si>
  <si>
    <t xml:space="preserve">B09QSZQFL5</t>
  </si>
  <si>
    <t xml:space="preserve">WF287035AAB</t>
  </si>
  <si>
    <t xml:space="preserve">M-WF287035AAG</t>
  </si>
  <si>
    <t xml:space="preserve">B09QT1TSSD</t>
  </si>
  <si>
    <t xml:space="preserve">WF287035AAG</t>
  </si>
  <si>
    <t xml:space="preserve">M-WF287035AAW</t>
  </si>
  <si>
    <t xml:space="preserve">B09QT2M8WX</t>
  </si>
  <si>
    <t xml:space="preserve">WF287035AAW</t>
  </si>
  <si>
    <t xml:space="preserve">M-WF287358AAB</t>
  </si>
  <si>
    <t xml:space="preserve">B09Y9CP1PP</t>
  </si>
  <si>
    <t xml:space="preserve">WF287358AAB</t>
  </si>
  <si>
    <t xml:space="preserve">M-WF287358AAK</t>
  </si>
  <si>
    <t xml:space="preserve">B09Y8ZCM9W</t>
  </si>
  <si>
    <t xml:space="preserve">WF287358AAK</t>
  </si>
  <si>
    <t xml:space="preserve">M-WF287558AAE-1</t>
  </si>
  <si>
    <t xml:space="preserve">B09WJC129X</t>
  </si>
  <si>
    <t xml:space="preserve">WF287558AAE</t>
  </si>
  <si>
    <t xml:space="preserve">M-WF287558AAK-1</t>
  </si>
  <si>
    <t xml:space="preserve">B09WJCD4DM</t>
  </si>
  <si>
    <t xml:space="preserve">WF287558AAK</t>
  </si>
  <si>
    <t xml:space="preserve">M-WF289141AAK-FULL</t>
  </si>
  <si>
    <t xml:space="preserve">B09XLJJ3N8</t>
  </si>
  <si>
    <t xml:space="preserve">WF289141AAK</t>
  </si>
  <si>
    <t xml:space="preserve">M-WF289141AAL-FULL</t>
  </si>
  <si>
    <t xml:space="preserve">B09XLJLC97</t>
  </si>
  <si>
    <t xml:space="preserve">WF289141AAL</t>
  </si>
  <si>
    <t xml:space="preserve">M-WF289141AAP-FULL</t>
  </si>
  <si>
    <t xml:space="preserve">B09XLJF948</t>
  </si>
  <si>
    <t xml:space="preserve">WF289141AAP</t>
  </si>
  <si>
    <t xml:space="preserve">M-WF289142AAK-QUEEN</t>
  </si>
  <si>
    <t xml:space="preserve">B09XLK8QKK</t>
  </si>
  <si>
    <t xml:space="preserve">WF289142AAK</t>
  </si>
  <si>
    <t xml:space="preserve">M-WF289142AAL-QUEEN</t>
  </si>
  <si>
    <t xml:space="preserve">B09XLHW4MQ</t>
  </si>
  <si>
    <t xml:space="preserve">WF289142AAL</t>
  </si>
  <si>
    <t xml:space="preserve">M-WF289142AAP-QUEEN</t>
  </si>
  <si>
    <t xml:space="preserve">B09XLKN598</t>
  </si>
  <si>
    <t xml:space="preserve">WF289142AAP</t>
  </si>
  <si>
    <t xml:space="preserve">M-WF290112AAE</t>
  </si>
  <si>
    <t xml:space="preserve">B0B52NGWT1</t>
  </si>
  <si>
    <t xml:space="preserve">WF290112AAE</t>
  </si>
  <si>
    <t xml:space="preserve">M-WF3047AE-T</t>
  </si>
  <si>
    <t xml:space="preserve">B09QHLTX4Z</t>
  </si>
  <si>
    <t xml:space="preserve">WF283047AAE</t>
  </si>
  <si>
    <t xml:space="preserve">M-WF3047AK-T</t>
  </si>
  <si>
    <t xml:space="preserve">B09QHKBZS9</t>
  </si>
  <si>
    <t xml:space="preserve">WF283047AAK</t>
  </si>
  <si>
    <t xml:space="preserve">M-WF310979AAE</t>
  </si>
  <si>
    <t xml:space="preserve">B0CPVGMXLZ</t>
  </si>
  <si>
    <t xml:space="preserve">WF310979AAE</t>
  </si>
  <si>
    <t xml:space="preserve">M-WF310979AAK</t>
  </si>
  <si>
    <t xml:space="preserve">B0CPVCKJSX</t>
  </si>
  <si>
    <t xml:space="preserve">WF310979AAK</t>
  </si>
  <si>
    <t xml:space="preserve">M-WF310980AAE</t>
  </si>
  <si>
    <t xml:space="preserve">B0CPVDN3JR</t>
  </si>
  <si>
    <t xml:space="preserve">WF310980AAE</t>
  </si>
  <si>
    <t xml:space="preserve">M-WF310980AAK</t>
  </si>
  <si>
    <t xml:space="preserve">B0CPVDK85K</t>
  </si>
  <si>
    <t xml:space="preserve">WF310980AAK</t>
  </si>
  <si>
    <t xml:space="preserve">M-WF312561AAK-TWIN</t>
  </si>
  <si>
    <t xml:space="preserve">B0CXY13SHQ</t>
  </si>
  <si>
    <t xml:space="preserve">WF312561AAK</t>
  </si>
  <si>
    <t xml:space="preserve">M-WF312861AAE</t>
  </si>
  <si>
    <t xml:space="preserve">B0CPYLJYN6</t>
  </si>
  <si>
    <t xml:space="preserve">WF312861AAE</t>
  </si>
  <si>
    <t xml:space="preserve">M-WF312862AAE</t>
  </si>
  <si>
    <t xml:space="preserve">B0CPYM5YCN</t>
  </si>
  <si>
    <t xml:space="preserve">WF312862AAE</t>
  </si>
  <si>
    <t xml:space="preserve">M-WF312865AAE</t>
  </si>
  <si>
    <t xml:space="preserve">B0CPYLDCVL</t>
  </si>
  <si>
    <t xml:space="preserve">WF312865AAE</t>
  </si>
  <si>
    <t xml:space="preserve">M-WF312865AAK</t>
  </si>
  <si>
    <t xml:space="preserve">B0CPYJM1TL</t>
  </si>
  <si>
    <t xml:space="preserve">WF312865AAK</t>
  </si>
  <si>
    <t xml:space="preserve">M-WF4064AD-T</t>
  </si>
  <si>
    <t xml:space="preserve">B09QHKVSJ2</t>
  </si>
  <si>
    <t xml:space="preserve">WF284064AAD</t>
  </si>
  <si>
    <t xml:space="preserve">M-WF4064AK-T</t>
  </si>
  <si>
    <t xml:space="preserve">B09QHL9LYZ</t>
  </si>
  <si>
    <t xml:space="preserve">WF284064AAK</t>
  </si>
  <si>
    <t xml:space="preserve">MM- LT000559AAE-1</t>
  </si>
  <si>
    <t xml:space="preserve">B0CR4BNT52</t>
  </si>
  <si>
    <t xml:space="preserve">LT000559AAE-1</t>
  </si>
  <si>
    <t xml:space="preserve">MM- LT000559AAH-1</t>
  </si>
  <si>
    <t xml:space="preserve">B0CR4B1KRX</t>
  </si>
  <si>
    <t xml:space="preserve">LT000559AAH-1</t>
  </si>
  <si>
    <t xml:space="preserve">MM- LT000559AAK-1</t>
  </si>
  <si>
    <t xml:space="preserve">B0CR4BPBS6</t>
  </si>
  <si>
    <t xml:space="preserve">LT000559AAK-1</t>
  </si>
  <si>
    <t xml:space="preserve">MM-AA20388889E</t>
  </si>
  <si>
    <t xml:space="preserve">B0CX97GR7P</t>
  </si>
  <si>
    <t xml:space="preserve">AA20388889E</t>
  </si>
  <si>
    <t xml:space="preserve">MM-AA20388889W</t>
  </si>
  <si>
    <t xml:space="preserve">B0CX96NNWR</t>
  </si>
  <si>
    <t xml:space="preserve">AA20388889W</t>
  </si>
  <si>
    <t xml:space="preserve">MM-AA20498687W</t>
  </si>
  <si>
    <t xml:space="preserve">B0CX96YDMN</t>
  </si>
  <si>
    <t xml:space="preserve">AA20498687W</t>
  </si>
  <si>
    <t xml:space="preserve">MM-BS316934AAE</t>
  </si>
  <si>
    <t xml:space="preserve">B0CR4CQMPM</t>
  </si>
  <si>
    <t xml:space="preserve">BS316934AAE</t>
  </si>
  <si>
    <t xml:space="preserve">MM-BS316934AAK</t>
  </si>
  <si>
    <t xml:space="preserve">B0CR4BR58H</t>
  </si>
  <si>
    <t xml:space="preserve">BS316934AAK</t>
  </si>
  <si>
    <t xml:space="preserve">MM-BS317122AAE</t>
  </si>
  <si>
    <t xml:space="preserve">B0CR4BHHH2</t>
  </si>
  <si>
    <t xml:space="preserve">BS317122AAE</t>
  </si>
  <si>
    <t xml:space="preserve">MM-BS317122AAK</t>
  </si>
  <si>
    <t xml:space="preserve">B0CR496SKL</t>
  </si>
  <si>
    <t xml:space="preserve">BS317122AAK</t>
  </si>
  <si>
    <t xml:space="preserve">MM-GX000317AAK-1</t>
  </si>
  <si>
    <t xml:space="preserve">B0CX1V77R2</t>
  </si>
  <si>
    <t xml:space="preserve">GX000317AAK-1</t>
  </si>
  <si>
    <t xml:space="preserve">MM-GX000337AAE</t>
  </si>
  <si>
    <t xml:space="preserve">B0CX216NVH</t>
  </si>
  <si>
    <t xml:space="preserve">GX000337AAE</t>
  </si>
  <si>
    <t xml:space="preserve">MM-GX000339AAK-1</t>
  </si>
  <si>
    <t xml:space="preserve">B0CX2234QD</t>
  </si>
  <si>
    <t xml:space="preserve">GX000339AAK-1</t>
  </si>
  <si>
    <t xml:space="preserve">MM-GX000349AAE</t>
  </si>
  <si>
    <t xml:space="preserve">B0CSP8F54T</t>
  </si>
  <si>
    <t xml:space="preserve">GX000349AAE</t>
  </si>
  <si>
    <t xml:space="preserve">MM-GX000349AAK</t>
  </si>
  <si>
    <t xml:space="preserve">B0CSP765FF</t>
  </si>
  <si>
    <t xml:space="preserve">GX000349AAK</t>
  </si>
  <si>
    <t xml:space="preserve">MM-GX000544AAK</t>
  </si>
  <si>
    <t xml:space="preserve">B0CR3FWG9C</t>
  </si>
  <si>
    <t xml:space="preserve">GX000544AAK</t>
  </si>
  <si>
    <t xml:space="preserve">MM-GX000616AAB</t>
  </si>
  <si>
    <t xml:space="preserve">B0CSX4VK6M</t>
  </si>
  <si>
    <t xml:space="preserve">GX000616AAB</t>
  </si>
  <si>
    <t xml:space="preserve">MM-GX000617AAB</t>
  </si>
  <si>
    <t xml:space="preserve">B0CSX691H9</t>
  </si>
  <si>
    <t xml:space="preserve">GX000617AAB</t>
  </si>
  <si>
    <t xml:space="preserve">MM-GX000620AAB</t>
  </si>
  <si>
    <t xml:space="preserve">B0CX1ZZP69</t>
  </si>
  <si>
    <t xml:space="preserve">GX000620AAB</t>
  </si>
  <si>
    <t xml:space="preserve">MM-GX001110AAD</t>
  </si>
  <si>
    <t xml:space="preserve">B0CSX51QZ5</t>
  </si>
  <si>
    <t xml:space="preserve">GX001110AAD</t>
  </si>
  <si>
    <t xml:space="preserve">MM-GX001114AAB</t>
  </si>
  <si>
    <t xml:space="preserve">B0CSX4RP5B</t>
  </si>
  <si>
    <t xml:space="preserve">GX001114AAB</t>
  </si>
  <si>
    <t xml:space="preserve">MM-GX001116AAB-1</t>
  </si>
  <si>
    <t xml:space="preserve">B0CSX5B9DV</t>
  </si>
  <si>
    <t xml:space="preserve">GX001116AAB-1</t>
  </si>
  <si>
    <t xml:space="preserve">MM-GX001118AAB</t>
  </si>
  <si>
    <t xml:space="preserve">B0CR4BLMWV</t>
  </si>
  <si>
    <t xml:space="preserve">GX001118AAB</t>
  </si>
  <si>
    <t xml:space="preserve">MM-GX001118AAC</t>
  </si>
  <si>
    <t xml:space="preserve">B0CR4BF19S</t>
  </si>
  <si>
    <t xml:space="preserve">GX001118AAC</t>
  </si>
  <si>
    <t xml:space="preserve">MM-GX001321AAH</t>
  </si>
  <si>
    <t xml:space="preserve">B0CR4BXZZX</t>
  </si>
  <si>
    <t xml:space="preserve">GX001321AAH</t>
  </si>
  <si>
    <t xml:space="preserve">MM-GX001321AAK</t>
  </si>
  <si>
    <t xml:space="preserve">B0CR4CRWFZ</t>
  </si>
  <si>
    <t xml:space="preserve">GX001321AAK</t>
  </si>
  <si>
    <t xml:space="preserve">MM-GX001322AAH</t>
  </si>
  <si>
    <t xml:space="preserve">B0CR4CRWG4</t>
  </si>
  <si>
    <t xml:space="preserve">GX001322AAH</t>
  </si>
  <si>
    <t xml:space="preserve">MM-GX001322AAK</t>
  </si>
  <si>
    <t xml:space="preserve">B0CR4CL9QP</t>
  </si>
  <si>
    <t xml:space="preserve">GX001322AAK</t>
  </si>
  <si>
    <t xml:space="preserve">MM-GX001323AAH</t>
  </si>
  <si>
    <t xml:space="preserve">B0CR4B185W</t>
  </si>
  <si>
    <t xml:space="preserve">GX001323AAH</t>
  </si>
  <si>
    <t xml:space="preserve">MM-GX001323AAK</t>
  </si>
  <si>
    <t xml:space="preserve">B0CR4C8JQX</t>
  </si>
  <si>
    <t xml:space="preserve">GX001323AAK</t>
  </si>
  <si>
    <t xml:space="preserve">MM-GX001324AAH</t>
  </si>
  <si>
    <t xml:space="preserve">B0CR4BNXKM</t>
  </si>
  <si>
    <t xml:space="preserve">GX001324AAH</t>
  </si>
  <si>
    <t xml:space="preserve">MM-GX001324AAK</t>
  </si>
  <si>
    <t xml:space="preserve">B0CR4CRYWB</t>
  </si>
  <si>
    <t xml:space="preserve">GX001324AAK</t>
  </si>
  <si>
    <t xml:space="preserve">MM-GX001328AAH</t>
  </si>
  <si>
    <t xml:space="preserve">B0CPYKZZD3</t>
  </si>
  <si>
    <t xml:space="preserve">GX001328AAH</t>
  </si>
  <si>
    <t xml:space="preserve">MM-GX001328AAK</t>
  </si>
  <si>
    <t xml:space="preserve">B0CPYKRTL6</t>
  </si>
  <si>
    <t xml:space="preserve">GX001328AAK</t>
  </si>
  <si>
    <t xml:space="preserve">MM-GX001329AAH</t>
  </si>
  <si>
    <t xml:space="preserve">B0CPYK8R3V</t>
  </si>
  <si>
    <t xml:space="preserve">GX001329AAH</t>
  </si>
  <si>
    <t xml:space="preserve">MM-GX001329AAK</t>
  </si>
  <si>
    <t xml:space="preserve">B0CPYKY5N8</t>
  </si>
  <si>
    <t xml:space="preserve">GX001329AAK</t>
  </si>
  <si>
    <t xml:space="preserve">MM-GX002003AAE</t>
  </si>
  <si>
    <t xml:space="preserve">B0CX21CTWD</t>
  </si>
  <si>
    <t xml:space="preserve">GX002003AAE</t>
  </si>
  <si>
    <t xml:space="preserve">MM-GX002005AAE</t>
  </si>
  <si>
    <t xml:space="preserve">B0CX1YVVC5</t>
  </si>
  <si>
    <t xml:space="preserve">GX002005AAE</t>
  </si>
  <si>
    <t xml:space="preserve">MM-GX002009AAH</t>
  </si>
  <si>
    <t xml:space="preserve">B0CSX46KNQ</t>
  </si>
  <si>
    <t xml:space="preserve">GX002009AAH</t>
  </si>
  <si>
    <t xml:space="preserve">MM-GX002009AAK</t>
  </si>
  <si>
    <t xml:space="preserve">B0CSX49GV3</t>
  </si>
  <si>
    <t xml:space="preserve">GX002009AAK</t>
  </si>
  <si>
    <t xml:space="preserve">MM-GX002028AAF</t>
  </si>
  <si>
    <t xml:space="preserve">B0CX59MJD9</t>
  </si>
  <si>
    <t xml:space="preserve">GX002028AAF</t>
  </si>
  <si>
    <t xml:space="preserve">MM-GX002028AAH</t>
  </si>
  <si>
    <t xml:space="preserve">B0CX5CHDLG</t>
  </si>
  <si>
    <t xml:space="preserve">GX002028AAH</t>
  </si>
  <si>
    <t xml:space="preserve">MM-GX002028AAK</t>
  </si>
  <si>
    <t xml:space="preserve">B0CX5BP3NT</t>
  </si>
  <si>
    <t xml:space="preserve">GX002028AAK</t>
  </si>
  <si>
    <t xml:space="preserve">MM-GX002029AAF</t>
  </si>
  <si>
    <t xml:space="preserve">B0CX5C4616</t>
  </si>
  <si>
    <t xml:space="preserve">GX002029AAF</t>
  </si>
  <si>
    <t xml:space="preserve">MM-GX002029AAH</t>
  </si>
  <si>
    <t xml:space="preserve">B0CX59CM5Z</t>
  </si>
  <si>
    <t xml:space="preserve">GX002029AAH</t>
  </si>
  <si>
    <t xml:space="preserve">MM-GX002029AAK</t>
  </si>
  <si>
    <t xml:space="preserve">B0CX5FN773</t>
  </si>
  <si>
    <t xml:space="preserve">GX002029AAK</t>
  </si>
  <si>
    <t xml:space="preserve">MM-HL000088AAA</t>
  </si>
  <si>
    <t xml:space="preserve">B0CX5CVK4G</t>
  </si>
  <si>
    <t xml:space="preserve">HL000088AAA</t>
  </si>
  <si>
    <t xml:space="preserve">MM-HL000088AAE</t>
  </si>
  <si>
    <t xml:space="preserve">B0CX5BG4LC</t>
  </si>
  <si>
    <t xml:space="preserve">HL000088AAE</t>
  </si>
  <si>
    <t xml:space="preserve">MM-HL000088AAH</t>
  </si>
  <si>
    <t xml:space="preserve">B0CX5CMZYS</t>
  </si>
  <si>
    <t xml:space="preserve">HL000088AAH</t>
  </si>
  <si>
    <t xml:space="preserve">MM-LP000662AAE</t>
  </si>
  <si>
    <t xml:space="preserve">B0CX1VLR3J</t>
  </si>
  <si>
    <t xml:space="preserve">LP000662AAE</t>
  </si>
  <si>
    <t xml:space="preserve">MM-LP000662AAK</t>
  </si>
  <si>
    <t xml:space="preserve">B0CX1VN4CF</t>
  </si>
  <si>
    <t xml:space="preserve">LP000662AAK</t>
  </si>
  <si>
    <t xml:space="preserve">MM-LP000663AAE</t>
  </si>
  <si>
    <t xml:space="preserve">B0CX1YXCQP</t>
  </si>
  <si>
    <t xml:space="preserve">LP000663AAE</t>
  </si>
  <si>
    <t xml:space="preserve">MM-LP000663AAK</t>
  </si>
  <si>
    <t xml:space="preserve">B0CX1W86MN</t>
  </si>
  <si>
    <t xml:space="preserve">LP000663AAK</t>
  </si>
  <si>
    <t xml:space="preserve">MM-LP000692AAE</t>
  </si>
  <si>
    <t xml:space="preserve">B0CX22K1D7</t>
  </si>
  <si>
    <t xml:space="preserve">LP000692AAE</t>
  </si>
  <si>
    <t xml:space="preserve">MM-LP000692AAK</t>
  </si>
  <si>
    <t xml:space="preserve">B0CX1Z1LJW</t>
  </si>
  <si>
    <t xml:space="preserve">LP000692AAK</t>
  </si>
  <si>
    <t xml:space="preserve">MM-LP000693AAE</t>
  </si>
  <si>
    <t xml:space="preserve">B0CX212MGZ</t>
  </si>
  <si>
    <t xml:space="preserve">LP000693AAE</t>
  </si>
  <si>
    <t xml:space="preserve">MM-LP000693AAK</t>
  </si>
  <si>
    <t xml:space="preserve">B0CX21BDXL</t>
  </si>
  <si>
    <t xml:space="preserve">LP000693AAK</t>
  </si>
  <si>
    <t xml:space="preserve">MM-LP001660AAE</t>
  </si>
  <si>
    <t xml:space="preserve">B0CX22NQ83</t>
  </si>
  <si>
    <t xml:space="preserve">LP001660AAE</t>
  </si>
  <si>
    <t xml:space="preserve">MM-LP001660AAK</t>
  </si>
  <si>
    <t xml:space="preserve">B0CX21TMBK</t>
  </si>
  <si>
    <t xml:space="preserve">LP001660AAK</t>
  </si>
  <si>
    <t xml:space="preserve">MM-LP001661AAE</t>
  </si>
  <si>
    <t xml:space="preserve">B0CX21CG88</t>
  </si>
  <si>
    <t xml:space="preserve">LP001661AAE</t>
  </si>
  <si>
    <t xml:space="preserve">MM-LP001661AAK</t>
  </si>
  <si>
    <t xml:space="preserve">B0CX21THHP</t>
  </si>
  <si>
    <t xml:space="preserve">LP001661AAK</t>
  </si>
  <si>
    <t xml:space="preserve">MM-LT000558AAC-1</t>
  </si>
  <si>
    <t xml:space="preserve">B0CR4CG8S9</t>
  </si>
  <si>
    <t xml:space="preserve">LT000558AAC-1</t>
  </si>
  <si>
    <t xml:space="preserve">MM-LT000558AAE-1</t>
  </si>
  <si>
    <t xml:space="preserve">B0CR4BG4JR</t>
  </si>
  <si>
    <t xml:space="preserve">LT000558AAE-1</t>
  </si>
  <si>
    <t xml:space="preserve">MM-LT000558AAH-1</t>
  </si>
  <si>
    <t xml:space="preserve">B0CR4BMSM3</t>
  </si>
  <si>
    <t xml:space="preserve">LT000558AAH-1</t>
  </si>
  <si>
    <t xml:space="preserve">MM-LT000558AAK-1</t>
  </si>
  <si>
    <t xml:space="preserve">B0CR4B7GW4</t>
  </si>
  <si>
    <t xml:space="preserve">LT000558AAK-1</t>
  </si>
  <si>
    <t xml:space="preserve">MM-MF285891AAB</t>
  </si>
  <si>
    <t xml:space="preserve">B0CSX4KWL8</t>
  </si>
  <si>
    <t xml:space="preserve">MF285891AAB</t>
  </si>
  <si>
    <t xml:space="preserve">MM-SF000009AAH</t>
  </si>
  <si>
    <t xml:space="preserve">B0CSX4V9VF</t>
  </si>
  <si>
    <t xml:space="preserve">SF000009AAH</t>
  </si>
  <si>
    <t xml:space="preserve">MM-SF000009AAK</t>
  </si>
  <si>
    <t xml:space="preserve">B0CSX54JLB</t>
  </si>
  <si>
    <t xml:space="preserve">SF000009AAK</t>
  </si>
  <si>
    <t xml:space="preserve">MM-SF000079AAB</t>
  </si>
  <si>
    <t xml:space="preserve">B0CSX586D9</t>
  </si>
  <si>
    <t xml:space="preserve">SF000079AAB</t>
  </si>
  <si>
    <t xml:space="preserve">MM-SF000079AAK</t>
  </si>
  <si>
    <t xml:space="preserve">B0CSX5KJBG</t>
  </si>
  <si>
    <t xml:space="preserve">SF000079AAK</t>
  </si>
  <si>
    <t xml:space="preserve">MM-SF000080AAB</t>
  </si>
  <si>
    <t xml:space="preserve">B0CSX66PXH</t>
  </si>
  <si>
    <t xml:space="preserve">SF000080AAB</t>
  </si>
  <si>
    <t xml:space="preserve">MM-SF000080AAK</t>
  </si>
  <si>
    <t xml:space="preserve">B0CSX636MX</t>
  </si>
  <si>
    <t xml:space="preserve">SF000080AAK</t>
  </si>
  <si>
    <t xml:space="preserve">MM-SF000081AAB</t>
  </si>
  <si>
    <t xml:space="preserve">B0CSX55R6Q</t>
  </si>
  <si>
    <t xml:space="preserve">SF000081AAB</t>
  </si>
  <si>
    <t xml:space="preserve">MM-SF000081AAK</t>
  </si>
  <si>
    <t xml:space="preserve">B0CSX6B7CF</t>
  </si>
  <si>
    <t xml:space="preserve">SF000081AAK</t>
  </si>
  <si>
    <t xml:space="preserve">MM-SF000082AAB</t>
  </si>
  <si>
    <t xml:space="preserve">B0CSX61PY4</t>
  </si>
  <si>
    <t xml:space="preserve">SF000082AAB</t>
  </si>
  <si>
    <t xml:space="preserve">MM-SF000082AAK</t>
  </si>
  <si>
    <t xml:space="preserve">B0CSX5XP3F</t>
  </si>
  <si>
    <t xml:space="preserve">SF000082AAK</t>
  </si>
  <si>
    <t xml:space="preserve">MM-SF000106AAA</t>
  </si>
  <si>
    <t xml:space="preserve">B0CX5CPFP1</t>
  </si>
  <si>
    <t xml:space="preserve">SF000106AAA</t>
  </si>
  <si>
    <t xml:space="preserve">MM-SF000106AAE</t>
  </si>
  <si>
    <t xml:space="preserve">B0CX59TWZR</t>
  </si>
  <si>
    <t xml:space="preserve">SF000106AAE</t>
  </si>
  <si>
    <t xml:space="preserve">MM-SF000106AAH</t>
  </si>
  <si>
    <t xml:space="preserve">B0CX5F6WX1</t>
  </si>
  <si>
    <t xml:space="preserve">SF000106AAH</t>
  </si>
  <si>
    <t xml:space="preserve">MM-SF000108AAA</t>
  </si>
  <si>
    <t xml:space="preserve">B0CX5CMZWN</t>
  </si>
  <si>
    <t xml:space="preserve">SF000108AAA</t>
  </si>
  <si>
    <t xml:space="preserve">MM-SF000108AAE</t>
  </si>
  <si>
    <t xml:space="preserve">B0CX5F4VFX</t>
  </si>
  <si>
    <t xml:space="preserve">SF000108AAE</t>
  </si>
  <si>
    <t xml:space="preserve">MM-SF000108AAH</t>
  </si>
  <si>
    <t xml:space="preserve">B0CX5D2SVR</t>
  </si>
  <si>
    <t xml:space="preserve">SF000108AAH</t>
  </si>
  <si>
    <t xml:space="preserve">MM-SM000604AAB-1</t>
  </si>
  <si>
    <t xml:space="preserve">B0CSX6MWJ5</t>
  </si>
  <si>
    <t xml:space="preserve">SM000604AAB-1</t>
  </si>
  <si>
    <t xml:space="preserve">MM-SM000608AAB</t>
  </si>
  <si>
    <t xml:space="preserve">B0CSX75PRB</t>
  </si>
  <si>
    <t xml:space="preserve">SM000608AAB</t>
  </si>
  <si>
    <t xml:space="preserve">MM-W1307S00018</t>
  </si>
  <si>
    <t xml:space="preserve">B0CX21683T</t>
  </si>
  <si>
    <t xml:space="preserve">W1307S00022</t>
  </si>
  <si>
    <t xml:space="preserve">MM-W1689110639</t>
  </si>
  <si>
    <t xml:space="preserve">B0CV4F4L43</t>
  </si>
  <si>
    <t xml:space="preserve">W1689110639</t>
  </si>
  <si>
    <t xml:space="preserve">MM-W1689110832</t>
  </si>
  <si>
    <t xml:space="preserve">B0CV4CF288</t>
  </si>
  <si>
    <t xml:space="preserve">W1689110832</t>
  </si>
  <si>
    <t xml:space="preserve">MM-W1689110833</t>
  </si>
  <si>
    <t xml:space="preserve">B0CV4DMZDS</t>
  </si>
  <si>
    <t xml:space="preserve">W1689110833</t>
  </si>
  <si>
    <t xml:space="preserve">MM-W1689110834</t>
  </si>
  <si>
    <t xml:space="preserve">B0CV4DJT9Y</t>
  </si>
  <si>
    <t xml:space="preserve">W1689110834</t>
  </si>
  <si>
    <t xml:space="preserve">MM-W1689110835</t>
  </si>
  <si>
    <t xml:space="preserve">B0CV4DC23H</t>
  </si>
  <si>
    <t xml:space="preserve">W1689110835</t>
  </si>
  <si>
    <t xml:space="preserve">MM-W1689110845</t>
  </si>
  <si>
    <t xml:space="preserve">B0CV4DXQ87</t>
  </si>
  <si>
    <t xml:space="preserve">W1689110845</t>
  </si>
  <si>
    <t xml:space="preserve">MM-W504S00091</t>
  </si>
  <si>
    <t xml:space="preserve">B0CR4BCJVF</t>
  </si>
  <si>
    <t xml:space="preserve">W504S00091</t>
  </si>
  <si>
    <t xml:space="preserve">MM-W504S00092</t>
  </si>
  <si>
    <t xml:space="preserve">B0CR495FS3</t>
  </si>
  <si>
    <t xml:space="preserve">W504S00092</t>
  </si>
  <si>
    <t xml:space="preserve">MM-W504S00093</t>
  </si>
  <si>
    <t xml:space="preserve">B0CR4BLM3L</t>
  </si>
  <si>
    <t xml:space="preserve">W504S00093</t>
  </si>
  <si>
    <t xml:space="preserve">MM-W504S00094</t>
  </si>
  <si>
    <t xml:space="preserve">B0CR4B7LPG</t>
  </si>
  <si>
    <t xml:space="preserve">W504S00094</t>
  </si>
  <si>
    <t xml:space="preserve">MM-W697121843</t>
  </si>
  <si>
    <t xml:space="preserve">B0CX224QV2</t>
  </si>
  <si>
    <t xml:space="preserve">W697121843</t>
  </si>
  <si>
    <t xml:space="preserve">MM-W697121844</t>
  </si>
  <si>
    <t xml:space="preserve">B0CX22S115</t>
  </si>
  <si>
    <t xml:space="preserve">W697121844</t>
  </si>
  <si>
    <t xml:space="preserve">MM-W697121845</t>
  </si>
  <si>
    <t xml:space="preserve">B0CX21CWJD</t>
  </si>
  <si>
    <t xml:space="preserve">W697121845</t>
  </si>
  <si>
    <t xml:space="preserve">MM-W697121849</t>
  </si>
  <si>
    <t xml:space="preserve">B0CX21XQXN</t>
  </si>
  <si>
    <t xml:space="preserve">W697121849</t>
  </si>
  <si>
    <t xml:space="preserve">MM-W697121850</t>
  </si>
  <si>
    <t xml:space="preserve">B0CX212T9S</t>
  </si>
  <si>
    <t xml:space="preserve">W697121850</t>
  </si>
  <si>
    <t xml:space="preserve">MM-W697121851</t>
  </si>
  <si>
    <t xml:space="preserve">B0CX1ZM4HS</t>
  </si>
  <si>
    <t xml:space="preserve">W697121851</t>
  </si>
  <si>
    <t xml:space="preserve">MM-WF285005AAD</t>
  </si>
  <si>
    <t xml:space="preserve">B0CXF4ZVRC</t>
  </si>
  <si>
    <t xml:space="preserve">MM-WF285005AAK</t>
  </si>
  <si>
    <t xml:space="preserve">B0CXF462D1</t>
  </si>
  <si>
    <t xml:space="preserve">MM-WF285894AAE</t>
  </si>
  <si>
    <t xml:space="preserve">B0CX1YPGNK</t>
  </si>
  <si>
    <t xml:space="preserve">WF285894AAE</t>
  </si>
  <si>
    <t xml:space="preserve">MM-WF285894AAK</t>
  </si>
  <si>
    <t xml:space="preserve">B0CX1ZZXF5</t>
  </si>
  <si>
    <t xml:space="preserve">WF285894AAK</t>
  </si>
  <si>
    <t xml:space="preserve">MM-WF299137AAE</t>
  </si>
  <si>
    <t xml:space="preserve">B0CSX55QFQ</t>
  </si>
  <si>
    <t xml:space="preserve">WF299137AAE</t>
  </si>
  <si>
    <t xml:space="preserve">MM-WF299137AAK</t>
  </si>
  <si>
    <t xml:space="preserve">B0CSX5NX6B</t>
  </si>
  <si>
    <t xml:space="preserve">WF299137AAK</t>
  </si>
  <si>
    <t xml:space="preserve">MM-WF299139AAE</t>
  </si>
  <si>
    <t xml:space="preserve">B0CSX3TSFZ</t>
  </si>
  <si>
    <t xml:space="preserve">WF299139AAE</t>
  </si>
  <si>
    <t xml:space="preserve">MM-WF299139AAH</t>
  </si>
  <si>
    <t xml:space="preserve">B0CSX4HCXN</t>
  </si>
  <si>
    <t xml:space="preserve">WF299139AAH</t>
  </si>
  <si>
    <t xml:space="preserve">MM-WF299139AAK</t>
  </si>
  <si>
    <t xml:space="preserve">B0CSX592FQ</t>
  </si>
  <si>
    <t xml:space="preserve">WF299139AAK</t>
  </si>
  <si>
    <t xml:space="preserve">MM-WF300210AAA</t>
  </si>
  <si>
    <t xml:space="preserve">B0CXF2HMMV</t>
  </si>
  <si>
    <t xml:space="preserve">WF300210AAA</t>
  </si>
  <si>
    <t xml:space="preserve">MM-WF300210AAB</t>
  </si>
  <si>
    <t xml:space="preserve">B0CXF464YL</t>
  </si>
  <si>
    <t xml:space="preserve">WF300210AAB</t>
  </si>
  <si>
    <t xml:space="preserve">MM-WF309148AAH</t>
  </si>
  <si>
    <t xml:space="preserve">B0CSX5BCZV</t>
  </si>
  <si>
    <t xml:space="preserve">WF309148AAH</t>
  </si>
  <si>
    <t xml:space="preserve">MM-WF309148AAK</t>
  </si>
  <si>
    <t xml:space="preserve">B0CSX4VNLD</t>
  </si>
  <si>
    <t xml:space="preserve">WF309148AAK</t>
  </si>
  <si>
    <t xml:space="preserve">MM-WF309760AAH</t>
  </si>
  <si>
    <t xml:space="preserve">B0CSX4PC7J</t>
  </si>
  <si>
    <t xml:space="preserve">WF309760AAH</t>
  </si>
  <si>
    <t xml:space="preserve">MM-WF309760AAK</t>
  </si>
  <si>
    <t xml:space="preserve">B0CSX5HJ6D</t>
  </si>
  <si>
    <t xml:space="preserve">WF309760AAK</t>
  </si>
  <si>
    <t xml:space="preserve">MM-WF313047AAE</t>
  </si>
  <si>
    <t xml:space="preserve">B0CX21QLPB</t>
  </si>
  <si>
    <t xml:space="preserve">WF313047AAE</t>
  </si>
  <si>
    <t xml:space="preserve">MM-WF313047AAK</t>
  </si>
  <si>
    <t xml:space="preserve">B0CX22NTD3</t>
  </si>
  <si>
    <t xml:space="preserve">WF313047AAK</t>
  </si>
  <si>
    <t xml:space="preserve">MM-WF313159AAH</t>
  </si>
  <si>
    <t xml:space="preserve">B0CPVFVJSR</t>
  </si>
  <si>
    <t xml:space="preserve">WF313159AAH</t>
  </si>
  <si>
    <t xml:space="preserve">MM-WF313159AAK</t>
  </si>
  <si>
    <t xml:space="preserve">B0CPVHLYRD</t>
  </si>
  <si>
    <t xml:space="preserve">WF313159AAK</t>
  </si>
  <si>
    <t xml:space="preserve">MM-WF313160AAH</t>
  </si>
  <si>
    <t xml:space="preserve">B0CPVGMSTN</t>
  </si>
  <si>
    <t xml:space="preserve">WF313160AAH</t>
  </si>
  <si>
    <t xml:space="preserve">MM-WF313161AAK</t>
  </si>
  <si>
    <t xml:space="preserve">B0CPVJ6QMW</t>
  </si>
  <si>
    <t xml:space="preserve">WF313161AAK</t>
  </si>
  <si>
    <t xml:space="preserve">MM-WF313162AAK</t>
  </si>
  <si>
    <t xml:space="preserve">B0CPVGPG6T</t>
  </si>
  <si>
    <t xml:space="preserve">WF313162AAK</t>
  </si>
  <si>
    <t xml:space="preserve">MM-WF314642AAA</t>
  </si>
  <si>
    <t xml:space="preserve">B0CSPDG6X5</t>
  </si>
  <si>
    <t xml:space="preserve">WF314642AAA</t>
  </si>
  <si>
    <t xml:space="preserve">MM-WF314642AAE</t>
  </si>
  <si>
    <t xml:space="preserve">B0CSPFMVZV</t>
  </si>
  <si>
    <t xml:space="preserve">WF314642AAE</t>
  </si>
  <si>
    <t xml:space="preserve">MM-WF314643AAA</t>
  </si>
  <si>
    <t xml:space="preserve">B0CSP1Z8T4</t>
  </si>
  <si>
    <t xml:space="preserve">WF314643AAA</t>
  </si>
  <si>
    <t xml:space="preserve">MM-WF314643AAE</t>
  </si>
  <si>
    <t xml:space="preserve">B0CSP4QWGQ</t>
  </si>
  <si>
    <t xml:space="preserve">WF314643AAE</t>
  </si>
  <si>
    <t xml:space="preserve">MM-WF315870AAH</t>
  </si>
  <si>
    <t xml:space="preserve">B0CSPJGDP7</t>
  </si>
  <si>
    <t xml:space="preserve">N733P172696H</t>
  </si>
  <si>
    <t xml:space="preserve">MM-WF315870AAK</t>
  </si>
  <si>
    <t xml:space="preserve">B0CSPFQFD7</t>
  </si>
  <si>
    <t xml:space="preserve">N733P172696K</t>
  </si>
  <si>
    <t xml:space="preserve">MM-WF315872AAH</t>
  </si>
  <si>
    <t xml:space="preserve">B0CSPFYD26</t>
  </si>
  <si>
    <t xml:space="preserve">N733P172700H</t>
  </si>
  <si>
    <t xml:space="preserve">MM-WF315872AAK</t>
  </si>
  <si>
    <t xml:space="preserve">B0CSNG13QY</t>
  </si>
  <si>
    <t xml:space="preserve">N733P172700K</t>
  </si>
  <si>
    <t xml:space="preserve">W41933760-Brown</t>
  </si>
  <si>
    <t xml:space="preserve">B09W1FB4R5</t>
  </si>
  <si>
    <t xml:space="preserve">W41933760</t>
  </si>
  <si>
    <t xml:space="preserve">W41934252-Grey</t>
  </si>
  <si>
    <t xml:space="preserve">B09W1D4G8S</t>
  </si>
  <si>
    <t xml:space="preserve">W41934252</t>
  </si>
  <si>
    <t xml:space="preserve">XM-BS287091AAA-9D</t>
  </si>
  <si>
    <t xml:space="preserve">B0B2F5D2GR</t>
  </si>
  <si>
    <t xml:space="preserve">BS287091AAA</t>
  </si>
  <si>
    <t xml:space="preserve">XM-SF102AA-CL</t>
  </si>
  <si>
    <t xml:space="preserve">B0CSN5LZFP</t>
  </si>
  <si>
    <t xml:space="preserve">SF000102AAA</t>
  </si>
  <si>
    <t xml:space="preserve">XM-SF102AE-CL</t>
  </si>
  <si>
    <t xml:space="preserve">B0CSP7J95M</t>
  </si>
  <si>
    <t xml:space="preserve">SF000102AAE</t>
  </si>
  <si>
    <t xml:space="preserve">XM-SF103AA-CL</t>
  </si>
  <si>
    <t xml:space="preserve">B0CSP799SQ</t>
  </si>
  <si>
    <t xml:space="preserve">SF000103AAA</t>
  </si>
  <si>
    <t xml:space="preserve">XM-SF103AE-CL</t>
  </si>
  <si>
    <t xml:space="preserve">B0CSPGQ4F9</t>
  </si>
  <si>
    <t xml:space="preserve">SF000103AAE</t>
  </si>
  <si>
    <t xml:space="preserve">XM-WF283525AAE-QUEEN</t>
  </si>
  <si>
    <t xml:space="preserve">B0B1JD69QC</t>
  </si>
  <si>
    <t xml:space="preserve">WF315101AAE</t>
  </si>
  <si>
    <t xml:space="preserve">XM-WF283526AAE-KING</t>
  </si>
  <si>
    <t xml:space="preserve">B0B1JNQRSG</t>
  </si>
  <si>
    <t xml:space="preserve">WF283526AAE</t>
  </si>
  <si>
    <t xml:space="preserve">XM-WF283526AAK-KING</t>
  </si>
  <si>
    <t xml:space="preserve">B0B1J9RX6B</t>
  </si>
  <si>
    <t xml:space="preserve">BS315102AAK</t>
  </si>
  <si>
    <t xml:space="preserve">XM-WF286771AAB</t>
  </si>
  <si>
    <t xml:space="preserve">B09Z346MGS</t>
  </si>
  <si>
    <t xml:space="preserve">WF286771AAB</t>
  </si>
  <si>
    <t xml:space="preserve">XM-WF286771AAK</t>
  </si>
  <si>
    <t xml:space="preserve">B09Z371HLZ</t>
  </si>
  <si>
    <t xml:space="preserve">WF286771AAK</t>
  </si>
  <si>
    <t xml:space="preserve">XM-WF286771AAN</t>
  </si>
  <si>
    <t xml:space="preserve">B09Z36WW1M</t>
  </si>
  <si>
    <t xml:space="preserve">WF286771AAN</t>
  </si>
  <si>
    <t xml:space="preserve">XM-WF286772AAB</t>
  </si>
  <si>
    <t xml:space="preserve">B09Z34BNM6</t>
  </si>
  <si>
    <t xml:space="preserve">WF286772AAB</t>
  </si>
  <si>
    <t xml:space="preserve">XM-WF286772AAK</t>
  </si>
  <si>
    <t xml:space="preserve">B09Z34C62R</t>
  </si>
  <si>
    <t xml:space="preserve">WF286772AAK</t>
  </si>
  <si>
    <t xml:space="preserve">XM-WF286773AAB</t>
  </si>
  <si>
    <t xml:space="preserve">B09Z34ZDS5</t>
  </si>
  <si>
    <t xml:space="preserve">WF286773AAB</t>
  </si>
  <si>
    <t xml:space="preserve">XM-WF286773AAH</t>
  </si>
  <si>
    <t xml:space="preserve">B09Z348KY1</t>
  </si>
  <si>
    <t xml:space="preserve">WF286773AAH</t>
  </si>
  <si>
    <t xml:space="preserve">XM-WF286773AAK</t>
  </si>
  <si>
    <t xml:space="preserve">B09Z34DB1T</t>
  </si>
  <si>
    <t xml:space="preserve">WF286773AAK</t>
  </si>
  <si>
    <t xml:space="preserve">W697S00019-GRAY-TT</t>
  </si>
  <si>
    <t xml:space="preserve">B0CQW91HC7</t>
  </si>
  <si>
    <t xml:space="preserve">W697S00019</t>
  </si>
  <si>
    <t xml:space="preserve">W697S00018-WHITE-TT</t>
  </si>
  <si>
    <t xml:space="preserve">B0CQW8S3HD</t>
  </si>
  <si>
    <t xml:space="preserve">W697S00018</t>
  </si>
  <si>
    <t xml:space="preserve">LT100668AAK-TT</t>
  </si>
  <si>
    <t xml:space="preserve">B0CQW8SVBD</t>
  </si>
  <si>
    <t xml:space="preserve">LT100668AAK</t>
  </si>
  <si>
    <t xml:space="preserve">LT100668AAE-TT</t>
  </si>
  <si>
    <t xml:space="preserve">B0CQW9J31D</t>
  </si>
  <si>
    <t xml:space="preserve">LT100668AAE</t>
  </si>
  <si>
    <t xml:space="preserve">LT100668AAP-TT</t>
  </si>
  <si>
    <t xml:space="preserve">B0CQW8W4QF</t>
  </si>
  <si>
    <t xml:space="preserve">LT100668AAP</t>
  </si>
  <si>
    <t xml:space="preserve">LT100669AAK-TT</t>
  </si>
  <si>
    <t xml:space="preserve">B0CQW9T4J1</t>
  </si>
  <si>
    <t xml:space="preserve">LT100669AAK</t>
  </si>
  <si>
    <t xml:space="preserve">LT100669AAE-TT</t>
  </si>
  <si>
    <t xml:space="preserve">B0CQW8FVZG</t>
  </si>
  <si>
    <t xml:space="preserve">LT100669AAE</t>
  </si>
  <si>
    <t xml:space="preserve">LT100669AAP-TT</t>
  </si>
  <si>
    <t xml:space="preserve">B0CQW96RGX</t>
  </si>
  <si>
    <t xml:space="preserve">LT100669AAP</t>
  </si>
  <si>
    <t xml:space="preserve">SF000071AAE-TT</t>
  </si>
  <si>
    <t xml:space="preserve">B0CQYX61WF</t>
  </si>
  <si>
    <t xml:space="preserve">SF000071AAE</t>
  </si>
  <si>
    <t xml:space="preserve">SF000071AAA-TT</t>
  </si>
  <si>
    <t xml:space="preserve">B0CQYLTBFM</t>
  </si>
  <si>
    <t xml:space="preserve">SF000071AAA</t>
  </si>
  <si>
    <t xml:space="preserve">SF000071AAH-TT</t>
  </si>
  <si>
    <t xml:space="preserve">B0CQYTYGQJ</t>
  </si>
  <si>
    <t xml:space="preserve">SF000071AAH</t>
  </si>
  <si>
    <t xml:space="preserve">SF000072AAE-TT</t>
  </si>
  <si>
    <t xml:space="preserve">B0CQYV4NXT</t>
  </si>
  <si>
    <t xml:space="preserve">SF000072AAE</t>
  </si>
  <si>
    <t xml:space="preserve">SF000072AAA-TT</t>
  </si>
  <si>
    <t xml:space="preserve">B0CQYWXQKD</t>
  </si>
  <si>
    <t xml:space="preserve">SF000072AAA</t>
  </si>
  <si>
    <t xml:space="preserve">SF000072AAH-TT</t>
  </si>
  <si>
    <t xml:space="preserve">B0CQYVY3G8</t>
  </si>
  <si>
    <t xml:space="preserve">SF000072AAH</t>
  </si>
  <si>
    <t xml:space="preserve">W1858123984-T-K-TT</t>
  </si>
  <si>
    <t xml:space="preserve">B0CQYVBGBB</t>
  </si>
  <si>
    <t xml:space="preserve">W1858123984</t>
  </si>
  <si>
    <t xml:space="preserve">W1858123985-T-E-TT</t>
  </si>
  <si>
    <t xml:space="preserve">B0CQYX3CFR</t>
  </si>
  <si>
    <t xml:space="preserve">W1858123985</t>
  </si>
  <si>
    <t xml:space="preserve">W1858123986-F-K-TT</t>
  </si>
  <si>
    <t xml:space="preserve">B0CQYV5MFX</t>
  </si>
  <si>
    <t xml:space="preserve">W1858123986</t>
  </si>
  <si>
    <t xml:space="preserve">W1858123988-F-E-TT</t>
  </si>
  <si>
    <t xml:space="preserve">B0CQYVTC4G</t>
  </si>
  <si>
    <t xml:space="preserve">W1858123988</t>
  </si>
  <si>
    <t xml:space="preserve">TT-98687W-MR</t>
  </si>
  <si>
    <t xml:space="preserve">B0CR4GZ958</t>
  </si>
  <si>
    <t xml:space="preserve">TT-98889W-MR</t>
  </si>
  <si>
    <t xml:space="preserve">B0CR4GPTMV</t>
  </si>
  <si>
    <t xml:space="preserve">TT-GX1033AAK-MR</t>
  </si>
  <si>
    <t xml:space="preserve">B0CR4H2YQN</t>
  </si>
  <si>
    <t xml:space="preserve">GX001033AAK</t>
  </si>
  <si>
    <t xml:space="preserve">TT-GX001033AAE-MR</t>
  </si>
  <si>
    <t xml:space="preserve">B0CR4HPK81</t>
  </si>
  <si>
    <t xml:space="preserve">GX001033AAE</t>
  </si>
  <si>
    <t xml:space="preserve">TT-GX001034AAK-MR</t>
  </si>
  <si>
    <t xml:space="preserve">B0CR4HHVZT</t>
  </si>
  <si>
    <t xml:space="preserve">GX001034AAK</t>
  </si>
  <si>
    <t xml:space="preserve">TT-GX001034AAE-MR</t>
  </si>
  <si>
    <t xml:space="preserve">B0CR4H813M</t>
  </si>
  <si>
    <t xml:space="preserve">GX001034AAE</t>
  </si>
  <si>
    <t xml:space="preserve">TT-GX718AAK-MR</t>
  </si>
  <si>
    <t xml:space="preserve">B0CRRX1F82</t>
  </si>
  <si>
    <t xml:space="preserve">GX000718AAK</t>
  </si>
  <si>
    <t xml:space="preserve">TT-GX718AAN-MR</t>
  </si>
  <si>
    <t xml:space="preserve">B0CRRWR717</t>
  </si>
  <si>
    <t xml:space="preserve">GX000718AAN</t>
  </si>
  <si>
    <t xml:space="preserve">TT-GX719AAK-MR</t>
  </si>
  <si>
    <t xml:space="preserve">B0CRRYPLNM</t>
  </si>
  <si>
    <t xml:space="preserve">GX000719AAK</t>
  </si>
  <si>
    <t xml:space="preserve">TT-GX719AAN-MR</t>
  </si>
  <si>
    <t xml:space="preserve">B0CRRX46KZ</t>
  </si>
  <si>
    <t xml:space="preserve">GX000719AAN</t>
  </si>
  <si>
    <t xml:space="preserve">TT-LP2022AAK-MR</t>
  </si>
  <si>
    <t xml:space="preserve">B0CRS1LH43</t>
  </si>
  <si>
    <t xml:space="preserve">LP002022AAK</t>
  </si>
  <si>
    <t xml:space="preserve">TT-LP2022AAE-MR</t>
  </si>
  <si>
    <t xml:space="preserve">B0CRRXFF5G</t>
  </si>
  <si>
    <t xml:space="preserve">LP002022AAE</t>
  </si>
  <si>
    <t xml:space="preserve">TT-LP2022AAD-MR</t>
  </si>
  <si>
    <t xml:space="preserve">B0CRRYS645</t>
  </si>
  <si>
    <t xml:space="preserve">LP002022AAD</t>
  </si>
  <si>
    <t xml:space="preserve">TT-LP2023AAK-MR</t>
  </si>
  <si>
    <t xml:space="preserve">B0CRRY6XWZ</t>
  </si>
  <si>
    <t xml:space="preserve">LP002023AAK</t>
  </si>
  <si>
    <t xml:space="preserve">TT-LP2023AAE-MR</t>
  </si>
  <si>
    <t xml:space="preserve">B0CRRXCTGW</t>
  </si>
  <si>
    <t xml:space="preserve">LP002023AAE</t>
  </si>
  <si>
    <t xml:space="preserve">TT-LP2023AAD-MR</t>
  </si>
  <si>
    <t xml:space="preserve">B0CRRY68BC</t>
  </si>
  <si>
    <t xml:space="preserve">LP002023AAD</t>
  </si>
  <si>
    <t xml:space="preserve">TT-SF101AAE-MR</t>
  </si>
  <si>
    <t xml:space="preserve">B0CRRWRNC3</t>
  </si>
  <si>
    <t xml:space="preserve">SF000101AAE</t>
  </si>
  <si>
    <t xml:space="preserve">TT-SF101AAA-MR</t>
  </si>
  <si>
    <t xml:space="preserve">B0CRRX61LQ</t>
  </si>
  <si>
    <t xml:space="preserve">SF000101AAA</t>
  </si>
  <si>
    <t xml:space="preserve">TT-314724AAK-MR</t>
  </si>
  <si>
    <t xml:space="preserve">B0CRRXMDQT</t>
  </si>
  <si>
    <t xml:space="preserve">WF314724AAK</t>
  </si>
  <si>
    <t xml:space="preserve">TT-314724AAE-MR</t>
  </si>
  <si>
    <t xml:space="preserve">B0CRRXDTKH</t>
  </si>
  <si>
    <t xml:space="preserve">WF314724AAE</t>
  </si>
  <si>
    <t xml:space="preserve">TT-314724AAP-MR</t>
  </si>
  <si>
    <t xml:space="preserve">B0CRRVV73T</t>
  </si>
  <si>
    <t xml:space="preserve">WF314724AAP</t>
  </si>
  <si>
    <t xml:space="preserve">TT-314723AAK-MR</t>
  </si>
  <si>
    <t xml:space="preserve">B0CRRY8134</t>
  </si>
  <si>
    <t xml:space="preserve">W504S00098</t>
  </si>
  <si>
    <t xml:space="preserve">TT-314723AAE-MR</t>
  </si>
  <si>
    <t xml:space="preserve">B0CRRY2Y77</t>
  </si>
  <si>
    <t xml:space="preserve">WF314723AAE</t>
  </si>
  <si>
    <t xml:space="preserve">TT-314723AAP-MR</t>
  </si>
  <si>
    <t xml:space="preserve">B0CRRY9PPW</t>
  </si>
  <si>
    <t xml:space="preserve">WF314723AAP</t>
  </si>
  <si>
    <t xml:space="preserve">TT-317122AAK-MR</t>
  </si>
  <si>
    <t xml:space="preserve">B0CRS1VFJ3</t>
  </si>
  <si>
    <t xml:space="preserve">TT-317122AAE-MR</t>
  </si>
  <si>
    <t xml:space="preserve">B0CRS27P73</t>
  </si>
  <si>
    <t xml:space="preserve">TT-316934AAK-MR</t>
  </si>
  <si>
    <t xml:space="preserve">B0CRRX9PQY</t>
  </si>
  <si>
    <t xml:space="preserve">TT-316934AAE-MR</t>
  </si>
  <si>
    <t xml:space="preserve">B0CRRXTM3R</t>
  </si>
  <si>
    <t xml:space="preserve">TT-315530AAH-MR</t>
  </si>
  <si>
    <t xml:space="preserve">B0CSRY3T9N</t>
  </si>
  <si>
    <t xml:space="preserve">WF315530AAH</t>
  </si>
  <si>
    <t xml:space="preserve">TT-315530AAK-MR</t>
  </si>
  <si>
    <t xml:space="preserve">B0CSS47QJV</t>
  </si>
  <si>
    <t xml:space="preserve">WF315530AAK</t>
  </si>
  <si>
    <t xml:space="preserve">TT-GX717AAK-MR</t>
  </si>
  <si>
    <t xml:space="preserve">B0CSS72DWH</t>
  </si>
  <si>
    <t xml:space="preserve">GX000717AAK</t>
  </si>
  <si>
    <t xml:space="preserve">TT-GX717AAN-MR</t>
  </si>
  <si>
    <t xml:space="preserve">B0CSRX65BF</t>
  </si>
  <si>
    <t xml:space="preserve">GX000717AAN</t>
  </si>
  <si>
    <t xml:space="preserve">TT-LT448AAK-MR</t>
  </si>
  <si>
    <t xml:space="preserve">B0CSS8GMY4</t>
  </si>
  <si>
    <t xml:space="preserve">LT000448AAK</t>
  </si>
  <si>
    <t xml:space="preserve">TT-LT448AAE-MR</t>
  </si>
  <si>
    <t xml:space="preserve">B0CSRVXV78</t>
  </si>
  <si>
    <t xml:space="preserve">LT000448AAE</t>
  </si>
  <si>
    <t xml:space="preserve">TT-LT448AAP-MR</t>
  </si>
  <si>
    <t xml:space="preserve">B0CSS5NC7M</t>
  </si>
  <si>
    <t xml:space="preserve">LT000448AAP</t>
  </si>
  <si>
    <t xml:space="preserve">TT-LT548AAK-MR</t>
  </si>
  <si>
    <t xml:space="preserve">B0CSSBJ8CG</t>
  </si>
  <si>
    <t xml:space="preserve">LT000548AAK</t>
  </si>
  <si>
    <t xml:space="preserve">TT-LT548AAE-MR</t>
  </si>
  <si>
    <t xml:space="preserve">B0CSSDP27Y</t>
  </si>
  <si>
    <t xml:space="preserve">LT000548AAE</t>
  </si>
  <si>
    <t xml:space="preserve">TT-LT548AAP-MR</t>
  </si>
  <si>
    <t xml:space="preserve">B0CSRWZ497</t>
  </si>
  <si>
    <t xml:space="preserve">LT000548AAP</t>
  </si>
  <si>
    <t xml:space="preserve">TT-LP751AAK-MR</t>
  </si>
  <si>
    <t xml:space="preserve">B0CSS8K1FM</t>
  </si>
  <si>
    <t xml:space="preserve">LP000751AAK</t>
  </si>
  <si>
    <t xml:space="preserve">TT-LP751AAE-MR</t>
  </si>
  <si>
    <t xml:space="preserve">B0CSRXB4TQ</t>
  </si>
  <si>
    <t xml:space="preserve">LP000751AAE</t>
  </si>
  <si>
    <t xml:space="preserve">TT-LP752AAK-MR</t>
  </si>
  <si>
    <t xml:space="preserve">B0CSS4B699</t>
  </si>
  <si>
    <t xml:space="preserve">LP000752AAK</t>
  </si>
  <si>
    <t xml:space="preserve">TT-LP752AAE-MR</t>
  </si>
  <si>
    <t xml:space="preserve">B0CSS8YB2Z</t>
  </si>
  <si>
    <t xml:space="preserve">LP000752AAE</t>
  </si>
  <si>
    <t xml:space="preserve">TT-315870AAK-MR</t>
  </si>
  <si>
    <t xml:space="preserve">B0CSSB39XB</t>
  </si>
  <si>
    <t xml:space="preserve">TT-315870AAH-MR</t>
  </si>
  <si>
    <t xml:space="preserve">B0CSSB3ZGG</t>
  </si>
  <si>
    <t xml:space="preserve">TT-315872AAK-MR</t>
  </si>
  <si>
    <t xml:space="preserve">B0CSS5NC7C</t>
  </si>
  <si>
    <t xml:space="preserve">TT-315872AAH-MR</t>
  </si>
  <si>
    <t xml:space="preserve">B0CSS2HD1G</t>
  </si>
  <si>
    <t xml:space="preserve">TT-DL560AAH-MR</t>
  </si>
  <si>
    <t xml:space="preserve">B0CSSBM5M7</t>
  </si>
  <si>
    <t xml:space="preserve">DL000560AAH</t>
  </si>
  <si>
    <t xml:space="preserve">TT-DL561AAE-MR</t>
  </si>
  <si>
    <t xml:space="preserve">B0CSS8YC24</t>
  </si>
  <si>
    <t xml:space="preserve">DL000561AAE</t>
  </si>
  <si>
    <t xml:space="preserve">TT-DL572AAA-MR</t>
  </si>
  <si>
    <t xml:space="preserve">B0CSRXD5LY</t>
  </si>
  <si>
    <t xml:space="preserve">DL000572AAA</t>
  </si>
  <si>
    <t xml:space="preserve">TT-DL572AAC-MR</t>
  </si>
  <si>
    <t xml:space="preserve">B0CSS6SF19</t>
  </si>
  <si>
    <t xml:space="preserve">DL000572AAC</t>
  </si>
  <si>
    <t xml:space="preserve">TT-DL573AAA-MR</t>
  </si>
  <si>
    <t xml:space="preserve">B0CSSBB3QJ</t>
  </si>
  <si>
    <t xml:space="preserve">DL000573AAA</t>
  </si>
  <si>
    <t xml:space="preserve">TT-DL573AAC-MR</t>
  </si>
  <si>
    <t xml:space="preserve">B0CSS49VC5</t>
  </si>
  <si>
    <t xml:space="preserve">DL000573AAC</t>
  </si>
  <si>
    <t xml:space="preserve">TT-DL562AAK-MR</t>
  </si>
  <si>
    <t xml:space="preserve">B0CSRZJDJH</t>
  </si>
  <si>
    <t xml:space="preserve">DL000562AAK</t>
  </si>
  <si>
    <t xml:space="preserve">TT-DL562AAE-MR</t>
  </si>
  <si>
    <t xml:space="preserve">B0CSRX8XF2</t>
  </si>
  <si>
    <t xml:space="preserve">DL000562AAE</t>
  </si>
  <si>
    <t xml:space="preserve">TT-DL563AAK-MR</t>
  </si>
  <si>
    <t xml:space="preserve">B0CSS6Q6YQ</t>
  </si>
  <si>
    <t xml:space="preserve">DL000563AAK</t>
  </si>
  <si>
    <t xml:space="preserve">TT-DL563AAE-MR</t>
  </si>
  <si>
    <t xml:space="preserve">B0CSS48KTC</t>
  </si>
  <si>
    <t xml:space="preserve">DL000563AAE</t>
  </si>
  <si>
    <t xml:space="preserve">TT-311015AAB-MT</t>
  </si>
  <si>
    <t xml:space="preserve">B0CSRX6T5K</t>
  </si>
  <si>
    <t xml:space="preserve">MF311015AAB</t>
  </si>
  <si>
    <t xml:space="preserve">TT-GX1518AAB-MT</t>
  </si>
  <si>
    <t xml:space="preserve">B0CSS49VBL</t>
  </si>
  <si>
    <t xml:space="preserve">GX001518AAB</t>
  </si>
  <si>
    <t xml:space="preserve">TT-37605-MT</t>
  </si>
  <si>
    <t xml:space="preserve">B0CSS2KP6N</t>
  </si>
  <si>
    <t xml:space="preserve">TT-38015-MT</t>
  </si>
  <si>
    <t xml:space="preserve">B0CSS8SN2K</t>
  </si>
  <si>
    <t xml:space="preserve">TT-GX0641AAK-MT</t>
  </si>
  <si>
    <t xml:space="preserve">B0CSSB733B</t>
  </si>
  <si>
    <t xml:space="preserve">GX000641AAK</t>
  </si>
  <si>
    <t xml:space="preserve">TT-GX0641AAB-MT</t>
  </si>
  <si>
    <t xml:space="preserve">B0CSS8H15K</t>
  </si>
  <si>
    <t xml:space="preserve">GX000641AAB</t>
  </si>
  <si>
    <t xml:space="preserve">TT-GX0642AAK-MT</t>
  </si>
  <si>
    <t xml:space="preserve">B0CSS8YC1C</t>
  </si>
  <si>
    <t xml:space="preserve">GX000642AAK</t>
  </si>
  <si>
    <t xml:space="preserve">TT-GX0642AAB-MT</t>
  </si>
  <si>
    <t xml:space="preserve">B0CSRVXV75</t>
  </si>
  <si>
    <t xml:space="preserve">GX000642AAB</t>
  </si>
  <si>
    <t xml:space="preserve">TT-GX0636AAK-MT</t>
  </si>
  <si>
    <t xml:space="preserve">B0CSS2BH1G</t>
  </si>
  <si>
    <t xml:space="preserve">GX000636AAK</t>
  </si>
  <si>
    <t xml:space="preserve">TT-GX0636AAB-MT</t>
  </si>
  <si>
    <t xml:space="preserve">B0CSS5Q33F</t>
  </si>
  <si>
    <t xml:space="preserve">GX000636AAB</t>
  </si>
  <si>
    <t xml:space="preserve">TT-307962AAH-MR</t>
  </si>
  <si>
    <t xml:space="preserve">B0CSYC8XRQ</t>
  </si>
  <si>
    <t xml:space="preserve">WF307962AAH</t>
  </si>
  <si>
    <t xml:space="preserve">TT-307962AAK-MR</t>
  </si>
  <si>
    <t xml:space="preserve">B0CSYHFW53</t>
  </si>
  <si>
    <t xml:space="preserve">WF307962AAK</t>
  </si>
  <si>
    <t xml:space="preserve">TT-307963AAH-MR</t>
  </si>
  <si>
    <t xml:space="preserve">B0CSYDD3WK</t>
  </si>
  <si>
    <t xml:space="preserve">WF307963AAH</t>
  </si>
  <si>
    <t xml:space="preserve">TT-307963AAK-MR</t>
  </si>
  <si>
    <t xml:space="preserve">B0CSYR2S5Z</t>
  </si>
  <si>
    <t xml:space="preserve">WF307963AAK</t>
  </si>
  <si>
    <t xml:space="preserve">TT-315341AAA-MR</t>
  </si>
  <si>
    <t xml:space="preserve">B0CSYDPQTR</t>
  </si>
  <si>
    <t xml:space="preserve">WF315341AAA</t>
  </si>
  <si>
    <t xml:space="preserve">TT-315342AAA-MR</t>
  </si>
  <si>
    <t xml:space="preserve">B0CSYL3HFY</t>
  </si>
  <si>
    <t xml:space="preserve">WF315342AAA</t>
  </si>
  <si>
    <t xml:space="preserve">TT-HL81AAB-MR</t>
  </si>
  <si>
    <t xml:space="preserve">B0CSYSJM61</t>
  </si>
  <si>
    <t xml:space="preserve">HL000081AAB</t>
  </si>
  <si>
    <t xml:space="preserve">TT-HL81AAK-MR</t>
  </si>
  <si>
    <t xml:space="preserve">B0CSYHKTMN</t>
  </si>
  <si>
    <t xml:space="preserve">HL000081AAK</t>
  </si>
  <si>
    <t xml:space="preserve">TT-HL82AAB-MR</t>
  </si>
  <si>
    <t xml:space="preserve">B0CSYPJDPW</t>
  </si>
  <si>
    <t xml:space="preserve">HL000082AAB</t>
  </si>
  <si>
    <t xml:space="preserve">TT-HL82AAK-MR</t>
  </si>
  <si>
    <t xml:space="preserve">B0CSZ2HGCG</t>
  </si>
  <si>
    <t xml:space="preserve">HL000082AAK</t>
  </si>
  <si>
    <t xml:space="preserve">TT-DL3003AAH-MR</t>
  </si>
  <si>
    <t xml:space="preserve">B0CSYD56G9</t>
  </si>
  <si>
    <t xml:space="preserve">DL003003AAH</t>
  </si>
  <si>
    <t xml:space="preserve">TT-DL3003AAA-MR</t>
  </si>
  <si>
    <t xml:space="preserve">B0CSYMMNN3</t>
  </si>
  <si>
    <t xml:space="preserve">DL003003AAA</t>
  </si>
  <si>
    <t xml:space="preserve">TT-315204AAK-MT</t>
  </si>
  <si>
    <t xml:space="preserve">B0CTGFT3SD</t>
  </si>
  <si>
    <t xml:space="preserve">WF315204AAK</t>
  </si>
  <si>
    <t xml:space="preserve">TT-315204AAE-MT</t>
  </si>
  <si>
    <t xml:space="preserve">B0CTGDRW2C</t>
  </si>
  <si>
    <t xml:space="preserve">WF315204AAE</t>
  </si>
  <si>
    <t xml:space="preserve">TT-GX366AAK-MT</t>
  </si>
  <si>
    <t xml:space="preserve">B0CTGF77FH</t>
  </si>
  <si>
    <t xml:space="preserve">WF531952AAK</t>
  </si>
  <si>
    <t xml:space="preserve">TT-GX366AAE-MT</t>
  </si>
  <si>
    <t xml:space="preserve">B0CTGFCDTN</t>
  </si>
  <si>
    <t xml:space="preserve">WF531952AAE</t>
  </si>
  <si>
    <t xml:space="preserve">TT-312787AAK-MT</t>
  </si>
  <si>
    <t xml:space="preserve">B0CTGDQQFP</t>
  </si>
  <si>
    <t xml:space="preserve">WF312787AAK</t>
  </si>
  <si>
    <t xml:space="preserve">TT-312787AAE-MT</t>
  </si>
  <si>
    <t xml:space="preserve">B0CTGFT3SF</t>
  </si>
  <si>
    <t xml:space="preserve">WF312787AAE</t>
  </si>
  <si>
    <t xml:space="preserve">TT-LP565AAK-OT</t>
  </si>
  <si>
    <t xml:space="preserve">B0CTGDQCBB</t>
  </si>
  <si>
    <t xml:space="preserve">LP000565AAK</t>
  </si>
  <si>
    <t xml:space="preserve">TT-LP565AAE-OT</t>
  </si>
  <si>
    <t xml:space="preserve">B0CTGDPR9N</t>
  </si>
  <si>
    <t xml:space="preserve">LP000565AAE</t>
  </si>
  <si>
    <t xml:space="preserve">TT-LP566AAK-OT</t>
  </si>
  <si>
    <t xml:space="preserve">B0CTGFCBFN</t>
  </si>
  <si>
    <t xml:space="preserve">LP000566AAK</t>
  </si>
  <si>
    <t xml:space="preserve">TT-LP566AAE-OT</t>
  </si>
  <si>
    <t xml:space="preserve">B0CTGD368L</t>
  </si>
  <si>
    <t xml:space="preserve">LP000566AAE</t>
  </si>
  <si>
    <t xml:space="preserve">TT-LP694AAK-OT</t>
  </si>
  <si>
    <t xml:space="preserve">B0CTGDHVL7</t>
  </si>
  <si>
    <t xml:space="preserve">LP000694AAK</t>
  </si>
  <si>
    <t xml:space="preserve">TT-LP694AAE-OT</t>
  </si>
  <si>
    <t xml:space="preserve">B0CTGDWM8V</t>
  </si>
  <si>
    <t xml:space="preserve">LP000694AAE</t>
  </si>
  <si>
    <t xml:space="preserve">TT-LP696AAK-OT</t>
  </si>
  <si>
    <t xml:space="preserve">B0CTGFD4H4</t>
  </si>
  <si>
    <t xml:space="preserve">LP000696AAK</t>
  </si>
  <si>
    <t xml:space="preserve">TT-LP696AAE-OT</t>
  </si>
  <si>
    <t xml:space="preserve">B0CTGF4GS3</t>
  </si>
  <si>
    <t xml:space="preserve">LP000696AAE</t>
  </si>
  <si>
    <t xml:space="preserve">TT-LP697AAK-OT</t>
  </si>
  <si>
    <t xml:space="preserve">B0CTGDJ151</t>
  </si>
  <si>
    <t xml:space="preserve">LP000697AAK</t>
  </si>
  <si>
    <t xml:space="preserve">TT-LP697AAE-OT</t>
  </si>
  <si>
    <t xml:space="preserve">B0CTGDQBYQ</t>
  </si>
  <si>
    <t xml:space="preserve">LP000697AAE</t>
  </si>
  <si>
    <t xml:space="preserve">TT-GX363AAD-OT</t>
  </si>
  <si>
    <t xml:space="preserve">B0CTGFT4JG</t>
  </si>
  <si>
    <t xml:space="preserve">GX000363AAD</t>
  </si>
  <si>
    <t xml:space="preserve">TT-GX363AAE-OT</t>
  </si>
  <si>
    <t xml:space="preserve">B0CTGFTPJR</t>
  </si>
  <si>
    <t xml:space="preserve">GX000363AAE</t>
  </si>
  <si>
    <t xml:space="preserve">TT-GX724AAH-OT</t>
  </si>
  <si>
    <t xml:space="preserve">B0CTGFCPXG</t>
  </si>
  <si>
    <t xml:space="preserve">GX000724AAH</t>
  </si>
  <si>
    <t xml:space="preserve">TT-GX724AAK-OT</t>
  </si>
  <si>
    <t xml:space="preserve">B0CTGG1Y35</t>
  </si>
  <si>
    <t xml:space="preserve">GX000724AAK</t>
  </si>
  <si>
    <t xml:space="preserve">TT-GX724AAF-OT</t>
  </si>
  <si>
    <t xml:space="preserve">B0CTGFKSWP</t>
  </si>
  <si>
    <t xml:space="preserve">GX000724AAF</t>
  </si>
  <si>
    <t xml:space="preserve">TT-W504S00096new1-T-AAK</t>
  </si>
  <si>
    <t xml:space="preserve">B0CTN1Q6FB</t>
  </si>
  <si>
    <t xml:space="preserve">W504S00096</t>
  </si>
  <si>
    <t xml:space="preserve">TT-W504S00095new1-T-AAE</t>
  </si>
  <si>
    <t xml:space="preserve">B0CTN1WHBM</t>
  </si>
  <si>
    <t xml:space="preserve">W504S00218</t>
  </si>
  <si>
    <t xml:space="preserve">TT-W504S00097new1-F-AAE</t>
  </si>
  <si>
    <t xml:space="preserve">B0CTN32GMZ</t>
  </si>
  <si>
    <t xml:space="preserve">W504S00097</t>
  </si>
  <si>
    <t xml:space="preserve">TT-W504S00122-AAP-T</t>
  </si>
  <si>
    <t xml:space="preserve">B0CTMZX8B5</t>
  </si>
  <si>
    <t xml:space="preserve">W504S00219</t>
  </si>
  <si>
    <t xml:space="preserve">TT-W504S00108-AAP-F</t>
  </si>
  <si>
    <t xml:space="preserve">B0CTN1X1C2</t>
  </si>
  <si>
    <t xml:space="preserve">W504S00220</t>
  </si>
  <si>
    <t xml:space="preserve">TT-W504S00124 -AAK</t>
  </si>
  <si>
    <t xml:space="preserve">B0CTN149VM</t>
  </si>
  <si>
    <t xml:space="preserve">W504S00124</t>
  </si>
  <si>
    <t xml:space="preserve">TT-W504S00123 -AAE</t>
  </si>
  <si>
    <t xml:space="preserve">B0CTMYW6TW</t>
  </si>
  <si>
    <t xml:space="preserve">W504S00123</t>
  </si>
  <si>
    <t xml:space="preserve">TT-W504S00125 -AAP</t>
  </si>
  <si>
    <t xml:space="preserve">B0CTN263JG</t>
  </si>
  <si>
    <t xml:space="preserve">W504S00125</t>
  </si>
  <si>
    <t xml:space="preserve">TT-SF81AAK-MT</t>
  </si>
  <si>
    <t xml:space="preserve">B0CTN1K8MQ</t>
  </si>
  <si>
    <t xml:space="preserve">TT-SF81AAB-MT</t>
  </si>
  <si>
    <t xml:space="preserve">B0CTN1QH24</t>
  </si>
  <si>
    <t xml:space="preserve">TT-SF82AAK-MT</t>
  </si>
  <si>
    <t xml:space="preserve">B0CTMZNZYW</t>
  </si>
  <si>
    <t xml:space="preserve">TT-SF82AAB-MT</t>
  </si>
  <si>
    <t xml:space="preserve">B0CTN1LW8S</t>
  </si>
  <si>
    <t xml:space="preserve">TT-MF78AAK-MT</t>
  </si>
  <si>
    <t xml:space="preserve">B0CTNF7QFC</t>
  </si>
  <si>
    <t xml:space="preserve">TT-MF78AAB-MT</t>
  </si>
  <si>
    <t xml:space="preserve">B0CTMZG23L</t>
  </si>
  <si>
    <t xml:space="preserve">TT-SF83AAK-MT</t>
  </si>
  <si>
    <t xml:space="preserve">B0CTMZNG56</t>
  </si>
  <si>
    <t xml:space="preserve">TT-SF83AAB-MT</t>
  </si>
  <si>
    <t xml:space="preserve">B0CTN1VF6F</t>
  </si>
  <si>
    <t xml:space="preserve">TT-W1580S14AAA-MT</t>
  </si>
  <si>
    <t xml:space="preserve">B0CTSXJCDR</t>
  </si>
  <si>
    <t xml:space="preserve">W1580S00014</t>
  </si>
  <si>
    <t xml:space="preserve">TT-W1580S15AAE-LINEN-MT</t>
  </si>
  <si>
    <t xml:space="preserve">B0CTSR6DFV</t>
  </si>
  <si>
    <t xml:space="preserve">W1580S00015</t>
  </si>
  <si>
    <t xml:space="preserve">TT-W1580S13AAK-MT</t>
  </si>
  <si>
    <t xml:space="preserve">B0CTSYFVYX</t>
  </si>
  <si>
    <t xml:space="preserve">W1580S00013</t>
  </si>
  <si>
    <t xml:space="preserve">TT-W1580P144450AAK-PU-MT</t>
  </si>
  <si>
    <t xml:space="preserve">B0CTSC6PS4</t>
  </si>
  <si>
    <t xml:space="preserve">W1580P144450</t>
  </si>
  <si>
    <t xml:space="preserve">TT-W1580P144451AAA-MT</t>
  </si>
  <si>
    <t xml:space="preserve">B0CTSZJVNB</t>
  </si>
  <si>
    <t xml:space="preserve">W1580P144451</t>
  </si>
  <si>
    <t xml:space="preserve">TT-W1580P144454-STONE-MT</t>
  </si>
  <si>
    <t xml:space="preserve">B0CTSVD2WN</t>
  </si>
  <si>
    <t xml:space="preserve">W1580P144454</t>
  </si>
  <si>
    <t xml:space="preserve">TT-W1580P144453AAE-MT</t>
  </si>
  <si>
    <t xml:space="preserve">B0CTT2JRGR</t>
  </si>
  <si>
    <t xml:space="preserve">W1580P144453</t>
  </si>
  <si>
    <t xml:space="preserve">TT-315932AAK-MT</t>
  </si>
  <si>
    <t xml:space="preserve">B0CW1QHGYP</t>
  </si>
  <si>
    <t xml:space="preserve">MF315932AAK</t>
  </si>
  <si>
    <t xml:space="preserve">TT-315932AAB-MT</t>
  </si>
  <si>
    <t xml:space="preserve">B0CW1WVJ7P</t>
  </si>
  <si>
    <t xml:space="preserve">MF315932AAB</t>
  </si>
  <si>
    <t xml:space="preserve">TT-315933AAK-MT</t>
  </si>
  <si>
    <t xml:space="preserve">B0CW1Z8MYJ</t>
  </si>
  <si>
    <t xml:space="preserve">MF315933AAK</t>
  </si>
  <si>
    <t xml:space="preserve">TT-315933AAB-MT</t>
  </si>
  <si>
    <t xml:space="preserve">B0CW1WWTVX</t>
  </si>
  <si>
    <t xml:space="preserve">MF315933AAB</t>
  </si>
  <si>
    <t xml:space="preserve">TT-314523AAK-MT</t>
  </si>
  <si>
    <t xml:space="preserve">B0CW1YRGDT</t>
  </si>
  <si>
    <t xml:space="preserve">WF314523AAK</t>
  </si>
  <si>
    <t xml:space="preserve">TT-314523AAD-MT</t>
  </si>
  <si>
    <t xml:space="preserve">B0CW22BSBL</t>
  </si>
  <si>
    <t xml:space="preserve">WF314523AAD</t>
  </si>
  <si>
    <t xml:space="preserve">TT-314524AAK-MT</t>
  </si>
  <si>
    <t xml:space="preserve">B0CW1YL62G</t>
  </si>
  <si>
    <t xml:space="preserve">WF314524AAK</t>
  </si>
  <si>
    <t xml:space="preserve">TT-314524AAD-MT</t>
  </si>
  <si>
    <t xml:space="preserve">B0CW21XJM9</t>
  </si>
  <si>
    <t xml:space="preserve">WF314524AAD</t>
  </si>
  <si>
    <t xml:space="preserve">TT-DL1820AAA-MT</t>
  </si>
  <si>
    <t xml:space="preserve">B0CW22L4P6</t>
  </si>
  <si>
    <t xml:space="preserve">DL001820AAA</t>
  </si>
  <si>
    <t xml:space="preserve">TT-DL1821AAA-MT</t>
  </si>
  <si>
    <t xml:space="preserve">B0CW22BL45</t>
  </si>
  <si>
    <t xml:space="preserve">DL001821AAA</t>
  </si>
  <si>
    <t xml:space="preserve">TT-LP568AAK-MT</t>
  </si>
  <si>
    <t xml:space="preserve">B0CW21Y5KN</t>
  </si>
  <si>
    <t xml:space="preserve">LP000568AAK</t>
  </si>
  <si>
    <t xml:space="preserve">TT-LP568AAE-MT</t>
  </si>
  <si>
    <t xml:space="preserve">B0CW1PMBKG</t>
  </si>
  <si>
    <t xml:space="preserve">LP000568AAE</t>
  </si>
  <si>
    <t xml:space="preserve">TT-LP570AAK-MT</t>
  </si>
  <si>
    <t xml:space="preserve">B0CW21W81S</t>
  </si>
  <si>
    <t xml:space="preserve">LP000570AAK</t>
  </si>
  <si>
    <t xml:space="preserve">TT-LP570AAE-MT</t>
  </si>
  <si>
    <t xml:space="preserve">B0CW1XXQ2Q</t>
  </si>
  <si>
    <t xml:space="preserve">LP000570AAE</t>
  </si>
  <si>
    <t xml:space="preserve">TT-LP791AAK-MT</t>
  </si>
  <si>
    <t xml:space="preserve">B0CW1ZSZ8V</t>
  </si>
  <si>
    <t xml:space="preserve">LP000791AAK-1</t>
  </si>
  <si>
    <t xml:space="preserve">TT-LP791AAE-MT</t>
  </si>
  <si>
    <t xml:space="preserve">B0CW21LSM1</t>
  </si>
  <si>
    <t xml:space="preserve">LP000791AAE-1</t>
  </si>
  <si>
    <t xml:space="preserve">TT-LP791AAP-MT</t>
  </si>
  <si>
    <t xml:space="preserve">B0CW219KWB</t>
  </si>
  <si>
    <t xml:space="preserve">LP000791AAP-1</t>
  </si>
  <si>
    <t xml:space="preserve">TT-GX368AAH-MT</t>
  </si>
  <si>
    <t xml:space="preserve">B0CW1YK6HC</t>
  </si>
  <si>
    <t xml:space="preserve">GX000368AAH</t>
  </si>
  <si>
    <t xml:space="preserve">TT-GX369AAH-MT</t>
  </si>
  <si>
    <t xml:space="preserve">B0CW1ZJX6V</t>
  </si>
  <si>
    <t xml:space="preserve">GX000369AAH</t>
  </si>
  <si>
    <t xml:space="preserve">TT-LP761AAK-MT</t>
  </si>
  <si>
    <t xml:space="preserve">B0CW1Z2KSN</t>
  </si>
  <si>
    <t xml:space="preserve">LP000761AAK</t>
  </si>
  <si>
    <t xml:space="preserve">TT-LP761AAE-MT</t>
  </si>
  <si>
    <t xml:space="preserve">B0CW23QSXV</t>
  </si>
  <si>
    <t xml:space="preserve">LP000761AAE</t>
  </si>
  <si>
    <t xml:space="preserve">TT-LP375AAK-MT</t>
  </si>
  <si>
    <t xml:space="preserve">B0CW1WWRW9</t>
  </si>
  <si>
    <t xml:space="preserve">LP000375AAK</t>
  </si>
  <si>
    <t xml:space="preserve">TT-LP375AAE-MT</t>
  </si>
  <si>
    <t xml:space="preserve">B0CW1PMTH8</t>
  </si>
  <si>
    <t xml:space="preserve">LP000375AAE</t>
  </si>
  <si>
    <t xml:space="preserve">TT-LP375AAP-MT</t>
  </si>
  <si>
    <t xml:space="preserve">B0CW1WVT9B</t>
  </si>
  <si>
    <t xml:space="preserve">LP000375AAD</t>
  </si>
  <si>
    <t xml:space="preserve">TT-LP376AAK-MT</t>
  </si>
  <si>
    <t xml:space="preserve">B0CW1PMMMZ</t>
  </si>
  <si>
    <t xml:space="preserve">LP000376AAK</t>
  </si>
  <si>
    <t xml:space="preserve">TT-LP376AAE-MT</t>
  </si>
  <si>
    <t xml:space="preserve">B0CW21W829</t>
  </si>
  <si>
    <t xml:space="preserve">LP000376AAE</t>
  </si>
  <si>
    <t xml:space="preserve">TT-LP376AAM-MT</t>
  </si>
  <si>
    <t xml:space="preserve">B0CW1XT9DG</t>
  </si>
  <si>
    <t xml:space="preserve">LP000376AAM</t>
  </si>
  <si>
    <t xml:space="preserve">TT-LP753AAK-MT</t>
  </si>
  <si>
    <t xml:space="preserve">B0CW1PNMVC</t>
  </si>
  <si>
    <t xml:space="preserve">LP000753AAK</t>
  </si>
  <si>
    <t xml:space="preserve">TT-LP753AAL-MT</t>
  </si>
  <si>
    <t xml:space="preserve">B0CW21GMSP</t>
  </si>
  <si>
    <t xml:space="preserve">LP000753AAL</t>
  </si>
  <si>
    <t xml:space="preserve">TT-LP753AAP-MT</t>
  </si>
  <si>
    <t xml:space="preserve">B0CW22M7FH</t>
  </si>
  <si>
    <t xml:space="preserve">LP000753AAP</t>
  </si>
  <si>
    <t xml:space="preserve">TT-LP753AAE-MT</t>
  </si>
  <si>
    <t xml:space="preserve">B0CW238363</t>
  </si>
  <si>
    <t xml:space="preserve">LP000753AAE</t>
  </si>
  <si>
    <t xml:space="preserve">TT-316214AAA-MT</t>
  </si>
  <si>
    <t xml:space="preserve">B0CW1Z71ZM</t>
  </si>
  <si>
    <t xml:space="preserve">WF316214AAA</t>
  </si>
  <si>
    <t xml:space="preserve">TT-316214AAH-MT</t>
  </si>
  <si>
    <t xml:space="preserve">B0CW21H8N9</t>
  </si>
  <si>
    <t xml:space="preserve">WF316214AAH</t>
  </si>
  <si>
    <t xml:space="preserve">TT-316215AAA-MT</t>
  </si>
  <si>
    <t xml:space="preserve">B0CW1PN2BH</t>
  </si>
  <si>
    <t xml:space="preserve">WF316215AAA</t>
  </si>
  <si>
    <t xml:space="preserve">TT-316215AAH-MT</t>
  </si>
  <si>
    <t xml:space="preserve">B0CW1ZH1WS</t>
  </si>
  <si>
    <t xml:space="preserve">WF316215AAH</t>
  </si>
  <si>
    <t xml:space="preserve">TT-316216AAA-MT</t>
  </si>
  <si>
    <t xml:space="preserve">B0CW224WS1</t>
  </si>
  <si>
    <t xml:space="preserve">WF316216AAA</t>
  </si>
  <si>
    <t xml:space="preserve">TT-316216AAC-MT</t>
  </si>
  <si>
    <t xml:space="preserve">B0CW1ZPHHQ</t>
  </si>
  <si>
    <t xml:space="preserve">WF316216AAC</t>
  </si>
  <si>
    <t xml:space="preserve">TT-316217AAA-MT</t>
  </si>
  <si>
    <t xml:space="preserve">B0CW1WX5VQ</t>
  </si>
  <si>
    <t xml:space="preserve">WF316217AAA</t>
  </si>
  <si>
    <t xml:space="preserve">TT-316217AAC-MT</t>
  </si>
  <si>
    <t xml:space="preserve">B0CW1PMBBM</t>
  </si>
  <si>
    <t xml:space="preserve">WF316217AAC</t>
  </si>
  <si>
    <t xml:space="preserve">TT-LT768AAK-MT</t>
  </si>
  <si>
    <t xml:space="preserve">B0CW22BZRP</t>
  </si>
  <si>
    <t xml:space="preserve">LT000768AAK</t>
  </si>
  <si>
    <t xml:space="preserve">TT-LT768AAE-MT</t>
  </si>
  <si>
    <t xml:space="preserve">B0CW21JB4Z</t>
  </si>
  <si>
    <t xml:space="preserve">LT000768AAE</t>
  </si>
  <si>
    <t xml:space="preserve">TT-LT769AAK-MT</t>
  </si>
  <si>
    <t xml:space="preserve">B0CW1PMLZR</t>
  </si>
  <si>
    <t xml:space="preserve">LT000769AAK</t>
  </si>
  <si>
    <t xml:space="preserve">TT-LT769AAE-MT</t>
  </si>
  <si>
    <t xml:space="preserve">B0CW222CKP</t>
  </si>
  <si>
    <t xml:space="preserve">LT000769AAE</t>
  </si>
  <si>
    <t xml:space="preserve">TT-LT762AAK-MT</t>
  </si>
  <si>
    <t xml:space="preserve">B0CW1YJ74J</t>
  </si>
  <si>
    <t xml:space="preserve">LT000762AAK</t>
  </si>
  <si>
    <t xml:space="preserve">TT-LT762AAE-MT</t>
  </si>
  <si>
    <t xml:space="preserve">B0CW1ZPC4D</t>
  </si>
  <si>
    <t xml:space="preserve">LT000762AAE</t>
  </si>
  <si>
    <t xml:space="preserve">TT-LT762AAP-MT</t>
  </si>
  <si>
    <t xml:space="preserve">B0CW2117XZ</t>
  </si>
  <si>
    <t xml:space="preserve">LT000762AAP</t>
  </si>
  <si>
    <t xml:space="preserve">TT-317037AAE-MT</t>
  </si>
  <si>
    <t xml:space="preserve">B0CW6HKHSV</t>
  </si>
  <si>
    <t xml:space="preserve">WF317037AAE</t>
  </si>
  <si>
    <t xml:space="preserve">TT-317037AAD-MT</t>
  </si>
  <si>
    <t xml:space="preserve">B0CW6FLYG2</t>
  </si>
  <si>
    <t xml:space="preserve">WF317037AAD</t>
  </si>
  <si>
    <t xml:space="preserve">TT-GX721AAE-MT</t>
  </si>
  <si>
    <t xml:space="preserve">B0CW6FCZ56</t>
  </si>
  <si>
    <t xml:space="preserve">GX000721AAE</t>
  </si>
  <si>
    <t xml:space="preserve">TT-GX721AAD-MT</t>
  </si>
  <si>
    <t xml:space="preserve">B0CW6DWS7P</t>
  </si>
  <si>
    <t xml:space="preserve">GX000721AAD</t>
  </si>
  <si>
    <t xml:space="preserve">TT-GX1815AAD-MT</t>
  </si>
  <si>
    <t xml:space="preserve">B0CW6HLKMY</t>
  </si>
  <si>
    <t xml:space="preserve">GX001815AAD</t>
  </si>
  <si>
    <t xml:space="preserve">TT-GX1815AAA-MT</t>
  </si>
  <si>
    <t xml:space="preserve">B0CW6FR9K6</t>
  </si>
  <si>
    <t xml:space="preserve">GX001815AAA</t>
  </si>
  <si>
    <t xml:space="preserve">TT-GX722AAK-MT</t>
  </si>
  <si>
    <t xml:space="preserve">B0CW6CXYY7</t>
  </si>
  <si>
    <t xml:space="preserve">GX000722AAK</t>
  </si>
  <si>
    <t xml:space="preserve">TT-GX723AAK-MT</t>
  </si>
  <si>
    <t xml:space="preserve">B0CW6GDJST</t>
  </si>
  <si>
    <t xml:space="preserve">GX000723AAK</t>
  </si>
  <si>
    <t xml:space="preserve">TT-313806AAH-MT</t>
  </si>
  <si>
    <t xml:space="preserve">B0CW6H3Y78</t>
  </si>
  <si>
    <t xml:space="preserve">WF313806AAH</t>
  </si>
  <si>
    <t xml:space="preserve">TT-313806AAE-MT</t>
  </si>
  <si>
    <t xml:space="preserve">B0CW6FL6VT</t>
  </si>
  <si>
    <t xml:space="preserve">WF313806AAE</t>
  </si>
  <si>
    <t xml:space="preserve">TT-313806AAA-MT</t>
  </si>
  <si>
    <t xml:space="preserve">B0CW6GK2PH</t>
  </si>
  <si>
    <t xml:space="preserve">WF313806AAA</t>
  </si>
  <si>
    <t xml:space="preserve">TT-313807AAH-MT</t>
  </si>
  <si>
    <t xml:space="preserve">B0CW6F7318</t>
  </si>
  <si>
    <t xml:space="preserve">WF313807AAH</t>
  </si>
  <si>
    <t xml:space="preserve">TT-313807AAE-MT</t>
  </si>
  <si>
    <t xml:space="preserve">B0CW6FNMWF</t>
  </si>
  <si>
    <t xml:space="preserve">WF313807AAE</t>
  </si>
  <si>
    <t xml:space="preserve">TT-313807AAA-MT</t>
  </si>
  <si>
    <t xml:space="preserve">B0CW6FDQ37</t>
  </si>
  <si>
    <t xml:space="preserve">WF313807AAA</t>
  </si>
  <si>
    <t xml:space="preserve">TT-GX364AAK-MT</t>
  </si>
  <si>
    <t xml:space="preserve">B0CW6H7N56</t>
  </si>
  <si>
    <t xml:space="preserve">GX000364AAK</t>
  </si>
  <si>
    <t xml:space="preserve">TT-GX364AAB-MT</t>
  </si>
  <si>
    <t xml:space="preserve">B0CW6H3L8L</t>
  </si>
  <si>
    <t xml:space="preserve">GX000364AAB</t>
  </si>
  <si>
    <t xml:space="preserve">TT-GX365AAK-MT</t>
  </si>
  <si>
    <t xml:space="preserve">B0CW6DJ1BX</t>
  </si>
  <si>
    <t xml:space="preserve">GX000365AAK</t>
  </si>
  <si>
    <t xml:space="preserve">TT-GX365AAB-MT</t>
  </si>
  <si>
    <t xml:space="preserve">B0CW6GFSZ3</t>
  </si>
  <si>
    <t xml:space="preserve">GX000365AAB</t>
  </si>
  <si>
    <t xml:space="preserve">TT-20677980B-MT</t>
  </si>
  <si>
    <t xml:space="preserve">B0CW6F75JQ</t>
  </si>
  <si>
    <t xml:space="preserve">AA20677980B</t>
  </si>
  <si>
    <t xml:space="preserve">TT-20678283B-MT</t>
  </si>
  <si>
    <t xml:space="preserve">B0CW6HRDXD</t>
  </si>
  <si>
    <t xml:space="preserve">AA20678283B</t>
  </si>
  <si>
    <t xml:space="preserve">TT-GX1828AAK-OT</t>
  </si>
  <si>
    <t xml:space="preserve">B0CWS6TYTB</t>
  </si>
  <si>
    <t xml:space="preserve">GX001828AAK</t>
  </si>
  <si>
    <t xml:space="preserve">TT-GX1827AAK-OT</t>
  </si>
  <si>
    <t xml:space="preserve">B0CWS3GR8B</t>
  </si>
  <si>
    <t xml:space="preserve">GX001827AAK</t>
  </si>
  <si>
    <t xml:space="preserve">TT-GX1827AAE-OT</t>
  </si>
  <si>
    <t xml:space="preserve">B0CWS4WKSP</t>
  </si>
  <si>
    <t xml:space="preserve">GX001827AAE</t>
  </si>
  <si>
    <t xml:space="preserve">TT-DL564AAA-OT</t>
  </si>
  <si>
    <t xml:space="preserve">B0CWS3QL6C</t>
  </si>
  <si>
    <t xml:space="preserve">DL000564AAA</t>
  </si>
  <si>
    <t xml:space="preserve">TT-DL565AAA-OT</t>
  </si>
  <si>
    <t xml:space="preserve">B0CWS51LY1</t>
  </si>
  <si>
    <t xml:space="preserve">DL000565AAA</t>
  </si>
  <si>
    <t xml:space="preserve">TT-GX645AAB-MT</t>
  </si>
  <si>
    <t xml:space="preserve">B0CWYTNMF4</t>
  </si>
  <si>
    <t xml:space="preserve">GX000645AAB</t>
  </si>
  <si>
    <t xml:space="preserve">TT-GX646AAB-MT</t>
  </si>
  <si>
    <t xml:space="preserve">B0CWYSZGZ4</t>
  </si>
  <si>
    <t xml:space="preserve">GX000646AAB</t>
  </si>
  <si>
    <t xml:space="preserve">TT-287821AAK-MT</t>
  </si>
  <si>
    <t xml:space="preserve">B0CX5BT4F3</t>
  </si>
  <si>
    <t xml:space="preserve">WF287821AAK</t>
  </si>
  <si>
    <t xml:space="preserve">TT-287821AAD-MT</t>
  </si>
  <si>
    <t xml:space="preserve">B0CX57X3TG</t>
  </si>
  <si>
    <t xml:space="preserve">WF287821AAD</t>
  </si>
  <si>
    <t xml:space="preserve">TT-304223AAB-MT</t>
  </si>
  <si>
    <t xml:space="preserve">B0CX5BKDXT</t>
  </si>
  <si>
    <t xml:space="preserve">WF304223AAB</t>
  </si>
  <si>
    <t xml:space="preserve">TT-304223AAK-MT</t>
  </si>
  <si>
    <t xml:space="preserve">B0CX5D4PZY</t>
  </si>
  <si>
    <t xml:space="preserve">WF304223AAK</t>
  </si>
  <si>
    <t xml:space="preserve">TT-SD24AAK-MT</t>
  </si>
  <si>
    <t xml:space="preserve">B0CX58NX4J</t>
  </si>
  <si>
    <t xml:space="preserve">SD000024AAK</t>
  </si>
  <si>
    <t xml:space="preserve">TT-SD24AAB-MT</t>
  </si>
  <si>
    <t xml:space="preserve">B0CX5CDF9C</t>
  </si>
  <si>
    <t xml:space="preserve">SD000024AAB</t>
  </si>
  <si>
    <t xml:space="preserve">TT-SD21AAK-MT</t>
  </si>
  <si>
    <t xml:space="preserve">B0CX5CH1K7</t>
  </si>
  <si>
    <t xml:space="preserve">SD000021AAK</t>
  </si>
  <si>
    <t xml:space="preserve">TT-SD21AAB-MT</t>
  </si>
  <si>
    <t xml:space="preserve">B0CX59XDW8</t>
  </si>
  <si>
    <t xml:space="preserve">SD000021AAB</t>
  </si>
  <si>
    <t xml:space="preserve">TT-SD26AAK-MT</t>
  </si>
  <si>
    <t xml:space="preserve">B0CX58M6DL</t>
  </si>
  <si>
    <t xml:space="preserve">SD000026AAK</t>
  </si>
  <si>
    <t xml:space="preserve">TT-SD26AAB-MT</t>
  </si>
  <si>
    <t xml:space="preserve">B0CX5C7F5L</t>
  </si>
  <si>
    <t xml:space="preserve">SD000026AAB</t>
  </si>
  <si>
    <t xml:space="preserve">TT-311376AAK-MT</t>
  </si>
  <si>
    <t xml:space="preserve">B0CX5B1Y2X</t>
  </si>
  <si>
    <t xml:space="preserve">WF311376AAK</t>
  </si>
  <si>
    <t xml:space="preserve">TT-311376AAB-MT</t>
  </si>
  <si>
    <t xml:space="preserve">B0CX59411X</t>
  </si>
  <si>
    <t xml:space="preserve">WF311376AAB</t>
  </si>
  <si>
    <t xml:space="preserve">TT-SD25AAB-MT</t>
  </si>
  <si>
    <t xml:space="preserve">B0CX58L23L</t>
  </si>
  <si>
    <t xml:space="preserve">SD000025AAB</t>
  </si>
  <si>
    <t xml:space="preserve">TT-SD25AAK-MT</t>
  </si>
  <si>
    <t xml:space="preserve">B0CX5CLV3M</t>
  </si>
  <si>
    <t xml:space="preserve">SD000025AAK</t>
  </si>
  <si>
    <t xml:space="preserve">TT-317362AAB-MT</t>
  </si>
  <si>
    <t xml:space="preserve">B0D13N3VMH</t>
  </si>
  <si>
    <t xml:space="preserve">WF317362AAB</t>
  </si>
  <si>
    <t xml:space="preserve">TT-317362AAK-MT</t>
  </si>
  <si>
    <t xml:space="preserve">B0CX5BR5H4</t>
  </si>
  <si>
    <t xml:space="preserve">WF317362AAK</t>
  </si>
  <si>
    <t xml:space="preserve">TT-313577AAB-MT</t>
  </si>
  <si>
    <t xml:space="preserve">B0CX58CLRK</t>
  </si>
  <si>
    <t xml:space="preserve">WF313577AAB</t>
  </si>
  <si>
    <t xml:space="preserve">TT-313577AAK-MT</t>
  </si>
  <si>
    <t xml:space="preserve">B0CX59HLMJ</t>
  </si>
  <si>
    <t xml:space="preserve">WF313577AAK</t>
  </si>
  <si>
    <t xml:space="preserve">TT-313576AAB-MT</t>
  </si>
  <si>
    <t xml:space="preserve">B0CX59DT98</t>
  </si>
  <si>
    <t xml:space="preserve">WF313576AAB</t>
  </si>
  <si>
    <t xml:space="preserve">TT-313576AAK-MT</t>
  </si>
  <si>
    <t xml:space="preserve">B0CX581GV8</t>
  </si>
  <si>
    <t xml:space="preserve">WF313576AAK</t>
  </si>
  <si>
    <t xml:space="preserve">TT-SD19AAB-MT</t>
  </si>
  <si>
    <t xml:space="preserve">B0CX59VC2Q</t>
  </si>
  <si>
    <t xml:space="preserve">SD000019AAB</t>
  </si>
  <si>
    <t xml:space="preserve">TT-SD19AAK-MT</t>
  </si>
  <si>
    <t xml:space="preserve">B0CX59QKNY</t>
  </si>
  <si>
    <t xml:space="preserve">SD000019AAK</t>
  </si>
  <si>
    <t xml:space="preserve">TT-SD19AAE-MT</t>
  </si>
  <si>
    <t xml:space="preserve">B0CX5C88HK</t>
  </si>
  <si>
    <t xml:space="preserve">SD000019AAE</t>
  </si>
  <si>
    <t xml:space="preserve">TT-W504119708-AAK-F-MT</t>
  </si>
  <si>
    <t xml:space="preserve">B0CXDXGGYP</t>
  </si>
  <si>
    <t xml:space="preserve">W504119708</t>
  </si>
  <si>
    <t xml:space="preserve">TT-W504119707-AAE-F-MT</t>
  </si>
  <si>
    <t xml:space="preserve">B0CXDWDRP1</t>
  </si>
  <si>
    <t xml:space="preserve">W504119707</t>
  </si>
  <si>
    <t xml:space="preserve">TT-W504119709-AAN-F-MT</t>
  </si>
  <si>
    <t xml:space="preserve">B0CXDY3YQJ</t>
  </si>
  <si>
    <t xml:space="preserve">W504119709</t>
  </si>
  <si>
    <t xml:space="preserve">TT-W504119712-AAK-Q-MT</t>
  </si>
  <si>
    <t xml:space="preserve">B0CXF1362M</t>
  </si>
  <si>
    <t xml:space="preserve">W504119712</t>
  </si>
  <si>
    <t xml:space="preserve">TT-W504119711-AAE-Q-MT</t>
  </si>
  <si>
    <t xml:space="preserve">B0CXDYHSFL</t>
  </si>
  <si>
    <t xml:space="preserve">W504119711</t>
  </si>
  <si>
    <t xml:space="preserve">TT-W504119713-AAN-Q-MT</t>
  </si>
  <si>
    <t xml:space="preserve">B0CXDY6K47</t>
  </si>
  <si>
    <t xml:space="preserve">W504119713</t>
  </si>
  <si>
    <t xml:space="preserve">TT-W504119716-AAK-K-MT</t>
  </si>
  <si>
    <t xml:space="preserve">B0CXDWZFGG</t>
  </si>
  <si>
    <t xml:space="preserve">W504119716</t>
  </si>
  <si>
    <t xml:space="preserve">TT-W504119715-AAE-K-MT</t>
  </si>
  <si>
    <t xml:space="preserve">B0CXF14W79</t>
  </si>
  <si>
    <t xml:space="preserve">W504119715</t>
  </si>
  <si>
    <t xml:space="preserve">TT-W504119717-AAN-K-MT</t>
  </si>
  <si>
    <t xml:space="preserve">B0CXF178S7</t>
  </si>
  <si>
    <t xml:space="preserve">W504119717</t>
  </si>
  <si>
    <t xml:space="preserve">TT-315762AAA-MT</t>
  </si>
  <si>
    <t xml:space="preserve">B0CXJ6C71D</t>
  </si>
  <si>
    <t xml:space="preserve">N709P182126A</t>
  </si>
  <si>
    <t xml:space="preserve">TT-315762AAB-MT</t>
  </si>
  <si>
    <t xml:space="preserve">B0CXJ7QKM4</t>
  </si>
  <si>
    <t xml:space="preserve">N709P182126B</t>
  </si>
  <si>
    <t xml:space="preserve">TT-315761AAA-MT</t>
  </si>
  <si>
    <t xml:space="preserve">B0CXJ9CGSY</t>
  </si>
  <si>
    <t xml:space="preserve">WF315761AAA</t>
  </si>
  <si>
    <t xml:space="preserve">TT-315761AAB-MT</t>
  </si>
  <si>
    <t xml:space="preserve">B0CXJ7SZ38</t>
  </si>
  <si>
    <t xml:space="preserve">WF315761AAB</t>
  </si>
  <si>
    <t xml:space="preserve">TT-317100AAC-OT</t>
  </si>
  <si>
    <t xml:space="preserve">B0CY2CF4H4</t>
  </si>
  <si>
    <t xml:space="preserve">WF317100AAC</t>
  </si>
  <si>
    <t xml:space="preserve">TT-317100AAH-OT</t>
  </si>
  <si>
    <t xml:space="preserve">B0CY2DJ5YP</t>
  </si>
  <si>
    <t xml:space="preserve">WF317100AAH</t>
  </si>
  <si>
    <t xml:space="preserve">TT-317101AAK-OT</t>
  </si>
  <si>
    <t xml:space="preserve">B0CY2JPYXL</t>
  </si>
  <si>
    <t xml:space="preserve">WF317101AAK</t>
  </si>
  <si>
    <t xml:space="preserve">TT-315335AAK-OT</t>
  </si>
  <si>
    <t xml:space="preserve">B0CY2F72WK</t>
  </si>
  <si>
    <t xml:space="preserve">WF315335AAK</t>
  </si>
  <si>
    <t xml:space="preserve">TT-315335AAE-OT</t>
  </si>
  <si>
    <t xml:space="preserve">B0CY2BPCL1</t>
  </si>
  <si>
    <t xml:space="preserve">WF315335AAE</t>
  </si>
  <si>
    <t xml:space="preserve">TT-315335AAD-OT</t>
  </si>
  <si>
    <t xml:space="preserve">B0CY2DLG8P</t>
  </si>
  <si>
    <t xml:space="preserve">WF315335AAD</t>
  </si>
  <si>
    <t xml:space="preserve">TT-315336AAK-OT</t>
  </si>
  <si>
    <t xml:space="preserve">B0CY2CYDRD</t>
  </si>
  <si>
    <t xml:space="preserve">WF315336AAK</t>
  </si>
  <si>
    <t xml:space="preserve">TT-315336AAE-OT</t>
  </si>
  <si>
    <t xml:space="preserve">B0CY2GF5Q3</t>
  </si>
  <si>
    <t xml:space="preserve">WF315336AAE</t>
  </si>
  <si>
    <t xml:space="preserve">TT-315336AAD-OT</t>
  </si>
  <si>
    <t xml:space="preserve">B0CY2F7Q8M</t>
  </si>
  <si>
    <t xml:space="preserve">WF315336AAD</t>
  </si>
  <si>
    <t xml:space="preserve">TT-W69732770AAE</t>
  </si>
  <si>
    <t xml:space="preserve">B0CY2GPB9K</t>
  </si>
  <si>
    <t xml:space="preserve">TT-W69732768AAP</t>
  </si>
  <si>
    <t xml:space="preserve">B0CY2D59D1</t>
  </si>
  <si>
    <t xml:space="preserve">TT-W69732769AAK</t>
  </si>
  <si>
    <t xml:space="preserve">B0CY2B4L96</t>
  </si>
  <si>
    <t xml:space="preserve">TT-W504119497AAK</t>
  </si>
  <si>
    <t xml:space="preserve">B0CY2CVBH2</t>
  </si>
  <si>
    <t xml:space="preserve">W504P345776</t>
  </si>
  <si>
    <t xml:space="preserve">TT-W504119495AAE</t>
  </si>
  <si>
    <t xml:space="preserve">B0CY28ZLNP</t>
  </si>
  <si>
    <t xml:space="preserve">W504P345774</t>
  </si>
  <si>
    <t xml:space="preserve">TT-W504119498AAN</t>
  </si>
  <si>
    <t xml:space="preserve">B0CY2BTBCS</t>
  </si>
  <si>
    <t xml:space="preserve">W504P345777</t>
  </si>
  <si>
    <t xml:space="preserve">TT-LT335AAK-MT</t>
  </si>
  <si>
    <t xml:space="preserve">B0CY5GSNYF</t>
  </si>
  <si>
    <t xml:space="preserve">LT000335AAK</t>
  </si>
  <si>
    <t xml:space="preserve">TT-LT335AAM-MT</t>
  </si>
  <si>
    <t xml:space="preserve">B0CY5HNZMF</t>
  </si>
  <si>
    <t xml:space="preserve">LT000335AAM</t>
  </si>
  <si>
    <t xml:space="preserve">TT-LT335AAE-MT</t>
  </si>
  <si>
    <t xml:space="preserve">B0CY5GZJZ2</t>
  </si>
  <si>
    <t xml:space="preserve">LT000335AAE</t>
  </si>
  <si>
    <t xml:space="preserve">TT-LT335AAN-MT</t>
  </si>
  <si>
    <t xml:space="preserve">B0CY5HG43P</t>
  </si>
  <si>
    <t xml:space="preserve">LT000335AAN</t>
  </si>
  <si>
    <t xml:space="preserve">TT-LT337AAK-MT</t>
  </si>
  <si>
    <t xml:space="preserve">B0CY5FYNMK</t>
  </si>
  <si>
    <t xml:space="preserve">LT000337AAK</t>
  </si>
  <si>
    <t xml:space="preserve">TT-LT337AAM-MT</t>
  </si>
  <si>
    <t xml:space="preserve">B0CY5G5SGM</t>
  </si>
  <si>
    <t xml:space="preserve">LT000337AAM</t>
  </si>
  <si>
    <t xml:space="preserve">TT-LT337AAE-MT</t>
  </si>
  <si>
    <t xml:space="preserve">B0CY5HYJ59</t>
  </si>
  <si>
    <t xml:space="preserve">LT000337AAE</t>
  </si>
  <si>
    <t xml:space="preserve">TT-LT337AAN-MT</t>
  </si>
  <si>
    <t xml:space="preserve">B0CY5GVLZK</t>
  </si>
  <si>
    <t xml:space="preserve">LT000337AAN</t>
  </si>
  <si>
    <t xml:space="preserve">TT-316795AAD-MT</t>
  </si>
  <si>
    <t xml:space="preserve">B0CY5JJJNP</t>
  </si>
  <si>
    <t xml:space="preserve">WF316795AAD</t>
  </si>
  <si>
    <t xml:space="preserve">TT-316796AAD-MT</t>
  </si>
  <si>
    <t xml:space="preserve">B0CY5C5V56</t>
  </si>
  <si>
    <t xml:space="preserve">WF316796AAD</t>
  </si>
  <si>
    <t xml:space="preserve">TT-W504119704AAK-MT</t>
  </si>
  <si>
    <t xml:space="preserve">B0CY5G5YH8</t>
  </si>
  <si>
    <t xml:space="preserve">W504119704</t>
  </si>
  <si>
    <t xml:space="preserve">TT-W504119703AAE-MT</t>
  </si>
  <si>
    <t xml:space="preserve">B0CY5GDK33</t>
  </si>
  <si>
    <t xml:space="preserve">W504119703</t>
  </si>
  <si>
    <t xml:space="preserve">TT-W504119705AAN-MT</t>
  </si>
  <si>
    <t xml:space="preserve">B0CY5HSDZ3</t>
  </si>
  <si>
    <t xml:space="preserve">W504119705</t>
  </si>
  <si>
    <t xml:space="preserve">TT-SP1013AAA-MT</t>
  </si>
  <si>
    <t xml:space="preserve">B0CYCB6XY4</t>
  </si>
  <si>
    <t xml:space="preserve">SP100013AAA</t>
  </si>
  <si>
    <t xml:space="preserve">TT-SP1013AAE-MT</t>
  </si>
  <si>
    <t xml:space="preserve">B0CYCBWZGR</t>
  </si>
  <si>
    <t xml:space="preserve">SP100013AAE</t>
  </si>
  <si>
    <t xml:space="preserve">TT-SP1014AAA-MT</t>
  </si>
  <si>
    <t xml:space="preserve">B0CYCDF96L</t>
  </si>
  <si>
    <t xml:space="preserve">SP100014AAA</t>
  </si>
  <si>
    <t xml:space="preserve">TT-SP1014AAE-MT</t>
  </si>
  <si>
    <t xml:space="preserve">B0CYCC2YYN</t>
  </si>
  <si>
    <t xml:space="preserve">SP100014AAE</t>
  </si>
  <si>
    <t xml:space="preserve">TT-SP1015AAA-MT</t>
  </si>
  <si>
    <t xml:space="preserve">B0CYCB655Q</t>
  </si>
  <si>
    <t xml:space="preserve">SP100015AAA</t>
  </si>
  <si>
    <t xml:space="preserve">TT-SP1015AAE-MT</t>
  </si>
  <si>
    <t xml:space="preserve">B0CYCCTKXD</t>
  </si>
  <si>
    <t xml:space="preserve">SP100015AAE</t>
  </si>
  <si>
    <t xml:space="preserve">TT-SP1022AAA-MT</t>
  </si>
  <si>
    <t xml:space="preserve">B0CYCBVPQG</t>
  </si>
  <si>
    <t xml:space="preserve">SP100022AAA</t>
  </si>
  <si>
    <t xml:space="preserve">TT-SP1022AAE-MT</t>
  </si>
  <si>
    <t xml:space="preserve">B0CYCBN6ZB</t>
  </si>
  <si>
    <t xml:space="preserve">SP100022AAE</t>
  </si>
  <si>
    <t xml:space="preserve">TT-WY376AAA-MT</t>
  </si>
  <si>
    <t xml:space="preserve">B0CYCDSNLR</t>
  </si>
  <si>
    <t xml:space="preserve">WF000376AAA</t>
  </si>
  <si>
    <t xml:space="preserve">TT-WY376AAE-MT</t>
  </si>
  <si>
    <t xml:space="preserve">B0CYCBQN8Q</t>
  </si>
  <si>
    <t xml:space="preserve">WF000376AAE</t>
  </si>
  <si>
    <t xml:space="preserve">TT-SP1004AAA-MT</t>
  </si>
  <si>
    <t xml:space="preserve">B0CYCCLM42</t>
  </si>
  <si>
    <t xml:space="preserve">SP100004AAA</t>
  </si>
  <si>
    <t xml:space="preserve">TT-SP1004AAE-MT</t>
  </si>
  <si>
    <t xml:space="preserve">B0CYC8VQD2</t>
  </si>
  <si>
    <t xml:space="preserve">SP100004AAE</t>
  </si>
  <si>
    <t xml:space="preserve">TT-SZ50AAR-MT</t>
  </si>
  <si>
    <t xml:space="preserve">B0CYCD33KV</t>
  </si>
  <si>
    <t xml:space="preserve">SZ000050AAR</t>
  </si>
  <si>
    <t xml:space="preserve">TT-SZ50AAA-MT</t>
  </si>
  <si>
    <t xml:space="preserve">B0CYCDJ8CL</t>
  </si>
  <si>
    <t xml:space="preserve">SZ000050AAA</t>
  </si>
  <si>
    <t xml:space="preserve">TT-SZ20AAA-MT</t>
  </si>
  <si>
    <t xml:space="preserve">B0CYC9YXZH</t>
  </si>
  <si>
    <t xml:space="preserve">SZ000020AAA</t>
  </si>
  <si>
    <t xml:space="preserve">TT-SZ20AAE-MT</t>
  </si>
  <si>
    <t xml:space="preserve">B0CYCDT5HN</t>
  </si>
  <si>
    <t xml:space="preserve">SZ000020AAE</t>
  </si>
  <si>
    <t xml:space="preserve">TT-W1791P147776-MT-t</t>
  </si>
  <si>
    <t xml:space="preserve">B0CYHFDTMQ</t>
  </si>
  <si>
    <t xml:space="preserve">W504P296776</t>
  </si>
  <si>
    <t xml:space="preserve">TT-W1791P147779-MT-t</t>
  </si>
  <si>
    <t xml:space="preserve">B0CYHD6YNX</t>
  </si>
  <si>
    <t xml:space="preserve">W504P296777</t>
  </si>
  <si>
    <t xml:space="preserve">TT-W1791P147782-MT-t</t>
  </si>
  <si>
    <t xml:space="preserve">B0CYHFM4SX</t>
  </si>
  <si>
    <t xml:space="preserve">W504P370531</t>
  </si>
  <si>
    <t xml:space="preserve">TT-W1791P147783-MT-t</t>
  </si>
  <si>
    <t xml:space="preserve">B0CYHDDBHT</t>
  </si>
  <si>
    <t xml:space="preserve">W504P296781</t>
  </si>
  <si>
    <t xml:space="preserve">TT-W1791P147793-MT-t</t>
  </si>
  <si>
    <t xml:space="preserve">B0CYHF33L5</t>
  </si>
  <si>
    <t xml:space="preserve">W504P286376</t>
  </si>
  <si>
    <t xml:space="preserve">TT-W1791P147794-MT-f</t>
  </si>
  <si>
    <t xml:space="preserve">B0CYHD4RFB</t>
  </si>
  <si>
    <t xml:space="preserve">W504P296784</t>
  </si>
  <si>
    <t xml:space="preserve">TT-W1791P147797-MT-f</t>
  </si>
  <si>
    <t xml:space="preserve">B0CYHGGYPV</t>
  </si>
  <si>
    <t xml:space="preserve">W504P296786</t>
  </si>
  <si>
    <t xml:space="preserve">TT-W1791P147798-MT-f</t>
  </si>
  <si>
    <t xml:space="preserve">B0CYHG7X3F</t>
  </si>
  <si>
    <t xml:space="preserve">W504P370533</t>
  </si>
  <si>
    <t xml:space="preserve">TT-W1791P147799-MT-f</t>
  </si>
  <si>
    <t xml:space="preserve">B0CYHBFBQ5</t>
  </si>
  <si>
    <t xml:space="preserve">W504P296789</t>
  </si>
  <si>
    <t xml:space="preserve">TT-W1791P147800-MT-f</t>
  </si>
  <si>
    <t xml:space="preserve">B0CYHDFXKV</t>
  </si>
  <si>
    <t xml:space="preserve">W504P286383</t>
  </si>
  <si>
    <t xml:space="preserve">TT-W1791P148154-MT-q</t>
  </si>
  <si>
    <t xml:space="preserve">B0CYHFCYCC</t>
  </si>
  <si>
    <t xml:space="preserve">W504P286386</t>
  </si>
  <si>
    <t xml:space="preserve">TT-W1791P148157-MT-q</t>
  </si>
  <si>
    <t xml:space="preserve">B0CYHF5CGL</t>
  </si>
  <si>
    <t xml:space="preserve">W504P286387</t>
  </si>
  <si>
    <t xml:space="preserve">TT-W1791P148158-MT-q</t>
  </si>
  <si>
    <t xml:space="preserve">B0CYHH9GTN</t>
  </si>
  <si>
    <t xml:space="preserve">W504P370525</t>
  </si>
  <si>
    <t xml:space="preserve">TT-W1791P148159-MT-q</t>
  </si>
  <si>
    <t xml:space="preserve">B0CYHD475B</t>
  </si>
  <si>
    <t xml:space="preserve">W504P286390</t>
  </si>
  <si>
    <t xml:space="preserve">TT-W1791P148166-MT-t</t>
  </si>
  <si>
    <t xml:space="preserve">B0CYHD6YNT</t>
  </si>
  <si>
    <t xml:space="preserve">W504P296793</t>
  </si>
  <si>
    <t xml:space="preserve">TT-W1791P148169-MT-t</t>
  </si>
  <si>
    <t xml:space="preserve">B0CYHFDZJX</t>
  </si>
  <si>
    <t xml:space="preserve">W504P286396</t>
  </si>
  <si>
    <t xml:space="preserve">TT-W1791P148173-MT-t</t>
  </si>
  <si>
    <t xml:space="preserve">B0CYHF6LJQ</t>
  </si>
  <si>
    <t xml:space="preserve">W504P370520</t>
  </si>
  <si>
    <t xml:space="preserve">TT-W1791139410-MT-t</t>
  </si>
  <si>
    <t xml:space="preserve">B0CYHCYZZH</t>
  </si>
  <si>
    <t xml:space="preserve">TT-W1791P148175-MT-t</t>
  </si>
  <si>
    <t xml:space="preserve">B0CYH9M42R</t>
  </si>
  <si>
    <t xml:space="preserve">W504P429337</t>
  </si>
  <si>
    <t xml:space="preserve">TT-LT711AAK-OT</t>
  </si>
  <si>
    <t xml:space="preserve">B0CYHDGSTY</t>
  </si>
  <si>
    <t xml:space="preserve">LT000711AAK</t>
  </si>
  <si>
    <t xml:space="preserve">TT-LT711AAE-OT</t>
  </si>
  <si>
    <t xml:space="preserve">B0CYHFF94W</t>
  </si>
  <si>
    <t xml:space="preserve">LT000711AAE</t>
  </si>
  <si>
    <t xml:space="preserve">TT-LT712AAK-OT</t>
  </si>
  <si>
    <t xml:space="preserve">B0CYHGXXK1</t>
  </si>
  <si>
    <t xml:space="preserve">LT000712AAK</t>
  </si>
  <si>
    <t xml:space="preserve">TT-LT712AAE-OT</t>
  </si>
  <si>
    <t xml:space="preserve">B0CYHDRVQV</t>
  </si>
  <si>
    <t xml:space="preserve">LT000712AAE</t>
  </si>
  <si>
    <t xml:space="preserve">TT-308364AAH-OT</t>
  </si>
  <si>
    <t xml:space="preserve">B0CYHGVNBD</t>
  </si>
  <si>
    <t xml:space="preserve">WF308364AAH</t>
  </si>
  <si>
    <t xml:space="preserve">TT-308364AAD-OT</t>
  </si>
  <si>
    <t xml:space="preserve">B0CYHF9LQC</t>
  </si>
  <si>
    <t xml:space="preserve">WF308364AAD</t>
  </si>
  <si>
    <t xml:space="preserve">TT-304147AAK-OT</t>
  </si>
  <si>
    <t xml:space="preserve">B0CYHF72S8</t>
  </si>
  <si>
    <t xml:space="preserve">WF304147AAK</t>
  </si>
  <si>
    <t xml:space="preserve">TT-304147AAE-OT</t>
  </si>
  <si>
    <t xml:space="preserve">B0CYHGGQQG</t>
  </si>
  <si>
    <t xml:space="preserve">WF304147AAE</t>
  </si>
  <si>
    <t xml:space="preserve">TT-W504142770-MT</t>
  </si>
  <si>
    <t xml:space="preserve">B0CYT4C76L</t>
  </si>
  <si>
    <t xml:space="preserve">W504142770</t>
  </si>
  <si>
    <t xml:space="preserve">TT-W504142771-MT</t>
  </si>
  <si>
    <t xml:space="preserve">B0CYT3FP2V</t>
  </si>
  <si>
    <t xml:space="preserve">W504142771</t>
  </si>
  <si>
    <t xml:space="preserve">TT-W504142774-MT</t>
  </si>
  <si>
    <t xml:space="preserve">B0CYT4KF6F</t>
  </si>
  <si>
    <t xml:space="preserve">W504142774</t>
  </si>
  <si>
    <t xml:space="preserve">TT-W504142775-MT</t>
  </si>
  <si>
    <t xml:space="preserve">B0CYT3TK2W</t>
  </si>
  <si>
    <t xml:space="preserve">W504142775</t>
  </si>
  <si>
    <t xml:space="preserve">806-AA20690708B</t>
  </si>
  <si>
    <t xml:space="preserve">B0CWTSB7MS</t>
  </si>
  <si>
    <t xml:space="preserve">806-AA20690708G</t>
  </si>
  <si>
    <t xml:space="preserve">B0CWTS5TK9</t>
  </si>
  <si>
    <t xml:space="preserve">806-AA20690910B</t>
  </si>
  <si>
    <t xml:space="preserve">B0CWTZZ46G</t>
  </si>
  <si>
    <t xml:space="preserve">806-AA20690910G</t>
  </si>
  <si>
    <t xml:space="preserve">B0CWTQS7PV</t>
  </si>
  <si>
    <t xml:space="preserve">806-BS316939AAD</t>
  </si>
  <si>
    <t xml:space="preserve">B0CWV3CL87</t>
  </si>
  <si>
    <t xml:space="preserve">BS316939AAD</t>
  </si>
  <si>
    <t xml:space="preserve">806-BS316939AAE</t>
  </si>
  <si>
    <t xml:space="preserve">B0CWV399TY</t>
  </si>
  <si>
    <t xml:space="preserve">BS316939AAE</t>
  </si>
  <si>
    <t xml:space="preserve">806-BS316939AAK</t>
  </si>
  <si>
    <t xml:space="preserve">B0CWV4M3WT</t>
  </si>
  <si>
    <t xml:space="preserve">BS316939AAK</t>
  </si>
  <si>
    <t xml:space="preserve">806-GX000318AAE</t>
  </si>
  <si>
    <t xml:space="preserve">B0CW3BWQG6</t>
  </si>
  <si>
    <t xml:space="preserve">GX000318AAE</t>
  </si>
  <si>
    <t xml:space="preserve">806-GX000318AAK</t>
  </si>
  <si>
    <t xml:space="preserve">B0CW3B5F8K</t>
  </si>
  <si>
    <t xml:space="preserve">GX000318AAK</t>
  </si>
  <si>
    <t xml:space="preserve">806-GX000319AAE</t>
  </si>
  <si>
    <t xml:space="preserve">B0CW3B1Y1T</t>
  </si>
  <si>
    <t xml:space="preserve">GX000319AAE</t>
  </si>
  <si>
    <t xml:space="preserve">806-GX000319AAK</t>
  </si>
  <si>
    <t xml:space="preserve">B0CW3CSZPD</t>
  </si>
  <si>
    <t xml:space="preserve">GX000319AAK</t>
  </si>
  <si>
    <t xml:space="preserve">806-GX000320AAE-1</t>
  </si>
  <si>
    <t xml:space="preserve">B0CW39ZWTP</t>
  </si>
  <si>
    <t xml:space="preserve">GX000320AAE-1</t>
  </si>
  <si>
    <t xml:space="preserve">806-GX000320AAK-1</t>
  </si>
  <si>
    <t xml:space="preserve">B0CW3FPLV9</t>
  </si>
  <si>
    <t xml:space="preserve">GX000320AAK-1</t>
  </si>
  <si>
    <t xml:space="preserve">806-GX000327AAE</t>
  </si>
  <si>
    <t xml:space="preserve">B0CW3CT7XP</t>
  </si>
  <si>
    <t xml:space="preserve">GX000327AAE-1</t>
  </si>
  <si>
    <t xml:space="preserve">806-GX000327AAK</t>
  </si>
  <si>
    <t xml:space="preserve">B0CW395ZFQ</t>
  </si>
  <si>
    <t xml:space="preserve">GX000327AAK</t>
  </si>
  <si>
    <t xml:space="preserve">806-GX000332AAE</t>
  </si>
  <si>
    <t xml:space="preserve">B0CW37RVXR</t>
  </si>
  <si>
    <t xml:space="preserve">GX000332AAE</t>
  </si>
  <si>
    <t xml:space="preserve">806-GX000332AAK</t>
  </si>
  <si>
    <t xml:space="preserve">B0CW39SH2H</t>
  </si>
  <si>
    <t xml:space="preserve">GX000332AAK</t>
  </si>
  <si>
    <t xml:space="preserve">806-GX000333AAE</t>
  </si>
  <si>
    <t xml:space="preserve">B0CW31RYPZ</t>
  </si>
  <si>
    <t xml:space="preserve">GX000333AAE</t>
  </si>
  <si>
    <t xml:space="preserve">806-GX000333AAK</t>
  </si>
  <si>
    <t xml:space="preserve">B0CW3BKNK5</t>
  </si>
  <si>
    <t xml:space="preserve">GX000333AAK</t>
  </si>
  <si>
    <t xml:space="preserve">806-GX000361AAE</t>
  </si>
  <si>
    <t xml:space="preserve">B0CW3CDN8M</t>
  </si>
  <si>
    <t xml:space="preserve">GX000361AAE</t>
  </si>
  <si>
    <t xml:space="preserve">806-GX000361AAK</t>
  </si>
  <si>
    <t xml:space="preserve">B0CW3DJPK9</t>
  </si>
  <si>
    <t xml:space="preserve">GX000361AAK</t>
  </si>
  <si>
    <t xml:space="preserve">806-GX000419AAE</t>
  </si>
  <si>
    <t xml:space="preserve">B0CWTTVTFJ</t>
  </si>
  <si>
    <t xml:space="preserve">GX000419AAE</t>
  </si>
  <si>
    <t xml:space="preserve">806-GX000419AAK</t>
  </si>
  <si>
    <t xml:space="preserve">B0CWTT35KL</t>
  </si>
  <si>
    <t xml:space="preserve">GX000419AAK</t>
  </si>
  <si>
    <t xml:space="preserve">806-GX000422AAK</t>
  </si>
  <si>
    <t xml:space="preserve">B0CWV1BXCV</t>
  </si>
  <si>
    <t xml:space="preserve">GX000422AAK</t>
  </si>
  <si>
    <t xml:space="preserve">806-GX000422AAP</t>
  </si>
  <si>
    <t xml:space="preserve">B0CWTTFP32</t>
  </si>
  <si>
    <t xml:space="preserve">GX000422AAP</t>
  </si>
  <si>
    <t xml:space="preserve">806-GX000424AAE</t>
  </si>
  <si>
    <t xml:space="preserve">B0CW3BL9N3</t>
  </si>
  <si>
    <t xml:space="preserve">GX000424AAE</t>
  </si>
  <si>
    <t xml:space="preserve">806-GX000424AAN</t>
  </si>
  <si>
    <t xml:space="preserve">B0CW3DMK1Y</t>
  </si>
  <si>
    <t xml:space="preserve">GX000424AAN</t>
  </si>
  <si>
    <t xml:space="preserve">806-GX000425AAE</t>
  </si>
  <si>
    <t xml:space="preserve">B0CW384RH3</t>
  </si>
  <si>
    <t xml:space="preserve">GX000425AAE</t>
  </si>
  <si>
    <t xml:space="preserve">806-GX000425AAK</t>
  </si>
  <si>
    <t xml:space="preserve">B0CW37WZC5</t>
  </si>
  <si>
    <t xml:space="preserve">GX000425AAK</t>
  </si>
  <si>
    <t xml:space="preserve">806-GX000426AAE</t>
  </si>
  <si>
    <t xml:space="preserve">B0CW38M9FX</t>
  </si>
  <si>
    <t xml:space="preserve">GX000426AAE</t>
  </si>
  <si>
    <t xml:space="preserve">806-GX000426AAK</t>
  </si>
  <si>
    <t xml:space="preserve">B0CW38B886</t>
  </si>
  <si>
    <t xml:space="preserve">GX000426AAK</t>
  </si>
  <si>
    <t xml:space="preserve">806-GX000431AAE</t>
  </si>
  <si>
    <t xml:space="preserve">B0CWTTZLJ3</t>
  </si>
  <si>
    <t xml:space="preserve">GX000431AAE</t>
  </si>
  <si>
    <t xml:space="preserve">806-GX000431AAK</t>
  </si>
  <si>
    <t xml:space="preserve">B0CWTSVVLT</t>
  </si>
  <si>
    <t xml:space="preserve">GX000431AAK</t>
  </si>
  <si>
    <t xml:space="preserve">806-GX000436AAE</t>
  </si>
  <si>
    <t xml:space="preserve">B0CW1KGDC4</t>
  </si>
  <si>
    <t xml:space="preserve">GX000436AAE</t>
  </si>
  <si>
    <t xml:space="preserve">806-GX000436AAK</t>
  </si>
  <si>
    <t xml:space="preserve">B0CW1DHPPN</t>
  </si>
  <si>
    <t xml:space="preserve">GX000436AAK</t>
  </si>
  <si>
    <t xml:space="preserve">806-GX000620AAB</t>
  </si>
  <si>
    <t xml:space="preserve">B0CW39628X</t>
  </si>
  <si>
    <t xml:space="preserve">806-GX000620AAK</t>
  </si>
  <si>
    <t xml:space="preserve">B0CW3CX3W3</t>
  </si>
  <si>
    <t xml:space="preserve">806-GX000624AAB</t>
  </si>
  <si>
    <t xml:space="preserve">B0CW34YMK9</t>
  </si>
  <si>
    <t xml:space="preserve">GX000624AAB</t>
  </si>
  <si>
    <t xml:space="preserve">806-GX000624AAK</t>
  </si>
  <si>
    <t xml:space="preserve">B0CW3C5GYP</t>
  </si>
  <si>
    <t xml:space="preserve">GX000624AAK</t>
  </si>
  <si>
    <t xml:space="preserve">806-GX000635AAB</t>
  </si>
  <si>
    <t xml:space="preserve">B0CW39SZ96</t>
  </si>
  <si>
    <t xml:space="preserve">806-GX000635AAK</t>
  </si>
  <si>
    <t xml:space="preserve">B0CW3CG9FF</t>
  </si>
  <si>
    <t xml:space="preserve">806-GX001105AAB</t>
  </si>
  <si>
    <t xml:space="preserve">B0CW38TBJK</t>
  </si>
  <si>
    <t xml:space="preserve">GX001105AAB</t>
  </si>
  <si>
    <t xml:space="preserve">806-GX001105AAN</t>
  </si>
  <si>
    <t xml:space="preserve">B0CW3CHBMN</t>
  </si>
  <si>
    <t xml:space="preserve">GX001105AAN</t>
  </si>
  <si>
    <t xml:space="preserve">806-GX001106AAB</t>
  </si>
  <si>
    <t xml:space="preserve">B0CW3BQZ37</t>
  </si>
  <si>
    <t xml:space="preserve">GX001106AAB</t>
  </si>
  <si>
    <t xml:space="preserve">806-GX001106AAN</t>
  </si>
  <si>
    <t xml:space="preserve">B0CW3CPM56</t>
  </si>
  <si>
    <t xml:space="preserve">GX001106AAN</t>
  </si>
  <si>
    <t xml:space="preserve">806-HL000016AAK</t>
  </si>
  <si>
    <t xml:space="preserve">B0CWTNRVQN</t>
  </si>
  <si>
    <t xml:space="preserve">HL000016AAK</t>
  </si>
  <si>
    <t xml:space="preserve">806-HL000017AAK</t>
  </si>
  <si>
    <t xml:space="preserve">B0CWTTK26L</t>
  </si>
  <si>
    <t xml:space="preserve">HL000017AAK</t>
  </si>
  <si>
    <t xml:space="preserve">806-HL000026AAA</t>
  </si>
  <si>
    <t xml:space="preserve">B0CWV2YTXW</t>
  </si>
  <si>
    <t xml:space="preserve">HL000026AAA</t>
  </si>
  <si>
    <t xml:space="preserve">806-HL000026AAE</t>
  </si>
  <si>
    <t xml:space="preserve">B0CWV71KS8</t>
  </si>
  <si>
    <t xml:space="preserve">HL000026AAE</t>
  </si>
  <si>
    <t xml:space="preserve">806-HL000029AAB</t>
  </si>
  <si>
    <t xml:space="preserve">B0CWTQS7RR</t>
  </si>
  <si>
    <t xml:space="preserve">HL000029AAB</t>
  </si>
  <si>
    <t xml:space="preserve">806-HL000029AAK</t>
  </si>
  <si>
    <t xml:space="preserve">B0CWV1JJW4</t>
  </si>
  <si>
    <t xml:space="preserve">HL000029AAK</t>
  </si>
  <si>
    <t xml:space="preserve">806-HL000036AAB</t>
  </si>
  <si>
    <t xml:space="preserve">B0CWTW72C4</t>
  </si>
  <si>
    <t xml:space="preserve">HL000036AAB</t>
  </si>
  <si>
    <t xml:space="preserve">806-HL000036AAK</t>
  </si>
  <si>
    <t xml:space="preserve">B0CWTYK4WM</t>
  </si>
  <si>
    <t xml:space="preserve">HL000036AAK</t>
  </si>
  <si>
    <t xml:space="preserve">806-HL000039AAB</t>
  </si>
  <si>
    <t xml:space="preserve">B0CWTVY76S</t>
  </si>
  <si>
    <t xml:space="preserve">HL000039AAB</t>
  </si>
  <si>
    <t xml:space="preserve">806-HL000039AAK</t>
  </si>
  <si>
    <t xml:space="preserve">B0CWTSM1VM</t>
  </si>
  <si>
    <t xml:space="preserve">HL000039AAK</t>
  </si>
  <si>
    <t xml:space="preserve">806-HL000062AAB</t>
  </si>
  <si>
    <t xml:space="preserve">B0CWTPQ6DX</t>
  </si>
  <si>
    <t xml:space="preserve">HL000062AAB</t>
  </si>
  <si>
    <t xml:space="preserve">806-HL000062AAK</t>
  </si>
  <si>
    <t xml:space="preserve">B0CWTY7ZZF</t>
  </si>
  <si>
    <t xml:space="preserve">HL000062AAK</t>
  </si>
  <si>
    <t xml:space="preserve">806-HL000066AAB</t>
  </si>
  <si>
    <t xml:space="preserve">B0CWTW2X4Q</t>
  </si>
  <si>
    <t xml:space="preserve">HL000066AAB</t>
  </si>
  <si>
    <t xml:space="preserve">806-HL000066AAK</t>
  </si>
  <si>
    <t xml:space="preserve">B0CWTYND25</t>
  </si>
  <si>
    <t xml:space="preserve">HL000066AAK</t>
  </si>
  <si>
    <t xml:space="preserve">806-HL000077AAA</t>
  </si>
  <si>
    <t xml:space="preserve">B0CWTLZ9HT</t>
  </si>
  <si>
    <t xml:space="preserve">HL000077AAA</t>
  </si>
  <si>
    <t xml:space="preserve">806-HL000077AAE</t>
  </si>
  <si>
    <t xml:space="preserve">B0CWTZY3WR</t>
  </si>
  <si>
    <t xml:space="preserve">HL000077AAE</t>
  </si>
  <si>
    <t xml:space="preserve">806-HL000077AAH</t>
  </si>
  <si>
    <t xml:space="preserve">B0CWTV53FV</t>
  </si>
  <si>
    <t xml:space="preserve">HL000077AAH</t>
  </si>
  <si>
    <t xml:space="preserve">806-HL000079AAB</t>
  </si>
  <si>
    <t xml:space="preserve">B0CWTSLXVD</t>
  </si>
  <si>
    <t xml:space="preserve">HL000079AAB</t>
  </si>
  <si>
    <t xml:space="preserve">806-HL000079AAK</t>
  </si>
  <si>
    <t xml:space="preserve">B0CWTW4Z9G</t>
  </si>
  <si>
    <t xml:space="preserve">HL000079AAK</t>
  </si>
  <si>
    <t xml:space="preserve">806-HL000080AAB</t>
  </si>
  <si>
    <t xml:space="preserve">B0CWV3BB5D</t>
  </si>
  <si>
    <t xml:space="preserve">HL000080AAB</t>
  </si>
  <si>
    <t xml:space="preserve">806-HL000080AAK</t>
  </si>
  <si>
    <t xml:space="preserve">B0CWV3BB5K</t>
  </si>
  <si>
    <t xml:space="preserve">HL000080AAK</t>
  </si>
  <si>
    <t xml:space="preserve">806-HL000081AAB</t>
  </si>
  <si>
    <t xml:space="preserve">B0CWV4K11Z</t>
  </si>
  <si>
    <t xml:space="preserve">806-HL000081AAK</t>
  </si>
  <si>
    <t xml:space="preserve">B0CWTY5JZQ</t>
  </si>
  <si>
    <t xml:space="preserve">806-HL000082AAB</t>
  </si>
  <si>
    <t xml:space="preserve">B0CWTSX8F6</t>
  </si>
  <si>
    <t xml:space="preserve">806-HL000082AAK</t>
  </si>
  <si>
    <t xml:space="preserve">B0CWTTLFFS</t>
  </si>
  <si>
    <t xml:space="preserve">806-HL000116AAE</t>
  </si>
  <si>
    <t xml:space="preserve">B0CWTPLPRC</t>
  </si>
  <si>
    <t xml:space="preserve">HL000116AAE</t>
  </si>
  <si>
    <t xml:space="preserve">806-HL000117AAE</t>
  </si>
  <si>
    <t xml:space="preserve">B0CWTSNZ36</t>
  </si>
  <si>
    <t xml:space="preserve">HL000117AAE</t>
  </si>
  <si>
    <t xml:space="preserve">806-LP000281AAE</t>
  </si>
  <si>
    <t xml:space="preserve">B0CWTV4SJ6</t>
  </si>
  <si>
    <t xml:space="preserve">LP000281AAE</t>
  </si>
  <si>
    <t xml:space="preserve">806-LP000281AAK</t>
  </si>
  <si>
    <t xml:space="preserve">B0CWTP1M2Y</t>
  </si>
  <si>
    <t xml:space="preserve">LP000281AAK</t>
  </si>
  <si>
    <t xml:space="preserve">806-LP000281AAP</t>
  </si>
  <si>
    <t xml:space="preserve">B0CWTM88BS</t>
  </si>
  <si>
    <t xml:space="preserve">LP000281AAP</t>
  </si>
  <si>
    <t xml:space="preserve">806-LP000342AAE</t>
  </si>
  <si>
    <t xml:space="preserve">B0CW3B5DVL</t>
  </si>
  <si>
    <t xml:space="preserve">806-LP000342AAK</t>
  </si>
  <si>
    <t xml:space="preserve">B0CW3CZZG8</t>
  </si>
  <si>
    <t xml:space="preserve">806-LP000342AAP</t>
  </si>
  <si>
    <t xml:space="preserve">B0CW3C6MYV</t>
  </si>
  <si>
    <t xml:space="preserve">806-LP000642AAE</t>
  </si>
  <si>
    <t xml:space="preserve">B0CW38PZL6</t>
  </si>
  <si>
    <t xml:space="preserve">806-LP000642AAK</t>
  </si>
  <si>
    <t xml:space="preserve">B0CW3B52KQ</t>
  </si>
  <si>
    <t xml:space="preserve">806-LP000642AAP</t>
  </si>
  <si>
    <t xml:space="preserve">B0CW3DL2RK</t>
  </si>
  <si>
    <t xml:space="preserve">806-LP000742AAE</t>
  </si>
  <si>
    <t xml:space="preserve">B0CW3DPVMR</t>
  </si>
  <si>
    <t xml:space="preserve">806-LP000742AAK</t>
  </si>
  <si>
    <t xml:space="preserve">B0CW395R4N</t>
  </si>
  <si>
    <t xml:space="preserve">806-LP000742AAP</t>
  </si>
  <si>
    <t xml:space="preserve">B0CW3CN32Q</t>
  </si>
  <si>
    <t xml:space="preserve">806-LP000842AAE</t>
  </si>
  <si>
    <t xml:space="preserve">B0CW3DPVN3</t>
  </si>
  <si>
    <t xml:space="preserve">806-LP000842AAK</t>
  </si>
  <si>
    <t xml:space="preserve">B0CW3CY5VM</t>
  </si>
  <si>
    <t xml:space="preserve">806-LP000842AAP</t>
  </si>
  <si>
    <t xml:space="preserve">B0CW394HFJ</t>
  </si>
  <si>
    <t xml:space="preserve">806-LT000216AAE</t>
  </si>
  <si>
    <t xml:space="preserve">B0CW3C422M</t>
  </si>
  <si>
    <t xml:space="preserve">LT000216AAE</t>
  </si>
  <si>
    <t xml:space="preserve">806-LT000216AAK</t>
  </si>
  <si>
    <t xml:space="preserve">B0CW36XV8N</t>
  </si>
  <si>
    <t xml:space="preserve">LT000216AAK</t>
  </si>
  <si>
    <t xml:space="preserve">806-LT000216AAP</t>
  </si>
  <si>
    <t xml:space="preserve">B0CW3C7SZP</t>
  </si>
  <si>
    <t xml:space="preserve">LT000216AAP</t>
  </si>
  <si>
    <t xml:space="preserve">806-LT000217AAE</t>
  </si>
  <si>
    <t xml:space="preserve">B0CW38FHFF</t>
  </si>
  <si>
    <t xml:space="preserve">LT000217AAE</t>
  </si>
  <si>
    <t xml:space="preserve">806-LT000217AAK</t>
  </si>
  <si>
    <t xml:space="preserve">B0CW38PDNH</t>
  </si>
  <si>
    <t xml:space="preserve">LT000217AAK</t>
  </si>
  <si>
    <t xml:space="preserve">806-LT000217AAP</t>
  </si>
  <si>
    <t xml:space="preserve">B0CW3G98R5</t>
  </si>
  <si>
    <t xml:space="preserve">LT000217AAP</t>
  </si>
  <si>
    <t xml:space="preserve">806-LT000338AAE</t>
  </si>
  <si>
    <t xml:space="preserve">B0CWTYPV1X</t>
  </si>
  <si>
    <t xml:space="preserve">LT000338AAE</t>
  </si>
  <si>
    <t xml:space="preserve">806-LT000338AAK</t>
  </si>
  <si>
    <t xml:space="preserve">B0CWV1DDB5</t>
  </si>
  <si>
    <t xml:space="preserve">LT000338AAK</t>
  </si>
  <si>
    <t xml:space="preserve">806-LT000338AAP</t>
  </si>
  <si>
    <t xml:space="preserve">B0CWV4K9KK</t>
  </si>
  <si>
    <t xml:space="preserve">LT000338AAP</t>
  </si>
  <si>
    <t xml:space="preserve">806-LT000340AAE</t>
  </si>
  <si>
    <t xml:space="preserve">B0CWTS9681</t>
  </si>
  <si>
    <t xml:space="preserve">LT000340AAE</t>
  </si>
  <si>
    <t xml:space="preserve">806-LT000340AAK</t>
  </si>
  <si>
    <t xml:space="preserve">B0CWTXS87V</t>
  </si>
  <si>
    <t xml:space="preserve">LT000340AAK</t>
  </si>
  <si>
    <t xml:space="preserve">806-LT000340AAP</t>
  </si>
  <si>
    <t xml:space="preserve">B0CWV1VC9S</t>
  </si>
  <si>
    <t xml:space="preserve">LT000340AAP</t>
  </si>
  <si>
    <t xml:space="preserve">806-LT000709AAE</t>
  </si>
  <si>
    <t xml:space="preserve">B0CW38H8L3</t>
  </si>
  <si>
    <t xml:space="preserve">LT000709AAE</t>
  </si>
  <si>
    <t xml:space="preserve">806-LT000709AAK</t>
  </si>
  <si>
    <t xml:space="preserve">B0CW31RY5Q</t>
  </si>
  <si>
    <t xml:space="preserve">LT000709AAK</t>
  </si>
  <si>
    <t xml:space="preserve">806-LT000710AAE</t>
  </si>
  <si>
    <t xml:space="preserve">B0CW38G4M3</t>
  </si>
  <si>
    <t xml:space="preserve">LT000710AAE</t>
  </si>
  <si>
    <t xml:space="preserve">806-LT000710AAK</t>
  </si>
  <si>
    <t xml:space="preserve">B0CW36TFL8</t>
  </si>
  <si>
    <t xml:space="preserve">LT000710AAK</t>
  </si>
  <si>
    <t xml:space="preserve">806-LT100225AAE</t>
  </si>
  <si>
    <t xml:space="preserve">B0CW3CMC96</t>
  </si>
  <si>
    <t xml:space="preserve">LT100225AAE</t>
  </si>
  <si>
    <t xml:space="preserve">806-LT100225AAK</t>
  </si>
  <si>
    <t xml:space="preserve">B0CW3DMB5Q</t>
  </si>
  <si>
    <t xml:space="preserve">LT100225AAK</t>
  </si>
  <si>
    <t xml:space="preserve">806-LT100226AAE</t>
  </si>
  <si>
    <t xml:space="preserve">B0CW38XLVW</t>
  </si>
  <si>
    <t xml:space="preserve">LT100226AAE</t>
  </si>
  <si>
    <t xml:space="preserve">806-LT100226AAK</t>
  </si>
  <si>
    <t xml:space="preserve">B0CW3BQ3RV</t>
  </si>
  <si>
    <t xml:space="preserve">LT100226AAK</t>
  </si>
  <si>
    <t xml:space="preserve">806-SF000031AAB</t>
  </si>
  <si>
    <t xml:space="preserve">B0CWV1QBD9</t>
  </si>
  <si>
    <t xml:space="preserve">SF000031AAB</t>
  </si>
  <si>
    <t xml:space="preserve">806-SF000031AAK</t>
  </si>
  <si>
    <t xml:space="preserve">B0CWV11TGS</t>
  </si>
  <si>
    <t xml:space="preserve">SF000031AAK</t>
  </si>
  <si>
    <t xml:space="preserve">806-SF000032AAB</t>
  </si>
  <si>
    <t xml:space="preserve">B0CWTKSPLQ</t>
  </si>
  <si>
    <t xml:space="preserve">SF000032AAB</t>
  </si>
  <si>
    <t xml:space="preserve">806-SF000032AAK</t>
  </si>
  <si>
    <t xml:space="preserve">B0CWTTPMBD</t>
  </si>
  <si>
    <t xml:space="preserve">SF000032AAK</t>
  </si>
  <si>
    <t xml:space="preserve">806-SM000416AAE</t>
  </si>
  <si>
    <t xml:space="preserve">B0CW38KPZH</t>
  </si>
  <si>
    <t xml:space="preserve">SM000416AAE</t>
  </si>
  <si>
    <t xml:space="preserve">806-SM000416AAK</t>
  </si>
  <si>
    <t xml:space="preserve">B0CW38M15C</t>
  </si>
  <si>
    <t xml:space="preserve">SM000416AAK</t>
  </si>
  <si>
    <t xml:space="preserve">806-SM000423AAE</t>
  </si>
  <si>
    <t xml:space="preserve">B0CW38B1DQ</t>
  </si>
  <si>
    <t xml:space="preserve">SM000423AAE</t>
  </si>
  <si>
    <t xml:space="preserve">806-SM000423AAK</t>
  </si>
  <si>
    <t xml:space="preserve">B0CW35VYC4</t>
  </si>
  <si>
    <t xml:space="preserve">SM000423AAK</t>
  </si>
  <si>
    <t xml:space="preserve">806-SM000526AAE</t>
  </si>
  <si>
    <t xml:space="preserve">B0CW3B426C</t>
  </si>
  <si>
    <t xml:space="preserve">SM000526AAE</t>
  </si>
  <si>
    <t xml:space="preserve">806-SM000526AAK</t>
  </si>
  <si>
    <t xml:space="preserve">B0CW37V9YY</t>
  </si>
  <si>
    <t xml:space="preserve">SM000526AAK</t>
  </si>
  <si>
    <t xml:space="preserve">806-SM000527AAE</t>
  </si>
  <si>
    <t xml:space="preserve">B0CW38LPNW</t>
  </si>
  <si>
    <t xml:space="preserve">SM000527AAE</t>
  </si>
  <si>
    <t xml:space="preserve">806-SM000527AAK</t>
  </si>
  <si>
    <t xml:space="preserve">B0CW3D4666</t>
  </si>
  <si>
    <t xml:space="preserve">SM000527AAK</t>
  </si>
  <si>
    <t xml:space="preserve">806-SM000711AAE</t>
  </si>
  <si>
    <t xml:space="preserve">B0CW396R5L</t>
  </si>
  <si>
    <t xml:space="preserve">SM000711AAE</t>
  </si>
  <si>
    <t xml:space="preserve">806-SM000711AAK</t>
  </si>
  <si>
    <t xml:space="preserve">B0CW3G9SD7</t>
  </si>
  <si>
    <t xml:space="preserve">SM000711AAK</t>
  </si>
  <si>
    <t xml:space="preserve">806-SM000916AAE</t>
  </si>
  <si>
    <t xml:space="preserve">B0CWTNYR2G</t>
  </si>
  <si>
    <t xml:space="preserve">806-SM000916AAK</t>
  </si>
  <si>
    <t xml:space="preserve">B0CWV1CK4F</t>
  </si>
  <si>
    <t xml:space="preserve">806-SM000916AAP</t>
  </si>
  <si>
    <t xml:space="preserve">B0CWTPN764</t>
  </si>
  <si>
    <t xml:space="preserve">806-W2239141429</t>
  </si>
  <si>
    <t xml:space="preserve">B0CWV1SXJ2</t>
  </si>
  <si>
    <t xml:space="preserve">W2239141429</t>
  </si>
  <si>
    <t xml:space="preserve">806-W2239141432</t>
  </si>
  <si>
    <t xml:space="preserve">B0CWTM87JC</t>
  </si>
  <si>
    <t xml:space="preserve">W2239141432</t>
  </si>
  <si>
    <t xml:space="preserve">806-W2239141436</t>
  </si>
  <si>
    <t xml:space="preserve">B0CWTHCSMZ</t>
  </si>
  <si>
    <t xml:space="preserve">W2239141436</t>
  </si>
  <si>
    <t xml:space="preserve">806-W2239141437</t>
  </si>
  <si>
    <t xml:space="preserve">B0CWTTTMMS</t>
  </si>
  <si>
    <t xml:space="preserve">W2239141437</t>
  </si>
  <si>
    <t xml:space="preserve">806-W2239S00001</t>
  </si>
  <si>
    <t xml:space="preserve">B0CWTY8DP5</t>
  </si>
  <si>
    <t xml:space="preserve">W2239S00001</t>
  </si>
  <si>
    <t xml:space="preserve">806-W2239S00002</t>
  </si>
  <si>
    <t xml:space="preserve">B0CWV1T82Y</t>
  </si>
  <si>
    <t xml:space="preserve">W2239S00002</t>
  </si>
  <si>
    <t xml:space="preserve">806-W2239S00003</t>
  </si>
  <si>
    <t xml:space="preserve">B0CWTS1SZT</t>
  </si>
  <si>
    <t xml:space="preserve">W2239S00003</t>
  </si>
  <si>
    <t xml:space="preserve">806-W2239S00004</t>
  </si>
  <si>
    <t xml:space="preserve">B0CWV11GC6</t>
  </si>
  <si>
    <t xml:space="preserve">W2239S00004</t>
  </si>
  <si>
    <t xml:space="preserve">806-W2239S00005</t>
  </si>
  <si>
    <t xml:space="preserve">B0CWTR7MHK</t>
  </si>
  <si>
    <t xml:space="preserve">W2239S00005</t>
  </si>
  <si>
    <t xml:space="preserve">806-W2239S00006</t>
  </si>
  <si>
    <t xml:space="preserve">B0CWTVY6MJ</t>
  </si>
  <si>
    <t xml:space="preserve">W2239S00006</t>
  </si>
  <si>
    <t xml:space="preserve">806-W504S00055</t>
  </si>
  <si>
    <t xml:space="preserve">B0CW38448R</t>
  </si>
  <si>
    <t xml:space="preserve">W504S00055</t>
  </si>
  <si>
    <t xml:space="preserve">806-W504S00056</t>
  </si>
  <si>
    <t xml:space="preserve">B0CW3BM995</t>
  </si>
  <si>
    <t xml:space="preserve">W504S00056</t>
  </si>
  <si>
    <t xml:space="preserve">806-W504S00057</t>
  </si>
  <si>
    <t xml:space="preserve">B0CW38KVTY</t>
  </si>
  <si>
    <t xml:space="preserve">W504S00057</t>
  </si>
  <si>
    <t xml:space="preserve">806-W504S00058</t>
  </si>
  <si>
    <t xml:space="preserve">B0CW3C4NZH</t>
  </si>
  <si>
    <t xml:space="preserve">W504S00058</t>
  </si>
  <si>
    <t xml:space="preserve">806-W504S00059</t>
  </si>
  <si>
    <t xml:space="preserve">B0CW3C4W8Y</t>
  </si>
  <si>
    <t xml:space="preserve">W504S00059</t>
  </si>
  <si>
    <t xml:space="preserve">806-W504S00060</t>
  </si>
  <si>
    <t xml:space="preserve">B0CW38ZWGH</t>
  </si>
  <si>
    <t xml:space="preserve">W504S00060</t>
  </si>
  <si>
    <t xml:space="preserve">806-W697S00018</t>
  </si>
  <si>
    <t xml:space="preserve">B0CWTTY8XG</t>
  </si>
  <si>
    <t xml:space="preserve">806-W697S00019</t>
  </si>
  <si>
    <t xml:space="preserve">B0CWTSFX8S</t>
  </si>
  <si>
    <t xml:space="preserve">806-WF295302AAG</t>
  </si>
  <si>
    <t xml:space="preserve">B0CWTW5LSD</t>
  </si>
  <si>
    <t xml:space="preserve">WF295302AAG</t>
  </si>
  <si>
    <t xml:space="preserve">806-WF295302AAW</t>
  </si>
  <si>
    <t xml:space="preserve">B0CWV53Q1K</t>
  </si>
  <si>
    <t xml:space="preserve">WF295302AAW</t>
  </si>
  <si>
    <t xml:space="preserve">806-WF303343AAG</t>
  </si>
  <si>
    <t xml:space="preserve">B0CWTYKS6G</t>
  </si>
  <si>
    <t xml:space="preserve">WF303343AAG</t>
  </si>
  <si>
    <t xml:space="preserve">806-WF303343AAW</t>
  </si>
  <si>
    <t xml:space="preserve">B0CWTM36MK</t>
  </si>
  <si>
    <t xml:space="preserve">WF303343AAW</t>
  </si>
  <si>
    <t xml:space="preserve">806-WF305781AAA</t>
  </si>
  <si>
    <t xml:space="preserve">B0CWTS2593</t>
  </si>
  <si>
    <t xml:space="preserve">WF305781AAA</t>
  </si>
  <si>
    <t xml:space="preserve">806-WF305781AAE</t>
  </si>
  <si>
    <t xml:space="preserve">B0CWTKJ6MX</t>
  </si>
  <si>
    <t xml:space="preserve">WF305781AAE</t>
  </si>
  <si>
    <t xml:space="preserve">806-WF306306AAA</t>
  </si>
  <si>
    <t xml:space="preserve">B0CWV4SR7K</t>
  </si>
  <si>
    <t xml:space="preserve">WF314677AAK</t>
  </si>
  <si>
    <t xml:space="preserve">806-WF312180AAE</t>
  </si>
  <si>
    <t xml:space="preserve">B0CWTYL8XY</t>
  </si>
  <si>
    <t xml:space="preserve">WF312180AAE</t>
  </si>
  <si>
    <t xml:space="preserve">806-WF312180AAK</t>
  </si>
  <si>
    <t xml:space="preserve">B0CWTVRMQ6</t>
  </si>
  <si>
    <t xml:space="preserve">WF312180AAK</t>
  </si>
  <si>
    <t xml:space="preserve">806-WF314676AAB</t>
  </si>
  <si>
    <t xml:space="preserve">B0CWTTW3YZ</t>
  </si>
  <si>
    <t xml:space="preserve">WF314676AAB</t>
  </si>
  <si>
    <t xml:space="preserve">806-WF314676AAE</t>
  </si>
  <si>
    <t xml:space="preserve">B0CWTKT3BM</t>
  </si>
  <si>
    <t xml:space="preserve">WF314676AAE</t>
  </si>
  <si>
    <t xml:space="preserve">806-WF314676AAK</t>
  </si>
  <si>
    <t xml:space="preserve">B0CWV78D4B</t>
  </si>
  <si>
    <t xml:space="preserve">WF314676AAK</t>
  </si>
  <si>
    <t xml:space="preserve">806-WF314677AAB</t>
  </si>
  <si>
    <t xml:space="preserve">B0CWTLXMGR</t>
  </si>
  <si>
    <t xml:space="preserve">WF314677AAB</t>
  </si>
  <si>
    <t xml:space="preserve">806-WF314677AAE</t>
  </si>
  <si>
    <t xml:space="preserve">B0CWTVTLJ5</t>
  </si>
  <si>
    <t xml:space="preserve">WF314677AAE</t>
  </si>
  <si>
    <t xml:space="preserve">806-WF315870AAH</t>
  </si>
  <si>
    <t xml:space="preserve">B0CWTT5NGS</t>
  </si>
  <si>
    <t xml:space="preserve">806-WF315870AAK</t>
  </si>
  <si>
    <t xml:space="preserve">B0CWV399XF</t>
  </si>
  <si>
    <t xml:space="preserve">806-WF315872AAH</t>
  </si>
  <si>
    <t xml:space="preserve">B0CWTKDBX3</t>
  </si>
  <si>
    <t xml:space="preserve">806-WF315872AAK</t>
  </si>
  <si>
    <t xml:space="preserve">B0CWV4Y169</t>
  </si>
  <si>
    <t xml:space="preserve">806-WF316937AAD</t>
  </si>
  <si>
    <t xml:space="preserve">B0CWTVP6GR</t>
  </si>
  <si>
    <t xml:space="preserve">WF316937AAD</t>
  </si>
  <si>
    <t xml:space="preserve">806-WF316937AAE</t>
  </si>
  <si>
    <t xml:space="preserve">B0CWTPGNYJ</t>
  </si>
  <si>
    <t xml:space="preserve">WF316937AAE</t>
  </si>
  <si>
    <t xml:space="preserve">806-WF316937AAK</t>
  </si>
  <si>
    <t xml:space="preserve">B0CWTNZC1D</t>
  </si>
  <si>
    <t xml:space="preserve">WF316937AAK</t>
  </si>
  <si>
    <t xml:space="preserve">806-WF316938AAD</t>
  </si>
  <si>
    <t xml:space="preserve">B0CWV545DB</t>
  </si>
  <si>
    <t xml:space="preserve">WF316938AAD</t>
  </si>
  <si>
    <t xml:space="preserve">806-WF316938AAE</t>
  </si>
  <si>
    <t xml:space="preserve">B0CWTZNXF6</t>
  </si>
  <si>
    <t xml:space="preserve">WF316938AAE</t>
  </si>
  <si>
    <t xml:space="preserve">806-WF316938AAK</t>
  </si>
  <si>
    <t xml:space="preserve">B0CWTM1W8J</t>
  </si>
  <si>
    <t xml:space="preserve">WF316938AAK</t>
  </si>
  <si>
    <t xml:space="preserve">808-HQ-M010202AT-505B</t>
  </si>
  <si>
    <t xml:space="preserve">B0CRGQB5RJ</t>
  </si>
  <si>
    <t xml:space="preserve">MF307505AAB</t>
  </si>
  <si>
    <t xml:space="preserve">808-HQ-M010301AW-487</t>
  </si>
  <si>
    <t xml:space="preserve">B0CRHVQ68R</t>
  </si>
  <si>
    <t xml:space="preserve">W504119487</t>
  </si>
  <si>
    <t xml:space="preserve">808-HQ-M010302AW-485</t>
  </si>
  <si>
    <t xml:space="preserve">B0CRHVQKVN</t>
  </si>
  <si>
    <t xml:space="preserve">W504119485</t>
  </si>
  <si>
    <t xml:space="preserve">808-HQ-M010303AW-488</t>
  </si>
  <si>
    <t xml:space="preserve">B0CRHSXLS2</t>
  </si>
  <si>
    <t xml:space="preserve">W504119488</t>
  </si>
  <si>
    <t xml:space="preserve">808-HQ-M010304AW-492</t>
  </si>
  <si>
    <t xml:space="preserve">B0CRHV6146</t>
  </si>
  <si>
    <t xml:space="preserve">W504119492</t>
  </si>
  <si>
    <t xml:space="preserve">808-HQ-M010305AW-491</t>
  </si>
  <si>
    <t xml:space="preserve">B0CRHVJ4F8</t>
  </si>
  <si>
    <t xml:space="preserve">W504119491</t>
  </si>
  <si>
    <t xml:space="preserve">808-HQ-M010306AW-493</t>
  </si>
  <si>
    <t xml:space="preserve">B0CRHV239F</t>
  </si>
  <si>
    <t xml:space="preserve">W504119493</t>
  </si>
  <si>
    <t xml:space="preserve">808-HQ-M010308AW-482</t>
  </si>
  <si>
    <t xml:space="preserve">B0CRHTXM47</t>
  </si>
  <si>
    <t xml:space="preserve">808-HQ-M010309AW-480</t>
  </si>
  <si>
    <t xml:space="preserve">B0CRHS6WVH</t>
  </si>
  <si>
    <t xml:space="preserve">808-HQ-M010313AW-508</t>
  </si>
  <si>
    <t xml:space="preserve">B0CRHTQ2RB</t>
  </si>
  <si>
    <t xml:space="preserve">W504P345788</t>
  </si>
  <si>
    <t xml:space="preserve">808-HQ-M010314AW-506</t>
  </si>
  <si>
    <t xml:space="preserve">B0CRHVF8T8</t>
  </si>
  <si>
    <t xml:space="preserve">808-HQ-M010315AW-507</t>
  </si>
  <si>
    <t xml:space="preserve">B0CRHVW572</t>
  </si>
  <si>
    <t xml:space="preserve">808-HQ-M010316AW-340E</t>
  </si>
  <si>
    <t xml:space="preserve">B0CRHVRMJ3</t>
  </si>
  <si>
    <t xml:space="preserve">808-HQ-M010324AW-106</t>
  </si>
  <si>
    <t xml:space="preserve">B0CRHTZ1DL</t>
  </si>
  <si>
    <t xml:space="preserve">W504S00106</t>
  </si>
  <si>
    <t xml:space="preserve">808-HQ-M010325AW-107</t>
  </si>
  <si>
    <t xml:space="preserve">B0CRHTKC1X</t>
  </si>
  <si>
    <t xml:space="preserve">W504S00107</t>
  </si>
  <si>
    <t xml:space="preserve">808-HQ-M010326AW-112</t>
  </si>
  <si>
    <t xml:space="preserve">B0CRHV3WF5</t>
  </si>
  <si>
    <t xml:space="preserve">W504S00112</t>
  </si>
  <si>
    <t xml:space="preserve">808-HQ-M010328AW-105</t>
  </si>
  <si>
    <t xml:space="preserve">B0CRHV1MNH</t>
  </si>
  <si>
    <t xml:space="preserve">W504S00105</t>
  </si>
  <si>
    <t xml:space="preserve">808-HQ-M42711801L-243</t>
  </si>
  <si>
    <t xml:space="preserve">B0CSN7G1V5</t>
  </si>
  <si>
    <t xml:space="preserve">W42773243</t>
  </si>
  <si>
    <t xml:space="preserve">808-HQ-M50411201L-476</t>
  </si>
  <si>
    <t xml:space="preserve">B0CSCTCPMQ</t>
  </si>
  <si>
    <t xml:space="preserve">W504119476</t>
  </si>
  <si>
    <t xml:space="preserve">808-HQ-M50411202L-477</t>
  </si>
  <si>
    <t xml:space="preserve">B0CSD5GVKF</t>
  </si>
  <si>
    <t xml:space="preserve">W504119477</t>
  </si>
  <si>
    <t xml:space="preserve">808-HQ-M50411203L-478</t>
  </si>
  <si>
    <t xml:space="preserve">B0CSCRQCWT</t>
  </si>
  <si>
    <t xml:space="preserve">W504119478</t>
  </si>
  <si>
    <t xml:space="preserve">808-HQ-M50412901L-502</t>
  </si>
  <si>
    <t xml:space="preserve">B0CTH84BQH</t>
  </si>
  <si>
    <t xml:space="preserve">W504P345783</t>
  </si>
  <si>
    <t xml:space="preserve">808-HQ-M50412902L-500</t>
  </si>
  <si>
    <t xml:space="preserve">B0CTH7BGM9</t>
  </si>
  <si>
    <t xml:space="preserve">W504119500</t>
  </si>
  <si>
    <t xml:space="preserve">808-HQ-M50412903L-501</t>
  </si>
  <si>
    <t xml:space="preserve">B0CTH8BVPV</t>
  </si>
  <si>
    <t xml:space="preserve">W504P345781</t>
  </si>
  <si>
    <t xml:space="preserve">808-HQ-M70811607L-363E</t>
  </si>
  <si>
    <t xml:space="preserve">B0CSJPJBC3</t>
  </si>
  <si>
    <t xml:space="preserve">LT000363AAE</t>
  </si>
  <si>
    <t xml:space="preserve">808-HQ-M70811608L-363K</t>
  </si>
  <si>
    <t xml:space="preserve">B0CSJY4LFW</t>
  </si>
  <si>
    <t xml:space="preserve">LT000363AAK</t>
  </si>
  <si>
    <t xml:space="preserve">808-HQ-M70811609L-363D</t>
  </si>
  <si>
    <t xml:space="preserve">B0CSK5FVD2</t>
  </si>
  <si>
    <t xml:space="preserve">LT000363AAD</t>
  </si>
  <si>
    <t xml:space="preserve">808-HQ-M70811610L-364E</t>
  </si>
  <si>
    <t xml:space="preserve">B0CSJWTPXH</t>
  </si>
  <si>
    <t xml:space="preserve">LT000364AAE</t>
  </si>
  <si>
    <t xml:space="preserve">808-HQ-M70811611L-364K</t>
  </si>
  <si>
    <t xml:space="preserve">B0CSJZ45G2</t>
  </si>
  <si>
    <t xml:space="preserve">LT000364AAK</t>
  </si>
  <si>
    <t xml:space="preserve">808-HQ-M70811612L-364D</t>
  </si>
  <si>
    <t xml:space="preserve">B0CSK1TXYC</t>
  </si>
  <si>
    <t xml:space="preserve">LT000364AAD</t>
  </si>
  <si>
    <t xml:space="preserve">808-HQ-M70811913L-222B</t>
  </si>
  <si>
    <t xml:space="preserve">B0CSSX437N</t>
  </si>
  <si>
    <t xml:space="preserve">LT000222AAB</t>
  </si>
  <si>
    <t xml:space="preserve">808-HQ-M70811914L-222K</t>
  </si>
  <si>
    <t xml:space="preserve">B0CST15S9Z</t>
  </si>
  <si>
    <t xml:space="preserve">LT000222AAK</t>
  </si>
  <si>
    <t xml:space="preserve">808-HQ-M70813004L-523E</t>
  </si>
  <si>
    <t xml:space="preserve">B0CTLMJ2VF</t>
  </si>
  <si>
    <t xml:space="preserve">LT000523AAE</t>
  </si>
  <si>
    <t xml:space="preserve">808-HQ-M70813005L-523K</t>
  </si>
  <si>
    <t xml:space="preserve">B0CTLWJC87</t>
  </si>
  <si>
    <t xml:space="preserve">LT000523AAK</t>
  </si>
  <si>
    <t xml:space="preserve">808-HQ-M70813006L-523P</t>
  </si>
  <si>
    <t xml:space="preserve">B0CTLYH5DM</t>
  </si>
  <si>
    <t xml:space="preserve">LT000523AAP</t>
  </si>
  <si>
    <t xml:space="preserve">808-HQ-M70813007L-540E</t>
  </si>
  <si>
    <t xml:space="preserve">B0CTLZMH69</t>
  </si>
  <si>
    <t xml:space="preserve">LT000540AAE</t>
  </si>
  <si>
    <t xml:space="preserve">808-HQ-M70813008L-540K</t>
  </si>
  <si>
    <t xml:space="preserve">B0CTLKLG5K</t>
  </si>
  <si>
    <t xml:space="preserve">LT000540AAK</t>
  </si>
  <si>
    <t xml:space="preserve">808-HQ-M70813009L-540P</t>
  </si>
  <si>
    <t xml:space="preserve">B0CTLS4YH2</t>
  </si>
  <si>
    <t xml:space="preserve">LT000540AAP</t>
  </si>
  <si>
    <t xml:space="preserve">808-HQ-M70813101L-769E</t>
  </si>
  <si>
    <t xml:space="preserve">B0CTLRWPZ9</t>
  </si>
  <si>
    <t xml:space="preserve">808-HQ-M70813102L-769K</t>
  </si>
  <si>
    <t xml:space="preserve">B0CTLP3G4T</t>
  </si>
  <si>
    <t xml:space="preserve">808-HQ-M70813103L-768E</t>
  </si>
  <si>
    <t xml:space="preserve">B0CTLS5NH7</t>
  </si>
  <si>
    <t xml:space="preserve">808-HQ-M70813104L-768K</t>
  </si>
  <si>
    <t xml:space="preserve">B0CTMBND9C</t>
  </si>
  <si>
    <t xml:space="preserve">808-HQ-M7081901L-751K</t>
  </si>
  <si>
    <t xml:space="preserve">B0CRVF5T3Y</t>
  </si>
  <si>
    <t xml:space="preserve">808-HQ-M7081902L-751K</t>
  </si>
  <si>
    <t xml:space="preserve">B0CRV43CN7</t>
  </si>
  <si>
    <t xml:space="preserve">808-HQ-M7081903L-752E</t>
  </si>
  <si>
    <t xml:space="preserve">B0CRV4WKHS</t>
  </si>
  <si>
    <t xml:space="preserve">808-HQ-M7081904L-752K</t>
  </si>
  <si>
    <t xml:space="preserve">B0CRV6RNHT</t>
  </si>
  <si>
    <t xml:space="preserve">808-HQ-M70911702L-441K</t>
  </si>
  <si>
    <t xml:space="preserve">B0CSK7FGC2</t>
  </si>
  <si>
    <t xml:space="preserve">GX000441AAK</t>
  </si>
  <si>
    <t xml:space="preserve">808-HQ-M70911703L-441E</t>
  </si>
  <si>
    <t xml:space="preserve">B0CSK724NT</t>
  </si>
  <si>
    <t xml:space="preserve">GX000441AAE</t>
  </si>
  <si>
    <t xml:space="preserve">808-HQ-M70911704L-442K</t>
  </si>
  <si>
    <t xml:space="preserve">B0CSK748QB</t>
  </si>
  <si>
    <t xml:space="preserve">GX000442AAK</t>
  </si>
  <si>
    <t xml:space="preserve">808-HQ-M70911705L-442E</t>
  </si>
  <si>
    <t xml:space="preserve">B0CSK8G5XM</t>
  </si>
  <si>
    <t xml:space="preserve">GX000442AAE</t>
  </si>
  <si>
    <t xml:space="preserve">808-HQ-M70911917L-113B</t>
  </si>
  <si>
    <t xml:space="preserve">B0CSSPHQ5N</t>
  </si>
  <si>
    <t xml:space="preserve">GX001113AAB</t>
  </si>
  <si>
    <t xml:space="preserve">808-HQ-M70911918L-113N</t>
  </si>
  <si>
    <t xml:space="preserve">B0CSSCKLYS</t>
  </si>
  <si>
    <t xml:space="preserve">GX001113AAN</t>
  </si>
  <si>
    <t xml:space="preserve">808-HQ-M70911919L-560F</t>
  </si>
  <si>
    <t xml:space="preserve">B0CSSWCY81</t>
  </si>
  <si>
    <t xml:space="preserve">WF313560AAF</t>
  </si>
  <si>
    <t xml:space="preserve">808-HQ-M70911920L-560K</t>
  </si>
  <si>
    <t xml:space="preserve">B0CSSRQWKR</t>
  </si>
  <si>
    <t xml:space="preserve">WF313560AAK</t>
  </si>
  <si>
    <t xml:space="preserve">808-HQ-M70911921L-616F</t>
  </si>
  <si>
    <t xml:space="preserve">B0CSSY6CR3</t>
  </si>
  <si>
    <t xml:space="preserve">GX001616AAF</t>
  </si>
  <si>
    <t xml:space="preserve">808-HQ-M70911922L-616K</t>
  </si>
  <si>
    <t xml:space="preserve">B0CSSYLTFH</t>
  </si>
  <si>
    <t xml:space="preserve">GX001616AAK</t>
  </si>
  <si>
    <t xml:space="preserve">808-HQ-M70912303L-627B</t>
  </si>
  <si>
    <t xml:space="preserve">B0CT2C56BS</t>
  </si>
  <si>
    <t xml:space="preserve">GX000627AAB</t>
  </si>
  <si>
    <t xml:space="preserve">808-HQ-M70912304L-627N</t>
  </si>
  <si>
    <t xml:space="preserve">B0CT2LJ8V2</t>
  </si>
  <si>
    <t xml:space="preserve">GX000627AAN</t>
  </si>
  <si>
    <t xml:space="preserve">808-HQ-M70912904L-724H</t>
  </si>
  <si>
    <t xml:space="preserve">B0CTH8L178</t>
  </si>
  <si>
    <t xml:space="preserve">808-HQ-M70912905L-724K</t>
  </si>
  <si>
    <t xml:space="preserve">B0CTH744KY</t>
  </si>
  <si>
    <t xml:space="preserve">808-HQ-M70912906L-724F</t>
  </si>
  <si>
    <t xml:space="preserve">B0CTH95WNP</t>
  </si>
  <si>
    <t xml:space="preserve">808-HQ-M7091510L-443E</t>
  </si>
  <si>
    <t xml:space="preserve">B0CRRH67ZL</t>
  </si>
  <si>
    <t xml:space="preserve">GX000443AAE</t>
  </si>
  <si>
    <t xml:space="preserve">808-HQ-M7091511L-443K</t>
  </si>
  <si>
    <t xml:space="preserve">B0CRRG65S8</t>
  </si>
  <si>
    <t xml:space="preserve">GX000443AAK</t>
  </si>
  <si>
    <t xml:space="preserve">808-HQ-M7091906L-615F</t>
  </si>
  <si>
    <t xml:space="preserve">B0CRVJZ2Q1</t>
  </si>
  <si>
    <t xml:space="preserve">GX001615AAF</t>
  </si>
  <si>
    <t xml:space="preserve">808-HQ-M73313110L-082B</t>
  </si>
  <si>
    <t xml:space="preserve">B0CTMCLX4H</t>
  </si>
  <si>
    <t xml:space="preserve">808-HQ-M73313111L-082K</t>
  </si>
  <si>
    <t xml:space="preserve">B0CTLXTNZ1</t>
  </si>
  <si>
    <t xml:space="preserve">808-HQ-M73313112L-081B</t>
  </si>
  <si>
    <t xml:space="preserve">B0CTMPQVL9</t>
  </si>
  <si>
    <t xml:space="preserve">808-HQ-M73313113L-081K</t>
  </si>
  <si>
    <t xml:space="preserve">B0CTMC4DGR</t>
  </si>
  <si>
    <t xml:space="preserve">808-HQ-M73711901L-028K</t>
  </si>
  <si>
    <t xml:space="preserve">B0CSS98FDP</t>
  </si>
  <si>
    <t xml:space="preserve">SF000028AAK</t>
  </si>
  <si>
    <t xml:space="preserve">808-HQ-M73711902L-028B</t>
  </si>
  <si>
    <t xml:space="preserve">B0CSSC5644</t>
  </si>
  <si>
    <t xml:space="preserve">SF000028AAB</t>
  </si>
  <si>
    <t xml:space="preserve">808-HQ-M73713105L-070H</t>
  </si>
  <si>
    <t xml:space="preserve">B0CTMB7GFD</t>
  </si>
  <si>
    <t xml:space="preserve">SF000070AAH</t>
  </si>
  <si>
    <t xml:space="preserve">808-HQ-M73713106L-070E</t>
  </si>
  <si>
    <t xml:space="preserve">B0CTMLBR9M</t>
  </si>
  <si>
    <t xml:space="preserve">SF000070AAE</t>
  </si>
  <si>
    <t xml:space="preserve">808-HQ-M73713107L-070A</t>
  </si>
  <si>
    <t xml:space="preserve">B0CTMDPB96</t>
  </si>
  <si>
    <t xml:space="preserve">SF000070AAA</t>
  </si>
  <si>
    <t xml:space="preserve">808-HQ-M73713108L-101E</t>
  </si>
  <si>
    <t xml:space="preserve">B0CTMP494B</t>
  </si>
  <si>
    <t xml:space="preserve">808-HQ-M73720101L-102E</t>
  </si>
  <si>
    <t xml:space="preserve">B0CTQJSPDV</t>
  </si>
  <si>
    <t xml:space="preserve">808-HQ-M73720102L-102A</t>
  </si>
  <si>
    <t xml:space="preserve">B0CTQL2LNW</t>
  </si>
  <si>
    <t xml:space="preserve">808-HQ-ML010406H-754</t>
  </si>
  <si>
    <t xml:space="preserve">B0CRHTY5GB</t>
  </si>
  <si>
    <t xml:space="preserve">W504102754</t>
  </si>
  <si>
    <t xml:space="preserve">808-HQ-ML010407H-469</t>
  </si>
  <si>
    <t xml:space="preserve">B0CRHV5YTB</t>
  </si>
  <si>
    <t xml:space="preserve">W504119469</t>
  </si>
  <si>
    <t xml:space="preserve">808-M70822709L-376E</t>
  </si>
  <si>
    <t xml:space="preserve">B0CWL7KNL1</t>
  </si>
  <si>
    <t xml:space="preserve">808-M70822710L-376K</t>
  </si>
  <si>
    <t xml:space="preserve">B0CWKYZWRT</t>
  </si>
  <si>
    <t xml:space="preserve">808-M70822711L-376M</t>
  </si>
  <si>
    <t xml:space="preserve">B0CWKZK3VK</t>
  </si>
  <si>
    <t xml:space="preserve">808-M70830501L-842E</t>
  </si>
  <si>
    <t xml:space="preserve">B0CX4J6PS2</t>
  </si>
  <si>
    <t xml:space="preserve">808-M70922001L-938K</t>
  </si>
  <si>
    <t xml:space="preserve">B0CW1BGMKW</t>
  </si>
  <si>
    <t xml:space="preserve">GX000938AAK</t>
  </si>
  <si>
    <t xml:space="preserve">808-M70922002L-938C</t>
  </si>
  <si>
    <t xml:space="preserve">B0CW19YPVC</t>
  </si>
  <si>
    <t xml:space="preserve">GX000938AAC</t>
  </si>
  <si>
    <t xml:space="preserve">808-M70922003L-939K</t>
  </si>
  <si>
    <t xml:space="preserve">B0CW19WW3X</t>
  </si>
  <si>
    <t xml:space="preserve">GX000939AAK</t>
  </si>
  <si>
    <t xml:space="preserve">808-M70922004L-939C</t>
  </si>
  <si>
    <t xml:space="preserve">B0CW1S2F26</t>
  </si>
  <si>
    <t xml:space="preserve">GX000939AAC</t>
  </si>
  <si>
    <t xml:space="preserve">808-M70922601L-300E</t>
  </si>
  <si>
    <t xml:space="preserve">B0CWGRJ8K5</t>
  </si>
  <si>
    <t xml:space="preserve">WF296300AAE</t>
  </si>
  <si>
    <t xml:space="preserve">808-M70922603L-785E</t>
  </si>
  <si>
    <t xml:space="preserve">B0CWKGZSJ3</t>
  </si>
  <si>
    <t xml:space="preserve">WF311785AAE</t>
  </si>
  <si>
    <t xml:space="preserve">808-M70922604L-785K</t>
  </si>
  <si>
    <t xml:space="preserve">B0CWGSX3G2</t>
  </si>
  <si>
    <t xml:space="preserve">WF311785AAK</t>
  </si>
  <si>
    <t xml:space="preserve">808-M709227001L-340K</t>
  </si>
  <si>
    <t xml:space="preserve">B0CWL4CLJ9</t>
  </si>
  <si>
    <t xml:space="preserve">808-M70922702L-338K</t>
  </si>
  <si>
    <t xml:space="preserve">B0CWL66X8D</t>
  </si>
  <si>
    <t xml:space="preserve">GX000338AAK-1</t>
  </si>
  <si>
    <t xml:space="preserve">808-M73730705L-111A</t>
  </si>
  <si>
    <t xml:space="preserve">B0CXD5MW1K</t>
  </si>
  <si>
    <t xml:space="preserve">SF000111AAA</t>
  </si>
  <si>
    <t xml:space="preserve">808-HQ-M010201AT-505L</t>
  </si>
  <si>
    <t xml:space="preserve">B0CRGKTYFL</t>
  </si>
  <si>
    <t xml:space="preserve">MF307505AAL</t>
  </si>
  <si>
    <t xml:space="preserve">808-HQ-M010203AT-208E</t>
  </si>
  <si>
    <t xml:space="preserve">B0CRGMG9PV</t>
  </si>
  <si>
    <t xml:space="preserve">WF312208AAE</t>
  </si>
  <si>
    <t xml:space="preserve">808-HQ-M010204AT-208N</t>
  </si>
  <si>
    <t xml:space="preserve">B0CRGN4SGP</t>
  </si>
  <si>
    <t xml:space="preserve">WF312208AAN</t>
  </si>
  <si>
    <t xml:space="preserve">808-HQ-M010205AT-018K</t>
  </si>
  <si>
    <t xml:space="preserve">B0CRGLN7H5</t>
  </si>
  <si>
    <t xml:space="preserve">SF000018AAK</t>
  </si>
  <si>
    <t xml:space="preserve">808-HQ-M010206AT-018B</t>
  </si>
  <si>
    <t xml:space="preserve">B0CRGYRPPL</t>
  </si>
  <si>
    <t xml:space="preserve">SF000018AAB</t>
  </si>
  <si>
    <t xml:space="preserve">808-HQ-M010207AT-019K</t>
  </si>
  <si>
    <t xml:space="preserve">B0CRGJ15KH</t>
  </si>
  <si>
    <t xml:space="preserve">SF000019AAK</t>
  </si>
  <si>
    <t xml:space="preserve">808-HQ-M010208AT-019B</t>
  </si>
  <si>
    <t xml:space="preserve">B0CRGY5G17</t>
  </si>
  <si>
    <t xml:space="preserve">SF000019AAB</t>
  </si>
  <si>
    <t xml:space="preserve">808-HQ-M010209AT-568C</t>
  </si>
  <si>
    <t xml:space="preserve">B0CRHVY69W</t>
  </si>
  <si>
    <t xml:space="preserve">LT000568AAC</t>
  </si>
  <si>
    <t xml:space="preserve">808-HQ-M010210AT-568H</t>
  </si>
  <si>
    <t xml:space="preserve">B0CRHW5VSZ</t>
  </si>
  <si>
    <t xml:space="preserve">LT000568AAH</t>
  </si>
  <si>
    <t xml:space="preserve">808-HQ-M010211AT-569C</t>
  </si>
  <si>
    <t xml:space="preserve">B0CRHSFYDP</t>
  </si>
  <si>
    <t xml:space="preserve">LT000569AAC</t>
  </si>
  <si>
    <t xml:space="preserve">808-HQ-M010212AT-569H</t>
  </si>
  <si>
    <t xml:space="preserve">B0CRHSNGCN</t>
  </si>
  <si>
    <t xml:space="preserve">LT000569AAH</t>
  </si>
  <si>
    <t xml:space="preserve">808-HQ-M010213AT-708P</t>
  </si>
  <si>
    <t xml:space="preserve">B0CRHV2VZ8</t>
  </si>
  <si>
    <t xml:space="preserve">LT000708AAP</t>
  </si>
  <si>
    <t xml:space="preserve">808-HQ-M010214AT-708E</t>
  </si>
  <si>
    <t xml:space="preserve">B0CRHVM7R3</t>
  </si>
  <si>
    <t xml:space="preserve">LT000708AAE</t>
  </si>
  <si>
    <t xml:space="preserve">808-HQ-M010215AT-708M</t>
  </si>
  <si>
    <t xml:space="preserve">B0CRHV9K42</t>
  </si>
  <si>
    <t xml:space="preserve">LT000708AAM</t>
  </si>
  <si>
    <t xml:space="preserve">808-HQ-M010216AT-708K</t>
  </si>
  <si>
    <t xml:space="preserve">B0CRHVDB5B</t>
  </si>
  <si>
    <t xml:space="preserve">LT000708AAK</t>
  </si>
  <si>
    <t xml:space="preserve">808-HQ-M010217AT-671E</t>
  </si>
  <si>
    <t xml:space="preserve">B0CRHT3Y66</t>
  </si>
  <si>
    <t xml:space="preserve">LP000671AAE</t>
  </si>
  <si>
    <t xml:space="preserve">808-HQ-M010218AT-671K</t>
  </si>
  <si>
    <t xml:space="preserve">B0CRHV3YGB</t>
  </si>
  <si>
    <t xml:space="preserve">LP000671AAK</t>
  </si>
  <si>
    <t xml:space="preserve">808-HQ-M010219AT-670K</t>
  </si>
  <si>
    <t xml:space="preserve">B0CRHS5SMR</t>
  </si>
  <si>
    <t xml:space="preserve">LP000670AAK</t>
  </si>
  <si>
    <t xml:space="preserve">808-HQ-M010220AT-552A</t>
  </si>
  <si>
    <t xml:space="preserve">B0CRHTPT9G</t>
  </si>
  <si>
    <t xml:space="preserve">GX000552AAA</t>
  </si>
  <si>
    <t xml:space="preserve">808-HQ-M010221AT-552C</t>
  </si>
  <si>
    <t xml:space="preserve">B0CRHVQVVH</t>
  </si>
  <si>
    <t xml:space="preserve">GX000552AAC</t>
  </si>
  <si>
    <t xml:space="preserve">808-HQ-M010222AT-552L</t>
  </si>
  <si>
    <t xml:space="preserve">B0CRHS9QRH</t>
  </si>
  <si>
    <t xml:space="preserve">GX000552AAL</t>
  </si>
  <si>
    <t xml:space="preserve">808-HQ-M010307AW-481</t>
  </si>
  <si>
    <t xml:space="preserve">B0CRHVD9QP</t>
  </si>
  <si>
    <t xml:space="preserve">808-HQ-M010310AW-697</t>
  </si>
  <si>
    <t xml:space="preserve">B0CRHVFTVF</t>
  </si>
  <si>
    <t xml:space="preserve">808-HQ-M010311AW-696</t>
  </si>
  <si>
    <t xml:space="preserve">B0CRHTJPY9</t>
  </si>
  <si>
    <t xml:space="preserve">808-HQ-M010312AW-695</t>
  </si>
  <si>
    <t xml:space="preserve">B0CRHTLTBC</t>
  </si>
  <si>
    <t xml:space="preserve">808-HQ-M010318AW-893B</t>
  </si>
  <si>
    <t xml:space="preserve">B0CRHVK27Q</t>
  </si>
  <si>
    <t xml:space="preserve">MF305893AAB</t>
  </si>
  <si>
    <t xml:space="preserve">808-HQ-M010319AW-893H</t>
  </si>
  <si>
    <t xml:space="preserve">B0CRHW9BT8</t>
  </si>
  <si>
    <t xml:space="preserve">MF305893AAH</t>
  </si>
  <si>
    <t xml:space="preserve">808-HQ-M010320AW-893K</t>
  </si>
  <si>
    <t xml:space="preserve">B0CRHTM8L9</t>
  </si>
  <si>
    <t xml:space="preserve">MF305893AAK</t>
  </si>
  <si>
    <t xml:space="preserve">808-HQ-M010321AW-886B</t>
  </si>
  <si>
    <t xml:space="preserve">B0CRHVFK3V</t>
  </si>
  <si>
    <t xml:space="preserve">MF305886AAB</t>
  </si>
  <si>
    <t xml:space="preserve">808-HQ-M010322AW-886H</t>
  </si>
  <si>
    <t xml:space="preserve">B0CRHVQ23K</t>
  </si>
  <si>
    <t xml:space="preserve">MF305886AAH</t>
  </si>
  <si>
    <t xml:space="preserve">808-HQ-M010323AW-886K</t>
  </si>
  <si>
    <t xml:space="preserve">B0CRHV9F64</t>
  </si>
  <si>
    <t xml:space="preserve">MF305886AAK</t>
  </si>
  <si>
    <t xml:space="preserve">808-HQ-M010327AW-104</t>
  </si>
  <si>
    <t xml:space="preserve">B0CRHT8849</t>
  </si>
  <si>
    <t xml:space="preserve">W504S00104</t>
  </si>
  <si>
    <t xml:space="preserve">808-HQ-M010329AW-111</t>
  </si>
  <si>
    <t xml:space="preserve">B0CRHV59YD</t>
  </si>
  <si>
    <t xml:space="preserve">W504S00111</t>
  </si>
  <si>
    <t xml:space="preserve">808-HQ-M010330AW-296H</t>
  </si>
  <si>
    <t xml:space="preserve">B0CRHVLS14</t>
  </si>
  <si>
    <t xml:space="preserve">WF296296AAH</t>
  </si>
  <si>
    <t xml:space="preserve">808-HQ-M010331AW-296K</t>
  </si>
  <si>
    <t xml:space="preserve">B0CRHVTZL8</t>
  </si>
  <si>
    <t xml:space="preserve">WF296296AAK</t>
  </si>
  <si>
    <t xml:space="preserve">808-HQ-M010501L-034K</t>
  </si>
  <si>
    <t xml:space="preserve">B0CRLD37CR</t>
  </si>
  <si>
    <t xml:space="preserve">808-HQ-M010502L-034E</t>
  </si>
  <si>
    <t xml:space="preserve">B0CRLBNQVJ</t>
  </si>
  <si>
    <t xml:space="preserve">808-HQ-M13071803L-013</t>
  </si>
  <si>
    <t xml:space="preserve">B0CRR34FFT</t>
  </si>
  <si>
    <t xml:space="preserve">808-HQ-M18581807L-984</t>
  </si>
  <si>
    <t xml:space="preserve">B0CRRHC4C1</t>
  </si>
  <si>
    <t xml:space="preserve">808-HQ-M18581808L-985</t>
  </si>
  <si>
    <t xml:space="preserve">B0CRRGXH7B</t>
  </si>
  <si>
    <t xml:space="preserve">808-HQ-M18581809L-986</t>
  </si>
  <si>
    <t xml:space="preserve">B0CRRGG57L</t>
  </si>
  <si>
    <t xml:space="preserve">808-HQ-M18581810L-988</t>
  </si>
  <si>
    <t xml:space="preserve">B0CRRGGLSS</t>
  </si>
  <si>
    <t xml:space="preserve">808-HQ-M42711802L-428</t>
  </si>
  <si>
    <t xml:space="preserve">B0CSNHHVVV</t>
  </si>
  <si>
    <t xml:space="preserve">W42752428</t>
  </si>
  <si>
    <t xml:space="preserve">808-HQ-M42711803L-429</t>
  </si>
  <si>
    <t xml:space="preserve">B0CSNM428L</t>
  </si>
  <si>
    <t xml:space="preserve">W42752429</t>
  </si>
  <si>
    <t xml:space="preserve">808-HQ-M42711804L-425</t>
  </si>
  <si>
    <t xml:space="preserve">B0CSP498FG</t>
  </si>
  <si>
    <t xml:space="preserve">W42752425</t>
  </si>
  <si>
    <t xml:space="preserve">808-HQ-M42711805L-426</t>
  </si>
  <si>
    <t xml:space="preserve">B0CSNDLTH1</t>
  </si>
  <si>
    <t xml:space="preserve">W42752426</t>
  </si>
  <si>
    <t xml:space="preserve">808-HQ-M42711806L-027</t>
  </si>
  <si>
    <t xml:space="preserve">B0CSN44TW1</t>
  </si>
  <si>
    <t xml:space="preserve">W2593S00042</t>
  </si>
  <si>
    <t xml:space="preserve">808-HQ-M42711807L-025</t>
  </si>
  <si>
    <t xml:space="preserve">B0CSNJDYD8</t>
  </si>
  <si>
    <t xml:space="preserve">W427S00025</t>
  </si>
  <si>
    <t xml:space="preserve">808-HQ-M42711808L-015</t>
  </si>
  <si>
    <t xml:space="preserve">B0CSNHX4BT</t>
  </si>
  <si>
    <t xml:space="preserve">W2593S00016</t>
  </si>
  <si>
    <t xml:space="preserve">808-HQ-M42711809L-016</t>
  </si>
  <si>
    <t xml:space="preserve">B0CSPBHNCC</t>
  </si>
  <si>
    <t xml:space="preserve">W427S00016</t>
  </si>
  <si>
    <t xml:space="preserve">808-HQ-M42711810L-026</t>
  </si>
  <si>
    <t xml:space="preserve">B0CSNKGNCW</t>
  </si>
  <si>
    <t xml:space="preserve">W427S00026</t>
  </si>
  <si>
    <t xml:space="preserve">808-HQ-M42711910L-231</t>
  </si>
  <si>
    <t xml:space="preserve">B0CSSLDFMC</t>
  </si>
  <si>
    <t xml:space="preserve">W42773231</t>
  </si>
  <si>
    <t xml:space="preserve">808-HQ-M50411204L-022K</t>
  </si>
  <si>
    <t xml:space="preserve">B0CSCS4DY7</t>
  </si>
  <si>
    <t xml:space="preserve">GX002022AAK</t>
  </si>
  <si>
    <t xml:space="preserve">808-HQ-M5041503L-747</t>
  </si>
  <si>
    <t xml:space="preserve">B0CRLBNPHQ</t>
  </si>
  <si>
    <t xml:space="preserve">W504102747</t>
  </si>
  <si>
    <t xml:space="preserve">808-HQ-M5041504L-746</t>
  </si>
  <si>
    <t xml:space="preserve">B0CRLCS3PR</t>
  </si>
  <si>
    <t xml:space="preserve">W504102746</t>
  </si>
  <si>
    <t xml:space="preserve">808-HQ-M69711601L-330</t>
  </si>
  <si>
    <t xml:space="preserve">B0CSFNTC41</t>
  </si>
  <si>
    <t xml:space="preserve">W697131330</t>
  </si>
  <si>
    <t xml:space="preserve">808-HQ-M69711602L-329</t>
  </si>
  <si>
    <t xml:space="preserve">B0CSFNVRJS</t>
  </si>
  <si>
    <t xml:space="preserve">W697131329</t>
  </si>
  <si>
    <t xml:space="preserve">808-HQ-M69711603L-327</t>
  </si>
  <si>
    <t xml:space="preserve">B0CSFNJFX9</t>
  </si>
  <si>
    <t xml:space="preserve">W697131327</t>
  </si>
  <si>
    <t xml:space="preserve">808-HQ-M69711604L-325</t>
  </si>
  <si>
    <t xml:space="preserve">B0CSFN88BW</t>
  </si>
  <si>
    <t xml:space="preserve">W697131325</t>
  </si>
  <si>
    <t xml:space="preserve">808-HQ-M69711605L-020</t>
  </si>
  <si>
    <t xml:space="preserve">B0CSFR88RJ</t>
  </si>
  <si>
    <t xml:space="preserve">W697S00020</t>
  </si>
  <si>
    <t xml:space="preserve">808-HQ-M69711606L-027</t>
  </si>
  <si>
    <t xml:space="preserve">B0CSFRGC8X</t>
  </si>
  <si>
    <t xml:space="preserve">W697S00027</t>
  </si>
  <si>
    <t xml:space="preserve">808-HQ-M70811101L-171A</t>
  </si>
  <si>
    <t xml:space="preserve">B0CS3T6DW6</t>
  </si>
  <si>
    <t xml:space="preserve">LP000171AAA</t>
  </si>
  <si>
    <t xml:space="preserve">808-HQ-M70811102L-171E</t>
  </si>
  <si>
    <t xml:space="preserve">B0CS3SPQ2D</t>
  </si>
  <si>
    <t xml:space="preserve">LP000171AAE</t>
  </si>
  <si>
    <t xml:space="preserve">808-HQ-M70811103L-171H</t>
  </si>
  <si>
    <t xml:space="preserve">B0CS3T9MJ6</t>
  </si>
  <si>
    <t xml:space="preserve">LP000171AAH</t>
  </si>
  <si>
    <t xml:space="preserve">808-HQ-M70811104L-171L</t>
  </si>
  <si>
    <t xml:space="preserve">B0CS3V3MH5</t>
  </si>
  <si>
    <t xml:space="preserve">LP000171AAL</t>
  </si>
  <si>
    <t xml:space="preserve">808-HQ-M70811105L-717K</t>
  </si>
  <si>
    <t xml:space="preserve">B0CS3QTDWL</t>
  </si>
  <si>
    <t xml:space="preserve">808-HQ-M70811106L-717N</t>
  </si>
  <si>
    <t xml:space="preserve">B0CS3SM4W3</t>
  </si>
  <si>
    <t xml:space="preserve">808-HQ-M70811107L-811K</t>
  </si>
  <si>
    <t xml:space="preserve">B0CS3T5QY8</t>
  </si>
  <si>
    <t xml:space="preserve">SM001811AAK</t>
  </si>
  <si>
    <t xml:space="preserve">808-HQ-M70811108L-811E</t>
  </si>
  <si>
    <t xml:space="preserve">B0CS3TPLGW</t>
  </si>
  <si>
    <t xml:space="preserve">SM001811AAE</t>
  </si>
  <si>
    <t xml:space="preserve">808-HQ-M70811701L-670E</t>
  </si>
  <si>
    <t xml:space="preserve">B0CSJZWV5D</t>
  </si>
  <si>
    <t xml:space="preserve">LP000670AAE</t>
  </si>
  <si>
    <t xml:space="preserve">808-HQ-M70812317L-092B</t>
  </si>
  <si>
    <t xml:space="preserve">B0CT2QVZ8P</t>
  </si>
  <si>
    <t xml:space="preserve">LT000092AAB</t>
  </si>
  <si>
    <t xml:space="preserve">808-HQ-M70812318L-092N</t>
  </si>
  <si>
    <t xml:space="preserve">B0CT2S9G6B</t>
  </si>
  <si>
    <t xml:space="preserve">LT000092AAN</t>
  </si>
  <si>
    <t xml:space="preserve">808-HQ-M70812319L-092K</t>
  </si>
  <si>
    <t xml:space="preserve">B0CT2W86FQ</t>
  </si>
  <si>
    <t xml:space="preserve">LT000092AAK</t>
  </si>
  <si>
    <t xml:space="preserve">808-HQ-M70820201L-694E</t>
  </si>
  <si>
    <t xml:space="preserve">B0CTT5DTXS</t>
  </si>
  <si>
    <t xml:space="preserve">808-HQ-M70820202L-694K</t>
  </si>
  <si>
    <t xml:space="preserve">B0CTSX85SS</t>
  </si>
  <si>
    <t xml:space="preserve">808-HQ-M70820203L-695E</t>
  </si>
  <si>
    <t xml:space="preserve">B0CTSCFSWT</t>
  </si>
  <si>
    <t xml:space="preserve">LP000695AAE</t>
  </si>
  <si>
    <t xml:space="preserve">808-HQ-M70820204L-695K</t>
  </si>
  <si>
    <t xml:space="preserve">B0CTSXYL9F</t>
  </si>
  <si>
    <t xml:space="preserve">LP000695AAK</t>
  </si>
  <si>
    <t xml:space="preserve">808-HQ-M70820205L-696E</t>
  </si>
  <si>
    <t xml:space="preserve">B0CTSX4Y8P</t>
  </si>
  <si>
    <t xml:space="preserve">808-HQ-M70820206L-696K</t>
  </si>
  <si>
    <t xml:space="preserve">B0CTT5YL1M</t>
  </si>
  <si>
    <t xml:space="preserve">808-HQ-M70820207L-697E</t>
  </si>
  <si>
    <t xml:space="preserve">B0CTTF8V24</t>
  </si>
  <si>
    <t xml:space="preserve">808-HQ-M70820208L-697K</t>
  </si>
  <si>
    <t xml:space="preserve">B0CTTLQBLR</t>
  </si>
  <si>
    <t xml:space="preserve">808-HQ-M70820509L-023E</t>
  </si>
  <si>
    <t xml:space="preserve">B0CTZXHYYW</t>
  </si>
  <si>
    <t xml:space="preserve">808-HQ-M70820510L-023K</t>
  </si>
  <si>
    <t xml:space="preserve">B0CTZWBRTX</t>
  </si>
  <si>
    <t xml:space="preserve">808-HQ-M70820511L-023D</t>
  </si>
  <si>
    <t xml:space="preserve">B0CTZYP5RH</t>
  </si>
  <si>
    <t xml:space="preserve">808-HQ-M70820512L-022E</t>
  </si>
  <si>
    <t xml:space="preserve">B0CTZXTLLC</t>
  </si>
  <si>
    <t xml:space="preserve">808-HQ-M70820513L-022K</t>
  </si>
  <si>
    <t xml:space="preserve">B0CTZWZLLG</t>
  </si>
  <si>
    <t xml:space="preserve">808-HQ-M70820514L-022D</t>
  </si>
  <si>
    <t xml:space="preserve">B0CTZVQTNS</t>
  </si>
  <si>
    <t xml:space="preserve">808-HQ-M7091101L-362K</t>
  </si>
  <si>
    <t xml:space="preserve">B0CRYWQLMB</t>
  </si>
  <si>
    <t xml:space="preserve">GX000362AAK</t>
  </si>
  <si>
    <t xml:space="preserve">808-HQ-M7091102L-180E</t>
  </si>
  <si>
    <t xml:space="preserve">B0CRYYXD1Y</t>
  </si>
  <si>
    <t xml:space="preserve">808-HQ-M7091103L-180K</t>
  </si>
  <si>
    <t xml:space="preserve">B0CRYX43BH</t>
  </si>
  <si>
    <t xml:space="preserve">808-HQ-M7091104L-507K</t>
  </si>
  <si>
    <t xml:space="preserve">B0CRYX6JFQ</t>
  </si>
  <si>
    <t xml:space="preserve">GX000507AAK</t>
  </si>
  <si>
    <t xml:space="preserve">808-HQ-M7091105L-507E</t>
  </si>
  <si>
    <t xml:space="preserve">B0CRYYSHTB</t>
  </si>
  <si>
    <t xml:space="preserve">GX000507AAE</t>
  </si>
  <si>
    <t xml:space="preserve">808-HQ-M70911511L-373E</t>
  </si>
  <si>
    <t xml:space="preserve">B0CSDBB1XB</t>
  </si>
  <si>
    <t xml:space="preserve">WF309373AAE</t>
  </si>
  <si>
    <t xml:space="preserve">808-HQ-M70911512L-373K</t>
  </si>
  <si>
    <t xml:space="preserve">B0CSD9QYW1</t>
  </si>
  <si>
    <t xml:space="preserve">WF309373AAK</t>
  </si>
  <si>
    <t xml:space="preserve">808-HQ-M70911904L-833B</t>
  </si>
  <si>
    <t xml:space="preserve">B0CSRZ1BF7</t>
  </si>
  <si>
    <t xml:space="preserve">WF305833AAB</t>
  </si>
  <si>
    <t xml:space="preserve">808-HQ-M70911905L-833K</t>
  </si>
  <si>
    <t xml:space="preserve">B0CSSH111K</t>
  </si>
  <si>
    <t xml:space="preserve">WF305833AAK</t>
  </si>
  <si>
    <t xml:space="preserve">808-HQ-M70911906L-833N</t>
  </si>
  <si>
    <t xml:space="preserve">B0CSSJZSMW</t>
  </si>
  <si>
    <t xml:space="preserve">WF305833AAN</t>
  </si>
  <si>
    <t xml:space="preserve">808-HQ-M70911907L-642B</t>
  </si>
  <si>
    <t xml:space="preserve">B0CSSK6Z1D</t>
  </si>
  <si>
    <t xml:space="preserve">MF286642AAB</t>
  </si>
  <si>
    <t xml:space="preserve">808-HQ-M70911908L-642N</t>
  </si>
  <si>
    <t xml:space="preserve">B0CSRWQPMZ</t>
  </si>
  <si>
    <t xml:space="preserve">MF286642AAN</t>
  </si>
  <si>
    <t xml:space="preserve">808-HQ-M70911909L-642K</t>
  </si>
  <si>
    <t xml:space="preserve">B0CSSBKHS4</t>
  </si>
  <si>
    <t xml:space="preserve">MF286642AAK</t>
  </si>
  <si>
    <t xml:space="preserve">808-HQ-M70911911L-115N</t>
  </si>
  <si>
    <t xml:space="preserve">B0CSSN8J68</t>
  </si>
  <si>
    <t xml:space="preserve">GX001115AAN</t>
  </si>
  <si>
    <t xml:space="preserve">808-HQ-M70911912L-115B</t>
  </si>
  <si>
    <t xml:space="preserve">B0CSSL3CQH</t>
  </si>
  <si>
    <t xml:space="preserve">GX001115AAB</t>
  </si>
  <si>
    <t xml:space="preserve">808-HQ-M70911915L-891B</t>
  </si>
  <si>
    <t xml:space="preserve">B0CSSV65MT</t>
  </si>
  <si>
    <t xml:space="preserve">808-HQ-M70911916L-606B</t>
  </si>
  <si>
    <t xml:space="preserve">B0CT2CV7JN</t>
  </si>
  <si>
    <t xml:space="preserve">SM000606AAB</t>
  </si>
  <si>
    <t xml:space="preserve">808-HQ-M70912301L-609B</t>
  </si>
  <si>
    <t xml:space="preserve">B0CT284X6G</t>
  </si>
  <si>
    <t xml:space="preserve">GX000609AAB-1</t>
  </si>
  <si>
    <t xml:space="preserve">808-HQ-M70912302L-609K</t>
  </si>
  <si>
    <t xml:space="preserve">B0CT26MRQM</t>
  </si>
  <si>
    <t xml:space="preserve">GX000609AAK-1</t>
  </si>
  <si>
    <t xml:space="preserve">808-HQ-M70912305L-230B</t>
  </si>
  <si>
    <t xml:space="preserve">B0CT2NP1GP</t>
  </si>
  <si>
    <t xml:space="preserve">GX000230AAB</t>
  </si>
  <si>
    <t xml:space="preserve">808-HQ-M70912306L-230N</t>
  </si>
  <si>
    <t xml:space="preserve">B0CT21SSL2</t>
  </si>
  <si>
    <t xml:space="preserve">GX000230AAN</t>
  </si>
  <si>
    <t xml:space="preserve">808-HQ-M70912307L-517B</t>
  </si>
  <si>
    <t xml:space="preserve">B0CT1ZD2W4</t>
  </si>
  <si>
    <t xml:space="preserve">GX001517AAB</t>
  </si>
  <si>
    <t xml:space="preserve">808-HQ-M70912308L-518B</t>
  </si>
  <si>
    <t xml:space="preserve">B0CT2BQVTQ</t>
  </si>
  <si>
    <t xml:space="preserve">808-HQ-M70912313L-623B</t>
  </si>
  <si>
    <t xml:space="preserve">B0CT2JFXXH</t>
  </si>
  <si>
    <t xml:space="preserve">GX000623AAB</t>
  </si>
  <si>
    <t xml:space="preserve">808-HQ-M70912314L-623K</t>
  </si>
  <si>
    <t xml:space="preserve">B0CT2LJJ5N</t>
  </si>
  <si>
    <t xml:space="preserve">GX000623AAK</t>
  </si>
  <si>
    <t xml:space="preserve">808-HQ-M70912315L-117B</t>
  </si>
  <si>
    <t xml:space="preserve">B0CT2P9Z4V</t>
  </si>
  <si>
    <t xml:space="preserve">GX001117AAB</t>
  </si>
  <si>
    <t xml:space="preserve">808-HQ-M70912316L-117N</t>
  </si>
  <si>
    <t xml:space="preserve">B0CT2SMTM8</t>
  </si>
  <si>
    <t xml:space="preserve">GX001117AAN</t>
  </si>
  <si>
    <t xml:space="preserve">808-HQ-M70912320L-535B</t>
  </si>
  <si>
    <t xml:space="preserve">B0CT2WBJP4</t>
  </si>
  <si>
    <t xml:space="preserve">MF285535AAB</t>
  </si>
  <si>
    <t xml:space="preserve">808-HQ-M70912321L-535N</t>
  </si>
  <si>
    <t xml:space="preserve">B0CT2YJ4XF</t>
  </si>
  <si>
    <t xml:space="preserve">MF285535AAN</t>
  </si>
  <si>
    <t xml:space="preserve">808-HQ-M70912322L-535K</t>
  </si>
  <si>
    <t xml:space="preserve">B0CT2TZC79</t>
  </si>
  <si>
    <t xml:space="preserve">MF285535AAK</t>
  </si>
  <si>
    <t xml:space="preserve">808-HQ-M70912323L-536B</t>
  </si>
  <si>
    <t xml:space="preserve">B0CT328YZS</t>
  </si>
  <si>
    <t xml:space="preserve">MF285536AAB</t>
  </si>
  <si>
    <t xml:space="preserve">808-HQ-M70912324L-536N</t>
  </si>
  <si>
    <t xml:space="preserve">B0CT2ZQQX2</t>
  </si>
  <si>
    <t xml:space="preserve">MF285536AAN</t>
  </si>
  <si>
    <t xml:space="preserve">808-HQ-M70912325L-536K</t>
  </si>
  <si>
    <t xml:space="preserve">B0CT31QNNR</t>
  </si>
  <si>
    <t xml:space="preserve">MF285536AAK</t>
  </si>
  <si>
    <t xml:space="preserve">808-HQ-M70912907L-631B</t>
  </si>
  <si>
    <t xml:space="preserve">B0CTHBLD5K</t>
  </si>
  <si>
    <t xml:space="preserve">GX000631AAB</t>
  </si>
  <si>
    <t xml:space="preserve">808-HQ-M70912908L-631K</t>
  </si>
  <si>
    <t xml:space="preserve">B0CTHBKQ92</t>
  </si>
  <si>
    <t xml:space="preserve">GX000631AAK</t>
  </si>
  <si>
    <t xml:space="preserve">808-HQ-M70913001L-632B</t>
  </si>
  <si>
    <t xml:space="preserve">B0CTKD3R1Q</t>
  </si>
  <si>
    <t xml:space="preserve">GX000632AAB</t>
  </si>
  <si>
    <t xml:space="preserve">808-HQ-M7091505L-513A</t>
  </si>
  <si>
    <t xml:space="preserve">B0CRLDG65C</t>
  </si>
  <si>
    <t xml:space="preserve">SM001513AAA</t>
  </si>
  <si>
    <t xml:space="preserve">808-HQ-M7091506L-513E</t>
  </si>
  <si>
    <t xml:space="preserve">B0CRLDXMZC</t>
  </si>
  <si>
    <t xml:space="preserve">SM001513AAE</t>
  </si>
  <si>
    <t xml:space="preserve">808-HQ-M7091507L-513F</t>
  </si>
  <si>
    <t xml:space="preserve">B0CRLBNPHR</t>
  </si>
  <si>
    <t xml:space="preserve">SM001513AAF-1</t>
  </si>
  <si>
    <t xml:space="preserve">808-HQ-M7091508L-444K</t>
  </si>
  <si>
    <t xml:space="preserve">B0CRLF2VXQ</t>
  </si>
  <si>
    <t xml:space="preserve">GX000444AAK</t>
  </si>
  <si>
    <t xml:space="preserve">808-HQ-M7091509L-444E</t>
  </si>
  <si>
    <t xml:space="preserve">B0CRLDMXV4</t>
  </si>
  <si>
    <t xml:space="preserve">GX000444AAE</t>
  </si>
  <si>
    <t xml:space="preserve">808-HQ-M7091512L-029E</t>
  </si>
  <si>
    <t xml:space="preserve">B0CRRH9H7M</t>
  </si>
  <si>
    <t xml:space="preserve">GX001029AAE</t>
  </si>
  <si>
    <t xml:space="preserve">808-HQ-M7091513L-029K</t>
  </si>
  <si>
    <t xml:space="preserve">B0CRRHJ7G2</t>
  </si>
  <si>
    <t xml:space="preserve">GX001029AAK</t>
  </si>
  <si>
    <t xml:space="preserve">808-HQ-M7091514L-029A</t>
  </si>
  <si>
    <t xml:space="preserve">B0CRRJG57M</t>
  </si>
  <si>
    <t xml:space="preserve">GX001029AAA</t>
  </si>
  <si>
    <t xml:space="preserve">808-HQ-M7091515L-015E</t>
  </si>
  <si>
    <t xml:space="preserve">B0CRRJJ3K5</t>
  </si>
  <si>
    <t xml:space="preserve">GX001015AAE</t>
  </si>
  <si>
    <t xml:space="preserve">808-HQ-M7091516L-015K</t>
  </si>
  <si>
    <t xml:space="preserve">B0CRRHQ91Z</t>
  </si>
  <si>
    <t xml:space="preserve">GX001015AAK</t>
  </si>
  <si>
    <t xml:space="preserve">808-HQ-M7091517L-015A</t>
  </si>
  <si>
    <t xml:space="preserve">B0CRRJQ2MN</t>
  </si>
  <si>
    <t xml:space="preserve">GX001015AAA</t>
  </si>
  <si>
    <t xml:space="preserve">808-HQ-M7091905L-010K</t>
  </si>
  <si>
    <t xml:space="preserve">B0CRV5F4WT</t>
  </si>
  <si>
    <t xml:space="preserve">GX002010AAK</t>
  </si>
  <si>
    <t xml:space="preserve">808-HQ-M7091907L-615H</t>
  </si>
  <si>
    <t xml:space="preserve">B0CRV5Q5Z8</t>
  </si>
  <si>
    <t xml:space="preserve">GX001615AAH</t>
  </si>
  <si>
    <t xml:space="preserve">808-HQ-M7091908L-718N</t>
  </si>
  <si>
    <t xml:space="preserve">B0CRYVGR6R</t>
  </si>
  <si>
    <t xml:space="preserve">808-HQ-M7091909L-718K</t>
  </si>
  <si>
    <t xml:space="preserve">B0CRYV99FQ</t>
  </si>
  <si>
    <t xml:space="preserve">808-HQ-M7091910L-719N</t>
  </si>
  <si>
    <t xml:space="preserve">B0CRYT1ZTX</t>
  </si>
  <si>
    <t xml:space="preserve">808-HQ-M7091911L-719K</t>
  </si>
  <si>
    <t xml:space="preserve">B0CRYZXS89</t>
  </si>
  <si>
    <t xml:space="preserve">808-HQ-M73311501L-870H</t>
  </si>
  <si>
    <t xml:space="preserve">B0CSD36YNX</t>
  </si>
  <si>
    <t xml:space="preserve">808-HQ-M73311502L-870K</t>
  </si>
  <si>
    <t xml:space="preserve">B0CSCYV4K7</t>
  </si>
  <si>
    <t xml:space="preserve">808-HQ-M73311504L-872K</t>
  </si>
  <si>
    <t xml:space="preserve">B0CSD7K1RF</t>
  </si>
  <si>
    <t xml:space="preserve">808-HQ-M73311505L-635B</t>
  </si>
  <si>
    <t xml:space="preserve">B0CSD2536L</t>
  </si>
  <si>
    <t xml:space="preserve">808-HQ-M73311506L-635K</t>
  </si>
  <si>
    <t xml:space="preserve">B0CSD5SZFK</t>
  </si>
  <si>
    <t xml:space="preserve">808-HQ-M73313002L-065E</t>
  </si>
  <si>
    <t xml:space="preserve">B0CTKHQWCM</t>
  </si>
  <si>
    <t xml:space="preserve">HL000065AAE</t>
  </si>
  <si>
    <t xml:space="preserve">808-HQ-M73313003L-065K</t>
  </si>
  <si>
    <t xml:space="preserve">B0CTKJLCBV</t>
  </si>
  <si>
    <t xml:space="preserve">HL000065AAK</t>
  </si>
  <si>
    <t xml:space="preserve">808-HQ-M73313114L-080B</t>
  </si>
  <si>
    <t xml:space="preserve">B0CTMB6V2M</t>
  </si>
  <si>
    <t xml:space="preserve">808-HQ-M73313115L-080K</t>
  </si>
  <si>
    <t xml:space="preserve">B0CTMGG5K5</t>
  </si>
  <si>
    <t xml:space="preserve">808-HQ-M73313116L-079B</t>
  </si>
  <si>
    <t xml:space="preserve">B0CTMFFS9T</t>
  </si>
  <si>
    <t xml:space="preserve">808-HQ-M73313117L-079K</t>
  </si>
  <si>
    <t xml:space="preserve">B0CTMCZCTZ</t>
  </si>
  <si>
    <t xml:space="preserve">808-HQ-M73712309L-475B</t>
  </si>
  <si>
    <t xml:space="preserve">B0CT2D976L</t>
  </si>
  <si>
    <t xml:space="preserve">MF305475AAB</t>
  </si>
  <si>
    <t xml:space="preserve">808-HQ-M73712310L-475K</t>
  </si>
  <si>
    <t xml:space="preserve">B0CT2R1VY7</t>
  </si>
  <si>
    <t xml:space="preserve">MF305475AAK</t>
  </si>
  <si>
    <t xml:space="preserve">808-HQ-M73712311L-006B</t>
  </si>
  <si>
    <t xml:space="preserve">B0CT2GVM14</t>
  </si>
  <si>
    <t xml:space="preserve">SF000006AAB</t>
  </si>
  <si>
    <t xml:space="preserve">808-HQ-M73712312L-006K</t>
  </si>
  <si>
    <t xml:space="preserve">B0CT2DMXBM</t>
  </si>
  <si>
    <t xml:space="preserve">SF000006AAK</t>
  </si>
  <si>
    <t xml:space="preserve">808-HQ-M73713109L-101A</t>
  </si>
  <si>
    <t xml:space="preserve">B0CTMKGDHT</t>
  </si>
  <si>
    <t xml:space="preserve">808-HQ-M73720103L-103E</t>
  </si>
  <si>
    <t xml:space="preserve">B0CTQJY1MS</t>
  </si>
  <si>
    <t xml:space="preserve">808-HQ-M73720104L-103A</t>
  </si>
  <si>
    <t xml:space="preserve">B0CTQKPRL6</t>
  </si>
  <si>
    <t xml:space="preserve">808-HQ-M73720501L-081B</t>
  </si>
  <si>
    <t xml:space="preserve">B0CTZRST6F</t>
  </si>
  <si>
    <t xml:space="preserve">808-HQ-M73720502L-081K</t>
  </si>
  <si>
    <t xml:space="preserve">B0CTZRPM2W</t>
  </si>
  <si>
    <t xml:space="preserve">808-HQ-M73720503L-082B</t>
  </si>
  <si>
    <t xml:space="preserve">B0CTZRLPH1</t>
  </si>
  <si>
    <t xml:space="preserve">808-HQ-M73720504L-082K</t>
  </si>
  <si>
    <t xml:space="preserve">B0CTZS46KZ</t>
  </si>
  <si>
    <t xml:space="preserve">808-HQ-M73720505L-080B</t>
  </si>
  <si>
    <t xml:space="preserve">B0CTZTYCXN</t>
  </si>
  <si>
    <t xml:space="preserve">808-HQ-M73720506L-080K</t>
  </si>
  <si>
    <t xml:space="preserve">B0CTZTFC1P</t>
  </si>
  <si>
    <t xml:space="preserve">808-HQ-M73720507L-079B</t>
  </si>
  <si>
    <t xml:space="preserve">B0CTZV5379</t>
  </si>
  <si>
    <t xml:space="preserve">808-HQ-M73720508L-079K</t>
  </si>
  <si>
    <t xml:space="preserve">B0CTZYFVXH</t>
  </si>
  <si>
    <t xml:space="preserve">808-HQ-M75011507L-641B</t>
  </si>
  <si>
    <t xml:space="preserve">B0CSD7CFQP</t>
  </si>
  <si>
    <t xml:space="preserve">808-HQ-M75011508L-641K</t>
  </si>
  <si>
    <t xml:space="preserve">B0CSD671WP</t>
  </si>
  <si>
    <t xml:space="preserve">808-HQ-M75011509L-642B</t>
  </si>
  <si>
    <t xml:space="preserve">B0CSD3X7K1</t>
  </si>
  <si>
    <t xml:space="preserve">808-HQ-M75011510L-642K</t>
  </si>
  <si>
    <t xml:space="preserve">B0CSD72KGJ</t>
  </si>
  <si>
    <t xml:space="preserve">808-HQ-M7501801L-124B</t>
  </si>
  <si>
    <t xml:space="preserve">B0CRR364W8</t>
  </si>
  <si>
    <t xml:space="preserve">DL001124AAB</t>
  </si>
  <si>
    <t xml:space="preserve">808-HQ-M7501802L-124N</t>
  </si>
  <si>
    <t xml:space="preserve">B0CRR2QGCC</t>
  </si>
  <si>
    <t xml:space="preserve">DL001124AAN</t>
  </si>
  <si>
    <t xml:space="preserve">808-HQ-M75020105L-568E</t>
  </si>
  <si>
    <t xml:space="preserve">B0CTRS66H9</t>
  </si>
  <si>
    <t xml:space="preserve">DL000568AAE</t>
  </si>
  <si>
    <t xml:space="preserve">808-HQ-M75020106L-568K</t>
  </si>
  <si>
    <t xml:space="preserve">B0CTS2SWX3</t>
  </si>
  <si>
    <t xml:space="preserve">DL000568AAK</t>
  </si>
  <si>
    <t xml:space="preserve">808-HQ-MACM1804L-605</t>
  </si>
  <si>
    <t xml:space="preserve">B0CRR3GKHV</t>
  </si>
  <si>
    <t xml:space="preserve">W2580S00003</t>
  </si>
  <si>
    <t xml:space="preserve">808-HQ-MACM1805L-8000</t>
  </si>
  <si>
    <t xml:space="preserve">B0CRR37QNH</t>
  </si>
  <si>
    <t xml:space="preserve">W2580S00011</t>
  </si>
  <si>
    <t xml:space="preserve">808-HQ-MACM1806L-8015</t>
  </si>
  <si>
    <t xml:space="preserve">B0CRR36CNX</t>
  </si>
  <si>
    <t xml:space="preserve">W2580S00043</t>
  </si>
  <si>
    <t xml:space="preserve">808-HQ-ML010401H-297K</t>
  </si>
  <si>
    <t xml:space="preserve">B0CRHSLSWY</t>
  </si>
  <si>
    <t xml:space="preserve">WF296297AAK</t>
  </si>
  <si>
    <t xml:space="preserve">808-HQ-ML010402H-297E</t>
  </si>
  <si>
    <t xml:space="preserve">B0CRHW17FV</t>
  </si>
  <si>
    <t xml:space="preserve">WF296297AAE</t>
  </si>
  <si>
    <t xml:space="preserve">808-HQ-ML010403H-281K</t>
  </si>
  <si>
    <t xml:space="preserve">B0CRLD1M1P</t>
  </si>
  <si>
    <t xml:space="preserve">WF309281AAK</t>
  </si>
  <si>
    <t xml:space="preserve">808-HQ-ML010404H-251K</t>
  </si>
  <si>
    <t xml:space="preserve">B0CRLC6N4D</t>
  </si>
  <si>
    <t xml:space="preserve">WF309251AAK</t>
  </si>
  <si>
    <t xml:space="preserve">808-HQ-ML010405H-753</t>
  </si>
  <si>
    <t xml:space="preserve">B0CRHTT4HG</t>
  </si>
  <si>
    <t xml:space="preserve">W504102753</t>
  </si>
  <si>
    <t xml:space="preserve">808-HQ-ML010408H-470</t>
  </si>
  <si>
    <t xml:space="preserve">B0CRHTB3RH</t>
  </si>
  <si>
    <t xml:space="preserve">W504119470</t>
  </si>
  <si>
    <t xml:space="preserve">808-HQ-ML010409H-472</t>
  </si>
  <si>
    <t xml:space="preserve">B0CRHWFNZN</t>
  </si>
  <si>
    <t xml:space="preserve">W504119472</t>
  </si>
  <si>
    <t xml:space="preserve">808-HQ-ML010410H-033K</t>
  </si>
  <si>
    <t xml:space="preserve">B0CRLBD615</t>
  </si>
  <si>
    <t xml:space="preserve">808-HQ-ML010411H-033E</t>
  </si>
  <si>
    <t xml:space="preserve">B0CRLB564C</t>
  </si>
  <si>
    <t xml:space="preserve">808-M70822006L-423K</t>
  </si>
  <si>
    <t xml:space="preserve">B0CW33RSXP</t>
  </si>
  <si>
    <t xml:space="preserve">LT000423AAK</t>
  </si>
  <si>
    <t xml:space="preserve">808-M70822007L-422E</t>
  </si>
  <si>
    <t xml:space="preserve">B0CW32SJ3R</t>
  </si>
  <si>
    <t xml:space="preserve">LT000422AAE</t>
  </si>
  <si>
    <t xml:space="preserve">808-M70822008L-422K</t>
  </si>
  <si>
    <t xml:space="preserve">B0CW32HRFP</t>
  </si>
  <si>
    <t xml:space="preserve">LT000422AAK</t>
  </si>
  <si>
    <t xml:space="preserve">808-M70822713L-375K</t>
  </si>
  <si>
    <t xml:space="preserve">B0CWL74YZ1</t>
  </si>
  <si>
    <t xml:space="preserve">808-M70922903L-023E</t>
  </si>
  <si>
    <t xml:space="preserve">B0CWRRNP9P</t>
  </si>
  <si>
    <t xml:space="preserve">W504P277598</t>
  </si>
  <si>
    <t xml:space="preserve">808-M70922904L-023K</t>
  </si>
  <si>
    <t xml:space="preserve">B0CWRT4WFF</t>
  </si>
  <si>
    <t xml:space="preserve">W504P277600</t>
  </si>
  <si>
    <t xml:space="preserve">808-M70930404L-356K</t>
  </si>
  <si>
    <t xml:space="preserve">B0CX1S8X1Z</t>
  </si>
  <si>
    <t xml:space="preserve">GX000356AAK</t>
  </si>
  <si>
    <t xml:space="preserve">PP212520AAW-M</t>
  </si>
  <si>
    <t xml:space="preserve">B09ZLRV9QQ</t>
  </si>
  <si>
    <t xml:space="preserve">PP212520AAW</t>
  </si>
  <si>
    <t xml:space="preserve">PP212520CAA-M</t>
  </si>
  <si>
    <t xml:space="preserve">B09ZLVBRQ9</t>
  </si>
  <si>
    <t xml:space="preserve">PP212520CAA</t>
  </si>
  <si>
    <t xml:space="preserve">MM-W504119703AE</t>
  </si>
  <si>
    <t xml:space="preserve">B0CYZZ9NXT</t>
  </si>
  <si>
    <t xml:space="preserve">MM-W504119704AK</t>
  </si>
  <si>
    <t xml:space="preserve">B0CYZXZSMQ</t>
  </si>
  <si>
    <t xml:space="preserve">MM-W504119705AN</t>
  </si>
  <si>
    <t xml:space="preserve">B0CYZYL6Q5</t>
  </si>
  <si>
    <t xml:space="preserve">MM-37645T-RED</t>
  </si>
  <si>
    <t xml:space="preserve">B0CYZX3X6D</t>
  </si>
  <si>
    <t xml:space="preserve">37645T</t>
  </si>
  <si>
    <t xml:space="preserve">MM-37640T-GUM</t>
  </si>
  <si>
    <t xml:space="preserve">B0CZ12SZQC</t>
  </si>
  <si>
    <t xml:space="preserve">37640T</t>
  </si>
  <si>
    <t xml:space="preserve">LQ-W504P145268</t>
  </si>
  <si>
    <t xml:space="preserve">B0CZ3KFRZW</t>
  </si>
  <si>
    <t xml:space="preserve">W504P145268</t>
  </si>
  <si>
    <t xml:space="preserve">LQ-W504P145269</t>
  </si>
  <si>
    <t xml:space="preserve">B0CZ3GTMHM</t>
  </si>
  <si>
    <t xml:space="preserve">W504P145269</t>
  </si>
  <si>
    <t xml:space="preserve">LQ-W504P145315</t>
  </si>
  <si>
    <t xml:space="preserve">B0CZ3GNYW5</t>
  </si>
  <si>
    <t xml:space="preserve">W504P145315</t>
  </si>
  <si>
    <t xml:space="preserve">LQ-W504P145316</t>
  </si>
  <si>
    <t xml:space="preserve">B0CZ3GTMHK</t>
  </si>
  <si>
    <t xml:space="preserve">W504P145316</t>
  </si>
  <si>
    <t xml:space="preserve">808-M70422805L-220A</t>
  </si>
  <si>
    <t xml:space="preserve">B0CWP5FW54</t>
  </si>
  <si>
    <t xml:space="preserve">FG201220AAA</t>
  </si>
  <si>
    <t xml:space="preserve">808-M70822712L-375E</t>
  </si>
  <si>
    <t xml:space="preserve">B0CWLF2DXJ</t>
  </si>
  <si>
    <t xml:space="preserve">808-M70822714L-375D</t>
  </si>
  <si>
    <t xml:space="preserve">B0CWL4CC3T</t>
  </si>
  <si>
    <t xml:space="preserve">808-M70830208L-742E</t>
  </si>
  <si>
    <t xml:space="preserve">B0CWXT5TWF</t>
  </si>
  <si>
    <t xml:space="preserve">808-M70830209L-742K</t>
  </si>
  <si>
    <t xml:space="preserve">B0CWXY6D7C</t>
  </si>
  <si>
    <t xml:space="preserve">808-M70830210L-742P</t>
  </si>
  <si>
    <t xml:space="preserve">B0CWXWBJDP</t>
  </si>
  <si>
    <t xml:space="preserve">808-M70830211L-342E</t>
  </si>
  <si>
    <t xml:space="preserve">B0CWXVMB1G</t>
  </si>
  <si>
    <t xml:space="preserve">808-M70830212L-342K</t>
  </si>
  <si>
    <t xml:space="preserve">B0CWXYBYF5</t>
  </si>
  <si>
    <t xml:space="preserve">808-M70830213L-342P</t>
  </si>
  <si>
    <t xml:space="preserve">B0CWXYJH25</t>
  </si>
  <si>
    <t xml:space="preserve">808-M70830405L-642E</t>
  </si>
  <si>
    <t xml:space="preserve">B0CX1SLHVF</t>
  </si>
  <si>
    <t xml:space="preserve">808-M70830406L-642K</t>
  </si>
  <si>
    <t xml:space="preserve">B0CX1SF4PY</t>
  </si>
  <si>
    <t xml:space="preserve">808-M70830407L-642P</t>
  </si>
  <si>
    <t xml:space="preserve">B0CX1SM2V2</t>
  </si>
  <si>
    <t xml:space="preserve">808-M70830502L-842K</t>
  </si>
  <si>
    <t xml:space="preserve">B0CX4PMKFF</t>
  </si>
  <si>
    <t xml:space="preserve">808-M70830503L-842P</t>
  </si>
  <si>
    <t xml:space="preserve">B0CX49FK27</t>
  </si>
  <si>
    <t xml:space="preserve">808-M70830513L-466E</t>
  </si>
  <si>
    <t xml:space="preserve">B0CX58Z8P9</t>
  </si>
  <si>
    <t xml:space="preserve">LP000466AAE</t>
  </si>
  <si>
    <t xml:space="preserve">808-M70830514L-466K</t>
  </si>
  <si>
    <t xml:space="preserve">B0CX4VKLXF</t>
  </si>
  <si>
    <t xml:space="preserve">LP000466AAK</t>
  </si>
  <si>
    <t xml:space="preserve">808-M70830515L-465E</t>
  </si>
  <si>
    <t xml:space="preserve">B0CX58Z9K9</t>
  </si>
  <si>
    <t xml:space="preserve">LP000465AAE</t>
  </si>
  <si>
    <t xml:space="preserve">808-M70830516L-465K</t>
  </si>
  <si>
    <t xml:space="preserve">B0CX4TRR7N</t>
  </si>
  <si>
    <t xml:space="preserve">LP000465AAK</t>
  </si>
  <si>
    <t xml:space="preserve">808-M70922602L-300K</t>
  </si>
  <si>
    <t xml:space="preserve">B0CWGPVNSH</t>
  </si>
  <si>
    <t xml:space="preserve">WF296300AAK</t>
  </si>
  <si>
    <t xml:space="preserve">808-M70922609L-031E</t>
  </si>
  <si>
    <t xml:space="preserve">B0CWH3TVLD</t>
  </si>
  <si>
    <t xml:space="preserve">GX001031AAE-1</t>
  </si>
  <si>
    <t xml:space="preserve">808-M70922610L-031A</t>
  </si>
  <si>
    <t xml:space="preserve">B0CWH614DL</t>
  </si>
  <si>
    <t xml:space="preserve">GX001031AAA-1</t>
  </si>
  <si>
    <t xml:space="preserve">808-M70922715L-GX375E</t>
  </si>
  <si>
    <t xml:space="preserve">B0CWLD9MDC</t>
  </si>
  <si>
    <t xml:space="preserve">GX000375AAE</t>
  </si>
  <si>
    <t xml:space="preserve">808-M70922716L-GX375K</t>
  </si>
  <si>
    <t xml:space="preserve">B0CWL9C43W</t>
  </si>
  <si>
    <t xml:space="preserve">GX000375AAK</t>
  </si>
  <si>
    <t xml:space="preserve">808-M70922717L-344E</t>
  </si>
  <si>
    <t xml:space="preserve">B0CWLFTDF6</t>
  </si>
  <si>
    <t xml:space="preserve">GX000344AAE-1</t>
  </si>
  <si>
    <t xml:space="preserve">808-M70922718L-344K</t>
  </si>
  <si>
    <t xml:space="preserve">B0CWLCZ9XZ</t>
  </si>
  <si>
    <t xml:space="preserve">GX000344AAK-1</t>
  </si>
  <si>
    <t xml:space="preserve">808-M70922801L-526E</t>
  </si>
  <si>
    <t xml:space="preserve">B0CWNRVDKF</t>
  </si>
  <si>
    <t xml:space="preserve">808-M70922802L-526K</t>
  </si>
  <si>
    <t xml:space="preserve">B0CWNS2793</t>
  </si>
  <si>
    <t xml:space="preserve">808-M70922803L-527E</t>
  </si>
  <si>
    <t xml:space="preserve">B0CWNWF8RG</t>
  </si>
  <si>
    <t xml:space="preserve">808-M70922804L-527K</t>
  </si>
  <si>
    <t xml:space="preserve">B0CWNTJ9G1</t>
  </si>
  <si>
    <t xml:space="preserve">808-M70922806L-220C</t>
  </si>
  <si>
    <t xml:space="preserve">B0CWP7K7Q5</t>
  </si>
  <si>
    <t xml:space="preserve">FG201220AAC</t>
  </si>
  <si>
    <t xml:space="preserve">808-M70930101L-336E</t>
  </si>
  <si>
    <t xml:space="preserve">B0CWTNL1V4</t>
  </si>
  <si>
    <t xml:space="preserve">GX000336AAE</t>
  </si>
  <si>
    <t xml:space="preserve">808-M70930102L-336K</t>
  </si>
  <si>
    <t xml:space="preserve">B0CWTH5Q5F</t>
  </si>
  <si>
    <t xml:space="preserve">GX000336AAK</t>
  </si>
  <si>
    <t xml:space="preserve">808-M70930103L-827E</t>
  </si>
  <si>
    <t xml:space="preserve">B0CWV1669Q</t>
  </si>
  <si>
    <t xml:space="preserve">808-M70930104L-827K</t>
  </si>
  <si>
    <t xml:space="preserve">B0CWV367BH</t>
  </si>
  <si>
    <t xml:space="preserve">808-M70930202L-624B</t>
  </si>
  <si>
    <t xml:space="preserve">B0CWXLJ83W</t>
  </si>
  <si>
    <t xml:space="preserve">808-M70930203L-624K</t>
  </si>
  <si>
    <t xml:space="preserve">B0CWXP631X</t>
  </si>
  <si>
    <t xml:space="preserve">808-M70930204L-105B</t>
  </si>
  <si>
    <t xml:space="preserve">B0CWXT8BP4</t>
  </si>
  <si>
    <t xml:space="preserve">808-M70930205L-105N</t>
  </si>
  <si>
    <t xml:space="preserve">B0CWXX59QC</t>
  </si>
  <si>
    <t xml:space="preserve">808-M70930206L-106B</t>
  </si>
  <si>
    <t xml:space="preserve">B0CWXV34L7</t>
  </si>
  <si>
    <t xml:space="preserve">808-M70930207L-106N</t>
  </si>
  <si>
    <t xml:space="preserve">B0CWXSCK2C</t>
  </si>
  <si>
    <t xml:space="preserve">808-M70930401L-370D</t>
  </si>
  <si>
    <t xml:space="preserve">B0CX1LDYY1</t>
  </si>
  <si>
    <t xml:space="preserve">GX000370AAD</t>
  </si>
  <si>
    <t xml:space="preserve">808-M70930402L-370A</t>
  </si>
  <si>
    <t xml:space="preserve">B0CX1NGGG4</t>
  </si>
  <si>
    <t xml:space="preserve">GX000370AAA</t>
  </si>
  <si>
    <t xml:space="preserve">808-M70930403L-356P</t>
  </si>
  <si>
    <t xml:space="preserve">B0CX1S7GG3</t>
  </si>
  <si>
    <t xml:space="preserve">GX000356AAP</t>
  </si>
  <si>
    <t xml:space="preserve">808-M70930707L-355D</t>
  </si>
  <si>
    <t xml:space="preserve">B0CXCR9WQ9</t>
  </si>
  <si>
    <t xml:space="preserve">GX000355AAD</t>
  </si>
  <si>
    <t xml:space="preserve">808-M70930708L-355K</t>
  </si>
  <si>
    <t xml:space="preserve">B0CXDG6QCS</t>
  </si>
  <si>
    <t xml:space="preserve">GX000355AAK</t>
  </si>
  <si>
    <t xml:space="preserve">808-M70930709L-363E</t>
  </si>
  <si>
    <t xml:space="preserve">B0CXDPZTYY</t>
  </si>
  <si>
    <t xml:space="preserve">808-M70930710L-363D</t>
  </si>
  <si>
    <t xml:space="preserve">B0CXDM2R4H</t>
  </si>
  <si>
    <t xml:space="preserve">808-M70930711L-723K</t>
  </si>
  <si>
    <t xml:space="preserve">B0CXDSX1FV</t>
  </si>
  <si>
    <t xml:space="preserve">808-M70930712L-722K</t>
  </si>
  <si>
    <t xml:space="preserve">B0CXDSJ3K5</t>
  </si>
  <si>
    <t xml:space="preserve">808-M70930713L-815A</t>
  </si>
  <si>
    <t xml:space="preserve">B0CXH98RKH</t>
  </si>
  <si>
    <t xml:space="preserve">808-M70930714L-815D</t>
  </si>
  <si>
    <t xml:space="preserve">B0CXH9RBV4</t>
  </si>
  <si>
    <t xml:space="preserve">808-M70930801L-927E</t>
  </si>
  <si>
    <t xml:space="preserve">B0CXHW3HKG</t>
  </si>
  <si>
    <t xml:space="preserve">GX000927AAE-1</t>
  </si>
  <si>
    <t xml:space="preserve">808-M70930802L-927K</t>
  </si>
  <si>
    <t xml:space="preserve">B0CXHR4BH6</t>
  </si>
  <si>
    <t xml:space="preserve">GX000927AAK-1</t>
  </si>
  <si>
    <t xml:space="preserve">808-M73322705L-980E</t>
  </si>
  <si>
    <t xml:space="preserve">B0CWL8X4SF</t>
  </si>
  <si>
    <t xml:space="preserve">808-M73322706L-980K</t>
  </si>
  <si>
    <t xml:space="preserve">B0CWKYRDF6</t>
  </si>
  <si>
    <t xml:space="preserve">808-M73322707L-979E</t>
  </si>
  <si>
    <t xml:space="preserve">B0CWKTK5XS</t>
  </si>
  <si>
    <t xml:space="preserve">808-M73322708L-979K</t>
  </si>
  <si>
    <t xml:space="preserve">B0CWKYFCLL</t>
  </si>
  <si>
    <t xml:space="preserve">808-M73330510L-088E</t>
  </si>
  <si>
    <t xml:space="preserve">B0CX4VRMQ6</t>
  </si>
  <si>
    <t xml:space="preserve">808-M73330511L-088A</t>
  </si>
  <si>
    <t xml:space="preserve">B0CX4SW56F</t>
  </si>
  <si>
    <t xml:space="preserve">808-M73330512L-088H</t>
  </si>
  <si>
    <t xml:space="preserve">B0CX4Q1P9M</t>
  </si>
  <si>
    <t xml:space="preserve">808-M73330601L-089M</t>
  </si>
  <si>
    <t xml:space="preserve">B0CX8R7FW1</t>
  </si>
  <si>
    <t xml:space="preserve">HL000089AAM</t>
  </si>
  <si>
    <t xml:space="preserve">808-M73330602L-089K</t>
  </si>
  <si>
    <t xml:space="preserve">B0CX8XPVW7</t>
  </si>
  <si>
    <t xml:space="preserve">HL000089AAK</t>
  </si>
  <si>
    <t xml:space="preserve">808-M73730504L-108E</t>
  </si>
  <si>
    <t xml:space="preserve">B0CX58SB7J</t>
  </si>
  <si>
    <t xml:space="preserve">808-M73730505L-108A</t>
  </si>
  <si>
    <t xml:space="preserve">B0CX4HMGTH</t>
  </si>
  <si>
    <t xml:space="preserve">808-M73730506L-108H</t>
  </si>
  <si>
    <t xml:space="preserve">B0CX4RLVB2</t>
  </si>
  <si>
    <t xml:space="preserve">808-M73730507L-106E</t>
  </si>
  <si>
    <t xml:space="preserve">B0CX4MCXDR</t>
  </si>
  <si>
    <t xml:space="preserve">808-M73730508L-106A</t>
  </si>
  <si>
    <t xml:space="preserve">B0CX55FRM3</t>
  </si>
  <si>
    <t xml:space="preserve">808-M73730509L-106H</t>
  </si>
  <si>
    <t xml:space="preserve">B0CX4WD4CB</t>
  </si>
  <si>
    <t xml:space="preserve">808-M73730603L-113H</t>
  </si>
  <si>
    <t xml:space="preserve">B0CX8TY5NX</t>
  </si>
  <si>
    <t xml:space="preserve">808-M73730604L-113E</t>
  </si>
  <si>
    <t xml:space="preserve">B0CX8TXSD8</t>
  </si>
  <si>
    <t xml:space="preserve">808-M73730605L-114H</t>
  </si>
  <si>
    <t xml:space="preserve">B0CX8WQZRR</t>
  </si>
  <si>
    <t xml:space="preserve">808-M73730606L-114E</t>
  </si>
  <si>
    <t xml:space="preserve">B0CX8Z4MTC</t>
  </si>
  <si>
    <t xml:space="preserve">808-M73730701L-112E</t>
  </si>
  <si>
    <t xml:space="preserve">B0CXDJRPQN</t>
  </si>
  <si>
    <t xml:space="preserve">SF000112AAE</t>
  </si>
  <si>
    <t xml:space="preserve">808-M73730702L-112A</t>
  </si>
  <si>
    <t xml:space="preserve">B0CXCVSHX3</t>
  </si>
  <si>
    <t xml:space="preserve">SF000112AAA</t>
  </si>
  <si>
    <t xml:space="preserve">808-M73730703L-112H</t>
  </si>
  <si>
    <t xml:space="preserve">B0CXCTVKN5</t>
  </si>
  <si>
    <t xml:space="preserve">SF000112AAH</t>
  </si>
  <si>
    <t xml:space="preserve">808-M73730704L-111E</t>
  </si>
  <si>
    <t xml:space="preserve">B0CXCZ5FPN</t>
  </si>
  <si>
    <t xml:space="preserve">SF000111AAE</t>
  </si>
  <si>
    <t xml:space="preserve">808-M73730706L-111H</t>
  </si>
  <si>
    <t xml:space="preserve">B0CXD2MVSV</t>
  </si>
  <si>
    <t xml:space="preserve">SF000111AAH</t>
  </si>
  <si>
    <t xml:space="preserve">808-M130730107L-015</t>
  </si>
  <si>
    <t xml:space="preserve">B0CWV639CB</t>
  </si>
  <si>
    <t xml:space="preserve">W2593S00053</t>
  </si>
  <si>
    <t xml:space="preserve">808-M70122906L-555F</t>
  </si>
  <si>
    <t xml:space="preserve">B0CWSKVCWM</t>
  </si>
  <si>
    <t xml:space="preserve">WF310555AAF</t>
  </si>
  <si>
    <t xml:space="preserve">808-M70830715L-450E</t>
  </si>
  <si>
    <t xml:space="preserve">B0CXHKY72W</t>
  </si>
  <si>
    <t xml:space="preserve">WF307450AAE</t>
  </si>
  <si>
    <t xml:space="preserve">808-M70830716L-450K</t>
  </si>
  <si>
    <t xml:space="preserve">B0CXHCMJ4B</t>
  </si>
  <si>
    <t xml:space="preserve">WF307450AAK</t>
  </si>
  <si>
    <t xml:space="preserve">808-M70922605L-290K</t>
  </si>
  <si>
    <t xml:space="preserve">B0CWGY1JFN</t>
  </si>
  <si>
    <t xml:space="preserve">WF309290AAK</t>
  </si>
  <si>
    <t xml:space="preserve">808-M70922606L-290M</t>
  </si>
  <si>
    <t xml:space="preserve">B0CWGXS8FW</t>
  </si>
  <si>
    <t xml:space="preserve">WF309290AAM</t>
  </si>
  <si>
    <t xml:space="preserve">808-M70922607L-232K</t>
  </si>
  <si>
    <t xml:space="preserve">B0CWH3LGTR</t>
  </si>
  <si>
    <t xml:space="preserve">WF293232AAK</t>
  </si>
  <si>
    <t xml:space="preserve">808-M70922608L-232M</t>
  </si>
  <si>
    <t xml:space="preserve">B0CWH1ZC1M</t>
  </si>
  <si>
    <t xml:space="preserve">WF293232AAM</t>
  </si>
  <si>
    <t xml:space="preserve">808-M70922703L-350E</t>
  </si>
  <si>
    <t xml:space="preserve">B0CWKZ5K1R</t>
  </si>
  <si>
    <t xml:space="preserve">GX000350AAE</t>
  </si>
  <si>
    <t xml:space="preserve">808-M70922704L-350K</t>
  </si>
  <si>
    <t xml:space="preserve">B0CWL4N1GR</t>
  </si>
  <si>
    <t xml:space="preserve">GX000350AAK</t>
  </si>
  <si>
    <t xml:space="preserve">808-M70922901L-150E</t>
  </si>
  <si>
    <t xml:space="preserve">B0CWRN3VGN</t>
  </si>
  <si>
    <t xml:space="preserve">W504P277595</t>
  </si>
  <si>
    <t xml:space="preserve">808-M70922902L-150K</t>
  </si>
  <si>
    <t xml:space="preserve">B0CWRLKZPC</t>
  </si>
  <si>
    <t xml:space="preserve">W504P277596</t>
  </si>
  <si>
    <t xml:space="preserve">808-M70922905L-015H</t>
  </si>
  <si>
    <t xml:space="preserve">B0CWRVLXNP</t>
  </si>
  <si>
    <t xml:space="preserve">GX002015AAH</t>
  </si>
  <si>
    <t xml:space="preserve">808-M70930105L-620B</t>
  </si>
  <si>
    <t xml:space="preserve">B0CWV44P23</t>
  </si>
  <si>
    <t xml:space="preserve">808-M70930106L-620K</t>
  </si>
  <si>
    <t xml:space="preserve">B0CWV3JSP1</t>
  </si>
  <si>
    <t xml:space="preserve">808-M70930112L-121B</t>
  </si>
  <si>
    <t xml:space="preserve">B0CWXL1T1Q</t>
  </si>
  <si>
    <t xml:space="preserve">GX001121AAB</t>
  </si>
  <si>
    <t xml:space="preserve">808-M70930201L-122K</t>
  </si>
  <si>
    <t xml:space="preserve">B0CWXPSGY1</t>
  </si>
  <si>
    <t xml:space="preserve">GX001122AAK</t>
  </si>
  <si>
    <t xml:space="preserve">808-M73730108L-024B</t>
  </si>
  <si>
    <t xml:space="preserve">B0CWV5Z951</t>
  </si>
  <si>
    <t xml:space="preserve">808-M73730109L-024K</t>
  </si>
  <si>
    <t xml:space="preserve">B0CWV7K7WX</t>
  </si>
  <si>
    <t xml:space="preserve">808-M73730110L-023B</t>
  </si>
  <si>
    <t xml:space="preserve">B0CWXZPW47</t>
  </si>
  <si>
    <t xml:space="preserve">808-M73730111L-023K</t>
  </si>
  <si>
    <t xml:space="preserve">B0CWXR4ZX8</t>
  </si>
  <si>
    <t xml:space="preserve">Y-LP000808AAB</t>
  </si>
  <si>
    <t xml:space="preserve">B0B4ZCZ73J</t>
  </si>
  <si>
    <t xml:space="preserve">LP000808AAB</t>
  </si>
  <si>
    <t xml:space="preserve">zcl-AA20690708B</t>
  </si>
  <si>
    <t xml:space="preserve">B0CYT1ZCL1</t>
  </si>
  <si>
    <t xml:space="preserve">zcl-AA20690708G</t>
  </si>
  <si>
    <t xml:space="preserve">B0CYSYP4QQ</t>
  </si>
  <si>
    <t xml:space="preserve">zcl-AA20690910B</t>
  </si>
  <si>
    <t xml:space="preserve">B0CYT1MZHY</t>
  </si>
  <si>
    <t xml:space="preserve">zcl-AA20690910G</t>
  </si>
  <si>
    <t xml:space="preserve">B0CYT3M6Z5</t>
  </si>
  <si>
    <t xml:space="preserve">LQ-GX001035AAD</t>
  </si>
  <si>
    <t xml:space="preserve">B0CZ6QKQZ7</t>
  </si>
  <si>
    <t xml:space="preserve">GX001035AAD</t>
  </si>
  <si>
    <t xml:space="preserve">LQ-GX001035AAK</t>
  </si>
  <si>
    <t xml:space="preserve">B0CZ6Q72HQ</t>
  </si>
  <si>
    <t xml:space="preserve">GX001035AAK</t>
  </si>
  <si>
    <t xml:space="preserve">LQ-GX001036AAD</t>
  </si>
  <si>
    <t xml:space="preserve">B0CZ6JY3VT</t>
  </si>
  <si>
    <t xml:space="preserve">GX001036AAD</t>
  </si>
  <si>
    <t xml:space="preserve">LQ-GX001036AAK</t>
  </si>
  <si>
    <t xml:space="preserve">B0CZ6RFSN6</t>
  </si>
  <si>
    <t xml:space="preserve">GX001036AAK</t>
  </si>
  <si>
    <t xml:space="preserve">LQ-SF000049AAA</t>
  </si>
  <si>
    <t xml:space="preserve">B0CZLJS36R</t>
  </si>
  <si>
    <t xml:space="preserve">SF000049AAA</t>
  </si>
  <si>
    <t xml:space="preserve">LQ-SF000049AAE</t>
  </si>
  <si>
    <t xml:space="preserve">B0CZLHKCBC</t>
  </si>
  <si>
    <t xml:space="preserve">SF000049AAE</t>
  </si>
  <si>
    <t xml:space="preserve">MM-W504S00098AK-FULL</t>
  </si>
  <si>
    <t xml:space="preserve">B0CZ453HFQ</t>
  </si>
  <si>
    <t xml:space="preserve">MM-W504S00097AE-FULL</t>
  </si>
  <si>
    <t xml:space="preserve">B0CZ47W216</t>
  </si>
  <si>
    <t xml:space="preserve">MM-W504S00108AP-FULL</t>
  </si>
  <si>
    <t xml:space="preserve">B0CZ44LGYH</t>
  </si>
  <si>
    <t xml:space="preserve">W504S00108</t>
  </si>
  <si>
    <t xml:space="preserve">MM-W504S00096AK-TWIN</t>
  </si>
  <si>
    <t xml:space="preserve">B0CZ45T2LN</t>
  </si>
  <si>
    <t xml:space="preserve">MM-W504S00095AE-TWIN</t>
  </si>
  <si>
    <t xml:space="preserve">B0CZ4727NX</t>
  </si>
  <si>
    <t xml:space="preserve">W504S00095</t>
  </si>
  <si>
    <t xml:space="preserve">MM-W504S00122AP-TWIN</t>
  </si>
  <si>
    <t xml:space="preserve">B0CZ47RF62</t>
  </si>
  <si>
    <t xml:space="preserve">W504S00122</t>
  </si>
  <si>
    <t xml:space="preserve">MM-HL000074AAK-TWIN</t>
  </si>
  <si>
    <t xml:space="preserve">B0CZ44NW97</t>
  </si>
  <si>
    <t xml:space="preserve">HL000074AAK</t>
  </si>
  <si>
    <t xml:space="preserve">MM-HL000074AAE-TWIN</t>
  </si>
  <si>
    <t xml:space="preserve">B0CZ493Y8Z</t>
  </si>
  <si>
    <t xml:space="preserve">HL000074AAE</t>
  </si>
  <si>
    <t xml:space="preserve">MM-HL000075AAK-FULL</t>
  </si>
  <si>
    <t xml:space="preserve">B0CZ46S2PM</t>
  </si>
  <si>
    <t xml:space="preserve">HL000075AAK</t>
  </si>
  <si>
    <t xml:space="preserve">MM-HL000075AAE-FULL</t>
  </si>
  <si>
    <t xml:space="preserve">B0CZ46R5GR</t>
  </si>
  <si>
    <t xml:space="preserve">HL000075AAE</t>
  </si>
  <si>
    <t xml:space="preserve">MM-W1716S00006AE</t>
  </si>
  <si>
    <t xml:space="preserve">B0CZ795PS2</t>
  </si>
  <si>
    <t xml:space="preserve">W1716S00006</t>
  </si>
  <si>
    <t xml:space="preserve">MM-W1716S00005AK</t>
  </si>
  <si>
    <t xml:space="preserve">B0CZ78P6T2</t>
  </si>
  <si>
    <t xml:space="preserve">W1716S00005</t>
  </si>
  <si>
    <t xml:space="preserve">MM-WF308184AAB</t>
  </si>
  <si>
    <t xml:space="preserve">B0CZ79PZF6</t>
  </si>
  <si>
    <t xml:space="preserve">WF308184AAB</t>
  </si>
  <si>
    <t xml:space="preserve">MM-WF308184AAD</t>
  </si>
  <si>
    <t xml:space="preserve">B0CZ792WX8</t>
  </si>
  <si>
    <t xml:space="preserve">WF308184AAD</t>
  </si>
  <si>
    <t xml:space="preserve">MM-W2239141437AE-F</t>
  </si>
  <si>
    <t xml:space="preserve">B0CZ9FLQTR</t>
  </si>
  <si>
    <t xml:space="preserve">MM-W2239141436AA-F</t>
  </si>
  <si>
    <t xml:space="preserve">B0CZ9HZQ2V</t>
  </si>
  <si>
    <t xml:space="preserve">MM-W2239141429AE-Q</t>
  </si>
  <si>
    <t xml:space="preserve">B0CZ9HJG4Y</t>
  </si>
  <si>
    <t xml:space="preserve">MM-W2239141432AA-Q</t>
  </si>
  <si>
    <t xml:space="preserve">B0CZ9J9TQL</t>
  </si>
  <si>
    <t xml:space="preserve">MM-W2239S00006-AE-F</t>
  </si>
  <si>
    <t xml:space="preserve">B0CZ9HPDBR</t>
  </si>
  <si>
    <t xml:space="preserve">MM-W2239S00005-BLUE-F</t>
  </si>
  <si>
    <t xml:space="preserve">B0CZ9FG7XS</t>
  </si>
  <si>
    <t xml:space="preserve">MM-W2239S00004-AE-Q</t>
  </si>
  <si>
    <t xml:space="preserve">B0CZ9GZDG1</t>
  </si>
  <si>
    <t xml:space="preserve">MM-W2239S00003-BLUE-Q</t>
  </si>
  <si>
    <t xml:space="preserve">B0CZ9H6W52</t>
  </si>
  <si>
    <t xml:space="preserve">MM-W2239S00002-AE-K</t>
  </si>
  <si>
    <t xml:space="preserve">B0CZ9H17M2</t>
  </si>
  <si>
    <t xml:space="preserve">MM-W2239S00001-BLUE-K</t>
  </si>
  <si>
    <t xml:space="preserve">B0CZ9JKLQM</t>
  </si>
  <si>
    <t xml:space="preserve">MM-W697S18AK-TWIN</t>
  </si>
  <si>
    <t xml:space="preserve">B0CZ9G8P5Y</t>
  </si>
  <si>
    <t xml:space="preserve">MM-W697S19AE-TWIN</t>
  </si>
  <si>
    <t xml:space="preserve">B0CZ9HZQ3R</t>
  </si>
  <si>
    <t xml:space="preserve">MM-GX436AK-TWIN</t>
  </si>
  <si>
    <t xml:space="preserve">B0CZ9FRL2N</t>
  </si>
  <si>
    <t xml:space="preserve">MM-GX436AE-TWIN</t>
  </si>
  <si>
    <t xml:space="preserve">B0CZ9H94V6</t>
  </si>
  <si>
    <t xml:space="preserve">MM-W504142770AE-TWIN</t>
  </si>
  <si>
    <t xml:space="preserve">B0CZ9GB6FW</t>
  </si>
  <si>
    <t xml:space="preserve">MM-W504142771AK-TWIN</t>
  </si>
  <si>
    <t xml:space="preserve">B0CZ9F35FX</t>
  </si>
  <si>
    <t xml:space="preserve">MM-W504142774AE-FULL</t>
  </si>
  <si>
    <t xml:space="preserve">B0CZ9GXQ8Y</t>
  </si>
  <si>
    <t xml:space="preserve">MM-W504142775AK-FULL</t>
  </si>
  <si>
    <t xml:space="preserve">B0CZ9DTF9G</t>
  </si>
  <si>
    <t xml:space="preserve">MM-W504P145316AK</t>
  </si>
  <si>
    <t xml:space="preserve">B0CZDZMFQ6</t>
  </si>
  <si>
    <t xml:space="preserve">MM-W504P145315AE</t>
  </si>
  <si>
    <t xml:space="preserve">B0CZF2NMMD</t>
  </si>
  <si>
    <t xml:space="preserve">MM-W504P145269AK</t>
  </si>
  <si>
    <t xml:space="preserve">B0CZF1Z3HF</t>
  </si>
  <si>
    <t xml:space="preserve">MM-W504P145268AE</t>
  </si>
  <si>
    <t xml:space="preserve">B0CZF3DST8</t>
  </si>
  <si>
    <t xml:space="preserve">MM-GX000645AAB-TWIN</t>
  </si>
  <si>
    <t xml:space="preserve">B0CZHZQWL3</t>
  </si>
  <si>
    <t xml:space="preserve">MM-GX000646AAB-FULL</t>
  </si>
  <si>
    <t xml:space="preserve">B0CZJ1MLCS</t>
  </si>
  <si>
    <t xml:space="preserve">MM-WF309373AAK-F</t>
  </si>
  <si>
    <t xml:space="preserve">B0CZHZ2FHC</t>
  </si>
  <si>
    <t xml:space="preserve">MM-WF309373AAE-F</t>
  </si>
  <si>
    <t xml:space="preserve">B0CZHYW694</t>
  </si>
  <si>
    <t xml:space="preserve">MM-W504P146187AE-FULL</t>
  </si>
  <si>
    <t xml:space="preserve">B0CZJ13ZRP</t>
  </si>
  <si>
    <t xml:space="preserve">W504P146187</t>
  </si>
  <si>
    <t xml:space="preserve">MM-W504P146189AN-FULL</t>
  </si>
  <si>
    <t xml:space="preserve">B0CZJ2NZ5J</t>
  </si>
  <si>
    <t xml:space="preserve">W504P146189</t>
  </si>
  <si>
    <t xml:space="preserve">MM-W504P146188AK-FULL</t>
  </si>
  <si>
    <t xml:space="preserve">B0CZHZVWZ1</t>
  </si>
  <si>
    <t xml:space="preserve">W504P146188</t>
  </si>
  <si>
    <t xml:space="preserve">LQ-W1867121486</t>
  </si>
  <si>
    <t xml:space="preserve">B0CZMQRV64</t>
  </si>
  <si>
    <t xml:space="preserve">W1867121486</t>
  </si>
  <si>
    <t xml:space="preserve">LQ-W1867121487</t>
  </si>
  <si>
    <t xml:space="preserve">B0CZMRSNYK</t>
  </si>
  <si>
    <t xml:space="preserve">W1867121487</t>
  </si>
  <si>
    <t xml:space="preserve">LQ-W1867121488</t>
  </si>
  <si>
    <t xml:space="preserve">B0CZMNFXLN</t>
  </si>
  <si>
    <t xml:space="preserve">W1867121488</t>
  </si>
  <si>
    <t xml:space="preserve">LQ-W50489977-E</t>
  </si>
  <si>
    <t xml:space="preserve">B0CZXHJD8G</t>
  </si>
  <si>
    <t xml:space="preserve">W50489977</t>
  </si>
  <si>
    <t xml:space="preserve">LQ-W50489978-W</t>
  </si>
  <si>
    <t xml:space="preserve">B0CZX86XRS</t>
  </si>
  <si>
    <t xml:space="preserve">W50489978</t>
  </si>
  <si>
    <t xml:space="preserve">LQ-W50489980-E</t>
  </si>
  <si>
    <t xml:space="preserve">B0CZX72M1Z</t>
  </si>
  <si>
    <t xml:space="preserve">W50489980</t>
  </si>
  <si>
    <t xml:space="preserve">LQ-W50489981-W</t>
  </si>
  <si>
    <t xml:space="preserve">B0CZXQ687G</t>
  </si>
  <si>
    <t xml:space="preserve">W50489981</t>
  </si>
  <si>
    <t xml:space="preserve">LQ-W50440498</t>
  </si>
  <si>
    <t xml:space="preserve">B0CZXPMVJB</t>
  </si>
  <si>
    <t xml:space="preserve">W50440498</t>
  </si>
  <si>
    <t xml:space="preserve">LQ-W50440499</t>
  </si>
  <si>
    <t xml:space="preserve">B0CZXPJ4XH</t>
  </si>
  <si>
    <t xml:space="preserve">W50440499</t>
  </si>
  <si>
    <t xml:space="preserve">LQ-W50440500</t>
  </si>
  <si>
    <t xml:space="preserve">B0CZXZXDLP</t>
  </si>
  <si>
    <t xml:space="preserve">W50440500</t>
  </si>
  <si>
    <t xml:space="preserve">LQ-W50446115</t>
  </si>
  <si>
    <t xml:space="preserve">B0CZXQX928</t>
  </si>
  <si>
    <t xml:space="preserve">W50446115</t>
  </si>
  <si>
    <t xml:space="preserve">LQ-W50446116</t>
  </si>
  <si>
    <t xml:space="preserve">B0CZXQXL6R</t>
  </si>
  <si>
    <t xml:space="preserve">W50446116</t>
  </si>
  <si>
    <t xml:space="preserve">LQ-W50446117</t>
  </si>
  <si>
    <t xml:space="preserve">B0CZXPN3FJ</t>
  </si>
  <si>
    <t xml:space="preserve">W50446117</t>
  </si>
  <si>
    <t xml:space="preserve">LQ-W504140832-E</t>
  </si>
  <si>
    <t xml:space="preserve">B0D113QPVB</t>
  </si>
  <si>
    <t xml:space="preserve">W504140832</t>
  </si>
  <si>
    <t xml:space="preserve">LQ-W504140833-W</t>
  </si>
  <si>
    <t xml:space="preserve">B0CZZS35LN</t>
  </si>
  <si>
    <t xml:space="preserve">W504140833</t>
  </si>
  <si>
    <t xml:space="preserve">LQ-WF310565-A</t>
  </si>
  <si>
    <t xml:space="preserve">B0D129B4W5</t>
  </si>
  <si>
    <t xml:space="preserve">WF310565AAA</t>
  </si>
  <si>
    <t xml:space="preserve">LQ-WF310565-H</t>
  </si>
  <si>
    <t xml:space="preserve">B0D129HNCT</t>
  </si>
  <si>
    <t xml:space="preserve">WF310565AAH</t>
  </si>
  <si>
    <t xml:space="preserve">LQ-WF310565-L</t>
  </si>
  <si>
    <t xml:space="preserve">B0D128V88H</t>
  </si>
  <si>
    <t xml:space="preserve">WF310565AAL</t>
  </si>
  <si>
    <t xml:space="preserve">LQ-WF310566-A</t>
  </si>
  <si>
    <t xml:space="preserve">B0D129QTKJ</t>
  </si>
  <si>
    <t xml:space="preserve">WF310566AAA</t>
  </si>
  <si>
    <t xml:space="preserve">LQ-WF310566-H</t>
  </si>
  <si>
    <t xml:space="preserve">B0D128YKXJ</t>
  </si>
  <si>
    <t xml:space="preserve">WF310566AAH</t>
  </si>
  <si>
    <t xml:space="preserve">LQ-WF310566-L</t>
  </si>
  <si>
    <t xml:space="preserve">B0D1294TYX</t>
  </si>
  <si>
    <t xml:space="preserve">WF310566AAL</t>
  </si>
  <si>
    <t xml:space="preserve">MM-W504S00126AE</t>
  </si>
  <si>
    <t xml:space="preserve">B0CZLQ9PFD</t>
  </si>
  <si>
    <t xml:space="preserve">W504S00126</t>
  </si>
  <si>
    <t xml:space="preserve">MM-W504S00127AK</t>
  </si>
  <si>
    <t xml:space="preserve">B0CZLPSPVR</t>
  </si>
  <si>
    <t xml:space="preserve">W504S00127</t>
  </si>
  <si>
    <t xml:space="preserve">MM-W504S00128AP</t>
  </si>
  <si>
    <t xml:space="preserve">B0CZLSC9NW</t>
  </si>
  <si>
    <t xml:space="preserve">W504S00128</t>
  </si>
  <si>
    <t xml:space="preserve">MM-GX001036AAD-full</t>
  </si>
  <si>
    <t xml:space="preserve">B0CZLNNYPT</t>
  </si>
  <si>
    <t xml:space="preserve">MM-GX001036AAK-full</t>
  </si>
  <si>
    <t xml:space="preserve">B0CZLR887Z</t>
  </si>
  <si>
    <t xml:space="preserve">MM-GX001035AAD-twin</t>
  </si>
  <si>
    <t xml:space="preserve">B0CZLS2VRZ</t>
  </si>
  <si>
    <t xml:space="preserve">MM-GX001035AAK-twin</t>
  </si>
  <si>
    <t xml:space="preserve">B0CZM23M57</t>
  </si>
  <si>
    <t xml:space="preserve">MM-W504P145327AE-TWIN</t>
  </si>
  <si>
    <t xml:space="preserve">B0CZS326HB</t>
  </si>
  <si>
    <t xml:space="preserve">W504P145327</t>
  </si>
  <si>
    <t xml:space="preserve">MM-W504P145330AN-TWIN</t>
  </si>
  <si>
    <t xml:space="preserve">B0CZS34MBL</t>
  </si>
  <si>
    <t xml:space="preserve">W504P145330</t>
  </si>
  <si>
    <t xml:space="preserve">MM-W504P145328AK-TWIN</t>
  </si>
  <si>
    <t xml:space="preserve">B0CZS2HMKT</t>
  </si>
  <si>
    <t xml:space="preserve">W504P145328</t>
  </si>
  <si>
    <t xml:space="preserve">MM-BS316108AAC-FULL</t>
  </si>
  <si>
    <t xml:space="preserve">B0CZXX3CYG</t>
  </si>
  <si>
    <t xml:space="preserve">BS316108AAC</t>
  </si>
  <si>
    <t xml:space="preserve">MM-BS316108AAD-FULL</t>
  </si>
  <si>
    <t xml:space="preserve">B0CZXWSLBG</t>
  </si>
  <si>
    <t xml:space="preserve">BS316108AAD</t>
  </si>
  <si>
    <t xml:space="preserve">MM-BS316105AAC-TWIN</t>
  </si>
  <si>
    <t xml:space="preserve">B0CZXVLFXD</t>
  </si>
  <si>
    <t xml:space="preserve">BS316105AAC</t>
  </si>
  <si>
    <t xml:space="preserve">MM-BS316105AAD-TWIN</t>
  </si>
  <si>
    <t xml:space="preserve">B0CZXX32ZQ</t>
  </si>
  <si>
    <t xml:space="preserve">BS316105AAD</t>
  </si>
  <si>
    <t xml:space="preserve">MM-BS311609AAC-FULL</t>
  </si>
  <si>
    <t xml:space="preserve">B0D12VQGKG</t>
  </si>
  <si>
    <t xml:space="preserve">BS311609AAC</t>
  </si>
  <si>
    <t xml:space="preserve">MM-BS311491AAC-QUEEN</t>
  </si>
  <si>
    <t xml:space="preserve">B0D12XGK7H</t>
  </si>
  <si>
    <t xml:space="preserve">BS311491AAC</t>
  </si>
  <si>
    <t xml:space="preserve">MM-GX000373AAE-TWIN</t>
  </si>
  <si>
    <t xml:space="preserve">B0D12T1W9X</t>
  </si>
  <si>
    <t xml:space="preserve">GX000373AAE</t>
  </si>
  <si>
    <t xml:space="preserve">MM-GX000374AAE-FULL</t>
  </si>
  <si>
    <t xml:space="preserve">B0D12TMPPB</t>
  </si>
  <si>
    <t xml:space="preserve">GX000374AAE</t>
  </si>
  <si>
    <t xml:space="preserve">MM-WF315335AAK-FULL</t>
  </si>
  <si>
    <t xml:space="preserve">B0D12TVHW3</t>
  </si>
  <si>
    <t xml:space="preserve">MM-WF315335AAE-FULL</t>
  </si>
  <si>
    <t xml:space="preserve">B0D12WS4J1</t>
  </si>
  <si>
    <t xml:space="preserve">MM-WF315335AAD-FULL</t>
  </si>
  <si>
    <t xml:space="preserve">B0D12W3Q6W</t>
  </si>
  <si>
    <t xml:space="preserve">MM-WF315336AAK-QUEEN</t>
  </si>
  <si>
    <t xml:space="preserve">B0D12TGW2V</t>
  </si>
  <si>
    <t xml:space="preserve">MM-WF315336AAE-QUEEN</t>
  </si>
  <si>
    <t xml:space="preserve">B0D12VMLHJ</t>
  </si>
  <si>
    <t xml:space="preserve">MM-WF315336AAD-QUEEN</t>
  </si>
  <si>
    <t xml:space="preserve">B0D12W6193</t>
  </si>
  <si>
    <t xml:space="preserve">YYX-WF290123AAO</t>
  </si>
  <si>
    <t xml:space="preserve">B0D14MNJ7P</t>
  </si>
  <si>
    <t xml:space="preserve">WF290123AAO</t>
  </si>
  <si>
    <t xml:space="preserve">YYX-WF296291AAD</t>
  </si>
  <si>
    <t xml:space="preserve">B0D14Q6YRW</t>
  </si>
  <si>
    <t xml:space="preserve">WF296291AAD</t>
  </si>
  <si>
    <t xml:space="preserve">YYX-WF290123AAB</t>
  </si>
  <si>
    <t xml:space="preserve">B0D14MPRW8</t>
  </si>
  <si>
    <t xml:space="preserve">WF290123AAB</t>
  </si>
  <si>
    <t xml:space="preserve">YYX-WF306850AAG</t>
  </si>
  <si>
    <t xml:space="preserve">B0D14NLCVZ</t>
  </si>
  <si>
    <t xml:space="preserve">WF306850AAG</t>
  </si>
  <si>
    <t xml:space="preserve">YYX-WF300935AAB</t>
  </si>
  <si>
    <t xml:space="preserve">B0D14NRFLG</t>
  </si>
  <si>
    <t xml:space="preserve">WF300935AAB</t>
  </si>
  <si>
    <t xml:space="preserve">YYX-WF286176AAG</t>
  </si>
  <si>
    <t xml:space="preserve">B0D14QT6W6</t>
  </si>
  <si>
    <t xml:space="preserve">WF286176AAG</t>
  </si>
  <si>
    <t xml:space="preserve">YYX-WF300935AAK</t>
  </si>
  <si>
    <t xml:space="preserve">B0D14P48Q1</t>
  </si>
  <si>
    <t xml:space="preserve">WF300935AAK</t>
  </si>
  <si>
    <t xml:space="preserve">YYX-WF286176AAK</t>
  </si>
  <si>
    <t xml:space="preserve">B0D14PK4VB</t>
  </si>
  <si>
    <t xml:space="preserve">WF286176AAK</t>
  </si>
  <si>
    <t xml:space="preserve">YYX-WF306847AAG</t>
  </si>
  <si>
    <t xml:space="preserve">B0D14QQFQF</t>
  </si>
  <si>
    <t xml:space="preserve">WF306847AAG</t>
  </si>
  <si>
    <t xml:space="preserve">YYX-WF306848AAG</t>
  </si>
  <si>
    <t xml:space="preserve">B0D14RN7Y9</t>
  </si>
  <si>
    <t xml:space="preserve">WF306848AAG</t>
  </si>
  <si>
    <t xml:space="preserve">YYX-WF296291AAK</t>
  </si>
  <si>
    <t xml:space="preserve">B0D14P5J2K</t>
  </si>
  <si>
    <t xml:space="preserve">WF296291AAK</t>
  </si>
  <si>
    <t xml:space="preserve">YYX-WF300935AAC</t>
  </si>
  <si>
    <t xml:space="preserve">B0D14PHDMS</t>
  </si>
  <si>
    <t xml:space="preserve">WF300935AAC</t>
  </si>
  <si>
    <t xml:space="preserve">YYX-WF286176AAT</t>
  </si>
  <si>
    <t xml:space="preserve">B0D14RYYFG</t>
  </si>
  <si>
    <t xml:space="preserve">WF286176AAT</t>
  </si>
  <si>
    <t xml:space="preserve">YYX-WF286176AAB</t>
  </si>
  <si>
    <t xml:space="preserve">B0D14NGPPH</t>
  </si>
  <si>
    <t xml:space="preserve">WF286176AAB</t>
  </si>
  <si>
    <t xml:space="preserve">YYX-WF290123AAD</t>
  </si>
  <si>
    <t xml:space="preserve">B0D14N54TX</t>
  </si>
  <si>
    <t xml:space="preserve">WF290123AAD</t>
  </si>
  <si>
    <t xml:space="preserve">YYX-WF297189AAG</t>
  </si>
  <si>
    <t xml:space="preserve">B0D17RNN32</t>
  </si>
  <si>
    <t xml:space="preserve">WF297189AAG</t>
  </si>
  <si>
    <t xml:space="preserve">YYX-WF297189AAE</t>
  </si>
  <si>
    <t xml:space="preserve">B0D17QW742</t>
  </si>
  <si>
    <t xml:space="preserve">WF297189AAE</t>
  </si>
  <si>
    <t xml:space="preserve">YYX-WF297189AAC</t>
  </si>
  <si>
    <t xml:space="preserve">B0D17RWR13</t>
  </si>
  <si>
    <t xml:space="preserve">WF297189AAC</t>
  </si>
  <si>
    <t xml:space="preserve">YYX-WF297189AAK</t>
  </si>
  <si>
    <t xml:space="preserve">B0D17TFLJD</t>
  </si>
  <si>
    <t xml:space="preserve">WF297189AAK</t>
  </si>
  <si>
    <t xml:space="preserve">YYX-SV000003AAL-1</t>
  </si>
  <si>
    <t xml:space="preserve">B0D17SF876</t>
  </si>
  <si>
    <t xml:space="preserve">N729P255663E</t>
  </si>
  <si>
    <t xml:space="preserve">YYX-SV000003AAE-1</t>
  </si>
  <si>
    <t xml:space="preserve">B0D17TRD7S</t>
  </si>
  <si>
    <t xml:space="preserve">SV000003AAE-1</t>
  </si>
  <si>
    <t xml:space="preserve">YYX-SV000003AAG-1</t>
  </si>
  <si>
    <t xml:space="preserve">B0D17RY5FS</t>
  </si>
  <si>
    <t xml:space="preserve">SV000003AAG-1</t>
  </si>
  <si>
    <t xml:space="preserve">YYX-WF318757AAK</t>
  </si>
  <si>
    <t xml:space="preserve">B0D17RRK4Z</t>
  </si>
  <si>
    <t xml:space="preserve">WF318757AAK</t>
  </si>
  <si>
    <t xml:space="preserve">YYX-SV000006AAE</t>
  </si>
  <si>
    <t xml:space="preserve">B0D17SKV55</t>
  </si>
  <si>
    <t xml:space="preserve">SV000006AAE</t>
  </si>
  <si>
    <t xml:space="preserve">YYX-SV000007AAE</t>
  </si>
  <si>
    <t xml:space="preserve">B0D17SD7H2</t>
  </si>
  <si>
    <t xml:space="preserve">SV000007AAE</t>
  </si>
  <si>
    <t xml:space="preserve">YYX-WF318758AAK</t>
  </si>
  <si>
    <t xml:space="preserve">B0D17SDG4K</t>
  </si>
  <si>
    <t xml:space="preserve">WF318758AAK</t>
  </si>
  <si>
    <t xml:space="preserve">YX-W504S00126-a</t>
  </si>
  <si>
    <t xml:space="preserve">B0D174V4KB</t>
  </si>
  <si>
    <t xml:space="preserve">YX-W504S00127-a</t>
  </si>
  <si>
    <t xml:space="preserve">B0D16W8LQV</t>
  </si>
  <si>
    <t xml:space="preserve">YX-W504S00128-a</t>
  </si>
  <si>
    <t xml:space="preserve">B0D1788TH4</t>
  </si>
  <si>
    <t xml:space="preserve">YYX-GX003004AAD-a</t>
  </si>
  <si>
    <t xml:space="preserve">B0D173RPFW</t>
  </si>
  <si>
    <t xml:space="preserve">GX003004AAD</t>
  </si>
  <si>
    <t xml:space="preserve">YYX-GX003004AAK-a</t>
  </si>
  <si>
    <t xml:space="preserve">B0D16ZN1YY</t>
  </si>
  <si>
    <t xml:space="preserve">GX003004AAK</t>
  </si>
  <si>
    <t xml:space="preserve">818-GX000371AAE</t>
  </si>
  <si>
    <t xml:space="preserve">B0CZRY6Q4B</t>
  </si>
  <si>
    <t xml:space="preserve">GX000371AAE</t>
  </si>
  <si>
    <t xml:space="preserve">818-GX000371AAK</t>
  </si>
  <si>
    <t xml:space="preserve">B0CZRZDN2P</t>
  </si>
  <si>
    <t xml:space="preserve">GX000371AAK</t>
  </si>
  <si>
    <t xml:space="preserve">818-GX000372AAE</t>
  </si>
  <si>
    <t xml:space="preserve">B0CZRXJ2DL</t>
  </si>
  <si>
    <t xml:space="preserve">GX000372AAE</t>
  </si>
  <si>
    <t xml:space="preserve">818-GX000372AAK</t>
  </si>
  <si>
    <t xml:space="preserve">B0CZRYT764</t>
  </si>
  <si>
    <t xml:space="preserve">GX000372AAK</t>
  </si>
  <si>
    <t xml:space="preserve">818-WF311023AAK</t>
  </si>
  <si>
    <t xml:space="preserve">B0D14BNL4J</t>
  </si>
  <si>
    <t xml:space="preserve">WF311023AAK</t>
  </si>
  <si>
    <t xml:space="preserve">818-SV000014AAK</t>
  </si>
  <si>
    <t xml:space="preserve">B0D14F1Q9V</t>
  </si>
  <si>
    <t xml:space="preserve">SV000014AAK</t>
  </si>
  <si>
    <t xml:space="preserve">818-WF319596AAK</t>
  </si>
  <si>
    <t xml:space="preserve">B0D1412PC4</t>
  </si>
  <si>
    <t xml:space="preserve">WF319596AAK</t>
  </si>
  <si>
    <t xml:space="preserve">818-WF318587AAK</t>
  </si>
  <si>
    <t xml:space="preserve">B0D14SWRZX</t>
  </si>
  <si>
    <t xml:space="preserve">WF318587AAK</t>
  </si>
  <si>
    <t xml:space="preserve">818-WF318586AAK</t>
  </si>
  <si>
    <t xml:space="preserve">B0D14QHQJM</t>
  </si>
  <si>
    <t xml:space="preserve">WF318586AAK</t>
  </si>
  <si>
    <t xml:space="preserve">818-WF318572AAK</t>
  </si>
  <si>
    <t xml:space="preserve">B0D17CV4N5</t>
  </si>
  <si>
    <t xml:space="preserve">WF318572AAK</t>
  </si>
  <si>
    <t xml:space="preserve">818-WF318573AAK</t>
  </si>
  <si>
    <t xml:space="preserve">B0D17B78QB</t>
  </si>
  <si>
    <t xml:space="preserve">WF318573AAK</t>
  </si>
  <si>
    <t xml:space="preserve">818-WF318550AAK</t>
  </si>
  <si>
    <t xml:space="preserve">B0D17DCV1W</t>
  </si>
  <si>
    <t xml:space="preserve">WF318550AAK</t>
  </si>
  <si>
    <t xml:space="preserve">818-WF318553AAK</t>
  </si>
  <si>
    <t xml:space="preserve">B0D17CSWF4</t>
  </si>
  <si>
    <t xml:space="preserve">WF318553AAK</t>
  </si>
  <si>
    <t xml:space="preserve">818-WF318551AAK</t>
  </si>
  <si>
    <t xml:space="preserve">B0D17C8R59</t>
  </si>
  <si>
    <t xml:space="preserve">WF318551AAK</t>
  </si>
  <si>
    <t xml:space="preserve">818-WF318554AAK</t>
  </si>
  <si>
    <t xml:space="preserve">B0D17CQR8J</t>
  </si>
  <si>
    <t xml:space="preserve">WF318554AAK</t>
  </si>
  <si>
    <t xml:space="preserve">818-W1413S00026</t>
  </si>
  <si>
    <t xml:space="preserve">B0D17TSG95</t>
  </si>
  <si>
    <t xml:space="preserve">W1413S00026</t>
  </si>
  <si>
    <t xml:space="preserve">818-W1413S00027</t>
  </si>
  <si>
    <t xml:space="preserve">B0D17T491M</t>
  </si>
  <si>
    <t xml:space="preserve">W1413S00027</t>
  </si>
  <si>
    <t xml:space="preserve">818-W1413S00023</t>
  </si>
  <si>
    <t xml:space="preserve">B0D1C84JZ7</t>
  </si>
  <si>
    <t xml:space="preserve">W1413S00023</t>
  </si>
  <si>
    <t xml:space="preserve">818-W1413S00024</t>
  </si>
  <si>
    <t xml:space="preserve">B0D1CF6X5X</t>
  </si>
  <si>
    <t xml:space="preserve">W1413S00024</t>
  </si>
  <si>
    <t xml:space="preserve">818-W2207P147169</t>
  </si>
  <si>
    <t xml:space="preserve">B0CZP3WLJ9</t>
  </si>
  <si>
    <t xml:space="preserve">W2207P147169</t>
  </si>
  <si>
    <t xml:space="preserve">818-W2207P147165</t>
  </si>
  <si>
    <t xml:space="preserve">B0CZQKM9G9</t>
  </si>
  <si>
    <t xml:space="preserve">W2207P147165</t>
  </si>
  <si>
    <t xml:space="preserve">818-W2207P147171</t>
  </si>
  <si>
    <t xml:space="preserve">B0CZQVS27R</t>
  </si>
  <si>
    <t xml:space="preserve">W2207P147171</t>
  </si>
  <si>
    <t xml:space="preserve">818-W2207P147167</t>
  </si>
  <si>
    <t xml:space="preserve">B0CZR2VTNG</t>
  </si>
  <si>
    <t xml:space="preserve">W2207P147167</t>
  </si>
  <si>
    <t xml:space="preserve">YX-SY999404AAG</t>
  </si>
  <si>
    <t xml:space="preserve">B0D1CK5TDG</t>
  </si>
  <si>
    <t xml:space="preserve">SY999404AAG</t>
  </si>
  <si>
    <t xml:space="preserve">YXWF306253AAE</t>
  </si>
  <si>
    <t xml:space="preserve">B0D1CHYRST</t>
  </si>
  <si>
    <t xml:space="preserve">WF306253AAE</t>
  </si>
  <si>
    <t xml:space="preserve">YX-WF306253AAK</t>
  </si>
  <si>
    <t xml:space="preserve">B0D1CJ6GXD</t>
  </si>
  <si>
    <t xml:space="preserve">WF306253AAK</t>
  </si>
  <si>
    <t xml:space="preserve">YX-SY999404AAK</t>
  </si>
  <si>
    <t xml:space="preserve">B0D1CHWMJG</t>
  </si>
  <si>
    <t xml:space="preserve">SY999404AAK</t>
  </si>
  <si>
    <t xml:space="preserve">YX-SY999404AAE</t>
  </si>
  <si>
    <t xml:space="preserve">B0D1CHC39T</t>
  </si>
  <si>
    <t xml:space="preserve">SY999404AAE</t>
  </si>
  <si>
    <t xml:space="preserve">YX-WF306253AAG</t>
  </si>
  <si>
    <t xml:space="preserve">B0D1CG2LFF</t>
  </si>
  <si>
    <t xml:space="preserve">WF306253AAG</t>
  </si>
  <si>
    <t xml:space="preserve">YX-WF319793AAC</t>
  </si>
  <si>
    <t xml:space="preserve">B0D1CHYTL6</t>
  </si>
  <si>
    <t xml:space="preserve">WF319793AAC</t>
  </si>
  <si>
    <t xml:space="preserve">YX-WF323082AAF</t>
  </si>
  <si>
    <t xml:space="preserve">B0D1CFGP25</t>
  </si>
  <si>
    <t xml:space="preserve">WF323082AAF</t>
  </si>
  <si>
    <t xml:space="preserve">YX-WF322518AAK</t>
  </si>
  <si>
    <t xml:space="preserve">B0D1CKVJ88</t>
  </si>
  <si>
    <t xml:space="preserve">WF322518AAK</t>
  </si>
  <si>
    <t xml:space="preserve">YX-WF308492AAK</t>
  </si>
  <si>
    <t xml:space="preserve">B0D1CJ9GQX</t>
  </si>
  <si>
    <t xml:space="preserve">N725P391115K</t>
  </si>
  <si>
    <t xml:space="preserve">YX-WF323088AAK</t>
  </si>
  <si>
    <t xml:space="preserve">B0D1CHLQ18</t>
  </si>
  <si>
    <t xml:space="preserve">WF323088AAK</t>
  </si>
  <si>
    <t xml:space="preserve">YX-WF323089AAB</t>
  </si>
  <si>
    <t xml:space="preserve">B0D1C8KYDP</t>
  </si>
  <si>
    <t xml:space="preserve">WF323089AAB</t>
  </si>
  <si>
    <t xml:space="preserve">YX-WF319597AAK</t>
  </si>
  <si>
    <t xml:space="preserve">B0D1CHLN6D</t>
  </si>
  <si>
    <t xml:space="preserve">WF319597AAK</t>
  </si>
  <si>
    <t xml:space="preserve">YX-WF308492AAF</t>
  </si>
  <si>
    <t xml:space="preserve">B0D1CHW8N5</t>
  </si>
  <si>
    <t xml:space="preserve">WF308492AAF</t>
  </si>
  <si>
    <t xml:space="preserve">YX-WF319798AAK</t>
  </si>
  <si>
    <t xml:space="preserve">B0D1CJDL29</t>
  </si>
  <si>
    <t xml:space="preserve">WF319798AAK</t>
  </si>
  <si>
    <t xml:space="preserve">YX-WF320828AAP</t>
  </si>
  <si>
    <t xml:space="preserve">B0D1CK4JLG</t>
  </si>
  <si>
    <t xml:space="preserve">WF320828AAP</t>
  </si>
  <si>
    <t xml:space="preserve">818-WF306253AAE</t>
  </si>
  <si>
    <t xml:space="preserve">B0D1FNNZ8R</t>
  </si>
  <si>
    <t xml:space="preserve">818-WF306253AAK</t>
  </si>
  <si>
    <t xml:space="preserve">B0D1FJ5V9J</t>
  </si>
  <si>
    <t xml:space="preserve">818-WF306253AAG</t>
  </si>
  <si>
    <t xml:space="preserve">B0D1FP169N</t>
  </si>
  <si>
    <t xml:space="preserve">818-SY999404AAE</t>
  </si>
  <si>
    <t xml:space="preserve">B0D1FS7NTC</t>
  </si>
  <si>
    <t xml:space="preserve">818-SY999404AAK</t>
  </si>
  <si>
    <t xml:space="preserve">B0D1FST3ML</t>
  </si>
  <si>
    <t xml:space="preserve">818-SY999404AAG</t>
  </si>
  <si>
    <t xml:space="preserve">B0D1FRLP5V</t>
  </si>
  <si>
    <t xml:space="preserve">TT-LP2024AAK-OT</t>
  </si>
  <si>
    <t xml:space="preserve">B0CZ45RXH6</t>
  </si>
  <si>
    <t xml:space="preserve">TT-LP2024AAE-OT</t>
  </si>
  <si>
    <t xml:space="preserve">B0CZ47RTD5</t>
  </si>
  <si>
    <t xml:space="preserve">TT-LP2024AAD-OT</t>
  </si>
  <si>
    <t xml:space="preserve">B0CZ46JWGF</t>
  </si>
  <si>
    <t xml:space="preserve">TT-LP2025AAK-OT</t>
  </si>
  <si>
    <t xml:space="preserve">B0CZ44PDWS</t>
  </si>
  <si>
    <t xml:space="preserve">TT-LP2025AAE-OT</t>
  </si>
  <si>
    <t xml:space="preserve">B0CZ46NP8D</t>
  </si>
  <si>
    <t xml:space="preserve">TT-LP2025AAD-OT</t>
  </si>
  <si>
    <t xml:space="preserve">B0CZ489KDP</t>
  </si>
  <si>
    <t xml:space="preserve">TT-HL90AAK-OT</t>
  </si>
  <si>
    <t xml:space="preserve">B0CZ45DVWC</t>
  </si>
  <si>
    <t xml:space="preserve">HL000090AAK</t>
  </si>
  <si>
    <t xml:space="preserve">TT-HL90AAD-OT</t>
  </si>
  <si>
    <t xml:space="preserve">B0CZ452DT5</t>
  </si>
  <si>
    <t xml:space="preserve">HL000090AAD</t>
  </si>
  <si>
    <t xml:space="preserve">TT-GX635AAK-OT</t>
  </si>
  <si>
    <t xml:space="preserve">B0CZ44X7DS</t>
  </si>
  <si>
    <t xml:space="preserve">TT-GX635AAB-OT</t>
  </si>
  <si>
    <t xml:space="preserve">B0CZ47YN3K</t>
  </si>
  <si>
    <t xml:space="preserve">TT-317944AAG-MT</t>
  </si>
  <si>
    <t xml:space="preserve">B0CZ44HH9M</t>
  </si>
  <si>
    <t xml:space="preserve">TT-317944AAK-MT</t>
  </si>
  <si>
    <t xml:space="preserve">B0CZ4867ZX</t>
  </si>
  <si>
    <t xml:space="preserve">TT-317943AAG-MT</t>
  </si>
  <si>
    <t xml:space="preserve">B0CZ45Z8S7</t>
  </si>
  <si>
    <t xml:space="preserve">TT-317943AAK-MT</t>
  </si>
  <si>
    <t xml:space="preserve">B0CZ49FCT3</t>
  </si>
  <si>
    <t xml:space="preserve">TT-HL92AAK-MT</t>
  </si>
  <si>
    <t xml:space="preserve">B0CZ45SLD1</t>
  </si>
  <si>
    <t xml:space="preserve">TT-HL92AAG-MT</t>
  </si>
  <si>
    <t xml:space="preserve">B0CZ45T73X</t>
  </si>
  <si>
    <t xml:space="preserve">TT-HL91AAK-MT</t>
  </si>
  <si>
    <t xml:space="preserve">B0CZ46FHMD</t>
  </si>
  <si>
    <t xml:space="preserve">TT-HL91AAG-MT</t>
  </si>
  <si>
    <t xml:space="preserve">B0CZ44Z1KH</t>
  </si>
  <si>
    <t xml:space="preserve">TT-GX373AAE-MT</t>
  </si>
  <si>
    <t xml:space="preserve">B0CYXZ1278</t>
  </si>
  <si>
    <t xml:space="preserve">TT-GX374AAE-MT</t>
  </si>
  <si>
    <t xml:space="preserve">B0CYXZDMSY</t>
  </si>
  <si>
    <t xml:space="preserve">TT-GX378AAK-MT</t>
  </si>
  <si>
    <t xml:space="preserve">B0CYZT8Z3Z</t>
  </si>
  <si>
    <t xml:space="preserve">GX000378AAK</t>
  </si>
  <si>
    <t xml:space="preserve">TT-GX378AAD-MT</t>
  </si>
  <si>
    <t xml:space="preserve">B0CYZNM1XQ</t>
  </si>
  <si>
    <t xml:space="preserve">GX000378AAD</t>
  </si>
  <si>
    <t xml:space="preserve">TT-GX379AAE-MT</t>
  </si>
  <si>
    <t xml:space="preserve">B0CYZS4Y2L</t>
  </si>
  <si>
    <t xml:space="preserve">GX000379AAE</t>
  </si>
  <si>
    <t xml:space="preserve">TT-GX379AAP-MT</t>
  </si>
  <si>
    <t xml:space="preserve">B0CYZT682Z</t>
  </si>
  <si>
    <t xml:space="preserve">GX000379AAP</t>
  </si>
  <si>
    <t xml:space="preserve">TT-GX375AAK-MT</t>
  </si>
  <si>
    <t xml:space="preserve">B0CYZPS8YT</t>
  </si>
  <si>
    <t xml:space="preserve">TT-GX375AAE-MT</t>
  </si>
  <si>
    <t xml:space="preserve">B0CYZVD4BM</t>
  </si>
  <si>
    <t xml:space="preserve">TT-GX370AAD-MT</t>
  </si>
  <si>
    <t xml:space="preserve">B0CYZS7K24</t>
  </si>
  <si>
    <t xml:space="preserve">TT-GX370AAA-MT</t>
  </si>
  <si>
    <t xml:space="preserve">B0CYZTF3HZ</t>
  </si>
  <si>
    <t xml:space="preserve">TT-GX2030AAK-MT</t>
  </si>
  <si>
    <t xml:space="preserve">B0CYZTNWGD</t>
  </si>
  <si>
    <t xml:space="preserve">GX002030AAK</t>
  </si>
  <si>
    <t xml:space="preserve">TT-GX2030AAL-MT</t>
  </si>
  <si>
    <t xml:space="preserve">B0CYZTCHN2</t>
  </si>
  <si>
    <t xml:space="preserve">GX002030AAL</t>
  </si>
  <si>
    <t xml:space="preserve">TT-GX323AAK-MT</t>
  </si>
  <si>
    <t xml:space="preserve">B0CZ45172J</t>
  </si>
  <si>
    <t xml:space="preserve">GX000323AAK</t>
  </si>
  <si>
    <t xml:space="preserve">TT-GX323AAE-MT</t>
  </si>
  <si>
    <t xml:space="preserve">B0CZ45DL3Z</t>
  </si>
  <si>
    <t xml:space="preserve">GX000323AAE</t>
  </si>
  <si>
    <t xml:space="preserve">TT-W504S00080-T-MT</t>
  </si>
  <si>
    <t xml:space="preserve">B0CZ4729HH</t>
  </si>
  <si>
    <t xml:space="preserve">W504S00080</t>
  </si>
  <si>
    <t xml:space="preserve">TT-W504S00081-T-MT</t>
  </si>
  <si>
    <t xml:space="preserve">B0CZ4628L2</t>
  </si>
  <si>
    <t xml:space="preserve">W504S00081</t>
  </si>
  <si>
    <t xml:space="preserve">TT-W504S00082-F-MT</t>
  </si>
  <si>
    <t xml:space="preserve">B0CZ46N7XB</t>
  </si>
  <si>
    <t xml:space="preserve">W504S00082</t>
  </si>
  <si>
    <t xml:space="preserve">TT-W504S00083-F-MT</t>
  </si>
  <si>
    <t xml:space="preserve">B0CZ47JDWC</t>
  </si>
  <si>
    <t xml:space="preserve">W504S00083</t>
  </si>
  <si>
    <t xml:space="preserve">TT-307505AAK-MT</t>
  </si>
  <si>
    <t xml:space="preserve">B0CZ47112M</t>
  </si>
  <si>
    <t xml:space="preserve">WF307505AAK</t>
  </si>
  <si>
    <t xml:space="preserve">TT-W504P146188-AAK</t>
  </si>
  <si>
    <t xml:space="preserve">B0CZ9J8CGJ</t>
  </si>
  <si>
    <t xml:space="preserve">TT-W504P146187-AAE</t>
  </si>
  <si>
    <t xml:space="preserve">B0CZ9G4SML</t>
  </si>
  <si>
    <t xml:space="preserve">TT-W504P146189-AAN</t>
  </si>
  <si>
    <t xml:space="preserve">B0CZ9FGDKM</t>
  </si>
  <si>
    <t xml:space="preserve">TT-SF116AAA-MT</t>
  </si>
  <si>
    <t xml:space="preserve">B0CZ9G7CS3</t>
  </si>
  <si>
    <t xml:space="preserve">SF000116AAA</t>
  </si>
  <si>
    <t xml:space="preserve">TT-SF116AAE-MT</t>
  </si>
  <si>
    <t xml:space="preserve">B0CZ9FPZYQ</t>
  </si>
  <si>
    <t xml:space="preserve">SF000116AAE</t>
  </si>
  <si>
    <t xml:space="preserve">TT-307379AAB-MT</t>
  </si>
  <si>
    <t xml:space="preserve">B0CZF23F23</t>
  </si>
  <si>
    <t xml:space="preserve">WF307379AAB</t>
  </si>
  <si>
    <t xml:space="preserve">TT-307379AAK-MT</t>
  </si>
  <si>
    <t xml:space="preserve">B0CZDWM5SF</t>
  </si>
  <si>
    <t xml:space="preserve">WF307379AAK</t>
  </si>
  <si>
    <t xml:space="preserve">TT-316130AAB-MT</t>
  </si>
  <si>
    <t xml:space="preserve">B0CZDY1D25</t>
  </si>
  <si>
    <t xml:space="preserve">WF316130AAB</t>
  </si>
  <si>
    <t xml:space="preserve">TT-316130AAK-MT</t>
  </si>
  <si>
    <t xml:space="preserve">B0CZDY3GSD</t>
  </si>
  <si>
    <t xml:space="preserve">WF316130AAK</t>
  </si>
  <si>
    <t xml:space="preserve">TT-LT1005AAK-MT</t>
  </si>
  <si>
    <t xml:space="preserve">B0CZDXGP3G</t>
  </si>
  <si>
    <t xml:space="preserve">LT001005AAK</t>
  </si>
  <si>
    <t xml:space="preserve">TT-LT1005AAE-MT</t>
  </si>
  <si>
    <t xml:space="preserve">B0CZDX4JDM</t>
  </si>
  <si>
    <t xml:space="preserve">LT001005AAE</t>
  </si>
  <si>
    <t xml:space="preserve">TT-LT1006AAK-MT</t>
  </si>
  <si>
    <t xml:space="preserve">B0CZDZC5KY</t>
  </si>
  <si>
    <t xml:space="preserve">LT001006AAK</t>
  </si>
  <si>
    <t xml:space="preserve">TT-LT1006AAE-MT</t>
  </si>
  <si>
    <t xml:space="preserve">B0CZDWYSYJ</t>
  </si>
  <si>
    <t xml:space="preserve">LT001006AAE</t>
  </si>
  <si>
    <t xml:space="preserve">TT-311532AAK-MT</t>
  </si>
  <si>
    <t xml:space="preserve">B0CZDXL4R8</t>
  </si>
  <si>
    <t xml:space="preserve">WF311532AAK</t>
  </si>
  <si>
    <t xml:space="preserve">TT-311533AAK-MT</t>
  </si>
  <si>
    <t xml:space="preserve">B0CZDXVYFX</t>
  </si>
  <si>
    <t xml:space="preserve">WF311533AAK</t>
  </si>
  <si>
    <t xml:space="preserve">TT-LT709AAK-MT</t>
  </si>
  <si>
    <t xml:space="preserve">B0CZDXHK58</t>
  </si>
  <si>
    <t xml:space="preserve">TT-LT709AAE-MT</t>
  </si>
  <si>
    <t xml:space="preserve">B0CZDWD1LW</t>
  </si>
  <si>
    <t xml:space="preserve">TT-LT710AAK-MT</t>
  </si>
  <si>
    <t xml:space="preserve">B0CZDZXYDM</t>
  </si>
  <si>
    <t xml:space="preserve">TT-LT710AAE-MT</t>
  </si>
  <si>
    <t xml:space="preserve">B0CZDWC5NY</t>
  </si>
  <si>
    <t xml:space="preserve">TT-GX628AAB-MT</t>
  </si>
  <si>
    <t xml:space="preserve">B0CZQRCBPG</t>
  </si>
  <si>
    <t xml:space="preserve">GX000628AAB</t>
  </si>
  <si>
    <t xml:space="preserve">TT-GX629AAB-MT</t>
  </si>
  <si>
    <t xml:space="preserve">B0CZQRMTWD</t>
  </si>
  <si>
    <t xml:space="preserve">GX000629AAB</t>
  </si>
  <si>
    <t xml:space="preserve">TT-SF24AAB-MT</t>
  </si>
  <si>
    <t xml:space="preserve">B0CZQQ7P7M</t>
  </si>
  <si>
    <t xml:space="preserve">TT-SF24AAK-MT</t>
  </si>
  <si>
    <t xml:space="preserve">B0CZQT18FZ</t>
  </si>
  <si>
    <t xml:space="preserve">TT-GX1119AAB-MT</t>
  </si>
  <si>
    <t xml:space="preserve">B0CZQQHLFZ</t>
  </si>
  <si>
    <t xml:space="preserve">GX001119AAB</t>
  </si>
  <si>
    <t xml:space="preserve">TT-GX1120AAB-MT</t>
  </si>
  <si>
    <t xml:space="preserve">B0CZQSJVFS</t>
  </si>
  <si>
    <t xml:space="preserve">GX001120AAB</t>
  </si>
  <si>
    <t xml:space="preserve">TT-SF23AAB-MT</t>
  </si>
  <si>
    <t xml:space="preserve">B0CZQVGPKS</t>
  </si>
  <si>
    <t xml:space="preserve">TT-SF23AAK-MT</t>
  </si>
  <si>
    <t xml:space="preserve">B0CZQR8D4F</t>
  </si>
  <si>
    <t xml:space="preserve">TT-SF51AAB-MT</t>
  </si>
  <si>
    <t xml:space="preserve">B0CZQSHR1T</t>
  </si>
  <si>
    <t xml:space="preserve">TT-SF51AAK-MT</t>
  </si>
  <si>
    <t xml:space="preserve">B0CZQS1P4Y</t>
  </si>
  <si>
    <t xml:space="preserve">TT-GX2031AAK-MT</t>
  </si>
  <si>
    <t xml:space="preserve">B0CZQTJJGP</t>
  </si>
  <si>
    <t xml:space="preserve">GX002031AAK</t>
  </si>
  <si>
    <t xml:space="preserve">TT-GX2031AAE-MT</t>
  </si>
  <si>
    <t xml:space="preserve">B0CZQTPCGF</t>
  </si>
  <si>
    <t xml:space="preserve">GX002031AAE</t>
  </si>
  <si>
    <t xml:space="preserve">TT-323090AAA-MT</t>
  </si>
  <si>
    <t xml:space="preserve">B0CZQSY81B</t>
  </si>
  <si>
    <t xml:space="preserve">WF323090AAA</t>
  </si>
  <si>
    <t xml:space="preserve">TT-323090AAE-MT</t>
  </si>
  <si>
    <t xml:space="preserve">B0CZQQWBBK</t>
  </si>
  <si>
    <t xml:space="preserve">WF323090AAE</t>
  </si>
  <si>
    <t xml:space="preserve">TT-321411AAK-OT</t>
  </si>
  <si>
    <t xml:space="preserve">B0D12VJDNW</t>
  </si>
  <si>
    <t xml:space="preserve">WF321411AAK</t>
  </si>
  <si>
    <t xml:space="preserve">TT-321411AAH-OT</t>
  </si>
  <si>
    <t xml:space="preserve">B0D12SN3SK</t>
  </si>
  <si>
    <t xml:space="preserve">WF321411AAH</t>
  </si>
  <si>
    <t xml:space="preserve">TT-321410AAK-OT</t>
  </si>
  <si>
    <t xml:space="preserve">B0D12T7DVF</t>
  </si>
  <si>
    <t xml:space="preserve">WF321410AAK</t>
  </si>
  <si>
    <t xml:space="preserve">TT-321410AAH-OT</t>
  </si>
  <si>
    <t xml:space="preserve">B0D12SNYYK</t>
  </si>
  <si>
    <t xml:space="preserve">WF321410AAH</t>
  </si>
  <si>
    <t xml:space="preserve">TT-W504142774-NEW-MT</t>
  </si>
  <si>
    <t xml:space="preserve">B0CZJ1D869</t>
  </si>
  <si>
    <t xml:space="preserve">TT-W504142770-NEW-MT</t>
  </si>
  <si>
    <t xml:space="preserve">B0CZJ3GWYQ</t>
  </si>
  <si>
    <t xml:space="preserve">TT-W504142775-NEW-MT</t>
  </si>
  <si>
    <t xml:space="preserve">B0CZJ2BDM3</t>
  </si>
  <si>
    <t xml:space="preserve">TT-W504142771-NEW-MT</t>
  </si>
  <si>
    <t xml:space="preserve">B0CZJ1F1KG</t>
  </si>
  <si>
    <t xml:space="preserve">TT-SJ116AAB-MT</t>
  </si>
  <si>
    <t xml:space="preserve">B0D1489DZ2</t>
  </si>
  <si>
    <t xml:space="preserve">SJ000116AAB</t>
  </si>
  <si>
    <t xml:space="preserve">TT-SJ116AAK-MT</t>
  </si>
  <si>
    <t xml:space="preserve">B0D13S2TN5</t>
  </si>
  <si>
    <t xml:space="preserve">SJ000116AAK</t>
  </si>
  <si>
    <t xml:space="preserve">TT-SD030AAB-MT</t>
  </si>
  <si>
    <t xml:space="preserve">B0D14B3DY1</t>
  </si>
  <si>
    <t xml:space="preserve">SD000030AAB</t>
  </si>
  <si>
    <t xml:space="preserve">TT-SD030AAK-MT</t>
  </si>
  <si>
    <t xml:space="preserve">B0D14GW6Z2</t>
  </si>
  <si>
    <t xml:space="preserve">SD000030AAK</t>
  </si>
  <si>
    <t xml:space="preserve">TT-SD031AAB-MT</t>
  </si>
  <si>
    <t xml:space="preserve">B0D148H4DM</t>
  </si>
  <si>
    <t xml:space="preserve">SD000031AAB</t>
  </si>
  <si>
    <t xml:space="preserve">TT-SD031AAK-MT</t>
  </si>
  <si>
    <t xml:space="preserve">B0D13VWWL9</t>
  </si>
  <si>
    <t xml:space="preserve">SD000031AAK</t>
  </si>
  <si>
    <t xml:space="preserve">TT-SD018AAB-MT</t>
  </si>
  <si>
    <t xml:space="preserve">B0D13XGYQ3</t>
  </si>
  <si>
    <t xml:space="preserve">SD000018AAB</t>
  </si>
  <si>
    <t xml:space="preserve">TT-SD018AAK-MT</t>
  </si>
  <si>
    <t xml:space="preserve">B0D14H1Z48</t>
  </si>
  <si>
    <t xml:space="preserve">SD000018AAK</t>
  </si>
  <si>
    <t xml:space="preserve">TT-315489AAB-MT</t>
  </si>
  <si>
    <t xml:space="preserve">B0D13PKCQF</t>
  </si>
  <si>
    <t xml:space="preserve">WF315489AAB</t>
  </si>
  <si>
    <t xml:space="preserve">TT-315489AAK-MT</t>
  </si>
  <si>
    <t xml:space="preserve">B0D149HNG7</t>
  </si>
  <si>
    <t xml:space="preserve">WF315489AAK</t>
  </si>
  <si>
    <t xml:space="preserve">TT-301126AAK-MT</t>
  </si>
  <si>
    <t xml:space="preserve">B0D13YVSW6</t>
  </si>
  <si>
    <t xml:space="preserve">WF301126AAK</t>
  </si>
  <si>
    <t xml:space="preserve">TT-301126AAB-MT</t>
  </si>
  <si>
    <t xml:space="preserve">B0D144LWJ1</t>
  </si>
  <si>
    <t xml:space="preserve">WF301126AAB</t>
  </si>
  <si>
    <t xml:space="preserve">TT-W1867P143796-MT</t>
  </si>
  <si>
    <t xml:space="preserve">B0D14G3FBJ</t>
  </si>
  <si>
    <t xml:space="preserve">W1867P143796</t>
  </si>
  <si>
    <t xml:space="preserve">TT-W1867P143797-MT</t>
  </si>
  <si>
    <t xml:space="preserve">B0D14H56SJ</t>
  </si>
  <si>
    <t xml:space="preserve">W1867P143797</t>
  </si>
  <si>
    <t xml:space="preserve">TT-W1867P143798-MT</t>
  </si>
  <si>
    <t xml:space="preserve">B0D14H49R1</t>
  </si>
  <si>
    <t xml:space="preserve">W1867P143798</t>
  </si>
  <si>
    <t xml:space="preserve">TT-W1867P143800-MT</t>
  </si>
  <si>
    <t xml:space="preserve">B0D14H7JJM</t>
  </si>
  <si>
    <t xml:space="preserve">W1867P143800</t>
  </si>
  <si>
    <t xml:space="preserve">TT-W1867P143801-MT</t>
  </si>
  <si>
    <t xml:space="preserve">B0D14F62TQ</t>
  </si>
  <si>
    <t xml:space="preserve">W1867P143801</t>
  </si>
  <si>
    <t xml:space="preserve">TT-W1867121463-MT</t>
  </si>
  <si>
    <t xml:space="preserve">B0D14GYNNL</t>
  </si>
  <si>
    <t xml:space="preserve">W1867121463</t>
  </si>
  <si>
    <t xml:space="preserve">TT-W1867121464-MT</t>
  </si>
  <si>
    <t xml:space="preserve">B0D14FH6KV</t>
  </si>
  <si>
    <t xml:space="preserve">W1867121464</t>
  </si>
  <si>
    <t xml:space="preserve">TT-W1867121465-MT</t>
  </si>
  <si>
    <t xml:space="preserve">B0D14H4538</t>
  </si>
  <si>
    <t xml:space="preserve">W1867121465</t>
  </si>
  <si>
    <t xml:space="preserve">TT-W1867S00001-MT</t>
  </si>
  <si>
    <t xml:space="preserve">B0D14FRWDH</t>
  </si>
  <si>
    <t xml:space="preserve">W1867S00001</t>
  </si>
  <si>
    <t xml:space="preserve">TT-W1867S00002-MT</t>
  </si>
  <si>
    <t xml:space="preserve">B0D14DSSP6</t>
  </si>
  <si>
    <t xml:space="preserve">W1867S00002</t>
  </si>
  <si>
    <t xml:space="preserve">TT-W1867121476-MT</t>
  </si>
  <si>
    <t xml:space="preserve">B0D14DW5CN</t>
  </si>
  <si>
    <t xml:space="preserve">W1867121476</t>
  </si>
  <si>
    <t xml:space="preserve">TT-W1867121485-MT</t>
  </si>
  <si>
    <t xml:space="preserve">B0D14FT334</t>
  </si>
  <si>
    <t xml:space="preserve">W1867121485</t>
  </si>
  <si>
    <t xml:space="preserve">TT-W1867S00003-MT</t>
  </si>
  <si>
    <t xml:space="preserve">B0D14G135X</t>
  </si>
  <si>
    <t xml:space="preserve">W1867S00003</t>
  </si>
  <si>
    <t xml:space="preserve">TT-W1867P143808-MT</t>
  </si>
  <si>
    <t xml:space="preserve">B0D14H2MHS</t>
  </si>
  <si>
    <t xml:space="preserve">W1867P143808</t>
  </si>
  <si>
    <t xml:space="preserve">TT-W1867P143809-MT</t>
  </si>
  <si>
    <t xml:space="preserve">B0D14DVLLM</t>
  </si>
  <si>
    <t xml:space="preserve">W1867P143809</t>
  </si>
  <si>
    <t xml:space="preserve">TT-W1867P143802-MT</t>
  </si>
  <si>
    <t xml:space="preserve">B0D14KJN8F</t>
  </si>
  <si>
    <t xml:space="preserve">W1867P143802</t>
  </si>
  <si>
    <t xml:space="preserve">TT-SD23AAB-MT</t>
  </si>
  <si>
    <t xml:space="preserve">B0D14FSMVC</t>
  </si>
  <si>
    <t xml:space="preserve">SD000023AAB</t>
  </si>
  <si>
    <t xml:space="preserve">TT-SD23AAK-MT</t>
  </si>
  <si>
    <t xml:space="preserve">B0D14D7JDR</t>
  </si>
  <si>
    <t xml:space="preserve">SD000023AAK</t>
  </si>
  <si>
    <t xml:space="preserve">TT-SD23AAE-MT</t>
  </si>
  <si>
    <t xml:space="preserve">B0D14FLQVY</t>
  </si>
  <si>
    <t xml:space="preserve">SD000023AAE</t>
  </si>
  <si>
    <t xml:space="preserve">TT-308547AAB-MT</t>
  </si>
  <si>
    <t xml:space="preserve">B0D14CFBRP</t>
  </si>
  <si>
    <t xml:space="preserve">WF308547AAB</t>
  </si>
  <si>
    <t xml:space="preserve">TT-308547AAK-MT</t>
  </si>
  <si>
    <t xml:space="preserve">B0D14GT84F</t>
  </si>
  <si>
    <t xml:space="preserve">WF308547AAK</t>
  </si>
  <si>
    <t xml:space="preserve">TT-308547AAE-MT</t>
  </si>
  <si>
    <t xml:space="preserve">B0D14HG9D4</t>
  </si>
  <si>
    <t xml:space="preserve">WF308547AAE</t>
  </si>
  <si>
    <t xml:space="preserve">TT-W834S00188-MT</t>
  </si>
  <si>
    <t xml:space="preserve">B0D14H7HBG</t>
  </si>
  <si>
    <t xml:space="preserve">W834S00188</t>
  </si>
  <si>
    <t xml:space="preserve">TT-W834S00189-MT</t>
  </si>
  <si>
    <t xml:space="preserve">B0D14JJVK2</t>
  </si>
  <si>
    <t xml:space="preserve">W834S00189</t>
  </si>
  <si>
    <t xml:space="preserve">TT-320559AAH-OT</t>
  </si>
  <si>
    <t xml:space="preserve">B0D14W4BTP</t>
  </si>
  <si>
    <t xml:space="preserve">WF320559AAH</t>
  </si>
  <si>
    <t xml:space="preserve">TT-320559AAK-OT</t>
  </si>
  <si>
    <t xml:space="preserve">B0D14S4S65</t>
  </si>
  <si>
    <t xml:space="preserve">WF320559AAK</t>
  </si>
  <si>
    <t xml:space="preserve">TT-320561AAH-OT</t>
  </si>
  <si>
    <t xml:space="preserve">B0D14VF1GY</t>
  </si>
  <si>
    <t xml:space="preserve">WF320561AAH</t>
  </si>
  <si>
    <t xml:space="preserve">TT-320561AAK-OT</t>
  </si>
  <si>
    <t xml:space="preserve">B0D14SDK38</t>
  </si>
  <si>
    <t xml:space="preserve">WF320561AAK</t>
  </si>
  <si>
    <t xml:space="preserve">TT-LT366AAK-OT</t>
  </si>
  <si>
    <t xml:space="preserve">B0D14T5N5S</t>
  </si>
  <si>
    <t xml:space="preserve">TT-LT366AAE-OT</t>
  </si>
  <si>
    <t xml:space="preserve">B0D14VJ4MY</t>
  </si>
  <si>
    <t xml:space="preserve">TT-LT367AAK-OT</t>
  </si>
  <si>
    <t xml:space="preserve">B0D14SH6JH</t>
  </si>
  <si>
    <t xml:space="preserve">TT-LT367AAE-OT</t>
  </si>
  <si>
    <t xml:space="preserve">B0D14XMG8H</t>
  </si>
  <si>
    <t xml:space="preserve">TT-LT812AAK-OT</t>
  </si>
  <si>
    <t xml:space="preserve">B0D14VWXCX</t>
  </si>
  <si>
    <t xml:space="preserve">LT000812AAK</t>
  </si>
  <si>
    <t xml:space="preserve">TT-LT812AAE-OT</t>
  </si>
  <si>
    <t xml:space="preserve">B0D14WFH64</t>
  </si>
  <si>
    <t xml:space="preserve">LT000812AAE</t>
  </si>
  <si>
    <t xml:space="preserve">TT-W504102759-AAK</t>
  </si>
  <si>
    <t xml:space="preserve">B0D1C1CJP9</t>
  </si>
  <si>
    <t xml:space="preserve">W504102759</t>
  </si>
  <si>
    <t xml:space="preserve">TT-W504102757-AAE</t>
  </si>
  <si>
    <t xml:space="preserve">B0D1C4S84K</t>
  </si>
  <si>
    <t xml:space="preserve">W504102757</t>
  </si>
  <si>
    <t xml:space="preserve">TT-W504102760-NATURAL</t>
  </si>
  <si>
    <t xml:space="preserve">B0D1C45C6C</t>
  </si>
  <si>
    <t xml:space="preserve">W504130507</t>
  </si>
  <si>
    <t xml:space="preserve">TT-W504102762-L-GREEN</t>
  </si>
  <si>
    <t xml:space="preserve">B0D1BQFKKX</t>
  </si>
  <si>
    <t xml:space="preserve">W504102762</t>
  </si>
  <si>
    <t xml:space="preserve">TT-W504102764-Blue</t>
  </si>
  <si>
    <t xml:space="preserve">B0D1C7SWN2</t>
  </si>
  <si>
    <t xml:space="preserve">W504102764</t>
  </si>
  <si>
    <t xml:space="preserve">TT-W504102760-Pink</t>
  </si>
  <si>
    <t xml:space="preserve">B0D1BZWL6T</t>
  </si>
  <si>
    <t xml:space="preserve">W504102760</t>
  </si>
  <si>
    <t xml:space="preserve">TT-W504P143302-AAK</t>
  </si>
  <si>
    <t xml:space="preserve">B0D1C3VXK4</t>
  </si>
  <si>
    <t xml:space="preserve">W504P143302</t>
  </si>
  <si>
    <t xml:space="preserve">TT-W504P143301-AAE</t>
  </si>
  <si>
    <t xml:space="preserve">B0D1C9FTXR</t>
  </si>
  <si>
    <t xml:space="preserve">W504P143301</t>
  </si>
  <si>
    <t xml:space="preserve">TT-W504P143303-NATURAL</t>
  </si>
  <si>
    <t xml:space="preserve">B0D1C2ZYXR</t>
  </si>
  <si>
    <t xml:space="preserve">W504P143303</t>
  </si>
  <si>
    <t xml:space="preserve">TT-W504P143298-AAK</t>
  </si>
  <si>
    <t xml:space="preserve">B0D1C7N7GQ</t>
  </si>
  <si>
    <t xml:space="preserve">W504P143298</t>
  </si>
  <si>
    <t xml:space="preserve">TT-W504P143297-AAE</t>
  </si>
  <si>
    <t xml:space="preserve">B0D1BVH1Z8</t>
  </si>
  <si>
    <t xml:space="preserve">W504P143297</t>
  </si>
  <si>
    <t xml:space="preserve">TT-W504P143299-NATURAL</t>
  </si>
  <si>
    <t xml:space="preserve">B0D1C6J496</t>
  </si>
  <si>
    <t xml:space="preserve">W504P143299</t>
  </si>
  <si>
    <t xml:space="preserve">TT-GX726AAK-OT</t>
  </si>
  <si>
    <t xml:space="preserve">B0D1C686R1</t>
  </si>
  <si>
    <t xml:space="preserve">GX000726AAK</t>
  </si>
  <si>
    <t xml:space="preserve">TT-GX726AAN-OT</t>
  </si>
  <si>
    <t xml:space="preserve">B0D1CC8Y7R</t>
  </si>
  <si>
    <t xml:space="preserve">GX000726AAN</t>
  </si>
  <si>
    <t xml:space="preserve">TT-GX1819AAA-MT</t>
  </si>
  <si>
    <t xml:space="preserve">B0D1JT543Z</t>
  </si>
  <si>
    <t xml:space="preserve">GX001819AAA</t>
  </si>
  <si>
    <t xml:space="preserve">TT-LT524AAK-MT</t>
  </si>
  <si>
    <t xml:space="preserve">B0D1K5582Q</t>
  </si>
  <si>
    <t xml:space="preserve">LT000524AAK</t>
  </si>
  <si>
    <t xml:space="preserve">TT-LT524AAE-MT</t>
  </si>
  <si>
    <t xml:space="preserve">B0D1K745TX</t>
  </si>
  <si>
    <t xml:space="preserve">LT000524AAE</t>
  </si>
  <si>
    <t xml:space="preserve">TT-GX1818AAD-MT</t>
  </si>
  <si>
    <t xml:space="preserve">B0D1K212CR</t>
  </si>
  <si>
    <t xml:space="preserve">GX001818AAD</t>
  </si>
  <si>
    <t xml:space="preserve">TT-GX1829AAP-MT</t>
  </si>
  <si>
    <t xml:space="preserve">B0D1K2FNL4</t>
  </si>
  <si>
    <t xml:space="preserve">GX001829AAP</t>
  </si>
  <si>
    <t xml:space="preserve">TT-GX1829AAE-MT</t>
  </si>
  <si>
    <t xml:space="preserve">B0D1JZYCY3</t>
  </si>
  <si>
    <t xml:space="preserve">GX001829AAE</t>
  </si>
  <si>
    <t xml:space="preserve">TT-GX1830AAP-MT</t>
  </si>
  <si>
    <t xml:space="preserve">B0D1K14L5R</t>
  </si>
  <si>
    <t xml:space="preserve">GX001830AAP</t>
  </si>
  <si>
    <t xml:space="preserve">TT-GX1830AAE-MT</t>
  </si>
  <si>
    <t xml:space="preserve">B0D1K4WR93</t>
  </si>
  <si>
    <t xml:space="preserve">GX001830AAE</t>
  </si>
  <si>
    <t xml:space="preserve">TT-W504P145247-MT</t>
  </si>
  <si>
    <t xml:space="preserve">B0D1KVRQNZ</t>
  </si>
  <si>
    <t xml:space="preserve">W504P145247</t>
  </si>
  <si>
    <t xml:space="preserve">TT-W504P145247-AAN</t>
  </si>
  <si>
    <t xml:space="preserve">B0D1KTVB3J</t>
  </si>
  <si>
    <t xml:space="preserve">W504P145248</t>
  </si>
  <si>
    <t xml:space="preserve">TT-GM-GX1819AAA-LKV</t>
  </si>
  <si>
    <t xml:space="preserve">B0D1K2PRKJ</t>
  </si>
  <si>
    <t xml:space="preserve">TT-GM-LT524AAK-LKV</t>
  </si>
  <si>
    <t xml:space="preserve">B0D1K3XP3M</t>
  </si>
  <si>
    <t xml:space="preserve">TT-GM-LT524AAE-LKV</t>
  </si>
  <si>
    <t xml:space="preserve">B0D1K651VS</t>
  </si>
  <si>
    <t xml:space="preserve">TT-GM-GX1818AAD-LKV</t>
  </si>
  <si>
    <t xml:space="preserve">B0D1K822CZ</t>
  </si>
  <si>
    <t xml:space="preserve">TT-GM-GX1829AAP-LKV</t>
  </si>
  <si>
    <t xml:space="preserve">B0D1JZWQM1</t>
  </si>
  <si>
    <t xml:space="preserve">TT-GM-GX1829AAE-LKV</t>
  </si>
  <si>
    <t xml:space="preserve">B0D1K2HH3G</t>
  </si>
  <si>
    <t xml:space="preserve">TT-GM-GX1830AAP-LKV</t>
  </si>
  <si>
    <t xml:space="preserve">B0D1KD3RMW</t>
  </si>
  <si>
    <t xml:space="preserve">TT-GM-GX1830AAE-LKV</t>
  </si>
  <si>
    <t xml:space="preserve">B0D1KGQ4ZG</t>
  </si>
  <si>
    <t xml:space="preserve">TT-GM-143302-AAK-LKV</t>
  </si>
  <si>
    <t xml:space="preserve">B0D1K3BFD9</t>
  </si>
  <si>
    <t xml:space="preserve">TT-GM-143301-AAE-LKV</t>
  </si>
  <si>
    <t xml:space="preserve">B0D1JSSSDD</t>
  </si>
  <si>
    <t xml:space="preserve">TT-GM-143303-NATURAL-LKV</t>
  </si>
  <si>
    <t xml:space="preserve">B0D1K1PL34</t>
  </si>
  <si>
    <t xml:space="preserve">TT-GM-143298-AAK-LKV</t>
  </si>
  <si>
    <t xml:space="preserve">B0D1K64175</t>
  </si>
  <si>
    <t xml:space="preserve">TT-GM-143297-AAE-LKV</t>
  </si>
  <si>
    <t xml:space="preserve">B0D1K2NF63</t>
  </si>
  <si>
    <t xml:space="preserve">TT-GM-143299-NATURAL-LKV</t>
  </si>
  <si>
    <t xml:space="preserve">B0D1K2H524</t>
  </si>
  <si>
    <t xml:space="preserve">TT-GM-726AAK-OT-LKV</t>
  </si>
  <si>
    <t xml:space="preserve">B0D1HZCL76</t>
  </si>
  <si>
    <t xml:space="preserve">TT-GM-726AAN-OT-LKV</t>
  </si>
  <si>
    <t xml:space="preserve">B0D1JT41L3</t>
  </si>
  <si>
    <t xml:space="preserve">TT-GM-102759-AAK-LKV</t>
  </si>
  <si>
    <t xml:space="preserve">B0D1JX3KK8</t>
  </si>
  <si>
    <t xml:space="preserve">TT-GM-102757-AAE-LKV</t>
  </si>
  <si>
    <t xml:space="preserve">B0D1JSX2CX</t>
  </si>
  <si>
    <t xml:space="preserve">TT-GM-102507-NATURAL-LKV</t>
  </si>
  <si>
    <t xml:space="preserve">B0D1K65Y9L</t>
  </si>
  <si>
    <t xml:space="preserve">TT-GM-102762-L-GREEN-LKV</t>
  </si>
  <si>
    <t xml:space="preserve">B0D1JYKTH7</t>
  </si>
  <si>
    <t xml:space="preserve">TT-GM-102764-Blue-LKV</t>
  </si>
  <si>
    <t xml:space="preserve">B0D1K7X5VJ</t>
  </si>
  <si>
    <t xml:space="preserve">TT-GM-102760-Pink-LKV</t>
  </si>
  <si>
    <t xml:space="preserve">B0D1K127W4</t>
  </si>
  <si>
    <t xml:space="preserve">YX-PP321359AAC</t>
  </si>
  <si>
    <t xml:space="preserve">B0D1FWQXN2</t>
  </si>
  <si>
    <t xml:space="preserve">PP321359AAC</t>
  </si>
  <si>
    <t xml:space="preserve">YX-PP319755AAH</t>
  </si>
  <si>
    <t xml:space="preserve">B0D1G794DF</t>
  </si>
  <si>
    <t xml:space="preserve">PP319755AAH</t>
  </si>
  <si>
    <t xml:space="preserve">YX-PP319755AAC</t>
  </si>
  <si>
    <t xml:space="preserve">B0D1G28K6Q</t>
  </si>
  <si>
    <t xml:space="preserve">PP319755AAC</t>
  </si>
  <si>
    <t xml:space="preserve">YX-PP319755AAL</t>
  </si>
  <si>
    <t xml:space="preserve">B0D1G27M1Q</t>
  </si>
  <si>
    <t xml:space="preserve">PP319755AAL</t>
  </si>
  <si>
    <t xml:space="preserve">YX-PP321359AAF</t>
  </si>
  <si>
    <t xml:space="preserve">B0D1G2C3H8</t>
  </si>
  <si>
    <t xml:space="preserve">PP321359AAF</t>
  </si>
  <si>
    <t xml:space="preserve">YX-PP321359AAH</t>
  </si>
  <si>
    <t xml:space="preserve">B0D1G2JR3B</t>
  </si>
  <si>
    <t xml:space="preserve">PP321359AAH</t>
  </si>
  <si>
    <t xml:space="preserve">YX-PP319755AAE</t>
  </si>
  <si>
    <t xml:space="preserve">B0D1G2QHSL</t>
  </si>
  <si>
    <t xml:space="preserve">PP319755AAE</t>
  </si>
  <si>
    <t xml:space="preserve">YX-PP319755AAF</t>
  </si>
  <si>
    <t xml:space="preserve">B0D1G3QT3S</t>
  </si>
  <si>
    <t xml:space="preserve">PP319755AAF</t>
  </si>
  <si>
    <t xml:space="preserve">YX-PP321359AAE</t>
  </si>
  <si>
    <t xml:space="preserve">B0D1G3LPRF</t>
  </si>
  <si>
    <t xml:space="preserve">PP321359AAE</t>
  </si>
  <si>
    <t xml:space="preserve">YX-PP321359AAL</t>
  </si>
  <si>
    <t xml:space="preserve">B0D1G2QJ9W</t>
  </si>
  <si>
    <t xml:space="preserve">PP321359AAL</t>
  </si>
  <si>
    <t xml:space="preserve">YX-LT000363AAD</t>
  </si>
  <si>
    <t xml:space="preserve">B0D1R9LYLQ</t>
  </si>
  <si>
    <t xml:space="preserve">YX-LT000363AAE</t>
  </si>
  <si>
    <t xml:space="preserve">B0D1R9V68D</t>
  </si>
  <si>
    <t xml:space="preserve">YX-LT000363AAK</t>
  </si>
  <si>
    <t xml:space="preserve">B0D1R7M415</t>
  </si>
  <si>
    <t xml:space="preserve">YX-GX001818AAD</t>
  </si>
  <si>
    <t xml:space="preserve">B0D1R9ZF41</t>
  </si>
  <si>
    <t xml:space="preserve">YX-GX001819AAA</t>
  </si>
  <si>
    <t xml:space="preserve">B0D1R5TS74</t>
  </si>
  <si>
    <t xml:space="preserve">YX-GX002101AAK</t>
  </si>
  <si>
    <t xml:space="preserve">B0D1R8N6VW</t>
  </si>
  <si>
    <t xml:space="preserve">GX002101AAK</t>
  </si>
  <si>
    <t xml:space="preserve">YX-GX002102AAE</t>
  </si>
  <si>
    <t xml:space="preserve">B0D1R9TB6T</t>
  </si>
  <si>
    <t xml:space="preserve">GX002102AAE</t>
  </si>
  <si>
    <t xml:space="preserve">YX-GX002102AAK</t>
  </si>
  <si>
    <t xml:space="preserve">B0D1R6W5NN</t>
  </si>
  <si>
    <t xml:space="preserve">GX002102AAK</t>
  </si>
  <si>
    <t xml:space="preserve">YX-SW000116AAE</t>
  </si>
  <si>
    <t xml:space="preserve">B0D1JQWXT3</t>
  </si>
  <si>
    <t xml:space="preserve">SW000116AAE</t>
  </si>
  <si>
    <t xml:space="preserve">YX-WF305084AAE</t>
  </si>
  <si>
    <t xml:space="preserve">B0D1K9P2G8</t>
  </si>
  <si>
    <t xml:space="preserve">WF305084AAE</t>
  </si>
  <si>
    <t xml:space="preserve">YX-SW000116AAK</t>
  </si>
  <si>
    <t xml:space="preserve">B0D1JYYCLY</t>
  </si>
  <si>
    <t xml:space="preserve">SW000116AAK</t>
  </si>
  <si>
    <t xml:space="preserve">YX-WF305084AAK</t>
  </si>
  <si>
    <t xml:space="preserve">B0D1K3CPTP</t>
  </si>
  <si>
    <t xml:space="preserve">WF305084AAK</t>
  </si>
  <si>
    <t xml:space="preserve">YX-WF317173AAE</t>
  </si>
  <si>
    <t xml:space="preserve">B0D1KGN6J4</t>
  </si>
  <si>
    <t xml:space="preserve">WF317173AAE</t>
  </si>
  <si>
    <t xml:space="preserve">YX-WF317173AAK</t>
  </si>
  <si>
    <t xml:space="preserve">B0D1JWXXF2</t>
  </si>
  <si>
    <t xml:space="preserve">WF317173AAK</t>
  </si>
  <si>
    <t xml:space="preserve">YX-SW000125AAE</t>
  </si>
  <si>
    <t xml:space="preserve">B0D1K2GQGR</t>
  </si>
  <si>
    <t xml:space="preserve">SW000125AAE</t>
  </si>
  <si>
    <t xml:space="preserve">YX-SW000125AAK</t>
  </si>
  <si>
    <t xml:space="preserve">B0D1K11W64</t>
  </si>
  <si>
    <t xml:space="preserve">SW000125AAK</t>
  </si>
  <si>
    <t xml:space="preserve">818-T2396P172445</t>
  </si>
  <si>
    <t xml:space="preserve">B0D1R1YR76</t>
  </si>
  <si>
    <t xml:space="preserve">T2396P172445</t>
  </si>
  <si>
    <t xml:space="preserve">818-T2396P172444</t>
  </si>
  <si>
    <t xml:space="preserve">B0D1R1SFKH</t>
  </si>
  <si>
    <t xml:space="preserve">T2396P172444</t>
  </si>
  <si>
    <t xml:space="preserve">818-T2396P172446</t>
  </si>
  <si>
    <t xml:space="preserve">B0D1R2X1T6</t>
  </si>
  <si>
    <t xml:space="preserve">T2396P172446</t>
  </si>
  <si>
    <t xml:space="preserve">818-71418.00NBLU</t>
  </si>
  <si>
    <t xml:space="preserve">B0D1R2GTHQ</t>
  </si>
  <si>
    <t xml:space="preserve">71418.00NBLU</t>
  </si>
  <si>
    <t xml:space="preserve">818-W1413S00042</t>
  </si>
  <si>
    <t xml:space="preserve">B0D1KNZZ3B</t>
  </si>
  <si>
    <t xml:space="preserve">W1413S00042</t>
  </si>
  <si>
    <t xml:space="preserve">818-W1413S00043</t>
  </si>
  <si>
    <t xml:space="preserve">B0D1KNMDZ1</t>
  </si>
  <si>
    <t xml:space="preserve">W1413S00043</t>
  </si>
  <si>
    <t xml:space="preserve">818-W1413S00046</t>
  </si>
  <si>
    <t xml:space="preserve">B0D1KMSQNR</t>
  </si>
  <si>
    <t xml:space="preserve">W1413S00046</t>
  </si>
  <si>
    <t xml:space="preserve">818-W1413S00047</t>
  </si>
  <si>
    <t xml:space="preserve">B0D1KMQ1F8</t>
  </si>
  <si>
    <t xml:space="preserve">W1413S00047</t>
  </si>
  <si>
    <t xml:space="preserve">818-W1413S00044</t>
  </si>
  <si>
    <t xml:space="preserve">B0D1KP4474</t>
  </si>
  <si>
    <t xml:space="preserve">W1413S00044</t>
  </si>
  <si>
    <t xml:space="preserve">818-W1413S00045</t>
  </si>
  <si>
    <t xml:space="preserve">B0D1KKZLRF</t>
  </si>
  <si>
    <t xml:space="preserve">W1413S00045</t>
  </si>
  <si>
    <t xml:space="preserve">818-WF315988AAE</t>
  </si>
  <si>
    <t xml:space="preserve">B0D1K5H86F</t>
  </si>
  <si>
    <t xml:space="preserve">WF315988AAE</t>
  </si>
  <si>
    <t xml:space="preserve">818-WF315988AAA</t>
  </si>
  <si>
    <t xml:space="preserve">B0D1K6S8N3</t>
  </si>
  <si>
    <t xml:space="preserve">WF315988AAA</t>
  </si>
  <si>
    <t xml:space="preserve">WY-ZY-63042.00MBRN</t>
  </si>
  <si>
    <t xml:space="preserve">B0D1VCSTR6</t>
  </si>
  <si>
    <t xml:space="preserve">63042.00MBRN</t>
  </si>
  <si>
    <t xml:space="preserve">WY-ZY-56558.00MCB</t>
  </si>
  <si>
    <t xml:space="preserve">B0D1VD6749</t>
  </si>
  <si>
    <t xml:space="preserve">56558.00MCB</t>
  </si>
  <si>
    <t xml:space="preserve">WY-ZY-56558.00BSVR</t>
  </si>
  <si>
    <t xml:space="preserve">B0D1VCQYBG</t>
  </si>
  <si>
    <t xml:space="preserve">56558.00BSVR</t>
  </si>
  <si>
    <t xml:space="preserve">WY-ZY-60320.00SDGRY</t>
  </si>
  <si>
    <t xml:space="preserve">B0D1VD7M95</t>
  </si>
  <si>
    <t xml:space="preserve">60320.00SDGRY</t>
  </si>
  <si>
    <t xml:space="preserve">WY-ZY-70651.00LBRN</t>
  </si>
  <si>
    <t xml:space="preserve">B0D1VDCGLN</t>
  </si>
  <si>
    <t xml:space="preserve">70651.00LBRN</t>
  </si>
  <si>
    <t xml:space="preserve">WY-ZY-W2225141358</t>
  </si>
  <si>
    <t xml:space="preserve">B0D1VFDC87</t>
  </si>
  <si>
    <t xml:space="preserve">W2225141358</t>
  </si>
  <si>
    <t xml:space="preserve">WY-ZY-W2225142491</t>
  </si>
  <si>
    <t xml:space="preserve">B0D1VJ75K9</t>
  </si>
  <si>
    <t xml:space="preserve">W2225142491</t>
  </si>
  <si>
    <t xml:space="preserve">WY-ZY-W237S00025</t>
  </si>
  <si>
    <t xml:space="preserve">B0D1VJCCQ3</t>
  </si>
  <si>
    <t xml:space="preserve">W237S00025</t>
  </si>
  <si>
    <t xml:space="preserve">WY-ZY-W237S00018</t>
  </si>
  <si>
    <t xml:space="preserve">B0D1VDRYJB</t>
  </si>
  <si>
    <t xml:space="preserve">W237S00018</t>
  </si>
  <si>
    <t xml:space="preserve">WY-ZY-W237S00019</t>
  </si>
  <si>
    <t xml:space="preserve">B0D1VFXLF1</t>
  </si>
  <si>
    <t xml:space="preserve">W237S00019</t>
  </si>
  <si>
    <t xml:space="preserve">WY-ZY-WY000392AAA</t>
  </si>
  <si>
    <t xml:space="preserve">B0D1VJB2WJ</t>
  </si>
  <si>
    <t xml:space="preserve">WY000392AAA</t>
  </si>
  <si>
    <t xml:space="preserve">WY-ZY-WY000392AAE</t>
  </si>
  <si>
    <t xml:space="preserve">B0D1VJ9T64</t>
  </si>
  <si>
    <t xml:space="preserve">WY000392AAE</t>
  </si>
  <si>
    <t xml:space="preserve">YX-WF321677AAH</t>
  </si>
  <si>
    <t xml:space="preserve">B0D1VC72HH</t>
  </si>
  <si>
    <t xml:space="preserve">WF321677AAH</t>
  </si>
  <si>
    <t xml:space="preserve">YX-WF321677AAA</t>
  </si>
  <si>
    <t xml:space="preserve">B0D1VCKSTH</t>
  </si>
  <si>
    <t xml:space="preserve">WF321677AAA</t>
  </si>
  <si>
    <t xml:space="preserve">YX-BS316939AAD</t>
  </si>
  <si>
    <t xml:space="preserve">B0D1VCXBL9</t>
  </si>
  <si>
    <t xml:space="preserve">YX-WF316937AAD</t>
  </si>
  <si>
    <t xml:space="preserve">B0D1VCD5YH</t>
  </si>
  <si>
    <t xml:space="preserve">YX-WF316938AAD</t>
  </si>
  <si>
    <t xml:space="preserve">B0D1VCDXT3</t>
  </si>
  <si>
    <t xml:space="preserve">YX-WF316938AAK</t>
  </si>
  <si>
    <t xml:space="preserve">B0D1VD3XLS</t>
  </si>
  <si>
    <t xml:space="preserve">YX-BS316939AAE</t>
  </si>
  <si>
    <t xml:space="preserve">B0D1VDMKLW</t>
  </si>
  <si>
    <t xml:space="preserve">YX-WF316938AAE</t>
  </si>
  <si>
    <t xml:space="preserve">B0D1VFMGMN</t>
  </si>
  <si>
    <t xml:space="preserve">YX-BS316939AAK</t>
  </si>
  <si>
    <t xml:space="preserve">B0D1VBNWXJ</t>
  </si>
  <si>
    <t xml:space="preserve">YX-WF316937AAE</t>
  </si>
  <si>
    <t xml:space="preserve">B0D1VCFXL4</t>
  </si>
  <si>
    <t xml:space="preserve">YX-W504P143277</t>
  </si>
  <si>
    <t xml:space="preserve">B0D1VD2VZ4</t>
  </si>
  <si>
    <t xml:space="preserve">W504P143277</t>
  </si>
  <si>
    <t xml:space="preserve">YX-W504P143279</t>
  </si>
  <si>
    <t xml:space="preserve">B0D1VDTL1B</t>
  </si>
  <si>
    <t xml:space="preserve">W504P351804</t>
  </si>
  <si>
    <t xml:space="preserve">YX-W504P143278</t>
  </si>
  <si>
    <t xml:space="preserve">B0D1VC1MKQ</t>
  </si>
  <si>
    <t xml:space="preserve">W504P143278</t>
  </si>
  <si>
    <t xml:space="preserve">YX-SJ000116AAB</t>
  </si>
  <si>
    <t xml:space="preserve">B0D1VGVPX3</t>
  </si>
  <si>
    <t xml:space="preserve">YX-SJ000116AAK</t>
  </si>
  <si>
    <t xml:space="preserve">B0D1VDL7N6</t>
  </si>
  <si>
    <t xml:space="preserve">818-W2167130778</t>
  </si>
  <si>
    <t xml:space="preserve">B0D1VHLYQ9</t>
  </si>
  <si>
    <t xml:space="preserve">W2167130778</t>
  </si>
  <si>
    <t xml:space="preserve">YX-W1778S00023</t>
  </si>
  <si>
    <t xml:space="preserve">B0D1Y1LRBN</t>
  </si>
  <si>
    <t xml:space="preserve">W1778S00023</t>
  </si>
  <si>
    <t xml:space="preserve">YX-W1778110343</t>
  </si>
  <si>
    <t xml:space="preserve">B0D1Y7ZZNV</t>
  </si>
  <si>
    <t xml:space="preserve">W1778110343</t>
  </si>
  <si>
    <t xml:space="preserve">YX-W1778110339</t>
  </si>
  <si>
    <t xml:space="preserve">B0D1Y7GQBM</t>
  </si>
  <si>
    <t xml:space="preserve">W1778110339</t>
  </si>
  <si>
    <t xml:space="preserve">YX-W1778110333</t>
  </si>
  <si>
    <t xml:space="preserve">B0D1Y6RWH3</t>
  </si>
  <si>
    <t xml:space="preserve">W1778110333</t>
  </si>
  <si>
    <t xml:space="preserve">YX-W1778110334</t>
  </si>
  <si>
    <t xml:space="preserve">B0D1Y7K4HP</t>
  </si>
  <si>
    <t xml:space="preserve">W1778110334</t>
  </si>
  <si>
    <t xml:space="preserve">YX-W1778110340</t>
  </si>
  <si>
    <t xml:space="preserve">B0D1Y99KDJ</t>
  </si>
  <si>
    <t xml:space="preserve">W1778110340</t>
  </si>
  <si>
    <t xml:space="preserve">YX-W1781132475</t>
  </si>
  <si>
    <t xml:space="preserve">B0D1Y88YRT</t>
  </si>
  <si>
    <t xml:space="preserve">W1781132475</t>
  </si>
  <si>
    <t xml:space="preserve">YX-W1781132474</t>
  </si>
  <si>
    <t xml:space="preserve">B0D1YC6CHN</t>
  </si>
  <si>
    <t xml:space="preserve">W1781132474</t>
  </si>
  <si>
    <t xml:space="preserve">YX-W504140833</t>
  </si>
  <si>
    <t xml:space="preserve">B0D1XSJMKL</t>
  </si>
  <si>
    <t xml:space="preserve">YX-W504140832</t>
  </si>
  <si>
    <t xml:space="preserve">B0D1Y1KHXJ</t>
  </si>
  <si>
    <t xml:space="preserve">YX-W1778S00003</t>
  </si>
  <si>
    <t xml:space="preserve">B0D1Y5SYSM</t>
  </si>
  <si>
    <t xml:space="preserve">W1778S00003</t>
  </si>
  <si>
    <t xml:space="preserve">818-71185.00DGRY</t>
  </si>
  <si>
    <t xml:space="preserve">B0D1YDK75Y</t>
  </si>
  <si>
    <t xml:space="preserve">71185.00DGRY</t>
  </si>
  <si>
    <t xml:space="preserve">818-74526.00ALM</t>
  </si>
  <si>
    <t xml:space="preserve">B0D1YF8LPQ</t>
  </si>
  <si>
    <t xml:space="preserve">74526.00ALM</t>
  </si>
  <si>
    <t xml:space="preserve">TT-W504P145269-LKV</t>
  </si>
  <si>
    <t xml:space="preserve">B0D1N8NWKY</t>
  </si>
  <si>
    <t xml:space="preserve">TT-W504P145268-LKV</t>
  </si>
  <si>
    <t xml:space="preserve">B0D1N97JDF</t>
  </si>
  <si>
    <t xml:space="preserve">TT-W504P145316-LKV</t>
  </si>
  <si>
    <t xml:space="preserve">B0D1N8PSM9</t>
  </si>
  <si>
    <t xml:space="preserve">TT-W504P145315-LKV</t>
  </si>
  <si>
    <t xml:space="preserve">B0D1NBKWJP</t>
  </si>
  <si>
    <t xml:space="preserve">TT-W1716S00007-LKV</t>
  </si>
  <si>
    <t xml:space="preserve">B0D1N9J2KK</t>
  </si>
  <si>
    <t xml:space="preserve">W1716S00007</t>
  </si>
  <si>
    <t xml:space="preserve">TT-W1716S00008-LKV</t>
  </si>
  <si>
    <t xml:space="preserve">B0D1N87N3J</t>
  </si>
  <si>
    <t xml:space="preserve">W1716S00008</t>
  </si>
  <si>
    <t xml:space="preserve">TT-GX000371AAK-LKV</t>
  </si>
  <si>
    <t xml:space="preserve">B0D1N882MP</t>
  </si>
  <si>
    <t xml:space="preserve">TT-GX000371AAE-LKV</t>
  </si>
  <si>
    <t xml:space="preserve">B0D1NB66DX</t>
  </si>
  <si>
    <t xml:space="preserve">TT-GX000372AAK-LKV</t>
  </si>
  <si>
    <t xml:space="preserve">B0D1N8WXJV</t>
  </si>
  <si>
    <t xml:space="preserve">TT-GX000372AAE-LKV</t>
  </si>
  <si>
    <t xml:space="preserve">B0D1N9CBN4</t>
  </si>
  <si>
    <t xml:space="preserve">TT-SP1018AAE-MT</t>
  </si>
  <si>
    <t xml:space="preserve">B0D1VGYMF1</t>
  </si>
  <si>
    <t xml:space="preserve">SP100018AAE</t>
  </si>
  <si>
    <t xml:space="preserve">TT-SP1018AAD-MT</t>
  </si>
  <si>
    <t xml:space="preserve">B0D1VJ8T1F</t>
  </si>
  <si>
    <t xml:space="preserve">SP100018AAD</t>
  </si>
  <si>
    <t xml:space="preserve">TT-SP1019AAK-MT</t>
  </si>
  <si>
    <t xml:space="preserve">B0D1VGC6Y9</t>
  </si>
  <si>
    <t xml:space="preserve">SP100019AAK</t>
  </si>
  <si>
    <t xml:space="preserve">TT-SP1019AAD-MT</t>
  </si>
  <si>
    <t xml:space="preserve">B0D1VH2MCJ</t>
  </si>
  <si>
    <t xml:space="preserve">SP100019AAD</t>
  </si>
  <si>
    <t xml:space="preserve">TT-WF3211AAK-MT</t>
  </si>
  <si>
    <t xml:space="preserve">B0D1VLN25V</t>
  </si>
  <si>
    <t xml:space="preserve">WF300211AAK</t>
  </si>
  <si>
    <t xml:space="preserve">TT-WF3211AAD-MT</t>
  </si>
  <si>
    <t xml:space="preserve">B0D1VJ26LC</t>
  </si>
  <si>
    <t xml:space="preserve">WF300211AAD</t>
  </si>
  <si>
    <t xml:space="preserve">TT-285323AAF-MT</t>
  </si>
  <si>
    <t xml:space="preserve">B0D1VH2RSJ</t>
  </si>
  <si>
    <t xml:space="preserve">WF285323AAF</t>
  </si>
  <si>
    <t xml:space="preserve">TT-285323AAA-MT</t>
  </si>
  <si>
    <t xml:space="preserve">B0D1VG6TPL</t>
  </si>
  <si>
    <t xml:space="preserve">WF285323AAA</t>
  </si>
  <si>
    <t xml:space="preserve">TT-285324AAA-MT</t>
  </si>
  <si>
    <t xml:space="preserve">B0D1VL6714</t>
  </si>
  <si>
    <t xml:space="preserve">WF285324AAA</t>
  </si>
  <si>
    <t xml:space="preserve">TT-285324AAE-MT</t>
  </si>
  <si>
    <t xml:space="preserve">B0D1VJ4JZ1</t>
  </si>
  <si>
    <t xml:space="preserve">WF285324AAE</t>
  </si>
  <si>
    <t xml:space="preserve">TT-TM04AAA-MT</t>
  </si>
  <si>
    <t xml:space="preserve">B0D1VFHCYX</t>
  </si>
  <si>
    <t xml:space="preserve">TM000004AAA</t>
  </si>
  <si>
    <t xml:space="preserve">TT-TM04AAE-MT</t>
  </si>
  <si>
    <t xml:space="preserve">B0D1VF8T88</t>
  </si>
  <si>
    <t xml:space="preserve">TM000004AAE</t>
  </si>
  <si>
    <t xml:space="preserve">TT-TM08AAD-MT</t>
  </si>
  <si>
    <t xml:space="preserve">B0D1VF1ZHH</t>
  </si>
  <si>
    <t xml:space="preserve">TM000008AAD</t>
  </si>
  <si>
    <t xml:space="preserve">TT-TM08AAE-MT</t>
  </si>
  <si>
    <t xml:space="preserve">B0D1VCBW6W</t>
  </si>
  <si>
    <t xml:space="preserve">TM000008AAE</t>
  </si>
  <si>
    <t xml:space="preserve">TT-TM09AAD-MT</t>
  </si>
  <si>
    <t xml:space="preserve">B0D1VDGXPL</t>
  </si>
  <si>
    <t xml:space="preserve">TM000009AAD</t>
  </si>
  <si>
    <t xml:space="preserve">TT-TM09AAE-MT</t>
  </si>
  <si>
    <t xml:space="preserve">B0D1VGNSWN</t>
  </si>
  <si>
    <t xml:space="preserve">TM000009AAE</t>
  </si>
  <si>
    <t xml:space="preserve">TT-TM10AAA-MT</t>
  </si>
  <si>
    <t xml:space="preserve">B0D1VH4PBT</t>
  </si>
  <si>
    <t xml:space="preserve">TM000010AAA</t>
  </si>
  <si>
    <t xml:space="preserve">TT-TM10AAD-MT</t>
  </si>
  <si>
    <t xml:space="preserve">B0D1VGCPRJ</t>
  </si>
  <si>
    <t xml:space="preserve">TM000010AAD</t>
  </si>
  <si>
    <t xml:space="preserve">TT-W43278-MT</t>
  </si>
  <si>
    <t xml:space="preserve">B0D1VHTB1B</t>
  </si>
  <si>
    <t xml:space="preserve">TT-W43277-MT</t>
  </si>
  <si>
    <t xml:space="preserve">B0D1VKXWPF</t>
  </si>
  <si>
    <t xml:space="preserve">TT-W43279-MT</t>
  </si>
  <si>
    <t xml:space="preserve">B0D1VMCWVJ</t>
  </si>
  <si>
    <t xml:space="preserve">TT-SM1017AAK-MT</t>
  </si>
  <si>
    <t xml:space="preserve">B0D1VMS1CH</t>
  </si>
  <si>
    <t xml:space="preserve">SM001017AAK</t>
  </si>
  <si>
    <t xml:space="preserve">TT-SM1017AAE-MT</t>
  </si>
  <si>
    <t xml:space="preserve">B0D1VJVM52</t>
  </si>
  <si>
    <t xml:space="preserve">SM001017AAE</t>
  </si>
  <si>
    <t xml:space="preserve">TT-GX1017AAC-1-MT</t>
  </si>
  <si>
    <t xml:space="preserve">B0D1VMGKDJ</t>
  </si>
  <si>
    <t xml:space="preserve">GX001017AAC-1</t>
  </si>
  <si>
    <t xml:space="preserve">818-W2225P153956</t>
  </si>
  <si>
    <t xml:space="preserve">B0D22Q8Q4Z</t>
  </si>
  <si>
    <t xml:space="preserve">W2225P153956</t>
  </si>
  <si>
    <t xml:space="preserve">818-W153990660</t>
  </si>
  <si>
    <t xml:space="preserve">B0D22MJMSV</t>
  </si>
  <si>
    <t xml:space="preserve">W153990660</t>
  </si>
  <si>
    <t xml:space="preserve">818-W153990665</t>
  </si>
  <si>
    <t xml:space="preserve">B0D22M2VJQ</t>
  </si>
  <si>
    <t xml:space="preserve">W153990665</t>
  </si>
  <si>
    <t xml:space="preserve">818-W153990657</t>
  </si>
  <si>
    <t xml:space="preserve">B0D22NTLKY</t>
  </si>
  <si>
    <t xml:space="preserve">W153990657</t>
  </si>
  <si>
    <t xml:space="preserve">818-W153990659</t>
  </si>
  <si>
    <t xml:space="preserve">B0D22MMVXP</t>
  </si>
  <si>
    <t xml:space="preserve">W153990659</t>
  </si>
  <si>
    <t xml:space="preserve">818-W153990662</t>
  </si>
  <si>
    <t xml:space="preserve">B0D22MGS5J</t>
  </si>
  <si>
    <t xml:space="preserve">W153990662</t>
  </si>
  <si>
    <t xml:space="preserve">818-W153990661</t>
  </si>
  <si>
    <t xml:space="preserve">B0D22ML6C9</t>
  </si>
  <si>
    <t xml:space="preserve">W153990661</t>
  </si>
  <si>
    <t xml:space="preserve">818-W153990663</t>
  </si>
  <si>
    <t xml:space="preserve">B0D22MP4QG</t>
  </si>
  <si>
    <t xml:space="preserve">W153990663</t>
  </si>
  <si>
    <t xml:space="preserve">818-W153990658</t>
  </si>
  <si>
    <t xml:space="preserve">B0D22NQVSH</t>
  </si>
  <si>
    <t xml:space="preserve">W153990658</t>
  </si>
  <si>
    <t xml:space="preserve">818-PP322590AAK</t>
  </si>
  <si>
    <t xml:space="preserve">B0D25F8V4C</t>
  </si>
  <si>
    <t xml:space="preserve">PP322590AAK</t>
  </si>
  <si>
    <t xml:space="preserve">818-W114359280</t>
  </si>
  <si>
    <t xml:space="preserve">B0D254NQV3</t>
  </si>
  <si>
    <t xml:space="preserve">W114359280</t>
  </si>
  <si>
    <t xml:space="preserve">818-W1143P151487</t>
  </si>
  <si>
    <t xml:space="preserve">B0D255Z2B4</t>
  </si>
  <si>
    <t xml:space="preserve">W1143P151487</t>
  </si>
  <si>
    <t xml:space="preserve">818-W1143P151486</t>
  </si>
  <si>
    <t xml:space="preserve">B0D256TCF5</t>
  </si>
  <si>
    <t xml:space="preserve">W1143P151486</t>
  </si>
  <si>
    <t xml:space="preserve">818-W114341203</t>
  </si>
  <si>
    <t xml:space="preserve">B0D25DHGDG</t>
  </si>
  <si>
    <t xml:space="preserve">W114341203</t>
  </si>
  <si>
    <t xml:space="preserve">818-W114341202</t>
  </si>
  <si>
    <t xml:space="preserve">B0D25BTRDH</t>
  </si>
  <si>
    <t xml:space="preserve">W114341202</t>
  </si>
  <si>
    <t xml:space="preserve">818-W114383664</t>
  </si>
  <si>
    <t xml:space="preserve">B0D25TVJ9Z</t>
  </si>
  <si>
    <t xml:space="preserve">W114383664</t>
  </si>
  <si>
    <t xml:space="preserve">818-W114349916</t>
  </si>
  <si>
    <t xml:space="preserve">B0D25V9WQ5</t>
  </si>
  <si>
    <t xml:space="preserve">W114349916</t>
  </si>
  <si>
    <t xml:space="preserve">818-W114383663</t>
  </si>
  <si>
    <t xml:space="preserve">B0D25X5524</t>
  </si>
  <si>
    <t xml:space="preserve">W114383663</t>
  </si>
  <si>
    <t xml:space="preserve">818-W114349917</t>
  </si>
  <si>
    <t xml:space="preserve">B0D25TRXGT</t>
  </si>
  <si>
    <t xml:space="preserve">W114349917</t>
  </si>
  <si>
    <t xml:space="preserve">818-W114349920</t>
  </si>
  <si>
    <t xml:space="preserve">B0D25T22RN</t>
  </si>
  <si>
    <t xml:space="preserve">W114349920</t>
  </si>
  <si>
    <t xml:space="preserve">818-W1143124782</t>
  </si>
  <si>
    <t xml:space="preserve">B0D261JSYL</t>
  </si>
  <si>
    <t xml:space="preserve">W1143124782</t>
  </si>
  <si>
    <t xml:space="preserve">818-W114383661</t>
  </si>
  <si>
    <t xml:space="preserve">B0D25YZ1TV</t>
  </si>
  <si>
    <t xml:space="preserve">W114383661</t>
  </si>
  <si>
    <t xml:space="preserve">818-WW114351405</t>
  </si>
  <si>
    <t xml:space="preserve">B0D2618NZH</t>
  </si>
  <si>
    <t xml:space="preserve">W114351405</t>
  </si>
  <si>
    <t xml:space="preserve">818-W1143124777</t>
  </si>
  <si>
    <t xml:space="preserve">B0D261C1JB</t>
  </si>
  <si>
    <t xml:space="preserve">W1143124777</t>
  </si>
  <si>
    <t xml:space="preserve">818-WW114351406</t>
  </si>
  <si>
    <t xml:space="preserve">B0D25ZJZHL</t>
  </si>
  <si>
    <t xml:space="preserve">W114351406</t>
  </si>
  <si>
    <t xml:space="preserve">818-W114351407</t>
  </si>
  <si>
    <t xml:space="preserve">B0D25ZRX6L</t>
  </si>
  <si>
    <t xml:space="preserve">W114351407</t>
  </si>
  <si>
    <t xml:space="preserve">818-W1143124780</t>
  </si>
  <si>
    <t xml:space="preserve">B0D2611ND3</t>
  </si>
  <si>
    <t xml:space="preserve">W1143124780</t>
  </si>
  <si>
    <t xml:space="preserve">818-WW114383662</t>
  </si>
  <si>
    <t xml:space="preserve">B0D25ZHC3X</t>
  </si>
  <si>
    <t xml:space="preserve">W114383662</t>
  </si>
  <si>
    <t xml:space="preserve">818-W1143124778</t>
  </si>
  <si>
    <t xml:space="preserve">B0D2616XZ3</t>
  </si>
  <si>
    <t xml:space="preserve">W1143124778</t>
  </si>
  <si>
    <t xml:space="preserve">WY-ZY-W1828P148586</t>
  </si>
  <si>
    <t xml:space="preserve">B0D1Y9LNC3</t>
  </si>
  <si>
    <t xml:space="preserve">W1828P148586</t>
  </si>
  <si>
    <t xml:space="preserve">WY-ZY-W2099P172318</t>
  </si>
  <si>
    <t xml:space="preserve">B0D1YB2RTW</t>
  </si>
  <si>
    <t xml:space="preserve">W2099P172318</t>
  </si>
  <si>
    <t xml:space="preserve">WY-ZY-W2099P172320</t>
  </si>
  <si>
    <t xml:space="preserve">B0D1Y9WBYW</t>
  </si>
  <si>
    <t xml:space="preserve">W2099P172320</t>
  </si>
  <si>
    <t xml:space="preserve">WY-ZY-W1828P149756</t>
  </si>
  <si>
    <t xml:space="preserve">B0D1Y96MHQ</t>
  </si>
  <si>
    <t xml:space="preserve">W1828P149756</t>
  </si>
  <si>
    <t xml:space="preserve">WY-ZY-W1859P172278</t>
  </si>
  <si>
    <t xml:space="preserve">B0D1YCTGQB</t>
  </si>
  <si>
    <t xml:space="preserve">W1859P172278</t>
  </si>
  <si>
    <t xml:space="preserve">WY-ZY-W1859P172280</t>
  </si>
  <si>
    <t xml:space="preserve">B0D1Y9XR3T</t>
  </si>
  <si>
    <t xml:space="preserve">W1859P172280</t>
  </si>
  <si>
    <t xml:space="preserve">WY-ZY-W1859P172272</t>
  </si>
  <si>
    <t xml:space="preserve">B0D1Y9Z4Y4</t>
  </si>
  <si>
    <t xml:space="preserve">W1859P172272</t>
  </si>
  <si>
    <t xml:space="preserve">WY-ZY-W1859P172270</t>
  </si>
  <si>
    <t xml:space="preserve">B0D1Y7D4MY</t>
  </si>
  <si>
    <t xml:space="preserve">W1859P172270</t>
  </si>
  <si>
    <t xml:space="preserve">WY-ZY-WY000393AAE</t>
  </si>
  <si>
    <t xml:space="preserve">B0D1YB1P7R</t>
  </si>
  <si>
    <t xml:space="preserve">WY000393AAE</t>
  </si>
  <si>
    <t xml:space="preserve">WY-ZY-WY000393AAA</t>
  </si>
  <si>
    <t xml:space="preserve">B0D1YDK4BM</t>
  </si>
  <si>
    <t xml:space="preserve">WY000393AAA</t>
  </si>
  <si>
    <t xml:space="preserve">WY-ZY-65975.00DT</t>
  </si>
  <si>
    <t xml:space="preserve">B0D1YBN3WN</t>
  </si>
  <si>
    <t xml:space="preserve">65975.00DT</t>
  </si>
  <si>
    <t xml:space="preserve">WY-ZY-70457.00BGE</t>
  </si>
  <si>
    <t xml:space="preserve">B0D1Y8GQ31</t>
  </si>
  <si>
    <t xml:space="preserve">70457.00BGE</t>
  </si>
  <si>
    <t xml:space="preserve">WY-ZY-SZ000020AAA</t>
  </si>
  <si>
    <t xml:space="preserve">B0D1Y9KW6F</t>
  </si>
  <si>
    <t xml:space="preserve">WY-ZY-SZ000020AAE</t>
  </si>
  <si>
    <t xml:space="preserve">B0D1Y8KNFT</t>
  </si>
  <si>
    <t xml:space="preserve">WY-ZY-W87469323</t>
  </si>
  <si>
    <t xml:space="preserve">B0D22MTJPR</t>
  </si>
  <si>
    <t xml:space="preserve">W87469323</t>
  </si>
  <si>
    <t xml:space="preserve">WY-ZY-W87469321</t>
  </si>
  <si>
    <t xml:space="preserve">B0D22LZ973</t>
  </si>
  <si>
    <t xml:space="preserve">W87469321</t>
  </si>
  <si>
    <t xml:space="preserve">WY-ZY-W87469311</t>
  </si>
  <si>
    <t xml:space="preserve">B0D22KJ9DJ</t>
  </si>
  <si>
    <t xml:space="preserve">W87469311</t>
  </si>
  <si>
    <t xml:space="preserve">WY-ZY-W87469066</t>
  </si>
  <si>
    <t xml:space="preserve">B0D22DYXV6</t>
  </si>
  <si>
    <t xml:space="preserve">W87469066</t>
  </si>
  <si>
    <t xml:space="preserve">WY-ZY-W87469065</t>
  </si>
  <si>
    <t xml:space="preserve">B0D22LPNMJ</t>
  </si>
  <si>
    <t xml:space="preserve">W87469065</t>
  </si>
  <si>
    <t xml:space="preserve">WY-ZY-72919.00GRY-2</t>
  </si>
  <si>
    <t xml:space="preserve">B0D22MPFSJ</t>
  </si>
  <si>
    <t xml:space="preserve">72919.00GRY-2</t>
  </si>
  <si>
    <t xml:space="preserve">WY-ZY-W2099P146283</t>
  </si>
  <si>
    <t xml:space="preserve">B0D22NLNF4</t>
  </si>
  <si>
    <t xml:space="preserve">W2099P146283</t>
  </si>
  <si>
    <t xml:space="preserve">WY-ZY-72919.00GRY</t>
  </si>
  <si>
    <t xml:space="preserve">B0D22MWHMR</t>
  </si>
  <si>
    <t xml:space="preserve">72919.00GRY</t>
  </si>
  <si>
    <t xml:space="preserve">WY-ZY-W2099S00021</t>
  </si>
  <si>
    <t xml:space="preserve">B0D22MN9BC</t>
  </si>
  <si>
    <t xml:space="preserve">W2099S00021</t>
  </si>
  <si>
    <t xml:space="preserve">WY-ZY-W2099S00019</t>
  </si>
  <si>
    <t xml:space="preserve">B0D22MY2QV</t>
  </si>
  <si>
    <t xml:space="preserve">W2099S00019</t>
  </si>
  <si>
    <t xml:space="preserve">WY-ZY-W2099S00020</t>
  </si>
  <si>
    <t xml:space="preserve">B0D22LL6KB</t>
  </si>
  <si>
    <t xml:space="preserve">W2099S00020</t>
  </si>
  <si>
    <t xml:space="preserve">WY-ZY-W2225P152516</t>
  </si>
  <si>
    <t xml:space="preserve">B0D22MSZZT</t>
  </si>
  <si>
    <t xml:space="preserve">W2225P152516</t>
  </si>
  <si>
    <t xml:space="preserve">WY-ZY-W2225142244</t>
  </si>
  <si>
    <t xml:space="preserve">B0D22LDHTW</t>
  </si>
  <si>
    <t xml:space="preserve">W2225142244</t>
  </si>
  <si>
    <t xml:space="preserve">WY-ZY-W874S00020</t>
  </si>
  <si>
    <t xml:space="preserve">B0D22SJP1V</t>
  </si>
  <si>
    <t xml:space="preserve">W874S00020</t>
  </si>
  <si>
    <t xml:space="preserve">WY-ZY-W874S00022</t>
  </si>
  <si>
    <t xml:space="preserve">B0D22Q81N2</t>
  </si>
  <si>
    <t xml:space="preserve">W874S00022</t>
  </si>
  <si>
    <t xml:space="preserve">WY-ZY-W874S00023</t>
  </si>
  <si>
    <t xml:space="preserve">B0D22M64ZZ</t>
  </si>
  <si>
    <t xml:space="preserve">W874S00023</t>
  </si>
  <si>
    <t xml:space="preserve">WY-ZY-W874S00014</t>
  </si>
  <si>
    <t xml:space="preserve">B0D22NHWWC</t>
  </si>
  <si>
    <t xml:space="preserve">W874S00014</t>
  </si>
  <si>
    <t xml:space="preserve">WY-ZY-W874S00013</t>
  </si>
  <si>
    <t xml:space="preserve">B0D22HWHNQ</t>
  </si>
  <si>
    <t xml:space="preserve">W874S00013</t>
  </si>
  <si>
    <t xml:space="preserve">WY-ZY-W874S00021</t>
  </si>
  <si>
    <t xml:space="preserve">B0D22QGWB3</t>
  </si>
  <si>
    <t xml:space="preserve">W874S00021</t>
  </si>
  <si>
    <t xml:space="preserve">WY-ZY-W640140573</t>
  </si>
  <si>
    <t xml:space="preserve">B0D262VM2T</t>
  </si>
  <si>
    <t xml:space="preserve">W640140573</t>
  </si>
  <si>
    <t xml:space="preserve">WY-ZY-W640141441</t>
  </si>
  <si>
    <t xml:space="preserve">B0D25YR85K</t>
  </si>
  <si>
    <t xml:space="preserve">W640141441</t>
  </si>
  <si>
    <t xml:space="preserve">WY-ZY-W400P149693</t>
  </si>
  <si>
    <t xml:space="preserve">B0D262TB66</t>
  </si>
  <si>
    <t xml:space="preserve">W400P149693</t>
  </si>
  <si>
    <t xml:space="preserve">WY-ZY-W400P149696</t>
  </si>
  <si>
    <t xml:space="preserve">B0D2622FX3</t>
  </si>
  <si>
    <t xml:space="preserve">W400P149696</t>
  </si>
  <si>
    <t xml:space="preserve">WY-ZY-W874P146980</t>
  </si>
  <si>
    <t xml:space="preserve">B0D261DFS6</t>
  </si>
  <si>
    <t xml:space="preserve">W874P146980</t>
  </si>
  <si>
    <t xml:space="preserve">WY-ZY-W874P146981</t>
  </si>
  <si>
    <t xml:space="preserve">B0D261G9TB</t>
  </si>
  <si>
    <t xml:space="preserve">W874P146981</t>
  </si>
  <si>
    <t xml:space="preserve">WY-ZY-W874P146982</t>
  </si>
  <si>
    <t xml:space="preserve">B0D25VG91T</t>
  </si>
  <si>
    <t xml:space="preserve">W874P146982</t>
  </si>
  <si>
    <t xml:space="preserve">WY-ZY-W874P146983</t>
  </si>
  <si>
    <t xml:space="preserve">B0D2614DLQ</t>
  </si>
  <si>
    <t xml:space="preserve">W874P146983</t>
  </si>
  <si>
    <t xml:space="preserve">YX-WF195910AAK</t>
  </si>
  <si>
    <t xml:space="preserve">B0D25ZQV54</t>
  </si>
  <si>
    <t xml:space="preserve">WF195910AAK</t>
  </si>
  <si>
    <t xml:space="preserve">YX-W504P145248</t>
  </si>
  <si>
    <t xml:space="preserve">B0D25YDVS9</t>
  </si>
  <si>
    <t xml:space="preserve">YX-WF195910AAE</t>
  </si>
  <si>
    <t xml:space="preserve">B0D25ZQF76</t>
  </si>
  <si>
    <t xml:space="preserve">WF195910AAE</t>
  </si>
  <si>
    <t xml:space="preserve">YX-W504P145247</t>
  </si>
  <si>
    <t xml:space="preserve">B0D25Z39DY</t>
  </si>
  <si>
    <t xml:space="preserve">YX-WF195910AAP</t>
  </si>
  <si>
    <t xml:space="preserve">B0D262L9K7</t>
  </si>
  <si>
    <t xml:space="preserve">WF195910AAP</t>
  </si>
  <si>
    <t xml:space="preserve">YX-WF313279AAE</t>
  </si>
  <si>
    <t xml:space="preserve">B0D25WP1WB</t>
  </si>
  <si>
    <t xml:space="preserve">WF313279AAE</t>
  </si>
  <si>
    <t xml:space="preserve">YX-WF313279AAP</t>
  </si>
  <si>
    <t xml:space="preserve">B0D25Z5R3X</t>
  </si>
  <si>
    <t xml:space="preserve">WF313279AAP</t>
  </si>
  <si>
    <t xml:space="preserve">YX-WF313279AAK</t>
  </si>
  <si>
    <t xml:space="preserve">B0D25XMFZX</t>
  </si>
  <si>
    <t xml:space="preserve">WF313279AAK</t>
  </si>
  <si>
    <t xml:space="preserve">YX-W1858123985</t>
  </si>
  <si>
    <t xml:space="preserve">B0D25Z24ZF</t>
  </si>
  <si>
    <t xml:space="preserve">YX-W1858123984</t>
  </si>
  <si>
    <t xml:space="preserve">B0D25WXBCL</t>
  </si>
  <si>
    <t xml:space="preserve">YX-W504S00050</t>
  </si>
  <si>
    <t xml:space="preserve">B0D21WH3HN</t>
  </si>
  <si>
    <t xml:space="preserve">W504S00050</t>
  </si>
  <si>
    <t xml:space="preserve">YX-W504S00051</t>
  </si>
  <si>
    <t xml:space="preserve">B0D21X7MSQ</t>
  </si>
  <si>
    <t xml:space="preserve">W504S00051</t>
  </si>
  <si>
    <t xml:space="preserve">YX-W504P148547</t>
  </si>
  <si>
    <t xml:space="preserve">B0D21Q1GF7</t>
  </si>
  <si>
    <t xml:space="preserve">W504P148547</t>
  </si>
  <si>
    <t xml:space="preserve">YX-W504P148548</t>
  </si>
  <si>
    <t xml:space="preserve">B0D226ZD88</t>
  </si>
  <si>
    <t xml:space="preserve">W504P148548</t>
  </si>
  <si>
    <t xml:space="preserve">YX-W1580P166720</t>
  </si>
  <si>
    <t xml:space="preserve">B0D221VT1V</t>
  </si>
  <si>
    <t xml:space="preserve">W1580P166720</t>
  </si>
  <si>
    <t xml:space="preserve">YX-W1580P166722</t>
  </si>
  <si>
    <t xml:space="preserve">B0D21C6FFN</t>
  </si>
  <si>
    <t xml:space="preserve">W1580P166722</t>
  </si>
  <si>
    <t xml:space="preserve">YX-W1580113790</t>
  </si>
  <si>
    <t xml:space="preserve">B0D21Y1JJQ</t>
  </si>
  <si>
    <t xml:space="preserve">W1580113790</t>
  </si>
  <si>
    <t xml:space="preserve">YX-W936P154652</t>
  </si>
  <si>
    <t xml:space="preserve">B0D21YRDD9</t>
  </si>
  <si>
    <t xml:space="preserve">W936P154652</t>
  </si>
  <si>
    <t xml:space="preserve">YX-W936P154651</t>
  </si>
  <si>
    <t xml:space="preserve">B0D21M6W53</t>
  </si>
  <si>
    <t xml:space="preserve">W936P154651</t>
  </si>
  <si>
    <t xml:space="preserve">YX-W2207P147173</t>
  </si>
  <si>
    <t xml:space="preserve">B0D21L4DZ7</t>
  </si>
  <si>
    <t xml:space="preserve">W2207P147173</t>
  </si>
  <si>
    <t xml:space="preserve">YX-RTA-7002-GRY</t>
  </si>
  <si>
    <t xml:space="preserve">B0D251KNZK</t>
  </si>
  <si>
    <t xml:space="preserve">RTA-7002-GRY</t>
  </si>
  <si>
    <t xml:space="preserve">YX-B031S00037</t>
  </si>
  <si>
    <t xml:space="preserve">B0D25LYN2M</t>
  </si>
  <si>
    <t xml:space="preserve">B031S00037</t>
  </si>
  <si>
    <t xml:space="preserve">YX-W347P168176</t>
  </si>
  <si>
    <t xml:space="preserve">B0D25692CG</t>
  </si>
  <si>
    <t xml:space="preserve">W347P168176</t>
  </si>
  <si>
    <t xml:space="preserve">YX-W34737210</t>
  </si>
  <si>
    <t xml:space="preserve">B0D254LK4X</t>
  </si>
  <si>
    <t xml:space="preserve">W34737210</t>
  </si>
  <si>
    <t xml:space="preserve">ZY-FG201235AAE-WY</t>
  </si>
  <si>
    <t xml:space="preserve">B0D296YX1P</t>
  </si>
  <si>
    <t xml:space="preserve">FG201235AAE</t>
  </si>
  <si>
    <t xml:space="preserve">ZY-63702.00BGE-WY</t>
  </si>
  <si>
    <t xml:space="preserve">B0D296LK19</t>
  </si>
  <si>
    <t xml:space="preserve">63702.00BGE</t>
  </si>
  <si>
    <t xml:space="preserve">ZY-63702.00BLU-WY</t>
  </si>
  <si>
    <t xml:space="preserve">B0D2958T6B</t>
  </si>
  <si>
    <t xml:space="preserve">3702.00BLU</t>
  </si>
  <si>
    <t xml:space="preserve">ZY-W2099S00008-YS-WY</t>
  </si>
  <si>
    <t xml:space="preserve">B0D297D9XP</t>
  </si>
  <si>
    <t xml:space="preserve">W2099S00008</t>
  </si>
  <si>
    <t xml:space="preserve">ZY-W2099S00009-YS-WY</t>
  </si>
  <si>
    <t xml:space="preserve">B0D296L88H</t>
  </si>
  <si>
    <t xml:space="preserve">W2099S00009</t>
  </si>
  <si>
    <t xml:space="preserve">ZY-FG201212AAE-WY</t>
  </si>
  <si>
    <t xml:space="preserve">B0D295N33P</t>
  </si>
  <si>
    <t xml:space="preserve">FG201212AAE</t>
  </si>
  <si>
    <t xml:space="preserve">ZY-FG201212AAA-WY</t>
  </si>
  <si>
    <t xml:space="preserve">B0D2967M18</t>
  </si>
  <si>
    <t xml:space="preserve">FG201212AAA</t>
  </si>
  <si>
    <t xml:space="preserve">ZY-W2391P149819-WY</t>
  </si>
  <si>
    <t xml:space="preserve">B0D296QXRP</t>
  </si>
  <si>
    <t xml:space="preserve">W2391P149819</t>
  </si>
  <si>
    <t xml:space="preserve">ZY-W2391P149818-WY</t>
  </si>
  <si>
    <t xml:space="preserve">B0D296JNMJ</t>
  </si>
  <si>
    <t xml:space="preserve">W2391P149818</t>
  </si>
  <si>
    <t xml:space="preserve">ZY-W2391P151455-WY</t>
  </si>
  <si>
    <t xml:space="preserve">B0D2967M1C</t>
  </si>
  <si>
    <t xml:space="preserve">W2391P151455</t>
  </si>
  <si>
    <t xml:space="preserve">YX-W697S00029</t>
  </si>
  <si>
    <t xml:space="preserve">B0D29BY74K</t>
  </si>
  <si>
    <t xml:space="preserve">W697S00029</t>
  </si>
  <si>
    <t xml:space="preserve">YX-W697S00030</t>
  </si>
  <si>
    <t xml:space="preserve">B0D294VL7R</t>
  </si>
  <si>
    <t xml:space="preserve">W697S00030</t>
  </si>
  <si>
    <t xml:space="preserve">YX-W697P153472</t>
  </si>
  <si>
    <t xml:space="preserve">B0D294GRL6</t>
  </si>
  <si>
    <t xml:space="preserve">W697P153472</t>
  </si>
  <si>
    <t xml:space="preserve">YX-W697P153473</t>
  </si>
  <si>
    <t xml:space="preserve">B0D2917M2Z</t>
  </si>
  <si>
    <t xml:space="preserve">W697P153473</t>
  </si>
  <si>
    <t xml:space="preserve">YX-W697P152022</t>
  </si>
  <si>
    <t xml:space="preserve">B0D29137XG</t>
  </si>
  <si>
    <t xml:space="preserve">W697P152022</t>
  </si>
  <si>
    <t xml:space="preserve">YX-W697P152020</t>
  </si>
  <si>
    <t xml:space="preserve">B0D2959SCX</t>
  </si>
  <si>
    <t xml:space="preserve">W697P152020</t>
  </si>
  <si>
    <t xml:space="preserve">YX-W697P152021</t>
  </si>
  <si>
    <t xml:space="preserve">B0D29463NP</t>
  </si>
  <si>
    <t xml:space="preserve">W697P152021</t>
  </si>
  <si>
    <t xml:space="preserve">WYGM-zcl-WF316018AAG</t>
  </si>
  <si>
    <t xml:space="preserve">B0D1G9NKZK</t>
  </si>
  <si>
    <t xml:space="preserve">WF316018AAG</t>
  </si>
  <si>
    <t xml:space="preserve">WYGM-zcl-WF316018AAN</t>
  </si>
  <si>
    <t xml:space="preserve">B0D1G9N5VC</t>
  </si>
  <si>
    <t xml:space="preserve">WF316018AAN</t>
  </si>
  <si>
    <t xml:space="preserve">WYGM-zcl-WF316018AAW</t>
  </si>
  <si>
    <t xml:space="preserve">B0D1G8ZN6B</t>
  </si>
  <si>
    <t xml:space="preserve">WF316018AAW</t>
  </si>
  <si>
    <t xml:space="preserve">WYGM-zcl-WF315658AAG</t>
  </si>
  <si>
    <t xml:space="preserve">B0D1QQ318N</t>
  </si>
  <si>
    <t xml:space="preserve">WF315658AAG</t>
  </si>
  <si>
    <t xml:space="preserve">WYGM-zcl-WF315658AAW</t>
  </si>
  <si>
    <t xml:space="preserve">B0D1Q9Z84Q</t>
  </si>
  <si>
    <t xml:space="preserve">WF315658AAW</t>
  </si>
  <si>
    <t xml:space="preserve">WYGM-zcl-WF316599AAB</t>
  </si>
  <si>
    <t xml:space="preserve">B0D1QYGQYS</t>
  </si>
  <si>
    <t xml:space="preserve">WF316599AAB</t>
  </si>
  <si>
    <t xml:space="preserve">WYGM-zcl-WF316599AAG</t>
  </si>
  <si>
    <t xml:space="preserve">B0D1Q4KY6H</t>
  </si>
  <si>
    <t xml:space="preserve">WF316599AAG</t>
  </si>
  <si>
    <t xml:space="preserve">WYGM-zcl-WF316599AAW</t>
  </si>
  <si>
    <t xml:space="preserve">B0D1QXF6DF</t>
  </si>
  <si>
    <t xml:space="preserve">WF316599AAW</t>
  </si>
  <si>
    <t xml:space="preserve">WYGM-zcl-WF316601AAG</t>
  </si>
  <si>
    <t xml:space="preserve">B0D1QGKZ46</t>
  </si>
  <si>
    <t xml:space="preserve">WF316601AAG</t>
  </si>
  <si>
    <t xml:space="preserve">WYGM-zcl-WF316601AAW</t>
  </si>
  <si>
    <t xml:space="preserve">B0D1Q8S8R9</t>
  </si>
  <si>
    <t xml:space="preserve">WF316601AAW</t>
  </si>
  <si>
    <t xml:space="preserve">WYGM-zcl-WF321197AAB</t>
  </si>
  <si>
    <t xml:space="preserve">B0D1R54K2B</t>
  </si>
  <si>
    <t xml:space="preserve">WF321197AAB</t>
  </si>
  <si>
    <t xml:space="preserve">WYGM-zcl-WF321197AAK</t>
  </si>
  <si>
    <t xml:space="preserve">B0D1R4PYQC</t>
  </si>
  <si>
    <t xml:space="preserve">WF321197AAK</t>
  </si>
  <si>
    <t xml:space="preserve">WYGM-zcl-SP000259AAD</t>
  </si>
  <si>
    <t xml:space="preserve">B0D1V3FN9Q</t>
  </si>
  <si>
    <t xml:space="preserve">SP000259AAD</t>
  </si>
  <si>
    <t xml:space="preserve">WYGM-zcl-SP000259AAE</t>
  </si>
  <si>
    <t xml:space="preserve">B0D1TTYHKH</t>
  </si>
  <si>
    <t xml:space="preserve">SP000259AAE</t>
  </si>
  <si>
    <t xml:space="preserve">WYGM-zcl-WF323694AAB</t>
  </si>
  <si>
    <t xml:space="preserve">B0D1TNG9DW</t>
  </si>
  <si>
    <t xml:space="preserve">WF323694AAB</t>
  </si>
  <si>
    <t xml:space="preserve">WYGM-zcl-WF323694AAK</t>
  </si>
  <si>
    <t xml:space="preserve">B0D1TYX479</t>
  </si>
  <si>
    <t xml:space="preserve">WF323694AAK</t>
  </si>
  <si>
    <t xml:space="preserve">WYGM-zcl-SP100016AAE</t>
  </si>
  <si>
    <t xml:space="preserve">B0D1V9SX21</t>
  </si>
  <si>
    <t xml:space="preserve">SP100016AAE</t>
  </si>
  <si>
    <t xml:space="preserve">WYGM-zcl-SP100016AAL</t>
  </si>
  <si>
    <t xml:space="preserve">B0D1VB36P3</t>
  </si>
  <si>
    <t xml:space="preserve">SP100016AAL</t>
  </si>
  <si>
    <t xml:space="preserve">WYGM-zcl-WF305818AAA</t>
  </si>
  <si>
    <t xml:space="preserve">B0D1VH2BGW</t>
  </si>
  <si>
    <t xml:space="preserve">WF305818AAA</t>
  </si>
  <si>
    <t xml:space="preserve">WYGM-zcl-W1781P148611</t>
  </si>
  <si>
    <t xml:space="preserve">B0D1Y6WS8J</t>
  </si>
  <si>
    <t xml:space="preserve">W1781P148611</t>
  </si>
  <si>
    <t xml:space="preserve">WYGM-zcl-W1781P148612</t>
  </si>
  <si>
    <t xml:space="preserve">B0D1Y1MCT4</t>
  </si>
  <si>
    <t xml:space="preserve">W1781P148612</t>
  </si>
  <si>
    <t xml:space="preserve">WYGM-zcl-W1781P148613</t>
  </si>
  <si>
    <t xml:space="preserve">B0D1XLM9WX</t>
  </si>
  <si>
    <t xml:space="preserve">W1781P148613</t>
  </si>
  <si>
    <t xml:space="preserve">WYGM-zcl-W1781P148583</t>
  </si>
  <si>
    <t xml:space="preserve">B0D1XYC3KH</t>
  </si>
  <si>
    <t xml:space="preserve">W1781P148583</t>
  </si>
  <si>
    <t xml:space="preserve">WYGM-zcl-W1781P148585</t>
  </si>
  <si>
    <t xml:space="preserve">B0D1XYKQ52</t>
  </si>
  <si>
    <t xml:space="preserve">W1781P148585</t>
  </si>
  <si>
    <t xml:space="preserve">WYGM-zcl-W1781P148587</t>
  </si>
  <si>
    <t xml:space="preserve">B0D1XY25YY</t>
  </si>
  <si>
    <t xml:space="preserve">W1781P148587</t>
  </si>
  <si>
    <t xml:space="preserve">WYGM-zcl-W1781P148614</t>
  </si>
  <si>
    <t xml:space="preserve">B0D1Y8BNNL</t>
  </si>
  <si>
    <t xml:space="preserve">W1781P148614</t>
  </si>
  <si>
    <t xml:space="preserve">WYGM-zcl-W1781P148615</t>
  </si>
  <si>
    <t xml:space="preserve">B0D1Y9SBSV</t>
  </si>
  <si>
    <t xml:space="preserve">W1781P148615</t>
  </si>
  <si>
    <t xml:space="preserve">WYGM-zcl-W1781P148621</t>
  </si>
  <si>
    <t xml:space="preserve">B0D1Y8ZGL2</t>
  </si>
  <si>
    <t xml:space="preserve">W1781P148621</t>
  </si>
  <si>
    <t xml:space="preserve">WYGM-zcl-LT001605AAE</t>
  </si>
  <si>
    <t xml:space="preserve">B0D1YF4XGP</t>
  </si>
  <si>
    <t xml:space="preserve">LT001605AAE</t>
  </si>
  <si>
    <t xml:space="preserve">WYGM-zcl-LT001605AAK</t>
  </si>
  <si>
    <t xml:space="preserve">B0D1YFB57N</t>
  </si>
  <si>
    <t xml:space="preserve">LT001605AAK</t>
  </si>
  <si>
    <t xml:space="preserve">WYGM-zcl-LT001606AAE</t>
  </si>
  <si>
    <t xml:space="preserve">B0D1YF8FGT</t>
  </si>
  <si>
    <t xml:space="preserve">LT001606AAE</t>
  </si>
  <si>
    <t xml:space="preserve">WYGM-zcl-LT001606AAK</t>
  </si>
  <si>
    <t xml:space="preserve">B0D1YD39X6</t>
  </si>
  <si>
    <t xml:space="preserve">LT001606AAK</t>
  </si>
  <si>
    <t xml:space="preserve">WYGM-zcl-DL001831AAA</t>
  </si>
  <si>
    <t xml:space="preserve">B0D21N968T</t>
  </si>
  <si>
    <t xml:space="preserve">DL001831AAA</t>
  </si>
  <si>
    <t xml:space="preserve">WYGM-zcl-DL001831AAH</t>
  </si>
  <si>
    <t xml:space="preserve">B0D21XMFHB</t>
  </si>
  <si>
    <t xml:space="preserve">DL001831AAH</t>
  </si>
  <si>
    <t xml:space="preserve">WYGM-zcl-DL001832AAA</t>
  </si>
  <si>
    <t xml:space="preserve">B0D21X78WF</t>
  </si>
  <si>
    <t xml:space="preserve">DL001832AAA</t>
  </si>
  <si>
    <t xml:space="preserve">WYGM-zcl-DL001832AAH</t>
  </si>
  <si>
    <t xml:space="preserve">B0D21NLPXW</t>
  </si>
  <si>
    <t xml:space="preserve">DL001832AAH</t>
  </si>
  <si>
    <t xml:space="preserve">WYGM-zcl-W2227P156063</t>
  </si>
  <si>
    <t xml:space="preserve">B0D28S8MFG</t>
  </si>
  <si>
    <t xml:space="preserve">W2227P156063</t>
  </si>
  <si>
    <t xml:space="preserve">WYGM-zcl-W2227P156061</t>
  </si>
  <si>
    <t xml:space="preserve">B0D28PC185</t>
  </si>
  <si>
    <t xml:space="preserve">W2227P156061</t>
  </si>
  <si>
    <t xml:space="preserve">WYGM-zcl-W2227P156019</t>
  </si>
  <si>
    <t xml:space="preserve">B0D28TNP53</t>
  </si>
  <si>
    <t xml:space="preserve">W2227P156019</t>
  </si>
  <si>
    <t xml:space="preserve">WYGM-zcl-W2227P156055</t>
  </si>
  <si>
    <t xml:space="preserve">B0D293RWBH</t>
  </si>
  <si>
    <t xml:space="preserve">W2227P156055</t>
  </si>
  <si>
    <t xml:space="preserve">WYGM-zcl-W2227P156035</t>
  </si>
  <si>
    <t xml:space="preserve">B0D2916CZW</t>
  </si>
  <si>
    <t xml:space="preserve">W2227P156035</t>
  </si>
  <si>
    <t xml:space="preserve">WYGM-zcl-W2227P156038</t>
  </si>
  <si>
    <t xml:space="preserve">B0D292SHVX</t>
  </si>
  <si>
    <t xml:space="preserve">W2227P156038</t>
  </si>
  <si>
    <t xml:space="preserve">WYGM-zcl-W1303113534</t>
  </si>
  <si>
    <t xml:space="preserve">B0D2CKWGB4</t>
  </si>
  <si>
    <t xml:space="preserve">W1303113534</t>
  </si>
  <si>
    <t xml:space="preserve">WYGM-zcl-W1303113535</t>
  </si>
  <si>
    <t xml:space="preserve">B0D2CDQ583</t>
  </si>
  <si>
    <t xml:space="preserve">W1303113535</t>
  </si>
  <si>
    <t xml:space="preserve">WYGM-zcl-W1303113536</t>
  </si>
  <si>
    <t xml:space="preserve">B0D2C9C3K9</t>
  </si>
  <si>
    <t xml:space="preserve">W1303113536</t>
  </si>
  <si>
    <t xml:space="preserve">WYGM-zcl-W1303113538</t>
  </si>
  <si>
    <t xml:space="preserve">B0D2CNCMYC</t>
  </si>
  <si>
    <t xml:space="preserve">W1303113538</t>
  </si>
  <si>
    <t xml:space="preserve">WYGM-zcl-W1303113539</t>
  </si>
  <si>
    <t xml:space="preserve">B0D2CQ66WK</t>
  </si>
  <si>
    <t xml:space="preserve">W1303113539</t>
  </si>
  <si>
    <t xml:space="preserve">WYGM-zcl-MS299246AAH</t>
  </si>
  <si>
    <t xml:space="preserve">B0D2D1RJQS</t>
  </si>
  <si>
    <t xml:space="preserve">MS299246AAH</t>
  </si>
  <si>
    <t xml:space="preserve">WYGM-zcl-WF319596AAK</t>
  </si>
  <si>
    <t xml:space="preserve">B0D2DBYWQN</t>
  </si>
  <si>
    <t xml:space="preserve">WYGM-zcl-WF311023AAK</t>
  </si>
  <si>
    <t xml:space="preserve">B0D2DD14WP</t>
  </si>
  <si>
    <t xml:space="preserve">WYGM-zcl-WF308547AAB</t>
  </si>
  <si>
    <t xml:space="preserve">B0D2HF3KS5</t>
  </si>
  <si>
    <t xml:space="preserve">WYGM-zcl-WF308547AAE</t>
  </si>
  <si>
    <t xml:space="preserve">B0D2HBG4FQ</t>
  </si>
  <si>
    <t xml:space="preserve">WYGM-zcl-WF308547AAK</t>
  </si>
  <si>
    <t xml:space="preserve">B0D2GLFDFG</t>
  </si>
  <si>
    <t xml:space="preserve">WYGM-zcl-SD000023AAB</t>
  </si>
  <si>
    <t xml:space="preserve">B0D2GNBS4V</t>
  </si>
  <si>
    <t xml:space="preserve">WYGM-zcl-SD000023AAE</t>
  </si>
  <si>
    <t xml:space="preserve">B0D2GXNNTB</t>
  </si>
  <si>
    <t xml:space="preserve">WYGM-zcl-SD000023AAK</t>
  </si>
  <si>
    <t xml:space="preserve">B0D2GY682K</t>
  </si>
  <si>
    <t xml:space="preserve">WYGM-zcl-SP000046AAA</t>
  </si>
  <si>
    <t xml:space="preserve">B0D2HVHHRH</t>
  </si>
  <si>
    <t xml:space="preserve">SP000046AAA</t>
  </si>
  <si>
    <t xml:space="preserve">WYGM-zcl-SP000046AAE</t>
  </si>
  <si>
    <t xml:space="preserve">B0D2HSX75M</t>
  </si>
  <si>
    <t xml:space="preserve">SP000046AAE</t>
  </si>
  <si>
    <t xml:space="preserve">WYGM-zcl-SP000046AAK</t>
  </si>
  <si>
    <t xml:space="preserve">B0D2HRZJ34</t>
  </si>
  <si>
    <t xml:space="preserve">SP000046AAK</t>
  </si>
  <si>
    <t xml:space="preserve">WYGM-zcl-SP000047AAA</t>
  </si>
  <si>
    <t xml:space="preserve">B0D2HTSVF7</t>
  </si>
  <si>
    <t xml:space="preserve">SP000047AAA</t>
  </si>
  <si>
    <t xml:space="preserve">WYGM-zcl-SP000047AAE</t>
  </si>
  <si>
    <t xml:space="preserve">B0D2HVRMBN</t>
  </si>
  <si>
    <t xml:space="preserve">SP000047AAE</t>
  </si>
  <si>
    <t xml:space="preserve">WYGM-zcl-SP000047AAK</t>
  </si>
  <si>
    <t xml:space="preserve">B0D2HSJXZT</t>
  </si>
  <si>
    <t xml:space="preserve">SP000047AAK</t>
  </si>
  <si>
    <t xml:space="preserve">YX-W1307S00019</t>
  </si>
  <si>
    <t xml:space="preserve">B0D2CF5G8Q</t>
  </si>
  <si>
    <t xml:space="preserve">YX-W1307S00023</t>
  </si>
  <si>
    <t xml:space="preserve">B0D2C98D8L</t>
  </si>
  <si>
    <t xml:space="preserve">W1307S00023</t>
  </si>
  <si>
    <t xml:space="preserve">YX-W1307S00018</t>
  </si>
  <si>
    <t xml:space="preserve">B0D2D3JGVK</t>
  </si>
  <si>
    <t xml:space="preserve">W1307S00018</t>
  </si>
  <si>
    <t xml:space="preserve">YX-W1307S00017</t>
  </si>
  <si>
    <t xml:space="preserve">B0D2CK8BP5</t>
  </si>
  <si>
    <t xml:space="preserve">W1580S00050</t>
  </si>
  <si>
    <t xml:space="preserve">YX-W1307S00020</t>
  </si>
  <si>
    <t xml:space="preserve">B0D2CGM3BZ</t>
  </si>
  <si>
    <t xml:space="preserve">YX-W504P143285</t>
  </si>
  <si>
    <t xml:space="preserve">B0D2HNXQWT</t>
  </si>
  <si>
    <t xml:space="preserve">W504P143285</t>
  </si>
  <si>
    <t xml:space="preserve">YX-W504P143286</t>
  </si>
  <si>
    <t xml:space="preserve">B0D2HP6CCJ</t>
  </si>
  <si>
    <t xml:space="preserve">W504P143286</t>
  </si>
  <si>
    <t xml:space="preserve">YX-W504P143287</t>
  </si>
  <si>
    <t xml:space="preserve">B0D2HP4W4S</t>
  </si>
  <si>
    <t xml:space="preserve">W504P143287</t>
  </si>
  <si>
    <t xml:space="preserve">YX-GX000707AAK</t>
  </si>
  <si>
    <t xml:space="preserve">B0D2HNFSZZ</t>
  </si>
  <si>
    <t xml:space="preserve">GX000707AAK</t>
  </si>
  <si>
    <t xml:space="preserve">YX-LT000045AAK-1</t>
  </si>
  <si>
    <t xml:space="preserve">B0D2HND4WY</t>
  </si>
  <si>
    <t xml:space="preserve">LT000045AAK-1</t>
  </si>
  <si>
    <t xml:space="preserve">YX-GX000707AAE</t>
  </si>
  <si>
    <t xml:space="preserve">B0D2HMY5Q1</t>
  </si>
  <si>
    <t xml:space="preserve">GX000707AAE</t>
  </si>
  <si>
    <t xml:space="preserve">YX-LT000045AAE-1</t>
  </si>
  <si>
    <t xml:space="preserve">B0D2HPD1K8</t>
  </si>
  <si>
    <t xml:space="preserve">YX-W1580S00017</t>
  </si>
  <si>
    <t xml:space="preserve">B0D2HNSB9N</t>
  </si>
  <si>
    <t xml:space="preserve">W1580S00017</t>
  </si>
  <si>
    <t xml:space="preserve">YX-W1580S00018</t>
  </si>
  <si>
    <t xml:space="preserve">B0D2HMDY2V</t>
  </si>
  <si>
    <t xml:space="preserve">W1580S00018</t>
  </si>
  <si>
    <t xml:space="preserve">YX-W1580P144451</t>
  </si>
  <si>
    <t xml:space="preserve">B0D2HMWP9T</t>
  </si>
  <si>
    <t xml:space="preserve">YX-W1580S00016</t>
  </si>
  <si>
    <t xml:space="preserve">B0D2HPBMJS</t>
  </si>
  <si>
    <t xml:space="preserve">W1580S00016</t>
  </si>
  <si>
    <t xml:space="preserve">YX-W1580S00019</t>
  </si>
  <si>
    <t xml:space="preserve">B0D2HM6JP8</t>
  </si>
  <si>
    <t xml:space="preserve">W1580S00019</t>
  </si>
  <si>
    <t xml:space="preserve">YX-W1580P144450</t>
  </si>
  <si>
    <t xml:space="preserve">B0D2HMYDMF</t>
  </si>
  <si>
    <t xml:space="preserve">YX-W1580P144453</t>
  </si>
  <si>
    <t xml:space="preserve">B0D2HM2LYD</t>
  </si>
  <si>
    <t xml:space="preserve">YX-W1580P144454</t>
  </si>
  <si>
    <t xml:space="preserve">B0D2HPJD9S</t>
  </si>
  <si>
    <t xml:space="preserve">WY-ZY-66256.00DGRY</t>
  </si>
  <si>
    <t xml:space="preserve">B0D2DCM6KW</t>
  </si>
  <si>
    <t xml:space="preserve">66256.00DGRY</t>
  </si>
  <si>
    <t xml:space="preserve">WY-ZY-66256.00</t>
  </si>
  <si>
    <t xml:space="preserve">B0D2DJC2ZQ</t>
  </si>
  <si>
    <t xml:space="preserve">WY-ZY-68020.00DBRN</t>
  </si>
  <si>
    <t xml:space="preserve">B0D2DGS58H</t>
  </si>
  <si>
    <t xml:space="preserve">68020.00DBRN</t>
  </si>
  <si>
    <t xml:space="preserve">WY-ZY-W329S00045</t>
  </si>
  <si>
    <t xml:space="preserve">B0D2DG96N3</t>
  </si>
  <si>
    <t xml:space="preserve">W329S00045</t>
  </si>
  <si>
    <t xml:space="preserve">WY-ZY-W329S00044</t>
  </si>
  <si>
    <t xml:space="preserve">B0D2DGVXQ4</t>
  </si>
  <si>
    <t xml:space="preserve">W329S00044</t>
  </si>
  <si>
    <t xml:space="preserve">WY-ZY-W1703S00024</t>
  </si>
  <si>
    <t xml:space="preserve">B0D2DHJZ1K</t>
  </si>
  <si>
    <t xml:space="preserve">W1703S00024</t>
  </si>
  <si>
    <t xml:space="preserve">WY-ZY-W1703S00025</t>
  </si>
  <si>
    <t xml:space="preserve">B0D2DHLX4Z</t>
  </si>
  <si>
    <t xml:space="preserve">W1703S00025</t>
  </si>
  <si>
    <t xml:space="preserve">WY-ZY-W1859109689</t>
  </si>
  <si>
    <t xml:space="preserve">B0D2HVNXDY</t>
  </si>
  <si>
    <t xml:space="preserve">W1859109689</t>
  </si>
  <si>
    <t xml:space="preserve">WY-ZY-PTLIMON5PCSGRY</t>
  </si>
  <si>
    <t xml:space="preserve">B0D2HWSWMX</t>
  </si>
  <si>
    <t xml:space="preserve">PTLIMON5PCSGRY</t>
  </si>
  <si>
    <t xml:space="preserve">WY-ZY-PTLIMON5PCS</t>
  </si>
  <si>
    <t xml:space="preserve">B0D2HVV8PD</t>
  </si>
  <si>
    <t xml:space="preserve">PTLIMON5PCS</t>
  </si>
  <si>
    <t xml:space="preserve">WY-ZY-W1859109858</t>
  </si>
  <si>
    <t xml:space="preserve">B0D2J2VG62</t>
  </si>
  <si>
    <t xml:space="preserve">W1859109858</t>
  </si>
  <si>
    <t xml:space="preserve">WY-ZY-W1859109860</t>
  </si>
  <si>
    <t xml:space="preserve">B0D2J2H2V9</t>
  </si>
  <si>
    <t xml:space="preserve">W1859109860</t>
  </si>
  <si>
    <t xml:space="preserve">WY-ZY-W1859109855</t>
  </si>
  <si>
    <t xml:space="preserve">B0D2J3SFJT</t>
  </si>
  <si>
    <t xml:space="preserve">W1859109855</t>
  </si>
  <si>
    <t xml:space="preserve">WY-ZY-W1859109866</t>
  </si>
  <si>
    <t xml:space="preserve">B0D2HVMKHG</t>
  </si>
  <si>
    <t xml:space="preserve">W1859109866</t>
  </si>
  <si>
    <t xml:space="preserve">WY-ZY-W1859109862</t>
  </si>
  <si>
    <t xml:space="preserve">B0D2HWGZLD</t>
  </si>
  <si>
    <t xml:space="preserve">W1859109862</t>
  </si>
  <si>
    <t xml:space="preserve">WY-ZY-W1859109830</t>
  </si>
  <si>
    <t xml:space="preserve">B0D2HV8T74</t>
  </si>
  <si>
    <t xml:space="preserve">W1859109830</t>
  </si>
  <si>
    <t xml:space="preserve">WY-ZY-WF319383AAE</t>
  </si>
  <si>
    <t xml:space="preserve">B0D2HWW383</t>
  </si>
  <si>
    <t xml:space="preserve">WF319383AAE</t>
  </si>
  <si>
    <t xml:space="preserve">WY-ZY-WF319383AAB</t>
  </si>
  <si>
    <t xml:space="preserve">B0D2HWXRCB</t>
  </si>
  <si>
    <t xml:space="preserve">WF319383AAB</t>
  </si>
  <si>
    <t xml:space="preserve">WY-ZY-WF319383AAK</t>
  </si>
  <si>
    <t xml:space="preserve">B0D2HVZS8D</t>
  </si>
  <si>
    <t xml:space="preserve">WF319383AAK</t>
  </si>
  <si>
    <t xml:space="preserve">MM-WF308630AAK</t>
  </si>
  <si>
    <t xml:space="preserve">B0D14ZKBSM</t>
  </si>
  <si>
    <t xml:space="preserve">WF308630AAK</t>
  </si>
  <si>
    <t xml:space="preserve">MM-WF308630AAE</t>
  </si>
  <si>
    <t xml:space="preserve">B0D152B63R</t>
  </si>
  <si>
    <t xml:space="preserve">WF308630AAE</t>
  </si>
  <si>
    <t xml:space="preserve">MM-WF308630AAP</t>
  </si>
  <si>
    <t xml:space="preserve">B0D151FR5P</t>
  </si>
  <si>
    <t xml:space="preserve">WF308630AAP</t>
  </si>
  <si>
    <t xml:space="preserve">MM-WF308630AAD</t>
  </si>
  <si>
    <t xml:space="preserve">B0D14YYVWT</t>
  </si>
  <si>
    <t xml:space="preserve">WF308630AAD</t>
  </si>
  <si>
    <t xml:space="preserve">MM-WF308631AAK</t>
  </si>
  <si>
    <t xml:space="preserve">B0D151G2L2</t>
  </si>
  <si>
    <t xml:space="preserve">WF308631AAK</t>
  </si>
  <si>
    <t xml:space="preserve">MM-WF308631AAE</t>
  </si>
  <si>
    <t xml:space="preserve">B0D152G74K</t>
  </si>
  <si>
    <t xml:space="preserve">WF308631AAE</t>
  </si>
  <si>
    <t xml:space="preserve">MM-WF308631AAP</t>
  </si>
  <si>
    <t xml:space="preserve">B0D14ZF9F8</t>
  </si>
  <si>
    <t xml:space="preserve">WF308631AAP</t>
  </si>
  <si>
    <t xml:space="preserve">MM-WF308631AAD</t>
  </si>
  <si>
    <t xml:space="preserve">B0D14ZC3GF</t>
  </si>
  <si>
    <t xml:space="preserve">WF308631AAD</t>
  </si>
  <si>
    <t xml:space="preserve">MM-LP000883AAK</t>
  </si>
  <si>
    <t xml:space="preserve">B0D14Z1TQL</t>
  </si>
  <si>
    <t xml:space="preserve">LP000883AAK</t>
  </si>
  <si>
    <t xml:space="preserve">MM-LP000883AAE</t>
  </si>
  <si>
    <t xml:space="preserve">B0D14YP9LP</t>
  </si>
  <si>
    <t xml:space="preserve">LP000883AAE</t>
  </si>
  <si>
    <t xml:space="preserve">MM-LP000883AAP</t>
  </si>
  <si>
    <t xml:space="preserve">B0D152HJLR</t>
  </si>
  <si>
    <t xml:space="preserve">LP000883AAP</t>
  </si>
  <si>
    <t xml:space="preserve">MM-LP000883AAD</t>
  </si>
  <si>
    <t xml:space="preserve">B0D14YFPMX</t>
  </si>
  <si>
    <t xml:space="preserve">LP000883AAD</t>
  </si>
  <si>
    <t xml:space="preserve">MM-GX000356AAK</t>
  </si>
  <si>
    <t xml:space="preserve">B0D181PLY9</t>
  </si>
  <si>
    <t xml:space="preserve">MM-GX000356AAP</t>
  </si>
  <si>
    <t xml:space="preserve">B0D17YH144</t>
  </si>
  <si>
    <t xml:space="preserve">MM-W1858123984K-TWIN</t>
  </si>
  <si>
    <t xml:space="preserve">B0D17Y7TYF</t>
  </si>
  <si>
    <t xml:space="preserve">MM-W1858123985E-TWIN</t>
  </si>
  <si>
    <t xml:space="preserve">B0D182H6C8</t>
  </si>
  <si>
    <t xml:space="preserve">MM-W1858123986K-FULL</t>
  </si>
  <si>
    <t xml:space="preserve">B0D17ZFR92</t>
  </si>
  <si>
    <t xml:space="preserve">MM-W1858123988E-FULL</t>
  </si>
  <si>
    <t xml:space="preserve">B0D1824SB4</t>
  </si>
  <si>
    <t xml:space="preserve">MM-W1916126252AB-FULL</t>
  </si>
  <si>
    <t xml:space="preserve">B0D17Y9PJN</t>
  </si>
  <si>
    <t xml:space="preserve">W1916126252</t>
  </si>
  <si>
    <t xml:space="preserve">MM-W1916126253AB-QUEEN</t>
  </si>
  <si>
    <t xml:space="preserve">B0D17YRJJN</t>
  </si>
  <si>
    <t xml:space="preserve">W1916126253</t>
  </si>
  <si>
    <t xml:space="preserve">MM-WF292330AAK-T</t>
  </si>
  <si>
    <t xml:space="preserve">B0D1CM1H3T</t>
  </si>
  <si>
    <t xml:space="preserve">WF292330AAK</t>
  </si>
  <si>
    <t xml:space="preserve">MM-WF292330AAE-T</t>
  </si>
  <si>
    <t xml:space="preserve">B0D1CK5889</t>
  </si>
  <si>
    <t xml:space="preserve">WF292330AAE</t>
  </si>
  <si>
    <t xml:space="preserve">MM-WF292330AAP-T</t>
  </si>
  <si>
    <t xml:space="preserve">B0D1CJR79M</t>
  </si>
  <si>
    <t xml:space="preserve">WF292330AAP</t>
  </si>
  <si>
    <t xml:space="preserve">MM-W504P143320AE</t>
  </si>
  <si>
    <t xml:space="preserve">B0D1CJBNRX</t>
  </si>
  <si>
    <t xml:space="preserve">W504P143320</t>
  </si>
  <si>
    <t xml:space="preserve">MM-W504P143321AK</t>
  </si>
  <si>
    <t xml:space="preserve">B0D1CL5WV3</t>
  </si>
  <si>
    <t xml:space="preserve">W504P143321</t>
  </si>
  <si>
    <t xml:space="preserve">MM-W504S00135E</t>
  </si>
  <si>
    <t xml:space="preserve">B0D1CM3DWY</t>
  </si>
  <si>
    <t xml:space="preserve">W504S00135</t>
  </si>
  <si>
    <t xml:space="preserve">MM-W504S00136K</t>
  </si>
  <si>
    <t xml:space="preserve">B0D1CL3XWS</t>
  </si>
  <si>
    <t xml:space="preserve">W504S00136</t>
  </si>
  <si>
    <t xml:space="preserve">MM-W504P143301AE-TWIN</t>
  </si>
  <si>
    <t xml:space="preserve">B0D1CJZTJM</t>
  </si>
  <si>
    <t xml:space="preserve">MM-W504P143302AK-TWIN</t>
  </si>
  <si>
    <t xml:space="preserve">B0D1CJNBYV</t>
  </si>
  <si>
    <t xml:space="preserve">MM-W504P143303NA-TWIN</t>
  </si>
  <si>
    <t xml:space="preserve">B0D1CL4CD9</t>
  </si>
  <si>
    <t xml:space="preserve">MM-W504P143297AE-TWIN</t>
  </si>
  <si>
    <t xml:space="preserve">B0D1CKGG35</t>
  </si>
  <si>
    <t xml:space="preserve">MM-W504P143298AK-TWIN</t>
  </si>
  <si>
    <t xml:space="preserve">B0D1CLX247</t>
  </si>
  <si>
    <t xml:space="preserve">MM-W504P143299NA-TWIN</t>
  </si>
  <si>
    <t xml:space="preserve">B0D1CJWVKC</t>
  </si>
  <si>
    <t xml:space="preserve">MM-W1716S00001</t>
  </si>
  <si>
    <t xml:space="preserve">B0D1N89S73</t>
  </si>
  <si>
    <t xml:space="preserve">W1716S00001</t>
  </si>
  <si>
    <t xml:space="preserve">MM-W1716S00002</t>
  </si>
  <si>
    <t xml:space="preserve">B0D1N8C5RX</t>
  </si>
  <si>
    <t xml:space="preserve">W1716S00002</t>
  </si>
  <si>
    <t xml:space="preserve">MM-W1716S00003</t>
  </si>
  <si>
    <t xml:space="preserve">B0D1N7RM3R</t>
  </si>
  <si>
    <t xml:space="preserve">W1716S00003</t>
  </si>
  <si>
    <t xml:space="preserve">MM-W1716S00004</t>
  </si>
  <si>
    <t xml:space="preserve">B0D1NBC4PX</t>
  </si>
  <si>
    <t xml:space="preserve">W1716S00004</t>
  </si>
  <si>
    <t xml:space="preserve">MM-W1716S00007</t>
  </si>
  <si>
    <t xml:space="preserve">B0D1N84GBF</t>
  </si>
  <si>
    <t xml:space="preserve">MM-W1716S00008</t>
  </si>
  <si>
    <t xml:space="preserve">B0D1N8TB8D</t>
  </si>
  <si>
    <t xml:space="preserve">MM-HL000090AAK</t>
  </si>
  <si>
    <t xml:space="preserve">B0D1N78S5H</t>
  </si>
  <si>
    <t xml:space="preserve">MM-HL000090AAD</t>
  </si>
  <si>
    <t xml:space="preserve">B0D1N8LN9N</t>
  </si>
  <si>
    <t xml:space="preserve">MM-LP000723AAK-T</t>
  </si>
  <si>
    <t xml:space="preserve">B0D1N8WLF8</t>
  </si>
  <si>
    <t xml:space="preserve">LP000723AAK</t>
  </si>
  <si>
    <t xml:space="preserve">MM-LP000723AAE-T</t>
  </si>
  <si>
    <t xml:space="preserve">B0D1N8HXL1</t>
  </si>
  <si>
    <t xml:space="preserve">LP000723AAE</t>
  </si>
  <si>
    <t xml:space="preserve">MM-LP000724AAK-F</t>
  </si>
  <si>
    <t xml:space="preserve">B0D1N9V18F</t>
  </si>
  <si>
    <t xml:space="preserve">LP000724AAK</t>
  </si>
  <si>
    <t xml:space="preserve">MM-LP000724AAE-F</t>
  </si>
  <si>
    <t xml:space="preserve">B0D1N9VL26</t>
  </si>
  <si>
    <t xml:space="preserve">LP000724AAE</t>
  </si>
  <si>
    <t xml:space="preserve">MM-W1935140533AB-TF</t>
  </si>
  <si>
    <t xml:space="preserve">B0D1N8544M</t>
  </si>
  <si>
    <t xml:space="preserve">W1935140533</t>
  </si>
  <si>
    <t xml:space="preserve">MM-W1935140537AK-TF</t>
  </si>
  <si>
    <t xml:space="preserve">B0D1N9L2QL</t>
  </si>
  <si>
    <t xml:space="preserve">W1935140537</t>
  </si>
  <si>
    <t xml:space="preserve">MM-W2325P145175</t>
  </si>
  <si>
    <t xml:space="preserve">B0D1TDVKX2</t>
  </si>
  <si>
    <t xml:space="preserve">W2325P145175</t>
  </si>
  <si>
    <t xml:space="preserve">MM-W2325P144330</t>
  </si>
  <si>
    <t xml:space="preserve">B0D1SVNJ23</t>
  </si>
  <si>
    <t xml:space="preserve">W2325P144330</t>
  </si>
  <si>
    <t xml:space="preserve">MM-W2325P143935</t>
  </si>
  <si>
    <t xml:space="preserve">B0D1TCG5H7</t>
  </si>
  <si>
    <t xml:space="preserve">W2325P143935</t>
  </si>
  <si>
    <t xml:space="preserve">MM-W2353P151789</t>
  </si>
  <si>
    <t xml:space="preserve">B0D1TLMLLR</t>
  </si>
  <si>
    <t xml:space="preserve">W2353P151789</t>
  </si>
  <si>
    <t xml:space="preserve">MM-W2353P151787</t>
  </si>
  <si>
    <t xml:space="preserve">B0D1TCR4LX</t>
  </si>
  <si>
    <t xml:space="preserve">W2353P151787</t>
  </si>
  <si>
    <t xml:space="preserve">MM-W2353P151786</t>
  </si>
  <si>
    <t xml:space="preserve">B0D1TJL4NN</t>
  </si>
  <si>
    <t xml:space="preserve">W2353P151786</t>
  </si>
  <si>
    <t xml:space="preserve">MM-W504S00044AE-T</t>
  </si>
  <si>
    <t xml:space="preserve">B0D1VKTMKK</t>
  </si>
  <si>
    <t xml:space="preserve">W504S00044</t>
  </si>
  <si>
    <t xml:space="preserve">MM-W504S00045AK-T</t>
  </si>
  <si>
    <t xml:space="preserve">B0D1VMGJX1</t>
  </si>
  <si>
    <t xml:space="preserve">W504S00045</t>
  </si>
  <si>
    <t xml:space="preserve">MM-W504S00046AP-T</t>
  </si>
  <si>
    <t xml:space="preserve">B0D1VNPV5W</t>
  </si>
  <si>
    <t xml:space="preserve">W504S00046</t>
  </si>
  <si>
    <t xml:space="preserve">MM-W504S00047AE-F</t>
  </si>
  <si>
    <t xml:space="preserve">B0D1VLCNQT</t>
  </si>
  <si>
    <t xml:space="preserve">W504S00047</t>
  </si>
  <si>
    <t xml:space="preserve">MM-W504S00048AK-F</t>
  </si>
  <si>
    <t xml:space="preserve">B0D1VLX2ZD</t>
  </si>
  <si>
    <t xml:space="preserve">W504S00048</t>
  </si>
  <si>
    <t xml:space="preserve">MM-W504S00049AP-F</t>
  </si>
  <si>
    <t xml:space="preserve">B0D1VN29ZS</t>
  </si>
  <si>
    <t xml:space="preserve">W504S00049</t>
  </si>
  <si>
    <t xml:space="preserve">MM-W504S00104AE-T</t>
  </si>
  <si>
    <t xml:space="preserve">B0D1VK5LV3</t>
  </si>
  <si>
    <t xml:space="preserve">MM-W504S00105AK-T</t>
  </si>
  <si>
    <t xml:space="preserve">B0D1VNBTQF</t>
  </si>
  <si>
    <t xml:space="preserve">MM-W504S00111AP-T</t>
  </si>
  <si>
    <t xml:space="preserve">B0D1VMZX1R</t>
  </si>
  <si>
    <t xml:space="preserve">MM-W504S00106AE-F</t>
  </si>
  <si>
    <t xml:space="preserve">B0D1VLG6W3</t>
  </si>
  <si>
    <t xml:space="preserve">MM-W504S00107AK-F</t>
  </si>
  <si>
    <t xml:space="preserve">B0D1VM8LDP</t>
  </si>
  <si>
    <t xml:space="preserve">MM-W504S00112AP-F</t>
  </si>
  <si>
    <t xml:space="preserve">B0D1VL71NG</t>
  </si>
  <si>
    <t xml:space="preserve">MM-BS305270AAK-T</t>
  </si>
  <si>
    <t xml:space="preserve">B0D1VMGMMN</t>
  </si>
  <si>
    <t xml:space="preserve">BS305270AAK</t>
  </si>
  <si>
    <t xml:space="preserve">MM-BS305271AAK-F</t>
  </si>
  <si>
    <t xml:space="preserve">B0D1VL3KL5</t>
  </si>
  <si>
    <t xml:space="preserve">BS305271AAK</t>
  </si>
  <si>
    <t xml:space="preserve">MM-GX000352AAK-F</t>
  </si>
  <si>
    <t xml:space="preserve">B0D1VLMJTY</t>
  </si>
  <si>
    <t xml:space="preserve">GX000352AAK</t>
  </si>
  <si>
    <t xml:space="preserve">MM-GX000352AAE-F</t>
  </si>
  <si>
    <t xml:space="preserve">B0D1VLV5CD</t>
  </si>
  <si>
    <t xml:space="preserve">GX000352AAE</t>
  </si>
  <si>
    <t xml:space="preserve">XM-W5043277AE-T</t>
  </si>
  <si>
    <t xml:space="preserve">B0D1VNS8ZF</t>
  </si>
  <si>
    <t xml:space="preserve">XM-W5043279AN-T</t>
  </si>
  <si>
    <t xml:space="preserve">B0D1VMFMRX</t>
  </si>
  <si>
    <t xml:space="preserve">XM-W5043278AK-T</t>
  </si>
  <si>
    <t xml:space="preserve">B0D1VMXWPT</t>
  </si>
  <si>
    <t xml:space="preserve">MM-W114351407-MI</t>
  </si>
  <si>
    <t xml:space="preserve">B0D1YGSRS6</t>
  </si>
  <si>
    <t xml:space="preserve">MM-W114383661-MI</t>
  </si>
  <si>
    <t xml:space="preserve">B0D1YF85DJ</t>
  </si>
  <si>
    <t xml:space="preserve">MM-W114351406-MI</t>
  </si>
  <si>
    <t xml:space="preserve">B0D1YHGSC2</t>
  </si>
  <si>
    <t xml:space="preserve">MM-W114351405-MI</t>
  </si>
  <si>
    <t xml:space="preserve">B0D1YHFHZB</t>
  </si>
  <si>
    <t xml:space="preserve">MM-W114383662-MI</t>
  </si>
  <si>
    <t xml:space="preserve">B0D1YF85G8</t>
  </si>
  <si>
    <t xml:space="preserve">MM-W1143124777-MI</t>
  </si>
  <si>
    <t xml:space="preserve">B0D1YK3NCS</t>
  </si>
  <si>
    <t xml:space="preserve">MM-W1143124780-MI</t>
  </si>
  <si>
    <t xml:space="preserve">B0D1YG8WWT</t>
  </si>
  <si>
    <t xml:space="preserve">MM-W1143124778-MI</t>
  </si>
  <si>
    <t xml:space="preserve">B0D1YGKHM9</t>
  </si>
  <si>
    <t xml:space="preserve">MM-W1143124782-MI</t>
  </si>
  <si>
    <t xml:space="preserve">B0D1YF9X8G</t>
  </si>
  <si>
    <t xml:space="preserve">MM-W114383663-MI</t>
  </si>
  <si>
    <t xml:space="preserve">B0D1YGWNVP</t>
  </si>
  <si>
    <t xml:space="preserve">MM-W114349920-MI</t>
  </si>
  <si>
    <t xml:space="preserve">B0D1YG8RBG</t>
  </si>
  <si>
    <t xml:space="preserve">MM-W114349917-MI</t>
  </si>
  <si>
    <t xml:space="preserve">B0D1YD3FJJ</t>
  </si>
  <si>
    <t xml:space="preserve">MM-W114349916-MI</t>
  </si>
  <si>
    <t xml:space="preserve">B0D1YGSB8L</t>
  </si>
  <si>
    <t xml:space="preserve">MM-W114383664-MI</t>
  </si>
  <si>
    <t xml:space="preserve">B0D1YFXVMM</t>
  </si>
  <si>
    <t xml:space="preserve">MM-W114359280-MI</t>
  </si>
  <si>
    <t xml:space="preserve">B0D1YDSRL2</t>
  </si>
  <si>
    <t xml:space="preserve">MM-W114341203-MI</t>
  </si>
  <si>
    <t xml:space="preserve">B0D1YG6C27</t>
  </si>
  <si>
    <t xml:space="preserve">MM-W114341202-MI</t>
  </si>
  <si>
    <t xml:space="preserve">B0D1YFQZR9</t>
  </si>
  <si>
    <t xml:space="preserve">MM-W1143P151486-MI</t>
  </si>
  <si>
    <t xml:space="preserve">B0D1YGZNV8</t>
  </si>
  <si>
    <t xml:space="preserve">MM-W1143P151487-MI</t>
  </si>
  <si>
    <t xml:space="preserve">B0D1YGQ9PF</t>
  </si>
  <si>
    <t xml:space="preserve">MM-GX000246AAK-F</t>
  </si>
  <si>
    <t xml:space="preserve">B0D29ZWBJD</t>
  </si>
  <si>
    <t xml:space="preserve">GX000246AAK</t>
  </si>
  <si>
    <t xml:space="preserve">MM-GX000246AAE-F</t>
  </si>
  <si>
    <t xml:space="preserve">B0D29ZPSGZ</t>
  </si>
  <si>
    <t xml:space="preserve">GX000246AAE</t>
  </si>
  <si>
    <t xml:space="preserve">MM-GX000246AAP-F</t>
  </si>
  <si>
    <t xml:space="preserve">B0D29ZZJZP</t>
  </si>
  <si>
    <t xml:space="preserve">GX000246AAP</t>
  </si>
  <si>
    <t xml:space="preserve">MM-GX000245AAK-T</t>
  </si>
  <si>
    <t xml:space="preserve">B0D29ZBV7C</t>
  </si>
  <si>
    <t xml:space="preserve">GX000245AAK</t>
  </si>
  <si>
    <t xml:space="preserve">MM-GX000245AAE-T</t>
  </si>
  <si>
    <t xml:space="preserve">B0D29ZMDDB</t>
  </si>
  <si>
    <t xml:space="preserve">GX000245AAE</t>
  </si>
  <si>
    <t xml:space="preserve">MM-GX000245AAP-T</t>
  </si>
  <si>
    <t xml:space="preserve">B0D29XVM8G</t>
  </si>
  <si>
    <t xml:space="preserve">GX000245AAP</t>
  </si>
  <si>
    <t xml:space="preserve">MM-W504S00050AE-F</t>
  </si>
  <si>
    <t xml:space="preserve">B0D29ZW6FV</t>
  </si>
  <si>
    <t xml:space="preserve">MM-W504S00051AK-F</t>
  </si>
  <si>
    <t xml:space="preserve">B0D29Y3LJR</t>
  </si>
  <si>
    <t xml:space="preserve">MM-W504S00052AP-F</t>
  </si>
  <si>
    <t xml:space="preserve">B0D29ZBX2S</t>
  </si>
  <si>
    <t xml:space="preserve">W504S00052</t>
  </si>
  <si>
    <t xml:space="preserve">MM-W504S00058AE-F</t>
  </si>
  <si>
    <t xml:space="preserve">B0D29ZN7DG</t>
  </si>
  <si>
    <t xml:space="preserve">MM-W504S00059AK-F</t>
  </si>
  <si>
    <t xml:space="preserve">B0D29ZQMZY</t>
  </si>
  <si>
    <t xml:space="preserve">MM-W504S00060AP-F</t>
  </si>
  <si>
    <t xml:space="preserve">B0D2B24S1Z</t>
  </si>
  <si>
    <t xml:space="preserve">MM-W504S00055AE-T</t>
  </si>
  <si>
    <t xml:space="preserve">B0D29Y2FFX</t>
  </si>
  <si>
    <t xml:space="preserve">MM-W504S00056AK-T</t>
  </si>
  <si>
    <t xml:space="preserve">B0D2B1J5RX</t>
  </si>
  <si>
    <t xml:space="preserve">MM-W504S00057AP-T</t>
  </si>
  <si>
    <t xml:space="preserve">B0D29ZN885</t>
  </si>
  <si>
    <t xml:space="preserve">MM-GX000380AAK-F</t>
  </si>
  <si>
    <t xml:space="preserve">B0D29YTPSC</t>
  </si>
  <si>
    <t xml:space="preserve">GX000380AAK</t>
  </si>
  <si>
    <t xml:space="preserve">MM-GX000380AAE-F</t>
  </si>
  <si>
    <t xml:space="preserve">B0D29ZH7ZF</t>
  </si>
  <si>
    <t xml:space="preserve">GX000380AAE</t>
  </si>
  <si>
    <t xml:space="preserve">MM-GX000371AAK-F</t>
  </si>
  <si>
    <t xml:space="preserve">B0D29ZDF4Q</t>
  </si>
  <si>
    <t xml:space="preserve">MM-GX000371AAE-F</t>
  </si>
  <si>
    <t xml:space="preserve">B0D29ZJV5G</t>
  </si>
  <si>
    <t xml:space="preserve">MM-GX000372AAK-Q</t>
  </si>
  <si>
    <t xml:space="preserve">B0D29YZQXT</t>
  </si>
  <si>
    <t xml:space="preserve">MM-GX000372AAE-Q</t>
  </si>
  <si>
    <t xml:space="preserve">B0D29YMW59</t>
  </si>
  <si>
    <t xml:space="preserve">YX-W1307113679</t>
  </si>
  <si>
    <t xml:space="preserve">B0D2CTY8SX</t>
  </si>
  <si>
    <t xml:space="preserve">W1307113679</t>
  </si>
  <si>
    <t xml:space="preserve">YX-W1307113676</t>
  </si>
  <si>
    <t xml:space="preserve">B0D2CJ34XR</t>
  </si>
  <si>
    <t xml:space="preserve">W1307113676</t>
  </si>
  <si>
    <t xml:space="preserve">YX-W1307113675</t>
  </si>
  <si>
    <t xml:space="preserve">B0D2CYGB1T</t>
  </si>
  <si>
    <t xml:space="preserve">W1307113675</t>
  </si>
  <si>
    <t xml:space="preserve">YX-W1307113678</t>
  </si>
  <si>
    <t xml:space="preserve">B0D2D3TCX4</t>
  </si>
  <si>
    <t xml:space="preserve">W1307113678</t>
  </si>
  <si>
    <t xml:space="preserve">WYGM-zcl-W136255629</t>
  </si>
  <si>
    <t xml:space="preserve">B0D2KDTMVV</t>
  </si>
  <si>
    <t xml:space="preserve">W136255629</t>
  </si>
  <si>
    <t xml:space="preserve">WYGM-zcl-W136255630</t>
  </si>
  <si>
    <t xml:space="preserve">B0D2KTNWWN</t>
  </si>
  <si>
    <t xml:space="preserve">W136255630</t>
  </si>
  <si>
    <t xml:space="preserve">WYGM-zcl-W136255628</t>
  </si>
  <si>
    <t xml:space="preserve">B0D2L1NZFT</t>
  </si>
  <si>
    <t xml:space="preserve">W136255628</t>
  </si>
  <si>
    <t xml:space="preserve">WYGM-zcl-W1362119975</t>
  </si>
  <si>
    <t xml:space="preserve">B0D2KZT46Y</t>
  </si>
  <si>
    <t xml:space="preserve">W1362119975</t>
  </si>
  <si>
    <t xml:space="preserve">WYGM-zcl-W540133656</t>
  </si>
  <si>
    <t xml:space="preserve">B0D2LBC7T7</t>
  </si>
  <si>
    <t xml:space="preserve">W540133656</t>
  </si>
  <si>
    <t xml:space="preserve">WYGM-zcl-W23513677</t>
  </si>
  <si>
    <t xml:space="preserve">B0D2LBRG76</t>
  </si>
  <si>
    <t xml:space="preserve">W23513677</t>
  </si>
  <si>
    <t xml:space="preserve">WY-ZY-W41928658</t>
  </si>
  <si>
    <t xml:space="preserve">B0D2KWHS3K</t>
  </si>
  <si>
    <t xml:space="preserve">W41928658</t>
  </si>
  <si>
    <t xml:space="preserve">WY-ZY-W41917522</t>
  </si>
  <si>
    <t xml:space="preserve">B0D2KXKQVP</t>
  </si>
  <si>
    <t xml:space="preserve">W41917522</t>
  </si>
  <si>
    <t xml:space="preserve">WY-ZY-W1889P154059</t>
  </si>
  <si>
    <t xml:space="preserve">B0D2KWYRNY</t>
  </si>
  <si>
    <t xml:space="preserve">W1889P154059</t>
  </si>
  <si>
    <t xml:space="preserve">WY-ZY-W400S00007</t>
  </si>
  <si>
    <t xml:space="preserve">B0D2KT2JXF</t>
  </si>
  <si>
    <t xml:space="preserve">W400S00007</t>
  </si>
  <si>
    <t xml:space="preserve">WY-ZY-W400S00034</t>
  </si>
  <si>
    <t xml:space="preserve">B0D2KSVFDY</t>
  </si>
  <si>
    <t xml:space="preserve">W400S00034</t>
  </si>
  <si>
    <t xml:space="preserve">WY-ZY-W400S00029</t>
  </si>
  <si>
    <t xml:space="preserve">B0D2KYBWP4</t>
  </si>
  <si>
    <t xml:space="preserve">W400S00029</t>
  </si>
  <si>
    <t xml:space="preserve">WY-ZY-W400S00016</t>
  </si>
  <si>
    <t xml:space="preserve">B0D2KT5FXY</t>
  </si>
  <si>
    <t xml:space="preserve">W400S00016</t>
  </si>
  <si>
    <t xml:space="preserve">WY-ZY-W419P147384</t>
  </si>
  <si>
    <t xml:space="preserve">B0D2KXYMYF</t>
  </si>
  <si>
    <t xml:space="preserve">W419P147384</t>
  </si>
  <si>
    <t xml:space="preserve">WY-ZY-W2099P179147</t>
  </si>
  <si>
    <t xml:space="preserve">B0D2L8ZP2R</t>
  </si>
  <si>
    <t xml:space="preserve">W2099P179147</t>
  </si>
  <si>
    <t xml:space="preserve">WY-ZY-W2099P179031</t>
  </si>
  <si>
    <t xml:space="preserve">B0D2KWGCCW</t>
  </si>
  <si>
    <t xml:space="preserve">W2099P179031</t>
  </si>
  <si>
    <t xml:space="preserve">WY-ZY-W2099P179030</t>
  </si>
  <si>
    <t xml:space="preserve">B0D2KWWK5H</t>
  </si>
  <si>
    <t xml:space="preserve">W2099P179030</t>
  </si>
  <si>
    <t xml:space="preserve">WY-ZY-W2099P179120</t>
  </si>
  <si>
    <t xml:space="preserve">B0D2KT1ST5</t>
  </si>
  <si>
    <t xml:space="preserve">W2099P179120</t>
  </si>
  <si>
    <t xml:space="preserve">WY-ZY-W2099P179033</t>
  </si>
  <si>
    <t xml:space="preserve">B0D2KWCNYR</t>
  </si>
  <si>
    <t xml:space="preserve">W2099P179033</t>
  </si>
  <si>
    <t xml:space="preserve">WY-ZY-W2099P179055</t>
  </si>
  <si>
    <t xml:space="preserve">B0D2KT5FXL</t>
  </si>
  <si>
    <t xml:space="preserve">W2099P179055</t>
  </si>
  <si>
    <t xml:space="preserve">WY-ZY-W1889P164904</t>
  </si>
  <si>
    <t xml:space="preserve">B0D2KW145Z</t>
  </si>
  <si>
    <t xml:space="preserve">W1889P164904</t>
  </si>
  <si>
    <t xml:space="preserve">WY-ZY-W1889113607</t>
  </si>
  <si>
    <t xml:space="preserve">B0D2KTQXHR</t>
  </si>
  <si>
    <t xml:space="preserve">W1889113607</t>
  </si>
  <si>
    <t xml:space="preserve">WY-ZY-W1889113605</t>
  </si>
  <si>
    <t xml:space="preserve">B0D2KWN41V</t>
  </si>
  <si>
    <t xml:space="preserve">W1889113605</t>
  </si>
  <si>
    <t xml:space="preserve">WY-ZY-FF201200AAC</t>
  </si>
  <si>
    <t xml:space="preserve">B0D2NMBM31</t>
  </si>
  <si>
    <t xml:space="preserve">FF201200AAC</t>
  </si>
  <si>
    <t xml:space="preserve">WY-ZY-FF201200AAA</t>
  </si>
  <si>
    <t xml:space="preserve">B0D2NKMTL1</t>
  </si>
  <si>
    <t xml:space="preserve">FF201200AAA</t>
  </si>
  <si>
    <t xml:space="preserve">WY-ZY-FG201232AAA</t>
  </si>
  <si>
    <t xml:space="preserve">B0D2NK2M49</t>
  </si>
  <si>
    <t xml:space="preserve">FG201232AAA</t>
  </si>
  <si>
    <t xml:space="preserve">WY-ZY-W2225P174090</t>
  </si>
  <si>
    <t xml:space="preserve">B0D2NMMBDL</t>
  </si>
  <si>
    <t xml:space="preserve">W2225P174090</t>
  </si>
  <si>
    <t xml:space="preserve">WY-ZY-W2225P174072</t>
  </si>
  <si>
    <t xml:space="preserve">B0D2NP1F1W</t>
  </si>
  <si>
    <t xml:space="preserve">W2225P174072</t>
  </si>
  <si>
    <t xml:space="preserve">WY-ZY-W874P146992</t>
  </si>
  <si>
    <t xml:space="preserve">B0D2NLXLVL</t>
  </si>
  <si>
    <t xml:space="preserve">W874P146992</t>
  </si>
  <si>
    <t xml:space="preserve">WY-ZY-W874P146993</t>
  </si>
  <si>
    <t xml:space="preserve">B0D2NK161X</t>
  </si>
  <si>
    <t xml:space="preserve">W874P146993</t>
  </si>
  <si>
    <t xml:space="preserve">WY-ZY-W874P146996</t>
  </si>
  <si>
    <t xml:space="preserve">B0D2NMTW1X</t>
  </si>
  <si>
    <t xml:space="preserve">W874P146996</t>
  </si>
  <si>
    <t xml:space="preserve">WY-ZY-W874P146994</t>
  </si>
  <si>
    <t xml:space="preserve">B0D2NN8B1H</t>
  </si>
  <si>
    <t xml:space="preserve">W874P146994</t>
  </si>
  <si>
    <t xml:space="preserve">WY-ZY-W1859S00070</t>
  </si>
  <si>
    <t xml:space="preserve">B0D2NKNHZL</t>
  </si>
  <si>
    <t xml:space="preserve">W1859S00070</t>
  </si>
  <si>
    <t xml:space="preserve">WY-ZY-W1859S00069</t>
  </si>
  <si>
    <t xml:space="preserve">B0D2NL7KM2</t>
  </si>
  <si>
    <t xml:space="preserve">W1859S00069</t>
  </si>
  <si>
    <t xml:space="preserve">WY-ZY-W2337S00002</t>
  </si>
  <si>
    <t xml:space="preserve">B0D2NLH34M</t>
  </si>
  <si>
    <t xml:space="preserve">W2337S00002</t>
  </si>
  <si>
    <t xml:space="preserve">WYGM-zcl-SF000134AAE</t>
  </si>
  <si>
    <t xml:space="preserve">B0D2MXMPSH</t>
  </si>
  <si>
    <t xml:space="preserve">SF000134AAE</t>
  </si>
  <si>
    <t xml:space="preserve">WYGM-zcl-SF000135AAE</t>
  </si>
  <si>
    <t xml:space="preserve">B0D2MVZWPC</t>
  </si>
  <si>
    <t xml:space="preserve">SF000135AAE</t>
  </si>
  <si>
    <t xml:space="preserve">WYGM-zcl-SF000135AAK</t>
  </si>
  <si>
    <t xml:space="preserve">B0D2MYG6JX</t>
  </si>
  <si>
    <t xml:space="preserve">SF000135AAK</t>
  </si>
  <si>
    <t xml:space="preserve">WYGM-zcl-SF000136AAE</t>
  </si>
  <si>
    <t xml:space="preserve">B0D2MXQTT9</t>
  </si>
  <si>
    <t xml:space="preserve">SF000136AAE</t>
  </si>
  <si>
    <t xml:space="preserve">WYGM-zcl-SF000136AAK</t>
  </si>
  <si>
    <t xml:space="preserve">B0D2MZ8Y54</t>
  </si>
  <si>
    <t xml:space="preserve">SF000136AAK</t>
  </si>
  <si>
    <t xml:space="preserve">WYGM-zcl-SF000137AAA</t>
  </si>
  <si>
    <t xml:space="preserve">B0D2NJX43S</t>
  </si>
  <si>
    <t xml:space="preserve">SF000137AAA</t>
  </si>
  <si>
    <t xml:space="preserve">WYGM-zcl-SF000137AAE</t>
  </si>
  <si>
    <t xml:space="preserve">B0D2NKS4X4</t>
  </si>
  <si>
    <t xml:space="preserve">SF000137AAE</t>
  </si>
  <si>
    <t xml:space="preserve">WYGM-zcl-SF000137AAH</t>
  </si>
  <si>
    <t xml:space="preserve">B0D2NGG194</t>
  </si>
  <si>
    <t xml:space="preserve">SF000137AAH</t>
  </si>
  <si>
    <t xml:space="preserve">WYGM-zcl-SF000138AAA</t>
  </si>
  <si>
    <t xml:space="preserve">B0D2NJ8KNS</t>
  </si>
  <si>
    <t xml:space="preserve">SF000138AAA</t>
  </si>
  <si>
    <t xml:space="preserve">WYGM-zcl-SF000138AAE</t>
  </si>
  <si>
    <t xml:space="preserve">B0D2NJG98N</t>
  </si>
  <si>
    <t xml:space="preserve">SF000138AAE</t>
  </si>
  <si>
    <t xml:space="preserve">WYGM-zcl-SF000138AAH</t>
  </si>
  <si>
    <t xml:space="preserve">B0D2NGXNCP</t>
  </si>
  <si>
    <t xml:space="preserve">SF000138AAH</t>
  </si>
  <si>
    <t xml:space="preserve">WYGM-zcl-SF000132AAA</t>
  </si>
  <si>
    <t xml:space="preserve">B0D2NT78HN</t>
  </si>
  <si>
    <t xml:space="preserve">SF000132AAA</t>
  </si>
  <si>
    <t xml:space="preserve">WYGM-zcl-SF000132AAE</t>
  </si>
  <si>
    <t xml:space="preserve">B0D2NTGPVW</t>
  </si>
  <si>
    <t xml:space="preserve">SF000132AAE</t>
  </si>
  <si>
    <t xml:space="preserve">WYGM-zcl-SF000132AAH</t>
  </si>
  <si>
    <t xml:space="preserve">B0D2NT5FKM</t>
  </si>
  <si>
    <t xml:space="preserve">SF000132AAH</t>
  </si>
  <si>
    <t xml:space="preserve">WYGM-zcl-SF000084AAB</t>
  </si>
  <si>
    <t xml:space="preserve">B0D2NW5WFT</t>
  </si>
  <si>
    <t xml:space="preserve">SF000084AAB</t>
  </si>
  <si>
    <t xml:space="preserve">WYGM-zcl-SF000084AAK</t>
  </si>
  <si>
    <t xml:space="preserve">B0D2NXFLJF</t>
  </si>
  <si>
    <t xml:space="preserve">SF000084AAK</t>
  </si>
  <si>
    <t xml:space="preserve">WYGM-zcl-SF000085AAB</t>
  </si>
  <si>
    <t xml:space="preserve">B0D2NWCKQN</t>
  </si>
  <si>
    <t xml:space="preserve">SF000085AAB</t>
  </si>
  <si>
    <t xml:space="preserve">WYGM-zcl-SF000085AAK</t>
  </si>
  <si>
    <t xml:space="preserve">B0D2NXFPV7</t>
  </si>
  <si>
    <t xml:space="preserve">SF000085AAK</t>
  </si>
  <si>
    <t xml:space="preserve">WY-ZY-WF318105AAG</t>
  </si>
  <si>
    <t xml:space="preserve">B0D2Q9VLG3</t>
  </si>
  <si>
    <t xml:space="preserve">WF318105AAG</t>
  </si>
  <si>
    <t xml:space="preserve">WY-ZY-WF318105AAK</t>
  </si>
  <si>
    <t xml:space="preserve">B0D2Q99BGQ</t>
  </si>
  <si>
    <t xml:space="preserve">WF318105AAK</t>
  </si>
  <si>
    <t xml:space="preserve">WY-ZY-WF318105AAA</t>
  </si>
  <si>
    <t xml:space="preserve">B0D2Q6L37W</t>
  </si>
  <si>
    <t xml:space="preserve">WF318105AAA</t>
  </si>
  <si>
    <t xml:space="preserve">WY-ZY-WF318105AAE</t>
  </si>
  <si>
    <t xml:space="preserve">B0D2Q8Q4YD</t>
  </si>
  <si>
    <t xml:space="preserve">WF318105AAE</t>
  </si>
  <si>
    <t xml:space="preserve">WY-ZY-W874P146262</t>
  </si>
  <si>
    <t xml:space="preserve">B0D2R8S22S</t>
  </si>
  <si>
    <t xml:space="preserve">W874P146262</t>
  </si>
  <si>
    <t xml:space="preserve">WY-ZY-W874P146258</t>
  </si>
  <si>
    <t xml:space="preserve">B0D2R6SGBM</t>
  </si>
  <si>
    <t xml:space="preserve">W874P146258</t>
  </si>
  <si>
    <t xml:space="preserve">WY-ZY-W874P146264</t>
  </si>
  <si>
    <t xml:space="preserve">B0D2R8PYMQ</t>
  </si>
  <si>
    <t xml:space="preserve">W874P146264</t>
  </si>
  <si>
    <t xml:space="preserve">WY-ZY-W874P146260</t>
  </si>
  <si>
    <t xml:space="preserve">B0D2R7LC6Q</t>
  </si>
  <si>
    <t xml:space="preserve">W874P146260</t>
  </si>
  <si>
    <t xml:space="preserve">WY-ZY-W874P146265</t>
  </si>
  <si>
    <t xml:space="preserve">B0D2R6YDP4</t>
  </si>
  <si>
    <t xml:space="preserve">W874P146265</t>
  </si>
  <si>
    <t xml:space="preserve">WY-ZY-W874P146261</t>
  </si>
  <si>
    <t xml:space="preserve">B0D2R73ZTP</t>
  </si>
  <si>
    <t xml:space="preserve">W874P146261</t>
  </si>
  <si>
    <t xml:space="preserve">WY-ZY-W874P146263</t>
  </si>
  <si>
    <t xml:space="preserve">B0D2R6RL7C</t>
  </si>
  <si>
    <t xml:space="preserve">W874P146263</t>
  </si>
  <si>
    <t xml:space="preserve">WY-ZY-W874P146257</t>
  </si>
  <si>
    <t xml:space="preserve">B0D2R6KNHR</t>
  </si>
  <si>
    <t xml:space="preserve">W874P146257</t>
  </si>
  <si>
    <t xml:space="preserve">WY-ZY-W874P146253</t>
  </si>
  <si>
    <t xml:space="preserve">B0D2R68S7T</t>
  </si>
  <si>
    <t xml:space="preserve">W874P146253</t>
  </si>
  <si>
    <t xml:space="preserve">WY-ZY-W874P146255</t>
  </si>
  <si>
    <t xml:space="preserve">B0D2R482QB</t>
  </si>
  <si>
    <t xml:space="preserve">W874P146255</t>
  </si>
  <si>
    <t xml:space="preserve">WYGM-zcl-W2279P175621</t>
  </si>
  <si>
    <t xml:space="preserve">B0D2QKL191</t>
  </si>
  <si>
    <t xml:space="preserve">W2279P175621</t>
  </si>
  <si>
    <t xml:space="preserve">WYGM-zcl-W2279P175646</t>
  </si>
  <si>
    <t xml:space="preserve">B0D2QJ9PXR</t>
  </si>
  <si>
    <t xml:space="preserve">W2279P175646</t>
  </si>
  <si>
    <t xml:space="preserve">WYGM-zcl-W2279P175651</t>
  </si>
  <si>
    <t xml:space="preserve">B0D2QJVZ9H</t>
  </si>
  <si>
    <t xml:space="preserve">W2279P175651</t>
  </si>
  <si>
    <t xml:space="preserve">WYGM-zcl-W2279P145707</t>
  </si>
  <si>
    <t xml:space="preserve">B0D2R5XGTD</t>
  </si>
  <si>
    <t xml:space="preserve">W2279P145707</t>
  </si>
  <si>
    <t xml:space="preserve">WYGM-zcl-W2279P145710</t>
  </si>
  <si>
    <t xml:space="preserve">B0D2R3SR83</t>
  </si>
  <si>
    <t xml:space="preserve">W2279P145710</t>
  </si>
  <si>
    <t xml:space="preserve">WYGM-zcl-W2279P176205</t>
  </si>
  <si>
    <t xml:space="preserve">B0D2R73R45</t>
  </si>
  <si>
    <t xml:space="preserve">W2279P176205</t>
  </si>
  <si>
    <t xml:space="preserve">WYGM-zcl-W2279P145772</t>
  </si>
  <si>
    <t xml:space="preserve">B0D2R5SWJK</t>
  </si>
  <si>
    <t xml:space="preserve">W2279P145772</t>
  </si>
  <si>
    <t xml:space="preserve">WYGM-zcl-W2279P145893</t>
  </si>
  <si>
    <t xml:space="preserve">B0D2R8SCZ2</t>
  </si>
  <si>
    <t xml:space="preserve">W2279P145893</t>
  </si>
  <si>
    <t xml:space="preserve">WYGM-zcl-W2279P145894</t>
  </si>
  <si>
    <t xml:space="preserve">B0D2RDQYBV</t>
  </si>
  <si>
    <t xml:space="preserve">W2279P145894</t>
  </si>
  <si>
    <t xml:space="preserve">WYGM-zcl-W2279P154135</t>
  </si>
  <si>
    <t xml:space="preserve">B0D2RJXLVZ</t>
  </si>
  <si>
    <t xml:space="preserve">W2279P154135</t>
  </si>
  <si>
    <t xml:space="preserve">WYGM-zcl-W2279P154157</t>
  </si>
  <si>
    <t xml:space="preserve">B0D2RJW2RM</t>
  </si>
  <si>
    <t xml:space="preserve">W2279P154157</t>
  </si>
  <si>
    <t xml:space="preserve">WYGM-zcl-W2279139432</t>
  </si>
  <si>
    <t xml:space="preserve">B0D2SV2DRN</t>
  </si>
  <si>
    <t xml:space="preserve">W2279139432</t>
  </si>
  <si>
    <t xml:space="preserve">WYGM-zcl-W2279P144367</t>
  </si>
  <si>
    <t xml:space="preserve">B0D2SVR7VM</t>
  </si>
  <si>
    <t xml:space="preserve">W2279P144367</t>
  </si>
  <si>
    <t xml:space="preserve">WYGM-zcl-W2279P145723</t>
  </si>
  <si>
    <t xml:space="preserve">B0D2SVH1JG</t>
  </si>
  <si>
    <t xml:space="preserve">W2279P145723</t>
  </si>
  <si>
    <t xml:space="preserve">WYGM-zcl-W2279139579</t>
  </si>
  <si>
    <t xml:space="preserve">B0D2T29QVR</t>
  </si>
  <si>
    <t xml:space="preserve">W2279139579</t>
  </si>
  <si>
    <t xml:space="preserve">WYGM-zcl-W2279139580</t>
  </si>
  <si>
    <t xml:space="preserve">B0D2T19KFZ</t>
  </si>
  <si>
    <t xml:space="preserve">W2279139580</t>
  </si>
  <si>
    <t xml:space="preserve">WYGM-zcl-W2279P175717</t>
  </si>
  <si>
    <t xml:space="preserve">B0D2T3K1J1</t>
  </si>
  <si>
    <t xml:space="preserve">W2279P175717</t>
  </si>
  <si>
    <t xml:space="preserve">WYGM-zcl-W2279P175729</t>
  </si>
  <si>
    <t xml:space="preserve">B0D2T3M5MD</t>
  </si>
  <si>
    <t xml:space="preserve">W2279P175729</t>
  </si>
  <si>
    <t xml:space="preserve">WYGM-zcl-W2279P175822</t>
  </si>
  <si>
    <t xml:space="preserve">B0D2VW15PB</t>
  </si>
  <si>
    <t xml:space="preserve">W2279P175822</t>
  </si>
  <si>
    <t xml:space="preserve">WYGM-zcl-W2279P175828</t>
  </si>
  <si>
    <t xml:space="preserve">B0D2VYFLHJ</t>
  </si>
  <si>
    <t xml:space="preserve">W2279P175828</t>
  </si>
  <si>
    <t xml:space="preserve">WYGM-zcl-W2279P175500</t>
  </si>
  <si>
    <t xml:space="preserve">B0D2W2P7ZN</t>
  </si>
  <si>
    <t xml:space="preserve">W2279P175500</t>
  </si>
  <si>
    <t xml:space="preserve">WYGM-zcl-W2279P175574</t>
  </si>
  <si>
    <t xml:space="preserve">B0D2W371WC</t>
  </si>
  <si>
    <t xml:space="preserve">W2279P175574</t>
  </si>
  <si>
    <t xml:space="preserve">TT-P143316-LKV-AAE</t>
  </si>
  <si>
    <t xml:space="preserve">B0D22S5CMG</t>
  </si>
  <si>
    <t xml:space="preserve">W504P308458</t>
  </si>
  <si>
    <t xml:space="preserve">TT-P143317-LKV-AAK</t>
  </si>
  <si>
    <t xml:space="preserve">B0D22SFX23</t>
  </si>
  <si>
    <t xml:space="preserve">W504P308460</t>
  </si>
  <si>
    <t xml:space="preserve">TT-P143318-LKV-AAM</t>
  </si>
  <si>
    <t xml:space="preserve">B0D22PNCFW</t>
  </si>
  <si>
    <t xml:space="preserve">W504P308461</t>
  </si>
  <si>
    <t xml:space="preserve">TT-P143285-LKV-AAE</t>
  </si>
  <si>
    <t xml:space="preserve">B0D22SY5Y9</t>
  </si>
  <si>
    <t xml:space="preserve">TT-P143286-LKV-AAK</t>
  </si>
  <si>
    <t xml:space="preserve">B0D22VMH3T</t>
  </si>
  <si>
    <t xml:space="preserve">TT-P143287-LKV-AAM</t>
  </si>
  <si>
    <t xml:space="preserve">B0D22S8JWN</t>
  </si>
  <si>
    <t xml:space="preserve">TT-P143281-LKV-AAE</t>
  </si>
  <si>
    <t xml:space="preserve">B0D22QBBHT</t>
  </si>
  <si>
    <t xml:space="preserve">W504P345754</t>
  </si>
  <si>
    <t xml:space="preserve">TT-P143282-LKV-AAK</t>
  </si>
  <si>
    <t xml:space="preserve">B0D22SYTPT</t>
  </si>
  <si>
    <t xml:space="preserve">W504P143282</t>
  </si>
  <si>
    <t xml:space="preserve">TT-P143283-LKV-AAM</t>
  </si>
  <si>
    <t xml:space="preserve">B0D22SPXB6</t>
  </si>
  <si>
    <t xml:space="preserve">W504P143283</t>
  </si>
  <si>
    <t xml:space="preserve">TT-P146191-LKV-AAE</t>
  </si>
  <si>
    <t xml:space="preserve">B0D22R8YKT</t>
  </si>
  <si>
    <t xml:space="preserve">W504P146191</t>
  </si>
  <si>
    <t xml:space="preserve">TT-P146192-LKV-AAK</t>
  </si>
  <si>
    <t xml:space="preserve">B0D22SRSLB</t>
  </si>
  <si>
    <t xml:space="preserve">W504P146192</t>
  </si>
  <si>
    <t xml:space="preserve">TT-P146193-LKV-AAP</t>
  </si>
  <si>
    <t xml:space="preserve">B0D22QC2R3</t>
  </si>
  <si>
    <t xml:space="preserve">W504P146193</t>
  </si>
  <si>
    <t xml:space="preserve">TT-P143306-MT</t>
  </si>
  <si>
    <t xml:space="preserve">B0D2K9DQ6W</t>
  </si>
  <si>
    <t xml:space="preserve">W504P345764</t>
  </si>
  <si>
    <t xml:space="preserve">TT-P143307-MT</t>
  </si>
  <si>
    <t xml:space="preserve">B0D2KLMPDL</t>
  </si>
  <si>
    <t xml:space="preserve">W504P345765</t>
  </si>
  <si>
    <t xml:space="preserve">TT-P143308-MT</t>
  </si>
  <si>
    <t xml:space="preserve">B0D2K2KYZN</t>
  </si>
  <si>
    <t xml:space="preserve">W504P345766</t>
  </si>
  <si>
    <t xml:space="preserve">TT-P143311-MT</t>
  </si>
  <si>
    <t xml:space="preserve">B0D2KJ5NGG</t>
  </si>
  <si>
    <t xml:space="preserve">W504P345768</t>
  </si>
  <si>
    <t xml:space="preserve">TT-P143313-MT</t>
  </si>
  <si>
    <t xml:space="preserve">B0D2K87DX5</t>
  </si>
  <si>
    <t xml:space="preserve">W504P345769</t>
  </si>
  <si>
    <t xml:space="preserve">TT-P143314-MT</t>
  </si>
  <si>
    <t xml:space="preserve">B0D2KHKBTY</t>
  </si>
  <si>
    <t xml:space="preserve">W504P345771</t>
  </si>
  <si>
    <t xml:space="preserve">TT-SF129AAK-MT</t>
  </si>
  <si>
    <t xml:space="preserve">B0D2NJZ886</t>
  </si>
  <si>
    <t xml:space="preserve">SF000129AAK</t>
  </si>
  <si>
    <t xml:space="preserve">TT-SF129AAE-MT</t>
  </si>
  <si>
    <t xml:space="preserve">B0D2NKBQLX</t>
  </si>
  <si>
    <t xml:space="preserve">SF000129AAE</t>
  </si>
  <si>
    <t xml:space="preserve">TT-SF129AAD-MT</t>
  </si>
  <si>
    <t xml:space="preserve">B0D2NJB1GB</t>
  </si>
  <si>
    <t xml:space="preserve">SF000129AAD</t>
  </si>
  <si>
    <t xml:space="preserve">TT-SF135AAK-MT</t>
  </si>
  <si>
    <t xml:space="preserve">B0D2NFWBXF</t>
  </si>
  <si>
    <t xml:space="preserve">TT-SF135AAE-MT</t>
  </si>
  <si>
    <t xml:space="preserve">B0D2NHFGY4</t>
  </si>
  <si>
    <t xml:space="preserve">TT-SF136AAK-MT</t>
  </si>
  <si>
    <t xml:space="preserve">B0D2NKDJC8</t>
  </si>
  <si>
    <t xml:space="preserve">TT-SF136AAE-MT</t>
  </si>
  <si>
    <t xml:space="preserve">B0D2NKSXFN</t>
  </si>
  <si>
    <t xml:space="preserve">TT-SF134AAE-MT</t>
  </si>
  <si>
    <t xml:space="preserve">B0D2NJYWWB</t>
  </si>
  <si>
    <t xml:space="preserve">TT-SF130AAK-MT</t>
  </si>
  <si>
    <t xml:space="preserve">B0D2NL9SGD</t>
  </si>
  <si>
    <t xml:space="preserve">SF000130AAK</t>
  </si>
  <si>
    <t xml:space="preserve">TT-SF130AAE-MT</t>
  </si>
  <si>
    <t xml:space="preserve">B0D2NH4D3K</t>
  </si>
  <si>
    <t xml:space="preserve">SF000130AAE</t>
  </si>
  <si>
    <t xml:space="preserve">TT-SF131AAK-MT</t>
  </si>
  <si>
    <t xml:space="preserve">B0D2NKS8J6</t>
  </si>
  <si>
    <t xml:space="preserve">SF000131AAK</t>
  </si>
  <si>
    <t xml:space="preserve">TT-SF131AAE-MT</t>
  </si>
  <si>
    <t xml:space="preserve">B0D2NJ4N2W</t>
  </si>
  <si>
    <t xml:space="preserve">SF000131AAE</t>
  </si>
  <si>
    <t xml:space="preserve">TT-SF137AAA-MT</t>
  </si>
  <si>
    <t xml:space="preserve">B0D2NLL1YJ</t>
  </si>
  <si>
    <t xml:space="preserve">TT-SF137AAE-MT</t>
  </si>
  <si>
    <t xml:space="preserve">B0D2NJNRZG</t>
  </si>
  <si>
    <t xml:space="preserve">TT-SF137AAH-MT</t>
  </si>
  <si>
    <t xml:space="preserve">B0D2NJFVHN</t>
  </si>
  <si>
    <t xml:space="preserve">TT-SF138AAA-MT</t>
  </si>
  <si>
    <t xml:space="preserve">B0D2NJB1FH</t>
  </si>
  <si>
    <t xml:space="preserve">TT-SF138AAE-MT</t>
  </si>
  <si>
    <t xml:space="preserve">B0D2NJD5WF</t>
  </si>
  <si>
    <t xml:space="preserve">TT-SF138AAH-MT</t>
  </si>
  <si>
    <t xml:space="preserve">B0D2NHZD4P</t>
  </si>
  <si>
    <t xml:space="preserve">TT-SF132AAA-MT</t>
  </si>
  <si>
    <t xml:space="preserve">B0D2NHKZ1M</t>
  </si>
  <si>
    <t xml:space="preserve">TT-SF132AAE-MT</t>
  </si>
  <si>
    <t xml:space="preserve">B0D2NJD5WD</t>
  </si>
  <si>
    <t xml:space="preserve">TT-SF132AAH-MT</t>
  </si>
  <si>
    <t xml:space="preserve">B0D2NKK8FH</t>
  </si>
  <si>
    <t xml:space="preserve">WY-ZY-W49591496</t>
  </si>
  <si>
    <t xml:space="preserve">B0D2SXTKT5</t>
  </si>
  <si>
    <t xml:space="preserve">W49591496</t>
  </si>
  <si>
    <t xml:space="preserve">WY-ZY-W49543721</t>
  </si>
  <si>
    <t xml:space="preserve">B0D2SZG5DJ</t>
  </si>
  <si>
    <t xml:space="preserve">W49543721</t>
  </si>
  <si>
    <t xml:space="preserve">WY-ZY-W49543722</t>
  </si>
  <si>
    <t xml:space="preserve">B0D2SZW2P1</t>
  </si>
  <si>
    <t xml:space="preserve">W49543722</t>
  </si>
  <si>
    <t xml:space="preserve">WY-ZY-W49543723</t>
  </si>
  <si>
    <t xml:space="preserve">B0D2SY5BNX</t>
  </si>
  <si>
    <t xml:space="preserve">W49543723</t>
  </si>
  <si>
    <t xml:space="preserve">WY-ZY-W2225P174127</t>
  </si>
  <si>
    <t xml:space="preserve">B0D2X3GP74</t>
  </si>
  <si>
    <t xml:space="preserve">W2225P174127</t>
  </si>
  <si>
    <t xml:space="preserve">WY-ZY-W2225P174130</t>
  </si>
  <si>
    <t xml:space="preserve">B0D2X3Z9BQ</t>
  </si>
  <si>
    <t xml:space="preserve">W2225P174130</t>
  </si>
  <si>
    <t xml:space="preserve">818-WF320995AAD</t>
  </si>
  <si>
    <t xml:space="preserve">B0D2XZ79NR</t>
  </si>
  <si>
    <t xml:space="preserve">WF320995AAD</t>
  </si>
  <si>
    <t xml:space="preserve">818-WF320995AAK</t>
  </si>
  <si>
    <t xml:space="preserve">B0D2XWZX2D</t>
  </si>
  <si>
    <t xml:space="preserve">WF320995AAK</t>
  </si>
  <si>
    <t xml:space="preserve">818-WF320993AAD</t>
  </si>
  <si>
    <t xml:space="preserve">B0D2XX7LFQ</t>
  </si>
  <si>
    <t xml:space="preserve">WF320993AAD</t>
  </si>
  <si>
    <t xml:space="preserve">818-WF321012AAK</t>
  </si>
  <si>
    <t xml:space="preserve">B0D2XY9RQM</t>
  </si>
  <si>
    <t xml:space="preserve">WF321012AAK</t>
  </si>
  <si>
    <t xml:space="preserve">818-WF320993AAK</t>
  </si>
  <si>
    <t xml:space="preserve">B0D2XY364Q</t>
  </si>
  <si>
    <t xml:space="preserve">WF320993AAK</t>
  </si>
  <si>
    <t xml:space="preserve">818-WF321012AAD</t>
  </si>
  <si>
    <t xml:space="preserve">B0D2XWQK3S</t>
  </si>
  <si>
    <t xml:space="preserve">WF321012AAD</t>
  </si>
  <si>
    <t xml:space="preserve">818-W1521P175592</t>
  </si>
  <si>
    <t xml:space="preserve">B0D2WZ3BY5</t>
  </si>
  <si>
    <t xml:space="preserve">W1521P175592</t>
  </si>
  <si>
    <t xml:space="preserve">818-W1521P175589</t>
  </si>
  <si>
    <t xml:space="preserve">B0D2WXTP1Y</t>
  </si>
  <si>
    <t xml:space="preserve">W1521P175589</t>
  </si>
  <si>
    <t xml:space="preserve">818-W1521P175586</t>
  </si>
  <si>
    <t xml:space="preserve">B0D2WYHMHS</t>
  </si>
  <si>
    <t xml:space="preserve">W1521P175586</t>
  </si>
  <si>
    <t xml:space="preserve">818-W1521P175584</t>
  </si>
  <si>
    <t xml:space="preserve">B0D2WY7GR7</t>
  </si>
  <si>
    <t xml:space="preserve">W1521P175584</t>
  </si>
  <si>
    <t xml:space="preserve">818-W840137806</t>
  </si>
  <si>
    <t xml:space="preserve">B0D311MXSX</t>
  </si>
  <si>
    <t xml:space="preserve">W840137806</t>
  </si>
  <si>
    <t xml:space="preserve">818-W840137808</t>
  </si>
  <si>
    <t xml:space="preserve">B0D314VHWQ</t>
  </si>
  <si>
    <t xml:space="preserve">W840137808</t>
  </si>
  <si>
    <t xml:space="preserve">818-W840120028</t>
  </si>
  <si>
    <t xml:space="preserve">B0D311QJW4</t>
  </si>
  <si>
    <t xml:space="preserve">W840120028</t>
  </si>
  <si>
    <t xml:space="preserve">818-W840120029</t>
  </si>
  <si>
    <t xml:space="preserve">B0D31447XQ</t>
  </si>
  <si>
    <t xml:space="preserve">W840120029</t>
  </si>
  <si>
    <t xml:space="preserve">818-W840120026</t>
  </si>
  <si>
    <t xml:space="preserve">B0D3147838</t>
  </si>
  <si>
    <t xml:space="preserve">W840120026</t>
  </si>
  <si>
    <t xml:space="preserve">818-W84084262</t>
  </si>
  <si>
    <t xml:space="preserve">B0D31FL2ZB</t>
  </si>
  <si>
    <t xml:space="preserve">W84084262</t>
  </si>
  <si>
    <t xml:space="preserve">818-W840P164954</t>
  </si>
  <si>
    <t xml:space="preserve">B0D31F5YSS</t>
  </si>
  <si>
    <t xml:space="preserve">W840P164954</t>
  </si>
  <si>
    <t xml:space="preserve">818-W840P164957</t>
  </si>
  <si>
    <t xml:space="preserve">B0D31CJDMW</t>
  </si>
  <si>
    <t xml:space="preserve">W840P164957</t>
  </si>
  <si>
    <t xml:space="preserve">818-W840P164959</t>
  </si>
  <si>
    <t xml:space="preserve">B0D31FXXNJ</t>
  </si>
  <si>
    <t xml:space="preserve">W840P164959</t>
  </si>
  <si>
    <t xml:space="preserve">818-W84084261</t>
  </si>
  <si>
    <t xml:space="preserve">B0D31DQ6ST</t>
  </si>
  <si>
    <t xml:space="preserve">W84084261</t>
  </si>
  <si>
    <t xml:space="preserve">818-W84084264</t>
  </si>
  <si>
    <t xml:space="preserve">B0D31DP5DK</t>
  </si>
  <si>
    <t xml:space="preserve">W84084264</t>
  </si>
  <si>
    <t xml:space="preserve">ZY-SZ000080AAA-WY</t>
  </si>
  <si>
    <t xml:space="preserve">B0D3BTGSDF</t>
  </si>
  <si>
    <t xml:space="preserve">SZ000080AAA</t>
  </si>
  <si>
    <t xml:space="preserve">ZY-SZ000080AAE-WY</t>
  </si>
  <si>
    <t xml:space="preserve">B0D3BTR3PC</t>
  </si>
  <si>
    <t xml:space="preserve">SZ000080AAE</t>
  </si>
  <si>
    <t xml:space="preserve">ZY-WY000309AAE-WY</t>
  </si>
  <si>
    <t xml:space="preserve">B0D3BSNT4Y</t>
  </si>
  <si>
    <t xml:space="preserve">WY000309AAE</t>
  </si>
  <si>
    <t xml:space="preserve">ZY-WY000309AAK-WY</t>
  </si>
  <si>
    <t xml:space="preserve">B0D3BW9G6W</t>
  </si>
  <si>
    <t xml:space="preserve">WY000309AAK</t>
  </si>
  <si>
    <t xml:space="preserve">ZY-WY000309AAV-WY</t>
  </si>
  <si>
    <t xml:space="preserve">B0D3BTVB6F</t>
  </si>
  <si>
    <t xml:space="preserve">WY000309AAV</t>
  </si>
  <si>
    <t xml:space="preserve">ZY-W1307S00023-WY</t>
  </si>
  <si>
    <t xml:space="preserve">B0D3C487WD</t>
  </si>
  <si>
    <t xml:space="preserve">ZY-W1307S00024-WY</t>
  </si>
  <si>
    <t xml:space="preserve">B0D3C42YD4</t>
  </si>
  <si>
    <t xml:space="preserve">W1307S00041</t>
  </si>
  <si>
    <t xml:space="preserve">ZY-W1307S00025-WY</t>
  </si>
  <si>
    <t xml:space="preserve">B0D3C3VJPF</t>
  </si>
  <si>
    <t xml:space="preserve">W1580S00047</t>
  </si>
  <si>
    <t xml:space="preserve">ZY-W504S00134-WY</t>
  </si>
  <si>
    <t xml:space="preserve">B0D3C4VJND</t>
  </si>
  <si>
    <t xml:space="preserve">W504S00134</t>
  </si>
  <si>
    <t xml:space="preserve">ZY-W504S00133-WY</t>
  </si>
  <si>
    <t xml:space="preserve">B0D3C55FHT</t>
  </si>
  <si>
    <t xml:space="preserve">W504S00133</t>
  </si>
  <si>
    <t xml:space="preserve">ZY-W504S00132-WY</t>
  </si>
  <si>
    <t xml:space="preserve">B0D3C46WBR</t>
  </si>
  <si>
    <t xml:space="preserve">W504S00132</t>
  </si>
  <si>
    <t xml:space="preserve">YX-WF308150AAE</t>
  </si>
  <si>
    <t xml:space="preserve">B0D2LDK4PZ</t>
  </si>
  <si>
    <t xml:space="preserve">WF308150AAE</t>
  </si>
  <si>
    <t xml:space="preserve">YX-GX001023AAE</t>
  </si>
  <si>
    <t xml:space="preserve">B0D2LCL3DZ</t>
  </si>
  <si>
    <t xml:space="preserve">GX001023AAE</t>
  </si>
  <si>
    <t xml:space="preserve">YX-LP000344AAE</t>
  </si>
  <si>
    <t xml:space="preserve">B0D2LFFSQQ</t>
  </si>
  <si>
    <t xml:space="preserve">LP000344AAE</t>
  </si>
  <si>
    <t xml:space="preserve">YX-WF308150AAK</t>
  </si>
  <si>
    <t xml:space="preserve">B0D2LG6X13</t>
  </si>
  <si>
    <t xml:space="preserve">WF308150AAK</t>
  </si>
  <si>
    <t xml:space="preserve">YX-LP000344AAK</t>
  </si>
  <si>
    <t xml:space="preserve">B0D2LC5G34</t>
  </si>
  <si>
    <t xml:space="preserve">LP000344AAK</t>
  </si>
  <si>
    <t xml:space="preserve">YX-GX001023AAK</t>
  </si>
  <si>
    <t xml:space="preserve">B0D2LDG13B</t>
  </si>
  <si>
    <t xml:space="preserve">GX001023AAK</t>
  </si>
  <si>
    <t xml:space="preserve">YX-WF310564AAA</t>
  </si>
  <si>
    <t xml:space="preserve">B0D2LDCCN6</t>
  </si>
  <si>
    <t xml:space="preserve">WF310564AAA</t>
  </si>
  <si>
    <t xml:space="preserve">YX-W504140564</t>
  </si>
  <si>
    <t xml:space="preserve">B0D2LBXJ7Y</t>
  </si>
  <si>
    <t xml:space="preserve">YX-W504140570</t>
  </si>
  <si>
    <t xml:space="preserve">B0D2LFM338</t>
  </si>
  <si>
    <t xml:space="preserve">YX-W504P143281</t>
  </si>
  <si>
    <t xml:space="preserve">B0D2LCTLNJ</t>
  </si>
  <si>
    <t xml:space="preserve">W504P143281</t>
  </si>
  <si>
    <t xml:space="preserve">YX-W504P143282</t>
  </si>
  <si>
    <t xml:space="preserve">B0D2L9YJJX</t>
  </si>
  <si>
    <t xml:space="preserve">YX-W504P143283</t>
  </si>
  <si>
    <t xml:space="preserve">B0D2LD2T22</t>
  </si>
  <si>
    <t xml:space="preserve">YX-GX000381AAE</t>
  </si>
  <si>
    <t xml:space="preserve">B0D2LDMRH5</t>
  </si>
  <si>
    <t xml:space="preserve">GX000381AAE</t>
  </si>
  <si>
    <t xml:space="preserve">YX-GX000381AAK</t>
  </si>
  <si>
    <t xml:space="preserve">B0D2LC2VHM</t>
  </si>
  <si>
    <t xml:space="preserve">GX000381AAK</t>
  </si>
  <si>
    <t xml:space="preserve">YX-B083115498</t>
  </si>
  <si>
    <t xml:space="preserve">B0D2RTMMYR</t>
  </si>
  <si>
    <t xml:space="preserve">B083115498</t>
  </si>
  <si>
    <t xml:space="preserve">YX-B083115499</t>
  </si>
  <si>
    <t xml:space="preserve">B0D2RPWZCB</t>
  </si>
  <si>
    <t xml:space="preserve">B083115499</t>
  </si>
  <si>
    <t xml:space="preserve">YX-B083119226</t>
  </si>
  <si>
    <t xml:space="preserve">B0D2RW6T3W</t>
  </si>
  <si>
    <t xml:space="preserve">B083119226</t>
  </si>
  <si>
    <t xml:space="preserve">YX-B083115496</t>
  </si>
  <si>
    <t xml:space="preserve">B0D2RW2N5F</t>
  </si>
  <si>
    <t xml:space="preserve">B083115496</t>
  </si>
  <si>
    <t xml:space="preserve">YX-B083115497</t>
  </si>
  <si>
    <t xml:space="preserve">B0D2RVZKJM</t>
  </si>
  <si>
    <t xml:space="preserve">B083115497</t>
  </si>
  <si>
    <t xml:space="preserve">YX-W504P146192</t>
  </si>
  <si>
    <t xml:space="preserve">B0D2RT83RR</t>
  </si>
  <si>
    <t xml:space="preserve">YX-W504P146191</t>
  </si>
  <si>
    <t xml:space="preserve">B0D2RV4HDK</t>
  </si>
  <si>
    <t xml:space="preserve">YX-W504P146193</t>
  </si>
  <si>
    <t xml:space="preserve">B0D2RST4JB</t>
  </si>
  <si>
    <t xml:space="preserve">YX-B083119691</t>
  </si>
  <si>
    <t xml:space="preserve">B0D2RT7GFP</t>
  </si>
  <si>
    <t xml:space="preserve">B083119691</t>
  </si>
  <si>
    <t xml:space="preserve">YX-B083P156197</t>
  </si>
  <si>
    <t xml:space="preserve">B0D2RTZ51D</t>
  </si>
  <si>
    <t xml:space="preserve">B083P156197</t>
  </si>
  <si>
    <t xml:space="preserve">YX-B083P156198</t>
  </si>
  <si>
    <t xml:space="preserve">B0D2RVY3RS</t>
  </si>
  <si>
    <t xml:space="preserve">B083P156198</t>
  </si>
  <si>
    <t xml:space="preserve">YX-B083140464</t>
  </si>
  <si>
    <t xml:space="preserve">B0D2RRVTQX</t>
  </si>
  <si>
    <t xml:space="preserve">B083140464</t>
  </si>
  <si>
    <t xml:space="preserve">YX-B083119227</t>
  </si>
  <si>
    <t xml:space="preserve">B0D2RTP2F5</t>
  </si>
  <si>
    <t xml:space="preserve">B083119227</t>
  </si>
  <si>
    <t xml:space="preserve">YX-B083P156196</t>
  </si>
  <si>
    <t xml:space="preserve">B0D2RSD136</t>
  </si>
  <si>
    <t xml:space="preserve">B083P156196</t>
  </si>
  <si>
    <t xml:space="preserve">YX-W504P143317</t>
  </si>
  <si>
    <t xml:space="preserve">B0D2RR3YWP</t>
  </si>
  <si>
    <t xml:space="preserve">YX-W504P143318</t>
  </si>
  <si>
    <t xml:space="preserve">B0D2RVK8JT</t>
  </si>
  <si>
    <t xml:space="preserve">YX-W504P143316</t>
  </si>
  <si>
    <t xml:space="preserve">B0D2RVF2J7</t>
  </si>
  <si>
    <t xml:space="preserve">YX-LP000771AAE</t>
  </si>
  <si>
    <t xml:space="preserve">B0D2XH77SM</t>
  </si>
  <si>
    <t xml:space="preserve">LP000771AAE</t>
  </si>
  <si>
    <t xml:space="preserve">YX-LP000770AAK</t>
  </si>
  <si>
    <t xml:space="preserve">B0D2XFXW39</t>
  </si>
  <si>
    <t xml:space="preserve">LP000770AAK</t>
  </si>
  <si>
    <t xml:space="preserve">YX-LP000771AAK</t>
  </si>
  <si>
    <t xml:space="preserve">B0D2XHFWYY</t>
  </si>
  <si>
    <t xml:space="preserve">LP000771AAK</t>
  </si>
  <si>
    <t xml:space="preserve">YX-LP000770AAE</t>
  </si>
  <si>
    <t xml:space="preserve">B0D2XH69KC</t>
  </si>
  <si>
    <t xml:space="preserve">LP000770AAE</t>
  </si>
  <si>
    <t xml:space="preserve">YX-LT000852AAK</t>
  </si>
  <si>
    <t xml:space="preserve">B0D2XJDGLN</t>
  </si>
  <si>
    <t xml:space="preserve">LT000852AAK</t>
  </si>
  <si>
    <t xml:space="preserve">YX-LT000851AAK</t>
  </si>
  <si>
    <t xml:space="preserve">B0D2XK7QLR</t>
  </si>
  <si>
    <t xml:space="preserve">LT000851AAK</t>
  </si>
  <si>
    <t xml:space="preserve">YX-LT000851AAE</t>
  </si>
  <si>
    <t xml:space="preserve">B0D2XFFD1L</t>
  </si>
  <si>
    <t xml:space="preserve">LT000851AAE</t>
  </si>
  <si>
    <t xml:space="preserve">YX-LT000852AAE</t>
  </si>
  <si>
    <t xml:space="preserve">B0D2XGLMBJ</t>
  </si>
  <si>
    <t xml:space="preserve">LT000852AAE</t>
  </si>
  <si>
    <t xml:space="preserve">YX-W504P143309</t>
  </si>
  <si>
    <t xml:space="preserve">B0D2XGDWFV</t>
  </si>
  <si>
    <t xml:space="preserve">YX-W504P143306</t>
  </si>
  <si>
    <t xml:space="preserve">B0D2XDTF6R</t>
  </si>
  <si>
    <t xml:space="preserve">YX-W504P143314</t>
  </si>
  <si>
    <t xml:space="preserve">B0D2XH7JM4</t>
  </si>
  <si>
    <t xml:space="preserve">YX-W504P143311</t>
  </si>
  <si>
    <t xml:space="preserve">B0D2XGYKN5</t>
  </si>
  <si>
    <t xml:space="preserve">YX-W504P143307</t>
  </si>
  <si>
    <t xml:space="preserve">B0D2XGV2XM</t>
  </si>
  <si>
    <t xml:space="preserve">YX-W504P143313</t>
  </si>
  <si>
    <t xml:space="preserve">B0D2XFWZLN</t>
  </si>
  <si>
    <t xml:space="preserve">YX-WF313084AAK</t>
  </si>
  <si>
    <t xml:space="preserve">B0D2WRVM28</t>
  </si>
  <si>
    <t xml:space="preserve">WF313084AAK</t>
  </si>
  <si>
    <t xml:space="preserve">YX-AA20388889E</t>
  </si>
  <si>
    <t xml:space="preserve">B0D2WR6V6L</t>
  </si>
  <si>
    <t xml:space="preserve">YX-AA20388889W</t>
  </si>
  <si>
    <t xml:space="preserve">B0D2WSMGC2</t>
  </si>
  <si>
    <t xml:space="preserve">YX-WF313084AAE</t>
  </si>
  <si>
    <t xml:space="preserve">B0D2WQRWFL</t>
  </si>
  <si>
    <t xml:space="preserve">WF313084AAE</t>
  </si>
  <si>
    <t xml:space="preserve">YX-LT000354AAP</t>
  </si>
  <si>
    <t xml:space="preserve">B0D2ZM4JT1</t>
  </si>
  <si>
    <t xml:space="preserve">LT000354AAP</t>
  </si>
  <si>
    <t xml:space="preserve">YX-LT000353AAP</t>
  </si>
  <si>
    <t xml:space="preserve">B0D2ZPWT81</t>
  </si>
  <si>
    <t xml:space="preserve">LT000353AAP</t>
  </si>
  <si>
    <t xml:space="preserve">YX-LT000354AAK</t>
  </si>
  <si>
    <t xml:space="preserve">B0D2ZFP1TQ</t>
  </si>
  <si>
    <t xml:space="preserve">LT000354AAK</t>
  </si>
  <si>
    <t xml:space="preserve">YX-LT000353AAK</t>
  </si>
  <si>
    <t xml:space="preserve">B0D2ZJNBH2</t>
  </si>
  <si>
    <t xml:space="preserve">LT000353AAK</t>
  </si>
  <si>
    <t xml:space="preserve">YX-LT000353AAE</t>
  </si>
  <si>
    <t xml:space="preserve">B0D2ZKKT5T</t>
  </si>
  <si>
    <t xml:space="preserve">LT000353AAE</t>
  </si>
  <si>
    <t xml:space="preserve">YX-LT000354AAE</t>
  </si>
  <si>
    <t xml:space="preserve">B0D2ZFTJW8</t>
  </si>
  <si>
    <t xml:space="preserve">LT000354AAE</t>
  </si>
  <si>
    <t xml:space="preserve">YX-LT000328AAK</t>
  </si>
  <si>
    <t xml:space="preserve">B0D2ZPXRR1</t>
  </si>
  <si>
    <t xml:space="preserve">LT000328AAK</t>
  </si>
  <si>
    <t xml:space="preserve">YX-LT100213AAE</t>
  </si>
  <si>
    <t xml:space="preserve">B0D2Z9MCS6</t>
  </si>
  <si>
    <t xml:space="preserve">LT100213AAE</t>
  </si>
  <si>
    <t xml:space="preserve">YX-LT100214AAE</t>
  </si>
  <si>
    <t xml:space="preserve">B0D2Z5HDZK</t>
  </si>
  <si>
    <t xml:space="preserve">LT100214AAE</t>
  </si>
  <si>
    <t xml:space="preserve">YX-LT000327AAE</t>
  </si>
  <si>
    <t xml:space="preserve">B0D2Z4JMWL</t>
  </si>
  <si>
    <t xml:space="preserve">LT000327AAE</t>
  </si>
  <si>
    <t xml:space="preserve">YX-LT100213AAP</t>
  </si>
  <si>
    <t xml:space="preserve">B0D2ZFKSMW</t>
  </si>
  <si>
    <t xml:space="preserve">LT100213AAP</t>
  </si>
  <si>
    <t xml:space="preserve">YX-LT100214AAK</t>
  </si>
  <si>
    <t xml:space="preserve">B0D2Z3HLJS</t>
  </si>
  <si>
    <t xml:space="preserve">LT100214AAK</t>
  </si>
  <si>
    <t xml:space="preserve">YX-LT000327AAK</t>
  </si>
  <si>
    <t xml:space="preserve">B0D2Z6JB4F</t>
  </si>
  <si>
    <t xml:space="preserve">LT000327AAK</t>
  </si>
  <si>
    <t xml:space="preserve">YX-LT000327AAN</t>
  </si>
  <si>
    <t xml:space="preserve">B0D2ZJKW9B</t>
  </si>
  <si>
    <t xml:space="preserve">LT000327AAN</t>
  </si>
  <si>
    <t xml:space="preserve">YX-LT000328AAE</t>
  </si>
  <si>
    <t xml:space="preserve">B0D2ZPXG4V</t>
  </si>
  <si>
    <t xml:space="preserve">LT000328AAE</t>
  </si>
  <si>
    <t xml:space="preserve">YX-LT000328AAN</t>
  </si>
  <si>
    <t xml:space="preserve">B0D2ZC4JB1</t>
  </si>
  <si>
    <t xml:space="preserve">LT000328AAN</t>
  </si>
  <si>
    <t xml:space="preserve">YX-LT100213AAK</t>
  </si>
  <si>
    <t xml:space="preserve">B0D2YZMPFF</t>
  </si>
  <si>
    <t xml:space="preserve">LT100213AAK</t>
  </si>
  <si>
    <t xml:space="preserve">YX-B083P152992</t>
  </si>
  <si>
    <t xml:space="preserve">B0D3CB9Y96</t>
  </si>
  <si>
    <t xml:space="preserve">B083P152992</t>
  </si>
  <si>
    <t xml:space="preserve">YX-B083P170085</t>
  </si>
  <si>
    <t xml:space="preserve">B0D3CC5X6M</t>
  </si>
  <si>
    <t xml:space="preserve">B083P170085</t>
  </si>
  <si>
    <t xml:space="preserve">YX-B083P154188</t>
  </si>
  <si>
    <t xml:space="preserve">B0D3C9LB91</t>
  </si>
  <si>
    <t xml:space="preserve">B083P154188</t>
  </si>
  <si>
    <t xml:space="preserve">YX-B083P170088</t>
  </si>
  <si>
    <t xml:space="preserve">B0D3C9SJQS</t>
  </si>
  <si>
    <t xml:space="preserve">B083P170088</t>
  </si>
  <si>
    <t xml:space="preserve">YX-B083P170878</t>
  </si>
  <si>
    <t xml:space="preserve">B0D3C9TWB6</t>
  </si>
  <si>
    <t xml:space="preserve">B083P170878</t>
  </si>
  <si>
    <t xml:space="preserve">YX-B083P170084</t>
  </si>
  <si>
    <t xml:space="preserve">B0D3CB12L3</t>
  </si>
  <si>
    <t xml:space="preserve">B083P170084</t>
  </si>
  <si>
    <t xml:space="preserve">YX-B083P154274</t>
  </si>
  <si>
    <t xml:space="preserve">B0D3CCTXQ8</t>
  </si>
  <si>
    <t xml:space="preserve">B083P154274</t>
  </si>
  <si>
    <t xml:space="preserve">YX-B083124170</t>
  </si>
  <si>
    <t xml:space="preserve">B0D3CBFN3D</t>
  </si>
  <si>
    <t xml:space="preserve">B083124170</t>
  </si>
  <si>
    <t xml:space="preserve">YX-B083P168426</t>
  </si>
  <si>
    <t xml:space="preserve">B0D3C9ZRMH</t>
  </si>
  <si>
    <t xml:space="preserve">B083P168426</t>
  </si>
  <si>
    <t xml:space="preserve">YX-W1716132149</t>
  </si>
  <si>
    <t xml:space="preserve">B0D3BM7YCP</t>
  </si>
  <si>
    <t xml:space="preserve">W1716132149</t>
  </si>
  <si>
    <t xml:space="preserve">YX-W1716132148</t>
  </si>
  <si>
    <t xml:space="preserve">B0D3BMMJX6</t>
  </si>
  <si>
    <t xml:space="preserve">W1716132148</t>
  </si>
  <si>
    <t xml:space="preserve">YX-W1716132147</t>
  </si>
  <si>
    <t xml:space="preserve">B0D3BMDVP8</t>
  </si>
  <si>
    <t xml:space="preserve">W1716132147</t>
  </si>
  <si>
    <t xml:space="preserve">ZY-WF316714AAE-WY</t>
  </si>
  <si>
    <t xml:space="preserve">B0D3DZKSZL</t>
  </si>
  <si>
    <t xml:space="preserve">WF316714AAE</t>
  </si>
  <si>
    <t xml:space="preserve">ZY-WF316715AAE-WY</t>
  </si>
  <si>
    <t xml:space="preserve">B0D3DZWQ7K</t>
  </si>
  <si>
    <t xml:space="preserve">WF316715AAE</t>
  </si>
  <si>
    <t xml:space="preserve">ZY-WF316714AAA-WY</t>
  </si>
  <si>
    <t xml:space="preserve">B0D3DZ4FF9</t>
  </si>
  <si>
    <t xml:space="preserve">WF316714AAA</t>
  </si>
  <si>
    <t xml:space="preserve">ZY-WF316715AAA-WY</t>
  </si>
  <si>
    <t xml:space="preserve">B0D3DZWQHW</t>
  </si>
  <si>
    <t xml:space="preserve">WF316715AAA</t>
  </si>
  <si>
    <t xml:space="preserve">ZY-W504S00144-WY</t>
  </si>
  <si>
    <t xml:space="preserve">B0D3DYQM46</t>
  </si>
  <si>
    <t xml:space="preserve">W504S00144</t>
  </si>
  <si>
    <t xml:space="preserve">ZY-W504S00145-WY</t>
  </si>
  <si>
    <t xml:space="preserve">B0D3DYVR5K</t>
  </si>
  <si>
    <t xml:space="preserve">W504S00145</t>
  </si>
  <si>
    <t xml:space="preserve">ZY-W2580S00003-WY</t>
  </si>
  <si>
    <t xml:space="preserve">B0D3DZYN5G</t>
  </si>
  <si>
    <t xml:space="preserve">ZY-W2580S00002-WY</t>
  </si>
  <si>
    <t xml:space="preserve">B0D3DZ9FFM</t>
  </si>
  <si>
    <t xml:space="preserve">ZY-W504P145328-WY</t>
  </si>
  <si>
    <t xml:space="preserve">B0D3F33M5Q</t>
  </si>
  <si>
    <t xml:space="preserve">ZY-W504P145327-WY</t>
  </si>
  <si>
    <t xml:space="preserve">B0D3F2M66T</t>
  </si>
  <si>
    <t xml:space="preserve">ZY-W504P145330-WY</t>
  </si>
  <si>
    <t xml:space="preserve">B0D3DZWC8C</t>
  </si>
  <si>
    <t xml:space="preserve">ZY-W504126425-WY</t>
  </si>
  <si>
    <t xml:space="preserve">B0D3HKWDQ3</t>
  </si>
  <si>
    <t xml:space="preserve">W504126425</t>
  </si>
  <si>
    <t xml:space="preserve">ZY-W504126432-WY</t>
  </si>
  <si>
    <t xml:space="preserve">B0D3HH78R5</t>
  </si>
  <si>
    <t xml:space="preserve">W504126432</t>
  </si>
  <si>
    <t xml:space="preserve">ZY-MF294097AAH-WY</t>
  </si>
  <si>
    <t xml:space="preserve">B0D3HJGPSB</t>
  </si>
  <si>
    <t xml:space="preserve">MF294097AAH</t>
  </si>
  <si>
    <t xml:space="preserve">ZY-MF294097AAK-WY</t>
  </si>
  <si>
    <t xml:space="preserve">B0D3HJL1PD</t>
  </si>
  <si>
    <t xml:space="preserve">MF294097AAK</t>
  </si>
  <si>
    <t xml:space="preserve">ZY-MF294097AAB-WY</t>
  </si>
  <si>
    <t xml:space="preserve">B0D3HKJGYT</t>
  </si>
  <si>
    <t xml:space="preserve">MF294097AAB</t>
  </si>
  <si>
    <t xml:space="preserve">ZY-MF299542AAK-WY</t>
  </si>
  <si>
    <t xml:space="preserve">B0D3HK3NF7</t>
  </si>
  <si>
    <t xml:space="preserve">MF299542AAK</t>
  </si>
  <si>
    <t xml:space="preserve">ZY-MF299538AAB-WY</t>
  </si>
  <si>
    <t xml:space="preserve">B0D3HH9T81</t>
  </si>
  <si>
    <t xml:space="preserve">MF299538AAB</t>
  </si>
  <si>
    <t xml:space="preserve">ZY-MF299538AAK-WY</t>
  </si>
  <si>
    <t xml:space="preserve">B0D3HH97P7</t>
  </si>
  <si>
    <t xml:space="preserve">MF299538AAK</t>
  </si>
  <si>
    <t xml:space="preserve">ZY-MF299542AAB-WY</t>
  </si>
  <si>
    <t xml:space="preserve">B0D3HJZX2J</t>
  </si>
  <si>
    <t xml:space="preserve">MF299542AAB</t>
  </si>
  <si>
    <t xml:space="preserve">ZY-WF301146AAN-WY</t>
  </si>
  <si>
    <t xml:space="preserve">B0D3HKJCMP</t>
  </si>
  <si>
    <t xml:space="preserve">WF301146AAN</t>
  </si>
  <si>
    <t xml:space="preserve">ZY-WF301146AAB-WY</t>
  </si>
  <si>
    <t xml:space="preserve">B0D3HJN73C</t>
  </si>
  <si>
    <t xml:space="preserve">WF301146AAB</t>
  </si>
  <si>
    <t xml:space="preserve">WYGM-zcl-DL000581AAH</t>
  </si>
  <si>
    <t xml:space="preserve">B0D3GDR28F</t>
  </si>
  <si>
    <t xml:space="preserve">DL000581AAH</t>
  </si>
  <si>
    <t xml:space="preserve">WYGM-zcl-DL000581AAK</t>
  </si>
  <si>
    <t xml:space="preserve">B0D3GFPGPK</t>
  </si>
  <si>
    <t xml:space="preserve">DL000581AAK</t>
  </si>
  <si>
    <t xml:space="preserve">WYGM-zcl-DL000590AAH</t>
  </si>
  <si>
    <t xml:space="preserve">B0D3GFNV4D</t>
  </si>
  <si>
    <t xml:space="preserve">DL000590AAH</t>
  </si>
  <si>
    <t xml:space="preserve">WYGM-zcl-DL000590AAK</t>
  </si>
  <si>
    <t xml:space="preserve">B0D3GFBXMS</t>
  </si>
  <si>
    <t xml:space="preserve">DL000590AAK</t>
  </si>
  <si>
    <t xml:space="preserve">WYGM-zcl-GX002028AAF</t>
  </si>
  <si>
    <t xml:space="preserve">B0D3GZ2JCT</t>
  </si>
  <si>
    <t xml:space="preserve">WYGM-zcl-GX002028AAH</t>
  </si>
  <si>
    <t xml:space="preserve">B0D3H172T3</t>
  </si>
  <si>
    <t xml:space="preserve">WYGM-zcl-GX002028AAK</t>
  </si>
  <si>
    <t xml:space="preserve">B0D3GZ7GGQ</t>
  </si>
  <si>
    <t xml:space="preserve">WYGM-zcl-GX002029AAF</t>
  </si>
  <si>
    <t xml:space="preserve">B0D3GZNH4R</t>
  </si>
  <si>
    <t xml:space="preserve">WYGM-zcl-GX002029AAH</t>
  </si>
  <si>
    <t xml:space="preserve">B0D3GXMGNK</t>
  </si>
  <si>
    <t xml:space="preserve">WYGM-zcl-GX002029AAK</t>
  </si>
  <si>
    <t xml:space="preserve">B0D3GXNFQG</t>
  </si>
  <si>
    <t xml:space="preserve">WYGM-zcl-W2580S00002</t>
  </si>
  <si>
    <t xml:space="preserve">B0D3HKJGD8</t>
  </si>
  <si>
    <t xml:space="preserve">WYGM-zcl-W2580S00003</t>
  </si>
  <si>
    <t xml:space="preserve">B0D3HH4XNF</t>
  </si>
  <si>
    <t xml:space="preserve">WYGM-zcl-HL000094AAE</t>
  </si>
  <si>
    <t xml:space="preserve">B0D3HV2LHG</t>
  </si>
  <si>
    <t xml:space="preserve">HL000094AAE</t>
  </si>
  <si>
    <t xml:space="preserve">WYGM-zcl-HL000094AAK</t>
  </si>
  <si>
    <t xml:space="preserve">B0D3HS5K4G</t>
  </si>
  <si>
    <t xml:space="preserve">HL000094AAK</t>
  </si>
  <si>
    <t xml:space="preserve">WYGM-zcl-HL000095AAE</t>
  </si>
  <si>
    <t xml:space="preserve">B0D3HRVD6Z</t>
  </si>
  <si>
    <t xml:space="preserve">HL000095AAE</t>
  </si>
  <si>
    <t xml:space="preserve">WYGM-zcl-HL000095AAW</t>
  </si>
  <si>
    <t xml:space="preserve">B0D3HS4W11</t>
  </si>
  <si>
    <t xml:space="preserve">HL000095AAW</t>
  </si>
  <si>
    <t xml:space="preserve">WYGM-zcl-W1670P147399</t>
  </si>
  <si>
    <t xml:space="preserve">B0D3KSXCL6</t>
  </si>
  <si>
    <t xml:space="preserve">W1670P147399</t>
  </si>
  <si>
    <t xml:space="preserve">WYGM-zcl-W1670P147590</t>
  </si>
  <si>
    <t xml:space="preserve">B0D3L1L8Z2</t>
  </si>
  <si>
    <t xml:space="preserve">W1670P147590</t>
  </si>
  <si>
    <t xml:space="preserve">WYGM-zcl-W1670P147588</t>
  </si>
  <si>
    <t xml:space="preserve">B0D3L2XMB6</t>
  </si>
  <si>
    <t xml:space="preserve">W1670P147588</t>
  </si>
  <si>
    <t xml:space="preserve">WYGM-zcl-W1670S00019</t>
  </si>
  <si>
    <t xml:space="preserve">B0D3KZD4GW</t>
  </si>
  <si>
    <t xml:space="preserve">W1670S00019</t>
  </si>
  <si>
    <t xml:space="preserve">WYGM-zcl-WF320515AAA</t>
  </si>
  <si>
    <t xml:space="preserve">B0D3LLKGF5</t>
  </si>
  <si>
    <t xml:space="preserve">WF320515AAA</t>
  </si>
  <si>
    <t xml:space="preserve">WYGM-zcl-WF320515AAH</t>
  </si>
  <si>
    <t xml:space="preserve">B0D3LJKQVJ</t>
  </si>
  <si>
    <t xml:space="preserve">WF320515AAH</t>
  </si>
  <si>
    <t xml:space="preserve">WYGM-zcl-WF320519AAA</t>
  </si>
  <si>
    <t xml:space="preserve">B0D3LM1761</t>
  </si>
  <si>
    <t xml:space="preserve">WF320519AAA</t>
  </si>
  <si>
    <t xml:space="preserve">WYGM-zcl-WF320519AAH</t>
  </si>
  <si>
    <t xml:space="preserve">B0D3LKSWCJ</t>
  </si>
  <si>
    <t xml:space="preserve">WF320519AAH</t>
  </si>
  <si>
    <t xml:space="preserve">WYGM-zcl-HL000099AAA</t>
  </si>
  <si>
    <t xml:space="preserve">B0D3LM2HZ4</t>
  </si>
  <si>
    <t xml:space="preserve">HL000099AAA</t>
  </si>
  <si>
    <t xml:space="preserve">WYGM-zcl-HL000099AAH</t>
  </si>
  <si>
    <t xml:space="preserve">B0D3LKXC9N</t>
  </si>
  <si>
    <t xml:space="preserve">HL000099AAH</t>
  </si>
  <si>
    <t xml:space="preserve">WYGM-zcl-SF000145AAA</t>
  </si>
  <si>
    <t xml:space="preserve">B0D3LTZ9NM</t>
  </si>
  <si>
    <t xml:space="preserve">SF000145AAA</t>
  </si>
  <si>
    <t xml:space="preserve">WYGM-zcl-SF000145AAE</t>
  </si>
  <si>
    <t xml:space="preserve">B0D3LVRYLW</t>
  </si>
  <si>
    <t xml:space="preserve">SF000145AAE</t>
  </si>
  <si>
    <t xml:space="preserve">WYGM-zcl-SF000146AAA</t>
  </si>
  <si>
    <t xml:space="preserve">B0D3LS33CB</t>
  </si>
  <si>
    <t xml:space="preserve">SF000146AAA</t>
  </si>
  <si>
    <t xml:space="preserve">WYGM-zcl-SF000146AAE</t>
  </si>
  <si>
    <t xml:space="preserve">B0D3LTBN7H</t>
  </si>
  <si>
    <t xml:space="preserve">SF000146AAE</t>
  </si>
  <si>
    <t xml:space="preserve">WYGM-zcl-GX000422AAK</t>
  </si>
  <si>
    <t xml:space="preserve">B0D3LYKQQ8</t>
  </si>
  <si>
    <t xml:space="preserve">WYGM-zcl-GX000422AAP</t>
  </si>
  <si>
    <t xml:space="preserve">B0D3LZDFSY</t>
  </si>
  <si>
    <t xml:space="preserve">ZY-SF000030AAA-WY</t>
  </si>
  <si>
    <t xml:space="preserve">B0D3LT7KP3</t>
  </si>
  <si>
    <t xml:space="preserve">SF000030AAA</t>
  </si>
  <si>
    <t xml:space="preserve">ZY-SF000030AAE-WY</t>
  </si>
  <si>
    <t xml:space="preserve">B0D3LSBKV9</t>
  </si>
  <si>
    <t xml:space="preserve">SF000030AAE</t>
  </si>
  <si>
    <t xml:space="preserve">ZY-SF000143AAE-WY</t>
  </si>
  <si>
    <t xml:space="preserve">B0D3LS33DR</t>
  </si>
  <si>
    <t xml:space="preserve">SF000143AAE</t>
  </si>
  <si>
    <t xml:space="preserve">ZY-SF000144AAA-WY</t>
  </si>
  <si>
    <t xml:space="preserve">B0D3LTRL5L</t>
  </si>
  <si>
    <t xml:space="preserve">SF000144AAA</t>
  </si>
  <si>
    <t xml:space="preserve">ZY-SF000143AAA-WY</t>
  </si>
  <si>
    <t xml:space="preserve">B0D3LTYT82</t>
  </si>
  <si>
    <t xml:space="preserve">SF000143AAA</t>
  </si>
  <si>
    <t xml:space="preserve">ZY-SF000142AAA-WY</t>
  </si>
  <si>
    <t xml:space="preserve">B0D3LTRL5D</t>
  </si>
  <si>
    <t xml:space="preserve">SF000142AAA</t>
  </si>
  <si>
    <t xml:space="preserve">ZY-SF000144AAE-WY</t>
  </si>
  <si>
    <t xml:space="preserve">B0D3LT3CTJ</t>
  </si>
  <si>
    <t xml:space="preserve">SF000144AAE</t>
  </si>
  <si>
    <t xml:space="preserve">ZY-SF000142AAE-WY</t>
  </si>
  <si>
    <t xml:space="preserve">B0D3LRVX3J</t>
  </si>
  <si>
    <t xml:space="preserve">SF000142AAE</t>
  </si>
  <si>
    <t xml:space="preserve">ZY-SF000141AAA-WY</t>
  </si>
  <si>
    <t xml:space="preserve">B0D3LSBZQY</t>
  </si>
  <si>
    <t xml:space="preserve">SF000141AAA</t>
  </si>
  <si>
    <t xml:space="preserve">ZY-SF000140AAE-WY</t>
  </si>
  <si>
    <t xml:space="preserve">B0D3LTR1CW</t>
  </si>
  <si>
    <t xml:space="preserve">SF000140AAE</t>
  </si>
  <si>
    <t xml:space="preserve">ZY-SF000140AAA-WY</t>
  </si>
  <si>
    <t xml:space="preserve">B0D3LT5XMC</t>
  </si>
  <si>
    <t xml:space="preserve">SF000140AAA</t>
  </si>
  <si>
    <t xml:space="preserve">ZY-SF000141AAE-WY</t>
  </si>
  <si>
    <t xml:space="preserve">B0D3LTDH3J</t>
  </si>
  <si>
    <t xml:space="preserve">SF000141AAE</t>
  </si>
  <si>
    <t xml:space="preserve">MM-GX000628AAB</t>
  </si>
  <si>
    <t xml:space="preserve">B0D2K7MWBL</t>
  </si>
  <si>
    <t xml:space="preserve">MM-GX000629AAB</t>
  </si>
  <si>
    <t xml:space="preserve">B0D2JQ27RW</t>
  </si>
  <si>
    <t xml:space="preserve">MM-GX001119AAB</t>
  </si>
  <si>
    <t xml:space="preserve">B0D2K7MT1Y</t>
  </si>
  <si>
    <t xml:space="preserve">MM-GX001120AAB</t>
  </si>
  <si>
    <t xml:space="preserve">B0D2KCYG6Z</t>
  </si>
  <si>
    <t xml:space="preserve">MM-LP000567AAE-F</t>
  </si>
  <si>
    <t xml:space="preserve">B0D2KBDW36</t>
  </si>
  <si>
    <t xml:space="preserve">LP000567AAE</t>
  </si>
  <si>
    <t xml:space="preserve">MM-LP000567AAK-F</t>
  </si>
  <si>
    <t xml:space="preserve">B0D2K56KKB</t>
  </si>
  <si>
    <t xml:space="preserve">LP000567AAK</t>
  </si>
  <si>
    <t xml:space="preserve">MM-LP000568AAE-Q</t>
  </si>
  <si>
    <t xml:space="preserve">B0D2K5Y832</t>
  </si>
  <si>
    <t xml:space="preserve">MM-LP000568AAK-Q</t>
  </si>
  <si>
    <t xml:space="preserve">B0D2KFC8L9</t>
  </si>
  <si>
    <t xml:space="preserve">MM-MF292037AAK</t>
  </si>
  <si>
    <t xml:space="preserve">B0D2M47X12</t>
  </si>
  <si>
    <t xml:space="preserve">MF292037AAK</t>
  </si>
  <si>
    <t xml:space="preserve">MM-MF292037AAB</t>
  </si>
  <si>
    <t xml:space="preserve">B0D2M37MN3</t>
  </si>
  <si>
    <t xml:space="preserve">MF292037AAB</t>
  </si>
  <si>
    <t xml:space="preserve">MM-MF292491AAK</t>
  </si>
  <si>
    <t xml:space="preserve">B0D2M3X4DX</t>
  </si>
  <si>
    <t xml:space="preserve">MF292491AAK</t>
  </si>
  <si>
    <t xml:space="preserve">MM-MF292491AAB</t>
  </si>
  <si>
    <t xml:space="preserve">B0D2M57MY3</t>
  </si>
  <si>
    <t xml:space="preserve">MF292491AAB</t>
  </si>
  <si>
    <t xml:space="preserve">MM-LT000235AAK</t>
  </si>
  <si>
    <t xml:space="preserve">B0D2M3P4KF</t>
  </si>
  <si>
    <t xml:space="preserve">LT000235AAK</t>
  </si>
  <si>
    <t xml:space="preserve">MM-LT000235AAB</t>
  </si>
  <si>
    <t xml:space="preserve">B0D2M3LSXN</t>
  </si>
  <si>
    <t xml:space="preserve">LT000235AAB</t>
  </si>
  <si>
    <t xml:space="preserve">MM-MF292477AAK</t>
  </si>
  <si>
    <t xml:space="preserve">B0D2M2LCBF</t>
  </si>
  <si>
    <t xml:space="preserve">MF292477AAK</t>
  </si>
  <si>
    <t xml:space="preserve">MM-MF292477AAB</t>
  </si>
  <si>
    <t xml:space="preserve">B0D2M5S3XJ</t>
  </si>
  <si>
    <t xml:space="preserve">MF292477AAB</t>
  </si>
  <si>
    <t xml:space="preserve">MM-LT000236AAK</t>
  </si>
  <si>
    <t xml:space="preserve">B0D2M2YW4Y</t>
  </si>
  <si>
    <t xml:space="preserve">LT000236AAK</t>
  </si>
  <si>
    <t xml:space="preserve">MM-LT000236AAB</t>
  </si>
  <si>
    <t xml:space="preserve">B0D2M3FGCH</t>
  </si>
  <si>
    <t xml:space="preserve">LT000236AAB</t>
  </si>
  <si>
    <t xml:space="preserve">MM-GX000442AAK</t>
  </si>
  <si>
    <t xml:space="preserve">B0D2P53Q42</t>
  </si>
  <si>
    <t xml:space="preserve">MM-GX000442AAE</t>
  </si>
  <si>
    <t xml:space="preserve">B0D2P3H6R4</t>
  </si>
  <si>
    <t xml:space="preserve">MM-GX000441AAK</t>
  </si>
  <si>
    <t xml:space="preserve">B0D2P2QDK3</t>
  </si>
  <si>
    <t xml:space="preserve">MM-GX000441AAE</t>
  </si>
  <si>
    <t xml:space="preserve">B0D2P1ZRRD</t>
  </si>
  <si>
    <t xml:space="preserve">MM-W697P152022AK</t>
  </si>
  <si>
    <t xml:space="preserve">B0D2P4GFY9</t>
  </si>
  <si>
    <t xml:space="preserve">MM-W697P152021AE</t>
  </si>
  <si>
    <t xml:space="preserve">B0D2P3CD19</t>
  </si>
  <si>
    <t xml:space="preserve">MM-W697P152020AD</t>
  </si>
  <si>
    <t xml:space="preserve">B0D2P1KRVV</t>
  </si>
  <si>
    <t xml:space="preserve">MM-WF296300AAK</t>
  </si>
  <si>
    <t xml:space="preserve">B0D2RSNX7X</t>
  </si>
  <si>
    <t xml:space="preserve">MM-WF296300AAE</t>
  </si>
  <si>
    <t xml:space="preserve">B0D2RR4R3K</t>
  </si>
  <si>
    <t xml:space="preserve">MM-WF310564AAA</t>
  </si>
  <si>
    <t xml:space="preserve">B0D2RS33RM</t>
  </si>
  <si>
    <t xml:space="preserve">MM-W504P143318AN</t>
  </si>
  <si>
    <t xml:space="preserve">B0D2RQ8THP</t>
  </si>
  <si>
    <t xml:space="preserve">MM-WF193634AAK</t>
  </si>
  <si>
    <t xml:space="preserve">B0D2WBDSW2</t>
  </si>
  <si>
    <t xml:space="preserve">WF193634AAK</t>
  </si>
  <si>
    <t xml:space="preserve">MM-WF193634AAL</t>
  </si>
  <si>
    <t xml:space="preserve">B0D2W9C99K</t>
  </si>
  <si>
    <t xml:space="preserve">WF193634AAL</t>
  </si>
  <si>
    <t xml:space="preserve">MM-WF193634AAD</t>
  </si>
  <si>
    <t xml:space="preserve">B0D2WBDXLP</t>
  </si>
  <si>
    <t xml:space="preserve">WF193634AAD</t>
  </si>
  <si>
    <t xml:space="preserve">MM-W50441670AP</t>
  </si>
  <si>
    <t xml:space="preserve">B0D2W8MTRW</t>
  </si>
  <si>
    <t xml:space="preserve">W504P313038</t>
  </si>
  <si>
    <t xml:space="preserve">MM-W50422209AK</t>
  </si>
  <si>
    <t xml:space="preserve">B0D2W98ZZ4</t>
  </si>
  <si>
    <t xml:space="preserve">W504P313037</t>
  </si>
  <si>
    <t xml:space="preserve">MM-W50422208AE</t>
  </si>
  <si>
    <t xml:space="preserve">B0D2W8S498</t>
  </si>
  <si>
    <t xml:space="preserve">W504P313036</t>
  </si>
  <si>
    <t xml:space="preserve">MM-W504P143287N</t>
  </si>
  <si>
    <t xml:space="preserve">B0D2Y1C16M</t>
  </si>
  <si>
    <t xml:space="preserve">MM-W504P143286K</t>
  </si>
  <si>
    <t xml:space="preserve">B0D2XYSPW6</t>
  </si>
  <si>
    <t xml:space="preserve">MM-W504P143285E</t>
  </si>
  <si>
    <t xml:space="preserve">B0D2XZJ61M</t>
  </si>
  <si>
    <t xml:space="preserve">MM-W504P143311AE</t>
  </si>
  <si>
    <t xml:space="preserve">B0D31W475J</t>
  </si>
  <si>
    <t xml:space="preserve">MM-W504P143314AN</t>
  </si>
  <si>
    <t xml:space="preserve">B0D31W7YYY</t>
  </si>
  <si>
    <t xml:space="preserve">MM-W504P143313AK</t>
  </si>
  <si>
    <t xml:space="preserve">B0D31V69SF</t>
  </si>
  <si>
    <t xml:space="preserve">MM-W504P143306AE</t>
  </si>
  <si>
    <t xml:space="preserve">B0D31WYSQB</t>
  </si>
  <si>
    <t xml:space="preserve">MM-W504P143309AN</t>
  </si>
  <si>
    <t xml:space="preserve">B0D31TQY7R</t>
  </si>
  <si>
    <t xml:space="preserve">MM-W504P143307AK</t>
  </si>
  <si>
    <t xml:space="preserve">B0D31Y7CS3</t>
  </si>
  <si>
    <t xml:space="preserve">MM-W2580S03-TXL</t>
  </si>
  <si>
    <t xml:space="preserve">B0D34H6GQ6</t>
  </si>
  <si>
    <t xml:space="preserve">MM-W2593S00001-FULL</t>
  </si>
  <si>
    <t xml:space="preserve">B0D3CB41BH</t>
  </si>
  <si>
    <t xml:space="preserve">MM-W1307S00023-F</t>
  </si>
  <si>
    <t xml:space="preserve">B0D3CB8SPQ</t>
  </si>
  <si>
    <t xml:space="preserve">MM-W1307S00025-FXL</t>
  </si>
  <si>
    <t xml:space="preserve">B0D3C8PF65</t>
  </si>
  <si>
    <t xml:space="preserve">MM-W2588P163937PK</t>
  </si>
  <si>
    <t xml:space="preserve">B0D3M1Z3R8</t>
  </si>
  <si>
    <t xml:space="preserve">W2588P163937</t>
  </si>
  <si>
    <t xml:space="preserve">MM-W2588P163935BK</t>
  </si>
  <si>
    <t xml:space="preserve">B0D3LZP5RK</t>
  </si>
  <si>
    <t xml:space="preserve">W2588P163935</t>
  </si>
  <si>
    <t xml:space="preserve">MM-W2588P163939BG</t>
  </si>
  <si>
    <t xml:space="preserve">B0D3M1BSKJ</t>
  </si>
  <si>
    <t xml:space="preserve">W2588P163939</t>
  </si>
  <si>
    <t xml:space="preserve">MM-W2588P163940BLACK</t>
  </si>
  <si>
    <t xml:space="preserve">B0D3LZTV7W</t>
  </si>
  <si>
    <t xml:space="preserve">W2588P163940</t>
  </si>
  <si>
    <t xml:space="preserve">MM-W1580S00021AK</t>
  </si>
  <si>
    <t xml:space="preserve">B0D3LZ25F7</t>
  </si>
  <si>
    <t xml:space="preserve">W1580S00032</t>
  </si>
  <si>
    <t xml:space="preserve">MM-W1580S00022AA</t>
  </si>
  <si>
    <t xml:space="preserve">B0D3LYV986</t>
  </si>
  <si>
    <t xml:space="preserve">W1580S00022</t>
  </si>
  <si>
    <t xml:space="preserve">MM-W1580S00023AE</t>
  </si>
  <si>
    <t xml:space="preserve">B0D3LZMPP9</t>
  </si>
  <si>
    <t xml:space="preserve">W1580S00034</t>
  </si>
  <si>
    <t xml:space="preserve">MM-W1580S00024AK</t>
  </si>
  <si>
    <t xml:space="preserve">B0D3LY7N1K</t>
  </si>
  <si>
    <t xml:space="preserve">W1580S00024</t>
  </si>
  <si>
    <t xml:space="preserve">MM-W1580S00025AA</t>
  </si>
  <si>
    <t xml:space="preserve">B0D3LX354H</t>
  </si>
  <si>
    <t xml:space="preserve">W1580S00025</t>
  </si>
  <si>
    <t xml:space="preserve">MM-W1580S00026AE</t>
  </si>
  <si>
    <t xml:space="preserve">B0D3LYSRC2</t>
  </si>
  <si>
    <t xml:space="preserve">W1580S00026</t>
  </si>
  <si>
    <t xml:space="preserve">XM-W543316AE</t>
  </si>
  <si>
    <t xml:space="preserve">B0D3KR88RS</t>
  </si>
  <si>
    <t xml:space="preserve">XM-W543318AN</t>
  </si>
  <si>
    <t xml:space="preserve">B0D3KKT3NP</t>
  </si>
  <si>
    <t xml:space="preserve">XM-W543317AK</t>
  </si>
  <si>
    <t xml:space="preserve">B0D3KSK5HB</t>
  </si>
  <si>
    <t xml:space="preserve">XM-W54P3287AN</t>
  </si>
  <si>
    <t xml:space="preserve">B0D3KKMRF8</t>
  </si>
  <si>
    <t xml:space="preserve">XM-W54P3286AK</t>
  </si>
  <si>
    <t xml:space="preserve">B0D3KMTL9M</t>
  </si>
  <si>
    <t xml:space="preserve">XM-W54P3285AE</t>
  </si>
  <si>
    <t xml:space="preserve">B0D3KY446F</t>
  </si>
  <si>
    <t xml:space="preserve">LQ-W504P143316-WY</t>
  </si>
  <si>
    <t xml:space="preserve">B0D2RJG8LP</t>
  </si>
  <si>
    <t xml:space="preserve">LQ-W504P143317-WY</t>
  </si>
  <si>
    <t xml:space="preserve">B0D2RD3ZF8</t>
  </si>
  <si>
    <t xml:space="preserve">LQ-W504P143318-WY</t>
  </si>
  <si>
    <t xml:space="preserve">B0D2RGWSX5</t>
  </si>
  <si>
    <t xml:space="preserve">LQ-W504S00129-WY</t>
  </si>
  <si>
    <t xml:space="preserve">B0D2RG5PXH</t>
  </si>
  <si>
    <t xml:space="preserve">W504S00129</t>
  </si>
  <si>
    <t xml:space="preserve">LQ-W504S00130-WY</t>
  </si>
  <si>
    <t xml:space="preserve">B0D2RGHRMM</t>
  </si>
  <si>
    <t xml:space="preserve">W504S00130</t>
  </si>
  <si>
    <t xml:space="preserve">LQ-W504P143289-WY</t>
  </si>
  <si>
    <t xml:space="preserve">B0D2RHTMLB</t>
  </si>
  <si>
    <t xml:space="preserve">W504P143289</t>
  </si>
  <si>
    <t xml:space="preserve">LQ-W504P143290-WY</t>
  </si>
  <si>
    <t xml:space="preserve">B0D2RHMT8Y</t>
  </si>
  <si>
    <t xml:space="preserve">W504P143290</t>
  </si>
  <si>
    <t xml:space="preserve">LQ-W504P143291-WY</t>
  </si>
  <si>
    <t xml:space="preserve">B0D2RH9FX7</t>
  </si>
  <si>
    <t xml:space="preserve">W504P143291</t>
  </si>
  <si>
    <t xml:space="preserve">LQ-W504P143293-WY</t>
  </si>
  <si>
    <t xml:space="preserve">B0D2RG26T8</t>
  </si>
  <si>
    <t xml:space="preserve">W504P143293</t>
  </si>
  <si>
    <t xml:space="preserve">LQ-W504P143294-WY</t>
  </si>
  <si>
    <t xml:space="preserve">B0D2RH248C</t>
  </si>
  <si>
    <t xml:space="preserve">W504P143294</t>
  </si>
  <si>
    <t xml:space="preserve">LQ-W504P143295-WY</t>
  </si>
  <si>
    <t xml:space="preserve">B0D2RH25Q6</t>
  </si>
  <si>
    <t xml:space="preserve">W504P143295</t>
  </si>
  <si>
    <t xml:space="preserve">WYGM-zcl-WF312991AAE</t>
  </si>
  <si>
    <t xml:space="preserve">B0D3PS7JKP</t>
  </si>
  <si>
    <t xml:space="preserve">WF312991AAE</t>
  </si>
  <si>
    <t xml:space="preserve">WYGM-zcl-WF312991AAK</t>
  </si>
  <si>
    <t xml:space="preserve">B0D3PJ13Y6</t>
  </si>
  <si>
    <t xml:space="preserve">WF312991AAK</t>
  </si>
  <si>
    <t xml:space="preserve">WYGM-zcl-WF312991AAP</t>
  </si>
  <si>
    <t xml:space="preserve">B0D3PNXHRB</t>
  </si>
  <si>
    <t xml:space="preserve">WF312991AAP</t>
  </si>
  <si>
    <t xml:space="preserve">WYGM-zcl-LT000701AAE</t>
  </si>
  <si>
    <t xml:space="preserve">B0D3PXL42B</t>
  </si>
  <si>
    <t xml:space="preserve">LT000701AAE</t>
  </si>
  <si>
    <t xml:space="preserve">WYGM-zcl-LT000701AAK</t>
  </si>
  <si>
    <t xml:space="preserve">B0D3PHY6HR</t>
  </si>
  <si>
    <t xml:space="preserve">LT000701AAK</t>
  </si>
  <si>
    <t xml:space="preserve">WYGM-zcl-LT000701AAP</t>
  </si>
  <si>
    <t xml:space="preserve">B0D3Q2PLV7</t>
  </si>
  <si>
    <t xml:space="preserve">LT000701AAP</t>
  </si>
  <si>
    <t xml:space="preserve">WYGM-zcl-GX000413AAK</t>
  </si>
  <si>
    <t xml:space="preserve">B0D3QFMBZJ</t>
  </si>
  <si>
    <t xml:space="preserve">GX000413AAK</t>
  </si>
  <si>
    <t xml:space="preserve">WYGM-zcl-HL000067AAA</t>
  </si>
  <si>
    <t xml:space="preserve">B0D3TJ6LV1</t>
  </si>
  <si>
    <t xml:space="preserve">HL000067AAA</t>
  </si>
  <si>
    <t xml:space="preserve">WYGM-zcl-HL000067AAH</t>
  </si>
  <si>
    <t xml:space="preserve">B0D3T9NGKY</t>
  </si>
  <si>
    <t xml:space="preserve">HL000067AAH</t>
  </si>
  <si>
    <t xml:space="preserve">WYGM-zcl-HL000067AAN</t>
  </si>
  <si>
    <t xml:space="preserve">B0D3TCRYRX</t>
  </si>
  <si>
    <t xml:space="preserve">HL000067AAN</t>
  </si>
  <si>
    <t xml:space="preserve">WYGM-zcl-HL000101AAA</t>
  </si>
  <si>
    <t xml:space="preserve">B0D3THVKM7</t>
  </si>
  <si>
    <t xml:space="preserve">HL000101AAA</t>
  </si>
  <si>
    <t xml:space="preserve">WYGM-zcl-HL000101AAE</t>
  </si>
  <si>
    <t xml:space="preserve">B0D3T938PW</t>
  </si>
  <si>
    <t xml:space="preserve">HL000101AAE</t>
  </si>
  <si>
    <t xml:space="preserve">WYGM-zcl-HL000101AAH</t>
  </si>
  <si>
    <t xml:space="preserve">B0D3TDDZVF</t>
  </si>
  <si>
    <t xml:space="preserve">HL000101AAH</t>
  </si>
  <si>
    <t xml:space="preserve">WYGM-zcl-W1580S00020</t>
  </si>
  <si>
    <t xml:space="preserve">B0D3TWJWK2</t>
  </si>
  <si>
    <t xml:space="preserve">W1580S00020</t>
  </si>
  <si>
    <t xml:space="preserve">WYGM-zcl-SP000040AAB</t>
  </si>
  <si>
    <t xml:space="preserve">B0D41YKRBY</t>
  </si>
  <si>
    <t xml:space="preserve">SP000040AAB</t>
  </si>
  <si>
    <t xml:space="preserve">WYGM-zcl-SP000040AAG</t>
  </si>
  <si>
    <t xml:space="preserve">B0D41Z31SZ</t>
  </si>
  <si>
    <t xml:space="preserve">SP000040AAG</t>
  </si>
  <si>
    <t xml:space="preserve">WYGM-zcl-SP000041AAE</t>
  </si>
  <si>
    <t xml:space="preserve">B0D422CHVT</t>
  </si>
  <si>
    <t xml:space="preserve">SP000041AAE</t>
  </si>
  <si>
    <t xml:space="preserve">WYGM-zcl-SP000041AAK</t>
  </si>
  <si>
    <t xml:space="preserve">B0D421SYSR</t>
  </si>
  <si>
    <t xml:space="preserve">SP000041AAK</t>
  </si>
  <si>
    <t xml:space="preserve">WYGM-zcl-SP000048AAA</t>
  </si>
  <si>
    <t xml:space="preserve">B0D44PWG56</t>
  </si>
  <si>
    <t xml:space="preserve">SP000048AAA</t>
  </si>
  <si>
    <t xml:space="preserve">WYGM-zcl-SP000048AAD</t>
  </si>
  <si>
    <t xml:space="preserve">B0D44RCM6D</t>
  </si>
  <si>
    <t xml:space="preserve">SP000048AAD</t>
  </si>
  <si>
    <t xml:space="preserve">WYGM-zcl-SP000049AAA</t>
  </si>
  <si>
    <t xml:space="preserve">B0D451ZW9N</t>
  </si>
  <si>
    <t xml:space="preserve">SP000049AAA</t>
  </si>
  <si>
    <t xml:space="preserve">WYGM-zcl-SP000049AAD</t>
  </si>
  <si>
    <t xml:space="preserve">B0D457SD5N</t>
  </si>
  <si>
    <t xml:space="preserve">SP000049AAD</t>
  </si>
  <si>
    <t xml:space="preserve">ZY-WF324323AAK-WY</t>
  </si>
  <si>
    <t xml:space="preserve">B0D3QFYL19</t>
  </si>
  <si>
    <t xml:space="preserve">WF324323AAK</t>
  </si>
  <si>
    <t xml:space="preserve">ZY-WF307450AAE-WY</t>
  </si>
  <si>
    <t xml:space="preserve">B0D3QFM1HJ</t>
  </si>
  <si>
    <t xml:space="preserve">ZY-WF324323AAE-WY</t>
  </si>
  <si>
    <t xml:space="preserve">B0D3QFDMX1</t>
  </si>
  <si>
    <t xml:space="preserve">WF324323AAE</t>
  </si>
  <si>
    <t xml:space="preserve">ZY-WF307450AAK-WY</t>
  </si>
  <si>
    <t xml:space="preserve">B0D3QFQNLW</t>
  </si>
  <si>
    <t xml:space="preserve">ZY-LT000107AAE-WY</t>
  </si>
  <si>
    <t xml:space="preserve">B0D3QFC95W</t>
  </si>
  <si>
    <t xml:space="preserve">LT000107AAE</t>
  </si>
  <si>
    <t xml:space="preserve">ZY-LT000108AAK-WY</t>
  </si>
  <si>
    <t xml:space="preserve">B0D3QFYLHP</t>
  </si>
  <si>
    <t xml:space="preserve">LT000108AAK</t>
  </si>
  <si>
    <t xml:space="preserve">ZY-LT000108AAE-WY</t>
  </si>
  <si>
    <t xml:space="preserve">B0D3QFHHLD</t>
  </si>
  <si>
    <t xml:space="preserve">LT000108AAE</t>
  </si>
  <si>
    <t xml:space="preserve">ZY-LT000107AAK-WY</t>
  </si>
  <si>
    <t xml:space="preserve">B0D3QF3S41</t>
  </si>
  <si>
    <t xml:space="preserve">LT000107AAK</t>
  </si>
  <si>
    <t xml:space="preserve">ZY-LP000567AAE-WY</t>
  </si>
  <si>
    <t xml:space="preserve">B0D3QG1JKJ</t>
  </si>
  <si>
    <t xml:space="preserve">ZY-LP000567AAK-WY</t>
  </si>
  <si>
    <t xml:space="preserve">B0D3QD7S3K</t>
  </si>
  <si>
    <t xml:space="preserve">ZY-GX001035AAD-WY</t>
  </si>
  <si>
    <t xml:space="preserve">B0D3V3XZ8T</t>
  </si>
  <si>
    <t xml:space="preserve">ZY-GX001036AAD-WY</t>
  </si>
  <si>
    <t xml:space="preserve">B0D3V3NGFY</t>
  </si>
  <si>
    <t xml:space="preserve">ZY-GX001035AAK-WY</t>
  </si>
  <si>
    <t xml:space="preserve">B0D3V3WX3G</t>
  </si>
  <si>
    <t xml:space="preserve">ZY-GX001036AAK-WY</t>
  </si>
  <si>
    <t xml:space="preserve">B0D3V579ZY</t>
  </si>
  <si>
    <t xml:space="preserve">ZY-SF000133AAA-WY</t>
  </si>
  <si>
    <t xml:space="preserve">B0D3V6CRCC</t>
  </si>
  <si>
    <t xml:space="preserve">SF000133AAA</t>
  </si>
  <si>
    <t xml:space="preserve">ZY-SF000133AAE-WY</t>
  </si>
  <si>
    <t xml:space="preserve">B0D3V4B25M</t>
  </si>
  <si>
    <t xml:space="preserve">SF000133AAE</t>
  </si>
  <si>
    <t xml:space="preserve">ZY-SF000133AAH-WY</t>
  </si>
  <si>
    <t xml:space="preserve">B0D3V3795C</t>
  </si>
  <si>
    <t xml:space="preserve">SF000133AAH</t>
  </si>
  <si>
    <t xml:space="preserve">ZY-W50440500-WY</t>
  </si>
  <si>
    <t xml:space="preserve">B0D3XCTHRM</t>
  </si>
  <si>
    <t xml:space="preserve">ZY-W50440498-WY</t>
  </si>
  <si>
    <t xml:space="preserve">B0D3XDY1F4</t>
  </si>
  <si>
    <t xml:space="preserve">ZY-W50440499-WY</t>
  </si>
  <si>
    <t xml:space="preserve">B0D3XF1RWW</t>
  </si>
  <si>
    <t xml:space="preserve">ZY-SM001017AAE-WY</t>
  </si>
  <si>
    <t xml:space="preserve">B0D3XHLNDS</t>
  </si>
  <si>
    <t xml:space="preserve">ZY-SM001017AAK-WY</t>
  </si>
  <si>
    <t xml:space="preserve">B0D3XDD3MJ</t>
  </si>
  <si>
    <t xml:space="preserve">ZY-GX001017AAK-1-WY</t>
  </si>
  <si>
    <t xml:space="preserve">B0D3XD3N8C</t>
  </si>
  <si>
    <t xml:space="preserve">GX001017AAK-1</t>
  </si>
  <si>
    <t xml:space="preserve">ZY-GX001017AAC-1-WY</t>
  </si>
  <si>
    <t xml:space="preserve">B0D3XDHVWQ</t>
  </si>
  <si>
    <t xml:space="preserve">ZY-GX001017AAE-1-WY</t>
  </si>
  <si>
    <t xml:space="preserve">B0D3XCXK2F</t>
  </si>
  <si>
    <t xml:space="preserve">GX001017AAE-1</t>
  </si>
  <si>
    <t xml:space="preserve">ZY-GX000633AAB-WY</t>
  </si>
  <si>
    <t xml:space="preserve">B0D3XD1K62</t>
  </si>
  <si>
    <t xml:space="preserve">GX000633AAB</t>
  </si>
  <si>
    <t xml:space="preserve">ZY-GX000633AAH-WY</t>
  </si>
  <si>
    <t xml:space="preserve">B0D3XFP254</t>
  </si>
  <si>
    <t xml:space="preserve">GX000633AAH</t>
  </si>
  <si>
    <t xml:space="preserve">ZY-W1580P154626-WY</t>
  </si>
  <si>
    <t xml:space="preserve">B0D47CJZ3L</t>
  </si>
  <si>
    <t xml:space="preserve">W1580P154626</t>
  </si>
  <si>
    <t xml:space="preserve">ZY-W1580P154619-WY</t>
  </si>
  <si>
    <t xml:space="preserve">B0D47B2BMW</t>
  </si>
  <si>
    <t xml:space="preserve">W1580P154619</t>
  </si>
  <si>
    <t xml:space="preserve">ZY-W1580P154623-WY</t>
  </si>
  <si>
    <t xml:space="preserve">B0D47BVB88</t>
  </si>
  <si>
    <t xml:space="preserve">W1580P154623</t>
  </si>
  <si>
    <t xml:space="preserve">ZY-W1580P154621-WY</t>
  </si>
  <si>
    <t xml:space="preserve">B0D47BDSW4</t>
  </si>
  <si>
    <t xml:space="preserve">W1580P154621</t>
  </si>
  <si>
    <t xml:space="preserve">ZY-W1580P154627-WY</t>
  </si>
  <si>
    <t xml:space="preserve">B0D4787SY6</t>
  </si>
  <si>
    <t xml:space="preserve">W1580P154627</t>
  </si>
  <si>
    <t xml:space="preserve">ZY-W1580P154625-WY</t>
  </si>
  <si>
    <t xml:space="preserve">B0D47BDF2V</t>
  </si>
  <si>
    <t xml:space="preserve">W1580P154625</t>
  </si>
  <si>
    <t xml:space="preserve">ZY-SF000148AAB-WY</t>
  </si>
  <si>
    <t xml:space="preserve">B0D49V78CV</t>
  </si>
  <si>
    <t xml:space="preserve">SF000148AAB</t>
  </si>
  <si>
    <t xml:space="preserve">ZY-SF000149AAB-WY</t>
  </si>
  <si>
    <t xml:space="preserve">B0D49VL64J</t>
  </si>
  <si>
    <t xml:space="preserve">SF000149AAB</t>
  </si>
  <si>
    <t xml:space="preserve">ZY-SF000148AAK-WY</t>
  </si>
  <si>
    <t xml:space="preserve">B0D49TQLYD</t>
  </si>
  <si>
    <t xml:space="preserve">SF000148AAK</t>
  </si>
  <si>
    <t xml:space="preserve">ZY-SF000149AAK-WY</t>
  </si>
  <si>
    <t xml:space="preserve">B0D49SBMG5</t>
  </si>
  <si>
    <t xml:space="preserve">SF000149AAK</t>
  </si>
  <si>
    <t xml:space="preserve">ZY-B083P152009-WY</t>
  </si>
  <si>
    <t xml:space="preserve">B0D49RKRRV</t>
  </si>
  <si>
    <t xml:space="preserve">B083P152009</t>
  </si>
  <si>
    <t xml:space="preserve">ZY-B083P152008-WY</t>
  </si>
  <si>
    <t xml:space="preserve">B0D49QV1KL</t>
  </si>
  <si>
    <t xml:space="preserve">B083P152008</t>
  </si>
  <si>
    <t xml:space="preserve">ZY-WF310647AAA-WY</t>
  </si>
  <si>
    <t xml:space="preserve">B0D47BYFPL</t>
  </si>
  <si>
    <t xml:space="preserve">WF310647AAA</t>
  </si>
  <si>
    <t xml:space="preserve">ZY-WF310647AAH-WY</t>
  </si>
  <si>
    <t xml:space="preserve">B0D478LYH1</t>
  </si>
  <si>
    <t xml:space="preserve">WF310647AAH</t>
  </si>
  <si>
    <t xml:space="preserve">YX-W2580S00003</t>
  </si>
  <si>
    <t xml:space="preserve">B0D3DRSY3T</t>
  </si>
  <si>
    <t xml:space="preserve">YX-W2580S00002</t>
  </si>
  <si>
    <t xml:space="preserve">B0D3DRJ419</t>
  </si>
  <si>
    <t xml:space="preserve">YX-W1580S00022</t>
  </si>
  <si>
    <t xml:space="preserve">B0D3DX8SLC</t>
  </si>
  <si>
    <t xml:space="preserve">YX-W1580S00023</t>
  </si>
  <si>
    <t xml:space="preserve">B0D3DXH71R</t>
  </si>
  <si>
    <t xml:space="preserve">YX-W1580S00021</t>
  </si>
  <si>
    <t xml:space="preserve">B0D3DWYBQC</t>
  </si>
  <si>
    <t xml:space="preserve">YX-SF000049AAA</t>
  </si>
  <si>
    <t xml:space="preserve">B0D3F3D47K</t>
  </si>
  <si>
    <t xml:space="preserve">YX-SF000049AAE</t>
  </si>
  <si>
    <t xml:space="preserve">B0D3F433KL</t>
  </si>
  <si>
    <t xml:space="preserve">YX-W1580S00015</t>
  </si>
  <si>
    <t xml:space="preserve">B0D3G6LZ4V</t>
  </si>
  <si>
    <t xml:space="preserve">YX-W1580S00014</t>
  </si>
  <si>
    <t xml:space="preserve">B0D3G69LB8</t>
  </si>
  <si>
    <t xml:space="preserve">YX-W1580S00013</t>
  </si>
  <si>
    <t xml:space="preserve">B0D3G68QXQ</t>
  </si>
  <si>
    <t xml:space="preserve">YX-WF320995AAK</t>
  </si>
  <si>
    <t xml:space="preserve">B0D3LV6JNQ</t>
  </si>
  <si>
    <t xml:space="preserve">YX-WF320995AAD</t>
  </si>
  <si>
    <t xml:space="preserve">B0D3LWX113</t>
  </si>
  <si>
    <t xml:space="preserve">YX-WF320993AAK</t>
  </si>
  <si>
    <t xml:space="preserve">B0D3LW2S7K</t>
  </si>
  <si>
    <t xml:space="preserve">YX-WF320993AAD</t>
  </si>
  <si>
    <t xml:space="preserve">B0D3LX1MXD</t>
  </si>
  <si>
    <t xml:space="preserve">YX-WF321012AAD</t>
  </si>
  <si>
    <t xml:space="preserve">B0D3LVBTL3</t>
  </si>
  <si>
    <t xml:space="preserve">YX-WF321012AAK</t>
  </si>
  <si>
    <t xml:space="preserve">B0D3LX7X61</t>
  </si>
  <si>
    <t xml:space="preserve">YX-SF000142AAA</t>
  </si>
  <si>
    <t xml:space="preserve">B0D3LGX361</t>
  </si>
  <si>
    <t xml:space="preserve">YX-SF000144AAE</t>
  </si>
  <si>
    <t xml:space="preserve">B0D3LJ9N38</t>
  </si>
  <si>
    <t xml:space="preserve">YX-SF000143AAA</t>
  </si>
  <si>
    <t xml:space="preserve">B0D3LHQH8J</t>
  </si>
  <si>
    <t xml:space="preserve">YX-SF000142AAE</t>
  </si>
  <si>
    <t xml:space="preserve">B0D3LK9RV2</t>
  </si>
  <si>
    <t xml:space="preserve">YX-SF000144AAA</t>
  </si>
  <si>
    <t xml:space="preserve">B0D3LHTHH4</t>
  </si>
  <si>
    <t xml:space="preserve">YX-SF000143AAE</t>
  </si>
  <si>
    <t xml:space="preserve">B0D3LH61SH</t>
  </si>
  <si>
    <t xml:space="preserve">YX-WF316714AAE</t>
  </si>
  <si>
    <t xml:space="preserve">B0D3LGY339</t>
  </si>
  <si>
    <t xml:space="preserve">YX-WF316715AAA</t>
  </si>
  <si>
    <t xml:space="preserve">B0D3LFXY2F</t>
  </si>
  <si>
    <t xml:space="preserve">YX-WF316715AAE</t>
  </si>
  <si>
    <t xml:space="preserve">B0D3LJDZ93</t>
  </si>
  <si>
    <t xml:space="preserve">YX-WF316714AAA</t>
  </si>
  <si>
    <t xml:space="preserve">B0D3LGWDCQ</t>
  </si>
  <si>
    <t xml:space="preserve">YX-W1307S00029</t>
  </si>
  <si>
    <t xml:space="preserve">B0D3QDHBDJ</t>
  </si>
  <si>
    <t xml:space="preserve">W1307S00029</t>
  </si>
  <si>
    <t xml:space="preserve">YX-W1307S00028</t>
  </si>
  <si>
    <t xml:space="preserve">B0D3QCPDK7</t>
  </si>
  <si>
    <t xml:space="preserve">W1307S00028</t>
  </si>
  <si>
    <t xml:space="preserve">YX-W1307S00027</t>
  </si>
  <si>
    <t xml:space="preserve">B0D3QD6J3S</t>
  </si>
  <si>
    <t xml:space="preserve">W1580S00046</t>
  </si>
  <si>
    <t xml:space="preserve">YX-W1307S00026</t>
  </si>
  <si>
    <t xml:space="preserve">B0D3QBH686</t>
  </si>
  <si>
    <t xml:space="preserve">W1580S00045</t>
  </si>
  <si>
    <t xml:space="preserve">YX-MF302435AAK</t>
  </si>
  <si>
    <t xml:space="preserve">B0D3PS8PLF</t>
  </si>
  <si>
    <t xml:space="preserve">MF302435AAK</t>
  </si>
  <si>
    <t xml:space="preserve">YX-MF302435AAB</t>
  </si>
  <si>
    <t xml:space="preserve">B0D3PS9YTT</t>
  </si>
  <si>
    <t xml:space="preserve">MF302435AAB</t>
  </si>
  <si>
    <t xml:space="preserve">YX-MF302434AAB</t>
  </si>
  <si>
    <t xml:space="preserve">B0D3PPFPXK</t>
  </si>
  <si>
    <t xml:space="preserve">MF302434AAB</t>
  </si>
  <si>
    <t xml:space="preserve">YX-MF302434AAK</t>
  </si>
  <si>
    <t xml:space="preserve">B0D3PN5D53</t>
  </si>
  <si>
    <t xml:space="preserve">MF302434AAK</t>
  </si>
  <si>
    <t xml:space="preserve">YX-B083124177</t>
  </si>
  <si>
    <t xml:space="preserve">B0D3PPKXC3</t>
  </si>
  <si>
    <t xml:space="preserve">B083124177</t>
  </si>
  <si>
    <t xml:space="preserve">YX-B083124175</t>
  </si>
  <si>
    <t xml:space="preserve">B0D3PRTK7D</t>
  </si>
  <si>
    <t xml:space="preserve">B083124175</t>
  </si>
  <si>
    <t xml:space="preserve">YX-B083124176</t>
  </si>
  <si>
    <t xml:space="preserve">B0D3PZWRVF</t>
  </si>
  <si>
    <t xml:space="preserve">B083124176</t>
  </si>
  <si>
    <t xml:space="preserve">YX-B083124174</t>
  </si>
  <si>
    <t xml:space="preserve">B0D3PQ7B2Z</t>
  </si>
  <si>
    <t xml:space="preserve">B083124174</t>
  </si>
  <si>
    <t xml:space="preserve">YX-W84034154</t>
  </si>
  <si>
    <t xml:space="preserve">B0D3TSK2TN</t>
  </si>
  <si>
    <t xml:space="preserve">W84034154</t>
  </si>
  <si>
    <t xml:space="preserve">YX-W84034153</t>
  </si>
  <si>
    <t xml:space="preserve">B0D3TT71HR</t>
  </si>
  <si>
    <t xml:space="preserve">W84034153</t>
  </si>
  <si>
    <t xml:space="preserve">YX-W84083686</t>
  </si>
  <si>
    <t xml:space="preserve">B0D3TRQ6M8</t>
  </si>
  <si>
    <t xml:space="preserve">W84083686</t>
  </si>
  <si>
    <t xml:space="preserve">YX-W84063611</t>
  </si>
  <si>
    <t xml:space="preserve">B0D3TTR7R3</t>
  </si>
  <si>
    <t xml:space="preserve">W84063611</t>
  </si>
  <si>
    <t xml:space="preserve">YX-W840107070</t>
  </si>
  <si>
    <t xml:space="preserve">B0D3TSFC4B</t>
  </si>
  <si>
    <t xml:space="preserve">W840107070</t>
  </si>
  <si>
    <t xml:space="preserve">YX-W84063609</t>
  </si>
  <si>
    <t xml:space="preserve">B0D3TRPDZ4</t>
  </si>
  <si>
    <t xml:space="preserve">W84063609</t>
  </si>
  <si>
    <t xml:space="preserve">YX-SM000301AAK-1</t>
  </si>
  <si>
    <t xml:space="preserve">B0D474PDX5</t>
  </si>
  <si>
    <t xml:space="preserve">SM000301AAK-1</t>
  </si>
  <si>
    <t xml:space="preserve">YX-SM000301AAP-1</t>
  </si>
  <si>
    <t xml:space="preserve">B0D472XXDQ</t>
  </si>
  <si>
    <t xml:space="preserve">SM000301AAP-1</t>
  </si>
  <si>
    <t xml:space="preserve">YX-W504S00083</t>
  </si>
  <si>
    <t xml:space="preserve">B0D46KVL9L</t>
  </si>
  <si>
    <t xml:space="preserve">YX-W504S00082</t>
  </si>
  <si>
    <t xml:space="preserve">B0D46KY79X</t>
  </si>
  <si>
    <t xml:space="preserve">YX-W504S00080</t>
  </si>
  <si>
    <t xml:space="preserve">B0D46LJ8ZF</t>
  </si>
  <si>
    <t xml:space="preserve">YX-W504S00081</t>
  </si>
  <si>
    <t xml:space="preserve">B0D46JGSGQ</t>
  </si>
  <si>
    <t xml:space="preserve">YX-WF312892AAC</t>
  </si>
  <si>
    <t xml:space="preserve">B0D46C4291</t>
  </si>
  <si>
    <t xml:space="preserve">WF312892AAC</t>
  </si>
  <si>
    <t xml:space="preserve">YX-WF312892AAF</t>
  </si>
  <si>
    <t xml:space="preserve">B0D46CF5NW</t>
  </si>
  <si>
    <t xml:space="preserve">WF312892AAF</t>
  </si>
  <si>
    <t xml:space="preserve">YX-WF312892AAG</t>
  </si>
  <si>
    <t xml:space="preserve">B0D46DXZ7Z</t>
  </si>
  <si>
    <t xml:space="preserve">WF312892AAG</t>
  </si>
  <si>
    <t xml:space="preserve">YX-BS530848AAH</t>
  </si>
  <si>
    <t xml:space="preserve">B0D45GPVC5</t>
  </si>
  <si>
    <t xml:space="preserve">BS530848AAH</t>
  </si>
  <si>
    <t xml:space="preserve">YX-WF530847AAC</t>
  </si>
  <si>
    <t xml:space="preserve">B0D45GQ1DW</t>
  </si>
  <si>
    <t xml:space="preserve">WF530847AAC</t>
  </si>
  <si>
    <t xml:space="preserve">YX-BS530848AAC</t>
  </si>
  <si>
    <t xml:space="preserve">B0D45D94VH</t>
  </si>
  <si>
    <t xml:space="preserve">BS530848AAC</t>
  </si>
  <si>
    <t xml:space="preserve">YX-WF530847AAH</t>
  </si>
  <si>
    <t xml:space="preserve">B0D45G5FVN</t>
  </si>
  <si>
    <t xml:space="preserve">WF530847AAH</t>
  </si>
  <si>
    <t xml:space="preserve">YX-GX000433AAK</t>
  </si>
  <si>
    <t xml:space="preserve">B0D44MCBZ9</t>
  </si>
  <si>
    <t xml:space="preserve">GX000433AAK</t>
  </si>
  <si>
    <t xml:space="preserve">YX-GX000432AAK</t>
  </si>
  <si>
    <t xml:space="preserve">B0D451CC69</t>
  </si>
  <si>
    <t xml:space="preserve">GX000432AAK</t>
  </si>
  <si>
    <t xml:space="preserve">YX-W427S00015</t>
  </si>
  <si>
    <t xml:space="preserve">B0D4F3V891</t>
  </si>
  <si>
    <t xml:space="preserve">W427S00015</t>
  </si>
  <si>
    <t xml:space="preserve">YX-W427S00071</t>
  </si>
  <si>
    <t xml:space="preserve">B0D4DXNG9X</t>
  </si>
  <si>
    <t xml:space="preserve">W427S00071</t>
  </si>
  <si>
    <t xml:space="preserve">YX-W427P154966</t>
  </si>
  <si>
    <t xml:space="preserve">B0D4DDPJLF</t>
  </si>
  <si>
    <t xml:space="preserve">W427P154966</t>
  </si>
  <si>
    <t xml:space="preserve">YX-W427P154977</t>
  </si>
  <si>
    <t xml:space="preserve">B0D4DVTM7H</t>
  </si>
  <si>
    <t xml:space="preserve">W427P154977</t>
  </si>
  <si>
    <t xml:space="preserve">YX-W42752468</t>
  </si>
  <si>
    <t xml:space="preserve">B0D4DPB6Y2</t>
  </si>
  <si>
    <t xml:space="preserve">W42752468</t>
  </si>
  <si>
    <t xml:space="preserve">YX-WF323094AAE</t>
  </si>
  <si>
    <t xml:space="preserve">B0D4CGJFYY</t>
  </si>
  <si>
    <t xml:space="preserve">WF323094AAE</t>
  </si>
  <si>
    <t xml:space="preserve">YX-WF323149AAE</t>
  </si>
  <si>
    <t xml:space="preserve">B0D4D96PRC</t>
  </si>
  <si>
    <t xml:space="preserve">WF323149AAE</t>
  </si>
  <si>
    <t xml:space="preserve">YX-WF323094AAK</t>
  </si>
  <si>
    <t xml:space="preserve">B0D4C569HF</t>
  </si>
  <si>
    <t xml:space="preserve">WF323094AAK</t>
  </si>
  <si>
    <t xml:space="preserve">YX-WF323149AAK</t>
  </si>
  <si>
    <t xml:space="preserve">B0D4D568W7</t>
  </si>
  <si>
    <t xml:space="preserve">WF323149AAK</t>
  </si>
  <si>
    <t xml:space="preserve">ZY-WF321752AAB-WY</t>
  </si>
  <si>
    <t xml:space="preserve">B0D4F489GJ</t>
  </si>
  <si>
    <t xml:space="preserve">WF321752AAB</t>
  </si>
  <si>
    <t xml:space="preserve">ZY-WF321752AAA-WY</t>
  </si>
  <si>
    <t xml:space="preserve">B0D4F3Y11V</t>
  </si>
  <si>
    <t xml:space="preserve">WF321752AAA</t>
  </si>
  <si>
    <t xml:space="preserve">ZYWF321752AAE-WY</t>
  </si>
  <si>
    <t xml:space="preserve">B0D4F5G9W5</t>
  </si>
  <si>
    <t xml:space="preserve">WF321752AAE</t>
  </si>
  <si>
    <t xml:space="preserve">ZY-MF322924AAK-WY</t>
  </si>
  <si>
    <t xml:space="preserve">B0D4F336NB</t>
  </si>
  <si>
    <t xml:space="preserve">MF322924AAK</t>
  </si>
  <si>
    <t xml:space="preserve">ZY-MF322924AAL-WY</t>
  </si>
  <si>
    <t xml:space="preserve">B0D4F2ZJ26</t>
  </si>
  <si>
    <t xml:space="preserve">MF322924AAL</t>
  </si>
  <si>
    <t xml:space="preserve">ZY-SF000147AAA-WY</t>
  </si>
  <si>
    <t xml:space="preserve">B0D4F4VQR5</t>
  </si>
  <si>
    <t xml:space="preserve">SF000147AAA</t>
  </si>
  <si>
    <t xml:space="preserve">ZY-SF000147AAE-WY</t>
  </si>
  <si>
    <t xml:space="preserve">B0D4F4BB1H</t>
  </si>
  <si>
    <t xml:space="preserve">SF000147AAE</t>
  </si>
  <si>
    <t xml:space="preserve">WYGM-zcl-W504102746</t>
  </si>
  <si>
    <t xml:space="preserve">B0D47B5TDB</t>
  </si>
  <si>
    <t xml:space="preserve">WYGM-zcl-W504102747</t>
  </si>
  <si>
    <t xml:space="preserve">B0D47949RX</t>
  </si>
  <si>
    <t xml:space="preserve">WYGM-zcl-W504S00117</t>
  </si>
  <si>
    <t xml:space="preserve">B0D499CLHN</t>
  </si>
  <si>
    <t xml:space="preserve">W504S00117</t>
  </si>
  <si>
    <t xml:space="preserve">WYGM-zcl-W504S00118</t>
  </si>
  <si>
    <t xml:space="preserve">B0D49CS3B7</t>
  </si>
  <si>
    <t xml:space="preserve">W504S00118</t>
  </si>
  <si>
    <t xml:space="preserve">WYGM-zcl-W504S00115</t>
  </si>
  <si>
    <t xml:space="preserve">B0D49DKZCS</t>
  </si>
  <si>
    <t xml:space="preserve">W504S00115</t>
  </si>
  <si>
    <t xml:space="preserve">WYGM-zcl-W504S00116</t>
  </si>
  <si>
    <t xml:space="preserve">B0D49HKR92</t>
  </si>
  <si>
    <t xml:space="preserve">W504S00116</t>
  </si>
  <si>
    <t xml:space="preserve">WYGM-zcl-GX000450AAD</t>
  </si>
  <si>
    <t xml:space="preserve">B0D4DG7YZN</t>
  </si>
  <si>
    <t xml:space="preserve">GX000450AAD</t>
  </si>
  <si>
    <t xml:space="preserve">WYGM-zcl-GX000450AAE</t>
  </si>
  <si>
    <t xml:space="preserve">B0D4DG7Y7F</t>
  </si>
  <si>
    <t xml:space="preserve">GX000450AAE</t>
  </si>
  <si>
    <t xml:space="preserve">WYGM-zcl-HL000113AAA</t>
  </si>
  <si>
    <t xml:space="preserve">B0D4F2WFXJ</t>
  </si>
  <si>
    <t xml:space="preserve">HL000113AAA</t>
  </si>
  <si>
    <t xml:space="preserve">WYGM-zcl-HL000113AAH</t>
  </si>
  <si>
    <t xml:space="preserve">B0D4DZZ69V</t>
  </si>
  <si>
    <t xml:space="preserve">HL000113AAH</t>
  </si>
  <si>
    <t xml:space="preserve">WYGM-zcl-HL000114AAA</t>
  </si>
  <si>
    <t xml:space="preserve">B0D4F17T4W</t>
  </si>
  <si>
    <t xml:space="preserve">HL000114AAA</t>
  </si>
  <si>
    <t xml:space="preserve">WYGM-zcl-HL000114AAH</t>
  </si>
  <si>
    <t xml:space="preserve">B0D4F2PVY8</t>
  </si>
  <si>
    <t xml:space="preserve">HL000114AAH</t>
  </si>
  <si>
    <t xml:space="preserve">WYGM-zcl-WF324910AAA</t>
  </si>
  <si>
    <t xml:space="preserve">B0D4F17VTK</t>
  </si>
  <si>
    <t xml:space="preserve">WF324910AAA</t>
  </si>
  <si>
    <t xml:space="preserve">WYGM-zcl-WF324910AAH</t>
  </si>
  <si>
    <t xml:space="preserve">B0D4F25FXC</t>
  </si>
  <si>
    <t xml:space="preserve">WF324910AAH</t>
  </si>
  <si>
    <t xml:space="preserve">ZY-W1885S00012-WY</t>
  </si>
  <si>
    <t xml:space="preserve">B0D4K37H52</t>
  </si>
  <si>
    <t xml:space="preserve">W1885S00012</t>
  </si>
  <si>
    <t xml:space="preserve">ZY-W1885S00013-WY</t>
  </si>
  <si>
    <t xml:space="preserve">B0D4K3V8MY</t>
  </si>
  <si>
    <t xml:space="preserve">W1885S00013</t>
  </si>
  <si>
    <t xml:space="preserve">ZY-SP100027AAA-WY</t>
  </si>
  <si>
    <t xml:space="preserve">B0D4LMJB17</t>
  </si>
  <si>
    <t xml:space="preserve">SP100027AAA</t>
  </si>
  <si>
    <t xml:space="preserve">ZY-SP100027AAD-WY</t>
  </si>
  <si>
    <t xml:space="preserve">B0D4LMGNJ5</t>
  </si>
  <si>
    <t xml:space="preserve">SP100027AAD</t>
  </si>
  <si>
    <t xml:space="preserve">ZY-W1791P148192-YS</t>
  </si>
  <si>
    <t xml:space="preserve">B0D4M9JK2Q</t>
  </si>
  <si>
    <t xml:space="preserve">W1791P148192</t>
  </si>
  <si>
    <t xml:space="preserve">ZY-W1791P148198-YS</t>
  </si>
  <si>
    <t xml:space="preserve">B0D4M6XRBS</t>
  </si>
  <si>
    <t xml:space="preserve">W1791P148198</t>
  </si>
  <si>
    <t xml:space="preserve">ZY-W1791P148196-YS</t>
  </si>
  <si>
    <t xml:space="preserve">B0D4MB4GWF</t>
  </si>
  <si>
    <t xml:space="preserve">W1791P148196</t>
  </si>
  <si>
    <t xml:space="preserve">ZY-WF320727AAE-WY</t>
  </si>
  <si>
    <t xml:space="preserve">B0D4MJ3TX5</t>
  </si>
  <si>
    <t xml:space="preserve">WF320727AAE</t>
  </si>
  <si>
    <t xml:space="preserve">ZY-WF320727AAA-WY</t>
  </si>
  <si>
    <t xml:space="preserve">B0D4MJ6JVX</t>
  </si>
  <si>
    <t xml:space="preserve">WF320727AAA</t>
  </si>
  <si>
    <t xml:space="preserve">ZY-WF320727AAB-WY</t>
  </si>
  <si>
    <t xml:space="preserve">B0D4MKSH47</t>
  </si>
  <si>
    <t xml:space="preserve">WF320727AAB</t>
  </si>
  <si>
    <t xml:space="preserve">ZY-MS322583AAF-WY</t>
  </si>
  <si>
    <t xml:space="preserve">B0D4VFCB1V</t>
  </si>
  <si>
    <t xml:space="preserve">MS322583AAF</t>
  </si>
  <si>
    <t xml:space="preserve">ZY-MS322583AAC-WY</t>
  </si>
  <si>
    <t xml:space="preserve">B0D4VCN5HQ</t>
  </si>
  <si>
    <t xml:space="preserve">MS322583AAC</t>
  </si>
  <si>
    <t xml:space="preserve">ZY-WF303668AAK-WY</t>
  </si>
  <si>
    <t xml:space="preserve">B0D4YTJ23X</t>
  </si>
  <si>
    <t xml:space="preserve">WF303668AAK</t>
  </si>
  <si>
    <t xml:space="preserve">ZY-WF303667AAK-WY</t>
  </si>
  <si>
    <t xml:space="preserve">B0D4YL9SFT</t>
  </si>
  <si>
    <t xml:space="preserve">WF303667AAK</t>
  </si>
  <si>
    <t xml:space="preserve">ZY-WY000380AAE-WY</t>
  </si>
  <si>
    <t xml:space="preserve">B0D4YSJ734</t>
  </si>
  <si>
    <t xml:space="preserve">WY000380AAE</t>
  </si>
  <si>
    <t xml:space="preserve">ZY-WY000380AAA-WY</t>
  </si>
  <si>
    <t xml:space="preserve">B0D4YT7WXM</t>
  </si>
  <si>
    <t xml:space="preserve">WY000380AAA</t>
  </si>
  <si>
    <t xml:space="preserve">ZY-WY000380AAC-WY</t>
  </si>
  <si>
    <t xml:space="preserve">B0D4YSPZ4M</t>
  </si>
  <si>
    <t xml:space="preserve">WY000380AAC</t>
  </si>
  <si>
    <t xml:space="preserve">ZY-WF321764AAK-WY</t>
  </si>
  <si>
    <t xml:space="preserve">B0D4ZFLF6M</t>
  </si>
  <si>
    <t xml:space="preserve">WF321764AAK</t>
  </si>
  <si>
    <t xml:space="preserve">ZY-WF321764AAA-WY</t>
  </si>
  <si>
    <t xml:space="preserve">B0D4Z8K19K</t>
  </si>
  <si>
    <t xml:space="preserve">WF321764AAA</t>
  </si>
  <si>
    <t xml:space="preserve">ZY-WF321762AAA-WY</t>
  </si>
  <si>
    <t xml:space="preserve">B0D4Z8K2J7</t>
  </si>
  <si>
    <t xml:space="preserve">WF321762AAA</t>
  </si>
  <si>
    <t xml:space="preserve">ZY-WF321762AAK-WY</t>
  </si>
  <si>
    <t xml:space="preserve">B0D4Z9JYDQ</t>
  </si>
  <si>
    <t xml:space="preserve">WF321762AAK</t>
  </si>
  <si>
    <t xml:space="preserve">ZY-WF312862AAE-WY</t>
  </si>
  <si>
    <t xml:space="preserve">B0D54BD8LM</t>
  </si>
  <si>
    <t xml:space="preserve">ZY-WF312862AAK-WY</t>
  </si>
  <si>
    <t xml:space="preserve">B0D54CMRCK</t>
  </si>
  <si>
    <t xml:space="preserve">WF312862AAK</t>
  </si>
  <si>
    <t xml:space="preserve">ZY-WF312861AAE-WY</t>
  </si>
  <si>
    <t xml:space="preserve">B0D54BPYCK</t>
  </si>
  <si>
    <t xml:space="preserve">ZY-WF312865AAE-WY</t>
  </si>
  <si>
    <t xml:space="preserve">B0D5482PJQ</t>
  </si>
  <si>
    <t xml:space="preserve">ZY-WF312865AAK-WY</t>
  </si>
  <si>
    <t xml:space="preserve">B0D54CRHP6</t>
  </si>
  <si>
    <t xml:space="preserve">ZY-SF000139AAA-WY</t>
  </si>
  <si>
    <t xml:space="preserve">B0D54BGP63</t>
  </si>
  <si>
    <t xml:space="preserve">SF000139AAA</t>
  </si>
  <si>
    <t xml:space="preserve">ZY-SF000139AAE-WY</t>
  </si>
  <si>
    <t xml:space="preserve">B0D54CCD88</t>
  </si>
  <si>
    <t xml:space="preserve">SF000139AAE</t>
  </si>
  <si>
    <t xml:space="preserve">ZY-GX000454AAE-WY</t>
  </si>
  <si>
    <t xml:space="preserve">B0D5HQZZ72</t>
  </si>
  <si>
    <t xml:space="preserve">GX000454AAE</t>
  </si>
  <si>
    <t xml:space="preserve">ZY-GX000454AAK-WY</t>
  </si>
  <si>
    <t xml:space="preserve">B0D5HQ3K6H</t>
  </si>
  <si>
    <t xml:space="preserve">GX000454AAK</t>
  </si>
  <si>
    <t xml:space="preserve">ZY-GX000453AAK-WY</t>
  </si>
  <si>
    <t xml:space="preserve">B0D5HMV2GC</t>
  </si>
  <si>
    <t xml:space="preserve">GX000453AAK</t>
  </si>
  <si>
    <t xml:space="preserve">ZY-GX000453AAE-WY</t>
  </si>
  <si>
    <t xml:space="preserve">B0D5HNDTSN</t>
  </si>
  <si>
    <t xml:space="preserve">GX000453AAE</t>
  </si>
  <si>
    <t xml:space="preserve">ZY-MF307505AAL-YS-WY</t>
  </si>
  <si>
    <t xml:space="preserve">B0D5J5ST6Q</t>
  </si>
  <si>
    <t xml:space="preserve">ZY-MF307505AAB-YS-WY</t>
  </si>
  <si>
    <t xml:space="preserve">B0D5J2QZ15</t>
  </si>
  <si>
    <t xml:space="preserve">ZY-MF307505AAK-YS-WY</t>
  </si>
  <si>
    <t xml:space="preserve">B0D5J3P6JD</t>
  </si>
  <si>
    <t xml:space="preserve">MF307505AAK</t>
  </si>
  <si>
    <t xml:space="preserve">ZY-W636P178873-WY</t>
  </si>
  <si>
    <t xml:space="preserve">B0D5HSMY38</t>
  </si>
  <si>
    <t xml:space="preserve">W636P178873</t>
  </si>
  <si>
    <t xml:space="preserve">ZY-W636P178870-WY</t>
  </si>
  <si>
    <t xml:space="preserve">B0D5HSGDZS</t>
  </si>
  <si>
    <t xml:space="preserve">W636P178870</t>
  </si>
  <si>
    <t xml:space="preserve">ZY-W636P178866-WY</t>
  </si>
  <si>
    <t xml:space="preserve">B0D5HQCN3K</t>
  </si>
  <si>
    <t xml:space="preserve">W636P178866</t>
  </si>
  <si>
    <t xml:space="preserve">ZY-W636P178861-WY</t>
  </si>
  <si>
    <t xml:space="preserve">B0D5HPGJQ8</t>
  </si>
  <si>
    <t xml:space="preserve">W636P178861</t>
  </si>
  <si>
    <t xml:space="preserve">ZY-WF531188AAK-WY</t>
  </si>
  <si>
    <t xml:space="preserve">B0D5QQPCCT</t>
  </si>
  <si>
    <t xml:space="preserve">WF531188AAK</t>
  </si>
  <si>
    <t xml:space="preserve">ZY-BS530828AAK-WY</t>
  </si>
  <si>
    <t xml:space="preserve">B0D5QDN3J3</t>
  </si>
  <si>
    <t xml:space="preserve">BS530828AAK</t>
  </si>
  <si>
    <t xml:space="preserve">ZY-WF326260AAK-WY</t>
  </si>
  <si>
    <t xml:space="preserve">B0D5Q7SCCG</t>
  </si>
  <si>
    <t xml:space="preserve">WF326260AAK</t>
  </si>
  <si>
    <t xml:space="preserve">ZY-BS326258AAK-WY</t>
  </si>
  <si>
    <t xml:space="preserve">B0D5QQSPLN</t>
  </si>
  <si>
    <t xml:space="preserve">BS326258AAK</t>
  </si>
  <si>
    <t xml:space="preserve">ZY-BS531191AAK-WY</t>
  </si>
  <si>
    <t xml:space="preserve">B0D5QK2YDS</t>
  </si>
  <si>
    <t xml:space="preserve">BS531191AAK</t>
  </si>
  <si>
    <t xml:space="preserve">ZY-BS531193AAK-WY</t>
  </si>
  <si>
    <t xml:space="preserve">B0D5QK9H8S</t>
  </si>
  <si>
    <t xml:space="preserve">BS531193AAK</t>
  </si>
  <si>
    <t xml:space="preserve">ZY-WF320343AAB-WY</t>
  </si>
  <si>
    <t xml:space="preserve">B0D5R2XN7G</t>
  </si>
  <si>
    <t xml:space="preserve">WF320343AAB</t>
  </si>
  <si>
    <t xml:space="preserve">ZY-WF320343AAK-WY</t>
  </si>
  <si>
    <t xml:space="preserve">B0D5R43C8J</t>
  </si>
  <si>
    <t xml:space="preserve">WF320343AAK</t>
  </si>
  <si>
    <t xml:space="preserve">MM-WF308150AAK-TWIN</t>
  </si>
  <si>
    <t xml:space="preserve">B0D45MNZZN</t>
  </si>
  <si>
    <t xml:space="preserve">MM-WF308150AAE-TWIN</t>
  </si>
  <si>
    <t xml:space="preserve">B0D45M5LGN</t>
  </si>
  <si>
    <t xml:space="preserve">MM-GX001023AAK-FULL</t>
  </si>
  <si>
    <t xml:space="preserve">B0D45L4XTX</t>
  </si>
  <si>
    <t xml:space="preserve">MM-GX001023AAE-FULL</t>
  </si>
  <si>
    <t xml:space="preserve">B0D45MFF6Q</t>
  </si>
  <si>
    <t xml:space="preserve">MM-W1670S00017AE</t>
  </si>
  <si>
    <t xml:space="preserve">B0D45NH281</t>
  </si>
  <si>
    <t xml:space="preserve">W1670S00017</t>
  </si>
  <si>
    <t xml:space="preserve">MM-W1670S00020AA</t>
  </si>
  <si>
    <t xml:space="preserve">B0D45N87X8</t>
  </si>
  <si>
    <t xml:space="preserve">W1670S00020</t>
  </si>
  <si>
    <t xml:space="preserve">XM-LK9308AK-TWIN-CL</t>
  </si>
  <si>
    <t xml:space="preserve">B0D45Q39KW</t>
  </si>
  <si>
    <t xml:space="preserve">WF299308AAK</t>
  </si>
  <si>
    <t xml:space="preserve">XM-LK9308AE-TWIN-CL</t>
  </si>
  <si>
    <t xml:space="preserve">B0D45P59GX</t>
  </si>
  <si>
    <t xml:space="preserve">WF299308AAE</t>
  </si>
  <si>
    <t xml:space="preserve">XM-LK9308AM-TWIN-CL</t>
  </si>
  <si>
    <t xml:space="preserve">B0D45MYY67</t>
  </si>
  <si>
    <t xml:space="preserve">WF299308AAM</t>
  </si>
  <si>
    <t xml:space="preserve">XM-LK9308AP-TWIN-CL</t>
  </si>
  <si>
    <t xml:space="preserve">B0D45NJKNZ</t>
  </si>
  <si>
    <t xml:space="preserve">WF299308AAP</t>
  </si>
  <si>
    <t xml:space="preserve">MM-WF300799AAK-TWIN</t>
  </si>
  <si>
    <t xml:space="preserve">B0D47N4JHN</t>
  </si>
  <si>
    <t xml:space="preserve">WF300799AAK</t>
  </si>
  <si>
    <t xml:space="preserve">MM-WF300799AAE-TWIN</t>
  </si>
  <si>
    <t xml:space="preserve">B0D47LSMR9</t>
  </si>
  <si>
    <t xml:space="preserve">WF300799AAE</t>
  </si>
  <si>
    <t xml:space="preserve">MM-WF300799AAN-TWIN</t>
  </si>
  <si>
    <t xml:space="preserve">B0D47LTXBN</t>
  </si>
  <si>
    <t xml:space="preserve">WF300799AAN</t>
  </si>
  <si>
    <t xml:space="preserve">MM-WF300799AAL-TWIN</t>
  </si>
  <si>
    <t xml:space="preserve">B0D47KV4P1</t>
  </si>
  <si>
    <t xml:space="preserve">WF300799AAL</t>
  </si>
  <si>
    <t xml:space="preserve">MM-LP000304AAK-FULL</t>
  </si>
  <si>
    <t xml:space="preserve">B0D47QFF8J</t>
  </si>
  <si>
    <t xml:space="preserve">LP000304AAK</t>
  </si>
  <si>
    <t xml:space="preserve">MM-LP000304AAE-FULL</t>
  </si>
  <si>
    <t xml:space="preserve">B0D47N33C9</t>
  </si>
  <si>
    <t xml:space="preserve">LP000304AAE</t>
  </si>
  <si>
    <t xml:space="preserve">MM-LP000304AAN-FULL</t>
  </si>
  <si>
    <t xml:space="preserve">B0D47MK35L</t>
  </si>
  <si>
    <t xml:space="preserve">LP000304AAN</t>
  </si>
  <si>
    <t xml:space="preserve">MM-LP000304AAL-FULL</t>
  </si>
  <si>
    <t xml:space="preserve">B0D47MBDG3</t>
  </si>
  <si>
    <t xml:space="preserve">LP000304AAL</t>
  </si>
  <si>
    <t xml:space="preserve">MM-W1580P154619AK-T</t>
  </si>
  <si>
    <t xml:space="preserve">B0D49Q91K9</t>
  </si>
  <si>
    <t xml:space="preserve">MM-W1580P154621AE-T</t>
  </si>
  <si>
    <t xml:space="preserve">B0D49RKZXY</t>
  </si>
  <si>
    <t xml:space="preserve">MM-W1580P154623AN-T</t>
  </si>
  <si>
    <t xml:space="preserve">B0D49S911M</t>
  </si>
  <si>
    <t xml:space="preserve">MM-W1580P154625AK-F</t>
  </si>
  <si>
    <t xml:space="preserve">B0D49PSS9J</t>
  </si>
  <si>
    <t xml:space="preserve">MM-W1580P154626AE-F</t>
  </si>
  <si>
    <t xml:space="preserve">B0D49QJ26S</t>
  </si>
  <si>
    <t xml:space="preserve">MM-W1580P154627AN-F</t>
  </si>
  <si>
    <t xml:space="preserve">B0D49R7X2J</t>
  </si>
  <si>
    <t xml:space="preserve">MM-W1716132147AK-F</t>
  </si>
  <si>
    <t xml:space="preserve">B0D49QVZRS</t>
  </si>
  <si>
    <t xml:space="preserve">MM-W1716132148AE-F</t>
  </si>
  <si>
    <t xml:space="preserve">B0D49QHCQ5</t>
  </si>
  <si>
    <t xml:space="preserve">MM-W1716132149AN-F</t>
  </si>
  <si>
    <t xml:space="preserve">B0D49NTPZT</t>
  </si>
  <si>
    <t xml:space="preserve">MM-W504126425AE-T</t>
  </si>
  <si>
    <t xml:space="preserve">B0D49RY3N8</t>
  </si>
  <si>
    <t xml:space="preserve">MM-W504126432AK-T</t>
  </si>
  <si>
    <t xml:space="preserve">B0D49RW8HB</t>
  </si>
  <si>
    <t xml:space="preserve">MM-LT000422AAE-T</t>
  </si>
  <si>
    <t xml:space="preserve">B0D49RMZ91</t>
  </si>
  <si>
    <t xml:space="preserve">MM-LT000422AAK-T</t>
  </si>
  <si>
    <t xml:space="preserve">B0D49S5N27</t>
  </si>
  <si>
    <t xml:space="preserve">MM-LT000423AAE-F</t>
  </si>
  <si>
    <t xml:space="preserve">B0D49RHTC3</t>
  </si>
  <si>
    <t xml:space="preserve">LT000423AAE</t>
  </si>
  <si>
    <t xml:space="preserve">MM-LT000423AAK-F</t>
  </si>
  <si>
    <t xml:space="preserve">B0D49QQCFS</t>
  </si>
  <si>
    <t xml:space="preserve">MM-W504P143289E-TWIN</t>
  </si>
  <si>
    <t xml:space="preserve">B0D49RGG3G</t>
  </si>
  <si>
    <t xml:space="preserve">MM-W504P143290K-TWIN</t>
  </si>
  <si>
    <t xml:space="preserve">B0D49S8DZ5</t>
  </si>
  <si>
    <t xml:space="preserve">MM-W504P143291N-TWIN</t>
  </si>
  <si>
    <t xml:space="preserve">B0D49QZY6B</t>
  </si>
  <si>
    <t xml:space="preserve">MM-W504P143293E-FULL</t>
  </si>
  <si>
    <t xml:space="preserve">B0D49Q41ZN</t>
  </si>
  <si>
    <t xml:space="preserve">MM-W504P143294K-FULL</t>
  </si>
  <si>
    <t xml:space="preserve">B0D49S94HS</t>
  </si>
  <si>
    <t xml:space="preserve">MM-W504P143295N-FULL</t>
  </si>
  <si>
    <t xml:space="preserve">B0D49PWT4H</t>
  </si>
  <si>
    <t xml:space="preserve">MM-W504P146191E</t>
  </si>
  <si>
    <t xml:space="preserve">B0D4F7C3RF</t>
  </si>
  <si>
    <t xml:space="preserve">MM-W504P146192K</t>
  </si>
  <si>
    <t xml:space="preserve">B0D4F4PXQ9</t>
  </si>
  <si>
    <t xml:space="preserve">MM-W504P146193P</t>
  </si>
  <si>
    <t xml:space="preserve">B0D4F63XLP</t>
  </si>
  <si>
    <t xml:space="preserve">MM-WF300800AAK-TWIN</t>
  </si>
  <si>
    <t xml:space="preserve">B0D4F2GMZD</t>
  </si>
  <si>
    <t xml:space="preserve">WF300800AAK</t>
  </si>
  <si>
    <t xml:space="preserve">MM-WF300800AAE-TWIN</t>
  </si>
  <si>
    <t xml:space="preserve">B0D4DZZC6Z</t>
  </si>
  <si>
    <t xml:space="preserve">WF300800AAE</t>
  </si>
  <si>
    <t xml:space="preserve">MM-WF300800AAN-TWIN</t>
  </si>
  <si>
    <t xml:space="preserve">B0D4F2GMYX</t>
  </si>
  <si>
    <t xml:space="preserve">WF300800AAN</t>
  </si>
  <si>
    <t xml:space="preserve">MM-WF300800AAL-TWIN</t>
  </si>
  <si>
    <t xml:space="preserve">B0D4F127SV</t>
  </si>
  <si>
    <t xml:space="preserve">WF300800AAL</t>
  </si>
  <si>
    <t xml:space="preserve">MM-LP000305AAK-FULL</t>
  </si>
  <si>
    <t xml:space="preserve">B0D4F185KG</t>
  </si>
  <si>
    <t xml:space="preserve">LP000305AAK</t>
  </si>
  <si>
    <t xml:space="preserve">MM-LP000305AAE-FULL</t>
  </si>
  <si>
    <t xml:space="preserve">B0D4F13S7S</t>
  </si>
  <si>
    <t xml:space="preserve">LP000305AAE</t>
  </si>
  <si>
    <t xml:space="preserve">MM-LP000305AAN-FULL</t>
  </si>
  <si>
    <t xml:space="preserve">B0D4DZ1DBR</t>
  </si>
  <si>
    <t xml:space="preserve">LP000305AAN</t>
  </si>
  <si>
    <t xml:space="preserve">MM-LP000305AAL-FULL</t>
  </si>
  <si>
    <t xml:space="preserve">B0D4DXX28L</t>
  </si>
  <si>
    <t xml:space="preserve">LP000305AAL</t>
  </si>
  <si>
    <t xml:space="preserve">MM-WF302178AAE-TWIN</t>
  </si>
  <si>
    <t xml:space="preserve">B0D4DXYPHT</t>
  </si>
  <si>
    <t xml:space="preserve">WF302178AAE</t>
  </si>
  <si>
    <t xml:space="preserve">MM-WF302178AAK-TWIN</t>
  </si>
  <si>
    <t xml:space="preserve">B0D4DZCJ3F</t>
  </si>
  <si>
    <t xml:space="preserve">WF302178AAK</t>
  </si>
  <si>
    <t xml:space="preserve">MM-WF302178AAL-TWIN</t>
  </si>
  <si>
    <t xml:space="preserve">B0D4DYZJY4</t>
  </si>
  <si>
    <t xml:space="preserve">WF302178AAL</t>
  </si>
  <si>
    <t xml:space="preserve">MM-WF302178AAN-TWIN</t>
  </si>
  <si>
    <t xml:space="preserve">B0D4F24BSJ</t>
  </si>
  <si>
    <t xml:space="preserve">WF302178AAN</t>
  </si>
  <si>
    <t xml:space="preserve">MM-LP000306AAE-FULL</t>
  </si>
  <si>
    <t xml:space="preserve">B0D4F1JDJ6</t>
  </si>
  <si>
    <t xml:space="preserve">LP000306AAE</t>
  </si>
  <si>
    <t xml:space="preserve">MM-LP000306AAK-FULL</t>
  </si>
  <si>
    <t xml:space="preserve">B0D4F2YKVQ</t>
  </si>
  <si>
    <t xml:space="preserve">LP000306AAK</t>
  </si>
  <si>
    <t xml:space="preserve">MM-LP000306AAL-FULL</t>
  </si>
  <si>
    <t xml:space="preserve">B0D4F2WBS8</t>
  </si>
  <si>
    <t xml:space="preserve">LP000306AAL</t>
  </si>
  <si>
    <t xml:space="preserve">MM-LP000306AAN-FULL</t>
  </si>
  <si>
    <t xml:space="preserve">B0D4DZ8Q2Q</t>
  </si>
  <si>
    <t xml:space="preserve">LP000306AAN</t>
  </si>
  <si>
    <t xml:space="preserve">MM-WF325038AAP</t>
  </si>
  <si>
    <t xml:space="preserve">B0D57S1ZQK</t>
  </si>
  <si>
    <t xml:space="preserve">WF325038AAP</t>
  </si>
  <si>
    <t xml:space="preserve">MM-WF325038AAG</t>
  </si>
  <si>
    <t xml:space="preserve">B0D57SF181</t>
  </si>
  <si>
    <t xml:space="preserve">WF325038AAG</t>
  </si>
  <si>
    <t xml:space="preserve">MM-WF325038AAT</t>
  </si>
  <si>
    <t xml:space="preserve">B0D57RQ86N</t>
  </si>
  <si>
    <t xml:space="preserve">WF325038AAT</t>
  </si>
  <si>
    <t xml:space="preserve">MM-WF325038AAN</t>
  </si>
  <si>
    <t xml:space="preserve">B0D57T64X3</t>
  </si>
  <si>
    <t xml:space="preserve">WF325038AAN</t>
  </si>
  <si>
    <t xml:space="preserve">MM-SF000084AAB-T</t>
  </si>
  <si>
    <t xml:space="preserve">B0D57RY2TW</t>
  </si>
  <si>
    <t xml:space="preserve">MM-SF000084AAK-T</t>
  </si>
  <si>
    <t xml:space="preserve">B0D57RXM53</t>
  </si>
  <si>
    <t xml:space="preserve">MM-SF000085AAB-F</t>
  </si>
  <si>
    <t xml:space="preserve">B0D57S72D9</t>
  </si>
  <si>
    <t xml:space="preserve">MM-SF000085AAK-F</t>
  </si>
  <si>
    <t xml:space="preserve">B0D57T3RLG</t>
  </si>
  <si>
    <t xml:space="preserve">MM-GX000450AAD-FXL</t>
  </si>
  <si>
    <t xml:space="preserve">B0D57RSZCL</t>
  </si>
  <si>
    <t xml:space="preserve">MM-GX000450AAE-FXL</t>
  </si>
  <si>
    <t xml:space="preserve">B0D57SDXPF</t>
  </si>
  <si>
    <t xml:space="preserve">MM-MF298292AAK-FULL</t>
  </si>
  <si>
    <t xml:space="preserve">B0D5CBMWXZ</t>
  </si>
  <si>
    <t xml:space="preserve">MF298292AAK</t>
  </si>
  <si>
    <t xml:space="preserve">MM-MF298292AAB-FULL</t>
  </si>
  <si>
    <t xml:space="preserve">B0D5CBXG3J</t>
  </si>
  <si>
    <t xml:space="preserve">MF298292AAB</t>
  </si>
  <si>
    <t xml:space="preserve">MM-MF322835AAB-TWIN</t>
  </si>
  <si>
    <t xml:space="preserve">B0D5C9S7NY</t>
  </si>
  <si>
    <t xml:space="preserve">MF322835AAB</t>
  </si>
  <si>
    <t xml:space="preserve">MM-MF322835AAK-TWIN</t>
  </si>
  <si>
    <t xml:space="preserve">B0D5CBYB2Z</t>
  </si>
  <si>
    <t xml:space="preserve">MF322835AAK</t>
  </si>
  <si>
    <t xml:space="preserve">MM-MF322835AAH-TWIN</t>
  </si>
  <si>
    <t xml:space="preserve">B0D5CD38CT</t>
  </si>
  <si>
    <t xml:space="preserve">MF322835AAH</t>
  </si>
  <si>
    <t xml:space="preserve">MM-N820S09AK-FULL</t>
  </si>
  <si>
    <t xml:space="preserve">B0D5D8TMMZ</t>
  </si>
  <si>
    <t xml:space="preserve">N820S00009K</t>
  </si>
  <si>
    <t xml:space="preserve">MM-N820S09AE-FULL</t>
  </si>
  <si>
    <t xml:space="preserve">B0D5D8SZP9</t>
  </si>
  <si>
    <t xml:space="preserve">N820S00009E</t>
  </si>
  <si>
    <t xml:space="preserve">MM-N820S09AD-FULL</t>
  </si>
  <si>
    <t xml:space="preserve">B0D5DD6LPF</t>
  </si>
  <si>
    <t xml:space="preserve">N820S00009D</t>
  </si>
  <si>
    <t xml:space="preserve">MM-N820S08AK-TWIN</t>
  </si>
  <si>
    <t xml:space="preserve">B0D5D7W3FM</t>
  </si>
  <si>
    <t xml:space="preserve">N820S00008K</t>
  </si>
  <si>
    <t xml:space="preserve">MM-N820S08AE-TWIN</t>
  </si>
  <si>
    <t xml:space="preserve">B0D5D92XWD</t>
  </si>
  <si>
    <t xml:space="preserve">N820S00008E</t>
  </si>
  <si>
    <t xml:space="preserve">MM-N820S08AD-TWIN</t>
  </si>
  <si>
    <t xml:space="preserve">B0D5DB5TWD</t>
  </si>
  <si>
    <t xml:space="preserve">N820S00008D</t>
  </si>
  <si>
    <t xml:space="preserve">MM-GX001815AAA</t>
  </si>
  <si>
    <t xml:space="preserve">B0D5WKT3FG</t>
  </si>
  <si>
    <t xml:space="preserve">MM-GX001815AAD</t>
  </si>
  <si>
    <t xml:space="preserve">B0D5WKF4N7</t>
  </si>
  <si>
    <t xml:space="preserve">MM-HL000089AAM</t>
  </si>
  <si>
    <t xml:space="preserve">B0D5WLCXQB</t>
  </si>
  <si>
    <t xml:space="preserve">MM-HL000089AAK</t>
  </si>
  <si>
    <t xml:space="preserve">B0D5WM3SRN</t>
  </si>
  <si>
    <t xml:space="preserve">MM-GX000363AAD</t>
  </si>
  <si>
    <t xml:space="preserve">B0D5WLNRF4</t>
  </si>
  <si>
    <t xml:space="preserve">MM-GX000363AAE</t>
  </si>
  <si>
    <t xml:space="preserve">B0D5WKDMY1</t>
  </si>
  <si>
    <t xml:space="preserve">MM-W2593P164747K-TWIN</t>
  </si>
  <si>
    <t xml:space="preserve">B0D5WCZT6V</t>
  </si>
  <si>
    <t xml:space="preserve">W2593P164747</t>
  </si>
  <si>
    <t xml:space="preserve">MM-W2593P164748E-TWIN</t>
  </si>
  <si>
    <t xml:space="preserve">B0D5WD2V76</t>
  </si>
  <si>
    <t xml:space="preserve">W2593P333797</t>
  </si>
  <si>
    <t xml:space="preserve">MM-W2593P164749N-TWIN</t>
  </si>
  <si>
    <t xml:space="preserve">B0D5WCX8ZD</t>
  </si>
  <si>
    <t xml:space="preserve">W2593P333571</t>
  </si>
  <si>
    <t xml:space="preserve">MM-W2593P164750K-FULL</t>
  </si>
  <si>
    <t xml:space="preserve">B0D5WFLLFJ</t>
  </si>
  <si>
    <t xml:space="preserve">W2593P164750</t>
  </si>
  <si>
    <t xml:space="preserve">MM-W2593P164751E-FULL</t>
  </si>
  <si>
    <t xml:space="preserve">B0D5WD61K7</t>
  </si>
  <si>
    <t xml:space="preserve">W2593P164751</t>
  </si>
  <si>
    <t xml:space="preserve">MM-W2593P164752N-FULL</t>
  </si>
  <si>
    <t xml:space="preserve">B0D5WF56Z7</t>
  </si>
  <si>
    <t xml:space="preserve">W2593P333587</t>
  </si>
  <si>
    <t xml:space="preserve">MM-GX000385AAN-FULL</t>
  </si>
  <si>
    <t xml:space="preserve">B0D5YKG4HX</t>
  </si>
  <si>
    <t xml:space="preserve">GX000385AAN</t>
  </si>
  <si>
    <t xml:space="preserve">MM-GX000385AAZ-FULL</t>
  </si>
  <si>
    <t xml:space="preserve">B0D5YNGD97</t>
  </si>
  <si>
    <t xml:space="preserve">GX000385AAZ</t>
  </si>
  <si>
    <t xml:space="preserve">MM-GX000386AAN-QUEEN</t>
  </si>
  <si>
    <t xml:space="preserve">B0D5YLZ579</t>
  </si>
  <si>
    <t xml:space="preserve">GX000386AAN</t>
  </si>
  <si>
    <t xml:space="preserve">MM-GX000386AAZ-QUEEN</t>
  </si>
  <si>
    <t xml:space="preserve">B0D5YMPRRY</t>
  </si>
  <si>
    <t xml:space="preserve">GX000386AAZ</t>
  </si>
  <si>
    <t xml:space="preserve">MM-WF319383AAE</t>
  </si>
  <si>
    <t xml:space="preserve">B0D636MCV2</t>
  </si>
  <si>
    <t xml:space="preserve">MM-WF319383AAB</t>
  </si>
  <si>
    <t xml:space="preserve">B0D6379ZCT</t>
  </si>
  <si>
    <t xml:space="preserve">MM-WF319383AAK</t>
  </si>
  <si>
    <t xml:space="preserve">B0D637SLSK</t>
  </si>
  <si>
    <t xml:space="preserve">MM-W1858P164923AK-TWIN</t>
  </si>
  <si>
    <t xml:space="preserve">B0D636QP8B</t>
  </si>
  <si>
    <t xml:space="preserve">W1858P164923</t>
  </si>
  <si>
    <t xml:space="preserve">MM-W1858P164928AE-TWIN</t>
  </si>
  <si>
    <t xml:space="preserve">B0D636MDF1</t>
  </si>
  <si>
    <t xml:space="preserve">W1858P164928</t>
  </si>
  <si>
    <t xml:space="preserve">MM-W1858P164931AK-FULL</t>
  </si>
  <si>
    <t xml:space="preserve">B0D639BBD3</t>
  </si>
  <si>
    <t xml:space="preserve">W1858P164931</t>
  </si>
  <si>
    <t xml:space="preserve">MM-W1858P164934AE-FULL</t>
  </si>
  <si>
    <t xml:space="preserve">B0D6382F42</t>
  </si>
  <si>
    <t xml:space="preserve">W1858P164934</t>
  </si>
  <si>
    <t xml:space="preserve">MM-W1858P164938AK-TWIN+B</t>
  </si>
  <si>
    <t xml:space="preserve">B0D639BG2J</t>
  </si>
  <si>
    <t xml:space="preserve">W1858P164938</t>
  </si>
  <si>
    <t xml:space="preserve">MM-W1858P164941AE-TWIN+B</t>
  </si>
  <si>
    <t xml:space="preserve">B0D6386KQZ</t>
  </si>
  <si>
    <t xml:space="preserve">W1858P164941</t>
  </si>
  <si>
    <t xml:space="preserve">MM-W1858P164943AK-FULL+B</t>
  </si>
  <si>
    <t xml:space="preserve">B0D6394367</t>
  </si>
  <si>
    <t xml:space="preserve">W1858P164943</t>
  </si>
  <si>
    <t xml:space="preserve">MM-W1858P164944AE-FULL+B</t>
  </si>
  <si>
    <t xml:space="preserve">B0D6391TDD</t>
  </si>
  <si>
    <t xml:space="preserve">W1858P164944</t>
  </si>
  <si>
    <t xml:space="preserve">MM-GX002102AAK-TWIN</t>
  </si>
  <si>
    <t xml:space="preserve">B0D671XJDM</t>
  </si>
  <si>
    <t xml:space="preserve">MM-GX002102AAE-TWIN</t>
  </si>
  <si>
    <t xml:space="preserve">B0D66ZDJMB</t>
  </si>
  <si>
    <t xml:space="preserve">MM-LT000379AAH-TWIN</t>
  </si>
  <si>
    <t xml:space="preserve">B0D673K6W4</t>
  </si>
  <si>
    <t xml:space="preserve">LT000379AAH</t>
  </si>
  <si>
    <t xml:space="preserve">MM-LT000379AAC-TWIN</t>
  </si>
  <si>
    <t xml:space="preserve">B0D672YCMS</t>
  </si>
  <si>
    <t xml:space="preserve">LT000379AAC</t>
  </si>
  <si>
    <t xml:space="preserve">MM-LT000380AAH-FULL</t>
  </si>
  <si>
    <t xml:space="preserve">B0D672ZGMK</t>
  </si>
  <si>
    <t xml:space="preserve">LT000380AAH</t>
  </si>
  <si>
    <t xml:space="preserve">MM-LT000380AAC-FULL</t>
  </si>
  <si>
    <t xml:space="preserve">B0D672BFY9</t>
  </si>
  <si>
    <t xml:space="preserve">LT000380AAC</t>
  </si>
  <si>
    <t xml:space="preserve">MM-W543317AK-TWIN2</t>
  </si>
  <si>
    <t xml:space="preserve">B0D677KD5B</t>
  </si>
  <si>
    <t xml:space="preserve">MM-GX002101AAK-TT</t>
  </si>
  <si>
    <t xml:space="preserve">B0D6BS2JCN</t>
  </si>
  <si>
    <t xml:space="preserve">MM-GX002101AAH-TT</t>
  </si>
  <si>
    <t xml:space="preserve">B0D6BNKNHS</t>
  </si>
  <si>
    <t xml:space="preserve">GX002101AAH</t>
  </si>
  <si>
    <t xml:space="preserve">MM-SF000129AAK</t>
  </si>
  <si>
    <t xml:space="preserve">B0D6GLZY4R</t>
  </si>
  <si>
    <t xml:space="preserve">MM-SF000129AAE</t>
  </si>
  <si>
    <t xml:space="preserve">B0D6GNY1CB</t>
  </si>
  <si>
    <t xml:space="preserve">MM-SF000129AAD</t>
  </si>
  <si>
    <t xml:space="preserve">B0D6GMCMHT</t>
  </si>
  <si>
    <t xml:space="preserve">MM-N820S00003K-Q</t>
  </si>
  <si>
    <t xml:space="preserve">B0D5YNCNLQ</t>
  </si>
  <si>
    <t xml:space="preserve">N820S00003K</t>
  </si>
  <si>
    <t xml:space="preserve">MM-N820S00003E-Q</t>
  </si>
  <si>
    <t xml:space="preserve">B0D5YNNKJJ</t>
  </si>
  <si>
    <t xml:space="preserve">N820S00003E</t>
  </si>
  <si>
    <t xml:space="preserve">MM-N820S00003P-Q</t>
  </si>
  <si>
    <t xml:space="preserve">B0D5YMJ533</t>
  </si>
  <si>
    <t xml:space="preserve">N820S00003P</t>
  </si>
  <si>
    <t xml:space="preserve">MM-N820S02D-Q</t>
  </si>
  <si>
    <t xml:space="preserve">B0D6GLLLWR</t>
  </si>
  <si>
    <t xml:space="preserve">N820S00002D</t>
  </si>
  <si>
    <t xml:space="preserve">MM-N820S02K-Q</t>
  </si>
  <si>
    <t xml:space="preserve">B0D6GZWSK6</t>
  </si>
  <si>
    <t xml:space="preserve">N820S00002K</t>
  </si>
  <si>
    <t xml:space="preserve">MM-N820S02P-Q</t>
  </si>
  <si>
    <t xml:space="preserve">B0D6GZPM11</t>
  </si>
  <si>
    <t xml:space="preserve">N820S00002P</t>
  </si>
  <si>
    <t xml:space="preserve">MM-WF325568AAK-TWIN</t>
  </si>
  <si>
    <t xml:space="preserve">B0D6GNRBG3</t>
  </si>
  <si>
    <t xml:space="preserve">WF325568AAK</t>
  </si>
  <si>
    <t xml:space="preserve">MM-WF325568AAE-TWIN</t>
  </si>
  <si>
    <t xml:space="preserve">B0D6GKXTB8</t>
  </si>
  <si>
    <t xml:space="preserve">WF325568AAE</t>
  </si>
  <si>
    <t xml:space="preserve">MM-WF325568AAC-TWIN</t>
  </si>
  <si>
    <t xml:space="preserve">B0D6GLPF7R</t>
  </si>
  <si>
    <t xml:space="preserve">WF325568AAC</t>
  </si>
  <si>
    <t xml:space="preserve">MM-WF325568AAH-TWIN</t>
  </si>
  <si>
    <t xml:space="preserve">B0D6GLXQBB</t>
  </si>
  <si>
    <t xml:space="preserve">WF325568AAH</t>
  </si>
  <si>
    <t xml:space="preserve">MM-WF325569AAK-FULL</t>
  </si>
  <si>
    <t xml:space="preserve">B0D6GM2NFD</t>
  </si>
  <si>
    <t xml:space="preserve">WF325569AAK</t>
  </si>
  <si>
    <t xml:space="preserve">MM-WF325569AAE-FULL</t>
  </si>
  <si>
    <t xml:space="preserve">B0D6GNQN6W</t>
  </si>
  <si>
    <t xml:space="preserve">WF325569AAE</t>
  </si>
  <si>
    <t xml:space="preserve">MM-WF325569AAC-FULL</t>
  </si>
  <si>
    <t xml:space="preserve">B0D6GKZ14Z</t>
  </si>
  <si>
    <t xml:space="preserve">WF325569AAC</t>
  </si>
  <si>
    <t xml:space="preserve">MM-WF325569AAH-FULL</t>
  </si>
  <si>
    <t xml:space="preserve">B0D6GM98RF</t>
  </si>
  <si>
    <t xml:space="preserve">WF325569AAH</t>
  </si>
  <si>
    <t xml:space="preserve">MM-BS326258AAK-TWIN+T</t>
  </si>
  <si>
    <t xml:space="preserve">B0D6GKGV17</t>
  </si>
  <si>
    <t xml:space="preserve">MM-BS531191AAK-TWIN+D</t>
  </si>
  <si>
    <t xml:space="preserve">B0D6GN1MTG</t>
  </si>
  <si>
    <t xml:space="preserve">MM-BS530828AAK-FULL+T</t>
  </si>
  <si>
    <t xml:space="preserve">B0D6GNSSYQ</t>
  </si>
  <si>
    <t xml:space="preserve">MM-BS531193AAK-FULL+D</t>
  </si>
  <si>
    <t xml:space="preserve">B0D6GM4355</t>
  </si>
  <si>
    <t xml:space="preserve">MM-WF326260AAK-TWIN+T</t>
  </si>
  <si>
    <t xml:space="preserve">B0D6GL3T3Q</t>
  </si>
  <si>
    <t xml:space="preserve">MM-WF531188AAK-TWIN+D</t>
  </si>
  <si>
    <t xml:space="preserve">B0D6GNMBG5</t>
  </si>
  <si>
    <t xml:space="preserve">MM-LP002022AAK-TWIN</t>
  </si>
  <si>
    <t xml:space="preserve">B0D6KRY4B2</t>
  </si>
  <si>
    <t xml:space="preserve">MM-LP002022AAE-TWIN</t>
  </si>
  <si>
    <t xml:space="preserve">B0D6KPXZNH</t>
  </si>
  <si>
    <t xml:space="preserve">MM-LP002022AAD-TWIN</t>
  </si>
  <si>
    <t xml:space="preserve">B0D6KQ59WZ</t>
  </si>
  <si>
    <t xml:space="preserve">MM-LP002023AAK-FULL</t>
  </si>
  <si>
    <t xml:space="preserve">B0D6KQHS6X</t>
  </si>
  <si>
    <t xml:space="preserve">MM-LP002023AAE-FULL</t>
  </si>
  <si>
    <t xml:space="preserve">B0D6KRSJP5</t>
  </si>
  <si>
    <t xml:space="preserve">MM-LP002023AAD-FULL</t>
  </si>
  <si>
    <t xml:space="preserve">B0D6KS9XR2</t>
  </si>
  <si>
    <t xml:space="preserve">MM-WF307962AAH-FULL</t>
  </si>
  <si>
    <t xml:space="preserve">B0D6KPY7P3</t>
  </si>
  <si>
    <t xml:space="preserve">MM-WF307962AAK-FULL</t>
  </si>
  <si>
    <t xml:space="preserve">B0D6KQNPM5</t>
  </si>
  <si>
    <t xml:space="preserve">MM-WF307963AAK-QUEEN</t>
  </si>
  <si>
    <t xml:space="preserve">B0D6KSGZGN</t>
  </si>
  <si>
    <t xml:space="preserve">MM-WF307963AAH-QUEEN</t>
  </si>
  <si>
    <t xml:space="preserve">B0D6KRBJHZ</t>
  </si>
  <si>
    <t xml:space="preserve">MM-WF303336AAK-TWIN</t>
  </si>
  <si>
    <t xml:space="preserve">B0D6KQMS5C</t>
  </si>
  <si>
    <t xml:space="preserve">WF303336AAK</t>
  </si>
  <si>
    <t xml:space="preserve">MM-WF303336AAH-TWIN</t>
  </si>
  <si>
    <t xml:space="preserve">B0D6KRB6RM</t>
  </si>
  <si>
    <t xml:space="preserve">WF303336AAH</t>
  </si>
  <si>
    <t xml:space="preserve">MM-WF303337AAK-FULL</t>
  </si>
  <si>
    <t xml:space="preserve">B0D6KRGL9P</t>
  </si>
  <si>
    <t xml:space="preserve">WF303337AAK</t>
  </si>
  <si>
    <t xml:space="preserve">MM-WF303337AAH-FULL</t>
  </si>
  <si>
    <t xml:space="preserve">B0D6KPZ1FG</t>
  </si>
  <si>
    <t xml:space="preserve">WF303337AAH</t>
  </si>
  <si>
    <t xml:space="preserve">MM-WF320727AAA</t>
  </si>
  <si>
    <t xml:space="preserve">B0D6KRQRDS</t>
  </si>
  <si>
    <t xml:space="preserve">MM-WF320727AAB</t>
  </si>
  <si>
    <t xml:space="preserve">B0D6KQS5TN</t>
  </si>
  <si>
    <t xml:space="preserve">MM-WF320727AAE</t>
  </si>
  <si>
    <t xml:space="preserve">B0D6KS6ZDJ</t>
  </si>
  <si>
    <t xml:space="preserve">MM-WF531501AAK-TWIN</t>
  </si>
  <si>
    <t xml:space="preserve">B0D6RR31D8</t>
  </si>
  <si>
    <t xml:space="preserve">WF531501AAK</t>
  </si>
  <si>
    <t xml:space="preserve">MM-WF531501AAE-TWIN</t>
  </si>
  <si>
    <t xml:space="preserve">B0D6RP63XP</t>
  </si>
  <si>
    <t xml:space="preserve">WF531501AAE</t>
  </si>
  <si>
    <t xml:space="preserve">MM-WF531502AAE-FULL</t>
  </si>
  <si>
    <t xml:space="preserve">B0D6RT6KVV</t>
  </si>
  <si>
    <t xml:space="preserve">WF531502AAE</t>
  </si>
  <si>
    <t xml:space="preserve">MM-SP100013AAA</t>
  </si>
  <si>
    <t xml:space="preserve">B0D6RTNV61</t>
  </si>
  <si>
    <t xml:space="preserve">MM-SP100013AAE</t>
  </si>
  <si>
    <t xml:space="preserve">B0D6RRF52X</t>
  </si>
  <si>
    <t xml:space="preserve">MM-GX003005AAE-TWIN</t>
  </si>
  <si>
    <t xml:space="preserve">B0D6W9LCTP</t>
  </si>
  <si>
    <t xml:space="preserve">GX003005AAE</t>
  </si>
  <si>
    <t xml:space="preserve">MM-GX003005AAK-TWIN</t>
  </si>
  <si>
    <t xml:space="preserve">B0D6WBJ7P8</t>
  </si>
  <si>
    <t xml:space="preserve">GX003005AAK</t>
  </si>
  <si>
    <t xml:space="preserve">MM-GX000597AAW-TWIN</t>
  </si>
  <si>
    <t xml:space="preserve">B0D6W9XLYS</t>
  </si>
  <si>
    <t xml:space="preserve">GX000597AAW</t>
  </si>
  <si>
    <t xml:space="preserve">MM-GX000598AAW-FULL</t>
  </si>
  <si>
    <t xml:space="preserve">B0D6W8S59B</t>
  </si>
  <si>
    <t xml:space="preserve">GX000598AAW</t>
  </si>
  <si>
    <t xml:space="preserve">MM-N733S170510E-TWIN</t>
  </si>
  <si>
    <t xml:space="preserve">B0D6W86JTH</t>
  </si>
  <si>
    <t xml:space="preserve">N733S170510E</t>
  </si>
  <si>
    <t xml:space="preserve">MM-N733S170510K-TWIN</t>
  </si>
  <si>
    <t xml:space="preserve">B0D6W9M8M7</t>
  </si>
  <si>
    <t xml:space="preserve">N733S170510K</t>
  </si>
  <si>
    <t xml:space="preserve">MM-N733S170505E-FULL</t>
  </si>
  <si>
    <t xml:space="preserve">B0D6WBKLTG</t>
  </si>
  <si>
    <t xml:space="preserve">N733S170505E</t>
  </si>
  <si>
    <t xml:space="preserve">MM-N733S170505K-FULL</t>
  </si>
  <si>
    <t xml:space="preserve">B0D6WDK4WP</t>
  </si>
  <si>
    <t xml:space="preserve">N733S170505K</t>
  </si>
  <si>
    <t xml:space="preserve">MM-SP100015AAE</t>
  </si>
  <si>
    <t xml:space="preserve">B0D6Z1W1HQ</t>
  </si>
  <si>
    <t xml:space="preserve">MM-SP100015AAA</t>
  </si>
  <si>
    <t xml:space="preserve">B0D6Z37S1R</t>
  </si>
  <si>
    <t xml:space="preserve">MM-SP100004AAE</t>
  </si>
  <si>
    <t xml:space="preserve">B0D6Z2FQYS</t>
  </si>
  <si>
    <t xml:space="preserve">MM-SP100004AAA</t>
  </si>
  <si>
    <t xml:space="preserve">B0D6Z3GP5K</t>
  </si>
  <si>
    <t xml:space="preserve">MM-GX000455AAK</t>
  </si>
  <si>
    <t xml:space="preserve">B0D6Z1KJHZ</t>
  </si>
  <si>
    <t xml:space="preserve">GX000455AAK</t>
  </si>
  <si>
    <t xml:space="preserve">MM-GX000455AAE</t>
  </si>
  <si>
    <t xml:space="preserve">B0D6Z1VJRL</t>
  </si>
  <si>
    <t xml:space="preserve">GX000455AAE</t>
  </si>
  <si>
    <t xml:space="preserve">MM-GX000456AAK</t>
  </si>
  <si>
    <t xml:space="preserve">B0D6Z47TN7</t>
  </si>
  <si>
    <t xml:space="preserve">GX000456AAK</t>
  </si>
  <si>
    <t xml:space="preserve">MM-GX000456AAE</t>
  </si>
  <si>
    <t xml:space="preserve">B0D6Z2HVR6</t>
  </si>
  <si>
    <t xml:space="preserve">GX000456AAE</t>
  </si>
  <si>
    <t xml:space="preserve">TT-P164747-AAK-MT</t>
  </si>
  <si>
    <t xml:space="preserve">B0D5MNXHC4</t>
  </si>
  <si>
    <t xml:space="preserve">W2593P333565</t>
  </si>
  <si>
    <t xml:space="preserve">TT-P164748-AAE-MT</t>
  </si>
  <si>
    <t xml:space="preserve">B0D5MPCGZ3</t>
  </si>
  <si>
    <t xml:space="preserve">W2593P164748</t>
  </si>
  <si>
    <t xml:space="preserve">TT-P164749-AAM-MT</t>
  </si>
  <si>
    <t xml:space="preserve">B0D5MNKY5B</t>
  </si>
  <si>
    <t xml:space="preserve">TT-P164751-AAE-MT</t>
  </si>
  <si>
    <t xml:space="preserve">B0D5MPPNRN</t>
  </si>
  <si>
    <t xml:space="preserve">W2593P333796</t>
  </si>
  <si>
    <t xml:space="preserve">TT-P164752-AAM-MT</t>
  </si>
  <si>
    <t xml:space="preserve">B0D5MP63L7</t>
  </si>
  <si>
    <t xml:space="preserve">MM-BS326208AAD-KING</t>
  </si>
  <si>
    <t xml:space="preserve">B0D7SJBKYH</t>
  </si>
  <si>
    <t xml:space="preserve">W504S00263</t>
  </si>
  <si>
    <t xml:space="preserve">MM-FG201228AAA</t>
  </si>
  <si>
    <t xml:space="preserve">B0D7HVL6S9</t>
  </si>
  <si>
    <t xml:space="preserve">FG201228AAA</t>
  </si>
  <si>
    <t xml:space="preserve">MM-FG201228AAE</t>
  </si>
  <si>
    <t xml:space="preserve">B0D7HXQ48Z</t>
  </si>
  <si>
    <t xml:space="preserve">FG201228AAE</t>
  </si>
  <si>
    <t xml:space="preserve">MM-GX000453AAE-QUEEN</t>
  </si>
  <si>
    <t xml:space="preserve">B0D7SJTSWH</t>
  </si>
  <si>
    <t xml:space="preserve">MM-GX000453AAK-QUEEN</t>
  </si>
  <si>
    <t xml:space="preserve">B0D7SJCQTY</t>
  </si>
  <si>
    <t xml:space="preserve">MM-GX000454AAE-KING</t>
  </si>
  <si>
    <t xml:space="preserve">B0D7SK5PP8</t>
  </si>
  <si>
    <t xml:space="preserve">MM-GX000454AAK-KING</t>
  </si>
  <si>
    <t xml:space="preserve">B0D7SJCQTQ</t>
  </si>
  <si>
    <t xml:space="preserve">MM-GX000457AAE-F</t>
  </si>
  <si>
    <t xml:space="preserve">B0D7HYRCTG</t>
  </si>
  <si>
    <t xml:space="preserve">GX000457AAE</t>
  </si>
  <si>
    <t xml:space="preserve">MM-GX000457AAK-F</t>
  </si>
  <si>
    <t xml:space="preserve">B0D7HYGVHH</t>
  </si>
  <si>
    <t xml:space="preserve">GX000457AAK</t>
  </si>
  <si>
    <t xml:space="preserve">MM-GX000458AAE-Q</t>
  </si>
  <si>
    <t xml:space="preserve">B0D7HXTNF9</t>
  </si>
  <si>
    <t xml:space="preserve">GX000458AAE</t>
  </si>
  <si>
    <t xml:space="preserve">MM-GX000458AAK-Q</t>
  </si>
  <si>
    <t xml:space="preserve">B0D7HWWB46</t>
  </si>
  <si>
    <t xml:space="preserve">GX000458AAK</t>
  </si>
  <si>
    <t xml:space="preserve">MM-GX000715AAE-TWIN</t>
  </si>
  <si>
    <t xml:space="preserve">B0D7CTPJNP</t>
  </si>
  <si>
    <t xml:space="preserve">GX000715AAE</t>
  </si>
  <si>
    <t xml:space="preserve">MM-GX000715AAK-TWIN</t>
  </si>
  <si>
    <t xml:space="preserve">B0D7CTRVTR</t>
  </si>
  <si>
    <t xml:space="preserve">GX000715AAK</t>
  </si>
  <si>
    <t xml:space="preserve">MM-GX000720AAE-FULL</t>
  </si>
  <si>
    <t xml:space="preserve">B0D7CSFQFY</t>
  </si>
  <si>
    <t xml:space="preserve">GX000720AAE</t>
  </si>
  <si>
    <t xml:space="preserve">MM-GX000720AAK-FULL</t>
  </si>
  <si>
    <t xml:space="preserve">B0D7CST6MG</t>
  </si>
  <si>
    <t xml:space="preserve">GX000720AAK</t>
  </si>
  <si>
    <t xml:space="preserve">MM-GX000727AAH</t>
  </si>
  <si>
    <t xml:space="preserve">B0D7HYCHGC</t>
  </si>
  <si>
    <t xml:space="preserve">GX000727AAH</t>
  </si>
  <si>
    <t xml:space="preserve">MM-GX000727AAK</t>
  </si>
  <si>
    <t xml:space="preserve">B0D7HYSKLK</t>
  </si>
  <si>
    <t xml:space="preserve">GX000727AAK</t>
  </si>
  <si>
    <t xml:space="preserve">MM-GX001038AAD-T</t>
  </si>
  <si>
    <t xml:space="preserve">B0D7MNPZV8</t>
  </si>
  <si>
    <t xml:space="preserve">GX001038AAD</t>
  </si>
  <si>
    <t xml:space="preserve">MM-GX001038AAK-T</t>
  </si>
  <si>
    <t xml:space="preserve">B0D7MNS212</t>
  </si>
  <si>
    <t xml:space="preserve">GX001038AAK</t>
  </si>
  <si>
    <t xml:space="preserve">MM-GX001039AAD-F</t>
  </si>
  <si>
    <t xml:space="preserve">B0D7MQ46DW</t>
  </si>
  <si>
    <t xml:space="preserve">GX001039AAD</t>
  </si>
  <si>
    <t xml:space="preserve">MM-GX001039AAK-F</t>
  </si>
  <si>
    <t xml:space="preserve">B0D7MLVWLR</t>
  </si>
  <si>
    <t xml:space="preserve">GX001039AAK</t>
  </si>
  <si>
    <t xml:space="preserve">MM-SF000025AAB-FXL</t>
  </si>
  <si>
    <t xml:space="preserve">B0D7981H82</t>
  </si>
  <si>
    <t xml:space="preserve">SF000025AAB</t>
  </si>
  <si>
    <t xml:space="preserve">MM-SF000025AAK-FXL</t>
  </si>
  <si>
    <t xml:space="preserve">B0D799TC9B</t>
  </si>
  <si>
    <t xml:space="preserve">SF000025AAK</t>
  </si>
  <si>
    <t xml:space="preserve">MM-SF000026AAB+T</t>
  </si>
  <si>
    <t xml:space="preserve">B0D79BTGS2</t>
  </si>
  <si>
    <t xml:space="preserve">SF000026AAB</t>
  </si>
  <si>
    <t xml:space="preserve">MM-SF000026AAK+T</t>
  </si>
  <si>
    <t xml:space="preserve">B0D79C36F7</t>
  </si>
  <si>
    <t xml:space="preserve">SF000026AAK</t>
  </si>
  <si>
    <t xml:space="preserve">MM-SF000027AAB+2D</t>
  </si>
  <si>
    <t xml:space="preserve">B0D79B2MBC</t>
  </si>
  <si>
    <t xml:space="preserve">SF000027AAB</t>
  </si>
  <si>
    <t xml:space="preserve">MM-SF000027AAK+2D</t>
  </si>
  <si>
    <t xml:space="preserve">B0D79B3FM4</t>
  </si>
  <si>
    <t xml:space="preserve">SF000027AAK</t>
  </si>
  <si>
    <t xml:space="preserve">MM-SP100027AAA</t>
  </si>
  <si>
    <t xml:space="preserve">B0D7CPP4RZ</t>
  </si>
  <si>
    <t xml:space="preserve">MM-SP100027AAD</t>
  </si>
  <si>
    <t xml:space="preserve">B0D7CVLJB9</t>
  </si>
  <si>
    <t xml:space="preserve">MM-W640105282AE</t>
  </si>
  <si>
    <t xml:space="preserve">B0D7QK7DPH</t>
  </si>
  <si>
    <t xml:space="preserve">W640105282</t>
  </si>
  <si>
    <t xml:space="preserve">MM-W640105284ORANGE</t>
  </si>
  <si>
    <t xml:space="preserve">B0D7QK5RHK</t>
  </si>
  <si>
    <t xml:space="preserve">W640105284</t>
  </si>
  <si>
    <t xml:space="preserve">MM-WF313084AAE-T</t>
  </si>
  <si>
    <t xml:space="preserve">B0D7MNHZ2C</t>
  </si>
  <si>
    <t xml:space="preserve">MM-WF313084AAK-T</t>
  </si>
  <si>
    <t xml:space="preserve">B0D7MHVR5S</t>
  </si>
  <si>
    <t xml:space="preserve">MM-WF531952AAE-F</t>
  </si>
  <si>
    <t xml:space="preserve">B0D7MNWR5G</t>
  </si>
  <si>
    <t xml:space="preserve">MM-WF531952AAK-F</t>
  </si>
  <si>
    <t xml:space="preserve">B0D7MQMB3V</t>
  </si>
  <si>
    <t xml:space="preserve">MM-W640105281AA</t>
  </si>
  <si>
    <t xml:space="preserve">B0D7QKXVY2</t>
  </si>
  <si>
    <t xml:space="preserve">W640105281</t>
  </si>
  <si>
    <t xml:space="preserve">MM-W640105286NBLUE</t>
  </si>
  <si>
    <t xml:space="preserve">B0D7QLHKDL</t>
  </si>
  <si>
    <t xml:space="preserve">W640105286</t>
  </si>
  <si>
    <t xml:space="preserve">MM-W640105292GREEN</t>
  </si>
  <si>
    <t xml:space="preserve">B0D7QG4P7C</t>
  </si>
  <si>
    <t xml:space="preserve">W640105292</t>
  </si>
  <si>
    <t xml:space="preserve">TT-W1580S00020-LK</t>
  </si>
  <si>
    <t xml:space="preserve">B0D31TM3H6</t>
  </si>
  <si>
    <t xml:space="preserve">TT-HL101AAA-LK</t>
  </si>
  <si>
    <t xml:space="preserve">B0D31R5M4Q</t>
  </si>
  <si>
    <t xml:space="preserve">TT-HL101AAE-LK</t>
  </si>
  <si>
    <t xml:space="preserve">B0D31S1TPM</t>
  </si>
  <si>
    <t xml:space="preserve">TT-HL101AAH-LK</t>
  </si>
  <si>
    <t xml:space="preserve">B0D31TZD3K</t>
  </si>
  <si>
    <t xml:space="preserve">TT-HL067AAA-LK</t>
  </si>
  <si>
    <t xml:space="preserve">B0D31S4PMC</t>
  </si>
  <si>
    <t xml:space="preserve">TT-HL067AAE-LK</t>
  </si>
  <si>
    <t xml:space="preserve">B0D31SY5Q5</t>
  </si>
  <si>
    <t xml:space="preserve">TT-HL067AAH-LK</t>
  </si>
  <si>
    <t xml:space="preserve">B0D31SG38G</t>
  </si>
  <si>
    <t xml:space="preserve">TT-SF133AAA-LK</t>
  </si>
  <si>
    <t xml:space="preserve">B0D31T12YF</t>
  </si>
  <si>
    <t xml:space="preserve">TT-SF133AAE-LK</t>
  </si>
  <si>
    <t xml:space="preserve">B0D31MVJBS</t>
  </si>
  <si>
    <t xml:space="preserve">TT-SF133AAH-LK</t>
  </si>
  <si>
    <t xml:space="preserve">B0D31SWZF2</t>
  </si>
  <si>
    <t xml:space="preserve">TT-LT851AAK-LK</t>
  </si>
  <si>
    <t xml:space="preserve">B0D31S7HBY</t>
  </si>
  <si>
    <t xml:space="preserve">TT-LT851AAE-LK</t>
  </si>
  <si>
    <t xml:space="preserve">B0D31TCDVV</t>
  </si>
  <si>
    <t xml:space="preserve">TT-LT852AAK-LK</t>
  </si>
  <si>
    <t xml:space="preserve">B0D31S1F54</t>
  </si>
  <si>
    <t xml:space="preserve">TT-LT852AAE-LK</t>
  </si>
  <si>
    <t xml:space="preserve">B0D31SVWR4</t>
  </si>
  <si>
    <t xml:space="preserve">TT-315762AAA-new-MT</t>
  </si>
  <si>
    <t xml:space="preserve">B0D31YZ4WK</t>
  </si>
  <si>
    <t xml:space="preserve">TT-W504P143290-AAK</t>
  </si>
  <si>
    <t xml:space="preserve">B0D3HWJSCZ</t>
  </si>
  <si>
    <t xml:space="preserve">TT-W504P143289-AAE</t>
  </si>
  <si>
    <t xml:space="preserve">B0D3HZ9S8G</t>
  </si>
  <si>
    <t xml:space="preserve">TT-W504P143291-AAM</t>
  </si>
  <si>
    <t xml:space="preserve">B0D3HZF6VK</t>
  </si>
  <si>
    <t xml:space="preserve">TT-W504P143294-AAK</t>
  </si>
  <si>
    <t xml:space="preserve">B0D3HZS1VS</t>
  </si>
  <si>
    <t xml:space="preserve">TT-W504P143293-AAE</t>
  </si>
  <si>
    <t xml:space="preserve">B0D3HZN1GZ</t>
  </si>
  <si>
    <t xml:space="preserve">TT-W504P143295-AAM</t>
  </si>
  <si>
    <t xml:space="preserve">B0D3HZPHMN</t>
  </si>
  <si>
    <t xml:space="preserve">TT-W504S00130-AAK</t>
  </si>
  <si>
    <t xml:space="preserve">B0D3M2JWBZ</t>
  </si>
  <si>
    <t xml:space="preserve">TT-W504S00129-AAE</t>
  </si>
  <si>
    <t xml:space="preserve">B0D3M1Z127</t>
  </si>
  <si>
    <t xml:space="preserve">TT-W504S00131-AAN</t>
  </si>
  <si>
    <t xml:space="preserve">B0D3M3LCKN</t>
  </si>
  <si>
    <t xml:space="preserve">W504S00131</t>
  </si>
  <si>
    <t xml:space="preserve">TT-W504S00133-AAK</t>
  </si>
  <si>
    <t xml:space="preserve">B0D3M1TWCK</t>
  </si>
  <si>
    <t xml:space="preserve">TT-W504S00132-AAE</t>
  </si>
  <si>
    <t xml:space="preserve">B0D3M516RD</t>
  </si>
  <si>
    <t xml:space="preserve">TT-W504S00134-AAN</t>
  </si>
  <si>
    <t xml:space="preserve">B0D3M1ZC6P</t>
  </si>
  <si>
    <t xml:space="preserve">TT-W504P168838-PINK</t>
  </si>
  <si>
    <t xml:space="preserve">B0D4DYSV7R</t>
  </si>
  <si>
    <t xml:space="preserve">W504P168838</t>
  </si>
  <si>
    <t xml:space="preserve">TT-W504P169693-natural</t>
  </si>
  <si>
    <t xml:space="preserve">B0D4DW1G8D</t>
  </si>
  <si>
    <t xml:space="preserve">W504P191673</t>
  </si>
  <si>
    <t xml:space="preserve">TT-W50443247-AAK</t>
  </si>
  <si>
    <t xml:space="preserve">B0D4DWF433</t>
  </si>
  <si>
    <t xml:space="preserve">W504P191666</t>
  </si>
  <si>
    <t xml:space="preserve">TT-W50443246-AAE</t>
  </si>
  <si>
    <t xml:space="preserve">B0D4DYK93H</t>
  </si>
  <si>
    <t xml:space="preserve">W50443246</t>
  </si>
  <si>
    <t xml:space="preserve">TT-W50443248-AAP</t>
  </si>
  <si>
    <t xml:space="preserve">B0D4DX116L</t>
  </si>
  <si>
    <t xml:space="preserve">W504P191669</t>
  </si>
  <si>
    <t xml:space="preserve">TT-322924AAK-LK</t>
  </si>
  <si>
    <t xml:space="preserve">B0D4DWJCH1</t>
  </si>
  <si>
    <t xml:space="preserve">TT-322924AAL-LK</t>
  </si>
  <si>
    <t xml:space="preserve">B0D4DVLL4K</t>
  </si>
  <si>
    <t xml:space="preserve">TT-W504S00116-AAK</t>
  </si>
  <si>
    <t xml:space="preserve">B0D4F1C8F6</t>
  </si>
  <si>
    <t xml:space="preserve">TT-W504S00115-AAE</t>
  </si>
  <si>
    <t xml:space="preserve">B0D4DWG5ZR</t>
  </si>
  <si>
    <t xml:space="preserve">TT-W504S00118-AAK</t>
  </si>
  <si>
    <t xml:space="preserve">B0D4DWFJQ1</t>
  </si>
  <si>
    <t xml:space="preserve">TT-W504S00117-AAE</t>
  </si>
  <si>
    <t xml:space="preserve">B0D4DWMJ68</t>
  </si>
  <si>
    <t xml:space="preserve">TT-324323AAK</t>
  </si>
  <si>
    <t xml:space="preserve">B0D4F754J4</t>
  </si>
  <si>
    <t xml:space="preserve">TT-324323AAE</t>
  </si>
  <si>
    <t xml:space="preserve">B0D4F75J9K</t>
  </si>
  <si>
    <t xml:space="preserve">TT-LP522AAK-1</t>
  </si>
  <si>
    <t xml:space="preserve">B0D4F5L86G</t>
  </si>
  <si>
    <t xml:space="preserve">LP000522AAK-1</t>
  </si>
  <si>
    <t xml:space="preserve">TT-LP522AAE-1</t>
  </si>
  <si>
    <t xml:space="preserve">B0D4F72S5V</t>
  </si>
  <si>
    <t xml:space="preserve">LP000522AAE-1</t>
  </si>
  <si>
    <t xml:space="preserve">MM-FG201220AAC</t>
  </si>
  <si>
    <t xml:space="preserve">B0D7Z95SXX</t>
  </si>
  <si>
    <t xml:space="preserve">MM-FG201220AAA</t>
  </si>
  <si>
    <t xml:space="preserve">B0D817KQ8F</t>
  </si>
  <si>
    <t xml:space="preserve">MM-W1580S00038-FXL</t>
  </si>
  <si>
    <t xml:space="preserve">B0D8187FPV</t>
  </si>
  <si>
    <t xml:space="preserve">W1580S00038</t>
  </si>
  <si>
    <t xml:space="preserve">MM-W1580S00037-TXL</t>
  </si>
  <si>
    <t xml:space="preserve">B0D816Z8Y3</t>
  </si>
  <si>
    <t xml:space="preserve">W1580S00037</t>
  </si>
  <si>
    <t xml:space="preserve">MM-DL001916AAA-TWIN</t>
  </si>
  <si>
    <t xml:space="preserve">B0D81661GS</t>
  </si>
  <si>
    <t xml:space="preserve">DL001916AAA</t>
  </si>
  <si>
    <t xml:space="preserve">MM-DL001916AAE-TWIN</t>
  </si>
  <si>
    <t xml:space="preserve">B0D8145QST</t>
  </si>
  <si>
    <t xml:space="preserve">DL001916AAE</t>
  </si>
  <si>
    <t xml:space="preserve">MM-DL001917AAA-FULL</t>
  </si>
  <si>
    <t xml:space="preserve">B0D7Z97ZYS</t>
  </si>
  <si>
    <t xml:space="preserve">DL001917AAA</t>
  </si>
  <si>
    <t xml:space="preserve">MM-DL001917AAE-FULL</t>
  </si>
  <si>
    <t xml:space="preserve">B0D817CK1F</t>
  </si>
  <si>
    <t xml:space="preserve">DL001917AAE</t>
  </si>
  <si>
    <t xml:space="preserve">MM-W50446267AE-T</t>
  </si>
  <si>
    <t xml:space="preserve">B0D842L5C5</t>
  </si>
  <si>
    <t xml:space="preserve">W50446267</t>
  </si>
  <si>
    <t xml:space="preserve">MM-W50446268AK-T</t>
  </si>
  <si>
    <t xml:space="preserve">B0D842F9QZ</t>
  </si>
  <si>
    <t xml:space="preserve">W50446268</t>
  </si>
  <si>
    <t xml:space="preserve">MM-W50446269AP-T</t>
  </si>
  <si>
    <t xml:space="preserve">B0D83YCB8Q</t>
  </si>
  <si>
    <t xml:space="preserve">W50446269</t>
  </si>
  <si>
    <t xml:space="preserve">MM-W50443247AK</t>
  </si>
  <si>
    <t xml:space="preserve">B0D841J3BY</t>
  </si>
  <si>
    <t xml:space="preserve">MM-W50443246AE</t>
  </si>
  <si>
    <t xml:space="preserve">B0D8412944</t>
  </si>
  <si>
    <t xml:space="preserve">W504P191663</t>
  </si>
  <si>
    <t xml:space="preserve">MM-W504P168838PINK</t>
  </si>
  <si>
    <t xml:space="preserve">B0D843K6T8</t>
  </si>
  <si>
    <t xml:space="preserve">MM-W504P169693AN</t>
  </si>
  <si>
    <t xml:space="preserve">B0D842BBD3</t>
  </si>
  <si>
    <t xml:space="preserve">MM-W50443248AP</t>
  </si>
  <si>
    <t xml:space="preserve">B0D83ZXT9F</t>
  </si>
  <si>
    <t xml:space="preserve">MM-SK000006AAC-5PCS</t>
  </si>
  <si>
    <t xml:space="preserve">B0D8BPWZHK</t>
  </si>
  <si>
    <t xml:space="preserve">SK000006AAC</t>
  </si>
  <si>
    <t xml:space="preserve">MM-SK000006AAA-5PCS</t>
  </si>
  <si>
    <t xml:space="preserve">B0D8BQR1QY</t>
  </si>
  <si>
    <t xml:space="preserve">SK000006AAA</t>
  </si>
  <si>
    <t xml:space="preserve">MM-N733P171459H-TWIN</t>
  </si>
  <si>
    <t xml:space="preserve">B0D8BP1ZC7</t>
  </si>
  <si>
    <t xml:space="preserve">N733P171459H</t>
  </si>
  <si>
    <t xml:space="preserve">MM-N733P171464H-FULL</t>
  </si>
  <si>
    <t xml:space="preserve">B0D8BQD1KG</t>
  </si>
  <si>
    <t xml:space="preserve">N733P171464H</t>
  </si>
  <si>
    <t xml:space="preserve">MM-WF319403AAH-FULL</t>
  </si>
  <si>
    <t xml:space="preserve">B0D8BPVM4K</t>
  </si>
  <si>
    <t xml:space="preserve">WF319403AAH</t>
  </si>
  <si>
    <t xml:space="preserve">MM-W2105P145994ORANGE</t>
  </si>
  <si>
    <t xml:space="preserve">B0D8BPSPWM</t>
  </si>
  <si>
    <t xml:space="preserve">W2105P145994</t>
  </si>
  <si>
    <t xml:space="preserve">MM-W2105P145995AK</t>
  </si>
  <si>
    <t xml:space="preserve">B0D8BQP629</t>
  </si>
  <si>
    <t xml:space="preserve">W2105P145995</t>
  </si>
  <si>
    <t xml:space="preserve">MM-W2105P145993GREEN</t>
  </si>
  <si>
    <t xml:space="preserve">B0D8BNN2XV</t>
  </si>
  <si>
    <t xml:space="preserve">W2105P145993</t>
  </si>
  <si>
    <t xml:space="preserve">MM-MF324660AAH</t>
  </si>
  <si>
    <t xml:space="preserve">B0D8JFW196</t>
  </si>
  <si>
    <t xml:space="preserve">MF324660AAH</t>
  </si>
  <si>
    <t xml:space="preserve">MM-MF324660AAK</t>
  </si>
  <si>
    <t xml:space="preserve">B0D8JLYJJQ</t>
  </si>
  <si>
    <t xml:space="preserve">MF324660AAK</t>
  </si>
  <si>
    <t xml:space="preserve">MM-SF000145AAA-TWIN</t>
  </si>
  <si>
    <t xml:space="preserve">B0D8JKC2PV</t>
  </si>
  <si>
    <t xml:space="preserve">MM-SF000145AAE-TWIN</t>
  </si>
  <si>
    <t xml:space="preserve">B0D8JGT8ZJ</t>
  </si>
  <si>
    <t xml:space="preserve">MM-SF000146AAA-FULL</t>
  </si>
  <si>
    <t xml:space="preserve">B0D8JJN9N2</t>
  </si>
  <si>
    <t xml:space="preserve">MM-SF000146AAE-FULL</t>
  </si>
  <si>
    <t xml:space="preserve">B0D8JHMQ93</t>
  </si>
  <si>
    <t xml:space="preserve">MM-WF297963AAK-FULL</t>
  </si>
  <si>
    <t xml:space="preserve">B0D8LBV774</t>
  </si>
  <si>
    <t xml:space="preserve">WF297963AAK</t>
  </si>
  <si>
    <t xml:space="preserve">MM-WF297963AAD-FULL</t>
  </si>
  <si>
    <t xml:space="preserve">B0D8L99KHJ</t>
  </si>
  <si>
    <t xml:space="preserve">WF297963AAD</t>
  </si>
  <si>
    <t xml:space="preserve">MM-WF297963AAH-FULL</t>
  </si>
  <si>
    <t xml:space="preserve">B0D8LBG2Q5</t>
  </si>
  <si>
    <t xml:space="preserve">WF297963AAH</t>
  </si>
  <si>
    <t xml:space="preserve">MM-WF297962AAK-TWIN</t>
  </si>
  <si>
    <t xml:space="preserve">B0D8L8B5QV</t>
  </si>
  <si>
    <t xml:space="preserve">WF297962AAK</t>
  </si>
  <si>
    <t xml:space="preserve">MM-WF297962AAD-TWIN</t>
  </si>
  <si>
    <t xml:space="preserve">B0D8L9JPJ4</t>
  </si>
  <si>
    <t xml:space="preserve">WF297962AAD</t>
  </si>
  <si>
    <t xml:space="preserve">MM-WF297962AAH-TWIN</t>
  </si>
  <si>
    <t xml:space="preserve">B0D8LBJY59</t>
  </si>
  <si>
    <t xml:space="preserve">WF297962AAH</t>
  </si>
  <si>
    <t xml:space="preserve">MM-FG201223AAC</t>
  </si>
  <si>
    <t xml:space="preserve">B0D8QFPWX4</t>
  </si>
  <si>
    <t xml:space="preserve">FG201223AAC</t>
  </si>
  <si>
    <t xml:space="preserve">MM-FG201223AAE</t>
  </si>
  <si>
    <t xml:space="preserve">B0D8QH7CF3</t>
  </si>
  <si>
    <t xml:space="preserve">FG201223AAE</t>
  </si>
  <si>
    <t xml:space="preserve">MM-N709P170685B</t>
  </si>
  <si>
    <t xml:space="preserve">B0D8TV2QWF</t>
  </si>
  <si>
    <t xml:space="preserve">N709P170685B</t>
  </si>
  <si>
    <t xml:space="preserve">MM-N709P170685K</t>
  </si>
  <si>
    <t xml:space="preserve">B0D8TSNF5J</t>
  </si>
  <si>
    <t xml:space="preserve">N709P170685K</t>
  </si>
  <si>
    <t xml:space="preserve">MM-N709P170681B</t>
  </si>
  <si>
    <t xml:space="preserve">B0D8TVRXQT</t>
  </si>
  <si>
    <t xml:space="preserve">MM-N709P170681K</t>
  </si>
  <si>
    <t xml:space="preserve">B0D8TV9X41</t>
  </si>
  <si>
    <t xml:space="preserve">MM-W465133693</t>
  </si>
  <si>
    <t xml:space="preserve">B0D8WCXDJ1</t>
  </si>
  <si>
    <t xml:space="preserve">W465133693</t>
  </si>
  <si>
    <t xml:space="preserve">MM-BS531851AAB-QUEEN</t>
  </si>
  <si>
    <t xml:space="preserve">B0D8YQSJWD</t>
  </si>
  <si>
    <t xml:space="preserve">BS531851AAB</t>
  </si>
  <si>
    <t xml:space="preserve">MM-BS531851AAC-QUEEN</t>
  </si>
  <si>
    <t xml:space="preserve">B0D8YT6QJC</t>
  </si>
  <si>
    <t xml:space="preserve">BS531851AAC</t>
  </si>
  <si>
    <t xml:space="preserve">MM-WF531853AAB-KING</t>
  </si>
  <si>
    <t xml:space="preserve">B0D8YT2DDJ</t>
  </si>
  <si>
    <t xml:space="preserve">WF531853AAB</t>
  </si>
  <si>
    <t xml:space="preserve">MM-WF531853AAC-KING</t>
  </si>
  <si>
    <t xml:space="preserve">B0D8YRKH5P</t>
  </si>
  <si>
    <t xml:space="preserve">WF531853AAC</t>
  </si>
  <si>
    <t xml:space="preserve">MM-BS305227AAK-FULL+T</t>
  </si>
  <si>
    <t xml:space="preserve">B0D94GLK8P</t>
  </si>
  <si>
    <t xml:space="preserve">BS305227AAK</t>
  </si>
  <si>
    <t xml:space="preserve">MM-WF531028AAK-FULL+D</t>
  </si>
  <si>
    <t xml:space="preserve">B0D94GDKBH</t>
  </si>
  <si>
    <t xml:space="preserve">WF531028AAK</t>
  </si>
  <si>
    <t xml:space="preserve">MM-WF531033AAK-TWIN+D</t>
  </si>
  <si>
    <t xml:space="preserve">B0D94FWX62</t>
  </si>
  <si>
    <t xml:space="preserve">WF531033AAK</t>
  </si>
  <si>
    <t xml:space="preserve">MM-WF531030AAK-TWIN+T</t>
  </si>
  <si>
    <t xml:space="preserve">B0D94GNCPP</t>
  </si>
  <si>
    <t xml:space="preserve">WF531030AAK</t>
  </si>
  <si>
    <t xml:space="preserve">MM-SF000005AAH-TWIN</t>
  </si>
  <si>
    <t xml:space="preserve">B0D96KKYD3</t>
  </si>
  <si>
    <t xml:space="preserve">SF000005AAH</t>
  </si>
  <si>
    <t xml:space="preserve">MM-SF000005AAE-TWIN</t>
  </si>
  <si>
    <t xml:space="preserve">B0D96HS1FN</t>
  </si>
  <si>
    <t xml:space="preserve">SF000005AAE</t>
  </si>
  <si>
    <t xml:space="preserve">MM-SF000005AAA-TWIN</t>
  </si>
  <si>
    <t xml:space="preserve">B0D96KCJFY</t>
  </si>
  <si>
    <t xml:space="preserve">SF000005AAA</t>
  </si>
  <si>
    <t xml:space="preserve">MM-WF531006AAD-F</t>
  </si>
  <si>
    <t xml:space="preserve">B0D96K1F23</t>
  </si>
  <si>
    <t xml:space="preserve">WF531006AAD</t>
  </si>
  <si>
    <t xml:space="preserve">MM-WF531005AAD-Q</t>
  </si>
  <si>
    <t xml:space="preserve">B0D96JT6KX</t>
  </si>
  <si>
    <t xml:space="preserve">WF531005AAD</t>
  </si>
  <si>
    <t xml:space="preserve">MM-WF531004AAD-K</t>
  </si>
  <si>
    <t xml:space="preserve">B0D96JQJ33</t>
  </si>
  <si>
    <t xml:space="preserve">WF531004AAD</t>
  </si>
  <si>
    <t xml:space="preserve">MM-WF531016AAD-F</t>
  </si>
  <si>
    <t xml:space="preserve">B0D96L2S7M</t>
  </si>
  <si>
    <t xml:space="preserve">WF531016AAD</t>
  </si>
  <si>
    <t xml:space="preserve">MM-WF531015AAD-Q</t>
  </si>
  <si>
    <t xml:space="preserve">B0D96JSRWZ</t>
  </si>
  <si>
    <t xml:space="preserve">WF531015AAD</t>
  </si>
  <si>
    <t xml:space="preserve">MM-BS531013AAD-K</t>
  </si>
  <si>
    <t xml:space="preserve">B0D96JPQSN</t>
  </si>
  <si>
    <t xml:space="preserve">BS531013AAD</t>
  </si>
  <si>
    <t xml:space="preserve">MM-N709P171852K</t>
  </si>
  <si>
    <t xml:space="preserve">B0D98KGNHN</t>
  </si>
  <si>
    <t xml:space="preserve">N709P171852K</t>
  </si>
  <si>
    <t xml:space="preserve">MM-N709P171852M</t>
  </si>
  <si>
    <t xml:space="preserve">B0D98HH4PN</t>
  </si>
  <si>
    <t xml:space="preserve">N709P171852M</t>
  </si>
  <si>
    <t xml:space="preserve">MM-WF315100AAK-FULL</t>
  </si>
  <si>
    <t xml:space="preserve">B0D9BS82B6</t>
  </si>
  <si>
    <t xml:space="preserve">WF315100AAK</t>
  </si>
  <si>
    <t xml:space="preserve">MM-WF315100AAE-FULL</t>
  </si>
  <si>
    <t xml:space="preserve">B0D9BSJQ1T</t>
  </si>
  <si>
    <t xml:space="preserve">WF315100AAE</t>
  </si>
  <si>
    <t xml:space="preserve">MM-WF315101AAK-QUEEN</t>
  </si>
  <si>
    <t xml:space="preserve">B0D9BRQ2B7</t>
  </si>
  <si>
    <t xml:space="preserve">WF315101AAK</t>
  </si>
  <si>
    <t xml:space="preserve">MM-WF315101AAE-QUEEN</t>
  </si>
  <si>
    <t xml:space="preserve">B0D9BRH36J</t>
  </si>
  <si>
    <t xml:space="preserve">MM-BS315102AAK-KING</t>
  </si>
  <si>
    <t xml:space="preserve">B0D9BSLQ8G</t>
  </si>
  <si>
    <t xml:space="preserve">MM-BS315102AAE-KING</t>
  </si>
  <si>
    <t xml:space="preserve">B0D9BR576T</t>
  </si>
  <si>
    <t xml:space="preserve">BS315102AAE</t>
  </si>
  <si>
    <t xml:space="preserve">MM-LP000677AAK-FULL</t>
  </si>
  <si>
    <t xml:space="preserve">B0D9BQF4NF</t>
  </si>
  <si>
    <t xml:space="preserve">LP000677AAK</t>
  </si>
  <si>
    <t xml:space="preserve">MM-LP000677AAE-FULL</t>
  </si>
  <si>
    <t xml:space="preserve">B0D9BSX727</t>
  </si>
  <si>
    <t xml:space="preserve">LP000677AAE</t>
  </si>
  <si>
    <t xml:space="preserve">MM-LP000677AAF-FULL</t>
  </si>
  <si>
    <t xml:space="preserve">B0D9BSC238</t>
  </si>
  <si>
    <t xml:space="preserve">LP000677AAF</t>
  </si>
  <si>
    <t xml:space="preserve">MM-LP000678AAK-QUEEN</t>
  </si>
  <si>
    <t xml:space="preserve">B0D9BRST1Q</t>
  </si>
  <si>
    <t xml:space="preserve">LP000678AAK</t>
  </si>
  <si>
    <t xml:space="preserve">MM-LP000678AAE-QUEEN</t>
  </si>
  <si>
    <t xml:space="preserve">B0D9BQLS3N</t>
  </si>
  <si>
    <t xml:space="preserve">LP000678AAE</t>
  </si>
  <si>
    <t xml:space="preserve">MM-LP000678AAF-QUEEN</t>
  </si>
  <si>
    <t xml:space="preserve">B0D9BPGB7P</t>
  </si>
  <si>
    <t xml:space="preserve">LP000678AAF</t>
  </si>
  <si>
    <t xml:space="preserve">MM-GX001806AAK-1</t>
  </si>
  <si>
    <t xml:space="preserve">B0D9BRY34G</t>
  </si>
  <si>
    <t xml:space="preserve">GX001806AAK-1</t>
  </si>
  <si>
    <t xml:space="preserve">MM-GX001806AAE-1</t>
  </si>
  <si>
    <t xml:space="preserve">B0D9BRPH71</t>
  </si>
  <si>
    <t xml:space="preserve">GX001806AAE-1</t>
  </si>
  <si>
    <t xml:space="preserve">MM-BS303220AAD-Q</t>
  </si>
  <si>
    <t xml:space="preserve">B0D9KF6ML1</t>
  </si>
  <si>
    <t xml:space="preserve">BS303220AAD</t>
  </si>
  <si>
    <t xml:space="preserve">MM-BS303220AAB-Q</t>
  </si>
  <si>
    <t xml:space="preserve">B0D9KF4R74</t>
  </si>
  <si>
    <t xml:space="preserve">BS303220AAB</t>
  </si>
  <si>
    <t xml:space="preserve">MM-WF304319AAE-FULL</t>
  </si>
  <si>
    <t xml:space="preserve">B0D9KJRXH8</t>
  </si>
  <si>
    <t xml:space="preserve">WF304319AAE</t>
  </si>
  <si>
    <t xml:space="preserve">MM-BS304321AAE-QUEEN</t>
  </si>
  <si>
    <t xml:space="preserve">B0D9KD6QHX</t>
  </si>
  <si>
    <t xml:space="preserve">BS304321AAE</t>
  </si>
  <si>
    <t xml:space="preserve">MM-BS304325AAE-KING</t>
  </si>
  <si>
    <t xml:space="preserve">B0D9KDPNYS</t>
  </si>
  <si>
    <t xml:space="preserve">BS304325AAE</t>
  </si>
  <si>
    <t xml:space="preserve">MM-WF294418AAA-FULL</t>
  </si>
  <si>
    <t xml:space="preserve">B0D9P77JZJ</t>
  </si>
  <si>
    <t xml:space="preserve">WF294418AAA</t>
  </si>
  <si>
    <t xml:space="preserve">MM-WF294419AAA-QUEEN</t>
  </si>
  <si>
    <t xml:space="preserve">B0D9PB39J3</t>
  </si>
  <si>
    <t xml:space="preserve">WF294419AAA</t>
  </si>
  <si>
    <t xml:space="preserve">MM-WF294420AAA-KING</t>
  </si>
  <si>
    <t xml:space="preserve">B0D9P8HWRV</t>
  </si>
  <si>
    <t xml:space="preserve">WF294420AAA</t>
  </si>
  <si>
    <t xml:space="preserve">MM-B083124171AB-TF</t>
  </si>
  <si>
    <t xml:space="preserve">B0D9P938YW</t>
  </si>
  <si>
    <t xml:space="preserve">B083124171</t>
  </si>
  <si>
    <t xml:space="preserve">MM-B083P170884K-TF</t>
  </si>
  <si>
    <t xml:space="preserve">B0D9P91PTZ</t>
  </si>
  <si>
    <t xml:space="preserve">B083P170884</t>
  </si>
  <si>
    <t xml:space="preserve">MM-B083124170AB-TT</t>
  </si>
  <si>
    <t xml:space="preserve">B0D9P9B66W</t>
  </si>
  <si>
    <t xml:space="preserve">MM-B083P160613K-TT</t>
  </si>
  <si>
    <t xml:space="preserve">B0D9P82MDY</t>
  </si>
  <si>
    <t xml:space="preserve">B083P160613</t>
  </si>
  <si>
    <t xml:space="preserve">MM-B083P170088AB-FF</t>
  </si>
  <si>
    <t xml:space="preserve">B0D9PB72QV</t>
  </si>
  <si>
    <t xml:space="preserve">MM-BS531470AAK-F</t>
  </si>
  <si>
    <t xml:space="preserve">B0D9QXJQF4</t>
  </si>
  <si>
    <t xml:space="preserve">BS531470AAK</t>
  </si>
  <si>
    <t xml:space="preserve">MM-BS531470AAD-F</t>
  </si>
  <si>
    <t xml:space="preserve">B0D9QYKRDQ</t>
  </si>
  <si>
    <t xml:space="preserve">BS531470AAD</t>
  </si>
  <si>
    <t xml:space="preserve">MM-BS531473AAK-Q</t>
  </si>
  <si>
    <t xml:space="preserve">B0D9QYSL6D</t>
  </si>
  <si>
    <t xml:space="preserve">BS531473AAK</t>
  </si>
  <si>
    <t xml:space="preserve">MM-BS531473AAD-Q</t>
  </si>
  <si>
    <t xml:space="preserve">B0D9QY2P91</t>
  </si>
  <si>
    <t xml:space="preserve">BS531473AAD</t>
  </si>
  <si>
    <t xml:space="preserve">MM-BS201470AAK-F</t>
  </si>
  <si>
    <t xml:space="preserve">B0D9QXHCK6</t>
  </si>
  <si>
    <t xml:space="preserve">BS201470AAK</t>
  </si>
  <si>
    <t xml:space="preserve">MM-BS201470AAD-F</t>
  </si>
  <si>
    <t xml:space="preserve">B0D9QYFRL1</t>
  </si>
  <si>
    <t xml:space="preserve">BS201470AAD</t>
  </si>
  <si>
    <t xml:space="preserve">MM-BS201473AAK-Q</t>
  </si>
  <si>
    <t xml:space="preserve">B0D9QY2L2R</t>
  </si>
  <si>
    <t xml:space="preserve">BS201473AAK</t>
  </si>
  <si>
    <t xml:space="preserve">MM-BS201473AAD-Q</t>
  </si>
  <si>
    <t xml:space="preserve">B0D9QZ7VHB</t>
  </si>
  <si>
    <t xml:space="preserve">BS201473AAD</t>
  </si>
  <si>
    <t xml:space="preserve">MM-BS301470AAK-F</t>
  </si>
  <si>
    <t xml:space="preserve">B0D9QYBQBP</t>
  </si>
  <si>
    <t xml:space="preserve">BS301470AAK</t>
  </si>
  <si>
    <t xml:space="preserve">MM-BS301470AAD-F</t>
  </si>
  <si>
    <t xml:space="preserve">B0D9QZHB38</t>
  </si>
  <si>
    <t xml:space="preserve">BS301470AAD</t>
  </si>
  <si>
    <t xml:space="preserve">MM-BS301473AAK-Q</t>
  </si>
  <si>
    <t xml:space="preserve">B0D9QY6BC1</t>
  </si>
  <si>
    <t xml:space="preserve">BS301473AAK</t>
  </si>
  <si>
    <t xml:space="preserve">MM-BS301473AAD-Q</t>
  </si>
  <si>
    <t xml:space="preserve">B0D9QZ1421</t>
  </si>
  <si>
    <t xml:space="preserve">BS301473AAD</t>
  </si>
  <si>
    <t xml:space="preserve">MM-GX000383AAK-F</t>
  </si>
  <si>
    <t xml:space="preserve">B0D9QY8KHT</t>
  </si>
  <si>
    <t xml:space="preserve">GX000383AAK</t>
  </si>
  <si>
    <t xml:space="preserve">MM-W697S00032K</t>
  </si>
  <si>
    <t xml:space="preserve">B0D9TPBJFH</t>
  </si>
  <si>
    <t xml:space="preserve">W697S00032</t>
  </si>
  <si>
    <t xml:space="preserve">MM-W697S00033E</t>
  </si>
  <si>
    <t xml:space="preserve">B0D9TPX1MJ</t>
  </si>
  <si>
    <t xml:space="preserve">W697S00033</t>
  </si>
  <si>
    <t xml:space="preserve">TT-WF309871AAB-LV</t>
  </si>
  <si>
    <t xml:space="preserve">B0D9P3BW1D</t>
  </si>
  <si>
    <t xml:space="preserve">WF309871AAB</t>
  </si>
  <si>
    <t xml:space="preserve">TT-W2232P174821-LV</t>
  </si>
  <si>
    <t xml:space="preserve">B0D9P3N337</t>
  </si>
  <si>
    <t xml:space="preserve">W2232P174821</t>
  </si>
  <si>
    <t xml:space="preserve">TT-W504S00069-LV</t>
  </si>
  <si>
    <t xml:space="preserve">B0D9W9DPBD</t>
  </si>
  <si>
    <t xml:space="preserve">TT-W504S00068-LV</t>
  </si>
  <si>
    <t xml:space="preserve">B0D9W7TZFT</t>
  </si>
  <si>
    <t xml:space="preserve">TT-W504S00147-LV</t>
  </si>
  <si>
    <t xml:space="preserve">B0D9W8BPM2</t>
  </si>
  <si>
    <t xml:space="preserve">W504S00147</t>
  </si>
  <si>
    <t xml:space="preserve">TT-W504S00151-LV</t>
  </si>
  <si>
    <t xml:space="preserve">B0D9WBK873</t>
  </si>
  <si>
    <t xml:space="preserve">W504S00151</t>
  </si>
  <si>
    <t xml:space="preserve">TT-LT853AAK-LV</t>
  </si>
  <si>
    <t xml:space="preserve">B0D9W8PXWP</t>
  </si>
  <si>
    <t xml:space="preserve">LT000853AAK</t>
  </si>
  <si>
    <t xml:space="preserve">TT-LT853AAE-LV</t>
  </si>
  <si>
    <t xml:space="preserve">B0D9WCD7VW</t>
  </si>
  <si>
    <t xml:space="preserve">LT000853AAE</t>
  </si>
  <si>
    <t xml:space="preserve">TT-LT853AAD-LV</t>
  </si>
  <si>
    <t xml:space="preserve">B0D9W9DMQT</t>
  </si>
  <si>
    <t xml:space="preserve">LT000853AAD</t>
  </si>
  <si>
    <t xml:space="preserve">TT-GX619AAB-LV</t>
  </si>
  <si>
    <t xml:space="preserve">B0D9XQRY5B</t>
  </si>
  <si>
    <t xml:space="preserve">GX000619AAB</t>
  </si>
  <si>
    <t xml:space="preserve">TT-GX619AAK-LV</t>
  </si>
  <si>
    <t xml:space="preserve">B0D9XXVXC6</t>
  </si>
  <si>
    <t xml:space="preserve">GX000619AAK</t>
  </si>
  <si>
    <t xml:space="preserve">TT-285891AAB-LV</t>
  </si>
  <si>
    <t xml:space="preserve">B0D9YVLSVJ</t>
  </si>
  <si>
    <t xml:space="preserve">TT-298789AAB-LV</t>
  </si>
  <si>
    <t xml:space="preserve">B0D9XNRLGN</t>
  </si>
  <si>
    <t xml:space="preserve">WF298789AAB</t>
  </si>
  <si>
    <t xml:space="preserve">TT-298789AAC-LV</t>
  </si>
  <si>
    <t xml:space="preserve">B0D9XKL2QF</t>
  </si>
  <si>
    <t xml:space="preserve">WF298789AAC</t>
  </si>
  <si>
    <t xml:space="preserve">TT-298789AAJ-LV</t>
  </si>
  <si>
    <t xml:space="preserve">B0D9XTCXW3</t>
  </si>
  <si>
    <t xml:space="preserve">WF298789AAJ</t>
  </si>
  <si>
    <t xml:space="preserve">TT-298788AAB-LV</t>
  </si>
  <si>
    <t xml:space="preserve">B0D9XQVMXP</t>
  </si>
  <si>
    <t xml:space="preserve">WF298788AAB</t>
  </si>
  <si>
    <t xml:space="preserve">TT-298788AAC-LV</t>
  </si>
  <si>
    <t xml:space="preserve">B0D9XMZJX2</t>
  </si>
  <si>
    <t xml:space="preserve">WF298788AAC</t>
  </si>
  <si>
    <t xml:space="preserve">TT-298788AAJ-LV</t>
  </si>
  <si>
    <t xml:space="preserve">B0D9XN2C7K</t>
  </si>
  <si>
    <t xml:space="preserve">WF298788AAJ</t>
  </si>
  <si>
    <t xml:space="preserve">TT-LP881AAK-LV</t>
  </si>
  <si>
    <t xml:space="preserve">B0D9YQZGLK</t>
  </si>
  <si>
    <t xml:space="preserve">LP100881AAK</t>
  </si>
  <si>
    <t xml:space="preserve">TT-LP881AAE-LV</t>
  </si>
  <si>
    <t xml:space="preserve">B0D9YRJH1T</t>
  </si>
  <si>
    <t xml:space="preserve">LP100881AAE</t>
  </si>
  <si>
    <t xml:space="preserve">TT-LP881AAN-LV</t>
  </si>
  <si>
    <t xml:space="preserve">B0D9YTCZ2Z</t>
  </si>
  <si>
    <t xml:space="preserve">LP100881AAN</t>
  </si>
  <si>
    <t xml:space="preserve">TT-LP882AAK-LV</t>
  </si>
  <si>
    <t xml:space="preserve">B0D9YSFKWY</t>
  </si>
  <si>
    <t xml:space="preserve">LP100882AAK</t>
  </si>
  <si>
    <t xml:space="preserve">TT-LP882AAE-LV</t>
  </si>
  <si>
    <t xml:space="preserve">B0D9YTF4FX</t>
  </si>
  <si>
    <t xml:space="preserve">LP100882AAE</t>
  </si>
  <si>
    <t xml:space="preserve">TT-LP882AAN-LV</t>
  </si>
  <si>
    <t xml:space="preserve">B0D9YRCZQ5</t>
  </si>
  <si>
    <t xml:space="preserve">LP100882AAN</t>
  </si>
  <si>
    <t xml:space="preserve">TT-SF49AAE-LV-GM</t>
  </si>
  <si>
    <t xml:space="preserve">B0DB2JTB4D</t>
  </si>
  <si>
    <t xml:space="preserve">TT-SF49AAA-LV-GM</t>
  </si>
  <si>
    <t xml:space="preserve">B0DB2LN4G1</t>
  </si>
  <si>
    <t xml:space="preserve">TT-LT540AAK-LV-GM</t>
  </si>
  <si>
    <t xml:space="preserve">B0DB2K9C2X</t>
  </si>
  <si>
    <t xml:space="preserve">TT-LT540AAE-LV-GM</t>
  </si>
  <si>
    <t xml:space="preserve">B0DB2K3DGC</t>
  </si>
  <si>
    <t xml:space="preserve">TT-LT216AAK-LV-GM</t>
  </si>
  <si>
    <t xml:space="preserve">B0DB2JS4P8</t>
  </si>
  <si>
    <t xml:space="preserve">TT-LT216AAE-LV-GM</t>
  </si>
  <si>
    <t xml:space="preserve">B0DB2JZZRM</t>
  </si>
  <si>
    <t xml:space="preserve">TT-LT216AAP-LV-GM</t>
  </si>
  <si>
    <t xml:space="preserve">B0DB2L1NWQ</t>
  </si>
  <si>
    <t xml:space="preserve">TT-LT217AAK-LV-GM</t>
  </si>
  <si>
    <t xml:space="preserve">B0DB2JRZX8</t>
  </si>
  <si>
    <t xml:space="preserve">TT-LT217AAE-LV-GM</t>
  </si>
  <si>
    <t xml:space="preserve">B0DB2K6PNY</t>
  </si>
  <si>
    <t xml:space="preserve">TT-LT217AAP-LV-GM</t>
  </si>
  <si>
    <t xml:space="preserve">B0DB2LKY3F</t>
  </si>
  <si>
    <t xml:space="preserve">TT-311752AAK-LV-GM</t>
  </si>
  <si>
    <t xml:space="preserve">B0DB2KVJWK</t>
  </si>
  <si>
    <t xml:space="preserve">WF311752AAK</t>
  </si>
  <si>
    <t xml:space="preserve">TT-311752AAE-LV-GM</t>
  </si>
  <si>
    <t xml:space="preserve">B0DB2LFVYD</t>
  </si>
  <si>
    <t xml:space="preserve">WF311752AAE</t>
  </si>
  <si>
    <t xml:space="preserve">TT-311752AAC-LV-GM</t>
  </si>
  <si>
    <t xml:space="preserve">B0DB2L35CJ</t>
  </si>
  <si>
    <t xml:space="preserve">WF311752AAC</t>
  </si>
  <si>
    <t xml:space="preserve">TT-311753AAK-LV-GM</t>
  </si>
  <si>
    <t xml:space="preserve">B0DB2JY827</t>
  </si>
  <si>
    <t xml:space="preserve">WF311753AAK</t>
  </si>
  <si>
    <t xml:space="preserve">TT-311753AAE-LV-GM</t>
  </si>
  <si>
    <t xml:space="preserve">B0DB2K3GWY</t>
  </si>
  <si>
    <t xml:space="preserve">WF311753AAE</t>
  </si>
  <si>
    <t xml:space="preserve">TT-311753AAC-LV-GM</t>
  </si>
  <si>
    <t xml:space="preserve">B0DB2KN8C7</t>
  </si>
  <si>
    <t xml:space="preserve">WF311753AAC</t>
  </si>
  <si>
    <t xml:space="preserve">TT-310986AAK-LV-GM</t>
  </si>
  <si>
    <t xml:space="preserve">B0DB2JQW5S</t>
  </si>
  <si>
    <t xml:space="preserve">WF310986AAK</t>
  </si>
  <si>
    <t xml:space="preserve">TT-GX359AAK-LV-GM</t>
  </si>
  <si>
    <t xml:space="preserve">B0DB2KSPGM</t>
  </si>
  <si>
    <t xml:space="preserve">GX000359AAK</t>
  </si>
  <si>
    <t xml:space="preserve">TT-312486AAE-LV-GM</t>
  </si>
  <si>
    <t xml:space="preserve">B0DB2HS64Z</t>
  </si>
  <si>
    <t xml:space="preserve">WF312486AAE</t>
  </si>
  <si>
    <t xml:space="preserve">TT-HL116AAE-LV-GM</t>
  </si>
  <si>
    <t xml:space="preserve">B0DB2KX3V6</t>
  </si>
  <si>
    <t xml:space="preserve">TT-HL16AAK-LV-GM</t>
  </si>
  <si>
    <t xml:space="preserve">B0DB2LYWSB</t>
  </si>
  <si>
    <t xml:space="preserve">TT-HL117AAE-LV-GM</t>
  </si>
  <si>
    <t xml:space="preserve">B0DB2M8N1L</t>
  </si>
  <si>
    <t xml:space="preserve">TT-323759AAA-LV-GM</t>
  </si>
  <si>
    <t xml:space="preserve">B0DB2L8XJD</t>
  </si>
  <si>
    <t xml:space="preserve">WF323759AAA</t>
  </si>
  <si>
    <t xml:space="preserve">TT-323759AAE-LV-GM</t>
  </si>
  <si>
    <t xml:space="preserve">B0DB2J1FJM</t>
  </si>
  <si>
    <t xml:space="preserve">WF323759AAE</t>
  </si>
  <si>
    <t xml:space="preserve">TT-323758AAA-LV-GM</t>
  </si>
  <si>
    <t xml:space="preserve">B0DB2K42W4</t>
  </si>
  <si>
    <t xml:space="preserve">WF323758AAA</t>
  </si>
  <si>
    <t xml:space="preserve">TT-323758AAE-LV-GM</t>
  </si>
  <si>
    <t xml:space="preserve">B0DB2K22YR</t>
  </si>
  <si>
    <t xml:space="preserve">WF323758AAE</t>
  </si>
  <si>
    <t xml:space="preserve">TT-LT167AAK-1-GM</t>
  </si>
  <si>
    <t xml:space="preserve">B0DB538B6N</t>
  </si>
  <si>
    <t xml:space="preserve">LT000167AAK-1</t>
  </si>
  <si>
    <t xml:space="preserve">TT-LT167AAE-1-GM</t>
  </si>
  <si>
    <t xml:space="preserve">B0DB5LTVR4</t>
  </si>
  <si>
    <t xml:space="preserve">LT000167AAE-1</t>
  </si>
  <si>
    <t xml:space="preserve">TT-LT167AAP-1-GM</t>
  </si>
  <si>
    <t xml:space="preserve">B0DB4W3GRW</t>
  </si>
  <si>
    <t xml:space="preserve">LT000167AAP-1</t>
  </si>
  <si>
    <t xml:space="preserve">TT-LT267AAK-1-GM</t>
  </si>
  <si>
    <t xml:space="preserve">B0DB59Y2QK</t>
  </si>
  <si>
    <t xml:space="preserve">LT000267AAK-1</t>
  </si>
  <si>
    <t xml:space="preserve">TT-LT267AAE-1-GM</t>
  </si>
  <si>
    <t xml:space="preserve">B0DB5CDNSY</t>
  </si>
  <si>
    <t xml:space="preserve">LT000267AAE-1</t>
  </si>
  <si>
    <t xml:space="preserve">TT-LT267AAP-1-GM</t>
  </si>
  <si>
    <t xml:space="preserve">B0DB578N66</t>
  </si>
  <si>
    <t xml:space="preserve">LT000267AAP-1</t>
  </si>
  <si>
    <t xml:space="preserve">TT-LT525AAK-LV-GM</t>
  </si>
  <si>
    <t xml:space="preserve">B0DB64JQLN</t>
  </si>
  <si>
    <t xml:space="preserve">LT000525AAK</t>
  </si>
  <si>
    <t xml:space="preserve">TT-LT525AAE-LV-GM</t>
  </si>
  <si>
    <t xml:space="preserve">B0DB64ZRKW</t>
  </si>
  <si>
    <t xml:space="preserve">LT000525AAE</t>
  </si>
  <si>
    <t xml:space="preserve">TT-LT535AAK-LV-GM</t>
  </si>
  <si>
    <t xml:space="preserve">B0DB66XR46</t>
  </si>
  <si>
    <t xml:space="preserve">LT000535AAK</t>
  </si>
  <si>
    <t xml:space="preserve">TT-LT535AAE-LV-GM</t>
  </si>
  <si>
    <t xml:space="preserve">B0DB66XFFP</t>
  </si>
  <si>
    <t xml:space="preserve">LT000535AAE</t>
  </si>
  <si>
    <t xml:space="preserve">TT-DL649AAK-LV-GM</t>
  </si>
  <si>
    <t xml:space="preserve">B0DB664CDC</t>
  </si>
  <si>
    <t xml:space="preserve">DL000649AAK</t>
  </si>
  <si>
    <t xml:space="preserve">TT-DL649AAB-LV-GM</t>
  </si>
  <si>
    <t xml:space="preserve">B0DB67P17Y</t>
  </si>
  <si>
    <t xml:space="preserve">DL000649AAB</t>
  </si>
  <si>
    <t xml:space="preserve">TT-DL649AAH-LV-GM</t>
  </si>
  <si>
    <t xml:space="preserve">B0DB67851H</t>
  </si>
  <si>
    <t xml:space="preserve">DL000649AAH</t>
  </si>
  <si>
    <t xml:space="preserve">TT-W1307S00024-LK</t>
  </si>
  <si>
    <t xml:space="preserve">B0D4MM9PGW</t>
  </si>
  <si>
    <t xml:space="preserve">TT-W1307S00025-LK</t>
  </si>
  <si>
    <t xml:space="preserve">B0D4MN6GVM</t>
  </si>
  <si>
    <t xml:space="preserve">TT-W1307S00028-LK</t>
  </si>
  <si>
    <t xml:space="preserve">B0D4MJH47P</t>
  </si>
  <si>
    <t xml:space="preserve">W1580S00040</t>
  </si>
  <si>
    <t xml:space="preserve">TT-W1307S00026-LK</t>
  </si>
  <si>
    <t xml:space="preserve">B0D4MK97LY</t>
  </si>
  <si>
    <t xml:space="preserve">TT-W1307S00027-LK</t>
  </si>
  <si>
    <t xml:space="preserve">B0D4MJC4XD</t>
  </si>
  <si>
    <t xml:space="preserve">TT-W2593P164747-AAK</t>
  </si>
  <si>
    <t xml:space="preserve">B0D4MM8DT4</t>
  </si>
  <si>
    <t xml:space="preserve">TT-W2593P164748-AAE</t>
  </si>
  <si>
    <t xml:space="preserve">B0D4MJZPTK</t>
  </si>
  <si>
    <t xml:space="preserve">TT-W2593P164749-AAM</t>
  </si>
  <si>
    <t xml:space="preserve">B0D4MLGK7Z</t>
  </si>
  <si>
    <t xml:space="preserve">W2593P164749</t>
  </si>
  <si>
    <t xml:space="preserve">TT-W2593P164750-AAK</t>
  </si>
  <si>
    <t xml:space="preserve">B0D4MMGWB8</t>
  </si>
  <si>
    <t xml:space="preserve">TT-W2593P164751-AAE</t>
  </si>
  <si>
    <t xml:space="preserve">B0D4MMJTVY</t>
  </si>
  <si>
    <t xml:space="preserve">TT-W2593P164752-AAM</t>
  </si>
  <si>
    <t xml:space="preserve">B0D4MM7ZWL</t>
  </si>
  <si>
    <t xml:space="preserve">W2593P164752</t>
  </si>
  <si>
    <t xml:space="preserve">TT-N820S08K-LK</t>
  </si>
  <si>
    <t xml:space="preserve">B0D4VTYK31</t>
  </si>
  <si>
    <t xml:space="preserve">TT-N820S08E-LK</t>
  </si>
  <si>
    <t xml:space="preserve">B0D4VV7D2B</t>
  </si>
  <si>
    <t xml:space="preserve">TT-N820S08D-LK</t>
  </si>
  <si>
    <t xml:space="preserve">B0D4VS31Y8</t>
  </si>
  <si>
    <t xml:space="preserve">TT-N820S09K-LK</t>
  </si>
  <si>
    <t xml:space="preserve">B0D4VR4NP6</t>
  </si>
  <si>
    <t xml:space="preserve">TT-N820S09E-LK</t>
  </si>
  <si>
    <t xml:space="preserve">B0D4VSV8NC</t>
  </si>
  <si>
    <t xml:space="preserve">TT-N820S09D-LK</t>
  </si>
  <si>
    <t xml:space="preserve">B0D4VW634Z</t>
  </si>
  <si>
    <t xml:space="preserve">TT-322835AAB-LK</t>
  </si>
  <si>
    <t xml:space="preserve">B0D53VZ9DK</t>
  </si>
  <si>
    <t xml:space="preserve">TT-322835AAK-LK</t>
  </si>
  <si>
    <t xml:space="preserve">B0D53SXQF4</t>
  </si>
  <si>
    <t xml:space="preserve">TT-322835AAH-LK</t>
  </si>
  <si>
    <t xml:space="preserve">B0D53PXGPF</t>
  </si>
  <si>
    <t xml:space="preserve">TT-GX2035AAH-LK</t>
  </si>
  <si>
    <t xml:space="preserve">B0D54KLN76</t>
  </si>
  <si>
    <t xml:space="preserve">GX002035AAH</t>
  </si>
  <si>
    <t xml:space="preserve">TT-GX2036AAA-LK</t>
  </si>
  <si>
    <t xml:space="preserve">B0D54JBJLZ</t>
  </si>
  <si>
    <t xml:space="preserve">GX002036AAA</t>
  </si>
  <si>
    <t xml:space="preserve">TT-319403AAH-LK</t>
  </si>
  <si>
    <t xml:space="preserve">B0D54GNDRS</t>
  </si>
  <si>
    <t xml:space="preserve">TT-W504126432-AAK</t>
  </si>
  <si>
    <t xml:space="preserve">B0D54K24F2</t>
  </si>
  <si>
    <t xml:space="preserve">TT-W504126425-AAE</t>
  </si>
  <si>
    <t xml:space="preserve">B0D54LJPF4</t>
  </si>
  <si>
    <t xml:space="preserve">TT-W504S00145-AAK</t>
  </si>
  <si>
    <t xml:space="preserve">B0D54FQ22G</t>
  </si>
  <si>
    <t xml:space="preserve">W504S00110</t>
  </si>
  <si>
    <t xml:space="preserve">TT-W504S00144-AAE</t>
  </si>
  <si>
    <t xml:space="preserve">B0D54JRJGG</t>
  </si>
  <si>
    <t xml:space="preserve">W504S00109</t>
  </si>
  <si>
    <t xml:space="preserve">TT-324279AAK-LKV</t>
  </si>
  <si>
    <t xml:space="preserve">B0D54J26L5</t>
  </si>
  <si>
    <t xml:space="preserve">BS324279AAK</t>
  </si>
  <si>
    <t xml:space="preserve">TT-324279AAD-LKV</t>
  </si>
  <si>
    <t xml:space="preserve">B0D54K54XH</t>
  </si>
  <si>
    <t xml:space="preserve">BS324279AAD</t>
  </si>
  <si>
    <t xml:space="preserve">TT-324289AAK-LKV</t>
  </si>
  <si>
    <t xml:space="preserve">B0D54L6FDY</t>
  </si>
  <si>
    <t xml:space="preserve">BS324289AAK</t>
  </si>
  <si>
    <t xml:space="preserve">TT-324289AAD-LKV</t>
  </si>
  <si>
    <t xml:space="preserve">B0D54HKC4Y</t>
  </si>
  <si>
    <t xml:space="preserve">BS324289AAD</t>
  </si>
  <si>
    <t xml:space="preserve">TT-324304AAK-LKV</t>
  </si>
  <si>
    <t xml:space="preserve">B0D54G7YBD</t>
  </si>
  <si>
    <t xml:space="preserve">BS324304AAK</t>
  </si>
  <si>
    <t xml:space="preserve">TT-324304AAD-LKV</t>
  </si>
  <si>
    <t xml:space="preserve">B0D54GW137</t>
  </si>
  <si>
    <t xml:space="preserve">BS324304AAD</t>
  </si>
  <si>
    <t xml:space="preserve">TT-324313AAK-LKV</t>
  </si>
  <si>
    <t xml:space="preserve">B0D54GY2QW</t>
  </si>
  <si>
    <t xml:space="preserve">BS324313AAK</t>
  </si>
  <si>
    <t xml:space="preserve">TT-324313AAD-LKV</t>
  </si>
  <si>
    <t xml:space="preserve">B0D54H8M4Q</t>
  </si>
  <si>
    <t xml:space="preserve">BS324313AAD</t>
  </si>
  <si>
    <t xml:space="preserve">TJ-P170361K-LK</t>
  </si>
  <si>
    <t xml:space="preserve">B0D5B8J841</t>
  </si>
  <si>
    <t xml:space="preserve">N733P170361K</t>
  </si>
  <si>
    <t xml:space="preserve">TJ-P170361H-LK</t>
  </si>
  <si>
    <t xml:space="preserve">B0D5B8DMKY</t>
  </si>
  <si>
    <t xml:space="preserve">N733P170361H</t>
  </si>
  <si>
    <t xml:space="preserve">TJ-P170361M-LK</t>
  </si>
  <si>
    <t xml:space="preserve">B0D5BBVCM3</t>
  </si>
  <si>
    <t xml:space="preserve">N733P170361M</t>
  </si>
  <si>
    <t xml:space="preserve">TJ-P170363K-LK</t>
  </si>
  <si>
    <t xml:space="preserve">B0D5B7MZR7</t>
  </si>
  <si>
    <t xml:space="preserve">N733P170363K</t>
  </si>
  <si>
    <t xml:space="preserve">TJ-P170363H-LK</t>
  </si>
  <si>
    <t xml:space="preserve">B0D5B7QJQ7</t>
  </si>
  <si>
    <t xml:space="preserve">N733P170363H</t>
  </si>
  <si>
    <t xml:space="preserve">TJ-P170363M-LK</t>
  </si>
  <si>
    <t xml:space="preserve">B0D5B58776</t>
  </si>
  <si>
    <t xml:space="preserve">N733P170363M</t>
  </si>
  <si>
    <t xml:space="preserve">TJ-S170510K-LK</t>
  </si>
  <si>
    <t xml:space="preserve">B0D5HVXKB6</t>
  </si>
  <si>
    <t xml:space="preserve">TJ-S170510E-LK</t>
  </si>
  <si>
    <t xml:space="preserve">B0D5HY76L9</t>
  </si>
  <si>
    <t xml:space="preserve">TJ-S170505K-LK</t>
  </si>
  <si>
    <t xml:space="preserve">B0D5HYDFWB</t>
  </si>
  <si>
    <t xml:space="preserve">TJ-S170505E-LK</t>
  </si>
  <si>
    <t xml:space="preserve">B0D5J28CWF</t>
  </si>
  <si>
    <t xml:space="preserve">TJ-HL74AAK-LK</t>
  </si>
  <si>
    <t xml:space="preserve">B0D5HXRP96</t>
  </si>
  <si>
    <t xml:space="preserve">TJ-HL74AAE-LK</t>
  </si>
  <si>
    <t xml:space="preserve">B0D5HYMSZX</t>
  </si>
  <si>
    <t xml:space="preserve">HL000074AAG</t>
  </si>
  <si>
    <t xml:space="preserve">TJ-HL75AAK-LK</t>
  </si>
  <si>
    <t xml:space="preserve">B0D5HV2BJX</t>
  </si>
  <si>
    <t xml:space="preserve">TJ-HL75AAE-LK</t>
  </si>
  <si>
    <t xml:space="preserve">B0D5HWPWLX</t>
  </si>
  <si>
    <t xml:space="preserve">TJ-LT379AAC-LK</t>
  </si>
  <si>
    <t xml:space="preserve">B0D5YN6DNL</t>
  </si>
  <si>
    <t xml:space="preserve">TJ-LT379AAH-LK</t>
  </si>
  <si>
    <t xml:space="preserve">B0D5YQ71HG</t>
  </si>
  <si>
    <t xml:space="preserve">TJ-LT380AAC-LK</t>
  </si>
  <si>
    <t xml:space="preserve">B0D5YPMVCX</t>
  </si>
  <si>
    <t xml:space="preserve">TJ-LT380AAH-LK</t>
  </si>
  <si>
    <t xml:space="preserve">B0D5YPM6YD</t>
  </si>
  <si>
    <t xml:space="preserve">TJ-GX387AAK-LK</t>
  </si>
  <si>
    <t xml:space="preserve">B0D5YP4MT4</t>
  </si>
  <si>
    <t xml:space="preserve">GX000387AAK</t>
  </si>
  <si>
    <t xml:space="preserve">TJ-GX387AAE-LK</t>
  </si>
  <si>
    <t xml:space="preserve">B0D5YPZZ9L</t>
  </si>
  <si>
    <t xml:space="preserve">GX000387AAE</t>
  </si>
  <si>
    <t xml:space="preserve">TJ-LP950AAK-LK</t>
  </si>
  <si>
    <t xml:space="preserve">B0D6GX23FN</t>
  </si>
  <si>
    <t xml:space="preserve">LP000950AAK</t>
  </si>
  <si>
    <t xml:space="preserve">TJ-LP950AAE-LK</t>
  </si>
  <si>
    <t xml:space="preserve">B0D6GY359B</t>
  </si>
  <si>
    <t xml:space="preserve">LP000950AAE</t>
  </si>
  <si>
    <t xml:space="preserve">TJ-LP950AAD-LK</t>
  </si>
  <si>
    <t xml:space="preserve">B0D6GWH2WX</t>
  </si>
  <si>
    <t xml:space="preserve">LP000950AAD</t>
  </si>
  <si>
    <t xml:space="preserve">TJ-LP951AAK-LK</t>
  </si>
  <si>
    <t xml:space="preserve">B0D6GWH19V</t>
  </si>
  <si>
    <t xml:space="preserve">LP000951AAK</t>
  </si>
  <si>
    <t xml:space="preserve">TJ-LP951AAE-LK</t>
  </si>
  <si>
    <t xml:space="preserve">B0D6GV7LPB</t>
  </si>
  <si>
    <t xml:space="preserve">LP000951AAE</t>
  </si>
  <si>
    <t xml:space="preserve">TJ-LP951AAD-LK</t>
  </si>
  <si>
    <t xml:space="preserve">B0D6GVRBPK</t>
  </si>
  <si>
    <t xml:space="preserve">LP000951AAD</t>
  </si>
  <si>
    <t xml:space="preserve">TJ-GX1123AAB-LV</t>
  </si>
  <si>
    <t xml:space="preserve">B0D6K9BNV2</t>
  </si>
  <si>
    <t xml:space="preserve">GX001123AAB</t>
  </si>
  <si>
    <t xml:space="preserve">TJ-GX1123AAN-LV</t>
  </si>
  <si>
    <t xml:space="preserve">B0D6K7L2SV</t>
  </si>
  <si>
    <t xml:space="preserve">GX001123AAN</t>
  </si>
  <si>
    <t xml:space="preserve">TJ-310553AAC-LV</t>
  </si>
  <si>
    <t xml:space="preserve">B0D6K138DV</t>
  </si>
  <si>
    <t xml:space="preserve">WF310553AAC</t>
  </si>
  <si>
    <t xml:space="preserve">TJ-310553AAJ-LV</t>
  </si>
  <si>
    <t xml:space="preserve">B0D6K8DJSP</t>
  </si>
  <si>
    <t xml:space="preserve">WF310553AAJ</t>
  </si>
  <si>
    <t xml:space="preserve">TJ-310553AAK-LV</t>
  </si>
  <si>
    <t xml:space="preserve">B0D6K8ZTQB</t>
  </si>
  <si>
    <t xml:space="preserve">WF310553AAK</t>
  </si>
  <si>
    <t xml:space="preserve">TJ-531501AAK-LV</t>
  </si>
  <si>
    <t xml:space="preserve">B0D6KYNDHZ</t>
  </si>
  <si>
    <t xml:space="preserve">TJ-531501AAE-LV</t>
  </si>
  <si>
    <t xml:space="preserve">B0D6KV2HN1</t>
  </si>
  <si>
    <t xml:space="preserve">TJ-531502AAE-LV</t>
  </si>
  <si>
    <t xml:space="preserve">B0D6KV3JZX</t>
  </si>
  <si>
    <t xml:space="preserve">TJ-GX452AAK-LV</t>
  </si>
  <si>
    <t xml:space="preserve">B0D6LQL41C</t>
  </si>
  <si>
    <t xml:space="preserve">GX000452AAK</t>
  </si>
  <si>
    <t xml:space="preserve">TJ-GX452AAE-LV</t>
  </si>
  <si>
    <t xml:space="preserve">B0D6LQTYBQ</t>
  </si>
  <si>
    <t xml:space="preserve">GX000452AAE</t>
  </si>
  <si>
    <t xml:space="preserve">TJ-LP891AAK-LV</t>
  </si>
  <si>
    <t xml:space="preserve">B0D6KX1MGB</t>
  </si>
  <si>
    <t xml:space="preserve">LP000891AAK</t>
  </si>
  <si>
    <t xml:space="preserve">TJ-LP891AAE-LV</t>
  </si>
  <si>
    <t xml:space="preserve">B0D6KV26MB</t>
  </si>
  <si>
    <t xml:space="preserve">LP000891AAE</t>
  </si>
  <si>
    <t xml:space="preserve">TJ-GX451AAK-LV</t>
  </si>
  <si>
    <t xml:space="preserve">B0D6KVWK8R</t>
  </si>
  <si>
    <t xml:space="preserve">GX000451AAK</t>
  </si>
  <si>
    <t xml:space="preserve">TJ-GX451AAE-LV</t>
  </si>
  <si>
    <t xml:space="preserve">B0D6KTQ7WH</t>
  </si>
  <si>
    <t xml:space="preserve">GX000451AAE</t>
  </si>
  <si>
    <t xml:space="preserve">TJ-BS325564AAK</t>
  </si>
  <si>
    <t xml:space="preserve">B0D76M94SR</t>
  </si>
  <si>
    <t xml:space="preserve">BS325564AAK</t>
  </si>
  <si>
    <t xml:space="preserve">TJ-LT1569AAK-LV</t>
  </si>
  <si>
    <t xml:space="preserve">B0D799J58X</t>
  </si>
  <si>
    <t xml:space="preserve">LT001569AAK</t>
  </si>
  <si>
    <t xml:space="preserve">TJ-LT1569AAE-LV</t>
  </si>
  <si>
    <t xml:space="preserve">B0D79BSBFQ</t>
  </si>
  <si>
    <t xml:space="preserve">LT001569AAE</t>
  </si>
  <si>
    <t xml:space="preserve">TJ-SF151AAA-LV</t>
  </si>
  <si>
    <t xml:space="preserve">B0D79DJL2P</t>
  </si>
  <si>
    <t xml:space="preserve">SF000151AAA</t>
  </si>
  <si>
    <t xml:space="preserve">TJ-SF151AAE-LV</t>
  </si>
  <si>
    <t xml:space="preserve">B0D79BLT8M</t>
  </si>
  <si>
    <t xml:space="preserve">SF000151AAE</t>
  </si>
  <si>
    <t xml:space="preserve">TJ-313763AAB-LV</t>
  </si>
  <si>
    <t xml:space="preserve">B0D79BBR6Q</t>
  </si>
  <si>
    <t xml:space="preserve">MF313763AAB</t>
  </si>
  <si>
    <t xml:space="preserve">TJ-313763AAK-LV</t>
  </si>
  <si>
    <t xml:space="preserve">B0D7993LCW</t>
  </si>
  <si>
    <t xml:space="preserve">MF313763AAK</t>
  </si>
  <si>
    <t xml:space="preserve">TJ-310813AAB-LV</t>
  </si>
  <si>
    <t xml:space="preserve">B0D799NCWC</t>
  </si>
  <si>
    <t xml:space="preserve">MF310813AAB</t>
  </si>
  <si>
    <t xml:space="preserve">TJ-310813AAK-LV</t>
  </si>
  <si>
    <t xml:space="preserve">B0D7994RVS</t>
  </si>
  <si>
    <t xml:space="preserve">MF310813AAK</t>
  </si>
  <si>
    <t xml:space="preserve">TJ-323650AAK-LV</t>
  </si>
  <si>
    <t xml:space="preserve">B0D798QJG3</t>
  </si>
  <si>
    <t xml:space="preserve">MF323650AAK</t>
  </si>
  <si>
    <t xml:space="preserve">TJ-323650AAL-LV</t>
  </si>
  <si>
    <t xml:space="preserve">B0D79CT38B</t>
  </si>
  <si>
    <t xml:space="preserve">MF323650AAL</t>
  </si>
  <si>
    <t xml:space="preserve">TJ-DL1916AAA-LV</t>
  </si>
  <si>
    <t xml:space="preserve">B0D7D1P22F</t>
  </si>
  <si>
    <t xml:space="preserve">TJ-DL1916AAE-LV</t>
  </si>
  <si>
    <t xml:space="preserve">B0D7CZS9ZJ</t>
  </si>
  <si>
    <t xml:space="preserve">TJ-DL1917AAA-LV</t>
  </si>
  <si>
    <t xml:space="preserve">B0D7CZL76K</t>
  </si>
  <si>
    <t xml:space="preserve">TJ-DL1917AAE-LV</t>
  </si>
  <si>
    <t xml:space="preserve">B0D7CZYP1K</t>
  </si>
  <si>
    <t xml:space="preserve">TJ-GX457AAK-LV</t>
  </si>
  <si>
    <t xml:space="preserve">B0D7HZCB8P</t>
  </si>
  <si>
    <t xml:space="preserve">TJ-GX457AAE-LV</t>
  </si>
  <si>
    <t xml:space="preserve">B0D7J345L6</t>
  </si>
  <si>
    <t xml:space="preserve">TJ-GX458AAK-LV</t>
  </si>
  <si>
    <t xml:space="preserve">B0D7J2NLNQ</t>
  </si>
  <si>
    <t xml:space="preserve">TJ-GX458AAE-LV</t>
  </si>
  <si>
    <t xml:space="preserve">B0D7J1KZDG</t>
  </si>
  <si>
    <t xml:space="preserve">TJ-GX455AAK-LV</t>
  </si>
  <si>
    <t xml:space="preserve">B0D7HZ2JXC</t>
  </si>
  <si>
    <t xml:space="preserve">TJ-GX455AAE-LV</t>
  </si>
  <si>
    <t xml:space="preserve">B0D7HYW96J</t>
  </si>
  <si>
    <t xml:space="preserve">TJ-GX456AAK-LV</t>
  </si>
  <si>
    <t xml:space="preserve">B0D7HZXXBC</t>
  </si>
  <si>
    <t xml:space="preserve">TJ-GX456AAE-LV</t>
  </si>
  <si>
    <t xml:space="preserve">B0D7J1RLQJ</t>
  </si>
  <si>
    <t xml:space="preserve">TJ-297070AAK-LV</t>
  </si>
  <si>
    <t xml:space="preserve">B0D7MW2M7P</t>
  </si>
  <si>
    <t xml:space="preserve">WF297070AAK</t>
  </si>
  <si>
    <t xml:space="preserve">TJ-297070AAE-LV</t>
  </si>
  <si>
    <t xml:space="preserve">B0D7MS3RM2</t>
  </si>
  <si>
    <t xml:space="preserve">WF297070AAE</t>
  </si>
  <si>
    <t xml:space="preserve">TJ-297070AAH-LV</t>
  </si>
  <si>
    <t xml:space="preserve">B0D7MTZN2Z</t>
  </si>
  <si>
    <t xml:space="preserve">WF297070AAH</t>
  </si>
  <si>
    <t xml:space="preserve">TJ-297071AAK-LV</t>
  </si>
  <si>
    <t xml:space="preserve">B0D7MWKQGK</t>
  </si>
  <si>
    <t xml:space="preserve">WF297071AAK</t>
  </si>
  <si>
    <t xml:space="preserve">TJ-297071AAE-LV</t>
  </si>
  <si>
    <t xml:space="preserve">B0D7MWS9HS</t>
  </si>
  <si>
    <t xml:space="preserve">WF297071AAE</t>
  </si>
  <si>
    <t xml:space="preserve">TJ-297071AAH-LV</t>
  </si>
  <si>
    <t xml:space="preserve">B0D7MVT7S9</t>
  </si>
  <si>
    <t xml:space="preserve">WF297071AAH</t>
  </si>
  <si>
    <t xml:space="preserve">TJ-301459AAH-LV</t>
  </si>
  <si>
    <t xml:space="preserve">B0D7MW97GB</t>
  </si>
  <si>
    <t xml:space="preserve">WF301459AAH</t>
  </si>
  <si>
    <t xml:space="preserve">TJ-301456AAK-LV</t>
  </si>
  <si>
    <t xml:space="preserve">B0D7MW2Q3C</t>
  </si>
  <si>
    <t xml:space="preserve">WF301456AAK</t>
  </si>
  <si>
    <t xml:space="preserve">TJ-301456AAE-LV</t>
  </si>
  <si>
    <t xml:space="preserve">B0D7MV1ZFW</t>
  </si>
  <si>
    <t xml:space="preserve">WF301456AAE</t>
  </si>
  <si>
    <t xml:space="preserve">TJ-301459AAE-LV</t>
  </si>
  <si>
    <t xml:space="preserve">B0D7MSX8RR</t>
  </si>
  <si>
    <t xml:space="preserve">WF301459AAE</t>
  </si>
  <si>
    <t xml:space="preserve">TJ-301459AAK-LV</t>
  </si>
  <si>
    <t xml:space="preserve">B0D7MWCK7S</t>
  </si>
  <si>
    <t xml:space="preserve">WF301459AAK</t>
  </si>
  <si>
    <t xml:space="preserve">TJ-301682AAK-LV</t>
  </si>
  <si>
    <t xml:space="preserve">B0D7Q8L7SJ</t>
  </si>
  <si>
    <t xml:space="preserve">WF301682AAK</t>
  </si>
  <si>
    <t xml:space="preserve">TJ-301682AAE-LV</t>
  </si>
  <si>
    <t xml:space="preserve">B0D7Q8WLHZ</t>
  </si>
  <si>
    <t xml:space="preserve">WF301682AAE</t>
  </si>
  <si>
    <t xml:space="preserve">TJ-301682AAH-LV</t>
  </si>
  <si>
    <t xml:space="preserve">B0D7QJXX58</t>
  </si>
  <si>
    <t xml:space="preserve">WF301682AAH</t>
  </si>
  <si>
    <t xml:space="preserve">TJ-301683AAK-LV</t>
  </si>
  <si>
    <t xml:space="preserve">B0D7QC1RX7</t>
  </si>
  <si>
    <t xml:space="preserve">WF301683AAK</t>
  </si>
  <si>
    <t xml:space="preserve">TJ-301683AAE-LV</t>
  </si>
  <si>
    <t xml:space="preserve">B0D7Q7QZPB</t>
  </si>
  <si>
    <t xml:space="preserve">WF301683AAE</t>
  </si>
  <si>
    <t xml:space="preserve">TJ-301683AAH-LV</t>
  </si>
  <si>
    <t xml:space="preserve">B0D7QMPRL9</t>
  </si>
  <si>
    <t xml:space="preserve">WF301683AAH</t>
  </si>
  <si>
    <t xml:space="preserve">TJ-308872AAK-LV</t>
  </si>
  <si>
    <t xml:space="preserve">B0D7QJSM7J</t>
  </si>
  <si>
    <t xml:space="preserve">WF308872AAK</t>
  </si>
  <si>
    <t xml:space="preserve">TJ-308872AAE-LV</t>
  </si>
  <si>
    <t xml:space="preserve">B0D7QHHZZZ</t>
  </si>
  <si>
    <t xml:space="preserve">WF308872AAE</t>
  </si>
  <si>
    <t xml:space="preserve">TJ-308872AAH-LV</t>
  </si>
  <si>
    <t xml:space="preserve">B0D7QKMPYV</t>
  </si>
  <si>
    <t xml:space="preserve">WF308872AAH</t>
  </si>
  <si>
    <t xml:space="preserve">TJ-308873AAK-LV</t>
  </si>
  <si>
    <t xml:space="preserve">B0D7QGCF1C</t>
  </si>
  <si>
    <t xml:space="preserve">WF308873AAK</t>
  </si>
  <si>
    <t xml:space="preserve">TJ-308873AAE-LV</t>
  </si>
  <si>
    <t xml:space="preserve">B0D7QGD9MY</t>
  </si>
  <si>
    <t xml:space="preserve">WF308873AAE</t>
  </si>
  <si>
    <t xml:space="preserve">TJ-308873AAH-LV</t>
  </si>
  <si>
    <t xml:space="preserve">B0D7QJV5VW</t>
  </si>
  <si>
    <t xml:space="preserve">WF308873AAH</t>
  </si>
  <si>
    <t xml:space="preserve">TJ-LT422AAK-LV</t>
  </si>
  <si>
    <t xml:space="preserve">B0D7QKVMLQ</t>
  </si>
  <si>
    <t xml:space="preserve">TJ-LT422AAE-LV</t>
  </si>
  <si>
    <t xml:space="preserve">B0D7QLP965</t>
  </si>
  <si>
    <t xml:space="preserve">TJ-LT423AAK-LV</t>
  </si>
  <si>
    <t xml:space="preserve">B0D7QL9RRD</t>
  </si>
  <si>
    <t xml:space="preserve">TJ-LT423AAE-LV</t>
  </si>
  <si>
    <t xml:space="preserve">B0D7QL5F9D</t>
  </si>
  <si>
    <t xml:space="preserve">TJ-N171470A-LV</t>
  </si>
  <si>
    <t xml:space="preserve">B0D7SRFK9F</t>
  </si>
  <si>
    <t xml:space="preserve">N733P171470A</t>
  </si>
  <si>
    <t xml:space="preserve">TJ-N171470H-LV</t>
  </si>
  <si>
    <t xml:space="preserve">B0D7SNYPB6</t>
  </si>
  <si>
    <t xml:space="preserve">N733P171470H</t>
  </si>
  <si>
    <t xml:space="preserve">TJ-N171470C-LV</t>
  </si>
  <si>
    <t xml:space="preserve">B0D7SQS61D</t>
  </si>
  <si>
    <t xml:space="preserve">N733P171470C</t>
  </si>
  <si>
    <t xml:space="preserve">TJ-HL103AAA-LV</t>
  </si>
  <si>
    <t xml:space="preserve">B0D7SQCW42</t>
  </si>
  <si>
    <t xml:space="preserve">HL000103AAA</t>
  </si>
  <si>
    <t xml:space="preserve">TJ-HL103AAF-LV</t>
  </si>
  <si>
    <t xml:space="preserve">B0D7SP49GH</t>
  </si>
  <si>
    <t xml:space="preserve">HL000103AAF</t>
  </si>
  <si>
    <t xml:space="preserve">TJ-HL103AAH-LV</t>
  </si>
  <si>
    <t xml:space="preserve">B0D7SR3JLB</t>
  </si>
  <si>
    <t xml:space="preserve">HL000103AAH</t>
  </si>
  <si>
    <t xml:space="preserve">TJ-DL648AAB-LV-GM</t>
  </si>
  <si>
    <t xml:space="preserve">B0D8BDH1BP</t>
  </si>
  <si>
    <t xml:space="preserve">DL000648AAB</t>
  </si>
  <si>
    <t xml:space="preserve">TJ-DL648AAL-LV-GM</t>
  </si>
  <si>
    <t xml:space="preserve">B0D8BHWY3S</t>
  </si>
  <si>
    <t xml:space="preserve">DL000648AAL</t>
  </si>
  <si>
    <t xml:space="preserve">TJ-GX459AAK-LV-GM</t>
  </si>
  <si>
    <t xml:space="preserve">B0D89ZMZTB</t>
  </si>
  <si>
    <t xml:space="preserve">GX000459AAK</t>
  </si>
  <si>
    <t xml:space="preserve">TJ-GX459AAE-LV-GM</t>
  </si>
  <si>
    <t xml:space="preserve">B0D8B8BXR7</t>
  </si>
  <si>
    <t xml:space="preserve">GX000459AAE</t>
  </si>
  <si>
    <t xml:space="preserve">TJ-GX460AAK-LV-GM</t>
  </si>
  <si>
    <t xml:space="preserve">B0D8BD1TPY</t>
  </si>
  <si>
    <t xml:space="preserve">GX000460AAK</t>
  </si>
  <si>
    <t xml:space="preserve">TJ-GX460AAE-LV-GM</t>
  </si>
  <si>
    <t xml:space="preserve">B0D8BFLJ3V</t>
  </si>
  <si>
    <t xml:space="preserve">GX000460AAE</t>
  </si>
  <si>
    <t xml:space="preserve">TJ-GX624AAB-LV-GM</t>
  </si>
  <si>
    <t xml:space="preserve">B0D8BGG3JL</t>
  </si>
  <si>
    <t xml:space="preserve">TJ-GX624AAK-LV-GM</t>
  </si>
  <si>
    <t xml:space="preserve">B0D8BGHRY5</t>
  </si>
  <si>
    <t xml:space="preserve">TJ-307193AAK-LV-GM</t>
  </si>
  <si>
    <t xml:space="preserve">B0D8BG8X43</t>
  </si>
  <si>
    <t xml:space="preserve">WF307193AAK</t>
  </si>
  <si>
    <t xml:space="preserve">TJ-307193AAB-LV-GM</t>
  </si>
  <si>
    <t xml:space="preserve">B0D8BHFLMC</t>
  </si>
  <si>
    <t xml:space="preserve">WF307193AAB</t>
  </si>
  <si>
    <t xml:space="preserve">TJ-307193AAH-LV-GM</t>
  </si>
  <si>
    <t xml:space="preserve">B0D8BGP9PS</t>
  </si>
  <si>
    <t xml:space="preserve">WF307193AAH</t>
  </si>
  <si>
    <t xml:space="preserve">TJ-313231AAB-LV-GM</t>
  </si>
  <si>
    <t xml:space="preserve">B0D8JTD312</t>
  </si>
  <si>
    <t xml:space="preserve">MF313231AAB</t>
  </si>
  <si>
    <t xml:space="preserve">TJ-GX640AAB-LV-GM</t>
  </si>
  <si>
    <t xml:space="preserve">B0D8BHL7K2</t>
  </si>
  <si>
    <t xml:space="preserve">GX000640AAB</t>
  </si>
  <si>
    <t xml:space="preserve">TJ-323325AAB-LV-GM</t>
  </si>
  <si>
    <t xml:space="preserve">B0D8JRH9BS</t>
  </si>
  <si>
    <t xml:space="preserve">MF323325AAB</t>
  </si>
  <si>
    <t xml:space="preserve">TJ-323325AAK-LV-GM</t>
  </si>
  <si>
    <t xml:space="preserve">B0D8JQ4ZXT</t>
  </si>
  <si>
    <t xml:space="preserve">MF323325AAK</t>
  </si>
  <si>
    <t xml:space="preserve">TJ-324660AAK-LV-GM</t>
  </si>
  <si>
    <t xml:space="preserve">B0D8JN9325</t>
  </si>
  <si>
    <t xml:space="preserve">TJ-324660AAH-LV-GM</t>
  </si>
  <si>
    <t xml:space="preserve">B0D8JPDW3R</t>
  </si>
  <si>
    <t xml:space="preserve">TJ-P183660-LV-GM</t>
  </si>
  <si>
    <t xml:space="preserve">B0D8L8XXXH</t>
  </si>
  <si>
    <t xml:space="preserve">W636P183660</t>
  </si>
  <si>
    <t xml:space="preserve">TJ-P183661-LV-GM</t>
  </si>
  <si>
    <t xml:space="preserve">B0D8L8VW3W</t>
  </si>
  <si>
    <t xml:space="preserve">W636P183661</t>
  </si>
  <si>
    <t xml:space="preserve">TJ-P183157-LV-GM</t>
  </si>
  <si>
    <t xml:space="preserve">B0D8LBB5PZ</t>
  </si>
  <si>
    <t xml:space="preserve">W636P183157</t>
  </si>
  <si>
    <t xml:space="preserve">TJ-P183156-LV-GM</t>
  </si>
  <si>
    <t xml:space="preserve">B0D8L8ZJFW</t>
  </si>
  <si>
    <t xml:space="preserve">W636P183156</t>
  </si>
  <si>
    <t xml:space="preserve">TJ-P189592-LV-GM</t>
  </si>
  <si>
    <t xml:space="preserve">B0D8LG6G7N</t>
  </si>
  <si>
    <t xml:space="preserve">W636P189592</t>
  </si>
  <si>
    <t xml:space="preserve">TJ-S00005-LV-GM</t>
  </si>
  <si>
    <t xml:space="preserve">B0D8LHV64T</t>
  </si>
  <si>
    <t xml:space="preserve">W636S00005</t>
  </si>
  <si>
    <t xml:space="preserve">TJ-299538AAB-LV-GM</t>
  </si>
  <si>
    <t xml:space="preserve">B0D8L9VMC6</t>
  </si>
  <si>
    <t xml:space="preserve">TJ-299538AAK-LV-GM</t>
  </si>
  <si>
    <t xml:space="preserve">B0D8L9ZVXN</t>
  </si>
  <si>
    <t xml:space="preserve">TJ-299542AAB-LV-GM</t>
  </si>
  <si>
    <t xml:space="preserve">B0D8LBNQRZ</t>
  </si>
  <si>
    <t xml:space="preserve">TJ-299542AAK-LV-GM</t>
  </si>
  <si>
    <t xml:space="preserve">B0D8LBV2KS</t>
  </si>
  <si>
    <t xml:space="preserve">TJ-306331A-LV-GM-GM</t>
  </si>
  <si>
    <t xml:space="preserve">B0D9FLKVND</t>
  </si>
  <si>
    <t xml:space="preserve">WF306331AAA</t>
  </si>
  <si>
    <t xml:space="preserve">TJ-306332A-LV-GM-GM</t>
  </si>
  <si>
    <t xml:space="preserve">B0D9FL5QG7</t>
  </si>
  <si>
    <t xml:space="preserve">WF306332AAA</t>
  </si>
  <si>
    <t xml:space="preserve">TJ-306332H-LV-GM-GM</t>
  </si>
  <si>
    <t xml:space="preserve">B0D9FLR18B</t>
  </si>
  <si>
    <t xml:space="preserve">WF306332AAH</t>
  </si>
  <si>
    <t xml:space="preserve">TJ-HL49A-LV-GM-GM</t>
  </si>
  <si>
    <t xml:space="preserve">B0D8WLCF7B</t>
  </si>
  <si>
    <t xml:space="preserve">HL000049AAA</t>
  </si>
  <si>
    <t xml:space="preserve">TJ-HL50A-LV-GM-GM</t>
  </si>
  <si>
    <t xml:space="preserve">B0D9FLGHLQ</t>
  </si>
  <si>
    <t xml:space="preserve">HL000050AAA</t>
  </si>
  <si>
    <t xml:space="preserve">TJ-HL50H-LV-GM-GM</t>
  </si>
  <si>
    <t xml:space="preserve">B0D9FM9LF5</t>
  </si>
  <si>
    <t xml:space="preserve">HL000050AAH</t>
  </si>
  <si>
    <t xml:space="preserve">TJ-N773077A-LV-GM-GM</t>
  </si>
  <si>
    <t xml:space="preserve">B0D8WLH8RB</t>
  </si>
  <si>
    <t xml:space="preserve">N733P177307A</t>
  </si>
  <si>
    <t xml:space="preserve">TJ-N773077H-LV-GM-GM</t>
  </si>
  <si>
    <t xml:space="preserve">B0D8WGX34K</t>
  </si>
  <si>
    <t xml:space="preserve">N733P177307H</t>
  </si>
  <si>
    <t xml:space="preserve">TJ-N773088A-LV-GM-GM</t>
  </si>
  <si>
    <t xml:space="preserve">B0D8WLJ8BM</t>
  </si>
  <si>
    <t xml:space="preserve">N733P177308A</t>
  </si>
  <si>
    <t xml:space="preserve">TJ-N773099H-LV-GM-GM</t>
  </si>
  <si>
    <t xml:space="preserve">B0D8WJZ14J</t>
  </si>
  <si>
    <t xml:space="preserve">N733P177308H</t>
  </si>
  <si>
    <t xml:space="preserve">TJ-N733773077A-LV-GM-GM</t>
  </si>
  <si>
    <t xml:space="preserve">B0D9FLJY6V</t>
  </si>
  <si>
    <t xml:space="preserve">N733S177307A</t>
  </si>
  <si>
    <t xml:space="preserve">TJ-N17730707H-LV-GM-GM</t>
  </si>
  <si>
    <t xml:space="preserve">B0D8WJX4MY</t>
  </si>
  <si>
    <t xml:space="preserve">N733S177307H</t>
  </si>
  <si>
    <t xml:space="preserve">TJ-N733773088A-LV-GM-GM</t>
  </si>
  <si>
    <t xml:space="preserve">B0D9FK65MR</t>
  </si>
  <si>
    <t xml:space="preserve">N733S177308A</t>
  </si>
  <si>
    <t xml:space="preserve">TJ-N773088H-LV-GM-GM</t>
  </si>
  <si>
    <t xml:space="preserve">B0D8WKR2QY</t>
  </si>
  <si>
    <t xml:space="preserve">N733S177308H</t>
  </si>
  <si>
    <t xml:space="preserve">TJ-LT435AAK-LV-GM-GM</t>
  </si>
  <si>
    <t xml:space="preserve">B0D9CW7X1T</t>
  </si>
  <si>
    <t xml:space="preserve">LT000435AAK</t>
  </si>
  <si>
    <t xml:space="preserve">TJ-LT435AAE-LV-GM-GM</t>
  </si>
  <si>
    <t xml:space="preserve">B0D9CWSSJM</t>
  </si>
  <si>
    <t xml:space="preserve">LT000435AAE</t>
  </si>
  <si>
    <t xml:space="preserve">TJ-LT436AAK-LV-GM-GM</t>
  </si>
  <si>
    <t xml:space="preserve">B0D9CW83Z1</t>
  </si>
  <si>
    <t xml:space="preserve">LT000436AAK</t>
  </si>
  <si>
    <t xml:space="preserve">TJ-LT436AAE-LV-GM-GM</t>
  </si>
  <si>
    <t xml:space="preserve">B0D9CXPMCV</t>
  </si>
  <si>
    <t xml:space="preserve">LT000436AAE</t>
  </si>
  <si>
    <t xml:space="preserve">TJ-W1307S00033-AAK-GM-GM</t>
  </si>
  <si>
    <t xml:space="preserve">B0D9CV3677</t>
  </si>
  <si>
    <t xml:space="preserve">W1307S00033</t>
  </si>
  <si>
    <t xml:space="preserve">TJ-W1307S00034-AAE-GM-GM</t>
  </si>
  <si>
    <t xml:space="preserve">B0D9CTWQJG</t>
  </si>
  <si>
    <t xml:space="preserve">W1307S00034</t>
  </si>
  <si>
    <t xml:space="preserve">TJ-W1307S00035-AAN-GM-GM</t>
  </si>
  <si>
    <t xml:space="preserve">B0D9CXD118</t>
  </si>
  <si>
    <t xml:space="preserve">W1307S00035</t>
  </si>
  <si>
    <t xml:space="preserve">TJ-GX230AAB-LV-GM</t>
  </si>
  <si>
    <t xml:space="preserve">B0D9KMTJT9</t>
  </si>
  <si>
    <t xml:space="preserve">TJ-GX230AAN-LV-GM</t>
  </si>
  <si>
    <t xml:space="preserve">B0D9KMX3QM</t>
  </si>
  <si>
    <t xml:space="preserve">TJ-GX647AAB-LV-GM</t>
  </si>
  <si>
    <t xml:space="preserve">B0D9KP9CJH</t>
  </si>
  <si>
    <t xml:space="preserve">GX000647AAB</t>
  </si>
  <si>
    <t xml:space="preserve">TJ-GX647AAK-LV-GM</t>
  </si>
  <si>
    <t xml:space="preserve">B0D9KMDBYX</t>
  </si>
  <si>
    <t xml:space="preserve">GX000647AAK</t>
  </si>
  <si>
    <t xml:space="preserve">TJ-W1716S00012-K-GM</t>
  </si>
  <si>
    <t xml:space="preserve">B0D9JHCXK6</t>
  </si>
  <si>
    <t xml:space="preserve">W1716S00012</t>
  </si>
  <si>
    <t xml:space="preserve">TJ-W1716S00013-E-GM</t>
  </si>
  <si>
    <t xml:space="preserve">B0D9JLKHBR</t>
  </si>
  <si>
    <t xml:space="preserve">W1716S00013</t>
  </si>
  <si>
    <t xml:space="preserve">TJ-W1716S00014-M-GM</t>
  </si>
  <si>
    <t xml:space="preserve">B0D9JH6JSB</t>
  </si>
  <si>
    <t xml:space="preserve">W1716S00014</t>
  </si>
  <si>
    <t xml:space="preserve">TJ-DL650AAB-LV-GM</t>
  </si>
  <si>
    <t xml:space="preserve">B0D9MDW6XR</t>
  </si>
  <si>
    <t xml:space="preserve">DL000650AAB</t>
  </si>
  <si>
    <t xml:space="preserve">TJ-DL650AAK-LV-GM</t>
  </si>
  <si>
    <t xml:space="preserve">B0D9MD5Z1P</t>
  </si>
  <si>
    <t xml:space="preserve">DL000650AAK</t>
  </si>
  <si>
    <t xml:space="preserve">TJ-GX389AAK-LV-GM</t>
  </si>
  <si>
    <t xml:space="preserve">B0D9MFL1VM</t>
  </si>
  <si>
    <t xml:space="preserve">GX000389AAK</t>
  </si>
  <si>
    <t xml:space="preserve">TJ-GX389AAE-LV-GM</t>
  </si>
  <si>
    <t xml:space="preserve">B0D9MFSX3M</t>
  </si>
  <si>
    <t xml:space="preserve">GX000389AAR</t>
  </si>
  <si>
    <t xml:space="preserve">TJ-GX390AAK-LV-GM</t>
  </si>
  <si>
    <t xml:space="preserve">B0D9MHBFDT</t>
  </si>
  <si>
    <t xml:space="preserve">GX000390AAK</t>
  </si>
  <si>
    <t xml:space="preserve">TJ-GX390AAE-LV-GM</t>
  </si>
  <si>
    <t xml:space="preserve">B0D9MD3FCL</t>
  </si>
  <si>
    <t xml:space="preserve">GX000390AAR</t>
  </si>
  <si>
    <t xml:space="preserve">MM-W1935P167851AK-TT</t>
  </si>
  <si>
    <t xml:space="preserve">B0D9W9533R</t>
  </si>
  <si>
    <t xml:space="preserve">W1935P167851</t>
  </si>
  <si>
    <t xml:space="preserve">MM-W1935P167850AB-TT</t>
  </si>
  <si>
    <t xml:space="preserve">B0D9W9LPMP</t>
  </si>
  <si>
    <t xml:space="preserve">W1935P167850</t>
  </si>
  <si>
    <t xml:space="preserve">MM-W1935P182607AK-TT</t>
  </si>
  <si>
    <t xml:space="preserve">B0D9WF2HVD</t>
  </si>
  <si>
    <t xml:space="preserve">W1935P182607</t>
  </si>
  <si>
    <t xml:space="preserve">MM-W1935P174841AB-TT</t>
  </si>
  <si>
    <t xml:space="preserve">B0D9WCMH83</t>
  </si>
  <si>
    <t xml:space="preserve">W1935P174841</t>
  </si>
  <si>
    <t xml:space="preserve">MM-W1935P174849AK-TF</t>
  </si>
  <si>
    <t xml:space="preserve">B0D9WBDQVY</t>
  </si>
  <si>
    <t xml:space="preserve">W1935P174849</t>
  </si>
  <si>
    <t xml:space="preserve">MM-W1935P174843AB-TF</t>
  </si>
  <si>
    <t xml:space="preserve">B0D9WC4R3J</t>
  </si>
  <si>
    <t xml:space="preserve">W1935P174843</t>
  </si>
  <si>
    <t xml:space="preserve">MM-W504S00147AN</t>
  </si>
  <si>
    <t xml:space="preserve">B0D9YW91BX</t>
  </si>
  <si>
    <t xml:space="preserve">MM-W504S00151PINK</t>
  </si>
  <si>
    <t xml:space="preserve">B0D9YW44CZ</t>
  </si>
  <si>
    <t xml:space="preserve">MM-WF323094AAK-T</t>
  </si>
  <si>
    <t xml:space="preserve">B0DB62D5Q1</t>
  </si>
  <si>
    <t xml:space="preserve">MM-WF323094AAE-T</t>
  </si>
  <si>
    <t xml:space="preserve">B0DB63HNH4</t>
  </si>
  <si>
    <t xml:space="preserve">MM-WF323149AAK-F</t>
  </si>
  <si>
    <t xml:space="preserve">B0DB62KW9J</t>
  </si>
  <si>
    <t xml:space="preserve">MM-WF323149AAE-F</t>
  </si>
  <si>
    <t xml:space="preserve">B0DB63T2CY</t>
  </si>
  <si>
    <t xml:space="preserve">MM-W2580S00004-QUEEN</t>
  </si>
  <si>
    <t xml:space="preserve">B0DBCV6C9Z</t>
  </si>
  <si>
    <t xml:space="preserve">W2580S00012</t>
  </si>
  <si>
    <t xml:space="preserve">MM-LT000762AAK-T</t>
  </si>
  <si>
    <t xml:space="preserve">B0DBCGV26X</t>
  </si>
  <si>
    <t xml:space="preserve">MM-LT000762AAE-T</t>
  </si>
  <si>
    <t xml:space="preserve">B0DBCQLN5D</t>
  </si>
  <si>
    <t xml:space="preserve">MM-LT000762AAP-T</t>
  </si>
  <si>
    <t xml:space="preserve">B0DBCV842S</t>
  </si>
  <si>
    <t xml:space="preserve">MM-WF312180AAK-T</t>
  </si>
  <si>
    <t xml:space="preserve">B0DBCSJMRC</t>
  </si>
  <si>
    <t xml:space="preserve">MM-WF312180AAE-T</t>
  </si>
  <si>
    <t xml:space="preserve">B0DBCQDZ9X</t>
  </si>
  <si>
    <t xml:space="preserve">MM-N733P170361K-T</t>
  </si>
  <si>
    <t xml:space="preserve">B0DBJ3V4BZ</t>
  </si>
  <si>
    <t xml:space="preserve">MM-N733P170361H-T</t>
  </si>
  <si>
    <t xml:space="preserve">B0DBJ3KTT5</t>
  </si>
  <si>
    <t xml:space="preserve">MM-N733P170361M-T</t>
  </si>
  <si>
    <t xml:space="preserve">B0DBJ2JZYX</t>
  </si>
  <si>
    <t xml:space="preserve">MM-N733P170363K-F</t>
  </si>
  <si>
    <t xml:space="preserve">B0DBJ25X6Q</t>
  </si>
  <si>
    <t xml:space="preserve">MM-N733P170363H-F</t>
  </si>
  <si>
    <t xml:space="preserve">B0DBJ1Q15L</t>
  </si>
  <si>
    <t xml:space="preserve">MM-N733P170363M-F</t>
  </si>
  <si>
    <t xml:space="preserve">B0DBJ2RPQM</t>
  </si>
  <si>
    <t xml:space="preserve">XM-TRIPLE-GX609AK-OL</t>
  </si>
  <si>
    <t xml:space="preserve">B0DBJ2B3CM</t>
  </si>
  <si>
    <t xml:space="preserve">XM-TRIPLE-GX609AB-OL</t>
  </si>
  <si>
    <t xml:space="preserve">B0DBJ1Q58D</t>
  </si>
  <si>
    <t xml:space="preserve">XM-GX230AB-TRIPLE</t>
  </si>
  <si>
    <t xml:space="preserve">B0DBHYJ2LQ</t>
  </si>
  <si>
    <t xml:space="preserve">XM-GX230AN-TRIPLE</t>
  </si>
  <si>
    <t xml:space="preserve">B0DBJ1SDF1</t>
  </si>
  <si>
    <t xml:space="preserve">TT-GX356AAK-MT</t>
  </si>
  <si>
    <t xml:space="preserve">B0DBM6J18X</t>
  </si>
  <si>
    <t xml:space="preserve">ZY-W111740823-WY</t>
  </si>
  <si>
    <t xml:space="preserve">B0D9GHJMTK</t>
  </si>
  <si>
    <t xml:space="preserve">W111740823</t>
  </si>
  <si>
    <t xml:space="preserve">ZY-W111740820-WY</t>
  </si>
  <si>
    <t xml:space="preserve">B0D9GK9B7Z</t>
  </si>
  <si>
    <t xml:space="preserve">W111740820</t>
  </si>
  <si>
    <t xml:space="preserve">ZY-W111740810--WY</t>
  </si>
  <si>
    <t xml:space="preserve">B0D9GH8HXF</t>
  </si>
  <si>
    <t xml:space="preserve">W111740810</t>
  </si>
  <si>
    <t xml:space="preserve">ZY-W111738366-WY</t>
  </si>
  <si>
    <t xml:space="preserve">B0D9GHWC9P</t>
  </si>
  <si>
    <t xml:space="preserve">W111738366</t>
  </si>
  <si>
    <t xml:space="preserve">ZY-W111740809-WY</t>
  </si>
  <si>
    <t xml:space="preserve">B0D9GM1TK9</t>
  </si>
  <si>
    <t xml:space="preserve">W111740809</t>
  </si>
  <si>
    <t xml:space="preserve">ZY-HL000101AAA-WY</t>
  </si>
  <si>
    <t xml:space="preserve">B0D9H9CXCJ</t>
  </si>
  <si>
    <t xml:space="preserve">ZY-HL000101AAE-WY</t>
  </si>
  <si>
    <t xml:space="preserve">B0D9HD8H59</t>
  </si>
  <si>
    <t xml:space="preserve">ZY-HL000101AAH-WY</t>
  </si>
  <si>
    <t xml:space="preserve">B0D9HF8JSN</t>
  </si>
  <si>
    <t xml:space="preserve">ZY-HL000067AAA-WY</t>
  </si>
  <si>
    <t xml:space="preserve">B0D9HC5ND9</t>
  </si>
  <si>
    <t xml:space="preserve">ZY-HL000067AAN-WY</t>
  </si>
  <si>
    <t xml:space="preserve">B0D9HDGSPJ</t>
  </si>
  <si>
    <t xml:space="preserve">ZY-HL000067AAH-WY</t>
  </si>
  <si>
    <t xml:space="preserve">B0D9HDK8S8</t>
  </si>
  <si>
    <t xml:space="preserve">ZY-WF313317AAK-WY</t>
  </si>
  <si>
    <t xml:space="preserve">B0D9K8RX1L</t>
  </si>
  <si>
    <t xml:space="preserve">WF313317AAK</t>
  </si>
  <si>
    <t xml:space="preserve">ZY-WF313317AAE-WY</t>
  </si>
  <si>
    <t xml:space="preserve">B0D9K83C9B</t>
  </si>
  <si>
    <t xml:space="preserve">WF313317AAE</t>
  </si>
  <si>
    <t xml:space="preserve">ZY-WF313318AAK-WY</t>
  </si>
  <si>
    <t xml:space="preserve">B0D9K9NTPB</t>
  </si>
  <si>
    <t xml:space="preserve">WF313318AAK</t>
  </si>
  <si>
    <t xml:space="preserve">ZY-WF313318AAE-WY</t>
  </si>
  <si>
    <t xml:space="preserve">B0D9K95M98</t>
  </si>
  <si>
    <t xml:space="preserve">WF313318AAE</t>
  </si>
  <si>
    <t xml:space="preserve">ZY-HL000189AAM-WY</t>
  </si>
  <si>
    <t xml:space="preserve">B0D9KB35KC</t>
  </si>
  <si>
    <t xml:space="preserve">HL000189AAM</t>
  </si>
  <si>
    <t xml:space="preserve">ZY-HL000189AAK-WY</t>
  </si>
  <si>
    <t xml:space="preserve">B0D9K9X6CP</t>
  </si>
  <si>
    <t xml:space="preserve">HL000189AAK</t>
  </si>
  <si>
    <t xml:space="preserve">ZY-HL000089AAM-WY</t>
  </si>
  <si>
    <t xml:space="preserve">B0D9K71R6T</t>
  </si>
  <si>
    <t xml:space="preserve">ZY-HL000089AAK-WY</t>
  </si>
  <si>
    <t xml:space="preserve">B0D9KBCH1W</t>
  </si>
  <si>
    <t xml:space="preserve">ZY-HL000095AAE-WY</t>
  </si>
  <si>
    <t xml:space="preserve">B0D9K9Y685</t>
  </si>
  <si>
    <t xml:space="preserve">ZY-HL000095AAW-WY</t>
  </si>
  <si>
    <t xml:space="preserve">B0D9K8KS27</t>
  </si>
  <si>
    <t xml:space="preserve">ZY-HL000094AAE-WY</t>
  </si>
  <si>
    <t xml:space="preserve">B0D9K56V9W</t>
  </si>
  <si>
    <t xml:space="preserve">ZY-HL000094AAK-WY</t>
  </si>
  <si>
    <t xml:space="preserve">B0D9K869PN</t>
  </si>
  <si>
    <t xml:space="preserve">ZY-W50489978-WY</t>
  </si>
  <si>
    <t xml:space="preserve">B0D9NX12KM</t>
  </si>
  <si>
    <t xml:space="preserve">ZY-W50489977-WY</t>
  </si>
  <si>
    <t xml:space="preserve">B0D9NXT9FH</t>
  </si>
  <si>
    <t xml:space="preserve">ZY-W50489980-WY</t>
  </si>
  <si>
    <t xml:space="preserve">B0D9NYGXCK</t>
  </si>
  <si>
    <t xml:space="preserve">ZY-W50489981-WY</t>
  </si>
  <si>
    <t xml:space="preserve">B0D9NW4JYT</t>
  </si>
  <si>
    <t xml:space="preserve">ZY-W504102754-WY</t>
  </si>
  <si>
    <t xml:space="preserve">B0D9NW7YF2</t>
  </si>
  <si>
    <t xml:space="preserve">ZY-W504102753-WY</t>
  </si>
  <si>
    <t xml:space="preserve">B0D9NVK6WJ</t>
  </si>
  <si>
    <t xml:space="preserve">ZY-W50489983-WY</t>
  </si>
  <si>
    <t xml:space="preserve">B0D9NYDW5S</t>
  </si>
  <si>
    <t xml:space="preserve">W50489983</t>
  </si>
  <si>
    <t xml:space="preserve">ZY-W50489984-WY</t>
  </si>
  <si>
    <t xml:space="preserve">B0D9NY64LQ</t>
  </si>
  <si>
    <t xml:space="preserve">W50489984</t>
  </si>
  <si>
    <t xml:space="preserve">ZY-W504P145248-WY</t>
  </si>
  <si>
    <t xml:space="preserve">B0D9NY6SPX</t>
  </si>
  <si>
    <t xml:space="preserve">ZY-W504P145247-WY</t>
  </si>
  <si>
    <t xml:space="preserve">B0D9NX7P3M</t>
  </si>
  <si>
    <t xml:space="preserve">ZY-WF532069AAK-WY</t>
  </si>
  <si>
    <t xml:space="preserve">B0D9LXJDF3</t>
  </si>
  <si>
    <t xml:space="preserve">WF532069AAK</t>
  </si>
  <si>
    <t xml:space="preserve">ZY-WF532069AAE-WY</t>
  </si>
  <si>
    <t xml:space="preserve">B0D9LVLBWV</t>
  </si>
  <si>
    <t xml:space="preserve">WF532069AAE</t>
  </si>
  <si>
    <t xml:space="preserve">ZY-WF532069AAH-WY</t>
  </si>
  <si>
    <t xml:space="preserve">B0D9LWDJXC</t>
  </si>
  <si>
    <t xml:space="preserve">WF532069AAH</t>
  </si>
  <si>
    <t xml:space="preserve">ZY-WF532068AAK-WY</t>
  </si>
  <si>
    <t xml:space="preserve">B0D9LW67V5</t>
  </si>
  <si>
    <t xml:space="preserve">WF532068AAK</t>
  </si>
  <si>
    <t xml:space="preserve">ZY-WF532068AAE-WY</t>
  </si>
  <si>
    <t xml:space="preserve">B0D9LWWB4Q</t>
  </si>
  <si>
    <t xml:space="preserve">WF532068AAE</t>
  </si>
  <si>
    <t xml:space="preserve">ZY-WF532068AAH-WY</t>
  </si>
  <si>
    <t xml:space="preserve">B0D9LWV3YS</t>
  </si>
  <si>
    <t xml:space="preserve">WF532068AAH</t>
  </si>
  <si>
    <t xml:space="preserve">ZY-WF305843AAD-WY</t>
  </si>
  <si>
    <t xml:space="preserve">B0D9LXG81G</t>
  </si>
  <si>
    <t xml:space="preserve">WF305843AAD</t>
  </si>
  <si>
    <t xml:space="preserve">ZY-WF305843AAK-WY</t>
  </si>
  <si>
    <t xml:space="preserve">B0D9LWQM1K</t>
  </si>
  <si>
    <t xml:space="preserve">WF305843AAK</t>
  </si>
  <si>
    <t xml:space="preserve">ZY-WF305843AAH-WY</t>
  </si>
  <si>
    <t xml:space="preserve">B0D9LVYCLV</t>
  </si>
  <si>
    <t xml:space="preserve">WF305843AAH</t>
  </si>
  <si>
    <t xml:space="preserve">ZY-WF305844AAD-WY</t>
  </si>
  <si>
    <t xml:space="preserve">B0D9LWLCYM</t>
  </si>
  <si>
    <t xml:space="preserve">WF305844AAD</t>
  </si>
  <si>
    <t xml:space="preserve">ZY-WF305844AAK-WY</t>
  </si>
  <si>
    <t xml:space="preserve">B0D9LW1V1P</t>
  </si>
  <si>
    <t xml:space="preserve">WF305844AAK</t>
  </si>
  <si>
    <t xml:space="preserve">ZY-WF305844AAH-WY</t>
  </si>
  <si>
    <t xml:space="preserve">B0D9LXSQRC</t>
  </si>
  <si>
    <t xml:space="preserve">WF305844AAH</t>
  </si>
  <si>
    <t xml:space="preserve">ZY-W808P176726-WY</t>
  </si>
  <si>
    <t xml:space="preserve">B0D9QFL6DP</t>
  </si>
  <si>
    <t xml:space="preserve">W808P176726</t>
  </si>
  <si>
    <t xml:space="preserve">ZY-W808P176725-WY</t>
  </si>
  <si>
    <t xml:space="preserve">B0D9QGLF4G</t>
  </si>
  <si>
    <t xml:space="preserve">W808P176725</t>
  </si>
  <si>
    <t xml:space="preserve">ZY-W808P176723-WY</t>
  </si>
  <si>
    <t xml:space="preserve">B0D9QHX4TS</t>
  </si>
  <si>
    <t xml:space="preserve">W808P176723</t>
  </si>
  <si>
    <t xml:space="preserve">ZY-WF314642AAA-WY</t>
  </si>
  <si>
    <t xml:space="preserve">B0D9QML96W</t>
  </si>
  <si>
    <t xml:space="preserve">ZY-WF314642AAE-WY</t>
  </si>
  <si>
    <t xml:space="preserve">B0D9QN1P2F</t>
  </si>
  <si>
    <t xml:space="preserve">ZY-WF314643AAA-WY</t>
  </si>
  <si>
    <t xml:space="preserve">B0D9QLHJXY</t>
  </si>
  <si>
    <t xml:space="preserve">ZY-WF314643AAE-WY</t>
  </si>
  <si>
    <t xml:space="preserve">B0D9QP82SZ</t>
  </si>
  <si>
    <t xml:space="preserve">ZY-W311134485-WY</t>
  </si>
  <si>
    <t xml:space="preserve">B0D9QBT2RN</t>
  </si>
  <si>
    <t xml:space="preserve">W311134485</t>
  </si>
  <si>
    <t xml:space="preserve">ZY-W311134483-WY</t>
  </si>
  <si>
    <t xml:space="preserve">B0D9QB1P7J</t>
  </si>
  <si>
    <t xml:space="preserve">W311134483</t>
  </si>
  <si>
    <t xml:space="preserve">ZY-W311134460-WY</t>
  </si>
  <si>
    <t xml:space="preserve">B0D9QB46F8</t>
  </si>
  <si>
    <t xml:space="preserve">W311134460</t>
  </si>
  <si>
    <t xml:space="preserve">ZY-W31183489-WY</t>
  </si>
  <si>
    <t xml:space="preserve">B0D9Q98MS7</t>
  </si>
  <si>
    <t xml:space="preserve">W31183489</t>
  </si>
  <si>
    <t xml:space="preserve">ZY-W311134462-WY</t>
  </si>
  <si>
    <t xml:space="preserve">B0D9QC154Y</t>
  </si>
  <si>
    <t xml:space="preserve">W311134462</t>
  </si>
  <si>
    <t xml:space="preserve">ZY-W311134464-WY</t>
  </si>
  <si>
    <t xml:space="preserve">B0D9QC9YT8</t>
  </si>
  <si>
    <t xml:space="preserve">W311134464</t>
  </si>
  <si>
    <t xml:space="preserve">ZY-W311119789-WY</t>
  </si>
  <si>
    <t xml:space="preserve">B0D9QB6CKK</t>
  </si>
  <si>
    <t xml:space="preserve">W311119789</t>
  </si>
  <si>
    <t xml:space="preserve">ZY-SM000916AAP-WY</t>
  </si>
  <si>
    <t xml:space="preserve">B0D9W88D73</t>
  </si>
  <si>
    <t xml:space="preserve">ZY-SM000916AAE-WY</t>
  </si>
  <si>
    <t xml:space="preserve">B0D9W6TCN3</t>
  </si>
  <si>
    <t xml:space="preserve">ZY-SM000916AAK-WY</t>
  </si>
  <si>
    <t xml:space="preserve">B0D9W6HHZW</t>
  </si>
  <si>
    <t xml:space="preserve">ZT-W1580S00013-WY</t>
  </si>
  <si>
    <t xml:space="preserve">B0D9W5NJXQ</t>
  </si>
  <si>
    <t xml:space="preserve">ZY-W1580S00014-WY</t>
  </si>
  <si>
    <t xml:space="preserve">B0D9W63H9Z</t>
  </si>
  <si>
    <t xml:space="preserve">ZY-W1580S00015-WY</t>
  </si>
  <si>
    <t xml:space="preserve">B0D9W6RY4Y</t>
  </si>
  <si>
    <t xml:space="preserve">ZY-WF531501AAK-WY</t>
  </si>
  <si>
    <t xml:space="preserve">B0D9W6WBRC</t>
  </si>
  <si>
    <t xml:space="preserve">ZY-WF531501AAE-WY</t>
  </si>
  <si>
    <t xml:space="preserve">B0D9W546SV</t>
  </si>
  <si>
    <t xml:space="preserve">ZY-WF303134AAK-WY</t>
  </si>
  <si>
    <t xml:space="preserve">B0D9W7GLKY</t>
  </si>
  <si>
    <t xml:space="preserve">WF303134AAK</t>
  </si>
  <si>
    <t xml:space="preserve">ZY-WF303134AAE-WY</t>
  </si>
  <si>
    <t xml:space="preserve">B0D9W6B1K7</t>
  </si>
  <si>
    <t xml:space="preserve">WF303134AAE</t>
  </si>
  <si>
    <t xml:space="preserve">ZY-WF299337AAA-WY</t>
  </si>
  <si>
    <t xml:space="preserve">B0D9YNYVWK</t>
  </si>
  <si>
    <t xml:space="preserve">WF299337AAA</t>
  </si>
  <si>
    <t xml:space="preserve">ZY-WF299337AAE-WY</t>
  </si>
  <si>
    <t xml:space="preserve">B0D9YQLVQQ</t>
  </si>
  <si>
    <t xml:space="preserve">WF299337AAE</t>
  </si>
  <si>
    <t xml:space="preserve">ZY-WF299338AAA-WY</t>
  </si>
  <si>
    <t xml:space="preserve">B0D9YPQKXC</t>
  </si>
  <si>
    <t xml:space="preserve">WF299338AAA</t>
  </si>
  <si>
    <t xml:space="preserve">ZY-WF299338AAE-WY</t>
  </si>
  <si>
    <t xml:space="preserve">B0D9YSDRH3</t>
  </si>
  <si>
    <t xml:space="preserve">WF299338AAE</t>
  </si>
  <si>
    <t xml:space="preserve">ZY-W1858P164943-WY</t>
  </si>
  <si>
    <t xml:space="preserve">B0DB22QXZN</t>
  </si>
  <si>
    <t xml:space="preserve">ZY-W1858P164944-WY</t>
  </si>
  <si>
    <t xml:space="preserve">B0DB1ZQT1T</t>
  </si>
  <si>
    <t xml:space="preserve">ZY-W1858P164938-WY</t>
  </si>
  <si>
    <t xml:space="preserve">B0DB23VBG4</t>
  </si>
  <si>
    <t xml:space="preserve">ZY-W1858P164941-WY</t>
  </si>
  <si>
    <t xml:space="preserve">B0DB2421P9</t>
  </si>
  <si>
    <t xml:space="preserve">ZY-WF313806AAA-WY</t>
  </si>
  <si>
    <t xml:space="preserve">B0DB23PK4R</t>
  </si>
  <si>
    <t xml:space="preserve">ZY-WF313806AAH-WY</t>
  </si>
  <si>
    <t xml:space="preserve">B0DB224M5C</t>
  </si>
  <si>
    <t xml:space="preserve">ZY-WF313806AAE-WY</t>
  </si>
  <si>
    <t xml:space="preserve">B0DB23SYWL</t>
  </si>
  <si>
    <t xml:space="preserve">ZY-WF313807AAA-WY</t>
  </si>
  <si>
    <t xml:space="preserve">B0DB21GH52</t>
  </si>
  <si>
    <t xml:space="preserve">ZY-WF313807AAH-WY</t>
  </si>
  <si>
    <t xml:space="preserve">B0DB23FR7C</t>
  </si>
  <si>
    <t xml:space="preserve">ZY-WF313807AAE-WY</t>
  </si>
  <si>
    <t xml:space="preserve">B0DB21LNBL</t>
  </si>
  <si>
    <t xml:space="preserve">ZY-W578132027-WY</t>
  </si>
  <si>
    <t xml:space="preserve">B0DB1BXQYD</t>
  </si>
  <si>
    <t xml:space="preserve">W578132027</t>
  </si>
  <si>
    <t xml:space="preserve">ZY-W578P170158-WY</t>
  </si>
  <si>
    <t xml:space="preserve">B0DB19VVKC</t>
  </si>
  <si>
    <t xml:space="preserve">W578P170158</t>
  </si>
  <si>
    <t xml:space="preserve">ZY-W578P191570-WY</t>
  </si>
  <si>
    <t xml:space="preserve">B0DB17WJKM</t>
  </si>
  <si>
    <t xml:space="preserve">W578P191570</t>
  </si>
  <si>
    <t xml:space="preserve">ZY-W578P170159-WY</t>
  </si>
  <si>
    <t xml:space="preserve">B0DB1BH2RZ</t>
  </si>
  <si>
    <t xml:space="preserve">W578P170159</t>
  </si>
  <si>
    <t xml:space="preserve">ZY-W2735P186339-WY</t>
  </si>
  <si>
    <t xml:space="preserve">B0DB5J8Q61</t>
  </si>
  <si>
    <t xml:space="preserve">W2735P186339</t>
  </si>
  <si>
    <t xml:space="preserve">ZY-W2735P186341-WY</t>
  </si>
  <si>
    <t xml:space="preserve">B0DB5J916K</t>
  </si>
  <si>
    <t xml:space="preserve">W2735P186341</t>
  </si>
  <si>
    <t xml:space="preserve">ZY-W578P186748-WY</t>
  </si>
  <si>
    <t xml:space="preserve">B0DB5K3V2C</t>
  </si>
  <si>
    <t xml:space="preserve">W578P186748</t>
  </si>
  <si>
    <t xml:space="preserve">ZY-W578P186749-WY</t>
  </si>
  <si>
    <t xml:space="preserve">B0DB5KH8QC</t>
  </si>
  <si>
    <t xml:space="preserve">W578P186749</t>
  </si>
  <si>
    <t xml:space="preserve">ZY-N733P172696K-WY</t>
  </si>
  <si>
    <t xml:space="preserve">B0DB5Y2S8L</t>
  </si>
  <si>
    <t xml:space="preserve">ZY-N733P172696H-WY</t>
  </si>
  <si>
    <t xml:space="preserve">B0DB5ZL1FB</t>
  </si>
  <si>
    <t xml:space="preserve">ZY-N733P172700K-WY</t>
  </si>
  <si>
    <t xml:space="preserve">B0DB5W38LM</t>
  </si>
  <si>
    <t xml:space="preserve">ZY-N733P172700H-WY</t>
  </si>
  <si>
    <t xml:space="preserve">B0DB611ZSN</t>
  </si>
  <si>
    <t xml:space="preserve">ZY-W487P169718-WY</t>
  </si>
  <si>
    <t xml:space="preserve">B0DB5Z53X4</t>
  </si>
  <si>
    <t xml:space="preserve">W487P169718</t>
  </si>
  <si>
    <t xml:space="preserve">ZY-W487P169719-WY</t>
  </si>
  <si>
    <t xml:space="preserve">B0DB6183YP</t>
  </si>
  <si>
    <t xml:space="preserve">W487P169719</t>
  </si>
  <si>
    <t xml:space="preserve">ZY-W487P169720-WY</t>
  </si>
  <si>
    <t xml:space="preserve">B0DB5Y3Z9T</t>
  </si>
  <si>
    <t xml:space="preserve">W487P169720</t>
  </si>
  <si>
    <t xml:space="preserve">ZY-W487P169722-WY</t>
  </si>
  <si>
    <t xml:space="preserve">B0DB5YBD14</t>
  </si>
  <si>
    <t xml:space="preserve">W487P169722</t>
  </si>
  <si>
    <t xml:space="preserve">ZY-W487P169723-WY</t>
  </si>
  <si>
    <t xml:space="preserve">B0DB5ZN5V4</t>
  </si>
  <si>
    <t xml:space="preserve">W487P169723</t>
  </si>
  <si>
    <t xml:space="preserve">ZY-W487P169721-WY</t>
  </si>
  <si>
    <t xml:space="preserve">B0DB5YPV1K</t>
  </si>
  <si>
    <t xml:space="preserve">W487P169721</t>
  </si>
  <si>
    <t xml:space="preserve">ZY-W1781125239-WY</t>
  </si>
  <si>
    <t xml:space="preserve">B0DBHQJ1Q5</t>
  </si>
  <si>
    <t xml:space="preserve">W1781125239</t>
  </si>
  <si>
    <t xml:space="preserve">ZY-W1781P171452-WY</t>
  </si>
  <si>
    <t xml:space="preserve">B0DBHV4P6T</t>
  </si>
  <si>
    <t xml:space="preserve">W1781P171452</t>
  </si>
  <si>
    <t xml:space="preserve">ZY-W1781125240-WY</t>
  </si>
  <si>
    <t xml:space="preserve">B0DBHV33XX</t>
  </si>
  <si>
    <t xml:space="preserve">W1781125240</t>
  </si>
  <si>
    <t xml:space="preserve">ZY-W1781P180252-WY</t>
  </si>
  <si>
    <t xml:space="preserve">B0DBHT1RHC</t>
  </si>
  <si>
    <t xml:space="preserve">W1781P180252</t>
  </si>
  <si>
    <t xml:space="preserve">ZY-W1781S00018-WY</t>
  </si>
  <si>
    <t xml:space="preserve">B0DBHSTJFL</t>
  </si>
  <si>
    <t xml:space="preserve">W1781S00018</t>
  </si>
  <si>
    <t xml:space="preserve">ZY-W1781S00020-WY</t>
  </si>
  <si>
    <t xml:space="preserve">B0DBHWJ53Z</t>
  </si>
  <si>
    <t xml:space="preserve">W1781S00020</t>
  </si>
  <si>
    <t xml:space="preserve">ZY-W1781S00019-WY</t>
  </si>
  <si>
    <t xml:space="preserve">B0DBHWNPCM</t>
  </si>
  <si>
    <t xml:space="preserve">W1781S00019</t>
  </si>
  <si>
    <t xml:space="preserve">ZY-W1781S00021-WY</t>
  </si>
  <si>
    <t xml:space="preserve">B0DBHRT55N</t>
  </si>
  <si>
    <t xml:space="preserve">W1781S00021</t>
  </si>
  <si>
    <t xml:space="preserve">ZY-W2386P196636-WY</t>
  </si>
  <si>
    <t xml:space="preserve">B0DBL1TX1F</t>
  </si>
  <si>
    <t xml:space="preserve">W2386P196636</t>
  </si>
  <si>
    <t xml:space="preserve">ZY-W2386P192265-WY</t>
  </si>
  <si>
    <t xml:space="preserve">B0DBL3ZQHH</t>
  </si>
  <si>
    <t xml:space="preserve">W2386P192265</t>
  </si>
  <si>
    <t xml:space="preserve">ZY-W2386P196635-WY</t>
  </si>
  <si>
    <t xml:space="preserve">B0DBL1VVNL</t>
  </si>
  <si>
    <t xml:space="preserve">W2386P196635</t>
  </si>
  <si>
    <t xml:space="preserve">ZY-GX001814AAD-WY</t>
  </si>
  <si>
    <t xml:space="preserve">B0DBQD56JG</t>
  </si>
  <si>
    <t xml:space="preserve">GX001814AAD</t>
  </si>
  <si>
    <t xml:space="preserve">ZY-GX001814AAK-WY</t>
  </si>
  <si>
    <t xml:space="preserve">B0DBQDLT8K</t>
  </si>
  <si>
    <t xml:space="preserve">GX001814AAK</t>
  </si>
  <si>
    <t xml:space="preserve">ZY-WF318536AAB-WY</t>
  </si>
  <si>
    <t xml:space="preserve">B0DBVCB3GS</t>
  </si>
  <si>
    <t xml:space="preserve">WF318536AAB</t>
  </si>
  <si>
    <t xml:space="preserve">ZY-WF318536AAK-WY</t>
  </si>
  <si>
    <t xml:space="preserve">B0DBTXLYQD</t>
  </si>
  <si>
    <t xml:space="preserve">WF318536AAK</t>
  </si>
  <si>
    <t xml:space="preserve">ZY-WF318537AAB-WY</t>
  </si>
  <si>
    <t xml:space="preserve">B0DBV412D1</t>
  </si>
  <si>
    <t xml:space="preserve">WF318537AAB</t>
  </si>
  <si>
    <t xml:space="preserve">ZY-WF318537AAK-WY</t>
  </si>
  <si>
    <t xml:space="preserve">B0DBV698R2</t>
  </si>
  <si>
    <t xml:space="preserve">WF318537AAK</t>
  </si>
  <si>
    <t xml:space="preserve">ZY-HL000079AAB-WY</t>
  </si>
  <si>
    <t xml:space="preserve">B0DBTXFK86</t>
  </si>
  <si>
    <t xml:space="preserve">ZY-HL000079AAK-WY</t>
  </si>
  <si>
    <t xml:space="preserve">B0DBV3NYQ8</t>
  </si>
  <si>
    <t xml:space="preserve">ZY-HL000080AAB-WY</t>
  </si>
  <si>
    <t xml:space="preserve">B0DBV3CMT9</t>
  </si>
  <si>
    <t xml:space="preserve">ZY-HL000080AAK-WY</t>
  </si>
  <si>
    <t xml:space="preserve">B0DBV7Y7VP</t>
  </si>
  <si>
    <t xml:space="preserve">ZY-WF307962AAK-WY</t>
  </si>
  <si>
    <t xml:space="preserve">B0DBV3YLB1</t>
  </si>
  <si>
    <t xml:space="preserve">ZY-WF307962AAH-WY</t>
  </si>
  <si>
    <t xml:space="preserve">B0DBV7WFFC</t>
  </si>
  <si>
    <t xml:space="preserve">ZY-WF315530AAK--WY</t>
  </si>
  <si>
    <t xml:space="preserve">B0DBV15FTQ</t>
  </si>
  <si>
    <t xml:space="preserve">ZY-WF315530AAH-WY</t>
  </si>
  <si>
    <t xml:space="preserve">B0DBV1CMCQ</t>
  </si>
  <si>
    <t xml:space="preserve">ZY-WF307963AAK-WY</t>
  </si>
  <si>
    <t xml:space="preserve">B0DBV5S7HT</t>
  </si>
  <si>
    <t xml:space="preserve">ZY-WF307963AAH-WY</t>
  </si>
  <si>
    <t xml:space="preserve">B0DBVDB2JM</t>
  </si>
  <si>
    <t xml:space="preserve">ZY-N820S00002D-WY</t>
  </si>
  <si>
    <t xml:space="preserve">B0DBLT2X6N</t>
  </si>
  <si>
    <t xml:space="preserve">ZY-N820S00002P-WY</t>
  </si>
  <si>
    <t xml:space="preserve">B0DBLSS13L</t>
  </si>
  <si>
    <t xml:space="preserve">ZY-N820S00002K-WY</t>
  </si>
  <si>
    <t xml:space="preserve">B0DBLTV17N</t>
  </si>
  <si>
    <t xml:space="preserve">YI-GX000450AAD-GMWY</t>
  </si>
  <si>
    <t xml:space="preserve">B0D586QJ86</t>
  </si>
  <si>
    <t xml:space="preserve">YI-GX000450AAE-GMWY</t>
  </si>
  <si>
    <t xml:space="preserve">B0D587GQ45</t>
  </si>
  <si>
    <t xml:space="preserve">YI-W504S00115-GMWY</t>
  </si>
  <si>
    <t xml:space="preserve">B0D586SR6B</t>
  </si>
  <si>
    <t xml:space="preserve">YI-W504S00116-GMWY</t>
  </si>
  <si>
    <t xml:space="preserve">B0D587B2JW</t>
  </si>
  <si>
    <t xml:space="preserve">YI-W1711140287-GMWY</t>
  </si>
  <si>
    <t xml:space="preserve">B0D5BD2YPT</t>
  </si>
  <si>
    <t xml:space="preserve">W1711140287</t>
  </si>
  <si>
    <t xml:space="preserve">YI-SW000062AAQ-GMWY</t>
  </si>
  <si>
    <t xml:space="preserve">B0D5BDWK5P</t>
  </si>
  <si>
    <t xml:space="preserve">SW000062AAQ</t>
  </si>
  <si>
    <t xml:space="preserve">YI-SW000062AAP-GMWY</t>
  </si>
  <si>
    <t xml:space="preserve">B0D5BCKC13</t>
  </si>
  <si>
    <t xml:space="preserve">SW000062AAP</t>
  </si>
  <si>
    <t xml:space="preserve">YI-WF326381AAW-GMWY</t>
  </si>
  <si>
    <t xml:space="preserve">B0D9VF97P9</t>
  </si>
  <si>
    <t xml:space="preserve">WF326381AAW</t>
  </si>
  <si>
    <t xml:space="preserve">YI-WF326381AAZ-GMWY</t>
  </si>
  <si>
    <t xml:space="preserve">B0D9VD3SVR</t>
  </si>
  <si>
    <t xml:space="preserve">WF326381AAZ</t>
  </si>
  <si>
    <t xml:space="preserve">YI-WF326381AAG-GMWY</t>
  </si>
  <si>
    <t xml:space="preserve">B0D9VDMHWM</t>
  </si>
  <si>
    <t xml:space="preserve">WF326381AAG</t>
  </si>
  <si>
    <t xml:space="preserve">YI-BS531573AAE-GMWY</t>
  </si>
  <si>
    <t xml:space="preserve">B0D9QHM64M</t>
  </si>
  <si>
    <t xml:space="preserve">BS531573AAE</t>
  </si>
  <si>
    <t xml:space="preserve">YI-BS531573AAA-GMWY</t>
  </si>
  <si>
    <t xml:space="preserve">B0D9QGNRVG</t>
  </si>
  <si>
    <t xml:space="preserve">BS531573AAA</t>
  </si>
  <si>
    <t xml:space="preserve">YI-WF530025AAD-GMWY</t>
  </si>
  <si>
    <t xml:space="preserve">B0D9Q3CGK5</t>
  </si>
  <si>
    <t xml:space="preserve">WF530025AAD</t>
  </si>
  <si>
    <t xml:space="preserve">YI-WF530031AAP-GMWY</t>
  </si>
  <si>
    <t xml:space="preserve">B0D9Q27YM3</t>
  </si>
  <si>
    <t xml:space="preserve">WF530031AAP</t>
  </si>
  <si>
    <t xml:space="preserve">YI-WF530029AAP-GMWY</t>
  </si>
  <si>
    <t xml:space="preserve">B0D9Q2CK3H</t>
  </si>
  <si>
    <t xml:space="preserve">WF530029AAP</t>
  </si>
  <si>
    <t xml:space="preserve">YI-WF530027AAD-GMWY</t>
  </si>
  <si>
    <t xml:space="preserve">B0D9Q3WHMN</t>
  </si>
  <si>
    <t xml:space="preserve">WF530027AAD</t>
  </si>
  <si>
    <t xml:space="preserve">YI-WF530030AAP-GMWY</t>
  </si>
  <si>
    <t xml:space="preserve">B0D9Q297GS</t>
  </si>
  <si>
    <t xml:space="preserve">WF530030AAP</t>
  </si>
  <si>
    <t xml:space="preserve">YI-WF530026AAD-GMWY</t>
  </si>
  <si>
    <t xml:space="preserve">B0D9Q2RNSL</t>
  </si>
  <si>
    <t xml:space="preserve">WF530026AAD</t>
  </si>
  <si>
    <t xml:space="preserve">YI-W578P191951-GMWY</t>
  </si>
  <si>
    <t xml:space="preserve">B0D9P4BZ5N</t>
  </si>
  <si>
    <t xml:space="preserve">W578P191951</t>
  </si>
  <si>
    <t xml:space="preserve">YI-W578P191952-GMWY</t>
  </si>
  <si>
    <t xml:space="preserve">B0D9P1LGVY</t>
  </si>
  <si>
    <t xml:space="preserve">W578P191952</t>
  </si>
  <si>
    <t xml:space="preserve">YI-N701P170777P-GMWY</t>
  </si>
  <si>
    <t xml:space="preserve">B0D9NWWKRL</t>
  </si>
  <si>
    <t xml:space="preserve">N701P170777P</t>
  </si>
  <si>
    <t xml:space="preserve">YI-N701P170778E-GMWY</t>
  </si>
  <si>
    <t xml:space="preserve">B0D9NYNQWN</t>
  </si>
  <si>
    <t xml:space="preserve">N701P170778E</t>
  </si>
  <si>
    <t xml:space="preserve">YI-N701P170778P-GMWY</t>
  </si>
  <si>
    <t xml:space="preserve">B0D9NY4FZX</t>
  </si>
  <si>
    <t xml:space="preserve">N701P170778P</t>
  </si>
  <si>
    <t xml:space="preserve">YI-N701P170777G-GMWY</t>
  </si>
  <si>
    <t xml:space="preserve">B0D9NY3YYB</t>
  </si>
  <si>
    <t xml:space="preserve">N701P170777G</t>
  </si>
  <si>
    <t xml:space="preserve">YI-N701P170777E-GMWY</t>
  </si>
  <si>
    <t xml:space="preserve">B0D9NZ99WB</t>
  </si>
  <si>
    <t xml:space="preserve">N701P170777E</t>
  </si>
  <si>
    <t xml:space="preserve">YI-N701P170778G-GMWY</t>
  </si>
  <si>
    <t xml:space="preserve">B0D9NXHHRV</t>
  </si>
  <si>
    <t xml:space="preserve">N701P170778G</t>
  </si>
  <si>
    <t xml:space="preserve">YI-W640105286-GMWY</t>
  </si>
  <si>
    <t xml:space="preserve">B0D9NF1DKF</t>
  </si>
  <si>
    <t xml:space="preserve">YI-W640105292-GMWY</t>
  </si>
  <si>
    <t xml:space="preserve">B0D9NBVM5W</t>
  </si>
  <si>
    <t xml:space="preserve">YI-W640105282-GMWY</t>
  </si>
  <si>
    <t xml:space="preserve">B0D9ND69Z4</t>
  </si>
  <si>
    <t xml:space="preserve">YI-W640105281-GMWY</t>
  </si>
  <si>
    <t xml:space="preserve">B0D9ND8YSD</t>
  </si>
  <si>
    <t xml:space="preserve">YI-W640105284-GMWY</t>
  </si>
  <si>
    <t xml:space="preserve">B0D9ND1FQD</t>
  </si>
  <si>
    <t xml:space="preserve">YI-GX000389AAK-GMWY</t>
  </si>
  <si>
    <t xml:space="preserve">B0D9M5P6JH</t>
  </si>
  <si>
    <t xml:space="preserve">YI-GX000390AAK-GMWY</t>
  </si>
  <si>
    <t xml:space="preserve">B0D9M91B9P</t>
  </si>
  <si>
    <t xml:space="preserve">YI-GX000390AAR-GMWY</t>
  </si>
  <si>
    <t xml:space="preserve">B0D9M8JDPH</t>
  </si>
  <si>
    <t xml:space="preserve">YI-GX000389AAR-GMWY</t>
  </si>
  <si>
    <t xml:space="preserve">B0D9M9MGX2</t>
  </si>
  <si>
    <t xml:space="preserve">YI-GX000395AAK-GMWY</t>
  </si>
  <si>
    <t xml:space="preserve">B0D9M1V2RR</t>
  </si>
  <si>
    <t xml:space="preserve">GX000395AAK</t>
  </si>
  <si>
    <t xml:space="preserve">YI-GX000394AAK-GMWY</t>
  </si>
  <si>
    <t xml:space="preserve">B0D9M3S4NJ</t>
  </si>
  <si>
    <t xml:space="preserve">GX000394AAK</t>
  </si>
  <si>
    <t xml:space="preserve">YI-WF317095AAD-GMWY</t>
  </si>
  <si>
    <t xml:space="preserve">B0D9LRYHHL</t>
  </si>
  <si>
    <t xml:space="preserve">WF317095AAD</t>
  </si>
  <si>
    <t xml:space="preserve">YI-XW000016AAB-GMWY</t>
  </si>
  <si>
    <t xml:space="preserve">B0D9LRGD35</t>
  </si>
  <si>
    <t xml:space="preserve">XW000016AAB</t>
  </si>
  <si>
    <t xml:space="preserve">YI-WF317095AAB-GMWY</t>
  </si>
  <si>
    <t xml:space="preserve">B0D9LR1TPH</t>
  </si>
  <si>
    <t xml:space="preserve">WF317095AAB</t>
  </si>
  <si>
    <t xml:space="preserve">YI-WF317094AAD-GMWY</t>
  </si>
  <si>
    <t xml:space="preserve">B0D9LPTH72</t>
  </si>
  <si>
    <t xml:space="preserve">WF317094AAD</t>
  </si>
  <si>
    <t xml:space="preserve">YI-WF317094AAB-GMWY</t>
  </si>
  <si>
    <t xml:space="preserve">B0D9LSH44C</t>
  </si>
  <si>
    <t xml:space="preserve">WF317094AAB</t>
  </si>
  <si>
    <t xml:space="preserve">YI-XW000016AAD-GMWY</t>
  </si>
  <si>
    <t xml:space="preserve">B0D9LSV2K5</t>
  </si>
  <si>
    <t xml:space="preserve">XW000016AAD</t>
  </si>
  <si>
    <t xml:space="preserve">YI-WF317093AAD-GMWY</t>
  </si>
  <si>
    <t xml:space="preserve">B0D9LR1FB1</t>
  </si>
  <si>
    <t xml:space="preserve">WF317093AAD</t>
  </si>
  <si>
    <t xml:space="preserve">YI-WF317093AAB-GMWY</t>
  </si>
  <si>
    <t xml:space="preserve">B0D9LSL8Q1</t>
  </si>
  <si>
    <t xml:space="preserve">WF317093AAB</t>
  </si>
  <si>
    <t xml:space="preserve">YI-SW000126AAF-GMWY</t>
  </si>
  <si>
    <t xml:space="preserve">B0D9K5R1K7</t>
  </si>
  <si>
    <t xml:space="preserve">SW000126AAF</t>
  </si>
  <si>
    <t xml:space="preserve">YI-WF318452AAK-GMWY</t>
  </si>
  <si>
    <t xml:space="preserve">B0D9K3HNJF</t>
  </si>
  <si>
    <t xml:space="preserve">WF318452AAK</t>
  </si>
  <si>
    <t xml:space="preserve">YI-WF318452AAF-GMWY</t>
  </si>
  <si>
    <t xml:space="preserve">B0D9K625Z9</t>
  </si>
  <si>
    <t xml:space="preserve">WF318452AAF</t>
  </si>
  <si>
    <t xml:space="preserve">YI-SW000126AAE-GMWY</t>
  </si>
  <si>
    <t xml:space="preserve">B0D9K6WYJR</t>
  </si>
  <si>
    <t xml:space="preserve">SW000126AAE</t>
  </si>
  <si>
    <t xml:space="preserve">YI-SW000127AAE-GMWY</t>
  </si>
  <si>
    <t xml:space="preserve">B0D9K5GYZ1</t>
  </si>
  <si>
    <t xml:space="preserve">SW000127AAE</t>
  </si>
  <si>
    <t xml:space="preserve">YI-SW000127AAK-GMWY</t>
  </si>
  <si>
    <t xml:space="preserve">B0D9K554TD</t>
  </si>
  <si>
    <t xml:space="preserve">SW000127AAK</t>
  </si>
  <si>
    <t xml:space="preserve">YI-WF318452AAE-GMWY</t>
  </si>
  <si>
    <t xml:space="preserve">B0D9K4652X</t>
  </si>
  <si>
    <t xml:space="preserve">WF318452AAE</t>
  </si>
  <si>
    <t xml:space="preserve">YI-SW000122AAE-GMWY</t>
  </si>
  <si>
    <t xml:space="preserve">B0D9JRG48D</t>
  </si>
  <si>
    <t xml:space="preserve">SW000122AAE</t>
  </si>
  <si>
    <t xml:space="preserve">YI-WF316721AAK-GMWY</t>
  </si>
  <si>
    <t xml:space="preserve">B0D9JQVNMF</t>
  </si>
  <si>
    <t xml:space="preserve">WF316721AAK</t>
  </si>
  <si>
    <t xml:space="preserve">YI-WF316721AAC-GMWY</t>
  </si>
  <si>
    <t xml:space="preserve">B0D9JST7F2</t>
  </si>
  <si>
    <t xml:space="preserve">WF316721AAC</t>
  </si>
  <si>
    <t xml:space="preserve">YI-SW000122AAC-GMWY</t>
  </si>
  <si>
    <t xml:space="preserve">B0D9JSKT8Y</t>
  </si>
  <si>
    <t xml:space="preserve">SW000122AAC</t>
  </si>
  <si>
    <t xml:space="preserve">YI-SW000122AAK-GMWY</t>
  </si>
  <si>
    <t xml:space="preserve">B0D9JRDB21</t>
  </si>
  <si>
    <t xml:space="preserve">SW000122AAK</t>
  </si>
  <si>
    <t xml:space="preserve">YI-WF316721AAE-GMWY</t>
  </si>
  <si>
    <t xml:space="preserve">B0D9JRG337</t>
  </si>
  <si>
    <t xml:space="preserve">WF316721AAE</t>
  </si>
  <si>
    <t xml:space="preserve">YI-WF313571AAK-GMWY</t>
  </si>
  <si>
    <t xml:space="preserve">B0D9J75MPN</t>
  </si>
  <si>
    <t xml:space="preserve">WF313571AAK</t>
  </si>
  <si>
    <t xml:space="preserve">YI-WF313571AAB-GMWY</t>
  </si>
  <si>
    <t xml:space="preserve">B0D9J68YV8</t>
  </si>
  <si>
    <t xml:space="preserve">WF313571AAB</t>
  </si>
  <si>
    <t xml:space="preserve">YI-WF308731AAB-GMWY</t>
  </si>
  <si>
    <t xml:space="preserve">B0D9J75Z7T</t>
  </si>
  <si>
    <t xml:space="preserve">WF308731AAB</t>
  </si>
  <si>
    <t xml:space="preserve">YI-WF308731AAE--GMWY</t>
  </si>
  <si>
    <t xml:space="preserve">B0D9J6JKJ7</t>
  </si>
  <si>
    <t xml:space="preserve">WF308731AAE</t>
  </si>
  <si>
    <t xml:space="preserve">YI-WF308731AAK-GMWY</t>
  </si>
  <si>
    <t xml:space="preserve">B0D9J6H742</t>
  </si>
  <si>
    <t xml:space="preserve">WF308731AAK</t>
  </si>
  <si>
    <t xml:space="preserve">YI-WF315490AAB-GMWY</t>
  </si>
  <si>
    <t xml:space="preserve">B0D9HCP51Z</t>
  </si>
  <si>
    <t xml:space="preserve">WF315490AAB</t>
  </si>
  <si>
    <t xml:space="preserve">YI-WF315490AAK-GMWY</t>
  </si>
  <si>
    <t xml:space="preserve">B0D9HDDYMT</t>
  </si>
  <si>
    <t xml:space="preserve">WF315490AAK</t>
  </si>
  <si>
    <t xml:space="preserve">YI-WF314582AAK-GMWY</t>
  </si>
  <si>
    <t xml:space="preserve">B0D9HC6J6M</t>
  </si>
  <si>
    <t xml:space="preserve">WF314582AAK</t>
  </si>
  <si>
    <t xml:space="preserve">YI-WF314582AAB-GMWY</t>
  </si>
  <si>
    <t xml:space="preserve">B0D9H9X6RC</t>
  </si>
  <si>
    <t xml:space="preserve">WF314582AAB</t>
  </si>
  <si>
    <t xml:space="preserve">YI-W2156P145163-GMWY</t>
  </si>
  <si>
    <t xml:space="preserve">B0D9GVK8WM</t>
  </si>
  <si>
    <t xml:space="preserve">W2156P145163</t>
  </si>
  <si>
    <t xml:space="preserve">YI-W2156P145161-GMWY</t>
  </si>
  <si>
    <t xml:space="preserve">B0D9GSJDF6</t>
  </si>
  <si>
    <t xml:space="preserve">W2156P145161</t>
  </si>
  <si>
    <t xml:space="preserve">YI-N704P165645-GMWY</t>
  </si>
  <si>
    <t xml:space="preserve">B0D9GTWZZL</t>
  </si>
  <si>
    <t xml:space="preserve">N704P165645</t>
  </si>
  <si>
    <t xml:space="preserve">YI-WF305498AAK-GMWY</t>
  </si>
  <si>
    <t xml:space="preserve">B0D9GT9FFS</t>
  </si>
  <si>
    <t xml:space="preserve">WF305498AAK</t>
  </si>
  <si>
    <t xml:space="preserve">YI-W419142759-GMWY</t>
  </si>
  <si>
    <t xml:space="preserve">B0D9DC32JZ</t>
  </si>
  <si>
    <t xml:space="preserve">W419142759</t>
  </si>
  <si>
    <t xml:space="preserve">YI-W41914276-GMWY</t>
  </si>
  <si>
    <t xml:space="preserve">B0D9DCBR95</t>
  </si>
  <si>
    <t xml:space="preserve">W41914276</t>
  </si>
  <si>
    <t xml:space="preserve">YI-W757140949-GMWY</t>
  </si>
  <si>
    <t xml:space="preserve">B0D9DB3FH7</t>
  </si>
  <si>
    <t xml:space="preserve">W757140949</t>
  </si>
  <si>
    <t xml:space="preserve">YI-W757140954-GMWY</t>
  </si>
  <si>
    <t xml:space="preserve">B0D9DBKMS3</t>
  </si>
  <si>
    <t xml:space="preserve">W757140954</t>
  </si>
  <si>
    <t xml:space="preserve">YI-W757140955-GMWY</t>
  </si>
  <si>
    <t xml:space="preserve">B0D9DBD6CY</t>
  </si>
  <si>
    <t xml:space="preserve">W757140955</t>
  </si>
  <si>
    <t xml:space="preserve">YI-W757140951-GMWY</t>
  </si>
  <si>
    <t xml:space="preserve">B0D9D9MG7Z</t>
  </si>
  <si>
    <t xml:space="preserve">W757140951</t>
  </si>
  <si>
    <t xml:space="preserve">YI-W757140956-GMWY</t>
  </si>
  <si>
    <t xml:space="preserve">B0D9DBTHQG</t>
  </si>
  <si>
    <t xml:space="preserve">W757140956</t>
  </si>
  <si>
    <t xml:space="preserve">YI-W757140957-GMWY</t>
  </si>
  <si>
    <t xml:space="preserve">B0D9D9X6QL</t>
  </si>
  <si>
    <t xml:space="preserve">W757140957</t>
  </si>
  <si>
    <t xml:space="preserve">YI-W757140952-GMWY</t>
  </si>
  <si>
    <t xml:space="preserve">B0D9DB9HMJ</t>
  </si>
  <si>
    <t xml:space="preserve">W757140952</t>
  </si>
  <si>
    <t xml:space="preserve">YI-W757140950-GMWY</t>
  </si>
  <si>
    <t xml:space="preserve">B0D9D7L3LF</t>
  </si>
  <si>
    <t xml:space="preserve">W757140950</t>
  </si>
  <si>
    <t xml:space="preserve">YI-W757140953-GMWY</t>
  </si>
  <si>
    <t xml:space="preserve">B0D9D9QWH2</t>
  </si>
  <si>
    <t xml:space="preserve">W757140953</t>
  </si>
  <si>
    <t xml:space="preserve">YI-WF320405AAK-GMWY</t>
  </si>
  <si>
    <t xml:space="preserve">B0D9BC5X75</t>
  </si>
  <si>
    <t xml:space="preserve">WF320405AAK</t>
  </si>
  <si>
    <t xml:space="preserve">YI-WF324359AAB-GMWY</t>
  </si>
  <si>
    <t xml:space="preserve">B0D9BBNR2K</t>
  </si>
  <si>
    <t xml:space="preserve">WF324359AAB</t>
  </si>
  <si>
    <t xml:space="preserve">YI-WF320536AAB-GMWY</t>
  </si>
  <si>
    <t xml:space="preserve">B0D9BCMJL7</t>
  </si>
  <si>
    <t xml:space="preserve">WF320536AAB</t>
  </si>
  <si>
    <t xml:space="preserve">YI-WF320536AAK-GMWY</t>
  </si>
  <si>
    <t xml:space="preserve">B0D9BDCPWW</t>
  </si>
  <si>
    <t xml:space="preserve">WF320536AAK</t>
  </si>
  <si>
    <t xml:space="preserve">YI-WF324359AAK-GMWY</t>
  </si>
  <si>
    <t xml:space="preserve">B0D9BCLRN1</t>
  </si>
  <si>
    <t xml:space="preserve">WF324359AAK</t>
  </si>
  <si>
    <t xml:space="preserve">YI-WF324358AAB-GMWY</t>
  </si>
  <si>
    <t xml:space="preserve">B0D9BDH6VV</t>
  </si>
  <si>
    <t xml:space="preserve">WF324358AAB</t>
  </si>
  <si>
    <t xml:space="preserve">YI-WF324358AAK-GMWY</t>
  </si>
  <si>
    <t xml:space="preserve">B0D9BBC8CM</t>
  </si>
  <si>
    <t xml:space="preserve">WF324358AAK</t>
  </si>
  <si>
    <t xml:space="preserve">YI-WF531256AAK-GMWY</t>
  </si>
  <si>
    <t xml:space="preserve">B0D9W82T1W</t>
  </si>
  <si>
    <t xml:space="preserve">WF531256AAK</t>
  </si>
  <si>
    <t xml:space="preserve">YI-WF305078AAE-GMWY</t>
  </si>
  <si>
    <t xml:space="preserve">B0D9W6DVBR</t>
  </si>
  <si>
    <t xml:space="preserve">WF305078AAE</t>
  </si>
  <si>
    <t xml:space="preserve">YI-WF305081AAE-GMWY</t>
  </si>
  <si>
    <t xml:space="preserve">B0D9W9N3B7</t>
  </si>
  <si>
    <t xml:space="preserve">WF305081AAE</t>
  </si>
  <si>
    <t xml:space="preserve">YI-SW000114AAK-GMWY</t>
  </si>
  <si>
    <t xml:space="preserve">B0D9W7P9KP</t>
  </si>
  <si>
    <t xml:space="preserve">SW000114AAK</t>
  </si>
  <si>
    <t xml:space="preserve">YI-SW000114AAC-GMWY</t>
  </si>
  <si>
    <t xml:space="preserve">B0D9W8RD91</t>
  </si>
  <si>
    <t xml:space="preserve">SW000114AAC</t>
  </si>
  <si>
    <t xml:space="preserve">YI-WF305078AAC-GMWY</t>
  </si>
  <si>
    <t xml:space="preserve">B0D9W8W1SN</t>
  </si>
  <si>
    <t xml:space="preserve">WF305078AAC</t>
  </si>
  <si>
    <t xml:space="preserve">YI-WF305081AAK-GMWY</t>
  </si>
  <si>
    <t xml:space="preserve">B0D9W5PCDQ</t>
  </si>
  <si>
    <t xml:space="preserve">WF305081AAK</t>
  </si>
  <si>
    <t xml:space="preserve">YI-WF305078AAK-GMWY</t>
  </si>
  <si>
    <t xml:space="preserve">B0D9W7WWS6</t>
  </si>
  <si>
    <t xml:space="preserve">WF305078AAK</t>
  </si>
  <si>
    <t xml:space="preserve">YI-SW000114AAE-GMWY</t>
  </si>
  <si>
    <t xml:space="preserve">B0D9W8MHR2</t>
  </si>
  <si>
    <t xml:space="preserve">SW000114AAE</t>
  </si>
  <si>
    <t xml:space="preserve">YI-WF305081AAC-GMWY</t>
  </si>
  <si>
    <t xml:space="preserve">B0D9W7FCVX</t>
  </si>
  <si>
    <t xml:space="preserve">WF305081AAC</t>
  </si>
  <si>
    <t xml:space="preserve">YI-SW000115AAE-GMWY</t>
  </si>
  <si>
    <t xml:space="preserve">B0D9W8CPJB</t>
  </si>
  <si>
    <t xml:space="preserve">SW000115AAE</t>
  </si>
  <si>
    <t xml:space="preserve">YI-SW000115AAC-GMWY</t>
  </si>
  <si>
    <t xml:space="preserve">B0D9W82678</t>
  </si>
  <si>
    <t xml:space="preserve">SW000115AAC-1</t>
  </si>
  <si>
    <t xml:space="preserve">YI-SW000115AAK-GMWY</t>
  </si>
  <si>
    <t xml:space="preserve">B0D9W9F2LK</t>
  </si>
  <si>
    <t xml:space="preserve">SW000115AAK</t>
  </si>
  <si>
    <t xml:space="preserve">YI-WF530453AAK-GMWY</t>
  </si>
  <si>
    <t xml:space="preserve">B0D9YMJVN5</t>
  </si>
  <si>
    <t xml:space="preserve">WF530453AAK</t>
  </si>
  <si>
    <t xml:space="preserve">YI-WF530452AAK-GMWY</t>
  </si>
  <si>
    <t xml:space="preserve">B0D9YMNRFG</t>
  </si>
  <si>
    <t xml:space="preserve">WF530452AAK</t>
  </si>
  <si>
    <t xml:space="preserve">YI-WF530456AAK-GMWY</t>
  </si>
  <si>
    <t xml:space="preserve">B0DB11Q3D7</t>
  </si>
  <si>
    <t xml:space="preserve">WF530456AAK</t>
  </si>
  <si>
    <t xml:space="preserve">YI-WF530455AAK-GMWY</t>
  </si>
  <si>
    <t xml:space="preserve">B0DB131Y93</t>
  </si>
  <si>
    <t xml:space="preserve">WF530455AAK</t>
  </si>
  <si>
    <t xml:space="preserve">YI-WF530454AAK-GMWY</t>
  </si>
  <si>
    <t xml:space="preserve">B0DB122N9K</t>
  </si>
  <si>
    <t xml:space="preserve">WF530454AAK</t>
  </si>
  <si>
    <t xml:space="preserve">YI-BS701P170745B-GMWY</t>
  </si>
  <si>
    <t xml:space="preserve">B0D9YL33Y1</t>
  </si>
  <si>
    <t xml:space="preserve">BS701P170745B</t>
  </si>
  <si>
    <t xml:space="preserve">YI-BS701P170747C-GMWY</t>
  </si>
  <si>
    <t xml:space="preserve">B0D9YMRRSM</t>
  </si>
  <si>
    <t xml:space="preserve">BS701P170747C</t>
  </si>
  <si>
    <t xml:space="preserve">YI-N701P170829E-GMWY</t>
  </si>
  <si>
    <t xml:space="preserve">B0D9YJCFYK</t>
  </si>
  <si>
    <t xml:space="preserve">N701P170829E</t>
  </si>
  <si>
    <t xml:space="preserve">YI-N701P170824E-GMWY</t>
  </si>
  <si>
    <t xml:space="preserve">B0D9YKNV84</t>
  </si>
  <si>
    <t xml:space="preserve">N701P170824E</t>
  </si>
  <si>
    <t xml:space="preserve">YI-N701P170829C-GMWY</t>
  </si>
  <si>
    <t xml:space="preserve">B0D9YLTG6G</t>
  </si>
  <si>
    <t xml:space="preserve">N701P170829C</t>
  </si>
  <si>
    <t xml:space="preserve">YI-BS701P170745C-GMWY</t>
  </si>
  <si>
    <t xml:space="preserve">B0D9YL7KGC</t>
  </si>
  <si>
    <t xml:space="preserve">BS701P170745C</t>
  </si>
  <si>
    <t xml:space="preserve">YI-N701P170824C-GMWY</t>
  </si>
  <si>
    <t xml:space="preserve">B0D9YLP583</t>
  </si>
  <si>
    <t xml:space="preserve">N701P170824C</t>
  </si>
  <si>
    <t xml:space="preserve">YI-N701P170811E-GMWY</t>
  </si>
  <si>
    <t xml:space="preserve">B0D9YKKNND</t>
  </si>
  <si>
    <t xml:space="preserve">N701P170811E</t>
  </si>
  <si>
    <t xml:space="preserve">YI-BS701P170747B-GMWY</t>
  </si>
  <si>
    <t xml:space="preserve">B0D9YK7PCL</t>
  </si>
  <si>
    <t xml:space="preserve">BS701P170747B</t>
  </si>
  <si>
    <t xml:space="preserve">YI-N701P170811C-GMWY</t>
  </si>
  <si>
    <t xml:space="preserve">B0D9YLP9V4</t>
  </si>
  <si>
    <t xml:space="preserve">N701P170811C</t>
  </si>
  <si>
    <t xml:space="preserve">YI-N733S172839K-GMWY</t>
  </si>
  <si>
    <t xml:space="preserve">B0DB1WDYXJ</t>
  </si>
  <si>
    <t xml:space="preserve">N733S172839K</t>
  </si>
  <si>
    <t xml:space="preserve">YI-N733S172839E-GMWY</t>
  </si>
  <si>
    <t xml:space="preserve">B0DB1W14TK</t>
  </si>
  <si>
    <t xml:space="preserve">N733S172839E</t>
  </si>
  <si>
    <t xml:space="preserve">YI-N733S172712E-GMWY</t>
  </si>
  <si>
    <t xml:space="preserve">B0DB1W2161</t>
  </si>
  <si>
    <t xml:space="preserve">N733S172712E</t>
  </si>
  <si>
    <t xml:space="preserve">YI-N733S172712K-GMWY</t>
  </si>
  <si>
    <t xml:space="preserve">B0DB1VX2T4</t>
  </si>
  <si>
    <t xml:space="preserve">N733S172712K</t>
  </si>
  <si>
    <t xml:space="preserve">YI-GX000456AAK-GMWY</t>
  </si>
  <si>
    <t xml:space="preserve">B0DB8HWCPJ</t>
  </si>
  <si>
    <t xml:space="preserve">YI-GX001828AAE-GMWY</t>
  </si>
  <si>
    <t xml:space="preserve">B0DB8KFJD6</t>
  </si>
  <si>
    <t xml:space="preserve">GX001828AAE</t>
  </si>
  <si>
    <t xml:space="preserve">YI-GX000455AAE-GMWY</t>
  </si>
  <si>
    <t xml:space="preserve">B0DB8LTRCL</t>
  </si>
  <si>
    <t xml:space="preserve">YI-GX000455AAK-GMWY</t>
  </si>
  <si>
    <t xml:space="preserve">B0DB8GZRB5</t>
  </si>
  <si>
    <t xml:space="preserve">YI-GX000456AAE-GMWY</t>
  </si>
  <si>
    <t xml:space="preserve">B0DB8LNBP3</t>
  </si>
  <si>
    <t xml:space="preserve">YI-GX001828AAK-GMWY</t>
  </si>
  <si>
    <t xml:space="preserve">B0DB8HGZJF</t>
  </si>
  <si>
    <t xml:space="preserve">YI-W636P188782-GMWY</t>
  </si>
  <si>
    <t xml:space="preserve">B0DB866NTD</t>
  </si>
  <si>
    <t xml:space="preserve">W636P188782</t>
  </si>
  <si>
    <t xml:space="preserve">YI-W636P188785-GMWY</t>
  </si>
  <si>
    <t xml:space="preserve">B0DB82BT8S</t>
  </si>
  <si>
    <t xml:space="preserve">W636P188785</t>
  </si>
  <si>
    <t xml:space="preserve">YI-WF294208AAE-GMWY</t>
  </si>
  <si>
    <t xml:space="preserve">B0DB5XNJSD</t>
  </si>
  <si>
    <t xml:space="preserve">WF294208AAE</t>
  </si>
  <si>
    <t xml:space="preserve">YI-WF294208AAK-GMWY</t>
  </si>
  <si>
    <t xml:space="preserve">B0DB5WYL4G</t>
  </si>
  <si>
    <t xml:space="preserve">WF294208AAK</t>
  </si>
  <si>
    <t xml:space="preserve">YI-WF294208AAP-GMWY</t>
  </si>
  <si>
    <t xml:space="preserve">B0DB5WP84D</t>
  </si>
  <si>
    <t xml:space="preserve">WF294208AAP</t>
  </si>
  <si>
    <t xml:space="preserve">YI-N733P172696H-GMWY</t>
  </si>
  <si>
    <t xml:space="preserve">B0DB5SP8DC</t>
  </si>
  <si>
    <t xml:space="preserve">YI-N733P172700H-GMWY</t>
  </si>
  <si>
    <t xml:space="preserve">B0DB5RPV5Q</t>
  </si>
  <si>
    <t xml:space="preserve">YI-N733P172700K-GMWY</t>
  </si>
  <si>
    <t xml:space="preserve">B0DB5SRS1S</t>
  </si>
  <si>
    <t xml:space="preserve">YI-N733P172696K-GMWY</t>
  </si>
  <si>
    <t xml:space="preserve">B0DB5S1754</t>
  </si>
  <si>
    <t xml:space="preserve">YI-W679P147858-GMWY</t>
  </si>
  <si>
    <t xml:space="preserve">B0DB5KND6J</t>
  </si>
  <si>
    <t xml:space="preserve">W679P147858</t>
  </si>
  <si>
    <t xml:space="preserve">YI-W679P147859-GMWY</t>
  </si>
  <si>
    <t xml:space="preserve">B0DB5LH36G</t>
  </si>
  <si>
    <t xml:space="preserve">W679P147859</t>
  </si>
  <si>
    <t xml:space="preserve">YI-W1162123743-GMWY</t>
  </si>
  <si>
    <t xml:space="preserve">B0DBLVBW8J</t>
  </si>
  <si>
    <t xml:space="preserve">W1162123743</t>
  </si>
  <si>
    <t xml:space="preserve">YI-W1162123744-GMWY</t>
  </si>
  <si>
    <t xml:space="preserve">B0DBLY1RCC</t>
  </si>
  <si>
    <t xml:space="preserve">W1162123744</t>
  </si>
  <si>
    <t xml:space="preserve">YI-W1162123745-GMWY</t>
  </si>
  <si>
    <t xml:space="preserve">B0DBLWV583</t>
  </si>
  <si>
    <t xml:space="preserve">W1162123745</t>
  </si>
  <si>
    <t xml:space="preserve">YI-W1162123746-GMWY</t>
  </si>
  <si>
    <t xml:space="preserve">B0DBLWJMWW</t>
  </si>
  <si>
    <t xml:space="preserve">W1162123746</t>
  </si>
  <si>
    <t xml:space="preserve">YI-W1162P187901-GMWY</t>
  </si>
  <si>
    <t xml:space="preserve">B0DBLQQVVY</t>
  </si>
  <si>
    <t xml:space="preserve">W1162P187901</t>
  </si>
  <si>
    <t xml:space="preserve">YI-W1162P187900-GMWY</t>
  </si>
  <si>
    <t xml:space="preserve">B0DBLQYDRM</t>
  </si>
  <si>
    <t xml:space="preserve">W1162P187900</t>
  </si>
  <si>
    <t xml:space="preserve">YI-W697S00032-GMWY</t>
  </si>
  <si>
    <t xml:space="preserve">B0DBKXYLMK</t>
  </si>
  <si>
    <t xml:space="preserve">YI-W697S00033-GMWY</t>
  </si>
  <si>
    <t xml:space="preserve">B0DBKF58NL</t>
  </si>
  <si>
    <t xml:space="preserve">YI-BS309052AAD-GMWY</t>
  </si>
  <si>
    <t xml:space="preserve">B0DBHVZZM2</t>
  </si>
  <si>
    <t xml:space="preserve">BS309052AAD</t>
  </si>
  <si>
    <t xml:space="preserve">YI-BS309052AAB-GMWY</t>
  </si>
  <si>
    <t xml:space="preserve">B0DBHVPF43</t>
  </si>
  <si>
    <t xml:space="preserve">BS309052AAB</t>
  </si>
  <si>
    <t xml:space="preserve">YI-WF309305AAW-GMWY</t>
  </si>
  <si>
    <t xml:space="preserve">B0DBHVJCWN</t>
  </si>
  <si>
    <t xml:space="preserve">WF309305AAW</t>
  </si>
  <si>
    <t xml:space="preserve">YI-WF309305AAD-GMWY</t>
  </si>
  <si>
    <t xml:space="preserve">B0DBHWHVKG</t>
  </si>
  <si>
    <t xml:space="preserve">WF309305AAD</t>
  </si>
  <si>
    <t xml:space="preserve">YI-BS309052AAW-GMWY</t>
  </si>
  <si>
    <t xml:space="preserve">B0DBHW8LWD</t>
  </si>
  <si>
    <t xml:space="preserve">BS309052AAW</t>
  </si>
  <si>
    <t xml:space="preserve">YI-WF309305AAB-GMWY</t>
  </si>
  <si>
    <t xml:space="preserve">B0DBHVZNNF</t>
  </si>
  <si>
    <t xml:space="preserve">WF309305AAB</t>
  </si>
  <si>
    <t xml:space="preserve">YI-W636P176774-GMWY</t>
  </si>
  <si>
    <t xml:space="preserve">B0DBHLTYT3</t>
  </si>
  <si>
    <t xml:space="preserve">W636P176774</t>
  </si>
  <si>
    <t xml:space="preserve">YI-W636P176753-GMWY</t>
  </si>
  <si>
    <t xml:space="preserve">B0DBHNNHT8</t>
  </si>
  <si>
    <t xml:space="preserve">W636P176753</t>
  </si>
  <si>
    <t xml:space="preserve">YI-W636P188725-GMWY</t>
  </si>
  <si>
    <t xml:space="preserve">B0DBHKPQKW</t>
  </si>
  <si>
    <t xml:space="preserve">W636P188725</t>
  </si>
  <si>
    <t xml:space="preserve">YI-W636P176802-GMWY</t>
  </si>
  <si>
    <t xml:space="preserve">B0DBHL2KJ6</t>
  </si>
  <si>
    <t xml:space="preserve">W636P176802</t>
  </si>
  <si>
    <t xml:space="preserve">YI-W636P176755-GMWY</t>
  </si>
  <si>
    <t xml:space="preserve">B0DBHJXR3G</t>
  </si>
  <si>
    <t xml:space="preserve">W636P176755</t>
  </si>
  <si>
    <t xml:space="preserve">YI-W636S00001-GMWY</t>
  </si>
  <si>
    <t xml:space="preserve">B0DBHMVVQ6</t>
  </si>
  <si>
    <t xml:space="preserve">W636S00001</t>
  </si>
  <si>
    <t xml:space="preserve">YI-W636P176805-GMWY</t>
  </si>
  <si>
    <t xml:space="preserve">B0DBHLJR4R</t>
  </si>
  <si>
    <t xml:space="preserve">W636P176805</t>
  </si>
  <si>
    <t xml:space="preserve">YI-W636P176797-GMWY</t>
  </si>
  <si>
    <t xml:space="preserve">B0DBHM16CL</t>
  </si>
  <si>
    <t xml:space="preserve">W636P176797</t>
  </si>
  <si>
    <t xml:space="preserve">YI-W636P188721-GMWY</t>
  </si>
  <si>
    <t xml:space="preserve">B0DBHM594N</t>
  </si>
  <si>
    <t xml:space="preserve">W636P188721</t>
  </si>
  <si>
    <t xml:space="preserve">YI-W636P176800-GMWY</t>
  </si>
  <si>
    <t xml:space="preserve">B0DBHMD7P5</t>
  </si>
  <si>
    <t xml:space="preserve">W636P176800</t>
  </si>
  <si>
    <t xml:space="preserve">YI-B083P170884</t>
  </si>
  <si>
    <t xml:space="preserve">B0D3C9W33N</t>
  </si>
  <si>
    <t xml:space="preserve">YI-N733S173459K-WYGM</t>
  </si>
  <si>
    <t xml:space="preserve">B0DB1TPPN5</t>
  </si>
  <si>
    <t xml:space="preserve">N733S173459K</t>
  </si>
  <si>
    <t xml:space="preserve">YI-N733S173459P-WYGM</t>
  </si>
  <si>
    <t xml:space="preserve">B0DB1TR2FG</t>
  </si>
  <si>
    <t xml:space="preserve">N733S173459P</t>
  </si>
  <si>
    <t xml:space="preserve">YI-WF323879AAW-WYGM</t>
  </si>
  <si>
    <t xml:space="preserve">B0D531KHDB</t>
  </si>
  <si>
    <t xml:space="preserve">MM-LT000812AAK-T</t>
  </si>
  <si>
    <t xml:space="preserve">B0DBRCLXZQ</t>
  </si>
  <si>
    <t xml:space="preserve">MM-LT000812AAE-T</t>
  </si>
  <si>
    <t xml:space="preserve">B0DBRCY26P</t>
  </si>
  <si>
    <t xml:space="preserve">MM-LT000524AAK-F</t>
  </si>
  <si>
    <t xml:space="preserve">B0DBRBC88C</t>
  </si>
  <si>
    <t xml:space="preserve">MM-LT000524AAE-F</t>
  </si>
  <si>
    <t xml:space="preserve">B0DBR7BYP1</t>
  </si>
  <si>
    <t xml:space="preserve">MM-W1716S00011PINK</t>
  </si>
  <si>
    <t xml:space="preserve">B0DC14433G</t>
  </si>
  <si>
    <t xml:space="preserve">W1716S00011</t>
  </si>
  <si>
    <t xml:space="preserve">MM-N733S172839K-T</t>
  </si>
  <si>
    <t xml:space="preserve">B0DC119VJT</t>
  </si>
  <si>
    <t xml:space="preserve">MM-N733S172839E-T</t>
  </si>
  <si>
    <t xml:space="preserve">B0DC11L3VR</t>
  </si>
  <si>
    <t xml:space="preserve">MM-N733S172712K-F</t>
  </si>
  <si>
    <t xml:space="preserve">B0DC12KPHG</t>
  </si>
  <si>
    <t xml:space="preserve">MM-N733S172712E-F</t>
  </si>
  <si>
    <t xml:space="preserve">B0DC126J3G</t>
  </si>
  <si>
    <t xml:space="preserve">MM-GX000389AAK-T</t>
  </si>
  <si>
    <t xml:space="preserve">B0DC4XVL89</t>
  </si>
  <si>
    <t xml:space="preserve">MM-GX000389AAR-T</t>
  </si>
  <si>
    <t xml:space="preserve">B0DC4Y8XY3</t>
  </si>
  <si>
    <t xml:space="preserve">MM-GX000390AAK-F</t>
  </si>
  <si>
    <t xml:space="preserve">B0DC4WMSKY</t>
  </si>
  <si>
    <t xml:space="preserve">MM-GX000390AAR-F</t>
  </si>
  <si>
    <t xml:space="preserve">B0DC4WQVM8</t>
  </si>
  <si>
    <t xml:space="preserve">MM-W1580P172910E-T</t>
  </si>
  <si>
    <t xml:space="preserve">B0DC6QYS2D</t>
  </si>
  <si>
    <t xml:space="preserve">W1580P172910</t>
  </si>
  <si>
    <t xml:space="preserve">MM-W1580P172913N-T</t>
  </si>
  <si>
    <t xml:space="preserve">B0DC6R2J96</t>
  </si>
  <si>
    <t xml:space="preserve">W1580P172913</t>
  </si>
  <si>
    <t xml:space="preserve">MM-W1580P172906K-T</t>
  </si>
  <si>
    <t xml:space="preserve">B0DC6TX89J</t>
  </si>
  <si>
    <t xml:space="preserve">W1580P172906</t>
  </si>
  <si>
    <t xml:space="preserve">MM-W1580P172925E-F</t>
  </si>
  <si>
    <t xml:space="preserve">B0DC6SPW68</t>
  </si>
  <si>
    <t xml:space="preserve">W1580P172925</t>
  </si>
  <si>
    <t xml:space="preserve">MM-W1580P172927N-F</t>
  </si>
  <si>
    <t xml:space="preserve">B0DC6PM4TV</t>
  </si>
  <si>
    <t xml:space="preserve">W1580P172927</t>
  </si>
  <si>
    <t xml:space="preserve">MM-W1580P172915K-F</t>
  </si>
  <si>
    <t xml:space="preserve">B0DC6RZGNS</t>
  </si>
  <si>
    <t xml:space="preserve">W1580P172915</t>
  </si>
  <si>
    <t xml:space="preserve">MM-W636131317AD-F</t>
  </si>
  <si>
    <t xml:space="preserve">B0DCC3VJXQ</t>
  </si>
  <si>
    <t xml:space="preserve">W636131317</t>
  </si>
  <si>
    <t xml:space="preserve">MM-W636130477AD-Q</t>
  </si>
  <si>
    <t xml:space="preserve">B0DCC17RWY</t>
  </si>
  <si>
    <t xml:space="preserve">W636130477</t>
  </si>
  <si>
    <t xml:space="preserve">MM-W636131318AD-K</t>
  </si>
  <si>
    <t xml:space="preserve">B0DCC16LTY</t>
  </si>
  <si>
    <t xml:space="preserve">W636131318</t>
  </si>
  <si>
    <t xml:space="preserve">MM-W504P169500K</t>
  </si>
  <si>
    <t xml:space="preserve">B0DCC7QBXX</t>
  </si>
  <si>
    <t xml:space="preserve">W504P169500</t>
  </si>
  <si>
    <t xml:space="preserve">MM-W504P169497E</t>
  </si>
  <si>
    <t xml:space="preserve">B0DCC226K8</t>
  </si>
  <si>
    <t xml:space="preserve">W504P169497</t>
  </si>
  <si>
    <t xml:space="preserve">YI-BS325564AAK-WYGM</t>
  </si>
  <si>
    <t xml:space="preserve">B0D7CQB4JK</t>
  </si>
  <si>
    <t xml:space="preserve">MM-BS326206AK-Q2</t>
  </si>
  <si>
    <t xml:space="preserve">B0DCZVX4VT</t>
  </si>
  <si>
    <t xml:space="preserve">BS326206AAK</t>
  </si>
  <si>
    <t xml:space="preserve">TT-WF530017AAK-LV</t>
  </si>
  <si>
    <t xml:space="preserve">B0DBJ1YM86</t>
  </si>
  <si>
    <t xml:space="preserve">WF530017AAK</t>
  </si>
  <si>
    <t xml:space="preserve">TT-WF530017AAE-LV</t>
  </si>
  <si>
    <t xml:space="preserve">B0DBHZDVV8</t>
  </si>
  <si>
    <t xml:space="preserve">WF530017AAE</t>
  </si>
  <si>
    <t xml:space="preserve">TT-WF530018AAK-LV</t>
  </si>
  <si>
    <t xml:space="preserve">B0DBJ2DRDM</t>
  </si>
  <si>
    <t xml:space="preserve">WF530018AAK</t>
  </si>
  <si>
    <t xml:space="preserve">TT-WF530018AAE-LV</t>
  </si>
  <si>
    <t xml:space="preserve">B0DBHZKYS6</t>
  </si>
  <si>
    <t xml:space="preserve">WF530018AAE</t>
  </si>
  <si>
    <t xml:space="preserve">TT-N733S172839K-LV</t>
  </si>
  <si>
    <t xml:space="preserve">B0DBM13SKS</t>
  </si>
  <si>
    <t xml:space="preserve">TT-N733S172839E-LV</t>
  </si>
  <si>
    <t xml:space="preserve">B0DBLZ1TWY</t>
  </si>
  <si>
    <t xml:space="preserve">TT-N733S172712K-LV</t>
  </si>
  <si>
    <t xml:space="preserve">B0DBM3MCMF</t>
  </si>
  <si>
    <t xml:space="preserve">TT-N733S172712E-LV</t>
  </si>
  <si>
    <t xml:space="preserve">B0DBM21JM2</t>
  </si>
  <si>
    <t xml:space="preserve">TT-N733S177379K-LV</t>
  </si>
  <si>
    <t xml:space="preserve">B0DBM1CZHY</t>
  </si>
  <si>
    <t xml:space="preserve">N733S177379K</t>
  </si>
  <si>
    <t xml:space="preserve">TT-N733S177379H-LV</t>
  </si>
  <si>
    <t xml:space="preserve">B0DBLZH1K1</t>
  </si>
  <si>
    <t xml:space="preserve">N733S177379H</t>
  </si>
  <si>
    <t xml:space="preserve">TT-BS701P176046K-GM</t>
  </si>
  <si>
    <t xml:space="preserve">B0DCGH6TW3</t>
  </si>
  <si>
    <t xml:space="preserve">BS701P176046K</t>
  </si>
  <si>
    <t xml:space="preserve">TT-BS701P176049K-GM</t>
  </si>
  <si>
    <t xml:space="preserve">B0DCGLDHNT</t>
  </si>
  <si>
    <t xml:space="preserve">BS701P176049K</t>
  </si>
  <si>
    <t xml:space="preserve">TT-BS701P175991K-GM</t>
  </si>
  <si>
    <t xml:space="preserve">B0DCGJ8VH3</t>
  </si>
  <si>
    <t xml:space="preserve">BS701P175991K</t>
  </si>
  <si>
    <t xml:space="preserve">TT-BS701P175979K-GM</t>
  </si>
  <si>
    <t xml:space="preserve">B0DCGJKZ6R</t>
  </si>
  <si>
    <t xml:space="preserve">BS701P175979K</t>
  </si>
  <si>
    <t xml:space="preserve">TT-BS701P175996K-GM</t>
  </si>
  <si>
    <t xml:space="preserve">B0DCGLX7JM</t>
  </si>
  <si>
    <t xml:space="preserve">BS701P175996K</t>
  </si>
  <si>
    <t xml:space="preserve">TT-N733P185867K-GM</t>
  </si>
  <si>
    <t xml:space="preserve">B0DCGJRV4S</t>
  </si>
  <si>
    <t xml:space="preserve">N733P185867K</t>
  </si>
  <si>
    <t xml:space="preserve">TT-N733P185867H-GM</t>
  </si>
  <si>
    <t xml:space="preserve">B0DCGHVYJH</t>
  </si>
  <si>
    <t xml:space="preserve">N733P185867H</t>
  </si>
  <si>
    <t xml:space="preserve">TT-N733P185868K-GM</t>
  </si>
  <si>
    <t xml:space="preserve">B0DCGHVNGV</t>
  </si>
  <si>
    <t xml:space="preserve">N733P185868K</t>
  </si>
  <si>
    <t xml:space="preserve">TT-N733P185868H-GM</t>
  </si>
  <si>
    <t xml:space="preserve">B0DCGM3JZ9</t>
  </si>
  <si>
    <t xml:space="preserve">N733P185868H</t>
  </si>
  <si>
    <t xml:space="preserve">TT-N709P171192K-GM</t>
  </si>
  <si>
    <t xml:space="preserve">B0DCGM3ZNK</t>
  </si>
  <si>
    <t xml:space="preserve">N709P171192K</t>
  </si>
  <si>
    <t xml:space="preserve">TT-N709P184429K-T-LV</t>
  </si>
  <si>
    <t xml:space="preserve">B0DDHMCNBP</t>
  </si>
  <si>
    <t xml:space="preserve">N709P184429K</t>
  </si>
  <si>
    <t xml:space="preserve">TT-N709P184429M-T-LV</t>
  </si>
  <si>
    <t xml:space="preserve">B0DDHNBJ1V</t>
  </si>
  <si>
    <t xml:space="preserve">N709P184429M</t>
  </si>
  <si>
    <t xml:space="preserve">TT-N709P184430K-F-LV</t>
  </si>
  <si>
    <t xml:space="preserve">B0DDHPG1G3</t>
  </si>
  <si>
    <t xml:space="preserve">N709P184430K</t>
  </si>
  <si>
    <t xml:space="preserve">TT-N709P184430M-F-LV</t>
  </si>
  <si>
    <t xml:space="preserve">B0DDHKZZ1F</t>
  </si>
  <si>
    <t xml:space="preserve">N709P184430M</t>
  </si>
  <si>
    <t xml:space="preserve">TT-GX462AAK-LV</t>
  </si>
  <si>
    <t xml:space="preserve">B0DDHL8KPL</t>
  </si>
  <si>
    <t xml:space="preserve">GX000462AAK</t>
  </si>
  <si>
    <t xml:space="preserve">TT-GX462AAE-LV</t>
  </si>
  <si>
    <t xml:space="preserve">B0DDHQSYWF</t>
  </si>
  <si>
    <t xml:space="preserve">GX000462AAE</t>
  </si>
  <si>
    <t xml:space="preserve">TT-BSP170481K-LV</t>
  </si>
  <si>
    <t xml:space="preserve">B0DDHNNDGL</t>
  </si>
  <si>
    <t xml:space="preserve">BS701P170481K</t>
  </si>
  <si>
    <t xml:space="preserve">TT-BSP170481L-LV</t>
  </si>
  <si>
    <t xml:space="preserve">B0DDHNQZ36</t>
  </si>
  <si>
    <t xml:space="preserve">BS701P170481L</t>
  </si>
  <si>
    <t xml:space="preserve">TT-BSP170701K-LV</t>
  </si>
  <si>
    <t xml:space="preserve">B0DDHPNS2F</t>
  </si>
  <si>
    <t xml:space="preserve">BS701P170701K</t>
  </si>
  <si>
    <t xml:space="preserve">TT-BSP170701L-LV</t>
  </si>
  <si>
    <t xml:space="preserve">B0DDHND7MF</t>
  </si>
  <si>
    <t xml:space="preserve">BS701P170701L</t>
  </si>
  <si>
    <t xml:space="preserve">TT-530905AAK-LV</t>
  </si>
  <si>
    <t xml:space="preserve">B0DDJ9R8PM</t>
  </si>
  <si>
    <t xml:space="preserve">WF530905AAK</t>
  </si>
  <si>
    <t xml:space="preserve">TT-530905AAB-LV</t>
  </si>
  <si>
    <t xml:space="preserve">B0DDJ8L69Z</t>
  </si>
  <si>
    <t xml:space="preserve">WF530905AAB</t>
  </si>
  <si>
    <t xml:space="preserve">TT-530906AAK-LV</t>
  </si>
  <si>
    <t xml:space="preserve">B0DDJ8MZ3N</t>
  </si>
  <si>
    <t xml:space="preserve">WF530906AAK</t>
  </si>
  <si>
    <t xml:space="preserve">TT-530906AAB-LV</t>
  </si>
  <si>
    <t xml:space="preserve">B0DDJ9DH7J</t>
  </si>
  <si>
    <t xml:space="preserve">WF530906AAB</t>
  </si>
  <si>
    <t xml:space="preserve">TT-530907AAK-LV</t>
  </si>
  <si>
    <t xml:space="preserve">B0DDJ8W4G3</t>
  </si>
  <si>
    <t xml:space="preserve">WF530907AAK</t>
  </si>
  <si>
    <t xml:space="preserve">TT-530907AAB-LV</t>
  </si>
  <si>
    <t xml:space="preserve">B0DDJ9PT85</t>
  </si>
  <si>
    <t xml:space="preserve">WF530907AAB</t>
  </si>
  <si>
    <t xml:space="preserve">TT-530908AAK-LV</t>
  </si>
  <si>
    <t xml:space="preserve">B0DDJ96QFC</t>
  </si>
  <si>
    <t xml:space="preserve">WF530908AAK</t>
  </si>
  <si>
    <t xml:space="preserve">TT-530908AAB-LV</t>
  </si>
  <si>
    <t xml:space="preserve">B0DDJ9Q3VH</t>
  </si>
  <si>
    <t xml:space="preserve">WF530908AAB</t>
  </si>
  <si>
    <t xml:space="preserve">TT-HL190AAK-LV</t>
  </si>
  <si>
    <t xml:space="preserve">B0DDJ9Z2QH</t>
  </si>
  <si>
    <t xml:space="preserve">HL000190AAK</t>
  </si>
  <si>
    <t xml:space="preserve">TT-HL190AAB-LV</t>
  </si>
  <si>
    <t xml:space="preserve">B0DDJB3W4R</t>
  </si>
  <si>
    <t xml:space="preserve">HL000190AAB</t>
  </si>
  <si>
    <t xml:space="preserve">TT-HL191AAK-LV</t>
  </si>
  <si>
    <t xml:space="preserve">B0DDJ8MS2W</t>
  </si>
  <si>
    <t xml:space="preserve">HL000191AAK</t>
  </si>
  <si>
    <t xml:space="preserve">TT-HL191AAB-LV</t>
  </si>
  <si>
    <t xml:space="preserve">B0DDJ8JJ7D</t>
  </si>
  <si>
    <t xml:space="preserve">HL000191AAB</t>
  </si>
  <si>
    <t xml:space="preserve">TT-LT639AAK-LV</t>
  </si>
  <si>
    <t xml:space="preserve">B0DCKDZPM3</t>
  </si>
  <si>
    <t xml:space="preserve">LT000639AAK</t>
  </si>
  <si>
    <t xml:space="preserve">TT-LT639AAE-LV</t>
  </si>
  <si>
    <t xml:space="preserve">B0DCKB9QYN</t>
  </si>
  <si>
    <t xml:space="preserve">LT000639AAE</t>
  </si>
  <si>
    <t xml:space="preserve">TT-LT639AAP-LV</t>
  </si>
  <si>
    <t xml:space="preserve">B0DCKFNCL8</t>
  </si>
  <si>
    <t xml:space="preserve">LT000639AAP</t>
  </si>
  <si>
    <t xml:space="preserve">TT-GX1113AAN-LV</t>
  </si>
  <si>
    <t xml:space="preserve">B0DCKFXR9R</t>
  </si>
  <si>
    <t xml:space="preserve">TT-GX1113AAB-LV</t>
  </si>
  <si>
    <t xml:space="preserve">B0DCKG816V</t>
  </si>
  <si>
    <t xml:space="preserve">MM-LT000768AAE</t>
  </si>
  <si>
    <t xml:space="preserve">B0DCZWFZGN</t>
  </si>
  <si>
    <t xml:space="preserve">MM-LT000768AAK</t>
  </si>
  <si>
    <t xml:space="preserve">B0DCZXRT4V</t>
  </si>
  <si>
    <t xml:space="preserve">MM-LT000769AAE</t>
  </si>
  <si>
    <t xml:space="preserve">B0DCZTJ7M4</t>
  </si>
  <si>
    <t xml:space="preserve">MM-LT000769AAK</t>
  </si>
  <si>
    <t xml:space="preserve">B0DCZX759Y</t>
  </si>
  <si>
    <t xml:space="preserve">MM-W504P181852E</t>
  </si>
  <si>
    <t xml:space="preserve">B0DD4CSSYH</t>
  </si>
  <si>
    <t xml:space="preserve">W504P181852</t>
  </si>
  <si>
    <t xml:space="preserve">MM-W504P181853K</t>
  </si>
  <si>
    <t xml:space="preserve">B0DD4CN52T</t>
  </si>
  <si>
    <t xml:space="preserve">W504P181854</t>
  </si>
  <si>
    <t xml:space="preserve">MM-N709P177522K-T</t>
  </si>
  <si>
    <t xml:space="preserve">B0DD4CGQSF</t>
  </si>
  <si>
    <t xml:space="preserve">N709P177522K</t>
  </si>
  <si>
    <t xml:space="preserve">MM-N709P177524K-F</t>
  </si>
  <si>
    <t xml:space="preserve">B0DD4BYX2X</t>
  </si>
  <si>
    <t xml:space="preserve">N709P177524K</t>
  </si>
  <si>
    <t xml:space="preserve">MM-W504102757E-TWIN</t>
  </si>
  <si>
    <t xml:space="preserve">B0DD4C64BB</t>
  </si>
  <si>
    <t xml:space="preserve">MM-W504102764BLUE-TWIN</t>
  </si>
  <si>
    <t xml:space="preserve">B0DD4BT3DT</t>
  </si>
  <si>
    <t xml:space="preserve">MM-W504102760AH-TWIN</t>
  </si>
  <si>
    <t xml:space="preserve">B0DD4DMCJ6</t>
  </si>
  <si>
    <t xml:space="preserve">MM-W504102762GREEN-TWIN</t>
  </si>
  <si>
    <t xml:space="preserve">B0DD4BWBD9</t>
  </si>
  <si>
    <t xml:space="preserve">MM-W504130507AN-TWIN</t>
  </si>
  <si>
    <t xml:space="preserve">B0DD4CNPJD</t>
  </si>
  <si>
    <t xml:space="preserve">MM-W504102759AK-TWIN</t>
  </si>
  <si>
    <t xml:space="preserve">B0DD4C49QW</t>
  </si>
  <si>
    <t xml:space="preserve">MM-W504119485AE-TWIN</t>
  </si>
  <si>
    <t xml:space="preserve">B0DD4DJWLT</t>
  </si>
  <si>
    <t xml:space="preserve">MM-W504119487AK-TWIN</t>
  </si>
  <si>
    <t xml:space="preserve">B0DD4CYFLD</t>
  </si>
  <si>
    <t xml:space="preserve">MM-W504119488AN-TWIN</t>
  </si>
  <si>
    <t xml:space="preserve">B0DD4CCQD7</t>
  </si>
  <si>
    <t xml:space="preserve">MM-W504119491AE-FULL</t>
  </si>
  <si>
    <t xml:space="preserve">B0DD4CKB9H</t>
  </si>
  <si>
    <t xml:space="preserve">MM-W504119492AK-FULL</t>
  </si>
  <si>
    <t xml:space="preserve">B0DD4D9B1F</t>
  </si>
  <si>
    <t xml:space="preserve">MM-W504119493AN-FULL</t>
  </si>
  <si>
    <t xml:space="preserve">B0DD4CRC72</t>
  </si>
  <si>
    <t xml:space="preserve">MM-LP000312AAA+D</t>
  </si>
  <si>
    <t xml:space="preserve">B0DDCR85ZT</t>
  </si>
  <si>
    <t xml:space="preserve">LP000312AAA</t>
  </si>
  <si>
    <t xml:space="preserve">MM-LP000312AAE+D</t>
  </si>
  <si>
    <t xml:space="preserve">B0DDCSW7B5</t>
  </si>
  <si>
    <t xml:space="preserve">LP000312AAE</t>
  </si>
  <si>
    <t xml:space="preserve">MM-LP000312AAC+D</t>
  </si>
  <si>
    <t xml:space="preserve">B0DDCPVYB2</t>
  </si>
  <si>
    <t xml:space="preserve">LP000312AAC</t>
  </si>
  <si>
    <t xml:space="preserve">MM-LP000412AAA+T</t>
  </si>
  <si>
    <t xml:space="preserve">B0DDCR9MSJ</t>
  </si>
  <si>
    <t xml:space="preserve">LP000412AAA</t>
  </si>
  <si>
    <t xml:space="preserve">MM-LP000412AAE+T</t>
  </si>
  <si>
    <t xml:space="preserve">B0DDCQXVT1</t>
  </si>
  <si>
    <t xml:space="preserve">LP000412AAE</t>
  </si>
  <si>
    <t xml:space="preserve">MM-LP000412AAC+T</t>
  </si>
  <si>
    <t xml:space="preserve">B0DDCQKK67</t>
  </si>
  <si>
    <t xml:space="preserve">LP000412AAC</t>
  </si>
  <si>
    <t xml:space="preserve">MM-LT100225AAK-T</t>
  </si>
  <si>
    <t xml:space="preserve">B0DD7RW2NH</t>
  </si>
  <si>
    <t xml:space="preserve">MM-LT100225AAE-T</t>
  </si>
  <si>
    <t xml:space="preserve">B0DD7S9LGS</t>
  </si>
  <si>
    <t xml:space="preserve">MM-LT100226AAK-F</t>
  </si>
  <si>
    <t xml:space="preserve">B0DD7RKJGQ</t>
  </si>
  <si>
    <t xml:space="preserve">MM-LT100226AAE-F</t>
  </si>
  <si>
    <t xml:space="preserve">B0DD7S7WZT</t>
  </si>
  <si>
    <t xml:space="preserve">MM-W504119470AK</t>
  </si>
  <si>
    <t xml:space="preserve">B0DDQ964KT</t>
  </si>
  <si>
    <t xml:space="preserve">MM-W504119469AE</t>
  </si>
  <si>
    <t xml:space="preserve">B0DDQ9DJZ1</t>
  </si>
  <si>
    <t xml:space="preserve">MM-W504119472AN</t>
  </si>
  <si>
    <t xml:space="preserve">B0DDQ8XP1X</t>
  </si>
  <si>
    <t xml:space="preserve">MM-WF530905AAK-FULL</t>
  </si>
  <si>
    <t xml:space="preserve">B0DDQB2LVM</t>
  </si>
  <si>
    <t xml:space="preserve">MM-WF530905AAB-FULL</t>
  </si>
  <si>
    <t xml:space="preserve">B0DDQ8NSRK</t>
  </si>
  <si>
    <t xml:space="preserve">MM-WF530906AAK-QUEEN</t>
  </si>
  <si>
    <t xml:space="preserve">B0DDQ3XXS7</t>
  </si>
  <si>
    <t xml:space="preserve">MM-WF530906AAB-QUEEN</t>
  </si>
  <si>
    <t xml:space="preserve">B0DDQ7NH3M</t>
  </si>
  <si>
    <t xml:space="preserve">MM-N733P180014B-FULL</t>
  </si>
  <si>
    <t xml:space="preserve">B0DDQ89G91</t>
  </si>
  <si>
    <t xml:space="preserve">N733P180014D</t>
  </si>
  <si>
    <t xml:space="preserve">MM-N733P180014D-FULL</t>
  </si>
  <si>
    <t xml:space="preserve">B0DDQ9TC1P</t>
  </si>
  <si>
    <t xml:space="preserve">MM-N733P180013B-QUEEN</t>
  </si>
  <si>
    <t xml:space="preserve">B0DDQ9CPZK</t>
  </si>
  <si>
    <t xml:space="preserve">N733P180013B</t>
  </si>
  <si>
    <t xml:space="preserve">MM-N733P180013D-QUEEN</t>
  </si>
  <si>
    <t xml:space="preserve">B0DDQBD3N4</t>
  </si>
  <si>
    <t xml:space="preserve">N733P180013D</t>
  </si>
  <si>
    <t xml:space="preserve">ZY-W2386P192262-WY</t>
  </si>
  <si>
    <t xml:space="preserve">B0DCJRGY8C</t>
  </si>
  <si>
    <t xml:space="preserve">W2386P192262</t>
  </si>
  <si>
    <t xml:space="preserve">ZY-W2386P208325-WY</t>
  </si>
  <si>
    <t xml:space="preserve">B0DCJXG1HQ</t>
  </si>
  <si>
    <t xml:space="preserve">W2386P208325</t>
  </si>
  <si>
    <t xml:space="preserve">ZY-W2386P192269-WY</t>
  </si>
  <si>
    <t xml:space="preserve">B0DCJX32Q9</t>
  </si>
  <si>
    <t xml:space="preserve">W2386P192269</t>
  </si>
  <si>
    <t xml:space="preserve">ZY-W2386P200059-WY</t>
  </si>
  <si>
    <t xml:space="preserve">B0DCJTXD2B</t>
  </si>
  <si>
    <t xml:space="preserve">W2386P200059</t>
  </si>
  <si>
    <t xml:space="preserve">ZY-W2386P200041-WY</t>
  </si>
  <si>
    <t xml:space="preserve">B0DCJVKHTP</t>
  </si>
  <si>
    <t xml:space="preserve">W2386P200041</t>
  </si>
  <si>
    <t xml:space="preserve">ZY-W2386P200053-WY</t>
  </si>
  <si>
    <t xml:space="preserve">B0DCJYYVVL</t>
  </si>
  <si>
    <t xml:space="preserve">W2386P200053</t>
  </si>
  <si>
    <t xml:space="preserve">ZY-W2386P200258-WY</t>
  </si>
  <si>
    <t xml:space="preserve">B0DCJX28JL</t>
  </si>
  <si>
    <t xml:space="preserve">W2386P200258</t>
  </si>
  <si>
    <t xml:space="preserve">ZY-W2386P200084-WY</t>
  </si>
  <si>
    <t xml:space="preserve">B0DCJZGG43</t>
  </si>
  <si>
    <t xml:space="preserve">W2386P200084</t>
  </si>
  <si>
    <t xml:space="preserve">ZY-W2386P200255-WY</t>
  </si>
  <si>
    <t xml:space="preserve">B0DCJQ85BM</t>
  </si>
  <si>
    <t xml:space="preserve">W2386P200255</t>
  </si>
  <si>
    <t xml:space="preserve">ZY-W2227P160483-WY</t>
  </si>
  <si>
    <t xml:space="preserve">B0DCP1H8K2</t>
  </si>
  <si>
    <t xml:space="preserve">W2227P160483</t>
  </si>
  <si>
    <t xml:space="preserve">ZY-W2227P160482-WY</t>
  </si>
  <si>
    <t xml:space="preserve">B0DCNZ8JXQ</t>
  </si>
  <si>
    <t xml:space="preserve">W2227P160482</t>
  </si>
  <si>
    <t xml:space="preserve">ZY-WF316977AAB-WY</t>
  </si>
  <si>
    <t xml:space="preserve">B0DCNZXHZJ</t>
  </si>
  <si>
    <t xml:space="preserve">WF316977AAB</t>
  </si>
  <si>
    <t xml:space="preserve">ZY-W2386P192268-WY</t>
  </si>
  <si>
    <t xml:space="preserve">B0DCP164Z7</t>
  </si>
  <si>
    <t xml:space="preserve">W2386P192268</t>
  </si>
  <si>
    <t xml:space="preserve">ZY-W2386P193714-WY</t>
  </si>
  <si>
    <t xml:space="preserve">B0DCNWYXGV</t>
  </si>
  <si>
    <t xml:space="preserve">W2386P193714</t>
  </si>
  <si>
    <t xml:space="preserve">ZY-W2386P193713-WY</t>
  </si>
  <si>
    <t xml:space="preserve">B0DCNZBDWP</t>
  </si>
  <si>
    <t xml:space="preserve">W2386P193713</t>
  </si>
  <si>
    <t xml:space="preserve">ZY-WF306449AAN-WY</t>
  </si>
  <si>
    <t xml:space="preserve">B0DCNZXTQ9</t>
  </si>
  <si>
    <t xml:space="preserve">WF306449AAN</t>
  </si>
  <si>
    <t xml:space="preserve">ZY-WF306449AAT-WY</t>
  </si>
  <si>
    <t xml:space="preserve">B0DCP1JQCY</t>
  </si>
  <si>
    <t xml:space="preserve">WF306449AAT</t>
  </si>
  <si>
    <t xml:space="preserve">ZY-WF306449AAB-WY</t>
  </si>
  <si>
    <t xml:space="preserve">B0DCNZ2Y6P</t>
  </si>
  <si>
    <t xml:space="preserve">WF306449AAB</t>
  </si>
  <si>
    <t xml:space="preserve">ZY-W2386P192271-WY</t>
  </si>
  <si>
    <t xml:space="preserve">B0DDBZJCZZ</t>
  </si>
  <si>
    <t xml:space="preserve">W2386P192271</t>
  </si>
  <si>
    <t xml:space="preserve">ZY-W2386P192272-WY</t>
  </si>
  <si>
    <t xml:space="preserve">B0DDC19H95</t>
  </si>
  <si>
    <t xml:space="preserve">W2386P192272</t>
  </si>
  <si>
    <t xml:space="preserve">ZY-FG202301AAK-WY</t>
  </si>
  <si>
    <t xml:space="preserve">B0DDC11955</t>
  </si>
  <si>
    <t xml:space="preserve">FG202301AAK</t>
  </si>
  <si>
    <t xml:space="preserve">ZY-DL000651AAK-WY</t>
  </si>
  <si>
    <t xml:space="preserve">B0DDCLFTHH</t>
  </si>
  <si>
    <t xml:space="preserve">DL000651AAK</t>
  </si>
  <si>
    <t xml:space="preserve">ZY-DL000651AAB-WY</t>
  </si>
  <si>
    <t xml:space="preserve">B0DDCLN8MZ</t>
  </si>
  <si>
    <t xml:space="preserve">DL000651AAB</t>
  </si>
  <si>
    <t xml:space="preserve">ZY-BS530848AAH-WY</t>
  </si>
  <si>
    <t xml:space="preserve">B0DDCLKHHP</t>
  </si>
  <si>
    <t xml:space="preserve">ZY-BS530848AAC-WY</t>
  </si>
  <si>
    <t xml:space="preserve">B0DDCJN3YG</t>
  </si>
  <si>
    <t xml:space="preserve">ZY-WF530847AAH-WY</t>
  </si>
  <si>
    <t xml:space="preserve">B0DDCFMVKL</t>
  </si>
  <si>
    <t xml:space="preserve">ZY-WF530847AAC-WY</t>
  </si>
  <si>
    <t xml:space="preserve">B0DDCJN3YF</t>
  </si>
  <si>
    <t xml:space="preserve">ZY-W504P174593-WY</t>
  </si>
  <si>
    <t xml:space="preserve">B0DDK35NYY</t>
  </si>
  <si>
    <t xml:space="preserve">W504P174593</t>
  </si>
  <si>
    <t xml:space="preserve">ZY-W504P174597-WY</t>
  </si>
  <si>
    <t xml:space="preserve">B0DDK4671Z</t>
  </si>
  <si>
    <t xml:space="preserve">W504P174597</t>
  </si>
  <si>
    <t xml:space="preserve">ZY-W504P174596-WY</t>
  </si>
  <si>
    <t xml:space="preserve">B0DDK3G265</t>
  </si>
  <si>
    <t xml:space="preserve">W504P174596</t>
  </si>
  <si>
    <t xml:space="preserve">ZY-W504P174594-WY</t>
  </si>
  <si>
    <t xml:space="preserve">B0DDK3HLZ5</t>
  </si>
  <si>
    <t xml:space="preserve">W504P174594</t>
  </si>
  <si>
    <t xml:space="preserve">ZY-W504P173523-WY</t>
  </si>
  <si>
    <t xml:space="preserve">B0DDK2XSKZ</t>
  </si>
  <si>
    <t xml:space="preserve">W1791P147776</t>
  </si>
  <si>
    <t xml:space="preserve">ZY-W504P173527-WY</t>
  </si>
  <si>
    <t xml:space="preserve">B0DDK4HTSW</t>
  </si>
  <si>
    <t xml:space="preserve">W504P173527</t>
  </si>
  <si>
    <t xml:space="preserve">ZY-W504P173526-WY</t>
  </si>
  <si>
    <t xml:space="preserve">B0DDK3LWBJ</t>
  </si>
  <si>
    <t xml:space="preserve">W504P173526</t>
  </si>
  <si>
    <t xml:space="preserve">ZY-W504P173525-WY</t>
  </si>
  <si>
    <t xml:space="preserve">B0DDK2YBHS</t>
  </si>
  <si>
    <t xml:space="preserve">W504P286373</t>
  </si>
  <si>
    <t xml:space="preserve">ZY-W504P173528-WY</t>
  </si>
  <si>
    <t xml:space="preserve">B0DDK2JV7F</t>
  </si>
  <si>
    <t xml:space="preserve">W504P173528</t>
  </si>
  <si>
    <t xml:space="preserve">ZY-HL000052AAE-WY</t>
  </si>
  <si>
    <t xml:space="preserve">B0DDTK1XP1</t>
  </si>
  <si>
    <t xml:space="preserve">HL000052AAE</t>
  </si>
  <si>
    <t xml:space="preserve">ZY-HL000052AAK-WY</t>
  </si>
  <si>
    <t xml:space="preserve">B0DDTL472X</t>
  </si>
  <si>
    <t xml:space="preserve">HL000052AAK</t>
  </si>
  <si>
    <t xml:space="preserve">ZY-HL000051AAK-WY</t>
  </si>
  <si>
    <t xml:space="preserve">B0DDTKF56Z</t>
  </si>
  <si>
    <t xml:space="preserve">HL000051AAK</t>
  </si>
  <si>
    <t xml:space="preserve">ZY-HL000051AAE-WY</t>
  </si>
  <si>
    <t xml:space="preserve">B0DDTJ517G</t>
  </si>
  <si>
    <t xml:space="preserve">HL000051AAE</t>
  </si>
  <si>
    <t xml:space="preserve">ZY-W2641P192314-WY</t>
  </si>
  <si>
    <t xml:space="preserve">B0DDTCMXQW</t>
  </si>
  <si>
    <t xml:space="preserve">W2641P192314</t>
  </si>
  <si>
    <t xml:space="preserve">ZY-W1321S00011-WY</t>
  </si>
  <si>
    <t xml:space="preserve">B0DDT6VPV1</t>
  </si>
  <si>
    <t xml:space="preserve">W1321S00011</t>
  </si>
  <si>
    <t xml:space="preserve">ZY-W1321S00015-WY</t>
  </si>
  <si>
    <t xml:space="preserve">B0DDT95GGD</t>
  </si>
  <si>
    <t xml:space="preserve">W1321S00015</t>
  </si>
  <si>
    <t xml:space="preserve">ZY-W1321S00010-WY</t>
  </si>
  <si>
    <t xml:space="preserve">B0DDT6X2BP</t>
  </si>
  <si>
    <t xml:space="preserve">W1321S00010</t>
  </si>
  <si>
    <t xml:space="preserve">ZY-W1321S00016-WY</t>
  </si>
  <si>
    <t xml:space="preserve">B0DDT5RHM5</t>
  </si>
  <si>
    <t xml:space="preserve">W1321S00016</t>
  </si>
  <si>
    <t xml:space="preserve">ZY-WF321676AAL-WY</t>
  </si>
  <si>
    <t xml:space="preserve">B0DDQ27LY4</t>
  </si>
  <si>
    <t xml:space="preserve">WF321676AAL</t>
  </si>
  <si>
    <t xml:space="preserve">ZY-WF321676AAA-WY</t>
  </si>
  <si>
    <t xml:space="preserve">B0DDQ53R88</t>
  </si>
  <si>
    <t xml:space="preserve">WF321676AAA</t>
  </si>
  <si>
    <t xml:space="preserve">ZY-W840P164959-WY</t>
  </si>
  <si>
    <t xml:space="preserve">B0DDQ4TQZ1</t>
  </si>
  <si>
    <t xml:space="preserve">ZY-W84084262-WY</t>
  </si>
  <si>
    <t xml:space="preserve">B0DDQ5G75X</t>
  </si>
  <si>
    <t xml:space="preserve">ZY-W840P164954-WY</t>
  </si>
  <si>
    <t xml:space="preserve">B0DDQ32B33</t>
  </si>
  <si>
    <t xml:space="preserve">ZY-W840P164957-WY</t>
  </si>
  <si>
    <t xml:space="preserve">B0DDQ467MQ</t>
  </si>
  <si>
    <t xml:space="preserve">ZY-W84084261-WY</t>
  </si>
  <si>
    <t xml:space="preserve">B0DDQ62D83</t>
  </si>
  <si>
    <t xml:space="preserve">ZY-W84084264-WY</t>
  </si>
  <si>
    <t xml:space="preserve">B0DDQ56C7Z</t>
  </si>
  <si>
    <t xml:space="preserve">MM-WF310129AAK-FULL</t>
  </si>
  <si>
    <t xml:space="preserve">B0DDTPRYDP</t>
  </si>
  <si>
    <t xml:space="preserve">WF310129AAK</t>
  </si>
  <si>
    <t xml:space="preserve">MM-WF310129AAB-FULL</t>
  </si>
  <si>
    <t xml:space="preserve">B0DDTR6WT7</t>
  </si>
  <si>
    <t xml:space="preserve">WF310129AAB</t>
  </si>
  <si>
    <t xml:space="preserve">MM-WF310132AAK-QUEEN</t>
  </si>
  <si>
    <t xml:space="preserve">B0DDTQ7CLB</t>
  </si>
  <si>
    <t xml:space="preserve">WF310132AAK</t>
  </si>
  <si>
    <t xml:space="preserve">MM-WF310132AAB-QUEEN</t>
  </si>
  <si>
    <t xml:space="preserve">B0DDTPZKBC</t>
  </si>
  <si>
    <t xml:space="preserve">WF310132AAB</t>
  </si>
  <si>
    <t xml:space="preserve">MM-WF308186AAK-FULL</t>
  </si>
  <si>
    <t xml:space="preserve">B0DDTP76GK</t>
  </si>
  <si>
    <t xml:space="preserve">WF308186AAK</t>
  </si>
  <si>
    <t xml:space="preserve">MM-WF308186AAD-FULL</t>
  </si>
  <si>
    <t xml:space="preserve">B0DDTT5G1L</t>
  </si>
  <si>
    <t xml:space="preserve">WF308186AAD</t>
  </si>
  <si>
    <t xml:space="preserve">MM-WF308185AAK-QUEEN</t>
  </si>
  <si>
    <t xml:space="preserve">B0DDTQPB1V</t>
  </si>
  <si>
    <t xml:space="preserve">WF308185AAK</t>
  </si>
  <si>
    <t xml:space="preserve">MM-WF308185AAD-QUEEN</t>
  </si>
  <si>
    <t xml:space="preserve">B0DDTRX8BW</t>
  </si>
  <si>
    <t xml:space="preserve">WF308185AAD</t>
  </si>
  <si>
    <t xml:space="preserve">MM-BS701P176637K-FULL</t>
  </si>
  <si>
    <t xml:space="preserve">B0DDTQKC4G</t>
  </si>
  <si>
    <t xml:space="preserve">BS701P176637K</t>
  </si>
  <si>
    <t xml:space="preserve">MM-BS701P176639K-QUEEN</t>
  </si>
  <si>
    <t xml:space="preserve">B0DDTN3B4B</t>
  </si>
  <si>
    <t xml:space="preserve">BS701P176639K</t>
  </si>
  <si>
    <t xml:space="preserve">MM-BS701P176642K-KING</t>
  </si>
  <si>
    <t xml:space="preserve">B0DDTS1WZG</t>
  </si>
  <si>
    <t xml:space="preserve">BS701P176642K</t>
  </si>
  <si>
    <t xml:space="preserve">YI-N721P179241B-GMWY</t>
  </si>
  <si>
    <t xml:space="preserve">B0DCVP2NHV</t>
  </si>
  <si>
    <t xml:space="preserve">N721P179241B</t>
  </si>
  <si>
    <t xml:space="preserve">YI-N721P179241K-GMWY</t>
  </si>
  <si>
    <t xml:space="preserve">B0DCVN4Y9C</t>
  </si>
  <si>
    <t xml:space="preserve">N721P179241K</t>
  </si>
  <si>
    <t xml:space="preserve">YI-N721P180477K-GMWY</t>
  </si>
  <si>
    <t xml:space="preserve">B0DCP3SDF1</t>
  </si>
  <si>
    <t xml:space="preserve">N721P180477K</t>
  </si>
  <si>
    <t xml:space="preserve">YI-N721P180477B-GMWY</t>
  </si>
  <si>
    <t xml:space="preserve">B0DCP2FGGK</t>
  </si>
  <si>
    <t xml:space="preserve">N721P180477B</t>
  </si>
  <si>
    <t xml:space="preserve">YI-N721P180696B-GMWY</t>
  </si>
  <si>
    <t xml:space="preserve">B0DCP27LW8</t>
  </si>
  <si>
    <t xml:space="preserve">N721P180696B</t>
  </si>
  <si>
    <t xml:space="preserve">YI-N721P180696K-GMWY</t>
  </si>
  <si>
    <t xml:space="preserve">B0DCP24Z3Z</t>
  </si>
  <si>
    <t xml:space="preserve">N721P180696K</t>
  </si>
  <si>
    <t xml:space="preserve">YI-N721P180693B-GMWY</t>
  </si>
  <si>
    <t xml:space="preserve">B0DCP3F9XP</t>
  </si>
  <si>
    <t xml:space="preserve">N721P180693B</t>
  </si>
  <si>
    <t xml:space="preserve">YI-N721P180693K-GMWY</t>
  </si>
  <si>
    <t xml:space="preserve">B0DCP2WRS1</t>
  </si>
  <si>
    <t xml:space="preserve">N721P180693K</t>
  </si>
  <si>
    <t xml:space="preserve">YI-BS701P185942P-GMWY</t>
  </si>
  <si>
    <t xml:space="preserve">B0DCNSHMLF</t>
  </si>
  <si>
    <t xml:space="preserve">BS701P185942P</t>
  </si>
  <si>
    <t xml:space="preserve">YI-BS701P185942E-GMWY</t>
  </si>
  <si>
    <t xml:space="preserve">B0DCNSPJTM</t>
  </si>
  <si>
    <t xml:space="preserve">BS701P185942E</t>
  </si>
  <si>
    <t xml:space="preserve">YI-BS701P185936K-GMWY</t>
  </si>
  <si>
    <t xml:space="preserve">B0DCNQ44F3</t>
  </si>
  <si>
    <t xml:space="preserve">BS701P185936K</t>
  </si>
  <si>
    <t xml:space="preserve">YI-BS701P185936P-GMWY</t>
  </si>
  <si>
    <t xml:space="preserve">B0DCNQXZSX</t>
  </si>
  <si>
    <t xml:space="preserve">BS701P185936P</t>
  </si>
  <si>
    <t xml:space="preserve">YI-BS701P185936E-GMWY</t>
  </si>
  <si>
    <t xml:space="preserve">B0DCNVGSCH</t>
  </si>
  <si>
    <t xml:space="preserve">BS701P185936E</t>
  </si>
  <si>
    <t xml:space="preserve">YI-BS701P185942K-GMWY</t>
  </si>
  <si>
    <t xml:space="preserve">B0DCNSXPLL</t>
  </si>
  <si>
    <t xml:space="preserve">BS701P185942K</t>
  </si>
  <si>
    <t xml:space="preserve">YI-W504P173526-GMWY</t>
  </si>
  <si>
    <t xml:space="preserve">B0DCJ99KXL</t>
  </si>
  <si>
    <t xml:space="preserve">YI-W504P173528-GMWY</t>
  </si>
  <si>
    <t xml:space="preserve">B0DCJBN4FJ</t>
  </si>
  <si>
    <t xml:space="preserve">YI-W504P173525-GMWY</t>
  </si>
  <si>
    <t xml:space="preserve">B0DCHXV696</t>
  </si>
  <si>
    <t xml:space="preserve">YI-W504P173523-GMWY</t>
  </si>
  <si>
    <t xml:space="preserve">B0DCHXSLHT</t>
  </si>
  <si>
    <t xml:space="preserve">YI-W504P173527-GMWY</t>
  </si>
  <si>
    <t xml:space="preserve">B0DCJ1LRX8</t>
  </si>
  <si>
    <t xml:space="preserve">YI-W1885P163513-GMWY</t>
  </si>
  <si>
    <t xml:space="preserve">B0DCG44D61</t>
  </si>
  <si>
    <t xml:space="preserve">W1885P163513</t>
  </si>
  <si>
    <t xml:space="preserve">YI-W1885P163514-GMWY</t>
  </si>
  <si>
    <t xml:space="preserve">B0DCG478GB</t>
  </si>
  <si>
    <t xml:space="preserve">W1885P163514</t>
  </si>
  <si>
    <t xml:space="preserve">YI-W1445P164172-GMWY</t>
  </si>
  <si>
    <t xml:space="preserve">B0DCFGDBYM</t>
  </si>
  <si>
    <t xml:space="preserve">W1445P164172</t>
  </si>
  <si>
    <t xml:space="preserve">YI-W1445P146387-GMWY</t>
  </si>
  <si>
    <t xml:space="preserve">B0DCFRPSNG</t>
  </si>
  <si>
    <t xml:space="preserve">W1445P146387</t>
  </si>
  <si>
    <t xml:space="preserve">YI-W1445P164173-GMWY</t>
  </si>
  <si>
    <t xml:space="preserve">B0DCFMJYKX</t>
  </si>
  <si>
    <t xml:space="preserve">W1445P164173</t>
  </si>
  <si>
    <t xml:space="preserve">YI-W1445P146388-GMWY</t>
  </si>
  <si>
    <t xml:space="preserve">B0DCGBPQJL</t>
  </si>
  <si>
    <t xml:space="preserve">W1445P146388</t>
  </si>
  <si>
    <t xml:space="preserve">YI-W1445P146389-GMWY</t>
  </si>
  <si>
    <t xml:space="preserve">B0DCFPX2RV</t>
  </si>
  <si>
    <t xml:space="preserve">W1445P146389</t>
  </si>
  <si>
    <t xml:space="preserve">YI-W1445P164168-GMWY</t>
  </si>
  <si>
    <t xml:space="preserve">B0DCFV416Q</t>
  </si>
  <si>
    <t xml:space="preserve">W1445P164168</t>
  </si>
  <si>
    <t xml:space="preserve">YI-W1445P164167-GMWY</t>
  </si>
  <si>
    <t xml:space="preserve">B0DCF9HNYK</t>
  </si>
  <si>
    <t xml:space="preserve">W1445P164167</t>
  </si>
  <si>
    <t xml:space="preserve">YI-W1445P146390-GMWY</t>
  </si>
  <si>
    <t xml:space="preserve">B0DCFMZ1S7</t>
  </si>
  <si>
    <t xml:space="preserve">W1445P146390</t>
  </si>
  <si>
    <t xml:space="preserve">YI-N733P185868H-GMWY</t>
  </si>
  <si>
    <t xml:space="preserve">B0DCC11KQT</t>
  </si>
  <si>
    <t xml:space="preserve">YI-N733P185867K-GMWY</t>
  </si>
  <si>
    <t xml:space="preserve">B0DCC1X834</t>
  </si>
  <si>
    <t xml:space="preserve">YI-N733P185867H-GMWY</t>
  </si>
  <si>
    <t xml:space="preserve">B0DCC39X21</t>
  </si>
  <si>
    <t xml:space="preserve">YI-N733P185868K-GMWY</t>
  </si>
  <si>
    <t xml:space="preserve">B0DCC1T7CX</t>
  </si>
  <si>
    <t xml:space="preserve">YI-WF530905AAB-GMWY</t>
  </si>
  <si>
    <t xml:space="preserve">B0DCBXZ4RG</t>
  </si>
  <si>
    <t xml:space="preserve">YI-WF530905AAK-GMWY</t>
  </si>
  <si>
    <t xml:space="preserve">B0DCBV2F83</t>
  </si>
  <si>
    <t xml:space="preserve">YI-WF530906AAB-GMWY</t>
  </si>
  <si>
    <t xml:space="preserve">B0DCBV3NNV</t>
  </si>
  <si>
    <t xml:space="preserve">YI-WF530906AAK-GMWY</t>
  </si>
  <si>
    <t xml:space="preserve">B0DCC1L8YP</t>
  </si>
  <si>
    <t xml:space="preserve">YI-SJ000119AAD-GMWY</t>
  </si>
  <si>
    <t xml:space="preserve">B0DCBN267Q</t>
  </si>
  <si>
    <t xml:space="preserve">SJ000119AAD</t>
  </si>
  <si>
    <t xml:space="preserve">YI-N724P176626D-GMWY</t>
  </si>
  <si>
    <t xml:space="preserve">B0DCBDMK1T</t>
  </si>
  <si>
    <t xml:space="preserve">N724P176626D</t>
  </si>
  <si>
    <t xml:space="preserve">YI-N724P176626B-GMWY</t>
  </si>
  <si>
    <t xml:space="preserve">B0DCBBX643</t>
  </si>
  <si>
    <t xml:space="preserve">N724P176626B</t>
  </si>
  <si>
    <t xml:space="preserve">YI-W504S00147-GMWY</t>
  </si>
  <si>
    <t xml:space="preserve">B0DCBLNSC7</t>
  </si>
  <si>
    <t xml:space="preserve">YI-W504S00069-GMWY</t>
  </si>
  <si>
    <t xml:space="preserve">B0DCBM3ZG5</t>
  </si>
  <si>
    <t xml:space="preserve">YI-W504S00068-GMWY</t>
  </si>
  <si>
    <t xml:space="preserve">B0DCBQ5N3N</t>
  </si>
  <si>
    <t xml:space="preserve">YI-W504S00151-GMWY</t>
  </si>
  <si>
    <t xml:space="preserve">B0DCBVRSKJ</t>
  </si>
  <si>
    <t xml:space="preserve">YI-GX000463AAE-GMWY</t>
  </si>
  <si>
    <t xml:space="preserve">B0DC93R3TR</t>
  </si>
  <si>
    <t xml:space="preserve">GX000463AAE</t>
  </si>
  <si>
    <t xml:space="preserve">YI-GX000463AAK-GMWY</t>
  </si>
  <si>
    <t xml:space="preserve">B0DCB1RCM6</t>
  </si>
  <si>
    <t xml:space="preserve">GX000463AAK</t>
  </si>
  <si>
    <t xml:space="preserve">YI-N701P174767A-GMWY</t>
  </si>
  <si>
    <t xml:space="preserve">B0DC746ZXC</t>
  </si>
  <si>
    <t xml:space="preserve">N701P174767A</t>
  </si>
  <si>
    <t xml:space="preserve">YI-N701P174881A-GMWY</t>
  </si>
  <si>
    <t xml:space="preserve">B0DC73BLK6</t>
  </si>
  <si>
    <t xml:space="preserve">N701P174881A</t>
  </si>
  <si>
    <t xml:space="preserve">YI-N701P174886A-GMWY</t>
  </si>
  <si>
    <t xml:space="preserve">B0DC74V25Y</t>
  </si>
  <si>
    <t xml:space="preserve">N701P174886A</t>
  </si>
  <si>
    <t xml:space="preserve">YI-N701P174881H-GMWY</t>
  </si>
  <si>
    <t xml:space="preserve">B0DC73PRMK</t>
  </si>
  <si>
    <t xml:space="preserve">N701P174881H</t>
  </si>
  <si>
    <t xml:space="preserve">YI-N701P174886H-GMWY</t>
  </si>
  <si>
    <t xml:space="preserve">B0DC73G51N</t>
  </si>
  <si>
    <t xml:space="preserve">N701P174886H</t>
  </si>
  <si>
    <t xml:space="preserve">YI-N701P174767H-GMWY</t>
  </si>
  <si>
    <t xml:space="preserve">B0DC71RRMV</t>
  </si>
  <si>
    <t xml:space="preserve">N701P174767H</t>
  </si>
  <si>
    <t xml:space="preserve">YI-W2770P190377-GMWY</t>
  </si>
  <si>
    <t xml:space="preserve">B0DC6FLRMZ</t>
  </si>
  <si>
    <t xml:space="preserve">W2770P190377</t>
  </si>
  <si>
    <t xml:space="preserve">YI-W2770P190360-GMWY</t>
  </si>
  <si>
    <t xml:space="preserve">B0DCHJCS59</t>
  </si>
  <si>
    <t xml:space="preserve">W2770P190360</t>
  </si>
  <si>
    <t xml:space="preserve">YI-W2770P190376-GMWY</t>
  </si>
  <si>
    <t xml:space="preserve">B0DC6HCXRY</t>
  </si>
  <si>
    <t xml:space="preserve">W2770P190376</t>
  </si>
  <si>
    <t xml:space="preserve">YI-W2770P190367-GMWY</t>
  </si>
  <si>
    <t xml:space="preserve">B0DCHXJFDV</t>
  </si>
  <si>
    <t xml:space="preserve">W2770P190367</t>
  </si>
  <si>
    <t xml:space="preserve">YI-WF321211AAB-GMWY</t>
  </si>
  <si>
    <t xml:space="preserve">B0DC668ZLK</t>
  </si>
  <si>
    <t xml:space="preserve">WF321211AAB</t>
  </si>
  <si>
    <t xml:space="preserve">YI-WF321210AAK-GMWY</t>
  </si>
  <si>
    <t xml:space="preserve">B0DC6682FS</t>
  </si>
  <si>
    <t xml:space="preserve">WF321210AAK</t>
  </si>
  <si>
    <t xml:space="preserve">YI-WF321210AAB-GMWY</t>
  </si>
  <si>
    <t xml:space="preserve">B0DC65J2Y7</t>
  </si>
  <si>
    <t xml:space="preserve">WF321210AAB</t>
  </si>
  <si>
    <t xml:space="preserve">YI-WF321211AAK-GMWY</t>
  </si>
  <si>
    <t xml:space="preserve">B0DC65BXCX</t>
  </si>
  <si>
    <t xml:space="preserve">WF321211AAK</t>
  </si>
  <si>
    <t xml:space="preserve">YI-W2012S00005-GMWY</t>
  </si>
  <si>
    <t xml:space="preserve">B0DBZS5CLT</t>
  </si>
  <si>
    <t xml:space="preserve">W2012S00005</t>
  </si>
  <si>
    <t xml:space="preserve">YI-GS100033AAH-GMWY</t>
  </si>
  <si>
    <t xml:space="preserve">B0DBZTFG39</t>
  </si>
  <si>
    <t xml:space="preserve">GS100033AAH</t>
  </si>
  <si>
    <t xml:space="preserve">YI-W2012S00003-GMWY</t>
  </si>
  <si>
    <t xml:space="preserve">B0DBZWL3J1</t>
  </si>
  <si>
    <t xml:space="preserve">W2012S00003</t>
  </si>
  <si>
    <t xml:space="preserve">YI-GS100033AAB-GMWY</t>
  </si>
  <si>
    <t xml:space="preserve">B0DBZRFTRB</t>
  </si>
  <si>
    <t xml:space="preserve">GS100033AAB</t>
  </si>
  <si>
    <t xml:space="preserve">YI-GS100033AAF-GMWY</t>
  </si>
  <si>
    <t xml:space="preserve">B0DBZQ19B6</t>
  </si>
  <si>
    <t xml:space="preserve">GS100033AAF</t>
  </si>
  <si>
    <t xml:space="preserve">YI-W2012S00004-GMWY</t>
  </si>
  <si>
    <t xml:space="preserve">B0DBZSW9VW</t>
  </si>
  <si>
    <t xml:space="preserve">W2012S00004</t>
  </si>
  <si>
    <t xml:space="preserve">YI-GS009012AAB-GMWY</t>
  </si>
  <si>
    <t xml:space="preserve">B0DBZR3H1Z</t>
  </si>
  <si>
    <t xml:space="preserve">GS009012AAB</t>
  </si>
  <si>
    <t xml:space="preserve">YI-GS009012AAG-GMWY</t>
  </si>
  <si>
    <t xml:space="preserve">B0DBZNH66L</t>
  </si>
  <si>
    <t xml:space="preserve">GS009012AAG</t>
  </si>
  <si>
    <t xml:space="preserve">YI-GS009720AAG-GMWY</t>
  </si>
  <si>
    <t xml:space="preserve">B0DBZKXFZ3</t>
  </si>
  <si>
    <t xml:space="preserve">GS009720AAG</t>
  </si>
  <si>
    <t xml:space="preserve">YI-GS102016AAA-GMWY</t>
  </si>
  <si>
    <t xml:space="preserve">B0DBZKWB6G</t>
  </si>
  <si>
    <t xml:space="preserve">GS102016AAA</t>
  </si>
  <si>
    <t xml:space="preserve">YI-GS005301AAA-GMWY</t>
  </si>
  <si>
    <t xml:space="preserve">B0DBZQZR23</t>
  </si>
  <si>
    <t xml:space="preserve">GS005301AAA</t>
  </si>
  <si>
    <t xml:space="preserve">YI-GS102016AAE-GMWY</t>
  </si>
  <si>
    <t xml:space="preserve">B0DBZMBZDL</t>
  </si>
  <si>
    <t xml:space="preserve">GS102016AAE</t>
  </si>
  <si>
    <t xml:space="preserve">YI-GS009720AAA-GMWY</t>
  </si>
  <si>
    <t xml:space="preserve">B0DBZP5DV6</t>
  </si>
  <si>
    <t xml:space="preserve">GS009720AAA</t>
  </si>
  <si>
    <t xml:space="preserve">YI-GS005302AAE-GMWY</t>
  </si>
  <si>
    <t xml:space="preserve">B0DBZPGBN9</t>
  </si>
  <si>
    <t xml:space="preserve">GS005302AAE</t>
  </si>
  <si>
    <t xml:space="preserve">YI-W2325P163375-GMWY</t>
  </si>
  <si>
    <t xml:space="preserve">B0DBYB473F</t>
  </si>
  <si>
    <t xml:space="preserve">W2325P163375</t>
  </si>
  <si>
    <t xml:space="preserve">YI-W2325P183182-GMWY</t>
  </si>
  <si>
    <t xml:space="preserve">B0DBYMLZMM</t>
  </si>
  <si>
    <t xml:space="preserve">W2325P183182</t>
  </si>
  <si>
    <t xml:space="preserve">YI-W2325P183181-GMWY</t>
  </si>
  <si>
    <t xml:space="preserve">B0DBYKQGTK</t>
  </si>
  <si>
    <t xml:space="preserve">W2325P183181</t>
  </si>
  <si>
    <t xml:space="preserve">YI-WF314529AAK-GMWY</t>
  </si>
  <si>
    <t xml:space="preserve">B0DBVNZ3PN</t>
  </si>
  <si>
    <t xml:space="preserve">WF314529AAK</t>
  </si>
  <si>
    <t xml:space="preserve">YI-SR000020AAK-GMWY</t>
  </si>
  <si>
    <t xml:space="preserve">B0DBVMZQCS</t>
  </si>
  <si>
    <t xml:space="preserve">SR000020AAK</t>
  </si>
  <si>
    <t xml:space="preserve">YI-SR000030AAT-GMWY</t>
  </si>
  <si>
    <t xml:space="preserve">B0DBVB4NT8</t>
  </si>
  <si>
    <t xml:space="preserve">SR000030AAT</t>
  </si>
  <si>
    <t xml:space="preserve">YI-N751S178493Y-GMWY</t>
  </si>
  <si>
    <t xml:space="preserve">B0DBVCJVWB</t>
  </si>
  <si>
    <t xml:space="preserve">N751S178493Y</t>
  </si>
  <si>
    <t xml:space="preserve">YI-N751S178493B-GMWY</t>
  </si>
  <si>
    <t xml:space="preserve">B0DBVB2M2D</t>
  </si>
  <si>
    <t xml:space="preserve">N751S178493B</t>
  </si>
  <si>
    <t xml:space="preserve">YI-SR000050AAT-GMWY</t>
  </si>
  <si>
    <t xml:space="preserve">B0DBV6JXX2</t>
  </si>
  <si>
    <t xml:space="preserve">SR000050AAT</t>
  </si>
  <si>
    <t xml:space="preserve">YI-N721P180695B-GMWY</t>
  </si>
  <si>
    <t xml:space="preserve">B0DBVDBJTC</t>
  </si>
  <si>
    <t xml:space="preserve">N721P180695B</t>
  </si>
  <si>
    <t xml:space="preserve">YI-N721P180695K-GMWY</t>
  </si>
  <si>
    <t xml:space="preserve">B0DBV894J4</t>
  </si>
  <si>
    <t xml:space="preserve">N721P180695K</t>
  </si>
  <si>
    <t xml:space="preserve">YI-W1162P190402-GMWY</t>
  </si>
  <si>
    <t xml:space="preserve">B0DBRCW76X</t>
  </si>
  <si>
    <t xml:space="preserve">W1162P190402</t>
  </si>
  <si>
    <t xml:space="preserve">YI-W1162P190403-GMWY</t>
  </si>
  <si>
    <t xml:space="preserve">B0DBRHL33H</t>
  </si>
  <si>
    <t xml:space="preserve">W1162P190403</t>
  </si>
  <si>
    <t xml:space="preserve">YI-W1162P190401-GMWY</t>
  </si>
  <si>
    <t xml:space="preserve">B0DBR9L64G</t>
  </si>
  <si>
    <t xml:space="preserve">W1162P190401</t>
  </si>
  <si>
    <t xml:space="preserve">YI-W427S00015-Y-GMWY</t>
  </si>
  <si>
    <t xml:space="preserve">B0DBQJ8YHT</t>
  </si>
  <si>
    <t xml:space="preserve">YI-W427S00071-Y-GMWY</t>
  </si>
  <si>
    <t xml:space="preserve">B0DBQGFQJ6</t>
  </si>
  <si>
    <t xml:space="preserve">YI-W1307S00039-GMWY</t>
  </si>
  <si>
    <t xml:space="preserve">B0DBQ716DL</t>
  </si>
  <si>
    <t xml:space="preserve">W1307S00039</t>
  </si>
  <si>
    <t xml:space="preserve">YI-W1162S00009-GMWY</t>
  </si>
  <si>
    <t xml:space="preserve">B0DBQ9B6BQ</t>
  </si>
  <si>
    <t xml:space="preserve">W1162S00009</t>
  </si>
  <si>
    <t xml:space="preserve">YI-SF000168AAK-GMWY</t>
  </si>
  <si>
    <t xml:space="preserve">B0DD7S6522</t>
  </si>
  <si>
    <t xml:space="preserve">SF000168AAK</t>
  </si>
  <si>
    <t xml:space="preserve">YI-SF000168AAB-GMWY</t>
  </si>
  <si>
    <t xml:space="preserve">B0DD7RT5M2</t>
  </si>
  <si>
    <t xml:space="preserve">SF000168AAB</t>
  </si>
  <si>
    <t xml:space="preserve">YI-N709P177522K-GMWY</t>
  </si>
  <si>
    <t xml:space="preserve">B0DD7SDMLD</t>
  </si>
  <si>
    <t xml:space="preserve">YI-N709P177524K-GMWY</t>
  </si>
  <si>
    <t xml:space="preserve">B0DD7WLHVT</t>
  </si>
  <si>
    <t xml:space="preserve">YI-W578P149135-GMWY</t>
  </si>
  <si>
    <t xml:space="preserve">B0DCZDC12F</t>
  </si>
  <si>
    <t xml:space="preserve">W578P149135</t>
  </si>
  <si>
    <t xml:space="preserve">YI-W578P149137-GMWY</t>
  </si>
  <si>
    <t xml:space="preserve">B0DCZDNT3J</t>
  </si>
  <si>
    <t xml:space="preserve">W578P149137</t>
  </si>
  <si>
    <t xml:space="preserve">YI-W578P149136-GMWY</t>
  </si>
  <si>
    <t xml:space="preserve">B0DCZD2GX2</t>
  </si>
  <si>
    <t xml:space="preserve">W578P149136</t>
  </si>
  <si>
    <t xml:space="preserve">YI-W33165694-GMWY</t>
  </si>
  <si>
    <t xml:space="preserve">B0DCZKFP5Z</t>
  </si>
  <si>
    <t xml:space="preserve">W33165694</t>
  </si>
  <si>
    <t xml:space="preserve">YI-W33165697-GMWY</t>
  </si>
  <si>
    <t xml:space="preserve">B0DCZMXPFR</t>
  </si>
  <si>
    <t xml:space="preserve">W33165697</t>
  </si>
  <si>
    <t xml:space="preserve">ZY-W2386P199525-WY</t>
  </si>
  <si>
    <t xml:space="preserve">B0DDXTQTYR</t>
  </si>
  <si>
    <t xml:space="preserve">W2386P199525</t>
  </si>
  <si>
    <t xml:space="preserve">ZY-W2386P199523-WY</t>
  </si>
  <si>
    <t xml:space="preserve">B0DDXV338G</t>
  </si>
  <si>
    <t xml:space="preserve">W2386P199523</t>
  </si>
  <si>
    <t xml:space="preserve">ZY-W504S00068-WY</t>
  </si>
  <si>
    <t xml:space="preserve">B0DF2RG2YV</t>
  </si>
  <si>
    <t xml:space="preserve">ZY-W504S00151-WY</t>
  </si>
  <si>
    <t xml:space="preserve">B0DF2RP3LY</t>
  </si>
  <si>
    <t xml:space="preserve">ZY-W504S00069-WY</t>
  </si>
  <si>
    <t xml:space="preserve">B0DF2PL54T</t>
  </si>
  <si>
    <t xml:space="preserve">ZY-W504S00147-WY</t>
  </si>
  <si>
    <t xml:space="preserve">B0DF2RF4HV</t>
  </si>
  <si>
    <t xml:space="preserve">ZY-LP000128AAK-WY</t>
  </si>
  <si>
    <t xml:space="preserve">B0DF2Q7VXJ</t>
  </si>
  <si>
    <t xml:space="preserve">LP000128AAK</t>
  </si>
  <si>
    <t xml:space="preserve">ZY-LP000228AAE-WY</t>
  </si>
  <si>
    <t xml:space="preserve">B0DF2RMYRS</t>
  </si>
  <si>
    <t xml:space="preserve">LP000228AAE</t>
  </si>
  <si>
    <t xml:space="preserve">ZY-LP000228AAK-WY</t>
  </si>
  <si>
    <t xml:space="preserve">B0DF2RKH89</t>
  </si>
  <si>
    <t xml:space="preserve">LP000228AAK</t>
  </si>
  <si>
    <t xml:space="preserve">ZY-LP000128AAE-WY</t>
  </si>
  <si>
    <t xml:space="preserve">B0DF2MXVLX</t>
  </si>
  <si>
    <t xml:space="preserve">LP000128AAE</t>
  </si>
  <si>
    <t xml:space="preserve">ZY-LP000128AAD-WY</t>
  </si>
  <si>
    <t xml:space="preserve">B0DF2Q5TZV</t>
  </si>
  <si>
    <t xml:space="preserve">LP000128AAD</t>
  </si>
  <si>
    <t xml:space="preserve">ZY-LP000228AAD-WY</t>
  </si>
  <si>
    <t xml:space="preserve">B0DF2QFNV6</t>
  </si>
  <si>
    <t xml:space="preserve">LP000228AAD</t>
  </si>
  <si>
    <t xml:space="preserve">ZY-LP000344AAK-WY</t>
  </si>
  <si>
    <t xml:space="preserve">B0DF2RGR1S</t>
  </si>
  <si>
    <t xml:space="preserve">ZY-LP000344AAE-WY</t>
  </si>
  <si>
    <t xml:space="preserve">B0DF2SN1MV</t>
  </si>
  <si>
    <t xml:space="preserve">ZY-N721P180477B-WY</t>
  </si>
  <si>
    <t xml:space="preserve">B0DDXH62F4</t>
  </si>
  <si>
    <t xml:space="preserve">ZY-N721P180477K-WY</t>
  </si>
  <si>
    <t xml:space="preserve">B0DDXB3TPF</t>
  </si>
  <si>
    <t xml:space="preserve">ZY-N721S000040K-WY</t>
  </si>
  <si>
    <t xml:space="preserve">B0DDXDLZ22</t>
  </si>
  <si>
    <t xml:space="preserve">N721S000040K</t>
  </si>
  <si>
    <t xml:space="preserve">ZY-N721P180476B-WY</t>
  </si>
  <si>
    <t xml:space="preserve">B0DDXP8XS1</t>
  </si>
  <si>
    <t xml:space="preserve">N721P180476B</t>
  </si>
  <si>
    <t xml:space="preserve">ZY-N721P180476K-WY</t>
  </si>
  <si>
    <t xml:space="preserve">B0DDXHP6RN</t>
  </si>
  <si>
    <t xml:space="preserve">N721P180476K</t>
  </si>
  <si>
    <t xml:space="preserve">ZY-N721S000040B-WY</t>
  </si>
  <si>
    <t xml:space="preserve">B0DDXQX759</t>
  </si>
  <si>
    <t xml:space="preserve">N721S000040B</t>
  </si>
  <si>
    <t xml:space="preserve">ZY-SF000170AAB-WY</t>
  </si>
  <si>
    <t xml:space="preserve">B0DF5F862F</t>
  </si>
  <si>
    <t xml:space="preserve">SF000170AAB</t>
  </si>
  <si>
    <t xml:space="preserve">ZY-SF000169AAB-WY</t>
  </si>
  <si>
    <t xml:space="preserve">B0DF5DSRPX</t>
  </si>
  <si>
    <t xml:space="preserve">SF000169AAB</t>
  </si>
  <si>
    <t xml:space="preserve">ZY-SF000169AAK-WY</t>
  </si>
  <si>
    <t xml:space="preserve">B0DF5CWKSZ</t>
  </si>
  <si>
    <t xml:space="preserve">SF000169AAK</t>
  </si>
  <si>
    <t xml:space="preserve">ZY-SF000170AAK-WY</t>
  </si>
  <si>
    <t xml:space="preserve">B0DF5CV3DQ</t>
  </si>
  <si>
    <t xml:space="preserve">SF000170AAK</t>
  </si>
  <si>
    <t xml:space="preserve">ZY-W504P190953-WY</t>
  </si>
  <si>
    <t xml:space="preserve">B0DF5DWN5J</t>
  </si>
  <si>
    <t xml:space="preserve">W504P190953</t>
  </si>
  <si>
    <t xml:space="preserve">ZY-W504P190928-WY</t>
  </si>
  <si>
    <t xml:space="preserve">B0DF5D8ZGZ</t>
  </si>
  <si>
    <t xml:space="preserve">W504P190928</t>
  </si>
  <si>
    <t xml:space="preserve">ZY-W504P190951-WY</t>
  </si>
  <si>
    <t xml:space="preserve">B0DF5DCMGN</t>
  </si>
  <si>
    <t xml:space="preserve">W504P190951</t>
  </si>
  <si>
    <t xml:space="preserve">ZY-GX000393AAK-WY</t>
  </si>
  <si>
    <t xml:space="preserve">B0DF5CV4FP</t>
  </si>
  <si>
    <t xml:space="preserve">GX000393AAK</t>
  </si>
  <si>
    <t xml:space="preserve">ZY-GX000393AAQ-WY</t>
  </si>
  <si>
    <t xml:space="preserve">B0DF5D2M1X</t>
  </si>
  <si>
    <t xml:space="preserve">GX000393AAQ</t>
  </si>
  <si>
    <t xml:space="preserve">MM-W1580S00039FULL</t>
  </si>
  <si>
    <t xml:space="preserve">B0DDY6DLZ7</t>
  </si>
  <si>
    <t xml:space="preserve">W1580S00039</t>
  </si>
  <si>
    <t xml:space="preserve">MM-W1580S00041TXL</t>
  </si>
  <si>
    <t xml:space="preserve">B0D3CC1SDQ</t>
  </si>
  <si>
    <t xml:space="preserve">W1580S00041</t>
  </si>
  <si>
    <t xml:space="preserve">MM-W1580S00047FXL</t>
  </si>
  <si>
    <t xml:space="preserve">B0DDY8KJKV</t>
  </si>
  <si>
    <t xml:space="preserve">MM-DL000660AAB-TXL</t>
  </si>
  <si>
    <t xml:space="preserve">B0DF3581LD</t>
  </si>
  <si>
    <t xml:space="preserve">DL000660AAB</t>
  </si>
  <si>
    <t xml:space="preserve">MM-DL000660AAK-TXL</t>
  </si>
  <si>
    <t xml:space="preserve">B0DF34VBCR</t>
  </si>
  <si>
    <t xml:space="preserve">DL000660AAK</t>
  </si>
  <si>
    <t xml:space="preserve">MM-DL000660AAN-TXL</t>
  </si>
  <si>
    <t xml:space="preserve">B0DF33FBGF</t>
  </si>
  <si>
    <t xml:space="preserve">DL000660AAN</t>
  </si>
  <si>
    <t xml:space="preserve">MM-DL000661AAB-FXL</t>
  </si>
  <si>
    <t xml:space="preserve">B0DF33M5XH</t>
  </si>
  <si>
    <t xml:space="preserve">DL000661AAB</t>
  </si>
  <si>
    <t xml:space="preserve">MM-DL000661AAK-FXL</t>
  </si>
  <si>
    <t xml:space="preserve">B0DF33SF6R</t>
  </si>
  <si>
    <t xml:space="preserve">DL000661AAK</t>
  </si>
  <si>
    <t xml:space="preserve">MM-DL000661AAN-FXL</t>
  </si>
  <si>
    <t xml:space="preserve">B0DF32NQ82</t>
  </si>
  <si>
    <t xml:space="preserve">DL000661AAN</t>
  </si>
  <si>
    <t xml:space="preserve">MM-GX001123AAB-TXL</t>
  </si>
  <si>
    <t xml:space="preserve">B0DF359ZXB</t>
  </si>
  <si>
    <t xml:space="preserve">MM-GX001123AAN-TXL</t>
  </si>
  <si>
    <t xml:space="preserve">B0DF33FMH5</t>
  </si>
  <si>
    <t xml:space="preserve">MM-DL000649AAK-TF</t>
  </si>
  <si>
    <t xml:space="preserve">B0DF32N91Z</t>
  </si>
  <si>
    <t xml:space="preserve">MM-DL000649AAB-TF</t>
  </si>
  <si>
    <t xml:space="preserve">B0DF351CJW</t>
  </si>
  <si>
    <t xml:space="preserve">MM-DL000649AAH-TF</t>
  </si>
  <si>
    <t xml:space="preserve">B0DF356WGX</t>
  </si>
  <si>
    <t xml:space="preserve">TT-DL651AAB-LV</t>
  </si>
  <si>
    <t xml:space="preserve">B0DDT1GTY8</t>
  </si>
  <si>
    <t xml:space="preserve">TT-DL651AAK-LV</t>
  </si>
  <si>
    <t xml:space="preserve">B0DDSWLVWV</t>
  </si>
  <si>
    <t xml:space="preserve">TT-SF168AAB-LV</t>
  </si>
  <si>
    <t xml:space="preserve">B0DDSPRZFG</t>
  </si>
  <si>
    <t xml:space="preserve">TT-SF168AAK-LV</t>
  </si>
  <si>
    <t xml:space="preserve">B0DDSP2CQC</t>
  </si>
  <si>
    <t xml:space="preserve">TT-LT802AAK-LV</t>
  </si>
  <si>
    <t xml:space="preserve">B0DDTC5P3F</t>
  </si>
  <si>
    <t xml:space="preserve">LT000802AAK</t>
  </si>
  <si>
    <t xml:space="preserve">TT-LT802AAE-LV</t>
  </si>
  <si>
    <t xml:space="preserve">B0DDTDN83R</t>
  </si>
  <si>
    <t xml:space="preserve">LT000802AAE</t>
  </si>
  <si>
    <t xml:space="preserve">TT-SR50AAT-LV</t>
  </si>
  <si>
    <t xml:space="preserve">B0DDV2QJVN</t>
  </si>
  <si>
    <t xml:space="preserve">TT-SR30AAT-LV</t>
  </si>
  <si>
    <t xml:space="preserve">B0DDV4WXLC</t>
  </si>
  <si>
    <t xml:space="preserve">TT-N78493Y-LV</t>
  </si>
  <si>
    <t xml:space="preserve">B0DDV28BZ4</t>
  </si>
  <si>
    <t xml:space="preserve">TT-N78493B-LV</t>
  </si>
  <si>
    <t xml:space="preserve">B0DDV883P2</t>
  </si>
  <si>
    <t xml:space="preserve">TT-P170503K-Q</t>
  </si>
  <si>
    <t xml:space="preserve">B0DF7Z8X4J</t>
  </si>
  <si>
    <t xml:space="preserve">BS701P170503K</t>
  </si>
  <si>
    <t xml:space="preserve">TT-P170503E-Q</t>
  </si>
  <si>
    <t xml:space="preserve">B0DF811SPJ</t>
  </si>
  <si>
    <t xml:space="preserve">BS701P170503E</t>
  </si>
  <si>
    <t xml:space="preserve">TT-P170501K-F</t>
  </si>
  <si>
    <t xml:space="preserve">B0DF82MGGZ</t>
  </si>
  <si>
    <t xml:space="preserve">BS701P170501K</t>
  </si>
  <si>
    <t xml:space="preserve">TT-P170501E-F</t>
  </si>
  <si>
    <t xml:space="preserve">B0DF818CMG</t>
  </si>
  <si>
    <t xml:space="preserve">BS701P170501E</t>
  </si>
  <si>
    <t xml:space="preserve">TT-SF169AAK-T</t>
  </si>
  <si>
    <t xml:space="preserve">B0DF81Z8XW</t>
  </si>
  <si>
    <t xml:space="preserve">TT-SF169AAB-T</t>
  </si>
  <si>
    <t xml:space="preserve">B0DF7Z7S6H</t>
  </si>
  <si>
    <t xml:space="preserve">TT-SF170AAK-T</t>
  </si>
  <si>
    <t xml:space="preserve">B0DF7X1LJ4</t>
  </si>
  <si>
    <t xml:space="preserve">TT-SF170AAB-T</t>
  </si>
  <si>
    <t xml:space="preserve">B0DF7ZTHVB</t>
  </si>
  <si>
    <t xml:space="preserve">TT-GX403AAE-T</t>
  </si>
  <si>
    <t xml:space="preserve">B0DF81P1KN</t>
  </si>
  <si>
    <t xml:space="preserve">GX001403AAE</t>
  </si>
  <si>
    <t xml:space="preserve">TT-GX403AAD-T</t>
  </si>
  <si>
    <t xml:space="preserve">B0DF7WQSBZ</t>
  </si>
  <si>
    <t xml:space="preserve">GX001403AAD</t>
  </si>
  <si>
    <t xml:space="preserve">TT-N179657E-T</t>
  </si>
  <si>
    <t xml:space="preserve">B0DF7ZLQTB</t>
  </si>
  <si>
    <t xml:space="preserve">N709P179657E</t>
  </si>
  <si>
    <t xml:space="preserve">TT-N179657D-T</t>
  </si>
  <si>
    <t xml:space="preserve">B0DF7YZQX1</t>
  </si>
  <si>
    <t xml:space="preserve">N709P179657D</t>
  </si>
  <si>
    <t xml:space="preserve">TT-P192861C-LV</t>
  </si>
  <si>
    <t xml:space="preserve">B0DFD1P1R7</t>
  </si>
  <si>
    <t xml:space="preserve">N701P192861C</t>
  </si>
  <si>
    <t xml:space="preserve">TT-P192861B-LV</t>
  </si>
  <si>
    <t xml:space="preserve">B0DFD2SRFM</t>
  </si>
  <si>
    <t xml:space="preserve">N701P192861B</t>
  </si>
  <si>
    <t xml:space="preserve">TT-P192861G-LV</t>
  </si>
  <si>
    <t xml:space="preserve">B0DFD2C2WH</t>
  </si>
  <si>
    <t xml:space="preserve">N701P192861G</t>
  </si>
  <si>
    <t xml:space="preserve">TT-P191964C-LV</t>
  </si>
  <si>
    <t xml:space="preserve">B0DFD1FHQ2</t>
  </si>
  <si>
    <t xml:space="preserve">BS701P191964C</t>
  </si>
  <si>
    <t xml:space="preserve">TT-P191964P-LV</t>
  </si>
  <si>
    <t xml:space="preserve">B0DFD1SJ21</t>
  </si>
  <si>
    <t xml:space="preserve">BS701P191964P</t>
  </si>
  <si>
    <t xml:space="preserve">TT-P191964E-LV</t>
  </si>
  <si>
    <t xml:space="preserve">B0DFCZRWKW</t>
  </si>
  <si>
    <t xml:space="preserve">BS701P191964E</t>
  </si>
  <si>
    <t xml:space="preserve">TT-2593S01-LKD</t>
  </si>
  <si>
    <t xml:space="preserve">B0D3DYW743</t>
  </si>
  <si>
    <t xml:space="preserve">YI-WF531608AAD-GMWY</t>
  </si>
  <si>
    <t xml:space="preserve">B0DCYYTPRT</t>
  </si>
  <si>
    <t xml:space="preserve">WF531608AAD</t>
  </si>
  <si>
    <t xml:space="preserve">YI-WF531604AAC-GMWY</t>
  </si>
  <si>
    <t xml:space="preserve">B0DCZB7PD6</t>
  </si>
  <si>
    <t xml:space="preserve">WF531604AAC</t>
  </si>
  <si>
    <t xml:space="preserve">YI-WF531608AAC-GMWY</t>
  </si>
  <si>
    <t xml:space="preserve">B0DCYWXW65</t>
  </si>
  <si>
    <t xml:space="preserve">WF531608AAC</t>
  </si>
  <si>
    <t xml:space="preserve">YI-WF531611AAC-GMWY</t>
  </si>
  <si>
    <t xml:space="preserve">B0DCZ5YYGX</t>
  </si>
  <si>
    <t xml:space="preserve">WF531611AAC</t>
  </si>
  <si>
    <t xml:space="preserve">YI-WF531611AAD-GMWY</t>
  </si>
  <si>
    <t xml:space="preserve">B0DCYYCF8G</t>
  </si>
  <si>
    <t xml:space="preserve">WF531611AAD</t>
  </si>
  <si>
    <t xml:space="preserve">YI-WF531604AAD-GMWY</t>
  </si>
  <si>
    <t xml:space="preserve">B0DCYKHTF3</t>
  </si>
  <si>
    <t xml:space="preserve">WF531604AAD</t>
  </si>
  <si>
    <t xml:space="preserve">YI-W1307P175740-GMWY</t>
  </si>
  <si>
    <t xml:space="preserve">B0DDCHBL95</t>
  </si>
  <si>
    <t xml:space="preserve">W1307P175740</t>
  </si>
  <si>
    <t xml:space="preserve">YI-W1307P175739-GMWY</t>
  </si>
  <si>
    <t xml:space="preserve">B0DDCGWTNL</t>
  </si>
  <si>
    <t xml:space="preserve">W1307P175739</t>
  </si>
  <si>
    <t xml:space="preserve">YI-DL000651AAK-GMWY</t>
  </si>
  <si>
    <t xml:space="preserve">B0DDC9DBRV</t>
  </si>
  <si>
    <t xml:space="preserve">YI-DL000651AAB-GMWY</t>
  </si>
  <si>
    <t xml:space="preserve">B0DDCC55Z4</t>
  </si>
  <si>
    <t xml:space="preserve">YI-GS009077AAE-GMWY</t>
  </si>
  <si>
    <t xml:space="preserve">B0DDC5HQFG</t>
  </si>
  <si>
    <t xml:space="preserve">GS009077AAE</t>
  </si>
  <si>
    <t xml:space="preserve">YI-WF305474AAD-GMWY</t>
  </si>
  <si>
    <t xml:space="preserve">B0DDC124XT</t>
  </si>
  <si>
    <t xml:space="preserve">WF305474AAD</t>
  </si>
  <si>
    <t xml:space="preserve">YI-WF305474AAE-GMWY</t>
  </si>
  <si>
    <t xml:space="preserve">B0DDCCXVNK</t>
  </si>
  <si>
    <t xml:space="preserve">WF305474AAE</t>
  </si>
  <si>
    <t xml:space="preserve">YI-N725P181207K-GMWY</t>
  </si>
  <si>
    <t xml:space="preserve">B0DDBSQ82V</t>
  </si>
  <si>
    <t xml:space="preserve">N725P181207K</t>
  </si>
  <si>
    <t xml:space="preserve">YI-N725P181207D-GMWY</t>
  </si>
  <si>
    <t xml:space="preserve">B0DDBRPFYN</t>
  </si>
  <si>
    <t xml:space="preserve">N725P181207D</t>
  </si>
  <si>
    <t xml:space="preserve">YI-N725P181207B-GMWY</t>
  </si>
  <si>
    <t xml:space="preserve">B0DDBR83JN</t>
  </si>
  <si>
    <t xml:space="preserve">N725P181207B</t>
  </si>
  <si>
    <t xml:space="preserve">YI-WF530018AAE-GMWY</t>
  </si>
  <si>
    <t xml:space="preserve">B0DDHF9TYP</t>
  </si>
  <si>
    <t xml:space="preserve">YI-WF530018AAK-GMWY</t>
  </si>
  <si>
    <t xml:space="preserve">B0DDHD7YMQ</t>
  </si>
  <si>
    <t xml:space="preserve">YI-SD000018AAB-GMWY</t>
  </si>
  <si>
    <t xml:space="preserve">B0DF2SBQ65</t>
  </si>
  <si>
    <t xml:space="preserve">YI-N721S000033B-GMWY</t>
  </si>
  <si>
    <t xml:space="preserve">B0DF2TD718</t>
  </si>
  <si>
    <t xml:space="preserve">N721S000033B</t>
  </si>
  <si>
    <t xml:space="preserve">YI-SD000031AAK-GMWY</t>
  </si>
  <si>
    <t xml:space="preserve">B0DF2RXGR7</t>
  </si>
  <si>
    <t xml:space="preserve">YI-SD000031AAB-GMWY</t>
  </si>
  <si>
    <t xml:space="preserve">B0DF2T7Y58</t>
  </si>
  <si>
    <t xml:space="preserve">YI-N721S000033K-GMWY</t>
  </si>
  <si>
    <t xml:space="preserve">B0DF2TL3PM</t>
  </si>
  <si>
    <t xml:space="preserve">N721S000033K</t>
  </si>
  <si>
    <t xml:space="preserve">YI-SD000018AAK-GMWY</t>
  </si>
  <si>
    <t xml:space="preserve">B0DF2SBB91</t>
  </si>
  <si>
    <t xml:space="preserve">YI-WF315911AAH-GMWY</t>
  </si>
  <si>
    <t xml:space="preserve">B0DF2TG8XB</t>
  </si>
  <si>
    <t xml:space="preserve">WF315911AAH</t>
  </si>
  <si>
    <t xml:space="preserve">YI-HL000085AAH-GMWY</t>
  </si>
  <si>
    <t xml:space="preserve">B0DF2NFKVJ</t>
  </si>
  <si>
    <t xml:space="preserve">HL000085AAH</t>
  </si>
  <si>
    <t xml:space="preserve">YI-WF315911AAK-GMWY</t>
  </si>
  <si>
    <t xml:space="preserve">B0DF2QZZQZ</t>
  </si>
  <si>
    <t xml:space="preserve">WF315911AAK</t>
  </si>
  <si>
    <t xml:space="preserve">YI-N709P173465K-GMWY</t>
  </si>
  <si>
    <t xml:space="preserve">B0DF2M4FWV</t>
  </si>
  <si>
    <t xml:space="preserve">N709P173465K</t>
  </si>
  <si>
    <t xml:space="preserve">YI-N709P173466K-GMWY</t>
  </si>
  <si>
    <t xml:space="preserve">B0DF2NH5VP</t>
  </si>
  <si>
    <t xml:space="preserve">N709P173466K</t>
  </si>
  <si>
    <t xml:space="preserve">YI-N709P173466B-GMWY</t>
  </si>
  <si>
    <t xml:space="preserve">B0DF2Q264B</t>
  </si>
  <si>
    <t xml:space="preserve">N709P173466B</t>
  </si>
  <si>
    <t xml:space="preserve">YI-N709P173465B-GMWY</t>
  </si>
  <si>
    <t xml:space="preserve">B0DF2NQVJK</t>
  </si>
  <si>
    <t xml:space="preserve">N709P173465B</t>
  </si>
  <si>
    <t xml:space="preserve">YI-DL000660AAB-GMWY</t>
  </si>
  <si>
    <t xml:space="preserve">B0DF2HMRQR</t>
  </si>
  <si>
    <t xml:space="preserve">YI-DL000661AAK-GMWY</t>
  </si>
  <si>
    <t xml:space="preserve">B0DF2GTN1Z</t>
  </si>
  <si>
    <t xml:space="preserve">YI-DL000660AAK-GMWY</t>
  </si>
  <si>
    <t xml:space="preserve">B0DF2G72D3</t>
  </si>
  <si>
    <t xml:space="preserve">YI-DL000660AAN-GMWY</t>
  </si>
  <si>
    <t xml:space="preserve">B0DF2F7HYB</t>
  </si>
  <si>
    <t xml:space="preserve">YI-DL000661AAN-GMWY</t>
  </si>
  <si>
    <t xml:space="preserve">B0DF2J77PB</t>
  </si>
  <si>
    <t xml:space="preserve">YI-DL000661AAB-GMWY</t>
  </si>
  <si>
    <t xml:space="preserve">B0DF2GB77Q</t>
  </si>
  <si>
    <t xml:space="preserve">YI-BS701P176639K-GMWY</t>
  </si>
  <si>
    <t xml:space="preserve">B0DDWFY8W5</t>
  </si>
  <si>
    <t xml:space="preserve">YI-BS701P176642K-GMWY</t>
  </si>
  <si>
    <t xml:space="preserve">B0DDWNTPJR</t>
  </si>
  <si>
    <t xml:space="preserve">YI-BS701P176637K-GMWY</t>
  </si>
  <si>
    <t xml:space="preserve">B0DDWZDYL5</t>
  </si>
  <si>
    <t xml:space="preserve">YI-N701P192861C-GMWY</t>
  </si>
  <si>
    <t xml:space="preserve">B0DDTND6HN</t>
  </si>
  <si>
    <t xml:space="preserve">YI-N701P192861B-GMWY</t>
  </si>
  <si>
    <t xml:space="preserve">B0DDTNNXQL</t>
  </si>
  <si>
    <t xml:space="preserve">YI-N701P192861G-GMWY</t>
  </si>
  <si>
    <t xml:space="preserve">B0DDTNRF3P</t>
  </si>
  <si>
    <t xml:space="preserve">YI-N709P172409B-GMWY</t>
  </si>
  <si>
    <t xml:space="preserve">B0DDTL7HTN</t>
  </si>
  <si>
    <t xml:space="preserve">N709P172409B</t>
  </si>
  <si>
    <t xml:space="preserve">YI-N709P172408B-GMWY</t>
  </si>
  <si>
    <t xml:space="preserve">B0DDTG217B</t>
  </si>
  <si>
    <t xml:space="preserve">N709P172408B</t>
  </si>
  <si>
    <t xml:space="preserve">YI-N733P184929E-GMWY</t>
  </si>
  <si>
    <t xml:space="preserve">B0DDSWHQ93</t>
  </si>
  <si>
    <t xml:space="preserve">N733P184929E</t>
  </si>
  <si>
    <t xml:space="preserve">YIN733P184929H-GMWY</t>
  </si>
  <si>
    <t xml:space="preserve">B0DDT64DS6</t>
  </si>
  <si>
    <t xml:space="preserve">N733P184929H</t>
  </si>
  <si>
    <t xml:space="preserve">YI-N725P185816B-GMWY</t>
  </si>
  <si>
    <t xml:space="preserve">B0DF5JSTL2</t>
  </si>
  <si>
    <t xml:space="preserve">N725P185816B</t>
  </si>
  <si>
    <t xml:space="preserve">YI-N725P170587F-GMWY</t>
  </si>
  <si>
    <t xml:space="preserve">B0DF5GQ7GY</t>
  </si>
  <si>
    <t xml:space="preserve">N725P170587F</t>
  </si>
  <si>
    <t xml:space="preserve">YI-N725P185816K-GMWY</t>
  </si>
  <si>
    <t xml:space="preserve">B0DF5FR893</t>
  </si>
  <si>
    <t xml:space="preserve">N725P185816K</t>
  </si>
  <si>
    <t xml:space="preserve">YI-GX000461AAE-GMWY</t>
  </si>
  <si>
    <t xml:space="preserve">B0DF552QJX</t>
  </si>
  <si>
    <t xml:space="preserve">GX000461AAE</t>
  </si>
  <si>
    <t xml:space="preserve">YI-GX000461AAK-GMWY</t>
  </si>
  <si>
    <t xml:space="preserve">B0DF575CMG</t>
  </si>
  <si>
    <t xml:space="preserve">GX000461AAK</t>
  </si>
  <si>
    <t xml:space="preserve">YI-GX000732AAE-GMWY</t>
  </si>
  <si>
    <t xml:space="preserve">B0DF52P4HR</t>
  </si>
  <si>
    <t xml:space="preserve">GX000732AAE</t>
  </si>
  <si>
    <t xml:space="preserve">YI-GX000732AAK-GMWY</t>
  </si>
  <si>
    <t xml:space="preserve">B0DF55Q6BS</t>
  </si>
  <si>
    <t xml:space="preserve">GX000732AAK</t>
  </si>
  <si>
    <t xml:space="preserve">YI-N725P171538K-GMWY</t>
  </si>
  <si>
    <t xml:space="preserve">B0DF7LRWLB</t>
  </si>
  <si>
    <t xml:space="preserve">N725P171538K</t>
  </si>
  <si>
    <t xml:space="preserve">YI-N725P188461B.-GMWY</t>
  </si>
  <si>
    <t xml:space="preserve">B0DF7KX4NP</t>
  </si>
  <si>
    <t xml:space="preserve">N725P188461B</t>
  </si>
  <si>
    <t xml:space="preserve">YI-N725P188460B-GMWY</t>
  </si>
  <si>
    <t xml:space="preserve">B0DF7L96C1</t>
  </si>
  <si>
    <t xml:space="preserve">N725P188460B</t>
  </si>
  <si>
    <t xml:space="preserve">YI-N725P188461E-GMWY</t>
  </si>
  <si>
    <t xml:space="preserve">B0DF7LRRD6</t>
  </si>
  <si>
    <t xml:space="preserve">N725P188461E</t>
  </si>
  <si>
    <t xml:space="preserve">YI-N725P188460K-GMWY</t>
  </si>
  <si>
    <t xml:space="preserve">B0DF7M9BJ4</t>
  </si>
  <si>
    <t xml:space="preserve">N725P188460K</t>
  </si>
  <si>
    <t xml:space="preserve">YI-N725P188461K-GMWY</t>
  </si>
  <si>
    <t xml:space="preserve">B0DF7L9KRM</t>
  </si>
  <si>
    <t xml:space="preserve">N725P188461K</t>
  </si>
  <si>
    <t xml:space="preserve">YI-WF294109AAK-GMWY</t>
  </si>
  <si>
    <t xml:space="preserve">B0DF7QYXXT</t>
  </si>
  <si>
    <t xml:space="preserve">WF294109AAK</t>
  </si>
  <si>
    <t xml:space="preserve">YI-SY999909AAF-6-GMWY</t>
  </si>
  <si>
    <t xml:space="preserve">B0DF7TVW56</t>
  </si>
  <si>
    <t xml:space="preserve">SY999909AAF</t>
  </si>
  <si>
    <t xml:space="preserve">YI-JL000005AAK-6-GMWY</t>
  </si>
  <si>
    <t xml:space="preserve">B0DF7W1H7P</t>
  </si>
  <si>
    <t xml:space="preserve">JL000005AAK-6</t>
  </si>
  <si>
    <t xml:space="preserve">YI-WF307971AAF-GMWY</t>
  </si>
  <si>
    <t xml:space="preserve">B0DF7QH89Q</t>
  </si>
  <si>
    <t xml:space="preserve">WF307971AAF</t>
  </si>
  <si>
    <t xml:space="preserve">YI-N711P186884K-GMWY</t>
  </si>
  <si>
    <t xml:space="preserve">B0DFGGZP8P</t>
  </si>
  <si>
    <t xml:space="preserve">N711P186884K</t>
  </si>
  <si>
    <t xml:space="preserve">YI-N711P186884B-GMWY</t>
  </si>
  <si>
    <t xml:space="preserve">B0DFGB73X7</t>
  </si>
  <si>
    <t xml:space="preserve">N711P186884B</t>
  </si>
  <si>
    <t xml:space="preserve">YI-N711P186884M-GMWY</t>
  </si>
  <si>
    <t xml:space="preserve">B0DFGM1JN2</t>
  </si>
  <si>
    <t xml:space="preserve">N711P186884M</t>
  </si>
  <si>
    <t xml:space="preserve">YI-WF321487AAV-GMWY</t>
  </si>
  <si>
    <t xml:space="preserve">B0DFGMF1QJ</t>
  </si>
  <si>
    <t xml:space="preserve">WF321487AAV</t>
  </si>
  <si>
    <t xml:space="preserve">YI-WF321487AAK-GMWY</t>
  </si>
  <si>
    <t xml:space="preserve">B0DFG8448Y</t>
  </si>
  <si>
    <t xml:space="preserve">WF321487AAK</t>
  </si>
  <si>
    <t xml:space="preserve">YI-WF321487AAB-GMWY</t>
  </si>
  <si>
    <t xml:space="preserve">B0DFG61R6N</t>
  </si>
  <si>
    <t xml:space="preserve">WF321487AAB</t>
  </si>
  <si>
    <t xml:space="preserve">YI-GX000398AAD-GMWY</t>
  </si>
  <si>
    <t xml:space="preserve">B0DFCDY49V</t>
  </si>
  <si>
    <t xml:space="preserve">GX000398AAD</t>
  </si>
  <si>
    <t xml:space="preserve">YI-GX000398AAP-GMWY</t>
  </si>
  <si>
    <t xml:space="preserve">B0DFCGCKQB</t>
  </si>
  <si>
    <t xml:space="preserve">GX000398AAP</t>
  </si>
  <si>
    <t xml:space="preserve">YI-GX000397AAK-GMWY</t>
  </si>
  <si>
    <t xml:space="preserve">B0DFC4G9Q6</t>
  </si>
  <si>
    <t xml:space="preserve">GX000397AAK</t>
  </si>
  <si>
    <t xml:space="preserve">YI-GX000397AAD-GMWY</t>
  </si>
  <si>
    <t xml:space="preserve">B0DFCB5LHC</t>
  </si>
  <si>
    <t xml:space="preserve">GX000397AAD</t>
  </si>
  <si>
    <t xml:space="preserve">YI-BS701P191964E-GMWY</t>
  </si>
  <si>
    <t xml:space="preserve">B0DFC1X4DJ</t>
  </si>
  <si>
    <t xml:space="preserve">YI-BS701P191964C-GMWY</t>
  </si>
  <si>
    <t xml:space="preserve">B0DFBWQMZP</t>
  </si>
  <si>
    <t xml:space="preserve">YI-BS701P191964P-GMWY</t>
  </si>
  <si>
    <t xml:space="preserve">B0DFBX5M8L</t>
  </si>
  <si>
    <t xml:space="preserve">MM-BS701P175979K-F</t>
  </si>
  <si>
    <t xml:space="preserve">B0DFCS2Y4F</t>
  </si>
  <si>
    <t xml:space="preserve">MM-BS701P175991K-T</t>
  </si>
  <si>
    <t xml:space="preserve">B0DFCT7XWJ</t>
  </si>
  <si>
    <t xml:space="preserve">MM-BS701P175996K-T</t>
  </si>
  <si>
    <t xml:space="preserve">B0DFCRMXKW</t>
  </si>
  <si>
    <t xml:space="preserve">MM-BS701P176046K-T</t>
  </si>
  <si>
    <t xml:space="preserve">B0DFCTHH44</t>
  </si>
  <si>
    <t xml:space="preserve">MM-BS701P176049K-F</t>
  </si>
  <si>
    <t xml:space="preserve">B0DFCT3JL8</t>
  </si>
  <si>
    <t xml:space="preserve">MM-GX000353AAD-TT</t>
  </si>
  <si>
    <t xml:space="preserve">B0DFMKQC7D</t>
  </si>
  <si>
    <t xml:space="preserve">GX000353AAD</t>
  </si>
  <si>
    <t xml:space="preserve">MM-GX000353AAK-TT</t>
  </si>
  <si>
    <t xml:space="preserve">B0DFMJNHHW</t>
  </si>
  <si>
    <t xml:space="preserve">GX000353AAK</t>
  </si>
  <si>
    <t xml:space="preserve">MM-GX000396AAD-TD</t>
  </si>
  <si>
    <t xml:space="preserve">B0DFMLDDQ5</t>
  </si>
  <si>
    <t xml:space="preserve">GX000396AAD</t>
  </si>
  <si>
    <t xml:space="preserve">MM-GX000396AAK-TD</t>
  </si>
  <si>
    <t xml:space="preserve">B0DFMJXWJS</t>
  </si>
  <si>
    <t xml:space="preserve">GX000396AAK</t>
  </si>
  <si>
    <t xml:space="preserve">MM-GX001403AAD+T</t>
  </si>
  <si>
    <t xml:space="preserve">B0DFQFW68L</t>
  </si>
  <si>
    <t xml:space="preserve">MM-GX001403AAE+T</t>
  </si>
  <si>
    <t xml:space="preserve">B0DFQGJHW9</t>
  </si>
  <si>
    <t xml:space="preserve">MM-N709P173465B-T</t>
  </si>
  <si>
    <t xml:space="preserve">B0DF848LBZ</t>
  </si>
  <si>
    <t xml:space="preserve">MM-N709P173465K-T</t>
  </si>
  <si>
    <t xml:space="preserve">B0DF839GG5</t>
  </si>
  <si>
    <t xml:space="preserve">MM-N709P173466B-F</t>
  </si>
  <si>
    <t xml:space="preserve">B0DF834N24</t>
  </si>
  <si>
    <t xml:space="preserve">MM-N709P173466K-F</t>
  </si>
  <si>
    <t xml:space="preserve">B0DF827FV1</t>
  </si>
  <si>
    <t xml:space="preserve">MM-N709P179657D+D</t>
  </si>
  <si>
    <t xml:space="preserve">B0DFQFDBVM</t>
  </si>
  <si>
    <t xml:space="preserve">MM-N709P179657E+D</t>
  </si>
  <si>
    <t xml:space="preserve">B0DFQH9CSM</t>
  </si>
  <si>
    <t xml:space="preserve">MM-N709P184429K-TWIN</t>
  </si>
  <si>
    <t xml:space="preserve">B0DFQG5YMK</t>
  </si>
  <si>
    <t xml:space="preserve">MM-N709P184429M-TWIN</t>
  </si>
  <si>
    <t xml:space="preserve">B0DFQJ1ZZH</t>
  </si>
  <si>
    <t xml:space="preserve">MM-N709P184430K-FULL</t>
  </si>
  <si>
    <t xml:space="preserve">B0DFQGRGS4</t>
  </si>
  <si>
    <t xml:space="preserve">MM-N709P184430M-FULL</t>
  </si>
  <si>
    <t xml:space="preserve">B0DFQFZ6PS</t>
  </si>
  <si>
    <t xml:space="preserve">MM-SF000169AAB-TWIN</t>
  </si>
  <si>
    <t xml:space="preserve">B0DFQG139Q</t>
  </si>
  <si>
    <t xml:space="preserve">MM-SF000169AAK-TWIN</t>
  </si>
  <si>
    <t xml:space="preserve">B0DFQDX13G</t>
  </si>
  <si>
    <t xml:space="preserve">MM-SF000170AAB-FULL</t>
  </si>
  <si>
    <t xml:space="preserve">B0DFQJ3NFJ</t>
  </si>
  <si>
    <t xml:space="preserve">MM-SF000170AAK-FULL</t>
  </si>
  <si>
    <t xml:space="preserve">B0DFQDX7Q2</t>
  </si>
  <si>
    <t xml:space="preserve">MM-W1580P206545-TXL</t>
  </si>
  <si>
    <t xml:space="preserve">B0DFQDWCQ9</t>
  </si>
  <si>
    <t xml:space="preserve">W1580P243343</t>
  </si>
  <si>
    <t xml:space="preserve">MM-W1580P207281-FXL</t>
  </si>
  <si>
    <t xml:space="preserve">B0DFQGWVYL</t>
  </si>
  <si>
    <t xml:space="preserve">W1580P244615</t>
  </si>
  <si>
    <t xml:space="preserve">CY-W1791P148183E-T-CLGM</t>
  </si>
  <si>
    <t xml:space="preserve">B0BYNJYZT2</t>
  </si>
  <si>
    <t xml:space="preserve">W1791P148183</t>
  </si>
  <si>
    <t xml:space="preserve">CY-W1791P148188N-T-CLGM</t>
  </si>
  <si>
    <t xml:space="preserve">B0CD2CN4VG</t>
  </si>
  <si>
    <t xml:space="preserve">W1791P148188</t>
  </si>
  <si>
    <t xml:space="preserve">CY-W1791P148192E-F-CLGM</t>
  </si>
  <si>
    <t xml:space="preserve">B0BYNHYJZZ</t>
  </si>
  <si>
    <t xml:space="preserve">CY-W1791P148196K-F-CLGM</t>
  </si>
  <si>
    <t xml:space="preserve">B0BYNFSFLD</t>
  </si>
  <si>
    <t xml:space="preserve">CY-W1791P148198N-F-CLGM</t>
  </si>
  <si>
    <t xml:space="preserve">B0CHRV53FD</t>
  </si>
  <si>
    <t xml:space="preserve">YI-W1170105037-GMWY</t>
  </si>
  <si>
    <t xml:space="preserve">B0DFQ6QCDS</t>
  </si>
  <si>
    <t xml:space="preserve">W1170105037</t>
  </si>
  <si>
    <t xml:space="preserve">YI-W1170105033-GMWY</t>
  </si>
  <si>
    <t xml:space="preserve">B0DFQ4B7YP</t>
  </si>
  <si>
    <t xml:space="preserve">W1170105033</t>
  </si>
  <si>
    <t xml:space="preserve">YI-W1170100896-GMWY</t>
  </si>
  <si>
    <t xml:space="preserve">B0DFQ5KX1F</t>
  </si>
  <si>
    <t xml:space="preserve">W1170100896</t>
  </si>
  <si>
    <t xml:space="preserve">YI-W1170100898-GMWY</t>
  </si>
  <si>
    <t xml:space="preserve">B0DFQ4JLCW</t>
  </si>
  <si>
    <t xml:space="preserve">W1170100898</t>
  </si>
  <si>
    <t xml:space="preserve">YI-W1170100897-GMWY</t>
  </si>
  <si>
    <t xml:space="preserve">B0DFQ653F1</t>
  </si>
  <si>
    <t xml:space="preserve">W1170100897</t>
  </si>
  <si>
    <t xml:space="preserve">YI-W1885P154641-GMWY</t>
  </si>
  <si>
    <t xml:space="preserve">B0DFPQVJ4Z</t>
  </si>
  <si>
    <t xml:space="preserve">W1885P154641</t>
  </si>
  <si>
    <t xml:space="preserve">YI-W1885P154640-GMWY</t>
  </si>
  <si>
    <t xml:space="preserve">B0DFPPGGV8</t>
  </si>
  <si>
    <t xml:space="preserve">W1885P154640</t>
  </si>
  <si>
    <t xml:space="preserve">YI-W1885P154642-GMWY</t>
  </si>
  <si>
    <t xml:space="preserve">B0DFPRKM31</t>
  </si>
  <si>
    <t xml:space="preserve">W1885P154642</t>
  </si>
  <si>
    <t xml:space="preserve">YI-W1885P154638-GMWY</t>
  </si>
  <si>
    <t xml:space="preserve">B0DFPQHM92</t>
  </si>
  <si>
    <t xml:space="preserve">W1885P154638</t>
  </si>
  <si>
    <t xml:space="preserve">YI-W1885P154637-GMWY</t>
  </si>
  <si>
    <t xml:space="preserve">B0DFPV7QZV</t>
  </si>
  <si>
    <t xml:space="preserve">W1885P154637</t>
  </si>
  <si>
    <t xml:space="preserve">YI-W1885P154639-GMWY</t>
  </si>
  <si>
    <t xml:space="preserve">B0DFPZ46ZH</t>
  </si>
  <si>
    <t xml:space="preserve">W1885P154639</t>
  </si>
  <si>
    <t xml:space="preserve">YI-W1668103941-GMWY</t>
  </si>
  <si>
    <t xml:space="preserve">B0DFMD424G</t>
  </si>
  <si>
    <t xml:space="preserve">W1668103941</t>
  </si>
  <si>
    <t xml:space="preserve">YI-W1668P144738-GMWY</t>
  </si>
  <si>
    <t xml:space="preserve">B0DFMF9FC1</t>
  </si>
  <si>
    <t xml:space="preserve">W1668P144738</t>
  </si>
  <si>
    <t xml:space="preserve">YI-W1668P186640-GMWY</t>
  </si>
  <si>
    <t xml:space="preserve">B0DFMCNJDQ</t>
  </si>
  <si>
    <t xml:space="preserve">W1668P186640</t>
  </si>
  <si>
    <t xml:space="preserve">YI-W1668P143137-GMWY</t>
  </si>
  <si>
    <t xml:space="preserve">B0DFMD11W7</t>
  </si>
  <si>
    <t xml:space="preserve">W1668P143137</t>
  </si>
  <si>
    <t xml:space="preserve">YI-W1668P186641-GMWY</t>
  </si>
  <si>
    <t xml:space="preserve">B0DFMBYR1N</t>
  </si>
  <si>
    <t xml:space="preserve">W1668P186641</t>
  </si>
  <si>
    <t xml:space="preserve">YI-W1162103445-GMWY</t>
  </si>
  <si>
    <t xml:space="preserve">B0DFMBDPC9</t>
  </si>
  <si>
    <t xml:space="preserve">W1162103445</t>
  </si>
  <si>
    <t xml:space="preserve">YI-W1162P144762-GMWY</t>
  </si>
  <si>
    <t xml:space="preserve">B0DFMDDTSP</t>
  </si>
  <si>
    <t xml:space="preserve">W1162P144762</t>
  </si>
  <si>
    <t xml:space="preserve">YI-W116294391-GMWY</t>
  </si>
  <si>
    <t xml:space="preserve">B0DFMF9RBK</t>
  </si>
  <si>
    <t xml:space="preserve">W116294391</t>
  </si>
  <si>
    <t xml:space="preserve">YI-W1162104985-GMWY</t>
  </si>
  <si>
    <t xml:space="preserve">B0DFMGH4QL</t>
  </si>
  <si>
    <t xml:space="preserve">W1162104985</t>
  </si>
  <si>
    <t xml:space="preserve">YI-DL001131AAB-GMWY</t>
  </si>
  <si>
    <t xml:space="preserve">B0DFMC2QLQ</t>
  </si>
  <si>
    <t xml:space="preserve">DL001131AAB</t>
  </si>
  <si>
    <t xml:space="preserve">YI-DL001130AAB-GMWY</t>
  </si>
  <si>
    <t xml:space="preserve">B0DFMD17F7</t>
  </si>
  <si>
    <t xml:space="preserve">DL001130AAB</t>
  </si>
  <si>
    <t xml:space="preserve">YI-N721P189320K-GMWY</t>
  </si>
  <si>
    <t xml:space="preserve">B0DFHF5NWM</t>
  </si>
  <si>
    <t xml:space="preserve">N721P189320K</t>
  </si>
  <si>
    <t xml:space="preserve">YI-N721P189320B-GMWY</t>
  </si>
  <si>
    <t xml:space="preserve">B0DFHF8KQP</t>
  </si>
  <si>
    <t xml:space="preserve">N721P189320B</t>
  </si>
  <si>
    <t xml:space="preserve">YI-N711P171060V-GMWY</t>
  </si>
  <si>
    <t xml:space="preserve">B0DFHBV72T</t>
  </si>
  <si>
    <t xml:space="preserve">N711P171060V</t>
  </si>
  <si>
    <t xml:space="preserve">YI-N711P171060B-GMWY</t>
  </si>
  <si>
    <t xml:space="preserve">B0DFHDM3M4</t>
  </si>
  <si>
    <t xml:space="preserve">N711P171060B</t>
  </si>
  <si>
    <t xml:space="preserve">YI-N711P171060K-GMWY</t>
  </si>
  <si>
    <t xml:space="preserve">B0DFHBGX85</t>
  </si>
  <si>
    <t xml:space="preserve">N711P171060K</t>
  </si>
  <si>
    <t xml:space="preserve">YI-N721P180790K-GMWY</t>
  </si>
  <si>
    <t xml:space="preserve">B0DFHFYQ76</t>
  </si>
  <si>
    <t xml:space="preserve">N721P180790K</t>
  </si>
  <si>
    <t xml:space="preserve">YI-N721P180790B-GMWY</t>
  </si>
  <si>
    <t xml:space="preserve">B0DFHF8KX4</t>
  </si>
  <si>
    <t xml:space="preserve">N721P180790B</t>
  </si>
  <si>
    <t xml:space="preserve">YI-GX000396AAK-GMWY</t>
  </si>
  <si>
    <t xml:space="preserve">B0DFGX9V2P</t>
  </si>
  <si>
    <t xml:space="preserve">YI-GX000396AAD-GMWY</t>
  </si>
  <si>
    <t xml:space="preserve">B0DFGWXRST</t>
  </si>
  <si>
    <t xml:space="preserve">YI-W427135020-GMWY</t>
  </si>
  <si>
    <t xml:space="preserve">B0DFGSTC9S</t>
  </si>
  <si>
    <t xml:space="preserve">W427135020</t>
  </si>
  <si>
    <t xml:space="preserve">YI-GX002205AAK-GMWY</t>
  </si>
  <si>
    <t xml:space="preserve">B0DFWPVT4R</t>
  </si>
  <si>
    <t xml:space="preserve">GX002205AAK</t>
  </si>
  <si>
    <t xml:space="preserve">YI-GX002206AAD-GMWY</t>
  </si>
  <si>
    <t xml:space="preserve">B0DFWQG4Q9</t>
  </si>
  <si>
    <t xml:space="preserve">GX002206AAD</t>
  </si>
  <si>
    <t xml:space="preserve">YI-GX002206AAF-GMWY</t>
  </si>
  <si>
    <t xml:space="preserve">B0DFWPHKRQ</t>
  </si>
  <si>
    <t xml:space="preserve">GX002206AAF</t>
  </si>
  <si>
    <t xml:space="preserve">YI-GX002205AAE-GMWY</t>
  </si>
  <si>
    <t xml:space="preserve">B0DFWR7B69</t>
  </si>
  <si>
    <t xml:space="preserve">GX002205AAE</t>
  </si>
  <si>
    <t xml:space="preserve">YI-WF530911AAE-GMWY</t>
  </si>
  <si>
    <t xml:space="preserve">B0DFWD19P9</t>
  </si>
  <si>
    <t xml:space="preserve">WF530911AAE</t>
  </si>
  <si>
    <t xml:space="preserve">YI-WF530911AAB-GMWY</t>
  </si>
  <si>
    <t xml:space="preserve">B0DFWFWRCG</t>
  </si>
  <si>
    <t xml:space="preserve">WF530911AAB</t>
  </si>
  <si>
    <t xml:space="preserve">YI-WF530911AAK-GMWY</t>
  </si>
  <si>
    <t xml:space="preserve">B0DFWCGC22</t>
  </si>
  <si>
    <t xml:space="preserve">WF530911AAK</t>
  </si>
  <si>
    <t xml:space="preserve">YI-N725P172615B-GMWY</t>
  </si>
  <si>
    <t xml:space="preserve">B0DFW9P71V</t>
  </si>
  <si>
    <t xml:space="preserve">N725P172615B</t>
  </si>
  <si>
    <t xml:space="preserve">YI-N725P172615K-GMWY</t>
  </si>
  <si>
    <t xml:space="preserve">B0DFW9X4FG</t>
  </si>
  <si>
    <t xml:space="preserve">N725P172615K</t>
  </si>
  <si>
    <t xml:space="preserve">YI-N725P171392B-GMWY</t>
  </si>
  <si>
    <t xml:space="preserve">B0DFW6WP8V</t>
  </si>
  <si>
    <t xml:space="preserve">N725P171392B</t>
  </si>
  <si>
    <t xml:space="preserve">YI-N725P171392D-GMWY</t>
  </si>
  <si>
    <t xml:space="preserve">B0DFW6HQT2</t>
  </si>
  <si>
    <t xml:space="preserve">N725P171392D</t>
  </si>
  <si>
    <t xml:space="preserve">YI-SY999994AAD-6-GMWY</t>
  </si>
  <si>
    <t xml:space="preserve">B0DFW7FSTK</t>
  </si>
  <si>
    <t xml:space="preserve">SY999994AAD-6</t>
  </si>
  <si>
    <t xml:space="preserve">YI-N721P179243B-WYGM</t>
  </si>
  <si>
    <t xml:space="preserve">B0DFYG413Z</t>
  </si>
  <si>
    <t xml:space="preserve">N721P179243B</t>
  </si>
  <si>
    <t xml:space="preserve">YI-N721P179243K-WYGM</t>
  </si>
  <si>
    <t xml:space="preserve">B0DFYGBMP1</t>
  </si>
  <si>
    <t xml:space="preserve">N721P179243K</t>
  </si>
  <si>
    <t xml:space="preserve">YI-N721P180460B-WYGM</t>
  </si>
  <si>
    <t xml:space="preserve">B0DFYFFXQ9</t>
  </si>
  <si>
    <t xml:space="preserve">N721P180460B</t>
  </si>
  <si>
    <t xml:space="preserve">YI-N721P180460K-WYGM</t>
  </si>
  <si>
    <t xml:space="preserve">B0DFYFN8P9</t>
  </si>
  <si>
    <t xml:space="preserve">N721P180460K</t>
  </si>
  <si>
    <t xml:space="preserve">YI-N701P202767K-WYGM</t>
  </si>
  <si>
    <t xml:space="preserve">B0DFXZWTS2</t>
  </si>
  <si>
    <t xml:space="preserve">N701P202767K</t>
  </si>
  <si>
    <t xml:space="preserve">YI-N701P202767D-WYGM</t>
  </si>
  <si>
    <t xml:space="preserve">B0DFXZ7PJZ</t>
  </si>
  <si>
    <t xml:space="preserve">N701P202767D</t>
  </si>
  <si>
    <t xml:space="preserve">YI-N701P202766D-WYGM</t>
  </si>
  <si>
    <t xml:space="preserve">B0DFXYZR1G</t>
  </si>
  <si>
    <t xml:space="preserve">N701P202766D</t>
  </si>
  <si>
    <t xml:space="preserve">YI-N701P202766K-WYGM</t>
  </si>
  <si>
    <t xml:space="preserve">B0DFY2LPNZ</t>
  </si>
  <si>
    <t xml:space="preserve">N701P202766K</t>
  </si>
  <si>
    <t xml:space="preserve">YI-DL001334AAH-WYGM</t>
  </si>
  <si>
    <t xml:space="preserve">B0DFY2P8CK</t>
  </si>
  <si>
    <t xml:space="preserve">DL001334AAH</t>
  </si>
  <si>
    <t xml:space="preserve">YI-DL001333AAK-WYGM</t>
  </si>
  <si>
    <t xml:space="preserve">B0DFXZFG2M</t>
  </si>
  <si>
    <t xml:space="preserve">DL001333AAK</t>
  </si>
  <si>
    <t xml:space="preserve">YI-DL001334AAK-WYGM</t>
  </si>
  <si>
    <t xml:space="preserve">B0DFXZ8FNP</t>
  </si>
  <si>
    <t xml:space="preserve">DL001334AAK</t>
  </si>
  <si>
    <t xml:space="preserve">YI-N709P179013K-WYGM</t>
  </si>
  <si>
    <t xml:space="preserve">B0DFXZDCV4</t>
  </si>
  <si>
    <t xml:space="preserve">N709P179013K</t>
  </si>
  <si>
    <t xml:space="preserve">YI-DL001333AAH-WYGM</t>
  </si>
  <si>
    <t xml:space="preserve">B0DFXZHYLL</t>
  </si>
  <si>
    <t xml:space="preserve">DL001333AAH</t>
  </si>
  <si>
    <t xml:space="preserve">YI-N709P179013H-WYGM</t>
  </si>
  <si>
    <t xml:space="preserve">B0DFY15VPL</t>
  </si>
  <si>
    <t xml:space="preserve">N709P179013H</t>
  </si>
  <si>
    <t xml:space="preserve">ZY-W1539P190803</t>
  </si>
  <si>
    <t xml:space="preserve">B0DG2FFBWR</t>
  </si>
  <si>
    <t xml:space="preserve">W1539P190803</t>
  </si>
  <si>
    <t xml:space="preserve">ZY-W1539P190797</t>
  </si>
  <si>
    <t xml:space="preserve">B0DG282THK</t>
  </si>
  <si>
    <t xml:space="preserve">W1539P190797</t>
  </si>
  <si>
    <t xml:space="preserve">ZY-W1539P190795</t>
  </si>
  <si>
    <t xml:space="preserve">B0DG2K8JSM</t>
  </si>
  <si>
    <t xml:space="preserve">W1539P190795</t>
  </si>
  <si>
    <t xml:space="preserve">ZY-W1539P190800</t>
  </si>
  <si>
    <t xml:space="preserve">B0DG2NT9ZW</t>
  </si>
  <si>
    <t xml:space="preserve">W1539P190800</t>
  </si>
  <si>
    <t xml:space="preserve">ZY-LP000675AAE</t>
  </si>
  <si>
    <t xml:space="preserve">B0DG25HCDZ</t>
  </si>
  <si>
    <t xml:space="preserve">LP000675AAE</t>
  </si>
  <si>
    <t xml:space="preserve">ZY-LP000676AAE</t>
  </si>
  <si>
    <t xml:space="preserve">B0DG2K7MC5</t>
  </si>
  <si>
    <t xml:space="preserve">LP000676AAE</t>
  </si>
  <si>
    <t xml:space="preserve">ZY-LP000675AAK</t>
  </si>
  <si>
    <t xml:space="preserve">B0DG2B3GW3</t>
  </si>
  <si>
    <t xml:space="preserve">LP000675AAK</t>
  </si>
  <si>
    <t xml:space="preserve">ZY-LP000676AAK</t>
  </si>
  <si>
    <t xml:space="preserve">B0DG25H1KG</t>
  </si>
  <si>
    <t xml:space="preserve">LP000676AAK</t>
  </si>
  <si>
    <t xml:space="preserve">ZY-LP000778AAP</t>
  </si>
  <si>
    <t xml:space="preserve">B0DG22T5B4</t>
  </si>
  <si>
    <t xml:space="preserve">LP000778AAP</t>
  </si>
  <si>
    <t xml:space="preserve">ZY-LP000778AAK</t>
  </si>
  <si>
    <t xml:space="preserve">B0DG22NYQV</t>
  </si>
  <si>
    <t xml:space="preserve">LP000778AAK</t>
  </si>
  <si>
    <t xml:space="preserve">ZY-LP000777AAP</t>
  </si>
  <si>
    <t xml:space="preserve">B0DG2NN696</t>
  </si>
  <si>
    <t xml:space="preserve">LP000777AAP</t>
  </si>
  <si>
    <t xml:space="preserve">ZY-LP000777AAK</t>
  </si>
  <si>
    <t xml:space="preserve">B0DG1XF29R</t>
  </si>
  <si>
    <t xml:space="preserve">LP000777AAK</t>
  </si>
  <si>
    <t xml:space="preserve">XZY-W504119493-wy</t>
  </si>
  <si>
    <t xml:space="preserve">B0DG2XMQ15</t>
  </si>
  <si>
    <t xml:space="preserve">XZY-W504119491-wy</t>
  </si>
  <si>
    <t xml:space="preserve">B0DG2XWM7T</t>
  </si>
  <si>
    <t xml:space="preserve">XZY-W504119485-wy</t>
  </si>
  <si>
    <t xml:space="preserve">B0DG2YFSQ1</t>
  </si>
  <si>
    <t xml:space="preserve">XZY-W504119492-wy</t>
  </si>
  <si>
    <t xml:space="preserve">B0DG2XVPBG</t>
  </si>
  <si>
    <t xml:space="preserve">XZY-W504119487-wy</t>
  </si>
  <si>
    <t xml:space="preserve">B0DG2ZMNT6</t>
  </si>
  <si>
    <t xml:space="preserve">XZY-W504119715</t>
  </si>
  <si>
    <t xml:space="preserve">B0DG2R4GYC</t>
  </si>
  <si>
    <t xml:space="preserve">XZY-W504119713</t>
  </si>
  <si>
    <t xml:space="preserve">B0DG2PSB8D</t>
  </si>
  <si>
    <t xml:space="preserve">XZY-W504119717</t>
  </si>
  <si>
    <t xml:space="preserve">B0DG2MZWHW</t>
  </si>
  <si>
    <t xml:space="preserve">XZY-W504119711</t>
  </si>
  <si>
    <t xml:space="preserve">B0DG2MDH8R</t>
  </si>
  <si>
    <t xml:space="preserve">XZY-W504119707</t>
  </si>
  <si>
    <t xml:space="preserve">B0DG2P6SKV</t>
  </si>
  <si>
    <t xml:space="preserve">XZY-W504119716</t>
  </si>
  <si>
    <t xml:space="preserve">B0DG2PFH89</t>
  </si>
  <si>
    <t xml:space="preserve">XZY-W504119709</t>
  </si>
  <si>
    <t xml:space="preserve">B0DG2QGF7B</t>
  </si>
  <si>
    <t xml:space="preserve">XZY-W504119708</t>
  </si>
  <si>
    <t xml:space="preserve">B0DG2Q3Y91</t>
  </si>
  <si>
    <t xml:space="preserve">XZY-W504119712</t>
  </si>
  <si>
    <t xml:space="preserve">B0DG2QK8MF</t>
  </si>
  <si>
    <t xml:space="preserve">XZY-W504119488-wy</t>
  </si>
  <si>
    <t xml:space="preserve">B0DG2YRSH6</t>
  </si>
  <si>
    <t xml:space="preserve">YI-BS701P183150K-wy</t>
  </si>
  <si>
    <t xml:space="preserve">B0DG2ZFGQH</t>
  </si>
  <si>
    <t xml:space="preserve">BS701P183150K</t>
  </si>
  <si>
    <t xml:space="preserve">YI-BS701P183148K-wy</t>
  </si>
  <si>
    <t xml:space="preserve">B0DG2YR57L</t>
  </si>
  <si>
    <t xml:space="preserve">BS701P183148K</t>
  </si>
  <si>
    <t xml:space="preserve">YI-GX000731AAK-wy</t>
  </si>
  <si>
    <t xml:space="preserve">B0DG3285M9</t>
  </si>
  <si>
    <t xml:space="preserve">GX000731AAK</t>
  </si>
  <si>
    <t xml:space="preserve">YI-GX000731AAE-wy</t>
  </si>
  <si>
    <t xml:space="preserve">B0DG31HP5P</t>
  </si>
  <si>
    <t xml:space="preserve">GX000731AAE</t>
  </si>
  <si>
    <t xml:space="preserve">YI-GX000730AAE-wy</t>
  </si>
  <si>
    <t xml:space="preserve">B0DG32H1L3</t>
  </si>
  <si>
    <t xml:space="preserve">GX000730AAE</t>
  </si>
  <si>
    <t xml:space="preserve">YI-GX000730AAK-wy</t>
  </si>
  <si>
    <t xml:space="preserve">B0DG2YFCQF</t>
  </si>
  <si>
    <t xml:space="preserve">GX000730AAK</t>
  </si>
  <si>
    <t xml:space="preserve">YI-WF530085AAK</t>
  </si>
  <si>
    <t xml:space="preserve">B0DG2DPCST</t>
  </si>
  <si>
    <t xml:space="preserve">WF530085AAK</t>
  </si>
  <si>
    <t xml:space="preserve">YI-WF530084AAK</t>
  </si>
  <si>
    <t xml:space="preserve">B0DG2DCN76</t>
  </si>
  <si>
    <t xml:space="preserve">WF530084AAK</t>
  </si>
  <si>
    <t xml:space="preserve">YI-DL002201AAE</t>
  </si>
  <si>
    <t xml:space="preserve">B0DG2JVX8K</t>
  </si>
  <si>
    <t xml:space="preserve">DL002201AAE</t>
  </si>
  <si>
    <t xml:space="preserve">YI-WF326329AAA</t>
  </si>
  <si>
    <t xml:space="preserve">B0DG2HJ3MT</t>
  </si>
  <si>
    <t xml:space="preserve">WF326329AAA</t>
  </si>
  <si>
    <t xml:space="preserve">YI-DL002202AAE</t>
  </si>
  <si>
    <t xml:space="preserve">B0DG2DC6YZ</t>
  </si>
  <si>
    <t xml:space="preserve">DL002202AAE</t>
  </si>
  <si>
    <t xml:space="preserve">YI-WF326329AAE</t>
  </si>
  <si>
    <t xml:space="preserve">B0DG2NHBGZ</t>
  </si>
  <si>
    <t xml:space="preserve">WF326329AAE</t>
  </si>
  <si>
    <t xml:space="preserve">TT-2593P164750-AAK-MT</t>
  </si>
  <si>
    <t xml:space="preserve">B0DFYT2Z46</t>
  </si>
  <si>
    <t xml:space="preserve">W2593P333586</t>
  </si>
  <si>
    <t xml:space="preserve">ZY-WF532032AAK-WY</t>
  </si>
  <si>
    <t xml:space="preserve">B0DG8KVFWZ</t>
  </si>
  <si>
    <t xml:space="preserve">WF532032AAK</t>
  </si>
  <si>
    <t xml:space="preserve">ZY-WF532032AAC-WY</t>
  </si>
  <si>
    <t xml:space="preserve">B0DG8MQ6FF</t>
  </si>
  <si>
    <t xml:space="preserve">WF532032AAC</t>
  </si>
  <si>
    <t xml:space="preserve">ZY-WF532032AAE-WY</t>
  </si>
  <si>
    <t xml:space="preserve">B0DG8LKSX7</t>
  </si>
  <si>
    <t xml:space="preserve">WF532032AAE</t>
  </si>
  <si>
    <t xml:space="preserve">ZY-WF532032AAB-WY</t>
  </si>
  <si>
    <t xml:space="preserve">B0DG8MXM4C</t>
  </si>
  <si>
    <t xml:space="preserve">WF532032AAB</t>
  </si>
  <si>
    <t xml:space="preserve">ZY-W2005P187544-WY</t>
  </si>
  <si>
    <t xml:space="preserve">B0DG5QQWF2</t>
  </si>
  <si>
    <t xml:space="preserve">W2005P187544</t>
  </si>
  <si>
    <t xml:space="preserve">ZY-W2005P187546-WY</t>
  </si>
  <si>
    <t xml:space="preserve">B0DG5QRLFH</t>
  </si>
  <si>
    <t xml:space="preserve">W2005P187546</t>
  </si>
  <si>
    <t xml:space="preserve">ZY-W2005P187543-WY</t>
  </si>
  <si>
    <t xml:space="preserve">B0DG5PSGGJ</t>
  </si>
  <si>
    <t xml:space="preserve">W2005P187543</t>
  </si>
  <si>
    <t xml:space="preserve">ZY-W2005P187545-WY</t>
  </si>
  <si>
    <t xml:space="preserve">B0DG5PCT54</t>
  </si>
  <si>
    <t xml:space="preserve">W2005P187545</t>
  </si>
  <si>
    <t xml:space="preserve">ZY-W2005P187547-WY</t>
  </si>
  <si>
    <t xml:space="preserve">B0DG5N7P65</t>
  </si>
  <si>
    <t xml:space="preserve">W2005P187547</t>
  </si>
  <si>
    <t xml:space="preserve">ZY-N820P182142K-WY</t>
  </si>
  <si>
    <t xml:space="preserve">B0DG5KD1Y4</t>
  </si>
  <si>
    <t xml:space="preserve">N820P182142K</t>
  </si>
  <si>
    <t xml:space="preserve">ZY-N820P182142N-WY</t>
  </si>
  <si>
    <t xml:space="preserve">B0DG5KTXBP</t>
  </si>
  <si>
    <t xml:space="preserve">N820P182142N</t>
  </si>
  <si>
    <t xml:space="preserve">ZY-N820P182142E-WY</t>
  </si>
  <si>
    <t xml:space="preserve">B0DG5NSP7Q</t>
  </si>
  <si>
    <t xml:space="preserve">N820P182142E</t>
  </si>
  <si>
    <t xml:space="preserve">ZY-W1445P189618-WY</t>
  </si>
  <si>
    <t xml:space="preserve">B0DG5328F6</t>
  </si>
  <si>
    <t xml:space="preserve">W1445P189618</t>
  </si>
  <si>
    <t xml:space="preserve">ZY-W1445P189617-WY</t>
  </si>
  <si>
    <t xml:space="preserve">B0DG4Z96K5</t>
  </si>
  <si>
    <t xml:space="preserve">W1445P189617</t>
  </si>
  <si>
    <t xml:space="preserve">ZY-W1445P189612-WY</t>
  </si>
  <si>
    <t xml:space="preserve">B0DG5GTGPJ</t>
  </si>
  <si>
    <t xml:space="preserve">W1445P189612</t>
  </si>
  <si>
    <t xml:space="preserve">ZY-W1445P189614-WY</t>
  </si>
  <si>
    <t xml:space="preserve">B0DG4ZBPCV</t>
  </si>
  <si>
    <t xml:space="preserve">W1445P189614</t>
  </si>
  <si>
    <t xml:space="preserve">ZY-W1445P189598-WY</t>
  </si>
  <si>
    <t xml:space="preserve">B0DG5DC6M7</t>
  </si>
  <si>
    <t xml:space="preserve">W1445P189598</t>
  </si>
  <si>
    <t xml:space="preserve">ZY-W1445P189599-WY</t>
  </si>
  <si>
    <t xml:space="preserve">B0DG5M3P3L</t>
  </si>
  <si>
    <t xml:space="preserve">W1445P189599</t>
  </si>
  <si>
    <t xml:space="preserve">ZY-W1445P189556-WY</t>
  </si>
  <si>
    <t xml:space="preserve">B0DG4XKW9Y</t>
  </si>
  <si>
    <t xml:space="preserve">W1445P189556</t>
  </si>
  <si>
    <t xml:space="preserve">ZY-W1445P189557-WY</t>
  </si>
  <si>
    <t xml:space="preserve">B0DG5365K7</t>
  </si>
  <si>
    <t xml:space="preserve">W1445P189557</t>
  </si>
  <si>
    <t xml:space="preserve">ZY-W1445P189555-WY</t>
  </si>
  <si>
    <t xml:space="preserve">B0DG5D8VB7</t>
  </si>
  <si>
    <t xml:space="preserve">W1445P189555</t>
  </si>
  <si>
    <t xml:space="preserve">ZY-W1445P189554-WY</t>
  </si>
  <si>
    <t xml:space="preserve">B0DG5D3C2P</t>
  </si>
  <si>
    <t xml:space="preserve">W1445P189554</t>
  </si>
  <si>
    <t xml:space="preserve">ZY-DL001333AAK-WY</t>
  </si>
  <si>
    <t xml:space="preserve">B0DFYDF4B7</t>
  </si>
  <si>
    <t xml:space="preserve">ZY-DL001333AAH-WY</t>
  </si>
  <si>
    <t xml:space="preserve">B0DFYDH597</t>
  </si>
  <si>
    <t xml:space="preserve">ZY-N709P179013K-WY</t>
  </si>
  <si>
    <t xml:space="preserve">B0DFYDXBDK</t>
  </si>
  <si>
    <t xml:space="preserve">ZY-N709P179013H-WY</t>
  </si>
  <si>
    <t xml:space="preserve">B0DFYHB3KH</t>
  </si>
  <si>
    <t xml:space="preserve">ZY-DL001334AAK-WY</t>
  </si>
  <si>
    <t xml:space="preserve">B0DFYGLR99</t>
  </si>
  <si>
    <t xml:space="preserve">ZY-DL001334AAH-WY</t>
  </si>
  <si>
    <t xml:space="preserve">B0DFYFWRM6</t>
  </si>
  <si>
    <t xml:space="preserve">ZY-DL000649AAK-WY</t>
  </si>
  <si>
    <t xml:space="preserve">B0DFYDRJD8</t>
  </si>
  <si>
    <t xml:space="preserve">ZY-DL000649AAH-WY</t>
  </si>
  <si>
    <t xml:space="preserve">B0DFYDWP5N</t>
  </si>
  <si>
    <t xml:space="preserve">ZY-DL000649AAB-WY</t>
  </si>
  <si>
    <t xml:space="preserve">B0DFYD73ND</t>
  </si>
  <si>
    <t xml:space="preserve">ZY-W636P166842-WY</t>
  </si>
  <si>
    <t xml:space="preserve">B0DFWLJH9H</t>
  </si>
  <si>
    <t xml:space="preserve">W636P166842</t>
  </si>
  <si>
    <t xml:space="preserve">ZY-W636P168244-WY</t>
  </si>
  <si>
    <t xml:space="preserve">B0DFWKY4DV</t>
  </si>
  <si>
    <t xml:space="preserve">W636P168244</t>
  </si>
  <si>
    <t xml:space="preserve">ZY-W636P166807-WY</t>
  </si>
  <si>
    <t xml:space="preserve">B0DFWMN3CS</t>
  </si>
  <si>
    <t xml:space="preserve">W636P166807</t>
  </si>
  <si>
    <t xml:space="preserve">ZYW636P168264-WY</t>
  </si>
  <si>
    <t xml:space="preserve">B0DFWL9D71</t>
  </si>
  <si>
    <t xml:space="preserve">W636P168264</t>
  </si>
  <si>
    <t xml:space="preserve">ZY-W636P168261-WY</t>
  </si>
  <si>
    <t xml:space="preserve">B0DFWL8WNS</t>
  </si>
  <si>
    <t xml:space="preserve">W636P168261</t>
  </si>
  <si>
    <t xml:space="preserve">ZY-W636P168262-WY</t>
  </si>
  <si>
    <t xml:space="preserve">B0DFWMPYTG</t>
  </si>
  <si>
    <t xml:space="preserve">W636P168262</t>
  </si>
  <si>
    <t xml:space="preserve">ZY-W636P163661-WY</t>
  </si>
  <si>
    <t xml:space="preserve">B0DFWM9Y46</t>
  </si>
  <si>
    <t xml:space="preserve">W636P163661</t>
  </si>
  <si>
    <t xml:space="preserve">ZY-W636P163657-WY</t>
  </si>
  <si>
    <t xml:space="preserve">B0DFWMWKLT</t>
  </si>
  <si>
    <t xml:space="preserve">W636P163657</t>
  </si>
  <si>
    <t xml:space="preserve">ZY-W636P166804-WY</t>
  </si>
  <si>
    <t xml:space="preserve">B0DFWLLGHW</t>
  </si>
  <si>
    <t xml:space="preserve">W636P166804</t>
  </si>
  <si>
    <t xml:space="preserve">ZY-W636P166788-WY</t>
  </si>
  <si>
    <t xml:space="preserve">B0DFWL4HPS</t>
  </si>
  <si>
    <t xml:space="preserve">W636P166788</t>
  </si>
  <si>
    <t xml:space="preserve">ZY-W636P163659-WY</t>
  </si>
  <si>
    <t xml:space="preserve">B0DFWJGNY3</t>
  </si>
  <si>
    <t xml:space="preserve">W636P163659</t>
  </si>
  <si>
    <t xml:space="preserve">ZY-W636P166849-WY</t>
  </si>
  <si>
    <t xml:space="preserve">B0DFWM23YF</t>
  </si>
  <si>
    <t xml:space="preserve">W636P166849</t>
  </si>
  <si>
    <t xml:space="preserve">ZY-GX000371AAK-WY</t>
  </si>
  <si>
    <t xml:space="preserve">B0DFQ17M71</t>
  </si>
  <si>
    <t xml:space="preserve">ZY-GX000371AAE-WY</t>
  </si>
  <si>
    <t xml:space="preserve">B0DFQ1TGSL</t>
  </si>
  <si>
    <t xml:space="preserve">ZY-GX000372AAK-WY</t>
  </si>
  <si>
    <t xml:space="preserve">B0DFPZPXL7</t>
  </si>
  <si>
    <t xml:space="preserve">ZY-GX000372AAE-WY</t>
  </si>
  <si>
    <t xml:space="preserve">B0DFQ365LS</t>
  </si>
  <si>
    <t xml:space="preserve">ZY-N820S00004K-WY</t>
  </si>
  <si>
    <t xml:space="preserve">B0DFQ1JYYT</t>
  </si>
  <si>
    <t xml:space="preserve">N820S00004K</t>
  </si>
  <si>
    <t xml:space="preserve">ZY-N820S00005K-WY</t>
  </si>
  <si>
    <t xml:space="preserve">B0DFQ4HFB5</t>
  </si>
  <si>
    <t xml:space="preserve">N820S00005K</t>
  </si>
  <si>
    <t xml:space="preserve">ZY-N820S00006K-WY</t>
  </si>
  <si>
    <t xml:space="preserve">B0DFQ1GP92</t>
  </si>
  <si>
    <t xml:space="preserve">N820S00006K</t>
  </si>
  <si>
    <t xml:space="preserve">ZY-N820S00007K-WY</t>
  </si>
  <si>
    <t xml:space="preserve">B0DFQ3QSNG</t>
  </si>
  <si>
    <t xml:space="preserve">N820S00007K</t>
  </si>
  <si>
    <t xml:space="preserve">ZY-W2837P197800-WY</t>
  </si>
  <si>
    <t xml:space="preserve">B0DFM8KPP3</t>
  </si>
  <si>
    <t xml:space="preserve">W2837P197800</t>
  </si>
  <si>
    <t xml:space="preserve">ZY-W2557P167876-WY</t>
  </si>
  <si>
    <t xml:space="preserve">B0DFMBM7ZS</t>
  </si>
  <si>
    <t xml:space="preserve">W2557P167876</t>
  </si>
  <si>
    <t xml:space="preserve">ZY-AC00665-WY</t>
  </si>
  <si>
    <t xml:space="preserve">B0DFMB6W4F</t>
  </si>
  <si>
    <t xml:space="preserve">AC00665</t>
  </si>
  <si>
    <t xml:space="preserve">ZY-AC00669-WY</t>
  </si>
  <si>
    <t xml:space="preserve">B0DFMB3PVN</t>
  </si>
  <si>
    <t xml:space="preserve">AC00669</t>
  </si>
  <si>
    <t xml:space="preserve">ZY-AC00668-WY</t>
  </si>
  <si>
    <t xml:space="preserve">B0DFM9FB6V</t>
  </si>
  <si>
    <t xml:space="preserve">AC00668</t>
  </si>
  <si>
    <t xml:space="preserve">ZY-W1143P154102-WY</t>
  </si>
  <si>
    <t xml:space="preserve">B0DFMBD4ZG</t>
  </si>
  <si>
    <t xml:space="preserve">W1143P154102</t>
  </si>
  <si>
    <t xml:space="preserve">ZY-W1143P154104-WY</t>
  </si>
  <si>
    <t xml:space="preserve">B0DFM99J21</t>
  </si>
  <si>
    <t xml:space="preserve">W1143P154104</t>
  </si>
  <si>
    <t xml:space="preserve">ZY-W1143P154103-WY</t>
  </si>
  <si>
    <t xml:space="preserve">B0DFM9JVHW</t>
  </si>
  <si>
    <t xml:space="preserve">W1143P154103</t>
  </si>
  <si>
    <t xml:space="preserve">ZY-W1143125532-WY</t>
  </si>
  <si>
    <t xml:space="preserve">B0DFMBL2PW</t>
  </si>
  <si>
    <t xml:space="preserve">W1143125532</t>
  </si>
  <si>
    <t xml:space="preserve">ZY-W1143125531-WY</t>
  </si>
  <si>
    <t xml:space="preserve">B0DFM8N51M</t>
  </si>
  <si>
    <t xml:space="preserve">W1143125531</t>
  </si>
  <si>
    <t xml:space="preserve">ZY-W114392211-WY</t>
  </si>
  <si>
    <t xml:space="preserve">B0DFM9LDDJ</t>
  </si>
  <si>
    <t xml:space="preserve">W114392211</t>
  </si>
  <si>
    <t xml:space="preserve">ZY-W757P198553-WY</t>
  </si>
  <si>
    <t xml:space="preserve">B0DFGQDM15</t>
  </si>
  <si>
    <t xml:space="preserve">W757P198553</t>
  </si>
  <si>
    <t xml:space="preserve">ZY-W757P198555-WY</t>
  </si>
  <si>
    <t xml:space="preserve">B0DFFXSKZ1</t>
  </si>
  <si>
    <t xml:space="preserve">W757P198555</t>
  </si>
  <si>
    <t xml:space="preserve">ZY-W757P198557-WY</t>
  </si>
  <si>
    <t xml:space="preserve">B0DFGGTX77</t>
  </si>
  <si>
    <t xml:space="preserve">W757P198557</t>
  </si>
  <si>
    <t xml:space="preserve">ZY-WF316599AAW-WY</t>
  </si>
  <si>
    <t xml:space="preserve">B0DFGS8L46</t>
  </si>
  <si>
    <t xml:space="preserve">ZY-WF316599AAG-WY</t>
  </si>
  <si>
    <t xml:space="preserve">B0DFGWNH65</t>
  </si>
  <si>
    <t xml:space="preserve">ZY-WF316599AAB-WY</t>
  </si>
  <si>
    <t xml:space="preserve">B0DFGV147J</t>
  </si>
  <si>
    <t xml:space="preserve">ZY-W1801P195630-WY</t>
  </si>
  <si>
    <t xml:space="preserve">B0DFH4JRCM</t>
  </si>
  <si>
    <t xml:space="preserve">W1801P195630</t>
  </si>
  <si>
    <t xml:space="preserve">ZY-W1801P195620-WY</t>
  </si>
  <si>
    <t xml:space="preserve">B0DFH5Z6W7</t>
  </si>
  <si>
    <t xml:space="preserve">W1801P195620</t>
  </si>
  <si>
    <t xml:space="preserve">ZY-W1801115775-WY</t>
  </si>
  <si>
    <t xml:space="preserve">B0DFH54CYW</t>
  </si>
  <si>
    <t xml:space="preserve">W1801115775</t>
  </si>
  <si>
    <t xml:space="preserve">ZY-W1801115776-WY</t>
  </si>
  <si>
    <t xml:space="preserve">B0DFH6SJ9S</t>
  </si>
  <si>
    <t xml:space="preserve">W1801115776</t>
  </si>
  <si>
    <t xml:space="preserve">ZY-WF297071AAH-WY</t>
  </si>
  <si>
    <t xml:space="preserve">B0DFC7LCDF</t>
  </si>
  <si>
    <t xml:space="preserve">ZY-WF297070AAE-WY</t>
  </si>
  <si>
    <t xml:space="preserve">B0DFCB8WF7</t>
  </si>
  <si>
    <t xml:space="preserve">ZY-WF297070AAH-WY</t>
  </si>
  <si>
    <t xml:space="preserve">B0DFC5SN34</t>
  </si>
  <si>
    <t xml:space="preserve">ZY-WF297071AAE-WY</t>
  </si>
  <si>
    <t xml:space="preserve">B0DFC7KQSJ</t>
  </si>
  <si>
    <t xml:space="preserve">ZY-WF297070AAK-WY</t>
  </si>
  <si>
    <t xml:space="preserve">B0DFC98T4R</t>
  </si>
  <si>
    <t xml:space="preserve">ZY-WF301456AAE-WY</t>
  </si>
  <si>
    <t xml:space="preserve">B0DFC9HCTX</t>
  </si>
  <si>
    <t xml:space="preserve">ZY-WF301456AAK-WY</t>
  </si>
  <si>
    <t xml:space="preserve">B0DFCBTCN4</t>
  </si>
  <si>
    <t xml:space="preserve">ZY-WF297071AAK-WY</t>
  </si>
  <si>
    <t xml:space="preserve">B0DFCCTJK2</t>
  </si>
  <si>
    <t xml:space="preserve">ZY-WF301459AAK-WY</t>
  </si>
  <si>
    <t xml:space="preserve">B0DFC99SRL</t>
  </si>
  <si>
    <t xml:space="preserve">ZY-N711P175776E-WY</t>
  </si>
  <si>
    <t xml:space="preserve">B0DF7P5F9N</t>
  </si>
  <si>
    <t xml:space="preserve">N711P175776E</t>
  </si>
  <si>
    <t xml:space="preserve">ZY-N711P175776B-WY</t>
  </si>
  <si>
    <t xml:space="preserve">B0DF7N1KF8</t>
  </si>
  <si>
    <t xml:space="preserve">N711P175776B</t>
  </si>
  <si>
    <t xml:space="preserve">ZY-WF321698AAE-WY</t>
  </si>
  <si>
    <t xml:space="preserve">B0DF7KT7DH</t>
  </si>
  <si>
    <t xml:space="preserve">WF321698AAE</t>
  </si>
  <si>
    <t xml:space="preserve">ZY-WF321698AAF-WY</t>
  </si>
  <si>
    <t xml:space="preserve">B0DF7KNPVH</t>
  </si>
  <si>
    <t xml:space="preserve">WF321698AAF</t>
  </si>
  <si>
    <t xml:space="preserve">ZY-WF321698AAC-WY</t>
  </si>
  <si>
    <t xml:space="preserve">B0DF7JCGPB</t>
  </si>
  <si>
    <t xml:space="preserve">WF321698AAC</t>
  </si>
  <si>
    <t xml:space="preserve">ZY-WF321698AAK-WY</t>
  </si>
  <si>
    <t xml:space="preserve">B0DF7H77KB</t>
  </si>
  <si>
    <t xml:space="preserve">WF321698AAK</t>
  </si>
  <si>
    <t xml:space="preserve">ZY-N729P170557B-WY</t>
  </si>
  <si>
    <t xml:space="preserve">B0DF7GQN3V</t>
  </si>
  <si>
    <t xml:space="preserve">N729P170557B</t>
  </si>
  <si>
    <t xml:space="preserve">YI-W697S00034-GMWY</t>
  </si>
  <si>
    <t xml:space="preserve">B0DFVGWXSZ</t>
  </si>
  <si>
    <t xml:space="preserve">W697S00034</t>
  </si>
  <si>
    <t xml:space="preserve">YI-W697S00035-GMWY</t>
  </si>
  <si>
    <t xml:space="preserve">B0DFVHXXV5</t>
  </si>
  <si>
    <t xml:space="preserve">W697S00035</t>
  </si>
  <si>
    <t xml:space="preserve">YI-WF319798AAK-GMWY</t>
  </si>
  <si>
    <t xml:space="preserve">B0DG5D9G7Q</t>
  </si>
  <si>
    <t xml:space="preserve">YI-N729P183735B-GMWY</t>
  </si>
  <si>
    <t xml:space="preserve">B0DG578JD5</t>
  </si>
  <si>
    <t xml:space="preserve">N729P183735B</t>
  </si>
  <si>
    <t xml:space="preserve">YI-N711P170791E-GMWY</t>
  </si>
  <si>
    <t xml:space="preserve">B0DG5MKB9S</t>
  </si>
  <si>
    <t xml:space="preserve">N711P170791E</t>
  </si>
  <si>
    <t xml:space="preserve">YI-N711P170791B-GMWY</t>
  </si>
  <si>
    <t xml:space="preserve">B0DG5JRCKL</t>
  </si>
  <si>
    <t xml:space="preserve">N711P170791B</t>
  </si>
  <si>
    <t xml:space="preserve">YI-N711P170791V-GMWY</t>
  </si>
  <si>
    <t xml:space="preserve">B0DG5BJW3X</t>
  </si>
  <si>
    <t xml:space="preserve">N711P170791V</t>
  </si>
  <si>
    <t xml:space="preserve">YI-WF323347AAB-GMWY</t>
  </si>
  <si>
    <t xml:space="preserve">B0DG579TGT</t>
  </si>
  <si>
    <t xml:space="preserve">WF323347AAB</t>
  </si>
  <si>
    <t xml:space="preserve">YI-WF298151AAG-GMWY</t>
  </si>
  <si>
    <t xml:space="preserve">B0DG58JRF8</t>
  </si>
  <si>
    <t xml:space="preserve">WF298151AAG</t>
  </si>
  <si>
    <t xml:space="preserve">YI-WF298151AAK-GMWY</t>
  </si>
  <si>
    <t xml:space="preserve">B0DG59V3JK</t>
  </si>
  <si>
    <t xml:space="preserve">WF298151AAK</t>
  </si>
  <si>
    <t xml:space="preserve">YI-SF000162AAE-GMWY</t>
  </si>
  <si>
    <t xml:space="preserve">B0DG59T8DL</t>
  </si>
  <si>
    <t xml:space="preserve">SF000162AAE</t>
  </si>
  <si>
    <t xml:space="preserve">YI-SF000162AAA-GMWY</t>
  </si>
  <si>
    <t xml:space="preserve">B0DG59FKCV</t>
  </si>
  <si>
    <t xml:space="preserve">SF000162AAA</t>
  </si>
  <si>
    <t xml:space="preserve">YI-N711P178748B-GMWY</t>
  </si>
  <si>
    <t xml:space="preserve">B0DGCWT3YT</t>
  </si>
  <si>
    <t xml:space="preserve">N711P178748B</t>
  </si>
  <si>
    <t xml:space="preserve">YI-N711P178411V-GMWY</t>
  </si>
  <si>
    <t xml:space="preserve">B0DGCXJ5LB</t>
  </si>
  <si>
    <t xml:space="preserve">N711P178411V</t>
  </si>
  <si>
    <t xml:space="preserve">YI-N711P178748V-GMWY</t>
  </si>
  <si>
    <t xml:space="preserve">B0DGCXC56H</t>
  </si>
  <si>
    <t xml:space="preserve">N711P178748V</t>
  </si>
  <si>
    <t xml:space="preserve">YI-N711P178411B-GMWY</t>
  </si>
  <si>
    <t xml:space="preserve">B0DGCZ1PQB</t>
  </si>
  <si>
    <t xml:space="preserve">N711P178411B</t>
  </si>
  <si>
    <t xml:space="preserve">YI-N711P190531V-GMWY</t>
  </si>
  <si>
    <t xml:space="preserve">B0DGCX9XMY</t>
  </si>
  <si>
    <t xml:space="preserve">N711P190531V</t>
  </si>
  <si>
    <t xml:space="preserve">YI-N711P190531B-GMWY</t>
  </si>
  <si>
    <t xml:space="preserve">B0DGCZDLSN</t>
  </si>
  <si>
    <t xml:space="preserve">N711P190531B</t>
  </si>
  <si>
    <t xml:space="preserve">YI-N711P195199V-GMWY</t>
  </si>
  <si>
    <t xml:space="preserve">B0DGCXDVMJ</t>
  </si>
  <si>
    <t xml:space="preserve">N711P195199V</t>
  </si>
  <si>
    <t xml:space="preserve">YI-N711P195199E-GMWY</t>
  </si>
  <si>
    <t xml:space="preserve">B0DGCWX5PP</t>
  </si>
  <si>
    <t xml:space="preserve">N711P195199E</t>
  </si>
  <si>
    <t xml:space="preserve">YI-N711P190531K-GMWY</t>
  </si>
  <si>
    <t xml:space="preserve">B0DGCWVDD5</t>
  </si>
  <si>
    <t xml:space="preserve">N711P190531K</t>
  </si>
  <si>
    <t xml:space="preserve">YI-N711P195199B-GMWY</t>
  </si>
  <si>
    <t xml:space="preserve">B0DGCWSKQ5</t>
  </si>
  <si>
    <t xml:space="preserve">N711P195199B</t>
  </si>
  <si>
    <t xml:space="preserve">YI-N711P188380V-GMWY</t>
  </si>
  <si>
    <t xml:space="preserve">B0DGCYTTHC</t>
  </si>
  <si>
    <t xml:space="preserve">N711P188380V</t>
  </si>
  <si>
    <t xml:space="preserve">YI-N711P188380K-GMWY</t>
  </si>
  <si>
    <t xml:space="preserve">B0DGCWV4SB</t>
  </si>
  <si>
    <t xml:space="preserve">N711P188380K</t>
  </si>
  <si>
    <t xml:space="preserve">YI-N711P188380B-GMWY</t>
  </si>
  <si>
    <t xml:space="preserve">B0DGCYGYVV</t>
  </si>
  <si>
    <t xml:space="preserve">N711P188380B</t>
  </si>
  <si>
    <t xml:space="preserve">YI-W840P209904-GMWY</t>
  </si>
  <si>
    <t xml:space="preserve">B0DGCBCBKP</t>
  </si>
  <si>
    <t xml:space="preserve">W840P209904</t>
  </si>
  <si>
    <t xml:space="preserve">YI-W840P209907-GMWY</t>
  </si>
  <si>
    <t xml:space="preserve">B0DGCQTB1H</t>
  </si>
  <si>
    <t xml:space="preserve">W840P209907</t>
  </si>
  <si>
    <t xml:space="preserve">YI-W1903P195308-GMWY</t>
  </si>
  <si>
    <t xml:space="preserve">B0DGCFN6XC</t>
  </si>
  <si>
    <t xml:space="preserve">W1903P195308</t>
  </si>
  <si>
    <t xml:space="preserve">YI-W688P194056-GMWY</t>
  </si>
  <si>
    <t xml:space="preserve">B0DG8RLWZS</t>
  </si>
  <si>
    <t xml:space="preserve">W688P194056</t>
  </si>
  <si>
    <t xml:space="preserve">YI-W688P194060-GMWY</t>
  </si>
  <si>
    <t xml:space="preserve">B0DG8V8MDD</t>
  </si>
  <si>
    <t xml:space="preserve">W688P194060</t>
  </si>
  <si>
    <t xml:space="preserve">YI-SM000537AAE-GMWY</t>
  </si>
  <si>
    <t xml:space="preserve">B0DG8NX26M</t>
  </si>
  <si>
    <t xml:space="preserve">SM000537AAE</t>
  </si>
  <si>
    <t xml:space="preserve">YI-SM000536AAE-GMWY</t>
  </si>
  <si>
    <t xml:space="preserve">B0DG8LYZQJ</t>
  </si>
  <si>
    <t xml:space="preserve">SM000536AAE</t>
  </si>
  <si>
    <t xml:space="preserve">YI-SM000537AAK-GMWY</t>
  </si>
  <si>
    <t xml:space="preserve">B0DG8MJYBC</t>
  </si>
  <si>
    <t xml:space="preserve">SM000537AAK</t>
  </si>
  <si>
    <t xml:space="preserve">YI-SM000536AAK-GMWY</t>
  </si>
  <si>
    <t xml:space="preserve">B0DG8LKX36</t>
  </si>
  <si>
    <t xml:space="preserve">SM000536AAK</t>
  </si>
  <si>
    <t xml:space="preserve">YI-W504P193786-GMWY</t>
  </si>
  <si>
    <t xml:space="preserve">B0DG8L674V</t>
  </si>
  <si>
    <t xml:space="preserve">W504P193786</t>
  </si>
  <si>
    <t xml:space="preserve">YI-W504P193788-GMWY</t>
  </si>
  <si>
    <t xml:space="preserve">B0DG8L7321</t>
  </si>
  <si>
    <t xml:space="preserve">W504P193788</t>
  </si>
  <si>
    <t xml:space="preserve">YI-SF000167AAA-GMWY</t>
  </si>
  <si>
    <t xml:space="preserve">B0DG8LDJVV</t>
  </si>
  <si>
    <t xml:space="preserve">SF000167AAA</t>
  </si>
  <si>
    <t xml:space="preserve">YI-SF000167AAB-GMWY</t>
  </si>
  <si>
    <t xml:space="preserve">B0DG8LJLNJ</t>
  </si>
  <si>
    <t xml:space="preserve">SF000167AAB</t>
  </si>
  <si>
    <t xml:space="preserve">YI-SF000167AAE-GMWY</t>
  </si>
  <si>
    <t xml:space="preserve">B0DG8N3FK1</t>
  </si>
  <si>
    <t xml:space="preserve">SF000167AAE</t>
  </si>
  <si>
    <t xml:space="preserve">YI-WF530472AAD-GMWY</t>
  </si>
  <si>
    <t xml:space="preserve">B0DG8L2DJ6</t>
  </si>
  <si>
    <t xml:space="preserve">WF530472AAD</t>
  </si>
  <si>
    <t xml:space="preserve">XZY-W1580S00032-GMWY</t>
  </si>
  <si>
    <t xml:space="preserve">B0DFBTJ24M</t>
  </si>
  <si>
    <t xml:space="preserve">XZY-W1580S00033-GMWY</t>
  </si>
  <si>
    <t xml:space="preserve">B0DFBMSLRM</t>
  </si>
  <si>
    <t xml:space="preserve">W1580S00033</t>
  </si>
  <si>
    <t xml:space="preserve">XZY-W1580S00034-GMWY</t>
  </si>
  <si>
    <t xml:space="preserve">B0DFBMDD28</t>
  </si>
  <si>
    <t xml:space="preserve">XZY-W1580S00024-GMWY</t>
  </si>
  <si>
    <t xml:space="preserve">B0DFCC112T</t>
  </si>
  <si>
    <t xml:space="preserve">XZY-W1580S00025-GMWY</t>
  </si>
  <si>
    <t xml:space="preserve">B0DFCC4SV6</t>
  </si>
  <si>
    <t xml:space="preserve">XZY-W1580S00026-GMWY</t>
  </si>
  <si>
    <t xml:space="preserve">B0DFCBVG55</t>
  </si>
  <si>
    <t xml:space="preserve">XZY-W1580S00027-GMWY</t>
  </si>
  <si>
    <t xml:space="preserve">B0DFCNV9G7</t>
  </si>
  <si>
    <t xml:space="preserve">W1580S00027</t>
  </si>
  <si>
    <t xml:space="preserve">XZY-W1580S00028-GMWY</t>
  </si>
  <si>
    <t xml:space="preserve">B0DFCP8L91</t>
  </si>
  <si>
    <t xml:space="preserve">W1580S00028</t>
  </si>
  <si>
    <t xml:space="preserve">XZY-W1580P154626-GMWY</t>
  </si>
  <si>
    <t xml:space="preserve">B0DFGK64YH</t>
  </si>
  <si>
    <t xml:space="preserve">XZY-W1580P154621-GMWY</t>
  </si>
  <si>
    <t xml:space="preserve">B0DFGDKHK3</t>
  </si>
  <si>
    <t xml:space="preserve">XZY-W1580P154630-GMWY</t>
  </si>
  <si>
    <t xml:space="preserve">B0DFGKXRMC</t>
  </si>
  <si>
    <t xml:space="preserve">W1580P154630</t>
  </si>
  <si>
    <t xml:space="preserve">XZY-W1580P154619-GMWY</t>
  </si>
  <si>
    <t xml:space="preserve">B0DFGLWWDD</t>
  </si>
  <si>
    <t xml:space="preserve">XZY-W1580P154628-GMWY</t>
  </si>
  <si>
    <t xml:space="preserve">B0DFGB44KZ</t>
  </si>
  <si>
    <t xml:space="preserve">W1580P154628</t>
  </si>
  <si>
    <t xml:space="preserve">XZY-W1580P154623-GMWY</t>
  </si>
  <si>
    <t xml:space="preserve">B0DFGJSPZB</t>
  </si>
  <si>
    <t xml:space="preserve">XZY-W1580P154627-GMWY</t>
  </si>
  <si>
    <t xml:space="preserve">B0DFGDTM5P</t>
  </si>
  <si>
    <t xml:space="preserve">XZY-W1580P154625-GMWY</t>
  </si>
  <si>
    <t xml:space="preserve">B0DFGHSJST</t>
  </si>
  <si>
    <t xml:space="preserve">XZY-W1580S00030-GMWY</t>
  </si>
  <si>
    <t xml:space="preserve">B0DFLXYXSF</t>
  </si>
  <si>
    <t xml:space="preserve">W1580S00030</t>
  </si>
  <si>
    <t xml:space="preserve">XZY-W1580S00029-GMWY</t>
  </si>
  <si>
    <t xml:space="preserve">B0DFLRXB91</t>
  </si>
  <si>
    <t xml:space="preserve">W1580S00029</t>
  </si>
  <si>
    <t xml:space="preserve">XZY-W165890866-GMWY</t>
  </si>
  <si>
    <t xml:space="preserve">B0DFPYPH3G</t>
  </si>
  <si>
    <t xml:space="preserve">W165890866</t>
  </si>
  <si>
    <t xml:space="preserve">XZY-W165894660-GMWY</t>
  </si>
  <si>
    <t xml:space="preserve">B0DFPX535R</t>
  </si>
  <si>
    <t xml:space="preserve">W165894660</t>
  </si>
  <si>
    <t xml:space="preserve">XZY-W1658130593-GMWY</t>
  </si>
  <si>
    <t xml:space="preserve">B0DFPY3M1G</t>
  </si>
  <si>
    <t xml:space="preserve">W1658130593</t>
  </si>
  <si>
    <t xml:space="preserve">XZY-W504102762-GMWY</t>
  </si>
  <si>
    <t xml:space="preserve">B0DFWCYTG9</t>
  </si>
  <si>
    <t xml:space="preserve">XZY-W504102759-GMWY</t>
  </si>
  <si>
    <t xml:space="preserve">B0DFWD966J</t>
  </si>
  <si>
    <t xml:space="preserve">XZY-W504102764-GMWY</t>
  </si>
  <si>
    <t xml:space="preserve">B0DFWCFNXP</t>
  </si>
  <si>
    <t xml:space="preserve">XZY-W504102757-GMWY</t>
  </si>
  <si>
    <t xml:space="preserve">B0DFWF4BQ5</t>
  </si>
  <si>
    <t xml:space="preserve">XZY-W504130507-GMWY</t>
  </si>
  <si>
    <t xml:space="preserve">B0DFWH99P4</t>
  </si>
  <si>
    <t xml:space="preserve">XZY-W504102760-GMWY</t>
  </si>
  <si>
    <t xml:space="preserve">B0DFWDKFYZ</t>
  </si>
  <si>
    <t xml:space="preserve">XZY-W2822P192380-GMWY</t>
  </si>
  <si>
    <t xml:space="preserve">B0DFWNJBTN</t>
  </si>
  <si>
    <t xml:space="preserve">W2822P192380</t>
  </si>
  <si>
    <t xml:space="preserve">XZY-W504S00151-GMWY</t>
  </si>
  <si>
    <t xml:space="preserve">B0DFWX4T4V</t>
  </si>
  <si>
    <t xml:space="preserve">XZY-W504S00147-GMWY</t>
  </si>
  <si>
    <t xml:space="preserve">B0DFWWGNW6</t>
  </si>
  <si>
    <t xml:space="preserve">XZY0W504S00069-GMWY</t>
  </si>
  <si>
    <t xml:space="preserve">B0DFWW1PQ6</t>
  </si>
  <si>
    <t xml:space="preserve">XZY-W504S00068-GMWY</t>
  </si>
  <si>
    <t xml:space="preserve">B0DFWWKM2M</t>
  </si>
  <si>
    <t xml:space="preserve">XZY-W504S00094-GMWY</t>
  </si>
  <si>
    <t xml:space="preserve">B0DFY87GMW</t>
  </si>
  <si>
    <t xml:space="preserve">XZY-W504S00091-GMWY</t>
  </si>
  <si>
    <t xml:space="preserve">B0DFY5PFMD</t>
  </si>
  <si>
    <t xml:space="preserve">XZY-W504S00092-GMWY</t>
  </si>
  <si>
    <t xml:space="preserve">B0DFY6XMHQ</t>
  </si>
  <si>
    <t xml:space="preserve">XZY-W504S00093-GMWY</t>
  </si>
  <si>
    <t xml:space="preserve">B0DFY85CQ5</t>
  </si>
  <si>
    <t xml:space="preserve">XZY-W504S00120-GMWY</t>
  </si>
  <si>
    <t xml:space="preserve">B0DFY73KGJ</t>
  </si>
  <si>
    <t xml:space="preserve">W504S00120</t>
  </si>
  <si>
    <t xml:space="preserve">XZY-W504S00121-GMWY</t>
  </si>
  <si>
    <t xml:space="preserve">B0DFY7TR9Q</t>
  </si>
  <si>
    <t xml:space="preserve">XZY-W504142771-GMWY</t>
  </si>
  <si>
    <t xml:space="preserve">B0DFYK1RPM</t>
  </si>
  <si>
    <t xml:space="preserve">XZY-W504142775-GMWY</t>
  </si>
  <si>
    <t xml:space="preserve">B0DFYMM7GH</t>
  </si>
  <si>
    <t xml:space="preserve">XZY-W504142770-GMWY</t>
  </si>
  <si>
    <t xml:space="preserve">B0DFYKS9ZQ</t>
  </si>
  <si>
    <t xml:space="preserve">XZY-W504142774-GMWY</t>
  </si>
  <si>
    <t xml:space="preserve">B0DFYKG7BL</t>
  </si>
  <si>
    <t xml:space="preserve">XZY-W504119704-GMWY</t>
  </si>
  <si>
    <t xml:space="preserve">B0DFYQCWKM</t>
  </si>
  <si>
    <t xml:space="preserve">XZY-W504119705-GMWY</t>
  </si>
  <si>
    <t xml:space="preserve">B0DFYRK95S</t>
  </si>
  <si>
    <t xml:space="preserve">XZY-W504119703-GMWY</t>
  </si>
  <si>
    <t xml:space="preserve">B0DFYTJQVP</t>
  </si>
  <si>
    <t xml:space="preserve">XZY-W504P143302-GMWY</t>
  </si>
  <si>
    <t xml:space="preserve">B0DG4ZD5Y7</t>
  </si>
  <si>
    <t xml:space="preserve">XZY-W504P143299-GMWY</t>
  </si>
  <si>
    <t xml:space="preserve">B0DG4HRJVB</t>
  </si>
  <si>
    <t xml:space="preserve">XZY-W504P143297-GMWY</t>
  </si>
  <si>
    <t xml:space="preserve">B0DG4RCCP7</t>
  </si>
  <si>
    <t xml:space="preserve">XZY-W504P143303-GMWY</t>
  </si>
  <si>
    <t xml:space="preserve">B0DG4MP4ST</t>
  </si>
  <si>
    <t xml:space="preserve">XZY-W504P143301-GMWY</t>
  </si>
  <si>
    <t xml:space="preserve">B0DG4PCZT2</t>
  </si>
  <si>
    <t xml:space="preserve">XZY-W504P143298-GMWY</t>
  </si>
  <si>
    <t xml:space="preserve">B0DG57YBJH</t>
  </si>
  <si>
    <t xml:space="preserve">XZY-W504P148536-GMWY</t>
  </si>
  <si>
    <t xml:space="preserve">B0DG5JTDLH</t>
  </si>
  <si>
    <t xml:space="preserve">XZY-W504P148540-GMWY</t>
  </si>
  <si>
    <t xml:space="preserve">B0DG5H6BD3</t>
  </si>
  <si>
    <t xml:space="preserve">W504P148540</t>
  </si>
  <si>
    <t xml:space="preserve">XZ-W504P168547-GMWY</t>
  </si>
  <si>
    <t xml:space="preserve">B0DG5H6QCJ</t>
  </si>
  <si>
    <t xml:space="preserve">W504P168547</t>
  </si>
  <si>
    <t xml:space="preserve">XZY-W504P148538-GMWY</t>
  </si>
  <si>
    <t xml:space="preserve">B0DG5GQGLG</t>
  </si>
  <si>
    <t xml:space="preserve">W504P148538</t>
  </si>
  <si>
    <t xml:space="preserve">XZY-W504P148543-GMWY</t>
  </si>
  <si>
    <t xml:space="preserve">B0DG5J1KWF</t>
  </si>
  <si>
    <t xml:space="preserve">W504P148543</t>
  </si>
  <si>
    <t xml:space="preserve">XZY-W504S00130-GMWY</t>
  </si>
  <si>
    <t xml:space="preserve">B0DG5V5MZG</t>
  </si>
  <si>
    <t xml:space="preserve">XZY-W504S00129-GMWY</t>
  </si>
  <si>
    <t xml:space="preserve">B0DG5SBYPB</t>
  </si>
  <si>
    <t xml:space="preserve">XZY-W504S00131-GMWY</t>
  </si>
  <si>
    <t xml:space="preserve">B0DG5T96MB</t>
  </si>
  <si>
    <t xml:space="preserve">XZY-W504S00049-GMWY</t>
  </si>
  <si>
    <t xml:space="preserve">B0DG7WYX1T</t>
  </si>
  <si>
    <t xml:space="preserve">XZY-W504S00107-GMWY</t>
  </si>
  <si>
    <t xml:space="preserve">B0DG85DXXG</t>
  </si>
  <si>
    <t xml:space="preserve">XZY-W504S00048-GMWY</t>
  </si>
  <si>
    <t xml:space="preserve">B0DG8GNLQZ</t>
  </si>
  <si>
    <t xml:space="preserve">XZY-W504S00047-GMWY</t>
  </si>
  <si>
    <t xml:space="preserve">B0DG7RHVW6</t>
  </si>
  <si>
    <t xml:space="preserve">XZY-W504S00106-GMWY</t>
  </si>
  <si>
    <t xml:space="preserve">B0DG8H85P2</t>
  </si>
  <si>
    <t xml:space="preserve">XZY-W504S00112-GMWY</t>
  </si>
  <si>
    <t xml:space="preserve">B0DG8GYJ53</t>
  </si>
  <si>
    <t xml:space="preserve">XZY-W504S00045-GMWY</t>
  </si>
  <si>
    <t xml:space="preserve">B0DG8XXZ82</t>
  </si>
  <si>
    <t xml:space="preserve">XZY-W504S00111-GMWY</t>
  </si>
  <si>
    <t xml:space="preserve">B0DG8YKVZD</t>
  </si>
  <si>
    <t xml:space="preserve">XZY-W504S00044-GMWY</t>
  </si>
  <si>
    <t xml:space="preserve">B0DG8XQF8T</t>
  </si>
  <si>
    <t xml:space="preserve">XZY-W504S00105-GMWY</t>
  </si>
  <si>
    <t xml:space="preserve">B0DG8XR73S</t>
  </si>
  <si>
    <t xml:space="preserve">XZY-W504S00104-GMWY</t>
  </si>
  <si>
    <t xml:space="preserve">B0DG8XTFWV</t>
  </si>
  <si>
    <t xml:space="preserve">XZY-W504S00046-GMWY</t>
  </si>
  <si>
    <t xml:space="preserve">B0DG8XJW9J</t>
  </si>
  <si>
    <t xml:space="preserve">XZY-W504119715-GMWY</t>
  </si>
  <si>
    <t xml:space="preserve">B0DGCP5FYJ</t>
  </si>
  <si>
    <t xml:space="preserve">XZY-W504119709-GMWY</t>
  </si>
  <si>
    <t xml:space="preserve">B0DGCW54N8</t>
  </si>
  <si>
    <t xml:space="preserve">XZY-W504119713-GMWY</t>
  </si>
  <si>
    <t xml:space="preserve">B0DGCSX8XM</t>
  </si>
  <si>
    <t xml:space="preserve">XZY-W504119717-GMWY</t>
  </si>
  <si>
    <t xml:space="preserve">B0DGCJ2R2R</t>
  </si>
  <si>
    <t xml:space="preserve">XZY-W504119716-GMWY</t>
  </si>
  <si>
    <t xml:space="preserve">B0DGCSSX2X</t>
  </si>
  <si>
    <t xml:space="preserve">XZY-W504119712-GMWY</t>
  </si>
  <si>
    <t xml:space="preserve">B0DGCSFYCF</t>
  </si>
  <si>
    <t xml:space="preserve">XZY-W504119707-GMWY</t>
  </si>
  <si>
    <t xml:space="preserve">B0DGCMS2V9</t>
  </si>
  <si>
    <t xml:space="preserve">XZY-W504119711-GMWY</t>
  </si>
  <si>
    <t xml:space="preserve">B0DGC9DY2F</t>
  </si>
  <si>
    <t xml:space="preserve">XZY-W504119708-GMWY</t>
  </si>
  <si>
    <t xml:space="preserve">B0DGCV63PF</t>
  </si>
  <si>
    <t xml:space="preserve">W1580S00047-GMWY</t>
  </si>
  <si>
    <t xml:space="preserve">B0DF7J8DKL</t>
  </si>
  <si>
    <t xml:space="preserve">MM-GX000426AAK-FULL</t>
  </si>
  <si>
    <t xml:space="preserve">B0DG5SWGV6</t>
  </si>
  <si>
    <t xml:space="preserve">MM-GX000426AAE-FULL</t>
  </si>
  <si>
    <t xml:space="preserve">B0DG5SXH1T</t>
  </si>
  <si>
    <t xml:space="preserve">MM-GX000425AAK-TWIN</t>
  </si>
  <si>
    <t xml:space="preserve">B0DG5TY3CZ</t>
  </si>
  <si>
    <t xml:space="preserve">MM-GX000425AAE-TWIN</t>
  </si>
  <si>
    <t xml:space="preserve">B0DG5TD8N2</t>
  </si>
  <si>
    <t xml:space="preserve">MM-GX000397AAD-FULL</t>
  </si>
  <si>
    <t xml:space="preserve">B0DG5SY3V1</t>
  </si>
  <si>
    <t xml:space="preserve">MM-GX000397AAK-FULL</t>
  </si>
  <si>
    <t xml:space="preserve">B0DG5XH1B5</t>
  </si>
  <si>
    <t xml:space="preserve">MM-BS701P193261K-T+D</t>
  </si>
  <si>
    <t xml:space="preserve">B0DG5RKTCN</t>
  </si>
  <si>
    <t xml:space="preserve">BS701P193261K</t>
  </si>
  <si>
    <t xml:space="preserve">MM-BS701P193261D-T+D</t>
  </si>
  <si>
    <t xml:space="preserve">B0DG5T6JQM</t>
  </si>
  <si>
    <t xml:space="preserve">BS701P193261D</t>
  </si>
  <si>
    <t xml:space="preserve">MM-BS701P193264K-F+D</t>
  </si>
  <si>
    <t xml:space="preserve">B0DG5SSP7V</t>
  </si>
  <si>
    <t xml:space="preserve">BS701P193264K</t>
  </si>
  <si>
    <t xml:space="preserve">MM-BS701P193264D-F+D</t>
  </si>
  <si>
    <t xml:space="preserve">B0DG5TB7B4</t>
  </si>
  <si>
    <t xml:space="preserve">BS701P193264D</t>
  </si>
  <si>
    <t xml:space="preserve">MM-BS701P193919K-T+T</t>
  </si>
  <si>
    <t xml:space="preserve">B0DG5VBL8Q</t>
  </si>
  <si>
    <t xml:space="preserve">BS701P193919K</t>
  </si>
  <si>
    <t xml:space="preserve">MM-BS701P193919D-T+T</t>
  </si>
  <si>
    <t xml:space="preserve">B0DG5VLNF5</t>
  </si>
  <si>
    <t xml:space="preserve">BS701P193919D</t>
  </si>
  <si>
    <t xml:space="preserve">MM-BS701P193921K-F+T</t>
  </si>
  <si>
    <t xml:space="preserve">B0DG5STDS9</t>
  </si>
  <si>
    <t xml:space="preserve">BS701P193921K</t>
  </si>
  <si>
    <t xml:space="preserve">MM-BS701P193921D-F+T</t>
  </si>
  <si>
    <t xml:space="preserve">B0DG5W6SG1</t>
  </si>
  <si>
    <t xml:space="preserve">BS701P193921D</t>
  </si>
  <si>
    <t xml:space="preserve">MM-W504P148547AE-T</t>
  </si>
  <si>
    <t xml:space="preserve">B0DG937CRD</t>
  </si>
  <si>
    <t xml:space="preserve">MM-W504P148548AK-T</t>
  </si>
  <si>
    <t xml:space="preserve">B0DG91DRZX</t>
  </si>
  <si>
    <t xml:space="preserve">MM-W504P148552AP-T</t>
  </si>
  <si>
    <t xml:space="preserve">B0DG91K6L9</t>
  </si>
  <si>
    <t xml:space="preserve">W504P148552</t>
  </si>
  <si>
    <t xml:space="preserve">MM-LT100129AAK</t>
  </si>
  <si>
    <t xml:space="preserve">B0DGD1XNZ9</t>
  </si>
  <si>
    <t xml:space="preserve">LT100129AAK</t>
  </si>
  <si>
    <t xml:space="preserve">MM-LT100129AAE</t>
  </si>
  <si>
    <t xml:space="preserve">B0DGD21LBX</t>
  </si>
  <si>
    <t xml:space="preserve">LT100129AAE</t>
  </si>
  <si>
    <t xml:space="preserve">MM-BS6208AK-K2</t>
  </si>
  <si>
    <t xml:space="preserve">B0DGDXS5XW</t>
  </si>
  <si>
    <t xml:space="preserve">BS326208AAK</t>
  </si>
  <si>
    <t xml:space="preserve">MM-W1716S00014AN</t>
  </si>
  <si>
    <t xml:space="preserve">B0DGLM4HNP</t>
  </si>
  <si>
    <t xml:space="preserve">MM-W1716S00012AK</t>
  </si>
  <si>
    <t xml:space="preserve">B0DGLMJBKK</t>
  </si>
  <si>
    <t xml:space="preserve">MM-W1716S00013AE</t>
  </si>
  <si>
    <t xml:space="preserve">B0DGLMYDGH</t>
  </si>
  <si>
    <t xml:space="preserve">XZY-W504P190951-GMWY</t>
  </si>
  <si>
    <t xml:space="preserve">B0DGG1LMZZ</t>
  </si>
  <si>
    <t xml:space="preserve">XZY-W504P190928-GMWY</t>
  </si>
  <si>
    <t xml:space="preserve">B0DGFZS6QY</t>
  </si>
  <si>
    <t xml:space="preserve">XZY-W504P190953-GMWY</t>
  </si>
  <si>
    <t xml:space="preserve">B0DGG12PMM</t>
  </si>
  <si>
    <t xml:space="preserve">XZY-W50459229-GMWY</t>
  </si>
  <si>
    <t xml:space="preserve">B0DGGN8Z5Q</t>
  </si>
  <si>
    <t xml:space="preserve">W50459229</t>
  </si>
  <si>
    <t xml:space="preserve">XZY-W50459234-GMWY</t>
  </si>
  <si>
    <t xml:space="preserve">B0DGGP7YGW</t>
  </si>
  <si>
    <t xml:space="preserve">W50459234</t>
  </si>
  <si>
    <t xml:space="preserve">XZY-W50459235-GMWY</t>
  </si>
  <si>
    <t xml:space="preserve">B0DGGLF8S9</t>
  </si>
  <si>
    <t xml:space="preserve">W50459235</t>
  </si>
  <si>
    <t xml:space="preserve">XZY-W50459230-GMWY</t>
  </si>
  <si>
    <t xml:space="preserve">B0DGGLJRP9</t>
  </si>
  <si>
    <t xml:space="preserve">W50459230</t>
  </si>
  <si>
    <t xml:space="preserve">XZY-W504S00254-GMWY</t>
  </si>
  <si>
    <t xml:space="preserve">B0DGLFRNF7</t>
  </si>
  <si>
    <t xml:space="preserve">W504S00254</t>
  </si>
  <si>
    <t xml:space="preserve">XZY-W504S00157-GMWY</t>
  </si>
  <si>
    <t xml:space="preserve">B0DGKQ1JZC</t>
  </si>
  <si>
    <t xml:space="preserve">W504S00157</t>
  </si>
  <si>
    <t xml:space="preserve">XZY-W504S00159-GMWY</t>
  </si>
  <si>
    <t xml:space="preserve">B0DGKZ5LTH</t>
  </si>
  <si>
    <t xml:space="preserve">W504S00159</t>
  </si>
  <si>
    <t xml:space="preserve">XZY-W504S00158-GMWY</t>
  </si>
  <si>
    <t xml:space="preserve">B0DGL532YN</t>
  </si>
  <si>
    <t xml:space="preserve">W504S00158</t>
  </si>
  <si>
    <t xml:space="preserve">XZY-W504S00156-GMWY</t>
  </si>
  <si>
    <t xml:space="preserve">B0DGL1TM2F</t>
  </si>
  <si>
    <t xml:space="preserve">W504S00156</t>
  </si>
  <si>
    <t xml:space="preserve">XZY-W504P169481-GMWY</t>
  </si>
  <si>
    <t xml:space="preserve">B0DGPSM3YL</t>
  </si>
  <si>
    <t xml:space="preserve">W504P169481</t>
  </si>
  <si>
    <t xml:space="preserve">XZY-W504P169497-GMWY</t>
  </si>
  <si>
    <t xml:space="preserve">B0DGQ326RP</t>
  </si>
  <si>
    <t xml:space="preserve">XZY-W504P169500-GMWY</t>
  </si>
  <si>
    <t xml:space="preserve">B0DGPNL2XW</t>
  </si>
  <si>
    <t xml:space="preserve">XZY-GX001023AAE-GMWY</t>
  </si>
  <si>
    <t xml:space="preserve">B0DGQ3M8C9</t>
  </si>
  <si>
    <t xml:space="preserve">XZY-WF308150AAK-GMWY</t>
  </si>
  <si>
    <t xml:space="preserve">B0DGQ1SZ9V</t>
  </si>
  <si>
    <t xml:space="preserve">XZY-WF308150AAE-GMWY</t>
  </si>
  <si>
    <t xml:space="preserve">B0DGQ524V9</t>
  </si>
  <si>
    <t xml:space="preserve">XZY-GX001023AAK-GMWY</t>
  </si>
  <si>
    <t xml:space="preserve">B0DGPZBJFD</t>
  </si>
  <si>
    <t xml:space="preserve">XZY-W504S00095-GMWY</t>
  </si>
  <si>
    <t xml:space="preserve">B0DGQL7J1K</t>
  </si>
  <si>
    <t xml:space="preserve">XZY-W504S00122-GMWY</t>
  </si>
  <si>
    <t xml:space="preserve">B0DGQFFF3B</t>
  </si>
  <si>
    <t xml:space="preserve">XZY-W504S00098-GMWY</t>
  </si>
  <si>
    <t xml:space="preserve">B0DGQLG9VR</t>
  </si>
  <si>
    <t xml:space="preserve">XZY-W504S00096-GMWY</t>
  </si>
  <si>
    <t xml:space="preserve">B0DGQL1YQN</t>
  </si>
  <si>
    <t xml:space="preserve">XZY-W504S00108-GMWY</t>
  </si>
  <si>
    <t xml:space="preserve">B0DGQJM5F8</t>
  </si>
  <si>
    <t xml:space="preserve">XZY-W504S00097-GMWY</t>
  </si>
  <si>
    <t xml:space="preserve">B0DGQL7SHH</t>
  </si>
  <si>
    <t xml:space="preserve">XZY-W50482278-GMWY</t>
  </si>
  <si>
    <t xml:space="preserve">B0DGTMLR4T</t>
  </si>
  <si>
    <t xml:space="preserve">W50482278</t>
  </si>
  <si>
    <t xml:space="preserve">XZY-W50482280-GMWY</t>
  </si>
  <si>
    <t xml:space="preserve">B0DGTJHFYJ</t>
  </si>
  <si>
    <t xml:space="preserve">W50482280</t>
  </si>
  <si>
    <t xml:space="preserve">XZY-W504S00135-GMWY</t>
  </si>
  <si>
    <t xml:space="preserve">B0DGTJLD2D</t>
  </si>
  <si>
    <t xml:space="preserve">XZY-W504S00136-GMWY</t>
  </si>
  <si>
    <t xml:space="preserve">B0DGTHT16S</t>
  </si>
  <si>
    <t xml:space="preserve">XZY-W50440497-GMWY</t>
  </si>
  <si>
    <t xml:space="preserve">B0DGX563GX</t>
  </si>
  <si>
    <t xml:space="preserve">XZY-W50446125-GMWY</t>
  </si>
  <si>
    <t xml:space="preserve">B0DGX5CG6P</t>
  </si>
  <si>
    <t xml:space="preserve">W50446125</t>
  </si>
  <si>
    <t xml:space="preserve">XZY-W50440496-GMWY</t>
  </si>
  <si>
    <t xml:space="preserve">B0DGX5C3SS</t>
  </si>
  <si>
    <t xml:space="preserve">XZY-W50440495-GMWY</t>
  </si>
  <si>
    <t xml:space="preserve">B0DGX6CQ4N</t>
  </si>
  <si>
    <t xml:space="preserve">XZY-W50446123-GMWY</t>
  </si>
  <si>
    <t xml:space="preserve">B0DGX4W628</t>
  </si>
  <si>
    <t xml:space="preserve">W50446123</t>
  </si>
  <si>
    <t xml:space="preserve">MM-W504P193786E-TWIN</t>
  </si>
  <si>
    <t xml:space="preserve">B0DGWWSBTV</t>
  </si>
  <si>
    <t xml:space="preserve">MM-W504P193788K-TWIN</t>
  </si>
  <si>
    <t xml:space="preserve">B0DGWQQZQT</t>
  </si>
  <si>
    <t xml:space="preserve">MM-W504P190951AK</t>
  </si>
  <si>
    <t xml:space="preserve">B0DGWYBMR1</t>
  </si>
  <si>
    <t xml:space="preserve">MM-W504P190928AE</t>
  </si>
  <si>
    <t xml:space="preserve">B0DGWNH32R</t>
  </si>
  <si>
    <t xml:space="preserve">MM-W504P190953AP</t>
  </si>
  <si>
    <t xml:space="preserve">B0DGWYG8DY</t>
  </si>
  <si>
    <t xml:space="preserve">MM-GX002043AAE</t>
  </si>
  <si>
    <t xml:space="preserve">B0DGWNF7XR</t>
  </si>
  <si>
    <t xml:space="preserve">GX002043AAE</t>
  </si>
  <si>
    <t xml:space="preserve">MM-LP000579AAK</t>
  </si>
  <si>
    <t xml:space="preserve">B0DGWR2FHZ</t>
  </si>
  <si>
    <t xml:space="preserve">LP000579AAK</t>
  </si>
  <si>
    <t xml:space="preserve">MM-LP000579AAE</t>
  </si>
  <si>
    <t xml:space="preserve">B0DGWPRJ3Y</t>
  </si>
  <si>
    <t xml:space="preserve">LP000579AAE</t>
  </si>
  <si>
    <t xml:space="preserve">MM-LP000580AAK</t>
  </si>
  <si>
    <t xml:space="preserve">B0DGWWTK9R</t>
  </si>
  <si>
    <t xml:space="preserve">LP000580AAK</t>
  </si>
  <si>
    <t xml:space="preserve">MM-LP000580AAE</t>
  </si>
  <si>
    <t xml:space="preserve">B0DGWV8H1Y</t>
  </si>
  <si>
    <t xml:space="preserve">LP000580AAE</t>
  </si>
  <si>
    <t xml:space="preserve">YI-N733S173459E-WYGM</t>
  </si>
  <si>
    <t xml:space="preserve">B0DB1X7J8Y</t>
  </si>
  <si>
    <t xml:space="preserve">N733S173459E</t>
  </si>
  <si>
    <t xml:space="preserve">YI-W1711110906-GMWY</t>
  </si>
  <si>
    <t xml:space="preserve">B0D5BFYYFQ</t>
  </si>
  <si>
    <t xml:space="preserve">W1711110906</t>
  </si>
  <si>
    <t xml:space="preserve">ZY-MS306993AAF-WY</t>
  </si>
  <si>
    <t xml:space="preserve">B0D4VG4BNN</t>
  </si>
  <si>
    <t xml:space="preserve">MS306993AAF</t>
  </si>
  <si>
    <t xml:space="preserve">ZY-MS306993AAL-WY</t>
  </si>
  <si>
    <t xml:space="preserve">B0D4VD1CST</t>
  </si>
  <si>
    <t xml:space="preserve">MS306993AAL</t>
  </si>
  <si>
    <t xml:space="preserve">ZY-MS322584AAF-WY</t>
  </si>
  <si>
    <t xml:space="preserve">B0D4VDD6MY</t>
  </si>
  <si>
    <t xml:space="preserve">MS322584AAF</t>
  </si>
  <si>
    <t xml:space="preserve">ZY-W1162P170704-GM</t>
  </si>
  <si>
    <t xml:space="preserve">B0DC5YJRW2</t>
  </si>
  <si>
    <t xml:space="preserve">W1162P170704</t>
  </si>
  <si>
    <t xml:space="preserve">ZY-W1162P170708-GM</t>
  </si>
  <si>
    <t xml:space="preserve">B0DC5X7R16</t>
  </si>
  <si>
    <t xml:space="preserve">W1162P170708</t>
  </si>
  <si>
    <t xml:space="preserve">ZY-W1673123627-GM</t>
  </si>
  <si>
    <t xml:space="preserve">B0DCBKYX99</t>
  </si>
  <si>
    <t xml:space="preserve">W1673123627</t>
  </si>
  <si>
    <t xml:space="preserve">ZY-W1673123628-GM</t>
  </si>
  <si>
    <t xml:space="preserve">B0DCBL4HMC</t>
  </si>
  <si>
    <t xml:space="preserve">W1673123628</t>
  </si>
  <si>
    <t xml:space="preserve">ZY-W1673P171802-GM</t>
  </si>
  <si>
    <t xml:space="preserve">B0DCBDZ663</t>
  </si>
  <si>
    <t xml:space="preserve">W1673P171802</t>
  </si>
  <si>
    <t xml:space="preserve">ZY-W1673P171806-GM</t>
  </si>
  <si>
    <t xml:space="preserve">B0DCBH4D4X</t>
  </si>
  <si>
    <t xml:space="preserve">W1673P171806</t>
  </si>
  <si>
    <t xml:space="preserve">ZY-W2167130766-GM</t>
  </si>
  <si>
    <t xml:space="preserve">B0DBZR4QT1</t>
  </si>
  <si>
    <t xml:space="preserve">W2167130766</t>
  </si>
  <si>
    <t xml:space="preserve">ZY-W2167131076-GM</t>
  </si>
  <si>
    <t xml:space="preserve">B0DBZNG431</t>
  </si>
  <si>
    <t xml:space="preserve">W2167131076</t>
  </si>
  <si>
    <t xml:space="preserve">ZY-W2167131142-GM</t>
  </si>
  <si>
    <t xml:space="preserve">B0DBZS52C8</t>
  </si>
  <si>
    <t xml:space="preserve">W2167131142</t>
  </si>
  <si>
    <t xml:space="preserve">ZY-W2167131145-GM</t>
  </si>
  <si>
    <t xml:space="preserve">B0DBZMLNQC</t>
  </si>
  <si>
    <t xml:space="preserve">W2167131145</t>
  </si>
  <si>
    <t xml:space="preserve">ZY-W2167P182272-GM</t>
  </si>
  <si>
    <t xml:space="preserve">B0DBZQRHP1</t>
  </si>
  <si>
    <t xml:space="preserve">W2167P182272</t>
  </si>
  <si>
    <t xml:space="preserve">ZY-W2386P192261-GM</t>
  </si>
  <si>
    <t xml:space="preserve">B0DC6FSM61</t>
  </si>
  <si>
    <t xml:space="preserve">W2386P192261</t>
  </si>
  <si>
    <t xml:space="preserve">ZY-W2386P192986-GM</t>
  </si>
  <si>
    <t xml:space="preserve">B0DC6F7V6Z</t>
  </si>
  <si>
    <t xml:space="preserve">W2386P192986</t>
  </si>
  <si>
    <t xml:space="preserve">ZY-W2386P193706-GM</t>
  </si>
  <si>
    <t xml:space="preserve">B0DC6BY2X3</t>
  </si>
  <si>
    <t xml:space="preserve">W2386P193706</t>
  </si>
  <si>
    <t xml:space="preserve">ZY-W2386P199478-GM</t>
  </si>
  <si>
    <t xml:space="preserve">B0DCBDG73K</t>
  </si>
  <si>
    <t xml:space="preserve">W2386P199478</t>
  </si>
  <si>
    <t xml:space="preserve">ZY-W2386P199479-GM</t>
  </si>
  <si>
    <t xml:space="preserve">B0DCBF6YMB</t>
  </si>
  <si>
    <t xml:space="preserve">W2386P199479</t>
  </si>
  <si>
    <t xml:space="preserve">ZY-W578P191951-GM</t>
  </si>
  <si>
    <t xml:space="preserve">B0DBZVLMCZ</t>
  </si>
  <si>
    <t xml:space="preserve">ZY-W578P191952-GM</t>
  </si>
  <si>
    <t xml:space="preserve">B0DBZWYPSY</t>
  </si>
  <si>
    <t xml:space="preserve">ZY-W936P155896-GM</t>
  </si>
  <si>
    <t xml:space="preserve">B0DCG5CDNX</t>
  </si>
  <si>
    <t xml:space="preserve">W936P155896</t>
  </si>
  <si>
    <t xml:space="preserve">ZY-W936P160027-GM</t>
  </si>
  <si>
    <t xml:space="preserve">B0DCG74MZL</t>
  </si>
  <si>
    <t xml:space="preserve">W936P160027</t>
  </si>
  <si>
    <t xml:space="preserve">ZY-W936P160028-GM</t>
  </si>
  <si>
    <t xml:space="preserve">B0DCG6DL1D</t>
  </si>
  <si>
    <t xml:space="preserve">W936P160028</t>
  </si>
  <si>
    <t xml:space="preserve">ZY-W936P160029-GM</t>
  </si>
  <si>
    <t xml:space="preserve">B0DCGCH5WW</t>
  </si>
  <si>
    <t xml:space="preserve">W936P160029</t>
  </si>
  <si>
    <t xml:space="preserve">ZY-W936P176474-GM</t>
  </si>
  <si>
    <t xml:space="preserve">B0DCG224WV</t>
  </si>
  <si>
    <t xml:space="preserve">W936P176474</t>
  </si>
  <si>
    <t xml:space="preserve">ZY-W936P176482-GM</t>
  </si>
  <si>
    <t xml:space="preserve">B0DCG3QYV9</t>
  </si>
  <si>
    <t xml:space="preserve">W936P176482</t>
  </si>
  <si>
    <t xml:space="preserve">ZY-W936P176486-8_7-GM</t>
  </si>
  <si>
    <t xml:space="preserve">B0DCG5D1VX</t>
  </si>
  <si>
    <t xml:space="preserve">W936P176486</t>
  </si>
  <si>
    <t xml:space="preserve">ZY-W936P176488-8_7-GM</t>
  </si>
  <si>
    <t xml:space="preserve">B0DCG853KM</t>
  </si>
  <si>
    <t xml:space="preserve">W936P176488</t>
  </si>
  <si>
    <t xml:space="preserve">ZY-W936P176489-8_7-GM</t>
  </si>
  <si>
    <t xml:space="preserve">B0DCG5RGXT</t>
  </si>
  <si>
    <t xml:space="preserve">W936P176489</t>
  </si>
  <si>
    <t xml:space="preserve">ZY-W936P176490-8_7-GM</t>
  </si>
  <si>
    <t xml:space="preserve">B0DCG22ML9</t>
  </si>
  <si>
    <t xml:space="preserve">W936P176490</t>
  </si>
  <si>
    <t xml:space="preserve">ZY-WF314405AAE-GM</t>
  </si>
  <si>
    <t xml:space="preserve">B0DBY85GGK</t>
  </si>
  <si>
    <t xml:space="preserve">WF314405AAE</t>
  </si>
  <si>
    <t xml:space="preserve">ZY-WF314405AAK-GM</t>
  </si>
  <si>
    <t xml:space="preserve">B0DBXZ74SC</t>
  </si>
  <si>
    <t xml:space="preserve">WF314405AAK</t>
  </si>
  <si>
    <t xml:space="preserve">TT-2593P164752-AAM-MT</t>
  </si>
  <si>
    <t xml:space="preserve">B0DGDYFVKF</t>
  </si>
  <si>
    <t xml:space="preserve">TJ-2850S04-LK</t>
  </si>
  <si>
    <t xml:space="preserve">B0DH3M9985</t>
  </si>
  <si>
    <t xml:space="preserve">TJ-N737P176708B-LV</t>
  </si>
  <si>
    <t xml:space="preserve">B0DH8N5SBY</t>
  </si>
  <si>
    <t xml:space="preserve">N737P176708B</t>
  </si>
  <si>
    <t xml:space="preserve">TJ-N737P176708K-LV</t>
  </si>
  <si>
    <t xml:space="preserve">B0DH8NX9WX</t>
  </si>
  <si>
    <t xml:space="preserve">N737P176708K</t>
  </si>
  <si>
    <t xml:space="preserve">TJ-N737P176706B-LV</t>
  </si>
  <si>
    <t xml:space="preserve">B0DH8MFJJG</t>
  </si>
  <si>
    <t xml:space="preserve">N737P176706B</t>
  </si>
  <si>
    <t xml:space="preserve">TJ-N737P176706K-LV</t>
  </si>
  <si>
    <t xml:space="preserve">B0DH8MVMW4</t>
  </si>
  <si>
    <t xml:space="preserve">N737P176706K</t>
  </si>
  <si>
    <t xml:space="preserve">TJ-GX2042AAE-LV</t>
  </si>
  <si>
    <t xml:space="preserve">B0DH8N7YRG</t>
  </si>
  <si>
    <t xml:space="preserve">GX002042AAE</t>
  </si>
  <si>
    <t xml:space="preserve">TJ-GX2046AAK-LV</t>
  </si>
  <si>
    <t xml:space="preserve">B0DH8M4R4S</t>
  </si>
  <si>
    <t xml:space="preserve">GX002046AAK</t>
  </si>
  <si>
    <t xml:space="preserve">TJ-GX2047AAK-LV</t>
  </si>
  <si>
    <t xml:space="preserve">B0DH8PPH47</t>
  </si>
  <si>
    <t xml:space="preserve">GX002047AAK</t>
  </si>
  <si>
    <t xml:space="preserve">XZY-BS701P175991K-GMWY</t>
  </si>
  <si>
    <t xml:space="preserve">B0DHCH9DZX</t>
  </si>
  <si>
    <t xml:space="preserve">XZY-BS701P175979K-GMWY</t>
  </si>
  <si>
    <t xml:space="preserve">B0DHCK2YP6</t>
  </si>
  <si>
    <t xml:space="preserve">XZY-BS701P176046K-GMWY</t>
  </si>
  <si>
    <t xml:space="preserve">B0DHCJXCZC</t>
  </si>
  <si>
    <t xml:space="preserve">XZY-BS701P175996K-GMWY</t>
  </si>
  <si>
    <t xml:space="preserve">B0DHCJV5ZL</t>
  </si>
  <si>
    <t xml:space="preserve">XZY-WF296296AAK-GMWY</t>
  </si>
  <si>
    <t xml:space="preserve">B0DHCT5FFZ</t>
  </si>
  <si>
    <t xml:space="preserve">XZY-WF296297AAK-GMWY</t>
  </si>
  <si>
    <t xml:space="preserve">B0DHCTD5P1</t>
  </si>
  <si>
    <t xml:space="preserve">XZY-WF296296AAH-GMWY</t>
  </si>
  <si>
    <t xml:space="preserve">B0DHCS1QJ8</t>
  </si>
  <si>
    <t xml:space="preserve">XZY-WF296297AAE-GMWY</t>
  </si>
  <si>
    <t xml:space="preserve">B0DHCTFH6X</t>
  </si>
  <si>
    <t xml:space="preserve">XZY-GX000620AAB-GMWY</t>
  </si>
  <si>
    <t xml:space="preserve">B0DHD2GMZC</t>
  </si>
  <si>
    <t xml:space="preserve">XZY-GX000620AAK-GMWY</t>
  </si>
  <si>
    <t xml:space="preserve">B0DHCYP9ZS</t>
  </si>
  <si>
    <t xml:space="preserve">XZY-N709P184430K-GMWY</t>
  </si>
  <si>
    <t xml:space="preserve">B0DHD4FRCW</t>
  </si>
  <si>
    <t xml:space="preserve">XZY-N709P184430M-GMWY</t>
  </si>
  <si>
    <t xml:space="preserve">B0DHD1N5RR</t>
  </si>
  <si>
    <t xml:space="preserve">XZY-N709P184429K-GMWY</t>
  </si>
  <si>
    <t xml:space="preserve">B0DHD4LBNS</t>
  </si>
  <si>
    <t xml:space="preserve">XZY-N709P184429M-GMWY</t>
  </si>
  <si>
    <t xml:space="preserve">B0DHD3DF7S</t>
  </si>
  <si>
    <t xml:space="preserve">XZY-N709P179657E-z-GMWY</t>
  </si>
  <si>
    <t xml:space="preserve">B0DHGS169C</t>
  </si>
  <si>
    <t xml:space="preserve">XZY-GX001403AAD-GMWY</t>
  </si>
  <si>
    <t xml:space="preserve">B0DHGT7CXB</t>
  </si>
  <si>
    <t xml:space="preserve">XZY-GX001403AAE-GMWY</t>
  </si>
  <si>
    <t xml:space="preserve">B0DHGRFTSF</t>
  </si>
  <si>
    <t xml:space="preserve">XZY-N709P179657D-GMWY</t>
  </si>
  <si>
    <t xml:space="preserve">B0DHGR1592</t>
  </si>
  <si>
    <t xml:space="preserve">TJ-GX654AAB-LV</t>
  </si>
  <si>
    <t xml:space="preserve">B0DHHJDP6P</t>
  </si>
  <si>
    <t xml:space="preserve">GX000654AAB</t>
  </si>
  <si>
    <t xml:space="preserve">TJ-GX654AAK-LV</t>
  </si>
  <si>
    <t xml:space="preserve">B0DHHH7JZL</t>
  </si>
  <si>
    <t xml:space="preserve">GX000654AAK</t>
  </si>
  <si>
    <t xml:space="preserve">TJ-DL1130AAB-LV</t>
  </si>
  <si>
    <t xml:space="preserve">B0DHHJZTMR</t>
  </si>
  <si>
    <t xml:space="preserve">TJ-DL1131AAB-LV</t>
  </si>
  <si>
    <t xml:space="preserve">B0DHHL992W</t>
  </si>
  <si>
    <t xml:space="preserve">TJ-SF174AAK-LV</t>
  </si>
  <si>
    <t xml:space="preserve">B0DHHLGMM5</t>
  </si>
  <si>
    <t xml:space="preserve">SF000174AAK</t>
  </si>
  <si>
    <t xml:space="preserve">TJ-SF174AAB-LV</t>
  </si>
  <si>
    <t xml:space="preserve">B0DHHK9WV8</t>
  </si>
  <si>
    <t xml:space="preserve">SF000174AAB</t>
  </si>
  <si>
    <t xml:space="preserve">TJ-SF173AAK-LV</t>
  </si>
  <si>
    <t xml:space="preserve">B0DHHLYXZC</t>
  </si>
  <si>
    <t xml:space="preserve">SF000173AAK</t>
  </si>
  <si>
    <t xml:space="preserve">TJ-SF173AAB-LV</t>
  </si>
  <si>
    <t xml:space="preserve">B0DHHJFMBL</t>
  </si>
  <si>
    <t xml:space="preserve">SF000173AAB</t>
  </si>
  <si>
    <t xml:space="preserve">TJ-SF172AAK-LV</t>
  </si>
  <si>
    <t xml:space="preserve">B0DHHL7KJC</t>
  </si>
  <si>
    <t xml:space="preserve">SF000172AAK</t>
  </si>
  <si>
    <t xml:space="preserve">TJ-SF172AAB-LV</t>
  </si>
  <si>
    <t xml:space="preserve">B0DHHK98GM</t>
  </si>
  <si>
    <t xml:space="preserve">SF000172AAB</t>
  </si>
  <si>
    <t xml:space="preserve">GMCY-W1307S00017-MERI</t>
  </si>
  <si>
    <t xml:space="preserve">B0CF592NR1</t>
  </si>
  <si>
    <t xml:space="preserve">TT-2850S02-LKV</t>
  </si>
  <si>
    <t xml:space="preserve">B0D3DZ4V8T</t>
  </si>
  <si>
    <t xml:space="preserve">TT-2850S03-LKD</t>
  </si>
  <si>
    <t xml:space="preserve">B0D3DYZPK8</t>
  </si>
  <si>
    <t xml:space="preserve">TJ-N709P189856A</t>
  </si>
  <si>
    <t xml:space="preserve">B0DHW52LGC</t>
  </si>
  <si>
    <t xml:space="preserve">N709P189856A</t>
  </si>
  <si>
    <t xml:space="preserve">TJ-N709P189856E</t>
  </si>
  <si>
    <t xml:space="preserve">B0DHW5RGCD</t>
  </si>
  <si>
    <t xml:space="preserve">N709P189856E</t>
  </si>
  <si>
    <t xml:space="preserve">TJ-N709P189917A</t>
  </si>
  <si>
    <t xml:space="preserve">B0DHW52P52</t>
  </si>
  <si>
    <t xml:space="preserve">N709P189917A</t>
  </si>
  <si>
    <t xml:space="preserve">TJ-N709P189917E</t>
  </si>
  <si>
    <t xml:space="preserve">B0DHW31B1R</t>
  </si>
  <si>
    <t xml:space="preserve">N709P189917E</t>
  </si>
  <si>
    <t xml:space="preserve">TJ-SF000180AAA</t>
  </si>
  <si>
    <t xml:space="preserve">B0DHW5P4KS</t>
  </si>
  <si>
    <t xml:space="preserve">SF000180AAA</t>
  </si>
  <si>
    <t xml:space="preserve">TJ-SF000180AAE</t>
  </si>
  <si>
    <t xml:space="preserve">B0DHW59N5F</t>
  </si>
  <si>
    <t xml:space="preserve">SF000180AAE</t>
  </si>
  <si>
    <t xml:space="preserve">TJ-SF000181AAA</t>
  </si>
  <si>
    <t xml:space="preserve">B0DHW5JC2J</t>
  </si>
  <si>
    <t xml:space="preserve">SF000181AAA</t>
  </si>
  <si>
    <t xml:space="preserve">TJ-SF000181AAE</t>
  </si>
  <si>
    <t xml:space="preserve">B0DHW5NJ7C</t>
  </si>
  <si>
    <t xml:space="preserve">SF000181AAE</t>
  </si>
  <si>
    <t xml:space="preserve">TJ-N820S00011A</t>
  </si>
  <si>
    <t xml:space="preserve">B0DHW5M3R2</t>
  </si>
  <si>
    <t xml:space="preserve">N820S00011A</t>
  </si>
  <si>
    <t xml:space="preserve">TJ-N820S00011E</t>
  </si>
  <si>
    <t xml:space="preserve">B0DHW5F445</t>
  </si>
  <si>
    <t xml:space="preserve">N820S00011E</t>
  </si>
  <si>
    <t xml:space="preserve">TJ-N820S00012A</t>
  </si>
  <si>
    <t xml:space="preserve">B0DHW4JQGX</t>
  </si>
  <si>
    <t xml:space="preserve">N820S00012A</t>
  </si>
  <si>
    <t xml:space="preserve">TJ-N820S00012E</t>
  </si>
  <si>
    <t xml:space="preserve">B0DHW5H8LD</t>
  </si>
  <si>
    <t xml:space="preserve">N820S00012E</t>
  </si>
  <si>
    <t xml:space="preserve">TJ-N820S00015K</t>
  </si>
  <si>
    <t xml:space="preserve">B0DHW2T95R</t>
  </si>
  <si>
    <t xml:space="preserve">N820S00015K</t>
  </si>
  <si>
    <t xml:space="preserve">TJ-N820S00015E</t>
  </si>
  <si>
    <t xml:space="preserve">B0DHW4FMFJ</t>
  </si>
  <si>
    <t xml:space="preserve">N820S00015E</t>
  </si>
  <si>
    <t xml:space="preserve">TJ-N820S00016K</t>
  </si>
  <si>
    <t xml:space="preserve">B0DHW66BLN</t>
  </si>
  <si>
    <t xml:space="preserve">N820S00016K</t>
  </si>
  <si>
    <t xml:space="preserve">TJ-N820S00016E</t>
  </si>
  <si>
    <t xml:space="preserve">B0DHW67RXT</t>
  </si>
  <si>
    <t xml:space="preserve">N820S00016E</t>
  </si>
  <si>
    <t xml:space="preserve">TJ-N709P183178K</t>
  </si>
  <si>
    <t xml:space="preserve">B0DHW4LZ5W</t>
  </si>
  <si>
    <t xml:space="preserve">N709P183178K</t>
  </si>
  <si>
    <t xml:space="preserve">TJ-N709P183178H</t>
  </si>
  <si>
    <t xml:space="preserve">B0DHW69L37</t>
  </si>
  <si>
    <t xml:space="preserve">N709P183178H</t>
  </si>
  <si>
    <t xml:space="preserve">YI-N709P182128A-GMWY</t>
  </si>
  <si>
    <t xml:space="preserve">B0DGX519D5</t>
  </si>
  <si>
    <t xml:space="preserve">N709P182128A</t>
  </si>
  <si>
    <t xml:space="preserve">YI-BS701P193406K-GMWY</t>
  </si>
  <si>
    <t xml:space="preserve">B0DGX59K67</t>
  </si>
  <si>
    <t xml:space="preserve">BS701P193406K</t>
  </si>
  <si>
    <t xml:space="preserve">YI-BS701P193403K-GMWY</t>
  </si>
  <si>
    <t xml:space="preserve">B0DGX55JCK</t>
  </si>
  <si>
    <t xml:space="preserve">BS701P193403K</t>
  </si>
  <si>
    <t xml:space="preserve">YI-BS701P198513A-GMWY</t>
  </si>
  <si>
    <t xml:space="preserve">B0DGX76YNP</t>
  </si>
  <si>
    <t xml:space="preserve">BS701P198513A</t>
  </si>
  <si>
    <t xml:space="preserve">YI-BS701P198513K-GMWY</t>
  </si>
  <si>
    <t xml:space="preserve">B0DGX7BMXW</t>
  </si>
  <si>
    <t xml:space="preserve">BS701P198513K</t>
  </si>
  <si>
    <t xml:space="preserve">YI-W504P181798-GMWY</t>
  </si>
  <si>
    <t xml:space="preserve">B0DGX775K3</t>
  </si>
  <si>
    <t xml:space="preserve">W504P181798</t>
  </si>
  <si>
    <t xml:space="preserve">YI-W504P181801-GMWY</t>
  </si>
  <si>
    <t xml:space="preserve">B0DGX2J5FM</t>
  </si>
  <si>
    <t xml:space="preserve">W504P181801</t>
  </si>
  <si>
    <t xml:space="preserve">YI-SJ000120AAK-GMWY</t>
  </si>
  <si>
    <t xml:space="preserve">B0DGX5G8KG</t>
  </si>
  <si>
    <t xml:space="preserve">SJ000120AAK</t>
  </si>
  <si>
    <t xml:space="preserve">YI-SJ000120AAB-GMWY</t>
  </si>
  <si>
    <t xml:space="preserve">B0DGX5X79L</t>
  </si>
  <si>
    <t xml:space="preserve">SJ000120AAB</t>
  </si>
  <si>
    <t xml:space="preserve">YI-W1885S00029-GMWY</t>
  </si>
  <si>
    <t xml:space="preserve">B0DGPTCV5F</t>
  </si>
  <si>
    <t xml:space="preserve">W1885S00029</t>
  </si>
  <si>
    <t xml:space="preserve">YI-W1885S00030-GMWY</t>
  </si>
  <si>
    <t xml:space="preserve">B0DGPW8PX6</t>
  </si>
  <si>
    <t xml:space="preserve">W1885S00030</t>
  </si>
  <si>
    <t xml:space="preserve">YI-W1202P177315-GMWY</t>
  </si>
  <si>
    <t xml:space="preserve">B0DGPHK94L</t>
  </si>
  <si>
    <t xml:space="preserve">W1202P177315</t>
  </si>
  <si>
    <t xml:space="preserve">YI-W1202S00005-GMWY</t>
  </si>
  <si>
    <t xml:space="preserve">B0DGP6JBYZ</t>
  </si>
  <si>
    <t xml:space="preserve">W1202S00005</t>
  </si>
  <si>
    <t xml:space="preserve">YI-W1202P177312-GMWY</t>
  </si>
  <si>
    <t xml:space="preserve">B0DGPPH5HK</t>
  </si>
  <si>
    <t xml:space="preserve">W1202P177312</t>
  </si>
  <si>
    <t xml:space="preserve">YI-W1202S00007-GMWY</t>
  </si>
  <si>
    <t xml:space="preserve">B0DGP919Q1</t>
  </si>
  <si>
    <t xml:space="preserve">W1202S00007</t>
  </si>
  <si>
    <t xml:space="preserve">YI-W1202P177316-GMWY</t>
  </si>
  <si>
    <t xml:space="preserve">B0DGP6J13D</t>
  </si>
  <si>
    <t xml:space="preserve">W1202P177316</t>
  </si>
  <si>
    <t xml:space="preserve">YI-W1202P177313-GMWY</t>
  </si>
  <si>
    <t xml:space="preserve">B0DGPF6F5G</t>
  </si>
  <si>
    <t xml:space="preserve">W1202P177313</t>
  </si>
  <si>
    <t xml:space="preserve">YI-N725P192829G-GMWY</t>
  </si>
  <si>
    <t xml:space="preserve">B0DGP7PNV6</t>
  </si>
  <si>
    <t xml:space="preserve">N725P192829G</t>
  </si>
  <si>
    <t xml:space="preserve">YI-N725P192829B-GMWY</t>
  </si>
  <si>
    <t xml:space="preserve">B0DGPBWXH6</t>
  </si>
  <si>
    <t xml:space="preserve">N725P192829B</t>
  </si>
  <si>
    <t xml:space="preserve">YI-WF532032AAK-GMWY</t>
  </si>
  <si>
    <t xml:space="preserve">B0DGPC1SF6</t>
  </si>
  <si>
    <t xml:space="preserve">YI-WF532032AAE-GMWY</t>
  </si>
  <si>
    <t xml:space="preserve">B0DGPLDS6N</t>
  </si>
  <si>
    <t xml:space="preserve">YI-WF532032AAC-GMWY</t>
  </si>
  <si>
    <t xml:space="preserve">B0DGP1CRBG</t>
  </si>
  <si>
    <t xml:space="preserve">YI-WF532032AAB-GMWY</t>
  </si>
  <si>
    <t xml:space="preserve">B0DGPHH1BH</t>
  </si>
  <si>
    <t xml:space="preserve">TJ-W504S00171-AAK</t>
  </si>
  <si>
    <t xml:space="preserve">B0DJQKLMXG</t>
  </si>
  <si>
    <t xml:space="preserve">W504S00171</t>
  </si>
  <si>
    <t xml:space="preserve">TJ-W504S00172-AAM</t>
  </si>
  <si>
    <t xml:space="preserve">B0DJQMYRYQ</t>
  </si>
  <si>
    <t xml:space="preserve">W504S00172</t>
  </si>
  <si>
    <t xml:space="preserve">TJ-W504S00173-AAB</t>
  </si>
  <si>
    <t xml:space="preserve">B0DJQM66X5</t>
  </si>
  <si>
    <t xml:space="preserve">W504S00173</t>
  </si>
  <si>
    <t xml:space="preserve">TJ-W504S00174-AAE</t>
  </si>
  <si>
    <t xml:space="preserve">B0DJQLRYMG</t>
  </si>
  <si>
    <t xml:space="preserve">W504S00174</t>
  </si>
  <si>
    <t xml:space="preserve">TJ-W504S00176-AAM</t>
  </si>
  <si>
    <t xml:space="preserve">B0DJQKRR48</t>
  </si>
  <si>
    <t xml:space="preserve">W504S00176</t>
  </si>
  <si>
    <t xml:space="preserve">TJ-W504S00177-AAB</t>
  </si>
  <si>
    <t xml:space="preserve">B0DJQNTD1C</t>
  </si>
  <si>
    <t xml:space="preserve">W504S00177</t>
  </si>
  <si>
    <t xml:space="preserve">TT-P143316-LKV-AAE-new</t>
  </si>
  <si>
    <t xml:space="preserve">B0DBGBZDN6</t>
  </si>
  <si>
    <t xml:space="preserve">MM-SF174AAK</t>
  </si>
  <si>
    <t xml:space="preserve">B0DHY6SFSP</t>
  </si>
  <si>
    <t xml:space="preserve">MM-SF174AAB</t>
  </si>
  <si>
    <t xml:space="preserve">B0DHY3HP6T</t>
  </si>
  <si>
    <t xml:space="preserve">MM-SF173AAK</t>
  </si>
  <si>
    <t xml:space="preserve">B0DHY4TJS9</t>
  </si>
  <si>
    <t xml:space="preserve">MM-SF173AAB</t>
  </si>
  <si>
    <t xml:space="preserve">B0DHY6LMKG</t>
  </si>
  <si>
    <t xml:space="preserve">MM-WF6449AT</t>
  </si>
  <si>
    <t xml:space="preserve">B0DHY549FJ</t>
  </si>
  <si>
    <t xml:space="preserve">MM-WF6449AN</t>
  </si>
  <si>
    <t xml:space="preserve">B0DHY7GX6R</t>
  </si>
  <si>
    <t xml:space="preserve">MM-WF6449AB</t>
  </si>
  <si>
    <t xml:space="preserve">B0DHY6NGS3</t>
  </si>
  <si>
    <t xml:space="preserve">MM-BS701P193403K-Q</t>
  </si>
  <si>
    <t xml:space="preserve">B0DHY86B5F</t>
  </si>
  <si>
    <t xml:space="preserve">MM-BS701P193406K-K</t>
  </si>
  <si>
    <t xml:space="preserve">B0DHY6M2H4</t>
  </si>
  <si>
    <t xml:space="preserve">MM-N701P176335D-F</t>
  </si>
  <si>
    <t xml:space="preserve">B0DHYRDYHV</t>
  </si>
  <si>
    <t xml:space="preserve">N701P176335D</t>
  </si>
  <si>
    <t xml:space="preserve">MM-N701P176338D-Q</t>
  </si>
  <si>
    <t xml:space="preserve">B0DHYTTSXS</t>
  </si>
  <si>
    <t xml:space="preserve">N701P176338D</t>
  </si>
  <si>
    <t xml:space="preserve">MM-N701P176342D-K</t>
  </si>
  <si>
    <t xml:space="preserve">B0DHYSQK9X</t>
  </si>
  <si>
    <t xml:space="preserve">N701P176342D</t>
  </si>
  <si>
    <t xml:space="preserve">MM-N709P183178K</t>
  </si>
  <si>
    <t xml:space="preserve">B0DJ184SJY</t>
  </si>
  <si>
    <t xml:space="preserve">MM-N709P183178H</t>
  </si>
  <si>
    <t xml:space="preserve">B0DJ1B4FHD</t>
  </si>
  <si>
    <t xml:space="preserve">MM-N701P202766D-TWIN</t>
  </si>
  <si>
    <t xml:space="preserve">B0DJ3H1XJS</t>
  </si>
  <si>
    <t xml:space="preserve">MM-N701P202766K-TWIN</t>
  </si>
  <si>
    <t xml:space="preserve">B0DJ3HSHBG</t>
  </si>
  <si>
    <t xml:space="preserve">MM-N701P202767D-FULL</t>
  </si>
  <si>
    <t xml:space="preserve">B0DJ3HYQGK</t>
  </si>
  <si>
    <t xml:space="preserve">MM-N701P202767K-FULL</t>
  </si>
  <si>
    <t xml:space="preserve">B0DJ3HXDK6</t>
  </si>
  <si>
    <t xml:space="preserve">W2593P276686</t>
  </si>
  <si>
    <t xml:space="preserve">MM-W1307P192840-TWINXL</t>
  </si>
  <si>
    <t xml:space="preserve">B0DJ3G8214</t>
  </si>
  <si>
    <t xml:space="preserve">W1307P192840</t>
  </si>
  <si>
    <t xml:space="preserve">MM-W1307P192838-FULL</t>
  </si>
  <si>
    <t xml:space="preserve">B0DJ3KLY1F</t>
  </si>
  <si>
    <t xml:space="preserve">W1307P192838</t>
  </si>
  <si>
    <t xml:space="preserve">MM-N701P192861B</t>
  </si>
  <si>
    <t xml:space="preserve">B0DJ3GC9PD</t>
  </si>
  <si>
    <t xml:space="preserve">MM-N701P192861C</t>
  </si>
  <si>
    <t xml:space="preserve">B0DJ3GC9PB</t>
  </si>
  <si>
    <t xml:space="preserve">MM-N701P192861G</t>
  </si>
  <si>
    <t xml:space="preserve">B0DJ3J1KD6</t>
  </si>
  <si>
    <t xml:space="preserve">MM-W2580S02B-FXL3</t>
  </si>
  <si>
    <t xml:space="preserve">B0DJDH1SZC</t>
  </si>
  <si>
    <t xml:space="preserve">MM-GX000464AAD-TXL</t>
  </si>
  <si>
    <t xml:space="preserve">B0DJDHL9R8</t>
  </si>
  <si>
    <t xml:space="preserve">GX000464AAD</t>
  </si>
  <si>
    <t xml:space="preserve">MM-GX000464AAK-TXL</t>
  </si>
  <si>
    <t xml:space="preserve">B0DJDG8YRZ</t>
  </si>
  <si>
    <t xml:space="preserve">GX000464AAK</t>
  </si>
  <si>
    <t xml:space="preserve">MM-BS701P197209K-T</t>
  </si>
  <si>
    <t xml:space="preserve">B0DJJVWK5G</t>
  </si>
  <si>
    <t xml:space="preserve">BS701P197209K</t>
  </si>
  <si>
    <t xml:space="preserve">MM-BS701P194062K-F</t>
  </si>
  <si>
    <t xml:space="preserve">B0DJJX4C2P</t>
  </si>
  <si>
    <t xml:space="preserve">BS701P194062K</t>
  </si>
  <si>
    <t xml:space="preserve">MM-GX000730AAK-TWIN</t>
  </si>
  <si>
    <t xml:space="preserve">B0DJK21DCQ</t>
  </si>
  <si>
    <t xml:space="preserve">MM-GX000730AAE-TWIN</t>
  </si>
  <si>
    <t xml:space="preserve">B0DJK2GQ2R</t>
  </si>
  <si>
    <t xml:space="preserve">MM-GX000731AAK-Full</t>
  </si>
  <si>
    <t xml:space="preserve">B0DJK2LXRP</t>
  </si>
  <si>
    <t xml:space="preserve">MM-GX000731AAE-Full</t>
  </si>
  <si>
    <t xml:space="preserve">B0DJK2PVXJ</t>
  </si>
  <si>
    <t xml:space="preserve">MM-N733S177379K</t>
  </si>
  <si>
    <t xml:space="preserve">B0DJK32JXN</t>
  </si>
  <si>
    <t xml:space="preserve">MM-N733S177379H</t>
  </si>
  <si>
    <t xml:space="preserve">B0DJK2LG6D</t>
  </si>
  <si>
    <t xml:space="preserve">MM-W504S00156E-T+T</t>
  </si>
  <si>
    <t xml:space="preserve">B0DJKWKP31</t>
  </si>
  <si>
    <t xml:space="preserve">MM-W504S00157K-T+T</t>
  </si>
  <si>
    <t xml:space="preserve">B0DJKYQ9KR</t>
  </si>
  <si>
    <t xml:space="preserve">MM-W504S00158P-T+T</t>
  </si>
  <si>
    <t xml:space="preserve">B0DJKXRBSQ</t>
  </si>
  <si>
    <t xml:space="preserve">MM-W504S00159N-T+T</t>
  </si>
  <si>
    <t xml:space="preserve">B0DJKXSKJP</t>
  </si>
  <si>
    <t xml:space="preserve">MM-N701P192143D-F</t>
  </si>
  <si>
    <t xml:space="preserve">B0DJKYNV32</t>
  </si>
  <si>
    <t xml:space="preserve">N701P192143D</t>
  </si>
  <si>
    <t xml:space="preserve">MM-N701P192144D-Q</t>
  </si>
  <si>
    <t xml:space="preserve">B0DJKYXPRL</t>
  </si>
  <si>
    <t xml:space="preserve">N701P192144D</t>
  </si>
  <si>
    <t xml:space="preserve">MM-N701P192145D-K</t>
  </si>
  <si>
    <t xml:space="preserve">B0DJKZ7FLR</t>
  </si>
  <si>
    <t xml:space="preserve">N701P192145D</t>
  </si>
  <si>
    <t xml:space="preserve">MM-W504P191644AE</t>
  </si>
  <si>
    <t xml:space="preserve">B0DJPPLL5M</t>
  </si>
  <si>
    <t xml:space="preserve">W504P191644</t>
  </si>
  <si>
    <t xml:space="preserve">MM-W504P191646AK</t>
  </si>
  <si>
    <t xml:space="preserve">B0DJPQK5GY</t>
  </si>
  <si>
    <t xml:space="preserve">MM-W504P191652AN</t>
  </si>
  <si>
    <t xml:space="preserve">B0DJPP6JTK</t>
  </si>
  <si>
    <t xml:space="preserve">W504P191652</t>
  </si>
  <si>
    <t xml:space="preserve">MM-W504P191655AP</t>
  </si>
  <si>
    <t xml:space="preserve">B0DJPPJXND</t>
  </si>
  <si>
    <t xml:space="preserve">W504P191655</t>
  </si>
  <si>
    <t xml:space="preserve">MM-N733P185867K-T</t>
  </si>
  <si>
    <t xml:space="preserve">B0DJPRRW8W</t>
  </si>
  <si>
    <t xml:space="preserve">MM-N733P185867H-T</t>
  </si>
  <si>
    <t xml:space="preserve">B0DJPPKPXV</t>
  </si>
  <si>
    <t xml:space="preserve">MM-N733P185868K-F</t>
  </si>
  <si>
    <t xml:space="preserve">B0DJPP2Z9W</t>
  </si>
  <si>
    <t xml:space="preserve">MM-N733P185868H-F</t>
  </si>
  <si>
    <t xml:space="preserve">B0DJPQ1H4C</t>
  </si>
  <si>
    <t xml:space="preserve">MM-W504S00171AK</t>
  </si>
  <si>
    <t xml:space="preserve">B0DJRKDQJW</t>
  </si>
  <si>
    <t xml:space="preserve">MM-W504S00172AN</t>
  </si>
  <si>
    <t xml:space="preserve">B0DJRMRCXD</t>
  </si>
  <si>
    <t xml:space="preserve">MM-W504S00173AB</t>
  </si>
  <si>
    <t xml:space="preserve">B0DJRKR35B</t>
  </si>
  <si>
    <t xml:space="preserve">MM-W504S00174AE</t>
  </si>
  <si>
    <t xml:space="preserve">B0DJRLDRZ9</t>
  </si>
  <si>
    <t xml:space="preserve">MM-W504S00176AN</t>
  </si>
  <si>
    <t xml:space="preserve">B0DJRLYMLK</t>
  </si>
  <si>
    <t xml:space="preserve">MM-W504S00177AB</t>
  </si>
  <si>
    <t xml:space="preserve">B0DJRL1G4X</t>
  </si>
  <si>
    <t xml:space="preserve">MM-W504S00186AE</t>
  </si>
  <si>
    <t xml:space="preserve">B0DJZ6VXGL</t>
  </si>
  <si>
    <t xml:space="preserve">W504S00186</t>
  </si>
  <si>
    <t xml:space="preserve">MM-W504S00187AK</t>
  </si>
  <si>
    <t xml:space="preserve">B0DJZ4NVS8</t>
  </si>
  <si>
    <t xml:space="preserve">W504S00187</t>
  </si>
  <si>
    <t xml:space="preserve">MM-W504S00188AP</t>
  </si>
  <si>
    <t xml:space="preserve">B0DJZ6DMNR</t>
  </si>
  <si>
    <t xml:space="preserve">W504S00188</t>
  </si>
  <si>
    <t xml:space="preserve">MM-N701P193466D-FULL</t>
  </si>
  <si>
    <t xml:space="preserve">B0DJZ7X6T8</t>
  </si>
  <si>
    <t xml:space="preserve">N701P193466D</t>
  </si>
  <si>
    <t xml:space="preserve">MM-N701P193467D-QUEEN</t>
  </si>
  <si>
    <t xml:space="preserve">B0DJZ853N4</t>
  </si>
  <si>
    <t xml:space="preserve">N701P193467D</t>
  </si>
  <si>
    <t xml:space="preserve">MM-BS701P194910D-KING</t>
  </si>
  <si>
    <t xml:space="preserve">B0DJZ84PWZ</t>
  </si>
  <si>
    <t xml:space="preserve">BS701P194910D</t>
  </si>
  <si>
    <t xml:space="preserve">MM-N701P193471K-FULL</t>
  </si>
  <si>
    <t xml:space="preserve">B0DJZ89XQC</t>
  </si>
  <si>
    <t xml:space="preserve">N701P193471K</t>
  </si>
  <si>
    <t xml:space="preserve">MM-N701P193471D-FULL</t>
  </si>
  <si>
    <t xml:space="preserve">B0DJZ72P4C</t>
  </si>
  <si>
    <t xml:space="preserve">N701P193471D</t>
  </si>
  <si>
    <t xml:space="preserve">MM-N701P193472K-QUEEN</t>
  </si>
  <si>
    <t xml:space="preserve">B0DJZ7VJRZ</t>
  </si>
  <si>
    <t xml:space="preserve">N701P193472K</t>
  </si>
  <si>
    <t xml:space="preserve">MM-N701P193472D-QUEEN</t>
  </si>
  <si>
    <t xml:space="preserve">B0DJZ6ZT6G</t>
  </si>
  <si>
    <t xml:space="preserve">N701P193472D</t>
  </si>
  <si>
    <t xml:space="preserve">MM-BS701P193474K-KING</t>
  </si>
  <si>
    <t xml:space="preserve">B0DJZ8D4BY</t>
  </si>
  <si>
    <t xml:space="preserve">BS701P193474K</t>
  </si>
  <si>
    <t xml:space="preserve">MM-BS701P193474D-KING</t>
  </si>
  <si>
    <t xml:space="preserve">B0DJZ8C7LW</t>
  </si>
  <si>
    <t xml:space="preserve">BS701P193474D</t>
  </si>
  <si>
    <t xml:space="preserve">MM-N733S197073K</t>
  </si>
  <si>
    <t xml:space="preserve">B0DJZ92Z32</t>
  </si>
  <si>
    <t xml:space="preserve">N733S197073K</t>
  </si>
  <si>
    <t xml:space="preserve">MM-N733S197073H</t>
  </si>
  <si>
    <t xml:space="preserve">B0DJZ9DGY5</t>
  </si>
  <si>
    <t xml:space="preserve">N733S197073H</t>
  </si>
  <si>
    <t xml:space="preserve">MM-N733S197073M</t>
  </si>
  <si>
    <t xml:space="preserve">B0DJZ9N84R</t>
  </si>
  <si>
    <t xml:space="preserve">N733S197073M</t>
  </si>
  <si>
    <t xml:space="preserve">MM-BS701P198513A</t>
  </si>
  <si>
    <t xml:space="preserve">B0DJZCY2HF</t>
  </si>
  <si>
    <t xml:space="preserve">MM-BS701P198513K</t>
  </si>
  <si>
    <t xml:space="preserve">B0DJZ98W92</t>
  </si>
  <si>
    <t xml:space="preserve">MM-GX002031AAE</t>
  </si>
  <si>
    <t xml:space="preserve">B0DJZCSXJC</t>
  </si>
  <si>
    <t xml:space="preserve">MM-GX002031AAK</t>
  </si>
  <si>
    <t xml:space="preserve">B0DJZFDQKV</t>
  </si>
  <si>
    <t xml:space="preserve">MM-LT001218AAE</t>
  </si>
  <si>
    <t xml:space="preserve">B0DJZBD5BV</t>
  </si>
  <si>
    <t xml:space="preserve">LT001218AAE</t>
  </si>
  <si>
    <t xml:space="preserve">MM-LT001218AAK</t>
  </si>
  <si>
    <t xml:space="preserve">B0DJZBF5SJ</t>
  </si>
  <si>
    <t xml:space="preserve">LT001218AAK</t>
  </si>
  <si>
    <t xml:space="preserve">MM-W2580S3AB-TXL2</t>
  </si>
  <si>
    <t xml:space="preserve">B0DJZX2TS1</t>
  </si>
  <si>
    <t xml:space="preserve">MM-W504S00162AK-F</t>
  </si>
  <si>
    <t xml:space="preserve">B0DK3WPQQ5</t>
  </si>
  <si>
    <t xml:space="preserve">W504S00162</t>
  </si>
  <si>
    <t xml:space="preserve">MM-W504S00163AD-F</t>
  </si>
  <si>
    <t xml:space="preserve">B0DK3XG8G2</t>
  </si>
  <si>
    <t xml:space="preserve">W504S00163</t>
  </si>
  <si>
    <t xml:space="preserve">MM-W504S00164AK-Q</t>
  </si>
  <si>
    <t xml:space="preserve">B0DK3XV85F</t>
  </si>
  <si>
    <t xml:space="preserve">W504S00164</t>
  </si>
  <si>
    <t xml:space="preserve">MM-W504S00165AD-Q</t>
  </si>
  <si>
    <t xml:space="preserve">B0DK3YKLF4</t>
  </si>
  <si>
    <t xml:space="preserve">W504S00165</t>
  </si>
  <si>
    <t xml:space="preserve">MM-W504S00166AK-F</t>
  </si>
  <si>
    <t xml:space="preserve">B0DK3XS34C</t>
  </si>
  <si>
    <t xml:space="preserve">W504S00166</t>
  </si>
  <si>
    <t xml:space="preserve">MM-W504S00167AE-Q</t>
  </si>
  <si>
    <t xml:space="preserve">B0DK3YBD5X</t>
  </si>
  <si>
    <t xml:space="preserve">W504S00167</t>
  </si>
  <si>
    <t xml:space="preserve">MM-W504S00168AK-Q</t>
  </si>
  <si>
    <t xml:space="preserve">B0DK3WTNPW</t>
  </si>
  <si>
    <t xml:space="preserve">W504S00168</t>
  </si>
  <si>
    <t xml:space="preserve">MM-W504S00169AD-Q</t>
  </si>
  <si>
    <t xml:space="preserve">B0DK3YR35F</t>
  </si>
  <si>
    <t xml:space="preserve">W504S00169</t>
  </si>
  <si>
    <t xml:space="preserve">MM-W504S00185AK</t>
  </si>
  <si>
    <t xml:space="preserve">B0DK5RJPLY</t>
  </si>
  <si>
    <t xml:space="preserve">W504S00290</t>
  </si>
  <si>
    <t xml:space="preserve">MM-W504S00184AE</t>
  </si>
  <si>
    <t xml:space="preserve">B0DK5PXP98</t>
  </si>
  <si>
    <t xml:space="preserve">W504S00184</t>
  </si>
  <si>
    <t xml:space="preserve">MM-BS701P194484K-T</t>
  </si>
  <si>
    <t xml:space="preserve">B0DK5QLHTB</t>
  </si>
  <si>
    <t xml:space="preserve">BS701P194484K</t>
  </si>
  <si>
    <t xml:space="preserve">MM-BS7012004484K-T2</t>
  </si>
  <si>
    <t xml:space="preserve">B0DK5QNY3N</t>
  </si>
  <si>
    <t xml:space="preserve">BS7012004484K</t>
  </si>
  <si>
    <t xml:space="preserve">MM-BS7013004484K-T3</t>
  </si>
  <si>
    <t xml:space="preserve">B0DK5RZZ6D</t>
  </si>
  <si>
    <t xml:space="preserve">BS7013004484K</t>
  </si>
  <si>
    <t xml:space="preserve">MM-BS701P194480K-F</t>
  </si>
  <si>
    <t xml:space="preserve">B0DK5PBN6F</t>
  </si>
  <si>
    <t xml:space="preserve">BS701P194480K</t>
  </si>
  <si>
    <t xml:space="preserve">MM-BS7012004480K-F2</t>
  </si>
  <si>
    <t xml:space="preserve">B0DK5SCP2V</t>
  </si>
  <si>
    <t xml:space="preserve">BS7012004480K</t>
  </si>
  <si>
    <t xml:space="preserve">MM-BS7013004480K-F3</t>
  </si>
  <si>
    <t xml:space="preserve">B0DK5P959P</t>
  </si>
  <si>
    <t xml:space="preserve">BS7013004480K</t>
  </si>
  <si>
    <t xml:space="preserve">MM-W504P148532AK</t>
  </si>
  <si>
    <t xml:space="preserve">B0DK5T8ZWW</t>
  </si>
  <si>
    <t xml:space="preserve">MM-W504P148530AE</t>
  </si>
  <si>
    <t xml:space="preserve">B0DK5SR1KF</t>
  </si>
  <si>
    <t xml:space="preserve">W50422210</t>
  </si>
  <si>
    <t xml:space="preserve">MM-W504P148534AP</t>
  </si>
  <si>
    <t xml:space="preserve">B0DK5W1H3J</t>
  </si>
  <si>
    <t xml:space="preserve">W504P148534</t>
  </si>
  <si>
    <t xml:space="preserve">BS701P170503E-GMWY</t>
  </si>
  <si>
    <t xml:space="preserve">B0DF2J34MJ</t>
  </si>
  <si>
    <t xml:space="preserve">TT-N73S173459P-LV</t>
  </si>
  <si>
    <t xml:space="preserve">B0DGGV2ZFK</t>
  </si>
  <si>
    <t xml:space="preserve">MM-N733P180455G-FULL</t>
  </si>
  <si>
    <t xml:space="preserve">B0DK9RTD4L</t>
  </si>
  <si>
    <t xml:space="preserve">N733P180455G</t>
  </si>
  <si>
    <t xml:space="preserve">MM-N733P180455D-FULL</t>
  </si>
  <si>
    <t xml:space="preserve">B0DK9RGVWP</t>
  </si>
  <si>
    <t xml:space="preserve">N733P180455D</t>
  </si>
  <si>
    <t xml:space="preserve">MM-N733P180454G-QUEEN</t>
  </si>
  <si>
    <t xml:space="preserve">B0DK9PKHVM</t>
  </si>
  <si>
    <t xml:space="preserve">N733P180454G</t>
  </si>
  <si>
    <t xml:space="preserve">MM-N733P180454D-QUEEN</t>
  </si>
  <si>
    <t xml:space="preserve">B0DK9PR1PF</t>
  </si>
  <si>
    <t xml:space="preserve">N733P180454D</t>
  </si>
  <si>
    <t xml:space="preserve">MM-W504S00129AE</t>
  </si>
  <si>
    <t xml:space="preserve">B0DKCSDSPJ</t>
  </si>
  <si>
    <t xml:space="preserve">MM-W504S00130AK</t>
  </si>
  <si>
    <t xml:space="preserve">B0DKCSZFFZ</t>
  </si>
  <si>
    <t xml:space="preserve">MM-W504S00131AN</t>
  </si>
  <si>
    <t xml:space="preserve">B0DKCS87CX</t>
  </si>
  <si>
    <t xml:space="preserve">MM-W504S00132AE-FULL</t>
  </si>
  <si>
    <t xml:space="preserve">B0DKPG2VYM</t>
  </si>
  <si>
    <t xml:space="preserve">MM-W504S00133AK-FULL</t>
  </si>
  <si>
    <t xml:space="preserve">B0DKPFTKZR</t>
  </si>
  <si>
    <t xml:space="preserve">MM-W504S00134AN-FULL</t>
  </si>
  <si>
    <t xml:space="preserve">B0DKPH88JV</t>
  </si>
  <si>
    <t xml:space="preserve">MM-W504P174640PINK-F</t>
  </si>
  <si>
    <t xml:space="preserve">B0DKTXG7FS</t>
  </si>
  <si>
    <t xml:space="preserve">W504P286410</t>
  </si>
  <si>
    <t xml:space="preserve">MM-N736P188805B-T-PU</t>
  </si>
  <si>
    <t xml:space="preserve">B0DL699BTV</t>
  </si>
  <si>
    <t xml:space="preserve">N736P188805B</t>
  </si>
  <si>
    <t xml:space="preserve">MM-N736P188805G-T-FAB</t>
  </si>
  <si>
    <t xml:space="preserve">B0DL61NKR3</t>
  </si>
  <si>
    <t xml:space="preserve">N736P188805G</t>
  </si>
  <si>
    <t xml:space="preserve">MM-N736P188806B-F-PU</t>
  </si>
  <si>
    <t xml:space="preserve">B0DL647KGW</t>
  </si>
  <si>
    <t xml:space="preserve">N736P188806B</t>
  </si>
  <si>
    <t xml:space="preserve">MM-N736P188806G-F-FAB</t>
  </si>
  <si>
    <t xml:space="preserve">B0DL646V1C</t>
  </si>
  <si>
    <t xml:space="preserve">N736P188806G</t>
  </si>
  <si>
    <t xml:space="preserve">MM-N736P188807B-Q-PU</t>
  </si>
  <si>
    <t xml:space="preserve">B0DL63DW79</t>
  </si>
  <si>
    <t xml:space="preserve">N736P188807B</t>
  </si>
  <si>
    <t xml:space="preserve">MM-N736P188807G-Q-FAB</t>
  </si>
  <si>
    <t xml:space="preserve">B0DL66WS6K</t>
  </si>
  <si>
    <t xml:space="preserve">N736P188807G</t>
  </si>
  <si>
    <t xml:space="preserve">MM-N736P188808B-K-PU</t>
  </si>
  <si>
    <t xml:space="preserve">B0DL67NM3W</t>
  </si>
  <si>
    <t xml:space="preserve">N736P188808B</t>
  </si>
  <si>
    <t xml:space="preserve">MM-N736P188808G-K-FAB</t>
  </si>
  <si>
    <t xml:space="preserve">B0DL65K1L1</t>
  </si>
  <si>
    <t xml:space="preserve">N736P188808G</t>
  </si>
  <si>
    <t xml:space="preserve">MM-W427S00015AB</t>
  </si>
  <si>
    <t xml:space="preserve">B0DL4LFQWB</t>
  </si>
  <si>
    <t xml:space="preserve">MM-W1307S00017AB</t>
  </si>
  <si>
    <t xml:space="preserve">B0DL4MDK79</t>
  </si>
  <si>
    <t xml:space="preserve">TJ-W1791P148186-T-K</t>
  </si>
  <si>
    <t xml:space="preserve">B0DKP2V47G</t>
  </si>
  <si>
    <t xml:space="preserve">TJ-W1791P148183-T-E</t>
  </si>
  <si>
    <t xml:space="preserve">B0DKP12JCS</t>
  </si>
  <si>
    <t xml:space="preserve">W504P286402</t>
  </si>
  <si>
    <t xml:space="preserve">TJ-W504P174634-T-M</t>
  </si>
  <si>
    <t xml:space="preserve">B0DKNZD387</t>
  </si>
  <si>
    <t xml:space="preserve">TJ-W504P174635-T-P</t>
  </si>
  <si>
    <t xml:space="preserve">B0DKP2BN14</t>
  </si>
  <si>
    <t xml:space="preserve">W504P286405</t>
  </si>
  <si>
    <t xml:space="preserve">TJ-W1791P148196-F-K</t>
  </si>
  <si>
    <t xml:space="preserve">B0DKP13FFF</t>
  </si>
  <si>
    <t xml:space="preserve">W504P286408</t>
  </si>
  <si>
    <t xml:space="preserve">TJ-W1791P148192-F-E</t>
  </si>
  <si>
    <t xml:space="preserve">B0DKP2LF4Q</t>
  </si>
  <si>
    <t xml:space="preserve">TJ-W504P174639-F-M</t>
  </si>
  <si>
    <t xml:space="preserve">B0DKNYWNZ2</t>
  </si>
  <si>
    <t xml:space="preserve">TJ-W504P174640-F-P</t>
  </si>
  <si>
    <t xml:space="preserve">B0DKP319CN</t>
  </si>
  <si>
    <t xml:space="preserve">TJ-GX2205AAK-LV</t>
  </si>
  <si>
    <t xml:space="preserve">B0DKC8KCDB</t>
  </si>
  <si>
    <t xml:space="preserve">TJ-GX2205AAE-LV</t>
  </si>
  <si>
    <t xml:space="preserve">B0DKC7N1RY</t>
  </si>
  <si>
    <t xml:space="preserve">TJ-GX2206AAF-LV</t>
  </si>
  <si>
    <t xml:space="preserve">B0DKC5GC9J</t>
  </si>
  <si>
    <t xml:space="preserve">TJ-GX2206AAD-LV</t>
  </si>
  <si>
    <t xml:space="preserve">B0DKC623Q2</t>
  </si>
  <si>
    <t xml:space="preserve">TT-W504102751-AAK</t>
  </si>
  <si>
    <t xml:space="preserve">B0DK1HJ41Q</t>
  </si>
  <si>
    <t xml:space="preserve">W504102751</t>
  </si>
  <si>
    <t xml:space="preserve">MM-N708S00009K-FULL</t>
  </si>
  <si>
    <t xml:space="preserve">B0DMD3Z5JY</t>
  </si>
  <si>
    <t xml:space="preserve">N708S00009K</t>
  </si>
  <si>
    <t xml:space="preserve">MM-N708S00009E-FULL</t>
  </si>
  <si>
    <t xml:space="preserve">B0DMDK88XW</t>
  </si>
  <si>
    <t xml:space="preserve">N708S00009E</t>
  </si>
  <si>
    <t xml:space="preserve">MM-N708S00010K-QUEEN</t>
  </si>
  <si>
    <t xml:space="preserve">B0DMCXRHPY</t>
  </si>
  <si>
    <t xml:space="preserve">N708S00010K</t>
  </si>
  <si>
    <t xml:space="preserve">MM-N708S00010E-QUEEN</t>
  </si>
  <si>
    <t xml:space="preserve">B0DMCLZWRW</t>
  </si>
  <si>
    <t xml:space="preserve">N708S00010E</t>
  </si>
  <si>
    <t xml:space="preserve">MM-N708S00010G-QUEEN</t>
  </si>
  <si>
    <t xml:space="preserve">B0DMCQZ2RB</t>
  </si>
  <si>
    <t xml:space="preserve">N708S00010G</t>
  </si>
  <si>
    <t xml:space="preserve">MM-W504P206863AE</t>
  </si>
  <si>
    <t xml:space="preserve">B0DMP3VL2T</t>
  </si>
  <si>
    <t xml:space="preserve">W504P206863</t>
  </si>
  <si>
    <t xml:space="preserve">MM-W504P206864AK</t>
  </si>
  <si>
    <t xml:space="preserve">B0DMP62CZG</t>
  </si>
  <si>
    <t xml:space="preserve">W504P206864</t>
  </si>
  <si>
    <t xml:space="preserve">MM-W504P206865AB</t>
  </si>
  <si>
    <t xml:space="preserve">B0DMP51LGC</t>
  </si>
  <si>
    <t xml:space="preserve">W504P206865</t>
  </si>
  <si>
    <t xml:space="preserve">MM-W504P206866AN</t>
  </si>
  <si>
    <t xml:space="preserve">B0DMP1S752</t>
  </si>
  <si>
    <t xml:space="preserve">W504P206866</t>
  </si>
  <si>
    <t xml:space="preserve">MM-W504P206867PINK</t>
  </si>
  <si>
    <t xml:space="preserve">B0DMP2SLV5</t>
  </si>
  <si>
    <t xml:space="preserve">W504P206867</t>
  </si>
  <si>
    <t xml:space="preserve">MM-W504P168547PINK</t>
  </si>
  <si>
    <t xml:space="preserve">B0DMRXPBM2</t>
  </si>
  <si>
    <t xml:space="preserve">MM-W2593P190148AK-T</t>
  </si>
  <si>
    <t xml:space="preserve">B0DN18VXNM</t>
  </si>
  <si>
    <t xml:space="preserve">W2593P445043</t>
  </si>
  <si>
    <t xml:space="preserve">MM-W2593P190150AN-T</t>
  </si>
  <si>
    <t xml:space="preserve">B0DN1819ZY</t>
  </si>
  <si>
    <t xml:space="preserve">W2593P445112</t>
  </si>
  <si>
    <t xml:space="preserve">MM-W2593P233767AK-F</t>
  </si>
  <si>
    <t xml:space="preserve">B0DN18QBWF</t>
  </si>
  <si>
    <t xml:space="preserve">W2593P367052</t>
  </si>
  <si>
    <t xml:space="preserve">MM-W2593P233781AN-F</t>
  </si>
  <si>
    <t xml:space="preserve">B0DN184B5G</t>
  </si>
  <si>
    <t xml:space="preserve">W2593P367066</t>
  </si>
  <si>
    <t xml:space="preserve">TT-W504102750-AAE</t>
  </si>
  <si>
    <t xml:space="preserve">B0DK1HGZRG</t>
  </si>
  <si>
    <t xml:space="preserve">W504102750</t>
  </si>
  <si>
    <t xml:space="preserve">806-SP000042AAA</t>
  </si>
  <si>
    <t xml:space="preserve">B0DNM3T8V5</t>
  </si>
  <si>
    <t xml:space="preserve">SP000042AAA</t>
  </si>
  <si>
    <t xml:space="preserve">806-SP000042AAE</t>
  </si>
  <si>
    <t xml:space="preserve">B0DNM1FBN2</t>
  </si>
  <si>
    <t xml:space="preserve">SP000042AAE</t>
  </si>
  <si>
    <t xml:space="preserve">806-SP000044AAA</t>
  </si>
  <si>
    <t xml:space="preserve">B0DNMBNJTG</t>
  </si>
  <si>
    <t xml:space="preserve">SP000044AAA</t>
  </si>
  <si>
    <t xml:space="preserve">806-SP000044AAB</t>
  </si>
  <si>
    <t xml:space="preserve">B0DNMC9PCR</t>
  </si>
  <si>
    <t xml:space="preserve">SP000044AAB</t>
  </si>
  <si>
    <t xml:space="preserve">806-SP000045AAB</t>
  </si>
  <si>
    <t xml:space="preserve">B0DNMC3LCV</t>
  </si>
  <si>
    <t xml:space="preserve">SP000045AAB</t>
  </si>
  <si>
    <t xml:space="preserve">806-SP000045AAD</t>
  </si>
  <si>
    <t xml:space="preserve">B0DNMDQX82</t>
  </si>
  <si>
    <t xml:space="preserve">SP000045AAD</t>
  </si>
  <si>
    <t xml:space="preserve">806-ST000078AAD</t>
  </si>
  <si>
    <t xml:space="preserve">B0DNJY42C1</t>
  </si>
  <si>
    <t xml:space="preserve">ST000078AAD</t>
  </si>
  <si>
    <t xml:space="preserve">806-ST000078AAE</t>
  </si>
  <si>
    <t xml:space="preserve">B0DNJZ92N2</t>
  </si>
  <si>
    <t xml:space="preserve">ST000078AAE</t>
  </si>
  <si>
    <t xml:space="preserve">806-ST000078AAP</t>
  </si>
  <si>
    <t xml:space="preserve">B0DNJZSXPB</t>
  </si>
  <si>
    <t xml:space="preserve">ST000078AAP</t>
  </si>
  <si>
    <t xml:space="preserve">806-ST000091AAD</t>
  </si>
  <si>
    <t xml:space="preserve">B0DNMJ65RS</t>
  </si>
  <si>
    <t xml:space="preserve">ST000091AAD</t>
  </si>
  <si>
    <t xml:space="preserve">806-ST000091AAK</t>
  </si>
  <si>
    <t xml:space="preserve">B0DNMGFDMJ</t>
  </si>
  <si>
    <t xml:space="preserve">ST000091AAK</t>
  </si>
  <si>
    <t xml:space="preserve">806-ST000094AAD</t>
  </si>
  <si>
    <t xml:space="preserve">B0DNK26HYR</t>
  </si>
  <si>
    <t xml:space="preserve">ST000094AAD</t>
  </si>
  <si>
    <t xml:space="preserve">806-ST000094AAN</t>
  </si>
  <si>
    <t xml:space="preserve">B0DNK2FXV5</t>
  </si>
  <si>
    <t xml:space="preserve">ST000094AAN</t>
  </si>
  <si>
    <t xml:space="preserve">806-ST000130AAD</t>
  </si>
  <si>
    <t xml:space="preserve">B0DNJWQ4LJ</t>
  </si>
  <si>
    <t xml:space="preserve">ST000130AAD</t>
  </si>
  <si>
    <t xml:space="preserve">806-ST000130AAP</t>
  </si>
  <si>
    <t xml:space="preserve">B0DNJVZ4YT</t>
  </si>
  <si>
    <t xml:space="preserve">ST000130AAP</t>
  </si>
  <si>
    <t xml:space="preserve">806-ST000132AAE</t>
  </si>
  <si>
    <t xml:space="preserve">B0DNJVDBQ2</t>
  </si>
  <si>
    <t xml:space="preserve">ST000146AAE</t>
  </si>
  <si>
    <t xml:space="preserve">806-ST000132AAN</t>
  </si>
  <si>
    <t xml:space="preserve">B0DNJVT8SB</t>
  </si>
  <si>
    <t xml:space="preserve">ST000146AAD</t>
  </si>
  <si>
    <t xml:space="preserve">806-WF324736AAB</t>
  </si>
  <si>
    <t xml:space="preserve">B0DNJJBRB7</t>
  </si>
  <si>
    <t xml:space="preserve">WF324736AAB</t>
  </si>
  <si>
    <t xml:space="preserve">806-WF324736AAK</t>
  </si>
  <si>
    <t xml:space="preserve">B0DNJHWJDZ</t>
  </si>
  <si>
    <t xml:space="preserve">WF324736AAK</t>
  </si>
  <si>
    <t xml:space="preserve">806-N724P185778D</t>
  </si>
  <si>
    <t xml:space="preserve">B0DNJGYBT6</t>
  </si>
  <si>
    <t xml:space="preserve">N724P185778D</t>
  </si>
  <si>
    <t xml:space="preserve">806-N724P185778M</t>
  </si>
  <si>
    <t xml:space="preserve">B0DNJDZ56Y</t>
  </si>
  <si>
    <t xml:space="preserve">N724P185778M</t>
  </si>
  <si>
    <t xml:space="preserve">806-N724P185778P</t>
  </si>
  <si>
    <t xml:space="preserve">B0DNJF1VDT</t>
  </si>
  <si>
    <t xml:space="preserve">N724P185778P</t>
  </si>
  <si>
    <t xml:space="preserve">806-W1693P216949</t>
  </si>
  <si>
    <t xml:space="preserve">B0DNJNT8HW</t>
  </si>
  <si>
    <t xml:space="preserve">W1693P216949</t>
  </si>
  <si>
    <t xml:space="preserve">806-W1693P216951</t>
  </si>
  <si>
    <t xml:space="preserve">B0DNJK528Q</t>
  </si>
  <si>
    <t xml:space="preserve">W1693P216951</t>
  </si>
  <si>
    <t xml:space="preserve">806-W1693P227261</t>
  </si>
  <si>
    <t xml:space="preserve">B0DNJRNH3P</t>
  </si>
  <si>
    <t xml:space="preserve">W1693P227261</t>
  </si>
  <si>
    <t xml:space="preserve">806-XW000016AAB</t>
  </si>
  <si>
    <t xml:space="preserve">B0DNMV8Y95</t>
  </si>
  <si>
    <t xml:space="preserve">806-XW000016AAD</t>
  </si>
  <si>
    <t xml:space="preserve">B0DNMSRJ7M</t>
  </si>
  <si>
    <t xml:space="preserve">806-WF317093AAB</t>
  </si>
  <si>
    <t xml:space="preserve">B0DNMW5BPD</t>
  </si>
  <si>
    <t xml:space="preserve">806-WF317093AAD</t>
  </si>
  <si>
    <t xml:space="preserve">B0DNMV7M7V</t>
  </si>
  <si>
    <t xml:space="preserve">806-WF317094AAB</t>
  </si>
  <si>
    <t xml:space="preserve">B0DNMKXWQH</t>
  </si>
  <si>
    <t xml:space="preserve">806-WF317094AAD</t>
  </si>
  <si>
    <t xml:space="preserve">B0DNMQCXBF</t>
  </si>
  <si>
    <t xml:space="preserve">806-WF317095AAB</t>
  </si>
  <si>
    <t xml:space="preserve">B0DNMPPZLQ</t>
  </si>
  <si>
    <t xml:space="preserve">806-WF317095AAD</t>
  </si>
  <si>
    <t xml:space="preserve">B0DNMN965Q</t>
  </si>
  <si>
    <t xml:space="preserve">806-SV000003AAB</t>
  </si>
  <si>
    <t xml:space="preserve">B0DNQDPJNF</t>
  </si>
  <si>
    <t xml:space="preserve">SV000003AAB</t>
  </si>
  <si>
    <t xml:space="preserve">806-SV000003AAL-1</t>
  </si>
  <si>
    <t xml:space="preserve">B0DNQDPWMY</t>
  </si>
  <si>
    <t xml:space="preserve">806-SV000003AAW-2</t>
  </si>
  <si>
    <t xml:space="preserve">B0DNQF4CJD</t>
  </si>
  <si>
    <t xml:space="preserve">N729P255663K</t>
  </si>
  <si>
    <t xml:space="preserve">806-SV000003AAE-1</t>
  </si>
  <si>
    <t xml:space="preserve">B0DNQFCNFD</t>
  </si>
  <si>
    <t xml:space="preserve">N729P255663C</t>
  </si>
  <si>
    <t xml:space="preserve">806-SV000003AAG-1</t>
  </si>
  <si>
    <t xml:space="preserve">B0DNQDFTMQ</t>
  </si>
  <si>
    <t xml:space="preserve">N729P255663G</t>
  </si>
  <si>
    <t xml:space="preserve">806-SV000004AAC</t>
  </si>
  <si>
    <t xml:space="preserve">B0DNQ6L315</t>
  </si>
  <si>
    <t xml:space="preserve">SV000004AAC</t>
  </si>
  <si>
    <t xml:space="preserve">806-SV000004AAE-2</t>
  </si>
  <si>
    <t xml:space="preserve">B0DNQ9P4M4</t>
  </si>
  <si>
    <t xml:space="preserve">SV000004AAE-2</t>
  </si>
  <si>
    <t xml:space="preserve">806-SV000004AAF</t>
  </si>
  <si>
    <t xml:space="preserve">B0DNQ5TRS9</t>
  </si>
  <si>
    <t xml:space="preserve">SV000004AAF</t>
  </si>
  <si>
    <t xml:space="preserve">806-SV000016AAB</t>
  </si>
  <si>
    <t xml:space="preserve">B0DNQ3YDWT</t>
  </si>
  <si>
    <t xml:space="preserve">SV000016AAB</t>
  </si>
  <si>
    <t xml:space="preserve">806-SV000016AAE-1</t>
  </si>
  <si>
    <t xml:space="preserve">B0DNPWXBMJ</t>
  </si>
  <si>
    <t xml:space="preserve">SV000016AAE-1</t>
  </si>
  <si>
    <t xml:space="preserve">806-SV000016AAK-1</t>
  </si>
  <si>
    <t xml:space="preserve">B0DNPY6MR2</t>
  </si>
  <si>
    <t xml:space="preserve">SV000016AAK-1</t>
  </si>
  <si>
    <t xml:space="preserve">806-WF324043AAB</t>
  </si>
  <si>
    <t xml:space="preserve">B0DNQHNKRL</t>
  </si>
  <si>
    <t xml:space="preserve">WF324043AAB</t>
  </si>
  <si>
    <t xml:space="preserve">806-WF324043AAE</t>
  </si>
  <si>
    <t xml:space="preserve">B0DNQGDN4X</t>
  </si>
  <si>
    <t xml:space="preserve">WF324043AAE</t>
  </si>
  <si>
    <t xml:space="preserve">806-WF324043AAC</t>
  </si>
  <si>
    <t xml:space="preserve">B0DNQJR8BM</t>
  </si>
  <si>
    <t xml:space="preserve">WF324043AAC</t>
  </si>
  <si>
    <t xml:space="preserve">806-WF324043AAK</t>
  </si>
  <si>
    <t xml:space="preserve">B0DNQGZVLR</t>
  </si>
  <si>
    <t xml:space="preserve">WF324043AAK</t>
  </si>
  <si>
    <t xml:space="preserve">806-N729P170521F</t>
  </si>
  <si>
    <t xml:space="preserve">B0DNQH7SXC</t>
  </si>
  <si>
    <t xml:space="preserve">N729P170521F</t>
  </si>
  <si>
    <t xml:space="preserve">806-N729P170557B</t>
  </si>
  <si>
    <t xml:space="preserve">B0DNQ499MQ</t>
  </si>
  <si>
    <t xml:space="preserve">806-WF321698AAE</t>
  </si>
  <si>
    <t xml:space="preserve">B0DNQ5FT7Q</t>
  </si>
  <si>
    <t xml:space="preserve">806-WF321698AAF</t>
  </si>
  <si>
    <t xml:space="preserve">B0DNQ1DJF4</t>
  </si>
  <si>
    <t xml:space="preserve">806-WF321698AAK</t>
  </si>
  <si>
    <t xml:space="preserve">B0DNQ7RV8X</t>
  </si>
  <si>
    <t xml:space="preserve">806-WF321698AAC</t>
  </si>
  <si>
    <t xml:space="preserve">B0DNPYSVQB</t>
  </si>
  <si>
    <t xml:space="preserve">MM-W504S00249AK-FULL</t>
  </si>
  <si>
    <t xml:space="preserve">B0DNMQSRZK</t>
  </si>
  <si>
    <t xml:space="preserve">W504S00249</t>
  </si>
  <si>
    <t xml:space="preserve">MM-W504S00250AE-FULL</t>
  </si>
  <si>
    <t xml:space="preserve">B0DNMRYTX8</t>
  </si>
  <si>
    <t xml:space="preserve">W504S00250</t>
  </si>
  <si>
    <t xml:space="preserve">MM-W504S00251AP-FULL</t>
  </si>
  <si>
    <t xml:space="preserve">B0DNMRRTVC</t>
  </si>
  <si>
    <t xml:space="preserve">W504S00251</t>
  </si>
  <si>
    <t xml:space="preserve">MM-W504P174635PINK-TWIN</t>
  </si>
  <si>
    <t xml:space="preserve">B0DNPJQK85</t>
  </si>
  <si>
    <t xml:space="preserve">MM-BS701P216106D-FULL</t>
  </si>
  <si>
    <t xml:space="preserve">B0DNW2HJC4</t>
  </si>
  <si>
    <t xml:space="preserve">BS701P216106D</t>
  </si>
  <si>
    <t xml:space="preserve">MM-BS701P215529D-QUEEN</t>
  </si>
  <si>
    <t xml:space="preserve">B0DNW5DGMH</t>
  </si>
  <si>
    <t xml:space="preserve">BS701P215529D</t>
  </si>
  <si>
    <t xml:space="preserve">MM-W504S00160AE-TWIN</t>
  </si>
  <si>
    <t xml:space="preserve">B0DNWB6MRB</t>
  </si>
  <si>
    <t xml:space="preserve">W504S00160</t>
  </si>
  <si>
    <t xml:space="preserve">MM-W504S00161AK-TWIN</t>
  </si>
  <si>
    <t xml:space="preserve">B0DNW96YQF</t>
  </si>
  <si>
    <t xml:space="preserve">W504S00161</t>
  </si>
  <si>
    <t xml:space="preserve">MM-N7012766K-T2</t>
  </si>
  <si>
    <t xml:space="preserve">B0DNWL8NCW</t>
  </si>
  <si>
    <t xml:space="preserve">W2593P276685</t>
  </si>
  <si>
    <t xml:space="preserve">MM-W2580P233252TXL</t>
  </si>
  <si>
    <t xml:space="preserve">B0DP46KDH6</t>
  </si>
  <si>
    <t xml:space="preserve">W2580P285206</t>
  </si>
  <si>
    <t xml:space="preserve">MM-W2580S7FXL</t>
  </si>
  <si>
    <t xml:space="preserve">B0DP44P7C5</t>
  </si>
  <si>
    <t xml:space="preserve">W2580S00018</t>
  </si>
  <si>
    <t xml:space="preserve">MM-W2580S6QUEEN</t>
  </si>
  <si>
    <t xml:space="preserve">B0DP45GF7J</t>
  </si>
  <si>
    <t xml:space="preserve">W2580S00062</t>
  </si>
  <si>
    <t xml:space="preserve">MM-W2580S05AB-QUAD</t>
  </si>
  <si>
    <t xml:space="preserve">B0DP6QXMHD</t>
  </si>
  <si>
    <t xml:space="preserve">W2580S00063</t>
  </si>
  <si>
    <t xml:space="preserve">MM-BS325564AAK-MI</t>
  </si>
  <si>
    <t xml:space="preserve">B0DP9VPNHH</t>
  </si>
  <si>
    <t xml:space="preserve">806-ST000131AAD</t>
  </si>
  <si>
    <t xml:space="preserve">B0DPBYX4RQ</t>
  </si>
  <si>
    <t xml:space="preserve">ST000131AAD</t>
  </si>
  <si>
    <t xml:space="preserve">806-ST000131AAP</t>
  </si>
  <si>
    <t xml:space="preserve">B0DPBZBKB5</t>
  </si>
  <si>
    <t xml:space="preserve">ST000131AAP</t>
  </si>
  <si>
    <t xml:space="preserve">806-ST000133AAD</t>
  </si>
  <si>
    <t xml:space="preserve">B0DPBYB93V</t>
  </si>
  <si>
    <t xml:space="preserve">ST000133AAD</t>
  </si>
  <si>
    <t xml:space="preserve">806-ST000133AAE</t>
  </si>
  <si>
    <t xml:space="preserve">B0DPBWSGC9</t>
  </si>
  <si>
    <t xml:space="preserve">ST000133AAE</t>
  </si>
  <si>
    <t xml:space="preserve">806-WF317032AAD</t>
  </si>
  <si>
    <t xml:space="preserve">B0DP9PDP34</t>
  </si>
  <si>
    <t xml:space="preserve">WF317032AAD</t>
  </si>
  <si>
    <t xml:space="preserve">806-WF317032AAE</t>
  </si>
  <si>
    <t xml:space="preserve">B0DP9PCDPP</t>
  </si>
  <si>
    <t xml:space="preserve">WF317032AAE</t>
  </si>
  <si>
    <t xml:space="preserve">806-WF317032AAK</t>
  </si>
  <si>
    <t xml:space="preserve">B0DP9S5837</t>
  </si>
  <si>
    <t xml:space="preserve">WF317032AAK</t>
  </si>
  <si>
    <t xml:space="preserve">806-WF317032AAL</t>
  </si>
  <si>
    <t xml:space="preserve">B0DP9SB2M9</t>
  </si>
  <si>
    <t xml:space="preserve">WF317032AAL</t>
  </si>
  <si>
    <t xml:space="preserve">806-WF317032AAM</t>
  </si>
  <si>
    <t xml:space="preserve">B0DP9M3ZYQ</t>
  </si>
  <si>
    <t xml:space="preserve">WF317032AAM</t>
  </si>
  <si>
    <t xml:space="preserve">806-N715P192557B</t>
  </si>
  <si>
    <t xml:space="preserve">B0DP6RVR8G</t>
  </si>
  <si>
    <t xml:space="preserve">N715P192557B</t>
  </si>
  <si>
    <t xml:space="preserve">806-N715P192557K</t>
  </si>
  <si>
    <t xml:space="preserve">B0DP6S37SF</t>
  </si>
  <si>
    <t xml:space="preserve">N715P192557K</t>
  </si>
  <si>
    <t xml:space="preserve">806-N715P192557M</t>
  </si>
  <si>
    <t xml:space="preserve">B0DP6RC454</t>
  </si>
  <si>
    <t xml:space="preserve">N715P192557M</t>
  </si>
  <si>
    <t xml:space="preserve">806-SV000011AAB</t>
  </si>
  <si>
    <t xml:space="preserve">B0DP6K6WFZ</t>
  </si>
  <si>
    <t xml:space="preserve">SV000011AAB</t>
  </si>
  <si>
    <t xml:space="preserve">806-SV000011AAE</t>
  </si>
  <si>
    <t xml:space="preserve">B0DP6KZX24</t>
  </si>
  <si>
    <t xml:space="preserve">SV000011AAE-1</t>
  </si>
  <si>
    <t xml:space="preserve">806-SV000011AAF</t>
  </si>
  <si>
    <t xml:space="preserve">B0DP6KV81T</t>
  </si>
  <si>
    <t xml:space="preserve">SV000011AAF</t>
  </si>
  <si>
    <t xml:space="preserve">806-SV000011AAK</t>
  </si>
  <si>
    <t xml:space="preserve">B0DP6KD3R9</t>
  </si>
  <si>
    <t xml:space="preserve">SV000011AAK-1</t>
  </si>
  <si>
    <t xml:space="preserve">806-ST000049AAD</t>
  </si>
  <si>
    <t xml:space="preserve">B0DP4VGJN2</t>
  </si>
  <si>
    <t xml:space="preserve">ST000049AAD</t>
  </si>
  <si>
    <t xml:space="preserve">806-ST000049AAE</t>
  </si>
  <si>
    <t xml:space="preserve">B0DP4TFT33</t>
  </si>
  <si>
    <t xml:space="preserve">ST000049AAE</t>
  </si>
  <si>
    <t xml:space="preserve">806-SP000054AAA</t>
  </si>
  <si>
    <t xml:space="preserve">B0DP4MWH7X</t>
  </si>
  <si>
    <t xml:space="preserve">SP000054AAA</t>
  </si>
  <si>
    <t xml:space="preserve">806-SP000054AAE</t>
  </si>
  <si>
    <t xml:space="preserve">B0DP4Q9SXD</t>
  </si>
  <si>
    <t xml:space="preserve">SP000054AAE</t>
  </si>
  <si>
    <t xml:space="preserve">806-ST000127AAD</t>
  </si>
  <si>
    <t xml:space="preserve">B0DP4PY5LK</t>
  </si>
  <si>
    <t xml:space="preserve">ST000127AAD</t>
  </si>
  <si>
    <t xml:space="preserve">806-ST000127AAE</t>
  </si>
  <si>
    <t xml:space="preserve">B0DP4MD24S</t>
  </si>
  <si>
    <t xml:space="preserve">ST000127AAE</t>
  </si>
  <si>
    <t xml:space="preserve">806-SP000063AAA</t>
  </si>
  <si>
    <t xml:space="preserve">B0DP4NBN96</t>
  </si>
  <si>
    <t xml:space="preserve">SP000063AAA</t>
  </si>
  <si>
    <t xml:space="preserve">806-SP000063AAP</t>
  </si>
  <si>
    <t xml:space="preserve">B0DP4NF2LK</t>
  </si>
  <si>
    <t xml:space="preserve">SP000063AAP</t>
  </si>
  <si>
    <t xml:space="preserve">806-N721S000021B</t>
  </si>
  <si>
    <t xml:space="preserve">B0DP4DDK99</t>
  </si>
  <si>
    <t xml:space="preserve">N721S000021B</t>
  </si>
  <si>
    <t xml:space="preserve">806-N721S000021K</t>
  </si>
  <si>
    <t xml:space="preserve">B0DP4DPL9T</t>
  </si>
  <si>
    <t xml:space="preserve">N721S000021K</t>
  </si>
  <si>
    <t xml:space="preserve">806-WF287821AAD</t>
  </si>
  <si>
    <t xml:space="preserve">B0DP4D8DK7</t>
  </si>
  <si>
    <t xml:space="preserve">806-WF287821AAK</t>
  </si>
  <si>
    <t xml:space="preserve">B0DP4CCRDN</t>
  </si>
  <si>
    <t xml:space="preserve">806-N721S000024B</t>
  </si>
  <si>
    <t xml:space="preserve">B0DP4CZ65L</t>
  </si>
  <si>
    <t xml:space="preserve">N721S000024B</t>
  </si>
  <si>
    <t xml:space="preserve">806-N721S000024K</t>
  </si>
  <si>
    <t xml:space="preserve">B0DP4DH6HB</t>
  </si>
  <si>
    <t xml:space="preserve">N721S000024K</t>
  </si>
  <si>
    <t xml:space="preserve">806-SD000031AAB</t>
  </si>
  <si>
    <t xml:space="preserve">B0DP4DG2ZJ</t>
  </si>
  <si>
    <t xml:space="preserve">806-SD000031AAK</t>
  </si>
  <si>
    <t xml:space="preserve">B0DP4CKK88</t>
  </si>
  <si>
    <t xml:space="preserve">MM-BS6208AAK-KING3</t>
  </si>
  <si>
    <t xml:space="preserve">B0DPDPB9K9</t>
  </si>
  <si>
    <t xml:space="preserve">MM-W2593P233782AK</t>
  </si>
  <si>
    <t xml:space="preserve">B0DPQVGJ26</t>
  </si>
  <si>
    <t xml:space="preserve">W2593P296909</t>
  </si>
  <si>
    <t xml:space="preserve">MM-W2593P233783AN</t>
  </si>
  <si>
    <t xml:space="preserve">B0DPQVWBVY</t>
  </si>
  <si>
    <t xml:space="preserve">W2593P440573</t>
  </si>
  <si>
    <t xml:space="preserve">MM-N709P215545K</t>
  </si>
  <si>
    <t xml:space="preserve">B0DPQY6N2M</t>
  </si>
  <si>
    <t xml:space="preserve">N709P215545K</t>
  </si>
  <si>
    <t xml:space="preserve">MM-N709P215545N</t>
  </si>
  <si>
    <t xml:space="preserve">B0DPQXZ1XD</t>
  </si>
  <si>
    <t xml:space="preserve">N709P215545N</t>
  </si>
  <si>
    <t xml:space="preserve">MM-N709P215545E</t>
  </si>
  <si>
    <t xml:space="preserve">B0DPQYQ4GD</t>
  </si>
  <si>
    <t xml:space="preserve">N709P215545E</t>
  </si>
  <si>
    <t xml:space="preserve">TJ-W504S00185-AAK</t>
  </si>
  <si>
    <t xml:space="preserve">B0DMF7QGY2</t>
  </si>
  <si>
    <t xml:space="preserve">TJ-W504S00184-AAE</t>
  </si>
  <si>
    <t xml:space="preserve">B0DMF6T8FJ</t>
  </si>
  <si>
    <t xml:space="preserve">TJ-GX400AAD-AAD</t>
  </si>
  <si>
    <t xml:space="preserve">B0DMZPML4V</t>
  </si>
  <si>
    <t xml:space="preserve">GX000400AAD</t>
  </si>
  <si>
    <t xml:space="preserve">TJ-GX400AAK-AAK</t>
  </si>
  <si>
    <t xml:space="preserve">B0DMZSDZJZ</t>
  </si>
  <si>
    <t xml:space="preserve">GX000400AAK</t>
  </si>
  <si>
    <t xml:space="preserve">TJ-GX4003AAK-AAK</t>
  </si>
  <si>
    <t xml:space="preserve">B0DN19L9MG</t>
  </si>
  <si>
    <t xml:space="preserve">GX004003AAK</t>
  </si>
  <si>
    <t xml:space="preserve">TJ-GX4003AAD-AAD</t>
  </si>
  <si>
    <t xml:space="preserve">B0DN19Y5N4</t>
  </si>
  <si>
    <t xml:space="preserve">GX004003AAD</t>
  </si>
  <si>
    <t xml:space="preserve">TJ-W504S00161-K</t>
  </si>
  <si>
    <t xml:space="preserve">B0DNFK1VT6</t>
  </si>
  <si>
    <t xml:space="preserve">TJ-W504S00160-E</t>
  </si>
  <si>
    <t xml:space="preserve">B0DNFJ71MR</t>
  </si>
  <si>
    <t xml:space="preserve">TJ-W504P193788-K</t>
  </si>
  <si>
    <t xml:space="preserve">B0DNFKB5P9</t>
  </si>
  <si>
    <t xml:space="preserve">TJ-W504P193786-E</t>
  </si>
  <si>
    <t xml:space="preserve">B0DNFJ2NQ8</t>
  </si>
  <si>
    <t xml:space="preserve">TJ-SF184AAA-LV</t>
  </si>
  <si>
    <t xml:space="preserve">B0DNQVQ9WJ</t>
  </si>
  <si>
    <t xml:space="preserve">SF000184AAA</t>
  </si>
  <si>
    <t xml:space="preserve">TJ-SF184AAE-LV</t>
  </si>
  <si>
    <t xml:space="preserve">B0DNQV9NZC</t>
  </si>
  <si>
    <t xml:space="preserve">SF000184AAE</t>
  </si>
  <si>
    <t xml:space="preserve">TJ-SF183AAA-LV</t>
  </si>
  <si>
    <t xml:space="preserve">B0DNQSF6CY</t>
  </si>
  <si>
    <t xml:space="preserve">SF000183AAA</t>
  </si>
  <si>
    <t xml:space="preserve">TJ-SF183AAE-LV</t>
  </si>
  <si>
    <t xml:space="preserve">B0DNQPYJ1Y</t>
  </si>
  <si>
    <t xml:space="preserve">SF000183AAE</t>
  </si>
  <si>
    <t xml:space="preserve">TJ-SF182AAA-LV</t>
  </si>
  <si>
    <t xml:space="preserve">B0DNQZB1DY</t>
  </si>
  <si>
    <t xml:space="preserve">SF000182AAA</t>
  </si>
  <si>
    <t xml:space="preserve">TJ-SF182AAE-LV</t>
  </si>
  <si>
    <t xml:space="preserve">B0DNQXP45P</t>
  </si>
  <si>
    <t xml:space="preserve">SF000182AAE</t>
  </si>
  <si>
    <t xml:space="preserve">TJ-N733P199703K</t>
  </si>
  <si>
    <t xml:space="preserve">B0DNWNNGYN</t>
  </si>
  <si>
    <t xml:space="preserve">N733P199703K</t>
  </si>
  <si>
    <t xml:space="preserve">TJ-N733P199703E</t>
  </si>
  <si>
    <t xml:space="preserve">B0DNWM2T6J</t>
  </si>
  <si>
    <t xml:space="preserve">N733P199703E</t>
  </si>
  <si>
    <t xml:space="preserve">TJ-W2580S00006</t>
  </si>
  <si>
    <t xml:space="preserve">B0DP51MBV4</t>
  </si>
  <si>
    <t xml:space="preserve">TJ-W2580P233252</t>
  </si>
  <si>
    <t xml:space="preserve">B0DP521MML</t>
  </si>
  <si>
    <t xml:space="preserve">TJ-W2580S00005</t>
  </si>
  <si>
    <t xml:space="preserve">B0DP5395TD</t>
  </si>
  <si>
    <t xml:space="preserve">TJ-W2580S00007</t>
  </si>
  <si>
    <t xml:space="preserve">B0DP4ZLQJM</t>
  </si>
  <si>
    <t xml:space="preserve">TJ-GX1132AAB-LV</t>
  </si>
  <si>
    <t xml:space="preserve">B0DPQVVBYD</t>
  </si>
  <si>
    <t xml:space="preserve">W2593S00012</t>
  </si>
  <si>
    <t xml:space="preserve">TJ-GX1132AAK-LV</t>
  </si>
  <si>
    <t xml:space="preserve">B0DPQVT6YF</t>
  </si>
  <si>
    <t xml:space="preserve">GX001132AAK</t>
  </si>
  <si>
    <t xml:space="preserve">TJ-W2593P190150-M</t>
  </si>
  <si>
    <t xml:space="preserve">B0DMWHRRGT</t>
  </si>
  <si>
    <t xml:space="preserve">TJ-W2593P190148-K</t>
  </si>
  <si>
    <t xml:space="preserve">B0DMWJGK23</t>
  </si>
  <si>
    <t xml:space="preserve">TJ-W2593P233767-K</t>
  </si>
  <si>
    <t xml:space="preserve">B0DMWM1GBD</t>
  </si>
  <si>
    <t xml:space="preserve">TJ-W2593P233781-M</t>
  </si>
  <si>
    <t xml:space="preserve">B0DMWH9FBM</t>
  </si>
  <si>
    <t xml:space="preserve">TJ-WF323481AAK</t>
  </si>
  <si>
    <t xml:space="preserve">B0DM27C1RM</t>
  </si>
  <si>
    <t xml:space="preserve">WF323481AAK</t>
  </si>
  <si>
    <t xml:space="preserve">TJ-WF323481AAB</t>
  </si>
  <si>
    <t xml:space="preserve">B0DM2B7HWJ</t>
  </si>
  <si>
    <t xml:space="preserve">WF323481AAB</t>
  </si>
  <si>
    <t xml:space="preserve">TJ-WF323481AAE</t>
  </si>
  <si>
    <t xml:space="preserve">B0DM28V21L</t>
  </si>
  <si>
    <t xml:space="preserve">WF323481AAE</t>
  </si>
  <si>
    <t xml:space="preserve">XZY-WF532198AAY-GMWY</t>
  </si>
  <si>
    <t xml:space="preserve">B0DM49DYXL</t>
  </si>
  <si>
    <t xml:space="preserve">WF532198AAY</t>
  </si>
  <si>
    <t xml:space="preserve">XZY-WF532198AAG-GMWY</t>
  </si>
  <si>
    <t xml:space="preserve">B0DM4948QF</t>
  </si>
  <si>
    <t xml:space="preserve">WF532198AAG</t>
  </si>
  <si>
    <t xml:space="preserve">XZY-W1820138610-GMWY</t>
  </si>
  <si>
    <t xml:space="preserve">B0DM5HY8QR</t>
  </si>
  <si>
    <t xml:space="preserve">W1820138610</t>
  </si>
  <si>
    <t xml:space="preserve">XZY-W1820P195006-GMWY</t>
  </si>
  <si>
    <t xml:space="preserve">B0DM5GLVJ5</t>
  </si>
  <si>
    <t xml:space="preserve">W1820P195006</t>
  </si>
  <si>
    <t xml:space="preserve">XZY-W1820P195005-GMWY</t>
  </si>
  <si>
    <t xml:space="preserve">B0DM5KVR6H</t>
  </si>
  <si>
    <t xml:space="preserve">W1820P195005</t>
  </si>
  <si>
    <t xml:space="preserve">XZY-W1820138608-GMWY</t>
  </si>
  <si>
    <t xml:space="preserve">B0DM5H76LK</t>
  </si>
  <si>
    <t xml:space="preserve">W1820138608</t>
  </si>
  <si>
    <t xml:space="preserve">XZY-WF326381AAZ-GMWY</t>
  </si>
  <si>
    <t xml:space="preserve">B0DM5TPLMS</t>
  </si>
  <si>
    <t xml:space="preserve">XZY-WF326381AAW-GMWY</t>
  </si>
  <si>
    <t xml:space="preserve">B0DM5WM4SS</t>
  </si>
  <si>
    <t xml:space="preserve">XZY-WF326381AAG-GMWY</t>
  </si>
  <si>
    <t xml:space="preserve">B0DM5X5PMW</t>
  </si>
  <si>
    <t xml:space="preserve">XZY-W1917P170227-GMWY</t>
  </si>
  <si>
    <t xml:space="preserve">B0DM615KXC</t>
  </si>
  <si>
    <t xml:space="preserve">W1917P170227</t>
  </si>
  <si>
    <t xml:space="preserve">XZY-W1307P224459-GMWY</t>
  </si>
  <si>
    <t xml:space="preserve">B0DMD2DWB6</t>
  </si>
  <si>
    <t xml:space="preserve">W1307P224459</t>
  </si>
  <si>
    <t xml:space="preserve">XZY-W1307P224458-GMWY</t>
  </si>
  <si>
    <t xml:space="preserve">B0DMD2JCZ2</t>
  </si>
  <si>
    <t xml:space="preserve">W1307P224458</t>
  </si>
  <si>
    <t xml:space="preserve">XZY-W504P206863-GMWY</t>
  </si>
  <si>
    <t xml:space="preserve">B0DMDT4WHG</t>
  </si>
  <si>
    <t xml:space="preserve">XZY-W504P206864-GMWY</t>
  </si>
  <si>
    <t xml:space="preserve">B0DMDJQ4TH</t>
  </si>
  <si>
    <t xml:space="preserve">XZY-W504P206865-GMWY</t>
  </si>
  <si>
    <t xml:space="preserve">B0DMF3WZ3S</t>
  </si>
  <si>
    <t xml:space="preserve">XZY-W504P206866-GMWY</t>
  </si>
  <si>
    <t xml:space="preserve">B0DMDVHCJS</t>
  </si>
  <si>
    <t xml:space="preserve">XZY-W504P206867-GMWY</t>
  </si>
  <si>
    <t xml:space="preserve">B0DMDKMSJM</t>
  </si>
  <si>
    <t xml:space="preserve">XZY-N701P208364A-GMWY</t>
  </si>
  <si>
    <t xml:space="preserve">B0DMFDKPN3</t>
  </si>
  <si>
    <t xml:space="preserve">N701P208364A</t>
  </si>
  <si>
    <t xml:space="preserve">XZY-N701P208366E-GMWY</t>
  </si>
  <si>
    <t xml:space="preserve">B0DMFDR39F</t>
  </si>
  <si>
    <t xml:space="preserve">N701P208366E</t>
  </si>
  <si>
    <t xml:space="preserve">XZY-N701P208365E-GMWY</t>
  </si>
  <si>
    <t xml:space="preserve">B0DMFBC6MY</t>
  </si>
  <si>
    <t xml:space="preserve">N701P208365E</t>
  </si>
  <si>
    <t xml:space="preserve">XZY-N701P208364E-GMWY</t>
  </si>
  <si>
    <t xml:space="preserve">B0DMFBBH9Z</t>
  </si>
  <si>
    <t xml:space="preserve">N701P208364E</t>
  </si>
  <si>
    <t xml:space="preserve">XZY-WF309879AAD-GMWY</t>
  </si>
  <si>
    <t xml:space="preserve">B0DMN98FWD</t>
  </si>
  <si>
    <t xml:space="preserve">WF309879AAD</t>
  </si>
  <si>
    <t xml:space="preserve">XZY-W636P193469-GMWY</t>
  </si>
  <si>
    <t xml:space="preserve">B0DMNQMNFG</t>
  </si>
  <si>
    <t xml:space="preserve">W636P193469</t>
  </si>
  <si>
    <t xml:space="preserve">XZY-W636P193812-GMWY</t>
  </si>
  <si>
    <t xml:space="preserve">B0DMNSVLHH</t>
  </si>
  <si>
    <t xml:space="preserve">W636P193812</t>
  </si>
  <si>
    <t xml:space="preserve">XZY-W636S00006-GMWY</t>
  </si>
  <si>
    <t xml:space="preserve">B0DMNRSSJ9</t>
  </si>
  <si>
    <t xml:space="preserve">W636S00006</t>
  </si>
  <si>
    <t xml:space="preserve">XZY-W636P193182-GMWY</t>
  </si>
  <si>
    <t xml:space="preserve">B0DMNRNN1Q</t>
  </si>
  <si>
    <t xml:space="preserve">W636P193182</t>
  </si>
  <si>
    <t xml:space="preserve">XZY-W636P196312-GMWY</t>
  </si>
  <si>
    <t xml:space="preserve">B0DMNPX2GV</t>
  </si>
  <si>
    <t xml:space="preserve">W636P196312</t>
  </si>
  <si>
    <t xml:space="preserve">XZY-GX001839AAD-GMWY</t>
  </si>
  <si>
    <t xml:space="preserve">B0DMVX9RMC</t>
  </si>
  <si>
    <t xml:space="preserve">GX001839AAD</t>
  </si>
  <si>
    <t xml:space="preserve">XZY-GX001838AAN-GMWY</t>
  </si>
  <si>
    <t xml:space="preserve">B0DMVVV2GS</t>
  </si>
  <si>
    <t xml:space="preserve">GX001838AAN</t>
  </si>
  <si>
    <t xml:space="preserve">XZY-GX001839AAE-GMWY</t>
  </si>
  <si>
    <t xml:space="preserve">B0DMVXRBZG</t>
  </si>
  <si>
    <t xml:space="preserve">GX001839AAE</t>
  </si>
  <si>
    <t xml:space="preserve">XZY-BS701P188661B-GMWY</t>
  </si>
  <si>
    <t xml:space="preserve">B0DN4P336L</t>
  </si>
  <si>
    <t xml:space="preserve">BS701P188661B</t>
  </si>
  <si>
    <t xml:space="preserve">XZY-BS701P188661D-GMWY</t>
  </si>
  <si>
    <t xml:space="preserve">B0DN59JZPF</t>
  </si>
  <si>
    <t xml:space="preserve">BS701P188661D</t>
  </si>
  <si>
    <t xml:space="preserve">XZY-BS701P188661C-GMWY</t>
  </si>
  <si>
    <t xml:space="preserve">B0DN5KC228</t>
  </si>
  <si>
    <t xml:space="preserve">BS701P188661C</t>
  </si>
  <si>
    <t xml:space="preserve">XZY-BS701P188662E-GMWY</t>
  </si>
  <si>
    <t xml:space="preserve">B0DN659PMN</t>
  </si>
  <si>
    <t xml:space="preserve">BS701P188662E</t>
  </si>
  <si>
    <t xml:space="preserve">XZY-BS701P188662G-GMWY</t>
  </si>
  <si>
    <t xml:space="preserve">B0DN5BSGD4</t>
  </si>
  <si>
    <t xml:space="preserve">XZY-W1716P221489-GMWY</t>
  </si>
  <si>
    <t xml:space="preserve">B0DNDTX9XM</t>
  </si>
  <si>
    <t xml:space="preserve">W1716P221489</t>
  </si>
  <si>
    <t xml:space="preserve">XZY-W1716P221487-GMWY</t>
  </si>
  <si>
    <t xml:space="preserve">B0DNDTCJ6G</t>
  </si>
  <si>
    <t xml:space="preserve">W1716P221487</t>
  </si>
  <si>
    <t xml:space="preserve">XZY-W1716P222784-GMWY</t>
  </si>
  <si>
    <t xml:space="preserve">B0DNDW2HTD</t>
  </si>
  <si>
    <t xml:space="preserve">W1716P222784</t>
  </si>
  <si>
    <t xml:space="preserve">XZY-W1716P222783-GMWY</t>
  </si>
  <si>
    <t xml:space="preserve">B0DNDT6PRM</t>
  </si>
  <si>
    <t xml:space="preserve">W1716P222783</t>
  </si>
  <si>
    <t xml:space="preserve">XZY-N721P206052B-GMWY</t>
  </si>
  <si>
    <t xml:space="preserve">B0DNJVJL5K</t>
  </si>
  <si>
    <t xml:space="preserve">N721P206052B</t>
  </si>
  <si>
    <t xml:space="preserve">XZY-N721P205790B-GMWY</t>
  </si>
  <si>
    <t xml:space="preserve">B0DNJXPPLL</t>
  </si>
  <si>
    <t xml:space="preserve">N721P205790B</t>
  </si>
  <si>
    <t xml:space="preserve">XZY-N721P205790K-GMWY</t>
  </si>
  <si>
    <t xml:space="preserve">B0DNJXBTPS</t>
  </si>
  <si>
    <t xml:space="preserve">N721P205790K</t>
  </si>
  <si>
    <t xml:space="preserve">XZY-N721P206052K-GMWY</t>
  </si>
  <si>
    <t xml:space="preserve">B0DNJVGWRQ</t>
  </si>
  <si>
    <t xml:space="preserve">N721P206052K</t>
  </si>
  <si>
    <t xml:space="preserve">XZY-W1858P164944-GMWY</t>
  </si>
  <si>
    <t xml:space="preserve">B0DNMVRQMG</t>
  </si>
  <si>
    <t xml:space="preserve">XZY-W1858P164943-GMWY</t>
  </si>
  <si>
    <t xml:space="preserve">B0DNMVK5JX</t>
  </si>
  <si>
    <t xml:space="preserve">XZY-W1858P164938-GMWY</t>
  </si>
  <si>
    <t xml:space="preserve">B0DNMV98Y5</t>
  </si>
  <si>
    <t xml:space="preserve">XZY-W1858P164941-GMWY</t>
  </si>
  <si>
    <t xml:space="preserve">B0DNMVRDB7</t>
  </si>
  <si>
    <t xml:space="preserve">XZY-N711P188171K-GMWY</t>
  </si>
  <si>
    <t xml:space="preserve">B0DNQK5GCM</t>
  </si>
  <si>
    <t xml:space="preserve">N711P188171K</t>
  </si>
  <si>
    <t xml:space="preserve">XZY-N711P188171B-GMWY</t>
  </si>
  <si>
    <t xml:space="preserve">B0DNQG28L3</t>
  </si>
  <si>
    <t xml:space="preserve">N711P188171B</t>
  </si>
  <si>
    <t xml:space="preserve">XZY-MF531693AAK-GMWY</t>
  </si>
  <si>
    <t xml:space="preserve">B0DNSD8Y72</t>
  </si>
  <si>
    <t xml:space="preserve">MF531693AAK</t>
  </si>
  <si>
    <t xml:space="preserve">XZY-MF531693AAB-GMWY</t>
  </si>
  <si>
    <t xml:space="preserve">B0DNSB4C1S</t>
  </si>
  <si>
    <t xml:space="preserve">MF531693AAB</t>
  </si>
  <si>
    <t xml:space="preserve">XZY-W1858P164928-GMWY</t>
  </si>
  <si>
    <t xml:space="preserve">B0DP66SZRJ</t>
  </si>
  <si>
    <t xml:space="preserve">XZY-W1858P164934-GMWY</t>
  </si>
  <si>
    <t xml:space="preserve">B0DP6983P8</t>
  </si>
  <si>
    <t xml:space="preserve">XZY-W1858P164931-GMWY</t>
  </si>
  <si>
    <t xml:space="preserve">B0DP68PJ7D</t>
  </si>
  <si>
    <t xml:space="preserve">XZY-W1858P195272-GMWY</t>
  </si>
  <si>
    <t xml:space="preserve">B0DP68S96H</t>
  </si>
  <si>
    <t xml:space="preserve">W1858P195272</t>
  </si>
  <si>
    <t xml:space="preserve">XZY-W1858P164923-GMWY</t>
  </si>
  <si>
    <t xml:space="preserve">B0DP6BNSFV</t>
  </si>
  <si>
    <t xml:space="preserve">XZY-W2129P179422-GMWY</t>
  </si>
  <si>
    <t xml:space="preserve">B0DP6S3J73</t>
  </si>
  <si>
    <t xml:space="preserve">W2129P179422</t>
  </si>
  <si>
    <t xml:space="preserve">XZY-W2129P179417-GMWY</t>
  </si>
  <si>
    <t xml:space="preserve">B0DP6QQL1J</t>
  </si>
  <si>
    <t xml:space="preserve">W2129P179417</t>
  </si>
  <si>
    <t xml:space="preserve">XZY-W2129P179435-GMWY</t>
  </si>
  <si>
    <t xml:space="preserve">B0DP6QKQQQ</t>
  </si>
  <si>
    <t xml:space="preserve">W2129P179435</t>
  </si>
  <si>
    <t xml:space="preserve">XZY-N733P234606H-GMWY</t>
  </si>
  <si>
    <t xml:space="preserve">B0DP8K99SK</t>
  </si>
  <si>
    <t xml:space="preserve">N733P234606H</t>
  </si>
  <si>
    <t xml:space="preserve">XZY-N733P234609H-GMWY</t>
  </si>
  <si>
    <t xml:space="preserve">B0DP8JXG55</t>
  </si>
  <si>
    <t xml:space="preserve">N733P234609H</t>
  </si>
  <si>
    <t xml:space="preserve">XZY-N737P199330B-GMWY</t>
  </si>
  <si>
    <t xml:space="preserve">B0DP959STL</t>
  </si>
  <si>
    <t xml:space="preserve">N737P199330B</t>
  </si>
  <si>
    <t xml:space="preserve">XZY-N737P199330K-GMWY</t>
  </si>
  <si>
    <t xml:space="preserve">B0DP97YGL6</t>
  </si>
  <si>
    <t xml:space="preserve">N737P199330K</t>
  </si>
  <si>
    <t xml:space="preserve">XZY-N737P199334B-GMWY</t>
  </si>
  <si>
    <t xml:space="preserve">B0DP97R85W</t>
  </si>
  <si>
    <t xml:space="preserve">N737P199334B</t>
  </si>
  <si>
    <t xml:space="preserve">XZY-N737P199334K-GMWY</t>
  </si>
  <si>
    <t xml:space="preserve">B0DP986MD1</t>
  </si>
  <si>
    <t xml:space="preserve">N737P199334K</t>
  </si>
  <si>
    <t xml:space="preserve">XZY-N737P199321B-GMWY</t>
  </si>
  <si>
    <t xml:space="preserve">B0DPBVYNR4</t>
  </si>
  <si>
    <t xml:space="preserve">N737P199321B</t>
  </si>
  <si>
    <t xml:space="preserve">XZY-N737P199321K-GMWY</t>
  </si>
  <si>
    <t xml:space="preserve">B0DPBX3X59</t>
  </si>
  <si>
    <t xml:space="preserve">N737P199321K</t>
  </si>
  <si>
    <t xml:space="preserve">XZY-N737P199195B-GMWY</t>
  </si>
  <si>
    <t xml:space="preserve">B0DPBW3TFB</t>
  </si>
  <si>
    <t xml:space="preserve">N737P199195B</t>
  </si>
  <si>
    <t xml:space="preserve">XZY-N737P199195K-GMWY</t>
  </si>
  <si>
    <t xml:space="preserve">B0DPBW4C51</t>
  </si>
  <si>
    <t xml:space="preserve">N737P199195K</t>
  </si>
  <si>
    <t xml:space="preserve">XZY-W578107712-GMWY</t>
  </si>
  <si>
    <t xml:space="preserve">B0DPH39V97</t>
  </si>
  <si>
    <t xml:space="preserve">W578107712</t>
  </si>
  <si>
    <t xml:space="preserve">XZY-W578107711-GMWY</t>
  </si>
  <si>
    <t xml:space="preserve">B0DPH3HFDY</t>
  </si>
  <si>
    <t xml:space="preserve">W578107711</t>
  </si>
  <si>
    <t xml:space="preserve">XZY-W2572S00002-GMWY</t>
  </si>
  <si>
    <t xml:space="preserve">B0DPMMJ9LN</t>
  </si>
  <si>
    <t xml:space="preserve">W2572S00002</t>
  </si>
  <si>
    <t xml:space="preserve">XZY-W2572S00003-GMWY</t>
  </si>
  <si>
    <t xml:space="preserve">B0DPMNMW6G</t>
  </si>
  <si>
    <t xml:space="preserve">W2572S00003</t>
  </si>
  <si>
    <t xml:space="preserve">XZY-W311133416-GMWY</t>
  </si>
  <si>
    <t xml:space="preserve">B0DPPSYQXW</t>
  </si>
  <si>
    <t xml:space="preserve">W311133416</t>
  </si>
  <si>
    <t xml:space="preserve">XZY-W311133419-GMWY</t>
  </si>
  <si>
    <t xml:space="preserve">B0DPPTGS24</t>
  </si>
  <si>
    <t xml:space="preserve">W311133419</t>
  </si>
  <si>
    <t xml:space="preserve">XZY-N733P198762H-GMWY</t>
  </si>
  <si>
    <t xml:space="preserve">B0DPX7V296</t>
  </si>
  <si>
    <t xml:space="preserve">N733P198762H</t>
  </si>
  <si>
    <t xml:space="preserve">XZY-N733P198760H-GMWY</t>
  </si>
  <si>
    <t xml:space="preserve">B0DPX8XYYR</t>
  </si>
  <si>
    <t xml:space="preserve">N733P198760H</t>
  </si>
  <si>
    <t xml:space="preserve">XZY-W2239P203011-GMWY</t>
  </si>
  <si>
    <t xml:space="preserve">B0DPZV4QCL</t>
  </si>
  <si>
    <t xml:space="preserve">W2239P203011</t>
  </si>
  <si>
    <t xml:space="preserve">XZY-W1793115326-GMWY</t>
  </si>
  <si>
    <t xml:space="preserve">B0DPZSVFLX</t>
  </si>
  <si>
    <t xml:space="preserve">W1793115326</t>
  </si>
  <si>
    <t xml:space="preserve">XZY-W1550P190363-GMWY</t>
  </si>
  <si>
    <t xml:space="preserve">B0DPZVB51L</t>
  </si>
  <si>
    <t xml:space="preserve">W1550P190363</t>
  </si>
  <si>
    <t xml:space="preserve">XZY-W1793115334-GMWY</t>
  </si>
  <si>
    <t xml:space="preserve">B0DPZSSCY6</t>
  </si>
  <si>
    <t xml:space="preserve">W1793115334</t>
  </si>
  <si>
    <t xml:space="preserve">XZY-W311121106-GMWY</t>
  </si>
  <si>
    <t xml:space="preserve">B0DQ3XQRYX</t>
  </si>
  <si>
    <t xml:space="preserve">W311121106</t>
  </si>
  <si>
    <t xml:space="preserve">XZY-W311120500-GMWY</t>
  </si>
  <si>
    <t xml:space="preserve">B0DQ3L3ZZB</t>
  </si>
  <si>
    <t xml:space="preserve">W311120500</t>
  </si>
  <si>
    <t xml:space="preserve">XZY-W311120501-GMWY</t>
  </si>
  <si>
    <t xml:space="preserve">B0DQ3YBMMZ</t>
  </si>
  <si>
    <t xml:space="preserve">W311120501</t>
  </si>
  <si>
    <t xml:space="preserve">XZY-W311120498-GMWY</t>
  </si>
  <si>
    <t xml:space="preserve">B0DQ3TH4NQ</t>
  </si>
  <si>
    <t xml:space="preserve">W311120498</t>
  </si>
  <si>
    <t xml:space="preserve">XZY-W311P145359-GMWY</t>
  </si>
  <si>
    <t xml:space="preserve">B0DQ3X2WKB</t>
  </si>
  <si>
    <t xml:space="preserve">W311P145359</t>
  </si>
  <si>
    <t xml:space="preserve">XZY-W311120499-GMWY</t>
  </si>
  <si>
    <t xml:space="preserve">B0DQ3R22YV</t>
  </si>
  <si>
    <t xml:space="preserve">W311120499</t>
  </si>
  <si>
    <t xml:space="preserve">XZY-W311P256413-GMWY</t>
  </si>
  <si>
    <t xml:space="preserve">B0DQ53CHHS</t>
  </si>
  <si>
    <t xml:space="preserve">W311P256413</t>
  </si>
  <si>
    <t xml:space="preserve">XZY-W311P201415-GMWY</t>
  </si>
  <si>
    <t xml:space="preserve">B0DQ4YZ519</t>
  </si>
  <si>
    <t xml:space="preserve">W311P201415</t>
  </si>
  <si>
    <t xml:space="preserve">XZY-W311S00048-GMWY</t>
  </si>
  <si>
    <t xml:space="preserve">B0DQ55MH9M</t>
  </si>
  <si>
    <t xml:space="preserve">W311S00048</t>
  </si>
  <si>
    <t xml:space="preserve">XZY-W311S00049-GMWY</t>
  </si>
  <si>
    <t xml:space="preserve">B0DQ58ZS4T</t>
  </si>
  <si>
    <t xml:space="preserve">W311S00049</t>
  </si>
  <si>
    <t xml:space="preserve">XZY-N701P229929Z-GMWY</t>
  </si>
  <si>
    <t xml:space="preserve">B0DQ7BZPZ9</t>
  </si>
  <si>
    <t xml:space="preserve">N701P229929Z</t>
  </si>
  <si>
    <t xml:space="preserve">XZY-WF317595AAZ-GMWY</t>
  </si>
  <si>
    <t xml:space="preserve">B0DQ7FRDTX</t>
  </si>
  <si>
    <t xml:space="preserve">WF317595AAZ</t>
  </si>
  <si>
    <t xml:space="preserve">XZY-WF322723AAA-GMWY</t>
  </si>
  <si>
    <t xml:space="preserve">B0DQ7D6KLS</t>
  </si>
  <si>
    <t xml:space="preserve">WF322723AAA</t>
  </si>
  <si>
    <t xml:space="preserve">ZY-W1889S00018-GMWY</t>
  </si>
  <si>
    <t xml:space="preserve">B0D1FXBT2P</t>
  </si>
  <si>
    <t xml:space="preserve">W1889S00018</t>
  </si>
  <si>
    <t xml:space="preserve">ZY-W1889S00017-GMWY</t>
  </si>
  <si>
    <t xml:space="preserve">B0D1FYX73H</t>
  </si>
  <si>
    <t xml:space="preserve">W1889S00017</t>
  </si>
  <si>
    <t xml:space="preserve">ZY-W2089135482-GMWY</t>
  </si>
  <si>
    <t xml:space="preserve">B0D1G7DVCR</t>
  </si>
  <si>
    <t xml:space="preserve">W2089135482</t>
  </si>
  <si>
    <t xml:space="preserve">ZY-FG201230AAA-GMWY</t>
  </si>
  <si>
    <t xml:space="preserve">B0D1G9KNTS</t>
  </si>
  <si>
    <t xml:space="preserve">FG201230AAA</t>
  </si>
  <si>
    <t xml:space="preserve">ZY-WF321204AAE-GMWY</t>
  </si>
  <si>
    <t xml:space="preserve">B0D1G9ZLWM</t>
  </si>
  <si>
    <t xml:space="preserve">WF321204AAE</t>
  </si>
  <si>
    <t xml:space="preserve">ZY-WF321204AAD-GMWY</t>
  </si>
  <si>
    <t xml:space="preserve">B0D1G9PM7M</t>
  </si>
  <si>
    <t xml:space="preserve">WF321204AAD</t>
  </si>
  <si>
    <t xml:space="preserve">ZY-WF321204AAB-GMWY</t>
  </si>
  <si>
    <t xml:space="preserve">B0D1G83FRF</t>
  </si>
  <si>
    <t xml:space="preserve">WF321204AAB</t>
  </si>
  <si>
    <t xml:space="preserve">ZY-71424.00DT-GMWY</t>
  </si>
  <si>
    <t xml:space="preserve">B0D1G9Y78R</t>
  </si>
  <si>
    <t xml:space="preserve">71424.00DT</t>
  </si>
  <si>
    <t xml:space="preserve">ZY-54891.00GRY-GMWY</t>
  </si>
  <si>
    <t xml:space="preserve">B0D1G9LP3Q</t>
  </si>
  <si>
    <t xml:space="preserve">54891.00GRY</t>
  </si>
  <si>
    <t xml:space="preserve">ZY-W1889113134-GMWY</t>
  </si>
  <si>
    <t xml:space="preserve">B0D1GB6NG7</t>
  </si>
  <si>
    <t xml:space="preserve">W1889113134</t>
  </si>
  <si>
    <t xml:space="preserve">ZY-W1889113141-GMWY</t>
  </si>
  <si>
    <t xml:space="preserve">B0D1G8NBBY</t>
  </si>
  <si>
    <t xml:space="preserve">W1889113141</t>
  </si>
  <si>
    <t xml:space="preserve">ZY-W2099S00022-GMWY</t>
  </si>
  <si>
    <t xml:space="preserve">B0D1KHZPY3</t>
  </si>
  <si>
    <t xml:space="preserve">W2099S00022</t>
  </si>
  <si>
    <t xml:space="preserve">ZY-W2099S00023-GMWY</t>
  </si>
  <si>
    <t xml:space="preserve">B0D1KH9MX9</t>
  </si>
  <si>
    <t xml:space="preserve">W2099S00023</t>
  </si>
  <si>
    <t xml:space="preserve">ZY-W2099P175017-GMWY</t>
  </si>
  <si>
    <t xml:space="preserve">B0D1KH48V3</t>
  </si>
  <si>
    <t xml:space="preserve">W2099P175017</t>
  </si>
  <si>
    <t xml:space="preserve">ZY-W2099P175018-GMWY</t>
  </si>
  <si>
    <t xml:space="preserve">B0D1KHCVVX</t>
  </si>
  <si>
    <t xml:space="preserve">W2099P175018</t>
  </si>
  <si>
    <t xml:space="preserve">ZY-W2099P175019-GMWY</t>
  </si>
  <si>
    <t xml:space="preserve">B0D1KHLTBP</t>
  </si>
  <si>
    <t xml:space="preserve">W2099P175019</t>
  </si>
  <si>
    <t xml:space="preserve">ZY-W1650142142-GMWY</t>
  </si>
  <si>
    <t xml:space="preserve">B0D1KFW93R</t>
  </si>
  <si>
    <t xml:space="preserve">W1650142142</t>
  </si>
  <si>
    <t xml:space="preserve">ZY-W1650142143-GMWY</t>
  </si>
  <si>
    <t xml:space="preserve">B0D1KGH69P</t>
  </si>
  <si>
    <t xml:space="preserve">W1650142143</t>
  </si>
  <si>
    <t xml:space="preserve">ZY-W2225141373-GMWY</t>
  </si>
  <si>
    <t xml:space="preserve">B0D1KGFP2L</t>
  </si>
  <si>
    <t xml:space="preserve">W2225141373</t>
  </si>
  <si>
    <t xml:space="preserve">ZY-W1828S00049-GMWY</t>
  </si>
  <si>
    <t xml:space="preserve">B0D1KFV3GY</t>
  </si>
  <si>
    <t xml:space="preserve">W1828S00049</t>
  </si>
  <si>
    <t xml:space="preserve">ZY-W640142359-GMWY</t>
  </si>
  <si>
    <t xml:space="preserve">B0D1KFC6XP</t>
  </si>
  <si>
    <t xml:space="preserve">W640142359</t>
  </si>
  <si>
    <t xml:space="preserve">ZY-W640142462-GMWY</t>
  </si>
  <si>
    <t xml:space="preserve">B0D1KJQGV4</t>
  </si>
  <si>
    <t xml:space="preserve">W640142462</t>
  </si>
  <si>
    <t xml:space="preserve">ZY-W640142463-GMWY</t>
  </si>
  <si>
    <t xml:space="preserve">B0D1KFWL59</t>
  </si>
  <si>
    <t xml:space="preserve">W640142463</t>
  </si>
  <si>
    <t xml:space="preserve">ZY-W640142357-GMWY</t>
  </si>
  <si>
    <t xml:space="preserve">B0D1KHRYC5</t>
  </si>
  <si>
    <t xml:space="preserve">W640142357</t>
  </si>
  <si>
    <t xml:space="preserve">ZY-B082S00006-GMWY</t>
  </si>
  <si>
    <t xml:space="preserve">B0D1KH91RP</t>
  </si>
  <si>
    <t xml:space="preserve">B082S00006</t>
  </si>
  <si>
    <t xml:space="preserve">ZY-B082S00007-GMWY</t>
  </si>
  <si>
    <t xml:space="preserve">B0D1KG44SB</t>
  </si>
  <si>
    <t xml:space="preserve">B082S00007</t>
  </si>
  <si>
    <t xml:space="preserve">ZY-W2099P145702-GMWY</t>
  </si>
  <si>
    <t xml:space="preserve">B0D1R4DP84</t>
  </si>
  <si>
    <t xml:space="preserve">W2099P145702</t>
  </si>
  <si>
    <t xml:space="preserve">ZY-SZ000070AAA-GMWY</t>
  </si>
  <si>
    <t xml:space="preserve">B0D1R4J82W</t>
  </si>
  <si>
    <t xml:space="preserve">SZ000070AAA</t>
  </si>
  <si>
    <t xml:space="preserve">ZY-SZ000070AAE-GMWY</t>
  </si>
  <si>
    <t xml:space="preserve">B0D1R51T33</t>
  </si>
  <si>
    <t xml:space="preserve">SZ000070AAE</t>
  </si>
  <si>
    <t xml:space="preserve">ZY-W2225P174463-GMWY</t>
  </si>
  <si>
    <t xml:space="preserve">B0D1TLK8MP</t>
  </si>
  <si>
    <t xml:space="preserve">W2225P174463</t>
  </si>
  <si>
    <t xml:space="preserve">ZY-W2225P172520-GMWY</t>
  </si>
  <si>
    <t xml:space="preserve">B0D1TTDWJG</t>
  </si>
  <si>
    <t xml:space="preserve">W2225P172520</t>
  </si>
  <si>
    <t xml:space="preserve">ZY-SZ000110AAK-GMWY</t>
  </si>
  <si>
    <t xml:space="preserve">B0D1R61W9W</t>
  </si>
  <si>
    <t xml:space="preserve">SZ000110AAK</t>
  </si>
  <si>
    <t xml:space="preserve">ZY-SZ000010AAE-GMWY</t>
  </si>
  <si>
    <t xml:space="preserve">B0D1R367XM</t>
  </si>
  <si>
    <t xml:space="preserve">SZ000010AAE</t>
  </si>
  <si>
    <t xml:space="preserve">ZY-SZ000060AAE-GMWY</t>
  </si>
  <si>
    <t xml:space="preserve">B0D1R3J27P</t>
  </si>
  <si>
    <t xml:space="preserve">SZ000060AAE</t>
  </si>
  <si>
    <t xml:space="preserve">ZY-SZ000060AAA-GMWY</t>
  </si>
  <si>
    <t xml:space="preserve">B0D1R4X5LW</t>
  </si>
  <si>
    <t xml:space="preserve">SZ000060AAA</t>
  </si>
  <si>
    <t xml:space="preserve">ZY-W41928658-GMWY</t>
  </si>
  <si>
    <t xml:space="preserve">ZY-W41917522-GMWY</t>
  </si>
  <si>
    <t xml:space="preserve">ZY-FG201228AAE-GMWY</t>
  </si>
  <si>
    <t xml:space="preserve">B0D315LJNL</t>
  </si>
  <si>
    <t xml:space="preserve">ZY-FG201238AAA-GMWY</t>
  </si>
  <si>
    <t xml:space="preserve">B0D313D848</t>
  </si>
  <si>
    <t xml:space="preserve">FG201238AAA</t>
  </si>
  <si>
    <t xml:space="preserve">ZY-FG201228AAA-GMWY</t>
  </si>
  <si>
    <t xml:space="preserve">B0D312D8SW</t>
  </si>
  <si>
    <t xml:space="preserve">ZY-FV201207AAE-GMWY</t>
  </si>
  <si>
    <t xml:space="preserve">B0D312LBWH</t>
  </si>
  <si>
    <t xml:space="preserve">FV201207AAE</t>
  </si>
  <si>
    <t xml:space="preserve">ZY-FV201207AAK-GMWY</t>
  </si>
  <si>
    <t xml:space="preserve">B0D313FFPH</t>
  </si>
  <si>
    <t xml:space="preserve">FV201207AAK</t>
  </si>
  <si>
    <t xml:space="preserve">ZY-W640P147222-GMWY</t>
  </si>
  <si>
    <t xml:space="preserve">B0D41XXLXM</t>
  </si>
  <si>
    <t xml:space="preserve">W640P147222</t>
  </si>
  <si>
    <t xml:space="preserve">ZY-W640P147221-GMWY</t>
  </si>
  <si>
    <t xml:space="preserve">B0D41YNP72</t>
  </si>
  <si>
    <t xml:space="preserve">W640P147221</t>
  </si>
  <si>
    <t xml:space="preserve">ZY-W640P147223-GMWY</t>
  </si>
  <si>
    <t xml:space="preserve">B0D41X62DQ</t>
  </si>
  <si>
    <t xml:space="preserve">W640P147223</t>
  </si>
  <si>
    <t xml:space="preserve">ZY-W640P175471-GMWY</t>
  </si>
  <si>
    <t xml:space="preserve">B0D41YFR9V</t>
  </si>
  <si>
    <t xml:space="preserve">W640P175471</t>
  </si>
  <si>
    <t xml:space="preserve">ZY-W640P175470-GMWY</t>
  </si>
  <si>
    <t xml:space="preserve">B0D41XGNKY</t>
  </si>
  <si>
    <t xml:space="preserve">W640P175470</t>
  </si>
  <si>
    <t xml:space="preserve">ZY-WF321803AAC-GMWY</t>
  </si>
  <si>
    <t xml:space="preserve">B0D629FVC1</t>
  </si>
  <si>
    <t xml:space="preserve">WF321803AAC</t>
  </si>
  <si>
    <t xml:space="preserve">ZY-WF321803AAE-GMWY</t>
  </si>
  <si>
    <t xml:space="preserve">B0D621TKHP</t>
  </si>
  <si>
    <t xml:space="preserve">WF321803AAE</t>
  </si>
  <si>
    <t xml:space="preserve">ZY-WF321803AAA-GMWY</t>
  </si>
  <si>
    <t xml:space="preserve">B0D623SJSB</t>
  </si>
  <si>
    <t xml:space="preserve">WF321803AAA</t>
  </si>
  <si>
    <t xml:space="preserve">ZY-WF319366AAK-GMWY</t>
  </si>
  <si>
    <t xml:space="preserve">B0D6361QZ2</t>
  </si>
  <si>
    <t xml:space="preserve">WF319366AAK</t>
  </si>
  <si>
    <t xml:space="preserve">ZY-WF319366AAV-GMWY</t>
  </si>
  <si>
    <t xml:space="preserve">B0D636Y44N</t>
  </si>
  <si>
    <t xml:space="preserve">WF319366AAV</t>
  </si>
  <si>
    <t xml:space="preserve">ZY-WF319366AAB-GMWY</t>
  </si>
  <si>
    <t xml:space="preserve">B0D6364L5N</t>
  </si>
  <si>
    <t xml:space="preserve">WF319366AAB</t>
  </si>
  <si>
    <t xml:space="preserve">ZY-WF319366AAD-GMWY</t>
  </si>
  <si>
    <t xml:space="preserve">B0D6361QXY</t>
  </si>
  <si>
    <t xml:space="preserve">WF319366AAD</t>
  </si>
  <si>
    <t xml:space="preserve">ZY-WF531575AAB-GMWY</t>
  </si>
  <si>
    <t xml:space="preserve">B0D66CDZKX</t>
  </si>
  <si>
    <t xml:space="preserve">WF531575AAB</t>
  </si>
  <si>
    <t xml:space="preserve">ZY-WF531575AAA-GMWY</t>
  </si>
  <si>
    <t xml:space="preserve">B0D66CZB81</t>
  </si>
  <si>
    <t xml:space="preserve">WF531575AAA</t>
  </si>
  <si>
    <t xml:space="preserve">ZY-WF322820AAE-GMWY</t>
  </si>
  <si>
    <t xml:space="preserve">B0D66W28Q8</t>
  </si>
  <si>
    <t xml:space="preserve">WF322820AAE</t>
  </si>
  <si>
    <t xml:space="preserve">ZY-WF322820AAA-GMWY</t>
  </si>
  <si>
    <t xml:space="preserve">B0D66VKK6J</t>
  </si>
  <si>
    <t xml:space="preserve">WF322820AAA</t>
  </si>
  <si>
    <t xml:space="preserve">ZY-GX000364AAB-GMWY</t>
  </si>
  <si>
    <t xml:space="preserve">B0D6BVKPN1</t>
  </si>
  <si>
    <t xml:space="preserve">ZY-GX000364AAK-GMWY</t>
  </si>
  <si>
    <t xml:space="preserve">B0D6BXM2MS</t>
  </si>
  <si>
    <t xml:space="preserve">ZY-GX000365AAK-GMWY</t>
  </si>
  <si>
    <t xml:space="preserve">B0D6BXCK6V</t>
  </si>
  <si>
    <t xml:space="preserve">ZY-GX000365AAB-GMWY</t>
  </si>
  <si>
    <t xml:space="preserve">B0D6BWXPQL</t>
  </si>
  <si>
    <t xml:space="preserve">ZY-WF324840AAE-GMWY</t>
  </si>
  <si>
    <t xml:space="preserve">B0D6BVB39G</t>
  </si>
  <si>
    <t xml:space="preserve">WF324840AAE</t>
  </si>
  <si>
    <t xml:space="preserve">ZY-WF324840AAA-GMWY</t>
  </si>
  <si>
    <t xml:space="preserve">B0D6BWDMW9</t>
  </si>
  <si>
    <t xml:space="preserve">WF324840AAA</t>
  </si>
  <si>
    <t xml:space="preserve">ZY-WF324840AAH-GMWY</t>
  </si>
  <si>
    <t xml:space="preserve">B0D6BSMLGF</t>
  </si>
  <si>
    <t xml:space="preserve">WF324840AAH</t>
  </si>
  <si>
    <t xml:space="preserve">ZY-WF325569AAE-GMWY</t>
  </si>
  <si>
    <t xml:space="preserve">B0D6GF3MCG</t>
  </si>
  <si>
    <t xml:space="preserve">ZY-WF325569AAC-GMWY</t>
  </si>
  <si>
    <t xml:space="preserve">B0D6GBTRJY</t>
  </si>
  <si>
    <t xml:space="preserve">ZY-WF325569AAK-GMWY</t>
  </si>
  <si>
    <t xml:space="preserve">B0D6G8MLZH</t>
  </si>
  <si>
    <t xml:space="preserve">ZY-WF325569AAH-GMWY</t>
  </si>
  <si>
    <t xml:space="preserve">B0D6GH6YLM</t>
  </si>
  <si>
    <t xml:space="preserve">ZY-WF325568AAC-GMWY</t>
  </si>
  <si>
    <t xml:space="preserve">B0D6GFQW6X</t>
  </si>
  <si>
    <t xml:space="preserve">ZY-WF325568AAH-GMWY</t>
  </si>
  <si>
    <t xml:space="preserve">B0D6GG17KR</t>
  </si>
  <si>
    <t xml:space="preserve">ZY-WF325568AAE-GMWY</t>
  </si>
  <si>
    <t xml:space="preserve">B0D6GGD4BH</t>
  </si>
  <si>
    <t xml:space="preserve">ZY-WF325568AAK-GMWY</t>
  </si>
  <si>
    <t xml:space="preserve">B0D6GDZX89</t>
  </si>
  <si>
    <t xml:space="preserve">ZY-W395P181446-GMWY</t>
  </si>
  <si>
    <t xml:space="preserve">B0D6KL5LC3</t>
  </si>
  <si>
    <t xml:space="preserve">W395P181446</t>
  </si>
  <si>
    <t xml:space="preserve">ZY-W395P181447-GMWY</t>
  </si>
  <si>
    <t xml:space="preserve">B0D6KLRX43</t>
  </si>
  <si>
    <t xml:space="preserve">W395P181447</t>
  </si>
  <si>
    <t xml:space="preserve">ZY-W395P181443-GMWY</t>
  </si>
  <si>
    <t xml:space="preserve">B0D6KKYCTX</t>
  </si>
  <si>
    <t xml:space="preserve">W395P181443</t>
  </si>
  <si>
    <t xml:space="preserve">ZY-W395P181451-GMWY</t>
  </si>
  <si>
    <t xml:space="preserve">B0D6KLBL1Q</t>
  </si>
  <si>
    <t xml:space="preserve">W395P181451</t>
  </si>
  <si>
    <t xml:space="preserve">ZY-W395P181445-GMWY</t>
  </si>
  <si>
    <t xml:space="preserve">B0D6KLXXJ3</t>
  </si>
  <si>
    <t xml:space="preserve">W395P181445</t>
  </si>
  <si>
    <t xml:space="preserve">ZY-W395P181450-GMWY</t>
  </si>
  <si>
    <t xml:space="preserve">B0D6KJZHVY</t>
  </si>
  <si>
    <t xml:space="preserve">W395P181450</t>
  </si>
  <si>
    <t xml:space="preserve">ZYYS-72141.00-GMWY</t>
  </si>
  <si>
    <t xml:space="preserve">B0D6LND8NT</t>
  </si>
  <si>
    <t xml:space="preserve">ZYYS-72141.00DGRY-GMWY</t>
  </si>
  <si>
    <t xml:space="preserve">B0D6LMPPSZ</t>
  </si>
  <si>
    <t xml:space="preserve">72141.00DGRY</t>
  </si>
  <si>
    <t xml:space="preserve">ZYYS-66256.00-GMWY</t>
  </si>
  <si>
    <t xml:space="preserve">B0D6LN4HD1</t>
  </si>
  <si>
    <t xml:space="preserve">ZYYS-66256.00DGRY-GMWY</t>
  </si>
  <si>
    <t xml:space="preserve">B0D6LP4B2S</t>
  </si>
  <si>
    <t xml:space="preserve">ZYYS-66256.00WHI-GMWY</t>
  </si>
  <si>
    <t xml:space="preserve">B0D6LMM72D</t>
  </si>
  <si>
    <t xml:space="preserve">66256.00WHI</t>
  </si>
  <si>
    <t xml:space="preserve">ZY-WF316904AAP-GMWY</t>
  </si>
  <si>
    <t xml:space="preserve">B0D6RPJ992</t>
  </si>
  <si>
    <t xml:space="preserve">WF316904AAP</t>
  </si>
  <si>
    <t xml:space="preserve">ZY-WF316904AAD-GMWY</t>
  </si>
  <si>
    <t xml:space="preserve">B0D6RMQPRS</t>
  </si>
  <si>
    <t xml:space="preserve">WF316904AAD</t>
  </si>
  <si>
    <t xml:space="preserve">ZY-W2642P170280-GMWY</t>
  </si>
  <si>
    <t xml:space="preserve">B0D6RNT3V1</t>
  </si>
  <si>
    <t xml:space="preserve">W2642P170280</t>
  </si>
  <si>
    <t xml:space="preserve">ZY-W120284580-GMWY</t>
  </si>
  <si>
    <t xml:space="preserve">B0D6RPTMZM</t>
  </si>
  <si>
    <t xml:space="preserve">W120284580</t>
  </si>
  <si>
    <t xml:space="preserve">ZY-W120284583-GMWY</t>
  </si>
  <si>
    <t xml:space="preserve">B0D6RP36NG</t>
  </si>
  <si>
    <t xml:space="preserve">W120284583</t>
  </si>
  <si>
    <t xml:space="preserve">ZY-W120284579-GMWY</t>
  </si>
  <si>
    <t xml:space="preserve">B0D6RND3YL</t>
  </si>
  <si>
    <t xml:space="preserve">W120284579</t>
  </si>
  <si>
    <t xml:space="preserve">ZY-W1202P154921-GMWY</t>
  </si>
  <si>
    <t xml:space="preserve">B0D6RMK99N</t>
  </si>
  <si>
    <t xml:space="preserve">W1202P154921</t>
  </si>
  <si>
    <t xml:space="preserve">ZY-TM000002AAA-GMWY</t>
  </si>
  <si>
    <t xml:space="preserve">B0D6WBJMCV</t>
  </si>
  <si>
    <t xml:space="preserve">TM000002AAA</t>
  </si>
  <si>
    <t xml:space="preserve">ZY-SP100013AAA-GMWY</t>
  </si>
  <si>
    <t xml:space="preserve">B0D6WBH655</t>
  </si>
  <si>
    <t xml:space="preserve">ZY-SP100015AAA-GMWY</t>
  </si>
  <si>
    <t xml:space="preserve">B0D6W9B6ZY</t>
  </si>
  <si>
    <t xml:space="preserve">ZY-SP100013AAE-GMWY</t>
  </si>
  <si>
    <t xml:space="preserve">B0D6W8M5HC</t>
  </si>
  <si>
    <t xml:space="preserve">ZY-SP100015AAE-GMWY</t>
  </si>
  <si>
    <t xml:space="preserve">B0D6W9BZF6</t>
  </si>
  <si>
    <t xml:space="preserve">ZY-SP100025AAE-GMWY</t>
  </si>
  <si>
    <t xml:space="preserve">B0D6WCZLKJ</t>
  </si>
  <si>
    <t xml:space="preserve">SP100025AAE</t>
  </si>
  <si>
    <t xml:space="preserve">ZY-TM000002AAE-GMWY</t>
  </si>
  <si>
    <t xml:space="preserve">B0D6WCHPVG</t>
  </si>
  <si>
    <t xml:space="preserve">TM000002AAE</t>
  </si>
  <si>
    <t xml:space="preserve">ZY-3SP100025AAA-GMWY</t>
  </si>
  <si>
    <t xml:space="preserve">B0D6WBK2QG</t>
  </si>
  <si>
    <t xml:space="preserve">SP100025AAA</t>
  </si>
  <si>
    <t xml:space="preserve">ZY-59116.00GRY-GMWY</t>
  </si>
  <si>
    <t xml:space="preserve">B0D6YR6GLZ</t>
  </si>
  <si>
    <t xml:space="preserve">59116.00GRY</t>
  </si>
  <si>
    <t xml:space="preserve">ZY-59116.00-GMWY</t>
  </si>
  <si>
    <t xml:space="preserve">B0D6YSK3MN</t>
  </si>
  <si>
    <t xml:space="preserve">ZY-WF324995AAW-GMWY</t>
  </si>
  <si>
    <t xml:space="preserve">B0D6Z38GDJ</t>
  </si>
  <si>
    <t xml:space="preserve">WF324995AAW</t>
  </si>
  <si>
    <t xml:space="preserve">ZY-WF324995AAG-GMWY</t>
  </si>
  <si>
    <t xml:space="preserve">B0D6Z2RFCD</t>
  </si>
  <si>
    <t xml:space="preserve">WF324995AAG</t>
  </si>
  <si>
    <t xml:space="preserve">ZY-WF324995AAZ-GMWY</t>
  </si>
  <si>
    <t xml:space="preserve">B0D6Z317QT</t>
  </si>
  <si>
    <t xml:space="preserve">WF324995AAZ</t>
  </si>
  <si>
    <t xml:space="preserve">ZY-57593.00-AA-GMWY</t>
  </si>
  <si>
    <t xml:space="preserve">B0D761BSGX</t>
  </si>
  <si>
    <t xml:space="preserve">ZY-66899.00LBRN-AA-GMWY</t>
  </si>
  <si>
    <t xml:space="preserve">B0D75ZL3QH</t>
  </si>
  <si>
    <t xml:space="preserve">66899.00LBRN</t>
  </si>
  <si>
    <t xml:space="preserve">ZY-W2099P172318-AA-GMWY</t>
  </si>
  <si>
    <t xml:space="preserve">B0D75M54SQ</t>
  </si>
  <si>
    <t xml:space="preserve">ZY-63042.00MBRN-AA-GMWY</t>
  </si>
  <si>
    <t xml:space="preserve">B0D75X9584</t>
  </si>
  <si>
    <t xml:space="preserve">ZY-W209S00008-AA-GMWY</t>
  </si>
  <si>
    <t xml:space="preserve">B0D75QFR81</t>
  </si>
  <si>
    <t xml:space="preserve">W209S00008</t>
  </si>
  <si>
    <t xml:space="preserve">ZY-57328.00-AA-GMWY</t>
  </si>
  <si>
    <t xml:space="preserve">B0D75ZDLKT</t>
  </si>
  <si>
    <t xml:space="preserve">ZY-W2099S00017-12A-GMWY</t>
  </si>
  <si>
    <t xml:space="preserve">B0D77MGGD9</t>
  </si>
  <si>
    <t xml:space="preserve">W2099S00017</t>
  </si>
  <si>
    <t xml:space="preserve">ZY-W2505P151711-12A-GMWY</t>
  </si>
  <si>
    <t xml:space="preserve">B0D77MVVVK</t>
  </si>
  <si>
    <t xml:space="preserve">W2505P151711</t>
  </si>
  <si>
    <t xml:space="preserve">ZY-W2505P151712-12A-GMWY</t>
  </si>
  <si>
    <t xml:space="preserve">B0D77M9PSY</t>
  </si>
  <si>
    <t xml:space="preserve">W2505P151712</t>
  </si>
  <si>
    <t xml:space="preserve">ZY-W2099S00009-12A-GMWY</t>
  </si>
  <si>
    <t xml:space="preserve">B0D77LJSZL</t>
  </si>
  <si>
    <t xml:space="preserve">ZY-W2099S00018-12A-GMWY</t>
  </si>
  <si>
    <t xml:space="preserve">B0D77LTSBL</t>
  </si>
  <si>
    <t xml:space="preserve">W2099S00018</t>
  </si>
  <si>
    <t xml:space="preserve">ZY-W2099S00008-12A-GMWY</t>
  </si>
  <si>
    <t xml:space="preserve">B0D77MTPMR</t>
  </si>
  <si>
    <t xml:space="preserve">ZY-W2505P151713-12A-GMWY</t>
  </si>
  <si>
    <t xml:space="preserve">B0D77KWHXJ</t>
  </si>
  <si>
    <t xml:space="preserve">W2505P151713</t>
  </si>
  <si>
    <t xml:space="preserve">ZY-MF316616AAB-GMWY</t>
  </si>
  <si>
    <t xml:space="preserve">B0D78WV5YG</t>
  </si>
  <si>
    <t xml:space="preserve">ZY-MF316615AAB-GMWY</t>
  </si>
  <si>
    <t xml:space="preserve">B0D78XYXZQ</t>
  </si>
  <si>
    <t xml:space="preserve">ZY-MF316615AAH-GMWY</t>
  </si>
  <si>
    <t xml:space="preserve">B0D78X7ZDQ</t>
  </si>
  <si>
    <t xml:space="preserve">ZY-MF316615AAK-GMWY</t>
  </si>
  <si>
    <t xml:space="preserve">B0D78X6M8K</t>
  </si>
  <si>
    <t xml:space="preserve">ZY-MF316616AAH-GMWY</t>
  </si>
  <si>
    <t xml:space="preserve">B0D78X2GXP</t>
  </si>
  <si>
    <t xml:space="preserve">ZY-MF316616AAK-GMWY</t>
  </si>
  <si>
    <t xml:space="preserve">B0D78VTMHG</t>
  </si>
  <si>
    <t xml:space="preserve">ZY-SF000087AAK-GMWY</t>
  </si>
  <si>
    <t xml:space="preserve">B0D7C74VMY</t>
  </si>
  <si>
    <t xml:space="preserve">SF000087AAK</t>
  </si>
  <si>
    <t xml:space="preserve">ZY-SF000087AAB-GMWY</t>
  </si>
  <si>
    <t xml:space="preserve">B0D7C6CCR7</t>
  </si>
  <si>
    <t xml:space="preserve">SF000087AAB</t>
  </si>
  <si>
    <t xml:space="preserve">ZY-WF530173AAB-GMWY</t>
  </si>
  <si>
    <t xml:space="preserve">B0D7D7JFMC</t>
  </si>
  <si>
    <t xml:space="preserve">WF530173AAB</t>
  </si>
  <si>
    <t xml:space="preserve">ZY-N724P166863-GMWY</t>
  </si>
  <si>
    <t xml:space="preserve">B0D7D7X59X</t>
  </si>
  <si>
    <t xml:space="preserve">N724P166863</t>
  </si>
  <si>
    <t xml:space="preserve">ZY-WF323694AAB-GMWY</t>
  </si>
  <si>
    <t xml:space="preserve">B0D7D84YKD</t>
  </si>
  <si>
    <t xml:space="preserve">ZY-N724P166862-GMWY</t>
  </si>
  <si>
    <t xml:space="preserve">B0D7G7GP6B</t>
  </si>
  <si>
    <t xml:space="preserve">N724P166862</t>
  </si>
  <si>
    <t xml:space="preserve">ZY-WF323694AAK-GMWY</t>
  </si>
  <si>
    <t xml:space="preserve">B0D7D6PPBM</t>
  </si>
  <si>
    <t xml:space="preserve">ZY-WF530173AAM-GMWY</t>
  </si>
  <si>
    <t xml:space="preserve">B0D7D8Y3F3</t>
  </si>
  <si>
    <t xml:space="preserve">WF530173AAM</t>
  </si>
  <si>
    <t xml:space="preserve">ZY-SJ000118AAB-GMWY</t>
  </si>
  <si>
    <t xml:space="preserve">B0D7DBVGSC</t>
  </si>
  <si>
    <t xml:space="preserve">SJ000118AAB</t>
  </si>
  <si>
    <t xml:space="preserve">ZY-SJ000118AAK-GMWY</t>
  </si>
  <si>
    <t xml:space="preserve">B0D7D83G8M</t>
  </si>
  <si>
    <t xml:space="preserve">SJ000118AAK</t>
  </si>
  <si>
    <t xml:space="preserve">ZY-WF309909AAA-GMWY</t>
  </si>
  <si>
    <t xml:space="preserve">B0D7J4RJPG</t>
  </si>
  <si>
    <t xml:space="preserve">WF309909AAA</t>
  </si>
  <si>
    <t xml:space="preserve">ZY-WF309910EAA-GMWY</t>
  </si>
  <si>
    <t xml:space="preserve">B0D7JPJTFX</t>
  </si>
  <si>
    <t xml:space="preserve">WF309910EAA</t>
  </si>
  <si>
    <t xml:space="preserve">ZY-WF309910AAA-GMWY</t>
  </si>
  <si>
    <t xml:space="preserve">B0D7J4ZZNV</t>
  </si>
  <si>
    <t xml:space="preserve">WF309910AAA</t>
  </si>
  <si>
    <t xml:space="preserve">ZY-WF309909EAA-GMWY</t>
  </si>
  <si>
    <t xml:space="preserve">B0D7J6WRB7</t>
  </si>
  <si>
    <t xml:space="preserve">WF309909EAA</t>
  </si>
  <si>
    <t xml:space="preserve">ZY-SF000102AAA-GMWY</t>
  </si>
  <si>
    <t xml:space="preserve">B0D7DL39Z8</t>
  </si>
  <si>
    <t xml:space="preserve">ZY-SF000103AAA-GMWY</t>
  </si>
  <si>
    <t xml:space="preserve">B0D7J4H6SK</t>
  </si>
  <si>
    <t xml:space="preserve">ZY-SF000102AAE-GMWY</t>
  </si>
  <si>
    <t xml:space="preserve">B0D7J5VX33</t>
  </si>
  <si>
    <t xml:space="preserve">ZY-SF000103AAE-GMWY</t>
  </si>
  <si>
    <t xml:space="preserve">B0D7J41CYM</t>
  </si>
  <si>
    <t xml:space="preserve">ZY-W504P143281-GMWY</t>
  </si>
  <si>
    <t xml:space="preserve">B0D7J1N1RT</t>
  </si>
  <si>
    <t xml:space="preserve">ZY-W504P143283-GMWY</t>
  </si>
  <si>
    <t xml:space="preserve">B0D7J64C6V</t>
  </si>
  <si>
    <t xml:space="preserve">ZY-W504P143282-GMWY</t>
  </si>
  <si>
    <t xml:space="preserve">B0D7J3TWCB</t>
  </si>
  <si>
    <t xml:space="preserve">ZY-WF309290AAK-GMWY</t>
  </si>
  <si>
    <t xml:space="preserve">B0D7MKQXH8</t>
  </si>
  <si>
    <t xml:space="preserve">ZY-WF293232AAK-GMWY</t>
  </si>
  <si>
    <t xml:space="preserve">B0D7MH8561</t>
  </si>
  <si>
    <t xml:space="preserve">ZY-WF309290AAM-GMWY</t>
  </si>
  <si>
    <t xml:space="preserve">B0D7MK15HQ</t>
  </si>
  <si>
    <t xml:space="preserve">ZY-WF293232AAM-GMWY</t>
  </si>
  <si>
    <t xml:space="preserve">B0D7MKFBJT</t>
  </si>
  <si>
    <t xml:space="preserve">ZY-W1435S00006-GMWY</t>
  </si>
  <si>
    <t xml:space="preserve">B0D7M428SW</t>
  </si>
  <si>
    <t xml:space="preserve">W1435S00006</t>
  </si>
  <si>
    <t xml:space="preserve">ZY-W1435S00004-GMWY</t>
  </si>
  <si>
    <t xml:space="preserve">B0D7M4QTBS</t>
  </si>
  <si>
    <t xml:space="preserve">W1435S00004</t>
  </si>
  <si>
    <t xml:space="preserve">ZY-W1435S00005-GMWY</t>
  </si>
  <si>
    <t xml:space="preserve">B0D7M4DNRG</t>
  </si>
  <si>
    <t xml:space="preserve">W1435S00005</t>
  </si>
  <si>
    <t xml:space="preserve">ZY-W1435S00003-GMWY</t>
  </si>
  <si>
    <t xml:space="preserve">B0D7M7F4JL</t>
  </si>
  <si>
    <t xml:space="preserve">W1435S00003</t>
  </si>
  <si>
    <t xml:space="preserve">ZY-W579121034-GMWY</t>
  </si>
  <si>
    <t xml:space="preserve">B0D7W58J4C</t>
  </si>
  <si>
    <t xml:space="preserve">W579121034</t>
  </si>
  <si>
    <t xml:space="preserve">ZY-W579121278-GMWY</t>
  </si>
  <si>
    <t xml:space="preserve">B0D7W4L2C2</t>
  </si>
  <si>
    <t xml:space="preserve">W579121278</t>
  </si>
  <si>
    <t xml:space="preserve">ZY-W579121276-GMWY</t>
  </si>
  <si>
    <t xml:space="preserve">B0D7W5NFY9</t>
  </si>
  <si>
    <t xml:space="preserve">W579121276</t>
  </si>
  <si>
    <t xml:space="preserve">ZY-W579121279-GMWY</t>
  </si>
  <si>
    <t xml:space="preserve">B0D7W6YP8T</t>
  </si>
  <si>
    <t xml:space="preserve">W579121279</t>
  </si>
  <si>
    <t xml:space="preserve">ZY-W579121277-GMWY</t>
  </si>
  <si>
    <t xml:space="preserve">B0D7W61LC9</t>
  </si>
  <si>
    <t xml:space="preserve">W579121277</t>
  </si>
  <si>
    <t xml:space="preserve">ZY-W579121280-GMWY</t>
  </si>
  <si>
    <t xml:space="preserve">B0D7W5K554</t>
  </si>
  <si>
    <t xml:space="preserve">W579121280</t>
  </si>
  <si>
    <t xml:space="preserve">ZY-SD000019AAK-GMWY</t>
  </si>
  <si>
    <t xml:space="preserve">B0D7VR5CXP</t>
  </si>
  <si>
    <t xml:space="preserve">ZY-WF313577AAB-GMWY</t>
  </si>
  <si>
    <t xml:space="preserve">B0D7VPH6BN</t>
  </si>
  <si>
    <t xml:space="preserve">ZY-SD000019AAB-GMWY</t>
  </si>
  <si>
    <t xml:space="preserve">B0D7VP6CXS</t>
  </si>
  <si>
    <t xml:space="preserve">ZY-WF313577AAK-GMWY</t>
  </si>
  <si>
    <t xml:space="preserve">B0D7VQJWJJ</t>
  </si>
  <si>
    <t xml:space="preserve">ZY-WF530025AAD-GMWY</t>
  </si>
  <si>
    <t xml:space="preserve">B0D815S1W9</t>
  </si>
  <si>
    <t xml:space="preserve">ZY-WF530031AAP-GMWY</t>
  </si>
  <si>
    <t xml:space="preserve">B0D815GZQK</t>
  </si>
  <si>
    <t xml:space="preserve">ZY-WF530026AAD-GMWY</t>
  </si>
  <si>
    <t xml:space="preserve">B0D815XV7M</t>
  </si>
  <si>
    <t xml:space="preserve">ZY-WF530029AAP-GMWY</t>
  </si>
  <si>
    <t xml:space="preserve">B0D815BLMT</t>
  </si>
  <si>
    <t xml:space="preserve">ZY-WF530027AAD-GMWY</t>
  </si>
  <si>
    <t xml:space="preserve">B0D815WBMQ</t>
  </si>
  <si>
    <t xml:space="preserve">ZY-WF530030AAP-GMWY</t>
  </si>
  <si>
    <t xml:space="preserve">B0D7Z91HMQ</t>
  </si>
  <si>
    <t xml:space="preserve">ZY-W2629P176844-GMWY</t>
  </si>
  <si>
    <t xml:space="preserve">B0D86QYG2Q</t>
  </si>
  <si>
    <t xml:space="preserve">W2629P176844</t>
  </si>
  <si>
    <t xml:space="preserve">ZY-W2629P176847-GMWY</t>
  </si>
  <si>
    <t xml:space="preserve">B0D86LHHBK</t>
  </si>
  <si>
    <t xml:space="preserve">W2629P176847</t>
  </si>
  <si>
    <t xml:space="preserve">ZY-W2702P183971-GMWY</t>
  </si>
  <si>
    <t xml:space="preserve">B0D83YK53D</t>
  </si>
  <si>
    <t xml:space="preserve">W2702P183971</t>
  </si>
  <si>
    <t xml:space="preserve">ZY-W2702P184359-GMWY</t>
  </si>
  <si>
    <t xml:space="preserve">B0D84257J3</t>
  </si>
  <si>
    <t xml:space="preserve">W2702P184359</t>
  </si>
  <si>
    <t xml:space="preserve">ZY-W2702P184395-GMWY</t>
  </si>
  <si>
    <t xml:space="preserve">B0D83YKNPG</t>
  </si>
  <si>
    <t xml:space="preserve">W2702P184395</t>
  </si>
  <si>
    <t xml:space="preserve">ZY-W2702P183964-GMWY</t>
  </si>
  <si>
    <t xml:space="preserve">B0D83YKG77</t>
  </si>
  <si>
    <t xml:space="preserve">W2702P183964</t>
  </si>
  <si>
    <t xml:space="preserve">ZY-W2702P183952-GMWY</t>
  </si>
  <si>
    <t xml:space="preserve">B0D83YFNPY</t>
  </si>
  <si>
    <t xml:space="preserve">W2702P183952</t>
  </si>
  <si>
    <t xml:space="preserve">ZY-W2702P183969-GMWY</t>
  </si>
  <si>
    <t xml:space="preserve">B0D841XX5B</t>
  </si>
  <si>
    <t xml:space="preserve">W2702P183969</t>
  </si>
  <si>
    <t xml:space="preserve">ZY-WF302176AAE-GMWY</t>
  </si>
  <si>
    <t xml:space="preserve">B0D87KFP3V</t>
  </si>
  <si>
    <t xml:space="preserve">WF302176AAE</t>
  </si>
  <si>
    <t xml:space="preserve">ZY-WF302176AAL-GMWY</t>
  </si>
  <si>
    <t xml:space="preserve">B0D82162T9</t>
  </si>
  <si>
    <t xml:space="preserve">WF302176AAL</t>
  </si>
  <si>
    <t xml:space="preserve">ZY-WF302176AAK-GMWY</t>
  </si>
  <si>
    <t xml:space="preserve">B0D87JVDJ8</t>
  </si>
  <si>
    <t xml:space="preserve">WF302176AAK</t>
  </si>
  <si>
    <t xml:space="preserve">ZY-WF302177AAN-GMWY</t>
  </si>
  <si>
    <t xml:space="preserve">B0D8215WZS</t>
  </si>
  <si>
    <t xml:space="preserve">WF302177AAN</t>
  </si>
  <si>
    <t xml:space="preserve">ZY-WF302177AAL-GMWY</t>
  </si>
  <si>
    <t xml:space="preserve">B0D87MNZG4</t>
  </si>
  <si>
    <t xml:space="preserve">WF302177AAL</t>
  </si>
  <si>
    <t xml:space="preserve">ZY-WF302176AAN-GMWY</t>
  </si>
  <si>
    <t xml:space="preserve">B0D87JTDSZ</t>
  </si>
  <si>
    <t xml:space="preserve">WF302176AAN</t>
  </si>
  <si>
    <t xml:space="preserve">ZY-WF302177AAE-GMWY</t>
  </si>
  <si>
    <t xml:space="preserve">B0D87KC33F</t>
  </si>
  <si>
    <t xml:space="preserve">WF302177AAE</t>
  </si>
  <si>
    <t xml:space="preserve">ZY-WF302177AAK-GMWY</t>
  </si>
  <si>
    <t xml:space="preserve">B0D87JFJSH</t>
  </si>
  <si>
    <t xml:space="preserve">WF302177AAK</t>
  </si>
  <si>
    <t xml:space="preserve">ZY-MF323495AAH-GMWY</t>
  </si>
  <si>
    <t xml:space="preserve">B0D8BPYK3P</t>
  </si>
  <si>
    <t xml:space="preserve">MF323495AAH</t>
  </si>
  <si>
    <t xml:space="preserve">ZY-MF323495AAB-GMWY</t>
  </si>
  <si>
    <t xml:space="preserve">B0D8BQV27Y</t>
  </si>
  <si>
    <t xml:space="preserve">MF323495AAB</t>
  </si>
  <si>
    <t xml:space="preserve">ZY-MF323495AAK-GMWY</t>
  </si>
  <si>
    <t xml:space="preserve">B0D8BQGPZ5</t>
  </si>
  <si>
    <t xml:space="preserve">MF323495AAK</t>
  </si>
  <si>
    <t xml:space="preserve">ZY-MF323494AAB-GMWY</t>
  </si>
  <si>
    <t xml:space="preserve">B0D8BNZQFY</t>
  </si>
  <si>
    <t xml:space="preserve">MF323494AAB</t>
  </si>
  <si>
    <t xml:space="preserve">ZY-MF323494AAK-GMWY</t>
  </si>
  <si>
    <t xml:space="preserve">B0D8BPK4H3</t>
  </si>
  <si>
    <t xml:space="preserve">MF323494AAK</t>
  </si>
  <si>
    <t xml:space="preserve">ZY-MF323494AAH-GMWY</t>
  </si>
  <si>
    <t xml:space="preserve">B0D8BQPZZP</t>
  </si>
  <si>
    <t xml:space="preserve">MF323494AAH</t>
  </si>
  <si>
    <t xml:space="preserve">ZY-MF323483AAB-GMWY</t>
  </si>
  <si>
    <t xml:space="preserve">B0D8BS3ZDJ</t>
  </si>
  <si>
    <t xml:space="preserve">MF323483AAB</t>
  </si>
  <si>
    <t xml:space="preserve">ZY-MF323484AAB-GMWY</t>
  </si>
  <si>
    <t xml:space="preserve">B0D8BRYFJW</t>
  </si>
  <si>
    <t xml:space="preserve">MF323484AAB</t>
  </si>
  <si>
    <t xml:space="preserve">ZY-MF323484AAK-GMWY</t>
  </si>
  <si>
    <t xml:space="preserve">B0D8BR74LM</t>
  </si>
  <si>
    <t xml:space="preserve">MF323484AAK</t>
  </si>
  <si>
    <t xml:space="preserve">ZY-MF323483AAK-GMWY</t>
  </si>
  <si>
    <t xml:space="preserve">B0D8BQP4RN</t>
  </si>
  <si>
    <t xml:space="preserve">MF323483AAK</t>
  </si>
  <si>
    <t xml:space="preserve">ZY-MF305886AAK-GMWY</t>
  </si>
  <si>
    <t xml:space="preserve">B0D8FMVP5W</t>
  </si>
  <si>
    <t xml:space="preserve">ZY-MF305893AAH-GMWY</t>
  </si>
  <si>
    <t xml:space="preserve">B0D8FHZ3XP</t>
  </si>
  <si>
    <t xml:space="preserve">ZY-MF305893AAB-GMWY</t>
  </si>
  <si>
    <t xml:space="preserve">B0D8FMSRCN</t>
  </si>
  <si>
    <t xml:space="preserve">ZY-MF305886AAH-GMWY</t>
  </si>
  <si>
    <t xml:space="preserve">B0D8FLKKHZ</t>
  </si>
  <si>
    <t xml:space="preserve">ZY-MF305893AAK-GMWY</t>
  </si>
  <si>
    <t xml:space="preserve">B0D8FNFX3Y</t>
  </si>
  <si>
    <t xml:space="preserve">ZY-MF305886AAB-GMWY</t>
  </si>
  <si>
    <t xml:space="preserve">B0D8FNKFVZ</t>
  </si>
  <si>
    <t xml:space="preserve">ZY-N733P171450A-GMWY</t>
  </si>
  <si>
    <t xml:space="preserve">B0D8J2WPYN</t>
  </si>
  <si>
    <t xml:space="preserve">N733P171450A</t>
  </si>
  <si>
    <t xml:space="preserve">ZY-N733P171450H-GMWY</t>
  </si>
  <si>
    <t xml:space="preserve">B0D8J3MPPS</t>
  </si>
  <si>
    <t xml:space="preserve">N733P171450H</t>
  </si>
  <si>
    <t xml:space="preserve">ZY-WF311629AAH-GMWY</t>
  </si>
  <si>
    <t xml:space="preserve">B0D8J18M3Z</t>
  </si>
  <si>
    <t xml:space="preserve">WF311629AAH</t>
  </si>
  <si>
    <t xml:space="preserve">ZY-N733P171431A-GMWY</t>
  </si>
  <si>
    <t xml:space="preserve">B0D8J2SXXS</t>
  </si>
  <si>
    <t xml:space="preserve">N733P171431A</t>
  </si>
  <si>
    <t xml:space="preserve">ZY-N733P171431H-GMWY</t>
  </si>
  <si>
    <t xml:space="preserve">B0D8HZTK1R</t>
  </si>
  <si>
    <t xml:space="preserve">N733P171431H</t>
  </si>
  <si>
    <t xml:space="preserve">ZY-WF311629AAK-GMWY</t>
  </si>
  <si>
    <t xml:space="preserve">B0D8J5Q1WZ</t>
  </si>
  <si>
    <t xml:space="preserve">WF311629AAK</t>
  </si>
  <si>
    <t xml:space="preserve">ZY-W1998124486-GMWY</t>
  </si>
  <si>
    <t xml:space="preserve">B0D8KTG4NH</t>
  </si>
  <si>
    <t xml:space="preserve">W1998124486</t>
  </si>
  <si>
    <t xml:space="preserve">ZY-W1998124479-GMWY</t>
  </si>
  <si>
    <t xml:space="preserve">B0D8KS96NX</t>
  </si>
  <si>
    <t xml:space="preserve">W1998124479</t>
  </si>
  <si>
    <t xml:space="preserve">ZY-W1998124482-GMWY</t>
  </si>
  <si>
    <t xml:space="preserve">B0D8KT99JR</t>
  </si>
  <si>
    <t xml:space="preserve">W1998124482</t>
  </si>
  <si>
    <t xml:space="preserve">ZY-W1998124488-GMWY</t>
  </si>
  <si>
    <t xml:space="preserve">B0D8KSYD9T</t>
  </si>
  <si>
    <t xml:space="preserve">W1998124488</t>
  </si>
  <si>
    <t xml:space="preserve">ZY-W2113P181632-GMWY</t>
  </si>
  <si>
    <t xml:space="preserve">B0D8PQ9JTG</t>
  </si>
  <si>
    <t xml:space="preserve">W2113P181632</t>
  </si>
  <si>
    <t xml:space="preserve">ZY-W2113P181633-GMWY</t>
  </si>
  <si>
    <t xml:space="preserve">B0D8PRKPCF</t>
  </si>
  <si>
    <t xml:space="preserve">W2113P181633</t>
  </si>
  <si>
    <t xml:space="preserve">ZY-W2113P181631-GMWY</t>
  </si>
  <si>
    <t xml:space="preserve">B0D8PXNRVH</t>
  </si>
  <si>
    <t xml:space="preserve">W2113P181631</t>
  </si>
  <si>
    <t xml:space="preserve">ZY-W2113P181630-GMWY</t>
  </si>
  <si>
    <t xml:space="preserve">B0D8PTBBVZ</t>
  </si>
  <si>
    <t xml:space="preserve">W2113P181630</t>
  </si>
  <si>
    <t xml:space="preserve">ZY-W1765P169735-GMWY</t>
  </si>
  <si>
    <t xml:space="preserve">B0D8TGPM4F</t>
  </si>
  <si>
    <t xml:space="preserve">W1765P169735</t>
  </si>
  <si>
    <t xml:space="preserve">ZY-W1765P169734-GMWY</t>
  </si>
  <si>
    <t xml:space="preserve">B0D8TJT6G5</t>
  </si>
  <si>
    <t xml:space="preserve">W1765P169734</t>
  </si>
  <si>
    <t xml:space="preserve">ZY-W1765P169733-GMWY</t>
  </si>
  <si>
    <t xml:space="preserve">B0D8TJVRHB</t>
  </si>
  <si>
    <t xml:space="preserve">W1765P169733</t>
  </si>
  <si>
    <t xml:space="preserve">ZY-W1765P169732-GMWY</t>
  </si>
  <si>
    <t xml:space="preserve">B0D8TJGS4D</t>
  </si>
  <si>
    <t xml:space="preserve">W1765P169732</t>
  </si>
  <si>
    <t xml:space="preserve">ZY-W2564P168263-GMWY</t>
  </si>
  <si>
    <t xml:space="preserve">B0D8THDKZ4</t>
  </si>
  <si>
    <t xml:space="preserve">W2564P168263</t>
  </si>
  <si>
    <t xml:space="preserve">ZY-W2564P168260-GMWY</t>
  </si>
  <si>
    <t xml:space="preserve">B0D8TH3Q4C</t>
  </si>
  <si>
    <t xml:space="preserve">W2564P168260</t>
  </si>
  <si>
    <t xml:space="preserve">ZY-W2564P168259-GMWY</t>
  </si>
  <si>
    <t xml:space="preserve">B0D8TJDP99</t>
  </si>
  <si>
    <t xml:space="preserve">W2564P168259</t>
  </si>
  <si>
    <t xml:space="preserve">ZY-W1283121839-GMWY</t>
  </si>
  <si>
    <t xml:space="preserve">B0D8W66QTW</t>
  </si>
  <si>
    <t xml:space="preserve">W1283121839</t>
  </si>
  <si>
    <t xml:space="preserve">ZY-W167382609-GMWY</t>
  </si>
  <si>
    <t xml:space="preserve">B0D8W3M11G</t>
  </si>
  <si>
    <t xml:space="preserve">W167382609</t>
  </si>
  <si>
    <t xml:space="preserve">ZY-W1829P164340-GMWY</t>
  </si>
  <si>
    <t xml:space="preserve">B0D92BPPQT</t>
  </si>
  <si>
    <t xml:space="preserve">W1829P164340</t>
  </si>
  <si>
    <t xml:space="preserve">ZY-W1829121806-GMWY</t>
  </si>
  <si>
    <t xml:space="preserve">B0D92CQB8N</t>
  </si>
  <si>
    <t xml:space="preserve">W1829121806</t>
  </si>
  <si>
    <t xml:space="preserve">ZY-W1829121813-GMWY</t>
  </si>
  <si>
    <t xml:space="preserve">B0D92CPCNR</t>
  </si>
  <si>
    <t xml:space="preserve">W1829121813</t>
  </si>
  <si>
    <t xml:space="preserve">ZY-W1829121804-GMWY</t>
  </si>
  <si>
    <t xml:space="preserve">B0D92C4PGR</t>
  </si>
  <si>
    <t xml:space="preserve">W1829121804</t>
  </si>
  <si>
    <t xml:space="preserve">ZY-W1829P164337-GMWY</t>
  </si>
  <si>
    <t xml:space="preserve">B0D92B2Z98</t>
  </si>
  <si>
    <t xml:space="preserve">W1829P164337</t>
  </si>
  <si>
    <t xml:space="preserve">ZY-W1829121814-GMWY</t>
  </si>
  <si>
    <t xml:space="preserve">B0D92975ZY</t>
  </si>
  <si>
    <t xml:space="preserve">W1829121814</t>
  </si>
  <si>
    <t xml:space="preserve">ZY-W1829P164333-GMWY</t>
  </si>
  <si>
    <t xml:space="preserve">B0D9291WCP</t>
  </si>
  <si>
    <t xml:space="preserve">W1829P164333</t>
  </si>
  <si>
    <t xml:space="preserve">ZY-T2694P188119-GMWY</t>
  </si>
  <si>
    <t xml:space="preserve">B0D92BVTZL</t>
  </si>
  <si>
    <t xml:space="preserve">T2694P188119</t>
  </si>
  <si>
    <t xml:space="preserve">ZY-T2694P188037-GMWY</t>
  </si>
  <si>
    <t xml:space="preserve">B0D92BMS7D</t>
  </si>
  <si>
    <t xml:space="preserve">T2694P188037</t>
  </si>
  <si>
    <t xml:space="preserve">ZY-T2694P188113-GMWY</t>
  </si>
  <si>
    <t xml:space="preserve">B0D92C88TG</t>
  </si>
  <si>
    <t xml:space="preserve">T2694P188113</t>
  </si>
  <si>
    <t xml:space="preserve">ZY-BS319895AAA-GMWY</t>
  </si>
  <si>
    <t xml:space="preserve">B0D929433H</t>
  </si>
  <si>
    <t xml:space="preserve">BS319895AAA</t>
  </si>
  <si>
    <t xml:space="preserve">ZY-BS319895AAC-GMWY</t>
  </si>
  <si>
    <t xml:space="preserve">B0D9299KSR</t>
  </si>
  <si>
    <t xml:space="preserve">BS319895AAC</t>
  </si>
  <si>
    <t xml:space="preserve">ZY-BS319895AAE-GMWY</t>
  </si>
  <si>
    <t xml:space="preserve">B0D929CQV3</t>
  </si>
  <si>
    <t xml:space="preserve">BS319895AAE</t>
  </si>
  <si>
    <t xml:space="preserve">ZY-W504119707-GMWY</t>
  </si>
  <si>
    <t xml:space="preserve">B0D948ZNXH</t>
  </si>
  <si>
    <t xml:space="preserve">ZY-W504119716-GMWY</t>
  </si>
  <si>
    <t xml:space="preserve">B0D949HR8W</t>
  </si>
  <si>
    <t xml:space="preserve">ZY-W504119709-GMWY</t>
  </si>
  <si>
    <t xml:space="preserve">B0D94BPNYJ</t>
  </si>
  <si>
    <t xml:space="preserve">ZY-W504119708-GMWY</t>
  </si>
  <si>
    <t xml:space="preserve">B0D94BD6P5</t>
  </si>
  <si>
    <t xml:space="preserve">ZY-W504119713-GMWY</t>
  </si>
  <si>
    <t xml:space="preserve">B0D949RG2D</t>
  </si>
  <si>
    <t xml:space="preserve">ZY-W504119715-GMWY</t>
  </si>
  <si>
    <t xml:space="preserve">B0D94BNWW8</t>
  </si>
  <si>
    <t xml:space="preserve">ZY-W504119717-GMWY</t>
  </si>
  <si>
    <t xml:space="preserve">B0D948VCSC</t>
  </si>
  <si>
    <t xml:space="preserve">ZY-W504119711-GMWY</t>
  </si>
  <si>
    <t xml:space="preserve">B0D94BNT4K</t>
  </si>
  <si>
    <t xml:space="preserve">ZY-W504119712-GMWY</t>
  </si>
  <si>
    <t xml:space="preserve">B0D949F47B</t>
  </si>
  <si>
    <t xml:space="preserve">ZY-HL000090AAK-GMWY</t>
  </si>
  <si>
    <t xml:space="preserve">B0D949X1TY</t>
  </si>
  <si>
    <t xml:space="preserve">ZY-HL000090AAD-GMWY</t>
  </si>
  <si>
    <t xml:space="preserve">B0D949TXT9</t>
  </si>
  <si>
    <t xml:space="preserve">ZY-W2393P168722-GMWY</t>
  </si>
  <si>
    <t xml:space="preserve">B0D9666NBP</t>
  </si>
  <si>
    <t xml:space="preserve">W2393P168722</t>
  </si>
  <si>
    <t xml:space="preserve">ZY-W2393P168715-GMWY</t>
  </si>
  <si>
    <t xml:space="preserve">B0D966MSYV</t>
  </si>
  <si>
    <t xml:space="preserve">W2393P168715</t>
  </si>
  <si>
    <t xml:space="preserve">ZY-W2393P168728-GMWY</t>
  </si>
  <si>
    <t xml:space="preserve">B0D965PBT2</t>
  </si>
  <si>
    <t xml:space="preserve">W2393P168728</t>
  </si>
  <si>
    <t xml:space="preserve">ZY-WF305498AAK-GMWY</t>
  </si>
  <si>
    <t xml:space="preserve">B0D95KZRQ2</t>
  </si>
  <si>
    <t xml:space="preserve">ZY-N704P165645-GMWY</t>
  </si>
  <si>
    <t xml:space="preserve">B0D95LC6XR</t>
  </si>
  <si>
    <t xml:space="preserve">ZY-GX000458AAK-GMWY</t>
  </si>
  <si>
    <t xml:space="preserve">B0D9BPG55F</t>
  </si>
  <si>
    <t xml:space="preserve">ZY-GX000458AAE-GMWY</t>
  </si>
  <si>
    <t xml:space="preserve">B0D9BP6H36</t>
  </si>
  <si>
    <t xml:space="preserve">ZY-GX000457AAE-GMWY</t>
  </si>
  <si>
    <t xml:space="preserve">B0D9BN99MK</t>
  </si>
  <si>
    <t xml:space="preserve">ZY-GX000457AAK-GMWY</t>
  </si>
  <si>
    <t xml:space="preserve">B0D9BNVV6W</t>
  </si>
  <si>
    <t xml:space="preserve">ZY-WF304441AAK-GMWY</t>
  </si>
  <si>
    <t xml:space="preserve">B0D9BH5SQ8</t>
  </si>
  <si>
    <t xml:space="preserve">WF304441AAK</t>
  </si>
  <si>
    <t xml:space="preserve">ZY-WF304441AAD-GMWY</t>
  </si>
  <si>
    <t xml:space="preserve">B0D9BFK7HN</t>
  </si>
  <si>
    <t xml:space="preserve">WF304441AAD</t>
  </si>
  <si>
    <t xml:space="preserve">ZY-N724P184891B-GMWY</t>
  </si>
  <si>
    <t xml:space="preserve">B0D9BDCV8Y</t>
  </si>
  <si>
    <t xml:space="preserve">N724P184891B</t>
  </si>
  <si>
    <t xml:space="preserve">ZY-WF304441AAB-GMWY</t>
  </si>
  <si>
    <t xml:space="preserve">B0D9BCMQJV</t>
  </si>
  <si>
    <t xml:space="preserve">WF304441AAB</t>
  </si>
  <si>
    <t xml:space="preserve">ZY-N724P184891D-GMWY</t>
  </si>
  <si>
    <t xml:space="preserve">B0D9BDWLV5</t>
  </si>
  <si>
    <t xml:space="preserve">N724P184891D</t>
  </si>
  <si>
    <t xml:space="preserve">ZY-N724P184891K-GMWY</t>
  </si>
  <si>
    <t xml:space="preserve">B0D9BHKJRY</t>
  </si>
  <si>
    <t xml:space="preserve">N724P184891K</t>
  </si>
  <si>
    <t xml:space="preserve">ZY-W636P183147-GMWY</t>
  </si>
  <si>
    <t xml:space="preserve">B0DB8MKMT2</t>
  </si>
  <si>
    <t xml:space="preserve">W636P183147</t>
  </si>
  <si>
    <t xml:space="preserve">ZY-W636P183156-GMWY</t>
  </si>
  <si>
    <t xml:space="preserve">B0DB8MFCMZ</t>
  </si>
  <si>
    <t xml:space="preserve">ZY-W636P183669-GMWY</t>
  </si>
  <si>
    <t xml:space="preserve">B0DB8LZ4HL</t>
  </si>
  <si>
    <t xml:space="preserve">W636P183669</t>
  </si>
  <si>
    <t xml:space="preserve">ZY-W636P183153-GMWY</t>
  </si>
  <si>
    <t xml:space="preserve">B0DB8MLHPJ</t>
  </si>
  <si>
    <t xml:space="preserve">W636P183153</t>
  </si>
  <si>
    <t xml:space="preserve">ZY-W636P183157-GMWY</t>
  </si>
  <si>
    <t xml:space="preserve">B0DB8M7C8G</t>
  </si>
  <si>
    <t xml:space="preserve">ZY-W636P176755-GMWY</t>
  </si>
  <si>
    <t xml:space="preserve">B0DB8L17MD</t>
  </si>
  <si>
    <t xml:space="preserve">ZY-W636P176797-GMWY</t>
  </si>
  <si>
    <t xml:space="preserve">B0DB8PS75Q</t>
  </si>
  <si>
    <t xml:space="preserve">ZY-W636P176805-GMWY</t>
  </si>
  <si>
    <t xml:space="preserve">B0DB8MNN63</t>
  </si>
  <si>
    <t xml:space="preserve">ZY-W636P176802-GMWY</t>
  </si>
  <si>
    <t xml:space="preserve">B0DB8NTGXB</t>
  </si>
  <si>
    <t xml:space="preserve">ZY-W636P176774-GMWY</t>
  </si>
  <si>
    <t xml:space="preserve">B0DB8MYF9M</t>
  </si>
  <si>
    <t xml:space="preserve">ZY-W636P188721-GMWY</t>
  </si>
  <si>
    <t xml:space="preserve">B0DB8P8CDW</t>
  </si>
  <si>
    <t xml:space="preserve">ZY-W636P176753-GMWY</t>
  </si>
  <si>
    <t xml:space="preserve">B0DB8KMGNS</t>
  </si>
  <si>
    <t xml:space="preserve">ZY-W636P176800-GMWY</t>
  </si>
  <si>
    <t xml:space="preserve">B0DB8N2T43</t>
  </si>
  <si>
    <t xml:space="preserve">ZY-W636P188725-GMWY</t>
  </si>
  <si>
    <t xml:space="preserve">B0DB8N93BR</t>
  </si>
  <si>
    <t xml:space="preserve">ZY-W636S00001-GMWY</t>
  </si>
  <si>
    <t xml:space="preserve">B0DB8PZ432</t>
  </si>
  <si>
    <t xml:space="preserve">ZY-WF313513AAK-GMWY</t>
  </si>
  <si>
    <t xml:space="preserve">B0DBQMKGXC</t>
  </si>
  <si>
    <t xml:space="preserve">WF313513AAK</t>
  </si>
  <si>
    <t xml:space="preserve">ZY-WF313513AAD-GMWY</t>
  </si>
  <si>
    <t xml:space="preserve">B0DBQDG157</t>
  </si>
  <si>
    <t xml:space="preserve">WF313513AAD</t>
  </si>
  <si>
    <t xml:space="preserve">ZY-SF000169AAK-GMWY</t>
  </si>
  <si>
    <t xml:space="preserve">ZY-W1670P147591-GMWY</t>
  </si>
  <si>
    <t xml:space="preserve">B0DFYDJNWK</t>
  </si>
  <si>
    <t xml:space="preserve">W1670P147591</t>
  </si>
  <si>
    <t xml:space="preserve">ZY-W1670P147590-GMWY</t>
  </si>
  <si>
    <t xml:space="preserve">B0DFYHDWF3</t>
  </si>
  <si>
    <t xml:space="preserve">ZY-W1670P147589-GMWY</t>
  </si>
  <si>
    <t xml:space="preserve">B0DFYFXMKC</t>
  </si>
  <si>
    <t xml:space="preserve">W1670P147589</t>
  </si>
  <si>
    <t xml:space="preserve">ZY-W1670P147588-GMWY</t>
  </si>
  <si>
    <t xml:space="preserve">B0DFYG1F6S</t>
  </si>
  <si>
    <t xml:space="preserve">ZY-N701P174767A-GMWY</t>
  </si>
  <si>
    <t xml:space="preserve">B0DG8VLRMK</t>
  </si>
  <si>
    <t xml:space="preserve">ZY-N701P174767H-GMWY</t>
  </si>
  <si>
    <t xml:space="preserve">B0DG8TVNTD</t>
  </si>
  <si>
    <t xml:space="preserve">ZY-N701P174881A-GMWY</t>
  </si>
  <si>
    <t xml:space="preserve">B0DG8TN6MC</t>
  </si>
  <si>
    <t xml:space="preserve">ZY-N701P174881H-GMWY</t>
  </si>
  <si>
    <t xml:space="preserve">B0DG8X34NC</t>
  </si>
  <si>
    <t xml:space="preserve">ZY-N701P174886A-GMWY</t>
  </si>
  <si>
    <t xml:space="preserve">B0DG8X7L2P</t>
  </si>
  <si>
    <t xml:space="preserve">ZY-N701P174886H-GMWY</t>
  </si>
  <si>
    <t xml:space="preserve">B0DG8W1TV7</t>
  </si>
  <si>
    <t xml:space="preserve">ZY-LP000675AAE-LK-GMWY</t>
  </si>
  <si>
    <t xml:space="preserve">B0DH1W1X28</t>
  </si>
  <si>
    <t xml:space="preserve">ZY-LP000675AAK-LK-GMWY</t>
  </si>
  <si>
    <t xml:space="preserve">B0DH1VGNZW</t>
  </si>
  <si>
    <t xml:space="preserve">ZY-LP000777AAK-LK-GMWY</t>
  </si>
  <si>
    <t xml:space="preserve">B0DH1TQLCX</t>
  </si>
  <si>
    <t xml:space="preserve">ZY-LP000777AAP-LK-GMWY</t>
  </si>
  <si>
    <t xml:space="preserve">B0DH21NJMQ</t>
  </si>
  <si>
    <t xml:space="preserve">ZY-LP000778AAK-LK-GMWY</t>
  </si>
  <si>
    <t xml:space="preserve">B0DH223CL9</t>
  </si>
  <si>
    <t xml:space="preserve">ZY-LP000676AAK-LK-GMWY</t>
  </si>
  <si>
    <t xml:space="preserve">B0DH1YPXTP</t>
  </si>
  <si>
    <t xml:space="preserve">ZY-LP000778AAP-LK-GMWY</t>
  </si>
  <si>
    <t xml:space="preserve">B0DH1K42ZQ</t>
  </si>
  <si>
    <t xml:space="preserve">ZY-LP000676AAE-LK-GMWY</t>
  </si>
  <si>
    <t xml:space="preserve">B0DH22J7GB</t>
  </si>
  <si>
    <t xml:space="preserve">ZY-LP000663AAE-GMWY</t>
  </si>
  <si>
    <t xml:space="preserve">B0DHCXRCP7</t>
  </si>
  <si>
    <t xml:space="preserve">ZY-LP000428AAE-GMWY</t>
  </si>
  <si>
    <t xml:space="preserve">B0DHCXDWTZ</t>
  </si>
  <si>
    <t xml:space="preserve">LP000428AAE</t>
  </si>
  <si>
    <t xml:space="preserve">ZY-LP000427AAK-GMWY</t>
  </si>
  <si>
    <t xml:space="preserve">B0DHD2LP6R</t>
  </si>
  <si>
    <t xml:space="preserve">LP000427AAK</t>
  </si>
  <si>
    <t xml:space="preserve">ZY-LP000662AAE-GMWY</t>
  </si>
  <si>
    <t xml:space="preserve">B0DHCYLM45</t>
  </si>
  <si>
    <t xml:space="preserve">ZY-LP000662AAK-GMWY</t>
  </si>
  <si>
    <t xml:space="preserve">B0DHCYPH15</t>
  </si>
  <si>
    <t xml:space="preserve">ZY-LP000428AAK-GMWY</t>
  </si>
  <si>
    <t xml:space="preserve">B0DHD1BWTC</t>
  </si>
  <si>
    <t xml:space="preserve">LP000428AAK</t>
  </si>
  <si>
    <t xml:space="preserve">ZY-LP000663AAK-GMWY</t>
  </si>
  <si>
    <t xml:space="preserve">B0DHCXNZC1</t>
  </si>
  <si>
    <t xml:space="preserve">ZY-LP000427AAE-GMWY</t>
  </si>
  <si>
    <t xml:space="preserve">B0DHCZ8CLC</t>
  </si>
  <si>
    <t xml:space="preserve">LP000427AAE</t>
  </si>
  <si>
    <t xml:space="preserve">ZY-GX001819AAA-GMWY</t>
  </si>
  <si>
    <t xml:space="preserve">B0DHCZ128S</t>
  </si>
  <si>
    <t xml:space="preserve">ZY-GX001819AAE-GMWY</t>
  </si>
  <si>
    <t xml:space="preserve">B0DHCYG55L</t>
  </si>
  <si>
    <t xml:space="preserve">GX001819AAE</t>
  </si>
  <si>
    <t xml:space="preserve">ZY-WF320826AAC-GMWY</t>
  </si>
  <si>
    <t xml:space="preserve">B0DHGP8HNQ</t>
  </si>
  <si>
    <t xml:space="preserve">WF320826AAC</t>
  </si>
  <si>
    <t xml:space="preserve">ZY-N729P171882B-GMWY</t>
  </si>
  <si>
    <t xml:space="preserve">B0DHGNP7TH</t>
  </si>
  <si>
    <t xml:space="preserve">N729P171882B</t>
  </si>
  <si>
    <t xml:space="preserve">ZY-WF320826AAF-GMWY</t>
  </si>
  <si>
    <t xml:space="preserve">B0DHGNLVJY</t>
  </si>
  <si>
    <t xml:space="preserve">WF320826AAF</t>
  </si>
  <si>
    <t xml:space="preserve">ZY-SV000026AAB-GMWY</t>
  </si>
  <si>
    <t xml:space="preserve">B0DHGPSQC1</t>
  </si>
  <si>
    <t xml:space="preserve">SV000026AAB</t>
  </si>
  <si>
    <t xml:space="preserve">ZY-SV000026AAC-GMWY</t>
  </si>
  <si>
    <t xml:space="preserve">B0DHGND8XV</t>
  </si>
  <si>
    <t xml:space="preserve">SV000026AAC</t>
  </si>
  <si>
    <t xml:space="preserve">ZY-N729P172624B-GMWY</t>
  </si>
  <si>
    <t xml:space="preserve">B0DHGPPGNK</t>
  </si>
  <si>
    <t xml:space="preserve">N729P172624B</t>
  </si>
  <si>
    <t xml:space="preserve">ZY-SV000026AAF-GMWY</t>
  </si>
  <si>
    <t xml:space="preserve">B0DHGPFT7W</t>
  </si>
  <si>
    <t xml:space="preserve">SV000026AAF</t>
  </si>
  <si>
    <t xml:space="preserve">ZY-WF530913AAF-GMWY</t>
  </si>
  <si>
    <t xml:space="preserve">B0DHGS82HB</t>
  </si>
  <si>
    <t xml:space="preserve">WF530913AAF</t>
  </si>
  <si>
    <t xml:space="preserve">ZY-N733P203864M-GMWY</t>
  </si>
  <si>
    <t xml:space="preserve">B0DHKWJNXD</t>
  </si>
  <si>
    <t xml:space="preserve">N733P203864M</t>
  </si>
  <si>
    <t xml:space="preserve">ZY-N733P203863K-GMWY</t>
  </si>
  <si>
    <t xml:space="preserve">B0DHKW69MH</t>
  </si>
  <si>
    <t xml:space="preserve">N733P203863K</t>
  </si>
  <si>
    <t xml:space="preserve">ZY-N733P203864H-GMWY</t>
  </si>
  <si>
    <t xml:space="preserve">B0DHKXB7J4</t>
  </si>
  <si>
    <t xml:space="preserve">N733P203864H</t>
  </si>
  <si>
    <t xml:space="preserve">ZY-N733P203863M-GMWY</t>
  </si>
  <si>
    <t xml:space="preserve">B0DHKXJK6P</t>
  </si>
  <si>
    <t xml:space="preserve">N733P203863M</t>
  </si>
  <si>
    <t xml:space="preserve">ZY-N733P203864K-GMWY</t>
  </si>
  <si>
    <t xml:space="preserve">B0DHKXKM1M</t>
  </si>
  <si>
    <t xml:space="preserve">N733P203864K</t>
  </si>
  <si>
    <t xml:space="preserve">ZY-N733P203863H-GMWY</t>
  </si>
  <si>
    <t xml:space="preserve">B0DHKWYPDD</t>
  </si>
  <si>
    <t xml:space="preserve">N733P203863H</t>
  </si>
  <si>
    <t xml:space="preserve">ZY-WF282820AAE-GMWY</t>
  </si>
  <si>
    <t xml:space="preserve">B0DHKX3YQN</t>
  </si>
  <si>
    <t xml:space="preserve">WF282820AAE</t>
  </si>
  <si>
    <t xml:space="preserve">ZY-WF282820AAF-GMWY</t>
  </si>
  <si>
    <t xml:space="preserve">B0DHKXWLFW</t>
  </si>
  <si>
    <t xml:space="preserve">WF282820AAF</t>
  </si>
  <si>
    <t xml:space="preserve">ZY-WF282820AAH-GMWY</t>
  </si>
  <si>
    <t xml:space="preserve">B0DHKY24MX</t>
  </si>
  <si>
    <t xml:space="preserve">WF282820AAH</t>
  </si>
  <si>
    <t xml:space="preserve">ZY-WF281290AAK-GMWY</t>
  </si>
  <si>
    <t xml:space="preserve">B0DHRYXGCH</t>
  </si>
  <si>
    <t xml:space="preserve">WF281290AAK</t>
  </si>
  <si>
    <t xml:space="preserve">ZY-WF281290AAP-GMWY</t>
  </si>
  <si>
    <t xml:space="preserve">B0DHRYF6LQ</t>
  </si>
  <si>
    <t xml:space="preserve">WF281290AAP</t>
  </si>
  <si>
    <t xml:space="preserve">ZY-WF326057AAM-GMWY</t>
  </si>
  <si>
    <t xml:space="preserve">B0DHS371RP</t>
  </si>
  <si>
    <t xml:space="preserve">WF326057AAM</t>
  </si>
  <si>
    <t xml:space="preserve">ZY-WF281290AAE-GMWY</t>
  </si>
  <si>
    <t xml:space="preserve">B0DHS1G3ZN</t>
  </si>
  <si>
    <t xml:space="preserve">WF281290AAE</t>
  </si>
  <si>
    <t xml:space="preserve">ZY-WF326057AAC-GMWY</t>
  </si>
  <si>
    <t xml:space="preserve">B0DHRY7JWP</t>
  </si>
  <si>
    <t xml:space="preserve">WF326057AAC</t>
  </si>
  <si>
    <t xml:space="preserve">ZY-WF281290AAM-GMWY</t>
  </si>
  <si>
    <t xml:space="preserve">B0DHRZ9F7N</t>
  </si>
  <si>
    <t xml:space="preserve">WF281290AAM</t>
  </si>
  <si>
    <t xml:space="preserve">ZY-WF326057AAP-GMWY</t>
  </si>
  <si>
    <t xml:space="preserve">B0DHRXWQ5D</t>
  </si>
  <si>
    <t xml:space="preserve">WF326057AAP</t>
  </si>
  <si>
    <t xml:space="preserve">ZY-W2677S00005-GMWY</t>
  </si>
  <si>
    <t xml:space="preserve">B0DHRNDNDW</t>
  </si>
  <si>
    <t xml:space="preserve">W2677S00005</t>
  </si>
  <si>
    <t xml:space="preserve">ZY-W2677S00004-GMWY</t>
  </si>
  <si>
    <t xml:space="preserve">B0DHRNX8SH</t>
  </si>
  <si>
    <t xml:space="preserve">W2677S00004</t>
  </si>
  <si>
    <t xml:space="preserve">ZY-W2677S00006-GMWY</t>
  </si>
  <si>
    <t xml:space="preserve">B0DHRNX7NQ</t>
  </si>
  <si>
    <t xml:space="preserve">W2677S00006</t>
  </si>
  <si>
    <t xml:space="preserve">ZY-WF313320AAH-GMWY</t>
  </si>
  <si>
    <t xml:space="preserve">B0DHVHSQWM</t>
  </si>
  <si>
    <t xml:space="preserve">WF313320AAH</t>
  </si>
  <si>
    <t xml:space="preserve">ZY-WF313319AAH-GMWY</t>
  </si>
  <si>
    <t xml:space="preserve">B0DHVHRB33</t>
  </si>
  <si>
    <t xml:space="preserve">WF313319AAH</t>
  </si>
  <si>
    <t xml:space="preserve">ZY-WF313320AAK-GMWY</t>
  </si>
  <si>
    <t xml:space="preserve">B0DHVJPDZ5</t>
  </si>
  <si>
    <t xml:space="preserve">WF313320AAK</t>
  </si>
  <si>
    <t xml:space="preserve">ZY-WF313319AAK-GMWY</t>
  </si>
  <si>
    <t xml:space="preserve">B0DHVHMQX6</t>
  </si>
  <si>
    <t xml:space="preserve">WF313319AAK</t>
  </si>
  <si>
    <t xml:space="preserve">ZY-SF000046AAE-GMWY</t>
  </si>
  <si>
    <t xml:space="preserve">B0DHVK5KG5</t>
  </si>
  <si>
    <t xml:space="preserve">SF000046AAE</t>
  </si>
  <si>
    <t xml:space="preserve">ZY-SF000045AAA-GMWY</t>
  </si>
  <si>
    <t xml:space="preserve">B0DHVJDDN2</t>
  </si>
  <si>
    <t xml:space="preserve">SF000045AAA</t>
  </si>
  <si>
    <t xml:space="preserve">ZY-SF000045AAE-GMWY</t>
  </si>
  <si>
    <t xml:space="preserve">B0DHVK4XP5</t>
  </si>
  <si>
    <t xml:space="preserve">SF000045AAE</t>
  </si>
  <si>
    <t xml:space="preserve">ZY-SF000055AAE-GMWY</t>
  </si>
  <si>
    <t xml:space="preserve">B0DHVHH977</t>
  </si>
  <si>
    <t xml:space="preserve">SF000055AAE</t>
  </si>
  <si>
    <t xml:space="preserve">ZY-SF000055AAA-GMWY</t>
  </si>
  <si>
    <t xml:space="preserve">B0DHVHTV65</t>
  </si>
  <si>
    <t xml:space="preserve">SF000055AAA</t>
  </si>
  <si>
    <t xml:space="preserve">ZY-SF000046AAA-1-GMWY</t>
  </si>
  <si>
    <t xml:space="preserve">B0DHVHW8NT</t>
  </si>
  <si>
    <t xml:space="preserve">SF000046AAA-1</t>
  </si>
  <si>
    <t xml:space="preserve">ZY-W1151P147202-GMWY</t>
  </si>
  <si>
    <t xml:space="preserve">B0DHXN775J</t>
  </si>
  <si>
    <t xml:space="preserve">W1151P147202</t>
  </si>
  <si>
    <t xml:space="preserve">ZY-W1151P147200-GMWY</t>
  </si>
  <si>
    <t xml:space="preserve">B0DHXKHLNY</t>
  </si>
  <si>
    <t xml:space="preserve">W1151P147200</t>
  </si>
  <si>
    <t xml:space="preserve">ZY-W1151P147201-GMWY</t>
  </si>
  <si>
    <t xml:space="preserve">B0DHXLFRBK</t>
  </si>
  <si>
    <t xml:space="preserve">W1151P147201</t>
  </si>
  <si>
    <t xml:space="preserve">ZY-W1151P147199-GMWY</t>
  </si>
  <si>
    <t xml:space="preserve">B0DHXM4CG6</t>
  </si>
  <si>
    <t xml:space="preserve">W1151P147199</t>
  </si>
  <si>
    <t xml:space="preserve">ZY-W578124379-GMWY</t>
  </si>
  <si>
    <t xml:space="preserve">B0DHXKLPDY</t>
  </si>
  <si>
    <t xml:space="preserve">W578124379</t>
  </si>
  <si>
    <t xml:space="preserve">ZY-W578124377-GMWY</t>
  </si>
  <si>
    <t xml:space="preserve">B0DHXKHGH8</t>
  </si>
  <si>
    <t xml:space="preserve">W578124377</t>
  </si>
  <si>
    <t xml:space="preserve">ZY-W578124376-GMWY</t>
  </si>
  <si>
    <t xml:space="preserve">B0DHXJ75R9</t>
  </si>
  <si>
    <t xml:space="preserve">W578124376</t>
  </si>
  <si>
    <t xml:space="preserve">ZY-W578124378-GMWY</t>
  </si>
  <si>
    <t xml:space="preserve">B0DHXM58X1</t>
  </si>
  <si>
    <t xml:space="preserve">W578124378</t>
  </si>
  <si>
    <t xml:space="preserve">ZY-W578124380-GMWY</t>
  </si>
  <si>
    <t xml:space="preserve">B0DHXKGZQS</t>
  </si>
  <si>
    <t xml:space="preserve">W578124380</t>
  </si>
  <si>
    <t xml:space="preserve">ZY-W2516P185160-GMWY</t>
  </si>
  <si>
    <t xml:space="preserve">B0DHXLFTYD</t>
  </si>
  <si>
    <t xml:space="preserve">W2516P185160</t>
  </si>
  <si>
    <t xml:space="preserve">ZY-W697121846-GMWY</t>
  </si>
  <si>
    <t xml:space="preserve">B0DHZWXHCH</t>
  </si>
  <si>
    <t xml:space="preserve">W697121846</t>
  </si>
  <si>
    <t xml:space="preserve">ZY-W697121848-GMWY</t>
  </si>
  <si>
    <t xml:space="preserve">B0DHZWPYTD</t>
  </si>
  <si>
    <t xml:space="preserve">W697121848</t>
  </si>
  <si>
    <t xml:space="preserve">ZY-W697121847-GMWY</t>
  </si>
  <si>
    <t xml:space="preserve">B0DHZXF3F1</t>
  </si>
  <si>
    <t xml:space="preserve">W697121847</t>
  </si>
  <si>
    <t xml:space="preserve">ZY-W697121845-GMWY</t>
  </si>
  <si>
    <t xml:space="preserve">B0DHZX94G6</t>
  </si>
  <si>
    <t xml:space="preserve">ZY-W697121843-GMWY</t>
  </si>
  <si>
    <t xml:space="preserve">B0DHZV8GSB</t>
  </si>
  <si>
    <t xml:space="preserve">ZY-W697121844-GMWY</t>
  </si>
  <si>
    <t xml:space="preserve">B0DHZXJR9H</t>
  </si>
  <si>
    <t xml:space="preserve">ZY-W504P143294-GMWY</t>
  </si>
  <si>
    <t xml:space="preserve">B0DHZWRPTT</t>
  </si>
  <si>
    <t xml:space="preserve">ZY-W504P143289-GMWY</t>
  </si>
  <si>
    <t xml:space="preserve">B0DHZV4YBS</t>
  </si>
  <si>
    <t xml:space="preserve">ZY-W504P143295-GMWY</t>
  </si>
  <si>
    <t xml:space="preserve">B0DHZX39M7</t>
  </si>
  <si>
    <t xml:space="preserve">ZY-W504P143290-GMWY</t>
  </si>
  <si>
    <t xml:space="preserve">B0DHZXQRNW</t>
  </si>
  <si>
    <t xml:space="preserve">ZY-W504P143291-GMWY</t>
  </si>
  <si>
    <t xml:space="preserve">B0DHZZXH1N</t>
  </si>
  <si>
    <t xml:space="preserve">ZY-W504P143293-GMWY</t>
  </si>
  <si>
    <t xml:space="preserve">B0DHZX6GWD</t>
  </si>
  <si>
    <t xml:space="preserve">ZY-N820000012D-GMWY</t>
  </si>
  <si>
    <t xml:space="preserve">B0DJ2P3L6C</t>
  </si>
  <si>
    <t xml:space="preserve">N820000012D</t>
  </si>
  <si>
    <t xml:space="preserve">ZY-N820000011E-GMWY</t>
  </si>
  <si>
    <t xml:space="preserve">B0DJ2N6JC8</t>
  </si>
  <si>
    <t xml:space="preserve">N820000011E</t>
  </si>
  <si>
    <t xml:space="preserve">ZY-N820000011K-GMWY</t>
  </si>
  <si>
    <t xml:space="preserve">B0DJ2N4Y1X</t>
  </si>
  <si>
    <t xml:space="preserve">N820000011K</t>
  </si>
  <si>
    <t xml:space="preserve">ZY-W697131325-GMWY</t>
  </si>
  <si>
    <t xml:space="preserve">B0DJ7F565Q</t>
  </si>
  <si>
    <t xml:space="preserve">ZY-W697S00020-GMWY</t>
  </si>
  <si>
    <t xml:space="preserve">B0DJ7CYSGT</t>
  </si>
  <si>
    <t xml:space="preserve">ZY-W697131327-GMWY</t>
  </si>
  <si>
    <t xml:space="preserve">B0DJ7D5LSY</t>
  </si>
  <si>
    <t xml:space="preserve">ZY-W697131329-GMWY</t>
  </si>
  <si>
    <t xml:space="preserve">B0DJ7DB2V9</t>
  </si>
  <si>
    <t xml:space="preserve">ZY-W697S00027-GMWY</t>
  </si>
  <si>
    <t xml:space="preserve">B0DJ7DHXV4</t>
  </si>
  <si>
    <t xml:space="preserve">ZY-W697131330-GMWY</t>
  </si>
  <si>
    <t xml:space="preserve">B0DJ7CBDSP</t>
  </si>
  <si>
    <t xml:space="preserve">ZY-SF000091AAE-GMWY</t>
  </si>
  <si>
    <t xml:space="preserve">B0DJ7DB86G</t>
  </si>
  <si>
    <t xml:space="preserve">SF000091AAE</t>
  </si>
  <si>
    <t xml:space="preserve">ZY-SF000092AAA-GMWY</t>
  </si>
  <si>
    <t xml:space="preserve">B0DJ7C4GJP</t>
  </si>
  <si>
    <t xml:space="preserve">SF000092AAA</t>
  </si>
  <si>
    <t xml:space="preserve">ZY-SF000092AAE-GMWY</t>
  </si>
  <si>
    <t xml:space="preserve">B0DJ7BKDQC</t>
  </si>
  <si>
    <t xml:space="preserve">SF000092AAE</t>
  </si>
  <si>
    <t xml:space="preserve">ZY-SF000091AAA-GMWY</t>
  </si>
  <si>
    <t xml:space="preserve">B0DJ7FDPD7</t>
  </si>
  <si>
    <t xml:space="preserve">SF000091AAA</t>
  </si>
  <si>
    <t xml:space="preserve">ZY-SF000113AAE-GMWY</t>
  </si>
  <si>
    <t xml:space="preserve">B0DJ7CXLN4</t>
  </si>
  <si>
    <t xml:space="preserve">ZY-SF000113AAH-GMWY</t>
  </si>
  <si>
    <t xml:space="preserve">B0DJ7FLJ1P</t>
  </si>
  <si>
    <t xml:space="preserve">ZY-SF000114AAE-GMWY</t>
  </si>
  <si>
    <t xml:space="preserve">B0DJ7CNK3Q</t>
  </si>
  <si>
    <t xml:space="preserve">ZY-SF000114AAH-GMWY</t>
  </si>
  <si>
    <t xml:space="preserve">B0DJ7BHG3B</t>
  </si>
  <si>
    <t xml:space="preserve">ZY-SF000247AAH-GMWY</t>
  </si>
  <si>
    <t xml:space="preserve">B0DJ8YP8H1</t>
  </si>
  <si>
    <t xml:space="preserve">SF000247AAH</t>
  </si>
  <si>
    <t xml:space="preserve">ZY-SF000247AAK-GMWY</t>
  </si>
  <si>
    <t xml:space="preserve">B0DJ8Z3S4B</t>
  </si>
  <si>
    <t xml:space="preserve">SF000247AAK</t>
  </si>
  <si>
    <t xml:space="preserve">ZY-SF000237AAH-GMWY</t>
  </si>
  <si>
    <t xml:space="preserve">B0DJ8WPXVW</t>
  </si>
  <si>
    <t xml:space="preserve">SF000237AAH</t>
  </si>
  <si>
    <t xml:space="preserve">ZY-SF000247AAB-GMWY</t>
  </si>
  <si>
    <t xml:space="preserve">B0DJ8Y1XFL</t>
  </si>
  <si>
    <t xml:space="preserve">SF000247AAB</t>
  </si>
  <si>
    <t xml:space="preserve">ZY-SF000237AAB-GMWY</t>
  </si>
  <si>
    <t xml:space="preserve">B0DJ8XLX4V</t>
  </si>
  <si>
    <t xml:space="preserve">SF000237AAB</t>
  </si>
  <si>
    <t xml:space="preserve">ZY-SF000237AAK-GMWY</t>
  </si>
  <si>
    <t xml:space="preserve">B0DJ8Y1T55</t>
  </si>
  <si>
    <t xml:space="preserve">SF000237AAK</t>
  </si>
  <si>
    <t xml:space="preserve">ZY-SF000247AAE-GMWY</t>
  </si>
  <si>
    <t xml:space="preserve">B0DJ8YPG2X</t>
  </si>
  <si>
    <t xml:space="preserve">SF000247AAE</t>
  </si>
  <si>
    <t xml:space="preserve">ZY-WF310566AAL-GMWY</t>
  </si>
  <si>
    <t xml:space="preserve">B0DJ8XBF5T</t>
  </si>
  <si>
    <t xml:space="preserve">ZY-WF310565AAL-GMWY</t>
  </si>
  <si>
    <t xml:space="preserve">B0DJ8XRLH7</t>
  </si>
  <si>
    <t xml:space="preserve">ZY-WF310565AAH-GMWY</t>
  </si>
  <si>
    <t xml:space="preserve">B0DJ8W9N7S</t>
  </si>
  <si>
    <t xml:space="preserve">ZY-WF310566AAA-GMWY</t>
  </si>
  <si>
    <t xml:space="preserve">B0DJ8XFRSY</t>
  </si>
  <si>
    <t xml:space="preserve">ZY-WF310565AAA-GMWY</t>
  </si>
  <si>
    <t xml:space="preserve">B0DJ8YYJ32</t>
  </si>
  <si>
    <t xml:space="preserve">ZY-WF310566AAH-GMWY</t>
  </si>
  <si>
    <t xml:space="preserve">B0DJ8YBCS2</t>
  </si>
  <si>
    <t xml:space="preserve">ZY-W487P169714-GMWY</t>
  </si>
  <si>
    <t xml:space="preserve">B0DJKVMGNV</t>
  </si>
  <si>
    <t xml:space="preserve">W487P169714</t>
  </si>
  <si>
    <t xml:space="preserve">ZY-W487P169715-GMWY</t>
  </si>
  <si>
    <t xml:space="preserve">B0DJKVR5HZ</t>
  </si>
  <si>
    <t xml:space="preserve">W487P169715</t>
  </si>
  <si>
    <t xml:space="preserve">ZY-W487P169712-GMWY</t>
  </si>
  <si>
    <t xml:space="preserve">B0DJKV2KZ1</t>
  </si>
  <si>
    <t xml:space="preserve">W487P169712</t>
  </si>
  <si>
    <t xml:space="preserve">ZY-W487P169717-GMWY</t>
  </si>
  <si>
    <t xml:space="preserve">B0DJKV26LX</t>
  </si>
  <si>
    <t xml:space="preserve">W487P169717</t>
  </si>
  <si>
    <t xml:space="preserve">ZY-W487P169713-GMWY</t>
  </si>
  <si>
    <t xml:space="preserve">B0DJKV9BGZ</t>
  </si>
  <si>
    <t xml:space="preserve">W487P169713</t>
  </si>
  <si>
    <t xml:space="preserve">ZY-W487P169716-GMWY</t>
  </si>
  <si>
    <t xml:space="preserve">B0DJKW18J4</t>
  </si>
  <si>
    <t xml:space="preserve">W487P169716</t>
  </si>
  <si>
    <t xml:space="preserve">ZY-W2699P197523-GMWY</t>
  </si>
  <si>
    <t xml:space="preserve">B0DJKRX21L</t>
  </si>
  <si>
    <t xml:space="preserve">W2699P197523</t>
  </si>
  <si>
    <t xml:space="preserve">ZY-W2699P197524-GMWY</t>
  </si>
  <si>
    <t xml:space="preserve">B0DJKRCY2D</t>
  </si>
  <si>
    <t xml:space="preserve">W2699P197524</t>
  </si>
  <si>
    <t xml:space="preserve">ZY-W2699P197526-GMWY</t>
  </si>
  <si>
    <t xml:space="preserve">B0DJKRFD4Q</t>
  </si>
  <si>
    <t xml:space="preserve">W2699P197526</t>
  </si>
  <si>
    <t xml:space="preserve">ZY-W2699P197525-GMWY</t>
  </si>
  <si>
    <t xml:space="preserve">B0DJKQZLHT</t>
  </si>
  <si>
    <t xml:space="preserve">W2699P197525</t>
  </si>
  <si>
    <t xml:space="preserve">ZY-N715P194061K-GMWY</t>
  </si>
  <si>
    <t xml:space="preserve">B0DJKK1TTX</t>
  </si>
  <si>
    <t xml:space="preserve">N715P194061K</t>
  </si>
  <si>
    <t xml:space="preserve">ZY-N715P194061P-GMWY</t>
  </si>
  <si>
    <t xml:space="preserve">B0DJKJZG9N</t>
  </si>
  <si>
    <t xml:space="preserve">N715P194061P</t>
  </si>
  <si>
    <t xml:space="preserve">ZY-N715P194061D-GMWY</t>
  </si>
  <si>
    <t xml:space="preserve">B0DJKKPJPZ</t>
  </si>
  <si>
    <t xml:space="preserve">N715P194061D</t>
  </si>
  <si>
    <t xml:space="preserve">ZY-N715P194061B-GMWY</t>
  </si>
  <si>
    <t xml:space="preserve">B0DJKJV2SW</t>
  </si>
  <si>
    <t xml:space="preserve">N715P194061B</t>
  </si>
  <si>
    <t xml:space="preserve">ZY-N715P194061M-GMWY</t>
  </si>
  <si>
    <t xml:space="preserve">B0DJKL2J8Y</t>
  </si>
  <si>
    <t xml:space="preserve">N715P194061M</t>
  </si>
  <si>
    <t xml:space="preserve">ZY-N715P195561M-GMWY</t>
  </si>
  <si>
    <t xml:space="preserve">B0DJMB96R4</t>
  </si>
  <si>
    <t xml:space="preserve">N715P195561M</t>
  </si>
  <si>
    <t xml:space="preserve">ZY-N715P195561B-GMWY</t>
  </si>
  <si>
    <t xml:space="preserve">B0DJMBCDPV</t>
  </si>
  <si>
    <t xml:space="preserve">N715P195561B</t>
  </si>
  <si>
    <t xml:space="preserve">ZY-N715P195561K-GMWY</t>
  </si>
  <si>
    <t xml:space="preserve">B0DJM9NGJ4</t>
  </si>
  <si>
    <t xml:space="preserve">N715P195561K</t>
  </si>
  <si>
    <t xml:space="preserve">ZY-N715P195561E-GMWY</t>
  </si>
  <si>
    <t xml:space="preserve">B0DJMBLC84</t>
  </si>
  <si>
    <t xml:space="preserve">N715P195561E</t>
  </si>
  <si>
    <t xml:space="preserve">ZY-N715P195561P-GMWY</t>
  </si>
  <si>
    <t xml:space="preserve">B0DJMB421Y</t>
  </si>
  <si>
    <t xml:space="preserve">N715P195561P</t>
  </si>
  <si>
    <t xml:space="preserve">ZY-W1321P190642-GMWY</t>
  </si>
  <si>
    <t xml:space="preserve">B0DJM2M96L</t>
  </si>
  <si>
    <t xml:space="preserve">W1321P190642</t>
  </si>
  <si>
    <t xml:space="preserve">ZY-W1321P196445-GMWY</t>
  </si>
  <si>
    <t xml:space="preserve">B0DJM2QTHF</t>
  </si>
  <si>
    <t xml:space="preserve">W1321P196445</t>
  </si>
  <si>
    <t xml:space="preserve">ZY-N715P196968K-GMWY</t>
  </si>
  <si>
    <t xml:space="preserve">B0DJLSYLQC</t>
  </si>
  <si>
    <t xml:space="preserve">N715P196968K</t>
  </si>
  <si>
    <t xml:space="preserve">ZY-N715P196968M-GMWY</t>
  </si>
  <si>
    <t xml:space="preserve">B0DJLRNJMS</t>
  </si>
  <si>
    <t xml:space="preserve">N715P196968M</t>
  </si>
  <si>
    <t xml:space="preserve">ZY-N715P196968E-GMWY</t>
  </si>
  <si>
    <t xml:space="preserve">B0DJLRWXZX</t>
  </si>
  <si>
    <t xml:space="preserve">N715P196968E</t>
  </si>
  <si>
    <t xml:space="preserve">ZY-N715P196968B-GMWY</t>
  </si>
  <si>
    <t xml:space="preserve">B0DJLSGLNF</t>
  </si>
  <si>
    <t xml:space="preserve">N715P196968B</t>
  </si>
  <si>
    <t xml:space="preserve">ZY-N715P196968N-GMWY</t>
  </si>
  <si>
    <t xml:space="preserve">B0DJLR2PSF</t>
  </si>
  <si>
    <t xml:space="preserve">N715P196968N</t>
  </si>
  <si>
    <t xml:space="preserve">ZY-W1321P179526-GMWY</t>
  </si>
  <si>
    <t xml:space="preserve">B0DJR26BZ8</t>
  </si>
  <si>
    <t xml:space="preserve">W1321P179526</t>
  </si>
  <si>
    <t xml:space="preserve">ZY-W1321P179563-GMWY</t>
  </si>
  <si>
    <t xml:space="preserve">B0DJR24CX8</t>
  </si>
  <si>
    <t xml:space="preserve">W1321P179563</t>
  </si>
  <si>
    <t xml:space="preserve">ZY-W37062875-GMWY</t>
  </si>
  <si>
    <t xml:space="preserve">B0DJR2QZQ9</t>
  </si>
  <si>
    <t xml:space="preserve">W37062875</t>
  </si>
  <si>
    <t xml:space="preserve">ZY-W37062874-GMWY</t>
  </si>
  <si>
    <t xml:space="preserve">B0DJR2KWXM</t>
  </si>
  <si>
    <t xml:space="preserve">W37062874</t>
  </si>
  <si>
    <t xml:space="preserve">ZY-W37062873-GMWY</t>
  </si>
  <si>
    <t xml:space="preserve">B0DJQZBVRV</t>
  </si>
  <si>
    <t xml:space="preserve">W37062873</t>
  </si>
  <si>
    <t xml:space="preserve">ZY-MF285535AAN-GMWY</t>
  </si>
  <si>
    <t xml:space="preserve">B0DJPB4C72</t>
  </si>
  <si>
    <t xml:space="preserve">ZY-MF285536AAN-GMWY</t>
  </si>
  <si>
    <t xml:space="preserve">B0DJPCGDHW</t>
  </si>
  <si>
    <t xml:space="preserve">ZY-MF285535AAK-GMWY</t>
  </si>
  <si>
    <t xml:space="preserve">B0DJPBGSVZ</t>
  </si>
  <si>
    <t xml:space="preserve">ZY-MF285536AAK-GMWY</t>
  </si>
  <si>
    <t xml:space="preserve">B0DJPBBPHN</t>
  </si>
  <si>
    <t xml:space="preserve">ZY-MF285535AAB-GMWY</t>
  </si>
  <si>
    <t xml:space="preserve">B0DJPCRWJR</t>
  </si>
  <si>
    <t xml:space="preserve">ZY-MF285536AAB-GMWY</t>
  </si>
  <si>
    <t xml:space="preserve">B0DJPB6CX6</t>
  </si>
  <si>
    <t xml:space="preserve">ZY-W504119492-GMWY</t>
  </si>
  <si>
    <t xml:space="preserve">B0DJPFGG28</t>
  </si>
  <si>
    <t xml:space="preserve">ZY-W504119491-GMWY</t>
  </si>
  <si>
    <t xml:space="preserve">B0DJPC4G2K</t>
  </si>
  <si>
    <t xml:space="preserve">ZY-W504119488-GMWY</t>
  </si>
  <si>
    <t xml:space="preserve">B0DJPBZ9MT</t>
  </si>
  <si>
    <t xml:space="preserve">ZY-W504119493-GMWY</t>
  </si>
  <si>
    <t xml:space="preserve">B0DJPD98TH</t>
  </si>
  <si>
    <t xml:space="preserve">ZY-W840P209906-GMWY</t>
  </si>
  <si>
    <t xml:space="preserve">B0DJW2T1LZ</t>
  </si>
  <si>
    <t xml:space="preserve">W840P209906</t>
  </si>
  <si>
    <t xml:space="preserve">ZY-W840P209879-GMWY</t>
  </si>
  <si>
    <t xml:space="preserve">B0DJW28GHP</t>
  </si>
  <si>
    <t xml:space="preserve">W840P209879</t>
  </si>
  <si>
    <t xml:space="preserve">ZY-W840P209907-GMWY</t>
  </si>
  <si>
    <t xml:space="preserve">B0DJW2RZQ9</t>
  </si>
  <si>
    <t xml:space="preserve">ZY-W840P209905-GMWY</t>
  </si>
  <si>
    <t xml:space="preserve">B0DJW29837</t>
  </si>
  <si>
    <t xml:space="preserve">W840P209905</t>
  </si>
  <si>
    <t xml:space="preserve">ZY-W840P209904-GMWY</t>
  </si>
  <si>
    <t xml:space="preserve">B0DJW2D7KV</t>
  </si>
  <si>
    <t xml:space="preserve">ZY-W840P209896-GMWY</t>
  </si>
  <si>
    <t xml:space="preserve">B0DJW2KW2X</t>
  </si>
  <si>
    <t xml:space="preserve">W840P209896</t>
  </si>
  <si>
    <t xml:space="preserve">ZY-W120270245-GMWY</t>
  </si>
  <si>
    <t xml:space="preserve">B0DJVPMNJY</t>
  </si>
  <si>
    <t xml:space="preserve">W120270245</t>
  </si>
  <si>
    <t xml:space="preserve">ZY-W120270247-GMWY</t>
  </si>
  <si>
    <t xml:space="preserve">B0DJVNM54P</t>
  </si>
  <si>
    <t xml:space="preserve">W120270247</t>
  </si>
  <si>
    <t xml:space="preserve">ZY-W120270248-GMWY</t>
  </si>
  <si>
    <t xml:space="preserve">B0DJVPRJW1</t>
  </si>
  <si>
    <t xml:space="preserve">W120270248</t>
  </si>
  <si>
    <t xml:space="preserve">ZY-W120270249-GMWY</t>
  </si>
  <si>
    <t xml:space="preserve">B0DJVPWY5Q</t>
  </si>
  <si>
    <t xml:space="preserve">W120270249</t>
  </si>
  <si>
    <t xml:space="preserve">ZY-WF302181AAE-GMWY</t>
  </si>
  <si>
    <t xml:space="preserve">B0DJSVCYDX</t>
  </si>
  <si>
    <t xml:space="preserve">WF302181AAE</t>
  </si>
  <si>
    <t xml:space="preserve">ZY-WF302181AAN-GMWY</t>
  </si>
  <si>
    <t xml:space="preserve">B0DJSV28VF</t>
  </si>
  <si>
    <t xml:space="preserve">WF302181AAN</t>
  </si>
  <si>
    <t xml:space="preserve">ZY-WF302181AAL-GMWY</t>
  </si>
  <si>
    <t xml:space="preserve">B0DJSTG9FD</t>
  </si>
  <si>
    <t xml:space="preserve">WF302181AAL</t>
  </si>
  <si>
    <t xml:space="preserve">ZYWF302181AAK-GMWY</t>
  </si>
  <si>
    <t xml:space="preserve">B0DJSVWRFC</t>
  </si>
  <si>
    <t xml:space="preserve">WF302181AAK</t>
  </si>
  <si>
    <t xml:space="preserve">ZY-W1758P215084A-GMWY</t>
  </si>
  <si>
    <t xml:space="preserve">B0DJSL1J6V</t>
  </si>
  <si>
    <t xml:space="preserve">W1758P215084</t>
  </si>
  <si>
    <t xml:space="preserve">ZY-W1758P210371-GMWY</t>
  </si>
  <si>
    <t xml:space="preserve">B0DJSLZ312</t>
  </si>
  <si>
    <t xml:space="preserve">W1758P210371</t>
  </si>
  <si>
    <t xml:space="preserve">ZY-W1758P215083-GMWY</t>
  </si>
  <si>
    <t xml:space="preserve">B0DJSK479M</t>
  </si>
  <si>
    <t xml:space="preserve">W1758P215083</t>
  </si>
  <si>
    <t xml:space="preserve">ZY-W1758P210372-GMWY</t>
  </si>
  <si>
    <t xml:space="preserve">B0DJSL4G21</t>
  </si>
  <si>
    <t xml:space="preserve">W1758P210372</t>
  </si>
  <si>
    <t xml:space="preserve">ZY-W697123289-GMWY</t>
  </si>
  <si>
    <t xml:space="preserve">B0DK3G6WYP</t>
  </si>
  <si>
    <t xml:space="preserve">W697123289</t>
  </si>
  <si>
    <t xml:space="preserve">ZY-W697123291-GMWY</t>
  </si>
  <si>
    <t xml:space="preserve">B0DK3GHQ17</t>
  </si>
  <si>
    <t xml:space="preserve">W697123291</t>
  </si>
  <si>
    <t xml:space="preserve">ZY-W697123293-GMWY</t>
  </si>
  <si>
    <t xml:space="preserve">B0DK3GQLMD</t>
  </si>
  <si>
    <t xml:space="preserve">W697123293</t>
  </si>
  <si>
    <t xml:space="preserve">ZY-W697123295-GMWY</t>
  </si>
  <si>
    <t xml:space="preserve">B0DK3BPBHP</t>
  </si>
  <si>
    <t xml:space="preserve">W697123295</t>
  </si>
  <si>
    <t xml:space="preserve">ZY-W697123292-GMWY</t>
  </si>
  <si>
    <t xml:space="preserve">B0DK3GHVDQ</t>
  </si>
  <si>
    <t xml:space="preserve">W697123292</t>
  </si>
  <si>
    <t xml:space="preserve">ZY-W697123290-GMWY</t>
  </si>
  <si>
    <t xml:space="preserve">B0DK3G6Q2F</t>
  </si>
  <si>
    <t xml:space="preserve">W697123290</t>
  </si>
  <si>
    <t xml:space="preserve">ZY-W697123296-GMWY</t>
  </si>
  <si>
    <t xml:space="preserve">B0DK3H39QD</t>
  </si>
  <si>
    <t xml:space="preserve">W697123296</t>
  </si>
  <si>
    <t xml:space="preserve">ZY-W697123294-GMWY</t>
  </si>
  <si>
    <t xml:space="preserve">B0DK3HMWNF</t>
  </si>
  <si>
    <t xml:space="preserve">W697123294</t>
  </si>
  <si>
    <t xml:space="preserve">ZY-W697123288-GMWY</t>
  </si>
  <si>
    <t xml:space="preserve">B0DK3HMHGJ</t>
  </si>
  <si>
    <t xml:space="preserve">W697123288</t>
  </si>
  <si>
    <t xml:space="preserve">ZY-W1361131375-GMWY</t>
  </si>
  <si>
    <t xml:space="preserve">B0DK6W5NZ3</t>
  </si>
  <si>
    <t xml:space="preserve">W1361131375</t>
  </si>
  <si>
    <t xml:space="preserve">ZY-W1361131373-GMWY</t>
  </si>
  <si>
    <t xml:space="preserve">B0DK6XP5VS</t>
  </si>
  <si>
    <t xml:space="preserve">W1361131373</t>
  </si>
  <si>
    <t xml:space="preserve">ZY-W1361131374-GMWY</t>
  </si>
  <si>
    <t xml:space="preserve">B0DK6Y2LTR</t>
  </si>
  <si>
    <t xml:space="preserve">W1361131374</t>
  </si>
  <si>
    <t xml:space="preserve">ZY-W1361131370-GMWY</t>
  </si>
  <si>
    <t xml:space="preserve">B0DK6WKDTW</t>
  </si>
  <si>
    <t xml:space="preserve">W1361131370</t>
  </si>
  <si>
    <t xml:space="preserve">ZY-W1361131372-GMWY</t>
  </si>
  <si>
    <t xml:space="preserve">B0DK6Y4STC</t>
  </si>
  <si>
    <t xml:space="preserve">W1361131372</t>
  </si>
  <si>
    <t xml:space="preserve">ZY-W1361131371-GMWY</t>
  </si>
  <si>
    <t xml:space="preserve">B0DK6XX9T3</t>
  </si>
  <si>
    <t xml:space="preserve">W1361131371</t>
  </si>
  <si>
    <t xml:space="preserve">ZY-W1361131376-GMWY</t>
  </si>
  <si>
    <t xml:space="preserve">B0DK6X3XJ6</t>
  </si>
  <si>
    <t xml:space="preserve">W1361131376</t>
  </si>
  <si>
    <t xml:space="preserve">ZY-LP000867AAE-GMWY</t>
  </si>
  <si>
    <t xml:space="preserve">B0DK6DGCCJ</t>
  </si>
  <si>
    <t xml:space="preserve">LP000867AAE</t>
  </si>
  <si>
    <t xml:space="preserve">ZY-LP000866AAK-GMWY</t>
  </si>
  <si>
    <t xml:space="preserve">B0DK6DWS4S</t>
  </si>
  <si>
    <t xml:space="preserve">LP000866AAK</t>
  </si>
  <si>
    <t xml:space="preserve">ZY-LP000867AAK-GMWY</t>
  </si>
  <si>
    <t xml:space="preserve">B0DK69P5R2</t>
  </si>
  <si>
    <t xml:space="preserve">LP000867AAK</t>
  </si>
  <si>
    <t xml:space="preserve">ZY-LP000866AAE-GMWY</t>
  </si>
  <si>
    <t xml:space="preserve">B0DK6CTCWC</t>
  </si>
  <si>
    <t xml:space="preserve">LP000866AAE</t>
  </si>
  <si>
    <t xml:space="preserve">ZY-W2186P163739-GMWY</t>
  </si>
  <si>
    <t xml:space="preserve">B0DKXPLXFM</t>
  </si>
  <si>
    <t xml:space="preserve">W2186P163739</t>
  </si>
  <si>
    <t xml:space="preserve">ZY-W2186P163736-GMWY</t>
  </si>
  <si>
    <t xml:space="preserve">B0DKXDLZ89</t>
  </si>
  <si>
    <t xml:space="preserve">W2186P163736</t>
  </si>
  <si>
    <t xml:space="preserve">ZY-W2186P163738-GMWY</t>
  </si>
  <si>
    <t xml:space="preserve">B0DKXC8YFB</t>
  </si>
  <si>
    <t xml:space="preserve">W2186P163738</t>
  </si>
  <si>
    <t xml:space="preserve">ZY-W2186P163737-GMWY</t>
  </si>
  <si>
    <t xml:space="preserve">B0DKXBLXHD</t>
  </si>
  <si>
    <t xml:space="preserve">W2186P163737</t>
  </si>
  <si>
    <t xml:space="preserve">ZY-W1170104172-GMWY</t>
  </si>
  <si>
    <t xml:space="preserve">B0DK8YMZ23</t>
  </si>
  <si>
    <t xml:space="preserve">W1170104172</t>
  </si>
  <si>
    <t xml:space="preserve">ZY-W1170104171-GMWY</t>
  </si>
  <si>
    <t xml:space="preserve">B0DK91JWZJ</t>
  </si>
  <si>
    <t xml:space="preserve">W1170104171</t>
  </si>
  <si>
    <t xml:space="preserve">ZY-W117082032-GMWY</t>
  </si>
  <si>
    <t xml:space="preserve">B0DK91CWD2</t>
  </si>
  <si>
    <t xml:space="preserve">W117082032</t>
  </si>
  <si>
    <t xml:space="preserve">ZY-W117082033-GMWY</t>
  </si>
  <si>
    <t xml:space="preserve">B0DK91F1RP</t>
  </si>
  <si>
    <t xml:space="preserve">W117082033</t>
  </si>
  <si>
    <t xml:space="preserve">ZY-W117082031-GMWY</t>
  </si>
  <si>
    <t xml:space="preserve">B0DK91HSZP</t>
  </si>
  <si>
    <t xml:space="preserve">W117082031</t>
  </si>
  <si>
    <t xml:space="preserve">ZY-W120246666-GMWY</t>
  </si>
  <si>
    <t xml:space="preserve">B0DLJVGS37</t>
  </si>
  <si>
    <t xml:space="preserve">W120246666</t>
  </si>
  <si>
    <t xml:space="preserve">ZY-W120246667-GMWY</t>
  </si>
  <si>
    <t xml:space="preserve">B0DLJZG86P</t>
  </si>
  <si>
    <t xml:space="preserve">W120246667</t>
  </si>
  <si>
    <t xml:space="preserve">ZY-W120290517-GMWY</t>
  </si>
  <si>
    <t xml:space="preserve">B0DLJTQPFN</t>
  </si>
  <si>
    <t xml:space="preserve">W120290517</t>
  </si>
  <si>
    <t xml:space="preserve">ZY-W120246668-GMWY</t>
  </si>
  <si>
    <t xml:space="preserve">B0DLJXK466</t>
  </si>
  <si>
    <t xml:space="preserve">W120246668</t>
  </si>
  <si>
    <t xml:space="preserve">ZY-W120246665-GMWY</t>
  </si>
  <si>
    <t xml:space="preserve">B0DLJW4J5Y</t>
  </si>
  <si>
    <t xml:space="preserve">W120246665</t>
  </si>
  <si>
    <t xml:space="preserve">ZY-BS324377AAC-GMWY</t>
  </si>
  <si>
    <t xml:space="preserve">B0DLJN4QX3</t>
  </si>
  <si>
    <t xml:space="preserve">BS324377AAC</t>
  </si>
  <si>
    <t xml:space="preserve">ZY-BS324377AAA-GMWY</t>
  </si>
  <si>
    <t xml:space="preserve">B0DLJP29VK</t>
  </si>
  <si>
    <t xml:space="preserve">BS324377AAA</t>
  </si>
  <si>
    <t xml:space="preserve">ZY-W636P188785-GMWY</t>
  </si>
  <si>
    <t xml:space="preserve">B0DLJLY3ZT</t>
  </si>
  <si>
    <t xml:space="preserve">ZY-W636P188782-GMWY</t>
  </si>
  <si>
    <t xml:space="preserve">B0DLJQWRHF</t>
  </si>
  <si>
    <t xml:space="preserve">ZY-W504P143278-GMWY</t>
  </si>
  <si>
    <t xml:space="preserve">B0DLJPVN8D</t>
  </si>
  <si>
    <t xml:space="preserve">ZY-W504P143277-GMWY</t>
  </si>
  <si>
    <t xml:space="preserve">B0DLJM7CWY</t>
  </si>
  <si>
    <t xml:space="preserve">ZY-W504P143279-GMWY</t>
  </si>
  <si>
    <t xml:space="preserve">B0DLJNT4FW</t>
  </si>
  <si>
    <t xml:space="preserve">ZY-N757P210314W-GMWY</t>
  </si>
  <si>
    <t xml:space="preserve">B0DM1Z8JX9</t>
  </si>
  <si>
    <t xml:space="preserve">N757P210314W</t>
  </si>
  <si>
    <t xml:space="preserve">ZY-N757Q210312W-GMWY</t>
  </si>
  <si>
    <t xml:space="preserve">B0DM1YRBL6</t>
  </si>
  <si>
    <t xml:space="preserve">N757Q210312W</t>
  </si>
  <si>
    <t xml:space="preserve">ZY-WF315030AAK-GMWY</t>
  </si>
  <si>
    <t xml:space="preserve">B0DM22P38B</t>
  </si>
  <si>
    <t xml:space="preserve">WF315030AAK</t>
  </si>
  <si>
    <t xml:space="preserve">ZY-WF315030AAB-GMWY</t>
  </si>
  <si>
    <t xml:space="preserve">B0DM248STG</t>
  </si>
  <si>
    <t xml:space="preserve">WF315030AAB</t>
  </si>
  <si>
    <t xml:space="preserve">ZY-WF315029AAK-GMWY</t>
  </si>
  <si>
    <t xml:space="preserve">B0DM22GFKF</t>
  </si>
  <si>
    <t xml:space="preserve">WF315029AAK</t>
  </si>
  <si>
    <t xml:space="preserve">ZY-WF315029AAB-GMWY</t>
  </si>
  <si>
    <t xml:space="preserve">B0DM21RSH8</t>
  </si>
  <si>
    <t xml:space="preserve">WF315029AAB</t>
  </si>
  <si>
    <t xml:space="preserve">ZY-WF298028AAN-GMWY</t>
  </si>
  <si>
    <t xml:space="preserve">B0DLNPQZC6</t>
  </si>
  <si>
    <t xml:space="preserve">WF298028AAN</t>
  </si>
  <si>
    <t xml:space="preserve">ZY-WF298028AAB-GMWY</t>
  </si>
  <si>
    <t xml:space="preserve">B0DLN8HXXR</t>
  </si>
  <si>
    <t xml:space="preserve">WF298028AAB</t>
  </si>
  <si>
    <t xml:space="preserve">ZY-WF298028AAW-GMWY</t>
  </si>
  <si>
    <t xml:space="preserve">B0DLNBGVBR</t>
  </si>
  <si>
    <t xml:space="preserve">WF298028AAW</t>
  </si>
  <si>
    <t xml:space="preserve">ZY-WF298028AAE-GMWY</t>
  </si>
  <si>
    <t xml:space="preserve">B0DLN1VPGT</t>
  </si>
  <si>
    <t xml:space="preserve">WF298028AAE</t>
  </si>
  <si>
    <t xml:space="preserve">ZY-W2225P229447-GMWY</t>
  </si>
  <si>
    <t xml:space="preserve">B0DMZFTZHS</t>
  </si>
  <si>
    <t xml:space="preserve">W2225P229447</t>
  </si>
  <si>
    <t xml:space="preserve">ZY-W2225P229448-GMWY</t>
  </si>
  <si>
    <t xml:space="preserve">B0DMZ5V8SP</t>
  </si>
  <si>
    <t xml:space="preserve">W2225P229448</t>
  </si>
  <si>
    <t xml:space="preserve">ZY-W2225P173977-GMWY</t>
  </si>
  <si>
    <t xml:space="preserve">B0DMZNW3WX</t>
  </si>
  <si>
    <t xml:space="preserve">W2225P173977</t>
  </si>
  <si>
    <t xml:space="preserve">ZY-W409P195086-GMWY</t>
  </si>
  <si>
    <t xml:space="preserve">B0DMZS8JZN</t>
  </si>
  <si>
    <t xml:space="preserve">W409P195086</t>
  </si>
  <si>
    <t xml:space="preserve">ZY-W680136982-GMWY</t>
  </si>
  <si>
    <t xml:space="preserve">B0DMF4WJTD</t>
  </si>
  <si>
    <t xml:space="preserve">W680136982</t>
  </si>
  <si>
    <t xml:space="preserve">ZY-W680131614-GMWY</t>
  </si>
  <si>
    <t xml:space="preserve">B0DMF45WZ2</t>
  </si>
  <si>
    <t xml:space="preserve">W680131614</t>
  </si>
  <si>
    <t xml:space="preserve">ZY-W680131613-GMWY</t>
  </si>
  <si>
    <t xml:space="preserve">B0DMF4JTP1</t>
  </si>
  <si>
    <t xml:space="preserve">W680131613</t>
  </si>
  <si>
    <t xml:space="preserve">ZY-W680136981-GMWY</t>
  </si>
  <si>
    <t xml:space="preserve">B0DMF38GKS</t>
  </si>
  <si>
    <t xml:space="preserve">W680136981</t>
  </si>
  <si>
    <t xml:space="preserve">ZY-W2889P205038-GMWY</t>
  </si>
  <si>
    <t xml:space="preserve">B0DN6P172F</t>
  </si>
  <si>
    <t xml:space="preserve">W2889P205038</t>
  </si>
  <si>
    <t xml:space="preserve">ZY-W2889P205040-GMWY</t>
  </si>
  <si>
    <t xml:space="preserve">B0DN6MX91X</t>
  </si>
  <si>
    <t xml:space="preserve">W2889P205040</t>
  </si>
  <si>
    <t xml:space="preserve">ZY-DL002034AAA-GMWY</t>
  </si>
  <si>
    <t xml:space="preserve">B0DN6PHBY8</t>
  </si>
  <si>
    <t xml:space="preserve">DL002034AAA</t>
  </si>
  <si>
    <t xml:space="preserve">ZY-DL002037AAA-GMWY</t>
  </si>
  <si>
    <t xml:space="preserve">B0DN6M4LWV</t>
  </si>
  <si>
    <t xml:space="preserve">DL002037AAA</t>
  </si>
  <si>
    <t xml:space="preserve">ZY-N701P202767D-GMWY</t>
  </si>
  <si>
    <t xml:space="preserve">B0DN6P95NR</t>
  </si>
  <si>
    <t xml:space="preserve">ZY-N701P202766D-GMWY</t>
  </si>
  <si>
    <t xml:space="preserve">B0DN6PQPDG</t>
  </si>
  <si>
    <t xml:space="preserve">ZY-N701P202766K-GMWY</t>
  </si>
  <si>
    <t xml:space="preserve">B0DN6N17JW</t>
  </si>
  <si>
    <t xml:space="preserve">ZY-N701P202767K-GMWY</t>
  </si>
  <si>
    <t xml:space="preserve">B0DN6MF946</t>
  </si>
  <si>
    <t xml:space="preserve">ZY-DL000581AAH-GMWY</t>
  </si>
  <si>
    <t xml:space="preserve">B0DNFLLHYG</t>
  </si>
  <si>
    <t xml:space="preserve">ZY-DL000590AAH-GMWY</t>
  </si>
  <si>
    <t xml:space="preserve">B0DNFLMT44</t>
  </si>
  <si>
    <t xml:space="preserve">ZY-DL000590AAK-GMWY</t>
  </si>
  <si>
    <t xml:space="preserve">B0DNFGDSFR</t>
  </si>
  <si>
    <t xml:space="preserve">ZY-DL000581AAK-GMWY</t>
  </si>
  <si>
    <t xml:space="preserve">B0DNFK7HJG</t>
  </si>
  <si>
    <t xml:space="preserve">ZY-WF323759AAA-GMWY</t>
  </si>
  <si>
    <t xml:space="preserve">B0DNFLZPGX</t>
  </si>
  <si>
    <t xml:space="preserve">ZY-WF323759AAE-GMWY</t>
  </si>
  <si>
    <t xml:space="preserve">B0DNFLFBLK</t>
  </si>
  <si>
    <t xml:space="preserve">ZY-WF323758AAA-GMWY</t>
  </si>
  <si>
    <t xml:space="preserve">B0DNFL9MQ3</t>
  </si>
  <si>
    <t xml:space="preserve">ZY-WF323758AAE-GMWY</t>
  </si>
  <si>
    <t xml:space="preserve">B0DNFK14N6</t>
  </si>
  <si>
    <t xml:space="preserve">ZY-DL000648AAL-GMWY</t>
  </si>
  <si>
    <t xml:space="preserve">B0DNFK5WVC</t>
  </si>
  <si>
    <t xml:space="preserve">ZY-DL000648AAB-GMWY</t>
  </si>
  <si>
    <t xml:space="preserve">B0DNFLN592</t>
  </si>
  <si>
    <t xml:space="preserve">ZY-DL000563AAK-GMWY</t>
  </si>
  <si>
    <t xml:space="preserve">B0DNQWM1VH</t>
  </si>
  <si>
    <t xml:space="preserve">ZY-DL000563AAE-GMWY</t>
  </si>
  <si>
    <t xml:space="preserve">B0DNQW24PG</t>
  </si>
  <si>
    <t xml:space="preserve">ZY-WF317622AAA-GMWY</t>
  </si>
  <si>
    <t xml:space="preserve">B0DNQWKBN4</t>
  </si>
  <si>
    <t xml:space="preserve">WF317622AAA</t>
  </si>
  <si>
    <t xml:space="preserve">ZY-DL000562AAK-GMWY</t>
  </si>
  <si>
    <t xml:space="preserve">B0DNQV5VV9</t>
  </si>
  <si>
    <t xml:space="preserve">ZY-DL000562AAE-GMWY</t>
  </si>
  <si>
    <t xml:space="preserve">B0DNQW2WKJ</t>
  </si>
  <si>
    <t xml:space="preserve">ZY-WF317620AAA-GMWY</t>
  </si>
  <si>
    <t xml:space="preserve">B0DNQQL6SK</t>
  </si>
  <si>
    <t xml:space="preserve">WF317620AAA</t>
  </si>
  <si>
    <t xml:space="preserve">ZY-WF531186AAA-GMWY</t>
  </si>
  <si>
    <t xml:space="preserve">B0DNQTD2R3</t>
  </si>
  <si>
    <t xml:space="preserve">WF531186AAA</t>
  </si>
  <si>
    <t xml:space="preserve">ZY-WF531187AAE-GMWY</t>
  </si>
  <si>
    <t xml:space="preserve">B0DNQSRP9H</t>
  </si>
  <si>
    <t xml:space="preserve">WF531187AAE</t>
  </si>
  <si>
    <t xml:space="preserve">ZY-WF531186AAE-GMWY</t>
  </si>
  <si>
    <t xml:space="preserve">B0DNQRSKMV</t>
  </si>
  <si>
    <t xml:space="preserve">WF531186AAE</t>
  </si>
  <si>
    <t xml:space="preserve">ZY-WF531187AAA-GMWY</t>
  </si>
  <si>
    <t xml:space="preserve">B0DNQSTBSR</t>
  </si>
  <si>
    <t xml:space="preserve">WF531187AAA</t>
  </si>
  <si>
    <t xml:space="preserve">ZY-W1151P151509-GMWY</t>
  </si>
  <si>
    <t xml:space="preserve">B0DNT7CKF2</t>
  </si>
  <si>
    <t xml:space="preserve">W1151P151509</t>
  </si>
  <si>
    <t xml:space="preserve">ZY-W1151P151510-GMWY</t>
  </si>
  <si>
    <t xml:space="preserve">B0DNT7KJFD</t>
  </si>
  <si>
    <t xml:space="preserve">W1151P151510</t>
  </si>
  <si>
    <t xml:space="preserve">ZY-N711P188169K-GMWY</t>
  </si>
  <si>
    <t xml:space="preserve">B0DP2V1GCX</t>
  </si>
  <si>
    <t xml:space="preserve">N711P188169K</t>
  </si>
  <si>
    <t xml:space="preserve">ZY-N711P188169B-GMWY</t>
  </si>
  <si>
    <t xml:space="preserve">B0DP2SYHCC</t>
  </si>
  <si>
    <t xml:space="preserve">N711P188169B</t>
  </si>
  <si>
    <t xml:space="preserve">ZY-W509P238990-lk-GMWY</t>
  </si>
  <si>
    <t xml:space="preserve">B0DPBV7RHV</t>
  </si>
  <si>
    <t xml:space="preserve">W509P238990</t>
  </si>
  <si>
    <t xml:space="preserve">ZY-N704P196657K-lk-GMWY</t>
  </si>
  <si>
    <t xml:space="preserve">B0DPBVRXWV</t>
  </si>
  <si>
    <t xml:space="preserve">N704P196657K</t>
  </si>
  <si>
    <t xml:space="preserve">ZY-W760P206128-lk-GMWY</t>
  </si>
  <si>
    <t xml:space="preserve">B0DPBTGB1S</t>
  </si>
  <si>
    <t xml:space="preserve">W760P206128</t>
  </si>
  <si>
    <t xml:space="preserve">ZY-N704P196658K-lk-GMWY</t>
  </si>
  <si>
    <t xml:space="preserve">B0DPBVNG9Q</t>
  </si>
  <si>
    <t xml:space="preserve">N704P196658K</t>
  </si>
  <si>
    <t xml:space="preserve">ZY-W1321P205993-lk-GMWY</t>
  </si>
  <si>
    <t xml:space="preserve">B0DPBV1XRP</t>
  </si>
  <si>
    <t xml:space="preserve">W1321P205993</t>
  </si>
  <si>
    <t xml:space="preserve">ZY-W509P238991-lk-GMWY</t>
  </si>
  <si>
    <t xml:space="preserve">B0DPBV9MP1</t>
  </si>
  <si>
    <t xml:space="preserve">W509P238991</t>
  </si>
  <si>
    <t xml:space="preserve">ZY-W757127559-GMWY</t>
  </si>
  <si>
    <t xml:space="preserve">B0DPFF3DG7</t>
  </si>
  <si>
    <t xml:space="preserve">W757127559</t>
  </si>
  <si>
    <t xml:space="preserve">ZY-W757127557-GMWY</t>
  </si>
  <si>
    <t xml:space="preserve">B0DPFGQWY2</t>
  </si>
  <si>
    <t xml:space="preserve">W757127557</t>
  </si>
  <si>
    <t xml:space="preserve">ZY-W757127558-GMWY</t>
  </si>
  <si>
    <t xml:space="preserve">B0DPFH81QX</t>
  </si>
  <si>
    <t xml:space="preserve">W757127558</t>
  </si>
  <si>
    <t xml:space="preserve">ZY-W1170105037-GMWY</t>
  </si>
  <si>
    <t xml:space="preserve">B0DPKPPY31</t>
  </si>
  <si>
    <t xml:space="preserve">ZY-W1170100897-GMWY</t>
  </si>
  <si>
    <t xml:space="preserve">B0DPKQGPYX</t>
  </si>
  <si>
    <t xml:space="preserve">ZY-W1170105033-GMWY</t>
  </si>
  <si>
    <t xml:space="preserve">B0DPKQHYT5</t>
  </si>
  <si>
    <t xml:space="preserve">ZY-W1170100896-GMWY</t>
  </si>
  <si>
    <t xml:space="preserve">B0DPKPLYQ1</t>
  </si>
  <si>
    <t xml:space="preserve">ZY-W1170100898-GMWY</t>
  </si>
  <si>
    <t xml:space="preserve">B0DPKQ9XVJ</t>
  </si>
  <si>
    <t xml:space="preserve">ZY-W2275P178895-GMWY</t>
  </si>
  <si>
    <t xml:space="preserve">B0DPHNYLPQ</t>
  </si>
  <si>
    <t xml:space="preserve">W2275P178895</t>
  </si>
  <si>
    <t xml:space="preserve">ZY-W2275P178893-GMWY</t>
  </si>
  <si>
    <t xml:space="preserve">B0DPHRNBCB</t>
  </si>
  <si>
    <t xml:space="preserve">W2275P178893</t>
  </si>
  <si>
    <t xml:space="preserve">ZY-W2275P178894-GMWY</t>
  </si>
  <si>
    <t xml:space="preserve">B0DPHPZBSP</t>
  </si>
  <si>
    <t xml:space="preserve">W2275P178894</t>
  </si>
  <si>
    <t xml:space="preserve">ZY-GX000399AAK-GMWY</t>
  </si>
  <si>
    <t xml:space="preserve">B0DPMNGR7R</t>
  </si>
  <si>
    <t xml:space="preserve">GX000399AAK</t>
  </si>
  <si>
    <t xml:space="preserve">ZY-GX000399AAD-GMWY</t>
  </si>
  <si>
    <t xml:space="preserve">B0DPMN5MXZ</t>
  </si>
  <si>
    <t xml:space="preserve">GX000399AAD</t>
  </si>
  <si>
    <t xml:space="preserve">ZY-GX001031AAA-1-GMWY</t>
  </si>
  <si>
    <t xml:space="preserve">B0DPMQVPY6</t>
  </si>
  <si>
    <t xml:space="preserve">ZY-GX001031AAE-1-GMWY</t>
  </si>
  <si>
    <t xml:space="preserve">B0DPMSR1ZM</t>
  </si>
  <si>
    <t xml:space="preserve">ZY-N820S00018K-GMWY</t>
  </si>
  <si>
    <t xml:space="preserve">B0DPZ1M2NX</t>
  </si>
  <si>
    <t xml:space="preserve">N820S00018K</t>
  </si>
  <si>
    <t xml:space="preserve">ZY-N820S00026K-GMWY</t>
  </si>
  <si>
    <t xml:space="preserve">B0DPYZLYDB</t>
  </si>
  <si>
    <t xml:space="preserve">N820S00026K</t>
  </si>
  <si>
    <t xml:space="preserve">ZY-N820S00017E-GMWY</t>
  </si>
  <si>
    <t xml:space="preserve">B0DPYWXDVF</t>
  </si>
  <si>
    <t xml:space="preserve">N820S00017E</t>
  </si>
  <si>
    <t xml:space="preserve">ZY-N820S00027E-GMWY</t>
  </si>
  <si>
    <t xml:space="preserve">B0DPZ1G5W2</t>
  </si>
  <si>
    <t xml:space="preserve">N820S00027E</t>
  </si>
  <si>
    <t xml:space="preserve">ZY-N820S00018E-GMWY</t>
  </si>
  <si>
    <t xml:space="preserve">B0DPYZ4WT7</t>
  </si>
  <si>
    <t xml:space="preserve">N820S00018E</t>
  </si>
  <si>
    <t xml:space="preserve">ZY-N820S00026E-GMWY</t>
  </si>
  <si>
    <t xml:space="preserve">B0DPYWYPDD</t>
  </si>
  <si>
    <t xml:space="preserve">N820S00026E</t>
  </si>
  <si>
    <t xml:space="preserve">ZY-N820S00027K-GMWY</t>
  </si>
  <si>
    <t xml:space="preserve">B0DPYZQMCZ</t>
  </si>
  <si>
    <t xml:space="preserve">N820S00027K</t>
  </si>
  <si>
    <t xml:space="preserve">ZY-N820S00016K-GMWY</t>
  </si>
  <si>
    <t xml:space="preserve">B0DPYWTXLB</t>
  </si>
  <si>
    <t xml:space="preserve">ZY-N820S00016E-GMWY</t>
  </si>
  <si>
    <t xml:space="preserve">B0DPYXFG27</t>
  </si>
  <si>
    <t xml:space="preserve">ZY-N820S00015E-GMWY</t>
  </si>
  <si>
    <t xml:space="preserve">B0DPYYYDWG</t>
  </si>
  <si>
    <t xml:space="preserve">ZY-N820S00015K-GMWY</t>
  </si>
  <si>
    <t xml:space="preserve">B0DPZ1RTDH</t>
  </si>
  <si>
    <t xml:space="preserve">ZY-N820S00017K-GMWY</t>
  </si>
  <si>
    <t xml:space="preserve">B0DPYZ4RC1</t>
  </si>
  <si>
    <t xml:space="preserve">N820S00017K</t>
  </si>
  <si>
    <t xml:space="preserve">TXJ-W1580S00038-WY</t>
  </si>
  <si>
    <t xml:space="preserve">B0DMJ3K5PK</t>
  </si>
  <si>
    <t xml:space="preserve">TXJ-W1580S00037-WY</t>
  </si>
  <si>
    <t xml:space="preserve">B0DMK2P7HB</t>
  </si>
  <si>
    <t xml:space="preserve">TXJ-W1580S00048-WY</t>
  </si>
  <si>
    <t xml:space="preserve">B0DMK12MSC</t>
  </si>
  <si>
    <t xml:space="preserve">W1580S00048</t>
  </si>
  <si>
    <t xml:space="preserve">TXJ-W1580S00056-WY</t>
  </si>
  <si>
    <t xml:space="preserve">B0DMK9F4VX</t>
  </si>
  <si>
    <t xml:space="preserve">W1580S00056</t>
  </si>
  <si>
    <t xml:space="preserve">TXJ-W504P148530-WY</t>
  </si>
  <si>
    <t xml:space="preserve">B0DMN6KTN1</t>
  </si>
  <si>
    <t xml:space="preserve">TXJ-W504P148532-WY</t>
  </si>
  <si>
    <t xml:space="preserve">B0DMN953LY</t>
  </si>
  <si>
    <t xml:space="preserve">TXJ-W504P174586-WY</t>
  </si>
  <si>
    <t xml:space="preserve">B0DMNZDQL7</t>
  </si>
  <si>
    <t xml:space="preserve">W504P174586</t>
  </si>
  <si>
    <t xml:space="preserve">TXJ-W504P148534-WY</t>
  </si>
  <si>
    <t xml:space="preserve">B0DMNV5FF4</t>
  </si>
  <si>
    <t xml:space="preserve">TXJ-W504P174587-WY</t>
  </si>
  <si>
    <t xml:space="preserve">B0DMR1ZH2K</t>
  </si>
  <si>
    <t xml:space="preserve">W504P174587</t>
  </si>
  <si>
    <t xml:space="preserve">TXJ-W504P174591-WY</t>
  </si>
  <si>
    <t xml:space="preserve">B0DMS4N258</t>
  </si>
  <si>
    <t xml:space="preserve">W504P174591</t>
  </si>
  <si>
    <t xml:space="preserve">TXJ-W504P174639-WY</t>
  </si>
  <si>
    <t xml:space="preserve">B0DMSP75XK</t>
  </si>
  <si>
    <t xml:space="preserve">TXJ-W504P174640-WY</t>
  </si>
  <si>
    <t xml:space="preserve">B0DMSLJHZ7</t>
  </si>
  <si>
    <t xml:space="preserve">W504P174640</t>
  </si>
  <si>
    <t xml:space="preserve">TXJ-W504P190928-WY</t>
  </si>
  <si>
    <t xml:space="preserve">B0DMSSGKPG</t>
  </si>
  <si>
    <t xml:space="preserve">TXJ-W504P190951-WY</t>
  </si>
  <si>
    <t xml:space="preserve">B0DMSSLWQT</t>
  </si>
  <si>
    <t xml:space="preserve">TXJ-W504P190953-WY</t>
  </si>
  <si>
    <t xml:space="preserve">B0DMSSKFS1</t>
  </si>
  <si>
    <t xml:space="preserve">TXJ-W504S00115-WY</t>
  </si>
  <si>
    <t xml:space="preserve">B0DMSZSCF9</t>
  </si>
  <si>
    <t xml:space="preserve">TXJ-W504S00116-WY</t>
  </si>
  <si>
    <t xml:space="preserve">B0DMT2HHN6</t>
  </si>
  <si>
    <t xml:space="preserve">TXJ-W504P181852-WY</t>
  </si>
  <si>
    <t xml:space="preserve">B0DMVC5D4F</t>
  </si>
  <si>
    <t xml:space="preserve">TXJ-W504102753-WY</t>
  </si>
  <si>
    <t xml:space="preserve">B0DMVTQ8RR</t>
  </si>
  <si>
    <t xml:space="preserve">TXJ-W504102754-WY</t>
  </si>
  <si>
    <t xml:space="preserve">B0DMVVWKQB</t>
  </si>
  <si>
    <t xml:space="preserve">TXJ-W504P145247-WY</t>
  </si>
  <si>
    <t xml:space="preserve">B0DMW2RPVQ</t>
  </si>
  <si>
    <t xml:space="preserve">TXJ-W504P145248-WY</t>
  </si>
  <si>
    <t xml:space="preserve">B0DMW1HXMK</t>
  </si>
  <si>
    <t xml:space="preserve">TXJ-W504119495-WY</t>
  </si>
  <si>
    <t xml:space="preserve">B0DMZRNRHC</t>
  </si>
  <si>
    <t xml:space="preserve">W504119495</t>
  </si>
  <si>
    <t xml:space="preserve">TXJ-W504S00174-WY</t>
  </si>
  <si>
    <t xml:space="preserve">B0DMZ6XL9Z</t>
  </si>
  <si>
    <t xml:space="preserve">TXJ-W504S00176-WY</t>
  </si>
  <si>
    <t xml:space="preserve">B0DMZR1GVS</t>
  </si>
  <si>
    <t xml:space="preserve">TXJ-W504S00177-WY</t>
  </si>
  <si>
    <t xml:space="preserve">B0DN13J12V</t>
  </si>
  <si>
    <t xml:space="preserve">TXJ-W504P143306-WY</t>
  </si>
  <si>
    <t xml:space="preserve">B0DN17S7Z4</t>
  </si>
  <si>
    <t xml:space="preserve">TXJ-W504P143307-WY</t>
  </si>
  <si>
    <t xml:space="preserve">B0DN143SKC</t>
  </si>
  <si>
    <t xml:space="preserve">TXJ-W504P143309-WY</t>
  </si>
  <si>
    <t xml:space="preserve">B0DN15PK15</t>
  </si>
  <si>
    <t xml:space="preserve">TXJ-W504P146191-WY</t>
  </si>
  <si>
    <t xml:space="preserve">B0DN1H94ZD</t>
  </si>
  <si>
    <t xml:space="preserve">TXJ-W504P146192-WY</t>
  </si>
  <si>
    <t xml:space="preserve">B0DN1H4GMZ</t>
  </si>
  <si>
    <t xml:space="preserve">TXJ-W504P146193-WY</t>
  </si>
  <si>
    <t xml:space="preserve">B0DN1JLK61</t>
  </si>
  <si>
    <t xml:space="preserve">TXJ-W504S00123-WY</t>
  </si>
  <si>
    <t xml:space="preserve">B0DN5NLG9Y</t>
  </si>
  <si>
    <t xml:space="preserve">TXJ-W504S00124-WY</t>
  </si>
  <si>
    <t xml:space="preserve">B0DN548H7D</t>
  </si>
  <si>
    <t xml:space="preserve">TXJ-W504S00125-WY</t>
  </si>
  <si>
    <t xml:space="preserve">B0DN56X86W</t>
  </si>
  <si>
    <t xml:space="preserve">TXJ-W504S00147-WY</t>
  </si>
  <si>
    <t xml:space="preserve">B0DN5RSNHJ</t>
  </si>
  <si>
    <t xml:space="preserve">TXJ-W50426285-WY</t>
  </si>
  <si>
    <t xml:space="preserve">B0DN6MSPT4</t>
  </si>
  <si>
    <t xml:space="preserve">W50426285</t>
  </si>
  <si>
    <t xml:space="preserve">TXJ-W50426286-WY</t>
  </si>
  <si>
    <t xml:space="preserve">B0DN6KV3XV</t>
  </si>
  <si>
    <t xml:space="preserve">W50426286</t>
  </si>
  <si>
    <t xml:space="preserve">TXJ-W504P149042-WY</t>
  </si>
  <si>
    <t xml:space="preserve">B0DNDPFR4K</t>
  </si>
  <si>
    <t xml:space="preserve">W504P149042</t>
  </si>
  <si>
    <t xml:space="preserve">TXJ-W50446115-WY</t>
  </si>
  <si>
    <t xml:space="preserve">B0DNDVS1Z8</t>
  </si>
  <si>
    <t xml:space="preserve">TXJ-W50446117-WY</t>
  </si>
  <si>
    <t xml:space="preserve">B0DNDW2KHZ</t>
  </si>
  <si>
    <t xml:space="preserve">TXJ-W504S00319-WY</t>
  </si>
  <si>
    <t xml:space="preserve">B0DNF3L73K</t>
  </si>
  <si>
    <t xml:space="preserve">W504S00319</t>
  </si>
  <si>
    <t xml:space="preserve">TXJ-W504P143277-WY</t>
  </si>
  <si>
    <t xml:space="preserve">B0DNF9LNY6</t>
  </si>
  <si>
    <t xml:space="preserve">TXJ-W504P143278-WY</t>
  </si>
  <si>
    <t xml:space="preserve">B0DNF9V6WF</t>
  </si>
  <si>
    <t xml:space="preserve">TXJ-W504P143279-WY</t>
  </si>
  <si>
    <t xml:space="preserve">B0DNFCHJ5V</t>
  </si>
  <si>
    <t xml:space="preserve">TXJ-WF531186AAE-WY</t>
  </si>
  <si>
    <t xml:space="preserve">B0DNJQTBHZ</t>
  </si>
  <si>
    <t xml:space="preserve">TXJ-WF531187AAE-WY</t>
  </si>
  <si>
    <t xml:space="preserve">B0DNJTLB4T</t>
  </si>
  <si>
    <t xml:space="preserve">TXJ-WF531187AAA-WY</t>
  </si>
  <si>
    <t xml:space="preserve">B0DNJT4SXT</t>
  </si>
  <si>
    <t xml:space="preserve">TXJ-WF531186AAA-WY</t>
  </si>
  <si>
    <t xml:space="preserve">B0DNJV53XL</t>
  </si>
  <si>
    <t xml:space="preserve">TXJ-WF321414AAL-WY</t>
  </si>
  <si>
    <t xml:space="preserve">B0DNLM4G27</t>
  </si>
  <si>
    <t xml:space="preserve">WF321414AAL</t>
  </si>
  <si>
    <t xml:space="preserve">TXJ-WF321415AAK-WY</t>
  </si>
  <si>
    <t xml:space="preserve">B0DNLCB3TM</t>
  </si>
  <si>
    <t xml:space="preserve">WF321415AAK</t>
  </si>
  <si>
    <t xml:space="preserve">TXJ-WF321415AAL-WY</t>
  </si>
  <si>
    <t xml:space="preserve">B0DNLPPWJT</t>
  </si>
  <si>
    <t xml:space="preserve">WF321415AAL</t>
  </si>
  <si>
    <t xml:space="preserve">TXJ-WF321414AAK-WY</t>
  </si>
  <si>
    <t xml:space="preserve">B0DNLDPMWC</t>
  </si>
  <si>
    <t xml:space="preserve">WF321414AAK</t>
  </si>
  <si>
    <t xml:space="preserve">TXJ-W504P218522-WY</t>
  </si>
  <si>
    <t xml:space="preserve">B0DNMRHDWT</t>
  </si>
  <si>
    <t xml:space="preserve">W504P218522</t>
  </si>
  <si>
    <t xml:space="preserve">TXJ-W504P218525-WY</t>
  </si>
  <si>
    <t xml:space="preserve">B0DNMQWWFB</t>
  </si>
  <si>
    <t xml:space="preserve">W504P218525</t>
  </si>
  <si>
    <t xml:space="preserve">TXJ-W504P218527-WY</t>
  </si>
  <si>
    <t xml:space="preserve">B0DNMTV7MQ</t>
  </si>
  <si>
    <t xml:space="preserve">W504P218527</t>
  </si>
  <si>
    <t xml:space="preserve">TXJ-W2889P205039-WY</t>
  </si>
  <si>
    <t xml:space="preserve">B0DNQ24YM9</t>
  </si>
  <si>
    <t xml:space="preserve">W2889P205039</t>
  </si>
  <si>
    <t xml:space="preserve">TXJ-W2889P205042-WY</t>
  </si>
  <si>
    <t xml:space="preserve">B0DNP961F1</t>
  </si>
  <si>
    <t xml:space="preserve">W2889P205042</t>
  </si>
  <si>
    <t xml:space="preserve">TXJ-W311S00051-WY</t>
  </si>
  <si>
    <t xml:space="preserve">B0DNQHDZDJ</t>
  </si>
  <si>
    <t xml:space="preserve">W311S00051</t>
  </si>
  <si>
    <t xml:space="preserve">TXJ-W311S00050-WY</t>
  </si>
  <si>
    <t xml:space="preserve">B0DNQ6V1FF</t>
  </si>
  <si>
    <t xml:space="preserve">W311S00050</t>
  </si>
  <si>
    <t xml:space="preserve">TXJ-GX000652AAB-WY</t>
  </si>
  <si>
    <t xml:space="preserve">B0DNQFX33Z</t>
  </si>
  <si>
    <t xml:space="preserve">GX000652AAB</t>
  </si>
  <si>
    <t xml:space="preserve">TXJ-GX000653AAB-WY</t>
  </si>
  <si>
    <t xml:space="preserve">B0DNQF3KDG</t>
  </si>
  <si>
    <t xml:space="preserve">GX000653AAB</t>
  </si>
  <si>
    <t xml:space="preserve">TXJ-XW000013AAB-WY</t>
  </si>
  <si>
    <t xml:space="preserve">B0DNRY63M9</t>
  </si>
  <si>
    <t xml:space="preserve">XW000013AAB</t>
  </si>
  <si>
    <t xml:space="preserve">TXJ-W504P191652-WY</t>
  </si>
  <si>
    <t xml:space="preserve">B0DNS9WCFZ</t>
  </si>
  <si>
    <t xml:space="preserve">TXJ-W504P191655-WY</t>
  </si>
  <si>
    <t xml:space="preserve">B0DNS82163</t>
  </si>
  <si>
    <t xml:space="preserve">TXJ-W420P207364-WY</t>
  </si>
  <si>
    <t xml:space="preserve">B0DNSMS252</t>
  </si>
  <si>
    <t xml:space="preserve">W420P207364</t>
  </si>
  <si>
    <t xml:space="preserve">TXJ-W311P167040-WY</t>
  </si>
  <si>
    <t xml:space="preserve">B0DNSQ6W4P</t>
  </si>
  <si>
    <t xml:space="preserve">W311P167040</t>
  </si>
  <si>
    <t xml:space="preserve">TXJ-W311P167043-WY</t>
  </si>
  <si>
    <t xml:space="preserve">B0DNSS4FMH</t>
  </si>
  <si>
    <t xml:space="preserve">W311P167043</t>
  </si>
  <si>
    <t xml:space="preserve">TXJ-W311P167048-WY</t>
  </si>
  <si>
    <t xml:space="preserve">B0DNSTMFMP</t>
  </si>
  <si>
    <t xml:space="preserve">W311P167048</t>
  </si>
  <si>
    <t xml:space="preserve">TXJ-W1413S00075-WY</t>
  </si>
  <si>
    <t xml:space="preserve">B0DNT4ZVD3</t>
  </si>
  <si>
    <t xml:space="preserve">W1413S00075</t>
  </si>
  <si>
    <t xml:space="preserve">TXJ-W1413S00076-WY</t>
  </si>
  <si>
    <t xml:space="preserve">B0DNT1M2KY</t>
  </si>
  <si>
    <t xml:space="preserve">W1413S00076</t>
  </si>
  <si>
    <t xml:space="preserve">TXJ-W1413S00077-WY</t>
  </si>
  <si>
    <t xml:space="preserve">B0DNT5H54T</t>
  </si>
  <si>
    <t xml:space="preserve">W1413S00077</t>
  </si>
  <si>
    <t xml:space="preserve">TXJ-W1413S00078-WY</t>
  </si>
  <si>
    <t xml:space="preserve">B0DNT2B5SZ</t>
  </si>
  <si>
    <t xml:space="preserve">W1413S00078</t>
  </si>
  <si>
    <t xml:space="preserve">TXJ-W1935P194260-WY</t>
  </si>
  <si>
    <t xml:space="preserve">B0DNYP6GS7</t>
  </si>
  <si>
    <t xml:space="preserve">W1935P194260</t>
  </si>
  <si>
    <t xml:space="preserve">TXJ-W1935P194261-WY</t>
  </si>
  <si>
    <t xml:space="preserve">B0DNYPRX6H</t>
  </si>
  <si>
    <t xml:space="preserve">W1935P194261</t>
  </si>
  <si>
    <t xml:space="preserve">TXJ-N701P192144D-WY</t>
  </si>
  <si>
    <t xml:space="preserve">B0DNZ1QR81</t>
  </si>
  <si>
    <t xml:space="preserve">TXJ-N701P192143D-WY</t>
  </si>
  <si>
    <t xml:space="preserve">B0DNZ1W4FY</t>
  </si>
  <si>
    <t xml:space="preserve">TXJ-W636P192114-WY</t>
  </si>
  <si>
    <t xml:space="preserve">B0DP1WZBDD</t>
  </si>
  <si>
    <t xml:space="preserve">W636P192114</t>
  </si>
  <si>
    <t xml:space="preserve">TXJ-W636P192107-WY</t>
  </si>
  <si>
    <t xml:space="preserve">B0DP1Y3JBC</t>
  </si>
  <si>
    <t xml:space="preserve">W636P192107</t>
  </si>
  <si>
    <t xml:space="preserve">TXJ-N737P175360B-WY</t>
  </si>
  <si>
    <t xml:space="preserve">B0DP8KM4TD</t>
  </si>
  <si>
    <t xml:space="preserve">N737P175360B</t>
  </si>
  <si>
    <t xml:space="preserve">TXJ-N737P175360K-WY</t>
  </si>
  <si>
    <t xml:space="preserve">B0DP8KJLC7</t>
  </si>
  <si>
    <t xml:space="preserve">N737P175360K</t>
  </si>
  <si>
    <t xml:space="preserve">TXJ-N737P175360H-WY</t>
  </si>
  <si>
    <t xml:space="preserve">B0DP8KXH5K</t>
  </si>
  <si>
    <t xml:space="preserve">N737P175360H</t>
  </si>
  <si>
    <t xml:space="preserve">TXJ-N737P175361B-WY</t>
  </si>
  <si>
    <t xml:space="preserve">B0DP8KF26Q</t>
  </si>
  <si>
    <t xml:space="preserve">N737P175361B</t>
  </si>
  <si>
    <t xml:space="preserve">TXJ-N737P175361K-WY</t>
  </si>
  <si>
    <t xml:space="preserve">B0DP8KC426</t>
  </si>
  <si>
    <t xml:space="preserve">N737P175361K</t>
  </si>
  <si>
    <t xml:space="preserve">TXJ-N737P175361H-WY</t>
  </si>
  <si>
    <t xml:space="preserve">B0DP8K2FC6</t>
  </si>
  <si>
    <t xml:space="preserve">N737P175361H</t>
  </si>
  <si>
    <t xml:space="preserve">TXJ-SF000178AAK-WY</t>
  </si>
  <si>
    <t xml:space="preserve">B0DP94MC7D</t>
  </si>
  <si>
    <t xml:space="preserve">SF000178AAK</t>
  </si>
  <si>
    <t xml:space="preserve">TXJ-SF000178AAB-WY</t>
  </si>
  <si>
    <t xml:space="preserve">B0DP9567W9</t>
  </si>
  <si>
    <t xml:space="preserve">SF000178AAB</t>
  </si>
  <si>
    <t xml:space="preserve">TXJ-N759P218643E-WY</t>
  </si>
  <si>
    <t xml:space="preserve">B0DPBZ821Q</t>
  </si>
  <si>
    <t xml:space="preserve">N759P218643E</t>
  </si>
  <si>
    <t xml:space="preserve">TXJ-N759P218643B-WY</t>
  </si>
  <si>
    <t xml:space="preserve">B0DPC1R2NX</t>
  </si>
  <si>
    <t xml:space="preserve">N759P218643B</t>
  </si>
  <si>
    <t xml:space="preserve">TXJ-W2876P233535-WY</t>
  </si>
  <si>
    <t xml:space="preserve">B0DPF4943X</t>
  </si>
  <si>
    <t xml:space="preserve">W2876P233535</t>
  </si>
  <si>
    <t xml:space="preserve">TXJ-W2876P233536-WY</t>
  </si>
  <si>
    <t xml:space="preserve">B0DPF4L8DY</t>
  </si>
  <si>
    <t xml:space="preserve">W2876P233536</t>
  </si>
  <si>
    <t xml:space="preserve">TXJ-W2876P233538-WY</t>
  </si>
  <si>
    <t xml:space="preserve">B0DPF475JW</t>
  </si>
  <si>
    <t xml:space="preserve">W2876P233538</t>
  </si>
  <si>
    <t xml:space="preserve">TXJ-W2876P233539-WY</t>
  </si>
  <si>
    <t xml:space="preserve">B0DPF5TYNM</t>
  </si>
  <si>
    <t xml:space="preserve">W2876P233539</t>
  </si>
  <si>
    <t xml:space="preserve">TXJ-W2201P262550-WY</t>
  </si>
  <si>
    <t xml:space="preserve">B0DPF9WP32</t>
  </si>
  <si>
    <t xml:space="preserve">W2201P262550</t>
  </si>
  <si>
    <t xml:space="preserve">TXJ-W2201P262553-WY</t>
  </si>
  <si>
    <t xml:space="preserve">B0DPF9Y463</t>
  </si>
  <si>
    <t xml:space="preserve">W2201P262553</t>
  </si>
  <si>
    <t xml:space="preserve">TXJ-W2201P262558-WY</t>
  </si>
  <si>
    <t xml:space="preserve">B0DPFBT5LF</t>
  </si>
  <si>
    <t xml:space="preserve">W2201P262558</t>
  </si>
  <si>
    <t xml:space="preserve">TXJ-W57868844-WY</t>
  </si>
  <si>
    <t xml:space="preserve">B0DPFMRM8H</t>
  </si>
  <si>
    <t xml:space="preserve">W57868844</t>
  </si>
  <si>
    <t xml:space="preserve">TXJ-W57868845-WY</t>
  </si>
  <si>
    <t xml:space="preserve">B0DPFM43SM</t>
  </si>
  <si>
    <t xml:space="preserve">W57868845</t>
  </si>
  <si>
    <t xml:space="preserve">TXJ-W2641P192313-WY</t>
  </si>
  <si>
    <t xml:space="preserve">B0DPFV5SJH</t>
  </si>
  <si>
    <t xml:space="preserve">W2641P192313</t>
  </si>
  <si>
    <t xml:space="preserve">TXJ-W2297P202862-WY</t>
  </si>
  <si>
    <t xml:space="preserve">B0DPH3NZD6</t>
  </si>
  <si>
    <t xml:space="preserve">W2297P202862</t>
  </si>
  <si>
    <t xml:space="preserve">TXJ-W2297P201511-WY</t>
  </si>
  <si>
    <t xml:space="preserve">B0DPH3TJJR</t>
  </si>
  <si>
    <t xml:space="preserve">W2297P201511</t>
  </si>
  <si>
    <t xml:space="preserve">TXJ-W2297P202848-WY</t>
  </si>
  <si>
    <t xml:space="preserve">B0DPH4C31B</t>
  </si>
  <si>
    <t xml:space="preserve">W2297P202848</t>
  </si>
  <si>
    <t xml:space="preserve">TXJ-W509P238993-WY</t>
  </si>
  <si>
    <t xml:space="preserve">B0DPHQRDTJ</t>
  </si>
  <si>
    <t xml:space="preserve">W509P238993</t>
  </si>
  <si>
    <t xml:space="preserve">TXJ-W2876P233555-WY</t>
  </si>
  <si>
    <t xml:space="preserve">B0DPML1F3J</t>
  </si>
  <si>
    <t xml:space="preserve">W2876P233555</t>
  </si>
  <si>
    <t xml:space="preserve">TXJ-W2876P233554-WY</t>
  </si>
  <si>
    <t xml:space="preserve">B0DPMKHFWX</t>
  </si>
  <si>
    <t xml:space="preserve">W2876P233554</t>
  </si>
  <si>
    <t xml:space="preserve">TXJ-W2876P233556-WY</t>
  </si>
  <si>
    <t xml:space="preserve">B0DPMKXF6J</t>
  </si>
  <si>
    <t xml:space="preserve">W2876P233556</t>
  </si>
  <si>
    <t xml:space="preserve">TXJ-W2876P233553-WY</t>
  </si>
  <si>
    <t xml:space="preserve">B0DPMMHMPZ</t>
  </si>
  <si>
    <t xml:space="preserve">W2876P233553</t>
  </si>
  <si>
    <t xml:space="preserve">TXJ-W409P194945-LK-WY</t>
  </si>
  <si>
    <t xml:space="preserve">B0DPQCX7G2</t>
  </si>
  <si>
    <t xml:space="preserve">W409P194945</t>
  </si>
  <si>
    <t xml:space="preserve">TXJ-W409P194946-WY</t>
  </si>
  <si>
    <t xml:space="preserve">B0DPQB6TXC</t>
  </si>
  <si>
    <t xml:space="preserve">W409P194946</t>
  </si>
  <si>
    <t xml:space="preserve">TXJ-N820S00032K-WY</t>
  </si>
  <si>
    <t xml:space="preserve">B0DPWGNY21</t>
  </si>
  <si>
    <t xml:space="preserve">N820S00032K</t>
  </si>
  <si>
    <t xml:space="preserve">TXJ-N820S00032E-WY</t>
  </si>
  <si>
    <t xml:space="preserve">B0DPWLNLJH</t>
  </si>
  <si>
    <t xml:space="preserve">N820S00032E</t>
  </si>
  <si>
    <t xml:space="preserve">TXJ-N820S00033K-WY</t>
  </si>
  <si>
    <t xml:space="preserve">B0DPWGRGH6</t>
  </si>
  <si>
    <t xml:space="preserve">N820S00033K</t>
  </si>
  <si>
    <t xml:space="preserve">TXJ-N820S00033E-WY</t>
  </si>
  <si>
    <t xml:space="preserve">B0DPWLH6CC</t>
  </si>
  <si>
    <t xml:space="preserve">N820S00033E</t>
  </si>
  <si>
    <t xml:space="preserve">TXJ-W395S00114-WY</t>
  </si>
  <si>
    <t xml:space="preserve">B0DQ1H331B</t>
  </si>
  <si>
    <t xml:space="preserve">W395S00114</t>
  </si>
  <si>
    <t xml:space="preserve">TXJ-W395S00115-WY</t>
  </si>
  <si>
    <t xml:space="preserve">B0DQ1FZ65W</t>
  </si>
  <si>
    <t xml:space="preserve">W395S00115</t>
  </si>
  <si>
    <t xml:space="preserve">806-ST000052AAD</t>
  </si>
  <si>
    <t xml:space="preserve">B0DPJXD5D8</t>
  </si>
  <si>
    <t xml:space="preserve">ST000052AAD</t>
  </si>
  <si>
    <t xml:space="preserve">806-ST000052AAE</t>
  </si>
  <si>
    <t xml:space="preserve">B0DPJZ8XVL</t>
  </si>
  <si>
    <t xml:space="preserve">ST000052AAE</t>
  </si>
  <si>
    <t xml:space="preserve">806-ST000087AAD</t>
  </si>
  <si>
    <t xml:space="preserve">B0DPM1ZBW4</t>
  </si>
  <si>
    <t xml:space="preserve">ST000087AAD</t>
  </si>
  <si>
    <t xml:space="preserve">806-ST000087AAE</t>
  </si>
  <si>
    <t xml:space="preserve">B0DPLZ9841</t>
  </si>
  <si>
    <t xml:space="preserve">ST000087AAE--2026</t>
  </si>
  <si>
    <t xml:space="preserve">806-ST000124AAE</t>
  </si>
  <si>
    <t xml:space="preserve">B0DPJV53ZG</t>
  </si>
  <si>
    <t xml:space="preserve">ST000124AAE</t>
  </si>
  <si>
    <t xml:space="preserve">806-ST000124AAN</t>
  </si>
  <si>
    <t xml:space="preserve">B0DPJWL9PK</t>
  </si>
  <si>
    <t xml:space="preserve">ST000124AAN</t>
  </si>
  <si>
    <t xml:space="preserve">806-ST000125AAD</t>
  </si>
  <si>
    <t xml:space="preserve">B0DPJZNQY8</t>
  </si>
  <si>
    <t xml:space="preserve">ST000125AAD</t>
  </si>
  <si>
    <t xml:space="preserve">806-ST000125AAE</t>
  </si>
  <si>
    <t xml:space="preserve">B0DPJZQP4Y</t>
  </si>
  <si>
    <t xml:space="preserve">ST000125AAE</t>
  </si>
  <si>
    <t xml:space="preserve">806-ST000067AAD</t>
  </si>
  <si>
    <t xml:space="preserve">B0DPFC4395</t>
  </si>
  <si>
    <t xml:space="preserve">ST000067AAD</t>
  </si>
  <si>
    <t xml:space="preserve">806-ST000067AAE</t>
  </si>
  <si>
    <t xml:space="preserve">B0DPFC9GHS</t>
  </si>
  <si>
    <t xml:space="preserve">ST000067AAE</t>
  </si>
  <si>
    <t xml:space="preserve">806-ST000067AAP</t>
  </si>
  <si>
    <t xml:space="preserve">B0DPFCSFBG</t>
  </si>
  <si>
    <t xml:space="preserve">ST000067AAP</t>
  </si>
  <si>
    <t xml:space="preserve">806-BSW09015AAM</t>
  </si>
  <si>
    <t xml:space="preserve">B0DPQN8657</t>
  </si>
  <si>
    <t xml:space="preserve">W2593P289124</t>
  </si>
  <si>
    <t xml:space="preserve">806-BSW09017AAM</t>
  </si>
  <si>
    <t xml:space="preserve">B0DPQKM5JT</t>
  </si>
  <si>
    <t xml:space="preserve">BSW09017AAM</t>
  </si>
  <si>
    <t xml:space="preserve">806-BSW09017AAK</t>
  </si>
  <si>
    <t xml:space="preserve">B0DPQM38RH</t>
  </si>
  <si>
    <t xml:space="preserve">BSW09017AAK</t>
  </si>
  <si>
    <t xml:space="preserve">806-BSW09016AAM</t>
  </si>
  <si>
    <t xml:space="preserve">B0DPQMB3YS</t>
  </si>
  <si>
    <t xml:space="preserve">W2593P289143</t>
  </si>
  <si>
    <t xml:space="preserve">806-ST000049AAE-GM</t>
  </si>
  <si>
    <t xml:space="preserve">B0BS9BX8CJ</t>
  </si>
  <si>
    <t xml:space="preserve">ST000049AAE-GM</t>
  </si>
  <si>
    <t xml:space="preserve">806-ST000049AAD-GM</t>
  </si>
  <si>
    <t xml:space="preserve">B0BS9CNW2K</t>
  </si>
  <si>
    <t xml:space="preserve">ST000049AAD-GM</t>
  </si>
  <si>
    <t xml:space="preserve">806-SV000025AAC</t>
  </si>
  <si>
    <t xml:space="preserve">B0DQ7PTKQG</t>
  </si>
  <si>
    <t xml:space="preserve">SV000025AAC</t>
  </si>
  <si>
    <t xml:space="preserve">806-SV000025AAF</t>
  </si>
  <si>
    <t xml:space="preserve">B0DQ7LDC5L</t>
  </si>
  <si>
    <t xml:space="preserve">N729P253935F</t>
  </si>
  <si>
    <t xml:space="preserve">806-SV000025AAK</t>
  </si>
  <si>
    <t xml:space="preserve">B0DQ7NP74M</t>
  </si>
  <si>
    <t xml:space="preserve">N729P253935K</t>
  </si>
  <si>
    <t xml:space="preserve">806-WF532032AAC</t>
  </si>
  <si>
    <t xml:space="preserve">B0DQ74TPR1</t>
  </si>
  <si>
    <t xml:space="preserve">806-WF532032AAE</t>
  </si>
  <si>
    <t xml:space="preserve">B0DQ7C2TR8</t>
  </si>
  <si>
    <t xml:space="preserve">806-WF532032AAB</t>
  </si>
  <si>
    <t xml:space="preserve">B0DQ77MYPT</t>
  </si>
  <si>
    <t xml:space="preserve">806-WF532032AAK</t>
  </si>
  <si>
    <t xml:space="preserve">B0DQ78FYFK</t>
  </si>
  <si>
    <t xml:space="preserve">806-N710S136003K</t>
  </si>
  <si>
    <t xml:space="preserve">B0DRNVVNFQ</t>
  </si>
  <si>
    <t xml:space="preserve">N710S136003K</t>
  </si>
  <si>
    <t xml:space="preserve">806-N710S136003C</t>
  </si>
  <si>
    <t xml:space="preserve">B0DRNVBF22</t>
  </si>
  <si>
    <t xml:space="preserve">N710S136003C</t>
  </si>
  <si>
    <t xml:space="preserve">806-SV000020AAF</t>
  </si>
  <si>
    <t xml:space="preserve">B0DRJ8FN7P</t>
  </si>
  <si>
    <t xml:space="preserve">SV000020AAF</t>
  </si>
  <si>
    <t xml:space="preserve">806-SV000020AAK</t>
  </si>
  <si>
    <t xml:space="preserve">B0DRJDPR5P</t>
  </si>
  <si>
    <t xml:space="preserve">SV000020AAK</t>
  </si>
  <si>
    <t xml:space="preserve">806-SV000020AAB</t>
  </si>
  <si>
    <t xml:space="preserve">B0DRJDCXKY</t>
  </si>
  <si>
    <t xml:space="preserve">SV000020AAB</t>
  </si>
  <si>
    <t xml:space="preserve">806-SV000021AAB</t>
  </si>
  <si>
    <t xml:space="preserve">B0DRJWFPDC</t>
  </si>
  <si>
    <t xml:space="preserve">SV000021AAB</t>
  </si>
  <si>
    <t xml:space="preserve">806-SV000021AAE</t>
  </si>
  <si>
    <t xml:space="preserve">B0DRJYY2BJ</t>
  </si>
  <si>
    <t xml:space="preserve">N729P288872E</t>
  </si>
  <si>
    <t xml:space="preserve">806-SV000021AAK</t>
  </si>
  <si>
    <t xml:space="preserve">B0DRJWGDQH</t>
  </si>
  <si>
    <t xml:space="preserve">N729P288872K</t>
  </si>
  <si>
    <t xml:space="preserve">806-SV000022AAB</t>
  </si>
  <si>
    <t xml:space="preserve">B0DRG4T7R1</t>
  </si>
  <si>
    <t xml:space="preserve">SV000022AAB</t>
  </si>
  <si>
    <t xml:space="preserve">806-SV000022AAK</t>
  </si>
  <si>
    <t xml:space="preserve">B0DRG635BD</t>
  </si>
  <si>
    <t xml:space="preserve">SV000022AAK</t>
  </si>
  <si>
    <t xml:space="preserve">806-SV000026AAB</t>
  </si>
  <si>
    <t xml:space="preserve">B0DRFTFJSJ</t>
  </si>
  <si>
    <t xml:space="preserve">806-SV000026AAF</t>
  </si>
  <si>
    <t xml:space="preserve">B0DRFW58V7</t>
  </si>
  <si>
    <t xml:space="preserve">806-SV000026AAC</t>
  </si>
  <si>
    <t xml:space="preserve">B0DRFTN9QG</t>
  </si>
  <si>
    <t xml:space="preserve">806-SV000028AAK</t>
  </si>
  <si>
    <t xml:space="preserve">B0DRGF12VQ</t>
  </si>
  <si>
    <t xml:space="preserve">SV000028AAK</t>
  </si>
  <si>
    <t xml:space="preserve">806-SV000028AAF</t>
  </si>
  <si>
    <t xml:space="preserve">B0DRGDFRCD</t>
  </si>
  <si>
    <t xml:space="preserve">SV000028AAF</t>
  </si>
  <si>
    <t xml:space="preserve">806-SV000028AAB</t>
  </si>
  <si>
    <t xml:space="preserve">B0DRGCQNFW</t>
  </si>
  <si>
    <t xml:space="preserve">SV000028AAB</t>
  </si>
  <si>
    <t xml:space="preserve">806-N729P195052K</t>
  </si>
  <si>
    <t xml:space="preserve">B0DRKLC6G8</t>
  </si>
  <si>
    <t xml:space="preserve">N729P195052K</t>
  </si>
  <si>
    <t xml:space="preserve">806-N729P195052B</t>
  </si>
  <si>
    <t xml:space="preserve">B0DRKJ9X9T</t>
  </si>
  <si>
    <t xml:space="preserve">N729P195052B</t>
  </si>
  <si>
    <t xml:space="preserve">806-N729P180116B</t>
  </si>
  <si>
    <t xml:space="preserve">B0DQ8DYQQX</t>
  </si>
  <si>
    <t xml:space="preserve">N729P180116B</t>
  </si>
  <si>
    <t xml:space="preserve">806-N729P180116K</t>
  </si>
  <si>
    <t xml:space="preserve">B0DQ8JM3MP</t>
  </si>
  <si>
    <t xml:space="preserve">N729P180116K</t>
  </si>
  <si>
    <t xml:space="preserve">806-N729P180116F</t>
  </si>
  <si>
    <t xml:space="preserve">B0DQ8QCXNF</t>
  </si>
  <si>
    <t xml:space="preserve">N729P180116F</t>
  </si>
  <si>
    <t xml:space="preserve">806-N729P176237B</t>
  </si>
  <si>
    <t xml:space="preserve">B0DRGDVVM3</t>
  </si>
  <si>
    <t xml:space="preserve">N729P176237B</t>
  </si>
  <si>
    <t xml:space="preserve">806-N729P176237L</t>
  </si>
  <si>
    <t xml:space="preserve">B0DRGBLT4S</t>
  </si>
  <si>
    <t xml:space="preserve">N729P176237L</t>
  </si>
  <si>
    <t xml:space="preserve">806-N729P176237K</t>
  </si>
  <si>
    <t xml:space="preserve">B0DRG93GJG</t>
  </si>
  <si>
    <t xml:space="preserve">N729P176237K</t>
  </si>
  <si>
    <t xml:space="preserve">806-WF324690AAC</t>
  </si>
  <si>
    <t xml:space="preserve">B0DRKGVC3H</t>
  </si>
  <si>
    <t xml:space="preserve">WF324690AAC</t>
  </si>
  <si>
    <t xml:space="preserve">806-WF324690AAF</t>
  </si>
  <si>
    <t xml:space="preserve">B0DRKGFR64</t>
  </si>
  <si>
    <t xml:space="preserve">WF324690AAF</t>
  </si>
  <si>
    <t xml:space="preserve">806-N729P172771B</t>
  </si>
  <si>
    <t xml:space="preserve">B0DRKCK44X</t>
  </si>
  <si>
    <t xml:space="preserve">N729P172771B</t>
  </si>
  <si>
    <t xml:space="preserve">806-N710P206904S</t>
  </si>
  <si>
    <t xml:space="preserve">B0DRG6QML5</t>
  </si>
  <si>
    <t xml:space="preserve">N710P206904S</t>
  </si>
  <si>
    <t xml:space="preserve">806-N710P206904M</t>
  </si>
  <si>
    <t xml:space="preserve">B0DRG4GG6Q</t>
  </si>
  <si>
    <t xml:space="preserve">N710P206904M</t>
  </si>
  <si>
    <t xml:space="preserve">806-N710P206904K</t>
  </si>
  <si>
    <t xml:space="preserve">B0DRG4D5S5</t>
  </si>
  <si>
    <t xml:space="preserve">N710P206904K</t>
  </si>
  <si>
    <t xml:space="preserve">MM-W504P225966AE</t>
  </si>
  <si>
    <t xml:space="preserve">B0DQ5D44H2</t>
  </si>
  <si>
    <t xml:space="preserve">W504P225966</t>
  </si>
  <si>
    <t xml:space="preserve">MM-W504P225951AK</t>
  </si>
  <si>
    <t xml:space="preserve">B0DQ5D9CSX</t>
  </si>
  <si>
    <t xml:space="preserve">W504P225951</t>
  </si>
  <si>
    <t xml:space="preserve">MM-W504P225958AP</t>
  </si>
  <si>
    <t xml:space="preserve">B0DQ5FDFPR</t>
  </si>
  <si>
    <t xml:space="preserve">W504P225958</t>
  </si>
  <si>
    <t xml:space="preserve">MM-W504P225961OAK</t>
  </si>
  <si>
    <t xml:space="preserve">B0DQ5CW8KS</t>
  </si>
  <si>
    <t xml:space="preserve">W504P225961</t>
  </si>
  <si>
    <t xml:space="preserve">MM-W504P225964PINK</t>
  </si>
  <si>
    <t xml:space="preserve">B0DQ5D2K3F</t>
  </si>
  <si>
    <t xml:space="preserve">W504P225964</t>
  </si>
  <si>
    <t xml:space="preserve">MM-GX000400AAK-KING</t>
  </si>
  <si>
    <t xml:space="preserve">B0DQDBX1T8</t>
  </si>
  <si>
    <t xml:space="preserve">MM-GX000400AAD-KING</t>
  </si>
  <si>
    <t xml:space="preserve">B0DQDH3MJX</t>
  </si>
  <si>
    <t xml:space="preserve">MM-W504S00189AE</t>
  </si>
  <si>
    <t xml:space="preserve">B0DRFFY6WD</t>
  </si>
  <si>
    <t xml:space="preserve">W504S00189</t>
  </si>
  <si>
    <t xml:space="preserve">MM-W504S00190AK</t>
  </si>
  <si>
    <t xml:space="preserve">B0DRFDHCBH</t>
  </si>
  <si>
    <t xml:space="preserve">W504S00190</t>
  </si>
  <si>
    <t xml:space="preserve">MM-W504S00191AN</t>
  </si>
  <si>
    <t xml:space="preserve">B0DRFF8JTK</t>
  </si>
  <si>
    <t xml:space="preserve">W504S00191</t>
  </si>
  <si>
    <t xml:space="preserve">MM-N709P205811D-TXL</t>
  </si>
  <si>
    <t xml:space="preserve">B0DRFW41PW</t>
  </si>
  <si>
    <t xml:space="preserve">N709P205811D</t>
  </si>
  <si>
    <t xml:space="preserve">MM-N709P205811K-TXL</t>
  </si>
  <si>
    <t xml:space="preserve">B0DRFTVNTY</t>
  </si>
  <si>
    <t xml:space="preserve">N709P205811K</t>
  </si>
  <si>
    <t xml:space="preserve">MM-N709P205811E-TXL</t>
  </si>
  <si>
    <t xml:space="preserve">B0DRFSJJNQ</t>
  </si>
  <si>
    <t xml:space="preserve">N709P205811E</t>
  </si>
  <si>
    <t xml:space="preserve">MM-GX000337AAF-1</t>
  </si>
  <si>
    <t xml:space="preserve">B0DRJFJ6N6</t>
  </si>
  <si>
    <t xml:space="preserve">GX000337AAF-1</t>
  </si>
  <si>
    <t xml:space="preserve">MM-GX000337AAE-1</t>
  </si>
  <si>
    <t xml:space="preserve">B0DRJHTSML</t>
  </si>
  <si>
    <t xml:space="preserve">GX000337AAE-1</t>
  </si>
  <si>
    <t xml:space="preserve">MM-N733P172696E-TWIN</t>
  </si>
  <si>
    <t xml:space="preserve">B0DRK19LGG</t>
  </si>
  <si>
    <t xml:space="preserve">N733P172696E</t>
  </si>
  <si>
    <t xml:space="preserve">MM-N733P172700E-FULL</t>
  </si>
  <si>
    <t xml:space="preserve">B0DRK2SJC9</t>
  </si>
  <si>
    <t xml:space="preserve">N733P172700E</t>
  </si>
  <si>
    <t xml:space="preserve">TJ-N701P202766K-LV</t>
  </si>
  <si>
    <t xml:space="preserve">B0DJBJK6HM</t>
  </si>
  <si>
    <t xml:space="preserve">806-BSW09018AAM</t>
  </si>
  <si>
    <t xml:space="preserve">B0DSVTN182</t>
  </si>
  <si>
    <t xml:space="preserve">BSW09018AAM</t>
  </si>
  <si>
    <t xml:space="preserve">806-BSW09018AAM-1220</t>
  </si>
  <si>
    <t xml:space="preserve">B0DR1BTR9L</t>
  </si>
  <si>
    <t xml:space="preserve">818-WF322518AAK</t>
  </si>
  <si>
    <t xml:space="preserve">B0D1K54FBG</t>
  </si>
  <si>
    <t xml:space="preserve">MM-BS326208AAK-KING</t>
  </si>
  <si>
    <t xml:space="preserve">B0D7SLBWC2</t>
  </si>
  <si>
    <t xml:space="preserve">W504S00262</t>
  </si>
  <si>
    <t xml:space="preserve">MM-W2593S04K-TWIN</t>
  </si>
  <si>
    <t xml:space="preserve">B0DS8PGDHN</t>
  </si>
  <si>
    <t xml:space="preserve">W2593S00004</t>
  </si>
  <si>
    <t xml:space="preserve">MM-W2593S05N-TWIN</t>
  </si>
  <si>
    <t xml:space="preserve">B0DS8LPJ68</t>
  </si>
  <si>
    <t xml:space="preserve">W2593S00005</t>
  </si>
  <si>
    <t xml:space="preserve">MM-W2593S06K-TWIN</t>
  </si>
  <si>
    <t xml:space="preserve">B0DS8NLWZ8</t>
  </si>
  <si>
    <t xml:space="preserve">W2593S00006</t>
  </si>
  <si>
    <t xml:space="preserve">MM-W2593S07N-TWIN</t>
  </si>
  <si>
    <t xml:space="preserve">B0DS8JHNLX</t>
  </si>
  <si>
    <t xml:space="preserve">W2593S00007</t>
  </si>
  <si>
    <t xml:space="preserve">MM-W420P256561AB-TWIN</t>
  </si>
  <si>
    <t xml:space="preserve">B0DSKH71ZH</t>
  </si>
  <si>
    <t xml:space="preserve">W420P256561</t>
  </si>
  <si>
    <t xml:space="preserve">MM-W420P256562AK-TWIN</t>
  </si>
  <si>
    <t xml:space="preserve">B0DSKHBDNF</t>
  </si>
  <si>
    <t xml:space="preserve">W420P256562</t>
  </si>
  <si>
    <t xml:space="preserve">TJ--N701P202766D-LV</t>
  </si>
  <si>
    <t xml:space="preserve">B0DJBJ12Y6</t>
  </si>
  <si>
    <t xml:space="preserve">TJ-W504P184308-LV</t>
  </si>
  <si>
    <t xml:space="preserve">B0DJBHQ6HK</t>
  </si>
  <si>
    <t xml:space="preserve">W504P184308</t>
  </si>
  <si>
    <t xml:space="preserve">TT-321414AAL-OT</t>
  </si>
  <si>
    <t xml:space="preserve">B0D12RH9Y1</t>
  </si>
  <si>
    <t xml:space="preserve">TT-BS9015M-MT</t>
  </si>
  <si>
    <t xml:space="preserve">B0DS8LKMHB</t>
  </si>
  <si>
    <t xml:space="preserve">TT-BS9016M-MT</t>
  </si>
  <si>
    <t xml:space="preserve">B0DS8PC818</t>
  </si>
  <si>
    <t xml:space="preserve">TT-BS9017K-MT</t>
  </si>
  <si>
    <t xml:space="preserve">B0DS8NTHZK</t>
  </si>
  <si>
    <t xml:space="preserve">TT-BS9017M-MT</t>
  </si>
  <si>
    <t xml:space="preserve">B0DS8QSBZ4</t>
  </si>
  <si>
    <t xml:space="preserve">TT-BS9018M-MT</t>
  </si>
  <si>
    <t xml:space="preserve">B0DS8MQM96</t>
  </si>
  <si>
    <t xml:space="preserve">TT-GX1828AAE</t>
  </si>
  <si>
    <t xml:space="preserve">B0DDY7V79F</t>
  </si>
  <si>
    <t xml:space="preserve">TT-GX380AAE-LKV</t>
  </si>
  <si>
    <t xml:space="preserve">B0D1YKN3SJ</t>
  </si>
  <si>
    <t xml:space="preserve">TT-P233782-K</t>
  </si>
  <si>
    <t xml:space="preserve">B0DRYNVP73</t>
  </si>
  <si>
    <t xml:space="preserve">TT-P233783-M</t>
  </si>
  <si>
    <t xml:space="preserve">B0DRYNP33F</t>
  </si>
  <si>
    <t xml:space="preserve">TT-W504126425-E</t>
  </si>
  <si>
    <t xml:space="preserve">B0DMWQ98GY</t>
  </si>
  <si>
    <t xml:space="preserve">TT-W504126432-K</t>
  </si>
  <si>
    <t xml:space="preserve">B0DMWQTSFP</t>
  </si>
  <si>
    <t xml:space="preserve">TT-W504P190928AAE</t>
  </si>
  <si>
    <t xml:space="preserve">B0DGT116CP</t>
  </si>
  <si>
    <t xml:space="preserve">TT-W504P190951AAK</t>
  </si>
  <si>
    <t xml:space="preserve">B0DGT5WMCX</t>
  </si>
  <si>
    <t xml:space="preserve">TT-W504P190953AAP</t>
  </si>
  <si>
    <t xml:space="preserve">B0DGT2P356</t>
  </si>
  <si>
    <t xml:space="preserve">TT-W504S00156AAE</t>
  </si>
  <si>
    <t xml:space="preserve">B0DGQVBV1H</t>
  </si>
  <si>
    <t xml:space="preserve">TT-W504S00157AAK</t>
  </si>
  <si>
    <t xml:space="preserve">B0DGQVT2KL</t>
  </si>
  <si>
    <t xml:space="preserve">TT-W504S00158AAP</t>
  </si>
  <si>
    <t xml:space="preserve">B0DGQVKN47</t>
  </si>
  <si>
    <t xml:space="preserve">TT-W504S00159AAM</t>
  </si>
  <si>
    <t xml:space="preserve">B0DGQWPGLG</t>
  </si>
  <si>
    <t xml:space="preserve">WYGM-zcl-W21580694</t>
  </si>
  <si>
    <t xml:space="preserve">B0D2HJC9KL</t>
  </si>
  <si>
    <t xml:space="preserve">W21580694</t>
  </si>
  <si>
    <t xml:space="preserve">XZY-DL001826AAA-GMWY</t>
  </si>
  <si>
    <t xml:space="preserve">B0DF5B2XYZ</t>
  </si>
  <si>
    <t xml:space="preserve">DL001826AAA</t>
  </si>
  <si>
    <t xml:space="preserve">XZY-DL001826AAH-GMWY</t>
  </si>
  <si>
    <t xml:space="preserve">B0DF586PFB</t>
  </si>
  <si>
    <t xml:space="preserve">DL001826AAH</t>
  </si>
  <si>
    <t xml:space="preserve">XZY-SM000916AAK-GMWY</t>
  </si>
  <si>
    <t xml:space="preserve">B0DF4R653L</t>
  </si>
  <si>
    <t xml:space="preserve">XZY-SM000916AAP-GMWY</t>
  </si>
  <si>
    <t xml:space="preserve">B0DF477J1J</t>
  </si>
  <si>
    <t xml:space="preserve">XZY-W1580S00038-GMWY</t>
  </si>
  <si>
    <t xml:space="preserve">B0DF73VF3F</t>
  </si>
  <si>
    <t xml:space="preserve">XZY-W50489980-a-GMWY</t>
  </si>
  <si>
    <t xml:space="preserve">B0DF1PYDGD</t>
  </si>
  <si>
    <t xml:space="preserve">XZY-W50489981-a-GMWY</t>
  </si>
  <si>
    <t xml:space="preserve">B0DF1KKKW3</t>
  </si>
  <si>
    <t xml:space="preserve">YI-HL000104AAH-GMWY</t>
  </si>
  <si>
    <t xml:space="preserve">B0D6RK9D3Q</t>
  </si>
  <si>
    <t xml:space="preserve">HL000104AAH</t>
  </si>
  <si>
    <t xml:space="preserve">YI-HL000104AAK-GMWY</t>
  </si>
  <si>
    <t xml:space="preserve">B0D6RJS1JV</t>
  </si>
  <si>
    <t xml:space="preserve">HL000104AAK</t>
  </si>
  <si>
    <t xml:space="preserve">ZY-GX000724AAH-WY</t>
  </si>
  <si>
    <t xml:space="preserve">B0DGTQ244L</t>
  </si>
  <si>
    <t xml:space="preserve">ZY-GX000724AAK-WY</t>
  </si>
  <si>
    <t xml:space="preserve">B0DGTLLZP2</t>
  </si>
  <si>
    <t xml:space="preserve">ZY-GX000725AAH-WY</t>
  </si>
  <si>
    <t xml:space="preserve">B0DGTQ7KJ4</t>
  </si>
  <si>
    <t xml:space="preserve">GX000725AAH</t>
  </si>
  <si>
    <t xml:space="preserve">ZY-GX000725AAK-WY</t>
  </si>
  <si>
    <t xml:space="preserve">B0DGTNZSP1</t>
  </si>
  <si>
    <t xml:space="preserve">GX000725AAK</t>
  </si>
  <si>
    <t xml:space="preserve">ZY-HL000065AAE-WY</t>
  </si>
  <si>
    <t xml:space="preserve">B0DGD33GPD</t>
  </si>
  <si>
    <t xml:space="preserve">ZY-HL000065AAK-WY</t>
  </si>
  <si>
    <t xml:space="preserve">B0DGD2KGMN</t>
  </si>
  <si>
    <t xml:space="preserve">ZY-LP000172AAA-WY</t>
  </si>
  <si>
    <t xml:space="preserve">B0DGXYZBJN</t>
  </si>
  <si>
    <t xml:space="preserve">LP000172AAA</t>
  </si>
  <si>
    <t xml:space="preserve">ZY-LP000172AAE-WY</t>
  </si>
  <si>
    <t xml:space="preserve">B0DGXZTDG7</t>
  </si>
  <si>
    <t xml:space="preserve">LP000172AAE</t>
  </si>
  <si>
    <t xml:space="preserve">ZY-LP000172AAH-WY</t>
  </si>
  <si>
    <t xml:space="preserve">B0DGXY4NP9</t>
  </si>
  <si>
    <t xml:space="preserve">LP000172AAH</t>
  </si>
  <si>
    <t xml:space="preserve">ZY-LP000172AAL-WY</t>
  </si>
  <si>
    <t xml:space="preserve">B0DGY1D73H</t>
  </si>
  <si>
    <t xml:space="preserve">LP000172AAL</t>
  </si>
  <si>
    <t xml:space="preserve">ZY-LP000173AAA-WY</t>
  </si>
  <si>
    <t xml:space="preserve">B0DGXYCJFR</t>
  </si>
  <si>
    <t xml:space="preserve">LP000173AAA</t>
  </si>
  <si>
    <t xml:space="preserve">ZY-LP000173AAE-WY</t>
  </si>
  <si>
    <t xml:space="preserve">B0DGXYL48Z</t>
  </si>
  <si>
    <t xml:space="preserve">LP000173AAE</t>
  </si>
  <si>
    <t xml:space="preserve">ZY-LP000173AAH-WY</t>
  </si>
  <si>
    <t xml:space="preserve">B0DGXZYB5X</t>
  </si>
  <si>
    <t xml:space="preserve">LP000173AAH</t>
  </si>
  <si>
    <t xml:space="preserve">ZY-LP000173AAL-WY</t>
  </si>
  <si>
    <t xml:space="preserve">B0DGY1WGCH</t>
  </si>
  <si>
    <t xml:space="preserve">LP000173AAL</t>
  </si>
  <si>
    <t xml:space="preserve">ZY-N707P173041G-WY</t>
  </si>
  <si>
    <t xml:space="preserve">B0DGGBPZSV</t>
  </si>
  <si>
    <t xml:space="preserve">N707P173041G</t>
  </si>
  <si>
    <t xml:space="preserve">ZY-N707P173041W-WY</t>
  </si>
  <si>
    <t xml:space="preserve">B0DGG97GBX</t>
  </si>
  <si>
    <t xml:space="preserve">N707P173041W</t>
  </si>
  <si>
    <t xml:space="preserve">ZY-N707P185531B-WY</t>
  </si>
  <si>
    <t xml:space="preserve">B0DGLN84F9</t>
  </si>
  <si>
    <t xml:space="preserve">N707P185531B</t>
  </si>
  <si>
    <t xml:space="preserve">ZY-N707P185531G-WY</t>
  </si>
  <si>
    <t xml:space="preserve">B0DGLN35VM</t>
  </si>
  <si>
    <t xml:space="preserve">N707P185531G</t>
  </si>
  <si>
    <t xml:space="preserve">ZY-N707P185531W-WY</t>
  </si>
  <si>
    <t xml:space="preserve">B0DGLM4SCF</t>
  </si>
  <si>
    <t xml:space="preserve">N707P185531W</t>
  </si>
  <si>
    <t xml:space="preserve">ZY-N707S000007B-WY</t>
  </si>
  <si>
    <t xml:space="preserve">B0DGLMVKWR</t>
  </si>
  <si>
    <t xml:space="preserve">N707S000007B</t>
  </si>
  <si>
    <t xml:space="preserve">ZY-N707S000007G-WY</t>
  </si>
  <si>
    <t xml:space="preserve">B0DGLK3LR3</t>
  </si>
  <si>
    <t xml:space="preserve">N707S000007G</t>
  </si>
  <si>
    <t xml:space="preserve">ZY-N707S000007W-WY</t>
  </si>
  <si>
    <t xml:space="preserve">B0DGLL238S</t>
  </si>
  <si>
    <t xml:space="preserve">N707S000007W</t>
  </si>
  <si>
    <t xml:space="preserve">ZY-N733P170361H-WY</t>
  </si>
  <si>
    <t xml:space="preserve">B0DGCZSMBH</t>
  </si>
  <si>
    <t xml:space="preserve">ZY-N733P170361K-WY</t>
  </si>
  <si>
    <t xml:space="preserve">B0DGD16GNZ</t>
  </si>
  <si>
    <t xml:space="preserve">ZY-N733P170361M-WY</t>
  </si>
  <si>
    <t xml:space="preserve">B0DGCZCKSD</t>
  </si>
  <si>
    <t xml:space="preserve">ZY-N733P170363H-WY</t>
  </si>
  <si>
    <t xml:space="preserve">B0DGD1ST68</t>
  </si>
  <si>
    <t xml:space="preserve">ZY-N733P170363K-WY</t>
  </si>
  <si>
    <t xml:space="preserve">B0DGCZRWHK</t>
  </si>
  <si>
    <t xml:space="preserve">ZY-N733P170363M-WY</t>
  </si>
  <si>
    <t xml:space="preserve">B0DGD12PMK</t>
  </si>
  <si>
    <t xml:space="preserve">ZY-N733P184929E-WY</t>
  </si>
  <si>
    <t xml:space="preserve">B0DGD1984V</t>
  </si>
  <si>
    <t xml:space="preserve">ZY-N733P184929H-WY</t>
  </si>
  <si>
    <t xml:space="preserve">B0DGD1LP6P</t>
  </si>
  <si>
    <t xml:space="preserve">ZY-N737P176706B-WY</t>
  </si>
  <si>
    <t xml:space="preserve">B0DGQGLQ78</t>
  </si>
  <si>
    <t xml:space="preserve">ZY-N737P176706K-WY</t>
  </si>
  <si>
    <t xml:space="preserve">B0DGQGJ21T</t>
  </si>
  <si>
    <t xml:space="preserve">ZY-N737P176708B-WY</t>
  </si>
  <si>
    <t xml:space="preserve">B0DGQH2YJL</t>
  </si>
  <si>
    <t xml:space="preserve">ZY-N737P176708K-WY</t>
  </si>
  <si>
    <t xml:space="preserve">B0DGQC5DCH</t>
  </si>
  <si>
    <t xml:space="preserve">ZY-N820S00001E-WY</t>
  </si>
  <si>
    <t xml:space="preserve">B0DGQGXT64</t>
  </si>
  <si>
    <t xml:space="preserve">N820S00001E</t>
  </si>
  <si>
    <t xml:space="preserve">ZY-N820S00001K-WY</t>
  </si>
  <si>
    <t xml:space="preserve">B0DGQHBLVZ</t>
  </si>
  <si>
    <t xml:space="preserve">N820S00001K</t>
  </si>
  <si>
    <t xml:space="preserve">ZY-N820S00001P-WY</t>
  </si>
  <si>
    <t xml:space="preserve">B0DGQJ3D1Y</t>
  </si>
  <si>
    <t xml:space="preserve">N820S00001P</t>
  </si>
  <si>
    <t xml:space="preserve">ZY-N820S00008D-WY</t>
  </si>
  <si>
    <t xml:space="preserve">B0DGKZLP5R</t>
  </si>
  <si>
    <t xml:space="preserve">ZY-N820S00008E-WY</t>
  </si>
  <si>
    <t xml:space="preserve">B0DGKYCVFY</t>
  </si>
  <si>
    <t xml:space="preserve">ZY-N820S00008K-WY</t>
  </si>
  <si>
    <t xml:space="preserve">B0DGKVRBVP</t>
  </si>
  <si>
    <t xml:space="preserve">ZY-N820S00009D-WY</t>
  </si>
  <si>
    <t xml:space="preserve">B0DGKWTXXQ</t>
  </si>
  <si>
    <t xml:space="preserve">ZY-N820S00009E-WY</t>
  </si>
  <si>
    <t xml:space="preserve">B0DGKWDFQQ</t>
  </si>
  <si>
    <t xml:space="preserve">ZY-N820S00009K-WY</t>
  </si>
  <si>
    <t xml:space="preserve">B0DGKYTF1N</t>
  </si>
  <si>
    <t xml:space="preserve">ZY-N820S00010E-WY</t>
  </si>
  <si>
    <t xml:space="preserve">B0DGQH3VGS</t>
  </si>
  <si>
    <t xml:space="preserve">N820S00010E</t>
  </si>
  <si>
    <t xml:space="preserve">ZY-N820S00010K-WY</t>
  </si>
  <si>
    <t xml:space="preserve">B0DGQJHTL8</t>
  </si>
  <si>
    <t xml:space="preserve">N820S00010K</t>
  </si>
  <si>
    <t xml:space="preserve">ZY-N820S00010P-WY</t>
  </si>
  <si>
    <t xml:space="preserve">B0DGQFQFCQ</t>
  </si>
  <si>
    <t xml:space="preserve">N820S00010P</t>
  </si>
  <si>
    <t xml:space="preserve">ZY-N820S00020AAE-WY</t>
  </si>
  <si>
    <t xml:space="preserve">B0DGSFXG51</t>
  </si>
  <si>
    <t xml:space="preserve">N820S00020AAE</t>
  </si>
  <si>
    <t xml:space="preserve">ZY-N820S00020AAK-WY</t>
  </si>
  <si>
    <t xml:space="preserve">B0DGSDH8TV</t>
  </si>
  <si>
    <t xml:space="preserve">N820S00020AAK</t>
  </si>
  <si>
    <t xml:space="preserve">ZY-N820S00020AAM-WY</t>
  </si>
  <si>
    <t xml:space="preserve">B0DGSDRF3Q</t>
  </si>
  <si>
    <t xml:space="preserve">N820S00020AAM</t>
  </si>
  <si>
    <t xml:space="preserve">ZY-W1716S00012-WY</t>
  </si>
  <si>
    <t xml:space="preserve">B0DGTQXKDL</t>
  </si>
  <si>
    <t xml:space="preserve">ZY-W1716S00013-WY</t>
  </si>
  <si>
    <t xml:space="preserve">B0DGTMYH7D</t>
  </si>
  <si>
    <t xml:space="preserve">ZY-W1716S00014-WY</t>
  </si>
  <si>
    <t xml:space="preserve">B0DGTL2MGD</t>
  </si>
  <si>
    <t xml:space="preserve">ZY-WF282521AAE-WY</t>
  </si>
  <si>
    <t xml:space="preserve">B0DGXYMYRZ</t>
  </si>
  <si>
    <t xml:space="preserve">WF282521AAE</t>
  </si>
  <si>
    <t xml:space="preserve">ZY-WF282521AAK-WY</t>
  </si>
  <si>
    <t xml:space="preserve">B0DGY166GD</t>
  </si>
  <si>
    <t xml:space="preserve">WF282521AAK</t>
  </si>
  <si>
    <t xml:space="preserve">ZY-WF282521AAP-WY</t>
  </si>
  <si>
    <t xml:space="preserve">B0DGXYT38X</t>
  </si>
  <si>
    <t xml:space="preserve">WF282521AAP</t>
  </si>
  <si>
    <t xml:space="preserve">ZY-WF282522AAE-WY</t>
  </si>
  <si>
    <t xml:space="preserve">B0DGXXZYF3</t>
  </si>
  <si>
    <t xml:space="preserve">WF282522AAE</t>
  </si>
  <si>
    <t xml:space="preserve">ZY-WF282522AAK-WY</t>
  </si>
  <si>
    <t xml:space="preserve">B0DGXYCLY8</t>
  </si>
  <si>
    <t xml:space="preserve">WF282522AAK</t>
  </si>
  <si>
    <t xml:space="preserve">ZY-WF282522AAP-WY</t>
  </si>
  <si>
    <t xml:space="preserve">B0DGY1MKDJ</t>
  </si>
  <si>
    <t xml:space="preserve">WF282522AAP</t>
  </si>
  <si>
    <t xml:space="preserve">ZY-WF287035AAB-WY</t>
  </si>
  <si>
    <t xml:space="preserve">B0DGGBVWJY</t>
  </si>
  <si>
    <t xml:space="preserve">ZY-WF287035AAG-WY</t>
  </si>
  <si>
    <t xml:space="preserve">B0DGGBV7M3</t>
  </si>
  <si>
    <t xml:space="preserve">ZY-WF287035AAN-WY</t>
  </si>
  <si>
    <t xml:space="preserve">B0DGGBHG54</t>
  </si>
  <si>
    <t xml:space="preserve">WF287035AAN</t>
  </si>
  <si>
    <t xml:space="preserve">ZY-WF287035AAW-WY</t>
  </si>
  <si>
    <t xml:space="preserve">B0DGGDQQDQ</t>
  </si>
  <si>
    <t xml:space="preserve">ZY-WF312383AAB-WY</t>
  </si>
  <si>
    <t xml:space="preserve">B0DGGC1F94</t>
  </si>
  <si>
    <t xml:space="preserve">WF312383AAB</t>
  </si>
  <si>
    <t xml:space="preserve">ZY-WF312383AAG-WY</t>
  </si>
  <si>
    <t xml:space="preserve">B0DGGC1HD1</t>
  </si>
  <si>
    <t xml:space="preserve">WF312383AAG</t>
  </si>
  <si>
    <t xml:space="preserve">ZY-WF312383AAW-WY</t>
  </si>
  <si>
    <t xml:space="preserve">B0DGGC3DQ6</t>
  </si>
  <si>
    <t xml:space="preserve">WF312383AAW</t>
  </si>
  <si>
    <t xml:space="preserve">ZY-WF531237AAA-WY</t>
  </si>
  <si>
    <t xml:space="preserve">B0DGGLMXMT</t>
  </si>
  <si>
    <t xml:space="preserve">WF531237AAA</t>
  </si>
  <si>
    <t xml:space="preserve">ZY-WF531237AAC-WY</t>
  </si>
  <si>
    <t xml:space="preserve">B0DGGJM542</t>
  </si>
  <si>
    <t xml:space="preserve">WF531237AAC</t>
  </si>
  <si>
    <t xml:space="preserve">ZY-WF531237AAE-WY</t>
  </si>
  <si>
    <t xml:space="preserve">B0DGGJ19JT</t>
  </si>
  <si>
    <t xml:space="preserve">WF531237AAE</t>
  </si>
  <si>
    <t xml:space="preserve">ZY-WF531237AAK-WY</t>
  </si>
  <si>
    <t xml:space="preserve">B0DGGLDF2M</t>
  </si>
  <si>
    <t xml:space="preserve">WF531237AAK</t>
  </si>
  <si>
    <t xml:space="preserve">ZY-WF531237AAM-WY</t>
  </si>
  <si>
    <t xml:space="preserve">B0DGGHXQ3F</t>
  </si>
  <si>
    <t xml:space="preserve">WF531237AAM</t>
  </si>
  <si>
    <t xml:space="preserve">zcl-W409S00003-WYGM</t>
  </si>
  <si>
    <t xml:space="preserve">B0D263PYKG</t>
  </si>
  <si>
    <t xml:space="preserve">W409S00003</t>
  </si>
  <si>
    <t xml:space="preserve">MM-W2580S5AAB-4BED2</t>
  </si>
  <si>
    <t xml:space="preserve">B0DT673VTF</t>
  </si>
  <si>
    <t xml:space="preserve">806-SV000024AAC</t>
  </si>
  <si>
    <t xml:space="preserve">B0DRV9VYG5</t>
  </si>
  <si>
    <t xml:space="preserve">SV000024AAC</t>
  </si>
  <si>
    <t xml:space="preserve">806-SV000024AAF</t>
  </si>
  <si>
    <t xml:space="preserve">B0DRVC7C4P</t>
  </si>
  <si>
    <t xml:space="preserve">SV000024AAF</t>
  </si>
  <si>
    <t xml:space="preserve">806-WF532034AAB</t>
  </si>
  <si>
    <t xml:space="preserve">B0DRVCQSBR</t>
  </si>
  <si>
    <t xml:space="preserve">WF532034AAB</t>
  </si>
  <si>
    <t xml:space="preserve">806-WF532034AAC</t>
  </si>
  <si>
    <t xml:space="preserve">B0DRV8VYXW</t>
  </si>
  <si>
    <t xml:space="preserve">WF532034AAC</t>
  </si>
  <si>
    <t xml:space="preserve">806-WF532034AAF</t>
  </si>
  <si>
    <t xml:space="preserve">B0DRVBW12Z</t>
  </si>
  <si>
    <t xml:space="preserve">WF532034AAF</t>
  </si>
  <si>
    <t xml:space="preserve">806-WF532034AAK</t>
  </si>
  <si>
    <t xml:space="preserve">B0DRVBF7H7</t>
  </si>
  <si>
    <t xml:space="preserve">WF532034AAK</t>
  </si>
  <si>
    <t xml:space="preserve">806-N729P176235B</t>
  </si>
  <si>
    <t xml:space="preserve">B0DRVBK12Y</t>
  </si>
  <si>
    <t xml:space="preserve">N729P176235B</t>
  </si>
  <si>
    <t xml:space="preserve">806-N729P176235K</t>
  </si>
  <si>
    <t xml:space="preserve">B0DRVC2557</t>
  </si>
  <si>
    <t xml:space="preserve">N729P176235K</t>
  </si>
  <si>
    <t xml:space="preserve">806-XW000002AAD</t>
  </si>
  <si>
    <t xml:space="preserve">B0DT9H8VT6</t>
  </si>
  <si>
    <t xml:space="preserve">XW000002AAD</t>
  </si>
  <si>
    <t xml:space="preserve">806-XW000002AAP</t>
  </si>
  <si>
    <t xml:space="preserve">B0DT9DPLPH</t>
  </si>
  <si>
    <t xml:space="preserve">XW000002AAP</t>
  </si>
  <si>
    <t xml:space="preserve">806-ST000136AAD</t>
  </si>
  <si>
    <t xml:space="preserve">B0DT9HDWWL</t>
  </si>
  <si>
    <t xml:space="preserve">ST000136AAD</t>
  </si>
  <si>
    <t xml:space="preserve">806-ST000136AAP</t>
  </si>
  <si>
    <t xml:space="preserve">B0DT9H7X3X</t>
  </si>
  <si>
    <t xml:space="preserve">ST000136AAP</t>
  </si>
  <si>
    <t xml:space="preserve">806-ST000045AAD</t>
  </si>
  <si>
    <t xml:space="preserve">B0DT98JXTM</t>
  </si>
  <si>
    <t xml:space="preserve">ST000045AAD</t>
  </si>
  <si>
    <t xml:space="preserve">806-ST000045AAE</t>
  </si>
  <si>
    <t xml:space="preserve">B0DT9BGKQ6</t>
  </si>
  <si>
    <t xml:space="preserve">ST000045AAE</t>
  </si>
  <si>
    <t xml:space="preserve">806-ST000045AAK</t>
  </si>
  <si>
    <t xml:space="preserve">B0DT8Z73H3</t>
  </si>
  <si>
    <t xml:space="preserve">ST000045AAK</t>
  </si>
  <si>
    <t xml:space="preserve">806-ST000100AAB</t>
  </si>
  <si>
    <t xml:space="preserve">B0DT6H53C4</t>
  </si>
  <si>
    <t xml:space="preserve">ST000100AAB</t>
  </si>
  <si>
    <t xml:space="preserve">806-ST000100AAE</t>
  </si>
  <si>
    <t xml:space="preserve">B0DT6K3VSJ</t>
  </si>
  <si>
    <t xml:space="preserve">ST000100AAE</t>
  </si>
  <si>
    <t xml:space="preserve">806-N710P206904B</t>
  </si>
  <si>
    <t xml:space="preserve">B0DT4DVDK3</t>
  </si>
  <si>
    <t xml:space="preserve">N710P206904B</t>
  </si>
  <si>
    <t xml:space="preserve">806-N710P206904E</t>
  </si>
  <si>
    <t xml:space="preserve">B0DT4C7X1W</t>
  </si>
  <si>
    <t xml:space="preserve">N710P206904E</t>
  </si>
  <si>
    <t xml:space="preserve">806-SW000122AAE-1</t>
  </si>
  <si>
    <t xml:space="preserve">B0DT4F7MJ7</t>
  </si>
  <si>
    <t xml:space="preserve">SW000122AAE-1</t>
  </si>
  <si>
    <t xml:space="preserve">806-SW000122AAF-1</t>
  </si>
  <si>
    <t xml:space="preserve">B0DT4FLNTY</t>
  </si>
  <si>
    <t xml:space="preserve">SW000122AAF-1</t>
  </si>
  <si>
    <t xml:space="preserve">806-SW000122AAC-1</t>
  </si>
  <si>
    <t xml:space="preserve">B0DT4HDP26</t>
  </si>
  <si>
    <t xml:space="preserve">SW000122AAC-1</t>
  </si>
  <si>
    <t xml:space="preserve">806-SW000122AAB-1</t>
  </si>
  <si>
    <t xml:space="preserve">B0DT4FYKWR</t>
  </si>
  <si>
    <t xml:space="preserve">SW000122AAB-1</t>
  </si>
  <si>
    <t xml:space="preserve">806-SW000122AAK-1</t>
  </si>
  <si>
    <t xml:space="preserve">B0DT4H39WG</t>
  </si>
  <si>
    <t xml:space="preserve">SW000122AAK-1</t>
  </si>
  <si>
    <t xml:space="preserve">806-N729P177787B</t>
  </si>
  <si>
    <t xml:space="preserve">B0DT44QRKF</t>
  </si>
  <si>
    <t xml:space="preserve">N729P177787B</t>
  </si>
  <si>
    <t xml:space="preserve">806-N729P177787E</t>
  </si>
  <si>
    <t xml:space="preserve">B0DT485WRW</t>
  </si>
  <si>
    <t xml:space="preserve">N729P177787E</t>
  </si>
  <si>
    <t xml:space="preserve">806-N729P177787F</t>
  </si>
  <si>
    <t xml:space="preserve">B0DT43XJ2S</t>
  </si>
  <si>
    <t xml:space="preserve">N729P177787F</t>
  </si>
  <si>
    <t xml:space="preserve">806-ST000074AAD</t>
  </si>
  <si>
    <t xml:space="preserve">B0DT3Q24P2</t>
  </si>
  <si>
    <t xml:space="preserve">ST000074AAD</t>
  </si>
  <si>
    <t xml:space="preserve">806-ST000074AAP</t>
  </si>
  <si>
    <t xml:space="preserve">B0DT3X5WZY</t>
  </si>
  <si>
    <t xml:space="preserve">ST000074AAP</t>
  </si>
  <si>
    <t xml:space="preserve">806-ST000074AAE</t>
  </si>
  <si>
    <t xml:space="preserve">B0DT3XC697</t>
  </si>
  <si>
    <t xml:space="preserve">ST000074AAE</t>
  </si>
  <si>
    <t xml:space="preserve">806-SP000038AAB</t>
  </si>
  <si>
    <t xml:space="preserve">B0DSZYTML6</t>
  </si>
  <si>
    <t xml:space="preserve">SP000038AAB</t>
  </si>
  <si>
    <t xml:space="preserve">806-SP000038AAD</t>
  </si>
  <si>
    <t xml:space="preserve">B0DT14H29R</t>
  </si>
  <si>
    <t xml:space="preserve">SP000038AAD</t>
  </si>
  <si>
    <t xml:space="preserve">806-WF323088AAK</t>
  </si>
  <si>
    <t xml:space="preserve">B0DSJCWXKW</t>
  </si>
  <si>
    <t xml:space="preserve">806-N729P183716B</t>
  </si>
  <si>
    <t xml:space="preserve">B0DSJ86VZ4</t>
  </si>
  <si>
    <t xml:space="preserve">N729P183716B</t>
  </si>
  <si>
    <t xml:space="preserve">806-SV000027AAB</t>
  </si>
  <si>
    <t xml:space="preserve">B0DSJ4CJLV</t>
  </si>
  <si>
    <t xml:space="preserve">SV000027AAB</t>
  </si>
  <si>
    <t xml:space="preserve">806-SV000027AAK</t>
  </si>
  <si>
    <t xml:space="preserve">B0DSJ3WTTT</t>
  </si>
  <si>
    <t xml:space="preserve">SV000027AAK</t>
  </si>
  <si>
    <t xml:space="preserve">806-WF530475AAB</t>
  </si>
  <si>
    <t xml:space="preserve">B0DSJ2HLLW</t>
  </si>
  <si>
    <t xml:space="preserve">WF530475AAB</t>
  </si>
  <si>
    <t xml:space="preserve">806-WF530475AAK</t>
  </si>
  <si>
    <t xml:space="preserve">B0DSJ32NR8</t>
  </si>
  <si>
    <t xml:space="preserve">WF530475AAK</t>
  </si>
  <si>
    <t xml:space="preserve">806-WF530809AAB</t>
  </si>
  <si>
    <t xml:space="preserve">B0DSJ9B6S5</t>
  </si>
  <si>
    <t xml:space="preserve">WF530809AAB</t>
  </si>
  <si>
    <t xml:space="preserve">806-WF530809AAK</t>
  </si>
  <si>
    <t xml:space="preserve">B0DSJ6Z9B4</t>
  </si>
  <si>
    <t xml:space="preserve">WF530809AAK</t>
  </si>
  <si>
    <t xml:space="preserve">MM-W504S00209AE-TWIN</t>
  </si>
  <si>
    <t xml:space="preserve">B0DTPK49WT</t>
  </si>
  <si>
    <t xml:space="preserve">W504S00209</t>
  </si>
  <si>
    <t xml:space="preserve">MM-W504S00210AK-TWIN</t>
  </si>
  <si>
    <t xml:space="preserve">B0DTPDXK7D</t>
  </si>
  <si>
    <t xml:space="preserve">W504S00210</t>
  </si>
  <si>
    <t xml:space="preserve">MM-W504S00201AE-TWIN</t>
  </si>
  <si>
    <t xml:space="preserve">B0DTP76918</t>
  </si>
  <si>
    <t xml:space="preserve">W504S00201</t>
  </si>
  <si>
    <t xml:space="preserve">MM-W504S00202AK-TWIN</t>
  </si>
  <si>
    <t xml:space="preserve">B0DTP9B8QW</t>
  </si>
  <si>
    <t xml:space="preserve">W504S00202</t>
  </si>
  <si>
    <t xml:space="preserve">806-N729P211167B</t>
  </si>
  <si>
    <t xml:space="preserve">B0DTYQMJZK</t>
  </si>
  <si>
    <t xml:space="preserve">N729P211167B</t>
  </si>
  <si>
    <t xml:space="preserve">806-N729P211167K</t>
  </si>
  <si>
    <t xml:space="preserve">B0DTYQJ2P9</t>
  </si>
  <si>
    <t xml:space="preserve">N729P211167K</t>
  </si>
  <si>
    <t xml:space="preserve">806-N729P211167E</t>
  </si>
  <si>
    <t xml:space="preserve">B0DTYNCCHL</t>
  </si>
  <si>
    <t xml:space="preserve">N729P211167E</t>
  </si>
  <si>
    <t xml:space="preserve">806-N729P211167F</t>
  </si>
  <si>
    <t xml:space="preserve">B0DTYQC297</t>
  </si>
  <si>
    <t xml:space="preserve">N729P211167F</t>
  </si>
  <si>
    <t xml:space="preserve">806-N729P192077K</t>
  </si>
  <si>
    <t xml:space="preserve">B0DTTT75CS</t>
  </si>
  <si>
    <t xml:space="preserve">N729P192077K</t>
  </si>
  <si>
    <t xml:space="preserve">806-N729P192077B</t>
  </si>
  <si>
    <t xml:space="preserve">B0DTTRZVW5</t>
  </si>
  <si>
    <t xml:space="preserve">N729P192077B</t>
  </si>
  <si>
    <t xml:space="preserve">806-N729P194978B</t>
  </si>
  <si>
    <t xml:space="preserve">B0DTTR3L1D</t>
  </si>
  <si>
    <t xml:space="preserve">N729P194978B</t>
  </si>
  <si>
    <t xml:space="preserve">806-N729P194978F</t>
  </si>
  <si>
    <t xml:space="preserve">B0DTTRYVT7</t>
  </si>
  <si>
    <t xml:space="preserve">N729P194978F</t>
  </si>
  <si>
    <t xml:space="preserve">806-SY999606AAK-6</t>
  </si>
  <si>
    <t xml:space="preserve">B0DTT6PMZ1</t>
  </si>
  <si>
    <t xml:space="preserve">N725P221263K</t>
  </si>
  <si>
    <t xml:space="preserve">806-SY999606AAF-6</t>
  </si>
  <si>
    <t xml:space="preserve">B0DTT5H47R</t>
  </si>
  <si>
    <t xml:space="preserve">SY999606AAF-6</t>
  </si>
  <si>
    <t xml:space="preserve">806-SY999606AAG-6</t>
  </si>
  <si>
    <t xml:space="preserve">B0DTT99LNP</t>
  </si>
  <si>
    <t xml:space="preserve">SY999606AAG-6</t>
  </si>
  <si>
    <t xml:space="preserve">806-SY999606AAE-6</t>
  </si>
  <si>
    <t xml:space="preserve">B0DTT88VQM</t>
  </si>
  <si>
    <t xml:space="preserve">N725P221263E</t>
  </si>
  <si>
    <t xml:space="preserve">806-SY999606AAB-6</t>
  </si>
  <si>
    <t xml:space="preserve">B0DTT6Q7BT</t>
  </si>
  <si>
    <t xml:space="preserve">N725P221263B</t>
  </si>
  <si>
    <t xml:space="preserve">806-SY999606AAC-6</t>
  </si>
  <si>
    <t xml:space="preserve">B0DTT8WB39</t>
  </si>
  <si>
    <t xml:space="preserve">N725P221263C</t>
  </si>
  <si>
    <t xml:space="preserve">806-N759P223021E-0123</t>
  </si>
  <si>
    <t xml:space="preserve">B0DTT8T39D</t>
  </si>
  <si>
    <t xml:space="preserve">N759P223021E</t>
  </si>
  <si>
    <t xml:space="preserve">806-N759P223021K-0123</t>
  </si>
  <si>
    <t xml:space="preserve">B0DTTJVPHN</t>
  </si>
  <si>
    <t xml:space="preserve">N759P313315K</t>
  </si>
  <si>
    <t xml:space="preserve">MM-W2593S00010LED</t>
  </si>
  <si>
    <t xml:space="preserve">B0DV4M91VB</t>
  </si>
  <si>
    <t xml:space="preserve">MM-W2593S00009AB</t>
  </si>
  <si>
    <t xml:space="preserve">B0DW935KKD</t>
  </si>
  <si>
    <t xml:space="preserve">MM-W2593S01LOFT2</t>
  </si>
  <si>
    <t xml:space="preserve">B0DWDZKH32</t>
  </si>
  <si>
    <t xml:space="preserve">MM-W1162S00014AB-FULL</t>
  </si>
  <si>
    <t xml:space="preserve">B0DWDVFZQ8</t>
  </si>
  <si>
    <t xml:space="preserve">W1162S00014</t>
  </si>
  <si>
    <t xml:space="preserve">MM-W2593P276685-TWIN</t>
  </si>
  <si>
    <t xml:space="preserve">B0DWN1BN4C</t>
  </si>
  <si>
    <t xml:space="preserve">MM-W2593P276686-FULL</t>
  </si>
  <si>
    <t xml:space="preserve">B0DWMXSBN6</t>
  </si>
  <si>
    <t xml:space="preserve">TT-W2580S09-F</t>
  </si>
  <si>
    <t xml:space="preserve">B0DWSC6N72</t>
  </si>
  <si>
    <t xml:space="preserve">W2580S00065</t>
  </si>
  <si>
    <t xml:space="preserve">TT-W2580S08-Q</t>
  </si>
  <si>
    <t xml:space="preserve">B0DWSPSQVC</t>
  </si>
  <si>
    <t xml:space="preserve">W2580S00055</t>
  </si>
  <si>
    <t xml:space="preserve">TT-W2593S08-F</t>
  </si>
  <si>
    <t xml:space="preserve">B0DWSHXVJ5</t>
  </si>
  <si>
    <t xml:space="preserve">TT-W1580106-Q</t>
  </si>
  <si>
    <t xml:space="preserve">B0DWSFLXJQ</t>
  </si>
  <si>
    <t xml:space="preserve">W2593S00043</t>
  </si>
  <si>
    <t xml:space="preserve">TT-W1671S04-T</t>
  </si>
  <si>
    <t xml:space="preserve">B0DWSHS42B</t>
  </si>
  <si>
    <t xml:space="preserve">W1671S00004</t>
  </si>
  <si>
    <t xml:space="preserve">TT-W1671S05-T</t>
  </si>
  <si>
    <t xml:space="preserve">B0DWS7HXWD</t>
  </si>
  <si>
    <t xml:space="preserve">W1671S00005</t>
  </si>
  <si>
    <t xml:space="preserve">TT-W1671S06-F</t>
  </si>
  <si>
    <t xml:space="preserve">B0DWSH878W</t>
  </si>
  <si>
    <t xml:space="preserve">W1671S00006</t>
  </si>
  <si>
    <t xml:space="preserve">TT-W1671S07-F</t>
  </si>
  <si>
    <t xml:space="preserve">B0DWSDRK9T</t>
  </si>
  <si>
    <t xml:space="preserve">W1671S00007</t>
  </si>
  <si>
    <t xml:space="preserve">TT-W2593686-F</t>
  </si>
  <si>
    <t xml:space="preserve">B0DJBG3V38</t>
  </si>
  <si>
    <t xml:space="preserve">TT-S240684D-MT</t>
  </si>
  <si>
    <t xml:space="preserve">B0DWFN4HDK</t>
  </si>
  <si>
    <t xml:space="preserve">N733S240684D</t>
  </si>
  <si>
    <t xml:space="preserve">TT-S240684H-MT</t>
  </si>
  <si>
    <t xml:space="preserve">B0DWFLW7JM</t>
  </si>
  <si>
    <t xml:space="preserve">N733S240684H</t>
  </si>
  <si>
    <t xml:space="preserve">TT-S240684K-MT</t>
  </si>
  <si>
    <t xml:space="preserve">B0DWFQVLFN</t>
  </si>
  <si>
    <t xml:space="preserve">N733S240684K</t>
  </si>
  <si>
    <t xml:space="preserve">TT-S247070M-MT</t>
  </si>
  <si>
    <t xml:space="preserve">B0DWFNK21N</t>
  </si>
  <si>
    <t xml:space="preserve">N733S351668M</t>
  </si>
  <si>
    <t xml:space="preserve">TT-S247070K-MT</t>
  </si>
  <si>
    <t xml:space="preserve">B0DWFMZCCD</t>
  </si>
  <si>
    <t xml:space="preserve">N733S351668K</t>
  </si>
  <si>
    <t xml:space="preserve">TT-S247077K-MT</t>
  </si>
  <si>
    <t xml:space="preserve">B0DWFP7NJF</t>
  </si>
  <si>
    <t xml:space="preserve">N733S351674K</t>
  </si>
  <si>
    <t xml:space="preserve">TT-S247077M-MT</t>
  </si>
  <si>
    <t xml:space="preserve">B0DWFN71PK</t>
  </si>
  <si>
    <t xml:space="preserve">N733S247077M</t>
  </si>
  <si>
    <t xml:space="preserve">TT-P241723P-MT</t>
  </si>
  <si>
    <t xml:space="preserve">B0DV4J88NW</t>
  </si>
  <si>
    <t xml:space="preserve">N709P241723P</t>
  </si>
  <si>
    <t xml:space="preserve">TT-P241723K-MT</t>
  </si>
  <si>
    <t xml:space="preserve">B0DV4KGFCS</t>
  </si>
  <si>
    <t xml:space="preserve">N709P241723K</t>
  </si>
  <si>
    <t xml:space="preserve">CYGM-J9K8N5TXL-WY</t>
  </si>
  <si>
    <t xml:space="preserve">B0DMT18HD1</t>
  </si>
  <si>
    <t xml:space="preserve">CYGM-E4F3IFXL-WY</t>
  </si>
  <si>
    <t xml:space="preserve">B0DMT3PW58</t>
  </si>
  <si>
    <t xml:space="preserve">CYGM-Q1R2T4U5-WY</t>
  </si>
  <si>
    <t xml:space="preserve">B0DMT3KMZ2</t>
  </si>
  <si>
    <t xml:space="preserve">CYGM-M9N8O6Q5-WY</t>
  </si>
  <si>
    <t xml:space="preserve">B0DP2TWTMF</t>
  </si>
  <si>
    <t xml:space="preserve">CYGM-G4H39FXL-WY</t>
  </si>
  <si>
    <t xml:space="preserve">B0DP2WZ2NJ</t>
  </si>
  <si>
    <t xml:space="preserve">W2580S00007</t>
  </si>
  <si>
    <t xml:space="preserve">CYGM-L1M2N34P5-WY</t>
  </si>
  <si>
    <t xml:space="preserve">B0DP2XFNS7</t>
  </si>
  <si>
    <t xml:space="preserve">CYGM-S9T8W5Q-WY</t>
  </si>
  <si>
    <t xml:space="preserve">B0DQLCFNTV</t>
  </si>
  <si>
    <t xml:space="preserve">CYGM-K7L8AKT-WY</t>
  </si>
  <si>
    <t xml:space="preserve">B0DK8643CW</t>
  </si>
  <si>
    <t xml:space="preserve">CYGM-V6W7XET-WY</t>
  </si>
  <si>
    <t xml:space="preserve">B0DK85XYGM</t>
  </si>
  <si>
    <t xml:space="preserve">CYGM-A1B2ANT-WY</t>
  </si>
  <si>
    <t xml:space="preserve">B0DK85WV7W</t>
  </si>
  <si>
    <t xml:space="preserve">CYGM-V6W7AKF-WY</t>
  </si>
  <si>
    <t xml:space="preserve">B0DK85TVT1</t>
  </si>
  <si>
    <t xml:space="preserve">CYGM-D3E4AEF-WY</t>
  </si>
  <si>
    <t xml:space="preserve">B0DK85SW6R</t>
  </si>
  <si>
    <t xml:space="preserve">CYGM-J9K8NF-WY</t>
  </si>
  <si>
    <t xml:space="preserve">B0DK869RMJ</t>
  </si>
  <si>
    <t xml:space="preserve">CYGM-P5QABF-WY</t>
  </si>
  <si>
    <t xml:space="preserve">B0DMVT57TX</t>
  </si>
  <si>
    <t xml:space="preserve">CYGM-A0B1C7AK-WY</t>
  </si>
  <si>
    <t xml:space="preserve">B0DSFWJBQN</t>
  </si>
  <si>
    <t xml:space="preserve">W504S00207</t>
  </si>
  <si>
    <t xml:space="preserve">CYGM-6N5O4AN-WY</t>
  </si>
  <si>
    <t xml:space="preserve">B0DSFXCLR8</t>
  </si>
  <si>
    <t xml:space="preserve">W504S00208</t>
  </si>
  <si>
    <t xml:space="preserve">CYGM-27261WAD-WY</t>
  </si>
  <si>
    <t xml:space="preserve">B0DTQ37ZBC</t>
  </si>
  <si>
    <t xml:space="preserve">CYGM-S08ABYTS-WY</t>
  </si>
  <si>
    <t xml:space="preserve">B0DWJVLHMT</t>
  </si>
  <si>
    <t xml:space="preserve">CYGM-S09AGYSE-WY</t>
  </si>
  <si>
    <t xml:space="preserve">B0DWJZ942Y</t>
  </si>
  <si>
    <t xml:space="preserve">HYJ-N733S242275MSHUAI</t>
  </si>
  <si>
    <t xml:space="preserve">B0DSBMC7YS</t>
  </si>
  <si>
    <t xml:space="preserve">N733S242275M</t>
  </si>
  <si>
    <t xml:space="preserve">HYJ-N733S242277KSHUAI</t>
  </si>
  <si>
    <t xml:space="preserve">B0DSBLQCJY</t>
  </si>
  <si>
    <t xml:space="preserve">N733S242277K</t>
  </si>
  <si>
    <t xml:space="preserve">HYJ-N733S242277MSHUAI</t>
  </si>
  <si>
    <t xml:space="preserve">B0DSBLPH45</t>
  </si>
  <si>
    <t xml:space="preserve">N733S242277M</t>
  </si>
  <si>
    <t xml:space="preserve">HYJ-N733S242275KSHUAI</t>
  </si>
  <si>
    <t xml:space="preserve">B0DSBM66BZ</t>
  </si>
  <si>
    <t xml:space="preserve">N733S242275K</t>
  </si>
  <si>
    <t xml:space="preserve">XZY-SP000046AAESHUAI</t>
  </si>
  <si>
    <t xml:space="preserve">B0DS1RS7T6</t>
  </si>
  <si>
    <t xml:space="preserve">XZY-SP000046AAASHUAI</t>
  </si>
  <si>
    <t xml:space="preserve">B0DS1R8NFD</t>
  </si>
  <si>
    <t xml:space="preserve">XZY-SP000046AAKSHUAI</t>
  </si>
  <si>
    <t xml:space="preserve">B0DS1RMPCF</t>
  </si>
  <si>
    <t xml:space="preserve">HYJ-N733S172712ESHUAI</t>
  </si>
  <si>
    <t xml:space="preserve">B0DXKD5B7F</t>
  </si>
  <si>
    <t xml:space="preserve">HYJ-N733S172839KSHUAI</t>
  </si>
  <si>
    <t xml:space="preserve">B0DXJVGB57</t>
  </si>
  <si>
    <t xml:space="preserve">HYJ-N733S172712KSHUAI</t>
  </si>
  <si>
    <t xml:space="preserve">B0DXK2BSXD</t>
  </si>
  <si>
    <t xml:space="preserve">HYJ-N733S172839ESHUAI</t>
  </si>
  <si>
    <t xml:space="preserve">B0DXJVNSNZ</t>
  </si>
  <si>
    <t xml:space="preserve">CYGM-218B16MSG-WY</t>
  </si>
  <si>
    <t xml:space="preserve">B0DSP7FHBD</t>
  </si>
  <si>
    <t xml:space="preserve">CYGM-218B17AKM-WY</t>
  </si>
  <si>
    <t xml:space="preserve">B0DSPBNQNL</t>
  </si>
  <si>
    <t xml:space="preserve">CYGM-218B17KPS-WY</t>
  </si>
  <si>
    <t xml:space="preserve">B0DSPD999M</t>
  </si>
  <si>
    <t xml:space="preserve">CYGM-21818MSGK-WY</t>
  </si>
  <si>
    <t xml:space="preserve">B0DT163FVH</t>
  </si>
  <si>
    <t xml:space="preserve">TAN-TwinBedwithstorage-701-21</t>
  </si>
  <si>
    <t xml:space="preserve">B0DWMJCL1K</t>
  </si>
  <si>
    <t xml:space="preserve">BS701P236487K</t>
  </si>
  <si>
    <t xml:space="preserve">TAN-TwinBedwithstorage-701-22</t>
  </si>
  <si>
    <t xml:space="preserve">B0DWMGRFST</t>
  </si>
  <si>
    <t xml:space="preserve">BS701P236487N</t>
  </si>
  <si>
    <t xml:space="preserve">TAN-TwinBedsfor2K-701-12</t>
  </si>
  <si>
    <t xml:space="preserve">B0DR24P6C8</t>
  </si>
  <si>
    <t xml:space="preserve">BS701P236577K</t>
  </si>
  <si>
    <t xml:space="preserve">TAN-TwinBedFor2k-701-11</t>
  </si>
  <si>
    <t xml:space="preserve">B0DR288GTL</t>
  </si>
  <si>
    <t xml:space="preserve">BS701P236577N</t>
  </si>
  <si>
    <t xml:space="preserve">TXJ-L Shaped Daybed-701</t>
  </si>
  <si>
    <t xml:space="preserve">B0DSKCYB8W</t>
  </si>
  <si>
    <t xml:space="preserve">BS701P236493N</t>
  </si>
  <si>
    <t xml:space="preserve">TXJ-L Shaped Daybed-701-1</t>
  </si>
  <si>
    <t xml:space="preserve">B0DSKD3RQ4</t>
  </si>
  <si>
    <t xml:space="preserve">BS701P236493K</t>
  </si>
  <si>
    <t xml:space="preserve">TXJ-L Saped Daybed-701-2</t>
  </si>
  <si>
    <t xml:space="preserve">B0DSKH6RYG</t>
  </si>
  <si>
    <t xml:space="preserve">BS701P236491N</t>
  </si>
  <si>
    <t xml:space="preserve">TXJ-L Shaped Daybed-701-44</t>
  </si>
  <si>
    <t xml:space="preserve">B0DSKFXQN7</t>
  </si>
  <si>
    <t xml:space="preserve">BS701P236491K</t>
  </si>
  <si>
    <t xml:space="preserve">TXJ-QueenBrownPostbed-701-2</t>
  </si>
  <si>
    <t xml:space="preserve">B0DW7NGSVF</t>
  </si>
  <si>
    <t xml:space="preserve">BS701P235687D</t>
  </si>
  <si>
    <t xml:space="preserve">TXJ-QueenWhitePostbed-701-1</t>
  </si>
  <si>
    <t xml:space="preserve">B0DW7PLXZG</t>
  </si>
  <si>
    <t xml:space="preserve">BS701P235687A</t>
  </si>
  <si>
    <t xml:space="preserve">TXJ-KingBrownPostbed-701-11</t>
  </si>
  <si>
    <t xml:space="preserve">B0DW7Z5FQ8</t>
  </si>
  <si>
    <t xml:space="preserve">BS701P235689D</t>
  </si>
  <si>
    <t xml:space="preserve">TXJ-KingWhitePostBed-701-12</t>
  </si>
  <si>
    <t xml:space="preserve">B0DW7ZHD2R</t>
  </si>
  <si>
    <t xml:space="preserve">BS701P235689A</t>
  </si>
  <si>
    <t xml:space="preserve">TXJ-02P240746M-WY733</t>
  </si>
  <si>
    <t xml:space="preserve">B0DSKV91J1</t>
  </si>
  <si>
    <t xml:space="preserve">N733P240746M</t>
  </si>
  <si>
    <t xml:space="preserve">TXJ-02P240746K-WY733</t>
  </si>
  <si>
    <t xml:space="preserve">B0DSKX9S6F</t>
  </si>
  <si>
    <t xml:space="preserve">N733P240746K</t>
  </si>
  <si>
    <t xml:space="preserve">HYJ-N701P254907NSHUAI</t>
  </si>
  <si>
    <t xml:space="preserve">B0DXKV8S62</t>
  </si>
  <si>
    <t xml:space="preserve">N701P254907N</t>
  </si>
  <si>
    <t xml:space="preserve">HYJ-N701P254917WSHUAI</t>
  </si>
  <si>
    <t xml:space="preserve">B0DXKVSNJP</t>
  </si>
  <si>
    <t xml:space="preserve">N701P254917W</t>
  </si>
  <si>
    <t xml:space="preserve">HYJ-N701P254917NSHUAI</t>
  </si>
  <si>
    <t xml:space="preserve">B0DXKWNW2Y</t>
  </si>
  <si>
    <t xml:space="preserve">N701P254917N</t>
  </si>
  <si>
    <t xml:space="preserve">HYJ-N701P254907WSHUAI</t>
  </si>
  <si>
    <t xml:space="preserve">B0DXKTKVTX</t>
  </si>
  <si>
    <t xml:space="preserve">N701P254907W</t>
  </si>
  <si>
    <t xml:space="preserve">809-GX001132AAB-DUX</t>
  </si>
  <si>
    <t xml:space="preserve">B0DRJFVV6Y</t>
  </si>
  <si>
    <t xml:space="preserve">GX001132AAB</t>
  </si>
  <si>
    <t xml:space="preserve">809-GX001132AAK-DUX</t>
  </si>
  <si>
    <t xml:space="preserve">B0DRJK9J7F</t>
  </si>
  <si>
    <t xml:space="preserve">809-GX002031AAE-DUX</t>
  </si>
  <si>
    <t xml:space="preserve">B0DR8G5XXX</t>
  </si>
  <si>
    <t xml:space="preserve">809-GX002031AAK-DUX</t>
  </si>
  <si>
    <t xml:space="preserve">B0DR8JGDVY</t>
  </si>
  <si>
    <t xml:space="preserve">809-GX002053AAE-DUX</t>
  </si>
  <si>
    <t xml:space="preserve">B0DR8DXMGM</t>
  </si>
  <si>
    <t xml:space="preserve">GX002053AAE</t>
  </si>
  <si>
    <t xml:space="preserve">809-GX002053AAK-DUX</t>
  </si>
  <si>
    <t xml:space="preserve">B0DR8HWF2Z</t>
  </si>
  <si>
    <t xml:space="preserve">GX002053AAK</t>
  </si>
  <si>
    <t xml:space="preserve">809-GX002054AAE-DUX</t>
  </si>
  <si>
    <t xml:space="preserve">B0DR8DPDM1</t>
  </si>
  <si>
    <t xml:space="preserve">GX002054AAE</t>
  </si>
  <si>
    <t xml:space="preserve">809-GX002054AAK-DUX</t>
  </si>
  <si>
    <t xml:space="preserve">B0DR8GQ3GR</t>
  </si>
  <si>
    <t xml:space="preserve">GX002054AAK</t>
  </si>
  <si>
    <t xml:space="preserve">809-GX002055AAE-DUX</t>
  </si>
  <si>
    <t xml:space="preserve">B0DR8FXCWB</t>
  </si>
  <si>
    <t xml:space="preserve">GX002055AAE</t>
  </si>
  <si>
    <t xml:space="preserve">809-GX002055AAK-DUX</t>
  </si>
  <si>
    <t xml:space="preserve">B0DR8HTDKT</t>
  </si>
  <si>
    <t xml:space="preserve">GX002055AAK</t>
  </si>
  <si>
    <t xml:space="preserve">809-N709W001-E</t>
  </si>
  <si>
    <t xml:space="preserve">B0DX6WLB4J</t>
  </si>
  <si>
    <t xml:space="preserve">809-N709W002-W</t>
  </si>
  <si>
    <t xml:space="preserve">B0DX792Z5S</t>
  </si>
  <si>
    <t xml:space="preserve">809-N709W003-E</t>
  </si>
  <si>
    <t xml:space="preserve">B0DSC7NKLN</t>
  </si>
  <si>
    <t xml:space="preserve">SM000916AAP-1</t>
  </si>
  <si>
    <t xml:space="preserve">809-N709W003-G</t>
  </si>
  <si>
    <t xml:space="preserve">B0DSC85VRB</t>
  </si>
  <si>
    <t xml:space="preserve">SM000916AAE-1</t>
  </si>
  <si>
    <t xml:space="preserve">809-N709W003-W</t>
  </si>
  <si>
    <t xml:space="preserve">B0DSC85WHF</t>
  </si>
  <si>
    <t xml:space="preserve">SM000916AAK-1</t>
  </si>
  <si>
    <t xml:space="preserve">809-N721W002-G</t>
  </si>
  <si>
    <t xml:space="preserve">B0DWZVV3D3</t>
  </si>
  <si>
    <t xml:space="preserve">N721P246478E</t>
  </si>
  <si>
    <t xml:space="preserve">809-N721W002-W</t>
  </si>
  <si>
    <t xml:space="preserve">B0DWSNMYCV</t>
  </si>
  <si>
    <t xml:space="preserve">N721P246478K</t>
  </si>
  <si>
    <t xml:space="preserve">809-N721W003-B</t>
  </si>
  <si>
    <t xml:space="preserve">B0DV3NXX4Q</t>
  </si>
  <si>
    <t xml:space="preserve">N721S000044B</t>
  </si>
  <si>
    <t xml:space="preserve">809-N721W003-W</t>
  </si>
  <si>
    <t xml:space="preserve">B0DV3PBCD1</t>
  </si>
  <si>
    <t xml:space="preserve">N721S000044K</t>
  </si>
  <si>
    <t xml:space="preserve">809-N721W005-B</t>
  </si>
  <si>
    <t xml:space="preserve">B0DTKJ2XNJ</t>
  </si>
  <si>
    <t xml:space="preserve">N721P234409B</t>
  </si>
  <si>
    <t xml:space="preserve">809-N721W005-W</t>
  </si>
  <si>
    <t xml:space="preserve">B0DTKJZ6C3</t>
  </si>
  <si>
    <t xml:space="preserve">N721P234409K</t>
  </si>
  <si>
    <t xml:space="preserve">809-N751W001-W</t>
  </si>
  <si>
    <t xml:space="preserve">B0DWFH8BHN</t>
  </si>
  <si>
    <t xml:space="preserve">N751S211942K</t>
  </si>
  <si>
    <t xml:space="preserve">809-N751W002-W</t>
  </si>
  <si>
    <t xml:space="preserve">B0DWFGJJR8</t>
  </si>
  <si>
    <t xml:space="preserve">N751S225871K</t>
  </si>
  <si>
    <t xml:space="preserve">809-W2593Z001-B</t>
  </si>
  <si>
    <t xml:space="preserve">B0DXF5RP3F</t>
  </si>
  <si>
    <t xml:space="preserve">809-W2593Z002-B</t>
  </si>
  <si>
    <t xml:space="preserve">B0DXF2BGHQ</t>
  </si>
  <si>
    <t xml:space="preserve">809-N721W004-B</t>
  </si>
  <si>
    <t xml:space="preserve">B0DV3GQHQ6</t>
  </si>
  <si>
    <t xml:space="preserve">N721P234692B</t>
  </si>
  <si>
    <t xml:space="preserve">809-N721W004-W</t>
  </si>
  <si>
    <t xml:space="preserve">B0DV3V39W3</t>
  </si>
  <si>
    <t xml:space="preserve">N721P234692K</t>
  </si>
  <si>
    <t xml:space="preserve">809-N709W004-W</t>
  </si>
  <si>
    <t xml:space="preserve">B0DTTRZ8Q5</t>
  </si>
  <si>
    <t xml:space="preserve">GX002222AAK</t>
  </si>
  <si>
    <t xml:space="preserve">809-N709W004-G</t>
  </si>
  <si>
    <t xml:space="preserve">B0DTTTKG9B</t>
  </si>
  <si>
    <t xml:space="preserve">GX002222AAE</t>
  </si>
  <si>
    <t xml:space="preserve">TXJ-02S237853W733WY</t>
  </si>
  <si>
    <t xml:space="preserve">B0DXKXNJ7Z</t>
  </si>
  <si>
    <t xml:space="preserve">N733S237853W</t>
  </si>
  <si>
    <t xml:space="preserve">TXJ-02S237837G733WY</t>
  </si>
  <si>
    <t xml:space="preserve">B0DXKWBKK8</t>
  </si>
  <si>
    <t xml:space="preserve">N733S237837G</t>
  </si>
  <si>
    <t xml:space="preserve">TXJ-02S237837W733WY</t>
  </si>
  <si>
    <t xml:space="preserve">B0DXKXVZZT</t>
  </si>
  <si>
    <t xml:space="preserve">N733S237837W</t>
  </si>
  <si>
    <t xml:space="preserve">TXJ-02S237853G733WY</t>
  </si>
  <si>
    <t xml:space="preserve">B0DXKTCZXH</t>
  </si>
  <si>
    <t xml:space="preserve">N733S237853G</t>
  </si>
  <si>
    <t xml:space="preserve">TT-2025218GM-INS-207K-UX</t>
  </si>
  <si>
    <t xml:space="preserve">B0DSW15H9G</t>
  </si>
  <si>
    <t xml:space="preserve">TT-2025218GM-INS-208M-UX</t>
  </si>
  <si>
    <t xml:space="preserve">B0DSVZJ12N</t>
  </si>
  <si>
    <t xml:space="preserve">TT-2025218GM-INS-214K-UX</t>
  </si>
  <si>
    <t xml:space="preserve">B0DSW2H31D</t>
  </si>
  <si>
    <t xml:space="preserve">W504S00214</t>
  </si>
  <si>
    <t xml:space="preserve">TT-2025218GM-INS-213E-UX</t>
  </si>
  <si>
    <t xml:space="preserve">B0DSW1HYBB</t>
  </si>
  <si>
    <t xml:space="preserve">W504S00213</t>
  </si>
  <si>
    <t xml:space="preserve">TT-2025218GM-INS-202K-UX</t>
  </si>
  <si>
    <t xml:space="preserve">B0DT1B2CC8</t>
  </si>
  <si>
    <t xml:space="preserve">TT-2025218GM-INS-201E-UX</t>
  </si>
  <si>
    <t xml:space="preserve">B0DT1F45JX</t>
  </si>
  <si>
    <t xml:space="preserve">TT-2025218GM-INS-210K-UX</t>
  </si>
  <si>
    <t xml:space="preserve">B0DT1B21SM</t>
  </si>
  <si>
    <t xml:space="preserve">TT-2025218GM-INS-209E-UX</t>
  </si>
  <si>
    <t xml:space="preserve">B0DT1DG5PD</t>
  </si>
  <si>
    <t xml:space="preserve">TT-2025218GM-INS-5M-UX</t>
  </si>
  <si>
    <t xml:space="preserve">B0DS91VL9R</t>
  </si>
  <si>
    <t xml:space="preserve">TT-2025218GM-INS-S4-UX</t>
  </si>
  <si>
    <t xml:space="preserve">B0DS93PXLT</t>
  </si>
  <si>
    <t xml:space="preserve">TT-2025218GM-INS-S7M-UX</t>
  </si>
  <si>
    <t xml:space="preserve">B0DS958YBF</t>
  </si>
  <si>
    <t xml:space="preserve">TT-2025218GM-INS-S6K-UX</t>
  </si>
  <si>
    <t xml:space="preserve">B0DS93SB2F</t>
  </si>
  <si>
    <t xml:space="preserve">TT-2025218GM-INS-204E-UX</t>
  </si>
  <si>
    <t xml:space="preserve">B0DR7YZT85</t>
  </si>
  <si>
    <t xml:space="preserve">W504S00204</t>
  </si>
  <si>
    <t xml:space="preserve">TT-2025218GM-INS-205K-UX</t>
  </si>
  <si>
    <t xml:space="preserve">B0DR7Z7ZFV</t>
  </si>
  <si>
    <t xml:space="preserve">W504S00205</t>
  </si>
  <si>
    <t xml:space="preserve">TT-2025218GM-INS-189E-UX</t>
  </si>
  <si>
    <t xml:space="preserve">B0DR8117G5</t>
  </si>
  <si>
    <t xml:space="preserve">TT-2025218GM-INS-191M-UX</t>
  </si>
  <si>
    <t xml:space="preserve">B0DR81NZR4</t>
  </si>
  <si>
    <t xml:space="preserve">TT-2025218GM-INS-190K-UX</t>
  </si>
  <si>
    <t xml:space="preserve">B0DR7Z2NCF</t>
  </si>
  <si>
    <t xml:space="preserve">TT-2025218GM-INS-185K-UX</t>
  </si>
  <si>
    <t xml:space="preserve">B0DR8117G8</t>
  </si>
  <si>
    <t xml:space="preserve">TT-2025218GM-INS-184E-UX</t>
  </si>
  <si>
    <t xml:space="preserve">B0DR7ZXG2C</t>
  </si>
  <si>
    <t xml:space="preserve">W504S00289</t>
  </si>
  <si>
    <t xml:space="preserve">TT-2025217-66-INS-E</t>
  </si>
  <si>
    <t xml:space="preserve">B0DXFLVJG8</t>
  </si>
  <si>
    <t xml:space="preserve">WF284064AAD-Y</t>
  </si>
  <si>
    <t xml:space="preserve">B09QHTV4SR</t>
  </si>
  <si>
    <t xml:space="preserve">TT-2025217-58-INS-P</t>
  </si>
  <si>
    <t xml:space="preserve">B0DXFHXBXF</t>
  </si>
  <si>
    <t xml:space="preserve">WF284064AAK-Y</t>
  </si>
  <si>
    <t xml:space="preserve">B09QHVG9F3</t>
  </si>
  <si>
    <t xml:space="preserve">TT-2025217-48-BED-K</t>
  </si>
  <si>
    <t xml:space="preserve">B0DXFL624L</t>
  </si>
  <si>
    <t xml:space="preserve">N709P183348K</t>
  </si>
  <si>
    <t xml:space="preserve">TT-2025217-48-BED-H</t>
  </si>
  <si>
    <t xml:space="preserve">B0DXFHXMN8</t>
  </si>
  <si>
    <t xml:space="preserve">N709P183348H</t>
  </si>
  <si>
    <t xml:space="preserve">MM-N7016208AAK-K4</t>
  </si>
  <si>
    <t xml:space="preserve">B0DX79S38B</t>
  </si>
  <si>
    <t xml:space="preserve">TXJ-N735P250962D</t>
  </si>
  <si>
    <t xml:space="preserve">B0DXP8R3V4</t>
  </si>
  <si>
    <t xml:space="preserve">N735P250962D</t>
  </si>
  <si>
    <t xml:space="preserve">TXJ-N735P250962B</t>
  </si>
  <si>
    <t xml:space="preserve">B0DXPFGNQC</t>
  </si>
  <si>
    <t xml:space="preserve">N735P250962B</t>
  </si>
  <si>
    <t xml:space="preserve">TXJ-N735P250962K</t>
  </si>
  <si>
    <t xml:space="preserve">B0DXPMXRDM</t>
  </si>
  <si>
    <t xml:space="preserve">N735P250962K</t>
  </si>
  <si>
    <t xml:space="preserve">TXJ-02P261990N-701WY</t>
  </si>
  <si>
    <t xml:space="preserve">B0DXQ211W8</t>
  </si>
  <si>
    <t xml:space="preserve">TXJ-02P261990W-701WY</t>
  </si>
  <si>
    <t xml:space="preserve">B0DXQ4CN6P</t>
  </si>
  <si>
    <t xml:space="preserve">TXJ-02P262019N-701WY</t>
  </si>
  <si>
    <t xml:space="preserve">B0DXQ1N1QT</t>
  </si>
  <si>
    <t xml:space="preserve">TXJ-02P262019W-701WY</t>
  </si>
  <si>
    <t xml:space="preserve">B0DXQ278W3</t>
  </si>
  <si>
    <t xml:space="preserve">TXJ-02P261994N-701WY</t>
  </si>
  <si>
    <t xml:space="preserve">B0DXQ1WWZ8</t>
  </si>
  <si>
    <t xml:space="preserve">N701P261994N</t>
  </si>
  <si>
    <t xml:space="preserve">TXJ-02P261994W-701WY</t>
  </si>
  <si>
    <t xml:space="preserve">B0DXQ2PQGZ</t>
  </si>
  <si>
    <t xml:space="preserve">N701P261994W</t>
  </si>
  <si>
    <t xml:space="preserve">HYJ-N733S247077MSHUAI</t>
  </si>
  <si>
    <t xml:space="preserve">B0DXVJGSV6</t>
  </si>
  <si>
    <t xml:space="preserve">HYJ-N733S247077KSHUAI</t>
  </si>
  <si>
    <t xml:space="preserve">B0DXVJC76Z</t>
  </si>
  <si>
    <t xml:space="preserve">N733S247077K</t>
  </si>
  <si>
    <t xml:space="preserve">HYJ-N733S247070MSHUAI</t>
  </si>
  <si>
    <t xml:space="preserve">B0DXTVN68Q</t>
  </si>
  <si>
    <t xml:space="preserve">N733S247070M</t>
  </si>
  <si>
    <t xml:space="preserve">HYJ-N733S247070KSHUAI</t>
  </si>
  <si>
    <t xml:space="preserve">B0DXV4SXJF</t>
  </si>
  <si>
    <t xml:space="preserve">N733S247070K</t>
  </si>
  <si>
    <t xml:space="preserve">806-N710P230246K</t>
  </si>
  <si>
    <t xml:space="preserve">B0DX1WCFDS</t>
  </si>
  <si>
    <t xml:space="preserve">N710P230246K</t>
  </si>
  <si>
    <t xml:space="preserve">806-N710P230246C</t>
  </si>
  <si>
    <t xml:space="preserve">B0DX1WCW6F</t>
  </si>
  <si>
    <t xml:space="preserve">N710P230246C</t>
  </si>
  <si>
    <t xml:space="preserve">806-N710P230246F</t>
  </si>
  <si>
    <t xml:space="preserve">B0DX1TMNWW</t>
  </si>
  <si>
    <t xml:space="preserve">N710P230246F</t>
  </si>
  <si>
    <t xml:space="preserve">806-N710P230246B</t>
  </si>
  <si>
    <t xml:space="preserve">B0DX1TLQH7</t>
  </si>
  <si>
    <t xml:space="preserve">N710P230246B</t>
  </si>
  <si>
    <t xml:space="preserve">806-N729P263155E</t>
  </si>
  <si>
    <t xml:space="preserve">B0DX23P581</t>
  </si>
  <si>
    <t xml:space="preserve">N729P263155E</t>
  </si>
  <si>
    <t xml:space="preserve">806-N729P263155B</t>
  </si>
  <si>
    <t xml:space="preserve">B0DX23JCGJ</t>
  </si>
  <si>
    <t xml:space="preserve">N729P263155B</t>
  </si>
  <si>
    <t xml:space="preserve">806-WF324045AAK</t>
  </si>
  <si>
    <t xml:space="preserve">B0DX24T4D8</t>
  </si>
  <si>
    <t xml:space="preserve">WF324045AAK</t>
  </si>
  <si>
    <t xml:space="preserve">806-WF324045AAF</t>
  </si>
  <si>
    <t xml:space="preserve">B0DX24DQ75</t>
  </si>
  <si>
    <t xml:space="preserve">WF324045AAF</t>
  </si>
  <si>
    <t xml:space="preserve">806-W2593S00008</t>
  </si>
  <si>
    <t xml:space="preserve">B0DXKNCDS1</t>
  </si>
  <si>
    <t xml:space="preserve">806-W1580S00106</t>
  </si>
  <si>
    <t xml:space="preserve">B0DXKMMY98</t>
  </si>
  <si>
    <t xml:space="preserve">W1580S00106</t>
  </si>
  <si>
    <t xml:space="preserve">806-W2580S00008</t>
  </si>
  <si>
    <t xml:space="preserve">B0DXKR16QB</t>
  </si>
  <si>
    <t xml:space="preserve">806-W2580S00009</t>
  </si>
  <si>
    <t xml:space="preserve">B0DXKQ35GC</t>
  </si>
  <si>
    <t xml:space="preserve">806-W504S00139-DUXVB</t>
  </si>
  <si>
    <t xml:space="preserve">B0DTKFM6VB</t>
  </si>
  <si>
    <t xml:space="preserve">W504S00266</t>
  </si>
  <si>
    <t xml:space="preserve">806-W504S00217-DUX4T</t>
  </si>
  <si>
    <t xml:space="preserve">B0DTKDNW4T</t>
  </si>
  <si>
    <t xml:space="preserve">W504S00217</t>
  </si>
  <si>
    <t xml:space="preserve">806-W504S00140-DUXNQ</t>
  </si>
  <si>
    <t xml:space="preserve">B0DTKF25NQ</t>
  </si>
  <si>
    <t xml:space="preserve">W504S00140</t>
  </si>
  <si>
    <t xml:space="preserve">806-W504S00141-DUXM4</t>
  </si>
  <si>
    <t xml:space="preserve">B0DTKBJ4M4</t>
  </si>
  <si>
    <t xml:space="preserve">W504S00141</t>
  </si>
  <si>
    <t xml:space="preserve">806-N725P218017B-DUXGM</t>
  </si>
  <si>
    <t xml:space="preserve">B0DRBG8VK9</t>
  </si>
  <si>
    <t xml:space="preserve">N725P218017B</t>
  </si>
  <si>
    <t xml:space="preserve">806-N725P218017E-DUXGM</t>
  </si>
  <si>
    <t xml:space="preserve">B0DRBJFK4K</t>
  </si>
  <si>
    <t xml:space="preserve">N725P218017E</t>
  </si>
  <si>
    <t xml:space="preserve">806-N725P218017K-DUXGM</t>
  </si>
  <si>
    <t xml:space="preserve">B0DRBGNBQZ</t>
  </si>
  <si>
    <t xml:space="preserve">N725P218017K</t>
  </si>
  <si>
    <t xml:space="preserve">806-N759P225994F-DUXGM</t>
  </si>
  <si>
    <t xml:space="preserve">B0DT42ZXFZ</t>
  </si>
  <si>
    <t xml:space="preserve">N759P225994F</t>
  </si>
  <si>
    <t xml:space="preserve">806-N759P225994B-DUXGM</t>
  </si>
  <si>
    <t xml:space="preserve">B0DT42FLGY</t>
  </si>
  <si>
    <t xml:space="preserve">N759P225994B</t>
  </si>
  <si>
    <t xml:space="preserve">806-N759P225994K-DUXGM</t>
  </si>
  <si>
    <t xml:space="preserve">B0DXFGZWFP</t>
  </si>
  <si>
    <t xml:space="preserve">N759P225994K</t>
  </si>
  <si>
    <t xml:space="preserve">806-N715P198568L</t>
  </si>
  <si>
    <t xml:space="preserve">B0DXFDPCYK</t>
  </si>
  <si>
    <t xml:space="preserve">N715P198568L</t>
  </si>
  <si>
    <t xml:space="preserve">806-N715P198568M</t>
  </si>
  <si>
    <t xml:space="preserve">B0DXFCMTTP</t>
  </si>
  <si>
    <t xml:space="preserve">N715P198568M</t>
  </si>
  <si>
    <t xml:space="preserve">806-N715P198568K</t>
  </si>
  <si>
    <t xml:space="preserve">B0DXFC4H55</t>
  </si>
  <si>
    <t xml:space="preserve">N715P198568K</t>
  </si>
  <si>
    <t xml:space="preserve">806-N715P198567L</t>
  </si>
  <si>
    <t xml:space="preserve">B0DXFCHD44</t>
  </si>
  <si>
    <t xml:space="preserve">N715P198567L</t>
  </si>
  <si>
    <t xml:space="preserve">806-N715P198567M</t>
  </si>
  <si>
    <t xml:space="preserve">B0DXFCV5L8</t>
  </si>
  <si>
    <t xml:space="preserve">N715P198567M</t>
  </si>
  <si>
    <t xml:space="preserve">806-N715P198567C</t>
  </si>
  <si>
    <t xml:space="preserve">B0DXFCV54G</t>
  </si>
  <si>
    <t xml:space="preserve">N715P198567C</t>
  </si>
  <si>
    <t xml:space="preserve">OY-BSW09018AAM-GUXK3</t>
  </si>
  <si>
    <t xml:space="preserve">B0DQ4GTNK3</t>
  </si>
  <si>
    <t xml:space="preserve">OY-W2580S00007-DUXXT</t>
  </si>
  <si>
    <t xml:space="preserve">B0DQ4M24XT</t>
  </si>
  <si>
    <t xml:space="preserve">OY-W2580P233252-DUXMN</t>
  </si>
  <si>
    <t xml:space="preserve">B0DQ4TSWMN</t>
  </si>
  <si>
    <t xml:space="preserve">OY-W2580S00006-DUXVJ</t>
  </si>
  <si>
    <t xml:space="preserve">B0DQ4NV8VJ</t>
  </si>
  <si>
    <t xml:space="preserve">OY-W2580S00005-DUX4H</t>
  </si>
  <si>
    <t xml:space="preserve">B0DT6KZZ4H</t>
  </si>
  <si>
    <t xml:space="preserve">OY-SY999404AAG-6-DUXWF</t>
  </si>
  <si>
    <t xml:space="preserve">B0DQ4XY7WF</t>
  </si>
  <si>
    <t xml:space="preserve">SY999404AAG-6</t>
  </si>
  <si>
    <t xml:space="preserve">OY-SY999404AAE-6-DUXM1</t>
  </si>
  <si>
    <t xml:space="preserve">B0DQ4XV9M1</t>
  </si>
  <si>
    <t xml:space="preserve">SY999404AAE-6</t>
  </si>
  <si>
    <t xml:space="preserve">OY-SY999404AAK-6-DUX3W</t>
  </si>
  <si>
    <t xml:space="preserve">B0DQ52JG3W</t>
  </si>
  <si>
    <t xml:space="preserve">SY999404AAK-6</t>
  </si>
  <si>
    <t xml:space="preserve">OY-SY999505AAB-6-DUXFX</t>
  </si>
  <si>
    <t xml:space="preserve">B0DWK4N9FX</t>
  </si>
  <si>
    <t xml:space="preserve">SY999505AAB-6</t>
  </si>
  <si>
    <t xml:space="preserve">OY-SY999505AAG-6-DUXK2</t>
  </si>
  <si>
    <t xml:space="preserve">B0DQ5BJ3K2</t>
  </si>
  <si>
    <t xml:space="preserve">N725P246500G</t>
  </si>
  <si>
    <t xml:space="preserve">OY-SY999505AAK-6-DUX1V</t>
  </si>
  <si>
    <t xml:space="preserve">B0DQ5BG21V</t>
  </si>
  <si>
    <t xml:space="preserve">N725P246500K</t>
  </si>
  <si>
    <t xml:space="preserve">OY-SY999505AAE-6-DUXVL</t>
  </si>
  <si>
    <t xml:space="preserve">B0DQ5642VL</t>
  </si>
  <si>
    <t xml:space="preserve">N725P246500E</t>
  </si>
  <si>
    <t xml:space="preserve">OY-SY999505AAC-6-DUXY1</t>
  </si>
  <si>
    <t xml:space="preserve">B0DQ58HBY1</t>
  </si>
  <si>
    <t xml:space="preserve">SY999505AAC-6</t>
  </si>
  <si>
    <t xml:space="preserve">OY-SY999808AAF-6-DUXFF</t>
  </si>
  <si>
    <t xml:space="preserve">B0DQ7JGDFF</t>
  </si>
  <si>
    <t xml:space="preserve">SY999808AAF-6</t>
  </si>
  <si>
    <t xml:space="preserve">OY-SY999808AAE-6-DUXYP</t>
  </si>
  <si>
    <t xml:space="preserve">B0DQ7R72YP</t>
  </si>
  <si>
    <t xml:space="preserve">SY999808AAE-6</t>
  </si>
  <si>
    <t xml:space="preserve">OY-SY999808AAK-6-DUXTF</t>
  </si>
  <si>
    <t xml:space="preserve">B0DQ7HH3TF</t>
  </si>
  <si>
    <t xml:space="preserve">SY999808AAK-6</t>
  </si>
  <si>
    <t xml:space="preserve">OY-BSW09015AAM-DUX-47</t>
  </si>
  <si>
    <t xml:space="preserve">B0DQBPWT47</t>
  </si>
  <si>
    <t xml:space="preserve">OY-BSW09016AAM-DUX67</t>
  </si>
  <si>
    <t xml:space="preserve">B0DQBJN767</t>
  </si>
  <si>
    <t xml:space="preserve">OY-BSW09017AAM-DUXFJ</t>
  </si>
  <si>
    <t xml:space="preserve">B0DQBBZMFJ</t>
  </si>
  <si>
    <t xml:space="preserve">OY-BSW09017AAK-DUXM1</t>
  </si>
  <si>
    <t xml:space="preserve">B0DQBPSXM1</t>
  </si>
  <si>
    <t xml:space="preserve">OY-N759P218643E-DUX8L</t>
  </si>
  <si>
    <t xml:space="preserve">B0DX1SZG8L</t>
  </si>
  <si>
    <t xml:space="preserve">OY-N759P218643K-DUXNG</t>
  </si>
  <si>
    <t xml:space="preserve">B0DX1WHWNG</t>
  </si>
  <si>
    <t xml:space="preserve">N759P218643K</t>
  </si>
  <si>
    <t xml:space="preserve">OY-N759P218643B-DUX15</t>
  </si>
  <si>
    <t xml:space="preserve">B0DX1YMF15</t>
  </si>
  <si>
    <t xml:space="preserve">OY-W2593S00007-DUXVL</t>
  </si>
  <si>
    <t xml:space="preserve">B0DT6TQYVL</t>
  </si>
  <si>
    <t xml:space="preserve">OY-W2593S00006-DUXLH</t>
  </si>
  <si>
    <t xml:space="preserve">B0DT6Z35LH</t>
  </si>
  <si>
    <t xml:space="preserve">OY-W2593S00005-DUX6J</t>
  </si>
  <si>
    <t xml:space="preserve">B0DT6WF36J</t>
  </si>
  <si>
    <t xml:space="preserve">OY-W2593S00004-DUXF7</t>
  </si>
  <si>
    <t xml:space="preserve">B0DT6WNXF7</t>
  </si>
  <si>
    <t xml:space="preserve">OY-N759P218644-Black</t>
  </si>
  <si>
    <t xml:space="preserve">B0DXKWH11D</t>
  </si>
  <si>
    <t xml:space="preserve">N759P218644B</t>
  </si>
  <si>
    <t xml:space="preserve">OY-N759P218644- White</t>
  </si>
  <si>
    <t xml:space="preserve">B0DXKW2JTJ</t>
  </si>
  <si>
    <t xml:space="preserve">N759P218644K</t>
  </si>
  <si>
    <t xml:space="preserve">OY-N759P218644-Grey</t>
  </si>
  <si>
    <t xml:space="preserve">B0DXKWLTVD</t>
  </si>
  <si>
    <t xml:space="preserve">N759P218644E</t>
  </si>
  <si>
    <t xml:space="preserve">OY-N759P218644-Dark Green</t>
  </si>
  <si>
    <t xml:space="preserve">B0DXKW8YLZ</t>
  </si>
  <si>
    <t xml:space="preserve">N759P218644F</t>
  </si>
  <si>
    <t xml:space="preserve">OY-N710P247494K-MRT</t>
  </si>
  <si>
    <t xml:space="preserve">B0DXL2N5ZZ</t>
  </si>
  <si>
    <t xml:space="preserve">N710P247494K</t>
  </si>
  <si>
    <t xml:space="preserve">OY-N710P247494B-MRT</t>
  </si>
  <si>
    <t xml:space="preserve">B0DXL42ZGP</t>
  </si>
  <si>
    <t xml:space="preserve">N710P247494B</t>
  </si>
  <si>
    <t xml:space="preserve">OY-SW000142AAM-MRT</t>
  </si>
  <si>
    <t xml:space="preserve">B0DXKVQS3C</t>
  </si>
  <si>
    <t xml:space="preserve">SW000142AAM</t>
  </si>
  <si>
    <t xml:space="preserve">OY-SW000142AAK-1-MRT</t>
  </si>
  <si>
    <t xml:space="preserve">B0DXKYZGBP</t>
  </si>
  <si>
    <t xml:space="preserve">SW000142AAK-1</t>
  </si>
  <si>
    <t xml:space="preserve">OY-SW000142AAB-1-MRT</t>
  </si>
  <si>
    <t xml:space="preserve">B0DXKY195Q</t>
  </si>
  <si>
    <t xml:space="preserve">SW000142AAB-1</t>
  </si>
  <si>
    <t xml:space="preserve">OY-N725P189821B-DUXKK</t>
  </si>
  <si>
    <t xml:space="preserve">B0DRJF9XKK</t>
  </si>
  <si>
    <t xml:space="preserve">N725P189821B</t>
  </si>
  <si>
    <t xml:space="preserve">OY-N725P194160K-DUX6Q</t>
  </si>
  <si>
    <t xml:space="preserve">B0DRJKGD6Q</t>
  </si>
  <si>
    <t xml:space="preserve">N725P194160K</t>
  </si>
  <si>
    <t xml:space="preserve">OY-N725P194160B-DUXX2</t>
  </si>
  <si>
    <t xml:space="preserve">B0DRJM78X2</t>
  </si>
  <si>
    <t xml:space="preserve">N725P194160B</t>
  </si>
  <si>
    <t xml:space="preserve">OY-N725P198316B-DUXF9</t>
  </si>
  <si>
    <t xml:space="preserve">B0DRNHSXF9</t>
  </si>
  <si>
    <t xml:space="preserve">N725P364205B</t>
  </si>
  <si>
    <t xml:space="preserve">OY-N725P198316K-DUXTX</t>
  </si>
  <si>
    <t xml:space="preserve">B0DRNLNDTX</t>
  </si>
  <si>
    <t xml:space="preserve">N725P198316K</t>
  </si>
  <si>
    <t xml:space="preserve">OY-N725P245273B-DUX77</t>
  </si>
  <si>
    <t xml:space="preserve">B0DSHXMG77</t>
  </si>
  <si>
    <t xml:space="preserve">N725P245273B</t>
  </si>
  <si>
    <t xml:space="preserve">OY-WF309411AAK-DUXRJ</t>
  </si>
  <si>
    <t xml:space="preserve">B0DSHWKLRJ</t>
  </si>
  <si>
    <t xml:space="preserve">N725P245273K</t>
  </si>
  <si>
    <t xml:space="preserve">OY-N725P245273C-DUXBJ</t>
  </si>
  <si>
    <t xml:space="preserve">B0DSHWRNBJ</t>
  </si>
  <si>
    <t xml:space="preserve">N725P245273C</t>
  </si>
  <si>
    <t xml:space="preserve">OY-WF309411AAE-DUXRM</t>
  </si>
  <si>
    <t xml:space="preserve">B0DSHWKLRM</t>
  </si>
  <si>
    <t xml:space="preserve">N725P245273E</t>
  </si>
  <si>
    <t xml:space="preserve">OY-N725P185816K-DUX74</t>
  </si>
  <si>
    <t xml:space="preserve">B0DSJ38374</t>
  </si>
  <si>
    <t xml:space="preserve">OY-N725P185816B-DUXSJ</t>
  </si>
  <si>
    <t xml:space="preserve">B0DSJ3LBSJ</t>
  </si>
  <si>
    <t xml:space="preserve">OY-N725P171398G-DUX5M</t>
  </si>
  <si>
    <t xml:space="preserve">B0DSJBXV5M</t>
  </si>
  <si>
    <t xml:space="preserve">N725P171398G</t>
  </si>
  <si>
    <t xml:space="preserve">OY-N725P171398K-DUXS6</t>
  </si>
  <si>
    <t xml:space="preserve">B0DSJ859S6</t>
  </si>
  <si>
    <t xml:space="preserve">N725P171398K</t>
  </si>
  <si>
    <t xml:space="preserve">OY-N725P245278B-DUX85</t>
  </si>
  <si>
    <t xml:space="preserve">B0DTTW4M85</t>
  </si>
  <si>
    <t xml:space="preserve">N725P245278B</t>
  </si>
  <si>
    <t xml:space="preserve">OY-N725P245278K-DUXLZ</t>
  </si>
  <si>
    <t xml:space="preserve">B0DTTX22LZ</t>
  </si>
  <si>
    <t xml:space="preserve">N725P364203K</t>
  </si>
  <si>
    <t xml:space="preserve">OY-N725P245278E-DUXR1</t>
  </si>
  <si>
    <t xml:space="preserve">B0DTTWPTR1</t>
  </si>
  <si>
    <t xml:space="preserve">N725P245278E</t>
  </si>
  <si>
    <t xml:space="preserve">OY-N759P227429-DUXFX</t>
  </si>
  <si>
    <t xml:space="preserve">B0DT498VFX</t>
  </si>
  <si>
    <t xml:space="preserve">N759P227429K</t>
  </si>
  <si>
    <t xml:space="preserve">OY-N759P227429G-DUXM7</t>
  </si>
  <si>
    <t xml:space="preserve">B0DT4892M7</t>
  </si>
  <si>
    <t xml:space="preserve">N759P227429G</t>
  </si>
  <si>
    <t xml:space="preserve">OY-N759P237946F-MRT</t>
  </si>
  <si>
    <t xml:space="preserve">B0DXKZQVPM</t>
  </si>
  <si>
    <t xml:space="preserve">N759P237946F</t>
  </si>
  <si>
    <t xml:space="preserve">OY-N759P237946B-MRT</t>
  </si>
  <si>
    <t xml:space="preserve">B0DXKYYWDF</t>
  </si>
  <si>
    <t xml:space="preserve">N759P237946B</t>
  </si>
  <si>
    <t xml:space="preserve">OY-N759P237946K-MRT</t>
  </si>
  <si>
    <t xml:space="preserve">B0DXKY92V7</t>
  </si>
  <si>
    <t xml:space="preserve">N759P237946K</t>
  </si>
  <si>
    <t xml:space="preserve">OY-N725P189821K-DUXCR</t>
  </si>
  <si>
    <t xml:space="preserve">B0DRJFK2CR</t>
  </si>
  <si>
    <t xml:space="preserve">N725P189821K</t>
  </si>
  <si>
    <t xml:space="preserve">OY-N710P191970K-DUXFP</t>
  </si>
  <si>
    <t xml:space="preserve">B0DRFT8SFP</t>
  </si>
  <si>
    <t xml:space="preserve">N710P191970K</t>
  </si>
  <si>
    <t xml:space="preserve">OY-N710P191970M-DUXSL</t>
  </si>
  <si>
    <t xml:space="preserve">B0DRFRNBSL</t>
  </si>
  <si>
    <t xml:space="preserve">N710P191970M</t>
  </si>
  <si>
    <t xml:space="preserve">OY-N710P191970C-DUXHR</t>
  </si>
  <si>
    <t xml:space="preserve">B0DRFTLWHR</t>
  </si>
  <si>
    <t xml:space="preserve">N710P191970C</t>
  </si>
  <si>
    <t xml:space="preserve">OY-N710P191970B-DUXJM</t>
  </si>
  <si>
    <t xml:space="preserve">B0DRFT3ZJM</t>
  </si>
  <si>
    <t xml:space="preserve">N710P191970B</t>
  </si>
  <si>
    <t xml:space="preserve">OY-N710P191970F-DUXWH</t>
  </si>
  <si>
    <t xml:space="preserve">B0DRFRXFWH</t>
  </si>
  <si>
    <t xml:space="preserve">N710P191970F</t>
  </si>
  <si>
    <t xml:space="preserve">OY-N759P207685E-DUX1R</t>
  </si>
  <si>
    <t xml:space="preserve">B0DR48SD1R</t>
  </si>
  <si>
    <t xml:space="preserve">N759P207685E</t>
  </si>
  <si>
    <t xml:space="preserve">OY-N759P207685K-DUX18</t>
  </si>
  <si>
    <t xml:space="preserve">B0DR46FK18</t>
  </si>
  <si>
    <t xml:space="preserve">N759P207685K</t>
  </si>
  <si>
    <t xml:space="preserve">OY-N725P195410B-DUXGC</t>
  </si>
  <si>
    <t xml:space="preserve">B0DR47S2GC</t>
  </si>
  <si>
    <t xml:space="preserve">N725P195410B</t>
  </si>
  <si>
    <t xml:space="preserve">OY-N759P207656E-DUXBD</t>
  </si>
  <si>
    <t xml:space="preserve">B0DR48T3BD</t>
  </si>
  <si>
    <t xml:space="preserve">N759P207656E</t>
  </si>
  <si>
    <t xml:space="preserve">OY-N725P195409K-DUXKT</t>
  </si>
  <si>
    <t xml:space="preserve">B0DR4846KT</t>
  </si>
  <si>
    <t xml:space="preserve">N725P195409K</t>
  </si>
  <si>
    <t xml:space="preserve">OY-N759P207656B-DUXH6</t>
  </si>
  <si>
    <t xml:space="preserve">B0DR492RH6</t>
  </si>
  <si>
    <t xml:space="preserve">N759P207656B</t>
  </si>
  <si>
    <t xml:space="preserve">OY-N725P246473B-MRT</t>
  </si>
  <si>
    <t xml:space="preserve">B0DXL2J6NC</t>
  </si>
  <si>
    <t xml:space="preserve">N725P246473B</t>
  </si>
  <si>
    <t xml:space="preserve">OY-N725P246473E-MRT</t>
  </si>
  <si>
    <t xml:space="preserve">B0DXL3R49G</t>
  </si>
  <si>
    <t xml:space="preserve">N725P246473E</t>
  </si>
  <si>
    <t xml:space="preserve">OY-N725P246473D-MRT</t>
  </si>
  <si>
    <t xml:space="preserve">B0DXL3Q8KD</t>
  </si>
  <si>
    <t xml:space="preserve">N725P246473D</t>
  </si>
  <si>
    <t xml:space="preserve">OY-N725P198484B-MRT</t>
  </si>
  <si>
    <t xml:space="preserve">B0DXL3PR5Q</t>
  </si>
  <si>
    <t xml:space="preserve">N725P198484B</t>
  </si>
  <si>
    <t xml:space="preserve">OY-N725P198484K-MRT</t>
  </si>
  <si>
    <t xml:space="preserve">B0DXL34N5F</t>
  </si>
  <si>
    <t xml:space="preserve">N725P198484K</t>
  </si>
  <si>
    <t xml:space="preserve">OY-N725P246491K-MRT</t>
  </si>
  <si>
    <t xml:space="preserve">B0DXL7WMGK</t>
  </si>
  <si>
    <t xml:space="preserve">N725P246491K</t>
  </si>
  <si>
    <t xml:space="preserve">OY-N725P246491G-MRT</t>
  </si>
  <si>
    <t xml:space="preserve">B0DXL4MTG8</t>
  </si>
  <si>
    <t xml:space="preserve">N725P246491G</t>
  </si>
  <si>
    <t xml:space="preserve">OY-N725P246482K-MRT</t>
  </si>
  <si>
    <t xml:space="preserve">B0DXL7H5ZD</t>
  </si>
  <si>
    <t xml:space="preserve">N725P246482K</t>
  </si>
  <si>
    <t xml:space="preserve">OY-N725P246482F-MRT</t>
  </si>
  <si>
    <t xml:space="preserve">B0DXL1YH44</t>
  </si>
  <si>
    <t xml:space="preserve">N725P246482F</t>
  </si>
  <si>
    <t xml:space="preserve">CYGM-W5422101-AE-BUNK-WY</t>
  </si>
  <si>
    <t xml:space="preserve">B0DSFS3YY2</t>
  </si>
  <si>
    <t xml:space="preserve">CYGM-W5422102-AE-BUNK-WY</t>
  </si>
  <si>
    <t xml:space="preserve">B0DSFTLJQ9</t>
  </si>
  <si>
    <t xml:space="preserve">CYGM-W29322101-AKT-BED-WY</t>
  </si>
  <si>
    <t xml:space="preserve">B0DN1DMS4Q</t>
  </si>
  <si>
    <t xml:space="preserve">CYGM-W29322102-ANT-BED-WY</t>
  </si>
  <si>
    <t xml:space="preserve">B0DN1CX2MP</t>
  </si>
  <si>
    <t xml:space="preserve">CYGM-W29322103-AKF-BED-WY</t>
  </si>
  <si>
    <t xml:space="preserve">B0DV4C75NM</t>
  </si>
  <si>
    <t xml:space="preserve">CYGM-W29322104-ANF-BED-WY</t>
  </si>
  <si>
    <t xml:space="preserve">B0DN1DCS5D</t>
  </si>
  <si>
    <t xml:space="preserve">CYGM-W29322105-AK-WY</t>
  </si>
  <si>
    <t xml:space="preserve">B0DPQY8G4R</t>
  </si>
  <si>
    <t xml:space="preserve">CYGM-W29322106-AN-WY</t>
  </si>
  <si>
    <t xml:space="preserve">B0DPQW3XN5</t>
  </si>
  <si>
    <t xml:space="preserve">CYGM-W29322107-AKT-WY</t>
  </si>
  <si>
    <t xml:space="preserve">B0DWN5HVJ2</t>
  </si>
  <si>
    <t xml:space="preserve">CYGM-W29322108-AKF-WY</t>
  </si>
  <si>
    <t xml:space="preserve">B0DWN5YFK8</t>
  </si>
  <si>
    <t xml:space="preserve">CYGM-W29322109-AB-WY</t>
  </si>
  <si>
    <t xml:space="preserve">B0DV4J8GPG</t>
  </si>
  <si>
    <t xml:space="preserve">CYGM-W29322110-ABLD-WY</t>
  </si>
  <si>
    <t xml:space="preserve">B0DV4JWQ5V</t>
  </si>
  <si>
    <t xml:space="preserve">CYGM-N7922101-AKF-WY</t>
  </si>
  <si>
    <t xml:space="preserve">B0DSBQ5LB5</t>
  </si>
  <si>
    <t xml:space="preserve">W2593S00011</t>
  </si>
  <si>
    <t xml:space="preserve">CYGM-N7922102-ABF-WY</t>
  </si>
  <si>
    <t xml:space="preserve">B0DSBLQGXR</t>
  </si>
  <si>
    <t xml:space="preserve">CYGM-220WM221AKF-WY</t>
  </si>
  <si>
    <t xml:space="preserve">B0DS8VY6VX</t>
  </si>
  <si>
    <t xml:space="preserve">GX002219AAK</t>
  </si>
  <si>
    <t xml:space="preserve">CYGM-220WM221ABF-WY</t>
  </si>
  <si>
    <t xml:space="preserve">B0DS8W8TMN</t>
  </si>
  <si>
    <t xml:space="preserve">GX002219AAB</t>
  </si>
  <si>
    <t xml:space="preserve">CYGM-N7922103-AKT-WY</t>
  </si>
  <si>
    <t xml:space="preserve">B0DWJ3C9PG</t>
  </si>
  <si>
    <t xml:space="preserve">GX000662AAK</t>
  </si>
  <si>
    <t xml:space="preserve">CYGM-N7922104-AKF-WY</t>
  </si>
  <si>
    <t xml:space="preserve">B0DWJFXNWB</t>
  </si>
  <si>
    <t xml:space="preserve">GX000663AAK</t>
  </si>
  <si>
    <t xml:space="preserve">CYGM-N7922105-ABT-WY</t>
  </si>
  <si>
    <t xml:space="preserve">B0DWJRMK4F</t>
  </si>
  <si>
    <t xml:space="preserve">GX000670AAB</t>
  </si>
  <si>
    <t xml:space="preserve">CYGM-N7922106-AKT-WY</t>
  </si>
  <si>
    <t xml:space="preserve">B0DWK1F129</t>
  </si>
  <si>
    <t xml:space="preserve">GX000670AAK</t>
  </si>
  <si>
    <t xml:space="preserve">CYGM-N7922107-PT-WY</t>
  </si>
  <si>
    <t xml:space="preserve">B0DWSZCM49</t>
  </si>
  <si>
    <t xml:space="preserve">CYGM-N7922108-KT-WY</t>
  </si>
  <si>
    <t xml:space="preserve">B0DWSZ4GMB</t>
  </si>
  <si>
    <t xml:space="preserve">CYGM-N7922109-EF-WY</t>
  </si>
  <si>
    <t xml:space="preserve">B0DR6K84LV</t>
  </si>
  <si>
    <t xml:space="preserve">CYGM-N7922110-KF-WY</t>
  </si>
  <si>
    <t xml:space="preserve">B0DR6KH8L5</t>
  </si>
  <si>
    <t xml:space="preserve">CYGM-N7922111-NF-WY</t>
  </si>
  <si>
    <t xml:space="preserve">B0DR6L94KN</t>
  </si>
  <si>
    <t xml:space="preserve">CYGM-N7122101-AKQ-WY</t>
  </si>
  <si>
    <t xml:space="preserve">B0DT6ZP3DP</t>
  </si>
  <si>
    <t xml:space="preserve">CYGM-N7122102-ADQ-WY</t>
  </si>
  <si>
    <t xml:space="preserve">B0DT724C18</t>
  </si>
  <si>
    <t xml:space="preserve">BS326206AAD</t>
  </si>
  <si>
    <t xml:space="preserve">CYGM-N7122103-AKK-WY</t>
  </si>
  <si>
    <t xml:space="preserve">B0DT71HD42</t>
  </si>
  <si>
    <t xml:space="preserve">CYGM-N7122104-ADK-WY</t>
  </si>
  <si>
    <t xml:space="preserve">B0DT6XSY3G</t>
  </si>
  <si>
    <t xml:space="preserve">BS326208AAD</t>
  </si>
  <si>
    <t xml:space="preserve">CYGM-N7122105-AK-WY</t>
  </si>
  <si>
    <t xml:space="preserve">B0DNYZZHV2</t>
  </si>
  <si>
    <t xml:space="preserve">CYGM-W15822101-BF-WY</t>
  </si>
  <si>
    <t xml:space="preserve">B0DMVQT9V7</t>
  </si>
  <si>
    <t xml:space="preserve">CYGM-W15822102-BTXL-WY</t>
  </si>
  <si>
    <t xml:space="preserve">B0DMVR817Z</t>
  </si>
  <si>
    <t xml:space="preserve">CYGM-W15822103-BFXL-WY</t>
  </si>
  <si>
    <t xml:space="preserve">B0DMVSD225</t>
  </si>
  <si>
    <t xml:space="preserve">CYGM-W15822104-BQ-WY</t>
  </si>
  <si>
    <t xml:space="preserve">B0DWK34CDY</t>
  </si>
  <si>
    <t xml:space="preserve">CYGM-W5422103-ET-WY</t>
  </si>
  <si>
    <t xml:space="preserve">B0DQDK1YTH</t>
  </si>
  <si>
    <t xml:space="preserve">CYGM-W5422104-KT-WY</t>
  </si>
  <si>
    <t xml:space="preserve">B0DQDLWH5D</t>
  </si>
  <si>
    <t xml:space="preserve">CYGM-W5422105-HT-WY</t>
  </si>
  <si>
    <t xml:space="preserve">B0DQDJN2BC</t>
  </si>
  <si>
    <t xml:space="preserve">CYGM-W5422106-GRET-WY</t>
  </si>
  <si>
    <t xml:space="preserve">B0DQDKLTML</t>
  </si>
  <si>
    <t xml:space="preserve">CYGM-W5422107-BLUT-WY</t>
  </si>
  <si>
    <t xml:space="preserve">B0DQDKFT7Y</t>
  </si>
  <si>
    <t xml:space="preserve">CYGM-W5422108-ET-WY</t>
  </si>
  <si>
    <t xml:space="preserve">B0DWSYJKJZ</t>
  </si>
  <si>
    <t xml:space="preserve">CYGM-W5422109-KT-WY</t>
  </si>
  <si>
    <t xml:space="preserve">B0DWSYWN81</t>
  </si>
  <si>
    <t xml:space="preserve">W504119497</t>
  </si>
  <si>
    <t xml:space="preserve">CYGM-W5422110-NT-WY</t>
  </si>
  <si>
    <t xml:space="preserve">B0DWSZB1X3</t>
  </si>
  <si>
    <t xml:space="preserve">W504119498</t>
  </si>
  <si>
    <t xml:space="preserve">CYGM-W5422111-NT-WY</t>
  </si>
  <si>
    <t xml:space="preserve">B0DQDMZ9HX</t>
  </si>
  <si>
    <t xml:space="preserve">CYGM-W5422112-ET-WY</t>
  </si>
  <si>
    <t xml:space="preserve">B0DJMMPGDF</t>
  </si>
  <si>
    <t xml:space="preserve">CYGM-W5422113-PT-WY</t>
  </si>
  <si>
    <t xml:space="preserve">B0DJMLJP63</t>
  </si>
  <si>
    <t xml:space="preserve">CYGM-W5422114-ET-WY</t>
  </si>
  <si>
    <t xml:space="preserve">B0DJC38C95</t>
  </si>
  <si>
    <t xml:space="preserve">CYGM-W5422115-KT-WY</t>
  </si>
  <si>
    <t xml:space="preserve">B0DJC2F9C3</t>
  </si>
  <si>
    <t xml:space="preserve">CYGM-W5422116-PT-WY</t>
  </si>
  <si>
    <t xml:space="preserve">B0DJC3BH44</t>
  </si>
  <si>
    <t xml:space="preserve">CYGM-W5422117-NT-WY</t>
  </si>
  <si>
    <t xml:space="preserve">B0DJC23C2K</t>
  </si>
  <si>
    <t xml:space="preserve">CYGM-W5422118-BT-WY</t>
  </si>
  <si>
    <t xml:space="preserve">B0DMP3P4LR</t>
  </si>
  <si>
    <t xml:space="preserve">CYGM-W5422119-NT-WY</t>
  </si>
  <si>
    <t xml:space="preserve">B0DMP5HR1W</t>
  </si>
  <si>
    <t xml:space="preserve">CYGM-W5422120-PT-WY</t>
  </si>
  <si>
    <t xml:space="preserve">B0DMP29X57</t>
  </si>
  <si>
    <t xml:space="preserve">CYGM-W5422121-AE-WY</t>
  </si>
  <si>
    <t xml:space="preserve">B0DJMM72T3</t>
  </si>
  <si>
    <t xml:space="preserve">CYGM-W5422122-AK-WY</t>
  </si>
  <si>
    <t xml:space="preserve">B0DJMMRDV2</t>
  </si>
  <si>
    <t xml:space="preserve">HYJ-N751S222919KSHUAI</t>
  </si>
  <si>
    <t xml:space="preserve">B0DY7LBNHB</t>
  </si>
  <si>
    <t xml:space="preserve">N751S222919K</t>
  </si>
  <si>
    <t xml:space="preserve">HYJ-N751S222919WSHUAI</t>
  </si>
  <si>
    <t xml:space="preserve">B0DY7JPX8Y</t>
  </si>
  <si>
    <t xml:space="preserve">N751S222919W</t>
  </si>
  <si>
    <t xml:space="preserve">TXJ-BS701P245554D-WY</t>
  </si>
  <si>
    <t xml:space="preserve">B0DY7LVT8J</t>
  </si>
  <si>
    <t xml:space="preserve">BS701P245554D</t>
  </si>
  <si>
    <t xml:space="preserve">TXJ-BS701P245552W-WY</t>
  </si>
  <si>
    <t xml:space="preserve">B0DY7G35FN</t>
  </si>
  <si>
    <t xml:space="preserve">BS701P245552W</t>
  </si>
  <si>
    <t xml:space="preserve">TXJ-BS701P245554W-WY</t>
  </si>
  <si>
    <t xml:space="preserve">B0DY7KHWW4</t>
  </si>
  <si>
    <t xml:space="preserve">BS701P245554W</t>
  </si>
  <si>
    <t xml:space="preserve">TXJ-BS701P245552D-WY</t>
  </si>
  <si>
    <t xml:space="preserve">B0DY7SWR5Y</t>
  </si>
  <si>
    <t xml:space="preserve">BS701P245552D</t>
  </si>
  <si>
    <t xml:space="preserve">TXJ-BS7012005552D-WY</t>
  </si>
  <si>
    <t xml:space="preserve">B0DY7FFRCB</t>
  </si>
  <si>
    <t xml:space="preserve">BS7012005552D</t>
  </si>
  <si>
    <t xml:space="preserve">TXJ-BS7012005552W-WY</t>
  </si>
  <si>
    <t xml:space="preserve">B0DY7DW3MT</t>
  </si>
  <si>
    <t xml:space="preserve">BS7012005552W</t>
  </si>
  <si>
    <t xml:space="preserve">TXJ-BS7012005554W-WY</t>
  </si>
  <si>
    <t xml:space="preserve">B0DY7X1CLQ</t>
  </si>
  <si>
    <t xml:space="preserve">BS7012005554W</t>
  </si>
  <si>
    <t xml:space="preserve">TXJ-BS7012005554D-WY</t>
  </si>
  <si>
    <t xml:space="preserve">B0DY7XVX1R</t>
  </si>
  <si>
    <t xml:space="preserve">BS7012005554D</t>
  </si>
  <si>
    <t xml:space="preserve">TXJ-BS7013005552D-WY</t>
  </si>
  <si>
    <t xml:space="preserve">B0DY7HFN1M</t>
  </si>
  <si>
    <t xml:space="preserve">BS7013005552D</t>
  </si>
  <si>
    <t xml:space="preserve">TXJ-BS7013005554W-WY</t>
  </si>
  <si>
    <t xml:space="preserve">B0DY7KJ36M</t>
  </si>
  <si>
    <t xml:space="preserve">BS7013005554W</t>
  </si>
  <si>
    <t xml:space="preserve">TXJ-BS7013005554D-WY</t>
  </si>
  <si>
    <t xml:space="preserve">B0DY81N9D1</t>
  </si>
  <si>
    <t xml:space="preserve">BS7013005554D</t>
  </si>
  <si>
    <t xml:space="preserve">MM-W2593P3781AN-F2</t>
  </si>
  <si>
    <t xml:space="preserve">B0DWWVD5VK</t>
  </si>
  <si>
    <t xml:space="preserve">HYJ-W1858P252840SHUAI</t>
  </si>
  <si>
    <t xml:space="preserve">B0DYDB3ZS4</t>
  </si>
  <si>
    <t xml:space="preserve">W1858P252840</t>
  </si>
  <si>
    <t xml:space="preserve">HYJ-W1858P252841SHUAI</t>
  </si>
  <si>
    <t xml:space="preserve">B0DYDW5FQ7</t>
  </si>
  <si>
    <t xml:space="preserve">W1858P252841</t>
  </si>
  <si>
    <t xml:space="preserve">HYJ-W2740P256761SHUAI</t>
  </si>
  <si>
    <t xml:space="preserve">B0DYDV3DVM</t>
  </si>
  <si>
    <t xml:space="preserve">W2740P256761</t>
  </si>
  <si>
    <t xml:space="preserve">HYJ-W2740P256762SHUAI</t>
  </si>
  <si>
    <t xml:space="preserve">B0DYDT9S4K</t>
  </si>
  <si>
    <t xml:space="preserve">W2740P256762</t>
  </si>
  <si>
    <t xml:space="preserve">MM-W293220090BLU-T</t>
  </si>
  <si>
    <t xml:space="preserve">W2593P269090</t>
  </si>
  <si>
    <t xml:space="preserve">MM-W293222087AK-T</t>
  </si>
  <si>
    <t xml:space="preserve">W2593P269087</t>
  </si>
  <si>
    <t xml:space="preserve">MM-W293222092AN-T</t>
  </si>
  <si>
    <t xml:space="preserve">W2593P269092</t>
  </si>
  <si>
    <t xml:space="preserve">TXJ-709GX001135AAB-WY</t>
  </si>
  <si>
    <t xml:space="preserve">B0DYDYB3P9</t>
  </si>
  <si>
    <t xml:space="preserve">GX001135AAB</t>
  </si>
  <si>
    <t xml:space="preserve">TXJ-N735P250955D</t>
  </si>
  <si>
    <t xml:space="preserve">B0DY4PDGRL</t>
  </si>
  <si>
    <t xml:space="preserve">N735P250955D</t>
  </si>
  <si>
    <t xml:space="preserve">TXJ-N735P250955K</t>
  </si>
  <si>
    <t xml:space="preserve">B0DY4LXSRD</t>
  </si>
  <si>
    <t xml:space="preserve">N735P250955K</t>
  </si>
  <si>
    <t xml:space="preserve">TXJ-7014Posterbed-1WY</t>
  </si>
  <si>
    <t xml:space="preserve">B0DYJS2KFH</t>
  </si>
  <si>
    <t xml:space="preserve">BS701P255016N</t>
  </si>
  <si>
    <t xml:space="preserve">TXJ-7014Posterbed-2WY</t>
  </si>
  <si>
    <t xml:space="preserve">B0DYJRB4ZT</t>
  </si>
  <si>
    <t xml:space="preserve">BS701P255016W</t>
  </si>
  <si>
    <t xml:space="preserve">HYJ-N820Twin-N820S00017K</t>
  </si>
  <si>
    <t xml:space="preserve">B0DYJJN7H8</t>
  </si>
  <si>
    <t xml:space="preserve">HYJ-N820Twin-N820S00017E</t>
  </si>
  <si>
    <t xml:space="preserve">B0DYHRLCK8</t>
  </si>
  <si>
    <t xml:space="preserve">TAN-733Daybed1-WY</t>
  </si>
  <si>
    <t xml:space="preserve">B0DYTPZLKH</t>
  </si>
  <si>
    <t xml:space="preserve">TAN-733Daybed2-WY</t>
  </si>
  <si>
    <t xml:space="preserve">B0DYV7WNBY</t>
  </si>
  <si>
    <t xml:space="preserve">TAN-733Daybed3</t>
  </si>
  <si>
    <t xml:space="preserve">B0DYV812R2</t>
  </si>
  <si>
    <t xml:space="preserve">TAN-733Daybed4-WY</t>
  </si>
  <si>
    <t xml:space="preserve">B0DYV243K6</t>
  </si>
  <si>
    <t xml:space="preserve">OY-N725P185452B-DUX7Y</t>
  </si>
  <si>
    <t xml:space="preserve">B0DWK9H67Y</t>
  </si>
  <si>
    <t xml:space="preserve">N725P185452B</t>
  </si>
  <si>
    <t xml:space="preserve">OY-N725P185452E-DUXRG</t>
  </si>
  <si>
    <t xml:space="preserve">B0DWK9X2RG</t>
  </si>
  <si>
    <t xml:space="preserve">N725P185452E</t>
  </si>
  <si>
    <t xml:space="preserve">OY-N725P185452K-DUXLZ</t>
  </si>
  <si>
    <t xml:space="preserve">B0DWK8M6LZ</t>
  </si>
  <si>
    <t xml:space="preserve">N725P185452K</t>
  </si>
  <si>
    <t xml:space="preserve">806-N759P252821B</t>
  </si>
  <si>
    <t xml:space="preserve">B0DYDFSG3P</t>
  </si>
  <si>
    <t xml:space="preserve">N725P346896B</t>
  </si>
  <si>
    <t xml:space="preserve">806-N759P252821K</t>
  </si>
  <si>
    <t xml:space="preserve">B0DYD4MNSB</t>
  </si>
  <si>
    <t xml:space="preserve">N725P346896K</t>
  </si>
  <si>
    <t xml:space="preserve">806-WF321698AAK-0227</t>
  </si>
  <si>
    <t xml:space="preserve">B0DYNKNRFH</t>
  </si>
  <si>
    <t xml:space="preserve">806-N710P230246E</t>
  </si>
  <si>
    <t xml:space="preserve">B0DY4P9CPL</t>
  </si>
  <si>
    <t xml:space="preserve">N710P230246E</t>
  </si>
  <si>
    <t xml:space="preserve">806-N710P247499K</t>
  </si>
  <si>
    <t xml:space="preserve">B0DY4MXTNM</t>
  </si>
  <si>
    <t xml:space="preserve">N710P247499K</t>
  </si>
  <si>
    <t xml:space="preserve">806-N710P247499B</t>
  </si>
  <si>
    <t xml:space="preserve">B0DY4NXV43</t>
  </si>
  <si>
    <t xml:space="preserve">N710P247499B</t>
  </si>
  <si>
    <t xml:space="preserve">806-N710P247499E</t>
  </si>
  <si>
    <t xml:space="preserve">B0DY4PX44Z</t>
  </si>
  <si>
    <t xml:space="preserve">N710P247499E</t>
  </si>
  <si>
    <t xml:space="preserve">806-N729P000001B</t>
  </si>
  <si>
    <t xml:space="preserve">B0DY1MTXLQ</t>
  </si>
  <si>
    <t xml:space="preserve">N729P000001B</t>
  </si>
  <si>
    <t xml:space="preserve">806-N729P000001F</t>
  </si>
  <si>
    <t xml:space="preserve">B0DY1MBPGY</t>
  </si>
  <si>
    <t xml:space="preserve">N729P000001F</t>
  </si>
  <si>
    <t xml:space="preserve">806-N729P000001E</t>
  </si>
  <si>
    <t xml:space="preserve">B0DY1MDLM8</t>
  </si>
  <si>
    <t xml:space="preserve">N729P000001E</t>
  </si>
  <si>
    <t xml:space="preserve">806-WF320826AAF</t>
  </si>
  <si>
    <t xml:space="preserve">B0DY1HF8V4</t>
  </si>
  <si>
    <t xml:space="preserve">806-N729P171882B</t>
  </si>
  <si>
    <t xml:space="preserve">B0DY1JB9YG</t>
  </si>
  <si>
    <t xml:space="preserve">806-WF320826AAC</t>
  </si>
  <si>
    <t xml:space="preserve">B0DY1G5BGT</t>
  </si>
  <si>
    <t xml:space="preserve">806-WF319798AAK</t>
  </si>
  <si>
    <t xml:space="preserve">B0DY1JQ3HN</t>
  </si>
  <si>
    <t xml:space="preserve">806-N729P183735B</t>
  </si>
  <si>
    <t xml:space="preserve">B0DY1FKVMH</t>
  </si>
  <si>
    <t xml:space="preserve">809-N709W007-Full</t>
  </si>
  <si>
    <t xml:space="preserve">B0DYNB47RJ</t>
  </si>
  <si>
    <t xml:space="preserve">N709P236480E</t>
  </si>
  <si>
    <t xml:space="preserve">809-N709W007-Twin</t>
  </si>
  <si>
    <t xml:space="preserve">B0DYNHSVL9</t>
  </si>
  <si>
    <t xml:space="preserve">N709P236479E</t>
  </si>
  <si>
    <t xml:space="preserve">809-N709W005-FC</t>
  </si>
  <si>
    <t xml:space="preserve">B0DYDD3B2X</t>
  </si>
  <si>
    <t xml:space="preserve">GX002108AAC</t>
  </si>
  <si>
    <t xml:space="preserve">809-N709W005-TC</t>
  </si>
  <si>
    <t xml:space="preserve">B0DYD7S38Y</t>
  </si>
  <si>
    <t xml:space="preserve">GX002107AAC</t>
  </si>
  <si>
    <t xml:space="preserve">809-N709W006-FG</t>
  </si>
  <si>
    <t xml:space="preserve">B0DYDVMZT6</t>
  </si>
  <si>
    <t xml:space="preserve">GX002108AAE</t>
  </si>
  <si>
    <t xml:space="preserve">809-N709W006-TG</t>
  </si>
  <si>
    <t xml:space="preserve">B0DYDHT1SP</t>
  </si>
  <si>
    <t xml:space="preserve">GX002107AAE</t>
  </si>
  <si>
    <t xml:space="preserve">MM-W293226783N-T2</t>
  </si>
  <si>
    <t xml:space="preserve">B0DYJF32CK</t>
  </si>
  <si>
    <t xml:space="preserve">HYJ-Twin-Daybed-N820S00050K</t>
  </si>
  <si>
    <t xml:space="preserve">B0DZ25R15Y</t>
  </si>
  <si>
    <t xml:space="preserve">N820S00050K</t>
  </si>
  <si>
    <t xml:space="preserve">HYJ-Twin Daybed-N820S00050E</t>
  </si>
  <si>
    <t xml:space="preserve">B0DZ261MGH</t>
  </si>
  <si>
    <t xml:space="preserve">N820S00050E</t>
  </si>
  <si>
    <t xml:space="preserve">HYJ-Full Daybed-N820S00051K</t>
  </si>
  <si>
    <t xml:space="preserve">B0DZ251YNL</t>
  </si>
  <si>
    <t xml:space="preserve">N820S00051K</t>
  </si>
  <si>
    <t xml:space="preserve">HYJ-Full Daybed-N820S00051E</t>
  </si>
  <si>
    <t xml:space="preserve">B0DZ23FRQL</t>
  </si>
  <si>
    <t xml:space="preserve">N820S00051E</t>
  </si>
  <si>
    <t xml:space="preserve">TAN-FullWhite-W1858</t>
  </si>
  <si>
    <t xml:space="preserve">B0DZ27DQV5</t>
  </si>
  <si>
    <t xml:space="preserve">TAN-TwinWhite-W1858</t>
  </si>
  <si>
    <t xml:space="preserve">B0DZ27Q4CK</t>
  </si>
  <si>
    <t xml:space="preserve">W1858P252838</t>
  </si>
  <si>
    <t xml:space="preserve">TAN-TwinNatural-W1858</t>
  </si>
  <si>
    <t xml:space="preserve">B0DZ25X169</t>
  </si>
  <si>
    <t xml:space="preserve">W1858P252839</t>
  </si>
  <si>
    <t xml:space="preserve">TAN-FullNatural-W1858</t>
  </si>
  <si>
    <t xml:space="preserve">B0DZ28YNNT</t>
  </si>
  <si>
    <t xml:space="preserve">TAN-Daybedwithdtotsge1-820</t>
  </si>
  <si>
    <t xml:space="preserve">B0DYJKYWFB</t>
  </si>
  <si>
    <t xml:space="preserve">N820S00047E</t>
  </si>
  <si>
    <t xml:space="preserve">TAN-Daybedwithstorag2-820</t>
  </si>
  <si>
    <t xml:space="preserve">B0DYJHJNPS</t>
  </si>
  <si>
    <t xml:space="preserve">N820S00047K</t>
  </si>
  <si>
    <t xml:space="preserve">TAN-Daybedwithstorage3-820</t>
  </si>
  <si>
    <t xml:space="preserve">B0DYJFN9TL</t>
  </si>
  <si>
    <t xml:space="preserve">N820S00046K</t>
  </si>
  <si>
    <t xml:space="preserve">TAN-Daybedwithstorage4-820</t>
  </si>
  <si>
    <t xml:space="preserve">B0DYJCWDLW</t>
  </si>
  <si>
    <t xml:space="preserve">N820S00046E</t>
  </si>
  <si>
    <t xml:space="preserve">HYJ-W2887P240017SHUAI</t>
  </si>
  <si>
    <t xml:space="preserve">B0DY488KVD</t>
  </si>
  <si>
    <t xml:space="preserve">W2887P240017</t>
  </si>
  <si>
    <t xml:space="preserve">CYGM-W2933587K-TWIN</t>
  </si>
  <si>
    <t xml:space="preserve">B0DY4VQ3RV</t>
  </si>
  <si>
    <t xml:space="preserve">CYGM-W2933590B-TWIN</t>
  </si>
  <si>
    <t xml:space="preserve">B0DY4TT8PY</t>
  </si>
  <si>
    <t xml:space="preserve">CYGM-W2933592N-TWIN</t>
  </si>
  <si>
    <t xml:space="preserve">B0DY4TWJMC</t>
  </si>
  <si>
    <t xml:space="preserve">809-N709W008-Gray</t>
  </si>
  <si>
    <t xml:space="preserve">B0DZ6KCG48</t>
  </si>
  <si>
    <t xml:space="preserve">N7090000468E</t>
  </si>
  <si>
    <t xml:space="preserve">809-N709W008-Natural</t>
  </si>
  <si>
    <t xml:space="preserve">B0DZ6LQ784</t>
  </si>
  <si>
    <t xml:space="preserve">N7090000468N</t>
  </si>
  <si>
    <t xml:space="preserve">809-W2593Z003-FN</t>
  </si>
  <si>
    <t xml:space="preserve">B0DZ6C7PNJ</t>
  </si>
  <si>
    <t xml:space="preserve">809-W2593Z003-FW</t>
  </si>
  <si>
    <t xml:space="preserve">B0DZ57VMFN</t>
  </si>
  <si>
    <t xml:space="preserve">809-W2593Z004-TN</t>
  </si>
  <si>
    <t xml:space="preserve">B0DZ5R3JZL</t>
  </si>
  <si>
    <t xml:space="preserve">809-W2593Z004-TW</t>
  </si>
  <si>
    <t xml:space="preserve">B0DZ638FHM</t>
  </si>
  <si>
    <t xml:space="preserve">TT-P2593164E-MT</t>
  </si>
  <si>
    <t xml:space="preserve">B0DX6X45R7</t>
  </si>
  <si>
    <t xml:space="preserve">CYGM-W2803512S-QQ</t>
  </si>
  <si>
    <t xml:space="preserve">B0DZ2P58L2</t>
  </si>
  <si>
    <t xml:space="preserve">MM-W29336-S11AK-F-HUAN</t>
  </si>
  <si>
    <t xml:space="preserve">MM-W29336-S12AB-F-HUAN</t>
  </si>
  <si>
    <t xml:space="preserve">MM-W28036S9F-AB-HUAN</t>
  </si>
  <si>
    <t xml:space="preserve">MM-W28036S8Q-AB-HUAN</t>
  </si>
  <si>
    <t xml:space="preserve">MM-W5436S190AK-HUAN</t>
  </si>
  <si>
    <t xml:space="preserve">MM-W5436S191AN-HUAN</t>
  </si>
  <si>
    <t xml:space="preserve">MM-W5436S189AE-HUAN</t>
  </si>
  <si>
    <t xml:space="preserve">TAN-TwinKidsbedWhite-701</t>
  </si>
  <si>
    <t xml:space="preserve">B0DZM3923Z</t>
  </si>
  <si>
    <t xml:space="preserve">TAN-TwinKidsbedNavy-701</t>
  </si>
  <si>
    <t xml:space="preserve">B0DZN482VJ</t>
  </si>
  <si>
    <t xml:space="preserve">TAN-TwinKidsbedNatural-701</t>
  </si>
  <si>
    <t xml:space="preserve">B0DZM39242</t>
  </si>
  <si>
    <t xml:space="preserve">TT-20250304-87-593K</t>
  </si>
  <si>
    <t xml:space="preserve">B0B5TVXB45</t>
  </si>
  <si>
    <t xml:space="preserve">HYJ-SP000081AAK-73inKitchen</t>
  </si>
  <si>
    <t xml:space="preserve">B0DZN2KCFB</t>
  </si>
  <si>
    <t xml:space="preserve">SP000081AAK</t>
  </si>
  <si>
    <t xml:space="preserve">HYJ-SP000081AAE-73in-Kitchen</t>
  </si>
  <si>
    <t xml:space="preserve">B0DZNNP3NZ</t>
  </si>
  <si>
    <t xml:space="preserve">SP000081AAE</t>
  </si>
  <si>
    <t xml:space="preserve">809-W504W001-TE</t>
  </si>
  <si>
    <t xml:space="preserve">B0DZHDF4QB</t>
  </si>
  <si>
    <t xml:space="preserve">809-W504W001-TW</t>
  </si>
  <si>
    <t xml:space="preserve">B0DZHC13NJ</t>
  </si>
  <si>
    <t xml:space="preserve">809-W504W002-FW</t>
  </si>
  <si>
    <t xml:space="preserve">B0DZHBKZ8M</t>
  </si>
  <si>
    <t xml:space="preserve">TT-P2593164747-AAK-MT</t>
  </si>
  <si>
    <t xml:space="preserve">B0DX6S6YVT</t>
  </si>
  <si>
    <t xml:space="preserve">TAN-701DaybedFW-WY</t>
  </si>
  <si>
    <t xml:space="preserve">B0DZST4MQ5</t>
  </si>
  <si>
    <t xml:space="preserve">CYGM-W5438126SAD-Q</t>
  </si>
  <si>
    <t xml:space="preserve">B0DZTHJGF3</t>
  </si>
  <si>
    <t xml:space="preserve">W504S00216</t>
  </si>
  <si>
    <t xml:space="preserve">CYGM-W5438226SAD-Q</t>
  </si>
  <si>
    <t xml:space="preserve">B0DZTF6D1M</t>
  </si>
  <si>
    <t xml:space="preserve">W504S00226</t>
  </si>
  <si>
    <t xml:space="preserve">HYJ-SP000079AAB-63 Inch Buffet Hutch</t>
  </si>
  <si>
    <t xml:space="preserve">B0F12NDKC9</t>
  </si>
  <si>
    <t xml:space="preserve">SP000079AAB</t>
  </si>
  <si>
    <t xml:space="preserve">HYJ-SP000079AAK-63 Inch Buffet Hutch</t>
  </si>
  <si>
    <t xml:space="preserve">B0F12X5CWD</t>
  </si>
  <si>
    <t xml:space="preserve">SP000079AAK</t>
  </si>
  <si>
    <t xml:space="preserve">MM-W5438S221D-FULL</t>
  </si>
  <si>
    <t xml:space="preserve">B0DZT77JQV</t>
  </si>
  <si>
    <t xml:space="preserve">W504S00221</t>
  </si>
  <si>
    <t xml:space="preserve">MM-W5438S167E-QUEEN</t>
  </si>
  <si>
    <t xml:space="preserve">B0DZT7SSKB</t>
  </si>
  <si>
    <t xml:space="preserve">MM-W5438S192KD-FULL</t>
  </si>
  <si>
    <t xml:space="preserve">B0DZT6JQQH</t>
  </si>
  <si>
    <t xml:space="preserve">W504S00192</t>
  </si>
  <si>
    <t xml:space="preserve">MM-W5438S193KD-QUEE</t>
  </si>
  <si>
    <t xml:space="preserve">B0DZT53CT5</t>
  </si>
  <si>
    <t xml:space="preserve">W504S00193</t>
  </si>
  <si>
    <t xml:space="preserve">TAN-TNWBconerbed-701</t>
  </si>
  <si>
    <t xml:space="preserve">B0DS286JR7</t>
  </si>
  <si>
    <t xml:space="preserve">BS701P214910K</t>
  </si>
  <si>
    <t xml:space="preserve">TAN-N701TNWBcornerbed</t>
  </si>
  <si>
    <t xml:space="preserve">B0DS2B4HYD</t>
  </si>
  <si>
    <t xml:space="preserve">BS701P214910A</t>
  </si>
  <si>
    <t xml:space="preserve">TAN-N701WWBFcornerbed</t>
  </si>
  <si>
    <t xml:space="preserve">B0DS274SBC</t>
  </si>
  <si>
    <t xml:space="preserve">BS701P214916K</t>
  </si>
  <si>
    <t xml:space="preserve">TAN-N701FNWBCornerbed</t>
  </si>
  <si>
    <t xml:space="preserve">B0DS28XXKW</t>
  </si>
  <si>
    <t xml:space="preserve">BS701P214916A</t>
  </si>
  <si>
    <t xml:space="preserve">806-N710S136003C-0312</t>
  </si>
  <si>
    <t xml:space="preserve">B0F1B9ZPZS</t>
  </si>
  <si>
    <t xml:space="preserve">806-N729P000002B</t>
  </si>
  <si>
    <t xml:space="preserve">B0DZX5FWLQ</t>
  </si>
  <si>
    <t xml:space="preserve">N729P000002B</t>
  </si>
  <si>
    <t xml:space="preserve">806-N729P000002E</t>
  </si>
  <si>
    <t xml:space="preserve">B0DZX77NXH</t>
  </si>
  <si>
    <t xml:space="preserve">N729P000002E</t>
  </si>
  <si>
    <t xml:space="preserve">806-N729P000002F</t>
  </si>
  <si>
    <t xml:space="preserve">B0DZX86MQH</t>
  </si>
  <si>
    <t xml:space="preserve">N729P000002F</t>
  </si>
  <si>
    <t xml:space="preserve">806-N729P000002K</t>
  </si>
  <si>
    <t xml:space="preserve">B0DZX5Z8QL</t>
  </si>
  <si>
    <t xml:space="preserve">N729P000002K</t>
  </si>
  <si>
    <t xml:space="preserve">806-N729P251630B</t>
  </si>
  <si>
    <t xml:space="preserve">B0DZWVSQ8D</t>
  </si>
  <si>
    <t xml:space="preserve">N729P251630B</t>
  </si>
  <si>
    <t xml:space="preserve">806-N729P251630C</t>
  </si>
  <si>
    <t xml:space="preserve">B0DZWSMVRK</t>
  </si>
  <si>
    <t xml:space="preserve">N729P251630C</t>
  </si>
  <si>
    <t xml:space="preserve">806-N729P251630F</t>
  </si>
  <si>
    <t xml:space="preserve">B0DZWSBXGT</t>
  </si>
  <si>
    <t xml:space="preserve">N729P251630F</t>
  </si>
  <si>
    <t xml:space="preserve">806-N729P251630K</t>
  </si>
  <si>
    <t xml:space="preserve">B0DZWXTKSQ</t>
  </si>
  <si>
    <t xml:space="preserve">N729P251630K</t>
  </si>
  <si>
    <t xml:space="preserve">806-N729P000001K</t>
  </si>
  <si>
    <t xml:space="preserve">B0DZ2427NP</t>
  </si>
  <si>
    <t xml:space="preserve">N729P000001K</t>
  </si>
  <si>
    <t xml:space="preserve">806-N729P000001C</t>
  </si>
  <si>
    <t xml:space="preserve">B0DZ22VBQB</t>
  </si>
  <si>
    <t xml:space="preserve">N729P000001C</t>
  </si>
  <si>
    <t xml:space="preserve">806-W1151S03337</t>
  </si>
  <si>
    <t xml:space="preserve">B0DZC6HVD8</t>
  </si>
  <si>
    <t xml:space="preserve">W1151S03337</t>
  </si>
  <si>
    <t xml:space="preserve">806-W1151S03340</t>
  </si>
  <si>
    <t xml:space="preserve">B0DZC4VMTR</t>
  </si>
  <si>
    <t xml:space="preserve">W1151S03340</t>
  </si>
  <si>
    <t xml:space="preserve">806-W1151S03339</t>
  </si>
  <si>
    <t xml:space="preserve">B0DZC8MTVH</t>
  </si>
  <si>
    <t xml:space="preserve">W1151S03339</t>
  </si>
  <si>
    <t xml:space="preserve">806-W1151S03338</t>
  </si>
  <si>
    <t xml:space="preserve">B0DZC3XCFS</t>
  </si>
  <si>
    <t xml:space="preserve">W1151S03338</t>
  </si>
  <si>
    <t xml:space="preserve">806-LP000698AAK</t>
  </si>
  <si>
    <t xml:space="preserve">B0DZCN4WGK</t>
  </si>
  <si>
    <t xml:space="preserve">LP000698AAK</t>
  </si>
  <si>
    <t xml:space="preserve">806-LP000698AAE</t>
  </si>
  <si>
    <t xml:space="preserve">B0DZCPP2TH</t>
  </si>
  <si>
    <t xml:space="preserve">LP000698AAE</t>
  </si>
  <si>
    <t xml:space="preserve">OY-N710S130001K-DUXRJ</t>
  </si>
  <si>
    <t xml:space="preserve">B0DZT6RNRJ</t>
  </si>
  <si>
    <t xml:space="preserve">N710S130001K</t>
  </si>
  <si>
    <t xml:space="preserve">OY-N710S130001E-DUXHZ</t>
  </si>
  <si>
    <t xml:space="preserve">B0DZT6ZLHZ</t>
  </si>
  <si>
    <t xml:space="preserve">N710S130001E</t>
  </si>
  <si>
    <t xml:space="preserve">OY-N710S130001F-DUX3Z</t>
  </si>
  <si>
    <t xml:space="preserve">B0DZT7QD3Z</t>
  </si>
  <si>
    <t xml:space="preserve">N710S130001F</t>
  </si>
  <si>
    <t xml:space="preserve">OY-N710S130001C-DUXT1</t>
  </si>
  <si>
    <t xml:space="preserve">B0DZT5KKT1</t>
  </si>
  <si>
    <t xml:space="preserve">N710S130001C</t>
  </si>
  <si>
    <t xml:space="preserve">OY-N710P252105K-DUXWD</t>
  </si>
  <si>
    <t xml:space="preserve">B0DZTBG7WD</t>
  </si>
  <si>
    <t xml:space="preserve">N710P252105K</t>
  </si>
  <si>
    <t xml:space="preserve">OY-N710P252105B-DUX1L</t>
  </si>
  <si>
    <t xml:space="preserve">B0DZT94Z1L</t>
  </si>
  <si>
    <t xml:space="preserve">N710P252105B</t>
  </si>
  <si>
    <t xml:space="preserve">OY-N710P195628B-DUXT8</t>
  </si>
  <si>
    <t xml:space="preserve">B0DZT8TST8</t>
  </si>
  <si>
    <t xml:space="preserve">N710P195628B</t>
  </si>
  <si>
    <t xml:space="preserve">OY-N710P195628K-DUX7T</t>
  </si>
  <si>
    <t xml:space="preserve">B0DZT9KR7T</t>
  </si>
  <si>
    <t xml:space="preserve">N710P195628K</t>
  </si>
  <si>
    <t xml:space="preserve">OY-W2580S00013-DUX9N</t>
  </si>
  <si>
    <t xml:space="preserve">B0F13HPR9N</t>
  </si>
  <si>
    <t xml:space="preserve">OY-W1573P237849-DUXBZ</t>
  </si>
  <si>
    <t xml:space="preserve">B0F14VBWBZ</t>
  </si>
  <si>
    <t xml:space="preserve">W1573P237849</t>
  </si>
  <si>
    <t xml:space="preserve">OY-W1573P237850-DUXGT</t>
  </si>
  <si>
    <t xml:space="preserve">B0F14N84GT</t>
  </si>
  <si>
    <t xml:space="preserve">W1573P237850</t>
  </si>
  <si>
    <t xml:space="preserve">OY-W1573P237851-DUX3F</t>
  </si>
  <si>
    <t xml:space="preserve">B0F14JQ33F</t>
  </si>
  <si>
    <t xml:space="preserve">W1573P237851</t>
  </si>
  <si>
    <t xml:space="preserve">OY-N817P245321N-DUX3V</t>
  </si>
  <si>
    <t xml:space="preserve">B0F15BJ43V</t>
  </si>
  <si>
    <t xml:space="preserve">N817P245321N</t>
  </si>
  <si>
    <t xml:space="preserve">OY-N817P245321B-DUXG1</t>
  </si>
  <si>
    <t xml:space="preserve">B0F15QMHG1</t>
  </si>
  <si>
    <t xml:space="preserve">N817P245321B</t>
  </si>
  <si>
    <t xml:space="preserve">TAN-FBloftbed-W2593</t>
  </si>
  <si>
    <t xml:space="preserve">B0F193K8CL</t>
  </si>
  <si>
    <t xml:space="preserve">TAN-FWloftbed-W2593</t>
  </si>
  <si>
    <t xml:space="preserve">B0F191286D</t>
  </si>
  <si>
    <t xml:space="preserve">HYJ-W504P263818-twin2</t>
  </si>
  <si>
    <t xml:space="preserve">B0F1F7CQ4Y</t>
  </si>
  <si>
    <t xml:space="preserve">W504P263818</t>
  </si>
  <si>
    <t xml:space="preserve">HYJ-W504P263832-twin2</t>
  </si>
  <si>
    <t xml:space="preserve">B0F1F6QY2M</t>
  </si>
  <si>
    <t xml:space="preserve">W504P263832</t>
  </si>
  <si>
    <t xml:space="preserve">TAN-kidsbedTwinWhite-N733</t>
  </si>
  <si>
    <t xml:space="preserve">B0F1F51TFV</t>
  </si>
  <si>
    <t xml:space="preserve">N733P272374K</t>
  </si>
  <si>
    <t xml:space="preserve">TAN-kidsbedTwinP-N733</t>
  </si>
  <si>
    <t xml:space="preserve">B0F1F6B18J</t>
  </si>
  <si>
    <t xml:space="preserve">N733P272374H</t>
  </si>
  <si>
    <t xml:space="preserve">TAN-kidsbedTwinG-N733</t>
  </si>
  <si>
    <t xml:space="preserve">B0F1F5LZ7W</t>
  </si>
  <si>
    <t xml:space="preserve">N733P272374E</t>
  </si>
  <si>
    <t xml:space="preserve">TAN-kidsbedTwinW-N733</t>
  </si>
  <si>
    <t xml:space="preserve">B0F1F6BZ71</t>
  </si>
  <si>
    <t xml:space="preserve">N733P272374D</t>
  </si>
  <si>
    <t xml:space="preserve">TT-202503051-64-WMB</t>
  </si>
  <si>
    <t xml:space="preserve">B0DZCZ8DSX</t>
  </si>
  <si>
    <t xml:space="preserve">GX000664AAB</t>
  </si>
  <si>
    <t xml:space="preserve">MM-W280317S14B-QQ</t>
  </si>
  <si>
    <t xml:space="preserve">B0F1MV4WHD</t>
  </si>
  <si>
    <t xml:space="preserve">HYJ-N717P233276E-Gray</t>
  </si>
  <si>
    <t xml:space="preserve">B0F1SBC1L1</t>
  </si>
  <si>
    <t xml:space="preserve">N717P233276E</t>
  </si>
  <si>
    <t xml:space="preserve">HYJ-N717P233276L-yellow</t>
  </si>
  <si>
    <t xml:space="preserve">B0F1SJQR1F</t>
  </si>
  <si>
    <t xml:space="preserve">N717P233276L</t>
  </si>
  <si>
    <t xml:space="preserve">HYJ-N717P233276K-white</t>
  </si>
  <si>
    <t xml:space="preserve">B0F1RRPXYJ</t>
  </si>
  <si>
    <t xml:space="preserve">N717P233276K</t>
  </si>
  <si>
    <t xml:space="preserve">TAN-N701DaybedNWfull-1</t>
  </si>
  <si>
    <t xml:space="preserve">B0F1SV2NP1</t>
  </si>
  <si>
    <t xml:space="preserve">MM-HL314374AK-T</t>
  </si>
  <si>
    <t xml:space="preserve">B0F1FM845Y</t>
  </si>
  <si>
    <t xml:space="preserve">MM-HL314374AH-T</t>
  </si>
  <si>
    <t xml:space="preserve">B0F1FLTCGN</t>
  </si>
  <si>
    <t xml:space="preserve">MM-HL314374AE-T</t>
  </si>
  <si>
    <t xml:space="preserve">B0F1FKBVCF</t>
  </si>
  <si>
    <t xml:space="preserve">MM-HL314374AD-T</t>
  </si>
  <si>
    <t xml:space="preserve">B0F1FHWFHX</t>
  </si>
  <si>
    <t xml:space="preserve">CYGM-W293318S10LED-WY2</t>
  </si>
  <si>
    <t xml:space="preserve">B0F1TC7L9G</t>
  </si>
  <si>
    <t xml:space="preserve">CYGM-W504S25317AK-TF</t>
  </si>
  <si>
    <t xml:space="preserve">B0F1N191DN</t>
  </si>
  <si>
    <t xml:space="preserve">CYGM-W504S35317AE-TF</t>
  </si>
  <si>
    <t xml:space="preserve">B0F1N4Y75R</t>
  </si>
  <si>
    <t xml:space="preserve">TAN-conerbedTwin111-N701</t>
  </si>
  <si>
    <t xml:space="preserve">B0F1TPM2RC</t>
  </si>
  <si>
    <t xml:space="preserve">TT-20250303-11-593-k</t>
  </si>
  <si>
    <t xml:space="preserve">B0DZ2LYZJM</t>
  </si>
  <si>
    <t xml:space="preserve">HYJ-LP000909AAK-QUEEN-Murphy Bed</t>
  </si>
  <si>
    <t xml:space="preserve">B0F1XXVTMX</t>
  </si>
  <si>
    <t xml:space="preserve">LP000909AAK</t>
  </si>
  <si>
    <t xml:space="preserve">HYJ-LP000899AAK-Queen- Wood Murphy Bed</t>
  </si>
  <si>
    <t xml:space="preserve">B0F1XMVMQL</t>
  </si>
  <si>
    <t xml:space="preserve">LP000899AAK</t>
  </si>
  <si>
    <t xml:space="preserve">HYJ-LP000909AAE-QUEEN-Murphy Bed</t>
  </si>
  <si>
    <t xml:space="preserve">B0F1XZCZQL</t>
  </si>
  <si>
    <t xml:space="preserve">LP000909AAE</t>
  </si>
  <si>
    <t xml:space="preserve">HYJ-LP000899AAE-Queen-Wood Murphy Bed</t>
  </si>
  <si>
    <t xml:space="preserve">B0F1XNHPBQ</t>
  </si>
  <si>
    <t xml:space="preserve">LP000899AAE</t>
  </si>
  <si>
    <t xml:space="preserve">MM-HL318P14AK-FULL</t>
  </si>
  <si>
    <t xml:space="preserve">B0F1TMT88M</t>
  </si>
  <si>
    <t xml:space="preserve">N733P180014K</t>
  </si>
  <si>
    <t xml:space="preserve">MM-HL318P13AK-QUEEN</t>
  </si>
  <si>
    <t xml:space="preserve">B0F1TRMPFR</t>
  </si>
  <si>
    <t xml:space="preserve">N733P180013K</t>
  </si>
  <si>
    <t xml:space="preserve">TT-20250303-12-593-b</t>
  </si>
  <si>
    <t xml:space="preserve">B0DZ2NCXW8</t>
  </si>
  <si>
    <t xml:space="preserve">TT-20250304-90-593BLUE</t>
  </si>
  <si>
    <t xml:space="preserve">B0B5TWPX7J</t>
  </si>
  <si>
    <t xml:space="preserve">TT-20250304-92-593M</t>
  </si>
  <si>
    <t xml:space="preserve">B0B5TVP785</t>
  </si>
  <si>
    <t xml:space="preserve">TT-20250318-99-KLK</t>
  </si>
  <si>
    <t xml:space="preserve">B0F1TTZX5J</t>
  </si>
  <si>
    <t xml:space="preserve">LP000599AAK</t>
  </si>
  <si>
    <t xml:space="preserve">TT-20250318-99-ELK</t>
  </si>
  <si>
    <t xml:space="preserve">B0F1TSDHLX</t>
  </si>
  <si>
    <t xml:space="preserve">LP000599AAE</t>
  </si>
  <si>
    <t xml:space="preserve">TT-20250318-00-KLK</t>
  </si>
  <si>
    <t xml:space="preserve">B0F1TQQZ97</t>
  </si>
  <si>
    <t xml:space="preserve">LP000600AAK</t>
  </si>
  <si>
    <t xml:space="preserve">TT-20250318-00-ELK</t>
  </si>
  <si>
    <t xml:space="preserve">B0F1TRB9WX</t>
  </si>
  <si>
    <t xml:space="preserve">LP000600AAE</t>
  </si>
  <si>
    <t xml:space="preserve">TT-20250319-ISP-AK</t>
  </si>
  <si>
    <t xml:space="preserve">B0F1Y57Q32</t>
  </si>
  <si>
    <t xml:space="preserve">TT-20250319-ISP-oak</t>
  </si>
  <si>
    <t xml:space="preserve">B0F1Y8YZ98</t>
  </si>
  <si>
    <t xml:space="preserve">TT-2025217-64-INS-PK</t>
  </si>
  <si>
    <t xml:space="preserve">B0DXFK9DMT</t>
  </si>
  <si>
    <t xml:space="preserve">MM-W54319S230AP-QUEEN</t>
  </si>
  <si>
    <t xml:space="preserve">W504S00230</t>
  </si>
  <si>
    <t xml:space="preserve">MM-W54319S231AD-QUEEN</t>
  </si>
  <si>
    <t xml:space="preserve">W504S00231</t>
  </si>
  <si>
    <t xml:space="preserve">TAN-loftbedB-1</t>
  </si>
  <si>
    <t xml:space="preserve">B0F213QGN9</t>
  </si>
  <si>
    <t xml:space="preserve">TAN-loftbedB-2</t>
  </si>
  <si>
    <t xml:space="preserve">B0F216JT8G</t>
  </si>
  <si>
    <t xml:space="preserve">MM-W171632049AN-FULL2</t>
  </si>
  <si>
    <t xml:space="preserve">B0F215TT3J</t>
  </si>
  <si>
    <t xml:space="preserve">HYJ-N707P221571B-Kitchen Island</t>
  </si>
  <si>
    <t xml:space="preserve">B0F21S9SWQ</t>
  </si>
  <si>
    <t xml:space="preserve">N707P221571B</t>
  </si>
  <si>
    <t xml:space="preserve">HYJ-N707P221571W-Kitchen Island</t>
  </si>
  <si>
    <t xml:space="preserve">B0F21NWQMM</t>
  </si>
  <si>
    <t xml:space="preserve">N707P221571W</t>
  </si>
  <si>
    <t xml:space="preserve">HYJ-N707P221571G-Kitchen Island</t>
  </si>
  <si>
    <t xml:space="preserve">B0F21RXG8Y</t>
  </si>
  <si>
    <t xml:space="preserve">N707P221571G</t>
  </si>
  <si>
    <t xml:space="preserve">TAN-DAYbedN701G-6</t>
  </si>
  <si>
    <t xml:space="preserve">B0F24B4XVF</t>
  </si>
  <si>
    <t xml:space="preserve">N701P263819G</t>
  </si>
  <si>
    <t xml:space="preserve">TAN-DAYBEDN701-6</t>
  </si>
  <si>
    <t xml:space="preserve">B0F24CC9TH</t>
  </si>
  <si>
    <t xml:space="preserve">N701P263819B</t>
  </si>
  <si>
    <t xml:space="preserve">TAN-COFFETABLEW-W331</t>
  </si>
  <si>
    <t xml:space="preserve">B0F26H86K7</t>
  </si>
  <si>
    <t xml:space="preserve">W331P269983</t>
  </si>
  <si>
    <t xml:space="preserve">TAN-COFFETABLEB-W331</t>
  </si>
  <si>
    <t xml:space="preserve">B0F26G8HDS</t>
  </si>
  <si>
    <t xml:space="preserve">W331P269986</t>
  </si>
  <si>
    <t xml:space="preserve">HYJ-W1858P241095-BUNK-2TWIN</t>
  </si>
  <si>
    <t xml:space="preserve">B0F26DLRJ5</t>
  </si>
  <si>
    <t xml:space="preserve">W1858P241095</t>
  </si>
  <si>
    <t xml:space="preserve">HYJ-W1858P241096-Bunk2TWIN</t>
  </si>
  <si>
    <t xml:space="preserve">B0F26C7TL1</t>
  </si>
  <si>
    <t xml:space="preserve">W1858P241096</t>
  </si>
  <si>
    <t xml:space="preserve">HYJ-K495S00005-TWIN-FULL</t>
  </si>
  <si>
    <t xml:space="preserve">B0F28ZV265</t>
  </si>
  <si>
    <t xml:space="preserve">K495S00005</t>
  </si>
  <si>
    <t xml:space="preserve">HYJ-K495S00002-TWIN-FULL</t>
  </si>
  <si>
    <t xml:space="preserve">B0F28ZN9P9</t>
  </si>
  <si>
    <t xml:space="preserve">K495S00002</t>
  </si>
  <si>
    <t xml:space="preserve">TAN-POSTBEDN701KW-3</t>
  </si>
  <si>
    <t xml:space="preserve">B0F24N5HL1</t>
  </si>
  <si>
    <t xml:space="preserve">N701P263963K</t>
  </si>
  <si>
    <t xml:space="preserve">TAN-POSTBEDN701KB-3</t>
  </si>
  <si>
    <t xml:space="preserve">B0F24KSQ7W</t>
  </si>
  <si>
    <t xml:space="preserve">N701P263963A</t>
  </si>
  <si>
    <t xml:space="preserve">TAN-POSTBEDN701QB-3</t>
  </si>
  <si>
    <t xml:space="preserve">B0F24JQGZ8</t>
  </si>
  <si>
    <t xml:space="preserve">BS701P263957A</t>
  </si>
  <si>
    <t xml:space="preserve">TAN-4POSTBEDN701WQ-3</t>
  </si>
  <si>
    <t xml:space="preserve">B0F24LYPB2</t>
  </si>
  <si>
    <t xml:space="preserve">BS701P263957K</t>
  </si>
  <si>
    <t xml:space="preserve">809-N709W009-N</t>
  </si>
  <si>
    <t xml:space="preserve">B0F1XRD8NM</t>
  </si>
  <si>
    <t xml:space="preserve">N709P180836N</t>
  </si>
  <si>
    <t xml:space="preserve">809-N709W009-W</t>
  </si>
  <si>
    <t xml:space="preserve">B0F1XPZB8G</t>
  </si>
  <si>
    <t xml:space="preserve">N709P180836K</t>
  </si>
  <si>
    <t xml:space="preserve">809-N709W010-G</t>
  </si>
  <si>
    <t xml:space="preserve">B0F1THZM4C</t>
  </si>
  <si>
    <t xml:space="preserve">N709P243969E</t>
  </si>
  <si>
    <t xml:space="preserve">809-N709W010-W</t>
  </si>
  <si>
    <t xml:space="preserve">B0F1TDTVLD</t>
  </si>
  <si>
    <t xml:space="preserve">N709P243969K</t>
  </si>
  <si>
    <t xml:space="preserve">809-N750W001-FB</t>
  </si>
  <si>
    <t xml:space="preserve">B0F1FR1HJ3</t>
  </si>
  <si>
    <t xml:space="preserve">N709P242983B</t>
  </si>
  <si>
    <t xml:space="preserve">809-N750W001-FW</t>
  </si>
  <si>
    <t xml:space="preserve">B0F1FP112S</t>
  </si>
  <si>
    <t xml:space="preserve">N709P242983K</t>
  </si>
  <si>
    <t xml:space="preserve">809-N750W001-TB</t>
  </si>
  <si>
    <t xml:space="preserve">B0F1FM2NJD</t>
  </si>
  <si>
    <t xml:space="preserve">N709P242982B</t>
  </si>
  <si>
    <t xml:space="preserve">809-N750W001-TW</t>
  </si>
  <si>
    <t xml:space="preserve">B0F1FQ2ZC6</t>
  </si>
  <si>
    <t xml:space="preserve">N709P242982K</t>
  </si>
  <si>
    <t xml:space="preserve">809-N750W002-B</t>
  </si>
  <si>
    <t xml:space="preserve">B0F1G1ML7W</t>
  </si>
  <si>
    <t xml:space="preserve">DL000668AAB</t>
  </si>
  <si>
    <t xml:space="preserve">809-N750W002-W</t>
  </si>
  <si>
    <t xml:space="preserve">B0F1G15JQ5</t>
  </si>
  <si>
    <t xml:space="preserve">DL000668AAK</t>
  </si>
  <si>
    <t xml:space="preserve">CYGM-W504325833AD-QUEEN</t>
  </si>
  <si>
    <t xml:space="preserve">B0F1TWZ4RT</t>
  </si>
  <si>
    <t xml:space="preserve">W504P269833</t>
  </si>
  <si>
    <t xml:space="preserve">CYGM-W504325746AP-QUEEN</t>
  </si>
  <si>
    <t xml:space="preserve">B0F1TTX6RH</t>
  </si>
  <si>
    <t xml:space="preserve">W504P266746</t>
  </si>
  <si>
    <t xml:space="preserve">CYGM-W504325835AD-KING</t>
  </si>
  <si>
    <t xml:space="preserve">B0F1TT83W8</t>
  </si>
  <si>
    <t xml:space="preserve">W504P269835</t>
  </si>
  <si>
    <t xml:space="preserve">CYGM-W504325749AP-KING</t>
  </si>
  <si>
    <t xml:space="preserve">B0F1TXKPFM</t>
  </si>
  <si>
    <t xml:space="preserve">W504P266749</t>
  </si>
  <si>
    <t xml:space="preserve">HYJ-N733P272894P-Musk-Computer Desk</t>
  </si>
  <si>
    <t xml:space="preserve">B0F2HDB58P</t>
  </si>
  <si>
    <t xml:space="preserve">N733P272894P</t>
  </si>
  <si>
    <t xml:space="preserve">HYJ-N733P272894K-Musk-Computer Desk</t>
  </si>
  <si>
    <t xml:space="preserve">B0F2HGBZ6D</t>
  </si>
  <si>
    <t xml:space="preserve">N733P272894K</t>
  </si>
  <si>
    <t xml:space="preserve">TAN-N701CORNERBEDWHITE-TWIN</t>
  </si>
  <si>
    <t xml:space="preserve">B0F2F1TJVT</t>
  </si>
  <si>
    <t xml:space="preserve">TAN-COFFEETABLEB2-N735</t>
  </si>
  <si>
    <t xml:space="preserve">B0F2FD6KXT</t>
  </si>
  <si>
    <t xml:space="preserve">N735P177478D</t>
  </si>
  <si>
    <t xml:space="preserve">TAN-COFFEETABLE-N735</t>
  </si>
  <si>
    <t xml:space="preserve">B0F2FHT4W9</t>
  </si>
  <si>
    <t xml:space="preserve">N735P177478K</t>
  </si>
  <si>
    <t xml:space="preserve">TAN-COFFEETABLEW3315-W</t>
  </si>
  <si>
    <t xml:space="preserve">B0F2FNCZKP</t>
  </si>
  <si>
    <t xml:space="preserve">W331P265263</t>
  </si>
  <si>
    <t xml:space="preserve">TAN-COFFEETABLEW3315-B</t>
  </si>
  <si>
    <t xml:space="preserve">B0F2FRCFWG</t>
  </si>
  <si>
    <t xml:space="preserve">W331P265266</t>
  </si>
  <si>
    <t xml:space="preserve">HYJ-N704P263505K-Vanity Desk</t>
  </si>
  <si>
    <t xml:space="preserve">B0F2MN48TD</t>
  </si>
  <si>
    <t xml:space="preserve">N704P263505K</t>
  </si>
  <si>
    <t xml:space="preserve">TAN-Display case-0005</t>
  </si>
  <si>
    <t xml:space="preserve">B0F2SGVYJ4</t>
  </si>
  <si>
    <t xml:space="preserve">W3155S00005</t>
  </si>
  <si>
    <t xml:space="preserve">TAN-display case-0006</t>
  </si>
  <si>
    <t xml:space="preserve">B0F2S76TLL</t>
  </si>
  <si>
    <t xml:space="preserve">W3155S00006</t>
  </si>
  <si>
    <t xml:space="preserve">CYGM-W504328-4305AN-QUEEN</t>
  </si>
  <si>
    <t xml:space="preserve">B0F2DW2DSW</t>
  </si>
  <si>
    <t xml:space="preserve">W504P184305</t>
  </si>
  <si>
    <t xml:space="preserve">CYGM-W504328-2031AP-QUEEN</t>
  </si>
  <si>
    <t xml:space="preserve">B0F2DF7T8S</t>
  </si>
  <si>
    <t xml:space="preserve">W504P252031</t>
  </si>
  <si>
    <t xml:space="preserve">CYGM-W504328-9606AN-FULL</t>
  </si>
  <si>
    <t xml:space="preserve">B0F2F4KFTT</t>
  </si>
  <si>
    <t xml:space="preserve">W504P269606</t>
  </si>
  <si>
    <t xml:space="preserve">CYGM-W504328-9605AP-FULL</t>
  </si>
  <si>
    <t xml:space="preserve">B0F2DF2KLJ</t>
  </si>
  <si>
    <t xml:space="preserve">W504P269605</t>
  </si>
  <si>
    <t xml:space="preserve">CYGM-W504328-S229AN-KING</t>
  </si>
  <si>
    <t xml:space="preserve">B0F2F2SY65</t>
  </si>
  <si>
    <t xml:space="preserve">W504S00229</t>
  </si>
  <si>
    <t xml:space="preserve">CYGM-W504328-S228AP-KING</t>
  </si>
  <si>
    <t xml:space="preserve">B0F2DZ9MZY</t>
  </si>
  <si>
    <t xml:space="preserve">W504S00228</t>
  </si>
  <si>
    <t xml:space="preserve">809-N709W011-N</t>
  </si>
  <si>
    <t xml:space="preserve">B0F296J583</t>
  </si>
  <si>
    <t xml:space="preserve">N709P218180D</t>
  </si>
  <si>
    <t xml:space="preserve">809-N709W011-W</t>
  </si>
  <si>
    <t xml:space="preserve">B0F297GZYX</t>
  </si>
  <si>
    <t xml:space="preserve">N709P218180K</t>
  </si>
  <si>
    <t xml:space="preserve">809-N817W001</t>
  </si>
  <si>
    <t xml:space="preserve">B0F297MFSK</t>
  </si>
  <si>
    <t xml:space="preserve">N817P245316B</t>
  </si>
  <si>
    <t xml:space="preserve">809-N817W002</t>
  </si>
  <si>
    <t xml:space="preserve">B0F299ZC8B</t>
  </si>
  <si>
    <t xml:space="preserve">N817P245319B</t>
  </si>
  <si>
    <t xml:space="preserve">TAN-N733kidsbed-TW135</t>
  </si>
  <si>
    <t xml:space="preserve">B0F322M47G</t>
  </si>
  <si>
    <t xml:space="preserve">N733S282135K</t>
  </si>
  <si>
    <t xml:space="preserve">TAN-N733kidsbed-TG135</t>
  </si>
  <si>
    <t xml:space="preserve">B0F3223839</t>
  </si>
  <si>
    <t xml:space="preserve">N733S282135E</t>
  </si>
  <si>
    <t xml:space="preserve">HYJ-N704G201241E-18 Pieces Outdoor</t>
  </si>
  <si>
    <t xml:space="preserve">B0F32B8V98</t>
  </si>
  <si>
    <t xml:space="preserve">N704G201241E</t>
  </si>
  <si>
    <t xml:space="preserve">HYJ-N704G201240A-9 Pieces Outdoor</t>
  </si>
  <si>
    <t xml:space="preserve">B0F329LYWK</t>
  </si>
  <si>
    <t xml:space="preserve">N704G201240A</t>
  </si>
  <si>
    <t xml:space="preserve">HYJ-N704G201241A-18 Pieces Outdoor</t>
  </si>
  <si>
    <t xml:space="preserve">B0F328DSSD</t>
  </si>
  <si>
    <t xml:space="preserve">N704G201241A</t>
  </si>
  <si>
    <t xml:space="preserve">HYJ-N704G201240E-9 Pieces Outdoor</t>
  </si>
  <si>
    <t xml:space="preserve">B0F328VR2Y</t>
  </si>
  <si>
    <t xml:space="preserve">N704G201240E</t>
  </si>
  <si>
    <t xml:space="preserve">TAN-PaipaiLightB-W3155</t>
  </si>
  <si>
    <t xml:space="preserve">B0F381S4VD</t>
  </si>
  <si>
    <t xml:space="preserve">W3155P268117</t>
  </si>
  <si>
    <t xml:space="preserve">TAN-PaipaiLightW-W3155</t>
  </si>
  <si>
    <t xml:space="preserve">B0F382RGHX</t>
  </si>
  <si>
    <t xml:space="preserve">W3155P268118</t>
  </si>
  <si>
    <t xml:space="preserve">TAN-LEDLightW-W3155</t>
  </si>
  <si>
    <t xml:space="preserve">B0F381GSHD</t>
  </si>
  <si>
    <t xml:space="preserve">W3155P268077</t>
  </si>
  <si>
    <t xml:space="preserve">TAN-LEDLightB-W3155</t>
  </si>
  <si>
    <t xml:space="preserve">B0F38147J3</t>
  </si>
  <si>
    <t xml:space="preserve">W3155P268072</t>
  </si>
  <si>
    <t xml:space="preserve">HYJ-W487S00324-Twin</t>
  </si>
  <si>
    <t xml:space="preserve">B0F3CVR49R</t>
  </si>
  <si>
    <t xml:space="preserve">W487S00324</t>
  </si>
  <si>
    <t xml:space="preserve">HYJ-W487S00325-Twin Trundle</t>
  </si>
  <si>
    <t xml:space="preserve">B0F3CP1BZ2</t>
  </si>
  <si>
    <t xml:space="preserve">W487S00325</t>
  </si>
  <si>
    <t xml:space="preserve">HYJ-W487S00323-Twin Daybed</t>
  </si>
  <si>
    <t xml:space="preserve">B0F3BZJ8F7</t>
  </si>
  <si>
    <t xml:space="preserve">W487S00323</t>
  </si>
  <si>
    <t xml:space="preserve">HYJ-W487S00322-twin</t>
  </si>
  <si>
    <t xml:space="preserve">B0F3C6LKS3</t>
  </si>
  <si>
    <t xml:space="preserve">W487S00322</t>
  </si>
  <si>
    <t xml:space="preserve">CYGM-N79402-G664AB-FULL</t>
  </si>
  <si>
    <t xml:space="preserve">B0F2FQHPZW</t>
  </si>
  <si>
    <t xml:space="preserve">CYGM-W504402-S110AAK-FULL</t>
  </si>
  <si>
    <t xml:space="preserve">B0F2FK16NZ</t>
  </si>
  <si>
    <t xml:space="preserve">CYGM-W504402-S109AAE-FULL</t>
  </si>
  <si>
    <t xml:space="preserve">B0F2FHNVL5</t>
  </si>
  <si>
    <t xml:space="preserve">CYGM-W258402-S008AB-QUEEN2</t>
  </si>
  <si>
    <t xml:space="preserve">B0F2FTNGSH</t>
  </si>
  <si>
    <t xml:space="preserve">CYGM-W293402-S018K-F</t>
  </si>
  <si>
    <t xml:space="preserve">B0F2TFKLHW</t>
  </si>
  <si>
    <t xml:space="preserve">W2593S00018</t>
  </si>
  <si>
    <t xml:space="preserve">CYGM-W293402-S019B-F</t>
  </si>
  <si>
    <t xml:space="preserve">B0F2TDLPYD</t>
  </si>
  <si>
    <t xml:space="preserve">W2593S00019</t>
  </si>
  <si>
    <t xml:space="preserve">CYGM-W293402-S020PINK-F</t>
  </si>
  <si>
    <t xml:space="preserve">B0F2TF96PM</t>
  </si>
  <si>
    <t xml:space="preserve">W2593S00077</t>
  </si>
  <si>
    <t xml:space="preserve">CYGM-W293403-P9124-15AM</t>
  </si>
  <si>
    <t xml:space="preserve">B0DSPBBK99</t>
  </si>
  <si>
    <t xml:space="preserve">TAN-displaycaseW3155-007B</t>
  </si>
  <si>
    <t xml:space="preserve">B0F3J78NRL</t>
  </si>
  <si>
    <t xml:space="preserve">W3155S00007</t>
  </si>
  <si>
    <t xml:space="preserve">TAN-displayW3155-008W</t>
  </si>
  <si>
    <t xml:space="preserve">B0F3J57H2W</t>
  </si>
  <si>
    <t xml:space="preserve">W3155S00008</t>
  </si>
  <si>
    <t xml:space="preserve">OY-W2593S00012-DUXXB</t>
  </si>
  <si>
    <t xml:space="preserve">B0F1TB7WXB</t>
  </si>
  <si>
    <t xml:space="preserve">OY-W2593S00011-DUXLD</t>
  </si>
  <si>
    <t xml:space="preserve">B0F1TFH4LD</t>
  </si>
  <si>
    <t xml:space="preserve">OY-W2593P276685-DUXGX</t>
  </si>
  <si>
    <t xml:space="preserve">B0F1RN7QGX</t>
  </si>
  <si>
    <t xml:space="preserve">OY-W2593P276686-DUXQM</t>
  </si>
  <si>
    <t xml:space="preserve">B0F1SJMVQM</t>
  </si>
  <si>
    <t xml:space="preserve">OY-W2593P269087-DUXFM</t>
  </si>
  <si>
    <t xml:space="preserve">B0F1N9FBFM</t>
  </si>
  <si>
    <t xml:space="preserve">OY-W2593P269092-DUX6X</t>
  </si>
  <si>
    <t xml:space="preserve">B0F1N76V6X</t>
  </si>
  <si>
    <t xml:space="preserve">OY-W2593P269090-DUX91</t>
  </si>
  <si>
    <t xml:space="preserve">B0F1N93B91</t>
  </si>
  <si>
    <t xml:space="preserve">OY-W2593S00010-DUX32</t>
  </si>
  <si>
    <t xml:space="preserve">B0F1N4DX32</t>
  </si>
  <si>
    <t xml:space="preserve">OY-W2593S00009-DUXT4</t>
  </si>
  <si>
    <t xml:space="preserve">B0F1N3VXT4</t>
  </si>
  <si>
    <t xml:space="preserve">806-N729P177787B-Black-3-19</t>
  </si>
  <si>
    <t xml:space="preserve">B0F1YFJZ78</t>
  </si>
  <si>
    <t xml:space="preserve">806-ST000140AAE</t>
  </si>
  <si>
    <t xml:space="preserve">B0F1YP534Y</t>
  </si>
  <si>
    <t xml:space="preserve">ST000140AAE</t>
  </si>
  <si>
    <t xml:space="preserve">806-ST000140AAP</t>
  </si>
  <si>
    <t xml:space="preserve">B0F1YN2S14</t>
  </si>
  <si>
    <t xml:space="preserve">ST000140AAP</t>
  </si>
  <si>
    <t xml:space="preserve">806-XW000023AAP</t>
  </si>
  <si>
    <t xml:space="preserve">B0F229S8CG</t>
  </si>
  <si>
    <t xml:space="preserve">XW000023AAP</t>
  </si>
  <si>
    <t xml:space="preserve">806-XW000023AAE</t>
  </si>
  <si>
    <t xml:space="preserve">B0F2275VDM</t>
  </si>
  <si>
    <t xml:space="preserve">XW000023AAE</t>
  </si>
  <si>
    <t xml:space="preserve">806-SP000077AANMRT-0320</t>
  </si>
  <si>
    <t xml:space="preserve">B0F214TZG3</t>
  </si>
  <si>
    <t xml:space="preserve">SP000077AAN</t>
  </si>
  <si>
    <t xml:space="preserve">806-SP000077AAEMRT-0320</t>
  </si>
  <si>
    <t xml:space="preserve">B0F215CKBM</t>
  </si>
  <si>
    <t xml:space="preserve">SP000077AAE</t>
  </si>
  <si>
    <t xml:space="preserve">806-SP000078AAEMRT-0320</t>
  </si>
  <si>
    <t xml:space="preserve">B0F214MVHW</t>
  </si>
  <si>
    <t xml:space="preserve">SP000078AAE</t>
  </si>
  <si>
    <t xml:space="preserve">806-SP000078AANMRT-0320</t>
  </si>
  <si>
    <t xml:space="preserve">B0F21526SK</t>
  </si>
  <si>
    <t xml:space="preserve">SP000078AAN</t>
  </si>
  <si>
    <t xml:space="preserve">806-N729P204177K</t>
  </si>
  <si>
    <t xml:space="preserve">B0F2TDZ62H</t>
  </si>
  <si>
    <t xml:space="preserve">N729P204177K</t>
  </si>
  <si>
    <t xml:space="preserve">806-N729P204176N</t>
  </si>
  <si>
    <t xml:space="preserve">B0F2TDCQM4</t>
  </si>
  <si>
    <t xml:space="preserve">N729P204176N</t>
  </si>
  <si>
    <t xml:space="preserve">806-N729P280194K</t>
  </si>
  <si>
    <t xml:space="preserve">B0F2TDCQLY</t>
  </si>
  <si>
    <t xml:space="preserve">N729P280194K</t>
  </si>
  <si>
    <t xml:space="preserve">806-N729P257284K</t>
  </si>
  <si>
    <t xml:space="preserve">B0F2TF1BST</t>
  </si>
  <si>
    <t xml:space="preserve">N729P257284K</t>
  </si>
  <si>
    <t xml:space="preserve">806-N729P257304F</t>
  </si>
  <si>
    <t xml:space="preserve">B0F2TB2VJM</t>
  </si>
  <si>
    <t xml:space="preserve">N729P257304F</t>
  </si>
  <si>
    <t xml:space="preserve">806-N729P276609B</t>
  </si>
  <si>
    <t xml:space="preserve">B0F2TCCXW9</t>
  </si>
  <si>
    <t xml:space="preserve">N729P276609B</t>
  </si>
  <si>
    <t xml:space="preserve">806-N729P276609K</t>
  </si>
  <si>
    <t xml:space="preserve">B0F2TC3SHN</t>
  </si>
  <si>
    <t xml:space="preserve">N729P276609K</t>
  </si>
  <si>
    <t xml:space="preserve">806-N725P269701F</t>
  </si>
  <si>
    <t xml:space="preserve">B0F2HJXBYD</t>
  </si>
  <si>
    <t xml:space="preserve">N725P269701F</t>
  </si>
  <si>
    <t xml:space="preserve">806-N725P269701K</t>
  </si>
  <si>
    <t xml:space="preserve">B0F2HJDL5G</t>
  </si>
  <si>
    <t xml:space="preserve">N725P269701K</t>
  </si>
  <si>
    <t xml:space="preserve">806-N725P269701B</t>
  </si>
  <si>
    <t xml:space="preserve">B0F2HLJCKD</t>
  </si>
  <si>
    <t xml:space="preserve">N725P269701B</t>
  </si>
  <si>
    <t xml:space="preserve">806-W109747329-MRT</t>
  </si>
  <si>
    <t xml:space="preserve">B0F2FVCCSQ</t>
  </si>
  <si>
    <t xml:space="preserve">W109747329</t>
  </si>
  <si>
    <t xml:space="preserve">806-W1097S00056-MRT</t>
  </si>
  <si>
    <t xml:space="preserve">B0F2FN1MFZ</t>
  </si>
  <si>
    <t xml:space="preserve">W1097S00056</t>
  </si>
  <si>
    <t xml:space="preserve">806-W1097S00057-MRT</t>
  </si>
  <si>
    <t xml:space="preserve">B0F2FNL8SX</t>
  </si>
  <si>
    <t xml:space="preserve">W1097S00057</t>
  </si>
  <si>
    <t xml:space="preserve">806-W1097S00061-MRT</t>
  </si>
  <si>
    <t xml:space="preserve">B0F2FN8WM6</t>
  </si>
  <si>
    <t xml:space="preserve">W1097S00061</t>
  </si>
  <si>
    <t xml:space="preserve">806-W1097S00055-MRT</t>
  </si>
  <si>
    <t xml:space="preserve">B0F2FQWXWC</t>
  </si>
  <si>
    <t xml:space="preserve">W1097S00055</t>
  </si>
  <si>
    <t xml:space="preserve">806-W1097S00060-MRT</t>
  </si>
  <si>
    <t xml:space="preserve">B0F2FPNLR5</t>
  </si>
  <si>
    <t xml:space="preserve">W1097S00060</t>
  </si>
  <si>
    <t xml:space="preserve">806-W109747328-MRT</t>
  </si>
  <si>
    <t xml:space="preserve">B0F2FPQVX7</t>
  </si>
  <si>
    <t xml:space="preserve">W109747328</t>
  </si>
  <si>
    <t xml:space="preserve">806-W1097S00054-MRT</t>
  </si>
  <si>
    <t xml:space="preserve">B0F2FP7JXS</t>
  </si>
  <si>
    <t xml:space="preserve">W1097S00054</t>
  </si>
  <si>
    <t xml:space="preserve">806-W1097S00058-MRT</t>
  </si>
  <si>
    <t xml:space="preserve">B0F2FQJW1D</t>
  </si>
  <si>
    <t xml:space="preserve">W1097S00058</t>
  </si>
  <si>
    <t xml:space="preserve">806-W1097S00059-MRT</t>
  </si>
  <si>
    <t xml:space="preserve">B0F2FQHN9X</t>
  </si>
  <si>
    <t xml:space="preserve">W1097S00059</t>
  </si>
  <si>
    <t xml:space="preserve">806-N715P247544B</t>
  </si>
  <si>
    <t xml:space="preserve">B0F2DN9SQV</t>
  </si>
  <si>
    <t xml:space="preserve">N715P247544B</t>
  </si>
  <si>
    <t xml:space="preserve">806-N715P247544D</t>
  </si>
  <si>
    <t xml:space="preserve">B0F2DPRQK6</t>
  </si>
  <si>
    <t xml:space="preserve">N715P247544D</t>
  </si>
  <si>
    <t xml:space="preserve">806-N715P247544M</t>
  </si>
  <si>
    <t xml:space="preserve">B0F2DWW53K</t>
  </si>
  <si>
    <t xml:space="preserve">N715P247544M</t>
  </si>
  <si>
    <t xml:space="preserve">806-ST000094AAN-MRT-0324</t>
  </si>
  <si>
    <t xml:space="preserve">B0F2998H3V</t>
  </si>
  <si>
    <t xml:space="preserve">806-N729P170557B-MRT-0320</t>
  </si>
  <si>
    <t xml:space="preserve">B0F21RJGPN</t>
  </si>
  <si>
    <t xml:space="preserve">OY-N817P245326N-DUX8H</t>
  </si>
  <si>
    <t xml:space="preserve">B0F294ZC8H</t>
  </si>
  <si>
    <t xml:space="preserve">N817P245326N</t>
  </si>
  <si>
    <t xml:space="preserve">OY-N817P245325N-DUXPS</t>
  </si>
  <si>
    <t xml:space="preserve">B0F2942DPS</t>
  </si>
  <si>
    <t xml:space="preserve">N817P245325N</t>
  </si>
  <si>
    <t xml:space="preserve">OY-N817P245324B-DUXFC</t>
  </si>
  <si>
    <t xml:space="preserve">B0F296GMFC</t>
  </si>
  <si>
    <t xml:space="preserve">N817P245324B</t>
  </si>
  <si>
    <t xml:space="preserve">OY-N817P245322W-DUX3Q</t>
  </si>
  <si>
    <t xml:space="preserve">B0F293MJ3Q</t>
  </si>
  <si>
    <t xml:space="preserve">N817P245322W</t>
  </si>
  <si>
    <t xml:space="preserve">OY-W2593P289143-DUXD9</t>
  </si>
  <si>
    <t xml:space="preserve">B0F3HMXSD9</t>
  </si>
  <si>
    <t xml:space="preserve">806-WF321698AAK-MRT-0401</t>
  </si>
  <si>
    <t xml:space="preserve">B0F36HHQR4</t>
  </si>
  <si>
    <t xml:space="preserve">806-GX002222AAE</t>
  </si>
  <si>
    <t xml:space="preserve">B0F3896TL1</t>
  </si>
  <si>
    <t xml:space="preserve">806-GX002222AAK</t>
  </si>
  <si>
    <t xml:space="preserve">B0F387DZFL</t>
  </si>
  <si>
    <t xml:space="preserve">806-N729P192078F</t>
  </si>
  <si>
    <t xml:space="preserve">B0F3JBZB31</t>
  </si>
  <si>
    <t xml:space="preserve">N729P192078F</t>
  </si>
  <si>
    <t xml:space="preserve">806-N729P192078B</t>
  </si>
  <si>
    <t xml:space="preserve">B0F3JB5BY2</t>
  </si>
  <si>
    <t xml:space="preserve">N729P192078B</t>
  </si>
  <si>
    <t xml:space="preserve">806-N729P184479B</t>
  </si>
  <si>
    <t xml:space="preserve">B0F3J7X6XD</t>
  </si>
  <si>
    <t xml:space="preserve">N729P184479B</t>
  </si>
  <si>
    <t xml:space="preserve">806-N729P184479F</t>
  </si>
  <si>
    <t xml:space="preserve">B0F3J7HL4D</t>
  </si>
  <si>
    <t xml:space="preserve">N729P184479F</t>
  </si>
  <si>
    <t xml:space="preserve">806-N725P283623K</t>
  </si>
  <si>
    <t xml:space="preserve">B0F3HFZV9M</t>
  </si>
  <si>
    <t xml:space="preserve">N725P283623K</t>
  </si>
  <si>
    <t xml:space="preserve">806-N725P283623C</t>
  </si>
  <si>
    <t xml:space="preserve">B0F3HK2SVY</t>
  </si>
  <si>
    <t xml:space="preserve">N725P356069E</t>
  </si>
  <si>
    <t xml:space="preserve">806-N725P283623B</t>
  </si>
  <si>
    <t xml:space="preserve">B0F3H4L8B4</t>
  </si>
  <si>
    <t xml:space="preserve">N725P283623B</t>
  </si>
  <si>
    <t xml:space="preserve">806-N729P208125O</t>
  </si>
  <si>
    <t xml:space="preserve">B0F3J9QDHZ</t>
  </si>
  <si>
    <t xml:space="preserve">N729P208125O</t>
  </si>
  <si>
    <t xml:space="preserve">806-N729P276610F</t>
  </si>
  <si>
    <t xml:space="preserve">B0F3D9P597</t>
  </si>
  <si>
    <t xml:space="preserve">N729P276610F</t>
  </si>
  <si>
    <t xml:space="preserve">806-N729P276610K</t>
  </si>
  <si>
    <t xml:space="preserve">B0F3D8G2NM</t>
  </si>
  <si>
    <t xml:space="preserve">N729P427118K</t>
  </si>
  <si>
    <t xml:space="preserve">TT-P242145H-MT</t>
  </si>
  <si>
    <t xml:space="preserve">B0DV4JC7S9</t>
  </si>
  <si>
    <t xml:space="preserve">N709P385777H</t>
  </si>
  <si>
    <t xml:space="preserve">TAN-BunkbedFOQ-234</t>
  </si>
  <si>
    <t xml:space="preserve">B0F3DBL81Y</t>
  </si>
  <si>
    <t xml:space="preserve">TAN-BunkbedTOQ-234</t>
  </si>
  <si>
    <t xml:space="preserve">B0F3D9TBMZ</t>
  </si>
  <si>
    <t xml:space="preserve">TAN-bunkbedQOQ-234</t>
  </si>
  <si>
    <t xml:space="preserve">B0F3DB233R</t>
  </si>
  <si>
    <t xml:space="preserve">TAN-W504bedframes-TG</t>
  </si>
  <si>
    <t xml:space="preserve">B0F3VWD358</t>
  </si>
  <si>
    <t xml:space="preserve">W504P284274</t>
  </si>
  <si>
    <t xml:space="preserve">TAN-W504bedframes-TW</t>
  </si>
  <si>
    <t xml:space="preserve">B0F3VXMZ56</t>
  </si>
  <si>
    <t xml:space="preserve">W504P262990</t>
  </si>
  <si>
    <t xml:space="preserve">TAN-W504bedframes-TE</t>
  </si>
  <si>
    <t xml:space="preserve">B0F3VXCVMJ</t>
  </si>
  <si>
    <t xml:space="preserve">W504P262994</t>
  </si>
  <si>
    <t xml:space="preserve">806-ST000138AAE</t>
  </si>
  <si>
    <t xml:space="preserve">B0F1YJMQ3H</t>
  </si>
  <si>
    <t xml:space="preserve">ST000138AAE</t>
  </si>
  <si>
    <t xml:space="preserve">TAN-W2593loftbed-FB008</t>
  </si>
  <si>
    <t xml:space="preserve">B0F3XHNJYC</t>
  </si>
  <si>
    <t xml:space="preserve">HYJ-W487S00326-queen</t>
  </si>
  <si>
    <t xml:space="preserve">B0F3X46NDC</t>
  </si>
  <si>
    <t xml:space="preserve">W487S00326</t>
  </si>
  <si>
    <t xml:space="preserve">HYJ-W487S00327-queen</t>
  </si>
  <si>
    <t xml:space="preserve">B0F3X1HQHJ</t>
  </si>
  <si>
    <t xml:space="preserve">W487S00327</t>
  </si>
  <si>
    <t xml:space="preserve">HYJ-W487S00328-queen</t>
  </si>
  <si>
    <t xml:space="preserve">B0F3X3ZGGC</t>
  </si>
  <si>
    <t xml:space="preserve">W487S00328</t>
  </si>
  <si>
    <t xml:space="preserve">CYGM-W716408-S14AN-FULL</t>
  </si>
  <si>
    <t xml:space="preserve">B0F3D1316K</t>
  </si>
  <si>
    <t xml:space="preserve">CYGM-W716408-S12AK-FULL</t>
  </si>
  <si>
    <t xml:space="preserve">B0F3CYYTQP</t>
  </si>
  <si>
    <t xml:space="preserve">CYGM-W716408-S13AE-FULL</t>
  </si>
  <si>
    <t xml:space="preserve">B0F3D131BH</t>
  </si>
  <si>
    <t xml:space="preserve">HYJ-N733S242275MAND-GENGXING</t>
  </si>
  <si>
    <t xml:space="preserve">B0F42JB38X</t>
  </si>
  <si>
    <t xml:space="preserve">TAN-N733-78032ETG</t>
  </si>
  <si>
    <t xml:space="preserve">B0F434JGQT</t>
  </si>
  <si>
    <t xml:space="preserve">N733S278032E</t>
  </si>
  <si>
    <t xml:space="preserve">TAN-N733-78032KTW</t>
  </si>
  <si>
    <t xml:space="preserve">B0F4357ZQY</t>
  </si>
  <si>
    <t xml:space="preserve">N733S278032K</t>
  </si>
  <si>
    <t xml:space="preserve">TAN-N701postbed-KB</t>
  </si>
  <si>
    <t xml:space="preserve">B0F441Y6RZ</t>
  </si>
  <si>
    <t xml:space="preserve">BS701P235521D</t>
  </si>
  <si>
    <t xml:space="preserve">TAN-N701postbed-KN</t>
  </si>
  <si>
    <t xml:space="preserve">B0F441R39X</t>
  </si>
  <si>
    <t xml:space="preserve">BS701P235521A</t>
  </si>
  <si>
    <t xml:space="preserve">TAN-N701postbed-QB</t>
  </si>
  <si>
    <t xml:space="preserve">B0F444KTBJ</t>
  </si>
  <si>
    <t xml:space="preserve">BS701P235523D</t>
  </si>
  <si>
    <t xml:space="preserve">TAN-N701postbed-QN</t>
  </si>
  <si>
    <t xml:space="preserve">B0F43YDM7T</t>
  </si>
  <si>
    <t xml:space="preserve">BS701P235523A</t>
  </si>
  <si>
    <t xml:space="preserve">HYJ-N707P266184W-13-MARS</t>
  </si>
  <si>
    <t xml:space="preserve">B0F478JBG6</t>
  </si>
  <si>
    <t xml:space="preserve">N707P266184W</t>
  </si>
  <si>
    <t xml:space="preserve">HYJ-N707P266184B-13-MARS</t>
  </si>
  <si>
    <t xml:space="preserve">B0F47HP9JY</t>
  </si>
  <si>
    <t xml:space="preserve">N707P266184B</t>
  </si>
  <si>
    <t xml:space="preserve">CYGM-N79409-G665AK-TWIN</t>
  </si>
  <si>
    <t xml:space="preserve">B0F43GM2QL</t>
  </si>
  <si>
    <t xml:space="preserve">GX000665AAK</t>
  </si>
  <si>
    <t xml:space="preserve">CYGM-N79409-G665AB-TWIN</t>
  </si>
  <si>
    <t xml:space="preserve">B0F43LBHRP</t>
  </si>
  <si>
    <t xml:space="preserve">GX000665AAB</t>
  </si>
  <si>
    <t xml:space="preserve">MM-W54406P-1004AD-FULL</t>
  </si>
  <si>
    <t xml:space="preserve">B0F3VTQ9WS</t>
  </si>
  <si>
    <t xml:space="preserve">W504P281004</t>
  </si>
  <si>
    <t xml:space="preserve">HYJ-N707P250628G-HARS-13</t>
  </si>
  <si>
    <t xml:space="preserve">B0F48JL3GX</t>
  </si>
  <si>
    <t xml:space="preserve">N707P250628G</t>
  </si>
  <si>
    <t xml:space="preserve">HYJ-N707P250628Z-HARS-13</t>
  </si>
  <si>
    <t xml:space="preserve">B0F48MF9NF</t>
  </si>
  <si>
    <t xml:space="preserve">N707P250628Z</t>
  </si>
  <si>
    <t xml:space="preserve">CYGM-W504410-P990AK-TWIN</t>
  </si>
  <si>
    <t xml:space="preserve">B0F43RXQLN</t>
  </si>
  <si>
    <t xml:space="preserve">CYGM-W504410-P274AE-TWIN</t>
  </si>
  <si>
    <t xml:space="preserve">B0F43W25W7</t>
  </si>
  <si>
    <t xml:space="preserve">CYGM-W504410-P994AP-TWIN</t>
  </si>
  <si>
    <t xml:space="preserve">B0F43R9X4B</t>
  </si>
  <si>
    <t xml:space="preserve">TAN-CanopybedN701-GQ</t>
  </si>
  <si>
    <t xml:space="preserve">B0F4D1K2LX</t>
  </si>
  <si>
    <t xml:space="preserve">N701P272838C</t>
  </si>
  <si>
    <t xml:space="preserve">TAN-CanopybedN701-QB</t>
  </si>
  <si>
    <t xml:space="preserve">B0F4CW496N</t>
  </si>
  <si>
    <t xml:space="preserve">N701P272838B</t>
  </si>
  <si>
    <t xml:space="preserve">TAN-CanopybedN701-KB</t>
  </si>
  <si>
    <t xml:space="preserve">B0F4CNYGN3</t>
  </si>
  <si>
    <t xml:space="preserve">N701P272839B</t>
  </si>
  <si>
    <t xml:space="preserve">TAN-CanopybedN701-GK</t>
  </si>
  <si>
    <t xml:space="preserve">B0F4CPBC79</t>
  </si>
  <si>
    <t xml:space="preserve">N701P272839C</t>
  </si>
  <si>
    <t xml:space="preserve">HYJ-N724P270432D-MARS-13</t>
  </si>
  <si>
    <t xml:space="preserve">B0F4QH5GKW</t>
  </si>
  <si>
    <t xml:space="preserve">N724P270432D</t>
  </si>
  <si>
    <t xml:space="preserve">HYJ-N724P270432B-MARS-13</t>
  </si>
  <si>
    <t xml:space="preserve">B0F4QK8222</t>
  </si>
  <si>
    <t xml:space="preserve">N724P270432B</t>
  </si>
  <si>
    <t xml:space="preserve">809-N709W012-B</t>
  </si>
  <si>
    <t xml:space="preserve">B0DRVSLSVQ</t>
  </si>
  <si>
    <t xml:space="preserve">809-N709W012-W</t>
  </si>
  <si>
    <t xml:space="preserve">B0DRVRZT8Y</t>
  </si>
  <si>
    <t xml:space="preserve">809-N709W013-White</t>
  </si>
  <si>
    <t xml:space="preserve">B0F2MSSDNF</t>
  </si>
  <si>
    <t xml:space="preserve">N7090004005K</t>
  </si>
  <si>
    <t xml:space="preserve">809-N709W013-Wood</t>
  </si>
  <si>
    <t xml:space="preserve">B0F2MWHTV9</t>
  </si>
  <si>
    <t xml:space="preserve">N7090004005D</t>
  </si>
  <si>
    <t xml:space="preserve">809-N709W014-White</t>
  </si>
  <si>
    <t xml:space="preserve">B0F2MVRPRN</t>
  </si>
  <si>
    <t xml:space="preserve">N7090004004K</t>
  </si>
  <si>
    <t xml:space="preserve">809-N709W014-Wood</t>
  </si>
  <si>
    <t xml:space="preserve">B0F2MW73NY</t>
  </si>
  <si>
    <t xml:space="preserve">N7090004004D</t>
  </si>
  <si>
    <t xml:space="preserve">809-N709W015-F</t>
  </si>
  <si>
    <t xml:space="preserve">B0F43QS4JC</t>
  </si>
  <si>
    <t xml:space="preserve">N7090001042E</t>
  </si>
  <si>
    <t xml:space="preserve">809-N709W015-T</t>
  </si>
  <si>
    <t xml:space="preserve">B0F43R6LXP</t>
  </si>
  <si>
    <t xml:space="preserve">N7090001041E</t>
  </si>
  <si>
    <t xml:space="preserve">809-N709W016-B</t>
  </si>
  <si>
    <t xml:space="preserve">B0F4CZJCB2</t>
  </si>
  <si>
    <t xml:space="preserve">809-N709W016-W</t>
  </si>
  <si>
    <t xml:space="preserve">B0F4CZ7TRZ</t>
  </si>
  <si>
    <t xml:space="preserve">MM-W293414P148AK-T2</t>
  </si>
  <si>
    <t xml:space="preserve">B0F4R8FLG5</t>
  </si>
  <si>
    <t xml:space="preserve">MM-W54415S232AK-KING</t>
  </si>
  <si>
    <t xml:space="preserve">B0F4XS7JMB</t>
  </si>
  <si>
    <t xml:space="preserve">W504S00232</t>
  </si>
  <si>
    <t xml:space="preserve">MM-W54415S238AD-KING</t>
  </si>
  <si>
    <t xml:space="preserve">B0F4XRV888</t>
  </si>
  <si>
    <t xml:space="preserve">HYJ-N820S00025E-HARS</t>
  </si>
  <si>
    <t xml:space="preserve">B0F4D3H6SB</t>
  </si>
  <si>
    <t xml:space="preserve">N820S00025E</t>
  </si>
  <si>
    <t xml:space="preserve">HYJ-N820S00025K-HARS-13</t>
  </si>
  <si>
    <t xml:space="preserve">B0F4D35L31</t>
  </si>
  <si>
    <t xml:space="preserve">N820S00025K</t>
  </si>
  <si>
    <t xml:space="preserve">HYJ-N820S00025D-HARS-13</t>
  </si>
  <si>
    <t xml:space="preserve">B0F4D3BGV5</t>
  </si>
  <si>
    <t xml:space="preserve">N820S00025D</t>
  </si>
  <si>
    <t xml:space="preserve">TXJ-W504P143293</t>
  </si>
  <si>
    <t xml:space="preserve">B0F5WK9KTT</t>
  </si>
  <si>
    <t xml:space="preserve">TXJ-W504P143289</t>
  </si>
  <si>
    <t xml:space="preserve">B0F5WK5FDG</t>
  </si>
  <si>
    <t xml:space="preserve">MM-W158419S121K-TRI</t>
  </si>
  <si>
    <t xml:space="preserve">B0F5MKTBXZ</t>
  </si>
  <si>
    <t xml:space="preserve">W1580S00121</t>
  </si>
  <si>
    <t xml:space="preserve">MM-W54423S163DFULL2</t>
  </si>
  <si>
    <t xml:space="preserve">B0F6278Z2Q</t>
  </si>
  <si>
    <t xml:space="preserve">MM-W293425P751AE-F2</t>
  </si>
  <si>
    <t xml:space="preserve">B0F6BTJLHQ</t>
  </si>
  <si>
    <t xml:space="preserve">MM-W293427767AK-F2</t>
  </si>
  <si>
    <t xml:space="preserve">B0F6LJF7M2</t>
  </si>
  <si>
    <t xml:space="preserve">MM-W293427781N-F3</t>
  </si>
  <si>
    <t xml:space="preserve">B0F6LVSGVB</t>
  </si>
  <si>
    <t xml:space="preserve">806-N729P264336E</t>
  </si>
  <si>
    <t xml:space="preserve">B0F6L8MVKN</t>
  </si>
  <si>
    <t xml:space="preserve">N729P264336E</t>
  </si>
  <si>
    <t xml:space="preserve">806-N729P264336G</t>
  </si>
  <si>
    <t xml:space="preserve">B0F6L9F498</t>
  </si>
  <si>
    <t xml:space="preserve">N729P264336G</t>
  </si>
  <si>
    <t xml:space="preserve">806-N729P253935E</t>
  </si>
  <si>
    <t xml:space="preserve">B0F6L9NVN2</t>
  </si>
  <si>
    <t xml:space="preserve">N729P253935E</t>
  </si>
  <si>
    <t xml:space="preserve">806-N759P223021C</t>
  </si>
  <si>
    <t xml:space="preserve">B0F66ZCHZF</t>
  </si>
  <si>
    <t xml:space="preserve">N759P313315C</t>
  </si>
  <si>
    <t xml:space="preserve">806-N759P223021B</t>
  </si>
  <si>
    <t xml:space="preserve">B0F4R68549</t>
  </si>
  <si>
    <t xml:space="preserve">N759P223021B</t>
  </si>
  <si>
    <t xml:space="preserve">806-N729P184479O</t>
  </si>
  <si>
    <t xml:space="preserve">B0F66X9NZ5</t>
  </si>
  <si>
    <t xml:space="preserve">N729P184479O</t>
  </si>
  <si>
    <t xml:space="preserve">806-N729P184479K</t>
  </si>
  <si>
    <t xml:space="preserve">B0F66YWFWV</t>
  </si>
  <si>
    <t xml:space="preserve">N729P184479K</t>
  </si>
  <si>
    <t xml:space="preserve">806-N729P184479E</t>
  </si>
  <si>
    <t xml:space="preserve">B0F66Y8R2Z</t>
  </si>
  <si>
    <t xml:space="preserve">N729P184479E</t>
  </si>
  <si>
    <t xml:space="preserve">806-GX000665AAB</t>
  </si>
  <si>
    <t xml:space="preserve">B0F5BFSYKN</t>
  </si>
  <si>
    <t xml:space="preserve">806-GX000665AAK</t>
  </si>
  <si>
    <t xml:space="preserve">B0F5BCY3DY</t>
  </si>
  <si>
    <t xml:space="preserve">806-N725P269693K</t>
  </si>
  <si>
    <t xml:space="preserve">B0F52C7DWR</t>
  </si>
  <si>
    <t xml:space="preserve">N725P269693K</t>
  </si>
  <si>
    <t xml:space="preserve">806-N725P269693B</t>
  </si>
  <si>
    <t xml:space="preserve">B0F52P8SX7</t>
  </si>
  <si>
    <t xml:space="preserve">N725P269693B</t>
  </si>
  <si>
    <t xml:space="preserve">806-N725P269693F</t>
  </si>
  <si>
    <t xml:space="preserve">B0F52G4YYB</t>
  </si>
  <si>
    <t xml:space="preserve">N725P269693F</t>
  </si>
  <si>
    <t xml:space="preserve">806-TM000018AAP</t>
  </si>
  <si>
    <t xml:space="preserve">B0F3XQ2K5G</t>
  </si>
  <si>
    <t xml:space="preserve">TM000018AAP</t>
  </si>
  <si>
    <t xml:space="preserve">806-TM000018AAD</t>
  </si>
  <si>
    <t xml:space="preserve">B0F3X7137J</t>
  </si>
  <si>
    <t xml:space="preserve">TM000018AAD</t>
  </si>
  <si>
    <t xml:space="preserve">806-TM000022AAD</t>
  </si>
  <si>
    <t xml:space="preserve">B0F3X6P5R7</t>
  </si>
  <si>
    <t xml:space="preserve">TM000022AAD</t>
  </si>
  <si>
    <t xml:space="preserve">806-TM000022AAP</t>
  </si>
  <si>
    <t xml:space="preserve">B0F3X81SST</t>
  </si>
  <si>
    <t xml:space="preserve">TM000022AAP</t>
  </si>
  <si>
    <t xml:space="preserve">806-TM000024AAE</t>
  </si>
  <si>
    <t xml:space="preserve">B0F3X7KT5Z</t>
  </si>
  <si>
    <t xml:space="preserve">TM000024AAE</t>
  </si>
  <si>
    <t xml:space="preserve">TT-2025414-145</t>
  </si>
  <si>
    <t xml:space="preserve">B0F4QXHYQ6</t>
  </si>
  <si>
    <t xml:space="preserve">W2593P289145</t>
  </si>
  <si>
    <t xml:space="preserve">TT-2025415-2580-15</t>
  </si>
  <si>
    <t xml:space="preserve">B0F4XP41MH</t>
  </si>
  <si>
    <t xml:space="preserve">TT-20250326-593-B</t>
  </si>
  <si>
    <t xml:space="preserve">B0F2T644R2</t>
  </si>
  <si>
    <t xml:space="preserve">TT-20250326-593-K</t>
  </si>
  <si>
    <t xml:space="preserve">B0F2T6NBSS</t>
  </si>
  <si>
    <t xml:space="preserve">W2593S00054</t>
  </si>
  <si>
    <t xml:space="preserve">TT-20250406-INS-104W</t>
  </si>
  <si>
    <t xml:space="preserve">B0F3VY9VP7</t>
  </si>
  <si>
    <t xml:space="preserve">MM-BS326206AAD-QUEEN</t>
  </si>
  <si>
    <t xml:space="preserve">B0D7SKWC35</t>
  </si>
  <si>
    <t xml:space="preserve">W504S00261</t>
  </si>
  <si>
    <t xml:space="preserve">MM-W504S247AK-QUEEN</t>
  </si>
  <si>
    <t xml:space="preserve">B0F7R8KPJ6</t>
  </si>
  <si>
    <t xml:space="preserve">W504S00260</t>
  </si>
  <si>
    <t xml:space="preserve">MM-W1716507S17AD-KING</t>
  </si>
  <si>
    <t xml:space="preserve">B0F7R8N5QW</t>
  </si>
  <si>
    <t xml:space="preserve">W1716S00017</t>
  </si>
  <si>
    <t xml:space="preserve">MM-W1716507S18BEI-KING</t>
  </si>
  <si>
    <t xml:space="preserve">B0F7R6WSH1</t>
  </si>
  <si>
    <t xml:space="preserve">W1716S00018</t>
  </si>
  <si>
    <t xml:space="preserve">TT-20250406-750601k</t>
  </si>
  <si>
    <t xml:space="preserve">B0F3VXVX9L</t>
  </si>
  <si>
    <t xml:space="preserve">N7500000601K</t>
  </si>
  <si>
    <t xml:space="preserve">Y-GX000708AAE</t>
  </si>
  <si>
    <t xml:space="preserve">B09Y4CHCKV</t>
  </si>
  <si>
    <t xml:space="preserve">GX000708AAE-1</t>
  </si>
  <si>
    <t xml:space="preserve">Y-GX000708AAK</t>
  </si>
  <si>
    <t xml:space="preserve">B09Y4C6XD4</t>
  </si>
  <si>
    <t xml:space="preserve">GX000708AAK-1</t>
  </si>
  <si>
    <t xml:space="preserve">Y-SM000213AAK</t>
  </si>
  <si>
    <t xml:space="preserve">B09Y4BXHKK</t>
  </si>
  <si>
    <t xml:space="preserve">GX000213AAK-1</t>
  </si>
  <si>
    <t xml:space="preserve">Y-SM000213AAE</t>
  </si>
  <si>
    <t xml:space="preserve">B09Y4CVF6G</t>
  </si>
  <si>
    <t xml:space="preserve">GX000213AAE-1</t>
  </si>
  <si>
    <t xml:space="preserve">MM-W54516P6776AE-TD-HUAN</t>
  </si>
  <si>
    <t xml:space="preserve">MM-W54516P6777AK-TD-HUAN</t>
  </si>
  <si>
    <t xml:space="preserve">MM-W54516P6778AN-TD-HUAN</t>
  </si>
  <si>
    <t xml:space="preserve">MM-W54516P6781AP-TD-HUAN</t>
  </si>
  <si>
    <t xml:space="preserve">MM-W54516P6789AP-FD-HUAN</t>
  </si>
  <si>
    <t xml:space="preserve">MM-W54516P6784AE-FD-HUAN</t>
  </si>
  <si>
    <t xml:space="preserve">MM-W54516P6786AK-FD-HUAN</t>
  </si>
  <si>
    <t xml:space="preserve">MM-W54516P6787AN-FD-HUAN</t>
  </si>
  <si>
    <t xml:space="preserve">W504P296787</t>
  </si>
  <si>
    <t xml:space="preserve">MM-W54516P6386AE-QD-HUAN</t>
  </si>
  <si>
    <t xml:space="preserve">MM-W54516P6387AK-QD-HUAN</t>
  </si>
  <si>
    <t xml:space="preserve">MM-W54516P6389AN-QD-HUAN</t>
  </si>
  <si>
    <t xml:space="preserve">MM-W54516P6390AP-QD-HUAN</t>
  </si>
  <si>
    <t xml:space="preserve">MM-W54516P6793AE-TWIN-HUAN</t>
  </si>
  <si>
    <t xml:space="preserve">MM-W54516P6795AK-TWIN-HUAN</t>
  </si>
  <si>
    <t xml:space="preserve">W504P296795</t>
  </si>
  <si>
    <t xml:space="preserve">MM-W54516P6796AN-TWIN-HUAN</t>
  </si>
  <si>
    <t xml:space="preserve">W504P296796</t>
  </si>
  <si>
    <t xml:space="preserve">MM-W54516P6797AP-TWIN-HUAN</t>
  </si>
  <si>
    <t xml:space="preserve">W504P296797</t>
  </si>
  <si>
    <t xml:space="preserve">TT-20250328-593-PINK</t>
  </si>
  <si>
    <t xml:space="preserve">B0F2TGC32J</t>
  </si>
  <si>
    <t xml:space="preserve">TT-20250406-750601e</t>
  </si>
  <si>
    <t xml:space="preserve">B0F3VYCSR7</t>
  </si>
  <si>
    <t xml:space="preserve">N7500000601E</t>
  </si>
  <si>
    <t xml:space="preserve">TT-2025414-146</t>
  </si>
  <si>
    <t xml:space="preserve">B0F4QXGLWR</t>
  </si>
  <si>
    <t xml:space="preserve">W2593P289146</t>
  </si>
  <si>
    <t xml:space="preserve">TT-2025414-147</t>
  </si>
  <si>
    <t xml:space="preserve">B0F4QXLYPG</t>
  </si>
  <si>
    <t xml:space="preserve">W2593P289147</t>
  </si>
  <si>
    <t xml:space="preserve">TT-2025414-148</t>
  </si>
  <si>
    <t xml:space="preserve">B0F4QVQSCG</t>
  </si>
  <si>
    <t xml:space="preserve">W2593P289148</t>
  </si>
  <si>
    <t xml:space="preserve">TT-2025417-5002W-Q</t>
  </si>
  <si>
    <t xml:space="preserve">B0F5BGPVC4</t>
  </si>
  <si>
    <t xml:space="preserve">N7090005002W</t>
  </si>
  <si>
    <t xml:space="preserve">TT-2025417-193A</t>
  </si>
  <si>
    <t xml:space="preserve">B0F5BHMJFV</t>
  </si>
  <si>
    <t xml:space="preserve">SF000193AAA</t>
  </si>
  <si>
    <t xml:space="preserve">TT-2025417-193E</t>
  </si>
  <si>
    <t xml:space="preserve">B0F5BH24PG</t>
  </si>
  <si>
    <t xml:space="preserve">SF000193AAE</t>
  </si>
  <si>
    <t xml:space="preserve">TT-2025417-193H</t>
  </si>
  <si>
    <t xml:space="preserve">B0F5BGWKNL</t>
  </si>
  <si>
    <t xml:space="preserve">SF000193AAH</t>
  </si>
  <si>
    <t xml:space="preserve">TT-2025419-2580-95</t>
  </si>
  <si>
    <t xml:space="preserve">B0F5NK4RYF</t>
  </si>
  <si>
    <t xml:space="preserve">W2580P286695</t>
  </si>
  <si>
    <t xml:space="preserve">TT-2025419-2580-21</t>
  </si>
  <si>
    <t xml:space="preserve">B0F5MYVNY7</t>
  </si>
  <si>
    <t xml:space="preserve">W2580S00048</t>
  </si>
  <si>
    <t xml:space="preserve">TT-2025424-504-32</t>
  </si>
  <si>
    <t xml:space="preserve">B0F672DSD2</t>
  </si>
  <si>
    <t xml:space="preserve">TT-2025424-504-38</t>
  </si>
  <si>
    <t xml:space="preserve">B0F6756LP4</t>
  </si>
  <si>
    <t xml:space="preserve">TT-2025424-504-746</t>
  </si>
  <si>
    <t xml:space="preserve">B0F672FDRG</t>
  </si>
  <si>
    <t xml:space="preserve">TT-2025424-504-833</t>
  </si>
  <si>
    <t xml:space="preserve">B0F673H3BJ</t>
  </si>
  <si>
    <t xml:space="preserve">TT-2025424-504-606</t>
  </si>
  <si>
    <t xml:space="preserve">B0F673K5CR</t>
  </si>
  <si>
    <t xml:space="preserve">TT-2025424-504-605</t>
  </si>
  <si>
    <t xml:space="preserve">B0F675PC1R</t>
  </si>
  <si>
    <t xml:space="preserve">TT-2025424-504-29</t>
  </si>
  <si>
    <t xml:space="preserve">B0F673DV8V</t>
  </si>
  <si>
    <t xml:space="preserve">TT-2025424-504-28</t>
  </si>
  <si>
    <t xml:space="preserve">B0F674R6XW</t>
  </si>
  <si>
    <t xml:space="preserve">TT-2025424-504-031</t>
  </si>
  <si>
    <t xml:space="preserve">B0F672BPDQ</t>
  </si>
  <si>
    <t xml:space="preserve">TT-2025424-504-749</t>
  </si>
  <si>
    <t xml:space="preserve">B0F6BPJZ9T</t>
  </si>
  <si>
    <t xml:space="preserve">TT-2025424-504-835</t>
  </si>
  <si>
    <t xml:space="preserve">B0F6BTBPQS</t>
  </si>
  <si>
    <t xml:space="preserve">TT-20255141-593-S08</t>
  </si>
  <si>
    <t xml:space="preserve">B0F8NRY8Z1</t>
  </si>
  <si>
    <t xml:space="preserve">TT-20255141-593-S33</t>
  </si>
  <si>
    <t xml:space="preserve">B0F8NVVX8D</t>
  </si>
  <si>
    <t xml:space="preserve">W2593S00065</t>
  </si>
  <si>
    <t xml:space="preserve">TT-20255141-1671-S08</t>
  </si>
  <si>
    <t xml:space="preserve">B0F8QLVDP9</t>
  </si>
  <si>
    <t xml:space="preserve">W1671S00008</t>
  </si>
  <si>
    <t xml:space="preserve">806-ST000087AAD-0503</t>
  </si>
  <si>
    <t xml:space="preserve">B0F7FT49Q2</t>
  </si>
  <si>
    <t xml:space="preserve">TAN-King Size Platform Beds-W504</t>
  </si>
  <si>
    <t xml:space="preserve">TAN-Platform Beds-KB-W504</t>
  </si>
  <si>
    <t xml:space="preserve">TAN-W1858P282499-Twin</t>
  </si>
  <si>
    <t xml:space="preserve">B0F62TV6SQ</t>
  </si>
  <si>
    <t xml:space="preserve">W1858P282499</t>
  </si>
  <si>
    <t xml:space="preserve">TAN-W1858P282500-Full</t>
  </si>
  <si>
    <t xml:space="preserve">B0F62NZVN8</t>
  </si>
  <si>
    <t xml:space="preserve">W1858P282500</t>
  </si>
  <si>
    <t xml:space="preserve">TAN-W1858P282501-Queen</t>
  </si>
  <si>
    <t xml:space="preserve">B0F62QYRC7</t>
  </si>
  <si>
    <t xml:space="preserve">W1858P282501</t>
  </si>
  <si>
    <t xml:space="preserve">TAN-N733P272374E-Twin-Gray</t>
  </si>
  <si>
    <t xml:space="preserve">TAN-N733P272374D-Twin-Walnut</t>
  </si>
  <si>
    <t xml:space="preserve">TAN-N733P172696E-Twin1-Gray</t>
  </si>
  <si>
    <t xml:space="preserve">B0F6LLP6CD</t>
  </si>
  <si>
    <t xml:space="preserve">TAN-N733P172700E-Full-Gray</t>
  </si>
  <si>
    <t xml:space="preserve">B0F6LL987T</t>
  </si>
  <si>
    <t xml:space="preserve">TAN-N733P172700K-Full-White</t>
  </si>
  <si>
    <t xml:space="preserve">B0F6LKXFY7</t>
  </si>
  <si>
    <t xml:space="preserve">TAN-N733P172696K-Twin1-White</t>
  </si>
  <si>
    <t xml:space="preserve">B0F6LKKMVJ</t>
  </si>
  <si>
    <t xml:space="preserve">TAN-N733P172700H-Full-Pink</t>
  </si>
  <si>
    <t xml:space="preserve">B0F6LH97GV</t>
  </si>
  <si>
    <t xml:space="preserve">TAN-N733P172696H-Twin1-Pink</t>
  </si>
  <si>
    <t xml:space="preserve">B0F6LH1Q4Z</t>
  </si>
  <si>
    <t xml:space="preserve">TAN-N733P272374H-Twin2-Pink</t>
  </si>
  <si>
    <t xml:space="preserve">TAN-N733P272374K-Twin2-White</t>
  </si>
  <si>
    <t xml:space="preserve">MM-W259515S33B-Q</t>
  </si>
  <si>
    <t xml:space="preserve">B0F8QMFF1G</t>
  </si>
  <si>
    <t xml:space="preserve">HYJ-W504P208048-504twin-twin</t>
  </si>
  <si>
    <t xml:space="preserve">B0F98YM3N1</t>
  </si>
  <si>
    <t xml:space="preserve">W504P208048</t>
  </si>
  <si>
    <t xml:space="preserve">809-W2593Z003-DUX-0521</t>
  </si>
  <si>
    <t xml:space="preserve">B0F9F6NVSK</t>
  </si>
  <si>
    <t xml:space="preserve">809-W504W002-DUX-0522</t>
  </si>
  <si>
    <t xml:space="preserve">B0F9L4Q1G7</t>
  </si>
  <si>
    <t xml:space="preserve">809-GX002031AAE-DUX-0518</t>
  </si>
  <si>
    <t xml:space="preserve">B0F48M5T8H</t>
  </si>
  <si>
    <t xml:space="preserve">MM-W2580527S24-Q</t>
  </si>
  <si>
    <t xml:space="preserve">B0F9YMFM25</t>
  </si>
  <si>
    <t xml:space="preserve">W2580S00053</t>
  </si>
  <si>
    <t xml:space="preserve">MM-W2580527S25-F</t>
  </si>
  <si>
    <t xml:space="preserve">B0F9YL1R2L</t>
  </si>
  <si>
    <t xml:space="preserve">W2580S00054</t>
  </si>
  <si>
    <t xml:space="preserve">MM-W2580528984K-TXLBUNK</t>
  </si>
  <si>
    <t xml:space="preserve">B0FB3L9M4P</t>
  </si>
  <si>
    <t xml:space="preserve">W2580P304984</t>
  </si>
  <si>
    <t xml:space="preserve">MM-W2580528986B-FULLBUNK</t>
  </si>
  <si>
    <t xml:space="preserve">B0FB3NB6T7</t>
  </si>
  <si>
    <t xml:space="preserve">W2580P304986</t>
  </si>
  <si>
    <t xml:space="preserve">HYJ-W2580S00025-Full Size Loft Bed</t>
  </si>
  <si>
    <t xml:space="preserve">B0F9YP62PP</t>
  </si>
  <si>
    <t xml:space="preserve">HYJ-W2580S00024-Queen Size Loft Bed</t>
  </si>
  <si>
    <t xml:space="preserve">B0F9YMR3WS</t>
  </si>
  <si>
    <t xml:space="preserve">TT-2025527-580-24-Q</t>
  </si>
  <si>
    <t xml:space="preserve">B0FB37S9FC</t>
  </si>
  <si>
    <t xml:space="preserve">806-XW000021AAB</t>
  </si>
  <si>
    <t xml:space="preserve">B0F29P9Y8F</t>
  </si>
  <si>
    <t xml:space="preserve">N715P290642B</t>
  </si>
  <si>
    <t xml:space="preserve">806-XW000021AAE</t>
  </si>
  <si>
    <t xml:space="preserve">B0F29NNVWP</t>
  </si>
  <si>
    <t xml:space="preserve">N715P290642E</t>
  </si>
  <si>
    <t xml:space="preserve">806-XW000021AAM</t>
  </si>
  <si>
    <t xml:space="preserve">B0F29KXCH1</t>
  </si>
  <si>
    <t xml:space="preserve">XW000021AAM</t>
  </si>
  <si>
    <t xml:space="preserve">806-XW000021AAP</t>
  </si>
  <si>
    <t xml:space="preserve">B0F29KB11P</t>
  </si>
  <si>
    <t xml:space="preserve">N715P290642P</t>
  </si>
  <si>
    <t xml:space="preserve">806-N725P296569B</t>
  </si>
  <si>
    <t xml:space="preserve">B0F9YCZZ64</t>
  </si>
  <si>
    <t xml:space="preserve">N725P296569B</t>
  </si>
  <si>
    <t xml:space="preserve">806-N725P296569F</t>
  </si>
  <si>
    <t xml:space="preserve">B0F9YD7P72</t>
  </si>
  <si>
    <t xml:space="preserve">N725P296569F</t>
  </si>
  <si>
    <t xml:space="preserve">806-N725P296569K</t>
  </si>
  <si>
    <t xml:space="preserve">B0F9YD97TC</t>
  </si>
  <si>
    <t xml:space="preserve">N725P296569K</t>
  </si>
  <si>
    <t xml:space="preserve">806-W2580S00024</t>
  </si>
  <si>
    <t xml:space="preserve">B0F9YCLXZV</t>
  </si>
  <si>
    <t xml:space="preserve">806-W2580S00025</t>
  </si>
  <si>
    <t xml:space="preserve">B0F9Y9LX7S</t>
  </si>
  <si>
    <t xml:space="preserve">806-N759P293646C</t>
  </si>
  <si>
    <t xml:space="preserve">B0F9YB3JK7</t>
  </si>
  <si>
    <t xml:space="preserve">N759P293646C</t>
  </si>
  <si>
    <t xml:space="preserve">806-N759P293646F</t>
  </si>
  <si>
    <t xml:space="preserve">B0F9YB5RSL</t>
  </si>
  <si>
    <t xml:space="preserve">N759P293646F</t>
  </si>
  <si>
    <t xml:space="preserve">806-N759P293646K</t>
  </si>
  <si>
    <t xml:space="preserve">B0F9Y9PV8M</t>
  </si>
  <si>
    <t xml:space="preserve">N759P293646K</t>
  </si>
  <si>
    <t xml:space="preserve">806-N817P271077N</t>
  </si>
  <si>
    <t xml:space="preserve">B0F9FK7K2K</t>
  </si>
  <si>
    <t xml:space="preserve">N817P271077N</t>
  </si>
  <si>
    <t xml:space="preserve">806-N817P271077B</t>
  </si>
  <si>
    <t xml:space="preserve">B0F9FJQ45Z</t>
  </si>
  <si>
    <t xml:space="preserve">N817P271077B</t>
  </si>
  <si>
    <t xml:space="preserve">806-N817P279904B</t>
  </si>
  <si>
    <t xml:space="preserve">B0F9FB3BXC</t>
  </si>
  <si>
    <t xml:space="preserve">N817P279904B</t>
  </si>
  <si>
    <t xml:space="preserve">806-N817P279904W</t>
  </si>
  <si>
    <t xml:space="preserve">B0F9FBMD85</t>
  </si>
  <si>
    <t xml:space="preserve">N817P279904W</t>
  </si>
  <si>
    <t xml:space="preserve">806-N759P284623B</t>
  </si>
  <si>
    <t xml:space="preserve">B0F99S1Y3G</t>
  </si>
  <si>
    <t xml:space="preserve">N759P284623B</t>
  </si>
  <si>
    <t xml:space="preserve">806-N759P284623K</t>
  </si>
  <si>
    <t xml:space="preserve">B0F99WH3XS</t>
  </si>
  <si>
    <t xml:space="preserve">N759P284623K</t>
  </si>
  <si>
    <t xml:space="preserve">806-N725P257604B</t>
  </si>
  <si>
    <t xml:space="preserve">B0F93S8L2L</t>
  </si>
  <si>
    <t xml:space="preserve">N725P257604B</t>
  </si>
  <si>
    <t xml:space="preserve">806-N725P257604E</t>
  </si>
  <si>
    <t xml:space="preserve">B0F93R84N9</t>
  </si>
  <si>
    <t xml:space="preserve">N725P257604E</t>
  </si>
  <si>
    <t xml:space="preserve">806-N725P257604K</t>
  </si>
  <si>
    <t xml:space="preserve">B0F93SBSL1</t>
  </si>
  <si>
    <t xml:space="preserve">N725P257604K</t>
  </si>
  <si>
    <t xml:space="preserve">806-N725P280602F</t>
  </si>
  <si>
    <t xml:space="preserve">B0F8VRK6GK</t>
  </si>
  <si>
    <t xml:space="preserve">N725P280602F</t>
  </si>
  <si>
    <t xml:space="preserve">806-N725P280602K</t>
  </si>
  <si>
    <t xml:space="preserve">B0F8VRMD17</t>
  </si>
  <si>
    <t xml:space="preserve">N725P280602K</t>
  </si>
  <si>
    <t xml:space="preserve">806-N725P280631B</t>
  </si>
  <si>
    <t xml:space="preserve">B0F8VP86DL</t>
  </si>
  <si>
    <t xml:space="preserve">N725P280631B</t>
  </si>
  <si>
    <t xml:space="preserve">806-N725P280631K</t>
  </si>
  <si>
    <t xml:space="preserve">B0F8VNSL3M</t>
  </si>
  <si>
    <t xml:space="preserve">N725P280631K</t>
  </si>
  <si>
    <t xml:space="preserve">806-N729P253935C</t>
  </si>
  <si>
    <t xml:space="preserve">B0F8N68G5C</t>
  </si>
  <si>
    <t xml:space="preserve">N729P253935C</t>
  </si>
  <si>
    <t xml:space="preserve">806-N729P253935F</t>
  </si>
  <si>
    <t xml:space="preserve">B0F7R1RKDC</t>
  </si>
  <si>
    <t xml:space="preserve">806-N729P263155B-0505</t>
  </si>
  <si>
    <t xml:space="preserve">B0F7HM14SP</t>
  </si>
  <si>
    <t xml:space="preserve">806-ST000138AAP</t>
  </si>
  <si>
    <t xml:space="preserve">B0F1YL74KB</t>
  </si>
  <si>
    <t xml:space="preserve">ST000138AAP</t>
  </si>
  <si>
    <t xml:space="preserve">806-ST000139AAD</t>
  </si>
  <si>
    <t xml:space="preserve">B0F8VWGVC7</t>
  </si>
  <si>
    <t xml:space="preserve">ST000139AAD</t>
  </si>
  <si>
    <t xml:space="preserve">806-ST000139AAE</t>
  </si>
  <si>
    <t xml:space="preserve">B0F8VWCQ4H</t>
  </si>
  <si>
    <t xml:space="preserve">ST000139AAE</t>
  </si>
  <si>
    <t xml:space="preserve">OY-N759P218644B-DUX-0518</t>
  </si>
  <si>
    <t xml:space="preserve">B0DX22LZM9</t>
  </si>
  <si>
    <t xml:space="preserve">OY-N759P218644E-DUX-0518</t>
  </si>
  <si>
    <t xml:space="preserve">B0DX21M39W</t>
  </si>
  <si>
    <t xml:space="preserve">OY-N759P218644F-DUX-0518</t>
  </si>
  <si>
    <t xml:space="preserve">B0DX22BJPL</t>
  </si>
  <si>
    <t xml:space="preserve">OY-N759P218644K-DUX-0518</t>
  </si>
  <si>
    <t xml:space="preserve">B0DX21J7T8</t>
  </si>
  <si>
    <t xml:space="preserve">OY-N759P225994C-DUX</t>
  </si>
  <si>
    <t xml:space="preserve">B0F4R51HWJ</t>
  </si>
  <si>
    <t xml:space="preserve">N759P225994C</t>
  </si>
  <si>
    <t xml:space="preserve">OY-N759P225994E-DUX</t>
  </si>
  <si>
    <t xml:space="preserve">B0F7H1K8JP</t>
  </si>
  <si>
    <t xml:space="preserve">N759P225994E</t>
  </si>
  <si>
    <t xml:space="preserve">OY-N759P225994G-DUX</t>
  </si>
  <si>
    <t xml:space="preserve">B0F4R5ZNBZ</t>
  </si>
  <si>
    <t xml:space="preserve">N759P225994G</t>
  </si>
  <si>
    <t xml:space="preserve">OY-N759S218644B-DUX</t>
  </si>
  <si>
    <t xml:space="preserve">B0F5HG2JXH</t>
  </si>
  <si>
    <t xml:space="preserve">N759S218644B</t>
  </si>
  <si>
    <t xml:space="preserve">OY-N759S218644E-DUX</t>
  </si>
  <si>
    <t xml:space="preserve">B0F5HHNBX7</t>
  </si>
  <si>
    <t xml:space="preserve">N759S218644E</t>
  </si>
  <si>
    <t xml:space="preserve">OY-N759S218644F-DUX</t>
  </si>
  <si>
    <t xml:space="preserve">B0F5HJCGJY</t>
  </si>
  <si>
    <t xml:space="preserve">N759S218644F</t>
  </si>
  <si>
    <t xml:space="preserve">OY-N759S218644K-DUX</t>
  </si>
  <si>
    <t xml:space="preserve">B0F5HJG44P</t>
  </si>
  <si>
    <t xml:space="preserve">N759S218644K</t>
  </si>
  <si>
    <t xml:space="preserve">OY-W2580S00010-DUXN9</t>
  </si>
  <si>
    <t xml:space="preserve">B0F9XZVNN9</t>
  </si>
  <si>
    <t xml:space="preserve">OY-W2580S00011-DUXT5</t>
  </si>
  <si>
    <t xml:space="preserve">B0F9XXS6T5</t>
  </si>
  <si>
    <t xml:space="preserve">OY-W2580S00012-DUXT2</t>
  </si>
  <si>
    <t xml:space="preserve">B0F9XXS6T2</t>
  </si>
  <si>
    <t xml:space="preserve">OY-W2580S00016-DUX6T</t>
  </si>
  <si>
    <t xml:space="preserve">B0F5PQJN6T</t>
  </si>
  <si>
    <t xml:space="preserve">OY-W2580S00017-DUXMJ</t>
  </si>
  <si>
    <t xml:space="preserve">B0F5PN19MJ</t>
  </si>
  <si>
    <t xml:space="preserve">OY-W2580S00020-DUX</t>
  </si>
  <si>
    <t xml:space="preserve">B0F98WTR9W</t>
  </si>
  <si>
    <t xml:space="preserve">OY-W2593S00008-DUX</t>
  </si>
  <si>
    <t xml:space="preserve">B0F5PN92LV</t>
  </si>
  <si>
    <t xml:space="preserve">OY-W2593S00033-DUX</t>
  </si>
  <si>
    <t xml:space="preserve">B0F8BM276R</t>
  </si>
  <si>
    <t xml:space="preserve">OY-W504S00232-DUX</t>
  </si>
  <si>
    <t xml:space="preserve">B0F5BF1Y53</t>
  </si>
  <si>
    <t xml:space="preserve">OY-W504S00238-DUX</t>
  </si>
  <si>
    <t xml:space="preserve">B0F5BF8BL4</t>
  </si>
  <si>
    <t xml:space="preserve">TT-2025527-580-25-F</t>
  </si>
  <si>
    <t xml:space="preserve">B0FB37MD4C</t>
  </si>
  <si>
    <t xml:space="preserve">809-GX002053AAK-DUX-0529</t>
  </si>
  <si>
    <t xml:space="preserve">B0F9WBS1WN</t>
  </si>
  <si>
    <t xml:space="preserve">809-W504W003-F</t>
  </si>
  <si>
    <t xml:space="preserve">B0F9YFSGD6</t>
  </si>
  <si>
    <t xml:space="preserve">809-W504W003-FG</t>
  </si>
  <si>
    <t xml:space="preserve">B0F9YF18H8</t>
  </si>
  <si>
    <t xml:space="preserve">809-W504W003-FW</t>
  </si>
  <si>
    <t xml:space="preserve">B0F9YFFG2X</t>
  </si>
  <si>
    <t xml:space="preserve">809-W504W004-TG</t>
  </si>
  <si>
    <t xml:space="preserve">B0F9YGKRJD</t>
  </si>
  <si>
    <t xml:space="preserve">809-W504W004-TW</t>
  </si>
  <si>
    <t xml:space="preserve">B0F9YHQ81C</t>
  </si>
  <si>
    <t xml:space="preserve">809-N709W017-Walnut</t>
  </si>
  <si>
    <t xml:space="preserve">B0F8QRL2YD</t>
  </si>
  <si>
    <t xml:space="preserve">N7090000470D</t>
  </si>
  <si>
    <t xml:space="preserve">809-N709W017-White</t>
  </si>
  <si>
    <t xml:space="preserve">B0F8QSCJ2L</t>
  </si>
  <si>
    <t xml:space="preserve">N7090000470K</t>
  </si>
  <si>
    <t xml:space="preserve">809-N709W018-G</t>
  </si>
  <si>
    <t xml:space="preserve">B0F8W15DLP</t>
  </si>
  <si>
    <t xml:space="preserve">N7090000473E</t>
  </si>
  <si>
    <t xml:space="preserve">809-N709W018-W</t>
  </si>
  <si>
    <t xml:space="preserve">B0F8W23J5B</t>
  </si>
  <si>
    <t xml:space="preserve">N7090000473K</t>
  </si>
  <si>
    <t xml:space="preserve">809-N709W019-H</t>
  </si>
  <si>
    <t xml:space="preserve">B0F9YRVGG8</t>
  </si>
  <si>
    <t xml:space="preserve">809-N709W019-W</t>
  </si>
  <si>
    <t xml:space="preserve">B0FC6B9N24</t>
  </si>
  <si>
    <t xml:space="preserve">809-N721W006-B</t>
  </si>
  <si>
    <t xml:space="preserve">B0F83V85WG</t>
  </si>
  <si>
    <t xml:space="preserve">N721S000047B</t>
  </si>
  <si>
    <t xml:space="preserve">809-N721W006-BLUE</t>
  </si>
  <si>
    <t xml:space="preserve">B0F83VYVPG</t>
  </si>
  <si>
    <t xml:space="preserve">N721S000047C</t>
  </si>
  <si>
    <t xml:space="preserve">809-N721W006-W</t>
  </si>
  <si>
    <t xml:space="preserve">B0F83XR45V</t>
  </si>
  <si>
    <t xml:space="preserve">N721S000047K</t>
  </si>
  <si>
    <t xml:space="preserve">809-W504W005-B</t>
  </si>
  <si>
    <t xml:space="preserve">B0FC69KWVY</t>
  </si>
  <si>
    <t xml:space="preserve">W504S00239</t>
  </si>
  <si>
    <t xml:space="preserve">809-W504W005-W</t>
  </si>
  <si>
    <t xml:space="preserve">B0FC6CDZ17</t>
  </si>
  <si>
    <t xml:space="preserve">W504S00240</t>
  </si>
  <si>
    <t xml:space="preserve">TT-2025527-709-66-B</t>
  </si>
  <si>
    <t xml:space="preserve">B0FB3B4MJN</t>
  </si>
  <si>
    <t xml:space="preserve">N7090000666B</t>
  </si>
  <si>
    <t xml:space="preserve">TT-2025520-504-86-E</t>
  </si>
  <si>
    <t xml:space="preserve">B0F99KQMLS</t>
  </si>
  <si>
    <t xml:space="preserve">W504P181786</t>
  </si>
  <si>
    <t xml:space="preserve">TT-2025520-504-87-K</t>
  </si>
  <si>
    <t xml:space="preserve">B0F99K29TM</t>
  </si>
  <si>
    <t xml:space="preserve">W504P181787</t>
  </si>
  <si>
    <t xml:space="preserve">TT-2025520-504-88-P</t>
  </si>
  <si>
    <t xml:space="preserve">B0F99K29TQ</t>
  </si>
  <si>
    <t xml:space="preserve">W504P181788</t>
  </si>
  <si>
    <t xml:space="preserve">TT-2025527-504-40-K</t>
  </si>
  <si>
    <t xml:space="preserve">B0FB37P5XD</t>
  </si>
  <si>
    <t xml:space="preserve">TT-2025527-504-39-B</t>
  </si>
  <si>
    <t xml:space="preserve">B0FB3B4R5K</t>
  </si>
  <si>
    <t xml:space="preserve">TT-2025603-733-84-K</t>
  </si>
  <si>
    <t xml:space="preserve">B0FBRX6YS5</t>
  </si>
  <si>
    <t xml:space="preserve">N733S241484K</t>
  </si>
  <si>
    <t xml:space="preserve">TT-2025603-733-84-M</t>
  </si>
  <si>
    <t xml:space="preserve">B0FBRZ95NX</t>
  </si>
  <si>
    <t xml:space="preserve">N733S241484M</t>
  </si>
  <si>
    <t xml:space="preserve">TT-2025603-733-84-E</t>
  </si>
  <si>
    <t xml:space="preserve">B0FBRY84PY</t>
  </si>
  <si>
    <t xml:space="preserve">N733S241484E</t>
  </si>
  <si>
    <t xml:space="preserve">TT-2025603-733-86-K</t>
  </si>
  <si>
    <t xml:space="preserve">B0FBRZ131D</t>
  </si>
  <si>
    <t xml:space="preserve">N733S241486K</t>
  </si>
  <si>
    <t xml:space="preserve">TT-2025603-733-86-M</t>
  </si>
  <si>
    <t xml:space="preserve">B0FBRXS3CT</t>
  </si>
  <si>
    <t xml:space="preserve">N733S373385M</t>
  </si>
  <si>
    <t xml:space="preserve">TT-2025603-733-86-E</t>
  </si>
  <si>
    <t xml:space="preserve">B0FBRYNQBZ</t>
  </si>
  <si>
    <t xml:space="preserve">N733S373385E</t>
  </si>
  <si>
    <t xml:space="preserve">TT-2025603-733-75-K</t>
  </si>
  <si>
    <t xml:space="preserve">B0FBS19RXW</t>
  </si>
  <si>
    <t xml:space="preserve">N733S373389K</t>
  </si>
  <si>
    <t xml:space="preserve">TT-2025603-733-75-M</t>
  </si>
  <si>
    <t xml:space="preserve">B0FBRZBBRL</t>
  </si>
  <si>
    <t xml:space="preserve">N733S373389M</t>
  </si>
  <si>
    <t xml:space="preserve">TT-2025603-733-75-E</t>
  </si>
  <si>
    <t xml:space="preserve">B0FBRYNHYH</t>
  </si>
  <si>
    <t xml:space="preserve">N733S242275E</t>
  </si>
  <si>
    <t xml:space="preserve">TT-2025603-733-77-K</t>
  </si>
  <si>
    <t xml:space="preserve">0FBRZCDZK</t>
  </si>
  <si>
    <t xml:space="preserve">N733S373391K</t>
  </si>
  <si>
    <t xml:space="preserve">TT-2025603-733-77-M</t>
  </si>
  <si>
    <t xml:space="preserve">B0FBRZJ2JW</t>
  </si>
  <si>
    <t xml:space="preserve">N733S373391M</t>
  </si>
  <si>
    <t xml:space="preserve">TT-2025603-733-77-E</t>
  </si>
  <si>
    <t xml:space="preserve">B0FBS13P3P</t>
  </si>
  <si>
    <t xml:space="preserve">N733S242277E</t>
  </si>
  <si>
    <t xml:space="preserve">TT-2025603-733-70-E</t>
  </si>
  <si>
    <t xml:space="preserve">B0FBRXVW5G</t>
  </si>
  <si>
    <t xml:space="preserve">N733S247070E</t>
  </si>
  <si>
    <t xml:space="preserve">TT-2025603-733-7077-E</t>
  </si>
  <si>
    <t xml:space="preserve">B0FBRYTZ1D</t>
  </si>
  <si>
    <t xml:space="preserve">N733S351674E</t>
  </si>
  <si>
    <t xml:space="preserve">TT-W2580S32-F-K</t>
  </si>
  <si>
    <t xml:space="preserve">B0FDBCBT33</t>
  </si>
  <si>
    <t xml:space="preserve">W2580S00056</t>
  </si>
  <si>
    <t xml:space="preserve">809-N708W01-B</t>
  </si>
  <si>
    <t xml:space="preserve">B0FCC5JNGZ</t>
  </si>
  <si>
    <t xml:space="preserve">LT000260AAC</t>
  </si>
  <si>
    <t xml:space="preserve">809-N708W01-G</t>
  </si>
  <si>
    <t xml:space="preserve">B0FCC6DPSR</t>
  </si>
  <si>
    <t xml:space="preserve">LT000260AAG</t>
  </si>
  <si>
    <t xml:space="preserve">809-N708W01-R</t>
  </si>
  <si>
    <t xml:space="preserve">B0FCC5HYHV</t>
  </si>
  <si>
    <t xml:space="preserve">LT000260AAR</t>
  </si>
  <si>
    <t xml:space="preserve">809-N709W020-G</t>
  </si>
  <si>
    <t xml:space="preserve">B0F8QV7BYN</t>
  </si>
  <si>
    <t xml:space="preserve">N7090001043E</t>
  </si>
  <si>
    <t xml:space="preserve">809-N709W020-W</t>
  </si>
  <si>
    <t xml:space="preserve">B0F8QX3SXC</t>
  </si>
  <si>
    <t xml:space="preserve">N7090001043K</t>
  </si>
  <si>
    <t xml:space="preserve">809-W2580Z01-F</t>
  </si>
  <si>
    <t xml:space="preserve">B0FDKPTR45</t>
  </si>
  <si>
    <t xml:space="preserve">W2580P314329</t>
  </si>
  <si>
    <t xml:space="preserve">809-W2580Z01-T</t>
  </si>
  <si>
    <t xml:space="preserve">B0FDKRS7GX</t>
  </si>
  <si>
    <t xml:space="preserve">W2580P314330</t>
  </si>
  <si>
    <t xml:space="preserve">809-W504W006-WF</t>
  </si>
  <si>
    <t xml:space="preserve">B0F9TKYPW3</t>
  </si>
  <si>
    <t xml:space="preserve">809-W504W006-WQ</t>
  </si>
  <si>
    <t xml:space="preserve">B0FCC8QLMW</t>
  </si>
  <si>
    <t xml:space="preserve">809-W504W007-G</t>
  </si>
  <si>
    <t xml:space="preserve">B0F9L36Z85</t>
  </si>
  <si>
    <t xml:space="preserve">809-W504W007-W</t>
  </si>
  <si>
    <t xml:space="preserve">B0F9L3MYCX</t>
  </si>
  <si>
    <t xml:space="preserve">809-W504W007-WO</t>
  </si>
  <si>
    <t xml:space="preserve">B0F9L3NZPZ</t>
  </si>
  <si>
    <t xml:space="preserve">809-N709W021-N</t>
  </si>
  <si>
    <t xml:space="preserve">B0FCY7CPLF</t>
  </si>
  <si>
    <t xml:space="preserve">N7090001044N</t>
  </si>
  <si>
    <t xml:space="preserve">809-N709W021-W</t>
  </si>
  <si>
    <t xml:space="preserve">B0FCY5GCR7</t>
  </si>
  <si>
    <t xml:space="preserve">N7090001044K</t>
  </si>
  <si>
    <t xml:space="preserve">TT-W2580S31-Q-K</t>
  </si>
  <si>
    <t xml:space="preserve">B0FDB53716</t>
  </si>
  <si>
    <t xml:space="preserve">W2580S00057</t>
  </si>
  <si>
    <t xml:space="preserve">809-N709W022-F</t>
  </si>
  <si>
    <t xml:space="preserve">B0FD9RNJTB</t>
  </si>
  <si>
    <t xml:space="preserve">809-W2580Z02-F</t>
  </si>
  <si>
    <t xml:space="preserve">B0FD3WT77P</t>
  </si>
  <si>
    <t xml:space="preserve">809-W2580Z02-Q</t>
  </si>
  <si>
    <t xml:space="preserve">B0FD3ZC4ZV</t>
  </si>
  <si>
    <t xml:space="preserve">MM-W2936114747AK-T2</t>
  </si>
  <si>
    <t xml:space="preserve">B0FCS1Y4LX</t>
  </si>
  <si>
    <t xml:space="preserve">806-N729P170557G</t>
  </si>
  <si>
    <t xml:space="preserve">B0FBQXHTDH</t>
  </si>
  <si>
    <t xml:space="preserve">N729P170557G</t>
  </si>
  <si>
    <t xml:space="preserve">806-N729P170557G-0603-MRT</t>
  </si>
  <si>
    <t xml:space="preserve">B0FBR6SFCD</t>
  </si>
  <si>
    <t xml:space="preserve">806-WF321698AAC-0603-MRT</t>
  </si>
  <si>
    <t xml:space="preserve">B0FBRCFF6Y</t>
  </si>
  <si>
    <t xml:space="preserve">806-WF321698AAE-0603-MRT</t>
  </si>
  <si>
    <t xml:space="preserve">B0FBQR16VS</t>
  </si>
  <si>
    <t xml:space="preserve">806-WF321698AAF-0603-MRT</t>
  </si>
  <si>
    <t xml:space="preserve">B0FBQQX45X</t>
  </si>
  <si>
    <t xml:space="preserve">806-N725P296569B-MRT-0609</t>
  </si>
  <si>
    <t xml:space="preserve">B0FCFFK6HV</t>
  </si>
  <si>
    <t xml:space="preserve">806-N725P296569F-MRT-0609</t>
  </si>
  <si>
    <t xml:space="preserve">B0FCFGH5XB</t>
  </si>
  <si>
    <t xml:space="preserve">806-N725P296569K-MRT-0609</t>
  </si>
  <si>
    <t xml:space="preserve">B0FCFDTH2G</t>
  </si>
  <si>
    <t xml:space="preserve">806-N759P223021K-MRT-0612</t>
  </si>
  <si>
    <t xml:space="preserve">B0FCXXY6C7</t>
  </si>
  <si>
    <t xml:space="preserve">806-N729P000006B</t>
  </si>
  <si>
    <t xml:space="preserve">B0FCY81TMX</t>
  </si>
  <si>
    <t xml:space="preserve">N729P000006B</t>
  </si>
  <si>
    <t xml:space="preserve">806-N729P000006K</t>
  </si>
  <si>
    <t xml:space="preserve">B0FCY7VQK9</t>
  </si>
  <si>
    <t xml:space="preserve">N729P000006K</t>
  </si>
  <si>
    <t xml:space="preserve">806-N729P299440B</t>
  </si>
  <si>
    <t xml:space="preserve">B0FCYBR84J</t>
  </si>
  <si>
    <t xml:space="preserve">N729P299440B</t>
  </si>
  <si>
    <t xml:space="preserve">806-N729P299440E</t>
  </si>
  <si>
    <t xml:space="preserve">B0FCYC2HTC</t>
  </si>
  <si>
    <t xml:space="preserve">N729P299440E</t>
  </si>
  <si>
    <t xml:space="preserve">806-N729P299440K</t>
  </si>
  <si>
    <t xml:space="preserve">B0FCY9MC8B</t>
  </si>
  <si>
    <t xml:space="preserve">N729P299440K</t>
  </si>
  <si>
    <t xml:space="preserve">806-N729P289163C</t>
  </si>
  <si>
    <t xml:space="preserve">B0FDFN2N5C</t>
  </si>
  <si>
    <t xml:space="preserve">N729P289163C</t>
  </si>
  <si>
    <t xml:space="preserve">806-N729P289163F</t>
  </si>
  <si>
    <t xml:space="preserve">B0FDF6PDR8</t>
  </si>
  <si>
    <t xml:space="preserve">N729P289163F</t>
  </si>
  <si>
    <t xml:space="preserve">806-N729P289163K</t>
  </si>
  <si>
    <t xml:space="preserve">B0FDFC6TPP</t>
  </si>
  <si>
    <t xml:space="preserve">N729P289163K</t>
  </si>
  <si>
    <t xml:space="preserve">806-W2580S00031</t>
  </si>
  <si>
    <t xml:space="preserve">B0FD9G75C5</t>
  </si>
  <si>
    <t xml:space="preserve">806-W2580S00032</t>
  </si>
  <si>
    <t xml:space="preserve">B0FD9JD7RJ</t>
  </si>
  <si>
    <t xml:space="preserve">806-W2580P316646</t>
  </si>
  <si>
    <t xml:space="preserve">B0FF4VCB88</t>
  </si>
  <si>
    <t xml:space="preserve">W2580P379998</t>
  </si>
  <si>
    <t xml:space="preserve">806-W2580P316650</t>
  </si>
  <si>
    <t xml:space="preserve">B0FF4W9WWC</t>
  </si>
  <si>
    <t xml:space="preserve">W2580P379983</t>
  </si>
  <si>
    <t xml:space="preserve">806-N759P292552B</t>
  </si>
  <si>
    <t xml:space="preserve">B0FFB5LS99</t>
  </si>
  <si>
    <t xml:space="preserve">N759P292552B</t>
  </si>
  <si>
    <t xml:space="preserve">806-N759P292552K</t>
  </si>
  <si>
    <t xml:space="preserve">B0FFB46WWM</t>
  </si>
  <si>
    <t xml:space="preserve">N759P292552K</t>
  </si>
  <si>
    <t xml:space="preserve">OY-W504P263832-DUXXS</t>
  </si>
  <si>
    <t xml:space="preserve">B0F8GL4GXS</t>
  </si>
  <si>
    <t xml:space="preserve">OY-W504P263818-DUXRS</t>
  </si>
  <si>
    <t xml:space="preserve">B0F8H7FVRS</t>
  </si>
  <si>
    <t xml:space="preserve">OY-W2593S00019-DUXBB</t>
  </si>
  <si>
    <t xml:space="preserve">B0F93MFBBB</t>
  </si>
  <si>
    <t xml:space="preserve">OY-W2593S00018-DUX79</t>
  </si>
  <si>
    <t xml:space="preserve">B0F93LSR79</t>
  </si>
  <si>
    <t xml:space="preserve">OY-W2593S00020-DUX8L</t>
  </si>
  <si>
    <t xml:space="preserve">B0F93MKH8L</t>
  </si>
  <si>
    <t xml:space="preserve">OY-N759P227429B-DUXY9</t>
  </si>
  <si>
    <t xml:space="preserve">B0F9WBHTY9</t>
  </si>
  <si>
    <t xml:space="preserve">N759P227429B</t>
  </si>
  <si>
    <t xml:space="preserve">OY-W2580P286695-DUXCK</t>
  </si>
  <si>
    <t xml:space="preserve">B0F9WVMCCK</t>
  </si>
  <si>
    <t xml:space="preserve">OY-W2580S00021-DUXFS</t>
  </si>
  <si>
    <t xml:space="preserve">B0F9X3D1FS</t>
  </si>
  <si>
    <t xml:space="preserve">OY-N817P245321B-DUX41</t>
  </si>
  <si>
    <t xml:space="preserve">B0F9WF6241</t>
  </si>
  <si>
    <t xml:space="preserve">OY-W2580P304986-DUX9B</t>
  </si>
  <si>
    <t xml:space="preserve">B0FBWV9J9B</t>
  </si>
  <si>
    <t xml:space="preserve">OY-W2580P304984-DUXG8</t>
  </si>
  <si>
    <t xml:space="preserve">B0FBWRXMG8</t>
  </si>
  <si>
    <t xml:space="preserve">OY-N759P269734B-DUXCY</t>
  </si>
  <si>
    <t xml:space="preserve">B0F5HQB5CY</t>
  </si>
  <si>
    <t xml:space="preserve">N759P269734B</t>
  </si>
  <si>
    <t xml:space="preserve">OY-N759P269734F-DUXT8</t>
  </si>
  <si>
    <t xml:space="preserve">B0F5HPNST8</t>
  </si>
  <si>
    <t xml:space="preserve">N759P269734F</t>
  </si>
  <si>
    <t xml:space="preserve">OY-N759P269734K-DUX15</t>
  </si>
  <si>
    <t xml:space="preserve">B0F5HLT615</t>
  </si>
  <si>
    <t xml:space="preserve">N759P269734K</t>
  </si>
  <si>
    <t xml:space="preserve">OY-W2593P190148-DUXK6</t>
  </si>
  <si>
    <t xml:space="preserve">B0F5W1R8K6</t>
  </si>
  <si>
    <t xml:space="preserve">OY-W2593P190150-DUXX3</t>
  </si>
  <si>
    <t xml:space="preserve">B0F5W7KXX3</t>
  </si>
  <si>
    <t xml:space="preserve">OY-W2593P233767-DUX9Z</t>
  </si>
  <si>
    <t xml:space="preserve">B0F5VQLT9Z</t>
  </si>
  <si>
    <t xml:space="preserve">OY-W2593P23378-DUXN4</t>
  </si>
  <si>
    <t xml:space="preserve">B0F5VVJ1N4</t>
  </si>
  <si>
    <t xml:space="preserve">TT-2025623-46-F</t>
  </si>
  <si>
    <t xml:space="preserve"/>
  </si>
  <si>
    <t xml:space="preserve">PY-W1858P164938</t>
  </si>
  <si>
    <t xml:space="preserve">B0FGJG3XPD</t>
  </si>
  <si>
    <t xml:space="preserve">PY-W1858P164941</t>
  </si>
  <si>
    <t xml:space="preserve">B0FGJFS43Z</t>
  </si>
  <si>
    <t xml:space="preserve">LYJ-W1858P164941</t>
  </si>
  <si>
    <t xml:space="preserve">B0FGJJGD15</t>
  </si>
  <si>
    <t xml:space="preserve">LYJ-W1858P164938</t>
  </si>
  <si>
    <t xml:space="preserve">B0FGJN4GJ3</t>
  </si>
  <si>
    <t xml:space="preserve">LYJ-W504P191652</t>
  </si>
  <si>
    <t xml:space="preserve">B0FGNB75JH</t>
  </si>
  <si>
    <t xml:space="preserve">LYJ-W504P191655</t>
  </si>
  <si>
    <t xml:space="preserve">B0FGNTWB2N</t>
  </si>
  <si>
    <t xml:space="preserve">LYJ-W504P208048</t>
  </si>
  <si>
    <t xml:space="preserve">B0FGNYXMKQ</t>
  </si>
  <si>
    <t xml:space="preserve">LYJ-W504P191644</t>
  </si>
  <si>
    <t xml:space="preserve">B0FGNYT3GL</t>
  </si>
  <si>
    <t xml:space="preserve">LYJ-W504P191646</t>
  </si>
  <si>
    <t xml:space="preserve">B0FGNF63PB</t>
  </si>
  <si>
    <t xml:space="preserve">TT-2025618-84-TXL</t>
  </si>
  <si>
    <t xml:space="preserve">B0FDKRPKQ8</t>
  </si>
  <si>
    <t xml:space="preserve">TT-2025618-86-FU</t>
  </si>
  <si>
    <t xml:space="preserve">B0FDKQJVFG</t>
  </si>
  <si>
    <t xml:space="preserve">TT-2025623-50-Q</t>
  </si>
  <si>
    <t xml:space="preserve">B0FF4XZS1M</t>
  </si>
  <si>
    <t xml:space="preserve">TT-2025702GM-INS-185K-UX</t>
  </si>
  <si>
    <t xml:space="preserve">B0FGD35KCF</t>
  </si>
  <si>
    <t xml:space="preserve">TT-2025702GM-INS-190K-UX</t>
  </si>
  <si>
    <t xml:space="preserve">B0FGD78JJP</t>
  </si>
  <si>
    <t xml:space="preserve">TT-2025702GM-INS-189E-UX</t>
  </si>
  <si>
    <t xml:space="preserve">B0FGD5T1LC</t>
  </si>
  <si>
    <t xml:space="preserve">TT-2025704-19-593K</t>
  </si>
  <si>
    <t xml:space="preserve">B0FGPRRJQV</t>
  </si>
  <si>
    <t xml:space="preserve">W2593P440589</t>
  </si>
  <si>
    <t xml:space="preserve">TT-2025704-22-593M</t>
  </si>
  <si>
    <t xml:space="preserve">B0FGPL5MKJ</t>
  </si>
  <si>
    <t xml:space="preserve">W2593P440591</t>
  </si>
  <si>
    <t xml:space="preserve">TT-2025704-32-593B</t>
  </si>
  <si>
    <t xml:space="preserve">B0FGQBR2FW</t>
  </si>
  <si>
    <t xml:space="preserve">W2593S00032</t>
  </si>
  <si>
    <t xml:space="preserve">TT-2025704-36-593B</t>
  </si>
  <si>
    <t xml:space="preserve">B0FGQFCHR8</t>
  </si>
  <si>
    <t xml:space="preserve">W2593S00041</t>
  </si>
  <si>
    <t xml:space="preserve">TT-2025508-WM-470D</t>
  </si>
  <si>
    <t xml:space="preserve">B0F7XT6FDR</t>
  </si>
  <si>
    <t xml:space="preserve">TT-2025508-WM-470K</t>
  </si>
  <si>
    <t xml:space="preserve">B0F7XVMDKG</t>
  </si>
  <si>
    <t xml:space="preserve">TT-20250319-021-ISP-oak</t>
  </si>
  <si>
    <t xml:space="preserve">B0FB3YGRNC</t>
  </si>
  <si>
    <t xml:space="preserve">OY-N725P296576E-DUXS9</t>
  </si>
  <si>
    <t xml:space="preserve">BOFF9GZTS9</t>
  </si>
  <si>
    <t xml:space="preserve">N725P296576E</t>
  </si>
  <si>
    <t xml:space="preserve">OY-N725P296576K-DUX2P</t>
  </si>
  <si>
    <t xml:space="preserve">BOFF9CJ32P</t>
  </si>
  <si>
    <t xml:space="preserve">N725P296576K</t>
  </si>
  <si>
    <t xml:space="preserve">OY-N725P296576B-DUX7B</t>
  </si>
  <si>
    <t xml:space="preserve">BOFF8YB97B</t>
  </si>
  <si>
    <t xml:space="preserve">N725P296576B</t>
  </si>
  <si>
    <t xml:space="preserve">809-W2580Z03-F</t>
  </si>
  <si>
    <t xml:space="preserve">B0FFGXHCBD</t>
  </si>
  <si>
    <t xml:space="preserve">809-W2580Z03-Q</t>
  </si>
  <si>
    <t xml:space="preserve">B0FFGWF7BW</t>
  </si>
  <si>
    <t xml:space="preserve">809-W2580Z04-F</t>
  </si>
  <si>
    <t xml:space="preserve">B0FFGX6MVH</t>
  </si>
  <si>
    <t xml:space="preserve">809-W2580Z04-Q</t>
  </si>
  <si>
    <t xml:space="preserve">B0FFGYXHFM</t>
  </si>
  <si>
    <t xml:space="preserve">809-W2580Z05-F</t>
  </si>
  <si>
    <t xml:space="preserve">B0FFT44QC4</t>
  </si>
  <si>
    <t xml:space="preserve">809-W2580Z05-Q</t>
  </si>
  <si>
    <t xml:space="preserve">B0FFT41Y27</t>
  </si>
  <si>
    <t xml:space="preserve">809-N709W023-B</t>
  </si>
  <si>
    <t xml:space="preserve">B0FGQ3HJH2</t>
  </si>
  <si>
    <t xml:space="preserve">N7090000667B</t>
  </si>
  <si>
    <t xml:space="preserve">809-N709W023-W</t>
  </si>
  <si>
    <t xml:space="preserve">B0FGPZHLSM</t>
  </si>
  <si>
    <t xml:space="preserve">N7090000667K</t>
  </si>
  <si>
    <t xml:space="preserve">809-N709W024-B</t>
  </si>
  <si>
    <t xml:space="preserve">B0FGQ5VGK6</t>
  </si>
  <si>
    <t xml:space="preserve">GX000620AAD</t>
  </si>
  <si>
    <t xml:space="preserve">809-N709W024-N</t>
  </si>
  <si>
    <t xml:space="preserve">B0FGQJ3WXN</t>
  </si>
  <si>
    <t xml:space="preserve">GX000620AAB-1</t>
  </si>
  <si>
    <t xml:space="preserve">809-N709W024-W</t>
  </si>
  <si>
    <t xml:space="preserve">B0FGQ13CD2</t>
  </si>
  <si>
    <t xml:space="preserve">GX000620AAK-1</t>
  </si>
  <si>
    <t xml:space="preserve">809-N709W025-B</t>
  </si>
  <si>
    <t xml:space="preserve">B0FGJBLSL2</t>
  </si>
  <si>
    <t xml:space="preserve">809-N709W025-S</t>
  </si>
  <si>
    <t xml:space="preserve">B0FGJ9HGYS</t>
  </si>
  <si>
    <t xml:space="preserve">809-N709W026-LB</t>
  </si>
  <si>
    <t xml:space="preserve">B0FGJCMP9K</t>
  </si>
  <si>
    <t xml:space="preserve">N750P244915B</t>
  </si>
  <si>
    <t xml:space="preserve">809-N709W026-LW</t>
  </si>
  <si>
    <t xml:space="preserve">B0FGJBZPFY</t>
  </si>
  <si>
    <t xml:space="preserve">N750P244915K</t>
  </si>
  <si>
    <t xml:space="preserve">809-N709W027-P</t>
  </si>
  <si>
    <t xml:space="preserve">B0FDG9BJ54</t>
  </si>
  <si>
    <t xml:space="preserve">N7090005005H</t>
  </si>
  <si>
    <t xml:space="preserve">809-N709W027-W</t>
  </si>
  <si>
    <t xml:space="preserve">B0FDGBGSSF</t>
  </si>
  <si>
    <t xml:space="preserve">N7090005005K</t>
  </si>
  <si>
    <t xml:space="preserve">809-N709W028-G</t>
  </si>
  <si>
    <t xml:space="preserve">B0FGQ6B3M6</t>
  </si>
  <si>
    <t xml:space="preserve">N7090005006E</t>
  </si>
  <si>
    <t xml:space="preserve">809-N709W028-W</t>
  </si>
  <si>
    <t xml:space="preserve">B0FGPZ7RVP</t>
  </si>
  <si>
    <t xml:space="preserve">N7090005006K</t>
  </si>
  <si>
    <t xml:space="preserve">809-N709W029-N</t>
  </si>
  <si>
    <t xml:space="preserve">B0FGQ3BZBX</t>
  </si>
  <si>
    <t xml:space="preserve">N7090002223D</t>
  </si>
  <si>
    <t xml:space="preserve">809-N709W029-W</t>
  </si>
  <si>
    <t xml:space="preserve">B0FGQ2WH7D</t>
  </si>
  <si>
    <t xml:space="preserve">N7090002223K</t>
  </si>
  <si>
    <t xml:space="preserve">809-N750W003-T</t>
  </si>
  <si>
    <t xml:space="preserve">B0FCSDTZP5</t>
  </si>
  <si>
    <t xml:space="preserve">809-W2580Z06-TX</t>
  </si>
  <si>
    <t xml:space="preserve">B0FCSDSB1R</t>
  </si>
  <si>
    <t xml:space="preserve">809-W2580Z07-FL</t>
  </si>
  <si>
    <t xml:space="preserve">B0FCSRZGDV</t>
  </si>
  <si>
    <t xml:space="preserve">809-W2580Z08-Q</t>
  </si>
  <si>
    <t xml:space="preserve">B0FFSVF3L4</t>
  </si>
  <si>
    <t xml:space="preserve">809-W2593Z005-F</t>
  </si>
  <si>
    <t xml:space="preserve">B0FGJFPN4B</t>
  </si>
  <si>
    <t xml:space="preserve">809-W2593Z005-Q</t>
  </si>
  <si>
    <t xml:space="preserve">B0FGJFYRH7</t>
  </si>
  <si>
    <t xml:space="preserve">TT-2025717-580-34-F</t>
  </si>
  <si>
    <t xml:space="preserve">B0FHWFS9MY</t>
  </si>
  <si>
    <t xml:space="preserve">W2580S00080</t>
  </si>
  <si>
    <t xml:space="preserve">TT-2025717-580-33-Q</t>
  </si>
  <si>
    <t xml:space="preserve">B0FHW9JS4H</t>
  </si>
  <si>
    <t xml:space="preserve">W2580S00071</t>
  </si>
  <si>
    <t xml:space="preserve">806-N729P177787K</t>
  </si>
  <si>
    <t xml:space="preserve">B0FFSQWJTJ</t>
  </si>
  <si>
    <t xml:space="preserve">N729P177787K</t>
  </si>
  <si>
    <t xml:space="preserve">806-N759P292550B</t>
  </si>
  <si>
    <t xml:space="preserve">B0FFSKH1NW</t>
  </si>
  <si>
    <t xml:space="preserve">N759P292550B</t>
  </si>
  <si>
    <t xml:space="preserve">806-N759P292550K</t>
  </si>
  <si>
    <t xml:space="preserve">B0FFSKMGJD</t>
  </si>
  <si>
    <t xml:space="preserve">N759P292550K</t>
  </si>
  <si>
    <t xml:space="preserve">806-N759P292551B</t>
  </si>
  <si>
    <t xml:space="preserve">B0FFSG3L78</t>
  </si>
  <si>
    <t xml:space="preserve">N759P292551B</t>
  </si>
  <si>
    <t xml:space="preserve">806-N759P292551K</t>
  </si>
  <si>
    <t xml:space="preserve">B0FFSDFB3P</t>
  </si>
  <si>
    <t xml:space="preserve">N759P292551K</t>
  </si>
  <si>
    <t xml:space="preserve">806-N725P296118B</t>
  </si>
  <si>
    <t xml:space="preserve">B0FH4NHMXD</t>
  </si>
  <si>
    <t xml:space="preserve">N725P296118B</t>
  </si>
  <si>
    <t xml:space="preserve">806-N725P296118K</t>
  </si>
  <si>
    <t xml:space="preserve">B0FH4Q5XF6</t>
  </si>
  <si>
    <t xml:space="preserve">N725P296118K</t>
  </si>
  <si>
    <t xml:space="preserve">806-N759P252821G</t>
  </si>
  <si>
    <t xml:space="preserve">B0FH4L4M43</t>
  </si>
  <si>
    <t xml:space="preserve">N725P346896G</t>
  </si>
  <si>
    <t xml:space="preserve">806-N759P252821C</t>
  </si>
  <si>
    <t xml:space="preserve">B0FH4MV33G</t>
  </si>
  <si>
    <t xml:space="preserve">N759P252821C</t>
  </si>
  <si>
    <t xml:space="preserve">806-N729P299364B</t>
  </si>
  <si>
    <t xml:space="preserve">B0FH6PM71S</t>
  </si>
  <si>
    <t xml:space="preserve">N729P299364B</t>
  </si>
  <si>
    <t xml:space="preserve">806-N729P299364E</t>
  </si>
  <si>
    <t xml:space="preserve">B0FH6MD1T7</t>
  </si>
  <si>
    <t xml:space="preserve">N729P299364E</t>
  </si>
  <si>
    <t xml:space="preserve">806-N729P299364K</t>
  </si>
  <si>
    <t xml:space="preserve">B0FH6NLH1X</t>
  </si>
  <si>
    <t xml:space="preserve">N729P299364K</t>
  </si>
  <si>
    <t xml:space="preserve">806-W2580S00033</t>
  </si>
  <si>
    <t xml:space="preserve">B0FHVG1L6T</t>
  </si>
  <si>
    <t xml:space="preserve">806-W2580S00034</t>
  </si>
  <si>
    <t xml:space="preserve">B0FHVMGRS5</t>
  </si>
  <si>
    <t xml:space="preserve">806-N725P283623C-0630</t>
  </si>
  <si>
    <t xml:space="preserve">B0FG2C2331</t>
  </si>
  <si>
    <t xml:space="preserve">N725P283623C</t>
  </si>
  <si>
    <t xml:space="preserve">806-N725P283623K-0710</t>
  </si>
  <si>
    <t xml:space="preserve">B0FH64RF6P</t>
  </si>
  <si>
    <t xml:space="preserve">OY-W2593P296909-DUXLL</t>
  </si>
  <si>
    <t xml:space="preserve">B0FF28CRLL</t>
  </si>
  <si>
    <t xml:space="preserve">OY-W2593P296911-DUX9S</t>
  </si>
  <si>
    <t xml:space="preserve">B0FF28GV9S</t>
  </si>
  <si>
    <t xml:space="preserve">OY-W2593P296919-DUXF1</t>
  </si>
  <si>
    <t xml:space="preserve">B0FF263JF1</t>
  </si>
  <si>
    <t xml:space="preserve">OY-W2593P296922-DUX78</t>
  </si>
  <si>
    <t xml:space="preserve">B0FF26ST78</t>
  </si>
  <si>
    <t xml:space="preserve">MM-W293717P3586AK-FULL</t>
  </si>
  <si>
    <t xml:space="preserve">B0FHW9TCS4</t>
  </si>
  <si>
    <t xml:space="preserve">806-N7090004011B</t>
  </si>
  <si>
    <t xml:space="preserve">B0FJDY18L6</t>
  </si>
  <si>
    <t xml:space="preserve">N7090004011B</t>
  </si>
  <si>
    <t xml:space="preserve">806-N7090004010B</t>
  </si>
  <si>
    <t xml:space="preserve">B0FJF6ZDXN</t>
  </si>
  <si>
    <t xml:space="preserve">N7090004010B</t>
  </si>
  <si>
    <t xml:space="preserve">806-LT000261AAC</t>
  </si>
  <si>
    <t xml:space="preserve">B0FJFPBGG8</t>
  </si>
  <si>
    <t xml:space="preserve">LT000261AAC</t>
  </si>
  <si>
    <t xml:space="preserve">806-LT000261AAR</t>
  </si>
  <si>
    <t xml:space="preserve">B0FJFLX3CH</t>
  </si>
  <si>
    <t xml:space="preserve">LT000261AAR</t>
  </si>
  <si>
    <t xml:space="preserve">806-LT000261AAG</t>
  </si>
  <si>
    <t xml:space="preserve">B0FJFK8SLR</t>
  </si>
  <si>
    <t xml:space="preserve">LT000261AAG</t>
  </si>
  <si>
    <t xml:space="preserve">806-N729P321378B</t>
  </si>
  <si>
    <t xml:space="preserve">B0FJXVD3Z8</t>
  </si>
  <si>
    <t xml:space="preserve">N729P321378B</t>
  </si>
  <si>
    <t xml:space="preserve">806-N729P321378K</t>
  </si>
  <si>
    <t xml:space="preserve">B0FJXRFTZS</t>
  </si>
  <si>
    <t xml:space="preserve">N729P321378K</t>
  </si>
  <si>
    <t xml:space="preserve">806-N729P321376F</t>
  </si>
  <si>
    <t xml:space="preserve">B0FJXV73DY</t>
  </si>
  <si>
    <t xml:space="preserve">N729P321376F</t>
  </si>
  <si>
    <t xml:space="preserve">806-N729P321376K</t>
  </si>
  <si>
    <t xml:space="preserve">B0FJXRGPB3</t>
  </si>
  <si>
    <t xml:space="preserve">N729P321376K</t>
  </si>
  <si>
    <t xml:space="preserve">806-N729P183716E</t>
  </si>
  <si>
    <t xml:space="preserve">B0FJXRR8MX</t>
  </si>
  <si>
    <t xml:space="preserve">N729P183716E</t>
  </si>
  <si>
    <t xml:space="preserve">806-ST000142AAD</t>
  </si>
  <si>
    <t xml:space="preserve">B0FJXGYTKV</t>
  </si>
  <si>
    <t xml:space="preserve">ST000142AAD</t>
  </si>
  <si>
    <t xml:space="preserve">806-ST000142AAP</t>
  </si>
  <si>
    <t xml:space="preserve">B0FJXMTY65</t>
  </si>
  <si>
    <t xml:space="preserve">ST000142AAP</t>
  </si>
  <si>
    <t xml:space="preserve">806-ST000144AAP</t>
  </si>
  <si>
    <t xml:space="preserve">B0FJXMF4FX</t>
  </si>
  <si>
    <t xml:space="preserve">ST000144AAP</t>
  </si>
  <si>
    <t xml:space="preserve">806-ST000144AAD</t>
  </si>
  <si>
    <t xml:space="preserve">B0FJXK4ZY2</t>
  </si>
  <si>
    <t xml:space="preserve">ST000144AAD</t>
  </si>
  <si>
    <t xml:space="preserve">806-N7090001047K</t>
  </si>
  <si>
    <t xml:space="preserve">B0FJF9L1F2</t>
  </si>
  <si>
    <t xml:space="preserve">N7090001047K-1</t>
  </si>
  <si>
    <t xml:space="preserve">806-N7090001047E</t>
  </si>
  <si>
    <t xml:space="preserve">B0FJF85N8R</t>
  </si>
  <si>
    <t xml:space="preserve">N7090001047E-1</t>
  </si>
  <si>
    <t xml:space="preserve">806-N7090001046E</t>
  </si>
  <si>
    <t xml:space="preserve">B0FJF85HSW</t>
  </si>
  <si>
    <t xml:space="preserve">N7090001046E</t>
  </si>
  <si>
    <t xml:space="preserve">806-N7090001046K</t>
  </si>
  <si>
    <t xml:space="preserve">B0FJF7KDDG</t>
  </si>
  <si>
    <t xml:space="preserve">N7090001046K</t>
  </si>
  <si>
    <t xml:space="preserve">806-WF530472AAD</t>
  </si>
  <si>
    <t xml:space="preserve">B0FJRM887P</t>
  </si>
  <si>
    <t xml:space="preserve">806-N729P285517B</t>
  </si>
  <si>
    <t xml:space="preserve">B0FJRL4T9N</t>
  </si>
  <si>
    <t xml:space="preserve">N729P285517B</t>
  </si>
  <si>
    <t xml:space="preserve">806-N729P299505K</t>
  </si>
  <si>
    <t xml:space="preserve">B0FJRGF551</t>
  </si>
  <si>
    <t xml:space="preserve">N729P299505K</t>
  </si>
  <si>
    <t xml:space="preserve">806-N729P299505E</t>
  </si>
  <si>
    <t xml:space="preserve">B0FJRHRJV8</t>
  </si>
  <si>
    <t xml:space="preserve">N729P299505E</t>
  </si>
  <si>
    <t xml:space="preserve">806-N729P299505B</t>
  </si>
  <si>
    <t xml:space="preserve">B0FJRG9DB2</t>
  </si>
  <si>
    <t xml:space="preserve">N729P299505B</t>
  </si>
  <si>
    <t xml:space="preserve">806-N729P299505F</t>
  </si>
  <si>
    <t xml:space="preserve">B0FJRG76K7</t>
  </si>
  <si>
    <t xml:space="preserve">N729P299505F</t>
  </si>
  <si>
    <t xml:space="preserve">806-N729P280194E</t>
  </si>
  <si>
    <t xml:space="preserve">B0FJM7JXWG</t>
  </si>
  <si>
    <t xml:space="preserve">N729P280194E</t>
  </si>
  <si>
    <t xml:space="preserve">806-N729P280194B</t>
  </si>
  <si>
    <t xml:space="preserve">B0FJM7TT4C</t>
  </si>
  <si>
    <t xml:space="preserve">N729P280194B</t>
  </si>
  <si>
    <t xml:space="preserve">806-N729P192077E</t>
  </si>
  <si>
    <t xml:space="preserve">B0FJM99C9L</t>
  </si>
  <si>
    <t xml:space="preserve">N729P192077E</t>
  </si>
  <si>
    <t xml:space="preserve">806-N729P192077F</t>
  </si>
  <si>
    <t xml:space="preserve">B0FJMC3C4B</t>
  </si>
  <si>
    <t xml:space="preserve">N729P192077F</t>
  </si>
  <si>
    <t xml:space="preserve">806-N7090000672B</t>
  </si>
  <si>
    <t xml:space="preserve">B0FJFKFHPD</t>
  </si>
  <si>
    <t xml:space="preserve">N7090000672B</t>
  </si>
  <si>
    <t xml:space="preserve">806-N7090000667K</t>
  </si>
  <si>
    <t xml:space="preserve">B0FJDY9H7T</t>
  </si>
  <si>
    <t xml:space="preserve">806-N7090000667B</t>
  </si>
  <si>
    <t xml:space="preserve">B0FJF3TT76</t>
  </si>
  <si>
    <t xml:space="preserve">806-N729P299363K</t>
  </si>
  <si>
    <t xml:space="preserve">B0FH6KK86C</t>
  </si>
  <si>
    <t xml:space="preserve">N729P299363K</t>
  </si>
  <si>
    <t xml:space="preserve">806-N729P299363E</t>
  </si>
  <si>
    <t xml:space="preserve">B0FH6VQM6G</t>
  </si>
  <si>
    <t xml:space="preserve">N729P299363E</t>
  </si>
  <si>
    <t xml:space="preserve">TT-2025728-504-48</t>
  </si>
  <si>
    <t xml:space="preserve">B0FK5H5924</t>
  </si>
  <si>
    <t xml:space="preserve">806-N729P192078K</t>
  </si>
  <si>
    <t xml:space="preserve">B0FK4T6QX9</t>
  </si>
  <si>
    <t xml:space="preserve">N729P192078K</t>
  </si>
  <si>
    <t xml:space="preserve">806-N729P290689E</t>
  </si>
  <si>
    <t xml:space="preserve">B0FK53X3CH</t>
  </si>
  <si>
    <t xml:space="preserve">N729P290689E</t>
  </si>
  <si>
    <t xml:space="preserve">806-N729P290689K</t>
  </si>
  <si>
    <t xml:space="preserve">B0FK549D1Q</t>
  </si>
  <si>
    <t xml:space="preserve">N729P290689K</t>
  </si>
  <si>
    <t xml:space="preserve">806-N729P292170B</t>
  </si>
  <si>
    <t xml:space="preserve">B0FKG72CX7</t>
  </si>
  <si>
    <t xml:space="preserve">N729P292170B</t>
  </si>
  <si>
    <t xml:space="preserve">806-N729P292170K</t>
  </si>
  <si>
    <t xml:space="preserve">B0FKGJDL72</t>
  </si>
  <si>
    <t xml:space="preserve">N729P292170K</t>
  </si>
  <si>
    <t xml:space="preserve">806-ST000143AAN-0725</t>
  </si>
  <si>
    <t xml:space="preserve">B0FJY88GD2</t>
  </si>
  <si>
    <t xml:space="preserve">ST000143AAN</t>
  </si>
  <si>
    <t xml:space="preserve">806-ST000143AAP-0725</t>
  </si>
  <si>
    <t xml:space="preserve">B0FJY4FBD5</t>
  </si>
  <si>
    <t xml:space="preserve">ST000143AAP</t>
  </si>
  <si>
    <t xml:space="preserve">TT-2025728-504-47</t>
  </si>
  <si>
    <t xml:space="preserve">B0FK5HQTKD</t>
  </si>
  <si>
    <t xml:space="preserve">806-N759P252821K-0811</t>
  </si>
  <si>
    <t xml:space="preserve">B0FLXK55GN</t>
  </si>
  <si>
    <t xml:space="preserve">MM-W2938066774AK-F2</t>
  </si>
  <si>
    <t xml:space="preserve">B0FLDNVFGZ</t>
  </si>
  <si>
    <t xml:space="preserve">806-N759P223021B-0806</t>
  </si>
  <si>
    <t xml:space="preserve">B0FLDTP59Y</t>
  </si>
  <si>
    <t xml:space="preserve">806-ST000087AAD-0818</t>
  </si>
  <si>
    <t xml:space="preserve">B0FMRSS37Y</t>
  </si>
  <si>
    <t xml:space="preserve">ST000087AAD--2026</t>
  </si>
  <si>
    <t xml:space="preserve">806-N725P245278B-0811</t>
  </si>
  <si>
    <t xml:space="preserve">B0FLY2VYDF</t>
  </si>
  <si>
    <t xml:space="preserve">806-N725P245278E-0811</t>
  </si>
  <si>
    <t xml:space="preserve">B0FLY33T5Q</t>
  </si>
  <si>
    <t xml:space="preserve">806-N725P245278K-0811</t>
  </si>
  <si>
    <t xml:space="preserve">B0FLY2M5ZW</t>
  </si>
  <si>
    <t xml:space="preserve">806-N725P246500B-0811</t>
  </si>
  <si>
    <t xml:space="preserve">B0FLXZ9ZJ5</t>
  </si>
  <si>
    <t xml:space="preserve">N725P246500B</t>
  </si>
  <si>
    <t xml:space="preserve">806-N725P246500C-0811</t>
  </si>
  <si>
    <t xml:space="preserve">B0FLY289QM</t>
  </si>
  <si>
    <t xml:space="preserve">N725P246500C</t>
  </si>
  <si>
    <t xml:space="preserve">806-N725P246500E-0811</t>
  </si>
  <si>
    <t xml:space="preserve">B0FLY1P7KF</t>
  </si>
  <si>
    <t xml:space="preserve">806-N725P246500G-0811</t>
  </si>
  <si>
    <t xml:space="preserve">B0FLY4VC5N</t>
  </si>
  <si>
    <t xml:space="preserve">806-N725P246500K-0811</t>
  </si>
  <si>
    <t xml:space="preserve">B0FLXZN5DZ</t>
  </si>
  <si>
    <t xml:space="preserve">806-N725P296567B-0804</t>
  </si>
  <si>
    <t xml:space="preserve">B0FL241VVH</t>
  </si>
  <si>
    <t xml:space="preserve">N725P296567B</t>
  </si>
  <si>
    <t xml:space="preserve">806-N725P296567K-0804</t>
  </si>
  <si>
    <t xml:space="preserve">B0FL21ZKKD</t>
  </si>
  <si>
    <t xml:space="preserve">N725P296567K</t>
  </si>
  <si>
    <t xml:space="preserve">806-N725P296576B-0804</t>
  </si>
  <si>
    <t xml:space="preserve">B0FL1YNQKY</t>
  </si>
  <si>
    <t xml:space="preserve">806-N725P296576E-0804</t>
  </si>
  <si>
    <t xml:space="preserve">B0FL1W7T9Q</t>
  </si>
  <si>
    <t xml:space="preserve">806-N725P296576K-0804</t>
  </si>
  <si>
    <t xml:space="preserve">B0FL234PS5</t>
  </si>
  <si>
    <t xml:space="preserve">806-N729P183735C</t>
  </si>
  <si>
    <t xml:space="preserve">B0FMY8FYX4</t>
  </si>
  <si>
    <t xml:space="preserve">N729P183735C</t>
  </si>
  <si>
    <t xml:space="preserve">806-N729P183735E</t>
  </si>
  <si>
    <t xml:space="preserve">B0FMY7M1HK</t>
  </si>
  <si>
    <t xml:space="preserve">N729P183735E</t>
  </si>
  <si>
    <t xml:space="preserve">806-N729P321351N</t>
  </si>
  <si>
    <t xml:space="preserve">B0FMRQK24W</t>
  </si>
  <si>
    <t xml:space="preserve">N729P321351N</t>
  </si>
  <si>
    <t xml:space="preserve">806-N759P225994B-0804</t>
  </si>
  <si>
    <t xml:space="preserve">B0FL225NRY</t>
  </si>
  <si>
    <t xml:space="preserve">806-N759P225994E-0804</t>
  </si>
  <si>
    <t xml:space="preserve">B0FL231HSB</t>
  </si>
  <si>
    <t xml:space="preserve">806-N759P225994F-0804</t>
  </si>
  <si>
    <t xml:space="preserve">B0FL22HR6F</t>
  </si>
  <si>
    <t xml:space="preserve">806-N759P225994G-0804</t>
  </si>
  <si>
    <t xml:space="preserve">B0FL1YRJL9</t>
  </si>
  <si>
    <t xml:space="preserve">806-N759P225994K-0804</t>
  </si>
  <si>
    <t xml:space="preserve">B0FL229SQH</t>
  </si>
  <si>
    <t xml:space="preserve">806-W2580P3143-10PCS</t>
  </si>
  <si>
    <t xml:space="preserve">B0FLPYZTMV</t>
  </si>
  <si>
    <t xml:space="preserve">W2580P3143</t>
  </si>
  <si>
    <t xml:space="preserve">806-W2580P3143-2PCS</t>
  </si>
  <si>
    <t xml:space="preserve">B0FLPGTL4T</t>
  </si>
  <si>
    <t xml:space="preserve">806-W2580P3143-4PCS</t>
  </si>
  <si>
    <t xml:space="preserve">B0FLP5TPVP</t>
  </si>
  <si>
    <t xml:space="preserve">806-W2580P3143-6PCS</t>
  </si>
  <si>
    <t xml:space="preserve">B0FLQ2S46L</t>
  </si>
  <si>
    <t xml:space="preserve">806-W2580P3143-8PCS</t>
  </si>
  <si>
    <t xml:space="preserve">B0FLQ37ZBD</t>
  </si>
  <si>
    <t xml:space="preserve">806-W2580P351278-MRT</t>
  </si>
  <si>
    <t xml:space="preserve">B0FN3YXSFJ</t>
  </si>
  <si>
    <t xml:space="preserve">W2580P379980</t>
  </si>
  <si>
    <t xml:space="preserve">806-W2580P351279-MRT</t>
  </si>
  <si>
    <t xml:space="preserve">B0FN3YG6MM</t>
  </si>
  <si>
    <t xml:space="preserve">W2580P379995</t>
  </si>
  <si>
    <t xml:space="preserve">806-W2580S00037</t>
  </si>
  <si>
    <t xml:space="preserve">B0FN3YW6B4</t>
  </si>
  <si>
    <t xml:space="preserve">W2580S00058</t>
  </si>
  <si>
    <t xml:space="preserve">806-W2580S00038</t>
  </si>
  <si>
    <t xml:space="preserve">B0FN3VZKYC</t>
  </si>
  <si>
    <t xml:space="preserve">W2580S00059</t>
  </si>
  <si>
    <t xml:space="preserve">806-N725P296567C-0804</t>
  </si>
  <si>
    <t xml:space="preserve">B0FL1W8G7V</t>
  </si>
  <si>
    <t xml:space="preserve">N725P296567C</t>
  </si>
  <si>
    <t xml:space="preserve">806-N759P225994C-0804</t>
  </si>
  <si>
    <t xml:space="preserve">B0FL1W7YR7</t>
  </si>
  <si>
    <t xml:space="preserve">MM-W293825S39AK-QUEEN</t>
  </si>
  <si>
    <t xml:space="preserve">B0FNN13N37</t>
  </si>
  <si>
    <t xml:space="preserve">W2593S00039</t>
  </si>
  <si>
    <t xml:space="preserve">TT-2025826-38-AAB-Q</t>
  </si>
  <si>
    <t xml:space="preserve">B0FNRFDJMH</t>
  </si>
  <si>
    <t xml:space="preserve">TT-2025826-37-AAB-F</t>
  </si>
  <si>
    <t xml:space="preserve">B0FNRHJSZL</t>
  </si>
  <si>
    <t xml:space="preserve">806-N725P192821B</t>
  </si>
  <si>
    <t xml:space="preserve">B0FNCD1LCH</t>
  </si>
  <si>
    <t xml:space="preserve">N725P192821B</t>
  </si>
  <si>
    <t xml:space="preserve">806-N725P192821K</t>
  </si>
  <si>
    <t xml:space="preserve">B0FNCDPCX6</t>
  </si>
  <si>
    <t xml:space="preserve">N725P192821K</t>
  </si>
  <si>
    <t xml:space="preserve">806-N725P195132B</t>
  </si>
  <si>
    <t xml:space="preserve">B0FNCCVSS3</t>
  </si>
  <si>
    <t xml:space="preserve">N725P195132B</t>
  </si>
  <si>
    <t xml:space="preserve">806-N725P195132K</t>
  </si>
  <si>
    <t xml:space="preserve">B0FNCDC55F</t>
  </si>
  <si>
    <t xml:space="preserve">N725P195132K</t>
  </si>
  <si>
    <t xml:space="preserve">806-N725P195410B</t>
  </si>
  <si>
    <t xml:space="preserve">B0FNCDNJDK</t>
  </si>
  <si>
    <t xml:space="preserve">806-N725P195410C</t>
  </si>
  <si>
    <t xml:space="preserve">B0FNCD21QX</t>
  </si>
  <si>
    <t xml:space="preserve">N725P195410C</t>
  </si>
  <si>
    <t xml:space="preserve">806-N725P314034B</t>
  </si>
  <si>
    <t xml:space="preserve">B0FP2FGB1H</t>
  </si>
  <si>
    <t xml:space="preserve">N725P314034B</t>
  </si>
  <si>
    <t xml:space="preserve">806-N725P314034F</t>
  </si>
  <si>
    <t xml:space="preserve">B0FP2F8VGF</t>
  </si>
  <si>
    <t xml:space="preserve">N725P314034F</t>
  </si>
  <si>
    <t xml:space="preserve">806-N725P314034K</t>
  </si>
  <si>
    <t xml:space="preserve">B0FP2KCMW9</t>
  </si>
  <si>
    <t xml:space="preserve">N725P314034K</t>
  </si>
  <si>
    <t xml:space="preserve">806-N733P335064E</t>
  </si>
  <si>
    <t xml:space="preserve">B0FN7WFNT3</t>
  </si>
  <si>
    <t xml:space="preserve">N733P335064E</t>
  </si>
  <si>
    <t xml:space="preserve">806-N733P335064K</t>
  </si>
  <si>
    <t xml:space="preserve">B0FN7V6BHP</t>
  </si>
  <si>
    <t xml:space="preserve">N733P335064K</t>
  </si>
  <si>
    <t xml:space="preserve">806-N733P335068E</t>
  </si>
  <si>
    <t xml:space="preserve">B0FN7LTPV8</t>
  </si>
  <si>
    <t xml:space="preserve">N733P335068E</t>
  </si>
  <si>
    <t xml:space="preserve">806-N733P335068K</t>
  </si>
  <si>
    <t xml:space="preserve">B0FN7SHJD8</t>
  </si>
  <si>
    <t xml:space="preserve">N733P335068K</t>
  </si>
  <si>
    <t xml:space="preserve">806-LT000266AAC</t>
  </si>
  <si>
    <t xml:space="preserve">B0FP2LQ2CP</t>
  </si>
  <si>
    <t xml:space="preserve">LT000266AAC</t>
  </si>
  <si>
    <t xml:space="preserve">806-LT000266AAG</t>
  </si>
  <si>
    <t xml:space="preserve">B0FP2LQFQR</t>
  </si>
  <si>
    <t xml:space="preserve">LT000266AAG</t>
  </si>
  <si>
    <t xml:space="preserve">806-LT000266AAR</t>
  </si>
  <si>
    <t xml:space="preserve">B0FP2L2MPQ</t>
  </si>
  <si>
    <t xml:space="preserve">LT000266AAR</t>
  </si>
  <si>
    <t xml:space="preserve">806-N7090000612E</t>
  </si>
  <si>
    <t xml:space="preserve">B0FP4WJZL8</t>
  </si>
  <si>
    <t xml:space="preserve">N7090000612E</t>
  </si>
  <si>
    <t xml:space="preserve">806-N7090000612K</t>
  </si>
  <si>
    <t xml:space="preserve">B0FP4XZLJN</t>
  </si>
  <si>
    <t xml:space="preserve">N7090000612K</t>
  </si>
  <si>
    <t xml:space="preserve">806-ST000148AAD</t>
  </si>
  <si>
    <t xml:space="preserve">B0FP4V49HD</t>
  </si>
  <si>
    <t xml:space="preserve">ST000148AAD</t>
  </si>
  <si>
    <t xml:space="preserve">806-ST000148AAE</t>
  </si>
  <si>
    <t xml:space="preserve">B0FP4ZDNW6</t>
  </si>
  <si>
    <t xml:space="preserve">ST000148AAE</t>
  </si>
  <si>
    <t xml:space="preserve">HYJ-Twin daybed-N733</t>
  </si>
  <si>
    <t xml:space="preserve">B0FCB871RR</t>
  </si>
  <si>
    <t xml:space="preserve">HYJ-Full Daybed-N733</t>
  </si>
  <si>
    <t xml:space="preserve">B0FCB431W8</t>
  </si>
  <si>
    <t xml:space="preserve">N733S241486E</t>
  </si>
  <si>
    <t xml:space="preserve">HYJ-LT000302AAP-1</t>
  </si>
  <si>
    <t xml:space="preserve">B0FCFKG5MF</t>
  </si>
  <si>
    <t xml:space="preserve">LT000302AAP-1</t>
  </si>
  <si>
    <t xml:space="preserve">HYJ-LT000302AAE-1</t>
  </si>
  <si>
    <t xml:space="preserve">B0FCFLLBX6</t>
  </si>
  <si>
    <t xml:space="preserve">LT000302AAE-1</t>
  </si>
  <si>
    <t xml:space="preserve">HYJ-LT000302AAK-1</t>
  </si>
  <si>
    <t xml:space="preserve">B0FCFLKCB4</t>
  </si>
  <si>
    <t xml:space="preserve">LT000302AAK-1</t>
  </si>
  <si>
    <t xml:space="preserve">HYJ-W2580P314329</t>
  </si>
  <si>
    <t xml:space="preserve">B0FCWVXVC8</t>
  </si>
  <si>
    <t xml:space="preserve">HYJ-W2580P314330</t>
  </si>
  <si>
    <t xml:space="preserve">B0FCWGLGSJ</t>
  </si>
  <si>
    <t xml:space="preserve">MM-W258826P1278AK-QUEEN</t>
  </si>
  <si>
    <t xml:space="preserve">B0FNRRRVXD</t>
  </si>
  <si>
    <t xml:space="preserve">MM-W258826P1279AK-FULL</t>
  </si>
  <si>
    <t xml:space="preserve">B0FNRM6KMW</t>
  </si>
  <si>
    <t xml:space="preserve">MM-W258826P3530AB-QUEEN</t>
  </si>
  <si>
    <t xml:space="preserve">B0FNRM2TR9</t>
  </si>
  <si>
    <t xml:space="preserve">MM-W258826P3531AB-FULL</t>
  </si>
  <si>
    <t xml:space="preserve">B0FNRMBVRD</t>
  </si>
  <si>
    <t xml:space="preserve">TT-2850S35-AAB</t>
  </si>
  <si>
    <t xml:space="preserve">B0FP9GFBNL</t>
  </si>
  <si>
    <t xml:space="preserve">W2580S00035</t>
  </si>
  <si>
    <t xml:space="preserve">MM-W293901P1678AK-TD</t>
  </si>
  <si>
    <t xml:space="preserve">B0FPCW884L</t>
  </si>
  <si>
    <t xml:space="preserve">W2593P409364</t>
  </si>
  <si>
    <t xml:space="preserve">MM-W293901P1680AN-TD</t>
  </si>
  <si>
    <t xml:space="preserve">B0FPCWD32V</t>
  </si>
  <si>
    <t xml:space="preserve">W2593P395956</t>
  </si>
  <si>
    <t xml:space="preserve">MM-W293901P1684AK-FD</t>
  </si>
  <si>
    <t xml:space="preserve">B0FPCTSGFN</t>
  </si>
  <si>
    <t xml:space="preserve">W2593P409116</t>
  </si>
  <si>
    <t xml:space="preserve">MM-W293901P1687AN-FD</t>
  </si>
  <si>
    <t xml:space="preserve">B0FPCXQGNT</t>
  </si>
  <si>
    <t xml:space="preserve">W2593P409119</t>
  </si>
  <si>
    <t xml:space="preserve">MM-W3107903P220BRO-TWIN</t>
  </si>
  <si>
    <t xml:space="preserve">B0FPLQRHMS</t>
  </si>
  <si>
    <t xml:space="preserve">W3107P334220</t>
  </si>
  <si>
    <t xml:space="preserve">MM-W3107903P319AB-TWIN</t>
  </si>
  <si>
    <t xml:space="preserve">B0FPM3SJJ3</t>
  </si>
  <si>
    <t xml:space="preserve">W3107P334219</t>
  </si>
  <si>
    <t xml:space="preserve">MM-W3107903P244BRO-FULL</t>
  </si>
  <si>
    <t xml:space="preserve">B0FPLPGDR4</t>
  </si>
  <si>
    <t xml:space="preserve">W3107P334244</t>
  </si>
  <si>
    <t xml:space="preserve">MM-W3107903P242AB-FULL</t>
  </si>
  <si>
    <t xml:space="preserve">B0FPM34QYW</t>
  </si>
  <si>
    <t xml:space="preserve">W3107P334242</t>
  </si>
  <si>
    <t xml:space="preserve">MM-W258903S43AB-QQ</t>
  </si>
  <si>
    <t xml:space="preserve">B0FPM8K9Z9</t>
  </si>
  <si>
    <t xml:space="preserve">TT-20250728-43-AAP</t>
  </si>
  <si>
    <t xml:space="preserve">B0FK5GQ7VP</t>
  </si>
  <si>
    <t xml:space="preserve">W504S00243</t>
  </si>
  <si>
    <t xml:space="preserve">TT-2025728-73-AAB</t>
  </si>
  <si>
    <t xml:space="preserve">B0FK5L1DB8</t>
  </si>
  <si>
    <t xml:space="preserve">TT-2025728-72-Walnut</t>
  </si>
  <si>
    <t xml:space="preserve">B0FK5HYL5F</t>
  </si>
  <si>
    <t xml:space="preserve">TT-2025728-71-AAK</t>
  </si>
  <si>
    <t xml:space="preserve">B0FK5JK1M9</t>
  </si>
  <si>
    <t xml:space="preserve">TT-2025728-74-AAE</t>
  </si>
  <si>
    <t xml:space="preserve">B0FK5JHQSJ</t>
  </si>
  <si>
    <t xml:space="preserve">TT-2025728-76-Walnut</t>
  </si>
  <si>
    <t xml:space="preserve">B0FK5HBVLP</t>
  </si>
  <si>
    <t xml:space="preserve">TT-2025728-77-AAB</t>
  </si>
  <si>
    <t xml:space="preserve">B0FK5HW8J1</t>
  </si>
  <si>
    <t xml:space="preserve">TT-2025810-39-AAK</t>
  </si>
  <si>
    <t xml:space="preserve">B0FLWG3YJD</t>
  </si>
  <si>
    <t xml:space="preserve">TT-2025826-79-AAK-F</t>
  </si>
  <si>
    <t xml:space="preserve">B0FNRH3T7H</t>
  </si>
  <si>
    <t xml:space="preserve">TT-2025826-78-AAK-Q</t>
  </si>
  <si>
    <t xml:space="preserve">B0FNRJB9LB</t>
  </si>
  <si>
    <t xml:space="preserve">TT-2025826-31-AAB-F</t>
  </si>
  <si>
    <t xml:space="preserve">B0FNRFDJL6</t>
  </si>
  <si>
    <t xml:space="preserve">TT-2025826-30-AAB-F</t>
  </si>
  <si>
    <t xml:space="preserve">B0FNRFVVPZ</t>
  </si>
  <si>
    <t xml:space="preserve">TT-2850S36-AAK</t>
  </si>
  <si>
    <t xml:space="preserve">B0FP9F2DMB</t>
  </si>
  <si>
    <t xml:space="preserve">W2580S00061</t>
  </si>
  <si>
    <t xml:space="preserve">MM-W1867904P526DG</t>
  </si>
  <si>
    <t xml:space="preserve">B0FPQTP6LP</t>
  </si>
  <si>
    <t xml:space="preserve">W1867P341526</t>
  </si>
  <si>
    <t xml:space="preserve">MM-W1867904P527BEI</t>
  </si>
  <si>
    <t xml:space="preserve">B0FPQTCQ82</t>
  </si>
  <si>
    <t xml:space="preserve">W1867P341527</t>
  </si>
  <si>
    <t xml:space="preserve">MM-W1867904P959PINK</t>
  </si>
  <si>
    <t xml:space="preserve">B0FPQWH8BN</t>
  </si>
  <si>
    <t xml:space="preserve">W1867P348959</t>
  </si>
  <si>
    <t xml:space="preserve">MM-W1867904P889DG3D</t>
  </si>
  <si>
    <t xml:space="preserve">B0FPQWXXRG</t>
  </si>
  <si>
    <t xml:space="preserve">W1867P365889</t>
  </si>
  <si>
    <t xml:space="preserve">MM-W3306905P861AK-1PCS</t>
  </si>
  <si>
    <t xml:space="preserve">B0FPX3MPND</t>
  </si>
  <si>
    <t xml:space="preserve">W3306P318861</t>
  </si>
  <si>
    <t xml:space="preserve">MM-W3306905P870AB-1PCS</t>
  </si>
  <si>
    <t xml:space="preserve">B0FPX1DY53</t>
  </si>
  <si>
    <t xml:space="preserve">W3306P318870</t>
  </si>
  <si>
    <t xml:space="preserve">MM-W3306905P868BLU-1PCS</t>
  </si>
  <si>
    <t xml:space="preserve">B0FPWZHRJ6</t>
  </si>
  <si>
    <t xml:space="preserve">W3306P318868</t>
  </si>
  <si>
    <t xml:space="preserve">MM-W3306905P861AK-2PCS</t>
  </si>
  <si>
    <t xml:space="preserve">B0FPX13X67</t>
  </si>
  <si>
    <t xml:space="preserve">MM-W3306905P870AB-2PCS</t>
  </si>
  <si>
    <t xml:space="preserve">B0FPWZJS6S</t>
  </si>
  <si>
    <t xml:space="preserve">MM-W3306905P868BLU-2PCS</t>
  </si>
  <si>
    <t xml:space="preserve">B0FPX3RCL8</t>
  </si>
  <si>
    <t xml:space="preserve">806-N725P283623K-0903</t>
  </si>
  <si>
    <t xml:space="preserve">B0FPMCHT7D</t>
  </si>
  <si>
    <t xml:space="preserve">806-N7090001045E</t>
  </si>
  <si>
    <t xml:space="preserve">B0FP52WXJP</t>
  </si>
  <si>
    <t xml:space="preserve">N7090001045E-1</t>
  </si>
  <si>
    <t xml:space="preserve">806-N7090001045K</t>
  </si>
  <si>
    <t xml:space="preserve">B0FP553TQ2</t>
  </si>
  <si>
    <t xml:space="preserve">N7090001045K-1</t>
  </si>
  <si>
    <t xml:space="preserve">806-N729P000009B</t>
  </si>
  <si>
    <t xml:space="preserve">B0FR25MPJD</t>
  </si>
  <si>
    <t xml:space="preserve">N729P000009B</t>
  </si>
  <si>
    <t xml:space="preserve">806-N729P000009E</t>
  </si>
  <si>
    <t xml:space="preserve">B0FR2124DB</t>
  </si>
  <si>
    <t xml:space="preserve">N729P000009E</t>
  </si>
  <si>
    <t xml:space="preserve">806-N729P000009K</t>
  </si>
  <si>
    <t xml:space="preserve">B0FR1ZH8SR</t>
  </si>
  <si>
    <t xml:space="preserve">N729P000009K</t>
  </si>
  <si>
    <t xml:space="preserve">806-N729P334847B</t>
  </si>
  <si>
    <t xml:space="preserve">B0FR232XXR</t>
  </si>
  <si>
    <t xml:space="preserve">N729P334847B</t>
  </si>
  <si>
    <t xml:space="preserve">806-N729P334847K</t>
  </si>
  <si>
    <t xml:space="preserve">B0FR2476PC</t>
  </si>
  <si>
    <t xml:space="preserve">N729P334847K</t>
  </si>
  <si>
    <t xml:space="preserve">806-N729P334854B</t>
  </si>
  <si>
    <t xml:space="preserve">B0FR29B6B9</t>
  </si>
  <si>
    <t xml:space="preserve">N729P334854B</t>
  </si>
  <si>
    <t xml:space="preserve">806-N729P334854K</t>
  </si>
  <si>
    <t xml:space="preserve">B0FR1Z1XYY</t>
  </si>
  <si>
    <t xml:space="preserve">N729P334854K</t>
  </si>
  <si>
    <t xml:space="preserve">806-N729P338555N</t>
  </si>
  <si>
    <t xml:space="preserve">B0FR1QF9WZ</t>
  </si>
  <si>
    <t xml:space="preserve">N729P338555N</t>
  </si>
  <si>
    <t xml:space="preserve">806-N733S346767A</t>
  </si>
  <si>
    <t xml:space="preserve">B0FQJ94DQ5</t>
  </si>
  <si>
    <t xml:space="preserve">N733S346767A</t>
  </si>
  <si>
    <t xml:space="preserve">806-N733S346767D</t>
  </si>
  <si>
    <t xml:space="preserve">B0FQJCZBDH</t>
  </si>
  <si>
    <t xml:space="preserve">N733S346767D</t>
  </si>
  <si>
    <t xml:space="preserve">806-N733S346767P</t>
  </si>
  <si>
    <t xml:space="preserve">B0FQJ8YR3N</t>
  </si>
  <si>
    <t xml:space="preserve">N733S346767P</t>
  </si>
  <si>
    <t xml:space="preserve">806-N759P313314B</t>
  </si>
  <si>
    <t xml:space="preserve">B0FQBRCHFG</t>
  </si>
  <si>
    <t xml:space="preserve">N759P313314B</t>
  </si>
  <si>
    <t xml:space="preserve">806-N759P313314E</t>
  </si>
  <si>
    <t xml:space="preserve">B0FQBP2JT7</t>
  </si>
  <si>
    <t xml:space="preserve">N759P313314E</t>
  </si>
  <si>
    <t xml:space="preserve">806-N759P313314K</t>
  </si>
  <si>
    <t xml:space="preserve">B0FQBQ4S69</t>
  </si>
  <si>
    <t xml:space="preserve">N759P313314K</t>
  </si>
  <si>
    <t xml:space="preserve">806-N759P313315E</t>
  </si>
  <si>
    <t xml:space="preserve">B0FQTJVQ8L</t>
  </si>
  <si>
    <t xml:space="preserve">N759P313315E</t>
  </si>
  <si>
    <t xml:space="preserve">806-W2593P305721</t>
  </si>
  <si>
    <t xml:space="preserve">B0FR1JCHGH</t>
  </si>
  <si>
    <t xml:space="preserve">W2593P305721</t>
  </si>
  <si>
    <t xml:space="preserve">806-W2593P305749</t>
  </si>
  <si>
    <t xml:space="preserve">B0FR1G96S7</t>
  </si>
  <si>
    <t xml:space="preserve">W2593P305749</t>
  </si>
  <si>
    <t xml:space="preserve">806-W2593P339596</t>
  </si>
  <si>
    <t xml:space="preserve">B0FR44PDCY</t>
  </si>
  <si>
    <t xml:space="preserve">W2593P411269</t>
  </si>
  <si>
    <t xml:space="preserve">806-W2593P339598</t>
  </si>
  <si>
    <t xml:space="preserve">B0FR478M6M</t>
  </si>
  <si>
    <t xml:space="preserve">W2593P411271</t>
  </si>
  <si>
    <t xml:space="preserve">806-W2593P358752</t>
  </si>
  <si>
    <t xml:space="preserve">B0FR44QJR4</t>
  </si>
  <si>
    <t xml:space="preserve">W2593P411270</t>
  </si>
  <si>
    <t xml:space="preserve">806-W2593P358753</t>
  </si>
  <si>
    <t xml:space="preserve">B0FR44QCFF</t>
  </si>
  <si>
    <t xml:space="preserve">W2593P411272</t>
  </si>
  <si>
    <t xml:space="preserve">HYJ-W2580S00033-loft bed-1</t>
  </si>
  <si>
    <t xml:space="preserve">B0FLXKLM9M</t>
  </si>
  <si>
    <t xml:space="preserve">HYJ-W2580S00034-loft bed</t>
  </si>
  <si>
    <t xml:space="preserve">B0FLXLCPFQ</t>
  </si>
  <si>
    <t xml:space="preserve">TT-2593P32-AAK</t>
  </si>
  <si>
    <t xml:space="preserve">B0FQP5SVV7</t>
  </si>
  <si>
    <t xml:space="preserve">W2593P337432</t>
  </si>
  <si>
    <t xml:space="preserve">TT-2593P36-AAB</t>
  </si>
  <si>
    <t xml:space="preserve">B0FQP6JF63</t>
  </si>
  <si>
    <t xml:space="preserve">W2593P337436</t>
  </si>
  <si>
    <t xml:space="preserve">TT-2593P41-AAK</t>
  </si>
  <si>
    <t xml:space="preserve">B0FQP7JG9P</t>
  </si>
  <si>
    <t xml:space="preserve">W2593P337441</t>
  </si>
  <si>
    <t xml:space="preserve">TT-2593P45-AAB</t>
  </si>
  <si>
    <t xml:space="preserve">B0FQP7TRLD</t>
  </si>
  <si>
    <t xml:space="preserve">W2593P337445</t>
  </si>
  <si>
    <t xml:space="preserve">TT-2593P54-AAK</t>
  </si>
  <si>
    <t xml:space="preserve">B0FQP8SJ8B</t>
  </si>
  <si>
    <t xml:space="preserve">W2593P337454</t>
  </si>
  <si>
    <t xml:space="preserve">TT-2593P57-AAB</t>
  </si>
  <si>
    <t xml:space="preserve">B0FQP78WGC</t>
  </si>
  <si>
    <t xml:space="preserve">W2593P337457</t>
  </si>
  <si>
    <t xml:space="preserve">TT-504258-K</t>
  </si>
  <si>
    <t xml:space="preserve">B0FQVRB1PP</t>
  </si>
  <si>
    <t xml:space="preserve">W504S00316</t>
  </si>
  <si>
    <t xml:space="preserve">TT-504257-Q</t>
  </si>
  <si>
    <t xml:space="preserve">B0FQVZ7RVQ</t>
  </si>
  <si>
    <t xml:space="preserve">W504S00257</t>
  </si>
  <si>
    <t xml:space="preserve">TT-9596-K-593T</t>
  </si>
  <si>
    <t xml:space="preserve">B0FR9JQPBV</t>
  </si>
  <si>
    <t xml:space="preserve">TT-8752-E-593T</t>
  </si>
  <si>
    <t xml:space="preserve">B0FR9FVQPH</t>
  </si>
  <si>
    <t xml:space="preserve">TT-9598-K-593F</t>
  </si>
  <si>
    <t xml:space="preserve">B0FR9LGPLT</t>
  </si>
  <si>
    <t xml:space="preserve">TT-8753-E-593F</t>
  </si>
  <si>
    <t xml:space="preserve">B0FR9FRFNK</t>
  </si>
  <si>
    <t xml:space="preserve">TT-P289143M-MT</t>
  </si>
  <si>
    <t xml:space="preserve">B0FRFRZ2RV</t>
  </si>
  <si>
    <t xml:space="preserve">TT-BS9018-NE2M-MT</t>
  </si>
  <si>
    <t xml:space="preserve">B0FRFX8WJ1</t>
  </si>
  <si>
    <t xml:space="preserve">W2593P289144</t>
  </si>
  <si>
    <t xml:space="preserve">TT-S37-K-593F</t>
  </si>
  <si>
    <t xml:space="preserve">B0FRSLXFSZ</t>
  </si>
  <si>
    <t xml:space="preserve">W2593S00056</t>
  </si>
  <si>
    <t xml:space="preserve">TT-S38-K-593Q</t>
  </si>
  <si>
    <t xml:space="preserve">B0FRSLTL47</t>
  </si>
  <si>
    <t xml:space="preserve">W2593S00057</t>
  </si>
  <si>
    <t xml:space="preserve">TT-S40-B-580</t>
  </si>
  <si>
    <t xml:space="preserve">B0FRSLVRPN</t>
  </si>
  <si>
    <t xml:space="preserve">W2580S00040</t>
  </si>
  <si>
    <t xml:space="preserve">TT-S41-K-580</t>
  </si>
  <si>
    <t xml:space="preserve">B0FRSM4X2S</t>
  </si>
  <si>
    <t xml:space="preserve">W2580S00041</t>
  </si>
  <si>
    <t xml:space="preserve">OY-N725P246500B-DUXBY</t>
  </si>
  <si>
    <t xml:space="preserve">B0FF1LCFBY</t>
  </si>
  <si>
    <t xml:space="preserve">OY-N725P246500K-DUXQ2</t>
  </si>
  <si>
    <t xml:space="preserve">B0FDQVMVQ2</t>
  </si>
  <si>
    <t xml:space="preserve">OY-N725P296567B-DUX8K</t>
  </si>
  <si>
    <t xml:space="preserve">B0FDQNHW8K</t>
  </si>
  <si>
    <t xml:space="preserve">OY-N725P296567C-DUXYC</t>
  </si>
  <si>
    <t xml:space="preserve">B0FDQRG5YC</t>
  </si>
  <si>
    <t xml:space="preserve">OY-N725P296567K-DUXD2</t>
  </si>
  <si>
    <t xml:space="preserve">B0FDQS7ND2</t>
  </si>
  <si>
    <t xml:space="preserve">OY-N733P272603E-DUXRW</t>
  </si>
  <si>
    <t xml:space="preserve">B0FDB25JRW</t>
  </si>
  <si>
    <t xml:space="preserve">N733P272603E</t>
  </si>
  <si>
    <t xml:space="preserve">OY-N733P272603K-DUXYJ</t>
  </si>
  <si>
    <t xml:space="preserve">B0FDB297YJ</t>
  </si>
  <si>
    <t xml:space="preserve">N733P272603K</t>
  </si>
  <si>
    <t xml:space="preserve">OY-W504P308458-DUXWJ</t>
  </si>
  <si>
    <t xml:space="preserve">B0FFB1QZWJ</t>
  </si>
  <si>
    <t xml:space="preserve">OY-W504P308460-DUX3N</t>
  </si>
  <si>
    <t xml:space="preserve">B0FFB14D3N</t>
  </si>
  <si>
    <t xml:space="preserve">OY-W504P308461-DUX65</t>
  </si>
  <si>
    <t xml:space="preserve">B0FFB2TW65</t>
  </si>
  <si>
    <t xml:space="preserve">OY-W504S00241-DUXGK</t>
  </si>
  <si>
    <t xml:space="preserve">B0FF9K62GK</t>
  </si>
  <si>
    <t xml:space="preserve">W504S00241</t>
  </si>
  <si>
    <t xml:space="preserve">OY-W504S00242-DUXWK</t>
  </si>
  <si>
    <t xml:space="preserve">B0FF9K72WK</t>
  </si>
  <si>
    <t xml:space="preserve">W504S00242</t>
  </si>
  <si>
    <t xml:space="preserve">OY-W2593P289145-DUXRS</t>
  </si>
  <si>
    <t xml:space="preserve">B0F7H9TYRS</t>
  </si>
  <si>
    <t xml:space="preserve">806-Murphy Bed-01</t>
  </si>
  <si>
    <t xml:space="preserve">B0DZCMVW99</t>
  </si>
  <si>
    <t xml:space="preserve">无</t>
  </si>
  <si>
    <t xml:space="preserve">806-N729P204176N-0917</t>
  </si>
  <si>
    <t xml:space="preserve">B0FRDZP5KH</t>
  </si>
  <si>
    <t xml:space="preserve">806-N759S337621B</t>
  </si>
  <si>
    <t xml:space="preserve">B0FS7BVQ68</t>
  </si>
  <si>
    <t xml:space="preserve">N759S337621B</t>
  </si>
  <si>
    <t xml:space="preserve">806-N759S337621K</t>
  </si>
  <si>
    <t xml:space="preserve">B0FS79JKQN</t>
  </si>
  <si>
    <t xml:space="preserve">N759S337621K</t>
  </si>
  <si>
    <t xml:space="preserve">806-W697S00039</t>
  </si>
  <si>
    <t xml:space="preserve">B0FSDHNNDQ</t>
  </si>
  <si>
    <t xml:space="preserve">W697S00039</t>
  </si>
  <si>
    <t xml:space="preserve">806-W697S00040</t>
  </si>
  <si>
    <t xml:space="preserve">B0FSDP18BX</t>
  </si>
  <si>
    <t xml:space="preserve">W697S00040</t>
  </si>
  <si>
    <t xml:space="preserve">TT-S50-K-580TX</t>
  </si>
  <si>
    <t xml:space="preserve">B0FSL6TBTK</t>
  </si>
  <si>
    <t xml:space="preserve">W2580S00050</t>
  </si>
  <si>
    <t xml:space="preserve">806-N725P336549B</t>
  </si>
  <si>
    <t xml:space="preserve">B0FVX8LTB2</t>
  </si>
  <si>
    <t xml:space="preserve">N725P336549B</t>
  </si>
  <si>
    <t xml:space="preserve">806-N725P336549F</t>
  </si>
  <si>
    <t xml:space="preserve">B0FVX9RLMF</t>
  </si>
  <si>
    <t xml:space="preserve">N725P336549F</t>
  </si>
  <si>
    <t xml:space="preserve">806-N725P336549K</t>
  </si>
  <si>
    <t xml:space="preserve">B0FVX4W4KT</t>
  </si>
  <si>
    <t xml:space="preserve">N725P336549K</t>
  </si>
  <si>
    <t xml:space="preserve">806-N725P336554B</t>
  </si>
  <si>
    <t xml:space="preserve">B0FVX8BN76</t>
  </si>
  <si>
    <t xml:space="preserve">N725P336554B</t>
  </si>
  <si>
    <t xml:space="preserve">806-N725P336554C</t>
  </si>
  <si>
    <t xml:space="preserve">B0FVX98TB8</t>
  </si>
  <si>
    <t xml:space="preserve">N725P336554C</t>
  </si>
  <si>
    <t xml:space="preserve">806-N725P336554K</t>
  </si>
  <si>
    <t xml:space="preserve">B0FVX7WVMW</t>
  </si>
  <si>
    <t xml:space="preserve">N725P336554K</t>
  </si>
  <si>
    <t xml:space="preserve">806-N725P350823N</t>
  </si>
  <si>
    <t xml:space="preserve">B0FV8FL1WK</t>
  </si>
  <si>
    <t xml:space="preserve">N725P350823N</t>
  </si>
  <si>
    <t xml:space="preserve">806-N725P350825N</t>
  </si>
  <si>
    <t xml:space="preserve">B0FV8CF4WL</t>
  </si>
  <si>
    <t xml:space="preserve">N725P350825N</t>
  </si>
  <si>
    <t xml:space="preserve">806-N725P350848K</t>
  </si>
  <si>
    <t xml:space="preserve">B0FV8C7XNL</t>
  </si>
  <si>
    <t xml:space="preserve">N725P350848K</t>
  </si>
  <si>
    <t xml:space="preserve">806-N725P350848N</t>
  </si>
  <si>
    <t xml:space="preserve">B0FV8CLT6X</t>
  </si>
  <si>
    <t xml:space="preserve">N725P350848N</t>
  </si>
  <si>
    <t xml:space="preserve">806-N729P321351N-1010</t>
  </si>
  <si>
    <t xml:space="preserve">B0FVLRF22L</t>
  </si>
  <si>
    <t xml:space="preserve">806-N729P338550N</t>
  </si>
  <si>
    <t xml:space="preserve">B0FVLRTK2L</t>
  </si>
  <si>
    <t xml:space="preserve">N729P338550N</t>
  </si>
  <si>
    <t xml:space="preserve">806-N729P338553N</t>
  </si>
  <si>
    <t xml:space="preserve">B0FVLTP8LV</t>
  </si>
  <si>
    <t xml:space="preserve">N729P338553N</t>
  </si>
  <si>
    <t xml:space="preserve">806-N733P356043H</t>
  </si>
  <si>
    <t xml:space="preserve">B0FV8P37NG</t>
  </si>
  <si>
    <t xml:space="preserve">N733P356043H</t>
  </si>
  <si>
    <t xml:space="preserve">806-N733P356043K</t>
  </si>
  <si>
    <t xml:space="preserve">B0FV8MGHY9</t>
  </si>
  <si>
    <t xml:space="preserve">N733P356043K</t>
  </si>
  <si>
    <t xml:space="preserve">806-N733P356043M</t>
  </si>
  <si>
    <t xml:space="preserve">B0FV8KCHGD</t>
  </si>
  <si>
    <t xml:space="preserve">N733P356043M</t>
  </si>
  <si>
    <t xml:space="preserve">806-N733P356048H</t>
  </si>
  <si>
    <t xml:space="preserve">B0FV8KT8BY</t>
  </si>
  <si>
    <t xml:space="preserve">N733P356048H</t>
  </si>
  <si>
    <t xml:space="preserve">806-N733P356048K</t>
  </si>
  <si>
    <t xml:space="preserve">B0FV8JGP1K</t>
  </si>
  <si>
    <t xml:space="preserve">N733P356048K</t>
  </si>
  <si>
    <t xml:space="preserve">806-N733P356048M</t>
  </si>
  <si>
    <t xml:space="preserve">B0FV8NXNLB</t>
  </si>
  <si>
    <t xml:space="preserve">N733P356048M</t>
  </si>
  <si>
    <t xml:space="preserve">MM-WM4145AK-TWIN</t>
  </si>
  <si>
    <t xml:space="preserve">WF304145AAK</t>
  </si>
  <si>
    <t xml:space="preserve">MM-WM4145AN-TWIN</t>
  </si>
  <si>
    <t xml:space="preserve">WF304145AAN</t>
  </si>
  <si>
    <t xml:space="preserve">MM-WM4146AK-FULL</t>
  </si>
  <si>
    <t xml:space="preserve">WF304146AAK</t>
  </si>
  <si>
    <t xml:space="preserve">MM-WM4146AN-FULL</t>
  </si>
  <si>
    <t xml:space="preserve">WF304146AAN</t>
  </si>
  <si>
    <t xml:space="preserve">TT-S49-B-580TX</t>
  </si>
  <si>
    <t xml:space="preserve">B0FSL6GRP9</t>
  </si>
  <si>
    <t xml:space="preserve">W2580S00049</t>
  </si>
  <si>
    <t xml:space="preserve">MM-INS1031S263AP-KUSB</t>
  </si>
  <si>
    <t xml:space="preserve">B0FYPMB52S</t>
  </si>
  <si>
    <t xml:space="preserve">MM-INS1031S262AK-KUSB</t>
  </si>
  <si>
    <t xml:space="preserve">B0FYPN21PK</t>
  </si>
  <si>
    <t xml:space="preserve">MM-INS1031S247AK-Q2</t>
  </si>
  <si>
    <t xml:space="preserve">B0FYPVVDZF</t>
  </si>
  <si>
    <t xml:space="preserve">MM-INS1031S238AD-K2</t>
  </si>
  <si>
    <t xml:space="preserve">B0FYPTZ1K6</t>
  </si>
  <si>
    <t xml:space="preserve">W504S00238</t>
  </si>
  <si>
    <t xml:space="preserve">TT-P190-928-AAE</t>
  </si>
  <si>
    <t xml:space="preserve">B0FVST2LNP</t>
  </si>
  <si>
    <t xml:space="preserve">TT-P190-951-AAK</t>
  </si>
  <si>
    <t xml:space="preserve">B0FVT4KPY4</t>
  </si>
  <si>
    <t xml:space="preserve">TT-P190-953-AAP</t>
  </si>
  <si>
    <t xml:space="preserve">B0FVT2RT1H</t>
  </si>
  <si>
    <t xml:space="preserve">TT-P190-954-NATURAL</t>
  </si>
  <si>
    <t xml:space="preserve">B0FVT25X2X</t>
  </si>
  <si>
    <t xml:space="preserve">W504P190954</t>
  </si>
  <si>
    <t xml:space="preserve">TT-P190-956-AAB</t>
  </si>
  <si>
    <t xml:space="preserve">B0FVT57PZ2</t>
  </si>
  <si>
    <t xml:space="preserve">W504P190956</t>
  </si>
  <si>
    <t xml:space="preserve">TT-P190-958-BLUE</t>
  </si>
  <si>
    <t xml:space="preserve">B0FVT3LDXH</t>
  </si>
  <si>
    <t xml:space="preserve">W504P190958</t>
  </si>
  <si>
    <t xml:space="preserve">TT-P190-960-PINK</t>
  </si>
  <si>
    <t xml:space="preserve">B0FVT398NQ</t>
  </si>
  <si>
    <t xml:space="preserve">W504P190960</t>
  </si>
  <si>
    <t xml:space="preserve">TT-P233-031-K-M</t>
  </si>
  <si>
    <t xml:space="preserve">B0FVT3BB72</t>
  </si>
  <si>
    <t xml:space="preserve">W504P233031</t>
  </si>
  <si>
    <t xml:space="preserve">TT-P283-526-K-F</t>
  </si>
  <si>
    <t xml:space="preserve">B0FVT4MKRR</t>
  </si>
  <si>
    <t xml:space="preserve">W504P283526</t>
  </si>
  <si>
    <t xml:space="preserve">TT-P283-515-E-F</t>
  </si>
  <si>
    <t xml:space="preserve">W504P283515</t>
  </si>
  <si>
    <t xml:space="preserve">TT-P228-818-AAP-F</t>
  </si>
  <si>
    <t xml:space="preserve">B0FVSZC3R7</t>
  </si>
  <si>
    <t xml:space="preserve">W504P228818</t>
  </si>
  <si>
    <t xml:space="preserve">TT-S002-32-AAK-K</t>
  </si>
  <si>
    <t xml:space="preserve">B0FWJY6NDK</t>
  </si>
  <si>
    <t xml:space="preserve">TT-S002-38-AAP-K</t>
  </si>
  <si>
    <t xml:space="preserve">B0FWK2KW51</t>
  </si>
  <si>
    <t xml:space="preserve">TAN-W504-farmhouse-S263-KB</t>
  </si>
  <si>
    <t xml:space="preserve">B0FZ8FXYV4</t>
  </si>
  <si>
    <t xml:space="preserve">TAN-W504-Farmhousebed-S262-KW</t>
  </si>
  <si>
    <t xml:space="preserve">B0FZ8NRNMQ</t>
  </si>
  <si>
    <t xml:space="preserve">806-N729P211167K-1031</t>
  </si>
  <si>
    <t xml:space="preserve">B0FYLW34DV</t>
  </si>
  <si>
    <t xml:space="preserve">806-N759S351752K</t>
  </si>
  <si>
    <t xml:space="preserve">B0FXL9CVLT</t>
  </si>
  <si>
    <t xml:space="preserve">N759S351752K</t>
  </si>
  <si>
    <t xml:space="preserve">806-N759S351759K</t>
  </si>
  <si>
    <t xml:space="preserve">B0FXLC7GW2</t>
  </si>
  <si>
    <t xml:space="preserve">N759S351759K</t>
  </si>
  <si>
    <t xml:space="preserve">806-ST000149AAN</t>
  </si>
  <si>
    <t xml:space="preserve">B0FXGTB5VG</t>
  </si>
  <si>
    <t xml:space="preserve">ST000149AAN</t>
  </si>
  <si>
    <t xml:space="preserve">806-ST000149AAP</t>
  </si>
  <si>
    <t xml:space="preserve">B0FXGNVF89</t>
  </si>
  <si>
    <t xml:space="preserve">ST000149AAP</t>
  </si>
  <si>
    <t xml:space="preserve">806-W2593P375482-MRT</t>
  </si>
  <si>
    <t xml:space="preserve">B0FXRD21W1</t>
  </si>
  <si>
    <t xml:space="preserve">W2593P375482</t>
  </si>
  <si>
    <t xml:space="preserve">806-W2593P375491-MRT</t>
  </si>
  <si>
    <t xml:space="preserve">B0FXRCX2DT</t>
  </si>
  <si>
    <t xml:space="preserve">W2593P375491</t>
  </si>
  <si>
    <t xml:space="preserve">806-W2593P375492-MRT</t>
  </si>
  <si>
    <t xml:space="preserve">B0FXR8Z56L</t>
  </si>
  <si>
    <t xml:space="preserve">W2593P375492</t>
  </si>
  <si>
    <t xml:space="preserve">806-W2593P375494-MRT</t>
  </si>
  <si>
    <t xml:space="preserve">B0FXR98TJ2</t>
  </si>
  <si>
    <t xml:space="preserve">W2593P375494</t>
  </si>
  <si>
    <t xml:space="preserve">806-N729P370363B</t>
  </si>
  <si>
    <t xml:space="preserve">B0FY6NVCRM</t>
  </si>
  <si>
    <t xml:space="preserve">N729P370363B</t>
  </si>
  <si>
    <t xml:space="preserve">806-N725P280631E</t>
  </si>
  <si>
    <t xml:space="preserve">B0FZ8XBSVG</t>
  </si>
  <si>
    <t xml:space="preserve">N725P280631E</t>
  </si>
  <si>
    <t xml:space="preserve">806-N725P280631F</t>
  </si>
  <si>
    <t xml:space="preserve">B0FZ8WGKRC</t>
  </si>
  <si>
    <t xml:space="preserve">N725P280631F</t>
  </si>
  <si>
    <t xml:space="preserve">806-N725P350819B</t>
  </si>
  <si>
    <t xml:space="preserve">B0FZ8YK1S9</t>
  </si>
  <si>
    <t xml:space="preserve">N725P350819B</t>
  </si>
  <si>
    <t xml:space="preserve">806-N725P350819E</t>
  </si>
  <si>
    <t xml:space="preserve">B0FZ8T1JPN</t>
  </si>
  <si>
    <t xml:space="preserve">N725P350819E</t>
  </si>
  <si>
    <t xml:space="preserve">806-N725P350819F</t>
  </si>
  <si>
    <t xml:space="preserve">B0FZ8XYHQ2</t>
  </si>
  <si>
    <t xml:space="preserve">N725P350819F</t>
  </si>
  <si>
    <t xml:space="preserve">806-N725P350819K</t>
  </si>
  <si>
    <t xml:space="preserve">B0FZ8Y9T4S</t>
  </si>
  <si>
    <t xml:space="preserve">N725P350819K</t>
  </si>
  <si>
    <t xml:space="preserve">806-N725P350821B</t>
  </si>
  <si>
    <t xml:space="preserve">B0FZ8W6KVV</t>
  </si>
  <si>
    <t xml:space="preserve">N725P350821B</t>
  </si>
  <si>
    <t xml:space="preserve">806-N725P350821E</t>
  </si>
  <si>
    <t xml:space="preserve">B0FZ8RTZRG</t>
  </si>
  <si>
    <t xml:space="preserve">N725P350821E</t>
  </si>
  <si>
    <t xml:space="preserve">806-N725P350821F</t>
  </si>
  <si>
    <t xml:space="preserve">B0FZ8TK6H1</t>
  </si>
  <si>
    <t xml:space="preserve">N725P350821F</t>
  </si>
  <si>
    <t xml:space="preserve">806-N725P350821K</t>
  </si>
  <si>
    <t xml:space="preserve">B0FZ8TW88V</t>
  </si>
  <si>
    <t xml:space="preserve">N725P350821K</t>
  </si>
  <si>
    <t xml:space="preserve">806-W2593P361681-MRT</t>
  </si>
  <si>
    <t xml:space="preserve">B0FZGD2QJK</t>
  </si>
  <si>
    <t xml:space="preserve">W2593P361681</t>
  </si>
  <si>
    <t xml:space="preserve">806-W2593P361691-MRT</t>
  </si>
  <si>
    <t xml:space="preserve">B0FZGHWBSL</t>
  </si>
  <si>
    <t xml:space="preserve">W2593P361691</t>
  </si>
  <si>
    <t xml:space="preserve">806-W2593P361693-MRT</t>
  </si>
  <si>
    <t xml:space="preserve">B0FZG7Z783</t>
  </si>
  <si>
    <t xml:space="preserve">W2593P361693</t>
  </si>
  <si>
    <t xml:space="preserve">806-W2593P361696-MRT</t>
  </si>
  <si>
    <t xml:space="preserve">B0FZG39M4B</t>
  </si>
  <si>
    <t xml:space="preserve">W2593P361696</t>
  </si>
  <si>
    <t xml:space="preserve">806-W2593P361699-MRT</t>
  </si>
  <si>
    <t xml:space="preserve">B0FZG9MX4W</t>
  </si>
  <si>
    <t xml:space="preserve">W2593P361699</t>
  </si>
  <si>
    <t xml:space="preserve">806-W2593P361701-MRT</t>
  </si>
  <si>
    <t xml:space="preserve">B0FZG9R5M5</t>
  </si>
  <si>
    <t xml:space="preserve">W2593P361701</t>
  </si>
  <si>
    <t xml:space="preserve">806-N759P313314+N759P225994-B</t>
  </si>
  <si>
    <t xml:space="preserve">B0FXG7YZ9W</t>
  </si>
  <si>
    <t xml:space="preserve">806-N759P313314+N759P225994-W</t>
  </si>
  <si>
    <t xml:space="preserve">B0FXG89FL9</t>
  </si>
  <si>
    <t xml:space="preserve">N759P313314W</t>
  </si>
  <si>
    <t xml:space="preserve">806-N725P356069E</t>
  </si>
  <si>
    <t xml:space="preserve">B0G13RHB6W</t>
  </si>
  <si>
    <t xml:space="preserve">806-N725P356069K</t>
  </si>
  <si>
    <t xml:space="preserve">B0G13VYZG7</t>
  </si>
  <si>
    <t xml:space="preserve">N725P356069K</t>
  </si>
  <si>
    <t xml:space="preserve">806-N729P370363K</t>
  </si>
  <si>
    <t xml:space="preserve">B0FY6KSNLP</t>
  </si>
  <si>
    <t xml:space="preserve">N729P370363K</t>
  </si>
  <si>
    <t xml:space="preserve">806-N759P313315E-1105</t>
  </si>
  <si>
    <t xml:space="preserve">B0FZV3YLHF</t>
  </si>
  <si>
    <t xml:space="preserve">806-N725P350824B</t>
  </si>
  <si>
    <t xml:space="preserve">B0G13WWR6Z</t>
  </si>
  <si>
    <t xml:space="preserve">N725P350824B</t>
  </si>
  <si>
    <t xml:space="preserve">806-N725P350824F</t>
  </si>
  <si>
    <t xml:space="preserve">B0G13WXCTH</t>
  </si>
  <si>
    <t xml:space="preserve">N725P350824F</t>
  </si>
  <si>
    <t xml:space="preserve">806-N733P360927K</t>
  </si>
  <si>
    <t xml:space="preserve">B0G13JNK9C</t>
  </si>
  <si>
    <t xml:space="preserve">N733P360927K</t>
  </si>
  <si>
    <t xml:space="preserve">806-N733P360927P</t>
  </si>
  <si>
    <t xml:space="preserve">B0G13H7CZR</t>
  </si>
  <si>
    <t xml:space="preserve">N733P360927P</t>
  </si>
  <si>
    <t xml:space="preserve">806-N733P360940K</t>
  </si>
  <si>
    <t xml:space="preserve">B0G13JXVH9</t>
  </si>
  <si>
    <t xml:space="preserve">N733P360940K</t>
  </si>
  <si>
    <t xml:space="preserve">806-N733P360940P</t>
  </si>
  <si>
    <t xml:space="preserve">B0G13HRJMP</t>
  </si>
  <si>
    <t xml:space="preserve">N733P360940P</t>
  </si>
  <si>
    <t xml:space="preserve">806-W2593P190148-1106</t>
  </si>
  <si>
    <t xml:space="preserve">B0G14751JP</t>
  </si>
  <si>
    <t xml:space="preserve">806-W2593P233767-1106</t>
  </si>
  <si>
    <t xml:space="preserve">B0G145Q54P</t>
  </si>
  <si>
    <t xml:space="preserve">806-W2593P331678-1106</t>
  </si>
  <si>
    <t xml:space="preserve">B0G14DPNF5</t>
  </si>
  <si>
    <t xml:space="preserve">806-W2593P331680-1106</t>
  </si>
  <si>
    <t xml:space="preserve">B0G14DBRNH</t>
  </si>
  <si>
    <t xml:space="preserve">806-W2593P331684-1106</t>
  </si>
  <si>
    <t xml:space="preserve">B0G148R3Y8</t>
  </si>
  <si>
    <t xml:space="preserve">806-W2593P331687-1106</t>
  </si>
  <si>
    <t xml:space="preserve">B0G14BJLND</t>
  </si>
  <si>
    <t xml:space="preserve">806-W2593P367051-1106</t>
  </si>
  <si>
    <t xml:space="preserve">B0G147H4VB</t>
  </si>
  <si>
    <t xml:space="preserve">806-W2593P367066-1106</t>
  </si>
  <si>
    <t xml:space="preserve">B0G14GMDXV</t>
  </si>
  <si>
    <t xml:space="preserve">806-N759S337621K-1110</t>
  </si>
  <si>
    <t xml:space="preserve">B0G1LLWD51</t>
  </si>
  <si>
    <t xml:space="preserve">806-N725P356058K</t>
  </si>
  <si>
    <t xml:space="preserve">B0G259GKPP</t>
  </si>
  <si>
    <t xml:space="preserve">N725P356058K</t>
  </si>
  <si>
    <t xml:space="preserve">806-N725P356069F</t>
  </si>
  <si>
    <t xml:space="preserve">B0G2XN58L2</t>
  </si>
  <si>
    <t xml:space="preserve">N725P356069F</t>
  </si>
  <si>
    <t xml:space="preserve">TT-504258eew-K</t>
  </si>
  <si>
    <t xml:space="preserve">B0G2RZS9BD</t>
  </si>
  <si>
    <t xml:space="preserve">W50426268AAE-Y</t>
  </si>
  <si>
    <t xml:space="preserve">B09QMNWPM9</t>
  </si>
  <si>
    <t xml:space="preserve">W50443250</t>
  </si>
  <si>
    <t xml:space="preserve">W50426261AAK-Y</t>
  </si>
  <si>
    <t xml:space="preserve">B09QMMLC2T</t>
  </si>
  <si>
    <t xml:space="preserve">W50443251</t>
  </si>
  <si>
    <t xml:space="preserve">806-N725P356058B</t>
  </si>
  <si>
    <t xml:space="preserve">B0G25F4L3B</t>
  </si>
  <si>
    <t xml:space="preserve">N725P356058B</t>
  </si>
  <si>
    <t xml:space="preserve">806-N725P356058E</t>
  </si>
  <si>
    <t xml:space="preserve">B0G25C7XG3</t>
  </si>
  <si>
    <t xml:space="preserve">N725P356058E</t>
  </si>
  <si>
    <t xml:space="preserve">806-N725P356058F</t>
  </si>
  <si>
    <t xml:space="preserve">B0G25LV4G1</t>
  </si>
  <si>
    <t xml:space="preserve">N725P356058F</t>
  </si>
  <si>
    <t xml:space="preserve">806-N725P356062B</t>
  </si>
  <si>
    <t xml:space="preserve">B0G25DW8K5</t>
  </si>
  <si>
    <t xml:space="preserve">N725P356062B</t>
  </si>
  <si>
    <t xml:space="preserve">806-N725P356062E</t>
  </si>
  <si>
    <t xml:space="preserve">B0G25GZQPY</t>
  </si>
  <si>
    <t xml:space="preserve">N725P356062E</t>
  </si>
  <si>
    <t xml:space="preserve">806-N725P356062F</t>
  </si>
  <si>
    <t xml:space="preserve">B0G25FS4T3</t>
  </si>
  <si>
    <t xml:space="preserve">N725P356062F</t>
  </si>
  <si>
    <t xml:space="preserve">806-N725P356062K</t>
  </si>
  <si>
    <t xml:space="preserve">B0G25M3FJY</t>
  </si>
  <si>
    <t xml:space="preserve">N725P356062K</t>
  </si>
  <si>
    <t xml:space="preserve">806-N725P356064B</t>
  </si>
  <si>
    <t xml:space="preserve">B0G25GJ1F8</t>
  </si>
  <si>
    <t xml:space="preserve">N725P356064B</t>
  </si>
  <si>
    <t xml:space="preserve">806-N725P356064F</t>
  </si>
  <si>
    <t xml:space="preserve">B0G25GDH34</t>
  </si>
  <si>
    <t xml:space="preserve">N725P356064F</t>
  </si>
  <si>
    <t xml:space="preserve">806-N725P356064K</t>
  </si>
  <si>
    <t xml:space="preserve">B0G25F54CZ</t>
  </si>
  <si>
    <t xml:space="preserve">N725P356064K</t>
  </si>
  <si>
    <t xml:space="preserve">806-W2593S00045</t>
  </si>
  <si>
    <t xml:space="preserve">B0G297PKKS</t>
  </si>
  <si>
    <t xml:space="preserve">806-W2593S00046</t>
  </si>
  <si>
    <t xml:space="preserve">B0G29CS77J</t>
  </si>
  <si>
    <t xml:space="preserve">W2593S00078</t>
  </si>
  <si>
    <t xml:space="preserve">806-W2593S00047</t>
  </si>
  <si>
    <t xml:space="preserve">B0G29GKMP9</t>
  </si>
  <si>
    <t xml:space="preserve">W2593S00079</t>
  </si>
  <si>
    <t xml:space="preserve">806-W2593P384112</t>
  </si>
  <si>
    <t xml:space="preserve">B0G2XL9V8H</t>
  </si>
  <si>
    <t xml:space="preserve">W2593P440594</t>
  </si>
  <si>
    <t xml:space="preserve">806-W2593P384120</t>
  </si>
  <si>
    <t xml:space="preserve">B0G2XMG6NR</t>
  </si>
  <si>
    <t xml:space="preserve">W2593P440609</t>
  </si>
  <si>
    <t xml:space="preserve">806-N725P350849B</t>
  </si>
  <si>
    <t xml:space="preserve">B0G2XY5WL4</t>
  </si>
  <si>
    <t xml:space="preserve">N725P350849B</t>
  </si>
  <si>
    <t xml:space="preserve">806-N725P350849E</t>
  </si>
  <si>
    <t xml:space="preserve">B0G2XY1MT7</t>
  </si>
  <si>
    <t xml:space="preserve">N725P350849E</t>
  </si>
  <si>
    <t xml:space="preserve">806-N725P350849F</t>
  </si>
  <si>
    <t xml:space="preserve">B0G2XYYQG1</t>
  </si>
  <si>
    <t xml:space="preserve">N725P350849F</t>
  </si>
  <si>
    <t xml:space="preserve">806-N725P350849K</t>
  </si>
  <si>
    <t xml:space="preserve">B0G2XZNCVB</t>
  </si>
  <si>
    <t xml:space="preserve">N725P350849K</t>
  </si>
  <si>
    <t xml:space="preserve">806-N725P366468G</t>
  </si>
  <si>
    <t xml:space="preserve">B0G2XZJTMP</t>
  </si>
  <si>
    <t xml:space="preserve">N725P366468G</t>
  </si>
  <si>
    <t xml:space="preserve">806-N725P366468K</t>
  </si>
  <si>
    <t xml:space="preserve">B0G2XXNM5D</t>
  </si>
  <si>
    <t xml:space="preserve">N725P366468K</t>
  </si>
  <si>
    <t xml:space="preserve">806-ST000151AAD</t>
  </si>
  <si>
    <t xml:space="preserve">B0G32T8X4L</t>
  </si>
  <si>
    <t xml:space="preserve">ST000151AAD</t>
  </si>
  <si>
    <t xml:space="preserve">806-ST000151AAE</t>
  </si>
  <si>
    <t xml:space="preserve">B0G32V8NJ7</t>
  </si>
  <si>
    <t xml:space="preserve">ST000151AAE</t>
  </si>
  <si>
    <t xml:space="preserve">806-W2593P384115</t>
  </si>
  <si>
    <t xml:space="preserve">B0G2XNMNR9</t>
  </si>
  <si>
    <t xml:space="preserve">W2593P440597</t>
  </si>
  <si>
    <t xml:space="preserve">806-W2593P384116</t>
  </si>
  <si>
    <t xml:space="preserve">B0G2XGR1Q8</t>
  </si>
  <si>
    <t xml:space="preserve">W2593P440601</t>
  </si>
  <si>
    <t xml:space="preserve">806-W2593P384118</t>
  </si>
  <si>
    <t xml:space="preserve">B0G2XL7PMZ</t>
  </si>
  <si>
    <t xml:space="preserve">W2593P440604</t>
  </si>
  <si>
    <t xml:space="preserve">806-W2593P384119</t>
  </si>
  <si>
    <t xml:space="preserve">B0G2XJG2DY</t>
  </si>
  <si>
    <t xml:space="preserve">W2593P440606</t>
  </si>
  <si>
    <t xml:space="preserve">806-N711P334768B</t>
  </si>
  <si>
    <t xml:space="preserve">B0G38W2VS9</t>
  </si>
  <si>
    <t xml:space="preserve">N711P334768B</t>
  </si>
  <si>
    <t xml:space="preserve">806-N711P334768K</t>
  </si>
  <si>
    <t xml:space="preserve">B0G38W1LSG</t>
  </si>
  <si>
    <t xml:space="preserve">N711P334768K</t>
  </si>
  <si>
    <t xml:space="preserve">806-N711P334768O</t>
  </si>
  <si>
    <t xml:space="preserve">B0G38SXG4R</t>
  </si>
  <si>
    <t xml:space="preserve">N711P334768O</t>
  </si>
  <si>
    <t xml:space="preserve">806-N711P334768V</t>
  </si>
  <si>
    <t xml:space="preserve">B0G38SH768</t>
  </si>
  <si>
    <t xml:space="preserve">N711P334768V</t>
  </si>
  <si>
    <t xml:space="preserve">806-W2917P384705</t>
  </si>
  <si>
    <t xml:space="preserve">B0G34X562S</t>
  </si>
  <si>
    <t xml:space="preserve">W2917P384705</t>
  </si>
  <si>
    <t xml:space="preserve">806-W2917P384723</t>
  </si>
  <si>
    <t xml:space="preserve">B0G34WX7B5</t>
  </si>
  <si>
    <t xml:space="preserve">W2917P384723</t>
  </si>
  <si>
    <t xml:space="preserve">806-W2917P384730</t>
  </si>
  <si>
    <t xml:space="preserve">B0G34YQTNQ</t>
  </si>
  <si>
    <t xml:space="preserve">W2917P384730</t>
  </si>
  <si>
    <t xml:space="preserve">806-W2917P384735</t>
  </si>
  <si>
    <t xml:space="preserve">B0G34ZH9KX</t>
  </si>
  <si>
    <t xml:space="preserve">W2917P384735</t>
  </si>
  <si>
    <t xml:space="preserve">806-N711P345168B</t>
  </si>
  <si>
    <t xml:space="preserve">B0G397VZT6</t>
  </si>
  <si>
    <t xml:space="preserve">N711P345168B</t>
  </si>
  <si>
    <t xml:space="preserve">806-N711P345168O</t>
  </si>
  <si>
    <t xml:space="preserve">B0G396YZH9</t>
  </si>
  <si>
    <t xml:space="preserve">N711P345168O</t>
  </si>
  <si>
    <t xml:space="preserve">806-N711P345168V</t>
  </si>
  <si>
    <t xml:space="preserve">B0G399ZPXK</t>
  </si>
  <si>
    <t xml:space="preserve">N711P345168V</t>
  </si>
  <si>
    <t xml:space="preserve">806-N711P345170B</t>
  </si>
  <si>
    <t xml:space="preserve">B0G39BCW7C</t>
  </si>
  <si>
    <t xml:space="preserve">N711P345170B</t>
  </si>
  <si>
    <t xml:space="preserve">806-N711P345170K</t>
  </si>
  <si>
    <t xml:space="preserve">B0G397XJH4</t>
  </si>
  <si>
    <t xml:space="preserve">N711P345170K</t>
  </si>
  <si>
    <t xml:space="preserve">806-N711P345170O</t>
  </si>
  <si>
    <t xml:space="preserve">B0G39DJVR5</t>
  </si>
  <si>
    <t xml:space="preserve">N711P345170O</t>
  </si>
  <si>
    <t xml:space="preserve">806-N711P347388B</t>
  </si>
  <si>
    <t xml:space="preserve">B0G38XF67J</t>
  </si>
  <si>
    <t xml:space="preserve">N711P347388B</t>
  </si>
  <si>
    <t xml:space="preserve">806-N711P347388K</t>
  </si>
  <si>
    <t xml:space="preserve">B0G38W66ZF</t>
  </si>
  <si>
    <t xml:space="preserve">N711P347388K</t>
  </si>
  <si>
    <t xml:space="preserve">806-N711P347388O</t>
  </si>
  <si>
    <t xml:space="preserve">B0G38Z6GYJ</t>
  </si>
  <si>
    <t xml:space="preserve">N711P347388O</t>
  </si>
  <si>
    <t xml:space="preserve">806-Sideboard-06</t>
  </si>
  <si>
    <t xml:space="preserve">B0G38W7XVF</t>
  </si>
  <si>
    <t xml:space="preserve">806-Sideboard-07</t>
  </si>
  <si>
    <t xml:space="preserve">B0G398KL1C</t>
  </si>
  <si>
    <t xml:space="preserve">806-Sideboard-09</t>
  </si>
  <si>
    <t xml:space="preserve">B0G3GPFSQN</t>
  </si>
  <si>
    <t xml:space="preserve">806-N708P356716D</t>
  </si>
  <si>
    <t xml:space="preserve">B0G423Q3DT</t>
  </si>
  <si>
    <t xml:space="preserve">N708P356716D</t>
  </si>
  <si>
    <t xml:space="preserve">806-N708P356716K</t>
  </si>
  <si>
    <t xml:space="preserve">B0G423PLVL</t>
  </si>
  <si>
    <t xml:space="preserve">N708P356716K</t>
  </si>
  <si>
    <t xml:space="preserve">806-N708P356717D</t>
  </si>
  <si>
    <t xml:space="preserve">B0G43Z17Z5</t>
  </si>
  <si>
    <t xml:space="preserve">N708P356717D</t>
  </si>
  <si>
    <t xml:space="preserve">806-N708P356717K</t>
  </si>
  <si>
    <t xml:space="preserve">B0G442QW78</t>
  </si>
  <si>
    <t xml:space="preserve">N708P356717K</t>
  </si>
  <si>
    <t xml:space="preserve">806-LT000270AAC</t>
  </si>
  <si>
    <t xml:space="preserve">B0G4QZ14DL</t>
  </si>
  <si>
    <t xml:space="preserve">LT000270AAC</t>
  </si>
  <si>
    <t xml:space="preserve">806-LT000270AAG</t>
  </si>
  <si>
    <t xml:space="preserve">B0G4R2Q9XH</t>
  </si>
  <si>
    <t xml:space="preserve">LT000270AAG</t>
  </si>
  <si>
    <t xml:space="preserve">806-LT000270AAR</t>
  </si>
  <si>
    <t xml:space="preserve">B0G4R466P8</t>
  </si>
  <si>
    <t xml:space="preserve">LT000270AAR</t>
  </si>
  <si>
    <t xml:space="preserve">806-LT000271AAC</t>
  </si>
  <si>
    <t xml:space="preserve">B0G4MFPHDP</t>
  </si>
  <si>
    <t xml:space="preserve">LT000271AAC</t>
  </si>
  <si>
    <t xml:space="preserve">806-LT000271AAK</t>
  </si>
  <si>
    <t xml:space="preserve">B0G4MG4CVM</t>
  </si>
  <si>
    <t xml:space="preserve">LT000271AAK</t>
  </si>
  <si>
    <t xml:space="preserve">806-LT000271AAP</t>
  </si>
  <si>
    <t xml:space="preserve">B0G4MDYDDJ</t>
  </si>
  <si>
    <t xml:space="preserve">LT000271AAP</t>
  </si>
  <si>
    <t xml:space="preserve">806-LT000272AAC</t>
  </si>
  <si>
    <t xml:space="preserve">B0G4MDQ1SH</t>
  </si>
  <si>
    <t xml:space="preserve">LT000272AAC</t>
  </si>
  <si>
    <t xml:space="preserve">806-LT000272AAK</t>
  </si>
  <si>
    <t xml:space="preserve">B0G4MD7GWQ</t>
  </si>
  <si>
    <t xml:space="preserve">LT000272AAK</t>
  </si>
  <si>
    <t xml:space="preserve">806-LT000272AAP</t>
  </si>
  <si>
    <t xml:space="preserve">B0G4MFQGK4</t>
  </si>
  <si>
    <t xml:space="preserve">LT000272AAP</t>
  </si>
  <si>
    <t xml:space="preserve">806-N733P367135A</t>
  </si>
  <si>
    <t xml:space="preserve">W5026P404187</t>
  </si>
  <si>
    <t xml:space="preserve">N733P367135A</t>
  </si>
  <si>
    <t xml:space="preserve">806-N733P367135B</t>
  </si>
  <si>
    <t xml:space="preserve">B0G4M8G9Y1</t>
  </si>
  <si>
    <t xml:space="preserve">N733P367135B</t>
  </si>
  <si>
    <t xml:space="preserve">806-N733P368653A</t>
  </si>
  <si>
    <t xml:space="preserve">B0G4M978BJ</t>
  </si>
  <si>
    <t xml:space="preserve">N733P368653A</t>
  </si>
  <si>
    <t xml:space="preserve">806-N733P368653B</t>
  </si>
  <si>
    <t xml:space="preserve">B0G4M8V1NJ</t>
  </si>
  <si>
    <t xml:space="preserve">N733P368653B</t>
  </si>
  <si>
    <t xml:space="preserve">806-N733S369272E</t>
  </si>
  <si>
    <t xml:space="preserve">B0G4VR9FDS</t>
  </si>
  <si>
    <t xml:space="preserve">N733S369272E</t>
  </si>
  <si>
    <t xml:space="preserve">806-N733S369272K</t>
  </si>
  <si>
    <t xml:space="preserve">B0G4VR9ZR7</t>
  </si>
  <si>
    <t xml:space="preserve">N733S369272K</t>
  </si>
  <si>
    <t xml:space="preserve">TT-20251210-51F</t>
  </si>
  <si>
    <t xml:space="preserve">B0G65225F9</t>
  </si>
  <si>
    <t xml:space="preserve">W2580S00051</t>
  </si>
  <si>
    <t xml:space="preserve">TT-20251210-52Q</t>
  </si>
  <si>
    <t xml:space="preserve">B0G65C69VM</t>
  </si>
  <si>
    <t xml:space="preserve">W2580S00052</t>
  </si>
  <si>
    <t xml:space="preserve">806-LP000378AAE</t>
  </si>
  <si>
    <t xml:space="preserve">B0G5FZ91D1</t>
  </si>
  <si>
    <t xml:space="preserve">LP000378AAE</t>
  </si>
  <si>
    <t xml:space="preserve">806-LP000378AAL</t>
  </si>
  <si>
    <t xml:space="preserve">B0G5F641Z4</t>
  </si>
  <si>
    <t xml:space="preserve">LP000378AAL</t>
  </si>
  <si>
    <t xml:space="preserve">806-LP000378AAN</t>
  </si>
  <si>
    <t xml:space="preserve">B0G5FGY663</t>
  </si>
  <si>
    <t xml:space="preserve">LP000378AAN</t>
  </si>
  <si>
    <t xml:space="preserve">806-W1858P389993</t>
  </si>
  <si>
    <t xml:space="preserve">B0G6DHWLN4</t>
  </si>
  <si>
    <t xml:space="preserve">W1858P389993</t>
  </si>
  <si>
    <t xml:space="preserve">806-W1858P389994</t>
  </si>
  <si>
    <t xml:space="preserve">B0G6DLLF6Z</t>
  </si>
  <si>
    <t xml:space="preserve">W1858P389994</t>
  </si>
  <si>
    <t xml:space="preserve">806-W1858P390002</t>
  </si>
  <si>
    <t xml:space="preserve">B0G6DDX2PP</t>
  </si>
  <si>
    <t xml:space="preserve">W1858P390002</t>
  </si>
  <si>
    <t xml:space="preserve">806-N729P373276F</t>
  </si>
  <si>
    <t xml:space="preserve">B0G7FGYVJX</t>
  </si>
  <si>
    <t xml:space="preserve">N729P373276F</t>
  </si>
  <si>
    <t xml:space="preserve">806-N729P373276K</t>
  </si>
  <si>
    <t xml:space="preserve">B0G7F3G5BP</t>
  </si>
  <si>
    <t xml:space="preserve">N729P373276K</t>
  </si>
  <si>
    <t xml:space="preserve">806-W2593P395806</t>
  </si>
  <si>
    <t xml:space="preserve">B0G78DRJY3</t>
  </si>
  <si>
    <t xml:space="preserve">W2593P395806</t>
  </si>
  <si>
    <t xml:space="preserve">806-W2593P395807</t>
  </si>
  <si>
    <t xml:space="preserve">B0G79FFMK2</t>
  </si>
  <si>
    <t xml:space="preserve">W2593P395807</t>
  </si>
  <si>
    <t xml:space="preserve">806-W2593P395808</t>
  </si>
  <si>
    <t xml:space="preserve">B0G78SDFVL</t>
  </si>
  <si>
    <t xml:space="preserve">W2593P395808</t>
  </si>
  <si>
    <t xml:space="preserve">806-W2593P395809</t>
  </si>
  <si>
    <t xml:space="preserve">B0G782LM2L</t>
  </si>
  <si>
    <t xml:space="preserve">W2593P395809</t>
  </si>
  <si>
    <t xml:space="preserve">806-W2593P381112</t>
  </si>
  <si>
    <t xml:space="preserve">B0G79VR1ZW</t>
  </si>
  <si>
    <t xml:space="preserve">W2593P381112</t>
  </si>
  <si>
    <t xml:space="preserve">806-W2593P381114</t>
  </si>
  <si>
    <t xml:space="preserve">B0G7BGK4V6</t>
  </si>
  <si>
    <t xml:space="preserve">W2593P381114</t>
  </si>
  <si>
    <t xml:space="preserve">806-W2593P381118</t>
  </si>
  <si>
    <t xml:space="preserve">B0G7C97CHB</t>
  </si>
  <si>
    <t xml:space="preserve">W2593P381118</t>
  </si>
  <si>
    <t xml:space="preserve">806-W2593P381119</t>
  </si>
  <si>
    <t xml:space="preserve">B0G7CGKWPL</t>
  </si>
  <si>
    <t xml:space="preserve">W2593P381119</t>
  </si>
  <si>
    <t xml:space="preserve">806-W2593P381410</t>
  </si>
  <si>
    <t xml:space="preserve">B0G7BNNDBX</t>
  </si>
  <si>
    <t xml:space="preserve">W2593P381410</t>
  </si>
  <si>
    <t xml:space="preserve">806-W2593P381411</t>
  </si>
  <si>
    <t xml:space="preserve">B0G7BTBRJ5</t>
  </si>
  <si>
    <t xml:space="preserve">W2593P381411</t>
  </si>
  <si>
    <t xml:space="preserve">806-N725P375498N</t>
  </si>
  <si>
    <t xml:space="preserve">B0G7YYF74C</t>
  </si>
  <si>
    <t xml:space="preserve">N725P375498N</t>
  </si>
  <si>
    <t xml:space="preserve">806-N725P375498T</t>
  </si>
  <si>
    <t xml:space="preserve">B0G7Z9ZQGN</t>
  </si>
  <si>
    <t xml:space="preserve">N725P375498T</t>
  </si>
  <si>
    <t xml:space="preserve">806-N725P375500N</t>
  </si>
  <si>
    <t xml:space="preserve">B0G7Z9ZB9B</t>
  </si>
  <si>
    <t xml:space="preserve">N725P375500N</t>
  </si>
  <si>
    <t xml:space="preserve">806-W5026P404141</t>
  </si>
  <si>
    <t xml:space="preserve">B0GC53BD2Q</t>
  </si>
  <si>
    <t xml:space="preserve">W5026P404141</t>
  </si>
  <si>
    <t xml:space="preserve">806-W5026P404143</t>
  </si>
  <si>
    <t xml:space="preserve">B0GC5QTKD1</t>
  </si>
  <si>
    <t xml:space="preserve">W5026P404143</t>
  </si>
  <si>
    <t xml:space="preserve">806-W5026P404145</t>
  </si>
  <si>
    <t xml:space="preserve">B0GC4T5N4R</t>
  </si>
  <si>
    <t xml:space="preserve">W5026P404145</t>
  </si>
  <si>
    <t xml:space="preserve">806-W5026P404146</t>
  </si>
  <si>
    <t xml:space="preserve">B0GC548WZJ</t>
  </si>
  <si>
    <t xml:space="preserve">W5026P404146</t>
  </si>
  <si>
    <t xml:space="preserve">806-N820S00067E</t>
  </si>
  <si>
    <t xml:space="preserve">B0GCJR7NNX</t>
  </si>
  <si>
    <t xml:space="preserve">N820S00067E</t>
  </si>
  <si>
    <t xml:space="preserve">806-N820S00067K</t>
  </si>
  <si>
    <t xml:space="preserve">B0GCJXHH7G</t>
  </si>
  <si>
    <t xml:space="preserve">N820S00067K</t>
  </si>
  <si>
    <t xml:space="preserve">806-W2580S00045</t>
  </si>
  <si>
    <t xml:space="preserve">B0GCN91BWC</t>
  </si>
  <si>
    <t xml:space="preserve">806-N759P223021B-1231</t>
  </si>
  <si>
    <t xml:space="preserve">B0GDDGZP1M</t>
  </si>
  <si>
    <t xml:space="preserve">806-N759P223021E-1231</t>
  </si>
  <si>
    <t xml:space="preserve">B0GDDHYJNX</t>
  </si>
  <si>
    <t xml:space="preserve">806-N759P313315E-1231</t>
  </si>
  <si>
    <t xml:space="preserve">B0GDD8MNGP</t>
  </si>
  <si>
    <t xml:space="preserve">MM-W541228S262K-USB2</t>
  </si>
  <si>
    <t xml:space="preserve">B0GCW43WRF</t>
  </si>
  <si>
    <t xml:space="preserve">806-W2593P381125</t>
  </si>
  <si>
    <t xml:space="preserve">B0GD6BVZNQ</t>
  </si>
  <si>
    <t xml:space="preserve">W2593P471245</t>
  </si>
  <si>
    <t xml:space="preserve">806-W2593P381124</t>
  </si>
  <si>
    <t xml:space="preserve">B0GD516P1T</t>
  </si>
  <si>
    <t xml:space="preserve">W2593P471233</t>
  </si>
  <si>
    <t xml:space="preserve">806-W2593P381127</t>
  </si>
  <si>
    <t xml:space="preserve">B0GD5N5HMZ</t>
  </si>
  <si>
    <t xml:space="preserve">W2593P381127</t>
  </si>
  <si>
    <t xml:space="preserve">806-W2593P381130</t>
  </si>
  <si>
    <t xml:space="preserve">B0GD6FJV9M</t>
  </si>
  <si>
    <t xml:space="preserve">W2593P381130</t>
  </si>
  <si>
    <t xml:space="preserve">806-W2593P381133</t>
  </si>
  <si>
    <t xml:space="preserve">B0GD656M2M</t>
  </si>
  <si>
    <t xml:space="preserve">W2593P471246</t>
  </si>
  <si>
    <t xml:space="preserve">806-W2593P381136</t>
  </si>
  <si>
    <t xml:space="preserve">B0GD5916WB</t>
  </si>
  <si>
    <t xml:space="preserve">W2593P471248</t>
  </si>
  <si>
    <t xml:space="preserve">806-N733P400298E</t>
  </si>
  <si>
    <t xml:space="preserve">B0GDCWQSMK</t>
  </si>
  <si>
    <t xml:space="preserve">N733P400298E</t>
  </si>
  <si>
    <t xml:space="preserve">806-N733P400298H</t>
  </si>
  <si>
    <t xml:space="preserve">B0GDCWQGWS</t>
  </si>
  <si>
    <t xml:space="preserve">N733P400298H</t>
  </si>
  <si>
    <t xml:space="preserve">806-N733P400298K</t>
  </si>
  <si>
    <t xml:space="preserve">B0GDCTB9X6</t>
  </si>
  <si>
    <t xml:space="preserve">N733P400298K</t>
  </si>
  <si>
    <t xml:space="preserve">806-N733P400298N</t>
  </si>
  <si>
    <t xml:space="preserve">B0GDDRF2Q9</t>
  </si>
  <si>
    <t xml:space="preserve">N733P400298N</t>
  </si>
  <si>
    <t xml:space="preserve">806-N733P400299E</t>
  </si>
  <si>
    <t xml:space="preserve">B0GDDXVZL4</t>
  </si>
  <si>
    <t xml:space="preserve">N733P400299E</t>
  </si>
  <si>
    <t xml:space="preserve">806-N733P400299H</t>
  </si>
  <si>
    <t xml:space="preserve">B0GDD4J1S7</t>
  </si>
  <si>
    <t xml:space="preserve">N733P400299H</t>
  </si>
  <si>
    <t xml:space="preserve">806-N733P400299K</t>
  </si>
  <si>
    <t xml:space="preserve">B0GDD7F3SZ</t>
  </si>
  <si>
    <t xml:space="preserve">N733P400299K</t>
  </si>
  <si>
    <t xml:space="preserve">806-N733P400299N</t>
  </si>
  <si>
    <t xml:space="preserve">B0GDCH8JN1</t>
  </si>
  <si>
    <t xml:space="preserve">N733P400299N</t>
  </si>
  <si>
    <t xml:space="preserve">806-W1858P382398</t>
  </si>
  <si>
    <t xml:space="preserve">B0GDWP863M</t>
  </si>
  <si>
    <t xml:space="preserve">W1858P382398</t>
  </si>
  <si>
    <t xml:space="preserve">806-W1858P382399</t>
  </si>
  <si>
    <t xml:space="preserve">B0GDWSJ8PQ</t>
  </si>
  <si>
    <t xml:space="preserve">W1858P382399</t>
  </si>
  <si>
    <t xml:space="preserve">806-W1858P382400</t>
  </si>
  <si>
    <t xml:space="preserve">B0GDWW5S41</t>
  </si>
  <si>
    <t xml:space="preserve">W1858P382400</t>
  </si>
  <si>
    <t xml:space="preserve">806-W1858P382402</t>
  </si>
  <si>
    <t xml:space="preserve">B0GDWSB8Z3</t>
  </si>
  <si>
    <t xml:space="preserve">W1858P382402</t>
  </si>
  <si>
    <t xml:space="preserve">806-N725P269701B-0109</t>
  </si>
  <si>
    <t xml:space="preserve">B0GFV6M95Q</t>
  </si>
  <si>
    <t xml:space="preserve">806-N729P000013O</t>
  </si>
  <si>
    <t xml:space="preserve">B0GGGMMNRB</t>
  </si>
  <si>
    <t xml:space="preserve">N729P000013O</t>
  </si>
  <si>
    <t xml:space="preserve">806-N729P211167B-0115</t>
  </si>
  <si>
    <t xml:space="preserve">B0GGZGRTRK</t>
  </si>
  <si>
    <t xml:space="preserve">806-N759P292550K-0109</t>
  </si>
  <si>
    <t xml:space="preserve">B0GFVJX8LW</t>
  </si>
  <si>
    <t xml:space="preserve">806-W504P351802</t>
  </si>
  <si>
    <t xml:space="preserve">B0GGGX2B7N</t>
  </si>
  <si>
    <t xml:space="preserve">W504P351802</t>
  </si>
  <si>
    <t xml:space="preserve">806-W504S00264</t>
  </si>
  <si>
    <t xml:space="preserve">B0GGGWBXGW</t>
  </si>
  <si>
    <t xml:space="preserve">W504S00264</t>
  </si>
  <si>
    <t xml:space="preserve">806-W504S00286</t>
  </si>
  <si>
    <t xml:space="preserve">B0GGGR6PWN</t>
  </si>
  <si>
    <t xml:space="preserve">W504S00286</t>
  </si>
  <si>
    <t xml:space="preserve">806-W504P351804</t>
  </si>
  <si>
    <t xml:space="preserve">B0GGGLS53N</t>
  </si>
  <si>
    <t xml:space="preserve">806-N725P375626G</t>
  </si>
  <si>
    <t xml:space="preserve">B0GJBW8VC1</t>
  </si>
  <si>
    <t xml:space="preserve">N725P375626G</t>
  </si>
  <si>
    <t xml:space="preserve">806-N759P223021C-0126</t>
  </si>
  <si>
    <t xml:space="preserve">B0GJS193LR</t>
  </si>
  <si>
    <t xml:space="preserve">806-N725P356069K-0123</t>
  </si>
  <si>
    <t xml:space="preserve">B0GJ8W21HF</t>
  </si>
  <si>
    <t xml:space="preserve">806-W1858P410402</t>
  </si>
  <si>
    <t xml:space="preserve">B0GHR4Y6CX</t>
  </si>
  <si>
    <t xml:space="preserve">W1858P410402</t>
  </si>
  <si>
    <t xml:space="preserve">TT-2026204Q-61AAB</t>
  </si>
  <si>
    <t xml:space="preserve">B0GLGT5SD9</t>
  </si>
  <si>
    <t xml:space="preserve">W2593S00061</t>
  </si>
  <si>
    <t xml:space="preserve">TT-2026204F-55AAB</t>
  </si>
  <si>
    <t xml:space="preserve">B0GLGFBZNX</t>
  </si>
  <si>
    <t xml:space="preserve">W2593S00055</t>
  </si>
  <si>
    <t xml:space="preserve">806-W1858P410401</t>
  </si>
  <si>
    <t xml:space="preserve">B0GHR1WN69</t>
  </si>
  <si>
    <t xml:space="preserve">W1858P410401</t>
  </si>
  <si>
    <t xml:space="preserve">806-W1858P410403</t>
  </si>
  <si>
    <t xml:space="preserve">B0GHR1FKR3</t>
  </si>
  <si>
    <t xml:space="preserve">W1858P410403</t>
  </si>
  <si>
    <t xml:space="preserve">806-W1858P410404</t>
  </si>
  <si>
    <t xml:space="preserve">B0GHR5GRDQ</t>
  </si>
  <si>
    <t xml:space="preserve">W1858P410404</t>
  </si>
  <si>
    <t xml:space="preserve">806-N704P379111N</t>
  </si>
  <si>
    <t xml:space="preserve">B0GHR35YT8</t>
  </si>
  <si>
    <t xml:space="preserve">N704P379111N</t>
  </si>
  <si>
    <t xml:space="preserve">806-N704P379111P</t>
  </si>
  <si>
    <t xml:space="preserve">B0GHQWM342</t>
  </si>
  <si>
    <t xml:space="preserve">N704P379111P</t>
  </si>
  <si>
    <t xml:space="preserve">806-N721S000071B</t>
  </si>
  <si>
    <t xml:space="preserve">B0GHRKQ3DT</t>
  </si>
  <si>
    <t xml:space="preserve">N721S000071B</t>
  </si>
  <si>
    <t xml:space="preserve">806-N721S000071D</t>
  </si>
  <si>
    <t xml:space="preserve">B0GHRDHP16</t>
  </si>
  <si>
    <t xml:space="preserve">N721S000071D</t>
  </si>
  <si>
    <t xml:space="preserve">806-N708P356716D-0122</t>
  </si>
  <si>
    <t xml:space="preserve">B0GJ3VTHZD</t>
  </si>
  <si>
    <t xml:space="preserve">806-N725P375626B</t>
  </si>
  <si>
    <t xml:space="preserve">B0GJBL41XQ</t>
  </si>
  <si>
    <t xml:space="preserve">N725P375626B</t>
  </si>
  <si>
    <t xml:space="preserve">806-N725P375626K</t>
  </si>
  <si>
    <t xml:space="preserve">B0GJBDKZMN</t>
  </si>
  <si>
    <t xml:space="preserve">N725P375626K</t>
  </si>
  <si>
    <t xml:space="preserve">806-W3867P437346</t>
  </si>
  <si>
    <t xml:space="preserve">B0GJCGXCRT</t>
  </si>
  <si>
    <t xml:space="preserve">W3867P437346</t>
  </si>
  <si>
    <t xml:space="preserve">806-W3867P437347</t>
  </si>
  <si>
    <t xml:space="preserve">B0GJCRFMZN</t>
  </si>
  <si>
    <t xml:space="preserve">W3867P437347</t>
  </si>
  <si>
    <t xml:space="preserve">806-W3867P437348</t>
  </si>
  <si>
    <t xml:space="preserve">B0GJD145RK</t>
  </si>
  <si>
    <t xml:space="preserve">W3867P437348</t>
  </si>
  <si>
    <t xml:space="preserve">806-N711P389502A</t>
  </si>
  <si>
    <t xml:space="preserve">B0GJCXD5WY</t>
  </si>
  <si>
    <t xml:space="preserve">N711P389502A</t>
  </si>
  <si>
    <t xml:space="preserve">806-N711P389502E</t>
  </si>
  <si>
    <t xml:space="preserve">B0GJD6HYQ1</t>
  </si>
  <si>
    <t xml:space="preserve">N711P389502E</t>
  </si>
  <si>
    <t xml:space="preserve">806-N711P389502G</t>
  </si>
  <si>
    <t xml:space="preserve">B0GJCYL11W</t>
  </si>
  <si>
    <t xml:space="preserve">N711P389502G</t>
  </si>
  <si>
    <t xml:space="preserve">806-N711P389502K</t>
  </si>
  <si>
    <t xml:space="preserve">B0GJCT1TPN</t>
  </si>
  <si>
    <t xml:space="preserve">N711P389502K</t>
  </si>
  <si>
    <t xml:space="preserve">806-N711P389503A</t>
  </si>
  <si>
    <t xml:space="preserve">B0GJD7M14N</t>
  </si>
  <si>
    <t xml:space="preserve">N711P389503A</t>
  </si>
  <si>
    <t xml:space="preserve">806-N711P389503E</t>
  </si>
  <si>
    <t xml:space="preserve">B0GJCZZK9K</t>
  </si>
  <si>
    <t xml:space="preserve">N711P389503E</t>
  </si>
  <si>
    <t xml:space="preserve">806-N711P389503G</t>
  </si>
  <si>
    <t xml:space="preserve">B0GJCYCM4K</t>
  </si>
  <si>
    <t xml:space="preserve">N711P389503G</t>
  </si>
  <si>
    <t xml:space="preserve">806-N711P389503K</t>
  </si>
  <si>
    <t xml:space="preserve">B0GJCY2JQ4</t>
  </si>
  <si>
    <t xml:space="preserve">N711P389503K</t>
  </si>
  <si>
    <t xml:space="preserve">806-N721S000062B</t>
  </si>
  <si>
    <t xml:space="preserve">B0GJDK6S4S</t>
  </si>
  <si>
    <t xml:space="preserve">N721S000062B</t>
  </si>
  <si>
    <t xml:space="preserve">806-N721S000062K</t>
  </si>
  <si>
    <t xml:space="preserve">B0GJDM8G38</t>
  </si>
  <si>
    <t xml:space="preserve">N721S000062K</t>
  </si>
  <si>
    <t xml:space="preserve">806-SJ000158AAB</t>
  </si>
  <si>
    <t xml:space="preserve">B0GJD9QDRK</t>
  </si>
  <si>
    <t xml:space="preserve">SJ000158AAB</t>
  </si>
  <si>
    <t xml:space="preserve">806-SJ000158AAK</t>
  </si>
  <si>
    <t xml:space="preserve">B0GJDH9V6J</t>
  </si>
  <si>
    <t xml:space="preserve">SJ000158AAK</t>
  </si>
  <si>
    <t xml:space="preserve">806-LT000278AAA</t>
  </si>
  <si>
    <t xml:space="preserve">B0GJS83P73</t>
  </si>
  <si>
    <t xml:space="preserve">LT000278AAA</t>
  </si>
  <si>
    <t xml:space="preserve">806-LT000278AAP</t>
  </si>
  <si>
    <t xml:space="preserve">B0GJS2PYL1</t>
  </si>
  <si>
    <t xml:space="preserve">LT000278AAP</t>
  </si>
  <si>
    <t xml:space="preserve">806-LT000279AAA</t>
  </si>
  <si>
    <t xml:space="preserve">B0GJS5JSRY</t>
  </si>
  <si>
    <t xml:space="preserve">LT000279AAA</t>
  </si>
  <si>
    <t xml:space="preserve">806-LT000279AAP</t>
  </si>
  <si>
    <t xml:space="preserve">B0GJRMFX4J</t>
  </si>
  <si>
    <t xml:space="preserve">LT000279AAP</t>
  </si>
  <si>
    <t xml:space="preserve">806-LT000280AAA</t>
  </si>
  <si>
    <t xml:space="preserve">B0GJRVSRBS</t>
  </si>
  <si>
    <t xml:space="preserve">LT000280AAA</t>
  </si>
  <si>
    <t xml:space="preserve">806-LT000280AAP</t>
  </si>
  <si>
    <t xml:space="preserve">B0GJRWSBVB</t>
  </si>
  <si>
    <t xml:space="preserve">LT000280AAP</t>
  </si>
  <si>
    <t xml:space="preserve">806-N725P350824F-0126</t>
  </si>
  <si>
    <t xml:space="preserve">B0GJS9T9L9</t>
  </si>
  <si>
    <t xml:space="preserve">806-N759P284623C</t>
  </si>
  <si>
    <t xml:space="preserve">B0GJRQ5HRK</t>
  </si>
  <si>
    <t xml:space="preserve">N759P284623C</t>
  </si>
  <si>
    <t xml:space="preserve">806-W2593S00048</t>
  </si>
  <si>
    <t xml:space="preserve">B0GKDY7PSK</t>
  </si>
  <si>
    <t xml:space="preserve">W2593S00048</t>
  </si>
  <si>
    <t xml:space="preserve">806-W2593S00049</t>
  </si>
  <si>
    <t xml:space="preserve">B0GKDRC5WC</t>
  </si>
  <si>
    <t xml:space="preserve">W2593S00049</t>
  </si>
  <si>
    <t xml:space="preserve">806-W2593S00050</t>
  </si>
  <si>
    <t xml:space="preserve">B0GKFBMPTM</t>
  </si>
  <si>
    <t xml:space="preserve">W2593S00050</t>
  </si>
  <si>
    <t xml:space="preserve">806-W2593S00051</t>
  </si>
  <si>
    <t xml:space="preserve">B0GKDZFMYR</t>
  </si>
  <si>
    <t xml:space="preserve">W2593S00051</t>
  </si>
  <si>
    <t xml:space="preserve">806-N729P370363K-0202</t>
  </si>
  <si>
    <t xml:space="preserve">B0GKZXN5CX</t>
  </si>
  <si>
    <t xml:space="preserve">806-W3118P404121</t>
  </si>
  <si>
    <t xml:space="preserve">B0GMG953S6</t>
  </si>
  <si>
    <t xml:space="preserve">W3118P404121</t>
  </si>
  <si>
    <t xml:space="preserve">806-W3118P404122</t>
  </si>
  <si>
    <t xml:space="preserve">B0GMFLG7T7</t>
  </si>
  <si>
    <t xml:space="preserve">W3118P404122</t>
  </si>
  <si>
    <t xml:space="preserve">806-W3118P404123</t>
  </si>
  <si>
    <t xml:space="preserve">B0GMG3Y9F3</t>
  </si>
  <si>
    <t xml:space="preserve">W3118P404123</t>
  </si>
  <si>
    <t xml:space="preserve">806-W1413P384916</t>
  </si>
  <si>
    <t xml:space="preserve">B0GLGPP354</t>
  </si>
  <si>
    <t xml:space="preserve">W1413P384916</t>
  </si>
  <si>
    <t xml:space="preserve">806-W1413P384917</t>
  </si>
  <si>
    <t xml:space="preserve">B0GLGT9YDX</t>
  </si>
  <si>
    <t xml:space="preserve">W1413P384917</t>
  </si>
  <si>
    <t xml:space="preserve">806-W1413P384918</t>
  </si>
  <si>
    <t xml:space="preserve">B0GLGWDNV5</t>
  </si>
  <si>
    <t xml:space="preserve">W1413P384918</t>
  </si>
  <si>
    <t xml:space="preserve">806-W1413P384919</t>
  </si>
  <si>
    <t xml:space="preserve">B0GLGY6LNW</t>
  </si>
  <si>
    <t xml:space="preserve">W1413P384919</t>
  </si>
  <si>
    <t xml:space="preserve">806-W1413P385005</t>
  </si>
  <si>
    <t xml:space="preserve">B0GLH4D9MR</t>
  </si>
  <si>
    <t xml:space="preserve">W1413P385005</t>
  </si>
  <si>
    <t xml:space="preserve">806-N725P269701K-0213</t>
  </si>
  <si>
    <t xml:space="preserve">B0GN5FYWXF</t>
  </si>
  <si>
    <t xml:space="preserve">806-N725P356069F-0213</t>
  </si>
  <si>
    <t xml:space="preserve">B0GN61YK3D</t>
  </si>
  <si>
    <t xml:space="preserve">806-N733S415411E</t>
  </si>
  <si>
    <t xml:space="preserve">B0GN2PM1KZ</t>
  </si>
  <si>
    <t xml:space="preserve">N733S415411E</t>
  </si>
  <si>
    <t xml:space="preserve">806-N733S415411K</t>
  </si>
  <si>
    <t xml:space="preserve">B0GN2681SH</t>
  </si>
  <si>
    <t xml:space="preserve">N733S415411K</t>
  </si>
  <si>
    <t xml:space="preserve">806-N733S415411M</t>
  </si>
  <si>
    <t xml:space="preserve">B0GN24Q2L5</t>
  </si>
  <si>
    <t xml:space="preserve">N733S415411M</t>
  </si>
  <si>
    <t xml:space="preserve">806-ST000153AAD</t>
  </si>
  <si>
    <t xml:space="preserve">B0GN5XNJGN</t>
  </si>
  <si>
    <t xml:space="preserve">ST000153AAD</t>
  </si>
  <si>
    <t xml:space="preserve">806-ST000153AAE</t>
  </si>
  <si>
    <t xml:space="preserve">B0GN7MBKRY</t>
  </si>
  <si>
    <t xml:space="preserve">ST000153AAE</t>
  </si>
  <si>
    <t xml:space="preserve">806-ST000154AAN</t>
  </si>
  <si>
    <t xml:space="preserve">B0GN6FDDZN</t>
  </si>
  <si>
    <t xml:space="preserve">ST000154AAN</t>
  </si>
  <si>
    <t xml:space="preserve">806-ST000154AAP</t>
  </si>
  <si>
    <t xml:space="preserve">B0GN6NFC9W</t>
  </si>
  <si>
    <t xml:space="preserve">ST000154AAP</t>
  </si>
  <si>
    <t xml:space="preserve">806-ST000155AAN</t>
  </si>
  <si>
    <t xml:space="preserve">B0GN6Q7SXP</t>
  </si>
  <si>
    <t xml:space="preserve">ST000155AAN</t>
  </si>
  <si>
    <t xml:space="preserve">806-ST000155AAP</t>
  </si>
  <si>
    <t xml:space="preserve">B0GN69DM99</t>
  </si>
  <si>
    <t xml:space="preserve">ST000155AAP</t>
  </si>
  <si>
    <t xml:space="preserve">806-N729P000015E</t>
  </si>
  <si>
    <t xml:space="preserve">B0GNG85CJ6</t>
  </si>
  <si>
    <t xml:space="preserve">N729P000015E</t>
  </si>
  <si>
    <t xml:space="preserve">806-N729P000015K</t>
  </si>
  <si>
    <t xml:space="preserve">B0GNFVLCWD</t>
  </si>
  <si>
    <t xml:space="preserve">N729P000015K</t>
  </si>
  <si>
    <t xml:space="preserve">806-N729P000017K</t>
  </si>
  <si>
    <t xml:space="preserve">B0GNG8K4ZJ</t>
  </si>
  <si>
    <t xml:space="preserve">N729P000017K</t>
  </si>
  <si>
    <t xml:space="preserve">806-N729P000018K</t>
  </si>
  <si>
    <t xml:space="preserve">B0GNFXKZSK</t>
  </si>
  <si>
    <t xml:space="preserve">N729P000018K</t>
  </si>
  <si>
    <t xml:space="preserve">806-N729P396833K</t>
  </si>
  <si>
    <t xml:space="preserve">B0GNFNX6XK</t>
  </si>
  <si>
    <t xml:space="preserve">N729P396833K</t>
  </si>
  <si>
    <t xml:space="preserve">806-N729P396834K</t>
  </si>
  <si>
    <t xml:space="preserve">B0GNFT4MZF</t>
  </si>
  <si>
    <t xml:space="preserve">N729P396834K</t>
  </si>
  <si>
    <t xml:space="preserve">806-W2593P437117</t>
  </si>
  <si>
    <t xml:space="preserve">B0GNFPXWQR</t>
  </si>
  <si>
    <t xml:space="preserve">W2593P437117</t>
  </si>
  <si>
    <t xml:space="preserve">806-W2593P437118</t>
  </si>
  <si>
    <t xml:space="preserve">B0GNFBHV4D</t>
  </si>
  <si>
    <t xml:space="preserve">W2593P437118</t>
  </si>
  <si>
    <t xml:space="preserve">806-W2593P437121</t>
  </si>
  <si>
    <t xml:space="preserve">B0GNFT6PTZ</t>
  </si>
  <si>
    <t xml:space="preserve">W2593P437121</t>
  </si>
  <si>
    <t xml:space="preserve">806-W2593P437109</t>
  </si>
  <si>
    <t xml:space="preserve">B0GPQCBPD2</t>
  </si>
  <si>
    <t xml:space="preserve">W2593P437109</t>
  </si>
  <si>
    <t xml:space="preserve">806-W2593P457237</t>
  </si>
  <si>
    <t xml:space="preserve">B0GPPV9G8X</t>
  </si>
  <si>
    <t xml:space="preserve">W2593P457237</t>
  </si>
  <si>
    <t xml:space="preserve">806-N729P299440B-0224</t>
  </si>
  <si>
    <t xml:space="preserve">B0GPVFGWDZ</t>
  </si>
  <si>
    <t xml:space="preserve">MM-N733224P696AK-T2</t>
  </si>
  <si>
    <t xml:space="preserve">B0GPXBL2WG</t>
  </si>
  <si>
    <t xml:space="preserve">TT-S077-580-F</t>
  </si>
  <si>
    <t xml:space="preserve">B0GQH4J86W</t>
  </si>
  <si>
    <t xml:space="preserve">W2580S00077</t>
  </si>
  <si>
    <t xml:space="preserve">TT-S091-580-Q</t>
  </si>
  <si>
    <t xml:space="preserve">B0GQH78QZL</t>
  </si>
  <si>
    <t xml:space="preserve">W2580S00091</t>
  </si>
  <si>
    <t xml:space="preserve">TT-0286-Walnut-F</t>
  </si>
  <si>
    <t xml:space="preserve">B0GQH2952R</t>
  </si>
  <si>
    <t xml:space="preserve">TT-0264AAK-F</t>
  </si>
  <si>
    <t xml:space="preserve">B0GQH6H6CD</t>
  </si>
  <si>
    <t xml:space="preserve">806-W2593P381130-0307</t>
  </si>
  <si>
    <t xml:space="preserve">B0GRLN3KJ3</t>
  </si>
  <si>
    <t xml:space="preserve">TT-013-Q-AAK</t>
  </si>
  <si>
    <t xml:space="preserve">B0GN6GS9K3</t>
  </si>
  <si>
    <t xml:space="preserve">W504P391013</t>
  </si>
  <si>
    <t xml:space="preserve">TT-016-Q-WALNUT</t>
  </si>
  <si>
    <t xml:space="preserve">B0GN7J6TMY</t>
  </si>
  <si>
    <t xml:space="preserve">W504P391016</t>
  </si>
  <si>
    <t xml:space="preserve">TT-0269-K-AAK</t>
  </si>
  <si>
    <t xml:space="preserve">B0GN5XNT9G</t>
  </si>
  <si>
    <t xml:space="preserve">W504S00269</t>
  </si>
  <si>
    <t xml:space="preserve">TT-0270-K-WALNUT</t>
  </si>
  <si>
    <t xml:space="preserve">B0GN6BCNN5</t>
  </si>
  <si>
    <t xml:space="preserve">W504S00270</t>
  </si>
  <si>
    <t xml:space="preserve">TT-1091-Q-AAK</t>
  </si>
  <si>
    <t xml:space="preserve">B0GN5RG3GD</t>
  </si>
  <si>
    <t xml:space="preserve">W504P391091</t>
  </si>
  <si>
    <t xml:space="preserve">TT-1092-Q-WALNUT</t>
  </si>
  <si>
    <t xml:space="preserve">B0GN6K5BQS</t>
  </si>
  <si>
    <t xml:space="preserve">W504P391092</t>
  </si>
  <si>
    <t xml:space="preserve">TT-0274-K-AAK</t>
  </si>
  <si>
    <t xml:space="preserve">B0GN6JW625</t>
  </si>
  <si>
    <t xml:space="preserve">W504S00274</t>
  </si>
  <si>
    <t xml:space="preserve">TT-0275-K-WALNUT</t>
  </si>
  <si>
    <t xml:space="preserve">B0GN5VPMP4</t>
  </si>
  <si>
    <t xml:space="preserve">W504S00275</t>
  </si>
  <si>
    <t xml:space="preserve">TT-99-1413-AAH-TT</t>
  </si>
  <si>
    <t xml:space="preserve">B0GS25GPLF</t>
  </si>
  <si>
    <t xml:space="preserve">W1413S00099</t>
  </si>
  <si>
    <t xml:space="preserve">TT-100-1413-GREEN-TT</t>
  </si>
  <si>
    <t xml:space="preserve">B0GS25GWBS</t>
  </si>
  <si>
    <t xml:space="preserve">W1413S00100</t>
  </si>
  <si>
    <t xml:space="preserve">TT-101-1413-NAVY-TT</t>
  </si>
  <si>
    <t xml:space="preserve">B0GS1X49Z1</t>
  </si>
  <si>
    <t xml:space="preserve">W1413S00101</t>
  </si>
  <si>
    <t xml:space="preserve">TT-121-1413-yellow-TT</t>
  </si>
  <si>
    <t xml:space="preserve">B0GS1WYPQ4</t>
  </si>
  <si>
    <t xml:space="preserve">W1413S00121</t>
  </si>
  <si>
    <t xml:space="preserve">TT-120-1413-cyan-TT</t>
  </si>
  <si>
    <t xml:space="preserve">B0GS21919Z</t>
  </si>
  <si>
    <t xml:space="preserve">W1413S00120</t>
  </si>
  <si>
    <t xml:space="preserve">TT-102-1413-AAB-TT</t>
  </si>
  <si>
    <t xml:space="preserve">B0GS21FM1C</t>
  </si>
  <si>
    <t xml:space="preserve">W1413S00102</t>
  </si>
  <si>
    <t xml:space="preserve">TT-138-1413-AAH-FT</t>
  </si>
  <si>
    <t xml:space="preserve">B0GS25M81J</t>
  </si>
  <si>
    <t xml:space="preserve">W1413S00138</t>
  </si>
  <si>
    <t xml:space="preserve">TT-139-1413-green-FT</t>
  </si>
  <si>
    <t xml:space="preserve">B0GS1Z1Q5D</t>
  </si>
  <si>
    <t xml:space="preserve">W1413S00139</t>
  </si>
  <si>
    <t xml:space="preserve">TT-140-1413-navy-FT</t>
  </si>
  <si>
    <t xml:space="preserve">B0GS1SC7XP</t>
  </si>
  <si>
    <t xml:space="preserve">W1413S00140</t>
  </si>
  <si>
    <t xml:space="preserve">TT-141-1413-AAB-FT</t>
  </si>
  <si>
    <t xml:space="preserve">B0GS1XNWCW</t>
  </si>
  <si>
    <t xml:space="preserve">W1413S00141</t>
  </si>
  <si>
    <t xml:space="preserve">TT-145-1413-AAB-TD</t>
  </si>
  <si>
    <t xml:space="preserve">B0GS26RFTM</t>
  </si>
  <si>
    <t xml:space="preserve">W1413S00145</t>
  </si>
  <si>
    <t xml:space="preserve">TT-142-1413-pink-TD</t>
  </si>
  <si>
    <t xml:space="preserve">B0GS1ZYQQR</t>
  </si>
  <si>
    <t xml:space="preserve">W1413S00142</t>
  </si>
  <si>
    <t xml:space="preserve">TT-143-1413-green-TD</t>
  </si>
  <si>
    <t xml:space="preserve">B0GS1X5Z3H</t>
  </si>
  <si>
    <t xml:space="preserve">W1413S00143</t>
  </si>
  <si>
    <t xml:space="preserve">TT-144-1413-navy-TD</t>
  </si>
  <si>
    <t xml:space="preserve">B0GS1QY5KN</t>
  </si>
  <si>
    <t xml:space="preserve">W1413S00144</t>
  </si>
  <si>
    <t xml:space="preserve">TT-154-1413-AAB-FD</t>
  </si>
  <si>
    <t xml:space="preserve">B0GS1R52X7</t>
  </si>
  <si>
    <t xml:space="preserve">W1413S00154</t>
  </si>
  <si>
    <t xml:space="preserve">TT-148-1413-NAVY-FD</t>
  </si>
  <si>
    <t xml:space="preserve">B0GS1T2XLN</t>
  </si>
  <si>
    <t xml:space="preserve">W1413S00148</t>
  </si>
  <si>
    <t xml:space="preserve">TT-146-1413-pink-FD</t>
  </si>
  <si>
    <t xml:space="preserve">B0GS1X41HF</t>
  </si>
  <si>
    <t xml:space="preserve">W1413S00146</t>
  </si>
  <si>
    <t xml:space="preserve">TT-147-1413-green-FD</t>
  </si>
  <si>
    <t xml:space="preserve">B0GS1ZGJM2</t>
  </si>
  <si>
    <t xml:space="preserve">W1413S00147</t>
  </si>
  <si>
    <t xml:space="preserve">TT-153-1413-AAB-QD</t>
  </si>
  <si>
    <t xml:space="preserve">B0GS1TRTQF</t>
  </si>
  <si>
    <t xml:space="preserve">W1413S00153</t>
  </si>
  <si>
    <t xml:space="preserve">TT-152-1413-NAVY-QD</t>
  </si>
  <si>
    <t xml:space="preserve">B0GS1XSYNF</t>
  </si>
  <si>
    <t xml:space="preserve">W1413S00152</t>
  </si>
  <si>
    <t xml:space="preserve">TT-150-1413-AAH-QD</t>
  </si>
  <si>
    <t xml:space="preserve">B0GS1TG8FP</t>
  </si>
  <si>
    <t xml:space="preserve">W1413S00150</t>
  </si>
  <si>
    <t xml:space="preserve">TT-151-1413-GREEN-QD</t>
  </si>
  <si>
    <t xml:space="preserve">B0GS21DVD5</t>
  </si>
  <si>
    <t xml:space="preserve">W1413S00151</t>
  </si>
  <si>
    <t xml:space="preserve">806-N729P170521F-0311</t>
  </si>
  <si>
    <t xml:space="preserve">B0GS63PXVP</t>
  </si>
  <si>
    <t xml:space="preserve">806-N729P211167E-0311</t>
  </si>
  <si>
    <t xml:space="preserve">B0GS62P664</t>
  </si>
  <si>
    <t xml:space="preserve">806-N729P211167K-0311</t>
  </si>
  <si>
    <t xml:space="preserve">B0GS5S8WH5</t>
  </si>
  <si>
    <t xml:space="preserve">806-N708P407962E</t>
  </si>
  <si>
    <t xml:space="preserve">B0GSJR6JDR</t>
  </si>
  <si>
    <t xml:space="preserve">N708P407962E</t>
  </si>
  <si>
    <t xml:space="preserve">806-N708P407962K</t>
  </si>
  <si>
    <t xml:space="preserve">B0GSJG89DN</t>
  </si>
  <si>
    <t xml:space="preserve">N708P407962K</t>
  </si>
  <si>
    <t xml:space="preserve">806-N708P407962P</t>
  </si>
  <si>
    <t xml:space="preserve">B0GSJP552H</t>
  </si>
  <si>
    <t xml:space="preserve">N708P407962P</t>
  </si>
  <si>
    <t xml:space="preserve">806-N708P407963E</t>
  </si>
  <si>
    <t xml:space="preserve">B0GSJNP7MT</t>
  </si>
  <si>
    <t xml:space="preserve">N708P407963E</t>
  </si>
  <si>
    <t xml:space="preserve">806-N708P407963K</t>
  </si>
  <si>
    <t xml:space="preserve">B0GSJL3HLW</t>
  </si>
  <si>
    <t xml:space="preserve">N708P407963K</t>
  </si>
  <si>
    <t xml:space="preserve">806-N708P407963P</t>
  </si>
  <si>
    <t xml:space="preserve">B0GSJMFBKG</t>
  </si>
  <si>
    <t xml:space="preserve">N708P407963P</t>
  </si>
  <si>
    <t xml:space="preserve">806-N820S00072A</t>
  </si>
  <si>
    <t xml:space="preserve">B0GSJ9NGPX</t>
  </si>
  <si>
    <t xml:space="preserve">N820S00072A</t>
  </si>
  <si>
    <t xml:space="preserve">806-N820S00072E</t>
  </si>
  <si>
    <t xml:space="preserve">B0GSJ5KRGN</t>
  </si>
  <si>
    <t xml:space="preserve">N820S00072E</t>
  </si>
  <si>
    <t xml:space="preserve">806-N820S00072K</t>
  </si>
  <si>
    <t xml:space="preserve">B0GSJ21QBR</t>
  </si>
  <si>
    <t xml:space="preserve">N820S00072K</t>
  </si>
  <si>
    <t xml:space="preserve">806-N820S00074E</t>
  </si>
  <si>
    <t xml:space="preserve">B0GSJBKY4R</t>
  </si>
  <si>
    <t xml:space="preserve">N820S00074E</t>
  </si>
  <si>
    <t xml:space="preserve">806-N820S00074H</t>
  </si>
  <si>
    <t xml:space="preserve">B0GSJD1248</t>
  </si>
  <si>
    <t xml:space="preserve">N820S00074H</t>
  </si>
  <si>
    <t xml:space="preserve">806-N820S00074P</t>
  </si>
  <si>
    <t xml:space="preserve">B0GSJ7TJD4</t>
  </si>
  <si>
    <t xml:space="preserve">N820S00074P</t>
  </si>
  <si>
    <t xml:space="preserve">806-N820S00077H</t>
  </si>
  <si>
    <t xml:space="preserve">B0GSHT5G2W</t>
  </si>
  <si>
    <t xml:space="preserve">N820S00077H</t>
  </si>
  <si>
    <t xml:space="preserve">806-N820S00077K</t>
  </si>
  <si>
    <t xml:space="preserve">B0GSJ5NLDX</t>
  </si>
  <si>
    <t xml:space="preserve">N820S00077K</t>
  </si>
  <si>
    <t xml:space="preserve">806-N820S00078H</t>
  </si>
  <si>
    <t xml:space="preserve">B0GSJ7W2DR</t>
  </si>
  <si>
    <t xml:space="preserve">N820S00078H</t>
  </si>
  <si>
    <t xml:space="preserve">806-N820S00078K</t>
  </si>
  <si>
    <t xml:space="preserve">B0GSJ3VKML</t>
  </si>
  <si>
    <t xml:space="preserve">N820S00078K</t>
  </si>
  <si>
    <t xml:space="preserve">806-N733S415358E</t>
  </si>
  <si>
    <t xml:space="preserve">B0GSJWLWS7</t>
  </si>
  <si>
    <t xml:space="preserve">N733S415358E</t>
  </si>
  <si>
    <t xml:space="preserve">806-N733S415358K</t>
  </si>
  <si>
    <t xml:space="preserve">B0GSJVKJY1</t>
  </si>
  <si>
    <t xml:space="preserve">N733S415358K</t>
  </si>
  <si>
    <t xml:space="preserve">806-N733S415358P</t>
  </si>
  <si>
    <t xml:space="preserve">B0GSJLP4TK</t>
  </si>
  <si>
    <t xml:space="preserve">N733S415358P</t>
  </si>
  <si>
    <t xml:space="preserve">806-W697P435880</t>
  </si>
  <si>
    <t xml:space="preserve">B0GSJMJ218</t>
  </si>
  <si>
    <t xml:space="preserve">W697P435880</t>
  </si>
  <si>
    <t xml:space="preserve">806-W697P435882</t>
  </si>
  <si>
    <t xml:space="preserve">B0GSK1L665</t>
  </si>
  <si>
    <t xml:space="preserve">W697P435882</t>
  </si>
  <si>
    <t xml:space="preserve">806-W697P435884</t>
  </si>
  <si>
    <t xml:space="preserve">B0GSJN64CJ</t>
  </si>
  <si>
    <t xml:space="preserve">W697P435884</t>
  </si>
  <si>
    <t xml:space="preserve">806-W1445P419755</t>
  </si>
  <si>
    <t xml:space="preserve">B0GSQVKR62</t>
  </si>
  <si>
    <t xml:space="preserve">W1445P419755</t>
  </si>
  <si>
    <t xml:space="preserve">806-W1445P419756</t>
  </si>
  <si>
    <t xml:space="preserve">B0GSQWX1F6</t>
  </si>
  <si>
    <t xml:space="preserve">W1445P419756</t>
  </si>
  <si>
    <t xml:space="preserve">806-W1445P419757</t>
  </si>
  <si>
    <t xml:space="preserve">B0GSQYR474</t>
  </si>
  <si>
    <t xml:space="preserve">W1445P419757</t>
  </si>
  <si>
    <t xml:space="preserve">806-W1445P419758</t>
  </si>
  <si>
    <t xml:space="preserve">B0GSQR58C7</t>
  </si>
  <si>
    <t xml:space="preserve">W1445P419758</t>
  </si>
  <si>
    <t xml:space="preserve">806-W1445S00005</t>
  </si>
  <si>
    <t xml:space="preserve">B0GSQQDC14</t>
  </si>
  <si>
    <t xml:space="preserve">W1445S00005</t>
  </si>
  <si>
    <t xml:space="preserve">TT-262-04-AAK-K</t>
  </si>
  <si>
    <t xml:space="preserve">B0GSRVQK43</t>
  </si>
  <si>
    <t xml:space="preserve">TT-280-04-WALNUT-K</t>
  </si>
  <si>
    <t xml:space="preserve">B0GSRG5PJF</t>
  </si>
  <si>
    <t xml:space="preserve">W504S00280</t>
  </si>
  <si>
    <t xml:space="preserve">TT-261-04-AAP-Q</t>
  </si>
  <si>
    <t xml:space="preserve">B0GSRC361Y</t>
  </si>
  <si>
    <t xml:space="preserve">TT-260-04-AAK-Q</t>
  </si>
  <si>
    <t xml:space="preserve">B0GSRH64MQ</t>
  </si>
  <si>
    <t xml:space="preserve">TT-279-04-WALNUT-Q</t>
  </si>
  <si>
    <t xml:space="preserve">B0GSR9FB36</t>
  </si>
  <si>
    <t xml:space="preserve">W504S00279</t>
  </si>
  <si>
    <t xml:space="preserve">TT-P242145K-MT</t>
  </si>
  <si>
    <t xml:space="preserve">B0DV4JVV7G</t>
  </si>
  <si>
    <t xml:space="preserve">N709P385777K</t>
  </si>
  <si>
    <t xml:space="preserve">806-LT000200AAC</t>
  </si>
  <si>
    <t xml:space="preserve">B0GT5GM9FC</t>
  </si>
  <si>
    <t xml:space="preserve">LT000200AAC</t>
  </si>
  <si>
    <t xml:space="preserve">806-LT000200AAK</t>
  </si>
  <si>
    <t xml:space="preserve">B0GT5DFM5P</t>
  </si>
  <si>
    <t xml:space="preserve">LT000200AAK</t>
  </si>
  <si>
    <t xml:space="preserve">806-SF000199AAA</t>
  </si>
  <si>
    <t xml:space="preserve">B0GT542XXT</t>
  </si>
  <si>
    <t xml:space="preserve">SF000199AAA</t>
  </si>
  <si>
    <t xml:space="preserve">806-SF000199AAE</t>
  </si>
  <si>
    <t xml:space="preserve">B0GT59FZMX</t>
  </si>
  <si>
    <t xml:space="preserve">SF000199AAE</t>
  </si>
  <si>
    <t xml:space="preserve">806-SF000199AAZ</t>
  </si>
  <si>
    <t xml:space="preserve">B0GT59RZJN</t>
  </si>
  <si>
    <t xml:space="preserve">SF000199AAZ</t>
  </si>
  <si>
    <t xml:space="preserve">806-SF000200AAA</t>
  </si>
  <si>
    <t xml:space="preserve">B0GT5B5XFG</t>
  </si>
  <si>
    <t xml:space="preserve">SF000200AAA</t>
  </si>
  <si>
    <t xml:space="preserve">806-SF000200AAB</t>
  </si>
  <si>
    <t xml:space="preserve">B0GT572CST</t>
  </si>
  <si>
    <t xml:space="preserve">SF000200AAB</t>
  </si>
  <si>
    <t xml:space="preserve">806-SF000200AAH</t>
  </si>
  <si>
    <t xml:space="preserve">B0GT5GYL4W</t>
  </si>
  <si>
    <t xml:space="preserve">SF000200AAH</t>
  </si>
  <si>
    <t xml:space="preserve">806-SF000201AAD</t>
  </si>
  <si>
    <t xml:space="preserve">B0GT527FZN</t>
  </si>
  <si>
    <t xml:space="preserve">SF000201AAD</t>
  </si>
  <si>
    <t xml:space="preserve">806-SF000201AAH</t>
  </si>
  <si>
    <t xml:space="preserve">B0GT5D917X</t>
  </si>
  <si>
    <t xml:space="preserve">SF000201AAH</t>
  </si>
  <si>
    <t xml:space="preserve">806-SF000202AAD</t>
  </si>
  <si>
    <t xml:space="preserve">B0GT56M76B</t>
  </si>
  <si>
    <t xml:space="preserve">SF000202AAD</t>
  </si>
  <si>
    <t xml:space="preserve">806-SF000202AAH</t>
  </si>
  <si>
    <t xml:space="preserve">B0GT539Z4D</t>
  </si>
  <si>
    <t xml:space="preserve">SF000202AAH</t>
  </si>
  <si>
    <t xml:space="preserve">806-SF000203AAD</t>
  </si>
  <si>
    <t xml:space="preserve">B0GT57PW3Y</t>
  </si>
  <si>
    <t xml:space="preserve">SF000203AAD</t>
  </si>
  <si>
    <t xml:space="preserve">806-SF000203AAH</t>
  </si>
  <si>
    <t xml:space="preserve">B0GT58MP8K</t>
  </si>
  <si>
    <t xml:space="preserve">SF000203AAH</t>
  </si>
  <si>
    <t xml:space="preserve">806-SF000204AAD</t>
  </si>
  <si>
    <t xml:space="preserve">B0GT53T89W</t>
  </si>
  <si>
    <t xml:space="preserve">SF000204AAD</t>
  </si>
  <si>
    <t xml:space="preserve">806-SF000204AAH</t>
  </si>
  <si>
    <t xml:space="preserve">B0GT51KLJ6</t>
  </si>
  <si>
    <t xml:space="preserve">SF000204AAH</t>
  </si>
  <si>
    <t xml:space="preserve">806-LT000283AAC</t>
  </si>
  <si>
    <t xml:space="preserve">B0GTQWSD1D</t>
  </si>
  <si>
    <t xml:space="preserve">LT000283AAC</t>
  </si>
  <si>
    <t xml:space="preserve">806-LT000283AAR</t>
  </si>
  <si>
    <t xml:space="preserve">B0GTQNH7Q4</t>
  </si>
  <si>
    <t xml:space="preserve">LT000283AAR</t>
  </si>
  <si>
    <t xml:space="preserve">806-LT000284AAC</t>
  </si>
  <si>
    <t xml:space="preserve">B0GTQSQ8CW</t>
  </si>
  <si>
    <t xml:space="preserve">LT000284AAC</t>
  </si>
  <si>
    <t xml:space="preserve">806-LT000284AAR</t>
  </si>
  <si>
    <t xml:space="preserve">B0GTQLRXJT</t>
  </si>
  <si>
    <t xml:space="preserve">LT000284AAR</t>
  </si>
  <si>
    <t xml:space="preserve">806-W1858P410401-0324</t>
  </si>
  <si>
    <t xml:space="preserve">B0GTQ1Q3GN</t>
  </si>
  <si>
    <t xml:space="preserve">806-W2593P406936</t>
  </si>
  <si>
    <t xml:space="preserve">B0GV67HC9B</t>
  </si>
  <si>
    <t xml:space="preserve">W2593P406936</t>
  </si>
  <si>
    <t xml:space="preserve">806-W2593P406937</t>
  </si>
  <si>
    <t xml:space="preserve">B0GV6SJGYZ</t>
  </si>
  <si>
    <t xml:space="preserve">W2593P406937</t>
  </si>
  <si>
    <t xml:space="preserve">806-W2593P406939</t>
  </si>
  <si>
    <t xml:space="preserve">B0GV6ZTVZG</t>
  </si>
  <si>
    <t xml:space="preserve">W2593P406939</t>
  </si>
  <si>
    <t xml:space="preserve">806-W2593P406940</t>
  </si>
  <si>
    <t xml:space="preserve">B0GV76VS26</t>
  </si>
  <si>
    <t xml:space="preserve">W2593P406940</t>
  </si>
  <si>
    <t xml:space="preserve">806-WY000485AAA</t>
  </si>
  <si>
    <t xml:space="preserve">B0GWD36TQZ</t>
  </si>
  <si>
    <t xml:space="preserve">WY000485AAA</t>
  </si>
  <si>
    <t xml:space="preserve">806-WY000485AAC</t>
  </si>
  <si>
    <t xml:space="preserve">B0GWD367JT</t>
  </si>
  <si>
    <t xml:space="preserve">WY000485AAC</t>
  </si>
  <si>
    <t xml:space="preserve">806-WY000485AAE</t>
  </si>
  <si>
    <t xml:space="preserve">B0GWD2VG4X</t>
  </si>
  <si>
    <t xml:space="preserve">WY000485AAE</t>
  </si>
  <si>
    <t xml:space="preserve">806-W1670P255558-MRT</t>
  </si>
  <si>
    <t xml:space="preserve">B0GWMMSKH5</t>
  </si>
  <si>
    <t xml:space="preserve">W1670P255558</t>
  </si>
  <si>
    <t xml:space="preserve">806-W1670P314268-MRT</t>
  </si>
  <si>
    <t xml:space="preserve">B0GWMNTPH4</t>
  </si>
  <si>
    <t xml:space="preserve">W1670P314268</t>
  </si>
  <si>
    <t xml:space="preserve">806-W1670P420458-MRT</t>
  </si>
  <si>
    <t xml:space="preserve">B0GWMLHKZ4</t>
  </si>
  <si>
    <t xml:space="preserve">W1670P420458</t>
  </si>
  <si>
    <t xml:space="preserve">806-W1670P428875-MRT</t>
  </si>
  <si>
    <t xml:space="preserve">B0GWMJ21XL</t>
  </si>
  <si>
    <t xml:space="preserve">W1670P428875</t>
  </si>
  <si>
    <t xml:space="preserve">806-W1670S00032-MRT</t>
  </si>
  <si>
    <t xml:space="preserve">B0GWMLCP7W</t>
  </si>
  <si>
    <t xml:space="preserve">W1670S00032</t>
  </si>
  <si>
    <t xml:space="preserve">806-W1670S00033-MRT</t>
  </si>
  <si>
    <t xml:space="preserve">B0GWMJ5PK1</t>
  </si>
  <si>
    <t xml:space="preserve">W1670S00033</t>
  </si>
  <si>
    <t xml:space="preserve">806-W1670S00035-MRT</t>
  </si>
  <si>
    <t xml:space="preserve">B0GWMQWQST</t>
  </si>
  <si>
    <t xml:space="preserve">W1670S00035</t>
  </si>
  <si>
    <t xml:space="preserve">806-W2500P320403</t>
  </si>
  <si>
    <t xml:space="preserve">B0GWZPZFXG</t>
  </si>
  <si>
    <t xml:space="preserve">W2500P320403</t>
  </si>
  <si>
    <t xml:space="preserve">806-W2500P320405</t>
  </si>
  <si>
    <t xml:space="preserve">B0GWZNFSFX</t>
  </si>
  <si>
    <t xml:space="preserve">W2500P320405</t>
  </si>
  <si>
    <t xml:space="preserve">806-W1670S00034-MRT</t>
  </si>
  <si>
    <t xml:space="preserve">B0GWMCFHD9</t>
  </si>
  <si>
    <t xml:space="preserve">W1670S00034</t>
  </si>
  <si>
    <t xml:space="preserve">806-W1413P433364</t>
  </si>
  <si>
    <t xml:space="preserve">B0GX6MHF7N</t>
  </si>
  <si>
    <t xml:space="preserve">W1413P433364</t>
  </si>
  <si>
    <t xml:space="preserve">806-W1413P433365</t>
  </si>
  <si>
    <t xml:space="preserve">B0GX6SM7ZH</t>
  </si>
  <si>
    <t xml:space="preserve">W1413P433365</t>
  </si>
  <si>
    <t xml:space="preserve">806-W1413P433366</t>
  </si>
  <si>
    <t xml:space="preserve">B0GX6PNL18</t>
  </si>
  <si>
    <t xml:space="preserve">W1413P433366</t>
  </si>
  <si>
    <t xml:space="preserve">806-W1413P433367</t>
  </si>
  <si>
    <t xml:space="preserve">B0GX68K2XH</t>
  </si>
  <si>
    <t xml:space="preserve">W1413P433367</t>
  </si>
  <si>
    <t xml:space="preserve">TT-580-S74AAB-F</t>
  </si>
  <si>
    <t xml:space="preserve">B0GVNPTYYS</t>
  </si>
  <si>
    <t xml:space="preserve">W2580S00074</t>
  </si>
  <si>
    <t xml:space="preserve">TT-580-S75AAK-F</t>
  </si>
  <si>
    <t xml:space="preserve">B0GVNMH5HL</t>
  </si>
  <si>
    <t xml:space="preserve">W2580S00075</t>
  </si>
  <si>
    <t xml:space="preserve">TT-2026416Q-S61AAB</t>
  </si>
  <si>
    <t xml:space="preserve">B0GXFTTMS3</t>
  </si>
  <si>
    <t xml:space="preserve">TT-593-S68AAK-TT</t>
  </si>
  <si>
    <t xml:space="preserve">B0GY4GWY4W</t>
  </si>
  <si>
    <t xml:space="preserve">W2593S00068</t>
  </si>
  <si>
    <t xml:space="preserve">TT-593-S69AAM-TT</t>
  </si>
  <si>
    <t xml:space="preserve">B0GY4XCT8J</t>
  </si>
  <si>
    <t xml:space="preserve">W2593S00069</t>
  </si>
  <si>
    <t xml:space="preserve">806-W2593P471248</t>
  </si>
  <si>
    <t xml:space="preserve">B0GYHCHZQP</t>
  </si>
  <si>
    <t xml:space="preserve">806-W2593S00069</t>
  </si>
  <si>
    <t xml:space="preserve">B0GXZKCZQC</t>
  </si>
  <si>
    <t xml:space="preserve">806-W2593S00068</t>
  </si>
  <si>
    <t xml:space="preserve">B0GXZTXGXM</t>
  </si>
  <si>
    <t xml:space="preserve">806-W2593S00064-MRT</t>
  </si>
  <si>
    <t xml:space="preserve">B0GXZQ79M8</t>
  </si>
  <si>
    <t xml:space="preserve">W2593S00064</t>
  </si>
  <si>
    <t xml:space="preserve">806-W2593S00063-MRT</t>
  </si>
  <si>
    <t xml:space="preserve">B0GXZF5MRT</t>
  </si>
  <si>
    <t xml:space="preserve">W2593S00063</t>
  </si>
  <si>
    <t xml:space="preserve">806-N729P370363B-0428</t>
  </si>
  <si>
    <t xml:space="preserve">B0GYR63QGC</t>
  </si>
  <si>
    <t xml:space="preserve">806-W2593P471245</t>
  </si>
  <si>
    <t xml:space="preserve">B0GYH8Q9D6</t>
  </si>
  <si>
    <t xml:space="preserve">806-W2593P471246</t>
  </si>
  <si>
    <t xml:space="preserve">B0GYH7PZD1</t>
  </si>
  <si>
    <t xml:space="preserve">806-N725P346896K</t>
  </si>
  <si>
    <t xml:space="preserve">B0GXFCC3KW</t>
  </si>
  <si>
    <t xml:space="preserve">806-N725P412777B</t>
  </si>
  <si>
    <t xml:space="preserve">B0GXF913RQ</t>
  </si>
  <si>
    <t xml:space="preserve">N725P412777B</t>
  </si>
  <si>
    <t xml:space="preserve">806-N725P412777C</t>
  </si>
  <si>
    <t xml:space="preserve">B0GXF7RX79</t>
  </si>
  <si>
    <t xml:space="preserve">N725P412777C</t>
  </si>
  <si>
    <t xml:space="preserve">806-N725P412777G</t>
  </si>
  <si>
    <t xml:space="preserve">B0GXFCPQ6P</t>
  </si>
  <si>
    <t xml:space="preserve">N725P412777G</t>
  </si>
  <si>
    <t xml:space="preserve">806-N725P412777K</t>
  </si>
  <si>
    <t xml:space="preserve">B0GXFFL6Y8</t>
  </si>
  <si>
    <t xml:space="preserve">N725P412777K</t>
  </si>
  <si>
    <t xml:space="preserve">806-N725P412782C</t>
  </si>
  <si>
    <t xml:space="preserve">B0GXF7XNHM</t>
  </si>
  <si>
    <t xml:space="preserve">N725P412782C</t>
  </si>
  <si>
    <t xml:space="preserve">806-N725P412782K</t>
  </si>
  <si>
    <t xml:space="preserve">B0GXFCYMKT</t>
  </si>
  <si>
    <t xml:space="preserve">N725P412782K</t>
  </si>
  <si>
    <t xml:space="preserve">806-N729P427118B</t>
  </si>
  <si>
    <t xml:space="preserve">B0GXFDK99G</t>
  </si>
  <si>
    <t xml:space="preserve">N729P427118B</t>
  </si>
  <si>
    <t xml:space="preserve">806-N729P427118C</t>
  </si>
  <si>
    <t xml:space="preserve">B0GXFFH3JZ</t>
  </si>
  <si>
    <t xml:space="preserve">N729P427118C</t>
  </si>
  <si>
    <t xml:space="preserve">806-N729P427118E</t>
  </si>
  <si>
    <t xml:space="preserve">B0GXFH6DCR</t>
  </si>
  <si>
    <t xml:space="preserve">N729P427118E</t>
  </si>
  <si>
    <t xml:space="preserve">806-N729P427118F</t>
  </si>
  <si>
    <t xml:space="preserve">B0GXF9T6SB</t>
  </si>
  <si>
    <t xml:space="preserve">N729P427118F</t>
  </si>
  <si>
    <t xml:space="preserve">806-ST000156AAD</t>
  </si>
  <si>
    <t xml:space="preserve">B0GXF6XHGF</t>
  </si>
  <si>
    <t xml:space="preserve">ST000156AAD</t>
  </si>
  <si>
    <t xml:space="preserve">806-ST000156AAE</t>
  </si>
  <si>
    <t xml:space="preserve">B0GXF6JWMJ</t>
  </si>
  <si>
    <t xml:space="preserve">ST000156AAE</t>
  </si>
  <si>
    <t xml:space="preserve">806-W2593P444991</t>
  </si>
  <si>
    <t xml:space="preserve">B0GYXRVMQK</t>
  </si>
  <si>
    <t xml:space="preserve">W2593P444991</t>
  </si>
  <si>
    <t xml:space="preserve">806-W2593P444992</t>
  </si>
  <si>
    <t xml:space="preserve">B0GZ369Y13</t>
  </si>
  <si>
    <t xml:space="preserve">W2593P444992</t>
  </si>
  <si>
    <t xml:space="preserve">806-W2593P444997</t>
  </si>
  <si>
    <t xml:space="preserve">B0GZ3PRJNQ</t>
  </si>
  <si>
    <t xml:space="preserve">W2593P444997</t>
  </si>
  <si>
    <t xml:space="preserve">806-W2593P444998</t>
  </si>
  <si>
    <t xml:space="preserve">B0GZ31269G</t>
  </si>
  <si>
    <t xml:space="preserve">W2593P444998</t>
  </si>
  <si>
    <t xml:space="preserve">806-W2593S00066</t>
  </si>
  <si>
    <t xml:space="preserve">B0GZKD6Q92</t>
  </si>
  <si>
    <t xml:space="preserve">W2593S00066</t>
  </si>
  <si>
    <t xml:space="preserve">806-W2593S00067</t>
  </si>
  <si>
    <t xml:space="preserve">B0GZK93VQG</t>
  </si>
  <si>
    <t xml:space="preserve">W2593S00067</t>
  </si>
  <si>
    <t xml:space="preserve">806-W2593S00051-0511</t>
  </si>
  <si>
    <t xml:space="preserve">B0H19WHSZF</t>
  </si>
  <si>
    <t xml:space="preserve">806-W5219S00001</t>
  </si>
  <si>
    <t xml:space="preserve">B0H15CBKJC</t>
  </si>
  <si>
    <t xml:space="preserve">W5219S00001</t>
  </si>
  <si>
    <t xml:space="preserve">806-W5219S00002</t>
  </si>
  <si>
    <t xml:space="preserve">B0H15FMMN7</t>
  </si>
  <si>
    <t xml:space="preserve">W5219S00002</t>
  </si>
  <si>
    <t xml:space="preserve">806-W5219S00003</t>
  </si>
  <si>
    <t xml:space="preserve">B0H157WJNX</t>
  </si>
  <si>
    <t xml:space="preserve">W5219S00003</t>
  </si>
  <si>
    <t xml:space="preserve">806-W5219S00004</t>
  </si>
  <si>
    <t xml:space="preserve">B0H15FMJF2</t>
  </si>
  <si>
    <t xml:space="preserve">W5219S00004</t>
  </si>
  <si>
    <t xml:space="preserve">806-N704P443505B</t>
  </si>
  <si>
    <t xml:space="preserve">B0H1R7H97G</t>
  </si>
  <si>
    <t xml:space="preserve">N704P443505B</t>
  </si>
  <si>
    <t xml:space="preserve">806-N704P443505K</t>
  </si>
  <si>
    <t xml:space="preserve">B0H1R25S9T</t>
  </si>
  <si>
    <t xml:space="preserve">N704P443505K</t>
  </si>
  <si>
    <t xml:space="preserve">806-N704P443507B</t>
  </si>
  <si>
    <t xml:space="preserve">B0H1RC2TYL</t>
  </si>
  <si>
    <t xml:space="preserve">N704P443507B</t>
  </si>
  <si>
    <t xml:space="preserve">806-N704P443507E</t>
  </si>
  <si>
    <t xml:space="preserve">B0H1RBS18Z</t>
  </si>
  <si>
    <t xml:space="preserve">N704P443507E</t>
  </si>
  <si>
    <t xml:space="preserve">806-N715P207900A</t>
  </si>
  <si>
    <t xml:space="preserve">B0H1RK1YN6</t>
  </si>
  <si>
    <t xml:space="preserve">N715P207900A</t>
  </si>
  <si>
    <t xml:space="preserve">806-N715P207900K</t>
  </si>
  <si>
    <t xml:space="preserve">B0H1RPRRP5</t>
  </si>
  <si>
    <t xml:space="preserve">N715P207900K</t>
  </si>
  <si>
    <t xml:space="preserve">806-N715P207900N</t>
  </si>
  <si>
    <t xml:space="preserve">B0H1RDWCQV</t>
  </si>
  <si>
    <t xml:space="preserve">N715P207900N</t>
  </si>
  <si>
    <t xml:space="preserve">806-N899P429848K</t>
  </si>
  <si>
    <t xml:space="preserve">B0H1QX88BY</t>
  </si>
  <si>
    <t xml:space="preserve">N899P429848K</t>
  </si>
  <si>
    <t xml:space="preserve">806-N899P429848N</t>
  </si>
  <si>
    <t xml:space="preserve">B0H1QPC5GV</t>
  </si>
  <si>
    <t xml:space="preserve">N899P429848N</t>
  </si>
  <si>
    <t xml:space="preserve">806-N899P429858N</t>
  </si>
  <si>
    <t xml:space="preserve">B0H1QRZSC6</t>
  </si>
  <si>
    <t xml:space="preserve">N899P429858N</t>
  </si>
  <si>
    <t xml:space="preserve">806-TM000016AAA</t>
  </si>
  <si>
    <t xml:space="preserve">B0H1RLTRJF</t>
  </si>
  <si>
    <t xml:space="preserve">TM000016AAA</t>
  </si>
  <si>
    <t xml:space="preserve">806-TM000016AAK</t>
  </si>
  <si>
    <t xml:space="preserve">B0H1RGCYH8</t>
  </si>
  <si>
    <t xml:space="preserve">TM000016AAK</t>
  </si>
  <si>
    <t xml:space="preserve">806-TM000016AAN</t>
  </si>
  <si>
    <t xml:space="preserve">B0H1RLPPCQ</t>
  </si>
  <si>
    <t xml:space="preserve">TM000016AAN</t>
  </si>
  <si>
    <t xml:space="preserve">806-W1858P475434</t>
  </si>
  <si>
    <t xml:space="preserve">B0H1W4QX5N</t>
  </si>
  <si>
    <t xml:space="preserve">W1858P475434</t>
  </si>
  <si>
    <t xml:space="preserve">806-W1858P475435</t>
  </si>
  <si>
    <t xml:space="preserve">B0H1VZJ1BM</t>
  </si>
  <si>
    <t xml:space="preserve">W1858P475435</t>
  </si>
  <si>
    <t xml:space="preserve">806-W504P425951</t>
  </si>
  <si>
    <t xml:space="preserve">B0H252Z21D</t>
  </si>
  <si>
    <t xml:space="preserve">W504P425951</t>
  </si>
  <si>
    <t xml:space="preserve">806-W504P425956</t>
  </si>
  <si>
    <t xml:space="preserve">B0H251FZ2J</t>
  </si>
  <si>
    <t xml:space="preserve">W504P425956</t>
  </si>
  <si>
    <t xml:space="preserve">806-W504P425958</t>
  </si>
  <si>
    <t xml:space="preserve">B0H24ZHWLV</t>
  </si>
  <si>
    <t xml:space="preserve">W504P425958</t>
  </si>
  <si>
    <t xml:space="preserve">806-W504P425961</t>
  </si>
  <si>
    <t xml:space="preserve">B0H24PVT3N</t>
  </si>
  <si>
    <t xml:space="preserve">W504P425961</t>
  </si>
  <si>
    <t xml:space="preserve">806-W504P425962</t>
  </si>
  <si>
    <t xml:space="preserve">B0H25744R4</t>
  </si>
  <si>
    <t xml:space="preserve">W504P425962</t>
  </si>
  <si>
    <t xml:space="preserve">806-W504P425970</t>
  </si>
  <si>
    <t xml:space="preserve">B0H257N6MK</t>
  </si>
  <si>
    <t xml:space="preserve">W504P425970</t>
  </si>
  <si>
    <t xml:space="preserve">806-W504P425978</t>
  </si>
  <si>
    <t xml:space="preserve">B0H24V7W6K</t>
  </si>
  <si>
    <t xml:space="preserve">W504P425978</t>
  </si>
  <si>
    <t xml:space="preserve">806-W504P425980</t>
  </si>
  <si>
    <t xml:space="preserve">B0H24XL7R1</t>
  </si>
  <si>
    <t xml:space="preserve">W504P425980</t>
  </si>
  <si>
    <t xml:space="preserve">806-W504P425982</t>
  </si>
  <si>
    <t xml:space="preserve">B0H24W6RLH</t>
  </si>
  <si>
    <t xml:space="preserve">W504P425982</t>
  </si>
  <si>
    <t xml:space="preserve">806-W509S00187</t>
  </si>
  <si>
    <t xml:space="preserve">B0H2599QFW</t>
  </si>
  <si>
    <t xml:space="preserve">W509S00187</t>
  </si>
  <si>
    <t xml:space="preserve">806-W509S00188</t>
  </si>
  <si>
    <t xml:space="preserve">B0H24YJ7P2</t>
  </si>
  <si>
    <t xml:space="preserve">W509S00188</t>
  </si>
  <si>
    <t xml:space="preserve">806-W509S00189</t>
  </si>
  <si>
    <t xml:space="preserve">B0H25F124S</t>
  </si>
  <si>
    <t xml:space="preserve">W509S00189</t>
  </si>
  <si>
    <t xml:space="preserve">806-W5819S00001</t>
  </si>
  <si>
    <t xml:space="preserve">B0H1QWXVZG</t>
  </si>
  <si>
    <t xml:space="preserve">W5819S00001</t>
  </si>
  <si>
    <t xml:space="preserve">806-W5819S00002</t>
  </si>
  <si>
    <t xml:space="preserve">B0H1QQH2H3</t>
  </si>
  <si>
    <t xml:space="preserve">W5819S00002</t>
  </si>
  <si>
    <t xml:space="preserve">806-W5819S00003</t>
  </si>
  <si>
    <t xml:space="preserve">B0H1R198H5</t>
  </si>
  <si>
    <t xml:space="preserve">W5819S00003</t>
  </si>
  <si>
    <t xml:space="preserve">806-W5819S00004</t>
  </si>
  <si>
    <t xml:space="preserve">B0H1QYKZFD</t>
  </si>
  <si>
    <t xml:space="preserve">W5819S00004</t>
  </si>
  <si>
    <t xml:space="preserve">806-W2593P430278</t>
  </si>
  <si>
    <t xml:space="preserve">B0H1Q95ZGR</t>
  </si>
  <si>
    <t xml:space="preserve">W2593P430278</t>
  </si>
  <si>
    <t xml:space="preserve">TXJ-W2593S00008-OYU</t>
  </si>
  <si>
    <t xml:space="preserve">B0F8MTW7RN</t>
  </si>
  <si>
    <t xml:space="preserve">TXJ-W2593S00033-OYU</t>
  </si>
  <si>
    <t xml:space="preserve">B0F8NBJXZJ</t>
  </si>
  <si>
    <t xml:space="preserve">TXJ-W2580S00016-OYU</t>
  </si>
  <si>
    <t xml:space="preserve">B0F8NXW1ZR</t>
  </si>
  <si>
    <t xml:space="preserve">TXJ-W2580S00017-OYU</t>
  </si>
  <si>
    <t xml:space="preserve">B0F8NRTJL2</t>
  </si>
  <si>
    <t xml:space="preserve">TXJ-W2593S00017-OYU</t>
  </si>
  <si>
    <t xml:space="preserve">B0F8NJ4LBB</t>
  </si>
  <si>
    <t xml:space="preserve">TXJ-W2593S00016-OYU</t>
  </si>
  <si>
    <t xml:space="preserve">B0F8NNZ1WC</t>
  </si>
  <si>
    <t xml:space="preserve">TXJ-W2593P269087-OYU</t>
  </si>
  <si>
    <t xml:space="preserve">B0F8NM39NM</t>
  </si>
  <si>
    <t xml:space="preserve">TXJ-W2593P269090-OYU</t>
  </si>
  <si>
    <t xml:space="preserve">B0F8NM6CSZ</t>
  </si>
  <si>
    <t xml:space="preserve">TXJ-W2593P269092-OYU</t>
  </si>
  <si>
    <t xml:space="preserve">B0F8NJZYCF</t>
  </si>
  <si>
    <t xml:space="preserve">TXJ-W504102757-OYU</t>
  </si>
  <si>
    <t xml:space="preserve">B0F8PZDTPH</t>
  </si>
  <si>
    <t xml:space="preserve">TXJ-W504102762-OYU</t>
  </si>
  <si>
    <t xml:space="preserve">B0F8PYST8H</t>
  </si>
  <si>
    <t xml:space="preserve">TXJ-W504102764-OYU</t>
  </si>
  <si>
    <t xml:space="preserve">B0F8PYMXT7</t>
  </si>
  <si>
    <t xml:space="preserve">TXJ-W504130507-OYU</t>
  </si>
  <si>
    <t xml:space="preserve">B0F8PZ68LZ</t>
  </si>
  <si>
    <t xml:space="preserve">TXJ-W504102759-OYU</t>
  </si>
  <si>
    <t xml:space="preserve">B0F8PWKQWC</t>
  </si>
  <si>
    <t xml:space="preserve">TXJ-W504102760-OYU</t>
  </si>
  <si>
    <t xml:space="preserve">B0F8Q1VRWD</t>
  </si>
  <si>
    <t xml:space="preserve">TXJ-W2580S00002-OYU</t>
  </si>
  <si>
    <t xml:space="preserve">B0F8QCXL5L</t>
  </si>
  <si>
    <t xml:space="preserve">TXJ-W2580S00003-OYU</t>
  </si>
  <si>
    <t xml:space="preserve">B0F8QD93JV</t>
  </si>
  <si>
    <t xml:space="preserve">TXJ-W2580S00012-OYU</t>
  </si>
  <si>
    <t xml:space="preserve">B0F8QBBG3K</t>
  </si>
  <si>
    <t xml:space="preserve">TXJ-W1858P282501-OYU</t>
  </si>
  <si>
    <t xml:space="preserve">B0F8QJ8PBV</t>
  </si>
  <si>
    <t xml:space="preserve">TXJ-W1858P282499-OYU</t>
  </si>
  <si>
    <t xml:space="preserve">B0F8QHX7GV</t>
  </si>
  <si>
    <t xml:space="preserve">TXJ-W2580S00013-OYU</t>
  </si>
  <si>
    <t xml:space="preserve">B0F8V2RT31</t>
  </si>
  <si>
    <t xml:space="preserve">TXJ-W2580S00021-OYU</t>
  </si>
  <si>
    <t xml:space="preserve">B0F8TV6BTC</t>
  </si>
  <si>
    <t xml:space="preserve">TXJ-W2580P285206-OYU</t>
  </si>
  <si>
    <t xml:space="preserve">B0F8V7GDM5</t>
  </si>
  <si>
    <t xml:space="preserve">TXJ-W2580S00014-OYU</t>
  </si>
  <si>
    <t xml:space="preserve">B0F8V2FC6Z</t>
  </si>
  <si>
    <t xml:space="preserve">TXJ-W2593P190148-OYU</t>
  </si>
  <si>
    <t xml:space="preserve">B0F93MQ52M</t>
  </si>
  <si>
    <t xml:space="preserve">TXJ-W2593P233767-OYU</t>
  </si>
  <si>
    <t xml:space="preserve">B0F93SSWXF</t>
  </si>
  <si>
    <t xml:space="preserve">TXJ-W2593P233781-OYU</t>
  </si>
  <si>
    <t xml:space="preserve">B0F93R4J31</t>
  </si>
  <si>
    <t xml:space="preserve">TXJ-W2593P190150</t>
  </si>
  <si>
    <t xml:space="preserve">B0F943MFZM</t>
  </si>
  <si>
    <t xml:space="preserve">TXJ-W504P277598-OYU</t>
  </si>
  <si>
    <t xml:space="preserve">B0F9KQQTV2</t>
  </si>
  <si>
    <t xml:space="preserve">TXJ-W504P277595-OYU</t>
  </si>
  <si>
    <t xml:space="preserve">B0F9K3DY89</t>
  </si>
  <si>
    <t xml:space="preserve">TXJ-W504P277600-OYU</t>
  </si>
  <si>
    <t xml:space="preserve">B0F9KFFZFZ</t>
  </si>
  <si>
    <t xml:space="preserve">TXJ-W504P281004-OYU</t>
  </si>
  <si>
    <t xml:space="preserve">B0F9KF6C6R</t>
  </si>
  <si>
    <t xml:space="preserve">TXJ-W504P277596-OYU</t>
  </si>
  <si>
    <t xml:space="preserve">B0F9KBHX7W</t>
  </si>
  <si>
    <t xml:space="preserve">TXJ-N733S235627E-OYU</t>
  </si>
  <si>
    <t xml:space="preserve">B0F9KYR6CB</t>
  </si>
  <si>
    <t xml:space="preserve">N733S235627E</t>
  </si>
  <si>
    <t xml:space="preserve">TXJ-N733S235627D-OYU</t>
  </si>
  <si>
    <t xml:space="preserve">B0F9L1K1SJ</t>
  </si>
  <si>
    <t xml:space="preserve">N733S235627D</t>
  </si>
  <si>
    <t xml:space="preserve">TXJ-N733S235627KOYU</t>
  </si>
  <si>
    <t xml:space="preserve">B0F9L2B7LD</t>
  </si>
  <si>
    <t xml:space="preserve">N733S235627K</t>
  </si>
  <si>
    <t xml:space="preserve">TXJ-N733S235596D-OYU</t>
  </si>
  <si>
    <t xml:space="preserve">B0F9KZTCGZ</t>
  </si>
  <si>
    <t xml:space="preserve">N733S235596D</t>
  </si>
  <si>
    <t xml:space="preserve">TXJ-N733S235596K-OYU</t>
  </si>
  <si>
    <t xml:space="preserve">B0F9L16MVM</t>
  </si>
  <si>
    <t xml:space="preserve">N733S235596K</t>
  </si>
  <si>
    <t xml:space="preserve">TXJ-N733S235596E-OYU</t>
  </si>
  <si>
    <t xml:space="preserve">B0F9L1FLS2</t>
  </si>
  <si>
    <t xml:space="preserve">N733S235596E</t>
  </si>
  <si>
    <t xml:space="preserve">TXJ-LT000260AAC-OYU</t>
  </si>
  <si>
    <t xml:space="preserve">B0F9NVRHWH</t>
  </si>
  <si>
    <t xml:space="preserve">TXJ-LT000260AAR-OYU</t>
  </si>
  <si>
    <t xml:space="preserve">B0F9NH67BR</t>
  </si>
  <si>
    <t xml:space="preserve">TXJ-LT000260AAG-OYU</t>
  </si>
  <si>
    <t xml:space="preserve">B0F9NKDGSN</t>
  </si>
  <si>
    <t xml:space="preserve">TXJ-W504S00163-OYU</t>
  </si>
  <si>
    <t xml:space="preserve">B0F9P6LPBW</t>
  </si>
  <si>
    <t xml:space="preserve">TXJ-W504S00165-OYU</t>
  </si>
  <si>
    <t xml:space="preserve">B0F9P3HS8S</t>
  </si>
  <si>
    <t xml:space="preserve">TXJ-W504S001930-OYU</t>
  </si>
  <si>
    <t xml:space="preserve">B0F9P6XYRM</t>
  </si>
  <si>
    <t xml:space="preserve">TXJ-W504S00192-OYU</t>
  </si>
  <si>
    <t xml:space="preserve">B0F9P4G3Z4</t>
  </si>
  <si>
    <t xml:space="preserve">TXJ-W504S00162-OYU</t>
  </si>
  <si>
    <t xml:space="preserve">B0F9T183QL</t>
  </si>
  <si>
    <t xml:space="preserve">TXJ-W504S00164-OYU</t>
  </si>
  <si>
    <t xml:space="preserve">B0F9T5SXKV</t>
  </si>
  <si>
    <t xml:space="preserve">TXJ-W2580S00024</t>
  </si>
  <si>
    <t xml:space="preserve">B0F9Y7MGVL</t>
  </si>
  <si>
    <t xml:space="preserve">TXJ-W2580S00025</t>
  </si>
  <si>
    <t xml:space="preserve">B0F9Y6BFRR</t>
  </si>
  <si>
    <t xml:space="preserve">TXJ-N724P290061B</t>
  </si>
  <si>
    <t xml:space="preserve">B0F9YG8Y3S</t>
  </si>
  <si>
    <t xml:space="preserve">N724P290061B</t>
  </si>
  <si>
    <t xml:space="preserve">TXJ-N724P290061K</t>
  </si>
  <si>
    <t xml:space="preserve">B0F9YG3WVK</t>
  </si>
  <si>
    <t xml:space="preserve">N724P290061K</t>
  </si>
  <si>
    <t xml:space="preserve">TXJ-N724P290058K</t>
  </si>
  <si>
    <t xml:space="preserve">B0F9YK15KZ</t>
  </si>
  <si>
    <t xml:space="preserve">N724P290058K</t>
  </si>
  <si>
    <t xml:space="preserve">TXJ-N724P290058B</t>
  </si>
  <si>
    <t xml:space="preserve">B0F9YJZ17W</t>
  </si>
  <si>
    <t xml:space="preserve">N724P290058B</t>
  </si>
  <si>
    <t xml:space="preserve">TXJ-W504P262994-OYU</t>
  </si>
  <si>
    <t xml:space="preserve">B0F9YR93BF</t>
  </si>
  <si>
    <t xml:space="preserve">TXJ-W504P284274-OYU</t>
  </si>
  <si>
    <t xml:space="preserve">B0F9YSX2D3</t>
  </si>
  <si>
    <t xml:space="preserve">TXJ-W504P262990-OYU</t>
  </si>
  <si>
    <t xml:space="preserve">B0F9YQ6YPP</t>
  </si>
  <si>
    <t xml:space="preserve">TXJ-N724P290056K-OYU</t>
  </si>
  <si>
    <t xml:space="preserve">B0FB339H3T</t>
  </si>
  <si>
    <t xml:space="preserve">N724P290056K</t>
  </si>
  <si>
    <t xml:space="preserve">TXJ-N724P290056B-OYU</t>
  </si>
  <si>
    <t xml:space="preserve">B0FB3GXTVP</t>
  </si>
  <si>
    <t xml:space="preserve">N724P290056B</t>
  </si>
  <si>
    <t xml:space="preserve">TXJ-N724P290043B</t>
  </si>
  <si>
    <t xml:space="preserve">B0FB3BM4QB</t>
  </si>
  <si>
    <t xml:space="preserve">N724P290043B</t>
  </si>
  <si>
    <t xml:space="preserve">TXJ-N724P290043K</t>
  </si>
  <si>
    <t xml:space="preserve">B0FB3FKLFQ</t>
  </si>
  <si>
    <t xml:space="preserve">N724P290043K</t>
  </si>
  <si>
    <t xml:space="preserve">TXJ-W2580P304984-TW</t>
  </si>
  <si>
    <t xml:space="preserve">B0FB3JD2LZ</t>
  </si>
  <si>
    <t xml:space="preserve">TXJ-W2580P304986-FB</t>
  </si>
  <si>
    <t xml:space="preserve">B0FB3LM8KP</t>
  </si>
  <si>
    <t xml:space="preserve">TXJ-W2593P276685</t>
  </si>
  <si>
    <t xml:space="preserve">B0FB89WXYF</t>
  </si>
  <si>
    <t xml:space="preserve">TXJ-W2593P276686</t>
  </si>
  <si>
    <t xml:space="preserve">B0FB887X9M</t>
  </si>
  <si>
    <t xml:space="preserve">TXJ-W2593S00012-OYU</t>
  </si>
  <si>
    <t xml:space="preserve">B0FB96QXSJ</t>
  </si>
  <si>
    <t xml:space="preserve">TXJ-W2593S00019-OYU</t>
  </si>
  <si>
    <t xml:space="preserve">B0FB983YGB</t>
  </si>
  <si>
    <t xml:space="preserve">TXJ-W2593S00020-OYU</t>
  </si>
  <si>
    <t xml:space="preserve">B0FB96SPSS</t>
  </si>
  <si>
    <t xml:space="preserve">TXJ-W2593S00011-OYU</t>
  </si>
  <si>
    <t xml:space="preserve">B0FB98MQJ9</t>
  </si>
  <si>
    <t xml:space="preserve">TXJ-W2593S00018-OYU</t>
  </si>
  <si>
    <t xml:space="preserve">B0FB95DG4W</t>
  </si>
  <si>
    <t xml:space="preserve">TXJ-W504S00239</t>
  </si>
  <si>
    <t xml:space="preserve">B0FBWC83Q9</t>
  </si>
  <si>
    <t xml:space="preserve">TXJ-W504S00240</t>
  </si>
  <si>
    <t xml:space="preserve">B0FBW1BBFG</t>
  </si>
  <si>
    <t xml:space="preserve">TXJ-N733S241486E</t>
  </si>
  <si>
    <t xml:space="preserve">B0FBWK7ZJ6</t>
  </si>
  <si>
    <t xml:space="preserve">TXJ-N733S241484E</t>
  </si>
  <si>
    <t xml:space="preserve">B0FBWL2QWC</t>
  </si>
  <si>
    <t xml:space="preserve">TXJ-N733S247070E</t>
  </si>
  <si>
    <t xml:space="preserve">B0FBWJ4FR5</t>
  </si>
  <si>
    <t xml:space="preserve">TXJ-N733S247077E</t>
  </si>
  <si>
    <t xml:space="preserve">B0FBWJ48CT</t>
  </si>
  <si>
    <t xml:space="preserve">N733S247077E</t>
  </si>
  <si>
    <t xml:space="preserve">TXJ-SF000196AAE</t>
  </si>
  <si>
    <t xml:space="preserve">B0FC5MKV2Y</t>
  </si>
  <si>
    <t xml:space="preserve">SF000196AAE</t>
  </si>
  <si>
    <t xml:space="preserve">TXJ-SF000194AAE</t>
  </si>
  <si>
    <t xml:space="preserve">B0FC5K48QS</t>
  </si>
  <si>
    <t xml:space="preserve">SF000194AAE</t>
  </si>
  <si>
    <t xml:space="preserve">TXJ-SF000194AAA</t>
  </si>
  <si>
    <t xml:space="preserve">B0FC5FCFJH</t>
  </si>
  <si>
    <t xml:space="preserve">SF000194AAA</t>
  </si>
  <si>
    <t xml:space="preserve">TXJ-SF000196AAA</t>
  </si>
  <si>
    <t xml:space="preserve">B0FC5C98MV</t>
  </si>
  <si>
    <t xml:space="preserve">SF000196AAA</t>
  </si>
  <si>
    <t xml:space="preserve">TXJ-N733S293995G</t>
  </si>
  <si>
    <t xml:space="preserve">B0FD9VVL9K</t>
  </si>
  <si>
    <t xml:space="preserve">N733S293995G</t>
  </si>
  <si>
    <t xml:space="preserve">TXJ-N733S293995W</t>
  </si>
  <si>
    <t xml:space="preserve">B0FD9VH39B</t>
  </si>
  <si>
    <t xml:space="preserve">N733S293995W</t>
  </si>
  <si>
    <t xml:space="preserve">TXJ-N733S293997G</t>
  </si>
  <si>
    <t xml:space="preserve">B0FD9RMCS4</t>
  </si>
  <si>
    <t xml:space="preserve">N733S293997G</t>
  </si>
  <si>
    <t xml:space="preserve">TXJ-N733S293997W</t>
  </si>
  <si>
    <t xml:space="preserve">B0FD9RD9YW</t>
  </si>
  <si>
    <t xml:space="preserve">N733S293997W</t>
  </si>
  <si>
    <t xml:space="preserve">TXJ-W2580S00031</t>
  </si>
  <si>
    <t xml:space="preserve">B0FDGTHCQ5</t>
  </si>
  <si>
    <t xml:space="preserve">TXJ-W2580S00032</t>
  </si>
  <si>
    <t xml:space="preserve">B0FDGT4G71</t>
  </si>
  <si>
    <t xml:space="preserve">TXJ-W2593P164752</t>
  </si>
  <si>
    <t xml:space="preserve">B0FDK9ZTRW</t>
  </si>
  <si>
    <t xml:space="preserve">TXJ-W2593P164750</t>
  </si>
  <si>
    <t xml:space="preserve">B0FDKB387Q</t>
  </si>
  <si>
    <t xml:space="preserve">TXJ-W2593P164748</t>
  </si>
  <si>
    <t xml:space="preserve">B0FDK9Q8QS</t>
  </si>
  <si>
    <t xml:space="preserve">TXJ-W2593P164747</t>
  </si>
  <si>
    <t xml:space="preserve">B0FDKBGPZL</t>
  </si>
  <si>
    <t xml:space="preserve">TXJ-N733P272603K</t>
  </si>
  <si>
    <t xml:space="preserve">B0FDKMVC4C</t>
  </si>
  <si>
    <t xml:space="preserve">TXJ-N733P272603E</t>
  </si>
  <si>
    <t xml:space="preserve">B0FDKQB1RR</t>
  </si>
  <si>
    <t xml:space="preserve">TXJ-W2580P314330</t>
  </si>
  <si>
    <t xml:space="preserve">B0FDQB7S7C</t>
  </si>
  <si>
    <t xml:space="preserve">TXJ-W2580P314329</t>
  </si>
  <si>
    <t xml:space="preserve">B0FDQBGNMH</t>
  </si>
  <si>
    <t xml:space="preserve">TXJ-W2580P316650</t>
  </si>
  <si>
    <t xml:space="preserve">B0FF4Z2Q4F</t>
  </si>
  <si>
    <t xml:space="preserve">TXJ-W2580P316646</t>
  </si>
  <si>
    <t xml:space="preserve">B0FF52VKJF</t>
  </si>
  <si>
    <t xml:space="preserve">TXJ-W504S00241</t>
  </si>
  <si>
    <t xml:space="preserve">B0FF9XV6F6</t>
  </si>
  <si>
    <t xml:space="preserve">TXJ-W504S00242</t>
  </si>
  <si>
    <t xml:space="preserve">B0FF9KMJZN</t>
  </si>
  <si>
    <t xml:space="preserve">TXJ-SF000191AAA</t>
  </si>
  <si>
    <t xml:space="preserve">B0FC6Q6BBW</t>
  </si>
  <si>
    <t xml:space="preserve">SF000191AAA</t>
  </si>
  <si>
    <t xml:space="preserve">TXJ-SF000192AAE</t>
  </si>
  <si>
    <t xml:space="preserve">B0FC6N8NXC</t>
  </si>
  <si>
    <t xml:space="preserve">SF000192AAE</t>
  </si>
  <si>
    <t xml:space="preserve">TXJ-SF000191AAE</t>
  </si>
  <si>
    <t xml:space="preserve">B0FC6PW74T</t>
  </si>
  <si>
    <t xml:space="preserve">SF000191AAE</t>
  </si>
  <si>
    <t xml:space="preserve">TXJ-SF000192AAA</t>
  </si>
  <si>
    <t xml:space="preserve">B0FC6NQLV5</t>
  </si>
  <si>
    <t xml:space="preserve">SF000192AAA</t>
  </si>
  <si>
    <t xml:space="preserve">TXJ-W427P292988</t>
  </si>
  <si>
    <t xml:space="preserve">B0FCYCCFPV</t>
  </si>
  <si>
    <t xml:space="preserve">W427P292988</t>
  </si>
  <si>
    <t xml:space="preserve">TXJ-N733S237853W-OYU</t>
  </si>
  <si>
    <t xml:space="preserve">B0FFBBQST6</t>
  </si>
  <si>
    <t xml:space="preserve">TXJ-N733S237853G-OYU</t>
  </si>
  <si>
    <t xml:space="preserve">B0FFBC89FW</t>
  </si>
  <si>
    <t xml:space="preserve">TXJ-N733S237837W-OYU</t>
  </si>
  <si>
    <t xml:space="preserve">B0FFBBFG21</t>
  </si>
  <si>
    <t xml:space="preserve">TXJ-N733S237837W-N733</t>
  </si>
  <si>
    <t xml:space="preserve">B0FFGN16WS</t>
  </si>
  <si>
    <t xml:space="preserve">TXJ-W2593P296911</t>
  </si>
  <si>
    <t xml:space="preserve">B0FFGP6WGG</t>
  </si>
  <si>
    <t xml:space="preserve">TXJ-W2593P296919</t>
  </si>
  <si>
    <t xml:space="preserve">B0FFGWDSW8</t>
  </si>
  <si>
    <t xml:space="preserve">TXJ-W2593P296922</t>
  </si>
  <si>
    <t xml:space="preserve">B0FFGR3VYX</t>
  </si>
  <si>
    <t xml:space="preserve">TXJ-W2593P296909</t>
  </si>
  <si>
    <t xml:space="preserve">B0FFGRNCSR</t>
  </si>
  <si>
    <t xml:space="preserve">TXJ-N733S247077K-OYU</t>
  </si>
  <si>
    <t xml:space="preserve">B0FFH4PRT9</t>
  </si>
  <si>
    <t xml:space="preserve">TXJ-N733S247077M-OYU</t>
  </si>
  <si>
    <t xml:space="preserve">B0FFH8XH43</t>
  </si>
  <si>
    <t xml:space="preserve">TXJ-N733S247070M-OYU</t>
  </si>
  <si>
    <t xml:space="preserve">B0FFH3NFRX</t>
  </si>
  <si>
    <t xml:space="preserve">TXJ-N733S247070K-OYU</t>
  </si>
  <si>
    <t xml:space="preserve">B0FFH66FGT</t>
  </si>
  <si>
    <t xml:space="preserve">TXJ-N733S241484K</t>
  </si>
  <si>
    <t xml:space="preserve">B0FFGZF14L</t>
  </si>
  <si>
    <t xml:space="preserve">TXJ-N733S241486M</t>
  </si>
  <si>
    <t xml:space="preserve">B0FFGZ95GH</t>
  </si>
  <si>
    <t xml:space="preserve">N733S241486M</t>
  </si>
  <si>
    <t xml:space="preserve">TXJ-N733S241486K</t>
  </si>
  <si>
    <t xml:space="preserve">B0FFGX6B1V</t>
  </si>
  <si>
    <t xml:space="preserve">TXJ-N733S241484M</t>
  </si>
  <si>
    <t xml:space="preserve">B0FFGYRJJZ</t>
  </si>
  <si>
    <t xml:space="preserve">TXJ-W1820P308329</t>
  </si>
  <si>
    <t xml:space="preserve">B0FFN14LKP</t>
  </si>
  <si>
    <t xml:space="preserve">W1820P308329</t>
  </si>
  <si>
    <t xml:space="preserve">TXJ-W1820P308332</t>
  </si>
  <si>
    <t xml:space="preserve">B0FFN426VZ</t>
  </si>
  <si>
    <t xml:space="preserve">W1820P308332</t>
  </si>
  <si>
    <t xml:space="preserve">TXJ-W1820P308330</t>
  </si>
  <si>
    <t xml:space="preserve">B0FFN14LKT</t>
  </si>
  <si>
    <t xml:space="preserve">W1820P308330</t>
  </si>
  <si>
    <t xml:space="preserve">TXJ-W1820P308331</t>
  </si>
  <si>
    <t xml:space="preserve">B0FFN245LL</t>
  </si>
  <si>
    <t xml:space="preserve">W1820P308331</t>
  </si>
  <si>
    <t xml:space="preserve">TXJ-W2580P286695</t>
  </si>
  <si>
    <t xml:space="preserve">B0FB8CFHTP</t>
  </si>
  <si>
    <t xml:space="preserve">TXJ-W2580S00014-Bunkbed</t>
  </si>
  <si>
    <t xml:space="preserve">B0FFMD482H</t>
  </si>
  <si>
    <t xml:space="preserve">TXJ-W504P296795</t>
  </si>
  <si>
    <t xml:space="preserve">B0FG7RYNCS</t>
  </si>
  <si>
    <t xml:space="preserve">TXJ-W504P296796</t>
  </si>
  <si>
    <t xml:space="preserve">B0FG7T6PBD</t>
  </si>
  <si>
    <t xml:space="preserve">W504P370528</t>
  </si>
  <si>
    <t xml:space="preserve">TXJ-W504P296798</t>
  </si>
  <si>
    <t xml:space="preserve">B0FG7PZX9L</t>
  </si>
  <si>
    <t xml:space="preserve">W504P296798</t>
  </si>
  <si>
    <t xml:space="preserve">TXJ-W504P296797</t>
  </si>
  <si>
    <t xml:space="preserve">B0FG7PYXN5</t>
  </si>
  <si>
    <t xml:space="preserve">TXJ-W504P143306</t>
  </si>
  <si>
    <t xml:space="preserve">B0FG7R4PX1</t>
  </si>
  <si>
    <t xml:space="preserve">W504P286394</t>
  </si>
  <si>
    <t xml:space="preserve">TXJ-W2593S00032</t>
  </si>
  <si>
    <t xml:space="preserve">B0FGCH3SK5</t>
  </si>
  <si>
    <t xml:space="preserve">TXJ-W2593S00036</t>
  </si>
  <si>
    <t xml:space="preserve">B0FGCHMZ5B</t>
  </si>
  <si>
    <t xml:space="preserve">TXJ-W504P296777</t>
  </si>
  <si>
    <t xml:space="preserve">B0FGD5TMCK</t>
  </si>
  <si>
    <t xml:space="preserve">TXJ-W504P296778</t>
  </si>
  <si>
    <t xml:space="preserve">B0FGD6792N</t>
  </si>
  <si>
    <t xml:space="preserve">W504P286374</t>
  </si>
  <si>
    <t xml:space="preserve">TXJ-W504P296781</t>
  </si>
  <si>
    <t xml:space="preserve">B0FGD7XB8W</t>
  </si>
  <si>
    <t xml:space="preserve">TXJ-W504P296776</t>
  </si>
  <si>
    <t xml:space="preserve">B0FGDC51BW</t>
  </si>
  <si>
    <t xml:space="preserve">W504P286372</t>
  </si>
  <si>
    <t xml:space="preserve">TXJ-W504P296782</t>
  </si>
  <si>
    <t xml:space="preserve">B0FGD5L7H9</t>
  </si>
  <si>
    <t xml:space="preserve">W504P296782</t>
  </si>
  <si>
    <t xml:space="preserve">XZY-W504P148552</t>
  </si>
  <si>
    <t xml:space="preserve">B0FGD4ZLM7</t>
  </si>
  <si>
    <t xml:space="preserve">XZY-W504P206979</t>
  </si>
  <si>
    <t xml:space="preserve">B0FGD76YMV</t>
  </si>
  <si>
    <t xml:space="preserve">W504P206979</t>
  </si>
  <si>
    <t xml:space="preserve">XZY-W504P206978</t>
  </si>
  <si>
    <t xml:space="preserve">B0FGD6QYKZ</t>
  </si>
  <si>
    <t xml:space="preserve">W504P206978</t>
  </si>
  <si>
    <t xml:space="preserve">TXJ-LT000443AAK-1</t>
  </si>
  <si>
    <t xml:space="preserve">B0FGD3D5P5</t>
  </si>
  <si>
    <t xml:space="preserve">LT000443AAK-1</t>
  </si>
  <si>
    <t xml:space="preserve">TXJ-LT000443AAE-1</t>
  </si>
  <si>
    <t xml:space="preserve">B0FGD2QV8D</t>
  </si>
  <si>
    <t xml:space="preserve">LT000443AAE-1</t>
  </si>
  <si>
    <t xml:space="preserve">TXJ-OYU-N733S241486K-XX</t>
  </si>
  <si>
    <t xml:space="preserve">B0FGQ4JS2P</t>
  </si>
  <si>
    <t xml:space="preserve">TXJ-OYU-N733S241486M-XX</t>
  </si>
  <si>
    <t xml:space="preserve">B0FGQ9D1Z6</t>
  </si>
  <si>
    <t xml:space="preserve">TXJ-OYU-N733S241484K-XX</t>
  </si>
  <si>
    <t xml:space="preserve">B0FGPDZHPH</t>
  </si>
  <si>
    <t xml:space="preserve">TXJ-OYU-N733S241484M-XX</t>
  </si>
  <si>
    <t xml:space="preserve">B0FGPCCZDG</t>
  </si>
  <si>
    <t xml:space="preserve">TXJ-W504S00191</t>
  </si>
  <si>
    <t xml:space="preserve">B0FGQFBRYV</t>
  </si>
  <si>
    <t xml:space="preserve">TXJ-W504S00190</t>
  </si>
  <si>
    <t xml:space="preserve">B0FGQ866T1</t>
  </si>
  <si>
    <t xml:space="preserve">TXJ-W504S00189</t>
  </si>
  <si>
    <t xml:space="preserve">B0FGQ6WRJY</t>
  </si>
  <si>
    <t xml:space="preserve">XZY-N733P172700D</t>
  </si>
  <si>
    <t xml:space="preserve">B0FGPFHF7T</t>
  </si>
  <si>
    <t xml:space="preserve">N733P172700D</t>
  </si>
  <si>
    <t xml:space="preserve">XZY-N733P172700E</t>
  </si>
  <si>
    <t xml:space="preserve">B0FGQ7S7KK</t>
  </si>
  <si>
    <t xml:space="preserve">XZY-N733P172700H</t>
  </si>
  <si>
    <t xml:space="preserve">B0FGP7XKMQ</t>
  </si>
  <si>
    <t xml:space="preserve">XZY-N733P172696E</t>
  </si>
  <si>
    <t xml:space="preserve">B0FGQ59BJ5</t>
  </si>
  <si>
    <t xml:space="preserve">XZY-N733P172696K</t>
  </si>
  <si>
    <t xml:space="preserve">B0FGQ5P1QT</t>
  </si>
  <si>
    <t xml:space="preserve">XZY-N733P172700K</t>
  </si>
  <si>
    <t xml:space="preserve">B0FGQ13V9P</t>
  </si>
  <si>
    <t xml:space="preserve">XZY-N733P172696D</t>
  </si>
  <si>
    <t xml:space="preserve">B0FGPPPY6V</t>
  </si>
  <si>
    <t xml:space="preserve">N733P172696D</t>
  </si>
  <si>
    <t xml:space="preserve">XZY-N733P172696H</t>
  </si>
  <si>
    <t xml:space="preserve">B0FGPPKV19</t>
  </si>
  <si>
    <t xml:space="preserve">LYJ-W504P218525</t>
  </si>
  <si>
    <t xml:space="preserve">B0FGTQQ5PW</t>
  </si>
  <si>
    <t xml:space="preserve">LYJ-W504P218522</t>
  </si>
  <si>
    <t xml:space="preserve">B0FGTSCRV5</t>
  </si>
  <si>
    <t xml:space="preserve">LYJ-W504P218527</t>
  </si>
  <si>
    <t xml:space="preserve">B0FGTQ875V</t>
  </si>
  <si>
    <t xml:space="preserve">TXJ-GX000620AAD</t>
  </si>
  <si>
    <t xml:space="preserve">B0FH2DMXPS</t>
  </si>
  <si>
    <t xml:space="preserve">TXJ-GX000620AAB-1</t>
  </si>
  <si>
    <t xml:space="preserve">B0FH2F43RT</t>
  </si>
  <si>
    <t xml:space="preserve">TXJ-GX000620AAK-1</t>
  </si>
  <si>
    <t xml:space="preserve">B0FH2BGK78</t>
  </si>
  <si>
    <t xml:space="preserve">TXJ-W1858P282500-OYU</t>
  </si>
  <si>
    <t xml:space="preserve">B0F8QHKD4T</t>
  </si>
  <si>
    <t xml:space="preserve">TXJ-W1820P315070</t>
  </si>
  <si>
    <t xml:space="preserve">B0FH6DQDRJ</t>
  </si>
  <si>
    <t xml:space="preserve">W1820P315070</t>
  </si>
  <si>
    <t xml:space="preserve">TXJ-W1820P315071</t>
  </si>
  <si>
    <t xml:space="preserve">B0FH6FX3T2</t>
  </si>
  <si>
    <t xml:space="preserve">W1820P315071</t>
  </si>
  <si>
    <t xml:space="preserve">TXJ-W2593P333796</t>
  </si>
  <si>
    <t xml:space="preserve">B0FHBFRVJX</t>
  </si>
  <si>
    <t xml:space="preserve">TXJ-W2593P333565</t>
  </si>
  <si>
    <t xml:space="preserve">B0FHBB5JFF</t>
  </si>
  <si>
    <t xml:space="preserve">TXJ-W2593P333587</t>
  </si>
  <si>
    <t xml:space="preserve">B0FHBCMMCJ</t>
  </si>
  <si>
    <t xml:space="preserve">TXJ-W2593P333586</t>
  </si>
  <si>
    <t xml:space="preserve">B0FHBB99YN</t>
  </si>
  <si>
    <t xml:space="preserve">TXJ-W2593P333797</t>
  </si>
  <si>
    <t xml:space="preserve">B0FHBFVNWN</t>
  </si>
  <si>
    <t xml:space="preserve">TXJ-W2593P333571</t>
  </si>
  <si>
    <t xml:space="preserve">B0FHBG9B9W</t>
  </si>
  <si>
    <t xml:space="preserve">TXJ-N7090000666B</t>
  </si>
  <si>
    <t xml:space="preserve">B0FH2HZ27N</t>
  </si>
  <si>
    <t xml:space="preserve">TXJ-8PCSFolding stoll-OYU</t>
  </si>
  <si>
    <t xml:space="preserve">B0FHQ8VVPQ</t>
  </si>
  <si>
    <t xml:space="preserve">TXJ-12PCSFolding stoll-OYU</t>
  </si>
  <si>
    <t xml:space="preserve">B0FHQ92NZR</t>
  </si>
  <si>
    <t xml:space="preserve">TXJ-16PCSFolding stoll-OYU</t>
  </si>
  <si>
    <t xml:space="preserve">B0FHQ7J4CY</t>
  </si>
  <si>
    <t xml:space="preserve">XZY-N733S304513K</t>
  </si>
  <si>
    <t xml:space="preserve">B0FHPPLD23</t>
  </si>
  <si>
    <t xml:space="preserve">N733S304513K</t>
  </si>
  <si>
    <t xml:space="preserve">XZY-N733S304513D</t>
  </si>
  <si>
    <t xml:space="preserve">B0FHPJVPYX</t>
  </si>
  <si>
    <t xml:space="preserve">N733S304513D</t>
  </si>
  <si>
    <t xml:space="preserve">B0FJ6WNB5Z</t>
  </si>
  <si>
    <t xml:space="preserve">B0FJ6RSHS5</t>
  </si>
  <si>
    <t xml:space="preserve">TXJ-W2580S00033-OYU</t>
  </si>
  <si>
    <t xml:space="preserve">B0FJ73JYB9</t>
  </si>
  <si>
    <t xml:space="preserve">TXJ-W2580S00034-OYU</t>
  </si>
  <si>
    <t xml:space="preserve">B0FJ72J51W</t>
  </si>
  <si>
    <t xml:space="preserve">TXJ-N7090001046E</t>
  </si>
  <si>
    <t xml:space="preserve">B0FJBVWRM2</t>
  </si>
  <si>
    <t xml:space="preserve">TXJ-N7090001046K</t>
  </si>
  <si>
    <t xml:space="preserve">B0FJBYGDZ7</t>
  </si>
  <si>
    <t xml:space="preserve">TXJ-N7090001047E</t>
  </si>
  <si>
    <t xml:space="preserve">B0FJBRPMTF</t>
  </si>
  <si>
    <t xml:space="preserve">TXJ-N7090001046K-OYU</t>
  </si>
  <si>
    <t xml:space="preserve">B0FJF1DND3</t>
  </si>
  <si>
    <t xml:space="preserve">TXJ-W504P191652</t>
  </si>
  <si>
    <t xml:space="preserve">B0FJFVK8VT</t>
  </si>
  <si>
    <t xml:space="preserve">TXJ-W504P191644</t>
  </si>
  <si>
    <t xml:space="preserve">B0FJFLGWR2</t>
  </si>
  <si>
    <t xml:space="preserve">TXJ-W504P208048</t>
  </si>
  <si>
    <t xml:space="preserve">B0FJFW5JHB</t>
  </si>
  <si>
    <t xml:space="preserve">TXJ-W504P191655</t>
  </si>
  <si>
    <t xml:space="preserve">B0FJFXS673</t>
  </si>
  <si>
    <t xml:space="preserve">LYJ-W1785P332531-LL</t>
  </si>
  <si>
    <t xml:space="preserve">B0FJM49YRW</t>
  </si>
  <si>
    <t xml:space="preserve">W1785P332531</t>
  </si>
  <si>
    <t xml:space="preserve">LYJ-W1785P332536-LL</t>
  </si>
  <si>
    <t xml:space="preserve">B0FJM7XSCZ</t>
  </si>
  <si>
    <t xml:space="preserve">W1785P332536</t>
  </si>
  <si>
    <t xml:space="preserve">LYJ-N707P288972W-LL</t>
  </si>
  <si>
    <t xml:space="preserve">B0FJM4QTPG</t>
  </si>
  <si>
    <t xml:space="preserve">N707P288972W</t>
  </si>
  <si>
    <t xml:space="preserve">LYJ-N707P288969B-LL</t>
  </si>
  <si>
    <t xml:space="preserve">B0FJLK9WYD</t>
  </si>
  <si>
    <t xml:space="preserve">N707P288969B</t>
  </si>
  <si>
    <t xml:space="preserve">TXJ-LT000261AAR-Red</t>
  </si>
  <si>
    <t xml:space="preserve">B0FJR7TZKJ</t>
  </si>
  <si>
    <t xml:space="preserve">TXJ-LT000261AAG-Grenn</t>
  </si>
  <si>
    <t xml:space="preserve">B0FJRDKPNQ</t>
  </si>
  <si>
    <t xml:space="preserve">TXJ-LT000261AAC-Blue</t>
  </si>
  <si>
    <t xml:space="preserve">B0FJR3PQV5</t>
  </si>
  <si>
    <t xml:space="preserve">TXJ-W504S00173</t>
  </si>
  <si>
    <t xml:space="preserve">B0FJXH5GLF</t>
  </si>
  <si>
    <t xml:space="preserve">TXJ-W504S00171</t>
  </si>
  <si>
    <t xml:space="preserve">B0FJXNVQY1</t>
  </si>
  <si>
    <t xml:space="preserve">TXJ-W504S00172</t>
  </si>
  <si>
    <t xml:space="preserve">B0FJXFG6NZ</t>
  </si>
  <si>
    <t xml:space="preserve">TXJ-W504S00243</t>
  </si>
  <si>
    <t xml:space="preserve">B0FJXMMST5</t>
  </si>
  <si>
    <t xml:space="preserve">XZY-HL000074AAK</t>
  </si>
  <si>
    <t xml:space="preserve">B0FJXGRX51</t>
  </si>
  <si>
    <t xml:space="preserve">XZY-N733S170510E</t>
  </si>
  <si>
    <t xml:space="preserve">B0FJXXS3GM</t>
  </si>
  <si>
    <t xml:space="preserve">XZY-N733S170505E</t>
  </si>
  <si>
    <t xml:space="preserve">B0FJX7C9FN</t>
  </si>
  <si>
    <t xml:space="preserve">XZY-HL000075AAK</t>
  </si>
  <si>
    <t xml:space="preserve">B0FJXMFVG4</t>
  </si>
  <si>
    <t xml:space="preserve">XZY-HL000075AAE</t>
  </si>
  <si>
    <t xml:space="preserve">B0FJXQWJLX</t>
  </si>
  <si>
    <t xml:space="preserve">XZY-N733S170505K</t>
  </si>
  <si>
    <t xml:space="preserve">B0FJXGDPRM</t>
  </si>
  <si>
    <t xml:space="preserve">XZY-N733S170510K</t>
  </si>
  <si>
    <t xml:space="preserve">B0FJXJZB1T</t>
  </si>
  <si>
    <t xml:space="preserve">TXJ-Queen Brown-W504</t>
  </si>
  <si>
    <t xml:space="preserve">B0FJXXXFRK</t>
  </si>
  <si>
    <t xml:space="preserve">TXJ-W504S00232</t>
  </si>
  <si>
    <t xml:space="preserve">B0FJXXWPCM</t>
  </si>
  <si>
    <t xml:space="preserve">TXJ-Queen White-W504</t>
  </si>
  <si>
    <t xml:space="preserve">B0FJXWGWZ6</t>
  </si>
  <si>
    <t xml:space="preserve">TXJ-W504S00238</t>
  </si>
  <si>
    <t xml:space="preserve">B0FJY2ZRDK</t>
  </si>
  <si>
    <t xml:space="preserve">LYJ-DL001124AAN-BED</t>
  </si>
  <si>
    <t xml:space="preserve">B0FK4GCD7H</t>
  </si>
  <si>
    <t xml:space="preserve">LYJ-DL001124AAB-BED</t>
  </si>
  <si>
    <t xml:space="preserve">B0FK4FP266</t>
  </si>
  <si>
    <t xml:space="preserve">XZY-W2593S00005</t>
  </si>
  <si>
    <t xml:space="preserve">B0FKGVWGFJ</t>
  </si>
  <si>
    <t xml:space="preserve">XZY-W2593S00004</t>
  </si>
  <si>
    <t xml:space="preserve">B0FKGTPY9H</t>
  </si>
  <si>
    <t xml:space="preserve">LIU-GX000230AAN-BED</t>
  </si>
  <si>
    <t xml:space="preserve">B0FK4VBL5J</t>
  </si>
  <si>
    <t xml:space="preserve">LIU-GX000647AAK-BED</t>
  </si>
  <si>
    <t xml:space="preserve">B0FK4VGBBZ</t>
  </si>
  <si>
    <t xml:space="preserve">LIU-GX000647AAB-BED</t>
  </si>
  <si>
    <t xml:space="preserve">B0FK4R5P9C</t>
  </si>
  <si>
    <t xml:space="preserve">LIU-GX000230AAB-BED</t>
  </si>
  <si>
    <t xml:space="preserve">B0FK4SPRSK</t>
  </si>
  <si>
    <t xml:space="preserve">LIU-GX000619AAK-BED</t>
  </si>
  <si>
    <t xml:space="preserve">B0FK4QM9V7</t>
  </si>
  <si>
    <t xml:space="preserve">LIU-GX000619AAB-BED</t>
  </si>
  <si>
    <t xml:space="preserve">B0FK4VD5B9</t>
  </si>
  <si>
    <t xml:space="preserve">LYJ-W2700S00060</t>
  </si>
  <si>
    <t xml:space="preserve">B0FKH5PSHG</t>
  </si>
  <si>
    <t xml:space="preserve">W2700S00060</t>
  </si>
  <si>
    <t xml:space="preserve">LYJ-W2700S00059</t>
  </si>
  <si>
    <t xml:space="preserve">B0FKH55LS9</t>
  </si>
  <si>
    <t xml:space="preserve">W2700S00059</t>
  </si>
  <si>
    <t xml:space="preserve">LYJ-W2700S00061</t>
  </si>
  <si>
    <t xml:space="preserve">B0FKH6TCS9</t>
  </si>
  <si>
    <t xml:space="preserve">W2700S00061</t>
  </si>
  <si>
    <t xml:space="preserve">TAN-N73374K-Twin-White</t>
  </si>
  <si>
    <t xml:space="preserve">TAN-N733-74H-Pink-Twin</t>
  </si>
  <si>
    <t xml:space="preserve">TAN-N73374E-Gray-Twin</t>
  </si>
  <si>
    <t xml:space="preserve">TAN-N73374D-Walnut-Twin</t>
  </si>
  <si>
    <t xml:space="preserve">TXJ-W504P191663</t>
  </si>
  <si>
    <t xml:space="preserve">B0FL2CKW7W</t>
  </si>
  <si>
    <t xml:space="preserve">TXJ-W504P191669</t>
  </si>
  <si>
    <t xml:space="preserve">B0FL2CXKTB</t>
  </si>
  <si>
    <t xml:space="preserve">TXJ-W504P191666</t>
  </si>
  <si>
    <t xml:space="preserve">B0FL2GK1ZN</t>
  </si>
  <si>
    <t xml:space="preserve">TXJ-W504P191673</t>
  </si>
  <si>
    <t xml:space="preserve">B0FL2F2J49</t>
  </si>
  <si>
    <t xml:space="preserve">TXJ-W504P191672</t>
  </si>
  <si>
    <t xml:space="preserve">B0FL2G5QS5</t>
  </si>
  <si>
    <t xml:space="preserve">W504P191672</t>
  </si>
  <si>
    <t xml:space="preserve">XZY-W2593S00007</t>
  </si>
  <si>
    <t xml:space="preserve">B0FL2ML4TB</t>
  </si>
  <si>
    <t xml:space="preserve">XZY-W2593S00006</t>
  </si>
  <si>
    <t xml:space="preserve">B0FL2MCRWS</t>
  </si>
  <si>
    <t xml:space="preserve">TXJ-N7090001045K</t>
  </si>
  <si>
    <t xml:space="preserve">B0FL7H4YD9</t>
  </si>
  <si>
    <t xml:space="preserve">TXJ-N7090001045E</t>
  </si>
  <si>
    <t xml:space="preserve">B0FL7H4YZW</t>
  </si>
  <si>
    <t xml:space="preserve">XZY-W697S00018</t>
  </si>
  <si>
    <t xml:space="preserve">B0FL7HB2CP</t>
  </si>
  <si>
    <t xml:space="preserve">XZY-W697S00036</t>
  </si>
  <si>
    <t xml:space="preserve">B0FL7LBXTL</t>
  </si>
  <si>
    <t xml:space="preserve">W697S00036</t>
  </si>
  <si>
    <t xml:space="preserve">XZY-W697S00019</t>
  </si>
  <si>
    <t xml:space="preserve">B0FL7GKX3S</t>
  </si>
  <si>
    <t xml:space="preserve">XZY-HL000074AAG</t>
  </si>
  <si>
    <t xml:space="preserve">B0FLCKNWB4</t>
  </si>
  <si>
    <t xml:space="preserve">LYJ-WF285894AAE-BED</t>
  </si>
  <si>
    <t xml:space="preserve">B0FJXRV5HT</t>
  </si>
  <si>
    <t xml:space="preserve">LYJ-WF285894AAK-BED</t>
  </si>
  <si>
    <t xml:space="preserve">B0FJXVGKJW</t>
  </si>
  <si>
    <t xml:space="preserve">LYJ-WF285733AAK-BED</t>
  </si>
  <si>
    <t xml:space="preserve">B0FJXVV6XW</t>
  </si>
  <si>
    <t xml:space="preserve">WF285733AAK</t>
  </si>
  <si>
    <t xml:space="preserve">XZY-N709P288888D</t>
  </si>
  <si>
    <t xml:space="preserve">B0FLDK5K1G</t>
  </si>
  <si>
    <t xml:space="preserve">N709P288888D</t>
  </si>
  <si>
    <t xml:space="preserve">XZY-N709P288888K</t>
  </si>
  <si>
    <t xml:space="preserve">B0FLDGVBM5</t>
  </si>
  <si>
    <t xml:space="preserve">N709P288888K</t>
  </si>
  <si>
    <t xml:space="preserve">XZY-N7090005007K</t>
  </si>
  <si>
    <t xml:space="preserve">B0FLJF4KR7</t>
  </si>
  <si>
    <t xml:space="preserve">N7090005007K</t>
  </si>
  <si>
    <t xml:space="preserve">XZY-N7090005007C-F</t>
  </si>
  <si>
    <t xml:space="preserve">B0FLJMXZJP</t>
  </si>
  <si>
    <t xml:space="preserve">N7090005007C</t>
  </si>
  <si>
    <t xml:space="preserve">LYJ-N7090004016E-BED</t>
  </si>
  <si>
    <t xml:space="preserve">B0FLPWZ75X</t>
  </si>
  <si>
    <t xml:space="preserve">N7090004016E</t>
  </si>
  <si>
    <t xml:space="preserve">LYJ-N7090004015E-BED</t>
  </si>
  <si>
    <t xml:space="preserve">B0FLPSTZ5Y</t>
  </si>
  <si>
    <t xml:space="preserve">N7090004015E</t>
  </si>
  <si>
    <t xml:space="preserve">LYJ-N7090004015K-BED</t>
  </si>
  <si>
    <t xml:space="preserve">B0FLPXFTYH</t>
  </si>
  <si>
    <t xml:space="preserve">N7090004015K</t>
  </si>
  <si>
    <t xml:space="preserve">LYJ-N7090004016K-BED</t>
  </si>
  <si>
    <t xml:space="preserve">B0FLPXRW9K</t>
  </si>
  <si>
    <t xml:space="preserve">N7090004016K</t>
  </si>
  <si>
    <t xml:space="preserve">XZY-N721P324463D</t>
  </si>
  <si>
    <t xml:space="preserve">B0FLXT6FXC</t>
  </si>
  <si>
    <t xml:space="preserve">N721P324463D</t>
  </si>
  <si>
    <t xml:space="preserve">XZY-N721P324463B</t>
  </si>
  <si>
    <t xml:space="preserve">B0FLXWQHXH</t>
  </si>
  <si>
    <t xml:space="preserve">N721P324463B</t>
  </si>
  <si>
    <t xml:space="preserve">TXJ-W504S00244</t>
  </si>
  <si>
    <t xml:space="preserve">B0FM3HGTYC</t>
  </si>
  <si>
    <t xml:space="preserve">W504S00244</t>
  </si>
  <si>
    <t xml:space="preserve">TXJ-W504S00219</t>
  </si>
  <si>
    <t xml:space="preserve">B0FM3JJJF3</t>
  </si>
  <si>
    <t xml:space="preserve">TXJ-W504S00218</t>
  </si>
  <si>
    <t xml:space="preserve">B0FM3D4GC1</t>
  </si>
  <si>
    <t xml:space="preserve">LYJ-N7090004011B-BED-xx</t>
  </si>
  <si>
    <t xml:space="preserve">B0FLXYWQYT</t>
  </si>
  <si>
    <t xml:space="preserve">LYJ-N7090004010B-BED-xx</t>
  </si>
  <si>
    <t xml:space="preserve">B0FLY55LMP</t>
  </si>
  <si>
    <t xml:space="preserve">TXJ-W504P313038</t>
  </si>
  <si>
    <t xml:space="preserve">B0FM7XZJ29</t>
  </si>
  <si>
    <t xml:space="preserve">TXJ-W504P313036</t>
  </si>
  <si>
    <t xml:space="preserve">B0FM82VKQD</t>
  </si>
  <si>
    <t xml:space="preserve">TXJ-W504P313037</t>
  </si>
  <si>
    <t xml:space="preserve">B0FM811HYH</t>
  </si>
  <si>
    <t xml:space="preserve">TXJ-N7090005006K</t>
  </si>
  <si>
    <t xml:space="preserve">B0FM85FYF2</t>
  </si>
  <si>
    <t xml:space="preserve">TXJ-N7090005006E</t>
  </si>
  <si>
    <t xml:space="preserve">B0FM86YPPR</t>
  </si>
  <si>
    <t xml:space="preserve">XZY-W504S00202</t>
  </si>
  <si>
    <t xml:space="preserve">B0FM83P7FQ</t>
  </si>
  <si>
    <t xml:space="preserve">XZY-W504S00201</t>
  </si>
  <si>
    <t xml:space="preserve">B0FM867WCJ</t>
  </si>
  <si>
    <t xml:space="preserve">LYJ-N820S00059K-BED</t>
  </si>
  <si>
    <t xml:space="preserve">B0FM6SS9GC</t>
  </si>
  <si>
    <t xml:space="preserve">N820S00059K</t>
  </si>
  <si>
    <t xml:space="preserve">LYJ-N820S00060K-BED</t>
  </si>
  <si>
    <t xml:space="preserve">B0FM6WFRP5</t>
  </si>
  <si>
    <t xml:space="preserve">N820S00060K</t>
  </si>
  <si>
    <t xml:space="preserve">LYJ-N820S00059N-BED</t>
  </si>
  <si>
    <t xml:space="preserve">B0FM71NKW3</t>
  </si>
  <si>
    <t xml:space="preserve">N820S00059N</t>
  </si>
  <si>
    <t xml:space="preserve">LYJ-N820S00060N-BED</t>
  </si>
  <si>
    <t xml:space="preserve">B0FM6WFGF9</t>
  </si>
  <si>
    <t xml:space="preserve">N820S00060N</t>
  </si>
  <si>
    <t xml:space="preserve">TXJ-W2593S00039</t>
  </si>
  <si>
    <t xml:space="preserve">B0FMDR5Z97</t>
  </si>
  <si>
    <t xml:space="preserve">TXJ-W2580S00043</t>
  </si>
  <si>
    <t xml:space="preserve">B0FMF6KD2G</t>
  </si>
  <si>
    <t xml:space="preserve">XZY-W2593P289147</t>
  </si>
  <si>
    <t xml:space="preserve">B0FMJTKW62</t>
  </si>
  <si>
    <t xml:space="preserve">XZY-W2593P289148</t>
  </si>
  <si>
    <t xml:space="preserve">B0FMJX3P4X</t>
  </si>
  <si>
    <t xml:space="preserve">XZY-W2593P289146</t>
  </si>
  <si>
    <t xml:space="preserve">B0FMJT958W</t>
  </si>
  <si>
    <t xml:space="preserve">TXJ-W504P191646</t>
  </si>
  <si>
    <t xml:space="preserve">B0FJKR6JSV</t>
  </si>
  <si>
    <t xml:space="preserve">TXJ-W2593P289143</t>
  </si>
  <si>
    <t xml:space="preserve">B0FMRLXCL9</t>
  </si>
  <si>
    <t xml:space="preserve">TXJ-W2580P353531</t>
  </si>
  <si>
    <t xml:space="preserve">B0FMYGCBYG</t>
  </si>
  <si>
    <t xml:space="preserve">TXJ-W2580P351278</t>
  </si>
  <si>
    <t xml:space="preserve">B0FMYF6RT8</t>
  </si>
  <si>
    <t xml:space="preserve">TXJ-W2580P351279</t>
  </si>
  <si>
    <t xml:space="preserve">B0FMYFX622</t>
  </si>
  <si>
    <t xml:space="preserve">TXJ-W2580P353530</t>
  </si>
  <si>
    <t xml:space="preserve">B0FMYJC11G</t>
  </si>
  <si>
    <t xml:space="preserve">TXJ-W2580S00037</t>
  </si>
  <si>
    <t xml:space="preserve">B0FN2VJB68</t>
  </si>
  <si>
    <t xml:space="preserve">TXJ-W2580S00038</t>
  </si>
  <si>
    <t xml:space="preserve">B0FN3V8ZVB</t>
  </si>
  <si>
    <t xml:space="preserve">XZY-N733P307938W</t>
  </si>
  <si>
    <t xml:space="preserve">B0FN48NKQB</t>
  </si>
  <si>
    <t xml:space="preserve">N733P307938W</t>
  </si>
  <si>
    <t xml:space="preserve">XZY-N733P307938B</t>
  </si>
  <si>
    <t xml:space="preserve">B0FN4B9SQM</t>
  </si>
  <si>
    <t xml:space="preserve">N733P307938B</t>
  </si>
  <si>
    <t xml:space="preserve">XZY-WF319353AAE</t>
  </si>
  <si>
    <t xml:space="preserve">B0FN46GQSD</t>
  </si>
  <si>
    <t xml:space="preserve">WF319353AAE</t>
  </si>
  <si>
    <t xml:space="preserve">TXJ-W504P286386</t>
  </si>
  <si>
    <t xml:space="preserve">B0FNBXJ8WX</t>
  </si>
  <si>
    <t xml:space="preserve">TXJ-W504P286390</t>
  </si>
  <si>
    <t xml:space="preserve">B0FNBZ5NHB</t>
  </si>
  <si>
    <t xml:space="preserve">TXJ-W504P286387</t>
  </si>
  <si>
    <t xml:space="preserve">B0FNC2P9HV</t>
  </si>
  <si>
    <t xml:space="preserve">TXJ-W504P286389</t>
  </si>
  <si>
    <t xml:space="preserve">B0FNC64Z61</t>
  </si>
  <si>
    <t xml:space="preserve">XZY-N820S00063K</t>
  </si>
  <si>
    <t xml:space="preserve">B0FNCXD2TT</t>
  </si>
  <si>
    <t xml:space="preserve">N820S00063K</t>
  </si>
  <si>
    <t xml:space="preserve">XZY-N820S00064K</t>
  </si>
  <si>
    <t xml:space="preserve">B0FNCVHVT1</t>
  </si>
  <si>
    <t xml:space="preserve">N820S00064K</t>
  </si>
  <si>
    <t xml:space="preserve">TXJ-W504P143287</t>
  </si>
  <si>
    <t xml:space="preserve">B0FNMH8GJ7</t>
  </si>
  <si>
    <t xml:space="preserve">TXJ-W504P143285</t>
  </si>
  <si>
    <t xml:space="preserve">B0FNMM5N2W</t>
  </si>
  <si>
    <t xml:space="preserve">TXJ-W504P143286</t>
  </si>
  <si>
    <t xml:space="preserve">B0FNMNGHWM</t>
  </si>
  <si>
    <t xml:space="preserve">TXJ-W1820P333577</t>
  </si>
  <si>
    <t xml:space="preserve">B0FNQZ3VNK</t>
  </si>
  <si>
    <t xml:space="preserve">W1820P333577</t>
  </si>
  <si>
    <t xml:space="preserve">TXJ-W1820P333576</t>
  </si>
  <si>
    <t xml:space="preserve">B0FNR316WX</t>
  </si>
  <si>
    <t xml:space="preserve">W1820P333576</t>
  </si>
  <si>
    <t xml:space="preserve">TXJ-W1820P333575</t>
  </si>
  <si>
    <t xml:space="preserve">B0FNQYCZVL</t>
  </si>
  <si>
    <t xml:space="preserve">W1820P333575</t>
  </si>
  <si>
    <t xml:space="preserve">TXJ-W1820P333574</t>
  </si>
  <si>
    <t xml:space="preserve">B0FNR13L4D</t>
  </si>
  <si>
    <t xml:space="preserve">W1820P333574</t>
  </si>
  <si>
    <t xml:space="preserve">LYJ-W1820P331921-BED</t>
  </si>
  <si>
    <t xml:space="preserve">B0FNVYTR2G</t>
  </si>
  <si>
    <t xml:space="preserve">W1820P331921</t>
  </si>
  <si>
    <t xml:space="preserve">LYJ-W1820P369891-BED</t>
  </si>
  <si>
    <t xml:space="preserve">B0FNW3JKSX</t>
  </si>
  <si>
    <t xml:space="preserve">W1820P369891</t>
  </si>
  <si>
    <t xml:space="preserve">LYJ-W1820P235710-BED</t>
  </si>
  <si>
    <t xml:space="preserve">B0FNVLHDRM</t>
  </si>
  <si>
    <t xml:space="preserve">W1820P235710</t>
  </si>
  <si>
    <t xml:space="preserve">LYJ-W1820P331919-BED</t>
  </si>
  <si>
    <t xml:space="preserve">B0FNVTDVTT</t>
  </si>
  <si>
    <t xml:space="preserve">W1820P331919</t>
  </si>
  <si>
    <t xml:space="preserve">LYJ-W1820P331920-BED</t>
  </si>
  <si>
    <t xml:space="preserve">B0FNVPJZ7V</t>
  </si>
  <si>
    <t xml:space="preserve">W1820P331920</t>
  </si>
  <si>
    <t xml:space="preserve">LYJ-W1820P369890-BED</t>
  </si>
  <si>
    <t xml:space="preserve">B0FNVM325Y</t>
  </si>
  <si>
    <t xml:space="preserve">W1820P369890</t>
  </si>
  <si>
    <t xml:space="preserve">XZY-LT000666AAK-1</t>
  </si>
  <si>
    <t xml:space="preserve">B0FNWN7D9C</t>
  </si>
  <si>
    <t xml:space="preserve">LT000666AAK-1</t>
  </si>
  <si>
    <t xml:space="preserve">XZY-LT000666AAE-1</t>
  </si>
  <si>
    <t xml:space="preserve">B0FNWPVFYF</t>
  </si>
  <si>
    <t xml:space="preserve">LT000666AAE-1</t>
  </si>
  <si>
    <t xml:space="preserve">XZY-GX000662AAK</t>
  </si>
  <si>
    <t xml:space="preserve">B0FNWW7BPJ</t>
  </si>
  <si>
    <t xml:space="preserve">XZY-GX000663AAB</t>
  </si>
  <si>
    <t xml:space="preserve">B0FNWVW396</t>
  </si>
  <si>
    <t xml:space="preserve">GX000663AAB</t>
  </si>
  <si>
    <t xml:space="preserve">XZY-GX000663AAK</t>
  </si>
  <si>
    <t xml:space="preserve">B0FNWTBW38</t>
  </si>
  <si>
    <t xml:space="preserve">TXJ-W504S00245</t>
  </si>
  <si>
    <t xml:space="preserve">B0FP2F7615</t>
  </si>
  <si>
    <t xml:space="preserve">W504S00245</t>
  </si>
  <si>
    <t xml:space="preserve">TXJ-W504S00246</t>
  </si>
  <si>
    <t xml:space="preserve">B0FP2DXXQB</t>
  </si>
  <si>
    <t xml:space="preserve">W504S00246</t>
  </si>
  <si>
    <t xml:space="preserve">TXJ-W504S00220</t>
  </si>
  <si>
    <t xml:space="preserve">B0FP2DTX7Q</t>
  </si>
  <si>
    <t xml:space="preserve">XZY-N7090000604A</t>
  </si>
  <si>
    <t xml:space="preserve">B0FP4HLJVS</t>
  </si>
  <si>
    <t xml:space="preserve">N7090000604A</t>
  </si>
  <si>
    <t xml:space="preserve">XZY-N7090000604E</t>
  </si>
  <si>
    <t xml:space="preserve">B0FP4CJCT8</t>
  </si>
  <si>
    <t xml:space="preserve">N7090000604E</t>
  </si>
  <si>
    <t xml:space="preserve">TXJ-N7090000612E</t>
  </si>
  <si>
    <t xml:space="preserve">B0FP525N25</t>
  </si>
  <si>
    <t xml:space="preserve">TXJ-N7090000612K</t>
  </si>
  <si>
    <t xml:space="preserve">B0FP4ZK51H</t>
  </si>
  <si>
    <t xml:space="preserve">TXJ-N820S00065E</t>
  </si>
  <si>
    <t xml:space="preserve">B0FP99GQLD</t>
  </si>
  <si>
    <t xml:space="preserve">N820S00065E</t>
  </si>
  <si>
    <t xml:space="preserve">TXJ-N820S00065K</t>
  </si>
  <si>
    <t xml:space="preserve">B0FP9C1BC9</t>
  </si>
  <si>
    <t xml:space="preserve">N820S00065K</t>
  </si>
  <si>
    <t xml:space="preserve">LYJ-W2593P289145-TABLE</t>
  </si>
  <si>
    <t xml:space="preserve">B0FMK79MDT</t>
  </si>
  <si>
    <t xml:space="preserve">LYJ-W2593P289124-TABLE</t>
  </si>
  <si>
    <t xml:space="preserve">B0FMK86BTZ</t>
  </si>
  <si>
    <t xml:space="preserve">TXJ-W2593P331687</t>
  </si>
  <si>
    <t xml:space="preserve">B0FPCWDK1J</t>
  </si>
  <si>
    <t xml:space="preserve">TXJ-W2593P331684</t>
  </si>
  <si>
    <t xml:space="preserve">B0FPCW3H9M</t>
  </si>
  <si>
    <t xml:space="preserve">TXJ-W2593P331678</t>
  </si>
  <si>
    <t xml:space="preserve">B0FPCWXFX9</t>
  </si>
  <si>
    <t xml:space="preserve">TXJ-W2593P331680</t>
  </si>
  <si>
    <t xml:space="preserve">B0FPCVRQ95</t>
  </si>
  <si>
    <t xml:space="preserve">TXJ-Twinloftbed-W2580TB</t>
  </si>
  <si>
    <t xml:space="preserve">B0FP98WKGC</t>
  </si>
  <si>
    <t xml:space="preserve">TXJ-Twinloftbed-W2580TW</t>
  </si>
  <si>
    <t xml:space="preserve">B0FP9BXWH3</t>
  </si>
  <si>
    <t xml:space="preserve">XZY-N733P210398H</t>
  </si>
  <si>
    <t xml:space="preserve">B0FPFMGL2X</t>
  </si>
  <si>
    <t xml:space="preserve">N733P210398H</t>
  </si>
  <si>
    <t xml:space="preserve">XZY-N733P210398B</t>
  </si>
  <si>
    <t xml:space="preserve">B0FPFK68MS</t>
  </si>
  <si>
    <t xml:space="preserve">N733P210398B</t>
  </si>
  <si>
    <t xml:space="preserve">XZY-N733P210398E</t>
  </si>
  <si>
    <t xml:space="preserve">B0FPFLW1LJ</t>
  </si>
  <si>
    <t xml:space="preserve">N733P210398E</t>
  </si>
  <si>
    <t xml:space="preserve">XZY-N733P210398A</t>
  </si>
  <si>
    <t xml:space="preserve">B0FPFNHH3S</t>
  </si>
  <si>
    <t xml:space="preserve">N733P210398A</t>
  </si>
  <si>
    <t xml:space="preserve">LYJ-N7090001045E-BED</t>
  </si>
  <si>
    <t xml:space="preserve">B0FPCMKXKL</t>
  </si>
  <si>
    <t xml:space="preserve">N7090001045E</t>
  </si>
  <si>
    <t xml:space="preserve">LYJ-N7090001045K-BED</t>
  </si>
  <si>
    <t xml:space="preserve">B0FPCN5CPS</t>
  </si>
  <si>
    <t xml:space="preserve">N7090001045K</t>
  </si>
  <si>
    <t xml:space="preserve">TXJ-W504S00174</t>
  </si>
  <si>
    <t xml:space="preserve">B0FP2PWM5W</t>
  </si>
  <si>
    <t xml:space="preserve">TXJ-W504S00176</t>
  </si>
  <si>
    <t xml:space="preserve">B0FP2QV2MM</t>
  </si>
  <si>
    <t xml:space="preserve">TXJ-W504S00177</t>
  </si>
  <si>
    <t xml:space="preserve">B0FP2M8TGY</t>
  </si>
  <si>
    <t xml:space="preserve">LYJ-W1413S00074-BED</t>
  </si>
  <si>
    <t xml:space="preserve">B0FP49RSKL</t>
  </si>
  <si>
    <t xml:space="preserve">W1413S00074</t>
  </si>
  <si>
    <t xml:space="preserve">LYJ-W1413S00073-BED</t>
  </si>
  <si>
    <t xml:space="preserve">B0FP4C7CWT</t>
  </si>
  <si>
    <t xml:space="preserve">W1413S00073</t>
  </si>
  <si>
    <t xml:space="preserve">LYJ-W1413S00067-BED</t>
  </si>
  <si>
    <t xml:space="preserve">B0FP4BSRL2</t>
  </si>
  <si>
    <t xml:space="preserve">W1413S00067</t>
  </si>
  <si>
    <t xml:space="preserve">LYJ-W1413S00068-BED</t>
  </si>
  <si>
    <t xml:space="preserve">B0FP4B91QR</t>
  </si>
  <si>
    <t xml:space="preserve">W1413S00068</t>
  </si>
  <si>
    <t xml:space="preserve">XZY-SM000373AAE</t>
  </si>
  <si>
    <t xml:space="preserve">B0FJFC66HW</t>
  </si>
  <si>
    <t xml:space="preserve">SM000373AAE</t>
  </si>
  <si>
    <t xml:space="preserve">XZY-SM000374AAE</t>
  </si>
  <si>
    <t xml:space="preserve">B0FJFD1BCM</t>
  </si>
  <si>
    <t xml:space="preserve">SM000374AAE</t>
  </si>
  <si>
    <t xml:space="preserve">XZY-W1820P333576</t>
  </si>
  <si>
    <t xml:space="preserve">B0FPVWPBH9</t>
  </si>
  <si>
    <t xml:space="preserve">XZY-W1820P333577</t>
  </si>
  <si>
    <t xml:space="preserve">B0FPVRM8YB</t>
  </si>
  <si>
    <t xml:space="preserve">XZY-W1820P333575</t>
  </si>
  <si>
    <t xml:space="preserve">B0FPW3J5Y5</t>
  </si>
  <si>
    <t xml:space="preserve">XZY-W1820P329697</t>
  </si>
  <si>
    <t xml:space="preserve">B0FPV747Y2</t>
  </si>
  <si>
    <t xml:space="preserve">W1820P329697</t>
  </si>
  <si>
    <t xml:space="preserve">XZY-W1820P333574</t>
  </si>
  <si>
    <t xml:space="preserve">B0FPVHXQYQ</t>
  </si>
  <si>
    <t xml:space="preserve">LYJ-B083P354665-BED</t>
  </si>
  <si>
    <t xml:space="preserve">B0FPWF62F4</t>
  </si>
  <si>
    <t xml:space="preserve">B083P354665</t>
  </si>
  <si>
    <t xml:space="preserve">LYJ-B083P354664-BED</t>
  </si>
  <si>
    <t xml:space="preserve">B0FPQNW9JH</t>
  </si>
  <si>
    <t xml:space="preserve">B083P354664</t>
  </si>
  <si>
    <t xml:space="preserve">LYJ-B083P354667-BED</t>
  </si>
  <si>
    <t xml:space="preserve">B0FPQQ1RYB</t>
  </si>
  <si>
    <t xml:space="preserve">B083P354667</t>
  </si>
  <si>
    <t xml:space="preserve">LYJ-B083P354666-BED</t>
  </si>
  <si>
    <t xml:space="preserve">B0FPQQ13N8</t>
  </si>
  <si>
    <t xml:space="preserve">B083P354666</t>
  </si>
  <si>
    <t xml:space="preserve">LYJ-B083P361166-BED</t>
  </si>
  <si>
    <t xml:space="preserve">B0FPQPD4FG</t>
  </si>
  <si>
    <t xml:space="preserve">B083P361166</t>
  </si>
  <si>
    <t xml:space="preserve">LYJ-W2700P292104-TABLE</t>
  </si>
  <si>
    <t xml:space="preserve">B0FQ5D1TZP</t>
  </si>
  <si>
    <t xml:space="preserve">W2700P292104</t>
  </si>
  <si>
    <t xml:space="preserve">LYJ-W2700P272128-TABLE</t>
  </si>
  <si>
    <t xml:space="preserve">B0FQ5D9W5Y</t>
  </si>
  <si>
    <t xml:space="preserve">W2700P272128</t>
  </si>
  <si>
    <t xml:space="preserve">TXJ-TN-W2593P333571-OYU</t>
  </si>
  <si>
    <t xml:space="preserve">B0FQHXS3JY</t>
  </si>
  <si>
    <t xml:space="preserve">TXJ-FG-W2593P333796-OYU</t>
  </si>
  <si>
    <t xml:space="preserve">B0FQHWQ4RQ</t>
  </si>
  <si>
    <t xml:space="preserve">TXJ-W1413S00111</t>
  </si>
  <si>
    <t xml:space="preserve">B0FQJB1C58</t>
  </si>
  <si>
    <t xml:space="preserve">W1413S00111</t>
  </si>
  <si>
    <t xml:space="preserve">TXJ-W1413S00112</t>
  </si>
  <si>
    <t xml:space="preserve">B0FQJF5QT8</t>
  </si>
  <si>
    <t xml:space="preserve">W1413S00112</t>
  </si>
  <si>
    <t xml:space="preserve">TXJ-W1413S00110</t>
  </si>
  <si>
    <t xml:space="preserve">B0FQJ5N19S</t>
  </si>
  <si>
    <t xml:space="preserve">W1413S00110</t>
  </si>
  <si>
    <t xml:space="preserve">TXJ-W1413S00109</t>
  </si>
  <si>
    <t xml:space="preserve">B0FQJ4YH5R</t>
  </si>
  <si>
    <t xml:space="preserve">W1413S00109</t>
  </si>
  <si>
    <t xml:space="preserve">LYJ-B083S00001-BED</t>
  </si>
  <si>
    <t xml:space="preserve">B0FQJJQNPF</t>
  </si>
  <si>
    <t xml:space="preserve">B083S00001</t>
  </si>
  <si>
    <t xml:space="preserve">LYJ-B083P319019-BED</t>
  </si>
  <si>
    <t xml:space="preserve">B0FQJKCQNG</t>
  </si>
  <si>
    <t xml:space="preserve">B083P319019</t>
  </si>
  <si>
    <t xml:space="preserve">TXJ-W504P345776</t>
  </si>
  <si>
    <t xml:space="preserve">B0FQMTLDXC</t>
  </si>
  <si>
    <t xml:space="preserve">TXJ-W504P345777</t>
  </si>
  <si>
    <t xml:space="preserve">B0FQMF1Y1H</t>
  </si>
  <si>
    <t xml:space="preserve">TXJ-W504P345781</t>
  </si>
  <si>
    <t xml:space="preserve">B0FQN135LJ</t>
  </si>
  <si>
    <t xml:space="preserve">TXJ-W504P345774</t>
  </si>
  <si>
    <t xml:space="preserve">B0FQN51NC3</t>
  </si>
  <si>
    <t xml:space="preserve">TXJ-W504P345780</t>
  </si>
  <si>
    <t xml:space="preserve">B0FQNBF22S</t>
  </si>
  <si>
    <t xml:space="preserve">W504P345780</t>
  </si>
  <si>
    <t xml:space="preserve">TXJ-W504P345787</t>
  </si>
  <si>
    <t xml:space="preserve">B0FQN8K6JZ</t>
  </si>
  <si>
    <t xml:space="preserve">W504P345787</t>
  </si>
  <si>
    <t xml:space="preserve">TXJ-W504P345788</t>
  </si>
  <si>
    <t xml:space="preserve">B0FQMSLQF9</t>
  </si>
  <si>
    <t xml:space="preserve">LYJ-B083S00006-BED</t>
  </si>
  <si>
    <t xml:space="preserve">B0FQNJ1VFH</t>
  </si>
  <si>
    <t xml:space="preserve">B083S00006</t>
  </si>
  <si>
    <t xml:space="preserve">TXJ-N733P336237D</t>
  </si>
  <si>
    <t xml:space="preserve">B0FQTPBL8Q</t>
  </si>
  <si>
    <t xml:space="preserve">N733P336237D</t>
  </si>
  <si>
    <t xml:space="preserve">TXJ-N733P336237B</t>
  </si>
  <si>
    <t xml:space="preserve">B0FQTRY9RQ</t>
  </si>
  <si>
    <t xml:space="preserve">N733P336237B</t>
  </si>
  <si>
    <t xml:space="preserve">TXJ-N733P180013D</t>
  </si>
  <si>
    <t xml:space="preserve">B0FQV84M27</t>
  </si>
  <si>
    <t xml:space="preserve">TXJ-N733P180013B</t>
  </si>
  <si>
    <t xml:space="preserve">B0FQV6KBCX</t>
  </si>
  <si>
    <t xml:space="preserve">TXJ-N733P180014D</t>
  </si>
  <si>
    <t xml:space="preserve">B0FQV8RFFQ</t>
  </si>
  <si>
    <t xml:space="preserve">TXJ-W2593P337441</t>
  </si>
  <si>
    <t xml:space="preserve">B0FR1PF4GY</t>
  </si>
  <si>
    <t xml:space="preserve">TXJ-W2593P337445</t>
  </si>
  <si>
    <t xml:space="preserve">B0FR1FT8ZN</t>
  </si>
  <si>
    <t xml:space="preserve">TXJ-W2593P337454</t>
  </si>
  <si>
    <t xml:space="preserve">B0FR1BT7JG</t>
  </si>
  <si>
    <t xml:space="preserve">TXJ-W2593P337457</t>
  </si>
  <si>
    <t xml:space="preserve">B0FR15RZSP</t>
  </si>
  <si>
    <t xml:space="preserve">TXJ-W2593P337432</t>
  </si>
  <si>
    <t xml:space="preserve">B0FR15SQC2</t>
  </si>
  <si>
    <t xml:space="preserve">TXJ-W2593P337436</t>
  </si>
  <si>
    <t xml:space="preserve">B0FQZYSNYM</t>
  </si>
  <si>
    <t xml:space="preserve">LYJ-W636P264328-BED</t>
  </si>
  <si>
    <t xml:space="preserve">B0FQV44GFK</t>
  </si>
  <si>
    <t xml:space="preserve">W636P264328</t>
  </si>
  <si>
    <t xml:space="preserve">LYJ-W636P209999-BED</t>
  </si>
  <si>
    <t xml:space="preserve">B0FQTZJWBV</t>
  </si>
  <si>
    <t xml:space="preserve">W636P209999</t>
  </si>
  <si>
    <t xml:space="preserve">LYJ-W636P254534-BED</t>
  </si>
  <si>
    <t xml:space="preserve">B0FQTYD8PS</t>
  </si>
  <si>
    <t xml:space="preserve">W636P254534</t>
  </si>
  <si>
    <t xml:space="preserve">LYJ-W636P263895-BED</t>
  </si>
  <si>
    <t xml:space="preserve">B0FQTYYR8Z</t>
  </si>
  <si>
    <t xml:space="preserve">W636P263895</t>
  </si>
  <si>
    <t xml:space="preserve">XZY-LT000499AAE</t>
  </si>
  <si>
    <t xml:space="preserve">B0FR4MK8BS</t>
  </si>
  <si>
    <t xml:space="preserve">LT000499AAE</t>
  </si>
  <si>
    <t xml:space="preserve">XZY-LT000499AAK</t>
  </si>
  <si>
    <t xml:space="preserve">B0FR43JWPJ</t>
  </si>
  <si>
    <t xml:space="preserve">LT000499AAK</t>
  </si>
  <si>
    <t xml:space="preserve">XZY-N736P333613P</t>
  </si>
  <si>
    <t xml:space="preserve">B0FR4WTDLK</t>
  </si>
  <si>
    <t xml:space="preserve">N736P333613P</t>
  </si>
  <si>
    <t xml:space="preserve">XZY-AA20362122B</t>
  </si>
  <si>
    <t xml:space="preserve">B0FR4X6DJ5</t>
  </si>
  <si>
    <t xml:space="preserve">AA20362122B</t>
  </si>
  <si>
    <t xml:space="preserve">XZY-N736P333613B</t>
  </si>
  <si>
    <t xml:space="preserve">B0FR4YVLYX</t>
  </si>
  <si>
    <t xml:space="preserve">N736P333613B</t>
  </si>
  <si>
    <t xml:space="preserve">XZY-AA20362122P</t>
  </si>
  <si>
    <t xml:space="preserve">B0FR4VRXB2</t>
  </si>
  <si>
    <t xml:space="preserve">AA20362122P</t>
  </si>
  <si>
    <t xml:space="preserve">LYJ-W2129P369353-BED</t>
  </si>
  <si>
    <t xml:space="preserve">B0FR4VRSXT</t>
  </si>
  <si>
    <t xml:space="preserve">W2129P369353</t>
  </si>
  <si>
    <t xml:space="preserve">LYJ-W2129P299618-BED</t>
  </si>
  <si>
    <t xml:space="preserve">B0FR4XDN9B</t>
  </si>
  <si>
    <t xml:space="preserve">W2129P299618</t>
  </si>
  <si>
    <t xml:space="preserve">LYJ-W2129P244576-BED</t>
  </si>
  <si>
    <t xml:space="preserve">B0FR46VSMD</t>
  </si>
  <si>
    <t xml:space="preserve">W2129P244576</t>
  </si>
  <si>
    <t xml:space="preserve">XZY-N736P303402B</t>
  </si>
  <si>
    <t xml:space="preserve">B0FR7B3D1Y</t>
  </si>
  <si>
    <t xml:space="preserve">N736P303402B</t>
  </si>
  <si>
    <t xml:space="preserve">XZY-N736P303402P</t>
  </si>
  <si>
    <t xml:space="preserve">B0FR8J9WTB</t>
  </si>
  <si>
    <t xml:space="preserve">N736P303402P</t>
  </si>
  <si>
    <t xml:space="preserve">XZY-N736P303402G</t>
  </si>
  <si>
    <t xml:space="preserve">B0FR7PTJZ6</t>
  </si>
  <si>
    <t xml:space="preserve">N736P303402G</t>
  </si>
  <si>
    <t xml:space="preserve">XZY-W50446125</t>
  </si>
  <si>
    <t xml:space="preserve">B0FRF2WFK9</t>
  </si>
  <si>
    <t xml:space="preserve">XZY-W50446124</t>
  </si>
  <si>
    <t xml:space="preserve">B0FRF4RHDK</t>
  </si>
  <si>
    <t xml:space="preserve">W50446124</t>
  </si>
  <si>
    <t xml:space="preserve">XZY-W50446123</t>
  </si>
  <si>
    <t xml:space="preserve">B0FRFJYSR8</t>
  </si>
  <si>
    <t xml:space="preserve">XZY-W50440497</t>
  </si>
  <si>
    <t xml:space="preserve">B0FRFKMDYW</t>
  </si>
  <si>
    <t xml:space="preserve">XZY-W50440495</t>
  </si>
  <si>
    <t xml:space="preserve">B0FRF5QVWR</t>
  </si>
  <si>
    <t xml:space="preserve">XZY-W50440496</t>
  </si>
  <si>
    <t xml:space="preserve">B0FRFNFB1L</t>
  </si>
  <si>
    <t xml:space="preserve">TXJ-W2593P339598</t>
  </si>
  <si>
    <t xml:space="preserve">B0FRFNBTQR</t>
  </si>
  <si>
    <t xml:space="preserve">TXJ-W2593P339596</t>
  </si>
  <si>
    <t xml:space="preserve">B0FRFR91KV</t>
  </si>
  <si>
    <t xml:space="preserve">TXJ-W2593P358753</t>
  </si>
  <si>
    <t xml:space="preserve">B0FRFMYDV2</t>
  </si>
  <si>
    <t xml:space="preserve">TXJ-W2593P358752</t>
  </si>
  <si>
    <t xml:space="preserve">B0FRFNW8ST</t>
  </si>
  <si>
    <t xml:space="preserve">TXJ-W504S00259</t>
  </si>
  <si>
    <t xml:space="preserve">B0FRFW5RZZ</t>
  </si>
  <si>
    <t xml:space="preserve">W504S00259</t>
  </si>
  <si>
    <t xml:space="preserve">XZY-W2593P305721</t>
  </si>
  <si>
    <t xml:space="preserve">B0FRFW9767</t>
  </si>
  <si>
    <t xml:space="preserve">XZY-W2593P305749</t>
  </si>
  <si>
    <t xml:space="preserve">B0FRFW5GTR</t>
  </si>
  <si>
    <t xml:space="preserve">LYJ-W1785P332531</t>
  </si>
  <si>
    <t xml:space="preserve">B0FJB9H66M</t>
  </si>
  <si>
    <t xml:space="preserve">LYJ-W1785P332536</t>
  </si>
  <si>
    <t xml:space="preserve">B0FJBM6NTH</t>
  </si>
  <si>
    <t xml:space="preserve">LYJ-N7090004010B-BED</t>
  </si>
  <si>
    <t xml:space="preserve">B0FLXWQKDP</t>
  </si>
  <si>
    <t xml:space="preserve">LYJ-N7090004011B-BED</t>
  </si>
  <si>
    <t xml:space="preserve">B0FLXVFDDN</t>
  </si>
  <si>
    <t xml:space="preserve">LYJ-N707P288972W</t>
  </si>
  <si>
    <t xml:space="preserve">B0FJBWRXG5</t>
  </si>
  <si>
    <t xml:space="preserve">XZY-W697S00039</t>
  </si>
  <si>
    <t xml:space="preserve">B0FRMFY7GN</t>
  </si>
  <si>
    <t xml:space="preserve">XZY-W697S00040</t>
  </si>
  <si>
    <t xml:space="preserve">B0FRLV5XZY</t>
  </si>
  <si>
    <t xml:space="preserve">LYJ-W636P317332-BED</t>
  </si>
  <si>
    <t xml:space="preserve">B0FRMJY27G</t>
  </si>
  <si>
    <t xml:space="preserve">W636P317332</t>
  </si>
  <si>
    <t xml:space="preserve">LYJ-W636P317331-BED</t>
  </si>
  <si>
    <t xml:space="preserve">B0FRMJHKBB</t>
  </si>
  <si>
    <t xml:space="preserve">W636P317331</t>
  </si>
  <si>
    <t xml:space="preserve">LYJ-W636P315847-BED</t>
  </si>
  <si>
    <t xml:space="preserve">B0FRMMYZLM</t>
  </si>
  <si>
    <t xml:space="preserve">W636P315847</t>
  </si>
  <si>
    <t xml:space="preserve">LYJ-W636P317329-BED</t>
  </si>
  <si>
    <t xml:space="preserve">B0FRMNV7W4</t>
  </si>
  <si>
    <t xml:space="preserve">W636P317329</t>
  </si>
  <si>
    <t xml:space="preserve">LYJ-W636P315790-BED</t>
  </si>
  <si>
    <t xml:space="preserve">B0FRMMPLFM</t>
  </si>
  <si>
    <t xml:space="preserve">W636P315790</t>
  </si>
  <si>
    <t xml:space="preserve">LYJ-W636P339445-BED</t>
  </si>
  <si>
    <t xml:space="preserve">B0FRMJV2KQ</t>
  </si>
  <si>
    <t xml:space="preserve">W636P339445</t>
  </si>
  <si>
    <t xml:space="preserve">LYJ-W636P339448-BED</t>
  </si>
  <si>
    <t xml:space="preserve">B0FRMMQM3K</t>
  </si>
  <si>
    <t xml:space="preserve">W636P339448</t>
  </si>
  <si>
    <t xml:space="preserve">LYJ-W636P339441-BED</t>
  </si>
  <si>
    <t xml:space="preserve">B0FRMK26N8</t>
  </si>
  <si>
    <t xml:space="preserve">W636P339441</t>
  </si>
  <si>
    <t xml:space="preserve">TXJ-330-W2580-stool</t>
  </si>
  <si>
    <t xml:space="preserve">B0FRRKL1NC</t>
  </si>
  <si>
    <t xml:space="preserve">XZY-W504P269833</t>
  </si>
  <si>
    <t xml:space="preserve">B0FRXLHBH1</t>
  </si>
  <si>
    <t xml:space="preserve">LYJ-N708P309238L-BED</t>
  </si>
  <si>
    <t xml:space="preserve">B0FRXFDFHW</t>
  </si>
  <si>
    <t xml:space="preserve">N708P309238L</t>
  </si>
  <si>
    <t xml:space="preserve">LYJ-LP000305AAK-1-BED</t>
  </si>
  <si>
    <t xml:space="preserve">B0FRXG7TXH</t>
  </si>
  <si>
    <t xml:space="preserve">LP000305AAK-1</t>
  </si>
  <si>
    <t xml:space="preserve">LYJ-N708P309238K-BED</t>
  </si>
  <si>
    <t xml:space="preserve">B0FRXJRMK9</t>
  </si>
  <si>
    <t xml:space="preserve">N708P309238K</t>
  </si>
  <si>
    <t xml:space="preserve">LYJ-LP000305AAM-1-BED</t>
  </si>
  <si>
    <t xml:space="preserve">B0FRWRZCWX</t>
  </si>
  <si>
    <t xml:space="preserve">LP000305AAM-1</t>
  </si>
  <si>
    <t xml:space="preserve">LYJ-N708P309238E-BED</t>
  </si>
  <si>
    <t xml:space="preserve">B0FRXDZ24T</t>
  </si>
  <si>
    <t xml:space="preserve">N708P309238E</t>
  </si>
  <si>
    <t xml:space="preserve">LYJ-N708P309238M-BED</t>
  </si>
  <si>
    <t xml:space="preserve">B0FRX2RNR7</t>
  </si>
  <si>
    <t xml:space="preserve">N708P309238M</t>
  </si>
  <si>
    <t xml:space="preserve">XZY-W504P266746</t>
  </si>
  <si>
    <t xml:space="preserve">B0FRXM6MNZ</t>
  </si>
  <si>
    <t xml:space="preserve">TXJ-W2580S00040</t>
  </si>
  <si>
    <t xml:space="preserve">B0FS17C9S5</t>
  </si>
  <si>
    <t xml:space="preserve">TXJ-W2580S00041</t>
  </si>
  <si>
    <t xml:space="preserve">B0FS17H2PX</t>
  </si>
  <si>
    <t xml:space="preserve">TXJ-W2593S00037</t>
  </si>
  <si>
    <t xml:space="preserve">B0FS1M4LMK</t>
  </si>
  <si>
    <t xml:space="preserve">TXJ-W2593S00038</t>
  </si>
  <si>
    <t xml:space="preserve">B0FS1NV3QH</t>
  </si>
  <si>
    <t xml:space="preserve">XZY-W504S00191</t>
  </si>
  <si>
    <t xml:space="preserve">B0FS1S6RCJ</t>
  </si>
  <si>
    <t xml:space="preserve">XZY-W504S00190</t>
  </si>
  <si>
    <t xml:space="preserve">B0FS1Z9DP1</t>
  </si>
  <si>
    <t xml:space="preserve">XZY-W504S00189</t>
  </si>
  <si>
    <t xml:space="preserve">B0FS22M5SQ</t>
  </si>
  <si>
    <t xml:space="preserve">LYJ-SF100081AAB-BED</t>
  </si>
  <si>
    <t xml:space="preserve">B0FSDDCQV3</t>
  </si>
  <si>
    <t xml:space="preserve">SF100081AAB</t>
  </si>
  <si>
    <t xml:space="preserve">LYJ-SF100081AAK-BED</t>
  </si>
  <si>
    <t xml:space="preserve">B0FSDC79PJ</t>
  </si>
  <si>
    <t xml:space="preserve">SF100081AAK</t>
  </si>
  <si>
    <t xml:space="preserve">TAN-N733Twin-White-96K</t>
  </si>
  <si>
    <t xml:space="preserve">TAN-N733-Twin-Gray-96E</t>
  </si>
  <si>
    <t xml:space="preserve">TAN-N733-Twin-Pink-96H</t>
  </si>
  <si>
    <t xml:space="preserve">XZY-N733P198762H</t>
  </si>
  <si>
    <t xml:space="preserve">B0FSKYPRG5</t>
  </si>
  <si>
    <t xml:space="preserve">XZY-N733P198760H</t>
  </si>
  <si>
    <t xml:space="preserve">B0FSL7DHJW</t>
  </si>
  <si>
    <t xml:space="preserve">XZY-N733P234606H</t>
  </si>
  <si>
    <t xml:space="preserve">B0FSL45LR5</t>
  </si>
  <si>
    <t xml:space="preserve">XZY-N733P234609H</t>
  </si>
  <si>
    <t xml:space="preserve">B0FSL9DDRS</t>
  </si>
  <si>
    <t xml:space="preserve">TXJ-W2580S00049</t>
  </si>
  <si>
    <t xml:space="preserve">B0FSQW67QF</t>
  </si>
  <si>
    <t xml:space="preserve">TXJ-W2580S00050</t>
  </si>
  <si>
    <t xml:space="preserve">B0FSQX73ZX</t>
  </si>
  <si>
    <t xml:space="preserve">TXJ-N733P337468M</t>
  </si>
  <si>
    <t xml:space="preserve">B0FSRG8W7H</t>
  </si>
  <si>
    <t xml:space="preserve">N733P337468M</t>
  </si>
  <si>
    <t xml:space="preserve">TXJ-N733P337468D</t>
  </si>
  <si>
    <t xml:space="preserve">B0FSRJTBTX</t>
  </si>
  <si>
    <t xml:space="preserve">N733P337468D</t>
  </si>
  <si>
    <t xml:space="preserve">TXJ-W3155S00006</t>
  </si>
  <si>
    <t xml:space="preserve">B0FSXTPDFH</t>
  </si>
  <si>
    <t xml:space="preserve">TXJ-W3155S00005</t>
  </si>
  <si>
    <t xml:space="preserve">B0FSXMD842</t>
  </si>
  <si>
    <t xml:space="preserve">TXJ-N733P356043K</t>
  </si>
  <si>
    <t xml:space="preserve">B0FT33BRCN</t>
  </si>
  <si>
    <t xml:space="preserve">TXJ-N733P356043H</t>
  </si>
  <si>
    <t xml:space="preserve">B0FT3814PT</t>
  </si>
  <si>
    <t xml:space="preserve">TXJ-N733P356043M</t>
  </si>
  <si>
    <t xml:space="preserve">B0FT35WJM2</t>
  </si>
  <si>
    <t xml:space="preserve">TXJ-N733P356048K</t>
  </si>
  <si>
    <t xml:space="preserve">B0FT3BB5KG</t>
  </si>
  <si>
    <t xml:space="preserve">TXJ-N733P356048H</t>
  </si>
  <si>
    <t xml:space="preserve">B0FT36KLF8</t>
  </si>
  <si>
    <t xml:space="preserve">TXJ-N733P356048M</t>
  </si>
  <si>
    <t xml:space="preserve">B0FT35LD28</t>
  </si>
  <si>
    <t xml:space="preserve">TXJ-W2593-Full-81N107</t>
  </si>
  <si>
    <t xml:space="preserve">B0FV2C1X8S</t>
  </si>
  <si>
    <t xml:space="preserve">TXJ-W2593-Twin-48W107</t>
  </si>
  <si>
    <t xml:space="preserve">B0FV2PNV6L</t>
  </si>
  <si>
    <t xml:space="preserve">XZY-N733S285118C</t>
  </si>
  <si>
    <t xml:space="preserve">B0FV39D7P1</t>
  </si>
  <si>
    <t xml:space="preserve">N733S285118C</t>
  </si>
  <si>
    <t xml:space="preserve">XZY-N733S285118H</t>
  </si>
  <si>
    <t xml:space="preserve">B0FV39ZRXJ</t>
  </si>
  <si>
    <t xml:space="preserve">N733S285118H</t>
  </si>
  <si>
    <t xml:space="preserve">XZY-N733S285118A</t>
  </si>
  <si>
    <t xml:space="preserve">B0FV37DD8V</t>
  </si>
  <si>
    <t xml:space="preserve">N733S285118A</t>
  </si>
  <si>
    <t xml:space="preserve">TXJ-W504P345768</t>
  </si>
  <si>
    <t xml:space="preserve">B0FV82598Q</t>
  </si>
  <si>
    <t xml:space="preserve">TXJ-W504P345769</t>
  </si>
  <si>
    <t xml:space="preserve">B0FV7P38HM</t>
  </si>
  <si>
    <t xml:space="preserve">TXJ-W504P345771</t>
  </si>
  <si>
    <t xml:space="preserve">B0FV85556C</t>
  </si>
  <si>
    <t xml:space="preserve">TXJ-W504P345765</t>
  </si>
  <si>
    <t xml:space="preserve">B0FV7YB5SV</t>
  </si>
  <si>
    <t xml:space="preserve">TXJ-W504P345766</t>
  </si>
  <si>
    <t xml:space="preserve">B0FV7QLZ4Z</t>
  </si>
  <si>
    <t xml:space="preserve">TXJ-W504P345764</t>
  </si>
  <si>
    <t xml:space="preserve">B0FV7TT7DK</t>
  </si>
  <si>
    <t xml:space="preserve">LYJ-W636P336327-BED</t>
  </si>
  <si>
    <t xml:space="preserve">B0FV7H854G</t>
  </si>
  <si>
    <t xml:space="preserve">W636P336327</t>
  </si>
  <si>
    <t xml:space="preserve">LYJ-W636P333140-BED</t>
  </si>
  <si>
    <t xml:space="preserve">B0FV7WJYMJ</t>
  </si>
  <si>
    <t xml:space="preserve">W636P333140</t>
  </si>
  <si>
    <t xml:space="preserve">XZY-W504P184305</t>
  </si>
  <si>
    <t xml:space="preserve">B0FV8BP392</t>
  </si>
  <si>
    <t xml:space="preserve">XZY-W504P252031</t>
  </si>
  <si>
    <t xml:space="preserve">B0FV8FKGY3</t>
  </si>
  <si>
    <t xml:space="preserve">XZY-N7090001044K</t>
  </si>
  <si>
    <t xml:space="preserve">B0FV8Q5CDK</t>
  </si>
  <si>
    <t xml:space="preserve">XZY-N7090001044N</t>
  </si>
  <si>
    <t xml:space="preserve">B0FV8NX55V</t>
  </si>
  <si>
    <t xml:space="preserve">XZY-W504142775</t>
  </si>
  <si>
    <t xml:space="preserve">B0FVDZZCJ8</t>
  </si>
  <si>
    <t xml:space="preserve">XZY-W504142774</t>
  </si>
  <si>
    <t xml:space="preserve">B0FVF893ZF</t>
  </si>
  <si>
    <t xml:space="preserve">XZY-W504142771</t>
  </si>
  <si>
    <t xml:space="preserve">B0FVF4WWQD</t>
  </si>
  <si>
    <t xml:space="preserve">XZY-W504142770</t>
  </si>
  <si>
    <t xml:space="preserve">B0FVDZFN1D</t>
  </si>
  <si>
    <t xml:space="preserve">TXJ-ST000149AAP</t>
  </si>
  <si>
    <t xml:space="preserve">B0FVFQ1NBC</t>
  </si>
  <si>
    <t xml:space="preserve">TXJ-ST000149AAN</t>
  </si>
  <si>
    <t xml:space="preserve">B0FVFVLXW5</t>
  </si>
  <si>
    <t xml:space="preserve">LYJ-W1670P314268-BED</t>
  </si>
  <si>
    <t xml:space="preserve">B0FV8MXFK1</t>
  </si>
  <si>
    <t xml:space="preserve">LYJ-W1670P255558-BED</t>
  </si>
  <si>
    <t xml:space="preserve">B0FV8RJFZC</t>
  </si>
  <si>
    <t xml:space="preserve">TXJ-W3867P366770</t>
  </si>
  <si>
    <t xml:space="preserve">B0FVM9YDJ4</t>
  </si>
  <si>
    <t xml:space="preserve">W3867P366770</t>
  </si>
  <si>
    <t xml:space="preserve">TXJ-W3867P367146</t>
  </si>
  <si>
    <t xml:space="preserve">B0FVM7MQHK</t>
  </si>
  <si>
    <t xml:space="preserve">W3867P367146</t>
  </si>
  <si>
    <t xml:space="preserve">TXJ-W3867P367310</t>
  </si>
  <si>
    <t xml:space="preserve">B0FVM9X6NP</t>
  </si>
  <si>
    <t xml:space="preserve">W3867P367310</t>
  </si>
  <si>
    <t xml:space="preserve">TXJ-W3867P366772</t>
  </si>
  <si>
    <t xml:space="preserve">B0FVMB9C6J</t>
  </si>
  <si>
    <t xml:space="preserve">W3867P366772</t>
  </si>
  <si>
    <t xml:space="preserve">TXJ-LT000266AAC-N708</t>
  </si>
  <si>
    <t xml:space="preserve">B0FVSK5X3P</t>
  </si>
  <si>
    <t xml:space="preserve">TXJ-LT000266AAR-N708</t>
  </si>
  <si>
    <t xml:space="preserve">B0FVSMYWGT</t>
  </si>
  <si>
    <t xml:space="preserve">TXJ-LT000266AAG-N708</t>
  </si>
  <si>
    <t xml:space="preserve">B0FVSPCBWG</t>
  </si>
  <si>
    <t xml:space="preserve">TXJ-LT000277AAC-N708</t>
  </si>
  <si>
    <t xml:space="preserve">B0FVSZJXSL</t>
  </si>
  <si>
    <t xml:space="preserve">LT000277AAC</t>
  </si>
  <si>
    <t xml:space="preserve">TXJ-LT000277AAR-N708</t>
  </si>
  <si>
    <t xml:space="preserve">B0FVSTSS9C</t>
  </si>
  <si>
    <t xml:space="preserve">LT000277AAR</t>
  </si>
  <si>
    <t xml:space="preserve">TXJ-LT000277AAG-N708</t>
  </si>
  <si>
    <t xml:space="preserve">B0FVSVVBH6</t>
  </si>
  <si>
    <t xml:space="preserve">LT000277AAG</t>
  </si>
  <si>
    <t xml:space="preserve">XZY-W2593P305721-7</t>
  </si>
  <si>
    <t xml:space="preserve">B0FVXKJ362</t>
  </si>
  <si>
    <t xml:space="preserve">XZY-W2593P305749-7</t>
  </si>
  <si>
    <t xml:space="preserve">B0FVXJDFRX</t>
  </si>
  <si>
    <t xml:space="preserve">TXJ-W2904P372194</t>
  </si>
  <si>
    <t xml:space="preserve">B0FVXLWW8V</t>
  </si>
  <si>
    <t xml:space="preserve">W2904P372194</t>
  </si>
  <si>
    <t xml:space="preserve">TXJ-W2904S00002</t>
  </si>
  <si>
    <t xml:space="preserve">B0FVXWKT3N</t>
  </si>
  <si>
    <t xml:space="preserve">W2904S00002</t>
  </si>
  <si>
    <t xml:space="preserve">TXJ-W2904S00003</t>
  </si>
  <si>
    <t xml:space="preserve">B0FVXYJMJK</t>
  </si>
  <si>
    <t xml:space="preserve">W2904S00003</t>
  </si>
  <si>
    <t xml:space="preserve">XZY-N733P335068E</t>
  </si>
  <si>
    <t xml:space="preserve">B0FW4SL9JQ</t>
  </si>
  <si>
    <t xml:space="preserve">XZY-N733P335064K</t>
  </si>
  <si>
    <t xml:space="preserve">B0FW4LXDBM</t>
  </si>
  <si>
    <t xml:space="preserve">XZY-N733P335068K</t>
  </si>
  <si>
    <t xml:space="preserve">B0FW4JG973</t>
  </si>
  <si>
    <t xml:space="preserve">XZY-N733P335064E</t>
  </si>
  <si>
    <t xml:space="preserve">B0FW4NP6FN</t>
  </si>
  <si>
    <t xml:space="preserve">LYJ-W1670S00026-BED</t>
  </si>
  <si>
    <t xml:space="preserve">B0FVX3S1B5</t>
  </si>
  <si>
    <t xml:space="preserve">W1670S00026</t>
  </si>
  <si>
    <t xml:space="preserve">LYJ-W1670P255474-BED</t>
  </si>
  <si>
    <t xml:space="preserve">B0FVX4L3M9</t>
  </si>
  <si>
    <t xml:space="preserve">W1670P255474</t>
  </si>
  <si>
    <t xml:space="preserve">LYJ-W1670S00024-BED</t>
  </si>
  <si>
    <t xml:space="preserve">B0FVX6JV82</t>
  </si>
  <si>
    <t xml:space="preserve">W1670S00024</t>
  </si>
  <si>
    <t xml:space="preserve">LYJ-W1670S00025-BED</t>
  </si>
  <si>
    <t xml:space="preserve">B0FVX4BRJ2</t>
  </si>
  <si>
    <t xml:space="preserve">W1670S00025</t>
  </si>
  <si>
    <t xml:space="preserve">XZY-W2200P302140</t>
  </si>
  <si>
    <t xml:space="preserve">B0FWK4QZRK</t>
  </si>
  <si>
    <t xml:space="preserve">W2200P302140</t>
  </si>
  <si>
    <t xml:space="preserve">XZY-W2200P302144</t>
  </si>
  <si>
    <t xml:space="preserve">B0FWK5WQR5</t>
  </si>
  <si>
    <t xml:space="preserve">W2200P302144</t>
  </si>
  <si>
    <t xml:space="preserve">XZY-W2200P302136</t>
  </si>
  <si>
    <t xml:space="preserve">B0FWJZL4V5</t>
  </si>
  <si>
    <t xml:space="preserve">W2200P302136</t>
  </si>
  <si>
    <t xml:space="preserve">XZY-W2200P243728</t>
  </si>
  <si>
    <t xml:space="preserve">B0FWK4F3DP</t>
  </si>
  <si>
    <t xml:space="preserve">W2200P243728</t>
  </si>
  <si>
    <t xml:space="preserve">XZY-W2200P243727</t>
  </si>
  <si>
    <t xml:space="preserve">B0FWK8JPYP</t>
  </si>
  <si>
    <t xml:space="preserve">W2200P243727</t>
  </si>
  <si>
    <t xml:space="preserve">XZY-W2200P243725</t>
  </si>
  <si>
    <t xml:space="preserve">B0FWK28YDD</t>
  </si>
  <si>
    <t xml:space="preserve">W2200P243725</t>
  </si>
  <si>
    <t xml:space="preserve">XZY-W2200P243723</t>
  </si>
  <si>
    <t xml:space="preserve">B0FWK7448R</t>
  </si>
  <si>
    <t xml:space="preserve">W2200P243723</t>
  </si>
  <si>
    <t xml:space="preserve">XZY-N733P285121A</t>
  </si>
  <si>
    <t xml:space="preserve">B0FWQYNSXD</t>
  </si>
  <si>
    <t xml:space="preserve">N733P285121A</t>
  </si>
  <si>
    <t xml:space="preserve">XZY-N733P285121E</t>
  </si>
  <si>
    <t xml:space="preserve">B0FWR175GF</t>
  </si>
  <si>
    <t xml:space="preserve">N733P285121E</t>
  </si>
  <si>
    <t xml:space="preserve">LYJ-W2700P342539-Vanities</t>
  </si>
  <si>
    <t xml:space="preserve">B0FWR9VJK1</t>
  </si>
  <si>
    <t xml:space="preserve">W2700P342539</t>
  </si>
  <si>
    <t xml:space="preserve">LYJ-W2700P342540-Vanities</t>
  </si>
  <si>
    <t xml:space="preserve">B0FWR7M4CL</t>
  </si>
  <si>
    <t xml:space="preserve">W2700P342540</t>
  </si>
  <si>
    <t xml:space="preserve">LYJ-W2700P342538-Vanities</t>
  </si>
  <si>
    <t xml:space="preserve">B0FWR9GYT4</t>
  </si>
  <si>
    <t xml:space="preserve">W2700P342538</t>
  </si>
  <si>
    <t xml:space="preserve">LYJ-W2700P342541-Vanities</t>
  </si>
  <si>
    <t xml:space="preserve">B0FWR9LYD9</t>
  </si>
  <si>
    <t xml:space="preserve">W2700P342541</t>
  </si>
  <si>
    <t xml:space="preserve">LYJ-SF000187AAE-BED</t>
  </si>
  <si>
    <t xml:space="preserve">B0FWK5BFCR</t>
  </si>
  <si>
    <t xml:space="preserve">SF000187AAE</t>
  </si>
  <si>
    <t xml:space="preserve">LYJ-SF000187AAA-BED</t>
  </si>
  <si>
    <t xml:space="preserve">B0FWK3W67B</t>
  </si>
  <si>
    <t xml:space="preserve">SF000187AAA</t>
  </si>
  <si>
    <t xml:space="preserve">TXJ-W2904S00001</t>
  </si>
  <si>
    <t xml:space="preserve">B0FWRJ37B8</t>
  </si>
  <si>
    <t xml:space="preserve">W2904S00001</t>
  </si>
  <si>
    <t xml:space="preserve">TXJ-W395P371343</t>
  </si>
  <si>
    <t xml:space="preserve">B0FX3LZL5Y</t>
  </si>
  <si>
    <t xml:space="preserve">W395P371343</t>
  </si>
  <si>
    <t xml:space="preserve">TXJ-W395P371336</t>
  </si>
  <si>
    <t xml:space="preserve">B0FX3N5NBB</t>
  </si>
  <si>
    <t xml:space="preserve">W395P371336</t>
  </si>
  <si>
    <t xml:space="preserve">TXJ-W395P371338</t>
  </si>
  <si>
    <t xml:space="preserve">B0FX3PHRQ5</t>
  </si>
  <si>
    <t xml:space="preserve">W395P371338</t>
  </si>
  <si>
    <t xml:space="preserve">TXJ-W395P371335</t>
  </si>
  <si>
    <t xml:space="preserve">B0FX3PL6MZ</t>
  </si>
  <si>
    <t xml:space="preserve">W395P371335</t>
  </si>
  <si>
    <t xml:space="preserve">TXJ-W395P371334</t>
  </si>
  <si>
    <t xml:space="preserve">B0FX3NR6NJ</t>
  </si>
  <si>
    <t xml:space="preserve">W395P371334</t>
  </si>
  <si>
    <t xml:space="preserve">TXJ-W395P371331</t>
  </si>
  <si>
    <t xml:space="preserve">B0FX3N96KP</t>
  </si>
  <si>
    <t xml:space="preserve">W395P371331</t>
  </si>
  <si>
    <t xml:space="preserve">LYJ-W2700P357855-game</t>
  </si>
  <si>
    <t xml:space="preserve">B0FX3PB9V4</t>
  </si>
  <si>
    <t xml:space="preserve">W2700P357855</t>
  </si>
  <si>
    <t xml:space="preserve">LYJ-W2700P357858-game</t>
  </si>
  <si>
    <t xml:space="preserve">B0FWRMGQR6</t>
  </si>
  <si>
    <t xml:space="preserve">W2700P357858</t>
  </si>
  <si>
    <t xml:space="preserve">LYJ-W2700P357857-game</t>
  </si>
  <si>
    <t xml:space="preserve">B0FWRMKNR1</t>
  </si>
  <si>
    <t xml:space="preserve">W2700P357857</t>
  </si>
  <si>
    <t xml:space="preserve">LYJ-W2700P357856-game</t>
  </si>
  <si>
    <t xml:space="preserve">B0FWRR3DQS</t>
  </si>
  <si>
    <t xml:space="preserve">W2700P357856</t>
  </si>
  <si>
    <t xml:space="preserve">LYJ-W1413S00084-SOFA</t>
  </si>
  <si>
    <t xml:space="preserve">B0FX4R14CL</t>
  </si>
  <si>
    <t xml:space="preserve">W1413S00084</t>
  </si>
  <si>
    <t xml:space="preserve">LYJ-W1413S00085-SOFA</t>
  </si>
  <si>
    <t xml:space="preserve">B0FX4PLHRS</t>
  </si>
  <si>
    <t xml:space="preserve">W1413S00085</t>
  </si>
  <si>
    <t xml:space="preserve">LYJ-W1413S00082-SOFA</t>
  </si>
  <si>
    <t xml:space="preserve">B0FX4MJHH5</t>
  </si>
  <si>
    <t xml:space="preserve">W1413S00082</t>
  </si>
  <si>
    <t xml:space="preserve">XZY-N775P265515B</t>
  </si>
  <si>
    <t xml:space="preserve">B0FX9B1VQP</t>
  </si>
  <si>
    <t xml:space="preserve">N775P265515B</t>
  </si>
  <si>
    <t xml:space="preserve">XZY-N775P265487B</t>
  </si>
  <si>
    <t xml:space="preserve">B0FX9C8HPQ</t>
  </si>
  <si>
    <t xml:space="preserve">N775P265487B</t>
  </si>
  <si>
    <t xml:space="preserve">LYJ-W1413S00085-Couch</t>
  </si>
  <si>
    <t xml:space="preserve">B0FX92MSK6</t>
  </si>
  <si>
    <t xml:space="preserve">LYJ-W1413S00082-Couch</t>
  </si>
  <si>
    <t xml:space="preserve">B0FX91JGD7</t>
  </si>
  <si>
    <t xml:space="preserve">LYJ-W1413S00084-Couch</t>
  </si>
  <si>
    <t xml:space="preserve">B0FX91NXW4</t>
  </si>
  <si>
    <t xml:space="preserve">LYJ-W331S00199-Desk</t>
  </si>
  <si>
    <t xml:space="preserve">B0FX9Y4ZD8</t>
  </si>
  <si>
    <t xml:space="preserve">W331S00199</t>
  </si>
  <si>
    <t xml:space="preserve">LYJ-W331S00195-Desk</t>
  </si>
  <si>
    <t xml:space="preserve">B0FX9WSSL3</t>
  </si>
  <si>
    <t xml:space="preserve">W331S00195</t>
  </si>
  <si>
    <t xml:space="preserve">LYJ-W331S00194-Desk</t>
  </si>
  <si>
    <t xml:space="preserve">B0FX9VY2K6</t>
  </si>
  <si>
    <t xml:space="preserve">W331S00194</t>
  </si>
  <si>
    <t xml:space="preserve">LYJ-W331S00187-Desk</t>
  </si>
  <si>
    <t xml:space="preserve">B0FX9X7TYL</t>
  </si>
  <si>
    <t xml:space="preserve">W331S00187</t>
  </si>
  <si>
    <t xml:space="preserve">TXJ-W395P359408</t>
  </si>
  <si>
    <t xml:space="preserve">B0FXGBN1LJ</t>
  </si>
  <si>
    <t xml:space="preserve">W395P359408</t>
  </si>
  <si>
    <t xml:space="preserve">TXJ-W395P359415</t>
  </si>
  <si>
    <t xml:space="preserve">B0FXGJLPK4</t>
  </si>
  <si>
    <t xml:space="preserve">W395P359415</t>
  </si>
  <si>
    <t xml:space="preserve">TXJ-W395P359413</t>
  </si>
  <si>
    <t xml:space="preserve">B0FXGGXFX9</t>
  </si>
  <si>
    <t xml:space="preserve">W395P359413</t>
  </si>
  <si>
    <t xml:space="preserve">TXJ-W395P359410</t>
  </si>
  <si>
    <t xml:space="preserve">B0FXGGPMCN</t>
  </si>
  <si>
    <t xml:space="preserve">W395P359410</t>
  </si>
  <si>
    <t xml:space="preserve">LYJ-W3081P255158-table</t>
  </si>
  <si>
    <t xml:space="preserve">B0FXGCMBVM</t>
  </si>
  <si>
    <t xml:space="preserve">W3081P255158</t>
  </si>
  <si>
    <t xml:space="preserve">LYJ-W3081P255152-table</t>
  </si>
  <si>
    <t xml:space="preserve">B0FXGJK1KK</t>
  </si>
  <si>
    <t xml:space="preserve">W3081P255152</t>
  </si>
  <si>
    <t xml:space="preserve">LYJ-W3081P255157-table</t>
  </si>
  <si>
    <t xml:space="preserve">B0FXGFPJX9</t>
  </si>
  <si>
    <t xml:space="preserve">W3081P255157</t>
  </si>
  <si>
    <t xml:space="preserve">XZY-N775P263305D</t>
  </si>
  <si>
    <t xml:space="preserve">B0FXL6CBVH</t>
  </si>
  <si>
    <t xml:space="preserve">N775P263305D</t>
  </si>
  <si>
    <t xml:space="preserve">XZY-N775P263305B</t>
  </si>
  <si>
    <t xml:space="preserve">B0FXL5MNPB</t>
  </si>
  <si>
    <t xml:space="preserve">N775P263305B</t>
  </si>
  <si>
    <t xml:space="preserve">TXJ-W2593P375492</t>
  </si>
  <si>
    <t xml:space="preserve">B0FXM2Z54S</t>
  </si>
  <si>
    <t xml:space="preserve">TXJ-W2593P375491</t>
  </si>
  <si>
    <t xml:space="preserve">B0FXM93JMD</t>
  </si>
  <si>
    <t xml:space="preserve">TXJ-W2593P375482</t>
  </si>
  <si>
    <t xml:space="preserve">B0FXM78GKT</t>
  </si>
  <si>
    <t xml:space="preserve">TXJ-W2593P375494</t>
  </si>
  <si>
    <t xml:space="preserve">B0FXM62ZBZ</t>
  </si>
  <si>
    <t xml:space="preserve">LYJ-N761S0000017C-BED</t>
  </si>
  <si>
    <t xml:space="preserve">B0FXM9GQ2N</t>
  </si>
  <si>
    <t xml:space="preserve">N761S0000017C</t>
  </si>
  <si>
    <t xml:space="preserve">LYJ-N761S0000017F-BED</t>
  </si>
  <si>
    <t xml:space="preserve">B0FXMBH81C</t>
  </si>
  <si>
    <t xml:space="preserve">N761S0000017F</t>
  </si>
  <si>
    <t xml:space="preserve">LYJ-N761S0000016F-BED</t>
  </si>
  <si>
    <t xml:space="preserve">B0FXMFZJ6Q</t>
  </si>
  <si>
    <t xml:space="preserve">N761S0000016F</t>
  </si>
  <si>
    <t xml:space="preserve">LYJ-N761S0000016C-BED</t>
  </si>
  <si>
    <t xml:space="preserve">B0FXMDBZDB</t>
  </si>
  <si>
    <t xml:space="preserve">N761S0000016C</t>
  </si>
  <si>
    <t xml:space="preserve">LYJ-N761S0000017B-BED</t>
  </si>
  <si>
    <t xml:space="preserve">B0FXMGCD1M</t>
  </si>
  <si>
    <t xml:space="preserve">N761S0000017B</t>
  </si>
  <si>
    <t xml:space="preserve">LYJ-N761S0000016B-BED</t>
  </si>
  <si>
    <t xml:space="preserve">B0FXMG6MX2</t>
  </si>
  <si>
    <t xml:space="preserve">N761S0000016B</t>
  </si>
  <si>
    <t xml:space="preserve">LYJ-W3081P255021-table</t>
  </si>
  <si>
    <t xml:space="preserve">B0FXKYG8C5</t>
  </si>
  <si>
    <t xml:space="preserve">W3081P255021</t>
  </si>
  <si>
    <t xml:space="preserve">LYJ-W3081P255018-table</t>
  </si>
  <si>
    <t xml:space="preserve">B0FXKLV7MB</t>
  </si>
  <si>
    <t xml:space="preserve">W3081P255018</t>
  </si>
  <si>
    <t xml:space="preserve">LYJ-W3081P254991-table</t>
  </si>
  <si>
    <t xml:space="preserve">B0FXKZ3MGZ</t>
  </si>
  <si>
    <t xml:space="preserve">W3081P254991</t>
  </si>
  <si>
    <t xml:space="preserve">LYJ-W3081P255045-table</t>
  </si>
  <si>
    <t xml:space="preserve">B0FXL1GVY8</t>
  </si>
  <si>
    <t xml:space="preserve">W3081P255045</t>
  </si>
  <si>
    <t xml:space="preserve">LYJ-W3081P315304-table</t>
  </si>
  <si>
    <t xml:space="preserve">B0FXL2LX7P</t>
  </si>
  <si>
    <t xml:space="preserve">W3081P315304</t>
  </si>
  <si>
    <t xml:space="preserve">TXJ-W2593P361701</t>
  </si>
  <si>
    <t xml:space="preserve">B0FXR9CH4Y</t>
  </si>
  <si>
    <t xml:space="preserve">TXJ-W2593P361691</t>
  </si>
  <si>
    <t xml:space="preserve">B0FXR524JN</t>
  </si>
  <si>
    <t xml:space="preserve">TXJ-W2593P361699</t>
  </si>
  <si>
    <t xml:space="preserve">B0FXR5H28X</t>
  </si>
  <si>
    <t xml:space="preserve">TXJ-W2593P361681</t>
  </si>
  <si>
    <t xml:space="preserve">B0FXR7J2J2</t>
  </si>
  <si>
    <t xml:space="preserve">TXJ-W2593P361696</t>
  </si>
  <si>
    <t xml:space="preserve">B0FXR4QCZ9</t>
  </si>
  <si>
    <t xml:space="preserve">TXJ-W2593P361693</t>
  </si>
  <si>
    <t xml:space="preserve">B0FXR7XZF5</t>
  </si>
  <si>
    <t xml:space="preserve">XZY-N820S10007K</t>
  </si>
  <si>
    <t xml:space="preserve">B0FXRRKMHD</t>
  </si>
  <si>
    <t xml:space="preserve">N820S10007K</t>
  </si>
  <si>
    <t xml:space="preserve">XZY-N708P292151K</t>
  </si>
  <si>
    <t xml:space="preserve">B0FXRNVR69</t>
  </si>
  <si>
    <t xml:space="preserve">N708P292151K</t>
  </si>
  <si>
    <t xml:space="preserve">LYJ-N761P335817C-bench</t>
  </si>
  <si>
    <t xml:space="preserve">B0FXQLR2YF</t>
  </si>
  <si>
    <t xml:space="preserve">N761P335817C</t>
  </si>
  <si>
    <t xml:space="preserve">LYJ-N761P335817G-bench</t>
  </si>
  <si>
    <t xml:space="preserve">B0FXQMS6QS</t>
  </si>
  <si>
    <t xml:space="preserve">N761P335817G</t>
  </si>
  <si>
    <t xml:space="preserve">LYJ-N761P335817E-bench</t>
  </si>
  <si>
    <t xml:space="preserve">B0FXQLGFBP</t>
  </si>
  <si>
    <t xml:space="preserve">N761P335817E</t>
  </si>
  <si>
    <t xml:space="preserve">XZY-W1716S00012</t>
  </si>
  <si>
    <t xml:space="preserve">B0FY2MDT5R</t>
  </si>
  <si>
    <t xml:space="preserve">XZY-W1716S00013</t>
  </si>
  <si>
    <t xml:space="preserve">B0FY2N1J9P</t>
  </si>
  <si>
    <t xml:space="preserve">XZY-W1716S00014</t>
  </si>
  <si>
    <t xml:space="preserve">B0FY2KRWKT</t>
  </si>
  <si>
    <t xml:space="preserve">TXJ-W504S00262</t>
  </si>
  <si>
    <t xml:space="preserve">B0FY5ZHVZL</t>
  </si>
  <si>
    <t xml:space="preserve">TXJ-W504S00263</t>
  </si>
  <si>
    <t xml:space="preserve">B0FY5P34X7</t>
  </si>
  <si>
    <t xml:space="preserve">LYJ-N820S00025D-BED</t>
  </si>
  <si>
    <t xml:space="preserve">B0FY29YBM6</t>
  </si>
  <si>
    <t xml:space="preserve">LYJ-WF308186AAK-BED</t>
  </si>
  <si>
    <t xml:space="preserve">B0FY2B35K3</t>
  </si>
  <si>
    <t xml:space="preserve">LYJ-N820S00025E-BED</t>
  </si>
  <si>
    <t xml:space="preserve">B0FY2B766X</t>
  </si>
  <si>
    <t xml:space="preserve">LYJ-WF308186AAD-BED</t>
  </si>
  <si>
    <t xml:space="preserve">B0FY2CXS8H</t>
  </si>
  <si>
    <t xml:space="preserve">LYJ-WF308185AAD-BED</t>
  </si>
  <si>
    <t xml:space="preserve">B0FY29XKKN</t>
  </si>
  <si>
    <t xml:space="preserve">LYJ-N820S00025K-BED</t>
  </si>
  <si>
    <t xml:space="preserve">B0FY283TK5</t>
  </si>
  <si>
    <t xml:space="preserve">LYJ-WF308185AAK-BED</t>
  </si>
  <si>
    <t xml:space="preserve">B0FY29N5TX</t>
  </si>
  <si>
    <t xml:space="preserve">LYJ-W1820P331925-BED</t>
  </si>
  <si>
    <t xml:space="preserve">B0FY5NX6QH</t>
  </si>
  <si>
    <t xml:space="preserve">W1820P331925</t>
  </si>
  <si>
    <t xml:space="preserve">LYJ-W1820P331924-BED</t>
  </si>
  <si>
    <t xml:space="preserve">B0FY5V7RFV</t>
  </si>
  <si>
    <t xml:space="preserve">W1820P331924</t>
  </si>
  <si>
    <t xml:space="preserve">LYJ-B083P170884-BED</t>
  </si>
  <si>
    <t xml:space="preserve">B0FVRX5M8B</t>
  </si>
  <si>
    <t xml:space="preserve">LYJ-B083P170878-BED</t>
  </si>
  <si>
    <t xml:space="preserve">B0FVSDD61H</t>
  </si>
  <si>
    <t xml:space="preserve">LYJ-B083P170088-BED</t>
  </si>
  <si>
    <t xml:space="preserve">B0FVR6RHJD</t>
  </si>
  <si>
    <t xml:space="preserve">LYJ-B083P170085-BED</t>
  </si>
  <si>
    <t xml:space="preserve">B0FVRYQXFX</t>
  </si>
  <si>
    <t xml:space="preserve">LYJ-B083P170084-BED</t>
  </si>
  <si>
    <t xml:space="preserve">B0FVRHG3Z8</t>
  </si>
  <si>
    <t xml:space="preserve">LYJ-B083P152996-BED</t>
  </si>
  <si>
    <t xml:space="preserve">B0FVRYZG9S</t>
  </si>
  <si>
    <t xml:space="preserve">B083P152996</t>
  </si>
  <si>
    <t xml:space="preserve">LYJ-B083124171-BED</t>
  </si>
  <si>
    <t xml:space="preserve">B0FVRK39M4</t>
  </si>
  <si>
    <t xml:space="preserve">LUJ-LP000305AAM-1-BED</t>
  </si>
  <si>
    <t xml:space="preserve">LYJ-W504S00257-BED</t>
  </si>
  <si>
    <t xml:space="preserve">B0FSCV74P6</t>
  </si>
  <si>
    <t xml:space="preserve">LYJ-W504S00258-BED</t>
  </si>
  <si>
    <t xml:space="preserve">B0FSBZFHM9</t>
  </si>
  <si>
    <t xml:space="preserve">TXJ-W504P190960</t>
  </si>
  <si>
    <t xml:space="preserve">B0FZJ23WP5</t>
  </si>
  <si>
    <t xml:space="preserve">XZY-N733P360940K</t>
  </si>
  <si>
    <t xml:space="preserve">B0FZJ74DXX</t>
  </si>
  <si>
    <t xml:space="preserve">XZY-N733P360927K</t>
  </si>
  <si>
    <t xml:space="preserve">B0FZJ6TDSZ</t>
  </si>
  <si>
    <t xml:space="preserve">XZY-N733P360927P</t>
  </si>
  <si>
    <t xml:space="preserve">B0FZJ929F4</t>
  </si>
  <si>
    <t xml:space="preserve">XZY-N733P360940P</t>
  </si>
  <si>
    <t xml:space="preserve">B0FZJ9JQVM</t>
  </si>
  <si>
    <t xml:space="preserve">LYJ-W2129P269874-BED</t>
  </si>
  <si>
    <t xml:space="preserve">B0FZJSDQ6Y</t>
  </si>
  <si>
    <t xml:space="preserve">W2129P269874</t>
  </si>
  <si>
    <t xml:space="preserve">LYJ-W2129P369351-BED</t>
  </si>
  <si>
    <t xml:space="preserve">B0FZJQL6R8</t>
  </si>
  <si>
    <t xml:space="preserve">W2129P369351</t>
  </si>
  <si>
    <t xml:space="preserve">LYJ-W2129P269875-BED</t>
  </si>
  <si>
    <t xml:space="preserve">B0FZJMCLBH</t>
  </si>
  <si>
    <t xml:space="preserve">W2129P269875</t>
  </si>
  <si>
    <t xml:space="preserve">LYJ-W2129P369350-BED</t>
  </si>
  <si>
    <t xml:space="preserve">B0FZJPKKBG</t>
  </si>
  <si>
    <t xml:space="preserve">W2129P369350</t>
  </si>
  <si>
    <t xml:space="preserve">LYJ-N761P205941C-BED</t>
  </si>
  <si>
    <t xml:space="preserve">B0FZJB2G25</t>
  </si>
  <si>
    <t xml:space="preserve">N761P205941C</t>
  </si>
  <si>
    <t xml:space="preserve">LYJ-N761P206085C-BED</t>
  </si>
  <si>
    <t xml:space="preserve">B0FZJ75D7G</t>
  </si>
  <si>
    <t xml:space="preserve">N761P206085C</t>
  </si>
  <si>
    <t xml:space="preserve">LYJ-N761P205941G-BED</t>
  </si>
  <si>
    <t xml:space="preserve">B0FZJ416V8</t>
  </si>
  <si>
    <t xml:space="preserve">N761P205941G</t>
  </si>
  <si>
    <t xml:space="preserve">LYJ-N761P206085G-BED</t>
  </si>
  <si>
    <t xml:space="preserve">B0FZJ59NXN</t>
  </si>
  <si>
    <t xml:space="preserve">N761P206085G</t>
  </si>
  <si>
    <t xml:space="preserve">TXJ-W1670P357170</t>
  </si>
  <si>
    <t xml:space="preserve">B0FZK1QPMR</t>
  </si>
  <si>
    <t xml:space="preserve">TXJ-W1670P357171</t>
  </si>
  <si>
    <t xml:space="preserve">B0FZK2LBQ5</t>
  </si>
  <si>
    <t xml:space="preserve">LYJ-W1670P357171-BED</t>
  </si>
  <si>
    <t xml:space="preserve">B0FZTNBT2H</t>
  </si>
  <si>
    <t xml:space="preserve">LYJ-W1670P357170-BED</t>
  </si>
  <si>
    <t xml:space="preserve">B0FZQC33ZN</t>
  </si>
  <si>
    <t xml:space="preserve">Z7-6AI0-PB5Q</t>
  </si>
  <si>
    <t xml:space="preserve">B0G12SF8W8</t>
  </si>
  <si>
    <t xml:space="preserve">LYJ-W579P227861-ottoman</t>
  </si>
  <si>
    <t xml:space="preserve">B0G113XRBG</t>
  </si>
  <si>
    <t xml:space="preserve">W579P227861</t>
  </si>
  <si>
    <t xml:space="preserve">LYJ-W579P227862-ottoman</t>
  </si>
  <si>
    <t xml:space="preserve">B0G115W679</t>
  </si>
  <si>
    <t xml:space="preserve">W579P227862</t>
  </si>
  <si>
    <t xml:space="preserve">LYJ-W579P354656-ottoman</t>
  </si>
  <si>
    <t xml:space="preserve">B0G115CZ61</t>
  </si>
  <si>
    <t xml:space="preserve">W579P354656</t>
  </si>
  <si>
    <t xml:space="preserve">TXJ-N708P336203E</t>
  </si>
  <si>
    <t xml:space="preserve">B0G13TN5X1</t>
  </si>
  <si>
    <t xml:space="preserve">N708P336203E</t>
  </si>
  <si>
    <t xml:space="preserve">TXJ-N708P336203P</t>
  </si>
  <si>
    <t xml:space="preserve">B0G13XQNR6</t>
  </si>
  <si>
    <t xml:space="preserve">N708P336203P</t>
  </si>
  <si>
    <t xml:space="preserve">TXJ-N708P336203F</t>
  </si>
  <si>
    <t xml:space="preserve">B0G1464XGJ</t>
  </si>
  <si>
    <t xml:space="preserve">N708P336203F</t>
  </si>
  <si>
    <t xml:space="preserve">TXJ-N708P336203K</t>
  </si>
  <si>
    <t xml:space="preserve">B0G13VM1JD</t>
  </si>
  <si>
    <t xml:space="preserve">N708P336203K</t>
  </si>
  <si>
    <t xml:space="preserve">TXJ-N708S10002K</t>
  </si>
  <si>
    <t xml:space="preserve">B0G19CQV3M</t>
  </si>
  <si>
    <t xml:space="preserve">N708S10002K</t>
  </si>
  <si>
    <t xml:space="preserve">TXJ-N708S10002P</t>
  </si>
  <si>
    <t xml:space="preserve">B0G18RMVVX</t>
  </si>
  <si>
    <t xml:space="preserve">N708S10002P</t>
  </si>
  <si>
    <t xml:space="preserve">TXJ-N708S10002E</t>
  </si>
  <si>
    <t xml:space="preserve">B0G18RHVMP</t>
  </si>
  <si>
    <t xml:space="preserve">N708S10002E</t>
  </si>
  <si>
    <t xml:space="preserve">XZY-W495123242</t>
  </si>
  <si>
    <t xml:space="preserve">B0G1LX2FGV</t>
  </si>
  <si>
    <t xml:space="preserve">W495123242</t>
  </si>
  <si>
    <t xml:space="preserve">XZY-W495123239</t>
  </si>
  <si>
    <t xml:space="preserve">B0G1M4HHYH</t>
  </si>
  <si>
    <t xml:space="preserve">W495123239</t>
  </si>
  <si>
    <t xml:space="preserve">XZY-W495123240</t>
  </si>
  <si>
    <t xml:space="preserve">B0G1M5S8HQ</t>
  </si>
  <si>
    <t xml:space="preserve">W495123240</t>
  </si>
  <si>
    <t xml:space="preserve">LYJ-W1996P266264-bean bag</t>
  </si>
  <si>
    <t xml:space="preserve">B0G1LDQ961</t>
  </si>
  <si>
    <t xml:space="preserve">W1996P266264</t>
  </si>
  <si>
    <t xml:space="preserve">LYJ-W1996P266411-bean bag</t>
  </si>
  <si>
    <t xml:space="preserve">B0G1LNV4NS</t>
  </si>
  <si>
    <t xml:space="preserve">W1996P266411</t>
  </si>
  <si>
    <t xml:space="preserve">LYJ-W1996P266262-bean bag</t>
  </si>
  <si>
    <t xml:space="preserve">B0G1LHBZMG</t>
  </si>
  <si>
    <t xml:space="preserve">W1996P266262</t>
  </si>
  <si>
    <t xml:space="preserve">LYJ-W1996P266259-bean bag</t>
  </si>
  <si>
    <t xml:space="preserve">B0G1LDRJ4N</t>
  </si>
  <si>
    <t xml:space="preserve">W1996P266259</t>
  </si>
  <si>
    <t xml:space="preserve">LYJ-W1996P266258-bean bag</t>
  </si>
  <si>
    <t xml:space="preserve">B0G1LKCMY9</t>
  </si>
  <si>
    <t xml:space="preserve">W1996P266258</t>
  </si>
  <si>
    <t xml:space="preserve">TXJ-W1670P255558</t>
  </si>
  <si>
    <t xml:space="preserve">B0G1SW4Y42</t>
  </si>
  <si>
    <t xml:space="preserve">TXJ-W1670P314268</t>
  </si>
  <si>
    <t xml:space="preserve">B0G1SXDN49</t>
  </si>
  <si>
    <t xml:space="preserve">TXJ-W2593-Twingrey-797</t>
  </si>
  <si>
    <t xml:space="preserve">B0G1T491J7</t>
  </si>
  <si>
    <t xml:space="preserve">TXJ-W2593-Fullnatural-3587</t>
  </si>
  <si>
    <t xml:space="preserve">B0G1Y64KF1</t>
  </si>
  <si>
    <t xml:space="preserve">LYJ-LP000392AAA-BED</t>
  </si>
  <si>
    <t xml:space="preserve">B0G1XNXJ8S</t>
  </si>
  <si>
    <t xml:space="preserve">LP000392AAA</t>
  </si>
  <si>
    <t xml:space="preserve">LYJ-LP000392AAE-BED</t>
  </si>
  <si>
    <t xml:space="preserve">B0G1XT32YF</t>
  </si>
  <si>
    <t xml:space="preserve">LP000392AAE</t>
  </si>
  <si>
    <t xml:space="preserve">XZY-W3457P336676</t>
  </si>
  <si>
    <t xml:space="preserve">B0G1Y9W81D</t>
  </si>
  <si>
    <t xml:space="preserve">W3457P336676</t>
  </si>
  <si>
    <t xml:space="preserve">XZY-W3457P336677</t>
  </si>
  <si>
    <t xml:space="preserve">B0G1Y3PXB7</t>
  </si>
  <si>
    <t xml:space="preserve">W3457P336677</t>
  </si>
  <si>
    <t xml:space="preserve">TXJ-W2593S00045</t>
  </si>
  <si>
    <t xml:space="preserve">B0G248ND4X</t>
  </si>
  <si>
    <t xml:space="preserve">TXJ-W2593S00047</t>
  </si>
  <si>
    <t xml:space="preserve">B0G246P6W6</t>
  </si>
  <si>
    <t xml:space="preserve">TXJ-W2593S00046</t>
  </si>
  <si>
    <t xml:space="preserve">B0G244FJWP</t>
  </si>
  <si>
    <t xml:space="preserve">LYJ-W2700P369513-vanity</t>
  </si>
  <si>
    <t xml:space="preserve">B0G2QDR4SC</t>
  </si>
  <si>
    <t xml:space="preserve">W2700P369513</t>
  </si>
  <si>
    <t xml:space="preserve">LYJ-W2700P369515-vanity</t>
  </si>
  <si>
    <t xml:space="preserve">B0G2Q6MDLW</t>
  </si>
  <si>
    <t xml:space="preserve">W2700P369515</t>
  </si>
  <si>
    <t xml:space="preserve">LYJ-W2700P369516-vanity</t>
  </si>
  <si>
    <t xml:space="preserve">B0G2PYMWLS</t>
  </si>
  <si>
    <t xml:space="preserve">W2700P369516</t>
  </si>
  <si>
    <t xml:space="preserve">LYJ-W2700P369514-vanity</t>
  </si>
  <si>
    <t xml:space="preserve">B0G2Q76DM7</t>
  </si>
  <si>
    <t xml:space="preserve">W2700P369514</t>
  </si>
  <si>
    <t xml:space="preserve">LYJ-W2700P297924-vanity</t>
  </si>
  <si>
    <t xml:space="preserve">B0G2Q8KH8P</t>
  </si>
  <si>
    <t xml:space="preserve">W2700P297924</t>
  </si>
  <si>
    <t xml:space="preserve">LYJ-W2700P297922-vanity</t>
  </si>
  <si>
    <t xml:space="preserve">B0G2Q7SVLY</t>
  </si>
  <si>
    <t xml:space="preserve">W2700P297922</t>
  </si>
  <si>
    <t xml:space="preserve">LYJ-W2700P297923-vanity</t>
  </si>
  <si>
    <t xml:space="preserve">B0G2QBNNGD</t>
  </si>
  <si>
    <t xml:space="preserve">W2700P297923</t>
  </si>
  <si>
    <t xml:space="preserve">LYJ-W2700P297921-vanity</t>
  </si>
  <si>
    <t xml:space="preserve">B0G2Q88PLQ</t>
  </si>
  <si>
    <t xml:space="preserve">W2700P297921</t>
  </si>
  <si>
    <t xml:space="preserve">TXJ-N733P367135A</t>
  </si>
  <si>
    <t xml:space="preserve">B0G2RDXJGS</t>
  </si>
  <si>
    <t xml:space="preserve">TXJ-N733P368653B</t>
  </si>
  <si>
    <t xml:space="preserve">B0G2RCQWT2</t>
  </si>
  <si>
    <t xml:space="preserve">TXJ-N733P367135B</t>
  </si>
  <si>
    <t xml:space="preserve">B0G2RB8NT5</t>
  </si>
  <si>
    <t xml:space="preserve">TXJ-N733P368653A</t>
  </si>
  <si>
    <t xml:space="preserve">B0G2RD4DC2</t>
  </si>
  <si>
    <t xml:space="preserve">TXJ-N775P333869W-S4</t>
  </si>
  <si>
    <t xml:space="preserve">B0G2S3H1NC</t>
  </si>
  <si>
    <t xml:space="preserve">N775P333869W-S4</t>
  </si>
  <si>
    <t xml:space="preserve">TXJ-N775P333869D-S4</t>
  </si>
  <si>
    <t xml:space="preserve">B0G2S3ZDBC</t>
  </si>
  <si>
    <t xml:space="preserve">N775P333869D-S4</t>
  </si>
  <si>
    <t xml:space="preserve">TXJ-N775P333863D-S4</t>
  </si>
  <si>
    <t xml:space="preserve">B0G2RZ936Q</t>
  </si>
  <si>
    <t xml:space="preserve">N775P333863D-S4</t>
  </si>
  <si>
    <t xml:space="preserve">TXJ-N775P333863W-S4</t>
  </si>
  <si>
    <t xml:space="preserve">B0G2S4MDML</t>
  </si>
  <si>
    <t xml:space="preserve">N775P333863W-S4</t>
  </si>
  <si>
    <t xml:space="preserve">TXJ-N775P333869D</t>
  </si>
  <si>
    <t xml:space="preserve">B0G2S1NC1D</t>
  </si>
  <si>
    <t xml:space="preserve">N775P333869D</t>
  </si>
  <si>
    <t xml:space="preserve">TXJ-N775P333869W</t>
  </si>
  <si>
    <t xml:space="preserve">B0G2S286ZG</t>
  </si>
  <si>
    <t xml:space="preserve">N775P333869W</t>
  </si>
  <si>
    <t xml:space="preserve">TXJ-N775P333863D</t>
  </si>
  <si>
    <t xml:space="preserve">B0G2S3QXVJ</t>
  </si>
  <si>
    <t xml:space="preserve">N775P333863D</t>
  </si>
  <si>
    <t xml:space="preserve">TXJ-N775P333863W</t>
  </si>
  <si>
    <t xml:space="preserve">B0G2S277HT</t>
  </si>
  <si>
    <t xml:space="preserve">N775P333863W</t>
  </si>
  <si>
    <t xml:space="preserve">XZY-W1550P343683</t>
  </si>
  <si>
    <t xml:space="preserve">B0G1BN53GC</t>
  </si>
  <si>
    <t xml:space="preserve">W1550P343683</t>
  </si>
  <si>
    <t xml:space="preserve">XZY-W1550P343684</t>
  </si>
  <si>
    <t xml:space="preserve">B0G1B7ZBKH</t>
  </si>
  <si>
    <t xml:space="preserve">W1550P343684</t>
  </si>
  <si>
    <t xml:space="preserve">XZY-W1550P343685</t>
  </si>
  <si>
    <t xml:space="preserve">B0G1BD2HN5</t>
  </si>
  <si>
    <t xml:space="preserve">W1550P343685</t>
  </si>
  <si>
    <t xml:space="preserve">XZY-W1550P343686</t>
  </si>
  <si>
    <t xml:space="preserve">B0G1BDKLNP</t>
  </si>
  <si>
    <t xml:space="preserve">W1550P343686</t>
  </si>
  <si>
    <t xml:space="preserve">XZY-W1550P343687</t>
  </si>
  <si>
    <t xml:space="preserve">B0G1BP63ZL</t>
  </si>
  <si>
    <t xml:space="preserve">W1550P343687</t>
  </si>
  <si>
    <t xml:space="preserve">XZY-W1550P343688</t>
  </si>
  <si>
    <t xml:space="preserve">B0G1BFWP98</t>
  </si>
  <si>
    <t xml:space="preserve">W1550P343688</t>
  </si>
  <si>
    <t xml:space="preserve">LYJ-W2295P388838-dresser</t>
  </si>
  <si>
    <t xml:space="preserve">B0G25J7QL4</t>
  </si>
  <si>
    <t xml:space="preserve">W2295P388838</t>
  </si>
  <si>
    <t xml:space="preserve">LYJ-W2295P388843-dresser</t>
  </si>
  <si>
    <t xml:space="preserve">B0G25CHF1K</t>
  </si>
  <si>
    <t xml:space="preserve">W2295P388843</t>
  </si>
  <si>
    <t xml:space="preserve">TXJ-W2593P384115</t>
  </si>
  <si>
    <t xml:space="preserve">B0G2Y5GJ3T</t>
  </si>
  <si>
    <t xml:space="preserve">TXJ-W2593P384116</t>
  </si>
  <si>
    <t xml:space="preserve">B0G2Y71CFH</t>
  </si>
  <si>
    <t xml:space="preserve">TXJ-W2593P384112</t>
  </si>
  <si>
    <t xml:space="preserve">B0G2Y6QYX3</t>
  </si>
  <si>
    <t xml:space="preserve">TXJ-W2593P384120</t>
  </si>
  <si>
    <t xml:space="preserve">B0G2Y63FXV</t>
  </si>
  <si>
    <t xml:space="preserve">TXJ-W2593P384118</t>
  </si>
  <si>
    <t xml:space="preserve">B0G2Y5QKHW</t>
  </si>
  <si>
    <t xml:space="preserve">TXJ-W2593P384119</t>
  </si>
  <si>
    <t xml:space="preserve">B0G2Y3XZFY</t>
  </si>
  <si>
    <t xml:space="preserve">LYJ-W3867P373415-cabinet</t>
  </si>
  <si>
    <t xml:space="preserve">B0G343P9CM</t>
  </si>
  <si>
    <t xml:space="preserve">W3867P373415</t>
  </si>
  <si>
    <t xml:space="preserve">LYJ-W3867P370625-cabinet</t>
  </si>
  <si>
    <t xml:space="preserve">B0G341QT9K</t>
  </si>
  <si>
    <t xml:space="preserve">W3867P370625</t>
  </si>
  <si>
    <t xml:space="preserve">LYJ-W2593P375494-BED</t>
  </si>
  <si>
    <t xml:space="preserve">B0G39BCM6C</t>
  </si>
  <si>
    <t xml:space="preserve">LYJ-W2593P375491-BED</t>
  </si>
  <si>
    <t xml:space="preserve">B0G398NNV5</t>
  </si>
  <si>
    <t xml:space="preserve">LYJ-W2593P375492-BED</t>
  </si>
  <si>
    <t xml:space="preserve">B0G39B4CNB</t>
  </si>
  <si>
    <t xml:space="preserve">LYJ-W2593P375482-BED</t>
  </si>
  <si>
    <t xml:space="preserve">B0G39B4CZW</t>
  </si>
  <si>
    <t xml:space="preserve">TXJ-N7090002224K</t>
  </si>
  <si>
    <t xml:space="preserve">B0G3W8BX3W</t>
  </si>
  <si>
    <t xml:space="preserve">N7090002224K</t>
  </si>
  <si>
    <t xml:space="preserve">TXJ-N7090002224N</t>
  </si>
  <si>
    <t xml:space="preserve">B0G3W8BXTP</t>
  </si>
  <si>
    <t xml:space="preserve">N7090002224N</t>
  </si>
  <si>
    <t xml:space="preserve">TXJ-W50443251</t>
  </si>
  <si>
    <t xml:space="preserve">B0G3X558LK</t>
  </si>
  <si>
    <t xml:space="preserve">TXJ-W50443250</t>
  </si>
  <si>
    <t xml:space="preserve">B0G3X3V21B</t>
  </si>
  <si>
    <t xml:space="preserve">LYJ-W504P286397-BED</t>
  </si>
  <si>
    <t xml:space="preserve">B0G423S37K</t>
  </si>
  <si>
    <t xml:space="preserve">LYJ-W504P286394-BED</t>
  </si>
  <si>
    <t xml:space="preserve">B0G424GDJS</t>
  </si>
  <si>
    <t xml:space="preserve">LYJ-W504P286374-BED</t>
  </si>
  <si>
    <t xml:space="preserve">B0G41VZYHJ</t>
  </si>
  <si>
    <t xml:space="preserve">LYJ-N708P356716K-BED</t>
  </si>
  <si>
    <t xml:space="preserve">B0G3PS6K32</t>
  </si>
  <si>
    <t xml:space="preserve">LYJ-N708P356717D-BED</t>
  </si>
  <si>
    <t xml:space="preserve">B0G3PXH3XR</t>
  </si>
  <si>
    <t xml:space="preserve">LYJ-N708P356717K-BED</t>
  </si>
  <si>
    <t xml:space="preserve">B0G3PNSN74</t>
  </si>
  <si>
    <t xml:space="preserve">LYJ-N708P356716D-BED</t>
  </si>
  <si>
    <t xml:space="preserve">B0G3PPKCK7</t>
  </si>
  <si>
    <t xml:space="preserve">LYJ-SF000198AAE-BED</t>
  </si>
  <si>
    <t xml:space="preserve">B0G3P8NDBT</t>
  </si>
  <si>
    <t xml:space="preserve">SF000198AAE</t>
  </si>
  <si>
    <t xml:space="preserve">LYJ-SF000198AAA-BED</t>
  </si>
  <si>
    <t xml:space="preserve">B0G3P77S95</t>
  </si>
  <si>
    <t xml:space="preserve">SF000198AAA</t>
  </si>
  <si>
    <t xml:space="preserve">TXJ-N733S369272K</t>
  </si>
  <si>
    <t xml:space="preserve">B0G4D22FS3</t>
  </si>
  <si>
    <t xml:space="preserve">TXJ-N733S369272E</t>
  </si>
  <si>
    <t xml:space="preserve">B0G4D36HPN</t>
  </si>
  <si>
    <t xml:space="preserve">TXJ-LT000271AAK</t>
  </si>
  <si>
    <t xml:space="preserve">B0G4LZGX4L</t>
  </si>
  <si>
    <t xml:space="preserve">TXJ-LT000272AAC</t>
  </si>
  <si>
    <t xml:space="preserve">B0G4M1M2YR</t>
  </si>
  <si>
    <t xml:space="preserve">TXJ-LT000271AAP</t>
  </si>
  <si>
    <t xml:space="preserve">B0G4M1HWRY</t>
  </si>
  <si>
    <t xml:space="preserve">TXJ-LT000271AAC</t>
  </si>
  <si>
    <t xml:space="preserve">B0G4M1XL8D</t>
  </si>
  <si>
    <t xml:space="preserve">TXJ-LT000272AAK</t>
  </si>
  <si>
    <t xml:space="preserve">B0G4M34R1Y</t>
  </si>
  <si>
    <t xml:space="preserve">TXJ-LT000272AAP</t>
  </si>
  <si>
    <t xml:space="preserve">B0G4M14XRT</t>
  </si>
  <si>
    <t xml:space="preserve">TXJ-N708P356716D</t>
  </si>
  <si>
    <t xml:space="preserve">B0G4V8Y2M1</t>
  </si>
  <si>
    <t xml:space="preserve">TXJ-N708P356716K</t>
  </si>
  <si>
    <t xml:space="preserve">B0G4V79MF1</t>
  </si>
  <si>
    <t xml:space="preserve">TXJ-N708P356717D</t>
  </si>
  <si>
    <t xml:space="preserve">B0G4VJT65Q</t>
  </si>
  <si>
    <t xml:space="preserve">TXJ-N708P356717K</t>
  </si>
  <si>
    <t xml:space="preserve">B0G4VLYJZ9</t>
  </si>
  <si>
    <t xml:space="preserve">LYJ-W504142770-BED</t>
  </si>
  <si>
    <t xml:space="preserve">B0G4VXJ2TN</t>
  </si>
  <si>
    <t xml:space="preserve">LYJ-W504142771-BED</t>
  </si>
  <si>
    <t xml:space="preserve">B0G4VXWF84</t>
  </si>
  <si>
    <t xml:space="preserve">LYJ-W504142774-BED</t>
  </si>
  <si>
    <t xml:space="preserve">B0G4VXXXBL</t>
  </si>
  <si>
    <t xml:space="preserve">LYJ-W504142775-BED</t>
  </si>
  <si>
    <t xml:space="preserve">B0G4W1N2M4</t>
  </si>
  <si>
    <t xml:space="preserve">LYJ-W2644P233324-GAME</t>
  </si>
  <si>
    <t xml:space="preserve">B0G4R1X9HM</t>
  </si>
  <si>
    <t xml:space="preserve">W2644P233324</t>
  </si>
  <si>
    <t xml:space="preserve">LYJ-W2644P233314-GAME</t>
  </si>
  <si>
    <t xml:space="preserve">B0G4QYVL1B</t>
  </si>
  <si>
    <t xml:space="preserve">W2644P233314</t>
  </si>
  <si>
    <t xml:space="preserve">LYJ-W2644P233326-GAME</t>
  </si>
  <si>
    <t xml:space="preserve">B0G4R373LY</t>
  </si>
  <si>
    <t xml:space="preserve">W2644P233326</t>
  </si>
  <si>
    <t xml:space="preserve">TXJ-W2593-Twin-Greyfloor-1</t>
  </si>
  <si>
    <t xml:space="preserve">B0G56TGSXD</t>
  </si>
  <si>
    <t xml:space="preserve">TXJ-W2593-Full-Greyfloor-1</t>
  </si>
  <si>
    <t xml:space="preserve">B0G56WT1K7</t>
  </si>
  <si>
    <t xml:space="preserve">TXJ-N7090000475E</t>
  </si>
  <si>
    <t xml:space="preserve">B0G5DWQT4J</t>
  </si>
  <si>
    <t xml:space="preserve">N7090000475E</t>
  </si>
  <si>
    <t xml:space="preserve">TXJ-N7090000475K</t>
  </si>
  <si>
    <t xml:space="preserve">B0G5DHPT1L</t>
  </si>
  <si>
    <t xml:space="preserve">N7090000475K</t>
  </si>
  <si>
    <t xml:space="preserve">TXJ-W509S00156</t>
  </si>
  <si>
    <t xml:space="preserve">B0G5N64TR5</t>
  </si>
  <si>
    <t xml:space="preserve">W509S00156</t>
  </si>
  <si>
    <t xml:space="preserve">TXJ-W509S00155</t>
  </si>
  <si>
    <t xml:space="preserve">B0G5N8GTZY</t>
  </si>
  <si>
    <t xml:space="preserve">W509S00155</t>
  </si>
  <si>
    <t xml:space="preserve">TXJ-W509S00157</t>
  </si>
  <si>
    <t xml:space="preserve">B0G5N6863W</t>
  </si>
  <si>
    <t xml:space="preserve">W509S00157</t>
  </si>
  <si>
    <t xml:space="preserve">LYJ-LT000160AAC-BED</t>
  </si>
  <si>
    <t xml:space="preserve">B0G4LKFWGJ</t>
  </si>
  <si>
    <t xml:space="preserve">LT000160AAC</t>
  </si>
  <si>
    <t xml:space="preserve">LYJ-LT000160AAR-BED</t>
  </si>
  <si>
    <t xml:space="preserve">B0G4LFWMC2</t>
  </si>
  <si>
    <t xml:space="preserve">LT000160AAR</t>
  </si>
  <si>
    <t xml:space="preserve">LYJ-LT000160AAG-BED</t>
  </si>
  <si>
    <t xml:space="preserve">B0G4LGCRQ9</t>
  </si>
  <si>
    <t xml:space="preserve">LT000160AAG</t>
  </si>
  <si>
    <t xml:space="preserve">LYJ-LT000270AAG-BED</t>
  </si>
  <si>
    <t xml:space="preserve">B0G4CR53G1</t>
  </si>
  <si>
    <t xml:space="preserve">LYJ-LT000270AAR-BED</t>
  </si>
  <si>
    <t xml:space="preserve">B0G4CXVTGW</t>
  </si>
  <si>
    <t xml:space="preserve">LYJ-LT000270AAC-BED</t>
  </si>
  <si>
    <t xml:space="preserve">B0G4CVRLSZ</t>
  </si>
  <si>
    <t xml:space="preserve">LYJ-LT000271AAK-BED</t>
  </si>
  <si>
    <t xml:space="preserve">B0G529M8SL</t>
  </si>
  <si>
    <t xml:space="preserve">LYJ-LT000272AAP-BED</t>
  </si>
  <si>
    <t xml:space="preserve">B0G52BSJ98</t>
  </si>
  <si>
    <t xml:space="preserve">LYJ-LT000272AAK-BED</t>
  </si>
  <si>
    <t xml:space="preserve">B0G52BQPQW</t>
  </si>
  <si>
    <t xml:space="preserve">LYJ-LT000271AAC-BED</t>
  </si>
  <si>
    <t xml:space="preserve">B0G52FJRYW</t>
  </si>
  <si>
    <t xml:space="preserve">LYJ-LT000271AAP-BED</t>
  </si>
  <si>
    <t xml:space="preserve">B0G52C8TG5</t>
  </si>
  <si>
    <t xml:space="preserve">LYJ-W504P286372-BED</t>
  </si>
  <si>
    <t xml:space="preserve">B0G586TFBR</t>
  </si>
  <si>
    <t xml:space="preserve">LYJ-W504P286376-BED</t>
  </si>
  <si>
    <t xml:space="preserve">B0G58CLCZ6</t>
  </si>
  <si>
    <t xml:space="preserve">LYJ-W504P286373-BED</t>
  </si>
  <si>
    <t xml:space="preserve">B0G585T2S5</t>
  </si>
  <si>
    <t xml:space="preserve">LYJ-N711P345213K-sideboard</t>
  </si>
  <si>
    <t xml:space="preserve">B0G5DQPWXG</t>
  </si>
  <si>
    <t xml:space="preserve">N711P345213K</t>
  </si>
  <si>
    <t xml:space="preserve">LYJ-N711P347388B-sideboard</t>
  </si>
  <si>
    <t xml:space="preserve">B0G5D2GYDB</t>
  </si>
  <si>
    <t xml:space="preserve">LYJ-N711P345213B-sideboard</t>
  </si>
  <si>
    <t xml:space="preserve">B0G5DCCR97</t>
  </si>
  <si>
    <t xml:space="preserve">N711P345213B</t>
  </si>
  <si>
    <t xml:space="preserve">LYJ-N711P347388O-sideboard</t>
  </si>
  <si>
    <t xml:space="preserve">B0G5DZWVK8</t>
  </si>
  <si>
    <t xml:space="preserve">LYJ-N711P345213O-sideboard</t>
  </si>
  <si>
    <t xml:space="preserve">B0G5DF46XQ</t>
  </si>
  <si>
    <t xml:space="preserve">N711P345213O</t>
  </si>
  <si>
    <t xml:space="preserve">LYJ-N711P347388K-sideboard</t>
  </si>
  <si>
    <t xml:space="preserve">B0G5F71CM2</t>
  </si>
  <si>
    <t xml:space="preserve">TXJ-W509P339034</t>
  </si>
  <si>
    <t xml:space="preserve">B0G5YX4H9V</t>
  </si>
  <si>
    <t xml:space="preserve">W509P339034</t>
  </si>
  <si>
    <t xml:space="preserve">TXJ-W509P297013</t>
  </si>
  <si>
    <t xml:space="preserve">B0G5YSVPM7</t>
  </si>
  <si>
    <t xml:space="preserve">W509P297013</t>
  </si>
  <si>
    <t xml:space="preserve">TXJ-W509P339033</t>
  </si>
  <si>
    <t xml:space="preserve">B0G5YSF7B4</t>
  </si>
  <si>
    <t xml:space="preserve">W509P339033</t>
  </si>
  <si>
    <t xml:space="preserve">TXJ-W1858P389994</t>
  </si>
  <si>
    <t xml:space="preserve">B0G6D6R9PS</t>
  </si>
  <si>
    <t xml:space="preserve">TXJ-W1858P389993</t>
  </si>
  <si>
    <t xml:space="preserve">B0G6CY3Q1L</t>
  </si>
  <si>
    <t xml:space="preserve">TXJ-W1858P390002</t>
  </si>
  <si>
    <t xml:space="preserve">B0G6DGK231</t>
  </si>
  <si>
    <t xml:space="preserve">LYJ-LT000261AAC-BED</t>
  </si>
  <si>
    <t xml:space="preserve">B0G6CYFVCS</t>
  </si>
  <si>
    <t xml:space="preserve">LYJ-LT000261AAR-BED</t>
  </si>
  <si>
    <t xml:space="preserve">B0G6D6VWMH</t>
  </si>
  <si>
    <t xml:space="preserve">LYJ-LT000261AAG-BED</t>
  </si>
  <si>
    <t xml:space="preserve">B0G6D43L32</t>
  </si>
  <si>
    <t xml:space="preserve">LYJ-W2593S00040-BED</t>
  </si>
  <si>
    <t xml:space="preserve">B0G64KLK23</t>
  </si>
  <si>
    <t xml:space="preserve">W2593S00040</t>
  </si>
  <si>
    <t xml:space="preserve">LYJ-W2593S00046-BED</t>
  </si>
  <si>
    <t xml:space="preserve">B0G64HBJ5Y</t>
  </si>
  <si>
    <t xml:space="preserve">LYJ-W2593S00008-BED</t>
  </si>
  <si>
    <t xml:space="preserve">B0G648F9ZF</t>
  </si>
  <si>
    <t xml:space="preserve">LYJ-W2593S00012-BED</t>
  </si>
  <si>
    <t xml:space="preserve">B0G64GLML5</t>
  </si>
  <si>
    <t xml:space="preserve">LYJ-W2593S00047-BED</t>
  </si>
  <si>
    <t xml:space="preserve">B0G64KSMYF</t>
  </si>
  <si>
    <t xml:space="preserve">LYJ-W2580P286695-BED</t>
  </si>
  <si>
    <t xml:space="preserve">B0G64MQ7RV</t>
  </si>
  <si>
    <t xml:space="preserve">LYJ-W2593S00045-BED</t>
  </si>
  <si>
    <t xml:space="preserve">B0G648DZNJ</t>
  </si>
  <si>
    <t xml:space="preserve">LYJ-W2593S00011-BED</t>
  </si>
  <si>
    <t xml:space="preserve">B0G6483Q7H</t>
  </si>
  <si>
    <t xml:space="preserve">TXJ-W2593P381114</t>
  </si>
  <si>
    <t xml:space="preserve">B0G6ZHNVSC</t>
  </si>
  <si>
    <t xml:space="preserve">TXJ-W2593P381118</t>
  </si>
  <si>
    <t xml:space="preserve">B0G6ZH9P1H</t>
  </si>
  <si>
    <t xml:space="preserve">TXJ-W2593P381119</t>
  </si>
  <si>
    <t xml:space="preserve">B0G6ZBCKHB</t>
  </si>
  <si>
    <t xml:space="preserve">TXJ-W2593P381410</t>
  </si>
  <si>
    <t xml:space="preserve">B0G6Z95SFW</t>
  </si>
  <si>
    <t xml:space="preserve">TXJ-W2593P381411</t>
  </si>
  <si>
    <t xml:space="preserve">B0G6Z6TX7Q</t>
  </si>
  <si>
    <t xml:space="preserve">TXJ-W2593P381112</t>
  </si>
  <si>
    <t xml:space="preserve">B0G6ZCB45Q</t>
  </si>
  <si>
    <t xml:space="preserve">TXJ-W2593P395807</t>
  </si>
  <si>
    <t xml:space="preserve">B0G6ZTYR22</t>
  </si>
  <si>
    <t xml:space="preserve">TXJ-W2593P395809</t>
  </si>
  <si>
    <t xml:space="preserve">B0G714VX4M</t>
  </si>
  <si>
    <t xml:space="preserve">TXJ-W2593P395806</t>
  </si>
  <si>
    <t xml:space="preserve">B0G6ZXLVXG</t>
  </si>
  <si>
    <t xml:space="preserve">TXJ-W2593P395808</t>
  </si>
  <si>
    <t xml:space="preserve">B0G6ZTSL42</t>
  </si>
  <si>
    <t xml:space="preserve">TXJ-W2580S00051</t>
  </si>
  <si>
    <t xml:space="preserve">B0G7Y5MN1W</t>
  </si>
  <si>
    <t xml:space="preserve">W2580S00066</t>
  </si>
  <si>
    <t xml:space="preserve">TXJ-W2580S00052</t>
  </si>
  <si>
    <t xml:space="preserve">B0G7Y588K1</t>
  </si>
  <si>
    <t xml:space="preserve">W2580S00067</t>
  </si>
  <si>
    <t xml:space="preserve">TXJ-W2593-babybed-971TN</t>
  </si>
  <si>
    <t xml:space="preserve">B0G7ZM8PTQ</t>
  </si>
  <si>
    <t xml:space="preserve">LYJ-W1885S00240-BED</t>
  </si>
  <si>
    <t xml:space="preserve">B0G8HLBP7V</t>
  </si>
  <si>
    <t xml:space="preserve">W1885S00240</t>
  </si>
  <si>
    <t xml:space="preserve">LYJ-W1885S00238-BED</t>
  </si>
  <si>
    <t xml:space="preserve">B0G8GNKX2Q</t>
  </si>
  <si>
    <t xml:space="preserve">W1885S00238</t>
  </si>
  <si>
    <t xml:space="preserve">LYJ-W1885S00239-BED</t>
  </si>
  <si>
    <t xml:space="preserve">B0G8HLFVBW</t>
  </si>
  <si>
    <t xml:space="preserve">W1885S00239</t>
  </si>
  <si>
    <t xml:space="preserve">LYJ-N733S351674K-BED</t>
  </si>
  <si>
    <t xml:space="preserve">B0G8FZGXTB</t>
  </si>
  <si>
    <t xml:space="preserve">LYJ-N733S242277E-BED</t>
  </si>
  <si>
    <t xml:space="preserve">B0G8GFN8GF</t>
  </si>
  <si>
    <t xml:space="preserve">LYJ-N733S351674E-BED</t>
  </si>
  <si>
    <t xml:space="preserve">B0G8FL2TCH</t>
  </si>
  <si>
    <t xml:space="preserve">LYJ-N733S241486E-BED</t>
  </si>
  <si>
    <t xml:space="preserve">B0G8G9637T</t>
  </si>
  <si>
    <t xml:space="preserve">LYJ-N733S241486K-BED</t>
  </si>
  <si>
    <t xml:space="preserve">B0G8G85WFS</t>
  </si>
  <si>
    <t xml:space="preserve">LYJ-N733S242277K-BED</t>
  </si>
  <si>
    <t xml:space="preserve">B0G8FWWLQ4</t>
  </si>
  <si>
    <t xml:space="preserve">LYJ-N733S241486M-BED</t>
  </si>
  <si>
    <t xml:space="preserve">B0G8G4L2W4</t>
  </si>
  <si>
    <t xml:space="preserve">LYJ-N733S247077M-BED</t>
  </si>
  <si>
    <t xml:space="preserve">B0G8FLGB27</t>
  </si>
  <si>
    <t xml:space="preserve">LYJ-N733S242277M-BED</t>
  </si>
  <si>
    <t xml:space="preserve">B0G8FYZB3L</t>
  </si>
  <si>
    <t xml:space="preserve">LYJ-W2593P384115-BED</t>
  </si>
  <si>
    <t xml:space="preserve">B0G7CQB3PZ</t>
  </si>
  <si>
    <t xml:space="preserve">LYJ-W2593P384112-BED</t>
  </si>
  <si>
    <t xml:space="preserve">B0G7DRG59C</t>
  </si>
  <si>
    <t xml:space="preserve">LYJ-W2593P384116-BED</t>
  </si>
  <si>
    <t xml:space="preserve">B0G7DD3SL4</t>
  </si>
  <si>
    <t xml:space="preserve">LYJ-W2593P384120-BED</t>
  </si>
  <si>
    <t xml:space="preserve">B0G7FKNGCC</t>
  </si>
  <si>
    <t xml:space="preserve">LYJ-W2593P384119-BED</t>
  </si>
  <si>
    <t xml:space="preserve">B0G7FJG21X</t>
  </si>
  <si>
    <t xml:space="preserve">LYJ-W2593P384118-BED</t>
  </si>
  <si>
    <t xml:space="preserve">B0G7DVTWJR</t>
  </si>
  <si>
    <t xml:space="preserve">TXJ-W504S00248-OYU</t>
  </si>
  <si>
    <t xml:space="preserve">B0GCD9LDWQ</t>
  </si>
  <si>
    <t xml:space="preserve">LYJ-W1885S00205-BED</t>
  </si>
  <si>
    <t xml:space="preserve">B0GCF3T9L9</t>
  </si>
  <si>
    <t xml:space="preserve">W1885S00205</t>
  </si>
  <si>
    <t xml:space="preserve">LYJ-W1885S00204-BED</t>
  </si>
  <si>
    <t xml:space="preserve">B0GCDQWPZK</t>
  </si>
  <si>
    <t xml:space="preserve">W1885S00204</t>
  </si>
  <si>
    <t xml:space="preserve">LYJ-W2593P381411-BED</t>
  </si>
  <si>
    <t xml:space="preserve">B0GC656MJ2</t>
  </si>
  <si>
    <t xml:space="preserve">LYJ-W2593P381118-BED</t>
  </si>
  <si>
    <t xml:space="preserve">B0GC65ZL74</t>
  </si>
  <si>
    <t xml:space="preserve">LYJ-W2593P381112-BED</t>
  </si>
  <si>
    <t xml:space="preserve">B0GC5H1XYY</t>
  </si>
  <si>
    <t xml:space="preserve">LYJ-W2593P381114-BED</t>
  </si>
  <si>
    <t xml:space="preserve">B0GC6MQDLF</t>
  </si>
  <si>
    <t xml:space="preserve">LYJ-W2593P381119-BED</t>
  </si>
  <si>
    <t xml:space="preserve">B0GC5685WJ</t>
  </si>
  <si>
    <t xml:space="preserve">LYJ-W2593P381410-BED</t>
  </si>
  <si>
    <t xml:space="preserve">B0GC5DCMJX</t>
  </si>
  <si>
    <t xml:space="preserve">LYJ-W5026P404188-BED</t>
  </si>
  <si>
    <t xml:space="preserve">B0GBV1TS9R</t>
  </si>
  <si>
    <t xml:space="preserve">W5026P404188</t>
  </si>
  <si>
    <t xml:space="preserve">LYJ-W5026P404187-BED</t>
  </si>
  <si>
    <t xml:space="preserve">B0GBVKQQMN</t>
  </si>
  <si>
    <t xml:space="preserve">TXJ-W1413P407488</t>
  </si>
  <si>
    <t xml:space="preserve">B0GCJ2L8PL</t>
  </si>
  <si>
    <t xml:space="preserve">W1413P407488</t>
  </si>
  <si>
    <t xml:space="preserve">TXJ-W1413P407489</t>
  </si>
  <si>
    <t xml:space="preserve">B0GCJVLNJR</t>
  </si>
  <si>
    <t xml:space="preserve">W1413P407489</t>
  </si>
  <si>
    <t xml:space="preserve">TXJ-W1413P407487</t>
  </si>
  <si>
    <t xml:space="preserve">B0GCK5DRDV</t>
  </si>
  <si>
    <t xml:space="preserve">W1413P407487</t>
  </si>
  <si>
    <t xml:space="preserve">TXJ-W1413P407485</t>
  </si>
  <si>
    <t xml:space="preserve">B0GCK3JNYQ</t>
  </si>
  <si>
    <t xml:space="preserve">W1413P407485</t>
  </si>
  <si>
    <t xml:space="preserve">TXJ-W1413P407486</t>
  </si>
  <si>
    <t xml:space="preserve">B0GCJR3BYD</t>
  </si>
  <si>
    <t xml:space="preserve">W1413P407486</t>
  </si>
  <si>
    <t xml:space="preserve">XZY-N733P400298N</t>
  </si>
  <si>
    <t xml:space="preserve">B0GCZRSGB7</t>
  </si>
  <si>
    <t xml:space="preserve">XZY-N733P400298H</t>
  </si>
  <si>
    <t xml:space="preserve">B0GCZJFKMB</t>
  </si>
  <si>
    <t xml:space="preserve">XZY-N733P400298E</t>
  </si>
  <si>
    <t xml:space="preserve">B0GCZB8MD6</t>
  </si>
  <si>
    <t xml:space="preserve">XZY-N733P400298K</t>
  </si>
  <si>
    <t xml:space="preserve">B0GCZHSL5Y</t>
  </si>
  <si>
    <t xml:space="preserve">XZY-N733P400299K</t>
  </si>
  <si>
    <t xml:space="preserve">B0GCZNK377</t>
  </si>
  <si>
    <t xml:space="preserve">TXJ-W2593-Twin-Grey-4115</t>
  </si>
  <si>
    <t xml:space="preserve">B0GDDTBTHK</t>
  </si>
  <si>
    <t xml:space="preserve">TXJ-W3204P401255</t>
  </si>
  <si>
    <t xml:space="preserve">B0GDY7LKZ3</t>
  </si>
  <si>
    <t xml:space="preserve">W3204P401255</t>
  </si>
  <si>
    <t xml:space="preserve">TXJ-W2593P381124</t>
  </si>
  <si>
    <t xml:space="preserve">B0GF1Z56BS</t>
  </si>
  <si>
    <t xml:space="preserve">TXJ-W2593P381130</t>
  </si>
  <si>
    <t xml:space="preserve">B0GF1Z4D9F</t>
  </si>
  <si>
    <t xml:space="preserve">TXJ-W2593P381133</t>
  </si>
  <si>
    <t xml:space="preserve">B0GF1RBYS9</t>
  </si>
  <si>
    <t xml:space="preserve">TXJ-W2593P381127</t>
  </si>
  <si>
    <t xml:space="preserve">B0GF1YXWHC</t>
  </si>
  <si>
    <t xml:space="preserve">TXJ-W2593P381136</t>
  </si>
  <si>
    <t xml:space="preserve">B0GF1TXC59</t>
  </si>
  <si>
    <t xml:space="preserve">TXJ-W2593P381125</t>
  </si>
  <si>
    <t xml:space="preserve">B0GF1S2VVS</t>
  </si>
  <si>
    <t xml:space="preserve">LYJ-W3107P334219-BED</t>
  </si>
  <si>
    <t xml:space="preserve">B0GF1JBK42</t>
  </si>
  <si>
    <t xml:space="preserve">LYJ-W3107P396528-BED</t>
  </si>
  <si>
    <t xml:space="preserve">B0GF1QRG8F</t>
  </si>
  <si>
    <t xml:space="preserve">W3107P396528</t>
  </si>
  <si>
    <t xml:space="preserve">LYJ-W3107P334244-BED</t>
  </si>
  <si>
    <t xml:space="preserve">B0GF1QFWT7</t>
  </si>
  <si>
    <t xml:space="preserve">LYJ-W3107P334220-BED</t>
  </si>
  <si>
    <t xml:space="preserve">B0GF1JV9BJ</t>
  </si>
  <si>
    <t xml:space="preserve">LYJ-W3107P396518-BED</t>
  </si>
  <si>
    <t xml:space="preserve">B0GF1R8V1H</t>
  </si>
  <si>
    <t xml:space="preserve">W3107P396518</t>
  </si>
  <si>
    <t xml:space="preserve">LYJ-W3107P334242-BED</t>
  </si>
  <si>
    <t xml:space="preserve">B0GF1N3VV8</t>
  </si>
  <si>
    <t xml:space="preserve">XZY-SP100028AAA</t>
  </si>
  <si>
    <t xml:space="preserve">B0GF2T7R65</t>
  </si>
  <si>
    <t xml:space="preserve">SP100028AAA</t>
  </si>
  <si>
    <t xml:space="preserve">XZY-SP100029AAE</t>
  </si>
  <si>
    <t xml:space="preserve">B0GF2LG3VB</t>
  </si>
  <si>
    <t xml:space="preserve">SP100029AAE</t>
  </si>
  <si>
    <t xml:space="preserve">XZY-SP100028AAE</t>
  </si>
  <si>
    <t xml:space="preserve">B0GF2CNW15</t>
  </si>
  <si>
    <t xml:space="preserve">SP100028AAE</t>
  </si>
  <si>
    <t xml:space="preserve">XZY-SP100029AAA</t>
  </si>
  <si>
    <t xml:space="preserve">B0GF2KY52W</t>
  </si>
  <si>
    <t xml:space="preserve">SP100029AAA</t>
  </si>
  <si>
    <t xml:space="preserve">XZY-N780P209458R</t>
  </si>
  <si>
    <t xml:space="preserve">B0GF81RCVQ</t>
  </si>
  <si>
    <t xml:space="preserve">N780P209458R</t>
  </si>
  <si>
    <t xml:space="preserve">XZY-N780P209458G</t>
  </si>
  <si>
    <t xml:space="preserve">B0GF7VY793</t>
  </si>
  <si>
    <t xml:space="preserve">N780P209458G</t>
  </si>
  <si>
    <t xml:space="preserve">TXJ-N711P289135O</t>
  </si>
  <si>
    <t xml:space="preserve">B0GF8F5HMD</t>
  </si>
  <si>
    <t xml:space="preserve">N711P289135O</t>
  </si>
  <si>
    <t xml:space="preserve">TXJ-N711P289135B</t>
  </si>
  <si>
    <t xml:space="preserve">B0GF8HTCTR</t>
  </si>
  <si>
    <t xml:space="preserve">N711P289135B</t>
  </si>
  <si>
    <t xml:space="preserve">LYJ-W2700S00117-kitchen island</t>
  </si>
  <si>
    <t xml:space="preserve">B0GFMN1R3N</t>
  </si>
  <si>
    <t xml:space="preserve">W2700S00117</t>
  </si>
  <si>
    <t xml:space="preserve">LYJ-W2700S00119-kitchen island</t>
  </si>
  <si>
    <t xml:space="preserve">B0GFM6QC1Y</t>
  </si>
  <si>
    <t xml:space="preserve">W2700S00119</t>
  </si>
  <si>
    <t xml:space="preserve">LYJ-W2700S00121-kitchen island</t>
  </si>
  <si>
    <t xml:space="preserve">B0GFMRRYJQ</t>
  </si>
  <si>
    <t xml:space="preserve">W2700S00121</t>
  </si>
  <si>
    <t xml:space="preserve">LYJ-W2700S00116-kitchen island</t>
  </si>
  <si>
    <t xml:space="preserve">B0GFM8QWV3</t>
  </si>
  <si>
    <t xml:space="preserve">W2700S00116</t>
  </si>
  <si>
    <t xml:space="preserve">LYJ-W2700S00118-kitchen island</t>
  </si>
  <si>
    <t xml:space="preserve">B0GFMMJBX1</t>
  </si>
  <si>
    <t xml:space="preserve">W2700S00118</t>
  </si>
  <si>
    <t xml:space="preserve">LYJ-W2700S00120-kitchen island</t>
  </si>
  <si>
    <t xml:space="preserve">B0GFMRCDFS</t>
  </si>
  <si>
    <t xml:space="preserve">W2700S00120</t>
  </si>
  <si>
    <t xml:space="preserve">LYJ-W1361S00066-BED</t>
  </si>
  <si>
    <t xml:space="preserve">B0GD5YWTSC</t>
  </si>
  <si>
    <t xml:space="preserve">W1361S00066</t>
  </si>
  <si>
    <t xml:space="preserve">LYJ-W1361S00065-BED</t>
  </si>
  <si>
    <t xml:space="preserve">B0GD6J5ND5</t>
  </si>
  <si>
    <t xml:space="preserve">W1361S00065</t>
  </si>
  <si>
    <t xml:space="preserve">LYJ-W1361S00068-BED</t>
  </si>
  <si>
    <t xml:space="preserve">B0GD6CXW2Q</t>
  </si>
  <si>
    <t xml:space="preserve">W1361S00068</t>
  </si>
  <si>
    <t xml:space="preserve">LYJ-W1361S00067-BED</t>
  </si>
  <si>
    <t xml:space="preserve">B0GD69MN75</t>
  </si>
  <si>
    <t xml:space="preserve">W1361S00067</t>
  </si>
  <si>
    <t xml:space="preserve">LYJ-W1361S00069-BED</t>
  </si>
  <si>
    <t xml:space="preserve">B0GD6D1W11</t>
  </si>
  <si>
    <t xml:space="preserve">W1361S00069</t>
  </si>
  <si>
    <t xml:space="preserve">LYJ-W2700S00105-kitchen island</t>
  </si>
  <si>
    <t xml:space="preserve">B0GFHGVHMV</t>
  </si>
  <si>
    <t xml:space="preserve">W2700S00105</t>
  </si>
  <si>
    <t xml:space="preserve">LYJ-W2700S00106-kitchen island</t>
  </si>
  <si>
    <t xml:space="preserve">B0GFHNTCBT</t>
  </si>
  <si>
    <t xml:space="preserve">W2700S00106</t>
  </si>
  <si>
    <t xml:space="preserve">LYJ-W3867S00003-kitchen island</t>
  </si>
  <si>
    <t xml:space="preserve">B0GCZWNF9X</t>
  </si>
  <si>
    <t xml:space="preserve">W3867S00003</t>
  </si>
  <si>
    <t xml:space="preserve">LYJ-W1885S00021-BED</t>
  </si>
  <si>
    <t xml:space="preserve">B0GFTWD8PZ</t>
  </si>
  <si>
    <t xml:space="preserve">W1885S00021</t>
  </si>
  <si>
    <t xml:space="preserve">LYJ-W1885S00025-BED</t>
  </si>
  <si>
    <t xml:space="preserve">B0GFV2XLB8</t>
  </si>
  <si>
    <t xml:space="preserve">W1885S00025</t>
  </si>
  <si>
    <t xml:space="preserve">LYJ-W1885S00027-BED</t>
  </si>
  <si>
    <t xml:space="preserve">B0GFV98RDY</t>
  </si>
  <si>
    <t xml:space="preserve">W1885S00027</t>
  </si>
  <si>
    <t xml:space="preserve">LYJ-W1885S00023-BED</t>
  </si>
  <si>
    <t xml:space="preserve">B0GFTWDWQ8</t>
  </si>
  <si>
    <t xml:space="preserve">W1885S00023</t>
  </si>
  <si>
    <t xml:space="preserve">TXJ-W2699P404630</t>
  </si>
  <si>
    <t xml:space="preserve">B0GFVJ7NDP</t>
  </si>
  <si>
    <t xml:space="preserve">W2699P404630</t>
  </si>
  <si>
    <t xml:space="preserve">TXJ-W2593-Full-muse-4120</t>
  </si>
  <si>
    <t xml:space="preserve">B0GGXTZBYR</t>
  </si>
  <si>
    <t xml:space="preserve">LYJ-W1670P357170-BED-NEW</t>
  </si>
  <si>
    <t xml:space="preserve">B0GGGMMP6X</t>
  </si>
  <si>
    <t xml:space="preserve">LYJ-W504S00245-BED</t>
  </si>
  <si>
    <t xml:space="preserve">B0GH72VDMR</t>
  </si>
  <si>
    <t xml:space="preserve">LYJ-W504S00246-BED</t>
  </si>
  <si>
    <t xml:space="preserve">B0GH6KQ6Z6</t>
  </si>
  <si>
    <t xml:space="preserve">LYJ-W504S00220-BED</t>
  </si>
  <si>
    <t xml:space="preserve">B0GH6SC6WY</t>
  </si>
  <si>
    <t xml:space="preserve">LYJ-GX002214AAK-BED</t>
  </si>
  <si>
    <t xml:space="preserve">B0GGQ7VJLL</t>
  </si>
  <si>
    <t xml:space="preserve">GX002214AAK</t>
  </si>
  <si>
    <t xml:space="preserve">LYJ-N7090004032D-BED</t>
  </si>
  <si>
    <t xml:space="preserve">B0GGQ7B8XS</t>
  </si>
  <si>
    <t xml:space="preserve">N7090004032D</t>
  </si>
  <si>
    <t xml:space="preserve">LYJ-N7090002225K-BED</t>
  </si>
  <si>
    <t xml:space="preserve">B0GGQSMR55</t>
  </si>
  <si>
    <t xml:space="preserve">N7090002225K</t>
  </si>
  <si>
    <t xml:space="preserve">LYJ-N7090004032K-BED</t>
  </si>
  <si>
    <t xml:space="preserve">B0GGQD1X41</t>
  </si>
  <si>
    <t xml:space="preserve">N7090004032K</t>
  </si>
  <si>
    <t xml:space="preserve">LYJ-GX004003AAK-BED</t>
  </si>
  <si>
    <t xml:space="preserve">B0GGQPB7XX</t>
  </si>
  <si>
    <t xml:space="preserve">LYJ-GX004003AAD-BED</t>
  </si>
  <si>
    <t xml:space="preserve">B0GGQJ8V31</t>
  </si>
  <si>
    <t xml:space="preserve">LYJ-N7090001045E-1-BED</t>
  </si>
  <si>
    <t xml:space="preserve">B0GGB6HB1Y</t>
  </si>
  <si>
    <t xml:space="preserve">LYJ-N7090001045K-1-BED</t>
  </si>
  <si>
    <t xml:space="preserve">B0GGB7HDR3</t>
  </si>
  <si>
    <t xml:space="preserve">TXJ-W1413S00100</t>
  </si>
  <si>
    <t xml:space="preserve">B0GHYG5ZNV</t>
  </si>
  <si>
    <t xml:space="preserve">TXJ-W1413S00099</t>
  </si>
  <si>
    <t xml:space="preserve">B0GHYK9NXY</t>
  </si>
  <si>
    <t xml:space="preserve">TXJ-W1413S00138</t>
  </si>
  <si>
    <t xml:space="preserve">B0GHYBFQLC</t>
  </si>
  <si>
    <t xml:space="preserve">TXJ-W1413S00141</t>
  </si>
  <si>
    <t xml:space="preserve">B0GHYDJ8J4</t>
  </si>
  <si>
    <t xml:space="preserve">TXJ-W1413S00139</t>
  </si>
  <si>
    <t xml:space="preserve">B0GHYC5Y5G</t>
  </si>
  <si>
    <t xml:space="preserve">TXJ-W1413S00140</t>
  </si>
  <si>
    <t xml:space="preserve">B0GHY4M65Q</t>
  </si>
  <si>
    <t xml:space="preserve">TXJ-W1413S00101</t>
  </si>
  <si>
    <t xml:space="preserve">B0GHY9YVV3</t>
  </si>
  <si>
    <t xml:space="preserve">TXJ-W1413S00102</t>
  </si>
  <si>
    <t xml:space="preserve">B0GHYCGYZ7</t>
  </si>
  <si>
    <t xml:space="preserve">TXJ-W2593P367051</t>
  </si>
  <si>
    <t xml:space="preserve">B0GJRJB4L6</t>
  </si>
  <si>
    <t xml:space="preserve">TXJ-W2593P409116</t>
  </si>
  <si>
    <t xml:space="preserve">B0GJRKKSQ7</t>
  </si>
  <si>
    <t xml:space="preserve">TXJ-W2593P409116-OYU</t>
  </si>
  <si>
    <t xml:space="preserve">B0GJRQ7F6L</t>
  </si>
  <si>
    <t xml:space="preserve">TXJ-W2593P367051-OYU</t>
  </si>
  <si>
    <t xml:space="preserve">B0GJRJBP37</t>
  </si>
  <si>
    <t xml:space="preserve">LYJ-W3867P437347-Table</t>
  </si>
  <si>
    <t xml:space="preserve">B0GJS9LHHP</t>
  </si>
  <si>
    <t xml:space="preserve">LYJ-W2700S00112-Table</t>
  </si>
  <si>
    <t xml:space="preserve">B0GJS5H8XP</t>
  </si>
  <si>
    <t xml:space="preserve">W2700S00112</t>
  </si>
  <si>
    <t xml:space="preserve">LYJ-W2700S00113-Table</t>
  </si>
  <si>
    <t xml:space="preserve">B0GJS1ZX4G</t>
  </si>
  <si>
    <t xml:space="preserve">W2700S00113</t>
  </si>
  <si>
    <t xml:space="preserve">LYJ-W2700P385520-Table</t>
  </si>
  <si>
    <t xml:space="preserve">B0GJRZTX85</t>
  </si>
  <si>
    <t xml:space="preserve">W2700P385520</t>
  </si>
  <si>
    <t xml:space="preserve">LYJ-W2700P385519-Table</t>
  </si>
  <si>
    <t xml:space="preserve">B0GJRVMG2N</t>
  </si>
  <si>
    <t xml:space="preserve">W2700P385519</t>
  </si>
  <si>
    <t xml:space="preserve">LYJ-W3867S00004-Mahjong Table</t>
  </si>
  <si>
    <t xml:space="preserve">B0GJDHGXQ8</t>
  </si>
  <si>
    <t xml:space="preserve">W3867S00004</t>
  </si>
  <si>
    <t xml:space="preserve">LYJ-W2899P372855-Corner Bookshelf</t>
  </si>
  <si>
    <t xml:space="preserve">B0GJCX3JZR</t>
  </si>
  <si>
    <t xml:space="preserve">W2899P372855</t>
  </si>
  <si>
    <t xml:space="preserve">LYJ-W2899P372514-Corner Bookshelf</t>
  </si>
  <si>
    <t xml:space="preserve">B0GJD3NNNX</t>
  </si>
  <si>
    <t xml:space="preserve">W2899P372514</t>
  </si>
  <si>
    <t xml:space="preserve">LYJ-W3204P442028-Corner Bookshelf</t>
  </si>
  <si>
    <t xml:space="preserve">B0GJD24PQ5</t>
  </si>
  <si>
    <t xml:space="preserve">W3204P442028</t>
  </si>
  <si>
    <t xml:space="preserve">LYJ-W2899P372517-Corner Bookshelf</t>
  </si>
  <si>
    <t xml:space="preserve">B0GJCYKFD5</t>
  </si>
  <si>
    <t xml:space="preserve">W2899P372517</t>
  </si>
  <si>
    <t xml:space="preserve">LYJ-W2899P372516-Corner Bookshelf</t>
  </si>
  <si>
    <t xml:space="preserve">B0GJCSS2FH</t>
  </si>
  <si>
    <t xml:space="preserve">W2899P372516</t>
  </si>
  <si>
    <t xml:space="preserve">LYJ-W2899P372515-Corner Bookshelf</t>
  </si>
  <si>
    <t xml:space="preserve">B0GJD6J9K6</t>
  </si>
  <si>
    <t xml:space="preserve">W2899P372515</t>
  </si>
  <si>
    <t xml:space="preserve">LYJ-W3098P397304-bench</t>
  </si>
  <si>
    <t xml:space="preserve">B0GJ4WCW62</t>
  </si>
  <si>
    <t xml:space="preserve">W3098P397304</t>
  </si>
  <si>
    <t xml:space="preserve">LYJ-W3188S00056-bench</t>
  </si>
  <si>
    <t xml:space="preserve">B0GJ4BD5XS</t>
  </si>
  <si>
    <t xml:space="preserve">W3188S00056</t>
  </si>
  <si>
    <t xml:space="preserve">LYJ-W3188S00057-bench</t>
  </si>
  <si>
    <t xml:space="preserve">B0GJ4TLY75</t>
  </si>
  <si>
    <t xml:space="preserve">W3188S00057</t>
  </si>
  <si>
    <t xml:space="preserve">LYJ-W3098P397305-bench</t>
  </si>
  <si>
    <t xml:space="preserve">B0GJ4SJGVY</t>
  </si>
  <si>
    <t xml:space="preserve">W3098P397305</t>
  </si>
  <si>
    <t xml:space="preserve">LYJ-W3188S00058-bench</t>
  </si>
  <si>
    <t xml:space="preserve">B0GJ4YLKJK</t>
  </si>
  <si>
    <t xml:space="preserve">W3188S00058</t>
  </si>
  <si>
    <t xml:space="preserve">LYJ-W3098P397306-bench</t>
  </si>
  <si>
    <t xml:space="preserve">B0GJ53TP76</t>
  </si>
  <si>
    <t xml:space="preserve">W3098P397306</t>
  </si>
  <si>
    <t xml:space="preserve">LYJ-W3098P397301-bench</t>
  </si>
  <si>
    <t xml:space="preserve">B0GJ4QXLMR</t>
  </si>
  <si>
    <t xml:space="preserve">W3098P397301</t>
  </si>
  <si>
    <t xml:space="preserve">LYJ-W3098P397303-bench</t>
  </si>
  <si>
    <t xml:space="preserve">B0GJ4HZVY9</t>
  </si>
  <si>
    <t xml:space="preserve">W3098P397303</t>
  </si>
  <si>
    <t xml:space="preserve">LYJ-W3098P397302-bench</t>
  </si>
  <si>
    <t xml:space="preserve">B0GJ4DCT8M</t>
  </si>
  <si>
    <t xml:space="preserve">W3098P397302</t>
  </si>
  <si>
    <t xml:space="preserve">LYJ-W504S00165-BED</t>
  </si>
  <si>
    <t xml:space="preserve">B0GHN1PSRV</t>
  </si>
  <si>
    <t xml:space="preserve">LYJ-W504S00231-BED</t>
  </si>
  <si>
    <t xml:space="preserve">B0GHNKJ3YT</t>
  </si>
  <si>
    <t xml:space="preserve">LYJ-W504S00169-BED</t>
  </si>
  <si>
    <t xml:space="preserve">B0GHN99RBQ</t>
  </si>
  <si>
    <t xml:space="preserve">LYJ-W504S00167-BED</t>
  </si>
  <si>
    <t xml:space="preserve">B0GHNBR8JQ</t>
  </si>
  <si>
    <t xml:space="preserve">LYJ-W504S00230-BED</t>
  </si>
  <si>
    <t xml:space="preserve">B0GHMZ686K</t>
  </si>
  <si>
    <t xml:space="preserve">LYJ-W504S00164-BED</t>
  </si>
  <si>
    <t xml:space="preserve">B0GHNK82C3</t>
  </si>
  <si>
    <t xml:space="preserve">LYJ-W504S00168-BED</t>
  </si>
  <si>
    <t xml:space="preserve">B0GHMZRXJS</t>
  </si>
  <si>
    <t xml:space="preserve">TXJ-N733P400299E</t>
  </si>
  <si>
    <t xml:space="preserve">B0GJSJV53Y</t>
  </si>
  <si>
    <t xml:space="preserve">TXJ-N733P400299N</t>
  </si>
  <si>
    <t xml:space="preserve">B0GJSVWDLG</t>
  </si>
  <si>
    <t xml:space="preserve">TXJ-N733P400299H</t>
  </si>
  <si>
    <t xml:space="preserve">B0GJSSGD3T</t>
  </si>
  <si>
    <t xml:space="preserve">TXJ-N733P400298H</t>
  </si>
  <si>
    <t xml:space="preserve">B0GJSWQ8ZS</t>
  </si>
  <si>
    <t xml:space="preserve">TXJ-N733P400298E</t>
  </si>
  <si>
    <t xml:space="preserve">B0GJSMPSNN</t>
  </si>
  <si>
    <t xml:space="preserve">TXJ-N733P400299K</t>
  </si>
  <si>
    <t xml:space="preserve">B0GJT14JMW</t>
  </si>
  <si>
    <t xml:space="preserve">TXJ-N733P400298N</t>
  </si>
  <si>
    <t xml:space="preserve">B0GJSR48W9</t>
  </si>
  <si>
    <t xml:space="preserve">TXJ-N733P400298K</t>
  </si>
  <si>
    <t xml:space="preserve">B0GJSRWFMF</t>
  </si>
  <si>
    <t xml:space="preserve">TXJ-W2593S00048</t>
  </si>
  <si>
    <t xml:space="preserve">B0GKP23CFQ</t>
  </si>
  <si>
    <t xml:space="preserve">TXJ-W2593S00049</t>
  </si>
  <si>
    <t xml:space="preserve">B0GKNSD69P</t>
  </si>
  <si>
    <t xml:space="preserve">TXJ-W2593S00051</t>
  </si>
  <si>
    <t xml:space="preserve">B0GKNLS5J4</t>
  </si>
  <si>
    <t xml:space="preserve">TXJ-W2593S00050</t>
  </si>
  <si>
    <t xml:space="preserve">B0GKNMGNX5</t>
  </si>
  <si>
    <t xml:space="preserve">TXJ-N733-housebedroof-48K</t>
  </si>
  <si>
    <t xml:space="preserve">B0GKPJ63VZ</t>
  </si>
  <si>
    <t xml:space="preserve">TXJ-N733-housebedroof-43H</t>
  </si>
  <si>
    <t xml:space="preserve">B0GKPSF1FY</t>
  </si>
  <si>
    <t xml:space="preserve">TXJ-N733-housebedroof-43M</t>
  </si>
  <si>
    <t xml:space="preserve">B0GKPHQFM7</t>
  </si>
  <si>
    <t xml:space="preserve">TXJ-N733-housebedroof-43K</t>
  </si>
  <si>
    <t xml:space="preserve">B0GKP692MC</t>
  </si>
  <si>
    <t xml:space="preserve">TXJ-N733-housebedroof-48H</t>
  </si>
  <si>
    <t xml:space="preserve">B0GKP6GCMZ</t>
  </si>
  <si>
    <t xml:space="preserve">TXJ-N733-housebedroof-48M</t>
  </si>
  <si>
    <t xml:space="preserve">B0GKP9PWW4</t>
  </si>
  <si>
    <t xml:space="preserve">TXJ-W2593S00055</t>
  </si>
  <si>
    <t xml:space="preserve">B0GKSYNS6D</t>
  </si>
  <si>
    <t xml:space="preserve">TXJ-W2593S00061</t>
  </si>
  <si>
    <t xml:space="preserve">B0GKSX1H8Q</t>
  </si>
  <si>
    <t xml:space="preserve">TXJ-W1858P410404</t>
  </si>
  <si>
    <t xml:space="preserve">B0GL1R5179</t>
  </si>
  <si>
    <t xml:space="preserve">TXJ-W1858P410403</t>
  </si>
  <si>
    <t xml:space="preserve">B0GL1WCZBY</t>
  </si>
  <si>
    <t xml:space="preserve">TXJ-W1858P410401</t>
  </si>
  <si>
    <t xml:space="preserve">B0GL1LC6WR</t>
  </si>
  <si>
    <t xml:space="preserve">TXJ-W1858P410402</t>
  </si>
  <si>
    <t xml:space="preserve">B0GL1W1J3W</t>
  </si>
  <si>
    <t xml:space="preserve">LYJ-W1670S00035-BED-1</t>
  </si>
  <si>
    <t xml:space="preserve">B0GKM6TQ91</t>
  </si>
  <si>
    <t xml:space="preserve">LYJ-W1670S00034-BED-1</t>
  </si>
  <si>
    <t xml:space="preserve">B0GKMJXKHL</t>
  </si>
  <si>
    <t xml:space="preserve">LYJ-W3867P437348-Table</t>
  </si>
  <si>
    <t xml:space="preserve">B0GL16VXFP</t>
  </si>
  <si>
    <t xml:space="preserve">LYJ-W3867P437346-Table</t>
  </si>
  <si>
    <t xml:space="preserve">B0GL11HBVJ</t>
  </si>
  <si>
    <t xml:space="preserve">LYJ-W1670S00035-BED</t>
  </si>
  <si>
    <t xml:space="preserve">B0GJYYRPY2</t>
  </si>
  <si>
    <t xml:space="preserve">LYJ-W1670S00034-BED</t>
  </si>
  <si>
    <t xml:space="preserve">B0GJYWN7QK</t>
  </si>
  <si>
    <t xml:space="preserve">LYJ-W2593P333797-BED</t>
  </si>
  <si>
    <t xml:space="preserve">B0GKND21NJ</t>
  </si>
  <si>
    <t xml:space="preserve">LYJ-W2593P333571-BED</t>
  </si>
  <si>
    <t xml:space="preserve">B0GKNPLF9T</t>
  </si>
  <si>
    <t xml:space="preserve">LYJ-W2593P333565-BED</t>
  </si>
  <si>
    <t xml:space="preserve">B0GKNYSJD6</t>
  </si>
  <si>
    <t xml:space="preserve">LYJ-W2593P333586-BED</t>
  </si>
  <si>
    <t xml:space="preserve">B0GKNPH3GV</t>
  </si>
  <si>
    <t xml:space="preserve">LYJ-W2593P333796-BED</t>
  </si>
  <si>
    <t xml:space="preserve">B0GKNR1MKG</t>
  </si>
  <si>
    <t xml:space="preserve">LYJ-W2593P333587-BED</t>
  </si>
  <si>
    <t xml:space="preserve">B0GKNM2CFM</t>
  </si>
  <si>
    <t xml:space="preserve">TXJ-WF532198AAZ</t>
  </si>
  <si>
    <t xml:space="preserve">B0GLFSLLYR</t>
  </si>
  <si>
    <t xml:space="preserve">WF532198AAZ</t>
  </si>
  <si>
    <t xml:space="preserve">TXJ-WF532198AAG</t>
  </si>
  <si>
    <t xml:space="preserve">B0GLFQWY3Y</t>
  </si>
  <si>
    <t xml:space="preserve">TXJ-WF532198AAY</t>
  </si>
  <si>
    <t xml:space="preserve">B0GLFYW5Z9</t>
  </si>
  <si>
    <t xml:space="preserve">TXJ-N707P235043B</t>
  </si>
  <si>
    <t xml:space="preserve">B0GLG773GQ</t>
  </si>
  <si>
    <t xml:space="preserve">N707P235043B</t>
  </si>
  <si>
    <t xml:space="preserve">XZY-N820S00072K</t>
  </si>
  <si>
    <t xml:space="preserve">B0GLM9TLRX</t>
  </si>
  <si>
    <t xml:space="preserve">XZY-N820S00072E</t>
  </si>
  <si>
    <t xml:space="preserve">B0GLN6JX4Y</t>
  </si>
  <si>
    <t xml:space="preserve">XZY-N820S00072A</t>
  </si>
  <si>
    <t xml:space="preserve">B0GLMKQ6DL</t>
  </si>
  <si>
    <t xml:space="preserve">TXJ-W1716S00035</t>
  </si>
  <si>
    <t xml:space="preserve">B0GLH3WJMZ</t>
  </si>
  <si>
    <t xml:space="preserve">W1716S00035</t>
  </si>
  <si>
    <t xml:space="preserve">TXJ-W1716S00037</t>
  </si>
  <si>
    <t xml:space="preserve">B0GLH8LLP6</t>
  </si>
  <si>
    <t xml:space="preserve">W1716S00037</t>
  </si>
  <si>
    <t xml:space="preserve">TXJ-W1716S00036</t>
  </si>
  <si>
    <t xml:space="preserve">B0GLH9FJYV</t>
  </si>
  <si>
    <t xml:space="preserve">W1716S00036</t>
  </si>
  <si>
    <t xml:space="preserve">TXJ-W1716S00034</t>
  </si>
  <si>
    <t xml:space="preserve">B0GLH37DY4</t>
  </si>
  <si>
    <t xml:space="preserve">W1716S00034</t>
  </si>
  <si>
    <t xml:space="preserve">TXJ-N7090002238K</t>
  </si>
  <si>
    <t xml:space="preserve">B0GM1BJBTS</t>
  </si>
  <si>
    <t xml:space="preserve">N7090002238K</t>
  </si>
  <si>
    <t xml:space="preserve">TXJ-N7090002238D</t>
  </si>
  <si>
    <t xml:space="preserve">B0GM14VNKF</t>
  </si>
  <si>
    <t xml:space="preserve">N7090002238D</t>
  </si>
  <si>
    <t xml:space="preserve">XZY-W2186P379327</t>
  </si>
  <si>
    <t xml:space="preserve">B0GMGZXJSV</t>
  </si>
  <si>
    <t xml:space="preserve">W2186P379327</t>
  </si>
  <si>
    <t xml:space="preserve">XZY-W2186P379326</t>
  </si>
  <si>
    <t xml:space="preserve">B0GMGYHQB1</t>
  </si>
  <si>
    <t xml:space="preserve">W2186P379326</t>
  </si>
  <si>
    <t xml:space="preserve">XZY-W2186P204186</t>
  </si>
  <si>
    <t xml:space="preserve">B0GMGZLCGQ</t>
  </si>
  <si>
    <t xml:space="preserve">W2186P204186</t>
  </si>
  <si>
    <t xml:space="preserve">XZY-W2186P204185</t>
  </si>
  <si>
    <t xml:space="preserve">B0GMGN7M6Q</t>
  </si>
  <si>
    <t xml:space="preserve">W2186P204185</t>
  </si>
  <si>
    <t xml:space="preserve">XZY-W2186P204184</t>
  </si>
  <si>
    <t xml:space="preserve">B0GMGPF6X5</t>
  </si>
  <si>
    <t xml:space="preserve">W2186P204184</t>
  </si>
  <si>
    <t xml:space="preserve">XZY-W2186P204183</t>
  </si>
  <si>
    <t xml:space="preserve">B0GMGQJKXT</t>
  </si>
  <si>
    <t xml:space="preserve">W2186P204183</t>
  </si>
  <si>
    <t xml:space="preserve">TXJ-N707S195395G</t>
  </si>
  <si>
    <t xml:space="preserve">B0GMGXG2Z4</t>
  </si>
  <si>
    <t xml:space="preserve">N707S195395G</t>
  </si>
  <si>
    <t xml:space="preserve">TXJ-N707S195395B</t>
  </si>
  <si>
    <t xml:space="preserve">B0GMHFWTD8</t>
  </si>
  <si>
    <t xml:space="preserve">N707S195395B</t>
  </si>
  <si>
    <t xml:space="preserve">TXJ-N707S195395W</t>
  </si>
  <si>
    <t xml:space="preserve">B0GMHBCR5X</t>
  </si>
  <si>
    <t xml:space="preserve">N707S195395W</t>
  </si>
  <si>
    <t xml:space="preserve">TXJ-N707S170347W</t>
  </si>
  <si>
    <t xml:space="preserve">B0GMHBFRVW</t>
  </si>
  <si>
    <t xml:space="preserve">N707S170347W</t>
  </si>
  <si>
    <t xml:space="preserve">TXJ-N707S170347B</t>
  </si>
  <si>
    <t xml:space="preserve">B0GMHMK93R</t>
  </si>
  <si>
    <t xml:space="preserve">N707S170347B</t>
  </si>
  <si>
    <t xml:space="preserve">LYJ-W1670S00031-BED</t>
  </si>
  <si>
    <t xml:space="preserve">B0GLYNKGF1</t>
  </si>
  <si>
    <t xml:space="preserve">W1670S00031</t>
  </si>
  <si>
    <t xml:space="preserve">LYJ-W1670S00030-BED</t>
  </si>
  <si>
    <t xml:space="preserve">B0GLYMZZF8</t>
  </si>
  <si>
    <t xml:space="preserve">W1670S00030</t>
  </si>
  <si>
    <t xml:space="preserve">LYJ-W2580S00065-BED</t>
  </si>
  <si>
    <t xml:space="preserve">B0GLPPQZBB</t>
  </si>
  <si>
    <t xml:space="preserve">LYJ-W2580S00054-BED</t>
  </si>
  <si>
    <t xml:space="preserve">B0GLPQBKJX</t>
  </si>
  <si>
    <t xml:space="preserve">LYJ-W2580S00056-BED</t>
  </si>
  <si>
    <t xml:space="preserve">B0GLPG8NDG</t>
  </si>
  <si>
    <t xml:space="preserve">LYJ-W2580S00058-BED</t>
  </si>
  <si>
    <t xml:space="preserve">B0GLPQQDYK</t>
  </si>
  <si>
    <t xml:space="preserve">LYJ-W2580S00036-BED</t>
  </si>
  <si>
    <t xml:space="preserve">B0GLDYG8KZ</t>
  </si>
  <si>
    <t xml:space="preserve">LYJ-W2580S00035-BED</t>
  </si>
  <si>
    <t xml:space="preserve">B0GLDRR2LQ</t>
  </si>
  <si>
    <t xml:space="preserve">LYJ-LT000463AAH-BED</t>
  </si>
  <si>
    <t xml:space="preserve">B0GL6KZ25R</t>
  </si>
  <si>
    <t xml:space="preserve">LT000463AAH</t>
  </si>
  <si>
    <t xml:space="preserve">LYJ-LT000463AAG-BED</t>
  </si>
  <si>
    <t xml:space="preserve">B0GL7BMDH9</t>
  </si>
  <si>
    <t xml:space="preserve">LT000463AAG</t>
  </si>
  <si>
    <t xml:space="preserve">LYJ-LT000463AAK-BED</t>
  </si>
  <si>
    <t xml:space="preserve">B0GL6P8Q4S</t>
  </si>
  <si>
    <t xml:space="preserve">LT000463AAK</t>
  </si>
  <si>
    <t xml:space="preserve">XZY-W331P269986</t>
  </si>
  <si>
    <t xml:space="preserve">B0GN1XPZJM</t>
  </si>
  <si>
    <t xml:space="preserve">XZY-W331P269983</t>
  </si>
  <si>
    <t xml:space="preserve">B0GN2P52MM</t>
  </si>
  <si>
    <t xml:space="preserve">TXJ-W504S00269-OYU</t>
  </si>
  <si>
    <t xml:space="preserve">B0GN8K2X4H</t>
  </si>
  <si>
    <t xml:space="preserve">TXJ-W504S00270-OYU</t>
  </si>
  <si>
    <t xml:space="preserve">B0GN83Y58Y</t>
  </si>
  <si>
    <t xml:space="preserve">TXJ-W504P391013-OYU</t>
  </si>
  <si>
    <t xml:space="preserve">B0GN8GQB11</t>
  </si>
  <si>
    <t xml:space="preserve">TXJ-W504P391016-OYU</t>
  </si>
  <si>
    <t xml:space="preserve">B0GN8L5Q1T</t>
  </si>
  <si>
    <t xml:space="preserve">TXJ-W504S00274</t>
  </si>
  <si>
    <t xml:space="preserve">B0GN98DTYJ</t>
  </si>
  <si>
    <t xml:space="preserve">TXJ-W504S00275</t>
  </si>
  <si>
    <t xml:space="preserve">B0GN8CCCNH</t>
  </si>
  <si>
    <t xml:space="preserve">TXJ-W504P391091</t>
  </si>
  <si>
    <t xml:space="preserve">B0GN8RZBLB</t>
  </si>
  <si>
    <t xml:space="preserve">TXJ-W504P391092</t>
  </si>
  <si>
    <t xml:space="preserve">B0GN8NSZNP</t>
  </si>
  <si>
    <t xml:space="preserve">TXJ-W2580-Foldingstools-4329</t>
  </si>
  <si>
    <t xml:space="preserve">B0GNFGSGGP</t>
  </si>
  <si>
    <t xml:space="preserve">LYJ-W1670S00033-BED</t>
  </si>
  <si>
    <t xml:space="preserve">B0GNCWFFRX</t>
  </si>
  <si>
    <t xml:space="preserve">LYJ-W1670P428875-BED</t>
  </si>
  <si>
    <t xml:space="preserve">B0GNDNVT7M</t>
  </si>
  <si>
    <t xml:space="preserve">LYJ-W504P281004-BED</t>
  </si>
  <si>
    <t xml:space="preserve">B0GN6SVMNY</t>
  </si>
  <si>
    <t xml:space="preserve">LYJ-W504P277600-BED</t>
  </si>
  <si>
    <t xml:space="preserve">B0GN67MPM4</t>
  </si>
  <si>
    <t xml:space="preserve">LYJ-W504P277598-BED</t>
  </si>
  <si>
    <t xml:space="preserve">B0GN7HXJTC</t>
  </si>
  <si>
    <t xml:space="preserve">LYJ-W504P277596-BED</t>
  </si>
  <si>
    <t xml:space="preserve">B0GN6TQL5Z</t>
  </si>
  <si>
    <t xml:space="preserve">LYJ-W504P277595-BED</t>
  </si>
  <si>
    <t xml:space="preserve">B0GN6PQLR8</t>
  </si>
  <si>
    <t xml:space="preserve">LYJ-W2593S00051-BED</t>
  </si>
  <si>
    <t xml:space="preserve">B0GMTTZ6CH</t>
  </si>
  <si>
    <t xml:space="preserve">LYJ-W2593S00050-BED</t>
  </si>
  <si>
    <t xml:space="preserve">B0GMVR55BN</t>
  </si>
  <si>
    <t xml:space="preserve">LYJ-W2593S00049-BED</t>
  </si>
  <si>
    <t xml:space="preserve">B0GMVJ3M94</t>
  </si>
  <si>
    <t xml:space="preserve">LYJ-W2593S00048-BED</t>
  </si>
  <si>
    <t xml:space="preserve">B0GMV1XSNP</t>
  </si>
  <si>
    <t xml:space="preserve">LYJ-W1670P420454-BED</t>
  </si>
  <si>
    <t xml:space="preserve">B0GMQ9Q7GT</t>
  </si>
  <si>
    <t xml:space="preserve">W1670P420454</t>
  </si>
  <si>
    <t xml:space="preserve">LYJ-W1670P420450-BED</t>
  </si>
  <si>
    <t xml:space="preserve">B0GMQHH47J</t>
  </si>
  <si>
    <t xml:space="preserve">W1670P420450</t>
  </si>
  <si>
    <t xml:space="preserve">LYJ-W1670P420448-BED</t>
  </si>
  <si>
    <t xml:space="preserve">B0GMQPNF1V</t>
  </si>
  <si>
    <t xml:space="preserve">W1670P420448</t>
  </si>
  <si>
    <t xml:space="preserve">XZY-WF305182AAK</t>
  </si>
  <si>
    <t xml:space="preserve">B0GPPN8GKB</t>
  </si>
  <si>
    <t xml:space="preserve">WF305182AAK</t>
  </si>
  <si>
    <t xml:space="preserve">XZY-WF305182AAB</t>
  </si>
  <si>
    <t xml:space="preserve">B0GPPR24H7</t>
  </si>
  <si>
    <t xml:space="preserve">WF305182AAB</t>
  </si>
  <si>
    <t xml:space="preserve">XZY-WF305182AAD</t>
  </si>
  <si>
    <t xml:space="preserve">B0GPP8ZFV3</t>
  </si>
  <si>
    <t xml:space="preserve">WF305182AAD</t>
  </si>
  <si>
    <t xml:space="preserve">TXJ-W3867-caihui1-7146</t>
  </si>
  <si>
    <t xml:space="preserve">B0GPQ9H9WB</t>
  </si>
  <si>
    <t xml:space="preserve">XZY-N770P234486T</t>
  </si>
  <si>
    <t xml:space="preserve">B0GPQFP88W</t>
  </si>
  <si>
    <t xml:space="preserve">N770P234486T</t>
  </si>
  <si>
    <t xml:space="preserve">XZY-N770P234486G</t>
  </si>
  <si>
    <t xml:space="preserve">B0GPQD1MCL</t>
  </si>
  <si>
    <t xml:space="preserve">N770P234486G</t>
  </si>
  <si>
    <t xml:space="preserve">XZY-N770P234486F</t>
  </si>
  <si>
    <t xml:space="preserve">B0GPQQLPKJ</t>
  </si>
  <si>
    <t xml:space="preserve">N770P234486F</t>
  </si>
  <si>
    <t xml:space="preserve">LYJ-W1670S00032-BED</t>
  </si>
  <si>
    <t xml:space="preserve">B0GNCQQ24F</t>
  </si>
  <si>
    <t xml:space="preserve">TXJ-W2593P437121</t>
  </si>
  <si>
    <t xml:space="preserve">B0GPW51NX1</t>
  </si>
  <si>
    <t xml:space="preserve">TXJ-W2593P437118</t>
  </si>
  <si>
    <t xml:space="preserve">B0GPW5CV9P</t>
  </si>
  <si>
    <t xml:space="preserve">TXJ-W2593P437117</t>
  </si>
  <si>
    <t xml:space="preserve">B0GPVXSZQX</t>
  </si>
  <si>
    <t xml:space="preserve">XZY-W2729P199003</t>
  </si>
  <si>
    <t xml:space="preserve">B0GPVQ425X</t>
  </si>
  <si>
    <t xml:space="preserve">W2729P199003</t>
  </si>
  <si>
    <t xml:space="preserve">XZY-W2729P199001</t>
  </si>
  <si>
    <t xml:space="preserve">B0GPVHTHND</t>
  </si>
  <si>
    <t xml:space="preserve">W2729P199001</t>
  </si>
  <si>
    <t xml:space="preserve">TXJ-W2593P437109</t>
  </si>
  <si>
    <t xml:space="preserve">B0GPVQJB4N</t>
  </si>
  <si>
    <t xml:space="preserve">TXJ-W2593P457237</t>
  </si>
  <si>
    <t xml:space="preserve">B0GPWPY92W</t>
  </si>
  <si>
    <t xml:space="preserve">TXJ-N733S415411M</t>
  </si>
  <si>
    <t xml:space="preserve">B0GPW2N1BT</t>
  </si>
  <si>
    <t xml:space="preserve">TXJ-N733S415411E</t>
  </si>
  <si>
    <t xml:space="preserve">B0GPWNBGCP</t>
  </si>
  <si>
    <t xml:space="preserve">TXJ-N733S415411K</t>
  </si>
  <si>
    <t xml:space="preserve">B0GPWPPB7L</t>
  </si>
  <si>
    <t xml:space="preserve">TXJ-W2580S00077</t>
  </si>
  <si>
    <t xml:space="preserve">B0GQ8F4KVG</t>
  </si>
  <si>
    <t xml:space="preserve">TXJ-W2580S00091</t>
  </si>
  <si>
    <t xml:space="preserve">B0GQ94ZGG9</t>
  </si>
  <si>
    <t xml:space="preserve">TXJ-W2593P409123</t>
  </si>
  <si>
    <t xml:space="preserve">B0GQPGSTWH</t>
  </si>
  <si>
    <t xml:space="preserve">W2593P409123</t>
  </si>
  <si>
    <t xml:space="preserve">TXJ-W2593P409122</t>
  </si>
  <si>
    <t xml:space="preserve">B0GQPLBDKY</t>
  </si>
  <si>
    <t xml:space="preserve">W2593P409122</t>
  </si>
  <si>
    <t xml:space="preserve">TXJ-W2593S00039-QW-OYU</t>
  </si>
  <si>
    <t xml:space="preserve">B0GQPRT1BZ</t>
  </si>
  <si>
    <t xml:space="preserve">TXJ-W2593S00065</t>
  </si>
  <si>
    <t xml:space="preserve">B0GQPRR6DM</t>
  </si>
  <si>
    <t xml:space="preserve">TXJ-W2593S00054</t>
  </si>
  <si>
    <t xml:space="preserve">B0GQPYYCJ4</t>
  </si>
  <si>
    <t xml:space="preserve">TXJ-W2593S00053</t>
  </si>
  <si>
    <t xml:space="preserve">B0GQPSHWM5</t>
  </si>
  <si>
    <t xml:space="preserve">TXJ-W504P411197</t>
  </si>
  <si>
    <t xml:space="preserve">B0GR67SDCN</t>
  </si>
  <si>
    <t xml:space="preserve">W504P411197</t>
  </si>
  <si>
    <t xml:space="preserve">TXJ-W504P287642</t>
  </si>
  <si>
    <t xml:space="preserve">B0GR5S85ZV</t>
  </si>
  <si>
    <t xml:space="preserve">W504P287642</t>
  </si>
  <si>
    <t xml:space="preserve">TXJ-W504P287643</t>
  </si>
  <si>
    <t xml:space="preserve">B0GR5QN1FT</t>
  </si>
  <si>
    <t xml:space="preserve">W504P287643</t>
  </si>
  <si>
    <t xml:space="preserve">TXJ-W504P287652</t>
  </si>
  <si>
    <t xml:space="preserve">B0GR96BCGR</t>
  </si>
  <si>
    <t xml:space="preserve">W504P287652</t>
  </si>
  <si>
    <t xml:space="preserve">TXJ-W504P287651</t>
  </si>
  <si>
    <t xml:space="preserve">B0GR9B5SKW</t>
  </si>
  <si>
    <t xml:space="preserve">W504P287651</t>
  </si>
  <si>
    <t xml:space="preserve">TXJ-W504P411198</t>
  </si>
  <si>
    <t xml:space="preserve">B0GR9BHN1F</t>
  </si>
  <si>
    <t xml:space="preserve">W504P429539</t>
  </si>
  <si>
    <t xml:space="preserve">TXJ-W504P287658</t>
  </si>
  <si>
    <t xml:space="preserve">B0GR9MLSZZ</t>
  </si>
  <si>
    <t xml:space="preserve">W504P287658</t>
  </si>
  <si>
    <t xml:space="preserve">TXJ-W504P287657</t>
  </si>
  <si>
    <t xml:space="preserve">B0GR9CD1PS</t>
  </si>
  <si>
    <t xml:space="preserve">W504P287657</t>
  </si>
  <si>
    <t xml:space="preserve">TXJ-W504P411200</t>
  </si>
  <si>
    <t xml:space="preserve">B0GR9BWNZS</t>
  </si>
  <si>
    <t xml:space="preserve">W504P411200</t>
  </si>
  <si>
    <t xml:space="preserve">TXJ-W2580S00075</t>
  </si>
  <si>
    <t xml:space="preserve">B0GR9VJF3Q</t>
  </si>
  <si>
    <t xml:space="preserve">TXJ-W2580S00074</t>
  </si>
  <si>
    <t xml:space="preserve">B0GR9VB61J</t>
  </si>
  <si>
    <t xml:space="preserve">TXJ-W2593P367066-OYU</t>
  </si>
  <si>
    <t xml:space="preserve">B0GRGVWD82</t>
  </si>
  <si>
    <t xml:space="preserve">TXJ-N733S415358P</t>
  </si>
  <si>
    <t xml:space="preserve">B0GRHD7RBS</t>
  </si>
  <si>
    <t xml:space="preserve">TXJ-N733S415358E</t>
  </si>
  <si>
    <t xml:space="preserve">B0GRHGJHY8</t>
  </si>
  <si>
    <t xml:space="preserve">TXJ-N733S415358K</t>
  </si>
  <si>
    <t xml:space="preserve">B0GRH7Z68X</t>
  </si>
  <si>
    <t xml:space="preserve">LXW-N704P395520E-OYU</t>
  </si>
  <si>
    <t xml:space="preserve">B0GRMQP7Z6</t>
  </si>
  <si>
    <t xml:space="preserve">N704P395520E</t>
  </si>
  <si>
    <t xml:space="preserve">LXW-N704P395520K-OYU</t>
  </si>
  <si>
    <t xml:space="preserve">B0GRMFDN4T</t>
  </si>
  <si>
    <t xml:space="preserve">N704P395520K</t>
  </si>
  <si>
    <t xml:space="preserve">LXW-N704P402444K-OYU</t>
  </si>
  <si>
    <t xml:space="preserve">B0GRMXDCDG</t>
  </si>
  <si>
    <t xml:space="preserve">N704P402444K</t>
  </si>
  <si>
    <t xml:space="preserve">LXW-N704P402444F-OYU</t>
  </si>
  <si>
    <t xml:space="preserve">B0GRMSX6X9</t>
  </si>
  <si>
    <t xml:space="preserve">N704P402444F</t>
  </si>
  <si>
    <t xml:space="preserve">TXJ-W640P443546</t>
  </si>
  <si>
    <t xml:space="preserve">B0GRTMLM33</t>
  </si>
  <si>
    <t xml:space="preserve">W640P443546</t>
  </si>
  <si>
    <t xml:space="preserve">TXJ-W640P443545</t>
  </si>
  <si>
    <t xml:space="preserve">B0GRTXSGS1</t>
  </si>
  <si>
    <t xml:space="preserve">W640P443545</t>
  </si>
  <si>
    <t xml:space="preserve">TXJ-W640P443544</t>
  </si>
  <si>
    <t xml:space="preserve">B0GRTY8DDR</t>
  </si>
  <si>
    <t xml:space="preserve">W640P443544</t>
  </si>
  <si>
    <t xml:space="preserve">TXJ-W640P443543</t>
  </si>
  <si>
    <t xml:space="preserve">B0GRTZ5VBG</t>
  </si>
  <si>
    <t xml:space="preserve">W640P443543</t>
  </si>
  <si>
    <t xml:space="preserve">TXJ-W640P443542</t>
  </si>
  <si>
    <t xml:space="preserve">B0GRTWPVR7</t>
  </si>
  <si>
    <t xml:space="preserve">W640P443542</t>
  </si>
  <si>
    <t xml:space="preserve">TXJ-W640P443541</t>
  </si>
  <si>
    <t xml:space="preserve">B0GRTYLWMW</t>
  </si>
  <si>
    <t xml:space="preserve">W640P443541</t>
  </si>
  <si>
    <t xml:space="preserve">TXJ-W640P443517</t>
  </si>
  <si>
    <t xml:space="preserve">B0GRV2GR8Y</t>
  </si>
  <si>
    <t xml:space="preserve">W640P443517</t>
  </si>
  <si>
    <t xml:space="preserve">LYJ-W2700P431035-SOFA</t>
  </si>
  <si>
    <t xml:space="preserve">B0GRVQY1SG</t>
  </si>
  <si>
    <t xml:space="preserve">W2700P431035</t>
  </si>
  <si>
    <t xml:space="preserve">LYJ-W2700P431034-SOFA</t>
  </si>
  <si>
    <t xml:space="preserve">B0GRVCDSWR</t>
  </si>
  <si>
    <t xml:space="preserve">W2700P431034</t>
  </si>
  <si>
    <t xml:space="preserve">LYJ-W2700P431033-SOFA</t>
  </si>
  <si>
    <t xml:space="preserve">B0GRVDX7WV</t>
  </si>
  <si>
    <t xml:space="preserve">W2700P431033</t>
  </si>
  <si>
    <t xml:space="preserve">LYJ-T3971P449920-TABLE</t>
  </si>
  <si>
    <t xml:space="preserve">B0GRTMTS5Z</t>
  </si>
  <si>
    <t xml:space="preserve">T3971P449920</t>
  </si>
  <si>
    <t xml:space="preserve">LYJ-T3971P446978-TABLE</t>
  </si>
  <si>
    <t xml:space="preserve">B0GRTTCNH4</t>
  </si>
  <si>
    <t xml:space="preserve">T3971P446978</t>
  </si>
  <si>
    <t xml:space="preserve">LYJ-T3971P446942-TABLE</t>
  </si>
  <si>
    <t xml:space="preserve">B0GRTXYKJ7</t>
  </si>
  <si>
    <t xml:space="preserve">T3971P446942</t>
  </si>
  <si>
    <t xml:space="preserve">LYJ-T3971P451473-TABLE</t>
  </si>
  <si>
    <t xml:space="preserve">B0GRTZWYYZ</t>
  </si>
  <si>
    <t xml:space="preserve">T3971P451473</t>
  </si>
  <si>
    <t xml:space="preserve">LYJ-T3971P451449-TABLE</t>
  </si>
  <si>
    <t xml:space="preserve">B0GRTMTDJV</t>
  </si>
  <si>
    <t xml:space="preserve">T3971P451449</t>
  </si>
  <si>
    <t xml:space="preserve">LYJ-T3971P452393-TABLE</t>
  </si>
  <si>
    <t xml:space="preserve">B0GRV432RZ</t>
  </si>
  <si>
    <t xml:space="preserve">T3971P452393</t>
  </si>
  <si>
    <t xml:space="preserve">LYJ-T3971P454197-TABLE</t>
  </si>
  <si>
    <t xml:space="preserve">B0GRN44MSB</t>
  </si>
  <si>
    <t xml:space="preserve">T3971P454197</t>
  </si>
  <si>
    <t xml:space="preserve">LYJ-T3971P454069-TABLE</t>
  </si>
  <si>
    <t xml:space="preserve">B0GRN5FBZR</t>
  </si>
  <si>
    <t xml:space="preserve">T3971P454069</t>
  </si>
  <si>
    <t xml:space="preserve">LYJ-T3971P454034-TABLE</t>
  </si>
  <si>
    <t xml:space="preserve">B0GRN3X7C9</t>
  </si>
  <si>
    <t xml:space="preserve">T3971P454034</t>
  </si>
  <si>
    <t xml:space="preserve">LYJ-T3971P417338-TABLE</t>
  </si>
  <si>
    <t xml:space="preserve">B0GRNJRR7R</t>
  </si>
  <si>
    <t xml:space="preserve">T3971P417338</t>
  </si>
  <si>
    <t xml:space="preserve">LYJ-N820S00079E-BED</t>
  </si>
  <si>
    <t xml:space="preserve">B0GRMCLPNF</t>
  </si>
  <si>
    <t xml:space="preserve">N820S00079E</t>
  </si>
  <si>
    <t xml:space="preserve">LYJ-N820S00079K-BED</t>
  </si>
  <si>
    <t xml:space="preserve">B0GRL2CY29</t>
  </si>
  <si>
    <t xml:space="preserve">N820S00079K</t>
  </si>
  <si>
    <t xml:space="preserve">LYJ-N733S407545D-BED</t>
  </si>
  <si>
    <t xml:space="preserve">B0GRFF6R3P</t>
  </si>
  <si>
    <t xml:space="preserve">N733S407545D</t>
  </si>
  <si>
    <t xml:space="preserve">LYJ-N733S407545E-BED</t>
  </si>
  <si>
    <t xml:space="preserve">B0GRFS8L65</t>
  </si>
  <si>
    <t xml:space="preserve">N733S407545E</t>
  </si>
  <si>
    <t xml:space="preserve">LYJ-N733S407545K-BED</t>
  </si>
  <si>
    <t xml:space="preserve">B0GRFQRR7S</t>
  </si>
  <si>
    <t xml:space="preserve">N733S407545K</t>
  </si>
  <si>
    <t xml:space="preserve">LYJ-W504S00275-BED</t>
  </si>
  <si>
    <t xml:space="preserve">B0GR9B4M5B</t>
  </si>
  <si>
    <t xml:space="preserve">LYJ-W504S00274-BED</t>
  </si>
  <si>
    <t xml:space="preserve">B0GR9B5JFT</t>
  </si>
  <si>
    <t xml:space="preserve">LYJ-W504P391092-BED</t>
  </si>
  <si>
    <t xml:space="preserve">B0GR941BYP</t>
  </si>
  <si>
    <t xml:space="preserve">LYJ-W504P391091-BED</t>
  </si>
  <si>
    <t xml:space="preserve">B0GR97XFQL</t>
  </si>
  <si>
    <t xml:space="preserve">LYJ-W504S00243-BED</t>
  </si>
  <si>
    <t xml:space="preserve">B0GR4R7M2P</t>
  </si>
  <si>
    <t xml:space="preserve">LYJ-W504S00173-BED</t>
  </si>
  <si>
    <t xml:space="preserve">B0GR4L7CJV</t>
  </si>
  <si>
    <t xml:space="preserve">LYJ-W504S00172-BED</t>
  </si>
  <si>
    <t xml:space="preserve">B0GR4RPB2F</t>
  </si>
  <si>
    <t xml:space="preserve">LYJ-W504S00171-BED</t>
  </si>
  <si>
    <t xml:space="preserve">B0GR4P67T6</t>
  </si>
  <si>
    <t xml:space="preserve">LYJ-W1935P361022-BED</t>
  </si>
  <si>
    <t xml:space="preserve">B0GPWHHZCV</t>
  </si>
  <si>
    <t xml:space="preserve">W1935P361022</t>
  </si>
  <si>
    <t xml:space="preserve">LYJ-W1935P361019-BED</t>
  </si>
  <si>
    <t xml:space="preserve">B0GPVFSSVB</t>
  </si>
  <si>
    <t xml:space="preserve">W1935P361019</t>
  </si>
  <si>
    <t xml:space="preserve">LYJ-W1935P361016-BED</t>
  </si>
  <si>
    <t xml:space="preserve">B0GPW1CT5V</t>
  </si>
  <si>
    <t xml:space="preserve">W1935P361016</t>
  </si>
  <si>
    <t xml:space="preserve">LYJ-W1935P361013-BED</t>
  </si>
  <si>
    <t xml:space="preserve">B0GPW5B3T9</t>
  </si>
  <si>
    <t xml:space="preserve">W1935P361013</t>
  </si>
  <si>
    <t xml:space="preserve">TXJ-W2530P419012</t>
  </si>
  <si>
    <t xml:space="preserve">B0GS1LX31G</t>
  </si>
  <si>
    <t xml:space="preserve">W2530P419012</t>
  </si>
  <si>
    <t xml:space="preserve">TXJ-W2530P419005</t>
  </si>
  <si>
    <t xml:space="preserve">B0GS1JRHW4</t>
  </si>
  <si>
    <t xml:space="preserve">W2530P419005</t>
  </si>
  <si>
    <t xml:space="preserve">TXJ-W2530P419008</t>
  </si>
  <si>
    <t xml:space="preserve">B0GS15T75L</t>
  </si>
  <si>
    <t xml:space="preserve">W2530P419008</t>
  </si>
  <si>
    <t xml:space="preserve">TXJ-W2530P418996</t>
  </si>
  <si>
    <t xml:space="preserve">B0GS12BZBQ</t>
  </si>
  <si>
    <t xml:space="preserve">W2530P418996</t>
  </si>
  <si>
    <t xml:space="preserve">LXW-N704P270707K-OYU</t>
  </si>
  <si>
    <t xml:space="preserve">B0GS2BWQ9D</t>
  </si>
  <si>
    <t xml:space="preserve">N704P270707K</t>
  </si>
  <si>
    <t xml:space="preserve">LXW-N704P402453K-OYU</t>
  </si>
  <si>
    <t xml:space="preserve">B0GS2C4F1H</t>
  </si>
  <si>
    <t xml:space="preserve">N704P402453K</t>
  </si>
  <si>
    <t xml:space="preserve">TXJ-W504S00280</t>
  </si>
  <si>
    <t xml:space="preserve">B0GS4SF6LF</t>
  </si>
  <si>
    <t xml:space="preserve">TXJ-W504S00279</t>
  </si>
  <si>
    <t xml:space="preserve">B0GS4RW62H</t>
  </si>
  <si>
    <t xml:space="preserve">LXW-N704P379111N-OYU</t>
  </si>
  <si>
    <t xml:space="preserve">B0GS565WTP</t>
  </si>
  <si>
    <t xml:space="preserve">LXW-N704P379111P-OYU</t>
  </si>
  <si>
    <t xml:space="preserve">B0GS55GQ6X</t>
  </si>
  <si>
    <t xml:space="preserve">LXW-N704P380550D-OYU</t>
  </si>
  <si>
    <t xml:space="preserve">B0GS8BDXPH</t>
  </si>
  <si>
    <t xml:space="preserve">N704P380550D</t>
  </si>
  <si>
    <t xml:space="preserve">LXW-N704P380552P-OYU</t>
  </si>
  <si>
    <t xml:space="preserve">B0GS8WT426</t>
  </si>
  <si>
    <t xml:space="preserve">N704P380552P</t>
  </si>
  <si>
    <t xml:space="preserve">LXW-W808P389334-OYU</t>
  </si>
  <si>
    <t xml:space="preserve">B0GSCQY59H</t>
  </si>
  <si>
    <t xml:space="preserve">W808P389334</t>
  </si>
  <si>
    <t xml:space="preserve">TXJ-W640P443558</t>
  </si>
  <si>
    <t xml:space="preserve">B0GSF7QK26</t>
  </si>
  <si>
    <t xml:space="preserve">W640P443558</t>
  </si>
  <si>
    <t xml:space="preserve">TXJ-W640P443557</t>
  </si>
  <si>
    <t xml:space="preserve">B0GSFBH9HV</t>
  </si>
  <si>
    <t xml:space="preserve">W640P443557</t>
  </si>
  <si>
    <t xml:space="preserve">TXJ-W640P443555</t>
  </si>
  <si>
    <t xml:space="preserve">B0GSFBHDHV</t>
  </si>
  <si>
    <t xml:space="preserve">W640P443555</t>
  </si>
  <si>
    <t xml:space="preserve">TXJ-W640P443554</t>
  </si>
  <si>
    <t xml:space="preserve">B0GSF345V1</t>
  </si>
  <si>
    <t xml:space="preserve">W640P443554</t>
  </si>
  <si>
    <t xml:space="preserve">TXJ-W640P443552</t>
  </si>
  <si>
    <t xml:space="preserve">B0GSFG9T9X</t>
  </si>
  <si>
    <t xml:space="preserve">W640P443552</t>
  </si>
  <si>
    <t xml:space="preserve">TXJ-W640P443549</t>
  </si>
  <si>
    <t xml:space="preserve">B0GSF52633</t>
  </si>
  <si>
    <t xml:space="preserve">W640P443549</t>
  </si>
  <si>
    <t xml:space="preserve">TXJ-W640P443551</t>
  </si>
  <si>
    <t xml:space="preserve">B0GSDZR2HJ</t>
  </si>
  <si>
    <t xml:space="preserve">W640P443551</t>
  </si>
  <si>
    <t xml:space="preserve">TXJ-W504S00272</t>
  </si>
  <si>
    <t xml:space="preserve">B0GSFT5SKC</t>
  </si>
  <si>
    <t xml:space="preserve">W504S00272</t>
  </si>
  <si>
    <t xml:space="preserve">TXJ-W504S00273-OYU</t>
  </si>
  <si>
    <t xml:space="preserve">B0GSFP71MP</t>
  </si>
  <si>
    <t xml:space="preserve">W504S00273</t>
  </si>
  <si>
    <t xml:space="preserve">LXW-N704P414606E-OYU</t>
  </si>
  <si>
    <t xml:space="preserve">B0GSG8YX2N</t>
  </si>
  <si>
    <t xml:space="preserve">N704P414606E</t>
  </si>
  <si>
    <t xml:space="preserve">TXJ-W2593P437121-OYU</t>
  </si>
  <si>
    <t xml:space="preserve">B0GSFZSGB9</t>
  </si>
  <si>
    <t xml:space="preserve">TXJ-W2593P437118-OYU</t>
  </si>
  <si>
    <t xml:space="preserve">B0GSFZL1Y2</t>
  </si>
  <si>
    <t xml:space="preserve">TXJ-W2593P437117-OYU</t>
  </si>
  <si>
    <t xml:space="preserve">B0GSG3BT8F</t>
  </si>
  <si>
    <t xml:space="preserve">LXW-N843P254845W-OYU</t>
  </si>
  <si>
    <t xml:space="preserve">B0GSJKPKJR</t>
  </si>
  <si>
    <t xml:space="preserve">N843P254845W</t>
  </si>
  <si>
    <t xml:space="preserve">LXW-N843P254861W-OYU</t>
  </si>
  <si>
    <t xml:space="preserve">B0GSJNV7VK</t>
  </si>
  <si>
    <t xml:space="preserve">N843P254861W</t>
  </si>
  <si>
    <t xml:space="preserve">TXJ-W640P443497</t>
  </si>
  <si>
    <t xml:space="preserve">B0GSJHPP9L</t>
  </si>
  <si>
    <t xml:space="preserve">W640P443497</t>
  </si>
  <si>
    <t xml:space="preserve">TXJ-W640P443496</t>
  </si>
  <si>
    <t xml:space="preserve">B0GSJH1XC8</t>
  </si>
  <si>
    <t xml:space="preserve">W640P443496</t>
  </si>
  <si>
    <t xml:space="preserve">TXJ-W640P443492</t>
  </si>
  <si>
    <t xml:space="preserve">B0GSJQT97Q</t>
  </si>
  <si>
    <t xml:space="preserve">W640P443492</t>
  </si>
  <si>
    <t xml:space="preserve">TXJ-W640P443484</t>
  </si>
  <si>
    <t xml:space="preserve">B0GSJN7ZPW</t>
  </si>
  <si>
    <t xml:space="preserve">W640P443484</t>
  </si>
  <si>
    <t xml:space="preserve">TXJ-W640P443483</t>
  </si>
  <si>
    <t xml:space="preserve">B0GSJS1YBK</t>
  </si>
  <si>
    <t xml:space="preserve">W640P443483</t>
  </si>
  <si>
    <t xml:space="preserve">TXJ-W640P443420</t>
  </si>
  <si>
    <t xml:space="preserve">B0GSJQ1RNH</t>
  </si>
  <si>
    <t xml:space="preserve">W640P443420</t>
  </si>
  <si>
    <t xml:space="preserve">TXJ-W640P443413</t>
  </si>
  <si>
    <t xml:space="preserve">B0GSJN1QZZ</t>
  </si>
  <si>
    <t xml:space="preserve">W640P443413</t>
  </si>
  <si>
    <t xml:space="preserve">LXW-W1687P170692</t>
  </si>
  <si>
    <t xml:space="preserve">B0GSQJCBW8</t>
  </si>
  <si>
    <t xml:space="preserve">W1687P170692</t>
  </si>
  <si>
    <t xml:space="preserve">LXW-W1687P170693</t>
  </si>
  <si>
    <t xml:space="preserve">B0GSQQ2R3S</t>
  </si>
  <si>
    <t xml:space="preserve">W1687P170693</t>
  </si>
  <si>
    <t xml:space="preserve">LXW-W1687P221394</t>
  </si>
  <si>
    <t xml:space="preserve">B0GSQPWPHD</t>
  </si>
  <si>
    <t xml:space="preserve">W1687P221394</t>
  </si>
  <si>
    <t xml:space="preserve">XZY-N704P402446D</t>
  </si>
  <si>
    <t xml:space="preserve">B0GSR13NMY</t>
  </si>
  <si>
    <t xml:space="preserve">N704P402446D</t>
  </si>
  <si>
    <t xml:space="preserve">XZY-N704P402446E</t>
  </si>
  <si>
    <t xml:space="preserve">B0GSR3HJXQ</t>
  </si>
  <si>
    <t xml:space="preserve">N704P402446E</t>
  </si>
  <si>
    <t xml:space="preserve">LYJ-N733S415411M-BED</t>
  </si>
  <si>
    <t xml:space="preserve">B0GSFVL82W</t>
  </si>
  <si>
    <t xml:space="preserve">LYJ-N733S415411E-BED</t>
  </si>
  <si>
    <t xml:space="preserve">B0GSFSMXJ6</t>
  </si>
  <si>
    <t xml:space="preserve">LYJ-N733S415411K-BED</t>
  </si>
  <si>
    <t xml:space="preserve">B0GSFWVP47</t>
  </si>
  <si>
    <t xml:space="preserve">LYJ-W504S00273-BED</t>
  </si>
  <si>
    <t xml:space="preserve">B0GS9CYYN2</t>
  </si>
  <si>
    <t xml:space="preserve">LYJ-W504S00272-BED</t>
  </si>
  <si>
    <t xml:space="preserve">B0GS92LQ2Y</t>
  </si>
  <si>
    <t xml:space="preserve">LYJ-W697P435884-BED</t>
  </si>
  <si>
    <t xml:space="preserve">B0GS4RTRB9</t>
  </si>
  <si>
    <t xml:space="preserve">LYJ-W697P435882-BED</t>
  </si>
  <si>
    <t xml:space="preserve">B0GS4WFFBH</t>
  </si>
  <si>
    <t xml:space="preserve">LYJ-W697P435880-BED</t>
  </si>
  <si>
    <t xml:space="preserve">B0GS4SQ697</t>
  </si>
  <si>
    <t xml:space="preserve">LYJ-W697S00042-BED</t>
  </si>
  <si>
    <t xml:space="preserve">B0GS1F9SD7</t>
  </si>
  <si>
    <t xml:space="preserve">W697S00042</t>
  </si>
  <si>
    <t xml:space="preserve">LYJ-W697S00041-BED</t>
  </si>
  <si>
    <t xml:space="preserve">B0GRZY43PR</t>
  </si>
  <si>
    <t xml:space="preserve">W697S00041</t>
  </si>
  <si>
    <t xml:space="preserve">LYJ-N733S351668M-BED</t>
  </si>
  <si>
    <t xml:space="preserve">B0GRZYBMPZ</t>
  </si>
  <si>
    <t xml:space="preserve">TXJ-N733S415411M-WAT</t>
  </si>
  <si>
    <t xml:space="preserve">B0GT8C21VM</t>
  </si>
  <si>
    <t xml:space="preserve">TXJ-N733S415411E-GT</t>
  </si>
  <si>
    <t xml:space="preserve">B0GT81Q567</t>
  </si>
  <si>
    <t xml:space="preserve">TXJ-N733S415411K-WT</t>
  </si>
  <si>
    <t xml:space="preserve">B0GT8FX3CR</t>
  </si>
  <si>
    <t xml:space="preserve">LXW-W5216S00001-OYU</t>
  </si>
  <si>
    <t xml:space="preserve">B0GT8N6MRT</t>
  </si>
  <si>
    <t xml:space="preserve">W5216S00001</t>
  </si>
  <si>
    <t xml:space="preserve">LXW-W5216S00002-OYU</t>
  </si>
  <si>
    <t xml:space="preserve">B0GT8NW763</t>
  </si>
  <si>
    <t xml:space="preserve">W5216S00002</t>
  </si>
  <si>
    <t xml:space="preserve">TXJ-W2580S00073</t>
  </si>
  <si>
    <t xml:space="preserve">B0GT9LG1H1</t>
  </si>
  <si>
    <t xml:space="preserve">W2580S00073</t>
  </si>
  <si>
    <t xml:space="preserve">TXJ-W2580S00072</t>
  </si>
  <si>
    <t xml:space="preserve">B0GT961B6W</t>
  </si>
  <si>
    <t xml:space="preserve">W2580S00072</t>
  </si>
  <si>
    <t xml:space="preserve">LXW-W2108S00172</t>
  </si>
  <si>
    <t xml:space="preserve">B0GTQMMCQM</t>
  </si>
  <si>
    <t xml:space="preserve">W2108S00172</t>
  </si>
  <si>
    <t xml:space="preserve">LXW-W2108S00173</t>
  </si>
  <si>
    <t xml:space="preserve">B0GTQKGD4Q</t>
  </si>
  <si>
    <t xml:space="preserve">W2108S00173</t>
  </si>
  <si>
    <t xml:space="preserve">LXW-W2108S00174</t>
  </si>
  <si>
    <t xml:space="preserve">B0GTQF1ZFL</t>
  </si>
  <si>
    <t xml:space="preserve">W2108S00174</t>
  </si>
  <si>
    <t xml:space="preserve">LXW-W2108S00175</t>
  </si>
  <si>
    <t xml:space="preserve">B0GTQF433M</t>
  </si>
  <si>
    <t xml:space="preserve">W2108S00175</t>
  </si>
  <si>
    <t xml:space="preserve">LXW-N704P402445K</t>
  </si>
  <si>
    <t xml:space="preserve">B0GTQKH7V8</t>
  </si>
  <si>
    <t xml:space="preserve">LXW-N704P402445F</t>
  </si>
  <si>
    <t xml:space="preserve">B0GTQ8XGWJ</t>
  </si>
  <si>
    <t xml:space="preserve">LYJ-LP000566AAE-2-BED</t>
  </si>
  <si>
    <t xml:space="preserve">B0G6B3BNQM</t>
  </si>
  <si>
    <t xml:space="preserve">LP000566AAE-2</t>
  </si>
  <si>
    <t xml:space="preserve">LYJ-LP000865AAE-1-BED</t>
  </si>
  <si>
    <t xml:space="preserve">B0G6B6HCKF</t>
  </si>
  <si>
    <t xml:space="preserve">LP000865AAE-1</t>
  </si>
  <si>
    <t xml:space="preserve">LYJ-LP000865AAK-1-BED</t>
  </si>
  <si>
    <t xml:space="preserve">B0G6B3BVQ6</t>
  </si>
  <si>
    <t xml:space="preserve">LP000865AAK-1</t>
  </si>
  <si>
    <t xml:space="preserve">LYJ-LP000899AAE-1-BED</t>
  </si>
  <si>
    <t xml:space="preserve">B0G6B6D1DW</t>
  </si>
  <si>
    <t xml:space="preserve">LP000899AAE-1</t>
  </si>
  <si>
    <t xml:space="preserve">LYJ-LP000899AAK-1-BED</t>
  </si>
  <si>
    <t xml:space="preserve">B0G6B78WPQ</t>
  </si>
  <si>
    <t xml:space="preserve">LP000899AAK-1</t>
  </si>
  <si>
    <t xml:space="preserve">LIU-SF000187AAA-NEW-BED</t>
  </si>
  <si>
    <t xml:space="preserve">B0GMPDCHK3</t>
  </si>
  <si>
    <t xml:space="preserve">LYJ-N733S369272E-BED</t>
  </si>
  <si>
    <t xml:space="preserve">B0GMGXXH99</t>
  </si>
  <si>
    <t xml:space="preserve">LYJ-N733S369272K-BED</t>
  </si>
  <si>
    <t xml:space="preserve">B0GMH7P9Q8</t>
  </si>
  <si>
    <t xml:space="preserve">LXW-W1885S00319</t>
  </si>
  <si>
    <t xml:space="preserve">B0GTVDL1B8</t>
  </si>
  <si>
    <t xml:space="preserve">W1885S00319</t>
  </si>
  <si>
    <t xml:space="preserve">LXW-W1885S00320</t>
  </si>
  <si>
    <t xml:space="preserve">B0GTV8BTB8</t>
  </si>
  <si>
    <t xml:space="preserve">W1885S00320</t>
  </si>
  <si>
    <t xml:space="preserve">LXW-W1885S00321</t>
  </si>
  <si>
    <t xml:space="preserve">B0GTV7XJ1K</t>
  </si>
  <si>
    <t xml:space="preserve">W1885S00321</t>
  </si>
  <si>
    <t xml:space="preserve">LI-W1885-sofa bed-319</t>
  </si>
  <si>
    <t xml:space="preserve">B0GTVLWZWH</t>
  </si>
  <si>
    <t xml:space="preserve">LI-W2108-sofa bed-172</t>
  </si>
  <si>
    <t xml:space="preserve">B0GTQGJHKC</t>
  </si>
  <si>
    <t xml:space="preserve">TXJ-N708P407963E</t>
  </si>
  <si>
    <t xml:space="preserve">B0GTYJ8M83</t>
  </si>
  <si>
    <t xml:space="preserve">TXJ-N708P407963K</t>
  </si>
  <si>
    <t xml:space="preserve">B0GTY6WN6T</t>
  </si>
  <si>
    <t xml:space="preserve">TXJ-N708P407963P</t>
  </si>
  <si>
    <t xml:space="preserve">B0GTYC832Z</t>
  </si>
  <si>
    <t xml:space="preserve">TXJ-N708P407962E</t>
  </si>
  <si>
    <t xml:space="preserve">B0GTYCX9NJ</t>
  </si>
  <si>
    <t xml:space="preserve">TXJ-N708P407962K</t>
  </si>
  <si>
    <t xml:space="preserve">B0GTYP69WS</t>
  </si>
  <si>
    <t xml:space="preserve">TXJ-N708P407962P</t>
  </si>
  <si>
    <t xml:space="preserve">B0GTYBVVJZ</t>
  </si>
  <si>
    <t xml:space="preserve">TXJ-N708-LT000284AAC</t>
  </si>
  <si>
    <t xml:space="preserve">B0GTZ4FLPX</t>
  </si>
  <si>
    <t xml:space="preserve">TXJ-N708-LT000284AAR</t>
  </si>
  <si>
    <t xml:space="preserve">B0GTZ2GRL7</t>
  </si>
  <si>
    <t xml:space="preserve">TXJ-N708-LT000283AAC</t>
  </si>
  <si>
    <t xml:space="preserve">B0GTZ36ZXZ</t>
  </si>
  <si>
    <t xml:space="preserve">TXJ-N708-LT000283AAR</t>
  </si>
  <si>
    <t xml:space="preserve">B0GTZ2V29P</t>
  </si>
  <si>
    <t xml:space="preserve">TXJ-N708-LP000289AAJ</t>
  </si>
  <si>
    <t xml:space="preserve">B0GTZDTGW6</t>
  </si>
  <si>
    <t xml:space="preserve">LP000289AAJ</t>
  </si>
  <si>
    <t xml:space="preserve">TXJ-N708-LP000289AAC</t>
  </si>
  <si>
    <t xml:space="preserve">B0GTZKC2QT</t>
  </si>
  <si>
    <t xml:space="preserve">LP000289AAC</t>
  </si>
  <si>
    <t xml:space="preserve">LXW-W2108S00101</t>
  </si>
  <si>
    <t xml:space="preserve">B0GV3N5QHF</t>
  </si>
  <si>
    <t xml:space="preserve">W2108S00101</t>
  </si>
  <si>
    <t xml:space="preserve">LXW-W2108S00102</t>
  </si>
  <si>
    <t xml:space="preserve">B0GV3WD76N</t>
  </si>
  <si>
    <t xml:space="preserve">W2108S00102</t>
  </si>
  <si>
    <t xml:space="preserve">LXW-W2108S00134</t>
  </si>
  <si>
    <t xml:space="preserve">B0GV3W8VHW</t>
  </si>
  <si>
    <t xml:space="preserve">W2108S00134</t>
  </si>
  <si>
    <t xml:space="preserve">LXW-W2108S00152</t>
  </si>
  <si>
    <t xml:space="preserve">B0GV3V3V4N</t>
  </si>
  <si>
    <t xml:space="preserve">W2108S00152</t>
  </si>
  <si>
    <t xml:space="preserve">LXW-W2108S00153</t>
  </si>
  <si>
    <t xml:space="preserve">B0GV416KHM</t>
  </si>
  <si>
    <t xml:space="preserve">W2108S00153</t>
  </si>
  <si>
    <t xml:space="preserve">LXW-W2108S00154</t>
  </si>
  <si>
    <t xml:space="preserve">B0GV3T79QR</t>
  </si>
  <si>
    <t xml:space="preserve">W2108S00154</t>
  </si>
  <si>
    <t xml:space="preserve">TXJ-W2593P406939</t>
  </si>
  <si>
    <t xml:space="preserve">B0GV7F4CZS</t>
  </si>
  <si>
    <t xml:space="preserve">TXJ-W2593P406940</t>
  </si>
  <si>
    <t xml:space="preserve">B0GV7PHHN1</t>
  </si>
  <si>
    <t xml:space="preserve">TXJ-W2593P406936</t>
  </si>
  <si>
    <t xml:space="preserve">B0GV7K5NHB</t>
  </si>
  <si>
    <t xml:space="preserve">TXJ-W2593P406937</t>
  </si>
  <si>
    <t xml:space="preserve">B0GV7HKG6B</t>
  </si>
  <si>
    <t xml:space="preserve">LXW-W2108S00147</t>
  </si>
  <si>
    <t xml:space="preserve">B0GV7LXRS8</t>
  </si>
  <si>
    <t xml:space="preserve">W2108S00147</t>
  </si>
  <si>
    <t xml:space="preserve">LXW-W2108S00148</t>
  </si>
  <si>
    <t xml:space="preserve">B0GV7JDNCX</t>
  </si>
  <si>
    <t xml:space="preserve">W2108S00148</t>
  </si>
  <si>
    <t xml:space="preserve">LXW-W2108S00149</t>
  </si>
  <si>
    <t xml:space="preserve">B0GV7JK29H</t>
  </si>
  <si>
    <t xml:space="preserve">W2108S00149</t>
  </si>
  <si>
    <t xml:space="preserve">LXW-W2108S00150</t>
  </si>
  <si>
    <t xml:space="preserve">B0GV7K43WN</t>
  </si>
  <si>
    <t xml:space="preserve">W2108S00150</t>
  </si>
  <si>
    <t xml:space="preserve">LXW-W2108S00151</t>
  </si>
  <si>
    <t xml:space="preserve">B0GV7T57V2</t>
  </si>
  <si>
    <t xml:space="preserve">W2108S00151</t>
  </si>
  <si>
    <t xml:space="preserve">TXJ-W3752S00004</t>
  </si>
  <si>
    <t xml:space="preserve">B0GV7ZXD8R</t>
  </si>
  <si>
    <t xml:space="preserve">W3752S00004</t>
  </si>
  <si>
    <t xml:space="preserve">TXJ-W3752S00001</t>
  </si>
  <si>
    <t xml:space="preserve">B0GV82BHBB</t>
  </si>
  <si>
    <t xml:space="preserve">W3752S00001</t>
  </si>
  <si>
    <t xml:space="preserve">TXJ-W3752S00003</t>
  </si>
  <si>
    <t xml:space="preserve">B0GV7VTD24</t>
  </si>
  <si>
    <t xml:space="preserve">W3752S00011</t>
  </si>
  <si>
    <t xml:space="preserve">TXJ-N7090001047E-1-Full-Grey</t>
  </si>
  <si>
    <t xml:space="preserve">B0GVM583D7</t>
  </si>
  <si>
    <t xml:space="preserve">LXW-W2108S00155</t>
  </si>
  <si>
    <t xml:space="preserve">B0GVMY3W7V</t>
  </si>
  <si>
    <t xml:space="preserve">W2108S00155</t>
  </si>
  <si>
    <t xml:space="preserve">LXW-W2108S00157</t>
  </si>
  <si>
    <t xml:space="preserve">B0GVMPTNB7</t>
  </si>
  <si>
    <t xml:space="preserve">W2108S00157</t>
  </si>
  <si>
    <t xml:space="preserve">LXW-W2108S00176</t>
  </si>
  <si>
    <t xml:space="preserve">B0GVMSD841</t>
  </si>
  <si>
    <t xml:space="preserve">W2108S00176</t>
  </si>
  <si>
    <t xml:space="preserve">LXW-W2108S00177</t>
  </si>
  <si>
    <t xml:space="preserve">B0GVMQVJHC</t>
  </si>
  <si>
    <t xml:space="preserve">W2108S00177</t>
  </si>
  <si>
    <t xml:space="preserve">LXW-W2108S00178</t>
  </si>
  <si>
    <t xml:space="preserve">B0GVMVCXXM</t>
  </si>
  <si>
    <t xml:space="preserve">W2108S00178</t>
  </si>
  <si>
    <t xml:space="preserve">TXJ-N708-LP000290AAJ</t>
  </si>
  <si>
    <t xml:space="preserve">B0GTZDQMDS</t>
  </si>
  <si>
    <t xml:space="preserve">LP000290AAJ</t>
  </si>
  <si>
    <t xml:space="preserve">TXJ-N708-LP000290AAC</t>
  </si>
  <si>
    <t xml:space="preserve">B0GTZQ4L39</t>
  </si>
  <si>
    <t xml:space="preserve">LP000290AAC</t>
  </si>
  <si>
    <t xml:space="preserve">LXW-W1820P431357</t>
  </si>
  <si>
    <t xml:space="preserve">B0GVSD2YS3</t>
  </si>
  <si>
    <t xml:space="preserve">W1820P431357</t>
  </si>
  <si>
    <t xml:space="preserve">LXW-W1820P431359</t>
  </si>
  <si>
    <t xml:space="preserve">B0GVS3YR55</t>
  </si>
  <si>
    <t xml:space="preserve">W1820P431359</t>
  </si>
  <si>
    <t xml:space="preserve">LXW-W1820P431360</t>
  </si>
  <si>
    <t xml:space="preserve">B0GVSB4VJH</t>
  </si>
  <si>
    <t xml:space="preserve">W1820P431360</t>
  </si>
  <si>
    <t xml:space="preserve">TXJ-W2593-48-Twin-White</t>
  </si>
  <si>
    <t xml:space="preserve">B0GVXS1Y78</t>
  </si>
  <si>
    <t xml:space="preserve">LXW-W2108S00128</t>
  </si>
  <si>
    <t xml:space="preserve">B0GVXGDV36</t>
  </si>
  <si>
    <t xml:space="preserve">W2108S00128</t>
  </si>
  <si>
    <t xml:space="preserve">LXW-W2108S00129</t>
  </si>
  <si>
    <t xml:space="preserve">B0GVXM8K93</t>
  </si>
  <si>
    <t xml:space="preserve">W2108S00129</t>
  </si>
  <si>
    <t xml:space="preserve">LXW-W2108S00130</t>
  </si>
  <si>
    <t xml:space="preserve">B0GVXNPTNJ</t>
  </si>
  <si>
    <t xml:space="preserve">W2108S00130</t>
  </si>
  <si>
    <t xml:space="preserve">LXW-W2108S00131</t>
  </si>
  <si>
    <t xml:space="preserve">B0GVX84NH9</t>
  </si>
  <si>
    <t xml:space="preserve">W2108S00131</t>
  </si>
  <si>
    <t xml:space="preserve">LXW-W2108S00132</t>
  </si>
  <si>
    <t xml:space="preserve">B0GVXGNMCV</t>
  </si>
  <si>
    <t xml:space="preserve">W2108S00132</t>
  </si>
  <si>
    <t xml:space="preserve">LXW-W2108S00133</t>
  </si>
  <si>
    <t xml:space="preserve">B0GVXKB4DH</t>
  </si>
  <si>
    <t xml:space="preserve">W2108S00133</t>
  </si>
  <si>
    <t xml:space="preserve">LXW-W2108S00179</t>
  </si>
  <si>
    <t xml:space="preserve">B0GWD2TRZN</t>
  </si>
  <si>
    <t xml:space="preserve">W2108S00179</t>
  </si>
  <si>
    <t xml:space="preserve">LXW-W2108S00180</t>
  </si>
  <si>
    <t xml:space="preserve">B0GWCRLJR9</t>
  </si>
  <si>
    <t xml:space="preserve">W2108S00180</t>
  </si>
  <si>
    <t xml:space="preserve">LXW-W2108S00181</t>
  </si>
  <si>
    <t xml:space="preserve">B0GWD21RVY</t>
  </si>
  <si>
    <t xml:space="preserve">W2108S00181</t>
  </si>
  <si>
    <t xml:space="preserve">LXW-W2108S00182</t>
  </si>
  <si>
    <t xml:space="preserve">B0GWCZ2Z72</t>
  </si>
  <si>
    <t xml:space="preserve">W2108S00182</t>
  </si>
  <si>
    <t xml:space="preserve">LXW-W2108S00183</t>
  </si>
  <si>
    <t xml:space="preserve">B0GWCWWPS3</t>
  </si>
  <si>
    <t xml:space="preserve">W2108S00183</t>
  </si>
  <si>
    <t xml:space="preserve">LXW-W2108S00184</t>
  </si>
  <si>
    <t xml:space="preserve">B0GWD7T695</t>
  </si>
  <si>
    <t xml:space="preserve">W2108S00184</t>
  </si>
  <si>
    <t xml:space="preserve">XZY-W640P443543</t>
  </si>
  <si>
    <t xml:space="preserve">B0GWLD4YXR</t>
  </si>
  <si>
    <t xml:space="preserve">XZY-W640P443541</t>
  </si>
  <si>
    <t xml:space="preserve">B0GWLF1CC3</t>
  </si>
  <si>
    <t xml:space="preserve">XZY-W640P443517</t>
  </si>
  <si>
    <t xml:space="preserve">B0GWLK14DK</t>
  </si>
  <si>
    <t xml:space="preserve">LXW-W5216P415904</t>
  </si>
  <si>
    <t xml:space="preserve">B0GWLZ4LM7</t>
  </si>
  <si>
    <t xml:space="preserve">W5216P415904</t>
  </si>
  <si>
    <t xml:space="preserve">LXW-W5216P415905</t>
  </si>
  <si>
    <t xml:space="preserve">B0GWM3GQ1T</t>
  </si>
  <si>
    <t xml:space="preserve">W5216P415905</t>
  </si>
  <si>
    <t xml:space="preserve">LXW-N704P419240K</t>
  </si>
  <si>
    <t xml:space="preserve">B0GWT82PQ5</t>
  </si>
  <si>
    <t xml:space="preserve">N704P419240K</t>
  </si>
  <si>
    <t xml:space="preserve">LXW-N704P419240A</t>
  </si>
  <si>
    <t xml:space="preserve">B0GWSY57K2</t>
  </si>
  <si>
    <t xml:space="preserve">N704P419240A</t>
  </si>
  <si>
    <t xml:space="preserve">TXJ-N733P439495K</t>
  </si>
  <si>
    <t xml:space="preserve">B0GWTTHPG4</t>
  </si>
  <si>
    <t xml:space="preserve">N733P439495K</t>
  </si>
  <si>
    <t xml:space="preserve">TXJ-N733P439489K</t>
  </si>
  <si>
    <t xml:space="preserve">B0GWTTMLRR</t>
  </si>
  <si>
    <t xml:space="preserve">N733P439489K</t>
  </si>
  <si>
    <t xml:space="preserve">TXJ-N733P356048E</t>
  </si>
  <si>
    <t xml:space="preserve">B0GX5SNQ3Z</t>
  </si>
  <si>
    <t xml:space="preserve">N733P356048E</t>
  </si>
  <si>
    <t xml:space="preserve">TXJ-N733P356043E</t>
  </si>
  <si>
    <t xml:space="preserve">B0GX632B5H</t>
  </si>
  <si>
    <t xml:space="preserve">N733P356043E</t>
  </si>
  <si>
    <t xml:space="preserve">LXW-W409S00011</t>
  </si>
  <si>
    <t xml:space="preserve">B0GX9DKYH8</t>
  </si>
  <si>
    <t xml:space="preserve">W409S00011</t>
  </si>
  <si>
    <t xml:space="preserve">LXW-W409S00012</t>
  </si>
  <si>
    <t xml:space="preserve">B0GX9LZ2DL</t>
  </si>
  <si>
    <t xml:space="preserve">W409S00012</t>
  </si>
  <si>
    <t xml:space="preserve">LXW-W409S00013</t>
  </si>
  <si>
    <t xml:space="preserve">B0GX9LCRKT</t>
  </si>
  <si>
    <t xml:space="preserve">W409S00013</t>
  </si>
  <si>
    <t xml:space="preserve">LXW-W2108S00098</t>
  </si>
  <si>
    <t xml:space="preserve">B0GX9W9PD5</t>
  </si>
  <si>
    <t xml:space="preserve">W2108S00098</t>
  </si>
  <si>
    <t xml:space="preserve">LXW-W2108S00099</t>
  </si>
  <si>
    <t xml:space="preserve">B0GX9XY733</t>
  </si>
  <si>
    <t xml:space="preserve">W2108S00099</t>
  </si>
  <si>
    <t xml:space="preserve">LXW-W2108S00100</t>
  </si>
  <si>
    <t xml:space="preserve">B0GX9VLTW1</t>
  </si>
  <si>
    <t xml:space="preserve">W2108S00100</t>
  </si>
  <si>
    <t xml:space="preserve">LXW-N704P443505B</t>
  </si>
  <si>
    <t xml:space="preserve">B0GXFC84LF</t>
  </si>
  <si>
    <t xml:space="preserve">LXW-N704P443505K</t>
  </si>
  <si>
    <t xml:space="preserve">B0GXF5G8QK</t>
  </si>
  <si>
    <t xml:space="preserve">xw-N704P379112D-OYU</t>
  </si>
  <si>
    <t xml:space="preserve">B0GXHT1F21</t>
  </si>
  <si>
    <t xml:space="preserve">N704P379112D</t>
  </si>
  <si>
    <t xml:space="preserve">xw-N704P379112K-OYU</t>
  </si>
  <si>
    <t xml:space="preserve">B0GXJ5XPYH</t>
  </si>
  <si>
    <t xml:space="preserve">N704P379112K</t>
  </si>
  <si>
    <t xml:space="preserve">TXJ-W1716P415045</t>
  </si>
  <si>
    <t xml:space="preserve">B0GXK1F36M</t>
  </si>
  <si>
    <t xml:space="preserve">W1716P415045</t>
  </si>
  <si>
    <t xml:space="preserve">TXJ-W1716P415044</t>
  </si>
  <si>
    <t xml:space="preserve">B0GXJWS6DN</t>
  </si>
  <si>
    <t xml:space="preserve">W1716P415044</t>
  </si>
  <si>
    <t xml:space="preserve">LXW-N704G201614A</t>
  </si>
  <si>
    <t xml:space="preserve">B0GXVDH2MN</t>
  </si>
  <si>
    <t xml:space="preserve">N704G201614A</t>
  </si>
  <si>
    <t xml:space="preserve">LXW-N704G201617P</t>
  </si>
  <si>
    <t xml:space="preserve">B0GXVDQXQ9</t>
  </si>
  <si>
    <t xml:space="preserve">N704G201617P</t>
  </si>
  <si>
    <t xml:space="preserve">LXW-N704G201617B</t>
  </si>
  <si>
    <t xml:space="preserve">B0GXVMR6F4</t>
  </si>
  <si>
    <t xml:space="preserve">N704G201617B</t>
  </si>
  <si>
    <t xml:space="preserve">TXJ-W2593S00068</t>
  </si>
  <si>
    <t xml:space="preserve">B0GXYBLY5Y</t>
  </si>
  <si>
    <t xml:space="preserve">TXJ-W2593S00069</t>
  </si>
  <si>
    <t xml:space="preserve">B0GXY7C7SC</t>
  </si>
  <si>
    <t xml:space="preserve">TXJ-W2593S00063</t>
  </si>
  <si>
    <t xml:space="preserve">B0GXYHWM9Z</t>
  </si>
  <si>
    <t xml:space="preserve">TXJ-W2593S00064</t>
  </si>
  <si>
    <t xml:space="preserve">B0GXYJ2B2V</t>
  </si>
  <si>
    <t xml:space="preserve">TXJ-N709P425341N</t>
  </si>
  <si>
    <t xml:space="preserve">B0GXZ8NYK1</t>
  </si>
  <si>
    <t xml:space="preserve">N709P425341N</t>
  </si>
  <si>
    <t xml:space="preserve">TXJ-N709P425341P</t>
  </si>
  <si>
    <t xml:space="preserve">B0GXZ4XJXM</t>
  </si>
  <si>
    <t xml:space="preserve">N709P425341P</t>
  </si>
  <si>
    <t xml:space="preserve">TXJ-N709P425341K</t>
  </si>
  <si>
    <t xml:space="preserve">B0GXZ749W9</t>
  </si>
  <si>
    <t xml:space="preserve">N709P425341K</t>
  </si>
  <si>
    <t xml:space="preserve">LXW-N704G201613E</t>
  </si>
  <si>
    <t xml:space="preserve">B0GXZ3YCN7</t>
  </si>
  <si>
    <t xml:space="preserve">N704G201613E</t>
  </si>
  <si>
    <t xml:space="preserve">LXW-N704G201618E</t>
  </si>
  <si>
    <t xml:space="preserve">B0GXZ1HV9F</t>
  </si>
  <si>
    <t xml:space="preserve">N704G201618E</t>
  </si>
  <si>
    <t xml:space="preserve">LXW-N704G201618K</t>
  </si>
  <si>
    <t xml:space="preserve">B0GXYXHF1L</t>
  </si>
  <si>
    <t xml:space="preserve">N704G201618K</t>
  </si>
  <si>
    <t xml:space="preserve">LXW-N704G201619K</t>
  </si>
  <si>
    <t xml:space="preserve">B0GXYYHS8H</t>
  </si>
  <si>
    <t xml:space="preserve">N704G201619K</t>
  </si>
  <si>
    <t xml:space="preserve">LXW-N704G201619E</t>
  </si>
  <si>
    <t xml:space="preserve">B0GXYWSZVJ</t>
  </si>
  <si>
    <t xml:space="preserve">N704G201619E</t>
  </si>
  <si>
    <t xml:space="preserve">TXJ-N733P422480E</t>
  </si>
  <si>
    <t xml:space="preserve">B0GY437V6C</t>
  </si>
  <si>
    <t xml:space="preserve">N733P422480E</t>
  </si>
  <si>
    <t xml:space="preserve">TXJ-N733P422480P</t>
  </si>
  <si>
    <t xml:space="preserve">B0GY47D4JR</t>
  </si>
  <si>
    <t xml:space="preserve">N733P422480P</t>
  </si>
  <si>
    <t xml:space="preserve">TXJ-N733P422480D</t>
  </si>
  <si>
    <t xml:space="preserve">B0GY46BY9W</t>
  </si>
  <si>
    <t xml:space="preserve">N733P422480D</t>
  </si>
  <si>
    <t xml:space="preserve">TXJ-N733P422479E</t>
  </si>
  <si>
    <t xml:space="preserve">B0GY41S6LT</t>
  </si>
  <si>
    <t xml:space="preserve">N733P422479E</t>
  </si>
  <si>
    <t xml:space="preserve">TXJ-N733P422479P</t>
  </si>
  <si>
    <t xml:space="preserve">B0GY49PJQ4</t>
  </si>
  <si>
    <t xml:space="preserve">N733P422479P</t>
  </si>
  <si>
    <t xml:space="preserve">TXJ-N733P422479D</t>
  </si>
  <si>
    <t xml:space="preserve">B0GY48TP54</t>
  </si>
  <si>
    <t xml:space="preserve">N733P422479D</t>
  </si>
  <si>
    <t xml:space="preserve">TXJ-N733P422478E</t>
  </si>
  <si>
    <t xml:space="preserve">B0GY43X75N</t>
  </si>
  <si>
    <t xml:space="preserve">N733P422478E</t>
  </si>
  <si>
    <t xml:space="preserve">TXJ-N733P422478P</t>
  </si>
  <si>
    <t xml:space="preserve">B0GY4698MS</t>
  </si>
  <si>
    <t xml:space="preserve">N733P422478P</t>
  </si>
  <si>
    <t xml:space="preserve">TXJ-N733P422478D</t>
  </si>
  <si>
    <t xml:space="preserve">B0GY43Q6WP</t>
  </si>
  <si>
    <t xml:space="preserve">N733P422478D</t>
  </si>
  <si>
    <t xml:space="preserve">LXW-N704P436318E</t>
  </si>
  <si>
    <t xml:space="preserve">B0GXJWQCFQ</t>
  </si>
  <si>
    <t xml:space="preserve">N704P436318E</t>
  </si>
  <si>
    <t xml:space="preserve">LXW-N704P436318K</t>
  </si>
  <si>
    <t xml:space="preserve">B0GXJPQ8T3</t>
  </si>
  <si>
    <t xml:space="preserve">N704P436318K</t>
  </si>
  <si>
    <t xml:space="preserve">LXW-N704G201255E</t>
  </si>
  <si>
    <t xml:space="preserve">B0GY4JDDTX</t>
  </si>
  <si>
    <t xml:space="preserve">N704G201255E</t>
  </si>
  <si>
    <t xml:space="preserve">LXW-N704G201255A</t>
  </si>
  <si>
    <t xml:space="preserve">B0GY4BMJVG</t>
  </si>
  <si>
    <t xml:space="preserve">N704G201255A</t>
  </si>
  <si>
    <t xml:space="preserve">LXW-N704G201232A</t>
  </si>
  <si>
    <t xml:space="preserve">B0GY79RBVJ</t>
  </si>
  <si>
    <t xml:space="preserve">N704G201232A</t>
  </si>
  <si>
    <t xml:space="preserve">LXW-N704P248779A</t>
  </si>
  <si>
    <t xml:space="preserve">B0GYDVTNYM</t>
  </si>
  <si>
    <t xml:space="preserve">N704P248779A</t>
  </si>
  <si>
    <t xml:space="preserve">LXW-N704P248779E</t>
  </si>
  <si>
    <t xml:space="preserve">B0GYDZVF5C</t>
  </si>
  <si>
    <t xml:space="preserve">N704P248779E</t>
  </si>
  <si>
    <t xml:space="preserve">LXW-N704P248780A</t>
  </si>
  <si>
    <t xml:space="preserve">B0GYFHFQNB</t>
  </si>
  <si>
    <t xml:space="preserve">N704P248780A</t>
  </si>
  <si>
    <t xml:space="preserve">LXW-N704P248780E</t>
  </si>
  <si>
    <t xml:space="preserve">B0GYDZFGXF</t>
  </si>
  <si>
    <t xml:space="preserve">N704P248780E</t>
  </si>
  <si>
    <t xml:space="preserve">LXW-WY000485AAA</t>
  </si>
  <si>
    <t xml:space="preserve">B0GYHX273F</t>
  </si>
  <si>
    <t xml:space="preserve">LXW-WY000485AAE</t>
  </si>
  <si>
    <t xml:space="preserve">B0GYHVLM9L</t>
  </si>
  <si>
    <t xml:space="preserve">LXW-WY000485AAC</t>
  </si>
  <si>
    <t xml:space="preserve">B0GYHTJQN8</t>
  </si>
  <si>
    <t xml:space="preserve">TXJ-W3162P449076</t>
  </si>
  <si>
    <t xml:space="preserve">B0GYNSWNS4</t>
  </si>
  <si>
    <t xml:space="preserve">W3162P449076</t>
  </si>
  <si>
    <t xml:space="preserve">TXJ-W3162P449078</t>
  </si>
  <si>
    <t xml:space="preserve">B0GYNWF95V</t>
  </si>
  <si>
    <t xml:space="preserve">W3162P449078</t>
  </si>
  <si>
    <t xml:space="preserve">TXJ-W3162P449077</t>
  </si>
  <si>
    <t xml:space="preserve">B0GYNL9BTB</t>
  </si>
  <si>
    <t xml:space="preserve">W3162P449077</t>
  </si>
  <si>
    <t xml:space="preserve">LXW-N704P443507B</t>
  </si>
  <si>
    <t xml:space="preserve">B0GYRGD6S8</t>
  </si>
  <si>
    <t xml:space="preserve">LXW-N704P443507E</t>
  </si>
  <si>
    <t xml:space="preserve">B0GYR6487L</t>
  </si>
  <si>
    <t xml:space="preserve">TXJ-W2580-P314330-4-30</t>
  </si>
  <si>
    <t xml:space="preserve">B0GZ44XKZS</t>
  </si>
  <si>
    <t xml:space="preserve">TXJ-W2593P444997</t>
  </si>
  <si>
    <t xml:space="preserve">B0GZN5LYSM</t>
  </si>
  <si>
    <t xml:space="preserve">TXJ-W2593P444998</t>
  </si>
  <si>
    <t xml:space="preserve">B0GZN447WQ</t>
  </si>
  <si>
    <t xml:space="preserve">TXJ-W2593P444991</t>
  </si>
  <si>
    <t xml:space="preserve">B0GZN6FXBP</t>
  </si>
  <si>
    <t xml:space="preserve">TXJ-W2593P444992</t>
  </si>
  <si>
    <t xml:space="preserve">B0GZN5474G</t>
  </si>
  <si>
    <t xml:space="preserve">TXJ-W2593P444997-OYU</t>
  </si>
  <si>
    <t xml:space="preserve">B0GZNQ74HK</t>
  </si>
  <si>
    <t xml:space="preserve">TXJ-W2593P444998-OYU</t>
  </si>
  <si>
    <t xml:space="preserve">B0GZNMC6RP</t>
  </si>
  <si>
    <t xml:space="preserve">TXJ-W2593P444991-OYU</t>
  </si>
  <si>
    <t xml:space="preserve">B0GZNHKW9H</t>
  </si>
  <si>
    <t xml:space="preserve">TXJ-W2593P444992-OYU</t>
  </si>
  <si>
    <t xml:space="preserve">B0GZNL8MLL</t>
  </si>
  <si>
    <t xml:space="preserve">TXJ-W2593S00066</t>
  </si>
  <si>
    <t xml:space="preserve">B0GZVZBKGZ</t>
  </si>
  <si>
    <t xml:space="preserve">TXJ-W2593S00067</t>
  </si>
  <si>
    <t xml:space="preserve">B0GZW1FWLZ</t>
  </si>
  <si>
    <t xml:space="preserve">LXW-W5756P485183</t>
  </si>
  <si>
    <t xml:space="preserve">B0GZZZ76MP</t>
  </si>
  <si>
    <t xml:space="preserve">W5756P485183</t>
  </si>
  <si>
    <t xml:space="preserve">LXW-W5756P485212</t>
  </si>
  <si>
    <t xml:space="preserve">B0H119N73V</t>
  </si>
  <si>
    <t xml:space="preserve">W5756P485212</t>
  </si>
  <si>
    <t xml:space="preserve">TXJ-W2500P479541</t>
  </si>
  <si>
    <t xml:space="preserve">B0H11SGCYS</t>
  </si>
  <si>
    <t xml:space="preserve">W2500P479541</t>
  </si>
  <si>
    <t xml:space="preserve">TXJ-W2500P479538</t>
  </si>
  <si>
    <t xml:space="preserve">B0H11FCYC4</t>
  </si>
  <si>
    <t xml:space="preserve">W2500P479538</t>
  </si>
  <si>
    <t xml:space="preserve">TXJ-W2500P479532</t>
  </si>
  <si>
    <t xml:space="preserve">B0H11TD9RF</t>
  </si>
  <si>
    <t xml:space="preserve">W2500P494295</t>
  </si>
  <si>
    <t xml:space="preserve">LXW-N704P287850D</t>
  </si>
  <si>
    <t xml:space="preserve">B0H13W4PRJ</t>
  </si>
  <si>
    <t xml:space="preserve">N704P287850D</t>
  </si>
  <si>
    <t xml:space="preserve">LXW-N704P287850P</t>
  </si>
  <si>
    <t xml:space="preserve">B0H14HX9NX</t>
  </si>
  <si>
    <t xml:space="preserve">N704P287850P</t>
  </si>
  <si>
    <t xml:space="preserve">LXW-W2917P384723</t>
  </si>
  <si>
    <t xml:space="preserve">B0H1C4KTTY</t>
  </si>
  <si>
    <t xml:space="preserve">LXW-W2917S00014</t>
  </si>
  <si>
    <t xml:space="preserve">B0H1C25LKM</t>
  </si>
  <si>
    <t xml:space="preserve">W2917S00014</t>
  </si>
  <si>
    <t xml:space="preserve">LXW-W2917S00015</t>
  </si>
  <si>
    <t xml:space="preserve">B0H1C2KV6D</t>
  </si>
  <si>
    <t xml:space="preserve">W2917S00015</t>
  </si>
  <si>
    <t xml:space="preserve">LXW-W2917S00016</t>
  </si>
  <si>
    <t xml:space="preserve">B0H1CJCCJG</t>
  </si>
  <si>
    <t xml:space="preserve">W2917S00016</t>
  </si>
  <si>
    <t xml:space="preserve">LXW-W2917S00017</t>
  </si>
  <si>
    <t xml:space="preserve">B0H1CCQX1L</t>
  </si>
  <si>
    <t xml:space="preserve">W2917S00017</t>
  </si>
  <si>
    <t xml:space="preserve">LXW-W2917P384735</t>
  </si>
  <si>
    <t xml:space="preserve">B0H1CMHVT7</t>
  </si>
  <si>
    <t xml:space="preserve">TXJ-SF000209AAE</t>
  </si>
  <si>
    <t xml:space="preserve">B0H1G5Q4CL</t>
  </si>
  <si>
    <t xml:space="preserve">SF000209AAE</t>
  </si>
  <si>
    <t xml:space="preserve">TXJ-SF000209AAI</t>
  </si>
  <si>
    <t xml:space="preserve">B0H1GH2GVT</t>
  </si>
  <si>
    <t xml:space="preserve">SF000209AAI</t>
  </si>
  <si>
    <t xml:space="preserve">TXJ-SF000209AAJ</t>
  </si>
  <si>
    <t xml:space="preserve">B0H1G2S9P9</t>
  </si>
  <si>
    <t xml:space="preserve">SF000209AAJ</t>
  </si>
  <si>
    <t xml:space="preserve">TXJ-SF000210AAE</t>
  </si>
  <si>
    <t xml:space="preserve">B0H1L8RWMT</t>
  </si>
  <si>
    <t xml:space="preserve">SF000210AAE</t>
  </si>
  <si>
    <t xml:space="preserve">TXJ-SF000210AAI</t>
  </si>
  <si>
    <t xml:space="preserve">B0H1KY9XP9</t>
  </si>
  <si>
    <t xml:space="preserve">SF000210AAI</t>
  </si>
  <si>
    <t xml:space="preserve">TXJ-SF000210AAJ</t>
  </si>
  <si>
    <t xml:space="preserve">B0H1KW9YQK</t>
  </si>
  <si>
    <t xml:space="preserve">SF000210AAJ</t>
  </si>
  <si>
    <t xml:space="preserve">LXW-N704G201620E</t>
  </si>
  <si>
    <t xml:space="preserve">B0H1LS4ND7</t>
  </si>
  <si>
    <t xml:space="preserve">N704G201620E</t>
  </si>
  <si>
    <t xml:space="preserve">LXW-N704G201620B</t>
  </si>
  <si>
    <t xml:space="preserve">B0H1LX8PFY</t>
  </si>
  <si>
    <t xml:space="preserve">N704G201620B</t>
  </si>
  <si>
    <t xml:space="preserve">TXJ-W2593P430286</t>
  </si>
  <si>
    <t xml:space="preserve">B0H1RFF5N4</t>
  </si>
  <si>
    <t xml:space="preserve">W2593P430286</t>
  </si>
  <si>
    <t xml:space="preserve">TXJ-W2593P430285</t>
  </si>
  <si>
    <t xml:space="preserve">B0H1RN3JBC</t>
  </si>
  <si>
    <t xml:space="preserve">W2593P430285</t>
  </si>
  <si>
    <t xml:space="preserve">TXJ-W2593P430280</t>
  </si>
  <si>
    <t xml:space="preserve">B0H1RPH9LJ</t>
  </si>
  <si>
    <t xml:space="preserve">W2593P430280</t>
  </si>
  <si>
    <t xml:space="preserve">TXJ-W2593P430278</t>
  </si>
  <si>
    <t xml:space="preserve">B0H1RLJ5VK</t>
  </si>
  <si>
    <t xml:space="preserve">TXJ-W504P425970</t>
  </si>
  <si>
    <t xml:space="preserve">B0H1W9H4CX</t>
  </si>
  <si>
    <t xml:space="preserve">TXJ-W504P425978</t>
  </si>
  <si>
    <t xml:space="preserve">B0H1WFFSHT</t>
  </si>
  <si>
    <t xml:space="preserve">TXJ-W504P425980</t>
  </si>
  <si>
    <t xml:space="preserve">B0H1W6Y42Z</t>
  </si>
  <si>
    <t xml:space="preserve">TXJ-W504P425982</t>
  </si>
  <si>
    <t xml:space="preserve">B0H1W73QJ3</t>
  </si>
  <si>
    <t xml:space="preserve">TXJ-W504P425951</t>
  </si>
  <si>
    <t xml:space="preserve">B0H1WFMXWY</t>
  </si>
  <si>
    <t xml:space="preserve">TXJ-W504P425956</t>
  </si>
  <si>
    <t xml:space="preserve">B0H1WKVXPN</t>
  </si>
  <si>
    <t xml:space="preserve">TXJ-W504P425958</t>
  </si>
  <si>
    <t xml:space="preserve">B0H1WCXWJH</t>
  </si>
  <si>
    <t xml:space="preserve">TXJ-W504P425961</t>
  </si>
  <si>
    <t xml:space="preserve">B0H1W59FBP</t>
  </si>
  <si>
    <t xml:space="preserve">TXJ-W504P425962</t>
  </si>
  <si>
    <t xml:space="preserve">B0H1W8THGV</t>
  </si>
  <si>
    <t xml:space="preserve">LXW-W5756P484644</t>
  </si>
  <si>
    <t xml:space="preserve">B0H25MWN1V</t>
  </si>
  <si>
    <t xml:space="preserve">W5756P484644</t>
  </si>
  <si>
    <t xml:space="preserve">LXW-W5756P484430</t>
  </si>
  <si>
    <t xml:space="preserve">B0H25PCW65</t>
  </si>
  <si>
    <t xml:space="preserve">W5756P484430</t>
  </si>
  <si>
    <t xml:space="preserve">TXJ-W504-famehouse-72-518</t>
  </si>
  <si>
    <t xml:space="preserve">B0H26B5SPW</t>
  </si>
  <si>
    <t xml:space="preserve">LXW-W3916P426287</t>
  </si>
  <si>
    <t xml:space="preserve">B0H284QS2M</t>
  </si>
  <si>
    <t xml:space="preserve">W3916P426287</t>
  </si>
  <si>
    <t xml:space="preserve">LXW-W3916P475234</t>
  </si>
  <si>
    <t xml:space="preserve">B0H285NCFG</t>
  </si>
  <si>
    <t xml:space="preserve">W3916P475234</t>
  </si>
  <si>
    <t xml:space="preserve">LXW-W3916P475233</t>
  </si>
  <si>
    <t xml:space="preserve">B0H289X4Z9</t>
  </si>
  <si>
    <t xml:space="preserve">W3916P475233</t>
  </si>
  <si>
    <t xml:space="preserve">LXW-W3916S00002</t>
  </si>
  <si>
    <t xml:space="preserve">B0H28GJFK7</t>
  </si>
  <si>
    <t xml:space="preserve">W3916S00002</t>
  </si>
  <si>
    <t xml:space="preserve">LXW-W3916S00003</t>
  </si>
  <si>
    <t xml:space="preserve">B0H28KZKVY</t>
  </si>
  <si>
    <t xml:space="preserve">W3916S00003</t>
  </si>
  <si>
    <t xml:space="preserve">LXW-W3916S00006</t>
  </si>
  <si>
    <t xml:space="preserve">B0H28NZLS9</t>
  </si>
  <si>
    <t xml:space="preserve">W3916S00006</t>
  </si>
  <si>
    <t xml:space="preserve">LXW-W3118P453257</t>
  </si>
  <si>
    <t xml:space="preserve">B0H29MGSHL</t>
  </si>
  <si>
    <t xml:space="preserve">W3118P453257</t>
  </si>
  <si>
    <t xml:space="preserve">LXW-W3118P453258</t>
  </si>
  <si>
    <t xml:space="preserve">B0H29SK93F</t>
  </si>
  <si>
    <t xml:space="preserve">W3118P453258</t>
  </si>
  <si>
    <t xml:space="preserve">LXW-W3118P453259</t>
  </si>
  <si>
    <t xml:space="preserve">B0H29QF67B</t>
  </si>
  <si>
    <t xml:space="preserve">W3118P453259</t>
  </si>
  <si>
    <t xml:space="preserve">LXW-W3118P453260</t>
  </si>
  <si>
    <t xml:space="preserve">B0H29FHFMF</t>
  </si>
  <si>
    <t xml:space="preserve">W3118P453260</t>
  </si>
  <si>
    <t xml:space="preserve">LXW-W3118P453261</t>
  </si>
  <si>
    <t xml:space="preserve">B0H29KWNTF</t>
  </si>
  <si>
    <t xml:space="preserve">W3118P453261</t>
  </si>
  <si>
    <t xml:space="preserve">LXW-W5568P445687</t>
  </si>
  <si>
    <t xml:space="preserve">B0H2D6NB7V</t>
  </si>
  <si>
    <t xml:space="preserve">W5568P445687</t>
  </si>
  <si>
    <t xml:space="preserve">LXW-W5568P445690</t>
  </si>
  <si>
    <t xml:space="preserve">B0H2DCCQXF</t>
  </si>
  <si>
    <t xml:space="preserve">W5568P445690</t>
  </si>
  <si>
    <t xml:space="preserve">LXW-W5568P445691</t>
  </si>
  <si>
    <t xml:space="preserve">B0H2D1BW3F</t>
  </si>
  <si>
    <t xml:space="preserve">W5568P445691</t>
  </si>
  <si>
    <t xml:space="preserve">LXW-W5568P445693</t>
  </si>
  <si>
    <t xml:space="preserve">B0H2D7T9SL</t>
  </si>
  <si>
    <t xml:space="preserve">W5568P445693</t>
  </si>
  <si>
    <t xml:space="preserve">LXW-W5568P445696</t>
  </si>
  <si>
    <t xml:space="preserve">B0H2D4DCHB</t>
  </si>
  <si>
    <t xml:space="preserve">W5568P445696</t>
  </si>
  <si>
    <t xml:space="preserve">TXJ-N733S436927C</t>
  </si>
  <si>
    <t xml:space="preserve">B0H2M8TLGL</t>
  </si>
  <si>
    <t xml:space="preserve">N733S436927C</t>
  </si>
  <si>
    <t xml:space="preserve">TXJ-N733S436927H</t>
  </si>
  <si>
    <t xml:space="preserve">B0H2MHLG14</t>
  </si>
  <si>
    <t xml:space="preserve">N733S436927H</t>
  </si>
  <si>
    <t xml:space="preserve">TXJ-N733S436927A</t>
  </si>
  <si>
    <t xml:space="preserve">B0H2MJCJPX</t>
  </si>
  <si>
    <t xml:space="preserve">N733S436927A</t>
  </si>
  <si>
    <t xml:space="preserve">LXW-W5568S00044</t>
  </si>
  <si>
    <t xml:space="preserve">B0H2RV2GQJ</t>
  </si>
  <si>
    <t xml:space="preserve">W5568S00044</t>
  </si>
  <si>
    <t xml:space="preserve">LXW-W5568S00036</t>
  </si>
  <si>
    <t xml:space="preserve">B0H2RVKMSJ</t>
  </si>
  <si>
    <t xml:space="preserve">W5568S00036</t>
  </si>
  <si>
    <t xml:space="preserve">LXW-W5568S00037</t>
  </si>
  <si>
    <t xml:space="preserve">B0H2RZPQ97</t>
  </si>
  <si>
    <t xml:space="preserve">W5568S00037</t>
  </si>
  <si>
    <t xml:space="preserve">LXW-W5568S00038</t>
  </si>
  <si>
    <t xml:space="preserve">B0H2RPKFDW</t>
  </si>
  <si>
    <t xml:space="preserve">W5568S00038</t>
  </si>
  <si>
    <t xml:space="preserve">LXW-W5568S00039</t>
  </si>
  <si>
    <t xml:space="preserve">B0H2S2QR7R</t>
  </si>
  <si>
    <t xml:space="preserve">W5568S00039</t>
  </si>
  <si>
    <t xml:space="preserve">LXW-W5568S00040</t>
  </si>
  <si>
    <t xml:space="preserve">B0H2RXZLLN</t>
  </si>
  <si>
    <t xml:space="preserve">W5568S00040</t>
  </si>
  <si>
    <t xml:space="preserve">LXW-W5568S00041</t>
  </si>
  <si>
    <t xml:space="preserve">B0H2S1Z6XN</t>
  </si>
  <si>
    <t xml:space="preserve">W5568S00041</t>
  </si>
  <si>
    <t xml:space="preserve">TXJ-SF000208AAE</t>
  </si>
  <si>
    <t xml:space="preserve">B0H2SDWVGY</t>
  </si>
  <si>
    <t xml:space="preserve">SF000208AAE</t>
  </si>
  <si>
    <t xml:space="preserve">TXJ-SF000208AAH</t>
  </si>
  <si>
    <t xml:space="preserve">B0H2S76PPX</t>
  </si>
  <si>
    <t xml:space="preserve">SF000208AAH</t>
  </si>
  <si>
    <t xml:space="preserve">TXJ-SF000208AAA</t>
  </si>
  <si>
    <t xml:space="preserve">B0H2S6PTW1</t>
  </si>
  <si>
    <t xml:space="preserve">SF000208AAA</t>
  </si>
  <si>
    <t xml:space="preserve">TXJ-SF000207AAE</t>
  </si>
  <si>
    <t xml:space="preserve">B0H2SCRCH1</t>
  </si>
  <si>
    <t xml:space="preserve">SF000207AAE</t>
  </si>
  <si>
    <t xml:space="preserve">TXJ-SF000207AAH</t>
  </si>
  <si>
    <t xml:space="preserve">B0H2S6VQRS</t>
  </si>
  <si>
    <t xml:space="preserve">SF000207AAH</t>
  </si>
  <si>
    <t xml:space="preserve">TXJ-SF000207AAA</t>
  </si>
  <si>
    <t xml:space="preserve">B0H2S1YWYS</t>
  </si>
  <si>
    <t xml:space="preserve">SF000207AAA</t>
  </si>
  <si>
    <t xml:space="preserve">TXJ-W1716S00016</t>
  </si>
  <si>
    <t xml:space="preserve">B0H2VMJ7P5</t>
  </si>
  <si>
    <t xml:space="preserve">W1716S00016</t>
  </si>
  <si>
    <t xml:space="preserve">TXJ-W1716S00030</t>
  </si>
  <si>
    <t xml:space="preserve">B0H2VLVTSL</t>
  </si>
  <si>
    <t xml:space="preserve">W1716S00030</t>
  </si>
  <si>
    <t xml:space="preserve">TXJ-W1716S00015</t>
  </si>
  <si>
    <t xml:space="preserve">B0H2VNT2L6</t>
  </si>
  <si>
    <t xml:space="preserve">W1716S00015</t>
  </si>
  <si>
    <t xml:space="preserve">TXJ-W1716S00018</t>
  </si>
  <si>
    <t xml:space="preserve">B0H2VL18QC</t>
  </si>
  <si>
    <t xml:space="preserve">TXJ-W1716S00031</t>
  </si>
  <si>
    <t xml:space="preserve">B0H2VRQL22</t>
  </si>
  <si>
    <t xml:space="preserve">W1716S00031</t>
  </si>
  <si>
    <t xml:space="preserve">TXJ-W1716S00017</t>
  </si>
  <si>
    <t xml:space="preserve">B0H2VLV7M1</t>
  </si>
  <si>
    <t xml:space="preserve">AJ-W1580S00039FULL</t>
  </si>
  <si>
    <t xml:space="preserve">AJ-W1580S00041TXL</t>
  </si>
  <si>
    <t xml:space="preserve">AJ-W1580S00047FXL</t>
  </si>
  <si>
    <t xml:space="preserve">AJ-W1791P148183E-TWIN</t>
  </si>
  <si>
    <t xml:space="preserve">B0DMM5VY9D</t>
  </si>
  <si>
    <t xml:space="preserve">AJ-W1791P148186K-TWIN</t>
  </si>
  <si>
    <t xml:space="preserve">B0DMM7BC84</t>
  </si>
  <si>
    <t xml:space="preserve">AJ-W1791P148192E-FULL</t>
  </si>
  <si>
    <t xml:space="preserve">B0DMM4G8RJ</t>
  </si>
  <si>
    <t xml:space="preserve">AJ-W1791P148196K-FULL</t>
  </si>
  <si>
    <t xml:space="preserve">B0DMM6NLH1</t>
  </si>
  <si>
    <t xml:space="preserve">AJ-W2580S02AB-TXL</t>
  </si>
  <si>
    <t xml:space="preserve">AJ-W2580S03AB-FXL</t>
  </si>
  <si>
    <t xml:space="preserve">AJ-W2580S04AB-QQ</t>
  </si>
  <si>
    <t xml:space="preserve">AJ-W2593P164747K-TWIN</t>
  </si>
  <si>
    <t xml:space="preserve">AJ-W2593P164748E-TWIN</t>
  </si>
  <si>
    <t xml:space="preserve">AJ-W2593P164749N-TWIN</t>
  </si>
  <si>
    <t xml:space="preserve">AJ-W2593P164750K-FULL</t>
  </si>
  <si>
    <t xml:space="preserve">AJ-W2593P164751E-FULL</t>
  </si>
  <si>
    <t xml:space="preserve">AJ-W2593P164752-FULL</t>
  </si>
  <si>
    <t xml:space="preserve">AJ-W2593P190148AK-TWIN</t>
  </si>
  <si>
    <t xml:space="preserve">AJ-W2593P190150AN-TWIN</t>
  </si>
  <si>
    <t xml:space="preserve">AJ-W2593P233767AK-FULL</t>
  </si>
  <si>
    <t xml:space="preserve">B0DN1D3KRB</t>
  </si>
  <si>
    <t xml:space="preserve">AJ-W2593P233781AN-FULL</t>
  </si>
  <si>
    <t xml:space="preserve">AJ-W2593S00001FULL</t>
  </si>
  <si>
    <t xml:space="preserve">AJ-W504P174634AN-TWIN</t>
  </si>
  <si>
    <t xml:space="preserve">B0DMM6NC64</t>
  </si>
  <si>
    <t xml:space="preserve">AJ-W504P174639AN-FULL</t>
  </si>
  <si>
    <t xml:space="preserve">B0DMM51TZP</t>
  </si>
  <si>
    <t xml:space="preserve">AJ-W504P174640PINK-FULL</t>
  </si>
  <si>
    <t xml:space="preserve">B0DMM5C2XJ</t>
  </si>
  <si>
    <t xml:space="preserve">AJ-W504P191644AE</t>
  </si>
  <si>
    <t xml:space="preserve">AJ-W504P191646AK</t>
  </si>
  <si>
    <t xml:space="preserve">AJ-W504P191652AN</t>
  </si>
  <si>
    <t xml:space="preserve">AJ-W504P191655AP</t>
  </si>
  <si>
    <t xml:space="preserve">AJ-W504P191663AE</t>
  </si>
  <si>
    <t xml:space="preserve">AJ-W504P191666AK</t>
  </si>
  <si>
    <t xml:space="preserve">AJ-W504P191669AP</t>
  </si>
  <si>
    <t xml:space="preserve">AJ-W504P191673AN</t>
  </si>
  <si>
    <t xml:space="preserve">AJ-W504P206863AE</t>
  </si>
  <si>
    <t xml:space="preserve">B0DMP4NFH6</t>
  </si>
  <si>
    <t xml:space="preserve">AJ-W504P206864AK</t>
  </si>
  <si>
    <t xml:space="preserve">B0DMP2WJX5</t>
  </si>
  <si>
    <t xml:space="preserve">AJ-W504P206865AB</t>
  </si>
  <si>
    <t xml:space="preserve">AJ-W504P206866AN</t>
  </si>
  <si>
    <t xml:space="preserve">AJ-W504P206867PINK</t>
  </si>
  <si>
    <t xml:space="preserve">AJ-W504S00162AK-FULL</t>
  </si>
  <si>
    <t xml:space="preserve">B0DMFSYDYL</t>
  </si>
  <si>
    <t xml:space="preserve">AJ-W504S00164AK-QUEEN</t>
  </si>
  <si>
    <t xml:space="preserve">B0DMFNYCHY</t>
  </si>
  <si>
    <t xml:space="preserve">AJ-W504S00166AK-FULL</t>
  </si>
  <si>
    <t xml:space="preserve">B0DMFSBMT3</t>
  </si>
  <si>
    <t xml:space="preserve">AJ-W504S00167AE-QUEEN</t>
  </si>
  <si>
    <t xml:space="preserve">B0DMFST7W6</t>
  </si>
  <si>
    <t xml:space="preserve">AJ-W504S00168AK-QUEEN</t>
  </si>
  <si>
    <t xml:space="preserve">B0DMFNMWJW</t>
  </si>
  <si>
    <t xml:space="preserve">AJ-W504S00169AD-QUEEN</t>
  </si>
  <si>
    <t xml:space="preserve">B0DMFSFNMQ</t>
  </si>
  <si>
    <t xml:space="preserve">CYGM-W2593P164747</t>
  </si>
  <si>
    <t xml:space="preserve">CYGM-W2593P164748</t>
  </si>
  <si>
    <t xml:space="preserve">CYGM-W2593P164749</t>
  </si>
  <si>
    <t xml:space="preserve">CYGM-W2593P164750AK</t>
  </si>
  <si>
    <t xml:space="preserve">CYGM-W2593P164751AE</t>
  </si>
  <si>
    <t xml:space="preserve">CYGM-W2593P164752AN</t>
  </si>
  <si>
    <t xml:space="preserve">CYGM-W504126425</t>
  </si>
  <si>
    <t xml:space="preserve">CYGM-W504126432</t>
  </si>
  <si>
    <t xml:space="preserve">CYGM-W504P143289</t>
  </si>
  <si>
    <t xml:space="preserve">CYGM-W504P143290AK-T</t>
  </si>
  <si>
    <t xml:space="preserve">CYGM-W504S00044</t>
  </si>
  <si>
    <t xml:space="preserve">CYGM-W504S00045</t>
  </si>
  <si>
    <t xml:space="preserve">CYGM-W504S00046</t>
  </si>
  <si>
    <t xml:space="preserve">GM-W1307S00017-MERI</t>
  </si>
  <si>
    <t xml:space="preserve">CYGM-LP000342AAK</t>
  </si>
  <si>
    <t xml:space="preserve">CYGM-W1307S00019</t>
  </si>
  <si>
    <t xml:space="preserve">CYGM-W1307S00020</t>
  </si>
  <si>
    <t xml:space="preserve">CYGM-W1307S00024</t>
  </si>
  <si>
    <t xml:space="preserve">CYGM-W1307S00025</t>
  </si>
  <si>
    <t xml:space="preserve">CYGM-W1580S00021</t>
  </si>
  <si>
    <t xml:space="preserve">CYGM-W1580S00023</t>
  </si>
  <si>
    <t xml:space="preserve">CYGM-W1791106093</t>
  </si>
  <si>
    <t xml:space="preserve">CYGM-W50422208</t>
  </si>
  <si>
    <t xml:space="preserve">W504P149041</t>
  </si>
  <si>
    <t xml:space="preserve">CYGM-W50422209</t>
  </si>
  <si>
    <t xml:space="preserve">CYGM-W50437209</t>
  </si>
  <si>
    <t xml:space="preserve">CYGM-W50443246</t>
  </si>
  <si>
    <t xml:space="preserve">CYGM-W50443247</t>
  </si>
  <si>
    <t xml:space="preserve">CYGM-WF315872AAH</t>
  </si>
  <si>
    <t xml:space="preserve">AJ-BS325564AAK</t>
  </si>
  <si>
    <t xml:space="preserve">AJ-W2580P233252AB-TXL</t>
  </si>
  <si>
    <t xml:space="preserve">AJ-W2580S00007AB-FXL</t>
  </si>
  <si>
    <t xml:space="preserve">AJ-W2580S00006AB-QUEEN</t>
  </si>
  <si>
    <t xml:space="preserve">AJ-W2593P233782AK</t>
  </si>
  <si>
    <t xml:space="preserve">AJ-W2593P233783AN</t>
  </si>
  <si>
    <t xml:space="preserve">CYGM-W504102759AK-TWIN</t>
  </si>
  <si>
    <t xml:space="preserve">CYGM-W504130507AN-TWIN</t>
  </si>
  <si>
    <t xml:space="preserve">CYGM-W504102762GREEN-TWIN</t>
  </si>
  <si>
    <t xml:space="preserve">CYGM-W504102760AH-TWIN</t>
  </si>
  <si>
    <t xml:space="preserve">CYGM-W504102764BLUE-TWIN</t>
  </si>
  <si>
    <t xml:space="preserve">CYGM-W504102757E-TWIN</t>
  </si>
  <si>
    <t xml:space="preserve">AJ-W2580S00005-4BEDS</t>
  </si>
  <si>
    <t xml:space="preserve">ZY-LT000683AAD-N708</t>
  </si>
  <si>
    <t xml:space="preserve">B0DR8T76RZ</t>
  </si>
  <si>
    <t xml:space="preserve">LT000683AAD</t>
  </si>
  <si>
    <t xml:space="preserve">ZY-LT000683AAK-N708</t>
  </si>
  <si>
    <t xml:space="preserve">B0DR8NDGRQ</t>
  </si>
  <si>
    <t xml:space="preserve">LT000683AAK</t>
  </si>
  <si>
    <t xml:space="preserve">ZY-LT000682AAK-N708</t>
  </si>
  <si>
    <t xml:space="preserve">B0DR8SP8QW</t>
  </si>
  <si>
    <t xml:space="preserve">LT000682AAK</t>
  </si>
  <si>
    <t xml:space="preserve">ZY-LT000682AAD-N708</t>
  </si>
  <si>
    <t xml:space="preserve">B0DR8PHHJQ</t>
  </si>
  <si>
    <t xml:space="preserve">LT000682AAD</t>
  </si>
  <si>
    <t xml:space="preserve">ZY-W409P194946-W409</t>
  </si>
  <si>
    <t xml:space="preserve">B0DRCZXV1S</t>
  </si>
  <si>
    <t xml:space="preserve">ZY-W409P195072-W409</t>
  </si>
  <si>
    <t xml:space="preserve">B0DRCWGQ17</t>
  </si>
  <si>
    <t xml:space="preserve">W409P195072</t>
  </si>
  <si>
    <t xml:space="preserve">ZY-W409P195061-W409</t>
  </si>
  <si>
    <t xml:space="preserve">B0DRCY57DY</t>
  </si>
  <si>
    <t xml:space="preserve">W409P195061</t>
  </si>
  <si>
    <t xml:space="preserve">ZY-W409P194945-W409</t>
  </si>
  <si>
    <t xml:space="preserve">B0DRCWDVQY</t>
  </si>
  <si>
    <t xml:space="preserve">ZY-W409P195086-W409</t>
  </si>
  <si>
    <t xml:space="preserve">B0DRCYH3YD</t>
  </si>
  <si>
    <t xml:space="preserve">ZY-W409P195085-W409</t>
  </si>
  <si>
    <t xml:space="preserve">B0DRCZNKDD</t>
  </si>
  <si>
    <t xml:space="preserve">W409P195085</t>
  </si>
  <si>
    <t xml:space="preserve">ZY-LP002025AAE-N708</t>
  </si>
  <si>
    <t xml:space="preserve">B0DRJ849VC</t>
  </si>
  <si>
    <t xml:space="preserve">ZY-LP002025AAD-N708</t>
  </si>
  <si>
    <t xml:space="preserve">B0DRJ8NCQM</t>
  </si>
  <si>
    <t xml:space="preserve">ZY-LP002025AAK-N708</t>
  </si>
  <si>
    <t xml:space="preserve">B0DRJ7S17H</t>
  </si>
  <si>
    <t xml:space="preserve">ZY-LP002024AAD-N708</t>
  </si>
  <si>
    <t xml:space="preserve">B0DRJ7D54S</t>
  </si>
  <si>
    <t xml:space="preserve">ZY-LP002024AAK-N708</t>
  </si>
  <si>
    <t xml:space="preserve">B0DRJ88JFS</t>
  </si>
  <si>
    <t xml:space="preserve">ZY-LP002024AAE-N708</t>
  </si>
  <si>
    <t xml:space="preserve">B0DRJ7X69F</t>
  </si>
  <si>
    <t xml:space="preserve">AJ-W504102757E-TWIN</t>
  </si>
  <si>
    <t xml:space="preserve">AJ-W504102764BLUE-TWIN</t>
  </si>
  <si>
    <t xml:space="preserve">AJ-W504102760AH-TWIN</t>
  </si>
  <si>
    <t xml:space="preserve">AJ-W504102762GREEN-TWIN</t>
  </si>
  <si>
    <t xml:space="preserve">AJ-W504130507AN-TWIN</t>
  </si>
  <si>
    <t xml:space="preserve">AJ-W504102759AK-TWIN</t>
  </si>
  <si>
    <t xml:space="preserve">AJ-N709P215545K-FULL</t>
  </si>
  <si>
    <t xml:space="preserve">AJ-N709P215545N-FULL</t>
  </si>
  <si>
    <t xml:space="preserve">AJ-N709P215545E-FULL</t>
  </si>
  <si>
    <t xml:space="preserve">CYGM-W2593S01-FULL</t>
  </si>
  <si>
    <t xml:space="preserve">ZY-W697P152020-W697</t>
  </si>
  <si>
    <t xml:space="preserve">B0DRPCTXHB</t>
  </si>
  <si>
    <t xml:space="preserve">ZY-W697P152022-W697</t>
  </si>
  <si>
    <t xml:space="preserve">B0DRPDFRSV</t>
  </si>
  <si>
    <t xml:space="preserve">ZY-W697P152021-W697</t>
  </si>
  <si>
    <t xml:space="preserve">B0DRPG58VX</t>
  </si>
  <si>
    <t xml:space="preserve">ZY-W697S00037-W697</t>
  </si>
  <si>
    <t xml:space="preserve">B0DRPF7MVP</t>
  </si>
  <si>
    <t xml:space="preserve">W697S00037</t>
  </si>
  <si>
    <t xml:space="preserve">ZY-W697S00038-W697</t>
  </si>
  <si>
    <t xml:space="preserve">B0DRPBW9TF</t>
  </si>
  <si>
    <t xml:space="preserve">W697S00038</t>
  </si>
  <si>
    <t xml:space="preserve">ZY-N721P205779K-N721</t>
  </si>
  <si>
    <t xml:space="preserve">B0DRWYSFQS</t>
  </si>
  <si>
    <t xml:space="preserve">N721P205779K</t>
  </si>
  <si>
    <t xml:space="preserve">ZY-N721P205779B-N721</t>
  </si>
  <si>
    <t xml:space="preserve">B0DRX9YDB6</t>
  </si>
  <si>
    <t xml:space="preserve">N721P205779B</t>
  </si>
  <si>
    <t xml:space="preserve">ZY-N715P203848D-N715</t>
  </si>
  <si>
    <t xml:space="preserve">B0DRYF8P2W</t>
  </si>
  <si>
    <t xml:space="preserve">N715P203848D</t>
  </si>
  <si>
    <t xml:space="preserve">ZY-N715P203848B-N715</t>
  </si>
  <si>
    <t xml:space="preserve">B0DRYFGT7K</t>
  </si>
  <si>
    <t xml:space="preserve">N715P203848B</t>
  </si>
  <si>
    <t xml:space="preserve">ZY-N715P203848N-N715</t>
  </si>
  <si>
    <t xml:space="preserve">B0DRYFRQJ5</t>
  </si>
  <si>
    <t xml:space="preserve">N715P203848N</t>
  </si>
  <si>
    <t xml:space="preserve">ZY-W487S00286-W487</t>
  </si>
  <si>
    <t xml:space="preserve">B0DRYPXSCB</t>
  </si>
  <si>
    <t xml:space="preserve">W487S00286</t>
  </si>
  <si>
    <t xml:space="preserve">ZY-W487S00285-W487</t>
  </si>
  <si>
    <t xml:space="preserve">B0DRYNSTBQ</t>
  </si>
  <si>
    <t xml:space="preserve">W487S00285</t>
  </si>
  <si>
    <t xml:space="preserve">ZY-W487S00284-W487</t>
  </si>
  <si>
    <t xml:space="preserve">B0DRYQWPNN</t>
  </si>
  <si>
    <t xml:space="preserve">W487S00284</t>
  </si>
  <si>
    <t xml:space="preserve">ZY-W487S00283-W487</t>
  </si>
  <si>
    <t xml:space="preserve">B0DRYSQPCF</t>
  </si>
  <si>
    <t xml:space="preserve">W487S00283</t>
  </si>
  <si>
    <t xml:space="preserve">ZY-W487S00287-W487</t>
  </si>
  <si>
    <t xml:space="preserve">B0DRYQ3JFC</t>
  </si>
  <si>
    <t xml:space="preserve">W487S00287</t>
  </si>
  <si>
    <t xml:space="preserve">ZY-W487S00282-W487</t>
  </si>
  <si>
    <t xml:space="preserve">B0DRYR1V95</t>
  </si>
  <si>
    <t xml:space="preserve">W487S00282</t>
  </si>
  <si>
    <t xml:space="preserve">ZY-W1361S00029-W1361</t>
  </si>
  <si>
    <t xml:space="preserve">B0DS25PG47</t>
  </si>
  <si>
    <t xml:space="preserve">W1361S00029</t>
  </si>
  <si>
    <t xml:space="preserve">ZY-W1361S00028-W1361</t>
  </si>
  <si>
    <t xml:space="preserve">B0DS25PLM1</t>
  </si>
  <si>
    <t xml:space="preserve">W1361S00028</t>
  </si>
  <si>
    <t xml:space="preserve">ZY-W1361S00027-W1361</t>
  </si>
  <si>
    <t xml:space="preserve">B0DS25PNKN</t>
  </si>
  <si>
    <t xml:space="preserve">W1361S00027</t>
  </si>
  <si>
    <t xml:space="preserve">ZY-W1361S00026-W1361</t>
  </si>
  <si>
    <t xml:space="preserve">B0DS254WJ7</t>
  </si>
  <si>
    <t xml:space="preserve">W1361S00026</t>
  </si>
  <si>
    <t xml:space="preserve">ZY-W1361S00025-W1361</t>
  </si>
  <si>
    <t xml:space="preserve">B0DS25HJPF</t>
  </si>
  <si>
    <t xml:space="preserve">W1361S00025</t>
  </si>
  <si>
    <t xml:space="preserve">ZY-N759P237946B-N759</t>
  </si>
  <si>
    <t xml:space="preserve">B0DS5X2DV4</t>
  </si>
  <si>
    <t xml:space="preserve">ZY-N759P237946F-N759</t>
  </si>
  <si>
    <t xml:space="preserve">B0DS5YJHJR</t>
  </si>
  <si>
    <t xml:space="preserve">ZY-N759P237946K-N759</t>
  </si>
  <si>
    <t xml:space="preserve">B0DS5X7JPY</t>
  </si>
  <si>
    <t xml:space="preserve">ZY-W487P226362</t>
  </si>
  <si>
    <t xml:space="preserve">B0DS5BT1GS</t>
  </si>
  <si>
    <t xml:space="preserve">W487P226362</t>
  </si>
  <si>
    <t xml:space="preserve">ZY-W487P205943</t>
  </si>
  <si>
    <t xml:space="preserve">B0DS59M748</t>
  </si>
  <si>
    <t xml:space="preserve">W487P205943</t>
  </si>
  <si>
    <t xml:space="preserve">ZY-W487P205944</t>
  </si>
  <si>
    <t xml:space="preserve">B0DS59VTLC</t>
  </si>
  <si>
    <t xml:space="preserve">W487P205944</t>
  </si>
  <si>
    <t xml:space="preserve">ZY-N733S242275K-N733</t>
  </si>
  <si>
    <t xml:space="preserve">B0DSC26NTM</t>
  </si>
  <si>
    <t xml:space="preserve">ZY-N733S242277M-N733</t>
  </si>
  <si>
    <t xml:space="preserve">B0DSC3T6RC</t>
  </si>
  <si>
    <t xml:space="preserve">ZY-N733S242277K-N733</t>
  </si>
  <si>
    <t xml:space="preserve">B0DSC2FDWW</t>
  </si>
  <si>
    <t xml:space="preserve">ZY-N733S242275M-N733</t>
  </si>
  <si>
    <t xml:space="preserve">B0DSC43HMF</t>
  </si>
  <si>
    <t xml:space="preserve">ZY-N708P201552A</t>
  </si>
  <si>
    <t xml:space="preserve">B0DSBM5Y1M</t>
  </si>
  <si>
    <t xml:space="preserve">N708P201552A</t>
  </si>
  <si>
    <t xml:space="preserve">ZY-N708P201551A</t>
  </si>
  <si>
    <t xml:space="preserve">B0DSBP558C</t>
  </si>
  <si>
    <t xml:space="preserve">N708P201551A</t>
  </si>
  <si>
    <t xml:space="preserve">ZY-N708P201552K</t>
  </si>
  <si>
    <t xml:space="preserve">B0DSBN7H3K</t>
  </si>
  <si>
    <t xml:space="preserve">N708P201552K</t>
  </si>
  <si>
    <t xml:space="preserve">ZY-N708P201551K</t>
  </si>
  <si>
    <t xml:space="preserve">B0DSBM47LV</t>
  </si>
  <si>
    <t xml:space="preserve">N708P201551K</t>
  </si>
  <si>
    <t xml:space="preserve">ZY-N715P215584N-N715</t>
  </si>
  <si>
    <t xml:space="preserve">B0DSFXB793</t>
  </si>
  <si>
    <t xml:space="preserve">N715P215584N</t>
  </si>
  <si>
    <t xml:space="preserve">ZY-N715P215584K-N715</t>
  </si>
  <si>
    <t xml:space="preserve">B0DSFVV7TN</t>
  </si>
  <si>
    <t xml:space="preserve">N715P215584K</t>
  </si>
  <si>
    <t xml:space="preserve">ZY-N715P215584M-N715</t>
  </si>
  <si>
    <t xml:space="preserve">B0DSFVLVCB</t>
  </si>
  <si>
    <t xml:space="preserve">N715P215584M</t>
  </si>
  <si>
    <t xml:space="preserve">ZY-N715P215584B-N715</t>
  </si>
  <si>
    <t xml:space="preserve">B0DSFRVDGM</t>
  </si>
  <si>
    <t xml:space="preserve">N715P215584B</t>
  </si>
  <si>
    <t xml:space="preserve">ZY-LP000597AAE-N708</t>
  </si>
  <si>
    <t xml:space="preserve">B0DSFK65XF</t>
  </si>
  <si>
    <t xml:space="preserve">LP000597AAE</t>
  </si>
  <si>
    <t xml:space="preserve">ZY-LP000598AAE-N708</t>
  </si>
  <si>
    <t xml:space="preserve">B0DSFGFP8W</t>
  </si>
  <si>
    <t xml:space="preserve">LP000598AAE</t>
  </si>
  <si>
    <t xml:space="preserve">ZY-LP000598AAK-N708</t>
  </si>
  <si>
    <t xml:space="preserve">B0DSFJVYRN</t>
  </si>
  <si>
    <t xml:space="preserve">LP000598AAK</t>
  </si>
  <si>
    <t xml:space="preserve">ZY-LP000597AAK-N708</t>
  </si>
  <si>
    <t xml:space="preserve">B0DSFFKVRK</t>
  </si>
  <si>
    <t xml:space="preserve">LP000597AAK</t>
  </si>
  <si>
    <t xml:space="preserve">ZY-N717P221574K-N717</t>
  </si>
  <si>
    <t xml:space="preserve">B0DSKQ777K</t>
  </si>
  <si>
    <t xml:space="preserve">N717P221574K</t>
  </si>
  <si>
    <t xml:space="preserve">ZY-SP000074AAE-N717</t>
  </si>
  <si>
    <t xml:space="preserve">B0DSKM9L3L</t>
  </si>
  <si>
    <t xml:space="preserve">SP000074AAE</t>
  </si>
  <si>
    <t xml:space="preserve">ZY-N717P221574E-N717</t>
  </si>
  <si>
    <t xml:space="preserve">B0DSKP7242</t>
  </si>
  <si>
    <t xml:space="preserve">N717P221574E</t>
  </si>
  <si>
    <t xml:space="preserve">ZY-SP000074AAK-N717</t>
  </si>
  <si>
    <t xml:space="preserve">B0DSKKB9K2</t>
  </si>
  <si>
    <t xml:space="preserve">SP000074AAK</t>
  </si>
  <si>
    <t xml:space="preserve">ZY-SP000070AAK-N717</t>
  </si>
  <si>
    <t xml:space="preserve">B0DSL76TKM</t>
  </si>
  <si>
    <t xml:space="preserve">SP000070AAK</t>
  </si>
  <si>
    <t xml:space="preserve">ZY-SP000070AAC-N717</t>
  </si>
  <si>
    <t xml:space="preserve">B0DSL5JRG5</t>
  </si>
  <si>
    <t xml:space="preserve">SP000070AAC</t>
  </si>
  <si>
    <t xml:space="preserve">ZY-SP000070AAE-N717</t>
  </si>
  <si>
    <t xml:space="preserve">B0DSL61NDD</t>
  </si>
  <si>
    <t xml:space="preserve">SP000070AAE</t>
  </si>
  <si>
    <t xml:space="preserve">ZY-W509P227266-W509</t>
  </si>
  <si>
    <t xml:space="preserve">B0DSPHRK6L</t>
  </si>
  <si>
    <t xml:space="preserve">W509P227266</t>
  </si>
  <si>
    <t xml:space="preserve">ZY-W509P227265-W509</t>
  </si>
  <si>
    <t xml:space="preserve">B0DSPG8SZ3</t>
  </si>
  <si>
    <t xml:space="preserve">W509P227265</t>
  </si>
  <si>
    <t xml:space="preserve">ZY-W509P227263-W509</t>
  </si>
  <si>
    <t xml:space="preserve">B0DSPJZMB7</t>
  </si>
  <si>
    <t xml:space="preserve">W509P227263</t>
  </si>
  <si>
    <t xml:space="preserve">ZY-W509P227264-W509</t>
  </si>
  <si>
    <t xml:space="preserve">B0DSPCPT27</t>
  </si>
  <si>
    <t xml:space="preserve">W509P227264</t>
  </si>
  <si>
    <t xml:space="preserve">ZY-N710P191970C-N710</t>
  </si>
  <si>
    <t xml:space="preserve">B0DSPWNMPY</t>
  </si>
  <si>
    <t xml:space="preserve">ZY-N710P191970B-N710</t>
  </si>
  <si>
    <t xml:space="preserve">B0DSPVRJML</t>
  </si>
  <si>
    <t xml:space="preserve">ZY-N710P191970K-N710</t>
  </si>
  <si>
    <t xml:space="preserve">B0DSPV51TB</t>
  </si>
  <si>
    <t xml:space="preserve">ZY-N710P191970M-N710</t>
  </si>
  <si>
    <t xml:space="preserve">B0DSPTT1B8</t>
  </si>
  <si>
    <t xml:space="preserve">ZY-N710P191970F-N710</t>
  </si>
  <si>
    <t xml:space="preserve">B0DSPTRPX3</t>
  </si>
  <si>
    <t xml:space="preserve">AJ-GX002219AAK-F</t>
  </si>
  <si>
    <t xml:space="preserve">AJ-GX002219AAB-F</t>
  </si>
  <si>
    <t xml:space="preserve">AJ-GX001132AAK-F</t>
  </si>
  <si>
    <t xml:space="preserve">AJ-GX001132AAB-F</t>
  </si>
  <si>
    <t xml:space="preserve">AJ-W504S00213AE-TWIN</t>
  </si>
  <si>
    <t xml:space="preserve">AJ-W504S00214AK-TWIN</t>
  </si>
  <si>
    <t xml:space="preserve">AJ-W504S00207AK-TWIN</t>
  </si>
  <si>
    <t xml:space="preserve">AJ-W504S00208AN-TWIN</t>
  </si>
  <si>
    <t xml:space="preserve">AJ-BS9015AMM</t>
  </si>
  <si>
    <t xml:space="preserve">AJ-BS9016AMM</t>
  </si>
  <si>
    <t xml:space="preserve">AJ-BS9017AM</t>
  </si>
  <si>
    <t xml:space="preserve">AJ-BS9017AK</t>
  </si>
  <si>
    <t xml:space="preserve">AJ-BS9018AM-TALL</t>
  </si>
  <si>
    <t xml:space="preserve">AJ-BS326206AAK-Q</t>
  </si>
  <si>
    <t xml:space="preserve">AJ-BS326206AAD-Q</t>
  </si>
  <si>
    <t xml:space="preserve">AJ-BS326208AAK-K</t>
  </si>
  <si>
    <t xml:space="preserve">AJ-BS326208AAD-K</t>
  </si>
  <si>
    <t xml:space="preserve">ZY-N708S00014E-N708</t>
  </si>
  <si>
    <t xml:space="preserve">B0DT6YTLPS</t>
  </si>
  <si>
    <t xml:space="preserve">N708S00014E</t>
  </si>
  <si>
    <t xml:space="preserve">ZY-N708S00013E-N708</t>
  </si>
  <si>
    <t xml:space="preserve">B0DT6ZNPMV</t>
  </si>
  <si>
    <t xml:space="preserve">N708S00013E</t>
  </si>
  <si>
    <t xml:space="preserve">ZY-N708S00014P-N708</t>
  </si>
  <si>
    <t xml:space="preserve">B0DT73KSZZ</t>
  </si>
  <si>
    <t xml:space="preserve">N708S00014P</t>
  </si>
  <si>
    <t xml:space="preserve">ZY-N708S00014K-N708</t>
  </si>
  <si>
    <t xml:space="preserve">B0DT6YJWZ7</t>
  </si>
  <si>
    <t xml:space="preserve">N708S00014K</t>
  </si>
  <si>
    <t xml:space="preserve">ZY-N708S00013P-N708</t>
  </si>
  <si>
    <t xml:space="preserve">B0DT6Y6GGQ</t>
  </si>
  <si>
    <t xml:space="preserve">N708S00013P</t>
  </si>
  <si>
    <t xml:space="preserve">ZY-N708S00013K-N708</t>
  </si>
  <si>
    <t xml:space="preserve">B0DT727HWR</t>
  </si>
  <si>
    <t xml:space="preserve">N708S00013K</t>
  </si>
  <si>
    <t xml:space="preserve">ZY-SP000141AAK-N717</t>
  </si>
  <si>
    <t xml:space="preserve">B0DT98TG2C</t>
  </si>
  <si>
    <t xml:space="preserve">SP000141AAK</t>
  </si>
  <si>
    <t xml:space="preserve">ZY-SP000141AAE-N717</t>
  </si>
  <si>
    <t xml:space="preserve">B0DT91G1D4</t>
  </si>
  <si>
    <t xml:space="preserve">SP000141AAE</t>
  </si>
  <si>
    <t xml:space="preserve">ZY-SP000068AAK-N717</t>
  </si>
  <si>
    <t xml:space="preserve">B0DTHYTML4</t>
  </si>
  <si>
    <t xml:space="preserve">SP000068AAK</t>
  </si>
  <si>
    <t xml:space="preserve">ZY-SP000072AAD-N717</t>
  </si>
  <si>
    <t xml:space="preserve">B0DTJ495SX</t>
  </si>
  <si>
    <t xml:space="preserve">SP000072AAD</t>
  </si>
  <si>
    <t xml:space="preserve">ZY-SP000072AAP-N717</t>
  </si>
  <si>
    <t xml:space="preserve">B0DTJ4JP4L</t>
  </si>
  <si>
    <t xml:space="preserve">SP000072AAP</t>
  </si>
  <si>
    <t xml:space="preserve">ZY-SP000051AAB-N717</t>
  </si>
  <si>
    <t xml:space="preserve">B0DTJWK61H</t>
  </si>
  <si>
    <t xml:space="preserve">SP000051AAB</t>
  </si>
  <si>
    <t xml:space="preserve">ZY-SP000051AAA-N717</t>
  </si>
  <si>
    <t xml:space="preserve">B0DTJVK6FY</t>
  </si>
  <si>
    <t xml:space="preserve">SP000051AAA</t>
  </si>
  <si>
    <t xml:space="preserve">ZY-SP001134AAE-N717</t>
  </si>
  <si>
    <t xml:space="preserve">B0DTK498KC</t>
  </si>
  <si>
    <t xml:space="preserve">SP001134AAE</t>
  </si>
  <si>
    <t xml:space="preserve">ZY-SP001134AAK-N717</t>
  </si>
  <si>
    <t xml:space="preserve">B0DTK5DFGK</t>
  </si>
  <si>
    <t xml:space="preserve">SP001134AAK</t>
  </si>
  <si>
    <t xml:space="preserve">AJ-W1693P227261</t>
  </si>
  <si>
    <t xml:space="preserve">AJ-W2593P3767AK-F2</t>
  </si>
  <si>
    <t xml:space="preserve">YI-YN-W504S00209</t>
  </si>
  <si>
    <t xml:space="preserve">B0DWK8F2CM</t>
  </si>
  <si>
    <t xml:space="preserve">YI-YN-W504S00210</t>
  </si>
  <si>
    <t xml:space="preserve">B0DWK85TT6</t>
  </si>
  <si>
    <t xml:space="preserve">YI-YN-W504S00201</t>
  </si>
  <si>
    <t xml:space="preserve">B0DWK8FK61</t>
  </si>
  <si>
    <t xml:space="preserve">YI-YN-W504S00202</t>
  </si>
  <si>
    <t xml:space="preserve">B0DWK8T32B</t>
  </si>
  <si>
    <t xml:space="preserve">YYX-W1580S00086</t>
  </si>
  <si>
    <t xml:space="preserve">B0DWFFPMJP</t>
  </si>
  <si>
    <t xml:space="preserve">W1580S00086</t>
  </si>
  <si>
    <t xml:space="preserve">YYX-W1580S00085</t>
  </si>
  <si>
    <t xml:space="preserve">B0DWFBSR22</t>
  </si>
  <si>
    <t xml:space="preserve">W1580S00085</t>
  </si>
  <si>
    <t xml:space="preserve">YYX-N721S000045K</t>
  </si>
  <si>
    <t xml:space="preserve">B0DW8KFFKK</t>
  </si>
  <si>
    <t xml:space="preserve">N721S000045K</t>
  </si>
  <si>
    <t xml:space="preserve">YYX-N721S000045E</t>
  </si>
  <si>
    <t xml:space="preserve">B0DW8F4BJV</t>
  </si>
  <si>
    <t xml:space="preserve">N721S000045E</t>
  </si>
  <si>
    <t xml:space="preserve">YYX-N721S000045B</t>
  </si>
  <si>
    <t xml:space="preserve">B0DW8NPMHP</t>
  </si>
  <si>
    <t xml:space="preserve">N721S000045B</t>
  </si>
  <si>
    <t xml:space="preserve">AJ-W2593S00009AB</t>
  </si>
  <si>
    <t xml:space="preserve">AJ-W2593S00010AB</t>
  </si>
  <si>
    <t xml:space="preserve">AJ-GX000670AAK-TWIN</t>
  </si>
  <si>
    <t xml:space="preserve">AJ-GX000670AAB-TWIN</t>
  </si>
  <si>
    <t xml:space="preserve">AJ-GX000662AAK-TWIN</t>
  </si>
  <si>
    <t xml:space="preserve">AJ-GX000663AAK-FULL</t>
  </si>
  <si>
    <t xml:space="preserve">AJ-W1580S00106AB-QUEEN</t>
  </si>
  <si>
    <t xml:space="preserve">AJ-W2580S00008AB-QUEEN</t>
  </si>
  <si>
    <t xml:space="preserve">AJ-W2580S00009AB-FULL</t>
  </si>
  <si>
    <t xml:space="preserve">AJ-W2593P276685AK-T</t>
  </si>
  <si>
    <t xml:space="preserve">AJ-W2593P276686AK-F</t>
  </si>
  <si>
    <t xml:space="preserve">AJ-N709P183348K-T</t>
  </si>
  <si>
    <t xml:space="preserve">AJ-N709P183348H-T</t>
  </si>
  <si>
    <t xml:space="preserve">AJ-W504119495AE-TWIN</t>
  </si>
  <si>
    <t xml:space="preserve">AJ-W504119498AN-TWIN</t>
  </si>
  <si>
    <t xml:space="preserve">AJ-W504119497AK-TWIN</t>
  </si>
  <si>
    <t xml:space="preserve">AJ-W504119500AE-TDOOR</t>
  </si>
  <si>
    <t xml:space="preserve">B0DWSZDB7L</t>
  </si>
  <si>
    <t xml:space="preserve">AJ-W504119502AN-TDOOR</t>
  </si>
  <si>
    <t xml:space="preserve">B0DWT1J6JQ</t>
  </si>
  <si>
    <t xml:space="preserve">W504119502</t>
  </si>
  <si>
    <t xml:space="preserve">AJ-W504119501AK-TDOOR</t>
  </si>
  <si>
    <t xml:space="preserve">B0DWSYLR8C</t>
  </si>
  <si>
    <t xml:space="preserve">W504119501</t>
  </si>
  <si>
    <t xml:space="preserve">AJ-W504119506AE-FDOOR</t>
  </si>
  <si>
    <t xml:space="preserve">B0DWSZYPMF</t>
  </si>
  <si>
    <t xml:space="preserve">AJ-W504119508AN-FDOOR</t>
  </si>
  <si>
    <t xml:space="preserve">B0DWSY925D</t>
  </si>
  <si>
    <t xml:space="preserve">AJ-W504119507AK-FDOOR</t>
  </si>
  <si>
    <t xml:space="preserve">B0DWSZ6HJM</t>
  </si>
  <si>
    <t xml:space="preserve">AJ-W293P87AK-TWIN</t>
  </si>
  <si>
    <t xml:space="preserve">AJ-W293P90BLU-TWIN</t>
  </si>
  <si>
    <t xml:space="preserve">AJ-W293P92AN-TWIN</t>
  </si>
  <si>
    <t xml:space="preserve">AJ-W28033S12AB-Q</t>
  </si>
  <si>
    <t xml:space="preserve">AJ-W504S221AD-FULL</t>
  </si>
  <si>
    <t xml:space="preserve">B0DZT2TF8P</t>
  </si>
  <si>
    <t xml:space="preserve">AJ-W504S192AK-FULL</t>
  </si>
  <si>
    <t xml:space="preserve">B0DZT198CY</t>
  </si>
  <si>
    <t xml:space="preserve">AJ-W504S193AK-QUEEN</t>
  </si>
  <si>
    <t xml:space="preserve">B0DZT5KPWJ</t>
  </si>
  <si>
    <t xml:space="preserve">AJ-W504S216AK-QUEEN</t>
  </si>
  <si>
    <t xml:space="preserve">AJ-W504S226AD-QUEEN</t>
  </si>
  <si>
    <t xml:space="preserve">AJ-W50439189E-TT</t>
  </si>
  <si>
    <t xml:space="preserve">B0DZVSR8JB</t>
  </si>
  <si>
    <t xml:space="preserve">AJ-W50439190K-TT</t>
  </si>
  <si>
    <t xml:space="preserve">B0DZVR16W4</t>
  </si>
  <si>
    <t xml:space="preserve">AJ-W50439191N-TT</t>
  </si>
  <si>
    <t xml:space="preserve">B0DZVRB9SS</t>
  </si>
  <si>
    <t xml:space="preserve">AJ-N701311552D-F</t>
  </si>
  <si>
    <t xml:space="preserve">B0F12ZK8D4</t>
  </si>
  <si>
    <t xml:space="preserve">AJ-N701311552N-F</t>
  </si>
  <si>
    <t xml:space="preserve">B0F13513SR</t>
  </si>
  <si>
    <t xml:space="preserve">AJ-N701311554D-Q</t>
  </si>
  <si>
    <t xml:space="preserve">B0F1312H1R</t>
  </si>
  <si>
    <t xml:space="preserve">AJ-N701311554N-Q</t>
  </si>
  <si>
    <t xml:space="preserve">B0F135FCZ9</t>
  </si>
  <si>
    <t xml:space="preserve">AJ-N7013114910AN-T</t>
  </si>
  <si>
    <t xml:space="preserve">B0F13JKJ8D</t>
  </si>
  <si>
    <t xml:space="preserve">AJ-N7013114910AK-T</t>
  </si>
  <si>
    <t xml:space="preserve">B0F13KG28N</t>
  </si>
  <si>
    <t xml:space="preserve">AJ-N7013114916AN-F</t>
  </si>
  <si>
    <t xml:space="preserve">B0F13NGGYJ</t>
  </si>
  <si>
    <t xml:space="preserve">AJ-N7013114916AK-F</t>
  </si>
  <si>
    <t xml:space="preserve">B0F13LYTKW</t>
  </si>
  <si>
    <t xml:space="preserve">AJ-N7013116491AK-T</t>
  </si>
  <si>
    <t xml:space="preserve">B0DW45MZKG</t>
  </si>
  <si>
    <t xml:space="preserve">AJ-N7013116491AN-T</t>
  </si>
  <si>
    <t xml:space="preserve">B0DW474V5D</t>
  </si>
  <si>
    <t xml:space="preserve">AJ-N7013116493AK-F</t>
  </si>
  <si>
    <t xml:space="preserve">B0DW435VT3</t>
  </si>
  <si>
    <t xml:space="preserve">AJ-N7013116493AN-F</t>
  </si>
  <si>
    <t xml:space="preserve">B0DW46NML7</t>
  </si>
  <si>
    <t xml:space="preserve">AJ-W54317S205K-TF</t>
  </si>
  <si>
    <t xml:space="preserve">AJ-W54317S204E-TF</t>
  </si>
  <si>
    <t xml:space="preserve">AJ-W54318S85AK-TF</t>
  </si>
  <si>
    <t xml:space="preserve">B0F1T4LN7K</t>
  </si>
  <si>
    <t xml:space="preserve">AJ-W54318S84AE-TF</t>
  </si>
  <si>
    <t xml:space="preserve">B0F1T7TGM2</t>
  </si>
  <si>
    <t xml:space="preserve">AJ-W259S10LED-TRI2</t>
  </si>
  <si>
    <t xml:space="preserve">AJ-W54P3189833AD-Q</t>
  </si>
  <si>
    <t xml:space="preserve">AJ-W54P3186746AP-Q</t>
  </si>
  <si>
    <t xml:space="preserve">AJ-W54P3189835AD-K</t>
  </si>
  <si>
    <t xml:space="preserve">AJ-W54P3186749AP-K</t>
  </si>
  <si>
    <t xml:space="preserve">AJ-N709324-5811D-TXL</t>
  </si>
  <si>
    <t xml:space="preserve">B0F29F8TQF</t>
  </si>
  <si>
    <t xml:space="preserve">AJ-N709324-5811K-TXL</t>
  </si>
  <si>
    <t xml:space="preserve">B0F29FJ39D</t>
  </si>
  <si>
    <t xml:space="preserve">AJ-N709324-5811E-TXL</t>
  </si>
  <si>
    <t xml:space="preserve">B0F29FR1PP</t>
  </si>
  <si>
    <t xml:space="preserve">AJ-W54324P305AN-Q</t>
  </si>
  <si>
    <t xml:space="preserve">AJ-W54324P606AN-FD</t>
  </si>
  <si>
    <t xml:space="preserve">AJ-W54324P605AP-FD</t>
  </si>
  <si>
    <t xml:space="preserve">AJ-W54324S229AN-KD</t>
  </si>
  <si>
    <t xml:space="preserve">AJ-W54324S228AP-KD</t>
  </si>
  <si>
    <t xml:space="preserve">AJ-N709325-G664AB-FULL</t>
  </si>
  <si>
    <t xml:space="preserve">GX000664AAB-1</t>
  </si>
  <si>
    <t xml:space="preserve">AJ-W54325S110AK-F</t>
  </si>
  <si>
    <t xml:space="preserve">AJ-W54325S109AE-F</t>
  </si>
  <si>
    <t xml:space="preserve">AJ-W280325S08AB-Q2</t>
  </si>
  <si>
    <t xml:space="preserve">AJ-W293328S18AK-FULL</t>
  </si>
  <si>
    <t xml:space="preserve">AJ-W293328S19AB-FULL</t>
  </si>
  <si>
    <t xml:space="preserve">AJ-W293328S20PIN-FULL</t>
  </si>
  <si>
    <t xml:space="preserve">AJ-W1716402S14N</t>
  </si>
  <si>
    <t xml:space="preserve">AJ-W1716402S12K</t>
  </si>
  <si>
    <t xml:space="preserve">AJ-W1716402S13E</t>
  </si>
  <si>
    <t xml:space="preserve">AJ-W54P403-7596AK-TWIN</t>
  </si>
  <si>
    <t xml:space="preserve">B0F3VM94JC</t>
  </si>
  <si>
    <t xml:space="preserve">AJ-W54P403-7595AE-TWIN</t>
  </si>
  <si>
    <t xml:space="preserve">B0F3VLDPRG</t>
  </si>
  <si>
    <t xml:space="preserve">AJ-W54P403-7600AK-FULL</t>
  </si>
  <si>
    <t xml:space="preserve">B0F3VKRYQZ</t>
  </si>
  <si>
    <t xml:space="preserve">AJ-W54P403-7598AE-FULL</t>
  </si>
  <si>
    <t xml:space="preserve">B0F3VLFD7N</t>
  </si>
  <si>
    <t xml:space="preserve">AJ-W54P403-1004AD-FULL</t>
  </si>
  <si>
    <t xml:space="preserve">B0F3VM1RHS</t>
  </si>
  <si>
    <t xml:space="preserve">AJ-N709407G665AK-T</t>
  </si>
  <si>
    <t xml:space="preserve">AJ-N709407G665AB-T</t>
  </si>
  <si>
    <t xml:space="preserve">AJ-W54408P2990AK-T</t>
  </si>
  <si>
    <t xml:space="preserve">AJ-W54408P4274AE-T</t>
  </si>
  <si>
    <t xml:space="preserve">AJ-W54408P2994AP-T</t>
  </si>
  <si>
    <t xml:space="preserve">AJ-W504S00163AD-FULL</t>
  </si>
  <si>
    <t xml:space="preserve">B0DMFQL7M6</t>
  </si>
  <si>
    <t xml:space="preserve">AJ-W504S00165AD-QUEEN</t>
  </si>
  <si>
    <t xml:space="preserve">B0DMFS1KT8</t>
  </si>
  <si>
    <t xml:space="preserve">AJ-W54324P031AP-Q</t>
  </si>
  <si>
    <t xml:space="preserve">YI-YA-N711P241273B</t>
  </si>
  <si>
    <t xml:space="preserve">B0DWSFYY3D</t>
  </si>
  <si>
    <t xml:space="preserve">N711P241273B</t>
  </si>
  <si>
    <t xml:space="preserve">YI-YA-N711P241273O</t>
  </si>
  <si>
    <t xml:space="preserve">B0DWSL3GBQ</t>
  </si>
  <si>
    <t xml:space="preserve">N711P241273O</t>
  </si>
  <si>
    <t xml:space="preserve">YI-YA-N711P241273V</t>
  </si>
  <si>
    <t xml:space="preserve">B0DWSM9VY3</t>
  </si>
  <si>
    <t xml:space="preserve">N711P241273V</t>
  </si>
  <si>
    <t xml:space="preserve">ZY-GX000662AAK-WM</t>
  </si>
  <si>
    <t xml:space="preserve">B0DWMWFH81</t>
  </si>
  <si>
    <t xml:space="preserve">ZY-GX000663AAK-WM</t>
  </si>
  <si>
    <t xml:space="preserve">B0DWMYGVD7</t>
  </si>
  <si>
    <t xml:space="preserve">ZY-GX000670AAB-WM</t>
  </si>
  <si>
    <t xml:space="preserve">B0DWMY2CXT</t>
  </si>
  <si>
    <t xml:space="preserve">ZY-GX000670AAK-WM</t>
  </si>
  <si>
    <t xml:space="preserve">B0DWMWKJPG</t>
  </si>
  <si>
    <t xml:space="preserve">ZY-N717P221574E-77N1</t>
  </si>
  <si>
    <t xml:space="preserve">B0DWFF44QP</t>
  </si>
  <si>
    <t xml:space="preserve">ZY-N717P221574K-77N1</t>
  </si>
  <si>
    <t xml:space="preserve">B0DWFDQMY7</t>
  </si>
  <si>
    <t xml:space="preserve">ZY-N717P221575E-77N1</t>
  </si>
  <si>
    <t xml:space="preserve">B0DWFBRCW5</t>
  </si>
  <si>
    <t xml:space="preserve">N717P221575E</t>
  </si>
  <si>
    <t xml:space="preserve">ZY-N717P221575K-77N1</t>
  </si>
  <si>
    <t xml:space="preserve">B0DWFDKWVT</t>
  </si>
  <si>
    <t xml:space="preserve">N717P221575K</t>
  </si>
  <si>
    <t xml:space="preserve">ZY-N820S00041E-N820</t>
  </si>
  <si>
    <t xml:space="preserve">B0DT3ZCXPX</t>
  </si>
  <si>
    <t xml:space="preserve">N820S00041E</t>
  </si>
  <si>
    <t xml:space="preserve">ZY-N820S00041K-N820</t>
  </si>
  <si>
    <t xml:space="preserve">B0DT42MC18</t>
  </si>
  <si>
    <t xml:space="preserve">N820S00041K</t>
  </si>
  <si>
    <t xml:space="preserve">ZY-N820S00042E-N820</t>
  </si>
  <si>
    <t xml:space="preserve">B0DT3W3HYH</t>
  </si>
  <si>
    <t xml:space="preserve">N820S00042E</t>
  </si>
  <si>
    <t xml:space="preserve">ZY-N820S00042K-N820</t>
  </si>
  <si>
    <t xml:space="preserve">B0DT3RMPR1</t>
  </si>
  <si>
    <t xml:space="preserve">N820S00042K</t>
  </si>
  <si>
    <t xml:space="preserve">ZY-SP000074AAE-717N</t>
  </si>
  <si>
    <t xml:space="preserve">B0DWDVBPK9</t>
  </si>
  <si>
    <t xml:space="preserve">ZY-SP000074AAK-717N</t>
  </si>
  <si>
    <t xml:space="preserve">B0DWDYWGFG</t>
  </si>
  <si>
    <t xml:space="preserve">ZY-SP000075AAE-717M</t>
  </si>
  <si>
    <t xml:space="preserve">B0DWF1X1W6</t>
  </si>
  <si>
    <t xml:space="preserve">SP000075AAE</t>
  </si>
  <si>
    <t xml:space="preserve">ZY-SP000075AAK-717M</t>
  </si>
  <si>
    <t xml:space="preserve">B0DWF4JVVB</t>
  </si>
  <si>
    <t xml:space="preserve">SP000075AAK</t>
  </si>
  <si>
    <t xml:space="preserve">ZY-ST000131AAD-N715</t>
  </si>
  <si>
    <t xml:space="preserve">B0DTT3SKHX</t>
  </si>
  <si>
    <t xml:space="preserve">ZY-ST000131AAP-N715</t>
  </si>
  <si>
    <t xml:space="preserve">B0DTTHPCB5</t>
  </si>
  <si>
    <t xml:space="preserve">ZY-W2593S00004-AI2593</t>
  </si>
  <si>
    <t xml:space="preserve">B0DTY74FFZ</t>
  </si>
  <si>
    <t xml:space="preserve">ZY-W2593S00005-AI2593</t>
  </si>
  <si>
    <t xml:space="preserve">B0DTYH9HPW</t>
  </si>
  <si>
    <t xml:space="preserve">ZY-W2593S00006-AI2593</t>
  </si>
  <si>
    <t xml:space="preserve">B0DTY743GF</t>
  </si>
  <si>
    <t xml:space="preserve">ZY-W2593S00007-AI2593</t>
  </si>
  <si>
    <t xml:space="preserve">B0DTYK4P9N</t>
  </si>
  <si>
    <t xml:space="preserve">ZY-W76056838-W760</t>
  </si>
  <si>
    <t xml:space="preserve">B0DT473M52</t>
  </si>
  <si>
    <t xml:space="preserve">W76056838</t>
  </si>
  <si>
    <t xml:space="preserve">ZY-W760P145401-W760</t>
  </si>
  <si>
    <t xml:space="preserve">B0DT46QW5J</t>
  </si>
  <si>
    <t xml:space="preserve">W760P145401</t>
  </si>
  <si>
    <t xml:space="preserve">AJ-W280419P6695AB-F</t>
  </si>
  <si>
    <t xml:space="preserve">B0F5MQWPB9</t>
  </si>
  <si>
    <t xml:space="preserve">AJ-W280422S21AB-TXL</t>
  </si>
  <si>
    <t xml:space="preserve">B0F5WSHTMK</t>
  </si>
  <si>
    <t xml:space="preserve">AJ-W293423P749AN-T2</t>
  </si>
  <si>
    <t xml:space="preserve">B0F635HH37</t>
  </si>
  <si>
    <t xml:space="preserve">AJ-W1580S121AK-TRIPLE</t>
  </si>
  <si>
    <t xml:space="preserve">B0F5HK5P14</t>
  </si>
  <si>
    <t xml:space="preserve">AJ-W504316500E-TDR</t>
  </si>
  <si>
    <t xml:space="preserve">B0F1LTN2BK</t>
  </si>
  <si>
    <t xml:space="preserve">AJ-W504316502N-TDR</t>
  </si>
  <si>
    <t xml:space="preserve">B0F1LTXNG4</t>
  </si>
  <si>
    <t xml:space="preserve">AJ-W504316501K-TDR</t>
  </si>
  <si>
    <t xml:space="preserve">B0F1LTP4VR</t>
  </si>
  <si>
    <t xml:space="preserve">AJ-W504316506E-FDR</t>
  </si>
  <si>
    <t xml:space="preserve">B0F1LS3NSB</t>
  </si>
  <si>
    <t xml:space="preserve">AJ-W504316508N-FDR</t>
  </si>
  <si>
    <t xml:space="preserve">B0F1LVSR2Z</t>
  </si>
  <si>
    <t xml:space="preserve">AJ-W504316507K-FDR</t>
  </si>
  <si>
    <t xml:space="preserve">B0F1LS5RP4</t>
  </si>
  <si>
    <t xml:space="preserve">AJ-W54425P6372AE-T+D</t>
  </si>
  <si>
    <t xml:space="preserve">B0F6CNK4SP</t>
  </si>
  <si>
    <t xml:space="preserve">AJ-W54425P6373AK-T+D</t>
  </si>
  <si>
    <t xml:space="preserve">B0F6CNNXXS</t>
  </si>
  <si>
    <t xml:space="preserve">W504P429270</t>
  </si>
  <si>
    <t xml:space="preserve">AJ-W54425P6374AN-T+D</t>
  </si>
  <si>
    <t xml:space="preserve">B0F6CHKLJ6</t>
  </si>
  <si>
    <t xml:space="preserve">W504P429273</t>
  </si>
  <si>
    <t xml:space="preserve">AJ-W54425P6375AP-T+D</t>
  </si>
  <si>
    <t xml:space="preserve">B0F6CKWM1Y</t>
  </si>
  <si>
    <t xml:space="preserve">W504P429279</t>
  </si>
  <si>
    <t xml:space="preserve">AJ-W54425P6376PINK-T+D</t>
  </si>
  <si>
    <t xml:space="preserve">B0F6CJ57DL</t>
  </si>
  <si>
    <t xml:space="preserve">AJ-W54425P6394AE-T</t>
  </si>
  <si>
    <t xml:space="preserve">B0F6CL3NDH</t>
  </si>
  <si>
    <t xml:space="preserve">AJ-W54425P6396AK-T</t>
  </si>
  <si>
    <t xml:space="preserve">B0F6CLJPJL</t>
  </si>
  <si>
    <t xml:space="preserve">AJ-W54425P6397AN-T</t>
  </si>
  <si>
    <t xml:space="preserve">B0F6CKPY4Z</t>
  </si>
  <si>
    <t xml:space="preserve">AJ-W54425P6398AP-T</t>
  </si>
  <si>
    <t xml:space="preserve">B0F6CKXYCY</t>
  </si>
  <si>
    <t xml:space="preserve">AJ-W54425P6399PINK-T</t>
  </si>
  <si>
    <t xml:space="preserve">B0F6CLD93T</t>
  </si>
  <si>
    <t xml:space="preserve">W504P286399</t>
  </si>
  <si>
    <t xml:space="preserve">AJ-W54425P6378AE-F+D</t>
  </si>
  <si>
    <t xml:space="preserve">B0F6CPFJTJ</t>
  </si>
  <si>
    <t xml:space="preserve">W504P286378</t>
  </si>
  <si>
    <t xml:space="preserve">AJ-W54425P6379AK-F+D</t>
  </si>
  <si>
    <t xml:space="preserve">B0F6CKW8WG</t>
  </si>
  <si>
    <t xml:space="preserve">W504P286379</t>
  </si>
  <si>
    <t xml:space="preserve">AJ-W54425P6380AN-F+D</t>
  </si>
  <si>
    <t xml:space="preserve">B0F6CGTW39</t>
  </si>
  <si>
    <t xml:space="preserve">W504P370522</t>
  </si>
  <si>
    <t xml:space="preserve">AJ-W54425P6381AP-F+D</t>
  </si>
  <si>
    <t xml:space="preserve">B0F6CJHVMJ</t>
  </si>
  <si>
    <t xml:space="preserve">W504P286381</t>
  </si>
  <si>
    <t xml:space="preserve">AJ-W54425P6383PINK-F+D</t>
  </si>
  <si>
    <t xml:space="preserve">B0F6CPNPLL</t>
  </si>
  <si>
    <t xml:space="preserve">AJ-W54425P6386AE-Q+D</t>
  </si>
  <si>
    <t xml:space="preserve">B0F6CKJXH6</t>
  </si>
  <si>
    <t xml:space="preserve">AJ-W54425P6387AK-Q+D</t>
  </si>
  <si>
    <t xml:space="preserve">B0F6CP2JRM</t>
  </si>
  <si>
    <t xml:space="preserve">AJ-W54425P6389AN-Q+D</t>
  </si>
  <si>
    <t xml:space="preserve">B0F6CJHZLL</t>
  </si>
  <si>
    <t xml:space="preserve">AJ-W54425P6390AP-Q+D</t>
  </si>
  <si>
    <t xml:space="preserve">B0F6CJQX8C</t>
  </si>
  <si>
    <t xml:space="preserve">AJ-W54425P6391PINK-Q+D</t>
  </si>
  <si>
    <t xml:space="preserve">B0F6CKZ54V</t>
  </si>
  <si>
    <t xml:space="preserve">W504P286391</t>
  </si>
  <si>
    <t xml:space="preserve">AJ-W54414P3832AK-TT</t>
  </si>
  <si>
    <t xml:space="preserve">B0F6LGCLZG</t>
  </si>
  <si>
    <t xml:space="preserve">AJ-W54414P3818AD-TT</t>
  </si>
  <si>
    <t xml:space="preserve">B0F6LP489Y</t>
  </si>
  <si>
    <t xml:space="preserve">AJ-W293430P145AD+3D</t>
  </si>
  <si>
    <t xml:space="preserve">B0F6XJBMZV</t>
  </si>
  <si>
    <t xml:space="preserve">AJ-W293430P147AK+3D</t>
  </si>
  <si>
    <t xml:space="preserve">B0F6YN3KZR</t>
  </si>
  <si>
    <t xml:space="preserve">AJ-W293430P146AD+3D</t>
  </si>
  <si>
    <t xml:space="preserve">B0F6YNW711</t>
  </si>
  <si>
    <t xml:space="preserve">AJ-W293430P148AD+4S</t>
  </si>
  <si>
    <t xml:space="preserve">B0F6YP5143</t>
  </si>
  <si>
    <t xml:space="preserve">AJ-W293506S08AB-FULL2</t>
  </si>
  <si>
    <t xml:space="preserve">B0F7KPXW44</t>
  </si>
  <si>
    <t xml:space="preserve">AJ-W158506S124AK-QUEEN</t>
  </si>
  <si>
    <t xml:space="preserve">B0F7L43NFX</t>
  </si>
  <si>
    <t xml:space="preserve">AJ-W176507S15WAL-Q</t>
  </si>
  <si>
    <t xml:space="preserve">B0F7RHDZ48</t>
  </si>
  <si>
    <t xml:space="preserve">AJ-W176507S16BEI-Q</t>
  </si>
  <si>
    <t xml:space="preserve">B0F7RGNDKM</t>
  </si>
  <si>
    <t xml:space="preserve">AJ-W176507S17WAL-K</t>
  </si>
  <si>
    <t xml:space="preserve">B0F7RD2C85</t>
  </si>
  <si>
    <t xml:space="preserve">AJ-W176507S18BEI-K</t>
  </si>
  <si>
    <t xml:space="preserve">B0F7RCP8K3</t>
  </si>
  <si>
    <t xml:space="preserve">AJ-W293512S33AB-QUEEN</t>
  </si>
  <si>
    <t xml:space="preserve">B0F8B22WYG</t>
  </si>
  <si>
    <t xml:space="preserve">AJ-N759509P994F</t>
  </si>
  <si>
    <t xml:space="preserve">B0F84B3GS8</t>
  </si>
  <si>
    <t xml:space="preserve">AJ-N759509P994K</t>
  </si>
  <si>
    <t xml:space="preserve">B0F848HNSR</t>
  </si>
  <si>
    <t xml:space="preserve">AJ-N759509P994B</t>
  </si>
  <si>
    <t xml:space="preserve">B0F845H4NV</t>
  </si>
  <si>
    <t xml:space="preserve">AJ-N759509P994G</t>
  </si>
  <si>
    <t xml:space="preserve">B0F845W8Y7</t>
  </si>
  <si>
    <t xml:space="preserve">AJ-N759509P994C</t>
  </si>
  <si>
    <t xml:space="preserve">B0F846STXL</t>
  </si>
  <si>
    <t xml:space="preserve">AJ-N759509P994E</t>
  </si>
  <si>
    <t xml:space="preserve">B0F847JN59</t>
  </si>
  <si>
    <t xml:space="preserve">AJ-N759510P3021K</t>
  </si>
  <si>
    <t xml:space="preserve">B0F882LGLN</t>
  </si>
  <si>
    <t xml:space="preserve">AJ-N759510P3021B</t>
  </si>
  <si>
    <t xml:space="preserve">B0F87YD38L</t>
  </si>
  <si>
    <t xml:space="preserve">AJ-N759510P3021E</t>
  </si>
  <si>
    <t xml:space="preserve">B0F87XJM96</t>
  </si>
  <si>
    <t xml:space="preserve">AJ-N759510P3021C</t>
  </si>
  <si>
    <t xml:space="preserve">B0F87ZSSMK</t>
  </si>
  <si>
    <t xml:space="preserve">N759P223021C</t>
  </si>
  <si>
    <t xml:space="preserve">AJ-INS521P776E-TDOOR</t>
  </si>
  <si>
    <t xml:space="preserve">B0F9FGGQ82</t>
  </si>
  <si>
    <t xml:space="preserve">AJ-INS521P777K-TDOOR</t>
  </si>
  <si>
    <t xml:space="preserve">B0F9FG2LKB</t>
  </si>
  <si>
    <t xml:space="preserve">AJ-INS521P778N-TDOOR</t>
  </si>
  <si>
    <t xml:space="preserve">B0F9FFJ4J8</t>
  </si>
  <si>
    <t xml:space="preserve">AJ-INS521P781P-TDOOR</t>
  </si>
  <si>
    <t xml:space="preserve">B0F9FHDY16</t>
  </si>
  <si>
    <t xml:space="preserve">AJ-INS521P782PINK-TDOOR</t>
  </si>
  <si>
    <t xml:space="preserve">B0F9FHZQV5</t>
  </si>
  <si>
    <t xml:space="preserve">AJ-INS521P784E-FDOOR</t>
  </si>
  <si>
    <t xml:space="preserve">B0F9FGJ6SL</t>
  </si>
  <si>
    <t xml:space="preserve">AJ-INS521P786K-FDOOR</t>
  </si>
  <si>
    <t xml:space="preserve">B0F9FH7SR9</t>
  </si>
  <si>
    <t xml:space="preserve">AJ-INS521P787N-FDOOR</t>
  </si>
  <si>
    <t xml:space="preserve">B0F9FFSHQG</t>
  </si>
  <si>
    <t xml:space="preserve">AJ-INS521P789P-FDOOR</t>
  </si>
  <si>
    <t xml:space="preserve">B0F9FG7YF2</t>
  </si>
  <si>
    <t xml:space="preserve">AJ-INS521P791PINK-FDOOR</t>
  </si>
  <si>
    <t xml:space="preserve">B0F9FGCVS7</t>
  </si>
  <si>
    <t xml:space="preserve">W504P296791</t>
  </si>
  <si>
    <t xml:space="preserve">AJ-INS521P795K-TWIN</t>
  </si>
  <si>
    <t xml:space="preserve">B0F9FJM2YD</t>
  </si>
  <si>
    <t xml:space="preserve">AJ-INS521P796N-TWIN</t>
  </si>
  <si>
    <t xml:space="preserve">B0F9FH8353</t>
  </si>
  <si>
    <t xml:space="preserve">AJ-INS521P797P-TWIN</t>
  </si>
  <si>
    <t xml:space="preserve">B0F9FGNSZB</t>
  </si>
  <si>
    <t xml:space="preserve">AJ-INS521P793E-TWIN</t>
  </si>
  <si>
    <t xml:space="preserve">B0F9FFBN5F</t>
  </si>
  <si>
    <t xml:space="preserve">AJ-INS521P798PINK-TWIN</t>
  </si>
  <si>
    <t xml:space="preserve">B0F9FFHNQD</t>
  </si>
  <si>
    <t xml:space="preserve">AJ-INS524S241E-FULL</t>
  </si>
  <si>
    <t xml:space="preserve">B0F9TCDS5V</t>
  </si>
  <si>
    <t xml:space="preserve">AJ-INS524S242K-FULL</t>
  </si>
  <si>
    <t xml:space="preserve">B0F9TDBR91</t>
  </si>
  <si>
    <t xml:space="preserve">AJ-WM666AB-FULL</t>
  </si>
  <si>
    <t xml:space="preserve">B0F9PLQG24</t>
  </si>
  <si>
    <t xml:space="preserve">AJ-W258527S24AB-QUEEN</t>
  </si>
  <si>
    <t xml:space="preserve">B0F9Y8JVZF</t>
  </si>
  <si>
    <t xml:space="preserve">AJ-W258527S25AB-FULL</t>
  </si>
  <si>
    <t xml:space="preserve">B0F9Y7DJ3X</t>
  </si>
  <si>
    <t xml:space="preserve">AJ-W1716530147AK-F</t>
  </si>
  <si>
    <t xml:space="preserve">B0FBFZM69T</t>
  </si>
  <si>
    <t xml:space="preserve">AJ-W1716530148AE-F</t>
  </si>
  <si>
    <t xml:space="preserve">B0FBFD4PN2</t>
  </si>
  <si>
    <t xml:space="preserve">AJ-W1716530149AN-F</t>
  </si>
  <si>
    <t xml:space="preserve">B0FBFM6YS2</t>
  </si>
  <si>
    <t xml:space="preserve">AJ-W280603P4984B-TXL</t>
  </si>
  <si>
    <t xml:space="preserve">B0FBRM96V9</t>
  </si>
  <si>
    <t xml:space="preserve">AJ-W280603P4986B-FULL</t>
  </si>
  <si>
    <t xml:space="preserve">B0FBRKLSGC</t>
  </si>
  <si>
    <t xml:space="preserve">AJ-W293604S17LED-TRI3</t>
  </si>
  <si>
    <t xml:space="preserve">B0FBWRV5LH</t>
  </si>
  <si>
    <t xml:space="preserve">AJ-INSS240AK-QQ</t>
  </si>
  <si>
    <t xml:space="preserve">B0FC2KYB78</t>
  </si>
  <si>
    <t xml:space="preserve">AJ-INSS239BROWN-QQ</t>
  </si>
  <si>
    <t xml:space="preserve">B0FC2KB3ZP</t>
  </si>
  <si>
    <t xml:space="preserve">AJ-WMN4004AK-TXL</t>
  </si>
  <si>
    <t xml:space="preserve">B0FC2MSCGZ</t>
  </si>
  <si>
    <t xml:space="preserve">AJ-WMN4004AD-TXL</t>
  </si>
  <si>
    <t xml:space="preserve">B0FC2LCWBK</t>
  </si>
  <si>
    <t xml:space="preserve">AJ-WMN4005AK-FXL</t>
  </si>
  <si>
    <t xml:space="preserve">B0FC2HPPHN</t>
  </si>
  <si>
    <t xml:space="preserve">AJ-WMN4005AD-FXL</t>
  </si>
  <si>
    <t xml:space="preserve">B0FC2HC52B</t>
  </si>
  <si>
    <t xml:space="preserve">AJ-INS616P8461AN</t>
  </si>
  <si>
    <t xml:space="preserve">B0FDB1FZ87</t>
  </si>
  <si>
    <t xml:space="preserve">AJ-INS616P8460AK</t>
  </si>
  <si>
    <t xml:space="preserve">B0FDB1BQZP</t>
  </si>
  <si>
    <t xml:space="preserve">AJ-INS616P8458AE</t>
  </si>
  <si>
    <t xml:space="preserve">B0FD9ZKJ38</t>
  </si>
  <si>
    <t xml:space="preserve">AJ-W258617S31AK-QUEEN</t>
  </si>
  <si>
    <t xml:space="preserve">B0FDFR2RXT</t>
  </si>
  <si>
    <t xml:space="preserve">AJ-W258617S32AK-FULL</t>
  </si>
  <si>
    <t xml:space="preserve">B0FDFP4VWG</t>
  </si>
  <si>
    <t xml:space="preserve">AJ-W293623P6685AK-T2</t>
  </si>
  <si>
    <t xml:space="preserve">B0FF4NT9N8</t>
  </si>
  <si>
    <t xml:space="preserve">AJ-W293623P3767AK-FULL3</t>
  </si>
  <si>
    <t xml:space="preserve">B0FF4JM88M</t>
  </si>
  <si>
    <t xml:space="preserve">AJ-W293623P0148AK-TWIN2</t>
  </si>
  <si>
    <t xml:space="preserve">B0FF4J5FZK</t>
  </si>
  <si>
    <t xml:space="preserve">AJ-W280624P6646AB-FULL</t>
  </si>
  <si>
    <t xml:space="preserve">B0FF9SM215</t>
  </si>
  <si>
    <t xml:space="preserve">AJ-W280624P6650AB-QUEEN</t>
  </si>
  <si>
    <t xml:space="preserve">B0FF9K89NJ</t>
  </si>
  <si>
    <t xml:space="preserve">AJ-W293624P919AK-FULL</t>
  </si>
  <si>
    <t xml:space="preserve">B0FFGWS7C9</t>
  </si>
  <si>
    <t xml:space="preserve">AJ-W293624P922AN-FULL</t>
  </si>
  <si>
    <t xml:space="preserve">B0FFGW8WRZ</t>
  </si>
  <si>
    <t xml:space="preserve">AJ-W280705P330AB-2P</t>
  </si>
  <si>
    <t xml:space="preserve">B0FGV7HJDF</t>
  </si>
  <si>
    <t xml:space="preserve">AJ-W280705P329AB-4P</t>
  </si>
  <si>
    <t xml:space="preserve">B0FGV6SZ57</t>
  </si>
  <si>
    <t xml:space="preserve">AJ-INS705S232AK-K2</t>
  </si>
  <si>
    <t xml:space="preserve">B0FGTTH7XM</t>
  </si>
  <si>
    <t xml:space="preserve">AJ-W293703S32AB-FULL</t>
  </si>
  <si>
    <t xml:space="preserve">B0FGXWLVTX</t>
  </si>
  <si>
    <t xml:space="preserve">AJ-W293703S36AB-QUEEN</t>
  </si>
  <si>
    <t xml:space="preserve">B0FGXY4BZ3</t>
  </si>
  <si>
    <t xml:space="preserve">AJ-W293710S6AK-T</t>
  </si>
  <si>
    <t xml:space="preserve">B0FH9YBZB3</t>
  </si>
  <si>
    <t xml:space="preserve">AJ-W293710S7AN-T</t>
  </si>
  <si>
    <t xml:space="preserve">B0FHB2DPDZ</t>
  </si>
  <si>
    <t xml:space="preserve">AJ-W293711P3796AE-FULL</t>
  </si>
  <si>
    <t xml:space="preserve">B0FHB2GDQ9</t>
  </si>
  <si>
    <t xml:space="preserve">AJ-INS714S171AK-TWIN</t>
  </si>
  <si>
    <t xml:space="preserve">B0FHHK714W</t>
  </si>
  <si>
    <t xml:space="preserve">AJ-INS714S172AN-TWIN</t>
  </si>
  <si>
    <t xml:space="preserve">B0FHHH7JZ3</t>
  </si>
  <si>
    <t xml:space="preserve">AJ-INS714S173AB-TWIN</t>
  </si>
  <si>
    <t xml:space="preserve">B0FHHFDVWJ</t>
  </si>
  <si>
    <t xml:space="preserve">AJ-INS714S243EP-TWIN</t>
  </si>
  <si>
    <t xml:space="preserve">B0FHHH1BMR</t>
  </si>
  <si>
    <t xml:space="preserve">AJ-W280716S33AK-QUEEN</t>
  </si>
  <si>
    <t xml:space="preserve">B0FHQ25G8F</t>
  </si>
  <si>
    <t xml:space="preserve">AJ-W280716S34AK-FULL</t>
  </si>
  <si>
    <t xml:space="preserve">B0FHQ1JF3X</t>
  </si>
  <si>
    <t xml:space="preserve">AJ-W280717S031AKQI</t>
  </si>
  <si>
    <t xml:space="preserve">B0FHW8BTTD</t>
  </si>
  <si>
    <t xml:space="preserve">AJ-W280717S032AKFI</t>
  </si>
  <si>
    <t xml:space="preserve">B0FHW63523</t>
  </si>
  <si>
    <t xml:space="preserve">AJ-W280720P329AB-8P</t>
  </si>
  <si>
    <t xml:space="preserve">B0FJ77SPDV</t>
  </si>
  <si>
    <t xml:space="preserve">AJ-W280720P329AB-12P</t>
  </si>
  <si>
    <t xml:space="preserve">B0FJ778NHK</t>
  </si>
  <si>
    <t xml:space="preserve">AJ-W280720P329AB-16P</t>
  </si>
  <si>
    <t xml:space="preserve">B0FJ75NNTL</t>
  </si>
  <si>
    <t xml:space="preserve">AJ-INS7218525AK-T</t>
  </si>
  <si>
    <t xml:space="preserve">B0FJCBS6HJ</t>
  </si>
  <si>
    <t xml:space="preserve">AJ-INS7218522AE-T</t>
  </si>
  <si>
    <t xml:space="preserve">B0FJCS3DCC</t>
  </si>
  <si>
    <t xml:space="preserve">AJ-INS7218527AN-T</t>
  </si>
  <si>
    <t xml:space="preserve">B0FJCNYPC9</t>
  </si>
  <si>
    <t xml:space="preserve">AJ-INS722P0951AK-T</t>
  </si>
  <si>
    <t xml:space="preserve">B0FJFMYW57</t>
  </si>
  <si>
    <t xml:space="preserve">AJ-INS722P0928AE-T</t>
  </si>
  <si>
    <t xml:space="preserve">B0FJFPV3JM</t>
  </si>
  <si>
    <t xml:space="preserve">AJ-INS722P0953AP-T</t>
  </si>
  <si>
    <t xml:space="preserve">B0FJFPGKKF</t>
  </si>
  <si>
    <t xml:space="preserve">AJ-INS722P0954AN-T</t>
  </si>
  <si>
    <t xml:space="preserve">B0FJFRYB14</t>
  </si>
  <si>
    <t xml:space="preserve">AJ-INS722P0956AB-T</t>
  </si>
  <si>
    <t xml:space="preserve">B0FJFPPZ3R</t>
  </si>
  <si>
    <t xml:space="preserve">AJ-INS722P0958BLUE-T</t>
  </si>
  <si>
    <t xml:space="preserve">B0FJFKPBVB</t>
  </si>
  <si>
    <t xml:space="preserve">AJ-INS722P0960PINK-T</t>
  </si>
  <si>
    <t xml:space="preserve">B0FJFPDCSY</t>
  </si>
  <si>
    <t xml:space="preserve">AJ-INS722P3031NW-T</t>
  </si>
  <si>
    <t xml:space="preserve">B0FJFP35LH</t>
  </si>
  <si>
    <t xml:space="preserve">AJ-W293720P3781AN-F2</t>
  </si>
  <si>
    <t xml:space="preserve">B0FJ7J3L7Z</t>
  </si>
  <si>
    <t xml:space="preserve">AJ-W1413722P371BLUE-T</t>
  </si>
  <si>
    <t xml:space="preserve">B0FJM64T4Q</t>
  </si>
  <si>
    <t xml:space="preserve">AJ-W1413722P370PINK-T</t>
  </si>
  <si>
    <t xml:space="preserve">B0FJM5WTVY</t>
  </si>
  <si>
    <t xml:space="preserve">AJ-W1413722P369BEIGE-T</t>
  </si>
  <si>
    <t xml:space="preserve">B0FJM5DXHH</t>
  </si>
  <si>
    <t xml:space="preserve">AJ-W270S59AB-FULL</t>
  </si>
  <si>
    <t xml:space="preserve">B0FKH5WL7C</t>
  </si>
  <si>
    <t xml:space="preserve">AJ-W270S60GREEN-FULL</t>
  </si>
  <si>
    <t xml:space="preserve">B0FKH4VBVN</t>
  </si>
  <si>
    <t xml:space="preserve">AJ-W270S61AB-FULL</t>
  </si>
  <si>
    <t xml:space="preserve">B0FKH5DD1M</t>
  </si>
  <si>
    <t xml:space="preserve">AJ-W293S12AB-F2</t>
  </si>
  <si>
    <t xml:space="preserve">B0FKT6SRNR</t>
  </si>
  <si>
    <t xml:space="preserve">AJ-W270P7922+3D</t>
  </si>
  <si>
    <t xml:space="preserve">B0FKZ3TR9Y</t>
  </si>
  <si>
    <t xml:space="preserve">AJ-W270P7923SMALL</t>
  </si>
  <si>
    <t xml:space="preserve">B0FL2LPJXX</t>
  </si>
  <si>
    <t xml:space="preserve">AJ-W280826S38AB-Q</t>
  </si>
  <si>
    <t xml:space="preserve">B0FNRKCSZQ</t>
  </si>
  <si>
    <t xml:space="preserve">AJ-W280826S37AB-F</t>
  </si>
  <si>
    <t xml:space="preserve">B0FNRM8LF4</t>
  </si>
  <si>
    <t xml:space="preserve">AJ-W280825P1278AK-Q</t>
  </si>
  <si>
    <t xml:space="preserve">B0FNRMPGCS</t>
  </si>
  <si>
    <t xml:space="preserve">AJ-W280825P1279AK-F</t>
  </si>
  <si>
    <t xml:space="preserve">B0FNRH98J3</t>
  </si>
  <si>
    <t xml:space="preserve">AJ-WM828663AB-FULL</t>
  </si>
  <si>
    <t xml:space="preserve">B0FP2JX64F</t>
  </si>
  <si>
    <t xml:space="preserve">AJ-W280830S35AB-T</t>
  </si>
  <si>
    <t xml:space="preserve">B0FP9D39XW</t>
  </si>
  <si>
    <t xml:space="preserve">AJ-W280830S36AK-T</t>
  </si>
  <si>
    <t xml:space="preserve">B0FP9F6LMN</t>
  </si>
  <si>
    <t xml:space="preserve">AJ-HL909S767AD-TWIN</t>
  </si>
  <si>
    <t xml:space="preserve">B0FQC8CMZR</t>
  </si>
  <si>
    <t xml:space="preserve">AJ-HL909S767AP-TWIN</t>
  </si>
  <si>
    <t xml:space="preserve">B0FQC7WPLN</t>
  </si>
  <si>
    <t xml:space="preserve">AJ-HL909S767AA-TWIN</t>
  </si>
  <si>
    <t xml:space="preserve">B0FQC8HFLX</t>
  </si>
  <si>
    <t xml:space="preserve">AJ-INS912S257QUEEN</t>
  </si>
  <si>
    <t xml:space="preserve">B0FQTTW74J</t>
  </si>
  <si>
    <t xml:space="preserve">AJ-INS912S258KING</t>
  </si>
  <si>
    <t xml:space="preserve">B0FQTSKTQY</t>
  </si>
  <si>
    <t xml:space="preserve">AJ-W293915P7432AK-TWIN</t>
  </si>
  <si>
    <t xml:space="preserve">B0FR44BPXJ</t>
  </si>
  <si>
    <t xml:space="preserve">AJ-W293915P7436AB-TWIN</t>
  </si>
  <si>
    <t xml:space="preserve">B0FR4GT9PH</t>
  </si>
  <si>
    <t xml:space="preserve">AJ-W293915P7441AK-FULL</t>
  </si>
  <si>
    <t xml:space="preserve">B0FR4SRSQW</t>
  </si>
  <si>
    <t xml:space="preserve">AJ-W293915P7445AB-FULL</t>
  </si>
  <si>
    <t xml:space="preserve">B0FR44CPPN</t>
  </si>
  <si>
    <t xml:space="preserve">AJ-W293915P7454AK-TWIN</t>
  </si>
  <si>
    <t xml:space="preserve">B0FR44CFHG</t>
  </si>
  <si>
    <t xml:space="preserve">AJ-W293915P7457AB-TWIN</t>
  </si>
  <si>
    <t xml:space="preserve">B0FR4GW2RG</t>
  </si>
  <si>
    <t xml:space="preserve">AJ-W293917P5721AK-TWIN</t>
  </si>
  <si>
    <t xml:space="preserve">B0FRGFN371</t>
  </si>
  <si>
    <t xml:space="preserve">AJ-W293917P5749AB-TWIN</t>
  </si>
  <si>
    <t xml:space="preserve">B0FRG16TJV</t>
  </si>
  <si>
    <t xml:space="preserve">AJ-W293919P9596AK-T</t>
  </si>
  <si>
    <t xml:space="preserve">B0FRRTLQB6</t>
  </si>
  <si>
    <t xml:space="preserve">AJ-W293919P8752AE-T</t>
  </si>
  <si>
    <t xml:space="preserve">B0FRS3KHZY</t>
  </si>
  <si>
    <t xml:space="preserve">AJ-W293919P9598AK-F</t>
  </si>
  <si>
    <t xml:space="preserve">B0FRS1H8XL</t>
  </si>
  <si>
    <t xml:space="preserve">AJ-W293919P8753AE-F</t>
  </si>
  <si>
    <t xml:space="preserve">B0FRRTS7HZ</t>
  </si>
  <si>
    <t xml:space="preserve">AJ-W258916S24AB-Q2</t>
  </si>
  <si>
    <t xml:space="preserve">B0FR9FH5NQ</t>
  </si>
  <si>
    <t xml:space="preserve">AJ-W293918S37AK-FULL</t>
  </si>
  <si>
    <t xml:space="preserve">B0FRXRPS6H</t>
  </si>
  <si>
    <t xml:space="preserve">AJ-W293918S38AK-QUEEN</t>
  </si>
  <si>
    <t xml:space="preserve">B0FRXTBBBJ</t>
  </si>
  <si>
    <t xml:space="preserve">AJ-W280922S40AB-FT</t>
  </si>
  <si>
    <t xml:space="preserve">B0FS1K3XH5</t>
  </si>
  <si>
    <t xml:space="preserve">AJ-W280922S41AK-FT</t>
  </si>
  <si>
    <t xml:space="preserve">B0FS1MJP35</t>
  </si>
  <si>
    <t xml:space="preserve">AJ-W293925P150AN-TWIN2</t>
  </si>
  <si>
    <t xml:space="preserve">B0FSKNG1V5</t>
  </si>
  <si>
    <t xml:space="preserve">AJ-INS925S248AD-QUEEN2</t>
  </si>
  <si>
    <t xml:space="preserve">B0FSWKP6R1</t>
  </si>
  <si>
    <t xml:space="preserve">AJ-W280929S50AK-TXL</t>
  </si>
  <si>
    <t xml:space="preserve">B0FT2TF4GD</t>
  </si>
  <si>
    <t xml:space="preserve">AJ-W280929S49AB-TXL</t>
  </si>
  <si>
    <t xml:space="preserve">B0FT2V1PN5</t>
  </si>
  <si>
    <t xml:space="preserve">AJ-HL733107P6043AK-T</t>
  </si>
  <si>
    <t xml:space="preserve">B0FV85G6QT</t>
  </si>
  <si>
    <t xml:space="preserve">AJ-HL733107P6043AM-T</t>
  </si>
  <si>
    <t xml:space="preserve">B0FV864C98</t>
  </si>
  <si>
    <t xml:space="preserve">AJ-HL733107P6043AH-T</t>
  </si>
  <si>
    <t xml:space="preserve">B0FV882YV1</t>
  </si>
  <si>
    <t xml:space="preserve">AJ-HL733107P6048AK-F</t>
  </si>
  <si>
    <t xml:space="preserve">B0FV85Z9BK</t>
  </si>
  <si>
    <t xml:space="preserve">AJ-HL733107P6048AM-F</t>
  </si>
  <si>
    <t xml:space="preserve">B0FV7Z7X6Z</t>
  </si>
  <si>
    <t xml:space="preserve">AJ-HL733107P6048AH-F</t>
  </si>
  <si>
    <t xml:space="preserve">B0FV8B6B33</t>
  </si>
  <si>
    <t xml:space="preserve">AJ-INS107P5769AK-T+D</t>
  </si>
  <si>
    <t xml:space="preserve">B0FVFN4VRF</t>
  </si>
  <si>
    <t xml:space="preserve">AJ-INS107P5768AE-T+D</t>
  </si>
  <si>
    <t xml:space="preserve">B0FVFHRQGM</t>
  </si>
  <si>
    <t xml:space="preserve">AJ-INS107P5771AN-T+D</t>
  </si>
  <si>
    <t xml:space="preserve">B0FVFKWJ33</t>
  </si>
  <si>
    <t xml:space="preserve">AJ-INS107P5765AK-TWIN</t>
  </si>
  <si>
    <t xml:space="preserve">B0FVFHHR6K</t>
  </si>
  <si>
    <t xml:space="preserve">AJ-INS107P5764AE-TWIN</t>
  </si>
  <si>
    <t xml:space="preserve">B0FVFHDM7S</t>
  </si>
  <si>
    <t xml:space="preserve">AJ-INS107P5766AN-TWIN</t>
  </si>
  <si>
    <t xml:space="preserve">B0FVFLGHW7</t>
  </si>
  <si>
    <t xml:space="preserve">AJ-INS114P3515AE-FULL</t>
  </si>
  <si>
    <t xml:space="preserve">B0FW4ZJGS4</t>
  </si>
  <si>
    <t xml:space="preserve">AJ-INS114P3526AK-FULL</t>
  </si>
  <si>
    <t xml:space="preserve">B0FW4Y27Y2</t>
  </si>
  <si>
    <t xml:space="preserve">AJ-INS114P8818AP-FULL</t>
  </si>
  <si>
    <t xml:space="preserve">B0FW4XFW1F</t>
  </si>
  <si>
    <t xml:space="preserve">AJ-INS115P3287AN-T</t>
  </si>
  <si>
    <t xml:space="preserve">B0FWC9DP64</t>
  </si>
  <si>
    <t xml:space="preserve">AJ-INS115P3286AK-T</t>
  </si>
  <si>
    <t xml:space="preserve">B0FWC959QR</t>
  </si>
  <si>
    <t xml:space="preserve">AJ-INS115P3285AE-T</t>
  </si>
  <si>
    <t xml:space="preserve">B0FWCF527J</t>
  </si>
  <si>
    <t xml:space="preserve">AJ-WM709P6347H-TWIN</t>
  </si>
  <si>
    <t xml:space="preserve">B0FX2VB68P</t>
  </si>
  <si>
    <t xml:space="preserve">N709P186347H</t>
  </si>
  <si>
    <t xml:space="preserve">AJ-WM709P6347K-TWIN</t>
  </si>
  <si>
    <t xml:space="preserve">B0FX2T5VXK</t>
  </si>
  <si>
    <t xml:space="preserve">N709P186347K</t>
  </si>
  <si>
    <t xml:space="preserve">AJ-W2931024P5482AK-TT</t>
  </si>
  <si>
    <t xml:space="preserve">B0FXR9VBDW</t>
  </si>
  <si>
    <t xml:space="preserve">AJ-W2931024P5491PINK-TT</t>
  </si>
  <si>
    <t xml:space="preserve">B0FXRG1P2B</t>
  </si>
  <si>
    <t xml:space="preserve">AJ-W2931024P5492AN-TT</t>
  </si>
  <si>
    <t xml:space="preserve">B0FXRCNB2G</t>
  </si>
  <si>
    <t xml:space="preserve">AJ-W2931024P5494AE-TT</t>
  </si>
  <si>
    <t xml:space="preserve">B0FXRFL8DN</t>
  </si>
  <si>
    <t xml:space="preserve">AJ-W2931025P1693BLUE-T</t>
  </si>
  <si>
    <t xml:space="preserve">B0FXS6FF1H</t>
  </si>
  <si>
    <t xml:space="preserve">AJ-W2931025P1691PINK-T</t>
  </si>
  <si>
    <t xml:space="preserve">B0FXS85ZV1</t>
  </si>
  <si>
    <t xml:space="preserve">AJ-W2931025P1681AK-T</t>
  </si>
  <si>
    <t xml:space="preserve">B0FXSC4HSG</t>
  </si>
  <si>
    <t xml:space="preserve">AJ-W2931025P1701BLUE-F</t>
  </si>
  <si>
    <t xml:space="preserve">B0FXS5QL8Q</t>
  </si>
  <si>
    <t xml:space="preserve">AJ-W2931025P1699PINK-F</t>
  </si>
  <si>
    <t xml:space="preserve">B0FXS9WVRZ</t>
  </si>
  <si>
    <t xml:space="preserve">AJ-W2931025P1696AK-F</t>
  </si>
  <si>
    <t xml:space="preserve">B0FXS5KJHV</t>
  </si>
  <si>
    <t xml:space="preserve">AJ-W54114S263AAP-KING</t>
  </si>
  <si>
    <t xml:space="preserve">B0FZKJKLZ4</t>
  </si>
  <si>
    <t xml:space="preserve">AJ-W54114S262AAK-KING</t>
  </si>
  <si>
    <t xml:space="preserve">B0FZKNST5GC</t>
  </si>
  <si>
    <t xml:space="preserve">AJ-INS115P6387AK-QD2</t>
  </si>
  <si>
    <t xml:space="preserve">B0FZRX6L9D</t>
  </si>
  <si>
    <t xml:space="preserve">AJ-INS115P6379AK-FD2</t>
  </si>
  <si>
    <t xml:space="preserve">B0FZRWM5X6</t>
  </si>
  <si>
    <t xml:space="preserve">AJ-W6971023S40AE-TWIN</t>
  </si>
  <si>
    <t xml:space="preserve">B0FZT8ZR3N</t>
  </si>
  <si>
    <t xml:space="preserve">AJ-W6971023S39AK-TWIN</t>
  </si>
  <si>
    <t xml:space="preserve">B0FZTFFMF7</t>
  </si>
  <si>
    <t xml:space="preserve">AJ-W2931107S47AB-FULL</t>
  </si>
  <si>
    <t xml:space="preserve">B0G1C66ZDS</t>
  </si>
  <si>
    <t xml:space="preserve">AJ-W2931107S46AK-FULL</t>
  </si>
  <si>
    <t xml:space="preserve">B0G1C15ZWK</t>
  </si>
  <si>
    <t xml:space="preserve">AJ-W2931107S45AH-FULL</t>
  </si>
  <si>
    <t xml:space="preserve">B0G1BSCD9V</t>
  </si>
  <si>
    <t xml:space="preserve">AJ-W293118P693BLUE-T2</t>
  </si>
  <si>
    <t xml:space="preserve">B0G1GPCT1Y</t>
  </si>
  <si>
    <t xml:space="preserve">AJ-W293118P691PINK-T2</t>
  </si>
  <si>
    <t xml:space="preserve">B0G1GNG1LR</t>
  </si>
  <si>
    <t xml:space="preserve">AJ-W2931111P681AAK-T2</t>
  </si>
  <si>
    <t xml:space="preserve">B0G1RKZX5S</t>
  </si>
  <si>
    <t xml:space="preserve">AJ-HL7331112P0927K-FULL</t>
  </si>
  <si>
    <t xml:space="preserve">B0G1Y9SLY3</t>
  </si>
  <si>
    <t xml:space="preserve">AJ-HL7331112P0927P-FULL</t>
  </si>
  <si>
    <t xml:space="preserve">B0G1YJPKT3</t>
  </si>
  <si>
    <t xml:space="preserve">AJ-HL7331112P0940K-QUEEN</t>
  </si>
  <si>
    <t xml:space="preserve">B0G1YBLQWT</t>
  </si>
  <si>
    <t xml:space="preserve">AJ-HL7331112P0940P-QUEEN</t>
  </si>
  <si>
    <t xml:space="preserve">B0G1Y6X44D</t>
  </si>
  <si>
    <t xml:space="preserve">AJ-HL7331113S118AA-T</t>
  </si>
  <si>
    <t xml:space="preserve">B0G254J59Z</t>
  </si>
  <si>
    <t xml:space="preserve">AJ-HL7331113S118AH-T</t>
  </si>
  <si>
    <t xml:space="preserve">B0G254PJ82</t>
  </si>
  <si>
    <t xml:space="preserve">AJ-HL7331113S118AC-T</t>
  </si>
  <si>
    <t xml:space="preserve">B0G255BPXL</t>
  </si>
  <si>
    <t xml:space="preserve">AJ-HL7331114P653AA-FULL</t>
  </si>
  <si>
    <t xml:space="preserve">B0G2BHFFD1</t>
  </si>
  <si>
    <t xml:space="preserve">AJ-HL7331114P653AB-FULL</t>
  </si>
  <si>
    <t xml:space="preserve">B0G2BDGLRH</t>
  </si>
  <si>
    <t xml:space="preserve">AJ-HL7331114P135AA-QUEEN</t>
  </si>
  <si>
    <t xml:space="preserve">B0G2BD5RLP</t>
  </si>
  <si>
    <t xml:space="preserve">AJ-HL7331114P135AB-QUEEN</t>
  </si>
  <si>
    <t xml:space="preserve">B0G2BGJLFJ</t>
  </si>
  <si>
    <t xml:space="preserve">AJ-W2931118P6922AN-F2</t>
  </si>
  <si>
    <t xml:space="preserve">B0G2Q7SVP5</t>
  </si>
  <si>
    <t xml:space="preserve">AJ-W2931119P4112AK-T</t>
  </si>
  <si>
    <t xml:space="preserve">B0G2XQB6ZR</t>
  </si>
  <si>
    <t xml:space="preserve">AJ-W2931119P4115AE-T</t>
  </si>
  <si>
    <t xml:space="preserve">B0G2XVKXR3</t>
  </si>
  <si>
    <t xml:space="preserve">AJ-W2931119P4116AN-T</t>
  </si>
  <si>
    <t xml:space="preserve">B0G2XVCDZ1</t>
  </si>
  <si>
    <t xml:space="preserve">AJ-W2931119P4118AK-F</t>
  </si>
  <si>
    <t xml:space="preserve">B0G2XQW27M</t>
  </si>
  <si>
    <t xml:space="preserve">AJ-W2931119P4119AE-F</t>
  </si>
  <si>
    <t xml:space="preserve">B0G2XP5T6B</t>
  </si>
  <si>
    <t xml:space="preserve">AJ-W2931119P4120AN-F</t>
  </si>
  <si>
    <t xml:space="preserve">B0G2XMGDNW</t>
  </si>
  <si>
    <t xml:space="preserve">AJ-INS1122P3290AK-TWIN</t>
  </si>
  <si>
    <t xml:space="preserve">B0G3FT36SB</t>
  </si>
  <si>
    <t xml:space="preserve">AJ-INS1122P3291AN-TWIN</t>
  </si>
  <si>
    <t xml:space="preserve">B0G3FLZ81S</t>
  </si>
  <si>
    <t xml:space="preserve">AJ-INS1122P3289AE-TWIN</t>
  </si>
  <si>
    <t xml:space="preserve">B0G3FS26SS</t>
  </si>
  <si>
    <t xml:space="preserve">AJ-INS1122P3294AK-FULL</t>
  </si>
  <si>
    <t xml:space="preserve">B0G3FH2SSB</t>
  </si>
  <si>
    <t xml:space="preserve">AJ-INS1122P3295AN-FULL</t>
  </si>
  <si>
    <t xml:space="preserve">B0G3FM8XF8</t>
  </si>
  <si>
    <t xml:space="preserve">AJ-INS1122P3293AE-FULL</t>
  </si>
  <si>
    <t xml:space="preserve">B0G3FPMFHV</t>
  </si>
  <si>
    <t xml:space="preserve">AJ-W18851122S238BEIGE-KING</t>
  </si>
  <si>
    <t xml:space="preserve">B0G3GTVD9D</t>
  </si>
  <si>
    <t xml:space="preserve">AJ-W18851122S239CAMEL-KING</t>
  </si>
  <si>
    <t xml:space="preserve">B0G3GTRQJR</t>
  </si>
  <si>
    <t xml:space="preserve">AJ-W18851122S240DGREY-KING</t>
  </si>
  <si>
    <t xml:space="preserve">B0G3GPN566</t>
  </si>
  <si>
    <t xml:space="preserve">AJ-W16701124P5558AE-TWIN</t>
  </si>
  <si>
    <t xml:space="preserve">B0G3PKTFNM</t>
  </si>
  <si>
    <t xml:space="preserve">AJ-W16701124P4268AE-FULL</t>
  </si>
  <si>
    <t xml:space="preserve">B0G3PKFMPK</t>
  </si>
  <si>
    <t xml:space="preserve">AJ-W16701124P7170AB-TWIN</t>
  </si>
  <si>
    <t xml:space="preserve">B0G3PKPY9G</t>
  </si>
  <si>
    <t xml:space="preserve">AJ-W16701124P7171AB-FULL</t>
  </si>
  <si>
    <t xml:space="preserve">B0G3PMBXDX</t>
  </si>
  <si>
    <t xml:space="preserve">AJ-N7081124P6716AK-TWIN</t>
  </si>
  <si>
    <t xml:space="preserve">B0G3TJQF8H</t>
  </si>
  <si>
    <t xml:space="preserve">AJ-N7081124P6716AD-TWIN</t>
  </si>
  <si>
    <t xml:space="preserve">B0G3T1QMZZ</t>
  </si>
  <si>
    <t xml:space="preserve">AJ-N7081124P6717AK-FULL</t>
  </si>
  <si>
    <t xml:space="preserve">B0G3THLZ9S</t>
  </si>
  <si>
    <t xml:space="preserve">AJ-N7081124P6717AD-FULL</t>
  </si>
  <si>
    <t xml:space="preserve">B0G3TKY2M9</t>
  </si>
  <si>
    <t xml:space="preserve">AJ-INS1125P3287AN-T2</t>
  </si>
  <si>
    <t xml:space="preserve">B0G3V423F2</t>
  </si>
  <si>
    <t xml:space="preserve">AJ-INS1125P3286AK-T2</t>
  </si>
  <si>
    <t xml:space="preserve">B0G3TV8WVH</t>
  </si>
  <si>
    <t xml:space="preserve">AJ-INS11263250AE-TWIN</t>
  </si>
  <si>
    <t xml:space="preserve">B0G424NRQJ</t>
  </si>
  <si>
    <t xml:space="preserve">AJ-INS11263251AK-TWIN</t>
  </si>
  <si>
    <t xml:space="preserve">B0G429WGPQ</t>
  </si>
  <si>
    <t xml:space="preserve">AJ-W16701127S26AE-TWIN</t>
  </si>
  <si>
    <t xml:space="preserve">B0G48NTPHL</t>
  </si>
  <si>
    <t xml:space="preserve">AJ-INS128P6863AE-TWIN2</t>
  </si>
  <si>
    <t xml:space="preserve">B0G5P2VXHK</t>
  </si>
  <si>
    <t xml:space="preserve">AJ-W280129S51AB-FULL</t>
  </si>
  <si>
    <t xml:space="preserve">B0G5YX5B33</t>
  </si>
  <si>
    <t xml:space="preserve">AJ-W280129S52AB-QUEEN</t>
  </si>
  <si>
    <t xml:space="preserve">B0G5YB37K1</t>
  </si>
  <si>
    <t xml:space="preserve">AJ-W18581211P993AK-TWIN</t>
  </si>
  <si>
    <t xml:space="preserve">B0G6F3QFJJ</t>
  </si>
  <si>
    <t xml:space="preserve">AJ-W18581211P994AN-TWIN</t>
  </si>
  <si>
    <t xml:space="preserve">B0G6DWQP7P</t>
  </si>
  <si>
    <t xml:space="preserve">AJ-W18581211P902AN-FULL</t>
  </si>
  <si>
    <t xml:space="preserve">B0G6DWHFXJ</t>
  </si>
  <si>
    <t xml:space="preserve">AJ-W2931211S42AB-TRI4</t>
  </si>
  <si>
    <t xml:space="preserve">B0G6D4V8DQ</t>
  </si>
  <si>
    <t xml:space="preserve">AJ-W2931216P1112AK-T</t>
  </si>
  <si>
    <t xml:space="preserve">B0G7GTDNBF</t>
  </si>
  <si>
    <t xml:space="preserve">AJ-W2931216P1410PINK-T</t>
  </si>
  <si>
    <t xml:space="preserve">B0G7HCVZ2X</t>
  </si>
  <si>
    <t xml:space="preserve">AJ-W2931216P1114GREEN-T</t>
  </si>
  <si>
    <t xml:space="preserve">B0G7GPM9J1</t>
  </si>
  <si>
    <t xml:space="preserve">AJ-W2931216P1118AK-F</t>
  </si>
  <si>
    <t xml:space="preserve">B0G7H16MPH</t>
  </si>
  <si>
    <t xml:space="preserve">AJ-W2931216P1411PINK-F</t>
  </si>
  <si>
    <t xml:space="preserve">B0G7GZ3R32</t>
  </si>
  <si>
    <t xml:space="preserve">AJ-W2931216P1119GREEN-F</t>
  </si>
  <si>
    <t xml:space="preserve">B0G7GD1RBY</t>
  </si>
  <si>
    <t xml:space="preserve">AJ-W2931215P5806AK-TWIN</t>
  </si>
  <si>
    <t xml:space="preserve">B0G7HWCZ3F</t>
  </si>
  <si>
    <t xml:space="preserve">AJ-W2931215P5807PINK-TWIN</t>
  </si>
  <si>
    <t xml:space="preserve">B0G7HL5HS2</t>
  </si>
  <si>
    <t xml:space="preserve">AJ-W2931215P5808BLUE-TWIN</t>
  </si>
  <si>
    <t xml:space="preserve">B0G7HNWZ99</t>
  </si>
  <si>
    <t xml:space="preserve">AJ-W2931215P5809AE-TWIN</t>
  </si>
  <si>
    <t xml:space="preserve">B0G7HGM595</t>
  </si>
  <si>
    <t xml:space="preserve">AJ-W18581219P398AK-T</t>
  </si>
  <si>
    <t xml:space="preserve">B0G92ZB722</t>
  </si>
  <si>
    <t xml:space="preserve">AJ-W18581219P399AN-T</t>
  </si>
  <si>
    <t xml:space="preserve">B0G95Q2RT9</t>
  </si>
  <si>
    <t xml:space="preserve">AJ-W18581219P400AK-F</t>
  </si>
  <si>
    <t xml:space="preserve">B0G94HS3Z7</t>
  </si>
  <si>
    <t xml:space="preserve">AJ-W18581219P402AN-F</t>
  </si>
  <si>
    <t xml:space="preserve">B0G94F8YW5</t>
  </si>
  <si>
    <t xml:space="preserve">AJ-W18581220P7153AN-QUEEN</t>
  </si>
  <si>
    <t xml:space="preserve">B0G9NW8LFH</t>
  </si>
  <si>
    <t xml:space="preserve">W1858P307153</t>
  </si>
  <si>
    <t xml:space="preserve">AJ-W18581220PS004AN-KING</t>
  </si>
  <si>
    <t xml:space="preserve">B0G9PWFP2C</t>
  </si>
  <si>
    <t xml:space="preserve">W1858S00004</t>
  </si>
  <si>
    <t xml:space="preserve">AJ-W18581220P3903OAK-QUEEN</t>
  </si>
  <si>
    <t xml:space="preserve">B0G9PN2Q3N</t>
  </si>
  <si>
    <t xml:space="preserve">W1858P390003</t>
  </si>
  <si>
    <t xml:space="preserve">AJ-W18581220S007OAK-KING</t>
  </si>
  <si>
    <t xml:space="preserve">B0G9PYSDJV</t>
  </si>
  <si>
    <t xml:space="preserve">W1858S00007</t>
  </si>
  <si>
    <t xml:space="preserve">AJ-INS1223S271AK-QUEEN</t>
  </si>
  <si>
    <t xml:space="preserve">B0GC66Z4LS</t>
  </si>
  <si>
    <t xml:space="preserve">W504S00271</t>
  </si>
  <si>
    <t xml:space="preserve">AJ-W17161223S30AN-QUEEN</t>
  </si>
  <si>
    <t xml:space="preserve">B0GC711PP3</t>
  </si>
  <si>
    <t xml:space="preserve">AJ-W17161223S31AN-KING</t>
  </si>
  <si>
    <t xml:space="preserve">B0GC6X1T3M</t>
  </si>
  <si>
    <t xml:space="preserve">AJ-N7331226S272AK-TWIN</t>
  </si>
  <si>
    <t xml:space="preserve">B0GCLSDT1T</t>
  </si>
  <si>
    <t xml:space="preserve">AJ-N7331226S272AE-TWIN</t>
  </si>
  <si>
    <t xml:space="preserve">B0GCNC57JT</t>
  </si>
  <si>
    <t xml:space="preserve">AJ-N7331226S7070AE-TWIN</t>
  </si>
  <si>
    <t xml:space="preserve">B0GCLNDG3T</t>
  </si>
  <si>
    <t xml:space="preserve">AJ-N7331226S1668AK-TWIN</t>
  </si>
  <si>
    <t xml:space="preserve">B0GCNWWKDC</t>
  </si>
  <si>
    <t xml:space="preserve">AJ-N7331226S1674AE-FULL</t>
  </si>
  <si>
    <t xml:space="preserve">B0GCN4GSNG</t>
  </si>
  <si>
    <t xml:space="preserve">AJ-N7331226S1674AK-FULL</t>
  </si>
  <si>
    <t xml:space="preserve">B0GCMG1NL4</t>
  </si>
  <si>
    <t xml:space="preserve">AJ-W31071226P220BRO-TWIN</t>
  </si>
  <si>
    <t xml:space="preserve">B0GCN6QVNL</t>
  </si>
  <si>
    <t xml:space="preserve">AJ-W31071226P219AB-TWIN</t>
  </si>
  <si>
    <t xml:space="preserve">B0GCMDS3SV</t>
  </si>
  <si>
    <t xml:space="preserve">AJ-W31071226P6518AE-TWIN</t>
  </si>
  <si>
    <t xml:space="preserve">B0GCNF7FXV</t>
  </si>
  <si>
    <t xml:space="preserve">AJ-W31071226P244BRO-FULL</t>
  </si>
  <si>
    <t xml:space="preserve">B0GCN5LTNH</t>
  </si>
  <si>
    <t xml:space="preserve">AJ-W31071226P242AB-FULL</t>
  </si>
  <si>
    <t xml:space="preserve">B0GCN7XGPN</t>
  </si>
  <si>
    <t xml:space="preserve">AJ-W31071226P6528AE-FULL</t>
  </si>
  <si>
    <t xml:space="preserve">B0GCNF7R1B</t>
  </si>
  <si>
    <t xml:space="preserve">AJ-N7571230Q6985AK-QUEEN</t>
  </si>
  <si>
    <t xml:space="preserve">B0GDDSGP2H</t>
  </si>
  <si>
    <t xml:space="preserve">N757Q256985K</t>
  </si>
  <si>
    <t xml:space="preserve">AJ-N7571230P6984AK-KING</t>
  </si>
  <si>
    <t xml:space="preserve">B0GDDPJ57P</t>
  </si>
  <si>
    <t xml:space="preserve">N757P256984K</t>
  </si>
  <si>
    <t xml:space="preserve">AJ-N7571230P2702AK-CKING</t>
  </si>
  <si>
    <t xml:space="preserve">B0GDFKQTTK</t>
  </si>
  <si>
    <t xml:space="preserve">N757P322702K</t>
  </si>
  <si>
    <t xml:space="preserve">AJ-W2931231P1124AK-TWIN</t>
  </si>
  <si>
    <t xml:space="preserve">B0GDXVDJKT</t>
  </si>
  <si>
    <t xml:space="preserve">AJ-W2931231P1125AN-TWIN</t>
  </si>
  <si>
    <t xml:space="preserve">B0GDXVQJZF</t>
  </si>
  <si>
    <t xml:space="preserve">AJ-W2931231P1127AK-TXL</t>
  </si>
  <si>
    <t xml:space="preserve">B0GDXZ6S7W</t>
  </si>
  <si>
    <t xml:space="preserve">AJ-W2931231P1130AN-TXL</t>
  </si>
  <si>
    <t xml:space="preserve">B0GDY21S64</t>
  </si>
  <si>
    <t xml:space="preserve">AJ-W2931231P1133AK-FULL</t>
  </si>
  <si>
    <t xml:space="preserve">B0GDXVKPY1</t>
  </si>
  <si>
    <t xml:space="preserve">AJ-W2931231P1136AN-FULL</t>
  </si>
  <si>
    <t xml:space="preserve">B0GDY8WG5K</t>
  </si>
  <si>
    <t xml:space="preserve">AJ-N7331005P298AK-TWIN</t>
  </si>
  <si>
    <t xml:space="preserve">B0GF2CZ4F8</t>
  </si>
  <si>
    <t xml:space="preserve">AJ-N7331005P298AE-TWIN</t>
  </si>
  <si>
    <t xml:space="preserve">B0GF22YP6T</t>
  </si>
  <si>
    <t xml:space="preserve">AJ-N7331005P298AH-TWIN</t>
  </si>
  <si>
    <t xml:space="preserve">B0GF25DDTZ</t>
  </si>
  <si>
    <t xml:space="preserve">AJ-N7331005P298AN-TWIN</t>
  </si>
  <si>
    <t xml:space="preserve">B0GF252BRW</t>
  </si>
  <si>
    <t xml:space="preserve">AJ-N7331005P299AK-FULL</t>
  </si>
  <si>
    <t xml:space="preserve">B0GF24VZCT</t>
  </si>
  <si>
    <t xml:space="preserve">AJ-N7331005P299AE-FULL</t>
  </si>
  <si>
    <t xml:space="preserve">B0GF2H2XGD</t>
  </si>
  <si>
    <t xml:space="preserve">AJ-N7331005P299AH-FULL</t>
  </si>
  <si>
    <t xml:space="preserve">B0GF1VVTMY</t>
  </si>
  <si>
    <t xml:space="preserve">AJ-N7331005P299AN-FULL</t>
  </si>
  <si>
    <t xml:space="preserve">B0GF2D4H6Z</t>
  </si>
  <si>
    <t xml:space="preserve">AJ-INS1008S264AK-FULL</t>
  </si>
  <si>
    <t xml:space="preserve">B0GFMXPXGW</t>
  </si>
  <si>
    <t xml:space="preserve">AJ-INS1008S286AW-FULL</t>
  </si>
  <si>
    <t xml:space="preserve">B0GFN9BTP7</t>
  </si>
  <si>
    <t xml:space="preserve">AJ-W5109P5364AK-TWIN</t>
  </si>
  <si>
    <t xml:space="preserve">B0GGBKGBJ5</t>
  </si>
  <si>
    <t xml:space="preserve">W5109P395364</t>
  </si>
  <si>
    <t xml:space="preserve">AJ-W5109P5363AB-TWIN</t>
  </si>
  <si>
    <t xml:space="preserve">B0GGBB8FQ9</t>
  </si>
  <si>
    <t xml:space="preserve">W5109P395363</t>
  </si>
  <si>
    <t xml:space="preserve">AJ-INS0113P1802AK-TWIN</t>
  </si>
  <si>
    <t xml:space="preserve">B0GGHGF1DJ</t>
  </si>
  <si>
    <t xml:space="preserve">AJ-INS0113P1804AN-TWIN</t>
  </si>
  <si>
    <t xml:space="preserve">B0GGHJZNQT</t>
  </si>
  <si>
    <t xml:space="preserve">AJ-W1820P1919AN-TWIN</t>
  </si>
  <si>
    <t xml:space="preserve">B0GGR7YPFZ</t>
  </si>
  <si>
    <t xml:space="preserve">AJ-W1820P9890AE-TWIN</t>
  </si>
  <si>
    <t xml:space="preserve">B0GGRKRNHC</t>
  </si>
  <si>
    <t xml:space="preserve">AJ-W1820P8987AK-TWIN</t>
  </si>
  <si>
    <t xml:space="preserve">B0GGR8D46T</t>
  </si>
  <si>
    <t xml:space="preserve">W1820P398987</t>
  </si>
  <si>
    <t xml:space="preserve">AJ-W1820P1920AN-FULL</t>
  </si>
  <si>
    <t xml:space="preserve">B0GGR1NP2L</t>
  </si>
  <si>
    <t xml:space="preserve">AJ-W1820P9891AE-FULL</t>
  </si>
  <si>
    <t xml:space="preserve">B0GGR56QZB</t>
  </si>
  <si>
    <t xml:space="preserve">AJ-W1820P1921AK-FULL</t>
  </si>
  <si>
    <t xml:space="preserve">B0GGRJJRVB</t>
  </si>
  <si>
    <t xml:space="preserve">AJ-GO-0116P9112AE-DOG</t>
  </si>
  <si>
    <t xml:space="preserve">B0GH7343Z8</t>
  </si>
  <si>
    <t xml:space="preserve">N704P379112E</t>
  </si>
  <si>
    <t xml:space="preserve">AJ-GO-0116P9112AD-DOG</t>
  </si>
  <si>
    <t xml:space="preserve">B0GH6WVW38</t>
  </si>
  <si>
    <t xml:space="preserve">AJ-W18580121P401AK-TWIN</t>
  </si>
  <si>
    <t xml:space="preserve">B0GHY4Q2TP</t>
  </si>
  <si>
    <t xml:space="preserve">AJ-W18580121P402AN-TWIN</t>
  </si>
  <si>
    <t xml:space="preserve">B0GHYG1F67</t>
  </si>
  <si>
    <t xml:space="preserve">AJ-W18580121P403AK-FULL</t>
  </si>
  <si>
    <t xml:space="preserve">B0GHYGVSB3</t>
  </si>
  <si>
    <t xml:space="preserve">AJ-W18580121P404AN-FULL</t>
  </si>
  <si>
    <t xml:space="preserve">B0GHYFZXR5</t>
  </si>
  <si>
    <t xml:space="preserve">AJ-W386123P7347AB</t>
  </si>
  <si>
    <t xml:space="preserve">B0GJDCDZXN</t>
  </si>
  <si>
    <t xml:space="preserve">AJ-W386126P7346WAL2</t>
  </si>
  <si>
    <t xml:space="preserve">B0GJSWNGZT</t>
  </si>
  <si>
    <t xml:space="preserve">AJ-W386126P7348AE2</t>
  </si>
  <si>
    <t xml:space="preserve">B0GJSX5Q6N</t>
  </si>
  <si>
    <t xml:space="preserve">AJ-INS0126S174AE-TRIPLE</t>
  </si>
  <si>
    <t xml:space="preserve">B0GJSKG62M</t>
  </si>
  <si>
    <t xml:space="preserve">AJ-INS0126S176AN-TRIPLE</t>
  </si>
  <si>
    <t xml:space="preserve">B0GJSDTT97</t>
  </si>
  <si>
    <t xml:space="preserve">AJ-INS0126S177AB-TRIPLE</t>
  </si>
  <si>
    <t xml:space="preserve">B0GJSJYCQV</t>
  </si>
  <si>
    <t xml:space="preserve">AJ-INS0126P7972AK-TT</t>
  </si>
  <si>
    <t xml:space="preserve">B0GJSWC873</t>
  </si>
  <si>
    <t xml:space="preserve">W504P227972</t>
  </si>
  <si>
    <t xml:space="preserve">AJ-INS0126P7973AN-TT</t>
  </si>
  <si>
    <t xml:space="preserve">B0GJSTNKDK</t>
  </si>
  <si>
    <t xml:space="preserve">W504P227973</t>
  </si>
  <si>
    <t xml:space="preserve">AJ-INS0126P4948AE-TT</t>
  </si>
  <si>
    <t xml:space="preserve">B0GJSPS5FP</t>
  </si>
  <si>
    <t xml:space="preserve">W504P314948</t>
  </si>
  <si>
    <t xml:space="preserve">AJ-W15500127P3683AN-FULL</t>
  </si>
  <si>
    <t xml:space="preserve">B0GK1KYG5J</t>
  </si>
  <si>
    <t xml:space="preserve">AJ-W15500127P3685AK-FULL</t>
  </si>
  <si>
    <t xml:space="preserve">B0GK1L23ZV</t>
  </si>
  <si>
    <t xml:space="preserve">AJ-W15500127P3684AN-QUEEN</t>
  </si>
  <si>
    <t xml:space="preserve">B0GK1G4D2J</t>
  </si>
  <si>
    <t xml:space="preserve">AJ-W15500127P3686AK-QUEEN</t>
  </si>
  <si>
    <t xml:space="preserve">B0GK219YZL</t>
  </si>
  <si>
    <t xml:space="preserve">AJ-W2930128S48AK-TWIN</t>
  </si>
  <si>
    <t xml:space="preserve">B0GK7S6WPC</t>
  </si>
  <si>
    <t xml:space="preserve">AJ-W2930128S49AN-TWIN</t>
  </si>
  <si>
    <t xml:space="preserve">B0GK7HT8ZR</t>
  </si>
  <si>
    <t xml:space="preserve">AJ-W2930128S50AK-FULL</t>
  </si>
  <si>
    <t xml:space="preserve">B0GK7ST2S9</t>
  </si>
  <si>
    <t xml:space="preserve">AJ-W2930128S51AN-FULL</t>
  </si>
  <si>
    <t xml:space="preserve">B0GK77WZDQ</t>
  </si>
  <si>
    <t xml:space="preserve">AJ-W2930129S55AB-FULL</t>
  </si>
  <si>
    <t xml:space="preserve">B0GKGF89QP</t>
  </si>
  <si>
    <t xml:space="preserve">AJ-W2930129S61AB-QUEEN</t>
  </si>
  <si>
    <t xml:space="preserve">B0GKFYWJTS</t>
  </si>
  <si>
    <t xml:space="preserve">AJ-N715013027AAB</t>
  </si>
  <si>
    <t xml:space="preserve">B0GKP8SQ2W</t>
  </si>
  <si>
    <t xml:space="preserve">XW000027AAB</t>
  </si>
  <si>
    <t xml:space="preserve">AJ-N715013027AAK</t>
  </si>
  <si>
    <t xml:space="preserve">B0GKP2T37Z</t>
  </si>
  <si>
    <t xml:space="preserve">XW000027AAK</t>
  </si>
  <si>
    <t xml:space="preserve">AJ-W167022S34AB-QUEEN</t>
  </si>
  <si>
    <t xml:space="preserve">B0GL1S2VGV</t>
  </si>
  <si>
    <t xml:space="preserve">AJ-W167022P8875AK-TWIN</t>
  </si>
  <si>
    <t xml:space="preserve">B0GL1GQW3W</t>
  </si>
  <si>
    <t xml:space="preserve">AJ-W167022S34AK-FULL</t>
  </si>
  <si>
    <t xml:space="preserve">B0GL1VF3PR</t>
  </si>
  <si>
    <t xml:space="preserve">AJ-W167022S35AK-QUEEN</t>
  </si>
  <si>
    <t xml:space="preserve">B0GL1LWZZ4</t>
  </si>
  <si>
    <t xml:space="preserve">AJ-N70422P1282AD-DOG</t>
  </si>
  <si>
    <t xml:space="preserve">B0GL1Z2M38</t>
  </si>
  <si>
    <t xml:space="preserve">N704P371282D</t>
  </si>
  <si>
    <t xml:space="preserve">AJ-N70422P8959AK-DOG</t>
  </si>
  <si>
    <t xml:space="preserve">B0GL24QSPN</t>
  </si>
  <si>
    <t xml:space="preserve">N704P338959K</t>
  </si>
  <si>
    <t xml:space="preserve">AJ-W16700203P5538AE-Q</t>
  </si>
  <si>
    <t xml:space="preserve">B0GL8DS1X9</t>
  </si>
  <si>
    <t xml:space="preserve">W1670P255538</t>
  </si>
  <si>
    <t xml:space="preserve">AJ-W16700203P2672AE-K</t>
  </si>
  <si>
    <t xml:space="preserve">B0GL7SR4MH</t>
  </si>
  <si>
    <t xml:space="preserve">W1670P362672</t>
  </si>
  <si>
    <t xml:space="preserve">AJ-W16700204P448AB-TWIN</t>
  </si>
  <si>
    <t xml:space="preserve">B0GLFVMV5T</t>
  </si>
  <si>
    <t xml:space="preserve">AJ-W16700204P450AB-FULL</t>
  </si>
  <si>
    <t xml:space="preserve">B0GLF7CPQ6</t>
  </si>
  <si>
    <t xml:space="preserve">AJ-W16700204P454AB-QUEEN</t>
  </si>
  <si>
    <t xml:space="preserve">B0GLG61R5B</t>
  </si>
  <si>
    <t xml:space="preserve">AJ-W16700205S31AB-QUEEN</t>
  </si>
  <si>
    <t xml:space="preserve">B0GLNM8P1B</t>
  </si>
  <si>
    <t xml:space="preserve">AJ-W16700205S30AB-KING</t>
  </si>
  <si>
    <t xml:space="preserve">B0GLNWZMGF</t>
  </si>
  <si>
    <t xml:space="preserve">AJ-W540206P1016AW-Q+2D</t>
  </si>
  <si>
    <t xml:space="preserve">B0GLYF29P3</t>
  </si>
  <si>
    <t xml:space="preserve">AJ-W540206P1013AK-Q+2D</t>
  </si>
  <si>
    <t xml:space="preserve">B0GLYF13P1</t>
  </si>
  <si>
    <t xml:space="preserve">AJ-W540206S270AW-K+2D</t>
  </si>
  <si>
    <t xml:space="preserve">B0GLYDJV1L</t>
  </si>
  <si>
    <t xml:space="preserve">AJ-W540206S269AK-K+2D</t>
  </si>
  <si>
    <t xml:space="preserve">B0GLY6197V</t>
  </si>
  <si>
    <t xml:space="preserve">AJ-W171626S34AW-QUEEN</t>
  </si>
  <si>
    <t xml:space="preserve">B0GLZ9D3L8</t>
  </si>
  <si>
    <t xml:space="preserve">AJ-W171626S35AN-QUEEN</t>
  </si>
  <si>
    <t xml:space="preserve">B0GLYTFFGP</t>
  </si>
  <si>
    <t xml:space="preserve">AJ-W171626S36AW-KING</t>
  </si>
  <si>
    <t xml:space="preserve">B0GLZ7WHJ3</t>
  </si>
  <si>
    <t xml:space="preserve">AJ-W171626S37AN-KING</t>
  </si>
  <si>
    <t xml:space="preserve">B0GLZ5XYYT</t>
  </si>
  <si>
    <t xml:space="preserve">AJ-W171626S38AW-QUEEN</t>
  </si>
  <si>
    <t xml:space="preserve">B0GLYVQ63S</t>
  </si>
  <si>
    <t xml:space="preserve">W1716S00038</t>
  </si>
  <si>
    <t xml:space="preserve">AJ-W171626S40BEIGE-QUEEN</t>
  </si>
  <si>
    <t xml:space="preserve">B0GLYVWZCG</t>
  </si>
  <si>
    <t xml:space="preserve">W1716S00040</t>
  </si>
  <si>
    <t xml:space="preserve">AJ-W171626S41AW-KING</t>
  </si>
  <si>
    <t xml:space="preserve">B0GLYFDKCB</t>
  </si>
  <si>
    <t xml:space="preserve">W1716S00041</t>
  </si>
  <si>
    <t xml:space="preserve">AJ-W171626S43BEIGE-KING</t>
  </si>
  <si>
    <t xml:space="preserve">B0GLYWCTJB</t>
  </si>
  <si>
    <t xml:space="preserve">W1716S00043</t>
  </si>
  <si>
    <t xml:space="preserve">AJ-W280029S57AK-Q2</t>
  </si>
  <si>
    <t xml:space="preserve">B0GMGHFYDR</t>
  </si>
  <si>
    <t xml:space="preserve">AJ-W280029S59AB-Q2</t>
  </si>
  <si>
    <t xml:space="preserve">B0GMGB67XM</t>
  </si>
  <si>
    <t xml:space="preserve">AJ-W54210P1091AK-QUEEN</t>
  </si>
  <si>
    <t xml:space="preserve">B0GMPRXNKB</t>
  </si>
  <si>
    <t xml:space="preserve">AJ-W54210P1092AW-QUEEN</t>
  </si>
  <si>
    <t xml:space="preserve">B0GMQC7Q2C</t>
  </si>
  <si>
    <t xml:space="preserve">AJ-W54210S274AK-KING</t>
  </si>
  <si>
    <t xml:space="preserve">B0GMPW3QHL</t>
  </si>
  <si>
    <t xml:space="preserve">AJ-W54210S275AW-KING</t>
  </si>
  <si>
    <t xml:space="preserve">B0GMPSBTLL</t>
  </si>
  <si>
    <t xml:space="preserve">AJ-W54210S272AK-QUEEN</t>
  </si>
  <si>
    <t xml:space="preserve">B0GMQD7J4M</t>
  </si>
  <si>
    <t xml:space="preserve">AJ-W54210S273AW-QUEEN</t>
  </si>
  <si>
    <t xml:space="preserve">B0GMQ3RPC1</t>
  </si>
  <si>
    <t xml:space="preserve">AJ-W54211P4861AK-FULL</t>
  </si>
  <si>
    <t xml:space="preserve">B0GMW6LV63</t>
  </si>
  <si>
    <t xml:space="preserve">W504P364861</t>
  </si>
  <si>
    <t xml:space="preserve">AJ-W54211P5754AE-FULL</t>
  </si>
  <si>
    <t xml:space="preserve">B0GMW81L72</t>
  </si>
  <si>
    <t xml:space="preserve">AJ-W54211P5756AN-FULL</t>
  </si>
  <si>
    <t xml:space="preserve">B0GMWP3QP3</t>
  </si>
  <si>
    <t xml:space="preserve">W504P345756</t>
  </si>
  <si>
    <t xml:space="preserve">AJ-W1858211P2838AK-TWIN</t>
  </si>
  <si>
    <t xml:space="preserve">B0GMWHXFLB</t>
  </si>
  <si>
    <t xml:space="preserve">AJ-W1858211P2839AN-TWIN</t>
  </si>
  <si>
    <t xml:space="preserve">B0GMWXK316</t>
  </si>
  <si>
    <t xml:space="preserve">AJ-W1858211P2840AK-FULL</t>
  </si>
  <si>
    <t xml:space="preserve">B0GMW7VBRZ</t>
  </si>
  <si>
    <t xml:space="preserve">AJ-W1858211P2841AN-FULL</t>
  </si>
  <si>
    <t xml:space="preserve">B0GMWQ5KJJ</t>
  </si>
  <si>
    <t xml:space="preserve">AJ-W293212S54AK-FULL</t>
  </si>
  <si>
    <t xml:space="preserve">B0GN24DVS6</t>
  </si>
  <si>
    <t xml:space="preserve">AJ-N733213S5411AM-TWIN</t>
  </si>
  <si>
    <t xml:space="preserve">B0GN8GCB12</t>
  </si>
  <si>
    <t xml:space="preserve">AJ-N733213S5411AE-TWIN</t>
  </si>
  <si>
    <t xml:space="preserve">B0GN8TZC51</t>
  </si>
  <si>
    <t xml:space="preserve">AJ-N733213S5411AK-TWIN</t>
  </si>
  <si>
    <t xml:space="preserve">B0GN8P5TVG</t>
  </si>
  <si>
    <t xml:space="preserve">AJ-W293213P1271AK-FULL</t>
  </si>
  <si>
    <t xml:space="preserve">B0GN8P42C2</t>
  </si>
  <si>
    <t xml:space="preserve">AJ-W293224P7117AK-TT</t>
  </si>
  <si>
    <t xml:space="preserve">B0GPW22CGL</t>
  </si>
  <si>
    <t xml:space="preserve">AJ-W293224P7118AP-TT</t>
  </si>
  <si>
    <t xml:space="preserve">B0GPVB9CR7</t>
  </si>
  <si>
    <t xml:space="preserve">AJ-W293224P7121AE-TT</t>
  </si>
  <si>
    <t xml:space="preserve">B0GPVXKP58</t>
  </si>
  <si>
    <t xml:space="preserve">AJ-W540224P3286AK-T3</t>
  </si>
  <si>
    <t xml:space="preserve">B0GPW165R7</t>
  </si>
  <si>
    <t xml:space="preserve">AJ-INS224P6746AP-Q2</t>
  </si>
  <si>
    <t xml:space="preserve">B0GPWGH6Y9</t>
  </si>
  <si>
    <t xml:space="preserve">AJ-INS225P6404AN-T2</t>
  </si>
  <si>
    <t xml:space="preserve">B0GQ3GY2QG</t>
  </si>
  <si>
    <t xml:space="preserve">AJ-HL228P043AM-T2</t>
  </si>
  <si>
    <t xml:space="preserve">B0GQL91NKR</t>
  </si>
  <si>
    <t xml:space="preserve">AJ-HL228P043AH-T2</t>
  </si>
  <si>
    <t xml:space="preserve">B0GQLGKLGM</t>
  </si>
  <si>
    <t xml:space="preserve">AJ-HL228P048AM-F2</t>
  </si>
  <si>
    <t xml:space="preserve">B0GQLF5M3Y</t>
  </si>
  <si>
    <t xml:space="preserve">AJ-INS228P1198AN-TWIN+D</t>
  </si>
  <si>
    <t xml:space="preserve">B0GQLT8N2T</t>
  </si>
  <si>
    <t xml:space="preserve">AJ-INS228P7651AE-TWIN+D</t>
  </si>
  <si>
    <t xml:space="preserve">B0GQM51JQB</t>
  </si>
  <si>
    <t xml:space="preserve">AJ-INS228P7652AK-TWIN+D</t>
  </si>
  <si>
    <t xml:space="preserve">B0GQLZ7N5C</t>
  </si>
  <si>
    <t xml:space="preserve">AJ-INS228P1200AN-FULL+D</t>
  </si>
  <si>
    <t xml:space="preserve">B0GQM6YMHZ</t>
  </si>
  <si>
    <t xml:space="preserve">AJ-INS228P7657AE-FULL+D</t>
  </si>
  <si>
    <t xml:space="preserve">B0GQM1KBTM</t>
  </si>
  <si>
    <t xml:space="preserve">AJ-INS228P7658AK-FULL+D</t>
  </si>
  <si>
    <t xml:space="preserve">B0GQM89NL7</t>
  </si>
  <si>
    <t xml:space="preserve">AJ-INS228P1197AN-TWIN</t>
  </si>
  <si>
    <t xml:space="preserve">B0GQLZ6R5B</t>
  </si>
  <si>
    <t xml:space="preserve">AJ-INS228P7642AE-TWIN</t>
  </si>
  <si>
    <t xml:space="preserve">B0GQLX3R89</t>
  </si>
  <si>
    <t xml:space="preserve">AJ-INS228P7643AK-TWIN</t>
  </si>
  <si>
    <t xml:space="preserve">B0GQM2F339</t>
  </si>
  <si>
    <t xml:space="preserve">AJ-W293031P9122AK-QUEEN</t>
  </si>
  <si>
    <t xml:space="preserve">B0GQPPM9S5</t>
  </si>
  <si>
    <t xml:space="preserve">AJ-W293031P9123AN-QUEEN</t>
  </si>
  <si>
    <t xml:space="preserve">B0GQPRTHJ1</t>
  </si>
  <si>
    <t xml:space="preserve">AJ-W280031S77AB-FULL</t>
  </si>
  <si>
    <t xml:space="preserve">B0GR5J9BJ8</t>
  </si>
  <si>
    <t xml:space="preserve">AJ-W280031S91AB-QUEEN</t>
  </si>
  <si>
    <t xml:space="preserve">B0GR5CXZMP</t>
  </si>
  <si>
    <t xml:space="preserve">AJ-INS034S279WAL-QUEEN</t>
  </si>
  <si>
    <t xml:space="preserve">B0GR9D4K5D</t>
  </si>
  <si>
    <t xml:space="preserve">AJ-INS034S280WAL-KING</t>
  </si>
  <si>
    <t xml:space="preserve">B0GR9HL7SF</t>
  </si>
  <si>
    <t xml:space="preserve">AJ-W28035S75AK-FULL</t>
  </si>
  <si>
    <t xml:space="preserve">AJ-W28035S74AB-FULL</t>
  </si>
  <si>
    <t xml:space="preserve">AJ-HL037P6043AE-TWIN</t>
  </si>
  <si>
    <t xml:space="preserve">B0GRMHG5NC</t>
  </si>
  <si>
    <t xml:space="preserve">AJ-HL037P6048AE-FULL</t>
  </si>
  <si>
    <t xml:space="preserve">B0GRMNWTJ5</t>
  </si>
  <si>
    <t xml:space="preserve">AJ-W293310P7109AK-TWIN</t>
  </si>
  <si>
    <t xml:space="preserve">B0GS12JPTB</t>
  </si>
  <si>
    <t xml:space="preserve">AJ-W293310P7237AE-TWIN</t>
  </si>
  <si>
    <t xml:space="preserve">B0GS13685Z</t>
  </si>
  <si>
    <t xml:space="preserve">AJ-W54311P198AN-TD2</t>
  </si>
  <si>
    <t xml:space="preserve">B0GS5FVLJD</t>
  </si>
  <si>
    <t xml:space="preserve">AJ-W54311P651AE-TD2</t>
  </si>
  <si>
    <t xml:space="preserve">B0GS58HTD6</t>
  </si>
  <si>
    <t xml:space="preserve">AJ-W54311P652AK-TD2</t>
  </si>
  <si>
    <t xml:space="preserve">B0GS4XKMXB</t>
  </si>
  <si>
    <t xml:space="preserve">AJ-W54311P200AN-FD2</t>
  </si>
  <si>
    <t xml:space="preserve">B0GS4XL25S</t>
  </si>
  <si>
    <t xml:space="preserve">AJ-W54311P657AE-FD2</t>
  </si>
  <si>
    <t xml:space="preserve">B0GS5LJWYC</t>
  </si>
  <si>
    <t xml:space="preserve">AJ-W54311P658AK-FD2</t>
  </si>
  <si>
    <t xml:space="preserve">B0GS51FKRH</t>
  </si>
  <si>
    <t xml:space="preserve">AJ-W54311P197AN-T2</t>
  </si>
  <si>
    <t xml:space="preserve">B0GS573ZYH</t>
  </si>
  <si>
    <t xml:space="preserve">AJ-W54311P642AE-T2</t>
  </si>
  <si>
    <t xml:space="preserve">B0GS59TW2V</t>
  </si>
  <si>
    <t xml:space="preserve">AJ-W54311P643AK-T2</t>
  </si>
  <si>
    <t xml:space="preserve">B0GS59N44H</t>
  </si>
  <si>
    <t xml:space="preserve">AJ-LK316P7962AK-TWIN</t>
  </si>
  <si>
    <t xml:space="preserve">B0GSWQKPK7</t>
  </si>
  <si>
    <t xml:space="preserve">AJ-LK316P7962AE-TWIN</t>
  </si>
  <si>
    <t xml:space="preserve">B0GSW8MRT9</t>
  </si>
  <si>
    <t xml:space="preserve">AJ-LK316P7962AP-TWIN</t>
  </si>
  <si>
    <t xml:space="preserve">B0GSW4R61R</t>
  </si>
  <si>
    <t xml:space="preserve">AJ-LK316P7963AK-FULL</t>
  </si>
  <si>
    <t xml:space="preserve">B0GSWRLQCP</t>
  </si>
  <si>
    <t xml:space="preserve">AJ-LK316P7963AE-FULL</t>
  </si>
  <si>
    <t xml:space="preserve">B0GSWKKJB4</t>
  </si>
  <si>
    <t xml:space="preserve">AJ-LK316P7963AP-FULL</t>
  </si>
  <si>
    <t xml:space="preserve">B0GSWJHMMP</t>
  </si>
  <si>
    <t xml:space="preserve">TT-0332-Gray-T</t>
  </si>
  <si>
    <t xml:space="preserve">B0GR418ZLW</t>
  </si>
  <si>
    <t xml:space="preserve">TT-0332-Gray-F</t>
  </si>
  <si>
    <t xml:space="preserve">B0GR4TJ5GS</t>
  </si>
  <si>
    <t xml:space="preserve">TT-0332-White-F</t>
  </si>
  <si>
    <t xml:space="preserve">B0GR4GNQZQ</t>
  </si>
  <si>
    <t xml:space="preserve">TT-064-Black-P</t>
  </si>
  <si>
    <t xml:space="preserve">B0GR65FJF2</t>
  </si>
  <si>
    <t xml:space="preserve">N721S000064B-1</t>
  </si>
  <si>
    <t xml:space="preserve">TT-064-White-P</t>
  </si>
  <si>
    <t xml:space="preserve">B0GR5VGBN5</t>
  </si>
  <si>
    <t xml:space="preserve">N721S000064K-1</t>
  </si>
  <si>
    <t xml:space="preserve">TT-055—Black and Walnut-PBM</t>
  </si>
  <si>
    <t xml:space="preserve">B0GR94RCGP</t>
  </si>
  <si>
    <t xml:space="preserve">N721S000055B-1</t>
  </si>
  <si>
    <t xml:space="preserve">TT-055—White and Walnut-PBM</t>
  </si>
  <si>
    <t xml:space="preserve">B0GR973YQV</t>
  </si>
  <si>
    <t xml:space="preserve">N721S000055K-1</t>
  </si>
  <si>
    <t xml:space="preserve">TT-011-White-M</t>
  </si>
  <si>
    <t xml:space="preserve">B0GR97MPYJ</t>
  </si>
  <si>
    <t xml:space="preserve">N721S000050K</t>
  </si>
  <si>
    <t xml:space="preserve">TT-011-Black-M</t>
  </si>
  <si>
    <t xml:space="preserve">B0GR92T7ZG</t>
  </si>
  <si>
    <t xml:space="preserve">N721S000050B</t>
  </si>
  <si>
    <t xml:space="preserve">TT-011-Blue-M</t>
  </si>
  <si>
    <t xml:space="preserve">B0GR98JV54</t>
  </si>
  <si>
    <t xml:space="preserve">N721S000050C</t>
  </si>
  <si>
    <t xml:space="preserve">TT-001-White-PM</t>
  </si>
  <si>
    <t xml:space="preserve">B0GRF4HPTX</t>
  </si>
  <si>
    <t xml:space="preserve">N721S000078K</t>
  </si>
  <si>
    <t xml:space="preserve">TT-001-Black-PM</t>
  </si>
  <si>
    <t xml:space="preserve">B0GRD4CWKT</t>
  </si>
  <si>
    <t xml:space="preserve">N721S000078B</t>
  </si>
  <si>
    <t xml:space="preserve">TT-001-Blue-PM</t>
  </si>
  <si>
    <t xml:space="preserve">B0GRF1584Z</t>
  </si>
  <si>
    <t xml:space="preserve">N721S000078C</t>
  </si>
  <si>
    <t xml:space="preserve">TS-002-White-M</t>
  </si>
  <si>
    <t xml:space="preserve">B0GRGLJJF9</t>
  </si>
  <si>
    <t xml:space="preserve">N721S000051K-1</t>
  </si>
  <si>
    <t xml:space="preserve">TS-002-Black-M</t>
  </si>
  <si>
    <t xml:space="preserve">B0GRGLG7VY</t>
  </si>
  <si>
    <t xml:space="preserve">N721S000051B-1</t>
  </si>
  <si>
    <t xml:space="preserve">TS-002-Blue-M</t>
  </si>
  <si>
    <t xml:space="preserve">B0GRGFS456</t>
  </si>
  <si>
    <t xml:space="preserve">N721S000051C-1</t>
  </si>
  <si>
    <t xml:space="preserve">TS-003-White-PM</t>
  </si>
  <si>
    <t xml:space="preserve">B0GRHNSYMX</t>
  </si>
  <si>
    <t xml:space="preserve">N721S000063K</t>
  </si>
  <si>
    <t xml:space="preserve">TS-003-Black-PM</t>
  </si>
  <si>
    <t xml:space="preserve">N721S000063B</t>
  </si>
  <si>
    <t xml:space="preserve">TS-004-White and Walnut-M</t>
  </si>
  <si>
    <t xml:space="preserve">B0GRLZSLS1</t>
  </si>
  <si>
    <t xml:space="preserve">N721S000046K-2</t>
  </si>
  <si>
    <t xml:space="preserve">TS-004-Black and Walnut-M</t>
  </si>
  <si>
    <t xml:space="preserve">B0GRM668YS</t>
  </si>
  <si>
    <t xml:space="preserve">N721S000046B-2</t>
  </si>
  <si>
    <t xml:space="preserve">TS-005-White-PM</t>
  </si>
  <si>
    <t xml:space="preserve">B0GRN1392Y</t>
  </si>
  <si>
    <t xml:space="preserve">N721S000077K</t>
  </si>
  <si>
    <t xml:space="preserve">TS-005-Black-PM</t>
  </si>
  <si>
    <t xml:space="preserve">B0GRMVCZZG</t>
  </si>
  <si>
    <t xml:space="preserve">N721S000077B</t>
  </si>
  <si>
    <t xml:space="preserve">TS-005-Mint Green-PM</t>
  </si>
  <si>
    <t xml:space="preserve">B0GRMJGV7L</t>
  </si>
  <si>
    <t xml:space="preserve">N721S000077M</t>
  </si>
  <si>
    <t xml:space="preserve">TS-006-White-M</t>
  </si>
  <si>
    <t xml:space="preserve">B0GRTLRL6G</t>
  </si>
  <si>
    <t xml:space="preserve">N721S000068K</t>
  </si>
  <si>
    <t xml:space="preserve">TS-006-Black-M</t>
  </si>
  <si>
    <t xml:space="preserve">B0GRTHFB3T</t>
  </si>
  <si>
    <t xml:space="preserve">N721S000068B</t>
  </si>
  <si>
    <t xml:space="preserve">TS-007-White-M</t>
  </si>
  <si>
    <t xml:space="preserve">B0GRTLR41J</t>
  </si>
  <si>
    <t xml:space="preserve">N721S000069K</t>
  </si>
  <si>
    <t xml:space="preserve">TS-007-Black-M</t>
  </si>
  <si>
    <t xml:space="preserve">B0GRV1SHMV</t>
  </si>
  <si>
    <t xml:space="preserve">N721S000069B</t>
  </si>
  <si>
    <t xml:space="preserve">TS-008-White-M</t>
  </si>
  <si>
    <t xml:space="preserve">B0GRZ9WKBH</t>
  </si>
  <si>
    <t xml:space="preserve">N721S000072K</t>
  </si>
  <si>
    <t xml:space="preserve">TS-008-Black-M</t>
  </si>
  <si>
    <t xml:space="preserve">B0GRZBTQFP</t>
  </si>
  <si>
    <t xml:space="preserve">N721S000072B</t>
  </si>
  <si>
    <t xml:space="preserve">TS-009-White-M</t>
  </si>
  <si>
    <t xml:space="preserve">B0GS98F711</t>
  </si>
  <si>
    <t xml:space="preserve">N721P394506K</t>
  </si>
  <si>
    <t xml:space="preserve">TS-009-Black-M</t>
  </si>
  <si>
    <t xml:space="preserve">B0GS9DP5JH</t>
  </si>
  <si>
    <t xml:space="preserve">N721P394506B</t>
  </si>
  <si>
    <t xml:space="preserve">FT-011-White-T</t>
  </si>
  <si>
    <t xml:space="preserve">B0GS9H9384</t>
  </si>
  <si>
    <t xml:space="preserve">FT-011-Natural-T</t>
  </si>
  <si>
    <t xml:space="preserve">B0GS9DYQ7X</t>
  </si>
  <si>
    <t xml:space="preserve">FT-011-Beige and White-T</t>
  </si>
  <si>
    <t xml:space="preserve">B0GS9C7CN6</t>
  </si>
  <si>
    <t xml:space="preserve">CT-010-White-M</t>
  </si>
  <si>
    <t xml:space="preserve">B0GSFL5G61</t>
  </si>
  <si>
    <t xml:space="preserve">N721P394507K</t>
  </si>
  <si>
    <t xml:space="preserve">CT-010-Black-M</t>
  </si>
  <si>
    <t xml:space="preserve">B0GSFN6Y2F</t>
  </si>
  <si>
    <t xml:space="preserve">N721P394507B</t>
  </si>
  <si>
    <t xml:space="preserve">HT-001-Natural-M</t>
  </si>
  <si>
    <t xml:space="preserve">B0GSJYL7K9</t>
  </si>
  <si>
    <t xml:space="preserve">N721S000080D</t>
  </si>
  <si>
    <t xml:space="preserve">HT-001-Black-M</t>
  </si>
  <si>
    <t xml:space="preserve">B0GSJSQWHC</t>
  </si>
  <si>
    <t xml:space="preserve">N721S000080B</t>
  </si>
  <si>
    <t xml:space="preserve">HT-001-Walnut-M</t>
  </si>
  <si>
    <t xml:space="preserve">B0GSJPDCDP</t>
  </si>
  <si>
    <t xml:space="preserve">N721S000080P</t>
  </si>
  <si>
    <t xml:space="preserve">TS-012-Walnut-M</t>
  </si>
  <si>
    <t xml:space="preserve">B0GSQZT9JS</t>
  </si>
  <si>
    <t xml:space="preserve">N721P428444D</t>
  </si>
  <si>
    <t xml:space="preserve">TS-012-Natural-M</t>
  </si>
  <si>
    <t xml:space="preserve">B0GSQXWX9X</t>
  </si>
  <si>
    <t xml:space="preserve">N721P428444L</t>
  </si>
  <si>
    <t xml:space="preserve">TS-013-White-PM</t>
  </si>
  <si>
    <t xml:space="preserve">B0GSW7N5J5</t>
  </si>
  <si>
    <t xml:space="preserve">N721S000079K</t>
  </si>
  <si>
    <t xml:space="preserve">TS-013-Black-PM</t>
  </si>
  <si>
    <t xml:space="preserve">B0GSW17XVB</t>
  </si>
  <si>
    <t xml:space="preserve">N721S000079B</t>
  </si>
  <si>
    <t xml:space="preserve">HT-014-White-P</t>
  </si>
  <si>
    <t xml:space="preserve">B0GSZ3S8FG</t>
  </si>
  <si>
    <t xml:space="preserve">N721S000056K-1</t>
  </si>
  <si>
    <t xml:space="preserve">HT-014-Black-P</t>
  </si>
  <si>
    <t xml:space="preserve">B0GSZ8PHBL</t>
  </si>
  <si>
    <t xml:space="preserve">N721S000056B-1</t>
  </si>
  <si>
    <t xml:space="preserve">HT-014-Mint Green-P</t>
  </si>
  <si>
    <t xml:space="preserve">B0GSZ39T2M</t>
  </si>
  <si>
    <t xml:space="preserve">N721S000056M-1</t>
  </si>
  <si>
    <t xml:space="preserve">ZXY-015-Black-PM</t>
  </si>
  <si>
    <t xml:space="preserve">B0GT3T2WLP</t>
  </si>
  <si>
    <t xml:space="preserve">N721S000076B</t>
  </si>
  <si>
    <t xml:space="preserve">ZXY-015-White-PM</t>
  </si>
  <si>
    <t xml:space="preserve">B0GT3V98GG</t>
  </si>
  <si>
    <t xml:space="preserve">N721S000076K</t>
  </si>
  <si>
    <t xml:space="preserve">ZXY-015-Blue-PM</t>
  </si>
  <si>
    <t xml:space="preserve">B0GT49CCV1</t>
  </si>
  <si>
    <t xml:space="preserve">N721S000076C</t>
  </si>
  <si>
    <t xml:space="preserve">ZXY-016-Natural-M</t>
  </si>
  <si>
    <t xml:space="preserve">B0GT58PT59</t>
  </si>
  <si>
    <t xml:space="preserve">N721P427206D</t>
  </si>
  <si>
    <t xml:space="preserve">ZXY-016-Black-M</t>
  </si>
  <si>
    <t xml:space="preserve">B0GT4YRN17</t>
  </si>
  <si>
    <t xml:space="preserve">N721P427206B</t>
  </si>
  <si>
    <t xml:space="preserve">ZXY-016-Walnut-M</t>
  </si>
  <si>
    <t xml:space="preserve">B0GT4WL2FQ</t>
  </si>
  <si>
    <t xml:space="preserve">N721P427206P</t>
  </si>
  <si>
    <t xml:space="preserve">ZXY-017-Mint Green-PM</t>
  </si>
  <si>
    <t xml:space="preserve">B0GT992C5B</t>
  </si>
  <si>
    <t xml:space="preserve">N721S000075M</t>
  </si>
  <si>
    <t xml:space="preserve">ZXY-017-White-PM</t>
  </si>
  <si>
    <t xml:space="preserve">B0GT9CPZH4</t>
  </si>
  <si>
    <t xml:space="preserve">N721S000075K</t>
  </si>
  <si>
    <t xml:space="preserve">ZXY-017-Black-PM</t>
  </si>
  <si>
    <t xml:space="preserve">B0GT9BZM3S</t>
  </si>
  <si>
    <t xml:space="preserve">N721S000075B</t>
  </si>
  <si>
    <t xml:space="preserve">ZXY-HT018-White-P</t>
  </si>
  <si>
    <t xml:space="preserve">B0GTM51XGP</t>
  </si>
  <si>
    <t xml:space="preserve">N721P401788K</t>
  </si>
  <si>
    <t xml:space="preserve">ZXY-HT018-Black-P</t>
  </si>
  <si>
    <t xml:space="preserve">B0GTLZ9X3Q</t>
  </si>
  <si>
    <t xml:space="preserve">N721P401788B</t>
  </si>
  <si>
    <t xml:space="preserve">ZXY-HT019-White-M</t>
  </si>
  <si>
    <t xml:space="preserve">B0GTPMGGT5</t>
  </si>
  <si>
    <t xml:space="preserve">N721S000047K-1</t>
  </si>
  <si>
    <t xml:space="preserve">ZXY-HT019-Black-M</t>
  </si>
  <si>
    <t xml:space="preserve">B0GTPX2HD2</t>
  </si>
  <si>
    <t xml:space="preserve">N721S000047B-1</t>
  </si>
  <si>
    <t xml:space="preserve">ZXY-HT019-Blue-M</t>
  </si>
  <si>
    <t xml:space="preserve">B0GTQ1JVNL</t>
  </si>
  <si>
    <t xml:space="preserve">ZXY-TS019-White-PM</t>
  </si>
  <si>
    <t xml:space="preserve">B0GTQBB8ZN</t>
  </si>
  <si>
    <t xml:space="preserve">N721S000052K</t>
  </si>
  <si>
    <t xml:space="preserve">ZXY-TS019-Black-PM</t>
  </si>
  <si>
    <t xml:space="preserve">B0GTQQCJFH</t>
  </si>
  <si>
    <t xml:space="preserve">N721S000052B</t>
  </si>
  <si>
    <t xml:space="preserve">ZXY-Desk021-Natural Wood-M</t>
  </si>
  <si>
    <t xml:space="preserve">B0GTV2MCHY</t>
  </si>
  <si>
    <t xml:space="preserve">N751S383638K</t>
  </si>
  <si>
    <t xml:space="preserve">ZXY-Desk021-Walnut-M</t>
  </si>
  <si>
    <t xml:space="preserve">B0GTV2521L</t>
  </si>
  <si>
    <t xml:space="preserve">N751S383638W</t>
  </si>
  <si>
    <t xml:space="preserve">AJ-W280320S72AB-FULL</t>
  </si>
  <si>
    <t xml:space="preserve">B0GTBCFPFD</t>
  </si>
  <si>
    <t xml:space="preserve">AJ-W280320S73AB-QUEEN</t>
  </si>
  <si>
    <t xml:space="preserve">B0GT9WHK7F</t>
  </si>
  <si>
    <t xml:space="preserve">AJ-W293328P6936AK-TWIN</t>
  </si>
  <si>
    <t xml:space="preserve">B0GV7WBQVY</t>
  </si>
  <si>
    <t xml:space="preserve">AJ-W293328P6937AB-TWIN</t>
  </si>
  <si>
    <t xml:space="preserve">B0GV7VXLXJ</t>
  </si>
  <si>
    <t xml:space="preserve">AJ-W293328P6939AK-FULL</t>
  </si>
  <si>
    <t xml:space="preserve">B0GV7ZRWG7</t>
  </si>
  <si>
    <t xml:space="preserve">AJ-W293328P6940AB-FULL</t>
  </si>
  <si>
    <t xml:space="preserve">B0GV7XZ654</t>
  </si>
  <si>
    <t xml:space="preserve">AJ-INS330P9835AD-K2</t>
  </si>
  <si>
    <t xml:space="preserve">B0GVFWRYC7</t>
  </si>
  <si>
    <t xml:space="preserve">AJ-W293331P441AK-F2</t>
  </si>
  <si>
    <t xml:space="preserve">B0GVK6RWKP</t>
  </si>
  <si>
    <t xml:space="preserve">TT-0076-black+blue-F</t>
  </si>
  <si>
    <t xml:space="preserve">B0GQMVNRWK</t>
  </si>
  <si>
    <t xml:space="preserve">N820S00076C</t>
  </si>
  <si>
    <t xml:space="preserve">TT-0076-black+red-F</t>
  </si>
  <si>
    <t xml:space="preserve">B0GQMGZRYM</t>
  </si>
  <si>
    <t xml:space="preserve">N820S00076J</t>
  </si>
  <si>
    <t xml:space="preserve">TT-0076-black+green-F</t>
  </si>
  <si>
    <t xml:space="preserve">B0GQMP968W</t>
  </si>
  <si>
    <t xml:space="preserve">N820S00076F</t>
  </si>
  <si>
    <t xml:space="preserve">TT-7545-White-Q</t>
  </si>
  <si>
    <t xml:space="preserve">B0GQMKFJNS</t>
  </si>
  <si>
    <t xml:space="preserve">TT-7545-Gray-Q</t>
  </si>
  <si>
    <t xml:space="preserve">B0GQMJ4JXJ</t>
  </si>
  <si>
    <t xml:space="preserve">TT-7545-Walnut-Q</t>
  </si>
  <si>
    <t xml:space="preserve">B0GQM9ZM5V</t>
  </si>
  <si>
    <t xml:space="preserve">ZXY-Desk022-White -M</t>
  </si>
  <si>
    <t xml:space="preserve">B0GTYPBBDH</t>
  </si>
  <si>
    <t xml:space="preserve">N751S415500K</t>
  </si>
  <si>
    <t xml:space="preserve">ZXY-Desk022-White -M-Glass</t>
  </si>
  <si>
    <t xml:space="preserve">B0GTYRG33M</t>
  </si>
  <si>
    <t xml:space="preserve">N751S415499K</t>
  </si>
  <si>
    <t xml:space="preserve">ZXY-Shoe Bench023-Walnut -Solid Wood</t>
  </si>
  <si>
    <t xml:space="preserve">B0GTZD6BV6</t>
  </si>
  <si>
    <t xml:space="preserve">W5368P460453</t>
  </si>
  <si>
    <t xml:space="preserve">ZXY-Desk024-Walnut -Solid Wood-55.1</t>
  </si>
  <si>
    <t xml:space="preserve">B0GV48HWZ5</t>
  </si>
  <si>
    <t xml:space="preserve">W5368S00001</t>
  </si>
  <si>
    <t xml:space="preserve">ZXY-Desk024-Walnut -Solid Wood-63</t>
  </si>
  <si>
    <t xml:space="preserve">B0GV46TSSY</t>
  </si>
  <si>
    <t xml:space="preserve">W5368S00002</t>
  </si>
  <si>
    <t xml:space="preserve">ZXY-Side Table025-Walnut -Solid Wood</t>
  </si>
  <si>
    <t xml:space="preserve">B0GV7F3GMK</t>
  </si>
  <si>
    <t xml:space="preserve">W5368P460430</t>
  </si>
  <si>
    <t xml:space="preserve">ZXY-Bookshelf026-Walnut -Solid Wood</t>
  </si>
  <si>
    <t xml:space="preserve">B0GVDVJVT8</t>
  </si>
  <si>
    <t xml:space="preserve">W5368P460436</t>
  </si>
  <si>
    <t xml:space="preserve">ZXY-Side Table027-Oak -MDF</t>
  </si>
  <si>
    <t xml:space="preserve">B0GVNPYC71</t>
  </si>
  <si>
    <t xml:space="preserve">W5368P460458</t>
  </si>
  <si>
    <t xml:space="preserve">ZXY-Side Table027-White -MDF</t>
  </si>
  <si>
    <t xml:space="preserve">B0GVNDR9XW</t>
  </si>
  <si>
    <t xml:space="preserve">W5368P460460</t>
  </si>
  <si>
    <t xml:space="preserve">ZXY-Side Table028-White -MDF</t>
  </si>
  <si>
    <t xml:space="preserve">B0GVNS15YH</t>
  </si>
  <si>
    <t xml:space="preserve">W5368P460472</t>
  </si>
  <si>
    <t xml:space="preserve">ZXY-Sofa029-Gray -Wood</t>
  </si>
  <si>
    <t xml:space="preserve">B0GX627QPP</t>
  </si>
  <si>
    <t xml:space="preserve">WY000418AAE</t>
  </si>
  <si>
    <t xml:space="preserve">ZXY-Sofa029-Beige -Wood</t>
  </si>
  <si>
    <t xml:space="preserve">B0GX66CGDR</t>
  </si>
  <si>
    <t xml:space="preserve">WY000418AAA</t>
  </si>
  <si>
    <t xml:space="preserve">ZXY-Desk031-Black+Gold -MDF+Metal</t>
  </si>
  <si>
    <t xml:space="preserve">B0GWDX9MC8</t>
  </si>
  <si>
    <t xml:space="preserve">N751S376579B</t>
  </si>
  <si>
    <t xml:space="preserve">ZXY-Side Table030-Oak -Engineered Wood</t>
  </si>
  <si>
    <t xml:space="preserve">B0GWD23NJM</t>
  </si>
  <si>
    <t xml:space="preserve">W5368P460480</t>
  </si>
  <si>
    <t xml:space="preserve">ZXY-Side Table030-Black -Engineered Wood</t>
  </si>
  <si>
    <t xml:space="preserve">B0GWCY464P</t>
  </si>
  <si>
    <t xml:space="preserve">W5368P460481</t>
  </si>
  <si>
    <t xml:space="preserve">ZXY-Queen,LED,Drawers,Black and Brown</t>
  </si>
  <si>
    <t xml:space="preserve">B0GWTVV996</t>
  </si>
  <si>
    <t xml:space="preserve">W311S00046</t>
  </si>
  <si>
    <t xml:space="preserve">ZXY-Platform Bed-Metal-Queen-Black</t>
  </si>
  <si>
    <t xml:space="preserve">B0GWTTML4N</t>
  </si>
  <si>
    <t xml:space="preserve">W31183488</t>
  </si>
  <si>
    <t xml:space="preserve">ZXY-Bed-Metal-Full-Black</t>
  </si>
  <si>
    <t xml:space="preserve">B0GWTJSK6C</t>
  </si>
  <si>
    <t xml:space="preserve">ZXY-Bed-King-Black and Brown</t>
  </si>
  <si>
    <t xml:space="preserve">B0GWTSQWKJ</t>
  </si>
  <si>
    <t xml:space="preserve">ZXY-Bed-Full-LED-Black and Brown</t>
  </si>
  <si>
    <t xml:space="preserve">B0GWTT3TZ8</t>
  </si>
  <si>
    <t xml:space="preserve">ZXY-Bed-Queen-LED-Black and Brown</t>
  </si>
  <si>
    <t xml:space="preserve">B0GWTSQZPG</t>
  </si>
  <si>
    <t xml:space="preserve">ZXY-Bed-Twin-Black and Brown</t>
  </si>
  <si>
    <t xml:space="preserve">B0GWTLGWN2</t>
  </si>
  <si>
    <t xml:space="preserve">ZXY-Bed-Twin-LED-Black and Brown</t>
  </si>
  <si>
    <t xml:space="preserve">B0GWTT5QZG</t>
  </si>
  <si>
    <t xml:space="preserve">ZXY-Bed--Full,LED,Drawers-Black, Brown</t>
  </si>
  <si>
    <t xml:space="preserve">B0GWTJFP9Y</t>
  </si>
  <si>
    <t xml:space="preserve">W311S00045</t>
  </si>
  <si>
    <t xml:space="preserve">ZXY-Bed-Queen-Drawers-Black and Brown</t>
  </si>
  <si>
    <t xml:space="preserve">B0GWTTRBSJ</t>
  </si>
  <si>
    <t xml:space="preserve">W311S00063</t>
  </si>
  <si>
    <t xml:space="preserve">ZXY-014-Black-P</t>
  </si>
  <si>
    <t xml:space="preserve">ZXY-014-Mint Green-P</t>
  </si>
  <si>
    <t xml:space="preserve">ZXY-014-White-P</t>
  </si>
  <si>
    <t xml:space="preserve">ZXY-End Table033-Walnut -Solid Wood</t>
  </si>
  <si>
    <t xml:space="preserve">B0GX1TKRR9</t>
  </si>
  <si>
    <t xml:space="preserve">W5368P460438</t>
  </si>
  <si>
    <t xml:space="preserve">ZXY-End Table034-Walnut -MDF</t>
  </si>
  <si>
    <t xml:space="preserve">B0GXD5KBJ4</t>
  </si>
  <si>
    <t xml:space="preserve">W5368P460467</t>
  </si>
  <si>
    <t xml:space="preserve">ZXY-End Table034-White -MDF</t>
  </si>
  <si>
    <t xml:space="preserve">B0GXD2BMTH</t>
  </si>
  <si>
    <t xml:space="preserve">W5368P460469</t>
  </si>
  <si>
    <t xml:space="preserve">ZXY-Chair035-Blue -Wood+Fabric</t>
  </si>
  <si>
    <t xml:space="preserve">B0GXG1MVCY</t>
  </si>
  <si>
    <t xml:space="preserve">W5568P445699</t>
  </si>
  <si>
    <t xml:space="preserve">ZXY-Chair035-Earthy Yellow -Wood+Fabric</t>
  </si>
  <si>
    <t xml:space="preserve">B0GXFQS9BQ</t>
  </si>
  <si>
    <t xml:space="preserve">W5568P445701</t>
  </si>
  <si>
    <t xml:space="preserve">ZXY-Chair035-Red -Wood+Fabric</t>
  </si>
  <si>
    <t xml:space="preserve">B0GXFR5XC4</t>
  </si>
  <si>
    <t xml:space="preserve">W5568P445702</t>
  </si>
  <si>
    <t xml:space="preserve">ZXY-Ottoman036-Dark Gray -Wood+Fabric</t>
  </si>
  <si>
    <t xml:space="preserve">B0GXKHGC4H</t>
  </si>
  <si>
    <t xml:space="preserve">W5568P461310</t>
  </si>
  <si>
    <t xml:space="preserve">ZXY-Ottoman036-Light Gray -Wood+Fabric</t>
  </si>
  <si>
    <t xml:space="preserve">B0GXKFZZZG</t>
  </si>
  <si>
    <t xml:space="preserve">W5568P461344</t>
  </si>
  <si>
    <t xml:space="preserve">ZXY-Ottoman036-Black -Wood+Fabric</t>
  </si>
  <si>
    <t xml:space="preserve">B0GXKMRGKP</t>
  </si>
  <si>
    <t xml:space="preserve">W5568P461346</t>
  </si>
  <si>
    <t xml:space="preserve">ZXY-Ottoman036-Dark Green -Wood+Fabric</t>
  </si>
  <si>
    <t xml:space="preserve">B0GXKDZTP4</t>
  </si>
  <si>
    <t xml:space="preserve">W5568P461364</t>
  </si>
  <si>
    <t xml:space="preserve">ZXY-Ottoman036-Coffee -Wood+Fabric</t>
  </si>
  <si>
    <t xml:space="preserve">B0GXKDZTNV</t>
  </si>
  <si>
    <t xml:space="preserve">W5568P461367</t>
  </si>
  <si>
    <t xml:space="preserve">ZXY-Ottoman036-Camel -Wood+Fabric</t>
  </si>
  <si>
    <t xml:space="preserve">B0GXKGL9KZ</t>
  </si>
  <si>
    <t xml:space="preserve">W5568P461369</t>
  </si>
  <si>
    <t xml:space="preserve">ZXY-Platform Bed-wood+MDF-Twin-Gray</t>
  </si>
  <si>
    <t xml:space="preserve">B0GXW41VJB</t>
  </si>
  <si>
    <t xml:space="preserve">GX000531AAE</t>
  </si>
  <si>
    <t xml:space="preserve">ZXY-Platform Bed-wood+MDF-Twin-Beige</t>
  </si>
  <si>
    <t xml:space="preserve">B0GXW18ZN8</t>
  </si>
  <si>
    <t xml:space="preserve">GX000531AAA</t>
  </si>
  <si>
    <t xml:space="preserve">ZXY-Sofa038-Wood+Fabric-Dark Gray</t>
  </si>
  <si>
    <t xml:space="preserve">B0GY8KZBKR</t>
  </si>
  <si>
    <t xml:space="preserve">W5568S00009</t>
  </si>
  <si>
    <t xml:space="preserve">ZXY-Sofa038-Wood+Fabric-Dark Green</t>
  </si>
  <si>
    <t xml:space="preserve">B0GY8MCC82</t>
  </si>
  <si>
    <t xml:space="preserve">W5568S00010</t>
  </si>
  <si>
    <t xml:space="preserve">ZXY-Sofa038-Wood+Fabric-Camel</t>
  </si>
  <si>
    <t xml:space="preserve">B0GY8RNVL5</t>
  </si>
  <si>
    <t xml:space="preserve">W5568S00011</t>
  </si>
  <si>
    <t xml:space="preserve">ZXY-Chair039-AntiqueWhite-Wood+Lambswool</t>
  </si>
  <si>
    <t xml:space="preserve">B0GYRDRTVB</t>
  </si>
  <si>
    <t xml:space="preserve">ZXY-Chair039-Antique Green-Wood+Cotton</t>
  </si>
  <si>
    <t xml:space="preserve">B0GYRJKNR3</t>
  </si>
  <si>
    <t xml:space="preserve">ZXY-Chair039-Light Pink-Wood+Lambswool</t>
  </si>
  <si>
    <t xml:space="preserve">B0GYR1JL6Y</t>
  </si>
  <si>
    <t xml:space="preserve">ZXY-Chair039-khaki-Wood+Cotton</t>
  </si>
  <si>
    <t xml:space="preserve">B0GYRBR119</t>
  </si>
  <si>
    <t xml:space="preserve">ZXY-Fish Tank Stand040-Black-MDF</t>
  </si>
  <si>
    <t xml:space="preserve">B0GZ3GY6M6</t>
  </si>
  <si>
    <t xml:space="preserve">N704P350199B</t>
  </si>
  <si>
    <t xml:space="preserve">ZXY-Fish Tank Stand040-White-MDF</t>
  </si>
  <si>
    <t xml:space="preserve">B0GZ3FH2FR</t>
  </si>
  <si>
    <t xml:space="preserve">N704P350199K</t>
  </si>
  <si>
    <t xml:space="preserve">ZXY-Bed-MDF+Metal-Queen+LED-Black+Brown</t>
  </si>
  <si>
    <t xml:space="preserve">ZXY-Platform Bed-Metal-Full-Black</t>
  </si>
  <si>
    <t xml:space="preserve">ZXY-Platform Bed-Metal-King-Black+Brown</t>
  </si>
  <si>
    <t xml:space="preserve">ZXY-Bed-Metal-Full+LED-Black+Brown</t>
  </si>
  <si>
    <t xml:space="preserve">ZXY-Bed-Metal-Queen+LED-Black+Brown</t>
  </si>
  <si>
    <t xml:space="preserve">ZXY-Platform Bed-Metal-Twin-Black+Brown</t>
  </si>
  <si>
    <t xml:space="preserve">ZXY-Bed-Metal-Twin+LED-Black+Brown</t>
  </si>
  <si>
    <t xml:space="preserve">ZXY-Bed-MDF+Metal-Full+LED-Black+Brown</t>
  </si>
  <si>
    <t xml:space="preserve">ZXY-Bed-MDF+Metal-Queen-Black+Brown</t>
  </si>
  <si>
    <t xml:space="preserve">AJ-W2930586937AB-T2</t>
  </si>
  <si>
    <t xml:space="preserve">B0H1247LBB</t>
  </si>
  <si>
    <t xml:space="preserve">TT-055—Black and Walnut-PM</t>
  </si>
  <si>
    <t xml:space="preserve">TT-055—White and Walnut-PM</t>
  </si>
  <si>
    <t xml:space="preserve">ZXY- Outdoor Sofa Set-Brown+Cream Beige</t>
  </si>
  <si>
    <t xml:space="preserve">B0GZNNMXM1</t>
  </si>
  <si>
    <t xml:space="preserve">N704G201256A</t>
  </si>
  <si>
    <t xml:space="preserve">ZXY- Outdoor Sofa Set041-Brown</t>
  </si>
  <si>
    <t xml:space="preserve">B0GZNWVS53</t>
  </si>
  <si>
    <t xml:space="preserve">N704G201256D</t>
  </si>
  <si>
    <t xml:space="preserve">ZXY- Outdoor Dining Set042-Beige</t>
  </si>
  <si>
    <t xml:space="preserve">B0H11GFQL8</t>
  </si>
  <si>
    <t xml:space="preserve">ZXY- Outdoor Dining Set042-Gray</t>
  </si>
  <si>
    <t xml:space="preserve">B0H11RWP5W</t>
  </si>
  <si>
    <t xml:space="preserve">ZXY-Accent Chair043-Dark Gray</t>
  </si>
  <si>
    <t xml:space="preserve">B0H1HDZCT8</t>
  </si>
  <si>
    <t xml:space="preserve">ZXY-Accent Chair043-Beige</t>
  </si>
  <si>
    <t xml:space="preserve">B0H1HH5JQZ</t>
  </si>
  <si>
    <t xml:space="preserve">ZXY-Accent Chair043-Dark Coffee</t>
  </si>
  <si>
    <t xml:space="preserve">B0H1HC9MQ4</t>
  </si>
  <si>
    <t xml:space="preserve">ZXY-Accent Chair043-Army Green</t>
  </si>
  <si>
    <t xml:space="preserve">B0H1H4SX8C</t>
  </si>
  <si>
    <t xml:space="preserve">ZXY-Accent Chair043-Pink</t>
  </si>
  <si>
    <t xml:space="preserve">B0H1HNX8LT</t>
  </si>
  <si>
    <t xml:space="preserve">ZXY-Sleeper Chair044-Gray</t>
  </si>
  <si>
    <t xml:space="preserve">B0H1LY1ZJ5</t>
  </si>
  <si>
    <t xml:space="preserve">N765P34284849G</t>
  </si>
  <si>
    <t xml:space="preserve">ZXY-Sleeper Chair044-Beige</t>
  </si>
  <si>
    <t xml:space="preserve">B0H1MCS7R7</t>
  </si>
  <si>
    <t xml:space="preserve">N765P34284849W</t>
  </si>
  <si>
    <t xml:space="preserve">ZXY-TentW419P445697-Pink</t>
  </si>
  <si>
    <t xml:space="preserve">B0H1QSBWH5</t>
  </si>
  <si>
    <t xml:space="preserve">W419P445697</t>
  </si>
  <si>
    <t xml:space="preserve">ZXY-TentW419P445700-Gray</t>
  </si>
  <si>
    <t xml:space="preserve">B0H1QNLT2R</t>
  </si>
  <si>
    <t xml:space="preserve">W419P445700</t>
  </si>
  <si>
    <t xml:space="preserve">ZXY-TentW419P445704-Blue</t>
  </si>
  <si>
    <t xml:space="preserve">B0H1QPB2JW</t>
  </si>
  <si>
    <t xml:space="preserve">W419P445704</t>
  </si>
  <si>
    <t xml:space="preserve">ZXY-TentW419P445709-Black</t>
  </si>
  <si>
    <t xml:space="preserve">B0H1QFZC5V</t>
  </si>
  <si>
    <t xml:space="preserve">W419P445709</t>
  </si>
  <si>
    <t xml:space="preserve">ZXY-TentW419P445712-Magenta</t>
  </si>
  <si>
    <t xml:space="preserve">B0H1QTWLLM</t>
  </si>
  <si>
    <t xml:space="preserve">W419P445712</t>
  </si>
  <si>
    <t xml:space="preserve">ZXY-23.5 Inch-Black</t>
  </si>
  <si>
    <t xml:space="preserve">B0H1W42XHZ</t>
  </si>
  <si>
    <t xml:space="preserve">W487P317840</t>
  </si>
  <si>
    <t xml:space="preserve">ZXY-48 Inch-Black</t>
  </si>
  <si>
    <t xml:space="preserve">B0H1W2Z79K</t>
  </si>
  <si>
    <t xml:space="preserve">W487P317842</t>
  </si>
  <si>
    <t xml:space="preserve">ZXY-W5568P446991-Dark Gray</t>
  </si>
  <si>
    <t xml:space="preserve">B0H25RG2X1</t>
  </si>
  <si>
    <t xml:space="preserve">W5568P446991</t>
  </si>
  <si>
    <t xml:space="preserve">ZXY-W5568P447080-Light Gray</t>
  </si>
  <si>
    <t xml:space="preserve">B0H25YFFPJ</t>
  </si>
  <si>
    <t xml:space="preserve">W5568P447080</t>
  </si>
  <si>
    <t xml:space="preserve">ZXY-W5568P447086-Black</t>
  </si>
  <si>
    <t xml:space="preserve">B0H25MHS34</t>
  </si>
  <si>
    <t xml:space="preserve">W5568P447086</t>
  </si>
  <si>
    <t xml:space="preserve">ZXY-W5568P447090-Green</t>
  </si>
  <si>
    <t xml:space="preserve">B0H25KJ1YG</t>
  </si>
  <si>
    <t xml:space="preserve">W5568P447090</t>
  </si>
  <si>
    <t xml:space="preserve">ZXY-W5568P447091-Coffee</t>
  </si>
  <si>
    <t xml:space="preserve">B0H25LZPVV</t>
  </si>
  <si>
    <t xml:space="preserve">W5568P447091</t>
  </si>
  <si>
    <t xml:space="preserve">ZXY-W5568P447106-Camel</t>
  </si>
  <si>
    <t xml:space="preserve">B0H25KB1LX</t>
  </si>
  <si>
    <t xml:space="preserve">W5568P447106</t>
  </si>
  <si>
    <t xml:space="preserve">ZXY-W5568P478805-Light Brown</t>
  </si>
  <si>
    <t xml:space="preserve">B0H29F4XGZ</t>
  </si>
  <si>
    <t xml:space="preserve">W5568P478805</t>
  </si>
  <si>
    <t xml:space="preserve">ZXY-W5568P478817-Olive Green</t>
  </si>
  <si>
    <t xml:space="preserve">B0H28XWVZ6</t>
  </si>
  <si>
    <t xml:space="preserve">W5568P478817</t>
  </si>
  <si>
    <t xml:space="preserve">ZXY-W5568P478823-Black</t>
  </si>
  <si>
    <t xml:space="preserve">B0H29DHJQK</t>
  </si>
  <si>
    <t xml:space="preserve">W5568P478823</t>
  </si>
  <si>
    <t xml:space="preserve">ZXY-W2530P365621-Off White</t>
  </si>
  <si>
    <t xml:space="preserve">B0H2DBM2C2</t>
  </si>
  <si>
    <t xml:space="preserve">W2530P365621</t>
  </si>
  <si>
    <t xml:space="preserve">ZXY-W2530P365629-Dark Gray</t>
  </si>
  <si>
    <t xml:space="preserve">B0H2D8RP43</t>
  </si>
  <si>
    <t xml:space="preserve">W2530P365629</t>
  </si>
  <si>
    <t xml:space="preserve">ZXY-W2530P365637-Blue</t>
  </si>
  <si>
    <t xml:space="preserve">B0H2D2HSLJ</t>
  </si>
  <si>
    <t xml:space="preserve">W2530P365637</t>
  </si>
  <si>
    <t xml:space="preserve">ZXY-W2593P471233-Twin-White</t>
  </si>
  <si>
    <t xml:space="preserve">B0H2HGX2VP</t>
  </si>
  <si>
    <t xml:space="preserve">ZXY-W2593P471245-Twin-Natural</t>
  </si>
  <si>
    <t xml:space="preserve">B0H2H6F9Z8</t>
  </si>
  <si>
    <t xml:space="preserve">ZXY-W2593P471246-Full-White</t>
  </si>
  <si>
    <t xml:space="preserve">B0H2H6HCGS</t>
  </si>
  <si>
    <t xml:space="preserve">ZXY-W2593P471248-Full-Natural</t>
  </si>
  <si>
    <t xml:space="preserve">B0H2H9N5T1</t>
  </si>
  <si>
    <t xml:space="preserve">ZXY-W2593S00063-TOT-S-White</t>
  </si>
  <si>
    <t xml:space="preserve">B0H2MHWPD5</t>
  </si>
  <si>
    <t xml:space="preserve">ZXY-W2593S00064-TOT-S-Natural</t>
  </si>
  <si>
    <t xml:space="preserve">B0H2M93JDG</t>
  </si>
  <si>
    <t xml:space="preserve">ZXY-W2593S00068-T-Drawers-White</t>
  </si>
  <si>
    <t xml:space="preserve">B0H2RTZWZW</t>
  </si>
  <si>
    <t xml:space="preserve">ZXY-W2593S00069-T-Drawers-Natural</t>
  </si>
  <si>
    <t xml:space="preserve">B0H2S63R9X</t>
  </si>
  <si>
    <t xml:space="preserve">ZXY-W2593S00066-T-White</t>
  </si>
  <si>
    <t xml:space="preserve">B0H2TL5XMJ</t>
  </si>
  <si>
    <t xml:space="preserve">ZXY-W2593S00067-T-Natural</t>
  </si>
  <si>
    <t xml:space="preserve">B0H2TSH445</t>
  </si>
  <si>
    <t xml:space="preserve">TXJ-BS701P236577N</t>
  </si>
  <si>
    <t xml:space="preserve">LP001345AAE</t>
  </si>
  <si>
    <t xml:space="preserve">TXJ-BS701P236577K</t>
  </si>
  <si>
    <t xml:space="preserve">LP001345AAK</t>
  </si>
  <si>
    <t xml:space="preserve">TXJ-N701P234042E</t>
  </si>
  <si>
    <t xml:space="preserve">B0DR8TMZ37</t>
  </si>
  <si>
    <t xml:space="preserve">N701P234042E</t>
  </si>
  <si>
    <t xml:space="preserve">TXJ-N701P234042C</t>
  </si>
  <si>
    <t xml:space="preserve">B0DR8SNXPQ</t>
  </si>
  <si>
    <t xml:space="preserve">N701P234042C</t>
  </si>
  <si>
    <t xml:space="preserve">TXJ-N701P234043C</t>
  </si>
  <si>
    <t xml:space="preserve">B0DR8SPQBY</t>
  </si>
  <si>
    <t xml:space="preserve">N701P234043C</t>
  </si>
  <si>
    <t xml:space="preserve">TXJ-N701P234043E</t>
  </si>
  <si>
    <t xml:space="preserve">B0DR8Q5HC6</t>
  </si>
  <si>
    <t xml:space="preserve">N701P234043E</t>
  </si>
  <si>
    <t xml:space="preserve">TXJ-N733P234605H</t>
  </si>
  <si>
    <t xml:space="preserve">B0DRCGQJHJ</t>
  </si>
  <si>
    <t xml:space="preserve">N733P234605H</t>
  </si>
  <si>
    <t xml:space="preserve">TXJ-N733P234602E</t>
  </si>
  <si>
    <t xml:space="preserve">B0DRCH5Q21</t>
  </si>
  <si>
    <t xml:space="preserve">N733P234602E</t>
  </si>
  <si>
    <t xml:space="preserve">TXJ-N733P234605E</t>
  </si>
  <si>
    <t xml:space="preserve">B0DRCC9MXG</t>
  </si>
  <si>
    <t xml:space="preserve">N733P234605E</t>
  </si>
  <si>
    <t xml:space="preserve">TXJ-N733P234602H</t>
  </si>
  <si>
    <t xml:space="preserve">B0DRCJ5H7N</t>
  </si>
  <si>
    <t xml:space="preserve">N733P234602H</t>
  </si>
  <si>
    <t xml:space="preserve">TXJ-N733P234605K</t>
  </si>
  <si>
    <t xml:space="preserve">B0DRCKNVR5</t>
  </si>
  <si>
    <t xml:space="preserve">N733P234605K</t>
  </si>
  <si>
    <t xml:space="preserve">TXJ-N733P234602K</t>
  </si>
  <si>
    <t xml:space="preserve">B0DRCG71HY</t>
  </si>
  <si>
    <t xml:space="preserve">N733P234602K</t>
  </si>
  <si>
    <t xml:space="preserve">TXJ-N733P206242D</t>
  </si>
  <si>
    <t xml:space="preserve">B0DRCY5C8W</t>
  </si>
  <si>
    <t xml:space="preserve">N733P206242D</t>
  </si>
  <si>
    <t xml:space="preserve">TXJ-N733P206242K</t>
  </si>
  <si>
    <t xml:space="preserve">B0DRD13593</t>
  </si>
  <si>
    <t xml:space="preserve">N733P206242K</t>
  </si>
  <si>
    <t xml:space="preserve">XZY-N820P181648K</t>
  </si>
  <si>
    <t xml:space="preserve">B0DRBSB559</t>
  </si>
  <si>
    <t xml:space="preserve">N820P181648K</t>
  </si>
  <si>
    <t xml:space="preserve">XZY-N820P181648E</t>
  </si>
  <si>
    <t xml:space="preserve">B0DRBSYC51</t>
  </si>
  <si>
    <t xml:space="preserve">N820P181648E</t>
  </si>
  <si>
    <t xml:space="preserve">XZY-N820P181648N</t>
  </si>
  <si>
    <t xml:space="preserve">B0DRBQ2X6H</t>
  </si>
  <si>
    <t xml:space="preserve">N820P181648N</t>
  </si>
  <si>
    <t xml:space="preserve">XZY-W331S00058</t>
  </si>
  <si>
    <t xml:space="preserve">B0DRG1G5K1</t>
  </si>
  <si>
    <t xml:space="preserve">W331S00058</t>
  </si>
  <si>
    <t xml:space="preserve">XZY-W331S00060</t>
  </si>
  <si>
    <t xml:space="preserve">B0DRFZJXBN</t>
  </si>
  <si>
    <t xml:space="preserve">W331S00060</t>
  </si>
  <si>
    <t xml:space="preserve">XZY-W331S00059</t>
  </si>
  <si>
    <t xml:space="preserve">B0DRG2V67B</t>
  </si>
  <si>
    <t xml:space="preserve">W331S00059</t>
  </si>
  <si>
    <t xml:space="preserve">XZY-W331S00057</t>
  </si>
  <si>
    <t xml:space="preserve">B0DRFZBJNJ</t>
  </si>
  <si>
    <t xml:space="preserve">W331S00057</t>
  </si>
  <si>
    <t xml:space="preserve">TXJ-N733P206240D</t>
  </si>
  <si>
    <t xml:space="preserve">B0DRFHGRGG</t>
  </si>
  <si>
    <t xml:space="preserve">N733P206240D</t>
  </si>
  <si>
    <t xml:space="preserve">TXJ-N733P206240K</t>
  </si>
  <si>
    <t xml:space="preserve">B0DRFKB4X1</t>
  </si>
  <si>
    <t xml:space="preserve">N733P206240K</t>
  </si>
  <si>
    <t xml:space="preserve">TXJ-N733P206243D</t>
  </si>
  <si>
    <t xml:space="preserve">B0DRG9SGFS</t>
  </si>
  <si>
    <t xml:space="preserve">N733P206243D</t>
  </si>
  <si>
    <t xml:space="preserve">TXJ-N733P206243K</t>
  </si>
  <si>
    <t xml:space="preserve">B0DRG2R42W</t>
  </si>
  <si>
    <t xml:space="preserve">N733P206243K</t>
  </si>
  <si>
    <t xml:space="preserve">TXJ-N733S206240K</t>
  </si>
  <si>
    <t xml:space="preserve">B0DRGFR5QC</t>
  </si>
  <si>
    <t xml:space="preserve">N733S206240K</t>
  </si>
  <si>
    <t xml:space="preserve">TXJ-N733S206240D</t>
  </si>
  <si>
    <t xml:space="preserve">B0DRGHM1NM</t>
  </si>
  <si>
    <t xml:space="preserve">N733S206240D</t>
  </si>
  <si>
    <t xml:space="preserve">XZY-W331S00173</t>
  </si>
  <si>
    <t xml:space="preserve">B0DRGJ8GW5</t>
  </si>
  <si>
    <t xml:space="preserve">W331S00173</t>
  </si>
  <si>
    <t xml:space="preserve">XZY-W331S00134</t>
  </si>
  <si>
    <t xml:space="preserve">B0DRGHN5XK</t>
  </si>
  <si>
    <t xml:space="preserve">W331S00134</t>
  </si>
  <si>
    <t xml:space="preserve">XZY-W331S00152</t>
  </si>
  <si>
    <t xml:space="preserve">B0DRGHH5XQ</t>
  </si>
  <si>
    <t xml:space="preserve">W331S00152</t>
  </si>
  <si>
    <t xml:space="preserve">XZY-W331S00160</t>
  </si>
  <si>
    <t xml:space="preserve">B0DRGLFZQP</t>
  </si>
  <si>
    <t xml:space="preserve">W331S00160</t>
  </si>
  <si>
    <t xml:space="preserve">XZY-W331P216724</t>
  </si>
  <si>
    <t xml:space="preserve">B0DRGKCKWG</t>
  </si>
  <si>
    <t xml:space="preserve">W331P216724</t>
  </si>
  <si>
    <t xml:space="preserve">TXJ-N733P172700K</t>
  </si>
  <si>
    <t xml:space="preserve">B0DRHZJ9NX</t>
  </si>
  <si>
    <t xml:space="preserve">TXJ-N733P172696K</t>
  </si>
  <si>
    <t xml:space="preserve">B0DRHZQTJ9</t>
  </si>
  <si>
    <t xml:space="preserve">TXJ-N733P172700H</t>
  </si>
  <si>
    <t xml:space="preserve">B0DRJ1SSMV</t>
  </si>
  <si>
    <t xml:space="preserve">TXJ-N733P172700E</t>
  </si>
  <si>
    <t xml:space="preserve">B0DRHZGJQV</t>
  </si>
  <si>
    <t xml:space="preserve">TXJ-N733P172696E</t>
  </si>
  <si>
    <t xml:space="preserve">B0DRJ1PL8R</t>
  </si>
  <si>
    <t xml:space="preserve">TXJ-N733P172696H</t>
  </si>
  <si>
    <t xml:space="preserve">B0DRJ3BKY3</t>
  </si>
  <si>
    <t xml:space="preserve">TXJ-N733S241280D</t>
  </si>
  <si>
    <t xml:space="preserve">B0DRJP9Q73</t>
  </si>
  <si>
    <t xml:space="preserve">N733S241280D</t>
  </si>
  <si>
    <t xml:space="preserve">TXJ-N733S241280K</t>
  </si>
  <si>
    <t xml:space="preserve">B0DRJLTSZ6</t>
  </si>
  <si>
    <t xml:space="preserve">N733S241280K</t>
  </si>
  <si>
    <t xml:space="preserve">806-JL000007AAG-6</t>
  </si>
  <si>
    <t xml:space="preserve">B0DQ7G85D2</t>
  </si>
  <si>
    <t xml:space="preserve">JL000007AAG-6</t>
  </si>
  <si>
    <t xml:space="preserve">806-JL000007AAB-6</t>
  </si>
  <si>
    <t xml:space="preserve">B0DQ77GLLK</t>
  </si>
  <si>
    <t xml:space="preserve">JL000007AAB-6</t>
  </si>
  <si>
    <t xml:space="preserve">806-JL000007AAK-6</t>
  </si>
  <si>
    <t xml:space="preserve">B0DQ7D77C8</t>
  </si>
  <si>
    <t xml:space="preserve">JL000007AAK-6</t>
  </si>
  <si>
    <t xml:space="preserve">806-JL000007AAE-6</t>
  </si>
  <si>
    <t xml:space="preserve">B0DQ79XLBH</t>
  </si>
  <si>
    <t xml:space="preserve">JL000007AAE-6</t>
  </si>
  <si>
    <t xml:space="preserve">806-JL000007AAC-6</t>
  </si>
  <si>
    <t xml:space="preserve">B0DQ7L5Z2P</t>
  </si>
  <si>
    <t xml:space="preserve">JL000007AAC-6</t>
  </si>
  <si>
    <t xml:space="preserve">806-SW000102AAE</t>
  </si>
  <si>
    <t xml:space="preserve">B0DQ82Z1S1</t>
  </si>
  <si>
    <t xml:space="preserve">N710P178454E</t>
  </si>
  <si>
    <t xml:space="preserve">806-SW000102AAF</t>
  </si>
  <si>
    <t xml:space="preserve">B0DQ7Y3QBJ</t>
  </si>
  <si>
    <t xml:space="preserve">N710P178454F</t>
  </si>
  <si>
    <t xml:space="preserve">806-SW000102AAK</t>
  </si>
  <si>
    <t xml:space="preserve">B0DQ82LG4M</t>
  </si>
  <si>
    <t xml:space="preserve">N710P178454K</t>
  </si>
  <si>
    <t xml:space="preserve">806-SW000102AAC</t>
  </si>
  <si>
    <t xml:space="preserve">B0DQ83GHMX</t>
  </si>
  <si>
    <t xml:space="preserve">SW000102AAC</t>
  </si>
  <si>
    <t xml:space="preserve">806-SW000114AAC</t>
  </si>
  <si>
    <t xml:space="preserve">B0DPWV9P3V</t>
  </si>
  <si>
    <t xml:space="preserve">806-SW000114AAK</t>
  </si>
  <si>
    <t xml:space="preserve">B0DPWV92LB</t>
  </si>
  <si>
    <t xml:space="preserve">806-SW000114AAE</t>
  </si>
  <si>
    <t xml:space="preserve">B0DPWWQ4HF</t>
  </si>
  <si>
    <t xml:space="preserve">806-SW000115AAK</t>
  </si>
  <si>
    <t xml:space="preserve">B0DPWYH8F5</t>
  </si>
  <si>
    <t xml:space="preserve">806-SW000115AAE</t>
  </si>
  <si>
    <t xml:space="preserve">B0DPWVPBK3</t>
  </si>
  <si>
    <t xml:space="preserve">806-SW000115AAC</t>
  </si>
  <si>
    <t xml:space="preserve">B0DPWWN5VX</t>
  </si>
  <si>
    <t xml:space="preserve">SW000115AAC</t>
  </si>
  <si>
    <t xml:space="preserve">806-SY999404AAK-6</t>
  </si>
  <si>
    <t xml:space="preserve">806-SY999404AAE-6</t>
  </si>
  <si>
    <t xml:space="preserve">806-SY999404AAG-6</t>
  </si>
  <si>
    <t xml:space="preserve">806-SY999505AAG-6</t>
  </si>
  <si>
    <t xml:space="preserve">806-SY999505AAK-6</t>
  </si>
  <si>
    <t xml:space="preserve">806-SY999505AAE-6</t>
  </si>
  <si>
    <t xml:space="preserve">806-SY999505AAC-6</t>
  </si>
  <si>
    <t xml:space="preserve">806-SY999505AAB-6</t>
  </si>
  <si>
    <t xml:space="preserve">B0DQ591LTK</t>
  </si>
  <si>
    <t xml:space="preserve">806-SY999808AAF-6</t>
  </si>
  <si>
    <t xml:space="preserve">806-SY999808AAE-6</t>
  </si>
  <si>
    <t xml:space="preserve">806-SY999808AAK-6</t>
  </si>
  <si>
    <t xml:space="preserve">806-W2580S00006</t>
  </si>
  <si>
    <t xml:space="preserve">806-W2580P233252</t>
  </si>
  <si>
    <t xml:space="preserve">806-W2580S00007</t>
  </si>
  <si>
    <t xml:space="preserve">806-N710S136005C</t>
  </si>
  <si>
    <t xml:space="preserve">B0DRD1PV5P</t>
  </si>
  <si>
    <t xml:space="preserve">N710S136005C</t>
  </si>
  <si>
    <t xml:space="preserve">806-N710S136005F</t>
  </si>
  <si>
    <t xml:space="preserve">B0DRD2DFXB</t>
  </si>
  <si>
    <t xml:space="preserve">N710S136005F</t>
  </si>
  <si>
    <t xml:space="preserve">806-N710P188679C</t>
  </si>
  <si>
    <t xml:space="preserve">B0DRF7FX84</t>
  </si>
  <si>
    <t xml:space="preserve">N710P188679C</t>
  </si>
  <si>
    <t xml:space="preserve">806-N710P188679F</t>
  </si>
  <si>
    <t xml:space="preserve">B0DRD2XSJS</t>
  </si>
  <si>
    <t xml:space="preserve">N710P188679F</t>
  </si>
  <si>
    <t xml:space="preserve">806-N725P218017B</t>
  </si>
  <si>
    <t xml:space="preserve">806-N725P218017E</t>
  </si>
  <si>
    <t xml:space="preserve">806-N725P218017K</t>
  </si>
  <si>
    <t xml:space="preserve">806-N759P223021E</t>
  </si>
  <si>
    <t xml:space="preserve">B0DR2QSN53</t>
  </si>
  <si>
    <t xml:space="preserve">806-N759P223021K</t>
  </si>
  <si>
    <t xml:space="preserve">B0DR2SP1RF</t>
  </si>
  <si>
    <t xml:space="preserve">806-SW000115AAB-1</t>
  </si>
  <si>
    <t xml:space="preserve">B0DRCTHC34</t>
  </si>
  <si>
    <t xml:space="preserve">SW000115AAB-1</t>
  </si>
  <si>
    <t xml:space="preserve">806-N710P230231B</t>
  </si>
  <si>
    <t xml:space="preserve">B0DRCSSQDK</t>
  </si>
  <si>
    <t xml:space="preserve">N710P230231B</t>
  </si>
  <si>
    <t xml:space="preserve">806-N725P195409K</t>
  </si>
  <si>
    <t xml:space="preserve">806-WF308492AAE</t>
  </si>
  <si>
    <t xml:space="preserve">B0DRCYR152</t>
  </si>
  <si>
    <t xml:space="preserve">WF308492AAE</t>
  </si>
  <si>
    <t xml:space="preserve">806-WF308492AAF</t>
  </si>
  <si>
    <t xml:space="preserve">B0DRCTPBYG</t>
  </si>
  <si>
    <t xml:space="preserve">806-WF308492AAK</t>
  </si>
  <si>
    <t xml:space="preserve">B0DRCWSGWN</t>
  </si>
  <si>
    <t xml:space="preserve">806-N725P220604B</t>
  </si>
  <si>
    <t xml:space="preserve">B0DRCWPR1D</t>
  </si>
  <si>
    <t xml:space="preserve">N725P220604B</t>
  </si>
  <si>
    <t xml:space="preserve">806-N759P207656B</t>
  </si>
  <si>
    <t xml:space="preserve">806-N759P207656E</t>
  </si>
  <si>
    <t xml:space="preserve">806-N759P207685E</t>
  </si>
  <si>
    <t xml:space="preserve">806-N759P207685K</t>
  </si>
  <si>
    <t xml:space="preserve">806-N710P191970K</t>
  </si>
  <si>
    <t xml:space="preserve">806-N710P191970M</t>
  </si>
  <si>
    <t xml:space="preserve">806-N710P191970C</t>
  </si>
  <si>
    <t xml:space="preserve">806-N710P191970B</t>
  </si>
  <si>
    <t xml:space="preserve">806-N710P191970F</t>
  </si>
  <si>
    <t xml:space="preserve">806-N725P194160B</t>
  </si>
  <si>
    <t xml:space="preserve">806-N725P194160K</t>
  </si>
  <si>
    <t xml:space="preserve">806-N725P198316B</t>
  </si>
  <si>
    <t xml:space="preserve">806-N725P198316K</t>
  </si>
  <si>
    <t xml:space="preserve">806-N725P189821B</t>
  </si>
  <si>
    <t xml:space="preserve">806-N725P189821K</t>
  </si>
  <si>
    <t xml:space="preserve">TXJ-N733P183659E</t>
  </si>
  <si>
    <t xml:space="preserve">B0DRP5JK2J</t>
  </si>
  <si>
    <t xml:space="preserve">N733P183659E</t>
  </si>
  <si>
    <t xml:space="preserve">TXJ-N733P183659A</t>
  </si>
  <si>
    <t xml:space="preserve">B0DRP4NRBD</t>
  </si>
  <si>
    <t xml:space="preserve">N733P183659A</t>
  </si>
  <si>
    <t xml:space="preserve">TXJ-N733P183659H</t>
  </si>
  <si>
    <t xml:space="preserve">B0DRP2J8Z2</t>
  </si>
  <si>
    <t xml:space="preserve">N733P183659H</t>
  </si>
  <si>
    <t xml:space="preserve">TXJ-N733S183659E</t>
  </si>
  <si>
    <t xml:space="preserve">B0DRPCNP4Y</t>
  </si>
  <si>
    <t xml:space="preserve">N733S183659E</t>
  </si>
  <si>
    <t xml:space="preserve">TXJ-N733S183659H</t>
  </si>
  <si>
    <t xml:space="preserve">B0DRP9RYZ6</t>
  </si>
  <si>
    <t xml:space="preserve">N733S183659H</t>
  </si>
  <si>
    <t xml:space="preserve">TXJ-N759P226000K</t>
  </si>
  <si>
    <t xml:space="preserve">B0DRVCFJGR</t>
  </si>
  <si>
    <t xml:space="preserve">N759P226000K</t>
  </si>
  <si>
    <t xml:space="preserve">TXJ-N759P226000F</t>
  </si>
  <si>
    <t xml:space="preserve">B0DRV9QCPJ</t>
  </si>
  <si>
    <t xml:space="preserve">N759P226000F</t>
  </si>
  <si>
    <t xml:space="preserve">TXJ-N759P226000B</t>
  </si>
  <si>
    <t xml:space="preserve">B0DRV9T9JX</t>
  </si>
  <si>
    <t xml:space="preserve">N759P226000B</t>
  </si>
  <si>
    <t xml:space="preserve">TXJ-N733P183655E</t>
  </si>
  <si>
    <t xml:space="preserve">B0DRVC5B4L</t>
  </si>
  <si>
    <t xml:space="preserve">N733P183655E</t>
  </si>
  <si>
    <t xml:space="preserve">TXJ-N759P227429K</t>
  </si>
  <si>
    <t xml:space="preserve">B0DRVLMGPJ</t>
  </si>
  <si>
    <t xml:space="preserve">TXJ-N759P227429G</t>
  </si>
  <si>
    <t xml:space="preserve">B0DRVKM8VW</t>
  </si>
  <si>
    <t xml:space="preserve">TXJ-N710P190503K</t>
  </si>
  <si>
    <t xml:space="preserve">B0DRVSRYSK</t>
  </si>
  <si>
    <t xml:space="preserve">N710P190503K</t>
  </si>
  <si>
    <t xml:space="preserve">TXJ-N710P190503F</t>
  </si>
  <si>
    <t xml:space="preserve">B0DRVS4VRL</t>
  </si>
  <si>
    <t xml:space="preserve">N710P190503F</t>
  </si>
  <si>
    <t xml:space="preserve">TXJ-N710P190503B</t>
  </si>
  <si>
    <t xml:space="preserve">B0DRVT8LZQ</t>
  </si>
  <si>
    <t xml:space="preserve">N710P190503B</t>
  </si>
  <si>
    <t xml:space="preserve">809-BS701P210919K-W</t>
  </si>
  <si>
    <t xml:space="preserve">B0DPZP7M9N</t>
  </si>
  <si>
    <t xml:space="preserve">BS701P210919K</t>
  </si>
  <si>
    <t xml:space="preserve">809-BS701P210919E-G</t>
  </si>
  <si>
    <t xml:space="preserve">B0DPZN3Q2T</t>
  </si>
  <si>
    <t xml:space="preserve">BS701P210919E</t>
  </si>
  <si>
    <t xml:space="preserve">809-BS701P210915K-W</t>
  </si>
  <si>
    <t xml:space="preserve">B0DQ13FRGQ</t>
  </si>
  <si>
    <t xml:space="preserve">BS701P210915K</t>
  </si>
  <si>
    <t xml:space="preserve">809-BS701P210915E-G</t>
  </si>
  <si>
    <t xml:space="preserve">B0DPZYQ9TK</t>
  </si>
  <si>
    <t xml:space="preserve">BS701P210915E</t>
  </si>
  <si>
    <t xml:space="preserve">809-W1885P234640-Beige</t>
  </si>
  <si>
    <t xml:space="preserve">B0DQ52RJNJ</t>
  </si>
  <si>
    <t xml:space="preserve">W1885P234640</t>
  </si>
  <si>
    <t xml:space="preserve">809-W1885P234641-Black</t>
  </si>
  <si>
    <t xml:space="preserve">B0DQ56C1JJ</t>
  </si>
  <si>
    <t xml:space="preserve">W1885P234641</t>
  </si>
  <si>
    <t xml:space="preserve">809-W1885P234642-Pink</t>
  </si>
  <si>
    <t xml:space="preserve">B0DQ539D29</t>
  </si>
  <si>
    <t xml:space="preserve">W1885P234642</t>
  </si>
  <si>
    <t xml:space="preserve">809-W1885P246363-Grey</t>
  </si>
  <si>
    <t xml:space="preserve">B0DQ55DTBN</t>
  </si>
  <si>
    <t xml:space="preserve">W1885P246363</t>
  </si>
  <si>
    <t xml:space="preserve">809-GX000466AAK-White</t>
  </si>
  <si>
    <t xml:space="preserve">B0DQ86T8GF</t>
  </si>
  <si>
    <t xml:space="preserve">GX000466AAK</t>
  </si>
  <si>
    <t xml:space="preserve">809-GX000466AAD-Walnut</t>
  </si>
  <si>
    <t xml:space="preserve">B0DQ86BM8G</t>
  </si>
  <si>
    <t xml:space="preserve">GX000466AAD-1</t>
  </si>
  <si>
    <t xml:space="preserve">809-W504S00177-B</t>
  </si>
  <si>
    <t xml:space="preserve">B0DQTVMRRB</t>
  </si>
  <si>
    <t xml:space="preserve">809-W504S00176-W</t>
  </si>
  <si>
    <t xml:space="preserve">B0DQTRQV1V</t>
  </si>
  <si>
    <t xml:space="preserve">809-W504S00174-G</t>
  </si>
  <si>
    <t xml:space="preserve">B0DQTTWWQK</t>
  </si>
  <si>
    <t xml:space="preserve">809-GX002031AAK-W</t>
  </si>
  <si>
    <t xml:space="preserve">809-GX002031AAE-G</t>
  </si>
  <si>
    <t xml:space="preserve">809-GX002053AAK-W</t>
  </si>
  <si>
    <t xml:space="preserve">809-GX002053AAE-G</t>
  </si>
  <si>
    <t xml:space="preserve">809-GX002054AAK-W</t>
  </si>
  <si>
    <t xml:space="preserve">809-GX002054AAE-G</t>
  </si>
  <si>
    <t xml:space="preserve">809-GX002055AAK-W</t>
  </si>
  <si>
    <t xml:space="preserve">809-GX002055AAE-G</t>
  </si>
  <si>
    <t xml:space="preserve">809-W697S00037-W</t>
  </si>
  <si>
    <t xml:space="preserve">B0DRCWSN4Q</t>
  </si>
  <si>
    <t xml:space="preserve">809-W697S00038-N</t>
  </si>
  <si>
    <t xml:space="preserve">B0DRD17VZN</t>
  </si>
  <si>
    <t xml:space="preserve">809-N709P205811K-W</t>
  </si>
  <si>
    <t xml:space="preserve">B0DRD266L3</t>
  </si>
  <si>
    <t xml:space="preserve">809-N709P205811E-G</t>
  </si>
  <si>
    <t xml:space="preserve">B0DRD1544N</t>
  </si>
  <si>
    <t xml:space="preserve">809-N709P205811D-B</t>
  </si>
  <si>
    <t xml:space="preserve">B0DRCY6JX6</t>
  </si>
  <si>
    <t xml:space="preserve">809-WF197557AAK-W</t>
  </si>
  <si>
    <t xml:space="preserve">B0DRG7C2M2</t>
  </si>
  <si>
    <t xml:space="preserve">WF197557AAK</t>
  </si>
  <si>
    <t xml:space="preserve">809-WF197557AAE-G</t>
  </si>
  <si>
    <t xml:space="preserve">B0DRG83376</t>
  </si>
  <si>
    <t xml:space="preserve">WF197557AAE</t>
  </si>
  <si>
    <t xml:space="preserve">809-N737P175361B-B</t>
  </si>
  <si>
    <t xml:space="preserve">B0DRGDY38Z</t>
  </si>
  <si>
    <t xml:space="preserve">809-N737P175361K-W</t>
  </si>
  <si>
    <t xml:space="preserve">B0DRGHRMR8</t>
  </si>
  <si>
    <t xml:space="preserve">809-N737P175361H-P</t>
  </si>
  <si>
    <t xml:space="preserve">B0DRGDZBG1</t>
  </si>
  <si>
    <t xml:space="preserve">809-GX001132AAB-B</t>
  </si>
  <si>
    <t xml:space="preserve">809-GX001132AAK-W</t>
  </si>
  <si>
    <t xml:space="preserve">809-N709P214182E-G</t>
  </si>
  <si>
    <t xml:space="preserve">B0DRK12HNV</t>
  </si>
  <si>
    <t xml:space="preserve">N709P214182E</t>
  </si>
  <si>
    <t xml:space="preserve">809-N709P214182K-W</t>
  </si>
  <si>
    <t xml:space="preserve">B0DRK131FT</t>
  </si>
  <si>
    <t xml:space="preserve">N709P214182K</t>
  </si>
  <si>
    <t xml:space="preserve">809-N709P214183E-G</t>
  </si>
  <si>
    <t xml:space="preserve">B0DRJZWF5M</t>
  </si>
  <si>
    <t xml:space="preserve">N709P214183E</t>
  </si>
  <si>
    <t xml:space="preserve">809-N709P214183K-W</t>
  </si>
  <si>
    <t xml:space="preserve">B0DRK1JMPN</t>
  </si>
  <si>
    <t xml:space="preserve">N709P214183K</t>
  </si>
  <si>
    <t xml:space="preserve">809-SM000373AAE-G</t>
  </si>
  <si>
    <t xml:space="preserve">B0DRPBDHKJ</t>
  </si>
  <si>
    <t xml:space="preserve">809-SM000374AAE-G</t>
  </si>
  <si>
    <t xml:space="preserve">B0DRPC4MK5</t>
  </si>
  <si>
    <t xml:space="preserve">SM000374AAE-1</t>
  </si>
  <si>
    <t xml:space="preserve">809-GX000652AAB-B</t>
  </si>
  <si>
    <t xml:space="preserve">B0DRPCV9F6</t>
  </si>
  <si>
    <t xml:space="preserve">809-GX000653AAB-B</t>
  </si>
  <si>
    <t xml:space="preserve">B0DRPFH8G4</t>
  </si>
  <si>
    <t xml:space="preserve">809-GX002219AAB-B</t>
  </si>
  <si>
    <t xml:space="preserve">809-GX002219AAK-W</t>
  </si>
  <si>
    <t xml:space="preserve">809-GX000335AAE-1</t>
  </si>
  <si>
    <t xml:space="preserve">B0DRVV55VC</t>
  </si>
  <si>
    <t xml:space="preserve">GX000335AAE-1</t>
  </si>
  <si>
    <t xml:space="preserve">809-GX000335AAK-1</t>
  </si>
  <si>
    <t xml:space="preserve">B0DRVVY785</t>
  </si>
  <si>
    <t xml:space="preserve">GX000335AAK-1</t>
  </si>
  <si>
    <t xml:space="preserve">TXJ-BS701P237340E</t>
  </si>
  <si>
    <t xml:space="preserve">B0DRYLZPWW</t>
  </si>
  <si>
    <t xml:space="preserve">BS701P237340E</t>
  </si>
  <si>
    <t xml:space="preserve">TXJ-BS701P237339A</t>
  </si>
  <si>
    <t xml:space="preserve">B0DRYLP7XB</t>
  </si>
  <si>
    <t xml:space="preserve">BS701P237339A</t>
  </si>
  <si>
    <t xml:space="preserve">TXJ-BS701P237340A</t>
  </si>
  <si>
    <t xml:space="preserve">B0DRYNKCKJ</t>
  </si>
  <si>
    <t xml:space="preserve">BS701P237340A</t>
  </si>
  <si>
    <t xml:space="preserve">TXJ-BS701P237339E</t>
  </si>
  <si>
    <t xml:space="preserve">B0DRYN3Z3M</t>
  </si>
  <si>
    <t xml:space="preserve">BS701P237339E</t>
  </si>
  <si>
    <t xml:space="preserve">TXJ-BS701P237337E</t>
  </si>
  <si>
    <t xml:space="preserve">B0DRYM6FQZ</t>
  </si>
  <si>
    <t xml:space="preserve">BS701P237337E</t>
  </si>
  <si>
    <t xml:space="preserve">TXJ-BS701P237337A</t>
  </si>
  <si>
    <t xml:space="preserve">B0DRYMPSVV</t>
  </si>
  <si>
    <t xml:space="preserve">BS701P237337A</t>
  </si>
  <si>
    <t xml:space="preserve">TXJ-N701P237337E</t>
  </si>
  <si>
    <t xml:space="preserve">B0DRY55W32</t>
  </si>
  <si>
    <t xml:space="preserve">N701P237337E</t>
  </si>
  <si>
    <t xml:space="preserve">TXJ-N701P237340E</t>
  </si>
  <si>
    <t xml:space="preserve">B0DRY5M5X5</t>
  </si>
  <si>
    <t xml:space="preserve">N701P237340E</t>
  </si>
  <si>
    <t xml:space="preserve">TXJ-N701P237339A</t>
  </si>
  <si>
    <t xml:space="preserve">B0DRY68MG7</t>
  </si>
  <si>
    <t xml:space="preserve">N701P237339A</t>
  </si>
  <si>
    <t xml:space="preserve">TXJ-N701P237339E</t>
  </si>
  <si>
    <t xml:space="preserve">B0DRY4SKDD</t>
  </si>
  <si>
    <t xml:space="preserve">N701P237339E</t>
  </si>
  <si>
    <t xml:space="preserve">TXJ-N701P237340A</t>
  </si>
  <si>
    <t xml:space="preserve">B0DRY6JBDL</t>
  </si>
  <si>
    <t xml:space="preserve">N701P237340A</t>
  </si>
  <si>
    <t xml:space="preserve">TXJ-N701P237337A</t>
  </si>
  <si>
    <t xml:space="preserve">B0DRY3YYK1</t>
  </si>
  <si>
    <t xml:space="preserve">N701P237337A</t>
  </si>
  <si>
    <t xml:space="preserve">XZY-N704P196657K</t>
  </si>
  <si>
    <t xml:space="preserve">B0DRXBLZ4F</t>
  </si>
  <si>
    <t xml:space="preserve">XZY-N704P196658K</t>
  </si>
  <si>
    <t xml:space="preserve">B0DRX9PMC7</t>
  </si>
  <si>
    <t xml:space="preserve">XZY-SP000046AAE</t>
  </si>
  <si>
    <t xml:space="preserve">XZY-SP000046AAA</t>
  </si>
  <si>
    <t xml:space="preserve">XZY-SP000046AAK</t>
  </si>
  <si>
    <t xml:space="preserve">XZY-WF287035AAN</t>
  </si>
  <si>
    <t xml:space="preserve">B0DS221CPG</t>
  </si>
  <si>
    <t xml:space="preserve">XZY-WF287035AAB</t>
  </si>
  <si>
    <t xml:space="preserve">B0DS23DHVN</t>
  </si>
  <si>
    <t xml:space="preserve">XZY-WF287035AAW</t>
  </si>
  <si>
    <t xml:space="preserve">B0DS22WZ41</t>
  </si>
  <si>
    <t xml:space="preserve">XZY-WF287035AAG</t>
  </si>
  <si>
    <t xml:space="preserve">B0DS23F26C</t>
  </si>
  <si>
    <t xml:space="preserve">TXJ-N701P229014B</t>
  </si>
  <si>
    <t xml:space="preserve">B0DS1ZWG15</t>
  </si>
  <si>
    <t xml:space="preserve">N701P229014B</t>
  </si>
  <si>
    <t xml:space="preserve">TXJ-N701P229017B</t>
  </si>
  <si>
    <t xml:space="preserve">B0DS1ZV7NY</t>
  </si>
  <si>
    <t xml:space="preserve">N701P229017B</t>
  </si>
  <si>
    <t xml:space="preserve">TXJ-N701P229015B</t>
  </si>
  <si>
    <t xml:space="preserve">B0DS21XSTD</t>
  </si>
  <si>
    <t xml:space="preserve">N701P229015B</t>
  </si>
  <si>
    <t xml:space="preserve">TXJ-N701P229016B</t>
  </si>
  <si>
    <t xml:space="preserve">B0DS1YVMFK</t>
  </si>
  <si>
    <t xml:space="preserve">N701P229016B</t>
  </si>
  <si>
    <t xml:space="preserve">TXJ-BS701P214916A</t>
  </si>
  <si>
    <t xml:space="preserve">TXJ-BS701P214910A</t>
  </si>
  <si>
    <t xml:space="preserve">TXJ-BS701P214916K</t>
  </si>
  <si>
    <t xml:space="preserve">TXJ-BS701P214910K</t>
  </si>
  <si>
    <t xml:space="preserve">809-GX002213AAK-W</t>
  </si>
  <si>
    <t xml:space="preserve">B0DRYBL7JV</t>
  </si>
  <si>
    <t xml:space="preserve">GX002213AAK</t>
  </si>
  <si>
    <t xml:space="preserve">809-GX002214AAK-W</t>
  </si>
  <si>
    <t xml:space="preserve">B0DRYB5QD9</t>
  </si>
  <si>
    <t xml:space="preserve">809-N709P189917A-B</t>
  </si>
  <si>
    <t xml:space="preserve">B0DRYQ4QXH</t>
  </si>
  <si>
    <t xml:space="preserve">809-N709P189917E-G</t>
  </si>
  <si>
    <t xml:space="preserve">B0DRYP98FL</t>
  </si>
  <si>
    <t xml:space="preserve">809-N709P189856A-B</t>
  </si>
  <si>
    <t xml:space="preserve">B0DRYN1VV2</t>
  </si>
  <si>
    <t xml:space="preserve">809-N709P189856E-G</t>
  </si>
  <si>
    <t xml:space="preserve">B0DRYRR9KF</t>
  </si>
  <si>
    <t xml:space="preserve">809-N721P205779K-W</t>
  </si>
  <si>
    <t xml:space="preserve">B0DS2B6C33</t>
  </si>
  <si>
    <t xml:space="preserve">809-N721P205779B-B</t>
  </si>
  <si>
    <t xml:space="preserve">B0DS2D2JZJ</t>
  </si>
  <si>
    <t xml:space="preserve">809-WF325999AAK-W</t>
  </si>
  <si>
    <t xml:space="preserve">B0DS2GH6SJ</t>
  </si>
  <si>
    <t xml:space="preserve">WF325999AAK</t>
  </si>
  <si>
    <t xml:space="preserve">809-WF325999AAB-B</t>
  </si>
  <si>
    <t xml:space="preserve">B0DS2GC2F7</t>
  </si>
  <si>
    <t xml:space="preserve">WF325999AAB</t>
  </si>
  <si>
    <t xml:space="preserve">HYJ-WF312383AAG</t>
  </si>
  <si>
    <t xml:space="preserve">B0DS41HXRX</t>
  </si>
  <si>
    <t xml:space="preserve">HYJ-WF312383AAB</t>
  </si>
  <si>
    <t xml:space="preserve">B0DS44BYSR</t>
  </si>
  <si>
    <t xml:space="preserve">HYJ-WF312383AAW</t>
  </si>
  <si>
    <t xml:space="preserve">B0DS3Y9HZX</t>
  </si>
  <si>
    <t xml:space="preserve">XZY-N704P179781K</t>
  </si>
  <si>
    <t xml:space="preserve">B0DS59YG46</t>
  </si>
  <si>
    <t xml:space="preserve">N704P179781K</t>
  </si>
  <si>
    <t xml:space="preserve">XZY-N704P179781B</t>
  </si>
  <si>
    <t xml:space="preserve">B0DS56TN5X</t>
  </si>
  <si>
    <t xml:space="preserve">N704P179781B</t>
  </si>
  <si>
    <t xml:space="preserve">TXJ-N759P237946B</t>
  </si>
  <si>
    <t xml:space="preserve">B0DS49NL1Z</t>
  </si>
  <si>
    <t xml:space="preserve">TXJ-N759P237946F</t>
  </si>
  <si>
    <t xml:space="preserve">B0DS48K2PF</t>
  </si>
  <si>
    <t xml:space="preserve">TXJ-N759P237946K</t>
  </si>
  <si>
    <t xml:space="preserve">B0DS4D2DLM</t>
  </si>
  <si>
    <t xml:space="preserve">TXJ-N759P225994F</t>
  </si>
  <si>
    <t xml:space="preserve">B0DS57S9KT</t>
  </si>
  <si>
    <t xml:space="preserve">TXJ-N759P225994K</t>
  </si>
  <si>
    <t xml:space="preserve">B0DS55YQSP</t>
  </si>
  <si>
    <t xml:space="preserve">TXJ-N759P225994B</t>
  </si>
  <si>
    <t xml:space="preserve">B0DS56W8MM</t>
  </si>
  <si>
    <t xml:space="preserve">TXJ-N733S180014K</t>
  </si>
  <si>
    <t xml:space="preserve">B0DS5NG93S</t>
  </si>
  <si>
    <t xml:space="preserve">N733S180014K</t>
  </si>
  <si>
    <t xml:space="preserve">TXJ-N733S180013K</t>
  </si>
  <si>
    <t xml:space="preserve">B0DS5L2742</t>
  </si>
  <si>
    <t xml:space="preserve">N733S180013K</t>
  </si>
  <si>
    <t xml:space="preserve">TXJ-N725P208369D</t>
  </si>
  <si>
    <t xml:space="preserve">B0DS5Z2B1J</t>
  </si>
  <si>
    <t xml:space="preserve">N725P208369D</t>
  </si>
  <si>
    <t xml:space="preserve">HYJ-N707P186617B</t>
  </si>
  <si>
    <t xml:space="preserve">B0DS5TP8WM</t>
  </si>
  <si>
    <t xml:space="preserve">N707P186617B</t>
  </si>
  <si>
    <t xml:space="preserve">HYJ-N707P186617W</t>
  </si>
  <si>
    <t xml:space="preserve">B0DS5TSWMN</t>
  </si>
  <si>
    <t xml:space="preserve">N707P186617W</t>
  </si>
  <si>
    <t xml:space="preserve">HYJ-N707P186617E</t>
  </si>
  <si>
    <t xml:space="preserve">B0DS5TCVBV</t>
  </si>
  <si>
    <t xml:space="preserve">N707P186617E</t>
  </si>
  <si>
    <t xml:space="preserve">809-GX001015AAA-A</t>
  </si>
  <si>
    <t xml:space="preserve">B0DS5HZLXN</t>
  </si>
  <si>
    <t xml:space="preserve">809-GX001015AAE-G</t>
  </si>
  <si>
    <t xml:space="preserve">B0DS5CRCCH</t>
  </si>
  <si>
    <t xml:space="preserve">GX001015AAE-1</t>
  </si>
  <si>
    <t xml:space="preserve">809-GX001015AAK-1-W</t>
  </si>
  <si>
    <t xml:space="preserve">B0DS5HG8N7</t>
  </si>
  <si>
    <t xml:space="preserve">GX001015AAK-1</t>
  </si>
  <si>
    <t xml:space="preserve">809-GX001029AAA-A</t>
  </si>
  <si>
    <t xml:space="preserve">B0DS5HHF9X</t>
  </si>
  <si>
    <t xml:space="preserve">809-GX001029AAE-1-G</t>
  </si>
  <si>
    <t xml:space="preserve">B0DS5M3THM</t>
  </si>
  <si>
    <t xml:space="preserve">GX001029AAE-1</t>
  </si>
  <si>
    <t xml:space="preserve">809-GX001029AAK-W</t>
  </si>
  <si>
    <t xml:space="preserve">B0DS5JM591</t>
  </si>
  <si>
    <t xml:space="preserve">809-N709P179657E-G</t>
  </si>
  <si>
    <t xml:space="preserve">B0DS643V2R</t>
  </si>
  <si>
    <t xml:space="preserve">809-N709P179657D-B</t>
  </si>
  <si>
    <t xml:space="preserve">B0DS612BWT</t>
  </si>
  <si>
    <t xml:space="preserve">809-GX001403AAE-G</t>
  </si>
  <si>
    <t xml:space="preserve">B0DS5XY5V9</t>
  </si>
  <si>
    <t xml:space="preserve">809-GX001403AAD-B</t>
  </si>
  <si>
    <t xml:space="preserve">B0DS5XXDFF</t>
  </si>
  <si>
    <t xml:space="preserve">TXJ-W1716P237428</t>
  </si>
  <si>
    <t xml:space="preserve">B0DS89NLJW</t>
  </si>
  <si>
    <t xml:space="preserve">W1716P237428</t>
  </si>
  <si>
    <t xml:space="preserve">TXJ-W1716P237430</t>
  </si>
  <si>
    <t xml:space="preserve">B0DS8CLMFY</t>
  </si>
  <si>
    <t xml:space="preserve">W1716P237430</t>
  </si>
  <si>
    <t xml:space="preserve">TXJ-W1716P237427</t>
  </si>
  <si>
    <t xml:space="preserve">B0DS8712BV</t>
  </si>
  <si>
    <t xml:space="preserve">W1716P237427</t>
  </si>
  <si>
    <t xml:space="preserve">TXJ-W1716P237429</t>
  </si>
  <si>
    <t xml:space="preserve">B0DS87MQYP</t>
  </si>
  <si>
    <t xml:space="preserve">W1716P237429</t>
  </si>
  <si>
    <t xml:space="preserve">809-GX000730AAE-G</t>
  </si>
  <si>
    <t xml:space="preserve">B0DS8S7HBR</t>
  </si>
  <si>
    <t xml:space="preserve">809-GX000730AAK-W</t>
  </si>
  <si>
    <t xml:space="preserve">B0DS8RYW95</t>
  </si>
  <si>
    <t xml:space="preserve">809-GX000731AAE-G</t>
  </si>
  <si>
    <t xml:space="preserve">B0DS8S56KJ</t>
  </si>
  <si>
    <t xml:space="preserve">809-GX000731AAK-W</t>
  </si>
  <si>
    <t xml:space="preserve">B0DS8QS4MS</t>
  </si>
  <si>
    <t xml:space="preserve">HYJ-N733S242275M</t>
  </si>
  <si>
    <t xml:space="preserve">HYJ-N733S242277K</t>
  </si>
  <si>
    <t xml:space="preserve">HYJ-N733S242277M</t>
  </si>
  <si>
    <t xml:space="preserve">HYJ-N733S242275K</t>
  </si>
  <si>
    <t xml:space="preserve">HYJ-N733S208518A</t>
  </si>
  <si>
    <t xml:space="preserve">B0DSC1L4J8</t>
  </si>
  <si>
    <t xml:space="preserve">N733S208518A</t>
  </si>
  <si>
    <t xml:space="preserve">HYJ-N733S208518H</t>
  </si>
  <si>
    <t xml:space="preserve">B0DSBZ8L4T</t>
  </si>
  <si>
    <t xml:space="preserve">N733S208518H</t>
  </si>
  <si>
    <t xml:space="preserve">TXJ-N759P241667E</t>
  </si>
  <si>
    <t xml:space="preserve">B0DSBC45GL</t>
  </si>
  <si>
    <t xml:space="preserve">N759P241667E</t>
  </si>
  <si>
    <t xml:space="preserve">TXJ-N759P241667K</t>
  </si>
  <si>
    <t xml:space="preserve">B0DSBDXY7F</t>
  </si>
  <si>
    <t xml:space="preserve">N759P241667K</t>
  </si>
  <si>
    <t xml:space="preserve">TXJ-N733P210398H</t>
  </si>
  <si>
    <t xml:space="preserve">B0DSBLMWMR</t>
  </si>
  <si>
    <t xml:space="preserve">TXJ-N733P210398A</t>
  </si>
  <si>
    <t xml:space="preserve">B0DSBML8B1</t>
  </si>
  <si>
    <t xml:space="preserve">TXJ-N733P208516H</t>
  </si>
  <si>
    <t xml:space="preserve">B0DSBTDMD9</t>
  </si>
  <si>
    <t xml:space="preserve">N733P208516H</t>
  </si>
  <si>
    <t xml:space="preserve">TXJ-N733P208515H</t>
  </si>
  <si>
    <t xml:space="preserve">B0DSBSNX9Q</t>
  </si>
  <si>
    <t xml:space="preserve">N733P208515H</t>
  </si>
  <si>
    <t xml:space="preserve">TXJ-W1858P241098</t>
  </si>
  <si>
    <t xml:space="preserve">B0DSBXXT81</t>
  </si>
  <si>
    <t xml:space="preserve">W1858P241098</t>
  </si>
  <si>
    <t xml:space="preserve">TXJ-BS701P184844K</t>
  </si>
  <si>
    <t xml:space="preserve">B0DSBXXNXN</t>
  </si>
  <si>
    <t xml:space="preserve">BS701P184844K</t>
  </si>
  <si>
    <t xml:space="preserve">809-WF530017AAK-W</t>
  </si>
  <si>
    <t xml:space="preserve">B0DSC43WGD</t>
  </si>
  <si>
    <t xml:space="preserve">809-WF530017AAE-G</t>
  </si>
  <si>
    <t xml:space="preserve">B0DSC3BLBF</t>
  </si>
  <si>
    <t xml:space="preserve">809-WF530018AAK-W</t>
  </si>
  <si>
    <t xml:space="preserve">B0DSC44TPP</t>
  </si>
  <si>
    <t xml:space="preserve">809-WF530018AAE-G</t>
  </si>
  <si>
    <t xml:space="preserve">B0DSBZZZ8L</t>
  </si>
  <si>
    <t xml:space="preserve">809-SM000916AAK-1</t>
  </si>
  <si>
    <t xml:space="preserve">809-SM000916AAE-1</t>
  </si>
  <si>
    <t xml:space="preserve">809-SM000916AAP-1</t>
  </si>
  <si>
    <t xml:space="preserve">HYJ-N733S212832K</t>
  </si>
  <si>
    <t xml:space="preserve">B0DSDHVXYD</t>
  </si>
  <si>
    <t xml:space="preserve">N733S212832K</t>
  </si>
  <si>
    <t xml:space="preserve">HYJ-N733S212832E</t>
  </si>
  <si>
    <t xml:space="preserve">B0DSDJX8TY</t>
  </si>
  <si>
    <t xml:space="preserve">N733S212832E</t>
  </si>
  <si>
    <t xml:space="preserve">TXJ-W1580S00070</t>
  </si>
  <si>
    <t xml:space="preserve">B0DSFXLNR9</t>
  </si>
  <si>
    <t xml:space="preserve">W1580S00070</t>
  </si>
  <si>
    <t xml:space="preserve">TXJ-BS701P242364K</t>
  </si>
  <si>
    <t xml:space="preserve">B0DSFLYZS7</t>
  </si>
  <si>
    <t xml:space="preserve">BS701P242364K</t>
  </si>
  <si>
    <t xml:space="preserve">TXJ-BS701P242364M</t>
  </si>
  <si>
    <t xml:space="preserve">B0DSFGX6ZT</t>
  </si>
  <si>
    <t xml:space="preserve">BS701P242364M</t>
  </si>
  <si>
    <t xml:space="preserve">TXJ-BS701P242344K</t>
  </si>
  <si>
    <t xml:space="preserve">B0DSFJ7P16</t>
  </si>
  <si>
    <t xml:space="preserve">BS701P242344K</t>
  </si>
  <si>
    <t xml:space="preserve">TXJ-BS701P242344M</t>
  </si>
  <si>
    <t xml:space="preserve">B0DSFMP1BL</t>
  </si>
  <si>
    <t xml:space="preserve">BS701P242344M</t>
  </si>
  <si>
    <t xml:space="preserve">TXJ-N769P227988F</t>
  </si>
  <si>
    <t xml:space="preserve">B0DSDN25ZY</t>
  </si>
  <si>
    <t xml:space="preserve">N769P227988F</t>
  </si>
  <si>
    <t xml:space="preserve">TXJ-N769P227994Q</t>
  </si>
  <si>
    <t xml:space="preserve">B0DSDP1HXC</t>
  </si>
  <si>
    <t xml:space="preserve">N769P227994Q</t>
  </si>
  <si>
    <t xml:space="preserve">TXJ-N769P227999K</t>
  </si>
  <si>
    <t xml:space="preserve">B0DSDQRRH6</t>
  </si>
  <si>
    <t xml:space="preserve">N769P227999K</t>
  </si>
  <si>
    <t xml:space="preserve">HYJ-W1403P155225</t>
  </si>
  <si>
    <t xml:space="preserve">B0DSFQ1VKC</t>
  </si>
  <si>
    <t xml:space="preserve">W1403P155225</t>
  </si>
  <si>
    <t xml:space="preserve">HYJ-W1403P152410</t>
  </si>
  <si>
    <t xml:space="preserve">B0DSFR1C3H</t>
  </si>
  <si>
    <t xml:space="preserve">W1403P152410</t>
  </si>
  <si>
    <t xml:space="preserve">809-GX000353AAK-White</t>
  </si>
  <si>
    <t xml:space="preserve">B0DSG2BWRK</t>
  </si>
  <si>
    <t xml:space="preserve">809-GX000353AAD-Wood</t>
  </si>
  <si>
    <t xml:space="preserve">B0DSG287SJ</t>
  </si>
  <si>
    <t xml:space="preserve">809-GX000396AAK-White</t>
  </si>
  <si>
    <t xml:space="preserve">B0DSG1RSC3</t>
  </si>
  <si>
    <t xml:space="preserve">809-GX000396AAD-Wood</t>
  </si>
  <si>
    <t xml:space="preserve">B0DSG3C3H1</t>
  </si>
  <si>
    <t xml:space="preserve">809-GX000459AAK-W</t>
  </si>
  <si>
    <t xml:space="preserve">B0DSG4JJKG</t>
  </si>
  <si>
    <t xml:space="preserve">809-GX000459AAE-G</t>
  </si>
  <si>
    <t xml:space="preserve">B0DSG5RZZ2</t>
  </si>
  <si>
    <t xml:space="preserve">809-GX000460AAK-W</t>
  </si>
  <si>
    <t xml:space="preserve">B0DSG4NBDB</t>
  </si>
  <si>
    <t xml:space="preserve">809-GX000460AAE-G</t>
  </si>
  <si>
    <t xml:space="preserve">B0DSG3KGXF</t>
  </si>
  <si>
    <t xml:space="preserve">HYJ-W1716P237428</t>
  </si>
  <si>
    <t xml:space="preserve">B0DSG2G2FC</t>
  </si>
  <si>
    <t xml:space="preserve">HYJ-W1716P237427</t>
  </si>
  <si>
    <t xml:space="preserve">B0DSG26L1X</t>
  </si>
  <si>
    <t xml:space="preserve">HYJ-N733P240134M</t>
  </si>
  <si>
    <t xml:space="preserve">B0DSGXFVC1</t>
  </si>
  <si>
    <t xml:space="preserve">N733P240134M</t>
  </si>
  <si>
    <t xml:space="preserve">HYJ-N733P240134E</t>
  </si>
  <si>
    <t xml:space="preserve">B0DSGYMBPB</t>
  </si>
  <si>
    <t xml:space="preserve">N733P240134E</t>
  </si>
  <si>
    <t xml:space="preserve">HYJ-W52737353</t>
  </si>
  <si>
    <t xml:space="preserve">B0DSJ5J11T</t>
  </si>
  <si>
    <t xml:space="preserve">W52737353</t>
  </si>
  <si>
    <t xml:space="preserve">HYJ-W527P209977</t>
  </si>
  <si>
    <t xml:space="preserve">B0DSJ5XP8W</t>
  </si>
  <si>
    <t xml:space="preserve">W527P209977</t>
  </si>
  <si>
    <t xml:space="preserve">HYJ-W527P151446</t>
  </si>
  <si>
    <t xml:space="preserve">B0DSJ53ZG1</t>
  </si>
  <si>
    <t xml:space="preserve">W527P151446</t>
  </si>
  <si>
    <t xml:space="preserve">HYJ-W527P151445</t>
  </si>
  <si>
    <t xml:space="preserve">B0DSJ4K441</t>
  </si>
  <si>
    <t xml:space="preserve">W527P151445</t>
  </si>
  <si>
    <t xml:space="preserve">HYJ-W527P151444</t>
  </si>
  <si>
    <t xml:space="preserve">B0DSJ5KX8W</t>
  </si>
  <si>
    <t xml:space="preserve">W527P151444</t>
  </si>
  <si>
    <t xml:space="preserve">HYJ-W527P151442</t>
  </si>
  <si>
    <t xml:space="preserve">B0DSJ4YKVV</t>
  </si>
  <si>
    <t xml:space="preserve">W527P151442</t>
  </si>
  <si>
    <t xml:space="preserve">HYJ-W527P151440</t>
  </si>
  <si>
    <t xml:space="preserve">B0DSJ53X7V</t>
  </si>
  <si>
    <t xml:space="preserve">W527P151440</t>
  </si>
  <si>
    <t xml:space="preserve">TXJ-N759P243350E</t>
  </si>
  <si>
    <t xml:space="preserve">B0DSJ9Y9B4</t>
  </si>
  <si>
    <t xml:space="preserve">N759P243350E</t>
  </si>
  <si>
    <t xml:space="preserve">TXJ-N759P243350K</t>
  </si>
  <si>
    <t xml:space="preserve">B0DSJD8KVK</t>
  </si>
  <si>
    <t xml:space="preserve">N759P243350K</t>
  </si>
  <si>
    <t xml:space="preserve">TXJ-N759P243350B</t>
  </si>
  <si>
    <t xml:space="preserve">B0DSJCTM8Y</t>
  </si>
  <si>
    <t xml:space="preserve">N759P243350B</t>
  </si>
  <si>
    <t xml:space="preserve">TXJ-W1580P240070</t>
  </si>
  <si>
    <t xml:space="preserve">B0DSHVS9J3</t>
  </si>
  <si>
    <t xml:space="preserve">W1580P240070</t>
  </si>
  <si>
    <t xml:space="preserve">TXJ-W1580P240068</t>
  </si>
  <si>
    <t xml:space="preserve">B0DSHY2K4F</t>
  </si>
  <si>
    <t xml:space="preserve">W1580P240068</t>
  </si>
  <si>
    <t xml:space="preserve">TXJ-W1580P240069</t>
  </si>
  <si>
    <t xml:space="preserve">B0DSHZGRTW</t>
  </si>
  <si>
    <t xml:space="preserve">W1580P240069</t>
  </si>
  <si>
    <t xml:space="preserve">TXJ-W1580P240067</t>
  </si>
  <si>
    <t xml:space="preserve">B0DSHWRNP3</t>
  </si>
  <si>
    <t xml:space="preserve">W1580P240067</t>
  </si>
  <si>
    <t xml:space="preserve">TXJ-W1580S00092</t>
  </si>
  <si>
    <t xml:space="preserve">B0DSHDWP58</t>
  </si>
  <si>
    <t xml:space="preserve">W1580S00092</t>
  </si>
  <si>
    <t xml:space="preserve">TXJ-W1580S00093</t>
  </si>
  <si>
    <t xml:space="preserve">B0DSHF6PX5</t>
  </si>
  <si>
    <t xml:space="preserve">W1580S00093</t>
  </si>
  <si>
    <t xml:space="preserve">HYJ-N820S00029E</t>
  </si>
  <si>
    <t xml:space="preserve">B0DSJFJK81</t>
  </si>
  <si>
    <t xml:space="preserve">N820S00029E</t>
  </si>
  <si>
    <t xml:space="preserve">HYJ-N820S00029K</t>
  </si>
  <si>
    <t xml:space="preserve">B0DSJD4BQ9</t>
  </si>
  <si>
    <t xml:space="preserve">N820S00029K</t>
  </si>
  <si>
    <t xml:space="preserve">809-GX001133AAK-W</t>
  </si>
  <si>
    <t xml:space="preserve">B0DSJ6ZMVM</t>
  </si>
  <si>
    <t xml:space="preserve">GX001133AAK</t>
  </si>
  <si>
    <t xml:space="preserve">809-GX001133AAB-B</t>
  </si>
  <si>
    <t xml:space="preserve">B0DSJ3TYWG</t>
  </si>
  <si>
    <t xml:space="preserve">GX001133AAB</t>
  </si>
  <si>
    <t xml:space="preserve">809-GX000389AAK-W</t>
  </si>
  <si>
    <t xml:space="preserve">B0DSJHNPBZ</t>
  </si>
  <si>
    <t xml:space="preserve">809-GX000389AAR-C</t>
  </si>
  <si>
    <t xml:space="preserve">B0DSJHZN5Q</t>
  </si>
  <si>
    <t xml:space="preserve">809-GX000390AAK-W</t>
  </si>
  <si>
    <t xml:space="preserve">B0DSJG6SHQ</t>
  </si>
  <si>
    <t xml:space="preserve">809-GX000390AAR-C</t>
  </si>
  <si>
    <t xml:space="preserve">B0DSJCQY2W</t>
  </si>
  <si>
    <t xml:space="preserve">809-GX000457AAE-G</t>
  </si>
  <si>
    <t xml:space="preserve">B0DSJJKMDY</t>
  </si>
  <si>
    <t xml:space="preserve">809-GX000458AAK-W</t>
  </si>
  <si>
    <t xml:space="preserve">B0DSJFNZ9Q</t>
  </si>
  <si>
    <t xml:space="preserve">809-GX000458AAE-G</t>
  </si>
  <si>
    <t xml:space="preserve">B0DSJJBYRX</t>
  </si>
  <si>
    <t xml:space="preserve">HYJ-W504P148552</t>
  </si>
  <si>
    <t xml:space="preserve">B0DSKFML32</t>
  </si>
  <si>
    <t xml:space="preserve">HYJ-W504P148547</t>
  </si>
  <si>
    <t xml:space="preserve">B0DSKDNXTJ</t>
  </si>
  <si>
    <t xml:space="preserve">HYJ-W504P148548</t>
  </si>
  <si>
    <t xml:space="preserve">B0DSKGHMXM</t>
  </si>
  <si>
    <t xml:space="preserve">HYJ-W504S00051</t>
  </si>
  <si>
    <t xml:space="preserve">B0DSKG9XRB</t>
  </si>
  <si>
    <t xml:space="preserve">HYJ-W504S00050</t>
  </si>
  <si>
    <t xml:space="preserve">B0DSKD9QWQ</t>
  </si>
  <si>
    <t xml:space="preserve">HYJ-W504S00052</t>
  </si>
  <si>
    <t xml:space="preserve">B0DSKFXL98</t>
  </si>
  <si>
    <t xml:space="preserve">TXJ-BS701P236491K</t>
  </si>
  <si>
    <t xml:space="preserve">TXJ-BS701P236493N</t>
  </si>
  <si>
    <t xml:space="preserve">TXJ-BS701P236493K</t>
  </si>
  <si>
    <t xml:space="preserve">TXJ-BS701P236491N</t>
  </si>
  <si>
    <t xml:space="preserve">TXJ-N733P240746K</t>
  </si>
  <si>
    <t xml:space="preserve">TXJ-N733P240746M</t>
  </si>
  <si>
    <t xml:space="preserve">TXJ-W2557P236422</t>
  </si>
  <si>
    <t xml:space="preserve">B0DSL45GHC</t>
  </si>
  <si>
    <t xml:space="preserve">W2557P236422</t>
  </si>
  <si>
    <t xml:space="preserve">TXJ-W2557P181711</t>
  </si>
  <si>
    <t xml:space="preserve">B0DSL6BGMV</t>
  </si>
  <si>
    <t xml:space="preserve">W2557P181711</t>
  </si>
  <si>
    <t xml:space="preserve">TXJ-W2557P181707</t>
  </si>
  <si>
    <t xml:space="preserve">B0DSL7QZ35</t>
  </si>
  <si>
    <t xml:space="preserve">W2557P181707</t>
  </si>
  <si>
    <t xml:space="preserve">HYJ-N729P194978B</t>
  </si>
  <si>
    <t xml:space="preserve">B0DSL8743B</t>
  </si>
  <si>
    <t xml:space="preserve">HYJ-N729P194978F</t>
  </si>
  <si>
    <t xml:space="preserve">B0DSL7CV66</t>
  </si>
  <si>
    <t xml:space="preserve">809-GX000385AAN-N</t>
  </si>
  <si>
    <t xml:space="preserve">B0DSL579TK</t>
  </si>
  <si>
    <t xml:space="preserve">809-GX000385AAZ-E</t>
  </si>
  <si>
    <t xml:space="preserve">B0DSL6ZSRQ</t>
  </si>
  <si>
    <t xml:space="preserve">809-GX000386AAN-N</t>
  </si>
  <si>
    <t xml:space="preserve">B0DSL57X2F</t>
  </si>
  <si>
    <t xml:space="preserve">809-GX000386AAZ-E</t>
  </si>
  <si>
    <t xml:space="preserve">B0DSL667DV</t>
  </si>
  <si>
    <t xml:space="preserve">809-SM000536AAE-G</t>
  </si>
  <si>
    <t xml:space="preserve">B0DSLG3LDV</t>
  </si>
  <si>
    <t xml:space="preserve">809-SM000536AAK-W</t>
  </si>
  <si>
    <t xml:space="preserve">B0DSLC7WNY</t>
  </si>
  <si>
    <t xml:space="preserve">809-SM000537AAE-G</t>
  </si>
  <si>
    <t xml:space="preserve">B0DSLJN7HK</t>
  </si>
  <si>
    <t xml:space="preserve">809-SM000537AAK-W</t>
  </si>
  <si>
    <t xml:space="preserve">B0DSLCV6VY</t>
  </si>
  <si>
    <t xml:space="preserve">HYJ-W504P227972</t>
  </si>
  <si>
    <t xml:space="preserve">B0DSPH7KQ5</t>
  </si>
  <si>
    <t xml:space="preserve">HYJ-W504P227973</t>
  </si>
  <si>
    <t xml:space="preserve">B0DSNY3495</t>
  </si>
  <si>
    <t xml:space="preserve">HYJ-W504P227969</t>
  </si>
  <si>
    <t xml:space="preserve">B0DSP4Z7FD</t>
  </si>
  <si>
    <t xml:space="preserve">W504P227969</t>
  </si>
  <si>
    <t xml:space="preserve">TXJ-W1820P234583</t>
  </si>
  <si>
    <t xml:space="preserve">B0DSPFZDK6</t>
  </si>
  <si>
    <t xml:space="preserve">W1820P234583</t>
  </si>
  <si>
    <t xml:space="preserve">TXJ-W1820P234195</t>
  </si>
  <si>
    <t xml:space="preserve">B0DSPDTCCD</t>
  </si>
  <si>
    <t xml:space="preserve">W1820P234195</t>
  </si>
  <si>
    <t xml:space="preserve">TXJ-W1820P234582</t>
  </si>
  <si>
    <t xml:space="preserve">B0DSP8JST2</t>
  </si>
  <si>
    <t xml:space="preserve">W1820P234582</t>
  </si>
  <si>
    <t xml:space="preserve">TXJ-W1820P234194</t>
  </si>
  <si>
    <t xml:space="preserve">B0DSP4ZFDN</t>
  </si>
  <si>
    <t xml:space="preserve">W1820P234194</t>
  </si>
  <si>
    <t xml:space="preserve">TXJ-SP000075AAK</t>
  </si>
  <si>
    <t xml:space="preserve">B0DSP1Y61C</t>
  </si>
  <si>
    <t xml:space="preserve">TXJ-N717P221575K</t>
  </si>
  <si>
    <t xml:space="preserve">B0DSPC5WLW</t>
  </si>
  <si>
    <t xml:space="preserve">TXJ-N717P221575E</t>
  </si>
  <si>
    <t xml:space="preserve">B0DSPGN8V5</t>
  </si>
  <si>
    <t xml:space="preserve">TXJ-SP000075AAE</t>
  </si>
  <si>
    <t xml:space="preserve">B0DSP4XB8X</t>
  </si>
  <si>
    <t xml:space="preserve">HYJ-SM000213AAE-1</t>
  </si>
  <si>
    <t xml:space="preserve">B0DSPDYQPB</t>
  </si>
  <si>
    <t xml:space="preserve">SM000213AAE-1</t>
  </si>
  <si>
    <t xml:space="preserve">HYJ-GX000708AAE</t>
  </si>
  <si>
    <t xml:space="preserve">B0DSP3LV9T</t>
  </si>
  <si>
    <t xml:space="preserve">GX000708AAE</t>
  </si>
  <si>
    <t xml:space="preserve">HYJ-SM000213AAK-1</t>
  </si>
  <si>
    <t xml:space="preserve">B0DSPG85D8</t>
  </si>
  <si>
    <t xml:space="preserve">SM000213AAK-1</t>
  </si>
  <si>
    <t xml:space="preserve">HYJ-GX000708AAK</t>
  </si>
  <si>
    <t xml:space="preserve">B0DSPQ2DD4</t>
  </si>
  <si>
    <t xml:space="preserve">GX000708AAK</t>
  </si>
  <si>
    <t xml:space="preserve">809-GX000555AAC-Blue</t>
  </si>
  <si>
    <t xml:space="preserve">B0DSPKD1HL</t>
  </si>
  <si>
    <t xml:space="preserve">GX000555AAC</t>
  </si>
  <si>
    <t xml:space="preserve">809-GX000555AAA-Beige</t>
  </si>
  <si>
    <t xml:space="preserve">B0DSPL8X83</t>
  </si>
  <si>
    <t xml:space="preserve">GX000555AAA</t>
  </si>
  <si>
    <t xml:space="preserve">809-GX000556AAC-Blue</t>
  </si>
  <si>
    <t xml:space="preserve">B0DSPLLQ2S</t>
  </si>
  <si>
    <t xml:space="preserve">GX000556AAC</t>
  </si>
  <si>
    <t xml:space="preserve">809-GX000556AAA-Beige</t>
  </si>
  <si>
    <t xml:space="preserve">B0DSPJY4VN</t>
  </si>
  <si>
    <t xml:space="preserve">GX000556AAA</t>
  </si>
  <si>
    <t xml:space="preserve">809-GX000453AAK-W</t>
  </si>
  <si>
    <t xml:space="preserve">B0DSPX3L5F</t>
  </si>
  <si>
    <t xml:space="preserve">GX000453AAK-1</t>
  </si>
  <si>
    <t xml:space="preserve">809-GX000453AAE-G</t>
  </si>
  <si>
    <t xml:space="preserve">B0DSPV52JD</t>
  </si>
  <si>
    <t xml:space="preserve">GX000453AAE-1</t>
  </si>
  <si>
    <t xml:space="preserve">809-GX000454AAK-W</t>
  </si>
  <si>
    <t xml:space="preserve">B0DSPTQH46</t>
  </si>
  <si>
    <t xml:space="preserve">809-GX000454AAE-G</t>
  </si>
  <si>
    <t xml:space="preserve">B0DSPP988Y</t>
  </si>
  <si>
    <t xml:space="preserve">TXJ-W311P248420</t>
  </si>
  <si>
    <t xml:space="preserve">B0DSW1CX8X</t>
  </si>
  <si>
    <t xml:space="preserve">W311P248420</t>
  </si>
  <si>
    <t xml:space="preserve">TXJ-N717P221574E</t>
  </si>
  <si>
    <t xml:space="preserve">B0DSVRY8GP</t>
  </si>
  <si>
    <t xml:space="preserve">TXJ-SP000074AAE</t>
  </si>
  <si>
    <t xml:space="preserve">B0DSVSCDT4</t>
  </si>
  <si>
    <t xml:space="preserve">TXJ-SP000074AAK</t>
  </si>
  <si>
    <t xml:space="preserve">B0DSVRJ2GC</t>
  </si>
  <si>
    <t xml:space="preserve">TXJ-N717P221574K</t>
  </si>
  <si>
    <t xml:space="preserve">B0DSVRBMQY</t>
  </si>
  <si>
    <t xml:space="preserve">TXJ-SP000070AAE</t>
  </si>
  <si>
    <t xml:space="preserve">B0DSVHJYPM</t>
  </si>
  <si>
    <t xml:space="preserve">TXJ-SP000070AAC</t>
  </si>
  <si>
    <t xml:space="preserve">B0DSVJZ74B</t>
  </si>
  <si>
    <t xml:space="preserve">TXJ-SP000070AAK</t>
  </si>
  <si>
    <t xml:space="preserve">B0DSVJ9G37</t>
  </si>
  <si>
    <t xml:space="preserve">DV-S00207-AAK</t>
  </si>
  <si>
    <t xml:space="preserve">DV-S00208-AAM</t>
  </si>
  <si>
    <t xml:space="preserve">DV-S00214-AAK</t>
  </si>
  <si>
    <t xml:space="preserve">DV-S00213-AAE</t>
  </si>
  <si>
    <t xml:space="preserve">HYJ-B2726P278582</t>
  </si>
  <si>
    <t xml:space="preserve">B0DSW55RYN</t>
  </si>
  <si>
    <t xml:space="preserve">B2726P278582</t>
  </si>
  <si>
    <t xml:space="preserve">HYJ-B2726P278581</t>
  </si>
  <si>
    <t xml:space="preserve">B0DSW46W4J</t>
  </si>
  <si>
    <t xml:space="preserve">B2726P278581</t>
  </si>
  <si>
    <t xml:space="preserve">HYJ-B2726P278580</t>
  </si>
  <si>
    <t xml:space="preserve">B0DSW4W452</t>
  </si>
  <si>
    <t xml:space="preserve">B2726P278580</t>
  </si>
  <si>
    <t xml:space="preserve">HYJ-W504S00195</t>
  </si>
  <si>
    <t xml:space="preserve">B0DSZPV5MS</t>
  </si>
  <si>
    <t xml:space="preserve">W504S00195</t>
  </si>
  <si>
    <t xml:space="preserve">HYJ-W504S00196</t>
  </si>
  <si>
    <t xml:space="preserve">B0DSZPJGCD</t>
  </si>
  <si>
    <t xml:space="preserve">W504S00196</t>
  </si>
  <si>
    <t xml:space="preserve">HYJ-W504S00194</t>
  </si>
  <si>
    <t xml:space="preserve">B0DSZQPJ6G</t>
  </si>
  <si>
    <t xml:space="preserve">W504S00194</t>
  </si>
  <si>
    <t xml:space="preserve">HYJ-W2297P281490</t>
  </si>
  <si>
    <t xml:space="preserve">B0DT13R6V6</t>
  </si>
  <si>
    <t xml:space="preserve">W2297P281490</t>
  </si>
  <si>
    <t xml:space="preserve">HYJ-W2297P281498</t>
  </si>
  <si>
    <t xml:space="preserve">B0DT11VZ8J</t>
  </si>
  <si>
    <t xml:space="preserve">W2297P281498</t>
  </si>
  <si>
    <t xml:space="preserve">HYJ-W2297P281497</t>
  </si>
  <si>
    <t xml:space="preserve">B0DT15QJP5</t>
  </si>
  <si>
    <t xml:space="preserve">W2297P281497</t>
  </si>
  <si>
    <t xml:space="preserve">HYJ-W2297P281496</t>
  </si>
  <si>
    <t xml:space="preserve">B0DSZYQ5W4</t>
  </si>
  <si>
    <t xml:space="preserve">W2297P281496</t>
  </si>
  <si>
    <t xml:space="preserve">809-GX002220AAN-N</t>
  </si>
  <si>
    <t xml:space="preserve">B0DSZVMMXD</t>
  </si>
  <si>
    <t xml:space="preserve">GX002220AAN</t>
  </si>
  <si>
    <t xml:space="preserve">809-GX002220AAK-W</t>
  </si>
  <si>
    <t xml:space="preserve">B0DSZYNPSQ</t>
  </si>
  <si>
    <t xml:space="preserve">GX002220AAK</t>
  </si>
  <si>
    <t xml:space="preserve">809-GX002221AAN-N</t>
  </si>
  <si>
    <t xml:space="preserve">B0DSZYXDJP</t>
  </si>
  <si>
    <t xml:space="preserve">GX002221AAN</t>
  </si>
  <si>
    <t xml:space="preserve">809-GX002221AAK-W</t>
  </si>
  <si>
    <t xml:space="preserve">B0DSZX4397</t>
  </si>
  <si>
    <t xml:space="preserve">GX002221AAK</t>
  </si>
  <si>
    <t xml:space="preserve">809-W487S00304-DarkBlue</t>
  </si>
  <si>
    <t xml:space="preserve">B0DT17XW32</t>
  </si>
  <si>
    <t xml:space="preserve">W487S00304</t>
  </si>
  <si>
    <t xml:space="preserve">809-W487S00305-Pink</t>
  </si>
  <si>
    <t xml:space="preserve">B0DT15SJSQ</t>
  </si>
  <si>
    <t xml:space="preserve">W487S00305</t>
  </si>
  <si>
    <t xml:space="preserve">809-W487S00306-Beige</t>
  </si>
  <si>
    <t xml:space="preserve">B0DT18JFCY</t>
  </si>
  <si>
    <t xml:space="preserve">W487S00306</t>
  </si>
  <si>
    <t xml:space="preserve">809-W487S00307-Brown</t>
  </si>
  <si>
    <t xml:space="preserve">B0DT18BJ6R</t>
  </si>
  <si>
    <t xml:space="preserve">W487S00307</t>
  </si>
  <si>
    <t xml:space="preserve">809-W487S00308-Grey</t>
  </si>
  <si>
    <t xml:space="preserve">B0DT16P638</t>
  </si>
  <si>
    <t xml:space="preserve">W487S00308</t>
  </si>
  <si>
    <t xml:space="preserve">809-W487S00309-Black</t>
  </si>
  <si>
    <t xml:space="preserve">B0DT16FMSJ</t>
  </si>
  <si>
    <t xml:space="preserve">W487S00309</t>
  </si>
  <si>
    <t xml:space="preserve">HYJ-N820S00039N</t>
  </si>
  <si>
    <t xml:space="preserve">B0DT5XG29C</t>
  </si>
  <si>
    <t xml:space="preserve">N820S00039N</t>
  </si>
  <si>
    <t xml:space="preserve">HYJ-N820S00040E</t>
  </si>
  <si>
    <t xml:space="preserve">B0DT5PPSFQ</t>
  </si>
  <si>
    <t xml:space="preserve">N820S00040E</t>
  </si>
  <si>
    <t xml:space="preserve">HYJ-N820S00039K</t>
  </si>
  <si>
    <t xml:space="preserve">B0DT5N6X1T</t>
  </si>
  <si>
    <t xml:space="preserve">N820S00039K</t>
  </si>
  <si>
    <t xml:space="preserve">HYJ-N820S00040K</t>
  </si>
  <si>
    <t xml:space="preserve">B0DT5RJSTK</t>
  </si>
  <si>
    <t xml:space="preserve">N820S00040K</t>
  </si>
  <si>
    <t xml:space="preserve">HYJ-N820S00040N</t>
  </si>
  <si>
    <t xml:space="preserve">B0DT5N49SG</t>
  </si>
  <si>
    <t xml:space="preserve">N820S00040N</t>
  </si>
  <si>
    <t xml:space="preserve">HYJ-W2889P205041</t>
  </si>
  <si>
    <t xml:space="preserve">B0DT6J6MZL</t>
  </si>
  <si>
    <t xml:space="preserve">W2889P205041</t>
  </si>
  <si>
    <t xml:space="preserve">HYJ-W2889P263782</t>
  </si>
  <si>
    <t xml:space="preserve">B0DT6GWR3D</t>
  </si>
  <si>
    <t xml:space="preserve">W2889P263782</t>
  </si>
  <si>
    <t xml:space="preserve">TXJ-N701P204426P</t>
  </si>
  <si>
    <t xml:space="preserve">B0DT6MPN2G</t>
  </si>
  <si>
    <t xml:space="preserve">N701P204426P</t>
  </si>
  <si>
    <t xml:space="preserve">TXJ-N701P204426A</t>
  </si>
  <si>
    <t xml:space="preserve">B0DT6M9H3M</t>
  </si>
  <si>
    <t xml:space="preserve">N701P204426A</t>
  </si>
  <si>
    <t xml:space="preserve">TXJ-BS701P304424P</t>
  </si>
  <si>
    <t xml:space="preserve">B0DT6DY5QN</t>
  </si>
  <si>
    <t xml:space="preserve">BS701P304424P</t>
  </si>
  <si>
    <t xml:space="preserve">TXJ-BS701P304423A</t>
  </si>
  <si>
    <t xml:space="preserve">B0DT6DHTSF</t>
  </si>
  <si>
    <t xml:space="preserve">BS701P304423A</t>
  </si>
  <si>
    <t xml:space="preserve">TXJ-BS701P304423P</t>
  </si>
  <si>
    <t xml:space="preserve">B0DT675GX7</t>
  </si>
  <si>
    <t xml:space="preserve">BS701P304423P</t>
  </si>
  <si>
    <t xml:space="preserve">TXJ-BS701P304424A</t>
  </si>
  <si>
    <t xml:space="preserve">B0DT6F61G5</t>
  </si>
  <si>
    <t xml:space="preserve">BS701P304424A</t>
  </si>
  <si>
    <t xml:space="preserve">TXJ-N701P204424P</t>
  </si>
  <si>
    <t xml:space="preserve">B0DT6GW7MD</t>
  </si>
  <si>
    <t xml:space="preserve">N701P204424P</t>
  </si>
  <si>
    <t xml:space="preserve">TXJ-N701P204423P</t>
  </si>
  <si>
    <t xml:space="preserve">B0DT6FB47K</t>
  </si>
  <si>
    <t xml:space="preserve">N701P204423P</t>
  </si>
  <si>
    <t xml:space="preserve">TXJ-N701P204423A</t>
  </si>
  <si>
    <t xml:space="preserve">B0DT66YSR5</t>
  </si>
  <si>
    <t xml:space="preserve">N701P204423A</t>
  </si>
  <si>
    <t xml:space="preserve">TXJ-N701P204424A</t>
  </si>
  <si>
    <t xml:space="preserve">B0DT6CMFJ4</t>
  </si>
  <si>
    <t xml:space="preserve">N701P204424A</t>
  </si>
  <si>
    <t xml:space="preserve">HYJ-W1820P231587</t>
  </si>
  <si>
    <t xml:space="preserve">B0DT723JSS</t>
  </si>
  <si>
    <t xml:space="preserve">W1820P231587</t>
  </si>
  <si>
    <t xml:space="preserve">HYJ-W1820P231588</t>
  </si>
  <si>
    <t xml:space="preserve">B0DT736V4Y</t>
  </si>
  <si>
    <t xml:space="preserve">W1820P231588</t>
  </si>
  <si>
    <t xml:space="preserve">HYJ-W1820P231586</t>
  </si>
  <si>
    <t xml:space="preserve">B0DT71HFCC</t>
  </si>
  <si>
    <t xml:space="preserve">W1820P231586</t>
  </si>
  <si>
    <t xml:space="preserve">HYJ-W1820P231585</t>
  </si>
  <si>
    <t xml:space="preserve">B0DT6XVNDH</t>
  </si>
  <si>
    <t xml:space="preserve">W1820P231585</t>
  </si>
  <si>
    <t xml:space="preserve">TXJ-N701P241048B</t>
  </si>
  <si>
    <t xml:space="preserve">B0DT98B8FN</t>
  </si>
  <si>
    <t xml:space="preserve">N701P241048B</t>
  </si>
  <si>
    <t xml:space="preserve">TXJ-N701P241047B</t>
  </si>
  <si>
    <t xml:space="preserve">B0DT9D17LW</t>
  </si>
  <si>
    <t xml:space="preserve">N701P241047B</t>
  </si>
  <si>
    <t xml:space="preserve">TXJ-N701P241047C</t>
  </si>
  <si>
    <t xml:space="preserve">B0DT9MPQ72</t>
  </si>
  <si>
    <t xml:space="preserve">N701P241047C</t>
  </si>
  <si>
    <t xml:space="preserve">TXJ-N701P241046C</t>
  </si>
  <si>
    <t xml:space="preserve">B0DT96197K</t>
  </si>
  <si>
    <t xml:space="preserve">N701P241046C</t>
  </si>
  <si>
    <t xml:space="preserve">TXJ-N701P241048C</t>
  </si>
  <si>
    <t xml:space="preserve">B0DT95RJZY</t>
  </si>
  <si>
    <t xml:space="preserve">N701P241048C</t>
  </si>
  <si>
    <t xml:space="preserve">TXJ-N701P241046B</t>
  </si>
  <si>
    <t xml:space="preserve">B0DT9L673G</t>
  </si>
  <si>
    <t xml:space="preserve">N701P241046B</t>
  </si>
  <si>
    <t xml:space="preserve">HYJ-W504P174635</t>
  </si>
  <si>
    <t xml:space="preserve">B0DT9F5VTC</t>
  </si>
  <si>
    <t xml:space="preserve">W504P174635</t>
  </si>
  <si>
    <t xml:space="preserve">HYJ-W504P174630</t>
  </si>
  <si>
    <t xml:space="preserve">B0DT9HD3MV</t>
  </si>
  <si>
    <t xml:space="preserve">HYJ-W504P174632</t>
  </si>
  <si>
    <t xml:space="preserve">B0DT9CJX5Y</t>
  </si>
  <si>
    <t xml:space="preserve">W504P174632</t>
  </si>
  <si>
    <t xml:space="preserve">HYJ-W504P174634</t>
  </si>
  <si>
    <t xml:space="preserve">B0DT9F4GBP</t>
  </si>
  <si>
    <t xml:space="preserve">W504P174634</t>
  </si>
  <si>
    <t xml:space="preserve">HYJ-N733S240684D</t>
  </si>
  <si>
    <t xml:space="preserve">B0DT9HG686</t>
  </si>
  <si>
    <t xml:space="preserve">HYJ-N733S240684K</t>
  </si>
  <si>
    <t xml:space="preserve">B0DT9KLY1V</t>
  </si>
  <si>
    <t xml:space="preserve">HYJ-N733S240684H</t>
  </si>
  <si>
    <t xml:space="preserve">B0DT9HN39C</t>
  </si>
  <si>
    <t xml:space="preserve">HYJ-BS701P240075A</t>
  </si>
  <si>
    <t xml:space="preserve">B0DT9HSZ7X</t>
  </si>
  <si>
    <t xml:space="preserve">BS701P240075A</t>
  </si>
  <si>
    <t xml:space="preserve">HYJ-BS701P240075E</t>
  </si>
  <si>
    <t xml:space="preserve">B0DT9L7BZR</t>
  </si>
  <si>
    <t xml:space="preserve">BS701P240075E</t>
  </si>
  <si>
    <t xml:space="preserve">809-SR000001AAK-W</t>
  </si>
  <si>
    <t xml:space="preserve">B0DT4H3RNR</t>
  </si>
  <si>
    <t xml:space="preserve">SR000001AAK</t>
  </si>
  <si>
    <t xml:space="preserve">809-SR000002AAK-W</t>
  </si>
  <si>
    <t xml:space="preserve">B0DT4JBNY5</t>
  </si>
  <si>
    <t xml:space="preserve">SR000002AAK</t>
  </si>
  <si>
    <t xml:space="preserve">809-SR000004AAK-W</t>
  </si>
  <si>
    <t xml:space="preserve">B0DT4GMXG9</t>
  </si>
  <si>
    <t xml:space="preserve">SR000004AAK</t>
  </si>
  <si>
    <t xml:space="preserve">809-SR000005AAK-W</t>
  </si>
  <si>
    <t xml:space="preserve">B0DT4HTL5H</t>
  </si>
  <si>
    <t xml:space="preserve">SR000005AAK</t>
  </si>
  <si>
    <t xml:space="preserve">809-N751S191001K-W</t>
  </si>
  <si>
    <t xml:space="preserve">B0DT4HJT3L</t>
  </si>
  <si>
    <t xml:space="preserve">N751S191001K</t>
  </si>
  <si>
    <t xml:space="preserve">809-N751S191002K-W</t>
  </si>
  <si>
    <t xml:space="preserve">B0DT4HKN8W</t>
  </si>
  <si>
    <t xml:space="preserve">N751S191002K</t>
  </si>
  <si>
    <t xml:space="preserve">809-N751S191004K-W</t>
  </si>
  <si>
    <t xml:space="preserve">B0DT4HVJ1N</t>
  </si>
  <si>
    <t xml:space="preserve">N751S191004K</t>
  </si>
  <si>
    <t xml:space="preserve">809-N751S191005K-W</t>
  </si>
  <si>
    <t xml:space="preserve">B0DT4FGQXJ</t>
  </si>
  <si>
    <t xml:space="preserve">N751S191005K</t>
  </si>
  <si>
    <t xml:space="preserve">809-GX000728AAK-W</t>
  </si>
  <si>
    <t xml:space="preserve">B0DT73WBN8</t>
  </si>
  <si>
    <t xml:space="preserve">GX000728AAK</t>
  </si>
  <si>
    <t xml:space="preserve">809-GX000728AAE-G</t>
  </si>
  <si>
    <t xml:space="preserve">B0DT6YS4L4</t>
  </si>
  <si>
    <t xml:space="preserve">GX000728AAE</t>
  </si>
  <si>
    <t xml:space="preserve">809-GX000729AAK-W</t>
  </si>
  <si>
    <t xml:space="preserve">B0DT731HPX</t>
  </si>
  <si>
    <t xml:space="preserve">GX000729AAK</t>
  </si>
  <si>
    <t xml:space="preserve">809-GX000729AAE-G</t>
  </si>
  <si>
    <t xml:space="preserve">B0DT73HT7Y</t>
  </si>
  <si>
    <t xml:space="preserve">GX000729AAE</t>
  </si>
  <si>
    <t xml:space="preserve">809-N751P191709K-W</t>
  </si>
  <si>
    <t xml:space="preserve">B0DT8PMX6C</t>
  </si>
  <si>
    <t xml:space="preserve">N751P191709K</t>
  </si>
  <si>
    <t xml:space="preserve">809-N751S191961K-W</t>
  </si>
  <si>
    <t xml:space="preserve">B0DT9NTY4Y</t>
  </si>
  <si>
    <t xml:space="preserve">N751S191961K</t>
  </si>
  <si>
    <t xml:space="preserve">809-N751S191961B-B</t>
  </si>
  <si>
    <t xml:space="preserve">B0DT9Q889X</t>
  </si>
  <si>
    <t xml:space="preserve">N751S191961B</t>
  </si>
  <si>
    <t xml:space="preserve">809-N751S191920K-W</t>
  </si>
  <si>
    <t xml:space="preserve">B0DT9NB9FC</t>
  </si>
  <si>
    <t xml:space="preserve">N751S191920K</t>
  </si>
  <si>
    <t xml:space="preserve">809-N751S191920B-B</t>
  </si>
  <si>
    <t xml:space="preserve">B0DT9NTX7F</t>
  </si>
  <si>
    <t xml:space="preserve">N751S191920B</t>
  </si>
  <si>
    <t xml:space="preserve">809-N751S191940K-W</t>
  </si>
  <si>
    <t xml:space="preserve">B0DT9NTDR5</t>
  </si>
  <si>
    <t xml:space="preserve">N751S191940K</t>
  </si>
  <si>
    <t xml:space="preserve">809-N751S191950K-W</t>
  </si>
  <si>
    <t xml:space="preserve">B0DT9NHXQC</t>
  </si>
  <si>
    <t xml:space="preserve">N751S191950K</t>
  </si>
  <si>
    <t xml:space="preserve">809-N751P191702K-W</t>
  </si>
  <si>
    <t xml:space="preserve">B0DT9M2KJ5</t>
  </si>
  <si>
    <t xml:space="preserve">N751P191702K</t>
  </si>
  <si>
    <t xml:space="preserve">HYJ-W487S00279</t>
  </si>
  <si>
    <t xml:space="preserve">B0DTHRF2LK</t>
  </si>
  <si>
    <t xml:space="preserve">W487S00279</t>
  </si>
  <si>
    <t xml:space="preserve">HYJ-W487S00277</t>
  </si>
  <si>
    <t xml:space="preserve">B0DTHRCR5K</t>
  </si>
  <si>
    <t xml:space="preserve">W487S00277</t>
  </si>
  <si>
    <t xml:space="preserve">HYJ-W487S00278</t>
  </si>
  <si>
    <t xml:space="preserve">B0DTHSMJQJ</t>
  </si>
  <si>
    <t xml:space="preserve">W487S00278</t>
  </si>
  <si>
    <t xml:space="preserve">HYJ-W487S00281</t>
  </si>
  <si>
    <t xml:space="preserve">B0DTHRD6XR</t>
  </si>
  <si>
    <t xml:space="preserve">W487S00281</t>
  </si>
  <si>
    <t xml:space="preserve">HYJ-W487S00276</t>
  </si>
  <si>
    <t xml:space="preserve">B0DTHR95TC</t>
  </si>
  <si>
    <t xml:space="preserve">W487S00276</t>
  </si>
  <si>
    <t xml:space="preserve">HYJ-W487S00280</t>
  </si>
  <si>
    <t xml:space="preserve">B0DTHT26QK</t>
  </si>
  <si>
    <t xml:space="preserve">W487S00280</t>
  </si>
  <si>
    <t xml:space="preserve">TXJ-N729P177787E</t>
  </si>
  <si>
    <t xml:space="preserve">B0DTHNFWSY</t>
  </si>
  <si>
    <t xml:space="preserve">TXJ-N729P177787B</t>
  </si>
  <si>
    <t xml:space="preserve">B0DTHN957V</t>
  </si>
  <si>
    <t xml:space="preserve">TXJ-N729P177787F</t>
  </si>
  <si>
    <t xml:space="preserve">B0DTHMD5L1</t>
  </si>
  <si>
    <t xml:space="preserve">TXJ-W757P234599</t>
  </si>
  <si>
    <t xml:space="preserve">B0DTHCGT9Y</t>
  </si>
  <si>
    <t xml:space="preserve">W757P234599</t>
  </si>
  <si>
    <t xml:space="preserve">TXJ-W757P234598</t>
  </si>
  <si>
    <t xml:space="preserve">B0DTHB49FG</t>
  </si>
  <si>
    <t xml:space="preserve">W757P234598</t>
  </si>
  <si>
    <t xml:space="preserve">806-BSW09010AAN</t>
  </si>
  <si>
    <t xml:space="preserve">806-BSW09010AAK</t>
  </si>
  <si>
    <t xml:space="preserve">806-BSW09011AAN</t>
  </si>
  <si>
    <t xml:space="preserve">806-BSW09011AAK</t>
  </si>
  <si>
    <t xml:space="preserve">806-W2580S00005</t>
  </si>
  <si>
    <t xml:space="preserve">806-N759P225994K</t>
  </si>
  <si>
    <t xml:space="preserve">B0DT43G6J5</t>
  </si>
  <si>
    <t xml:space="preserve">806-N759P225994B</t>
  </si>
  <si>
    <t xml:space="preserve">806-N759P225994F</t>
  </si>
  <si>
    <t xml:space="preserve">806-N759P227429G</t>
  </si>
  <si>
    <t xml:space="preserve">806-N759P227429K</t>
  </si>
  <si>
    <t xml:space="preserve">806-SW000140AAF</t>
  </si>
  <si>
    <t xml:space="preserve">B0DSJFLXN7</t>
  </si>
  <si>
    <t xml:space="preserve">SW000140AAF-1</t>
  </si>
  <si>
    <t xml:space="preserve">806-SW000140AAC</t>
  </si>
  <si>
    <t xml:space="preserve">B0DSJJJWM4</t>
  </si>
  <si>
    <t xml:space="preserve">SW000140AAC-1</t>
  </si>
  <si>
    <t xml:space="preserve">806-SW000140AAK</t>
  </si>
  <si>
    <t xml:space="preserve">B0DSJH6VKJ</t>
  </si>
  <si>
    <t xml:space="preserve">SW000140AAK-1</t>
  </si>
  <si>
    <t xml:space="preserve">806-N725P171398K</t>
  </si>
  <si>
    <t xml:space="preserve">806-N725P171398G</t>
  </si>
  <si>
    <t xml:space="preserve">806-N725P185816B</t>
  </si>
  <si>
    <t xml:space="preserve">806-N725P185816K</t>
  </si>
  <si>
    <t xml:space="preserve">806-WF309411AAE</t>
  </si>
  <si>
    <t xml:space="preserve">806-WF309411AAK</t>
  </si>
  <si>
    <t xml:space="preserve">806-N725P245273B</t>
  </si>
  <si>
    <t xml:space="preserve">806-N725P245273C</t>
  </si>
  <si>
    <t xml:space="preserve">809-N768P221635Y-Y</t>
  </si>
  <si>
    <t xml:space="preserve">B0DTHW9HMR</t>
  </si>
  <si>
    <t xml:space="preserve">N768P221635Y</t>
  </si>
  <si>
    <t xml:space="preserve">809-N768P221635W-W</t>
  </si>
  <si>
    <t xml:space="preserve">B0DTHTM71H</t>
  </si>
  <si>
    <t xml:space="preserve">N768P221635W</t>
  </si>
  <si>
    <t xml:space="preserve">809-N768P221635E-G</t>
  </si>
  <si>
    <t xml:space="preserve">B0DTHXWWQV</t>
  </si>
  <si>
    <t xml:space="preserve">N768P221635E</t>
  </si>
  <si>
    <t xml:space="preserve">809-GX001038AAK-W</t>
  </si>
  <si>
    <t xml:space="preserve">B0DTJ3B5PR</t>
  </si>
  <si>
    <t xml:space="preserve">809-GX001038AAD-B</t>
  </si>
  <si>
    <t xml:space="preserve">B0DTJ2PF3V</t>
  </si>
  <si>
    <t xml:space="preserve">809-GX001039AAK-W</t>
  </si>
  <si>
    <t xml:space="preserve">B0DTHZWPDQ</t>
  </si>
  <si>
    <t xml:space="preserve">809-GX001039AAD-B</t>
  </si>
  <si>
    <t xml:space="preserve">B0DTHZR6R7</t>
  </si>
  <si>
    <t xml:space="preserve">TXJ-BS701P242647N</t>
  </si>
  <si>
    <t xml:space="preserve">B0DTK8P141</t>
  </si>
  <si>
    <t xml:space="preserve">BS701P242647N</t>
  </si>
  <si>
    <t xml:space="preserve">TXJ-BS701P242647K</t>
  </si>
  <si>
    <t xml:space="preserve">B0DTK76T7X</t>
  </si>
  <si>
    <t xml:space="preserve">BS701P242647K</t>
  </si>
  <si>
    <t xml:space="preserve">TXJ-N701P242546K</t>
  </si>
  <si>
    <t xml:space="preserve">B0DTK72KR1</t>
  </si>
  <si>
    <t xml:space="preserve">N701P242546K</t>
  </si>
  <si>
    <t xml:space="preserve">TXJ-N701P242546N</t>
  </si>
  <si>
    <t xml:space="preserve">B0DTK88347</t>
  </si>
  <si>
    <t xml:space="preserve">N701P242546N</t>
  </si>
  <si>
    <t xml:space="preserve">TXJ-N701P242572K</t>
  </si>
  <si>
    <t xml:space="preserve">B0DTK8X793</t>
  </si>
  <si>
    <t xml:space="preserve">N701P242572K</t>
  </si>
  <si>
    <t xml:space="preserve">TXJ-N701P242572N</t>
  </si>
  <si>
    <t xml:space="preserve">B0DTK7K99T</t>
  </si>
  <si>
    <t xml:space="preserve">N701P242572N</t>
  </si>
  <si>
    <t xml:space="preserve">TXJ-N715P232696M</t>
  </si>
  <si>
    <t xml:space="preserve">B0DTK53LCG</t>
  </si>
  <si>
    <t xml:space="preserve">N715P232696M</t>
  </si>
  <si>
    <t xml:space="preserve">TXJ-N715P232696B</t>
  </si>
  <si>
    <t xml:space="preserve">B0DTK572N8</t>
  </si>
  <si>
    <t xml:space="preserve">N715P232696B</t>
  </si>
  <si>
    <t xml:space="preserve">TXJ-N715P232696N</t>
  </si>
  <si>
    <t xml:space="preserve">B0DTK4TCS2</t>
  </si>
  <si>
    <t xml:space="preserve">N715P232696N</t>
  </si>
  <si>
    <t xml:space="preserve">809-GX000371AAK-W</t>
  </si>
  <si>
    <t xml:space="preserve">B0DTKF15KZ</t>
  </si>
  <si>
    <t xml:space="preserve">809-GX000371AAE-G</t>
  </si>
  <si>
    <t xml:space="preserve">B0DTKFXVD6</t>
  </si>
  <si>
    <t xml:space="preserve">809-GX000372AAK-W</t>
  </si>
  <si>
    <t xml:space="preserve">B0DTKG9BTL</t>
  </si>
  <si>
    <t xml:space="preserve">809-GX000372AAE-G</t>
  </si>
  <si>
    <t xml:space="preserve">B0DTKG76P6</t>
  </si>
  <si>
    <t xml:space="preserve">809-N721P234409K-W</t>
  </si>
  <si>
    <t xml:space="preserve">809-N721P234409B-B</t>
  </si>
  <si>
    <t xml:space="preserve">TXJ-BS701P235521A</t>
  </si>
  <si>
    <t xml:space="preserve">B0DTPLXLQ2</t>
  </si>
  <si>
    <t xml:space="preserve">TXJ-BS701P235521D</t>
  </si>
  <si>
    <t xml:space="preserve">B0DTPNGQP6</t>
  </si>
  <si>
    <t xml:space="preserve">TXJ-BS701P235523D</t>
  </si>
  <si>
    <t xml:space="preserve">B0DTPMPHRS</t>
  </si>
  <si>
    <t xml:space="preserve">TXJ-BS701P235523A</t>
  </si>
  <si>
    <t xml:space="preserve">B0DTPRSNXP</t>
  </si>
  <si>
    <t xml:space="preserve">TXJ-N709P236480E</t>
  </si>
  <si>
    <t xml:space="preserve">B0DTP594T2</t>
  </si>
  <si>
    <t xml:space="preserve">TXJ-N709P236479E</t>
  </si>
  <si>
    <t xml:space="preserve">B0DTP9DL7D</t>
  </si>
  <si>
    <t xml:space="preserve">TXJ-N733S245549A</t>
  </si>
  <si>
    <t xml:space="preserve">B0DTP53QRP</t>
  </si>
  <si>
    <t xml:space="preserve">N733S245549A</t>
  </si>
  <si>
    <t xml:space="preserve">TXJ-N733S245549B</t>
  </si>
  <si>
    <t xml:space="preserve">B0DTP8S6V2</t>
  </si>
  <si>
    <t xml:space="preserve">N733S245549B</t>
  </si>
  <si>
    <t xml:space="preserve">TXJ-N733S245548A</t>
  </si>
  <si>
    <t xml:space="preserve">B0DTP5RMNF</t>
  </si>
  <si>
    <t xml:space="preserve">N733S245548A</t>
  </si>
  <si>
    <t xml:space="preserve">TXJ-N733S245548B</t>
  </si>
  <si>
    <t xml:space="preserve">B0DTPBRL2P</t>
  </si>
  <si>
    <t xml:space="preserve">N733S245548B</t>
  </si>
  <si>
    <t xml:space="preserve">809-GX000670AAB-B</t>
  </si>
  <si>
    <t xml:space="preserve">B0DTPT1MVJ</t>
  </si>
  <si>
    <t xml:space="preserve">809-GX000670AAK-W</t>
  </si>
  <si>
    <t xml:space="preserve">B0DTPVDLFK</t>
  </si>
  <si>
    <t xml:space="preserve">809-GX000450AAD-Walnut</t>
  </si>
  <si>
    <t xml:space="preserve">B0DTPCW4VY</t>
  </si>
  <si>
    <t xml:space="preserve">809-GX000450AAE-Gray</t>
  </si>
  <si>
    <t xml:space="preserve">B0DTPKBVSK</t>
  </si>
  <si>
    <t xml:space="preserve">809-GX000464AAK-White</t>
  </si>
  <si>
    <t xml:space="preserve">B0DTPHLW9B</t>
  </si>
  <si>
    <t xml:space="preserve">809-GX000464AAD-Walnut</t>
  </si>
  <si>
    <t xml:space="preserve">B0DTPJ6BFY</t>
  </si>
  <si>
    <t xml:space="preserve">TXJ-W504P233031</t>
  </si>
  <si>
    <t xml:space="preserve">B0DTTJ25HD</t>
  </si>
  <si>
    <t xml:space="preserve">HYJ-W834P151263</t>
  </si>
  <si>
    <t xml:space="preserve">B0DTYJ3Y5S</t>
  </si>
  <si>
    <t xml:space="preserve">W834P151263</t>
  </si>
  <si>
    <t xml:space="preserve">HYJ-W834P151264</t>
  </si>
  <si>
    <t xml:space="preserve">B0DTYLDMLP</t>
  </si>
  <si>
    <t xml:space="preserve">W834P151264</t>
  </si>
  <si>
    <t xml:space="preserve">HYJ-W834P151262</t>
  </si>
  <si>
    <t xml:space="preserve">B0DTY4QP7S</t>
  </si>
  <si>
    <t xml:space="preserve">W834P151262</t>
  </si>
  <si>
    <t xml:space="preserve">HYJ-W1820P235715</t>
  </si>
  <si>
    <t xml:space="preserve">B0DTYGJSJH</t>
  </si>
  <si>
    <t xml:space="preserve">W1820P235715</t>
  </si>
  <si>
    <t xml:space="preserve">HYJ-W1820P235714</t>
  </si>
  <si>
    <t xml:space="preserve">B0DTY4LXT5</t>
  </si>
  <si>
    <t xml:space="preserve">W1820P235714</t>
  </si>
  <si>
    <t xml:space="preserve">HYJ-W1820P235713</t>
  </si>
  <si>
    <t xml:space="preserve">B0DTYB5WB2</t>
  </si>
  <si>
    <t xml:space="preserve">W1820P235713</t>
  </si>
  <si>
    <t xml:space="preserve">HYJ-W1820P235712</t>
  </si>
  <si>
    <t xml:space="preserve">B0DTY72NZK</t>
  </si>
  <si>
    <t xml:space="preserve">W1820P235712</t>
  </si>
  <si>
    <t xml:space="preserve">HYJ-W1820P235710</t>
  </si>
  <si>
    <t xml:space="preserve">B0DTYCBXLC</t>
  </si>
  <si>
    <t xml:space="preserve">HYJ-W1820P235711</t>
  </si>
  <si>
    <t xml:space="preserve">B0DTY2MCX6</t>
  </si>
  <si>
    <t xml:space="preserve">W1820P235711</t>
  </si>
  <si>
    <t xml:space="preserve">TXJ-W1727P229063</t>
  </si>
  <si>
    <t xml:space="preserve">B0DTYBX84V</t>
  </si>
  <si>
    <t xml:space="preserve">W1727P229063</t>
  </si>
  <si>
    <t xml:space="preserve">809-N751S222919W-Walnut</t>
  </si>
  <si>
    <t xml:space="preserve">B0DTTKLZCH</t>
  </si>
  <si>
    <t xml:space="preserve">809-N751S222919K-White</t>
  </si>
  <si>
    <t xml:space="preserve">B0DTTL4TXX</t>
  </si>
  <si>
    <t xml:space="preserve">809-GX002222AAK-W</t>
  </si>
  <si>
    <t xml:space="preserve">809-GX002222AAE-G</t>
  </si>
  <si>
    <t xml:space="preserve">809-N721P234692K-W</t>
  </si>
  <si>
    <t xml:space="preserve">809-N721P234692B-B</t>
  </si>
  <si>
    <t xml:space="preserve">809-N721S000044K-W</t>
  </si>
  <si>
    <t xml:space="preserve">N721S000044K-1</t>
  </si>
  <si>
    <t xml:space="preserve">809-N721S000044B-B</t>
  </si>
  <si>
    <t xml:space="preserve">N721S000044B-1</t>
  </si>
  <si>
    <t xml:space="preserve">806-N725P245278B</t>
  </si>
  <si>
    <t xml:space="preserve">806-N725P245278E</t>
  </si>
  <si>
    <t xml:space="preserve">806-N725P245278K</t>
  </si>
  <si>
    <t xml:space="preserve">806-SP000078AAE</t>
  </si>
  <si>
    <t xml:space="preserve">B0DTKDW3LH</t>
  </si>
  <si>
    <t xml:space="preserve">806-SP000078AAN</t>
  </si>
  <si>
    <t xml:space="preserve">B0DTKDTN6V</t>
  </si>
  <si>
    <t xml:space="preserve">806-SP000077AAN</t>
  </si>
  <si>
    <t xml:space="preserve">B0DTKDLW34</t>
  </si>
  <si>
    <t xml:space="preserve">806-SP000077AAE</t>
  </si>
  <si>
    <t xml:space="preserve">B0DTKFDFYW</t>
  </si>
  <si>
    <t xml:space="preserve">806-W504S00141</t>
  </si>
  <si>
    <t xml:space="preserve">806-W504S00140</t>
  </si>
  <si>
    <t xml:space="preserve">806-W504S00217</t>
  </si>
  <si>
    <t xml:space="preserve">806-W504S00139</t>
  </si>
  <si>
    <t xml:space="preserve">806-W504S00121</t>
  </si>
  <si>
    <t xml:space="preserve">B0DTK17SPW</t>
  </si>
  <si>
    <t xml:space="preserve">W504S00121</t>
  </si>
  <si>
    <t xml:space="preserve">806-W504S00120</t>
  </si>
  <si>
    <t xml:space="preserve">B0DTK3MS92</t>
  </si>
  <si>
    <t xml:space="preserve">806-W504S00094</t>
  </si>
  <si>
    <t xml:space="preserve">B0DTK3R5BH</t>
  </si>
  <si>
    <t xml:space="preserve">806-W504S00093</t>
  </si>
  <si>
    <t xml:space="preserve">B0DTJZSMLN</t>
  </si>
  <si>
    <t xml:space="preserve">806-W504S00092</t>
  </si>
  <si>
    <t xml:space="preserve">B0DTK1L2RM</t>
  </si>
  <si>
    <t xml:space="preserve">806-W504S00091</t>
  </si>
  <si>
    <t xml:space="preserve">B0DTK2TDGR</t>
  </si>
  <si>
    <t xml:space="preserve">806-SP000064AAA</t>
  </si>
  <si>
    <t xml:space="preserve">B0DT17SJLR</t>
  </si>
  <si>
    <t xml:space="preserve">SP000064AAA</t>
  </si>
  <si>
    <t xml:space="preserve">806-SP000064AAD</t>
  </si>
  <si>
    <t xml:space="preserve">B0DT16GMVN</t>
  </si>
  <si>
    <t xml:space="preserve">SP000064AAD</t>
  </si>
  <si>
    <t xml:space="preserve">TXJ-BS701P235687A</t>
  </si>
  <si>
    <t xml:space="preserve">TXJ-BS701P235689D</t>
  </si>
  <si>
    <t xml:space="preserve">TXJ-BS701P235687D</t>
  </si>
  <si>
    <t xml:space="preserve">TXJ-BS701P235689A</t>
  </si>
  <si>
    <t xml:space="preserve">TXJ-N733S235596K</t>
  </si>
  <si>
    <t xml:space="preserve">B0DW8PWRJT</t>
  </si>
  <si>
    <t xml:space="preserve">TXJ-N733S235627K</t>
  </si>
  <si>
    <t xml:space="preserve">B0DW8N9MV1</t>
  </si>
  <si>
    <t xml:space="preserve">HYJ-FG201235AAE</t>
  </si>
  <si>
    <t xml:space="preserve">B0DWFNV2MW</t>
  </si>
  <si>
    <t xml:space="preserve">HYJ-FG201235AAA</t>
  </si>
  <si>
    <t xml:space="preserve">B0DWFMXKBT</t>
  </si>
  <si>
    <t xml:space="preserve">FG201235AAA</t>
  </si>
  <si>
    <t xml:space="preserve">809-N751S225871K-W</t>
  </si>
  <si>
    <t xml:space="preserve">809-N751S211942K-W</t>
  </si>
  <si>
    <t xml:space="preserve">HYJ-N820S00013D</t>
  </si>
  <si>
    <t xml:space="preserve">B0DWMW4X4B</t>
  </si>
  <si>
    <t xml:space="preserve">N820S00013D</t>
  </si>
  <si>
    <t xml:space="preserve">HYJ-N820S00013E</t>
  </si>
  <si>
    <t xml:space="preserve">B0DWMXWYSR</t>
  </si>
  <si>
    <t xml:space="preserve">N820S00013E</t>
  </si>
  <si>
    <t xml:space="preserve">HYJ-N820S00013K</t>
  </si>
  <si>
    <t xml:space="preserve">B0DWMVDS7C</t>
  </si>
  <si>
    <t xml:space="preserve">N820S00013K</t>
  </si>
  <si>
    <t xml:space="preserve">809-N721P246478K-W</t>
  </si>
  <si>
    <t xml:space="preserve">809-N721P246478E-G</t>
  </si>
  <si>
    <t xml:space="preserve">DX-W504S202-AK</t>
  </si>
  <si>
    <t xml:space="preserve">DX-W504S201-AE</t>
  </si>
  <si>
    <t xml:space="preserve">DX-W504S210-AK</t>
  </si>
  <si>
    <t xml:space="preserve">DX-W504S209-AE</t>
  </si>
  <si>
    <t xml:space="preserve">DX-S05-2593M</t>
  </si>
  <si>
    <t xml:space="preserve">DX-S04-2593K</t>
  </si>
  <si>
    <t xml:space="preserve">DX-S07-2594M</t>
  </si>
  <si>
    <t xml:space="preserve">DX-S06-2593K</t>
  </si>
  <si>
    <t xml:space="preserve">DX-W504S00204-E</t>
  </si>
  <si>
    <t xml:space="preserve">DX-W504S00205-K</t>
  </si>
  <si>
    <t xml:space="preserve">DX-W504S00189-E</t>
  </si>
  <si>
    <t xml:space="preserve">DX-W504S00191-M</t>
  </si>
  <si>
    <t xml:space="preserve">DX-W504S00190-K</t>
  </si>
  <si>
    <t xml:space="preserve">DX-W504S00185-K</t>
  </si>
  <si>
    <t xml:space="preserve">DX-W504S00184-E</t>
  </si>
  <si>
    <t xml:space="preserve">TXJ-N733S237837G</t>
  </si>
  <si>
    <t xml:space="preserve">B0DWMZPRHH</t>
  </si>
  <si>
    <t xml:space="preserve">TXJ-N733S237853W</t>
  </si>
  <si>
    <t xml:space="preserve">B0DWN1G62H</t>
  </si>
  <si>
    <t xml:space="preserve">TXJ-N733S237837W</t>
  </si>
  <si>
    <t xml:space="preserve">B0DWN1H8Z3</t>
  </si>
  <si>
    <t xml:space="preserve">TXJ-N733S237853G</t>
  </si>
  <si>
    <t xml:space="preserve">B0DWN1MJV4</t>
  </si>
  <si>
    <t xml:space="preserve">TXJ-BS701P200687A</t>
  </si>
  <si>
    <t xml:space="preserve">B0DX24247L</t>
  </si>
  <si>
    <t xml:space="preserve">BS701P200687A</t>
  </si>
  <si>
    <t xml:space="preserve">TXJ-BS701P200689D</t>
  </si>
  <si>
    <t xml:space="preserve">B0DX23TYT5</t>
  </si>
  <si>
    <t xml:space="preserve">BS701P200689D</t>
  </si>
  <si>
    <t xml:space="preserve">TXJ-BS701P200687D</t>
  </si>
  <si>
    <t xml:space="preserve">B0DX25YVM7</t>
  </si>
  <si>
    <t xml:space="preserve">BS701P200687D</t>
  </si>
  <si>
    <t xml:space="preserve">TXJ-BS701P200689A</t>
  </si>
  <si>
    <t xml:space="preserve">B0DX23G7GG</t>
  </si>
  <si>
    <t xml:space="preserve">BS701P200689A</t>
  </si>
  <si>
    <t xml:space="preserve">TXJ-N701P262019N</t>
  </si>
  <si>
    <t xml:space="preserve">B0DX1MK8B7</t>
  </si>
  <si>
    <t xml:space="preserve">N701P262019N</t>
  </si>
  <si>
    <t xml:space="preserve">TXJ-N701P261994W</t>
  </si>
  <si>
    <t xml:space="preserve">B0DX1K859S</t>
  </si>
  <si>
    <t xml:space="preserve">TXJ-N701P261990W</t>
  </si>
  <si>
    <t xml:space="preserve">B0DX1LS1FN</t>
  </si>
  <si>
    <t xml:space="preserve">N701P261990W</t>
  </si>
  <si>
    <t xml:space="preserve">TXJ-N701P261990N</t>
  </si>
  <si>
    <t xml:space="preserve">B0DX1SWHH6</t>
  </si>
  <si>
    <t xml:space="preserve">N701P261990N</t>
  </si>
  <si>
    <t xml:space="preserve">TXJ-N701P261994N</t>
  </si>
  <si>
    <t xml:space="preserve">B0DX1Q5H7D</t>
  </si>
  <si>
    <t xml:space="preserve">TXJ-N701P262019W</t>
  </si>
  <si>
    <t xml:space="preserve">B0DX1Q4SRC</t>
  </si>
  <si>
    <t xml:space="preserve">N701P262019W</t>
  </si>
  <si>
    <t xml:space="preserve">HYJ-N733S241486M</t>
  </si>
  <si>
    <t xml:space="preserve">B0DX6QL1HM</t>
  </si>
  <si>
    <t xml:space="preserve">HYJ-N733S241486K</t>
  </si>
  <si>
    <t xml:space="preserve">B0DX6L1XMF</t>
  </si>
  <si>
    <t xml:space="preserve">HYJ-N733S241484M</t>
  </si>
  <si>
    <t xml:space="preserve">B0DX6NCH4V</t>
  </si>
  <si>
    <t xml:space="preserve">HYJ-N733S241484K</t>
  </si>
  <si>
    <t xml:space="preserve">B0DX6YLKN9</t>
  </si>
  <si>
    <t xml:space="preserve">TXJ-BS701P236487N</t>
  </si>
  <si>
    <t xml:space="preserve">LP001345AAP</t>
  </si>
  <si>
    <t xml:space="preserve">HYJ-N820S00036K</t>
  </si>
  <si>
    <t xml:space="preserve">B0DXF86254</t>
  </si>
  <si>
    <t xml:space="preserve">N820S00036K</t>
  </si>
  <si>
    <t xml:space="preserve">809-N709P241723K-W</t>
  </si>
  <si>
    <t xml:space="preserve">809-N709P241723P-E</t>
  </si>
  <si>
    <t xml:space="preserve">809-W2593S00009-B</t>
  </si>
  <si>
    <t xml:space="preserve">809-W2593S00010-B</t>
  </si>
  <si>
    <t xml:space="preserve">TXJ-TXJP254907N01</t>
  </si>
  <si>
    <t xml:space="preserve">B0DXFD6X7C</t>
  </si>
  <si>
    <t xml:space="preserve">TXJ-TXJP254907W01</t>
  </si>
  <si>
    <t xml:space="preserve">B0DXFFHXTC</t>
  </si>
  <si>
    <t xml:space="preserve">TXJ-TXJP254917W01</t>
  </si>
  <si>
    <t xml:space="preserve">B0DXFFKYM5</t>
  </si>
  <si>
    <t xml:space="preserve">TXJ-TXJP254917N01</t>
  </si>
  <si>
    <t xml:space="preserve">B0DXFD2293</t>
  </si>
  <si>
    <t xml:space="preserve">TXJ-N709P183348H</t>
  </si>
  <si>
    <t xml:space="preserve">B0DXF5PWFY</t>
  </si>
  <si>
    <t xml:space="preserve">TXJ-N709P183348K</t>
  </si>
  <si>
    <t xml:space="preserve">B0DXF6Q37V</t>
  </si>
  <si>
    <t xml:space="preserve">TXJ-N709P242145K</t>
  </si>
  <si>
    <t xml:space="preserve">B0DYDRTXGF</t>
  </si>
  <si>
    <t xml:space="preserve">N709P242145K</t>
  </si>
  <si>
    <t xml:space="preserve">TXJ-N709P242145H</t>
  </si>
  <si>
    <t xml:space="preserve">B0DYDQWQ5H</t>
  </si>
  <si>
    <t xml:space="preserve">N709P242145H</t>
  </si>
  <si>
    <t xml:space="preserve">TXJ-GX001135AAB</t>
  </si>
  <si>
    <t xml:space="preserve">HYJ-N820S00017ESHUAI</t>
  </si>
  <si>
    <t xml:space="preserve">HYJ-N820S00017KSHUAI</t>
  </si>
  <si>
    <t xml:space="preserve">TXJ-N820S00047E</t>
  </si>
  <si>
    <t xml:space="preserve">TXJ-N820S00047K</t>
  </si>
  <si>
    <t xml:space="preserve">TXJ-N820S00046K</t>
  </si>
  <si>
    <t xml:space="preserve">TXJ-N820S00046E</t>
  </si>
  <si>
    <t xml:space="preserve">TXJ-BS701P255016N</t>
  </si>
  <si>
    <t xml:space="preserve">TXJ-BS701P255016W</t>
  </si>
  <si>
    <t xml:space="preserve">TXJ-N733S247070K-DUX</t>
  </si>
  <si>
    <t xml:space="preserve">TXJ-N733S247077K-DUX</t>
  </si>
  <si>
    <t xml:space="preserve">TXJ-N733S247077M-DUX</t>
  </si>
  <si>
    <t xml:space="preserve">TXJ-N733S247070M-DUX</t>
  </si>
  <si>
    <t xml:space="preserve">809-79P236479E-Grey</t>
  </si>
  <si>
    <t xml:space="preserve">809-79P236480E-Grey</t>
  </si>
  <si>
    <t xml:space="preserve">809-GX002107AAC-C</t>
  </si>
  <si>
    <t xml:space="preserve">809-GX002107AAE-G</t>
  </si>
  <si>
    <t xml:space="preserve">GX002107AAE-1</t>
  </si>
  <si>
    <t xml:space="preserve">809-GX002108AAC-C</t>
  </si>
  <si>
    <t xml:space="preserve">809-GX002108AAE-G</t>
  </si>
  <si>
    <t xml:space="preserve">GX002108AAE-1</t>
  </si>
  <si>
    <t xml:space="preserve">809-N716P227423D-W</t>
  </si>
  <si>
    <t xml:space="preserve">B0DX6127BJ</t>
  </si>
  <si>
    <t xml:space="preserve">N716P227423D</t>
  </si>
  <si>
    <t xml:space="preserve">HYJ-N820S00051E</t>
  </si>
  <si>
    <t xml:space="preserve">HYJ-N820S00051K</t>
  </si>
  <si>
    <t xml:space="preserve">HYJ-N820S00050K</t>
  </si>
  <si>
    <t xml:space="preserve">HYJ-N820S00050E</t>
  </si>
  <si>
    <t xml:space="preserve">TXJ-W1858P252841</t>
  </si>
  <si>
    <t xml:space="preserve">TXJ-W1858P252839</t>
  </si>
  <si>
    <t xml:space="preserve">TXJ-W1858P252838</t>
  </si>
  <si>
    <t xml:space="preserve">TXJ-W1858P252840</t>
  </si>
  <si>
    <t xml:space="preserve">809-N7090000468E-Gray</t>
  </si>
  <si>
    <t xml:space="preserve">809-N7090000468N-Natural</t>
  </si>
  <si>
    <t xml:space="preserve">809-W2593P190148-W</t>
  </si>
  <si>
    <t xml:space="preserve">809-W2593P190150-N</t>
  </si>
  <si>
    <t xml:space="preserve">809-W2593P233767-W</t>
  </si>
  <si>
    <t xml:space="preserve">809-W2593P233781-N</t>
  </si>
  <si>
    <t xml:space="preserve">809-W504S00098-W</t>
  </si>
  <si>
    <t xml:space="preserve">809-W504S00096-W</t>
  </si>
  <si>
    <t xml:space="preserve">809-W504S00122-E</t>
  </si>
  <si>
    <t xml:space="preserve">HYJ-SP000081AAE</t>
  </si>
  <si>
    <t xml:space="preserve">HYJ-SP000081AAK</t>
  </si>
  <si>
    <t xml:space="preserve">TXJ-701NewFullWhite-DUX</t>
  </si>
  <si>
    <t xml:space="preserve">HYJ-SP000079AAK</t>
  </si>
  <si>
    <t xml:space="preserve">HYJ-SP000079AAB</t>
  </si>
  <si>
    <t xml:space="preserve">TXJ-W2593S00012</t>
  </si>
  <si>
    <t xml:space="preserve">TXJ-W2593S00011</t>
  </si>
  <si>
    <t xml:space="preserve">806-N725P185452B</t>
  </si>
  <si>
    <t xml:space="preserve">806-N725P185452E</t>
  </si>
  <si>
    <t xml:space="preserve">806-N725P185452K</t>
  </si>
  <si>
    <t xml:space="preserve">806-N710S130001K</t>
  </si>
  <si>
    <t xml:space="preserve">806-N710S130001E</t>
  </si>
  <si>
    <t xml:space="preserve">806-N710S130001F</t>
  </si>
  <si>
    <t xml:space="preserve">806-N710S130001C</t>
  </si>
  <si>
    <t xml:space="preserve">806-N710P252105K</t>
  </si>
  <si>
    <t xml:space="preserve">806-N710P252105B</t>
  </si>
  <si>
    <t xml:space="preserve">806-N710P195628B</t>
  </si>
  <si>
    <t xml:space="preserve">806-N710P195628K</t>
  </si>
  <si>
    <t xml:space="preserve">806-W2580S00013</t>
  </si>
  <si>
    <t xml:space="preserve">806-W1573P237849</t>
  </si>
  <si>
    <t xml:space="preserve">806-W1573P237850</t>
  </si>
  <si>
    <t xml:space="preserve">806-W1573P237851</t>
  </si>
  <si>
    <t xml:space="preserve">806-N817P245321N</t>
  </si>
  <si>
    <t xml:space="preserve">806-N817P245321B</t>
  </si>
  <si>
    <t xml:space="preserve">TXJ-N733P272374D</t>
  </si>
  <si>
    <t xml:space="preserve">TXJ-N733P272374E</t>
  </si>
  <si>
    <t xml:space="preserve">TXJ-N733P272374H</t>
  </si>
  <si>
    <t xml:space="preserve">TXJ-N733P272374K</t>
  </si>
  <si>
    <t xml:space="preserve">HYJ-W504P263818</t>
  </si>
  <si>
    <t xml:space="preserve">HYJ-W504P263832</t>
  </si>
  <si>
    <t xml:space="preserve">HYJ-N717P233276E</t>
  </si>
  <si>
    <t xml:space="preserve">HYJ-N717P233276K</t>
  </si>
  <si>
    <t xml:space="preserve">HYJ-N717P233276L</t>
  </si>
  <si>
    <t xml:space="preserve">TXJ-701NewfullNatural-DUX</t>
  </si>
  <si>
    <t xml:space="preserve">809-N709P242982B-B</t>
  </si>
  <si>
    <t xml:space="preserve">809-N709P242982K-W</t>
  </si>
  <si>
    <t xml:space="preserve">809-N709P242983B-B</t>
  </si>
  <si>
    <t xml:space="preserve">809-N709P242983K-W</t>
  </si>
  <si>
    <t xml:space="preserve">809-DL000668AAK-W</t>
  </si>
  <si>
    <t xml:space="preserve">809-DL000668AAB-B</t>
  </si>
  <si>
    <t xml:space="preserve">809-DL000666AAK-W</t>
  </si>
  <si>
    <t xml:space="preserve">B0F1G2Q6N2</t>
  </si>
  <si>
    <t xml:space="preserve">DL000666AAK</t>
  </si>
  <si>
    <t xml:space="preserve">809-DL000667AAK-W</t>
  </si>
  <si>
    <t xml:space="preserve">B0F1G48WFP</t>
  </si>
  <si>
    <t xml:space="preserve">DL000667AAK</t>
  </si>
  <si>
    <t xml:space="preserve">TXJ-701NewDaybedNT</t>
  </si>
  <si>
    <t xml:space="preserve">HYJ-LP000909AAK</t>
  </si>
  <si>
    <t xml:space="preserve">HYJ-LP000909AAE</t>
  </si>
  <si>
    <t xml:space="preserve">HYJ-LP000899AAK</t>
  </si>
  <si>
    <t xml:space="preserve">HYJ-LP000899AAE</t>
  </si>
  <si>
    <t xml:space="preserve">TXJ-W2580S00002</t>
  </si>
  <si>
    <t xml:space="preserve">TXJ-W2580S00003</t>
  </si>
  <si>
    <t xml:space="preserve">HYJ-N707P221571G</t>
  </si>
  <si>
    <t xml:space="preserve">HYJ-N707P221571W</t>
  </si>
  <si>
    <t xml:space="preserve">HYJ-N707P221571B</t>
  </si>
  <si>
    <t xml:space="preserve">TXJ-N701P263819B</t>
  </si>
  <si>
    <t xml:space="preserve">TXJ-N701P263819G</t>
  </si>
  <si>
    <t xml:space="preserve">HYJ-W1858P241096</t>
  </si>
  <si>
    <t xml:space="preserve">HYJ-W1858P241095</t>
  </si>
  <si>
    <t xml:space="preserve">TXJ-N701P263963K</t>
  </si>
  <si>
    <t xml:space="preserve">TXJ-N701P263963A</t>
  </si>
  <si>
    <t xml:space="preserve">TXJ-BS701P263957A</t>
  </si>
  <si>
    <t xml:space="preserve">TXJ-BS701P263957K</t>
  </si>
  <si>
    <t xml:space="preserve">TXJ-W331P269983</t>
  </si>
  <si>
    <t xml:space="preserve">TXJ-W331P269986</t>
  </si>
  <si>
    <t xml:space="preserve">HYJ-K495S00005</t>
  </si>
  <si>
    <t xml:space="preserve">HYJ-K495S00002</t>
  </si>
  <si>
    <t xml:space="preserve">809-N709P180836K-W</t>
  </si>
  <si>
    <t xml:space="preserve">809-N709P180836N-N</t>
  </si>
  <si>
    <t xml:space="preserve">809-N709P218180D-N</t>
  </si>
  <si>
    <t xml:space="preserve">809-N709P218180K-W</t>
  </si>
  <si>
    <t xml:space="preserve">809-N709P243969E-G</t>
  </si>
  <si>
    <t xml:space="preserve">809-N709P243969K-W</t>
  </si>
  <si>
    <t xml:space="preserve">809-N709P256926D-W</t>
  </si>
  <si>
    <t xml:space="preserve">B0F21XF539</t>
  </si>
  <si>
    <t xml:space="preserve">N709P256926D</t>
  </si>
  <si>
    <t xml:space="preserve">809-N709P256926K-W</t>
  </si>
  <si>
    <t xml:space="preserve">B0F21TNFV3</t>
  </si>
  <si>
    <t xml:space="preserve">N709P256926K</t>
  </si>
  <si>
    <t xml:space="preserve">TXJ-CORNERBEDTW-701325</t>
  </si>
  <si>
    <t xml:space="preserve">TXJ-N735P177478K</t>
  </si>
  <si>
    <t xml:space="preserve">TXJ-N735P177478D</t>
  </si>
  <si>
    <t xml:space="preserve">HYJ-N733P272894P</t>
  </si>
  <si>
    <t xml:space="preserve">HYJ-N733P272894K</t>
  </si>
  <si>
    <t xml:space="preserve">TXJ-W331P265263</t>
  </si>
  <si>
    <t xml:space="preserve">TXJ-W331P265266</t>
  </si>
  <si>
    <t xml:space="preserve">HYJ-N704P263505K</t>
  </si>
  <si>
    <t xml:space="preserve">809-N7090004004D</t>
  </si>
  <si>
    <t xml:space="preserve">809-N7090004004K</t>
  </si>
  <si>
    <t xml:space="preserve">809-N7090004005D</t>
  </si>
  <si>
    <t xml:space="preserve">809-N7090004005K</t>
  </si>
  <si>
    <t xml:space="preserve">809-N817P245316B</t>
  </si>
  <si>
    <t xml:space="preserve">809-N817P245319B</t>
  </si>
  <si>
    <t xml:space="preserve">TXJ-N733S282135K</t>
  </si>
  <si>
    <t xml:space="preserve">TXJ-N733S282135E</t>
  </si>
  <si>
    <t xml:space="preserve">HYJ-N704G201241E</t>
  </si>
  <si>
    <t xml:space="preserve">HYJ-N704G201240A</t>
  </si>
  <si>
    <t xml:space="preserve">HYJ-N704G201240E</t>
  </si>
  <si>
    <t xml:space="preserve">HYJ-N704G201241A</t>
  </si>
  <si>
    <t xml:space="preserve">TXJ-W3155P268117</t>
  </si>
  <si>
    <t xml:space="preserve">TXJ-W3155P268118</t>
  </si>
  <si>
    <t xml:space="preserve">TXJ-W3155P268077</t>
  </si>
  <si>
    <t xml:space="preserve">TXJ-W3155P268072</t>
  </si>
  <si>
    <t xml:space="preserve">HYJ-W487S00323</t>
  </si>
  <si>
    <t xml:space="preserve">HYJ-W487S00325</t>
  </si>
  <si>
    <t xml:space="preserve">HYJ-W487S00322</t>
  </si>
  <si>
    <t xml:space="preserve">HYJ-W487S00324</t>
  </si>
  <si>
    <t xml:space="preserve">TXJ-W2580FOQ</t>
  </si>
  <si>
    <t xml:space="preserve">TXJ-W2580TOQ</t>
  </si>
  <si>
    <t xml:space="preserve">TXJ-W2580S00012</t>
  </si>
  <si>
    <t xml:space="preserve">TXJ-W3155S00007</t>
  </si>
  <si>
    <t xml:space="preserve">TXJ-W3155S00008</t>
  </si>
  <si>
    <t xml:space="preserve">806-W2593S00012</t>
  </si>
  <si>
    <t xml:space="preserve">806-W2593S00011</t>
  </si>
  <si>
    <t xml:space="preserve">806-W2593P276685</t>
  </si>
  <si>
    <t xml:space="preserve">806-W2593P276686</t>
  </si>
  <si>
    <t xml:space="preserve">806-W2593P269087</t>
  </si>
  <si>
    <t xml:space="preserve">806-W2593P269092</t>
  </si>
  <si>
    <t xml:space="preserve">806-W2593P269090</t>
  </si>
  <si>
    <t xml:space="preserve">806-W2593S00010</t>
  </si>
  <si>
    <t xml:space="preserve">806-W2593S00009</t>
  </si>
  <si>
    <t xml:space="preserve">806-N817P245326N</t>
  </si>
  <si>
    <t xml:space="preserve">806-N817P245325N</t>
  </si>
  <si>
    <t xml:space="preserve">806-N817P245324B</t>
  </si>
  <si>
    <t xml:space="preserve">806-N817P245322W</t>
  </si>
  <si>
    <t xml:space="preserve">806-BSW09016AAM-DUX-0403</t>
  </si>
  <si>
    <t xml:space="preserve">TXJ-W504P262994</t>
  </si>
  <si>
    <t xml:space="preserve">TXJ-W504P262990</t>
  </si>
  <si>
    <t xml:space="preserve">TXJ-W504P284274</t>
  </si>
  <si>
    <t xml:space="preserve">HYJ-W487S00326</t>
  </si>
  <si>
    <t xml:space="preserve">HYJ-W487S00327</t>
  </si>
  <si>
    <t xml:space="preserve">HYJ-W487S00328</t>
  </si>
  <si>
    <t xml:space="preserve">TXJ-W2593S00008</t>
  </si>
  <si>
    <t xml:space="preserve">HYJ-N733S242275MAND</t>
  </si>
  <si>
    <t xml:space="preserve">TXJ-N733S278032E</t>
  </si>
  <si>
    <t xml:space="preserve">TXJ-N733S278032K</t>
  </si>
  <si>
    <t xml:space="preserve">TXJ-BS701P235521D-DUX1</t>
  </si>
  <si>
    <t xml:space="preserve">TXJ-BS701P235521A-DUX1</t>
  </si>
  <si>
    <t xml:space="preserve">TXJ-BS701P235523D-DUX1</t>
  </si>
  <si>
    <t xml:space="preserve">TXJ-BS701P235523A-DUX1</t>
  </si>
  <si>
    <t xml:space="preserve">HYJ-N707P266184B-13</t>
  </si>
  <si>
    <t xml:space="preserve">HYJ-N707P266184W-13</t>
  </si>
  <si>
    <t xml:space="preserve">HYJ-N707P250628G</t>
  </si>
  <si>
    <t xml:space="preserve">HYJ-N707P250628Z</t>
  </si>
  <si>
    <t xml:space="preserve">HYJ-N820S00025D</t>
  </si>
  <si>
    <t xml:space="preserve">HYJ-N820S00025K</t>
  </si>
  <si>
    <t xml:space="preserve">HYJ-N820S00025E</t>
  </si>
  <si>
    <t xml:space="preserve">TXJ-N701P272839C</t>
  </si>
  <si>
    <t xml:space="preserve">TXJ-N701P272839B</t>
  </si>
  <si>
    <t xml:space="preserve">TXJ-N701P272838B</t>
  </si>
  <si>
    <t xml:space="preserve">TXJ-N701P272838C</t>
  </si>
  <si>
    <t xml:space="preserve">HYJ-N724P270432B</t>
  </si>
  <si>
    <t xml:space="preserve">HYJ-N724P270432D</t>
  </si>
  <si>
    <t xml:space="preserve">809-GX000665AAK-W</t>
  </si>
  <si>
    <t xml:space="preserve">809-GX000665AAB-B</t>
  </si>
  <si>
    <t xml:space="preserve">809-N7090001041E-T</t>
  </si>
  <si>
    <t xml:space="preserve">809-N7090001042E-F</t>
  </si>
  <si>
    <t xml:space="preserve">809-GX002031AAE-DUX-0409</t>
  </si>
  <si>
    <t xml:space="preserve">809-N7090005003K-K</t>
  </si>
  <si>
    <t xml:space="preserve">B0F43NQ6CW</t>
  </si>
  <si>
    <t xml:space="preserve">N7090005003K</t>
  </si>
  <si>
    <t xml:space="preserve">HYJ-N707P263094B</t>
  </si>
  <si>
    <t xml:space="preserve">B0F4X4H39V</t>
  </si>
  <si>
    <t xml:space="preserve">N707P263094B</t>
  </si>
  <si>
    <t xml:space="preserve">HYJ-N707P263094W</t>
  </si>
  <si>
    <t xml:space="preserve">B0F4X4Y279</t>
  </si>
  <si>
    <t xml:space="preserve">N707P263094W</t>
  </si>
  <si>
    <t xml:space="preserve">TXJ-W2593P269092</t>
  </si>
  <si>
    <t xml:space="preserve">TXJ-W2593P269090</t>
  </si>
  <si>
    <t xml:space="preserve">TXJ-W2593P269087</t>
  </si>
  <si>
    <t xml:space="preserve">TXJ-DL001925AAK</t>
  </si>
  <si>
    <t xml:space="preserve">B0F4RG18N4</t>
  </si>
  <si>
    <t xml:space="preserve">DL001925AAK</t>
  </si>
  <si>
    <t xml:space="preserve">TXJ-DL001926AAH</t>
  </si>
  <si>
    <t xml:space="preserve">B0F4RDFDJC</t>
  </si>
  <si>
    <t xml:space="preserve">DL001926AAH</t>
  </si>
  <si>
    <t xml:space="preserve">TXJ-DL001925AAH</t>
  </si>
  <si>
    <t xml:space="preserve">B0F4RFVRWY</t>
  </si>
  <si>
    <t xml:space="preserve">DL001925AAH</t>
  </si>
  <si>
    <t xml:space="preserve">TXJ-DL001926AAK</t>
  </si>
  <si>
    <t xml:space="preserve">B0F4RC7WHJ</t>
  </si>
  <si>
    <t xml:space="preserve">DL001926AAK</t>
  </si>
  <si>
    <t xml:space="preserve">TXJ-DL001919AAH</t>
  </si>
  <si>
    <t xml:space="preserve">B0F4RF5KMJ</t>
  </si>
  <si>
    <t xml:space="preserve">DL001919AAH</t>
  </si>
  <si>
    <t xml:space="preserve">TXJ-DL001919AAK</t>
  </si>
  <si>
    <t xml:space="preserve">B0F4RH3KR7</t>
  </si>
  <si>
    <t xml:space="preserve">DL001919AAK</t>
  </si>
  <si>
    <t xml:space="preserve">TXJ-N733P206242M</t>
  </si>
  <si>
    <t xml:space="preserve">B0F52J779Z</t>
  </si>
  <si>
    <t xml:space="preserve">N733P206242M</t>
  </si>
  <si>
    <t xml:space="preserve">TXJ-W504P269835</t>
  </si>
  <si>
    <t xml:space="preserve">B0F53DX5VP</t>
  </si>
  <si>
    <t xml:space="preserve">TXJ-W504P266749</t>
  </si>
  <si>
    <t xml:space="preserve">B0F53BYK9Y</t>
  </si>
  <si>
    <t xml:space="preserve">TXJ-W504P269833</t>
  </si>
  <si>
    <t xml:space="preserve">B0F53CX6K5</t>
  </si>
  <si>
    <t xml:space="preserve">TXJ-W504P266746</t>
  </si>
  <si>
    <t xml:space="preserve">B0F539CKP4</t>
  </si>
  <si>
    <t xml:space="preserve">HYJ-BS701P194910D</t>
  </si>
  <si>
    <t xml:space="preserve">B0F53RLJL7</t>
  </si>
  <si>
    <t xml:space="preserve">HYJ-N701P193467D</t>
  </si>
  <si>
    <t xml:space="preserve">B0F53S12VT</t>
  </si>
  <si>
    <t xml:space="preserve">HYJ-N701P193466D</t>
  </si>
  <si>
    <t xml:space="preserve">B0F53R6S7R</t>
  </si>
  <si>
    <t xml:space="preserve">TXJ-W504P281004</t>
  </si>
  <si>
    <t xml:space="preserve">B0F53VWFWR</t>
  </si>
  <si>
    <t xml:space="preserve">TXJ-W504P277600</t>
  </si>
  <si>
    <t xml:space="preserve">B0F53TL1F9</t>
  </si>
  <si>
    <t xml:space="preserve">TXJ-W504P277598</t>
  </si>
  <si>
    <t xml:space="preserve">B0F53RQ341</t>
  </si>
  <si>
    <t xml:space="preserve">TXJ-W504P277596</t>
  </si>
  <si>
    <t xml:space="preserve">B0F53VRPG8</t>
  </si>
  <si>
    <t xml:space="preserve">TXJ-W504P277595</t>
  </si>
  <si>
    <t xml:space="preserve">B0F53VNMJF</t>
  </si>
  <si>
    <t xml:space="preserve">809-GX000469AAE-G</t>
  </si>
  <si>
    <t xml:space="preserve">B0F5BBDQND</t>
  </si>
  <si>
    <t xml:space="preserve">GX000469AAE</t>
  </si>
  <si>
    <t xml:space="preserve">809-GX000469AAK-W</t>
  </si>
  <si>
    <t xml:space="preserve">B0F5BCFBK3</t>
  </si>
  <si>
    <t xml:space="preserve">GX000469AAK</t>
  </si>
  <si>
    <t xml:space="preserve">809-GX000328AAE-G</t>
  </si>
  <si>
    <t xml:space="preserve">B0F5B8ZC4N</t>
  </si>
  <si>
    <t xml:space="preserve">GX000328AAE</t>
  </si>
  <si>
    <t xml:space="preserve">809-GX000328AAK-W</t>
  </si>
  <si>
    <t xml:space="preserve">B0F5B5DR9F</t>
  </si>
  <si>
    <t xml:space="preserve">GX000328AAK</t>
  </si>
  <si>
    <t xml:space="preserve">809-N7090002225K-W</t>
  </si>
  <si>
    <t xml:space="preserve">B0F5BDNCC8</t>
  </si>
  <si>
    <t xml:space="preserve">TXJ-W2593S00018</t>
  </si>
  <si>
    <t xml:space="preserve">B0F5MNCM2V</t>
  </si>
  <si>
    <t xml:space="preserve">TXJ-W2593S00019</t>
  </si>
  <si>
    <t xml:space="preserve">B0F5MMW96H</t>
  </si>
  <si>
    <t xml:space="preserve">809-N721P245716K-W</t>
  </si>
  <si>
    <t xml:space="preserve">B0F5MRG562</t>
  </si>
  <si>
    <t xml:space="preserve">N721P245716K</t>
  </si>
  <si>
    <t xml:space="preserve">809-N721P245716B-B</t>
  </si>
  <si>
    <t xml:space="preserve">B0F5MV49F4</t>
  </si>
  <si>
    <t xml:space="preserve">N721P245716B</t>
  </si>
  <si>
    <t xml:space="preserve">809-WF314405AAK-W</t>
  </si>
  <si>
    <t xml:space="preserve">B0F5MSY5DX</t>
  </si>
  <si>
    <t xml:space="preserve">809-WF314405AAE-G</t>
  </si>
  <si>
    <t xml:space="preserve">B0F5MT69R2</t>
  </si>
  <si>
    <t xml:space="preserve">806-SY999505AAB-6-0208</t>
  </si>
  <si>
    <t xml:space="preserve">809-TV Stands-01</t>
  </si>
  <si>
    <t xml:space="preserve">B0DS2BK8ZR</t>
  </si>
  <si>
    <t xml:space="preserve">809-TV Stands-02</t>
  </si>
  <si>
    <t xml:space="preserve">B0DS2GPVVY</t>
  </si>
  <si>
    <t xml:space="preserve">TXJ-W2593S00020</t>
  </si>
  <si>
    <t xml:space="preserve">B0F5QF881H</t>
  </si>
  <si>
    <t xml:space="preserve">TXJ-W1858P282499</t>
  </si>
  <si>
    <t xml:space="preserve">TXJ-W1858P282500</t>
  </si>
  <si>
    <t xml:space="preserve">TXJ-W1858P282501</t>
  </si>
  <si>
    <t xml:space="preserve">TXJ-W757P235729</t>
  </si>
  <si>
    <t xml:space="preserve">B0F6CL2T2V</t>
  </si>
  <si>
    <t xml:space="preserve">W757P235729</t>
  </si>
  <si>
    <t xml:space="preserve">TXJ-W757P235733</t>
  </si>
  <si>
    <t xml:space="preserve">B0F6CK2XBX</t>
  </si>
  <si>
    <t xml:space="preserve">W757P235733</t>
  </si>
  <si>
    <t xml:space="preserve">TXJ-N733P172696H-N733</t>
  </si>
  <si>
    <t xml:space="preserve">TXJ-N733P172696E-N733</t>
  </si>
  <si>
    <t xml:space="preserve">TXJ-N733P172700H-N733</t>
  </si>
  <si>
    <t xml:space="preserve">TXJ-N733P172696K-N733</t>
  </si>
  <si>
    <t xml:space="preserve">TXJ-N733P172700K-N733</t>
  </si>
  <si>
    <t xml:space="preserve">TXJ-N733P172700E-N733</t>
  </si>
  <si>
    <t xml:space="preserve">TXJ-W331P270516</t>
  </si>
  <si>
    <t xml:space="preserve">B0F6LV2WH4</t>
  </si>
  <si>
    <t xml:space="preserve">W331P270516</t>
  </si>
  <si>
    <t xml:space="preserve">TXJ-W504P286407</t>
  </si>
  <si>
    <t xml:space="preserve">B0F6SYSH3C</t>
  </si>
  <si>
    <t xml:space="preserve">TXJ-W504P286408</t>
  </si>
  <si>
    <t xml:space="preserve">B0F6T8Q82P</t>
  </si>
  <si>
    <t xml:space="preserve">TXJ-W504P286410</t>
  </si>
  <si>
    <t xml:space="preserve">B0F6T96R8D</t>
  </si>
  <si>
    <t xml:space="preserve">TXJ-W504P286409</t>
  </si>
  <si>
    <t xml:space="preserve">B0F6T4VZZC</t>
  </si>
  <si>
    <t xml:space="preserve">TXJ-W504P286402</t>
  </si>
  <si>
    <t xml:space="preserve">B0F6SMJLPN</t>
  </si>
  <si>
    <t xml:space="preserve">TXJ-W504P286403</t>
  </si>
  <si>
    <t xml:space="preserve">B0F6TY4PHS</t>
  </si>
  <si>
    <t xml:space="preserve">TXJ-W504P286405</t>
  </si>
  <si>
    <t xml:space="preserve">B0F6SYWWNJ</t>
  </si>
  <si>
    <t xml:space="preserve">TXJ-W504P286404</t>
  </si>
  <si>
    <t xml:space="preserve">B0F6SYTDFQ</t>
  </si>
  <si>
    <t xml:space="preserve">806-W2593P164752</t>
  </si>
  <si>
    <t xml:space="preserve">B0F5VQGM4P</t>
  </si>
  <si>
    <t xml:space="preserve">806-W2593P164751</t>
  </si>
  <si>
    <t xml:space="preserve">B0F5VV46T4</t>
  </si>
  <si>
    <t xml:space="preserve">806-W2593P164750</t>
  </si>
  <si>
    <t xml:space="preserve">B0F5WH9MBV</t>
  </si>
  <si>
    <t xml:space="preserve">806-W2593P164749</t>
  </si>
  <si>
    <t xml:space="preserve">B0F5W7FZBQ</t>
  </si>
  <si>
    <t xml:space="preserve">806-W2593P164748</t>
  </si>
  <si>
    <t xml:space="preserve">B0F5VXMMBJ</t>
  </si>
  <si>
    <t xml:space="preserve">806-W2593P164747</t>
  </si>
  <si>
    <t xml:space="preserve">B0F5WCNVF7</t>
  </si>
  <si>
    <t xml:space="preserve">806-W2593P190148</t>
  </si>
  <si>
    <t xml:space="preserve">806-W2593P190150</t>
  </si>
  <si>
    <t xml:space="preserve">806-W2593P233767</t>
  </si>
  <si>
    <t xml:space="preserve">806-W2593P233781</t>
  </si>
  <si>
    <t xml:space="preserve">806-W2593S00008-DUX-0421</t>
  </si>
  <si>
    <t xml:space="preserve">806-W2580S00016</t>
  </si>
  <si>
    <t xml:space="preserve">806-W2580S00017</t>
  </si>
  <si>
    <t xml:space="preserve">806-N759P269734K</t>
  </si>
  <si>
    <t xml:space="preserve">806-N759P269734F</t>
  </si>
  <si>
    <t xml:space="preserve">806-N759P269734B</t>
  </si>
  <si>
    <t xml:space="preserve">806-N759S218644K</t>
  </si>
  <si>
    <t xml:space="preserve">806-N759S218644F</t>
  </si>
  <si>
    <t xml:space="preserve">806-N759S218644E</t>
  </si>
  <si>
    <t xml:space="preserve">806-N759S218644B</t>
  </si>
  <si>
    <t xml:space="preserve">806-W504S00232</t>
  </si>
  <si>
    <t xml:space="preserve">806-W504S00238</t>
  </si>
  <si>
    <t xml:space="preserve">806-N759P225994G</t>
  </si>
  <si>
    <t xml:space="preserve">806-N759P225994C</t>
  </si>
  <si>
    <t xml:space="preserve">806-W1716S00014</t>
  </si>
  <si>
    <t xml:space="preserve">B0F42L7J59</t>
  </si>
  <si>
    <t xml:space="preserve">806-W1716S00013</t>
  </si>
  <si>
    <t xml:space="preserve">B0F42J9D1M</t>
  </si>
  <si>
    <t xml:space="preserve">806-W1716S00012</t>
  </si>
  <si>
    <t xml:space="preserve">B0F4355G68</t>
  </si>
  <si>
    <t xml:space="preserve">809-W2593P164747-W</t>
  </si>
  <si>
    <t xml:space="preserve">B0F6CPJK1Y</t>
  </si>
  <si>
    <t xml:space="preserve">809-W2593P164748-G</t>
  </si>
  <si>
    <t xml:space="preserve">B0F6CTBPSN</t>
  </si>
  <si>
    <t xml:space="preserve">809-W2593P164749-N</t>
  </si>
  <si>
    <t xml:space="preserve">B0F6CRPB16</t>
  </si>
  <si>
    <t xml:space="preserve">809-W2593P164750-W</t>
  </si>
  <si>
    <t xml:space="preserve">B0F6CQZJX5</t>
  </si>
  <si>
    <t xml:space="preserve">809-W2593P164751-G</t>
  </si>
  <si>
    <t xml:space="preserve">B0F6CQLDCF</t>
  </si>
  <si>
    <t xml:space="preserve">809-W2593P164752-N</t>
  </si>
  <si>
    <t xml:space="preserve">B0F6CR7GG8</t>
  </si>
  <si>
    <t xml:space="preserve">TXJ-DUX-W2593P269087</t>
  </si>
  <si>
    <t xml:space="preserve">B0F7K2TGVW</t>
  </si>
  <si>
    <t xml:space="preserve">TXJ-N717P210136D</t>
  </si>
  <si>
    <t xml:space="preserve">B0F7LK4M1Y</t>
  </si>
  <si>
    <t xml:space="preserve">N717P210136D</t>
  </si>
  <si>
    <t xml:space="preserve">TXJ-N717P210136K</t>
  </si>
  <si>
    <t xml:space="preserve">B0F7LJDRH9</t>
  </si>
  <si>
    <t xml:space="preserve">N717P210136K</t>
  </si>
  <si>
    <t xml:space="preserve">TXJ-N717P210136E</t>
  </si>
  <si>
    <t xml:space="preserve">B0F7LJBJ6T</t>
  </si>
  <si>
    <t xml:space="preserve">N717P210136E</t>
  </si>
  <si>
    <t xml:space="preserve">TXJ-N717P210136N</t>
  </si>
  <si>
    <t xml:space="preserve">B0F7LHN7CT</t>
  </si>
  <si>
    <t xml:space="preserve">N717P210136N</t>
  </si>
  <si>
    <t xml:space="preserve">TXJ-N717P210136B</t>
  </si>
  <si>
    <t xml:space="preserve">B0F7LK6L5Z</t>
  </si>
  <si>
    <t xml:space="preserve">N717P210136B</t>
  </si>
  <si>
    <t xml:space="preserve">TXJ-N717P265795B</t>
  </si>
  <si>
    <t xml:space="preserve">B0F7R95X1F</t>
  </si>
  <si>
    <t xml:space="preserve">N717P265795B</t>
  </si>
  <si>
    <t xml:space="preserve">TXJ-N717P265795K</t>
  </si>
  <si>
    <t xml:space="preserve">B0F7R6KBV5</t>
  </si>
  <si>
    <t xml:space="preserve">N717P265795K</t>
  </si>
  <si>
    <t xml:space="preserve">TXJ-N717P265795D</t>
  </si>
  <si>
    <t xml:space="preserve">B0F7R6VDMV</t>
  </si>
  <si>
    <t xml:space="preserve">N717P265795D</t>
  </si>
  <si>
    <t xml:space="preserve">TXJ-N717P265795A</t>
  </si>
  <si>
    <t xml:space="preserve">B0F7R6P63R</t>
  </si>
  <si>
    <t xml:space="preserve">N717P265795A</t>
  </si>
  <si>
    <t xml:space="preserve">TXJ-N708S00021K</t>
  </si>
  <si>
    <t xml:space="preserve">B0F7QS6L7W</t>
  </si>
  <si>
    <t xml:space="preserve">N708S00021K</t>
  </si>
  <si>
    <t xml:space="preserve">TXJ-N708S00021E</t>
  </si>
  <si>
    <t xml:space="preserve">B0F7QF88RT</t>
  </si>
  <si>
    <t xml:space="preserve">N708S00021E</t>
  </si>
  <si>
    <t xml:space="preserve">TXJ-N708S00022E</t>
  </si>
  <si>
    <t xml:space="preserve">B0F7QQSW7P</t>
  </si>
  <si>
    <t xml:space="preserve">N708S00022E</t>
  </si>
  <si>
    <t xml:space="preserve">TXJ-N708S00020K</t>
  </si>
  <si>
    <t xml:space="preserve">B0F7R7K5PJ</t>
  </si>
  <si>
    <t xml:space="preserve">N708S00020K</t>
  </si>
  <si>
    <t xml:space="preserve">TXJ-N708S00022K</t>
  </si>
  <si>
    <t xml:space="preserve">B0F7QW1TTJ</t>
  </si>
  <si>
    <t xml:space="preserve">N708S00022K</t>
  </si>
  <si>
    <t xml:space="preserve">TXJ-N735P250962D-DUX</t>
  </si>
  <si>
    <t xml:space="preserve">B0F7XM5NWS</t>
  </si>
  <si>
    <t xml:space="preserve">TXJ-N735P250962K-DUX</t>
  </si>
  <si>
    <t xml:space="preserve">B0F7XMCY4X</t>
  </si>
  <si>
    <t xml:space="preserve">TXJ-N735P250962B-DUX</t>
  </si>
  <si>
    <t xml:space="preserve">B0F7XMGDWV</t>
  </si>
  <si>
    <t xml:space="preserve">DX-2025424-504-201</t>
  </si>
  <si>
    <t xml:space="preserve">B0F66L3G7S</t>
  </si>
  <si>
    <t xml:space="preserve">HYJ-W504P208048</t>
  </si>
  <si>
    <t xml:space="preserve">HYJ-W504P191655</t>
  </si>
  <si>
    <t xml:space="preserve">B0F98RC5XH</t>
  </si>
  <si>
    <t xml:space="preserve">HYJ-W2580S00025</t>
  </si>
  <si>
    <t xml:space="preserve">HYJ-W2580S00024</t>
  </si>
  <si>
    <t xml:space="preserve">806-N759P225994E</t>
  </si>
  <si>
    <t xml:space="preserve">806-N759P237932E</t>
  </si>
  <si>
    <t xml:space="preserve">B0F7H65YSJ</t>
  </si>
  <si>
    <t xml:space="preserve">N759P237932E</t>
  </si>
  <si>
    <t xml:space="preserve">806-N759P237932K</t>
  </si>
  <si>
    <t xml:space="preserve">B0F7H4PFTB</t>
  </si>
  <si>
    <t xml:space="preserve">N759P237932K</t>
  </si>
  <si>
    <t xml:space="preserve">806-N759P237932F</t>
  </si>
  <si>
    <t xml:space="preserve">B0F7H66R1H</t>
  </si>
  <si>
    <t xml:space="preserve">N759P237932F</t>
  </si>
  <si>
    <t xml:space="preserve">806-WF324043AA-White</t>
  </si>
  <si>
    <t xml:space="preserve">B0F9YNYQZ4</t>
  </si>
  <si>
    <t xml:space="preserve">806-WF324043AA-Black</t>
  </si>
  <si>
    <t xml:space="preserve">B0F9YPMV4G</t>
  </si>
  <si>
    <t xml:space="preserve">806-WF324043AA-Grey</t>
  </si>
  <si>
    <t xml:space="preserve">B0F9YMX2Q7</t>
  </si>
  <si>
    <t xml:space="preserve">806-W2580S00010</t>
  </si>
  <si>
    <t xml:space="preserve">806-W2580S00011</t>
  </si>
  <si>
    <t xml:space="preserve">806-W2580S00012</t>
  </si>
  <si>
    <t xml:space="preserve">806-W2580S00021</t>
  </si>
  <si>
    <t xml:space="preserve">806-W2580P286695</t>
  </si>
  <si>
    <t xml:space="preserve">806-N817P245321B-0526</t>
  </si>
  <si>
    <t xml:space="preserve">806-N759P227429B</t>
  </si>
  <si>
    <t xml:space="preserve">806-W2580S00020</t>
  </si>
  <si>
    <t xml:space="preserve">806-W2593S00020</t>
  </si>
  <si>
    <t xml:space="preserve">806-W2593S00019</t>
  </si>
  <si>
    <t xml:space="preserve">806-W2593S00018</t>
  </si>
  <si>
    <t xml:space="preserve">806-W504P263832</t>
  </si>
  <si>
    <t xml:space="preserve">806-W504P263818</t>
  </si>
  <si>
    <t xml:space="preserve">806-W2593S00033</t>
  </si>
  <si>
    <t xml:space="preserve">806-W2593P289148</t>
  </si>
  <si>
    <t xml:space="preserve">B0F7H48Q5B</t>
  </si>
  <si>
    <t xml:space="preserve">806-W2593P289146</t>
  </si>
  <si>
    <t xml:space="preserve">B0F7HDL5DQ</t>
  </si>
  <si>
    <t xml:space="preserve">806-W2593P289147</t>
  </si>
  <si>
    <t xml:space="preserve">B0F7H8MVRV</t>
  </si>
  <si>
    <t xml:space="preserve">806-W2593P289145</t>
  </si>
  <si>
    <t xml:space="preserve">809-W504S00098-DUX-0522</t>
  </si>
  <si>
    <t xml:space="preserve">809-GX001828AAE-G</t>
  </si>
  <si>
    <t xml:space="preserve">B0F8VX96NZ</t>
  </si>
  <si>
    <t xml:space="preserve">809-GX001828AAK-W</t>
  </si>
  <si>
    <t xml:space="preserve">B0F8VZ4CKR</t>
  </si>
  <si>
    <t xml:space="preserve">809-GX002053AAK-DUX-0526</t>
  </si>
  <si>
    <t xml:space="preserve">809-N7090000470D-Walnut</t>
  </si>
  <si>
    <t xml:space="preserve">809-N7090000470K-White</t>
  </si>
  <si>
    <t xml:space="preserve">809-N7090000471K-W</t>
  </si>
  <si>
    <t xml:space="preserve">B0F84JXHT2</t>
  </si>
  <si>
    <t xml:space="preserve">N7090000471K</t>
  </si>
  <si>
    <t xml:space="preserve">809-N7090000472K-W</t>
  </si>
  <si>
    <t xml:space="preserve">B0F84K1T7W</t>
  </si>
  <si>
    <t xml:space="preserve">N7090000472K-1</t>
  </si>
  <si>
    <t xml:space="preserve">809-N7090000473E-G</t>
  </si>
  <si>
    <t xml:space="preserve">809-N7090000473K-W</t>
  </si>
  <si>
    <t xml:space="preserve">809-N7090001043E-G</t>
  </si>
  <si>
    <t xml:space="preserve">809-N7090001043K-W</t>
  </si>
  <si>
    <t xml:space="preserve">809-N721S000047B-Black</t>
  </si>
  <si>
    <t xml:space="preserve">809-N721S000047C-Blue</t>
  </si>
  <si>
    <t xml:space="preserve">809-N721S000047K-White</t>
  </si>
  <si>
    <t xml:space="preserve">809-N721S000048B-B</t>
  </si>
  <si>
    <t xml:space="preserve">B0F7RJVRZL</t>
  </si>
  <si>
    <t xml:space="preserve">N721S000060B</t>
  </si>
  <si>
    <t xml:space="preserve">809-N721S000048K-W</t>
  </si>
  <si>
    <t xml:space="preserve">B0F7RJ2RPD</t>
  </si>
  <si>
    <t xml:space="preserve">N721S000060K</t>
  </si>
  <si>
    <t xml:space="preserve">809-W2593P233767-DUX-0521</t>
  </si>
  <si>
    <t xml:space="preserve">809-W504P206863-G</t>
  </si>
  <si>
    <t xml:space="preserve">809-W504P206864-W</t>
  </si>
  <si>
    <t xml:space="preserve">809-W504P206866-O</t>
  </si>
  <si>
    <t xml:space="preserve">809-W504P277595-G</t>
  </si>
  <si>
    <t xml:space="preserve">809-W504P277596-W</t>
  </si>
  <si>
    <t xml:space="preserve">809-W504P277598-G</t>
  </si>
  <si>
    <t xml:space="preserve">809-W504P277600-W</t>
  </si>
  <si>
    <t xml:space="preserve">809-W504P281004-W</t>
  </si>
  <si>
    <t xml:space="preserve">809-W504S00192</t>
  </si>
  <si>
    <t xml:space="preserve">809-W504P206865-B</t>
  </si>
  <si>
    <t xml:space="preserve">B0F9L3S3V7</t>
  </si>
  <si>
    <t xml:space="preserve">809-W504P206867-P</t>
  </si>
  <si>
    <t xml:space="preserve">B0F9L21PZ7</t>
  </si>
  <si>
    <t xml:space="preserve">806-BSW09017AAK-DU</t>
  </si>
  <si>
    <t xml:space="preserve">806-BSW09017AAM-DU</t>
  </si>
  <si>
    <t xml:space="preserve">806-N725P198484B</t>
  </si>
  <si>
    <t xml:space="preserve">B0DWKCRHHQ</t>
  </si>
  <si>
    <t xml:space="preserve">806-N725P198484K</t>
  </si>
  <si>
    <t xml:space="preserve">B0DWKD7GHD</t>
  </si>
  <si>
    <t xml:space="preserve">806-N725P221263E</t>
  </si>
  <si>
    <t xml:space="preserve">B0DWKCDMYR</t>
  </si>
  <si>
    <t xml:space="preserve">806-N725P221263K</t>
  </si>
  <si>
    <t xml:space="preserve">B0DWKCKRS7</t>
  </si>
  <si>
    <t xml:space="preserve">806-N725P246473B</t>
  </si>
  <si>
    <t xml:space="preserve">B0DWK773MX</t>
  </si>
  <si>
    <t xml:space="preserve">806-N725P246473D</t>
  </si>
  <si>
    <t xml:space="preserve">B0DWKCYVP3</t>
  </si>
  <si>
    <t xml:space="preserve">806-N725P246473E</t>
  </si>
  <si>
    <t xml:space="preserve">B0DWK9KF71</t>
  </si>
  <si>
    <t xml:space="preserve">806-N725P246482F</t>
  </si>
  <si>
    <t xml:space="preserve">B0DWK9F83T</t>
  </si>
  <si>
    <t xml:space="preserve">806-N725P246482K</t>
  </si>
  <si>
    <t xml:space="preserve">B0DWKC16R7</t>
  </si>
  <si>
    <t xml:space="preserve">806-N725P246491G</t>
  </si>
  <si>
    <t xml:space="preserve">B0DWK9LZYX</t>
  </si>
  <si>
    <t xml:space="preserve">806-N725P246491K</t>
  </si>
  <si>
    <t xml:space="preserve">B0DWKBV3X2</t>
  </si>
  <si>
    <t xml:space="preserve">806-N759P218643B</t>
  </si>
  <si>
    <t xml:space="preserve">806-N759P218643E</t>
  </si>
  <si>
    <t xml:space="preserve">806-N759P218643K</t>
  </si>
  <si>
    <t xml:space="preserve">806-N759P218644B</t>
  </si>
  <si>
    <t xml:space="preserve">806-N759P218644E</t>
  </si>
  <si>
    <t xml:space="preserve">806-N759P218644F</t>
  </si>
  <si>
    <t xml:space="preserve">806-N759P218644K</t>
  </si>
  <si>
    <t xml:space="preserve">806-N759P225994K-0217</t>
  </si>
  <si>
    <t xml:space="preserve">806-N759P226000B</t>
  </si>
  <si>
    <t xml:space="preserve">B0DX1SY7L2</t>
  </si>
  <si>
    <t xml:space="preserve">806-N759P226000F</t>
  </si>
  <si>
    <t xml:space="preserve">B0DX1M8XVT</t>
  </si>
  <si>
    <t xml:space="preserve">806-N759P226000K</t>
  </si>
  <si>
    <t xml:space="preserve">B0DX1K8B3P</t>
  </si>
  <si>
    <t xml:space="preserve">806-N759P237946B</t>
  </si>
  <si>
    <t xml:space="preserve">B0DX23DQMB</t>
  </si>
  <si>
    <t xml:space="preserve">806-N759P237946F</t>
  </si>
  <si>
    <t xml:space="preserve">B0DX264FDF</t>
  </si>
  <si>
    <t xml:space="preserve">806-N759P237946K</t>
  </si>
  <si>
    <t xml:space="preserve">B0DX269LVC</t>
  </si>
  <si>
    <t xml:space="preserve">806-BSW09016AAM-DU</t>
  </si>
  <si>
    <t xml:space="preserve">HYJ-Daybed-N733S241484E</t>
  </si>
  <si>
    <t xml:space="preserve">HYJ-Daybed-N733S241486E</t>
  </si>
  <si>
    <t xml:space="preserve">809-GX000399AAD</t>
  </si>
  <si>
    <t xml:space="preserve">809-GX000399AAK</t>
  </si>
  <si>
    <t xml:space="preserve">809-W504S00239-Brown</t>
  </si>
  <si>
    <t xml:space="preserve">809-W504S00240-White</t>
  </si>
  <si>
    <t xml:space="preserve">809-LT000260AAC-B</t>
  </si>
  <si>
    <t xml:space="preserve">809-LT000260AAG-G</t>
  </si>
  <si>
    <t xml:space="preserve">809-LT000260AAR-R</t>
  </si>
  <si>
    <t xml:space="preserve">809-W504S00193-DUX-0607</t>
  </si>
  <si>
    <t xml:space="preserve">TXJ-WF530905AAB-DUX</t>
  </si>
  <si>
    <t xml:space="preserve">B0FCM2SDGB</t>
  </si>
  <si>
    <t xml:space="preserve">TXJ-WF530906AAB-DUX</t>
  </si>
  <si>
    <t xml:space="preserve">B0FCLXNTL4</t>
  </si>
  <si>
    <t xml:space="preserve">TXJ-WF530905AAK-DUX</t>
  </si>
  <si>
    <t xml:space="preserve">B0FCLSHT18</t>
  </si>
  <si>
    <t xml:space="preserve">TXJ-WF530906AAK-DUX</t>
  </si>
  <si>
    <t xml:space="preserve">B0FCM2QQML</t>
  </si>
  <si>
    <t xml:space="preserve">809-DL001130AAB</t>
  </si>
  <si>
    <t xml:space="preserve">809-N7090001044K-W</t>
  </si>
  <si>
    <t xml:space="preserve">809-N7090001044N-N</t>
  </si>
  <si>
    <t xml:space="preserve">809-W2580P286695-Full</t>
  </si>
  <si>
    <t xml:space="preserve">809-W2580S00021-TwinXL</t>
  </si>
  <si>
    <t xml:space="preserve">809-W2580S00024-Q</t>
  </si>
  <si>
    <t xml:space="preserve">809-W2580S00025-F</t>
  </si>
  <si>
    <t xml:space="preserve">809-DL001131AAB</t>
  </si>
  <si>
    <t xml:space="preserve">B0FCSFHXH4</t>
  </si>
  <si>
    <t xml:space="preserve">809-N7090000666B-B</t>
  </si>
  <si>
    <t xml:space="preserve">809-N7090004007D-DUX-0617</t>
  </si>
  <si>
    <t xml:space="preserve">B0FDGQ11Z6</t>
  </si>
  <si>
    <t xml:space="preserve">N7090004007D</t>
  </si>
  <si>
    <t xml:space="preserve">809-N7090004007K-DUX-0617</t>
  </si>
  <si>
    <t xml:space="preserve">B0FDGT62J3</t>
  </si>
  <si>
    <t xml:space="preserve">N7090004007K</t>
  </si>
  <si>
    <t xml:space="preserve">809-N7090004008D-DUX-0617</t>
  </si>
  <si>
    <t xml:space="preserve">B0FDGNXSSW</t>
  </si>
  <si>
    <t xml:space="preserve">N7090004008D</t>
  </si>
  <si>
    <t xml:space="preserve">809-N7090004008K-DUX-0617</t>
  </si>
  <si>
    <t xml:space="preserve">B0FDGSFGP8</t>
  </si>
  <si>
    <t xml:space="preserve">N7090004008K</t>
  </si>
  <si>
    <t xml:space="preserve">809-N7090005004E-G</t>
  </si>
  <si>
    <t xml:space="preserve">B0FD9YGQB1</t>
  </si>
  <si>
    <t xml:space="preserve">N7090005004E</t>
  </si>
  <si>
    <t xml:space="preserve">809-N7090005004K-W</t>
  </si>
  <si>
    <t xml:space="preserve">B0FDB2CS6W</t>
  </si>
  <si>
    <t xml:space="preserve">N7090005004K</t>
  </si>
  <si>
    <t xml:space="preserve">809-N7090005005H-P</t>
  </si>
  <si>
    <t xml:space="preserve">809-N7090005005K-W</t>
  </si>
  <si>
    <t xml:space="preserve">809-W2580P314329-Four</t>
  </si>
  <si>
    <t xml:space="preserve">809-W2580P314330-Two</t>
  </si>
  <si>
    <t xml:space="preserve">809-W2580S00026-Q</t>
  </si>
  <si>
    <t xml:space="preserve">809-W2580S00027-F</t>
  </si>
  <si>
    <t xml:space="preserve">809-W2580S00031-Q</t>
  </si>
  <si>
    <t xml:space="preserve">809-W2580S00032-F</t>
  </si>
  <si>
    <t xml:space="preserve">809-W504142770-G</t>
  </si>
  <si>
    <t xml:space="preserve">B0FFHC81J1</t>
  </si>
  <si>
    <t xml:space="preserve">809-W504142771-W</t>
  </si>
  <si>
    <t xml:space="preserve">B0FFHCPGFF</t>
  </si>
  <si>
    <t xml:space="preserve">809-W504142774-G</t>
  </si>
  <si>
    <t xml:space="preserve">B0FFHBQY4Y</t>
  </si>
  <si>
    <t xml:space="preserve">809-W504142775-W</t>
  </si>
  <si>
    <t xml:space="preserve">B0FFHBZ4VF</t>
  </si>
  <si>
    <t xml:space="preserve">806-W2580P304986</t>
  </si>
  <si>
    <t xml:space="preserve">806-W2580P304984</t>
  </si>
  <si>
    <t xml:space="preserve">806-N733P272603E</t>
  </si>
  <si>
    <t xml:space="preserve">806-N733P272603K</t>
  </si>
  <si>
    <t xml:space="preserve">806-N725P246500K</t>
  </si>
  <si>
    <t xml:space="preserve">806-N725P296567B</t>
  </si>
  <si>
    <t xml:space="preserve">806-N725P296567C</t>
  </si>
  <si>
    <t xml:space="preserve">806-N725P296567K</t>
  </si>
  <si>
    <t xml:space="preserve">806-N725P246500B</t>
  </si>
  <si>
    <t xml:space="preserve">806-W2593P296909</t>
  </si>
  <si>
    <t xml:space="preserve">806-W2593P296911</t>
  </si>
  <si>
    <t xml:space="preserve">806-W2593P296919</t>
  </si>
  <si>
    <t xml:space="preserve">806-W2593P296922</t>
  </si>
  <si>
    <t xml:space="preserve">806-N725P296576B</t>
  </si>
  <si>
    <t xml:space="preserve">B0FF8YB97B</t>
  </si>
  <si>
    <t xml:space="preserve">806-N725P296576E</t>
  </si>
  <si>
    <t xml:space="preserve">B0FF9GZTS9</t>
  </si>
  <si>
    <t xml:space="preserve">806-N725P296576K</t>
  </si>
  <si>
    <t xml:space="preserve">B0FF9CJ32P</t>
  </si>
  <si>
    <t xml:space="preserve">806-W504S00241</t>
  </si>
  <si>
    <t xml:space="preserve">806-W504S00242</t>
  </si>
  <si>
    <t xml:space="preserve">806-W504P308458</t>
  </si>
  <si>
    <t xml:space="preserve">806-W504P308460</t>
  </si>
  <si>
    <t xml:space="preserve">806-W504P308461</t>
  </si>
  <si>
    <t xml:space="preserve">809-W2580P316646-F</t>
  </si>
  <si>
    <t xml:space="preserve">809-W2580P316650-Q</t>
  </si>
  <si>
    <t xml:space="preserve">809-W2580S00019-Queen</t>
  </si>
  <si>
    <t xml:space="preserve">809-GX000620AAB-1</t>
  </si>
  <si>
    <t xml:space="preserve">809-GX000620AAD</t>
  </si>
  <si>
    <t xml:space="preserve">809-GX000620AAK-1</t>
  </si>
  <si>
    <t xml:space="preserve">809-N7090000667B</t>
  </si>
  <si>
    <t xml:space="preserve">809-N7090000667K</t>
  </si>
  <si>
    <t xml:space="preserve">809-N7090002223D</t>
  </si>
  <si>
    <t xml:space="preserve">809-N7090002223K</t>
  </si>
  <si>
    <t xml:space="preserve">809-N7090005006E</t>
  </si>
  <si>
    <t xml:space="preserve">809-N7090005006K</t>
  </si>
  <si>
    <t xml:space="preserve">809-N750P244915B</t>
  </si>
  <si>
    <t xml:space="preserve">809-N750P244915K</t>
  </si>
  <si>
    <t xml:space="preserve">809-W2593S00032-F</t>
  </si>
  <si>
    <t xml:space="preserve">809-W2593S00036-Q</t>
  </si>
  <si>
    <t xml:space="preserve">809-WF301146AAB</t>
  </si>
  <si>
    <t xml:space="preserve">809-WF301146AAN</t>
  </si>
  <si>
    <t xml:space="preserve">DX-0185-504-K</t>
  </si>
  <si>
    <t xml:space="preserve">DX-01900-K</t>
  </si>
  <si>
    <t xml:space="preserve">DX-0189-504-E</t>
  </si>
  <si>
    <t xml:space="preserve">809-W636P316012</t>
  </si>
  <si>
    <t xml:space="preserve">B0FGY15ZFT</t>
  </si>
  <si>
    <t xml:space="preserve">W636P316012</t>
  </si>
  <si>
    <t xml:space="preserve">806-W2593S00036</t>
  </si>
  <si>
    <t xml:space="preserve">B0FHTLKJ2G</t>
  </si>
  <si>
    <t xml:space="preserve">806-W2593S00032</t>
  </si>
  <si>
    <t xml:space="preserve">B0FHVFS1YM</t>
  </si>
  <si>
    <t xml:space="preserve">806-W2593P333797</t>
  </si>
  <si>
    <t xml:space="preserve">B0FHB97C8Z</t>
  </si>
  <si>
    <t xml:space="preserve">806-W2593P333587</t>
  </si>
  <si>
    <t xml:space="preserve">B0FHBCY3NQ</t>
  </si>
  <si>
    <t xml:space="preserve">806-W2593P333796</t>
  </si>
  <si>
    <t xml:space="preserve">B0FHBDH3R9</t>
  </si>
  <si>
    <t xml:space="preserve">806-W2593P333586</t>
  </si>
  <si>
    <t xml:space="preserve">B0FHBFG7JL</t>
  </si>
  <si>
    <t xml:space="preserve">806-W2593P333571</t>
  </si>
  <si>
    <t xml:space="preserve">B0FHB7V41K</t>
  </si>
  <si>
    <t xml:space="preserve">806-W2593P333565</t>
  </si>
  <si>
    <t xml:space="preserve">B0FHBDPRP7</t>
  </si>
  <si>
    <t xml:space="preserve">806-W1820P315071</t>
  </si>
  <si>
    <t xml:space="preserve">B0FH6GFY8R</t>
  </si>
  <si>
    <t xml:space="preserve">806-W1820P315070</t>
  </si>
  <si>
    <t xml:space="preserve">B0FH6H79BB</t>
  </si>
  <si>
    <t xml:space="preserve">806-W504P286398</t>
  </si>
  <si>
    <t xml:space="preserve">B0FGXN3ZWL</t>
  </si>
  <si>
    <t xml:space="preserve">806-W504P286399</t>
  </si>
  <si>
    <t xml:space="preserve">B0FGXTPLY5</t>
  </si>
  <si>
    <t xml:space="preserve">806-W504P286394</t>
  </si>
  <si>
    <t xml:space="preserve">B0FGXN92C5</t>
  </si>
  <si>
    <t xml:space="preserve">806-W504P286396</t>
  </si>
  <si>
    <t xml:space="preserve">B0FGXMS47C</t>
  </si>
  <si>
    <t xml:space="preserve">806-W504P286397</t>
  </si>
  <si>
    <t xml:space="preserve">B0FGXNY1SC</t>
  </si>
  <si>
    <t xml:space="preserve">809-W2580S00033-Q</t>
  </si>
  <si>
    <t xml:space="preserve">B0FHW1KDB2</t>
  </si>
  <si>
    <t xml:space="preserve">809-W2580S00034-F</t>
  </si>
  <si>
    <t xml:space="preserve">B0FHW4P1B7</t>
  </si>
  <si>
    <t xml:space="preserve">809-N7090001046E-G</t>
  </si>
  <si>
    <t xml:space="preserve">B0FJF4164F</t>
  </si>
  <si>
    <t xml:space="preserve">809-N7090001046K-W</t>
  </si>
  <si>
    <t xml:space="preserve">B0FJDTZ14S</t>
  </si>
  <si>
    <t xml:space="preserve">809-N7090001047E-G</t>
  </si>
  <si>
    <t xml:space="preserve">B0FJDJ8VDR</t>
  </si>
  <si>
    <t xml:space="preserve">809-N7090001047K-W</t>
  </si>
  <si>
    <t xml:space="preserve">B0FJDX9JQR</t>
  </si>
  <si>
    <t xml:space="preserve">806-W504P191652</t>
  </si>
  <si>
    <t xml:space="preserve">B0FJRYM2BR</t>
  </si>
  <si>
    <t xml:space="preserve">806-W504P191673</t>
  </si>
  <si>
    <t xml:space="preserve">B0FJRYLRD3</t>
  </si>
  <si>
    <t xml:space="preserve">806-W504P191666</t>
  </si>
  <si>
    <t xml:space="preserve">B0FJRZZN7R</t>
  </si>
  <si>
    <t xml:space="preserve">806-W504P191644</t>
  </si>
  <si>
    <t xml:space="preserve">B0FJS148ZS</t>
  </si>
  <si>
    <t xml:space="preserve">806-W504P191669</t>
  </si>
  <si>
    <t xml:space="preserve">B0FJRYLFK3</t>
  </si>
  <si>
    <t xml:space="preserve">806-W504P191655</t>
  </si>
  <si>
    <t xml:space="preserve">B0FJRYLGBT</t>
  </si>
  <si>
    <t xml:space="preserve">806-W504P191646</t>
  </si>
  <si>
    <t xml:space="preserve">B0FJRZLMVC</t>
  </si>
  <si>
    <t xml:space="preserve">806-W504P191663</t>
  </si>
  <si>
    <t xml:space="preserve">B0FJRXW34V</t>
  </si>
  <si>
    <t xml:space="preserve">806-N725P296567K-0724</t>
  </si>
  <si>
    <t xml:space="preserve">B0FJRJJ6L9</t>
  </si>
  <si>
    <t xml:space="preserve">806-N725P296567C-0724</t>
  </si>
  <si>
    <t xml:space="preserve">B0FJRCW8TT</t>
  </si>
  <si>
    <t xml:space="preserve">TXJ-W504S00248-QBrown</t>
  </si>
  <si>
    <t xml:space="preserve">B0FKB52C9D</t>
  </si>
  <si>
    <t xml:space="preserve">TXJ-W504S00247-QWhite</t>
  </si>
  <si>
    <t xml:space="preserve">B0FKB36824</t>
  </si>
  <si>
    <t xml:space="preserve">809-W1413P307369-B</t>
  </si>
  <si>
    <t xml:space="preserve">B0FJFGWRFF</t>
  </si>
  <si>
    <t xml:space="preserve">809-W1413P307370-P</t>
  </si>
  <si>
    <t xml:space="preserve">B0FJFFQG5N</t>
  </si>
  <si>
    <t xml:space="preserve">809-W1413P307371-B</t>
  </si>
  <si>
    <t xml:space="preserve">B0FJFDZXGC</t>
  </si>
  <si>
    <t xml:space="preserve">809-N7090004010B</t>
  </si>
  <si>
    <t xml:space="preserve">B0FJRNFY6H</t>
  </si>
  <si>
    <t xml:space="preserve">809-N7090004011B</t>
  </si>
  <si>
    <t xml:space="preserve">B0FJRNVRH7</t>
  </si>
  <si>
    <t xml:space="preserve">809-LT000261AAC-Blue</t>
  </si>
  <si>
    <t xml:space="preserve">B0FJXZH4S5</t>
  </si>
  <si>
    <t xml:space="preserve">LT100261AAC</t>
  </si>
  <si>
    <t xml:space="preserve">809-LT000261AAG-Green</t>
  </si>
  <si>
    <t xml:space="preserve">B0FJXWGYH8</t>
  </si>
  <si>
    <t xml:space="preserve">809-LT000261AAR-Red</t>
  </si>
  <si>
    <t xml:space="preserve">B0FJXY2664</t>
  </si>
  <si>
    <t xml:space="preserve">LT100261AAR</t>
  </si>
  <si>
    <t xml:space="preserve">809-W504S00232</t>
  </si>
  <si>
    <t xml:space="preserve">B0FKGNL4BL</t>
  </si>
  <si>
    <t xml:space="preserve">809-W504S00238</t>
  </si>
  <si>
    <t xml:space="preserve">B0FKGRC5S1</t>
  </si>
  <si>
    <t xml:space="preserve">809-W504S00247</t>
  </si>
  <si>
    <t xml:space="preserve">B0FKGQYCVM</t>
  </si>
  <si>
    <t xml:space="preserve">809-W504S00248</t>
  </si>
  <si>
    <t xml:space="preserve">B0FKGQNYJS</t>
  </si>
  <si>
    <t xml:space="preserve">806-LT000499AAE</t>
  </si>
  <si>
    <t xml:space="preserve">B0FJFPZSJW</t>
  </si>
  <si>
    <t xml:space="preserve">806-LT000499AAK</t>
  </si>
  <si>
    <t xml:space="preserve">B0FJFSBKXT</t>
  </si>
  <si>
    <t xml:space="preserve">806-W504S00247</t>
  </si>
  <si>
    <t xml:space="preserve">B0FKB7J89M</t>
  </si>
  <si>
    <t xml:space="preserve">806-W504S00248</t>
  </si>
  <si>
    <t xml:space="preserve">B0FKB6HNWN</t>
  </si>
  <si>
    <t xml:space="preserve">HYJ-W2580S00033</t>
  </si>
  <si>
    <t xml:space="preserve">HYJ-W2580S00034</t>
  </si>
  <si>
    <t xml:space="preserve">809-GX002054AAK-DUX-0816</t>
  </si>
  <si>
    <t xml:space="preserve">B0FMN8KDJS</t>
  </si>
  <si>
    <t xml:space="preserve">806-BSW09015AAM-DU</t>
  </si>
  <si>
    <t xml:space="preserve">806-W2580P351278</t>
  </si>
  <si>
    <t xml:space="preserve">B0FMXYMLTD</t>
  </si>
  <si>
    <t xml:space="preserve">806-W2580P351279</t>
  </si>
  <si>
    <t xml:space="preserve">B0FMY13TFR</t>
  </si>
  <si>
    <t xml:space="preserve">806-W2580P353530</t>
  </si>
  <si>
    <t xml:space="preserve">B0FMXYR7DN</t>
  </si>
  <si>
    <t xml:space="preserve">806-W2580P353531</t>
  </si>
  <si>
    <t xml:space="preserve">B0FMY2JKYV</t>
  </si>
  <si>
    <t xml:space="preserve">806-W2580S00024-DUX</t>
  </si>
  <si>
    <t xml:space="preserve">B0FL228ZTD</t>
  </si>
  <si>
    <t xml:space="preserve">806-W2580S00025-DUX</t>
  </si>
  <si>
    <t xml:space="preserve">B0FL21VFSV</t>
  </si>
  <si>
    <t xml:space="preserve">806-W2580S00031-DUX</t>
  </si>
  <si>
    <t xml:space="preserve">B0FL1YRJMD</t>
  </si>
  <si>
    <t xml:space="preserve">806-W2580S00032-DUX</t>
  </si>
  <si>
    <t xml:space="preserve">B0FL23XVMT</t>
  </si>
  <si>
    <t xml:space="preserve">806-W2580S00033-DUX</t>
  </si>
  <si>
    <t xml:space="preserve">B0FL228S19</t>
  </si>
  <si>
    <t xml:space="preserve">806-W2580S00034-DUX</t>
  </si>
  <si>
    <t xml:space="preserve">B0FL1W92R9</t>
  </si>
  <si>
    <t xml:space="preserve">806-W2580S00037-DUX</t>
  </si>
  <si>
    <t xml:space="preserve">B0FN7DTLJF</t>
  </si>
  <si>
    <t xml:space="preserve">806-W2580S00038-DUX</t>
  </si>
  <si>
    <t xml:space="preserve">B0FN7C2G55</t>
  </si>
  <si>
    <t xml:space="preserve">806-W2580S00043</t>
  </si>
  <si>
    <t xml:space="preserve">B0FMDWQFJZ</t>
  </si>
  <si>
    <t xml:space="preserve">806-W2593S00039</t>
  </si>
  <si>
    <t xml:space="preserve">B0FLY47PZ9</t>
  </si>
  <si>
    <t xml:space="preserve">806-W504P286372</t>
  </si>
  <si>
    <t xml:space="preserve">B0FMYGNGBD</t>
  </si>
  <si>
    <t xml:space="preserve">806-W504P286373</t>
  </si>
  <si>
    <t xml:space="preserve">B0FMYCXCWJ</t>
  </si>
  <si>
    <t xml:space="preserve">806-W504P286374</t>
  </si>
  <si>
    <t xml:space="preserve">B0FMYGZ12G</t>
  </si>
  <si>
    <t xml:space="preserve">806-W504P286375</t>
  </si>
  <si>
    <t xml:space="preserve">B0FMYFQN9S</t>
  </si>
  <si>
    <t xml:space="preserve">806-W504P286376</t>
  </si>
  <si>
    <t xml:space="preserve">B0FMYFDD9X</t>
  </si>
  <si>
    <t xml:space="preserve">806-W504P286378</t>
  </si>
  <si>
    <t xml:space="preserve">B0FMYGQKVQ</t>
  </si>
  <si>
    <t xml:space="preserve">806-W504P286379</t>
  </si>
  <si>
    <t xml:space="preserve">B0FMYGRQ42</t>
  </si>
  <si>
    <t xml:space="preserve">806-W504P286380</t>
  </si>
  <si>
    <t xml:space="preserve">B0FMYHD3RN</t>
  </si>
  <si>
    <t xml:space="preserve">806-W504P286383</t>
  </si>
  <si>
    <t xml:space="preserve">B0FMYG8CQN</t>
  </si>
  <si>
    <t xml:space="preserve">806-W504P286386</t>
  </si>
  <si>
    <t xml:space="preserve">B0FMYF4QNB</t>
  </si>
  <si>
    <t xml:space="preserve">806-W504P286387</t>
  </si>
  <si>
    <t xml:space="preserve">B0FMYGGJKD</t>
  </si>
  <si>
    <t xml:space="preserve">806-W504P286389</t>
  </si>
  <si>
    <t xml:space="preserve">B0FMYDKKKT</t>
  </si>
  <si>
    <t xml:space="preserve">806-W504P286381</t>
  </si>
  <si>
    <t xml:space="preserve">B0FMYDPYVS</t>
  </si>
  <si>
    <t xml:space="preserve">806-W504P286390</t>
  </si>
  <si>
    <t xml:space="preserve">B0FMYGJMSR</t>
  </si>
  <si>
    <t xml:space="preserve">809-GX000662AAK-W</t>
  </si>
  <si>
    <t xml:space="preserve">B0FMF31QGK</t>
  </si>
  <si>
    <t xml:space="preserve">809-GX000663AAB-B</t>
  </si>
  <si>
    <t xml:space="preserve">B0FMF3N88K</t>
  </si>
  <si>
    <t xml:space="preserve">809-GX000663AAK-W</t>
  </si>
  <si>
    <t xml:space="preserve">B0FMF1BP2K</t>
  </si>
  <si>
    <t xml:space="preserve">809-N733P335064E-G</t>
  </si>
  <si>
    <t xml:space="preserve">B0FN7DZ18S</t>
  </si>
  <si>
    <t xml:space="preserve">809-N733P335064K-W</t>
  </si>
  <si>
    <t xml:space="preserve">B0FN7HLHZY</t>
  </si>
  <si>
    <t xml:space="preserve">809-N733P335068E-G</t>
  </si>
  <si>
    <t xml:space="preserve">B0FN7DY6NL</t>
  </si>
  <si>
    <t xml:space="preserve">809-N733P335068K-W</t>
  </si>
  <si>
    <t xml:space="preserve">B0FN7GKMV3</t>
  </si>
  <si>
    <t xml:space="preserve">809-N733S308483E-G</t>
  </si>
  <si>
    <t xml:space="preserve">B0FN82HTFP</t>
  </si>
  <si>
    <t xml:space="preserve">N733S308483E</t>
  </si>
  <si>
    <t xml:space="preserve">809-N733S308483K-W</t>
  </si>
  <si>
    <t xml:space="preserve">B0FN82JS8W</t>
  </si>
  <si>
    <t xml:space="preserve">N733S308483K</t>
  </si>
  <si>
    <t xml:space="preserve">809-N733S308487E-G</t>
  </si>
  <si>
    <t xml:space="preserve">B0FN7XFC12</t>
  </si>
  <si>
    <t xml:space="preserve">N733S308487E</t>
  </si>
  <si>
    <t xml:space="preserve">809-N733S308487K-W</t>
  </si>
  <si>
    <t xml:space="preserve">B0FN82PBDQ</t>
  </si>
  <si>
    <t xml:space="preserve">N733S308487K</t>
  </si>
  <si>
    <t xml:space="preserve">809-N733S316110E-G</t>
  </si>
  <si>
    <t xml:space="preserve">B0FN814RYQ</t>
  </si>
  <si>
    <t xml:space="preserve">N733S316110E</t>
  </si>
  <si>
    <t xml:space="preserve">809-N733S316110K-W</t>
  </si>
  <si>
    <t xml:space="preserve">B0FN813Z23</t>
  </si>
  <si>
    <t xml:space="preserve">N733S316110K</t>
  </si>
  <si>
    <t xml:space="preserve">809-N733S316125E-G</t>
  </si>
  <si>
    <t xml:space="preserve">B0FN7YT59Q</t>
  </si>
  <si>
    <t xml:space="preserve">N733S316125E</t>
  </si>
  <si>
    <t xml:space="preserve">809-N733S316125K-W</t>
  </si>
  <si>
    <t xml:space="preserve">B0FN842FV6</t>
  </si>
  <si>
    <t xml:space="preserve">N733S316125K</t>
  </si>
  <si>
    <t xml:space="preserve">809-W2580S00037-F</t>
  </si>
  <si>
    <t xml:space="preserve">B0FN7M3X4W</t>
  </si>
  <si>
    <t xml:space="preserve">809-W2580S00038-Q</t>
  </si>
  <si>
    <t xml:space="preserve">B0FN7L8H3W</t>
  </si>
  <si>
    <t xml:space="preserve">B0FJFFGGLP</t>
  </si>
  <si>
    <t xml:space="preserve">B0FJFGXB3N</t>
  </si>
  <si>
    <t xml:space="preserve">B0FJFKHL7D</t>
  </si>
  <si>
    <t xml:space="preserve">809-N709P326040D-N</t>
  </si>
  <si>
    <t xml:space="preserve">B0FP2J6QCP</t>
  </si>
  <si>
    <t xml:space="preserve">N709P326040D</t>
  </si>
  <si>
    <t xml:space="preserve">809-N709P326040K-W</t>
  </si>
  <si>
    <t xml:space="preserve">B0FP2J6QDB</t>
  </si>
  <si>
    <t xml:space="preserve">N709P326040K</t>
  </si>
  <si>
    <t xml:space="preserve">809-W2580P351278-WQ</t>
  </si>
  <si>
    <t xml:space="preserve">B0FP2DWXVF</t>
  </si>
  <si>
    <t xml:space="preserve">809-W2580P351279-WF</t>
  </si>
  <si>
    <t xml:space="preserve">B0FP2HHFST</t>
  </si>
  <si>
    <t xml:space="preserve">809-W2580P353530-BQ</t>
  </si>
  <si>
    <t xml:space="preserve">B0FP2GJPXT</t>
  </si>
  <si>
    <t xml:space="preserve">809-W2580P353531-BF</t>
  </si>
  <si>
    <t xml:space="preserve">B0FP2GQ76S</t>
  </si>
  <si>
    <t xml:space="preserve">809-W2580S00043-Queen</t>
  </si>
  <si>
    <t xml:space="preserve">B0FNRJPC34</t>
  </si>
  <si>
    <t xml:space="preserve">806-W2593S00008-0827</t>
  </si>
  <si>
    <t xml:space="preserve">B0FNWK5S19</t>
  </si>
  <si>
    <t xml:space="preserve">806-W2580S00035</t>
  </si>
  <si>
    <t xml:space="preserve">B0FP9FL2FJ</t>
  </si>
  <si>
    <t xml:space="preserve">806-W2580S00036</t>
  </si>
  <si>
    <t xml:space="preserve">B0FP9FLJZ6</t>
  </si>
  <si>
    <t xml:space="preserve">806-W2593P331678</t>
  </si>
  <si>
    <t xml:space="preserve">B0FPCJ6TG1</t>
  </si>
  <si>
    <t xml:space="preserve">806-W2593P331680</t>
  </si>
  <si>
    <t xml:space="preserve">B0FPCHKXMS</t>
  </si>
  <si>
    <t xml:space="preserve">806-W2593P331684</t>
  </si>
  <si>
    <t xml:space="preserve">B0FPCGSPQC</t>
  </si>
  <si>
    <t xml:space="preserve">806-W2593P331687</t>
  </si>
  <si>
    <t xml:space="preserve">B0FPCHL7KN</t>
  </si>
  <si>
    <t xml:space="preserve">809-W2580S00035-T</t>
  </si>
  <si>
    <t xml:space="preserve">B0FPMB8Z8M</t>
  </si>
  <si>
    <t xml:space="preserve">809-W2580S00036-T</t>
  </si>
  <si>
    <t xml:space="preserve">B0FPMDVJ5V</t>
  </si>
  <si>
    <t xml:space="preserve">809-W2593P331678-W</t>
  </si>
  <si>
    <t xml:space="preserve">B0FPM1Z55L</t>
  </si>
  <si>
    <t xml:space="preserve">809-W2593P331680-N</t>
  </si>
  <si>
    <t xml:space="preserve">B0FPM4TB6B</t>
  </si>
  <si>
    <t xml:space="preserve">809-W2593P331684-W</t>
  </si>
  <si>
    <t xml:space="preserve">B0FPM49D9Q</t>
  </si>
  <si>
    <t xml:space="preserve">809-W2593P331687-N</t>
  </si>
  <si>
    <t xml:space="preserve">B0FPM64WZY</t>
  </si>
  <si>
    <t xml:space="preserve">809-N733P172696D-W</t>
  </si>
  <si>
    <t xml:space="preserve">B0FPXBD2YG</t>
  </si>
  <si>
    <t xml:space="preserve">809-N733P172696E-G</t>
  </si>
  <si>
    <t xml:space="preserve">B0FPX9L8WS</t>
  </si>
  <si>
    <t xml:space="preserve">809-N733P172696H-P</t>
  </si>
  <si>
    <t xml:space="preserve">B0FPXCS2ZB</t>
  </si>
  <si>
    <t xml:space="preserve">809-N733P172696K-W</t>
  </si>
  <si>
    <t xml:space="preserve">B0FPXCLKSB</t>
  </si>
  <si>
    <t xml:space="preserve">809-N733P172700D-W</t>
  </si>
  <si>
    <t xml:space="preserve">B0FPXCRKMP</t>
  </si>
  <si>
    <t xml:space="preserve">809-N733P172700E-G</t>
  </si>
  <si>
    <t xml:space="preserve">B0FPXBJZJW</t>
  </si>
  <si>
    <t xml:space="preserve">809-N733P172700H-P</t>
  </si>
  <si>
    <t xml:space="preserve">B0FPXCRPNC</t>
  </si>
  <si>
    <t xml:space="preserve">809-N733P172700K-W</t>
  </si>
  <si>
    <t xml:space="preserve">B0FPXG2YFQ</t>
  </si>
  <si>
    <t xml:space="preserve">809-W2593P331684-White</t>
  </si>
  <si>
    <t xml:space="preserve">B0FQB5YCJK</t>
  </si>
  <si>
    <t xml:space="preserve">809-W2593P331687-Natural</t>
  </si>
  <si>
    <t xml:space="preserve">B0FQ9QVT3G</t>
  </si>
  <si>
    <t xml:space="preserve">806-LT000257AAE</t>
  </si>
  <si>
    <t xml:space="preserve">B0FQJWBW8W</t>
  </si>
  <si>
    <t xml:space="preserve">LT000257AAE</t>
  </si>
  <si>
    <t xml:space="preserve">806-LT000257AAK</t>
  </si>
  <si>
    <t xml:space="preserve">B0FQJPT3LH</t>
  </si>
  <si>
    <t xml:space="preserve">LT000257AAK</t>
  </si>
  <si>
    <t xml:space="preserve">806-LT000258AAE</t>
  </si>
  <si>
    <t xml:space="preserve">B0FQJPY86Q</t>
  </si>
  <si>
    <t xml:space="preserve">LT000258AAE</t>
  </si>
  <si>
    <t xml:space="preserve">806-LT000258AAK</t>
  </si>
  <si>
    <t xml:space="preserve">B0FQJQFB1W</t>
  </si>
  <si>
    <t xml:space="preserve">LT000258AAK</t>
  </si>
  <si>
    <t xml:space="preserve">806-W1413S00109</t>
  </si>
  <si>
    <t xml:space="preserve">B0FQJ9PCLS</t>
  </si>
  <si>
    <t xml:space="preserve">806-W1413S00110</t>
  </si>
  <si>
    <t xml:space="preserve">B0FQJ781LB</t>
  </si>
  <si>
    <t xml:space="preserve">806-W1413S00111</t>
  </si>
  <si>
    <t xml:space="preserve">B0FQJ9WSSW</t>
  </si>
  <si>
    <t xml:space="preserve">806-W1413S00112</t>
  </si>
  <si>
    <t xml:space="preserve">B0FQJBMNV4</t>
  </si>
  <si>
    <t xml:space="preserve">806-W2593P337432</t>
  </si>
  <si>
    <t xml:space="preserve">B0FQVBB75N</t>
  </si>
  <si>
    <t xml:space="preserve">806-W2593P337436</t>
  </si>
  <si>
    <t xml:space="preserve">B0FQVC8488</t>
  </si>
  <si>
    <t xml:space="preserve">806-W2593P337441</t>
  </si>
  <si>
    <t xml:space="preserve">B0FQVBL5T8</t>
  </si>
  <si>
    <t xml:space="preserve">806-W2593P337445</t>
  </si>
  <si>
    <t xml:space="preserve">B0FQVC86Y2</t>
  </si>
  <si>
    <t xml:space="preserve">806-W2593P337454</t>
  </si>
  <si>
    <t xml:space="preserve">B0FQVDWG9Q</t>
  </si>
  <si>
    <t xml:space="preserve">806-W2593P337457</t>
  </si>
  <si>
    <t xml:space="preserve">B0FQVC6PVV</t>
  </si>
  <si>
    <t xml:space="preserve">806-W2593S00037</t>
  </si>
  <si>
    <t xml:space="preserve">B0FR4546LH</t>
  </si>
  <si>
    <t xml:space="preserve">806-W2593S00038</t>
  </si>
  <si>
    <t xml:space="preserve">B0FR4XSDDP</t>
  </si>
  <si>
    <t xml:space="preserve">806-W504P345774</t>
  </si>
  <si>
    <t xml:space="preserve">B0FQCG9GZN</t>
  </si>
  <si>
    <t xml:space="preserve">806-W504P345776</t>
  </si>
  <si>
    <t xml:space="preserve">B0FQCGRPJL</t>
  </si>
  <si>
    <t xml:space="preserve">806-W504P345777</t>
  </si>
  <si>
    <t xml:space="preserve">B0FQCJVHVD</t>
  </si>
  <si>
    <t xml:space="preserve">806-W504P345780</t>
  </si>
  <si>
    <t xml:space="preserve">B0FQCFZJK9</t>
  </si>
  <si>
    <t xml:space="preserve">806-W504P345781</t>
  </si>
  <si>
    <t xml:space="preserve">B0FQCD6VCF</t>
  </si>
  <si>
    <t xml:space="preserve">806-W504P345783</t>
  </si>
  <si>
    <t xml:space="preserve">B0FQTCZ1GV</t>
  </si>
  <si>
    <t xml:space="preserve">806-W504P345787</t>
  </si>
  <si>
    <t xml:space="preserve">B0FQCJRKTY</t>
  </si>
  <si>
    <t xml:space="preserve">806-W504P345788</t>
  </si>
  <si>
    <t xml:space="preserve">B0FQCGF7WR</t>
  </si>
  <si>
    <t xml:space="preserve">806-W504S00257</t>
  </si>
  <si>
    <t xml:space="preserve">B0FR8LG7ZY</t>
  </si>
  <si>
    <t xml:space="preserve">806-W504S00258</t>
  </si>
  <si>
    <t xml:space="preserve">B0FR8L2YTG</t>
  </si>
  <si>
    <t xml:space="preserve">809-N7090001045E</t>
  </si>
  <si>
    <t xml:space="preserve">B0FQNX288J</t>
  </si>
  <si>
    <t xml:space="preserve">809-N7090001045K</t>
  </si>
  <si>
    <t xml:space="preserve">B0FQNX2T1K</t>
  </si>
  <si>
    <t xml:space="preserve">809-N733S346767A</t>
  </si>
  <si>
    <t xml:space="preserve">B0FQNK72CN</t>
  </si>
  <si>
    <t xml:space="preserve">809-N733S346767D</t>
  </si>
  <si>
    <t xml:space="preserve">B0FQNKPDRS</t>
  </si>
  <si>
    <t xml:space="preserve">809-N733S346767P</t>
  </si>
  <si>
    <t xml:space="preserve">B0FQNJBGDW</t>
  </si>
  <si>
    <t xml:space="preserve">809-W2593P305721-W</t>
  </si>
  <si>
    <t xml:space="preserve">B0FR1RWFD8</t>
  </si>
  <si>
    <t xml:space="preserve">809-W2593P305749-B</t>
  </si>
  <si>
    <t xml:space="preserve">B0FR21MHS2</t>
  </si>
  <si>
    <t xml:space="preserve">809-W2593P331684-White-0912</t>
  </si>
  <si>
    <t xml:space="preserve">B0FQTT3QKP</t>
  </si>
  <si>
    <t xml:space="preserve">809-W2593P331687-Natural-0912</t>
  </si>
  <si>
    <t xml:space="preserve">B0FQT143YF</t>
  </si>
  <si>
    <t xml:space="preserve">809-W2593P337432-TW</t>
  </si>
  <si>
    <t xml:space="preserve">B0FQVG9S24</t>
  </si>
  <si>
    <t xml:space="preserve">809-W2593P337436-TB</t>
  </si>
  <si>
    <t xml:space="preserve">B0FQVG739M</t>
  </si>
  <si>
    <t xml:space="preserve">809-W2593P337441-FW</t>
  </si>
  <si>
    <t xml:space="preserve">B0FQVFW1NZ</t>
  </si>
  <si>
    <t xml:space="preserve">809-W2593P337445-FB</t>
  </si>
  <si>
    <t xml:space="preserve">B0FQVG5S1B</t>
  </si>
  <si>
    <t xml:space="preserve">809-W2593P337454-T</t>
  </si>
  <si>
    <t xml:space="preserve">B0FQVDZ1Y8</t>
  </si>
  <si>
    <t xml:space="preserve">809-W2593P337457-T</t>
  </si>
  <si>
    <t xml:space="preserve">B0FQVGKFHY</t>
  </si>
  <si>
    <t xml:space="preserve">809-W2593P339596</t>
  </si>
  <si>
    <t xml:space="preserve">B0FR92YHKF</t>
  </si>
  <si>
    <t xml:space="preserve">809-W2593P339598</t>
  </si>
  <si>
    <t xml:space="preserve">B0FR8TJZF6</t>
  </si>
  <si>
    <t xml:space="preserve">809-W2593P358752</t>
  </si>
  <si>
    <t xml:space="preserve">B0FR915SFY</t>
  </si>
  <si>
    <t xml:space="preserve">809-W2593P358753</t>
  </si>
  <si>
    <t xml:space="preserve">B0FR934Z8B</t>
  </si>
  <si>
    <t xml:space="preserve">809-W504P313036-G</t>
  </si>
  <si>
    <t xml:space="preserve">B0FR43MSGV</t>
  </si>
  <si>
    <t xml:space="preserve">809-W504P313037-W</t>
  </si>
  <si>
    <t xml:space="preserve">B0FR4FTHDS</t>
  </si>
  <si>
    <t xml:space="preserve">809-W504P313038-E</t>
  </si>
  <si>
    <t xml:space="preserve">B0FR4SDR8H</t>
  </si>
  <si>
    <t xml:space="preserve">809-W504S00218</t>
  </si>
  <si>
    <t xml:space="preserve">B0FR4NTBT3</t>
  </si>
  <si>
    <t xml:space="preserve">809-W504S00219</t>
  </si>
  <si>
    <t xml:space="preserve">B0FR477B5H</t>
  </si>
  <si>
    <t xml:space="preserve">809-W504S00220</t>
  </si>
  <si>
    <t xml:space="preserve">B0FR44LK5H</t>
  </si>
  <si>
    <t xml:space="preserve">809-W504S00244</t>
  </si>
  <si>
    <t xml:space="preserve">B0FR4TL4BT</t>
  </si>
  <si>
    <t xml:space="preserve">809-W504S00245</t>
  </si>
  <si>
    <t xml:space="preserve">B0FR4NS3G9</t>
  </si>
  <si>
    <t xml:space="preserve">809-W504S00246</t>
  </si>
  <si>
    <t xml:space="preserve">B0FR44N7YT</t>
  </si>
  <si>
    <t xml:space="preserve">809-N736P303402B</t>
  </si>
  <si>
    <t xml:space="preserve">B0FR8X3LPD</t>
  </si>
  <si>
    <t xml:space="preserve">809-N736P303402G</t>
  </si>
  <si>
    <t xml:space="preserve">B0FR9JW6Y2</t>
  </si>
  <si>
    <t xml:space="preserve">809-N736P303402P</t>
  </si>
  <si>
    <t xml:space="preserve">B0FR9K562F</t>
  </si>
  <si>
    <t xml:space="preserve">809-W2593S00037-F</t>
  </si>
  <si>
    <t xml:space="preserve">B0FR9FHF9Z</t>
  </si>
  <si>
    <t xml:space="preserve">809-W2593S00038-Q</t>
  </si>
  <si>
    <t xml:space="preserve">B0FR9JFSBD</t>
  </si>
  <si>
    <t xml:space="preserve">TXJ-Twinbed-94-Espresso</t>
  </si>
  <si>
    <t xml:space="preserve">B0FRSMPQJP</t>
  </si>
  <si>
    <t xml:space="preserve">TXJ-W50422210</t>
  </si>
  <si>
    <t xml:space="preserve">B0FRXJZTCJ</t>
  </si>
  <si>
    <t xml:space="preserve">TXJ-W50422211</t>
  </si>
  <si>
    <t xml:space="preserve">B0FRXHM2HS</t>
  </si>
  <si>
    <t xml:space="preserve">TXJ-W50440557</t>
  </si>
  <si>
    <t xml:space="preserve">B0FRXKTZWM</t>
  </si>
  <si>
    <t xml:space="preserve">W50440557</t>
  </si>
  <si>
    <t xml:space="preserve">TXJ-WF191769AAD</t>
  </si>
  <si>
    <t xml:space="preserve">B0FRXSZW34</t>
  </si>
  <si>
    <t xml:space="preserve">WF191769AAD</t>
  </si>
  <si>
    <t xml:space="preserve">TXJ-WF191769AAK</t>
  </si>
  <si>
    <t xml:space="preserve">B0FRXRSGHQ</t>
  </si>
  <si>
    <t xml:space="preserve">WF191769AAK</t>
  </si>
  <si>
    <t xml:space="preserve">809-AA20362122B</t>
  </si>
  <si>
    <t xml:space="preserve">B0FRXHZSBD</t>
  </si>
  <si>
    <t xml:space="preserve">809-AA20362122P</t>
  </si>
  <si>
    <t xml:space="preserve">B0FRXGW9HH</t>
  </si>
  <si>
    <t xml:space="preserve">809-N736P333613B</t>
  </si>
  <si>
    <t xml:space="preserve">B0FRXFH6DJ</t>
  </si>
  <si>
    <t xml:space="preserve">809-N736P333613P</t>
  </si>
  <si>
    <t xml:space="preserve">B0FRXJLVJ2</t>
  </si>
  <si>
    <t xml:space="preserve">809-W504S00259-Wheat</t>
  </si>
  <si>
    <t xml:space="preserve">B0FRSLTXS4</t>
  </si>
  <si>
    <t xml:space="preserve">806-W2580S00040</t>
  </si>
  <si>
    <t xml:space="preserve">B0FS1BWM47</t>
  </si>
  <si>
    <t xml:space="preserve">806-W2580S00041</t>
  </si>
  <si>
    <t xml:space="preserve">B0FS1D4RS2</t>
  </si>
  <si>
    <t xml:space="preserve">806-W2593P333571-0924</t>
  </si>
  <si>
    <t xml:space="preserve">B0FSF5VNQZ</t>
  </si>
  <si>
    <t xml:space="preserve">TXJ-W504-Grey-woodbed-Twin</t>
  </si>
  <si>
    <t xml:space="preserve">B0FSS9WH1T</t>
  </si>
  <si>
    <t xml:space="preserve">809-N733P172696D-0927</t>
  </si>
  <si>
    <t xml:space="preserve">B0FSWWZSSV</t>
  </si>
  <si>
    <t xml:space="preserve">809-N733P172696E-0927</t>
  </si>
  <si>
    <t xml:space="preserve">B0FSWHZR5X</t>
  </si>
  <si>
    <t xml:space="preserve">809-N733P172696H-0927</t>
  </si>
  <si>
    <t xml:space="preserve">B0FSWVQR5W</t>
  </si>
  <si>
    <t xml:space="preserve">809-N733P172696K-0927</t>
  </si>
  <si>
    <t xml:space="preserve">B0FSWW7WLG</t>
  </si>
  <si>
    <t xml:space="preserve">809-N733P172700D-0927</t>
  </si>
  <si>
    <t xml:space="preserve">B0FSWWG1VL</t>
  </si>
  <si>
    <t xml:space="preserve">809-N733P172700E-0927</t>
  </si>
  <si>
    <t xml:space="preserve">B0FSWGYGFQ</t>
  </si>
  <si>
    <t xml:space="preserve">809-N733P172700H-0927</t>
  </si>
  <si>
    <t xml:space="preserve">B0FSX3LFR3</t>
  </si>
  <si>
    <t xml:space="preserve">809-N733P172700K-0927</t>
  </si>
  <si>
    <t xml:space="preserve">B0FSWW47XM</t>
  </si>
  <si>
    <t xml:space="preserve">809-W2593P331680-Natural-0927</t>
  </si>
  <si>
    <t xml:space="preserve">B0FSWNY8PG</t>
  </si>
  <si>
    <t xml:space="preserve">806-W2580S00049</t>
  </si>
  <si>
    <t xml:space="preserve">B0FSWFY32P</t>
  </si>
  <si>
    <t xml:space="preserve">806-W2580S00050</t>
  </si>
  <si>
    <t xml:space="preserve">B0FSX1W19C</t>
  </si>
  <si>
    <t xml:space="preserve">806-W2593P333565-1005</t>
  </si>
  <si>
    <t xml:space="preserve">B0FTWXXKHG</t>
  </si>
  <si>
    <t xml:space="preserve">806-W2593S00004</t>
  </si>
  <si>
    <t xml:space="preserve">B0FSXGMK7B</t>
  </si>
  <si>
    <t xml:space="preserve">806-N757P235227A</t>
  </si>
  <si>
    <t xml:space="preserve">B0FW4KD84W</t>
  </si>
  <si>
    <t xml:space="preserve">N757P235227A</t>
  </si>
  <si>
    <t xml:space="preserve">806-N757P235227W</t>
  </si>
  <si>
    <t xml:space="preserve">B0FW4J3GGQ</t>
  </si>
  <si>
    <t xml:space="preserve">N757P235227W</t>
  </si>
  <si>
    <t xml:space="preserve">806-W1162P357260</t>
  </si>
  <si>
    <t xml:space="preserve">B0FW4K8H59</t>
  </si>
  <si>
    <t xml:space="preserve">W1162P357260</t>
  </si>
  <si>
    <t xml:space="preserve">806-W1162P357261</t>
  </si>
  <si>
    <t xml:space="preserve">B0FW4J1WD8</t>
  </si>
  <si>
    <t xml:space="preserve">W1162P357261</t>
  </si>
  <si>
    <t xml:space="preserve">806-W1162P360541</t>
  </si>
  <si>
    <t xml:space="preserve">B0FW4LBZCY</t>
  </si>
  <si>
    <t xml:space="preserve">W1162P360541</t>
  </si>
  <si>
    <t xml:space="preserve">806-W1162P360543</t>
  </si>
  <si>
    <t xml:space="preserve">B0FW4G4TQW</t>
  </si>
  <si>
    <t xml:space="preserve">W1162P360543</t>
  </si>
  <si>
    <t xml:space="preserve">806-W2904P372063</t>
  </si>
  <si>
    <t xml:space="preserve">B0FW4RDMBJ</t>
  </si>
  <si>
    <t xml:space="preserve">W2904P372063</t>
  </si>
  <si>
    <t xml:space="preserve">806-W2904P372195</t>
  </si>
  <si>
    <t xml:space="preserve">B0FW4WGPTF</t>
  </si>
  <si>
    <t xml:space="preserve">W2904P372195</t>
  </si>
  <si>
    <t xml:space="preserve">806-W504P345764</t>
  </si>
  <si>
    <t xml:space="preserve">B0FV7VX2L4</t>
  </si>
  <si>
    <t xml:space="preserve">806-W504P345765</t>
  </si>
  <si>
    <t xml:space="preserve">B0FV7HF9TL</t>
  </si>
  <si>
    <t xml:space="preserve">806-W504P345766</t>
  </si>
  <si>
    <t xml:space="preserve">B0FV7SKKSW</t>
  </si>
  <si>
    <t xml:space="preserve">806-W504P345768</t>
  </si>
  <si>
    <t xml:space="preserve">B0FV7KYQW2</t>
  </si>
  <si>
    <t xml:space="preserve">806-W504P345769</t>
  </si>
  <si>
    <t xml:space="preserve">B0FV7X5FL7</t>
  </si>
  <si>
    <t xml:space="preserve">806-W504P345771</t>
  </si>
  <si>
    <t xml:space="preserve">B0FV83DWVP</t>
  </si>
  <si>
    <t xml:space="preserve">809-W504P277600-White-1011</t>
  </si>
  <si>
    <t xml:space="preserve">B0FW5FKJYJ</t>
  </si>
  <si>
    <t xml:space="preserve">809-W504P281004-Walnut-1011</t>
  </si>
  <si>
    <t xml:space="preserve">B0FVSDSCG1</t>
  </si>
  <si>
    <t xml:space="preserve">809-W504P345764</t>
  </si>
  <si>
    <t xml:space="preserve">B0FV7HRHPG</t>
  </si>
  <si>
    <t xml:space="preserve">809-W504P345765</t>
  </si>
  <si>
    <t xml:space="preserve">B0FV6VR2FM</t>
  </si>
  <si>
    <t xml:space="preserve">809-W504P345766</t>
  </si>
  <si>
    <t xml:space="preserve">B0FV6TTXHY</t>
  </si>
  <si>
    <t xml:space="preserve">809-W504P345768</t>
  </si>
  <si>
    <t xml:space="preserve">B0FV6S9K8V</t>
  </si>
  <si>
    <t xml:space="preserve">809-W504P345769</t>
  </si>
  <si>
    <t xml:space="preserve">B0FV7832TD</t>
  </si>
  <si>
    <t xml:space="preserve">809-W504P345771</t>
  </si>
  <si>
    <t xml:space="preserve">B0FV783RHN</t>
  </si>
  <si>
    <t xml:space="preserve">806-SF100081AAB</t>
  </si>
  <si>
    <t xml:space="preserve">B0FWR769JQ</t>
  </si>
  <si>
    <t xml:space="preserve">806-SF100081AAK</t>
  </si>
  <si>
    <t xml:space="preserve">B0FWR6NLYT</t>
  </si>
  <si>
    <t xml:space="preserve">806-W1550P343683</t>
  </si>
  <si>
    <t xml:space="preserve">B0FWR8SKFG</t>
  </si>
  <si>
    <t xml:space="preserve">806-W1550P343684</t>
  </si>
  <si>
    <t xml:space="preserve">B0FWRCV2WM</t>
  </si>
  <si>
    <t xml:space="preserve">806-W2593P361681</t>
  </si>
  <si>
    <t xml:space="preserve">B0FXMPDG4T</t>
  </si>
  <si>
    <t xml:space="preserve">806-W2593P361691</t>
  </si>
  <si>
    <t xml:space="preserve">B0FXMJZQR8</t>
  </si>
  <si>
    <t xml:space="preserve">806-W2593P361693</t>
  </si>
  <si>
    <t xml:space="preserve">B0FXMJ4CL6</t>
  </si>
  <si>
    <t xml:space="preserve">806-W2593P361696</t>
  </si>
  <si>
    <t xml:space="preserve">B0FXMNYNSF</t>
  </si>
  <si>
    <t xml:space="preserve">806-W2593P361699</t>
  </si>
  <si>
    <t xml:space="preserve">B0FXMJ7937</t>
  </si>
  <si>
    <t xml:space="preserve">806-W2593P361701</t>
  </si>
  <si>
    <t xml:space="preserve">B0FXMK66W9</t>
  </si>
  <si>
    <t xml:space="preserve">806-W2593P375482</t>
  </si>
  <si>
    <t xml:space="preserve">B0FXM13NRW</t>
  </si>
  <si>
    <t xml:space="preserve">806-W2593P375491</t>
  </si>
  <si>
    <t xml:space="preserve">B0FXM272RL</t>
  </si>
  <si>
    <t xml:space="preserve">806-W2593P375492</t>
  </si>
  <si>
    <t xml:space="preserve">B0FXM2GQQX</t>
  </si>
  <si>
    <t xml:space="preserve">806-W2593P375494</t>
  </si>
  <si>
    <t xml:space="preserve">B0FXLY3FHT</t>
  </si>
  <si>
    <t xml:space="preserve">809-N733P356043H</t>
  </si>
  <si>
    <t xml:space="preserve">B0FX4KV68D</t>
  </si>
  <si>
    <t xml:space="preserve">809-N733P356043K</t>
  </si>
  <si>
    <t xml:space="preserve">B0FX4GY2XB</t>
  </si>
  <si>
    <t xml:space="preserve">809-N733P356043M</t>
  </si>
  <si>
    <t xml:space="preserve">B0FX4LV7SC</t>
  </si>
  <si>
    <t xml:space="preserve">809-N733P356048H</t>
  </si>
  <si>
    <t xml:space="preserve">B0FX4PB4KP</t>
  </si>
  <si>
    <t xml:space="preserve">809-N733P356048K</t>
  </si>
  <si>
    <t xml:space="preserve">B0FX4LC4N5</t>
  </si>
  <si>
    <t xml:space="preserve">809-N733P356048M</t>
  </si>
  <si>
    <t xml:space="preserve">B0FX4JTQ69</t>
  </si>
  <si>
    <t xml:space="preserve">TXJ-W504-Kingbed-S262</t>
  </si>
  <si>
    <t xml:space="preserve">TXJ-W504-Kingbed-S263</t>
  </si>
  <si>
    <t xml:space="preserve">809-W1820P331925</t>
  </si>
  <si>
    <t xml:space="preserve">B0FY67QYYY</t>
  </si>
  <si>
    <t xml:space="preserve">809-W1820P331924</t>
  </si>
  <si>
    <t xml:space="preserve">B0FY67WXKC</t>
  </si>
  <si>
    <t xml:space="preserve">806-W504P286375-1104</t>
  </si>
  <si>
    <t xml:space="preserve">B0FZJP9K27</t>
  </si>
  <si>
    <t xml:space="preserve">809-W2580S00040-B</t>
  </si>
  <si>
    <t xml:space="preserve">B0G1H8JQHK</t>
  </si>
  <si>
    <t xml:space="preserve">809-W2580S00041-W</t>
  </si>
  <si>
    <t xml:space="preserve">B0G1H5M4DK</t>
  </si>
  <si>
    <t xml:space="preserve">809-W2593P361681-T</t>
  </si>
  <si>
    <t xml:space="preserve">B0FZTFWMKN</t>
  </si>
  <si>
    <t xml:space="preserve">809-W2593P361691-T</t>
  </si>
  <si>
    <t xml:space="preserve">B0FZTFGQNF</t>
  </si>
  <si>
    <t xml:space="preserve">809-W2593P361693-T</t>
  </si>
  <si>
    <t xml:space="preserve">B0FZTF4995</t>
  </si>
  <si>
    <t xml:space="preserve">809-W2593P361696-F</t>
  </si>
  <si>
    <t xml:space="preserve">B0FZV2FRL2</t>
  </si>
  <si>
    <t xml:space="preserve">809-W2593P361699-F</t>
  </si>
  <si>
    <t xml:space="preserve">B0FZTGT85R</t>
  </si>
  <si>
    <t xml:space="preserve">809-W2593P361701-F</t>
  </si>
  <si>
    <t xml:space="preserve">B0FZTG3CTM</t>
  </si>
  <si>
    <t xml:space="preserve">809-W2593P375482</t>
  </si>
  <si>
    <t xml:space="preserve">B0G1BRCVBN</t>
  </si>
  <si>
    <t xml:space="preserve">809-W2593P375491-PINK</t>
  </si>
  <si>
    <t xml:space="preserve">B0G1H4Q1KV</t>
  </si>
  <si>
    <t xml:space="preserve">809-W2593P375492</t>
  </si>
  <si>
    <t xml:space="preserve">B0G1BWNFZX</t>
  </si>
  <si>
    <t xml:space="preserve">809-W2593P375494</t>
  </si>
  <si>
    <t xml:space="preserve">B0G1BFK7VD</t>
  </si>
  <si>
    <t xml:space="preserve">809-W2593S00045</t>
  </si>
  <si>
    <t xml:space="preserve">B0G1SS1J2H</t>
  </si>
  <si>
    <t xml:space="preserve">809-W2593S00046</t>
  </si>
  <si>
    <t xml:space="preserve">B0G1SL786B</t>
  </si>
  <si>
    <t xml:space="preserve">809-W2593S00047</t>
  </si>
  <si>
    <t xml:space="preserve">B0G1SQBBXC</t>
  </si>
  <si>
    <t xml:space="preserve">809-W3752P378629</t>
  </si>
  <si>
    <t xml:space="preserve">B0G1H5X9KZ</t>
  </si>
  <si>
    <t xml:space="preserve">W3752P378629</t>
  </si>
  <si>
    <t xml:space="preserve">809-W3752P378630</t>
  </si>
  <si>
    <t xml:space="preserve">B0G1H224NV</t>
  </si>
  <si>
    <t xml:space="preserve">W3752P378630</t>
  </si>
  <si>
    <t xml:space="preserve">806-W1550P343685</t>
  </si>
  <si>
    <t xml:space="preserve">B0FZTDVS1Y</t>
  </si>
  <si>
    <t xml:space="preserve">806-W1550P343686</t>
  </si>
  <si>
    <t xml:space="preserve">B0FZT8J9BT</t>
  </si>
  <si>
    <t xml:space="preserve">806-W1550P343687</t>
  </si>
  <si>
    <t xml:space="preserve">B0FZT5TT9T</t>
  </si>
  <si>
    <t xml:space="preserve">806-W1550P343688</t>
  </si>
  <si>
    <t xml:space="preserve">B0FZT8WB2D</t>
  </si>
  <si>
    <t xml:space="preserve">806-W1550P343689</t>
  </si>
  <si>
    <t xml:space="preserve">B0FZT77GDM</t>
  </si>
  <si>
    <t xml:space="preserve">W1550P343689</t>
  </si>
  <si>
    <t xml:space="preserve">806-W1550P343690</t>
  </si>
  <si>
    <t xml:space="preserve">B0FZT68QNZ</t>
  </si>
  <si>
    <t xml:space="preserve">W1550P343690</t>
  </si>
  <si>
    <t xml:space="preserve">806-W1670P255558</t>
  </si>
  <si>
    <t xml:space="preserve">B0G118G587</t>
  </si>
  <si>
    <t xml:space="preserve">806-W1670P314268</t>
  </si>
  <si>
    <t xml:space="preserve">B0FZZWL7CS</t>
  </si>
  <si>
    <t xml:space="preserve">806-W1670P357170</t>
  </si>
  <si>
    <t xml:space="preserve">B0G119CD33</t>
  </si>
  <si>
    <t xml:space="preserve">806-W1670P357171</t>
  </si>
  <si>
    <t xml:space="preserve">B0G11BDN2W</t>
  </si>
  <si>
    <t xml:space="preserve">806-W504P190928</t>
  </si>
  <si>
    <t xml:space="preserve">B0FZTFK8PR</t>
  </si>
  <si>
    <t xml:space="preserve">806-W504P190951</t>
  </si>
  <si>
    <t xml:space="preserve">B0FZT9M987</t>
  </si>
  <si>
    <t xml:space="preserve">806-W504P190953</t>
  </si>
  <si>
    <t xml:space="preserve">B0FZTJFWSX</t>
  </si>
  <si>
    <t xml:space="preserve">806-W504P190954</t>
  </si>
  <si>
    <t xml:space="preserve">B0FZT8YHDS</t>
  </si>
  <si>
    <t xml:space="preserve">806-W504P190956</t>
  </si>
  <si>
    <t xml:space="preserve">B0FZTG239D</t>
  </si>
  <si>
    <t xml:space="preserve">806-W504P190958</t>
  </si>
  <si>
    <t xml:space="preserve">B0FZTFSN6Q</t>
  </si>
  <si>
    <t xml:space="preserve">806-W504P190960</t>
  </si>
  <si>
    <t xml:space="preserve">B0FZTGSCXQ</t>
  </si>
  <si>
    <t xml:space="preserve">806-W504P228818</t>
  </si>
  <si>
    <t xml:space="preserve">B0FZTCBYMW</t>
  </si>
  <si>
    <t xml:space="preserve">806-W504P233031</t>
  </si>
  <si>
    <t xml:space="preserve">B0FZTBJ59C</t>
  </si>
  <si>
    <t xml:space="preserve">806-W504P283515</t>
  </si>
  <si>
    <t xml:space="preserve">B0FZT9R96T</t>
  </si>
  <si>
    <t xml:space="preserve">806-W504P283526</t>
  </si>
  <si>
    <t xml:space="preserve">B0FZTGP1TD</t>
  </si>
  <si>
    <t xml:space="preserve">806-W504S00262</t>
  </si>
  <si>
    <t xml:space="preserve">B0FZTK9XLS</t>
  </si>
  <si>
    <t xml:space="preserve">806-W504S00263</t>
  </si>
  <si>
    <t xml:space="preserve">B0FZTJ444W</t>
  </si>
  <si>
    <t xml:space="preserve">809-N7090002224K</t>
  </si>
  <si>
    <t xml:space="preserve">B0G3WRT6B4</t>
  </si>
  <si>
    <t xml:space="preserve">809-N7090002224N</t>
  </si>
  <si>
    <t xml:space="preserve">B0G3WR5HG8</t>
  </si>
  <si>
    <t xml:space="preserve">806-W2593S00018-1114</t>
  </si>
  <si>
    <t xml:space="preserve">B0G2BQMWNY</t>
  </si>
  <si>
    <t xml:space="preserve">809-N708P356716D-B</t>
  </si>
  <si>
    <t xml:space="preserve">B0G4MB895T</t>
  </si>
  <si>
    <t xml:space="preserve">809-N708P356716K-W</t>
  </si>
  <si>
    <t xml:space="preserve">B0G4MDFXNX</t>
  </si>
  <si>
    <t xml:space="preserve">809-N708P356717D-B</t>
  </si>
  <si>
    <t xml:space="preserve">B0G4MCXZVJ</t>
  </si>
  <si>
    <t xml:space="preserve">809-N708P356717K-W</t>
  </si>
  <si>
    <t xml:space="preserve">B0G4MDMZSS</t>
  </si>
  <si>
    <t xml:space="preserve">809-W2593P384112-W</t>
  </si>
  <si>
    <t xml:space="preserve">B0G4M93T16</t>
  </si>
  <si>
    <t xml:space="preserve">809-W2593P384115-G</t>
  </si>
  <si>
    <t xml:space="preserve">B0G4M8RG4Q</t>
  </si>
  <si>
    <t xml:space="preserve">809-W2593P384116-N</t>
  </si>
  <si>
    <t xml:space="preserve">B0G4M9NSGX</t>
  </si>
  <si>
    <t xml:space="preserve">809-W2593P384118-W</t>
  </si>
  <si>
    <t xml:space="preserve">B0G4M61J61</t>
  </si>
  <si>
    <t xml:space="preserve">809-W2593P384119-G</t>
  </si>
  <si>
    <t xml:space="preserve">B0G4M6WF78</t>
  </si>
  <si>
    <t xml:space="preserve">809-W2593P384120-N</t>
  </si>
  <si>
    <t xml:space="preserve">B0G4M59K23</t>
  </si>
  <si>
    <t xml:space="preserve">809-W840P383353-F</t>
  </si>
  <si>
    <t xml:space="preserve">B0G5F5XHYB</t>
  </si>
  <si>
    <t xml:space="preserve">W840P383353</t>
  </si>
  <si>
    <t xml:space="preserve">809-W840P383354-Q</t>
  </si>
  <si>
    <t xml:space="preserve">B0G5F9Y7X1</t>
  </si>
  <si>
    <t xml:space="preserve">W840P383354</t>
  </si>
  <si>
    <t xml:space="preserve">809-LT000271AAC-B</t>
  </si>
  <si>
    <t xml:space="preserve">B0G5XQBW7G</t>
  </si>
  <si>
    <t xml:space="preserve">809-LT000271AAK-W</t>
  </si>
  <si>
    <t xml:space="preserve">B0G5WK7T69</t>
  </si>
  <si>
    <t xml:space="preserve">809-LT000271AAP-E</t>
  </si>
  <si>
    <t xml:space="preserve">B0G5WK1QDB</t>
  </si>
  <si>
    <t xml:space="preserve">809-LT000272AAC-B</t>
  </si>
  <si>
    <t xml:space="preserve">B0G5WXF8XK</t>
  </si>
  <si>
    <t xml:space="preserve">809-LT000272AAK-W</t>
  </si>
  <si>
    <t xml:space="preserve">B0G5WVT31C</t>
  </si>
  <si>
    <t xml:space="preserve">809-LT000272AAP-E</t>
  </si>
  <si>
    <t xml:space="preserve">B0G5WB625N</t>
  </si>
  <si>
    <t xml:space="preserve">809-LP000378AAE-G</t>
  </si>
  <si>
    <t xml:space="preserve">B0G63B2KNQ</t>
  </si>
  <si>
    <t xml:space="preserve">809-LP000378AAL-W</t>
  </si>
  <si>
    <t xml:space="preserve">B0G62XV315</t>
  </si>
  <si>
    <t xml:space="preserve">809-LP000378AAN-N</t>
  </si>
  <si>
    <t xml:space="preserve">B0G63PK51F</t>
  </si>
  <si>
    <t xml:space="preserve">809-W1858P389993</t>
  </si>
  <si>
    <t xml:space="preserve">B0G6DMPS15</t>
  </si>
  <si>
    <t xml:space="preserve">809-W1858P389994</t>
  </si>
  <si>
    <t xml:space="preserve">B0G6DPXHVY</t>
  </si>
  <si>
    <t xml:space="preserve">809-W1858P390002</t>
  </si>
  <si>
    <t xml:space="preserve">B0G6DL1D7W</t>
  </si>
  <si>
    <t xml:space="preserve">806-W2580S00051</t>
  </si>
  <si>
    <t xml:space="preserve">B0G6SX4PXC</t>
  </si>
  <si>
    <t xml:space="preserve">806-W2580S00052</t>
  </si>
  <si>
    <t xml:space="preserve">B0G6T4BS5J</t>
  </si>
  <si>
    <t xml:space="preserve">809-N715P288632B</t>
  </si>
  <si>
    <t xml:space="preserve">B0GCD268V7</t>
  </si>
  <si>
    <t xml:space="preserve">N715P288632B</t>
  </si>
  <si>
    <t xml:space="preserve">809-N715P288632D</t>
  </si>
  <si>
    <t xml:space="preserve">B0GCD1NLR3</t>
  </si>
  <si>
    <t xml:space="preserve">N715P288632D</t>
  </si>
  <si>
    <t xml:space="preserve">809-N715P288632M</t>
  </si>
  <si>
    <t xml:space="preserve">B0GCCRTR1Z</t>
  </si>
  <si>
    <t xml:space="preserve">N715P288632M</t>
  </si>
  <si>
    <t xml:space="preserve">809-N715P288632P</t>
  </si>
  <si>
    <t xml:space="preserve">B0GCDMCMPP</t>
  </si>
  <si>
    <t xml:space="preserve">N715P288632P</t>
  </si>
  <si>
    <t xml:space="preserve">809-N715P383795B</t>
  </si>
  <si>
    <t xml:space="preserve">B0GCD3GTHW</t>
  </si>
  <si>
    <t xml:space="preserve">N715P383795B</t>
  </si>
  <si>
    <t xml:space="preserve">809-N715P383795D</t>
  </si>
  <si>
    <t xml:space="preserve">B0GCF4F7XF</t>
  </si>
  <si>
    <t xml:space="preserve">N715P383795D</t>
  </si>
  <si>
    <t xml:space="preserve">809-N715P383795M</t>
  </si>
  <si>
    <t xml:space="preserve">B0GCDRCRH1</t>
  </si>
  <si>
    <t xml:space="preserve">N715P383795M</t>
  </si>
  <si>
    <t xml:space="preserve">809-N715P383795P</t>
  </si>
  <si>
    <t xml:space="preserve">B0GCCRQVWW</t>
  </si>
  <si>
    <t xml:space="preserve">N715P383795P</t>
  </si>
  <si>
    <t xml:space="preserve">809-W2593P381112-W</t>
  </si>
  <si>
    <t xml:space="preserve">B0GCJ16G2B</t>
  </si>
  <si>
    <t xml:space="preserve">809-W2593P381114-G</t>
  </si>
  <si>
    <t xml:space="preserve">B0GCHM376R</t>
  </si>
  <si>
    <t xml:space="preserve">809-W2593P381118-W</t>
  </si>
  <si>
    <t xml:space="preserve">B0GCJ3WZY8</t>
  </si>
  <si>
    <t xml:space="preserve">809-W2593P381119-G</t>
  </si>
  <si>
    <t xml:space="preserve">B0GCKFJ1JZ</t>
  </si>
  <si>
    <t xml:space="preserve">809-W2593P381410-P</t>
  </si>
  <si>
    <t xml:space="preserve">B0GCKCSDHG</t>
  </si>
  <si>
    <t xml:space="preserve">809-W2593P381411-P</t>
  </si>
  <si>
    <t xml:space="preserve">B0GCJGL9V4</t>
  </si>
  <si>
    <t xml:space="preserve">809-W2593P395806</t>
  </si>
  <si>
    <t xml:space="preserve">B0GCJ5118S</t>
  </si>
  <si>
    <t xml:space="preserve">809-W2593P395807</t>
  </si>
  <si>
    <t xml:space="preserve">B0GCJ423MC</t>
  </si>
  <si>
    <t xml:space="preserve">809-W2593P395808</t>
  </si>
  <si>
    <t xml:space="preserve">B0GCJTV2MY</t>
  </si>
  <si>
    <t xml:space="preserve">809-W2593P395809</t>
  </si>
  <si>
    <t xml:space="preserve">B0GCJQXG47</t>
  </si>
  <si>
    <t xml:space="preserve">809-N733P356048M-DUX-1230</t>
  </si>
  <si>
    <t xml:space="preserve">B0GD763SFT</t>
  </si>
  <si>
    <t xml:space="preserve">809-N733P356048H-DUX-1230</t>
  </si>
  <si>
    <t xml:space="preserve">B0GD77P8Z7</t>
  </si>
  <si>
    <t xml:space="preserve">809-N733P356048K-DUX-1230</t>
  </si>
  <si>
    <t xml:space="preserve">B0GD6YPH99</t>
  </si>
  <si>
    <t xml:space="preserve">809-N733P400298E</t>
  </si>
  <si>
    <t xml:space="preserve">B0GD6VR4LY</t>
  </si>
  <si>
    <t xml:space="preserve">809-N733P400298H</t>
  </si>
  <si>
    <t xml:space="preserve">B0GD71R6WL</t>
  </si>
  <si>
    <t xml:space="preserve">809-N733P400298K</t>
  </si>
  <si>
    <t xml:space="preserve">B0GD6XJPK6</t>
  </si>
  <si>
    <t xml:space="preserve">809-N733P400298N</t>
  </si>
  <si>
    <t xml:space="preserve">B0GD7BGLRY</t>
  </si>
  <si>
    <t xml:space="preserve">809-N733P400299E</t>
  </si>
  <si>
    <t xml:space="preserve">B0GD6WG2PT</t>
  </si>
  <si>
    <t xml:space="preserve">809-N733P400299H</t>
  </si>
  <si>
    <t xml:space="preserve">B0GD6SYV2K</t>
  </si>
  <si>
    <t xml:space="preserve">809-N733P400299K</t>
  </si>
  <si>
    <t xml:space="preserve">B0GD6ZBXM2</t>
  </si>
  <si>
    <t xml:space="preserve">809-N733P400299N</t>
  </si>
  <si>
    <t xml:space="preserve">B0GD6QSTZP</t>
  </si>
  <si>
    <t xml:space="preserve">809-W1858P382398</t>
  </si>
  <si>
    <t xml:space="preserve">B0GF1X7KBL</t>
  </si>
  <si>
    <t xml:space="preserve">809-W1858P382399</t>
  </si>
  <si>
    <t xml:space="preserve">B0GF1GDR36</t>
  </si>
  <si>
    <t xml:space="preserve">809-W1858P382400</t>
  </si>
  <si>
    <t xml:space="preserve">B0GF1GTJSS</t>
  </si>
  <si>
    <t xml:space="preserve">809-W2593P381124</t>
  </si>
  <si>
    <t xml:space="preserve">B0GDXPWVFF</t>
  </si>
  <si>
    <t xml:space="preserve">809-W2593P381125</t>
  </si>
  <si>
    <t xml:space="preserve">B0GDXS7WHM</t>
  </si>
  <si>
    <t xml:space="preserve">809-W2593P381127</t>
  </si>
  <si>
    <t xml:space="preserve">B0GDXM53JP</t>
  </si>
  <si>
    <t xml:space="preserve">809-W2593P381130</t>
  </si>
  <si>
    <t xml:space="preserve">B0GDXN8XS3</t>
  </si>
  <si>
    <t xml:space="preserve">809-W2593P381133</t>
  </si>
  <si>
    <t xml:space="preserve">B0GDXHSTG1</t>
  </si>
  <si>
    <t xml:space="preserve">809-W2593P381136</t>
  </si>
  <si>
    <t xml:space="preserve">B0GDXNJ2Z8</t>
  </si>
  <si>
    <t xml:space="preserve">809-W504P281004-DUX-0105</t>
  </si>
  <si>
    <t xml:space="preserve">B0GDZSL6NF</t>
  </si>
  <si>
    <t xml:space="preserve">809-W1858P382402</t>
  </si>
  <si>
    <t xml:space="preserve">B0GF1NM5ZW</t>
  </si>
  <si>
    <t xml:space="preserve">806-1222-W2593P333571</t>
  </si>
  <si>
    <t xml:space="preserve">B0GBYFTY32</t>
  </si>
  <si>
    <t xml:space="preserve">809-W1413P407488-C</t>
  </si>
  <si>
    <t xml:space="preserve">B0GF6J8G7R</t>
  </si>
  <si>
    <t xml:space="preserve">809-W1413P407489-C</t>
  </si>
  <si>
    <t xml:space="preserve">B0GF6QGS67</t>
  </si>
  <si>
    <t xml:space="preserve">809-W1413P410784-Y</t>
  </si>
  <si>
    <t xml:space="preserve">B0GF6JYXJ6</t>
  </si>
  <si>
    <t xml:space="preserve">W1413P410784</t>
  </si>
  <si>
    <t xml:space="preserve">809-W5026P404187</t>
  </si>
  <si>
    <t xml:space="preserve">B0GF21M9Z7</t>
  </si>
  <si>
    <t xml:space="preserve">809-W5026P404188</t>
  </si>
  <si>
    <t xml:space="preserve">B0GF239Q9W</t>
  </si>
  <si>
    <t xml:space="preserve">809-GX002055AAE-DUX-0115</t>
  </si>
  <si>
    <t xml:space="preserve">B0GGXG1CLJ</t>
  </si>
  <si>
    <t xml:space="preserve">809-W1143P314941-B</t>
  </si>
  <si>
    <t xml:space="preserve">B0GFNDSQGV</t>
  </si>
  <si>
    <t xml:space="preserve">W1143P314941</t>
  </si>
  <si>
    <t xml:space="preserve">809-W1143P314942-L</t>
  </si>
  <si>
    <t xml:space="preserve">B0GFNBFCQK</t>
  </si>
  <si>
    <t xml:space="preserve">W1143P314942</t>
  </si>
  <si>
    <t xml:space="preserve">809-W1143P360516-P</t>
  </si>
  <si>
    <t xml:space="preserve">B0GFN231JH</t>
  </si>
  <si>
    <t xml:space="preserve">W1143P360516</t>
  </si>
  <si>
    <t xml:space="preserve">809-W1143P402918-L</t>
  </si>
  <si>
    <t xml:space="preserve">B0GFNBLK2D</t>
  </si>
  <si>
    <t xml:space="preserve">W1143P402918</t>
  </si>
  <si>
    <t xml:space="preserve">809-W1143P403571-B</t>
  </si>
  <si>
    <t xml:space="preserve">B0GFNFKCM9</t>
  </si>
  <si>
    <t xml:space="preserve">W1143P403571</t>
  </si>
  <si>
    <t xml:space="preserve">809-W1143P403572-V</t>
  </si>
  <si>
    <t xml:space="preserve">B0GFNMJR7D</t>
  </si>
  <si>
    <t xml:space="preserve">W1143P403572</t>
  </si>
  <si>
    <t xml:space="preserve">809-W3107P334219</t>
  </si>
  <si>
    <t xml:space="preserve">B0GGZBL7L1</t>
  </si>
  <si>
    <t xml:space="preserve">809-W3107P334220</t>
  </si>
  <si>
    <t xml:space="preserve">B0GGZ8V6F7</t>
  </si>
  <si>
    <t xml:space="preserve">809-W3107P334242</t>
  </si>
  <si>
    <t xml:space="preserve">B0GGZGTCFJ</t>
  </si>
  <si>
    <t xml:space="preserve">809-W3107P334244</t>
  </si>
  <si>
    <t xml:space="preserve">B0GGZHTNH8</t>
  </si>
  <si>
    <t xml:space="preserve">809-W3107P396518</t>
  </si>
  <si>
    <t xml:space="preserve">B0GGZLY5LF</t>
  </si>
  <si>
    <t xml:space="preserve">809-W3107P396528</t>
  </si>
  <si>
    <t xml:space="preserve">B0GGZ9N53L</t>
  </si>
  <si>
    <t xml:space="preserve">809-N733P356048M-DUX-0122</t>
  </si>
  <si>
    <t xml:space="preserve">B0GJ4PDS9W</t>
  </si>
  <si>
    <t xml:space="preserve">809-N733P356048K-DUX-0122</t>
  </si>
  <si>
    <t xml:space="preserve">B0GJ5CMDFV</t>
  </si>
  <si>
    <t xml:space="preserve">809-N733P356048H-DUX-0122</t>
  </si>
  <si>
    <t xml:space="preserve">B0GJ4LW9W8</t>
  </si>
  <si>
    <t xml:space="preserve">806-W1670P428875</t>
  </si>
  <si>
    <t xml:space="preserve">B0GJ31B84Y</t>
  </si>
  <si>
    <t xml:space="preserve">806-W1670S00034</t>
  </si>
  <si>
    <t xml:space="preserve">B0GJ3JHMMD</t>
  </si>
  <si>
    <t xml:space="preserve">806-W1670S00035</t>
  </si>
  <si>
    <t xml:space="preserve">B0GJ2STM3F</t>
  </si>
  <si>
    <t xml:space="preserve">806-W1670S00033</t>
  </si>
  <si>
    <t xml:space="preserve">B0GJ3DJ31K</t>
  </si>
  <si>
    <t xml:space="preserve">809-W504P277598-DUX-0123</t>
  </si>
  <si>
    <t xml:space="preserve">B0GJDF82L1</t>
  </si>
  <si>
    <t xml:space="preserve">809-LT000278AAA</t>
  </si>
  <si>
    <t xml:space="preserve">B0GJSGZ7LJ</t>
  </si>
  <si>
    <t xml:space="preserve">809-LT000278AAP</t>
  </si>
  <si>
    <t xml:space="preserve">B0GJSCKS83</t>
  </si>
  <si>
    <t xml:space="preserve">809-LT000279AAA</t>
  </si>
  <si>
    <t xml:space="preserve">B0GJSGC5ZB</t>
  </si>
  <si>
    <t xml:space="preserve">809-LT000279AAP</t>
  </si>
  <si>
    <t xml:space="preserve">B0GJSC4XDV</t>
  </si>
  <si>
    <t xml:space="preserve">809-LT000280AAA</t>
  </si>
  <si>
    <t xml:space="preserve">B0GJSN8V7D</t>
  </si>
  <si>
    <t xml:space="preserve">809-LT000280AAP</t>
  </si>
  <si>
    <t xml:space="preserve">B0GJSS6ZBB</t>
  </si>
  <si>
    <t xml:space="preserve">809-W2580S00051-F</t>
  </si>
  <si>
    <t xml:space="preserve">B0GJZ1CDC1</t>
  </si>
  <si>
    <t xml:space="preserve">809-W2580S00052-Q</t>
  </si>
  <si>
    <t xml:space="preserve">B0GJZLRTC8</t>
  </si>
  <si>
    <t xml:space="preserve">809-W2593S00048</t>
  </si>
  <si>
    <t xml:space="preserve">B0GKNLL91S</t>
  </si>
  <si>
    <t xml:space="preserve">809-W2593S00050</t>
  </si>
  <si>
    <t xml:space="preserve">B0GKNPTPC7</t>
  </si>
  <si>
    <t xml:space="preserve">809-W2593S00051</t>
  </si>
  <si>
    <t xml:space="preserve">B0GKNCH2FM</t>
  </si>
  <si>
    <t xml:space="preserve">809-W2593S00049</t>
  </si>
  <si>
    <t xml:space="preserve">B0GKNWZ2BH</t>
  </si>
  <si>
    <t xml:space="preserve">809-W2593S00055-F</t>
  </si>
  <si>
    <t xml:space="preserve">B0GKP4261M</t>
  </si>
  <si>
    <t xml:space="preserve">809-W2593S00061-Q</t>
  </si>
  <si>
    <t xml:space="preserve">B0GKP458HQ</t>
  </si>
  <si>
    <t xml:space="preserve">809-W504P345764-DUX-0203</t>
  </si>
  <si>
    <t xml:space="preserve">B0GL7ZBZ51</t>
  </si>
  <si>
    <t xml:space="preserve">809-W504P345765-DUX-0203</t>
  </si>
  <si>
    <t xml:space="preserve">B0GL8D2GYW</t>
  </si>
  <si>
    <t xml:space="preserve">809-W504P345766-DUX-0203</t>
  </si>
  <si>
    <t xml:space="preserve">B0GL7VZ5C7</t>
  </si>
  <si>
    <t xml:space="preserve">806-W2593S00054</t>
  </si>
  <si>
    <t xml:space="preserve">B0GMHHR47G</t>
  </si>
  <si>
    <t xml:space="preserve">806-W2593S00055</t>
  </si>
  <si>
    <t xml:space="preserve">B0GMH32GMG</t>
  </si>
  <si>
    <t xml:space="preserve">806-W2593S00056</t>
  </si>
  <si>
    <t xml:space="preserve">B0GMHBGWB6</t>
  </si>
  <si>
    <t xml:space="preserve">806-W2593S00057</t>
  </si>
  <si>
    <t xml:space="preserve">B0GMHBFFYL</t>
  </si>
  <si>
    <t xml:space="preserve">806-W2593S00061</t>
  </si>
  <si>
    <t xml:space="preserve">B0GMHH3GRW</t>
  </si>
  <si>
    <t xml:space="preserve">806-W504P391013</t>
  </si>
  <si>
    <t xml:space="preserve">B0GMWPHX3L</t>
  </si>
  <si>
    <t xml:space="preserve">806-W504P391016</t>
  </si>
  <si>
    <t xml:space="preserve">B0GMWTBBXC</t>
  </si>
  <si>
    <t xml:space="preserve">806-W504P391091</t>
  </si>
  <si>
    <t xml:space="preserve">B0GMWLKDC7</t>
  </si>
  <si>
    <t xml:space="preserve">806-W504P391092</t>
  </si>
  <si>
    <t xml:space="preserve">B0GMWKG6JD</t>
  </si>
  <si>
    <t xml:space="preserve">806-W504S00269</t>
  </si>
  <si>
    <t xml:space="preserve">B0GMWK3HVH</t>
  </si>
  <si>
    <t xml:space="preserve">806-W504S00270</t>
  </si>
  <si>
    <t xml:space="preserve">B0GMWNHPL2</t>
  </si>
  <si>
    <t xml:space="preserve">806-W504S00274</t>
  </si>
  <si>
    <t xml:space="preserve">B0GMWW5J9M</t>
  </si>
  <si>
    <t xml:space="preserve">806-W504S00275</t>
  </si>
  <si>
    <t xml:space="preserve">B0GMWSZML7</t>
  </si>
  <si>
    <t xml:space="preserve">806-W2593P395956-0225</t>
  </si>
  <si>
    <t xml:space="preserve">B0GQ3TB8FD</t>
  </si>
  <si>
    <t xml:space="preserve">806-W2580S00077</t>
  </si>
  <si>
    <t xml:space="preserve">B0GQ9KQGJP</t>
  </si>
  <si>
    <t xml:space="preserve">806-W2580S00091</t>
  </si>
  <si>
    <t xml:space="preserve">B0GQ8DY28Q</t>
  </si>
  <si>
    <t xml:space="preserve">806-W2593P367052-0225</t>
  </si>
  <si>
    <t xml:space="preserve">B0GQ3X37YX</t>
  </si>
  <si>
    <t xml:space="preserve">809-W2593P437117</t>
  </si>
  <si>
    <t xml:space="preserve">B0GQGZPLF1</t>
  </si>
  <si>
    <t xml:space="preserve">809-W2593P437118</t>
  </si>
  <si>
    <t xml:space="preserve">B0GQGSHPVJ</t>
  </si>
  <si>
    <t xml:space="preserve">809-W2593P437121</t>
  </si>
  <si>
    <t xml:space="preserve">B0GQGZH3P7</t>
  </si>
  <si>
    <t xml:space="preserve">809-W2593P409122-W</t>
  </si>
  <si>
    <t xml:space="preserve">B0GR59NSMQ</t>
  </si>
  <si>
    <t xml:space="preserve">809-W2593P409123-N</t>
  </si>
  <si>
    <t xml:space="preserve">B0GR4PL62T</t>
  </si>
  <si>
    <t xml:space="preserve">806-W2580S00074</t>
  </si>
  <si>
    <t xml:space="preserve">B0GR9R374K</t>
  </si>
  <si>
    <t xml:space="preserve">806-W2580S00075</t>
  </si>
  <si>
    <t xml:space="preserve">B0GR9RGT3Z</t>
  </si>
  <si>
    <t xml:space="preserve">809-W2593P437109</t>
  </si>
  <si>
    <t xml:space="preserve">B0GR9J9GWW</t>
  </si>
  <si>
    <t xml:space="preserve">809-W2593P457237</t>
  </si>
  <si>
    <t xml:space="preserve">B0GR97DWWR</t>
  </si>
  <si>
    <t xml:space="preserve">809-W2580S00049-TX</t>
  </si>
  <si>
    <t xml:space="preserve">B0GRH21NXT</t>
  </si>
  <si>
    <t xml:space="preserve">809-W2580S00050-TX</t>
  </si>
  <si>
    <t xml:space="preserve">B0GRGR7DKR</t>
  </si>
  <si>
    <t xml:space="preserve">809-W2580S00074-F</t>
  </si>
  <si>
    <t xml:space="preserve">B0GRGTCHRH</t>
  </si>
  <si>
    <t xml:space="preserve">809-W2580S00075-F</t>
  </si>
  <si>
    <t xml:space="preserve">B0GRGRWHNG</t>
  </si>
  <si>
    <t xml:space="preserve">809-W2580S00077-F</t>
  </si>
  <si>
    <t xml:space="preserve">B0GRGMGJHM</t>
  </si>
  <si>
    <t xml:space="preserve">809-W2580S00091-Q</t>
  </si>
  <si>
    <t xml:space="preserve">B0GRGX8KWC</t>
  </si>
  <si>
    <t xml:space="preserve">809-W3752S00001-B</t>
  </si>
  <si>
    <t xml:space="preserve">B0GRNK8H5Q</t>
  </si>
  <si>
    <t xml:space="preserve">809-W3752S00004-BN</t>
  </si>
  <si>
    <t xml:space="preserve">B0GRNDLH71</t>
  </si>
  <si>
    <t xml:space="preserve">806-W2593P409122-0309</t>
  </si>
  <si>
    <t xml:space="preserve">B0GRTH24BW</t>
  </si>
  <si>
    <t xml:space="preserve">806-W2593P409123-0309</t>
  </si>
  <si>
    <t xml:space="preserve">B0GRTP3V47</t>
  </si>
  <si>
    <t xml:space="preserve">806-W504P287642</t>
  </si>
  <si>
    <t xml:space="preserve">B0GRTHZBDH</t>
  </si>
  <si>
    <t xml:space="preserve">806-W504P287643</t>
  </si>
  <si>
    <t xml:space="preserve">B0GRV87QTR</t>
  </si>
  <si>
    <t xml:space="preserve">806-W504P287651</t>
  </si>
  <si>
    <t xml:space="preserve">B0GRTP47R5</t>
  </si>
  <si>
    <t xml:space="preserve">806-W504P287652</t>
  </si>
  <si>
    <t xml:space="preserve">B0GRTPMBD4</t>
  </si>
  <si>
    <t xml:space="preserve">806-W504P287657</t>
  </si>
  <si>
    <t xml:space="preserve">B0GRTKLB82</t>
  </si>
  <si>
    <t xml:space="preserve">806-W504P287658</t>
  </si>
  <si>
    <t xml:space="preserve">B0GRTP8DSP</t>
  </si>
  <si>
    <t xml:space="preserve">806-W504P411197</t>
  </si>
  <si>
    <t xml:space="preserve">B0GRTFN83L</t>
  </si>
  <si>
    <t xml:space="preserve">806-W504P411198</t>
  </si>
  <si>
    <t xml:space="preserve">B0GRTNWNQ9</t>
  </si>
  <si>
    <t xml:space="preserve">806-W504P411200</t>
  </si>
  <si>
    <t xml:space="preserve">B0GRTBMDMC</t>
  </si>
  <si>
    <t xml:space="preserve">809-N820S00074E</t>
  </si>
  <si>
    <t xml:space="preserve">B0GSQQV7WL</t>
  </si>
  <si>
    <t xml:space="preserve">809-N820S00074H</t>
  </si>
  <si>
    <t xml:space="preserve">B0GSQT3P1V</t>
  </si>
  <si>
    <t xml:space="preserve">809-N820S00074P</t>
  </si>
  <si>
    <t xml:space="preserve">B0GSR3QKWX</t>
  </si>
  <si>
    <t xml:space="preserve">809-W697P435880</t>
  </si>
  <si>
    <t xml:space="preserve">B0GSQRVZKR</t>
  </si>
  <si>
    <t xml:space="preserve">809-W697P435882</t>
  </si>
  <si>
    <t xml:space="preserve">B0GSQWJ5MV</t>
  </si>
  <si>
    <t xml:space="preserve">809-W697P435884</t>
  </si>
  <si>
    <t xml:space="preserve">B0GSQXRZJW</t>
  </si>
  <si>
    <t xml:space="preserve">806-N733P422478D</t>
  </si>
  <si>
    <t xml:space="preserve">B0GSJW2FMR</t>
  </si>
  <si>
    <t xml:space="preserve">806-N733P422478E</t>
  </si>
  <si>
    <t xml:space="preserve">B0GSJZ3S78</t>
  </si>
  <si>
    <t xml:space="preserve">806-N733P422478P</t>
  </si>
  <si>
    <t xml:space="preserve">B0GSK614KM</t>
  </si>
  <si>
    <t xml:space="preserve">806-N733P422479D</t>
  </si>
  <si>
    <t xml:space="preserve">B0GSK5DYKZ</t>
  </si>
  <si>
    <t xml:space="preserve">806-N733P422479E</t>
  </si>
  <si>
    <t xml:space="preserve">B0GSK5VJ47</t>
  </si>
  <si>
    <t xml:space="preserve">806-N733P422479P</t>
  </si>
  <si>
    <t xml:space="preserve">B0GSK3Q74Y</t>
  </si>
  <si>
    <t xml:space="preserve">806-N733P422480D</t>
  </si>
  <si>
    <t xml:space="preserve">B0GSK33T6P</t>
  </si>
  <si>
    <t xml:space="preserve">806-N733P422480E</t>
  </si>
  <si>
    <t xml:space="preserve">B0GSK5XWSF</t>
  </si>
  <si>
    <t xml:space="preserve">806-N733P422480P</t>
  </si>
  <si>
    <t xml:space="preserve">B0GSK12CWS</t>
  </si>
  <si>
    <t xml:space="preserve">809-N708P407962E</t>
  </si>
  <si>
    <t xml:space="preserve">B0GSW33V1D</t>
  </si>
  <si>
    <t xml:space="preserve">809-N708P407962K</t>
  </si>
  <si>
    <t xml:space="preserve">B0GSW2C6C7</t>
  </si>
  <si>
    <t xml:space="preserve">809-N708P407962P</t>
  </si>
  <si>
    <t xml:space="preserve">B0GSVMW93Q</t>
  </si>
  <si>
    <t xml:space="preserve">809-N708P407963E</t>
  </si>
  <si>
    <t xml:space="preserve">B0GSW2MY9D</t>
  </si>
  <si>
    <t xml:space="preserve">809-N708P407963K</t>
  </si>
  <si>
    <t xml:space="preserve">B0GSVVFMJT</t>
  </si>
  <si>
    <t xml:space="preserve">809-N820S00077H-F</t>
  </si>
  <si>
    <t xml:space="preserve">B0GSQXWYMJ</t>
  </si>
  <si>
    <t xml:space="preserve">809-N820S00077K-F</t>
  </si>
  <si>
    <t xml:space="preserve">B0GSR7H88B</t>
  </si>
  <si>
    <t xml:space="preserve">809-N820S00078H-Q</t>
  </si>
  <si>
    <t xml:space="preserve">B0GSR68XPH</t>
  </si>
  <si>
    <t xml:space="preserve">809-N820S00078K-Q</t>
  </si>
  <si>
    <t xml:space="preserve">B0GSR7LPZK</t>
  </si>
  <si>
    <t xml:space="preserve">809-W1820P420816</t>
  </si>
  <si>
    <t xml:space="preserve">B0GSVP3LQW</t>
  </si>
  <si>
    <t xml:space="preserve">W1820P420816</t>
  </si>
  <si>
    <t xml:space="preserve">809-W3752P430830</t>
  </si>
  <si>
    <t xml:space="preserve">B0GSVZYJFP</t>
  </si>
  <si>
    <t xml:space="preserve">W3752P430830</t>
  </si>
  <si>
    <t xml:space="preserve">809-W3752S00006</t>
  </si>
  <si>
    <t xml:space="preserve">B0GSRHJZ1C</t>
  </si>
  <si>
    <t xml:space="preserve">W3752S00006</t>
  </si>
  <si>
    <t xml:space="preserve">809-SF000199AAA</t>
  </si>
  <si>
    <t xml:space="preserve">B0GSYXQFJK</t>
  </si>
  <si>
    <t xml:space="preserve">809-SF000199AAE</t>
  </si>
  <si>
    <t xml:space="preserve">B0GSYSZPK9</t>
  </si>
  <si>
    <t xml:space="preserve">809-SF000199AAZ</t>
  </si>
  <si>
    <t xml:space="preserve">B0GSYX9LTV</t>
  </si>
  <si>
    <t xml:space="preserve">809-W1361S00035</t>
  </si>
  <si>
    <t xml:space="preserve">B0GSYCKK6Q</t>
  </si>
  <si>
    <t xml:space="preserve">W1361S00035</t>
  </si>
  <si>
    <t xml:space="preserve">809-W1361S00036</t>
  </si>
  <si>
    <t xml:space="preserve">B0GSYQLRCJ</t>
  </si>
  <si>
    <t xml:space="preserve">W1361S00036</t>
  </si>
  <si>
    <t xml:space="preserve">809-W1361S00037</t>
  </si>
  <si>
    <t xml:space="preserve">B0GSY7DV9B</t>
  </si>
  <si>
    <t xml:space="preserve">W1361S00037</t>
  </si>
  <si>
    <t xml:space="preserve">809-W1361S00038</t>
  </si>
  <si>
    <t xml:space="preserve">B0GSYST1SD</t>
  </si>
  <si>
    <t xml:space="preserve">W1361S00038</t>
  </si>
  <si>
    <t xml:space="preserve">809-W1361S00039</t>
  </si>
  <si>
    <t xml:space="preserve">B0GSYMFDMX</t>
  </si>
  <si>
    <t xml:space="preserve">W1361S00039</t>
  </si>
  <si>
    <t xml:space="preserve">806-W2580S00072</t>
  </si>
  <si>
    <t xml:space="preserve">B0GT52MQSQ</t>
  </si>
  <si>
    <t xml:space="preserve">806-W2580S00073</t>
  </si>
  <si>
    <t xml:space="preserve">B0GT59LWBX</t>
  </si>
  <si>
    <t xml:space="preserve">809-LT000282AAB</t>
  </si>
  <si>
    <t xml:space="preserve">B0GSZRXY5Y</t>
  </si>
  <si>
    <t xml:space="preserve">LT000282AAB</t>
  </si>
  <si>
    <t xml:space="preserve">809-LT000282AAE</t>
  </si>
  <si>
    <t xml:space="preserve">B0GSZR7KM8</t>
  </si>
  <si>
    <t xml:space="preserve">LT000282AAE</t>
  </si>
  <si>
    <t xml:space="preserve">809-LT000282AAH</t>
  </si>
  <si>
    <t xml:space="preserve">B0GSZW5W47</t>
  </si>
  <si>
    <t xml:space="preserve">LT000282AAH</t>
  </si>
  <si>
    <t xml:space="preserve">809-LT000283AAC</t>
  </si>
  <si>
    <t xml:space="preserve">B0GT3ZDD6D</t>
  </si>
  <si>
    <t xml:space="preserve">809-LT000283AAR</t>
  </si>
  <si>
    <t xml:space="preserve">B0GT3MHBSM</t>
  </si>
  <si>
    <t xml:space="preserve">809-LT000284AAC</t>
  </si>
  <si>
    <t xml:space="preserve">B0GT3XHCXC</t>
  </si>
  <si>
    <t xml:space="preserve">809-LT000284AAR</t>
  </si>
  <si>
    <t xml:space="preserve">B0GT3Z34FF</t>
  </si>
  <si>
    <t xml:space="preserve">809-N708P407963P</t>
  </si>
  <si>
    <t xml:space="preserve">B0GSVTVWNW</t>
  </si>
  <si>
    <t xml:space="preserve">809-SF000200AAA</t>
  </si>
  <si>
    <t xml:space="preserve">B0GSZFZ11Z</t>
  </si>
  <si>
    <t xml:space="preserve">809-SF000200AAB</t>
  </si>
  <si>
    <t xml:space="preserve">B0GSZ9RGSY</t>
  </si>
  <si>
    <t xml:space="preserve">809-SF000200AAH</t>
  </si>
  <si>
    <t xml:space="preserve">B0GSZL7K1D</t>
  </si>
  <si>
    <t xml:space="preserve">809-W2580S00072</t>
  </si>
  <si>
    <t xml:space="preserve">B0GT4NNCTC</t>
  </si>
  <si>
    <t xml:space="preserve">809-W2580S00073</t>
  </si>
  <si>
    <t xml:space="preserve">B0GT4G53R1</t>
  </si>
  <si>
    <t xml:space="preserve">809-LT000158AAE</t>
  </si>
  <si>
    <t xml:space="preserve">B0GV3WYXNF</t>
  </si>
  <si>
    <t xml:space="preserve">LT000158AAE</t>
  </si>
  <si>
    <t xml:space="preserve">809-LT000158AAK</t>
  </si>
  <si>
    <t xml:space="preserve">B0GV43MLFQ</t>
  </si>
  <si>
    <t xml:space="preserve">LT000158AAK</t>
  </si>
  <si>
    <t xml:space="preserve">809-LT000159AAE</t>
  </si>
  <si>
    <t xml:space="preserve">B0GV3XQ9BW</t>
  </si>
  <si>
    <t xml:space="preserve">LT000159AAE</t>
  </si>
  <si>
    <t xml:space="preserve">809-LT000159AAK</t>
  </si>
  <si>
    <t xml:space="preserve">B0GV45GNWV</t>
  </si>
  <si>
    <t xml:space="preserve">LT000159AAK</t>
  </si>
  <si>
    <t xml:space="preserve">809-LT000377AAC</t>
  </si>
  <si>
    <t xml:space="preserve">B0GV43JZP3</t>
  </si>
  <si>
    <t xml:space="preserve">LT000377AAC</t>
  </si>
  <si>
    <t xml:space="preserve">809-LT000377AAI</t>
  </si>
  <si>
    <t xml:space="preserve">B0GV45YB56</t>
  </si>
  <si>
    <t xml:space="preserve">LT000377AAI</t>
  </si>
  <si>
    <t xml:space="preserve">809-LT000377AAJ</t>
  </si>
  <si>
    <t xml:space="preserve">B0GV45KVXT</t>
  </si>
  <si>
    <t xml:space="preserve">LT000377AAJ</t>
  </si>
  <si>
    <t xml:space="preserve">809-W2593P406940</t>
  </si>
  <si>
    <t xml:space="preserve">B0GV7SW88Z</t>
  </si>
  <si>
    <t xml:space="preserve">809-W2593P406939</t>
  </si>
  <si>
    <t xml:space="preserve">B0GV7MVW5P</t>
  </si>
  <si>
    <t xml:space="preserve">809-W2593P406937</t>
  </si>
  <si>
    <t xml:space="preserve">B0GV7BGTZH</t>
  </si>
  <si>
    <t xml:space="preserve">806-W2580P421569</t>
  </si>
  <si>
    <t xml:space="preserve">B0GV39RYPF</t>
  </si>
  <si>
    <t xml:space="preserve">W2580P421569</t>
  </si>
  <si>
    <t xml:space="preserve">806-N733P439489K</t>
  </si>
  <si>
    <t xml:space="preserve">B0GWZGW588</t>
  </si>
  <si>
    <t xml:space="preserve">806-N733P439495K</t>
  </si>
  <si>
    <t xml:space="preserve">B0GWZDV39J</t>
  </si>
  <si>
    <t xml:space="preserve">806-N733S439498A</t>
  </si>
  <si>
    <t xml:space="preserve">B0GWZMRTDS</t>
  </si>
  <si>
    <t xml:space="preserve">N733S439498A</t>
  </si>
  <si>
    <t xml:space="preserve">806-N733S439498N</t>
  </si>
  <si>
    <t xml:space="preserve">B0GWZP6CDL</t>
  </si>
  <si>
    <t xml:space="preserve">N733S439498N</t>
  </si>
  <si>
    <t xml:space="preserve">809-W1413P433364</t>
  </si>
  <si>
    <t xml:space="preserve">B0GWQV9499</t>
  </si>
  <si>
    <t xml:space="preserve">809-W1413P433365</t>
  </si>
  <si>
    <t xml:space="preserve">B0GWQSNHZL</t>
  </si>
  <si>
    <t xml:space="preserve">809-W1413P433366</t>
  </si>
  <si>
    <t xml:space="preserve">B0GWQTKXBG</t>
  </si>
  <si>
    <t xml:space="preserve">809-W1413P433367</t>
  </si>
  <si>
    <t xml:space="preserve">B0GWQWHZVM</t>
  </si>
  <si>
    <t xml:space="preserve">809-W1413S00185-0411</t>
  </si>
  <si>
    <t xml:space="preserve">B0GWSQYS4G</t>
  </si>
  <si>
    <t xml:space="preserve">W1413S00185</t>
  </si>
  <si>
    <t xml:space="preserve">809-W1413S00186-0411</t>
  </si>
  <si>
    <t xml:space="preserve">B0GWT6ST3M</t>
  </si>
  <si>
    <t xml:space="preserve">W1413S00186</t>
  </si>
  <si>
    <t xml:space="preserve">809-W1413S00187-0411</t>
  </si>
  <si>
    <t xml:space="preserve">B0GWSTK1HL</t>
  </si>
  <si>
    <t xml:space="preserve">W1413S00187</t>
  </si>
  <si>
    <t xml:space="preserve">809-WY000485AAA</t>
  </si>
  <si>
    <t xml:space="preserve">B0GWQHGR38</t>
  </si>
  <si>
    <t xml:space="preserve">809-WY000485AAC</t>
  </si>
  <si>
    <t xml:space="preserve">B0GWQBND8X</t>
  </si>
  <si>
    <t xml:space="preserve">809-WY000485AAE</t>
  </si>
  <si>
    <t xml:space="preserve">B0GWQJXKX7</t>
  </si>
  <si>
    <t xml:space="preserve">809-SJ000158AAB</t>
  </si>
  <si>
    <t xml:space="preserve">B0GXB7R6KH</t>
  </si>
  <si>
    <t xml:space="preserve">809-SJ000158AAK</t>
  </si>
  <si>
    <t xml:space="preserve">B0GXB89DH1</t>
  </si>
  <si>
    <t xml:space="preserve">809-W1670S00030</t>
  </si>
  <si>
    <t xml:space="preserve">B0GX9QGM3V</t>
  </si>
  <si>
    <t xml:space="preserve">809-W1670S00031</t>
  </si>
  <si>
    <t xml:space="preserve">B0GX9PZW4H</t>
  </si>
  <si>
    <t xml:space="preserve">806-W2593S00063</t>
  </si>
  <si>
    <t xml:space="preserve">B0GXZRRFCL</t>
  </si>
  <si>
    <t xml:space="preserve">806-W2593S00064</t>
  </si>
  <si>
    <t xml:space="preserve">B0GXZCTR1H</t>
  </si>
  <si>
    <t xml:space="preserve">809-LP000289AAC</t>
  </si>
  <si>
    <t xml:space="preserve">B0GY4VM9FQ</t>
  </si>
  <si>
    <t xml:space="preserve">809-LP000289AAJ</t>
  </si>
  <si>
    <t xml:space="preserve">B0GY4MMVNN</t>
  </si>
  <si>
    <t xml:space="preserve">809-LP000290AAC</t>
  </si>
  <si>
    <t xml:space="preserve">B0GY4GMS72</t>
  </si>
  <si>
    <t xml:space="preserve">809-LP000290AAJ</t>
  </si>
  <si>
    <t xml:space="preserve">B0GY51Z185</t>
  </si>
  <si>
    <t xml:space="preserve">809-N820S00083C</t>
  </si>
  <si>
    <t xml:space="preserve">B0GYPHFQXQ</t>
  </si>
  <si>
    <t xml:space="preserve">N820S00083C</t>
  </si>
  <si>
    <t xml:space="preserve">809-N820S00083I</t>
  </si>
  <si>
    <t xml:space="preserve">B0GYPP9RGD</t>
  </si>
  <si>
    <t xml:space="preserve">N820S00083I</t>
  </si>
  <si>
    <t xml:space="preserve">809-N820S00083J</t>
  </si>
  <si>
    <t xml:space="preserve">B0GYPCCPFJ</t>
  </si>
  <si>
    <t xml:space="preserve">N820S00083J</t>
  </si>
  <si>
    <t xml:space="preserve">809-W2593S00063</t>
  </si>
  <si>
    <t xml:space="preserve">B0GY4MCGSS</t>
  </si>
  <si>
    <t xml:space="preserve">809-W2593S00064</t>
  </si>
  <si>
    <t xml:space="preserve">B0GY4TKS7S</t>
  </si>
  <si>
    <t xml:space="preserve">809-W2593S00068</t>
  </si>
  <si>
    <t xml:space="preserve">B0GY4DN797</t>
  </si>
  <si>
    <t xml:space="preserve">809-W2593S00069</t>
  </si>
  <si>
    <t xml:space="preserve">B0GY495F1V</t>
  </si>
  <si>
    <t xml:space="preserve">809-W697S00041</t>
  </si>
  <si>
    <t xml:space="preserve">B0GY4PHW86</t>
  </si>
  <si>
    <t xml:space="preserve">809-W697S00042</t>
  </si>
  <si>
    <t xml:space="preserve">B0GY4JHD4T</t>
  </si>
  <si>
    <t xml:space="preserve">806-W2593P367066</t>
  </si>
  <si>
    <t xml:space="preserve">B0GYXQQW66</t>
  </si>
  <si>
    <t xml:space="preserve">806-W2593S00068-0430</t>
  </si>
  <si>
    <t xml:space="preserve">B0GZ2WDRDM</t>
  </si>
  <si>
    <t xml:space="preserve">806-W2593S00069-0430</t>
  </si>
  <si>
    <t xml:space="preserve">B0GZ2FTLSH</t>
  </si>
  <si>
    <t xml:space="preserve">809-W2593P444991</t>
  </si>
  <si>
    <t xml:space="preserve">B0GZJQ91JH</t>
  </si>
  <si>
    <t xml:space="preserve">809-W2593P444992</t>
  </si>
  <si>
    <t xml:space="preserve">B0GZJPWYGQ</t>
  </si>
  <si>
    <t xml:space="preserve">809-W2593P444997</t>
  </si>
  <si>
    <t xml:space="preserve">B0GZJZTS1V</t>
  </si>
  <si>
    <t xml:space="preserve">809-W2593P444998</t>
  </si>
  <si>
    <t xml:space="preserve">B0GZJZ48CC</t>
  </si>
  <si>
    <t xml:space="preserve">809-W2593S00066</t>
  </si>
  <si>
    <t xml:space="preserve">B0GZKCR39X</t>
  </si>
  <si>
    <t xml:space="preserve">809-W2593S00067</t>
  </si>
  <si>
    <t xml:space="preserve">B0GZKH8KGH</t>
  </si>
  <si>
    <t xml:space="preserve">B0H1CQX6HG</t>
  </si>
  <si>
    <t xml:space="preserve">B0H1CSYLJY</t>
  </si>
  <si>
    <t xml:space="preserve">B0H1CS5TS9</t>
  </si>
  <si>
    <t xml:space="preserve">806-LP000378AAP</t>
  </si>
  <si>
    <t xml:space="preserve">B0H1CK3MDF</t>
  </si>
  <si>
    <t xml:space="preserve">LP000378AAP</t>
  </si>
  <si>
    <t xml:space="preserve">B0H1RKPRC4</t>
  </si>
  <si>
    <t xml:space="preserve">B0H1RN47Z4</t>
  </si>
  <si>
    <t xml:space="preserve">B0H1RP5RCP</t>
  </si>
  <si>
    <t xml:space="preserve">B0H1RHFD3V</t>
  </si>
  <si>
    <t xml:space="preserve">809-W504P425951</t>
  </si>
  <si>
    <t xml:space="preserve">B0H1R98PJQ</t>
  </si>
  <si>
    <t xml:space="preserve">809-W504P425956</t>
  </si>
  <si>
    <t xml:space="preserve">B0H1RGBM14</t>
  </si>
  <si>
    <t xml:space="preserve">809-W504P425958</t>
  </si>
  <si>
    <t xml:space="preserve">B0H1R5Y928</t>
  </si>
  <si>
    <t xml:space="preserve">809-W504P425961</t>
  </si>
  <si>
    <t xml:space="preserve">B0H1RN4SKN</t>
  </si>
  <si>
    <t xml:space="preserve">809-W504P425962</t>
  </si>
  <si>
    <t xml:space="preserve">B0H1QZWSSV</t>
  </si>
  <si>
    <t xml:space="preserve">809-W504P425970</t>
  </si>
  <si>
    <t xml:space="preserve">B0H1R8WTG4</t>
  </si>
  <si>
    <t xml:space="preserve">809-W504P425978</t>
  </si>
  <si>
    <t xml:space="preserve">B0H1RB4413</t>
  </si>
  <si>
    <t xml:space="preserve">809-W504P425980</t>
  </si>
  <si>
    <t xml:space="preserve">B0H1RBXKKJ</t>
  </si>
  <si>
    <t xml:space="preserve">809-W504P425982</t>
  </si>
  <si>
    <t xml:space="preserve">B0H1RJ1MNC</t>
  </si>
  <si>
    <t xml:space="preserve">809-W5219S00001</t>
  </si>
  <si>
    <t xml:space="preserve">B0H1RQYSFS</t>
  </si>
  <si>
    <t xml:space="preserve">809-W5219S00002</t>
  </si>
  <si>
    <t xml:space="preserve">B0H1RL5QZY</t>
  </si>
  <si>
    <t xml:space="preserve">809-W5219S00003</t>
  </si>
  <si>
    <t xml:space="preserve">B0H1RDCHJD</t>
  </si>
  <si>
    <t xml:space="preserve">809-W5219S00004</t>
  </si>
  <si>
    <t xml:space="preserve">B0H1RD7L18</t>
  </si>
  <si>
    <t xml:space="preserve">806-W2593P445112</t>
  </si>
  <si>
    <t xml:space="preserve">B0H25L8853</t>
  </si>
  <si>
    <t xml:space="preserve">809-W1820S00064</t>
  </si>
  <si>
    <t xml:space="preserve">B0H1X2JGK7</t>
  </si>
  <si>
    <t xml:space="preserve">W1820S00064</t>
  </si>
  <si>
    <t xml:space="preserve">809-W1820S00065</t>
  </si>
  <si>
    <t xml:space="preserve">B0H1WWW1C4</t>
  </si>
  <si>
    <t xml:space="preserve">W1820S00065</t>
  </si>
  <si>
    <t xml:space="preserve">809-W2593P430278</t>
  </si>
  <si>
    <t xml:space="preserve">B0H1WM2BF7</t>
  </si>
  <si>
    <t xml:space="preserve">809-W2593P430280</t>
  </si>
  <si>
    <t xml:space="preserve">B0H1WL6FFW</t>
  </si>
  <si>
    <t xml:space="preserve">809-W2593P430285</t>
  </si>
  <si>
    <t xml:space="preserve">B0H1WSQ7C7</t>
  </si>
  <si>
    <t xml:space="preserve">809-W2593P430286</t>
  </si>
  <si>
    <t xml:space="preserve">B0H1WJ5GVT</t>
  </si>
  <si>
    <t xml:space="preserve">809-LP000377AAE</t>
  </si>
  <si>
    <t xml:space="preserve">B0H2HSP575</t>
  </si>
  <si>
    <t xml:space="preserve">LP000377AAE</t>
  </si>
  <si>
    <t xml:space="preserve">809-LP000377AAK</t>
  </si>
  <si>
    <t xml:space="preserve">B0H2HTZHFP</t>
  </si>
  <si>
    <t xml:space="preserve">LP000377AAK</t>
  </si>
  <si>
    <t xml:space="preserve">809-LP000377AAL</t>
  </si>
  <si>
    <t xml:space="preserve">B0H2HWCH6S</t>
  </si>
  <si>
    <t xml:space="preserve">LP000377AAL</t>
  </si>
  <si>
    <t xml:space="preserve">809-LP000377AAP</t>
  </si>
  <si>
    <t xml:space="preserve">B0H2HTMZBX</t>
  </si>
  <si>
    <t xml:space="preserve">LP000377AAP</t>
  </si>
  <si>
    <t xml:space="preserve">809-N733P356043E</t>
  </si>
  <si>
    <t xml:space="preserve">B0H2DR8MBD</t>
  </si>
  <si>
    <t xml:space="preserve">809-N733P356048E</t>
  </si>
  <si>
    <t xml:space="preserve">B0H2DZKF66</t>
  </si>
  <si>
    <t xml:space="preserve">809-N733S436927A</t>
  </si>
  <si>
    <t xml:space="preserve">B0H2DH2J8K</t>
  </si>
  <si>
    <t xml:space="preserve">809-N733S436927C</t>
  </si>
  <si>
    <t xml:space="preserve">B0H2DJNZGL</t>
  </si>
  <si>
    <t xml:space="preserve">809-N733S436927H</t>
  </si>
  <si>
    <t xml:space="preserve">B0H2DFCWBJ</t>
  </si>
  <si>
    <t xml:space="preserve">809-W504P426264</t>
  </si>
  <si>
    <t xml:space="preserve">B0H2DKVDQ1</t>
  </si>
  <si>
    <t xml:space="preserve">W504P426264</t>
  </si>
  <si>
    <t xml:space="preserve">809-W504P444380</t>
  </si>
  <si>
    <t xml:space="preserve">B0H2DWT7WZ</t>
  </si>
  <si>
    <t xml:space="preserve">W504P444380</t>
  </si>
  <si>
    <t xml:space="preserve">809-W504P380560</t>
  </si>
  <si>
    <t xml:space="preserve">B0H2LH4JY9</t>
  </si>
  <si>
    <t xml:space="preserve">W504P380560</t>
  </si>
  <si>
    <t xml:space="preserve">809-N736K135556B</t>
  </si>
  <si>
    <t xml:space="preserve">B0H2RPVSNW</t>
  </si>
  <si>
    <t xml:space="preserve">N736K135556B</t>
  </si>
  <si>
    <t xml:space="preserve">809-N736K135556N</t>
  </si>
  <si>
    <t xml:space="preserve">B0H2RNLB4F</t>
  </si>
  <si>
    <t xml:space="preserve">N736K135556N</t>
  </si>
  <si>
    <t xml:space="preserve">809-N736P427759B</t>
  </si>
  <si>
    <t xml:space="preserve">B0H2RPGCDM</t>
  </si>
  <si>
    <t xml:space="preserve">N736P427759B</t>
  </si>
  <si>
    <t xml:space="preserve">809-N736P427759N</t>
  </si>
  <si>
    <t xml:space="preserve">B0H2RHHQRD</t>
  </si>
  <si>
    <t xml:space="preserve">N736P427759N</t>
  </si>
  <si>
    <t xml:space="preserve">809-N736Q135758B</t>
  </si>
  <si>
    <t xml:space="preserve">B0H2RT3RKV</t>
  </si>
  <si>
    <t xml:space="preserve">N736Q135758B</t>
  </si>
  <si>
    <t xml:space="preserve">809-N736Q135758N</t>
  </si>
  <si>
    <t xml:space="preserve">B0H2RLF183</t>
  </si>
  <si>
    <t xml:space="preserve">N736Q135758N</t>
  </si>
  <si>
    <t xml:space="preserve">809-N728P458089B</t>
  </si>
  <si>
    <t xml:space="preserve">B0H2S58MZJ</t>
  </si>
  <si>
    <t xml:space="preserve">N728P458089B</t>
  </si>
  <si>
    <t xml:space="preserve">809-N728P458089W</t>
  </si>
  <si>
    <t xml:space="preserve">B0H2S1XCGK</t>
  </si>
  <si>
    <t xml:space="preserve">N728P458089W</t>
  </si>
  <si>
    <t xml:space="preserve">809-N728P458089Z</t>
  </si>
  <si>
    <t xml:space="preserve">B0H2S3Z21J</t>
  </si>
  <si>
    <t xml:space="preserve">N728P458089Z</t>
  </si>
  <si>
    <t xml:space="preserve">809-N728P458234B</t>
  </si>
  <si>
    <t xml:space="preserve">B0H2S29RDD</t>
  </si>
  <si>
    <t xml:space="preserve">N728P458234B</t>
  </si>
  <si>
    <t xml:space="preserve">809-N728P458234N</t>
  </si>
  <si>
    <t xml:space="preserve">B0H2S4V2N9</t>
  </si>
  <si>
    <t xml:space="preserve">N728P458234N</t>
  </si>
  <si>
    <t xml:space="preserve">809-N728P458234W</t>
  </si>
  <si>
    <t xml:space="preserve">B0H2S65XYT</t>
  </si>
  <si>
    <t xml:space="preserve">N728P458234W</t>
  </si>
  <si>
    <t xml:space="preserve">809-N728P458234Z</t>
  </si>
  <si>
    <t xml:space="preserve">B0H2S1YX61</t>
  </si>
  <si>
    <t xml:space="preserve">N728P458234Z</t>
  </si>
  <si>
    <t xml:space="preserve">Item Code</t>
  </si>
  <si>
    <t xml:space="preserve">产品名称</t>
  </si>
  <si>
    <t xml:space="preserve">店铺Code</t>
  </si>
  <si>
    <t xml:space="preserve">店铺名称</t>
  </si>
  <si>
    <t xml:space="preserve">单价</t>
  </si>
  <si>
    <t xml:space="preserve">优惠单价</t>
  </si>
  <si>
    <t xml:space="preserve">折扣率</t>
  </si>
  <si>
    <t xml:space="preserve">优惠结束时间</t>
  </si>
  <si>
    <t xml:space="preserve">单件物流费（一件代发）</t>
  </si>
  <si>
    <t xml:space="preserve">总价（一件代发）</t>
  </si>
  <si>
    <t xml:space="preserve">可售库存</t>
  </si>
  <si>
    <t xml:space="preserve">在途库存</t>
  </si>
  <si>
    <t xml:space="preserve">预计到库时间</t>
  </si>
  <si>
    <t xml:space="preserve">97.4"W 4-Piece Wall Unit Entertainment Center with Bookshelf for TVs Up to 70", TV Stand with Adjustable Shelf, Mid-Century Media Console with Bridge for Living Room, White (OLD SKU: N721S000048K)</t>
  </si>
  <si>
    <t xml:space="preserve">N721</t>
  </si>
  <si>
    <t xml:space="preserve">On-Trend</t>
  </si>
  <si>
    <t xml:space="preserve">100+</t>
  </si>
  <si>
    <t xml:space="preserve">2026-05-31 ~ 2026-06-07</t>
  </si>
  <si>
    <t xml:space="preserve">97.4"W Elegant 4-Piece Wall Unit Entertainment Center with Bookshelf for TVs Up to 70", Versatile TV Stand with Adjustable Shelf, Mid-Century Media Console for Living Room, Black(OLD SKU:N721S000048B)</t>
  </si>
  <si>
    <t xml:space="preserve">Full Size Loft Bed with Shelves, Storage Staircase, Small Wardrobe and White LED Light, White(Old SKU:N7090000472K)</t>
  </si>
  <si>
    <t xml:space="preserve">N709</t>
  </si>
  <si>
    <t xml:space="preserve">WM Store</t>
  </si>
  <si>
    <t xml:space="preserve">2026-06-16 ~ 2026-06-23</t>
  </si>
  <si>
    <t xml:space="preserve">Wood Full Size Loft Bed with Built-in Wardrobe, Desk, Storage Shelves and Drawers, Walnut(Old SKU:GX000466AAD)</t>
  </si>
  <si>
    <t xml:space="preserve">2026-06-07 ~ 2026-06-14</t>
  </si>
  <si>
    <t xml:space="preserve">N899P452426C</t>
  </si>
  <si>
    <t xml:space="preserve">Upholstered Floor Daybed with Removable Guardrails,Compatible with standard US toddler mattresses , Safety Toddler Bed with High Headboard &amp; Footboard, Orange</t>
  </si>
  <si>
    <t xml:space="preserve">N899</t>
  </si>
  <si>
    <t xml:space="preserve">Funio Furniture</t>
  </si>
  <si>
    <t xml:space="preserve">Full Size Daybed Velvet Upholstered Sofa Bed with High Side Panels and Side Entrance, Space-Saving Guest Bed with Storage Pockets, Gray</t>
  </si>
  <si>
    <t xml:space="preserve">N737</t>
  </si>
  <si>
    <t xml:space="preserve">Lucky World</t>
  </si>
  <si>
    <t xml:space="preserve">Full Size Daybed Velvet Upholstered Sofa Bed with High Side Panels and Side Entrance, Space-Saving Guest Bed with Storage Pockets, Pink</t>
  </si>
  <si>
    <t xml:space="preserve">28" Fluted Wine Bar Cabinet with 8-Grid Wine Rack, 5-Level Adjustable Shelves, 2 Glass Holders, Smoothly Sliding Tambour Doors, 4 Hidden Storage Space on the Side,Modern Liquor Coffee Station, Natural</t>
  </si>
  <si>
    <t xml:space="preserve">N728</t>
  </si>
  <si>
    <t xml:space="preserve">J Success</t>
  </si>
  <si>
    <t xml:space="preserve">28" Fluted Wine Bar Cabinet with 8-Grid Wine Rack, 5-Level Adjustable Shelves, 2 Glass Holders, Smoothly Sliding Tambour Doors, 4 Hidden Storage Space on the Side, Modern Liquor Coffee Station, Black</t>
  </si>
  <si>
    <t xml:space="preserve">28" Fluted Wine Bar Cabinet with 8-Grid Wine Rack, 5-Level Adjustable Shelves, 2 Glass Holders, Smoothly Sliding Tambour Doors, 4 Hidden Storage Space on the Side, Modern Liquor Coffee Station, White</t>
  </si>
  <si>
    <t xml:space="preserve">28" Fluted Wine Bar Cabinet with 8-Grid Wine Rack, 5-Level Adjustable Shelves, 2 Glass Holders, Smoothly Sliding Tambour Doors, 4 Hidden Storage Space on the Side, Modern Liquor Coffee Station, Walnut</t>
  </si>
  <si>
    <t xml:space="preserve">39" Fluted Liquor &amp; Coffee Bar Cabinet with 6 Wine Racks and 3 Glass Holders, Mid-Century Modern Bar Cabinet with A Large Storage Drawer ,4 Hidden Storage Space on the Side , Walnut</t>
  </si>
  <si>
    <t xml:space="preserve">39" Fluted Liquor &amp; Coffee Bar Cabinet with 6 Wine Racks and 3 Glass Holders, Mid-Century Modern Bar Cabinet with A Large Storage Drawer ,4 Hidden Storage Space on the Side , Black</t>
  </si>
  <si>
    <t xml:space="preserve">39" Fluted Liquor &amp; Coffee Bar Cabinet with 6 Wine Racks and 3 Glass Holders, Mid-Century Modern Bar Cabinet with A Large Storage Drawer ,4 Hidden Storage Space on the Side , White</t>
  </si>
  <si>
    <t xml:space="preserve">Full Size Daybed Velvet Upholstered Sofa Bed with High Side Panels and Side Entrance, Space-Saving Guest Bed with Storage Pockets, Beige</t>
  </si>
  <si>
    <t xml:space="preserve">2026-05-24 ~ 2026-05-31</t>
  </si>
  <si>
    <t xml:space="preserve">Twin Size Daybed Velvet Upholstered Sofa Bed with High Side Panels and Side Entrance, Space-Saving Guest Bed with Storage Pockets, Gray</t>
  </si>
  <si>
    <t xml:space="preserve">50+</t>
  </si>
  <si>
    <t xml:space="preserve">Twin Size Daybed Velvet Upholstered Sofa Bed with High Side Panels and Side Entrance, Space-Saving Guest Bed with Storage Pockets, Pink</t>
  </si>
  <si>
    <t xml:space="preserve">Twin Size Daybed Velvet Upholstered Sofa Bed with High Side Panels and Side Entrance, Space-Saving Guest Bed with Storage Pockets, Beige</t>
  </si>
  <si>
    <t xml:space="preserve">W5819S00010</t>
  </si>
  <si>
    <t xml:space="preserve">King Size Platform Bed Frame, Spindle Bed with Curved Tall Headboard, No Box Spring Needed, Retro Four Poster Bed, Walnut</t>
  </si>
  <si>
    <t xml:space="preserve">W5819</t>
  </si>
  <si>
    <t xml:space="preserve">Relaxu</t>
  </si>
  <si>
    <t xml:space="preserve">2026-06-13 ~ 2026-06-20</t>
  </si>
  <si>
    <t xml:space="preserve">W5819S00009</t>
  </si>
  <si>
    <t xml:space="preserve">Queen Size Platform Bed Frame, Spindle Bed with Curved Tall Headboard, No Box Spring Needed, Retro Four Poster Bed, Walnut</t>
  </si>
  <si>
    <t xml:space="preserve">Sleeper Sofa, Sectional with Pull-Out Bed, Reversible Chaise, Storage Sectional,  Light Brown breathable  fabric, Small Space Solution, Convertible Sofa Bed, Living Room Furniture, L-Shaped Sofa</t>
  </si>
  <si>
    <t xml:space="preserve">W5568</t>
  </si>
  <si>
    <t xml:space="preserve">East Harvest</t>
  </si>
  <si>
    <t xml:space="preserve">2026-06-09 ~ 2026-06-16</t>
  </si>
  <si>
    <t xml:space="preserve">Sleeper Sofa, Sectional with Pull-Out Bed, Reversible Chaise, Storage Sectional,  Dark Green breathable  fabric, Small Space Solution, Convertible Sofa Bed, Living Room Furniture, L-Shaped Sofa</t>
  </si>
  <si>
    <t xml:space="preserve">Sleeper Sofa, Sectional with Pull-Out Bed, Reversible Chaise, Storage Sectional,  Light Gray breathable  fabric, Small Space Solution, Convertible Sofa Bed, Living Room Furniture, L-Shaped Sofa</t>
  </si>
  <si>
    <t xml:space="preserve">20+</t>
  </si>
  <si>
    <t xml:space="preserve">2026-06-05 ~ 2026-06-12</t>
  </si>
  <si>
    <t xml:space="preserve">Sleeper Sofa, Sectional with Pull-Out Bed, Reversible Chaise, Storage Sectional,  Dark Gray breathable  fabric, Small Space Solution, Convertible Sofa Bed, Living Room Furniture, L-Shaped Sofa</t>
  </si>
  <si>
    <t xml:space="preserve">Sleeper Sofa, Sectional with Pull-Out Bed, Reversible Chaise, Storage Sectional,  Black breathable  fabric, Small Space Solution, Convertible Sofa Bed, Living Room Furniture, L-Shaped Sofa</t>
  </si>
  <si>
    <t xml:space="preserve">2026-06-24 ~ 2026-07-01</t>
  </si>
  <si>
    <t xml:space="preserve">Sleeper Sofa, Sectional with Pull-Out Bed, Reversible Chaise, Storage Sectional,  Olive Green breathable  fabric, Small Space Solution, Convertible Sofa Bed, Living Room Furniture, L-Shaped Sofa</t>
  </si>
  <si>
    <t xml:space="preserve">W3166P484898</t>
  </si>
  <si>
    <t xml:space="preserve">Large Chicken Coop with Run and Nest Box and Removable Tray, Hen House for 4-6 Chickens, Outdoor Weatherproof Small Animal Cages</t>
  </si>
  <si>
    <t xml:space="preserve">W3166</t>
  </si>
  <si>
    <t xml:space="preserve">YIERDE</t>
  </si>
  <si>
    <t xml:space="preserve">200+</t>
  </si>
  <si>
    <t xml:space="preserve">Mid-Century Modern Platform Bed Frame with Upholstered Headboard, Solid Wood Slat Support, No Box Spring Needed, Easy Assembly, King Size, Natural</t>
  </si>
  <si>
    <t xml:space="preserve">N736</t>
  </si>
  <si>
    <t xml:space="preserve">Artistry At Home</t>
  </si>
  <si>
    <t xml:space="preserve">Mid-Century Modern Platform Bed Frame with Upholstered Headboard, Solid Wood Slat Support, No Box Spring Needed, Easy Assembly, King Size, Brown</t>
  </si>
  <si>
    <t xml:space="preserve">Mid-Century Modern Platform Bed Frame with Upholstered Headboard, Solid Wood Slat Support, No Box Spring Needed, Easy Assembly, Queen Size, Brown</t>
  </si>
  <si>
    <t xml:space="preserve">Mid-Century Modern Platform Bed Frame with Upholstered Headboard, Solid Wood Slat Support, No Box Spring Needed, Easy Assembly, Queen Size, Natural</t>
  </si>
  <si>
    <t xml:space="preserve">Mid-Century Modern Platform Bed Frame with Upholstered Headboard, Solid Wood Slat Support, No Box Spring Needed, Easy Assembly, Full Size, Natural</t>
  </si>
  <si>
    <t xml:space="preserve">Mid-Century Modern Platform Bed Frame with Upholstered Headboard, Solid Wood Slat Support, No Box Spring Needed, Easy Assembly, Full Size, Brown</t>
  </si>
  <si>
    <t xml:space="preserve">Wood Full Size Gaming Loft Bed with Desk, Multi-storage Shelves, LED and Charging Station, Dark Gray(Old SKU:SM000374AAE)</t>
  </si>
  <si>
    <t xml:space="preserve">W3213P309352</t>
  </si>
  <si>
    <t xml:space="preserve">5X3 FT Metal Outdoor Storage Shed, Tool Shed with Peaked Roof Waterproof, Lockable Door Compact Metal Tool Shed for Garden, Backyard, Patio, Sundries and Bike Storage, Gray</t>
  </si>
  <si>
    <t xml:space="preserve">W3213</t>
  </si>
  <si>
    <t xml:space="preserve">2026-06-30 22:59</t>
  </si>
  <si>
    <t xml:space="preserve">2026-06-06 ~ 2026-06-13</t>
  </si>
  <si>
    <t xml:space="preserve">W5239P503303</t>
  </si>
  <si>
    <t xml:space="preserve">King Bed frame, Plush Upholstered Platform Bed with Height-Adjustable Headboard, Sturdy Frame and Alats, Quiet Design, No-Spring Mattress Compatible, Easy to Assemble, Brown</t>
  </si>
  <si>
    <t xml:space="preserve">W5239</t>
  </si>
  <si>
    <t xml:space="preserve">BED COMFORTABLE</t>
  </si>
  <si>
    <t xml:space="preserve">W5239P503300</t>
  </si>
  <si>
    <t xml:space="preserve">King Bed frame, Plush Upholstered Platform Bed with Height-Adjustable Headboard, Sturdy Frame and Alats, Quiet Design, No-Spring Mattress Compatible, Easy to Assemble, Beige</t>
  </si>
  <si>
    <t xml:space="preserve">W5239P502752</t>
  </si>
  <si>
    <t xml:space="preserve">Queen Bed frame, Plush Upholstered Platform Bed with Height-Adjustable Headboard, Sturdy Frame and Alats, Quiet Design, No-Spring Mattress Compatible, Easy to Assemble, Brown</t>
  </si>
  <si>
    <t xml:space="preserve">W5239P502751</t>
  </si>
  <si>
    <t xml:space="preserve">Queen Bed frame, Plush Upholstered Platform Bed with Height-Adjustable Headboard, Sturdy Frame and Alats, Quiet Design, No-Spring Mattress Compatible, Easy to Assemble, Beige</t>
  </si>
  <si>
    <t xml:space="preserve">W5239P502750</t>
  </si>
  <si>
    <t xml:space="preserve">Full Bed frame, Plush Upholstered Platform Bed with Height-Adjustable Headboard, Sturdy Frame and Alats, Quiet Design, No-Spring Mattress Compatible, Easy to Assemble, Brown</t>
  </si>
  <si>
    <t xml:space="preserve">Twin XL House Bed with Twin XL Trundle, Shelf, Tent and Light, Espresso</t>
  </si>
  <si>
    <t xml:space="preserve">N708</t>
  </si>
  <si>
    <t xml:space="preserve">Lucky Furniture</t>
  </si>
  <si>
    <t xml:space="preserve">2026-06-10 ~ 2026-06-17</t>
  </si>
  <si>
    <t xml:space="preserve">Twin XL House Bed with Twin XL Trundle, Shelf, Tent and Light, Natural</t>
  </si>
  <si>
    <t xml:space="preserve">Twin XL House Bed with Twin XL Trundle, Shelf, Tent and Light, Gray</t>
  </si>
  <si>
    <t xml:space="preserve">Twin XL House Bed with Twin XL Trundle, Shelf, Tent and Light, White</t>
  </si>
  <si>
    <t xml:space="preserve">W1670P428838</t>
  </si>
  <si>
    <t xml:space="preserve">Corner Bed Frame Full Size with Bookcase and 2 Underbed Storage Drawers, Modern Full Bed with LED Light and Charging Station, Modern Daybed ,Left and right interchangeable, Grey</t>
  </si>
  <si>
    <t xml:space="preserve">W1670</t>
  </si>
  <si>
    <t xml:space="preserve">Bedepot</t>
  </si>
  <si>
    <t xml:space="preserve">2026-07-03 ~ 2026-07-10</t>
  </si>
  <si>
    <t xml:space="preserve">W1858P310086</t>
  </si>
  <si>
    <t xml:space="preserve">Full Size Floor bed, integral construction with super high security barrier, door, children's floor bed frame, Montessori wooden children's floor bed, Support  slat Natural Wood(Patented model)</t>
  </si>
  <si>
    <t xml:space="preserve">W1858</t>
  </si>
  <si>
    <t xml:space="preserve">SRH</t>
  </si>
  <si>
    <t xml:space="preserve">Full Size Solid Wood Bed with Rattan Headboard,Rubber Wood Bed with Central Support Beams and Enhanced Feet,Natural</t>
  </si>
  <si>
    <t xml:space="preserve">W504</t>
  </si>
  <si>
    <t xml:space="preserve">Inspirit</t>
  </si>
  <si>
    <t xml:space="preserve">King Size Solid Wood Bed with Rattan Headboard, Rubber Wood Bed with Central Support Beams and Enhanced Feet,Natural</t>
  </si>
  <si>
    <t xml:space="preserve">57 inches Murphy bed, with storage drawers and charging cabinet, with foldable panels, with swivel wheels, noise-free, suitable for guest rooms, living rooms and offices, Carbon black(oldskuW509S00157</t>
  </si>
  <si>
    <t xml:space="preserve">W509</t>
  </si>
  <si>
    <t xml:space="preserve">MONTARY</t>
  </si>
  <si>
    <t xml:space="preserve">57 inches Murphy bed, with storage drawers and charging cabinet, with foldable panels, with swivel wheels, noise-free, suitable for guest rooms, living rooms and offices,gray(old sku W509S00156)</t>
  </si>
  <si>
    <t xml:space="preserve">Toddler Bed with Storage Drawers &amp; Lift-Top Chest, Solid Wood Bed with Safety Railings &amp; Gate, Playhouse Bed Frame for Kids, Compatible with standard US toddler mattresses,  Natural Wood &amp; White</t>
  </si>
  <si>
    <t xml:space="preserve">Twin Size Montessori Floor Bed with Upholstered Headboard and Armrests, Velvet Floor Bed Frame with Soft and Safe Design, Low Profile Platform Bed with Protective Sides,Blue</t>
  </si>
  <si>
    <t xml:space="preserve">N733</t>
  </si>
  <si>
    <t xml:space="preserve">Homey Life</t>
  </si>
  <si>
    <t xml:space="preserve">Twin Size Floor Bed with Upholstered Headboard and Armrests, Velvet Floor Bed Frame with Soft and Safe Design, Low Profile Platform Bed with Protective Sides,Pink</t>
  </si>
  <si>
    <t xml:space="preserve">Twin Size Floor Bed with Upholstered Headboard and Armrests, Velvet Floor Bed Frame with Soft and Safe Design, Low Profile Platform Bed with Protective Sides,Beige</t>
  </si>
  <si>
    <t xml:space="preserve">W504P429523</t>
  </si>
  <si>
    <t xml:space="preserve">Solid Wooden, Rubber Wooden Twin Loft Bed with Ladder, Bed Platform of Strengthened Slats, Blue (Old Sku W504P190958)</t>
  </si>
  <si>
    <t xml:space="preserve">W3213S00011</t>
  </si>
  <si>
    <t xml:space="preserve">12x4ft Metal Lean to Shed with Open-Sided Pergola , 4'x6' Outdoor Storage Shed &amp; 6'x4' Attached Hardtop Gazebo Combo, 2-in-1 Sheds &amp; Outdoor Storage tool Shed for Patio, Backyard,Garden</t>
  </si>
  <si>
    <t xml:space="preserve">W3213P445772</t>
  </si>
  <si>
    <t xml:space="preserve">Outdoor Trash Can Storage Shed for 2 Bins Metal Garbage Bin Enclosure Waterproof Outdoor Trash Storage Cabinet Small Generator Shed for Garden Yard Outdoor Waste Bin Storage Box</t>
  </si>
  <si>
    <t xml:space="preserve">W3213S00008</t>
  </si>
  <si>
    <t xml:space="preserve">10x12FT Outdoor Storage Shed Large Metal Garden Shed with Double Door and Two Translucent Windows Waterproof Tool Shed for Backyard Patio Lawn Poolside ,Grey Color</t>
  </si>
  <si>
    <t xml:space="preserve">W3213S00007</t>
  </si>
  <si>
    <t xml:space="preserve">8X6 FT Metal Outdoor Garden Storage Shed, Tool Shed with Pitched Roof Waterproof with One Window and Two Lockable Door, Metal Tool Shed for Garden Tool Storage, Sundries and Bike Storage, White + Gray</t>
  </si>
  <si>
    <t xml:space="preserve">W3213S00003</t>
  </si>
  <si>
    <t xml:space="preserve">10 x 8 FT Outdoor Storage Shed, Large Metal Storage Shed, Lockable Door and Air Vent, Clear Window Garden Tool Shed for Bicycles, Tools, Lawnmowers, Backyards, Patios, Lawns - Gray</t>
  </si>
  <si>
    <t xml:space="preserve">W3213P309388</t>
  </si>
  <si>
    <t xml:space="preserve">8X6 FT Metal Outdoor Storage Shed, Tool Shed with Pitched Roof Waterproof with Side Window and Lockable Door, Metal Tool Shed for Garden Tool Storage, Everyday Sundries and Bike Storage, White + Gray</t>
  </si>
  <si>
    <t xml:space="preserve">W3213P309351</t>
  </si>
  <si>
    <t xml:space="preserve">5X3 FT Metal Outdoor Storage Shed, Tool Shed with Pitched Roof and Lockable Door Compact Metal Tool Shed for Garden, Backyard, Patio, Everyday Sundries and Bike Storage, Gray</t>
  </si>
  <si>
    <t xml:space="preserve">W3213P309350</t>
  </si>
  <si>
    <t xml:space="preserve">6X 3.6FT Metal Outdoor Storage Shed, Tool Shed with Peaked Roof Watertight with Clear Window and Lockable Door Compact Metal Tool Room for Garden, Backyard, Patio, Sundries and Bike Storage, Gray</t>
  </si>
  <si>
    <t xml:space="preserve">W3213P309060</t>
  </si>
  <si>
    <t xml:space="preserve">6X3.6FT Metal Storage Shed,Tool Shed with Peaked Roof Waterproof with Clear Window and Lockable Door Compact Tool Shed for Garden, Backyard,Patio,Sundries and Bike Storage, White</t>
  </si>
  <si>
    <t xml:space="preserve">Bean bag chair for Adults ,Accent Armless Lazy Sofa, Casual Single Sofa, Corduroy Fabric, For Living Room And Bedroom , With Backrest, Single Seat</t>
  </si>
  <si>
    <t xml:space="preserve">W2530</t>
  </si>
  <si>
    <t xml:space="preserve">DreamChairs</t>
  </si>
  <si>
    <t xml:space="preserve">W5239P502749</t>
  </si>
  <si>
    <t xml:space="preserve">Full Bed frame, Plush Upholstered Platform Bed with Height-Adjustable Headboard, Sturdy Frame and Alats, Quiet Design, No-Spring Mattress Compatible, Easy to Assemble, Beige</t>
  </si>
  <si>
    <t xml:space="preserve">42" Wide Modern Upholstered Oversized Accent Chair, Boneless Single Sofa Chair, Chenille Armchair Comfy Reading Lounge Chair with Deep Seats for Living Room Bedroom Apartment, Dorms, Orange</t>
  </si>
  <si>
    <t xml:space="preserve">W3118</t>
  </si>
  <si>
    <t xml:space="preserve">HQ Choice</t>
  </si>
  <si>
    <t xml:space="preserve">42" Wide Modern Upholstered Oversized Accent Chair, Boneless Single Sofa Chair, Chenille Armchair Comfy Reading Lounge Chair with Deep Seats for Living Room Bedroom Apartment, Dorms, Beige</t>
  </si>
  <si>
    <t xml:space="preserve">42" Wide Modern Upholstered Chenille Vertical Stripes Accent Chair, Boneless Single Sofa Chair, Armchair Comfy Reading Lounge Chair with Deep Seats for Living Room Bedroom Apartment, Dorms, Navy</t>
  </si>
  <si>
    <t xml:space="preserve">2026-06-30 23:59</t>
  </si>
  <si>
    <t xml:space="preserve">65-inch Modern Minimalist Two-Seater Sofa, featuring breathable Foil fabric and solid wood legs</t>
  </si>
  <si>
    <t xml:space="preserve">65-inch Modern Minimalist Two-Seater Sofa, featuring breathable polyester fabric and solid wood legs</t>
  </si>
  <si>
    <t xml:space="preserve">42" Wide Modern Upholstered Oversized Accent Chair, Boneless Single Sofa Chair, Chenille Armchair Comfy Reading Lounge Chair with Deep Seats for Living Room Bedroom Apartment, Dorms, Black</t>
  </si>
  <si>
    <t xml:space="preserve">W3523P493090</t>
  </si>
  <si>
    <t xml:space="preserve">Oversized Floor Sofa for Living Room Bedroom, Bean Bag Chair for Adults, Ultra Soft Fluffy Loveseat Bean Bag Sofa, Cozy Reading Chair with Filler, Pink</t>
  </si>
  <si>
    <t xml:space="preserve">W3523</t>
  </si>
  <si>
    <t xml:space="preserve">HM FURNITURE</t>
  </si>
  <si>
    <t xml:space="preserve">W2580S00092</t>
  </si>
  <si>
    <t xml:space="preserve">Full Loft Bed with Desk and Charging Station, Full Size Metal Loft Bed with Stairs and Light for Kids Teens, Black(Old SKU W2580S00077)</t>
  </si>
  <si>
    <t xml:space="preserve">W2580</t>
  </si>
  <si>
    <t xml:space="preserve">W3387P487623</t>
  </si>
  <si>
    <t xml:space="preserve">40.16'' Storage Sideboard Buffet Cabinet, Freestanding Accent Cabinet with 4 Drawers &amp; 2 Doors, Adjustable Shelves Console Cabinet for Living Room, Kitchen ,Entryway ,Hallway ,Laundry Room(Beige)</t>
  </si>
  <si>
    <t xml:space="preserve">W3387</t>
  </si>
  <si>
    <t xml:space="preserve">HD Built</t>
  </si>
  <si>
    <t xml:space="preserve">W5527P489261</t>
  </si>
  <si>
    <t xml:space="preserve">Round Modular Chaise Lounge Sofa, 55" Oversized Corduroy Upholstered Circular Sofa with 3 Pillows, Deep Seat Armless Leisure Sofa for Living Room, Bedroom, Apartment</t>
  </si>
  <si>
    <t xml:space="preserve">W5527</t>
  </si>
  <si>
    <t xml:space="preserve">42" Wide Modern Upholstered Chenille Vertical Stripes Accent Chair, Boneless Single Sofa Chair, Armchair Comfy Reading Lounge Chair with Deep Seats for Living Room Bedroom Apartment, Dorms, Taupe</t>
  </si>
  <si>
    <t xml:space="preserve">Counter Height Bar Stools Set of 4, Upholstered Counter Stools Modern Barstools with Metal Legs for Kitchen Island Dining Room, Beige</t>
  </si>
  <si>
    <t xml:space="preserve">W3916</t>
  </si>
  <si>
    <t xml:space="preserve">A&amp;K Furniture</t>
  </si>
  <si>
    <t xml:space="preserve">2026-06-19 00:00:00</t>
  </si>
  <si>
    <t xml:space="preserve">Counter Height Bar Stools Set of 2, Upholstered Counter Stools Modern Barstools with Metal Legs for Kitchen Island Dining Room, Beige</t>
  </si>
  <si>
    <t xml:space="preserve">W2580S00084</t>
  </si>
  <si>
    <t xml:space="preserve">Full Loft Bed with Desk and Charging Station, Full Size Metal Loft Bed with Stairs and Light for Kids Teens,White (OLD  SKU W2580S00046)</t>
  </si>
  <si>
    <t xml:space="preserve">Triple Bunk Bed for Kids,3 Bed Bunk Beds for 3,Metal Triple Bunk Beds,Separates Into 3 Twin Beds,Noise Reduced Structure,Black</t>
  </si>
  <si>
    <t xml:space="preserve">W3752</t>
  </si>
  <si>
    <t xml:space="preserve">2026-06-18 23:00:00</t>
  </si>
  <si>
    <t xml:space="preserve">W2593P445130</t>
  </si>
  <si>
    <t xml:space="preserve">Full Size Wood Platform Bed for Kids, Wood Low Profile Full Bed with Rails for Girls and Boys, Natural (Patented Design,Expect Arrival Date 2026/5/11 Old SKU W2593P233781)</t>
  </si>
  <si>
    <t xml:space="preserve">W2593</t>
  </si>
  <si>
    <t xml:space="preserve">W2593P445116</t>
  </si>
  <si>
    <t xml:space="preserve">Full Size Wood Platform Bed for Kids, Wood Low Profile Full Bed with Rails for Girls and Boys, White (Patented Design, Expect Arrival Date 2026/5/11  Old SKU W2593P233767)</t>
  </si>
  <si>
    <t xml:space="preserve">Storage Ottoman, Tufted Footstool, Nailhead Trim Ottoman, Square Storage Ottoman, Upholstered Coffee Table, Bedroom Storage, Living Room Accent, Camel Ottoman, Small Space Furniture, Home Decor.</t>
  </si>
  <si>
    <t xml:space="preserve">2026-05-21 ~ 2026-05-28</t>
  </si>
  <si>
    <t xml:space="preserve">Storage Ottoman, Tufted Footstool, Nailhead Trim Ottoman, Square Storage Ottoman, Upholstered Coffee Table, Bedroom Storage, Living Room Accent, Dark brown Ottoman, Small Space Furniture, Home Decor.</t>
  </si>
  <si>
    <t xml:space="preserve">Storage Ottoman, Tufted Footstool, Nailhead Trim Ottoman, Square Storage Ottoman, Upholstered Coffee Table, Bedroom Storage, Living Room Accent, Green Ottoman, Small Space Furniture, Home Decor.</t>
  </si>
  <si>
    <t xml:space="preserve">Storage Ottoman, Tufted Footstool, Nailhead Trim Ottoman, Square Storage Ottoman, Upholstered Coffee Table, Bedroom Storage, Living Room Accent, Black Ottoman, Small Space Furniture, Home Decor.</t>
  </si>
  <si>
    <t xml:space="preserve">Storage Ottoman, Tufted Footstool, Nailhead Trim Ottoman, Square Storage Ottoman, Upholstered Coffee Table, Bedroom Storage, Living Room Accent, Light Gray Ottoman, Small Space Furniture, Home Decor.</t>
  </si>
  <si>
    <t xml:space="preserve">Convertible Toddler Bed with Storage Drawers, 3-in-1 Solid Wood Kids Daybed with Removable Guardrails, Compatible with standard US toddler mattresses, Espresso</t>
  </si>
  <si>
    <t xml:space="preserve">Convertible Toddler Bed with Storage Drawers, 3-in-1 Solid Wood Kids Daybed with Removable Guardrails, Compatible with standard US toddler mattresses, White</t>
  </si>
  <si>
    <t xml:space="preserve">57 inches Murphy bed, with storage drawers and charging cabinet, with foldable panels, with swivel wheels, noise-free, suitable for guest rooms, living rooms and offices,white (old sku W509S00155)</t>
  </si>
  <si>
    <t xml:space="preserve">Storage Ottoman, Tufted Footstool, Nailhead Trim Ottoman, Square Storage Ottoman, Upholstered Coffee Table, Bedroom Storage, Living Room Accent, Dark Grey Ottoman, Small Space Furniture, Home Decor.</t>
  </si>
  <si>
    <t xml:space="preserve">Quick Assembly S-shaped Pool Lounger, Ergonomic Design, Comfortable and Breathable, Essential for Outdoor Relaxation</t>
  </si>
  <si>
    <t xml:space="preserve">W5756</t>
  </si>
  <si>
    <t xml:space="preserve">Queen Size Fluted Bed Frame with Storage, Wood &amp; Steel Platform Bed with Footboard Bench &amp; Hydraulic Lift Drawers, No Box Spring Needed (Oak).</t>
  </si>
  <si>
    <t xml:space="preserve">W1820</t>
  </si>
  <si>
    <t xml:space="preserve">ES Furniture</t>
  </si>
  <si>
    <t xml:space="preserve">2026-05-20 ~ 2026-05-27</t>
  </si>
  <si>
    <t xml:space="preserve">Queen Size Fluted Bed Frame with Storage, Wood &amp; Steel Platform Bed with Footboard Bench &amp; Hydraulic Lift Drawers, No Box Spring Needed (Walnut).</t>
  </si>
  <si>
    <t xml:space="preserve">W5819S00005</t>
  </si>
  <si>
    <t xml:space="preserve">Solid Wood Bed Frame,King Platform Bed Frame with Headboard,Tall Headboard Natural Wood Bed ,No Box Spring Needed,Walnut</t>
  </si>
  <si>
    <t xml:space="preserve">Solid Wood Bed Frame,Queen Platform Bed Frame with Headboard,Tall Headboard Natural Wood Bed ,No Box Spring Needed,Beige</t>
  </si>
  <si>
    <t xml:space="preserve">Solid Wood Bed Frame,Queen Platform Bed Frame with Headboard,Tall Headboard Natural Wood Bed ,No Box Spring Needed,Natural</t>
  </si>
  <si>
    <t xml:space="preserve">Solid Wood Bed Frame,King Platform Bed Frame with Headboard,Tall Headboard Natural Wood Bed ,No Box Spring Needed,Natural</t>
  </si>
  <si>
    <t xml:space="preserve">Solid Wood Bed Frame,Queen Platform Bed Frame with Headboard,Tall Headboard Natural Wood Bed ,No Box Spring Needed,Walnut</t>
  </si>
  <si>
    <t xml:space="preserve">TREXM Outdoor Lounge Chair, Patio Chaise Lounge with 5-Position Backrest, Rattan Outdoor Lounge Chair with Cushion and Wheels for Poolside, Backyard, Garden (Beige Cushion+Creamy White)</t>
  </si>
  <si>
    <t xml:space="preserve">N715</t>
  </si>
  <si>
    <t xml:space="preserve">TREXM</t>
  </si>
  <si>
    <t xml:space="preserve">TREXM Outdoor Lounge Chair, Patio Chaise Lounge with 5-Position Backrest, Rattan Outdoor Lounge Chair with Cushion and Wheels for Poolside, Backyard, Garden (Beige Cushion+Grey Brown)</t>
  </si>
  <si>
    <t xml:space="preserve">TREXM Outdoor Lounge Chair, Patio Chaise Lounge with 5-Position Backrest, Rattan Outdoor Lounge Chair with Cushion and Wheels for Poolside, Backyard, Garden (Natural+Beige)</t>
  </si>
  <si>
    <t xml:space="preserve">TREXM Outdoor Lounge Chair Set of 2, Patio Chaise Lounge with 5-Position Backrest, Rattan Outdoor Lounge Chair with Cushion and Wheels for Poolside, Backyard, Garden (Natural+Beige)</t>
  </si>
  <si>
    <t xml:space="preserve">Queen Montessori Floor Bed with Safety Guardrails, Low Profile Wood Platform Bed Frame for Kids &amp; Toddlers, No Box Spring Needed, Perfect for Shared Kids Bedroom,Natural</t>
  </si>
  <si>
    <t xml:space="preserve">Queen Montessori Floor Bed with Safety Guardrails, Low Profile Wood Platform Bed Frame for Kids &amp; Toddlers, No Box Spring Needed, Perfect for Shared Kids Bedroom, White</t>
  </si>
  <si>
    <t xml:space="preserve">N729P300165N</t>
  </si>
  <si>
    <t xml:space="preserve">36" Bathroom Vanity with Ceramic Sink, Soft Close Doors, Adjustable Shelves, Modern Storage Cabinet for Small and Medium Bathrooms</t>
  </si>
  <si>
    <t xml:space="preserve">N729</t>
  </si>
  <si>
    <t xml:space="preserve">Vstory</t>
  </si>
  <si>
    <t xml:space="preserve">N729P299368N</t>
  </si>
  <si>
    <t xml:space="preserve">30-Inch Modern Bathroom Vanity, Solid Wood Frame + MDF, 2 Doors 3 Drawers, Soft-Close Design, U-Shaped Adjustable Shelf, Ceramic Sink, Bathroom Storage Cabinet Set, Modern Elegant Design</t>
  </si>
  <si>
    <t xml:space="preserve">2026-05-23 ~ 2026-05-30</t>
  </si>
  <si>
    <t xml:space="preserve">48 Inch Oval Glass Coffee Table, Black Round Coffee Table Center Table with Glass Top, Small Coffee Table for Living Room, Office and Apartment</t>
  </si>
  <si>
    <t xml:space="preserve">W487</t>
  </si>
  <si>
    <t xml:space="preserve">ChuangYuan Smart Home</t>
  </si>
  <si>
    <t xml:space="preserve">23.5 inch round glass coffee table, black round coffee table center table with glass top, small coffee table for living room, office and apartment</t>
  </si>
  <si>
    <t xml:space="preserve">W5316S00066</t>
  </si>
  <si>
    <t xml:space="preserve">Full Size Gaming Loft Bed with Desk of X-shaped leg ,LED Lights, USB Ports, Staircase &amp; Mesh Guardrail - Black Metal Frame, Space-Saving Elevated Bed for Dorms, Bedrooms, &amp; Gaming Setups</t>
  </si>
  <si>
    <t xml:space="preserve">W5316</t>
  </si>
  <si>
    <t xml:space="preserve">Maple  Home</t>
  </si>
  <si>
    <t xml:space="preserve">LT000222AAB-1</t>
  </si>
  <si>
    <t xml:space="preserve">Full Over Twin &amp; Twin Bunk Bed, Metal Triple Bunk Bed with Drawers and Guardrails, Black(old sku:LT000222AAB)</t>
  </si>
  <si>
    <t xml:space="preserve">Natural oak wavy wood grain headboard platform bed frame, 44 inch high headboard large bed frame, modern minimalist style, easy assembly, no need for box springs</t>
  </si>
  <si>
    <t xml:space="preserve">W5219</t>
  </si>
  <si>
    <t xml:space="preserve">Walnut wave pattern wood grain headboard platform bed frame, 44 inch high headboard large bed frame, modern minimalist style, easy assembly, no need for box springs</t>
  </si>
  <si>
    <t xml:space="preserve">Outdoor 10x 10Ft Pop Up Gazebo Canopy Tent Removable Sidewall with Zipper,2pcs Sidewall with Windows,with 4pcs Weight sand bag,with Carry Bag-Magenta</t>
  </si>
  <si>
    <t xml:space="preserve">W419</t>
  </si>
  <si>
    <t xml:space="preserve">BEI YOU</t>
  </si>
  <si>
    <t xml:space="preserve">Outdoor 10x 10Ft Pop Up Gazebo Canopy Tent Removable Sidewall with Zipper,2pcs Sidewall with Windows,with 4pcs Weight sand bag,with Carry Bag-Black</t>
  </si>
  <si>
    <t xml:space="preserve">2026-06-30 19:59</t>
  </si>
  <si>
    <t xml:space="preserve">Outdoor 10x 10Ft Pop Up Gazebo Canopy  Tent Removable Sidewall with Zipper,2pcs Sidewall with Windows,with 4pcs Weight sand bag,with Carry Bag-Blue</t>
  </si>
  <si>
    <t xml:space="preserve">Outdoor 10x 10Ft Pop Up Gazebo Canopy Tent  Removable Sidewall with Zipper,2pcs Sidewall with Windows,with 4pcs Weight sand bag,with Carry Bag-Gray</t>
  </si>
  <si>
    <t xml:space="preserve">Outdoor 10x 10Ft Pop Up Gazebo Canopy Tent Removable Sidewall with Zipper,2pcs Sidewall with Windows,with 4pcs Weight sand bag,with Carry Bag-Pink</t>
  </si>
  <si>
    <t xml:space="preserve">2026-06-17 00:00:00</t>
  </si>
  <si>
    <t xml:space="preserve">W3166P476669</t>
  </si>
  <si>
    <t xml:space="preserve">Outdoor Wooden Catio Multi-functional Cat Enclosure, 4 Platforms &amp; 2 Napping Houses, 2 Strong Locks, Rounded Corner, Stepped design,Galvanized Wire</t>
  </si>
  <si>
    <t xml:space="preserve">2026-05-31 22:59</t>
  </si>
  <si>
    <t xml:space="preserve">W3166P475540</t>
  </si>
  <si>
    <t xml:space="preserve">Cat Catio Outdoor Cat Enclosure for Multiple Indoor Outdoor Cats, Large Wooden Walk-in  Cat House with Window Connection , 2 Condos, 5 Platforms, 4 Doors, and Weatherproof Roof Cover</t>
  </si>
  <si>
    <t xml:space="preserve">W3394P419035</t>
  </si>
  <si>
    <t xml:space="preserve">Ergonomic Office Chair – Multi-Position Cross Legged Design for Adults, Swivel Meditation &amp; ADHD Fidget Desk Chair with Back Support &amp; Rolling Base</t>
  </si>
  <si>
    <t xml:space="preserve">W3394</t>
  </si>
  <si>
    <t xml:space="preserve">JW Home Furniture</t>
  </si>
  <si>
    <t xml:space="preserve">W3166P442040</t>
  </si>
  <si>
    <t xml:space="preserve">Wooden Catio Outdoor Cat Enclosure Large Cat House for Mulitiple Cats Walk ,Indoor 4 Tier Cat Enclosures House ,  Outdoor Cat Catio with Waterproof Cover,Ramp</t>
  </si>
  <si>
    <t xml:space="preserve">Queen Size Gaming Bed with Built-in 7-Color LED Lighting Headboard, Side-Lift Hydraulic Storage Platform Bed, Cyberpunk Style, Black+Gray</t>
  </si>
  <si>
    <t xml:space="preserve">Queen Size Gaming Bed with Built-in 7-Color LED Lighting Headboard, Side-Lift Hydraulic Storage Platform Bed, Cyberpunk Style, Black+Purple</t>
  </si>
  <si>
    <t xml:space="preserve">Queen Size Gaming Bed with Built-in 7-Color LED Lighting Headboard, Side-Lift Hydraulic Storage Platform Bed, Cyberpunk Style, Black+Red</t>
  </si>
  <si>
    <t xml:space="preserve">Large Outdoor Catio for 6-10 Cats, Metal Cat Cage Outdoor with Weatherproof Roof, 6 Platforms, Climbing Ramp, 1 Resting Box and Cat Scratching Post, Outdoor Cat House with Storage Shelves, Grey</t>
  </si>
  <si>
    <t xml:space="preserve">N704</t>
  </si>
  <si>
    <t xml:space="preserve">GO</t>
  </si>
  <si>
    <t xml:space="preserve">Large Outdoor Catio for 6-10 Cats, Metal Cat Cage Outdoor with Weatherproof Roof, 6 Platforms, Climbing Ramp, 1 Resting Box and Cat Scratching Post, Outdoor Cat House with Storage Shelves, Black</t>
  </si>
  <si>
    <t xml:space="preserve">N7090000668B</t>
  </si>
  <si>
    <t xml:space="preserve">Queen Size Metal Bunk Bed with Storage Mesh Shelves and Clothes Hooks,LED Light,Black</t>
  </si>
  <si>
    <t xml:space="preserve">Natural Oak Corrugated Wave Wood Headboard Platform Bed frame, 44" Tall Headboard Queen Size Bed Frame, Modern Minimalist, Easy Assembly, No Box Spring Required</t>
  </si>
  <si>
    <t xml:space="preserve">Full Rattan Bed Frame with LED Lights and Storage Headboard, Full Size Platform Bed with Safety Guardrails for Kids, White(Expect Arrival Date 2026/5/25)</t>
  </si>
  <si>
    <t xml:space="preserve">2026-05-27 ~ 2026-06-03</t>
  </si>
  <si>
    <t xml:space="preserve">W2593S00070</t>
  </si>
  <si>
    <t xml:space="preserve">Full Size Loft Bed with Desk and Light, Metal Loft Bed with Storage Shelves, Wardrobe and Drawers for Boys Girls(Old SKU W2593S00040)</t>
  </si>
  <si>
    <t xml:space="preserve">Twin Rattan Bed Frame with LED Lights and Storage Headboard, Twin Size Platform Bed with Safety Guardrails for Kids,(Expect Arrival Date 2026/5/25)</t>
  </si>
  <si>
    <t xml:space="preserve">Twin Rattan Bed Frame with LED Lights and Storage Headboard, Twin Size Platform Bed with Safety Guardrails for Kids, White(Expect Arrival Date 2026/5/25)</t>
  </si>
  <si>
    <t xml:space="preserve">Modern Accent Chair with 3.5cmW Wide Wale Corduroy, 9" Solid Wood Legs, Comfortable Upholstered Armchair in Pink for Living Room</t>
  </si>
  <si>
    <t xml:space="preserve">Modern Accent Chair with 3.5cmW Wide Wale Corduroy, 9" Solid Wood Legs, Comfortable Upholstered Armchair in Army Green for Living Room</t>
  </si>
  <si>
    <t xml:space="preserve">Modern Accent Chair with 3.5cmW Wide Wale Corduroy, 9" Solid Wood Legs, Comfortable Upholstered Armchair in Dark Coffee for Living Room</t>
  </si>
  <si>
    <t xml:space="preserve">Modern Accent Chair with 3.5cmW Wide Wale Corduroy, 9" Solid Wood Legs, Comfortable Upholstered Armchair in Beige for Living Room</t>
  </si>
  <si>
    <t xml:space="preserve">Modern Accent Chair with 3.5cmW Wide Wale Corduroy, 9" Solid Wood Legs, Comfortable Upholstered Armchair in Dark Gray for Living Room</t>
  </si>
  <si>
    <t xml:space="preserve">2026-06-26 ~ 2026-07-03</t>
  </si>
  <si>
    <t xml:space="preserve">Queen Size Upholstered Gaming Bed with Side-Lift Hydraulic Storage System, Cyberpunk Style Platform Bed with Futuristic Pattern for Gamers &amp; Gen Z, Black+Gray</t>
  </si>
  <si>
    <t xml:space="preserve">Queen Size Upholstered Gaming Bed with Side-Lift Hydraulic Storage System, Cyberpunk Style Platform Bed with Futuristic Pattern for Gamers &amp; Gen Z, Black+Purple</t>
  </si>
  <si>
    <t xml:space="preserve">Queen Size Upholstered Gaming Bed with Side-Lift Hydraulic Storage System, Cyberpunk Style Platform Bed with Futuristic Pattern for Gamers &amp; Gen Z, Black+Red</t>
  </si>
  <si>
    <t xml:space="preserve">W3101P445946</t>
  </si>
  <si>
    <t xml:space="preserve">66.9" Modern Cat Tower, Wood Cat Tree Tower for Indoor Cats, Cat Treewith Sisal-Covered Scratching Posts and Top Perch, Cat Condo with Acrylic Hammock for Multi-Cat Households</t>
  </si>
  <si>
    <t xml:space="preserve">W3101</t>
  </si>
  <si>
    <t xml:space="preserve">YH Furniture</t>
  </si>
  <si>
    <t xml:space="preserve">2026-05-31 19:59</t>
  </si>
  <si>
    <t xml:space="preserve">W3101P443491</t>
  </si>
  <si>
    <t xml:space="preserve">39.3" Modern Cat Tower, Wood Cat Tree Tower for Indoor Cats, Cat Treewith Sisal-Covered Scratching Posts and Top Perch, Cat Condo with Acrylic Hammock and Toys for Small Large Cats</t>
  </si>
  <si>
    <t xml:space="preserve">W3101P443490</t>
  </si>
  <si>
    <t xml:space="preserve">32.2" Modern Cat Tower, Wood Cat Tree Tower for Indoor Cats, Cat Treewith Sisal-Covered Scratching Posts and Top Perch, Cat Condo with Acrylic Hammock and Toys for Small Large Cats</t>
  </si>
  <si>
    <t xml:space="preserve">W3101P384990</t>
  </si>
  <si>
    <t xml:space="preserve">Floor to Ceiling Cat Tree, Cat Tower with Scratching Post, Adjustable Height(98-110 Inch), Large Wood Condo Cave Bed and Hammock, Modern Cat Activity Tree</t>
  </si>
  <si>
    <t xml:space="preserve">W3101P383595</t>
  </si>
  <si>
    <t xml:space="preserve">59" Modern Cat Tower, Wood Cat Tree Tower for Indoor Cats, Cat Treewith Sisal-Covered Scratching Posts and Top Perch, Cat Condo with Acrylic Hammock for Small Large Cats</t>
  </si>
  <si>
    <t xml:space="preserve">W3101P383594</t>
  </si>
  <si>
    <t xml:space="preserve">41.3" Modern Cat Tower, Wood Cat Tree Tower for Indoor Cats, Cat Treewith Sisal-Covered Scratching Posts and Top Perch, Cat Condo with Acrylic Hammock for Small Large Cats</t>
  </si>
  <si>
    <t xml:space="preserve">W3101P314628</t>
  </si>
  <si>
    <t xml:space="preserve">48.8" Modern Cat Tower, Wood Cat Tree Tower for Indoor Cats, Cat Treewith Sisal-Covered Scratching Posts and Top Perch, Cat Condo with Acrylic Hammock for Small Large Cats</t>
  </si>
  <si>
    <t xml:space="preserve">71" Tall Arched Kitchen Pantry Cabinet with Glass Door, Farmhouse Storage Pantry Cabinet with Adjustable Shelves &amp; Barn Door Design for Kitchen, Living &amp; Dining Room, Oak</t>
  </si>
  <si>
    <t xml:space="preserve">W2917</t>
  </si>
  <si>
    <t xml:space="preserve">RS HOME</t>
  </si>
  <si>
    <t xml:space="preserve">71" Tall Arched Kitchen Pantry Cabinet with Glass Door, Farmhouse Storage Pantry Cabinet with Adjustable Shelves &amp; Barn Door Design for Kitchen, Living &amp; Dining Room, Black</t>
  </si>
  <si>
    <t xml:space="preserve">Full Rattan Bed Frame with LED Lights and Storage Headboard, Full Size Platform Bed with Safety Guardrails for Kids,Natural(Expect Arrival Date 2026/5/25)</t>
  </si>
  <si>
    <t xml:space="preserve">71" Fluted Tall Arched Pantry Cabinet with Adjustable Shelves, Elegant Display Storage with Hidden Drawer &amp; Glass Door for Kitchen, Living Room, Dining Room, Black</t>
  </si>
  <si>
    <t xml:space="preserve">W504S00339</t>
  </si>
  <si>
    <t xml:space="preserve">Full Size L-shaped Bookcases Bed with Power Outlets, USB Charging Ports,Two Drawers,Grey(Old Sku W504S00245)</t>
  </si>
  <si>
    <t xml:space="preserve">产品不可购买，请联系seller获取信息</t>
  </si>
  <si>
    <t xml:space="preserve">Twin Size Wood Platform Bed for Kids, Wood Low Profile Twin Bed with Rails for Girls and Boys, White (Patented Design, Expect Arrival Date 2026/5/11  Old SKU W2593P190148)</t>
  </si>
  <si>
    <t xml:space="preserve">Walnut Corrugated Wave Wood Headboard Platform Bed frame, 44" Tall Headboard Queen Size Bed Frame, Modern Minimalist, Easy Assembly, No Box Spring Required</t>
  </si>
  <si>
    <t xml:space="preserve">Full Size House Bed with 2 Large Drawers, Side Bookshelf with LED Strip, Espresso</t>
  </si>
  <si>
    <t xml:space="preserve">2026-05-28 ~ 2026-06-04</t>
  </si>
  <si>
    <t xml:space="preserve">71" Fluted Tall Arched Pantry Cabinet with Adjustable Shelves, Elegant Display Storage with Hidden Drawer &amp; Glass Door for Kitchen, Living Room, Dining Room, Oak</t>
  </si>
  <si>
    <t xml:space="preserve">Twin Size Floor Fence Bed with Central Entrance,Pine Wood Floor bed with Guardrails,Espresso</t>
  </si>
  <si>
    <t xml:space="preserve">Full Size Floor Fence Bed with Central Entrance,Pine Wood Floor bed with Guardrails,Espresso</t>
  </si>
  <si>
    <t xml:space="preserve">Full Size Floor Fence Bed with Central Entrance,Pine Wood Floor bed with Guardrails,Natural</t>
  </si>
  <si>
    <t xml:space="preserve">Full Size Floor Fence Bed with Central Entrance,Pine Wood Floor bed with Guardrails,Grey</t>
  </si>
  <si>
    <t xml:space="preserve">Full Size Floor Fence Bed with Central Entrance,Pine Wood Floor bed with Guardrails,White</t>
  </si>
  <si>
    <t xml:space="preserve">Twin Size Floor Fence Bed with Central Entrance,Pine Wood Floor bed with Guardrails,Pink</t>
  </si>
  <si>
    <t xml:space="preserve">Twin Size Floor Fence Bed with Central Entrance,Pine Wood Floor bed with Guardrails,Natural</t>
  </si>
  <si>
    <t xml:space="preserve">Twin Size Floor Fence Bed with Central Entrance,Pine Wood Floor bed with Guardrails,Grey</t>
  </si>
  <si>
    <t xml:space="preserve">Twin Size Floor Fence Bed with Central Entrance,Pine Wood Floor bed with Guardrails,White</t>
  </si>
  <si>
    <t xml:space="preserve">Cat Litter Box Enclosure, Hidden Cat Litter Box Furniture with Drawer and Stairs, Wooden Cat House Washroom for Bedroom,Cat Cabinet Side Table for Living Room, Brown and White</t>
  </si>
  <si>
    <t xml:space="preserve">Cat Litter Box Enclosure, Hidden Cat Litter Box Furniture with Drawer and Stairs, Wooden Cat House Washroom for Bedroom,Cat Cabinet Side Table for Living Room, Rustic Brown and Black</t>
  </si>
  <si>
    <t xml:space="preserve">Folding PE Rattan Hanging Egg Chair with Stand, Gray Indoor Outdoor Hammock Swing Basket Chair, Aluminum Steel Frame for Patio Balcony Backyard Bedroom</t>
  </si>
  <si>
    <t xml:space="preserve">W2500</t>
  </si>
  <si>
    <t xml:space="preserve">DAIJIA  CHINA</t>
  </si>
  <si>
    <t xml:space="preserve">Folding PE Rattan Hanging Egg Chair with Stand, Yellow Indoor Outdoor Hammock Swing Basket Chair, Aluminum Steel Frame for Patio Balcony Backyard Bedroom</t>
  </si>
  <si>
    <t xml:space="preserve">2026-05-29 ~ 2026-06-05</t>
  </si>
  <si>
    <t xml:space="preserve">W2500P479532</t>
  </si>
  <si>
    <t xml:space="preserve">Folding PE Rattan Hanging Egg Chair with Stand, Black Indoor Outdoor Hammock Swing Basket Chair, Aluminum Steel Frame for Patio Balcony Backyard Bedroom</t>
  </si>
  <si>
    <t xml:space="preserve">Assemble-Free Chaise Lounge Outdoor, Aluminum Outdoor Chaise Lounge Set of 2 , Patio Lounger Poolside Lay Flat Sunbathing Adjustable Backrest Pool Lounge Chair (Set of 2)</t>
  </si>
  <si>
    <t xml:space="preserve">LT000405AAJ</t>
  </si>
  <si>
    <t xml:space="preserve">Twin Size Gaming Loft Bed with Integrated Desk and Lights, Modern Wooden Bed Frame with Desk and Built-in Charging Station, Black+Red</t>
  </si>
  <si>
    <t xml:space="preserve">LT000406AAC</t>
  </si>
  <si>
    <t xml:space="preserve">Full Size Gaming Loft Bed with Integrated Desk and Lights, Modern Wooden Bed Frame with Desk and Built-in Charging Station, Black+Blue</t>
  </si>
  <si>
    <t xml:space="preserve">LT000406AAJ</t>
  </si>
  <si>
    <t xml:space="preserve">Full Size Gaming Loft Bed with Integrated Desk and Lights, Modern Wooden Bed Frame with Desk and Built-in Charging Station, Black+Red</t>
  </si>
  <si>
    <t xml:space="preserve">LT000773AAH</t>
  </si>
  <si>
    <t xml:space="preserve">Twin Size Loft Bed with Slide Pink Tent and Tower - Pink(OLD SKU:N708P249511H)</t>
  </si>
  <si>
    <t xml:space="preserve">N708P340493E</t>
  </si>
  <si>
    <t xml:space="preserve">Twin size Loft Bed Wood Bed with Two Storage Boxes - Gray(old sku:WF299308AAE)</t>
  </si>
  <si>
    <t xml:space="preserve">N708P340493K</t>
  </si>
  <si>
    <t xml:space="preserve">Twin size Loft Bed Wood Bed with Two Storage Boxes - White(old sku:WF299308AAK)</t>
  </si>
  <si>
    <t xml:space="preserve">N708P340493D</t>
  </si>
  <si>
    <t xml:space="preserve">Twin size Loft Bed Wood Bed with Two Storage Boxes - Natural(old sku:WF299308AAM)</t>
  </si>
  <si>
    <t xml:space="preserve">LT000405AAC</t>
  </si>
  <si>
    <t xml:space="preserve">Twin Size Gaming Loft Bed with Integrated Desk and Lights, Modern Wooden Bed Frame with Desk and Built-in Charging Station, Black+Blue</t>
  </si>
  <si>
    <t xml:space="preserve">Twin Size Wood Platform Bed for Kids, Wood Low Profile Twin Bed with Rails for Girls and Boys, Natural (Patented Design, Expect Arrival Date 2026/5/11  Old SKU W2593P190150)</t>
  </si>
  <si>
    <t xml:space="preserve">6-Piece Outdoor Patio Furniture Set, Steel Frame Sofa Set with 3-Seat Couch, 2 Armchairs, 2 Ottomans &amp; Acacia Wood Coffee Table, Cushioned Seating for Backyard, Garden, Poolside, Brown Cushion</t>
  </si>
  <si>
    <t xml:space="preserve">6-Piece Outdoor Patio Furniture Set, Steel Frame Sofa Set with 3-Seat Couch, 2 Armchairs, 2 Ottomans &amp; Acacia Wood Coffee Table, Cushioned Seating for Backyard, Garden, Poolside, Beige Cushion</t>
  </si>
  <si>
    <t xml:space="preserve">L-Shaped Twin Bed Frame for 2 Kids, Convertible Detachable Beds with Whiteboards, Rattan Kids Bed with Bookshelves &amp; Lights, White</t>
  </si>
  <si>
    <t xml:space="preserve">L-Shaped Twin Bed Frame for 2 Kids, Convertible Detachable Beds with Whiteboards, Rattan Kids Bed with Bookshelves &amp; Lights,Natural</t>
  </si>
  <si>
    <t xml:space="preserve">N899P452426A</t>
  </si>
  <si>
    <t xml:space="preserve">Upholstered Floor Daybed with Removable Guardrails,Compatible with standard US toddler mattresses , Safety Toddler Bed with High Headboard &amp; Footboard, Beige</t>
  </si>
  <si>
    <t xml:space="preserve">N899P452424H</t>
  </si>
  <si>
    <t xml:space="preserve">Upholstered Toddler Bedwith Safety Guardrails,Kids Bed for Girl and Boys,Compatible with standard US toddler mattresses ,for 1-6 Years Old,Cloud-Shaped Kids Daybed,Pink</t>
  </si>
  <si>
    <t xml:space="preserve">N899P452412A</t>
  </si>
  <si>
    <t xml:space="preserve">Toddler Floor Bed with Storage Bag,Kids Bed for Girl and Boys,Compatible with standard US toddler mattresses ,Safety Upholstered Child Beds for 1-6 Years Old,Beige</t>
  </si>
  <si>
    <t xml:space="preserve">W1867S00015</t>
  </si>
  <si>
    <t xml:space="preserve">MODERN VELVET QUEEN BED WITH TWIN TRUNDLE AND 2 STORAGE DRAWERS – BEIGE(OLD SKU:W1867S00002)</t>
  </si>
  <si>
    <t xml:space="preserve">W1867</t>
  </si>
  <si>
    <t xml:space="preserve">SERENE HOME</t>
  </si>
  <si>
    <t xml:space="preserve">LT000351AAP</t>
  </si>
  <si>
    <t xml:space="preserve">Twin over Full Bunk Bed with Shelf and LED,Espresso</t>
  </si>
  <si>
    <t xml:space="preserve">LT000351AAE</t>
  </si>
  <si>
    <t xml:space="preserve">Twin over Full Bunk Bed with Shelf and LED,Gray</t>
  </si>
  <si>
    <t xml:space="preserve">LT000351AAK</t>
  </si>
  <si>
    <t xml:space="preserve">Twin over Full Bunk Bed with Shelf and LED,White</t>
  </si>
  <si>
    <t xml:space="preserve">Full Size Platform Bed Frame with 2 Storage Drawers, Kids Rattan Bed with Headboard and Footboard, White</t>
  </si>
  <si>
    <t xml:space="preserve">Full Size Platform Bed Frame with 2 Storage Drawers, Kids Rattan Bed with Headboard and Footboard,Natural</t>
  </si>
  <si>
    <t xml:space="preserve">Twin Size Platform Bed Frame with 2 Storage Drawers, Kids Rattan Bed with Headboard and Footboard, White</t>
  </si>
  <si>
    <t xml:space="preserve">Twin Size Platform Bed Frame with 2 Storage Drawers, Kids Rattan Bed with Headboard and Footboard,Natural</t>
  </si>
  <si>
    <t xml:space="preserve">N733S373381M</t>
  </si>
  <si>
    <t xml:space="preserve">Wooden Twin Size Daybed with Storage Shelves, Multi-functional Bed with 2 Storage Drawers and  Study Desk, Natural (Old SKU: N733S241484M)</t>
  </si>
  <si>
    <t xml:space="preserve">Vintage Wooden Accent Chest with 7 Drawers &amp; 2 Cabinets, Rustic Multicolor Carved Storage Dresser for Living Room, Bedroom, Entryway, Farmhouse Style Decor (39.37" L x 13.78" W x 36.22" H)</t>
  </si>
  <si>
    <t xml:space="preserve">W2295</t>
  </si>
  <si>
    <t xml:space="preserve">HaixuHomeDecor</t>
  </si>
  <si>
    <t xml:space="preserve">Vintage Wooden Accent Chest with 6 Drawers, Rustic Multicolor Carved Storage Dresser for Bedroom, Living Room, Farmhouse Style Decor (25.59" L x 12.6" W x 33.07" H)</t>
  </si>
  <si>
    <t xml:space="preserve">W504S00302</t>
  </si>
  <si>
    <t xml:space="preserve">Queen Size Murphy Bed, Pine Wood Cabinet Bed with Built-in USB Charging Station and Geometrical Decoration Panel ,Grey</t>
  </si>
  <si>
    <t xml:space="preserve">W504S00303</t>
  </si>
  <si>
    <t xml:space="preserve">Queen Size Murphy Bed, Pine Wood Cabinet Bed with Built-in USB Charging Station and Geometrical Decoration Panel ,Walnut</t>
  </si>
  <si>
    <t xml:space="preserve">W504S00306</t>
  </si>
  <si>
    <t xml:space="preserve">Queen Size Murphy Bed, Pine Wood Cabinet Bed with Built-in USB Charging Station and Geometrical Decoration Panel,Light Walnut</t>
  </si>
  <si>
    <t xml:space="preserve">FF00001AAW</t>
  </si>
  <si>
    <t xml:space="preserve">Convertible Crib to Daybed with Drawers,2-in-1 Baby Crib with Solid Wood Guardrails,Changing Table &amp; Storage Drawers,Compatible with standard US toddler mattresses,Toddler Bed with Safety Rail,  White</t>
  </si>
  <si>
    <t xml:space="preserve">W5316S00047</t>
  </si>
  <si>
    <t xml:space="preserve">Full Size Loft Bed with Storage Stairs, Shelves and Built-in Wardrobe, Metal Loft Bed Frame with USB Ports and LED Lights, Noise-reduced Design, Black</t>
  </si>
  <si>
    <t xml:space="preserve">W5316S00048</t>
  </si>
  <si>
    <t xml:space="preserve">Full Size Loft Bed with Storage Stairs, Shelves and Built-in Wardrobe, Metal Loft Bed Frame with USB Ports and LED Lights, Noise-reduced Design, Pink</t>
  </si>
  <si>
    <t xml:space="preserve">W5316S00046</t>
  </si>
  <si>
    <t xml:space="preserve">Twin Size Loft Bed with Storage Stairs, Shelves and Built-in Wardrobe, Metal Loft Bed Frame with USB Ports and LED Lights, Noise-reduced Design, Pink</t>
  </si>
  <si>
    <t xml:space="preserve">W5316S00045</t>
  </si>
  <si>
    <t xml:space="preserve">Twin Size Loft Bed with Storage Stairs, Shelves and Built-in Wardrobe, Metal Loft Bed Frame with USB Ports and LED Lights, Noise-reduced Design, Black</t>
  </si>
  <si>
    <t xml:space="preserve">W5305P463443</t>
  </si>
  <si>
    <t xml:space="preserve">Twin over Full Bunk Bed with ladders, Metal Bunk Bed with Full Upgraded Support Slats, Low Profile Bunk Bed, Black</t>
  </si>
  <si>
    <t xml:space="preserve">W5305</t>
  </si>
  <si>
    <t xml:space="preserve">Rainbow House</t>
  </si>
  <si>
    <t xml:space="preserve">W5305S00034</t>
  </si>
  <si>
    <t xml:space="preserve">Queen over Queen Bunk Bed with ladders, Metal Bunk Bed with Full Upgraded Support Slats, Low Profile Bunk Bed, Black</t>
  </si>
  <si>
    <t xml:space="preserve">W5305S00032</t>
  </si>
  <si>
    <t xml:space="preserve">Twin XL over Queen Bunk Bed with ladders, Metal Bunk Bed with Full Upgraded Support Slats, Low Profile Bunk Bed, Black</t>
  </si>
  <si>
    <t xml:space="preserve">6-Drawer Double Dresser , Modern Storage Cabinet with Metal Handles &amp; Solid Wood Legs, Dresser Drawer Organizer for Kids Bedroom, Heavy-Duty Wooden Dresser with Pre-Installed,Black</t>
  </si>
  <si>
    <t xml:space="preserve">W1445</t>
  </si>
  <si>
    <t xml:space="preserve">ZRUN FURNITURE</t>
  </si>
  <si>
    <t xml:space="preserve">6-Drawer Double Dresser in White, Modern Storage Cabinet with Metal Handles &amp; Solid Wood Legs, Dresser Drawer Organizer for Kids Bedroom, Heavy-Duty Wooden Dresser with Pre-Installed</t>
  </si>
  <si>
    <t xml:space="preserve">6-Drawer Double Dresser in Olive, Modern Storage Cabinet with Metal Handles &amp; Solid Wood Legs, Dresser Drawer Organizer for Kids Bedroom, Heavy-Duty Wooden Dresser with Pre-Installed</t>
  </si>
  <si>
    <t xml:space="preserve">2026-06-18 ~ 2026-06-25</t>
  </si>
  <si>
    <t xml:space="preserve">W3219S00031</t>
  </si>
  <si>
    <t xml:space="preserve">Oversized Double Chaise Lounge 2-Piece Set, Luxurious Plush Corduroy Convertible Sofa Bed with 6 Pillows and Storage Pocket, for Small Spaces,Home Theater, Living Room, Purple</t>
  </si>
  <si>
    <t xml:space="preserve">W3219</t>
  </si>
  <si>
    <t xml:space="preserve">Timo Furniture</t>
  </si>
  <si>
    <t xml:space="preserve">W3219S00030</t>
  </si>
  <si>
    <t xml:space="preserve">Oversized Double Chaise Lounge 2-Piece Set, Luxurious Plush Corduroy Convertible Sofa Bed with 6 Pillows and Storage Pocket, for Small Spaces,Home Theater, Living Room,Light Green</t>
  </si>
  <si>
    <t xml:space="preserve">少于20件</t>
  </si>
  <si>
    <t xml:space="preserve">W3219S00029</t>
  </si>
  <si>
    <t xml:space="preserve">Oversized Double Chaise Lounge 2-Piece Set, Luxurious Plush Corduroy Convertible Sofa Bed with 6 Pillows and Storage Pocket, for Small Spaces,Home Theater, Living Room, Yellow</t>
  </si>
  <si>
    <t xml:space="preserve">W3219S00028</t>
  </si>
  <si>
    <t xml:space="preserve">Oversized Double Chaise Lounge 2-Piece Set, Luxurious Plush Corduroy Convertible Sofa Bed with 6 Pillows and Storage Pocket, for Small Spaces,Home Theater, Living Room, Orange</t>
  </si>
  <si>
    <t xml:space="preserve">W3219S00027</t>
  </si>
  <si>
    <t xml:space="preserve">Oversized Double Chaise Lounge 2-Piece Set, Luxurious Plush Corduroy Convertible Sofa Bed with 6 Pillows and Storage Pocket, for Small Spaces,Home Theater, Living Room, Blue</t>
  </si>
  <si>
    <t xml:space="preserve">W3219S00026</t>
  </si>
  <si>
    <t xml:space="preserve">Oversized Double Chaise Lounge 2-Piece Set, Luxurious Plush Corduroy Convertible Sofa Bed with 6 Pillows and Storage Pocket, for Small Spaces,Home Theater, Living Room, Camel</t>
  </si>
  <si>
    <t xml:space="preserve">W3219S00025</t>
  </si>
  <si>
    <t xml:space="preserve">Oversized Double Chaise Lounge 2-Piece Set, Luxurious Plush Corduroy Convertible Sofa Bed with 6 Pillows and Storage Pocket, for Small Spaces,Home Theater, Living Room, Green</t>
  </si>
  <si>
    <t xml:space="preserve">W3219S00024</t>
  </si>
  <si>
    <t xml:space="preserve">Oversized Double Chaise Lounge 2-Piece Set, Luxurious Plush Corduroy Convertible Sofa Bed with 6 Pillows and Storage Pocket, for Small Spaces,Home Theater, Living Room, Pink</t>
  </si>
  <si>
    <t xml:space="preserve">W3219S00023</t>
  </si>
  <si>
    <t xml:space="preserve">Oversized Double Chaise Lounge 2-Piece Set, Luxurious Plush Corduroy Convertible Sofa Bed with 6 Pillows and Storage Pocket, for Small Spaces,Home Theater, Living Room, Coffee</t>
  </si>
  <si>
    <t xml:space="preserve">W3219S00022</t>
  </si>
  <si>
    <t xml:space="preserve">Oversized Double Chaise Lounge 2-Piece Set, Luxurious Plush Corduroy Convertible Sofa Bed with 6 Pillows and Storage Pocket, for Small Spaces,Home Theater, Living Room, Black</t>
  </si>
  <si>
    <t xml:space="preserve">W3219S00021</t>
  </si>
  <si>
    <t xml:space="preserve">Oversized Double Chaise Lounge 2-Piece Set, Luxurious Plush Corduroy Convertible Sofa Bed with 6 Pillows and Storage Pocket, for Small Spaces,Home Theater, Living Room, Dark Grey</t>
  </si>
  <si>
    <t xml:space="preserve">W3219S00020</t>
  </si>
  <si>
    <t xml:space="preserve">Oversized Double Chaise Lounge 2-Piece Set, Luxurious Plush Corduroy Convertible Sofa Bed with 6 Pillows and Storage Pocket, for Small Spaces,Home Theater, Living Room, Light Grey</t>
  </si>
  <si>
    <t xml:space="preserve">W3219S00019</t>
  </si>
  <si>
    <t xml:space="preserve">Oversized Double Chaise Lounge 2-Piece Set, Luxurious Plush Corduroy Convertible Sofa Bed with 6 Pillows and Storage Pocket, for Small Spaces,Home Theater, Living Room, Beige/White</t>
  </si>
  <si>
    <t xml:space="preserve">W3219P496264</t>
  </si>
  <si>
    <t xml:space="preserve">Luxurious Plush Corduroy Chaise Lounge with 3 Pillows, Convertible Sofa Bed with Storage Pocket, Frameless Design &amp; Compression Foam for Small Spaces, Living Room, Apartment,Purple</t>
  </si>
  <si>
    <t xml:space="preserve">W3219P496263</t>
  </si>
  <si>
    <t xml:space="preserve">Luxurious Plush Corduroy Chaise Lounge with 3 Pillows, Convertible Sofa Bed with Storage Pocket, Frameless Design &amp; Compression Foam for Small Spaces, Living Room, Apartment,Green</t>
  </si>
  <si>
    <t xml:space="preserve">W3219P496262</t>
  </si>
  <si>
    <t xml:space="preserve">Luxurious Plush Corduroy Chaise Lounge with 3 Pillows, Convertible Sofa Bed with Storage Pocket, Frameless Design &amp; Compression Foam for Small Spaces, Living Room, Apartment,Yellow</t>
  </si>
  <si>
    <t xml:space="preserve">W3219P483088</t>
  </si>
  <si>
    <t xml:space="preserve">Luxurious Plush Corduroy Chaise Lounge with 3 Pillows, Convertible Sofa Bed with Storage Pocket, Frameless Design &amp; Compression Foam for Small Spaces, Living Room, Apartment,Orange</t>
  </si>
  <si>
    <t xml:space="preserve">W3219P483087</t>
  </si>
  <si>
    <t xml:space="preserve">Luxurious Plush Corduroy Chaise Lounge with 3 Pillows, Convertible Sofa Bed with Storage Pocket, Frameless Design &amp; Compression Foam for Small Spaces, Living Room, Apartment,Blue</t>
  </si>
  <si>
    <t xml:space="preserve">W3219P483086</t>
  </si>
  <si>
    <t xml:space="preserve">Luxurious Plush Corduroy Chaise Lounge with 3 Pillows, Convertible Sofa Bed with Storage Pocket, Frameless Design &amp; Compression Foam for Small Spaces, Living Room, Apartment,Camel</t>
  </si>
  <si>
    <t xml:space="preserve">W3219P459765</t>
  </si>
  <si>
    <t xml:space="preserve">W3219P459763</t>
  </si>
  <si>
    <t xml:space="preserve">Luxurious Plush Corduroy Chaise Lounge with 3 Pillows, Convertible Sofa Bed with Storage Pocket, Frameless Design &amp; Compression Foam for Small Spaces, Living Room, Apartment,Baby Pink</t>
  </si>
  <si>
    <t xml:space="preserve">W3219P459757</t>
  </si>
  <si>
    <t xml:space="preserve">Luxurious Plush Corduroy Chaise Lounge with 3 Pillows, Convertible Sofa Bed with Storage Pocket, Frameless Design &amp; Compression Foam for Small Spaces, Living Room, Apartment,Coffee</t>
  </si>
  <si>
    <t xml:space="preserve">W3219P449015</t>
  </si>
  <si>
    <t xml:space="preserve">Luxurious Plush Corduroy Chaise Lounge with 3 Pillows, Convertible Sofa Bed with Storage Pocket, Frameless Design &amp; Compression Foam for Small Spaces, Living Room, Apartment,Black</t>
  </si>
  <si>
    <t xml:space="preserve">W3219P449014</t>
  </si>
  <si>
    <t xml:space="preserve">Luxurious Plush Corduroy Chaise Lounge with 3 Pillows, Convertible Sofa Bed with Storage Pocket, Frameless Design &amp; Compression Foam for Small Spaces, Living Room, Apartment,Dark Gray</t>
  </si>
  <si>
    <t xml:space="preserve">W3219P449013</t>
  </si>
  <si>
    <t xml:space="preserve">Luxurious Plush Corduroy Chaise Lounge with 3 Pillows, Convertible Sofa Bed with Storage Pocket, Frameless Design &amp; Compression Foam for Small Spaces, Living Room, Apartment,Light Grey</t>
  </si>
  <si>
    <t xml:space="preserve">W3219P449012</t>
  </si>
  <si>
    <t xml:space="preserve">Luxurious Plush Corduroy Chaise Lounge with 3 Pillows, Convertible Sofa Bed with Storage Pocket, Frameless Design &amp; Compression Foam for Small Spaces, Living Room, Apartment,Beige&amp;White</t>
  </si>
  <si>
    <t xml:space="preserve">W1413S00184</t>
  </si>
  <si>
    <t xml:space="preserve">King Cream Style Bouclé Fabric Platform Bed, Soft Cloud-Like Upholstered Frame with Solid Wood Legs, No Box Spring Needed</t>
  </si>
  <si>
    <t xml:space="preserve">W1413</t>
  </si>
  <si>
    <t xml:space="preserve">Royal Star</t>
  </si>
  <si>
    <t xml:space="preserve">W1413S00183</t>
  </si>
  <si>
    <t xml:space="preserve">Queen Cream Style Bouclé Fabric Platform Bed, Soft Cloud-Like Upholstered Frame with Solid Wood Legs, No Box Spring Needed</t>
  </si>
  <si>
    <t xml:space="preserve">W1413S00182</t>
  </si>
  <si>
    <t xml:space="preserve">King Functional Vertical Striped Bed with Gas Lift Storage, Luxury Fluffy Rabbit Fur Fabric Up-holstered Double Bed</t>
  </si>
  <si>
    <t xml:space="preserve">W1413S00181</t>
  </si>
  <si>
    <t xml:space="preserve">Queen Functional Vertical Striped  Bed with Gas Lift Storage, Luxury Fluffy Rabbit Fur Fabric Up-holstered Double Bed</t>
  </si>
  <si>
    <t xml:space="preserve">Face Down Chaise Lounge Chair 5-Position Adjustable Sunbathing, Foldable Tanning Chair with Face&amp; Arm Holes, Outdoor Recliner Chair for Pool, Beach, Patio, Lawn (Black, 2 Pcs)</t>
  </si>
  <si>
    <t xml:space="preserve">W3162</t>
  </si>
  <si>
    <t xml:space="preserve">Ocean Soul</t>
  </si>
  <si>
    <t xml:space="preserve">Face Down Chaise Lounge Chair 5-Position Adjustable Sunbathing, Foldable Tanning Chair with Face&amp; Arm Holes, Outdoor Recliner Chair for Pool, Beach, Patio, Lawn (Dark blue, 2 Pcs)</t>
  </si>
  <si>
    <t xml:space="preserve">Face Down Chaise Lounge Chair 5-Position Adjustable Sunbathing, Foldable Tanning Chair with Face&amp; Arm Holes, Outdoor Recliner Chair for Pool, Beach, Patio, Lawn (Gray, 2 Pcs)</t>
  </si>
  <si>
    <t xml:space="preserve">W2580S00090</t>
  </si>
  <si>
    <t xml:space="preserve">Queen Size Loft Bed with Stairs, Metal Queen Loft Bed with Storage Shelves, High Loft Bed with Wardrobe for Kids Teens Adults, Black(Old skuW2580S00038)</t>
  </si>
  <si>
    <t xml:space="preserve">Twin Size Gaming Daybed with Integrated Desk and LED Light, Modern Wooden Bed Frame with 3 Storage Drawers and Built-in Charging Station, Multi-Functional Headboard Bookcase, Black+Purple</t>
  </si>
  <si>
    <t xml:space="preserve">N820</t>
  </si>
  <si>
    <t xml:space="preserve">Lucky Home</t>
  </si>
  <si>
    <t xml:space="preserve">Twin Size Gaming Daybed with Integrated Desk and LED Light, Modern Wooden Bed Frame with 3 Storage Drawers and Built-in Charging Station, Multi-Functional Headboard Bookcase, Black+Red</t>
  </si>
  <si>
    <t xml:space="preserve">Twin Size Gaming Daybed with Integrated Desk and LED Light, Modern Wooden Bed Frame with 3 Storage Drawers and Built-in Charging Station, Multi-Functional Headboard Bookcase, Black+Blue</t>
  </si>
  <si>
    <t xml:space="preserve">N733S373385K</t>
  </si>
  <si>
    <t xml:space="preserve">Wooden Full Size Daybed with Storage Shelves, Multi-functional Bed with Two Storage Drawers and  Study Desk, Antique White (Old SKU: N733S241486K)</t>
  </si>
  <si>
    <t xml:space="preserve">TREXM 6-Piece Farmhouse Dining Set for 6, Kitchen &amp; Dining Room Sets with Solid Wood Legs and Frame, Ergonomic Dual-Style Chairs, Ideal for Kitchen &amp; Dining Room (Natural Wood Wash+ Beige )</t>
  </si>
  <si>
    <t xml:space="preserve">TREXM 6-Piece Farmhouse Dining Set for 6, Kitchen &amp; Dining Room Sets with Solid Wood Legs and Frame, Ergonomic Dual-Style Chairs, Ideal for Kitchen &amp; Dining Room (Walnut+ Beige )</t>
  </si>
  <si>
    <t xml:space="preserve">30" Bathroom Vanity with Ceramic Sink, Modern Storage Cabinet with Soft-Close Doors, Deep Drawer &amp; Standard Drawer, Stylish Bath Vanity for Small Bathrooms</t>
  </si>
  <si>
    <t xml:space="preserve">30" Bathroom Vanity with Ceramic Sink, Modern Storage Cabinet with Soft-Close Doors, Deep Drawer &amp; Standard Drawer, Stylish Bath Vanity for Small Bathrooms(old SKU:N729P276610K)</t>
  </si>
  <si>
    <t xml:space="preserve">30" Bathroom Vanity with Ceramic Sink, Modern Storage Cabinet with Soft-Close Doors, Deep Drawer &amp; Standard Drawer, Stylish Bath Vanity for Small Bathrooms(old SKU:N729P276610F)</t>
  </si>
  <si>
    <t xml:space="preserve">30" Bathroom Vanity with Sink, Bathroom Vanity Cabinet with One Flip Drawer and Two Drawers, Adjustable Shelf, Solid Wood and MDF, Blue Gray</t>
  </si>
  <si>
    <t xml:space="preserve">N725</t>
  </si>
  <si>
    <t xml:space="preserve">BY</t>
  </si>
  <si>
    <t xml:space="preserve">30" Bathroom Vanity with Sink, Bathroom Vanity Cabinet with One Flip Drawer and Two Drawers, Adjustable Shelf, Solid Wood and MDF, White</t>
  </si>
  <si>
    <t xml:space="preserve">30" Bathroom Vanity with Sink, Bathroom Vanity Cabinet with One Flip Drawer and Two Drawers, Adjustable Shelf, Solid Wood and MDF, Green</t>
  </si>
  <si>
    <t xml:space="preserve">30" Bathroom Vanity with Sink, Bathroom Vanity Cabinet with One Flip Drawer and Two Drawers, Adjustable Shelf, Solid Wood and MDF, Black</t>
  </si>
  <si>
    <t xml:space="preserve">30 Inch Bathroom Vanity with Ceramic Sink Top, Solid Wood Frame, MDF &amp; Pine Cabinet, Flip Drawers, Adjustable Shelf, and Zinc Alloy Handles, Freestanding Storage Cabinet (Faucet Not Included)</t>
  </si>
  <si>
    <t xml:space="preserve">Litter Box Enclosure with Cat Tree, Hidden Litter Box with LED Light, Sisal Scratching Board and Storage Space, Modular  Litter Box Furniture with Condo and Platform, All-in-one Cat Tower, Black</t>
  </si>
  <si>
    <t xml:space="preserve">Litter Box Enclosure with Cat Tree, Hidden Litter Box with LED Light, Sisal Scratching Board and Storage Space, Modular  Litter Box Furniture with Condo and Platform, All-in-one Cat Tower,Grey</t>
  </si>
  <si>
    <t xml:space="preserve">Full Size Floor Bed with Light, Wood Floor Bed with Storage Bookshelves, Floor Bed with Roof Shape for Kids,White (Expect Arrival Date 2026/5/18 Old SKUW2593P381133)</t>
  </si>
  <si>
    <t xml:space="preserve">2026-06-08 ~ 2026-06-15</t>
  </si>
  <si>
    <t xml:space="preserve">Full Size Floor Bed with Light, Wood Floor Bed with Storage Bookshelves, Floor Bed with Roof Shape for Kids,Natural (Expect Arrival Date 2026/5/18  Old  SKUW2593P381136 )</t>
  </si>
  <si>
    <t xml:space="preserve">Twin Size Floor Bed with Light, Wood Floor Bed with Storage Bookshelves, Floor Bed with Roof Shape for Kids,White(Expect Arrival Date 2026/5/18  Old SKUW2593P381124)</t>
  </si>
  <si>
    <t xml:space="preserve">Twin Size Floor Bed with Light, Wood Floor Bed with Storage Bookshelves, Floor Bed with Roof Shape for Kids,Natural(Old SKUW2593P381125  Expect Arrival Date 2026/5/18)</t>
  </si>
  <si>
    <t xml:space="preserve">GO 2 Pieces Long Reclining Chaise, Outdoor Wicker Lounge with Armrests, Patio Adjustable Recliner with Soft Removable Cushions, All Weather Rattan Pool Lounge for Poolside &amp; Garden, Gray</t>
  </si>
  <si>
    <t xml:space="preserve">GO Outdoor Long Reclining Chaise, Wicker Lounge with Armrests, Patio Adjustable Recliner with Soft Removable Cushions, All Weather Rattan Pool Lounge for Poolside &amp; Garden, Beige</t>
  </si>
  <si>
    <t xml:space="preserve">W2593S00044</t>
  </si>
  <si>
    <t xml:space="preserve">Metal Queen Loft Bed with Wardrobe and LED Light, Queen Size Loft Bed with L Shaped Desk and USB for Kids Teens Adults, White</t>
  </si>
  <si>
    <t xml:space="preserve">3-Seater Sofa, Camel Upholstered Couch, Modern Living Room Furniture, Textured Fabric Sofa, Minimalist Settee, Comfortable Armchair, Sturdy Frame Sofa</t>
  </si>
  <si>
    <t xml:space="preserve">3-Seater Sofa, Green Upholstered Couch, Modern Living Room Furniture, Textured Fabric Sofa, Minimalist Settee, Comfortable Armchair, Sturdy Frame Sofa</t>
  </si>
  <si>
    <t xml:space="preserve">3-Seater Sofa, Dark Gray Upholstered Couch, Modern Living Room Furniture, Textured Fabric Sofa, Minimalist Settee, Comfortable Armchair, Sturdy Frame Sofa</t>
  </si>
  <si>
    <t xml:space="preserve">&lt;Old SKU: FG201232AAA&gt; GO 3-pieces Outdoor Dining Table With 2 Benches, Patio Dining Set With Unique Top Texture, Acacia Wood Top &amp; Steel Frame, All Weather Use, For Outdoor &amp; Indoor, Natural</t>
  </si>
  <si>
    <t xml:space="preserve">2026-05-31 23:59</t>
  </si>
  <si>
    <t xml:space="preserve">2026-05-25 ~ 2026-06-01</t>
  </si>
  <si>
    <t xml:space="preserve">GO 2 Pieces Long Reclining Chaise, Outdoor Wicker Lounge with Armrests, Patio Adjustable Recliner with Soft Removable Cushions, All Weather Rattan Pool Lounge for Poolside &amp; Garden, Beige</t>
  </si>
  <si>
    <t xml:space="preserve">6-Piece Outdoor Dining Set, Acacia Wood, 1 Table with 4 Chairs &amp; 1 Bench for 6-7 Person, Comfortable Cushions on Chairs, Adjustable Feet, for Patio, Garden, Backyard Dining, Gray Cushion</t>
  </si>
  <si>
    <t xml:space="preserve">6-Piece Outdoor Dining Set, Acacia Wood, 1 Table with 4 Chairs &amp; 1 Bench for 6-7 Person, Comfortable Cushions on Chairs, Adjustable Feet, for Patio, Garden, Backyard Dining, Beige Cushion</t>
  </si>
  <si>
    <t xml:space="preserve">Large Outdoor Cat House with Planter Stand, Wooden Cat Enclosure with Resting Boxes for Multiple Kittens, Hanging Bridge, Platforms,Walk-In Catio Cage  with Waterproof Proof Cover, Grey</t>
  </si>
  <si>
    <t xml:space="preserve">Extra Large Catio Outdoor Cat Enclosure, Walk-in Outdoor Pet House for Multiple Cats, Catio Cat Run Cage with Bridges,  PVC Roof, Weatherproof  Cover, 7 Platforms, 2 Resting Box, Grey</t>
  </si>
  <si>
    <t xml:space="preserve">Extra Large Catio Outdoor Cat Enclosure, Walk-in Outdoor Pet House for Multiple Cats, Catio Cat Run Cage with Bridges, PVC Roof, Weatherproof  Cover, 7 Platforms, 2 Resting Box, White and Grey</t>
  </si>
  <si>
    <t xml:space="preserve">Large Outdoor Cat House with Planter Stand, Wooden Cat Enclosure with Resting Boxes for Multiple Kittens, Hanging Bridge, Platforms,Walk-In Catio Cage  with Waterproof Proof Cover, Grey and White</t>
  </si>
  <si>
    <t xml:space="preserve">King Size Bed Frame High Headboard Upholstered Platform Bed, Retro Simple Style Platform Bed No Box Spring Needed, Easy Assembly, Ivory</t>
  </si>
  <si>
    <t xml:space="preserve">W1716</t>
  </si>
  <si>
    <t xml:space="preserve">Junbed</t>
  </si>
  <si>
    <t xml:space="preserve">Twin Over Twin Floor Bunk Bed with Storage Shelves, Low Bunk Bed with Rattan Guardrail, White,(Expect Arrival Date 2026/5/26)</t>
  </si>
  <si>
    <t xml:space="preserve">Twin Over Twin Floor Bunk Bed with Storage Shelves, Low Bunk Bed with Rattan Guardrail, Natural(Expect Arrival Date 2026/5/26)</t>
  </si>
  <si>
    <t xml:space="preserve">Extendable Daybed, Twin to Double Twin Daybed with Storage Headboard, Twin Daybed with Charging Station and Light, White(Expect Arrival Date 2026/5/10)</t>
  </si>
  <si>
    <t xml:space="preserve">Extendable Daybed, Twin to Double Twin Daybed with Storage Headboard, Twin Daybed with Charging Station and Light, Natural(Expect Arrival Date 2026/5/10)</t>
  </si>
  <si>
    <t xml:space="preserve">Queen Size Bed Frame High Headboard Upholstered Platform Bed, No Box Spring Needed, Easy Assembly, Ivory</t>
  </si>
  <si>
    <t xml:space="preserve">N719Z000200D</t>
  </si>
  <si>
    <t xml:space="preserve">7 Pieces Patio Dining Set Outdoor Dining Table and Chairs Stylish Outdoor Furniture Set with Removable Cushions for Patio, Backyard, Natural Wood+Light Brown Cushion</t>
  </si>
  <si>
    <t xml:space="preserve">N719</t>
  </si>
  <si>
    <t xml:space="preserve">Omni Furniture(Oris Fur.)</t>
  </si>
  <si>
    <t xml:space="preserve">2026-06-11 ~ 2026-06-18</t>
  </si>
  <si>
    <t xml:space="preserve">N719Z000200A</t>
  </si>
  <si>
    <t xml:space="preserve">7 Pieces Patio Dining Set Outdoor Dining Table and Chairs Stylish Outdoor Furniture Set with Removable Cushions for Patio, Backyard, Garden, Natural Wood+Beige Cushion</t>
  </si>
  <si>
    <t xml:space="preserve">SP100031AAA</t>
  </si>
  <si>
    <t xml:space="preserve">TOPMAX 6 Piece Patio Sofa Set, Acacia Wood Outdoor Modular Sectional Garden Furniture Set L-Shaped Conversation Set, Convertible Daybed with Tea Table, Ottoman, 5 Cushions and Pillows, Teak+Beige</t>
  </si>
  <si>
    <t xml:space="preserve">N717</t>
  </si>
  <si>
    <t xml:space="preserve">TOPMAX</t>
  </si>
  <si>
    <t xml:space="preserve">W3387P450849</t>
  </si>
  <si>
    <t xml:space="preserve">73''  Corner Cabinet, Metal Storage Cabinet with Doors and Adjustable Shelves, Corner Organizer Stylish Space-Saving Storage for Entryway, Bathroom,Bedroom,Dining Room, Living Room, Office(White)</t>
  </si>
  <si>
    <t xml:space="preserve">L-shaped Upholstered Platform Bed with Trundle and Two Drawers Linked with built-in Desk,Twin,Beige</t>
  </si>
  <si>
    <t xml:space="preserve">N7090002236K</t>
  </si>
  <si>
    <t xml:space="preserve">Full Size Loft Bed with Storage Cabinet, Wardrobe and LED, White and Espresso</t>
  </si>
  <si>
    <t xml:space="preserve">N7090002236M</t>
  </si>
  <si>
    <t xml:space="preserve">Full Size Loft Bed with Storage Cabinet, Wardrobe and LED, Wood Color and Espresso</t>
  </si>
  <si>
    <t xml:space="preserve">N7090000743P</t>
  </si>
  <si>
    <t xml:space="preserve">Solid Wood King Size Platform Bed Frame with Beige Velvet Upholstered Headboard, Espresso, No Box Spring Needed</t>
  </si>
  <si>
    <t xml:space="preserve">N7090000743B</t>
  </si>
  <si>
    <t xml:space="preserve">Solid Wood King Size Platform Bed Frame with Beige Velvet Upholstered Headboard, Black, No Box Spring Needed</t>
  </si>
  <si>
    <t xml:space="preserve">N7090000742B</t>
  </si>
  <si>
    <t xml:space="preserve">Solid Wood Queen Size Platform Bed Frame with Beige Velvet Upholstered Headboard, Black, No Box Spring Needed</t>
  </si>
  <si>
    <t xml:space="preserve">N7090000742P</t>
  </si>
  <si>
    <t xml:space="preserve">Solid Wood Queen Size Platform Bed Frame with Beige Velvet Upholstered Headboard, Espresso, No Box Spring Needed</t>
  </si>
  <si>
    <t xml:space="preserve">Platform Bed Frame with Headboard , Wood Slat Support , No Box Spring Needed ,King,White</t>
  </si>
  <si>
    <t xml:space="preserve">Platform Bed Frame with Headboard , Wood Slat Support , No Box Spring Needed ,King,Espresso</t>
  </si>
  <si>
    <t xml:space="preserve">Platform Bed Frame with Headboard , Wood Slat Support , No Box Spring Needed ,King,Natural</t>
  </si>
  <si>
    <t xml:space="preserve">N7090008815K</t>
  </si>
  <si>
    <t xml:space="preserve">Twin Size Platform Bed with Trundle and Drawers, White(Old Sku:WF298815AAK)</t>
  </si>
  <si>
    <t xml:space="preserve">N7090008815E</t>
  </si>
  <si>
    <t xml:space="preserve">Twin Size Platform Bed with Trundle and Drawers, Gray(Old Sku:WF298815AAE)</t>
  </si>
  <si>
    <t xml:space="preserve">N709P416259H</t>
  </si>
  <si>
    <t xml:space="preserve">Twin Size Upholstered Daybed with 4 Support Legs, Rubine(Old SKU:DL001824)</t>
  </si>
  <si>
    <t xml:space="preserve">N750</t>
  </si>
  <si>
    <t xml:space="preserve">WM Dreamland</t>
  </si>
  <si>
    <t xml:space="preserve">N7090002243K</t>
  </si>
  <si>
    <t xml:space="preserve">Twin over Twin&amp;Twin Bunk Bed with Built-in Desk and Storage Shelves, Reading Lamp,3 Beds in 1 Design,White</t>
  </si>
  <si>
    <t xml:space="preserve">N7090002243E</t>
  </si>
  <si>
    <t xml:space="preserve">Twin over Twin&amp;Twin Bunk Bed with Built-in Desk and Storage Shelves, Reading Lamp,3 Beds in 1 Design,Gray</t>
  </si>
  <si>
    <t xml:space="preserve">N7090002243N</t>
  </si>
  <si>
    <t xml:space="preserve">Twin over Twin&amp;Twin Bunk Bed with Built-in Desk and Storage Shelves, Reading Lamp,3 Beds in 1 Design,Natural</t>
  </si>
  <si>
    <t xml:space="preserve">N7090005103K</t>
  </si>
  <si>
    <t xml:space="preserve">Full Size Daybed with Storage Cabinets, Shoe Cabinet and USB Ports, White</t>
  </si>
  <si>
    <t xml:space="preserve">N7090005103E</t>
  </si>
  <si>
    <t xml:space="preserve">Full Size Daybed with Storage Cabinets, Shoe Cabinet and USB Ports, Gray</t>
  </si>
  <si>
    <t xml:space="preserve">N750P196510B</t>
  </si>
  <si>
    <t xml:space="preserve">L-shaped Metal Twin over Full Size Bunk Bed, Black(Old SKU: N7090P196510B)</t>
  </si>
  <si>
    <t xml:space="preserve">N7090005037N</t>
  </si>
  <si>
    <t xml:space="preserve">Wooden Canopy Bed with Storage Drawers, King size, Natural</t>
  </si>
  <si>
    <t xml:space="preserve">N7090005037L</t>
  </si>
  <si>
    <t xml:space="preserve">Wooden Canopy Bed with Storage Drawers, King size, Walnut</t>
  </si>
  <si>
    <t xml:space="preserve">N7090005036N</t>
  </si>
  <si>
    <t xml:space="preserve">Wooden Canopy Bed with Storage Drawers, Queen size, Natual</t>
  </si>
  <si>
    <t xml:space="preserve">N7090005036L</t>
  </si>
  <si>
    <t xml:space="preserve">Wooden Canopy Bed with Storage Drawers, Queen size, Walnut</t>
  </si>
  <si>
    <t xml:space="preserve">N7090004031B</t>
  </si>
  <si>
    <t xml:space="preserve">Gaming Loft Bed with Desk and Storage Staircase,LED Lights and USB, Full</t>
  </si>
  <si>
    <t xml:space="preserve">N7090002232K</t>
  </si>
  <si>
    <t xml:space="preserve">Twin Size Wood Daybed with Storage Shelves, Upholstered Backrest,USB and Trundle, White</t>
  </si>
  <si>
    <t xml:space="preserve">N7090002233K</t>
  </si>
  <si>
    <t xml:space="preserve">Full Size Wood Daybed with Storage Shelves, Upholstered Backrest,USB and Trundle, White</t>
  </si>
  <si>
    <t xml:space="preserve">N7090000477K</t>
  </si>
  <si>
    <t xml:space="preserve">Full Size Triple Bunk Bed with Storage Staircase,Separate Design,White</t>
  </si>
  <si>
    <t xml:space="preserve">N7090000477E</t>
  </si>
  <si>
    <t xml:space="preserve">Full Size Triple Bunk Bed with Storage Staircase,Separate Design,Gray</t>
  </si>
  <si>
    <t xml:space="preserve">N7090004027K</t>
  </si>
  <si>
    <t xml:space="preserve">Triple Bunk Bed with Storage Shelves and Hooks, Twin +Twin over Twin XL,White</t>
  </si>
  <si>
    <t xml:space="preserve">N7090004027E</t>
  </si>
  <si>
    <t xml:space="preserve">Triple Bunk Bed with Storage Shelves and Hooks, Twin +Twin over Twin XL,Gray</t>
  </si>
  <si>
    <t xml:space="preserve">N7090002241K</t>
  </si>
  <si>
    <t xml:space="preserve">Twin Size Loft Bed with Canopy, LED Lights &amp; Book Shelf, White</t>
  </si>
  <si>
    <t xml:space="preserve">N7090002241E</t>
  </si>
  <si>
    <t xml:space="preserve">Twin Size Loft Bed with Canopy, LED Lights &amp; Book Shelf, Gray</t>
  </si>
  <si>
    <t xml:space="preserve">N7090002242K</t>
  </si>
  <si>
    <t xml:space="preserve">Full Size Loft Bed with Canopy, LED Lights &amp; Book Shelf, White</t>
  </si>
  <si>
    <t xml:space="preserve">N7090002242E</t>
  </si>
  <si>
    <t xml:space="preserve">Full Size Loft Bed with Canopy, LED Lights &amp; Book Shelf, Gray</t>
  </si>
  <si>
    <t xml:space="preserve">N7090005021K</t>
  </si>
  <si>
    <t xml:space="preserve">Full Size Bunk Bed with Canopy, Slide &amp; Built-In Bookshelves, white</t>
  </si>
  <si>
    <t xml:space="preserve">N7090005021F</t>
  </si>
  <si>
    <t xml:space="preserve">Full Size Bunk Bed with Canopy, Slide &amp; Built-In Bookshelves, Light green</t>
  </si>
  <si>
    <t xml:space="preserve">N7090005013K</t>
  </si>
  <si>
    <t xml:space="preserve">Twin over Full Bunk Bed with Storage Staircase,  Trundle, Storage Shelves, LED and USB, White</t>
  </si>
  <si>
    <t xml:space="preserve">N7090005013E</t>
  </si>
  <si>
    <t xml:space="preserve">Twin over Full Bunk Bed with Storage Staircase,  Trundle, Storage Shelves, LED and USB, Grey</t>
  </si>
  <si>
    <t xml:space="preserve">N7090005032K</t>
  </si>
  <si>
    <t xml:space="preserve">Twin-size low loft bed with Step Staircase, Shelving, Cabinets and LED lights, White and Natural</t>
  </si>
  <si>
    <t xml:space="preserve">N7090005033K</t>
  </si>
  <si>
    <t xml:space="preserve">Full-size low loft bed with Step Staircase, Shelving, Cabinets and LED lights, White and Natural</t>
  </si>
  <si>
    <t xml:space="preserve">Large Outdoor Cat Enclosure Wooden Catio with 2 Plant Stands, Multi-Level Cat Playpen with Weather-Resistant Roof, Resting Box, Climbing Ramps &amp; Wire Mesh for Backyard Patio, Black</t>
  </si>
  <si>
    <t xml:space="preserve">Large Outdoor Cat Enclosure Wooden Catio with 2 Plant Stands, Multi-Level Cat Playpen with Weather-Resistant Roof, Resting Box, Climbing Ramps &amp; Wire Mesh for Backyard Patio, Brown</t>
  </si>
  <si>
    <t xml:space="preserve">25 Inch Storage Ottoman, Round Footstool, Coffee Table Ottoman, Wooden Top Side Table, Fabric Upholstered Pouf, Small Space Furniture, Hidden Storage, Modern Farmhouse Decor, Living Room,Bedroom,Camel</t>
  </si>
  <si>
    <t xml:space="preserve">25Inch Round Storage Ottoman with Tray, ModernTufted Fabric Circle Coffee Table with Storage, Upholstered Ottoman with Removable Top for Living Room, Bedroom,Coffee</t>
  </si>
  <si>
    <t xml:space="preserve">25Inch Round Storage Ottoman with Tray, ModernTufted Fabric Circle Coffee Table with Storage, UpholsteredOttoman with Removable Top for Living Room, Bedroom,Dark Green</t>
  </si>
  <si>
    <t xml:space="preserve">25Inch Round Storage Ottoman with Tray, ModernTufted Fabric Circle Coffee Table with Storage, Upholstered  Ottoman with Removable Top for Living Room, Bedroom,Black</t>
  </si>
  <si>
    <t xml:space="preserve">25Inch Round Storage Ottoman with Tray, ModernTufted Fabric Circle Coffee Table with Storage, Upholstered Ottoman with Removable Top for Living Room, Bedroom,Light Grey</t>
  </si>
  <si>
    <t xml:space="preserve">25Inch Round Storage Ottoman with Tray, ModernTufted Fabric Circle Coffee Table with Storage, Upholstered Ottoman with Removable Top for Living Room, Bedroom,Dark Grey</t>
  </si>
  <si>
    <t xml:space="preserve">Queen Size Rubber Wooden, Solid Wooden Bed with Rattan Headboard, Enhanced by Support Feet,Natural</t>
  </si>
  <si>
    <t xml:space="preserve">4 Tiers Outdoor Cat House Weatherproof Cat Tree Tower with Waterproof Roof and 2 Doors , Feral Cat Shelter Outside Enclosure, Multi-Level Play Zones with Balcony, for Small Animals, Grey</t>
  </si>
  <si>
    <t xml:space="preserve">4 Tiers Outdoor Cat House Weatherproof Cat Tree Tower with Waterproof Roof and 2 Doors , Feral Cat Shelter Outside Enclosure, Multi-Level Play Zones with Balcony, for Small Animals, Grey+ White</t>
  </si>
  <si>
    <t xml:space="preserve">Accent Chair, Floral Armchair, Nailhead Trim, Red and white Decor, Solid Wood Legs, Farmhouse Furniture, Upholstered Slipper Chair, Side Chair, Traditional Print, Wayfair Living Room.</t>
  </si>
  <si>
    <t xml:space="preserve">Accent Chair, Floral Armchair, Nailhead Trim, Gold and Grey Decor, Solid Wood Legs, Farmhouse Furniture, Upholstered Slipper Chair, Side Chair, Traditional Print, Wayfair Living Room.</t>
  </si>
  <si>
    <t xml:space="preserve">Accent Chair, Floral Upholstery, Nailhead Trim, Solid Wood Legs, Farmhouse Style, Armchair, Blue and White, Living Room Seating, Traditional Furniture, French Country</t>
  </si>
  <si>
    <t xml:space="preserve">GO Outdoor Long Reclining Chaise, Wicker Lounge with Armrests, Patio Adjustable Recliner with Soft Removable Cushions, All Weather Rattan Pool Lounge for Poolside &amp; Garden, Gray</t>
  </si>
  <si>
    <t xml:space="preserve">N704G201254A</t>
  </si>
  <si>
    <t xml:space="preserve">6 Piece Outdoor Bar Set, 2 Patio Acacia Wood Bar Height Table &amp; 4 Stools with Cushions, Wood Dining Bar Set for Backyard, Poolside, Balcony, Beige Cushions</t>
  </si>
  <si>
    <t xml:space="preserve">N704G201253A</t>
  </si>
  <si>
    <t xml:space="preserve">3 Piece Outdoor Bar Set, Patio Acacia Wood Bar Height Table &amp; 2 Stools with Cushions, Wood Dining Bar Set for Backyard, Poolside, Balcony, Beige Cushions</t>
  </si>
  <si>
    <t xml:space="preserve">N704P383163A</t>
  </si>
  <si>
    <t xml:space="preserve">Outdoor Counter Height Bar Stools Chair Set of 2, Modern Patio Acacia Wooden Stools with Backrest Arm and Webbing Seat, for Patio, Pool, Garden, Beige Cushions Included</t>
  </si>
  <si>
    <t xml:space="preserve">N704P350197B</t>
  </si>
  <si>
    <t xml:space="preserve">55-75 Gallon Fish Tank Stand with Power Outlet, Aquarium Stand with 4 Cabinets, Heavy Duty Reptile Tank Stand , Turtle Tank, Reptile Terrarium, Black</t>
  </si>
  <si>
    <t xml:space="preserve">Modern 55-75 Gallon Fish Tank Stand with Power Outlet (4 AC 2 USB Ports), Heavy Duty Aquarium Stand with Cabinet Storage for Fish Tank, Turtle Tank, Reptile Terrarium, 880LBS Capacity, White</t>
  </si>
  <si>
    <t xml:space="preserve">W504S00293</t>
  </si>
  <si>
    <t xml:space="preserve">Full Over Full Rubber Wood Bunk Bed with Trundle, Ladder and Guardrails, Convertible to 2 Full Size Beds, with Twin Size Trundle ,Natural (Old Sku W504S00180)</t>
  </si>
  <si>
    <t xml:space="preserve">50.6"  Cat Tree with Litter Box Enclosure, 5Cat Tower with Sisal Scratching Post and Storage Space, Hidden Litter Enclosure Furniture, All-in-One Modern Cat Condo with House, Hammock and Perch, White</t>
  </si>
  <si>
    <t xml:space="preserve">50.6" Cat Tree with Litter Box Enclosure, Cat Tower with Sisal Scratching Post and Storage Space, Hidden Litter Enclosure Furniture, All-in-One Modern Cat Condo with House, Hammock and Perch, Black</t>
  </si>
  <si>
    <t xml:space="preserve">44.48" Large Dog Crate Furniture, Indoor Wooden Dog Kennel End Table with 2 Storage Drawers and Rotating Bowls, Decorative Pet Cage Dog House for Medium Dogs, White  and Black</t>
  </si>
  <si>
    <t xml:space="preserve">End Table with Charging Station,Side Tables with USB Ports &amp; Outlets,Side Table with 2 Drawers, Small Wood Bedside Table, Small Rustic Side Table, Modern End Table with Drawer</t>
  </si>
  <si>
    <t xml:space="preserve">W5368</t>
  </si>
  <si>
    <t xml:space="preserve">WoodSource Depot</t>
  </si>
  <si>
    <t xml:space="preserve">2026-06-23 ~ 2026-06-30</t>
  </si>
  <si>
    <t xml:space="preserve">W876S00352</t>
  </si>
  <si>
    <t xml:space="preserve">Set of 19.49''+35.43'' MDF Round Coffee Table  Sintered Stone Tabletop for Living Room Apartment  Reception Room  WALNUT</t>
  </si>
  <si>
    <t xml:space="preserve">W876</t>
  </si>
  <si>
    <t xml:space="preserve">JUSTONE INTERIOR</t>
  </si>
  <si>
    <t xml:space="preserve">W876S00351</t>
  </si>
  <si>
    <t xml:space="preserve">Set of 19.49''+35.43'' MDF Round CoffeeTable Sintered Stone Tabletop for Living Room Apartment Reception Room NATURAL</t>
  </si>
  <si>
    <t xml:space="preserve">W876S00343</t>
  </si>
  <si>
    <t xml:space="preserve">35.43 inch Coffee Table Sintered Stone Tabletop with Sturdy MDF Pedestal for Living Room Apartment Bedroom, Reception Room WALNUT Easy Assembly</t>
  </si>
  <si>
    <t xml:space="preserve">W876S00342</t>
  </si>
  <si>
    <t xml:space="preserve">35.43 inch Coffee Table Sintered Stone Tabletop with Sturdy MDF Pedestal for Living Room  Bedroom, Reception Room Apartment Easy Assembly</t>
  </si>
  <si>
    <t xml:space="preserve">W876P460753</t>
  </si>
  <si>
    <t xml:space="preserve">19.49 inch Round MDF Side Table Sintered Stone Tabletop for Living Room Bedroom Natural</t>
  </si>
  <si>
    <t xml:space="preserve">W876P460750</t>
  </si>
  <si>
    <t xml:space="preserve">19.49 inch Round MDF Side Table Sintered Stone Tabletop for Living Room Bedroom WALNUT</t>
  </si>
  <si>
    <t xml:space="preserve">W1117P414752</t>
  </si>
  <si>
    <t xml:space="preserve">31" Round Industrial Coffee Table with 2-Tier Storage Shelves, Modern Wood &amp; Golden Metal Accent Center Table for Living Room, Home Office – Easy Assembly</t>
  </si>
  <si>
    <t xml:space="preserve">W1117</t>
  </si>
  <si>
    <t xml:space="preserve">AijiaFurniture</t>
  </si>
  <si>
    <t xml:space="preserve">W1117P414751</t>
  </si>
  <si>
    <t xml:space="preserve">31" Round Industrial Coffee Table with 2-Tier Storage Shelves, Modern Wood &amp; Black Metal Accent Center Table for Living Room, Home Office – Easy Assembly</t>
  </si>
  <si>
    <t xml:space="preserve">[NEW ARRIVED] [VIDEO PROVIDED]   Modular Sectional Sofa Set,Convertible L Shaped Couch ,5 Seat,Reversible Sectional Sofa Couch,Upholstered,Corner Sofa,Rolled Arms,Soft Linen Fabric, Dark blue</t>
  </si>
  <si>
    <t xml:space="preserve">W2108</t>
  </si>
  <si>
    <t xml:space="preserve">WF-FURNITURE</t>
  </si>
  <si>
    <t xml:space="preserve">[NEW ARRIVED] [VIDEO PROVIDED]   Modular Sectional Sofa Set,Convertible L Shaped Couch ,5 Seat,Reversible Sectional Sofa Couch,Upholstered,Corner Sofa,Rolled Arms,Soft Linen Fabric, Dark gray</t>
  </si>
  <si>
    <t xml:space="preserve">[NEW ARRIVED] [VIDEO PROVIDED]   Modular Sectional Sofa Set,Convertible L Shaped Couch ,5 Seat,Reversible Sectional Sofa Couch,Upholstered,Corner Sofa,Rolled Arms,Soft Linen Fabric,  Beige</t>
  </si>
  <si>
    <t xml:space="preserve">W3081P344023</t>
  </si>
  <si>
    <t xml:space="preserve">MgO Mid-Century Round Centre Coffee Table Vintage Faux Stone Sofa Pre-Modern Coffee Tables Beige Coffee Table for Living Room Office Apartment</t>
  </si>
  <si>
    <t xml:space="preserve">W3081</t>
  </si>
  <si>
    <t xml:space="preserve">MSY Furniture</t>
  </si>
  <si>
    <t xml:space="preserve">W3081P344042</t>
  </si>
  <si>
    <t xml:space="preserve">2026-05-25 15:59</t>
  </si>
  <si>
    <t xml:space="preserve">9 Drawer Dresser for Bedroom with large Drawers, Wood Dresser, Large Floor Chest of Drawers, Modern Long TV Stand, Mid Century Storage Cabinet Side Table, White</t>
  </si>
  <si>
    <t xml:space="preserve">W409</t>
  </si>
  <si>
    <t xml:space="preserve">NEWMARK</t>
  </si>
  <si>
    <t xml:space="preserve">9 Drawer Dresser for Bedroom with large Drawers, Wood Dresser, Large Floor Chest of Drawers, Modern Long TV Stand, Mid Century Storage Cabinet Side Table, Natural</t>
  </si>
  <si>
    <t xml:space="preserve">9 Drawer Dresser for Bedroom with large Drawers, Wood Dresser, Large Floor Chest of Drawers, Modern Long TV Stand, Mid Century Storage Cabinet Side Table, Black</t>
  </si>
  <si>
    <t xml:space="preserve">Upholstered Queen Bed Frame with Wingback Headboard, Low Profile Platform Bed with Padded Headboard, No Box Spring Needed, Easy Assembly, Elegant Linen Fabric, Brown</t>
  </si>
  <si>
    <t xml:space="preserve">Upholstered Queen Bed Frame with Wingback Headboard, Low Profile Platform Bed with Padded Headboard, No Box Spring Needed, Easy Assembly, Elegant Linen Fabric, Beige</t>
  </si>
  <si>
    <t xml:space="preserve">Double Hanging Egg Chair wth Stand, Patio Hammock Swing Chair with Cushion Loveseat for Bedroom, Balcony, Garden, Indoor, Outdoor,(Grey)</t>
  </si>
  <si>
    <t xml:space="preserve">Double Hanging Egg Chair wth Stand, Patio Hammock Swing Chair with Cushion Loveseat for Bedroom, Balcony, Garden, Indoor, Outdoor,(Brown)</t>
  </si>
  <si>
    <t xml:space="preserve">100% Solid Wood Side Table, Natural Wooden End Table,Rustic Center Table,Simple Accent Table for Living Room</t>
  </si>
  <si>
    <t xml:space="preserve">N733S339767K</t>
  </si>
  <si>
    <t xml:space="preserve">Queen Size Murphy Bed with 2 Wardrobe and Storage Shelf, Multifunctional Foldable Platform Bedframe for Guest-Room, Bedroom, White (Old SKU:N733S235627K)</t>
  </si>
  <si>
    <t xml:space="preserve">Full Loft Bed with Desk and Charging Station, Full Size Metal Loft Bed with Stairs and Light for Kids Teens,White(Expect Arrival Date 2026/3/7)</t>
  </si>
  <si>
    <t xml:space="preserve">Full Size Metal Platform Bed Frame with Wooden Headboard and Footboard with USB,Charging Station,2 Drawers,LED Lights, No Box Spring Needed, Easy Assemble</t>
  </si>
  <si>
    <t xml:space="preserve">W311</t>
  </si>
  <si>
    <t xml:space="preserve">Top Corporation Limited</t>
  </si>
  <si>
    <t xml:space="preserve">LT000292AAK</t>
  </si>
  <si>
    <t xml:space="preserve">Twin over Full Bunk Bed with Storage Stairs, Wardrobe,USB and Ligh,White</t>
  </si>
  <si>
    <t xml:space="preserve">W2593S00062</t>
  </si>
  <si>
    <t xml:space="preserve">Full Size Loft Bed with Stairs, Metal Full Loft Bed with High Guardrails and Beside Storage Shelf, High Loft Bed with Wardrobe for Kids Teens, black( Expect Arrival Date2026/5/18)</t>
  </si>
  <si>
    <t xml:space="preserve">Queen Size Metal Platform Bed Frame with Wooden Headboard and Footboard with USB,Charging Station,2 Drawers, No Box Spring Needed, Easy Assemble</t>
  </si>
  <si>
    <t xml:space="preserve">W3752S00005</t>
  </si>
  <si>
    <t xml:space="preserve">Bunk Bed Twin Over Twin Size with Desk Station L-Shaped Metal Bunk Bed Storage Shelves and Drawers Loft Beds with Safety Guardrail and Ladder for Teen,White</t>
  </si>
  <si>
    <t xml:space="preserve">W3752S00010</t>
  </si>
  <si>
    <t xml:space="preserve">Bunk Bed Twin Over Twin Size with Desk Station L-Shaped Metal Bunk Bed Storage Shelves and Drawers Loft Beds with Safety Guardrail and Ladder for Teen,Black</t>
  </si>
  <si>
    <t xml:space="preserve">2026-07-10 ~ 2026-07-17</t>
  </si>
  <si>
    <t xml:space="preserve">Boucle Queen Bed Frame with Adjustable Height Headboard, Modern Platform Bed with Curved Cloud Headboard, Elegant Boucle Fabric Low Profile Platform Bed, No Box Spring Needed, Easy Assembly, White</t>
  </si>
  <si>
    <t xml:space="preserve">Boucle Full Bed Frame with Adjustable Height Headboard, Modern Platform Bed with Curved Cloud Headboard, Elegant Boucle Fabric Low Profile Platform Bed, No Box Spring Needed, Easy Assembly, White</t>
  </si>
  <si>
    <t xml:space="preserve">Queen Size Metal Platform Bed Frame with Wooden Headboard and Footboard with USB,Charging Station,2 Drawers,LED Lights, No Box Spring Needed, Easy Assemble</t>
  </si>
  <si>
    <t xml:space="preserve">2026-07-31 23:59</t>
  </si>
  <si>
    <t xml:space="preserve">Cat Hidden Litter Box Enclosure with RGB LED Light, Cat House with Stairs and Cat Pom-pom Toys for Fun, Cat Washroom Cabinet with Litter Leak Walkway and Glass Doors for Better View,Beige</t>
  </si>
  <si>
    <t xml:space="preserve">Cat Hidden Litter Box Enclosure with RGB LED Light, Cat House with Stairs and Cat Pom-pom Toys for Fun, Cat Washroom Cabinet with Litter Leak Walkway and Glass Doors for Better View,White</t>
  </si>
  <si>
    <t xml:space="preserve">LT000286AAG</t>
  </si>
  <si>
    <t xml:space="preserve">Full Size Wood Loft Bed with Desk, Shelves, Power Outlet &amp; USB/Type-C Ports, , and RGB Light, Black+Green</t>
  </si>
  <si>
    <t xml:space="preserve">LT000286AAC</t>
  </si>
  <si>
    <t xml:space="preserve">Full Size Wood Loft Bed with Desk, Shelves, Power Outlet &amp; USB/Type-C Ports, , and RGB Light, Black+Blue</t>
  </si>
  <si>
    <t xml:space="preserve">LT000286AAR</t>
  </si>
  <si>
    <t xml:space="preserve">Full Size Wood Loft Bed with Desk, Shelves, Power Outlet &amp; USB/Type-C Ports, , and RGB Light, Black+Red</t>
  </si>
  <si>
    <t xml:space="preserve">Twin Size Cute Cloud Shape PU Leather Kids Bed with Guardrails, Safety Toddler Bed with Cartoon Blue&amp;Beige Design and Storage Pocket</t>
  </si>
  <si>
    <t xml:space="preserve">Twin Size Cute Cloud Shape PU Leather Kids Bed with Guardrails, Safety Toddler Bed with Cartoon Beige&amp;Grey Design and Storage Pocket</t>
  </si>
  <si>
    <t xml:space="preserve">Twin Size Cute Cloud Shape PU Leather Kids Bed with Guardrails, Safety Toddler Bed with Cartoon Purple&amp;Pink Design and Storage Pocket</t>
  </si>
  <si>
    <t xml:space="preserve">W509P465834</t>
  </si>
  <si>
    <t xml:space="preserve">Modern small Vanity Desk ,featuring 3 modes of LED lighting with adjustable brightness, 3 drawers and multiple open storage shelves, a hair dryer holder and power socket, and a dressing chair. brown</t>
  </si>
  <si>
    <t xml:space="preserve">Twin XL over Twin XL Metal Bunk Bed, Industrial Detachable Bunkbeds with Safety Guard Rails for Teens, White</t>
  </si>
  <si>
    <t xml:space="preserve">44.6'' Corner MDF Dog Crate Furniture for Small/Medium Dogs, Decorative Dog Kennel End Table with Fluted Drawer Storage, Modern Space-Saving Dog Cage Cabinet for Home Décor Indoor(Walnut)</t>
  </si>
  <si>
    <t xml:space="preserve">W5216</t>
  </si>
  <si>
    <t xml:space="preserve">Vinnus Furniture</t>
  </si>
  <si>
    <t xml:space="preserve">44.6'' Corner MDF Dog Crate Furniture for Small/Medium Dogs, Decorative Dog Kennel End Table with Fluted Drawer Storage, Modern Space-Saving Dog Cage Cabinet for Home Décor Indoor(White)</t>
  </si>
  <si>
    <t xml:space="preserve">LT000269AAF-1</t>
  </si>
  <si>
    <t xml:space="preserve">Full Size Wood Loft Bed with,Wardrobe,Shelves,Blackout Curtains,and RGB Lights,Black+Green (OLD SKU: LT000269AAG)</t>
  </si>
  <si>
    <t xml:space="preserve">LT000269AAC-1</t>
  </si>
  <si>
    <t xml:space="preserve">Full Size Wood Loft Bed with,Wardrobe,Shelves,Blackout Curtains,and RGB Lights,Black+Blue ( OLd SKU: LT000269AAC)</t>
  </si>
  <si>
    <t xml:space="preserve">LT000269AAJ-1</t>
  </si>
  <si>
    <t xml:space="preserve">Full Size Wood Loft Bed with,Wardrobe,Shelves,Blackout Curtains,and RGB Lights,Black+Red ( OLD SKU: LT000269AAR)</t>
  </si>
  <si>
    <t xml:space="preserve">70" Extra-Large Classic and Traditional Executive Desk with Metal Edge Trim ,Writing Desk with 2 file drawers,USB Ports and Outlets,Desk with Hidden Compartment for Living Room,Home Office,Study Room,</t>
  </si>
  <si>
    <t xml:space="preserve">N751</t>
  </si>
  <si>
    <t xml:space="preserve">Bunny C furniture</t>
  </si>
  <si>
    <t xml:space="preserve">W1716P409479</t>
  </si>
  <si>
    <t xml:space="preserve">Fluted Nightstand, 21.65" Wide Side Table with 3 Drawers, Mid Century Modern Wood NightStand with Metal Handle, Wooden Bedside End Table for Bedroom, Living Room, Closet, Natural</t>
  </si>
  <si>
    <t xml:space="preserve">U_STYLE Outdoor Steel Frame Sun Lounger with Adjustable Backrest,Patio Double Sunbed with Hidden Side Table and Arched Armrests,Suitable for Patio Pool Deck,Garden,Backyard</t>
  </si>
  <si>
    <t xml:space="preserve">N711</t>
  </si>
  <si>
    <t xml:space="preserve">U_Style</t>
  </si>
  <si>
    <t xml:space="preserve">Full Size Loft Bed with Staircase and Wardrobe, Metal Loft Bed with Desk, Storage Shelves, LED Lights and Charge Station,Black(Expect Arrival Date 2026/5/9  Old SKUW2593S00060)</t>
  </si>
  <si>
    <t xml:space="preserve">Full Size Loft Bed with Staircase and Wardrobe, Metal Loft Bed with Desk, Storage Shelves, LED Lights and Charge Station,White(Expect Arrival Date 2026/5/9   Old SKUW2593S00059 )</t>
  </si>
  <si>
    <t xml:space="preserve">Full Size Loft Bed with Staircase and Wardrobe, Metal Loft Bed with Desk, Storage Shelves, LED Lights and Charge Station, Pink(Expect Arrival Date 2026/5/9  Old SKUW2593S00058)</t>
  </si>
  <si>
    <t xml:space="preserve">Set of 2 with 2 Drawers, 15.4" Modern Storage Bedside Table with Golden Metal Handles, Wooden End Table for Bedroom, Black</t>
  </si>
  <si>
    <t xml:space="preserve">2026-08-23 22:59</t>
  </si>
  <si>
    <t xml:space="preserve">Set of 2 with 2 Drawers, 15.4" Modern Storage Bedside Table with  Handles, Wooden End Table for Bedroom,Natural Wood</t>
  </si>
  <si>
    <t xml:space="preserve">[NEW ARRIVED] [VIDEO PROVIDED]  149" Oversized Sectional Couches,U Shaped Couch,Deep Seat,7-in-1 Modular sofa, No Assembly,Side Pocket,Movable Sofa Armrests,Corduroy,4 Cushion Back,6 Seats,Orange</t>
  </si>
  <si>
    <t xml:space="preserve">[NEW ARRIVED] [VIDEO PROVIDED]  149" Oversized Sectional Couches,U Shaped Couch,Deep Seat,7-in-1 Modular sofa, No Assembly,Side Pocket,Movable Sofa Armrests,Corduroy,4 Cushion Back,6 Seats, Blue</t>
  </si>
  <si>
    <t xml:space="preserve">[NEW ARRIVED] [VIDEO PROVIDED]  149" Oversized Sectional Couches,U Shaped Couch,Deep Seat,7-in-1 Modular sofa, No Assembly,Side Pocket,Movable Sofa Armrests,Corduroy,4 Cushion Back,6 Seats,Gray</t>
  </si>
  <si>
    <t xml:space="preserve">[NEW ARRIVED] [VIDEO PROVIDED]  149" Oversized Sectional Couches,U Shaped Couch,Deep Seat,7-in-1 Modular sofa, No Assembly,Side Pocket,Movable Sofa Armrests,Corduroy,4 Cushion Back,6 Seats,Black</t>
  </si>
  <si>
    <t xml:space="preserve">[NEW ARRIVED] [VIDEO PROVIDED]  149" Oversized Sectional Couches,U Shaped Couch,Deep Seat,7-in-1 Modular sofa, No Assembly,Side Pocket,Movable Sofa Armrests,Corduroy,4 Cushion Back,6 Seats, Dark Gray</t>
  </si>
  <si>
    <t xml:space="preserve">[NEW ARRIVED] [VIDEO PROVIDED]  149" Oversized Sectional Couches,U Shaped Couch,Deep Seat,7-in-1 Modular sofa, No Assembly,Side Pocket,Movable Sofa Armrests,Corduroy,4 Cushion Back,6 Seats,Beige</t>
  </si>
  <si>
    <t xml:space="preserve">[NEW ARRIVED] [VIDEO PROVIDED]   110.75" Modular L Shaped Sofa, Corduroy Fabric Sectional Couch,With a movable footstool, Cup Holders,Bring 8 throw pillows,Side Pocket,Unfold into a Bed,Beige</t>
  </si>
  <si>
    <t xml:space="preserve">2026-05-31 12:59</t>
  </si>
  <si>
    <t xml:space="preserve">[NEW ARRIVED] [VIDEO PROVIDED]   110.75" Modular L Shaped Sofa, Corduroy Fabric Sectional Couch,With a movable footstool, Cup Holders,Bring 8 throw pillows,Side Pocket,Unfold into a Bed,Blue</t>
  </si>
  <si>
    <t xml:space="preserve">[NEW ARRIVED] [VIDEO PROVIDED]   110.75" Modular L Shaped Sofa, Corduroy Fabric Sectional Couch,With a movable footstool, Cup Holders,Bring 8 throw pillows,Side Pocket,Unfold into a Bed,Orange</t>
  </si>
  <si>
    <t xml:space="preserve">[NEW ARRIVED] [VIDEO PROVIDED]   110.75" Modular L Shaped Sofa, Corduroy Fabric Sectional Couch,With a movable footstool, Cup Holders,Bring 8 throw pillows,Side Pocket,Unfold into a Bed,Light Gray</t>
  </si>
  <si>
    <t xml:space="preserve">[NEW ARRIVED] [VIDEO PROVIDED]   110.75" Modular L Shaped Sofa, Corduroy Fabric Sectional Couch,With a movable footstool, Cup Holders,Bring 8 throw pillows,Side Pocket,Unfold into a Bed,Dark Gray</t>
  </si>
  <si>
    <t xml:space="preserve">U_STYLE Upholstery Sleeper Sectional Sofa with Storage Space, USB port, 2 cup holders on Back Cushions(same sku; WY000335AAA)</t>
  </si>
  <si>
    <t xml:space="preserve">W1413S00180</t>
  </si>
  <si>
    <t xml:space="preserve">Queen Size Daybed with Two Drawers Upholstered Tufted Sofa Bed, Boucle Fabric (88"x65.5"x29.5")</t>
  </si>
  <si>
    <t xml:space="preserve">W1413S00179</t>
  </si>
  <si>
    <t xml:space="preserve">W1413S00178</t>
  </si>
  <si>
    <t xml:space="preserve">W1413S00177</t>
  </si>
  <si>
    <t xml:space="preserve">Full Size Daybed with Twin Size Pop-up Trundle Upholstered Tufted Sofa Bed, Full Size, Boucle Fabric (83"x58.5"x29.5")</t>
  </si>
  <si>
    <t xml:space="preserve">W1413S00176</t>
  </si>
  <si>
    <t xml:space="preserve">W1413S00175</t>
  </si>
  <si>
    <t xml:space="preserve">W1413S00174</t>
  </si>
  <si>
    <t xml:space="preserve">Daybed with Twin Size Pop-up Trundle Upholstered Tufted Sofa Bed, Twin Size, Boucle Fabric (83"x43"x29.5")</t>
  </si>
  <si>
    <t xml:space="preserve">W1413S00173</t>
  </si>
  <si>
    <t xml:space="preserve">W1413S00172</t>
  </si>
  <si>
    <t xml:space="preserve">W1413S00092</t>
  </si>
  <si>
    <t xml:space="preserve">Daybed with Trundle Upholstered Tufted Sofa Bed, Twin Size, Boucle Fabric, Beige (83"x43"x29.5")</t>
  </si>
  <si>
    <t xml:space="preserve">[NEW ARRIVED] [VIDEO PROVIDED] 110.75" Modular L Shaped Sofa, Corduroy Fabric Sectional Couch,With a movable footstool, Cup Holders,Bring 8 throw pillows,Side Pocket,Unfold into a Bed,Black</t>
  </si>
  <si>
    <t xml:space="preserve">Farmhouse Side Table with Charging Station, Antique Nightstands with Drawers, Bedside Table with Open Shelf for Bedroom, White</t>
  </si>
  <si>
    <t xml:space="preserve">Queen Size Murphy Bed Wall Bed with Shelves, Wardrobe and LED Lights,White</t>
  </si>
  <si>
    <t xml:space="preserve">Queen Size Murphy Bed Wall Bed with Shelves, Wardrobe and LED Lights,Gray</t>
  </si>
  <si>
    <t xml:space="preserve">Queen Size Murphy Bed Wall Bed with Closet ,Drawers and Shelves,White(OLD SKU :LP000865AAK)</t>
  </si>
  <si>
    <t xml:space="preserve">Queen Size Murphy Bed Wall Bed with Closet ,Drawers and Shelves,Gray(OLD SKU :LP000865AAE)</t>
  </si>
  <si>
    <t xml:space="preserve">Queen Size Murphy Bed Wall Bed with Shelves, Drawers and Lights,Gray(OLD SKU:LP000566AAE-1)</t>
  </si>
  <si>
    <t xml:space="preserve">U_STYLE Upholstery Sleeper Sectional Sofa with Storage Space, USB port, 2 cup holders on Back Cushions(same sku; WY000335AAE)</t>
  </si>
  <si>
    <t xml:space="preserve">N709P416258H</t>
  </si>
  <si>
    <t xml:space="preserve">N750P266225K</t>
  </si>
  <si>
    <t xml:space="preserve">Twin Size Upholstered Daybed with 4 Support Legs, Beige(Old SKU:N709P266225K)</t>
  </si>
  <si>
    <t xml:space="preserve">N750P266225H</t>
  </si>
  <si>
    <t xml:space="preserve">Twin Size Upholstered Daybed with 4 Support Legs, Rubine(Old SKU:N709P266225H)</t>
  </si>
  <si>
    <t xml:space="preserve">Modern Bedside Table with Gun Drawer,Bedside Table with Charging Station, 2 Drawers and Open Shelf,Side Table for Bedroom(White)</t>
  </si>
  <si>
    <t xml:space="preserve">Modern Bedside Table with Gun Drawer,Bedside Table with Charging Station, 2 Drawers and Open Shelf,Side Table for Bedroom(Oak)</t>
  </si>
  <si>
    <t xml:space="preserve">Wooden Full Size Daybed with Storage Shelves, Multi-functional Bed with Two Storage Drawers and  Study Desk, Natural (Old SKU: N733S241486M)</t>
  </si>
  <si>
    <t xml:space="preserve">Wooden Full Size Daybed with Storage Shelves, Multi-functional Bed with Two Storage Drawers and  Study Desk, Gray(OLD SKU: N733S241486E)</t>
  </si>
  <si>
    <t xml:space="preserve">Wooden Full Size Daybed with Storage Shelves, Multi-functional Bed with Twin Size Trundle Bed and  Study Desk, Antique White(OLD SKU:N733S242277K)</t>
  </si>
  <si>
    <t xml:space="preserve">Wooden Twin Size Daybed with Storage Shelves, Multi-functional Bed with Twin Size Trundle Bed and  Study Desk, Natural(Old SKU: N733S242275M)</t>
  </si>
  <si>
    <t xml:space="preserve">Wooden Twin Size Daybed with Storage Shelves, Multi-functional Bed with Twin Size Trundle Bed and  Study Desk, Antique White(Old SKU: N733S242275K)</t>
  </si>
  <si>
    <t xml:space="preserve">Twin Size Safe Cozy Multi-Functional Kids Bed with Guardrails and Storage, Bed with Safety Step Stool, Boucle Fabric (80.5''x44.5''x23'')</t>
  </si>
  <si>
    <t xml:space="preserve">W1413P384968</t>
  </si>
  <si>
    <t xml:space="preserve">Twin Size Fluffy Faux Fur Penguin Shaped Bed Lounger Chair with 100% Sponge Filling for Kids Bedroom Playroom (88''x45''x29.5'')</t>
  </si>
  <si>
    <t xml:space="preserve">2026-06-30 14:59</t>
  </si>
  <si>
    <t xml:space="preserve">W1413P384935</t>
  </si>
  <si>
    <t xml:space="preserve">Twin Size Cute Panda-Shaped Kids Bed with Safety Soft Padded Edges, Solid Wood Toddler Bed Frame for Children for Bedroom, Velvet Fabric</t>
  </si>
  <si>
    <t xml:space="preserve">N7500004100B</t>
  </si>
  <si>
    <t xml:space="preserve">Twin over full L-shaped bunk &amp; loft bed, Built-in Wardrobe and Desk with USB</t>
  </si>
  <si>
    <t xml:space="preserve">N709P321458N</t>
  </si>
  <si>
    <t xml:space="preserve">Wood Full Size Platform Bed with Guardrail, Natural</t>
  </si>
  <si>
    <t xml:space="preserve">N709P321458K</t>
  </si>
  <si>
    <t xml:space="preserve">Wood Full Size Platform Bed with Guardrail, White</t>
  </si>
  <si>
    <t xml:space="preserve">Book Shelf with 6 Storage Place Wooden Bookshelf Storage Organizer Diaplay CabinetWood</t>
  </si>
  <si>
    <t xml:space="preserve">N733S410648C</t>
  </si>
  <si>
    <t xml:space="preserve">Upholstered Twin Size Daybed with Adjustable Height Pop Up Trundle Twin Bed and USB &amp; Type-C Charging Port, Day Bed Frame with 2 Side Pockets, No Box-Spring Needed, Blue(Old SKU:N733S285118C)</t>
  </si>
  <si>
    <t xml:space="preserve">2026-06-17 ~ 2026-06-24</t>
  </si>
  <si>
    <t xml:space="preserve">N733S410648A</t>
  </si>
  <si>
    <t xml:space="preserve">Upholstered Twin Size Daybed with Adjustable Height Pop Up Trundle Twin Bed and USB &amp; Type-C Charging Port, Day Bed Frame with 2 Side Pockets, No Box-Spring Needed, Beige(Old SKU:N733S285118A)</t>
  </si>
  <si>
    <t xml:space="preserve">[NEW ARRIVED] [VIDEO PROVIDED] 137.5" U Shaped Sofa , USB &amp; Wireless Charge, Coffee Table Board With a Cup Holder, Oversize Movable Modular Sofa,Movable Footstool,No Assembly,6 Seats,Corduroy,Black</t>
  </si>
  <si>
    <t xml:space="preserve">W3752S00003</t>
  </si>
  <si>
    <t xml:space="preserve">2026-07-31 00:00:00</t>
  </si>
  <si>
    <t xml:space="preserve">W2580S00089</t>
  </si>
  <si>
    <t xml:space="preserve">Full Size Loft Bed with Stairs, Metal Full Loft Bed with Storage Shelves, High Loft Bed with Wardrobe for Kids Teens, Black(Old skuW2580S00037)</t>
  </si>
  <si>
    <t xml:space="preserve">W1885S00326</t>
  </si>
  <si>
    <t xml:space="preserve">66" Queen Pull Out Sofa Bed, 3-in-1 Convertible Sleeper Sofa with Side Storage,Multi-Functional Velvet Loveseat Bed for Living Room,Bedroom,Apartment(Old Sku:W1885S00047/W1885S00193 /W1885S00225)</t>
  </si>
  <si>
    <t xml:space="preserve">W1885</t>
  </si>
  <si>
    <t xml:space="preserve">BOBBY FURNITURE</t>
  </si>
  <si>
    <t xml:space="preserve">W1885S00324</t>
  </si>
  <si>
    <t xml:space="preserve">66" Queen Pull Out Sofa Bed, 3-in-1 Convertible Sleeper Sofa with Side Storage,Multi-Functional Velvet Loveseat Bed for Living Room,Grey(Old Sku:W1885S00045 /W1885S00223 )</t>
  </si>
  <si>
    <t xml:space="preserve">W1885S00323</t>
  </si>
  <si>
    <t xml:space="preserve">66" Queen Pull Out Sofa Bed, 3-in-1 Convertible Sleeper Sofa with Side Storage,Multi-Functional Velvet Loveseat Bed for Living Room, Black(Old Sku:W1885S00044/W1885S00222)</t>
  </si>
  <si>
    <t xml:space="preserve">W1885S00322</t>
  </si>
  <si>
    <t xml:space="preserve">66" Queen Pull Out Sofa Bed, 3-in-1 Convertible Sleeper Sofa with Side Storage,Multi-Functional Velvet Loveseat Bed for Living Room(Old Sku:W1885S00043/W1885S00113/W1885S00186/W1885S00221)</t>
  </si>
  <si>
    <t xml:space="preserve">W1885S00221</t>
  </si>
  <si>
    <t xml:space="preserve">66" Queen Pull Out Sofa Bed, 3-in-1 Convertible Sleeper Sofa with Side Storage,Multi-Functional Velvet Loveseat Bed for Living Room,Bedroom,Apartment(Old Sku:W1885S00113/W1885S00186/W1885S00322)</t>
  </si>
  <si>
    <t xml:space="preserve">Twin Size Castle Style Bunk Bed with 2 Drawers,Shelf,and LED,White+Antique Pink</t>
  </si>
  <si>
    <t xml:space="preserve">Twin Size Castle Style Bunk Bed with 2 Drawers,Shelf,and LED,Gray+Antique Pink</t>
  </si>
  <si>
    <t xml:space="preserve">Full Size Castle Style Bunk Bed with 2 Drawers,Shelf,and LED,White+Antique Pink</t>
  </si>
  <si>
    <t xml:space="preserve">Full Size Castle Style Bunk Bed with 2 Drawers,Shelf,and LED,Gray+Antique Pink</t>
  </si>
  <si>
    <t xml:space="preserve">Full Size Wood Loft Bed with,Shelves,Blackout Curtains,and RGB Lights,Black+Red</t>
  </si>
  <si>
    <t xml:space="preserve">Full Size Wood Loft Bed with,Shelves,Blackout Curtains,and RGB Lights,Black+Cloud Blue</t>
  </si>
  <si>
    <t xml:space="preserve">Full Size Wood Loft Bed with,Shelves,Blackout Curtains,and RGB Lights,Black+Purple</t>
  </si>
  <si>
    <t xml:space="preserve">[NEW ARRIVED] [VIDEO PROVIDED]10-in-1 Convertible Sofa Sectional ,Corner Couch , Convertible Floor Sleeper Sofa,Corduroy,Side Pocket,No Assembly,DIY,L Shaped  Modular Sofa,6 Pillows,Orange</t>
  </si>
  <si>
    <t xml:space="preserve">[NEW ARRIVED] [VIDEO PROVIDED]10-in-1 Convertible Sofa Sectional ,Corner Couch , Convertible Floor Sleeper Sofa,Corduroy,Side Pocket,No Assembly,DIY,L Shaped Modular Sofa,6 Pillows,Green</t>
  </si>
  <si>
    <t xml:space="preserve">[NEW ARRIVED] [VIDEO PROVIDED]10-in-1 Convertible Sofa Sectional ,Corner Couch , Convertible Floor Sleeper Sofa,Corduroy,Side Pocket,No Assembly,DIY,L Shaped Modular Sofa,6 Pillows,Dark Gray</t>
  </si>
  <si>
    <t xml:space="preserve">[NEW ARRIVED] [VIDEO PROVIDED]10-in-1 Convertible Sofa Sectional ,Corner Couch , Convertible Floor Sleeper Sofa,Corduroy,Side Pocket,No Assembly,DIY,L Shaped Modular Sofa,6 Pillows,Blue</t>
  </si>
  <si>
    <t xml:space="preserve">Full Size Wood Loft Bed with Desk, Bedside Storage Shelf, Sofa and Light,White</t>
  </si>
  <si>
    <t xml:space="preserve">Full Size Wood Loft Bed with Desk, Bedside Storage Shelf, Sofa and Light, Navy Blue</t>
  </si>
  <si>
    <t xml:space="preserve">Wooden Bedside Table  with 1 Drawer Open Shelves, Wood Board Side Tables Storage Small Narrow Desk Chest of Drawer, Lamp Stand Nightstand Cabinet, Bedroom Living Room Home Furniture</t>
  </si>
  <si>
    <t xml:space="preserve">Solid Wood 63-Inch Extra Long Desk,Thickened Desk,Two Person Double Desk for Home Office, Wooden Long Computer Desk,Writing Table for Office, Walnut</t>
  </si>
  <si>
    <t xml:space="preserve">[NEW ARRIVED] [VIDEO PROVIDED]  81.5" 2-in-1 Queen Convertible Sleeper Sofa Bed, Pull Out Couch Bed,3 seater sofa bed,with 3.35" Memory Foam Mattress ,Rivet handrail,Beige(Old sku:W2108S00091)</t>
  </si>
  <si>
    <t xml:space="preserve">[NEW ARRIVED] [VIDEO PROVIDED] 81.5" 2-in-1 Queen  Convertible Sleeper Sofa Bed,  Pull Out Couch Bed,3 seater sofa bed,with 3.35" Memory Foam Mattress ,Rivet handrail, Dark Gray(Old sku:W2108S00094)</t>
  </si>
  <si>
    <t xml:space="preserve">[NEW ARRIVED] [VIDEO PROVIDED] 81.5" 2-in-1 Queen Convertible Sleeper Sofa Bed, Pull Out Couch Bed,3 seater sofa bed,with 3.35" Memory Foam Mattress ,Rivet handrail,  Brown(Old sku:W2108S00092)</t>
  </si>
  <si>
    <t xml:space="preserve">Solid Wood 55.1-Inch Extra Long Desk,Thickened Desk,Two Person Double Desk for Home Office, Wooden Long Computer Desk,Writing Table for Office, Walnut</t>
  </si>
  <si>
    <t xml:space="preserve">Twin Size Metal Platform Bed for Kids, Metal Low Profile Twin Bed with Rails for Girls and Boys, White(Expect Arrival Date 2026/4/26)</t>
  </si>
  <si>
    <t xml:space="preserve">Twin Size Metal Platform Bed for Kids, Metal Low Profile Twin Bed with Rails for Girls and Boys, Black(Expect Arrival Date 2026/4/26)</t>
  </si>
  <si>
    <t xml:space="preserve">Full Size Metal Platform Bed for Kids, Metal Low Profile Full Bed with Rails for Girls and Boys, White(Expect Arrival Date 2026/5/22)</t>
  </si>
  <si>
    <t xml:space="preserve">Full Size Metal Platform Bed for Kids, Metal Low Profile Full Bed with Rails for Girls and Boys, Black(Expect Arrival Date 2026/5/22)</t>
  </si>
  <si>
    <t xml:space="preserve">Solid Wood Shoe Bench, 2-Tier Wooden Entryway Bench, Modern Shoe Rack with Faux Leather Cushion for Hallway, Living Room (Walnut, 31.5'')</t>
  </si>
  <si>
    <t xml:space="preserve">[NEW ARRIVED] [VIDEO PROVIDED]10-in-1 Convertible Sofa Sectional ,Corner Couch , Convertible Floor Sleeper Sofa,Corduroy,Side Pocket,No Assembly,DIY,L Shaped Modular Sofa,6 Pillows,Beige</t>
  </si>
  <si>
    <t xml:space="preserve">W487P358611</t>
  </si>
  <si>
    <t xml:space="preserve">A high arched storage cabinet with a lamp, a modern retro-style wooden storage cabinet with adjustable glass partitions, suitable for use as a multi-functional cabinet in kitchens-Brown</t>
  </si>
  <si>
    <t xml:space="preserve">W487P358610</t>
  </si>
  <si>
    <t xml:space="preserve">A high arched storage cabinet with a lamp, a modern retro-style wooden storage cabinet with adjustable glass partitions, suitable for use as a multi-functional cabinet in kitchens-Black</t>
  </si>
  <si>
    <t xml:space="preserve">N709P385776K</t>
  </si>
  <si>
    <t xml:space="preserve">Wood Full Size Platform Bed with Guardrail and Drawer, White</t>
  </si>
  <si>
    <t xml:space="preserve">N709P385776H</t>
  </si>
  <si>
    <t xml:space="preserve">Wood Full Size Platform Bed with Guardrail and Drawer, Pink</t>
  </si>
  <si>
    <t xml:space="preserve">Wood Twin Size Platform Bed with Guardrail and Drawer, White</t>
  </si>
  <si>
    <t xml:space="preserve">Wood Twin Size Platform Bed with Guardrail and Drawer, Pink</t>
  </si>
  <si>
    <t xml:space="preserve">6-Drawer Double Dresser in Gray, Modern Storage Cabinet with Metal Handles &amp; Solid Wood Legs, Dresser Drawer Organizer for Kids Bedroom, Heavy-Duty Wooden Dresser with Pre-Installed</t>
  </si>
  <si>
    <t xml:space="preserve">6-Drawer Double Dresser in Blue, Modern Storage Cabinet with Metal Handles &amp; Solid Wood Legs, Dresser Drawer Organizer for Kids Bedroom, Heavy-Duty Wooden Dresser with Pre-Installed</t>
  </si>
  <si>
    <t xml:space="preserve">Queen Size Gaming Daybed with Integrated Desk and Lights, Modern Wooden Bed Frame with 3 Storage Drawers and Built-in Charging Station, Multi-Functional Headboard Bookcase, Black+Red</t>
  </si>
  <si>
    <t xml:space="preserve">Queen Size Gaming Daybed with Integrated Desk and Lights, Modern Wooden Bed Frame with 3 Storage Drawers and Built-in Charging Station, Multi-Functional Headboard Bookcase, Black+Blue</t>
  </si>
  <si>
    <t xml:space="preserve">Full Size Gaming Daybed with Integrated Desk and Lights, Modern Wooden Bed Frame with 3 Storage Drawers and Built-in Charging Station, Multi-Functional Headboard Bookcase, Black+Blue</t>
  </si>
  <si>
    <t xml:space="preserve">Full Size Gaming Daybed with Integrated Desk and Lights, Modern Wooden Bed Frame with 3 Storage Drawers and Built-in Charging Station, Multi-Functional Headboard Bookcase, Black+Red</t>
  </si>
  <si>
    <t xml:space="preserve">GX000323AAK-1</t>
  </si>
  <si>
    <t xml:space="preserve">Twin Size Bunk Bed with Built-in Shelves Beside both Upper and Down Bed and Storage Drawer,White(Old SKU: GX000323AAK)</t>
  </si>
  <si>
    <t xml:space="preserve">W1580S00586</t>
  </si>
  <si>
    <t xml:space="preserve">Full XL over Queen over Queen Bunk Bed, Metal Triple Bunk Bed with Safety Guardrails, Heavy-duty Bunk Bed with Noise-reduced Design, Black</t>
  </si>
  <si>
    <t xml:space="preserve">W1580</t>
  </si>
  <si>
    <t xml:space="preserve">Bonwell</t>
  </si>
  <si>
    <t xml:space="preserve">W5166P406900</t>
  </si>
  <si>
    <t xml:space="preserve">Lightweight Electric Wheelchair for Adults &amp; Seniors - Ultralight 36lbs Foldable Power Wheelchairs, 264LBS Loading Capacity, 12-Mile Long Travel Range, All Terrain, With LED Light &amp; Cup Holder</t>
  </si>
  <si>
    <t xml:space="preserve">W5166</t>
  </si>
  <si>
    <t xml:space="preserve">SUNKOVO</t>
  </si>
  <si>
    <t xml:space="preserve">90" Modern L Shaped Desk in Natural Wood with 3 Drawers,360° Wood Rotating Desk,Executive Office Desk,Corner Desk,Office Study Workstation,for Home Office or Living Room</t>
  </si>
  <si>
    <t xml:space="preserve">90" Modern L Shaped Desk in Walnut with 3 Drawers,360° Wood Rotating Desk,Executive Office Desk,Corner Desk,Office Study Workstation,for Home Office or Living Room</t>
  </si>
  <si>
    <t xml:space="preserve">67" Modern Executive Desk,Computer Desk with 2 Wooden Doors Storage Cabinet and 3 Drawers, Rectangle Home Office Desk  ,Reading Desk,Writing Table,Workstation for Home Office,Living Room,Study,White</t>
  </si>
  <si>
    <t xml:space="preserve">67" Modern Executive Desk,Computer Desk with 2 Glass Doors Storage Cabinet and 3 Drawers, Rectangle Home Office Desk  ,Reading Desk,Writing Table,Workstation for Home Office,Living Room,Study,White</t>
  </si>
  <si>
    <t xml:space="preserve">N721S000064K</t>
  </si>
  <si>
    <t xml:space="preserve">Farmhouse 4-in-1 Hall Tree with 6 Hooks, Walnut Entryway Bench with Shelves,  Wooden Style Rustic Shoe Organizer with 16 Open Compartments for Mudroom, Living Room, White (OLD SKU: N721P264915K)</t>
  </si>
  <si>
    <t xml:space="preserve">4-Piece Modern Entertainment Center Wall Unit with Bookshelves, All-in-1 Large TV Stand with Tempered Glass Door for TVs Up to 80", 92inch Media Console with Adjustable Shelves for Living Room, Black</t>
  </si>
  <si>
    <t xml:space="preserve">4-Piece Modern Entertainment Center Wall Unit with Bookshelves, All-in-1 Large TV Stand with Tempered Glass Door for TVs Up to 80", 92inch Media Console with Adjustable Shelves for Living Room, White</t>
  </si>
  <si>
    <t xml:space="preserve">W2108S00123</t>
  </si>
  <si>
    <t xml:space="preserve">[NEW ARRIVED] [VIDEO PROVIDED]  142" L Shaped Modular Sectional Sofa,No Assembly,5 Piece Couch, Convertible Sleeper Couch,Full-Compressed Couch,Free-Combined Couches,5 Seat &amp; Ottoman,Chenille,Gray</t>
  </si>
  <si>
    <t xml:space="preserve">W2108S00122</t>
  </si>
  <si>
    <t xml:space="preserve">[NEW ARRIVED] [VIDEO PROVIDED]  142" L Shaped Modular Sectional Sofa,No Assembly,5 Piece Couch, Convertible Sleeper Couch,Full-Compressed Couch,Free-Combined Couches,5 Seat &amp; Ottoman,Chenille,Orange</t>
  </si>
  <si>
    <t xml:space="preserve">N757P280040I</t>
  </si>
  <si>
    <t xml:space="preserve">King Size Modern Upholstered Bed Frame with Linen Fabric and Solid Wood Legs, White</t>
  </si>
  <si>
    <t xml:space="preserve">N757</t>
  </si>
  <si>
    <t xml:space="preserve">NH-AN</t>
  </si>
  <si>
    <t xml:space="preserve">N757P214755I</t>
  </si>
  <si>
    <t xml:space="preserve">Queen Size Platform Bed with Boucle Fabric, Soft Boucle Fabric Upholstered Platform bed with Curve-Shaped Design Headboard, Beige, Easy Assembly</t>
  </si>
  <si>
    <t xml:space="preserve">N757Q280037I</t>
  </si>
  <si>
    <t xml:space="preserve">Queen Size Modern Upholstered Bed Frame with Linen Fabric and Solid Wood Legs, White</t>
  </si>
  <si>
    <t xml:space="preserve">N757P284560I</t>
  </si>
  <si>
    <t xml:space="preserve">King Size Platform Bed with Boucle, Soft Boucle Fabric Upholstered Platform bed with Curve-Shaped Design Headboard, Beige</t>
  </si>
  <si>
    <t xml:space="preserve">62.9"W Farmhouse 4-in-1 Hall Tree with 6 Hanging Hooks, Mudroom Wood Grain Bench with Open Compartments, Entryway Shoe Cabinet with Seating Bench for Living Room, Hallway, Black(OLD SKU: N721S000047B)</t>
  </si>
  <si>
    <t xml:space="preserve">62.9"W Farmhouse 4-in-1 Hall Tree with 6 Hanging Hooks, Mudroom Wood Grain Bench with Open Compartments, Entryway Shoe Cabinet with Seating Bench for Living Room, Hallway, White(OLD SKU: N721S000047K)</t>
  </si>
  <si>
    <t xml:space="preserve">[NEW ARRIVED] [VIDEO PROVIDED] Sleeper Sofa, 2 in 1 Pull Out Couch Bed,6 seater sofa bed, L Shaped Sleeper Sectional Sofa Couch,Riveted sofa,104'' Large combined sofa Bed in living room, Brown</t>
  </si>
  <si>
    <t xml:space="preserve">[NEW ARRIVED] [VIDEO PROVIDED] Sleeper Sofa, 2 in 1 Pull Out Couch Bed,6 seater sofa bed, L Shaped Sectional Sofa ,Riveted sofa,104'' Large combined sofa Bed in living room, Gray(Old sku:W2108S00032)</t>
  </si>
  <si>
    <t xml:space="preserve">[NEW ARRIVED] [VIDEO PROVIDED]Sleeper Sofa, 2 in 1 Pull Out Couch Bed,6 seater sofa bed, L Shaped Sectional Sofa ,Riveted sofa,104'' Large combined sofa Bed in living room,Beige(Old sku:	
W2108S00031)</t>
  </si>
  <si>
    <t xml:space="preserve">Twin Size Velvet Upholstered Daybed with Stairs &amp; Gas Lift Storage Ottoman, Contrast Color, Padded Guardrails, Pink+White</t>
  </si>
  <si>
    <t xml:space="preserve">Twin Size Velvet Upholstered Daybed with Stairs &amp; Gas Lift Storage Ottoman, Contrast Color, Padded Guardrails, Brown+White</t>
  </si>
  <si>
    <t xml:space="preserve">Full Size Velvet Upholstered Daybed with Stairs &amp; Gas Lift Storage Ottoman, Contrast Color, Padded Guardrails, Pink+White</t>
  </si>
  <si>
    <t xml:space="preserve">Full Size Velvet Upholstered Daybed with Stairs &amp; Gas Lift Storage Ottoman, Contrast Color, Padded Guardrails, Brown+White</t>
  </si>
  <si>
    <t xml:space="preserve">Queen Size Velvet Upholstered Daybed with Stairs &amp; Gas Lift Storage Ottoman, Contrast Color, Padded Guardrails, Pink+White</t>
  </si>
  <si>
    <t xml:space="preserve">Queen Size Velvet Upholstered Daybed with Stairs &amp; Gas Lift Storage Ottoman, Contrast Color, Padded Guardrails, Brown+White</t>
  </si>
  <si>
    <t xml:space="preserve">King  Size Velvet Upholstered Daybed with Stairs &amp; Gas Lift Storage Ottoman, Contrast Color, Padded Guardrails, Pink+White</t>
  </si>
  <si>
    <t xml:space="preserve">King  Size Velvet Upholstered Daybed with Stairs &amp; Gas Lift Storage Ottoman, Contrast Color, Padded Guardrails, Brown+White</t>
  </si>
  <si>
    <t xml:space="preserve">N770PK369234K</t>
  </si>
  <si>
    <t xml:space="preserve">Stylish King Size Bed Frame - White Solid Wood King Bed, 600lbs Weight Limit, Compatible with 8 - 10" Mattress, Contemporary Bedroom Furniture</t>
  </si>
  <si>
    <t xml:space="preserve">N770</t>
  </si>
  <si>
    <t xml:space="preserve">NH-CloudHouse</t>
  </si>
  <si>
    <t xml:space="preserve">N757P235229B</t>
  </si>
  <si>
    <t xml:space="preserve">King Size Upholstered Bed Frame with High Wingback Headboard,Reading Lamp and USB port,Beige</t>
  </si>
  <si>
    <t xml:space="preserve">Farmhouse Wooden Hall Tree with 6 Hooks, Walnut Storage Bench with Adjustable Shelves,  4-in-1 Entryway Shoe Cabinet with Cubbies for Mudroom, Living Room, Black, 76.7"H (OLD SKU: N721S000044B)</t>
  </si>
  <si>
    <t xml:space="preserve">Farmhouse Wooden Hall Tree with 6 Hooks, Walnut Storage Bench with Adjustable Shelves, 4-in-1 Entryway Shoe Cabinet with Cubbies for Mudroom, Living Room, White, 76.7"H (OLD SKU: N721S000044K)</t>
  </si>
  <si>
    <t xml:space="preserve">W504P429333</t>
  </si>
  <si>
    <t xml:space="preserve">Twin Size Floor Bed with Fence without Door, Rubber Wood Floor Bed with Safety Guardrails,Grey (Old Sku W504P286394)</t>
  </si>
  <si>
    <t xml:space="preserve">2026-05-18 ~ 2026-05-25</t>
  </si>
  <si>
    <t xml:space="preserve">W504P429335</t>
  </si>
  <si>
    <t xml:space="preserve">Twin Size Floor Bed with Fence without Door, Rubber Wood Floor Bed with Safety Guardrails,White (Old Sku W504P286396)</t>
  </si>
  <si>
    <t xml:space="preserve">W504P429336</t>
  </si>
  <si>
    <t xml:space="preserve">Twin Size Floor Bed with Fence without Door, Rubber Wood Floor Bed with Safety Guardrails,Natural (Old Sku W504P286397)</t>
  </si>
  <si>
    <t xml:space="preserve">W504P429338</t>
  </si>
  <si>
    <t xml:space="preserve">Twin Size Floor Bed with Fence without Door, Rubber Wood Floor Bed with Safety Guardrails,Pink (Old Sku W504P286399)</t>
  </si>
  <si>
    <t xml:space="preserve">W504P482178</t>
  </si>
  <si>
    <t xml:space="preserve">Twin Size House Floor Wooden Bed with Roof Frame,Safety Guardrails,Pink7303</t>
  </si>
  <si>
    <t xml:space="preserve">W504P429296</t>
  </si>
  <si>
    <t xml:space="preserve">Full Size Floor Bed with Fence and Door,Rubber Wood Floor Bed with Safety Guardrails,Grey  (Old Sku W504P286378)</t>
  </si>
  <si>
    <t xml:space="preserve">W504P429297</t>
  </si>
  <si>
    <t xml:space="preserve">Full Size Floor Bed with Fence and Door,Rubber Wood Floor Bed with Safety Guardrails,White (Old Sku W504P286379)</t>
  </si>
  <si>
    <t xml:space="preserve">W504P429302</t>
  </si>
  <si>
    <t xml:space="preserve">Full Size Floor Bed with Fence and Door,Rubber Wood Floor Bed with Safety Guardrails,Espresso (Old Sku W504P286381)</t>
  </si>
  <si>
    <t xml:space="preserve">W504P429304</t>
  </si>
  <si>
    <t xml:space="preserve">Full Size Floor Bed with Fence and Door,Rubber Wood Floor Bed with Safety Guardrails,Pink (Old Sku W504P286383)</t>
  </si>
  <si>
    <t xml:space="preserve">W504P429340</t>
  </si>
  <si>
    <t xml:space="preserve">Queen Size Floor Bed with Fence,Door,Rubber Wood Floor Bed with Safety Guardrails,White (Old Sku W504P286387)</t>
  </si>
  <si>
    <t xml:space="preserve">W504P429342</t>
  </si>
  <si>
    <t xml:space="preserve">Queen Size Floor Bed with Fence,Door,Rubber Wood Floor Bed with Safety Guardrails,Espresso (Old Sku W504P286390)</t>
  </si>
  <si>
    <t xml:space="preserve">W504P429345</t>
  </si>
  <si>
    <t xml:space="preserve">Twin Size House Floor Wooden Bed with Roof Frame,Safety Guardrails,Natural</t>
  </si>
  <si>
    <t xml:space="preserve">W504P470124</t>
  </si>
  <si>
    <t xml:space="preserve">Twin Size House Floor Wooden Bed with Roof Frame,Safety Guardrails,White</t>
  </si>
  <si>
    <t xml:space="preserve">Twin Over Full Bunk Bed with Slide, Storage Staircase, Pine Solid Wooden Bunk Bed with Safety Guardrails,White (Old Sku W504S00185)</t>
  </si>
  <si>
    <t xml:space="preserve">Twin Over Full Bunk Bed with Slide, Storage Staircase, Pine Solid Wooden Bunk Bed with Safety Guardrails  ,Grey (Old Sku W504S00184)</t>
  </si>
  <si>
    <t xml:space="preserve">2026-07-15 ~ 2026-07-22</t>
  </si>
  <si>
    <t xml:space="preserve">W504P429347</t>
  </si>
  <si>
    <t xml:space="preserve">Twin Size House Floor Wooden Bed with Roof Frame,Safety Guardrails,Pink</t>
  </si>
  <si>
    <t xml:space="preserve">W504P429339</t>
  </si>
  <si>
    <t xml:space="preserve">Queen Size Floor Bed with Fence,Door,Rubber Wood Floor Bed with Safety Guardrails,Grey (Old Sku W504P286386)</t>
  </si>
  <si>
    <t xml:space="preserve">W504P429341</t>
  </si>
  <si>
    <t xml:space="preserve">Queen Size Floor Bed with Fence,Door,Rubber Wood Floor Bed with Safety Guardrails,Natural (Old Sku W504P286389)</t>
  </si>
  <si>
    <t xml:space="preserve">W504P429344</t>
  </si>
  <si>
    <t xml:space="preserve">Queen Size Floor Bed with Fence,Door,Rubber Wood Floor Bed with Safety Guardrails,Pink (Old Sku W504P286391)</t>
  </si>
  <si>
    <t xml:space="preserve">W2593P440571</t>
  </si>
  <si>
    <t xml:space="preserve">Twin House Bed with Light, Low Floor House Bed with Fence and Roof for Kids Boys Girls,White(Expect arrive date 2026/4/2  Old SKU W2593P296909)</t>
  </si>
  <si>
    <t xml:space="preserve">Minimalist Corner Hall Tree with Shoe Bench, Versatile Entryway Coat Rack with 4 Hooks, Corner Cabinet with Adjustable Shelf for Hallway, Living Room, Black, 29.5''W*71.6''H (OLD SKU: N721P189665B)</t>
  </si>
  <si>
    <t xml:space="preserve">Minimalist Corner Hall Tree with Shoe Bench, Versatile Entryway Coat Rack with 4 Hooks, Corner Cabinet with Adjustable Shelf for Hallway, Living Room, White, 29.5''W*71.6''H (OLD SKU: N721P189665K)</t>
  </si>
  <si>
    <t xml:space="preserve">[NEW ARRIVED] [VIDEO PROVIDED]  106.5" Pull Out Sofa Bed,L Shaped Modular 4 Seater Couch,2-in-1 Sofa Bed,Wireless Charging , USB Charging Ports,Memory Foam Mattress,Storage Space, Flannelette,Beige</t>
  </si>
  <si>
    <t xml:space="preserve">[NEW ARRIVED] [VIDEO PROVIDED] 106.5" Pull Out Sofa Bed,L Shaped Modular 4 Seater Couch,2-in-1 Sofa Bed,Wireless Charging , USB Charging Ports,Memory Foam Mattress,Storage Space, Flannelette,Dark Gray</t>
  </si>
  <si>
    <t xml:space="preserve">[NEW ARRIVED] [VIDEO PROVIDED]  106.5" Pull Out Sofa Bed,L Shaped Modular 4 Seater Couch,2-in-1 Sofa Bed,Wireless Charging , USB Charging Ports,Memory Foam Mattress,Storage Space, Flannelette,Black</t>
  </si>
  <si>
    <t xml:space="preserve">Twin Size Floor Bed with Fence without Door, Rubber Wood Floor Bed with Safety Guardrails,Espresso (Old Sku W504P286398)</t>
  </si>
  <si>
    <t xml:space="preserve">W1580S00440</t>
  </si>
  <si>
    <t xml:space="preserve">Queen Size Loft Bed with Desk &amp; Shelves, Black Metal Loft Bed Frame with clothesline pole, Storage pegboard, laundry bag,Space-Saving Adult Loft for Dorms, Bedroom,Black</t>
  </si>
  <si>
    <t xml:space="preserve">W427S00072</t>
  </si>
  <si>
    <t xml:space="preserve">Triple Bunk Bed/ Sturdy Metal Frame/ Anti Noise/ Squeak Free/ Wooden Slats/ No Box Spring Needed</t>
  </si>
  <si>
    <t xml:space="preserve">W427</t>
  </si>
  <si>
    <t xml:space="preserve">II's Choice</t>
  </si>
  <si>
    <t xml:space="preserve">King Size Wood Bed with Piano Key Style Upholstered Headboard , Wood Bed with Strengthened Bed Frame ,Wheat(Old Sku W504S00258)</t>
  </si>
  <si>
    <t xml:space="preserve">N820S10008K</t>
  </si>
  <si>
    <t xml:space="preserve">Twin Size Wooden LED Platform Bed with Trundle, with Storage Headboard, with Drawers, White(Old SKU: N820S00008K)</t>
  </si>
  <si>
    <t xml:space="preserve">[NEW ARRIVED] [VIDEO PROVIDED] 137.5" U Shaped  Sofa , USB &amp; Wireless Charge, Coffee Table Board With a Cup Holder, Oversize Movable Modular Sofa,Movable Footstool,No Assembly,6 Seats,Corduroy,Beige</t>
  </si>
  <si>
    <t xml:space="preserve">[NEW ARRIVED] [VIDEO PROVIDED] 137.5" U Shaped  Sofa , USB &amp; Wireless Charge, Coffee Table Board With a Cup Holder, Oversize Movable Sofa,Movable Footstool,6 Seats,Corduroy,Gray(Old sku:W2108S00156)</t>
  </si>
  <si>
    <t xml:space="preserve">[NEW ARRIVED] [VIDEO PROVIDED] 137.5" U Shaped  Sofa , USB &amp; Wireless Charge, Coffee Table Board With a Cup Holder, Oversize Movable Modular Sofa,Movable Footstool,No Assembly,6 Seats,Corduroy,Blue</t>
  </si>
  <si>
    <t xml:space="preserve">N721S000071L</t>
  </si>
  <si>
    <t xml:space="preserve">Farmhouse Wooden Style Hall Tree with Arched Design, Elegant Entryway Bench with Retro Hooks, Rustic Coat Rack &amp; Shoe Organizer with Drawers for Mudroom, Living Room, Oak, Natural</t>
  </si>
  <si>
    <t xml:space="preserve">Farmhouse Hall Tree with 8 Hooks, Practical Entryway Bench with Open Compartments, 76.7"H Modern 3-in-1 Wooden Style Coat and Shoe Rack for Mudroom, Living Room, White (OLD SKU: N721P292601K)</t>
  </si>
  <si>
    <t xml:space="preserve">2026-06-25 ~ 2026-07-02</t>
  </si>
  <si>
    <t xml:space="preserve">Farmhouse Hall Tree with 8 Hooks, Practical Entryway Bench with Open Compartments, 76.7"H Modern 3-in-1 Wooden Style Coat and Shoe Rack for Mudroom, Living Room, Mint Green (OLD SKU: N721P292601M)</t>
  </si>
  <si>
    <t xml:space="preserve">Farmhouse Hall Tree with 8 Hooks, Practical Entryway Bench with Open Compartments, 76.7"H Modern 3-in-1 Wooden Style Coat and Shoe Rack for Mudroom, Living Room, Black (OLD SKU: N721P292601B)</t>
  </si>
  <si>
    <t xml:space="preserve">[NEW ARRIVED] [VIDEO PROVIDED] 137.5" U Shaped  Sofa , USB &amp; Wireless Charge, Coffee Table Board With a Cup Holder, Oversize Movable Modular Sofa,Movable Footstool,No Assembly,6 Seats,Corduroy,Orange</t>
  </si>
  <si>
    <t xml:space="preserve">[NEW ARRIVED] [VIDEO PROVIDED] 106.5" Pull Out Sofa Bed,L Shaped Modular 4 Seater Couch,2-in-1 Sofa Bed,Wireless Charging , USB Charging Ports,Memory Foam Mattress,Storage Space, Flannelette,Green</t>
  </si>
  <si>
    <t xml:space="preserve">Full Size Loft Bed with Foldable Desk and Charging Station,Metal Full Loft Bed with Light Strip and Staircase Storage for Kids Teens Adults, Patent Products,Black(Expect Arrival Date 2026/4/10)</t>
  </si>
  <si>
    <t xml:space="preserve">Queen Size Loft Bed with Foldable Desk and Charging Station,Metal Queen Loft Bed with Light Strip and Staircase Storage for Kids Teens Adults, Patent Products,Black(Expect Arrival Date 2026/4/10)</t>
  </si>
  <si>
    <t xml:space="preserve">Twin Size Wood Daybed with Twin Size Trundle,Desk,LED light and USB,Black+Red</t>
  </si>
  <si>
    <t xml:space="preserve">Twin Size Wood Daybed with Twin Size Trundle,Desk,LED light and USB,Black+Blue</t>
  </si>
  <si>
    <t xml:space="preserve">Full Size Wood Daybed with Twin Size Trundle,Desk,LED light and USB,Black+Red</t>
  </si>
  <si>
    <t xml:space="preserve">Full Size Wood Daybed with Twin Size Trundle,Desk,LED light and USB,Black+Blue</t>
  </si>
  <si>
    <t xml:space="preserve">Twin Size Bunk Bed with 4 Storage Drawers, Hanging Rail, Light Strip and Built-in Shelves &amp; Dual Pegboards, 3 Colors Available,Black</t>
  </si>
  <si>
    <t xml:space="preserve">Twin Size Bunk Bed with 4 Storage Drawers, Hanging Rail, Light Strip and Built-in Shelves &amp; Dual Pegboards, 3 Colors Available,Gray</t>
  </si>
  <si>
    <t xml:space="preserve">Twin Size Bunk Bed with 4 Storage Drawers, Hanging Rail, Light Strip and Built-in Shelves &amp; Dual Pegboards, 3 Colors Available,Pink</t>
  </si>
  <si>
    <t xml:space="preserve">Modern Twin Size Daybed with Pull-Out Trundle, Velvet Upholstered Sofa Bed with 4 Side Storage Pockets, Space-Saving Guest Bed for Living Room &amp; Bedroom, No Box Spring Needed ,Pink</t>
  </si>
  <si>
    <t xml:space="preserve">2026-05-19 ~ 2026-05-26</t>
  </si>
  <si>
    <t xml:space="preserve">Modern Twin Size Daybed with Pull-Out Trundle, Velvet Upholstered Sofa Bed with 4 Side Storage Pockets, Space-Saving Guest Bed for Living Room &amp; Bedroom, No Box Spring Needed ,Black</t>
  </si>
  <si>
    <t xml:space="preserve">Modern Twin Size Daybed with Pull-Out Trundle, Velvet Upholstered Sofa Bed with 4 Side Storage Pockets, Space-Saving Guest Bed for Living Room &amp; Bedroom, No Box Spring Needed ,Beige</t>
  </si>
  <si>
    <t xml:space="preserve">Vintage Rustic TV Stand with Sliding Wood Slatted Doors for TVs up to 75", Farmhouse Fluted TV Cabinet with Drawer, Wood Grain Media Console with Cable Management for Living Room, Bedroom, Walnut</t>
  </si>
  <si>
    <t xml:space="preserve">Vintage Rustic TV Stand with Sliding Wood Slatted Doors for TVs up to 75", Farmhouse Fluted TV Cabinet with Drawer, Wood Grain Media Console with Cable Management for Living Room, Bedroom, Black</t>
  </si>
  <si>
    <t xml:space="preserve">Vintage Rustic TV Stand with Sliding Wood Slatted Doors for TVs up to 75", Farmhouse Fluted TV Cabinet with Drawer, Wood Grain Media Console with Cable Management for Living Room, Bedroom, Natural</t>
  </si>
  <si>
    <t xml:space="preserve">W504P429299</t>
  </si>
  <si>
    <t xml:space="preserve">Full Size Floor Bed with Fence and Door,Rubber Wood Floor Bed with Safety Guardrails,Natural (Old Sku W504P286380)</t>
  </si>
  <si>
    <t xml:space="preserve">W1885S00413</t>
  </si>
  <si>
    <t xml:space="preserve">Modern Oversized Double Chaise Lounge Chair,Deep Seat Upholstered Reading Chair with Detachable Design,Chenille Lazy Sofa w/ Large Pillows &amp; Wide Armrests,Suitable for   Apartments(Old sku:W1885S00185</t>
  </si>
  <si>
    <t xml:space="preserve">W1885S00412</t>
  </si>
  <si>
    <t xml:space="preserve">Modern Oversized Double Chaise Lounge Chair,Deep Seat Upholstered Reading Chair with Detachable Design,Chenille Lazy Sofa w/ Large Pillows &amp; Wide Armrests,Suitable for Apartments(Old sku:W1885S00184)</t>
  </si>
  <si>
    <t xml:space="preserve">B083P377094</t>
  </si>
  <si>
    <t xml:space="preserve">Lucas Tall Headboard Upholstered Bed / 52" High Headboard / Elegant Simplicity / No Box Spring Needed / Easy Assembly / King / Textured Ivory Canvas</t>
  </si>
  <si>
    <t xml:space="preserve">B083</t>
  </si>
  <si>
    <t xml:space="preserve">House &amp; Home Furniture</t>
  </si>
  <si>
    <t xml:space="preserve">B083P364041</t>
  </si>
  <si>
    <t xml:space="preserve">Caron 4.0 Ergonomic Queen Size Adjustable Bed Frame, Adjustable Bed Base with Head and Foot Incline, Electric Base w/Wireless Remote Control,  Massager</t>
  </si>
  <si>
    <t xml:space="preserve">B083S00010</t>
  </si>
  <si>
    <t xml:space="preserve">Caron Upholstered Wingback Bed with Adjustable Base Bundle Set, Queen Size / Textured Ivory Canvas Chenille, Head &amp; Foot Incline, Zero Gravity, Massage, App &amp; Remote Control, Easy Assembly, No-Noise</t>
  </si>
  <si>
    <t xml:space="preserve">B083P407065</t>
  </si>
  <si>
    <t xml:space="preserve">Hosford Upholstered Wingback Bed / Upholstered Wood Base Platform Bed / 52.5" High Headboard / Minimalist / Rusticity / No Box Spring Needed  / Full / Textured Ivory Canvas  / No Noise</t>
  </si>
  <si>
    <t xml:space="preserve">B083P321432</t>
  </si>
  <si>
    <t xml:space="preserve">Shelton Upholstered Wingback Bed / 54" High Headboard / Wood Base / Rustic / Modern Farmhouse / Neutral / Scandinavian, Queen, Textured Ivory Canvas Chenille</t>
  </si>
  <si>
    <t xml:space="preserve">B083P407058</t>
  </si>
  <si>
    <t xml:space="preserve">Hosford Upholstered Wingback Bed / Upholstered Wood Base Platform Bed / 52.5" High Headboard / Minimalist / Rusticity / No Box Spring Needed  / King  / Oat Boucle  / No Noise</t>
  </si>
  <si>
    <t xml:space="preserve">B083P407059</t>
  </si>
  <si>
    <t xml:space="preserve">Hosford Upholstered Wingback Bed / Upholstered Wood Base Platform Bed / 52.5" High Headboard / Minimalist / Rusticity / No Box Spring Needed  / California King / Oat Boucle  / No Noise</t>
  </si>
  <si>
    <t xml:space="preserve">B083P407051</t>
  </si>
  <si>
    <t xml:space="preserve">Hosford Upholstered Wingback Bed / Upholstered Wood Base Platform Bed / 52.5" High Headboard / Minimalist / Rusticity / No Box Spring Needed  / Full  / Oat Boucle  / No Noise</t>
  </si>
  <si>
    <t xml:space="preserve">B083P152027</t>
  </si>
  <si>
    <t xml:space="preserve">Peyton Upholstered King Bed / 54" High Headboard / Traditional Hand Buttoned Tufting / Nailhead Trim Wingback / No Box Spring Needed / Easy Assembly / Ivory Velvet</t>
  </si>
  <si>
    <t xml:space="preserve">B083P407057</t>
  </si>
  <si>
    <t xml:space="preserve">Hosford Upholstered Wingback Bed / Upholstered Wood Base Platform Bed / 52.5" High Headboard / Minimalist / Rusticity / No Box Spring Needed  / Queen  / Oat Boucle  / No Noise</t>
  </si>
  <si>
    <t xml:space="preserve">B083P154245</t>
  </si>
  <si>
    <t xml:space="preserve">Fox twin daybed with twin trundle, Black</t>
  </si>
  <si>
    <t xml:space="preserve">B083P373033</t>
  </si>
  <si>
    <t xml:space="preserve">Canter Tall Headboard Upholstered Bed / 52" High Headboard / Elegant Simplicity / No Box Spring Needed / Easy Assembly / King  /  Pearl White Chenille</t>
  </si>
  <si>
    <t xml:space="preserve">B083P152029</t>
  </si>
  <si>
    <t xml:space="preserve">Peyton Upholstered King Bed / 54" High Headboard / Traditional Hand Buttoned Tufting / Nailhead Trim Wingback / No Box Spring Needed / Easy Assembly / Blue Velvet</t>
  </si>
  <si>
    <t xml:space="preserve">B083P373032</t>
  </si>
  <si>
    <t xml:space="preserve">Canter Tall Headboard Upholstered Bed / 52" High Headboard / Elegant Simplicity / No Box Spring Needed / Easy Assembly / Queen  /  Pearl White Chenille</t>
  </si>
  <si>
    <t xml:space="preserve">B083P410388</t>
  </si>
  <si>
    <t xml:space="preserve">Carmen Upholstered Wingback Bed / Upholstered Platform Bed Frame / 53.5" High Headboard / Simplicity / Minimalist / No Box Spring Needed /Easy Assembly / Full /Textured Ivory Canvas / No Noise</t>
  </si>
  <si>
    <t xml:space="preserve">B083P377093</t>
  </si>
  <si>
    <t xml:space="preserve">Lucas Tall Headboard Upholstered Bed / 52" High Headboard / Elegant Simplicity / No Box Spring Needed / Easy Assembly / Queen / Textured Ivory Canvas</t>
  </si>
  <si>
    <t xml:space="preserve">B083P152028</t>
  </si>
  <si>
    <t xml:space="preserve">Peyton Upholstered Queen Bed / 54" High Headboard / Traditional Hand Buttoned Tufting / Nailhead Trim Wingback / No Box Spring Needed / Easy Assembly / Blue Velvet</t>
  </si>
  <si>
    <t xml:space="preserve">B083P156245</t>
  </si>
  <si>
    <t xml:space="preserve">Flora Upholstered Daybed with 2 Drawers, Twin, Ivory Velvet, Ribbed Tufted Backrest, Daybed in Lavish Modern Design</t>
  </si>
  <si>
    <t xml:space="preserve">B083P407066</t>
  </si>
  <si>
    <t xml:space="preserve">Hosford Upholstered Wingback Bed / Upholstered Wood Base Platform Bed / 52.5" High Headboard / Minimalist / Rusticity / No Box Spring Needed  / Queen  / Textured Ivory Canvas  / No Noise</t>
  </si>
  <si>
    <t xml:space="preserve">B083P154255</t>
  </si>
  <si>
    <t xml:space="preserve">Fox Twin Daybed with Twin Trundle, White</t>
  </si>
  <si>
    <t xml:space="preserve">B083P410396</t>
  </si>
  <si>
    <t xml:space="preserve">Carmen Upholstered Wingback Bed / Upholstered Platform Bed Frame / 52" High Headboard / Simplicity / Minimalist / No Box Spring Needed  /  California King / Textured Ivory Canvas / No Noise</t>
  </si>
  <si>
    <t xml:space="preserve">B083P152026</t>
  </si>
  <si>
    <t xml:space="preserve">Peyton Upholstered Queen Bed / 54" High Headboard / Traditional Hand Buttoned Tufting / Nailhead Trim Wingback / No Box Spring Needed / Easy Assembly / Ivory Velvet</t>
  </si>
  <si>
    <t xml:space="preserve">Anda Patented 2-Drawers Storage Bed Queen Size Ivory Boucle Upholstered Platform Bed, Tufted Headboard, Wooden Slat Mattress Support, No Box Spring Needed</t>
  </si>
  <si>
    <t xml:space="preserve">B083P407075</t>
  </si>
  <si>
    <t xml:space="preserve">Hosford Upholstered Wingback Bed / Upholstered Wood Base Platform Bed / 52.5" High Headboard / Minimalist / Rusticity / No Box Spring Needed  / California King / Textured Ivory Canvas  / No Noise</t>
  </si>
  <si>
    <t xml:space="preserve">B083P373030</t>
  </si>
  <si>
    <t xml:space="preserve">Lucas Tall Headboard Upholstered Bed / 52" High Headboard / Elegant Simplicity / No Box Spring Needed / Easy Assembly / Queen  /  Coconut Micro Suede</t>
  </si>
  <si>
    <t xml:space="preserve">Adam sturdy junior twin loft bed black with Cinnamon wood shelf for kids, space saving, Loft Bed with easy climbing Ladder and Guardrails, Loft Bed Frame for Bedroom</t>
  </si>
  <si>
    <t xml:space="preserve">B083P340881</t>
  </si>
  <si>
    <t xml:space="preserve">Caron Upholstered Wingback Bed / 52.3" High Headboard / Simplicity / Minimalist / Without Wooden Slats / Box Spring Request / Easy Assembly / King / Textured Ivory Canvas Chenille</t>
  </si>
  <si>
    <t xml:space="preserve">B083P340880</t>
  </si>
  <si>
    <t xml:space="preserve">Caron Upholstered Wingback Bed / 54" High Headboard / Simplicity / Minimalist / Without Wooden Slats / Box Spring Request / Easy Assembly / Queen/ Textured Ivory Canvas Chenille</t>
  </si>
  <si>
    <t xml:space="preserve">B083P407044</t>
  </si>
  <si>
    <t xml:space="preserve">Hosford Upholstered Wingback Bed / Upholstered Wood Base Platform Bed / 52.5" High Headboard / Minimalist / Rusticity / No Box Spring Needed  / Full / Cream White Boucle / No Noise</t>
  </si>
  <si>
    <t xml:space="preserve">B083P227886</t>
  </si>
  <si>
    <t xml:space="preserve">Harper Tall Headboard Upholstered Bed / 54" High Headboard / Elegant Simplicity  / No Box Spring Needed / Easy Assembly / Queen / Cream White Chenille</t>
  </si>
  <si>
    <t xml:space="preserve">B083P407086</t>
  </si>
  <si>
    <t xml:space="preserve">Hale Upholstered Wingback Bed Size Queen / Tall 51.1" Headboard Upholstered Queen Bed / Without Wooden Slats / Box Spring Request / Queen / Cream White Boucle/ Elegant Simplicity / Easy Assembly</t>
  </si>
  <si>
    <t xml:space="preserve">B083P337911</t>
  </si>
  <si>
    <t xml:space="preserve">Hosford Upholstered Wingback Bed / Upholstered Wood Base Platform Bed / 53.1" High Headboard / Minimalist / Rusticity / No Box Spring Needed  / King / Cream White Boucle / No Noise</t>
  </si>
  <si>
    <t xml:space="preserve">B083P245047</t>
  </si>
  <si>
    <t xml:space="preserve">Hayden Upholstered Wingback Bed Size Queen / Tall 54" Headboard Upholstered Queen Bed / Without Wooden Slats / Box Spring Request / Queen / Textured Ivory Canvas / Elegant Simplicity / Easy Assembly</t>
  </si>
  <si>
    <t xml:space="preserve">B083P407067</t>
  </si>
  <si>
    <t xml:space="preserve">Hosford Upholstered Wingback Bed / Upholstered Wood Base Platform Bed / 52.5" High Headboard / Minimalist / Rusticity / No Box Spring Needed  / King / Textured Ivory Canvas  / No Noise</t>
  </si>
  <si>
    <t xml:space="preserve">B083P152011</t>
  </si>
  <si>
    <t xml:space="preserve">Anda Queen Size Ivory Boucle Upholstered Platform Bed with Patented 4 Drawers Storage, Tufted Headboard, Wooden Slat Mattress Support, No Box Spring Needed</t>
  </si>
  <si>
    <t xml:space="preserve">B083P373031</t>
  </si>
  <si>
    <t xml:space="preserve">Lucas Tall Headboard Upholstered Bed / 52" High Headboard / Elegant Simplicity / No Box Spring Needed / Easy Assembly / King / Coconut Micro Suede</t>
  </si>
  <si>
    <t xml:space="preserve">B083P407047</t>
  </si>
  <si>
    <t xml:space="preserve">Hosford Upholstered Wingback Bed / Upholstered Wood Base Platform Bed / 52.5" High Headboard / Minimalist / Rusticity / No Box Spring Needed  / California King / Cream White Boucle / No Noise</t>
  </si>
  <si>
    <t xml:space="preserve">B083P358537</t>
  </si>
  <si>
    <t xml:space="preserve">Carmen Upholstered Wingback Bed / Upholstered Platform Bed Frame / 52.3" High Headboard / Simplicity / Minimalist / No Box Spring Needed / Easy Assembly / King /  Coconut Micro Suede  /  No Noise</t>
  </si>
  <si>
    <t xml:space="preserve">B083P358535</t>
  </si>
  <si>
    <t xml:space="preserve">Carmen Upholstered Wingback Bed / Upholstered Platform Bed Frame / 52.3" High Headboard / Simplicity / Minimalist / No Box Spring Needed / Easy Assembly / King/  Ivory Boucle  / No Noise</t>
  </si>
  <si>
    <t xml:space="preserve">B083P337910</t>
  </si>
  <si>
    <t xml:space="preserve">Hosford Upholstered Wingback Bed / Upholstered Wood Base Platform Bed / 53.1" High Headboard / Minimalist / Rusticity / No Box Spring Needed  / Queen / Cream White Boucle / No Noise</t>
  </si>
  <si>
    <t xml:space="preserve">B083P337909</t>
  </si>
  <si>
    <t xml:space="preserve">Carmen Upholstered Wingback Bed / Upholstered Platform Bed Frame / 52.3" High Headboard / Simplicity / Minimalist / No Box Spring Needed / Easy Assembly / King/ Textured Ivory Canvas Chenille/No Noise</t>
  </si>
  <si>
    <t xml:space="preserve">B083P308457</t>
  </si>
  <si>
    <t xml:space="preserve">Carmen Upholstered Wingback Bed / Upholstered Platform Bed Frame / 54" High Headboard / Simplicity / Minimalist / No Box Spring Needed / Easy Assembly / Queen/ Textured Ivory Canvas / No Noise</t>
  </si>
  <si>
    <t xml:space="preserve">B083P227902</t>
  </si>
  <si>
    <t xml:space="preserve">Hannah Upholstered Wingback Bed Size Queen / Tall 54" Headboard Upholstered Queen Bed / Premium Textured Canvas Chenille Look Ivory / Minimalist Designs / No Box Spring Needed / Easy Assembly / Queen</t>
  </si>
  <si>
    <t xml:space="preserve">B083P407087</t>
  </si>
  <si>
    <t xml:space="preserve">Hale Upholstered Wingback Bed Size King / Tall 51.1" Headboard Upholstered Queen Bed / Without Wooden Slats / Box Spring Request / King / Cream White Boucle/ Elegant Simplicity / Easy Assembly</t>
  </si>
  <si>
    <t xml:space="preserve">B083P245049</t>
  </si>
  <si>
    <t xml:space="preserve">Hayden Upholstered Wingback Bed Size King / Tall 54" Headboard Upholstered King Bed / Without Wooden Slats / Box Spring Required / King / Textured Ivory Canvas / Elegant Simplicity / Easy Assembly</t>
  </si>
  <si>
    <t xml:space="preserve">B083P235518</t>
  </si>
  <si>
    <t xml:space="preserve">Hannah Upholstered Wingback Bed Size King / Tall 54" Headboard Upholstered King Bed / Premium Textured Canvas Chenille Look Ivory / Minimalist Designs
/ No Box Spring Needed / Easy Assembly / King</t>
  </si>
  <si>
    <t xml:space="preserve">B083P331960</t>
  </si>
  <si>
    <t xml:space="preserve">Harper Tall Headboard Upholstered Bed / 54" High Headboard / Elegant Simplicity / No Box Spring Needed / Easy Assembly / King / Cream White Boucle</t>
  </si>
  <si>
    <t xml:space="preserve">B083P331957</t>
  </si>
  <si>
    <t xml:space="preserve">Harper Tall Headboard Upholstered Bed / 54" High Headboard / Elegant Simplicity / No Box Spring Needed / Easy Assembly / Queen / Cream White Boucle</t>
  </si>
  <si>
    <t xml:space="preserve">B083P152010</t>
  </si>
  <si>
    <t xml:space="preserve">Elena Twin Size Beige Velvet Upholstered Daybed, Ribbed Tufted Backrest, Daybed in Lavish Modern Design, Richly Hued Foam Comfort</t>
  </si>
  <si>
    <t xml:space="preserve">B083P358494</t>
  </si>
  <si>
    <t xml:space="preserve">Harper Tall Headboard Upholstered Bed / 54" High Headboard / Elegant Simplicity / No Box Spring Needed / Easy Assembly / California King  / Ivory Boucle</t>
  </si>
  <si>
    <t xml:space="preserve">B083P358493</t>
  </si>
  <si>
    <t xml:space="preserve">Harper Tall Headboard Upholstered Bed / 54" High Headboard / Elegant Simplicity / No Box Spring Needed / Easy Assembly / California King / Textured Ivory Canvas</t>
  </si>
  <si>
    <t xml:space="preserve">B083P358495</t>
  </si>
  <si>
    <t xml:space="preserve">Harper Tall Headboard Upholstered Bed / 54" High Headboard / Elegant Simplicity / No Box Spring Needed / Easy Assembly / California King / Cream White Chenille</t>
  </si>
  <si>
    <t xml:space="preserve">B083P227898</t>
  </si>
  <si>
    <t xml:space="preserve">Harper Tall Headboard Upholstered Bed / 54" High Headboard / Elegant Simplicity / No Box Spring Needed / Easy Assembly / King / Cream White Chenille</t>
  </si>
  <si>
    <t xml:space="preserve">N733P172700M</t>
  </si>
  <si>
    <t xml:space="preserve">Full Size Wood Platform Bed with Guardrails on Both Sides and Two Storage Drawers ,Natural</t>
  </si>
  <si>
    <t xml:space="preserve">Farmhouse 4-in-1 Hall Tree with Wood Grain Bench, Mudroom Versatile Coat Rack with 2 Large Drawer, Entrance Organizer for Hallway, Living Room, Blue, 55.9"W (OLD SKU: N721P313099C)</t>
  </si>
  <si>
    <t xml:space="preserve">Farmhouse 4-in-1 Hall Tree with Wood Grain Bench, Mudroom Versatile Coat Rack with 2 Large Drawer, Entrance Organizer for Hallway, Living Room, White, 55.9"W (OLD SKU: N721P313099K)</t>
  </si>
  <si>
    <t xml:space="preserve">Farmhouse 4-in-1 Hall Tree with Wood Grain Bench, Mudroom Versatile Coat Rack with 2 Large Drawer, Entrance Organizer for Hallway, Living Room, Black, 55.9"W (OLD SKU: N721P313099B)</t>
  </si>
  <si>
    <t xml:space="preserve">2026-06-01 ~ 2026-06-08</t>
  </si>
  <si>
    <t xml:space="preserve">N733P172696M</t>
  </si>
  <si>
    <t xml:space="preserve">Twin Size Wood Platform Bed with Guardrails on Both Sides and Two Storage Drawers ,Natural</t>
  </si>
  <si>
    <t xml:space="preserve">LT000374AAG</t>
  </si>
  <si>
    <t xml:space="preserve">Full Size Wood Loft Bed with Desk, Multi-storage Shelves and RGB Light, Table with adjustable placement,Green</t>
  </si>
  <si>
    <t xml:space="preserve">LT000374AAR</t>
  </si>
  <si>
    <t xml:space="preserve">Full Size Wood Loft Bed with Desk, Multi-storage Shelves and RGB Light, Table with adjustable placement,Red</t>
  </si>
  <si>
    <t xml:space="preserve">LT000374AAC</t>
  </si>
  <si>
    <t xml:space="preserve">Full Size Wood Loft Bed with Desk, Multi-storage Shelves and RGB Light, Table with adjustable placement,Cloud Blue</t>
  </si>
  <si>
    <t xml:space="preserve">Twin Size Upholstered Daybed with Trundle,USB Port ,Side Pockets,Velvet Daybed with Button on Back and Piping on Waved Shape Arms for Bedroom Guest Room</t>
  </si>
  <si>
    <t xml:space="preserve">W1361</t>
  </si>
  <si>
    <t xml:space="preserve">XR-1361</t>
  </si>
  <si>
    <t xml:space="preserve">Twin Size Upholstered Daybed with Pop-Up Trundle &amp; USB Charging Ports, Botanical Print</t>
  </si>
  <si>
    <t xml:space="preserve">Twin Size Upholstered Daybed with Pop-Up Trundle &amp; USB Charging Ports, Gray</t>
  </si>
  <si>
    <t xml:space="preserve">Twin Size Upholstered Daybed with Pop-Up Trundle &amp; USB Charging Ports, Beige</t>
  </si>
  <si>
    <t xml:space="preserve">ON-TREND Versatile 4-in-1 Hall Tree with 6 Golden Hooks, Wood Grain Bench with Multiple Storage Space, Entryway Coat Rack with 2 Drawers for Living Room, Hallway, Mint Green, 76.6''H</t>
  </si>
  <si>
    <t xml:space="preserve">ON-TREND Versatile 4-in-1 Hall Tree with 6 Golden Hooks, Wood Grain Bench with Multiple Storage Space, Entryway Coat Rack with 2 Drawers for Living Room, Hallway, Black, 76.6''H (OLD SKU:N721S000056B)</t>
  </si>
  <si>
    <t xml:space="preserve">ON-TREND Versatile 4-in-1 Hall Tree with 6 Golden Hooks, Wood Grain Bench with Multiple Storage Space, Entryway Coat Rack with 2 Drawers for Living Room, Hallway, White, 76.6''H (OLD SKU:N721S000056K)</t>
  </si>
  <si>
    <t xml:space="preserve">LT000288AAF-1</t>
  </si>
  <si>
    <t xml:space="preserve">Full Size Wood Loft Bed with Height-adjustable Desk,Drawers,Storage Compartments,Hanging Rod and RGB Lights,Green (OLD SKU:LT000288AAG)</t>
  </si>
  <si>
    <t xml:space="preserve">2026-06-15 ~ 2026-06-22</t>
  </si>
  <si>
    <t xml:space="preserve">LT000288AAC-1</t>
  </si>
  <si>
    <t xml:space="preserve">Full Size Wood Loft Bed with Height-adjustable Desk,Drawers,Storage Compartments,Hanging Rod and RGB Lights,Blue (OLD SKU:LT000288AAC)</t>
  </si>
  <si>
    <t xml:space="preserve">LT000288AAJ-1</t>
  </si>
  <si>
    <t xml:space="preserve">Full Size Wood Loft Bed with Height-adjustable Desk,Drawers,Storage Compartments,Hanging Rod and RGB Lights,Red (OLD SKU:LT000288AAR)</t>
  </si>
  <si>
    <t xml:space="preserve">Farmhouse Arched Entertainment Center Wall Unit with Bookshelf, Retro Large TV Stand with Wood Grain for TVs Up to 70", 106inch Multi-Functional Media Console with Drawers for Living Room, Black</t>
  </si>
  <si>
    <t xml:space="preserve">Farmhouse Arched Entertainment Center Wall Unit with Bookshelf, Retro Large TV Stand with Wood Grain for TVs Up to 70", 106inch Multi-Functional Media Console with Drawers for Living Room, White</t>
  </si>
  <si>
    <t xml:space="preserve">Bunk Bed with USB Charging Station, Able to Split, Metal Bunk Bed, Storage Space, Bed with Safety Guardrail &amp; Ladders, No Box Spring Needed</t>
  </si>
  <si>
    <t xml:space="preserve">N733P180808H</t>
  </si>
  <si>
    <t xml:space="preserve">Full size Upholstered Princess Bed With Crown Headboard,Full Size Platform Bed with Headboard and Footboard, Cream+Pink(Old SKU:WF303337AAH)</t>
  </si>
  <si>
    <t xml:space="preserve">LP000139AAE</t>
  </si>
  <si>
    <t xml:space="preserve">Queen Size Platform Bed Frame with 4 Storage Drawers and Hydraulic Lift Footboard Storage, No Headboard, Modern Space-Saving Design-Antique Gray</t>
  </si>
  <si>
    <t xml:space="preserve">LP000139AAK</t>
  </si>
  <si>
    <t xml:space="preserve">Queen Size Platform Bed Frame with 4 Storage Drawers and Hydraulic Lift Footboard Storage, No Headboard, Modern Space-Saving Design-Antique White</t>
  </si>
  <si>
    <t xml:space="preserve">LP000139AAN</t>
  </si>
  <si>
    <t xml:space="preserve">Queen Size Platform Bed Frame with 4 Storage Drawers and Hydraulic Lift Footboard Storage, No Headboard, Modern Space-Saving Design-Natural</t>
  </si>
  <si>
    <t xml:space="preserve">LP000138AAN</t>
  </si>
  <si>
    <t xml:space="preserve">Queen Size Platform Bed Frame with 4 Storage Drawers and Footboard Storage Cubby, No Headboard, Modern Space-Saving Design-Natural</t>
  </si>
  <si>
    <t xml:space="preserve">LP000138AAK</t>
  </si>
  <si>
    <t xml:space="preserve">Queen Size Platform Bed Frame with 4 Storage Drawers and Footboard Storage Cubby, No Headboard, Modern Space-Saving Design-Antique White</t>
  </si>
  <si>
    <t xml:space="preserve">LP000138AAE</t>
  </si>
  <si>
    <t xml:space="preserve">Queen Size Platform Bed Frame with 4 Storage Drawers and Footboard Storage Cubby, No Headboard, Modern Space-Saving Design-Antique Gray</t>
  </si>
  <si>
    <t xml:space="preserve">Bunk Bed with Folding Table, 3 storage drawers, made of metal, suitable for a single bed, equipped with LED lights and charging stations, bunk bed with safety railings and ladder, space-saving, black.</t>
  </si>
  <si>
    <t xml:space="preserve">W2700P392943</t>
  </si>
  <si>
    <t xml:space="preserve">46" Kitchen Island on Wheels with Storage &amp; Power Outlet - Movable Rustic Breakfast Bar Table, Wood Top with Adjustable Shelf &amp; Drawer for Kitchen Dining Living Room, White</t>
  </si>
  <si>
    <t xml:space="preserve">W2700</t>
  </si>
  <si>
    <t xml:space="preserve">Furniture specialist</t>
  </si>
  <si>
    <t xml:space="preserve">71'' Furniture Style Double Dog Crate  with 3 Fluted Drawers and Waterproof Walnut Woodgrain Tabletop,Large Dog Kennel Furniture with Type-C Power Outlet &amp; Rotating Feeders for Heavy Duty Dogs(White)</t>
  </si>
  <si>
    <t xml:space="preserve">71'' Furniture Style Double Dog Crate with 3 Fluted Drawers and Waterproof Walnut Woodgrain Tabletop,Large Dog Kennel Furniture with Type-C Power Outlet &amp; Rotating Feeders for Heavy Duty Dogs(Walnut)</t>
  </si>
  <si>
    <t xml:space="preserve">2026-06-21 ~ 2026-06-28</t>
  </si>
  <si>
    <t xml:space="preserve">W42090263</t>
  </si>
  <si>
    <t xml:space="preserve">Litter Box Enclosure, Cat Litter Box Furniture with Hidden Plug, 2 Doors,Indoor Cat Washroom Storage Bench Side Table Cat House, Large Wooden Enclused Litter Box House, Esspresso</t>
  </si>
  <si>
    <t xml:space="preserve">W420</t>
  </si>
  <si>
    <t xml:space="preserve">DREAM LINK</t>
  </si>
  <si>
    <t xml:space="preserve">2026-06-07 23:59</t>
  </si>
  <si>
    <t xml:space="preserve">W1162P407684</t>
  </si>
  <si>
    <t xml:space="preserve">31.5-inch Walnut Cat Litter Cabinet with Cat Tree - Grooved Concealed Litter Furniture Featuring Dual Cat Doors and Storage Shelves, Versatile Pet Cabinet for Living Rooms or Bedrooms</t>
  </si>
  <si>
    <t xml:space="preserve">W1162</t>
  </si>
  <si>
    <t xml:space="preserve">JHX</t>
  </si>
  <si>
    <t xml:space="preserve">Wooden Oval Fluted TV Stand with Charging Station for TV up to 80", Mid-Century Media Console with Sliding Tambour Door, Farmhouse TV Cabinet for Living Room, Natural/Teak (OLD SKU: N721P297567L)</t>
  </si>
  <si>
    <t xml:space="preserve">Wooden Oval Fluted TV Stand with Charging Station for TV up to 80", Mid-Century Media Console with Sliding Tambour Door, Farmhouse TV Cabinet with Handle for Living Room, Walnut(OLD SKU: N721P297567D)</t>
  </si>
  <si>
    <t xml:space="preserve">Full Size Wooden Platform Bed with Bookshelf, Display Cabinet, LED Light and Drawer, Pink+White</t>
  </si>
  <si>
    <t xml:space="preserve">Full Size Wooden Platform Bed with Bookshelf, Display Cabinet, LED Light and Drawer, White+Natural</t>
  </si>
  <si>
    <t xml:space="preserve">Queen Size Wooden Platform Bed with Bookshelf, Display Cabinet, LED Light and Drawer, Pink+White</t>
  </si>
  <si>
    <t xml:space="preserve">Queen Size Wooden Platform Bed with Bookshelf, Display Cabinet, LED Light and Drawer, White+Natural</t>
  </si>
  <si>
    <t xml:space="preserve">W1687P181573</t>
  </si>
  <si>
    <t xml:space="preserve">Double Litter Box Enclosure,Cat Litter Box Enclosure for 2 Cats, Hidden Litter Box Furniture with Rattan Doors, 47" L x 19.8" W x 21.8" H,Black</t>
  </si>
  <si>
    <t xml:space="preserve">W1687</t>
  </si>
  <si>
    <t xml:space="preserve">Need Pet furniture</t>
  </si>
  <si>
    <t xml:space="preserve">48" Corner Cat Litter Box Enclosure, Modern Hidden Litter Box Corner Cabinet with Acrylic Door and LED Light, Cat House with Playground and Stairs, Tiger</t>
  </si>
  <si>
    <t xml:space="preserve">48" Corner Cat Litter Box Enclosure, Modern Hidden Litter Box Corner Cabinet with Acrylic Door and LED Light, Cat House with Playground and Stairs, Grey</t>
  </si>
  <si>
    <t xml:space="preserve">W504P429529</t>
  </si>
  <si>
    <t xml:space="preserve">Twin Size Floor Bed with High Fence Railings, 6 Slats Included, Rubber Wood Floor Bed with Safety Guardrails, without Door,Grey (Old Sku W504P287642)</t>
  </si>
  <si>
    <t xml:space="preserve">2026-05-30 ~ 2026-06-06</t>
  </si>
  <si>
    <t xml:space="preserve">W504P429530</t>
  </si>
  <si>
    <t xml:space="preserve">Twin Size Floor Bed with High Fence Railings, 6 Slats Included, Rubber Wood Floor Bed with Safety Guardrails, without Door,White (Old Sku W504P287643)</t>
  </si>
  <si>
    <t xml:space="preserve">W504P429531</t>
  </si>
  <si>
    <t xml:space="preserve">Twin Size Floor Bed with High Fence Railings, 6 Slats Included, Rubber Wood Floor Bed with Safety Guardrails, without Door,Natural</t>
  </si>
  <si>
    <t xml:space="preserve">W504P429537</t>
  </si>
  <si>
    <t xml:space="preserve">Twin Size Floor Bed with High Fence Railings, with Door, Rubber Wood Floor Bed with Safety Guardrails,Grey (Old Sku W504P287651)</t>
  </si>
  <si>
    <t xml:space="preserve">W504P429538</t>
  </si>
  <si>
    <t xml:space="preserve">Twin Size Floor Bed with High Fence Railings, with Door, Rubber Wood Floor Bed with Safety Guardrails,White (Old Sku W504P287652)</t>
  </si>
  <si>
    <t xml:space="preserve">Twin Size Floor Bed with High Fence Railings, with Door, Rubber Wood Floor Bed with Safety Guardrails,Natural</t>
  </si>
  <si>
    <t xml:space="preserve">Twin Size Flat Panel Bed with Headboard &amp; Footboard, Minimalist Modern Platform Bed with Wood Grain Finish, Shaker and Farmhouse Style Design, Sleek and Functional Bedroom Furniture,Black</t>
  </si>
  <si>
    <t xml:space="preserve">Twin Size Flat Panel Bed with Headboard &amp; Footboard, Minimalist Modern Platform Bed with Wood Grain Finish, Shaker and Farmhouse Style Design, Sleek and Functional Bedroom Furniture,Light Walnut</t>
  </si>
  <si>
    <t xml:space="preserve">Twin Size Flat Panel Bed with Headboard &amp; Footboard, Minimalist Modern Platform Bed with Wood Grain Finish, Shaker and Farmhouse Style Design, Sleek and Functional Bedroom Furniture,Dark Walnut</t>
  </si>
  <si>
    <t xml:space="preserve">Full Size Flat Panel Bed with Headboard &amp; Footboard, Minimalist Modern Platform Bed with Wood Grain Finish, Shaker and Farmhouse Style Design, Sleek and Functional Bedroom Furniture,Black</t>
  </si>
  <si>
    <t xml:space="preserve">Full Size Flat Panel Bed with Headboard &amp; Footboard, Minimalist Modern Platform Bed with Wood Grain Finish, Shaker and Farmhouse Style Design, Sleek and Functional Bedroom Furniture,Light Walnut</t>
  </si>
  <si>
    <t xml:space="preserve">Full Size Flat Panel Bed with Headboard &amp; Footboard, Minimalist Modern Platform Bed with Wood Grain Finish, Shaker and Farmhouse Style Design, Sleek and Functional Bedroom Furniture,Dark Walnut</t>
  </si>
  <si>
    <t xml:space="preserve">Queen Size Flat Panel Bed with Headboard &amp; Footboard, Minimalist Modern Platform Bed with Wood Grain Finish, Shaker and Farmhouse Style Design, Sleek and Functional Bedroom Furniture,Black</t>
  </si>
  <si>
    <t xml:space="preserve">Queen Size Flat Panel Bed with Headboard &amp; Footboard, Minimalist Modern Platform Bed with Wood Grain Finish, Shaker and Farmhouse Style Design, Sleek and Functional Bedroom Furniture,Light Walnut</t>
  </si>
  <si>
    <t xml:space="preserve">Queen Size Flat Panel Bed with Headboard &amp; Footboard, Minimalist Modern Platform Bed with Wood Grain Finish, Shaker and Farmhouse Style Design, Sleek and Functional Bedroom Furniture,Dark Walnut</t>
  </si>
  <si>
    <t xml:space="preserve">W504S00285</t>
  </si>
  <si>
    <t xml:space="preserve">Twin over Twin Floor Bunk Bed with Panelled Headboard and Footboard, Solid Rubber Wood Foundation with Safety Guardrails, Built-in ladder,Antique White(Old Sku W504P263832)</t>
  </si>
  <si>
    <t xml:space="preserve">W1801137449</t>
  </si>
  <si>
    <t xml:space="preserve">Cat Litter Box Enclosure with Scratch Pad, Hidden Litter Box Furniture, Wooden Pet House Sideboard, Storage Cabinet, Fit Most Cat and Litter Box, for Living Room Office</t>
  </si>
  <si>
    <t xml:space="preserve">W1801</t>
  </si>
  <si>
    <t xml:space="preserve">HAIYI FURNITURE</t>
  </si>
  <si>
    <t xml:space="preserve">2026-09-16 13:59</t>
  </si>
  <si>
    <t xml:space="preserve">W1580P372863</t>
  </si>
  <si>
    <t xml:space="preserve">Metal Twin Size Loft Bed with Power Outlet and LED Lighted, Space-Saving, Noise Reduced, Black</t>
  </si>
  <si>
    <t xml:space="preserve">{Slats are not included} Full Size Montessori House Bed for Kids, Floor Bed with Fence Railings, Tent, Lights &amp; 3 Storage Shelves, Espresso</t>
  </si>
  <si>
    <t xml:space="preserve">{Slats are not included} Full Size Montessori House Bed for Kids, Floor Bed with Fence Railings, Tent, Lights &amp; 3 Storage Shelves, Gray</t>
  </si>
  <si>
    <t xml:space="preserve">{Slats are not included} Full Size Montessori House Bed for Kids, Floor Bed with Fence Railings, Tent, Lights &amp; 3 Storage Shelves, White</t>
  </si>
  <si>
    <t xml:space="preserve">{Slats are not included} Twin Size Montessori House Bed for Kids, Floor Bed with Fence Railings, Tent, Lights &amp; 3 Storage Shelves, Espresso</t>
  </si>
  <si>
    <t xml:space="preserve">{Slats are not included} Twin Size Montessori House Bed for Kids, Floor Bed with Fence Railings, Tent, Lights &amp; 3 Storage Shelves, Gray</t>
  </si>
  <si>
    <t xml:space="preserve">{Slats are not included} Twin Size Montessori House Bed for Kids, Floor Bed with Fence Railings, Tent, Lights &amp; 3 Storage Shelves, White</t>
  </si>
  <si>
    <t xml:space="preserve">Litter Box Enclosure for 2 Cats,Hidden cat furniture, double litter cabinet, can be used as side cabinet, wash bathroom</t>
  </si>
  <si>
    <t xml:space="preserve">Litter Box Enclosure for 2 Cats.Cat Litter Box Furniture,Enclosed Cat Litter Boxes,Cat Furniture Cabinet,Rustic Brown</t>
  </si>
  <si>
    <t xml:space="preserve">ON-TREND Farmhouse All-in-One Hall Tree with Adjustable Shelves, Retro Arched Entryway Storage Bench with 3 Cabinets, Wooden Coat Rack Organizer with 4 Golden Hooks for Mudroom, Hallway, Walnut</t>
  </si>
  <si>
    <t xml:space="preserve">ON-TREND Farmhouse All-in-One Hall Tree with Adjustable Shelves, Retro Arched Entryway Storage Bench with 3 Cabinets, Wooden Coat Rack Organizer with 4 Golden Hooks for Mudroom, Hallway, Black</t>
  </si>
  <si>
    <t xml:space="preserve">ON-TREND Farmhouse All-in-One Hall Tree with Adjustable Shelves, Retro Arched Entryway Storage Bench with 3 Cabinets, Wooden Coat Rack Organizer with 4 Golden Hooks for Mudroom, Hallway, Natural/Teak</t>
  </si>
  <si>
    <t xml:space="preserve">Double Cat Litter Box Enclouse,Cat Litter Box Enclosure for 2 Cats, Cat Litter Cabinet, Double Litter Box Enclosure with Shelve, Fit Most of Litter Box, White+Vintage</t>
  </si>
  <si>
    <t xml:space="preserve">2026-06-30 00:00:00</t>
  </si>
  <si>
    <t xml:space="preserve">W578125520</t>
  </si>
  <si>
    <t xml:space="preserve">Large Cat Litter Box Enclosure With Shelf Storage, Hidden Cat Washroom Furniture, Wooden Cat House With Scratch Pad, Sturdy Indoor Cat Cabinet With 2 Doors(Brown)</t>
  </si>
  <si>
    <t xml:space="preserve">W578</t>
  </si>
  <si>
    <t xml:space="preserve">HS Furniture</t>
  </si>
  <si>
    <t xml:space="preserve">2026-05-25 00:59</t>
  </si>
  <si>
    <t xml:space="preserve">Modern 55-75 Gallon Fish Tank Stand with Power Outlet (4 AC 2 USB Ports), Heavy Duty Aquarium Stand with Cabinet Storage for Fish Tank, Turtle Tank, Reptile Terrarium, 880LBS Capacity, Black</t>
  </si>
  <si>
    <t xml:space="preserve">Patio Outdoor Lounge Chair with Ottoman, Comfy Sling Recliner Chair with Puffy Cushion and Foot Stool, Ideal for Living Room, Bedroom, Reading Room, Black frame with pink Cushion</t>
  </si>
  <si>
    <t xml:space="preserve">W640</t>
  </si>
  <si>
    <t xml:space="preserve">HIFINE OUTDOOR FURNITURE W-640</t>
  </si>
  <si>
    <t xml:space="preserve">Patio Outdoor Lounge Chair with Ottoman, Comfy Sling Recliner Chair with Puffy Cushion and Foot Stool,  Ideal for Living Room, Bedroom, Reading Room, Black frame with light green Cushion</t>
  </si>
  <si>
    <t xml:space="preserve">Patio Outdoor Lounge Chair with Ottoman, Comfy Sling Recliner Chair with Puffy Cushion and Foot Stool,  Ideal for Living Room, Bedroom, Reading Room, Black frame with navy blue cushion</t>
  </si>
  <si>
    <t xml:space="preserve">Patio Outdoor Lounge Chair with Ottoman, Comfy Sling Recliner Chair with Puffy Cushion and Foot Stool, Ideal for Living Room, Bedroom, Reading Room, Black frame with white cushion</t>
  </si>
  <si>
    <t xml:space="preserve">Patio Outdoor Lounge Chair with Ottoman, Comfy Sling Recliner Chair with Puffy Cushion and Foot Stool, Ideal for Living Room, Bedroom, Reading Room, Black frame with grey cushion</t>
  </si>
  <si>
    <t xml:space="preserve">Patio Outdoor Lounge Chair with Ottoman, Comfy Sling Recliner Chair with Puffy Cushion and Foot Stool, Ideal for Living Room, Bedroom, Reading Room, Beige frame with beige cushion</t>
  </si>
  <si>
    <t xml:space="preserve">Patio Outdoor Lounge Chair with Ottoman, Comfy Sling Recliner Chair with Puffy Cushion and Foot Stool,   Ideal for Living Room, Bedroom, Reading Room, Black frame with grey cushion</t>
  </si>
  <si>
    <t xml:space="preserve">W42090259</t>
  </si>
  <si>
    <t xml:space="preserve">Litter Box Enclosure, Cat Litter Box Furniture with Hidden Plug, 2 Doors,Indoor Cat Washroom Storage Bench Side Table Cat House, Large Wooden Enclused Litter Box House, White</t>
  </si>
  <si>
    <t xml:space="preserve">Cat Litter Box Cabinet with Power Outlet, Modern Litter Box Furniture for Large Automatic Litter Boxes, Hidden Litter Box Enclosure with Litter Catcher, Adjustable Storage Shelves, Gray</t>
  </si>
  <si>
    <t xml:space="preserve">ON-TREND Two-Piece Elegant Freestanding Tall Cabinet with Fully Open Storage, Walnut Element Bookshelves with Curved Design, Stylish Display Bookcase with Anti-Tip Device for Living Room, Black</t>
  </si>
  <si>
    <t xml:space="preserve">ON-TREND Two-Piece Elegant Freestanding Tall Cabinet with Fully Open Storage, Walnut Element Bookshelves with Curved Design, Stylish Display Bookcase with Anti-Tip Device for Living Room, White</t>
  </si>
  <si>
    <t xml:space="preserve">2 IN 1 Multi-use Cat Litter Box Enclosure, Modern Walnut Side Table with Storage, Buffet Cabinet Side Board</t>
  </si>
  <si>
    <t xml:space="preserve">N843</t>
  </si>
  <si>
    <t xml:space="preserve">Andy&amp;Andrew's Pet</t>
  </si>
  <si>
    <t xml:space="preserve">Comfortable Ergonomic Wicker Papasan Chair, 360° Swivel Indoor Outdoor Rattan Chair with Soft Thick Cushion, Ideal for Living Room, Bedroom, Reading Room, Brown Frame with Pink Cushion</t>
  </si>
  <si>
    <t xml:space="preserve">Comfortable Ergonomic Wicker Papasan Chair, 360° Swivel Indoor Outdoor Rattan Chair with Soft Thick Cushion, Ideal for Living Room, Bedroom, Reading Room, Brown Frame with Light green Cushion</t>
  </si>
  <si>
    <t xml:space="preserve">Comfortable Ergonomic Wicker Papasan Chair, 360° Swivel Indoor Outdoor Rattan Chair with Soft Thick Cushion, Ideal for Living Room, Bedroom, Reading Room, Brown Frame with White Cushion</t>
  </si>
  <si>
    <t xml:space="preserve">Comfortable Ergonomic Wicker Papasan Chair, 360° Swivel Indoor Outdoor Rattan Chair with Soft Thick Cushion, Ideal for Living Room, Bedroom, Reading Room, Brown Frame with Navy blue Cushion</t>
  </si>
  <si>
    <t xml:space="preserve">Comfortable Ergonomic Wicker Papasan Chair, 360° Swivel Indoor Outdoor Rattan Chair with Soft Thick Cushion, Ideal for Living Room, Bedroom, Reading Room, Brown Frame with Grey Cushion</t>
  </si>
  <si>
    <t xml:space="preserve">Comfortable Ergonomic Wicker Papasan Chair, 360° Swivel Indoor Outdoor Rattan Chair with Soft Thick Cushion, Ideal for Living Room, Bedroom, Reading Room, Brown Frame with Beige Cushion</t>
  </si>
  <si>
    <t xml:space="preserve">Cat Furniture 2 IN 1 Modern Walnut Cabinet Side Table With Spring-Loaded Door, Cat Litter Box Enclosure with Sisal Cat Scatcher</t>
  </si>
  <si>
    <t xml:space="preserve">W80863135</t>
  </si>
  <si>
    <t xml:space="preserve">Wooden Pet House Cat Litter Box Enclosure with Drawer, Side Table, Indoor Pet Crate, Cat Home Nightstand (White)</t>
  </si>
  <si>
    <t xml:space="preserve">W808</t>
  </si>
  <si>
    <t xml:space="preserve">MOONRIVER</t>
  </si>
  <si>
    <t xml:space="preserve">W80863046</t>
  </si>
  <si>
    <t xml:space="preserve">Wooden Pet House Cat Litter Box Enclosure with Drawer, Side Table, Indoor Pet Crate, Cat Home Nightstand (Brown)</t>
  </si>
  <si>
    <t xml:space="preserve">Cat Litter Box Enclosure Furniture, Indoor Wooden Cat House with Enclosed Cabinet, Hidden Litter Box Furniture with Storage Shelf, Modern Cat Condo Side Table for Living Room or Bedroom – White</t>
  </si>
  <si>
    <t xml:space="preserve">Mid Century Modern Accent Chair ,rocking chair with Wood Frame, Upholstered Living Room Chairs , Reading Armchair for Bedroom Sunroom</t>
  </si>
  <si>
    <t xml:space="preserve">Cat Litter Box Enclosure , 2-in-1 Condo Cat Bed, Cat Shelter Furniture with Two-Level Cozy Haven for 2 Cats, Cute Kitty Condo for Sleeping, Luxury Cat House&amp; Furniture, Espresso</t>
  </si>
  <si>
    <t xml:space="preserve">N704P245214A</t>
  </si>
  <si>
    <t xml:space="preserve">GO 2 Pieces Patio Rocking Chair Set, Acacia Wood Outdoor Rockers with Wicker Rattan Seat &amp; Backrest, Comfortable Garden Porch Chairs for Backyard, Balcony, and Poolside, Natural</t>
  </si>
  <si>
    <t xml:space="preserve">37.4" Cat Litter Box Enclosure with Sliding Door, Hidden Litter Box Enclosure Furniture with Storage Drawer and Charging Station, Modern Indoor Cat House, TV Stand, End Table for Living Room, Brown</t>
  </si>
  <si>
    <t xml:space="preserve">Twin Size Floor Bed with Fence and Door,Rubber Wood Floor Bed with Safety Guardrails,Natural (Old Sku W504P370521)</t>
  </si>
  <si>
    <t xml:space="preserve">W504P429267</t>
  </si>
  <si>
    <t xml:space="preserve">Twin Size Floor Bed with Fence and Door,Rubber Wood Floor Bed with Safety Guardrails,Grey (Old Sku W504P286372)</t>
  </si>
  <si>
    <t xml:space="preserve">Twin Size Floor Bed with Fence and Door,Rubber Wood Floor Bed with Safety Guardrails,White (Old Sku W504P286373)</t>
  </si>
  <si>
    <t xml:space="preserve">Twin Size Floor Bed with Fence and Door,Rubber Wood Floor Bed with Safety Guardrails,Espresso (Old Sku W504P286375)</t>
  </si>
  <si>
    <t xml:space="preserve">W504P429281</t>
  </si>
  <si>
    <t xml:space="preserve">Twin Size Floor Bed with Fence and Door,Rubber Wood Floor Bed with Safety Guardrails,Pink (Old Sku W504P286376)</t>
  </si>
  <si>
    <t xml:space="preserve">Twin Size House Floor Bed With 7 Colors LED Light of Nude and White Color</t>
  </si>
  <si>
    <t xml:space="preserve">W697</t>
  </si>
  <si>
    <t xml:space="preserve">FANGXING</t>
  </si>
  <si>
    <t xml:space="preserve">Twin Size House Floor Bed With 7 Colors LED Light of Natural Color</t>
  </si>
  <si>
    <t xml:space="preserve">Twin Size House Floor Bed With 7 Colors LED Light of White Color</t>
  </si>
  <si>
    <t xml:space="preserve">W1580S00369</t>
  </si>
  <si>
    <t xml:space="preserve">Metal Loft Bed with Wardrobe and L-shaped Desk, Twin Size Loft Bed with Storage Cubes and Shelves, Loft Bed for Kids Teens Adults, Black</t>
  </si>
  <si>
    <t xml:space="preserve">W1580S00370</t>
  </si>
  <si>
    <t xml:space="preserve">Metal Loft Bed with Wardrobe and L-shaped Desk, Twin XL Size Loft Bed with Storage Cubes and Shelves, Loft Bed for Kids Teens Adults, Black</t>
  </si>
  <si>
    <t xml:space="preserve">46" Farmhouse Cat Litter Box Enclosure with Sliding Barn Door, White Large Hidden Acrylic Door Cat Cabienet with LED Light, Cat Washroom Furniture with Storage Cabinet, Cat House Nightstand,White</t>
  </si>
  <si>
    <t xml:space="preserve">47.25" Large Cat Litter Box Enclosure with LED Light, Hidden Litter Box Furniture, Cat House with Stairs and Cat Scratching Post, Cat Cabinet Side Table with Smart Doors for Living Room, White</t>
  </si>
  <si>
    <t xml:space="preserve">Twin Size Corner Daybed with Storage Drawers &amp; Desk &amp; Charging Port &amp; Bookcase of Natural Color</t>
  </si>
  <si>
    <t xml:space="preserve">Twin Size Corner Daybed with Storage Drawers &amp; Desk &amp; Charging Port &amp; Bookcase of White Color</t>
  </si>
  <si>
    <t xml:space="preserve">Wooden L-Shape Daybed with Seven Storage Cabinets and Two Storage Drawers, Multi-functional Bed with Study Desk and Built-in Bookshelf, Natural+White (Old SKU:N733S247070M)</t>
  </si>
  <si>
    <t xml:space="preserve">46" Wide Folding Sofa Bed 5-in-1 Convertible Chair for Two - 5-Position Adjustable Backrest with Pillow, Space-Saving Sleeper for Living Room, Bedroom &amp; Office (71.6"W x 46"D)(Bule)</t>
  </si>
  <si>
    <t xml:space="preserve">46" Wide Folding Sofa Bed 5-in-1 Convertible Chair for Two - 5-Position Adjustable Backrest with Pillow, Space-Saving Sleeper for Living Room, Bedroom &amp; Office (71.6"W x 46"D)(Grey)</t>
  </si>
  <si>
    <t xml:space="preserve">46" Wide Folding Sofa Bed 5-in-1 Convertible Chair for Two - 5-Position Adjustable Backrest with Pillow, Space-Saving Sleeper for Living Room, Bedroom &amp; Office (71.6"W x 46"D)(White)</t>
  </si>
  <si>
    <t xml:space="preserve">W504P370521</t>
  </si>
  <si>
    <t xml:space="preserve">Twin Size Floor Bed with Fence and Door,Rubber Wood Floor Bed with Safety Guardrails,Natural (Old Sku W504P286374)</t>
  </si>
  <si>
    <t xml:space="preserve">2026-07-02 ~ 2026-07-09</t>
  </si>
  <si>
    <t xml:space="preserve">Elegant Walnut TV Stand with Gray Brick Accents for TVs Up to 70", Contemporary Sideboard with Drawer, Adjustable Shelves, Stylish Farmhouse TV Cabinet with Cable Management for Living Room, Black</t>
  </si>
  <si>
    <t xml:space="preserve">Elegant Walnut TV Stand with Gray Brick Accents for TVs Up to 70", Contemporary Sideboard with Drawer, Adjustable Shelves, Stylish Farmhouse TV Cabinet with Cable Management for Living Room, White</t>
  </si>
  <si>
    <t xml:space="preserve">Outdoor Rocking Chair, Comfy Cushion, with Soft Thick Cushion,for Living Room, Bedroom, Reading Room, Black Frame with Pink Cushion</t>
  </si>
  <si>
    <t xml:space="preserve">Outdoor Rocking Chair, Comfy Cushion, with Soft Thick Cushion,for Living Room, Bedroom, Reading Room, Black Frame with Light green Cushion</t>
  </si>
  <si>
    <t xml:space="preserve">Outdoor Rocking Chair, Comfy Cushion, with Soft Thick Cushion,for Living Room, Bedroom, Reading Room, Black Frame with Navy blue Cushion</t>
  </si>
  <si>
    <t xml:space="preserve">Outdoor Rocking Chair, Comfy Cushion, with Soft Thick Cushion,for Living Room, Bedroom, Reading Room, Black Frame with White Cushion</t>
  </si>
  <si>
    <t xml:space="preserve">Outdoor Rocking Chair, Comfy Cushion, with Soft Thick Cushion,for Living Room, Bedroom, Reading Room, Black Frame with Grey Cushion</t>
  </si>
  <si>
    <t xml:space="preserve">Full House Bed with Light, Low Floor House Bed with Fence and Roof for Kids Boys Girls,Natural(Expect arrive date 2026/4/2  Old SKU W2593P296922)</t>
  </si>
  <si>
    <t xml:space="preserve">Outdoor Rocking Chair, Comfy Cushion, with Soft Thick Cushion,for Living Room, Bedroom, Reading Room, Beige Frame with Beige Cushion</t>
  </si>
  <si>
    <t xml:space="preserve">Twin House Bed with Light, Low Floor House Bed with Fence and Roof for Kids Boys Girls,Natural(Expect arrive date 2026/4/2   Old SKU W2593P296911)</t>
  </si>
  <si>
    <t xml:space="preserve">63" Vertical Stripe Buffet Cabinet Sideboard with stoarge, Curved wave Design, TV Stand, for Bedroom, Living Room, Hallway, Oak,63''W x 15.75''D x 31.5''H.</t>
  </si>
  <si>
    <t xml:space="preserve">63" Vertical Stripe Buffet Cabinet Sideboard with stoarge, Curved wave Design, TV Stand, for Bedroom, Living Room, Hallway, Walnut,63''W x 15.75''D x 31.5''H.</t>
  </si>
  <si>
    <t xml:space="preserve">63" Vertical Stripe Buffet Cabinet Sideboard with stoarge, Curved wave Design, TV Stand, for Bedroom, Living Room, Hallway, Black,63''W x 15.75''D x 31.5''H.</t>
  </si>
  <si>
    <t xml:space="preserve">Full House Bed with Light, Low Floor House Bed with Fence and Roof for Kids Boys Girls,White(Expect arrive date 2026/4/2 Old SKU W2593P296919)</t>
  </si>
  <si>
    <t xml:space="preserve">[Video Provided] 3-Piece Entertainment Center with Mantel - Electric Fireplace Heater for TVs Up to 70", Walnut TV Stand Set with Storage, Farmhouse TV Cabinet with Bookshelves for Living Room, Black</t>
  </si>
  <si>
    <t xml:space="preserve">[Video Provided] 3-Piece Entertainment Center with Mantel - Electric Fireplace Heater for TVs Up to 70", Walnut TV Stand Set with Storage, Farmhouse TV Cabinet with Bookshelves for Living Room, White</t>
  </si>
  <si>
    <t xml:space="preserve">Two-Tier Side Table,Unique Entryway Table,Functional Console Table</t>
  </si>
  <si>
    <t xml:space="preserve">T3971</t>
  </si>
  <si>
    <t xml:space="preserve">T3971-HEMCEMER</t>
  </si>
  <si>
    <t xml:space="preserve">Vintage Coffee table,Narrow Tea table,Wave Design Entryway Table</t>
  </si>
  <si>
    <t xml:space="preserve">Modern Style Entryway Table,Industrial Console Table,Coffee Table</t>
  </si>
  <si>
    <t xml:space="preserve">Entryway Sofa Table,Wood Side Table,Console Table</t>
  </si>
  <si>
    <t xml:space="preserve">Modern Entryway Sofa Table,Wood Console Table</t>
  </si>
  <si>
    <t xml:space="preserve">2-Tier Hall Table,Entryway Table,Functional Console Table</t>
  </si>
  <si>
    <t xml:space="preserve">ON-TREND Heating Electric Fireplace TV Stand with Mantel for TVs Up to 70", Farmhouse Console Cabinet with Cable Management, Walnut TV Cabinet with Drawer and Adjustable Shelves for Living Room, Black</t>
  </si>
  <si>
    <t xml:space="preserve">ON-TREND Heating Electric Fireplace TV Stand with Mantel for TVs Up to 70", Farmhouse Console Cabinet with Cable Management, Walnut TV Cabinet with Drawer and Adjustable Shelves for Living Room, White</t>
  </si>
  <si>
    <t xml:space="preserve">3-Piece TV Stand Set with Curved Side Cabinets for TVs Up to 70", Farmhouse Entertainment Center with Bookshelves, Stylish Walnut Sideboard with Drawer, Adjustable Shelves, for Living Room, Black</t>
  </si>
  <si>
    <t xml:space="preserve">3-Piece TV Stand Set with Curved Side Cabinets for TVs Up to 70", Farmhouse Entertainment Center with Bookshelves, Stylish Walnut Sideboard with Drawer, Adjustable Shelves, for Living Room, White</t>
  </si>
  <si>
    <t xml:space="preserve">2-Tier Side Table,Entryway Table,Console Table</t>
  </si>
  <si>
    <t xml:space="preserve">Sofa Table,Console Table,Entryway Table,TV Stand</t>
  </si>
  <si>
    <t xml:space="preserve">2-Tier Hall Table,Sofa Table,Console Table</t>
  </si>
  <si>
    <t xml:space="preserve">Wooden Console Table, Narrow Long Wood Sofa Table, Living Room Table Rectangular Sofa Table Behind The Couch</t>
  </si>
  <si>
    <t xml:space="preserve">Cat Litter Box Enclosure with LED Light, Hidden Litter Box Furniture with Storage Drawers,Fit Most of Litter Box, Indoor Pet House with Acrylic Doors, End Table for Living Room, White</t>
  </si>
  <si>
    <t xml:space="preserve">Cat Litter Box Enclosure with LED Light, Hidden Litter Box Furniture with Storage Drawers,Fit Most of Litter Box, Indoor Pet House with Acrylic Doors, End Table for Living Room, Green</t>
  </si>
  <si>
    <t xml:space="preserve">4-in-1 Entertainment Center Wall Unit with Bookshelf for TVs Up to 70", Farmhouse Large TV Stand with Walnut Adjustable Shelves, Elegant Retro Media Console with Drawers for Living Room, Mint Green</t>
  </si>
  <si>
    <t xml:space="preserve">4-in-1 Entertainment Center Wall Unit with Bookshelf for TVs Up to 70", Farmhouse Large TV Stand with Walnut Adjustable Shelves, Elegant Retro Media Console with Drawers for Living Room, Black</t>
  </si>
  <si>
    <t xml:space="preserve">4-in-1 Entertainment Center Wall Unit with Bookshelf for TVs Up to 70", Farmhouse Large TV Stand with Walnut Adjustable Shelves, Elegant Retro Media Console with Drawers for Living Room, White</t>
  </si>
  <si>
    <t xml:space="preserve">Bunk Bed Twin Over Twin Size with Desk Station L-Shaped Metal Bunk Bed Storage Shelves and Drawers Loft Beds with Safety Guardrail and Ladder for Teen With ambient lighting,Black</t>
  </si>
  <si>
    <t xml:space="preserve">Farmhouse 4-Piece Entertainment Center with Bookshelf for TVs Up to 70", Walnut TV Stand with Adjustable Shelves, Mid-Century Media Console with Wine Rack for Living Room, Black(OLD SKU: N721S000046B)</t>
  </si>
  <si>
    <t xml:space="preserve">Farmhouse 4-Piece Entertainment Center with Bookshelf for TVs Up to 70", Walnut TV Stand with Adjustable Shelves, Mid-Century Media Console with Wine Rack for Living Room, White(OLD SKU: N721S000046K)</t>
  </si>
  <si>
    <t xml:space="preserve">W3752S00022</t>
  </si>
  <si>
    <t xml:space="preserve">Triple Bunk Bed for Kids,3 Bed Bunk Beds for 3,Metal Triple Bunk Beds,Separates Into 3 Twin Beds,Noise Reduced Structure,BLACK</t>
  </si>
  <si>
    <t xml:space="preserve">Twin Daybed With Storage Drawers, Wooden Twin Day Bed With Storage Headboard Shelving, Retro Style Daybed For Bedroom,Living Room,Guest Room,No Box Spring Needed, Easy Assembly, White</t>
  </si>
  <si>
    <t xml:space="preserve">Twin Daybed With Storage Drawers, Wooden Twin Day Bed With Storage Headboard Shelving, Retro Style Daybed For Bedroom,Living Room,Guest Room,No Box Spring Needed, Easy Assembly, Antique Grey</t>
  </si>
  <si>
    <t xml:space="preserve">Twin Daybed With Storage Drawers, Wooden Twin Day Bed With Storage Headboard Shelving, Retro Style Daybed For Bedroom,Living Room,Guest Room,No Box Spring Needed, Easy Assembly,Espresso</t>
  </si>
  <si>
    <t xml:space="preserve">Twin size L-Shaped Bunk Bed with Built-in Desk, 4 Drawers and USB Ports &amp; Power Outlet, Gray</t>
  </si>
  <si>
    <t xml:space="preserve">Twin size L-Shaped Bunk Bed with Built-in Desk, 4 Drawers and USB Ports &amp; Power Outlet, White</t>
  </si>
  <si>
    <t xml:space="preserve">[Assembly Video] Elegant Arched Entertainment Center Wall Unit with Bookshelf, Farmhouse TV Stand with Wood Grain for TVs Up to 70", 91inch Media Console with Adjustable Shelves for Living Room, White</t>
  </si>
  <si>
    <t xml:space="preserve">[Assembly Video] Elegant Arched Entertainment Center Wall Unit with Bookshelf, Farmhouse TV Stand with Wood Grain for TVs Up to 70", 91inch Media Console with Adjustable Shelves for Living Room, Black</t>
  </si>
  <si>
    <t xml:space="preserve">102.3"W Farmhouse 4-Piece Entertainment Center Wall Unit with Adjustable Shelf, TV Stand with Bookshelves for TVs Up to 75", Media Console with Drawers for Living Room, Navy Blue(OLD SKU:N721S000051C)</t>
  </si>
  <si>
    <t xml:space="preserve">102.3"W Farmhouse 4-Piece Entertainment Center Wall Unit with Adjustable Shelves, TV Stand with Bookshelves for TVs Up to 75", Media Console with 6 Drawers for Living Room, Black(OLD SKU:N721S000051B)</t>
  </si>
  <si>
    <t xml:space="preserve">102.3"W Farmhouse 4-Piece Entertainment Center Wall Unit with Adjustable Shelves, TV Stand with Bookshelves for TVs Up to 75", Media Console with 6 Drawers for Living Room, White(OLD SKU:N721S000051K)</t>
  </si>
  <si>
    <t xml:space="preserve">King Size Bed With Tall Headboard, And Footboard, USB Charging Station, Pinewood Bed with Strengthened Bed Frame,Walnut</t>
  </si>
  <si>
    <t xml:space="preserve">N721S000074B</t>
  </si>
  <si>
    <t xml:space="preserve">[Assembly Video] Farmhouse Hall Tree with Rattan Doors, Versatile 4-In-1 Seating Bench with 6 Hooks, Mid-Century Entryway Shoe Cabinet with Shelf for Living Room, Black, 55.1"W(OLD SKU: N721P297555B)</t>
  </si>
  <si>
    <t xml:space="preserve">N721S000059K-1</t>
  </si>
  <si>
    <t xml:space="preserve">Farmhouse Hall Tree with 4 Hidden Hanging Hooks, Versatile Walnut Seating Bench with 8 Doors, Entryway Shoe Cabinet with Open Compartment for Living Room, White (OLD SKU:N721S000059K)</t>
  </si>
  <si>
    <t xml:space="preserve">N721S000066K</t>
  </si>
  <si>
    <t xml:space="preserve">ON-TREND Wide Design Hall Tree with Storage Bench, Minimalist Shoe Cabinet with Cube Storage &amp; Shelves, Multifunctional Coat Rack with 8 Hooks for Entryways, Mudroom, White (OLD SKU: N721S000021K)</t>
  </si>
  <si>
    <t xml:space="preserve">ON-TREND Modern All-in-One Hall Tree with Adjustable Shelves, Classic Arched Farmhouse Storage Bench with Dual Side Cabinets, Elegant Entryway Organizer with 7 Hooks for Mudroom, Hallway, Blue</t>
  </si>
  <si>
    <t xml:space="preserve">ON-TREND Modern All-in-One Hall Tree with Adjustable Shelves, Classic Arched Farmhouse Storage Bench with Dual Side Cabinets, Elegant Entryway Organizer with 7 Hooks for Mudroom, Hallway, White</t>
  </si>
  <si>
    <t xml:space="preserve">ON-TREND Modern All-in-One Hall Tree with Adjustable Shelves, Classic Arched Farmhouse Storage Bench with Dual Side Cabinets, Elegant Entryway Organizer with 7 Hooks for Mudroom, Hallway, Black</t>
  </si>
  <si>
    <t xml:space="preserve">Montessori Floor Bed with Canopy, Full Bed Frame for Kids, House Shape Toddler Bed Frame with High Railings, Wood Kids Bed with Roof, Kid Full Bed, Grey</t>
  </si>
  <si>
    <t xml:space="preserve">Montessori Floor Bed with Canopy, Twin Bed Frame for Kids, House Shape Toddler Bed Frame with High Railings, Wood Kids Bed with Roof, Kid Twin Bed, Grey</t>
  </si>
  <si>
    <t xml:space="preserve">4-IN-1 Elegant 59" Wide Hall Tree with Golden Hooks &amp; Handles, Practical Entryway Walnut Bench with Adjustable Shelves, 76.7"H Farmhouse Wooden Style Coat &amp; Shoe Rack for Mudroom, Living Room, Blue</t>
  </si>
  <si>
    <t xml:space="preserve">Full Loft Bed with 4 Shelf Storage Rack and Charging Station,Metal Full Loft Bed with Stairs Storage for Kids Teens, Patent Products,White</t>
  </si>
  <si>
    <t xml:space="preserve">Full Loft Bed with 4 Shelf Storage Rack and Charging Station,Metal Full Loft Bed with Stairs Storage for Kids Teens, Patent Products,Black</t>
  </si>
  <si>
    <t xml:space="preserve">Cozy Gingham Daybed with Trundle Twin Size Sofa Bed No Box Spring Needed, with USB Port and Adorable Wave Shaped, Linen Fabric</t>
  </si>
  <si>
    <t xml:space="preserve">W1413P307375</t>
  </si>
  <si>
    <t xml:space="preserve">Spare Parts for Daybed</t>
  </si>
  <si>
    <t xml:space="preserve">W1413P384961</t>
  </si>
  <si>
    <t xml:space="preserve">Cat Litter Box Enclosure, Large Hidden Kitty Cabinet with Glass Door, Side Access Door &amp; Wood Grain Finish, Built-in Light and Storage Drawers, Indoor Cat House Side Table for Living Room, White</t>
  </si>
  <si>
    <t xml:space="preserve">Cat Litter Box Enclosure, Large Hidden Kitty Cabinet with Glass Door, Side Access Door &amp; Wood Grain Finish, Built-in Light and Storage Drawers, Indoor Cat House Side Table for Living Room, Gray</t>
  </si>
  <si>
    <t xml:space="preserve">LT000239AAG</t>
  </si>
  <si>
    <t xml:space="preserve">Full-Size Gaming Bunk Bed with Side-Mounted Oversized RGB Desk, USB Charging Ports &amp; Cable Grommet, LED Light Strip, Heavy-Duty Esports Loft Frame – Cool Design-Green</t>
  </si>
  <si>
    <t xml:space="preserve">LT000239AAR</t>
  </si>
  <si>
    <t xml:space="preserve">Full-Size Gaming Bunk Bed with Side-Mounted Oversized RGB Desk, USB Charging Ports &amp; Cable Grommet, LED Light Strip, Heavy-Duty Esports Loft Frame – Cool Design-Red</t>
  </si>
  <si>
    <t xml:space="preserve">LT000239AAC</t>
  </si>
  <si>
    <t xml:space="preserve">Full-Size Gaming Bunk Bed with Side-Mounted Oversized RGB Desk, USB Charging Ports &amp; Cable Grommet, LED Light Strip, Heavy-Duty Esports Loft Frame – Cool Design-Cloud Blue</t>
  </si>
  <si>
    <t xml:space="preserve">Versatile 3-in-1 Hall Tree with 6 Hooks, Farmhouse Walnut Storage Bench with Adjustable Shelves, 55"W Entryway Coat Rack with Multiple Storage Space for Mudroom, Hallway, White (OLD SKU: N721P234692K)</t>
  </si>
  <si>
    <t xml:space="preserve">Versatile 3-in-1 Hall Tree with 6 Hooks, Farmhouse Walnut Storage Bench with Adjustable Shelves, 55"W Entryway Coat Rack with Multiple Storage Space for Mudroom, Hallway, Black (OLD SKU: N721P234692B)</t>
  </si>
  <si>
    <t xml:space="preserve">Farmhouse 4-in-1 Hall Tree with 6 Hooks, Walnut Entryway Bench with Shelves, Wooden Style Rustic Shoe Organizer with 16 Open Compartments for Mudroom, Living Room, Black (OLD SKU: N721P264915B)</t>
  </si>
  <si>
    <t xml:space="preserve">LT000299AAC</t>
  </si>
  <si>
    <t xml:space="preserve">Full Size Wood Loft Bed with Desk,Side storage rack,Multi-storage Shelves and RGB Light,Cloud Blue</t>
  </si>
  <si>
    <t xml:space="preserve">LT000299AAJ</t>
  </si>
  <si>
    <t xml:space="preserve">Full Size Wood Loft Bed with Desk,Side storage rack,Multi-storage Shelves and RGB Light,Red</t>
  </si>
  <si>
    <t xml:space="preserve">LT000299AAF</t>
  </si>
  <si>
    <t xml:space="preserve">Full Size Wood Loft Bed with Desk,Side storage rack,Multi-storage Shelves and RGB Light,Green</t>
  </si>
  <si>
    <t xml:space="preserve">LT000298AAF</t>
  </si>
  <si>
    <t xml:space="preserve">Twin Size Wood Loft Bed with Desk,Side storage rack,Multi-storage Shelves and RGB Light,Green</t>
  </si>
  <si>
    <t xml:space="preserve">LT000298AAJ</t>
  </si>
  <si>
    <t xml:space="preserve">Twin Size Wood Loft Bed with Desk,Side storage rack,Multi-storage Shelves and RGB Light,Red</t>
  </si>
  <si>
    <t xml:space="preserve">LT000298AAC</t>
  </si>
  <si>
    <t xml:space="preserve">Twin Size Wood Loft Bed with Desk,Side storage rack,Multi-storage Shelves and RGB Light,Cloud Blue</t>
  </si>
  <si>
    <t xml:space="preserve">W504P396574</t>
  </si>
  <si>
    <t xml:space="preserve">Full Size Bed with Trundle and Bookcase Headboard,Espresso (Old Sku W50446125)</t>
  </si>
  <si>
    <t xml:space="preserve">W504P396551</t>
  </si>
  <si>
    <t xml:space="preserve">Full Size Bed with Trundle and Bookcase Headboard ,Grey (Old Sku W50446123)</t>
  </si>
  <si>
    <t xml:space="preserve">Queen Size Bed with Tall Headboard &amp; Footboard, USB Charging Station, Pinewood Bed with Strengthened Bed Frame,Walnut</t>
  </si>
  <si>
    <t xml:space="preserve">W1580S00410</t>
  </si>
  <si>
    <t xml:space="preserve">Full Loft Bed with Storage Stairs, Shelves and Built-in Wardrobe, Metal Loft Bed Frame with USB Ports and LED Lights, Noise-reduced Design, Black Woodgrain</t>
  </si>
  <si>
    <t xml:space="preserve">W1580S00407</t>
  </si>
  <si>
    <t xml:space="preserve">Twin XL Loft Bed with Storage Stairs, Shelves and Built-in Wardrobe, Metal Loft Bed Frame with USB Ports and LED Lights, Noise-reduced Design, Black</t>
  </si>
  <si>
    <t xml:space="preserve">W1580S00405</t>
  </si>
  <si>
    <t xml:space="preserve">Twin Loft Bed with Storage Stairs, Shelves and Built-in Wardrobe, Metal Loft Bed Frame with USB Ports and LED Lights, Noise-reduced Design, black</t>
  </si>
  <si>
    <t xml:space="preserve">W1580S00404</t>
  </si>
  <si>
    <t xml:space="preserve">Twin Loft Bed with Storage Stairs, Shelves and Built-in Wardrobe, Metal Loft Bed Frame with USB Ports and LED Lights, Noise-reduced Design, Black</t>
  </si>
  <si>
    <t xml:space="preserve">W1580S00411</t>
  </si>
  <si>
    <t xml:space="preserve">Full Loft Bed with Storage Stairs, Shelves and Built-in Wardrobe, Metal Loft Bed Frame with USB Ports and LED Lights, Noise-reduced Design, White</t>
  </si>
  <si>
    <t xml:space="preserve">W1580S00408</t>
  </si>
  <si>
    <t xml:space="preserve">Twin XL Loft Bed with Storage Stairs, Shelves and Built-in Wardrobe, Metal Loft Bed Frame with USB Ports and LED Lights, Noise-reduced Design, White</t>
  </si>
  <si>
    <t xml:space="preserve">W504P396552</t>
  </si>
  <si>
    <t xml:space="preserve">Full Size Bed with Trundle and Bookcase Headboard,White (Old Sku W50446124)</t>
  </si>
  <si>
    <t xml:space="preserve">Queen Size Wood Platform Bed, Wood Low Profile Queen Bed with Rails for Girls and Boys,Natural(Expect Arrival Date 2026/3/30)</t>
  </si>
  <si>
    <t xml:space="preserve">Queen Size Wood Platform Bed, Wood Low Profile Queen Bed with Rails for Girls and Boys, White(Expect Arrival Date 2026/3/30)</t>
  </si>
  <si>
    <t xml:space="preserve">N725P391117G</t>
  </si>
  <si>
    <t xml:space="preserve">"24-Inch Bathroom Vanity with Storage, Adjustable Shelf, MDF &amp; Rubberwood, Removable Dividers, Green Finish"(Old SKU:N725P280602G)</t>
  </si>
  <si>
    <t xml:space="preserve">Queen Size Murphy Bed with Height Adjustable Storage Compartments and Shelf, Wall Bed Frame With 1 Drawer, Multifunctional Foldable Platform Bed for Bedroom,Guest Room, Walnut(OLD SKU:N733S309223D)</t>
  </si>
  <si>
    <t xml:space="preserve">Queen Size Murphy Bed with Height Adjustable Storage Compartments and Shelf, Wall Bed Frame With 1 Drawer, Multifunctional Foldable Platform Bed for Bedroom,Guest Room, Gray(OLD SKU:N733S309223E)</t>
  </si>
  <si>
    <t xml:space="preserve">Queen Size Murphy Bed with Height Adjustable Storage Compartments and Shelf, Wall Bed Frame With 1 Drawer, Multifunctional Foldable Platform Bed for Bedroom,Guest Room, White(OLD SKU:N733S309223K)</t>
  </si>
  <si>
    <t xml:space="preserve">Twin Size Floor Bed with High Fence Railings, 6 Slats Included, Rubber Wood Floor Bed with Safety Guardrails, without Door,White</t>
  </si>
  <si>
    <t xml:space="preserve">Twin Size Floor Bed with High Fence Railings, 6 Slats Included, Rubber Wood Floor Bed with Safety Guardrails, without Door,Grey</t>
  </si>
  <si>
    <t xml:space="preserve">Full Size Floor Bed with High Fence Railings, with Door,6 Slats Included, Rubber Wood Floor Bed with Safety Guardrails,White</t>
  </si>
  <si>
    <t xml:space="preserve">Full Size Floor Bed with High Fence Railings, with Door,6 Slats Included, Rubber Wood Floor Bed with Safety Guardrails,Grey</t>
  </si>
  <si>
    <t xml:space="preserve">Twin Size Floor Bed with High Fence Railings, with Door, Rubber Wood Floor Bed with Safety Guardrails,White</t>
  </si>
  <si>
    <t xml:space="preserve">Twin Size Floor Bed with High Fence Railings, with Door, Rubber Wood Floor Bed with Safety Guardrails,Grey</t>
  </si>
  <si>
    <t xml:space="preserve">Full Size Loft Bed with Charging Station, Metal Full Loft Bed with Light and Storage, High Loft Bed with Wardrobe and Storage for Kids Teens Adults, Black(Old SKU W2580S00051 )</t>
  </si>
  <si>
    <t xml:space="preserve">Full Size Gaming Loft Bed with Desk, Shelves &amp; LED Lights, Black+Blue</t>
  </si>
  <si>
    <t xml:space="preserve">Full Size Gaming Loft Bed with Desk, Shelves &amp; LED Lights, Black+Green</t>
  </si>
  <si>
    <t xml:space="preserve">Full Size Gaming Loft Bed with Desk, Shelves &amp; LED Lights, Black+Red</t>
  </si>
  <si>
    <t xml:space="preserve">Queen Size Loft Bed with Stairs, Metal Queen Loft Bed with Light and Storage, High Loft Bed with Wardrobe and Storage for Kids Teens Adults, Black(Old SKU W2580S00052 )</t>
  </si>
  <si>
    <t xml:space="preserve">N708P357111K</t>
  </si>
  <si>
    <t xml:space="preserve">Twin Wooden Daybed with 2 drawers, Sofa Bed for Bedroom Living Room,No Box Spring Needed,White(OLD SKU:WF192860AAK)</t>
  </si>
  <si>
    <t xml:space="preserve">Queen over Queen Metal Bunk Bed, Industrial Detachable Bunkbeds with Safety Guard Rails for Teens, Black(Old SKU W2580S00019)</t>
  </si>
  <si>
    <t xml:space="preserve">Queen Loft Bed with Desk and Charging Station, Queen Size Metal Loft Bed with Stairs and Light for Kids Teens, Black (Expect Arrival Date 2026/3/25 )</t>
  </si>
  <si>
    <t xml:space="preserve">Full Loft Bed with Desk and Charging Station, Full  Size Metal Loft Bed with Stairs and Light for Kids Teens, Black</t>
  </si>
  <si>
    <t xml:space="preserve">Quad Bunk Bed for 4 Kids, Heavy Duty Metal Twin Bunk Bed Frame, Detachable Triple Bunk Bed, Can Be Divided Into 3 Twin Beds, Black(Old SKU W2580S00020)</t>
  </si>
  <si>
    <t xml:space="preserve">Full Size Floor Bed with High Fence Railings, with Door,6 Slats Included, Rubber Wood Floor Bed with Safety Guardrails,Natural</t>
  </si>
  <si>
    <t xml:space="preserve">W504P411198</t>
  </si>
  <si>
    <t xml:space="preserve">W808P316354</t>
  </si>
  <si>
    <t xml:space="preserve">PP Rattan Storage Bench with Cushion, Faux Rattan Shoe Cabinet with 2 Doors, Mid-Century Modern Wood Entryway Seat, for Bedroom, Hallway, Mudroom, Natural Finish</t>
  </si>
  <si>
    <t xml:space="preserve">Modern Black Solid Wood Coffee Table, 49in Rectangular Coffee Table for Living Room, Farmhouse &amp; Contemporary Decor</t>
  </si>
  <si>
    <t xml:space="preserve">W2729</t>
  </si>
  <si>
    <t xml:space="preserve">Grandboard Home</t>
  </si>
  <si>
    <t xml:space="preserve">Rustic Wood Coffee Table, 49in Modern Farmhouse Rectangular Table for Living Room</t>
  </si>
  <si>
    <t xml:space="preserve">Outdoor Acacia Wood Patio Coffee Table, Round Coffee Table for Backyard, Lawn, Balcony,Teak Finish</t>
  </si>
  <si>
    <t xml:space="preserve">Outdoor Acacia Wood Patio Coffee Table, Round Coffee Table for Backyard, Lawn, Balcony,Grey Finish</t>
  </si>
  <si>
    <t xml:space="preserve">Acacia Wood Patio Coffee Table</t>
  </si>
  <si>
    <t xml:space="preserve">Velvet upholstered bed - enhances the master bedroom with a luxurious and peaceful focus. The sturdy structure ensures peaceful sleep, blending luxury and comfort into one, queen size, color: beige</t>
  </si>
  <si>
    <t xml:space="preserve">W1935</t>
  </si>
  <si>
    <t xml:space="preserve">Velvet upholstered bed - enhances the master bedroom with a luxurious and peaceful focus. The sturdy structure ensures peaceful sleep, blending luxury and comfort, queen size, color: gray</t>
  </si>
  <si>
    <t xml:space="preserve">Velvet upholstered bed - enhances the master bedroom with a luxurious and peaceful focus. The sturdy structure ensures a peaceful sleep, blending luxury and comfort into one, full size, color: beige</t>
  </si>
  <si>
    <t xml:space="preserve">Velvet upholstered bed - enhances the master bedroom with a luxurious and peaceful focus. The sturdy structure ensures peaceful sleep, blending luxury and comfort into one, full size, color: gray</t>
  </si>
  <si>
    <t xml:space="preserve">Twin Size Low Loft Bed for Kids with Slide, Movable Bookshelf Storage, Guardrails, Low Loft Bed Frame for Kids,White (Expect Arrival Date 2026/4/3 )</t>
  </si>
  <si>
    <t xml:space="preserve">Twin Size Low Loft Bed for Kids with Slide, Movable Bookshelf Storage, Guardrails, Low Loft Bed Frame for Kids,Gray (Expect Arrival Date 2026/4/3 )</t>
  </si>
  <si>
    <t xml:space="preserve">[Video]30-Inch Bathroom Vanity with 2 Doors, 2 Drawers, Adjustable Shelf, Hidden Damping Slides for Drawers &amp; Damping Hinges for Doors</t>
  </si>
  <si>
    <t xml:space="preserve">[Video] 60-Inch Bathroom Vanity with 4 Cabinet Doors, 4 Drawers, 2 Adjustable Shelves, Dual Resin Sinks, Hidden Soft-Close Drawers &amp; Soft-Close Hinges</t>
  </si>
  <si>
    <t xml:space="preserve">[Video] 30-Inch Bathroom Vanity with 2 Doors, 2 Drawers, Adjustable Shelf, Hidden Damping Slides for Drawers &amp; Damping Hinges for Doors</t>
  </si>
  <si>
    <t xml:space="preserve">[Video] 59.3 Inch Double Sink Bathroom Vanity with SMC Top, Gray Painted MDF Cabinet with Solid Wood Frame, Soft Close Doors, Modern Storage Vanity</t>
  </si>
  <si>
    <t xml:space="preserve">[Video] 59.3 Inch Double Sink Bathroom Vanity with SMC Top, White Painted MDF Cabinet with Solid Wood Frame, Soft Close Doors, Modern Storage Vanity</t>
  </si>
  <si>
    <t xml:space="preserve">Traditional Style Queen Size Bed with Headboard and Footboard, USB,Pinewood Bed with Strengthened Bed Frame,Rich Brown</t>
  </si>
  <si>
    <t xml:space="preserve">LT001537AAK-1</t>
  </si>
  <si>
    <t xml:space="preserve">Twin size Loft Bed with Shelves and Desk, Wooden Loft Bed with Desk - White(OLD SKU:LT001537AAK)</t>
  </si>
  <si>
    <t xml:space="preserve">Twin Floor Bed with High Rails, Wooden Montessori Bed with Light for Kids, Boys and Girls ,Gray(Expect Arrival Date 2026/3/16)</t>
  </si>
  <si>
    <t xml:space="preserve">Full Floor Bed with High Rails, Wooden Montessori Bed with Light for Kids, Boys and Girls,Gray(Expect Arrival Date 2026/3/16)</t>
  </si>
  <si>
    <t xml:space="preserve">Full Floor Bed with High Rails, Wooden Montessori Bed with Light for Kids, Boys and Girls, White(Expect Arrival Date 2026/3/16)</t>
  </si>
  <si>
    <t xml:space="preserve">Full Floor Bed with High Rails, Wooden Montessori Bed with Light for Kids, Boys and Girls,Natural(Expect Arrival Date 2026/3/16)</t>
  </si>
  <si>
    <t xml:space="preserve">Twin Floor Bed with High Rails, Wooden Montessori Bed with Light for Kids, Boys and Girls,Natural(Expect Arrival Date 2026/3/16)</t>
  </si>
  <si>
    <t xml:space="preserve">Double Twin Size Bed Frame with Storage,Twin Floor Bed with Light &amp; Charging Station, Convertible 2 Twin Beds for 2 Kids,White (Expect Arrival Date 2026/3/25)</t>
  </si>
  <si>
    <t xml:space="preserve">Double Twin Size Bed Frame with Storage,Twin Floor Bed with Light &amp; Charging Station, Convertible 2 Twin Beds for 2 Kids,Gray (Expect Arrival Date 2026/3/25)</t>
  </si>
  <si>
    <t xml:space="preserve">Double Twin Size Bed Frame with Storage,Twin Floor Bed with Light &amp; Charging Station, Convertible 2 Twin Beds for 2 Kids,Espresso (Expect Arrival Date 2026/3/25)</t>
  </si>
  <si>
    <t xml:space="preserve">N752S000097D</t>
  </si>
  <si>
    <t xml:space="preserve">6-Piece Dining Table Set, 59 inch to 77 inch Extendable Wood Dining Table with Removable Leaf, Kitchen Table Set with 4 Upholstered Side Chair and Bench, Dining Table Set for 6 (Brown)</t>
  </si>
  <si>
    <t xml:space="preserve">N752</t>
  </si>
  <si>
    <t xml:space="preserve">A&amp;Q House</t>
  </si>
  <si>
    <t xml:space="preserve">N752S000097C</t>
  </si>
  <si>
    <t xml:space="preserve">6-Piece Dining Table Set, 59 inch to 77 inch Extendable Wood Dining Table with Removable Leaf, Kitchen Table Set with 4 Upholstered Side Chair and Bench, Dining Table Set for 6 (Cherry)</t>
  </si>
  <si>
    <t xml:space="preserve">N752P271802C</t>
  </si>
  <si>
    <t xml:space="preserve">59"-77" Extendable Dining Table, Farmhouse Wooden Kitchen Table with Removable Leaf, Large Expanding Table for 4-8 (Cherry)</t>
  </si>
  <si>
    <t xml:space="preserve">N752P271802D</t>
  </si>
  <si>
    <t xml:space="preserve">59"-77" Extendable Dining Table, Farmhouse Wooden Kitchen Table with Removable Leaf, Large Expanding Table for 4-8 (Brown)</t>
  </si>
  <si>
    <t xml:space="preserve">[Video] 36" Bathroom Vanity with Sink, Ceramic Sink, One Tip-out Drawer, 3 Side Drawers, Adjustable Shelf, Gray Blue</t>
  </si>
  <si>
    <t xml:space="preserve">N759</t>
  </si>
  <si>
    <t xml:space="preserve">NH-BO</t>
  </si>
  <si>
    <t xml:space="preserve">Multi-functional wardrobe/entrance wardrobe, equipped with shoe racks, clothes hangers and hooks. Wardrobe - A wardrobe is made of sturdy medium-density fiberboard with modern design and practical sto</t>
  </si>
  <si>
    <t xml:space="preserve">N724</t>
  </si>
  <si>
    <t xml:space="preserve">U-Can</t>
  </si>
  <si>
    <t xml:space="preserve">U_Style Single Person Folding Egg Chair with Stand, Hanging Egg Chair Indoor Outdoor, Wicker Hammock Swing Chair with Adjustable Anti-Slip Feet,Suitable for Balcony, Bedroom,Garden</t>
  </si>
  <si>
    <t xml:space="preserve">24 Inch Bathroom Vanity with Sink, White Freestanding Vanity Cabinet with Flip-Out Drawer, 3 Drawers &amp; Storage Cabinet, Solid Wood &amp; MDF, Ceramic Sink Top</t>
  </si>
  <si>
    <t xml:space="preserve">24 Inch Bathroom Vanity with Sink, Black Freestanding Vanity Cabinet with Flip-Out Drawer, 3 Drawers &amp; Storage Cabinet, Solid Wood &amp; MDF, Ceramic Sink Top</t>
  </si>
  <si>
    <t xml:space="preserve">Cat Litter Box Enclosure, Hidden Cat Litter Box Furniture with Scratching Board Doors and Storage Drawer, Wooden Washroom Cat House Table Nightstand Box Cabinet, Espresso</t>
  </si>
  <si>
    <t xml:space="preserve">Cat Litter Box Enclosure, Hidden Cat Litter Box Furniture with Scratching Board Doors and Storage Drawer, Wooden Washroom Cat House Table Nightstand Box Cabinet, Natural</t>
  </si>
  <si>
    <t xml:space="preserve">TREXM Farmhouse Wood Dining Table Set for 6 with 6 Upholstered Chairs, 60" Rectangular Dining Table with Cutout Table Legs for Dining Room, Kitchen and Living Room (Natural Wood Wash)</t>
  </si>
  <si>
    <t xml:space="preserve">TREXM Farmhouse Wood Dining Table Set for 6 with 6 Upholstered Chairs, 60" Rectangular Dining Table with Cutout Table Legs for Dining Room, Kitchen and Living Room (Gray)</t>
  </si>
  <si>
    <t xml:space="preserve">[Video Provided] TREXM Vintage Extendable Dining Table Set for 4-6 with 4 Upholstered Chairs and 1 Bench, Rustic Wire Brushed Kitchen Table Set with Curved Design for Dining Room and Kitchen (Natural)</t>
  </si>
  <si>
    <t xml:space="preserve">[Video Provided]TREXM Vintage Extendable Dining Table Set for 4-6 with 4 Upholstered Chairs and 1 Bench, Rustic Wire Brushed Kitchen Table Set with Curved Design for Dining Room and Kitchen (Espresso)</t>
  </si>
  <si>
    <t xml:space="preserve">TREXM 6-Piece Rustic Farmhouse Dining Table Set with Wire Brushed Design, Rectangular Dining Table with Trapezoid Legs, 4 Upholstered Linen Chairs &amp; 1 Padded Bench for Dining Room &amp; Kitchen (Natural)</t>
  </si>
  <si>
    <t xml:space="preserve">TREXM 6-Piece Rustic Farmhouse Dining Table Set with Wire Brushed Design, Rectangular Dining Table with Trapezoid Legs, 4 Upholstered Linen Chairs &amp; 1 Padded Bench for Dining Room &amp; Kitchen (Espresso)</t>
  </si>
  <si>
    <t xml:space="preserve">W876P365234</t>
  </si>
  <si>
    <t xml:space="preserve">31.49'' Round Wood Coffee Table  with Storage for Living Room, Modern Handcraft Drum Coffee Table, Circle Wooden Coffee Table for Small Space Apartment ASH.</t>
  </si>
  <si>
    <t xml:space="preserve">W876P365222</t>
  </si>
  <si>
    <t xml:space="preserve">31.49'' Nesting Round Wood Coffee table with Storage for Apartment, Modern Living Room Coffee Table with Sturdy Pedestal ,BLACK</t>
  </si>
  <si>
    <t xml:space="preserve">W876P365214</t>
  </si>
  <si>
    <t xml:space="preserve">31.49'' Round Coffee Table with Storage Small Coffee Table for Apartment, Modern Living Room Coffee Table with Sturdy Pedestal,WALNUT</t>
  </si>
  <si>
    <t xml:space="preserve">W876P362403</t>
  </si>
  <si>
    <t xml:space="preserve">31.49''Faux Burl Wood Pattern Decal Coffee Table with Sturdy Pedestal for Living Room Office Apartment Walnut</t>
  </si>
  <si>
    <t xml:space="preserve">W876P362390</t>
  </si>
  <si>
    <t xml:space="preserve">31.49'' Burl Wood Veneer Coffee table and Sturdy Pedestal for Living Room Office Apartment Walnut</t>
  </si>
  <si>
    <t xml:space="preserve">W876P279838</t>
  </si>
  <si>
    <t xml:space="preserve">31.49''Mid Century Modern Round Wood Coffee Table with Burl Wood Veneer and Sturdy Pedestal for Living Room Office Apartment</t>
  </si>
  <si>
    <t xml:space="preserve">W876P262230</t>
  </si>
  <si>
    <t xml:space="preserve">35.43'' Nesting Round Sintered Stone Tabletop Modern Drum Coffee Table Luxury Circle Coffee Table for Apartment Walnut</t>
  </si>
  <si>
    <t xml:space="preserve">W876P262208</t>
  </si>
  <si>
    <t xml:space="preserve">35.43'' Nesting Round Sintered Stone Tabletop Modern Drum Coffee Table Luxury Circle Coffee Table for Apartment ASH</t>
  </si>
  <si>
    <t xml:space="preserve">Twin Bed Frame with Storage Shelf, Wooden Bed Frame with Slide and Ladder,Platform Twin Size Bed with Guardrail, No Box Spring Needed, Easy Assembly, Light Walnut</t>
  </si>
  <si>
    <t xml:space="preserve">Twin Bed Frame with Storage Shelf, Wooden Bed Frame with Slide and Ladder,Platform Twin Size Bed with Guardrail, No Box Spring Needed, Easy Assembly, Gray</t>
  </si>
  <si>
    <t xml:space="preserve">Twin Bed Frame with Storage Shelf, Wooden Bed Frame with Slide and Ladder,Platform Twin Size Bed with Guardrail, No Box Spring Needed, Easy Assembly, White</t>
  </si>
  <si>
    <t xml:space="preserve">Twin Size Cute Dinosaur-Shaped Kids Bed with Safety Guardraild, Solid Wood Toddler Bed Frame for Children for Bedroom, Boucle Fabric</t>
  </si>
  <si>
    <t xml:space="preserve">2026-06-04 ~ 2026-06-11</t>
  </si>
  <si>
    <t xml:space="preserve">Queen Size Loft Bed with Stairs, Metal Queen Loft Bed with Storage Shelves, High Loft Bed with Wardrobe for Kids Teens, White, Patent Products</t>
  </si>
  <si>
    <t xml:space="preserve">Twin Floor Bed with High Rails, Wooden Montessori Bed with Light for Kids, Boys and Girls, White(Expect Arrival Date 2026/3/16)</t>
  </si>
  <si>
    <t xml:space="preserve">N7090004028D</t>
  </si>
  <si>
    <t xml:space="preserve">Wooden Full Size Bed with LED Light, Storage Drawers, Wood color</t>
  </si>
  <si>
    <t xml:space="preserve">W2700S00115</t>
  </si>
  <si>
    <t xml:space="preserve">43 in Folding Dining Table Set with 2 Chairs, MDF Table with Wild Oak Veneer &amp; Solid Wood PU Chairs, Space Saving Foldable Kitchen Set for Indoor and Outdoor Us</t>
  </si>
  <si>
    <t xml:space="preserve">W2700S00114</t>
  </si>
  <si>
    <t xml:space="preserve">43 in Folding Dining Table Set with 2 Chairs, MDF Table with Walnut Veneer &amp; Solid Wood PU Chairs, Space Saving Foldable Kitchen Set for Indoor and Outdoor Use</t>
  </si>
  <si>
    <t xml:space="preserve">W2700P409329</t>
  </si>
  <si>
    <t xml:space="preserve">43 in Folding Dining Table for Small Spaces, MDF Table with Wild Oak Veneer, Space Saving Foldable Kitchen Table for Indoor and Outdoor Use</t>
  </si>
  <si>
    <t xml:space="preserve">W2700P409328</t>
  </si>
  <si>
    <t xml:space="preserve">43 in Folding Dining Table for Small Spaces, MDF Table with Walnut Veneer, Space Saving Foldable Kitchen Table for Indoor and Outdoor Use</t>
  </si>
  <si>
    <t xml:space="preserve">Full Size Canopy Frame Rubber Wood Floor Bed with Fence,Guardrails,White (Old Sku:W504P143282)</t>
  </si>
  <si>
    <t xml:space="preserve">N7090002235M</t>
  </si>
  <si>
    <t xml:space="preserve">Twin Size Loft Bed with Storage Cabinet, Wardrobe and LED, Wood Color and Espresso</t>
  </si>
  <si>
    <t xml:space="preserve">N7090002235K</t>
  </si>
  <si>
    <t xml:space="preserve">Twin Size Loft Bed with Storage Cabinet, Wardrobe and LED, White and Espresso</t>
  </si>
  <si>
    <t xml:space="preserve">W2593P367041</t>
  </si>
  <si>
    <t xml:space="preserve">Twin Size Wood Platform Bed for Kids, Wood Low Profile Twin Bed with Rails for Girls and Boys, White (Patented Design, Old SKU W2593P190148)</t>
  </si>
  <si>
    <t xml:space="preserve">W1670P410466</t>
  </si>
  <si>
    <t xml:space="preserve">Full Size Boucle Bed Frame, Upholstered Cloud Bed Frame with Headboard, with 2 Storage Drawers , LED light and USB Charging Design, Solid Wood Legs and Slats, No Box Spring Needed, Beige</t>
  </si>
  <si>
    <t xml:space="preserve">2026-06-12 ~ 2026-06-19</t>
  </si>
  <si>
    <t xml:space="preserve">W1670P410460</t>
  </si>
  <si>
    <t xml:space="preserve">Twin Size Boucle Bed Frame, Upholstered Cloud Bed Frame with Headboard, with 2 Storage Drawers, LED light and USB Charging Design, Solid Wood Legs and Slats, No Box Spring Needed, Beige</t>
  </si>
  <si>
    <t xml:space="preserve">Farmhouse Style Queen Size Bed with Headboard and Storage Bench with 2 Large Drawers,  Pinewood Bed with Strengthened Bed Frame ,White</t>
  </si>
  <si>
    <t xml:space="preserve">Farmhouse Style Queen Size Bed with Headboard and Storage Bench with 2 Large Drawers, Pinewood Bed with Strengthened Bed Frame ,Walnut</t>
  </si>
  <si>
    <t xml:space="preserve">N7090004028K</t>
  </si>
  <si>
    <t xml:space="preserve">Wooden Full Size Bed with LED Light, Storage Drawers, White</t>
  </si>
  <si>
    <t xml:space="preserve">King Size Bed with Tall-Panel Headboard &amp; Footboard, Built-in LED Lights, USB Charging Station, Pinewood Bed with Strengthened Bed Frame ,Walnut</t>
  </si>
  <si>
    <t xml:space="preserve">King Size Bed with Tall-Panel Headboard &amp; Footboard, Built-in LED Lights, USB Charging Station, Pinewood Bed with Strengthened Bed Frame ,White</t>
  </si>
  <si>
    <t xml:space="preserve">Queen Size Bed with Tall-Panel Headboard &amp; Footboard, Built-in LED Lights, USB Charging Station, Pinewood Bed with Strengthened Bed Frame ,Walnut</t>
  </si>
  <si>
    <t xml:space="preserve">Queen Size Bed with Tall-Panel Headboard &amp; Footboard, Built-in LED Lights, USB Charging Station, Pinewood Bed with Strengthened Bed Frame ,White</t>
  </si>
  <si>
    <t xml:space="preserve">N7090005025N</t>
  </si>
  <si>
    <t xml:space="preserve">Queen Size Loft Bed with Storage, Headboard with LED Light, Natural</t>
  </si>
  <si>
    <t xml:space="preserve">N7090005024N</t>
  </si>
  <si>
    <t xml:space="preserve">Full Size Loft Bed with Storage, Headboard with LED Light , Natural</t>
  </si>
  <si>
    <t xml:space="preserve">N7090005024K</t>
  </si>
  <si>
    <t xml:space="preserve">Full Size Loft Bed with Storage, Headboard with LED Light, White</t>
  </si>
  <si>
    <t xml:space="preserve">T3623P433903</t>
  </si>
  <si>
    <t xml:space="preserve">43" Round Dining Table for 4 People, Small Wood Kitchen Table with Sturdy Metal Base, Modern Round Dinner Table for Dining Room, Easy Assembly</t>
  </si>
  <si>
    <t xml:space="preserve">T3623</t>
  </si>
  <si>
    <t xml:space="preserve">Farini</t>
  </si>
  <si>
    <t xml:space="preserve">T3623P433901</t>
  </si>
  <si>
    <t xml:space="preserve">T3623P433900</t>
  </si>
  <si>
    <t xml:space="preserve">K&amp;K 53.7" Farmhouse Kitchen Island with Power Outlet, 2 Sliding Barn Door Kitchen Storage Island with Drop Leaf, Spice Rack Rolling Kitchen Cart on Wheels, for Home, Kitchen and Dining Room, Black</t>
  </si>
  <si>
    <t xml:space="preserve">N707</t>
  </si>
  <si>
    <t xml:space="preserve">K&amp;K Store</t>
  </si>
  <si>
    <t xml:space="preserve">K&amp;K 53.7" Farmhouse Kitchen Island with Power Outlet, 2 Sliding Barn Door Kitchen Storage Island with Drop Leaf, Spice Rack Rolling Kitchen Cart on Wheels, for Home, Kitchen and Dining Room, White</t>
  </si>
  <si>
    <t xml:space="preserve">Metal Full Loft Bed with Wardrobe and LED Light, Full Size Loft Bed with L Shaped Desk and USB for Kids Teens Adults, White(Expect Arrival Date 2026/3/2)</t>
  </si>
  <si>
    <t xml:space="preserve">K&amp;K 54inch Large Kitchen Island with Rubber Wood Drop Leaf, Embossed Texture Rolling Kitchen Cart on 4 Wheels with 4 Doors and 3 Drawers, Kitchen Island with Storage for Kitchen, Dining Room,Grey Blue</t>
  </si>
  <si>
    <t xml:space="preserve">K&amp;K 54inch Large Kitchen Island with Rubber Wood Drop Leaf, Embossed Texture Rolling Kitchen Cart on 4 Wheels with 4 Doors and 3 Drawers, Kitchen Island with Storage for Kitchen, Dining Room,Black</t>
  </si>
  <si>
    <t xml:space="preserve">2026-06-02 ~ 2026-06-09</t>
  </si>
  <si>
    <t xml:space="preserve">K&amp;K 54inch Large Kitchen Island with Rubber Wood Drop Leaf, Embossed Texture Rolling Kitchen Cart on 4 Wheels with 4 Doors and 3 Drawers, Kitchen Island with Storage for Kitchen, Dining Room,White</t>
  </si>
  <si>
    <t xml:space="preserve">Queen Bed Frame with Tall Headboard and Storage Bench,Soild Wood Sleigh Bed with 64" Storage Chest,No Box Spring Needed, Natural</t>
  </si>
  <si>
    <t xml:space="preserve">King Bed Frame with Tall Headboard and Storage Bench,Soild Wood Sleigh Bed with 79" Storage Chest,No Box Spring Needed,Natural</t>
  </si>
  <si>
    <t xml:space="preserve">Metal Full Loft Bed with Wardrobe and LED Light, Full Size Loft Bed with L Shaped Desk and USB for Kids Teens Adults, Black(Old SKU W2593S00008,Expect Arrival Date 2026/2/25)</t>
  </si>
  <si>
    <t xml:space="preserve">King Bed Frame with Tall Headboard and Storage Bench,Soild Wood Sleigh Bed with 79" Storage Chest,No Box Spring Needed, Wanlut</t>
  </si>
  <si>
    <t xml:space="preserve">Large Square Upholstered Tufted Linen Ottoman Coffee Table, Large Footrest Ottoman with Solid Wood Shelf- Charcoal</t>
  </si>
  <si>
    <t xml:space="preserve">W2186</t>
  </si>
  <si>
    <t xml:space="preserve">WM  HOME FURNITURE</t>
  </si>
  <si>
    <t xml:space="preserve">Large Square Upholstered Tufted Linen Ottoman Coffee Table, Large Footrest Ottoman with Solid Wood Shelf- Granite</t>
  </si>
  <si>
    <t xml:space="preserve">Large Square Upholstered Tufted Linen Ottoman Coffee Table, Large Footrest Ottoman with Solid Wood Shelf- Dark Gray</t>
  </si>
  <si>
    <t xml:space="preserve">Large Square Upholstered Tufted Linen Ottoman Coffee Table, Large Footrest Ottoman with Solid Wood Shelf- Navy Blue</t>
  </si>
  <si>
    <t xml:space="preserve">Large Square Upholstered Tufted Linen Ottoman Coffee Table, Large Footrest Ottoman with Solid Wood Shelf- Linen</t>
  </si>
  <si>
    <t xml:space="preserve">Large Square Upholstered Tufted Linen Ottoman Coffee Table, Large Footrest Ottoman with Solid Wood Shelf- Ivory</t>
  </si>
  <si>
    <t xml:space="preserve">Criss Cross Chair with Adjustable Armrests &amp; Wheels &amp; Headrest, Lounge Vanity Desk Chair with Wide Seat for Cross-Legged Sitting, Swivel Task Office Chairs for Home, Makeup, Gaming, Office, Ivory</t>
  </si>
  <si>
    <t xml:space="preserve">Criss Cross Chair with Adjustable Armrests &amp; Wheels &amp; Headrest, PU Lounge Vanity Desk Chair with Wide Seat for Cross-Legged Sitting, Swivel Task Office Chairs for Home, Makeup, Gaming, Office, Gray</t>
  </si>
  <si>
    <t xml:space="preserve">Criss Cross Chair with Adjustable Armrests &amp; Wheels &amp; Headrest, PU Lounge Vanity Desk Chair with Wide Seat for Cross-Legged Sitting, Swivel Task Office Chairs for Home, Makeup, Gaming, Office, Beige</t>
  </si>
  <si>
    <t xml:space="preserve">N7090005025K</t>
  </si>
  <si>
    <t xml:space="preserve">Queen Size Loft Bed with Storage, Headboard with LED Light, white</t>
  </si>
  <si>
    <t xml:space="preserve">Metal Queen Loft Bed with Wardrobe and LED Light, Queen Size Loft Bed with L Shaped Desk and USB for Kids Teens Adults, Black(Old SKU W2593S00043,Expect Arrival Date 2026/3/7)</t>
  </si>
  <si>
    <t xml:space="preserve">Queen over Queen Bunk Bed with Storage Shelves and USB Ports, White</t>
  </si>
  <si>
    <t xml:space="preserve">Queen over Queen Bunk Bed with Storage Shelves and USB Ports, Wood Color</t>
  </si>
  <si>
    <t xml:space="preserve">Solid Wood Platform Bed Frame with Headboard, No Box Spring Needed, Floor-standing bed, Easy Assembly, King Size,Beige</t>
  </si>
  <si>
    <t xml:space="preserve">Solid Wood Platform Bed Frame with Headboard, No Box Spring Needed, Floor-standing bed, Easy Assembly, King Size, Walnut</t>
  </si>
  <si>
    <t xml:space="preserve">Solid Wood Platform Bed Frame with Headboard, No Box Spring Needed, Floor-standing bed, Easy Assembly, Queen Size, Beige</t>
  </si>
  <si>
    <t xml:space="preserve">Solid Wood Platform Bed Frame with Headboard, No Box Spring Needed, Floor-standing bed, Easy Assembly, Queen Size, Walnut</t>
  </si>
  <si>
    <t xml:space="preserve">Queen Bed Frame with Tall Headboard and Storage Bench,Soild Wood Sleigh Bed with 64" Storage Chest,No Box Spring Needed, Wanlut</t>
  </si>
  <si>
    <t xml:space="preserve">Queen Size Bed with Tall-Panel Headboard &amp; Footboard, 2 Storage Drawers, Built-in LED Lights, USB Charging Station, Pinewood Bed with Strengthened Bed Frame,White</t>
  </si>
  <si>
    <t xml:space="preserve">Queen Size Bed with Tall-Panel Headboard &amp; Footboard, 2 Storage Drawers, Built-in LED Lights, USB Charging Station, Pinewood Bed with Strengthened Bed Frame,Walnut</t>
  </si>
  <si>
    <t xml:space="preserve">King Size Bed with Tall-Panel Headboard &amp; Footboard, 2 Storage Drawers, Built-in LED Lights, USB Charging Station, Pinewood Bed with Strengthened Bed Frame ,White</t>
  </si>
  <si>
    <t xml:space="preserve">King Size Bed with Tall-Panel Headboard &amp; Footboard, 2 Storage Drawers, Built-in LED Lights, USB Charging Station, Pinewood Bed with Strengthened Bed Frame ,Walnut</t>
  </si>
  <si>
    <t xml:space="preserve">LT000285AAJ</t>
  </si>
  <si>
    <t xml:space="preserve">Full Size Gaming Loft Bed with Integrated Desk &amp; RGB LED Lights, Pro-Gamer Bed with Power Outlet, Large Bookshelf, Pegboard, Keyboard Tray &amp; Storage Drawer, 3 Colors Available, Red</t>
  </si>
  <si>
    <t xml:space="preserve">LT000285AAC</t>
  </si>
  <si>
    <t xml:space="preserve">Full Size Gaming Loft Bed with Integrated Desk &amp; RGB LED Lights, Pro-Gamer Bed with Power Outlet, Large Bookshelf, Pegboard, Keyboard Tray &amp; Storage Drawer, 3 Colors Available, Blue</t>
  </si>
  <si>
    <t xml:space="preserve">LT000285AAF</t>
  </si>
  <si>
    <t xml:space="preserve">Full Size Gaming Loft Bed with Integrated Desk &amp; RGB LED Lights, Pro-Gamer Bed with Power Outlet, Large Bookshelf, Pegboard, Keyboard Tray &amp; Storage Drawer, 3 Colors Available, Green</t>
  </si>
  <si>
    <t xml:space="preserve">Queen Size Cozy Gingham Daybed with Two Storage Drawers, with USB Port and Adorable Wave Shaped, Linen Fabric</t>
  </si>
  <si>
    <t xml:space="preserve">W1162P291767</t>
  </si>
  <si>
    <t xml:space="preserve">70.9"Rectangular Large Dining Table, Waterproof Large Desk for 8 People, Deluxe Family Dining Table with Adjustable Legs for Kitchen,Living Room,Office, Rustic Brown,70.9''W x 35.4''D x 30.3''H</t>
  </si>
  <si>
    <t xml:space="preserve">2026-06-10 23:59</t>
  </si>
  <si>
    <t xml:space="preserve">W1162P291768</t>
  </si>
  <si>
    <t xml:space="preserve">70.9"Rectangular Large Dining Table, Marble Grain Waterproof Large Desk for 8 People, Deluxe Family Dining Table with Adjustable Legs for Kitchen,Living Room,Office, White,70.9''W x 35.4''D x 30.3''H</t>
  </si>
  <si>
    <t xml:space="preserve">14 Inch Full Bed Frame with Storage Headboard, Metal Platform Bed Frame with USB-C,Type-C and LED Light, Black</t>
  </si>
  <si>
    <t xml:space="preserve">N724P286421D</t>
  </si>
  <si>
    <t xml:space="preserve">U-Can Modern Rectangle Coffee Table with 4 Drawers and 2 Display Shelves, 47.2" Wood Coffee Table with Fluted Style, Tempered Glass for Living Room</t>
  </si>
  <si>
    <t xml:space="preserve">2026-07-08 09:59</t>
  </si>
  <si>
    <t xml:space="preserve">N724P286421B</t>
  </si>
  <si>
    <t xml:space="preserve">N724P286418D</t>
  </si>
  <si>
    <t xml:space="preserve">U-Can Modern Rectangle Coffee Table with Four Drawers, Two Side Hidden Storage Compartments, 47.2" Wood Coffee Table with Metal Handles and Four Solid Wood Legs for Living Room</t>
  </si>
  <si>
    <t xml:space="preserve">U_STYLE Indoor Outdoor Hanging Hammock Chair with Stand, Foldable Rattan Egg Swing Chair with Iron Frame and Plush Cushion &amp; Removable Headrest,Suitable for Porch Garden,Balcony,Indoor</t>
  </si>
  <si>
    <t xml:space="preserve">N724P286418B</t>
  </si>
  <si>
    <t xml:space="preserve">Full Size Cozy Gingham Daybed with Two Storage Drawers, with USB Port and Adorable Wave Shaped, Linen Fabric</t>
  </si>
  <si>
    <t xml:space="preserve">Twin Size Cozy Gingham Daybed with Two Storage Drawers, with USB Port and Adorable Wave Shaped, Linen Fabric</t>
  </si>
  <si>
    <t xml:space="preserve">K&amp;K Outdoor Kitchen Island, Rolling Bar Cart &amp; Storage Cabinet, Farmhouse Solid Wood Outdoor Grill Table with Stainless Steel Top, Spice Rack , Towel Rack for Kitchen &amp; Barbecue, Black</t>
  </si>
  <si>
    <t xml:space="preserve">Twin Size Wooden Loft Bed with Desk, Drawers,Cabinets,Gray</t>
  </si>
  <si>
    <t xml:space="preserve">Twin Size Wooden Loft Bed with Desk, Drawers,Cabinets,Beige</t>
  </si>
  <si>
    <t xml:space="preserve">Twin Size Wooden Loft Bed with Desk, Drawers,Cabinets,White</t>
  </si>
  <si>
    <t xml:space="preserve">14 Inch Queen Bed Frame with Storage Headboard, Metal Platform Bed Frame with USB-C,Type-C and LED Light, Black</t>
  </si>
  <si>
    <t xml:space="preserve">14 Inch Twin Bed Frame with Storage Headboard, Metal Platform Bed Frame with USB-C,Type-C and LED Light, Black</t>
  </si>
  <si>
    <t xml:space="preserve">N709P004024E</t>
  </si>
  <si>
    <t xml:space="preserve">Wood Full Size Platform Bed with Storage Shelves, Trundle, Charging Station and Upholstered Headboard, Gray</t>
  </si>
  <si>
    <t xml:space="preserve">N709P004024C</t>
  </si>
  <si>
    <t xml:space="preserve">Wood Full Size Platform Bed with Storage Shelves, Trundle, Charging Station and Upholstered Headboard, Cream</t>
  </si>
  <si>
    <t xml:space="preserve">N709P004023E</t>
  </si>
  <si>
    <t xml:space="preserve">Wood Twin Size Platform Bed with Storage Shelves, Trundle, Charging Station and Upholstered Headboard, Gray</t>
  </si>
  <si>
    <t xml:space="preserve">N709P004023C</t>
  </si>
  <si>
    <t xml:space="preserve">Wood Twin Size Platform Bed with Storage Shelves, Trundle, Charging Station and Upholstered Headboard, Cream</t>
  </si>
  <si>
    <t xml:space="preserve">W2700S00108</t>
  </si>
  <si>
    <t xml:space="preserve">47 Inch Farmhouse Dining Set: Round Table &amp; 4 Chairs in Natural Oak, Solid Wood Chairs with PU Cushions, 300LB Capacity, Easy Assembly for Kitchen &amp; Dining Room</t>
  </si>
  <si>
    <t xml:space="preserve">W2700S00107</t>
  </si>
  <si>
    <t xml:space="preserve">47 Inch Farmhouse Dining Set: Round Table &amp; 2 Chairs in Natural Oak, Solid Wood Chairs with PU Cushions, 300LB Capacity, Easy Assembly for Kitchen &amp; Dining Room</t>
  </si>
  <si>
    <t xml:space="preserve">W2700P415283</t>
  </si>
  <si>
    <t xml:space="preserve">Round Dining Table for 4 - 47 Inch Farmhouse Kitchen Table, MDF Circle Table with Oak Finish, 300lb Weight Capacity, Easy Assembly for Dining Room, Kitchen, Living Room - Spiced Round Table</t>
  </si>
  <si>
    <t xml:space="preserve">W2700P331236</t>
  </si>
  <si>
    <t xml:space="preserve">47.24" Round Dining Table for 4 - Farmhouse MDF Table with Marble White Finish, 300lb Capacity, Easy Assembly for Kitchen/Dining Room - Modern Spiced Table</t>
  </si>
  <si>
    <t xml:space="preserve">W2700P331235</t>
  </si>
  <si>
    <t xml:space="preserve">Round Dining Table for 4 - 47 Inch Farmhouse Kitchen Table, MDF Circle Table with Wood Grain Finish, 300lb Weight Capacity, Easy Assembly for Dining Room, Kitchen, Living Room - Spiced Round Table</t>
  </si>
  <si>
    <t xml:space="preserve">Full Size Bunk Bed with 2 Large Drawers &amp; 5 Small Drawers, MDF &amp; Solid Wood Construction, Modern Storage Design with Small Wardrobe –Morandi Green</t>
  </si>
  <si>
    <t xml:space="preserve">Full Size Bunk Bed with 2 Large Drawers &amp; 5 Small Drawers, MDF &amp; Solid Wood Construction, Modern Storage Design with Small Wardrobe –White</t>
  </si>
  <si>
    <t xml:space="preserve">Full Size Bunk Bed with 2 Large Drawers &amp; 5 Small Drawers, MDF &amp; Solid Wood Construction, Modern Storage Design with Small Wardrobe –Sakura Pink</t>
  </si>
  <si>
    <t xml:space="preserve">W2700P411580</t>
  </si>
  <si>
    <t xml:space="preserve">43 inch Round Dining Table for 4-6, Expandable Farmhouse Kitchen Table with Storage Shelf &amp; Metal Base, Brown &amp; Black Extendable Wood Table from 43 to 59 inch, Large Round Table for Home (No Chairs)</t>
  </si>
  <si>
    <t xml:space="preserve">GO 43.3" Farmhouse Dog Crate Furniture, Heavy Duty Dog Crate with 3 Drawers, Indoor Wooden Dog Kennel with Removable Feeder, Dog Cage End Table for  Medium Large Dogs, White</t>
  </si>
  <si>
    <t xml:space="preserve">24 Inch Bathroom Vanity with Sink, Green Freestanding Vanity Cabinet with Flip-Out Drawer, 3 Drawers &amp; Storage Cabinet, Solid Wood &amp; MDF, Ceramic Sink Top</t>
  </si>
  <si>
    <t xml:space="preserve">Queen Loft Bed with Desk and Charging Station, Queen Size Metal Loft Bed with Stairs and Light for Kids Teens,White(Expect Arrival Date 2026/3/7)</t>
  </si>
  <si>
    <t xml:space="preserve">GX000454AAK-1</t>
  </si>
  <si>
    <t xml:space="preserve">King Size Platform Bed with Storage Headboard and 8 Drawers, White</t>
  </si>
  <si>
    <t xml:space="preserve">Twin Over Twin House Floor Bunk Bed with Headboards, Footboards and Guardrails, Ladder, Rubber Wood Bunk Bed with Safety Guardrails,Grey</t>
  </si>
  <si>
    <t xml:space="preserve">85.1" L-Shaped Sofa Couch with Pull-Out Bed,Oversize Convertible Sleeper Sofa with side Pocket &amp; USB Port,Teddy Upholstered Sectional Couches, for Living Room, Apartment, Office,Brown</t>
  </si>
  <si>
    <t xml:space="preserve">85.1" L-Shaped Sofa Couch with Pull-Out Bed,Oversize Convertible Sleeper Sofa with side Pocket &amp; USB Port,Teddy Upholstered Sectional Couches, for Living Room, Apartment, Office,Light Grey</t>
  </si>
  <si>
    <t xml:space="preserve">85.1" L-Shaped Sofa Couch with Pull-Out Bed,Oversize Convertible Sleeper Sofa with side Pocket &amp; USB Port,Teddy Upholstered Sectional Couches, for Living Room, Apartment, Office,Beige/White</t>
  </si>
  <si>
    <t xml:space="preserve">W1885S00318</t>
  </si>
  <si>
    <t xml:space="preserve">115.2" L-Shaped Sofa Couch with Pull-Out Bed,Oversize Convertible Sleeper Sofa with side Pocket &amp; USB Port,Teddy Upholstered Sectional Couches with Convert Left/Right Facing,Brown</t>
  </si>
  <si>
    <t xml:space="preserve">W1885S00317</t>
  </si>
  <si>
    <t xml:space="preserve">115.2" L-Shaped Sofa Couch with Pull-Out Bed,Oversize Convertible Sleeper Sofa with side Pocket &amp; USB Port,Teddy Upholstered Sectional Couches with Convert Left/Right Facing, Light Grey</t>
  </si>
  <si>
    <t xml:space="preserve">W1885S00316</t>
  </si>
  <si>
    <t xml:space="preserve">115.2" L-Shaped Sofa Couch with Pull-Out Bed,Oversize Convertible Sleeper Sofa with side Pocket &amp; USB Port,Teddy Upholstered Sectional Couches with Convert Left/Right Facing, Beige/White</t>
  </si>
  <si>
    <t xml:space="preserve">TREXM Multi-Functional Storage Sideboard, Trash Can Storage, Sliding Door Cabinet &amp; 3-Tier Spice Rack,Kitchen Island Table for Kitchen, Dining Room (White)</t>
  </si>
  <si>
    <t xml:space="preserve">TREXM Multi-Functional Storage Sideboard, Trash Can Storage, Sliding Door Cabinet &amp; 3-Tier Spice Rack,Kitchen Island Table for Kitchen, Dining Room (Black)</t>
  </si>
  <si>
    <t xml:space="preserve">43.3in-59in Extendable Round Dining Table for 4-8,Modern Kitchen Oval Dining Table with Removable Leaves Space Saving,Wood Base with Storage Shelf for Kitchen Living Room (Walnut)</t>
  </si>
  <si>
    <t xml:space="preserve">W3867</t>
  </si>
  <si>
    <t xml:space="preserve">Fuente</t>
  </si>
  <si>
    <t xml:space="preserve">43.3in-59in Extendable Round Dining Table for 4-8,Modern Kitchen Oval Dining Table with Removable Leaves Space Saving,Wood Base with Storage Shelf for Kitchen Living Room (Gray)</t>
  </si>
  <si>
    <t xml:space="preserve">Full Size Loft Bed with Stairs, Metal Full Loft Bed with High and House Shaped Guardrails, High Loft Bed with Wardrobe for Kids Teens, black( Expect Arrival Date2026/3/17)</t>
  </si>
  <si>
    <t xml:space="preserve">Queen Size Loft Bed with Stairs, Metal Queen Loft Bed with High and House Shaped Guardrails, High Loft Bed with Wardrobe for Kids Teens, black ( Expect Arrival Date2026/3/17 )</t>
  </si>
  <si>
    <t xml:space="preserve">44.48" Large Dog Crate Furniture, Indoor Wooden Dog Kennel End Table with 2 Storage Drawers and Rotating Bowls, Decorative Pet Cage Dog House for Medium Dogs, Gray</t>
  </si>
  <si>
    <t xml:space="preserve">2026-06-20 ~ 2026-06-27</t>
  </si>
  <si>
    <t xml:space="preserve">44.48" Large Dog Crate Furniture, Indoor Wooden Dog Kennel End Table with 2 Storage Drawers and Rotating Bowls, Decorative Pet Cage Dog House for Medium Dogs,Brown</t>
  </si>
  <si>
    <t xml:space="preserve">Queen Size Loft Bed with Stairs, Metal Queen Loft Bed with High and House Shaped Guardrails, High Loft Bed with Wardrobe for Kids Teens, White (Old SKU W2593S00038 Expect Arrival Date2026/3/7 )</t>
  </si>
  <si>
    <t xml:space="preserve">Full Size Loft Bed with Stairs, Metal Full Loft Bed with High and House Shaped Guardrails, High Loft Bed with Wardrobe for Kids Teens, White (Old SKU W2593S00037 Expect Arrival Datee2026/3/17 )</t>
  </si>
  <si>
    <t xml:space="preserve">Twin Size Bed with Drawers, Wood Twin Bed with Storage Headboard and Pull Out Storage Cabinet, Wood Bed with Light and Socket, White(Expect Arrival Date 2026/2/10)</t>
  </si>
  <si>
    <t xml:space="preserve">Twin Size Bed with Drawers, Wood Twin Bed with Storage Headboard and Pull Out Storage Cabinet, Wood Bed with Light and Socket, Natural (Expect Arrival Date 2026/2/10)</t>
  </si>
  <si>
    <t xml:space="preserve">Full Size Bed with Drawers, Wood Full Bed with Storage Headboard and Pull Out Storage Cabinet, Wood Bed with Light and Socket, White(Expect Arrival Date 2026/2/10)</t>
  </si>
  <si>
    <t xml:space="preserve">Full Size Bed with Drawers, Wood Full Bed with Storage Headboard and Pull Out Storage Cabinet, Wood Bed with Light and Socket, Natural(Expect Arrival Date 2026/2/10)</t>
  </si>
  <si>
    <t xml:space="preserve">Full Size Wood Loft Bed with Desk,Wardrobe,Ample Storage Space,and RGB Light, Red(OLD SKU:LT000261AAR)</t>
  </si>
  <si>
    <t xml:space="preserve">LT100261AAG</t>
  </si>
  <si>
    <t xml:space="preserve">Full Size Wood Loft Bed with Desk,Wardrobe,Ample Storage Space,and RGB Light, Green(OLD SKU:LT000261AAG)</t>
  </si>
  <si>
    <t xml:space="preserve">Full Size Wood Loft Bed with Desk,Wardrobe,Ample Storage Space,and RGB Light, Cloud Blue(OLD SKU:LT000261AAC)</t>
  </si>
  <si>
    <t xml:space="preserve">LT000275AAJ</t>
  </si>
  <si>
    <t xml:space="preserve">Full Size Wood Loft Bed with Power Outlet &amp; USB/Type-C Ports, Integrated Cable Management, and RGB Light, Red</t>
  </si>
  <si>
    <t xml:space="preserve">LT000275AAF</t>
  </si>
  <si>
    <t xml:space="preserve">Full Size Wood Loft Bed with Power Outlet &amp; USB/Type-C Ports, Integrated Cable Management, and RGB Light, Green</t>
  </si>
  <si>
    <t xml:space="preserve">LT000275AAC</t>
  </si>
  <si>
    <t xml:space="preserve">Full Size Wood Loft Bed with Power Outlet &amp; USB/Type-C Ports, Integrated Cable Management, and RGB Light, Blue</t>
  </si>
  <si>
    <t xml:space="preserve">[Assembly Video] Elegant APP Controlled LED Light Hall Tree with 9 Hooks, Roman Column Design Natural Storage Bench with 3 Large Cabinets, Farmhouse Entryway Organizer with Shelves for Hallway, White</t>
  </si>
  <si>
    <t xml:space="preserve">[Assembly Video] Elegant APP Controlled LED Light Hall Tree with 9 Hooks, Roman Column Design Natural Storage Bench with 3 Large Cabinets, Farmhouse Entryway Organizer with Shelves for Hallway, Black</t>
  </si>
  <si>
    <t xml:space="preserve">24" Bathroom Vanity with Sink, Bathroom Vanity Cabinet with One Flip Drawer and Two Drawers, Adjustable Shelf, Solid Wood and MDF, Black(Old SKU:N759P252821B)</t>
  </si>
  <si>
    <t xml:space="preserve">24" Bathroom Vanity with Sink, Bathroom Vanity Cabinet with One Flip Drawer and Two Drawers, Adjustable Shelf, Solid Wood and MDF, White(Old SKU:N759P252821K)</t>
  </si>
  <si>
    <t xml:space="preserve">Twin XL over Queen Bunk Bed with Integrated Shelving, Color-Changing Lights and Pegboard, Beige</t>
  </si>
  <si>
    <t xml:space="preserve">Twin XL over Queen Bunk Bed with Integrated Shelving, Color-Changing Lights and Pegboard, Brown</t>
  </si>
  <si>
    <t xml:space="preserve">Full XL over Queen Bunk Bed with Integrated Shelving, Color-Changing Lights and Pegboard, Brown</t>
  </si>
  <si>
    <t xml:space="preserve">2026-06-14 ~ 2026-06-21</t>
  </si>
  <si>
    <t xml:space="preserve">Full XL over Queen Bunk Bed with Integrated Shelving, Color-Changing Lights and Pegboard, Beige</t>
  </si>
  <si>
    <t xml:space="preserve">Full over Full Bunk Bed with Integrated Shelving, Color-Changing Lights and Pegboard, Brown</t>
  </si>
  <si>
    <t xml:space="preserve">Full over Full Bunk Bed with Integrated Shelving, Color-Changing Lights and Pegboard, Beige</t>
  </si>
  <si>
    <t xml:space="preserve">W1445P370479</t>
  </si>
  <si>
    <t xml:space="preserve">47.24" Lift Top Coffee Table with Storage, Solid Wood Black Finish &amp; Fluted Roman Columns, Modern Lift-Top Desk for Small Space Living Room</t>
  </si>
  <si>
    <t xml:space="preserve">W1445P370478</t>
  </si>
  <si>
    <t xml:space="preserve">47.24" Lift Top Fluted Coffee Table with Hidden Storage with Roman Column Legs, Rectangle Handmade Solid Wood Strips for Small Space Apartment Living Room, Multi-Functional Lift-Top Design</t>
  </si>
  <si>
    <t xml:space="preserve">W1445P370477</t>
  </si>
  <si>
    <t xml:space="preserve">47.24" Vintage Brown Lift Top Coffee Table, Tool-Free Assembly Solid Wood with Fluted Details &amp; Solid Roman Legs, Classic Lift-Top Desk for Living Room</t>
  </si>
  <si>
    <t xml:space="preserve">W1445P355643</t>
  </si>
  <si>
    <t xml:space="preserve">31.5 Inch Square Fluted Lift-Top Coffee Table with Hidden &amp; Open Storage, Hydraulic Raising Mechanism, Retro Solid Wood Legs for Living Room, Sofa (Black)</t>
  </si>
  <si>
    <t xml:space="preserve">W1445P355642</t>
  </si>
  <si>
    <t xml:space="preserve">31.5 Inch Square Fluted Lift-Top Coffee Table with Hidden &amp; Open Storage, Hydraulic Raising Mechanism, Retro Solid Wood Legs for Living Room, Sofa (Natural Wood)</t>
  </si>
  <si>
    <t xml:space="preserve">W1445P355641</t>
  </si>
  <si>
    <t xml:space="preserve">31.5 Inch Square Fluted Lift-Top Coffee Table with Hidden &amp; Open Storage, Hydraulic Raising Mechanism, Retro Solid Wood Legs for Living Room, Sofa (Walnut)</t>
  </si>
  <si>
    <t xml:space="preserve">43.3in-59in Extendable Round Dining Table for 4-8,Modern Kitchen Oval Dining Table with Removable Leaves Space Saving,Wood Base with Storage Shelf for Kitchen Living Room (Black)</t>
  </si>
  <si>
    <t xml:space="preserve">59" Extendable Oval Dining Table Set with 4 Walnut Chairs, 47-59" Rail-Free Expandable Table &amp; 2-Tier Storage, PU Cushioned Solid Wood Chairs, Pedestal Base Kitchen Set for 4-6</t>
  </si>
  <si>
    <t xml:space="preserve">47 Inch Extendable Round Dining Table Set for 4-8 with 4 Walnut Chairs, Circle Dining Table with Metal Frame &amp; Wire Grid Shelf, Multi-Functional Kitchen &amp; Living Room Set</t>
  </si>
  <si>
    <t xml:space="preserve">47 Inch Extendable Round Dining Table for 4-8 with Storage, Walnut Finish Circle Dining Table with Metal Frame &amp; Thickened Top, Multi-Functional Kitchen &amp; Living Room Table</t>
  </si>
  <si>
    <t xml:space="preserve">59" Extendable Oval Dining Table with 2-Tier Storage for 4-6, Space Saving Expandable Kitchen Table in Walnut Brown, MDF with Walnut Finish &amp; Pedestal Base</t>
  </si>
  <si>
    <t xml:space="preserve">Foldable Ultra-Thin Automatic Mahjong Table with Wheels, 42mm Numbered Tiles (Chinese &amp; American Style), 2 Magnetic Tile Sets + Hard Table Cover, 110V, Space-Saving Quiet Design for Home Use</t>
  </si>
  <si>
    <t xml:space="preserve">6 Tier Corner Bookshelf, 66" Tall L Shaped Bookshelf with Baffle, Freestanding Display Corner Shelf, Wooden Bookcase with Open Shelf Units for Living Room, Bedroom, Home Office, Walnut</t>
  </si>
  <si>
    <t xml:space="preserve">W3204</t>
  </si>
  <si>
    <t xml:space="preserve">Nalego</t>
  </si>
  <si>
    <t xml:space="preserve">6 Tier Freestanding L-Shaped Corner Bookshelf For Living Room, Bedroom, Wooden Bookcase with anti-drop panle and anti tipping device, Display shelf Open storage rack Organizer for Home Office DARK OAK</t>
  </si>
  <si>
    <t xml:space="preserve">W2899</t>
  </si>
  <si>
    <t xml:space="preserve">Gemma Furniture</t>
  </si>
  <si>
    <t xml:space="preserve">6 Tier Freestanding L-Shaped Corner Bookshelf For Living Room, Bedroom, Wood Bookcase with anti-drop panle and anti tipping device, Display shelf Open storage rack Organizer for Home Office light gray</t>
  </si>
  <si>
    <t xml:space="preserve">6 Tier Freestanding L-Shaped Corner Bookshelf For Living Room, Bedroom, Wooden Bookcase with anti-drop panle &amp; anti tipping device, Display shelf Open storage rack Organizer for Home Office DARK BROWN</t>
  </si>
  <si>
    <t xml:space="preserve">6 Tier Freestanding L-Shaped Corner Bookshelf For Living Room, Bedroom, Wooden Bookcase with anti-drop panle and anti tipping device, Display shelf Open storage rack Organizer for Home Office White</t>
  </si>
  <si>
    <t xml:space="preserve">6 Tier Freestanding L-Shaped Corner Bookshelf For Living Room, Bedroom, Wooden Bookcase with anti-drop panle and anti tipping device, Display shelf Open storage rack Organizer for Home Office DARK RED</t>
  </si>
  <si>
    <t xml:space="preserve">75.2'' Wide Upholstered Chaise Lounge Indoor with Nailheads,Sleeper Sofa Couch With 4 Throw Pillows&amp;2 Bolsters,Daybed with Rubberwood Legs For Living Room,Bedroom, Apartment,Guestroom,Gray Chenille</t>
  </si>
  <si>
    <t xml:space="preserve">W3188</t>
  </si>
  <si>
    <t xml:space="preserve">Junmei Furniture</t>
  </si>
  <si>
    <t xml:space="preserve">75.2'' Wide Upholstered Chaise Lounge Indoor with Nailheads,Sleeper Sofa Couch With 4 Throw Pillows&amp;2 Bolsters,Daybed with Rubberwood Legs For Living Room,Bedroom, Apartment,Guestroom,Taupe Chenille</t>
  </si>
  <si>
    <t xml:space="preserve">75.2'' Wide Upholstered Chaise Lounge Indoor with Nailheads,Sleeper Sofa Couch With 4 Throw Pillows&amp;2 Bolsters,Daybed with Rubberwood Legs For Living Room,Bedroom, Apartment,Guestroom,Beige Chenille</t>
  </si>
  <si>
    <t xml:space="preserve">65.55" Wide Modern Upholstered  Storage Bench , Napped fabric Bed End Foot Stool With Rolled Armrest, Bench Daybed With Rubberwood Legs For Living Room, Entryway, Dormitory, Bedroom,Charcoal</t>
  </si>
  <si>
    <t xml:space="preserve">W3098</t>
  </si>
  <si>
    <t xml:space="preserve">A furniture store</t>
  </si>
  <si>
    <t xml:space="preserve">65.55" Wide Modern Upholstered  Storage Bench , Napped fabric Bed End Foot Stool With Rolled Armrest, Bench Daybed With Rubberwood Legs For Living Room, Entryway, Dormitory, Bedroom,Griege</t>
  </si>
  <si>
    <t xml:space="preserve">65.55" Wide Modern Upholstered  Storage Bench , Napped fabric Bed End Foot Stool With Rolled Armrest, Bench Daybed With Rubberwood Legs For Living Room, Entryway, Dormitory, Bedroom,Beige</t>
  </si>
  <si>
    <t xml:space="preserve">65.75" Wide Modern Upholstered  Storage Bench With Double Lids, Napped fabric Foot Stool With Rolled Armrest, Bench Daybed With Rubberwood Legs For Living Room, Entryway, Dormitory, Bedroom,Black</t>
  </si>
  <si>
    <t xml:space="preserve">65.75" Wide Modern Upholstered  Storage Bench With Double Lids, Napped fabric Foot Stool With Rolled Armrest, Bench Daybed With Rubberwood Legs For Living Room, Entryway, Dormitory, Bedroom,Griege</t>
  </si>
  <si>
    <t xml:space="preserve">65.75" Wide Modern Upholstered  Storage Bench With Double Lids, Napped fabric Foot Stool With Rolled Armrest, Bench Daybed With Rubberwood Legs For Living Room, Entryway, Dormitory, Bedroom,Beige</t>
  </si>
  <si>
    <t xml:space="preserve">A full-sized wooden floor bed with a fence-style guardrail, featuring a side storage decorative function, and its color is natural</t>
  </si>
  <si>
    <t xml:space="preserve">A full-sized wooden floor bed with a fence-style guardrail, featuring a side storage decorative function, and its color is white.</t>
  </si>
  <si>
    <t xml:space="preserve">A twin-sized wooden floor bed with a fence-style guardrail, featuring a side storage decorative function, and its color is in the natural wood tone.</t>
  </si>
  <si>
    <t xml:space="preserve">A twin-sized wooden floor bed with a fence-style guardrail, side storage decorative function, and the color is white</t>
  </si>
  <si>
    <t xml:space="preserve">Twin Size Floor Bed, Montessori Floor Bed with Fence, Kids Montessori Bed Twin Size, Wood Montessori Floor Bed for Kids, Girls, Boys,white.</t>
  </si>
  <si>
    <t xml:space="preserve">Full Size Cozy Gingham Daybed with Twin Size Trundle  No Box Spring Needed, with USB Port and Adorable Wave Shaped, Linen Fabric</t>
  </si>
  <si>
    <t xml:space="preserve">Full Size Wood Platform Bed for Kids, Wood Low Profile Full Bed with Rails for Girls and Boys, White (Old SKU W2593P331684 )</t>
  </si>
  <si>
    <t xml:space="preserve">Corner Bed Frame Queen Size with Bookcase and 2 Underbed Storage Drawers, Modern Bed with LED Light and Charging Station, Left and right interchangeable, Black</t>
  </si>
  <si>
    <t xml:space="preserve">Corner Bed Frame Queen Size with Bookcase and 2 Underbed Storage Drawers, Modern Bed with LED Light and Charging Station, Left and right interchangeable, White</t>
  </si>
  <si>
    <t xml:space="preserve">Corner Bed Frame Full Size with Bookcase and 2 Underbed Storage Drawers, Modern Bed with LED Light and Charging Station, Left and right interchangeable, White</t>
  </si>
  <si>
    <t xml:space="preserve">Corner Bed Frame Twin Size with Bookcase and 2 Underbed Storage Drawers, Modern Bed with LED Light and Charging Station, Left and right interchangeable, White</t>
  </si>
  <si>
    <t xml:space="preserve">Corner Bed Frame Full Size with Bookcase and 2 Underbed Storage Drawers, Modern Bed with LED Light and Charging Station, Left and right interchangeable, Black</t>
  </si>
  <si>
    <t xml:space="preserve">Corner Bed Frame Twin Size with Bookcase and 2 Underbed Storage Drawers, Modern Bed with LED Light and Charging Station, Left and right interchangeable, Black</t>
  </si>
  <si>
    <t xml:space="preserve">GO 43.3" Farmhouse Dog Crate Furniture, Heavy Duty Dog Crate with 3 Drawers, Indoor Wooden Dog Kennel with Removable Feeder, Dog Cage End Table for  Medium Large Dogs, Beige and Brown</t>
  </si>
  <si>
    <t xml:space="preserve">W1390P407432</t>
  </si>
  <si>
    <t xml:space="preserve">72" Rustic Wood Fireplace Mantel,Wall-Mounted &amp; Floating Shelf for Home Decor</t>
  </si>
  <si>
    <t xml:space="preserve">W1390</t>
  </si>
  <si>
    <t xml:space="preserve">Droad</t>
  </si>
  <si>
    <t xml:space="preserve">W1390P407426</t>
  </si>
  <si>
    <t xml:space="preserve">W2593S00060</t>
  </si>
  <si>
    <t xml:space="preserve">Full Size Loft Bed with Staircase and Wardrobe, Metal Loft Bed with Desk, Storage Shelves, LED Lights and Charge Station,Black(Expect Arrival Date 2026/2/12)</t>
  </si>
  <si>
    <t xml:space="preserve">twin over twin bunk bed WHITE with three levels</t>
  </si>
  <si>
    <t xml:space="preserve">W5109</t>
  </si>
  <si>
    <t xml:space="preserve">Full Size Bed For Kids, Wood Full Platform Bed with Headboard and Footboard, White (Expect Arrival Date 2026/2/17)</t>
  </si>
  <si>
    <t xml:space="preserve">Full Size Bed For Kids, Wood Full Platform Bed with Headboard and Footboard, Gray (Expect Arrival Date 2026/2/17)</t>
  </si>
  <si>
    <t xml:space="preserve">Twin Size Bed For Kids, Wood Twin Platform Bed with Headboard and Footboard, Gray (Expect Arrival Date 2026/2/17)</t>
  </si>
  <si>
    <t xml:space="preserve">Twin Size Bed For Kids, Wood Twin Platform Bed with Headboard and Footboard, White (Expect Arrival Date 2026/2/17)</t>
  </si>
  <si>
    <t xml:space="preserve">TREXM 6-Piece Farmhouse Dining Table Set, Rectangular Trestle Table and 4 Upholstered Chairs &amp; Bench for Dining Room (Natural Wood Wash)</t>
  </si>
  <si>
    <t xml:space="preserve">2026-06-02 17:59</t>
  </si>
  <si>
    <t xml:space="preserve">N715P364059B</t>
  </si>
  <si>
    <t xml:space="preserve">TREXM Daisy Series Console Table Traditional Design with Two Drawers and Bottom Shelf (Black)</t>
  </si>
  <si>
    <t xml:space="preserve">N715P364059N</t>
  </si>
  <si>
    <t xml:space="preserve">TREXM Daisy Series Console Table Traditional Design with Two Drawers and Bottom Shelf (Natural)</t>
  </si>
  <si>
    <t xml:space="preserve">N715P364059M</t>
  </si>
  <si>
    <t xml:space="preserve">TREXM Daisy Series Console Table Traditional Design with Two Drawers and Bottom Shelf (Dark Navy)</t>
  </si>
  <si>
    <t xml:space="preserve">N711P345166B</t>
  </si>
  <si>
    <t xml:space="preserve">U_Style Livingroom Cabinet with Shoe Bench, 2 Doors and 3-Tier Adjustable Shelves, Entryway Bench with 4 Open Shoe Racks and Removeble Cushion, Storage Console Table with Wavy Slatted Door and Hooks</t>
  </si>
  <si>
    <t xml:space="preserve">Full Size Wood Daybed with Storage Shelves, USB, LED, and 2 Drawers, White</t>
  </si>
  <si>
    <t xml:space="preserve">Full Size Wood Daybed with Storage Shelves, USB, LED, and 2 Drawers, Antique Wood Color</t>
  </si>
  <si>
    <t xml:space="preserve">Twin Size Wood Platform Bed for Kids, Wood Low Profile Twin Bed with Rails for Girls and Boys, White (Old SKU W2593P331678 )</t>
  </si>
  <si>
    <t xml:space="preserve">Full Size Wood Platform Bed for Kids, Wood Low Profile Full Bed with Rails for Girls and Boys, Natural (Old SKU W2593P331687 )</t>
  </si>
  <si>
    <t xml:space="preserve">Twin Size Wood Platform Bed for Kids, Wood Low Profile Twin Bed with Rails for Girls and Boys, Natural (Old SKU W2593P331680 )</t>
  </si>
  <si>
    <t xml:space="preserve">W331P295245</t>
  </si>
  <si>
    <t xml:space="preserve">70.87" H Display Storage  Cabinet , 4 Tier multi-functional pull-out multi-tier storage shelf &amp; 2 Glass Doors, Modern Wooden  Kitchen Pantry Cabinet for Living Room or Kitchen and Dinning Room</t>
  </si>
  <si>
    <t xml:space="preserve">W331</t>
  </si>
  <si>
    <t xml:space="preserve">JMY</t>
  </si>
  <si>
    <t xml:space="preserve">2026-07-31 07:59</t>
  </si>
  <si>
    <t xml:space="preserve">W331P295246</t>
  </si>
  <si>
    <t xml:space="preserve">W331P281205</t>
  </si>
  <si>
    <t xml:space="preserve">70.87" H Display Storage  Cabinet , 4-Tier Shelf, 3 Side Drawers , Modern Wooden Tall Bookshelf Bookcase for Living Room Home Office</t>
  </si>
  <si>
    <t xml:space="preserve">W331P281206</t>
  </si>
  <si>
    <t xml:space="preserve">N704P337484E</t>
  </si>
  <si>
    <t xml:space="preserve">48" Vanity Desk with Mirror and Lights, Makeup Vanity with 7 Drawers and Cushioned Stool, Classic Grey Finish Dressing Table with Hollow Design Drawer for Bedroom, Rubber Wood Legs, Greyblue</t>
  </si>
  <si>
    <t xml:space="preserve">N704P337484K</t>
  </si>
  <si>
    <t xml:space="preserve">48" Vanity Desk with Mirror and Lights, Makeup Vanity with 7 Drawers and Cushioned Stool, Classic Beige Finish Dressing Table with Hollow Design Drawer for Bedroom, Rubber Wood Legs, Light Beige</t>
  </si>
  <si>
    <t xml:space="preserve">[Video]59.3" Bathroom Vanity with Solid Wood Frame &amp; MDF Cabinet, Double SMC Resin Sink, Soft-Close Doors and Drawers, 4 Doors, 5 Drawers, Adjustable Shelves, Black Handles</t>
  </si>
  <si>
    <t xml:space="preserve">N704P342558K</t>
  </si>
  <si>
    <t xml:space="preserve">44.37 " Makeup Vanity Desk with 13 Hollywood Bulbs and 3 Lighting Modes, Dressing Table with Tri-Fold Mirror   Large Vanity Table with 5 Drawers and Shelves and  Charging Station for Bedroom, White</t>
  </si>
  <si>
    <t xml:space="preserve">N704G202305P</t>
  </si>
  <si>
    <t xml:space="preserve">43.5" Fluted Makeup Vanity Desk with Mirror and Lights, Modern Glass Top Vanity Table with 10 Drawers &amp; 2 Transparent Glass Cabinets, Dressing Table Set with Stool and Charging Station, Brown</t>
  </si>
  <si>
    <t xml:space="preserve">N704G202305N</t>
  </si>
  <si>
    <t xml:space="preserve">43.5" Fluted Makeup Vanity Desk with Mirror and Lights, Modern Glass Top Vanity Table with 10 Drawers &amp; 2 Transparent Glass Cabinets, Dressing Table Set with Stool and Charging Station, Oak</t>
  </si>
  <si>
    <t xml:space="preserve">TREXM 6-Piece Farmhouse Dining Table Set, Rectangular Trestle Table and 4 Upholstered Chairs &amp; Bench for Dining Room (Antique Gray)</t>
  </si>
  <si>
    <t xml:space="preserve">GO Large Cat Catio 4 Tiers Cat Enclosure for Outdoor, Cat House Weatherproof Attached to Window for Multiple Cats with Platforms and Resting Rooms, Brown</t>
  </si>
  <si>
    <t xml:space="preserve">Large Catio Outdoor Cat Enclosure for Multiple Kittens, Wooden Cat House with 7 Platforms, 2 Resting Boxes, 1 Bridge and 1 Ramp, Walk in Kitty Cage Kennel with Sunshine Board Roof, Gray</t>
  </si>
  <si>
    <t xml:space="preserve">N704P333110E</t>
  </si>
  <si>
    <t xml:space="preserve">Catio Outdoor Cat Enclosure Window Access, 4 Tiers Cat House with Wheels, Resting Box &amp; Waterproof Roof, Indoor Large Cat House Cage, Gray</t>
  </si>
  <si>
    <t xml:space="preserve">N820S00068K</t>
  </si>
  <si>
    <t xml:space="preserve">Twin Over Twin Bunk Bed with House-Shaped Roof and Storage Stairs, Wooden House Bed Frame with 2 Under-bed Drawers,Shelves,LED,White</t>
  </si>
  <si>
    <t xml:space="preserve">N820S00068E</t>
  </si>
  <si>
    <t xml:space="preserve">Twin Over Twin Bunk Bed with House-Shaped Roof and Storage Stairs, Wooden House Bed Frame with 2 Under-bed Drawers,Shelves,LED,Gray</t>
  </si>
  <si>
    <t xml:space="preserve">Full Loft House Bed with Playhouse &amp; Storage, Modern Wood Cabin Bed for Kids/Teens, White+Pink</t>
  </si>
  <si>
    <t xml:space="preserve">Full Loft House Bed with Playhouse &amp; Storage, Modern Wood Cabin Bed for Kids/Teens, White+Gray</t>
  </si>
  <si>
    <t xml:space="preserve">Full Loft House Bed with Playhouse &amp; Storage, Modern Wood Cabin Bed for Kids/Teens, White+Espresso</t>
  </si>
  <si>
    <t xml:space="preserve">W1785S00001</t>
  </si>
  <si>
    <t xml:space="preserve">Dome Cabinet,Walnut,made of high-quality materials and antique craftsmanship, with large storage space</t>
  </si>
  <si>
    <t xml:space="preserve">W1785</t>
  </si>
  <si>
    <t xml:space="preserve">ARL</t>
  </si>
  <si>
    <t xml:space="preserve">Farmhouse Wooden Style Hall Tree with Arched Design, Elegant Entryway Bench with Retro Hooks, Rustic Coat Rack &amp; Shoe Organizer with Drawers for Mudroom, Living Room, Black (OLD SKU: N721P324463B)</t>
  </si>
  <si>
    <t xml:space="preserve">Farmhouse Wooden Style Hall Tree with Arched Design, Elegant Entryway Bench with Retro Hooks, Rustic Coat Rack &amp; Shoe Organizer with Drawers for Living Room, Dark Walnut (OLD SKU: N721P324463D)</t>
  </si>
  <si>
    <t xml:space="preserve">W1580S00286</t>
  </si>
  <si>
    <t xml:space="preserve">Full Size Loft Bed with L-shaped Desk and USB, Metal Loft Bed with Wardrobe and Adjustable Shelf, High Loft Bed with LED for Kids Teens Adults, Black</t>
  </si>
  <si>
    <t xml:space="preserve">W2593S00058</t>
  </si>
  <si>
    <t xml:space="preserve">Full Size Loft Bed with Staircase and Wardrobe, Metal Loft Bed with Desk, Storage Shelves, LED Lights and Charge Station, Pink(Expect Arrival Date 2026/2/12)</t>
  </si>
  <si>
    <t xml:space="preserve">20" Bathroom Vanity with Sink, Bathroom Cabinet with Soft Closing Door, Storage Rack and Open Shelf, White(Old SKU:WF308492AAK/N725P220604K)</t>
  </si>
  <si>
    <t xml:space="preserve">Flip Top Vanity Desk with LED Lighted Mirror &amp; Built-in Outlet - Makeup Vanity Table with 2 Drawers, Open Storage, Hooks for Jewelry (No Stool Included, White)</t>
  </si>
  <si>
    <t xml:space="preserve">W2699</t>
  </si>
  <si>
    <t xml:space="preserve">Leavader</t>
  </si>
  <si>
    <t xml:space="preserve">2026-06-30 07:59</t>
  </si>
  <si>
    <t xml:space="preserve">Full Size Wood Platform Bed for Kids, Wood Low Profile Full Bed with Rails for Girls and Boys, White (Patented Design, Old SKU W2593P233767)</t>
  </si>
  <si>
    <t xml:space="preserve">Queen Bed Frame with High Storage Headboard,  Bed Frame with  LED light and Charging Station , 4 Storage Drawers , No Box Spring Needed/Noise Free/All-Metal Support, Black</t>
  </si>
  <si>
    <t xml:space="preserve">King Bed Frame with High Storage Headboard,  Bed Frame with  LED light and Charging Station , 4 Storage Drawers , No Box Spring Needed/Noise Free/All-Metal Support, Black</t>
  </si>
  <si>
    <t xml:space="preserve">King Size Luxury Upholstered Platform Bed with Oversized Padded Backrest and Solid Wood Frame,suitable for Multiple heights of mattresses,Green(Old Sku:W1885S00019)</t>
  </si>
  <si>
    <t xml:space="preserve">King Size Luxury Upholstered Platform Bed with Oversized Padded Backrest and Solid Wood Frame,suitable for Multiple heights of mattresses,Black(Old Sku:W1885S00017)</t>
  </si>
  <si>
    <t xml:space="preserve">2026-06-03 ~ 2026-06-10</t>
  </si>
  <si>
    <t xml:space="preserve">King Size Luxury Upholstered Platform Bed with Oversized Padded Backrest and Solid Wood Frame,suitable for Multiple heights of mattresses,Beige(Old Sku:W1885S00015)</t>
  </si>
  <si>
    <t xml:space="preserve">2026-06-28 ~ 2026-07-05</t>
  </si>
  <si>
    <t xml:space="preserve">King Size Luxury Upholstered Platform Bed with Oversized Padded Backrest and Solid Wood Frame,suitable for Multiple heights of mattresses,Grey(Old Sku:W1885S00007)</t>
  </si>
  <si>
    <t xml:space="preserve">Twin Size Loft Bed with Stairs, Metal Full Loft Bed with Storage Shelves, High Loft Bed with Wardrobe for Kids Teens,White</t>
  </si>
  <si>
    <t xml:space="preserve">W2580S00060</t>
  </si>
  <si>
    <t xml:space="preserve">Twin Size Loft Bed with Stairs, Metal Full Loft Bed with Storage Shelves, High Loft Bed with Wardrobe for Kids Teens, Black</t>
  </si>
  <si>
    <t xml:space="preserve">4-Piece Outdoor Patio Furniture Set, Metal  Chairs with Woven Rope U-Shaped Backrest,Outdoor Conversation Set with Thick Cushions and Coffee Table for Garden, Poolside, Balcony, Brown &amp; Beige</t>
  </si>
  <si>
    <t xml:space="preserve">N780</t>
  </si>
  <si>
    <t xml:space="preserve">NH-ONFIND</t>
  </si>
  <si>
    <t xml:space="preserve">4-Piece Outdoor Patio Furniture Set, Metal Chairs with Woven Rope U-Shaped Backrest,Outdoor Conversation Set with Thick Cushions and Coffee Table for Garden, Poolside, Balcony, Black &amp; Grey</t>
  </si>
  <si>
    <t xml:space="preserve">Kitchen Island with Extendable &amp; Rotating Table, MDF with Marble Veneer Retro Design, 4 Drawers &amp; Glass Door Cabinets with Built-in Socket, Expandable Dining Station for 2-4 Person</t>
  </si>
  <si>
    <t xml:space="preserve">Kitchen Island Set with 4 Solid Wood Chairs, Extendable &amp; Rotating Table, MDF with Walnut Veneer Retro Design, 4 Drawers &amp; Glass Door Cabinets, Expandable Dining Station for 2-4 Person</t>
  </si>
  <si>
    <t xml:space="preserve">Kitchen Island Set with 4 Solid Wood Chairs, Extendable &amp; Rotating Table, MDF with Marble Veneer Retro Design, 4 Drawers &amp; Glass Door Cabinets, Expandable Dining Station for 2-4 Person</t>
  </si>
  <si>
    <t xml:space="preserve">Kitchen Island Set with 2 Solid Wood Chairs, Extendable &amp; Rotating Table, MDF with Marble Veneer Retro Design, 4 Drawers &amp; Glass Door Cabinets, Expandable Dining Station for 2-4 Person</t>
  </si>
  <si>
    <t xml:space="preserve">Kitchen Island with Extendable &amp; Rotating Table, MDF with Walnut Veneer Retro Design, 4 Drawers &amp; Glass Door Cabinets with Built-in Socket, Expandable Dining Station for 2-4 Person</t>
  </si>
  <si>
    <t xml:space="preserve">W636P233483</t>
  </si>
  <si>
    <t xml:space="preserve">Bed Frame Queen Size, Wood Platform Bed Frame with Storage LED Light Headboard and 2 USB , Noise Free,No Box Spring Needed and Easy Assembly Tool,Large Under Bed Storage,Dark Brown</t>
  </si>
  <si>
    <t xml:space="preserve">W636</t>
  </si>
  <si>
    <t xml:space="preserve">Jhomier Furniture</t>
  </si>
  <si>
    <t xml:space="preserve">W636P265339</t>
  </si>
  <si>
    <t xml:space="preserve">Bed Frame Queen Size, Wood Platform Bed Frame with Storage LED Light Headboard and 2 USB , Noise Free,No Box Spring Needed and Easy Assembly Tool,Large Under Bed Storage,Dark Black</t>
  </si>
  <si>
    <t xml:space="preserve">W636P400591</t>
  </si>
  <si>
    <t xml:space="preserve">W636P265340</t>
  </si>
  <si>
    <t xml:space="preserve">Bed Frame King Size, Wood Platform Bed Frame with Storage LED Light Headboard and 2 USB , Noise Free,No Box Spring Needed and Easy Assembly Tool,Large Under Bed Storage,Dark Black</t>
  </si>
  <si>
    <t xml:space="preserve">W636P233485</t>
  </si>
  <si>
    <t xml:space="preserve">Bed Frame King Size, Wood Platform Bed Frame with Storage LED Light Headboard and 2 USB , Noise Free,No Box Spring Needed and Easy Assembly Tool,Large Under Bed Storage,Dark Brown</t>
  </si>
  <si>
    <t xml:space="preserve">Artificial rabbit hair Meditation Chair Plus, Cross Legged Chair with Wheels, ADHD Chair, Criss Cross Desk Chair with Lumbar Support and Adjustable Stool, Flexible Design for Fidgety Sitters, Violet</t>
  </si>
  <si>
    <t xml:space="preserve">W1143</t>
  </si>
  <si>
    <t xml:space="preserve">A&amp;A Furniture</t>
  </si>
  <si>
    <t xml:space="preserve">Meditation Chair Plus, Teddy Fleece Double-Layer Padding Cross Legged Rolling Chair for ADHD, Criss Cross Desk Chair with Lumbar Support, Adjustable Stool, Flexible for Fidgety Sitters, Ivory</t>
  </si>
  <si>
    <t xml:space="preserve">U_Style 62.9" Vintage Entryway Table - Fir Solid Wood with Natural Grain, 6 Reinforced Legs &amp; 4.5" Thick Desktop, Metal Rivet Decor &amp; Plank Under-Shelf, Console Table for Hallway, Living Room</t>
  </si>
  <si>
    <t xml:space="preserve">N725P352454K</t>
  </si>
  <si>
    <t xml:space="preserve">Freestanding Bathroom Storage Cabinet with Doors &amp; Drawers, Tilt-Out Laundry Hamper, Adjustable Shelf, Multiple Storage Spaces, White(Old SKU:	
N725P262025K)</t>
  </si>
  <si>
    <t xml:space="preserve">W2129P394142</t>
  </si>
  <si>
    <t xml:space="preserve">Floating Bed Frame Queen with Led Lights and Charging Station, Wood Queen Size Bed Frame with Storage Headboard, No Box Spring Needed, Easy Assembly,Black.</t>
  </si>
  <si>
    <t xml:space="preserve">W2129</t>
  </si>
  <si>
    <t xml:space="preserve">Xin-furniture</t>
  </si>
  <si>
    <t xml:space="preserve">Farmhouse Bed Frame King Size with LED Lights and Charging Station, Wooden KING Bed with 2 Storage Drawers, Rustic Headboard with Sliding Barn Door Storage Cabinets</t>
  </si>
  <si>
    <t xml:space="preserve">Artificial rabbit hair Meditation Chair Plus, Cross Legged Chair with Wheels, ADHD Chair, Criss Cross Desk Chair with Lumbar Support and Adjustable Stool, Flexible Design for Fidgety Sitters, Beige</t>
  </si>
  <si>
    <t xml:space="preserve">Twin Size Upholstered Platform Bed with Cute Rabbit Ear Shaped Headboard, with Safety Rail and Pocket, Boucle Fabric</t>
  </si>
  <si>
    <t xml:space="preserve">TOPMAX 8-Piece Patio Sofa Furniture Set, Half Moon Outdoor Sectional Sofa with 2 High-Low Coffee Tables, PE Wicker Rattan, Tempered Glass, 6 Pillows &amp; Cushions, for Backyard, Garden, Poolside,Gray</t>
  </si>
  <si>
    <t xml:space="preserve">TOPMAX 8-Piece Patio Sofa Furniture Set, Half Moon Outdoor Sectional Sofa with 2 High-Low Coffee Tables, PE Wicker Rattan, Tempered Glass, 6 Pillows &amp; Cushions, for Backyard, Garden, Poolside,Beige</t>
  </si>
  <si>
    <t xml:space="preserve">TOPMAX 6-Piece Patio Sofa Furniture Set, Half Moon Outdoor Sectional Sofa with 2 High-Low Coffee Tables, PE Wicker Rattan, Tempered Glass, 4 Pillows &amp; Cushions, for Backyard, Garden, Poolside,Gray</t>
  </si>
  <si>
    <t xml:space="preserve">TOPMAX 6-Piece Patio Sofa Furniture Set, Half Moon Outdoor Sectional Sofa with 2 High-Low Coffee Tables, PE Wicker Rattan, Tempered Glass, 4 Pillows &amp; Cushions, for Backyard, Garden, Poolside,Beige</t>
  </si>
  <si>
    <t xml:space="preserve">Full Montessori Floor Bed with Slats and Safety Guardrails, Solid Wood Floor Bed with Fence and Without Door, Easy Assemble Montessori Bed for Girls and Boys, Natural</t>
  </si>
  <si>
    <t xml:space="preserve">Full Montessori Floor Bed with Slats and Safety Guardrails, Solid Wood Floor Bed with Fence and Without Door, Easy Assemble Montessori Bed for Girls and Boys, Pink</t>
  </si>
  <si>
    <t xml:space="preserve">Full Montessori Floor Bed with Slats and Safety Guardrails, Solid Wood Floor Bed with Fence and Without Door, Easy Assemble Montessori Bed for Girls and Boys, Gray</t>
  </si>
  <si>
    <t xml:space="preserve">N708P336535P</t>
  </si>
  <si>
    <t xml:space="preserve">Extending Daybed with Trundle, Wooden Daybed with Trundle, Espresso(OLD SKU: WF194887AAP)</t>
  </si>
  <si>
    <t xml:space="preserve">N708P336539P</t>
  </si>
  <si>
    <t xml:space="preserve">Wooden Daybed with Trundle Bed and Two Storage Drawers , Extendable Bed Daybed,Sofa Bed for Bedroom Living Room,Espresso(OLD SKU: WF194973AAP)</t>
  </si>
  <si>
    <t xml:space="preserve">N708P336539E</t>
  </si>
  <si>
    <t xml:space="preserve">Wooden Daybed with Trundle Bed and Two Storage Drawers , Extendable Bed Daybed,Sofa Bed for Bedroom Living Room, Gray(OLD SKU: WF194973AAE)</t>
  </si>
  <si>
    <t xml:space="preserve">N708P336535K</t>
  </si>
  <si>
    <t xml:space="preserve">Extending Daybed with Trundle, Wooden Daybed with Trundle, White(OLD SKU: WF194887AAK)</t>
  </si>
  <si>
    <t xml:space="preserve">N708P336535E</t>
  </si>
  <si>
    <t xml:space="preserve">Extending Daybed with Trundle, Wooden Daybed with Trundle, Gray(OLD SKU: WF194887AAE)</t>
  </si>
  <si>
    <t xml:space="preserve">N708P336539K</t>
  </si>
  <si>
    <t xml:space="preserve">Wooden Daybed with Trundle Bed and Two Storage Drawers , Extendable Bed Daybed,Sofa Bed for Bedroom Living Room,White(OLD SKU: WF194973AAK)</t>
  </si>
  <si>
    <t xml:space="preserve">W2593P381136</t>
  </si>
  <si>
    <t xml:space="preserve">Full Size Floor Bed with Light, Wood Floor Bed with Storage Bookshelves, Floor Bed with Roof Shape for Kids,Natural</t>
  </si>
  <si>
    <t xml:space="preserve">W2593P381133</t>
  </si>
  <si>
    <t xml:space="preserve">Full Size Floor Bed with Light, Wood Floor Bed with Storage Bookshelves, Floor Bed with Roof Shape for Kids,White</t>
  </si>
  <si>
    <t xml:space="preserve">Twin XL Size Floor Bed with Light, Wood Floor Bed with Storage Bookshelves, Floor Bed with Roof Shape for Kids,Natural</t>
  </si>
  <si>
    <t xml:space="preserve">Twin XL Size Floor Bed with Light, Wood Floor Bed with Storage Bookshelves, Floor Bed with Roof Shape for Kids,White</t>
  </si>
  <si>
    <t xml:space="preserve">W2593P381125</t>
  </si>
  <si>
    <t xml:space="preserve">win Size Floor Bed with Light, Wood Floor Bed with Storage Bookshelves, Floor Bed with Roof Shape for Kids,Natural</t>
  </si>
  <si>
    <t xml:space="preserve">W2593P381124</t>
  </si>
  <si>
    <t xml:space="preserve">Twin Size Floor Bed with Light, Wood Floor Bed with Storage Bookshelves, Floor Bed with Roof Shape for Kids,White</t>
  </si>
  <si>
    <t xml:space="preserve">Twin Size Canopy Frame Floor Bed with Fence, Guardrails,White (Old Sku:W504P143278)</t>
  </si>
  <si>
    <t xml:space="preserve">2026-07-01 ~ 2026-07-08</t>
  </si>
  <si>
    <t xml:space="preserve">Twin Size Canopy Frame Floor Bed with Fence,Guardrails,Natural (Old Sku:W504P143279)</t>
  </si>
  <si>
    <t xml:space="preserve">2026-07-09 ~ 2026-07-16</t>
  </si>
  <si>
    <t xml:space="preserve">Full Size Loft Wood Bed with Desk, Book shelves and Wardrobe with Doors and Drawer, Built-in Staircase with Storage Shelves, Loft Bed with Safety Guardrails and Solid Slats,Walnut</t>
  </si>
  <si>
    <t xml:space="preserve">Full Size Loft Wood Bed with Desk, Book shelves and Wardrobe with Doors and Drawer, Built-in Staircase with Storage Shelves, Loft Bed with Safety Guardrails and Solid Slats,White</t>
  </si>
  <si>
    <t xml:space="preserve">Queen Size Loft Bed with Stairs, Metal Queen Loft Bed with Storage Shelves, High Loft Bed with Wardrobe for Kids Teens Adults, Black(Old SKU W2580S00028 ) Patent Products</t>
  </si>
  <si>
    <t xml:space="preserve">Full Size Loft Bed with Stairs, Metal Full Loft Bed with Storage Shelves, High Loft Bed with Wardrobe for Kids Teens, Black(Old SKU W2580S00029 ) Patent Products</t>
  </si>
  <si>
    <t xml:space="preserve">63'' Long Console Table, Farmhouse Entryway Table with Storage, Native Wood Grain Tree Scars, Wooden Rectangular Sofa Table Behind Couch for Entrance, Hallway, Living Room, Foyer (Natural Wood)</t>
  </si>
  <si>
    <t xml:space="preserve">2026-05-31 09:59</t>
  </si>
  <si>
    <t xml:space="preserve">W3204P401251</t>
  </si>
  <si>
    <t xml:space="preserve">48" Farmhouse Coffee Table, Rectangle Wooden Center Table with Hidden Storage Drawer, Thick Coffee Tables for Living Room, Office, Apartment, Rest Area, Natural Wood Color</t>
  </si>
  <si>
    <t xml:space="preserve">California King Size Bed Frame with Boucle Upholstered Thick Headboard, Solid Wooden Legs, White</t>
  </si>
  <si>
    <t xml:space="preserve">Full Over Full Bunk Bed with Twin Size Trundle and Staircase, Shelves, LED,White</t>
  </si>
  <si>
    <t xml:space="preserve">Full Over Full Bunk Bed with Twin Size Trundle and Staircase, Shelves, LED,Gray</t>
  </si>
  <si>
    <t xml:space="preserve">Kitchen Island Set with 2 Solid Wood Chairs, Extendable &amp; Rotating Table, MDF with Walnut Veneer Retro Design, 4 Drawers &amp; Glass Door Cabinets, Expandable Dining Station for 2-4 Person</t>
  </si>
  <si>
    <t xml:space="preserve">Full Corner Daybed with Storage, Bookcase Headboard, LED Light &amp; Built-in Charging Station</t>
  </si>
  <si>
    <t xml:space="preserve">W3107</t>
  </si>
  <si>
    <t xml:space="preserve">BED LUCKY</t>
  </si>
  <si>
    <t xml:space="preserve">Twin Corner Daybed with Storage Drawers, Bookcase Headboard, LED Lighting &amp; USB Charging Station</t>
  </si>
  <si>
    <t xml:space="preserve">Queen Size Loft Bed with Stairs, Metal Queen Loft Bed with Storage Shelves, High Loft Bed with Wardrobe for Kids Teens Adults, Black</t>
  </si>
  <si>
    <t xml:space="preserve">XW000024AAK</t>
  </si>
  <si>
    <t xml:space="preserve">TREXM Extendable Dining Table with 3 Removable Middle Leaves, Mobile Rolling Island Table with Power Outlet, Saving-space Cabinet with Storage for Dining Room and Living Room (CREAM WHITE AND NATURAL)</t>
  </si>
  <si>
    <t xml:space="preserve">XW000024AAE</t>
  </si>
  <si>
    <t xml:space="preserve">TREXM Extendable Dining Table with 3 Removable Middle Leaves, Mobile Rolling Island Table with Power Outlet, Saving-space Cabinet with Storage for Dining Room and Living Room (GREY BLUE AND NATURAL)</t>
  </si>
  <si>
    <t xml:space="preserve">XW000024AAB</t>
  </si>
  <si>
    <t xml:space="preserve">TREXM Extendable Dining Table with 3 Removable Middle Leaves, Mobile Rolling Island Table with Power Outlet, Saving-space Cabinet with Storage for Dining Room and Living Room (BLACK AND MARBLE WHITE)</t>
  </si>
  <si>
    <t xml:space="preserve">Full Montessori Floor Bed with Slats and Safety Guardrails, Solid Wood Floor Bed with Fence and Without Door, Easy Assemble Montessori Bed for Girls and Boys, White</t>
  </si>
  <si>
    <t xml:space="preserve">Twin Montessori Floor Bed with Slats and Safety Guardrails, Solid Wood Floor Bed with Fence and Without Door, Easy Assemble Montessori Bed for Girls and Boys, Natural</t>
  </si>
  <si>
    <t xml:space="preserve">Twin Montessori Floor Bed with Slats and Safety Guardrails, Solid Wood Floor Bed with Fence and Without Door, Easy Assemble Montessori Bed for Girls and Boys, Pink</t>
  </si>
  <si>
    <t xml:space="preserve">Twin Montessori Floor Bed with Slats and Safety Guardrails, Solid Wood Floor Bed with Fence and Without Door, Easy Assemble Montessori Bed for Girls and Boys, Gray</t>
  </si>
  <si>
    <t xml:space="preserve">Twin Size Upholstered Platform Bed with Cute Rabbit Ear Shaped Headboard, with Safety Rail and Pocket, Boucle Fabric, Pink</t>
  </si>
  <si>
    <t xml:space="preserve">1000+</t>
  </si>
  <si>
    <t xml:space="preserve">Twin Size Upholstered Platform Bed with Cute Rabbit Ear Shaped Headboard, with Safety Rail and Pocket, Boucle Fabric, Beige</t>
  </si>
  <si>
    <t xml:space="preserve">500+</t>
  </si>
  <si>
    <t xml:space="preserve">Wooden Full Size Daybed with Storage Shelves, Multi-functional Bed with Twin Size Trundle Bed and  Study Desk, Natural(Old SKU:N733S242277M)</t>
  </si>
  <si>
    <t xml:space="preserve">W1413S00137</t>
  </si>
  <si>
    <t xml:space="preserve">Full Size Upholstered Platform Bed with Cute Rabbit Ear Shaped Headboard, with Safety Rail and Pocket, Boucle Fabric, Sky Blue</t>
  </si>
  <si>
    <t xml:space="preserve">W1413S00136</t>
  </si>
  <si>
    <t xml:space="preserve">Full Size Upholstered Platform Bed with Cute Rabbit Ear Shaped Headboard, with Safety Rail and Pocket, Boucle Fabric, Pink</t>
  </si>
  <si>
    <t xml:space="preserve">W1413S00135</t>
  </si>
  <si>
    <t xml:space="preserve">Full Size Upholstered Platform Bed with Cute Rabbit Ear Shaped Headboard, with Safety Rail and Pocket, Boucle Fabric, Beige</t>
  </si>
  <si>
    <t xml:space="preserve">Upholstered Daybed with Trundle,sturdy wooden bed frame, modern diamond grid design,for Bedroom, Guest Room (Emerald)</t>
  </si>
  <si>
    <t xml:space="preserve">Upholstered Daybed with Trundle,sturdy wooden bed frame, modern diamond grid design,for Bedroom, Guest Room (Pink)</t>
  </si>
  <si>
    <t xml:space="preserve">Upholstered Daybed with Trundle,sturdy wooden bed frame, modern diamond grid design,for Bedroom, Guest Room (Grey)</t>
  </si>
  <si>
    <t xml:space="preserve">Upholstered Daybed with Trundle,sturdy wooden bed frame, modern diamond grid design,for Bedroom, Guest Room (Navy)</t>
  </si>
  <si>
    <t xml:space="preserve">Upholstered Daybed with Trundle,sturdy wooden bed frame, modern diamond grid design,for Bedroom, Guest Room (Beige)</t>
  </si>
  <si>
    <t xml:space="preserve">Cozy Gingham Daybed with Trundle Twin Size Sofa Bed No Box Spring Needed, with USB Port and Adorable Wave Shaped, Linen Fabric, Pink</t>
  </si>
  <si>
    <t xml:space="preserve">Cozy Gingham Daybed with Trundle Twin Size Sofa Bed No Box Spring Needed, with USB Port and Adorable Wave Shaped, Linen Fabric, Green</t>
  </si>
  <si>
    <t xml:space="preserve">Cozy Gingham Daybed with Trundle Twin Size Sofa Bed No Box Spring Needed, with USB Port and Adorable Wave Shaped, Linen Fabric, Navy</t>
  </si>
  <si>
    <t xml:space="preserve">Cozy Gingham Daybed with Trundle Twin Size Sofa Bed No Box Spring Needed, with USB Port and Adorable Wave Shaped, Linen Fabric, Black</t>
  </si>
  <si>
    <t xml:space="preserve">N775P362748W</t>
  </si>
  <si>
    <t xml:space="preserve">Tess MGO Outdoor Patio Side Table Umbrella Base  with Sand-Filling Design, White Marble</t>
  </si>
  <si>
    <t xml:space="preserve">N775</t>
  </si>
  <si>
    <t xml:space="preserve">NH-Lapalma</t>
  </si>
  <si>
    <t xml:space="preserve">Twin Montessori Floor Bed with Slats and Safety Guardrails, Solid Wood Floor Bed with Fence and Without Door, Easy Assemble Montessori Bed for Girls and Boys, White</t>
  </si>
  <si>
    <t xml:space="preserve">W504P277561</t>
  </si>
  <si>
    <t xml:space="preserve">Murphy Queen Bed with Rattan,WALNUT</t>
  </si>
  <si>
    <t xml:space="preserve">W2593S00059</t>
  </si>
  <si>
    <t xml:space="preserve">Full Size Loft Bed with Staircase and Wardrobe, Metal Loft Bed with Desk, Storage Shelves, LED Lights and Charge Station,White(Expect Arrival Date 2026/2/12)</t>
  </si>
  <si>
    <t xml:space="preserve">Full Size Loft Bed with Stairs, Metal Full Loft Bed with Storage Shelves, High Loft Bed with Wardrobe for Kids Teens, White, Patent Products (Old SKUW2580S00032)</t>
  </si>
  <si>
    <t xml:space="preserve">N711P347384V</t>
  </si>
  <si>
    <t xml:space="preserve">U_Style 55'' Sliding Barn Door Sideboard Buffet Cabinet with 3 Drawers, Adjustable Shelves, Metal Mesh &amp; Particleboard Doors, Aluminum Handles, Industrial Storage for Living or Dining Room</t>
  </si>
  <si>
    <t xml:space="preserve">N711P347384B</t>
  </si>
  <si>
    <t xml:space="preserve">N711P347384K</t>
  </si>
  <si>
    <t xml:space="preserve">N711P345172B</t>
  </si>
  <si>
    <t xml:space="preserve">U-Style Modern Wave-Pattern Sideboard with 3 Drawers, Large Storage Buffet Cabinet with Hooks and Extra Center Leg,Suitable for Living Room,Entryway,Hallway.</t>
  </si>
  <si>
    <t xml:space="preserve">N711P345172V</t>
  </si>
  <si>
    <t xml:space="preserve">N711P345172O</t>
  </si>
  <si>
    <t xml:space="preserve">LT000274AAC</t>
  </si>
  <si>
    <t xml:space="preserve">Full Size Bunk Bed with Two Built-In Gaming Desks, USB Desktop Ports &amp; Pegboard Organizer, Gaming Bunk Frame for Gamer, Cloud Blue</t>
  </si>
  <si>
    <t xml:space="preserve">LT000274AAR</t>
  </si>
  <si>
    <t xml:space="preserve">Full Size Bunk Bed with Two Built-In Gaming Desks, USB Desktop Ports &amp; Pegboard Organizer, Gaming Bunk Frame for Gamer, Red</t>
  </si>
  <si>
    <t xml:space="preserve">LT000274AAG</t>
  </si>
  <si>
    <t xml:space="preserve">Full Size Bunk Bed with Two Built-In Gaming Desks, USB Desktop Ports &amp; Pegboard Organizer, Gaming Bunk Frame for Gamer, Green</t>
  </si>
  <si>
    <t xml:space="preserve">LT000273AAC</t>
  </si>
  <si>
    <t xml:space="preserve">Twin Size Bunk Bed with Two Built-In Gaming Desks, USB Desktop Ports &amp; Pegboard Organizer, Gaming Bunk Frame for Gamer, Cloud Blue</t>
  </si>
  <si>
    <t xml:space="preserve">LT000273AAR</t>
  </si>
  <si>
    <t xml:space="preserve">Twin Size Bunk Bed with Two Built-In Gaming Desks, USB Desktop Ports &amp; Pegboard Organizer, Gaming Bunk Frame for Gamer, Red</t>
  </si>
  <si>
    <t xml:space="preserve">LT000273AAG</t>
  </si>
  <si>
    <t xml:space="preserve">Twin Size Bunk Bed with Two Built-In Gaming Desks, USB Desktop Ports &amp; Pegboard Organizer, Gaming Bunk Frame for Gamer, Green</t>
  </si>
  <si>
    <t xml:space="preserve">U_STYLE Modern 57.5" Stripe Door Storage Cabinet, 4-Door Sideboard with Back-of-Door Storage Racks &amp; Side Hooks, Adjustable Shelves, MDF Cabinet with Aluminum Handles for Living Room, Dining Room</t>
  </si>
  <si>
    <t xml:space="preserve">U_STYLE 55.1" Modern Storage Cabinet – 2 Doors &amp; 2 Drawers, Stripe MDF Sideboard with Aluminum Handles, Curved Side Door &amp; 3-Tier Shelves, Buffet Cabinet for Living Room, Bedroom, Dining Room</t>
  </si>
  <si>
    <t xml:space="preserve">U_STYLE 89.7''Wooden Sideboard with Extendable Table,Multifunctional Storage Cabinet with 2 Doors and 3 Drawers,for Living Room,Study,Foyer and Kitchen</t>
  </si>
  <si>
    <t xml:space="preserve">TREXM Vintage Extendable Dining Table Set for 6 with 4 Chairs &amp; Bench, 59 to 72-Inch Rustic Farmhouse Kitchen Table Set with Distressed Finish and Retro Carved Legs (Washed White)</t>
  </si>
  <si>
    <t xml:space="preserve">TREXM Vintage Extendable Dining Table Set for 6 with 4 Chairs &amp; Bench, 59 to 72-Inch Rustic Farmhouse Kitchen Table Set with Distressed Finish and Retro Carved Legs (Natural Wood Wash)</t>
  </si>
  <si>
    <t xml:space="preserve">"24" Gray Bathroom Vanity with Sink, MDF &amp; Rubberwood Construction, 3 Drawers &amp; Cabinet with Adjustable Shelves, Modern Design for Small to Medium Bathrooms"</t>
  </si>
  <si>
    <t xml:space="preserve">"24" Green Bathroom Vanity with Sink, MDF &amp; Rubberwood Construction, 3 Drawers &amp; Cabinet with Adjustable Shelves, Modern Design for Small to Medium Bathrooms"</t>
  </si>
  <si>
    <t xml:space="preserve">[Video] 60" Bathroom Vanity with Resin Double Sinks, 3 Drawers &amp; 4 Doors(2 with Double-layer Shelves), Solid Wood Legs, All Soft-Close, White</t>
  </si>
  <si>
    <t xml:space="preserve">[Video] 48" Bathroom Vanity with Resin Sink, Soft-Close 6 Drawers &amp; Double Doors with 2-Tier Shelves, Solid Pine Legs, White</t>
  </si>
  <si>
    <t xml:space="preserve">57 inches Murphy bed, with storage drawers and charging cabinet, with foldable panels, with swivel wheels, noise-free, suitable for guest rooms, living rooms and offices, Carbon black</t>
  </si>
  <si>
    <t xml:space="preserve">57 inches Murphy bed, with storage drawers and charging cabinet, with foldable panels, with swivel wheels, noise-free, suitable for guest rooms, living rooms and offices,gray</t>
  </si>
  <si>
    <t xml:space="preserve">57 inches Murphy bed, with storage drawers and charging cabinet, with foldable panels, with swivel wheels, noise-free, suitable for guest rooms, living rooms and offices,white</t>
  </si>
  <si>
    <t xml:space="preserve">New Large Mirror Vanity Desk for Bed room  , Modern Makeup Vanity Set with Power Outlet and Hair dryer holder, 5 Drawers , 3 Lighting Color Adjustable Dressing Table for Bedroom, White Color</t>
  </si>
  <si>
    <t xml:space="preserve">2026-05-31 14:59</t>
  </si>
  <si>
    <t xml:space="preserve">New Large Mirror Vanity Desk for Bed room  , Modern Makeup Vanity Set with Power Outlet and Hair dryer holder, 5 Drawers , 3 Lighting Color Adjustable Dressing Table for Bedroom, Black Color</t>
  </si>
  <si>
    <t xml:space="preserve">Vanity Desk with LED Lights Mirror &amp; Power Outlet,Vanity Table Set with Storage Drawers &amp; Chair, 3 Lighting Modes &amp; Led RGB Adjustable Brightness, Dressing Table for Women Girls Bedroom, White</t>
  </si>
  <si>
    <t xml:space="preserve">TREXM Farmhouse Half Moon Console Table with Drawer &amp; Shelf - Rustic Accent Table, Sofa Table for Entryway, Living Room, Hallway and Foyer (Black)</t>
  </si>
  <si>
    <t xml:space="preserve">TREXM Farmhouse Half Moon Console Table with Drawer &amp; Shelf - Rustic Accent Table, Sofa Table for Entryway, Living Room, Hallway and Foyer (Espresso)</t>
  </si>
  <si>
    <t xml:space="preserve">TREXM Farmhouse Half Moon Console Table with Drawer &amp; Shelf - Rustic Accent Table, Sofa Table for Entryway, Living Room, Hallway and Foyer (Navy)</t>
  </si>
  <si>
    <t xml:space="preserve">TREXM Farmhouse Half Moon Console Table with Drawer &amp; Shelf - Rustic Accent Table, Sofa Table for Entryway, Living Room, Hallway and Foyer (Natural)</t>
  </si>
  <si>
    <t xml:space="preserve">U_STYLE 59.3''Sideboard with Sliding Barn Door and Mesh Panels,Farmhouse Buffet with Open Storage,Suitable for Living Room, Hallway, Balcony,Kitchen, Office</t>
  </si>
  <si>
    <t xml:space="preserve">N715P361525B</t>
  </si>
  <si>
    <t xml:space="preserve">TREXM Rustic Console Table with Curved Corners for Safety, Entryway Table with 3 Concealed Drawers, Sturdy Sofa Table with Thick Legs for Hallway &amp; Living Room (Black)</t>
  </si>
  <si>
    <t xml:space="preserve">U-Style Farmhouse Sideboard with 3 Drawers &amp; 4 Doors,59.1" Multi-Functional Storage Buffet with Adjustable Shelf and Open Storage Compartments, Suitable for Dining Room, Living Room, Entryway.</t>
  </si>
  <si>
    <t xml:space="preserve">N715P361525P</t>
  </si>
  <si>
    <t xml:space="preserve">TREXM Rustic Console Table with Curved Corners for Safety, Entryway Table with 3 Concealed Drawers, Sturdy Sofa Table with Thick Legs for Hallway &amp; Living Room (Espresso)</t>
  </si>
  <si>
    <t xml:space="preserve">N715P361525N</t>
  </si>
  <si>
    <t xml:space="preserve">TREXM Rustic Console Table with Curved Corners for Safety, Entryway Table with 3 Concealed Drawers, Sturdy Sofa Table with Thick Legs for Hallway &amp; Living Room (Natural)</t>
  </si>
  <si>
    <t xml:space="preserve">Indoor Playground 7-in-1 Jungle Gym Playset for Kids 2-6yrs - Slide, Climbing Wall, Rope Wall Climber, Monkey Bars, Swing - Waldorf and Montessori Style Wooden Climb Set.</t>
  </si>
  <si>
    <t xml:space="preserve">W2644</t>
  </si>
  <si>
    <t xml:space="preserve">HCHOME</t>
  </si>
  <si>
    <t xml:space="preserve">4-in-1 Juniper Indoor Play Gym - Jungle Gym Playset with Baby Swing, Slide, Ladder, and Climbing Wall - Foldable Wooden Playset - Indoor Jungle Gym for Kids</t>
  </si>
  <si>
    <t xml:space="preserve">Toddler Climbing Toys Indoor Kids Pikler Triangle Set Foldable Indoor Ladder Climbing Gym Climber</t>
  </si>
  <si>
    <t xml:space="preserve">Vera Indoor Wooden Upholstered Barstool, Walnut Finish and Ivory Upholstery, Set of 4</t>
  </si>
  <si>
    <t xml:space="preserve">Vera Indoor Wooden Upholstered Barstool, Walnut Finish and Ivory Upholstery, Set of 2</t>
  </si>
  <si>
    <t xml:space="preserve">2026-10-31 15:59</t>
  </si>
  <si>
    <t xml:space="preserve">Vera Indoor Wooden Upholstered Barstool, Dark Walnut Finish and Ivory Upholstery, Set of 4</t>
  </si>
  <si>
    <t xml:space="preserve">Vera Indoor Wooden Upholstered Barstool, Dark Walnut Finish and Ivory Upholstery, Set of 2</t>
  </si>
  <si>
    <t xml:space="preserve">2026-09-30 13:59</t>
  </si>
  <si>
    <t xml:space="preserve">Tara Indoor Wooden Upholstered Barstool, Walnut Finish and Ivory Upholstery, Set of 4</t>
  </si>
  <si>
    <t xml:space="preserve">Tara Indoor Wooden Upholstered Barstool, Walnut Finish and Ivory Upholstery, Set of 2</t>
  </si>
  <si>
    <t xml:space="preserve">Tara Indoor Wooden Upholstered Barstool, Dark Walnut Finish and Ivory Upholstery, Set of 4</t>
  </si>
  <si>
    <t xml:space="preserve">Tara Indoor Wooden Upholstered Barstool, Dark Walnut Finish and Ivory Upholstery, Set of 2</t>
  </si>
  <si>
    <t xml:space="preserve">7-Drawer Vanity Desk with LED Mirror &amp; Carved Details, Fluted Makeup Table with Metal Legs and PU Stool, Carved Dressing Table with Jewelry Storage for Bedroom</t>
  </si>
  <si>
    <t xml:space="preserve">4-Drawer Vanity Desk with LED Mirror &amp; Carved Details, Fluted Makeup Table with Metal Legs and PU Stool, Carved Dressing Table with Jewelry Storage for Bedroom</t>
  </si>
  <si>
    <t xml:space="preserve">3-in-1 Vanity Table with LED Mirror &amp; Storage Stool, Flip Top Makeup Dressing Table with Adjustable Lights, 5 Storage Spaces Cosmetic Organizer for Bedroom</t>
  </si>
  <si>
    <t xml:space="preserve">LED Mirror Vanity Dressing Table with Lights for Women &amp; Girls - 3-Color Adjustable Light Strips, 2 Large Drawers, Hair Dryer Stand &amp; Non-Woven Storage Bag, Makeup Desk Bedroom Furniture</t>
  </si>
  <si>
    <t xml:space="preserve">Vanity Desk with Mirror &amp; Light, Large Drawer Three Level Storage Dresser, 3 Lighting Modes Adjustable Brightness, Bedroom Dressing Table(white)</t>
  </si>
  <si>
    <t xml:space="preserve">W3457</t>
  </si>
  <si>
    <t xml:space="preserve">Scion</t>
  </si>
  <si>
    <t xml:space="preserve">2026-06-01 00:00:00</t>
  </si>
  <si>
    <t xml:space="preserve">Creative bean bag sofa chair for adults  filled  with high-quality sponge that is plump and elastic fitting the curves of the human body and providing gentle support to the body in all as</t>
  </si>
  <si>
    <t xml:space="preserve">W1996</t>
  </si>
  <si>
    <t xml:space="preserve">MEIGAOSOFA</t>
  </si>
  <si>
    <t xml:space="preserve">2026-12-31 22:59</t>
  </si>
  <si>
    <t xml:space="preserve">Creative bean bag sofa chair for adults filled  with high-quality sponge that is plump and elastic fitting the curves of the human body and providing gentle support to the body in all as</t>
  </si>
  <si>
    <t xml:space="preserve">Full Size Murphy Bed with Large Drawers,Espresso</t>
  </si>
  <si>
    <t xml:space="preserve">Full Size Murphy Bed with Large Drawers,Green</t>
  </si>
  <si>
    <t xml:space="preserve">17.32''W Genuine Leather Tufted Ottoman,Footstool for Living Room &amp; Bedroom,Grey Color</t>
  </si>
  <si>
    <t xml:space="preserve">W579</t>
  </si>
  <si>
    <t xml:space="preserve">WQ FURNITURE</t>
  </si>
  <si>
    <t xml:space="preserve">17.32''W Genuine Leather Tufted Ottoman,Footstool for Living Room &amp; Bedroom,Black Color</t>
  </si>
  <si>
    <t xml:space="preserve">Full Size Bed Frame with 8 Storage Drawers, LED Headboard with Charging Station, Metal Platform Bed Frame, No Box Spring Needed, Noise-Free, Stable and Solid, Black</t>
  </si>
  <si>
    <t xml:space="preserve">Queen Size Bed Frame with 8 Storage Drawers, LED Headboard with Charging Station, Metal Platform Bed Frame, No Box Spring Needed, Noise-Free, Stable and Solid, Brown</t>
  </si>
  <si>
    <t xml:space="preserve">Full Size Bed Frame with 8 Storage Drawers, LED Headboard with Charging Station, Metal Platform Bed Frame, No Box Spring Needed, Noise-Free, Stable and Solid, Brown</t>
  </si>
  <si>
    <t xml:space="preserve">Floating Bed Frame with LED Light, Modern PU Leather Platform Bed, No Boxing Spring Needed, Assemble Easily, Full Size</t>
  </si>
  <si>
    <t xml:space="preserve">N761</t>
  </si>
  <si>
    <t xml:space="preserve">NH-TeakStar</t>
  </si>
  <si>
    <t xml:space="preserve">Floating Bed Frame with LED Light, Modern PU Leather Platform Bed, No Boxing Spring Needed, Assemble Easily, Queen Size</t>
  </si>
  <si>
    <t xml:space="preserve">Queen Size Bed Frame with 8 Storage Drawers, LED Headboard with Charging Station, Metal Platform Bed Frame, No Box Spring Needed, Noise-Free, Stable and Solid, BLACK</t>
  </si>
  <si>
    <t xml:space="preserve">TREXM Entryway Table with Natural Wood Grain Finish, Console Table with Fluted Design, Oval Top and 2 Drawers for Entryway and Living Room (Navy)</t>
  </si>
  <si>
    <t xml:space="preserve">Queen Size Bed Frame with Boucle Upholstered Thick Headboard, Solid Wooden Legs, White</t>
  </si>
  <si>
    <t xml:space="preserve">King Size Bed Frame with Boucle Upholstered Thick Headboard, Solid Wooden Legs, White</t>
  </si>
  <si>
    <t xml:space="preserve">Queen Size Wood Murphy Bed with Wardrobe,Space-Saving Hidden Wall Bed with Desk,Gas Struts,Charging Station,White</t>
  </si>
  <si>
    <t xml:space="preserve">Full Size Floor bed, integral construction with super high security barrier, door, children's floor bed frame, Montessori wooden children's floor bed, white(Patented model)</t>
  </si>
  <si>
    <t xml:space="preserve">Twin Size Floor bed, integral construction with super high security barrier, door, children's floor bed frame, Montessori wooden children's floor bed, Natural(Patented model)</t>
  </si>
  <si>
    <t xml:space="preserve">N725P262025B</t>
  </si>
  <si>
    <t xml:space="preserve">Bathroom Storage Cabinet with Tilt-Out Laundry Hamper, Adjustable Shelf, Multiple Compartments, Freestanding Design, Black, Door &amp; Drawer Storage for Bathroom or Laundry Room</t>
  </si>
  <si>
    <t xml:space="preserve">Full Size Floor bed, integral construction with super high security barrier, door, children's floor bed frame, Montessori wooden children's floor bed,Natural(Patented model)</t>
  </si>
  <si>
    <t xml:space="preserve">Twin Size Floor bed, integral construction with super high security barrier, door, children's floor bed frame, Montessori wooden children's floor bed, white(Patented model)</t>
  </si>
  <si>
    <t xml:space="preserve">W509P297015</t>
  </si>
  <si>
    <t xml:space="preserve">Makeup Vanity with LED Lights&amp;3 Color and Power Outlet Makeup Vanity Table with 2 big Drawers with Sturdy Metal Leg and Metal Chair ,Dressing Table for Bedroom Dressing Room (brown)</t>
  </si>
  <si>
    <t xml:space="preserve">W509P293822</t>
  </si>
  <si>
    <t xml:space="preserve">Makeup Vanity with LED Lights&amp;3 Color and Power Outlet Makeup Vanity Table with 5 Drawers with Sturdy Metal Leg and Metal Chair Dressing Table for Bedroom Dressing Room (White)</t>
  </si>
  <si>
    <t xml:space="preserve">W509P297014</t>
  </si>
  <si>
    <t xml:space="preserve">Makeup Vanity with LED Lights&amp;3 Color and Power Outlet Makeup Vanity Table with 2 big Drawers with Sturdy Metal Leg and Metal Chair Dressing Table for Bedroom Dressing Room (White)</t>
  </si>
  <si>
    <t xml:space="preserve">W1162P386374</t>
  </si>
  <si>
    <t xml:space="preserve">58" Modern Wavy Curve Sideboard-Multifunctional storage cabinet with wine rack and glassware holder, adjustable shelves for wine storage and coffee bar, suitable for kitchens and dining rooms.Natural</t>
  </si>
  <si>
    <t xml:space="preserve">W1162P386373</t>
  </si>
  <si>
    <t xml:space="preserve">58" Modern Wavy Curve Sideboard-Multifunctional storage cabinet with wine rack and glassware holder, adjustable shelves for wine storage and coffee bar, suitable for kitchens and dining rooms.Walnut</t>
  </si>
  <si>
    <t xml:space="preserve">W2641P406128</t>
  </si>
  <si>
    <t xml:space="preserve">32 Inch Desk Converter, Height Adjustable Sit to Stand Riser, Dual Monitor and Laptop Workstation with Wide Keyboard Tray, Standing Computer Desk, Natural Color</t>
  </si>
  <si>
    <t xml:space="preserve">W2641</t>
  </si>
  <si>
    <t xml:space="preserve">eHeng</t>
  </si>
  <si>
    <t xml:space="preserve">W2641P406127</t>
  </si>
  <si>
    <t xml:space="preserve">32 Inch Desk Converter, Height Adjustable Sit to Stand Riser, Dual Monitor and Laptop Workstation with Wide Keyboard Tray, Walnut Color</t>
  </si>
  <si>
    <t xml:space="preserve">W2641P368242</t>
  </si>
  <si>
    <t xml:space="preserve">(UPGRADED) Overbed Bedside Desk, Mobile Rolling Laptop Stand Tilting Overbed Table with Wheels, Height Adjustable Tray Bedside Table for Laptop Bed Sofa, WALNUT</t>
  </si>
  <si>
    <t xml:space="preserve">W2641P368240</t>
  </si>
  <si>
    <t xml:space="preserve">(UPGRADED) Overbed Bedside Desk, Mobile Rolling Laptop Stand Tilting Overbed Table with Wheels, Height Adjustable Tray Bedside Table for Laptop Bed Sofa, WHITE</t>
  </si>
  <si>
    <t xml:space="preserve">W2641P251901</t>
  </si>
  <si>
    <t xml:space="preserve">32 Inch Desk Converter, Height Adjustable Sit to Stand Riser, Dual Monitor and Laptop Workstation with Wide Keyboard Tray, Standing Computer Desk, WHITE</t>
  </si>
  <si>
    <t xml:space="preserve">W2641P192319</t>
  </si>
  <si>
    <t xml:space="preserve">32 Inch Desk Converter, Height Adjustable Sit to Stand Riser, Dual Monitor and Laptop Workstation with Wide Keyboard Tray ( BLACK )</t>
  </si>
  <si>
    <t xml:space="preserve">W2641P269198</t>
  </si>
  <si>
    <t xml:space="preserve">Overbed Bedside Desk, Mobile Rolling Laptop Stand Tilting Overbed Table with Wheels, Height Adjustable Tray Table for Laptop Bed Sofa Side Table, Bedside Table (WHITE)</t>
  </si>
  <si>
    <t xml:space="preserve">W2700S00110</t>
  </si>
  <si>
    <t xml:space="preserve">78 Inch Long Dining Table Set for 4 in Natural Wood Veneer, Rectangular MDF Kitchen Table with Storage Base &amp; 4 PU Cushioned Chairs, Modern Rustic Dining Set for Kitchen and Dining Room</t>
  </si>
  <si>
    <t xml:space="preserve">36-Inch White Bathroom Vanity with Sink, Modern MDF and Rubberwood Cabinet with 3 Drawers and Adjustable Shelf, Freestanding Vanity for Bathroom Storage and Organization</t>
  </si>
  <si>
    <t xml:space="preserve">[Video] 36" Bathroom Vanity with Sink, Ceramic Sink, 2 Tip-out Drawers, Soft Close Door Hinges, White(same SKU: N759P223021K)</t>
  </si>
  <si>
    <t xml:space="preserve">W1903P195321</t>
  </si>
  <si>
    <t xml:space="preserve">Full Size Metal Platform Bed Frame with Adjustable Upholstered Headboard, Charging Station, LED Lights, Noiseless, Black and Brown</t>
  </si>
  <si>
    <t xml:space="preserve">W1903</t>
  </si>
  <si>
    <t xml:space="preserve">GATASCK</t>
  </si>
  <si>
    <t xml:space="preserve">W1903P195337</t>
  </si>
  <si>
    <t xml:space="preserve">Queen Size Metal Platform Bed Frame with Adjustable Upholstered Headboard, Charging Station, LED Lights, Noiseless, Black and Brown, 86.26"L  x 60.43"W  x 40.16'H</t>
  </si>
  <si>
    <t xml:space="preserve">Full-size bed frame with storage headboard and 12 drawers with LED lights, metal platform with anti-slip and noiseless mattress support, sturdy metal slat support,Gray</t>
  </si>
  <si>
    <t xml:space="preserve">W5026</t>
  </si>
  <si>
    <t xml:space="preserve">Xin Base</t>
  </si>
  <si>
    <t xml:space="preserve">Queen-size bed frame with storage headboard and 12 drawers with LED lights, metal platform with anti-slip and noiseless mattress support, sturdy metal slat support,Gray</t>
  </si>
  <si>
    <t xml:space="preserve">Full-size bed frame with storage headboard and 12 drawers with LED lights, metal platform with anti-slip and noiseless mattress support, sturdy metal slat support, black</t>
  </si>
  <si>
    <t xml:space="preserve">Queen-size bed frame with storage headboard and 12 drawers with LED lights, metal platform with anti-slip and noiseless mattress support, sturdy metal slat support, black</t>
  </si>
  <si>
    <t xml:space="preserve">Twin Daybed with Trundle, Metal Trundle Bed Version, Sofa Bed Frame Reinforced by Heavy-Duty Metal Slats, Equipped with Guardrail-Style Enclosures,White</t>
  </si>
  <si>
    <t xml:space="preserve">Modern Twin-size Bed with 3 Under-bed Storage Drawers, LED Lights and a Charging Station,White</t>
  </si>
  <si>
    <t xml:space="preserve">W2700S00111</t>
  </si>
  <si>
    <t xml:space="preserve">Set of 2 Mid Century Modern Cylinder End Tables with Built-in Charging Station &amp; Sliding Door, 2-Tier Storage Round Nightstands with USB Ports, Walnut Bedside Tables for Living Room, Bedroom, Entryway</t>
  </si>
  <si>
    <t xml:space="preserve">W2700P385517</t>
  </si>
  <si>
    <t xml:space="preserve">Mid Century Modern Cylinder End Table with Built-in Charging Station &amp; Sliding Door, 2-Tier Storage Round Nightstand with USB Ports, Walnut Bedside Table for Living Room, Bedroom, Entryway</t>
  </si>
  <si>
    <t xml:space="preserve">74.8" Kitchen Island with Extendable Dining Table &amp; Power Outlet - Rolling Storage Cart on Wheels with 3 Drawers &amp; 2 Door Cabinet for Dining Room, White</t>
  </si>
  <si>
    <t xml:space="preserve">74.8" Kitchen Island with Extendable Dining Table, Marble Veneer Top &amp; Built-in Power Outlet - Mobile Storage Cart with 3 Drawers &amp; Cabinet, Rolling Kitchen Cart for Dining Room, Black</t>
  </si>
  <si>
    <t xml:space="preserve">W2700S00109</t>
  </si>
  <si>
    <t xml:space="preserve">78 Inch Long Dining Table Set for 6 in Natural Wood Veneer, Rectangular MDF Kitchen Table with Storage Base &amp; 6 PU Cushioned Chairs, Modern Rustic Dining Set for Kitchen and Dining Room</t>
  </si>
  <si>
    <t xml:space="preserve">Full Loft Bed with Desk and Charging Station, Full Size Metal Loft Bed with Stairs and Light for Kids Teens, Black, Patent Products</t>
  </si>
  <si>
    <t xml:space="preserve">W1885S00207</t>
  </si>
  <si>
    <t xml:space="preserve">Queen Size Bed Frame,Tufted Headboard with Extra-Large Ultra-Soft Cloud Pillow Design,Chenille Platform Bed with Metal and Wooden Slats Double Support,Solid and Stable,Noise-Free,Black</t>
  </si>
  <si>
    <t xml:space="preserve">King Size Bed Frame,Tufted Headboard with Extra-Large Ultra-Soft Cloud Pillow Design,Chenille Platform Bed with Metal and Wooden Slats Double Support,Solid and Stable,Noise-Free,Beige/White</t>
  </si>
  <si>
    <t xml:space="preserve">W1885S00206</t>
  </si>
  <si>
    <t xml:space="preserve">Queen Size Bed Frame,Tufted Headboard with Extra-Large Ultra-Soft Cloud Pillow Design,Chenille Platform Bed with Metal and Wooden Slats Double Support,Solid and Stable,Noise-Free,Beige/White</t>
  </si>
  <si>
    <t xml:space="preserve">Vanity Desk with Mirror &amp; Light, Large Drawer Three Level Storage Dresser, 3 Lighting Modes Adjustable Brightness, Bedroom Dressing Table(black)</t>
  </si>
  <si>
    <t xml:space="preserve">Full Size Murphy Bed with Large Drawers,Gray</t>
  </si>
  <si>
    <t xml:space="preserve">Queen Size Platform Bed with Storage Headboard and 8 Drawers, White</t>
  </si>
  <si>
    <t xml:space="preserve">GX000454AAE-1</t>
  </si>
  <si>
    <t xml:space="preserve">King Size Platform Bed with Storage Headboard and 8 Drawers, Gray</t>
  </si>
  <si>
    <t xml:space="preserve">Queen Size Platform Bed with Storage Headboard and 8 Drawers, Gray</t>
  </si>
  <si>
    <t xml:space="preserve">30" Bathroom Vanity with Sink, Wood Vanity Cabinet with Flip-Out Drawer, 2 Soft-Close Drawers, 1 Soft-Close Door, Solid Wood &amp; MDF, Elegant Wood Handles</t>
  </si>
  <si>
    <t xml:space="preserve">24" Bathroom Vanity with Sink, Wood Vanity Cabinet with Flip-Out Drawer, 2 Soft-Close Drawers, 1 Soft-Close Door, Solid Wood &amp; MDF, Elegant Wood Handles</t>
  </si>
  <si>
    <t xml:space="preserve">"30'' Bathroom Vanity with Sink, Solid Wood &amp; MDF Cabinet, Flip-Out Drawer, 2 Soft-Close Drawers, 1 Soft-Close Door, Elegant Wood Handles"</t>
  </si>
  <si>
    <t xml:space="preserve">24.8" Bathroom Vanity with Ceramic Sink, Modern Freestanding Cabinet Featuring Soft-Close Door, Deep Drawer, Shallow Drawer &amp; Wide Drawer for Space-Saving Storage</t>
  </si>
  <si>
    <t xml:space="preserve">Vanity Desk Set with Sliding Lighted Mirror, Makeup Dressing Table with 4 Drawers &amp; 9 Storage Spaces, Hidden Compartments and Cushioned Stool, White Beauty Furniture for Bedroom</t>
  </si>
  <si>
    <t xml:space="preserve">N725P346896C</t>
  </si>
  <si>
    <t xml:space="preserve">24" Bathroom Vanity with Sink, Bathroom Vanity Cabinet with One Flip Drawer and Two Drawers, Adjustable Shelf, Solid Wood and MDF, Blue Gray(Old SKU:N759P252821C)</t>
  </si>
  <si>
    <t xml:space="preserve">24" Bathroom Vanity with Sink, Bathroom Vanity Cabinet with One Flip Drawer and Two Drawers, Adjustable Shelf, Solid Wood and MDF, Green(Old SKU:N759P252821G)</t>
  </si>
  <si>
    <t xml:space="preserve">W2641P298251</t>
  </si>
  <si>
    <t xml:space="preserve">Bedside Table,Folding Overbed Bedside Desk Mobile Rolling Laptop Stand Tilting Overbed Table with Wheels Height Adjustable Tray Table for Laptop Bed Sofa Side Table (WALNUT)</t>
  </si>
  <si>
    <t xml:space="preserve">A large, concave-structured, undulating storage bed frame with lifting function. The wooden platform bed frame has a storage function and no need for a spring box / no noise. Oak color (
King)</t>
  </si>
  <si>
    <t xml:space="preserve">A large raised and undulating storage bed frame with grooves. The wooden platform bed frame has a storage function that can be lifted, without requiring a spring box / no noise. Oak color (
Queen)</t>
  </si>
  <si>
    <t xml:space="preserve">Twin Size Upholstered Platform Bed with Rabbit Cushion, Kids Floor Upholstered Bed with Removable Side Rails, Pink(Expect Arrival Date 2025/1/15)</t>
  </si>
  <si>
    <t xml:space="preserve">2026-07-08 ~ 2026-07-15</t>
  </si>
  <si>
    <t xml:space="preserve">Twin Size Upholstered Platform Bed with Rabbit Cushion, Kids Floor Upholstered Bed with Removable Side Rails, White(Expect Arrival Date 2025/1/15)</t>
  </si>
  <si>
    <t xml:space="preserve">Twin Size Upholstered Platform Bed with Rabbit Cushion, Kids Floor Upholstered Bed with Removable Side Rails, Blue(Expect Arrival Date 2025/1/15)</t>
  </si>
  <si>
    <t xml:space="preserve">Twin Size Upholstered Platform Bed with Rabbit Cushion, Kids Floor Upholstered Bed with Removable Side Rails, Gray(Expect Arrival Date 2025/1/15)</t>
  </si>
  <si>
    <t xml:space="preserve">Twin Floor Bed with Slats and Fence, Twin Size Montessori Floor Beds with Door, No Box Spring Needed, White(Expect Arrival Date 2025/12/23)</t>
  </si>
  <si>
    <t xml:space="preserve">Twin Floor Bed with Slats and Fence, Twin Size Montessori Floor Beds with Door, No Box Spring Needed,Mint Green(Expect Arrival Date 2025/12/23)</t>
  </si>
  <si>
    <t xml:space="preserve">Twin Floor Bed with Slats and Fence, Twin Size Montessori Floor Beds with Door, No Box Spring Needed,Pink(Expect Arrival Date 2025/12/23)</t>
  </si>
  <si>
    <t xml:space="preserve">Full Floor Bed with Slats and Fence, Full Size Montessori Floor Beds with Door, No Box Spring Needed,Mint Green(Expect Arrival Date 2025/12/23)</t>
  </si>
  <si>
    <t xml:space="preserve">Full Floor Bed with Slats and Fence, Full Size Montessori Floor Beds with Door, No Box Spring Needed,Pink(Expect Arrival Date 2025/12/23)</t>
  </si>
  <si>
    <t xml:space="preserve">Full Floor Bed with Slats and Fence, Full Size Montessori Floor Beds with Door, No Box Spring Needed, White(Expect Arrival Date 2025/12/23)</t>
  </si>
  <si>
    <t xml:space="preserve">N733S333812B</t>
  </si>
  <si>
    <t xml:space="preserve">4-Pieces Bedroom Sets, Queen Size Farmhouse Platform Bed with Wooden Strip Stickers Decoration, Storage Nightstand and Dresser with Metal Handle, Black(Old SKU: HL000191AAB)</t>
  </si>
  <si>
    <t xml:space="preserve">N733S363650K</t>
  </si>
  <si>
    <t xml:space="preserve">Vanity Desk with Mirror and Lights, Makeup Vanity Table with Flip-Top Tabletop and Storage 7 Drawers, 9 Compartments, 3 Shelves, 3 Color Modes Adjustable Makeup Table for Bedroom,White (N733P279096K)</t>
  </si>
  <si>
    <t xml:space="preserve">N733S363650H</t>
  </si>
  <si>
    <t xml:space="preserve">Vanity Desk with Mirror and Lights, Makeup Vanity Table with Flip-Top Tabletop and Storage 7 Drawers, 9 Compartments, 3 Shelves, 3 Color Modes Adjustable Makeup Table for Bedroom, Walnut (N733P279096)</t>
  </si>
  <si>
    <t xml:space="preserve">N733S363716K</t>
  </si>
  <si>
    <t xml:space="preserve">Computer Desk with 90 Degree Rotating Desktop, 43x70 Inch Office Desk with Storage Drawer and Cabinets, Gaming Desk with Shelves, Writing Desk for Study, Work Desk for Home (Old SKU:N733P279101K)</t>
  </si>
  <si>
    <t xml:space="preserve">N733S361778W</t>
  </si>
  <si>
    <t xml:space="preserve">Queen Size Farmhouse Murphy Cabinet Bed with Charging Station, Foldable Platform Bed with Large Storage Drawer for Guest-Room, Small Bedroom, White(Old SKU: N733S237837W)</t>
  </si>
  <si>
    <t xml:space="preserve">N733P340562K</t>
  </si>
  <si>
    <t xml:space="preserve">Farmhouse Vanity Desk with Sliding Mirror and Lights, Vanity Set with Glass Top and Charging Station ,Dressing Table with 4 Drawers and 2 Cabinets, Dressing Table with Stool for Bedroom, White</t>
  </si>
  <si>
    <t xml:space="preserve">N733P340562G</t>
  </si>
  <si>
    <t xml:space="preserve">Farmhouse Vanity Desk with Sliding Mirror and Lights, Vanity Set with Glass Top and Charging Station ,Dressing Table with 4 Drawers and 2 Cabinets, Dressing Table with Stool for Bedroom, Gray</t>
  </si>
  <si>
    <t xml:space="preserve">Full Size Wooden L-Shape Daybed with Seven Storage Cabinets and Two Storage Drawers, Multi-functional Bed with Study Desk and Built-in Bookshelf, White(old SKU: N733S247077K)</t>
  </si>
  <si>
    <t xml:space="preserve">Full Size Daybed with Storage 3 Cabinets and 2 Drawers, Wooden L-Shape Daybed Frame with Study Desk and Built-in Bookshelf, Multi-functional Bed for Bedroom Guest Room,Gray(old SKU: N733S247077E)</t>
  </si>
  <si>
    <t xml:space="preserve">Large grooved undulating lift storage bed frame, wooden platform bed frame with lift storage, no spring box required/no noise, rustic brown slatted natural wood(
King)</t>
  </si>
  <si>
    <t xml:space="preserve">2026-05-26 ~ 2026-06-02</t>
  </si>
  <si>
    <t xml:space="preserve">Twin Size House Floor Wooden Bed with Roof Frame,Safety Guardrails,Natural (Old Sku W504P286404)</t>
  </si>
  <si>
    <t xml:space="preserve">Full Size Floor Bed with Fence and Door,Rubber Wood Floor Bed with Safety Guardrails,Natural(Old Sku W504P296787)</t>
  </si>
  <si>
    <t xml:space="preserve">Children's double wooden platform bed with railings, a low iron double bed with railings, suitable for girls and boys, (Twin,White)</t>
  </si>
  <si>
    <t xml:space="preserve">Children's double wooden platform bed with railings, a low iron double bed with railings, suitable for girls and boys, (Twin,Natural)</t>
  </si>
  <si>
    <t xml:space="preserve">Children's double wooden platform bed with railings, a low iron double bed with railings, suitable for girls and boys, (Full,Natural)</t>
  </si>
  <si>
    <t xml:space="preserve">36 Inch Bathroom Vanity with Sink, Green Solid Wood Cabinet with Flip-Out Drawer, 3 Drawers and 2 Soft-Close Doors, Gold Handles &amp; Modern Design</t>
  </si>
  <si>
    <t xml:space="preserve">36 Inch Bathroom Vanity with Sink, White Solid Wood Cabinet with Flip-Out Drawer, 3 Drawers and 2 Soft-Close Doors, Gold Handles &amp; Modern Design</t>
  </si>
  <si>
    <t xml:space="preserve">36" Bathroom Vanity with Sink Top, Bathroom Vanity Cabinet with Two Doors and Two Drawers, Solid Wood, Open shelf, MDF Boards, One Package, White (Old Sku:N725P245278K)</t>
  </si>
  <si>
    <t xml:space="preserve">36" Bathroom Vanity with Sink Top, Bathroom Vanity Cabinet with Two Doors and Three Drawers, Solid Wood , MDF Boards ,One Package, Black(Old SKU:N725P198316B)</t>
  </si>
  <si>
    <t xml:space="preserve">N725P220604K</t>
  </si>
  <si>
    <t xml:space="preserve">20" Bathroom Vanity with Sink, Bathroom Cabinet with Soft Closing Door, Storage Rack and Open Shelf, White(Old SKU:WF308492AAK)</t>
  </si>
  <si>
    <t xml:space="preserve">Twin Size Floor Bed with Fence without Door, Rubber Wood Floor Bed with Safety Guardrails,Natural (Old Sku W504P296796)</t>
  </si>
  <si>
    <t xml:space="preserve">Twin Size Floor Bed with Fence and Door,Rubber Wood Floor Bed with Safety Guardrails,Natural (Old Sku W504P296778)</t>
  </si>
  <si>
    <t xml:space="preserve">Queen Size Loft Bed with Stairs, Metal Queen Loft Bed with Light and Storage, High Loft Bed with Wardrobe and Storage for Kids Teens Adults, Black(Expect Arrival Date 2026/1/7 )</t>
  </si>
  <si>
    <t xml:space="preserve">Full Size Loft Bed with Stairs, Metal Full Loft Bed with Light and Storage, High Loft Bed with Wardrobe and Storage for Kids Teens Adults, Black(Expect Arrival Date 2026/1/7 )</t>
  </si>
  <si>
    <t xml:space="preserve">Full Size House Bed with 2 Large Drawers, Side Bookshelf with LED Strip, Gray</t>
  </si>
  <si>
    <t xml:space="preserve">Full Size House Bed with 2 Large Drawers, Side Bookshelf with LED Strip, Natural</t>
  </si>
  <si>
    <t xml:space="preserve">Full Size House Bed with 2 Large Drawers, Side Bookshelf with LED Strip, Walnut</t>
  </si>
  <si>
    <t xml:space="preserve">King Size Bed Frame,Tufted Headboard with Extra-Large Ultra-Soft Cloud Pillow Design,Chenille Platform Bed with Metal and Wooden Slats Double Support,Solid and Stable,Noise-Free,Black</t>
  </si>
  <si>
    <t xml:space="preserve">TREXM Entryway Table with Natural Wood Grain Finish, Console Table with Fluted Design, Oval Top and 2 Drawers for Entryway and Living Room (Black)</t>
  </si>
  <si>
    <t xml:space="preserve">TREXM Entryway Table with Natural Wood Grain Finish, Console Table with Fluted Design, Oval Top and 2 Drawers for Entryway and Living Room (Espresso)</t>
  </si>
  <si>
    <t xml:space="preserve">TREXM Entryway Table with Natural Wood Grain Finish, Console Table with Fluted Design, Oval Top and 2 Drawers for Entryway and Living Room (Pine Wood)</t>
  </si>
  <si>
    <t xml:space="preserve">N715P308014B</t>
  </si>
  <si>
    <t xml:space="preserve">TREXM Farmhouse Upholstered Storage Bench with Hidden Compartment, Modern Entryway Bench for Living Room, Entryway, and Hallways (Black)</t>
  </si>
  <si>
    <t xml:space="preserve">N715P308014P</t>
  </si>
  <si>
    <t xml:space="preserve">TREXM Farmhouse Upholstered Storage Bench with Hidden Compartment, Modern Entryway Bench for Living Room, Entryway, and Hallways (Espresso)</t>
  </si>
  <si>
    <t xml:space="preserve">N715P308014N</t>
  </si>
  <si>
    <t xml:space="preserve">TREXM Farmhouse Upholstered Storage Bench with Hidden Compartment, Modern Entryway Bench for Living Room, Entryway, and Hallways (Natural)</t>
  </si>
  <si>
    <t xml:space="preserve">W1885S00229</t>
  </si>
  <si>
    <t xml:space="preserve">73.2" Queen Pull Out Sofa Bed,3-in-1 Convertible Sleeper Sofa,Multi-Functional Velvet Loveseat Bed,Grey(Old Sku:W1885S00051/W1885S00121)</t>
  </si>
  <si>
    <t xml:space="preserve">W1885S00227</t>
  </si>
  <si>
    <t xml:space="preserve">73.2"Queen Pull Out Sofa Bed,3-in-1 Convertible Sleeper Sofa,Multi-Functional Velvet Loveseat Bed,Beige/White(Old Sku:W1885S00049/W1885S00119/W1885S00188)</t>
  </si>
  <si>
    <t xml:space="preserve">N733S361778G</t>
  </si>
  <si>
    <t xml:space="preserve">Queen Size Farmhouse Murphy Cabinet Bed with Charging Station, Foldable Platform Bed with Large Storage Drawer for Guest-Room, Small Bedroom, Rustic Gray(Old SKU: N733S237837G)</t>
  </si>
  <si>
    <t xml:space="preserve">Wood Twin Size L-shaped Platform Bed with Trundle and a Drawer, Grey(Old SKU:N7090001045E)</t>
  </si>
  <si>
    <t xml:space="preserve">Wood Twin Size L-shaped Platform Bed with Trundle and a Drawer, White(Old SKU:N7090001045K)</t>
  </si>
  <si>
    <t xml:space="preserve">Wood Full Size Platform Bed with Storage Shelves, Drawers, Charging Station, LED, Desk and Upholstered Headboard, White+Beige Cushion</t>
  </si>
  <si>
    <t xml:space="preserve">Queen Size Bed with Tall Headboard &amp; Footboard, USB Charging Station, Pinewood Bed with Strengthened Bed Frame,White</t>
  </si>
  <si>
    <t xml:space="preserve">Queen Loft Bed with Desk and Charging Station, Queen Size Metal Loft Bed with Stairs and Light for Kids Teens, Black, Patent Products(OldSKU W2580S00044)</t>
  </si>
  <si>
    <t xml:space="preserve">71" Tall Arched Kitchen Pantry Cabinet with Glass Door, Farmhouse Storage Pantry Cabinet with Adjustable Shelves &amp; Barn Door Design for Kitchen, Living &amp; Dining Room, White</t>
  </si>
  <si>
    <t xml:space="preserve">71" Fluted Tall Arched Pantry Cabinet with Adjustable Shelves, Elegant Display Storage with Hidden Drawer &amp; Glass Door for Kitchen, Living Room, Dining Room, White</t>
  </si>
  <si>
    <t xml:space="preserve">Queen Size Floating Bed Frame with Headboard and Storage, Full Size Platform Bed Frame with USB Charging Station and LED Lights, Heavy Duty Steel Slats, Easy Assembly, Black</t>
  </si>
  <si>
    <t xml:space="preserve">W840</t>
  </si>
  <si>
    <t xml:space="preserve">HOME FURNITURE</t>
  </si>
  <si>
    <t xml:space="preserve">Full Size Floating Bed Frame with Headboard and Storage, Full Size Platform Bed Frame with USB Charging Station and LED Lights, Heavy Duty Steel Slats, Easy Assembly, Black</t>
  </si>
  <si>
    <t xml:space="preserve">30" Bathroom Vanity, Modern Bathroom Cabinet with Sink Combo Set, Bathroom Storage Cabinet with 1 Soft-Closing Door and 3 Soft-Closing Drawers, Solid Wood Frame (Black)</t>
  </si>
  <si>
    <t xml:space="preserve">30" Bathroom Vanity, Modern Bathroom Cabinet with Sink Combo Set, Bathroom Storage Cabinet with 1 Soft-Closing Door and 3 Soft-Closing Drawers, Solid Wood Frame (White)</t>
  </si>
  <si>
    <t xml:space="preserve">Wood Full Size Platform Bed with Storage Shelves, Drawers, Charging Station, LED, Desk and Upholstered Headboard, Grey+ Grey Cushion</t>
  </si>
  <si>
    <t xml:space="preserve">(Old SKU:N765P23314749W)3-in-1 Convertible Sleeper Sofa Bed with Pillow &amp; Pocket, Loveseat Sleeper Chair in Soft Cotton Linen, for Living Room, Bedroom, Study, Apartment, Beige</t>
  </si>
  <si>
    <t xml:space="preserve">N765</t>
  </si>
  <si>
    <t xml:space="preserve">NH-Cozy Home</t>
  </si>
  <si>
    <t xml:space="preserve">2026-07-30 23:59</t>
  </si>
  <si>
    <t xml:space="preserve">(Old SKU:N765P23314749G)3-in-1 Convertible Sleeper Sofa Bed with Pillow &amp; Pocket, Loveseat Sleeper Chair in Soft Cotton Linen, for Living Room, Bedroom, Study, Apartment, Grey</t>
  </si>
  <si>
    <t xml:space="preserve">W2129P394148</t>
  </si>
  <si>
    <t xml:space="preserve">Floating Bed Frame Queen with Led Lights and Charging Station, Wood Queen Size Bed Frame with Storage Headboard,  No Box Spring Needed, Easy Assembly,Walnut</t>
  </si>
  <si>
    <t xml:space="preserve">W504S00267</t>
  </si>
  <si>
    <t xml:space="preserve">5-piece Counter Height Dining Table Set with One Faux Marble Top Dining Table and Four Velvet-Upholstered Chairs,Black</t>
  </si>
  <si>
    <t xml:space="preserve">2026-06-30 ~ 2026-07-07</t>
  </si>
  <si>
    <t xml:space="preserve">W504S00268</t>
  </si>
  <si>
    <t xml:space="preserve">5-piece Counter Height Dining Table Set with One Faux Marble Top Dining Table and Four Velvet-Upholstered Chairs,Blue</t>
  </si>
  <si>
    <t xml:space="preserve">5-piece Counter Height Dining Table Set with One Faux Marble Top Dining Table and Four Velvet-Upholstered Chairs,Grey</t>
  </si>
  <si>
    <t xml:space="preserve">Twin Size Wood Loft Bed with Desk, Multi-storage Shelves and RGB Light, Red</t>
  </si>
  <si>
    <t xml:space="preserve">Twin Size Wood Loft Bed with Desk, Multi-storage Shelves and RGB Light, Cloud Blue</t>
  </si>
  <si>
    <t xml:space="preserve">Twin Size Wood Loft Bed with Desk, Multi-storage Shelves and RGB Light, Green</t>
  </si>
  <si>
    <t xml:space="preserve">Full Size Wood Loft Bed with Desk, Shelves, LED Lights, USB Ports and Pegboard, Black+Red</t>
  </si>
  <si>
    <t xml:space="preserve">Full Size Wood Loft Bed with Desk, Shelves, LED Lights, USB Ports and Pegboard, Black+Blue</t>
  </si>
  <si>
    <t xml:space="preserve">King Size Cloud Bed Frame with Oversized Padded Movable Headboard, Chenille Upholstered Bed with Round Corner,Metal + Solid Wooden Slat Double Support,No Box Spring Needed, Dark Grey</t>
  </si>
  <si>
    <t xml:space="preserve">King Size Cloud Bed Frame with Oversized Padded Movable Headboard, Chenille Upholstered Bed with Round Corner,Metal + Solid Wooden Slat Double Support,No Box Spring Needed,Camel</t>
  </si>
  <si>
    <t xml:space="preserve">Full Size Daybed with Removable Desk, Storage Drawers &amp; Hydraulic Side Table, Blue</t>
  </si>
  <si>
    <t xml:space="preserve">Full Size Daybed with Removable Desk, Storage Drawers &amp; Hydraulic Side Table, Espresso</t>
  </si>
  <si>
    <t xml:space="preserve">Queen Size Daybed with Removable Desk, Storage Drawers &amp; Hydraulic Side Table, White</t>
  </si>
  <si>
    <t xml:space="preserve">Queen Size Daybed with Removable Desk, Storage Drawers &amp; Hydraulic Side Table, Blue</t>
  </si>
  <si>
    <t xml:space="preserve">Full Size Daybed with Removable Desk, Storage Drawers &amp; Hydraulic Side Table, White</t>
  </si>
  <si>
    <t xml:space="preserve">Queen Size Daybed with Removable Desk, Storage Drawers &amp; Hydraulic Side Table, Espresso</t>
  </si>
  <si>
    <t xml:space="preserve">2026-07-07 ~ 2026-07-14</t>
  </si>
  <si>
    <t xml:space="preserve">Full Size Canopy Frame Rubber Wood Floor Bed with Fence,Guardrails,Grey (Old Sku:W504P143281)</t>
  </si>
  <si>
    <t xml:space="preserve">Full Size Canopy Frame Rubber Wood Floor Bed with Fence,Guardrails,Natural (Old Sku:W504P143283)</t>
  </si>
  <si>
    <t xml:space="preserve">W1820P356060</t>
  </si>
  <si>
    <t xml:space="preserve">Full size children's bed frame with LED light strips, roof-shaped iron frame bed, White,78.5" L x 55.9" W x 58.4" H.</t>
  </si>
  <si>
    <t xml:space="preserve">Twin Size Day Bed for 2, L- Shape Twin Size Bed Frame with Storage 3 Drawers,  Wooden Corner Bed with Bookshelf, Corner Bed Frame For Bedroom, Living Room,Grey</t>
  </si>
  <si>
    <t xml:space="preserve">Twin Size Day Bed for 2, L- Shape Twin Size Bed Frame with Storage 3 Drawers,  Wooden Corner Bed with Bookshelf, Corner Bed Frame For Bedroom, Living Room,White</t>
  </si>
  <si>
    <t xml:space="preserve">W1671S00012</t>
  </si>
  <si>
    <t xml:space="preserve">White full size bunk bed</t>
  </si>
  <si>
    <t xml:space="preserve">W1671</t>
  </si>
  <si>
    <t xml:space="preserve">W1671S00010</t>
  </si>
  <si>
    <t xml:space="preserve">White full size bunk bed with twin size, LED light and charging socket</t>
  </si>
  <si>
    <t xml:space="preserve">Full Size Metal Loft Bed with Storage Shelves, Cabinets and Wardrobe, Black</t>
  </si>
  <si>
    <t xml:space="preserve">King Size Cloud Bed Frame with Oversized Padded Movable Headboard, Chenille Upholstered Bed with Round Corner,Metal + Solid Wooden Slat Double Support,No Box Spring Needed, Beige/White</t>
  </si>
  <si>
    <t xml:space="preserve">Full Size Wood Loft Bed with Desk, Shelves, LED Lights, USB Ports and Pegboard, Black+Green</t>
  </si>
  <si>
    <t xml:space="preserve">LT000295AAR</t>
  </si>
  <si>
    <t xml:space="preserve">L-Shaped Wooden twin Size Gaming Bed Frame with RGB LED Lights, Dual twin Beds, USB Ports, TV Stand &amp; Storage Shelves, Reversible Layout, Space-Saving Wood Loft Bed for Teens &amp; Adults-Red</t>
  </si>
  <si>
    <t xml:space="preserve">LT000295AAC</t>
  </si>
  <si>
    <t xml:space="preserve">L-Shaped Wooden twin Size Gaming Bed Frame with RGB LED Lights, Dual twin Beds, USB Ports, TV Stand &amp; Storage Shelves, Reversible Layout, Space-Saving Wood Loft Bed for Teens &amp; Adults-Blue</t>
  </si>
  <si>
    <t xml:space="preserve">LT000295AAG</t>
  </si>
  <si>
    <t xml:space="preserve">L-Shaped Wooden twin Size Gaming Bed Frame with RGB LED Lights, Dual twin Beds, USB Ports, TV Stand &amp; Storage Shelves, Reversible Layout, Space-Saving Wood Loft Bed for Teens &amp; Adults-Green</t>
  </si>
  <si>
    <t xml:space="preserve">Queen Wall Murphy Bed with Hydraulic Storage, Sofa, Shelves &amp; Drawers, LED/USB Lighting, Cream Panel, Green Sofa</t>
  </si>
  <si>
    <t xml:space="preserve">Twin Size House Bed with Tent and Light,White</t>
  </si>
  <si>
    <t xml:space="preserve">Twin Size House Bed with Tent and Light,Brown</t>
  </si>
  <si>
    <t xml:space="preserve">Full Size House Bed with Tent and Light,Brown</t>
  </si>
  <si>
    <t xml:space="preserve">Full Size House Bed with Tent and Light,White</t>
  </si>
  <si>
    <t xml:space="preserve">Twin Size Wooden Bunk Bed with 3 Storage Shelves,Ladder can be Changed Left or Right,White</t>
  </si>
  <si>
    <t xml:space="preserve">Twin Size Wooden Bunk Bed with 3 Storage Shelves,Ladder can be Changed Left or Right,Natural</t>
  </si>
  <si>
    <t xml:space="preserve">W3248P399621</t>
  </si>
  <si>
    <t xml:space="preserve">Meditation chair, an ergonomic cross-legged seating chair with lumbar support and a height-adjustable seat cushion, ideal for people engaged in high-intensity office work. Black</t>
  </si>
  <si>
    <t xml:space="preserve">W3248</t>
  </si>
  <si>
    <t xml:space="preserve">ModaForm Home</t>
  </si>
  <si>
    <t xml:space="preserve">N733P272603W</t>
  </si>
  <si>
    <t xml:space="preserve">Twin Size Murphy Cabinet Bed with Adjustable Position Desk, Murphy Chest Dresser Bed with Foldable Cushion for Guest Room,Small Space, White (Old SKU: N733P272603K)</t>
  </si>
  <si>
    <t xml:space="preserve">N708P263524K</t>
  </si>
  <si>
    <t xml:space="preserve">Twin Size Wooden Daybed with 3 Storage Drawers, Upper Soft Board, shelf, and a set of Sockets and USB Ports, White</t>
  </si>
  <si>
    <t xml:space="preserve">W636S00008</t>
  </si>
  <si>
    <t xml:space="preserve">Queen Bed Frame with Storage Headboard and 12 Drawers , Metal Platform Non-Slip Without Noise Mattress Foundation Strong Metal Slats Support,No Box Spring Needed</t>
  </si>
  <si>
    <t xml:space="preserve">Twin Size Upholstered Daybed with LED Armrest Lights, Storage Shelves &amp; Cabinets, Pull-Out Lift-Up Twin Trundle(Beige)</t>
  </si>
  <si>
    <t xml:space="preserve">Twin Size Upholstered Daybed with LED Armrest Lights, Storage Shelves &amp; Cabinets, Pull-Out Lift-Up Twin Trundle(Gray)</t>
  </si>
  <si>
    <t xml:space="preserve">Full Size Floor Bed with Fence and Door,Rubber Wood Floor Bed with Safety Guardrails,Natural(Old Sku W504P286380)</t>
  </si>
  <si>
    <t xml:space="preserve">W2593P384119</t>
  </si>
  <si>
    <t xml:space="preserve">Full Floor Bed with High Rails, Wooden Montessori Bed with Light for Kids, Boys and Girls,Gray(Expect Arrival Date 2025/12/17)</t>
  </si>
  <si>
    <t xml:space="preserve">36" Bathroom Vanity with Sink, Green Solid Wood Bathroom Cabinet with Flip Drawer, 3 Drawers &amp; 2 Doors, Elegant Design with Golden Metal Handles, Modern MDF Vanity for Bathroom Storage</t>
  </si>
  <si>
    <t xml:space="preserve">W2593P384118</t>
  </si>
  <si>
    <t xml:space="preserve">Full Floor Bed with High Rails, Wooden Montessori Bed with Light for Kids, Boys and Girls, White(Expect Arrival Date 2025/12/17)</t>
  </si>
  <si>
    <t xml:space="preserve">W2593P384115</t>
  </si>
  <si>
    <t xml:space="preserve">Twin Floor Bed with High Rails, Wooden Montessori Bed with Light for Kids, Boys and Girls ,Gray(Expect Arrival Date 2025/12/17)</t>
  </si>
  <si>
    <t xml:space="preserve">Wooden L-Shape Daybed with Seven Storage Cabinets and Two Storage Drawers, Multi-functional Bed with Study Desk and Built-in Bookshelf, White(Old SKU:N733S247070K)</t>
  </si>
  <si>
    <t xml:space="preserve">W2593P384116</t>
  </si>
  <si>
    <t xml:space="preserve">Twin Floor Bed with High Rails, Wooden Montessori Bed with Light for Kids, Boys and Girls,Natural</t>
  </si>
  <si>
    <t xml:space="preserve">W2593P384120</t>
  </si>
  <si>
    <t xml:space="preserve">Full Floor Bed with High Rails, Wooden Montessori Bed with Light for Kids, Boys and Girls,Natural(Expect Arrival Date 2025/12/17)</t>
  </si>
  <si>
    <t xml:space="preserve">N724P294656B</t>
  </si>
  <si>
    <t xml:space="preserve">VIBE HAUS Modern High Glossy Rectangle Coffee Table, Stylish Center Table with Storage Space, Accent Furniture with 16 Color LED Lights for Living Room</t>
  </si>
  <si>
    <t xml:space="preserve">N893</t>
  </si>
  <si>
    <t xml:space="preserve">Vibe Haus</t>
  </si>
  <si>
    <t xml:space="preserve">N724P294656K</t>
  </si>
  <si>
    <t xml:space="preserve">N893S000010K</t>
  </si>
  <si>
    <t xml:space="preserve">[Video Provided]VIBE HAUS  Lift-Top Coffee Table with Storage Stools, Modern Center Table with Foldable Top, Multi-Functional Adjustable Coffee Table for Living Room(OLD SKU:N724P292506K)</t>
  </si>
  <si>
    <t xml:space="preserve">N893S000010B</t>
  </si>
  <si>
    <t xml:space="preserve">[Video Provided]VIBE HAUS Lift-Top Coffee Table with Storage Stools, Modern Center Table with Foldable Top, Multi-Functional Adjustable Coffee Table for Living Room(OLD SKU:N724P292506B)</t>
  </si>
  <si>
    <t xml:space="preserve">N724P292506K</t>
  </si>
  <si>
    <t xml:space="preserve">[Video Provided] VIBE HAUS  Lift-Top Coffee Table with 4 Storage Stools, Modern Space Saving Center Table with Foldable Top, Multi-Functional Adjustable Coffee Table for Living Room</t>
  </si>
  <si>
    <t xml:space="preserve">W2593P384112</t>
  </si>
  <si>
    <t xml:space="preserve">Twin Floor Bed with High Rails, Wooden Montessori Bed with Light for Kids, Boys and Girls, White(Expect Arrival Date 2025/12/17)</t>
  </si>
  <si>
    <t xml:space="preserve">LT000269AAG</t>
  </si>
  <si>
    <t xml:space="preserve">Full Size Wood Loft Bed with,Wardrobe,Shelves,Blackout Curtains,and RGB Lights,Black+Green</t>
  </si>
  <si>
    <t xml:space="preserve">LT000269AAC</t>
  </si>
  <si>
    <t xml:space="preserve">Full Size Wood Loft Bed with,Wardrobe,Shelves,Blackout Curtains,and RGB Lights,Black+Blue</t>
  </si>
  <si>
    <t xml:space="preserve">LT000269AAR</t>
  </si>
  <si>
    <t xml:space="preserve">Full Size Wood Loft Bed with,Wardrobe,Shelves,Blackout Curtains,and RGB Lights,Black+Red</t>
  </si>
  <si>
    <t xml:space="preserve">W1671S00009</t>
  </si>
  <si>
    <t xml:space="preserve">Black full size bunk bed with twin size, LED light and charging socket</t>
  </si>
  <si>
    <t xml:space="preserve">W1671S00011</t>
  </si>
  <si>
    <t xml:space="preserve">Black full size bunk bed</t>
  </si>
  <si>
    <t xml:space="preserve">LP100126AAA</t>
  </si>
  <si>
    <t xml:space="preserve">Full Size Velvet House Bed Wood Bed, Beige(Old SKU: LP000126AAA)</t>
  </si>
  <si>
    <t xml:space="preserve">LP100125AAE</t>
  </si>
  <si>
    <t xml:space="preserve">Twin Size Velvet House Bed Wood Bed, Gray</t>
  </si>
  <si>
    <t xml:space="preserve">LP002025AAK-1</t>
  </si>
  <si>
    <t xml:space="preserve">Full Size Wooden Daybed with 3 Storage Drawers, Upper Soft Board, shelf, and a set of Sockets and USB Ports, White</t>
  </si>
  <si>
    <t xml:space="preserve">LP100126AAE</t>
  </si>
  <si>
    <t xml:space="preserve">Full Size Velvet House Bed Wood Bed, Gray</t>
  </si>
  <si>
    <t xml:space="preserve">LP100125AAA</t>
  </si>
  <si>
    <t xml:space="preserve">Twin Size Velvet House Bed Wood Bed, Beige(Old SKU: LP000125AAA)</t>
  </si>
  <si>
    <t xml:space="preserve">full Size Floor Bed with Door,Solid Wood Platform Bed Frame with Fence,Suitable for children,Pine Wood,Natural</t>
  </si>
  <si>
    <t xml:space="preserve">W495</t>
  </si>
  <si>
    <t xml:space="preserve">JY House</t>
  </si>
  <si>
    <t xml:space="preserve">full Size Floor Bed with Door,Solid Wood Platform Bed Frame with Fence,Suitable for children,Pine Wood,Gray</t>
  </si>
  <si>
    <t xml:space="preserve">N708S00022K-1</t>
  </si>
  <si>
    <t xml:space="preserve">Queen Size Wall Murphy Bed with Top Cabinet,Shelves  and  Wardrobe, Space Saving Foldable Bed,White(old sku:N708S00022K)</t>
  </si>
  <si>
    <t xml:space="preserve">Queen Wall Murphy Bed with Hydraulic Storage, Sofa, Shelves &amp; Drawers, LED/USB Lighting, Dark Gray Panel, Beige Sofa</t>
  </si>
  <si>
    <t xml:space="preserve">Twin XL over Twin XL Metal Bunk Bed, Detachable Metal Bunk Bed with LED Light and Charge Station, Twin XL Bunk Bed with Two Storage Drawers, Black(Expect Arrival Date 2025/11/21)</t>
  </si>
  <si>
    <t xml:space="preserve">Large Kitchen Island with 2 Drop Leaf,Rolling Kitchen Cart on 5 Wheels with Power Outlet,Folding Storage Dining Table with Spice &amp; Towel Rack , 3 Drawers, for Kitchen, Dining Room,White</t>
  </si>
  <si>
    <t xml:space="preserve">Mid-Century Modern Walnut Sideboard Buffet Cabinet, 59*16*33 inches Geometric Carved Storage Cabinet with Metal Legs, Multi-Purpose Credenza for Living Room, Dining Room, Entryway</t>
  </si>
  <si>
    <t xml:space="preserve">Full Size Velvet Tufted Soft Bed Frame with USB Port and Night Light,52''High Headboard with Rivet Decoration,Wing-back Platform Bed with Headboard Shelf,Black</t>
  </si>
  <si>
    <t xml:space="preserve">Full Size Velvet Tufted Soft Bed Frame with USB Port and Night Light,52''High Headboard with Rivet Decoration,Wing-back Platform Bed with Headboard Shelf,Beige</t>
  </si>
  <si>
    <t xml:space="preserve">Queen Size Velvet Tufted Soft Bed Frame with USB Port and Night Light,52'' High Headboard with Rivet Decoration, Wing-back Platform Bed with Headboard Shelf, Beige</t>
  </si>
  <si>
    <t xml:space="preserve">Queen Size Velvet Tufted Soft Bed Frame with USB Port and Night Light,52'' High Headboard with Rivet Decoration, Wing-back Platform Bed with Headboard Shelf, Black</t>
  </si>
  <si>
    <t xml:space="preserve">LT100268AAP</t>
  </si>
  <si>
    <t xml:space="preserve">Full Over Full Bunk Bed with Twin Size Trundle and Staircase, Espresso(OLD SKU:LT000268AAP)</t>
  </si>
  <si>
    <t xml:space="preserve">2026-06-19 ~ 2026-06-26</t>
  </si>
  <si>
    <t xml:space="preserve">LT100268AAK</t>
  </si>
  <si>
    <t xml:space="preserve">Full Over Full Bunk Bed with Twin Size Trundle and Staircase, White(OLD SKU:LT000268AAK)</t>
  </si>
  <si>
    <t xml:space="preserve">LT100268AAE</t>
  </si>
  <si>
    <t xml:space="preserve">Full Over Full Bunk Bed with Twin Size Trundle and Staircase, Gray(OLD SKU:LT000268AAE)</t>
  </si>
  <si>
    <t xml:space="preserve">W1143P369105</t>
  </si>
  <si>
    <t xml:space="preserve">W26.4 inch  Wider Seat Office Chair,Artificial rabbit hair Home Office Chair with Metal Base,Adjustable Desk Chair Swivel Office Chair,Vanity Chair(Cream)</t>
  </si>
  <si>
    <t xml:space="preserve">W1143P369104</t>
  </si>
  <si>
    <t xml:space="preserve">W26.4 inch Wider seat Office Chair,Artificial rabbit hair Home Office Chair with Metal Base,Adjustable Desk Chair Swivel Office Chair,Vanity Chair(Pink),SW1875PK</t>
  </si>
  <si>
    <t xml:space="preserve">W1143P369103</t>
  </si>
  <si>
    <t xml:space="preserve">W26.4 inch Wider seat Office Chair,Artificial rabbit hair Home Office Chair with Metal Base,Adjustable Desk Chair Swivel Office Chair,Vanity Chair(Violet)</t>
  </si>
  <si>
    <t xml:space="preserve">24 Inch Bathroom Vanity with Sink, White Freestanding Bathroom Cabinet with Flip Drawer, Adjustable Shelf, Solid Rubberwood Frame, MDF Panels &amp; Metal Handles</t>
  </si>
  <si>
    <t xml:space="preserve">30" Bathroom Vanity with Sink, Green Freestanding Bathroom Cabinet with Flip Drawer &amp; Adjustable Shelf, Solid Rubberwood Frame, MDF Panels &amp; Metal Handles</t>
  </si>
  <si>
    <t xml:space="preserve">30" Bathroom Vanity with Sink, Black Freestanding Bathroom Cabinet with Flip Drawer &amp; Adjustable Shelf, Solid Rubberwood Frame, MDF Panels &amp; Metal Handles</t>
  </si>
  <si>
    <t xml:space="preserve">24 Inch Bathroom Vanity with Sink, Green Freestanding Bathroom Cabinet with Flip Drawer, Adjustable Shelf, Solid Rubberwood Frame, MDF Panels &amp; Metal Handles</t>
  </si>
  <si>
    <t xml:space="preserve">30" Bathroom Vanity with Sink, White Freestanding Bathroom Cabinet with Flip Drawer &amp; Adjustable Shelf, Solid Rubberwood Frame, MDF Panels &amp; Metal Handles</t>
  </si>
  <si>
    <t xml:space="preserve">24 Inch Bathroom Vanity with Sink, Grey Blue Freestanding Bathroom Cabinet with Flip Drawer, Adjustable Shelf, Solid Rubberwood Frame, MDF Panels &amp; Metal Handles</t>
  </si>
  <si>
    <t xml:space="preserve">30" Bathroom Vanity with Sink, Grey Blue Freestanding Bathroom Cabinet with Flip Drawer &amp; Adjustable Shelf, Solid Rubberwood Frame, MDF Panels &amp; Metal Handles</t>
  </si>
  <si>
    <t xml:space="preserve">24 Inch Bathroom Vanity with Sink, Black Freestanding Bathroom Cabinet with Flip Drawer, Adjustable Shelf, Solid Rubberwood Frame, MDF Panels &amp; Metal Handles</t>
  </si>
  <si>
    <t xml:space="preserve">36" Bathroom Vanity with Sink, Blue Grey Solid Wood Bathroom Cabinet with Flip Drawer, 3 Drawers &amp; 2 Doors, Elegant Design with Golden Metal Handles, Modern MDF Vanity for Bathroom Storage</t>
  </si>
  <si>
    <t xml:space="preserve">36" Bathroom Vanity with Sink, White Solid Wood Bathroom Cabinet with Flip Drawer, 3 Drawers &amp; 2 Doors, Elegant Design with Black Metal Handles, Modern MDF Vanity for Bathroom Storage</t>
  </si>
  <si>
    <t xml:space="preserve">36" Bathroom Vanity with Sink, Freestanding Bathroom Cabinet with Ceramic Basin, Flip Drawer, Adjustable Shelf, Rubberwood Frame &amp; MDF Panels, Metal Handles, Green Painted Finish</t>
  </si>
  <si>
    <t xml:space="preserve">36" Bathroom Vanity with Sink, Freestanding Bathroom Cabinet with Ceramic Basin, Flip Drawer, Adjustable Shelf, Rubberwood Frame &amp; MDF Panels, Metal Handles, Black Painted Finish</t>
  </si>
  <si>
    <t xml:space="preserve">36" Bathroom Vanity with Sink, Freestanding Bathroom Cabinet with Ceramic Basin, Flip Drawer, Adjustable Shelf, Rubberwood Frame &amp; MDF Panels, Metal Handles, White Painted Finish</t>
  </si>
  <si>
    <t xml:space="preserve">24-Inch Bathroom Vanity with Sink, Solid Wood and MDF Cabinet with One Flip Drawer, Two Standard Drawers, and Adjustable Shelf, Freestanding Green Vanity for Bathroom Storage</t>
  </si>
  <si>
    <t xml:space="preserve">24-Inch Bathroom Vanity with Sink, Solid Wood and MDF Cabinet with One Flip Drawer, Two Standard Drawers, and Adjustable Shelf, Freestanding Black Vanity for Bathroom Storage</t>
  </si>
  <si>
    <t xml:space="preserve">36-Inch Bathroom Vanity with Ceramic Sink Top, Solid Wood Frame and MDF Cabinet, Flip Drawer Design with Adjustable Shelf and Metal Handles, Freestanding Bathroom Storage Cabinet (Faucet Not Included)</t>
  </si>
  <si>
    <t xml:space="preserve">36-Inch Green Bathroom Vanity with Sink, Modern MDF and Rubberwood Cabinet with 3 Drawers and Adjustable Shelf, Freestanding Vanity for Bathroom Storage and Organization</t>
  </si>
  <si>
    <t xml:space="preserve">36-Inch Blue Gray Bathroom Vanity with Sink, Modern MDF and Rubberwood Cabinet with 3 Drawers and Adjustable Shelf, Freestanding Vanity for Bathroom Storage and Organization</t>
  </si>
  <si>
    <t xml:space="preserve">36-Inch Black Bathroom Vanity with Sink, Modern MDF and Rubberwood Cabinet with 3 Drawers and Adjustable Shelf, Freestanding Vanity for Bathroom Storage and Organization</t>
  </si>
  <si>
    <t xml:space="preserve">Meditation Chair Plus, Cross Legged Chair with Wheels, ADHD Chair, Criss Cross Desk Chair with Lumbar Support and Adjustable Stool, Flexible Design for Fidgety Sitters, Black PU</t>
  </si>
  <si>
    <t xml:space="preserve">Meditation Chair Plus, Cross Legged Chair with Wheels, ADHD Chair, Criss Cross Desk Chair with Lumbar Support and Adjustable Stool, Flexible Design for Fidgety Sitters, Ivory</t>
  </si>
  <si>
    <t xml:space="preserve">Meditation Chair Plus, Cross Legged Chair with Wheels, ADHD Chair, Criss Cross Desk Chair with Lumbar Support and Adjustable Stool, Flexible Design for Fidgety Sitters, Pink</t>
  </si>
  <si>
    <t xml:space="preserve">W2593S00047</t>
  </si>
  <si>
    <t xml:space="preserve">Full Size Loft Bed with Staircase and Wardrobe, Metal Loft Bed with Desk, Storage Shelves, LED Lights and Charge Station,Black(Expect Arrival Date 2025/12/15)</t>
  </si>
  <si>
    <t xml:space="preserve">W2593S00046</t>
  </si>
  <si>
    <t xml:space="preserve">Full Size Loft Bed with Staircase and Wardrobe, Metal Loft Bed with Desk, Storage Shelves, LED Lights and Charge Station,White(Expect Arrival Date 2025/12/15)</t>
  </si>
  <si>
    <t xml:space="preserve">W2593S00045</t>
  </si>
  <si>
    <t xml:space="preserve">Full Size Loft Bed with Staircase and Wardrobe, Metal Loft Bed with Desk, Storage Shelves, LED Lights and Charge Station, Pink(Expect Arrival Date 2025/12/15)</t>
  </si>
  <si>
    <t xml:space="preserve">Queen Size Murphy Bed with Large Drawers and USB,Brushed Espresso</t>
  </si>
  <si>
    <t xml:space="preserve">Queen Size Murphy Bed with Large Drawers and USB,Brushed White</t>
  </si>
  <si>
    <t xml:space="preserve">Queen Size Murphy Bed with Large Drawers and USB,Brushed Gray</t>
  </si>
  <si>
    <t xml:space="preserve">Full Size Murphy Bed with Large Drawers,White</t>
  </si>
  <si>
    <t xml:space="preserve">GX000309AAK</t>
  </si>
  <si>
    <t xml:space="preserve">Twin over Twin &amp; Twin Bunk Bed with Built-in Staircase and Storage Drawer,White</t>
  </si>
  <si>
    <t xml:space="preserve">N7090004020E</t>
  </si>
  <si>
    <t xml:space="preserve">Twin over Full Bunk Bed with Drawers, Convertible Beds, Gray</t>
  </si>
  <si>
    <t xml:space="preserve">30-Inch Black Bathroom Vanity with Sink, Modern MDF and Rubberwood Cabinet with 3 Drawers and Adjustable Shelf, Freestanding Vanity for Bathroom Storage and Organization</t>
  </si>
  <si>
    <t xml:space="preserve">30-Inch Green Bathroom Vanity with Sink, Modern MDF and Rubberwood Cabinet with 3 Drawers and Adjustable Shelf, Freestanding Vanity for Bathroom Storage and Organization</t>
  </si>
  <si>
    <t xml:space="preserve">30-Inch White Bathroom Vanity with Sink, Modern MDF and Rubberwood Cabinet with 3 Drawers and Adjustable Shelf, Freestanding Vanity for Bathroom Storage and Organization</t>
  </si>
  <si>
    <t xml:space="preserve">30-Inch Blue Gray Bathroom Vanity with Sink, Modern MDF and Rubberwood Cabinet with 3 Drawers and Adjustable Shelf, Freestanding Vanity for Bathroom Storage and Organization</t>
  </si>
  <si>
    <t xml:space="preserve">N7090004022K</t>
  </si>
  <si>
    <t xml:space="preserve">Wood Full Size Gaming Loft Bed with Desk, Storage Shelves, LED and Charging Station, White</t>
  </si>
  <si>
    <t xml:space="preserve">N7090004022B</t>
  </si>
  <si>
    <t xml:space="preserve">Wood Full Size Gaming Loft Bed with Desk, Storage Shelves, LED and Charging Station, Black</t>
  </si>
  <si>
    <t xml:space="preserve">N7090000611D</t>
  </si>
  <si>
    <t xml:space="preserve">Full XL Size Upholstered Daybed with Trundle and LED, Brown</t>
  </si>
  <si>
    <t xml:space="preserve">N7090000611B</t>
  </si>
  <si>
    <t xml:space="preserve">Full XL Size Upholstered Daybed with Trundle and LED, Black</t>
  </si>
  <si>
    <t xml:space="preserve">N7090000734E</t>
  </si>
  <si>
    <t xml:space="preserve">Twin over Twin House Bunk Bed with Fence and Door, Gray(Old SKU:WF313047AAE)</t>
  </si>
  <si>
    <t xml:space="preserve">N7090000734K</t>
  </si>
  <si>
    <t xml:space="preserve">Twin over Twin House Bunk Bed with Fence and Door, White(Old SKU:WF313047AAK)</t>
  </si>
  <si>
    <t xml:space="preserve">Full Size Daybed with Storage Shelves,Drawers,Trundle,Charging Station,LED Light,Desk and Cabinet,White</t>
  </si>
  <si>
    <t xml:space="preserve">Full Size Daybed with Storage Shelves,Drawers,Trundle,Charging Station,LED Light,Desk and Cabinet,Gray</t>
  </si>
  <si>
    <t xml:space="preserve">full Size Floor Bed with Door,Solid Wood Platform Bed Frame with Fence,Suitable for children,Pine Wood,White</t>
  </si>
  <si>
    <t xml:space="preserve">W495123237</t>
  </si>
  <si>
    <t xml:space="preserve">Twin Size Floor Bed with Door,Solid Wood Platform Bed Frame with Fence,Suitable for children,Pine Wood,White</t>
  </si>
  <si>
    <t xml:space="preserve">W495123238</t>
  </si>
  <si>
    <t xml:space="preserve">Twin Size Floor Bed with Door,Solid Wood Platform Bed Frame with Fence,Suitable for children,Pine Wood,Gray</t>
  </si>
  <si>
    <t xml:space="preserve">N733S369048G</t>
  </si>
  <si>
    <t xml:space="preserve">3-Pieces Bedroom Sets Full Size Farmhouse Platform Bed with Double Sliding Door Storage Headboard and Charging Station, Storage Nightstand and Dresser, Antique Gray(Old SKU HL000091AAG)</t>
  </si>
  <si>
    <t xml:space="preserve">N733S369037K</t>
  </si>
  <si>
    <t xml:space="preserve">3-Pieces Bedroom Sets Queen Size  Farmhouse Platform Bed with Double Sliding Door Storage Headboard, Storage Nightstand and Dresser, White+Brown(Old SKU HL000092AAK)</t>
  </si>
  <si>
    <t xml:space="preserve">N733S369037M</t>
  </si>
  <si>
    <t xml:space="preserve">3-Pieces Bedroom Sets Queen Size Farmhouse Platform Bed with Double Sliding Door Storage Headboard and Charging Station, Storage Nightstand and Dresser, Natural</t>
  </si>
  <si>
    <t xml:space="preserve">N733S369048K</t>
  </si>
  <si>
    <t xml:space="preserve">3-Pieces Bedroom Sets Full Size Farmhouse Platform Bed with Double Sliding Door Storage Headboard and Charging Station, Storage Nightstand and Dresser, White+Brown(Old SKU HL000091AAK)</t>
  </si>
  <si>
    <t xml:space="preserve">N733S369048M</t>
  </si>
  <si>
    <t xml:space="preserve">3-Pieces Bedroom Sets Full Size Farmhouse Platform Bed with Double Sliding Door Storage Headboard and Charging Station, Storage Nightstand and Dresser, Natural</t>
  </si>
  <si>
    <t xml:space="preserve">N733S369037G</t>
  </si>
  <si>
    <t xml:space="preserve">3-Pieces Bedroom Sets Queen Size Farmhouse Platform Bed with Double Sliding Door Storage Headboard and Charging Station, Storage Nightstand and Dresser, Antique Gray(Old SKU HL000092AAG)</t>
  </si>
  <si>
    <t xml:space="preserve">W1550P317447</t>
  </si>
  <si>
    <t xml:space="preserve">63-Inch Long Console Table, Wooden Rectangular Sofa Table Behind The Couch, Farmhouse Entryway Table for Entrance, Hallway, Living Room (Natural)Vintage Brown</t>
  </si>
  <si>
    <t xml:space="preserve">W1550</t>
  </si>
  <si>
    <t xml:space="preserve">LIKE IT</t>
  </si>
  <si>
    <t xml:space="preserve">Farmhouse Queen Size Bed Frame with Storage Headboard,Charging Station &amp; LED Lights,White</t>
  </si>
  <si>
    <t xml:space="preserve">Farmhouse Full Size Bed Frame with Storage Headboard,Charging Station &amp; LED Lights,White</t>
  </si>
  <si>
    <t xml:space="preserve">Farmhouse Queen Size Bed Frame with Storage Headboard and Drawers,Charging Station &amp; LED Lights,Brown</t>
  </si>
  <si>
    <t xml:space="preserve">Farmhouse Full Size Bed Frame with Storage Headboard,Charging Station &amp; LED Lights,Brown</t>
  </si>
  <si>
    <t xml:space="preserve">Farmhouse Queen Size Bed Frame with Storage Headboard and Drawers,Charging Station &amp; LED Lights,White</t>
  </si>
  <si>
    <t xml:space="preserve">Farmhouse Full Size Bed Frame with Storage Headboard and Drawers,Charging Station &amp; LED Lights,White</t>
  </si>
  <si>
    <t xml:space="preserve">W1670P357170</t>
  </si>
  <si>
    <t xml:space="preserve">Corner Bed Frame Twin Size with Bookcase and 2 Underbed Storage Drawers, Modern Twin Bed with LED Light and Charging Station, Black</t>
  </si>
  <si>
    <t xml:space="preserve">W1670P357171</t>
  </si>
  <si>
    <t xml:space="preserve">Corner Bed Frame Full Size with Bookcase and 2 Underbed Storage Drawers, Modern Full Bed with LED Light and Charging Station, Black</t>
  </si>
  <si>
    <t xml:space="preserve">Full Size Bed Frame with Headboard, Vintage Wooden Bed Frame with Slats Support, Platform Full Bed Frame, No Box Spring Needed, Easy Assembly, White</t>
  </si>
  <si>
    <t xml:space="preserve">Full Size Bed Frame with Headboard, Vintage Wooden Bed Frame with Slats Support, Platform Full Bed Frame, No Box Spring Needed, Easy Assembly, Espresso</t>
  </si>
  <si>
    <t xml:space="preserve">Bed Frame Queen Size with Headboard, Vintage Queen Bed Frame with Slats Support, Wooden Platform Queen Bed, No Box Spring Needed, Easy Assembly, White</t>
  </si>
  <si>
    <t xml:space="preserve">Bed Frame Queen Size with Headboard, Vintage Queen Bed Frame with Slats Support, Wooden Platform Queen Bed, No Box Spring Needed, Easy Assembly, Espresso</t>
  </si>
  <si>
    <t xml:space="preserve">N733S337609K</t>
  </si>
  <si>
    <t xml:space="preserve">Twin Size House Bed with Sofa, Kids Platform Bed with Two Drawers and Storage Shelf, White (Old SKU:HL000065AAK)</t>
  </si>
  <si>
    <t xml:space="preserve">N733S337609E</t>
  </si>
  <si>
    <t xml:space="preserve">Twin Size House Bed with Sofa, Kids Platform Bed with Two Drawers and Storage Shelf, Gray (Old SKU:HL000065AAE)</t>
  </si>
  <si>
    <t xml:space="preserve">Farmhouse Queen Size Bed Frame with Storage Headboard and Drawers,Charging Station &amp; LED Lights,Natural</t>
  </si>
  <si>
    <t xml:space="preserve">Farmhouse Full Size Bed Frame with Storage Headboard and Drawers,Charging Station &amp; LED Lights,Natural</t>
  </si>
  <si>
    <t xml:space="preserve">Kids Twin Low Loft Bed - Convertible to Bunk Bed, Solid Wood Modern Bed Frame with LED Strip Lighting, OAK.</t>
  </si>
  <si>
    <t xml:space="preserve">Kids Twin Low Loft Bed - Convertible to Bunk Bed, Solid Wood Modern Bed Frame with LED Strip Lighting, White.</t>
  </si>
  <si>
    <t xml:space="preserve">King Size Wood LED Canopy Bed ,Canopy Platform bed With Support Slats, No Box Spring Needed, White(OLD SKU: N820S00007K)</t>
  </si>
  <si>
    <t xml:space="preserve">Queen Size Wood LED Canopy Bed ,Canopy Platform bed With Support Slats, No Box Spring Needed, White(OLD SKU: N820S00006K)</t>
  </si>
  <si>
    <t xml:space="preserve">N721S000053P</t>
  </si>
  <si>
    <t xml:space="preserve">[Assembly Video] Wooden TV Stand &amp; Coffee Table Set with Fluted Sliding Doors for TVs up to 75", Golden Handles Media Console with Cable hole, Farmhouse Round Center Table for Living Room, Walnut</t>
  </si>
  <si>
    <t xml:space="preserve">N721P351940P</t>
  </si>
  <si>
    <t xml:space="preserve">[Assembly Video] Mid-Century Coffee Table Set with Sliding Tambour Door, Round Fluted End Table With Storage, Golden Handle Tall &amp; Low Side Table with Wooden Finish for Living Room, Set of Two, Walnut</t>
  </si>
  <si>
    <t xml:space="preserve">N721P351937D</t>
  </si>
  <si>
    <t xml:space="preserve">[Assembly Video] Farmhouse Wooden TV Stand with Sliding Tambour Door for TVs up to 75", Fluted Media Console with Adjustable Storage, Golden Handle TV Cabinet with Cable holes for Living Room, Natural</t>
  </si>
  <si>
    <t xml:space="preserve">N721P351940D</t>
  </si>
  <si>
    <t xml:space="preserve">[Assembly Video]Mid-Century Coffee Table Set with Sliding Tambour Door, Round Fluted End Table With Storage, Golden Handle Tall &amp; Low Side Table with Wooden Finish for Living Room, Set of Two ,Natural</t>
  </si>
  <si>
    <t xml:space="preserve">N721P351937P</t>
  </si>
  <si>
    <t xml:space="preserve">[Assembly Video] Farmhouse Wooden TV Stand with Sliding Tambour Door for TVs up to 75", Fluted Media Console with Adjustable Storage, Golden Handle TV Cabinet with Cable holes for Living Room, Walnut</t>
  </si>
  <si>
    <t xml:space="preserve">N721S000053B</t>
  </si>
  <si>
    <t xml:space="preserve">[Assembly Video] Wooden TV Stand &amp; Coffee Table Set with Fluted Sliding Doors for TVs up to 75", Golden Handles Media Console with Cable hole, Farmhouse Round Center Table for Living Room, Black</t>
  </si>
  <si>
    <t xml:space="preserve">N721P351940B</t>
  </si>
  <si>
    <t xml:space="preserve">[Assembly Video] Mid-Century Coffee Table Set with Sliding Tambour Door, Round Fluted End Table With Storage, Golden Handle Tall &amp; Low Side Table with Wooden Finish for Living Room, Set of Two, Black</t>
  </si>
  <si>
    <t xml:space="preserve">N721S000053D</t>
  </si>
  <si>
    <t xml:space="preserve">[Assembly Video]Wooden TV Stand &amp; Coffee Table Set with Fluted Sliding Door for TVs up to 75", Golden Handles Media Console with Cable hole, Farmhouse Round Center Table for Living Room, Natural, Teak</t>
  </si>
  <si>
    <t xml:space="preserve">N721P351937B</t>
  </si>
  <si>
    <t xml:space="preserve">[Assembly Video] Farmhouse Wooden TV Stand with Sliding Tambour Door for TVs up to 75", Fluted Media Console with Adjustable Storage, Golden Handle TV Cabinet with Cable holes for Living Room, Black</t>
  </si>
  <si>
    <t xml:space="preserve">N721S000049L</t>
  </si>
  <si>
    <t xml:space="preserve">Farmhouse TV Stand &amp; Coffee Table Set with Charging Station, Oval Fluted Media Console with Sliding Doors for TVs up to 80", Mid-Century Center Table for Living Room, Natural (NEW SKU: N721S000049L-1)</t>
  </si>
  <si>
    <t xml:space="preserve">N721P297567L</t>
  </si>
  <si>
    <t xml:space="preserve">[Assembly Video]Wooden Fluted TV Stand with Charging Station for TV up to 80", Mid-Century Media Console with Sliding Tambour Door, Farmhouse TV Cabinet for Living Room, Natural (NEW SKU:N721P428444L)</t>
  </si>
  <si>
    <t xml:space="preserve">N721P297572L</t>
  </si>
  <si>
    <t xml:space="preserve">42.5"W Wooden Oval Fluted Coffee Table with Charging Station, Mid-Century Center Table with Sliding Tambour Door,Farmhouse Cocktail Table for Living Room, Natural/Teak (NEW SKU: N721P444658L)</t>
  </si>
  <si>
    <t xml:space="preserve">29.5'' Storage Benches, End of Bed Bench with Button-Tufted, Fabric Upholstered Storage Ottoman, Window Bench with Fringe, Shoe Cabinet Bench, Footboard Bench for Bedroom, Entryway, Cloakroom,Orange</t>
  </si>
  <si>
    <t xml:space="preserve">29.5'' Storage Benches, End of Bed Bench with Button-Tufted, Fabric Upholstered Storage Ottoman, Window Bench with Fringe, Shoe Cabinet Bench, Footboard Bench for Bedroom, Entryway, Cloakroom,Blue</t>
  </si>
  <si>
    <t xml:space="preserve">29.5'' Storage Benches, End of Bed Bench with Button-Tufted, Fabric Upholstered Storage Ottoman, Window Bench with Fringe, Shoe Cabinet Bench, Footboard Bench for Bedroom, Entryway, Cloakroom,Grey</t>
  </si>
  <si>
    <t xml:space="preserve">Twin Size Bed For Kids, Wood Twin Platform Bed with Headboard and Footboard,Blue (Expect Arrival Date 2025/11/12)</t>
  </si>
  <si>
    <t xml:space="preserve">Twin Size Bed For Kids, Wood Twin Platform Bed with Headboard and Footboard,Pink(Expect Arrival Date 2025/11/12)</t>
  </si>
  <si>
    <t xml:space="preserve">Twin Size Bed For Kids, Wood Twin Platform Bed with Headboard and Footboard,White(Expect Arrival Date 2025/11/12)</t>
  </si>
  <si>
    <t xml:space="preserve">Full Size Bed For Kids, Wood Full Platform Bed with Headboard and Footboard,White(Expect Arrival Date 2025/11/12)</t>
  </si>
  <si>
    <t xml:space="preserve">Full Size Bed For Kids, Wood Full Platform Bed with Headboard and Footboard, Pink (Expect Arrival Date 2025/11/12)</t>
  </si>
  <si>
    <t xml:space="preserve">Full Size Bed For Kids, Wood Full Platform Bed with Headboard and Footboard, Blue(Expect Arrival Date 2025/11/12)</t>
  </si>
  <si>
    <t xml:space="preserve">King Size Leather Upholstered Bed Frame, Modern Bed Frame with Wingback Head board, Upholstered Platform Bed with Wavy Footboard, No Spring Box Needed, Dark Green</t>
  </si>
  <si>
    <t xml:space="preserve">King Size Leather Upholstered Bed Frame, Modern Bed Frame with Wingback Head board, Upholstered Platform Bed with Wavy Footboard, No Spring Box Needed, Black</t>
  </si>
  <si>
    <t xml:space="preserve">King Size Leather Upholstered Bed Frame, Modern Bed Frame with Wingback Head board, Upholstered Platform Bed with Wavy Footboard, No Spring Box Needed, Antique Blue</t>
  </si>
  <si>
    <t xml:space="preserve">Queen Size Leather Upholstered Bed Frame, Modern Bed Frame with Wingback Head board, Upholstered Platform Bed with Wavy Footboard, No Spring Box Needed, Antique Blue</t>
  </si>
  <si>
    <t xml:space="preserve">Queen Size Leather Upholstered Bed Frame, Modern Bed Frame with Wingback Head board, Upholstered Platform Bed with Wavy Footboard, No Spring Box Needed, Black</t>
  </si>
  <si>
    <t xml:space="preserve">Queen Size Leather Upholstered Bed Frame, Modern Bed Frame with Wingback Head board, Upholstered Platform Bed with Wavy Footboard, No Spring Box Needed, Dark Green</t>
  </si>
  <si>
    <t xml:space="preserve">Kira Indoor Upholstered Bar Stool, Dark Brown Faux Leather with Metal Frame, Set of 2</t>
  </si>
  <si>
    <t xml:space="preserve">Kira Indoor Upholstered Bar Stool, Beige Fabric with Metal Frame, Set of 2</t>
  </si>
  <si>
    <t xml:space="preserve">Nesting Coffee Table Set of 2 Round Wooden Coffee Tables Circle Modern Table for Living Room Bedroom Accent End Side Table</t>
  </si>
  <si>
    <t xml:space="preserve">2026-05-25 08:59</t>
  </si>
  <si>
    <t xml:space="preserve">Round Wood Coffee Table for Living Room for Small Space Apartment and No Need Assembly</t>
  </si>
  <si>
    <t xml:space="preserve">Beige Nesting Coffee Table Set of 2 Modern Drum Side Table End Table Wave Stripe Round Coffee Table for Living Room</t>
  </si>
  <si>
    <t xml:space="preserve">Low Twin Over Twin Bunk Bed, Floor Bunk Bed with Ladder, Solid Wood Twin Bunk Bed for Kids &amp; Juniors, Natural(Expect Arrival Date 2025/11/25)</t>
  </si>
  <si>
    <t xml:space="preserve">Low Twin Over Twin Bunk Bed, Floor Bunk Bed with Ladder, Solid Wood Twin Bunk Bed for Kids &amp; Juniors, Pink(Expect Arrival Date 2025/11/25)</t>
  </si>
  <si>
    <t xml:space="preserve">Low Twin Over Twin Bunk Bed, Floor Bunk Bed with Ladder, Solid Wood Twin Bunk Bed for Kids &amp; Juniors, White(Expect Arrival Date 2025/11/25)</t>
  </si>
  <si>
    <t xml:space="preserve">Low Twin Over Twin Bunk Bed, Floor Bunk Bed with Ladder, Solid Wood Twin Bunk Bed for Kids &amp; Juniors, Grey(Expect Arrival Date 2025/11/25)</t>
  </si>
  <si>
    <t xml:space="preserve">W2700P303417</t>
  </si>
  <si>
    <t xml:space="preserve">Portable Nail Art Table w/ LED Mirror, Bluetooth, Lockable Drawers, Telescopic Pole - Folding Manicure Station for Salons (Black Gold)</t>
  </si>
  <si>
    <t xml:space="preserve">W2700P303416</t>
  </si>
  <si>
    <t xml:space="preserve">Portable Nail Art Table w/ LED Mirror, Bluetooth, Lockable Drawers, Telescopic Pole - Folding Manicure Station for Salons  (Pink)</t>
  </si>
  <si>
    <t xml:space="preserve">W2700P303415</t>
  </si>
  <si>
    <t xml:space="preserve">Portable Nail Art Table w/ LED Mirror, Bluetooth, Lockable Drawers, Telescopic Pole - Folding Manicure Station for Salons (Black)</t>
  </si>
  <si>
    <t xml:space="preserve">Oversized Oval Upholstered Bean Bag Sofa, Lazy Sofa with 3 Large Pillows and 2 Small Pillows, Wrap Around Backrest for Adults, Chenille Fabric Lazy Floor Bean Bag Sofa</t>
  </si>
  <si>
    <t xml:space="preserve">W395</t>
  </si>
  <si>
    <t xml:space="preserve">COOLMORE W-395</t>
  </si>
  <si>
    <t xml:space="preserve">2026-07-31 22:59</t>
  </si>
  <si>
    <t xml:space="preserve">W1820P369889</t>
  </si>
  <si>
    <t xml:space="preserve">Full Size Floor Bed with Slats, Montessori Floor Bed with Fence and Door, Kids Montessori Bed Full Size, Wood Montessori Floor Bed for Kids, Girls, Boys,Oak</t>
  </si>
  <si>
    <t xml:space="preserve">W1820P349301</t>
  </si>
  <si>
    <t xml:space="preserve">Full Size Floor Bed with Slats, Montessori Floor Bed with Fence and Door, Kids Montessori Bed Full Size, Wood Montessori Floor Bed for Kids, Girls, Boys(White)</t>
  </si>
  <si>
    <t xml:space="preserve">W1820P349300</t>
  </si>
  <si>
    <t xml:space="preserve">Twin Size Floor Bed with Slats, Montessori Floor Bed with Fence and Door, Kids Montessori Bed Twin Size, Wood Montessori Floor Bed for Kids, Girls, Boys,Oak.</t>
  </si>
  <si>
    <t xml:space="preserve">N775P277442W</t>
  </si>
  <si>
    <t xml:space="preserve">Renee Indoor Wooden Upholstered Barstool, Walnut Finished and White Upholstery, Set of 2</t>
  </si>
  <si>
    <t xml:space="preserve">Nesting Coffee Table Set of 2 Round Wooden Coffee Tables Circle Modern Table for Small Space Living Room Bedroom Accent End Side Table</t>
  </si>
  <si>
    <t xml:space="preserve">W3081P315308</t>
  </si>
  <si>
    <t xml:space="preserve">30.51 inch Coffee table Wooden Octagonal-Shaped for Living Room Walnut Suitable for Bedroom, Living Room, Office</t>
  </si>
  <si>
    <t xml:space="preserve">Folding Desk with Storage, Space-Saving Foldable Computer Desk for Small Spaces, Writing Study Table for Home Office, Bedroom, Dorm, Apartment</t>
  </si>
  <si>
    <t xml:space="preserve">Computer Desk with glass door for Home Office or Study desk,  Bookshelf &amp; Hutch, Computer Desk with 90 Degree Rotating Desktop,Large Working Space</t>
  </si>
  <si>
    <t xml:space="preserve">L-Shaped Corner Computer Desk  for Home Office or Study desk, Study Modern Style Table with Drawers, Bookshelf &amp; Hutch, 2-in-1 L-Shaped Design, Large Working Space</t>
  </si>
  <si>
    <t xml:space="preserve">LT000288AAG</t>
  </si>
  <si>
    <t xml:space="preserve">Full Size Wood Loft Bed with Height-adjustable Desk,Drawers,Storage Compartments,Hanging Rod and RGB Lights,Green</t>
  </si>
  <si>
    <t xml:space="preserve">LT000288AAC</t>
  </si>
  <si>
    <t xml:space="preserve">Full Size Wood Loft Bed with Height-adjustable Desk,Drawers,Storage Compartments,Hanging Rod and RGB Lights,Blue</t>
  </si>
  <si>
    <t xml:space="preserve">LT000288AAR</t>
  </si>
  <si>
    <t xml:space="preserve">Full Size Wood Loft Bed with Height-adjustable Desk,Drawers,Storage Compartments,Hanging Rod and RGB Lights,Red</t>
  </si>
  <si>
    <t xml:space="preserve">Auch Indoor Armchair Style Bean Bag, Beige</t>
  </si>
  <si>
    <t xml:space="preserve">W504P314947</t>
  </si>
  <si>
    <t xml:space="preserve">W2593P367051</t>
  </si>
  <si>
    <t xml:space="preserve">Twin Size Wood Platform Bed for Kids, Wood Low Profile Twin Bed with Rails for Girls and Boys, Natural (Patented Design, Old SKU W2593P190150)</t>
  </si>
  <si>
    <t xml:space="preserve">Albi Indoor Cozy Armchair-Style Bean Bag, Beige</t>
  </si>
  <si>
    <t xml:space="preserve">Full Size Wood Platform Bed for Kids, Wood Low Profile Full Bed with Rails for Girls and Boys, Natural (Patented Design, Old SKU W2593P233781)</t>
  </si>
  <si>
    <t xml:space="preserve">110.25x67'' Modern Upholstered L-Shape Sectional Sofa Couch, Modular Compressed Sofa with Free Combination for Living Room Bedroom, Melange Velvet, Green</t>
  </si>
  <si>
    <t xml:space="preserve">110.25x67'' Modern Upholstered L-Shape Sectional Sofa Couch, Modular Compressed Sofa with Free Combination for Living Room Bedroom, Melange Velvet, Black</t>
  </si>
  <si>
    <t xml:space="preserve">110.25x67'' Modern Upholstered L-Shape Sectional Sofa Couch, Modular Compressed Sofa with Free Combination for Living Room Bedroom, Melange Velvet, Grey</t>
  </si>
  <si>
    <t xml:space="preserve">King Size Bed With Tall Headboard, And  Footboard, USB Charging Station, Pinewood Bed with Strengthened Bed Frame,White</t>
  </si>
  <si>
    <t xml:space="preserve">King Size Bed With Tall Headboard, And  Footboard, USB Charging Station, Pinewood Bed with Strengthened Bed Frame ,Rich Brown</t>
  </si>
  <si>
    <t xml:space="preserve">Modern Minimalist Chenille Fabric Chaise Lounge Recliner Single Sofa Living Room Bedroom Rest Chair Wooden Sofa Legs with Comfortable Backrest and Armrests Side Pockets for Storage Suitable for Office</t>
  </si>
  <si>
    <t xml:space="preserve">Full Size Loft Bed with Desk &amp; Open Shelves, Heavy Duty Metal Bed Frame with Safety Guardrails &amp; Ladder, Loft Beds with Vintage Wood Finish L-Shaped Desk, Black</t>
  </si>
  <si>
    <t xml:space="preserve">W2904</t>
  </si>
  <si>
    <t xml:space="preserve">Ken Furniture</t>
  </si>
  <si>
    <t xml:space="preserve">2026-07-04 23:59</t>
  </si>
  <si>
    <t xml:space="preserve">King Size Velvet Bed Frames, Upholstered Platform Bed with Curved Tufted Headboard, Soft Square Corners, Olive Green</t>
  </si>
  <si>
    <t xml:space="preserve">King Size Boucle Bed Frames, Upholstered Platform Bed with Curved Tufted Headboard, Soft Square Corners, Beige</t>
  </si>
  <si>
    <t xml:space="preserve">Queen Size Bed Frame, Platform Bed Frame with Charging Station, Upholstered Storage Headboard &amp; Footboard Metal Slats Supports Mattress Foundation, No Box Spring Needed, Beige(No Drawers)</t>
  </si>
  <si>
    <t xml:space="preserve">2026-05-29 23:59</t>
  </si>
  <si>
    <t xml:space="preserve">King Size Bed Frame, Platform Bed Frame with Charging Station, Upholstered Storage Headboard &amp; Footboard Metal Slats Supports Mattress Foundation, No Box Spring Needed, Beige(No Drawers)</t>
  </si>
  <si>
    <t xml:space="preserve">36 Inch Bathroom Vanity with Ceramic Sink Top, Solid Wood Frame, MDF &amp; Poplar Cabinet, Flip Drawers, Adjustable Shelf, and Zinc Alloy Handles, Freestanding Storage Cabinet (Faucet Not Included)</t>
  </si>
  <si>
    <t xml:space="preserve">36 Inch Bathroom Vanity with Sink, Cabinet with 4 Drawers, Soft-Close Door &amp; Adjustable Shelf, Ceramic Basin, Modern Storage Vanity for Bathroom Organization, Green Finish</t>
  </si>
  <si>
    <t xml:space="preserve">36 Inch Bathroom Vanity with Sink, Cabinet with 4 Drawers, Soft-Close Door &amp; Adjustable Shelf, Ceramic Basin, Modern Storage Vanity for Bathroom Organization, Black Finish</t>
  </si>
  <si>
    <t xml:space="preserve">36 Inch Bathroom Vanity with Sink, Cabinet with 4 Drawers, Soft-Close Door &amp; Adjustable Shelf, Ceramic Basin, Modern Storage Vanity for Bathroom Organization, White Finish</t>
  </si>
  <si>
    <t xml:space="preserve">3-Color LED Vanity Mirror with Stool, Pink Dressing Table for Bedroom, 2 Drawers &amp; 5 Storage Cabinets (4 Open + 1 Hidden), Adjustable Lighting (Pink)</t>
  </si>
  <si>
    <t xml:space="preserve">3-Color LED Vanity Mirror with Stool, Dressing Table for Bedroom, 2 Drawers &amp; 5 Storage Cabinets (4 Open + 1 Hidden), Adjustable Lighting (White)</t>
  </si>
  <si>
    <t xml:space="preserve">Vanity Desk with LED Mirror Lights and Power Outlet Charging Station, Makeup Dressing Table with 3 Drawers, 7 Shelves and Storage Stool, for Girls and Women (Pink)</t>
  </si>
  <si>
    <t xml:space="preserve">Vanity Desk with LED Mirror Lights and Power Outlet Charging Station, Makeup Dressing Table with 3 Drawers, 7 Shelves and Storage Stool, for Girls and Women (White)</t>
  </si>
  <si>
    <t xml:space="preserve">T3825P387373</t>
  </si>
  <si>
    <t xml:space="preserve">Full Bed Frame with Headboard,Upholstered Platform Bed Frame Full Size with Charging Station &amp; LED Lights,Mattress Foundation with Wooden Slats Support,No Box Spring Needed,Noise Free,Easy Assembly</t>
  </si>
  <si>
    <t xml:space="preserve">T3825</t>
  </si>
  <si>
    <t xml:space="preserve">4-to-Score Giant Game Set with Mesh Bag &amp; Jumbo Connect 4, Basketball Hoop, Ring Toss &amp; Golf Games &amp; Height Adjustable for Indoor &amp; Outdoor Fun for Kids and Adults</t>
  </si>
  <si>
    <t xml:space="preserve">Bean Bag Chair with Filler, Bean Bag Sofa with Tufted Soft Stuffed Filling, Fluffy and Lazy Sofa, Comfy Cozy BeanBag Chairs with Memory Foam for Dorm, Apartment, Living Room</t>
  </si>
  <si>
    <t xml:space="preserve">W2200</t>
  </si>
  <si>
    <t xml:space="preserve">Dex Furniture</t>
  </si>
  <si>
    <t xml:space="preserve">[Video] 36" Bathroom Vanity with Sink, Ceramic Sink, 2 Tip-out Drawers, Soft Close Door Hinges, Blue Gray(same SKU: N759P223021C)</t>
  </si>
  <si>
    <t xml:space="preserve">Full Size Wood Loft Bed with Desk,Open Wardrobe,Storage Compartments and RGB Lights,Red</t>
  </si>
  <si>
    <t xml:space="preserve">Full Size Wood Loft Bed with Desk,Open Wardrobe,Storage Compartments and RGB Lights,Cloud Blue</t>
  </si>
  <si>
    <t xml:space="preserve">Full Size Wood Loft Bed with Desk,Open Wardrobe,Storage Compartments and RGB Lights,Green</t>
  </si>
  <si>
    <t xml:space="preserve">Loft Bed with Desk, Metal Loft Bed Full Size, Full Loft Bed Frame with Desk and Storage Compatible with Boys Girls Teens, Black Bedroom Bed Frame</t>
  </si>
  <si>
    <t xml:space="preserve">2026-07-13 23:59</t>
  </si>
  <si>
    <t xml:space="preserve">Loft Bed with Desk, Metal Loft Bed Twin Size, Loft Bed Frame with Desk and Storage Compatible with Boys Girls Teens, Black Bedroom Bed Frame</t>
  </si>
  <si>
    <t xml:space="preserve">Twin Over Twin Metal Bunk Bed, Low Bunk Bed with Ladder, Bed Frame,Black, Sturdy Steel Construction, Safe Design, Easy Assembly, 350lb Upper Bed Capacity, 500lb Lower Bed Capacity</t>
  </si>
  <si>
    <t xml:space="preserve">Full Size Daybed with Storage Drawers Upholstered Corner Bed with L Shaped Headboard Velvet Daybed Frame for Living Room Guest Room</t>
  </si>
  <si>
    <t xml:space="preserve">Upholstered Daybed with Storage Drawers, Wood Daybed Twin Size, with USB ports &amp; 2 storage drawers, No Box Spring Needed, Grey</t>
  </si>
  <si>
    <t xml:space="preserve">Twin Size Upholstered Daybed with Trundle and USB Charging Design, Sturdy Wood Slat Support, Wood Bed Frame for Bedroom/Guestroom/Dorm,Plush Velvet Fabric,Gray</t>
  </si>
  <si>
    <t xml:space="preserve">Twin Size Daybed with Trundle, Upholstery Daybed with LED Light ＆ Charging Station, Velvet Day Bed with Wood and Metal Frame</t>
  </si>
  <si>
    <t xml:space="preserve">Queen Size Loft Bed with Ladder, Metal Queen Loft Bed with Storage Shelves, High Loft Bed for Kids Teens, White(Expect Arrival Date 2025/12/3  Old SKU W2580P351278)</t>
  </si>
  <si>
    <t xml:space="preserve">Queen Size Loft Bed with Ladder, Metal Queen Loft Bed with Storage Shelves, High Loft Bed for Kids Teens, Black(Expect Arrival Date 2025/12/3, Old SKU W2580P353530)</t>
  </si>
  <si>
    <t xml:space="preserve">Full Size Loft Bed with Ladder, Metal Full Loft Bed with Storage Shelves, High Loft Bed for Kids Teens, White(Expect Arrival Date 2025/12/3,Old SKU W2580P351297)</t>
  </si>
  <si>
    <t xml:space="preserve">Full Size Loft Bed with Ladder, Metal Full Loft Bed with Storage Shelves, High Loft Bed for Kids Teens, Black(Expect Arrival Date 2025/11/26, Old SKU W2580P353531)</t>
  </si>
  <si>
    <t xml:space="preserve">Twin XL &amp; Twin over Twin Bunk Bed with LED, Metal Triple Bunk Beds with Charge Station for 3 Kids, Detachable Bunk Beds for Girls Boys (Old SKU W2593S00017)</t>
  </si>
  <si>
    <t xml:space="preserve">W2580S00046</t>
  </si>
  <si>
    <t xml:space="preserve">Full Loft Bed with Desk and Charging Station, Full Size Metal Loft Bed with Stairs and Light for Kids Teens,White OLD  SKU W2580S00046</t>
  </si>
  <si>
    <t xml:space="preserve">24" Bathroom Vanity with Solid Wood Frame, Flip Drawer, 2 Soft-Close Doors with Door Storage, Adjustable Shelf, and Modern Sink Cabinet</t>
  </si>
  <si>
    <t xml:space="preserve">30" Wood Bathroom Vanity with Solid Wood Frame, 2 Soft Close Doors,1 Flip Drawer, Adjustable Shelf, Modern Storage Cabinet</t>
  </si>
  <si>
    <t xml:space="preserve">Adam Twin Over Full Bunk Bed Metal Black with White Mesh Guard Rail for Kids and Adult, Low Profile and Easy Climbing with Stable Ladder</t>
  </si>
  <si>
    <t xml:space="preserve">TREXM 7-Piece Farmhouse Dining Table Set for 6 - 59.8" Rectangular Dining Table with Distressed Oak Veneer and 6 Rattan Chairs, Rustic Kitchen Furniture for Dining Room(Espresso)</t>
  </si>
  <si>
    <t xml:space="preserve">TREXM 7-Piece Farmhouse Dining Table Set for 6 - 59.8" Rectangular Dining Table with Distressed Oak Veneer and 6 Rattan Chairs, Rustic Kitchen Furniture for Dining Room(Natural)</t>
  </si>
  <si>
    <t xml:space="preserve">Modern Art Solid Wood Sideboard,59*16*35inch, Wave Relief Design, Walnut Texture, Iron Legs, Living Room Storage Cabinet</t>
  </si>
  <si>
    <t xml:space="preserve">Professional 4/4 Full-Size Violin - Premium Sound, Durable &amp; Lightweight Design with Complete Accessories, Exquisite Handcrafted Finish, Ideal Unique Gift for Musicians</t>
  </si>
  <si>
    <t xml:space="preserve">4/4 Full Size Violin for Beginners &amp; Professionals - Durable, Lightweight Design with Rich Stable Sound, Smooth Gloss Finish, Ready to Play, Unique Musical Gift Idea</t>
  </si>
  <si>
    <t xml:space="preserve">Professional 4/4 Full Size Violin Set - Durable, Lightweight Design with Stable Rich Sound, Smooth Finish &amp; Complete Accessories, Ideal Unique Gift for Musicians</t>
  </si>
  <si>
    <t xml:space="preserve">W2580S00047</t>
  </si>
  <si>
    <t xml:space="preserve">24" Bathroom Vanity with Sink, Bathroom Vanity Cabinet with One Flip Drawer and Two Drawers, Adjustable Shelf, Solid Wood and MDF, White</t>
  </si>
  <si>
    <t xml:space="preserve">20-Inch Wood Bathroom Vanity with Sink, Solid Wood Legs, Adjustable Shelf, Tilt-Out Drawer, Wood Knobs, Modern Freestanding Cabinet for Small Bathroom</t>
  </si>
  <si>
    <t xml:space="preserve">36" Bathroom Vanity with Sink, Wood Vanity Cabinet with Flip-Out Drawer, 3 Drawers, 2 Soft-Close Doors, Solid Wood &amp; MDF, Elegant Rubber Wood Handles</t>
  </si>
  <si>
    <t xml:space="preserve">24" Bathroom Vanity with Sink, Bathroom Vanity Cabinet with One Flip Drawer and Two Drawers, Adjustable Shelf, Solid Wood and MDF, Wood</t>
  </si>
  <si>
    <t xml:space="preserve">Farmhouse Bed Frame Queen Size with LED Lights and Charging Station, Wooden Queen Bed with 2 Storage Drawers, Rustic Headboard with Sliding Barn Door Storage Cabinets</t>
  </si>
  <si>
    <t xml:space="preserve">Corner Bed Frame Full Size with Bookcase and 2 Underbed Storage Drawers, Modern Full Bed with LED Light and Charging Station, Modern Daybed , Grey</t>
  </si>
  <si>
    <t xml:space="preserve">Corner Bed Frame Twin Size with Bookcase and 2 Underbed Storage Drawers, Modern Twin Bed with LED Light and Charging Station, Grey</t>
  </si>
  <si>
    <t xml:space="preserve">Loft Bed Twin Size with L-Shaped Desk, Charging Station, Twin Metal Loft Bed Frame with Fabric Drawers &amp; Shelve,  Safety Guardrail, No Box Spring Needed, Brown</t>
  </si>
  <si>
    <t xml:space="preserve">Twin size loft bed frame with storage. Easy to assemble. The slats are securely fastened to the metal frame with a buckle design and no springs are required.</t>
  </si>
  <si>
    <t xml:space="preserve">N733P307938G</t>
  </si>
  <si>
    <t xml:space="preserve">Elegant Nightstand with Metal Foot, Mirrored Bedside Table with 2 Drawers for Bedroom, Living Room, Gray (Old SKU: WF319353AAE)</t>
  </si>
  <si>
    <t xml:space="preserve">Upholstered Twin Size Daybed with Adjustable Height Pop Up Trundle Twin Bed and USB &amp; Type-C Charging Port, Day Bed Frame with 2 Side Pockets, No Box-Spring Needed, Blue</t>
  </si>
  <si>
    <t xml:space="preserve">W2580S00044</t>
  </si>
  <si>
    <t xml:space="preserve">Queen Loft Bed with Desk and Charging Station, Queen Size Metal Loft Bed with Stairs and Light for Kids Teens, Black, Patent Products</t>
  </si>
  <si>
    <t xml:space="preserve">Twin Size Floor Bed with Built-in Book Rack and Door,Natural(Old Sku:W504P143314)</t>
  </si>
  <si>
    <t xml:space="preserve">Twin Size Floor Bed with Built-in Book Rack and Door,White(Old Sku:W504P143313)</t>
  </si>
  <si>
    <t xml:space="preserve">Twin Size Floor Bed with Built-in Book Rack and Door,Grey(Old Sku:W504P143311)</t>
  </si>
  <si>
    <t xml:space="preserve">Twin size Floor Platform Bed with Built-in Book Rack,White(Old Sku:W504P143307)</t>
  </si>
  <si>
    <t xml:space="preserve">Twin size Floor Platform Bed with Built-in Book Rack,Grey(Old Sku:W504P143306)</t>
  </si>
  <si>
    <t xml:space="preserve">Twin size Floor Platform Bed with Built-in Book Rack,Natural(Old Sku:W504P143309)</t>
  </si>
  <si>
    <t xml:space="preserve">W2580S00045</t>
  </si>
  <si>
    <t xml:space="preserve">Queen Loft Bed with Desk and Charging Station, Queen Size Metal Loft Bed with Stairs and Light for Kids Teens,White(Old SKU W2580S00033)</t>
  </si>
  <si>
    <t xml:space="preserve">Montessori Floor Bed with Canopy, Full Bed Frame for Kids, House Shape Kids Bed Frame with High Railings, Wood Kids Bed with Roof, Kid Full Bed, Pink</t>
  </si>
  <si>
    <t xml:space="preserve">Montessori Floor Bed with Canopy, Full Bed Frame for Kids, House Shape Kids Bed Frame with High Railings, Wood Kids Bed with Roof, Kid Full Bed, Natural</t>
  </si>
  <si>
    <t xml:space="preserve">Montessori Floor Bed with Canopy, Full Bed Frame for Kids, House Shape Kids Bed Frame with High Railings, Wood Kids Bed with Roof, Kid Full Bed, White</t>
  </si>
  <si>
    <t xml:space="preserve">Montessori Floor Bed with Canopy, Twin Bed Frame for Kids, House Shape Kids Bed Frame with High Railings, Wood Kids Bed with Roof, Kid Twin Bed, Pink</t>
  </si>
  <si>
    <t xml:space="preserve">Montessori Floor Bed with Canopy, Twin Bed Frame for Kids, House Shape Kids Bed Frame with High Railings, Wood Kids Bed with Roof, Kid Twin Bed, Natural</t>
  </si>
  <si>
    <t xml:space="preserve">Montessori Floor Bed with Canopy, Twin Bed Frame for Kids, House Shape Kids Bed Frame with High Railings, Wood Kids Bed with Roof, Kid Twin Bed, White</t>
  </si>
  <si>
    <t xml:space="preserve">[Video] 48" Bathroom Vanity with Sink, 2 Doors and 8 Drawers, Soft Close System, Classic Design, Black</t>
  </si>
  <si>
    <t xml:space="preserve">[Video] 48" Bathroom Vanity with Sink, 2 Doors and 8 Drawers, Soft Close System, Classic Design, White</t>
  </si>
  <si>
    <t xml:space="preserve">47''Vintage Makeup Vanity with Mirror and Lights, Makeup Vanity Desk with 5 Drawers and Storage Shelf, Rattan Drawer Design, 3 Color Modes and Adjustable Brightness Dressing Table,Dark Walnut</t>
  </si>
  <si>
    <t xml:space="preserve">47''Vintage Makeup Vanity with Mirror and Lights, Makeup Vanity Desk with 5 Drawers and Storage Shelf, Rattan Drawer Design, 3 Color Modes and Adjustable Brightness Dressing Table,Walnut</t>
  </si>
  <si>
    <t xml:space="preserve">Twin XL Size Loft Bed with Stairs, Metal Full Loft Bed with Storage Shelves, High Loft Bed with Wardrobe for Kids Teens, Black(Expect Arrival Date 2025/10/14)</t>
  </si>
  <si>
    <t xml:space="preserve">Twin XL Size Loft Bed with Stairs, Metal Full Loft Bed with Storage Shelves, High Loft Bed with Wardrobe for Kids Teens,White(Expect Arrival Date 2025/10/14)</t>
  </si>
  <si>
    <t xml:space="preserve">LT000262AAG</t>
  </si>
  <si>
    <t xml:space="preserve">Full Size Wood Daybed with Twin Size Trundle,Desk and USB,Green</t>
  </si>
  <si>
    <t xml:space="preserve">LT000262AAR</t>
  </si>
  <si>
    <t xml:space="preserve">Full Size Wood Daybed with Twin Size Trundle,Desk and USB,Red</t>
  </si>
  <si>
    <t xml:space="preserve">Twin Size Metal Loft Bed with Upper Grid Storage Shelf and Lateral Storage Ladder, White(OLD SKU: SF000081AAK)</t>
  </si>
  <si>
    <t xml:space="preserve">Twin Size Metal Loft Bed with Upper Grid Storage Shelf and Lateral Storage Ladder, Black(OLD SKU: SF000081AAB)</t>
  </si>
  <si>
    <t xml:space="preserve">Wood Twin Size Platform Bed with Storage Shelves, Drawers, Charging Station and Upholstered Headboard, Gray</t>
  </si>
  <si>
    <t xml:space="preserve">GX002108AAC-1</t>
  </si>
  <si>
    <t xml:space="preserve">Wood Full Size Platform Bed with Storage Shelves, Drawers, Charging Station and Upholstered Headboard, Cream</t>
  </si>
  <si>
    <t xml:space="preserve">GX002107AAC-1</t>
  </si>
  <si>
    <t xml:space="preserve">Wood Twin Size Platform Bed with Storage Shelves, Drawers, Charging Station and Upholstered Headboard, Cream</t>
  </si>
  <si>
    <t xml:space="preserve">W840P360374</t>
  </si>
  <si>
    <t xml:space="preserve">Triple Twin Bunk Beds, Twin Over Twin Over Twin Heavy Duty Metal Bunk Bed Platform Frame for Kids, Metal 3 Bed Bunk Beds with Guardrails, Ladder &amp; Storage, Easy to Assemble</t>
  </si>
  <si>
    <t xml:space="preserve">Queen Size Loft Bed with Desk and LED, Metal Loft Bed with Storage Shelves, Wardrobe and Storage Drawers for Boys Girls(Old SKU W2593S00036)</t>
  </si>
  <si>
    <t xml:space="preserve">Full Size Loft Bed with Desk and Light, Metal Loft Bed with Storage Shelves, Wardrobe and Drawers for Boys Girls(Old SKU W2593S00032)</t>
  </si>
  <si>
    <t xml:space="preserve">Metal Queen Loft Bed with Wardrobe and LED Light, Queen Size Loft Bed with L Shaped Desk and USB for Kids Teens Adults, Black(Old SKU W2593S00033)</t>
  </si>
  <si>
    <t xml:space="preserve">Twin Bed with Trundle, Platform Bed Frame with Headboard and Footboard, for Bedroom Small Living Space,No Box Spring Needed,Grey</t>
  </si>
  <si>
    <t xml:space="preserve">LT000262AAC</t>
  </si>
  <si>
    <t xml:space="preserve">Full Size Wood Daybed with Twin Size Trundle,Desk and USB,Cloud Blue</t>
  </si>
  <si>
    <t xml:space="preserve">Twin Bed with Trundle, Platform Bed Frame with Headboard and Footboard, for Bedroom Small Living Space,No Box Spring Needed,Espresso</t>
  </si>
  <si>
    <t xml:space="preserve">Full over Twin Metal Bunk Bed with Desk and Bookshelves, Detachable Metal Bunk Bed with LED and Charge Station, Black (Expect Arrival Date 2025/10/5)</t>
  </si>
  <si>
    <t xml:space="preserve">Ful  over Twin Metal Bunk Bed with Desk and Bookshelves,Detachable Metal Bunk Bed with LED and Charge Station,White (Expect Arrival Date 2025/10/5)</t>
  </si>
  <si>
    <t xml:space="preserve">Full Size Wooden House Bed with Twin Size Trundle, , Natural(OLD SKU:LP000305AAN)</t>
  </si>
  <si>
    <t xml:space="preserve">Full Size Wooden House Bed with Twin Size Trundle, White(OLD SKU:LP000305AAK)</t>
  </si>
  <si>
    <t xml:space="preserve">Twin Size Wooden House Bed with Twin Size Trundle, Walnut(OLD SKU: WF300800AAL)</t>
  </si>
  <si>
    <t xml:space="preserve">Twin Size Wooden House Bed with Twin Size Trundle, Natural(OLD SKU:WF300800AAN)</t>
  </si>
  <si>
    <t xml:space="preserve">Twin Size Wooden House Bed with Twin Size Trundle, Gray(OLD SKU:WF300800AAE)</t>
  </si>
  <si>
    <t xml:space="preserve">Twin Size Wooden House Bed with Twin Size Trundle, White(OLD SKU:WF300800AAK)</t>
  </si>
  <si>
    <t xml:space="preserve">King size bed with wooden headboard and hidden storage space, no need for box springs,Antique White+Gray</t>
  </si>
  <si>
    <t xml:space="preserve">Queen size bed frame headboard with LED lights and charging station cushion platform bed frame, large bed, with headboard and hidden storage space, no box spring required, Antique White+Gray</t>
  </si>
  <si>
    <t xml:space="preserve">Fully floating bed frame with LED lights and charging station cushion platform bed frame, large bed, with headboard and hidden storage space, no need for box springs, Antique White+Gray</t>
  </si>
  <si>
    <t xml:space="preserve">Full size bed frame, wooden platform bed frame, with storage and 2 USBs, no noise, no need for box springs, easy to assemble tools, large storage space under the bed, Antique Gray</t>
  </si>
  <si>
    <t xml:space="preserve">2026-05-31 08:59</t>
  </si>
  <si>
    <t xml:space="preserve">Bed frame single bed type, with storage space at the head of the bed and a charging station in the middle</t>
  </si>
  <si>
    <t xml:space="preserve">King bedstead with charging station all wood bed frame: this rustic farmhouse bed frame with storage headboard and built-in charging station is easy to install and operate, classic white</t>
  </si>
  <si>
    <t xml:space="preserve">QUEEN BED STAND WITH CHARGING STATION ALL-WOOD BED FRAME: This rustic farmhouse bed frame with storage headboard and built-in charging station is simple to install and easy to operate, classic white</t>
  </si>
  <si>
    <t xml:space="preserve">FULL WOODEN BED STAND WITH CHARGING STATION STORAGE HEADBOARD: This rustic farmhouse bed frame with storage headboard comes with a built-in charging station that is simple to install and easy to oper</t>
  </si>
  <si>
    <t xml:space="preserve">W1580P327065</t>
  </si>
  <si>
    <t xml:space="preserve">Queen Size Wood Platform Bed for Kids,with Safety Guardrails and Detachable Fence,Natural</t>
  </si>
  <si>
    <t xml:space="preserve">W1580P327064</t>
  </si>
  <si>
    <t xml:space="preserve">Queen Size Wood Platform Bed for Kids,with Safety Guardrails and Detachable Fence ,White</t>
  </si>
  <si>
    <t xml:space="preserve">W1580P327062</t>
  </si>
  <si>
    <t xml:space="preserve">Twin XL Size Wood Platform Bed for Kids,with Safety Guardrails and Detachable Fence,White</t>
  </si>
  <si>
    <t xml:space="preserve">W1580P321997</t>
  </si>
  <si>
    <t xml:space="preserve">Twin Size Wood Platform Bed for Kids,with Safety Guardrails and Detachable Fence,Natural</t>
  </si>
  <si>
    <t xml:space="preserve">W1580P321999</t>
  </si>
  <si>
    <t xml:space="preserve">Full Size Wood Platform Bed for Kids,with Safety Guardrails and Detachable Fence,White</t>
  </si>
  <si>
    <t xml:space="preserve">Wood Full Size Platform Bed with Storage Shelves, Drawers, Charging Station and Upholstered Headboard, Gray</t>
  </si>
  <si>
    <t xml:space="preserve">W2120P322752</t>
  </si>
  <si>
    <t xml:space="preserve">[New]Corduroy Upholstered Chaise Lounge Sofa,Magazine bag,Detachable Cushions Deep Seat for Living Room Office,3 colour</t>
  </si>
  <si>
    <t xml:space="preserve">W2120</t>
  </si>
  <si>
    <t xml:space="preserve">YR Furniture</t>
  </si>
  <si>
    <t xml:space="preserve">2026-05-31 17:59</t>
  </si>
  <si>
    <t xml:space="preserve">W2120S00012</t>
  </si>
  <si>
    <t xml:space="preserve">[VIDEO/New]Combination Modular Convertible Sectional Sofa Bed Set,Armrest storage, Stainless steel cup holder, USB, Upholstered Sofa, Deep Seat, Living Room, Loft, Apartment, Office, 5 Colors,Black</t>
  </si>
  <si>
    <t xml:space="preserve">W1580P327063</t>
  </si>
  <si>
    <t xml:space="preserve">Twin XL Size Wood Platform Bed for Kids,with Safety Guardrails and Detachable Fence,Natural</t>
  </si>
  <si>
    <t xml:space="preserve">W1580P322000</t>
  </si>
  <si>
    <t xml:space="preserve">Full Size Wood Platform Bed for Kids,with Safety Guardrails and Detachable Fence,Natural</t>
  </si>
  <si>
    <t xml:space="preserve">W1580P321996</t>
  </si>
  <si>
    <t xml:space="preserve">Twin Size Wood Platform Bed for Kids,with Safety Guardrails and Detachable Fence,White</t>
  </si>
  <si>
    <t xml:space="preserve">W2593S00038</t>
  </si>
  <si>
    <t xml:space="preserve">Queen Size Loft Bed with Stairs, Metal Queen Loft Bed with High and House Shaped Guardrails, High Loft Bed with Wardrobe for Kids Teens, White (Expect Arrival Date 2025/11/10)</t>
  </si>
  <si>
    <t xml:space="preserve">W2593S00037</t>
  </si>
  <si>
    <t xml:space="preserve">Full Size Loft Bed with Stairs, Metal Full Loft Bed with High and House Shaped Guardrails, High Loft Bed with Wardrobe for Kids Teens, White (Expect Arrival Date 2025/11/10)</t>
  </si>
  <si>
    <t xml:space="preserve">W2593P358753</t>
  </si>
  <si>
    <t xml:space="preserve">Full Size Bed For Kids, Wood Full Platform Bed with Headboard and Footboard, Gray (Expect Arrival Date 2025/9/30)</t>
  </si>
  <si>
    <t xml:space="preserve">W2593P339596</t>
  </si>
  <si>
    <t xml:space="preserve">Twin Size Bed For Kids, Wood Twin Platform Bed with Headboard and Footboard, White (Expect Arrival Date 2025/9/30)</t>
  </si>
  <si>
    <t xml:space="preserve">W2593P339598</t>
  </si>
  <si>
    <t xml:space="preserve">Full Size Bed For Kids, Wood Full Platform Bed with Headboard and Footboard, White (Expect Arrival Date 2025/9/30)</t>
  </si>
  <si>
    <t xml:space="preserve">W2593P358752</t>
  </si>
  <si>
    <t xml:space="preserve">Twin Size Bed For Kids, Wood Twin Platform Bed with Headboard and Footboard, Gray (Expect Arrival Date 2025/9/30)</t>
  </si>
  <si>
    <t xml:space="preserve">TWIN SIZE LOW LOFT BED WITH SHELVES, STORAGE HEADBOARD, AND STAIR OF WHITE COLOR</t>
  </si>
  <si>
    <t xml:space="preserve">TWIN SIZE LOW LOFT BED WITH SHELVES, STORAGE HEADBOARD, AND STAIR OF GREY COLOR</t>
  </si>
  <si>
    <t xml:space="preserve">Queen Over Queen Bunk Bed with Built-in Storage Cabinets,Charging Station,Ladder,Safety Guardrails,Solid Pine Wood Bunk Bed,WHEAT</t>
  </si>
  <si>
    <t xml:space="preserve">TREXM 5-piece Rustic Charm Round Dining Set with 3 Upholstered Chairs and Curved Bench for Dining Room, Kitchen and Living Room (Natural)</t>
  </si>
  <si>
    <t xml:space="preserve">TREXM 5-piece Rustic Charm Round Dining Set with 3 Upholstered Chairs and Curved Bench for Dining Room, Kitchen and Living Room (Gray)</t>
  </si>
  <si>
    <t xml:space="preserve">48-Inch Bathroom Vanity with Integrated Undermount Sink, Storage Cabinet, Soft-Close Doors, Divided Drawer, and Double-Layer Door Shelf for Versatile Storage</t>
  </si>
  <si>
    <t xml:space="preserve">20-Inch Modern Bathroom Vanity with Ceramic Sink, Soft-Close Drawer &amp; Door, Double-Layer Door Organizer, Divider Drawer, Adjustable Foot Pads – Space-Saving Storage Design</t>
  </si>
  <si>
    <t xml:space="preserve">18-Inch Modern Bathroom Vanity with Ceramic Sink, Soft-Close Drawers and Door Organizer, Divider Drawer, and Adjustable Plastic Foot Pads – Space-Saving Storage Solution for Narrow Spaces</t>
  </si>
  <si>
    <t xml:space="preserve">18-Inch Modern Bathroom Vanity with Ceramic Sink, Soft-Close Drawers and Door Organizer, Divider Drawer, and Adjustable Plastic Foot Pads – Space-Saving Storage Solution for Narrow Spaces.</t>
  </si>
  <si>
    <t xml:space="preserve">30" Wood Bathroom Vanity with Solid Wood Frame, 1 Soft Close Doors, 2 Soft Close Drawers, Adjustable Shelf, Modern Storage Cabinet</t>
  </si>
  <si>
    <t xml:space="preserve">Twin Metal Loft Bed with Storage Cubby, Low Metal Loft Bed with Stairs for Kids, Black, Expect Arrival Date 2025/11/10</t>
  </si>
  <si>
    <t xml:space="preserve">Twin Metal Loft Bed with Storage Cubby, Low Metal Loft Bed with Stairs for Kids, White, Expect Arrival Date 2025/11/10</t>
  </si>
  <si>
    <t xml:space="preserve">Corner Vanity Desk Set with Storage Cushioned Stool and Charging Station, Triangle Makeup Desk with Removable Pull-Out Side Cabinet, Glass Tabletop Makeup Vanity Desk with Drawer and Shelf, Black</t>
  </si>
  <si>
    <t xml:space="preserve">Corner Vanity Desk Set with Storage Cushioned Stool and Charging Station, Triangle Makeup Desk with Removable Pull-Out Side Cabinet, Glass Tabletop Makeup Vanity Desk with Drawer and Shelf, Walnut</t>
  </si>
  <si>
    <t xml:space="preserve">[Video] 36" Bathroom Vanity with Sink, Ceramic Sink, 2 Tip-out Drawers, Soft Close Door Hinges, Light Gray(Other Color: N759P223021)</t>
  </si>
  <si>
    <t xml:space="preserve">30" Bathroom Vanity with Sink, One Door with Shelf and Three Drawers, Soft Close Door, Grey</t>
  </si>
  <si>
    <t xml:space="preserve">30" Bathroom Vanity with Sink, One Door with Shelf and Three Drawers, Soft Close Door, Black</t>
  </si>
  <si>
    <t xml:space="preserve">30" Bathroom Vanity with Sink, One Door with Shelf and Three Drawers, Soft Close Door, White</t>
  </si>
  <si>
    <t xml:space="preserve">Twin Tent-shaped Floor Bed,Teepee Bed with Guardrails,Slats and Door,Natural</t>
  </si>
  <si>
    <t xml:space="preserve">Full Bed Frame with Upholstered Headboard and Wood Platform,Storage Headboard with Charging Station and LED,  Bed Frame with Pet Bed,No Noise, No Box Spring Needed,Easy Assembly,Antique White</t>
  </si>
  <si>
    <t xml:space="preserve">Full Bed Frame with Upholstered Headboard and Wood Platform,Storage Headboard with Charging Station and LED,  Bed Frame with Pet Bed,No Noise, No Box Spring Needed,Easy Assembly,Antique Black</t>
  </si>
  <si>
    <t xml:space="preserve">Queen Bed Frame with Upholstered Headboard and Wood Platform,Storage Headboard with Charging Station and LED,  Bed Frame with Pet Bed,No Noise, No Box Spring Needed,Easy Assembly,Antique Black</t>
  </si>
  <si>
    <t xml:space="preserve">Full Extra Long(Full XL) Size bed frame with storage headboard, built-in charging station, wavy curved lines design, silent operation, metal support, Natural</t>
  </si>
  <si>
    <t xml:space="preserve">2026-06-09 23:59</t>
  </si>
  <si>
    <t xml:space="preserve">Full Extra Long(Full XL) Size bed frame with storage headboard, built-in charging station, wavy curved lines design, silent operation, metal support, Walnut</t>
  </si>
  <si>
    <t xml:space="preserve">Queen Size bed frame with storage headboard, built-in charging station, wavy curved lines design, silent operation, metal support, Walnut</t>
  </si>
  <si>
    <t xml:space="preserve">Queen Size bed frame with storage headboard, built-in charging station, wavy curved lines design, silent operation, metal support, Natural</t>
  </si>
  <si>
    <t xml:space="preserve">Twin Size Upholstery Velvet Height Adjustable Day Bed with Storage Headboard and Wireless Charging, Multi-functional Daybed with Trundle Bed &amp; LED Lights, Beige</t>
  </si>
  <si>
    <t xml:space="preserve">Twin Size Upholstery Velvet Height Adjustable Day Bed with Storage Headboard and Wireless Charging, Multi-functional Daybed with Trundle Bed &amp; LED Lights, Black</t>
  </si>
  <si>
    <t xml:space="preserve">Twin Size Upholstery Velvet Day Bed with Storage Headboard and Wireless Charging, Multi-functional Daybed with Two Storage Drawers &amp; LED Lights, Beige</t>
  </si>
  <si>
    <t xml:space="preserve">Twin Size Upholstery Velvet Day Bed with Storage Headboard and Wireless Charging, Multi-functional Daybed with Two Storage Drawers &amp; LED Lights, Black</t>
  </si>
  <si>
    <t xml:space="preserve">Upholstered Daybed Bed With Storage,Ottoman Bed Twin Size Single Sofa Bed, Daybed With Hydraulic Storage Bed Frame, With Metal Slatted Frame, Velvet, Pink (Without Mattress)</t>
  </si>
  <si>
    <t xml:space="preserve">Upholstered Daybed Bed With Storage,Ottoman Bed Twin Size Single Sofa Bed, Daybed With Hydraulic Storage Bed Frame, With Metal Slatted Frame, Velvet, Beige (Without Mattress)</t>
  </si>
  <si>
    <t xml:space="preserve">Upholstered Bed Daybed With Pull-Out Bed, Twin Size Single Sofa Bed,Guest Beds For Adults and Children, Bed With Metal Slatted Frame, Velvet, Pink (Without Mattress)</t>
  </si>
  <si>
    <t xml:space="preserve">Upholstered Bed Daybed With Pull-Out Bed, Twin Size Single Sofa Bed,Guest Beds For Adults and Children, Bed With Metal Slatted Frame, Velvet, Beige (Without Mattress)</t>
  </si>
  <si>
    <t xml:space="preserve">Twin Daybed with Trundle, Farmhouse Daybed Frame with Sliding Barn Door Headboard and Charging Station &amp; LED Light for Bedroom and Guest Room, White</t>
  </si>
  <si>
    <t xml:space="preserve">Upholstered Twin Size Daybed, Hydraulic Storage Twin Bed Frame with USB &amp; Type-C Charging, Bed Frame with Wooden Slats and Tufted Sofa Back, Gray, Velvet (Without Mattress)</t>
  </si>
  <si>
    <t xml:space="preserve">Upholstered Twin Size Daybed, Hydraulic Storage Twin Bed Frame with USB &amp; Type-C Charging, Bed Frame with Wooden Slats and Tufted Sofa Back, Pink, Velvet (Without Mattress)</t>
  </si>
  <si>
    <t xml:space="preserve">Upholstered Twin Size Daybed, Hydraulic Storage Twin Bed Frame with USB &amp; Type-C Charging, Bed Frame with Wooden Slats and Tufted Sofa Back, Beige, Velvet (Without Mattress)</t>
  </si>
  <si>
    <t xml:space="preserve">Twin Size Metal Platform Bed Frame with Light, Kids Twin Metal Bed with Upholstered and Pull Out Storage Shelves, Black (Expect Arrival Date 2025/10/5)</t>
  </si>
  <si>
    <t xml:space="preserve">Twin Size Metal Platform Bed Frame with Light, Kids Twin Metal Bed with Upholstered and Pull Out Storage Shelves, White (Expect Arrival Date 2025/10/5)</t>
  </si>
  <si>
    <t xml:space="preserve">Full Size Metal Platform Bed Frame with Light, Kids Full Metal Bed with Upholstered and Storage Headboard, Black (Expect Arrival Date 2025/10/5)</t>
  </si>
  <si>
    <t xml:space="preserve">Full Size Metal Platform Bed Frame with Light, Kids Full Metal Bed with Upholstered and Storage Headboard, White (Expect Arrival Date 2025/10/5)</t>
  </si>
  <si>
    <t xml:space="preserve">Twin Size Metal Platform Bed Frame with Light, Kids Twin Metal Bed with Upholstered and Storage Headboard, Black (Expect Arrival Date 2025/10/5)</t>
  </si>
  <si>
    <t xml:space="preserve">Twin Size Metal Platform Bed Frame with Light, Kids Twin Metal Bed with Upholstered and Storage Headboard, White (Expect Arrival Date 2025/10/5)</t>
  </si>
  <si>
    <t xml:space="preserve">Queen Bed Frame with Upholstered Headboard and Wood Platform,Storage Headboard with Charging Station and LED,  Bed Frame with Pet Bed,No Noise, No Box Spring Needed,Easy Assembly,Antique White</t>
  </si>
  <si>
    <t xml:space="preserve">Full Size Rubber Wood Tent-shaped Floor Bed,with Guardrails,Slats and Door,White</t>
  </si>
  <si>
    <t xml:space="preserve">Twin Tent-shaped Floor Bed,Teepee Bed with Guardrails,Slats and Door,White</t>
  </si>
  <si>
    <t xml:space="preserve">Twin Tent-shaped Floor Bed,Teepee Bed with Guardrails,Slats and Door,Grey</t>
  </si>
  <si>
    <t xml:space="preserve">Twin Tent-shaped Floor Bed,Teepee Bed with Guardrails,Slats,Natural</t>
  </si>
  <si>
    <t xml:space="preserve">Twin Tent-shaped Floor Bed,Teepee Bed with Guardrails,Slats,White</t>
  </si>
  <si>
    <t xml:space="preserve">Twin Tent-shaped Floor Bed,Teepee Bed with Guardrails,Slats,Grey</t>
  </si>
  <si>
    <t xml:space="preserve">N721P292601M</t>
  </si>
  <si>
    <t xml:space="preserve">Farmhouse Hall Tree with 8 Hooks, Practical Entryway Bench with Open Compartments, 76.7"H Modern 3-in-1 Wooden Style Coat and Shoe Rack for Mudroom, Living Room, Mint Green (NEW SKU: N721S000075M)</t>
  </si>
  <si>
    <t xml:space="preserve">N721P292601K</t>
  </si>
  <si>
    <t xml:space="preserve">Farmhouse Hall Tree with 8 Hooks, Practical Entryway Bench with Open Compartments, 76.7"H Modern 3-in-1 Wooden Style Coat and Shoe Rack for Mudroom, Living Room, White (NEW SKU: N721S000075K)</t>
  </si>
  <si>
    <t xml:space="preserve">N721P292601B</t>
  </si>
  <si>
    <t xml:space="preserve">Farmhouse Hall Tree with 8 Hooks, Practical Entryway Bench with Open Compartments, 76.7"H Modern 3-in-1 Wooden Style Coat and Shoe Rack for Mudroom, Living Room, Black (NEW SKU: N721S000075B)</t>
  </si>
  <si>
    <t xml:space="preserve">N721S000059C</t>
  </si>
  <si>
    <t xml:space="preserve">[Assembly Video] Farmhouse Hall Tree with 4 Hidden Hanging Hooks, Versatile Walnut Seating Bench with 8 Doors, Entryway Shoe Cabinet with Open Compartment for Living Room, Blue (OLD SKU:N721P286082C)</t>
  </si>
  <si>
    <t xml:space="preserve">N721S000059K</t>
  </si>
  <si>
    <t xml:space="preserve">[Assembly Video] Farmhouse Hall Tree with 4 Hidden Hanging Hooks, Versatile Walnut Seating Bench with 8 Doors, Entryway Shoe Cabinet with Open Compartment for Living Room, White (OLD SKU:N721P286082K)</t>
  </si>
  <si>
    <t xml:space="preserve">N721S000061B</t>
  </si>
  <si>
    <t xml:space="preserve">Minimalist Entertainment Wall Unit Set with Bridge for TVs Up to 75'', Ample Storage Space TV Stand with Adjustable Shelves, Modernist Large Media Console for Living Room, Black (OLD SKU: SD000031AAB)</t>
  </si>
  <si>
    <t xml:space="preserve">N721S000061K</t>
  </si>
  <si>
    <t xml:space="preserve">Minimalist Entertainment Wall Unit Set with Bridge for TVs Up to 75'', Ample Storage Space TV Stand with Adjustable Shelves, Modernist Large Media Console for Living Room, White (OLD SKU: SD000031AAK)</t>
  </si>
  <si>
    <t xml:space="preserve">Full Size Rubber Wood Tent-shaped Floor Bed,with Guardrails,Slats and Door,Natural</t>
  </si>
  <si>
    <t xml:space="preserve">Queen Size Wood Bed with Piano Key Style Upholstered Headboard , Wood Bed with Strengthened Bed Frame,WHEAT</t>
  </si>
  <si>
    <t xml:space="preserve">W504S00258</t>
  </si>
  <si>
    <t xml:space="preserve">King Size Wood Bed with Piano Key Style Upholstered Headboard , Wood Bed with Strengthened Bed Frame ,WHEAT</t>
  </si>
  <si>
    <t xml:space="preserve">Ethan Full Over Twin Bunk Bed with Desk and Charging Station and Storage Shelves and Metal Wire Mesh Panel with Hooks for Teen,Safety Guard &amp; Stairs,No Box Spring Needed, Black &amp; Cinnamon Oak</t>
  </si>
  <si>
    <t xml:space="preserve">Adam Sturdy Twin Over Twin Bunk Bed Metal Black for Kids and Adult, Twin Over Twin Bunk Bed with Ladder and Guardrails, Easy Climbing, Beds for Bedroom</t>
  </si>
  <si>
    <t xml:space="preserve">Multifunctional Folding Dining Table with Wall-Mounted Sideboard &amp; Storage for Small Apartments(wihte)</t>
  </si>
  <si>
    <t xml:space="preserve">Full Size L-shaped Bookcases Bed with Power Outlets, USB Charging Ports,Two Drawers,Grey</t>
  </si>
  <si>
    <t xml:space="preserve">Full Size L-shaped Bookcases Bed with Power Outlets, USB Charging Ports,Two Drawers,Whtie</t>
  </si>
  <si>
    <t xml:space="preserve">Twin Daybed with Trundle, Twin Size Daybed with 2 Storage Drawers, Wooden Sofa Bed with Upholstered Button Tufted Backrest for Living Room, Bedroom, Guest Room,Black</t>
  </si>
  <si>
    <t xml:space="preserve">Twin Daybed with Trundle, Twin Size Daybed with 2 Storage Drawers, Wooden Sofa Bed with Upholstered Button Tufted Backrest for Living Room, Bedroom, Guest Room,Beige</t>
  </si>
  <si>
    <t xml:space="preserve">Twin Daybed with Trundle, Twin Size Daybed with 2 Storage Drawers, Wooden Sofa Bed with Upholstered Button Tufted Backrest for Living Room, Bedroom, Guest Room,Walnut</t>
  </si>
  <si>
    <t xml:space="preserve">N7090004020P</t>
  </si>
  <si>
    <t xml:space="preserve">Twin over Full Bunk Bed with Drawers, Convertible Beds, Espresso</t>
  </si>
  <si>
    <t xml:space="preserve">N7090004020K</t>
  </si>
  <si>
    <t xml:space="preserve">Twin over Full Bunk Bed with Drawers, Convertible Beds, White</t>
  </si>
  <si>
    <t xml:space="preserve">W1580S00237</t>
  </si>
  <si>
    <t xml:space="preserve">Twin XL over Twin XL Bunk Bed with Storage Shelves and Drawers,Multifunctional Metal Bunk Beds with USB Ports and LED Lights, Lower Bed that can be converted into a sofa, Black</t>
  </si>
  <si>
    <t xml:space="preserve">W1580S00236</t>
  </si>
  <si>
    <t xml:space="preserve">Queen over Queen Bunk Bed with Storage Shelves and Drawers,Multifunctional Metal Bunk Beds with USB Ports and LED Lights, Lower Bed that can be converted into a sofa, Wjite</t>
  </si>
  <si>
    <t xml:space="preserve">W1580S00219</t>
  </si>
  <si>
    <t xml:space="preserve">Full over Full Bunk Bed with Storage Shelves and Drawers,Multifunctional Metal Bunk Beds with USB Ports and LED Lights, Lower Bed that can be converted into a sofa, Black</t>
  </si>
  <si>
    <t xml:space="preserve">W1580S00220</t>
  </si>
  <si>
    <t xml:space="preserve">Queen over Queen Bunk Bed with Storage Shelves and Drawers,Multifunctional Metal Bunk Beds with USB Ports and LED Lights, Lower Bed that can be converted into a sofa, Black</t>
  </si>
  <si>
    <t xml:space="preserve">Multifunctional Folding Dining Table with Wall-Mounted Sideboard &amp; Storage for Small Apartments</t>
  </si>
  <si>
    <t xml:space="preserve">Ethan Full Over Twin Bunk Bed with Desk and Charging Station and Storage Shelves and Metal Wire Mesh Panel with Hooks for Teen,Safety Guard &amp; Stairs,No Box Spring Needed, Black &amp; Nature Oak</t>
  </si>
  <si>
    <t xml:space="preserve">Vintage Farmhouse End Table with Floral Knobs – 19" Rustic Nightstand with 3 Drawers &amp; Gourd Legs,Bedside or Sofa Accent Table, Almost Fully Assembled, Blue</t>
  </si>
  <si>
    <t xml:space="preserve">W3306</t>
  </si>
  <si>
    <t xml:space="preserve">Qicaifu Home Furnishing</t>
  </si>
  <si>
    <t xml:space="preserve">N721S000059B</t>
  </si>
  <si>
    <t xml:space="preserve">[Assembly Video] Farmhouse Hall Tree with 4 Hidden Hanging Hooks, Versatile Walnut Seating Bench with 8 Doors, Entryway Shoe Cabinet with Open Compartment for Living Room, Black (OLD SKU:N721P286082B)</t>
  </si>
  <si>
    <t xml:space="preserve">Vintage Farmhouse End Table with Floral Knobs – 19" Rustic Nightstand with 3 Drawers &amp; Gourd Legs,Bedside or Sofa Accent Table, Almost Fully Assembled, Distressed White</t>
  </si>
  <si>
    <t xml:space="preserve">Vintage Farmhouse End Table with Floral Knobs – 19" Rustic Nightstand with 3 Drawers Gourd Legs,Bedside or Sofa Accent Table, Almost Fully Assembled, Black</t>
  </si>
  <si>
    <t xml:space="preserve">Dark Gray Bunny-Ear Pet-Friendly Armchair with Scratch-Resistant Fabric, Triple-Entry Pet Hideaway Openings, Dual-Use Sofa Chair, 27.4 x 25.2 x 37.4 inch</t>
  </si>
  <si>
    <t xml:space="preserve">2026-06-30 13:59</t>
  </si>
  <si>
    <t xml:space="preserve">Velvet Pink Bunny-Ear Pet-Friendly Armchair with Built-in Cat &amp; Dog Hideaway, Plush Dual-Use Sofa Chair with Side Pocket, 27.4 x 25.2 x 37.4 inch</t>
  </si>
  <si>
    <t xml:space="preserve">Beige Bunny-Ear Pet-Friendly Armchair with Built-in Cat &amp; Dog Hideaway, Cozy Dual-Use Sofa Chair with Side Pocket, 27.4 x 25.2 x 37.4 inch</t>
  </si>
  <si>
    <t xml:space="preserve">Dark Gray Bunny-Ear Pet-Friendly Armchair with Scratch-Resistant Fabric, Built-in Cat &amp; Dog Hideaway, Dual-Use Sofa Chair with Side Pocket, 27.4 x 25.2 x 37.4 inch</t>
  </si>
  <si>
    <t xml:space="preserve">Jack Metal Junior House Twin Loft Bed with Slide and Curtain Set, Super Hero Color Gold and Red</t>
  </si>
  <si>
    <t xml:space="preserve">Jack Metal Junior House Twin Loft Bed with Slide and Curtain Set, Super Hero Color Navy Blue and Red</t>
  </si>
  <si>
    <t xml:space="preserve">Jack Metal Junior House Twin Loft Bed with Slide and Curtain Set, Super Hero Color Red and Blue</t>
  </si>
  <si>
    <t xml:space="preserve">Walnut Queen floating bedstead, with charging station and LED lights, wavy headboard, with heavy metal Flat noodles - no box springs required.</t>
  </si>
  <si>
    <t xml:space="preserve">Jack Metal Junior House Twin Loft Bed with Slide and Curtain Set and Pennant Banner Flag and Star Stickers, White with Pink</t>
  </si>
  <si>
    <t xml:space="preserve">Jack Metal Junior House Twin Loft Bed with Slide and Curtain Set and Pennant Banner Flag and Star Stickers, White with Blue</t>
  </si>
  <si>
    <t xml:space="preserve">Elegant Velvet Nightstand with 2 Drawers and Crystal Handle, Storage Bedside Table with Button-Tufted, Black</t>
  </si>
  <si>
    <t xml:space="preserve">Elegant Velvet Nightstand with 2 Drawers and Crystal Handle, Storage Bedside Table with Button-Tufted, Grey</t>
  </si>
  <si>
    <t xml:space="preserve">W2580S00036</t>
  </si>
  <si>
    <t xml:space="preserve">Twin Size Loft Bed with Stairs, Metal Full Loft Bed with Storage Shelves, High Loft Bed with Wardrobe for Kids Teens,White(Expect Arrival Date 2025/9/22)</t>
  </si>
  <si>
    <t xml:space="preserve">Twin Size Loft Bed with Stairs, Metal Full Loft Bed with Storage Shelves, High Loft Bed with Wardrobe for Kids Teens, Black(Expect Arrival Date 2025/9/22)</t>
  </si>
  <si>
    <t xml:space="preserve">N7090000606K</t>
  </si>
  <si>
    <t xml:space="preserve">Multi-Functional Murphy Bed with Sofa, Desk, and Storage Cabinet – Space-Saving Foldable Design, Queen size</t>
  </si>
  <si>
    <t xml:space="preserve">N7090000605K</t>
  </si>
  <si>
    <t xml:space="preserve">Multi-Functional Murphy Bed with Sofa, Desk, and Storage Cabinet – Space-Saving Foldable Design, Full size</t>
  </si>
  <si>
    <t xml:space="preserve">W504P317860</t>
  </si>
  <si>
    <t xml:space="preserve">Twin Bed with Trundle,Bookcase,Pink</t>
  </si>
  <si>
    <t xml:space="preserve">W2593P331687</t>
  </si>
  <si>
    <t xml:space="preserve">Full Size Wood Platform Bed for Kids, Wood Low Profile Full Bed with Rails for Girls and Boys, Natural (Patented Design) ,Expect Arrival Date 2025/9/25</t>
  </si>
  <si>
    <t xml:space="preserve">W2593P331684</t>
  </si>
  <si>
    <t xml:space="preserve">Full Size Wood Platform Bed for Kids, Wood Low Profile Full Bed with Rails for Girls and Boys, White (Patented Design) ,Expect Arrival Date 2025/9/25</t>
  </si>
  <si>
    <t xml:space="preserve">W2593P331680</t>
  </si>
  <si>
    <t xml:space="preserve">Twin Size Wood Platform Bed for Kids, Wood Low Profile Twin Bed with Rails for Girls and Boys, Natural (Patented Design) , Expect Arrival Date 2025/9/15</t>
  </si>
  <si>
    <t xml:space="preserve">W504S00256</t>
  </si>
  <si>
    <t xml:space="preserve">Twin Loft Bed with Storage Cabinet, Drawer and Shelf Cabinet and Pulling-Out Desk, Rubber Wood Loft Bed with Safety Guardrail, Ladder,Grey657</t>
  </si>
  <si>
    <t xml:space="preserve">W2593P331678</t>
  </si>
  <si>
    <t xml:space="preserve">Twin Size Wood Platform Bed for Kids, Wood Low Profile Twin Bed with Rails for Girls and Boys, White (Patented Design) , Expect Arrival Date 2025/9/15</t>
  </si>
  <si>
    <t xml:space="preserve">GX000474AAE</t>
  </si>
  <si>
    <t xml:space="preserve">Queen over Queen Bunk Bed with Ladder and Guardrails, Gray</t>
  </si>
  <si>
    <t xml:space="preserve">GX000474AAD</t>
  </si>
  <si>
    <t xml:space="preserve">Queen over Queen Bunk Bed with Ladder and Guardrails, Walnut</t>
  </si>
  <si>
    <t xml:space="preserve">GX000474AAK</t>
  </si>
  <si>
    <t xml:space="preserve">Queen over Queen Bunk Bed with Ladder and Guardrails, White</t>
  </si>
  <si>
    <t xml:space="preserve">Full Size Wooden Daybed With Three Drawers ,Desk ,Shelves and Lights,  Gray</t>
  </si>
  <si>
    <t xml:space="preserve">Full Size Wooden Daybed With Three Drawers ,Desk ,Shelves and Lights,  White</t>
  </si>
  <si>
    <t xml:space="preserve">W1580P307889</t>
  </si>
  <si>
    <t xml:space="preserve">Queen Floor Bed Frame with Fence, Montessori wooden children's floor bed,Wood Kids Floor Beds Frame for Bedroom Playroom,Gray</t>
  </si>
  <si>
    <t xml:space="preserve">W1580P307888</t>
  </si>
  <si>
    <t xml:space="preserve">Queen Floor Bed Frame with Fence, Montessori wooden children's floor bed,Wood Kids Floor Beds Frame for Bedroom Playroom,Natural</t>
  </si>
  <si>
    <t xml:space="preserve">W1580P307886</t>
  </si>
  <si>
    <t xml:space="preserve">Full Floor Bed Frame with Fence, Montessori wooden children's floor bed,Wood Kids Floor Beds Frame for Bedroom Playroom,Gray</t>
  </si>
  <si>
    <t xml:space="preserve">W1580P307884</t>
  </si>
  <si>
    <t xml:space="preserve">Full Floor Bed Frame with Fence, Montessori wooden children's floor bed,Wood Kids Floor Beds Frame for Bedroom Playroom,Natural</t>
  </si>
  <si>
    <t xml:space="preserve">W1580P307880</t>
  </si>
  <si>
    <t xml:space="preserve">Twin Floor Bed Frame with Fence, Montessori wooden children's floor bed,Wood Kids Floor Beds Frame for Bedroom Playroom,Natural</t>
  </si>
  <si>
    <t xml:space="preserve">W1580P307881</t>
  </si>
  <si>
    <t xml:space="preserve">Twin Floor Bed Frame with Fence, Montessori wooden children's floor bed,Wood Kids Floor Beds Frame for Bedroom Playroom,Gray</t>
  </si>
  <si>
    <t xml:space="preserve">W1580P307883</t>
  </si>
  <si>
    <t xml:space="preserve">Full Floor Bed Frame with Fence, Montessori wooden children's floor bed,Wood Kids Floor Beds Frame for Bedroom Playroom,White</t>
  </si>
  <si>
    <t xml:space="preserve">W1580P307878</t>
  </si>
  <si>
    <t xml:space="preserve">Twin Floor Bed Frame with Fence, Montessori wooden children's floor bed,Wood Kids Floor Beds Frame for Bedroom Playroom,White</t>
  </si>
  <si>
    <t xml:space="preserve">Full Size Wood Bunk Bed with height-adjustable Desk,Wardrobe,Ample Storage Space,and RGB Light, Green</t>
  </si>
  <si>
    <t xml:space="preserve">Full Size Wood Bunk Bed with height-adjustable Desk,Wardrobe,Ample Storage Space,and RGB Light, Blue</t>
  </si>
  <si>
    <t xml:space="preserve">Full Size Wood Bunk Bed with height-adjustable Desk,Wardrobe,Ample Storage Space,and RGB Light, Red</t>
  </si>
  <si>
    <t xml:space="preserve">TREXM 5-Piece Round Dining Table Set for 4, Minimalist Farmhouse Dining Table with 4 Solid Wood Upholstered Chairs, Kitchen &amp; Dining Room Sets (Natural)</t>
  </si>
  <si>
    <t xml:space="preserve">TREXM 5-Piece Round Dining Table Set for 4, Minimalist Farmhouse Dining Table with 4 Solid Wood Upholstered Chairs, Kitchen &amp; Dining Room Sets (Brown)</t>
  </si>
  <si>
    <t xml:space="preserve">36 Inch Bathroom Vanity with Sink Combo, Green Freestanding Cabinet with Ceramic Basin, MDF + Solid Wood Frame, Flip-Out Top Drawer, Soft Close Doors, 2 Storage Drawers, Black Handles</t>
  </si>
  <si>
    <t xml:space="preserve">36 Inch Bathroom Vanity with Sink Combo, White Freestanding Cabinet with Ceramic Basin, MDF + Solid Wood Frame, Flip-Out Top Drawer, Soft Close Doors, 2 Storage Drawers, Golden Handles</t>
  </si>
  <si>
    <t xml:space="preserve">36 Inch Bathroom Vanity with Sink Combo, Black Freestanding Cabinet with Ceramic Basin, MDF + Solid Wood Frame, Flip-Out Top Drawer, Soft Close Doors, 2 Storage Drawers, Golden Handles</t>
  </si>
  <si>
    <t xml:space="preserve">36" Bathroom Vanity with Sink, Blue Bathroom Cabinet with Drawers, Solid Frame and MDF Board, One Package</t>
  </si>
  <si>
    <t xml:space="preserve">20" Bathroom Vanity with Sink, Bathroom Cabinet with Two Doors, Magnetic Door Stopper and  Adiustable Foot Pads, A Drawer, Black</t>
  </si>
  <si>
    <t xml:space="preserve">20" Bathroom Vanity with Sink, Bathroom Cabinet with A Door, Door Shelf Storage and Adiustable Foot Pads, A Drawer, White</t>
  </si>
  <si>
    <t xml:space="preserve">Daybed with Trundle Upholstered Tufted Sofa Bed, with Two Drawers, Queen Size, Boucle Fabric, Beige(88"x65.5"x29.5")</t>
  </si>
  <si>
    <t xml:space="preserve">Daybed with Trundle Upholstered Tufted Sofa Bed, with Two Drawers, Queen Size, Boucle Fabric, Grey(88"x65.5"x29.5")</t>
  </si>
  <si>
    <t xml:space="preserve">Queen Size Daybed with Two Drawers Trundle Upholstered Sofa Bed, with Vertical Stripes, Linen Fabric, Beige (86.5"x65"x30")</t>
  </si>
  <si>
    <t xml:space="preserve">Queen Size Daybed with Two Drawers Trundle Upholstered Sofa Bed, with Vertical Stripes Linen Fabric, Grey (86.5"x65"x30")</t>
  </si>
  <si>
    <t xml:space="preserve">Full Size Upholstered Platform Bed with Storage Shelves, Desk, Charging Station and Trundle, Beige</t>
  </si>
  <si>
    <t xml:space="preserve">Full Size Upholstered Platform Bed with Storage Shelves, Desk, Charging Station and Trundle, Gray</t>
  </si>
  <si>
    <t xml:space="preserve">Wood Full Size Wood Floor Bed Frame with Fence, Natural</t>
  </si>
  <si>
    <t xml:space="preserve">Wood Full Size Wood Floor Bed Frame with Fence, White</t>
  </si>
  <si>
    <t xml:space="preserve">Twin Size Upholstered Platform Bed with Guardrail and Charging Station, Pink</t>
  </si>
  <si>
    <t xml:space="preserve">Full Size Daybed with Storage Shelves,Drawers,Charging Station,LED Light,Desk and Upholstered Headboard and Backrest,White</t>
  </si>
  <si>
    <t xml:space="preserve">Full Size Daybed with Storage Shelves,Drawers,Charging Station,LED Light,Desk and Upholstered Headboard and Backrest,Gray</t>
  </si>
  <si>
    <t xml:space="preserve">N708P245183K</t>
  </si>
  <si>
    <t xml:space="preserve">Twin size Daybed, Wood Slat Support, with Bedside Shelves and Two Drawers, White</t>
  </si>
  <si>
    <t xml:space="preserve">Full Size Floor Bed, Montessori Floor Bed with Fence, Kids Montessori Bed Full Size, Wood Montessori Floor Bed for Kids, Girls, Boys,GRAY.</t>
  </si>
  <si>
    <t xml:space="preserve">Twin Size Floor Bed, Montessori Floor Bed with Fence, Kids Montessori Bed Twin Size, Wood Montessori Floor Bed for Kids, Girls, Boys ,GRAY.</t>
  </si>
  <si>
    <t xml:space="preserve">Twin Bunk Bed with Drawers, Wardrobe, Storage Shelves and Hydraulic Bed,Gray</t>
  </si>
  <si>
    <t xml:space="preserve">Twin Bunk Bed with Drawers, Wardrobe, Storage Shelves and Hydraulic Bed,White</t>
  </si>
  <si>
    <t xml:space="preserve">N708P245192P</t>
  </si>
  <si>
    <t xml:space="preserve">Full size Daybed, Wood Slat Support, with Bedside Shelf and Two Drawers, Espresso</t>
  </si>
  <si>
    <t xml:space="preserve">N708P245192K</t>
  </si>
  <si>
    <t xml:space="preserve">Full size Daybed, Wood Slat Support, with Bedside Shelf and Two Drawers, White</t>
  </si>
  <si>
    <t xml:space="preserve">N708P245192E</t>
  </si>
  <si>
    <t xml:space="preserve">Full size Daybed, Wood Slat Support, with Bedside Shelf and Two Drawers, Gray</t>
  </si>
  <si>
    <t xml:space="preserve">N708P245183P</t>
  </si>
  <si>
    <t xml:space="preserve">Twin size Daybed, Wood Slat Support, with Bedside Shelves and Two Drawers, Espresso</t>
  </si>
  <si>
    <t xml:space="preserve">N708P245183E</t>
  </si>
  <si>
    <t xml:space="preserve">Twin size Daybed, Wood Slat Support, with Bedside Shelves and Two Drawers, Gray</t>
  </si>
  <si>
    <t xml:space="preserve">W2593P296774</t>
  </si>
  <si>
    <t xml:space="preserve">Full Size Wood Platform Bed for Kids, Wood Low Profile Full Bed with Rails for Girls and Boys, White(Patented Design)</t>
  </si>
  <si>
    <t xml:space="preserve">N733P326490K</t>
  </si>
  <si>
    <t xml:space="preserve">Wooden Full Size House Bed with Trundle,Kids Bed with Shelf, White (Old SKU: WF297070AAK)</t>
  </si>
  <si>
    <t xml:space="preserve">N733P326485K</t>
  </si>
  <si>
    <t xml:space="preserve">Wooden Twin Size House Bed with Trundle,Kids Bed with Shelf, White (Old SKU: WF297071AAK)</t>
  </si>
  <si>
    <t xml:space="preserve">Twin Over Full Wooden Bunk Bed with Desk, Drawers, Shelves, and Cabinet, LED Light(White+Orange)</t>
  </si>
  <si>
    <t xml:space="preserve">N733P338317D</t>
  </si>
  <si>
    <t xml:space="preserve">Full Size Wood Platform Bed with Gourd Shaped Headboard,Retro Style Platform Bed with Wooden Slat Support,Walnut</t>
  </si>
  <si>
    <t xml:space="preserve">N733P338316D</t>
  </si>
  <si>
    <t xml:space="preserve">King Size Wood Platform Bed with Gourd Shaped Headboard,Retro Style Platform Bed with Wooden Slat Support,Walnut</t>
  </si>
  <si>
    <t xml:space="preserve">Twin Over Full Wooden Bunk Bed with Wardrobe, Drawers, Shelves and LED light(White+Orange)</t>
  </si>
  <si>
    <t xml:space="preserve">Wooden Twin Size House Bed with 2 Drawers,Kids Bed with Storage Shelf, Gray(Old SKU: HL000051AAE)</t>
  </si>
  <si>
    <t xml:space="preserve">36" Blue Bathroom Vanity with Ceramic Sink Combo, Abundant Storage Cabinet -2 Soft close doors and 5 drawers</t>
  </si>
  <si>
    <t xml:space="preserve">36" Gray Bathroom Vanity with Ceramic Sink Combo, Abundant Storage Cabinet -2 Soft close doors and 5 drawers</t>
  </si>
  <si>
    <t xml:space="preserve">N770P212233B</t>
  </si>
  <si>
    <t xml:space="preserve">MGO Twist Shape Side Table, Wood-like texture, Black Color</t>
  </si>
  <si>
    <t xml:space="preserve">Elegant Nightstand with Metal Foot, Mirrored Bedside Table with 2 Drawers for Bedroom, Living Room, White (Old SKU: WF319353AAK)</t>
  </si>
  <si>
    <t xml:space="preserve">Elegant Nightstand with Metal Foot, Mirrored Bedside Table with 2 Drawers for Bedroom, Living Room, Black</t>
  </si>
  <si>
    <t xml:space="preserve">W2580S00038</t>
  </si>
  <si>
    <t xml:space="preserve">Queen Size Loft Bed with Stairs, Metal Queen Loft Bed with Storage Shelves, High Loft Bed with Wardrobe for Kids Teens Adults, Black(Expect Arrival Date 2025/9/27)</t>
  </si>
  <si>
    <t xml:space="preserve">W2580S00037</t>
  </si>
  <si>
    <t xml:space="preserve">Full Size Loft Bed with Stairs, Metal Full Loft Bed with Storage Shelves, High Loft Bed with Wardrobe for Kids Teens, Black(Expect Arrival Date 2025/9/20)</t>
  </si>
  <si>
    <t xml:space="preserve">36" Wood Bathroom Vanity with Solid Wood Frame, 2 Soft Close Doors, 4Soft Close Drawers, Adjustable Shelf, Modern Storage Cabinet</t>
  </si>
  <si>
    <t xml:space="preserve">W2580P351278</t>
  </si>
  <si>
    <t xml:space="preserve">Queen Size Loft Bed with Ladder, Metal Queen Loft Bed with Storage Shelves, High Loft Bed for Kids Teens, White(Expect Arrival Date 2025/9/15)</t>
  </si>
  <si>
    <t xml:space="preserve">W2580P351279</t>
  </si>
  <si>
    <t xml:space="preserve">Full Size Loft Bed with Ladder, Metal Full Loft Bed with Storage Shelves, High Loft Bed for Kids Teens, White(Expect Arrival Date 2025/9/15)</t>
  </si>
  <si>
    <t xml:space="preserve">W2580P353530</t>
  </si>
  <si>
    <t xml:space="preserve">Queen Size Loft Bed with Ladder, Metal Queen Loft Bed with Storage Shelves, High Loft Bed for Kids Teens, Black(Expect Arrival Date 2025/9/15)</t>
  </si>
  <si>
    <t xml:space="preserve">W2580P353531</t>
  </si>
  <si>
    <t xml:space="preserve">Full Size Loft Bed with Ladder, Metal Full Loft Bed with Storage Shelves, High Loft Bed for Kids Teens, Black(Expect Arrival Date 2025/9/15)</t>
  </si>
  <si>
    <t xml:space="preserve">Wooden Full Size House Bed with 2 Drawers,Kids Bed with Storage Shelf, Gray(Old SKU: HL000052AAE)</t>
  </si>
  <si>
    <t xml:space="preserve">Full Size Floor Bed, Montessori Floor Bed with Fence, Kids Montessori Bed Full Size, Wood Montessori Floor Bed for Kids, Girls, Boys, Oak.</t>
  </si>
  <si>
    <t xml:space="preserve">N751S059520B</t>
  </si>
  <si>
    <t xml:space="preserve">83.4"Tall Bookshelf Suite with LED Lighting, Modern Bookcases with Glass Doors and Drawers,2-Piece Set Storage Bookcase Suite with Open Shelves for Living Room,Home Office,Black</t>
  </si>
  <si>
    <t xml:space="preserve">N751S323420B</t>
  </si>
  <si>
    <t xml:space="preserve">83.4"Tall Bookshelf, Modern Bookcase with Sliding Doors and Open Shelves,Storage Bookshelf for Living Room,Home Office,Black</t>
  </si>
  <si>
    <t xml:space="preserve">N751S323419B</t>
  </si>
  <si>
    <t xml:space="preserve">83.4"Tall Bookshelf, Modern Bookcase with 2 Glass Doors and 1 Drawer,Storage Bookcase with Open Shelves for Living Room,Home Office,Black</t>
  </si>
  <si>
    <t xml:space="preserve">N751S323419K</t>
  </si>
  <si>
    <t xml:space="preserve">83.4"Tall Bookshelf, Modern Bookcase with 2 Glass Doors and 1 Drawer,Storage Bookcase with Open Shelves for Living Room,Home Office,White</t>
  </si>
  <si>
    <t xml:space="preserve">N751S059640K</t>
  </si>
  <si>
    <t xml:space="preserve">83.4"Tall Bookshelf &amp;Writting Desk Suite,Modern Bookcase Suite with LED Lighting, Drawers,Study Desk and Open Shelves,2-Piece Set Storage Bookshelf for Living Room,Home Office,Study room,White</t>
  </si>
  <si>
    <t xml:space="preserve">N751S059540K</t>
  </si>
  <si>
    <t xml:space="preserve">N751S246920K</t>
  </si>
  <si>
    <t xml:space="preserve">83" Tall Wood Bookcase Suite with light strip ,5-Tier Decor Bookcase Suite with Adjustable Shelves,Storage Organizer,Free Standing Storage Shelves Suite for Living Room,Home Office,White</t>
  </si>
  <si>
    <t xml:space="preserve">N751S246920A</t>
  </si>
  <si>
    <t xml:space="preserve">83" Tall Wood Bookcase Suite with light strip ,5-Tier Decor Bookcase Suite with Adjustable Shelves,Storage Organizer,Free Standing Storage Shelves Suite for Living Room,Home Office,Beige and Yellow</t>
  </si>
  <si>
    <t xml:space="preserve">N751S246934K</t>
  </si>
  <si>
    <t xml:space="preserve">83.4" Tall Wood Bookcase with light strip,5-Tier Decor Bookshelves with Adjustable Shelves,Storage Organizer for CDs/Books,Free Standing Storage Shelves for Living Room,Home Office,White</t>
  </si>
  <si>
    <t xml:space="preserve">N751S246934A</t>
  </si>
  <si>
    <t xml:space="preserve">83.4" Tall Wood Bookcase with light strip,5-Tier Decor Bookshelves with Adjustable Shelves,Storage Organizer for CDs/Books,Free Standing Storage Shelves for Living Room,Home Office,Beige and Yellow</t>
  </si>
  <si>
    <t xml:space="preserve">N751S059520K</t>
  </si>
  <si>
    <t xml:space="preserve">83.4"Tall Bookshelf Suite with LED Lighting, Modern Bookcases with Glass Doors and Drawers,2-Piece Set Storage Bookcase Suite with Open Shelves for Living Room,Home Office,White</t>
  </si>
  <si>
    <t xml:space="preserve">N751S059620K</t>
  </si>
  <si>
    <t xml:space="preserve">83.4"Tall Bookshelf Suite with LED Lighting, Modern Bookcase Suite with Sliding Doors,Drawers and Open Shelves,Storage Bookshelf for Living Room,Home Office,White</t>
  </si>
  <si>
    <t xml:space="preserve">N751S280595B</t>
  </si>
  <si>
    <t xml:space="preserve">83.4"Tall Bookshelf with 3 pieces LED Lighting, Modern Bookcase with 2 Glass Doors and 1 Drawer,Storage Bookcase with Open Shelves for Living Room,Home Office,Black</t>
  </si>
  <si>
    <t xml:space="preserve">N751S280596B</t>
  </si>
  <si>
    <t xml:space="preserve">83.4"Tall Bookshelf with with 3 pieces LED Lighting, Modern Bookcase with Sliding Doors and Open Shelves,Storage Bookshelf for Living Room,Home Office,Black</t>
  </si>
  <si>
    <t xml:space="preserve">N751S280595K</t>
  </si>
  <si>
    <t xml:space="preserve">83.4"Tall Bookshelf with LED Lighting, Modern Bookcase with 2 Glass Doors and 1 Drawer,Storage Bookcase with Open Shelves for Living Room,Home Office,White</t>
  </si>
  <si>
    <t xml:space="preserve">N751S280596K</t>
  </si>
  <si>
    <t xml:space="preserve">83.4"Tall Bookshelf with LED Lighting, Modern Bookcase with Sliding Doors and Open Shelves,Storage Bookshelf for Living Room,Home Office,White</t>
  </si>
  <si>
    <t xml:space="preserve">N751S280594K</t>
  </si>
  <si>
    <t xml:space="preserve">83.4"Tall Bookshelf with LED Lighting, Modern Bookcase with 2 Drawer and 3 Open Shelves,Storage Bookshelf for Living Room,Home Office,White</t>
  </si>
  <si>
    <t xml:space="preserve">N751S280597K</t>
  </si>
  <si>
    <t xml:space="preserve">83.4"Tall Bookshelf with Writing Desk, Modern Bookcase with Study Desk, Workstation with Storage Shelf,Storage Bookcase with Open Shelves and LED Lighting for Living Room,Home Office,White</t>
  </si>
  <si>
    <t xml:space="preserve">N721P286077B</t>
  </si>
  <si>
    <t xml:space="preserve">ON-TREND Elegant Design Hall Tree with Comfort and Storage Solutions, Functional Hallway Shoe Cabinet with Bench&amp;Cushion, Modern Coat Rack with Hooks for Entryways, Black (OLD SKU: SD000026AAB)</t>
  </si>
  <si>
    <t xml:space="preserve">N721P286077K</t>
  </si>
  <si>
    <t xml:space="preserve">ON-TREND Elegant Design Hall Tree with Comfort and Storage Solutions, Functional Hallway Shoe Cabinet with Bench&amp;Cushion, Modern Coat Rack with Hooks for Entryways, White (OLD SKU: SD000026AAK)</t>
  </si>
  <si>
    <t xml:space="preserve">N721P286082C</t>
  </si>
  <si>
    <t xml:space="preserve">NEW SKU: N721S000059C</t>
  </si>
  <si>
    <t xml:space="preserve">N721P286082K</t>
  </si>
  <si>
    <t xml:space="preserve">NEW SKU: N721S000059K</t>
  </si>
  <si>
    <t xml:space="preserve">N721P286082B</t>
  </si>
  <si>
    <t xml:space="preserve">NEW SKU: N721S000059B</t>
  </si>
  <si>
    <t xml:space="preserve">N721P297555D</t>
  </si>
  <si>
    <t xml:space="preserve">[Assembly Video]Farmhouse Hall Tree with 4 Rattan Doors, Versatile 4-In-1 Bench with 6 Hooks, Mid-Century Shoe Cabinet with Adjustable Shelf for Living Room, Walnut, 55.1"W (NEW SKU: N721S000074D)</t>
  </si>
  <si>
    <t xml:space="preserve">N721P297555B</t>
  </si>
  <si>
    <t xml:space="preserve">[Assembly Video]Farmhouse Hall Tree with 4 Rattan Doors, Versatile 4-In-1 Bench with 6 Hooks, Mid-Century Shoe Cabinet with Adjustable Shelf for Living Room, Black, 55.1"W (NEW SKU: N721S000074B)</t>
  </si>
  <si>
    <t xml:space="preserve">N721P297572B</t>
  </si>
  <si>
    <t xml:space="preserve">[Assembly Video] 42.5"W Wooden Oval Fluted Coffee Table with Charging Station, Mid-Century Center Table with Sliding Tambour Door,Farmhouse Cocktail Table with Solid Wood Legs for Living Room, Black</t>
  </si>
  <si>
    <t xml:space="preserve">N721P297567B</t>
  </si>
  <si>
    <t xml:space="preserve">[Assembly Video]Wooden Oval Fluted TV Stand with Charging Station for TV up to 80", Mid-Century Media Console with Sliding Tambour Door, Farmhouse TV Cabinet with Golden Handle for Living Room, Black</t>
  </si>
  <si>
    <t xml:space="preserve">N721P297567D</t>
  </si>
  <si>
    <t xml:space="preserve">[Assembly Video]Wooden Fluted TV Stand with Charging Station for TV up to 80", Mid-Century Media Console with Sliding Tambour Door, Farmhouse TV Cabinet for Living Room, Walnut (NEW SKU:N721P428444D)</t>
  </si>
  <si>
    <t xml:space="preserve">N721S000049B</t>
  </si>
  <si>
    <t xml:space="preserve">Wooden Farmhouse TV Stand &amp; Coffee Table Set with Charging Station, Oval Fluted Media Console with Sliding Doors for TVs up to 80", Mid-Century Center Table with Solid Wood Legs for Living Room,Black</t>
  </si>
  <si>
    <t xml:space="preserve">N721S000049D</t>
  </si>
  <si>
    <t xml:space="preserve">Farmhouse TV Stand &amp; Coffee Table Set with Charging Station, Oval Fluted Media Console with Sliding Doors for TVs up to 80", Mid-Century Center Table for Living Room,Walnut (NEW SKU: N721S000049D-1)</t>
  </si>
  <si>
    <t xml:space="preserve">N721P297572D</t>
  </si>
  <si>
    <t xml:space="preserve">42.5"W Wooden Fluted Coffee Table with Charging Station, Mid-Century Center Table with Sliding Tambour Door,Farmhouse Cocktail Table with Solid Wood Legs for Living Room, Walnut (NEW SKU:N721P444658D)</t>
  </si>
  <si>
    <t xml:space="preserve">N721P298025B</t>
  </si>
  <si>
    <t xml:space="preserve">ON-TREND Luxury Fluted TV Stand for TVs Up to 85", Faux Marble Tabletop Media Console with 4 Drawers, Curved Profile Design, Modern Entertainment Center with Gold Base for Living Room, Black</t>
  </si>
  <si>
    <t xml:space="preserve">N721P298025K</t>
  </si>
  <si>
    <t xml:space="preserve">ON-TREND Luxury Fluted TV Stand for TVs Up to 85", Faux Marble Tabletop Media Console with 4 Drawers, Curved Profile Design, Modern Entertainment Center with Gold Base for Living Room, White</t>
  </si>
  <si>
    <t xml:space="preserve">N721P313099K</t>
  </si>
  <si>
    <t xml:space="preserve">[Assembly Video] Farmhouse 4-in-1 Hall Tree with Wood Grain Bench, Mudroom Versatile Coat Rack with 2 Large Drawer, Entrance Organizer for Hallway, Living Room, White, 55.9"W (NEW SKU: N721S000076K)</t>
  </si>
  <si>
    <t xml:space="preserve">N721P288701B</t>
  </si>
  <si>
    <t xml:space="preserve">Mid-Century Narrow Design Tipping Bucket Shoe Cabinet with 4 Flip Drawers, Elegant Entryway Shoe Organizer with 4 Rattan Doors, Freestanding Shoe Rack with 2 Silvery Hooks for Hallway, Black, 42.1"W</t>
  </si>
  <si>
    <t xml:space="preserve">N721P313099B</t>
  </si>
  <si>
    <t xml:space="preserve">[Assembly Video] Farmhouse 4-in-1 Hall Tree with Wood Grain Bench, Mudroom Versatile Coat Rack with 2 Large Drawer, Entrance Organizer for Hallway, Living Room, Black, 55.9"W (NEW SKU: N721S000076B)</t>
  </si>
  <si>
    <t xml:space="preserve">N721P288701K</t>
  </si>
  <si>
    <t xml:space="preserve">Mid-Century Narrow Design Tipping Bucket Shoe Cabinet with 4 Flip Drawers, Elegant Entryway Shoe Organizer with 4 Rattan Doors, Freestanding Shoe Rack with 2 Silvery Hooks for Hallway, White, 42.1"W</t>
  </si>
  <si>
    <t xml:space="preserve">N721P288695K</t>
  </si>
  <si>
    <t xml:space="preserve">Farmhouse TV Stand with Cable Holes for TVs up to 75", Cream Style Media Console with Rebound Device, Elegant Entertainment Center with 5 Solid Wood Legs for Living Room, Bedroom, White, 69.6"W</t>
  </si>
  <si>
    <t xml:space="preserve">N721P288695B</t>
  </si>
  <si>
    <t xml:space="preserve">Farmhouse TV Stand with Cable Holes for TVs up to 75", Cream Style Media Console with Rebound Device, Elegant Entertainment Center with 5 Solid Wood Legs for Living Room, Bedroom, Black, 69.6"W</t>
  </si>
  <si>
    <t xml:space="preserve">N721P288699K</t>
  </si>
  <si>
    <t xml:space="preserve">Modern Elegant Narrow Tipping Bucket Shoe Cabinet with 6 Flip Drawers, Space Saving Design, Cream Style Entryway Organizer with Adjustable Shelf, Free-Standing Shoe Rack with 3 Silvery Hooks, White</t>
  </si>
  <si>
    <t xml:space="preserve">N721P288699B</t>
  </si>
  <si>
    <t xml:space="preserve">Modern Elegant Narrow Tipping Bucket Shoe Cabinet with 6 Flip Drawers, Space Saving Design, Cream Style Entryway Organizer with Adjustable Shelf, Free-Standing Shoe Rack with 3 Silvery Hooks, Black</t>
  </si>
  <si>
    <t xml:space="preserve">4-IN-1 Elegant 59" Wide Hall Tree with Golden Hooks &amp; Handles, Practical Entryway Walnut Bench with Adjustable Shelves, 76.7"H Farmhouse Wooden Style Coat &amp; Shoe Rack for Mudroom, Living Room, White</t>
  </si>
  <si>
    <t xml:space="preserve">N721P329091B</t>
  </si>
  <si>
    <t xml:space="preserve">ON-TREND Elegant TV Stand with Arched Design for TVs Up to 80", Modern Dual Purpose Coffee Table with 4 Drawers, Multi-Functional Organizer Cabinet with Storage for Living Room, Bedroom, Black</t>
  </si>
  <si>
    <t xml:space="preserve">N721P329091K</t>
  </si>
  <si>
    <t xml:space="preserve">ON-TREND Elegant TV Stand with Arched Design for TVs Up to 80", Modern Dual Purpose Coffee Table with 4 Drawers, Multi-Functional Organizer Cabinet with Storage for Living Room, Bedroom, White</t>
  </si>
  <si>
    <t xml:space="preserve">4-IN-1 Elegant 59" Wide Hall Tree with Golden Hooks &amp; Handles, Practical Entryway Walnut Bench with Adjustable Shelves, 76.7"H Farmhouse Wooden Style Coat &amp; Shoe Rack for Mudroom, Living Room, Black</t>
  </si>
  <si>
    <t xml:space="preserve">N721S000054B</t>
  </si>
  <si>
    <t xml:space="preserve">ON-TREND Elegant TV Stand &amp; Coffee Table Set of 2, Multi-Functional Media Console with Arched Design for TVs Up to 80", Modern Dual Purpose Center Table with Drawers for Living Room, Bedroom, Black</t>
  </si>
  <si>
    <t xml:space="preserve">N721S000054K</t>
  </si>
  <si>
    <t xml:space="preserve">ON-TREND Elegant TV Stand &amp; Coffee Table Set of 2, Multi-Functional Media Console with Arched Design for TVs Up to 80", Modern Dual Purpose Center Table with Drawers for Living Room, Bedroom, White</t>
  </si>
  <si>
    <t xml:space="preserve">N721P307935E</t>
  </si>
  <si>
    <t xml:space="preserve">Farmhouse Coffee Table with One Drawer, Easy Assembly, Retro Movable Rectangular Cocktail Table with Lockable Wheels, Country Style Center Table with Solid Wood Legs for Living Room, Grey+White</t>
  </si>
  <si>
    <t xml:space="preserve">N721P307935D</t>
  </si>
  <si>
    <t xml:space="preserve">Farmhouse Coffee Table with One Drawer, Easy Assembly, Retro Movable Rectangular Cocktail Table with Lockable Wheels, Country Style Center Table with Solid Wood Legs for Living Room, Walnut+White</t>
  </si>
  <si>
    <t xml:space="preserve">N721P307935P</t>
  </si>
  <si>
    <t xml:space="preserve">Farmhouse Coffee Table with One Drawer, Easy Assembly, Retro Movable Rectangular Cocktail Table with Lockable Wheels, Country Style Center Table with Solid Wood Legs for Living Room, Espresso</t>
  </si>
  <si>
    <t xml:space="preserve">N721S000051K</t>
  </si>
  <si>
    <t xml:space="preserve">102.3"W Farmhouse 4-Piece Entertainment Center Wall Unit with Adjustable Shelves, Modern Large TV Stand with Bookshelves for TVs Up to 75", Rustic Media Console with 6 Drawers for Living Room, White</t>
  </si>
  <si>
    <t xml:space="preserve">N721S000051B</t>
  </si>
  <si>
    <t xml:space="preserve">102.3"W Farmhouse 4-Piece Entertainment Center Wall Unit with Adjustable Shelves, Modern Large TV Stand with Bookshelves for TVs Up to 75", Rustic Media Console with 6 Drawers for Living Room, Black</t>
  </si>
  <si>
    <t xml:space="preserve">N721S000051C</t>
  </si>
  <si>
    <t xml:space="preserve">102.3"W Farmhouse 4-Piece Entertainment Center Wall Unit with Adjustable Shelf, Modern Large TV Stand with Bookshelves for TVs Up to 75", Rustic Media Console with 6 Drawers for Living Room, Navy Blue</t>
  </si>
  <si>
    <t xml:space="preserve">Twin Size Floor Bed, Montessori Floor Bed with Fence, Kids Montessori Bed Twin Size, Wood Montessori Floor Bed for Kids, Girls, Boys (Natural).</t>
  </si>
  <si>
    <t xml:space="preserve">Full Size Floor Bed, Montessori Floor Bed with Fence, Kids Montessori Bed Full Size, Wood Montessori Floor Bed for Kids, Girls, Boys, White.</t>
  </si>
  <si>
    <t xml:space="preserve">Full Size Floor House Bed for Toddler, Kids Montessori Bed  with Storage Shelf, Playhouse Bed with Roof Design, Gray</t>
  </si>
  <si>
    <t xml:space="preserve">Full Size Floor House Bed for Toddler, Kids Montessori Bed  with Storage Shelf, Playhouse Bed with Roof Design, White</t>
  </si>
  <si>
    <t xml:space="preserve">Twin Size Floor House Bed for Toddler, Kids Montessori Bed  with Storage Shelf, Playhouse Bed with Roof Design, Gray</t>
  </si>
  <si>
    <t xml:space="preserve">Twin Size Floor House Bed for Toddler, Kids Montessori Bed  with Storage Shelf, Playhouse Bed with Roof Design, White</t>
  </si>
  <si>
    <t xml:space="preserve">Full Size Metal Loft Bed with Built-in Work Station, Wardrobe, Storage Staircase and LED, White</t>
  </si>
  <si>
    <t xml:space="preserve">Twin Size Bed with 2 Drawers, Solid Rubber Wood Bed,Espresso</t>
  </si>
  <si>
    <t xml:space="preserve">Twin Size Bed with 2 Drawers, Solid Rubber Wood Bed,Grey</t>
  </si>
  <si>
    <t xml:space="preserve">Twin Size Bed with 2 Drawers, Solid Rubber Wood Bed,White</t>
  </si>
  <si>
    <t xml:space="preserve">Full size Wooden Platform Bed with 6 Drawers, Shelves and Dressing Table, White</t>
  </si>
  <si>
    <t xml:space="preserve">W1716P335672</t>
  </si>
  <si>
    <t xml:space="preserve">King Size Bed Frame with 49.21"High Back Upholstered Headboard and 27.17" High Footboard,Teddy Velvet,12 Slat Support,Solid Wood Feet,No Box Spring Needed(white)</t>
  </si>
  <si>
    <t xml:space="preserve">W1716P335671</t>
  </si>
  <si>
    <t xml:space="preserve">Queen Size Bed Frame with 49.21"High Back Upholstered Headboard and 27.17" High Footboard,Teddy Velvet,12 Slat Support,Solid Wood Feet,No Box Spring Needed(white)</t>
  </si>
  <si>
    <t xml:space="preserve">W1716P335670</t>
  </si>
  <si>
    <t xml:space="preserve">Twin Size Bed Frame with 49.21"High Back Upholstered Headboard and 27.17" High Footboard,Teddy Velvet,12 Slat Support,Solid Wood Feet,No Box Spring Needed(white)</t>
  </si>
  <si>
    <t xml:space="preserve">W1716P335678</t>
  </si>
  <si>
    <t xml:space="preserve">King Size Bed Frame with 55.5"High Back Upholstered Headboard,Boucle Fabric,12 Slat Support,Thickened Side Panels,Solid Wood Feet,No Box Spring Needed(White)</t>
  </si>
  <si>
    <t xml:space="preserve">W1716P335676</t>
  </si>
  <si>
    <t xml:space="preserve">Queen Size Bed Frame with 55.5"High Back Upholstered Headboard,Boucle Fabric,12 Slat Support,Thickened Side Panels,Solid Wood Feet,No Box Spring Needed(White)</t>
  </si>
  <si>
    <t xml:space="preserve">W1716P335674</t>
  </si>
  <si>
    <t xml:space="preserve">Queen Size Bed Frame with 55.5"High Back Upholstered Headboard, Boucle Fabric,12 Slat Support,Thickened Side Panels,Solid Wood Feet,No Box Spring Needed(Beige)</t>
  </si>
  <si>
    <t xml:space="preserve">W1716P335675</t>
  </si>
  <si>
    <t xml:space="preserve">King Size Bed Frame with 55.5"High Back Upholstered Headboard,Boucle Fabric12 Slat Support,Thickened Side Panels,Solid Wood Feet,No Box Spring Needed(Beige)</t>
  </si>
  <si>
    <t xml:space="preserve">Full size Wooden Platform Bed with 6 Drawers, Shelves, desk and Wardrobe, White</t>
  </si>
  <si>
    <t xml:space="preserve">Full size Wooden Platform Bed with 6 Drawers, Shelves, desk and Wardrobe, Natural</t>
  </si>
  <si>
    <t xml:space="preserve">W2391P265430</t>
  </si>
  <si>
    <t xml:space="preserve">4-Piece Patio Furniture Set Outdoor Balcony Porch Garden Backyard Lawn Furniture Gray Acacia Wood Table Top, Blue Cushion and Light Gray rattan</t>
  </si>
  <si>
    <t xml:space="preserve">W2391</t>
  </si>
  <si>
    <t xml:space="preserve">BEEFURNI</t>
  </si>
  <si>
    <t xml:space="preserve">Full size Wooden Platform Bed with 6 Drawers, Shelves and Dressing Table, Natural</t>
  </si>
  <si>
    <t xml:space="preserve">Queen Over Queen Metal Bunk Bed with Ladder and Storage Shelf for Adults Teens,Black(Expect Arrival Date 2025/9/12)</t>
  </si>
  <si>
    <t xml:space="preserve">Farmhouse Wooden Style Hall Tree with Arched Design, Elegant Entryway Bench with Retro Hooks, Rustic Coat Rack &amp; Shoe Organizer with Drawers for Mudroom, Living Room, Black (NEW SKU: N721S000071B)</t>
  </si>
  <si>
    <t xml:space="preserve">Farmhouse Wooden Style Hall Tree with Arched Design, Elegant Entryway Bench with Retro Hooks, Rustic Coat Rack &amp; Shoe Organizer with Drawers for  Living Room, Dark Walnut (NEW SKU: N721S000071D)</t>
  </si>
  <si>
    <t xml:space="preserve">Metal Queen Loft Bed with Wardrobe and LED Light, Queen Size Loft Bed with L Shaped Desk and USB for Kids Teens Adults, White(Expect arrived on 2025/9/8)</t>
  </si>
  <si>
    <t xml:space="preserve">TREXM 4-Door Large Storage Sideboard Buffet Cabinet with Glass Doors, Arched Cabinet with Adjustable Shelves for Kitchen, Dining Room and Living Room (Espresso)</t>
  </si>
  <si>
    <t xml:space="preserve">TREXM 4-Door Large Storage Sideboard Buffet Cabinet with Glass Doors, Arched Cabinet with Adjustable Shelves for Kitchen, Dining Room and Living Room (Natural Wood)</t>
  </si>
  <si>
    <t xml:space="preserve">TREXM 4-Door Large Storage Sideboard Buffet Cabinet with Glass Doors, Arched Cabinet with Adjustable Shelves for Kitchen, Dining Room and Living Room (Black)</t>
  </si>
  <si>
    <t xml:space="preserve">Wooden Twin Size House Bed With Trundle, Modern Design for Kids with Storage Shlef, White(old SKU HL000094AAK)</t>
  </si>
  <si>
    <t xml:space="preserve">Wooden Twin Size House Bed With Trundle, Modern Design for Kids with Storage Shlef, Gray(old SKU HL000094AAE)</t>
  </si>
  <si>
    <t xml:space="preserve">Wooden Full Size House Bed With Trundle, Modern Design for Kids with Storage Shlef, White(old SKU HL000095AAW)</t>
  </si>
  <si>
    <t xml:space="preserve">Wooden Full Size House Bed With Trundle, Modern Design for Kids with Storage Shlef, Gray(old SKU HL000095AAE)</t>
  </si>
  <si>
    <t xml:space="preserve">Full Size Wood Loft Bed with Built-in storage shelves, Clothes rails and desk, White+Blue</t>
  </si>
  <si>
    <t xml:space="preserve">Full Size Wood Loft Bed with Built-in storage shelves, Clothes rails and desk, White+Naturel</t>
  </si>
  <si>
    <t xml:space="preserve">Full Size Metal Loft Bed with Built-in Work Station, Wardrobe, Storage Staircase and LED, Black</t>
  </si>
  <si>
    <t xml:space="preserve">24"Bathroom Vanity with Sink, MDF Cabinet with Solid Wood Frame, 1 Divided Drawer and 2 Soft Close Doors with Double Shelf on the Door, Freestanding Vanity</t>
  </si>
  <si>
    <t xml:space="preserve">Wood Rustic Storage Dresser with 9 Drawers and Silver Handle, Brown</t>
  </si>
  <si>
    <t xml:space="preserve">Wood Rustic Storage Dresser with 9 Drawers and Silver Handle, White</t>
  </si>
  <si>
    <t xml:space="preserve">Queen Size Murphy Bed with Desk and Bookshelf, White</t>
  </si>
  <si>
    <t xml:space="preserve">Queen Size Murphy Bed with Desk and Bookshelf, Gray</t>
  </si>
  <si>
    <t xml:space="preserve">Full Size Murphy Bed with Desk and Bookshelf, White</t>
  </si>
  <si>
    <t xml:space="preserve">Wood Twin Size L-shaped Platform Bed with Trundle and a Drawer, Grey</t>
  </si>
  <si>
    <t xml:space="preserve">Wood Twin Size L-shaped Platform Bed with Trundle and a Drawer, White</t>
  </si>
  <si>
    <t xml:space="preserve">Twin Size L-shaped Bookcases Bed with Power Outlets, USB Charging Ports,Two Drawers,White</t>
  </si>
  <si>
    <t xml:space="preserve">LT100008AAN-3</t>
  </si>
  <si>
    <t xml:space="preserve">Twin Over Twin Bunk Bed Wood Bed with Roof, Window, Ladder,Natural(OLD SKU :LT100008AAN-2)</t>
  </si>
  <si>
    <t xml:space="preserve">Full Size Murphy Bed with Desk and Bookshelf, Gray</t>
  </si>
  <si>
    <t xml:space="preserve">W311P284695</t>
  </si>
  <si>
    <t xml:space="preserve">Full Bed Frame with Storage, Bed Frame with LED Lights Upholstered Headboard and 2 Drawers, USB &amp; Charging Station, No Box Spring Needed, Easy Assembly, Grey F</t>
  </si>
  <si>
    <t xml:space="preserve">W311P284694</t>
  </si>
  <si>
    <t xml:space="preserve">Queen Bed Frame with Storage,  Bed Frame with LED Lights Upholstered Headboard and 2 Drawers, USB &amp; Charging Station, No Box Spring Needed, Easy Assembly, Grey</t>
  </si>
  <si>
    <t xml:space="preserve">W311P187978</t>
  </si>
  <si>
    <t xml:space="preserve">Queen Size Bed Frame, Storage Headboard with Charging Station and 4 Storage Drawers,LED Lights , Brown and Gray</t>
  </si>
  <si>
    <t xml:space="preserve">W311P284693</t>
  </si>
  <si>
    <t xml:space="preserve">King Bed Frame with Storage, Bed Frame with LED Lights Upholstered Headboard and 2 Drawers, USB &amp; Charging Station, No Box Spring Needed, Easy Assembly, Grey KING</t>
  </si>
  <si>
    <t xml:space="preserve">W311P187977</t>
  </si>
  <si>
    <t xml:space="preserve">Full Size Bed Frame, Storage Headboard with Charging Station and 4 Storage Drawers,LED Lights , Brown and Gray</t>
  </si>
  <si>
    <t xml:space="preserve">T3685P338711</t>
  </si>
  <si>
    <t xml:space="preserve">3 in 1 Vanity Desk with Flip Top Mirror, Small Make Up Vanity Set with Visible Glass Desktop, Compact Makeup Vanity with 3 Drawers, Cushioned Tool, Dressing Table for Bedroom</t>
  </si>
  <si>
    <t xml:space="preserve">T3685</t>
  </si>
  <si>
    <t xml:space="preserve">YP FURNITURE</t>
  </si>
  <si>
    <t xml:space="preserve">3-in-1 Dressing Table with LED Mirror &amp; Storage Stool - Compact Makeup Vanity with 4 Drawers, Storage Cabinet &amp; Hidden Stool, White Density Board Design, Open Bookshelf for Bedroom Organization</t>
  </si>
  <si>
    <t xml:space="preserve">Vanity Dressing Table with LED Mirror &amp; Storage – White Makeup Desk Features 3 Drawers, 2 Open Shelves &amp; 4 Hidden Cabinets (Transparent Doors) - 3 Adjustable Lighting Modes - Ideal for Bedroom or Livi</t>
  </si>
  <si>
    <t xml:space="preserve">K1867S00003</t>
  </si>
  <si>
    <t xml:space="preserve">GRAY QUEEN SIZE TRUNDLE PULL OUT DRAWERS STORAGE UPHOLSTERED BED MODERN  DESIGN NO BOX SPRING REQUIRED</t>
  </si>
  <si>
    <t xml:space="preserve">K1867S00002</t>
  </si>
  <si>
    <t xml:space="preserve">BEIGE QUEEN SIZE TRUNDLE PULL OUT DRAWERS STORAGE UPHOLSTERED BED MODERN DESIGN NO BOX SPRING REQUIRED</t>
  </si>
  <si>
    <t xml:space="preserve">W1867S00013</t>
  </si>
  <si>
    <t xml:space="preserve">MODERN VELVET QUEEN BED WITH TWIN TRUNDLE AND 2 STORAGE DRAWERS – BLUE(OLD SKU:W1867S00001)</t>
  </si>
  <si>
    <t xml:space="preserve">Oak King Floating Bed Frame with LED Lights, Wave Curve Wood Texture Bed with Heavy Duty Metal Slats - No Box Spring Needed.</t>
  </si>
  <si>
    <t xml:space="preserve">Walnut King Floating Bed Frame with LED Lights, Wave Curve Wood Texture Bed with Heavy Duty Metal Slats - No Box Spring Needed.</t>
  </si>
  <si>
    <t xml:space="preserve">Oak Queen Floating Bed Frame with LED Lights, Wave Curve Wood Texture Bed with Heavy Duty Metal Slats - No Box Spring Needed.</t>
  </si>
  <si>
    <t xml:space="preserve">Walnut Queen Floating Bed Frame with LED Lights, Wave Curve Wood Texture Bed with Heavy Duty Metal Slats - No Box Spring Needed.</t>
  </si>
  <si>
    <t xml:space="preserve">24-inch Bathroom Vanity with Single Sink, Solid Wood Frame + MDF, 2 Soft-Close Doors, 1 Divided Drawer, Dual Storage Shelves, Ample Storage Space</t>
  </si>
  <si>
    <t xml:space="preserve">30-inch bathroom vanity with ceramic sink, rubberwood frame, MDF panels, one door with double storage racks, 3 drawers (one divided), soft-close hinges, and modern minimalist design</t>
  </si>
  <si>
    <t xml:space="preserve">24-Inch Bathroom Vanity with Ceramic Sink, 1 Soft Close Door, 2 Soft Close Drawers, and Double Storage Racks on the Door</t>
  </si>
  <si>
    <t xml:space="preserve">W2129P210693</t>
  </si>
  <si>
    <t xml:space="preserve">King Bed Frame, Storage Headboard with Charging Station, Solid and Stable, Noise Free, No Box Spring Needed, Easy Assembly</t>
  </si>
  <si>
    <t xml:space="preserve">W2129P192350</t>
  </si>
  <si>
    <t xml:space="preserve">Full Bed Frame, Storage Headboard with Charging Station, Solid and Stable, Noise Free, No Box Spring Needed, Easy Assembly</t>
  </si>
  <si>
    <t xml:space="preserve">W2129P192349</t>
  </si>
  <si>
    <t xml:space="preserve">Queen Bed Frame, Storage Headboard with Charging Station, Solid and Stable, Noise Free, No Box Spring Needed, Easy Assembly</t>
  </si>
  <si>
    <t xml:space="preserve">W2129127799</t>
  </si>
  <si>
    <t xml:space="preserve">W1580S00201</t>
  </si>
  <si>
    <t xml:space="preserve">Queen Loft Bed with Storage Stairs, Shelves and Built-in Wardrobe, Metal Loft Bed Frame with USB Ports and LED Lights, Noise-reduced Design, Natural Wood</t>
  </si>
  <si>
    <t xml:space="preserve">W1580S00153</t>
  </si>
  <si>
    <t xml:space="preserve">Queen Loft Bed with Storage Stairs, Shelves and Built-in Wardrobe, Metal Loft Bed Frame with USB Ports and LED Lights, Noise-reduced Design, Black Woodgrain</t>
  </si>
  <si>
    <t xml:space="preserve">W1580S00151</t>
  </si>
  <si>
    <t xml:space="preserve">Twin XL Loft Bed with Storage Stairs, Shelves and Built-in Wardrobe, Metal Loft Bed Frame with USB Ports and LED Lights, Noise-reduced Design, Natural Wood</t>
  </si>
  <si>
    <t xml:space="preserve">W1580S00152</t>
  </si>
  <si>
    <t xml:space="preserve">Full Loft Bed with Storage Stairs, Shelves and Built-in Wardrobe, Metal Loft Bed Frame with USB Ports and LED Lights, Noise-reduced Design, Natural Wood</t>
  </si>
  <si>
    <t xml:space="preserve">Full-Size Loft Bed w/Desk &amp; Wardrobe - Heavy Metal Frame, Built-In Staircase, Storage Rack &amp; Shelves - Gaming Bed for Adults/Teens (Black) - Computer Desk w/USB &amp; Outlet (Black)</t>
  </si>
  <si>
    <t xml:space="preserve">Full Loft Bed w/Desk &amp; Storage - Heavy Metal Frame, 4 Cabinets, Staircase &amp; Rack  Space-Saver for Kids/Teens  Desk w/USB &amp; Outlet (Green)</t>
  </si>
  <si>
    <t xml:space="preserve">Full Loft Bed with Desk &amp; USB Charging - Heavy Metal Frame, 4 Hidden Drawers, Staircase &amp; Storage Rack  Space-Saving Black Design for Adults/Teens  w/Power Outlets(Black)</t>
  </si>
  <si>
    <t xml:space="preserve">W2129P210694</t>
  </si>
  <si>
    <t xml:space="preserve">N733P305263H</t>
  </si>
  <si>
    <t xml:space="preserve">Twin size Princess Carriage Bed with Crown,Wood Platform Car Bed with Stair,Purple+Pink(old sku HL000054AAH)</t>
  </si>
  <si>
    <t xml:space="preserve">N733P305263K</t>
  </si>
  <si>
    <t xml:space="preserve">Twin size Princess Carriage Bed with Crown ,Wood Platform Car Bed with Stair,White+Pink (old sku HL000054AAK)</t>
  </si>
  <si>
    <t xml:space="preserve">N707P288972B</t>
  </si>
  <si>
    <t xml:space="preserve">K&amp;K 71" Tall Arched Kitchen Pantry Cabinet with 2 Large Drawers, Modern Farmhouse Kitchen Storage Cabinets with Adjustable Shelves, Glass Door, Wood Versatile Cupboard for Kitchens, Dining Room, Black</t>
  </si>
  <si>
    <t xml:space="preserve">2026-07-17 22:59</t>
  </si>
  <si>
    <t xml:space="preserve">DL001678AAK</t>
  </si>
  <si>
    <t xml:space="preserve">Full Size Upholstery platform bed with Trundle,Trundle can be flat or erected, Beige</t>
  </si>
  <si>
    <t xml:space="preserve">W3107P327874</t>
  </si>
  <si>
    <t xml:space="preserve">Queen Bed Frame with Ergonomic Headboard, Platform Bed Frame Queen Size with Outlets &amp; Charger &amp; LED Light, Metal Bed Frame Queen Size with Storage Shelf, Noise-Free, No Box Spring Needed</t>
  </si>
  <si>
    <t xml:space="preserve">W3107P327867</t>
  </si>
  <si>
    <t xml:space="preserve">W3107P327862</t>
  </si>
  <si>
    <t xml:space="preserve">Full Size Bed Frame with Ergonomic Headboard, Full Platform Bed Frame with Outlets &amp; Charger &amp; LED Light, Full Bed Frame with Storage Shelf, Bed Frame Full Size, Noise-Free, No Box Spring Needed</t>
  </si>
  <si>
    <t xml:space="preserve">W504S00248</t>
  </si>
  <si>
    <t xml:space="preserve">Traditional Style Queen Size Bed with Headboard and Footboard, Pinewood Bed with Strengthened Bed Frame,Rich Brown</t>
  </si>
  <si>
    <t xml:space="preserve">GX000240AAP</t>
  </si>
  <si>
    <t xml:space="preserve">Twin over Twin Bunk Bed with Drawers, Convertible Beds, Espresso</t>
  </si>
  <si>
    <t xml:space="preserve">36 inch Shaker Style Free-Standing Bathroom Vanity Cabinet with Ceramic Sink, 4 Soft-close Drawers and 2 Soft-close doors</t>
  </si>
  <si>
    <t xml:space="preserve">W3107P327859</t>
  </si>
  <si>
    <t xml:space="preserve">Full Bed Frame with Ergonomic Headboard, Platform Bed Frame Full Size with Outlets &amp; Charger &amp; LED Light, Metal Bed Frame Full Size with Storage Shelf, Noise-Free, No Box Spring Needed</t>
  </si>
  <si>
    <t xml:space="preserve">W504S00247</t>
  </si>
  <si>
    <t xml:space="preserve">Traditional Style Queen Size Bed with Headboard and Footboard,  Pinewood Bed with Strengthened Bed Frame,White</t>
  </si>
  <si>
    <t xml:space="preserve">LT001537AAP-1</t>
  </si>
  <si>
    <t xml:space="preserve">Twin size Loft Bed with Shelves and Desk, Wooden Loft Bed with Desk - Espresso(OLD SKU:LT001537AAP)</t>
  </si>
  <si>
    <t xml:space="preserve">LT001537AAE-1</t>
  </si>
  <si>
    <t xml:space="preserve">Twin size Loft Bed with Shelves and Desk, Wooden Loft Bed with Desk - Gray(OLD SKU:LT001537AAE)</t>
  </si>
  <si>
    <t xml:space="preserve">24"Bathroom Vanity Combo with Ceramic sink, Luxurious Space-Saving Vanity - W24"*D18"*H34"inch, 2 Soft Close Doors</t>
  </si>
  <si>
    <t xml:space="preserve">20-Inch Bathroom Vanity with Ceramic Sink, Soft Close Door, Adjustable Shelf, and Door-Mounted Storage Rack - Ideal for Small Bathrooms</t>
  </si>
  <si>
    <t xml:space="preserve">36" Modern Bathroom Vanity with Ceramic Sink, Soft-Close Door, Adjustable Shelf &amp; 3 Drawers, Ample Storage</t>
  </si>
  <si>
    <t xml:space="preserve">36" Modern Bathroom Vanity with Ceramic Sink, Soft-Close Door, Adjustable Shelf &amp; 3 Drawers, Ample Storage.</t>
  </si>
  <si>
    <t xml:space="preserve">20 Inch Bathroom Vanity with Ceramic Sink, Soft Close Door, Adjustable U-Shaped Shelf, Compartment Drawer and Door Storage Rack, Modern Style, Space-Saving Design</t>
  </si>
  <si>
    <t xml:space="preserve">30-inch bathroom vanity crafted from natural materials, featuring handmade rattan doors and soft-closing mechanisms</t>
  </si>
  <si>
    <t xml:space="preserve">TREXM 7-Piece Retro Dining Table Set for 6, Wood Dining Table Set for 6 with Upholstered Chairs for kitchen &amp; Dining Room (Espresso)</t>
  </si>
  <si>
    <t xml:space="preserve">TREXM 7-Piece Retro Dining Table Set for 6, Wood Dining Table Set for 6 with Upholstered Chairs for kitchen &amp; Dining Room (Natural Wood Wash)</t>
  </si>
  <si>
    <t xml:space="preserve">30" Bathroom Vanity with Sink, MDF and Solid Wood Frame, 1 Divider Drawer and 2 Soft-close Doors (Double Shelf on Door), Freestanding Vanity</t>
  </si>
  <si>
    <t xml:space="preserve">24"Bathroom Vanity with Sink, MDF Cabinet with Solid Wood Frame, 1 Divided Drawer and 2 Soft Close Doors with Dual Door Storage Racks, Freestanding Vanity</t>
  </si>
  <si>
    <t xml:space="preserve">W504P283513</t>
  </si>
  <si>
    <t xml:space="preserve">Twin High Loft Bed, Rubber Wood Loft Bed with Safety Guardrail, built-in desk, ladder,Espresso</t>
  </si>
  <si>
    <t xml:space="preserve">Full Size Loft Bed with Two Chest of Drawers, Desk and Light Strip, Gray</t>
  </si>
  <si>
    <t xml:space="preserve">Full Size Loft Bed with Two Chest of Drawers, Desk and Light Strip, White</t>
  </si>
  <si>
    <t xml:space="preserve">Twin Size Loft Bed with Two Chest of Drawers, Desk and Light Strip, Gray</t>
  </si>
  <si>
    <t xml:space="preserve">Twin Size Loft Bed with Two Chest of Drawers, Desk and Light Strip, White</t>
  </si>
  <si>
    <t xml:space="preserve">W1716P280541</t>
  </si>
  <si>
    <t xml:space="preserve">3 in 1 Foldable Linen Chaise Lounge with Adjustable Backrest, Footrest &amp; Detachable Pillow,  Convertible Chair Bed, Accent Chair, Small Space Sofa Bed for Living Room, Bedroom and Office, Beige</t>
  </si>
  <si>
    <t xml:space="preserve">W1716P280540</t>
  </si>
  <si>
    <t xml:space="preserve">3 in 1 Foldable Linen Chaise Lounge with Adjustable Backrest, Footrest &amp; Detachable Pillow, Convertible Chair Bed, Accent Chair, Small Space Sofa Bed for Living Room, Bedroom and Office, Grey</t>
  </si>
  <si>
    <t xml:space="preserve">W1413P307370</t>
  </si>
  <si>
    <t xml:space="preserve">W1413P307371</t>
  </si>
  <si>
    <t xml:space="preserve">Twin Size Upholstered Platform Bed with Cute Rabbit Ear Shaped Headboard, with Safety Rail and Pocket, Boucle Fabric, Sky blue</t>
  </si>
  <si>
    <t xml:space="preserve">W1413P307369</t>
  </si>
  <si>
    <t xml:space="preserve">30-inch Bathroom Vanity with Single Sink, Solid Wood Frame + MDF, 2 Soft-Close Doors, 1 Divided Drawer, Dual Storage Shelves, Ample Storage Space, Ideal for Small to Medium Bathrooms</t>
  </si>
  <si>
    <t xml:space="preserve">20" Black Bathroom Vanity with Ceramic Sink, Soft Close Door, Adjustable U-Shaped Shelf, Door Storage Rack, Modern Freestanding Cabinet for Small Bathrooms</t>
  </si>
  <si>
    <t xml:space="preserve">20" Gray Bathroom Vanity with Ceramic Sink, Soft Close Door, Adjustable U-Shaped Shelf, Door Storage Rack, Modern Freestanding Cabinet for Small Bathrooms</t>
  </si>
  <si>
    <t xml:space="preserve">20" White Bathroom Vanity with Ceramic Sink, Soft Close Door, Adjustable U-Shaped Shelf, Door Storage Rack, Modern Freestanding Cabinet for Small Bathrooms</t>
  </si>
  <si>
    <t xml:space="preserve">Dome Cabinet, made of high-quality materials and antique craftsmanship, with large storage space</t>
  </si>
  <si>
    <t xml:space="preserve">2026-09-30 21:59</t>
  </si>
  <si>
    <t xml:space="preserve">K&amp;K 71" Tall Arched Kitchen Pantry Cabinet with 2 Large Drawers, Modern Farmhouse Kitchen Storage Cabinets with Adjustable Shelves, Glass Door, Wood Versatile Cupboard for Kitchens, Dining Room, White</t>
  </si>
  <si>
    <t xml:space="preserve">K&amp;K 71" Tall Arched Kitchen Pantry Cabinet with Door Shelves, Farmhouse Kitchen Storage Cabinet with Open &amp; Adjustable Shelves, Hidden Drawer &amp; Glass Door, Cupboard for Kitchen, Dining Room, Black</t>
  </si>
  <si>
    <t xml:space="preserve">Large grooved undulating lift storage bed frame, wooden platform bed frame with lift storage, no spring box required/no noise, rustic brown slatted natural wood(
Queen)</t>
  </si>
  <si>
    <t xml:space="preserve">TREXM 7-Piece Retro Dining Table Set for 6, 1 Rectangular Wood Dining Table Set for 6 with Upholstered Chairs for Dining Room and Kitchen (Espresso)</t>
  </si>
  <si>
    <t xml:space="preserve">TREXM 7-Piece Retro Dining Table Set for 6, 1 Rectangular Wood Dining Table Set for 6 with Upholstered Chairs for Dining Room and Kitchen (Natural)</t>
  </si>
  <si>
    <t xml:space="preserve">TREXM 5-Piece Retro Functional Dining Table Set Extendable Round Table and 4 Upholstered Chairs for Dining Room and Living Room (Espresso)</t>
  </si>
  <si>
    <t xml:space="preserve">TREXM 5-Piece Retro Functional Dining Table Set Extendable Round Table and 4 Upholstered Chairs for Dining Room and Living Room (Natural)</t>
  </si>
  <si>
    <t xml:space="preserve">Twin Bed with Trundle, Platform Bed Frame with Headboard and Footboard, for Bedroom Small Living Space,No Box Spring Needed,White</t>
  </si>
  <si>
    <t xml:space="preserve">Wooden Full Size House Bed with 2 Drawers,Kids Bed with Storage Shelf, White(Old SKU: HL000052AAK)</t>
  </si>
  <si>
    <t xml:space="preserve">Wooden Twin Size House Bed with 2 Drawers,Kids Bed with Storage Shelf, White(Old SKU: HL000051AAK)</t>
  </si>
  <si>
    <t xml:space="preserve">N7090002226K</t>
  </si>
  <si>
    <t xml:space="preserve">Queen Size Murphy Platform Bed with Shelf, Side Cabinets, Drawers and LED, White</t>
  </si>
  <si>
    <t xml:space="preserve">N7090002226B</t>
  </si>
  <si>
    <t xml:space="preserve">Queen Size Murphy Platform Bed with Shelf, Side Cabinets, Drawers and LED, Black</t>
  </si>
  <si>
    <t xml:space="preserve">N7090004013D</t>
  </si>
  <si>
    <t xml:space="preserve">Twin Size Murphy Bed with LED Light,can be Folded into a Cabinet,Hidden Wall Bed Cabinet,Brown</t>
  </si>
  <si>
    <t xml:space="preserve">N7090004013K</t>
  </si>
  <si>
    <t xml:space="preserve">Twin Size Murphy Bed with LED Light,can be Folded into a Cabinet,Hidden Wall Bed Cabinet,White+Brown</t>
  </si>
  <si>
    <t xml:space="preserve">GX000241AAP</t>
  </si>
  <si>
    <t xml:space="preserve">Full over Full Bunk Bed with Drawers, Convertible Beds, Espresso</t>
  </si>
  <si>
    <t xml:space="preserve">Wood Twin Size Platform Bed with Storage Shelves, Drawers, Charging Station, LED, Desk and Upholstered Headboard, White+Beige Cushion</t>
  </si>
  <si>
    <t xml:space="preserve">N7090001047K</t>
  </si>
  <si>
    <t xml:space="preserve">N7090001047E</t>
  </si>
  <si>
    <t xml:space="preserve">Wood Twin Size Platform Bed with Storage Shelves, Drawers, Charging Station, LED, Desk and Upholstered Headboard, Grey+ Grey Cushion</t>
  </si>
  <si>
    <t xml:space="preserve">N7090000603A</t>
  </si>
  <si>
    <t xml:space="preserve">Queen Size Murphy Cabinet Bed with Folding Sofa,Built-in Storage Shelves and LED Light,Beige</t>
  </si>
  <si>
    <t xml:space="preserve">N7090000602A</t>
  </si>
  <si>
    <t xml:space="preserve">Full Size Murphy Cabinet Bed with Folding Sofa,Built-in Storage Shelves and LED Light,Beige</t>
  </si>
  <si>
    <t xml:space="preserve">Wood Twin Size Gaming Loft Bed with Built-in Desk, Wardrobe, LED and a Drawer, Black</t>
  </si>
  <si>
    <t xml:space="preserve">Wood Full Size Gaming Loft Bed with Built-in Desk, Wardrobe, LED and a Drawer, Black</t>
  </si>
  <si>
    <t xml:space="preserve">W2580S00034</t>
  </si>
  <si>
    <t xml:space="preserve">Full Loft Bed with Desk and Charging Station, Full Size Metal Loft Bed with Stairs and Light for Kids Teens,White(Expect Arrival Date 2025/8/25)</t>
  </si>
  <si>
    <t xml:space="preserve">W2580S00033</t>
  </si>
  <si>
    <t xml:space="preserve">Queen Loft Bed with Desk and Charging Station, Queen Size Metal Loft Bed with Stairs and Light for Kids Teens,White(Expect Arrival Date 2025/8/25)</t>
  </si>
  <si>
    <t xml:space="preserve">Full Size Upholstered L-Shaped Upholstered Daybed with Twin
Size Pop Up Trundle and USB ports, Gray</t>
  </si>
  <si>
    <t xml:space="preserve">Full Size Wood Loft Bed with Desk,Wardrobe,Ample Storage Space,and RGB Light, Cloud Blue</t>
  </si>
  <si>
    <t xml:space="preserve">Full Size Wood Loft Bed with Desk,Wardrobe,Ample Storage Space,and RGB Light, Red</t>
  </si>
  <si>
    <t xml:space="preserve">Full Size Wood Loft Bed with Desk,Wardrobe,Ample Storage Space,and RGB Light, Green</t>
  </si>
  <si>
    <t xml:space="preserve">30" Bathroom Vanity with Sink Combo, Multi-functional Bathroom Cabinet with Doors and Drawer, Solid Frame and MDF Board, Green (Old Sku:SY999606AAC-6)</t>
  </si>
  <si>
    <t xml:space="preserve">30" Bathroom Vanity with Sink Combo, Multi-functional Bathroom Cabinet with Doors and Drawer, Solid Frame and MDF Board, Black (Old Sku:SY999606AAB-6)</t>
  </si>
  <si>
    <t xml:space="preserve">Closet Island with 6 Drawers, Wardrobe Armoire Bedroom Island with Glass Display Top and Open Shelves, Jewelry Storage Vanity Island with compartments, Walk-in Closet Island for Cloakroom, Walnut</t>
  </si>
  <si>
    <t xml:space="preserve">Closet Island with 6 Drawers, Wardrobe Armoire Bedroom Island with Glass Display Top and Open Shelves, Jewelry Storage Vanity Island with compartments, Walk-in Closet Island for Cloakroom, White</t>
  </si>
  <si>
    <t xml:space="preserve">Twin Montessori Floor Bed Frame with High Rails, Wood Kids Floor Beds with Light and Storage Shelf, Gray (Expect Arrival Date 2025/8/15)</t>
  </si>
  <si>
    <t xml:space="preserve">Full Montessori Floor Bed Frame with High Rails, Wood Kids Floor Beds with Light and Storage Shelf, Gray(Expect Arrival Date 2025/8/15)</t>
  </si>
  <si>
    <t xml:space="preserve">Full Montessori Floor Bed Frame with High Rails, Wood Kids Floor Beds with Light and Storage Shelf, Natural (Expect Arrival Date 2025/8/15)</t>
  </si>
  <si>
    <t xml:space="preserve">Full Montessori Floor Bed Frame with High Rails, Wood Kids Floor Beds with Light and Storage Shelf, White (Expect Arrival Date 2025/8/15)</t>
  </si>
  <si>
    <t xml:space="preserve">Twin Montessori Floor Bed Frame with High Rails, Wood Kids Floor Beds with Light and Storage Shelf, Natural (Expect Arrival Date 2025/8/15)</t>
  </si>
  <si>
    <t xml:space="preserve">Twin Montessori Floor Bed Frame with High Rails, Wood Kids Floor Beds with Light and Storage Shelf, White (Expect Arrival Date 2025/8/15)</t>
  </si>
  <si>
    <t xml:space="preserve">36-Inch Bathroom Vanity with Ceramic Sink Top, 4 Drawers and 1 Soft-Close Door, Freestanding Storage Cabinet with Metal Handles, Pre-Drilled for 8-Inch Faucet, White Finish</t>
  </si>
  <si>
    <t xml:space="preserve">36-Inch Bathroom Vanity with Ceramic Sink Top, 4 Drawers and 1 Soft-Close Door, Freestanding Storage Cabinet with Metal Handles, Pre-Drilled for 8-Inch Faucet, Black Finish</t>
  </si>
  <si>
    <t xml:space="preserve">24" Bathroom Vanity with Sink, Bathroom Vanity Cabinet with One Flip Drawer and Two Drawers, Adjustable Shelf, Solid Wood and MDF, Blue Gray</t>
  </si>
  <si>
    <t xml:space="preserve">N759P252821G</t>
  </si>
  <si>
    <t xml:space="preserve">24" Bathroom Vanity with Sink, Bathroom Vanity Cabinet with One Flip Drawer and Two Drawers, Adjustable Shelf, Solid Wood and MDF, Green</t>
  </si>
  <si>
    <t xml:space="preserve">LT100008AAN-2</t>
  </si>
  <si>
    <t xml:space="preserve">Twin Over Twin Bunk Bed Wood Bed with Roof, Window, Ladder,Natural(OLD SKU :LT100008AAN-1)</t>
  </si>
  <si>
    <t xml:space="preserve">LT0001505AAK-1</t>
  </si>
  <si>
    <t xml:space="preserve">Twin size Loft Bed with Drawers, Cabinet, Shelves and Desk, Wooden Loft Bed with Desk - White(OLD SKU :LT001505AAK)</t>
  </si>
  <si>
    <t xml:space="preserve">Full size Loft Bed with Drawers, Shelves and Light - Gray</t>
  </si>
  <si>
    <t xml:space="preserve">Full size Loft Bed with Drawers, Shelves and Light - White</t>
  </si>
  <si>
    <t xml:space="preserve">SF000285AAA</t>
  </si>
  <si>
    <t xml:space="preserve">King Size Upholstered Platform Bed with a Hydraulic Storage System, Beige</t>
  </si>
  <si>
    <t xml:space="preserve">SF000285AAE</t>
  </si>
  <si>
    <t xml:space="preserve">King Size Upholstered Platform Bed with a Hydraulic Storage System, Gray</t>
  </si>
  <si>
    <t xml:space="preserve">SF000249AAA</t>
  </si>
  <si>
    <t xml:space="preserve">Full Size Upholstered Platform Bed with Twin Size Trundle and 3 Drawers, Linen Fabric, Beige</t>
  </si>
  <si>
    <t xml:space="preserve">SF000249AAE</t>
  </si>
  <si>
    <t xml:space="preserve">Full Size Upholstered Platform Bed with Twin Size Trundle and 3 Drawers, Linen Fabric, Gray</t>
  </si>
  <si>
    <t xml:space="preserve">SF100115AAE</t>
  </si>
  <si>
    <t xml:space="preserve">Queen Size &amp; Twin XL Size Upholstered Platform Bed, Mother &amp; Child Bed, PU Leather, Gray</t>
  </si>
  <si>
    <t xml:space="preserve">SF100115AAA</t>
  </si>
  <si>
    <t xml:space="preserve">Queen Size &amp; Twin XL Size Upholstered Platform Bed, Mother &amp; Child Bed, PU Leather, Beige</t>
  </si>
  <si>
    <t xml:space="preserve">Full Size Upholstered L-Shaped Upholstered Daybed with Twin
Size Pop Up Trundle, Beige</t>
  </si>
  <si>
    <t xml:space="preserve">Full Size Upholstered L-Shaped Upholstered Daybed with Twin
Size Pop Up Trundle, Gray</t>
  </si>
  <si>
    <t xml:space="preserve">Full Size Upholstered L-Shaped Upholstered Daybed with Twin
Size Pop Up Trundle and USB ports, Beige</t>
  </si>
  <si>
    <t xml:space="preserve">W1350S00099</t>
  </si>
  <si>
    <t xml:space="preserve">Queen Bunk Bed, Metal Bed Frame With Full-Length Guardrail and Ladder, Black,Custom mattress needed</t>
  </si>
  <si>
    <t xml:space="preserve">W1350</t>
  </si>
  <si>
    <t xml:space="preserve">STORAGE SHEDS</t>
  </si>
  <si>
    <t xml:space="preserve">2026-05-30 23:59</t>
  </si>
  <si>
    <t xml:space="preserve">W1350P308995</t>
  </si>
  <si>
    <t xml:space="preserve">Bunk Bed with Ladder and Slide, metal Bed Frame with Safety Guard Rails, Black,Custom mattress needed</t>
  </si>
  <si>
    <t xml:space="preserve">W1350S00097</t>
  </si>
  <si>
    <t xml:space="preserve">L-Shaped Bunk Bed with Slide and Short Ladder, Black,Custom mattress needed</t>
  </si>
  <si>
    <t xml:space="preserve">LP000761AAK-1</t>
  </si>
  <si>
    <t xml:space="preserve">Twin Size Wood Platformbed with Vertical All-in-One Cabinet and 4 Drawers on each side, White</t>
  </si>
  <si>
    <t xml:space="preserve">Queen Size Lift Up Storage Bed Frame, Wooden corrugated curved lines, Hydraulic Storage/No Box Spring Needed, Oak.</t>
  </si>
  <si>
    <t xml:space="preserve">Queen Size Lift Up Storage Bed Frame, Wooden corrugated curved lines, Hydraulic Storage/No Box Spring Needed, Walnut.</t>
  </si>
  <si>
    <t xml:space="preserve">N7090004017K</t>
  </si>
  <si>
    <t xml:space="preserve">Full XL Size Loft Bed with Storage Staircase and Full Size Murphy Bed, With LED Light, White</t>
  </si>
  <si>
    <t xml:space="preserve">Metal Queen over Queen Bunk Bed with Storage Cabinets and LED, Black</t>
  </si>
  <si>
    <t xml:space="preserve">W1580P247769</t>
  </si>
  <si>
    <t xml:space="preserve">Metal Queen over Queen Bunk Bed for Teens and Adults,Space-Saving/Noise Reduced/No Box Spring Needed, Black</t>
  </si>
  <si>
    <t xml:space="preserve">N708S00024K</t>
  </si>
  <si>
    <t xml:space="preserve">Full Size Wood Loft Bed with Wardrobe, shelves and  Cabinet, White+Yellow</t>
  </si>
  <si>
    <t xml:space="preserve">N708S00024E</t>
  </si>
  <si>
    <t xml:space="preserve">Full Size Wood Loft Bed with Wardrobe, shelves and  Cabinet, Gray+Pink</t>
  </si>
  <si>
    <t xml:space="preserve">N708S00023K</t>
  </si>
  <si>
    <t xml:space="preserve">Twin Size Wood Loft Bed with Wardrobe, shelves and  Cabinet, White+Yellow</t>
  </si>
  <si>
    <t xml:space="preserve">N708S00023E</t>
  </si>
  <si>
    <t xml:space="preserve">Twin Size Wood Loft Bed with Wardrobe, shelves and  Cabinet, Gray+Pink</t>
  </si>
  <si>
    <t xml:space="preserve">W636P311067</t>
  </si>
  <si>
    <t xml:space="preserve">Full Floating Bed Frame with LED Light and Charging Station Upholstered Platform Bed Frame Full Size with Headboard and Hidden Storage Space, No Box Spring Needed, Beige</t>
  </si>
  <si>
    <t xml:space="preserve">W504P210106</t>
  </si>
  <si>
    <t xml:space="preserve">Twin Over Full Bunk Bed with Slide, Storage Staircase, Pine Solid Wooden Bunk Bed with Safety Guardrails ,Grey</t>
  </si>
  <si>
    <t xml:space="preserve">W504P210107</t>
  </si>
  <si>
    <t xml:space="preserve">W504P210109</t>
  </si>
  <si>
    <t xml:space="preserve">Twin Over Full Bunk Bed with Slide, Storage Staircase, Pine Solid Wooden Bunk Bed with Safety Guardrails,White</t>
  </si>
  <si>
    <t xml:space="preserve">W504P210108</t>
  </si>
  <si>
    <t xml:space="preserve">King size bed, metal bed frame with charging station, no need for box spring, (white), no noise, easy to assemble.</t>
  </si>
  <si>
    <t xml:space="preserve">Twin Size Triple Rubber Wood Bunk Bed, with Ladders, Guardrails Detachable Bunk Bed, Twin over Twin over Twin,Espresso</t>
  </si>
  <si>
    <t xml:space="preserve">W1820P231592</t>
  </si>
  <si>
    <t xml:space="preserve">Full Size Floor Bed with Slats, Montessori Floor Bed with Fence and Door, Kids Montessori Bed Full Size, Wood Montessori Floor Bed for Kids, Girls, Boys(Full Natural)</t>
  </si>
  <si>
    <t xml:space="preserve">W1820P231591</t>
  </si>
  <si>
    <t xml:space="preserve">Twin Size Floor Bed with Slats, Montessori Floor Bed with Fence and Door, Kids Montessori Bed Twin Size, Wood Montessori Floor Bed for Kids, Girls, Boys(Twin Natural)</t>
  </si>
  <si>
    <t xml:space="preserve">W1820P231590</t>
  </si>
  <si>
    <t xml:space="preserve">Full Size Floor Bed with Slats, Montessori Floor Bed with Fence and Door, Kids Montessori Bed Full Size, Wood Montessori Floor Bed for Kids, Girls, Boys(Full White)</t>
  </si>
  <si>
    <t xml:space="preserve">W1820P231589</t>
  </si>
  <si>
    <t xml:space="preserve">Twin Size Floor Bed with Slats, Montessori Floor Bed with Fence and Door, Kids Montessori Bed Twin Size, Wood Montessori Floor Bed for Kids, Girls, Boys(Twin White)</t>
  </si>
  <si>
    <t xml:space="preserve">Full Size Metal Bunk Bed with Storage Mesh Shelves and Clothes Hooks,LED Light,White</t>
  </si>
  <si>
    <t xml:space="preserve">Full Size Metal Bunk Bed with Storage Mesh Shelves and Clothes Hooks,LED Light,Black</t>
  </si>
  <si>
    <t xml:space="preserve">Full Size Metal Loft Bed with Desk, Storage Staircase, Small Wardrobe and LED Light,Black</t>
  </si>
  <si>
    <t xml:space="preserve">30" White Bathroom Vanity with Sink Combination Set, Bathroom Storage Cabinet with Soft Close Door, 3 Soft Close Drawers and Removable Tray, Solid Wood Frame</t>
  </si>
  <si>
    <t xml:space="preserve">Full Over Twin &amp; Twin Bunk Bed, Wood Triple Bunk Bed with Drawers and Guardrails (White)</t>
  </si>
  <si>
    <t xml:space="preserve">Full Over Twin &amp; Twin Bunk Bed, Wood Triple Bunk Bed with Drawers and Guardrails (Gray)</t>
  </si>
  <si>
    <t xml:space="preserve">Solid Wooden, Rubber Wooden Twin Loft Bed with Ladder, Bed Platform of Strengthened Slats, Pink</t>
  </si>
  <si>
    <t xml:space="preserve">Solid Wooden, Rubber Wooden Twin Loft Bed with Ladder, Bed Platform of Strengthened Slats, Blue</t>
  </si>
  <si>
    <t xml:space="preserve">Solid Wooden, Rubber Wooden Twin Loft Bed with Ladder, Bed Platform of Strengthened Slats , Black</t>
  </si>
  <si>
    <t xml:space="preserve">Solid Wooden, Rubber Wooden Twin Loft Bed with Ladder, Bed Platform of Strengthened Slats, Natural</t>
  </si>
  <si>
    <t xml:space="preserve">W2593S00036</t>
  </si>
  <si>
    <t xml:space="preserve">Queen Size Loft Bed with Desk and LED, Metal Loft Bed with Storage Shelves, Wardrobe and Storage Drawers for Boys Girls, Expect Arrival Date 2025/7/26</t>
  </si>
  <si>
    <t xml:space="preserve">Full Size Loft Bed with Desk and Light, Metal Loft Bed with Storage Shelves, Wardrobe and Drawers for Boys Girls, Expect Arrival Date 2025/7/26</t>
  </si>
  <si>
    <t xml:space="preserve">N820S10009D</t>
  </si>
  <si>
    <t xml:space="preserve">Full Size Wooden LED Platform Bed with Trundle, with Storage Headboard, with Drawers, Espresso(Old SKU: N820S00009D)</t>
  </si>
  <si>
    <t xml:space="preserve">N820S10009E</t>
  </si>
  <si>
    <t xml:space="preserve">Full Size Wooden LED Platform Bed with Trundle, with Storage Headboard, with Drawers, Gray(Old SKU: N820S00009E)</t>
  </si>
  <si>
    <t xml:space="preserve">N820S10008D</t>
  </si>
  <si>
    <t xml:space="preserve">Twin Size Wooden LED Platform Bed with Trundle, with Storage Headboard, with Drawers, Espresso(Old SKU: N820S00008D)</t>
  </si>
  <si>
    <t xml:space="preserve">N820S10008E</t>
  </si>
  <si>
    <t xml:space="preserve">Twin Size Wooden LED Platform Bed with Trundle, with Storage Headboard, with Drawers, Gray(Old SKU: N820S00008E)</t>
  </si>
  <si>
    <t xml:space="preserve">N820S10009K</t>
  </si>
  <si>
    <t xml:space="preserve">Full Size Wooden LED Platform Bed with Trundle, with Storage Headboard, with Drawers, White(Old SKU: N820S00009K)</t>
  </si>
  <si>
    <t xml:space="preserve">SF000185AAE</t>
  </si>
  <si>
    <t xml:space="preserve">Twin Size Upholstered Platform Bed with a Hydraulic Storage System, Gray</t>
  </si>
  <si>
    <t xml:space="preserve">SF000185AAA</t>
  </si>
  <si>
    <t xml:space="preserve">Twin Size Upholstered Platform Bed with a Hydraulic Storage System, Beige</t>
  </si>
  <si>
    <t xml:space="preserve">FF201201AAA</t>
  </si>
  <si>
    <t xml:space="preserve">[OLD SKU FG201201AAA] 6-piece All-Weather Wicker PE rattan Patio Outdoor Dining Conversation Sectional Set with coffee table, wicker sofas, ottomans, removable cushions (Black wicker, Beige cushion)</t>
  </si>
  <si>
    <t xml:space="preserve">21.8 inch Bathroom Vanity with Sink, Wall Mounted Floating Cabinet, One big Drawer, Adjustable Shelf, Toilet Paper Holder, Soft-Close System, White</t>
  </si>
  <si>
    <t xml:space="preserve">21.8 inch Bathroom Vanity with Sink, Wall Mounted Floating Cabinet, One big Drawer, Adjustable Shelf, Toilet Paper Holder, Soft-Close System, Black</t>
  </si>
  <si>
    <t xml:space="preserve">24 inch Bathroom Vanity with Sink, One Cabinet with Soft-closing Door, 3 Soft-closing Drawers, Retro Metal Handles, Black</t>
  </si>
  <si>
    <t xml:space="preserve">24 inch Bathroom Vanity with Sink, One Cabinet with Soft-closing Door, 3 Soft-closing Drawers, Retro Metal Handles, White</t>
  </si>
  <si>
    <t xml:space="preserve">36 inch Bathroom Vanity with Sink, One Cabinet with Soft-closing Doors, 4 Soft-Closing Drawers, Metal Handles, Black</t>
  </si>
  <si>
    <t xml:space="preserve">36 inch Bathroom Vanity with Sink, One Cabinet with Soft-closing Doors, 4 Soft-Closing Drawers, Metal Handles, White</t>
  </si>
  <si>
    <t xml:space="preserve">Full size children's bed frame with LED light strips, roof-shaped iron frame bed, Black,78.5" L x 55.9" W x 58.4" H.</t>
  </si>
  <si>
    <t xml:space="preserve">Twin size children's bed frame with LED light strips, roof-shaped iron frame bed, black,78.5" L x 40.9" W x 58.4" H.</t>
  </si>
  <si>
    <t xml:space="preserve">Twin size children's bed frame with LED light strips, roof-shaped iron frame bed, White,78.5" L x 40.9" W x 58.4" H.</t>
  </si>
  <si>
    <t xml:space="preserve">N759S925907K</t>
  </si>
  <si>
    <t xml:space="preserve">5-Piece Dining Table Set with One Solid Wood Frame Table and 4 Upholstered Solid Wood Chairs for Dining Room (White Oak+Light beige)</t>
  </si>
  <si>
    <t xml:space="preserve">36" Bathroom Vanity with Ceramic Sink, MDF &amp; Solid Wood Base, 3 Drawers &amp; Cabinet with Shelves, Gray Painted Finish, Freestanding Vanity Cabinet with 4-Inch Faucet Holes</t>
  </si>
  <si>
    <t xml:space="preserve">36" Bathroom Vanity with Ceramic Sink, MDF &amp; Solid Wood Base, 3 Drawers &amp; Cabinet with Shelves, Black Painted Finish, Freestanding Vanity Cabinet with 4-Inch Faucet Holes</t>
  </si>
  <si>
    <t xml:space="preserve">36" Bathroom Vanity with Ceramic Sink, MDF &amp; Solid Wood Base, 3 Drawers &amp; Cabinet with Shelves, White Painted Finish, Freestanding Vanity Cabinet with 4-Inch Faucet Holes</t>
  </si>
  <si>
    <t xml:space="preserve">Full Size Wood Platform Bed with Guardrails on Both Sides and Two Storage Drawers, Walnut</t>
  </si>
  <si>
    <t xml:space="preserve">Twin Size Wood Platform Bed with Guardrails on Both Sides and Two Storage Drawers, Walnut</t>
  </si>
  <si>
    <t xml:space="preserve">N724P292505B</t>
  </si>
  <si>
    <t xml:space="preserve">U-Can Adjustable End Table with Wheels, Modern Multifunctional Sofa Side Table with Lift-Top, 360°Rotating Top and Storage Space for Living Room, Small Space</t>
  </si>
  <si>
    <t xml:space="preserve">N724P292505K</t>
  </si>
  <si>
    <t xml:space="preserve">W2580S00028</t>
  </si>
  <si>
    <t xml:space="preserve">Queen Size Loft Bed with Stairs, Metal Queen Loft Bed with Storage Shelves, High Loft Bed with Wardrobe for Kids Teens Adults, Black(Old SKU W2580S00026 ) Patent Products</t>
  </si>
  <si>
    <t xml:space="preserve">W2580S00029</t>
  </si>
  <si>
    <t xml:space="preserve">Full Size Loft Bed with Stairs, Metal Full Loft Bed with Storage Shelves, High Loft Bed with Wardrobe for Kids Teens, Black(Old SKU W2580S00027 ) Patent Products</t>
  </si>
  <si>
    <t xml:space="preserve">W1580S00179</t>
  </si>
  <si>
    <t xml:space="preserve">Queen Size Loft Bed Frame with Built-in Wardrobe, Metal Loft Bed with Desk and Storage Shelves, White Wood-grain</t>
  </si>
  <si>
    <t xml:space="preserve">W1580S00123</t>
  </si>
  <si>
    <t xml:space="preserve">Queen Size Loft Bed Frame with Built-in Wardrobe, Metal Loft Bed with Desk and Storage Shelves, White</t>
  </si>
  <si>
    <t xml:space="preserve">W1580S00120</t>
  </si>
  <si>
    <t xml:space="preserve">Full Size Loft Bed Frame with Built-in Wardrobe, Metal Loft Bed with Desk and Storage Shelves, Black</t>
  </si>
  <si>
    <t xml:space="preserve">W1580S00119</t>
  </si>
  <si>
    <t xml:space="preserve">Twin XL Size Loft Bed Frame with Built-in Wardrobe, Metal Loft Bed with Desk and Storage Shelves, Black</t>
  </si>
  <si>
    <t xml:space="preserve">W1580S00105</t>
  </si>
  <si>
    <t xml:space="preserve">Queen Size Loft Bed Frame with Built-in Wardrobe, Metal Loft Bed with Desk and Storage Shelves, Black</t>
  </si>
  <si>
    <t xml:space="preserve">W1580S00083</t>
  </si>
  <si>
    <t xml:space="preserve">Full XL Size Loft Bed Frame with Built-in Wardrobe, Metal Loft Bed with Desk and Storage Shelves, Black</t>
  </si>
  <si>
    <t xml:space="preserve">36" Bathroom Vanity with Ceramic Sink, Standard and Double-Layer Drawers, Soft Close Doors, Adjustable Shelves, Modern Storage Cabinet for Small and Medium Bathrooms</t>
  </si>
  <si>
    <t xml:space="preserve">W2580P316650</t>
  </si>
  <si>
    <t xml:space="preserve">Queen Size Loft Bed with Ladder, Metal Queen Loft Bed with Storage Shelves, High Loft Bed for Kids Teens, Black(Expect Arrival Date 2025/7/20) Patent Products</t>
  </si>
  <si>
    <t xml:space="preserve">W2580P316646</t>
  </si>
  <si>
    <t xml:space="preserve">Full Size Loft Bed with Ladder, Metal Full Loft Bed with Storage Shelves, High Loft Bed for Kids Teens, Black(Expect Arrival Date 2025/7/20) Patent Products</t>
  </si>
  <si>
    <t xml:space="preserve">Twin Size Metal Daybed with LED and Adjustable Trundle, Pop Up Trundle, White</t>
  </si>
  <si>
    <t xml:space="preserve">GX000448AAE-1</t>
  </si>
  <si>
    <t xml:space="preserve">Wood Twin over Full Bunk Bed with Twin Size Trundle, Grey(Old SKU:GX000448AAE)</t>
  </si>
  <si>
    <t xml:space="preserve">GX000448AAK-1</t>
  </si>
  <si>
    <t xml:space="preserve">Wood Twin over Full Bunk Bed with Twin Size Trundle, White(Old SKU:GX000448AAK)</t>
  </si>
  <si>
    <t xml:space="preserve">W2593P296922</t>
  </si>
  <si>
    <t xml:space="preserve">Full House Bed with Light, Low Floor House Bed with Fence and Roof for Kids Boys Girls,Natural(Expect arrive date 2025/7/20)</t>
  </si>
  <si>
    <t xml:space="preserve">W2593P296919</t>
  </si>
  <si>
    <t xml:space="preserve">Full House Bed with Light, Low Floor House Bed with Fence and Roof for Kids Boys Girls,White(Expect arrive date 2025/7/20)</t>
  </si>
  <si>
    <t xml:space="preserve">W2593P296911</t>
  </si>
  <si>
    <t xml:space="preserve">Twin House Bed with Light, Low Floor House Bed with Fence and Roof for Kids Boys Girls,Natural(Expect arrive date 2025/7/20)</t>
  </si>
  <si>
    <t xml:space="preserve">Twin House Bed with Light, Low Floor House Bed with Fence and Roof for Kids Boys Girls,White(Expect arrive date 2025/7/20)</t>
  </si>
  <si>
    <t xml:space="preserve">36" Bathroom Vanity with Sink, One Cabinet and Three Drawers, Solid Wood and MDF Board, Blue (Old Sku:SY999505AAC-6)</t>
  </si>
  <si>
    <t xml:space="preserve">36" Bathroom Vanity with Sink, One Cabinet and Three Drawers, Solid Wood and MDF Board, Black (Old Sku:SY999505AAB-6)</t>
  </si>
  <si>
    <t xml:space="preserve">36" Bathroom Vanity with Sink, One Cabinet and Three Drawers, Solid Wood and MDF Board, Green (Old Sku:SY999505AAG-6)</t>
  </si>
  <si>
    <t xml:space="preserve">36" Bathroom Vanity with Sink, One Cabinet and Three Drawers, Solid Wood and MDF Board, White (Old Sku:SY999505AAK-6)</t>
  </si>
  <si>
    <t xml:space="preserve">24" Bathroom Vanity with Sink and Drawers, Gray Blue Freestanding Vanity Cabinet with Ceramic Top and Storage Shelves, MDF and Solid Wood Base, Modern Sink Cabinet for Small Bathrooms</t>
  </si>
  <si>
    <t xml:space="preserve">24" Bathroom Vanity with Sink and Drawers, Black Freestanding Vanity Cabinet with Ceramic Top and Storage Shelves, MDF and Solid Wood Base, Modern Sink Cabinet for Small Bathrooms</t>
  </si>
  <si>
    <t xml:space="preserve">24" Bathroom Vanity with Sink and Drawers, White Freestanding Vanity Cabinet with Ceramic Top and Storage Shelves, MDF and Solid Wood Base, Modern Sink Cabinet for Small Bathrooms</t>
  </si>
  <si>
    <t xml:space="preserve">N7090004009B</t>
  </si>
  <si>
    <t xml:space="preserve">Full Size Murphy Bed with Storage Cabinets, Black</t>
  </si>
  <si>
    <t xml:space="preserve">N7090005001N</t>
  </si>
  <si>
    <t xml:space="preserve">Twin XL Size Murphy Bed with Desk,LED Light and USB Charging Station,Gray Wash</t>
  </si>
  <si>
    <t xml:space="preserve">N709P002049D</t>
  </si>
  <si>
    <t xml:space="preserve">Twin Size Murphy Bed with Drawers and LED Light, can be Folded into a Cabinet, Gray</t>
  </si>
  <si>
    <t xml:space="preserve">N709P002048D</t>
  </si>
  <si>
    <t xml:space="preserve">Full Size Murphy Bed, can be Folded into a Cabinet, Gray</t>
  </si>
  <si>
    <t xml:space="preserve">Full over Full Wood Bunk Bed with Ladder and Guardrails, White</t>
  </si>
  <si>
    <t xml:space="preserve">Full over Full Wood Bunk Bed with Ladder and Guardrails, Natural</t>
  </si>
  <si>
    <t xml:space="preserve">Queen Size Wooden Bunk Bed with Built-in Shelves,Storage Box,LED Light and USB Charging Station,Grey</t>
  </si>
  <si>
    <t xml:space="preserve">Queen Size Wooden Bunk Bed with Built-in Shelves,Storage Box,LED Light and USB Charging Station,White</t>
  </si>
  <si>
    <t xml:space="preserve">W1580S00183</t>
  </si>
  <si>
    <t xml:space="preserve">Metal Loft Bed with Wardrobe And L-shaped Desk, Queen Size Loft Bed with Storage Cubes and Shelves, Heavy Duty Loft Bed for Kids Teens Adults, White Wood-grain</t>
  </si>
  <si>
    <t xml:space="preserve">W1580S00109</t>
  </si>
  <si>
    <t xml:space="preserve">Metal Loft Bed with Wardrobe And L-shaped Desk, Queen Size Loft Bed with Storage Cubes and Shelves, Heavy Duty Loft Bed for Kids Teens Adults, Black</t>
  </si>
  <si>
    <t xml:space="preserve">W1580S00108</t>
  </si>
  <si>
    <t xml:space="preserve">Metal Loft Bed with Wardrobe And L-shaped Desk, Queen Size Loft Bed with Storage Cubes and Shelves, Heavy Duty Loft Bed for Kids Teens Adults, White</t>
  </si>
  <si>
    <t xml:space="preserve">W1580S00068</t>
  </si>
  <si>
    <t xml:space="preserve">Metal Loft Bed with Wardrobe And L-shaped Desk, Full Size Loft Bed with Storage Cubes and Shelves, Heavy Duty Loft Bed for Kids Teens Adults, Black</t>
  </si>
  <si>
    <t xml:space="preserve">W1580S00067</t>
  </si>
  <si>
    <t xml:space="preserve">Metal Loft Bed with Wardrobe And L-shaped Desk, Full Size Loft Bed with Storage Cubes and Shelves, Heavy Duty Loft Bed for Kids Teens Adults, White</t>
  </si>
  <si>
    <t xml:space="preserve">W1580S00181</t>
  </si>
  <si>
    <t xml:space="preserve">Queen Size Loft Bed with L-shaped Desk and USB, Metal Loft Bed with Wardrobe and Adjustable Shelf, High Loft Bed with LED for Kids Teens Adults, White Wood-grain</t>
  </si>
  <si>
    <t xml:space="preserve">W1580S00134</t>
  </si>
  <si>
    <t xml:space="preserve">Twin XL Size Loft Bed with L-shaped Desk and USB, Metal Loft Bed with Wardrobe and Adjustable Shelf, High Loft Bed with LED for Kids Teens Adults, White</t>
  </si>
  <si>
    <t xml:space="preserve">W1580S00133</t>
  </si>
  <si>
    <t xml:space="preserve">Full Size Loft Bed with L-shaped Desk and USB, Metal Loft Bed with Wardrobe and Adjustable Shelf, High Loft Bed with LED for Kids Teens Adults, White</t>
  </si>
  <si>
    <t xml:space="preserve">N733P272609H</t>
  </si>
  <si>
    <t xml:space="preserve">Upholstered Nightstand with 3 Drawers, Round Bedside Table with Metal Handles,Marbling Stickers Top Night Table for Bedroom, Fully Assembled Except Handles, Pink</t>
  </si>
  <si>
    <t xml:space="preserve">N733P272609A</t>
  </si>
  <si>
    <t xml:space="preserve">Upholstered Nightstand with 3 Drawers, Round Bedside Table with Metal Handles,Marbling Stickers Top Night Table for Bedroom, Fully Assembled Except Handles, Beige</t>
  </si>
  <si>
    <t xml:space="preserve">Twin Size Murphy Cabinet Bed with Adjustable Position Desk, Murphy Chest Dresser Bed with Foldable Cushion for Guest Room,Small Space, Gray</t>
  </si>
  <si>
    <t xml:space="preserve">N733S272603K, BOX1</t>
  </si>
  <si>
    <t xml:space="preserve">Murphy Bed Cabinet Queen Size with Charging Station, Multi-Functional Foldable Platform Bed with 1 Large Storage Drawer for Guest Room, Small Bedroom, White</t>
  </si>
  <si>
    <t xml:space="preserve">Murphy Bed Cabinet Full Size with Charging Station, Multi-Functional Foldable Platform Bed with 1 Large Storage Drawer for Guest Room, Small Bedroom, Rustic Gray</t>
  </si>
  <si>
    <t xml:space="preserve">Murphy Bed Cabinet Full Size with Charging Station, Multi-Functional Foldable Platform Bed with 1 Large Storage Drawer for Guest Room, Small Bedroom, White</t>
  </si>
  <si>
    <t xml:space="preserve">Murphy Bed Cabinet Queen Size with Charging Station, Multi-Functional Foldable Platform Bed with 1 Large Storage Drawer for Guest Room, Small Bedroom, Rustic Gray</t>
  </si>
  <si>
    <t xml:space="preserve">Wood Queen Size Bunk Bed with Ladder and Trundle, White</t>
  </si>
  <si>
    <t xml:space="preserve">Wood Queen Size Bunk Bed with Ladder and Trundle, Wood Color</t>
  </si>
  <si>
    <t xml:space="preserve">Wood Queen Size Bunk Bed with Ladder, White</t>
  </si>
  <si>
    <t xml:space="preserve">Wood Queen Size Bunk Bed with Ladder, Wood Color</t>
  </si>
  <si>
    <t xml:space="preserve">W2580S00032</t>
  </si>
  <si>
    <t xml:space="preserve">Full Size Loft Bed with Stairs, Metal Full Loft Bed with Storage Shelves, High Loft Bed with Wardrobe for Kids Teens, White, Patent Products</t>
  </si>
  <si>
    <t xml:space="preserve">W2580S00031</t>
  </si>
  <si>
    <t xml:space="preserve">Double Twin House-Style Floor Bed with Fence, Guardrails, without door, Grey(Old Sku:W504P143316)</t>
  </si>
  <si>
    <t xml:space="preserve">Double Twin House-Style Floor Bed with Fence, Guardrails, without door, White(Old Sku:W504P143317)</t>
  </si>
  <si>
    <t xml:space="preserve">Double Twin House-Style Floor Bed with Fence, Guardrails, without door, Natural(Old Sku:W504P143318)</t>
  </si>
  <si>
    <t xml:space="preserve">W2593P296908</t>
  </si>
  <si>
    <t xml:space="preserve">Full Size Wood Platform Bed for Kids, Wood Low Profile Full Bed with Rails for Girls and Boys, Natural(Patented Design)</t>
  </si>
  <si>
    <t xml:space="preserve">W2593P296773</t>
  </si>
  <si>
    <t xml:space="preserve">Twin Size Wood Platform Bed for Kids, Wood Low Profile Twin Bed with Rails for Girls and Boys, Natural (Patented Design)</t>
  </si>
  <si>
    <t xml:space="preserve">W2593P296772</t>
  </si>
  <si>
    <t xml:space="preserve">Twin Size Wood Platform Bed for Kids, Wood Low Profile Twin Bed with Rails for Girls and Boys, White (Patented Design)</t>
  </si>
  <si>
    <t xml:space="preserve">72" White Bathroom Vanity with Ceramic Sink, Soft-Close Doors, Double Storage Shelves &amp; Divided Drawer – Modern Bathroom Cabinet with Ample Storage</t>
  </si>
  <si>
    <t xml:space="preserve">72" Black Bathroom Vanity with Ceramic Sink, Soft-Close Doors, Double Storage Shelves &amp; Divided Drawer – Modern Bathroom Cabinet with Ample Storage</t>
  </si>
  <si>
    <t xml:space="preserve">24-inch  bathroom vanity with integrated undermount basin and a storage cabinet featuring 2 doors and 1 drawer. Includes double-layer door shelf, soft-close design, and versatile storage solutions</t>
  </si>
  <si>
    <t xml:space="preserve">Separatable Bunk Bed</t>
  </si>
  <si>
    <t xml:space="preserve">W1935P299760</t>
  </si>
  <si>
    <t xml:space="preserve">Folding Sofa Chair with 5 Adjustable Positions Plush Floor Lounge Chair for Gaming, Meditation, and Relaxation</t>
  </si>
  <si>
    <t xml:space="preserve">N724P292070K</t>
  </si>
  <si>
    <t xml:space="preserve">U-Can 47.2''-72.7'' Extendable Coffee Table, Multi-Functional Coffee Table with High-Gloss Finish, Coffee Table with 2 Hidden Storage Space and 2 Drawers for Living Room</t>
  </si>
  <si>
    <t xml:space="preserve">N724P292070B</t>
  </si>
  <si>
    <t xml:space="preserve">Full Size Low Loft Bed with Built-in Desk,Storage Cabinets and Open Bookcase,Whiteboard for Graffiti,Pink</t>
  </si>
  <si>
    <t xml:space="preserve">Full Size Low Loft Bed with Built-in Desk,Storage Cabinets and Open Bookcase,Whiteboard for Graffiti,White</t>
  </si>
  <si>
    <t xml:space="preserve">2pcs Folding Stool with Back, Cushioned Padded Folding Stool, Portable Folding Chairs for Outdoor Indoor Kitchen Shop Cafe(Expect Arrival Date 2025/6/30)</t>
  </si>
  <si>
    <t xml:space="preserve">4pcs Folding Stool with Back, Cushioned Padded Folding Stool, Portable Folding Chairs for Outdoor Indoor Kitchen Shop Cafe(Expect Arrival Date 2025/6/30)</t>
  </si>
  <si>
    <t xml:space="preserve">W1935P294047</t>
  </si>
  <si>
    <t xml:space="preserve">Twin Over Twin Metal Bunk Bed for Kids Boys Girls,Metal Structure Bedframe with Ladders &amp; Guardrail,Convertible 2 Beds,No Spring Box Required</t>
  </si>
  <si>
    <t xml:space="preserve">N733P243909B</t>
  </si>
  <si>
    <t xml:space="preserve">Queen Size Tufted Upholstered Bed Frame with Crystal Button Accents, Bed Frame with Wingback Headboard and Under-Bed Storage Space, No Box Spring Needed,Black</t>
  </si>
  <si>
    <t xml:space="preserve">N733P243909A</t>
  </si>
  <si>
    <t xml:space="preserve">Queen Size Tufted Upholstered Bed Frame with Crystal Button Accents, Bed Frame with Wingback Headboard and Under-Bed Storage Space, No Box Spring Needed,Beige</t>
  </si>
  <si>
    <t xml:space="preserve">N733P243909H</t>
  </si>
  <si>
    <t xml:space="preserve">Queen Size Tufted Upholstered Bed Frame with Crystal Button Accents, Bed Frame with Wingback Headboard and Under-Bed Storage Space, No Box Spring Needed,Pink</t>
  </si>
  <si>
    <t xml:space="preserve">U-Can Modern High Glossy Rectangle Coffee Table, Stylish Center Table with Storage Space, Accent Furniture with 16 Color LED Lights for Living Room</t>
  </si>
  <si>
    <t xml:space="preserve">W2189S00671</t>
  </si>
  <si>
    <t xml:space="preserve">63 "medieval modern brown style MDF dining table and PU armless dining chair set 4. Assemble Desktop and Silver plated metal leg dining chair set, suitable for home&amp;kitchen</t>
  </si>
  <si>
    <t xml:space="preserve">W2189</t>
  </si>
  <si>
    <t xml:space="preserve">NUOLI Furniture</t>
  </si>
  <si>
    <t xml:space="preserve">LT000301AAP-1</t>
  </si>
  <si>
    <t xml:space="preserve">Twin size Loft Bed with Drawers,Desk,and Wardrobe-Espresso</t>
  </si>
  <si>
    <t xml:space="preserve">Full size Loft Bed with Drawers,Desk,and Wardrobe-Espresso</t>
  </si>
  <si>
    <t xml:space="preserve">Full size Loft Bed with Drawers,Desk,and Wardrobe-Gray</t>
  </si>
  <si>
    <t xml:space="preserve">Full size Loft Bed with Drawers,Desk,and Wardrobe-White</t>
  </si>
  <si>
    <t xml:space="preserve">W1935P300325</t>
  </si>
  <si>
    <t xml:space="preserve">W1935P300320</t>
  </si>
  <si>
    <t xml:space="preserve">W1935P192374</t>
  </si>
  <si>
    <t xml:space="preserve">Heavy-duty Sturdy Meta Twin over Twin Bunk Bed/l/ Noise Reduced/ Safety Guardrail/No Box Spring Needed,Black</t>
  </si>
  <si>
    <t xml:space="preserve">W1935P192376</t>
  </si>
  <si>
    <t xml:space="preserve">Heavy-duty Sturdy Meta Twin over Full Bunk Bed/l/ Noise Reduced/ Safety Guardrail/No Box Spring Needed,White</t>
  </si>
  <si>
    <t xml:space="preserve">W1935P294225</t>
  </si>
  <si>
    <t xml:space="preserve">W1935P300342</t>
  </si>
  <si>
    <t xml:space="preserve">Heavy-duty Sturdy Meta Twin over Twin Bunk Bed/l/ Noise Reduced/ Safety Guardrail/No Box Spring Needed,White</t>
  </si>
  <si>
    <t xml:space="preserve">W1935P279731</t>
  </si>
  <si>
    <t xml:space="preserve">Twin Over Twin Metal Bunk Bed with Trundle Heavy Duty Bunk Beds Frame with Side Ladder Convertible Bunk bed with Safety Guard Rails, No Box Spring Needed</t>
  </si>
  <si>
    <t xml:space="preserve">W1935P235016</t>
  </si>
  <si>
    <t xml:space="preserve">Metal Twin over Twin Bunk Bed/ Heavy-duty Sturdy Metal/ Noise Reduced/ Safety Guardrail/No Box Spring Needed,White</t>
  </si>
  <si>
    <t xml:space="preserve">W1935P235012</t>
  </si>
  <si>
    <t xml:space="preserve">Metal Twin over Twin Bunk Bed/ Heavy-duty Sturdy Metal/ Noise Reduced/ Safety Guardrail/No Box Spring Needed,Black</t>
  </si>
  <si>
    <t xml:space="preserve">W1935P279723</t>
  </si>
  <si>
    <t xml:space="preserve">W1935P279722</t>
  </si>
  <si>
    <t xml:space="preserve">Twin Over Full Metal Bunk Bed, Heavy Duty Metal Bunk Bed Frame, Bunk Bed Twin Over Full with Ladder &amp; Full-Length Guardrail for Teens Adults, Noise Free</t>
  </si>
  <si>
    <t xml:space="preserve">W1935P195937</t>
  </si>
  <si>
    <t xml:space="preserve">Metal Bunk Bed Twin Over Full Size with Removable Stairs, Heavy Duty Sturdy Frame with 12" Under-Bed Storage for Teen &amp; Adults, Teens, No Box Spring Needed, White</t>
  </si>
  <si>
    <t xml:space="preserve">Upholstered Twin Size Daybed with Adjustable Height Pop Up Trundle Twin Bed and USB &amp; Type-C Charging Port, Day Bed Frame with 2 Side Pockets, No Box-Spring Needed, Beige</t>
  </si>
  <si>
    <t xml:space="preserve">Upholstered Twin Size Daybed with Adjustable Height Pop Up Trundle Twin Bed and USB &amp; Type-C Charging Port, Day Bed Frame with 2 Side Pockets, No Box-Spring Needed, Pink</t>
  </si>
  <si>
    <t xml:space="preserve">Twin Size Upholstered Daybed with Trundle, Storage Shelves, USB &amp; Outlet (Gray)</t>
  </si>
  <si>
    <t xml:space="preserve">Twin Size Upholstered Daybed with Trundle, Storage Shelves, USB &amp; Outlet (Beige)</t>
  </si>
  <si>
    <t xml:space="preserve">Twin Size Upholstered Daybed with Drawers, Shelves, Flip Cabinets &amp; Side Table (Beige)</t>
  </si>
  <si>
    <t xml:space="preserve">Twin Size Upholstered Daybed with Drawers, Shelves, Flip Cabinets &amp; Side Table (Gray)</t>
  </si>
  <si>
    <t xml:space="preserve">Upholstered Twin Size Daybed with Storage 2 Drawers and Charging Station, Day Bed Frame with LED Lights and Storage Headboard, No Box-Spring Needed, Gray</t>
  </si>
  <si>
    <t xml:space="preserve">Upholstered Twin Size Daybed with Storage 2 Drawers and Charging Station, Day Bed Frame with LED Lights and Storage Headboard, No Box-Spring Needed, Beige</t>
  </si>
  <si>
    <t xml:space="preserve">W2129P314786</t>
  </si>
  <si>
    <t xml:space="preserve">Twin Bed Frames , Headboard and Charging Station &amp; LED Light for Bedroom, Solid and Stable, Noise Free, No Box Spring Needed, Easy Assembly</t>
  </si>
  <si>
    <t xml:space="preserve">Twin Daybed with Trundle, Farmhouse Daybed Frame with Sliding Barn Door Headboard and Charging Station &amp; LED Light for Bedroom and Guest Room, Rustic Brown</t>
  </si>
  <si>
    <t xml:space="preserve">W2129P314785</t>
  </si>
  <si>
    <t xml:space="preserve">W1580S00116</t>
  </si>
  <si>
    <t xml:space="preserve">Twin over Twin &amp; Twin Bunk Beds for 3, Twin XL over Twin &amp; Twin Bunk Bed Metal Triple Bunk Bed with Desk &amp; Shelves, Space Saving/Noise Reduction, Black</t>
  </si>
  <si>
    <t xml:space="preserve">N725P246473K</t>
  </si>
  <si>
    <t xml:space="preserve">[VIDEO] 24" White Modern Sleek Bathroom Vanity Elegant Ceramic Sink with Solid Wood Frame Open Style Shelf</t>
  </si>
  <si>
    <t xml:space="preserve">Wooden Twin Size Daybed with Storage Shelves, Multi-functional Bed with Twin Size Trundle Bed and  Study Desk, Gray</t>
  </si>
  <si>
    <t xml:space="preserve">Wooden Full Size Daybed with Storage Shelves, Multi-functional Bed with Twin Size Trundle Bed and  Study Desk,Gray</t>
  </si>
  <si>
    <t xml:space="preserve">Twin Size Daybed with Storage 3 Cabinets and 2 Drawers, Wooden L-Shape Daybed Frame with Study Desk and Built-in Bookshelf, Multi-functional Bed for Bedroom Guest Room,Gray</t>
  </si>
  <si>
    <t xml:space="preserve">GX001316AAA</t>
  </si>
  <si>
    <t xml:space="preserve">Upholstered Double Twin Size Daybed with Trundle and Drawer, Beige</t>
  </si>
  <si>
    <t xml:space="preserve">Full Size Daybed with Storage 3 Cabinets and 2 Drawers, Wooden L-Shape Daybed Frame with Study Desk and Built-in Bookshelf, Multi-functional Bed for Bedroom Guest Room,Gray</t>
  </si>
  <si>
    <t xml:space="preserve">B092S00142</t>
  </si>
  <si>
    <t xml:space="preserve">6 Drawer Double Dresser Wezz, Bedroom, Light Oak / White</t>
  </si>
  <si>
    <t xml:space="preserve">B092</t>
  </si>
  <si>
    <t xml:space="preserve">Treevol Furniture</t>
  </si>
  <si>
    <t xml:space="preserve">W2580S00027</t>
  </si>
  <si>
    <t xml:space="preserve">Full Size Loft Bed with Stairs, Metal Full Loft Bed with Storage Shelves, High Loft Bed with Wardrobe for Kids Teens, Black(Old SKU W2580S00017) Patent Products</t>
  </si>
  <si>
    <t xml:space="preserve">W1445132031</t>
  </si>
  <si>
    <t xml:space="preserve">TV Stand for 65+ Inch TV, Wood TV Stand with Storage Cabinet &amp; Adjustable Shelves, Media TV Console for Living Room Bedroom(White)</t>
  </si>
  <si>
    <t xml:space="preserve">30" Bathroom Vanity with Sink, Freestanding Black Vanity Cabinet with Ceramic Basin, Solid Wood Frame, Soft-Close Door, 3 Drawers, Painted MDF &amp; Rubber Wood, Storage Shelves Included</t>
  </si>
  <si>
    <t xml:space="preserve">30" Bathroom Vanity with Sink, Freestanding Green Vanity Cabinet with Ceramic Basin, Solid Wood Frame, Soft-Close Door, 3 Drawers, Painted MDF &amp; Rubber Wood, Storage Shelves Included</t>
  </si>
  <si>
    <t xml:space="preserve">30" Bathroom Vanity with Sink, Freestanding White Vanity Cabinet with Ceramic Basin, Solid Wood Frame, Soft-Close Door, 3 Drawers, Painted MDF &amp; Rubber Wood, Storage Shelves Included</t>
  </si>
  <si>
    <t xml:space="preserve">Wooden Full Size Daybed with Storage Shelves, Multi-functional Bed with Two Storage Drawers and  Study Desk, Gray</t>
  </si>
  <si>
    <t xml:space="preserve">Wooden Twin Size Daybed with Storage Shelves, Multi-functional Bed with Two Storage Drawers and  Study Desk, Gray</t>
  </si>
  <si>
    <t xml:space="preserve">30" Bathroom Vanity , Modern Bathroom Cabinet with Sink Combo Set, Bathroom Storage Cabinet with a Soft Closing Door and 3 Drawers, Solid Wood Frame(Green)</t>
  </si>
  <si>
    <t xml:space="preserve">Full over Full Metal Bunk Bed, Industrial Detachable Bunkbeds with Safety Guard Rails for Teens (Expect Arrival Date 2025/7/3)</t>
  </si>
  <si>
    <t xml:space="preserve">Twin XL over Twin XL Metal Bunk Bed, Industrial Detachable Bunkbeds with Safety Guard Rails for Teens, White(Expect Arrival Date 2025/6/18)</t>
  </si>
  <si>
    <t xml:space="preserve">U-Can Led Coffee Table, Modern Center Table with High-Gloss Finish and Glass Tabletop, Coffee Table with Open Storage Compartment and 2 Hidden Drawers  for Living Room</t>
  </si>
  <si>
    <t xml:space="preserve">U-Can Lift-Top Coffee Table with 2 Drawers, Modern Square Coffee Table with Glass Top and High-Gloss Finish, Hidden Space and LED Lights for Living Room</t>
  </si>
  <si>
    <t xml:space="preserve">N708P249475C</t>
  </si>
  <si>
    <t xml:space="preserve">Twin Size Loft  Bed with Slide Pink Tent and Tower - Blue (OLD SKU:WF532001AAC)</t>
  </si>
  <si>
    <t xml:space="preserve">LT000771AAC-1</t>
  </si>
  <si>
    <t xml:space="preserve">Full Size Loft  Bed with Slide Pink Tent and Tower - Blue (OLD SKU:LT000771AAC)</t>
  </si>
  <si>
    <t xml:space="preserve">LT000771AAH-1</t>
  </si>
  <si>
    <t xml:space="preserve">Full Size Loft  Bed with Slide Pink Tent and Tower - Pink (OLD SKU:LT000771AAH)</t>
  </si>
  <si>
    <t xml:space="preserve">Full Size Murphy Bed, Wooden Full Wall Bed with 2 Wardrobe and Storage Shelf, Multifunctional Foldable Platform Bedframe for Guest-Room, Bedroom, Walnut</t>
  </si>
  <si>
    <t xml:space="preserve">U-Can Lift-Top Coffee Table with 2 Drawers, Modern Coffee Table with Adequate Hidden Compartment, Multi-Functional Lift-Top Coffee Table with High-Gloss Finish for Living Room</t>
  </si>
  <si>
    <t xml:space="preserve">30" Bathroom Vanity with Sink, One Tip-out Drawer, Three Drawers, Door Shelf, Soft Closing Door, Black</t>
  </si>
  <si>
    <t xml:space="preserve">36" Bathroom Vanity with Sink, Bathroom Cabinet with Soft-Closing Door, 4 Drawers of Different Sizes, Solid Wood Frame and Leg, One Package, Blue</t>
  </si>
  <si>
    <t xml:space="preserve">36" Bathroom Vanity with Sink, Bathroom Cabinet with Soft-Closing Door, 4 Drawers of Different Sizes, Solid Wood Frame and Leg, One Package, Green</t>
  </si>
  <si>
    <t xml:space="preserve">36" Bathroom Vanity with Sink, Bathroom Cabinet with Soft-Closing Door, 4 Drawers of Different Sizes, Solid Wood Frame and Leg, One Package, White</t>
  </si>
  <si>
    <t xml:space="preserve">Twin High Loft Bed, Rubber Wood  Loft Bed with Safety Guardrail, built-in desk, ladder,White</t>
  </si>
  <si>
    <t xml:space="preserve">U-Can 41.3''-76.7'' Extendable Coffee Table, Efficient Central Coffee Table with Multiple Storage Compartments, Multifunctional Adjustable Coffee Table with Hidden Storage Space for Living Room</t>
  </si>
  <si>
    <t xml:space="preserve">W1580S00111</t>
  </si>
  <si>
    <t xml:space="preserve">King over Twin XL Size Bunk Bed Frame with Built-in Wardrobe, Metal Bunk Bed with Foldable Desk and, Black</t>
  </si>
  <si>
    <t xml:space="preserve">W1580S00112</t>
  </si>
  <si>
    <t xml:space="preserve">Queen Over Twin Bunk Bed with storage area on upper bed, lower bed with hangers and shelves, Space-Saving/Noise Reduced,black</t>
  </si>
  <si>
    <t xml:space="preserve">W2580S00025</t>
  </si>
  <si>
    <t xml:space="preserve">W2580S00024</t>
  </si>
  <si>
    <t xml:space="preserve">Queen Loft Bed with Desk and Charging Station, Queen Size Metal Loft Bed with Stairs and Light for Kids Teens, Black, Patent Products(Old SKU W2580S00024)</t>
  </si>
  <si>
    <t xml:space="preserve">Twin Size Floor Bed with Fence without Door, Rubber Wood Floor Bed with Safety Guardrails,Pink</t>
  </si>
  <si>
    <t xml:space="preserve">Queen Over Queen Bunk Bed with Built-in Storage Cabinets,Charging Station,Ladder,USB,Safety Guardrails,Solid Pine Wood Bunk Bed,Brwon</t>
  </si>
  <si>
    <t xml:space="preserve">Queen Over Queen Bunk Bed with Built-in Storage Cabinets,Charging Station,Ladder,USB,Safety Guardrails,Solid Pine Wood Bunk Bed,White</t>
  </si>
  <si>
    <t xml:space="preserve">Full Rubber Wood Loft Bed with Ladder,White</t>
  </si>
  <si>
    <t xml:space="preserve">Full Rubber Wood Loft Bed with Ladder,Grey</t>
  </si>
  <si>
    <t xml:space="preserve">Full Size House Loft Bed with Roof, Windows,4 Storage Drawers,Pine Wooden Bed with Safety Guardrails,Ladder,White</t>
  </si>
  <si>
    <t xml:space="preserve">Full Size House Loft Bed with Roof, Windows,4 Storage Drawers,Pine Wooden Bed with Safety Guardrails,Ladder,Grey</t>
  </si>
  <si>
    <t xml:space="preserve">Full Size Wood Loft Bed with Desk, Multi-storage Shelves and RGB Light, Cloud Blue</t>
  </si>
  <si>
    <t xml:space="preserve">Full Size Wood Loft Bed with Desk, Multi-storage Shelves and RGB Light, Red</t>
  </si>
  <si>
    <t xml:space="preserve">Full Size Wood Loft Bed with Desk, Multi-storage Shelves and RGB Light, Green</t>
  </si>
  <si>
    <t xml:space="preserve">W504S00235</t>
  </si>
  <si>
    <t xml:space="preserve">Queen Size Murphy Bed, Pine Wood Cabinet Bed with Power Station and Rattan Decoration Panel,Espresso</t>
  </si>
  <si>
    <t xml:space="preserve">W504S00234</t>
  </si>
  <si>
    <t xml:space="preserve">Queen Size Murphy Bed, Pine Wood Cabinet Bed with Power Station and Rattan Decoration Panel,Walnut</t>
  </si>
  <si>
    <t xml:space="preserve">Queen Size Murphy Bed, Wooden Queen Wall Bed with 2 Wardrobe and Storage Shelf, Multifunctional Foldable Platform Bedframe for Guest-Room, Bedroom, Walnut</t>
  </si>
  <si>
    <t xml:space="preserve">Queen Size Murphy Bed, Wooden Queen Wall Bed with 2 Wardrobe and Storage Shelf, Multifunctional Foldable Platform Bedframe for Guest-Room, Bedroom, Gray</t>
  </si>
  <si>
    <t xml:space="preserve">Full Size Murphy Bed, Wooden Full Wall Bed with 2 Wardrobe and Storage Shelf, Multifunctional Foldable Platform Bedframe for Guest-Room, Bedroom, Gray</t>
  </si>
  <si>
    <t xml:space="preserve">36" Rattan Bathroom Vanity with Ceramic Sink, Modern Bathroom Sink Cabinet with Soft Close Doors and Drawers, Free-standing Bathroom Vanity with Solid Wood Legs and Large Space Storage, Brown</t>
  </si>
  <si>
    <t xml:space="preserve">N817</t>
  </si>
  <si>
    <t xml:space="preserve">NH-ECHO</t>
  </si>
  <si>
    <t xml:space="preserve">36" Rattan Bathroom Vanity with Ceramic Sink, Modern Bathroom Sink Cabinet with Soft Close Doors and Drawers, Free-standing Bathroom Vanity with Solid Wood Legs and Large Space Storage, Natural</t>
  </si>
  <si>
    <t xml:space="preserve">36" Blue Modern Bathroom Vanity with Ceramic Sink, Soft Close Doors, 4 Drawers for Storage, Elegant Design for Small Bathrooms</t>
  </si>
  <si>
    <t xml:space="preserve">"24" Black Bathroom Vanity with Sink, MDF &amp; Rubberwood Construction, 3 Drawers &amp; Cabinet with Adjustable Shelves, Modern Design for Small to Medium Bathrooms"</t>
  </si>
  <si>
    <t xml:space="preserve">"24" White Bathroom Vanity with Sink, MDF &amp; Rubberwood Construction, 3 Drawers &amp; Cabinet with Adjustable Shelves, Modern Design for Small to Medium Bathrooms"</t>
  </si>
  <si>
    <t xml:space="preserve">"24-Inch Bathroom Vanity with Storage, Adjustable Shelf, MDF &amp; Rubberwood, Removable Dividers, Glossy White Finish"</t>
  </si>
  <si>
    <t xml:space="preserve">"24-Inch Bathroom Vanity with Storage, Adjustable Shelf, MDF &amp; Rubberwood, Removable Dividers, Dark Green Finish"</t>
  </si>
  <si>
    <t xml:space="preserve">TREXM 5-Piece Extendable Dining Table Set for 4, Round Dining Table for 4 with Upholstered Chairs, Farmhouse Kitchen Table Set with Removable Leaf for Dining Room and Kitchen (Brown)</t>
  </si>
  <si>
    <t xml:space="preserve">TREXM 5-Piece Extendable Dining Table Set for 4, Round Dining Table for 4 with Upholstered Chairs, Farmhouse Kitchen Table Set with Removable Leaf for Dining Room and Kitchen (Grey+White)</t>
  </si>
  <si>
    <t xml:space="preserve">30 Inch Bathroom Vanity with Ceramic Sink, Flip-Out Drawer Design for Plumbing, Grey Painted MDF Cabinet with Solid Wood Legs</t>
  </si>
  <si>
    <t xml:space="preserve">30 Inch Bathroom Vanity with Ceramic Sink, Flip-Out Drawer Design for Plumbing, Black Painted MDF Cabinet with Solid Wood Legs</t>
  </si>
  <si>
    <t xml:space="preserve">30 Inch Bathroom Vanity with Ceramic Sink, Flip-Out Drawer Design for Plumbing, White Painted MDF Cabinet with Solid Wood Legs</t>
  </si>
  <si>
    <t xml:space="preserve">36" Bathroom Vanity with Sink, Ceramic Sink, One Tip-out Drawer, 3 Side Drawers, Adjustable Shelf, White</t>
  </si>
  <si>
    <t xml:space="preserve">36" Bathroom Vanity with Sink, Ceramic Sink, One Tip-out Drawer, 3 Side Drawers, Adjustable Shelf, Black</t>
  </si>
  <si>
    <t xml:space="preserve">30" Modern Bathroom Vanity with Ceramic Sink, Bathroom Vanity Cabinet with Tempered Blurred Glass and Matte Black Handles, Equipped with Large Storage Space and Rubber Wood Frame, White</t>
  </si>
  <si>
    <t xml:space="preserve">30" Modern Bathroom Vanity with Ceramic Sink, Bathroom Vanity Cabinet with Tempered Blurred Glass and Matte Black Handles, Equipped with Large Storage Space and Rubber Wood Frame, Black</t>
  </si>
  <si>
    <t xml:space="preserve">36" Bathroom Vanity with Sink, One Cabinet and Three Drawers, Solid Wood and MDF Board, Grey (Old Sku:SY999505AAE-6)</t>
  </si>
  <si>
    <t xml:space="preserve">W2580S00026</t>
  </si>
  <si>
    <t xml:space="preserve">Queen Size Loft Bed with Stairs, Metal Queen Loft Bed with Storage Shelves, High Loft Bed with Wardrobe for Kids Teens Adults, Black(Old SKU W2580S00016) Patent Products</t>
  </si>
  <si>
    <t xml:space="preserve">W2580S00019</t>
  </si>
  <si>
    <t xml:space="preserve">Queen over Queen Metal Bunk Bed, Industrial Detachable Bunkbeds with Safety Guard Rails for Teens, Black(Old SKU W2580S00014)</t>
  </si>
  <si>
    <t xml:space="preserve">Full XL over Queen Metal Bunk Bed, Industrial Detachable Bunkbeds with Safety Guard Rails for Teens, Black(Old SKU W2580S00013)</t>
  </si>
  <si>
    <t xml:space="preserve">Solid Wooden , Solid Rubber Wooden Twin over Twin Floor Bunk Bed with Ladder ,Upper and Bottom Bed Platforms crafted with Strengthened Slats ,Pink</t>
  </si>
  <si>
    <t xml:space="preserve">Full Size Floor Bed with Fence and Door,Rubber Wood Floor Bed with Safety Guardrails,Pink</t>
  </si>
  <si>
    <t xml:space="preserve">Full Size Floor Bed with Fence and Door,Rubber Wood Floor Bed with Safety Guardrails,White</t>
  </si>
  <si>
    <t xml:space="preserve">Twin Metal Pull-Out Bunk Bed with Guardrail and Built-In Ladder, Space-Saving Convertible Frame for Bedroom, Black</t>
  </si>
  <si>
    <t xml:space="preserve">Twin Size Floor Bed with Fence without Door, Rubber Wood Floor Bed with Safety Guardrails,Espresso</t>
  </si>
  <si>
    <t xml:space="preserve">Twin Size Floor Bed with Fence without Door, Rubber Wood Floor Bed with Safety Guardrails,Natural</t>
  </si>
  <si>
    <t xml:space="preserve">Twin Size Floor Bed with Fence without Door, Rubber Wood Floor Bed with Safety Guardrails,White</t>
  </si>
  <si>
    <t xml:space="preserve">Twin Size Floor Bed with Fence without Door, Rubber Wood Floor Bed with Safety Guardrails,Grey</t>
  </si>
  <si>
    <t xml:space="preserve">Full Size Floor Bed with Fence and Door,Rubber Wood Floor Bed with Safety Guardrails,Natural</t>
  </si>
  <si>
    <t xml:space="preserve">Full Size Floor Bed with Fence and Door,Rubber Wood Floor Bed with Safety Guardrails,Grey</t>
  </si>
  <si>
    <t xml:space="preserve">Full Size Floor Bed with Fence and Door,Rubber Wood Floor Bed with Safety Guardrails,Espresso</t>
  </si>
  <si>
    <t xml:space="preserve">Twin Size Floor Bed with Fence and Door,Rubber Wood Floor Bed with Safety Guardrails,Pink</t>
  </si>
  <si>
    <t xml:space="preserve">Twin Size Floor Bed with Fence and Door,Rubber Wood Floor Bed with Safety Guardrails,Espresso</t>
  </si>
  <si>
    <t xml:space="preserve">W504P296778</t>
  </si>
  <si>
    <t xml:space="preserve">Twin Size Floor Bed with Fence and Door,Rubber Wood Floor Bed with Safety Guardrails,Natural</t>
  </si>
  <si>
    <t xml:space="preserve">Twin Size Floor Bed with Fence and Door,Rubber Wood Floor Bed with Safety Guardrails,White</t>
  </si>
  <si>
    <t xml:space="preserve">Twin Size Floor Bed with Fence and Door,Rubber Wood Floor Bed with Safety Guardrails,Grey</t>
  </si>
  <si>
    <t xml:space="preserve">N733P279101D</t>
  </si>
  <si>
    <t xml:space="preserve">Computer Desk with 90 Degree Rotating Desktop, 43x70 Inch Office Desk with Storage Drawer and Cabinets, Gaming Desk with Shelves, Writing Desk for Study, Work Desk for Home Office Bedroom Living Room</t>
  </si>
  <si>
    <t xml:space="preserve">N733P279101K</t>
  </si>
  <si>
    <t xml:space="preserve">W2580S00020</t>
  </si>
  <si>
    <t xml:space="preserve">Quad Bunk Bed for 4 Kids, Heavy Duty Metal Twin Bunk Bed Frame, Detachable Triple Bunk Bed, Can Be Divided Into 3 Twin Beds, Black (Old SKU W2580S00015)</t>
  </si>
  <si>
    <t xml:space="preserve">Full Size Metal Loft Bed with Desk, Storage Staircase, Small Wardrobe and LED Light, White</t>
  </si>
  <si>
    <t xml:space="preserve">Full over Full Bunk Bed with Convertible Slide and Ladder, Gray(Old SKU: GX000708AAE)</t>
  </si>
  <si>
    <t xml:space="preserve">Full over Full Bunk Bed with Convertible Slide and Ladder, White(Old SKU: GX000708AAK)</t>
  </si>
  <si>
    <t xml:space="preserve">Twin over Twin Bunk Bed with Convertible Slide and Ladder, Gray(Old SKU: SM000213)</t>
  </si>
  <si>
    <t xml:space="preserve">Twin over Twin Bunk Bed with Convertible Slide and Ladder, White(Old SKU: SM000213)</t>
  </si>
  <si>
    <t xml:space="preserve">W2593S00033</t>
  </si>
  <si>
    <t xml:space="preserve">Metal Queen Loft Bed with Wardrobe and LED Light, Queen Size Loft Bed with L Shaped Desk and USB for Kids Teens Adults, Black(Expect arrived on 2025/6/10)</t>
  </si>
  <si>
    <t xml:space="preserve">W1960S00006</t>
  </si>
  <si>
    <t xml:space="preserve">Queen Size Bed Frame with Storage - Lift Up Storage Bed with Modern Wingback Headboard, USB Ports</t>
  </si>
  <si>
    <t xml:space="preserve">W1960</t>
  </si>
  <si>
    <t xml:space="preserve">F-Concept</t>
  </si>
  <si>
    <t xml:space="preserve">TOPMAX Patio Wooden Twin Size Porch Swing Daybed Frame, Garden Swing Bench Chair with 4 Hanging Ropes for Backyard,Outdoor,Natural</t>
  </si>
  <si>
    <t xml:space="preserve">TOPMAX Patio Wooden Twin Size Porch Swing Daybed Frame, Garden Swing Bench Chair with 4 Hanging Ropes for Backyard,Outdoor,Brown</t>
  </si>
  <si>
    <t xml:space="preserve">TOPMAX Patio Wooden Twin Size Porch Swing Daybed Frame, Garden Swing Bench Chair with 4 Hanging Ropes for Backyard,Outdoor,White</t>
  </si>
  <si>
    <t xml:space="preserve">TOPMAX Patio Wooden Twin Size Porch Swing Daybed Frame, Garden Swing Bench Chair with 4 Hanging Ropes for Backyard,Outdoor,Black</t>
  </si>
  <si>
    <t xml:space="preserve">Queen Size Wall Murphy Bed with Top Cabinet,Shelves  and  Wardrobe, Space Saving Foldable Bed,Gray</t>
  </si>
  <si>
    <t xml:space="preserve">Queen Size Wall Murphy Bed with Desk, Top Cabinet and Storage Shelves, Space Saving Foldable Bed,Gray</t>
  </si>
  <si>
    <t xml:space="preserve">Queen Size Wall Murphy Bed with Top Cabinet,Shelves  and  Wardrobe, Space Saving Foldable Bed,White</t>
  </si>
  <si>
    <t xml:space="preserve">Queen Size Wall Murphy Bed with Desk, Top Cabinet and Storage Shelves, Space Saving Foldable Bed,White</t>
  </si>
  <si>
    <t xml:space="preserve">Full Size Wall Murphy Bed with Desk, Top Cabinet and Storage Shelves, Space Saving Foldable Bed,White</t>
  </si>
  <si>
    <t xml:space="preserve">Solid Wood Bed Frame,King Platform Bed Frame with Headboard,Tall Headboard Natural Wood Bed ,No Box Spring Needed,Beige</t>
  </si>
  <si>
    <t xml:space="preserve">Twin Size Metal Daybed with LED and Adjustable Trundle, Pop Up Trundle, Black</t>
  </si>
  <si>
    <t xml:space="preserve">N7090003007A</t>
  </si>
  <si>
    <t xml:space="preserve">Full Size Murphy Bed with a Desk, Antique White</t>
  </si>
  <si>
    <t xml:space="preserve">Wood Full Size House Platform Beds with LED, Storage Shelves, Drawers and Guardrail, White</t>
  </si>
  <si>
    <t xml:space="preserve">Wood Full Size House Platform Beds with LED, Storage Shelves, Drawers and Guardrail, Natural</t>
  </si>
  <si>
    <t xml:space="preserve">Full Size Loft Bed with Multifunction Shelves and Under-bed Desk, White</t>
  </si>
  <si>
    <t xml:space="preserve">Full Size Loft Bed with Multifunction Shelves and Under-bed Desk, Gray</t>
  </si>
  <si>
    <t xml:space="preserve">Twin over Full Bunk Bed with Storage Shelves, LED, Charging Station and a Drawer, Grey</t>
  </si>
  <si>
    <t xml:space="preserve">Twin over Full Bunk Bed with Storage Shelves, LED, Charging Station and a Drawer, White</t>
  </si>
  <si>
    <t xml:space="preserve">TOPMAX Patio Wooden Swing Chair, Hanging Porch Swing Bench with Cushion&amp;Pillows, 10.8Ft Hemp Ropes for Garden,Backyard, Lawn,Gray</t>
  </si>
  <si>
    <t xml:space="preserve">TOPMAX Patio Wooden Swing Chair, Hanging Porch Swing Bench with Cushion&amp;Pillows, 10.8Ft Hemp Ropes for Garden,Backyard, Lawn,Brown</t>
  </si>
  <si>
    <t xml:space="preserve">TOPMAX Patio Wooden Swing Chair, Hanging Porch Swing Bench with Cushion&amp;Pillows, 10.8Ft Hemp Ropes for Garden,Backyard, Lawn,Black</t>
  </si>
  <si>
    <t xml:space="preserve">TOPMAX Patio Wooden Swing Chair, Hanging Porch Swing Bench with Cushion&amp;Pillows, 10.8Ft Hemp Ropes for Garden,Backyard, Lawn,White</t>
  </si>
  <si>
    <t xml:space="preserve">TOPMAX Patio Wooden Swing Chair, Hanging Porch Swing Bench with Cushion&amp;Pillows, 10.8Ft Hemp Ropes for Garden,Backyard, Lawn,Natural</t>
  </si>
  <si>
    <t xml:space="preserve">XW000021AAP</t>
  </si>
  <si>
    <t xml:space="preserve">XW000021AAE</t>
  </si>
  <si>
    <t xml:space="preserve">30" Bathroom Vanity with Ceramic Sink, Soft-Close Door with Built-in Shelf, Deep Drawer, Standard Drawer, Long Divider Drawer, Ample Storage Cabinet for Bathroom, Modern &amp; Functional Design</t>
  </si>
  <si>
    <t xml:space="preserve">24" Forest Green Bathroom Vanity Cabinet with Ceramic Sink, 2 Drawers, 1 Soft-Close Door</t>
  </si>
  <si>
    <t xml:space="preserve">24" Gray Bathroom Vanity Cabinet with Ceramic Sink, 2 Drawers, 1 Soft-Close Door</t>
  </si>
  <si>
    <t xml:space="preserve">[Video] 18" Bathroom Vanity with Sink, Vanity Cabinet with Door Shelf and Adjustable Shelf, White</t>
  </si>
  <si>
    <t xml:space="preserve">[Video] 18" Bathroom Vanity with Sink, Vanity Cabinet with Door Shelf and Adjustable Shelf, Grey</t>
  </si>
  <si>
    <t xml:space="preserve">18" Bathroom Vanity with Sink, Vanity Cabinet with Door Shelf and Adjustable Shelf, Green</t>
  </si>
  <si>
    <t xml:space="preserve">60" Bathroom Vanity with Double Sink Combo Set, 2 Cabinet with Door Organizers, 2 Drawers, Black</t>
  </si>
  <si>
    <t xml:space="preserve">60" Bathroom Vanity with Double Sink Combo Set, 2 Cabinet with Door Organizers, 2 Drawers, Grey</t>
  </si>
  <si>
    <t xml:space="preserve">60" Bathroom Vanity with Double Sink Combo Set, 2 Cabinet with Door Organizers, 2 Drawers, Dark Green</t>
  </si>
  <si>
    <t xml:space="preserve">60" Bathroom Vanity with Double Sink Combo Set, 2 Cabinet with Door Organizers, 2 Drawers, White</t>
  </si>
  <si>
    <t xml:space="preserve">24" Bathroom Vanity with Sink, Bathroom Cabinet with Door Shelf, Deep Drawer, 2-Tier Pull-Out Basket, Solid Wood Frame and MDF Board, One Package, Black</t>
  </si>
  <si>
    <t xml:space="preserve">24" Bathroom Vanity with Sink, Bathroom Cabinet with Door Shelf, Deep Drawer, 2-Tier Pull-Out Basket, Solid Wood Frame and MDF Board, One Package, Green</t>
  </si>
  <si>
    <t xml:space="preserve">24" Bathroom Vanity with Sink, Bathroom Cabinet with Door Shelf, Deep Drawer, 2-Tier Pull-Out Basket, Solid Wood Frame and MDF Board, One Package, White</t>
  </si>
  <si>
    <t xml:space="preserve">36" Gray Modern Bathroom Vanity with Ceramic Sink, Soft Close Doors, 4 Drawers for Storage, Elegant Design for Small Bathrooms</t>
  </si>
  <si>
    <t xml:space="preserve">Queen Size Floor Bed with Fence,Door,Rubber Wood Floor Bed with Safety Guardrails,Grey</t>
  </si>
  <si>
    <t xml:space="preserve">Queen Size Floor Bed with Fence,Door,Rubber Wood Floor Bed with Safety Guardrails,White</t>
  </si>
  <si>
    <t xml:space="preserve">Queen Size Floor Bed with Fence,Door,Rubber Wood Floor Bed with Safety Guardrails,Pink</t>
  </si>
  <si>
    <t xml:space="preserve">W504P286389</t>
  </si>
  <si>
    <t xml:space="preserve">Queen Size Floor Bed with Fence,Door,Rubber Wood Floor Bed with Safety Guardrails,Natural</t>
  </si>
  <si>
    <t xml:space="preserve">Queen Size Floor Bed with Fence,Door,Rubber Wood Floor Bed with Safety Guardrails,Espresso</t>
  </si>
  <si>
    <t xml:space="preserve">W504P286407</t>
  </si>
  <si>
    <t xml:space="preserve">Full Size House Floor Wooden Bed with Roof Frame, Safety Guardrails,Grey</t>
  </si>
  <si>
    <t xml:space="preserve">Full Size House Floor Wooden Bed with Roof Frame, Safety Guardrails,Pink</t>
  </si>
  <si>
    <t xml:space="preserve">Full Size House Floor Wooden Bed with Roof Frame, Safety Guardrails,Whtie</t>
  </si>
  <si>
    <t xml:space="preserve">Full Size House Floor Wooden Bed with Roof Frame, Safety Guardrails,Natural</t>
  </si>
  <si>
    <t xml:space="preserve">Twin Size House Floor Wooden Bed with Roof Frame,Safety Guardrails,Grey</t>
  </si>
  <si>
    <t xml:space="preserve">W504P286404</t>
  </si>
  <si>
    <t xml:space="preserve">W1580S00124</t>
  </si>
  <si>
    <t xml:space="preserve">Queen Size Loft Bed with L-shaped Desk and USB, Metal Loft Bed with Wardrobe and Adjustable Shelf, High Loft Bed with LED for Kids Teens Adults, White</t>
  </si>
  <si>
    <t xml:space="preserve">36" Bathroom Vanity with Sink, Ceramic Sink, 2 Tip-out Drawers, Soft Close Door Hinges, Blue Gray</t>
  </si>
  <si>
    <t xml:space="preserve">Full Size Metal Gaming Loft Bed with Built-in Work Station, Open Wardrobe, LED and Multiple Storage, Black</t>
  </si>
  <si>
    <t xml:space="preserve">N721S000048B</t>
  </si>
  <si>
    <t xml:space="preserve">97.4"W Elegant 4-Piece Wall Unit Entertainment Center with Bookshelf for TVs Up to 70", Versatile TV Stand with Adjustable Shelf, Mid-Century Media Console for Living Room, Black(NEW SKU:N721S000060B)</t>
  </si>
  <si>
    <t xml:space="preserve">N721S000048K</t>
  </si>
  <si>
    <t xml:space="preserve">97.4"W 4-Piece Wall Unit Entertainment Center with Bookshelf for TVs Up to 70", TV Stand with Adjustable Shelf, Mid-Century Media Console with Bridge for Living Room, White (NEW SKU: N721S000060K)</t>
  </si>
  <si>
    <t xml:space="preserve">62.9"W Farmhouse 4-in-1 Hall Tree with 6 Hanging Hooks, Mudroom Wood Grain Bench with Compartments, Entryway Shoe Cabinet with Seating Bench for Living Room, Hallway, Black (NEW SKU: N721S000047B-1)</t>
  </si>
  <si>
    <t xml:space="preserve">62.9"W Farmhouse 4-in-1 Hall Tree with 6 Hanging Hooks, Mudroom Wood Grain Bench with Compartments, Entryway Shoe Cabinet with Seating Bench for Living Room, Hallway, White(NEW SKU: N721S000047K-1)</t>
  </si>
  <si>
    <t xml:space="preserve">ON-TREND 62.9"W Farmhouse 4-in-1 Hall Tree with 6 Hanging Hooks, Mudroom Wood Grain Bench with Open Compartments, Entryway Shoe Cabinet with Seating Bench for Living Room, Hallway, Blue</t>
  </si>
  <si>
    <t xml:space="preserve">Wood Twin Size Loft Bed with Built-in Desk, LED, Storage Shelves, Cabinets and Staircase, Walnut</t>
  </si>
  <si>
    <t xml:space="preserve">Wood Twin Size Loft Bed with Built-in Desk, LED, Storage Shelves, Cabinets and Staircase, White</t>
  </si>
  <si>
    <t xml:space="preserve">Full Size Captain Platform Bed Frame with Storage Bookcases and Shelves,Four Drawers,Gray</t>
  </si>
  <si>
    <t xml:space="preserve">Full Size Captain Platform Bed Frame with Storage Bookcases and Shelves,Four Drawers,White</t>
  </si>
  <si>
    <t xml:space="preserve">Coffee Table with Sliding Tabletop, Center Table with Hidden Storage Compartment, Extendable Table  for Living Room</t>
  </si>
  <si>
    <t xml:space="preserve">2026-07-31 19:59</t>
  </si>
  <si>
    <t xml:space="preserve">Twin Size Loft Bed with Shelves, Storage Staircase, Small Wardrobe and White LED Light, White</t>
  </si>
  <si>
    <t xml:space="preserve">N7090000472K</t>
  </si>
  <si>
    <t xml:space="preserve">Full Size Loft Bed with Shelves, Storage Staircase, Small Wardrobe and White LED Light, White</t>
  </si>
  <si>
    <t xml:space="preserve">W504P286375</t>
  </si>
  <si>
    <t xml:space="preserve">W504P286380</t>
  </si>
  <si>
    <t xml:space="preserve">W504P286398</t>
  </si>
  <si>
    <t xml:space="preserve">W504P286397</t>
  </si>
  <si>
    <t xml:space="preserve">N820S00038D</t>
  </si>
  <si>
    <t xml:space="preserve">Queen Size Wooden Storage Platform Bed, with 2 Big Drawers, Twin-XL Size Trundle, One set of Sockets &amp; USB Ports, Walnut</t>
  </si>
  <si>
    <t xml:space="preserve">N820S00038E</t>
  </si>
  <si>
    <t xml:space="preserve">Queen Size Wooden Storage Platform Bed, with 2 Big Drawers, Twin-XL Size Trundle, One set of Sockets &amp; USB Ports, Gray</t>
  </si>
  <si>
    <t xml:space="preserve">N820S00038K</t>
  </si>
  <si>
    <t xml:space="preserve">Queen Size Wooden Storage Platform Bed, with 2 Big Drawers, Twin-XL Size Trundle, One set of Sockets &amp; USB Ports, White</t>
  </si>
  <si>
    <t xml:space="preserve">Queen size sunshade floor bed, iron double-size bed frame, modern low-profile double-size bed, equipped with fence-style guardrails, black series</t>
  </si>
  <si>
    <t xml:space="preserve">Full size sunshade floor bed, iron double-size bed frame, modern low-profile double-size bed, equipped with fence-style guardrails, black series</t>
  </si>
  <si>
    <t xml:space="preserve">Twin size sunshade floor bed, iron double-size bed frame, modern low-profile double-size bed, equipped with fence-style guardrails, black series</t>
  </si>
  <si>
    <t xml:space="preserve">W2237S00013</t>
  </si>
  <si>
    <t xml:space="preserve">Supreme Energy Racing Car Bed</t>
  </si>
  <si>
    <t xml:space="preserve">W2237</t>
  </si>
  <si>
    <t xml:space="preserve">Bumpkin-Craft.</t>
  </si>
  <si>
    <t xml:space="preserve">W3107P253940</t>
  </si>
  <si>
    <t xml:space="preserve">Queen Size Metal Platform Bed Frame with 2 Storage Drawers &amp; LED Light, Velvet Button-Tufted Headboard with Outlet &amp; USB Charging Port, Heavy Duty, Brown Wooden Panel, No Box Spring Needed</t>
  </si>
  <si>
    <t xml:space="preserve">W3107P253923</t>
  </si>
  <si>
    <t xml:space="preserve">Full Size Metal Platform Bed Frame with 2 Storage Drawers &amp; LED Light, Velvet Button-Tufted Headboard with Outlet &amp; USB Charging Port, Heavy Duty, Brown Wooden Panel, No Box Spring Needed</t>
  </si>
  <si>
    <t xml:space="preserve">W3107P253712</t>
  </si>
  <si>
    <t xml:space="preserve">Queen Bed Frame with Storage Headboard, Metal Platform Size Bed Frame with 4 Storage Drawers and Charging Station &amp; LED, Metal Support, Noise-Free, No Box Spring Needed, Easy to Assemble</t>
  </si>
  <si>
    <t xml:space="preserve">W3107P253711</t>
  </si>
  <si>
    <t xml:space="preserve">Full Size Bed Frame with Storage Headboard, Metal Platform Bed Frame with 4 Storage Drawers and Charging Station &amp; LED, Metal Support, Noise-Free, No Box Spring Needed, Easy to Assemble</t>
  </si>
  <si>
    <t xml:space="preserve">W504P268435</t>
  </si>
  <si>
    <t xml:space="preserve">Queen Pine wooden Bed with Upholstered Headboard  and Panel Footboard, with  Two Bed Rail Support Feet and Central Platform Support Feet ,Walnut</t>
  </si>
  <si>
    <t xml:space="preserve">LP002025AAD-1</t>
  </si>
  <si>
    <t xml:space="preserve">Full Size Wooden Daybed with 3 Storage Drawers, Upper Soft Board, shelf, and a set of Sockets and USB Ports, Walnut</t>
  </si>
  <si>
    <t xml:space="preserve">LP002025AAE-1</t>
  </si>
  <si>
    <t xml:space="preserve">Full Size Wooden Daybed with 3 Storage Drawers, Upper Soft Board, shelf, and a set of Sockets and USB Ports, Gray</t>
  </si>
  <si>
    <t xml:space="preserve">N708P263524E</t>
  </si>
  <si>
    <t xml:space="preserve">Twin Size Wooden Daybed with 3 Storage Drawers, Upper Soft Board, shelf, and a set of Sockets and USB Ports, Gray</t>
  </si>
  <si>
    <t xml:space="preserve">20-Inch White Bathroom Vanity with Sink, Solid Wood Legs, Adjustable Shelf, Tilt-Out Drawer, Zinc Alloy Knobs, Modern Freestanding Cabinet for Small Bathroom</t>
  </si>
  <si>
    <t xml:space="preserve">20-Inch Green Bathroom Vanity with Sink, Solid Wood Legs, Adjustable Shelf, Tilt-Out Drawer, Zinc Alloy Knobs, Modern Freestanding Cabinet for Small Bathroom</t>
  </si>
  <si>
    <t xml:space="preserve">20-Inch Black Bathroom Vanity with Sink, Solid Wood Legs, Adjustable Shelf, Tilt-Out Drawer, Zinc Alloy Knobs, Modern Freestanding Cabinet for Small Bathroom</t>
  </si>
  <si>
    <t xml:space="preserve">Twin XL over Twin XL Metal Bunk Bed, Industrial Detachable Bunkbeds with Safety Guard Rails for Teens, Black(Old SKU W2580P266269)</t>
  </si>
  <si>
    <t xml:space="preserve">Twin over Twin &amp; Twin Bunk Beds for 3, Twin XL over Twin &amp; Twin Bunk Bed Metal Triple Bunk Bed, White</t>
  </si>
  <si>
    <t xml:space="preserve">N721P262567B</t>
  </si>
  <si>
    <t xml:space="preserve">ON-TREND 39.3"*23.6" Modern Cloud Coffee Table with 1.5" Thick Tabletop, Cream Style Irregular End Table with Curved Legs, Unique Design Accent Table with Round Edge for Living Room, Apartment, Black</t>
  </si>
  <si>
    <t xml:space="preserve">N721P262567K</t>
  </si>
  <si>
    <t xml:space="preserve">ON-TREND 39.3"*23.6" Modern Cloud Coffee Table with 1.5" Thick Tabletop, Cream Style Irregular End Table with Curved Legs, Unique Design Accent Table with Round Edge for Living Room, Apartment, White</t>
  </si>
  <si>
    <t xml:space="preserve">W2580S00021</t>
  </si>
  <si>
    <t xml:space="preserve">Twin XL over Twin XL Metal Bunk Bed, Detachable Metal Bunk Bed with LED Light and Charge Station, Twin XL Bunk Bed with Two Storage Drawers, Black(Expect Arrival Date 2025/5/15)</t>
  </si>
  <si>
    <t xml:space="preserve">N709P266225H</t>
  </si>
  <si>
    <t xml:space="preserve">N709P266225K</t>
  </si>
  <si>
    <t xml:space="preserve">Twin Size Upholstered Daybed with 4 Support Legs, Beige(Old SKU:DL001824)</t>
  </si>
  <si>
    <t xml:space="preserve">DL001825AAK-1</t>
  </si>
  <si>
    <t xml:space="preserve">Full Size Upholstered Daybed with 4 Support Legs,Beige(Old SKU:DL001825)</t>
  </si>
  <si>
    <t xml:space="preserve">DL001825AAH-1</t>
  </si>
  <si>
    <t xml:space="preserve">Full Size Upholstered Daybed with 4 Support Legs,Rubine(Old SKU:DL001825)</t>
  </si>
  <si>
    <t xml:space="preserve">Twin Size Upholstered L-Shaped Upholstered Daybed with Pop Up Trundle, Beige</t>
  </si>
  <si>
    <t xml:space="preserve">Twin Size Upholstered L-Shaped Upholstered Daybed with Pop Up Trundle, Gray</t>
  </si>
  <si>
    <t xml:space="preserve">Twin Size Upholstered L-Shaped Upholstered Daybed with Pop Up Trundle, Pink</t>
  </si>
  <si>
    <t xml:space="preserve">LT000126AAE-1</t>
  </si>
  <si>
    <t xml:space="preserve">Full over Full Bunk Bed with Twin Size Trundle, Gray (old sku: LT000126AAE )</t>
  </si>
  <si>
    <t xml:space="preserve">30" Bathroom Vanity with Sink, One Door with Shelf and Three Drawers, Soft Close Door, Light Green</t>
  </si>
  <si>
    <t xml:space="preserve">30" Bathroom Vanity with Sink, One Door with Shelf and Three Drawers, Soft Close Door, Blue</t>
  </si>
  <si>
    <t xml:space="preserve">36" Bathroom Vanity with Sink, Ceramic Sink, 2 Tip-out Drawers, Soft Close Door Hinges, Black</t>
  </si>
  <si>
    <t xml:space="preserve">N708P263022N</t>
  </si>
  <si>
    <t xml:space="preserve">Queen Size Platform Bed with 6 Storage Drawers, Antique Natural</t>
  </si>
  <si>
    <t xml:space="preserve">N708P263022E</t>
  </si>
  <si>
    <t xml:space="preserve">Queen Size Platform Bed with 6 Storage Drawers, Antique Gray</t>
  </si>
  <si>
    <t xml:space="preserve">N708P263022K</t>
  </si>
  <si>
    <t xml:space="preserve">Queen Size Platform Bed with 6 Storage Drawers, Antique White</t>
  </si>
  <si>
    <t xml:space="preserve">N708P263021N</t>
  </si>
  <si>
    <t xml:space="preserve">Full Size Platform Bed with 6 Storage Drawers, Antique Natural</t>
  </si>
  <si>
    <t xml:space="preserve">N708P263021E</t>
  </si>
  <si>
    <t xml:space="preserve">Full Size Platform Bed with 6 Storage Drawers, Antique Gray</t>
  </si>
  <si>
    <t xml:space="preserve">N708P263021K</t>
  </si>
  <si>
    <t xml:space="preserve">Full Size Platform Bed with 6 Storage Drawers, Antique White</t>
  </si>
  <si>
    <t xml:space="preserve">Queen Size Wood Platform Bed with Gourd Shaped Headboard,Retro Style Platform Bed with Wooden Slat Support,Natural</t>
  </si>
  <si>
    <t xml:space="preserve">SM000357AAE</t>
  </si>
  <si>
    <t xml:space="preserve">Queen Size Wood Storage Platform Bed with LED, 2 Drawers and 1 Trundle, Gray(Old SKU: GX000357AAE)</t>
  </si>
  <si>
    <t xml:space="preserve">SM000357AAK</t>
  </si>
  <si>
    <t xml:space="preserve">Queen Size Wood Storage Platform Bed with LED, 2 Drawers and 1 Trundle, White(Old SKU: GX000357AAK)</t>
  </si>
  <si>
    <t xml:space="preserve">5-piece Counter Height Dining Table Set with Built-in Storage Shelves,Grey(OLD SKU W504S00143)</t>
  </si>
  <si>
    <t xml:space="preserve">Upholstered Twin Size Platform Bed with USB Ports and LED Belt, With 2 Drawers, White</t>
  </si>
  <si>
    <t xml:space="preserve">Upholstered Twin Size Platform Bed with USB Ports and LED Belt, With 2 Drawers, Pink</t>
  </si>
  <si>
    <t xml:space="preserve">Upholstered Full Size Platform Bed with USB Ports and LED Belt, With Trundle, Pink</t>
  </si>
  <si>
    <t xml:space="preserve">Upholstered Full Size Platform Bed with USB Ports and LED Belt, With Trundle, White</t>
  </si>
  <si>
    <t xml:space="preserve">Full Size Wood Daybed with Storage Shelves and Trundle, Antique White Milk</t>
  </si>
  <si>
    <t xml:space="preserve">K&amp;K 56.5'' Kitchen Island with Drop Leaf, Power Outlet, Embossed Vertical Stripe Rolling Kitchen Cart on Wheels with 4 Doors , 5 Deep Drawers and Adjustable Shelves, for Kitchen, Dining Room, Black</t>
  </si>
  <si>
    <t xml:space="preserve">K&amp;K 56.5'' Kitchen Island with Drop Leaf, Power Outlet, Embossed Vertical Stripe Rolling Kitchen Cart on Wheels with 4 Doors , 5 Deep Drawers and Adjustable Shelves, for Kitchen, Dining Room, White</t>
  </si>
  <si>
    <t xml:space="preserve">Full Size Metal Loft Bed with Desk, Metal Loft Bed with LED Light and Charge Station,Black(Expect Arrival Date 2025/5/15)</t>
  </si>
  <si>
    <t xml:space="preserve">N820S00052D</t>
  </si>
  <si>
    <t xml:space="preserve">3-Door Wooden Storage Desk Wardrobe for Bedroom with Shelves and 3 Drawers, Natural</t>
  </si>
  <si>
    <t xml:space="preserve">N820S00052K</t>
  </si>
  <si>
    <t xml:space="preserve">3-Door Wooden Storage Desk Wardrobe for Bedroom with Shelves and 3 Drawers, White</t>
  </si>
  <si>
    <t xml:space="preserve">N820S00053K</t>
  </si>
  <si>
    <t xml:space="preserve">2-Door Wooden Storage Vanity Wardrobe for Bedroom with Makeup Mirror and Drawers, White</t>
  </si>
  <si>
    <t xml:space="preserve">End Table with Charging Station, Sofa Side Table with Drawers, No Assembly Required, Expect Arrival Date (2025/5/27)</t>
  </si>
  <si>
    <t xml:space="preserve">End Table with 3 Drawers, Corner Table with 2 Open Shelves, Tall Side Table for Bedroom and Corner, White,Expect Arrival Date (2025/5/27)</t>
  </si>
  <si>
    <t xml:space="preserve">End Table with 3 Drawers, Corner Table with 4 Open Shelves, Tall Side Table for Bedroom and Corner, Expect Arrival Date (2025/5/27)</t>
  </si>
  <si>
    <t xml:space="preserve">W2580S00016</t>
  </si>
  <si>
    <t xml:space="preserve">Queen Size Loft Bed with Stairs, Metal Queen Loft Bed with Storage Shelves, High Loft Bed with Wardrobe for Kids Teens Adults, Black(Old SKU W2580S00008 Expect Arrival Date 2025/4/30)</t>
  </si>
  <si>
    <t xml:space="preserve">End Table with 3 Drawers, Corner Table with 2 Open Shelves, Tall Side Table for Bedroom and Corner, Walnut,Expect Arrival Date (2025/5/27)</t>
  </si>
  <si>
    <t xml:space="preserve">U-Can 33''Mid Century Modern Coffee Table,Unique Square Wooden Coffee Table with 3 Drawers, Tempered glass and Solid Wood Legs for Living Room</t>
  </si>
  <si>
    <t xml:space="preserve">King Size Bed with Tall Headboard &amp; Footboard, Pinewood Bed with Strengthened Bed Frame ,Rich Brown</t>
  </si>
  <si>
    <t xml:space="preserve">King Size Bed with Tall Headboard &amp; Footboard, Pinewood Bed with Strengthened Bed Frame ,White</t>
  </si>
  <si>
    <t xml:space="preserve">SM000317AAK</t>
  </si>
  <si>
    <t xml:space="preserve">Queen Size Mobile Murphy Bed with Drawer and Little Shelves on Each Side,White</t>
  </si>
  <si>
    <t xml:space="preserve">Queen Size Platform Bed With with 2 Big Drawers, Twin XL Size Trundle, Walnut</t>
  </si>
  <si>
    <t xml:space="preserve">Queen Size Platform Bed With with 2 Big Drawers, Twin XL Size Trundle, Gray</t>
  </si>
  <si>
    <t xml:space="preserve">Queen Size Platform Bed With with 2 Big Drawers, Twin XL Size Trundle, White</t>
  </si>
  <si>
    <t xml:space="preserve">Modern Canopy Bed with Tall Velvet Fabric Upholstered Headboard Metal 4-Poster Bed Frame, Box Spring Needed, King</t>
  </si>
  <si>
    <t xml:space="preserve">N701</t>
  </si>
  <si>
    <t xml:space="preserve">Bed Best</t>
  </si>
  <si>
    <t xml:space="preserve">Modern Gold Canopy Bed with Tall Linen Fabric Upholstered Headboard Metal 4-Poster Bed Frame, Box Spring Needed, King</t>
  </si>
  <si>
    <t xml:space="preserve">Modern Canopy Bed with Tall Velvet Fabric Upholstered Headboard Metal 4-Poster Bed Frame, Box Spring Needed, Queen</t>
  </si>
  <si>
    <t xml:space="preserve">Modern Gold Canopy Bed with Tall Linen Fabric Upholstered Headboard Metal 4-Poster Bed Frame, Box Spring Needed, Queen</t>
  </si>
  <si>
    <t xml:space="preserve">K&amp;K 53.3" Outdoor Kitchen Island with Raised Shelf, Solid Wood Storage Cabinet with Stainless Steel Top, Outdoor Rolling Grill Cart with Internal Storage Rack, Adjustable Shelf, Spice Rack, Brown</t>
  </si>
  <si>
    <t xml:space="preserve">K&amp;K 53.3" Outdoor Kitchen Island with Raised Shelf, Solid Wood Storage Cabinet with Stainless Steel Top, Outdoor Rolling Grill Cart with Internal Storage Rack, Adjustable Shelf, Spice Rack, Grey Blue</t>
  </si>
  <si>
    <t xml:space="preserve">TREXM 7-Piece Patio Dining Table Set for 6, Outdoor Furniture Sets with 72.8" Rectangle Table, Patio Table and Chairs Set with Removable Cushions for Backyard, Garden, Poolside (Mocha + Beige Cushion)</t>
  </si>
  <si>
    <t xml:space="preserve">TREXM 7-Piece Patio Dining Table Set for 6,Outdoor Furniture Sets with 72.8"Rectangle Table,Patio Table and Chairs Set with Removable Cushions for Backyard,Garden,Poolside(Light Teak+Beige Cushion)</t>
  </si>
  <si>
    <t xml:space="preserve">TREXM 7-Piece Patio Dining Table Set for 6, Outdoor Furniture Sets with 70.8" Rectangle Table, Patio Table and Chairs Set with Removable Cushions for Backyard, Garden, Poolside (Gray+Beige Fabric)</t>
  </si>
  <si>
    <t xml:space="preserve">TREXM 7 Piece Patio Table and Chairs Set, Wood Dining Table Set for 6 with Umbrella Hole, 2 Armchairs &amp; 4 Side Chairs, Outdoor Patio Furniture Set for Garden, Backyard, Poolside (Mocha+Beige)</t>
  </si>
  <si>
    <t xml:space="preserve">TREXM 7 Piece Patio Table and Chairs Set, Wood Dining Table Set for 6 with Umbrella Hole, 2 Armchairs &amp; 4 Side Chairs, Outdoor Patio Furniture Set for Garden, Backyard, Poolside (Light Teak+Beige)</t>
  </si>
  <si>
    <t xml:space="preserve">W757P235728</t>
  </si>
  <si>
    <t xml:space="preserve">6 Drawer Dresser for Bedroom, Black Dresser No Handle, Modern 6 Chest of Drawers with Wide Storage (Same SKU:W757P318427)</t>
  </si>
  <si>
    <t xml:space="preserve">W757</t>
  </si>
  <si>
    <t xml:space="preserve">SpriBung</t>
  </si>
  <si>
    <t xml:space="preserve">8 Drawer Dresser for Bedroom, White Dresser No Handle, Modern 8 Chest of Drawers with Wide Storage</t>
  </si>
  <si>
    <t xml:space="preserve">8 Drawer Dresser for Bedroom, Black Dresser No Handle, Modern 8 Chest of Drawers with Wide Storage</t>
  </si>
  <si>
    <t xml:space="preserve">K&amp;K 56 inch Kitchen Island with Rubber Wood Veneer Drop Leaf, Power Outlet, 4 Door Shelves, Embossed Vertical Stripe Rolling Kitchen Cart on 4 Wheels with 6 Deep Drawers for Kitchen, Dining Room,Black</t>
  </si>
  <si>
    <t xml:space="preserve">K&amp;K 56 inch Kitchen Island with Rubber Wood Veneer Drop Leaf, Power Outlet, 4 Door Shelves, Embossed Vertical Stripe Rolling Kitchen Cart on 4 Wheels with 6 Deep Drawers for Kitchen, Dining Room,White</t>
  </si>
  <si>
    <t xml:space="preserve">LT000771AAC</t>
  </si>
  <si>
    <t xml:space="preserve">Full Size Loft  Bed with Slide Pink Tent and Tower - Blue (OLD SKU:WF298771AAC)</t>
  </si>
  <si>
    <t xml:space="preserve">N708P249475H</t>
  </si>
  <si>
    <t xml:space="preserve">Twin Size Loft  Bed with Slide Pink Tent and Tower - Pink (OLD SKU:WF532001AAH)</t>
  </si>
  <si>
    <t xml:space="preserve">Twin Bed Frame with Storage 4 Drawers,Wooden Bed Frame for Kids,Platform Twin Size Bed with Guardrail Headboard and Ladder, No Box Spring Needed, Easy Assembly, Gray</t>
  </si>
  <si>
    <t xml:space="preserve">Twin Bed Frame with Storage 4 Drawers,Wooden Bed Frame for Kids,Platform Twin Size Bed with Guardrail Headboard and Ladder, No Box Spring Needed, Easy Assembly, White</t>
  </si>
  <si>
    <t xml:space="preserve">W1716P181578</t>
  </si>
  <si>
    <t xml:space="preserve">Headboard Storage Cabinet for Full-size Montessori Floor Bed , Grey,Freely collocation</t>
  </si>
  <si>
    <t xml:space="preserve">W1716P181577</t>
  </si>
  <si>
    <t xml:space="preserve">Headboards for Full-size Montessori Floor Bed White,Freely collocation</t>
  </si>
  <si>
    <t xml:space="preserve">W1716P181579</t>
  </si>
  <si>
    <t xml:space="preserve">Headboard Storage Cabinet for Full-size Montessori Floor Bed Natural,Freely collocation</t>
  </si>
  <si>
    <t xml:space="preserve">Queen Size Upholstered Bed Frame with Thick Fabric, Chenille Fabric Grounded Queen Size Platform Bed with Headboard and Solid Frame-GREEN+Blue(87''*67''*23.5'')</t>
  </si>
  <si>
    <t xml:space="preserve">Queen Size Upholstered Bed Frame with Thick Fabric, Chenille Fabric Grounded Queen Size Platform Bed with Headboard and Solid Frame-DARK GREY(87''*67''*23.5'')</t>
  </si>
  <si>
    <t xml:space="preserve">Queen Size Upholstered Bed Frame with Thick Fabric, Chenille Fabric Grounded Queen Size Platform Bed with Headboard and Solid Frame-Beige(87''*67''*23.5'')</t>
  </si>
  <si>
    <t xml:space="preserve">Queen Size Upholstered Platform Bed with USB and 2 Drawers, White</t>
  </si>
  <si>
    <t xml:space="preserve">Queen Size Upholstered Platform Bed with USB and 2 Drawers, Gray</t>
  </si>
  <si>
    <t xml:space="preserve">Twin Bed with Headboard and Footboard,Rubber Wood Bed,Grey</t>
  </si>
  <si>
    <t xml:space="preserve">Twin Bed with Headboard and Footboard,Espresso</t>
  </si>
  <si>
    <t xml:space="preserve">Twin Bed with Headboard and Footboard,Rubber Wood Bed,White</t>
  </si>
  <si>
    <t xml:space="preserve">N729P276610K</t>
  </si>
  <si>
    <t xml:space="preserve">36" Bathroom Vanity with Sink,  Blue Grey Vanity Cabinet with Flip-Out Drawer, 3 Drawers, 2 Soft-Close Doors, Solid Wood &amp; MDF, Elegant Black Hardware</t>
  </si>
  <si>
    <t xml:space="preserve">36" Bathroom Vanity with Sink, Black Vanity Cabinet with Flip-Out Drawer, 3 Drawers, 2 Soft-Close Doors, Solid Wood &amp; MDF, Elegant Gold Hardware</t>
  </si>
  <si>
    <t xml:space="preserve">36" Bathroom Vanity with Sink, White Vanity Cabinet with Flip-Out Drawer, 3 Drawers, 2 Soft-Close Doors, Solid Wood &amp; MDF, Elegant Gold Hardware</t>
  </si>
  <si>
    <t xml:space="preserve">36" Bathroom Vanity with Ceramic Sink, Rubberwood Frame, 2 Soft Close Doors, 1 Flip-Down Drawer, 1 Shallow Drawer, 1 Deep Drawer, Adjustable Shelf, Space-Saving Design for Small Bathrooms</t>
  </si>
  <si>
    <t xml:space="preserve">Traditional 30" Black Bathroom Vanity Set, Floor Standing, with Three Drawers, Soft Close Doors, with Long Gold Metal Handles - Perfect for Small Bathrooms</t>
  </si>
  <si>
    <t xml:space="preserve">Traditional 30" Green Bathroom Vanity Set, Floor Standing, with Three Drawers, Soft Close Doors, with Long Gold Metal Handles - Perfect for Small Bathrooms</t>
  </si>
  <si>
    <t xml:space="preserve">Tempered glass display cabinet, wine cabinet,storage cabinet,file cabinet,with Bluetooth LED light strip,lock on the door,equipped with cast,easy to move,for living room, bedroom,hallway,Office,white</t>
  </si>
  <si>
    <t xml:space="preserve">W3155</t>
  </si>
  <si>
    <t xml:space="preserve">Tempered glass display cabinet, wine cabinet,storage cabinet,file cabinet,with Bluetooth LED light strip,lock on the door,equipped with cast,easy to move,for living room, bedroom,hallway,Office,black</t>
  </si>
  <si>
    <t xml:space="preserve">Queen Size Loft Bed with Desk,Open Shelf and a Storage Box,USB Charging Station,White</t>
  </si>
  <si>
    <t xml:space="preserve">Twin Size Metal Loft Bed with Storage Staircase and Small Wardrobe, White</t>
  </si>
  <si>
    <t xml:space="preserve">Twin Size Metal Loft Bed with Storage Staircase and Small Wardrobe, Black</t>
  </si>
  <si>
    <t xml:space="preserve">W2889P272593</t>
  </si>
  <si>
    <t xml:space="preserve">Queen Size Modern Platform Bed Frame with Upholstered Headboard &amp; Wooden Slats - No Box Spring Needed, Easy Assembly, Black</t>
  </si>
  <si>
    <t xml:space="preserve">W2889</t>
  </si>
  <si>
    <t xml:space="preserve">HYL Furniture</t>
  </si>
  <si>
    <t xml:space="preserve">W2889P272592</t>
  </si>
  <si>
    <t xml:space="preserve">Full Size Modern Platform Bed Frame with Upholstered Headboard &amp; Wooden Slats - No Box Spring Needed, Easy Assembly, Black</t>
  </si>
  <si>
    <t xml:space="preserve">W2889P272591</t>
  </si>
  <si>
    <t xml:space="preserve">Upholstered Platform Bed</t>
  </si>
  <si>
    <t xml:space="preserve">W2889P272590</t>
  </si>
  <si>
    <t xml:space="preserve">Queen Size Modern Platform Bed Frame with Upholstered Headboard &amp; Wooden Slats - No Box Spring Needed, Easy Assembly, Grey</t>
  </si>
  <si>
    <t xml:space="preserve">W2889P272589</t>
  </si>
  <si>
    <t xml:space="preserve">Full Size Modern Platform Bed Frame with Upholstered Headboard &amp; Wooden Slats - No Box Spring Needed, Easy Assembly, Grey</t>
  </si>
  <si>
    <t xml:space="preserve">W2889P272588</t>
  </si>
  <si>
    <t xml:space="preserve">W2580S00017</t>
  </si>
  <si>
    <t xml:space="preserve">Full Size Loft Bed with Stairs, Metal Full Loft Bed with Storage Shelves, High Loft Bed with Wardrobe for Kids Teens, Black(Old SKU W2580S00009 Expect Arrival Date 2025/4/30)</t>
  </si>
  <si>
    <t xml:space="preserve">Full Size Low Loft Bed with Slide,Three Storage Drawers and Two Doors,White</t>
  </si>
  <si>
    <t xml:space="preserve">Twin Size Daybed, Upholstered sofa bed,The bottom pulls out to form a bed ,Plaid corduroy fabric- Dark grey(86"*43.5"*34")</t>
  </si>
  <si>
    <t xml:space="preserve">Twin Size Daybed, Upholstered sofa bed,The bottom pulls out to form a bed ,Striped corduroy fabric- Light grey(86"*43.5"*34")</t>
  </si>
  <si>
    <t xml:space="preserve">Twin Size Daybed, Upholstered sofa bed,The bottom pulls out to form a bed ,Striped corduroy fabric- beige(86"*43.5"*34")</t>
  </si>
  <si>
    <t xml:space="preserve">Tempered Glass Display Cabinet,Wine Cabinet,storage Cabinet,File Cabinet,with  Battery-powered paipai  light,Adjustable Floor Feet,Suitable for uneven ground,Can be placed anywhere,color:white</t>
  </si>
  <si>
    <t xml:space="preserve">Tempered Glass Display Cabinet,Wine Cabinet,storage Cabinet,File Cabinet,with  Battery-powered paipai  light,Adjustable Floor Feet,Suitable for uneven ground,Can be placed anywhere,color:black</t>
  </si>
  <si>
    <t xml:space="preserve">Twin Size Daybed, Upholstered sofa bed,The bottom pulls out to form a bed ,Plaid corduroy fabric- beige(86"*43.5"*34")</t>
  </si>
  <si>
    <t xml:space="preserve">36" Green Bathroom Vanity with Ceramic Sink, Soft-Close Doors, 2 Double-Layer &amp; 2 Standard Drawers, Adjustable Shelf</t>
  </si>
  <si>
    <t xml:space="preserve">Twin Bed Frames for Kids,Twin Size House Bed With 2 Storage Drawers and Guardrails, Playhouse Bed With Roof and Window, Wooden Bed for Girls &amp; Boys, No Box Spring Needed, Gray</t>
  </si>
  <si>
    <t xml:space="preserve">Twin Bed Frames for Kids,Twin Size House Bed With 2 Storage Drawers and Guardrails, Playhouse Bed With Roof and Window, Wooden Bed for Girls &amp; Boys, No Box Spring Needed, White</t>
  </si>
  <si>
    <t xml:space="preserve">36" Black Bathroom Vanity with Ceramic Sink, Soft-Close Doors, Double Storage Shelves &amp; Divided Drawer – Modern Bathroom Cabinet with Ample Storage</t>
  </si>
  <si>
    <t xml:space="preserve">36" White Bathroom Vanity with Ceramic Sink, Soft-Close Doors, Double Storage Shelves &amp; Divided Drawer – Modern Bathroom Cabinet with Ample Storage</t>
  </si>
  <si>
    <t xml:space="preserve">36" Luxury Elegant Bathroom Vanity with Ceramic Sink, Soft Closing Doors, 4 Durable Smooth Soft-close Drawers, 1 Adjustable Shelf , Modern Design, Solid Wood Frame</t>
  </si>
  <si>
    <t xml:space="preserve">36" Modern Bathroom Vanity with Ceramic Sink, Soft-Close Door, Adjustable Shelf &amp; 3 Drawers, Ample Storage, Elegant Design for Medium to Small Bathrooms</t>
  </si>
  <si>
    <t xml:space="preserve">36" Wood Bathroom Vanity with Solid Wood Frame, 2 Soft Close Doors, 3 Soft Close Drawers, Adjustable Shelf, Modern Storage Cabinet for Small Bathrooms</t>
  </si>
  <si>
    <t xml:space="preserve">36" White Bathroom Vanity Cabinet with Versatile Storage - 4 Soft Close Drawers 1 Adjustable Shelf, 2 Soft Close Doors</t>
  </si>
  <si>
    <t xml:space="preserve">GO 18-Pieces Acacia Wood Patio Dining Set, Space Saving Outdoor Patio Set, 8 Cushioned Chairs &amp; 8 Ottomans &amp; 2 Square Table, for Backyard, Garden, Deck and Poolside, Gray</t>
  </si>
  <si>
    <t xml:space="preserve">GO 18-Pieces Acacia Wood Patio Dining Set, Space Saving Outdoor Patio Set, 8 Cushioned Chairs &amp; 8 Ottomans &amp; 2 Square Table, for Backyard, Garden, Deck and Poolside, Beige</t>
  </si>
  <si>
    <t xml:space="preserve">GO 9-Pieces Acacia Wood Patio Dining Set, Space Saving Outdoor Patio Set, 4 Cushioned Chairs &amp; 4 Ottomans &amp; 1 Square Table, for Backyard, Garden, Deck and Poolside, Beige</t>
  </si>
  <si>
    <t xml:space="preserve">GO 9-Pieces Acacia Wood Patio Dining Set, Space Saving Outdoor Patio Set, 4 Cushioned Chairs &amp; 4 Ottomans &amp; 1 Square Table, for Backyard, Garden, Deck and Poolside, Gray</t>
  </si>
  <si>
    <t xml:space="preserve">End Table with Charging Station,Sofa Side Table with Drawers, No Assembly Required(Expect Arrival Date 2025/4/16)</t>
  </si>
  <si>
    <t xml:space="preserve">2 Drawer Modern Sofa Side Table, Narrow Side Table, Slim Nightstand for Living Room, Bedroom(Expect Arrival Date 2025/4/16)</t>
  </si>
  <si>
    <t xml:space="preserve">End Table with Drawers, Corner Table with Open Shelves, Tall Side Table for Bedroom and Corner(Expect Arrival Date 2025/4/16)</t>
  </si>
  <si>
    <t xml:space="preserve">Twin XL &amp; Twin over Twin Bunk Bed, Metal Triple Bunk Beds for 3 Kids, Detachable Bunk Beds for Girls Boys (Old SKU W2593S00009)</t>
  </si>
  <si>
    <t xml:space="preserve">W2593S00017</t>
  </si>
  <si>
    <t xml:space="preserve">Twin XL &amp; Twin over Twin Bunk Bed with LED, Metal Triple Bunk Beds with Charge Station for 3 Kids, Detachable Bunk Beds for Girls Boys (Old SKU W2593S00010)</t>
  </si>
  <si>
    <t xml:space="preserve">W2593S00020</t>
  </si>
  <si>
    <t xml:space="preserve">Full Size Loft Bed with Staircase and Wardrobe, Metal Loft Bed with Desk, Storage Shelves, LED Lights and Charge Station, Pink((Expect Arrival Date 2025/4/30)</t>
  </si>
  <si>
    <t xml:space="preserve">N704G201243A</t>
  </si>
  <si>
    <t xml:space="preserve">GO Outdoor Patio Rattan Round Daybed with Retractable Canopy, Wicker Furniture Round Poolside Sofa Sunbed with Removable Cushions, Backyard, Porch, Beige</t>
  </si>
  <si>
    <t xml:space="preserve">43.3" Vanity Desk with Large Mirror and Hollywood Bulbs, Modern Glass Top Makeup Vanity with Drawers and Power Outlet, Large Dressing Table with 3 Color Lighting Modes &amp; RGB Cabinets for Bedroom</t>
  </si>
  <si>
    <t xml:space="preserve">Full Pine Wood Bed with Bookcase Headboard ,LED Motion Sensor Light, Bed Guardrails,White</t>
  </si>
  <si>
    <t xml:space="preserve">Full Pine Wood Bed with  Bookcase Headboard ,LED Motion Sensor Light,  Bed Guardrails,Grey</t>
  </si>
  <si>
    <t xml:space="preserve">Full Pine Wood Bed with Bookcase Headboard ,LED Motion Sensor Light, Bed Guardrails,Walnut</t>
  </si>
  <si>
    <t xml:space="preserve">Twin Pine Wood Bed with  Bookcase Headboard ,LED Motion Sensor Light,  Guardrails,Grey</t>
  </si>
  <si>
    <t xml:space="preserve">Twin Pine Wood Bed with Bookcase Headboard ,LED Motion Sensor Light, Guardrails,White</t>
  </si>
  <si>
    <t xml:space="preserve">Full Size Loft Bed with LED Light &amp; Charge Station, Metal Loft Bed with Desk and Staircase, Loft bed with Wardrobe for Kids, White (Expect Arrival Date 2025/4/30)</t>
  </si>
  <si>
    <t xml:space="preserve">Full Size Loft Bed with LED Light &amp; Charge Station, Metal Loft Bed with Desk and Staircase, Loft bed with Wardrobe for Kids, Black (Expect Arrival Date 2025/4/30)</t>
  </si>
  <si>
    <t xml:space="preserve">GO 90.5" Length Outdoor Sunbed With Colorful Pillows, Wicker Patio Daybed With Cushions, Tent Shape, Gray And Blue</t>
  </si>
  <si>
    <t xml:space="preserve">GO 90.5" Length Outdoor Sunbed With Colorful Pillows, Wicker Patio Daybed With Cushions, Tent Shape, Brown and Beige</t>
  </si>
  <si>
    <t xml:space="preserve">Vintage 40'' Home Executive Desk and Upholstered Chair Set with Bookshelf, Computer Desk with Four Drawers, Storage Shelf, and Chair, Ideal for Office or Study in Bedroom or Living Room, Espresso</t>
  </si>
  <si>
    <t xml:space="preserve">Vintage 40'' Home Executive Desk and Upholstered Chair Set with Bookshelf, Computer Desk with Four Drawers, Storage Shelf, and Chair, Ideal for Office or Study in Bedroom or Living Room,White</t>
  </si>
  <si>
    <t xml:space="preserve">Linen Fabric Upholstery with Storage Sofa 1+2+3 Sectional (Grey)</t>
  </si>
  <si>
    <t xml:space="preserve">W1097</t>
  </si>
  <si>
    <t xml:space="preserve">HDF Store</t>
  </si>
  <si>
    <t xml:space="preserve">Linen Fabric Upholstery with Storage Sofa 2+3 Sectional (Grey)</t>
  </si>
  <si>
    <t xml:space="preserve">Linen Fabric Upholstery with Storage Sofa 1+2+3 Sectional (Beige)</t>
  </si>
  <si>
    <t xml:space="preserve">Linen Fabric Upholstery with Storage Sofa (Grey)</t>
  </si>
  <si>
    <t xml:space="preserve">Linen Fabric Upholstery with Storage Loveseat (Grey)</t>
  </si>
  <si>
    <t xml:space="preserve">Linen Fabric Upholstery with Storage Sofa 2+3 Sectional (Beige)</t>
  </si>
  <si>
    <t xml:space="preserve">Linen Fabric Upholstery with Storage Sofa (Beige)</t>
  </si>
  <si>
    <t xml:space="preserve">Linen Fabric Upholstery with Storage Loveseat (Beige)</t>
  </si>
  <si>
    <t xml:space="preserve">Living Room Sofa Single Seat Chair with Wood Leg Beige Fabric</t>
  </si>
  <si>
    <t xml:space="preserve">Living Room Sofa Single Seat Chair with Wood Leg Grey Fabric</t>
  </si>
  <si>
    <t xml:space="preserve">30" Vintage Bathroom Vanity with Ceramic Sink, Modern Bathroom Vanity Cabinet with 2 Soft-Close Doors (Fence-Design) and Large Storage Space, Equpiied with 4 Sturdy Iron Legs, Antique Dark Brown</t>
  </si>
  <si>
    <t xml:space="preserve">30" Modern Bathroom Vanity with Ceramic Sink, Vintage Minimalist Bathroom Vanity Cabinet, 45 Degrees Free-Handle Design Doors, Vertical Stripe Design Bathroom Vanity with Large Storage Space, Natural</t>
  </si>
  <si>
    <t xml:space="preserve">36" Modern Versatile Wall-Mounted Bathroom Vanity with Ceramic Sink, Floating Bathroom Vanity with 45 Degrees Free-Handle Design Soft-Closing Doors &amp; 2 Side Open Shelves, Large Storage Space, White</t>
  </si>
  <si>
    <t xml:space="preserve">30" Antique Bathroom Vanity with Ceramic Sink, Mid-Century Modern Bathroom Vanity Cabinet with 2 Soft-Close Doors and Large Storage Space, Retro Freestanding Single Bathroom Vanity Set, Natural Brown</t>
  </si>
  <si>
    <t xml:space="preserve">Coffee table with unique architectural shape,black</t>
  </si>
  <si>
    <t xml:space="preserve">Coffee table with unique architectural shape,white</t>
  </si>
  <si>
    <t xml:space="preserve">Modern Brown Glass Coffee Table, Asymmetrical Metal, Circular Metal Drum Base, Gold Finish &amp; Lower Shelf</t>
  </si>
  <si>
    <t xml:space="preserve">N735</t>
  </si>
  <si>
    <t xml:space="preserve">Changes</t>
  </si>
  <si>
    <t xml:space="preserve">Modern Glass Coffee Table in 31.5", Asymmetrical Metal, Circular Metal Drum Base, Gold Finish &amp; Lower Shelf</t>
  </si>
  <si>
    <t xml:space="preserve">LP001668AAK-2</t>
  </si>
  <si>
    <t xml:space="preserve">Twin Size Wood House Bed With Twin Size Trundle, Wooden Daybed, White</t>
  </si>
  <si>
    <t xml:space="preserve">TREXM 4-Door Large Storage Buffet Cabinet with Glass Doors, Arched Cabinet with Adjustable Shelves for Kitchen, Dining Room and Living Room (Navy)</t>
  </si>
  <si>
    <t xml:space="preserve">TREXM 4-Door Large Storage Buffet Cabinet with Glass Doors, Arched Cabinet with Adjustable Shelves for Kitchen, Dining Room and Living Room (Old Pine)</t>
  </si>
  <si>
    <t xml:space="preserve">TREXM 4-Door Large Storage Buffet Cabinet with Glass Doors, Arched Cabinet with Adjustable Shelves for Kitchen, Dining Room and Living Room (Black)</t>
  </si>
  <si>
    <t xml:space="preserve">W504S00227</t>
  </si>
  <si>
    <t xml:space="preserve">Full Over Full Rubber Wood Bunk Bed with Trundle, Ladder and Guardrails, Convertible to 2 Full Size Beds, with Twin Size Trundle ,Espresso</t>
  </si>
  <si>
    <t xml:space="preserve">W504S00212</t>
  </si>
  <si>
    <t xml:space="preserve">Full Over Full Rubber Wood Bunk Bed with Trundle, Ladder and Guardrails, Convertible to 2 Full Size Beds, with Twin Size Trundle,White</t>
  </si>
  <si>
    <t xml:space="preserve">Twin Over Full Bunk Bed with Storage Drawers, Wooden Bunk Bed with Ladder and Safety Guard Rails –White</t>
  </si>
  <si>
    <t xml:space="preserve">Twin Over Full Bunk Bed with Storage Drawers, Wooden Bunk Bed with Ladder and Safety Guard Rails –Cream</t>
  </si>
  <si>
    <t xml:space="preserve">LP000696AAE-1</t>
  </si>
  <si>
    <t xml:space="preserve">Full Size Murphy Bed Wall Bed with Shelves,Gray</t>
  </si>
  <si>
    <t xml:space="preserve">LP000697AAE-1</t>
  </si>
  <si>
    <t xml:space="preserve">Queen Size Murphy Bed Wall Bed with Shelves,Gray</t>
  </si>
  <si>
    <t xml:space="preserve">16.93IN High LED Coffee Table,Modern Coffee Table for Living Room,Living Room Tables,Large Living Room Furniture,LED Lights</t>
  </si>
  <si>
    <t xml:space="preserve">House Bunk Bed with Convertible Slide and Ladder, Floor Bunk Bed Twin Over Twin with Safety Guardrail</t>
  </si>
  <si>
    <t xml:space="preserve">LP001667AAK-2</t>
  </si>
  <si>
    <t xml:space="preserve">Full Size Wood House Bed With Twin Size Trundle, Wooden Daybed, White</t>
  </si>
  <si>
    <t xml:space="preserve">GX000446AAK-1</t>
  </si>
  <si>
    <t xml:space="preserve">Wood Twin XL over Queen Bunk Bed with Ladder, White(Old SKU:GX000446AAK)</t>
  </si>
  <si>
    <t xml:space="preserve">GX000446AAE-1</t>
  </si>
  <si>
    <t xml:space="preserve">Wood Twin XL over Queen Bunk Bed with Ladder, Gray</t>
  </si>
  <si>
    <t xml:space="preserve">N733P198764K</t>
  </si>
  <si>
    <t xml:space="preserve">Twin size Upholstered Rabbit-Shape Princess Bed ,Twin Size Platform Bed with Headboard and Footboard,White (Old SKU: WF311629AAK)</t>
  </si>
  <si>
    <t xml:space="preserve">N733P198764H</t>
  </si>
  <si>
    <t xml:space="preserve">Twin size Upholstered Rabbit-Shape Princess Bed ,Twin Size Platform Bed with Headboard and Footboard,Pink (Old SKU: WF311629AAH)</t>
  </si>
  <si>
    <t xml:space="preserve">30" Vintage Bathroom Vanity with Rectangle Ceramic Sink,  Bathroom Vanity Cabinet with Antique knobs, Bathroom Storage Cabinet with Rubber Wood Legs and Adjustable shelves, Antique Teal (Blue Green)</t>
  </si>
  <si>
    <t xml:space="preserve">30" Antique Pattern Bathroom Vanity with Rectangle Ceramic Sink, Bathroom Vanity Cabinet with Tip-Out Tray / Flip-Out Drawer, Equipped with Antique Handles and Rubber Wood legs, Antique Green Blue</t>
  </si>
  <si>
    <t xml:space="preserve">TREXM Extendable Kitchen Island with Storage, Multi-Functional Kitchen Cart with Built-In Power Outlets, Retro Kitchen Island on Wheels with Drawers and Open Shelves for Kitchen (Gray)</t>
  </si>
  <si>
    <t xml:space="preserve">TREXM Extendable Kitchen Island with Storage, Multi-Functional Kitchen Cart with Built-In Power Outlets, Retro Kitchen Island on Wheels with Drawers and Open Shelves for Kitchen (Espresso+Natural)</t>
  </si>
  <si>
    <t xml:space="preserve">TREXM 5-Piece Round Dining Table Set for 4, Retro Kitchen Table and Chairs Set of 4 with Designed Base, Wood Dining Table with 4 Upholstered Chairs for Small Space and Dining Room (Espresso)</t>
  </si>
  <si>
    <t xml:space="preserve">TREXM 5-Piece Round Dining Table Set for 4, Retro Kitchen Table and Chairs Set of 4 with Designed Base, Wood Dining Table with 4 Upholstered Chairs for Small Space and Dining Room (Natural Wood Wash)</t>
  </si>
  <si>
    <t xml:space="preserve">K&amp;K Fluted Kitchen Island with Trash Can Storage Cabinet, Power Outlet, Internal Storage Rack, Rolling Kitchen Islands on 5 Wheels with 3 Drawer, 3 Open Side Racks for 10 Gallon Garbage Bin, Black</t>
  </si>
  <si>
    <t xml:space="preserve">K&amp;K Fluted Kitchen Island with Trash Can Storage Cabinet, Power Outlet, Internal Storage Rack, Rolling Kitchen Islands on 5 Wheels with 3 Drawer, 3 Open Side Racks for 10 Gallon Garbage Bin,Grey Blue</t>
  </si>
  <si>
    <t xml:space="preserve">K&amp;K Fluted Kitchen Island with Trash Can Storage Cabinet, Power Outlet, Internal Storage Rack, Rolling Kitchen Islands on 5 Wheels with 3 Drawer, 3 Open Side Racks for 10 Gallon Garbage Bin, White</t>
  </si>
  <si>
    <t xml:space="preserve">TREXM 5-Piece Round Dining Table Set for 4, Retro Extendable dining table set with 4 Upholstered Chairs, Kitchen Table and Chairs Set for Dining Room and Kitchen (Espresso)</t>
  </si>
  <si>
    <t xml:space="preserve">TREXM 5-Piece Round Dining Table Set for 4, Retro Extendable dining table set with 4 Upholstered Chairs, Kitchen Table and Chairs Set for Dining Room and Kitchen (Natural Wood Wash)</t>
  </si>
  <si>
    <t xml:space="preserve">W2580S00010</t>
  </si>
  <si>
    <t xml:space="preserve">Twin XL Over Queen Metal Bunk Bed with Ladder and Slats Support for Adults Teens, Black, (Old SKU W2580S00003)</t>
  </si>
  <si>
    <t xml:space="preserve">Full XL Over Queen Metal Bunk Bed with Ladder and Slats Support for Adults Teens, Black(Old SKU W2580S00002)</t>
  </si>
  <si>
    <t xml:space="preserve">N751S246934B</t>
  </si>
  <si>
    <t xml:space="preserve">83.4" Tall Wood Bookcase with light strip,5-Tier Decor Bookshelves with Adjustable Shelves,Storage Organizer for CDs/Books/Movies,Free Standing Storage Shelves for Living Room,Home Office,Black</t>
  </si>
  <si>
    <t xml:space="preserve">N751S246920B</t>
  </si>
  <si>
    <t xml:space="preserve">83" Tall Wood Bookcase Suite with light strip ,5-Tier Home Decor Bookcase Suite with Adjustable Shelves,Storage Organizer,Free Standing Storage Shelves Suite for Living Room,Home Office,Black</t>
  </si>
  <si>
    <t xml:space="preserve">DL002210AAA</t>
  </si>
  <si>
    <t xml:space="preserve">Twin XL Size Upholstery Daybed and Side Storage pocket,Beige</t>
  </si>
  <si>
    <t xml:space="preserve">DL002210AAE</t>
  </si>
  <si>
    <t xml:space="preserve">Twin XL Size Upholstery Daybed and Side Storage pocket,Gray</t>
  </si>
  <si>
    <t xml:space="preserve">DL002211AAE</t>
  </si>
  <si>
    <t xml:space="preserve">Full XL Size Upholstery Daybed and Side Storage Pocket,Gray</t>
  </si>
  <si>
    <t xml:space="preserve">DL002211AAA</t>
  </si>
  <si>
    <t xml:space="preserve">Full XL Size Upholstery Daybed and Side Storage pocket,Beige</t>
  </si>
  <si>
    <t xml:space="preserve">DL002045AAK</t>
  </si>
  <si>
    <t xml:space="preserve">Twin Size Upholstered Daybed with 2 Drawers, White</t>
  </si>
  <si>
    <t xml:space="preserve">DL002045AAH</t>
  </si>
  <si>
    <t xml:space="preserve">Twin Size Upholstered Daybed with 2 Drawers, Pink</t>
  </si>
  <si>
    <t xml:space="preserve">DL002044AAK</t>
  </si>
  <si>
    <t xml:space="preserve">Twin Size Upholstered Daybed with Trundle, White</t>
  </si>
  <si>
    <t xml:space="preserve">DL002044AAH</t>
  </si>
  <si>
    <t xml:space="preserve">Twin Size Upholstered Daybed with Trundle, Pink</t>
  </si>
  <si>
    <t xml:space="preserve">DL002056AAE</t>
  </si>
  <si>
    <t xml:space="preserve">Twin XL to King Size Upholstered Daybed with Two Drawers, Gray</t>
  </si>
  <si>
    <t xml:space="preserve">DL002056AAA</t>
  </si>
  <si>
    <t xml:space="preserve">Twin XL to King Size Upholstered Daybed with Two Drawers, Beige</t>
  </si>
  <si>
    <t xml:space="preserve">DL000600AAA</t>
  </si>
  <si>
    <t xml:space="preserve">Full XL Size Upholstered Tufted Button Platform Bed with Twin XL Trundle, Beige</t>
  </si>
  <si>
    <t xml:space="preserve">DL000600AAH</t>
  </si>
  <si>
    <t xml:space="preserve">Full XL Size Upholstered Tufted Button Platform Bed with Twin XL Trundle, Pink</t>
  </si>
  <si>
    <t xml:space="preserve">DL002057AAE</t>
  </si>
  <si>
    <t xml:space="preserve">Twin Size Upholstered Daybed with Trundle and Three Drawers, Gray</t>
  </si>
  <si>
    <t xml:space="preserve">DL002058AAA</t>
  </si>
  <si>
    <t xml:space="preserve">Full Size Upholstered Daybed with Trundle and Three Drawers, Beige</t>
  </si>
  <si>
    <t xml:space="preserve">DL002057AAA</t>
  </si>
  <si>
    <t xml:space="preserve">Twin Size Upholstered Daybed with Trundle and Three Drawers, Beige</t>
  </si>
  <si>
    <t xml:space="preserve">DL002058AAE</t>
  </si>
  <si>
    <t xml:space="preserve">Full Size Upholstered Daybed with Trundle and Three Drawers, Gray</t>
  </si>
  <si>
    <t xml:space="preserve">ON-TREND Elegant 2-in-1 Shoe Cabinets with Soft Cushion, Modern Storage Bench with Arched Doors &amp; Rebound Devices, Versatile Shoe Rack Organizer with Adjustable Shelves for Hallway, Living Room, Black</t>
  </si>
  <si>
    <t xml:space="preserve">ON-TREND Elegant 2-in-1 Shoe Cabinets with Soft Cushion, Modern Storage Bench with Arched Doors &amp; Rebound Devices, Versatile Shoe Rack Organizer with Adjustable Shelves for Hallway, Living Room, White</t>
  </si>
  <si>
    <t xml:space="preserve">N721P249243K</t>
  </si>
  <si>
    <t xml:space="preserve">ON-TREND Minimalist Slim Hall Tree with Cabinet &amp; 6 Hanging Hooks, Multi-functional Storage Bench with Coat Rack, Elegant Foyer Cabinet for Hallway, Living room, White (OLD SKU: WF313577AAK)</t>
  </si>
  <si>
    <t xml:space="preserve">N721S000025K</t>
  </si>
  <si>
    <t xml:space="preserve">ON-TREND Wide Design Hall Tree with Storage and Bench, 4-IN-1 Multi-functional Entryway Bench with Coat Rack and Shoe Cubbies, Practical Furniture for Hallway, White(OLD SKU: SD000025AAK)</t>
  </si>
  <si>
    <t xml:space="preserve">N721S000046K</t>
  </si>
  <si>
    <t xml:space="preserve">Farmhouse Entertainment Wall Unit with Bookshelf for TVs Up to 70", Walnut TV Stand with Adjustable Shelves, Mid-Century Media Console with Wine Rack for Living Room, White (NEW SKU: N721S000046K-2)</t>
  </si>
  <si>
    <t xml:space="preserve">N721S000046B</t>
  </si>
  <si>
    <t xml:space="preserve">Farmhouse Entertainment Wall Unit with Bookshelf for TVs Up to 70", Walnut TV Stand with Adjustable Shelves, Mid-Century Media Console with Wine Rack for Living Room, Black (NEW SKU: N721S000046B-2)</t>
  </si>
  <si>
    <t xml:space="preserve">N721S000025B</t>
  </si>
  <si>
    <t xml:space="preserve">ON-TREND Wide Design Hall Tree with Storage and Bench, 4-IN-1 Multi-functional Entryway Bench with Coat Rack and Shoe Cubbies, Practical Furniture for Hallway, Black(OLD SKU: SD000025AAB)</t>
  </si>
  <si>
    <t xml:space="preserve">N721P245734B</t>
  </si>
  <si>
    <t xml:space="preserve">ON-TREND Free Standing 5 Tier Bookshelves, Bookcases Set of 2, Farmhouse Two-Tone Storage Cabinet with Adjustable Shelves, Modern 72"H Kitchen Pantry Cabinet for Living Room, Home Office, Black</t>
  </si>
  <si>
    <t xml:space="preserve">N721P245734E</t>
  </si>
  <si>
    <t xml:space="preserve">ON-TREND Free Standing 5 Tier Bookshelves, Bookcases Set of 2, Farmhouse Two-Tone Storage Cabinet with Adjustable Shelves, Modern 72"H Kitchen Pantry Cabinet for Living Room, Home Office, Grey</t>
  </si>
  <si>
    <t xml:space="preserve">N721P245734K</t>
  </si>
  <si>
    <t xml:space="preserve">ON-TREND Free Standing 5 Tier Bookshelves, Bookcases Set of 2, Farmhouse Two-Tone Storage Cabinet with Adjustable Shelves, Modern 72"H Kitchen Pantry Cabinet for Living Room, Home Office, White</t>
  </si>
  <si>
    <t xml:space="preserve">N721P245732K</t>
  </si>
  <si>
    <t xml:space="preserve">ON-TREND Farmhouse TV Stand with 2 Drawers for TVs Up to 70", Versatile Wood Grain Sideboard with Adjustable Shelves, Mid-Century Buffet Cabinet with Rustic Handles for Living Room/Bedroom, White</t>
  </si>
  <si>
    <t xml:space="preserve">N721P245732B</t>
  </si>
  <si>
    <t xml:space="preserve">ON-TREND Farmhouse TV Stand with 2 Drawers for TVs Up to 70", Versatile Wood Grain Sideboard with Adjustable Shelves, Mid-Century Buffet Cabinet with Rustic Handles for Living Room/Bedroom, Black</t>
  </si>
  <si>
    <t xml:space="preserve">N721P245732E</t>
  </si>
  <si>
    <t xml:space="preserve">ON-TREND Farmhouse TV Stand with 2 Drawers for TVs Up to 70", Versatile Wood Grain Sideboard with Adjustable Shelves, Mid-Century Buffet Cabinet with Rustic Handles for Living Room/Bedroom, Grey</t>
  </si>
  <si>
    <t xml:space="preserve">N721P272898B</t>
  </si>
  <si>
    <t xml:space="preserve">NEW SKU: N721S000056B</t>
  </si>
  <si>
    <t xml:space="preserve">N721P272898K</t>
  </si>
  <si>
    <t xml:space="preserve">NEW SKU: N721S000056K</t>
  </si>
  <si>
    <t xml:space="preserve">N721P249242B</t>
  </si>
  <si>
    <t xml:space="preserve">ON-TREND Elegant Free Standing Hall Tree Set of 2, Multifunctional 3-IN-1 Entryway Coat Rack with Black Retro Handles, Seating Bench with Storage Drawers for Hallway, Living Room, Black, 31.4"W*70.8"H</t>
  </si>
  <si>
    <t xml:space="preserve">N721P249242K</t>
  </si>
  <si>
    <t xml:space="preserve">ON-TREND Elegant Free Standing Hall Tree Set of 2, Multifunctional 3-IN-1 Entryway Coat Rack with Black Retro Handles, Seating Bench with Storage Drawers for Hallway, Living Room, White, 31.4"W*70.8"H</t>
  </si>
  <si>
    <t xml:space="preserve">N721P264915B</t>
  </si>
  <si>
    <t xml:space="preserve">Farmhouse 4-in-1 Hall Tree with 6 Hooks, Practical Walnut Entryway Bench with Adjustable Shelves,  Wooden Shoe Organizer with 16 Compartments for Mudroom, Living Room, Black (NEW SKU: N721S000064B-2)</t>
  </si>
  <si>
    <t xml:space="preserve">N721P264915K</t>
  </si>
  <si>
    <t xml:space="preserve">Farmhouse 4-in-1 Hall Tree with 6 Hooks, Practical Walnut Entryway Bench with Adjustable Shelves,  Wooden Shoe Organizer with 16 Compartments for Mudroom, Living Room, White (NEW SKU: N721S000064K)</t>
  </si>
  <si>
    <t xml:space="preserve">W2889P272596</t>
  </si>
  <si>
    <t xml:space="preserve">Queen Size Platform Bed Frame with Fabric Upholstered Headboard and Wooden Slats Support</t>
  </si>
  <si>
    <t xml:space="preserve">W2889P272595</t>
  </si>
  <si>
    <t xml:space="preserve">Full Size Platform Bed Frame with Fabric Upholstered Headboard and Wooden Slats Support</t>
  </si>
  <si>
    <t xml:space="preserve">W2889P272594</t>
  </si>
  <si>
    <t xml:space="preserve">Twin Size Platform Bed Frame with Fabric Upholstered Headboard and Wooden Slats Support</t>
  </si>
  <si>
    <t xml:space="preserve">W2889P205106</t>
  </si>
  <si>
    <t xml:space="preserve">Queen Size Upholstered Platform Storage Bed Frame with 4 Drawers and LED Light,No Box Spring Needed</t>
  </si>
  <si>
    <t xml:space="preserve">W2889P205103</t>
  </si>
  <si>
    <t xml:space="preserve">Full Size Upholstered Platform Storage Bed Frame with 4 Drawers and LED Light,No Box Spring Needed</t>
  </si>
  <si>
    <t xml:space="preserve">N709P255807K</t>
  </si>
  <si>
    <t xml:space="preserve">Wood Twin Size Daybed with Storage Cabinets and USB Ports, White(Old SKU:GX000354AAK)</t>
  </si>
  <si>
    <t xml:space="preserve">N708S00012K</t>
  </si>
  <si>
    <t xml:space="preserve">Queen  Size Murphy Bed Wall Bed,White</t>
  </si>
  <si>
    <t xml:space="preserve">N708S00012E</t>
  </si>
  <si>
    <t xml:space="preserve">Queen  Size Murphy Bed Wall Bed,Gray</t>
  </si>
  <si>
    <t xml:space="preserve">Queen Size Murphy Bed Wall Bed with Closet ,Drawers and Shelves,Gray</t>
  </si>
  <si>
    <t xml:space="preserve">Queen Size Murphy Bed Wall Bed with Closet ,Drawers and Shelves,White</t>
  </si>
  <si>
    <t xml:space="preserve">N708P205905P</t>
  </si>
  <si>
    <t xml:space="preserve">Queen Size Murphy Bed with USB Port and a Large Drawer, Espresso</t>
  </si>
  <si>
    <t xml:space="preserve">N708P205905K</t>
  </si>
  <si>
    <t xml:space="preserve">Queen Size Murphy Bed with USB Port and a Large Drawer, White</t>
  </si>
  <si>
    <t xml:space="preserve">N708P205903E</t>
  </si>
  <si>
    <t xml:space="preserve">Full Size Murphy Bed with USB Port and a Large Drawer, Gray</t>
  </si>
  <si>
    <t xml:space="preserve">LP000592AAK</t>
  </si>
  <si>
    <t xml:space="preserve">Queen Size Murphy Bed Wall Bed with Sofa and Shelves,White</t>
  </si>
  <si>
    <t xml:space="preserve">LP000592AAE</t>
  </si>
  <si>
    <t xml:space="preserve">Queen Size Murphy Bed Wall Bed with Sofa and Shelves,Gray</t>
  </si>
  <si>
    <t xml:space="preserve">LP000581AAK</t>
  </si>
  <si>
    <t xml:space="preserve">Queen Size Murphy Bed Wall Bed with Closet,White</t>
  </si>
  <si>
    <t xml:space="preserve">LP000973AAK</t>
  </si>
  <si>
    <t xml:space="preserve">Queen Size Murphy Bed Wall Bed Modern design with LED Lights,White</t>
  </si>
  <si>
    <t xml:space="preserve">LP100770AAK</t>
  </si>
  <si>
    <t xml:space="preserve">Full Size Murphy Bed  with drawer and a set of Sockets &amp; USB Ports, Pulley Structure Design, White</t>
  </si>
  <si>
    <t xml:space="preserve">King Pine wooden Bed with Rattan Headboard  and Footboard, with  Central Enhanced Bed Platform ,Espresso</t>
  </si>
  <si>
    <t xml:space="preserve">LP000879AAK</t>
  </si>
  <si>
    <t xml:space="preserve">Queen Size Murphy Bed Wall Bed with Top Cabinets &amp; Wine Rack ,White</t>
  </si>
  <si>
    <t xml:space="preserve">LP000879AAE</t>
  </si>
  <si>
    <t xml:space="preserve">Queen Size Murphy Bed Wall Bed with Top Cabinets &amp; Wine Rack ,Gray</t>
  </si>
  <si>
    <t xml:space="preserve">King Pine wooden Bed with Rattan Headboard  and Footboard, with  Central Enhanced Bed Platform,Walnut</t>
  </si>
  <si>
    <t xml:space="preserve">LP000595AAK</t>
  </si>
  <si>
    <t xml:space="preserve">Twin Size Murphy Bed Wall Bed with Closet , Drawers &amp; Desk-White</t>
  </si>
  <si>
    <t xml:space="preserve">LP000595AAE</t>
  </si>
  <si>
    <t xml:space="preserve">Twin Size Murphy Bed Wall Bed with Closet , Drawers &amp; Desk-Gray</t>
  </si>
  <si>
    <t xml:space="preserve">LP000792AAE-1</t>
  </si>
  <si>
    <t xml:space="preserve">Full Size Murphy Bed Wall Bed with Closet and Drawers,Gray</t>
  </si>
  <si>
    <t xml:space="preserve">LP000793AAK-1</t>
  </si>
  <si>
    <t xml:space="preserve">Queen Size Murphy Bed Wall Bed with Closet and Drawers,White</t>
  </si>
  <si>
    <t xml:space="preserve">Queen Pine wooden Bed with Rattan Headboard  and Footboard, with  Central Enhanced Bed Platform ,Espresso</t>
  </si>
  <si>
    <t xml:space="preserve">LT000423AAK-1</t>
  </si>
  <si>
    <t xml:space="preserve">Full Size House Bed with Window and Bedside Drawers, Platform Bed with Shelves and a set of Sockets and USB Port, White</t>
  </si>
  <si>
    <t xml:space="preserve">Queen Murphy Bed with Hidden Storage &amp; Modern Woven Design,Gray</t>
  </si>
  <si>
    <t xml:space="preserve">Queen Pine wooden Bed with Rattan Headboard  and Footboard, with  Central Enhanced Bed Platform,Walnut</t>
  </si>
  <si>
    <t xml:space="preserve">Full Murphy Bed with Hidden Storage &amp; Modern Woven Design,Gray</t>
  </si>
  <si>
    <t xml:space="preserve">Full Murphy Bed with Hidden Storage &amp; Modern Woven Design,White</t>
  </si>
  <si>
    <t xml:space="preserve">Queen Murphy Bed with Hidden Storage &amp; Modern Woven Design,White</t>
  </si>
  <si>
    <t xml:space="preserve">N733S199705E</t>
  </si>
  <si>
    <t xml:space="preserve">3-Pieces Bedroom Set, 6-Drawer Dresser and Two Nightstands with Metal Handles, Elegant Design and Retro Style,Gray</t>
  </si>
  <si>
    <t xml:space="preserve">N733S199705K</t>
  </si>
  <si>
    <t xml:space="preserve">3-Pieces Bedroom Set, 6-Drawer Dresser and Two Nightstands with Metal Handles, Elegant Design and Retro Style,White</t>
  </si>
  <si>
    <t xml:space="preserve">N709P255807P</t>
  </si>
  <si>
    <t xml:space="preserve">Wood Twin Size Daybed with Storage Cabinets and USB Ports, Espresso(Old SKU:GX000354AAP)</t>
  </si>
  <si>
    <t xml:space="preserve">N7090005001W</t>
  </si>
  <si>
    <t xml:space="preserve">Twin XL Size Murphy Bed with Desk,LED Light and USB Charging Station,White</t>
  </si>
  <si>
    <t xml:space="preserve">GX002218AAR</t>
  </si>
  <si>
    <t xml:space="preserve">Wood Twin Size Race Car-Shaped Platform Bed with LED and Upholstered Backrest, Red</t>
  </si>
  <si>
    <t xml:space="preserve">GX001524AAK</t>
  </si>
  <si>
    <t xml:space="preserve">Full Size Metal Loft bed with Built-in Desk, Open Wardrobe, Basketball hoop, Slide and Staircase, White</t>
  </si>
  <si>
    <t xml:space="preserve">Wood Full Size Gaming Loft Bed with Desk, Multi-storage Shelves, LED and a Hanging Clothes Rack, Gray</t>
  </si>
  <si>
    <t xml:space="preserve">Wood Twin Size Gaming Loft Bed with Desk, Multi-storage Shelves, LED and a Hanging Clothes Rack, Gray</t>
  </si>
  <si>
    <t xml:space="preserve">Wood Twin Size Wood Floor Bed Frame with Fence, Natural</t>
  </si>
  <si>
    <t xml:space="preserve">Wood Twin Size Wood Floor Bed Frame with Fence, White</t>
  </si>
  <si>
    <t xml:space="preserve">Twin XL over Queen Bunk Bed with Storage Cabinets and USB Ports, Antique Wood Color</t>
  </si>
  <si>
    <t xml:space="preserve">Twin XL over Queen Bunk Bed with Storage Cabinets and USB Ports, Antique White</t>
  </si>
  <si>
    <t xml:space="preserve">Full XL over Queen Bunk Bed with Storage Cabinets and USB Ports, Antique Wood Color</t>
  </si>
  <si>
    <t xml:space="preserve">Full XL over Queen Bunk Bed with Storage Cabinets and USB Ports, Antique White</t>
  </si>
  <si>
    <t xml:space="preserve">BS701P249171B</t>
  </si>
  <si>
    <t xml:space="preserve">70.8" Tall Armoire Wardrobe Closet with 2 Rattan Doors &amp; 1 Drawer, Boho Wooden Clothes Storage Cabinet with Hanging Rod for Bedroom, Natural+Black</t>
  </si>
  <si>
    <t xml:space="preserve">BS701P241275A</t>
  </si>
  <si>
    <t xml:space="preserve">40.5'' Oversized Chaise Lounge Chair Indoor with 2 Comfy Pillows Rolled Arms Corduroy Fabric Sleeper Sofa Chair for Living Room Bedroom,Beige</t>
  </si>
  <si>
    <t xml:space="preserve">BS701P249170B</t>
  </si>
  <si>
    <t xml:space="preserve">Modern Wood 3 Doors Armoire Wardrobe Closet with 2 Drawers,70.1" Tall Wooden Wardrobe Cabinet with Hanging Rail and Shelve for Bedroom, Natural +Black</t>
  </si>
  <si>
    <t xml:space="preserve">N701P242995A</t>
  </si>
  <si>
    <t xml:space="preserve">4-in-1 Sofa Bed, Chair Bed, Multi-Function Folding Ottoman Bed with Storage Pocket and USB Port for Small Room Apartment,Living Room,Bedroom,Hallway,White (Old Sku:WF309305AAB)</t>
  </si>
  <si>
    <t xml:space="preserve">N701P242995C</t>
  </si>
  <si>
    <t xml:space="preserve">4-in-1 Sofa Bed, Chair Bed, Multi-Function Folding Ottoman Bed with Storage Pocket and USB Port for Small Room Apartment,Living Room,Bedroom,Hallway, Teal (Old Sku:WF309305AAW)</t>
  </si>
  <si>
    <t xml:space="preserve">Modern Style Twin Size L Shape Corner Bed, Linen Upholstered  Daybed  with Two Storage Drawers,Beige</t>
  </si>
  <si>
    <t xml:space="preserve">Modern Style Twin Size L Shape Corner Bed, Linen Upholstered  Daybed  with Two Storage Drawers,Gray</t>
  </si>
  <si>
    <t xml:space="preserve">Modern Luxury Metal Canopy Bed with Tall Corduroy Upholstered Headboard and Gold Four Poster, No Box Spring Needed,Queen,Beige</t>
  </si>
  <si>
    <t xml:space="preserve">Modern Luxury Metal Canopy Bed with Tall Corduroy Upholstered Headboard and Four Poster, No Box Spring Needed, Queen, White</t>
  </si>
  <si>
    <t xml:space="preserve">Modern Luxury Metal Canopy Bed with Tall Corduroy Upholstered Headboard and Four Poster, No Box Spring Needed, King, White</t>
  </si>
  <si>
    <t xml:space="preserve">Modern Luxury Metal Canopy Bed with Tall Corduroy Upholstered Headboard and Gold Four Poster, No Box Spring Needed, King,Beige</t>
  </si>
  <si>
    <t xml:space="preserve">[Assembly Video Product] TOPMAX 63'' Height Garden Wood Storage Cabinet Outdoor Tool Storage Shed, Mini Greenhouse Cold Frame with Waterproof- Roof and Lockable Door for Backyard,Patio, Lawn, White</t>
  </si>
  <si>
    <t xml:space="preserve">[Assembly Video Product] TOPMAX 63'' Height Garden Wood Storage Cabinet Outdoor Tool Storage Shed, Mini Greenhouse Cold Frame with Waterproof- Roof and Lockable Door for Backyard,Patio, Lawn, Yellow</t>
  </si>
  <si>
    <t xml:space="preserve">[Assembly Video Product] TOPMAX 63'' Height Garden Wood Storage Cabinet Outdoor Tool Storage Shed, Mini Greenhouse Cold Frame with Waterproof- Roof and Lockable Door for Backyard,Patio, Lawn, Gray</t>
  </si>
  <si>
    <t xml:space="preserve">Queen Size Wooden Platform Bed with Natural Rattan Headboard, Vintage Bed Frame with Wooden Slat Support, White</t>
  </si>
  <si>
    <t xml:space="preserve">Full Size Wooden Platform Bed with Natural Rattan Headboard, Vintage Bed Frame with Wooden Slat Support, White</t>
  </si>
  <si>
    <t xml:space="preserve">Queen Size Murphy Bed, Pine Wood Cabinet Bed with Rattan Decoration and Storage Drawer,Walnut</t>
  </si>
  <si>
    <t xml:space="preserve">Queen Size Murphy Bed, Pine Wood Cabinet Bed with Rattan Decoration and Storage Drawer,Espresso</t>
  </si>
  <si>
    <t xml:space="preserve">Metal Full Loft Bed With desk, USB Ports, 5-layer shelf,  wardrobe and Stepped Stairs, White</t>
  </si>
  <si>
    <t xml:space="preserve">Metal Twin Loft Bed With desk, USB Ports, 5-layer shelf,  wardrobe and Stepped Stairs, White</t>
  </si>
  <si>
    <t xml:space="preserve">Metal Twin Loft Bed With desk, shelf,  wardrobe and Storage Staircase, Black</t>
  </si>
  <si>
    <t xml:space="preserve">Metal Twin Loft Bed With desk, shelf,  wardrobe and Storage Staircase, White</t>
  </si>
  <si>
    <t xml:space="preserve">DL000670AAB</t>
  </si>
  <si>
    <t xml:space="preserve">Full Size Metal Gaming Platform Bed with LED Headboard, LED Desk, USB and Two Storage Drawers, Black</t>
  </si>
  <si>
    <t xml:space="preserve">DL000669AAB</t>
  </si>
  <si>
    <t xml:space="preserve">Twin Size Metal Gaming Platform Bed with LED Headboard, LED Desk, USB and Two Storage Drawers, Black</t>
  </si>
  <si>
    <t xml:space="preserve">DL002050AAA</t>
  </si>
  <si>
    <t xml:space="preserve">Upholstered Twin XL Size Daybed with LED Belt and Trundle, Beige</t>
  </si>
  <si>
    <t xml:space="preserve">DL002050AAE</t>
  </si>
  <si>
    <t xml:space="preserve">Upholstered Twin XL Size Daybed with LED Belt and Trundle, Gray</t>
  </si>
  <si>
    <t xml:space="preserve">Twin Size Gaming Metal Loft Bed Frame with LED Light, USB Charge Station and Desk,White</t>
  </si>
  <si>
    <t xml:space="preserve">Full Size Gaming Metal Loft Bed Frame with LED Light, USB Charge Station and Desk,Black</t>
  </si>
  <si>
    <t xml:space="preserve">Full Size Gaming Metal Loft Bed Frame with LED Light, USB Charge Station and Desk,White</t>
  </si>
  <si>
    <t xml:space="preserve">Twin Size Gaming Metal Loft Bed Frame with LED Light, USB Charge Station and Desk,Black</t>
  </si>
  <si>
    <t xml:space="preserve">24" Bathroom Vanity with Sink, Bathroom Vanity Cabinet with Two Drawers and Door, Adjustable Shelf, Solid Wood and MDF, Grey (Old Sku:WF309411AAE)</t>
  </si>
  <si>
    <t xml:space="preserve">24" Bathroom Vanity with Sink, Bathroom Vanity Cabinet with Two Drawers and Door, Adjustable Shelf, Solid Wood and MDF, White (Old Sku:WF309411AAK)</t>
  </si>
  <si>
    <t xml:space="preserve">Twin Size Bed with Headboard Storage Rack, Two Under-Bed Drawers, Three-Side Guardrails for Safety and Security,Walnut</t>
  </si>
  <si>
    <t xml:space="preserve">Twin Size Bed with Headboard Storage Rack, Two Under-Bed Drawers, Three-Side Guardrails for Safety and Security,Gray</t>
  </si>
  <si>
    <t xml:space="preserve">Twin Size Bed with Headboard Storage Rack, Two Under-Bed Drawers, Three-Side Guardrails for Safety and Security,Pink</t>
  </si>
  <si>
    <t xml:space="preserve">Twin Size Bed with Headboard Storage Rack, Two Under-Bed Drawers, Three-Side Guardrails for Safety and Security,White</t>
  </si>
  <si>
    <t xml:space="preserve">Twin over Twin Floor Bunk Bed with Panelled Headboard and Footboard, Solid Rubber Wood Foundation with Safety Guardrails, Built-in ladder,Antique White</t>
  </si>
  <si>
    <t xml:space="preserve">Twin over Twin Floor Bunk Bed with Panelled Headboard and Footboard, Solid Rubber Wood Foundation with Safety Guardrails, Built-in ladder,Antique Oak</t>
  </si>
  <si>
    <t xml:space="preserve">WF531502AAK</t>
  </si>
  <si>
    <t xml:space="preserve">Full Size Wood House Bed with Fence and Door, White(Old SKU: WF303134AAK)</t>
  </si>
  <si>
    <t xml:space="preserve">36" Traditional Bathroom Vanity with Ceramics Sink , White Bathroom Cabinet with Two Soft Close Doors and Four Drawers</t>
  </si>
  <si>
    <t xml:space="preserve">36" Traditional Bathroom Vanity with Ceramics Sink , Black Bathroom Cabinet with Two Soft Close Doors and Four Drawers(Old sku:SV000026AAB)</t>
  </si>
  <si>
    <t xml:space="preserve">36" Traditional Bathroom Vanity with Ceramics Sink , Green Bathroom Cabinet with Two Soft Close Doors and Four Drawers(Old sku:SV000026AAF)</t>
  </si>
  <si>
    <t xml:space="preserve">36" Traditional Bathroom Vanity with Ceramics Sink , Blue Bathroom Cabinet with Two Soft Close Doors and Four Drawers(Old sku:SV000026AAC)</t>
  </si>
  <si>
    <t xml:space="preserve">60" Modern Black Bathroom Vanity Set with Double Vanities (Separate), Double Ceramic Sinks, Adjustable Shelf, Soft Close Doors and Flip Drawer– Modern Bathroom Solution for Spacious Bathrooms</t>
  </si>
  <si>
    <t xml:space="preserve">60" Modern Gray Bathroom Vanity Set with Double Vanities (Separate), Double Ceramic Sinks, Adjustable Shelf, Soft Close Doors and Flip Drawer– Modern Bathroom Solution for Spacious Bathrooms</t>
  </si>
  <si>
    <t xml:space="preserve">60" Modern Green Bathroom Vanity Set with Double Vanities (Separate), Double Ceramic Sinks, Adjustable Shelf, Soft Close Doors and Flip Drawer– Modern Bathroom Solution for Spacious Bathrooms</t>
  </si>
  <si>
    <t xml:space="preserve">60" Modern White Bathroom Vanity Set with Double Vanities (Separate), Double Ceramic Sinks, Adjustable Shelf, Soft Close Doors and Flip Drawer– Modern Bathroom Solution for Spacious Bathrooms</t>
  </si>
  <si>
    <t xml:space="preserve">30'' Bathroom Vanity with Top Sink, Modern Bathroom Storage Cabinet with 2 Drawers and a Tip-out Drawer, Single Sink Bathroom Vanity</t>
  </si>
  <si>
    <t xml:space="preserve">N710</t>
  </si>
  <si>
    <t xml:space="preserve">MRS</t>
  </si>
  <si>
    <t xml:space="preserve">30'' Bathroom Vanity with Top Sink, Modern Bathroom Storage Cabinet with 2 Drawers and a Tip-out Drawer, Single Sink Bathroom Vanity  (Same as SW000143AAE)</t>
  </si>
  <si>
    <t xml:space="preserve">30'' Bathroom Vanity with Top Sink, Modern Bathroom Storage Cabinet with 2 Drawers and a Tip-out Drawer, Single Sink Bathroom Vanity (Same as SW000143AAK)</t>
  </si>
  <si>
    <t xml:space="preserve">30'' Bathroom Vanity with Top Sink, Modern Bathroom Storage Cabinet with 2 Drawers and a Tip-out Drawer, Single Sink Bathroom Vanity (Same as SW000143AAF)</t>
  </si>
  <si>
    <t xml:space="preserve">30 Inch Bathroom Vanity with Ceramic Sink, Black Bathroom with 3 Drawers, Solid Wood Frame Modern Bathroom Storage Cabinet , Ideal for Home</t>
  </si>
  <si>
    <t xml:space="preserve">30 Inch Bathroom Vanity with Ceramic Sink, White Bathroom with 3 Drawers, Solid Wood Frame Modern Bathroom Storage Cabinet , Ideal for Home</t>
  </si>
  <si>
    <t xml:space="preserve">36'' Bathroom Vanity with Ceramic Sink Combo, Solid Wood Frame Bathroom Storage Cabinet, Freestanding Vanity Set with 2 Drawers&amp; Soft Closing Doors, White</t>
  </si>
  <si>
    <t xml:space="preserve">30" Freestanding Bathroom Vanity with Sink, Carrara Engineered Marble Vanity Top with Under-mounted Rectangular Ceramic Sink, Soft-Close Door, Solid Wood Frame Fully Assembled, White 24V03-30WH</t>
  </si>
  <si>
    <t xml:space="preserve">W1573</t>
  </si>
  <si>
    <t xml:space="preserve">Bathin</t>
  </si>
  <si>
    <t xml:space="preserve">30" Freestanding Bathroom Vanity with Sink, Carrara Engineered Marble Vanity Top with Under-mounted Rectangular Ceramic Sink, Soft-Close Door, Solid Wood Frame Fully Assembled, Navy Blue 24V03-30NB</t>
  </si>
  <si>
    <t xml:space="preserve">30" Freestanding Bathroom Vanity with Sink, Carrara Engineered Marble Vanity Top with Under-mounted Rectangular Ceramic Sink, Soft-Close Door, Solid Wood Frame Fully Assembled, Grey 24V03-30GR</t>
  </si>
  <si>
    <t xml:space="preserve">36" Modern Bathroom Vanity with Rectangle Ceramic Sink, Bathroom Cabinet with Large storage space and 45 Degrees Free-Handle Design Soft-Closing Doors, 1 Open Shelf at the Bottom, Natural</t>
  </si>
  <si>
    <t xml:space="preserve">36" Modern Bathroom Vanity with Rectangle Ceramic Sink, Bathroom Cabinet with Large storage space and 45 Degrees Free-Handle Design Soft-Closing Doors, 1 Open Shelf at the Bottom, Dark Brown</t>
  </si>
  <si>
    <t xml:space="preserve">W1580S00061</t>
  </si>
  <si>
    <t xml:space="preserve">(Assembly Video Offered) TOPMAX Freestanding 63'' W Buffet with Hutch, Large Coffee Bar Storage Cabinet with 6 Drawers, 5 Cabinets with Adjustable Shelves,Pegboard,Towel Rack, Power Outlet,Black</t>
  </si>
  <si>
    <t xml:space="preserve">(Assembly Video Offered) TOPMAX Freestanding 63'' W Buffet with Hutch, Large Coffee Bar Storage Cabinet with 6 Drawers, 5 Cabinets with Adjustable Shelves,Pegboard,Towel Rack, Power Outlet, White</t>
  </si>
  <si>
    <t xml:space="preserve">Full Size Murphy Bed with USB Port and Removable Shelves on Each Side, Solid Pine Murphy Cabinet Bed for Home Office, Guest Room,Walnut</t>
  </si>
  <si>
    <t xml:space="preserve">Murphy Bed Cabinet Full with Storage Drawer and Charging Station, USB Port, Solid Pine Murphy Bedframe for Home Office, Studio or Guest Room,White-walnut</t>
  </si>
  <si>
    <t xml:space="preserve">Murphy Bed Cabinet Queen with Storage Drawer and Charging Station, USB Port, Solid Pine Murphy Bedframe for Home Office, Studio or Guest Room,White-walnut</t>
  </si>
  <si>
    <t xml:space="preserve">Full Size L-shaped Bookcases Bed with Power Outlets, USB Charging Ports,Two Drawers,Espresso</t>
  </si>
  <si>
    <t xml:space="preserve">Queen Size Wood Murphy Bed, Space-Saving Hidden Wall Bed, Wall Bed Cabinet, with Gas Struts,White</t>
  </si>
  <si>
    <t xml:space="preserve">Queen Size Wood Murphy Bed, Space-Saving Hidden Wall Bed, Wall Bed Cabinet, with Gas Struts,Walnut</t>
  </si>
  <si>
    <t xml:space="preserve">Twin Size L-shaped Bookcases Bed with Power Outlets, USB Charging Ports,Two Drawers,Grey</t>
  </si>
  <si>
    <t xml:space="preserve">Twin Size L-shaped Bookcases Bed with Power Outlets, USB Charging Ports,Two Drawers,Espresso</t>
  </si>
  <si>
    <t xml:space="preserve">60" Blue Bathroom Vanity Set with Double Vanities (Separate), Double Ceramic Sinks, Storage Shelf, and Divided Drawers  (Mirror not included)– Modern Bathroom Solution for Spacious Bathrooms</t>
  </si>
  <si>
    <t xml:space="preserve">60" White Bathroom Vanity Set with Double Vanities (Separate), Double Ceramic Sinks, Storage Shelf, and Divided Drawers  (Mirror not included)– Modern Bathroom Solution for Spacious Bathrooms</t>
  </si>
  <si>
    <t xml:space="preserve">[Assembly Video Available] TOPMAX Traditional 56x20x73inch Freestanding Wooden Kitchen Pantry, Large Kitchen Storage Cabinet Cupboard with 10 Drawers,8 Door Shelves and 4 Pull-Out Trays, Gray</t>
  </si>
  <si>
    <t xml:space="preserve">[Assembly Video Available] TOPMAX Traditional 56x20x73inch Freestanding Wooden Kitchen Pantry, Large Kitchen Storage Cabinet Cupboard with 10 Drawers,8 Door Shelves and 4 Pull-Out Trays, White</t>
  </si>
  <si>
    <t xml:space="preserve">Full Over Full Size Murphy Bed with Hydraulic Lift &amp; Desk Design, White</t>
  </si>
  <si>
    <t xml:space="preserve">Full Over Full Size Murphy Bed with Hydraulic Lift &amp; Desk Design, Gray</t>
  </si>
  <si>
    <t xml:space="preserve">Table and chair set.A 47.3-inch diameter modern spliced color circular dining table - double-layer storage.Paired With 6 Technology-Fabric Brown Chairs With Curved Widened Cushion Design.</t>
  </si>
  <si>
    <t xml:space="preserve">W1151</t>
  </si>
  <si>
    <t xml:space="preserve">Droom  W-1151</t>
  </si>
  <si>
    <t xml:space="preserve">Table and chair set.A 47.3-inch diameter modern spliced color circular dining table - double-layer storage.Paired With 4 Technology-Fabric Brown Chairs With Curved Widened Cushion Design.</t>
  </si>
  <si>
    <t xml:space="preserve">Table and chair set.A 47.3-inch diameter modern spliced color circular dining table - double-layer storage.Paired With 6 Black Artificial PU Chairs With Curved Widened Cushion Design.</t>
  </si>
  <si>
    <t xml:space="preserve">Table and chair set.A 47.3-inch diameter modern spliced color circular dining table - double-layer storage.Paired With 4 Black Artificial PU Chairs With Curved Widened Cushion Design.</t>
  </si>
  <si>
    <t xml:space="preserve">Twin Size L-shaped Platform Bed with Three Storage Drawers, Natural</t>
  </si>
  <si>
    <t xml:space="preserve">W2129P262896</t>
  </si>
  <si>
    <t xml:space="preserve">Twin Bed Frames with Headboard, Twin Size Bed Frames with Storage Drawers, Twin Bed, Black Metal Platform Bed Frame, Single Bed Frame, No Box Spring Needed</t>
  </si>
  <si>
    <t xml:space="preserve">Twin Daybed with RGB LED Lights &amp; Charging Station, Height Adjustable Day Bed Frame with Trundle, Versatile Metal Sofa Bed Frame for Bedroom, Living Room, Guest Room, Black</t>
  </si>
  <si>
    <t xml:space="preserve">GX001524AAB</t>
  </si>
  <si>
    <t xml:space="preserve">Full Size Metal Loft bed with Built-in Desk, Open Wardrobe, Basketball hoop, Slide and Staircase, Black</t>
  </si>
  <si>
    <t xml:space="preserve">Twin Size L-shaped Platform Bed with Three Storage Drawers, Gray</t>
  </si>
  <si>
    <t xml:space="preserve">Twin Size Canopy Bed Frame with Guardrails for Kids,Floor Bed Twin with Four Poster Design,Kids Montessori Floor Bed,Wood Canopy Bed Frame for Girls,Boys(Twin,Natural)</t>
  </si>
  <si>
    <t xml:space="preserve">Full Size Metal Loft Bed with TV Stand, Metal Loft Bed with Staircase and Wardrobe, Kids Full Size Loft Bed, Black (Expect Arrival Date 2025/3/22)</t>
  </si>
  <si>
    <t xml:space="preserve">Full Size Metal Loft Bed with TV Cabinet, Metal Loft Bed with Staircase and Wardrobe, Kids Full Size Loft Bed, White (Expect Arrival Date 2025/3/22)</t>
  </si>
  <si>
    <t xml:space="preserve">Full Size Wooden Daybed with Glass-Door Storage Cabinets, Built-in LED Lighting and Shelves, Gray</t>
  </si>
  <si>
    <t xml:space="preserve">Full Size Wooden Daybed with Glass-Door Storage Cabinets, Built-in LED Lighting and Shelves, White</t>
  </si>
  <si>
    <t xml:space="preserve">Twin Size Wooden Daybed with Glass-Door Storage Cabinets, Built-in LED Lighting and Shelves, Gray</t>
  </si>
  <si>
    <t xml:space="preserve">Twin Size Wooden Daybed with Glass-Door Storage Cabinets, Built-in LED Lighting and Shelves, White</t>
  </si>
  <si>
    <t xml:space="preserve">W1960S00005</t>
  </si>
  <si>
    <t xml:space="preserve">N759P252821B</t>
  </si>
  <si>
    <t xml:space="preserve">24" Bathroom Vanity with Sink, Bathroom Vanity Cabinet with One Flip Drawer and Two Drawers, Adjustable Shelf, Solid Wood and MDF, Black</t>
  </si>
  <si>
    <t xml:space="preserve">N759P252821K</t>
  </si>
  <si>
    <t xml:space="preserve">36" Bathroom Vanity with Ceramic Sink, Grey, Solid Wood Frame, Soft Close Doors, Adjustable Shelves, 3 Drawers, Including Double-Depth Drawer for Hairdryer Storage(Old sku:SV000003AAL-1)</t>
  </si>
  <si>
    <t xml:space="preserve">36" Bathroom Vanity with Ceramic Sink, White, Solid Wood Frame, Soft Close Doors, Adjustable Shelves, 3 Drawers ,Including Double-Depth Drawer for Hairdryer Storage(Old sku:SV000003AAW-2)</t>
  </si>
  <si>
    <t xml:space="preserve">36" Bathroom Vanity with Ceramic Sink, Blue, Solid Wood Frame, Soft Close Doors, Adjustable Shelves, 3 Drawers,Including Double-Depth Drawer for Hairdryer Storage(Old sku:SV000003AAE-1)</t>
  </si>
  <si>
    <t xml:space="preserve">W2580S00015</t>
  </si>
  <si>
    <t xml:space="preserve">Quad Bunk Bed for 4 Kids, Heavy Duty Metal Twin Bunk Bed Frame, Detachable Triple Bunk Bed, Can Be Divided Into 3 Twin Beds, Black(Old SKU W2580S00005)</t>
  </si>
  <si>
    <t xml:space="preserve">Twin Size Kid Low Loft Bed With Two-Tier Shelves And LED Light For White Color</t>
  </si>
  <si>
    <t xml:space="preserve">W2967P228866</t>
  </si>
  <si>
    <t xml:space="preserve">SAM&amp;HAIBEI Bell Tent 4 Season 9.85ft  Glamping Tent, Hot Tent,Ideal for Family Camping, Hiking,Canvas Tent with Aluminum Pole. Support Camouflage Fabric Customization</t>
  </si>
  <si>
    <t xml:space="preserve">W2967</t>
  </si>
  <si>
    <t xml:space="preserve">SAM&amp;HAIBEI</t>
  </si>
  <si>
    <t xml:space="preserve">Twin Size Wood Low Loft Bed with Storage Shelves, Blackboard and Trundle, Walnut</t>
  </si>
  <si>
    <t xml:space="preserve">Twin Size Wood Low Loft Bed with Storage Shelves, Blackboard and Trundle, White</t>
  </si>
  <si>
    <t xml:space="preserve">Wood Twin Size Platform Bed with Built-in LED Light, Multi-functional Headboard, Guardrail and 2 Drawers, White</t>
  </si>
  <si>
    <t xml:space="preserve">Wood Twin Size Platform Bed with Built-in LED Light, Multi-functional Headboard, Guardrail and 2 Drawers, Gray</t>
  </si>
  <si>
    <t xml:space="preserve">Modern Queen Size Canopy Platform Bed with Trundle and Three Storage Drawers,4-Post Solid Wood Bed Frame with Headboard,No Box Spring Needed,Natural</t>
  </si>
  <si>
    <t xml:space="preserve">Modern Queen Size Canopy Platform Bed with Trundle and Three Storage Drawers,4-Post Solid Wood Bed Frame with Headboard,No Box Spring Needed,White</t>
  </si>
  <si>
    <t xml:space="preserve">Full Size Wooden Daybed With Hydraulic bed and All-in-One Cabinet and Shelf, Gray</t>
  </si>
  <si>
    <t xml:space="preserve">Full Size Wooden Daybed With Hydraulic bed and All-in-One Cabinet and Shelf, White</t>
  </si>
  <si>
    <t xml:space="preserve">Twin Size Wooden Daybed With Hydraulic bed and All-in-One Cabinet and Shelf, Gray</t>
  </si>
  <si>
    <t xml:space="preserve">Twin Size Wooden Daybed With Hydraulic bed and All-in-One Cabinet and Shelf, White</t>
  </si>
  <si>
    <t xml:space="preserve">Adam Sturdy Twin over Twin Bunk Bed Metal Black for Kids and Adult, Low Profile Twin over twin bunk bed with Ladder and Guardrails, Easy Climbing, Beds for Bedroom, Same as original B083124170</t>
  </si>
  <si>
    <t xml:space="preserve">Techni Mobili White and Gold Desk for Office with Drawers &amp; Storage, 51.25 in. W</t>
  </si>
  <si>
    <t xml:space="preserve">B031</t>
  </si>
  <si>
    <t xml:space="preserve">Technimobili</t>
  </si>
  <si>
    <t xml:space="preserve">Techni Mobili Modern Office Desk with Storage, Grey</t>
  </si>
  <si>
    <t xml:space="preserve">Round Black Dining Table 31.5" with Pedestal Base, Mid Century Kitchen Table Coffee Table for 2 to 4 Person</t>
  </si>
  <si>
    <t xml:space="preserve">W2740</t>
  </si>
  <si>
    <t xml:space="preserve">JieCang</t>
  </si>
  <si>
    <t xml:space="preserve">Twin Size Metal Loft Bed with Shelves, Desk and Basketball hoop, Black</t>
  </si>
  <si>
    <t xml:space="preserve">Round White Dining Table 31.5" with Pedestal Base, Mid Century Kitchen Table Coffee Table for 2 to 4 Person</t>
  </si>
  <si>
    <t xml:space="preserve">Twin Size Canopy Bed Frame with Guardrails for Kids,Floor Bed Twin with Four Poster Design,Kids Montessori Floor Bed,Wood Canopy Bed Frame for Girls,Boys(Twin,White)</t>
  </si>
  <si>
    <t xml:space="preserve">W21901186</t>
  </si>
  <si>
    <t xml:space="preserve">Hot sale Easily-assembled wooden Rabbit house Chicken coop kennels</t>
  </si>
  <si>
    <t xml:space="preserve">W219</t>
  </si>
  <si>
    <t xml:space="preserve">Natural House</t>
  </si>
  <si>
    <t xml:space="preserve">W1960P176242</t>
  </si>
  <si>
    <t xml:space="preserve">Full Size Bed Frame with Gas Lift Storage Bed with Modern Wingback Headboard, USB Ports</t>
  </si>
  <si>
    <t xml:space="preserve">W1960P176241</t>
  </si>
  <si>
    <t xml:space="preserve">Queen Size Solid Wood With Rattan Murphy Bed Cabinet Space-Saving Bed with 2 Side Cabinet Storage Shelves, Perfect for Guest Room, for Bed Room, Guest Room, Home Office, Walnut</t>
  </si>
  <si>
    <t xml:space="preserve">Full Size Solid Wood With Rattan Murphy Bed Cabinet Space-Saving Bed Perfect for Guest Room, for Bed Room, Guest Room, Home Office, Walnut</t>
  </si>
  <si>
    <t xml:space="preserve">BS7013005552W</t>
  </si>
  <si>
    <t xml:space="preserve">Full Size Solid Wood With Rattan Murphy Bed Cabinet Space-Saving Bed with 2 Side Cabinet Storage Shelves, Perfect for Guest Room, for Bed Room, Guest Room, Home Office, Natural</t>
  </si>
  <si>
    <t xml:space="preserve">Queen Size Solid Wood With Rattan Murphy Bed Cabinet Space-Saving Bed with 1 Side Cabinet Storage Shelf, Perfect for Guest Room, for Bed Room, Guest Room, Home Office, Natural</t>
  </si>
  <si>
    <t xml:space="preserve">Queen Size Solid Wood With Rattan Murphy Bed Cabinet Space-Saving Bed with 1 Side Cabinet Storage Shelf, Perfect for Guest Room, for Bed Room, Guest Room, Home Office, Walnut</t>
  </si>
  <si>
    <t xml:space="preserve">Queen Size Solid Wood With Rattan Murphy Bed Cabinet Space-Saving Bed Perfect for Guest Room, for Bed Room, Guest Room, Home Office, Walnut</t>
  </si>
  <si>
    <t xml:space="preserve">Queen Size Solid Wood With Rattan Murphy Bed Cabinet Space-Saving Bed Perfect for Guest Room, for Bed Room, Guest Room, Home Office, Natural</t>
  </si>
  <si>
    <t xml:space="preserve">Full Size Solid Wood With Rattan Murphy Bed Cabinet Space-Saving Bed with 1 Side Cabinet Storage Shelf, Perfect for Guest Room, for Bed Room, Guest Room, Home Office, Natural</t>
  </si>
  <si>
    <t xml:space="preserve">Queen Size Solid Wood With Rattan Murphy Bed Cabinet Space-Saving Bed with 2 Side Cabinet Storage Shelves, Perfect for Guest Room, for Bed Room, Guest Room, Home Office, Natural</t>
  </si>
  <si>
    <t xml:space="preserve">Full Size Solid Wood With Rattan Murphy Bed Cabinet Space-Saving Bed with 1 Side Cabinet Storage Shelf, Perfect for Guest Room, for Bed Room, Guest Room, Home Office, Walnut</t>
  </si>
  <si>
    <t xml:space="preserve">Full Size Solid Wood With Rattan Murphy Bed Cabinet Space-Saving Bed with 2 Side Cabinet Storage Shelves, Perfect for Guest Room, for Bed Room, Guest Room, Home Office, Walnut</t>
  </si>
  <si>
    <t xml:space="preserve">Full Size Solid Wood With Rattan Murphy Bed Cabinet Space-Saving Bed Perfect for Guest Room, for Bed Room, Guest Room, Home Office, Natural</t>
  </si>
  <si>
    <t xml:space="preserve">Full Size Loft Bed with L-Shaped Desk and Drawers, Cabinet and Storage Staircase, Gray</t>
  </si>
  <si>
    <t xml:space="preserve">36" Bathroom Vanity with Ceramic Sink, Green, Solid Wood Frame, Soft Close Doors, Adjustable Shelves, 3 Drawers ,Including Double-Depth Drawer for Hairdryer Storage(Old sku:SV000003AAG-1)</t>
  </si>
  <si>
    <t xml:space="preserve">Full Size Loft Bed with L-Shaped Desk and Drawers, Cabinet and Storage Staircase, White</t>
  </si>
  <si>
    <t xml:space="preserve">Full Size Canopy Bed Frame with Guardrails for Kids,Floor Bed Full with Four Poster Design,Kids Montessori Floor Bed,Wood Canopy Bed Frame for Girls,Boys(Full,White)</t>
  </si>
  <si>
    <t xml:space="preserve">Full Size Canopy Bed Frame with Guardrails for Kids,Floor Bed Full with Four Poster Design,Kids Montessori Floor Bed,Wood Canopy Bed Frame for Girls,Boys(Full,Natural)</t>
  </si>
  <si>
    <t xml:space="preserve">W1580S00057</t>
  </si>
  <si>
    <t xml:space="preserve">Twin over Twin &amp; Twin Bunk Beds for 3, Twin XL over Twin &amp; Twin Bunk Bed Metal Triple Bunk Bed, Black</t>
  </si>
  <si>
    <t xml:space="preserve">30 Inch Bathroom Vanity with Ceramic Sink, Grey Bathroom with 3 Drawers, Solid Wood Frame Modern Bathroom Storage Cabinet , Ideal for Home</t>
  </si>
  <si>
    <t xml:space="preserve">Rectangular Sliding Top Coffee Table with 2 Drawers and 2 Hidden Storage for Living Room 47.2" (White)</t>
  </si>
  <si>
    <t xml:space="preserve">Rectangular Sliding Top Coffee Table with 2 Drawers and 2 Hidden Storage for Living Room 47.2" (Walnut)</t>
  </si>
  <si>
    <t xml:space="preserve">47" Computer Desk With Power Outlet,Writing Desk,Home Office desk,Vanity table with 7 Fabric Drawers, Large Side Pocket,White</t>
  </si>
  <si>
    <t xml:space="preserve">W2887</t>
  </si>
  <si>
    <t xml:space="preserve">Pets&amp;Home</t>
  </si>
  <si>
    <t xml:space="preserve">60" Grey Bathroom Vanity Set with Double Vanities (Separate), Double Ceramic Sinks, Storage Shelf, and Divided Drawers  (Mirror not included)– Modern Bathroom Solution for Spacious Bathrooms</t>
  </si>
  <si>
    <t xml:space="preserve">60" Black Bathroom Vanity Set with Double Vanities (Separate), Double Ceramic Sinks, Storage Shelf, and Divided Drawers  (Mirror not included)– Modern Bathroom Solution for Spacious Bathrooms</t>
  </si>
  <si>
    <t xml:space="preserve">60" Green Bathroom Vanity Set with Double Vanities (Separate), Double Ceramic Sinks, Storage Shelf, and Divided Drawers  (Mirror not included)– Modern Bathroom Solution for Spacious Bathrooms</t>
  </si>
  <si>
    <t xml:space="preserve">Twin Size House Bed with LED Light, Wood House Bed with Storage Bookshelf, Floor House Bed with Guardrails for Kids, Natural (Expect Arrival Date 2025/3/14)</t>
  </si>
  <si>
    <t xml:space="preserve">Twin Size House Bed with LED Light, Wood House Bed with Storage Bookshelf, Floor House Bed with Guardrails for Kids, Navy Blue (Expect Arrival Date 2025/3/14)</t>
  </si>
  <si>
    <t xml:space="preserve">Twin Size House Bed with LED Light, Wood House Bed with Storage Bookshelf, Floor House Bed with Guardrails for Kids, White (Expect Arrival Date 2025/3/14)</t>
  </si>
  <si>
    <t xml:space="preserve">Metal Full XL over Queen Bunk Bed for Teens and Adults, Noise Reduced/No Box Spring Needed, Black</t>
  </si>
  <si>
    <t xml:space="preserve">Metal Twin XL over Queen Bunk Bed for Teens and Adults,Noise Reduced/No Box Spring Needed, Black</t>
  </si>
  <si>
    <t xml:space="preserve">36'' Bathroom Vanity with Resin Sink Combo, Solid Wood Frame Bathroom Storage Cabinet, Freestanding Vanity Set with 5 Drawers&amp; Soft Closing Doors</t>
  </si>
  <si>
    <t xml:space="preserve">36'' Bathroom Vanity with Resin Sink Combo, Solid Wood Frame Bathroom Storage Cabinet, Freestanding Vanity Set with 5 Drawers&amp; Soft Closing Doors (Same as N710S136002B+SW000142AAB )</t>
  </si>
  <si>
    <t xml:space="preserve">36'' Bathroom Vanity with Ceramic Sink Combo Set,Modern Freestanding Single Bathroom Cabinet with 4 Drawers &amp; 2 Cabinets,Storage Cabinet for Bathroom, Solid Wood Frame Vanity Set, Black</t>
  </si>
  <si>
    <t xml:space="preserve">2026-07-14 ~ 2026-07-21</t>
  </si>
  <si>
    <t xml:space="preserve">36'' Bathroom Vanity with Ceramic Sink Combo Set,Modern Freestanding Single Bathroom Cabinet with 4 Drawers &amp; 2 Cabinets,Storage Cabinet for Bathroom, Solid Wood Frame Vanity Set, White</t>
  </si>
  <si>
    <t xml:space="preserve">30" Bathroom Vanity with Ceramic Sink, Modern Gray Single Bathroom Cabinet with 2 Doors and a Shelf, Soft Close Doors</t>
  </si>
  <si>
    <t xml:space="preserve">30" Bathroom Vanity with Ceramic Sink, Modern Black Single Bathroom Cabinet with 2 Doors and a Shelf, Soft Close Doors</t>
  </si>
  <si>
    <t xml:space="preserve">36'' Bathroom Vanity with Top Sink, Modern Bathroom Storage Cabinet with 2 Drawers and a Tip-out Drawer, Single Sink Bathroom Vanity</t>
  </si>
  <si>
    <t xml:space="preserve">Modern Walnut Rectangular LED Lights Coffee Table with 2 drawers in 47.2"</t>
  </si>
  <si>
    <t xml:space="preserve">Modern Black Rectangular LED Lights Coffee Table with 2 drawers in 47.2"</t>
  </si>
  <si>
    <t xml:space="preserve">Modern White Rectangular LED Lights Coffee Table with 2 drawers in 47.2"</t>
  </si>
  <si>
    <t xml:space="preserve">TREXM Shoe Bench with Removable Cushion, Entryway Bench with Hidden Storage for Entrance and Living Room, Shoe Storage Bench with Back (Espresso)</t>
  </si>
  <si>
    <t xml:space="preserve">TREXM Shoe Bench with Removable Cushion, Entryway Bench with Hidden Storage for Entrance and Living Room, Shoe Storage Bench with Back (Antique Turquoise)</t>
  </si>
  <si>
    <t xml:space="preserve">TREXM Shoe Bench with Removable Cushion, Entryway Bench with Hidden Storage for Entrance and Living Room, Shoe Storage Bench with Back (Antique Navy)</t>
  </si>
  <si>
    <t xml:space="preserve">TREXM Shoe Bench, Retro Shoe Storage Bench with Safe Soft-Close Devices, Storage Chest with Hidden Storage and Cushion for Entryway, Hallway, Living Room (White)</t>
  </si>
  <si>
    <t xml:space="preserve">TREXM Shoe Bench, Retro Shoe Storage Bench with Safe Soft-Close Devices, Storage Chest with Hidden Storage and Cushion for Entryway, Hallway, Living Room (Espresso)</t>
  </si>
  <si>
    <t xml:space="preserve">TREXM Shoe Bench, Retro Shoe Storage Bench with Safe Soft-Close Devices, Storage Chest with Hidden Storage and Cushion for Entryway, Hallway, Living Room (Antique Navy)</t>
  </si>
  <si>
    <t xml:space="preserve">Solid Wood King Size Canopy Bed Frame Four Poster Platform Bed with Slats Support, No Box Spring Needed, Natural</t>
  </si>
  <si>
    <t xml:space="preserve">Solid Wood King Size Canopy Bed Frame Four Poster Platform Bed with Slats Support, No Box Spring Needed, White</t>
  </si>
  <si>
    <t xml:space="preserve">Solid Wood Queen Size Canopy Bed Frame Four Poster Platform Bed with Slats Support, No Box Spring Needed, Natural</t>
  </si>
  <si>
    <t xml:space="preserve">Solid Wood Queen Size Canopy Bed Frame Four Poster Platform Bed with Slats Support, No Box Spring Needed, White</t>
  </si>
  <si>
    <t xml:space="preserve">20" Bathroom Vanity with Sink, Bathroom Cabinet with Soft Closing Door, Storage Rack and A Drawer, Black</t>
  </si>
  <si>
    <t xml:space="preserve">20" Bathroom Vanity with Sink, Bathroom Cabinet with Soft Closing Door, Storage Rack and A Drawer, Grey</t>
  </si>
  <si>
    <t xml:space="preserve">[VIDEO] 24" Black Modern Sleek Bathroom Vanity Elegant Ceramic Sink with Solid Wood Frame Open Style Shelf</t>
  </si>
  <si>
    <t xml:space="preserve">[VIDEO] 24" Grey Modern Sleek Bathroom Vanity Elegant Ceramic Sink with Solid Wood Frame Open Style Shelf</t>
  </si>
  <si>
    <t xml:space="preserve">[VIDEO] 24" Brown Modern Sleek Bathroom Vanity Elegant Ceramic Sink with Solid Wood Frame Open Style Shelf</t>
  </si>
  <si>
    <t xml:space="preserve">30" Bathroom Vanity with Sink Top, Bathroom Vanity Cabinet with Door and Two Drawers, MDF Boards, Solid Wood, One Package, White (Old Sku:WF317773AAK)</t>
  </si>
  <si>
    <t xml:space="preserve">30" Bathroom Vanity with Sink Combo, Green Bathroom Cabinet with Drawers, Solid Frame and MDF Board (Old Sku:N725S999222F)</t>
  </si>
  <si>
    <t xml:space="preserve">30" Bathroom Vanity with Sink Combo, White Bathroom Cabinet with Drawers, Solid Frame and MDF Board (Old Sku:N725S999222K)</t>
  </si>
  <si>
    <t xml:space="preserve">36" Bathroom Vanity with Sink Combo, Green Bathroom Cabinet with Drawers, Solid Frame and MDF Board (Old Sku:JL000007AAG-6)</t>
  </si>
  <si>
    <t xml:space="preserve">36" Bathroom Vanity with Sink Combo, White Bathroom Cabinet with Drawers, Solid Frame and MDF Board (Old Sku:JL000007AAK-6)</t>
  </si>
  <si>
    <t xml:space="preserve">30" Bathroom Vanity with Sink Combo, Multi-functional Bathroom Cabinet with Doors and Drawer, Solid Frame and MDF Board, Grey (Old Sku:SY999606AAE-6)</t>
  </si>
  <si>
    <t xml:space="preserve">30" Bathroom Vanity with Sink Combo, Multi-functional Bathroom Cabinet with Doors and Drawer, Solid Frame and MDF Board, White (Old Sku:SY999606AAK-6)</t>
  </si>
  <si>
    <t xml:space="preserve">30" Bathroom Vanity with Sink Vintage Style, Multi-functional Storage Space, Door Shelf, Soft-closing Door, Black</t>
  </si>
  <si>
    <t xml:space="preserve">30" Bathroom Vanity with Sink Vintage Style, Multi-functional Storage Space, Door Shelf, Soft-closing Door, Dark Green</t>
  </si>
  <si>
    <t xml:space="preserve">SW000115AAE-2</t>
  </si>
  <si>
    <t xml:space="preserve">36'' Bathroom Vanity with Top Sink, Grey Mirror Cabinet, Modern Bathroom Storage Cabinet with 2 Soft Closing Doors and 2 Drawers, Single Sink Bathroom Vanity (Same as SW000115AAE)</t>
  </si>
  <si>
    <t xml:space="preserve">SW000115AAK-2</t>
  </si>
  <si>
    <t xml:space="preserve">36'' Bathroom Vanity with Top Sink, White Mirror Cabinet, Modern Bathroom Storage Cabinet with 2 Soft Closing Doors and 2 Drawers, Single Sink Bathroom Vanity (Same as SW000115AAK)</t>
  </si>
  <si>
    <t xml:space="preserve">SW000114AAE-1</t>
  </si>
  <si>
    <t xml:space="preserve">36'' Bathroom Vanity with Top Sink, Modern Bathroom Storage Cabinet with 2 Soft Closing Doors and 2 Drawers, Single Sink Bathroom Vanity (Same as SW000114AAE)</t>
  </si>
  <si>
    <t xml:space="preserve">SW000114AAK-1</t>
  </si>
  <si>
    <t xml:space="preserve">36'' Bathroom Vanity with Top Sink, Modern Bathroom Storage Cabinet with 2 Soft Closing Doors and 2 Drawers, Single Sink Bathroom Vanity (Same as SW000114AAK)</t>
  </si>
  <si>
    <t xml:space="preserve">36'' Bathroom Vanity with Top Sink, Royal Blue Mirror Cabinet, Modern Bathroom Storage Cabinet with 2 Soft Closing Doors, Single Sink Bathroom Vanity</t>
  </si>
  <si>
    <t xml:space="preserve">Doorless Wooden Storage Wardrobe for Dedroom with Shelves and 3 Drawers, White</t>
  </si>
  <si>
    <t xml:space="preserve">King Size Bed with Rattan Headboard, Two Storage Drawers, Rubber Wood Bed with Enhanced  Support Slats and Feet,Espresso</t>
  </si>
  <si>
    <t xml:space="preserve">King Size Bed with Rattan Headboard, Two Storage Drawers, Rubber Wood Bed with Enhanced Support Slats and Feet,White Oak</t>
  </si>
  <si>
    <t xml:space="preserve">Full Size Bed with Rattan Headboard, Two Storage Drawers, Rubber Wood Bed with Enhanced Support Slats and Feet,White Oak</t>
  </si>
  <si>
    <t xml:space="preserve">Full Size Bed with Rattan Headboard, Two Storage Drawers, Rubber Wood Bed with Enhanced  Support Slats and Feet,Espresso</t>
  </si>
  <si>
    <t xml:space="preserve">Queen Size Rubber Wooden, Solid Wooden Bed with Rattan Headboard, Enhanced by Support Feet,Espresso</t>
  </si>
  <si>
    <t xml:space="preserve">W504S00197</t>
  </si>
  <si>
    <t xml:space="preserve">Full Over Full Rubber Wood Bunk Bed with Trundle, Ladder and Guardrails, Convertible to 2 Full Size Beds, with Twin Size Trundle,Light Grey</t>
  </si>
  <si>
    <t xml:space="preserve">Queen Over Queen Metal Bunk Bed with Ladder and Slats Support for Adults Teens, Black (Old SKU W2580S00004), Expect Arrival Date 2025/3/5</t>
  </si>
  <si>
    <t xml:space="preserve">W2580P266269</t>
  </si>
  <si>
    <t xml:space="preserve">Twin XL over Twin XL Metal Bunk Bed, Industrial Detachable Bunkbeds with Safety Guard Rails for Teens, Black(Old SKU W2580P233252)</t>
  </si>
  <si>
    <t xml:space="preserve">W2580S00013</t>
  </si>
  <si>
    <t xml:space="preserve">Full XL over Queen Metal Bunk Bed, Industrial Detachable Bunkbeds with Safety Guard Rails for Teens, Black(Old SKU W2580S00007)</t>
  </si>
  <si>
    <t xml:space="preserve">W2580S00014</t>
  </si>
  <si>
    <t xml:space="preserve">Queen over Queen Metal Bunk Bed, Industrial Detachable Bunkbeds with Safety Guard Rails for Teens, Black(Old SKU W2580S00006)</t>
  </si>
  <si>
    <t xml:space="preserve">Wooden Full Size Daybed with Storage Shelves, Multi-functional Bed with Two Storage Drawers and  Study Desk, Antique White (Old SKU: HL000089AAK)</t>
  </si>
  <si>
    <t xml:space="preserve">Wooden Full Size Daybed with Storage Shelves, Multi-functional Bed with Two Storage Drawers and  Study Desk, Natural (Old SKU: HL000089AAM)</t>
  </si>
  <si>
    <t xml:space="preserve">Queen Size Upholstered Platform Bed with Reading Lights, Drawers, Trundle and Shelves, Gray</t>
  </si>
  <si>
    <t xml:space="preserve">Queen Size Upholstered Platform Bed with Reading Lights, Drawers, Trundle and Shelves, Beige</t>
  </si>
  <si>
    <t xml:space="preserve">Twin Size Wooden House Bed, Wood Color</t>
  </si>
  <si>
    <t xml:space="preserve">N820S00045E</t>
  </si>
  <si>
    <t xml:space="preserve">Full Size Wooden Platform Bed with USB, Storage Headboard &amp; Drawers, Gray</t>
  </si>
  <si>
    <t xml:space="preserve">N820S00045K</t>
  </si>
  <si>
    <t xml:space="preserve">Full Size Wooden Platform Bed with USB, Storage Headboard &amp; Drawers, Cream</t>
  </si>
  <si>
    <t xml:space="preserve">3 Pieces Bedroom Sets Vintage Country Style Wood King Size Four Poster Platform Bed with 2 Three-Drawer Nightstands, No Box Spring Needed, Brown</t>
  </si>
  <si>
    <t xml:space="preserve">3 Pieces Bedroom Sets Vintage Country Style Wood Queen Size Four Poster Platform Bed with 2 Three-Drawer Nightstands, No Box Spring Needed, Brown</t>
  </si>
  <si>
    <t xml:space="preserve">3 Pieces Bedroom Sets Vintage Country Style Wood King Size Four Poster Platform Bed with 2 Three-Drawer Nightstands, No Box Spring Needed, Retro White</t>
  </si>
  <si>
    <t xml:space="preserve">3 Pieces Bedroom Sets Vintage Country Style Wood Queen Size Four Poster Platform Bed with 2 Three-Drawer Nightstands, No Box Spring Needed, Retro White</t>
  </si>
  <si>
    <t xml:space="preserve">Wood Twin Size Tent Bed for Kids, Montessori Style Low-Floor Bed, House Shape Tent Bed Frame for Boys Girls Teens, Without Slats,White</t>
  </si>
  <si>
    <t xml:space="preserve">Wood Twin Size Tent Bed for Kids, Montessori Style Low-Floor Bed ,House Shape Tent Bed Frame for Boys Girls Teens, Without Slats,Natural</t>
  </si>
  <si>
    <t xml:space="preserve">Twin Size Montessori Style House Bed for Kids,Floor Bed Frame with Headboard and Footboard,Wooden Fence Bed for Girls,Boys,Easy Assembly, Slat Not Included, White</t>
  </si>
  <si>
    <t xml:space="preserve">Twin Size Montessori Style House Bed for Kids,Floor Bed Frame with Headboard and Footboard,Wooden Fence Bed for Girls,Boys,Easy Assembly, Slat Not Included, Natural</t>
  </si>
  <si>
    <t xml:space="preserve">Full Size Montessori Style House Bed for Kids,Floor Bed Frame with Headboard and Footboard,Wooden Fence Bed for Girls,Boys,Easy Assembly, Slat Not Included, Natural</t>
  </si>
  <si>
    <t xml:space="preserve">Full Size Montessori Style House Bed for Kids,Floor Bed Frame with Headboard and Footboard,Wooden Fence Bed for Girls,Boys,Easy Assembly, Slat Not Included, White</t>
  </si>
  <si>
    <t xml:space="preserve">N733P180802H</t>
  </si>
  <si>
    <t xml:space="preserve">Twin size Upholstered Princess Bed With Crown Headboard, Platform Bed with  with Light Strips,Golden Metal Legs, White+Pink</t>
  </si>
  <si>
    <t xml:space="preserve">N733P180806H</t>
  </si>
  <si>
    <t xml:space="preserve">Full size Upholstered Princess Bed With Crown Headboard, Platform Bed with  with Light Strips,Golden Metal Legs, White+Pink</t>
  </si>
  <si>
    <t xml:space="preserve">Twin Size Wood House Bed with Fence, Pink</t>
  </si>
  <si>
    <t xml:space="preserve">Twin Size Wood House Bed with Fence, White</t>
  </si>
  <si>
    <t xml:space="preserve">ON-TREND Farmhouse End Table with Charging Station, Rustic Wood Nightstand with Adjustable Shelf, 19.6"W Versatile Walnut Sofa Side Table with Barn Doors &amp; Retro Hinges for Bedroom, Living Room, White</t>
  </si>
  <si>
    <t xml:space="preserve">ON-TREND Farmhouse End Table with Charging Station, Rustic Wood Nightstand with Adjustable Shelf, 19.6"W Versatile Walnut Sofa Side Table with Barn Doors &amp; Retro Hinges for Bedroom, Living Room, Grey</t>
  </si>
  <si>
    <t xml:space="preserve">U_STYLE Modern Minimalist Ash Veneer Entryway Table with Streamlined Desktop Design, Suitable for Study Rooms, Entryways, Hallways, Living Rooms, and Foyers</t>
  </si>
  <si>
    <t xml:space="preserve">Queen Size Farmhouse Murphy Cabinet Bed with Charging Station, Foldable Platform Bed with Large Storage Drawer for Guest-Room, Small Bedroom, White</t>
  </si>
  <si>
    <t xml:space="preserve">Queen Size Farmhouse Murphy Cabinet Bed with Charging Station, Foldable Platform Bed with Large Storage Drawer for Guest-Room, Small Bedroom, Rustic Gray</t>
  </si>
  <si>
    <t xml:space="preserve">Full Size Farmhouse Murphy Cabinet Bed with Charging Station, Foldable Platform Bed with Large Storage Drawer for Guest-Room, Small Bedroom, White</t>
  </si>
  <si>
    <t xml:space="preserve">Full Size Farmhouse Murphy Cabinet Bed with Charging Station, Foldable Platform Bed with Large Storage Drawer for Guest-Room, Small Bedroom, Rustic Gray</t>
  </si>
  <si>
    <t xml:space="preserve">Queen Size Rattan Headboard Bed with Two Drawers and Trundle, Walnut</t>
  </si>
  <si>
    <t xml:space="preserve">Queen Size Rattan Headboard Bed with Two Drawers and Trundle, Gray</t>
  </si>
  <si>
    <t xml:space="preserve">Queen Size Rattan Headboard Bed with Two Drawers and Trundle, White</t>
  </si>
  <si>
    <t xml:space="preserve">Twin sized loft metal bed with black for bedroom and dormitory, with built-in charging station and LED lighting</t>
  </si>
  <si>
    <t xml:space="preserve">Twin sized loft metal bed with white for bedroom and dormitory, with built-in charging station and LED lighting</t>
  </si>
  <si>
    <t xml:space="preserve">W1671S00003</t>
  </si>
  <si>
    <t xml:space="preserve">Bedroom dormitory twin size white metal triple bunk bed can be disassembled into three beds</t>
  </si>
  <si>
    <t xml:space="preserve">Full size loft metal bed with white for bedroom and dormitory, with built-in charging station and LED lighting</t>
  </si>
  <si>
    <t xml:space="preserve">2026-06-09 14:59</t>
  </si>
  <si>
    <t xml:space="preserve">Full size loft metal bed with black for bedroom and dormitory, with built-in charging station and LED lighting</t>
  </si>
  <si>
    <t xml:space="preserve">2026-06-09 13:59</t>
  </si>
  <si>
    <t xml:space="preserve">W1671S00002</t>
  </si>
  <si>
    <t xml:space="preserve">Bedroom dormitory twin size black metal triple bunk bed can be disassembled into three beds</t>
  </si>
  <si>
    <t xml:space="preserve">2026-05-22 ~ 2026-05-29</t>
  </si>
  <si>
    <t xml:space="preserve">Full Size Platform Bed with Drawers, Wood Full Bed with Storage Headbaord, Platform Bed with LED and USB Charge Station for Girls and Boys, White (Expect Arrival Date 2025/3/9)</t>
  </si>
  <si>
    <t xml:space="preserve">Twin Size Platform Bed with Drawers, Wood Twin Bed with Storage Headbaord, Platform Bed with LED and USB Charge Station for Girls and Boys, White (Expect Arrival Date 2025/3/9)</t>
  </si>
  <si>
    <t xml:space="preserve">36" Green Modern Bathroom Vanity with Ceramic Sink, Soft Close Doors, 4 Drawers for Storage, Elegant Design for Small Bathrooms(Old SKU:SV000025AAF)</t>
  </si>
  <si>
    <t xml:space="preserve">36" White Modern Bathroom Vanity with Ceramic Sink, Soft Close Doors, 4 Drawers for Storage, Elegant Design for Small Bathrooms(Old SKU:SV000025AAK)</t>
  </si>
  <si>
    <t xml:space="preserve">Twin Size Wooden L Shaped Daybed with Under-bed Trundle and Storage Drawer, Versatile Corner Bed Frame with Bookcases for 3, Natural</t>
  </si>
  <si>
    <t xml:space="preserve">Twin Size Wooden L Shaped Daybed with Under-bed Trundle and Storage Drawer, Versatile Corner Bed Frame with Bookcases for 3, White</t>
  </si>
  <si>
    <t xml:space="preserve">W2593S00009</t>
  </si>
  <si>
    <t xml:space="preserve">Twin XL &amp; Twin over Twin Bunk Bed, Metal Triple Bunk Beds for 3 Kids, Detachable Bunk Beds for Girls Boys (Expect Arrival date 2025/3/2)</t>
  </si>
  <si>
    <t xml:space="preserve">W2593S00010</t>
  </si>
  <si>
    <t xml:space="preserve">Twin XL &amp; Twin over Twin Bunk Bed with LED, Metal Triple Bunk Beds with Charge Station for 3 Kids, Detachable Bunk Beds for Girls Boys(Expect Arrival Date 2025/3/3)</t>
  </si>
  <si>
    <t xml:space="preserve">Queen Size Loft Bed with L-shaped Desk and USB, Metal Loft Bed with Wardrobe and Adjustable Shelf, High Loft Bed with LED for Kids Teens Adults, Black</t>
  </si>
  <si>
    <t xml:space="preserve">W2593S00008</t>
  </si>
  <si>
    <t xml:space="preserve">Metal Full Loft Bed with Wardrobe and LED Light, Full Size Loft Bed with L Shaped Desk and USB for Kids Teens Adults, Black(Expect arrived on 2025/2/20)</t>
  </si>
  <si>
    <t xml:space="preserve">W2580S00009</t>
  </si>
  <si>
    <t xml:space="preserve">Full Size Loft Bed with Stairs, Metal Full Loft Bed with Storage Shelves, High Loft Bed with Wardrobe for Kids Teens, Black(Expect Arrival Date 2025/3/9)</t>
  </si>
  <si>
    <t xml:space="preserve">W2580S00008</t>
  </si>
  <si>
    <t xml:space="preserve">Queen Size Loft Bed with Stairs, Metal Queen Loft Bed with Storage Shelves, High Loft Bed with Wardrobe for Kids Teens Adults, Black(Expect Arrival Date 2025/3/9)</t>
  </si>
  <si>
    <t xml:space="preserve">W331P234973</t>
  </si>
  <si>
    <t xml:space="preserve">Modern Extendable Dining Table with Storage</t>
  </si>
  <si>
    <t xml:space="preserve">&lt;New SKU: N704G201235A&gt; Large Size 4-pieces Outdoor Furniture sofa for 5 Person Conversation Set, Garden Sofa Set With Removable Cushion, Metal And Wood Frame Sofa set, Acacia Wood Tabletop, Beige</t>
  </si>
  <si>
    <t xml:space="preserve">&lt;New SKU: N704G201235E&gt; Large Size 4-pieces Outdoor Furniture sofa for 5 Person Conversation Set, Garden Sofa Set With Removable Cushion, Metal And Wood Frame Sofa set, Acacia Wood Tabletop, Gray</t>
  </si>
  <si>
    <t xml:space="preserve">W1580P257434</t>
  </si>
  <si>
    <t xml:space="preserve">Toddler Floor Bed Frame, Cot Bed for Boys and Girls Ages 3-6, Bear Shape Toddler Bed, Blue</t>
  </si>
  <si>
    <t xml:space="preserve">W1580P257432</t>
  </si>
  <si>
    <t xml:space="preserve">Toddler Floor Bed Frame, Cot Bed for Boys and Girls Ages 3-6, Bear Shape Toddler Bed, White</t>
  </si>
  <si>
    <t xml:space="preserve">W1580S00087</t>
  </si>
  <si>
    <t xml:space="preserve">W1580P257433</t>
  </si>
  <si>
    <t xml:space="preserve">Toddler Floor Bed Frame, Cot Bed for Boys and Girls Ages 3-6, Bear Shape Toddler Bed, Natural</t>
  </si>
  <si>
    <t xml:space="preserve">57.68" Modern L Shaped Executive Desk with 2 Storage Cabinets and 3 Drawers,Corner Writing Desk,Office Desk Furniture,Computer Desks with Depth Workstation for Home Office,Living room,White</t>
  </si>
  <si>
    <t xml:space="preserve">67''Modern Executive Desk,Computer Desk with 2 Storage Cabinet and 3 Drawers, Rectangle Home Office Desk with back ,Reading Desk,Writing Table,Workstation for Home Office,Living Room,study,White</t>
  </si>
  <si>
    <t xml:space="preserve">Queen Over Twin XL Metal Bunk Bed/Loft Bed with Desk and Shelves, Multiple Uses Folds into Sofa with LED and USB, Black</t>
  </si>
  <si>
    <t xml:space="preserve">FULL XL Over Twin Bunk Bed with Desk and Shelves, Multiple Placement, with LED and USB, Black</t>
  </si>
  <si>
    <t xml:space="preserve">Queen Size Murphy Bed with 2 Wardrobe and Storage Shelf, Multifunctional Foldable Platform Bedframe for Guest-Room, Bedroom, White</t>
  </si>
  <si>
    <t xml:space="preserve">Full Size Murphy Bed with 2 Wardrobe and Storage Shelf, Multifunctional Foldable Platform Bedframe for Guest-Room, Bedroom, White</t>
  </si>
  <si>
    <t xml:space="preserve">N710P206904C</t>
  </si>
  <si>
    <t xml:space="preserve">W1820P240537</t>
  </si>
  <si>
    <t xml:space="preserve">Full Size Floor Bed with Heightened Safety Guardrails and Door, Solid Wood Bedframe with Rails for Girls, Boys, Teens, Child Bedroom, Kids Playroom, No Slats Included, White</t>
  </si>
  <si>
    <t xml:space="preserve">Vintage Country Style Wood King Size Four Poster Platform Bed with 56.9" High Crown-like Headboard, No Box Spring Needed, Brown</t>
  </si>
  <si>
    <t xml:space="preserve">Vintage Country Style Wood Queen Size Four Poster Platform Bed with 56.9" High Crown-like Headboard, No Box Spring Needed, Brown</t>
  </si>
  <si>
    <t xml:space="preserve">Vintage Country Style Wood King Size Four Poster Platform Bed with 56.9" High Crown-like Headboard, No Box Spring Needed, Retro White</t>
  </si>
  <si>
    <t xml:space="preserve">Vintage Country Style Wood Queen Size Four Poster Platform Bed with 56.9" High Crown-like Headboard, No Box Spring Needed, Retro White</t>
  </si>
  <si>
    <t xml:space="preserve">ON-TREND 3-Piece Farmhouse Entertainment Center with Storage Cabinet for TVs Up to 70", Mid-Century TV Stand with Bookshelf, Rustic Versatile Sideboard with Adjustable Shelves for Living Room, Grey</t>
  </si>
  <si>
    <t xml:space="preserve">ON-TREND 3-Piece Farmhouse Entertainment Center with Storage Cabinet for TVs Up to 70", Mid-Century TV Stand with Bookshelf, Rustic Versatile Sideboard with Adjustable Shelves for Living Room, White</t>
  </si>
  <si>
    <t xml:space="preserve">ON-TREND 3-Piece Farmhouse Entertainment Center with Storage Cabinet for TVs Up to 70", Mid-Century TV Stand with Bookshelf, Rustic Versatile Sideboard with Adjustable Shelves for Living Room, Black</t>
  </si>
  <si>
    <t xml:space="preserve">W1998P193827</t>
  </si>
  <si>
    <t xml:space="preserve">4 Piece Bar Table Set with Power Outlet,Bar Table Set with Chairs,Sofa Bar Table with Stools,Behind Couch Table with 3 Padded Stools,for Living Room,Dining room, Dark Gray</t>
  </si>
  <si>
    <t xml:space="preserve">W1998</t>
  </si>
  <si>
    <t xml:space="preserve">FullBarn E-Commerce</t>
  </si>
  <si>
    <t xml:space="preserve">W1998P193825</t>
  </si>
  <si>
    <t xml:space="preserve">4-Piece Bar Table Set with Power Outlet, Dining Bar Table and Chairs Set,Bar Table Set with 3 Padded Stools for Living Room, Dining Room, Game Room, Dark Gray</t>
  </si>
  <si>
    <t xml:space="preserve">W1998P193826</t>
  </si>
  <si>
    <t xml:space="preserve">4-Piece Bar Table Set with Power Outlet, Dining Bar Table and Chairs Set,Bar Table Set with 3 Padded Stools for Living Room, Dining Room, Game Room, Brown</t>
  </si>
  <si>
    <t xml:space="preserve">Full Size Metal Loft Bed with L-shaped Desk, LED Lights, Charging Cradle, LED Loft Bed Frame, Full Size Bed with One Cabinet Wardrobe and 2 Fabric Drawers, Safety Rails and Ladder, Black</t>
  </si>
  <si>
    <t xml:space="preserve">30" Bathroom Vanity with Sink Combo, Multi-functional Bathroom Cabinet with Doors and Drawer, Solid Frame and MDF Board, Dark Green</t>
  </si>
  <si>
    <t xml:space="preserve">SY999606AAC-6</t>
  </si>
  <si>
    <t xml:space="preserve">30" Bathroom Vanity with Sink Combo, Multi-functional Bathroom Cabinet with Doors and Drawer, Solid Frame and MDF Board, Green (Old Sku:SY999606AAC)</t>
  </si>
  <si>
    <t xml:space="preserve">SY999606AAE-6</t>
  </si>
  <si>
    <t xml:space="preserve">30" Bathroom Vanity with Sink Combo, Multi-functional Bathroom Cabinet with Doors and Drawer, Solid Frame and MDF Board, Grey</t>
  </si>
  <si>
    <t xml:space="preserve">TOPMAX Modern 7-Piece Dining Table Set with 6 Upholstered Dining Chairs, Natural</t>
  </si>
  <si>
    <t xml:space="preserve">TOPMAX Modern 7-Piece Dining Table Set with 6 Upholstered Dining Chairs, Dark Gray+White</t>
  </si>
  <si>
    <t xml:space="preserve">TOPMAX Rustic 7-Piece 78.1inch Extendable Dining Table Set with 18inch Removable Leaf, 6 Upholstered Dining Chairs, 2 Built-in Drawers, Dark Gray+White</t>
  </si>
  <si>
    <t xml:space="preserve">TOPMAX Rustic 7-Piece 78.1inch Extendable Dining Table Set with 18inch Removable Leaf, 6 Upholstered Dining Chairs, 2 Built-in Drawers, Natural</t>
  </si>
  <si>
    <t xml:space="preserve">36" Bathroom Vanity with Sink Top, Bathroom Vanity Cabinet with Two Doors and Two Drawers, Solid Wood, Open shelf, MDF Boards, One Package, Grey</t>
  </si>
  <si>
    <t xml:space="preserve">36" Bathroom Vanity with Sink Top, Bathroom Vanity Cabinet with Two Doors and Two Drawers, Solid Wood, Open shelf, MDF Boards, One Package, Black</t>
  </si>
  <si>
    <t xml:space="preserve">N725P245278K</t>
  </si>
  <si>
    <t xml:space="preserve">36" Bathroom Vanity with Sink Top, Bathroom Vanity Cabinet with Two Doors and Two Drawers, Solid Wood, Open shelf, MDF Boards, One Package, White (Old Sku:WF531256AAK)</t>
  </si>
  <si>
    <t xml:space="preserve">Farmhouse Wooden Hall Tree with 6 Hooks, Walnut Storage Bench with Adjustable Shelves, 4-in-1 Entryway Shoe Cabinet with Cubbies for Mudroom, Living Room, White, 76.7"H (NEW SKU: N721S000044K-1)</t>
  </si>
  <si>
    <t xml:space="preserve">Farmhouse Wooden Hall Tree with 6 Hooks, Walnut Storage Bench with Adjustable Shelves, 4-in-1 Entryway Shoe Cabinet with Cubbies for Mudroom, Living Room, Black, 76.7"H (NEW SKU: N721S000044B-1)</t>
  </si>
  <si>
    <t xml:space="preserve">NEW SKU: N721S000055K</t>
  </si>
  <si>
    <t xml:space="preserve">NEW SKU: N721S000055B</t>
  </si>
  <si>
    <t xml:space="preserve">GX001114AAB-1</t>
  </si>
  <si>
    <t xml:space="preserve">Twin Size Metal Loft Bed with Two Built-in Desks,Black</t>
  </si>
  <si>
    <t xml:space="preserve">Twin Size Metal Loft Bed with Built-in Work Station, Wardrobe, Storage Staircase and LED, White</t>
  </si>
  <si>
    <t xml:space="preserve">Wood Twin Size Platform Bed with Guardrail and 2 Drawers, Pink</t>
  </si>
  <si>
    <t xml:space="preserve">Wood Twin Size Platform Bed with Guardrail and 2 Drawers, White</t>
  </si>
  <si>
    <t xml:space="preserve">Wooden Twin Size Daybed with Storage Shelves, Multi-functional Bed with Two Storage Drawers and  Study Desk, Natural (Old SKU: HL000189AAM)</t>
  </si>
  <si>
    <t xml:space="preserve">Wooden Twin Size Daybed with Storage Shelves, Multi-functional Bed with Two Storage Drawers and  Study Desk, Antique White (Old SKU: HL000189AAK)</t>
  </si>
  <si>
    <t xml:space="preserve">Wooden L-Shape Daybed with Seven Storage Cabinets and Two Storage Drawers, Multi-functional Bed with Study Desk and Built-in Bookshelf, White</t>
  </si>
  <si>
    <t xml:space="preserve">Wooden L-Shape Daybed with Seven Storage Cabinets and Two Storage Drawers, Multi-functional Bed with Study Desk and Built-in Bookshelf, Natural+White</t>
  </si>
  <si>
    <t xml:space="preserve">Wood Queen Size Platform Bed Frame with 6 Drawers, Espresso</t>
  </si>
  <si>
    <t xml:space="preserve">Wood Queen Size Platform Bed Frame with 6 Drawers, White</t>
  </si>
  <si>
    <t xml:space="preserve">Twin Size Wooden Captain Bed with Built-in Bookshelves,Three Storage Drawers and Trundle,Light Grey</t>
  </si>
  <si>
    <t xml:space="preserve">24'' Bathroom Vanity with Top Sink, 2-Tier Modern Bathroom Storage Cabinet, Single Sink Bathroom Vanity, Large Storage Shelves (Replace SW000102AAK)</t>
  </si>
  <si>
    <t xml:space="preserve">36" Green Bathroom Vanity with Solid Pine Frame, 1 Soft Close Door and 3 Drawers , Modern Storage Cabinet (The Same Series as WF321698)</t>
  </si>
  <si>
    <t xml:space="preserve">36" Grey Bathroom Vanity with Solid Pine Frame, 1 Soft Close Door and 3 Drawers , Modern Storage Cabinet (The Same Series as WF321698)</t>
  </si>
  <si>
    <t xml:space="preserve">36" Black Bathroom Vanity with Solid Pine Frame, 1 Soft Close Door and 3 Drawers , Modern Storage Cabinet</t>
  </si>
  <si>
    <t xml:space="preserve">36" White Bathroom Vanity with Solid Pine Frame, 1 Soft Close Door and 3 Drawers , Modern Storage Cabinet (The Same Series as WF321698)</t>
  </si>
  <si>
    <t xml:space="preserve">Dining Chairs Set of 4 modern kitchen dining chairs, linen padded seats, and sturdy black metal leg design (beige)  dining table chairs Suitable for home and office use</t>
  </si>
  <si>
    <t xml:space="preserve">W1727</t>
  </si>
  <si>
    <t xml:space="preserve">EKA Furniture</t>
  </si>
  <si>
    <t xml:space="preserve">Twin Size Daybed with Drawers Upholstered Tufted Sofa Bed, with Button on Back and Copper Nail on Waved Shape Arms, velvet(79.5"x41.5"x26.5")</t>
  </si>
  <si>
    <t xml:space="preserve">W834</t>
  </si>
  <si>
    <t xml:space="preserve">Welike Furniture</t>
  </si>
  <si>
    <t xml:space="preserve">Full Size Floor Bed, Montessori Floor Bed with Fence, Kids Montessori Bed Full Size, Wood Montessori Floor Bed for Kids, Girls, Boys (GRAY)</t>
  </si>
  <si>
    <t xml:space="preserve">Full Size Floor Bed, Montessori Floor Bed with Fence, Kids Montessori Bed Full Size, Wood Montessori Floor Bed for Kids, Girls, Boys (NATURAL)</t>
  </si>
  <si>
    <t xml:space="preserve">Full Size Floor Bed, Montessori Floor Bed with Fence, Kids Montessori Bed Full Size, Wood Montessori Floor Bed for Kids, Girls, Boys (WHITE)</t>
  </si>
  <si>
    <t xml:space="preserve">Twin Size Floor Bed, Montessori Floor Bed with Fence, Kids Montessori Bed Twin Size, Wood Montessori Floor Bed for Kids, Girls, Boys (GRAY)</t>
  </si>
  <si>
    <t xml:space="preserve">Twin Size Floor Bed, Montessori Floor Bed with Fence, Kids Montessori Bed Twin Size, Wood Montessori Floor Bed for Kids, Girls, Boys (NATURAL)</t>
  </si>
  <si>
    <t xml:space="preserve">Twin Size Floor Bed, Montessori Floor Bed with Fence, Kids Montessori Bed Twin Size, Wood Montessori Floor Bed for Kids, Girls, Boys(WHITE)</t>
  </si>
  <si>
    <t xml:space="preserve">Full Size Loft Bed with L-shaped Multi-storage Desk, LED light and USB Charging Station, Storage Bench with 2 Drawers, White</t>
  </si>
  <si>
    <t xml:space="preserve">Full Size Loft Bed with L-shaped Multi-storage Desk, LED light and USB Charging Station, Storage Bench with 2 Drawers, Gray</t>
  </si>
  <si>
    <t xml:space="preserve">59" Modern L Shaped Desk in Walnut with 2 Drawers and Open storage,360° Wood Rotating Desk,Executive Office Desk,Corner Desk,Office Study Workstation,for Home Office or Living Room,Walnut</t>
  </si>
  <si>
    <t xml:space="preserve">59" Modern L Shaped Desk in White with 2 Drawers and Open storage,360° Wood Rotating Desk,Executive Office Desk,Corner Desk,Office Study Workstation,for Home Office or Living Room,White</t>
  </si>
  <si>
    <t xml:space="preserve">Mid-Century Modern King Size Solid Pine Wood Platform Bed with Upholstered Headboard in Boucle, No Box Spring Needed, Brown</t>
  </si>
  <si>
    <t xml:space="preserve">Mid-Century Modern King Size Solid Pine Wood Platform Bed with Upholstered Headboard in Boucle, No Box Spring Needed, Natural</t>
  </si>
  <si>
    <t xml:space="preserve">Mid-Century Modern Queen Size Solid Pine Wood Platform Bed with Upholstered Headboard in Boucle, No Box Spring Needed, Brown</t>
  </si>
  <si>
    <t xml:space="preserve">Mid-Century Modern Queen Size Solid Pine Wood Platform Bed with Upholstered Headboard in Boucle, No Box Spring Needed, Natural</t>
  </si>
  <si>
    <t xml:space="preserve">Twin Size Metal Loft Bed with Built-in Work Station, LED and Multiple Storage, Black</t>
  </si>
  <si>
    <t xml:space="preserve">Twin Size Metal Loft Bed with Built-in Work Station, LED and Multiple Storage, White</t>
  </si>
  <si>
    <t xml:space="preserve">Wood Full Size Gaming Loft Bed with Desk and LED, Grey</t>
  </si>
  <si>
    <t xml:space="preserve">Wood Twin Size Gaming Loft Bed with Desk and LED, Grey</t>
  </si>
  <si>
    <t xml:space="preserve">SP000073AAD</t>
  </si>
  <si>
    <t xml:space="preserve">TOPMAX Modern 6-Piece 82.7inch Extendable Dining Table Set with 4 Wicker Back Upholstered Dining Chairs and Long Bench, Two 11.8-inch Removable Leaf,Walnut</t>
  </si>
  <si>
    <t xml:space="preserve">SP000069AAD</t>
  </si>
  <si>
    <t xml:space="preserve">TOPMAX Modern 7-Piece Dining Table Set with Trestle Dining Table and 6 Upholstered Dining Chairs, Compact Kitchen Table Set for 6, Brown</t>
  </si>
  <si>
    <t xml:space="preserve">2-Pieces Bedroom Sets,Queen Size Upholstered Platform Bed with Trundle Bed, 2 Drawers,Night Light and USB Charge,Storage Ottoman with Metal Legs,Black</t>
  </si>
  <si>
    <t xml:space="preserve">2-Pieces Bedroom Sets,Queen Size Upholstered Platform Bed with Trundle Bed, 2 Drawers,Night Light and USB Charge,Storage Ottoman with Metal Legs,Beige</t>
  </si>
  <si>
    <t xml:space="preserve">Queen Size Upholstered Bed with Trundle Bed and 2 Drawers,Modern Platform Bed with Gold Decoration, Night Light and USB Charger, Black</t>
  </si>
  <si>
    <t xml:space="preserve">Queen Size Upholstered Bed with Trundle Bed and 2 Drawers,Modern Platform Bed with Gold Decoration, Night Light and USB Charger, Beige</t>
  </si>
  <si>
    <t xml:space="preserve">N721P249243B</t>
  </si>
  <si>
    <t xml:space="preserve">ON-TREND Minimalist Slim Hall Tree with Cabinet &amp; 6 Hanging Hooks, Multi-functional Storage Bench with Coat Rack, Elegant Foyer Cabinet for Hallway, Living room, Black (OLD SKU: WF313577AAB)</t>
  </si>
  <si>
    <t xml:space="preserve">ON-TREND Elegant Wide Hall Tree with 5 Hooks, Versatile Entryway Lift Top Storage Bench with 2 Drawers, Retro Wooden 3-in-1 Coat Rack with Black Handles for Mudroom, Living Room, Black, 59"Wx74"H</t>
  </si>
  <si>
    <t xml:space="preserve">ON-TREND Elegant Wide Hall Tree with 5 Hooks, Versatile Entryway Lift Top Storage Bench with 2 Drawers, Retro Wooden 3-in-1 Coat Rack with Black Handles for Mudroom, Living Room, White, 59"Wx74"H</t>
  </si>
  <si>
    <t xml:space="preserve">5-piece Counter Height Dining Table Set with One Faux Marble Top Dining Table and Four Velvet-Upholstered Chairs,Brown</t>
  </si>
  <si>
    <t xml:space="preserve">Traditional Style Solid Wood Bed Frame with Upholstered Tufted Headboard,No Box Spring Needed,King Size, Walnut</t>
  </si>
  <si>
    <t xml:space="preserve">Traditional Style Solid Wood Bed Frame with Upholstered Tufted Headboard,No Box Spring Needed,King Size, Antique White</t>
  </si>
  <si>
    <t xml:space="preserve">Traditional Style Solid Wood Bed Frame with Upholstered Tufted Headboard,No Box Spring Needed,Queen Size, Antique Walnut</t>
  </si>
  <si>
    <t xml:space="preserve">Traditional Style Solid Wood Bed Frame with Upholstered Tufted Headboard,No Box Spring Needed,Queen Size, Antique White</t>
  </si>
  <si>
    <t xml:space="preserve">Traditional Style Solid Wood Bed Frame with Upholstered Tufted Headboard,No Box Spring Needed,Full Size, Antique Walnut</t>
  </si>
  <si>
    <t xml:space="preserve">Traditional Style Solid Wood Bed Frame with Upholstered Tufted Headboard,No Box Spring Needed,Full Size, Antique White</t>
  </si>
  <si>
    <t xml:space="preserve">TREXM Sideboard Buffet Cabinet with Storage, Wood Sideboard with Adjustable Shelves and Gold Handles for Kitchen, Dining Room and Living Room (Taupe)</t>
  </si>
  <si>
    <t xml:space="preserve">TREXM Sideboard Buffet Cabinet with Storage, Wood Sideboard with Adjustable Shelves and Gold Handles for Kitchen, Dining Room and Living Room (Antique Navy)</t>
  </si>
  <si>
    <t xml:space="preserve">TREXM Sideboard Buffet Cabinet with Storage, Wood Sideboard with Adjustable Shelves and Gold Handles for Kitchen, Dining Room and Living Room (Black)</t>
  </si>
  <si>
    <t xml:space="preserve">SJ000126AAD</t>
  </si>
  <si>
    <t xml:space="preserve">U-Can 51.2''Minimalist Four-Door Shoe Cabinet with Coat Rack, Spacious Top,3 Drawers, 8 Shelves, Metal hooks and handles for Hallway, Entryway, Living Room</t>
  </si>
  <si>
    <t xml:space="preserve">TOPMAX 5 Pieces Counter Height Rustic Farmhouse Dining Room Wooden Bar Table Set with 2 stools and 2 Chairs, Gray</t>
  </si>
  <si>
    <t xml:space="preserve">TOPMAX 5 Pieces Counter Height Rustic Farmhouse Dining Room Wooden Bar Table Set with 2 stools and 2 Chairs, White</t>
  </si>
  <si>
    <t xml:space="preserve">B136P284183</t>
  </si>
  <si>
    <t xml:space="preserve">Connaught 36 inch Wide Solid Wood Small Storage Bench Trunk in Chestnut Brown</t>
  </si>
  <si>
    <t xml:space="preserve">B136</t>
  </si>
  <si>
    <t xml:space="preserve">Simpli-Home</t>
  </si>
  <si>
    <t xml:space="preserve">TOPMAX Modern Double Pedestal 6-Piece Dining Table Set, 4 Upholstered Rattan Back Dining Chairs and Bench for 6, Espresso</t>
  </si>
  <si>
    <t xml:space="preserve">TOPMAX Modern Double Pedestal 6-Piece Dining Table Set, 4 Upholstered Rattan Back Dining Chairs and Bench for 6, Walnut</t>
  </si>
  <si>
    <t xml:space="preserve">Queen Size Storage Upholstered Tufted Bed Frame, Sofa Bed Frame with Comfortable Backrest and Armrests, Queen Size Bed for Bedroom, Living Room,Velvet, BEIGE(85.5''*64.5''*29.5'')</t>
  </si>
  <si>
    <t xml:space="preserve">Queen Size Storage Upholstered Tufted Bed Frame, Sofa Bed Frame with Comfortable Backrest and Armrests, Queen Size Bed for Bedroom, Living Room,Velvet, BROWN(85.5''*64.5''*29.5'')</t>
  </si>
  <si>
    <t xml:space="preserve">Queen Size Storage Upholstered Tufted Bed Frame, Sofa Bed Frame with Comfortable Backrest and Armrests, Queen Size Bed for Bedroom, Living Room,Velvet, BLACK(85.5''*64.5''*29.5'')</t>
  </si>
  <si>
    <t xml:space="preserve">Queen Size Storage Upholstered Tufted Bed Frame, Sofa Bed Frame with Comfortable Backrest and Armrests,Queen Size Bed for Bedroom, Living Room,Velvet, grey(85.5''*64.5''*29.5'')</t>
  </si>
  <si>
    <t xml:space="preserve">Queen Size Storage Upholstered Tufted Bed Frame, Sofa Bed Frame with Comfortable Backrest and Armrests, Queen Size Bed for Bedroom, Living Room,Velvet, DARK BLUE(85.5''*64.5''*29.5'')</t>
  </si>
  <si>
    <t xml:space="preserve">Indoor Upholstered Wood Dining Chair(Set of 2),Green+Black</t>
  </si>
  <si>
    <t xml:space="preserve">N768</t>
  </si>
  <si>
    <t xml:space="preserve">NH-UHome</t>
  </si>
  <si>
    <t xml:space="preserve">Indoor Upholstered Wood Dining Chair(Set of 2),White+Black</t>
  </si>
  <si>
    <t xml:space="preserve">Indoor Upholstered Wood Dining Chair(Set of 2),Yellow+Walnut</t>
  </si>
  <si>
    <t xml:space="preserve">Queen Size Storage Upholstered Tufted Bed Frame, Sofa Bed Frame with Comfortable Backrest and Armrests, Queen Size Bed for Bedroom, Living Room,Velvet, PINK(85.5''*64.5''*29.5'')</t>
  </si>
  <si>
    <t xml:space="preserve">Vintage White Sideboard with Two Drawers and Four Doors for Living Room, Bedroom, and Kitchen, Room Storage Cabinet, Vintage White</t>
  </si>
  <si>
    <t xml:space="preserve">Vintage Black Brown Sideboard with Two Drawers and Four Doors for Living Room, Bedroom, and Kitchen,  Room Storage Cabinet, Black Brown</t>
  </si>
  <si>
    <t xml:space="preserve">24" Bathroom Vanity with Sink, Bathroom Vanity Cabinet with Two Drawers and Door, Adjustable Shelf, Solid Wood and MDF, Blue</t>
  </si>
  <si>
    <t xml:space="preserve">24" Bathroom Vanity with Sink, Bathroom Vanity Cabinet with Two Drawers and Door, Adjustable Shelf, Solid Wood and MDF, Black</t>
  </si>
  <si>
    <t xml:space="preserve">30'' Bathroom Vanity with Resin Sink Combo, Free Standing Single Vanity Set with 5 Drawers, Solid Wood Frame Bathroom Storage Cabinet, Blue (Same as SW000140AAC)</t>
  </si>
  <si>
    <t xml:space="preserve">30'' Bathroom Vanity with Resin Sink Combo, Free Standing Single Vanity Set with 5 Drawers, Solid Wood Frame Bathroom Storage Cabinet, White (Sam as SW000140AAK)</t>
  </si>
  <si>
    <t xml:space="preserve">30'' Bathroom Vanity with Resin Sink Combo, Free Standing Single Vanity Set with 5 Drawers, Solid Wood Frame Bathroom Storage Cabinet, Green (Same as SW000140AAF)</t>
  </si>
  <si>
    <t xml:space="preserve">W840P210910</t>
  </si>
  <si>
    <t xml:space="preserve">Twin Size Loft Bed with L Shaped Desk and Shelves, Charging Station, Led Lights, Safety Guard &amp; Ladder, Space-Saving, No Noise, No Box Spring Needed, Brown Wood</t>
  </si>
  <si>
    <t xml:space="preserve">30" Gray Bathroom Vanity with Sink Combination Set, Bathroom Storage Cabinet with Soft Close Door, 3 Soft Close Drawers and Removable Tray, Solid Wood Frame</t>
  </si>
  <si>
    <t xml:space="preserve">30" Green Bathroom Vanity with Sink Combination Set, Bathroom Storage Cabinet with Soft Close Door, 3 Soft Close Drawers and Removable Tray, Solid Wood Frame</t>
  </si>
  <si>
    <t xml:space="preserve">30" Black Bathroom Vanity with Sink Combination Set, Bathroom Storage Cabinet with Soft Close Door, 3 Soft Close Drawers and Removable Tray, Solid Wood Frame</t>
  </si>
  <si>
    <t xml:space="preserve">30'' Bathroom Vanity with Top Sink, Modern Bathroom Storage Cabinet with 2 Drawers and a Tip-out Drawer, Single Sink Bathroom Vanity (Same as SW000122AAK)</t>
  </si>
  <si>
    <t xml:space="preserve">30'' Bathroom Vanity with Top Sink, Modern Bathroom Storage Cabinet with 2 Drawers and a Tip-out Drawer, Single Sink Bathroom Vanity (Same as SW000122AAC)</t>
  </si>
  <si>
    <t xml:space="preserve">30'' Bathroom Vanity with Top Sink, Modern Bathroom Storage Cabinet with 2 Drawers and a Tip-out Drawer, Single Sink Bathroom Vanity (Same as SW000122AAF)</t>
  </si>
  <si>
    <t xml:space="preserve">30'' Bathroom Vanity with Top Sink, Modern Bathroom Storage Cabinet with 2 Drawers and a Tip-out Drawer, Single Sink Bathroom Vanity(Same as SW000122AAE)</t>
  </si>
  <si>
    <t xml:space="preserve">30'' Bathroom Vanity with Top Sink, Modern Bathroom Storage Cabinet with 2 Drawers and a Tip-out Drawer, Single Sink Bathroom Vanity (Same as SW000122AAB)</t>
  </si>
  <si>
    <t xml:space="preserve">TREXM Round Dining Table for 4 with Chairs Set, Extendable Dining Table Set with 16" Removable Middle Leaf 5 Piece Retro Dining Table Set Double Layer Design for Kitchen Dining Room (Espresso)</t>
  </si>
  <si>
    <t xml:space="preserve">TREXM Round Dining Table for 4 with Chairs Set, Extendable Dining Table Set with 16" Removable Middle Leaf 5 Piece Retro Dining Table Set Double Layer Design for Kitchen Dining Room, Natural Wood Wash</t>
  </si>
  <si>
    <t xml:space="preserve">TREXM Extendable Dining Table with a 16-inch Middle Leaf, 42''-58'' Oval Dining Table for 6, Retro Solid Wood Round Dining Table with Double Layer Design for Kitchen, Dining Room (Espresso)</t>
  </si>
  <si>
    <t xml:space="preserve">TREXM Extendable Dining Table with a 16-inch Middle Leaf, 42''-58'' Oval Dining Table for 6, Retro Solid Wood Round Dining Table with Double Layer Design for Kitchen, Dining Room (Natural Wood Wash)</t>
  </si>
  <si>
    <t xml:space="preserve">Twin Size Wood Platform Bed with Sample Bookshelf and Movable Wardrobe, Multifunctional Bed with Built-in Trundle Bed, Walnut</t>
  </si>
  <si>
    <t xml:space="preserve">Twin Size Wood Platform Bed with Sample Bookshelf and Movable Wardrobe, Multifunctional Bed with Built-in Trundle Bed, Pink</t>
  </si>
  <si>
    <t xml:space="preserve">Twin Size Wood Platform Bed with Sample Bookshelf and Movable Wardrobe, Multifunctional Bed with Built-in Trundle Bed, White</t>
  </si>
  <si>
    <t xml:space="preserve">Upholstered Queen Size Hydraulic Platform Bed with Lift Up Storage and Sensor LED Lights,PU Leather Bed Frame No Box Spring Needed, Gray</t>
  </si>
  <si>
    <t xml:space="preserve">Upholstered Queen Size Hydraulic Platform Bed with Lift Up Storage and Sensor LED Lights,PU Leather Bed Frame No Box Spring Needed, Cream</t>
  </si>
  <si>
    <t xml:space="preserve">King Size Luxurious Faux Leather Upholstered Platform Bed with Thickened Headboard, Bluetooth Speakers and RGB LED Light, No Box Spring Needed, White</t>
  </si>
  <si>
    <t xml:space="preserve">King Size Luxurious Faux Leather Upholstered Platform Bed with Thickened Headboard, Bluetooth Speakers and RGB LED Light, No Box Spring Needed, Black</t>
  </si>
  <si>
    <t xml:space="preserve">TOPMAX 60"Lx30"W Solid Wood Farmhouse Counter Height Dining Table Set with 3-Tier Storage Shelves, Upholstered Dining Chairs for 4, 5-Piece, White (OLD SKU: SP000041AAK)</t>
  </si>
  <si>
    <t xml:space="preserve">TOPMAX 60"Lx30"W Solid Wood Farmhouse Counter Height Dining Table Set with 3-Tier Storage Shelves, Upholstered Dining Chairs for 4, 5-Piece, Gray (OLD SKU: SP000041AAE)</t>
  </si>
  <si>
    <t xml:space="preserve">Full Size Floor Bed, Montessori Floor Bed with Fence and Door, Kids Montessori Bed Full Size, Wood Montessori Floor Bed for Kids, Girls, Boys(Full Natural)</t>
  </si>
  <si>
    <t xml:space="preserve">Full Size Floor Bed, Montessori Floor Bed with Fence and Door, Kids Montessori Bed Full Size, Wood Montessori Floor Bed for Kids, Girls, Boys(Full White)</t>
  </si>
  <si>
    <t xml:space="preserve">Twin Size Floor Bed, Montessori Floor Bed with Fence and Door, Kids Montessori Bed Twin Size, Wood Montessori Floor Bed for Kids, Girls, Boys(Twin Natural)</t>
  </si>
  <si>
    <t xml:space="preserve">Twin Size Floor Bed, Montessori Floor Bed with Fence and Door, Kids Montessori Bed Twin Size, Wood Montessori Floor Bed for Kids, Girls, Boys(Twin White)</t>
  </si>
  <si>
    <t xml:space="preserve">Solid Wooden, Rubber Wooden Twin Loft Bed with Ladder, Bed Platform of Strengthened Slats,Natural-white</t>
  </si>
  <si>
    <t xml:space="preserve">Queen Size Luxurious Faux Leather Upholstered Platform Bed with Thickened Headboard, Bluetooth Speakers and RGB LED Light, No Box Spring Needed, White</t>
  </si>
  <si>
    <t xml:space="preserve">Queen Size Luxurious Faux Leather Upholstered Platform Bed with Thickened Headboard, Bluetooth Speakers and RGB LED Light, No Box Spring Needed, Black</t>
  </si>
  <si>
    <t xml:space="preserve">Full Size Luxurious Faux Leather Upholstered Platform Bed with Thickened Headboard, Bluetooth Speakers and RGB LED Light, No Box Spring Needed, White</t>
  </si>
  <si>
    <t xml:space="preserve">Full Size Luxurious Faux Leather Upholstered Platform Bed with Thickened Headboard, Bluetooth Speakers and RGB LED Light, No Box Spring Needed, Black</t>
  </si>
  <si>
    <t xml:space="preserve">Metal Bunk Bed, Twin Over Twin Size</t>
  </si>
  <si>
    <t xml:space="preserve">Metal Bunk Bed, Twin Over Full Size Support for Adults Teens, Black</t>
  </si>
  <si>
    <t xml:space="preserve">Queen Size Velvet Upholstered Platform Bed Vertical Channel Tufted Headboard and Footboard, No Box Spring Needed, Pink</t>
  </si>
  <si>
    <t xml:space="preserve">Full Size Velvet Upholstered Platform Bed Vertical Channel Tufted Headboard and Footboard, No Box Spring Needed, Pink</t>
  </si>
  <si>
    <t xml:space="preserve">Queen Size Velvet Upholstered Platform Bed Vertical Channel Tufted Headboard and Footboard, No Box Spring Needed, Beige</t>
  </si>
  <si>
    <t xml:space="preserve">Full Size Velvet Upholstered Platform Bed Vertical Channel Tufted Headboard and Footboard, No Box Spring Needed, Beige</t>
  </si>
  <si>
    <t xml:space="preserve">3 Pieces Bedroom Sets Queen Size Velvet Upholstered Platform Bed Vertical Channel Tufted Headboard and Two Three-drawer Nightstands,Beige</t>
  </si>
  <si>
    <t xml:space="preserve">3 Pieces Bedroom Sets Full Size Velvet Upholstered Platform Bed Vertical Channel Tufted Headboard and Two Three-drawer Nightstands,Beige</t>
  </si>
  <si>
    <t xml:space="preserve">3 Pieces Bedroom Sets Full Size Velvet Upholstered Platform Bed Vertical Channel Tufted Headboard and Two Three-drawer Nightstands,Pink</t>
  </si>
  <si>
    <t xml:space="preserve">3 Pieces Bedroom Sets Queen Size Velvet Upholstered Platform Bed Vertical Channel Tufted Headboard and Two Three-drawer Nightstands,Pink</t>
  </si>
  <si>
    <t xml:space="preserve">Velvet Nightstand Bedside Table with 3 Drawers, Night Table for Bedroom, End Tables for Living Room, Pink</t>
  </si>
  <si>
    <t xml:space="preserve">King Size Wooden  Floating Platform Bed, with LED Lights, Bedside Nightstand, Gray</t>
  </si>
  <si>
    <t xml:space="preserve">King Size Wooden  Floating Platform Bed, with LED Lights, Bedside Nightstand, White</t>
  </si>
  <si>
    <t xml:space="preserve">King Size Wooden  Floating Platform Bed, with LED Lights, Bedside Nightstand, Natural</t>
  </si>
  <si>
    <t xml:space="preserve">Queen Size Wooden  Floating Platform Bed, with LED Lights, Bedside Nightstand, White</t>
  </si>
  <si>
    <t xml:space="preserve">Queen Size Wooden  Floating Platform Bed, with LED Lights, Bedside Nightstand, Natural</t>
  </si>
  <si>
    <t xml:space="preserve">Velvet Nightstand Bedside Table with 3 Drawers, Night Table for Bedroom, End Tables for Living Room, Beige</t>
  </si>
  <si>
    <t xml:space="preserve">Full Size Loft Bed with Stairs, Bookshelf, Drawers, Desk &amp; Wardrobe – Space-Saving Multifunctional Furniture for Kids &amp; Teens-Espresso</t>
  </si>
  <si>
    <t xml:space="preserve">Full Size Loft Bed with Stairs, Bookshelf, Drawers, Desk &amp; Wardrobe – Space-Saving Multifunctional Furniture for Kids &amp; Teens-Gray</t>
  </si>
  <si>
    <t xml:space="preserve">Full Size Loft Bed with Stairs, Bookshelf, Drawers, Desk &amp; Wardrobe – Space-Saving Multifunctional Furniture for Kids &amp; Teens-White</t>
  </si>
  <si>
    <t xml:space="preserve">Twin Size Loft Bed with Stairs, Bookshelf, Drawers, Desk &amp; Wardrobe – Space-Saving Multifunctional Furniture for Kids &amp; Teens-Espresso</t>
  </si>
  <si>
    <t xml:space="preserve">Twin Size Loft Bed with Stairs, Bookshelf, Drawers, Desk &amp; Wardrobe – Space-Saving Multifunctional Furniture for Kids &amp; Teens-Gray</t>
  </si>
  <si>
    <t xml:space="preserve">Twin Size Loft Bed with Stairs, Bookshelf, Drawers, Desk &amp; Wardrobe – Space-Saving Multifunctional Furniture for Kids &amp; Teens-White</t>
  </si>
  <si>
    <t xml:space="preserve">83.4"Tall Bookshelf with LED Lighting, Modern Bookcase with 3 Drawer and Open Shelves,Storage Bookshelf for Living Room,Home Office,White</t>
  </si>
  <si>
    <t xml:space="preserve">[Assembly Video Provided] TOPMAX Modern 83.7inch High Kitchen Pantry, Freestanding Tall Kitchen Hutch with Faux Marble Top, Display Cupboard Cabinet with 5 Storage Drawers and Adjustable Shelf, Gray</t>
  </si>
  <si>
    <t xml:space="preserve">Black Portable Garment Rack,Clothes Valet Stand with Storage Organizer</t>
  </si>
  <si>
    <t xml:space="preserve">W760</t>
  </si>
  <si>
    <t xml:space="preserve">Familyroom furnitures</t>
  </si>
  <si>
    <t xml:space="preserve">White Portable Garment Rack,Clothes Valet Stand with Storage Organizer</t>
  </si>
  <si>
    <t xml:space="preserve">N709P214091B</t>
  </si>
  <si>
    <t xml:space="preserve">Metal Twin over Twin House Bunk Bed with Fence and Door, Black</t>
  </si>
  <si>
    <t xml:space="preserve">N709P214091K</t>
  </si>
  <si>
    <t xml:space="preserve">Metal Twin over Twin House Bunk Bed with Fence and Door, White</t>
  </si>
  <si>
    <t xml:space="preserve">Twin Loft Bed with Storage Cabinet, Drawer and Shelf Cabinet and Pulling-Out Desk, Rubber Wood Loft Bed with Safety Guardrail, Ladder,White</t>
  </si>
  <si>
    <t xml:space="preserve">Twin Loft Bed with Storage Cabinet, Drawer and Shelf Cabinet and Pulling-Out Desk, Rubber Wood Loft Bed with Safety Guardrail, Ladder,Grey</t>
  </si>
  <si>
    <t xml:space="preserve">Twin Loft Bed w. stroage case ,drawers,Twin Loft Bed with ,Drawer Cabinet, Shelf Cabinet and Pulling -Out Desk,Rubber Wood Loft Bed with Safety Guardrail ,Ladder,White</t>
  </si>
  <si>
    <t xml:space="preserve">Twin Loft Bed with ,Drawer Cabinet, Shelf Cabinet and Pulling -Out Desk,Rubber Wood Loft Bed with Safety Guardrail ,Ladder,Grey</t>
  </si>
  <si>
    <t xml:space="preserve">King Size metal bedframe,Headboard with wood panel decoration,black</t>
  </si>
  <si>
    <t xml:space="preserve">W2297</t>
  </si>
  <si>
    <t xml:space="preserve">Top Corporation Limited-onsite</t>
  </si>
  <si>
    <t xml:space="preserve">Queen Size metal bedframe,Headboard with wood panel decoration,black</t>
  </si>
  <si>
    <t xml:space="preserve">Full Size metal bedframe,Headboard with wood panel decoration,black</t>
  </si>
  <si>
    <t xml:space="preserve">Twin Size metal bedframe,Headboard with wood panel decoration,black</t>
  </si>
  <si>
    <t xml:space="preserve">Full Size Wooden Daybed With 2 Drawers, and All-in-One Cabinet and Shelf, Gray</t>
  </si>
  <si>
    <t xml:space="preserve">Full Size Wooden Daybed With 2 Drawers, and All-in-One Cabinet and Shelf, White</t>
  </si>
  <si>
    <t xml:space="preserve">Twin Size Wooden Daybed With 2 Drawers, and All-in-One Cabinet and Shelf, Gray</t>
  </si>
  <si>
    <t xml:space="preserve">Twin Size Wooden Daybed With 2 Drawers, and All-in-One Cabinet and Shelf, White</t>
  </si>
  <si>
    <t xml:space="preserve">Full Size Storage Upholstered Tufted Bed Frame, Sofa Bed Frame with Comfortable Backrest and Armrests, Full Size Bed for Bedroom, Living Room,Velvet, BEIGE(80.5''*59''*29.5'')</t>
  </si>
  <si>
    <t xml:space="preserve">Full Size Storage Upholstered Tufted Bed Frame, Sofa Bed Frame with Comfortable Backrest and Armrests, Full Size Bed for Bedroom, Living Room,Velvet, BLACK(80.5''*59''*29.5'')</t>
  </si>
  <si>
    <t xml:space="preserve">Full Size Storage Upholstered Tufted Bed Frame, Sofa Bed Frame with Comfortable Backrest and Armrests, Full Size Bed for Bedroom, Living Room,Velvet, BROWN(80.5''*59''*29.5'')</t>
  </si>
  <si>
    <t xml:space="preserve">Full Size Storage Upholstered Tufted Bed Frame, Sofa Bed Frame with Comfortable Backrest and Armrests, Full Size Bed for Bedroom, Living Room,Velvet, PINK(80.5''*59''*29.5'')</t>
  </si>
  <si>
    <t xml:space="preserve">Full Size Storage Upholstered Tufted Bed Frame, Sofa Bed Frame with Comfortable Backrest and Armrests, Full Size Bed for Bedroom, Living Room,Velvet, DARK BLUE(80.5''*59''*29.5'')</t>
  </si>
  <si>
    <t xml:space="preserve">Full Size Storage Upholstered Tufted Bed Frame, Sofa Bed Frame with Comfortable Backrest and Armrests, Full Size Bed for Bedroom, Living Room,Velvet, GREY(80.5''*59''*29.5'')</t>
  </si>
  <si>
    <t xml:space="preserve">Twin Size Murphy Bed with Bookshelf, Natural</t>
  </si>
  <si>
    <t xml:space="preserve">Twin Size Murphy Bed with Bookshelf, White</t>
  </si>
  <si>
    <t xml:space="preserve">Full Size Murphy Bed with Bookshelf, White</t>
  </si>
  <si>
    <t xml:space="preserve">Full Size Murphy Bed with Bookshelf, Natural</t>
  </si>
  <si>
    <t xml:space="preserve">W331P225208</t>
  </si>
  <si>
    <t xml:space="preserve">180 Wall Mounted Floating 80" TV Stand with 20 Color LEDs  and  Charging Station</t>
  </si>
  <si>
    <t xml:space="preserve">W331P225207</t>
  </si>
  <si>
    <t xml:space="preserve">W331S00178</t>
  </si>
  <si>
    <t xml:space="preserve">Wood Extendable TV Stand Rectangle Entertainment Center,Media TV Console for Living Room Bedroom</t>
  </si>
  <si>
    <t xml:space="preserve">W331S00177</t>
  </si>
  <si>
    <t xml:space="preserve">Dog Treadmill Small Dogs - Dog Treadmill for Medium Dogs - Dog Pacer Treadmill for Healthy &amp; Fit Pets - Dog Treadmill Run Walk</t>
  </si>
  <si>
    <t xml:space="preserve">W215</t>
  </si>
  <si>
    <t xml:space="preserve">KREEDA  Sports</t>
  </si>
  <si>
    <t xml:space="preserve">full Over full Rubber Wood Bunk Bed with 2 Drawers, Convertible into 2 full Beds, full Size Bunk Bed with Ladder and Safety Guardrails ,Espresso</t>
  </si>
  <si>
    <t xml:space="preserve">full Over full Rubber Wood Bunk Bed with 2 Drawers, Convertible into 2 full Beds, full Size Bunk Bed with Ladder and Safety Guardrails ,White</t>
  </si>
  <si>
    <t xml:space="preserve">full Over full Rubber Wood Bunk Bed with 2 Drawers, Convertible into 2 full Beds, full Size Bunk Bed with Ladder and Safety Guardrails ,Grey</t>
  </si>
  <si>
    <t xml:space="preserve">Vadna Black Finish Writing Desk</t>
  </si>
  <si>
    <t xml:space="preserve">B2726</t>
  </si>
  <si>
    <t xml:space="preserve">Urban Nest</t>
  </si>
  <si>
    <t xml:space="preserve">Vadna Antique White &amp; Black Finish Writing Desk</t>
  </si>
  <si>
    <t xml:space="preserve">2026-06-30 23:00:00</t>
  </si>
  <si>
    <t xml:space="preserve">Vadna Weathered Oak &amp; Black Finish Writing Desk</t>
  </si>
  <si>
    <t xml:space="preserve">Twin Over FULL Metal Bunk Bed , No Box Spring Needed, Large Under Bed Storage, Easy Assemble</t>
  </si>
  <si>
    <t xml:space="preserve">Full Size Floor Bed Frame with Safety Fence, Metal Floor Bed with Desk and Storage Shelves, Playhouse for Kids, White</t>
  </si>
  <si>
    <t xml:space="preserve">Twin Size Floor Bed Frame with Safety Fence, Metal Floor Bed with Desk and Storage Shelves, Playhouse for Kids, White</t>
  </si>
  <si>
    <t xml:space="preserve">Full Size House Bed with Roof and Colorful Lights, Metal Bed Frame with Slats and Legs, House Bed for Boy, Girls and Young Teens, No Box Spring Needed (White)</t>
  </si>
  <si>
    <t xml:space="preserve">Full Size House Bed with Roof and Colorful Lights, Metal Bed Frame with Slats and Legs, House Bed for Boy, Girls and Young Teens, No Box Spring Needed (Black)</t>
  </si>
  <si>
    <t xml:space="preserve">Twin Size House Bed with Roof and Colorful Lights, Metal Bed Frame with Slats and Legs, House Bed for Boy, Girls and Young Teens, No Box Spring Needed (White)</t>
  </si>
  <si>
    <t xml:space="preserve">Twin Size House Bed with Roof and Colorful Lights, Metal Bed Frame with Slats and Legs, House Bed for Boy, Girls and Young Teens, No Box Spring Needed (Black)</t>
  </si>
  <si>
    <t xml:space="preserve">[Assembly Video Provided] TOPMAX Modern 83.7inch High Kitchen Pantry, Freestanding Tall Kitchen Hutch with Faux Marble Top,Cupboard Cabinet with 5 Storage Drawers and Adjustable Shelf, Set of 2, White</t>
  </si>
  <si>
    <t xml:space="preserve">[Assembly Video Provided] TOPMAX Modern 83.7inch High Kitchen Pantry, Freestanding Tall Kitchen Hutch with Faux Marble Top, Cupboard Cabinet with 5 Storage Drawers and Adjustable Shelf, Set of 2, Gray</t>
  </si>
  <si>
    <t xml:space="preserve">[Assembly Video Provided] TOPMAX Modern 83.7inch High Kitchen Pantry, Freestanding Tall Kitchen Hutch with Faux Marble Top, Display Cupboard Cabinet with 5 Storage Drawers and Adjustable Shelf, White</t>
  </si>
  <si>
    <t xml:space="preserve">Twin Over Twin House Floor Bunk Bed with Headboards, Footboards and Guardrails, Ladder, Rubber Wood Bunk Bed with Safety Guardrails,White Oak</t>
  </si>
  <si>
    <t xml:space="preserve">Twin Over Twin House Floor Bunk Bed with Headboards, Footboards and Guardrails, Ladder, Rubber Wood Bunk Bed with Safety Guardrails,White</t>
  </si>
  <si>
    <t xml:space="preserve">Toddler Slide, Kids Slide for Toddlers Age 1-4, 11in 1 Baby Slide Outdoor Indoor Playground with Basketball Hoop and Extra long aisle, Strong swing,Sturdy and Easy Assembly Toddler Playset, Ideal Todd</t>
  </si>
  <si>
    <t xml:space="preserve">Toddler Slide, Kids Slide for Toddlers Age 1-4, 11in 1 Baby Slide Outdoor Indoor Playground with Basketball Hoop and Extra long aisle, Strong swing,Sturdy and Easy Assembly Toddler Playset.</t>
  </si>
  <si>
    <t xml:space="preserve">Toddler Slide, Kids Slide for Toddlers Age 1-4, 5 in 1 Baby Slide Outdoor Indoor Playground with Climbing , Strong swing,Sturdy and Easy Assembly Toddler Playset, Ideal Toddler Gifts (Yellow+Blue)</t>
  </si>
  <si>
    <t xml:space="preserve">Toddler Slide, Kids Slide for Toddlers Age 1-4, 5 in 1 Baby Slide Outdoor Indoor Playground with Climbing , Strong swing,Sturdy and Easy Assembly Toddler Playset, Ideal Toddler Gifts (Grey+White)</t>
  </si>
  <si>
    <t xml:space="preserve">Classic 30" Black Bathroom Vanity Set, Floor Standing, with Three Drawers, One of Which is a Double-Layer Drawer, with Long Gold Handles - Perfect for Small Bathrooms</t>
  </si>
  <si>
    <t xml:space="preserve">Classic 30" Forest Green Bathroom Vanity Set, Floor Standing, with Three Drawers, One of Which is a Double-Layer Drawer, with Long Gold Handles - Perfect for Small Bathrooms</t>
  </si>
  <si>
    <t xml:space="preserve">Farmhouse Shoe Storage Cabinet with Barn Door Design, Shoe Organizer with 2 Flip Drawers, Freestanding Narrow Shoe Rack Cabinet with Hooks for Entryway,Foyer,Hallway,(Dark Oak)</t>
  </si>
  <si>
    <t xml:space="preserve">W2557</t>
  </si>
  <si>
    <t xml:space="preserve">Wonderland</t>
  </si>
  <si>
    <t xml:space="preserve">Twin Size Floor Bed Frame with Safety Fence, Metal Floor Bed with Desk and Storage Shelves, Playhouse for Kids, Black</t>
  </si>
  <si>
    <t xml:space="preserve">Full Size Floor Bed Frame with Safety Fence, Metal Floor Bed with Desk and Storage Shelves, Playhouse for Kids, Black</t>
  </si>
  <si>
    <t xml:space="preserve">Farmhouse Shoe Storage Cabinet with Barn Door Design, Shoe Organizer with 2 Flip Drawers, Freestanding Narrow Shoe Rack Cabinet with Open Storage for Entryway,Foyer,Hallway,(Natural)</t>
  </si>
  <si>
    <t xml:space="preserve">Farmhouse Shoe Storage Cabinet with Barn Door Design, Shoe Organizer with 2 Flip Drawers, Freestanding Narrow Shoe Rack Cabinet with Hooks for Entryway,Foyer,Hallway,(white)</t>
  </si>
  <si>
    <t xml:space="preserve">[Assembly&amp;Show Video Available] TOPMAX Freestanding Large Kitchen Pantry Wooden Kitchen Storage Cabinet Cupboard with 8 Door Shelves,3 Adjustable Shelves,7 Drawers&amp; 8 Wine Racks, Gray</t>
  </si>
  <si>
    <t xml:space="preserve">[Assembly&amp;Show Video Available] TOPMAX Freestanding Large Kitchen Pantry Wooden Kitchen Storage Cabinet Cupboard with 8 Door Shelves,3 Adjustable Shelves,7 Drawers&amp; 8 Wine Racks, White</t>
  </si>
  <si>
    <t xml:space="preserve">[Assembly&amp;Show Video Available] TOPMAX Freestanding Large Kitchen Pantry Wooden Kitchen Storage Cabinet Cupboard with 8 Door Shelves,3 Adjustable Shelves,7 Drawers&amp; 8 Wine Racks, Blue</t>
  </si>
  <si>
    <t xml:space="preserve">Full Size L-shaped Wooden Daybed with Desk and Storage Bookcase, Corner Bed with Upholstered Headboard and Under-bed Drawers and LED Light for for Bedroom Living Room, Natural</t>
  </si>
  <si>
    <t xml:space="preserve">Twin Size L-shaped Wooden Daybed with Desk and Storage Bookcase, Corner Bed with Upholstered Headboard and Under-bed Drawers and LED Light for for Bedroom Living Room,Natural</t>
  </si>
  <si>
    <t xml:space="preserve">Full Size L-shaped Wooden Daybed with Desk and Storage Bookcase, Corner Bed with Upholstered Headboard and Under-bed Drawers and LED Light for for Bedroom Living Room, White</t>
  </si>
  <si>
    <t xml:space="preserve">Twin Size L-shaped Wooden Daybed with Desk and Storage Bookcase, Corner Bed with Upholstered Headboard and Under-bed Drawers and LED Light for for Bedroom Living Room,White</t>
  </si>
  <si>
    <t xml:space="preserve">Twin over Twin House Bed</t>
  </si>
  <si>
    <t xml:space="preserve">Bathroom Storage Cabinet with Two Laundry Baskets, Storage Cabinet with Doors and Drawer for Home, Grey</t>
  </si>
  <si>
    <t xml:space="preserve">Bathroom Storage Cabinet with Two Laundry Baskets, Storage Cabinet with Doors and Drawer for Home, White</t>
  </si>
  <si>
    <t xml:space="preserve">Bathroom Storage Cabinet with Two Laundry Baskets, Storage Cabinet with Doors and Drawer for Home, Black</t>
  </si>
  <si>
    <t xml:space="preserve">[Assembly Video Provided] TOPMAX Modern Freestanding Kitchen Pantry,Buffet Food Storage, Coffee Bar Cabinet with Drawer, 2 Adjustable Shelves and 2 Door Shelves for Dining, Kitchen, Set of 2, Gray</t>
  </si>
  <si>
    <t xml:space="preserve">[Assembly Video Provided] TOPMAX Modern Freestanding Kitchen Pantry,Buffet Food Storage, Coffee Bar Cabinet with Drawer, 2 Adjustable Shelves and 2 Door Shelves for Dining, Kitchen, Set of 2, White</t>
  </si>
  <si>
    <t xml:space="preserve">[Assembly Video Provided] TOPMAX Modern Freestanding Kitchen Pantry,Buffet Food Storage, Coffee Bar Cabinet with Drawer, 2 Adjustable Shelves and 2 Door Shelves for Dining, Kitchen, Gray</t>
  </si>
  <si>
    <t xml:space="preserve">[Assembly Video Provided] TOPMAX Modern Freestanding Kitchen Pantry,Buffet Food Storage, Coffee Bar Cabinet with Drawer, 2 Adjustable Shelves and 2 Door Shelves for Dining, Kitchen, White</t>
  </si>
  <si>
    <t xml:space="preserve">Full Size Metal Gaming Loft Bed with LED, Desk, Open Wardrobe and 3 Linen Storage Drawers, White</t>
  </si>
  <si>
    <t xml:space="preserve">Full Size Metal Gaming Loft Bed with LED, Desk, Open Wardrobe and 3 Linen Storage Drawers, Black</t>
  </si>
  <si>
    <t xml:space="preserve">Mid Century Modern Velvet Tufted Upholstered Rocking Chair Padded Seat for Living Room Bedroom, Yellow</t>
  </si>
  <si>
    <t xml:space="preserve">W527</t>
  </si>
  <si>
    <t xml:space="preserve">DG COLLECTION</t>
  </si>
  <si>
    <t xml:space="preserve">050-Teddy Fabric Rocking Gilder Nursery Chair For Living Room Indoor,Red</t>
  </si>
  <si>
    <t xml:space="preserve">053-Teddy Fabric Rocking Chair With Adjustable Footrest,Dark Gray</t>
  </si>
  <si>
    <t xml:space="preserve">053-Teddy Fabric Rocking Chair With Adjustable Footrest,Caramel</t>
  </si>
  <si>
    <t xml:space="preserve">053-Teddy Fabric Rocking Chair With Adjustable Footrest,Pink</t>
  </si>
  <si>
    <t xml:space="preserve">053-Teddy Fabric Rocking Chair With Adjustable Footrest,Green</t>
  </si>
  <si>
    <t xml:space="preserve">053-Teddy Fabric Rocking Chair With Adjustable Footrest,Ivory</t>
  </si>
  <si>
    <t xml:space="preserve">Farmhouse Style Solid Pine Murphy Bed Chest Cube Cabinet Bed with Charging Station and 2 Open Shelves for Home Office or Small Room,Full,Ceylon Cream</t>
  </si>
  <si>
    <t xml:space="preserve">Full Size Floor Bed Frame with Wardrobe, Metal floor Bed with Storage Shelves, Black</t>
  </si>
  <si>
    <t xml:space="preserve">Twin Size Floor Bed Frame with Wardrobe, Metal floor Bed with Storage Shelves, Black</t>
  </si>
  <si>
    <t xml:space="preserve">Wooden Twin Size House Bed with Fence and Roof, Kids Floor Bed with Two Movable Wardrobes, Natural</t>
  </si>
  <si>
    <t xml:space="preserve">Wooden Twin Size House Bed with Fence and Roof, Kids Floor Bed with Two Movable Wardrobes, Gray</t>
  </si>
  <si>
    <t xml:space="preserve">UPGRADE! Larger Size 360° Swivel Home Office Desk Chair with Wheels</t>
  </si>
  <si>
    <t xml:space="preserve">W1403</t>
  </si>
  <si>
    <t xml:space="preserve">Large Size Armless Home Office Desk Chair Vanity Chair No Wheels</t>
  </si>
  <si>
    <t xml:space="preserve">Farmhouse Style Solid Pine Murphy Bed Chest Cube Cabinet Bed with Charging Station and 2 Open Shelves for Home Office or Small Room,Full,Venus Teal</t>
  </si>
  <si>
    <t xml:space="preserve">Farmhouse Style Solid Pine Murphy Bed Chest Cube Cabinet Bed with Charging Station and 2 Open Shelves for Home Office or Small Room,Queen,Venus Teal</t>
  </si>
  <si>
    <t xml:space="preserve">Farmhouse Style Solid Pine Murphy Bed Chest Cube Cabinet Bed with Charging Station and 2 Open Shelves for Home Office or Small Room,Queen,Ceylon Cream</t>
  </si>
  <si>
    <t xml:space="preserve">TREXM Retro Console Table with 3 Storage Drawers, Entryway Table with 3 Water Hyacinth Woven Baskets,Wooden Accent Sofa Table Buffet Cabinet for Entryway, Hallway and Living Room (Natural)</t>
  </si>
  <si>
    <t xml:space="preserve">TREXM Retro Console Table with 3 Storage Drawers, Entryway Table with 3 Water Hyacinth Woven Baskets,Wooden Accent Sofa Table Buffet Cabinet for Entryway, Hallway and Living Room (Antique White)</t>
  </si>
  <si>
    <t xml:space="preserve">TREXM Retro Console Table with 3 Storage Drawers, Entryway Table with 3 Water Hyacinth Woven Baskets,Wooden Accent Sofa Table Buffet Cabinet for Entryway, Hallway and Living Room (Navy)</t>
  </si>
  <si>
    <t xml:space="preserve">TREXM Retro Console Table with 3 Storage Drawers, Entryway Table with 3 Water Hyacinth Woven Baskets,Wooden Accent Sofa Table Buffet Cabinet for Entryway, Hallway and Living Room (Espresso)</t>
  </si>
  <si>
    <t xml:space="preserve">Elegant Boucle Upholstered Bed, A Luxurious and Comfortable Bedroom Centerpiece, King Size, White</t>
  </si>
  <si>
    <t xml:space="preserve">N769</t>
  </si>
  <si>
    <t xml:space="preserve">NH-ComfortCove</t>
  </si>
  <si>
    <t xml:space="preserve">Elegant Boucle Upholstered Bed, A Luxurious and Comfortable Bedroom Centerpiece, Queen Size, White</t>
  </si>
  <si>
    <t xml:space="preserve">Elegant Boucle Upholstered Bed, A Luxurious and Comfortable Bedroom Centerpiece, Full Size, White</t>
  </si>
  <si>
    <t xml:space="preserve">Queen Size Murphy Bed with Large Drawer,USB Ports and Outlets,Gray</t>
  </si>
  <si>
    <t xml:space="preserve">Queen Size Murphy Bed with Large Drawer,USB Ports and Outlets,White</t>
  </si>
  <si>
    <t xml:space="preserve">Full Size Murphy Bed with Large Drawer,USB Ports and Outlets,Gray</t>
  </si>
  <si>
    <t xml:space="preserve">Full Size Murphy Bed with Large Drawer,USB Ports and Outlets,White</t>
  </si>
  <si>
    <t xml:space="preserve">L-shaped Platform Bed with Trundle and Drawers Linked with built-in Desk,Twin,White(Old SKU:SM000916AAK-1)</t>
  </si>
  <si>
    <t xml:space="preserve">L-shaped Platform Bed with Trundle and Drawers Linked with built-in Desk,Twin,Espresso(Old SKU:SM000916AAP)</t>
  </si>
  <si>
    <t xml:space="preserve">Modern High Gloss 3-Piece Bedroom Set Floating Bed Frame Queen Size Platform Bed with LED Light &amp; 2 Nightstands, White</t>
  </si>
  <si>
    <t xml:space="preserve">Queen Size Wood Platform Bed Frame-12 Inch Solid Wood Queen Bed Frame with Slat Support, No Box Spring Needed, Easy Assembly-Rustic Pine</t>
  </si>
  <si>
    <t xml:space="preserve">3 Pieces Bedroom Sets, Queen Size Modern Velvet Upholstered Bed Frame with  Petal Shape Headboard, 3 Drawers Nightstands, Beige</t>
  </si>
  <si>
    <t xml:space="preserve">3 Pieces Bedroom Sets, Queen Size Modern Velvet Upholstered Bed Frame with  Petal Shape Headboard, 3 Drawers Nightstands, Pink</t>
  </si>
  <si>
    <t xml:space="preserve">Full size Upholstered Rabbit-Shape Daybed, Sofabed with Rabbit Ear Headboard, Pink</t>
  </si>
  <si>
    <t xml:space="preserve">Twin size Upholstered Rabbit-Shape Daybed, Sofabed with Rabbit Ear Headboard, Pink</t>
  </si>
  <si>
    <t xml:space="preserve">Elegant Velvet Nightstand with 2 Drawers and Crystal Handle, Storage Bedside Table with Button-Tufted, Pink</t>
  </si>
  <si>
    <t xml:space="preserve">Elegant Velvet Nightstand with 2 Drawers and Crystal Handle, Storage Bedside Table with Button-Tufted, Beige</t>
  </si>
  <si>
    <t xml:space="preserve">[Video] Bathroom Storage Cabinet with Multi-Functional Storage Space, Drawer with Slide Rails, Adjustable Shelf, Grey</t>
  </si>
  <si>
    <t xml:space="preserve">[Video] Bathroom Storage Cabinet with Multi-Functional Storage Space, Drawer with Slide Rails, Adjustable Shelf, White</t>
  </si>
  <si>
    <t xml:space="preserve">Queen size Upholstered Platform bed with a Hydraulic Storage System - White(OLD SKU: LP000211AAK)</t>
  </si>
  <si>
    <t xml:space="preserve">Queen size Upholstered Platform bed with a Hydraulic Storage System - Beige(OLD SKU: LP000211AAA)</t>
  </si>
  <si>
    <t xml:space="preserve">Full size Upholstered Platform bed with a Hydraulic Storage System - Beige(OLD SKU: LP000111AAA)</t>
  </si>
  <si>
    <t xml:space="preserve">Full size Upholstered Platform bed with a Hydraulic Storage System - White(OLD SKU: LP000111AAK)</t>
  </si>
  <si>
    <t xml:space="preserve">Wooden Twin Size Daybed with Storage Shelves, Multi-functional Bed with Twin Size Trundle Bed and  Study Desk, Antique White</t>
  </si>
  <si>
    <t xml:space="preserve">Wooden Full Size Daybed with Storage Shelves, Multi-functional Bed with Twin Size Trundle Bed and  Study Desk, Antique White</t>
  </si>
  <si>
    <t xml:space="preserve">Wooden Full Size Daybed with Storage Shelves, Multi-functional Bed with Twin Size Trundle Bed and  Study Desk, Natural</t>
  </si>
  <si>
    <t xml:space="preserve">Wooden Twin Size Daybed with Storage Shelves, Multi-functional Bed with Twin Size Trundle Bed and  Study Desk, Natural</t>
  </si>
  <si>
    <t xml:space="preserve">High Headboard Upholstered Bed, King Size Bed Frame, 12-Slat Support, Easy to Assemble, Beige, Chenille Cloth, No Box Spring Needed</t>
  </si>
  <si>
    <t xml:space="preserve">High Headboard Upholstered Bed, Queen Size Bed Frame, 12-Slat Support, Easy to Assemble, Beige, Chenille Cloth, No Box Spring Needed</t>
  </si>
  <si>
    <t xml:space="preserve">High Headboard Upholstered Bed, King Size Bed Frame, 12-Slat Support, Easy to Assemble, Beige, Linen Cloth, No Box Spring Needed</t>
  </si>
  <si>
    <t xml:space="preserve">High Headboard Upholstered Bed, Queen Size Bed Frame, 12-Slat Support, Easy to Assemble, Beige, Linen Cloth, No Box Spring Needed</t>
  </si>
  <si>
    <t xml:space="preserve">Twin Size Loft Bed with LED and Bookshelf, Wood Low Loft Bed with Stairs, Kids Twin Loft Bed with Storage Drawers and Shelves,White (Expect Arrival Date 2025/1/20)</t>
  </si>
  <si>
    <t xml:space="preserve">Twin Size Loft Bed with LED and Bookshelf, Wood Low Loft Bed with Stairs, Kids Twin Loft Bed with Storage Drawers and Shelves, Natural (Expect Arrival Date 2025/1/20)</t>
  </si>
  <si>
    <t xml:space="preserve">Low Loft Bed with LED Lights, Wooden Twin Loft Bed with House Shape Headboard, Kids Loft Bed with Storage Drawers, Natural (Expect Arrival Date 2025/1/20)</t>
  </si>
  <si>
    <t xml:space="preserve">Low Loft Bed with LED Lights, Wooden Twin Loft Bed with House Shape Headboard, Kids Loft Bed with Storage Drawers, White (Expect Arrival Date 2025/1/20)</t>
  </si>
  <si>
    <t xml:space="preserve">30-Inch Bathroom Vanity Cabinet with Ceramic Basin, Double-Layer Drawer, Deep Drawer and Adjustable Shelf</t>
  </si>
  <si>
    <t xml:space="preserve">W331P236404</t>
  </si>
  <si>
    <t xml:space="preserve">10-shelf Bookcase,Walnut</t>
  </si>
  <si>
    <t xml:space="preserve">20" Bathroom Vanity with Sink, Bathroom Cabinet with Soft Closing Door, Storage Rack and Adjustable Shelve, Natural Wood</t>
  </si>
  <si>
    <t xml:space="preserve">K&amp;K 55.7'' Large Kitchen Island with 2 Drop Leaf,, Rolling Kitchen Cart on 5 Wheels with Power Outlet, Folding Storage Dining Table with Spice &amp; Towel Rack , 3 Drawers, for Kitchen, Dining Room,Green</t>
  </si>
  <si>
    <t xml:space="preserve">3 Pieces Bedroom Set with Queen Size Wooden Bed Frame, 1 Vintage  Nightstand and 1 Makeup Vanity Set with Stool,White</t>
  </si>
  <si>
    <t xml:space="preserve">3 Pieces Bedroom Set with Full Size Wooden Bed Frame, 1 Vintage  Nightstand and 1 Makeup Vanity Set with Stool,White</t>
  </si>
  <si>
    <t xml:space="preserve">Modern Metal Bed Frame with Curved Upholstered Headboard and Footboard Bed with 4 Storage Drawers, Heavy Duty Metal Slats, King Size, Beige</t>
  </si>
  <si>
    <t xml:space="preserve">30" Bathroom Vanity with Sink, One Door with Shelf and Three Drawers, Soft Close Door, Green</t>
  </si>
  <si>
    <t xml:space="preserve">20" Bathroom Vanity with Sink, Vanity Cabinet with Door Shelf and Adjustable Shelf, Green</t>
  </si>
  <si>
    <t xml:space="preserve">20" Bathroom Vanity with Sink, Vanity Cabinet with Door Shelf and Adjustable Shelf, White</t>
  </si>
  <si>
    <t xml:space="preserve">20" Bathroom Vanity with Sink, Vanity Cabinet with Door Shelf and Adjustable Shelf, Black</t>
  </si>
  <si>
    <t xml:space="preserve">Teddy velvet  storage stool, ,with storage space, suitable for apartments, living rooms and bedrooms-GREEN</t>
  </si>
  <si>
    <t xml:space="preserve">Teddy velvet storage stool, ,with storage space, suitable for apartments, living rooms and bedrooms-BLACK</t>
  </si>
  <si>
    <t xml:space="preserve">Teddy velvet storage stool, ,with storage space, suitable for apartments, living rooms and bedrooms-BEIGE</t>
  </si>
  <si>
    <t xml:space="preserve">Twin Over Twin Floor Bunk Bed, Playhouse Floor Bunk Bed with Climbing Ramp, Ladder, Safety Guardrails,White</t>
  </si>
  <si>
    <t xml:space="preserve">Twin Over Twin Floor Bunk Bed, Playhouse Floor Bunk Bed with Climbing Ramp, Ladder, Safety Guardrails,Natural</t>
  </si>
  <si>
    <t xml:space="preserve">Twin Over Twin Bunk Bed with Shelves , Rubber Wood Bed with Shelves Headboard, Safety Guardrails and Ladder, Convertible to 2 Beds,White</t>
  </si>
  <si>
    <t xml:space="preserve">Twin Over Twin Bunk Bed with Shelves , Rubber Wood Bed with Shelves Headboard, Safety Guardrails and Ladder, Convertible to 2 Beds,Grey</t>
  </si>
  <si>
    <t xml:space="preserve">Solid Wooden, Solid Rubber Wooden Twin over Twin Floor Bunk Bed with Ladder, with Bed Platform of Strengthened Slats , Pink</t>
  </si>
  <si>
    <t xml:space="preserve">Twin Over Twin House Floor Bunk Bed with Headboards, Footboards and Guardrails, Ladder, Rubber Wood Bunk Bed with Safety Guardrails,Light Grey</t>
  </si>
  <si>
    <t xml:space="preserve">Full Rubber Wood Loft Bed with Ladder,Espresso</t>
  </si>
  <si>
    <t xml:space="preserve">Wooden Twin Size L-shaped Daybed Corner Bed Under-bed Drawers  with Storage Bookcase and Upholstered Headboard and USB Charging Ports for Limited Space,White</t>
  </si>
  <si>
    <t xml:space="preserve">Wooden Full Size L-shaped Daybed Corner Bed Under-bed Drawers  with Storage Bookcase and Upholstered Headboard and USB Charging Ports for Limited Space,White</t>
  </si>
  <si>
    <t xml:space="preserve">Wooden Twin Size L-shaped Daybed Corner Bed Under-bed Drawers  with Storage Bookcase and Upholstered Headboard and USB Charging Ports for Limited Space,Natural</t>
  </si>
  <si>
    <t xml:space="preserve">Wooden Full Size L-shaped Daybed Corner Bed Under-bed Drawers  with Storage Bookcase and Upholstered Headboard and USB Charging Ports for Limited Space,Natural</t>
  </si>
  <si>
    <t xml:space="preserve">Modern Metal Bed Frame with Curved Upholstered Headboard and Footboard Bed with 4 Storage Drawers, Heavy Duty Metal Slats, Queen Size, Beige</t>
  </si>
  <si>
    <t xml:space="preserve">Modern Metal Bed Frame with Curved Upholstered Headboard and Footboard Bed with Under Bed Storage, Heavy Duty Metal Slats, King Size, Beige</t>
  </si>
  <si>
    <t xml:space="preserve">Modern Metal Bed Frame with Curved Upholstered Headboard and Footboard Bed with Under Bed Storage, Heavy Duty Metal Slats, Queen Size, Beige</t>
  </si>
  <si>
    <t xml:space="preserve">Twin Size Upholstered Daybed with Storage Drawers, Solid Wood Sofábed Bed Frame with Velvet Fabric &amp; Wood Slat Support for Bedroom, Living Room, Office,Light Grey</t>
  </si>
  <si>
    <t xml:space="preserve">Twin Size Upholstered Daybed with Storage Drawers, Solid Wood Sofábed Bed Frame with Velvet Fabric &amp; Wood Slat Support for Bedroom, Living Room, Office,Yellow</t>
  </si>
  <si>
    <t xml:space="preserve">Twin Size Upholstered Daybed with Storage Drawers, Solid Wood Sofábed Bed Frame with Velvet Fabric &amp; Wood Slat Support for Bedroom, Living Room, Office,Emerald</t>
  </si>
  <si>
    <t xml:space="preserve">Twin Size Upholstered Daybed with Storage Drawers, Solid Wood Sofábed Bed Frame with Velvet Fabric &amp; Wood Slat Support for Bedroom, Living Room, Office,Dark Grey</t>
  </si>
  <si>
    <t xml:space="preserve">Twin Size Upholstered Daybed with Storage Drawers, Solid Wood Sofábed Bed Frame with Velvet Fabric &amp; Wood Slat Support for Bedroom, Living Room, Office,Beige</t>
  </si>
  <si>
    <t xml:space="preserve">2 Pieces Bedroom Sets Full Size Ruched and Button Tufted Velvet Upholstered Bed Frame with Storage Ottoman Bench, White</t>
  </si>
  <si>
    <t xml:space="preserve">2 Pieces Bedroom Sets Full Size Ruched and Button Tufted Velvet Upholstered Bed Frame with Storage Ottoman Bench, Gray</t>
  </si>
  <si>
    <t xml:space="preserve">2 Pieces Bedroom Sets Queen Size Ruched and Button Tufted Velvet Upholstered Bed Frame with Storage Ottoman Bench, Gray</t>
  </si>
  <si>
    <t xml:space="preserve">2 Pieces Bedroom Sets King Size Ruched and Button Tufted Velvet Upholstered Bed Frame with Storage Ottoman Bench, White</t>
  </si>
  <si>
    <t xml:space="preserve">2 Pieces Bedroom Sets Queen Size Ruched and Button Tufted Velvet Upholstered Bed Frame with Storage Ottoman Bench, White</t>
  </si>
  <si>
    <t xml:space="preserve">2 Pieces Bedroom Sets King Size Ruched and Button Tufted Velvet Upholstered Bed Frame with Storage Ottoman Bench, Gray</t>
  </si>
  <si>
    <t xml:space="preserve">Queen Size Upholstered Tufted Bed Frame, Sofa Bed Frame with Comfortable Backrest and Armrests, Queen Size Bed for Bedroom, Living Room,Velvet, beige(85.5''*64.5''*30.5'')</t>
  </si>
  <si>
    <t xml:space="preserve">Queen Size Upholstered Tufted Bed Frame, Sofa Bed Frame with Comfortable Backrest and Armrests, Queen Size Bed for Bedroom, Living Room,Velvet, brown(85.5''*64.5''*30.5'')</t>
  </si>
  <si>
    <t xml:space="preserve">Queen Size Upholstered Tufted Bed Frame, Sofa Bed Frame with Comfortable Backrest and Armrests, Queen Size Bed for Bedroom, Living Room,Velvet, GREY(85.5''*64.5''*30.5'')</t>
  </si>
  <si>
    <t xml:space="preserve">Queen Size Upholstered Tufted Bed Frame, Sofa Bed Frame with Comfortable Backrest and Armrests, Queen Size Bed for Bedroom, Living Room,Velvet, DARK BLUE(85.5''*64.5''*30.5'')</t>
  </si>
  <si>
    <t xml:space="preserve">Queen Size Upholstered Tufted Bed Frame, Sofa Bed Frame with Comfortable Backrest and Armrests, Queen Size Bed for Bedroom, Living Room,Velvet, BLACK(85.5''*64.5''*30.5'')</t>
  </si>
  <si>
    <t xml:space="preserve">Queen Size Upholstered Tufted Bed Frame, Sofa Bed Frame with Comfortable Backrest and Armrests, Queen Size Bed for Bedroom, Living Room,Velvet, pink(85.5''*64.5''*30.5'')</t>
  </si>
  <si>
    <t xml:space="preserve">King Size Upholstered Bed with Ruched and Button Tufted Headboard, No Box Spring Needed,Velvet, Gray</t>
  </si>
  <si>
    <t xml:space="preserve">Queen Size Upholstered Bed with Ruched and Button Tufted Headboard, No Box Spring Needed,Velvet, Gray</t>
  </si>
  <si>
    <t xml:space="preserve">Full Size Upholstered Bed with Ruched and Button Tufted Headboard, No Box Spring Needed,Velvet, Gray</t>
  </si>
  <si>
    <t xml:space="preserve">Queen Size Upholstered Bed with Ruched and Button Tufted Headboard, No Box Spring Needed,Velvet, White</t>
  </si>
  <si>
    <t xml:space="preserve">King Size Upholstered Bed with Ruched and Button Tufted Headboard, No Box Spring Needed,Velvet, White</t>
  </si>
  <si>
    <t xml:space="preserve">Full Size Wood Daybed with Storage Shelves and 3 Drawers, Antique White Milk</t>
  </si>
  <si>
    <t xml:space="preserve">Twin Size Wood Daybed with Storage Shelves and 3 Drawers, Antique White Milk</t>
  </si>
  <si>
    <t xml:space="preserve">Full Size Upholstered Bed with Ruched and Button Tufted Headboard, No Box Spring Needed,Velvet, White</t>
  </si>
  <si>
    <t xml:space="preserve">TREXM Sideboard Rustic Buffet Cabinet, sideboard cabinet with Decorative Rattan Doors, Buffet Cabinet with Storage for Entryway Dining Room Kitchen Living Room,Walnut+Natural</t>
  </si>
  <si>
    <t xml:space="preserve">TREXM Sideboard Rustic Buffet Cabinet, sideboard cabinet with Decorative Rattan Doors, Buffet Cabinet with Storage for Entryway Dining Room Kitchen Living Room, Black+Natural</t>
  </si>
  <si>
    <t xml:space="preserve">TREXM Sideboard Rustic Buffet Cabinet, sideboard cabinet with Decorative Rattan Doors, Buffet Cabinet with Storage for Entryway Dining Room Kitchen Living Room, Natural</t>
  </si>
  <si>
    <t xml:space="preserve">24'' Bathroom Vanity with Top Sink, 2-Tier Modern Bathroom Storage Cabinet, Single Sink Bathroom Vanity, Large Storage Shelves</t>
  </si>
  <si>
    <t xml:space="preserve">ON-TREND Cream Style TV Stand with Arched Doors &amp; 2 Drawers for TVs up to 75", Minimalist Media Console with Rebound Device, Entertainment Center with 5 Iron Round Legs for Living Room, Bedroom, Black</t>
  </si>
  <si>
    <t xml:space="preserve">ON-TREND Cream Style TV Stand with Arched Doors &amp; 2 Drawers for TVs up to 75", Minimalist Media Console with Rebound Device, Entertainment Center with 5 Iron Round Legs for Living Room, Bedroom, White</t>
  </si>
  <si>
    <t xml:space="preserve">30" Bathroom Vanity with Sink, One Tip-out Drawer, Three Drawers, Door Shelf, Soft Closing Door, Green</t>
  </si>
  <si>
    <t xml:space="preserve">30" Bathroom Vanity with Sink, One Tip-out Drawer, Three Drawers, Door Shelf, Soft Closing Door, White</t>
  </si>
  <si>
    <t xml:space="preserve">30" Bathroom Vanity with Sink, Two Doors with Shelf, Soft Close Door Hinges, Vintage Style, Green</t>
  </si>
  <si>
    <t xml:space="preserve">30" Bathroom Vanity with Sink, Two Doors with Shelf, Soft Close Door Hinges, Vintage Style, White</t>
  </si>
  <si>
    <t xml:space="preserve">30" Bathroom Vanity with Sink, Two Doors with Shelf, Soft Close Door Hinges, Vintage Style, Black</t>
  </si>
  <si>
    <t xml:space="preserve">Wood Full Size Gaming Loft Bed with Desk, Multi-storage Shelves, LED and Charging Station, Dark Gray</t>
  </si>
  <si>
    <t xml:space="preserve">Wood Twin Size Gaming Loft Bed with Desk, Multi-storage Shelves, LED and Charging Station, Dark Gray</t>
  </si>
  <si>
    <t xml:space="preserve">3-Pieces Bedroom Sets,Queen Size Upholstered Platform Bed with LED Lights and Two Nightstands-Pink</t>
  </si>
  <si>
    <t xml:space="preserve">3-Pieces Bedroom Sets,Queen Size Upholstered Platform Bed with LED Lights and Two Nightstands-Gray</t>
  </si>
  <si>
    <t xml:space="preserve">36'' Bathroom Vanity with Resin Sink Combo, Solid Wood Frame Bathroom Storage Cabinet, Freestanding Vanity Set with 3 Drawers&amp; Adjustable Shelf</t>
  </si>
  <si>
    <t xml:space="preserve">Mid Century Vintage Nightstand with Silver Glitter Strip Decor and Metal Legs, Velvet Bedside Table with 2 Drawers, Fully Assembled Except Legs and Handles, Pink</t>
  </si>
  <si>
    <t xml:space="preserve">Mid Century Vintage Nightstand with Silver Glitter Strip Decor and Metal Legs, Velvet Bedside Table with 2 Drawers, Fully Assembled Except Legs and Handles, Gray</t>
  </si>
  <si>
    <t xml:space="preserve">Full Size Upholstered Bed Frame with LED Lights,Modern Velvet Platform Bed with Tufted Headboard,Gray</t>
  </si>
  <si>
    <t xml:space="preserve">Mid Century Vintage Nightstand with Silver Glitter Strip Decor and Metal Legs, Velvet Bedside Table with 2 Drawers, Fully Assembled Except Legs and Handles, Beige</t>
  </si>
  <si>
    <t xml:space="preserve">N725P198316B</t>
  </si>
  <si>
    <t xml:space="preserve">36" Bathroom Vanity with Sink Top, Bathroom Vanity Cabinet with Two Doors and Three Drawers, Solid Wood , MDF Boards ,One Package, Black</t>
  </si>
  <si>
    <t xml:space="preserve">Twin Size Wooden Bed with Two Storage Lockers, Drawer, and Storage Shelf on Headboard, Multifunctional Platform Bed with Natural Rattan, White</t>
  </si>
  <si>
    <t xml:space="preserve">Twin Size Wooden Bed with Two Storage Lockers, Drawer, and Storage Shelf on Headboard, Multifunctional Platform Bed with Natural Rattan, Walnut</t>
  </si>
  <si>
    <t xml:space="preserve">SAN JUAN SUNBED W/CANOPY</t>
  </si>
  <si>
    <t xml:space="preserve">N767</t>
  </si>
  <si>
    <t xml:space="preserve">NH-PureNest</t>
  </si>
  <si>
    <t xml:space="preserve">3 Pieces Outdoor Swivel Rocker Patio Chairs, 360 Degree Rocking Patio Conversation Set with Thickened Cushions and Glass Coffee Table for Backyard, Blue</t>
  </si>
  <si>
    <t xml:space="preserve">3 Pieces Outdoor Swivel Rocker Patio Chairs, 360 Degree Rocking Patio Conversation Set with Thickened Cushions and Glass Coffee Table for Backyard, Khaki</t>
  </si>
  <si>
    <t xml:space="preserve">3 Pieces Outdoor Swivel Rocker Patio Chairs, 360 Degree Rocking Patio Conversation Set with Thickened Cushions and Glass Coffee Table for Backyard, Navy blue</t>
  </si>
  <si>
    <t xml:space="preserve">3 Pieces Outdoor Swivel Rocker Patio Chairs, 360 Degree Rocking Patio Conversation Set with Thickened Cushions and Glass Coffee Table for Backyard, Grey</t>
  </si>
  <si>
    <t xml:space="preserve">Hammock Camping Chair, Folding Portable Rocking Chair, Aluminum Alloy Adjustable Back Swinging Chair with Pillow Cup Holder, Recliner with Carry Bag for Outdoor Travel Lawn Backyard, Grey  (2pcs)</t>
  </si>
  <si>
    <t xml:space="preserve">Hammock Camping Chair, Folding Portable Rocking Chair, Aluminum Alloy Adjustable Back Swinging Chair with Pillow Cup Holder, Recliner with Carry Bag for Outdoor Travel Lawn Backyard, Black  (2pcs)</t>
  </si>
  <si>
    <t xml:space="preserve">Hammock Camping Chair, Folding Portable Rocking Chair, Aluminum Alloy Adjustable Back Swinging Chair with Pillow Cup Holder, Recliner with Carry Bag for Outdoor Travel Lawn Backyard, Blue (2pcs)</t>
  </si>
  <si>
    <t xml:space="preserve">Steel folding Lounge Sets Outdoor Rattan Adjustable Back 3 Pieces Cushioned Patio Folding Chaise Lounge with Folding Table (Beige)</t>
  </si>
  <si>
    <t xml:space="preserve">Steel folding Lounge Sets Outdoor Rattan Adjustable Back 3 Pieces Cushioned Patio Folding Chaise Lounge with Folding Table (Gray)</t>
  </si>
  <si>
    <t xml:space="preserve">U_STYLE 2-in-1 Convertible Picnic Upholstered Bench Table,57.1" Outdoor Loveseat,Portable Picnic Table Couch,Convertible To 4 Seats&amp;1 Table,For Garden,Lawn,Backyard,Porch,Patio</t>
  </si>
  <si>
    <t xml:space="preserve">U_STYLE 28''painted Nightstand with 3 Drawers and Smooth Gliding Rails ,Simple Bedside Cabinet with Metal handle, Minimalist Sofa Side Table with rubber legs for Bedroom Sofa Couch Office</t>
  </si>
  <si>
    <t xml:space="preserve">U_STYLE 28''Pine Wood Nightstand with 3 Drawers and Smooth Gliding Rails ,Simple Bedside Cabinet with Metal handle, Minimalist Sofa Side Table with rubber legs for Bedroom Sofa Couch Office</t>
  </si>
  <si>
    <t xml:space="preserve">W1172141167</t>
  </si>
  <si>
    <t xml:space="preserve">Modern Smart Coffee Table with Built-in Fridge, Bluetooth Speaker, Wireless Charging Module, Touch Control Panel, Power Socket, USB Interface, Outlet Protection, Atmosphere light, White</t>
  </si>
  <si>
    <t xml:space="preserve">W1172</t>
  </si>
  <si>
    <t xml:space="preserve">DGVITA</t>
  </si>
  <si>
    <t xml:space="preserve">ALEJANDRO PORCH SWING</t>
  </si>
  <si>
    <t xml:space="preserve">Mid Century Modern Console Table with Storage for Entryway, Multi-Functional Entryway Table with 3 Drawers,Sofa Table Behind Couch with Open Storage Shelf for Living Room and Foyers</t>
  </si>
  <si>
    <t xml:space="preserve">W2642</t>
  </si>
  <si>
    <t xml:space="preserve">VanvusonFurniture</t>
  </si>
  <si>
    <t xml:space="preserve">Console Sofa Table with 2 Storage Drawers and 2 Tiers Shelves, Mid-Century Style 42'' Solid Wood Buffet Sideboard for Living Room Furniture Kitchen Dining Room Entryway Hallway,Navy Blue</t>
  </si>
  <si>
    <t xml:space="preserve">W1202</t>
  </si>
  <si>
    <t xml:space="preserve">Power Growth Furniture</t>
  </si>
  <si>
    <t xml:space="preserve">Console Sofa Table with 2 Storage Drawers and 2 Tiers Shelves, Mid-Century Style 42'' Solid Wood Buffet Sideboard for Living Room Furniture Kitchen Dining Room Entryway Hallway, Espresso</t>
  </si>
  <si>
    <t xml:space="preserve">Console Sofa Table with 2 Storage Drawers and 2 Tiers Shelves, Mid-Century Style 42'' Solid Wood Buffet Sideboard for Living Room Furniture Kitchen Dining Room Entryway Hallway, Brown</t>
  </si>
  <si>
    <t xml:space="preserve">Console Sofa Table with 2 Storage Drawers and 2 Tiers Shelves, Mid-Century Style 42'' Solid Wood Buffet Sideboard for Living Room Furniture Kitchen Dining Room Entryway Hallway, Antique White</t>
  </si>
  <si>
    <t xml:space="preserve">59116.00LGRN</t>
  </si>
  <si>
    <t xml:space="preserve">Outdoor Acacia Wood Sofa Set with Water Resistant Cushions, 4-Pcs Set, Brown Patina / Light Green</t>
  </si>
  <si>
    <t xml:space="preserve">59116.00T</t>
  </si>
  <si>
    <t xml:space="preserve">Outdoor Acacia Wood Sofa Set with Water Resistant Cushions, 4-Pcs Set, Brown Patina / Teal</t>
  </si>
  <si>
    <t xml:space="preserve">4PC CHAT SET</t>
  </si>
  <si>
    <t xml:space="preserve">2026-05-29 14:59</t>
  </si>
  <si>
    <t xml:space="preserve">59116.00DT</t>
  </si>
  <si>
    <t xml:space="preserve">Outdoor Acacia Wood Sofa Set with Water Resistant Cushions, 4-Pcs Set, Brown Patina / Teal Blue</t>
  </si>
  <si>
    <t xml:space="preserve">8.08858E+11</t>
  </si>
  <si>
    <t xml:space="preserve">Traditional Queen 5 Pc Storage Bedroom set made with Wood in White</t>
  </si>
  <si>
    <t xml:space="preserve">B009</t>
  </si>
  <si>
    <t xml:space="preserve">Galaxy Home Furnishings/Matrix Furniture Group</t>
  </si>
  <si>
    <t xml:space="preserve">W24157593</t>
  </si>
  <si>
    <t xml:space="preserve">2-piece set (Black) Tempered Glass End Table, Round Coffee Table for Bedroom Living Room Office</t>
  </si>
  <si>
    <t xml:space="preserve">W241</t>
  </si>
  <si>
    <t xml:space="preserve">JWS-W241</t>
  </si>
  <si>
    <t xml:space="preserve">Outdoor 3-Piece Bistro Set with Water Resistant Cushions and 2 Chairs, Brown Multi</t>
  </si>
  <si>
    <t xml:space="preserve">N773</t>
  </si>
  <si>
    <t xml:space="preserve">NH-Gardenpara</t>
  </si>
  <si>
    <t xml:space="preserve">BOHO CHAIR(set of 2)</t>
  </si>
  <si>
    <t xml:space="preserve">N776</t>
  </si>
  <si>
    <t xml:space="preserve">NH-iHAVE</t>
  </si>
  <si>
    <t xml:space="preserve">Outdoor patio Furniture sets 3 piece Conversation set wicker Ratten Sectional Sofa With Seat Cushions(Beige Cushion)</t>
  </si>
  <si>
    <t xml:space="preserve">W209</t>
  </si>
  <si>
    <t xml:space="preserve">rattan furniture</t>
  </si>
  <si>
    <t xml:space="preserve">2026-06-30 06:59</t>
  </si>
  <si>
    <t xml:space="preserve">EL PASO 3PC FOLDING TABLE/CHAIR SET</t>
  </si>
  <si>
    <t xml:space="preserve">Outdoor Patio Chaise Lounge Chair,Lying in bed with PE Rattan and Steel Frame,PE Wickers,Pool Recliners with Elegant Reclining Adjustable Backrest and Removable Cushions Sets of 2(Black+Red)</t>
  </si>
  <si>
    <t xml:space="preserve">W2099</t>
  </si>
  <si>
    <t xml:space="preserve">Koruiten</t>
  </si>
  <si>
    <t xml:space="preserve">Hanging Chaise Lounger with Removable Canopy, Outdoor Swing Chair with Built-in Pillow, Hanging Curved Chaise Lounge Chair Swing for Patio Porch Poolside, Hammock Chair with Stand (Blue)</t>
  </si>
  <si>
    <t xml:space="preserve">W2505</t>
  </si>
  <si>
    <t xml:space="preserve">StellaTerra Outdoors</t>
  </si>
  <si>
    <t xml:space="preserve">Hanging Chaise Lounger with Removable Canopy, Outdoor Swing Chair with Built-in Pillow, Hanging Curved Chaise Lounge Chair Swing for Patio Porch Poolside, Hammock Chair with Stand (Navt)</t>
  </si>
  <si>
    <t xml:space="preserve">Outdoor Patio Chaise Lounge Chair,Lying in bed with PE Rattan and Steel Frame,PE Wickers,Pool Recliners with Elegant Reclining Adjustable Backrest and Removable Cushions Sets of 2(Black+Navy Blue)</t>
  </si>
  <si>
    <t xml:space="preserve">Hanging Chaise Lounger with Removable Canopy, Outdoor Swing Chair with Built-in Pillow, Hanging Curved Chaise Lounge Chair Swing for Patio Porch Poolside, Hammock Chair with Stand (Orange)</t>
  </si>
  <si>
    <t xml:space="preserve">40 Inch Cloud Shaped Coffee Table for Living Room, Beige</t>
  </si>
  <si>
    <t xml:space="preserve">W1435</t>
  </si>
  <si>
    <t xml:space="preserve">FS Furniture</t>
  </si>
  <si>
    <t xml:space="preserve">40 Inch Black Cloud Shaped Coffee Table for Living Room</t>
  </si>
  <si>
    <t xml:space="preserve">31.10" Wide Boucle Upholstered Accent Chair</t>
  </si>
  <si>
    <t xml:space="preserve">Full Size Wood Platform Bed with Guardrails on Both Sides and Two Storage Drawers, Gray</t>
  </si>
  <si>
    <t xml:space="preserve">Twin Size Wood Platform Bed with Guardrails on Both Sides and Two Storage Drawers, Gray</t>
  </si>
  <si>
    <t xml:space="preserve">W504S00200</t>
  </si>
  <si>
    <t xml:space="preserve">Twin Over Twin Rubber Wood Bunk Bed with 2 Drawers, Convertible into 2 Twin Beds, Twin Size Bunk Bed with Ladder and Safety Guardrails,Espresso</t>
  </si>
  <si>
    <t xml:space="preserve">W504S00198</t>
  </si>
  <si>
    <t xml:space="preserve">Twin Over Twin Rubber Wood Bunk Bed with 2 Drawers, Convertible into 2 Twin Beds, Twin Size Bunk Bed with Ladder and Safety Guardrails ,Grey</t>
  </si>
  <si>
    <t xml:space="preserve">W504S00199</t>
  </si>
  <si>
    <t xml:space="preserve">Twin Over Twin Rubber Wood Bunk Bed with 2 Drawers, Convertible into 2 Twin Beds, Twin Size Bunk Bed with Ladder and Safety Guardrails ,White</t>
  </si>
  <si>
    <t xml:space="preserve">W504S00183</t>
  </si>
  <si>
    <t xml:space="preserve">Twin Size Loft Bed with Desk, Boucle Upholstered Headboard and Footboard  with Ladder, Safety Guardrails,  Rubber Wooden Loft Bed,Natural</t>
  </si>
  <si>
    <t xml:space="preserve">W504S00182</t>
  </si>
  <si>
    <t xml:space="preserve">Twin Over Twin Bunk Bed with Boucle Upholstered Headboard and Footboard,Ladder, Safety Guardrails,Rubber Wooden Bunk Bed,Natural</t>
  </si>
  <si>
    <t xml:space="preserve">Kitchen pantry cabinet with multi-functional pull-out multi-tier storage shelf,Farmhouse Storage Cabinet with 4 Doors,Pantry Organizers for Kitchen,Dining Room(White)</t>
  </si>
  <si>
    <t xml:space="preserve">N708P182786P</t>
  </si>
  <si>
    <t xml:space="preserve">Full Size House Bed Wood Bed, Espresso(OLD SKU:WF282522AAP)</t>
  </si>
  <si>
    <t xml:space="preserve">N708P182786E</t>
  </si>
  <si>
    <t xml:space="preserve">Full Size House Bed Wood Bed, Gray(OLD SKU:WF282522AAE)</t>
  </si>
  <si>
    <t xml:space="preserve">N708P182786K</t>
  </si>
  <si>
    <t xml:space="preserve">Full Size House Bed Wood Bed, White(OLD SKU:WF282522AAK)</t>
  </si>
  <si>
    <t xml:space="preserve">N708P182785P</t>
  </si>
  <si>
    <t xml:space="preserve">Twin Size House Bed Wood Bed, Espresso(OLD SKU:WF282521AAP)</t>
  </si>
  <si>
    <t xml:space="preserve">N708P182785E</t>
  </si>
  <si>
    <t xml:space="preserve">Twin Size House Bed Wood Bed, Gray(OLD SKU:WF282521AAE)</t>
  </si>
  <si>
    <t xml:space="preserve">N708P182785K</t>
  </si>
  <si>
    <t xml:space="preserve">Twin Size House Bed Wood Bed, White(OLD SKU:WF282521AAK)</t>
  </si>
  <si>
    <t xml:space="preserve">4-Pieces Retro Style Bedroom Sets, Queen Size Platform Bed with Gourd Shaped Headboard, Storage Nightstand and Bench with Turned Legs, Walnut</t>
  </si>
  <si>
    <t xml:space="preserve">4-Pieces Retro Style Bedroom Sets, Queen Size Platform Bed with Gourd Shaped Headboard, Storage Nightstand and Bench with Turned Legs, White</t>
  </si>
  <si>
    <t xml:space="preserve">Kitchen Pantry Storage Cabinet, Modern Buffet Cabinet with Hutch, Food Pantry Cabinet with Doors and Shelves  Wine Rack for Dining Room, White</t>
  </si>
  <si>
    <t xml:space="preserve">71'' Pantry Cabinet, Tall Storage Cabinet with Microwave Stand, Freestanding Kitchen Hutch with Doors and Adjustable Shelves, Mordern Food Pantry for Kitchen, Dining Room, White</t>
  </si>
  <si>
    <t xml:space="preserve">Large Kitchen Pantry Storage Cabinet with Glass Doors, Drawers &amp; Open Shelves, Freestanding Kitchen Cupboard Buffet Cabinet  for Living Room</t>
  </si>
  <si>
    <t xml:space="preserve">62.99in Kitchen Pantry Cabinet, White Freestanding Buffet Cupboards Sideboard with Doors &amp;  Shelves, Kitchen Pantry Storage Cabinet for Kitchen, Living Room and Dinning Room</t>
  </si>
  <si>
    <t xml:space="preserve">36" Bathroom Vanity with Sink, Ceramic Sink, 2 Tip-out Drawers, Soft Close Door Hinges, Grey</t>
  </si>
  <si>
    <t xml:space="preserve">N759P223021K</t>
  </si>
  <si>
    <t xml:space="preserve">36" Bathroom Vanity with Sink, Ceramic Sink, 2 Tip-out Drawers, Soft Close Door Hinges, White</t>
  </si>
  <si>
    <t xml:space="preserve">36" Bathroom Vanity with Sink, Black Bathroom Cabinet with Drawers, Solid Frame and MDF Board, One Package</t>
  </si>
  <si>
    <t xml:space="preserve">36" Bathroom Vanity with Sink, Bathroom Cabinet with Drawers, Solid Frame and MDF Board, One Package, White(Other Color: N725P195410B)</t>
  </si>
  <si>
    <t xml:space="preserve">36" Bathroom Vanity with Sink, Bathroom Cabinet with Drawers, Solid Frame and MDF Board, One Package, Grey(Other Color: N725P195410B)</t>
  </si>
  <si>
    <t xml:space="preserve">36'' Bathroom Vanity with Top Sink, Modern Bathroom Storage Cabinet with 2 Soft Closing Doors, Single Sink Bathroom Vanity</t>
  </si>
  <si>
    <t xml:space="preserve">36'' Bathroom Vanity with Top Sink, Black Mirror Cabinet, Modern Bathroom Storage Cabinet with 2 Soft Closing Doors, Single Sink Bathroom Vanity</t>
  </si>
  <si>
    <t xml:space="preserve">20" Bathroom Vanity with Sink, Bathroom Cabinet with Soft Closing Door, Storage Rack and Open Shelf, Black</t>
  </si>
  <si>
    <t xml:space="preserve">36inch Bathroom Vanity without Sink,  Solid Wood Freestanding Bathroom Vanities with 4 Storage Drawers and Shelf, Soft Closing Doors (NOT INCLUDE BASIN SINK)</t>
  </si>
  <si>
    <t xml:space="preserve">36inch Bathroom Vanity with Sink,  Solid Wood Freestanding Bathroom Vanities with 4 Storage Drawers and Shelf, Soft Closing Doors</t>
  </si>
  <si>
    <t xml:space="preserve">Elegant Retro Style Bench with Turned Legs, Bed End Bench for Bedroom or Living Room Decor, White</t>
  </si>
  <si>
    <t xml:space="preserve">Elegant Retro Style Bench with Turned Legs, Bed End Bench for Bedroom or Living Room Decor, Walnut</t>
  </si>
  <si>
    <t xml:space="preserve">Retro Style Nightstand with Drawer and Open Shelf for Bedroom, Bedside Table with Turned Legs and Metal Handle,Walnut</t>
  </si>
  <si>
    <t xml:space="preserve">Retro Style Nightstand with Drawer and Open Shelf for Bedroom, Bedside Table with Turned Legs and Metal Handle,White</t>
  </si>
  <si>
    <t xml:space="preserve">70.87" Tall Wardrobe&amp; Kitchen Cabinet, with 6-Doors, 1-Open Shelves and 1-Drawer for bedroom,Walnut</t>
  </si>
  <si>
    <t xml:space="preserve">70.87" Tall Wardrobe&amp; Kitchen Cabinet, with 6-Doors, 1-Open Shelves and 1-Drawer for bedroom,Black</t>
  </si>
  <si>
    <t xml:space="preserve">70.87" Tall Wardrobe&amp; Kitchen Cabinet, with 6-Doors, 1-Open Shelves and 1-Drawer for bedroom,White</t>
  </si>
  <si>
    <t xml:space="preserve">70.87" Tall Wardrobe&amp; Kitchen Cabinet, with 6-Doors, 1-Open Shelves and 1-Drawer for bedroom,Rustic Oak</t>
  </si>
  <si>
    <t xml:space="preserve">Full size Upholstered Daybed, Sherpa Fabric Sofabed with Cloud-Shaped Backrest, No Box-spring Needed, Gray(Old SKU: WF532069AAE)</t>
  </si>
  <si>
    <t xml:space="preserve">Full size Upholstered Daybed, Sherpa Fabric Sofabed with Cloud-Shaped Backrest, No Box-spring Needed, Pink(Old SKU: WF532069AAH)</t>
  </si>
  <si>
    <t xml:space="preserve">Full size Upholstered Daybed, Sherpa Fabric Sofabed with Cloud-Shaped Backrest, No Box-spring Needed, White(Old SKU: WF532069AAK)</t>
  </si>
  <si>
    <t xml:space="preserve">Twin size Upholstered Daybed, Sherpa Fabric Sofabed with Cloud-Shaped Backrest, No Box-spring Needed, Gray(Old SKU: WF532068AAE)</t>
  </si>
  <si>
    <t xml:space="preserve">Twin size Upholstered Daybed, Sherpa Fabric Sofabed with Cloud-Shaped Backrest, No Box-spring Needed, Pink(Old SKU: WF532068AAH)</t>
  </si>
  <si>
    <t xml:space="preserve">Twin size Upholstered Daybed, Sherpa Fabric Sofabed with Cloud-Shaped Backrest, No Box-spring Needed, White(Old SKU: WF532068AAK)</t>
  </si>
  <si>
    <t xml:space="preserve">Modern Upholstered Floating Bed Frame with LED Lights, Vertical Channel Design Velvet Fabric Bed, No Box Spring Needed,Queen Size, Beige</t>
  </si>
  <si>
    <t xml:space="preserve">Modern Upholstered Floating Bed Frame with LED Lights, Vertical Channel Design Velvet Fabric Bed, No Box Spring Needed, Full Size, Gray</t>
  </si>
  <si>
    <t xml:space="preserve">Modern Upholstered Floating Bed Frame with LED Lights, Vertical Channel Design Velvet Fabric Bed, No Box Spring Needed, Queen Size, Gray</t>
  </si>
  <si>
    <t xml:space="preserve">Modern Upholstered Floating Bed Frame with LED Lights, Vertical Channel Design Velvet Fabric Bed, No Box Spring Needed, Full Size, Beige</t>
  </si>
  <si>
    <t xml:space="preserve">Twin Size Bed Frame With Side Bookshelves, Two Drawers, And Built-in USB Port For Natural Color</t>
  </si>
  <si>
    <t xml:space="preserve">Twin Size Bed Frame With Side Bookshelves, Two Drawers, And Built-in USB Port For Creamy White Color</t>
  </si>
  <si>
    <t xml:space="preserve">N724P200091P</t>
  </si>
  <si>
    <t xml:space="preserve">U-Can End Table with Solid Wood Legs, Side Table with USB Ports, 1 Storage Cabinet and 1 Drawer for Living Room, Antique Espresso</t>
  </si>
  <si>
    <t xml:space="preserve">Twin Over Twin Floor Bunk Bed with Slide, Ladder, Door, Safety Guardrails, Solid Pine Wood Bunk Bed ,Grey</t>
  </si>
  <si>
    <t xml:space="preserve">L-Shaped Combination Twin Bed with Trundle and Drawer,3-in-1 Low Corner Platform Bed Linked with Built-in Desk and Led Downlight, White</t>
  </si>
  <si>
    <t xml:space="preserve">L-Shaped Combination Twin Bed with Trundle and Drawer,3-in-1 Low Corner Platform Bed Linked with Built-in Desk and Led Downlight, Natural</t>
  </si>
  <si>
    <t xml:space="preserve">N725P241834B</t>
  </si>
  <si>
    <t xml:space="preserve">Tall Bathroom Storage Cabinet, Freestanding Storage Cabinet with Hook and Adjustable Shelf, MDF Board, Black</t>
  </si>
  <si>
    <t xml:space="preserve">N725P241834K</t>
  </si>
  <si>
    <t xml:space="preserve">Tall Bathroom Storage Cabinet, Freestanding Storage Cabinet with Hook and Adjustable Shelf, MDF Board, White (Old Sku:WF326356AAK)</t>
  </si>
  <si>
    <t xml:space="preserve">Wooden Twin Size Daybed with Storage Shelves and Lockers, Multi-functional Bed with Study Desk and Matching Stool, Natural</t>
  </si>
  <si>
    <t xml:space="preserve">Wooden Twin Size Daybed with Storage Shelves and Lockers, Multi-functional Bed with Study Desk and Matching Stool, White</t>
  </si>
  <si>
    <t xml:space="preserve">Full size Wooden Loft Bed House-shaped Frame with a Tent, Natural+Beige</t>
  </si>
  <si>
    <t xml:space="preserve">Twin size Wooden Loft Bed House-shaped Frame with a Tent, White+Pink</t>
  </si>
  <si>
    <t xml:space="preserve">Full size Wooden Loft Bed House-shaped Frame with a Tent, White+Pink</t>
  </si>
  <si>
    <t xml:space="preserve">Twin size Wooden Loft Bed House-shaped Frame with a Tent, Natural+Beige</t>
  </si>
  <si>
    <t xml:space="preserve">Twin Over Twin Floor Bunk Bed with Slide, Ladder, Door, Safety Guardrails, Solid Pine Wood Bunk Bed ,Natural</t>
  </si>
  <si>
    <t xml:space="preserve">Twin Over Twin Floor Bunk Bed with Slide, Ladder, Door, Safety Guardrails, Solid Pine Wood Bunk Bed ,White</t>
  </si>
  <si>
    <t xml:space="preserve">Twin over Full Bunk Bed with 2 Drawers, Slide, Shelves, Ladder, Rubber Wood Bunk Bed with Slide, Drawers,White(Old Sku:W504S00062)</t>
  </si>
  <si>
    <t xml:space="preserve">Twin over Full Bunk Bed with 2 Drawers, Slide, Shelves, Ladder, Rubber Wood Bunk Bed with Slide, Drawers,Grey(Old Sku:W504S00061)</t>
  </si>
  <si>
    <t xml:space="preserve">N704P210496K</t>
  </si>
  <si>
    <t xml:space="preserve">41.4" Makeup Vanity Desk with Mirror and Lights, Makeup Table with 5 Drawers and 4 Cabinets, Dressing Table with Charging Station and Cushioned Storage Stool for Bedroom, White</t>
  </si>
  <si>
    <t xml:space="preserve">N704P210493K</t>
  </si>
  <si>
    <t xml:space="preserve">55.2" Vanity Desk with Freely Adjustable Side Cabinet, Makeup Vanity with Hollywood Lights, 5 Storage Drawers &amp; 2-shelves, Modern Dressing Table, White</t>
  </si>
  <si>
    <t xml:space="preserve">SF000175AAK</t>
  </si>
  <si>
    <t xml:space="preserve">Twin Over Full Metal Bunk Bed with 5-Tier Shelves, White</t>
  </si>
  <si>
    <t xml:space="preserve">SF000175AAB</t>
  </si>
  <si>
    <t xml:space="preserve">Twin Over Full Metal Bunk Bed with 5-Tier Shelves, Black</t>
  </si>
  <si>
    <t xml:space="preserve">36" Bathroom Vanity with Sink Combo, Six Drawers, Multi-Functional Drawer Divider, Adjustable Shelf, Green (Old Sku:SY999808AAF)</t>
  </si>
  <si>
    <t xml:space="preserve">36" Bathroom Vanity with Sink Combo, Blue Bathroom Cabinet with Drawers, Solid Frame and MDF Board (Old Sku:JL000007AAC)</t>
  </si>
  <si>
    <t xml:space="preserve">SY999505AAG-6</t>
  </si>
  <si>
    <t xml:space="preserve">36" Bathroom Vanity with Sink Combo, One Cabinet and Three Drawers, Solid Wood and MDF Board, Green (Old Sku:SY999505AAG)</t>
  </si>
  <si>
    <t xml:space="preserve">36" Bathroom Vanity with Sink Combo, One Cabinet and Three Drawers, Solid Wood and MDF Board, Blue (Old Sku:SY999505AAC)</t>
  </si>
  <si>
    <t xml:space="preserve">SY999505AAE-6</t>
  </si>
  <si>
    <t xml:space="preserve">36" Bathroom Vanity with Sink Combo, One Cabinet and Three Drawers, Solid Wood and MDF Board, Grey (Old Sku:SY999505AAE)</t>
  </si>
  <si>
    <t xml:space="preserve">36" Bathroom Vanity with Sink Combo, One Cabinet and Six Drawers, Solid Wood and MDF Board, Grey (Old Sku:SY999404AAE)</t>
  </si>
  <si>
    <t xml:space="preserve">36" Bathroom Vanity with Sink Combo, One Cabinet and Six Drawers, Solid Wood and MDF Board, Green (Old Sku:SY999404AAG)</t>
  </si>
  <si>
    <t xml:space="preserve">Full Size Wooden platform bed with Multi-functional Storage Space, Nightstand, 2 Drawers, USB Ports and Desk, Gray</t>
  </si>
  <si>
    <t xml:space="preserve">Full Size Wooden platform bed with Multi-functional Storage Space, Nightstand, 2 Drawers, USB Ports and Desk, White</t>
  </si>
  <si>
    <t xml:space="preserve">W1580P241957</t>
  </si>
  <si>
    <t xml:space="preserve">Metal Full XL over Queen Bunk Bed for Teens and Adults,Space-Saving/Noise Reduced/No Box Spring Needed,Black</t>
  </si>
  <si>
    <t xml:space="preserve">W1580P241956</t>
  </si>
  <si>
    <t xml:space="preserve">Metal Twin XL over Queen Bunk Bed for Teens and Adults,Space-Saving/Noise Reduced/No Box Spring Needed,Black</t>
  </si>
  <si>
    <t xml:space="preserve">Wood Full Size platform bed with Trundle, Shelves and Storage Headboard, Gray</t>
  </si>
  <si>
    <t xml:space="preserve">Wood Twin Size platform bed with Trundle, Shelves and Storage Headboard, White</t>
  </si>
  <si>
    <t xml:space="preserve">Wood Full Size platform bed with Trundle, Shelves and Storage Headboard, White</t>
  </si>
  <si>
    <t xml:space="preserve">Wood Full Size platform bed with Storage Headboard, Shelves and 2 Drawers, Gray</t>
  </si>
  <si>
    <t xml:space="preserve">Wood Full Size platform bed with Storage Headboard, Shelves and 2 Drawers, White</t>
  </si>
  <si>
    <t xml:space="preserve">Wood Twin Size platform bed with Trundle, Shelves and Storage Headboard, Gray</t>
  </si>
  <si>
    <t xml:space="preserve">Queen Size Murphy Bed with Built-In Charging Station, Green</t>
  </si>
  <si>
    <t xml:space="preserve">Queen Size Murphy Bed with Built-In Charging Station, Antique Grey</t>
  </si>
  <si>
    <t xml:space="preserve">Rainbow Upholstered Twin Daybed Low to The Ground Design Cute Style Princess Bed for Boys &amp; Girls, Teens, Colorful &amp; Pink</t>
  </si>
  <si>
    <t xml:space="preserve">N733S205355B</t>
  </si>
  <si>
    <t xml:space="preserve">3-Pieces Sets,Dresser and Two Nightstands with Metal Handles and Mirror Decoration, Elegant and Subtle, Black</t>
  </si>
  <si>
    <t xml:space="preserve">N733S205355K</t>
  </si>
  <si>
    <t xml:space="preserve">3-Pieces Sets,Dresser and Two Nightstands with Metal Handles and Mirror Decoration, Elegant and Subtle,White</t>
  </si>
  <si>
    <t xml:space="preserve">N733P205355K</t>
  </si>
  <si>
    <t xml:space="preserve">Elegant High Gloss Dresser with Metal Handle,Mirrored Storage Cabinet with 6 Drawers for Bedroom,Living Room,White</t>
  </si>
  <si>
    <t xml:space="preserve">N733P205355B</t>
  </si>
  <si>
    <t xml:space="preserve">Elegant High Gloss Dresser with Metal Handle,Mirrored Storage Cabinet with 6 Drawers for Bedroom,Living Room,Black</t>
  </si>
  <si>
    <t xml:space="preserve">N733P205356K</t>
  </si>
  <si>
    <t xml:space="preserve">Elegant High Gloss Nightstand with Metal Handle,Mirrored Bedside Table with 2 Drawers for Bedroom,Living Room,White</t>
  </si>
  <si>
    <t xml:space="preserve">N733P205356B</t>
  </si>
  <si>
    <t xml:space="preserve">Elegant High Gloss Nightstand with Metal Handle,Mirrored Bedside Table with 2 Drawers for Bedroom,Living Room,Black</t>
  </si>
  <si>
    <t xml:space="preserve">METAL Bunk Bed with trundle Pink</t>
  </si>
  <si>
    <t xml:space="preserve">Twin Over Full with trundle Metal Bunk Bed , No Box Spring Needed, Easy Assemble</t>
  </si>
  <si>
    <t xml:space="preserve">METAL BUNK BED PINK Twin Over Twin</t>
  </si>
  <si>
    <t xml:space="preserve">90.55" Modern Comfy Upholstered Sofa Cloud Couch, Deep Seat Couches with Multiple Large Soft Pillows,Convertible Deep Seat Chaise Longue for Living Room Bedroom,Apartment,Office,grey</t>
  </si>
  <si>
    <t xml:space="preserve">90.55" Modern Comfy Upholstered Sofa Cloud Couch, Deep Seat Couches with Multiple Large Soft Pillows,Convertible Deep Seat Chaise Longue for Living Room Bedroom,Apartment,Office,PINK</t>
  </si>
  <si>
    <t xml:space="preserve">90.55" Modern Comfy Upholstered Sofa Cloud Couch, Deep Seat Couches with Multiple Large Soft Pillows,Convertible Deep Seat Chaise Longue for Living Room Bedroom,Apartment,Office,BLACK</t>
  </si>
  <si>
    <t xml:space="preserve">90.55" Modern Comfy Upholstered Sofa Cloud Couch, Deep Seat Couches with Multiple Large Soft Pillows,Convertible Deep Seat Chaise Longue for Living Room Bedroom,Apartment,Office,BEIGE</t>
  </si>
  <si>
    <t xml:space="preserve">Twin House Bed with Headboard and Footboard, Twin Rubber Wood Bed with House Frame,Pink</t>
  </si>
  <si>
    <t xml:space="preserve">Twin House Bed with Headboard and Footboard, Twin Rubber Wood Bed with House Frame,White OAK</t>
  </si>
  <si>
    <t xml:space="preserve">Twin House Bed with Headboard and Footboard, Twin Rubber Wood Bed with House Frame,Esspresso</t>
  </si>
  <si>
    <t xml:space="preserve">Twin House Bed with Headboard and Footboard, Twin Rubber Wood Bed with House Frame,White</t>
  </si>
  <si>
    <t xml:space="preserve">Twin House Bed with Headboard and Footboard, Twin Rubber Wood Bed with House Frame,Light Grey</t>
  </si>
  <si>
    <t xml:space="preserve">METAL Bunk Bed with trundle WHITE</t>
  </si>
  <si>
    <t xml:space="preserve">METAL BUNK BED WITH TRUNDLE  SILVER</t>
  </si>
  <si>
    <t xml:space="preserve">Twin Over Twin  Metal  Bunk Bed with trundle  Black</t>
  </si>
  <si>
    <t xml:space="preserve">METAL BUNK BED SILVER</t>
  </si>
  <si>
    <t xml:space="preserve">METAL BUNK BED  WHITE</t>
  </si>
  <si>
    <t xml:space="preserve">METAL BUNK BED BLACK</t>
  </si>
  <si>
    <t xml:space="preserve">Twin Size Twin Size Bed frames With An Another Bed frame, Velvet Upholstered Daybed, Modern Sofa Bed Daybed Frame for Bedroom Living Room, Suitable for Living Room, Kids Room, Bedroom (Ddry Gray)</t>
  </si>
  <si>
    <t xml:space="preserve">Twin Size Twin Size Bed frames With An Another Bed Frame, Velvet Upholstered Daybed, Modern Sofa Bed Daybed Frame for Bedroom Living Room, Suitable for Living Room, Kids Room, Bedroom (Beige)</t>
  </si>
  <si>
    <t xml:space="preserve">Twin Size Upholstered Daybed with Trundle and USB Charging Design, Velvet Upholstered Daybed Frame, Twin Sofa Bed for Living Room Bedroom, No Box Spring Needed,Plush velvet fabric dark grey 18#</t>
  </si>
  <si>
    <t xml:space="preserve">King Floating Bed Frame with LED Light and Charging Station Upholstered Platform Bed Frame King Size with Headboard and Hidden Storage Space, No Box Spring Needed, Beige</t>
  </si>
  <si>
    <t xml:space="preserve">W1670P147580</t>
  </si>
  <si>
    <t xml:space="preserve">Queen Upholstered Platform Bed with Lifting Storage, Queen Size Bed Frame with Storage and Tufted Headboard,Wooden Queen Platform Bed for Kids Teens Adults,No Box Spring Needed(Queen, Beige)</t>
  </si>
  <si>
    <t xml:space="preserve">Full Size Metal Loft Bed with Storage Staircase and Wardrobe,Shelves and Lockers,White</t>
  </si>
  <si>
    <t xml:space="preserve">Full Size Metal Loft Bed with Storage Staircase and Wardrobe,Shelves and Lockers,Black</t>
  </si>
  <si>
    <t xml:space="preserve">GX002212AAD</t>
  </si>
  <si>
    <t xml:space="preserve">Wood Queen Size LED Platform Bed with Barn Door Design Headboard, USB and 2 Drawers, Antique Brown</t>
  </si>
  <si>
    <t xml:space="preserve">Wood Full Size Loft Bed with Built-in Wardrobe, Desk, Storage Shelves and Drawers, White</t>
  </si>
  <si>
    <t xml:space="preserve">GX000466AAD</t>
  </si>
  <si>
    <t xml:space="preserve">Wood Full Size Loft Bed with Built-in Wardrobe, Desk, Storage Shelves and Drawers, Walnut</t>
  </si>
  <si>
    <t xml:space="preserve">GX000467AAK</t>
  </si>
  <si>
    <t xml:space="preserve">Twin Size Wood Daybed with Storage Shelves, USB and Trundle, White</t>
  </si>
  <si>
    <t xml:space="preserve">GX000467AAN</t>
  </si>
  <si>
    <t xml:space="preserve">Twin Size Wood Daybed with Storage Shelves, USB and Trundle, Natural</t>
  </si>
  <si>
    <t xml:space="preserve">King Bed Frame , Upholstered Headboard, and 2 Drawers, Linen Upholstered Platform Bed with LED Lights &amp; Charging Station, Sturdy &amp; Easy to Assemble, No Box Spring Needed, Dark Gray</t>
  </si>
  <si>
    <t xml:space="preserve">Queen Size Upholstered bed with headboard, sturdy wooden slats, high load-bearing capacity, non-slip and noiseless, no springs, easy to assemble, beige</t>
  </si>
  <si>
    <t xml:space="preserve">W1793</t>
  </si>
  <si>
    <t xml:space="preserve">SARKOZY</t>
  </si>
  <si>
    <t xml:space="preserve">Queen Size Upholstered platform bed frame with headboard and sturdy wooden slats, high load-bearing capacity, non-slip and noiseless, no springs required, easy to assemble, dark gray bed</t>
  </si>
  <si>
    <t xml:space="preserve">Storage Headboard ,QUEEN Size with RF LED Lights</t>
  </si>
  <si>
    <t xml:space="preserve">W2239</t>
  </si>
  <si>
    <t xml:space="preserve">Aobang Furniture</t>
  </si>
  <si>
    <t xml:space="preserve">W1858P197426</t>
  </si>
  <si>
    <t xml:space="preserve">Twin Size Floor bed, integral construction with super high security barrier, door, children's floor bed frame, Montessori wooden children's floor bed, Support  slat Natural Wood(Patented model)</t>
  </si>
  <si>
    <t xml:space="preserve">Full Size Lovely Crown Fantasy PU Leather Princess Bed with Tufted Headboard, Pink+Cream</t>
  </si>
  <si>
    <t xml:space="preserve">Twin Size  Lovely Crown Fantasy PU Leather Princess Bed with Tufted Headboard, Pink+Cream</t>
  </si>
  <si>
    <t xml:space="preserve">Twin Size Wooden Daybed With Twin Size Trundle, and All-in-One Cabinet and Shelf, Gray</t>
  </si>
  <si>
    <t xml:space="preserve">Twin Size Wood Daybed Extended Bed with Storage Drawers Wooden Sofa Bed for Living Room Guest Room, Light Grey</t>
  </si>
  <si>
    <t xml:space="preserve">Twin Size Wood Daybed Extended Bed with Storage Drawers Wooden Sofa Bed for Living Room Guest Room, White</t>
  </si>
  <si>
    <t xml:space="preserve">Full Size Wooden Daybed With Twin Size Trundle, and All-in-One Cabinet and Shelf, Gray</t>
  </si>
  <si>
    <t xml:space="preserve">Twin Size Wooden Daybed With Twin Size Trundle, and All-in-One Cabinet and Shelf, White</t>
  </si>
  <si>
    <t xml:space="preserve">Full Size Wooden Daybed With Twin Size Trundle, and All-in-One Cabinet and Shelf, White</t>
  </si>
  <si>
    <t xml:space="preserve">Queen Size Murphy Bed with Hydraulic Lift &amp; Desk Design, Gray</t>
  </si>
  <si>
    <t xml:space="preserve">Queen Size Murphy Bed with Hydraulic Lift &amp; Desk Design, White</t>
  </si>
  <si>
    <t xml:space="preserve">Full Size Murphy Bed with Hydraulic Lift &amp; Desk Design, Gray</t>
  </si>
  <si>
    <t xml:space="preserve">Full Size Murphy Bed with Hydraulic Lift &amp; Desk Design, White</t>
  </si>
  <si>
    <t xml:space="preserve">Twin Size Multifunctional Wood Platform Bed with Desk and Storage Shelf at the End of the Bed, Built-in Trundle and 3 Drawers, White</t>
  </si>
  <si>
    <t xml:space="preserve">Twin Size Multifunctional Wood Platform Bed with Desk and Storage Shelf at the End of the Bed, Built-in Trundle and 3 Drawers, Gray</t>
  </si>
  <si>
    <t xml:space="preserve">Full Size Wood House Bed with Window and Fence, Gray(Old SKU: WF304147AAE)</t>
  </si>
  <si>
    <t xml:space="preserve">Full Size Wood House Bed with Window and Fence, Natural(Old SKU: WF304147AA)</t>
  </si>
  <si>
    <t xml:space="preserve">Full Size Wood House Bed with Window and Fence, White(Old SKU: WF304147AAK)</t>
  </si>
  <si>
    <t xml:space="preserve">W1916115338</t>
  </si>
  <si>
    <t xml:space="preserve">Over Twin Bunk Bed Frame with Trundle,Metal Bunkbed with Sturdy Guard Rail and 2 sideLadders for Kids/Adults,Can be Divided Into Two Beds, No Box Spring Needed, Noise Free for Dorm,Black</t>
  </si>
  <si>
    <t xml:space="preserve">W1916</t>
  </si>
  <si>
    <t xml:space="preserve">WR FURNITURE</t>
  </si>
  <si>
    <t xml:space="preserve">B2726S00227</t>
  </si>
  <si>
    <t xml:space="preserve">Jason White Finish Twin/Full Bunk Bed W/Storage</t>
  </si>
  <si>
    <t xml:space="preserve">B2726S00208</t>
  </si>
  <si>
    <t xml:space="preserve">Limbra Sandy Black Finish Twin XL/Queen Bunk Bed</t>
  </si>
  <si>
    <t xml:space="preserve">LP000692AAK-1</t>
  </si>
  <si>
    <t xml:space="preserve">Full Size Murphy Bed Wall Bed with Shelves,White</t>
  </si>
  <si>
    <t xml:space="preserve">Twin Over FULL  Metal Bunk Bed  with Trundle  2 - Side Ladder and Full-Length Guardrail, No Box Spring Needed, Large Under Bed Storage, Easy Assemble , Black &amp;  Brown</t>
  </si>
  <si>
    <t xml:space="preserve">Twin Over FULL Metal Bunk Bed with Trundle 2 - Side Ladder and Full-Length Guardrail, No Box Spring Needed, Large Under Bed Storage, Easy Assemble</t>
  </si>
  <si>
    <t xml:space="preserve">Shoe Storage Cabinet with 3 White Panel Flip Drawers, Freestanding Organizer for Entryway, Narrow Shoe Rack Cabinet</t>
  </si>
  <si>
    <t xml:space="preserve">Shoe Storage Cabinet with 4 Flip Drawers , Shoe Rack Organizer Cabinet with wooden handle Freestanding Shoe Cabinet Storage with Anti-tip Fitting for Entryway, Hallway</t>
  </si>
  <si>
    <t xml:space="preserve">Shoe Cabinet, 4-Tier Shoe Rack Organizer with 1 Drawer, Freestanding Wooden Shoe Storage Cabinet with 2 White Door &amp; Adjustable Shelves for Entryway Hallway</t>
  </si>
  <si>
    <t xml:space="preserve">2026-05-30 00:59</t>
  </si>
  <si>
    <t xml:space="preserve">Full Size Metal Loft Bed with Staircase,Low Storage Table and Storage Shelves,White</t>
  </si>
  <si>
    <t xml:space="preserve">Full Size Metal Loft Bed with Staircase,Low Storage Table and Storage Shelves,Black</t>
  </si>
  <si>
    <t xml:space="preserve">Pink Kids Wooden Bookshelf Toy Storage Organizer with Bookcase, Kid's Bin Storage Unit with 6 Compartments 2 Baskets Bins Toys Box Organizer, Children Multi Shelf Cubby for Books, Toys Shelf</t>
  </si>
  <si>
    <t xml:space="preserve">W2876</t>
  </si>
  <si>
    <t xml:space="preserve">MO IM</t>
  </si>
  <si>
    <t xml:space="preserve">Queen Bed Frame with Headboard &amp; Storage, Upholstered Queen Bed Frame with Storage (BEIGE) - White Label</t>
  </si>
  <si>
    <t xml:space="preserve">W2572</t>
  </si>
  <si>
    <t xml:space="preserve">Snuggle Hub</t>
  </si>
  <si>
    <t xml:space="preserve">Queen Bed Frame with Headboard &amp; Storage, Upholstered Queen Bed Frame with Storage (GREY) - White Label</t>
  </si>
  <si>
    <t xml:space="preserve">Yellow Kids Wooden Bookshelf Toy Storage Organizer with Bookcase, Kid's Bin Storage Unit with 6 Compartments 2 Baskets Bins Toys Box Organizer, Children Multi Shelf Cubby for Books, Toys Shelf</t>
  </si>
  <si>
    <t xml:space="preserve">Wood Kids Wooden Bookshelf Toy Storage Organizer with Bookcase, Kid's Bin Storage Unit with 6 Compartments 2 Baskets Bins Toys Box Organizer, Children Multi Shelf Cubby for Books, Toys Shelf</t>
  </si>
  <si>
    <t xml:space="preserve">White Kids Wooden Bookshelf Toy Storage Organizer with Bookcase, Kid's Bin Storage Unit with 6 Compartments 2 Baskets Bins Toys Box Organizer, Children Multi Shelf Cubby for Books, Toys Shelf</t>
  </si>
  <si>
    <t xml:space="preserve">W1960P175568</t>
  </si>
  <si>
    <t xml:space="preserve">Queen Bed Frame with USB Charging Station &amp; LED Lights, Queen Bed Frame with Headboard &amp; 4 Storage Drawers, D</t>
  </si>
  <si>
    <t xml:space="preserve">W1960P175566</t>
  </si>
  <si>
    <t xml:space="preserve">W1960P175565</t>
  </si>
  <si>
    <t xml:space="preserve">Full Bed Frame with USB Charging Station &amp; LED Lights, Full Bed Frame with Headboard &amp; 4 Storage Drawers, D</t>
  </si>
  <si>
    <t xml:space="preserve">W1960P175564</t>
  </si>
  <si>
    <t xml:space="preserve">W1960P175563</t>
  </si>
  <si>
    <t xml:space="preserve">Twin Bed Frame with USB Charging Station &amp; LED Lights, Twin Bed Frame with Headboard &amp; 4 Storage Drawers</t>
  </si>
  <si>
    <t xml:space="preserve">W2593P233782</t>
  </si>
  <si>
    <t xml:space="preserve">Twin House Bed with Fence and Roof, Low House Tent Bed for Kids Boys Girls,White(Expect arrive date Jan., 5th, 2025))</t>
  </si>
  <si>
    <t xml:space="preserve">W2593P233783</t>
  </si>
  <si>
    <t xml:space="preserve">Twin House Bed with Fence and Roof, Low House Tent Bed for Kids Boys Girls, Natural(Expect arrive date Jan., 5th, 2025))</t>
  </si>
  <si>
    <t xml:space="preserve">Modern 5 Drawers Dresser for Bedroom, 43.7" Tall Dressers &amp; Chests of Drawers Hidden handle Design for Bedroom, Living Room, (White +Brown)</t>
  </si>
  <si>
    <t xml:space="preserve">2 Doors Curio Cabinet with Tempered Glass Doors, Curio Cabinets with Mirrored Back Panel and Adjustable Shelves, Lighted Display Cabinet for Home, Office Light Bulb Included Cherry</t>
  </si>
  <si>
    <t xml:space="preserve">W2275</t>
  </si>
  <si>
    <t xml:space="preserve">Wande Furniture</t>
  </si>
  <si>
    <t xml:space="preserve">2 Doors Curio Cabinet with Tempered Glass Doors, Curio Cabinets with Mirrored Back Panel and Adjustable Shelves, Lighted Display Cabinet for Home, Office Light Bulb Included OAK</t>
  </si>
  <si>
    <t xml:space="preserve">2 Doors Curio Cabinet with Tempered Glass Doors, Curio Cabinets with Mirrored Back Panel and Adjustable Shelves, Lighted Display Cabinet for Home, Office Light Bulb Included White</t>
  </si>
  <si>
    <t xml:space="preserve">Twin Size Floor Bed with Door,Solid Wood Platform Bed Frame  with Fence,Suitable for children,Pine Wood,Natural</t>
  </si>
  <si>
    <t xml:space="preserve">Metal Platform Bed frame with Headboard, Sturdy Metal Frame, No Box Spring Needed(King)</t>
  </si>
  <si>
    <t xml:space="preserve">Metal Platform Bed frame with Headboard, Sturdy Metal Frame, No Box Spring Needed(Queen)</t>
  </si>
  <si>
    <t xml:space="preserve">Metal Bed Frame, Simple and Atmospheric Metal Platform Bed Frame, Storage Space Under The Bed Heavy Duty Frame Bed, Sturdy Full Size Bed Frame, Suitable for Bedroom, Xmas Christmas Gift</t>
  </si>
  <si>
    <t xml:space="preserve">Metal Platform Bed Frame with Headboard and Footboard, Sturdy Metal Frame, Under Bed Storage, No Box Spring Needed, Full Size</t>
  </si>
  <si>
    <t xml:space="preserve">Metal Platform Bed frame with Headboard and Footboard,Sturdy Metal Frame,No Box Spring Needed(Queen)</t>
  </si>
  <si>
    <t xml:space="preserve">Industrial 5 Shelf Bookcase - Large 53 Inch Tall Floor Standing Open Bookshelf for Home Office, Living Room, and Bedroom Storage, brown</t>
  </si>
  <si>
    <t xml:space="preserve">W2201</t>
  </si>
  <si>
    <t xml:space="preserve">Industrial 5 Shelf Bookcase - Large 53 Inch Tall Floor Standing Open Bookshelf for Home Office, Living Room, and Bedroom Storage, Black</t>
  </si>
  <si>
    <t xml:space="preserve">Industrial 6 Shelf Bookcase - Large 53 Inch Tall Floor Standing Open Bookshelf for Home Office, Living Room, and Bedroom Storage, Black</t>
  </si>
  <si>
    <t xml:space="preserve">Pink Wooden Toy Storage Organizer Cabinet Kids Bookshelf  Children Bookcase Toddler Baby Sling Book Rack Shelf for Playroom Bedroom Nursery Hallway School Kindergarten Living Room</t>
  </si>
  <si>
    <t xml:space="preserve">White Wooden Toy Storage Organizer Cabinet  Kids Bookshelf  Children Bookcase Toddler Baby Sling Book Rack Shelf for Playroom Bedroom Nursery Hallway School Kindergarten Living Room</t>
  </si>
  <si>
    <t xml:space="preserve">Wooden Toy Storage Organizer Cabinet Natural/ Wood Kids Bookshelf  Children Bookcase Toddler Baby Sling Book Rack Shelf for Playroom Bedroom Nursery Hallway School Kindergarten Living room</t>
  </si>
  <si>
    <t xml:space="preserve">Yellow Wooden Toy Storage Organizer Cabinet Kids Bookshelf  Children Bookcase Toddler Baby Sling Book Rack Shelf for Playroom Bedroom Nursery Hallway School Kindergarten Living Roomy</t>
  </si>
  <si>
    <t xml:space="preserve">TREXM Round Dining Table for 4 with Chairs Set, Extendable Dining Table Set with 16" Removable Middle Leaf, 5 Piece Retro Dining Table Set Unique Geometric Design for Kitchen, Dining Room (Natural)</t>
  </si>
  <si>
    <t xml:space="preserve">TREXM Round Dining Table for 4 with Chairs Set, Extendable Dining Table Set with 16" Removable Middle Leaf, 5 Piece Retro Dining Table Set Unique Geometric Design for Kitchen, Dining Room (Walnut)</t>
  </si>
  <si>
    <t xml:space="preserve">TREXM 7-Piece Retro Dining Table Set for 6, 60" Wood Dining Table Set for 6 with Upholstered Chairs and Designed Trestle Base for kitchen &amp; Dining Room (Grey)</t>
  </si>
  <si>
    <t xml:space="preserve">TREXM 7-Piece Retro Dining Set, 1 Rectangular Table with Designed Trestle Base and 6 Upholstered Chairs for Dining Room and Kitchen (Natural Wood Wash)</t>
  </si>
  <si>
    <t xml:space="preserve">TREXM Sideboard Buffet Cabinet with Storage, Buffet Cabinet with Adjustable Shelves and Silver Handles Sideboard Cabinet for Kitchen, Dining Room, Living Room, Black</t>
  </si>
  <si>
    <t xml:space="preserve">TREXM Sideboard Buffet Cabinet with Storage, Buffet Cabinet with Adjustable Shelves and Silver Handles Sideboard Cabinet for Kitchen, Dining Room, Living Room, White</t>
  </si>
  <si>
    <t xml:space="preserve">TREXM Sideboard Buffet Cabinet with Storage, Buffet Cabinet with Adjustable Shelves and Silver Handles Sideboard Cabinet for Kitchen, Dining Room, Living Room, Antique Blue</t>
  </si>
  <si>
    <t xml:space="preserve">TREXM 6-Piece Retro Dining Table Set for 6, 60" Wood Kitchen Table and Chairs Set of 4 with Bench Designed Trestle Base for kitchen &amp; Dining Room (Gray)</t>
  </si>
  <si>
    <t xml:space="preserve">TREXM 6-Piece Retro Dining Table Set for 6, 60" Wood Kitchen Table and Chairs Set of 4 with Bench Designed Trestle Base for kitchen &amp; Dining Room (Natural Wood Wash)</t>
  </si>
  <si>
    <t xml:space="preserve">ON-TREND Versatile Hall Tree with 4 Hanging Hooks, Brown Wood Grain Bench with Multiple Storage Space, Entryway Cabinet with Open Compartments for Living Room, Hallway, Black (OLD SKU: SD000024AAB)</t>
  </si>
  <si>
    <t xml:space="preserve">ON-TREND Versatile Hall Tree with 4 Hanging Hooks, Brown Wood Grain Bench with Multiple Storage Space, Entryway Cabinet with Open Compartments for Living Room, Hallway, White (OLD SKU: SD000024AAK)</t>
  </si>
  <si>
    <t xml:space="preserve">20.3" Bathroom Vanity with Sink, Functional Drawer, Door Shelf, Soft-closing Door, Grey</t>
  </si>
  <si>
    <t xml:space="preserve">20.3" Bathroom Vanity with Sink, Functional Drawer, Door Shelf, Soft-closing Door, Black</t>
  </si>
  <si>
    <t xml:space="preserve">20.3" Bathroom Vanity with Sink, Functional Drawer, Door Shelf, Soft-closing Door, White</t>
  </si>
  <si>
    <t xml:space="preserve">Full size Metal Daybed with Movable Desk, Metal Grid, Shelves and Clothes Hanger, Black</t>
  </si>
  <si>
    <t xml:space="preserve">Full size Metal Daybed with Movable Desk, Metal Grid, Shelves and Clothes Hanger, White</t>
  </si>
  <si>
    <t xml:space="preserve">Twin size Metal Daybed with Movable Desk, Metal Grid, Shelves and Clothes Hanger, Black</t>
  </si>
  <si>
    <t xml:space="preserve">Twin size Metal Daybed with Movable Desk, Metal Grid, Shelves and Clothes Hanger, White</t>
  </si>
  <si>
    <t xml:space="preserve">SF000179AAK</t>
  </si>
  <si>
    <t xml:space="preserve">Full Size Loft Metal Bed with Desk,Shelves,Power Outlet,LED Light and Wardrobe, White</t>
  </si>
  <si>
    <t xml:space="preserve">SF000179AAB</t>
  </si>
  <si>
    <t xml:space="preserve">Full Size Loft Metal Bed with Desk,Shelves,Power Outlet,LED Light and Wardrobe, Black</t>
  </si>
  <si>
    <t xml:space="preserve">Twin Size Loft Metal Bed with Desk,Shelves,Power Outlet,LED Light and Wardrobe, White</t>
  </si>
  <si>
    <t xml:space="preserve">Twin Size Loft Metal Bed with Desk,Shelves,Power Outlet,LED Light and Wardrobe, Black</t>
  </si>
  <si>
    <t xml:space="preserve">Full size Metal Platform Bed with Two-Tier Storage Shelves, Wooden Storage Cabinet, Black</t>
  </si>
  <si>
    <t xml:space="preserve">Full size Metal Platform Bed with Two-Tier Storage Shelves, Wooden Storage Cabinet, White</t>
  </si>
  <si>
    <t xml:space="preserve">Twin size Metal Platform Bed with Two-Tier Storage Shelves, Wooden Storage Cabinet, Black</t>
  </si>
  <si>
    <t xml:space="preserve">Twin size Metal Platform Bed with Two-Tier Storage Shelves, Wooden Storage Cabinet, White</t>
  </si>
  <si>
    <t xml:space="preserve">Full Size Metal Bed House Bed Frame with Fence and Shelves, Pink</t>
  </si>
  <si>
    <t xml:space="preserve">Full Size Metal Bed House Bed Frame with Fence and Shelves, White</t>
  </si>
  <si>
    <t xml:space="preserve">Full Size Metal Bed House Bed Frame with Fence and Shelves, Black</t>
  </si>
  <si>
    <t xml:space="preserve">Twin Size Metal Bed House Bed Frame with Fence and Shelves, Pink</t>
  </si>
  <si>
    <t xml:space="preserve">Twin Size Metal Bed House Bed Frame with Fence and Shelves, White</t>
  </si>
  <si>
    <t xml:space="preserve">Twin Size Metal Bed House Bed Frame with Fence and Shelves, Black</t>
  </si>
  <si>
    <t xml:space="preserve">Full Size Upholstered Rainbow Design Bed, Velvet Princess Platform Bed with Storage Drawer, No Box-spring Needed,Colorful&amp;Pink</t>
  </si>
  <si>
    <t xml:space="preserve">Twin Size Upholstered Rainbow Design Bed, Velvet Princess Platform Bed with Storage Drawer, No Box-spring Needed,Colorful&amp;Pink</t>
  </si>
  <si>
    <t xml:space="preserve">30" Bathroom Vanity with Sink Vintage Style, Multi-functional Storage Space, Door Shelf, Soft-closing Door, Grey</t>
  </si>
  <si>
    <t xml:space="preserve">30" Bathroom Vanity with Sink Vintage Style, Multi-functional Storage Space, Door Shelf, Soft-closing Door, White</t>
  </si>
  <si>
    <t xml:space="preserve">Twin Bed Frame, Storage Headboard with Charging Station, Solid and Stable, Noise Free, No Box Spring Needed, Easy Assembly</t>
  </si>
  <si>
    <t xml:space="preserve">Twin Size Floor bed, integral construction with super high security barrier, door, children's floor bed frame, Montessori wooden children's floor bed,Natural Wood(Patented model)</t>
  </si>
  <si>
    <t xml:space="preserve">Queen Size Wood Platform Bed with Gourd Shaped Headboard,Retro Style Platform Bed with Wooden Slat Support,Walnut</t>
  </si>
  <si>
    <t xml:space="preserve">3 in 1 Vanity Desk With mirror and light ,Small makeup vanity set with charging station, With 2 drawers and open storage space, with upholstered stool, Compact Dressing Table Writing Desk for Small Sp</t>
  </si>
  <si>
    <t xml:space="preserve">W1321</t>
  </si>
  <si>
    <t xml:space="preserve">Dasenwood</t>
  </si>
  <si>
    <t xml:space="preserve">Queen Size Wood Platform Bed with Gourd Shaped Headboard,Retro Style Platform Bed with Wooden Slat Support,White</t>
  </si>
  <si>
    <t xml:space="preserve">Small Space Vanity Table Set with 3 Adjustable Lighted Mirror and Storage Chair, Makeup Vanity Table for Small Space, White Dressing Table with Fold-up Panel for Bedroom</t>
  </si>
  <si>
    <t xml:space="preserve">Vanity Desk with Dimmable LED Light with 10 Drawers, Makeup Table with Flip Up Mirror for Space-saving,Large Storage Vanity Table Set with Stool and Drawers, White+Walnut Finish</t>
  </si>
  <si>
    <t xml:space="preserve">39" Makeup Vanity Table with Mirror Touch Screen Lighted Mirror, Dressing Table with Drawer for Bedroom, White</t>
  </si>
  <si>
    <t xml:space="preserve">40" Modern Vanity Table Set with Mirror Touch Screen Lighted Mirror, Dressing Table and Cushioned Stool Set with 2 Large Drawers, White</t>
  </si>
  <si>
    <t xml:space="preserve">Makeup Vanity Desk with 3 Adjustable Lighted Mirror with solid wood table feet , Dressing Table Set with 4 drawers and 3 open shelves  for Small space Bedroom</t>
  </si>
  <si>
    <t xml:space="preserve">DL000587AAG-1</t>
  </si>
  <si>
    <t xml:space="preserve">Twin Size Upholstered Velvet Tufted Daybed with Trundle, Green</t>
  </si>
  <si>
    <t xml:space="preserve">N701P195566D</t>
  </si>
  <si>
    <t xml:space="preserve">Rustic Farmhouse Style Three-Drawer Solid Pine Wood Nightstand with Cup Pulls and Integrated Charge Station</t>
  </si>
  <si>
    <t xml:space="preserve">DL000587AAH-1</t>
  </si>
  <si>
    <t xml:space="preserve">Twin Size Upholstered Velvet Tufted Daybed with Trundle, Pink</t>
  </si>
  <si>
    <t xml:space="preserve">W2580S00005</t>
  </si>
  <si>
    <t xml:space="preserve">Quad Bunk Bed for 4 Kids, Heavy Duty Metal Twin Bunk Bed Frame, Detachable Triple Bunk Bed, Can Be Divided Into 3 Twin Beds, Black(Expect arrive date 2024/12/28)</t>
  </si>
  <si>
    <t xml:space="preserve">Full XL over Queen Metal Bunk Bed, Industrial Detachable Bunkbeds with Safety Guard Rails for Teens, Black(Expect Arrival date 2024/12/23)</t>
  </si>
  <si>
    <t xml:space="preserve">W2580S00006</t>
  </si>
  <si>
    <t xml:space="preserve">Queen over Queen Metal Bunk Bed, Industrial Detachable Bunkbeds with Safety Guard Rails for Teens, Black (Expect arrive date 2024/12/23)</t>
  </si>
  <si>
    <t xml:space="preserve">W2580P233252</t>
  </si>
  <si>
    <t xml:space="preserve">Twin XL over Twin XL Metal Bunk Bed, Industrial Detachable Bunkbeds with Safety Guard Rails for Teens, Black (Expect arrival date 2024/12/28)</t>
  </si>
  <si>
    <t xml:space="preserve">PP307713AAK</t>
  </si>
  <si>
    <t xml:space="preserve">Kids Slide Playset Structure 9 in 1, Freestanding Castle Climbing Crawling Playhouse with Slide, Arch Tunnel, Ring Toss, Realistic Bus Model and Basketball Hoop, Toy Storage Organizer for Toddlers</t>
  </si>
  <si>
    <t xml:space="preserve">PP307713AAD</t>
  </si>
  <si>
    <t xml:space="preserve">W2225P152515</t>
  </si>
  <si>
    <t xml:space="preserve">Folding Kids Table and Chair Set for Garden, Backyard, Green</t>
  </si>
  <si>
    <t xml:space="preserve">W2225</t>
  </si>
  <si>
    <t xml:space="preserve">AOSOM BUSINESS</t>
  </si>
  <si>
    <t xml:space="preserve">MS299246AAB</t>
  </si>
  <si>
    <t xml:space="preserve">2 in 1 Under Desk Electric Treadmill 2.5HP, Remote Control, Display, Walking Jogging Running Machine Fitness Equipment for Home Gym Office</t>
  </si>
  <si>
    <t xml:space="preserve">MS299246AAE</t>
  </si>
  <si>
    <t xml:space="preserve">MS299246AAF</t>
  </si>
  <si>
    <t xml:space="preserve">W2279P175674</t>
  </si>
  <si>
    <t xml:space="preserve">6 Drawers Dresser for Bedroom, Farmhouse Barn Chest of Drawers, Modern Storage Organizer Dresser for Bedroom, Hallway, Living Room (Natural)</t>
  </si>
  <si>
    <t xml:space="preserve">W2279</t>
  </si>
  <si>
    <t xml:space="preserve">WD furniture</t>
  </si>
  <si>
    <t xml:space="preserve">W2279P151621</t>
  </si>
  <si>
    <t xml:space="preserve">Wood LED Nightstand, Smart Nightstand Multifunctional Wireless Charging Station and LED Lights with USB, Wireless Charging Port and Bluetooth Speaker Side Table (Wood Color)</t>
  </si>
  <si>
    <t xml:space="preserve">WF324290AAK</t>
  </si>
  <si>
    <t xml:space="preserve">BS324289AAK Box2</t>
  </si>
  <si>
    <t xml:space="preserve">WF324289AAK</t>
  </si>
  <si>
    <t xml:space="preserve">BS324289AAK Box1</t>
  </si>
  <si>
    <t xml:space="preserve">Full Size Captain Bed with Storage Bookcase Headboard,Captain bed with Trundle and Three Storage Drawers for Kids Teens Dorm Bedroom Multipurpose Guest Room or Home, White</t>
  </si>
  <si>
    <t xml:space="preserve">WF324290AAD</t>
  </si>
  <si>
    <t xml:space="preserve">BS324289AAD Box2</t>
  </si>
  <si>
    <t xml:space="preserve">WF324289AAD</t>
  </si>
  <si>
    <t xml:space="preserve">BS324289AAD Box1</t>
  </si>
  <si>
    <t xml:space="preserve">Full Size Captain Bed with Storage Bookcase Headboard,Captain bed with Trundle and Three Storage Drawers for Kids Teens Dorm Bedroom Multipurpose Guest Room or Home, Walnut</t>
  </si>
  <si>
    <t xml:space="preserve">Side table with two real rattan drawers, solid wood table legs,can be used in the dining room, living room,bedroom,entrance,natural</t>
  </si>
  <si>
    <t xml:space="preserve">W2629</t>
  </si>
  <si>
    <t xml:space="preserve">Casadear</t>
  </si>
  <si>
    <t xml:space="preserve">Side table with two real rattan drawers, solid wood table legs,can be used in the dining room, living room,bedroom,entrance,black</t>
  </si>
  <si>
    <t xml:space="preserve">Oak Color Faux Rattan Barn Door Wine Cabinet with Wine Rack and Wine Glass Rack, Double Door Design with Removable Shelves, Rustic Wood Storage Cabinet</t>
  </si>
  <si>
    <t xml:space="preserve">W2702</t>
  </si>
  <si>
    <t xml:space="preserve">Tianchuang Space</t>
  </si>
  <si>
    <t xml:space="preserve">65-Inch Rustic Oak Color Faux Rattan Sideboard, Barn Door Rustic Style Sideboard, Living Room, Entryway, Bedroom, Dining Room Four Door Storage Cabinet</t>
  </si>
  <si>
    <t xml:space="preserve">65-Inch Slate Gray Faux Rattan Sideboard with Barn Doors Rustic Sideboard, 4-Door Storage for Living Room, Entryway, Bedroom, Dining Room</t>
  </si>
  <si>
    <t xml:space="preserve">76-Inch Tall Rustic Oak Color Farmhouse Kitchen Faux Rattan Wine Cabinet, Kitchen Bar Cabinet with Square Compartments , Large Wooden Faux Rattan Storage Cabinet with Barn Doors and Microwave Shelves</t>
  </si>
  <si>
    <t xml:space="preserve">76 Inch Tall Farmhouse Kitchen Faux Rattan Wine Cabinet, Kitchen Bar Cabinet with Square Compartments and Shelves, Large Wooden Faux Rattan Storage Cabinet with Barn Doors and Microwave Shelves</t>
  </si>
  <si>
    <t xml:space="preserve">White Faux Rattan Barn Door Wine Cabinet with Wine Rack and Wine Glass Rack, Double Door Design with Removable Shelves, Rustic Wood Storage Cabinet</t>
  </si>
  <si>
    <t xml:space="preserve">Single Sofa Chair Foldable Single Sofa Bed with Pillow,Portable Foldable Sofa Bed,Leisure Sofa Chair,Easy to Store,Made of Breathable and Wearable Linen</t>
  </si>
  <si>
    <t xml:space="preserve">W2113</t>
  </si>
  <si>
    <t xml:space="preserve">HaoDian  Furniture</t>
  </si>
  <si>
    <t xml:space="preserve">Single Sofa Chair Foldable Single Sofa Bed with Pillow,Portable Foldable Sofa Bed,Leisure Sofa Chair,Easy to Store,Made of Breathable and Wearable Linen Cream white</t>
  </si>
  <si>
    <t xml:space="preserve">Single Sofa Chair Foldable Single Sofa Bed with Pillow,Portable Foldable Sofa Bed,Leisure Sofa Chair,Easy to Store,Made of Breathable and Wearable Linen,Dark Grey</t>
  </si>
  <si>
    <t xml:space="preserve">Modern Sherpa Upholstered Accent Chair,  Comfortable Living Room Armchair, Lounge chair for Bedroom, and Office – Stylish and Ergonomic Design</t>
  </si>
  <si>
    <t xml:space="preserve">W1765</t>
  </si>
  <si>
    <t xml:space="preserve">Modasi</t>
  </si>
  <si>
    <t xml:space="preserve">Modern Sherpa Upholstered Accent Chair, Sturdy &amp; Ergonomic Living Room Armchair, Comfy Lounge Chair for Bedroom, Office, Reading, Small Space, Stylish Sherpa Fleece Accent Arm Chair with High Back, 30</t>
  </si>
  <si>
    <t xml:space="preserve">Modern Bouclé Upholstered Accent Chair, Ergonomic Curved Armchair, Cloud-Soft Lounge Chair for Living Room, Bedroom &amp; Office, Stylish Single Sofa Chair with Sturdy Frame, Easy Assembly</t>
  </si>
  <si>
    <t xml:space="preserve">Sofa bed chair 3 in 1 convertible, recliner, single recliner, suitable for small Spaces with adjustable back black creamy white</t>
  </si>
  <si>
    <t xml:space="preserve">W2564</t>
  </si>
  <si>
    <t xml:space="preserve">FM  HOME</t>
  </si>
  <si>
    <t xml:space="preserve">Sofa bed chair 3 in 1 convertible, recliner, single recliner, suitable for small Spaces with adjustable back black  dark grey</t>
  </si>
  <si>
    <t xml:space="preserve">Sofa bed chair 3 in 1 convertible, recliner, single recliner, suitable for small Spaces with adjustable back black</t>
  </si>
  <si>
    <t xml:space="preserve">Pure Solid Wood Bedside Cabinet Modern Simple Nightstands North America Oak Bedside Cabinet Nordic Bedroom Solid Oak Storage Cabinet 0.4m</t>
  </si>
  <si>
    <t xml:space="preserve">W1283</t>
  </si>
  <si>
    <t xml:space="preserve">YESWOOD Furniture Store</t>
  </si>
  <si>
    <t xml:space="preserve">Nightstand Set of 2, 2 Drawer Dresser for Bedroom, Small Dresser with 2 Drawers and two open storage shelf, Bedside Furniture, Night Stand, End Table with rattan Design, Natural Color</t>
  </si>
  <si>
    <t xml:space="preserve">W1673</t>
  </si>
  <si>
    <t xml:space="preserve">GOLDEN WALNUT</t>
  </si>
  <si>
    <t xml:space="preserve">Futon Chair Bed Convertible Chair 3-in-1 Pull Out Sleeper Chair Beds with USB Ports,Wear-resistant and Anti-scratch,  Armchair Bed Sleeper for Living Room (Dark Grey Scratch Cloth)</t>
  </si>
  <si>
    <t xml:space="preserve">W1829</t>
  </si>
  <si>
    <t xml:space="preserve">SOFSIT Furniture</t>
  </si>
  <si>
    <t xml:space="preserve">Futon Chair Bed Convertible Chair 3-in-1 Pull Out Sleeper Chair Beds with USB Ports,Wear-resistant and Anti-scratch,  Armchair Bed Sleeper for Living Room (White Leather)</t>
  </si>
  <si>
    <t xml:space="preserve">Futon Chair Bed Convertible Chair 3-in-1 Pull Out Sleeper Chair Beds with USB Ports, Wear-resistant and Anti-scratch, Armchair Bed Sleeper for Living Room (Green Leather)</t>
  </si>
  <si>
    <t xml:space="preserve">Futon Chair Bed Convertible Chair 3-in-1 Pull Out Sleeper Chair Beds with USB Ports, Wear-resistant and Anti-scratch, Armchair Bed Sleeper for Living Room (Black Leather)</t>
  </si>
  <si>
    <t xml:space="preserve">Futon Chair Bed Convertible Chair 3-in-1 Pull Out Sleeper Chair Beds with USB Ports,Wear-resistant and Anti-scratch,  Armchair Bed Sleeper for Living Room (Light Grey Scratch Cloth)</t>
  </si>
  <si>
    <t xml:space="preserve">Futon Chair Bed Convertible Chair 3-in-1 Pull Out Sleeper Chair Beds with USB Ports,Wear-resistant and Anti-scratch,  Armchair Bed Sleeper for Living Room (Orange Leather)</t>
  </si>
  <si>
    <t xml:space="preserve">Futon Chair Bed Convertible Chair 3-in-1 Pull Out Sleeper Chair Beds with USB Ports,Wear-resistant and Anti-scratch,  Armchair Bed Sleeper for Living Room (Green Scratch Cloth)</t>
  </si>
  <si>
    <t xml:space="preserve">Chaise Lounge Indoor with Storage, Modern Nailhead-Trimmed Tufted Lounge Chair, Upholstered Chaise Lounges Couch with Pillow for Living Room, Bedroom, Office, Beige, Left Armrest</t>
  </si>
  <si>
    <t xml:space="preserve">T2694</t>
  </si>
  <si>
    <t xml:space="preserve">Xichen Indoor Furniture Co., Ltd</t>
  </si>
  <si>
    <t xml:space="preserve">Chaise Lounge Indoor with Storage, Modern Nailhead-Trimmed Tufted Lounge Chair, Upholstered Chaise Lounges Couch with Pillow for Living Room, Bedroom, Office, Light Grey, Left Armrest</t>
  </si>
  <si>
    <t xml:space="preserve">LED Farmhouse Style TV Stand for 65/70/75 inch TV with Outlet, Tall Body Media Entertainment Center Console, Adjustable Storage Shelves and Glass Door Cabinet</t>
  </si>
  <si>
    <t xml:space="preserve">W2393</t>
  </si>
  <si>
    <t xml:space="preserve">Jiacheng Intelligent Technology Co.</t>
  </si>
  <si>
    <t xml:space="preserve">Farmhouse TV stand for 65/70/75-inch TVs with outlets, featuring a modern entertainment center design with a sliding barn door</t>
  </si>
  <si>
    <t xml:space="preserve">Coffee Table Farmhouse Coffee Table with Storage Rustic Wood Cocktail Table,Square Coffee Table for Living Meeting Room with Half Open Storage Compartment,walnut &amp; ivory</t>
  </si>
  <si>
    <t xml:space="preserve">W68034327</t>
  </si>
  <si>
    <t xml:space="preserve">Chaise Lounge with Scroll Arms</t>
  </si>
  <si>
    <t xml:space="preserve">W680</t>
  </si>
  <si>
    <t xml:space="preserve">Chairone  House</t>
  </si>
  <si>
    <t xml:space="preserve">W56141239</t>
  </si>
  <si>
    <t xml:space="preserve">Accent Chair with Ottoman, Living Room Chair and Ottoman Set, Comfy Side Armchair for Bedroom, Creative Splicing Cloth Surface</t>
  </si>
  <si>
    <t xml:space="preserve">W561</t>
  </si>
  <si>
    <t xml:space="preserve">MerrySmartHome</t>
  </si>
  <si>
    <t xml:space="preserve">W56141241</t>
  </si>
  <si>
    <t xml:space="preserve">W561P147100</t>
  </si>
  <si>
    <t xml:space="preserve">W1903P172833</t>
  </si>
  <si>
    <t xml:space="preserve">Double Clothing Garment Rack with Shelves Capacity 800lbs Clothing Racks on Wheels Rolling Clothes Rack for Hanging Clothes Heavy Duty Portable Collapsible Commercial Garment Rack</t>
  </si>
  <si>
    <t xml:space="preserve">W68056676</t>
  </si>
  <si>
    <t xml:space="preserve">W68034301</t>
  </si>
  <si>
    <t xml:space="preserve">Chaise Lounge with Scroll Arm</t>
  </si>
  <si>
    <t xml:space="preserve">W3016P233625</t>
  </si>
  <si>
    <t xml:space="preserve">Outdoor Propane Fire Pit Table,Compact Streamlined modern 24-inch,Round Graphite Base with waterproof cover,Free Lava Rocks</t>
  </si>
  <si>
    <t xml:space="preserve">W3016</t>
  </si>
  <si>
    <t xml:space="preserve">CAuro Outdoor Heating</t>
  </si>
  <si>
    <t xml:space="preserve">WF323501AAK</t>
  </si>
  <si>
    <t xml:space="preserve">44"-85" White L Shaped Desk with Drawers, 360 Rotating L Shape Computer Desk with Storage Cabinet, Corner Home Office Desk Computer Table</t>
  </si>
  <si>
    <t xml:space="preserve">N756</t>
  </si>
  <si>
    <t xml:space="preserve">Memory Valley</t>
  </si>
  <si>
    <t xml:space="preserve">W2358P174848</t>
  </si>
  <si>
    <t xml:space="preserve">Armless-Office Desk Chair with Wheels: PU Leather Cross Legged Wide Chair,Comfortable Adjustable Swivel Computer Task Chairs for Home,Office,Make Up,Small Space,Bed Room</t>
  </si>
  <si>
    <t xml:space="preserve">W2358</t>
  </si>
  <si>
    <t xml:space="preserve">LUCKY SMART FURNITURE</t>
  </si>
  <si>
    <t xml:space="preserve">W2358P174842</t>
  </si>
  <si>
    <t xml:space="preserve">W2358P174809</t>
  </si>
  <si>
    <t xml:space="preserve">U_STYLE Modular Entryway Console Table with Rectangular Exterior and Curved Interior Design for Customizable Arrangements,Suitable for Study,Entrance and Living Room</t>
  </si>
  <si>
    <t xml:space="preserve">W2735P186332</t>
  </si>
  <si>
    <t xml:space="preserve">Heavy Duty Metal Modern Sideboard Buffet Cabinet with Storage Premium Steel Storage Cabinet ,Adjustable Feet,Glass Doors,Large Capacity Organizer For Living Room,Bed Room,Dining Room</t>
  </si>
  <si>
    <t xml:space="preserve">W2735</t>
  </si>
  <si>
    <t xml:space="preserve">MAKEACE HOME FURNITURE</t>
  </si>
  <si>
    <t xml:space="preserve">King Bed Frame with Storage, Platform Bed King Size with LED Lights and Charging Station, Dark gray velvet Headboard with Bookcase Shelves, No Box Spring Needed, Noise Free</t>
  </si>
  <si>
    <t xml:space="preserve">Queen Bed Frame with Storage, Platform Bed Queen Size with LED Lights and Charging Station, Dark gray velvet Headboard with Bookcase Shelves, No Box Spring Needed, Noise Free</t>
  </si>
  <si>
    <t xml:space="preserve">Bunk Bed Twin Over Twin Size with Ladder and high Guardrail, Able to Split, Metal Bunk Bed, Storage Space, Noise Free,White</t>
  </si>
  <si>
    <t xml:space="preserve">Bunk Bed Twin Over Twin Size with Ladder and high Guardrail, Able to Split, Metal Bunk Bed, Storage Space, Noise Free, Black</t>
  </si>
  <si>
    <t xml:space="preserve">Queen Size Elegant Design Wood Platform Bed Frame,Retro Style Platform Bed with Wooden Slat Support, Gray</t>
  </si>
  <si>
    <t xml:space="preserve">Queen Size Elegant Design Wood Platform Bed Frame,Retro Style Platform Bed with Wooden Slat Support,White</t>
  </si>
  <si>
    <t xml:space="preserve">Full Size Daybed with Trundle Upholstered Tufted Sofa Bed, Sofa Bed Frame with Comfortable Backrest and Armrests, Velvet, Black(79.5''x58''x25'')</t>
  </si>
  <si>
    <t xml:space="preserve">Full Size Daybed with Trundle Upholstered Tufted Sofa Bed, Sofa Bed Frame with Comfortable Backrest and Armrests, Velvet, Grey(79.5''x58''x25'')</t>
  </si>
  <si>
    <t xml:space="preserve">Full Size Upholstered Tufted Bed Frame with Two Drawers, Sofa Bed Frame with Comfortable Backrest and Armrests, Velvet, Black(79.5''x58''x25'')</t>
  </si>
  <si>
    <t xml:space="preserve">Full Size Upholstered Tufted Bed Frame with Two Drawers, Sofa Bed Frame with Comfortable Backrest and Armrests, Velvet, Grey(79.5''x58''x25'')</t>
  </si>
  <si>
    <t xml:space="preserve">King Size Metal Platform Bed Frame with Wooden Headboard and with Footboard USB,Charging Station,2 Drawers,storage, LED Lights, No Box Spring Needed, Easy Assemble</t>
  </si>
  <si>
    <t xml:space="preserve">Queen Size Metal Platform Bed Frame with Wooden Headboard and with Footboard USB,Charging Station,2 Drawers,storage, LED Lights, No Box Spring Needed, Easy Assemble</t>
  </si>
  <si>
    <t xml:space="preserve">Full Size Metal Platform Bed Frame with Wooden Headboard and with Footboard USB,Charging Station,2 Drawers,storage, LED Lights, No Box Spring Needed, Easy Assemble</t>
  </si>
  <si>
    <t xml:space="preserve">Rattan Shoe Cabinet with Adjustable Shelves, 5 Tier Shoe Storage Cabinet with Doors &amp; Bottom Cubby, Wooden Shoes Rack Organizer for Entryway, Natural</t>
  </si>
  <si>
    <t xml:space="preserve">GX004001AAK</t>
  </si>
  <si>
    <t xml:space="preserve">GX004002AAK</t>
  </si>
  <si>
    <t xml:space="preserve">Modern minimalist storage cabinet, rattan shoe cabinet, bed top cabinet. Beautiful shape, suitable for corridors and living rooms.</t>
  </si>
  <si>
    <t xml:space="preserve">Queen Size Metal Platform Bed with Underneath Storage, White</t>
  </si>
  <si>
    <t xml:space="preserve">Queen Size Metal Platform Bed with Underneath Storage, Black</t>
  </si>
  <si>
    <t xml:space="preserve">Twin size Upholstered Platform Bed with Storage and Drawers, Gray</t>
  </si>
  <si>
    <t xml:space="preserve">Twin Upholstered Bed with Storage and Twin Trundle, USB Charging Ports, French Velvet, Beige</t>
  </si>
  <si>
    <t xml:space="preserve">Twin size Upholstered Platform Bed with Storage and Drawers, Beige</t>
  </si>
  <si>
    <t xml:space="preserve">Twin Upholstered Bed with Storage and Twin Trundle, USB Charging Ports, French Velvet, Gray</t>
  </si>
  <si>
    <t xml:space="preserve">Twin size L-Shaped Upholstered Platform Bed with Storage and Drawers, Gray</t>
  </si>
  <si>
    <t xml:space="preserve">Twin size L-Shaped Upholstered Platform Bed with Storage and Drawers, Beige</t>
  </si>
  <si>
    <t xml:space="preserve">Full Over Full with trundle Metal Bunk Bed , No Box Spring Needed, Easy Assemble</t>
  </si>
  <si>
    <t xml:space="preserve">Full Over Full Metal Bunk Bed , No Box Spring Needed, Easy Assemble</t>
  </si>
  <si>
    <t xml:space="preserve">Queen Size Bed Frame Upholstered Platform Bed Frame with Storage Drawers, USB Ports, LED Lights, Upholstered Wingback Headboard, Rustic Brown</t>
  </si>
  <si>
    <t xml:space="preserve">Twin Size Bed Frame Upholstered Platform Bed Frame with Storage Drawers, USB Ports, LED Lights, Upholstered Wingback Headboard, Rustic Brown</t>
  </si>
  <si>
    <t xml:space="preserve">Farmhouse Style Queen Size Cabinet Murphy Bed with Charging Station and Large Storage Drawer, Geometric Veneer Foldable Murphy Bed for Home Office, Living Room, Brown</t>
  </si>
  <si>
    <t xml:space="preserve">Farmhouse Style Full Size Cabinet Murphy Bed with Charging Station and Large Storage Drawer, Geometric Veneer Foldable Murphy Bed for Home Office, Living Room, Brown</t>
  </si>
  <si>
    <t xml:space="preserve">ST000132AAN</t>
  </si>
  <si>
    <t xml:space="preserve">TREXM 5-piece Rustic Charm Round Dining Set with 3 Upholstered Chairs and Curved Bench for Dining Room, Kitchen and Living room (Natural)</t>
  </si>
  <si>
    <t xml:space="preserve">ST000132AAE</t>
  </si>
  <si>
    <t xml:space="preserve">TREXM 5-piece Rustic Charm Round Dining Set with 3 Upholstered Chairs and Curved Bench for Dining Room, Kitchen and Living room (Gray)</t>
  </si>
  <si>
    <t xml:space="preserve">TREXM 5-piece Dining Set, Retro Simple Round Table and 4 Chairs with X-shaped Backrest for Kitchen, Dining Room and Living Room (Natural)</t>
  </si>
  <si>
    <t xml:space="preserve">TREXM 5-piece Dining Set, Retro Simple Round Table and 4 Chairs with X-shaped Backrest for Kitchen, Dining Room and Living Room (Espresso)</t>
  </si>
  <si>
    <t xml:space="preserve">Powered Traditional End Table with Charging Station, Narrow Side Table with USB Ports and Outlets, Nightstand with Storage, Bedside Tables with Wheels for Living Room, Bedroom,Red Walnut</t>
  </si>
  <si>
    <t xml:space="preserve">W1693</t>
  </si>
  <si>
    <t xml:space="preserve">Anhui Zhuoyao Import and Export Co. LTD</t>
  </si>
  <si>
    <t xml:space="preserve">Corner Curio Cabinet with 4 Adjustable Tempered Glass Shelves and Lighting System, Solid Wood Legs,Acrylic Mirrored Back Panel(E26 light bulb not included)</t>
  </si>
  <si>
    <t xml:space="preserve">WF323502AAK</t>
  </si>
  <si>
    <t xml:space="preserve">41"-79" LED L-Shaped Modern Farmhouse Sideboard Buffet Cabinet, Wood Buffet Storage Cabinet with Drawers &amp; Shelves, Large Coffee Bar Cabinet with Storage, Microwave Stand for Kitchen, Dining Room</t>
  </si>
  <si>
    <t xml:space="preserve">WF320357AAK</t>
  </si>
  <si>
    <t xml:space="preserve">70" Kitchen Pantry Storage Cabinet Rustic Buffet Cabinet, Kitchen Hutch Cabinet with LED Outlets Food Pantry Cabinet with Doors and Shelves Wine Rack for Dining Room, Antique White</t>
  </si>
  <si>
    <t xml:space="preserve">WF324280AAK</t>
  </si>
  <si>
    <t xml:space="preserve">BS324279AAK Box2</t>
  </si>
  <si>
    <t xml:space="preserve">WF324280AAD</t>
  </si>
  <si>
    <t xml:space="preserve">BS324279AAD  B</t>
  </si>
  <si>
    <t xml:space="preserve">WF324279AAD</t>
  </si>
  <si>
    <t xml:space="preserve">BS324279AAD  Box1</t>
  </si>
  <si>
    <t xml:space="preserve">WF324279AAK</t>
  </si>
  <si>
    <t xml:space="preserve">BS324279AAK  Box1</t>
  </si>
  <si>
    <t xml:space="preserve">Twin Size Captain Bed with Storage Bookcase Headboard,Captain bed with Trundle and Three Storage Drawers for Kids Teens Dorm Bedroom Multipurpose Guest Room or Home, Walnut</t>
  </si>
  <si>
    <t xml:space="preserve">Twin Size Captain Bed with Storage Bookcase Headboard,Captain bed with Trundle and Three Storage Drawers for Kids Teens Dorm Bedroom Multipurpose Guest Room or Home, White</t>
  </si>
  <si>
    <t xml:space="preserve">ON-TREND Farmhouse TV Stand with Tempered Glass Doors for TVs Up to 70", Versatile Sideboard with Adjustable Shelves, Elegant Buffet Cabinet with 5 Solid Wood Gourd-Shaped Legs for Living Room, Black</t>
  </si>
  <si>
    <t xml:space="preserve">ON-TREND Farmhouse TV Stand with Tempered Glass Doors for TVs Up to 70", Versatile Sideboard with Adjustable Shelves, Elegant Buffet Cabinet with 5 Solid Wood Gourd-Shaped Legs for Living Room, White</t>
  </si>
  <si>
    <t xml:space="preserve">ON-TREND Farmhouse Storage Cabinet with 4 Solid Wood Gourd-Shaped Legs, Modern Kitchen Pantry Cabinet with Adjustable Shelves, 5 Tier Bookshelf with Drawer for Living Room, Black</t>
  </si>
  <si>
    <t xml:space="preserve">W2336P167501</t>
  </si>
  <si>
    <t xml:space="preserve">Full Size Bed Frame with Wood Headboard, Metal Frame with Strong Slats, Noise Free,No Box Spring Needed-Brown.</t>
  </si>
  <si>
    <t xml:space="preserve">W2336</t>
  </si>
  <si>
    <t xml:space="preserve">Vinnas</t>
  </si>
  <si>
    <t xml:space="preserve">W2336P167500</t>
  </si>
  <si>
    <t xml:space="preserve">Twin Size Bed Frame with Wood Headboard, Metal Frame with Strong Slats, Noise Free,No Box Spring Needed-Brown</t>
  </si>
  <si>
    <t xml:space="preserve">W2336P167504</t>
  </si>
  <si>
    <t xml:space="preserve">Queen Size Bed Frame with Wood Headboard, Metal Frame with Strong Slats, Noise Free,No Box Spring Needed-Brown</t>
  </si>
  <si>
    <t xml:space="preserve">W2336P167498</t>
  </si>
  <si>
    <t xml:space="preserve">Full size Floating Bed Frame,with Remote control LED Lights with APP , Wood Platform-Light Grey</t>
  </si>
  <si>
    <t xml:space="preserve">W2336P167496</t>
  </si>
  <si>
    <t xml:space="preserve">Queen size Floating Bed Frame,with Remote control LED Lights with APP , Wood Platform-Light Grey</t>
  </si>
  <si>
    <t xml:space="preserve">Twin Size Wood Daybed with 2 Storage Drawers ,Wooden Sofa Bed with Handrail for Living Room Bedroom, Light Grey</t>
  </si>
  <si>
    <t xml:space="preserve">Twin Size Wood Daybed with 2 Storage Drawers ,Wooden Sofa Bed with Handrail for Living Room Bedroom, White</t>
  </si>
  <si>
    <t xml:space="preserve">ON-TREND Farmhouse Storage Cabinet with 4 Solid Wood Gourd-Shaped Legs, Modern Kitchen Pantry Cabinet with Adjustable Shelves, 5 Tier Bookshelf with Drawer for Living Room, White</t>
  </si>
  <si>
    <t xml:space="preserve">Stylish High Headboard Bed, 54 "High Headboard, High Quality, Comfortable High  Back Design Ideal for Reading or Relaxing, Queen Size, White</t>
  </si>
  <si>
    <t xml:space="preserve">Stylish High Headboard Bed, 54 "High Headboard, High Quality, Comfortable High  Back Design Ideal for Reading or Relaxing, King Size, White</t>
  </si>
  <si>
    <t xml:space="preserve">Stylish High Headboard Bed, 54 "High Headboard, High Quality, Comfortable High  Back Design Ideal for Reading or Relaxing, King Size, Beige</t>
  </si>
  <si>
    <t xml:space="preserve">Stylish High Headboard Bed, 54 "High Headboard, High Quality, Comfortable High  Back Design Ideal for Reading or Relaxing, Queen Size, Beige</t>
  </si>
  <si>
    <t xml:space="preserve">BS701P188662G</t>
  </si>
  <si>
    <t xml:space="preserve">Modern Chenille Oversized Armchair, Chair and a Half, Single Sofa for Bedroom, Living Room,44.5" Wide, Grey</t>
  </si>
  <si>
    <t xml:space="preserve">50" Wide Modern Oversized Armchair with Ottoman Stool, Single Sofa with Lumbar Support, Accent Chair, Reading Chair for Bedroom, Living Room, Dark Grey</t>
  </si>
  <si>
    <t xml:space="preserve">N820S00023D</t>
  </si>
  <si>
    <t xml:space="preserve">6-Doors Wooden Wardrobe Storage for Bedroom,with 2 Drawers Inside,Black+Nature</t>
  </si>
  <si>
    <t xml:space="preserve">N820P196888K</t>
  </si>
  <si>
    <t xml:space="preserve">Wardrobe with 4 Drawers and 3 Shelves,White</t>
  </si>
  <si>
    <t xml:space="preserve">N820P196888P</t>
  </si>
  <si>
    <t xml:space="preserve">Wardrobe with 4 Drawers and 3 Shelves,Espresso</t>
  </si>
  <si>
    <t xml:space="preserve">N820S00023K</t>
  </si>
  <si>
    <t xml:space="preserve">6-Doors Wooden Wardrobe Storage for Bedroom,with 4 Drawers,White+Nature</t>
  </si>
  <si>
    <t xml:space="preserve">N820P196888N</t>
  </si>
  <si>
    <t xml:space="preserve">Wardrobe with 4 Drawers and 3 Shelves,Natural</t>
  </si>
  <si>
    <t xml:space="preserve">Twin Size Wooden Daybed With 3 Drawers, USB Ports and desk , Gray</t>
  </si>
  <si>
    <t xml:space="preserve">N820S00022D</t>
  </si>
  <si>
    <t xml:space="preserve">6-Doors Wooden Wardrobe Storage for Bedroom,Nature</t>
  </si>
  <si>
    <t xml:space="preserve">N820S00021P</t>
  </si>
  <si>
    <t xml:space="preserve">Open Wooden Wardrobe Storage for Bedroom, Brown</t>
  </si>
  <si>
    <t xml:space="preserve">N820S00021K</t>
  </si>
  <si>
    <t xml:space="preserve">Open Wooden Wardrobe Storage for Bedroom, White</t>
  </si>
  <si>
    <t xml:space="preserve">N820S00021E</t>
  </si>
  <si>
    <t xml:space="preserve">Open Wooden Wardrobe Storage for Bedroom, Gray</t>
  </si>
  <si>
    <t xml:space="preserve">N820S00024E</t>
  </si>
  <si>
    <t xml:space="preserve">3-Doors Wooden Rattan Wardrobe Storage for Bedroom,with 2 Drawers,Gray+Nature</t>
  </si>
  <si>
    <t xml:space="preserve">N820S00024M</t>
  </si>
  <si>
    <t xml:space="preserve">3-Doors Wooden Rattan Wardrobe Storage for Bedroom,with 2 Drawers,White+Nature</t>
  </si>
  <si>
    <t xml:space="preserve">N820000010D</t>
  </si>
  <si>
    <t xml:space="preserve">6-Doors Wooden Wardrobe Storage for Bedroom, with Big Drawers, Brown</t>
  </si>
  <si>
    <t xml:space="preserve">Full Size Wooden Daybed With 3 Drawers, USB Ports and desk ,White</t>
  </si>
  <si>
    <t xml:space="preserve">N820000010E</t>
  </si>
  <si>
    <t xml:space="preserve">6-Doors Wooden Wardrobe Storage for Bedroom, with Big Drawers, Gray</t>
  </si>
  <si>
    <t xml:space="preserve">N820000010K</t>
  </si>
  <si>
    <t xml:space="preserve">6-Doors Wooden Wardrobe Storage for Bedroom, with Big Drawers, White</t>
  </si>
  <si>
    <t xml:space="preserve">Full Size Wooden Daybed With 3 Drawers, USB Ports and desk , Gray</t>
  </si>
  <si>
    <t xml:space="preserve">Twin Size Wooden Daybed With 3 Drawers, USB Ports and desk , White</t>
  </si>
  <si>
    <t xml:space="preserve">W1307S00049</t>
  </si>
  <si>
    <t xml:space="preserve">L-shaped computer desk with 2 cabinets and 2 drawers underneath the table, 11 open shelves and a flip-up shelf with storage on the right side, suitable for study, living room and office, Antique Blue</t>
  </si>
  <si>
    <t xml:space="preserve">W1307</t>
  </si>
  <si>
    <t xml:space="preserve">MAGIC MORE</t>
  </si>
  <si>
    <t xml:space="preserve">W1307S00048</t>
  </si>
  <si>
    <t xml:space="preserve">L-shaped computer desk with 2 cabinets and 2 drawers underneath the table, 11 open shelves and a flip-up shelf with storage on the right side, suitable for study, living room and office, Black</t>
  </si>
  <si>
    <t xml:space="preserve">W1307S00047</t>
  </si>
  <si>
    <t xml:space="preserve">L-shaped computer desk with 2 cabinets and 2 drawers underneath the table, 11 open shelves and a flip-up shelf with storage on the right side, suitable for study, living room and office, White</t>
  </si>
  <si>
    <t xml:space="preserve">W1917P169562</t>
  </si>
  <si>
    <t xml:space="preserve">Queen Size Wood Platform Bed Frame,No Box Spring Needed,Strong Wood Slat Support, Easy Assembly</t>
  </si>
  <si>
    <t xml:space="preserve">W1917</t>
  </si>
  <si>
    <t xml:space="preserve">H.S.T</t>
  </si>
  <si>
    <t xml:space="preserve">Modern Chenille Oversized Armchair, Chair and a Half, Single Sofa for Bedroom, Living Room,44.5" Wide, Light Grey</t>
  </si>
  <si>
    <t xml:space="preserve">50" Wide Modern Oversized Armchair with Ottoman Stool,  Single Sofa with Lumbar Support, Accent Chair, Reading Chair for Bedroom, Living Room, Cream</t>
  </si>
  <si>
    <t xml:space="preserve">50" Wide Modern Oversized Armchair with Ottoman Stool, Single Sofa with Lumbar Support, Accent Chair, Reading Chair for Bedroom, Living Room, Light Grey</t>
  </si>
  <si>
    <t xml:space="preserve">BS701P202742E</t>
  </si>
  <si>
    <t xml:space="preserve">Twin Size Linen Fabric Upholstered Platform Bed with Trundle Bed and Soft Padded Adjustable Headboard, No Box Spring Needed, Grey</t>
  </si>
  <si>
    <t xml:space="preserve">BS701P202975E</t>
  </si>
  <si>
    <t xml:space="preserve">67.5" Tall Headboard Upholstered King Size Bed with Handmade Deep Button Tufted, Box Spring Needed, Velvet</t>
  </si>
  <si>
    <t xml:space="preserve">BS701P202970E</t>
  </si>
  <si>
    <t xml:space="preserve">67.5" Tall Headboard Upholstered Queen Size Bed with Handmade Deep Button Tufted, Box Spring Needed, Velvet</t>
  </si>
  <si>
    <t xml:space="preserve">BS701P202730A</t>
  </si>
  <si>
    <t xml:space="preserve">Twin Size Velvet Fabric Upholstered Platform Bed with Trundle Bed and Adjustable Button Tufted Headboard, No Box Spring Needed, Beige</t>
  </si>
  <si>
    <t xml:space="preserve">BS701P202730H</t>
  </si>
  <si>
    <t xml:space="preserve">Twin Size Velvet Fabric Upholstered Platform Bed with Trundle Bed and Adjustable Button Tufted Headboard, No Box Spring Needed, Pink</t>
  </si>
  <si>
    <t xml:space="preserve">Twin Size Metal Loft Bed with LED, Desk and 4 Storage Shelves, Black</t>
  </si>
  <si>
    <t xml:space="preserve">Full Size Metal Loft Bed with LED, Desk and 4 Storage Shelves, Black</t>
  </si>
  <si>
    <t xml:space="preserve">W509P224962</t>
  </si>
  <si>
    <t xml:space="preserve">Farmhouse Makeup Vanity Desk with Sliding Mirror and Lights and Hairdryer holder and charging socket   Multilayer storage Shelves,and 2 drawer and big storage cabinet Rustic Big Vanity Set for Bedroom</t>
  </si>
  <si>
    <t xml:space="preserve">W2181P251034</t>
  </si>
  <si>
    <t xml:space="preserve">Desk With Mirror And Lights, White Makeup Vanity With Adjustable LED Mirror, Small Vanity Table With Charging Station &amp; Storage</t>
  </si>
  <si>
    <t xml:space="preserve">W2181</t>
  </si>
  <si>
    <t xml:space="preserve">W2889P205074</t>
  </si>
  <si>
    <t xml:space="preserve">Twin Metal Loft Bed with L-Shaped Desk, Charging Station Loft Bed Frame Twin Size, Safety Guard &amp; Ladder, No Box Spring Needed, Black</t>
  </si>
  <si>
    <t xml:space="preserve">N710P194893C</t>
  </si>
  <si>
    <t xml:space="preserve">24'' Bathroom Vanity with Ceramic Sink Combo, Modern Freestanding Storage Cabinet  with Silver Handles,  Soft Closing Doors</t>
  </si>
  <si>
    <t xml:space="preserve">W331P206345</t>
  </si>
  <si>
    <t xml:space="preserve">Laundry Cabinet ,with 2 Removable Liner Bags</t>
  </si>
  <si>
    <t xml:space="preserve">N721P205788K</t>
  </si>
  <si>
    <t xml:space="preserve">ON-TREND Farmhouse 4-in-1 Hall Tree with Barn Doors, Movable Bench with 7 Hanging Hooks and Shoe Storage Cabinet, 76.9"H Entryway Coat Rack with 6 Brake Wheels for Hallway, Living Room, White</t>
  </si>
  <si>
    <t xml:space="preserve">N721P205788B</t>
  </si>
  <si>
    <t xml:space="preserve">ON-TREND Farmhouse 4-in-1 Hall Tree with Barn Doors, Movable Bench with 7 Hanging Hooks and Shoe Storage Cabinet, 76.9"H Entryway Coat Rack with 6 Brake Wheels for Hallway, Living Room, Black</t>
  </si>
  <si>
    <t xml:space="preserve">N721P205787K</t>
  </si>
  <si>
    <t xml:space="preserve">ON-TREND Elegant Hall Tree with Sliding Doors, Versatile Coat Rack with 6 Silvery Hooks &amp; Handles, Mudroom Bench Cabinet with Shoe Storage &amp; 44.4"W Cushion for Hallway, Living Room, White, 47.2*78.7</t>
  </si>
  <si>
    <t xml:space="preserve">N721P192814B</t>
  </si>
  <si>
    <t xml:space="preserve">ON-TREND Modern Luxury 4-in-1 Hall Tree with Cushion, Versatile Coat Rack with 8 Gold Hooks and Legs, Entryway Bench with Adjustable Shelves &amp; Fluted Doors for Hallway, Living Room, Black, 23.6"*70.8"</t>
  </si>
  <si>
    <t xml:space="preserve">N721P192814K</t>
  </si>
  <si>
    <t xml:space="preserve">ON-TREND Modern Luxury 4-in-1 Hall Tree with Cushion, Versatile Coat Rack with 8 Gold Hooks and Legs, Entryway Bench with Adjustable Shelves &amp; Fluted Doors for Hallway, Living Room, White, 23.6"*70.8"</t>
  </si>
  <si>
    <t xml:space="preserve">N721P192814E</t>
  </si>
  <si>
    <t xml:space="preserve">ON-TREND Modern Luxury 4-in-1 Hall Tree with Cushion, Versatile Coat Rack with 8 Gold Hooks and Legs, Entryway Bench with Adjustable Shelves &amp; Fluted Doors for Hallway, Living Room, Grey, 23.6"*70.8"</t>
  </si>
  <si>
    <t xml:space="preserve">N721P205787B</t>
  </si>
  <si>
    <t xml:space="preserve">ON-TREND Elegant Hall Tree with Sliding Doors, Versatile Coat Rack with 6 Silvery Hooks &amp; Handles, Mudroom Bench Cabinet with Shoe Storage &amp; 44.4"W Cushion for Hallway, Living Room, Black, 47.2*78.7</t>
  </si>
  <si>
    <t xml:space="preserve">WF531025AAK</t>
  </si>
  <si>
    <t xml:space="preserve">White Full Size Wooden House Bed with Original Wood Colored Frame Twin Size Trundle and Bookshelf Storage Space for Children or Guest Room</t>
  </si>
  <si>
    <t xml:space="preserve">30'' Bathroom Vanity with Ceramic Sink Combo,Solid Wood Frame Bathroom Storage Cabinet, Freestanding Vanity Set with 3 Drawers&amp; Soft Closing Doors</t>
  </si>
  <si>
    <t xml:space="preserve">LP000566AAE-1</t>
  </si>
  <si>
    <t xml:space="preserve">Queen Size Murphy Bed Wall Bed with Shelves, Drawers and LED Lights,Gray</t>
  </si>
  <si>
    <t xml:space="preserve">LP000566AAK-1</t>
  </si>
  <si>
    <t xml:space="preserve">Queen Size Murphy Bed Wall Bed with Shelves, Drawers and LED Lights,White</t>
  </si>
  <si>
    <t xml:space="preserve">LP000923AAE</t>
  </si>
  <si>
    <t xml:space="preserve">Queen Size Murphy Bed with Large Drawers, Gray</t>
  </si>
  <si>
    <t xml:space="preserve">LP000923AAK</t>
  </si>
  <si>
    <t xml:space="preserve">Queen Size Murphy Bed with Large Drawers, White</t>
  </si>
  <si>
    <t xml:space="preserve">LP000922AAE</t>
  </si>
  <si>
    <t xml:space="preserve">Full Size Murphy Bed with Large Drawers, Gray</t>
  </si>
  <si>
    <t xml:space="preserve">LP000922AAK</t>
  </si>
  <si>
    <t xml:space="preserve">Full Size Murphy Bed with Large Drawers, White</t>
  </si>
  <si>
    <t xml:space="preserve">LP000921AAG</t>
  </si>
  <si>
    <t xml:space="preserve">Queen Size Murphy Bed with drawer and a set of Sockets &amp; USB Ports, Modern Design, Golden</t>
  </si>
  <si>
    <t xml:space="preserve">LP000921AAK</t>
  </si>
  <si>
    <t xml:space="preserve">Queen Size Murphy Bed with drawer and a set of Sockets &amp; USB Ports, Modern Design, White</t>
  </si>
  <si>
    <t xml:space="preserve">LP000920AAK</t>
  </si>
  <si>
    <t xml:space="preserve">Full Size Murphy Bed  with drawer and a set of Sockets &amp; USB Ports, Modern Design, White</t>
  </si>
  <si>
    <t xml:space="preserve">LP000920AAG</t>
  </si>
  <si>
    <t xml:space="preserve">Full Size Murphy Bed  with drawer and a set of Sockets &amp; USB Ports, Modern Design, Golden</t>
  </si>
  <si>
    <t xml:space="preserve">LP000876AAE</t>
  </si>
  <si>
    <t xml:space="preserve">Queen Size Murphy Bed Wall Bed with Cabinets,Gray</t>
  </si>
  <si>
    <t xml:space="preserve">LP000876AAK</t>
  </si>
  <si>
    <t xml:space="preserve">Queen Size Murphy Bed Wall Bed with Cabinets,White</t>
  </si>
  <si>
    <t xml:space="preserve">N721P192842B</t>
  </si>
  <si>
    <t xml:space="preserve">ON-TREND High Gloss Storage Cabinet with LED Lights, 67" Tall Pantry Cabinet with Acrylic Door, Modern Bookcase &amp; Display Cabinet with Open Countertop and Tempered Glass Shelves for Living Room, Black</t>
  </si>
  <si>
    <t xml:space="preserve">N710S136004K</t>
  </si>
  <si>
    <t xml:space="preserve">N710S136004E</t>
  </si>
  <si>
    <t xml:space="preserve">N721S000042K</t>
  </si>
  <si>
    <t xml:space="preserve">ON-TREND High Gloss TV Stand with 34.2" Non-heating Electric Fireplace, Modern Entertainment Center with LED Light, Media Console with Tempered Glass Shelves for TVs up to 75", Living Room, White</t>
  </si>
  <si>
    <t xml:space="preserve">N721S000043K</t>
  </si>
  <si>
    <t xml:space="preserve">ON-TREND Modern TV Stand with 34.2" Non-heating Electric Fireplace, High Gloss Entertainment Center with LED Lights, Media Console with Tempered Glass Shelves for TVs up to 75", White</t>
  </si>
  <si>
    <t xml:space="preserve">N710S136004C</t>
  </si>
  <si>
    <t xml:space="preserve">N710P186084K</t>
  </si>
  <si>
    <t xml:space="preserve">36'' Bathroom Vanity without Top Sink, Modern Bathroom Storage Cabinet with 2 Drawers and a Tip-out Drawer, Solid Wood Frame (NOT INCLUDE BASIN SINK)</t>
  </si>
  <si>
    <t xml:space="preserve">N721P205660B</t>
  </si>
  <si>
    <t xml:space="preserve">NEW SKU: N721P313099B</t>
  </si>
  <si>
    <t xml:space="preserve">N721P205660K</t>
  </si>
  <si>
    <t xml:space="preserve">NEW SKU: N721P313099K</t>
  </si>
  <si>
    <t xml:space="preserve">LP000890AAE</t>
  </si>
  <si>
    <t xml:space="preserve">Full Size Murphy Bed Wall Bed with Cushion,Gray</t>
  </si>
  <si>
    <t xml:space="preserve">LP000890AAK</t>
  </si>
  <si>
    <t xml:space="preserve">Full Size Murphy Bed Wall Bed with Cushion,White</t>
  </si>
  <si>
    <t xml:space="preserve">LP000892AAE</t>
  </si>
  <si>
    <t xml:space="preserve">Queen Size Murphy Bed Wall Bed with Sofa,Gray</t>
  </si>
  <si>
    <t xml:space="preserve">LP000892AAK</t>
  </si>
  <si>
    <t xml:space="preserve">Queen Size Murphy Bed Wall Bed with Sofa,White</t>
  </si>
  <si>
    <t xml:space="preserve">N708S00006AAE</t>
  </si>
  <si>
    <t xml:space="preserve">Queen Size Murphy Bed with Large Drawers &amp; USB Ports,Brushed Gray</t>
  </si>
  <si>
    <t xml:space="preserve">N708S00006AAK</t>
  </si>
  <si>
    <t xml:space="preserve">Queen Size Murphy Bed with Large Drawers &amp; USB Ports,Brushed White</t>
  </si>
  <si>
    <t xml:space="preserve">N708S00005AAE</t>
  </si>
  <si>
    <t xml:space="preserve">Full Size Murphy Bed with Large Drawers &amp; USB Ports,Brushed Gray</t>
  </si>
  <si>
    <t xml:space="preserve">N708S00005AAK</t>
  </si>
  <si>
    <t xml:space="preserve">Full Size Murphy Bed with Large Drawers &amp; USB Ports,Brushed White</t>
  </si>
  <si>
    <t xml:space="preserve">SY999505AAK-6</t>
  </si>
  <si>
    <t xml:space="preserve">36" Bathroom Vanity with Sink Combo, One Cabinet and Three Drawers, Solid Wood and MDF Board, White (Old Sku:SY999505AAK)</t>
  </si>
  <si>
    <t xml:space="preserve">SW000122AAB</t>
  </si>
  <si>
    <t xml:space="preserve">SW000103AAK</t>
  </si>
  <si>
    <t xml:space="preserve">SW000103AAE</t>
  </si>
  <si>
    <t xml:space="preserve">SW000103AAB</t>
  </si>
  <si>
    <t xml:space="preserve">SW000142AAB</t>
  </si>
  <si>
    <t xml:space="preserve">36'' Bathroom Vanity with Resin Sink Combo, Solid Wood Frame Bathroom Storage Cabinet, Freestanding Vanity Set with 5 Drawers&amp; Soft Closing Doors (Same as N710S136002B )</t>
  </si>
  <si>
    <t xml:space="preserve">N710S136002B</t>
  </si>
  <si>
    <t xml:space="preserve">36'' Bathroom Vanity with Resin Sink Combo, Solid Wood Frame Bathroom Storage Cabinet, Freestanding Vanity Set with 5 Drawers&amp; Soft Closing Doors (Same as SW000142AAB)</t>
  </si>
  <si>
    <t xml:space="preserve">36'' Bathroom Vanity with Resin Sink Combo, Solid Wood Frame Bathroom Storage Cabinet, Freestanding Vanity Set with 5 Drawers&amp; Soft Closing Doors (Same as N710S136002M)</t>
  </si>
  <si>
    <t xml:space="preserve">N710S136002M</t>
  </si>
  <si>
    <t xml:space="preserve">36'' Bathroom Vanity with Resin Sink Combo, Solid Wood Frame Bathroom Storage Cabinet, Freestanding Vanity Set with 5 Drawers&amp; Soft Closing Doors (Same as SW000142AAM)</t>
  </si>
  <si>
    <t xml:space="preserve">LP000700AAE</t>
  </si>
  <si>
    <t xml:space="preserve">Queen  Size Murphy Bed with USB Ports, Large Drawers and Metal Handles,Gray</t>
  </si>
  <si>
    <t xml:space="preserve">LP000700AAD</t>
  </si>
  <si>
    <t xml:space="preserve">Queen  Size Murphy Bed with USB Ports, Large Drawers and Metal Handles, Antique Grey</t>
  </si>
  <si>
    <t xml:space="preserve">LP000700AAK</t>
  </si>
  <si>
    <t xml:space="preserve">Queen  Size Murphy Bed with USB Ports, Large Drawers and Metal Handles, White</t>
  </si>
  <si>
    <t xml:space="preserve">LP000590AAE</t>
  </si>
  <si>
    <t xml:space="preserve">Queen Size Murphy Bed with USB Port, Little Wardrobes and Drawers, Gray</t>
  </si>
  <si>
    <t xml:space="preserve">LP000590AAK</t>
  </si>
  <si>
    <t xml:space="preserve">Queen Size Murphy Bed with USB Port, Little Wardrobes and Drawers, White</t>
  </si>
  <si>
    <t xml:space="preserve">N710P194419C</t>
  </si>
  <si>
    <t xml:space="preserve">30 Inch Bathroom Vanity with Ceramic Sink, Freestanding Bathroom Vanity Set with Storage Shelf, Storage Cabinet for Bathroom, Solid Wood Frame Bathroom Cabinet, Blue</t>
  </si>
  <si>
    <t xml:space="preserve">N710S236003K</t>
  </si>
  <si>
    <t xml:space="preserve">36'' Wall Mounted Bathroom Vanity with Resin Sink, Floating Bathroom Storage Cabinet with 2 Drawers, Solid Wood Bathroom Cabinet</t>
  </si>
  <si>
    <t xml:space="preserve">N710S236003B</t>
  </si>
  <si>
    <t xml:space="preserve">36'' Bathroom Vanity with Ceramic Sink Combo, Solid Wood Frame Bathroom Storage Cabinet, Freestanding Vanity Set with 2 Drawers&amp; Soft Closing Doors, Black</t>
  </si>
  <si>
    <t xml:space="preserve">N725P186645B</t>
  </si>
  <si>
    <t xml:space="preserve">Bathroom Storage Cabinet, Cabinet with Two Doors and Drawers, Adjustable Shelf, Three-layer Open Shelf, MDF Board, Black</t>
  </si>
  <si>
    <t xml:space="preserve">N721S000038B</t>
  </si>
  <si>
    <t xml:space="preserve">ON-TREND Farmhouse 4-in-1 Hall Tree with Wood Grain Bench and Top, Multifunctional Coat Rack with Black Hooks and Shell Handles, Mudroom Bench with Adjustable Shelves for Hallway, Living Room, Black</t>
  </si>
  <si>
    <t xml:space="preserve">N710P194420B</t>
  </si>
  <si>
    <t xml:space="preserve">30'' Bathroom Vanity with Ceramic Sink Combo, Solid Wood Frame Bathroom Storage Cabinet, Freestanding Vanity Set with 4 Drawers&amp; Soft Closing Doors, Black</t>
  </si>
  <si>
    <t xml:space="preserve">N710P195635F</t>
  </si>
  <si>
    <t xml:space="preserve">Retro Style 30'' Bathroom Vanity with Ceramic Sink Combo, Freestanding Single Vanity with 2 Drawers, Solid Wood Frame Bathroom Storage Cabinet, Green</t>
  </si>
  <si>
    <t xml:space="preserve">LP000400AAK</t>
  </si>
  <si>
    <t xml:space="preserve">Queen Size Murphy Bed Wall Bed with drawer and a set of Sockets &amp; USB Ports, Pulley Structure Design, White</t>
  </si>
  <si>
    <t xml:space="preserve">LP000400AAE</t>
  </si>
  <si>
    <t xml:space="preserve">Queen Size Murphy Bed Wall Bed with drawer and a set of Sockets &amp; USB Ports, Pulley Structure Design, Gray</t>
  </si>
  <si>
    <t xml:space="preserve">N725P183256K</t>
  </si>
  <si>
    <t xml:space="preserve">Tall Storage Cabinet with Three Drawers for Bathroom/Office, White</t>
  </si>
  <si>
    <t xml:space="preserve">LP000399AAE</t>
  </si>
  <si>
    <t xml:space="preserve">Full Size Murphy Bed Wall Bed with drawer and a set of Sockets &amp; USB Ports, Pulley Structure Design, Gray</t>
  </si>
  <si>
    <t xml:space="preserve">LP000399AAK</t>
  </si>
  <si>
    <t xml:space="preserve">Full Size Murphy Bed Wall Bed with drawer and a set of Sockets &amp; USB Ports, Pulley Structure Design, White</t>
  </si>
  <si>
    <t xml:space="preserve">LP006668AAE</t>
  </si>
  <si>
    <t xml:space="preserve">Queen Size Murphy Bed Wall Bed with Top Shelves &amp; USB,Gray</t>
  </si>
  <si>
    <t xml:space="preserve">LP006668AAK</t>
  </si>
  <si>
    <t xml:space="preserve">Queen Size Murphy Bed Wall Bed with Top Shelves &amp; USB,White</t>
  </si>
  <si>
    <t xml:space="preserve">N710P172918M</t>
  </si>
  <si>
    <t xml:space="preserve">36'' Bathroon Vanity without Sink, Modern Freestanding Single Bathroom Cabinet with 6 Drawers &amp; 2 Cabinets, Storage Cabinet for Bathroom, Solid Wood Frame Vanity Set, Blue (NOT INCLUDE SINK)</t>
  </si>
  <si>
    <t xml:space="preserve">SW000118AAC</t>
  </si>
  <si>
    <t xml:space="preserve">30'' Bathroom Vanity with Resin Sink,Solid Wood Frame Bathroom Storage Cabinet with Soft Closing Doors,Retro Style, Blue</t>
  </si>
  <si>
    <t xml:space="preserve">SW000118AAK</t>
  </si>
  <si>
    <t xml:space="preserve">30'' Bathroom Vanity with Resin Sink, Solid Wood Frame Bathroom Storage Cabinet with Soft Closing Doors, Retro Style, White</t>
  </si>
  <si>
    <t xml:space="preserve">SW000118AAF</t>
  </si>
  <si>
    <t xml:space="preserve">30'' Bathroom Vanity with Resin Sink, Solid Wood Frame Bathroom Storage Cabinet with Soft Closing Doors, Retro Style, Green</t>
  </si>
  <si>
    <t xml:space="preserve">N710P170784F</t>
  </si>
  <si>
    <t xml:space="preserve">30'' Bathroom Vanity without Top,Solid Wood Frame Bathroom Storage Cabinet with Soft Closing Doors,Frame Bathroom Storage Cabinet Only, Retro Style, Green</t>
  </si>
  <si>
    <t xml:space="preserve">WF324870AAF</t>
  </si>
  <si>
    <t xml:space="preserve">24'' Bathroom Vanity with Top Sink, Modern Bathroom Storage Cabinet with 2 Doors, Single Sink Bathroom Vanity</t>
  </si>
  <si>
    <t xml:space="preserve">SW000139AAF</t>
  </si>
  <si>
    <t xml:space="preserve">30'' Bathroom Vanity with Resin Sink Combo, Free Standing Single Vanity Set with 3 Drawers, Solid Wood Frame Bathroom Storage Cabinet, Green</t>
  </si>
  <si>
    <t xml:space="preserve">N710S236002F</t>
  </si>
  <si>
    <t xml:space="preserve">36'' Bathroom Vanity with Undermount Sink, Free Standing Vanity Set with 2 Drawers&amp; Soft Closing Doors, Bathroom Storage Cabinet with Solid Wood Feet, Green</t>
  </si>
  <si>
    <t xml:space="preserve">N710S236001C</t>
  </si>
  <si>
    <t xml:space="preserve">36'' Bathroom Vanity with Sink Combo Set, Modern Bathroom Cabinet with 4 Drawers, Freestanding Wood Bathroom Vanity Set with Solid Wood Feet,  Blue</t>
  </si>
  <si>
    <t xml:space="preserve">BS701P176340K</t>
  </si>
  <si>
    <t xml:space="preserve">Solid Pine Murphy Bed Chest with Charging Station and Large Storage Drawer for Home Office or Small Room , Full, White+Walnut</t>
  </si>
  <si>
    <t xml:space="preserve">SW000137AAY</t>
  </si>
  <si>
    <t xml:space="preserve">36" Bathroom Vanity Cabinet with Sink Combo Set, Undermount Resin Sink, Free Standing Vanity Set with 4 Drawers, Solid Wood Frame Bathroom Cabinet, Beige</t>
  </si>
  <si>
    <t xml:space="preserve">SW000137AAC</t>
  </si>
  <si>
    <t xml:space="preserve">36" Bathroom Vanity Cabinet with Sink Combo Set, Undermount Resin Sink, Free Standing Vanity Set with 4 Drawers, Solid Wood Frame Bathroom Cabinet, Blue</t>
  </si>
  <si>
    <t xml:space="preserve">24'' Bathroom Vanity with Top Sink, 2-Tier Modern Bathroom Storage Cabinet, Single Sink Bathroom Vanity, Large Storage Shelves (Replace SW000102AAE)</t>
  </si>
  <si>
    <t xml:space="preserve">24'' Bathroom Vanity with Top Sink, 2-Tier Modern Bathroom Storage Cabinet, Single Sink Bathroom Vanity, Large Storage Shelves (Replace SW000102AAF)</t>
  </si>
  <si>
    <t xml:space="preserve">SW000102AAE</t>
  </si>
  <si>
    <t xml:space="preserve">24'' Bathroom Vanity with Top Sink, 2-Tier Modern Bathroom Storage Cabinet, Single Sink Bathroom Vanity, Large Storage Shelves (NEW SKU N710P178454E)</t>
  </si>
  <si>
    <t xml:space="preserve">SW000102AAK</t>
  </si>
  <si>
    <t xml:space="preserve">SW000102AAF</t>
  </si>
  <si>
    <t xml:space="preserve">24'' Bathroom Vanity with Top Sink, 2-Tier Modern Bathroom Storage Cabinet, Single Sink Bathroom Vanity, Large Storage Shelves (NEW SKU N710P178454F)</t>
  </si>
  <si>
    <t xml:space="preserve">SW000135AAF</t>
  </si>
  <si>
    <t xml:space="preserve">36" Bathroom Vanity Cabinet with Sink Combo Set, Undermount Resin Sink, Free Standing Vanity Set with 2 Drawers&amp; Soft Closing Doors, Solid Wood Frame Bathroom Cabinet, Blue</t>
  </si>
  <si>
    <t xml:space="preserve">WF321933AAF</t>
  </si>
  <si>
    <t xml:space="preserve">36" Bathroom Vanity Cabinet without Sink, Free Standing Vanity Set with 2 Drawers&amp; Soft Closing Doors, Solid Wood Frame Bathroom Cabinet, Blue (NOT INCLUDE BASIN SINK)</t>
  </si>
  <si>
    <t xml:space="preserve">WF323692AAC</t>
  </si>
  <si>
    <t xml:space="preserve">35'' x 28'' Blue Wall Mounted Bathroom Storage Cabinet with Mirror Door, Modern Bathroom Wall Cabinet with Mirror, Medicine Cabinet with 6 Open Shelves</t>
  </si>
  <si>
    <t xml:space="preserve">WF323692AAY</t>
  </si>
  <si>
    <t xml:space="preserve">35'' x 28'' Wall Mounted Bathroom Storage Cabinet with Mirror Door, Modern Bathroom Wall Cabinet with Mirror, Medicine Cabinet with 6 Open Shelves</t>
  </si>
  <si>
    <t xml:space="preserve">WF323692AAF</t>
  </si>
  <si>
    <t xml:space="preserve">WF321940AAK</t>
  </si>
  <si>
    <t xml:space="preserve">30" Bathroom Vanity Cabinet without Sink, Free Standing Vanity with 2 Drawers&amp; Soft Closing Doors, Solid Wood Frame Bathroom Cabinet, White (NOT INCLUDE SINK)</t>
  </si>
  <si>
    <t xml:space="preserve">SW000134AAK</t>
  </si>
  <si>
    <t xml:space="preserve">36'' Bathroom Vanity with  Medicine Cabinet, Modern Bathroom Storage Cabinet with 2 Soft Closing Doors and 4 Drawers, Single Sink Bathroom Vanity</t>
  </si>
  <si>
    <t xml:space="preserve">SW000134AAF</t>
  </si>
  <si>
    <t xml:space="preserve">36'' Bathroom Vanity with Medicine Cabinet, Modern Bathroom Storage Cabinet with 2 Soft Closing Doors and 4 Drawers, Single Sink Bathroom Vanity</t>
  </si>
  <si>
    <t xml:space="preserve">SW000134AAC</t>
  </si>
  <si>
    <t xml:space="preserve">36'' Bathroom Vanity with  Medicine Cabinet, Royal Blue Mirror Cabinet, Modern Bathroom Storage Cabinet with 2 Soft Closing Doors and 4 Drawers, Single Sink Bathroom Vanity</t>
  </si>
  <si>
    <t xml:space="preserve">SW000134AAE</t>
  </si>
  <si>
    <t xml:space="preserve">WF322917AAE</t>
  </si>
  <si>
    <t xml:space="preserve">35'' x 28'' Medicine Cabinet, Wall Mounted Bathroom Storage Cabinet, Modern Bathroom Wall Cabinet with Mirror, Mirror Cabinet with 6 Open Shelves (Not Include Bathroom Vanity )</t>
  </si>
  <si>
    <t xml:space="preserve">WF322917AAK</t>
  </si>
  <si>
    <t xml:space="preserve">WF322917AAC</t>
  </si>
  <si>
    <t xml:space="preserve">WF322917AAF</t>
  </si>
  <si>
    <t xml:space="preserve">SW000133AAC</t>
  </si>
  <si>
    <t xml:space="preserve">36'' Bathroon Vanity with Resin Sink Combo Set, Modern Freestanding Single Bathroom Cabinet with 6 Drawers &amp; 2 Cabinets, Storage Cabinet for Bathroom, Solid Wood Frame Vanity Set, Blue</t>
  </si>
  <si>
    <t xml:space="preserve">SW000133AAM</t>
  </si>
  <si>
    <t xml:space="preserve">36'' Bathroon Vanity with Resin Sink Combo Set, Modern Freestanding Single Bathroom Cabinet with 6 Drawers &amp; 2 Cabinets, Storage Cabinet for Bathroom, Solid Wood Frame Vanity Set, Light Blue</t>
  </si>
  <si>
    <t xml:space="preserve">WF322914AAC</t>
  </si>
  <si>
    <t xml:space="preserve">WF315154AAC</t>
  </si>
  <si>
    <t xml:space="preserve">WF315154AAK</t>
  </si>
  <si>
    <t xml:space="preserve">WF315154AAE</t>
  </si>
  <si>
    <t xml:space="preserve">WF315154AAF</t>
  </si>
  <si>
    <t xml:space="preserve">SW000130AAC</t>
  </si>
  <si>
    <t xml:space="preserve">36'' Bathroon Vanity with Resin Sink Combo Set,Modern Freestanding Single Bathroom Cabinet with 4 Drawers &amp; 2 Cabinets,Storage Cabinet for Bathroom, Solid Wood Frame Vanity Set, Blue</t>
  </si>
  <si>
    <t xml:space="preserve">SW000130AAF</t>
  </si>
  <si>
    <t xml:space="preserve">36'' Bathroon Vanity with Resin Sink Combo Set,Modern Freestanding Single Bathroom Cabinet with 4 Drawers &amp; 2 Cabinets,Storage Cabinet for Bathroom, Solid Wood Frame Vanity Set, Green</t>
  </si>
  <si>
    <t xml:space="preserve">WF320061AAF</t>
  </si>
  <si>
    <t xml:space="preserve">36'' Bathroon Vanity without, Modern Freestanding Single Bathroom Cabinet with 4 Drawers &amp; 2 Cabinets,Storage Cabinet for Bathroom, Solid Wood Frame Vanity Only, Green (NOT INCLUDE SINK)</t>
  </si>
  <si>
    <t xml:space="preserve">WF320061AAC</t>
  </si>
  <si>
    <t xml:space="preserve">36'' Bathroon Vanity without, Modern Freestanding Single Bathroom Cabinet with 4 Drawers &amp; 2 Cabinets,Storage Cabinet for Bathroom, Solid Wood Frame Vanity Only, Blue (NOT INCLUDE SINK)</t>
  </si>
  <si>
    <t xml:space="preserve">SW000129AAB</t>
  </si>
  <si>
    <t xml:space="preserve">36'' Bathroom Vanity with Top Resin Sink, Freestanding Bathroom Storage Cabinet with 2 Drawers and a Tip-out Drawer, Solid Wood Frame Vanity Set, Height Adjustable Shelf</t>
  </si>
  <si>
    <t xml:space="preserve">SW000128AAK</t>
  </si>
  <si>
    <t xml:space="preserve">36'' Bathroom Vanity with Resin Sink Combo, Free Standing Single Vanity Set with Four Drawers, Solid Wood Frame Bathroom Storage Cabinet</t>
  </si>
  <si>
    <t xml:space="preserve">WF322109AAB</t>
  </si>
  <si>
    <t xml:space="preserve">36'' Bathroom Vanity without Sink, Freestanding Bathroom Storage Cabinet with 2 Drawers and a Tip-out Drawer, Solid Wood Frame Vanity Only, Height Adjustable Shelf  ( NOT INCLUDE SINK)</t>
  </si>
  <si>
    <t xml:space="preserve">SW000127AAC</t>
  </si>
  <si>
    <t xml:space="preserve">30'' Bathroom Vanity with Top Sink, Modern Bathroom Storage Cabinet with 2 Drawers and a Tip-out Drawer, Freestanding Vanity Set with Mirror Cabinet, Single Sink Bathroom Vanity</t>
  </si>
  <si>
    <t xml:space="preserve">SW000127AAF</t>
  </si>
  <si>
    <t xml:space="preserve">WF316721AAF</t>
  </si>
  <si>
    <t xml:space="preserve">30'' Bathroom Vanity without Top Sink, Modern Bathroom Storage Cabinet with 2 Drawers and a Tip-out Drawer (NOT INCLUDE BASIN)</t>
  </si>
  <si>
    <t xml:space="preserve">N710P182935K</t>
  </si>
  <si>
    <t xml:space="preserve">24'' Bathroom Vanity with Top Sink, Modern Bathroom Storage Cabinet with 2 Drawers, Single Sink Bathroom Vanity (Replace SW000101AAK)</t>
  </si>
  <si>
    <t xml:space="preserve">N710P182935C</t>
  </si>
  <si>
    <t xml:space="preserve">24'' Bathroom Vanity with Top Sink, Modern Bathroom Storage Cabinet with 2 Drawers, Single Sink Bathroom Vanity (Replace SW000101AAC)</t>
  </si>
  <si>
    <t xml:space="preserve">SW000101AAC</t>
  </si>
  <si>
    <t xml:space="preserve">24'' Bathroom Vanity with Top Sink, Modern Bathroom Storage Cabinet with 2 Drawers, Single Sink Bathroom Vanity ( NEW SKU N710P182935C)</t>
  </si>
  <si>
    <t xml:space="preserve">SW000101AAK</t>
  </si>
  <si>
    <t xml:space="preserve">24'' Bathroom Vanity with Top Sink, Modern Bathroom Storage Cabinet with 2 Drawers, Single Sink Bathroom Vanity (NEW SKU N710P182935K)</t>
  </si>
  <si>
    <t xml:space="preserve">SW000107AAC</t>
  </si>
  <si>
    <t xml:space="preserve">30'' Bathroom Vanity with Seperate Basin Sink, Modern Bathroom Storage Cabinet with Double-sided Storage Shelf, Freestanding Bathroom Vanity Cabinet with Single Sink</t>
  </si>
  <si>
    <t xml:space="preserve">SW000123AAE</t>
  </si>
  <si>
    <t xml:space="preserve">36'' Bathroom Vanity with Undermount Sink,Free Standing Vanity Set with 4 Drawers&amp; Soft Closing Doors,Solid Wood Frame Bathroom Storage Cabinet</t>
  </si>
  <si>
    <t xml:space="preserve">SW000123AAK</t>
  </si>
  <si>
    <t xml:space="preserve">SW000120AAK</t>
  </si>
  <si>
    <t xml:space="preserve">30'' Bathroom Vanity with Resin Sink Combo,Solid Wood Frame Bathroom Storage Cabinet, Freestanding Vanity Set with 3 Drawers&amp; Soft Closing Doors</t>
  </si>
  <si>
    <t xml:space="preserve">SW000120AAC</t>
  </si>
  <si>
    <t xml:space="preserve">SW000120AAB</t>
  </si>
  <si>
    <t xml:space="preserve">WF316212AAK</t>
  </si>
  <si>
    <t xml:space="preserve">30'' Bathroom Vanity without Sink,Solid Wood Frame Bathroom Storage Cabinet Only, Freestanding Vanity Set with 3 Drawers&amp; Soft Closing Doors</t>
  </si>
  <si>
    <t xml:space="preserve">WF316212AAC</t>
  </si>
  <si>
    <t xml:space="preserve">WF316212AAB</t>
  </si>
  <si>
    <t xml:space="preserve">SW000121AAN</t>
  </si>
  <si>
    <t xml:space="preserve">36''Bathroom Vanity with Undermount Sink,Modern Bathroom Storage Cabinet with 2 Drawers and 2 Cabinets,Solid Wood Frame Bathroom Cabinet</t>
  </si>
  <si>
    <t xml:space="preserve">SW000121AAK</t>
  </si>
  <si>
    <t xml:space="preserve">SW000119AAM</t>
  </si>
  <si>
    <t xml:space="preserve">SW000119AAE</t>
  </si>
  <si>
    <t xml:space="preserve">SW000119AAC</t>
  </si>
  <si>
    <t xml:space="preserve">SW000119AAB</t>
  </si>
  <si>
    <t xml:space="preserve">SW000119AAK</t>
  </si>
  <si>
    <t xml:space="preserve">SW000119AAF</t>
  </si>
  <si>
    <t xml:space="preserve">N725P206895E</t>
  </si>
  <si>
    <t xml:space="preserve">Tall Bathroom Storage Cabinet, Freestanding Storage Cabinet with Two Different Size Drawers and Adjustable Shelf, MDF Board with Painted Finish, Grey (Old Sku:WF312730AAE)</t>
  </si>
  <si>
    <t xml:space="preserve">N725P206895K</t>
  </si>
  <si>
    <t xml:space="preserve">Tall Bathroom Storage Cabinet, Freestanding Storage Cabinet with Two Different Size Drawers and Adjustable Shelf, MDF Board with Painted Finish, White (Old Sku:WF312730AAK)</t>
  </si>
  <si>
    <t xml:space="preserve">N725P206890E</t>
  </si>
  <si>
    <t xml:space="preserve">Tall Bathroom Storage Cabinet, Freestanding Storage Cabinet with Drawer and Adjustable Shelf, MDF Board with Painted Finish, Grey (Old Sku:WF312727AAE)</t>
  </si>
  <si>
    <t xml:space="preserve">N725P206890K</t>
  </si>
  <si>
    <t xml:space="preserve">Tall Bathroom Storage Cabinet, Freestanding Storage Cabinet with Drawer and Adjustable Shelf, MDF Board with Painted Finish, White (Old Sku:WF312727AAK)</t>
  </si>
  <si>
    <t xml:space="preserve">20" Bathroom Vanity with Sink, Bathroom Cabinet with Soft Closing Door, Storage Rack and Adjustable Shelve, Grey</t>
  </si>
  <si>
    <t xml:space="preserve">20" Bathroom Vanity with Sink, Bathroom Cabinet with Soft Closing Door, Storage Rack and Adjustable Shelve, Black</t>
  </si>
  <si>
    <t xml:space="preserve">20" Bathroom Vanity with Sink, Bathroom Cabinet with Soft Closing Door, Storage Rack and Adjustable Shelve, White (Old Sku:	
WF531249AAK)</t>
  </si>
  <si>
    <t xml:space="preserve">N725P208543B</t>
  </si>
  <si>
    <t xml:space="preserve">Bathroom Storage Cabinet with Doors and Drawers, Tilt-Out Laundry Hamper, Multiple Storage Space, Freestanding Style, Open Shelve, Adjustable Shelf, Black</t>
  </si>
  <si>
    <t xml:space="preserve">N725P208543K</t>
  </si>
  <si>
    <t xml:space="preserve">Bathroom Storage Cabinet with Doors and Drawers, Tilt-Out Laundry Hamper, Multiple Storage Space, Freestanding Style, Open Shelve, Adjustable Shelf, White (Old Sku:WF530560AAK)</t>
  </si>
  <si>
    <t xml:space="preserve">GX000374AAE-1</t>
  </si>
  <si>
    <t xml:space="preserve">36" Bathroom Vanity with Sink Top, Bathroom Vanity Cabinet with Two Doors and Three Drawers, Solid Wood , MDF Boards ,One Package, White-green (Old Sku:WF319757AAK)</t>
  </si>
  <si>
    <t xml:space="preserve">30" Bathroom Vanity with Sink, Bathroom Cabinet with A Door, Three Drawers, Solid Wood Legs &amp; MDF Board, Adiustable Foot Pads, Black (Other Color: N725P195409K)</t>
  </si>
  <si>
    <t xml:space="preserve">30" Bathroom Vanity with Sink, Bathroom Cabinet with A Door, Three Drawers, Solid Wood Legs &amp; MDF Board, Adiustable Foot Pads, Grey (Other Color: N725P195409K)</t>
  </si>
  <si>
    <t xml:space="preserve">30" Bathroom Vanity with Sink, Bathroom Cabinet with A Door, Three Drawers, Solid Wood Legs &amp; MDF Board, Adiustable Foot Pads, White</t>
  </si>
  <si>
    <t xml:space="preserve">JL000002AAD-6</t>
  </si>
  <si>
    <t xml:space="preserve">[VIDEO] 30" Bathroom Vanity with Sink, Bathroom Storage Cabinet with Doors and Drawers, Solid Wood Frame, Ceramic Sink, Brown (OLD SKU: JL000002AAD)</t>
  </si>
  <si>
    <t xml:space="preserve">N759P207690E</t>
  </si>
  <si>
    <t xml:space="preserve">20" Bathroom Vanity with Sink, Bathroom Cabinet with A Door, Door Shelf Storage and Adiustable Foot Pads, A Drawer, Grey (Other Color: N725P192821B)</t>
  </si>
  <si>
    <t xml:space="preserve">20" Bathroom Vanity with Sink, Bathroom Cabinet with A Door, Door Shelf Storage and Adiustable Foot Pads, A Drawer, Black</t>
  </si>
  <si>
    <t xml:space="preserve">20" Bathroom Vanity with Sink, Bathroom Cabinet with Two Doors, Magnetic Door Stopper and  Adiustable Foot Pads, A Drawer, White</t>
  </si>
  <si>
    <t xml:space="preserve">30" Bathroom Vanity with Sink Combo, Multi-functional Bathroom Cabinet with Doors and Drawer, Solid Frame and MDF Board, Blue</t>
  </si>
  <si>
    <t xml:space="preserve">SY999606AAB-6</t>
  </si>
  <si>
    <t xml:space="preserve">30" Bathroom Vanity with Sink Combo, Multi-functional Bathroom Cabinet with Doors and Drawer, Solid Frame and MDF Board, Black</t>
  </si>
  <si>
    <t xml:space="preserve">N725P186143B</t>
  </si>
  <si>
    <t xml:space="preserve">30" Bathroom Vanity without Sink, Base Only, Multi-functional Bathroom Cabinet with Doors and Drawer, Solid Frame and MDF Board, Black</t>
  </si>
  <si>
    <t xml:space="preserve">N725P186143C</t>
  </si>
  <si>
    <t xml:space="preserve">30" Bathroom Vanity without Sink, Base Only, Multi-functional Bathroom Cabinet with Doors and Drawer, Solid Frame and MDF Board, Blue</t>
  </si>
  <si>
    <t xml:space="preserve">N725S999222F-6</t>
  </si>
  <si>
    <t xml:space="preserve">N725S999222K-6</t>
  </si>
  <si>
    <t xml:space="preserve">N725P172882K</t>
  </si>
  <si>
    <t xml:space="preserve">Tall Bathroom Storage Cabinet, Cabinet with Two Doors and Drawers, Adjustable Shelf, MDF Board, White(Old Sku:WF310828AAK)</t>
  </si>
  <si>
    <t xml:space="preserve">N725P189825E</t>
  </si>
  <si>
    <t xml:space="preserve">30" Gray Modern Sleek Bathroom Vanity Elegant Ceramic Sink with Solid Wood Frame Open Style Shelf &amp; Door Shelf Design</t>
  </si>
  <si>
    <t xml:space="preserve">N725P189825K</t>
  </si>
  <si>
    <t xml:space="preserve">30" White Modern Sleek Bathroom Vanity Elegant Ceramic Sink with Solid Wood Frame Open Style Shelf &amp; Door Shelf Design</t>
  </si>
  <si>
    <t xml:space="preserve">N725P192478B</t>
  </si>
  <si>
    <t xml:space="preserve">Tall Bathroom Cabinet with Four Doors, Large Storage Space Open Shelve, Upper Storage Cabinet, Black</t>
  </si>
  <si>
    <t xml:space="preserve">WF323347AAK</t>
  </si>
  <si>
    <t xml:space="preserve">White Tall Storage Cabinet with 3 Drawers and Adjustable Shelves for Bathroom, Study, Office and Interior, MDF Board with Painted Finish (Old Sku:WF298151AAK)</t>
  </si>
  <si>
    <t xml:space="preserve">WF323347AAE</t>
  </si>
  <si>
    <t xml:space="preserve">Gray Tall Storage Cabinet with 3 Drawers and Adjustable Shelves for Bathroom, Study, Office and Interior, MDF Board with Painted Finish</t>
  </si>
  <si>
    <t xml:space="preserve">20" Bathroom Vanity with Sink, Bathroom Cabinet with Soft Closing Door, Storage Rack and Adjustable Shelve, White</t>
  </si>
  <si>
    <t xml:space="preserve">30" Bathroom Vanity with Sink Top, Bathroom Vanity Cabinet with Door and Two Drawers, MDF Boards, Solid Wood, One Package, Black (WF317773AAK New Color)</t>
  </si>
  <si>
    <t xml:space="preserve">36" Bathroom Vanity with Sink Combo, Six Drawers, Multi-Functional Drawer Divider, Adjustable Shelf, Grey (Old Sku:SY999808AAE)</t>
  </si>
  <si>
    <t xml:space="preserve">36" Bathroom Vanity with Sink Combo, Six Drawers, Multi-Functional Drawer Divider, Adjustable Shelf, White (Old Sku:SY999808AAK)</t>
  </si>
  <si>
    <t xml:space="preserve">36" Bathroom Vanity with Sink Combo, One Cabinet and Three Drawers, Solid Wood and MDF Board, Black (Old Sku:SY999505AAB)</t>
  </si>
  <si>
    <t xml:space="preserve">36" Bathroom Vanity with Sink Combo, Black Bathroom Cabinet with Drawers, Solid Frame and MDF Board (Old Sku:JL000007AAB)</t>
  </si>
  <si>
    <t xml:space="preserve">36" Bathroom Vanity with Sink Combo, White Bathroom Cabinet with Drawers, Solid Frame and MDF Board (Old Sku:JL000007AAK)</t>
  </si>
  <si>
    <t xml:space="preserve">36" Bathroom Vanity with Sink Combo, Bathroom Cabinet with Drawers, Solid Frame and MDF Board, Grey (Old Sku:JL000007AAE)</t>
  </si>
  <si>
    <t xml:space="preserve">36" Bathroom Vanity with Sink Combo, Green Bathroom Cabinet with Drawers, Solid Frame and MDF Board (Old Sku:JL000007AAG)</t>
  </si>
  <si>
    <t xml:space="preserve">SY999101AAE-6</t>
  </si>
  <si>
    <t xml:space="preserve">36" Bathroom Vanity with Ceramic Basin, Two Cabinets and Drawers, Open Shelf, Solid Wood Frame, Grey (OLD SKU: SY999101AAE-1)</t>
  </si>
  <si>
    <t xml:space="preserve">SY999101AAK-6</t>
  </si>
  <si>
    <t xml:space="preserve">36" Bathroom Vanity with Ceramic Basin, Two Cabinets and Drawers, Open Shelf, Solid Wood Frame, White (OLD SKU: SY999101AAK-1)</t>
  </si>
  <si>
    <t xml:space="preserve">36" Bathroom Vanity with Sink Combo, One Cabinet and Six Drawers, Solid Wood and MDF Board, White</t>
  </si>
  <si>
    <t xml:space="preserve">GX003006AAK</t>
  </si>
  <si>
    <t xml:space="preserve">Full Size Loft Bed with 2 Four-layer Storage Cabinets and Curtain, Cream White</t>
  </si>
  <si>
    <t xml:space="preserve">SM000320AAK</t>
  </si>
  <si>
    <t xml:space="preserve">Full Size Loft Bed with Built-in Desk with Two Drawers, and Storage Shelves and Drawers,White(Old SKU:GX000320AAK-1)</t>
  </si>
  <si>
    <t xml:space="preserve">N725P186645W</t>
  </si>
  <si>
    <t xml:space="preserve">Bathroom Storage Cabinet, Cabinet with Two Doors and Drawers, Adjustable Shelf, Three-layer Open Shelf, MDF Board, White</t>
  </si>
  <si>
    <t xml:space="preserve">N725P185457B</t>
  </si>
  <si>
    <t xml:space="preserve">20" Bathroom Vanity with Sink, Bathroom Cabinet with Soft Closing Glass Door, A Drawer, Black</t>
  </si>
  <si>
    <t xml:space="preserve">N725P185457K</t>
  </si>
  <si>
    <t xml:space="preserve">20" Bathroom Vanity with Sink, Bathroom Cabinet with Soft Closing Glass Door, A Drawer, White</t>
  </si>
  <si>
    <t xml:space="preserve">20" Bathroom Vanity with Sink, Bathroom Cabinet with Soft Closing Door, Storage Rack and A Drawer, White</t>
  </si>
  <si>
    <t xml:space="preserve">N725P176330N</t>
  </si>
  <si>
    <t xml:space="preserve">24" Bathroom Vanity with Sink Combo, Multi-functional Bathroom Cabinet with Drawer,  MDF Board, Natural</t>
  </si>
  <si>
    <t xml:space="preserve">N725P183256B</t>
  </si>
  <si>
    <t xml:space="preserve">Tall Storage Cabinet with Three Drawers for Bathroom/Office, Black</t>
  </si>
  <si>
    <t xml:space="preserve">SY999202AAK-6</t>
  </si>
  <si>
    <t xml:space="preserve">36" Bathroom Vanity with Ceramic Basin, Two Cabinets and Five Drawers, Solid Wood Frame, White (OLD SKU: SY999202AAK-1)</t>
  </si>
  <si>
    <t xml:space="preserve">JL000003AAD-6</t>
  </si>
  <si>
    <t xml:space="preserve">[VIDEO] 36" Bathroom Vanity with Ceramic Basin, Bathroom Storage Cabinet with Two Doors and Drawers, Solid Frame, Metal Handles, Brown (OLD SKU: JL000003AAD-1)</t>
  </si>
  <si>
    <t xml:space="preserve">SR000010AAK</t>
  </si>
  <si>
    <t xml:space="preserve">83.4"Tall 2 Bookshelf &amp; 1 Writting Desk Suite,Modern Bookcase Suite with LED Lighting, Drawers,Doors,Study Desk and Open Shelves,3-Piece Set Storage Bookshelf for Living Room,Home Office,White</t>
  </si>
  <si>
    <t xml:space="preserve">83.4"Tall Bookshelf with Two Corner Shelf Suite,Bookcase with 3 Drawer and Open Shelves,5-Tier Corner Shelf with Open Shelves,Free Standing Shelves Suite with LED Lighting for Living Room,Office,White</t>
  </si>
  <si>
    <t xml:space="preserve">83.4"Tall Two Bookshelf with Two Corner Shelf Suite,Bookcases with 3 Drawer and Open Shelves,5-Tier Corner Shelf,Free Standing Shelves Suite with LED Lighting for Living Room,Office,White</t>
  </si>
  <si>
    <t xml:space="preserve">SR000008AAK</t>
  </si>
  <si>
    <t xml:space="preserve">83.4"Tall 2 Bookshelf &amp; 1 Writting Desk Suite,Modern Bookcase Suite with LED Lighting, Drawers,Study Desk and Open Shelves,3-Piece Set Storage Bookshelf for Living Room,Home Office,Study room,White</t>
  </si>
  <si>
    <t xml:space="preserve">83.4" Tall Wood Bookcase with Two Corner Shelf Suite,5-Tier Home Decor Bookshelves Suite with Adjustable Storage Shelves,Free Standing Storage Shelves Suite for Living Room,Home Office,White</t>
  </si>
  <si>
    <t xml:space="preserve">SR000009AAK</t>
  </si>
  <si>
    <t xml:space="preserve">SR000007AAK</t>
  </si>
  <si>
    <t xml:space="preserve">83.4"Tall Bookshelf &amp;Writting Desk Suite,Modern Bookcase Suite with LED Lighting, Drawers,Doors,Study Desk and Open Shelves,2-Piece Set for Living Room,Home Office,Study Room,White</t>
  </si>
  <si>
    <t xml:space="preserve">SR000006AAK</t>
  </si>
  <si>
    <t xml:space="preserve">83.4" Tall Two Wood Bookcase with Two Corner Shelf Suite,5-Tier Home Decor Bookshelves Suite with Adjustable Storage Shelves,Free Standing Storage Shelves Suite for Living Room,Home Office,White</t>
  </si>
  <si>
    <t xml:space="preserve">83.4"Tall Modern Corner Shelf,5 Tier Corner Bookcase, Storage Standing Shelf Unit, Open Corner Plant Display Stand for Small Space for Living Room,Wall Corner, Home Office,White</t>
  </si>
  <si>
    <t xml:space="preserve">83.4"Tall Bookshelf with Two Corner Shelf Suite,Bookcase with 2 Doors and 1 Drawer,5-Tier Corner Shelf with Open Shelves,Free Standing Shelves Suite with LED Lighting for Living Room,Office,White</t>
  </si>
  <si>
    <t xml:space="preserve">83.4"Tall Two Bookshelf with Two Corner Shelf Suite,Bookcase with 2 Doors and 1 Drawer,5-Tier Corner Shelf with Open Shelves,Free Standing Shelves Suite with LED Lighting for Living Room,Office,White</t>
  </si>
  <si>
    <t xml:space="preserve">83" Tall Wood Bookcase Suite ,5-Tier Home Decor Bookshelves Suite with Adjustable Shelves,Storage Organizer for CDs/Books/Movies,Free Standing Storage Shelves Suite for Living Room,Office,White</t>
  </si>
  <si>
    <t xml:space="preserve">SR000060AAY</t>
  </si>
  <si>
    <t xml:space="preserve">70"Classic and Traditional Executive Desk with Metal Edge Trim ,Writing Desk with 2 file drawers,USB Ports and Outlets,Desk with Hidden Compartment for Living Room,Home Office,Study Room,Brown</t>
  </si>
  <si>
    <t xml:space="preserve">83.4"Tall Bookshelf Suite, Modern Bookcase Suite with 3 pieces LED Lighting,Doors and Drawers,2-Piece Set Storage Bookcase with Open Shelves for Living Room,Home Office,White</t>
  </si>
  <si>
    <t xml:space="preserve">83.4" Tall Wood Bookcase,5-Tier Home Decor Bookshelves with Adjustable Storage Shelves,Storage Organizer for CDs/Books/Movies,Free Standing Storage Shelves for Living Room,Home Office,Black</t>
  </si>
  <si>
    <t xml:space="preserve">83" Tall Wood Bookcase Suite ,5-Tier Home Decor Bookcase Suite with Adjustable Shelves,Storage Organizer for CDs/Books/Movies,Free Standing Storage Shelves Suite for Living Room,Office,Black</t>
  </si>
  <si>
    <t xml:space="preserve">83.4" Tall Wood Bookcase,5-Tier Home Decor Bookshelves with Adjustable Storage Shelves,Storage Organizer for CDs/Books/Movies,Free Standing Storage Shelves for Living Room,Home Office,White</t>
  </si>
  <si>
    <t xml:space="preserve">83.4"Tall Bookshelf Suite,Modern Bookcase Suite with LED Lighting, Drawers and Open Shelves,2-Piece Set Storage Bookshelf for Living Room,Home Office,White</t>
  </si>
  <si>
    <t xml:space="preserve">WF313928AAW</t>
  </si>
  <si>
    <t xml:space="preserve">75.9"Modern Open Bookshelf with Doors, Bookcase with Storage drawer and LED Strip Lights,Free Standing Display Rack,Wooden Tall Bookshelf for Living Room and Office, Walnut</t>
  </si>
  <si>
    <t xml:space="preserve">SR000003AAK</t>
  </si>
  <si>
    <t xml:space="preserve">83.4"Tall Bookshelf with 3 pieces LED Lighting, Modern Bookcase with 2 Doors and 1 Drawer,Storage Bookcase with Open Shelves for Living Room,Home Office,White</t>
  </si>
  <si>
    <t xml:space="preserve">Full Size Wood Daybed with Storage Shelves, USB, LED, and Trundle, White</t>
  </si>
  <si>
    <t xml:space="preserve">Full Size Wood Daybed with Storage Shelves, USB, LED, and Trundle, Antique Wood Color</t>
  </si>
  <si>
    <t xml:space="preserve">GX000733AAK</t>
  </si>
  <si>
    <t xml:space="preserve">Twin Size Murphy Bed with Bedside Shelves and Wardrobe, White</t>
  </si>
  <si>
    <t xml:space="preserve">WF532001AAH</t>
  </si>
  <si>
    <t xml:space="preserve">Twin Size Loft  Bed with Slide Pink Tent and Tower - Pink (OLD SKU:WF298769AAH)</t>
  </si>
  <si>
    <t xml:space="preserve">LT000649AAP</t>
  </si>
  <si>
    <t xml:space="preserve">Full Size Loft Bed with 7 Drawers 2 Shelves and Desk - Espresso</t>
  </si>
  <si>
    <t xml:space="preserve">LT000649AAK</t>
  </si>
  <si>
    <t xml:space="preserve">Full Size Loft Bed with 7 Drawers 2 Shelves and Desk - White</t>
  </si>
  <si>
    <t xml:space="preserve">LT000649AAE</t>
  </si>
  <si>
    <t xml:space="preserve">Full Size Loft Bed with 7 Drawers 2 Shelves and Desk - Gray</t>
  </si>
  <si>
    <t xml:space="preserve">WF532005AAH</t>
  </si>
  <si>
    <t xml:space="preserve">Twin Size Loft Bed with Slide Pink Tent and Tower - Pink</t>
  </si>
  <si>
    <t xml:space="preserve">MF313339AAB</t>
  </si>
  <si>
    <t xml:space="preserve">Metal Loft Bed with Drawers, Storage Staircase and Small Wardrobe</t>
  </si>
  <si>
    <t xml:space="preserve">MF313338AAB</t>
  </si>
  <si>
    <t xml:space="preserve">MF313337AAB</t>
  </si>
  <si>
    <t xml:space="preserve">MF313336AAB</t>
  </si>
  <si>
    <t xml:space="preserve">WF307749AAK</t>
  </si>
  <si>
    <t xml:space="preserve">Wood Twin Size Daybed with Storage Cabinets and USB Ports, White(not sold separately)</t>
  </si>
  <si>
    <t xml:space="preserve">WF296639AAK</t>
  </si>
  <si>
    <t xml:space="preserve">Twin over Full Bunk Bed with Built-in Storage Shelves,Drawers and Staircase,White</t>
  </si>
  <si>
    <t xml:space="preserve">WF296638AAK</t>
  </si>
  <si>
    <t xml:space="preserve">WF296637AAK</t>
  </si>
  <si>
    <t xml:space="preserve">LP000898AAE</t>
  </si>
  <si>
    <t xml:space="preserve">Full Size Murphy Bed Wall Bed with Shelves, Wardrobe and LED Lights,Gray</t>
  </si>
  <si>
    <t xml:space="preserve">LP000898AAK</t>
  </si>
  <si>
    <t xml:space="preserve">Full Size Murphy Bed Wall Bed with Shelves, Wardrobe and LED Lights,White</t>
  </si>
  <si>
    <t xml:space="preserve">SF000177AAK</t>
  </si>
  <si>
    <t xml:space="preserve">Full Over Full Size Metal Bunk Bed  with Ladder and Full-Length Guardrail, Storage Space, No Box Spring Needed,White</t>
  </si>
  <si>
    <t xml:space="preserve">SF000177AAB</t>
  </si>
  <si>
    <t xml:space="preserve">Full Over Full Size Metal Bunk Bed  with Ladder and Full-Length Guardrail, Storage Space, No Box Spring Needed,Black</t>
  </si>
  <si>
    <t xml:space="preserve">SF000176AAK</t>
  </si>
  <si>
    <t xml:space="preserve">Twin Over Twin Size Metal Bunk Bed  with Ladder and Full-Length Guardrail, Storage Space, No Box Spring Needed,White</t>
  </si>
  <si>
    <t xml:space="preserve">SF000176AAB</t>
  </si>
  <si>
    <t xml:space="preserve">Twin Over Twin Size Metal Bunk Bed  with Ladder and Full-Length Guardrail, Storage Space, No Box Spring Needed,Black</t>
  </si>
  <si>
    <t xml:space="preserve">LP000565AAE-1</t>
  </si>
  <si>
    <t xml:space="preserve">Full Size Murphy Bed Wall Bed with Shelves, Drawers and LED Lights,Gray</t>
  </si>
  <si>
    <t xml:space="preserve">LP000565AAK-1</t>
  </si>
  <si>
    <t xml:space="preserve">Full Size Murphy Bed Wall Bed with Shelves, Drawers and LED Lights,White</t>
  </si>
  <si>
    <t xml:space="preserve">N729P179571B</t>
  </si>
  <si>
    <t xml:space="preserve">[Cabinet Only] 36" Black Bathroom vanity(Sink not included)</t>
  </si>
  <si>
    <t xml:space="preserve">N737P173491K</t>
  </si>
  <si>
    <t xml:space="preserve">Full Size Metal Bed House Bed Frame with Desk, Shelves, Power Outlets and USB Ports, White</t>
  </si>
  <si>
    <t xml:space="preserve">N737P173491B</t>
  </si>
  <si>
    <t xml:space="preserve">Full Size Metal Bed House Bed Frame with Desk, Shelves, Power Outlets and USB Ports, Black</t>
  </si>
  <si>
    <t xml:space="preserve">N737P173490K</t>
  </si>
  <si>
    <t xml:space="preserve">Twin Size Metal Bed House Bed Frame with Desk, Shelves, Power Outlets and USB Ports, White</t>
  </si>
  <si>
    <t xml:space="preserve">N737P173490B</t>
  </si>
  <si>
    <t xml:space="preserve">Twin Size Metal Bed House Bed Frame with Desk, Shelves, Power Outlets and USB Ports, Black</t>
  </si>
  <si>
    <t xml:space="preserve">LT000547AAE</t>
  </si>
  <si>
    <t xml:space="preserve">Twin Wooden Bunk Bed with Trundle, Cabinet, Wardrobe, Desk and Drawers, Gray</t>
  </si>
  <si>
    <t xml:space="preserve">DL002216AAK</t>
  </si>
  <si>
    <t xml:space="preserve">Full Size Metal Loft Bed with Desk, Storage Shelves and Charging Station, White</t>
  </si>
  <si>
    <t xml:space="preserve">DL002215AAK</t>
  </si>
  <si>
    <t xml:space="preserve">Twin Size Metal Loft Bed with Desk, Storage Shelves and Charging Station, White</t>
  </si>
  <si>
    <t xml:space="preserve">N708S00008P</t>
  </si>
  <si>
    <t xml:space="preserve">Full Wooden Loft Bed with U-shaped Desk,Storage Compartments and Tri-fold Mirror, Espresso</t>
  </si>
  <si>
    <t xml:space="preserve">N708S00008E</t>
  </si>
  <si>
    <t xml:space="preserve">Full Wooden Loft Bed with U-shaped Desk,Storage Compartments and Tri-fold Mirror, Gray</t>
  </si>
  <si>
    <t xml:space="preserve">N708S00008K</t>
  </si>
  <si>
    <t xml:space="preserve">Full Wooden Loft Bed with U-shaped Desk,Storage Compartments and Tri-fold Mirror, White</t>
  </si>
  <si>
    <t xml:space="preserve">N709P196510K</t>
  </si>
  <si>
    <t xml:space="preserve">L-shaped Metal Twin over Full Size Bunk Bed, White</t>
  </si>
  <si>
    <t xml:space="preserve">N709P196510B</t>
  </si>
  <si>
    <t xml:space="preserve">L-shaped Metal Twin over Full Size Bunk Bed, Black</t>
  </si>
  <si>
    <t xml:space="preserve">30-Inch Bathroom Vanity with Ceramic Sink, Adjustable Shelf, Soft Close Door, and Three Soft Close Drawers</t>
  </si>
  <si>
    <t xml:space="preserve">DL002204AAB</t>
  </si>
  <si>
    <t xml:space="preserve">Full Size Metal Loft Bed with Storage Iron Mesh and MDF Shelves and Open Wardrobe,Black</t>
  </si>
  <si>
    <t xml:space="preserve">DL002203AAB</t>
  </si>
  <si>
    <t xml:space="preserve">Twin Size House Metal Loft Bed with Iron mesh Shelves and Slide,Black</t>
  </si>
  <si>
    <t xml:space="preserve">LP000342AAE-1</t>
  </si>
  <si>
    <t xml:space="preserve">Full Size Wooden Bed With All-in-One Cabinet and Shelf, Gray</t>
  </si>
  <si>
    <t xml:space="preserve">LP000342AAP-1</t>
  </si>
  <si>
    <t xml:space="preserve">Full Size Wooden Bed With All-in-One Cabinet and Shelf, Espresso</t>
  </si>
  <si>
    <t xml:space="preserve">Full Size Wooden Bed With All-in-One Cabinet and Shelf, White</t>
  </si>
  <si>
    <t xml:space="preserve">LT000666AAK</t>
  </si>
  <si>
    <t xml:space="preserve">LT000666AAE</t>
  </si>
  <si>
    <t xml:space="preserve">Twin Bunk Bed with Drawers, Wardrobe, Storage Shelves and Hydraulic Bed,Grey</t>
  </si>
  <si>
    <t xml:space="preserve">LP006602AAE</t>
  </si>
  <si>
    <t xml:space="preserve">4-Door Mirror Wardrobe with shelves, Gray</t>
  </si>
  <si>
    <t xml:space="preserve">LT000810AAP-1</t>
  </si>
  <si>
    <t xml:space="preserve">Twin over Full L-Shaped Bunk Bed With 3 Drawers, Ladder and Staircase - Espresso</t>
  </si>
  <si>
    <t xml:space="preserve">LT000810AAE-1</t>
  </si>
  <si>
    <t xml:space="preserve">Twin over Full L-Shaped Bunk Bed With 3 Drawers, Ladder and Staircase - Gray</t>
  </si>
  <si>
    <t xml:space="preserve">LT000810AAK-1</t>
  </si>
  <si>
    <t xml:space="preserve">Twin over Full L-Shaped Bunk Bed With 3 Drawers, Ladder and Staircase - White</t>
  </si>
  <si>
    <t xml:space="preserve">36 inch Modern Bathroom Vanity Cabinet with Multifunctional storage space - 5 Drawers and 1 Door</t>
  </si>
  <si>
    <t xml:space="preserve">DL001523AAB</t>
  </si>
  <si>
    <t xml:space="preserve">Metal Full Size Daybed with Trundle, Storage Cabinets and USB Ports, Black</t>
  </si>
  <si>
    <t xml:space="preserve">DL001523AAK</t>
  </si>
  <si>
    <t xml:space="preserve">Metal Full Size Daybed with Trundle, Storage Cabinets and USB Ports, White</t>
  </si>
  <si>
    <t xml:space="preserve">DL001522AAK</t>
  </si>
  <si>
    <t xml:space="preserve">Metal Full Size Daybed with Storage Cabinets and USB Ports, White</t>
  </si>
  <si>
    <t xml:space="preserve">DL001522AAB</t>
  </si>
  <si>
    <t xml:space="preserve">Metal Full Size Daybed with Storage Cabinets and USB Ports, Black</t>
  </si>
  <si>
    <t xml:space="preserve">LT000771AAH</t>
  </si>
  <si>
    <t xml:space="preserve">Full Size Loft  Bed with Slide Pink Tent and Tower - Pink (OLD SKU:WF298771AAH)</t>
  </si>
  <si>
    <t xml:space="preserve">WF532001AAC</t>
  </si>
  <si>
    <t xml:space="preserve">Twin Size Loft  Bed with Slide Pink Tent and Tower - Blue (OLD SKU:WF298769AAC)</t>
  </si>
  <si>
    <t xml:space="preserve">N709P192459H</t>
  </si>
  <si>
    <t xml:space="preserve">Twin XL to King Metal Twin Size House Platform Bed with 2 Drawers, Pink</t>
  </si>
  <si>
    <t xml:space="preserve">N709P192459K</t>
  </si>
  <si>
    <t xml:space="preserve">Twin XL to King Metal Twin Size House Platform Bed with 2 Drawers, White</t>
  </si>
  <si>
    <t xml:space="preserve">DL002209AAB</t>
  </si>
  <si>
    <t xml:space="preserve">Twin Size Metal Low Loft Bed Frame with Storage Staircase and Iron mesh,Black</t>
  </si>
  <si>
    <t xml:space="preserve">N729P171888B</t>
  </si>
  <si>
    <t xml:space="preserve">[Cabinet Only] 36" Black  Bathroom Vanity(Sink not included)</t>
  </si>
  <si>
    <t xml:space="preserve">N729P171887F</t>
  </si>
  <si>
    <t xml:space="preserve">[Cabinet Only] 36" Light  Green Bathroom Vanity(Sink not included)</t>
  </si>
  <si>
    <t xml:space="preserve">36" Bathroom Vanity Cabinet with Sink Top Combo Set , Black ,Single Sink,Shaker Cabinet with Soft Closing Door and 3 Drawers</t>
  </si>
  <si>
    <t xml:space="preserve">N729P171885B</t>
  </si>
  <si>
    <t xml:space="preserve">[Cabinet Only] 36" Bathroom Vanity-Black(Sink not included)</t>
  </si>
  <si>
    <t xml:space="preserve">36" Bathroom Vanity Organizer with Sink, Combo Cabinet Set, Bathroom Storage Cabinet, Retro lue</t>
  </si>
  <si>
    <t xml:space="preserve">36" Bathroom Vanity Organizer with Sink, Combo Cabinet Set, Bathroom Storage Cabinet, Olive Green</t>
  </si>
  <si>
    <t xml:space="preserve">W2386P233325</t>
  </si>
  <si>
    <t xml:space="preserve">Vanity Desk with Mirror and LED Light Strip,Dressing Table with Large Drawer, 3 Level Storage Dresser &amp; 3 Lighting Modes Adjustable Brightness, Suitable for Bedroom(white)</t>
  </si>
  <si>
    <t xml:space="preserve">W2386</t>
  </si>
  <si>
    <t xml:space="preserve">MIRROTOWEL</t>
  </si>
  <si>
    <t xml:space="preserve">W2386P233036</t>
  </si>
  <si>
    <t xml:space="preserve">Vanity Desk with Mirror &amp; Light, Large Drawer Three Level Storage Dresser, 3 Lighting Modes Adjustable Brightness, Bedroom Dressing Table(Pink)</t>
  </si>
  <si>
    <t xml:space="preserve">[Video]36 inch Shaker Style Free-Standing Bathroom Vanity Cabinet with Sink, 4 Soft-close Drawers and 2 Soft-close doors</t>
  </si>
  <si>
    <t xml:space="preserve">N729P176784B</t>
  </si>
  <si>
    <t xml:space="preserve">[Cabinet Only] 36" Black Bathroom Vanity(Sink not included)</t>
  </si>
  <si>
    <t xml:space="preserve">30-Inch Black Bathroom Vanity with Ceramic Sink and Ample Storage - Ideal Choice for Small Bathrooms</t>
  </si>
  <si>
    <t xml:space="preserve">LP000669AAK</t>
  </si>
  <si>
    <t xml:space="preserve">Full Size Murphy Bed with USB Ports, Large Drawers and Metal Handles, White</t>
  </si>
  <si>
    <t xml:space="preserve">LP000669AAE</t>
  </si>
  <si>
    <t xml:space="preserve">Full Size Murphy Bed with USB Ports, Large Drawers and Metal Handles,Gray</t>
  </si>
  <si>
    <t xml:space="preserve">DL001521AAB</t>
  </si>
  <si>
    <t xml:space="preserve">Full Size Metal Loft Bed with Wardrobe, Desk, Storage Shelves, Black</t>
  </si>
  <si>
    <t xml:space="preserve">DL001521AAK</t>
  </si>
  <si>
    <t xml:space="preserve">Full Size Metal Loft Bed with Wardrobe, Desk, Storage Shelves, White</t>
  </si>
  <si>
    <t xml:space="preserve">Full Size Upholstered Floating Bed with LED and Storage Headboard, Beige</t>
  </si>
  <si>
    <t xml:space="preserve">Queen Size Upholstered Floating Bed with LED and Storage Headboard, Beige</t>
  </si>
  <si>
    <t xml:space="preserve">N729P183702B</t>
  </si>
  <si>
    <t xml:space="preserve">30" Black Bathroom Vanity Set with Ceramic Sink and Ample Storage Space - Ideal for Small Bathrooms</t>
  </si>
  <si>
    <t xml:space="preserve">N729P170390B</t>
  </si>
  <si>
    <t xml:space="preserve">[Video]21.6 inch Modern Floating Bathroom Vanity with Ceramic Basin - Perfect for Small Bathrooms, Left side storage</t>
  </si>
  <si>
    <t xml:space="preserve">N729P170388F</t>
  </si>
  <si>
    <t xml:space="preserve">[Video] 21.6 inch Modern Floating Bathroom Vanity with Ceramic Basin - Perfect for Small Bathrooms, Right side storage</t>
  </si>
  <si>
    <t xml:space="preserve">SV000007AAB</t>
  </si>
  <si>
    <t xml:space="preserve">21.6" Black Bathroom vanity, Combo Cabinet, Bathroom Storage Cabinet, Single Ceramic Sink, Left side storage</t>
  </si>
  <si>
    <t xml:space="preserve">SV000007AAF</t>
  </si>
  <si>
    <t xml:space="preserve">21.6" Green Bathroom vanity, Combo Cabinet, Bathroom Storage Cabinet, Single Ceramic Sink, Left side storage</t>
  </si>
  <si>
    <t xml:space="preserve">SV000006AAB</t>
  </si>
  <si>
    <t xml:space="preserve">21.6" Black Bathroom vanity, Combo Cabinet, Bathroom Storage Cabinet, Single Ceramic Sink, Right side storage</t>
  </si>
  <si>
    <t xml:space="preserve">SV000006AAF</t>
  </si>
  <si>
    <t xml:space="preserve">21.6" Green Bathroom vanity, Combo Cabinet, Bathroom Storage Cabinet, Single Ceramic Sink, Right side storage</t>
  </si>
  <si>
    <t xml:space="preserve">N729P184710B</t>
  </si>
  <si>
    <t xml:space="preserve">36-inch bathroom vanity with two soft close doors, adjustable shelves and three drawers</t>
  </si>
  <si>
    <t xml:space="preserve">N729P183679F</t>
  </si>
  <si>
    <t xml:space="preserve">30-inch bathroom vanity with a soft close glass door, adjustable shelves, and three drawers</t>
  </si>
  <si>
    <t xml:space="preserve">N729P170386F</t>
  </si>
  <si>
    <t xml:space="preserve">[Viedo] 20 Inch Modern Small Bathroom Vanity Cabinet With Ceramic Basin- 20*14.5*33.3 Inches,Ample Storage,1 Soft Close Door</t>
  </si>
  <si>
    <t xml:space="preserve">N729P170386B</t>
  </si>
  <si>
    <t xml:space="preserve">W2225P216992</t>
  </si>
  <si>
    <t xml:space="preserve">HOMCOM 31" Tilt Out Laundry Hamper, Free Standing Home Organizer Hamper, Bathroom Storage Cabinet, Coffee</t>
  </si>
  <si>
    <t xml:space="preserve">N729P183679B</t>
  </si>
  <si>
    <t xml:space="preserve">W2386P216225</t>
  </si>
  <si>
    <t xml:space="preserve">Vanity Desk with Mirror and Lights, Dressing Table with Large Drawer, 1 Level Storage Dresser &amp; 3 Lighting Modes Adjustable Brightness, Suitable for Bedroom(Pink)</t>
  </si>
  <si>
    <t xml:space="preserve">W2386P216224</t>
  </si>
  <si>
    <t xml:space="preserve">Vanity Desk with Mirror and Lights, Dressing Table with Large Drawer, 1 Level Storage Dresser &amp; 3 Lighting Modes Adjustable Brightness, Suitable for Bedroom(Black)</t>
  </si>
  <si>
    <t xml:space="preserve">W2386P216215</t>
  </si>
  <si>
    <t xml:space="preserve">Vanity Desk with Mirror and Lights, Dressing Table with Large Drawer, 1 Level Storage Dresser &amp; 3 Lighting Modes Adjustable Brightness, Suitable for Bedroom(White)</t>
  </si>
  <si>
    <t xml:space="preserve">W2386P214943</t>
  </si>
  <si>
    <t xml:space="preserve">Shoe Cabinet,Hidden Slim Narrow Shoe Rack Cabinet with 2 Drawers for Entryway, Foyer,Hallway,Bedroom,Original Wood Color, (RETRO)</t>
  </si>
  <si>
    <t xml:space="preserve">LT000772AAH-1</t>
  </si>
  <si>
    <t xml:space="preserve">Full Size Loft Bed with Slide Pink Tent and Tower - Pink</t>
  </si>
  <si>
    <t xml:space="preserve">WF532005AAC</t>
  </si>
  <si>
    <t xml:space="preserve">Twin Size Loft Bed with Slide Blue Tent and Tower - Blue</t>
  </si>
  <si>
    <t xml:space="preserve">WF530474AAD</t>
  </si>
  <si>
    <t xml:space="preserve">30" Wood Color Bathroom Vanity with Single Sink, Combination Under Counter Sink, Bathroom Storage Cabinet with Soft Closing Door, Multi-Function Storage, Solid Wood Frame</t>
  </si>
  <si>
    <t xml:space="preserve">N729P173380F</t>
  </si>
  <si>
    <t xml:space="preserve">30-inch bathroom vanity with ceramic basin,  soft close door and adjustable shelves</t>
  </si>
  <si>
    <t xml:space="preserve">N729P173380B</t>
  </si>
  <si>
    <t xml:space="preserve">N729P171886F</t>
  </si>
  <si>
    <t xml:space="preserve">[Cabinet Only] 36" Bathroom Vanity-With adjustable shelves</t>
  </si>
  <si>
    <t xml:space="preserve">N729P171886C</t>
  </si>
  <si>
    <t xml:space="preserve">[Cabinet Only] 36" Bathroom Vanity-vintage distressed blue</t>
  </si>
  <si>
    <t xml:space="preserve">N729P173380K</t>
  </si>
  <si>
    <t xml:space="preserve">W2386P208356</t>
  </si>
  <si>
    <t xml:space="preserve">Vanity Desk with Mirror &amp; Light, Large Drawer Three Level Storage Dresser, 3 Lighting Modes Adjustable Brightness, Bedroom Dressing Table (White with Stool)</t>
  </si>
  <si>
    <t xml:space="preserve">30-inch bathroom vanity with sink, modern elegant bathroom storage cabinet with 3 drawers and adjustable shelves, freestanding vanity set with mirror cabinet, single sink bathroom vanity</t>
  </si>
  <si>
    <t xml:space="preserve">36" Black Bathroom Vanity Cabinet with Resin Integrated Sink - 2 Drawers, 3 Doors</t>
  </si>
  <si>
    <t xml:space="preserve">36" White Bathroom Vanity Cabinet with Resin Integrated Sink - 2 Drawers, 3 Doors</t>
  </si>
  <si>
    <t xml:space="preserve">[Cabinet Only] 36" Black Bathroom Vanity (Sink not included)</t>
  </si>
  <si>
    <t xml:space="preserve">[Cabinet Only] 36" White Bathroom Vanity (Sink not included)</t>
  </si>
  <si>
    <t xml:space="preserve">36" Bathroom Vanity Cabinet with Resin Integrated Sink - 4 Drawers, 2 Doors</t>
  </si>
  <si>
    <t xml:space="preserve">WF315814AAB</t>
  </si>
  <si>
    <t xml:space="preserve">WF324691AAC</t>
  </si>
  <si>
    <t xml:space="preserve">20-Inch bathroom vanity with ceramic sink and ample storage - ideal for small bathrooms</t>
  </si>
  <si>
    <t xml:space="preserve">WF324691AAF</t>
  </si>
  <si>
    <t xml:space="preserve">WF530473AAB</t>
  </si>
  <si>
    <t xml:space="preserve">24-Inch Wall Mounted Bathroom Vanity with 2 Drawers - Ideal for Small Bathrooms</t>
  </si>
  <si>
    <t xml:space="preserve">WF530473AAF</t>
  </si>
  <si>
    <t xml:space="preserve">WF530810AAF</t>
  </si>
  <si>
    <t xml:space="preserve">30" Bathroom Vanity with Ceramic Sink Combination, Ample Storage - Features 1 Pullout and Multifunctional Shelf Dividers</t>
  </si>
  <si>
    <t xml:space="preserve">W2225P200452</t>
  </si>
  <si>
    <t xml:space="preserve">HOMCOM Dual Tilt out Laundry Hamper Cabinet, Bathroom Storage Cabinet with 2-Compartment Hamper, Modern  Floor Cabinet for Washroom, Black</t>
  </si>
  <si>
    <t xml:space="preserve">30-Inch  Bathroom Vanity with Ceramic Sink and Ample Storage - The Perfect Choice for Small Bathrooms</t>
  </si>
  <si>
    <t xml:space="preserve">30-Inch Blue Bathroom Vanity with Ceramic Sink and Ample Storage - Ideal Choice for Small Bathrooms</t>
  </si>
  <si>
    <t xml:space="preserve">30-Inch Green Bathroom Vanity with Ceramic Sink and Ample Storage - Ideal Choice for Small Bathrooms</t>
  </si>
  <si>
    <t xml:space="preserve">WF325888AAF</t>
  </si>
  <si>
    <t xml:space="preserve">30-Inch Green Bathroom Vanity with Ceramic Sink and Versatile Storage - Ideal for Small Bathrooms</t>
  </si>
  <si>
    <t xml:space="preserve">WF325888AAK</t>
  </si>
  <si>
    <t xml:space="preserve">30-Inch White Bathroom Vanity with Ceramic Sink and Versatile Storage - Ideal for Small Bathrooms</t>
  </si>
  <si>
    <t xml:space="preserve">24-Inch Bathroom Vanity Cabinet with Ceramic Sink, 2 Drawers, 1 Door</t>
  </si>
  <si>
    <t xml:space="preserve">WF324047AAK</t>
  </si>
  <si>
    <t xml:space="preserve">Modern 24-Inch Wall-Mounted Bathroom vanity with 2 Drawers, White - Ideal for Small Bathrooms</t>
  </si>
  <si>
    <t xml:space="preserve">WF307083AAB</t>
  </si>
  <si>
    <t xml:space="preserve">[Cabinet Only] 36" Bathroom Vanity-Black (Sink not included)</t>
  </si>
  <si>
    <t xml:space="preserve">WF307083AAF</t>
  </si>
  <si>
    <t xml:space="preserve">[Cabinet Only] 36" Bathroom Vanity-Green (Sink not included)</t>
  </si>
  <si>
    <t xml:space="preserve">WF530921AAC</t>
  </si>
  <si>
    <t xml:space="preserve">[Cabinet Only] 36" Blue Modern Bathroom Vanity(Sink not included)</t>
  </si>
  <si>
    <t xml:space="preserve">WF530921AAF</t>
  </si>
  <si>
    <t xml:space="preserve">[Cabinet Only] 36" Green Modern Bathroom Vanity(Sink not included)</t>
  </si>
  <si>
    <t xml:space="preserve">WF530921AAK</t>
  </si>
  <si>
    <t xml:space="preserve">[Cabinet Only] 36" White Modern Bathroom Vanity(Sink not included)</t>
  </si>
  <si>
    <t xml:space="preserve">WF324047AAF</t>
  </si>
  <si>
    <t xml:space="preserve">Modern 24-Inch Wall-Mounted Bathroom vanity with 2 Drawers, Green - Ideal for Small Bathrooms</t>
  </si>
  <si>
    <t xml:space="preserve">36-inch Bathroom Vanity, Transitional Style Bathroom Cabinet with Resin Sink, Green Single Bathroom Cabinet, with 2 Drawers and 1 Adjustable Storage Shelf, 2 Soft-close Doors</t>
  </si>
  <si>
    <t xml:space="preserve">36-inch Bathroom Vanity, Transitional Style Bathroom Cabinet with Resin Sink, Navy Blue Single Bathroom Cabinet, with 2 Drawers and 1 Adjustable Storage Shelf, 2 Soft-close Doors</t>
  </si>
  <si>
    <t xml:space="preserve">WF325214AAC</t>
  </si>
  <si>
    <t xml:space="preserve">[Cabinet Only] 36" Blue Bathroom Vanity(Sink not included)</t>
  </si>
  <si>
    <t xml:space="preserve">WF325214AAF</t>
  </si>
  <si>
    <t xml:space="preserve">[Cabinet Only] 36" Green Bathroom Vanity(Sink not included)</t>
  </si>
  <si>
    <t xml:space="preserve">W2516P185156</t>
  </si>
  <si>
    <t xml:space="preserve">Over The Toilet Storage Cabinet, Farmhouse Storage Cabinet Over Toilet with 2 Barn Door &amp; Toilet Paper Holder Stand,Home Space-Saving Toilet Rack,for Bathroom,Restroom, Laundry-white</t>
  </si>
  <si>
    <t xml:space="preserve">W2516</t>
  </si>
  <si>
    <t xml:space="preserve">W2156P174738</t>
  </si>
  <si>
    <t xml:space="preserve">3 Tier S-Shaped End Table,High Gloss Side Table With Open Storage Shelf And USB Power Supply,White LED Coffee Table for Living Room,Bedroom.</t>
  </si>
  <si>
    <t xml:space="preserve">W2156</t>
  </si>
  <si>
    <t xml:space="preserve">FRD furniture</t>
  </si>
  <si>
    <t xml:space="preserve">W2156P174737</t>
  </si>
  <si>
    <t xml:space="preserve">Nightstand with 3 Storage Drawers,Led Lights, End Table for Bedroom Furniture</t>
  </si>
  <si>
    <t xml:space="preserve">W2156P174736</t>
  </si>
  <si>
    <t xml:space="preserve">LED Nightstand with 3 drawers,White bedside Table ,Modern End Side Table for Bedroom</t>
  </si>
  <si>
    <t xml:space="preserve">W2156P174735</t>
  </si>
  <si>
    <t xml:space="preserve">Modern Black LED Nightstand with Led Lights Bedside table with 2 High Gloss Drawers for Bedroom</t>
  </si>
  <si>
    <t xml:space="preserve">W2156P174734</t>
  </si>
  <si>
    <t xml:space="preserve">Modern white Nightstand With 2 Storage Drawers,Led Lights, End Table For Bedroom Furniture</t>
  </si>
  <si>
    <t xml:space="preserve">W2156P174733</t>
  </si>
  <si>
    <t xml:space="preserve">LED White Nightstand With 3 Drawers, Modern Multi-Colour LED Night Table Bedside Tables for Bedroom, Living Room</t>
  </si>
  <si>
    <t xml:space="preserve">W2156P174732</t>
  </si>
  <si>
    <t xml:space="preserve">LED Black Nightstand Modern Multi-Colour LED Night Table Bedside Tables for Bedroom, Living Room</t>
  </si>
  <si>
    <t xml:space="preserve">W2225P173990</t>
  </si>
  <si>
    <t xml:space="preserve">HOMCOM Tilt-Out Laundry Sorter Bathroom Cabinet, White</t>
  </si>
  <si>
    <t xml:space="preserve">WF323386AAK</t>
  </si>
  <si>
    <t xml:space="preserve">[Cabinet Only] 24" Bathroom Vanity-White(Sink not included)</t>
  </si>
  <si>
    <t xml:space="preserve">W2557P167887</t>
  </si>
  <si>
    <t xml:space="preserve">70" Tall Kitchen Pantry Storage Cabinet with 2 Drawers and 3 Shelves, Minimalist Wood Large Storage Cabinet for Kitchen, Dining Room, Living Room, Bathroom (Antique White)</t>
  </si>
  <si>
    <t xml:space="preserve">W282P160454</t>
  </si>
  <si>
    <t xml:space="preserve">Two Drawers and Two-Compartment Tilt-Out Trash Cabinet Kitchen Trash Cabinet-White</t>
  </si>
  <si>
    <t xml:space="preserve">W282</t>
  </si>
  <si>
    <t xml:space="preserve">Nuolai Houseware Co., Limited</t>
  </si>
  <si>
    <t xml:space="preserve">WF318756AAK</t>
  </si>
  <si>
    <t xml:space="preserve">[Viedo] 20 Inch Modern Small Bathroom Vanity Cabinet With Ceramic Basin- 20*14.5*33.3 Inches,Ample Storage,1 Soft-Close Door</t>
  </si>
  <si>
    <t xml:space="preserve">WF318756AAE</t>
  </si>
  <si>
    <t xml:space="preserve">WF318120AAK</t>
  </si>
  <si>
    <t xml:space="preserve">[Cabinet Only] 36" White Bathroom Vanity(Sink not included)</t>
  </si>
  <si>
    <t xml:space="preserve">W2225P156383</t>
  </si>
  <si>
    <t xml:space="preserve">HOMCOM Tilt-Out Laundry Sorter Cabinet, Bathroom Storage Organizer with Two-Compartment Tilt-Out Hamper, Gray</t>
  </si>
  <si>
    <t xml:space="preserve">W2225P155593</t>
  </si>
  <si>
    <t xml:space="preserve">31" Tilt Out Laundry Hamper, Free Standing Home Organizer Hamper, Bathroom Storage Cabinet, White</t>
  </si>
  <si>
    <t xml:space="preserve">SV000003AAW-2</t>
  </si>
  <si>
    <t xml:space="preserve">36" Bathroom Vanity Cabinet with Sink Top Combo Set,White,Single Sink,Shaker Cabinet with Soft Closing Door and Drawer</t>
  </si>
  <si>
    <t xml:space="preserve">Contemporary Black Bathroom Vanity Cabinet - 36x18x34 inches, 4 Drawers &amp; 1 Cabinet Door, Multipurpose Storage, Resin Integrated Sink, Adjustable Shelves, Solid Wood Frame with MDF</t>
  </si>
  <si>
    <t xml:space="preserve">Contemporary Gray Bathroom Vanity Cabinet - 36x18x34 inches, 4 Drawers &amp; 1 Cabinet Door, Multipurpose Storage, Resin Integrated Sink, Adjustable Shelves, Solid Wood Frame with MDF</t>
  </si>
  <si>
    <t xml:space="preserve">Contemporary White Bathroom Vanity Cabinet - 36x18x34 inches, 4 Drawers &amp; 1 Cabinet Door, Multipurpose Storage, Resin Integrated Sink, Adjustable Shelves, Solid Wood Frame with MDF</t>
  </si>
  <si>
    <t xml:space="preserve">36 Inch Modern Bathroom Vanity with USB Charging, Two Doors and Three Drawers Bathroom Storage Vanity Cabinet, Small Bathroom Vanity cabinet with single sink , Green - Faucets Not Included</t>
  </si>
  <si>
    <t xml:space="preserve">36 Inch Modern Bathroom Vanity with USB Charging, Two Doors and Three Drawers Bathroom Storage Vanity Cabinet, Small Bathroom Vanity cabinet with single sink , Black - Faucets Not Included</t>
  </si>
  <si>
    <t xml:space="preserve">36 Inch Modern Bathroom Vanity with USB Charging, Two Doors and Three Drawers Bathroom Storage Vanity Cabinet, Small Bathroom Vanity cabinet with single sink , White &amp; Gray Blue - Faucets Not Included</t>
  </si>
  <si>
    <t xml:space="preserve">36 Inch Modern Bathroom Vanity with USB Charging, Two Doors and Three Drawers Bathroom Storage Vanity Cabinet with single top, Small Bathroom Vanity cabinet with sink , White &amp; Gray Blue - Faucets Not</t>
  </si>
  <si>
    <t xml:space="preserve">W2275P148521</t>
  </si>
  <si>
    <t xml:space="preserve">Coffee Bar Cabinet Kitchen Cabinet with Microwave Stand Metal Frame Side Home Source Bar Cabinet Cabinet and Hollow out Barn Design Wood Cabinet L26.77''*W15.75''*H67.32'' Charcoal Gray</t>
  </si>
  <si>
    <t xml:space="preserve">SV000010AAG-1</t>
  </si>
  <si>
    <t xml:space="preserve">30" Grey Bathroom Vanity with Single Sink, Combo Cabinet Undermount Sink, Bathroom Storage Cabinet with 2 Doors and a Drawer, Soft Closing, Multifunctional Storage, Solid Wood Frame</t>
  </si>
  <si>
    <t xml:space="preserve">SV000010AAB-1</t>
  </si>
  <si>
    <t xml:space="preserve">30" Black Bathroom Vanity with Single Sink, Combo Cabinet Undermount Sink, Bathroom Storage Cabinet with 2 Doors and a Drawer, Soft Closing, Multifunctional Storage, Solid Wood Frame</t>
  </si>
  <si>
    <t xml:space="preserve">SV000010AAK-1</t>
  </si>
  <si>
    <t xml:space="preserve">30" White Bathroom Vanity with Single Sink, Combo Cabinet Undermount Sink, Bathroom Storage Cabinet with 2 Doors and a Drawer, Soft Closing, Multifunctional Storage, Solid Wood Frame</t>
  </si>
  <si>
    <t xml:space="preserve">SV000013AAL-1</t>
  </si>
  <si>
    <t xml:space="preserve">30" Bathroom Vanity, Modern Bathroom Cabinet with Sink Combo Set, Bathroom Storage Cabinet with a Soft Closing Door and 3 Drawers,Solid Wood Frame [Resin Basin]</t>
  </si>
  <si>
    <t xml:space="preserve">SV000013AAF-1</t>
  </si>
  <si>
    <t xml:space="preserve">30" Bathroom Vanity in Green, Modern Bathroom Cabinet with Sink Combo Set, Bathroom Storage Cabinet with a Soft Closing Door and 3 Drawers, Solid Wood Frame [Resin Basin]</t>
  </si>
  <si>
    <t xml:space="preserve">SV000013AAK-1</t>
  </si>
  <si>
    <t xml:space="preserve">30" Bathroom Vanity , Modern Bathroom Cabinet with Sink Combo Set, Bathroom Storage Cabinet with a Soft Closing Door and 3 Drawers, Solid Wood Frame [Resin Basin]</t>
  </si>
  <si>
    <t xml:space="preserve">SV000013AAE-1</t>
  </si>
  <si>
    <t xml:space="preserve">SV000002AAK-1</t>
  </si>
  <si>
    <t xml:space="preserve">30" White Bathroom vanity with Single Sink ,Combo Cabinet Undermount Sink,Bathroom Storage Cabinet vanities</t>
  </si>
  <si>
    <t xml:space="preserve">SV000002AAC-1</t>
  </si>
  <si>
    <t xml:space="preserve">Modern 30-Inch Bathroom Vanity Cabinet with Easy-to-Clean Resin Integrated Sink in Blue</t>
  </si>
  <si>
    <t xml:space="preserve">W1120P147120</t>
  </si>
  <si>
    <t xml:space="preserve">Bathroom Wall Cabinet with Doors,Adjustable Shelf,Towel Bar and Paper Holder, Over The Toilet Storage Cabinet, Medicine Cabinet for Bathroom-Grey</t>
  </si>
  <si>
    <t xml:space="preserve">W1120</t>
  </si>
  <si>
    <t xml:space="preserve">Aneway Furniture</t>
  </si>
  <si>
    <t xml:space="preserve">W1120P147109</t>
  </si>
  <si>
    <t xml:space="preserve">Bathroom Wall Cabinet with Doors,Adjustable Shelf,Towel Bar and Paper Holder, Over The Toilet Storage Cabinet, Medicine Cabinet for Bathroom-White</t>
  </si>
  <si>
    <t xml:space="preserve">WF315814AAK</t>
  </si>
  <si>
    <t xml:space="preserve">WF316073AAK</t>
  </si>
  <si>
    <t xml:space="preserve">[Sink Only] 36x18" Rectangular 3 Hole Bathroom Resin Sink, Vanity Top Sink Only, Fits 4" Center Faucet, White (Faucet and cabinet not included)</t>
  </si>
  <si>
    <t xml:space="preserve">WF316072AAK</t>
  </si>
  <si>
    <t xml:space="preserve">[Sink Only] 30x18" Rectangular 3 Hole Bathroom Resin Sink, Vanity Top Sink Only, Fits 4" Center Faucet, White (Faucet and cabinet not included)</t>
  </si>
  <si>
    <t xml:space="preserve">W2156P145167</t>
  </si>
  <si>
    <t xml:space="preserve">Vanity desk with mirror, dressing table with 2 drawers, white color</t>
  </si>
  <si>
    <t xml:space="preserve">W2156P145165</t>
  </si>
  <si>
    <t xml:space="preserve">Vanity table with large lighted mirror, makeup vanity dressing table with drawer, 1pc upholstered stool ,12 light bulbs and adjustable brightness, white color</t>
  </si>
  <si>
    <t xml:space="preserve">W2156P143524</t>
  </si>
  <si>
    <t xml:space="preserve">Vanity table with lighted mirror, vanity desk with 3 drawers and storage cabinet,3 color lighting modes adjustable brightness, white color</t>
  </si>
  <si>
    <t xml:space="preserve">WF311076AAE</t>
  </si>
  <si>
    <t xml:space="preserve">[Cabinet Only] 36" Gray Bathroom vanity(Sink not included)</t>
  </si>
  <si>
    <t xml:space="preserve">WF313812AAC</t>
  </si>
  <si>
    <t xml:space="preserve">[Cabinet Only] 30" Bathroom vanity-Blue(Sink not included)</t>
  </si>
  <si>
    <t xml:space="preserve">WF313814AAK</t>
  </si>
  <si>
    <t xml:space="preserve">[Viedo]Contemporary 16" White Wall-Mounted Bathroom Vanity Combo Cabinet with Ceramic Basin - Ideal for Small Bathrooms</t>
  </si>
  <si>
    <t xml:space="preserve">WF313814AAE</t>
  </si>
  <si>
    <t xml:space="preserve">[Viedo]Contemporary 16" Wall-Mounted Bathroom Vanity Combo Cabinet with Ceramic Basin - Ideal for Small Bathrooms</t>
  </si>
  <si>
    <t xml:space="preserve">WF319594AAB</t>
  </si>
  <si>
    <t xml:space="preserve">30" Bathroom vanity Set with Sink, Combo Cabinet, Bathroom Storage Cabinet, Solid Wood Legs(The same with SV000008AAB-1)</t>
  </si>
  <si>
    <t xml:space="preserve">WF319594AAA</t>
  </si>
  <si>
    <t xml:space="preserve">30" Bathroom vanity Set with Sink, Combo Cabinet, Bathroom Storage Cabinet, Solid Wood Legs(The Same with SV000008AAE-1)</t>
  </si>
  <si>
    <t xml:space="preserve">SV000008AAE-1</t>
  </si>
  <si>
    <t xml:space="preserve">30" Bathroom vanity Set with Sink, Combo Cabinet, Bathroom Storage Cabinet, Solid Wood Frame</t>
  </si>
  <si>
    <t xml:space="preserve">WF311024AAA</t>
  </si>
  <si>
    <t xml:space="preserve">[Sink Only]30x18 inch rectangular single hole bathroom resin sink, vanity top sink only, white (faucet and cabinet not included)</t>
  </si>
  <si>
    <t xml:space="preserve">WF311076AAK</t>
  </si>
  <si>
    <t xml:space="preserve">[Cabinet Only] 36" White Bathroom vanity(Sink not included)</t>
  </si>
  <si>
    <t xml:space="preserve">WF311074AAK</t>
  </si>
  <si>
    <t xml:space="preserve">Modern 24-Inch Wall-Mounted Bathroom vanity with 2 Drawers, White  - Ideal for Small Bathrooms</t>
  </si>
  <si>
    <t xml:space="preserve">WF311027AAA</t>
  </si>
  <si>
    <t xml:space="preserve">[Sink Only] 30x18" Rectangular 3 Hole Bathroom Ceramic Sink, Vanity Top Sink Only, Fits 8" Center Faucet, White (Faucet and cabinet not included)</t>
  </si>
  <si>
    <t xml:space="preserve">W1120127335</t>
  </si>
  <si>
    <t xml:space="preserve">50" LED Kitchen Pantry Cabinet,Freestanding Buffet Cupboards Sideboard with 2 Doors with Racks and 2 Adjustable Shelves for Kitchen, Living Room and Dinning Room-White</t>
  </si>
  <si>
    <t xml:space="preserve">WF311022AAK</t>
  </si>
  <si>
    <t xml:space="preserve">[Cabinet only] 24inch modern bathroom vanity(Sink not included)</t>
  </si>
  <si>
    <t xml:space="preserve">WF311026AAA</t>
  </si>
  <si>
    <t xml:space="preserve">[Sink Only]24x18 inch rectangular single hole bathroom ceramic sink, vanity top sink only, white (faucet and cabinet not included)</t>
  </si>
  <si>
    <t xml:space="preserve">WF309045AAB</t>
  </si>
  <si>
    <t xml:space="preserve">Hall Tree(Not for sale, Subpackage of SD000021AAB )</t>
  </si>
  <si>
    <t xml:space="preserve">W1120123525</t>
  </si>
  <si>
    <t xml:space="preserve">Buffet Cabinet Storage Sideboard Farmhouse Server Bar Wine Cabinet with 3 Drawers &amp; 3 Doors Adjustable Shelves for Dining Living Room Kitchen Cupboard-White</t>
  </si>
  <si>
    <t xml:space="preserve">WF307083AAE</t>
  </si>
  <si>
    <t xml:space="preserve">[Cabinet Only] 36" Bathroom Vanity-Grey Blue(Sink not included)</t>
  </si>
  <si>
    <t xml:space="preserve">WF307083AAK</t>
  </si>
  <si>
    <t xml:space="preserve">[Cabinet Only] 36" Bathroom vanity, white(Sink not included)</t>
  </si>
  <si>
    <t xml:space="preserve">W112082334</t>
  </si>
  <si>
    <t xml:space="preserve">WF298296AAA</t>
  </si>
  <si>
    <t xml:space="preserve">[Cabinet Only] 30" Bathroom vanity(Sink not included)</t>
  </si>
  <si>
    <t xml:space="preserve">WF297196AAP</t>
  </si>
  <si>
    <t xml:space="preserve">[Cabinet Only] 36" Bathroom Vanity-Retro Espresso</t>
  </si>
  <si>
    <t xml:space="preserve">WF297177AAK</t>
  </si>
  <si>
    <t xml:space="preserve">[Sink Only] 24" Resin Sink</t>
  </si>
  <si>
    <t xml:space="preserve">W112049947</t>
  </si>
  <si>
    <t xml:space="preserve">Bathroom Floor Cabinet Freestanding 2 Doors and 1 Drawer Wood Storage Organizer Cabinet for Bathroom and Living Room-White</t>
  </si>
  <si>
    <t xml:space="preserve">W112049945</t>
  </si>
  <si>
    <t xml:space="preserve">Over The Toilet Rack 2 -Tier Toilet Bathroom Spacesaver Storage Shelf with 2 Doors Wood Storage Organizer Cabinet for Bathroom Freestanding Shelf-White</t>
  </si>
  <si>
    <t xml:space="preserve">W112049923</t>
  </si>
  <si>
    <t xml:space="preserve">Bathroom Floor Cabinet Freestanding 2 Doors and 2 shelfs Wood Storage Organizer Cabinet for Bathroom and Living Room-White</t>
  </si>
  <si>
    <t xml:space="preserve">W112049922</t>
  </si>
  <si>
    <t xml:space="preserve">Bathroom Floor Cabinet with 2 Drawers and 1 Storage Shelf,Freestanding Wood Storage Organizer Cabinet-White</t>
  </si>
  <si>
    <t xml:space="preserve">Floating Bed Frame Queen Size with LED Light, Metal Platform Queen Bed</t>
  </si>
  <si>
    <t xml:space="preserve">Twin Low Loft Bed with Slide, Ladder, Safety Guardrails, Rubber Wood Twin Loft Bed,White Oak</t>
  </si>
  <si>
    <t xml:space="preserve">Twin Low Loft Bed with Slide, Ladder, Safety Guardrails, Rubber Wood Twin Loft Bed,White</t>
  </si>
  <si>
    <t xml:space="preserve">Twin Low Loft Bed with Slide, Ladder, Safety Guardrails, Rubber Wood Twin Loft Bed,Grey</t>
  </si>
  <si>
    <t xml:space="preserve">W1307S00057</t>
  </si>
  <si>
    <t xml:space="preserve">4-in-1 Detachable Hall Tree with Storage and 7 Hooks, Multiple Functions Hallway Coat Rack with Storage Drawers and Cabinet, Black Shoe Bench for Entryway Hallway</t>
  </si>
  <si>
    <t xml:space="preserve">W1307S00059</t>
  </si>
  <si>
    <t xml:space="preserve">4-in-1 Detachable Hall Tree with Storage and 7 Hooks, Multiple Functions Hallway Coat Rack with Storage Drawers and Cabinet, Antique Blue Shoe Bench for Entryway Hallway</t>
  </si>
  <si>
    <t xml:space="preserve">W1307S00058</t>
  </si>
  <si>
    <t xml:space="preserve">4-in-1 Detachable Hall Tree with Storage and 7 Hooks, Multiple Functions Hallway Coat Rack with Storage Drawers and Cabinet, Antique Beige Shoe Bench for Entryway Hallway</t>
  </si>
  <si>
    <t xml:space="preserve">W2593P233781</t>
  </si>
  <si>
    <t xml:space="preserve">Full Size Wood Platform Bed for Kids, Wood Low Profile Full Bed with Rails for Girls and Boys, Natural (Patented Design)</t>
  </si>
  <si>
    <t xml:space="preserve">W2593P233767</t>
  </si>
  <si>
    <t xml:space="preserve">2-Door Wooden Wardrobe Armoire with LED and 4 Storage Shelves, Brown</t>
  </si>
  <si>
    <t xml:space="preserve">4 Shutter Door Wardrobe Armoire Closet with 2 Drawers, Natural+White</t>
  </si>
  <si>
    <t xml:space="preserve">Floating Bed Frame Full Size with LED Light, Metal Platform Full Bed</t>
  </si>
  <si>
    <t xml:space="preserve">2-Door Wooden Wardrobe Armoire with LED and 4 Storage Shelves, Grey</t>
  </si>
  <si>
    <t xml:space="preserve">DL002217AAK</t>
  </si>
  <si>
    <t xml:space="preserve">Twin over Full Size Metal Bunk Bed with Storage Staircase and Open Wardrobe,White</t>
  </si>
  <si>
    <t xml:space="preserve">DL002217AAB</t>
  </si>
  <si>
    <t xml:space="preserve">Twin over Full Size Metal Bunk Bed with Storage Staircase and Open Wardrobe,Black</t>
  </si>
  <si>
    <t xml:space="preserve">Queen Bed Frame with Storage Headboard, Wooden Bed Frame with 47.2" Bookcase Headboard, 4 Storage Drawers &amp; Charging Station, No Box Spring Needed/Noise Free/All-Metal Support, Vintage Gray</t>
  </si>
  <si>
    <t xml:space="preserve">Queen Bed Frame with Storage Upholstered Headboard and 4 Drawers, Velvet Upholstered Platform Bed with LED Lights &amp; Charging Station, Stable &amp; Easy Assembly, No Box Spring Needed, Beige</t>
  </si>
  <si>
    <t xml:space="preserve">Queen Lift Up Storage Bed Frame with Charging Stationand LED Light, Wingback Upholstered Platform Bed Frame, Wooden Slats Support, No Box Spring Needed, Noise-Free, Dark Gray</t>
  </si>
  <si>
    <t xml:space="preserve">Bed Frame Queen Size with Drawers and Charging Station, Upholstered Platform Bed with Storage Headboard and LED Light, Heavy Duty Metal Frame Support, No Box Spring Needed, Noise Free, Vintage Brown</t>
  </si>
  <si>
    <t xml:space="preserve">Bed Frame Queen Size with Storage Headboard and 4 Drawers, Upholstered Platform Bed with Charging Station and LED Light, Heavy Duty Frame Support, No Box Spring Needed, Noise Free, Black</t>
  </si>
  <si>
    <t xml:space="preserve">HOMCOM Narrow Shoe Cabinet, Industrial Shoe Storage Cabinet with 2 Flip Drawers, Adjustable Shelves, and Top Drawer, Entryway Hidden Shoe Storage for 12 Pairs of Shoes, Distressed White</t>
  </si>
  <si>
    <t xml:space="preserve">HOMCOM Narrow Shoe Cabinet with 2 Flip Doors and Top Drawer, Brown</t>
  </si>
  <si>
    <t xml:space="preserve">HOMCOM Narrow Shoe Cabinet, Industrial Shoe Storage Cabinet with 2 Flip Drawers, Adjustable Shelves, and Top Drawer, Entryway Hidden Shoe Storage for 12 Pairs of Shoes, Distressed Gray</t>
  </si>
  <si>
    <t xml:space="preserve">WF309878AAD</t>
  </si>
  <si>
    <t xml:space="preserve">Twin Size Wood House Loft bed with Slide, Storage shelves and Light, natural</t>
  </si>
  <si>
    <t xml:space="preserve">Twin Size Wood House Loft bed with Slide, Storage shelves and Light, White</t>
  </si>
  <si>
    <t xml:space="preserve">King Size 51" High Headboard Wingback Linen Upholstered Bed No Box Spring Needed, Gray</t>
  </si>
  <si>
    <t xml:space="preserve">Queen Size 51" High Headboard Wingback Linen Upholstered Bed No Box Spring Needed, Gray</t>
  </si>
  <si>
    <t xml:space="preserve">Full Size 51" High Headboard Wingback Linen Upholstered Bed No Box Spring Needed, Gray</t>
  </si>
  <si>
    <t xml:space="preserve">N701P208366A</t>
  </si>
  <si>
    <t xml:space="preserve">King Size 51" High Headboard Wingback Linen Upholstered Bed No Box Spring Needed, Beige</t>
  </si>
  <si>
    <t xml:space="preserve">N701P208365A</t>
  </si>
  <si>
    <t xml:space="preserve">Queen Size 51" High Headboard Wingback Linen Upholstered Bed No Box Spring Needed, Beige</t>
  </si>
  <si>
    <t xml:space="preserve">Full Size 51" High Headboard Wingback Linen Upholstered Bed No Box Spring Needed, Beige</t>
  </si>
  <si>
    <t xml:space="preserve">N701P212153B</t>
  </si>
  <si>
    <t xml:space="preserve">Modern Velvet Upholstered Platform Bed with Wingback Headboard and Round Wooden Legs, Cream,King Size(old sku:WF531853AAC)</t>
  </si>
  <si>
    <t xml:space="preserve">N701P212153C</t>
  </si>
  <si>
    <t xml:space="preserve">Modern Boucle Upholstered Platform Bed with Wingback Headboard and Round Wooden Legs, Beige,King Size(old sku:WF531853AAB)</t>
  </si>
  <si>
    <t xml:space="preserve">BS701P212150B</t>
  </si>
  <si>
    <t xml:space="preserve">Modern Velvet Upholstered Platform Bed with Wingback Headboard and Round Wooden Legs, Cream,Queen Size(old sku:BS531851AAC)</t>
  </si>
  <si>
    <t xml:space="preserve">BS701P212150C</t>
  </si>
  <si>
    <t xml:space="preserve">Modern Boucle Upholstered Platform Bed with Wingback Headboard and Round Wooden Legs, Beige ,Queen Size(old sku:BS531851AAB)</t>
  </si>
  <si>
    <t xml:space="preserve">Twin over Twin Rubber Wood Floor Bunk Bed, with ladder,Guardrails,House-Shaped-Bunk Bed,Pink</t>
  </si>
  <si>
    <t xml:space="preserve">Twin over Twin Rubber Wood Floor Bunk Bed, with ladder,Guardrails,House-Shaped-Bunk Bed,Natural</t>
  </si>
  <si>
    <t xml:space="preserve">Twin over Twin Rubber Wood Floor Bunk Bed, with ladder,Guardrails,House-Shaped-Bunk Bed,White</t>
  </si>
  <si>
    <t xml:space="preserve">Twin over Twin Rubber Wood Floor Bunk Bed, with ladder,Guardrails,House-Shaped-Bunk Bed,Grey</t>
  </si>
  <si>
    <t xml:space="preserve">Queen Size Murphy Bed with Large Drawers, Gold</t>
  </si>
  <si>
    <t xml:space="preserve">Twin over Twin Rubber Wood Floor Bunk Bed, with ladder,Guardrails,House-Shaped-Bunk Bed, Black</t>
  </si>
  <si>
    <t xml:space="preserve">Metal Full XL over Queen Bunk Bed for Teens and Adults,Space-Saving/Noise Reduced/No Box Spring Needed, Old SKU W1307S00046</t>
  </si>
  <si>
    <t xml:space="preserve">Metal Twin XL over Queen Bunk Bed for Teens and Adults,Space-Saving/Noise Reduced/No Box Spring Needed, Old SKU W1307S00045</t>
  </si>
  <si>
    <t xml:space="preserve">Recliner Chairs for Adults, Adjustable Recliner Sofa with Mobile Phone Holder &amp; Cup Holder, Modern Reclining Chairs Fabric Push Back Recliner Chairs for Living Room, Bedroom, RED</t>
  </si>
  <si>
    <t xml:space="preserve">Recliner Chairs for Adults, Adjustable Recliner Sofa with Mobile Phone Holder &amp; Cup Holder, Modern Reclining Chairs Fabric Push Back Recliner Chairs for Living Room, Bedroom, YELLOW</t>
  </si>
  <si>
    <t xml:space="preserve">Recliner Chairs for Adults, Adjustable Recliner Sofa with Mobile Phone Holder &amp; Cup Holder, Modern Reclining Chairs Fabric Push Back Recliner Chairs for Living Room, Bedroom, Gray</t>
  </si>
  <si>
    <t xml:space="preserve">Recliner Chairs for Adults, Adjustable Recliner Sofa with Mobile Phone Holder &amp; Cup Holder, Modern Reclining Chairs Fabric Push Back Recliner Chairs for Living Room, Bedroom, BEIGE</t>
  </si>
  <si>
    <t xml:space="preserve">Queen Size Elegant Style Wooden Platform Bed Frame With Headboard,No Need Box Spring,Easy Assembly</t>
  </si>
  <si>
    <t xml:space="preserve">W2915S00023</t>
  </si>
  <si>
    <t xml:space="preserve">Modern Sectional Couch , 2 Pieces Corduroy Couch Cushion Covers , Soft Stretch Sofa Slipcovers with 2pcs Pillows</t>
  </si>
  <si>
    <t xml:space="preserve">W2915</t>
  </si>
  <si>
    <t xml:space="preserve">Kitchen Island with Drop Leaf Countertop, Rolling Kitchen Island Cart , Barn Door Kitchen Island Table with Storage Cabinet and Tower Rack, Island Table On Wheels for Kitchen, Retro Brown</t>
  </si>
  <si>
    <t xml:space="preserve">Kitchen Island with Drop Leaf Countertop, Rolling Kitchen Island Cart , Barn Door Kitchen Island Table with Storage Cabinet and Tower Rack, Island Table On Wheels for Kitchen, White</t>
  </si>
  <si>
    <t xml:space="preserve">54'' Portable Kitchen Island Cart on Wheels Wood Storage Cabinet with 2 Drawers, Spice Rack &amp; Towel Rack, Walnut 53.78''W x 18.11''D x 35.47''H.</t>
  </si>
  <si>
    <t xml:space="preserve">54 inch Portable Wooden Kitchen Island Cart Large Capacity with 3 drawers Drop-Leaf Table Spice Rack &amp; Towel Rack for Small Spaces.</t>
  </si>
  <si>
    <t xml:space="preserve">BS7013008104C</t>
  </si>
  <si>
    <t xml:space="preserve">Queen Size Murphy Bed with 2 Side Cabinet Storage Shelves, 68-inch Cabinet Bed Folding Wall Bed with Desk Combo Perfect for Guest Room, Study, Office,White(old sku:BS400192AAC)</t>
  </si>
  <si>
    <t xml:space="preserve">BS7013008109C</t>
  </si>
  <si>
    <t xml:space="preserve">Full Size Murphy Bed with 2 Side Cabinet Storage Shelves, 61.5-inch Cabinet Bed Folding Wall Bed with Desk Combo Perfect for Guest Room, Study, Office,White(old sku:BS400194AAC)</t>
  </si>
  <si>
    <t xml:space="preserve">BS7012008104C</t>
  </si>
  <si>
    <t xml:space="preserve">Queen Size Murphy Bed with 1 Side Cabinet Storage Shelf, 68-inch Cabinet Bed Folding Wall Bed with Desk Combo Perfect for Guest Room, Study, Office,White(old sku:BS300192AAC)</t>
  </si>
  <si>
    <t xml:space="preserve">BS7012008109C</t>
  </si>
  <si>
    <t xml:space="preserve">Full Size Murphy Bed with 1 Side Cabinet Storage Shelf, 61.5-inch Cabinet Bed Folding Wall Bed with Desk Combo Perfect for Guest Room,Study, Office,White(old sku:BS300194AAC)</t>
  </si>
  <si>
    <t xml:space="preserve">BS701P208104C</t>
  </si>
  <si>
    <t xml:space="preserve">Queen Size Murphy Bed, 68-inch Cabinet Bed Folding Wall Bed with Desk Combo Perfect for Guest Room,Study, Office,White(old sku:BS530192AAC)</t>
  </si>
  <si>
    <t xml:space="preserve">BS701P208109C</t>
  </si>
  <si>
    <t xml:space="preserve">Full Size Murphy Bed,61.5-inch Cabinet Bed Folding Wall Bed with Desk Combo Perfect for Guest Room, Study, Office, White(old sku:BS530194AAC)</t>
  </si>
  <si>
    <t xml:space="preserve">W1120P146256</t>
  </si>
  <si>
    <t xml:space="preserve">One-Compartment One-Door Tilt-Out Laundry Sorter Cabinet - White</t>
  </si>
  <si>
    <t xml:space="preserve">Tall Bathroom Cabinet with Laundry Basket, Large Storage Space Tilt-Out Laundry Hamper and Upper Storage Cabinet, Grey</t>
  </si>
  <si>
    <t xml:space="preserve">W509P224964</t>
  </si>
  <si>
    <t xml:space="preserve">White Tilt Out Trash Cabinet with 2 drawer , Quick Installation and Deodorising Function, Wooden Freestanding Trash Can Cabinet Holds Up to 2x10 Gallons Capacity for Kitchen and Dining Room, and Laund</t>
  </si>
  <si>
    <t xml:space="preserve">W282P190996</t>
  </si>
  <si>
    <t xml:space="preserve">Kitchen Trash Can Storage Cabinet with 2 Drawers &amp; 1 Tilt Out Trash Cabinet &amp; 1 door with storage rack &amp; 2 Shelves for Kitchen, Dinning Room, Living Room-White</t>
  </si>
  <si>
    <t xml:space="preserve">W1820P192231</t>
  </si>
  <si>
    <t xml:space="preserve">Two-Compartment Tilt-Out Trash Cabinet, Pet Proof Kitchen Trash Cabinet with Cutting Board, Free Standing Laundry Sorter Cabinet, Laundry Hamper, White</t>
  </si>
  <si>
    <t xml:space="preserve">W1820P178401</t>
  </si>
  <si>
    <t xml:space="preserve">Tall Bathroom Cabinet with Laundry Basket, Large Storage Space Tilt-Out Laundry Hamper and Upper Storage Cabinet, Black</t>
  </si>
  <si>
    <t xml:space="preserve">LT000547AAK</t>
  </si>
  <si>
    <t xml:space="preserve">Twin Wooden Bunk Bed with Trundle, Cabinet, Wardrobe, Desk and Drawers, White</t>
  </si>
  <si>
    <t xml:space="preserve">W504P197165</t>
  </si>
  <si>
    <t xml:space="preserve">Twin Size Bed with Headboard, Footboard, Trundle and Three Storage Drawers, Twin Size Pine Wood Bed with Headboard, Footboard,Espresso</t>
  </si>
  <si>
    <t xml:space="preserve">W504P197162</t>
  </si>
  <si>
    <t xml:space="preserve">Twin Size Bed with Headboard, Footboard, Trundle and Three Storage Drawers, Twin Size Pine Wood Bed with Headboard, Footboard,White</t>
  </si>
  <si>
    <t xml:space="preserve">W504P197161</t>
  </si>
  <si>
    <t xml:space="preserve">Twin Size Bed with Headboard, Footboard, Trundle and Three Storage Drawers, Twin Size Pine Wood Bed with Headboard, Footboard,Grey</t>
  </si>
  <si>
    <t xml:space="preserve">W504S00180</t>
  </si>
  <si>
    <t xml:space="preserve">Full Over Full Rubber Wood Bunk Bed with Trundle, Ladder and Guardrails, Convertible to 2 Full Size Beds, with Twin Size Trundle,White Oak</t>
  </si>
  <si>
    <t xml:space="preserve">W636P195274</t>
  </si>
  <si>
    <t xml:space="preserve">Floating Queen Bed Frame with LED Light and Bookcase Storage Headboard Queen Size Upholstered Platform Bed with Charging Station ,No Box Spring Needed,Easy Assembly, Black+Rustic</t>
  </si>
  <si>
    <t xml:space="preserve">W504P227938</t>
  </si>
  <si>
    <t xml:space="preserve">W504P227942</t>
  </si>
  <si>
    <t xml:space="preserve">W504P227934</t>
  </si>
  <si>
    <t xml:space="preserve">66146.00BLK</t>
  </si>
  <si>
    <t xml:space="preserve">DINING CHAIR MP2 (set of 2)</t>
  </si>
  <si>
    <t xml:space="preserve">2026-06-08 22:59</t>
  </si>
  <si>
    <t xml:space="preserve">2026-07-04 ~ 2026-07-11</t>
  </si>
  <si>
    <t xml:space="preserve">W2582P197649</t>
  </si>
  <si>
    <t xml:space="preserve">Wooden Frame Upholstered Dining Chairs Set of 2,Mid Century Kitchen Chairs for Living Room,Restaurant,Bohemian Style Chairs for Office,Coffee Shop.OAK</t>
  </si>
  <si>
    <t xml:space="preserve">W2582</t>
  </si>
  <si>
    <t xml:space="preserve">JUSTONE</t>
  </si>
  <si>
    <t xml:space="preserve">W1622P234025</t>
  </si>
  <si>
    <t xml:space="preserve">Antique Dining Chairs - Linen Fabric Upholstered Wooden Chairs  Set of 2, Beige</t>
  </si>
  <si>
    <t xml:space="preserve">W1622</t>
  </si>
  <si>
    <t xml:space="preserve">Yijian Furniture Co., LTD</t>
  </si>
  <si>
    <t xml:space="preserve">N724P198468B</t>
  </si>
  <si>
    <t xml:space="preserve">U-Can 68.9'' Retro TV Stand for TVs up to 75 Inches, Entertainment Center Media Console with Fluted Glass Doors and Five Solid Wood Legs for Living room(SAME SKU:N724P284465B)</t>
  </si>
  <si>
    <t xml:space="preserve">N724P198475B</t>
  </si>
  <si>
    <t xml:space="preserve">U-Can 68.9'' Modern TV Stand for TVs up to 75 Inches, Entertainment Center Media Console with Fluted Glass Doors, Five Solid Wood Legs for Living room</t>
  </si>
  <si>
    <t xml:space="preserve">N724P198474K</t>
  </si>
  <si>
    <t xml:space="preserve">N724P206549B</t>
  </si>
  <si>
    <t xml:space="preserve">U-Can 67.7''-76.4'' Modern Extendable TV Stand for TVs up to 75 Inches, Entertainment Center Media Console with 3 Drawers, Metal Adjustable Legs for Living room</t>
  </si>
  <si>
    <t xml:space="preserve">LT000679AAK</t>
  </si>
  <si>
    <t xml:space="preserve">Full Size Loft Bed with Wardrobe,Desk and Shelves,White</t>
  </si>
  <si>
    <t xml:space="preserve">LT000679AAE</t>
  </si>
  <si>
    <t xml:space="preserve">Full Size Loft Bed with Wardrobe,Desk and Shelves,Grey</t>
  </si>
  <si>
    <t xml:space="preserve">W2740P214207</t>
  </si>
  <si>
    <t xml:space="preserve">Mid Century Modern Dining Chairs Set of 2, Velvet Accent Chairs with Natural Cane Back, Black</t>
  </si>
  <si>
    <t xml:space="preserve">King Size Wood Platform Bed with Multi-storage Headboard, USB and Drawers, White</t>
  </si>
  <si>
    <t xml:space="preserve">King Size Wood Platform Bed with Multi-storage Headboard, USB and Drawers, Antique Wood Color</t>
  </si>
  <si>
    <t xml:space="preserve">W936P202461</t>
  </si>
  <si>
    <t xml:space="preserve">29.2" Small Size Left Drawer Desktop Vanity Table + Cushioned Stool, 2 AC+2 USB Power Station, Hair dryer bracket, Extra Large Touch Control Sliding LED Mirror, Tri-color Switching, Brightness Adjust</t>
  </si>
  <si>
    <t xml:space="preserve">W936</t>
  </si>
  <si>
    <t xml:space="preserve">CRAZY ELF</t>
  </si>
  <si>
    <t xml:space="preserve">W936P202317</t>
  </si>
  <si>
    <t xml:space="preserve">29.2" Small Size Left Drawer Desktop Vanity Table + Cushioned Stool, Large Sliding, Touch Control, Tri-color Switching, Brightness Adjust LED Mirror, High Capacity Storage, Suitable for Small Space</t>
  </si>
  <si>
    <t xml:space="preserve">W936P202270</t>
  </si>
  <si>
    <t xml:space="preserve">29.2" Small Space Left Drawer Desktop Vanity Table + Cushioned Stool, Extra Large Right sliding mirror, Multi Layer High Capacity Storage, Practical Fashionable Dresser, Suitable For Small Space</t>
  </si>
  <si>
    <t xml:space="preserve">W881P224253</t>
  </si>
  <si>
    <t xml:space="preserve">70.08 Inch Length Black TV Stand for Living Room and Bedroom, with 2 Drawers and 4 High-Capacity Storage Compartment,Suitable for fireplace</t>
  </si>
  <si>
    <t xml:space="preserve">W881</t>
  </si>
  <si>
    <t xml:space="preserve">SAMCHY</t>
  </si>
  <si>
    <t xml:space="preserve">W282P190993</t>
  </si>
  <si>
    <t xml:space="preserve">Two-Compartment Tilt-Out Laundry Sorter Cabinet-White</t>
  </si>
  <si>
    <t xml:space="preserve">King Size Platform Bed with Boucle Fabric, Boucle Fabric Upholstered Platform Bed with Curve-Shaped Design Headboard, White, Easy Assembly</t>
  </si>
  <si>
    <t xml:space="preserve">Queen Size Platform Bed with Boucle Fabric, Boucle Fabric Upholstered Platform Bed with Curve-Shaped Design Headboard, White, Easy Assembly</t>
  </si>
  <si>
    <t xml:space="preserve">W1120P146259</t>
  </si>
  <si>
    <t xml:space="preserve">One-Compartment One-Drawer Tilt-Out Laundry Sorter Cabinet - White</t>
  </si>
  <si>
    <t xml:space="preserve">W1120S00001</t>
  </si>
  <si>
    <t xml:space="preserve">Two-Compartment Tilt-Out Dirty Laundry Basket Tall Bathroom Cabinet with 2 Adjustable Shelves-White</t>
  </si>
  <si>
    <t xml:space="preserve">Wood Twin XL Size Floor Bed with Storage Cabinets and USB Ports, White</t>
  </si>
  <si>
    <t xml:space="preserve">Wood Twin XL Size Floor Bed with Storage Cabinets and USB Ports, Gray</t>
  </si>
  <si>
    <t xml:space="preserve">Wood Twin XL Size Floor Bed with Storage Cabinets and USB Ports, Brown</t>
  </si>
  <si>
    <t xml:space="preserve">W112049950</t>
  </si>
  <si>
    <t xml:space="preserve">W1120139082</t>
  </si>
  <si>
    <t xml:space="preserve">Two-Compartment Tilt-Out Laundry Sorter Cabinet-Black</t>
  </si>
  <si>
    <t xml:space="preserve">W1120123529</t>
  </si>
  <si>
    <t xml:space="preserve">Tall Bathroom Storage Cabinet with Glass Doors &amp; Adjustable Shelves, Freestanding Floor Cabinet with Open Shelf,  Kitchen Cupboard for Bathroom, Living Room, Kitchen-White</t>
  </si>
  <si>
    <t xml:space="preserve">W1120S00002</t>
  </si>
  <si>
    <t xml:space="preserve">Two-Compartment Tilt-Out Dirty Laundry Basket Tall Bathroom Cabinet with 2 Adjustable Shelves-Black</t>
  </si>
  <si>
    <t xml:space="preserve">W1120127327</t>
  </si>
  <si>
    <t xml:space="preserve">W1120127325</t>
  </si>
  <si>
    <t xml:space="preserve">One Drawers and One-Compartment Tilt-Out Trash Cabinet Kitchen Trash Cabinet-Black</t>
  </si>
  <si>
    <t xml:space="preserve">W1120127324</t>
  </si>
  <si>
    <t xml:space="preserve">One Drawers and One-Compartment Tilt-Out Trash Cabinet Kitchen Trash Cabinet-White</t>
  </si>
  <si>
    <t xml:space="preserve">W1708127638</t>
  </si>
  <si>
    <t xml:space="preserve">Queen size High Boad Metal bed with soft head and tail, no spring, easy to assemble, no noise</t>
  </si>
  <si>
    <t xml:space="preserve">W1708</t>
  </si>
  <si>
    <t xml:space="preserve">CHING HING-FURNITURE</t>
  </si>
  <si>
    <t xml:space="preserve">W1708127640</t>
  </si>
  <si>
    <t xml:space="preserve">W1708127639</t>
  </si>
  <si>
    <t xml:space="preserve">W3004P230697</t>
  </si>
  <si>
    <t xml:space="preserve">Queen Size Velvet Bed Frame Wingback Headboard with Velvet Upholstered Platform Bed Strong Wooden Slats No Box Spring Needed Easy Assembly Beige</t>
  </si>
  <si>
    <t xml:space="preserve">W3004</t>
  </si>
  <si>
    <t xml:space="preserve">Lucky Space</t>
  </si>
  <si>
    <t xml:space="preserve">W3004S00001</t>
  </si>
  <si>
    <t xml:space="preserve">{NEW}Full Size Upholstery Platform Bed with Trundle,Trundle can be Flat or Erected, Modern Bed Frame with Linen Headboard for Kids, Adults, No Box Spring Needed</t>
  </si>
  <si>
    <t xml:space="preserve">W3004P230682</t>
  </si>
  <si>
    <t xml:space="preserve">{NEW}Twin Size Princess Bed with Crown Headboard, PU Upholstered Platform Bed , Twin Size Bed Frame with Bed-End Storage Pocket for Kids Girl, No Spring Box Needed, Easy Assembly, Pink</t>
  </si>
  <si>
    <t xml:space="preserve">W3004P230681</t>
  </si>
  <si>
    <t xml:space="preserve">Twin Size Upholstered Platform Bed Frame with Cartoon Bear Ears Shaped Headboard  for Kids Teens Bedroom, No Box Spring Needed</t>
  </si>
  <si>
    <t xml:space="preserve">W3004P230608</t>
  </si>
  <si>
    <t xml:space="preserve">Full Size Upholstered Smart LED Bed Frame with 2 Storage Drawers and Chic Double Petal Headboard , Princess Platform Bed with Smart LED Light for Girls, No Box Spring Needed, Pink</t>
  </si>
  <si>
    <t xml:space="preserve">BS701P221457N</t>
  </si>
  <si>
    <t xml:space="preserve">Twin Size Wooden Storage Daybed Frame with Bookcase Headboard and Two Under-bed Drawers for Bedroom Living Room, No Box Spring Needed,Natural</t>
  </si>
  <si>
    <t xml:space="preserve">W2672S00001</t>
  </si>
  <si>
    <t xml:space="preserve">Queen Size, Cotton and Linen Fabric, Pneumatic Bed, with Storage Space under the Bed, Stable Bed Structure,Light Gray</t>
  </si>
  <si>
    <t xml:space="preserve">W2672</t>
  </si>
  <si>
    <t xml:space="preserve">HX-FURNITURE</t>
  </si>
  <si>
    <t xml:space="preserve">W2672S00002</t>
  </si>
  <si>
    <t xml:space="preserve">Queen Size, Cotton and Linen Fabric, Pneumatic Bed, with Storage Space under the Bed, Stable Bed Structure,Dark Gray</t>
  </si>
  <si>
    <t xml:space="preserve">W1120127329</t>
  </si>
  <si>
    <t xml:space="preserve">Two Drawers and Two-Compartment Tilt-Out Trash Cabinet Kitchen Trash Cabinet-Black</t>
  </si>
  <si>
    <t xml:space="preserve">60543.00LGY-Q-FULL BED</t>
  </si>
  <si>
    <t xml:space="preserve">Queen Size Platform Bed Frame, Upholstered Bed with Deep Button Tufted Headboard,Modern Upholstered Platform Bed, Easy Assembly, Queen</t>
  </si>
  <si>
    <t xml:space="preserve">N778</t>
  </si>
  <si>
    <t xml:space="preserve">NH-Sunfay</t>
  </si>
  <si>
    <t xml:space="preserve">60543.00-Q-H_60543.00-Q-P</t>
  </si>
  <si>
    <t xml:space="preserve">Twin Size Upholstery Platform Bed Frame with LED Light Strips,Headboard Storage Space and Two USB Charging Deisgn,Beige(Old SKU:WF315762AAA)</t>
  </si>
  <si>
    <t xml:space="preserve">72158.00LBRN</t>
  </si>
  <si>
    <t xml:space="preserve">Patio Furniture  Outdoor Daybed with Wicker Rattan, 60" Wide Outdoor Wicker Patio Daybed with Cushions for Lawn Garden Backyard Pool</t>
  </si>
  <si>
    <t xml:space="preserve">W1801P195734</t>
  </si>
  <si>
    <t xml:space="preserve">64" Tall Bathroom Storage Cabinet for Small Space, Floor Standing Cabinet for Living Room Bathroom Home Office Kitchen, 4 Adjustable Shelves &amp; Laundry Hamper, Hidden Clothes Storage Space, Black</t>
  </si>
  <si>
    <t xml:space="preserve">W1801P195738</t>
  </si>
  <si>
    <t xml:space="preserve">64" Tall Bathroom Storage Cabinet for Small Space, Floor Standing Cabinet for Living Room Bathroom Home Office Kitchen, 4 Shelves &amp; Laundry Hamper, Hidden Clothes Storage Space, Grey</t>
  </si>
  <si>
    <t xml:space="preserve">2026-06-30 08:59</t>
  </si>
  <si>
    <t xml:space="preserve">W1801P195737</t>
  </si>
  <si>
    <t xml:space="preserve">64" Tall Bathroom Storage Cabinet for Small Space, Floor Standing Cabinet for Living Room Bathroom Home Office Kitchen, 4 Adjustable Shelves &amp; Laundry Hamper, Hidden Clothes Storage Space, White</t>
  </si>
  <si>
    <t xml:space="preserve">48'' Solid Pine Wood Top Console Table, Modern Entryway Sofa Side Table with 3 Storage Drawers and 2 Shelves. Easy to Assemble (Distressed Black)</t>
  </si>
  <si>
    <t xml:space="preserve">48'' Solid Pine Wood Top Console Table, Modern Entryway Sofa Side Table with 3 Storage Drawers and 2 Shelves. Easy to Assemble (Blue)</t>
  </si>
  <si>
    <t xml:space="preserve">48'' Solid Pine Wood Top Console Table, Modern Entryway Sofa Side Table with 3 Storage Drawers and 2 Shelves. Easy to Assemble (Brown)(New SKU W1202P360969)</t>
  </si>
  <si>
    <t xml:space="preserve">48'' Solid Pine Wood Top Console Table, Modern Entryway Sofa Side Table with 3 Storage Drawers and 2 Shelves. Easy to Assemble (Retro Blue+ Brown Top)(New SKU:W1202P360960)</t>
  </si>
  <si>
    <t xml:space="preserve">48'' Solid Pine Wood Top Console Table, Modern Entryway Sofa Side Table with 3 Storage Drawers and 2 Shelves. Easy to Assemble (Antique White+ Brown Top)(New SKU:W1202P360964)</t>
  </si>
  <si>
    <t xml:space="preserve">HS00F1681-ID-AHD</t>
  </si>
  <si>
    <t xml:space="preserve">Relax Cushioned Office Chair 1pc Brown Color Upholstered Seat back Adjustable Chair Faux Leather</t>
  </si>
  <si>
    <t xml:space="preserve">B011</t>
  </si>
  <si>
    <t xml:space="preserve">Kanepe</t>
  </si>
  <si>
    <t xml:space="preserve">HS00F1680-ID-AHD</t>
  </si>
  <si>
    <t xml:space="preserve">Relax Cushioned Office Chair 1pc Black Upholstered Seat back Adjustable Chair Faux Leather</t>
  </si>
  <si>
    <t xml:space="preserve">GX000373AAE-1</t>
  </si>
  <si>
    <t xml:space="preserve">W1550P190366</t>
  </si>
  <si>
    <t xml:space="preserve">King Size Bed Frame , Upholstered Headboard, and 2 Drawers, Linen Upholstered Platform Bed with LED Lights &amp; Charging Station, Sturdy &amp; Easy to Assemble, No Box Spring Needed, light Gray</t>
  </si>
  <si>
    <t xml:space="preserve">W1960P162718</t>
  </si>
  <si>
    <t xml:space="preserve">Full Size Bed Frame with Charging Station, Upholstered Headboard, Metal Platform, Grey</t>
  </si>
  <si>
    <t xml:space="preserve">Queen Size Upholstered Platform Bed with Storage Headboard and USB Port,  Linen Fabric Upholstered Bed (Gray)</t>
  </si>
  <si>
    <t xml:space="preserve">W1960P162712</t>
  </si>
  <si>
    <t xml:space="preserve">Queen Size Bed Frame with Charging Station, Upholstered Headboard, Metal Platform, Grey</t>
  </si>
  <si>
    <t xml:space="preserve">W840P201068</t>
  </si>
  <si>
    <t xml:space="preserve">Full Size Bed Frame with Storage Headboard, Metal Platform Bed with Charging Station,  Bookcase Storage, No Box Spring Needed, Easy Assembly, Noise-Free, Black</t>
  </si>
  <si>
    <t xml:space="preserve">W840P201065</t>
  </si>
  <si>
    <t xml:space="preserve">Twin Size Bed Frame with Storage Headboard, Metal Platform Bed with Charging Station, Bookcase Storage, Easy Assembly</t>
  </si>
  <si>
    <t xml:space="preserve">W636S00004</t>
  </si>
  <si>
    <t xml:space="preserve">Queen Size Bed Frame and 59.06" Headboard, Upholstered Bed with Golden Plating Trim, Modern Platform Bed No Box Spring Needed, Black</t>
  </si>
  <si>
    <t xml:space="preserve">W636S00003</t>
  </si>
  <si>
    <t xml:space="preserve">Queen Size Bed Frame and 59.06" Headboard, Upholstered Bed with Golden Plating Trim, Modern Platform Bed No Box Spring Needed, Navy Blue Queen Bed</t>
  </si>
  <si>
    <t xml:space="preserve">W636S00002</t>
  </si>
  <si>
    <t xml:space="preserve">Queen Size Bed Frame and 59.06" Headboard, Upholstered Bed with Golden Plating Trim, Modern Platform Bed No Box Spring Needed, Cream</t>
  </si>
  <si>
    <t xml:space="preserve">B01143829</t>
  </si>
  <si>
    <t xml:space="preserve">Unique Style Accent Chair Yellow Velvet Covering Button-Tufted Back Brown Finish Wood Legs Modern Home Furniture</t>
  </si>
  <si>
    <t xml:space="preserve">B01143827</t>
  </si>
  <si>
    <t xml:space="preserve">Unique Style Orange Velvet Covering Accent Chair Button-Tufted Back Brown Finish Wood Legs Modern Home Furniture</t>
  </si>
  <si>
    <t xml:space="preserve">B01143826</t>
  </si>
  <si>
    <t xml:space="preserve">Unique Style Red Velvet Covering Accent Chair Button-Tufted Back Brown Finish Wood Legs Modern Home Furniture</t>
  </si>
  <si>
    <t xml:space="preserve">B01143824</t>
  </si>
  <si>
    <t xml:space="preserve">Unique Style Green Velvet Covering Accent Chair Button-Tufted Back Brown Finish Wood Legs Modern Home Furniture</t>
  </si>
  <si>
    <t xml:space="preserve">B01143825</t>
  </si>
  <si>
    <t xml:space="preserve">Unique Style Gray Velvet Covering Accent Chair Button-Tufted Back Brown Finish Wood Legs Modern Home Furniture</t>
  </si>
  <si>
    <t xml:space="preserve">HS00F1646-ID-AHD</t>
  </si>
  <si>
    <t xml:space="preserve">Adjustable Bar stool Gas lift Chair Espresso Faux Leather Tufted Chrome Base Modern Set of 2 Chairs Dining Kitchen</t>
  </si>
  <si>
    <t xml:space="preserve">HS00F1645-ID-AHD</t>
  </si>
  <si>
    <t xml:space="preserve">Adjustable Bar stool Gas lift Chair White Faux Leather Tufted Chrome Base Modern Set of 2 Chairs Dining Kitchen</t>
  </si>
  <si>
    <t xml:space="preserve">HS00F1644-ID-AHD</t>
  </si>
  <si>
    <t xml:space="preserve">Adjustable Bar stool Gas lift Chair Black Faux Leather Tufted Chrome Base Modern Set of 2 Chairs Dining Kitchen</t>
  </si>
  <si>
    <t xml:space="preserve">W2215P196281</t>
  </si>
  <si>
    <t xml:space="preserve">26'' Counter height bar stools PU cover kitchen island counter bar stool with black powder coating base and footrest(Grey)</t>
  </si>
  <si>
    <t xml:space="preserve">W2215</t>
  </si>
  <si>
    <t xml:space="preserve">YASEN FURNITURE</t>
  </si>
  <si>
    <t xml:space="preserve">W2336S00021</t>
  </si>
  <si>
    <t xml:space="preserve">Queen Size Upholstered Platform Bed with Twin Size Trundle and USB Ports , Decorate with copper nails,Linen Fabric, Dark Grey</t>
  </si>
  <si>
    <t xml:space="preserve">W1361122603</t>
  </si>
  <si>
    <t xml:space="preserve">Rocking Chair Nursery, Solid Wood Legs Reading Chair with Teddy Fabric Upholstered , Nap Armchair for Living Rooms, Bedrooms, Offices, Best Gift,Emerald Teddy fabric</t>
  </si>
  <si>
    <t xml:space="preserve">W1361120808</t>
  </si>
  <si>
    <t xml:space="preserve">Rocking Chair Nursery, Solid Wood Legs Reading Chair with Teddy Fabric Upholstered , Nap Armchair for Living Rooms, Bedrooms, Offices, Best Gift,Green Teddy fabric</t>
  </si>
  <si>
    <t xml:space="preserve">W1361120807</t>
  </si>
  <si>
    <t xml:space="preserve">Rocking Chair Nursery, Solid Wood Legs Reading Chair withTeddy Fabric Upholstered, Nap Armchair for Living Rooms, Bedrooms, Offices, Best Gift,Pink Teddy fabric</t>
  </si>
  <si>
    <t xml:space="preserve">W1361120803</t>
  </si>
  <si>
    <t xml:space="preserve">Rocking Chair Nursery, Solid Wood Legs Reading Chair with Teddy Fabric Upholstered , Nap Armchair for Living Rooms, Bedrooms, Offices, Best Gift,White Teddy fabric</t>
  </si>
  <si>
    <t xml:space="preserve">W1372P181258</t>
  </si>
  <si>
    <t xml:space="preserve">Lazy Rocking Chair,Comfortable Lounge Chair with Wide Backrest and Seat Wood Base, Upholstered Armless Rocker Chair for Living room, Balcony,Bedroom and Patio Porch. (DARK GREEN)</t>
  </si>
  <si>
    <t xml:space="preserve">W1372</t>
  </si>
  <si>
    <t xml:space="preserve">Lead U Furniture</t>
  </si>
  <si>
    <t xml:space="preserve">W1372P181257</t>
  </si>
  <si>
    <t xml:space="preserve">Lazy Rocking Chair,Comfortable Lounge Chair with Wide Backrest and Seat Wood Base, Upholstered Armless Rocker Chair for Living room, Balcony,Bedroom and Patio Porch. (GREY)</t>
  </si>
  <si>
    <t xml:space="preserve">W1372P181255</t>
  </si>
  <si>
    <t xml:space="preserve">Lazy Rocking Chair,Comfortable Lounge Chair with Wide Backrest and Seat Wood Base, Upholstered Armless Rocker Chair for Living room, Balcony,Bedroom and Patio Porch. (WHITE)</t>
  </si>
  <si>
    <t xml:space="preserve">4 in1 Multi-Function Single Sofa Bed with Storage Pockets,Tufted Single Pull-out Sofa Bed with Adjustable Backrest and Pillows ,Convertible  Chaise Lounge,Black</t>
  </si>
  <si>
    <t xml:space="preserve">2026-05-25 22:59</t>
  </si>
  <si>
    <t xml:space="preserve">4 in1 Multi-Function Single Sofa Bed with Storage Pockets,Tufted Single Pull-out Sofa Bed with Adjustable Backrest and Pillows ,Convertible  Chaise Lounge,Taupe</t>
  </si>
  <si>
    <t xml:space="preserve">4 in1 Multi-Function Single Sofa Bed with Storage Pockets,Tufted Single Pull-out Sofa Bed with Adjustable Backrest and Pillows ,Convertible  Chaise Lounge,Gray</t>
  </si>
  <si>
    <t xml:space="preserve">4 in1 Multi-Function Single Sofa Bed with Storage Pockets,Tufted Single Pull-out Sofa Bed with Adjustable Backrest and Pillows ,Convertible  Chaise Lounge, Navy</t>
  </si>
  <si>
    <t xml:space="preserve">Upholstered Twin Size Platform Bed with USB Ports and LED Belt, With Trundle, White</t>
  </si>
  <si>
    <t xml:space="preserve">Upholstered Twin Size Platform Bed with USB Ports and LED Belt, With Trundle, Pink</t>
  </si>
  <si>
    <t xml:space="preserve">W2215P196279</t>
  </si>
  <si>
    <t xml:space="preserve">SET OF 2, 26'' Counter height bar stools PU cover kitchen island counter bar stool with black powder coating base and footrest(Beige)</t>
  </si>
  <si>
    <t xml:space="preserve">W2215P184992</t>
  </si>
  <si>
    <t xml:space="preserve">360° Fabric cover Swivel Bar Stools Set of 2, Adjustable Counter Height Bar Chairs with Woven Back &amp; Footrest,Silver chromed  Bar Stools for Kitchen Island, Cafe, Pub (Beige)</t>
  </si>
  <si>
    <t xml:space="preserve">W2215P184994</t>
  </si>
  <si>
    <t xml:space="preserve">360° Fabric cover Swivel Bar Stools Set of 2, Adjustable Counter Height Bar Chairs with Woven Back &amp; Footrest,Silver chromed  Bar Stools for Kitchen Island, Cafe, Pub (Gray)</t>
  </si>
  <si>
    <t xml:space="preserve">W2215P147883</t>
  </si>
  <si>
    <t xml:space="preserve">Modern design velvet lounge chair,single sofa with pillows for living room,bedroom(GREY)</t>
  </si>
  <si>
    <t xml:space="preserve">W2215P147861</t>
  </si>
  <si>
    <t xml:space="preserve">Teddy fabric modern design dining chair,open-Back ,modren kitchen armchair for Dinging Room(GREY)</t>
  </si>
  <si>
    <t xml:space="preserve">W2215P147837</t>
  </si>
  <si>
    <t xml:space="preserve">Teddy fabric modern design dining chair,open-Back ,modren kitchen armchair for Dinging Room(BEIGE)</t>
  </si>
  <si>
    <t xml:space="preserve">W2231P167565</t>
  </si>
  <si>
    <t xml:space="preserve">LY-5104 Gray Accent Rocking Chair with Footrest High Back Rubber Wood Rocking Legs Bedroom Living Space 26.77D X 38.36W X 39.76H Inch</t>
  </si>
  <si>
    <t xml:space="preserve">W2231</t>
  </si>
  <si>
    <t xml:space="preserve">LingYu Furniture</t>
  </si>
  <si>
    <t xml:space="preserve">W2231P143508</t>
  </si>
  <si>
    <t xml:space="preserve">LY-5104 WHITE Accent Rocking  Chair with  Footrest High Back Rubber Wood Rocking Legs Bedroom Living Space   26.77D X 38.36W X 39.76H Inch</t>
  </si>
  <si>
    <t xml:space="preserve">W2231P143504</t>
  </si>
  <si>
    <t xml:space="preserve">LY-5104 Beige Accent Rocking  Chair with  Footrest High Back Rubber Wood Rocking Legs Bedroom Living Space   26.77D X 38.36W X 39.76H Inch</t>
  </si>
  <si>
    <t xml:space="preserve">W1151P154587</t>
  </si>
  <si>
    <t xml:space="preserve">The stylish and durable solid wood dining chair, small curved back, PU cushion, and beautiful shape match perfectly with any room and everyday use</t>
  </si>
  <si>
    <t xml:space="preserve">W1151P154588</t>
  </si>
  <si>
    <t xml:space="preserve">W1151P154829</t>
  </si>
  <si>
    <t xml:space="preserve">4 The stylish and durable solid wood dining chair, small curved back, PU cushion, and beautiful shape match perfectly with any room and everyday use</t>
  </si>
  <si>
    <t xml:space="preserve">W1151P154834</t>
  </si>
  <si>
    <t xml:space="preserve">W2215P147901</t>
  </si>
  <si>
    <t xml:space="preserve">26'' Counter height bar stools Set of 2,velvet kitchen island counter bar stool with hand- wave back,golden chromed base and foot rest(GREY)</t>
  </si>
  <si>
    <t xml:space="preserve">W2215P196282</t>
  </si>
  <si>
    <t xml:space="preserve">26'' Counter height bar stools Teddy fabric cover kitchen island counter bar stool with black powder coating base and footrest(Snow)</t>
  </si>
  <si>
    <t xml:space="preserve">W1708127644</t>
  </si>
  <si>
    <t xml:space="preserve">King size High Boad Metal bed with soft head and tail, no spring, easy to assemble, no noise</t>
  </si>
  <si>
    <t xml:space="preserve">W1708127643</t>
  </si>
  <si>
    <t xml:space="preserve">W1708127642</t>
  </si>
  <si>
    <t xml:space="preserve">W2215P147899</t>
  </si>
  <si>
    <t xml:space="preserve">26'' Counter height bar stools velvet kitchen island counter bar stool with hand- wave back,golden chromed base and footrest (BEIGE)</t>
  </si>
  <si>
    <t xml:space="preserve">W2215P184990</t>
  </si>
  <si>
    <t xml:space="preserve">26'' Counter height bar stools Set of 2 kitchen island counter bar stool with hand- wave back,golden chromed base and footrest(PINK)</t>
  </si>
  <si>
    <t xml:space="preserve">W2215P195291</t>
  </si>
  <si>
    <t xml:space="preserve">(SET of 2) 26'' Counter height bar stools Corduroy kitchen island counter bar stool with back,golden chromed base and footrest (BEIGE)</t>
  </si>
  <si>
    <t xml:space="preserve">W1768122505</t>
  </si>
  <si>
    <t xml:space="preserve">Simple Queen Size Grey Bed frame, Adjustable Headboard</t>
  </si>
  <si>
    <t xml:space="preserve">W1768</t>
  </si>
  <si>
    <t xml:space="preserve">Movan</t>
  </si>
  <si>
    <t xml:space="preserve">W2215P195292</t>
  </si>
  <si>
    <t xml:space="preserve">SET OF 2,26'' Counter height bar stools Corduroy kitchen island counter bar stool with back,golden chromed base and footrest (GREY)</t>
  </si>
  <si>
    <t xml:space="preserve">W2215P196283</t>
  </si>
  <si>
    <t xml:space="preserve">26'' Counter height bar stools Teddy fabric cover kitchen island counter bar stool with black powder coating base and footrest(Grey)</t>
  </si>
  <si>
    <t xml:space="preserve">W2215P147915</t>
  </si>
  <si>
    <t xml:space="preserve">Modern design the backrest is hand-woven Office chair,Vanity chairs with wheels,Height adjustable,360°swivel for bedroom, living room(GREY)</t>
  </si>
  <si>
    <t xml:space="preserve">W2215P147916</t>
  </si>
  <si>
    <t xml:space="preserve">Modern design the backrest is hand made woven Office chair,Vanity chairs with wheels,Height adjustable,360° swivel for bedroom, living room(BLUE)</t>
  </si>
  <si>
    <t xml:space="preserve">W2215P147914</t>
  </si>
  <si>
    <t xml:space="preserve">Modern design the backrest is hand-woven Office chair,Vanity chairs with wheels,Height adjustable,360° swivel for bedroom living room(GREEN)</t>
  </si>
  <si>
    <t xml:space="preserve">W1670P177033</t>
  </si>
  <si>
    <t xml:space="preserve">Queen Size Storage Platform Bed with 2 Big Drawers, Plush Velvet bed with trundle, Easy Assembly, for Bedroom, Apartment, Guest Room, Light grey</t>
  </si>
  <si>
    <t xml:space="preserve">B083124172</t>
  </si>
  <si>
    <t xml:space="preserve">Tara Metal Bed Queen, Black</t>
  </si>
  <si>
    <t xml:space="preserve">W1916126261</t>
  </si>
  <si>
    <t xml:space="preserve">Queen Size Bed Frame with 2 Storage Drawers, Upholstered Bed Frame with Wingback Headboard Storage Shelf Built-in  USB Charging Stations and Strong Wood Slats Support, No Box Spring Needed, Beige</t>
  </si>
  <si>
    <t xml:space="preserve">W1916126256</t>
  </si>
  <si>
    <t xml:space="preserve">Full Size Bed Frame with 2 Storage Drawers, Upholstered Bed Frame with Wingback Headboard Storage Shelf Built-in USB Charging Stations and Strong Wood Slats Support, No Box Spring Needed, Beige</t>
  </si>
  <si>
    <t xml:space="preserve">W1097102808</t>
  </si>
  <si>
    <t xml:space="preserve">Modern Upholstery Chaise Lounge Chair with Storage Velvet (Pink)</t>
  </si>
  <si>
    <t xml:space="preserve">W1097102810</t>
  </si>
  <si>
    <t xml:space="preserve">Modern Upholstery Chaise Lounge Chair with Storage Velvet (Khaki)</t>
  </si>
  <si>
    <t xml:space="preserve">W1097102811</t>
  </si>
  <si>
    <t xml:space="preserve">Modern Upholstery Chaise Lounge Chair with Storage Velvet (Beige)</t>
  </si>
  <si>
    <t xml:space="preserve">W1097102814</t>
  </si>
  <si>
    <t xml:space="preserve">Modern Upholstery Chaise Lounge Chair with Storage Velvet (Navy Blue)</t>
  </si>
  <si>
    <t xml:space="preserve">W1097102812</t>
  </si>
  <si>
    <t xml:space="preserve">Modern Upholstery Chaise Lounge Chair with Storage Velvet (Grey)</t>
  </si>
  <si>
    <t xml:space="preserve">W1916124806</t>
  </si>
  <si>
    <t xml:space="preserve">King Bed Frame with Storage Headboard, Charging Station and LED Lights, Upholstered Platform Bed with Heavy Metal Slats, No Box Spring Needed, Noise Free, Easy Assembly, Dark Gray</t>
  </si>
  <si>
    <t xml:space="preserve">W1916124804</t>
  </si>
  <si>
    <t xml:space="preserve">Queen Bed Frame with Storage Headboard, Charging Station and LED Lights, Upholstered Platform Bed with Heavy Metal Slats, No Box Spring Needed, Noise Free, Easy Assembly, Dark Gray</t>
  </si>
  <si>
    <t xml:space="preserve">W1916124801</t>
  </si>
  <si>
    <t xml:space="preserve">Full Bed Frame with  Storage Headboard, Charging Station and LED Lights, Upholstered Platform Bed with Heavy Metal Slats, No Box Spring Needed, Noise Free, Easy Assembly, Dark Gray</t>
  </si>
  <si>
    <t xml:space="preserve">2026-06-30 09:59</t>
  </si>
  <si>
    <t xml:space="preserve">N701P196713A</t>
  </si>
  <si>
    <t xml:space="preserve">Modern Style Velvet Fabric Floating Bed Frame with LED Lights Wingback Upholstered Bed No Box Springs Needed, Full Size, Beige</t>
  </si>
  <si>
    <t xml:space="preserve">N701P195416B</t>
  </si>
  <si>
    <t xml:space="preserve">Modern Style Faux Leather Upholstered Platform Bed Frame with LED Light and Adjustable Headboard, No Box Spring Needed, King Size, Black</t>
  </si>
  <si>
    <t xml:space="preserve">N701P195416E</t>
  </si>
  <si>
    <t xml:space="preserve">Modern Style Faux Leather Upholstered Platform Bed Frame with LED Light and Adjustable Headboard, No Box Spring Needed, King Size, Grey</t>
  </si>
  <si>
    <t xml:space="preserve">N701P195415B</t>
  </si>
  <si>
    <t xml:space="preserve">Modern Style Faux Leather Upholstered Platform Bed Frame with LED Light and Adjustable Headboard, No Box Spring Needed, Queen Size, Black</t>
  </si>
  <si>
    <t xml:space="preserve">N701P195414B</t>
  </si>
  <si>
    <t xml:space="preserve">Modern Style Faux Leather Upholstered Platform Bed Frame with LED Light and Adjustable Headboard, No Box Spring Needed, Full Size, Black</t>
  </si>
  <si>
    <t xml:space="preserve">N701P195415E</t>
  </si>
  <si>
    <t xml:space="preserve">Modern Style Faux Leather Upholstered Platform Bed Frame with LED Light and Adjustable Headboard, No Box Spring Needed, Queen Size, Grey</t>
  </si>
  <si>
    <t xml:space="preserve">N701P195414E</t>
  </si>
  <si>
    <t xml:space="preserve">Modern Style Faux Leather Upholstered Platform Bed Frame with LED Light and Adjustable Headboard, No Box Spring Needed, Full Size, Grey</t>
  </si>
  <si>
    <t xml:space="preserve">N701P196729G</t>
  </si>
  <si>
    <t xml:space="preserve">Modern Style Velvet Fabric Floating Bed Frame with LED Lights Wingback Upholstered Bed No Box Springs Needed, King Size, Gray</t>
  </si>
  <si>
    <t xml:space="preserve">N701P196729A</t>
  </si>
  <si>
    <t xml:space="preserve">Modern Style Velvet Fabric Floating Bed Frame with LED Lights Wingback Upholstered Bed No Box Springs Needed, King Size, Beige</t>
  </si>
  <si>
    <t xml:space="preserve">N701P196720G</t>
  </si>
  <si>
    <t xml:space="preserve">Modern Style Velvet Fabric Floating Bed Frame with LED Lights Wingback Upholstered Bed No Box Springs Needed, Queen Size, Gray</t>
  </si>
  <si>
    <t xml:space="preserve">N701P196720A</t>
  </si>
  <si>
    <t xml:space="preserve">Modern Style Velvet Fabric Floating Bed Frame with LED Lights Wingback Upholstered Bed No Box Springs Needed, Queen Size, Beige</t>
  </si>
  <si>
    <t xml:space="preserve">N701P196713G</t>
  </si>
  <si>
    <t xml:space="preserve">Modern Style Velvet Fabric Floating Bed Frame with LED Lights Wingback Upholstered Bed No Box Springs Needed, Full Size, Gray</t>
  </si>
  <si>
    <t xml:space="preserve">BS701P218671P</t>
  </si>
  <si>
    <t xml:space="preserve">Modern Style Twin Size Upholstered Daybed with Trundle for Guest Room, Small Bedroom, Study Room, Pink</t>
  </si>
  <si>
    <t xml:space="preserve">BS701P218671G</t>
  </si>
  <si>
    <t xml:space="preserve">Modern Style Twin Size Upholstered Daybed with Trundle for Guest Room, Small Bedroom, Study Room, Gray</t>
  </si>
  <si>
    <t xml:space="preserve">BS701P218671A</t>
  </si>
  <si>
    <t xml:space="preserve">Modern Style Twin Size Upholstered Daybed with Trundle for Guest Room, Small Bedroom, Study Room, Beige</t>
  </si>
  <si>
    <t xml:space="preserve">Camel Storage Ottoman Bench for End of Bed Gold Legs, Modern Camel Faux Fur Entryway Bench Upholstered Padded with Storage for Living Room Bedroom</t>
  </si>
  <si>
    <t xml:space="preserve">W1170</t>
  </si>
  <si>
    <t xml:space="preserve">Zen Zone</t>
  </si>
  <si>
    <t xml:space="preserve">Ivory White Storage Ottoman Bench for End of Bed Gold Legs, Modern Ivory White Faux Fur Entryway Bench Upholstered Padded with Storage for Living Room Bedroom</t>
  </si>
  <si>
    <t xml:space="preserve">Grey Storage Ottoman Bench for End of Bed Gold Legs, Modern Grey Faux Fur Entryway Bench Upholstered Padded with Storage for Living Room Bedroom</t>
  </si>
  <si>
    <t xml:space="preserve">Pink Storage Ottoman Bench for End of Bed Gold Legs, Modern Grey Faux Fur Entryway Bench Upholstered Padded with Storage for Living Room Bedroom</t>
  </si>
  <si>
    <t xml:space="preserve">Blue Storage Ottoman Bench for End of Bed Gold Legs, Modern Grey Faux Fur Entryway Bench Upholstered Padded with Storage for Living Room Bedroom</t>
  </si>
  <si>
    <t xml:space="preserve">WF319402AAQ</t>
  </si>
  <si>
    <t xml:space="preserve">Modern TV with 3 Cabinets&amp; Open Shelves, Color-matching Media Console Table for TVs up to 80'', Entertainment Center with Drop Down Door for Living Room, Bedroom, Home Theatre</t>
  </si>
  <si>
    <t xml:space="preserve">N710P188174B</t>
  </si>
  <si>
    <t xml:space="preserve">Modern TV Stand for 70'' TV with 4 Drawers, Media Console Table, Entertainment Center with Large Storage Cabinet for Living Room, Bedroom</t>
  </si>
  <si>
    <t xml:space="preserve">TOPMAX Modern Dining Table Set for 6 Faux Marble Kitchen Table Set with 6 Upholstered Dining Chairs, 7-Piece, White+Golden</t>
  </si>
  <si>
    <t xml:space="preserve">N710P188173B</t>
  </si>
  <si>
    <t xml:space="preserve">71'' Modern TV Stand with 2 Cabinets&amp;  Open Compartments, Entertainment Center for TVs up to 80'', Television Console for Living Room, Bedroom, Home Theatre</t>
  </si>
  <si>
    <t xml:space="preserve">N710P174923P</t>
  </si>
  <si>
    <t xml:space="preserve">N710P188173K</t>
  </si>
  <si>
    <t xml:space="preserve">N710P206015B</t>
  </si>
  <si>
    <t xml:space="preserve">Rattan TV Stand with 3 Cabinets &amp; 2 Drawers, Rattan-inspired Media Console Table for TVs up to 80'', LED Light Entertainment Center, TV cabinet for Living room, Bedroom, Home Theatre</t>
  </si>
  <si>
    <t xml:space="preserve">N710P174917Q</t>
  </si>
  <si>
    <t xml:space="preserve">Rattan TV Stand for TVs up to 75'', Modern Farmhouse Media Console, Entertainment Center with Solid Wood Legs, TV Cabinet for Living Room,Home Theatre</t>
  </si>
  <si>
    <t xml:space="preserve">U_STYLE Innovative Sideboard that effortlessly converts into a dining table and Adjustable Pull-Out Top for Flexible Use,Suitable for Study,Entrance and Living Room</t>
  </si>
  <si>
    <t xml:space="preserve">Velvet Swivel Barrel Chair, Swivel Accent Chairs Armchair for Living Room, Reading Chairs for Bedroom Comfy, Round Barrel Chairs with Gold Stainless Steel Base (Orange)</t>
  </si>
  <si>
    <t xml:space="preserve">Velvet Swivel Barrel Chair, Swivel Accent Chairs Armchair for Living Room, Reading Chairs for Bedroom Comfy, Round Barrel Chairs with Gold Stainless Steel Base (Emerald)</t>
  </si>
  <si>
    <t xml:space="preserve">Velvet Swivel Barrel Chair, Swivel Accent Chairs Armchair for Living Room, Reading Chairs for Bedroom Comfy, Round Barrel Chairs with Gold Stainless Steel Base (Dusty blue)</t>
  </si>
  <si>
    <t xml:space="preserve">Velvet Swivel Barrel Chair, Swivel Accent Chairs Armchair for Living Room, Reading Chairs for Bedroom Comfy, Round Barrel Chairs with Gold Stainless Steel Base (Red)</t>
  </si>
  <si>
    <t xml:space="preserve">Velvet Swivel Barrel Chair, Swivel Accent Chairs Armchair for Living Room, Reading Chairs for Bedroom Comfy, Round Barrel Chairs with Gold Stainless Steel Base (Black)</t>
  </si>
  <si>
    <t xml:space="preserve">Velvet Swivel Barrel Chair, Swivel Accent Chairs Armchair for Living Room, Reading Chairs for Bedroom Comfy, Round Barrel Chairs with Gold Stainless Steel Base (Grey)</t>
  </si>
  <si>
    <t xml:space="preserve">Velvet Swivel Barrel Chair, Swivel Accent Chairs Armchair for Living Room, Reading Chairs for Bedroom Comfy, Round Barrel Chairs with Gold Stainless Steel Base (Beige)</t>
  </si>
  <si>
    <t xml:space="preserve">Full Size Horizontal Murphy Bed with 2 Side Cabinet Storage Shelf, Hideaway Wall Bed, Folding into Cabinet, Space Saving Furniture for Multipurpose Guest Room, Home Office, Rustic White</t>
  </si>
  <si>
    <t xml:space="preserve">Full Size Horizontal Murphy Bed with 1 Side Cabinet Storage Shelf, Hideaway Wall Bed, Folding into Cabinet, Space Saving Furniture for Multipurpose Guest Room, Home Office, Rustic White</t>
  </si>
  <si>
    <t xml:space="preserve">Full Size Horizontal Murphy Bed, Hideaway Wall Bed, Folding into Cabinet, Space Saving Furniture for Multipurpose Guest Room, Home Office, Rustic White</t>
  </si>
  <si>
    <t xml:space="preserve">Twin Size Horizontal Murphy Bed with 2 Side Cabinet Storage Shelf, Hideaway Wall Bed, Folding into Cabinet, Space Saving Furniture for Multipurpose Guest Room, Home Office, Rustic White</t>
  </si>
  <si>
    <t xml:space="preserve">Twin Size Horizontal Murphy Bed with 1 Side Cabinet Storage Shelf, Hideaway Wall Bed, Folding into Cabinet, Space Saving Furniture for Multipurpose Guest Room, Home Office, Rustic White</t>
  </si>
  <si>
    <t xml:space="preserve">Twin Size Horizontal Murphy Bed, Hideaway Wall Bed, Folding into Cabinet, Space Saving Furniture for Multipurpose Guest Room, Home Office, Rustic White</t>
  </si>
  <si>
    <t xml:space="preserve">BS701P201394E</t>
  </si>
  <si>
    <t xml:space="preserve">King Size Corduroy Upholstered Bed Frame with 130L Storage Ottoman, and Vertical Stripe Wingback Headboard and High Footboard, Light Grey</t>
  </si>
  <si>
    <t xml:space="preserve">BS701P201394P</t>
  </si>
  <si>
    <t xml:space="preserve">King Size Corduroy Upholstered Bed Frame with 130L Storage Ottoman, and Vertical Stripe Wingback Headboard and High Footboard, Pink</t>
  </si>
  <si>
    <t xml:space="preserve">BS701P201393E</t>
  </si>
  <si>
    <t xml:space="preserve">Queen Size Corduroy Upholstered Bed Frame with 130L Storage Ottoman, and Vertical Stripe Wingback Headboard and High Footboard, Light Grey</t>
  </si>
  <si>
    <t xml:space="preserve">BS701P201393P</t>
  </si>
  <si>
    <t xml:space="preserve">Queen Size Corduroy Upholstered Bed Frame with 130L Storage Ottoman, and Vertical Stripe Wingback Headboard and High Footboard, Pink</t>
  </si>
  <si>
    <t xml:space="preserve">N701P201414P</t>
  </si>
  <si>
    <t xml:space="preserve">59.1" Corduroy Upholstered Storage Ottoman with Vertical Stripe Design, End of Bed Bench, for Bedroom and Living Room,Pink</t>
  </si>
  <si>
    <t xml:space="preserve">N701P201414E</t>
  </si>
  <si>
    <t xml:space="preserve">59.1" Corduroy Upholstered Storage Ottoman with Vertical Stripe Design, End of Bed Bench, for Bedroom and Living Room, Light Grey</t>
  </si>
  <si>
    <t xml:space="preserve">N701P201394E</t>
  </si>
  <si>
    <t xml:space="preserve">King Size Corduroy Upholstered Bed Frame with Vertical Stripe Wingback Headboard and High Footboard, Light Grey</t>
  </si>
  <si>
    <t xml:space="preserve">N701P201394P</t>
  </si>
  <si>
    <t xml:space="preserve">King Size Corduroy Upholstered Bed Frame with Vertical Stripe Wingback Headboard and High Footboard, Pink</t>
  </si>
  <si>
    <t xml:space="preserve">N701P201393E</t>
  </si>
  <si>
    <t xml:space="preserve">Queen Size Corduroy Upholstered Bed Frame with Vertical Stripe Wingback Headboard and High Footboard, Light Grey</t>
  </si>
  <si>
    <t xml:space="preserve">N701P201393P</t>
  </si>
  <si>
    <t xml:space="preserve">Queen Size Corduroy Upholstered Bed Frame with Vertical Stripe Wingback Headboard and High Footboard, Pink</t>
  </si>
  <si>
    <t xml:space="preserve">W2129127798</t>
  </si>
  <si>
    <t xml:space="preserve">N820S00019AAB</t>
  </si>
  <si>
    <t xml:space="preserve">Queen Size Solid Wood Bed Frame with 2 Nightstands, Elegant Design with Lamps, Rattan and Wood Combination,Black</t>
  </si>
  <si>
    <t xml:space="preserve">N820S00019AAE</t>
  </si>
  <si>
    <t xml:space="preserve">Queen Size Solid Wood Bed Frame with 2 Nightstands, Elegant Design with Lamps, Rattan and Wood Combination,Gray</t>
  </si>
  <si>
    <t xml:space="preserve">N820S00019AAK</t>
  </si>
  <si>
    <t xml:space="preserve">Queen Size Solid Wood Bed Frame with 2 Nightstands, Elegant Design with Lamps, Rattan and Wood Combination,White</t>
  </si>
  <si>
    <t xml:space="preserve">GX000465AAN</t>
  </si>
  <si>
    <t xml:space="preserve">Twin over Twin Loft Bed with Built-in Desk and Staircase, With Storage Compartments and Shelves, Natural</t>
  </si>
  <si>
    <t xml:space="preserve">GX000465AAK</t>
  </si>
  <si>
    <t xml:space="preserve">Twin over Twin Loft Bed with Built-in Desk and Staircase, With Storage Compartments and Shelves, White</t>
  </si>
  <si>
    <t xml:space="preserve">W504P206981</t>
  </si>
  <si>
    <t xml:space="preserve">Twin High Loft Bed, Rubber Wood  Loft Bed with Safety Guardrail, built-in desk, ladder,Pink</t>
  </si>
  <si>
    <t xml:space="preserve">W504P206980</t>
  </si>
  <si>
    <t xml:space="preserve">Twin High Loft Bed, Rubber Wood  Loft Bed with Safety Guardrail, built-in desk, ladder,White Oak</t>
  </si>
  <si>
    <t xml:space="preserve">Twin High Loft Bed, Rubber Wood  Loft Bed with Safety Guardrail, built-in desk, ladder,Grey</t>
  </si>
  <si>
    <t xml:space="preserve">W504S00185</t>
  </si>
  <si>
    <t xml:space="preserve">Twin Over Full Rubber Wood Bunk Bed with Trundle, Convertible Ladder and Guardrail, Detachable, Convertible Bed, with Twin Size Trundle ,Espresso</t>
  </si>
  <si>
    <t xml:space="preserve">Twin Over Full Rubber Wood Bunk Bed with Trundle, Convertible Ladder and Guardrail, Detachable, Convertible Bed, with Twin Size Trundle ,White</t>
  </si>
  <si>
    <t xml:space="preserve">Twin Over Full Rubber Wood Bunk Bed with Trundle, Convertible Ladder and Guardrail, Detachable, Convertible Bed, with Twin Size Trundle  ,Grey</t>
  </si>
  <si>
    <t xml:space="preserve">N733P187490H</t>
  </si>
  <si>
    <t xml:space="preserve">Twin Size House-Shaped Wooden Bed with Storage Shelf on the Headboard, Built-in Two Storage Drawers, Pink</t>
  </si>
  <si>
    <t xml:space="preserve">N733P187490D</t>
  </si>
  <si>
    <t xml:space="preserve">Twin Size House-Shaped Wooden Bed with Storage Shelf on the Headboard, Built-in Two Storage Drawers, Brown</t>
  </si>
  <si>
    <t xml:space="preserve">W1356133936</t>
  </si>
  <si>
    <t xml:space="preserve">King Bed Frames with Storage Headboard and Drawers, LED Platform Bed Frame King Size, LED Upholstered Bed Frame with Charging Station, No Box Spring Needed, Easy Assembly, Grey</t>
  </si>
  <si>
    <t xml:space="preserve">W1356</t>
  </si>
  <si>
    <t xml:space="preserve">FLYX Furniture</t>
  </si>
  <si>
    <t xml:space="preserve">W1356133681</t>
  </si>
  <si>
    <t xml:space="preserve">Full Bed Frames with Storage Headboard and Drawers, LED Platform Bed Frame Full Size, LED Upholstered Bed Frame  with Charging Station, No Box Spring Needed, Easy Assembly, Grey</t>
  </si>
  <si>
    <t xml:space="preserve">W1356133930</t>
  </si>
  <si>
    <t xml:space="preserve">Queen Bed Frames with Storage Headboard and Drawers, LED Platform Bed Frame Queen Size, LED Upholstered Bed Frame with Charging Station, No Box Spring Needed, Easy Assembly, Grey</t>
  </si>
  <si>
    <t xml:space="preserve">Farmhouse Wooden Platform Queen Size Bed, Modern Platform Bed with Two Bedside Lights, Antique Walnut</t>
  </si>
  <si>
    <t xml:space="preserve">Farmhouse Wooden Platform Queen Size Bed, Modern Platform Bed with Two Bedside Lights, Antique Gray</t>
  </si>
  <si>
    <t xml:space="preserve">Farmhouse Wooden Platform Full Size Bed, Modern Platform Bed with Two Bedside Lights, Antique Walnut</t>
  </si>
  <si>
    <t xml:space="preserve">Farmhouse Wooden Platform Full Size Bed, Modern Platform Bed with Two Bedside Lights, Antique Gray</t>
  </si>
  <si>
    <t xml:space="preserve">W636P209623</t>
  </si>
  <si>
    <t xml:space="preserve">Queen Bed Frame with Storage, Platform Bed Queen Size with LED Lights and Charging Station, Dark gray Linen Headboard with Bookcase Shelves, No Box Spring Needed, Noise Free,Vintage Brown</t>
  </si>
  <si>
    <t xml:space="preserve">ACME Brantley Full XL/Queen Bunk Bed in Sandy Black &amp; Dark Bronze Hand-Brushed 37725</t>
  </si>
  <si>
    <t xml:space="preserve">ACMEONSITE1</t>
  </si>
  <si>
    <t xml:space="preserve">ACME ONSITE STORE</t>
  </si>
  <si>
    <t xml:space="preserve">W2671P208545</t>
  </si>
  <si>
    <t xml:space="preserve">Modern Teddy Bed End Bench with Arms and Storage,Upholstered Large Foot Rest Stool, Comfy Window Vanity Bench for Living Room,Bedroom,Dorm,Coffee Table,Teddy Cream</t>
  </si>
  <si>
    <t xml:space="preserve">W2671</t>
  </si>
  <si>
    <t xml:space="preserve">ZY HOME</t>
  </si>
  <si>
    <t xml:space="preserve">Twin Size Metal Bed House Bed Frame with Shelves and Lights, Black</t>
  </si>
  <si>
    <t xml:space="preserve">Metal Queen over King Bunk Bed for Teens and Adults,Space-Saving/Noise Reduced/No Box Spring Needed, Black</t>
  </si>
  <si>
    <t xml:space="preserve">W1580S00055</t>
  </si>
  <si>
    <t xml:space="preserve">W2671P208547</t>
  </si>
  <si>
    <t xml:space="preserve">Modern Teddy Bed End Bench with Arms and Storage,Upholstered Large Foot Rest Stool, Comfy Window Vanity Bench for Living Room,Bedroom,Dorm,Coffee Table,Teddy Olive Green</t>
  </si>
  <si>
    <t xml:space="preserve">W2671P208546</t>
  </si>
  <si>
    <t xml:space="preserve">Modern Teddy Bed End Bench with Arms and Storage,Upholstered Large Foot Rest Stool, Comfy Window Vanity Bench for Living Room,Bedroom,Dorm,Coffee Table,Teddy Coffee</t>
  </si>
  <si>
    <t xml:space="preserve">W2129127797</t>
  </si>
  <si>
    <t xml:space="preserve">W2129127796</t>
  </si>
  <si>
    <t xml:space="preserve">Queen Size Murphy Bed with USB Port and Removable Shelves on Each Side, Solid Pine Murphy Cabinet Bed for Home Office, Guest Room,Walnut</t>
  </si>
  <si>
    <t xml:space="preserve">Queen Size Murphy Bed with USB Port and Removable Shelves on Each Side, Solid Pine Murphy Cabinet Bed for Home Office, Guest Room,White</t>
  </si>
  <si>
    <t xml:space="preserve">Queen Size Murphy Bed with USB Port and Removable Shelves on Each Side, Solid Pine Murphy Cabinet Bed for Home Office, Guest Room,Grey</t>
  </si>
  <si>
    <t xml:space="preserve">Full Size Murphy Bed with USB Port and Removable Shelves on Each Side, Solid Pine Murphy Cabinet Bed for Home Office, Guest Room,White</t>
  </si>
  <si>
    <t xml:space="preserve">Murphy Bed Cabinet Queen with Storage Drawer and Charging Station, USB Port, Solid Pine Murphy Bedframe for Home Office, Studio or Guest Room,Walnut</t>
  </si>
  <si>
    <t xml:space="preserve">Murphy Bed Cabinet Queen with Storage Drawer and Charging Station, USB Port, Solid Pine Murphy Bedframe for Home Office, Studio or Guest Room,White</t>
  </si>
  <si>
    <t xml:space="preserve">Murphy Bed Cabinet Full with Storage Drawer and Charging Station, USB Port, Solid Pine Murphy Bedframe for Home Office, Studio or Guest Room,Walnut</t>
  </si>
  <si>
    <t xml:space="preserve">Murphy Bed Cabinet Full with Storage Drawer and Charging Station, USB Port, Solid Pine Murphy Bedframe for Home Office, Studio or Guest Room,White</t>
  </si>
  <si>
    <t xml:space="preserve">Full Size  Metal Bed Frame with Wooden Headboard, RGB Lights,  Charger, Storage Shelf, Noise-Free, No Box Spring Needed,Rustic Brown</t>
  </si>
  <si>
    <t xml:space="preserve">Full Size Metal Bed Frame with Wooden Headboard, RGB Lights, Outlets &amp; Charger, Storage Shelf, Noise-Free, No Box Spring Needed</t>
  </si>
  <si>
    <t xml:space="preserve">Twin Size Bed Frame Heavy Duty Platform Bed Frame with Headboard, USB Charging Station, LED Bed, No Box Spring Needed, Mattress Foundation, Strong Steel Slats, Noise Free, Black</t>
  </si>
  <si>
    <t xml:space="preserve">Twin Size Bed Frame Heavy Duty Platform Bed Frame with Headboard, USB Charging Station, LED Bed, No Box Spring Needed, Mattress Foundation, Strong Steel Slats, Noise Free, Brown</t>
  </si>
  <si>
    <t xml:space="preserve">W2297P202901</t>
  </si>
  <si>
    <t xml:space="preserve">W2297P202889</t>
  </si>
  <si>
    <t xml:space="preserve">W2297P202882</t>
  </si>
  <si>
    <t xml:space="preserve">W1307S00042</t>
  </si>
  <si>
    <t xml:space="preserve">Metal Full XL over Twin Bunk Bed with Desk,Bookshelf ,Storage Shelves and Wardrobe,Black</t>
  </si>
  <si>
    <t xml:space="preserve">GX002207AAE</t>
  </si>
  <si>
    <t xml:space="preserve">Full Size Loft Bed Frame with Wardrobe,Low Storage Table and Storage Staircase,Gray</t>
  </si>
  <si>
    <t xml:space="preserve">GX002207AAK</t>
  </si>
  <si>
    <t xml:space="preserve">Full Size Loft Bed Frame with Wardrobe,Low Storage Table and Storage Staircase,White/Gray</t>
  </si>
  <si>
    <t xml:space="preserve">W1580S00052</t>
  </si>
  <si>
    <t xml:space="preserve">W1307S00043</t>
  </si>
  <si>
    <t xml:space="preserve">Metal Full Size Loft Bed with Desk,Shelves,Wardrobe, Black</t>
  </si>
  <si>
    <t xml:space="preserve">N711P206619V</t>
  </si>
  <si>
    <t xml:space="preserve">U_Style 86.2'' Modern Minimalist Style Tufted Design Upholstered Sofa, 3-Seat Compression Sofa for Living Room, Bedroom, and Apartment</t>
  </si>
  <si>
    <t xml:space="preserve">48'' Solid Wood Sideboard Console Table with 2 Drawers and Cabinets and Bottom Shelf, Retro Style Storage Dining Buffet Server Cabinet for Living Room Kitchen Dining Room(Antique Gray)</t>
  </si>
  <si>
    <t xml:space="preserve">48'' Solid Wood Sideboard Console Table with 2 Drawers and Cabinets and Bottom Shelf, Retro Style Storage Dining Buffet Server Cabinet for Living Room Kitchen Dining Room(Brown)</t>
  </si>
  <si>
    <t xml:space="preserve">48'' Solid Wood Sideboard Console Table with 2 Drawers and Cabinets and Bottom Shelf, Retro Style Storage Dining Buffet Server Cabinet for Living Room Kitchen Dining Room(Rustic)</t>
  </si>
  <si>
    <t xml:space="preserve">48'' Solid Wood Sideboard Console Table with 2 Drawers and Cabinets and Bottom Shelf, Retro Style Storage Dining Buffet Server Cabinet for Living Room Kitchen Dining Room (Antique White</t>
  </si>
  <si>
    <t xml:space="preserve">W578P147732</t>
  </si>
  <si>
    <t xml:space="preserve">N711P206619E</t>
  </si>
  <si>
    <t xml:space="preserve">U_Style 86.2'' Modern Minimalist Style Tufted Design Upholstered Sofa, 3-Seat Modular Lounge Sofa for Living Room, Bedroom, and Apartment</t>
  </si>
  <si>
    <t xml:space="preserve">N711P206619C</t>
  </si>
  <si>
    <t xml:space="preserve">N711P205935V</t>
  </si>
  <si>
    <t xml:space="preserve">U_STYLE  Curved Design Console Table with Unique Vertical Stripe Design ,Suitable for Living Room,Study and Entrance</t>
  </si>
  <si>
    <t xml:space="preserve">N711P205935B</t>
  </si>
  <si>
    <t xml:space="preserve">DL002208AAB</t>
  </si>
  <si>
    <t xml:space="preserve">Full Size Metal Loft Bed Frame with Storage Shelf and LED Light,Iron mesh,Black</t>
  </si>
  <si>
    <t xml:space="preserve">N711P205935N</t>
  </si>
  <si>
    <t xml:space="preserve">N711P205931N</t>
  </si>
  <si>
    <t xml:space="preserve">U_STYLE  Uniquely Designed Console Table made of Fraxinus Mandschuric Solid Wood Veneer,with Distinctive Round Hollow Legs, Suitable for Foyer, Living Room, or Hallway.</t>
  </si>
  <si>
    <t xml:space="preserve">N711P205931B</t>
  </si>
  <si>
    <t xml:space="preserve">N711P205930N</t>
  </si>
  <si>
    <t xml:space="preserve">U_STYLE Modern Style Console Table made of Paulownia Solid Wood Veneer,Suitable for Foyer, Living Room, or Entryway.</t>
  </si>
  <si>
    <t xml:space="preserve">N711P205930B</t>
  </si>
  <si>
    <t xml:space="preserve">N711P186862C</t>
  </si>
  <si>
    <t xml:space="preserve">U_STYLE 52''Modern and Contemporary Curved Console Table Sofa Table Entryway Table for Hallway Living Room with 4 Drawers and 1 Shelf</t>
  </si>
  <si>
    <t xml:space="preserve">N711P186862B</t>
  </si>
  <si>
    <t xml:space="preserve">W2129127800</t>
  </si>
  <si>
    <t xml:space="preserve">W2129127802</t>
  </si>
  <si>
    <t xml:space="preserve">W2129127801</t>
  </si>
  <si>
    <t xml:space="preserve">N711P192333V</t>
  </si>
  <si>
    <t xml:space="preserve">U_STYLE Stylish Sideboard with Wave Geometric Design, Conical Legs, Adjustable, Suitable for Study, Entryway and Living Room</t>
  </si>
  <si>
    <t xml:space="preserve">N711P192333B</t>
  </si>
  <si>
    <t xml:space="preserve">N711P186790K</t>
  </si>
  <si>
    <t xml:space="preserve">U_STYLE Elegant Four-Door Sideboard with Wavy Pattern Doors, Cylindrical Legs, and Sleek Metal Handles, Adjustable, Suitable for Study, Entryway and Living Room</t>
  </si>
  <si>
    <t xml:space="preserve">N711P186790B</t>
  </si>
  <si>
    <t xml:space="preserve">N711P186790C</t>
  </si>
  <si>
    <t xml:space="preserve">N711P186790V</t>
  </si>
  <si>
    <t xml:space="preserve">TV Stand Electric Fireplace  Glass Shelves, 3D Fireplace TV Stand with LED Lights Wood with USB Charging Outlet Modern Television Table Center for TV up to 62" ESP, 58''W*15.5''D*24.4</t>
  </si>
  <si>
    <t xml:space="preserve">W1758</t>
  </si>
  <si>
    <t xml:space="preserve">YiLong Furniture</t>
  </si>
  <si>
    <t xml:space="preserve">TV Stand Electric Fireplace  Glass Shelves, 3D Fireplace TV Stand with LED Lights Wood with USB Charging Outlet Modern Television Table Center for TV up to 62" OAK 58''W*15.4''D*24.6</t>
  </si>
  <si>
    <t xml:space="preserve">TV Stand Electric Fireplace  Glass Shelves, 3D Fireplace TV Stand with LED Lights Wood with USB Charging Outlet Modern Television Table Center for TV up to 62" White, 58''W*15.4''D*24.6</t>
  </si>
  <si>
    <t xml:space="preserve">TV Stand Electric Fireplace  Glass Shelves, 3D Fireplace TV Stand with LED Lights Wood with USB Charging Outlet Modern Television Table Center for TV up to 62" Black 58''W*15.5''D*24.4</t>
  </si>
  <si>
    <t xml:space="preserve">W48790040</t>
  </si>
  <si>
    <t xml:space="preserve">Linen Fabric Upholstered Bench with Large Storage Space for the Living Room, Entryway and Bedroom,Beige,( 51.5''x20.5''x17'' )</t>
  </si>
  <si>
    <t xml:space="preserve">Wood Full Size Convertible Bunk Bed with Storage Staircase, Bedside Table, and 3 Drawers, Gray</t>
  </si>
  <si>
    <t xml:space="preserve">W1303P201018</t>
  </si>
  <si>
    <t xml:space="preserve">Queen Size Bed Frame, Modern Upholstered Platform Bed with Wingback Headboard, Velvet Bed Frame with Wood Slat Support, Easy Assembly, No Box Spring Needed(Gray, Queen)</t>
  </si>
  <si>
    <t xml:space="preserve">W1303</t>
  </si>
  <si>
    <t xml:space="preserve">JADA Sports</t>
  </si>
  <si>
    <t xml:space="preserve">W1303P200998</t>
  </si>
  <si>
    <t xml:space="preserve">Full Size Bed Frame, Modern Upholstered Platform Bed with Wingback Headboard, Velvet Bed Frame with Wood Slat Support, Easy Assembly, No Box Spring Needed(Gray, Full)</t>
  </si>
  <si>
    <t xml:space="preserve">GX002211AAH</t>
  </si>
  <si>
    <t xml:space="preserve">Wood Twin Size Platform Bed with Guardrail and Trundle, Pink</t>
  </si>
  <si>
    <t xml:space="preserve">GX002211AAK</t>
  </si>
  <si>
    <t xml:space="preserve">Wood Twin Size Platform Bed with Guardrail and Trundle, White</t>
  </si>
  <si>
    <t xml:space="preserve">W1303128208</t>
  </si>
  <si>
    <t xml:space="preserve">Queen Size Bed Frame, Modern Upholstered Platform Bed with Wingback Headboard, Velvet Bed Frame with Wood Slat Support, Easy Assembly, No Box Spring Needed(White, Queen)</t>
  </si>
  <si>
    <t xml:space="preserve">Wood Full Size Convertible Bunk Bed with Storage Staircase, Bedside Table, and 3 Drawers, White</t>
  </si>
  <si>
    <t xml:space="preserve">W1903P151335</t>
  </si>
  <si>
    <t xml:space="preserve">Full Size Metal Bed Frame with Headboard and Footboard, LED Lighting, Black Heavy Duty Mattress Foundation with Steel Slat Support, Noise Free,81.73"L x 54.13"W x 38.96"H</t>
  </si>
  <si>
    <t xml:space="preserve">Wall Mounted Bathroom Storage Cabinet, Medicine Cabinets with large mirror door, adjustable shelves and three open storage levels(Not Include Bathroom Vanity )</t>
  </si>
  <si>
    <t xml:space="preserve">30-Inch bathroom vanity cabinet with ceramic basin, 3 drawers and adjustable shelves</t>
  </si>
  <si>
    <t xml:space="preserve">Shoe Cabinet , Shoe storage shelves, Black</t>
  </si>
  <si>
    <t xml:space="preserve">W370</t>
  </si>
  <si>
    <t xml:space="preserve">D&amp;N Furniture</t>
  </si>
  <si>
    <t xml:space="preserve">Shoe Cabinet , Shoe storage shelves, Grey</t>
  </si>
  <si>
    <t xml:space="preserve">Shoe Cabinet , Shoe storage shelves, metal leg, White</t>
  </si>
  <si>
    <t xml:space="preserve">W504S00179</t>
  </si>
  <si>
    <t xml:space="preserve">Full Over Full Rubber Wood Bunk Bed with Trundle, Ladder and Guardrails, Convertible to 2 Full Size Beds, with Twin Size Trundle ,Dark Grey</t>
  </si>
  <si>
    <t xml:space="preserve">W504S00178</t>
  </si>
  <si>
    <t xml:space="preserve">Full Over Full Rubber Wood Bunk Bed with Trundle, Ladder and Guardrails, Convertible to 2 Full Size Beds, with Twin Size Trundle ,Grey(Old Sku:W504S00250)</t>
  </si>
  <si>
    <t xml:space="preserve">Wood Twin Size Platform Bed with Guardrail, White</t>
  </si>
  <si>
    <t xml:space="preserve">Wood Twin Size Platform Bed with Guardrail, Natural</t>
  </si>
  <si>
    <t xml:space="preserve">Sideboard,Shoe Cabinet with 4 Doors Large Modern Shoe Storage Organizer Cabinet with Adjustable Shelves for Entryway Black Shoe Rack Cabinet for Living room, bedroom</t>
  </si>
  <si>
    <t xml:space="preserve">Sideboard,Shoe Cabinet with 4 Doors Large Modern Shoe Storage Organizer Cabinet with Adjustable Shelves for Entryway Slim Black Shoe Rack Cabinet for Closet</t>
  </si>
  <si>
    <t xml:space="preserve">W2367P152448</t>
  </si>
  <si>
    <t xml:space="preserve">Black Full Metal Bed Frame with Upholstered Headboard and Footboard and Iron Slats, Rustic Bed Base, Heavy Duty Platform Bed Frame,12 Inch Underbed Storage/No Springs Required</t>
  </si>
  <si>
    <t xml:space="preserve">W2367</t>
  </si>
  <si>
    <t xml:space="preserve">HONGHAI Furniture</t>
  </si>
  <si>
    <t xml:space="preserve">W2367P152446</t>
  </si>
  <si>
    <t xml:space="preserve">Black Queen Metal Bed Frame with Upholstered Headboard and Footboard and Iron Slats, Rustic Bed Base, Heavy Duty Platform Bed Frame,12 Inch Underbed Storage/No Springs Required</t>
  </si>
  <si>
    <t xml:space="preserve">W2367P152430</t>
  </si>
  <si>
    <t xml:space="preserve">Black Full Metal Bed Frame with Wooden Headboard and and Footboard and Iron Slats, Rustic Bed Base, Heavy Duty Platform Bed Frame, 12 Inch Underbed Storage/No Springs Required</t>
  </si>
  <si>
    <t xml:space="preserve">W2367P152421</t>
  </si>
  <si>
    <t xml:space="preserve">Black Queen Metal Bed Frame with Wooden Headboard and and Footboard and Iron Slats, Rustic Bed Base, Heavy Duty Platform Bed Frame, 12 Inch Underbed Storage/No Springs Required</t>
  </si>
  <si>
    <t xml:space="preserve">Full Size Platform Bed With Drawer And Two Shelves, Gray</t>
  </si>
  <si>
    <t xml:space="preserve">Full Size Platform Bed With Drawer And Two Shelves, White</t>
  </si>
  <si>
    <t xml:space="preserve">N708S00007AAE</t>
  </si>
  <si>
    <t xml:space="preserve">Queen Size Murphy Bed with USB Port, Large Drawer, and Wardrobe/Desk Combo – Versatile Gray Cabinet Bed</t>
  </si>
  <si>
    <t xml:space="preserve">N708S00007AAK</t>
  </si>
  <si>
    <t xml:space="preserve">Queen Size Murphy Bed with USB Port, Large Drawer, and Wardrobe/Desk Combo – Versatile White Cabinet Bed</t>
  </si>
  <si>
    <t xml:space="preserve">Twin Size Platform Bed With Drawer And Two Shelves, White</t>
  </si>
  <si>
    <t xml:space="preserve">Twin Size Platform Bed With Drawer And Two Shelves, Gray</t>
  </si>
  <si>
    <t xml:space="preserve">W2227P144266</t>
  </si>
  <si>
    <t xml:space="preserve">Shoe Cabinet with 3 Flip Drawers &amp; Open Shelves, Modern Entryway Shoe Storage Cabinet Slim, Narrow Hidden Shoe Rack for Heels, Boots, Slippers, Wood Freestanding Shoe Organizer for Entrance</t>
  </si>
  <si>
    <t xml:space="preserve">W2227</t>
  </si>
  <si>
    <t xml:space="preserve">XIEWAN</t>
  </si>
  <si>
    <t xml:space="preserve">W2227P169828</t>
  </si>
  <si>
    <t xml:space="preserve">W2227P144265</t>
  </si>
  <si>
    <t xml:space="preserve">N717P195019K</t>
  </si>
  <si>
    <t xml:space="preserve">TOPMAX Farmhouse Wood Extendable Dining Table with Drop Leaf for Small Places, White</t>
  </si>
  <si>
    <t xml:space="preserve">SW000131AAD</t>
  </si>
  <si>
    <t xml:space="preserve">30 Inch Bathroom Vanity with Resin Sink, Freestanding Bathroom Vanity Set with Hidden Drawer, Storage Cabinet for Bathroom, Solid Wood Frame Bathroom Cabinet</t>
  </si>
  <si>
    <t xml:space="preserve">WF321942AAD</t>
  </si>
  <si>
    <t xml:space="preserve">30 Inch Bathroom Vanity without Sink, Freestanding Bathroom Vanity with Hidden Drawer, Storage Cabient for Bathroom, Solid Wood Frame Bathroon Cabinet (NOT INCLUDE SINK)</t>
  </si>
  <si>
    <t xml:space="preserve">Full Size Loft Wood Bed with Desk, Storage shelves and Drawers, Built-in Ladder, High Loft Bed with Desk, Storage Shelves and Drawers,Guardrails,Grey</t>
  </si>
  <si>
    <t xml:space="preserve">N717P195019E</t>
  </si>
  <si>
    <t xml:space="preserve">TOPMAX Farmhouse Wood Extendable Dining Table with Drop Leaf for Small Places, Gray</t>
  </si>
  <si>
    <t xml:space="preserve">N717P195018E</t>
  </si>
  <si>
    <t xml:space="preserve">TOPMAX Farmhouse 48"Rectangular Wood Bar Height Dining Set Kitchen Breakfast Nook with 2 Chairs for Small Places,Gray</t>
  </si>
  <si>
    <t xml:space="preserve">W1676105930</t>
  </si>
  <si>
    <t xml:space="preserve">Twin Metal loft Bed with Desk, Ladder and Guardrails, bookdesk under bed, Silver</t>
  </si>
  <si>
    <t xml:space="preserve">W1676</t>
  </si>
  <si>
    <t xml:space="preserve">Hengbo Store</t>
  </si>
  <si>
    <t xml:space="preserve">W1676105932</t>
  </si>
  <si>
    <t xml:space="preserve">Twin Metal Loft Bed with Desk, Ladder and Guardrails,bookdesk under bed , Black</t>
  </si>
  <si>
    <t xml:space="preserve">N717P195018K</t>
  </si>
  <si>
    <t xml:space="preserve">TOPMAX Farmhouse 48"Rectangular Wood Bar Height Dining Set Kitchen Breakfast Nook with 2 Chairs for Small Places,Cherry+White</t>
  </si>
  <si>
    <t xml:space="preserve">SP000067AAD</t>
  </si>
  <si>
    <t xml:space="preserve">TOPMAX 6-Piece Dining Set, Mid-Century Modern Table Set for 6 Persons with 4 Chairs and Bench, Padded Seats and Backrest, Walnut</t>
  </si>
  <si>
    <t xml:space="preserve">SP000067AAP</t>
  </si>
  <si>
    <t xml:space="preserve">TOPMAX 6-Piece Dining Set, Mid-Century Modern Table Set for 6 Persons with 4 Chairs and Bench, Padded Seats and Backrest, Espresso</t>
  </si>
  <si>
    <t xml:space="preserve">SP000066AAP</t>
  </si>
  <si>
    <t xml:space="preserve">TOPMAX Vintage 7-Piece Dining Table Set with 6 Dining Chairs,Kitchen Table Set for 6 with Curved Back and Seat, Espresso</t>
  </si>
  <si>
    <t xml:space="preserve">SP000066AAD</t>
  </si>
  <si>
    <t xml:space="preserve">TOPMAX Vintage 7-Piece Dining Table Set with 6 Dining Chairs,Kitchen Table Set for 6 with Curved Back and Seat, Brown</t>
  </si>
  <si>
    <t xml:space="preserve">SP000065AAE</t>
  </si>
  <si>
    <t xml:space="preserve">TOPMAX Farmhouse Classical 6-Piece Dining Table Set with Trestle Legs,Kitchen Table Set for 6 with 4 Upholstered Dining Chairs and Bench, Grey</t>
  </si>
  <si>
    <t xml:space="preserve">SP000065AAA</t>
  </si>
  <si>
    <t xml:space="preserve">TOPMAX Farmhouse Classical 6-Piece Dining Table Set with Trestle Legs,Kitchen Table Set for 6 with 4 Upholstered Dining Chairs and Bench, Natural</t>
  </si>
  <si>
    <t xml:space="preserve">Solid Wooden , Solid Rubber Wooden Twin over Twin Floor Bunk Bed with Ladder ,Upper and Bottom Bed Platforms crafted with Strengthened Slats,Espresso</t>
  </si>
  <si>
    <t xml:space="preserve">Solid Wooden , Solid Rubber Wooden Twin over Twin Floor Bunk Bed with Ladder ,Upper and Bottom Bed Platforms crafted with Strengthened Slats ,Natural</t>
  </si>
  <si>
    <t xml:space="preserve">Solid Wooden , Solid Rubber Wooden Twin over Twin Floor Bunk Bed with Ladder ,Upper and Bottom Bed Platforms crafted with Strengthened Slats, White</t>
  </si>
  <si>
    <t xml:space="preserve">Solid Wooden , Solid Rubber Wooden Twin over Twin Floor Bunk Bed with Ladder ,Upper and Bottom Bed Platforms crafted with Strengthened Slats ,Grey</t>
  </si>
  <si>
    <t xml:space="preserve">WF320373AAK</t>
  </si>
  <si>
    <t xml:space="preserve">[Viedo]Modern 30inch Navy Blue/White Bathroom Vanity Cabinet Combo with Open
Storge, Two Drawers</t>
  </si>
  <si>
    <t xml:space="preserve">WF320373AAC</t>
  </si>
  <si>
    <t xml:space="preserve">N709P203153K</t>
  </si>
  <si>
    <t xml:space="preserve">Full Size Metal House Platform Bed with Guardrail and Chimney, White</t>
  </si>
  <si>
    <t xml:space="preserve">N709P203151B</t>
  </si>
  <si>
    <t xml:space="preserve">Twin Size Metal House Platform Bed with Guardrail and Chimney, Black</t>
  </si>
  <si>
    <t xml:space="preserve">TREXM Entryway Table with Storage, Retro Console Table with Drawer and Two Sturdy Shelves for Entryway, Living Room (Espresso)</t>
  </si>
  <si>
    <t xml:space="preserve">TREXM Entryway Table with Storage, Retro Console Table with Drawer and Two Sturdy Shelves for Entryway, Living Room (Gray Wash)</t>
  </si>
  <si>
    <t xml:space="preserve">TREXM Entryway Table with Storage, Retro Console Table with Drawer and Two Sturdy Shelves for Entryway, Living Room (Antique White)</t>
  </si>
  <si>
    <t xml:space="preserve">TREXM Entryway Table with Storage, Retro Console Table with Drawer and Two Sturdy Shelves for Entryway, Living Room (Navy)</t>
  </si>
  <si>
    <t xml:space="preserve">TREXM Entryway Table with Storage, Retro Console Table with Drawer and Two Sturdy Shelves for Entryway, Living Room (Black)</t>
  </si>
  <si>
    <t xml:space="preserve">N715P196579K</t>
  </si>
  <si>
    <t xml:space="preserve">TREXM Narrow Console Table with Symmetrical Design, Retro Entryway Table with 2-Tier Open Shelf, Sofa Table for Entryway, Hallway and Living Room (Natural)</t>
  </si>
  <si>
    <t xml:space="preserve">N715P196579B</t>
  </si>
  <si>
    <t xml:space="preserve">TREXM Narrow Console Table with Symmetrical Design, Retro Entryway Table with 2-Tier Open Shelf, Sofa Table for Entryway, Hallway and Living Room (Black)</t>
  </si>
  <si>
    <t xml:space="preserve">ST000129AAD</t>
  </si>
  <si>
    <t xml:space="preserve">TREXM 5-Piece  Dining Table Set for 4, Counter Height Modern Kitchen Table and Chairs Set of 4 with Storage Drawers, Marble Dining Table with 4 Upholstered Chairs for Small Space (Walnut)</t>
  </si>
  <si>
    <t xml:space="preserve">ST000128AAD</t>
  </si>
  <si>
    <t xml:space="preserve">TREXM 3-Piece  Dining Table Set for 2, Counter Height Modern Kitchen Table and Chairs Set of 2 with Storage Drawers, Marble Dining Table with 2 Upholstered Chairs for Small Space (Walnut)</t>
  </si>
  <si>
    <t xml:space="preserve">ST000129AAB</t>
  </si>
  <si>
    <t xml:space="preserve">TREXM 5-Piece  Dining Table Set for 4, Counter Height Modern Kitchen Table and Chairs Set of 4 with Storage Drawers, Marble Dining Table with 4 Upholstered Chairs for Small Space (Black)</t>
  </si>
  <si>
    <t xml:space="preserve">Triple Rubber Wood Bunk Bed with Two Built-in Ladders, Guardrails, Twin over Twin over Twin, Detachable Triple Twin Bunk Bed,Natural</t>
  </si>
  <si>
    <t xml:space="preserve">Triple Rubber Wood Bunk Bed with Two Built-in Ladders, Guardrails, Twin over Twin over Twin, Detachable Triple Twin Bunk Bed,Black</t>
  </si>
  <si>
    <t xml:space="preserve">Triple Rubber Wood Bunk Bed with Two Built-in Ladders, Guardrails, Twin over Twin over Twin, Detachable Triple Twin Bunk Bed,Grey</t>
  </si>
  <si>
    <t xml:space="preserve">Twin Size Triple Rubber Wood Bunk Bed, with Ladders, Guardrails Detachable Bunk Bed, Twin over Twin over Twin,,Black</t>
  </si>
  <si>
    <t xml:space="preserve">Twin Size Triple Rubber Wood Bunk Bed, with Ladders, Guardrails Detachable Bunk Bed, Twin over Twin over Twin,White</t>
  </si>
  <si>
    <t xml:space="preserve">Twin Size Triple Rubber Wood Bunk Bed, with Ladders, Guardrails Detachable Bunk Bed, Twin over Twin over Twin,Natural</t>
  </si>
  <si>
    <t xml:space="preserve">Full Size Loft Wood Bed with Desk, Storage shelves and Drawers, Built-in Ladder, High Loft Bed with Desk, Storage Shelves and Drawers,Guardrails,White</t>
  </si>
  <si>
    <t xml:space="preserve">ST000128AAB</t>
  </si>
  <si>
    <t xml:space="preserve">TREXM 3-Piece  Dining Table Set for 2, Counter Height Modern Kitchen Table and Chairs Set of 2 with Storage Drawers, Marble Dining Table with 2 Upholstered Chairs for Small Space (Black)</t>
  </si>
  <si>
    <t xml:space="preserve">N715P198323P</t>
  </si>
  <si>
    <t xml:space="preserve">TREXM Buffet Cabinet with Storage, 4-Door Vintage Fluted Sideboard Cabinet with Adjustable Shelves for Dining Room, Kitchen, and Living Room  (Espresso)</t>
  </si>
  <si>
    <t xml:space="preserve">N715P198323M</t>
  </si>
  <si>
    <t xml:space="preserve">TREXM Buffet Cabinet with Storage, 4-Door Vintage Fluted Sideboard Cabinet with Adjustable Shelves for Dining Room, Kitchen, and Living Room (Navy Blue)</t>
  </si>
  <si>
    <t xml:space="preserve">W1360S00001</t>
  </si>
  <si>
    <t xml:space="preserve">Faux Leather Upholstered Platform Bed Frame with led lighting ,Bluetooth connection to play music control,Backrest vibration massage,Curve Design, Wood Slat Support, No Box Spring Needed,Queen</t>
  </si>
  <si>
    <t xml:space="preserve">W1360</t>
  </si>
  <si>
    <t xml:space="preserve">Smart House</t>
  </si>
  <si>
    <t xml:space="preserve">N715P198323A</t>
  </si>
  <si>
    <t xml:space="preserve">TREXM Buffet Cabinet with Storage, 4-Door Vintage Fluted Sideboard Cabinet with Adjustable Shelves for Dining Room, Kitchen, and Living Room (Antique White)</t>
  </si>
  <si>
    <t xml:space="preserve">SOLID WOOD TWIN SIZE LOW LOFT BED WITH STAIR, DRAWER, AND SHELF FOR CREAM + WHITE COLOR</t>
  </si>
  <si>
    <t xml:space="preserve">W636P193313</t>
  </si>
  <si>
    <t xml:space="preserve">Queen Size Bed Frame,  Platform Bed Frame with Wood Headboard and Footboard,Charging Station and LED Lights, 12 Wood Slats Support, No Box Spring Needed , Black</t>
  </si>
  <si>
    <t xml:space="preserve">W636P193308</t>
  </si>
  <si>
    <t xml:space="preserve">Queen Size Bed Frame,  Platform Bed Frame with Wood Headboard and Footboard,Charging Station and LED Lights, 12 Wood Slats Support, No Box Spring Needed , Brown</t>
  </si>
  <si>
    <t xml:space="preserve">W636P193298</t>
  </si>
  <si>
    <t xml:space="preserve">Queen Size Bed Frame,  Platform Bed Frame with Wood Headboard and Footboard,Charging Station and LED Lights, 12 Wood Slats Support, No Box Spring Needed , Antique White</t>
  </si>
  <si>
    <t xml:space="preserve">SW000124AAK</t>
  </si>
  <si>
    <t xml:space="preserve">36'' Bathroom Vanity with Resin Sink Combo,Solid Wood Frame Bathroom Storage Cabinet, Freestanding Vanity Set with 4 Soft Closing Doors&amp; 2 Drawers</t>
  </si>
  <si>
    <t xml:space="preserve">WF317177AAK</t>
  </si>
  <si>
    <t xml:space="preserve">36'' Bathroom Vanity without Countertop,Solid Wood Frame Bathroom Storage Cabinet Only, Freestanding Vanity with 4 Soft Closing Doors&amp; 2 Drawers</t>
  </si>
  <si>
    <t xml:space="preserve">WF317177AAE</t>
  </si>
  <si>
    <t xml:space="preserve">SW000124AAE</t>
  </si>
  <si>
    <t xml:space="preserve">N709P203153B</t>
  </si>
  <si>
    <t xml:space="preserve">Full Size Metal House Platform Bed with Guardrail and Chimney, Black</t>
  </si>
  <si>
    <t xml:space="preserve">N709P203151K</t>
  </si>
  <si>
    <t xml:space="preserve">Twin Size Metal House Platform Bed with Guardrail and Chimney, White</t>
  </si>
  <si>
    <t xml:space="preserve">TREXM Shoe Bench with Storage and Cushion, Distressed Shutter Storage Bench with Retro Charm for Living Room, Entryway (Espresso)</t>
  </si>
  <si>
    <t xml:space="preserve">TREXM Shoe Bench with Storage and Cushion, Distressed Shutter Storage Bench with Retro Charm for Living Room, Entryway (Navy)</t>
  </si>
  <si>
    <t xml:space="preserve">TREXM Shoe Bench with Storage and Cushion, Distressed Shutter Storage Bench with Retro Charm for Living Room, Entryway (White Washed)</t>
  </si>
  <si>
    <t xml:space="preserve">TREXM Shoe Bench with Storage and Cushion, Distressed Shutter Storage Bench with Retro Charm for Living Room, Entryway (Grey)</t>
  </si>
  <si>
    <t xml:space="preserve">TREXM Shoe Bench with Storage and Cushion, Distressed Shutter Storage Bench with Retro Charm for Living Room, Entryway (White)</t>
  </si>
  <si>
    <t xml:space="preserve">Farmhouse Dressing Table Makeup Table, 43" Wide Dressing Table with Lighted Mirror and Makeup Drawer, Large Modern Dressing Table Set with Hair Dryer Holder for Bedroom, White</t>
  </si>
  <si>
    <t xml:space="preserve">12 Inch King Size Solid Dry Bamboo Wood Platform Bed Frame, with Wood Slat Support, No Box Spring Needed, Easy Assembly</t>
  </si>
  <si>
    <t xml:space="preserve">12 Inch Queen Size Solid Dry Bamboo Wood Platform Bed Frame, with Wood Slat Support, No Box Spring Needed, Easy Assembly</t>
  </si>
  <si>
    <t xml:space="preserve">12 Inch Full Size Solid Dry Bamboo Wood Platform Bed Frame, with Wood Slat Support, No Box Spring Needed, Easy Assembly</t>
  </si>
  <si>
    <t xml:space="preserve">Elegant and Functional Full Size Wood Bed with 4 Drawers and All-in-One Cabinet and Shelf, Grey</t>
  </si>
  <si>
    <t xml:space="preserve">Elegant and Functional Full Size Wood Bed with 4 Drawers and All-in-One Cabinet and Shelf, White</t>
  </si>
  <si>
    <t xml:space="preserve">Multi-functional Full Size Bed Frame with 4 Under-bed Portable Storage Drawers and Multi-tier Bedside Storage Shelves, Grey</t>
  </si>
  <si>
    <t xml:space="preserve">Multi-functional Full Size Bed Frame with 4 Under-bed Portable Storage Drawers and Multi-tier Bedside Storage Shelves, White</t>
  </si>
  <si>
    <t xml:space="preserve">Queen Bed Frame Modern Faux Leather Upholstered Platform Bed Frame with and Headboard Wave Like Curve Low Profile Bed Frame,Wood Slats Support,Easy Assembly,Grey</t>
  </si>
  <si>
    <t xml:space="preserve">Queen Bed Frame Modern Faux Leather Upholstered Platform Bed Frame with and Headboard Wave Like Curve Low Profile Bed Frame,Wood Slats Support,Easy Assembly,White</t>
  </si>
  <si>
    <t xml:space="preserve">Queen Bed Frame Modern Faux Leather Upholstered Platform Bed Frame with and Headboard Wave Like Curve Low Profile Bed Frame,Wood Slats Support,Easy Assembly,Black</t>
  </si>
  <si>
    <t xml:space="preserve">Queen Led Bed Frame Modern Faux Leather Upholstered Platform Bed Frame with RGB LED Lights and Headboard Wave Like Curve Low Profile Bed Frame,Wood Slats Support,Easy Assembly, Grey</t>
  </si>
  <si>
    <t xml:space="preserve">Queen Led Bed Frame Modern Faux Leather Upholstered Platform Bed Frame with RGB LED Lights and Headboard Wave Like Curve Low Profile Bed Frame,Wood Slats Support,Easy Assembly, White</t>
  </si>
  <si>
    <t xml:space="preserve">Queen Led Bed Frame Modern Faux Leather Upholstered Platform Bed Frame with RGB LED Lights and Headboard Wave Like Curve Low Profile Bed Frame,Wood Slats Support,Easy Assembly, Black</t>
  </si>
  <si>
    <t xml:space="preserve">Versatile Children's Bookshelf with House-Shaped Design, Multi-Functional Storage for Books and Toys, Adjustable Placement, Durable Kids Organizer for Playroom or Bedroom Easy Assembly &amp; Safe for Kid</t>
  </si>
  <si>
    <t xml:space="preserve">SV000018AAC</t>
  </si>
  <si>
    <t xml:space="preserve">SV000018AAK</t>
  </si>
  <si>
    <t xml:space="preserve">WF313812AAK</t>
  </si>
  <si>
    <t xml:space="preserve">[Cabinet Only] 30" Bathroom vanity-WHITE(Sink not included)</t>
  </si>
  <si>
    <t xml:space="preserve">Upholstered Twin Size Platform Bed for Kids, Wooden Bed Frame with Slatted Bed Base, No Box Spring Needed, Cute Bed Frame with Bear Design Headboard for Girls Boys Teens, Brown</t>
  </si>
  <si>
    <t xml:space="preserve">Upholstered Twin Size Platform Bed for Kids, Wooden Bed Frame with Slatted Bed Base, No Box Spring Needed, Cute Bed Frame with Sheep Design Headboard for Girls Boys Teens, White</t>
  </si>
  <si>
    <t xml:space="preserve">30-inch Bathroom Vanity with Ceramic Sink, Modern White Single Bathroom Cabinet with 2 Doors and a Shelf, Soft Close Doors</t>
  </si>
  <si>
    <t xml:space="preserve">30-inch Bathroom Vanity with Ceramic Sink, Modern Green Single Bathroom Cabinet with 2 Doors and a Shelf, Soft Close Doors</t>
  </si>
  <si>
    <t xml:space="preserve">W2363S00055</t>
  </si>
  <si>
    <t xml:space="preserve">Modern Mid-Century Indoor Oversized Chaise Lounger Comfort Sleeper Sofa with Soild Wood Legs</t>
  </si>
  <si>
    <t xml:space="preserve">W2363</t>
  </si>
  <si>
    <t xml:space="preserve">XSJ-FURNITURE</t>
  </si>
  <si>
    <t xml:space="preserve">W2363S00056</t>
  </si>
  <si>
    <t xml:space="preserve">W2363S00057</t>
  </si>
  <si>
    <t xml:space="preserve">W2363S00058</t>
  </si>
  <si>
    <t xml:space="preserve">W2363S00054</t>
  </si>
  <si>
    <t xml:space="preserve">W1960131346</t>
  </si>
  <si>
    <t xml:space="preserve">W1960131344</t>
  </si>
  <si>
    <t xml:space="preserve">TREXM Shoe Storage Bench, Shoe Bench with Cushion and Curved Side, Shoe Bench Retro Multifunctional Panel for Entryway and Living room, Black</t>
  </si>
  <si>
    <t xml:space="preserve">TREXM Shoe Storage Bench, Shoe Bench with Cushion and Curved Side, Shoe Bench Retro Multifunctional Panel for Entryway and Living room, Antique Navy</t>
  </si>
  <si>
    <t xml:space="preserve">TREXM Shoe Storage Bench, Shoe Bench with Cushion and Curved Side, Shoe Bench Retro Multifunctional Panel for Entryway and Living room, Antique White</t>
  </si>
  <si>
    <t xml:space="preserve">TREXM Shoe Storage Bench, Shoe Bench with Cushion and Curved Side, Shoe Bench Retro Multifunctional Panel for Entryway and Living room, Espresso</t>
  </si>
  <si>
    <t xml:space="preserve">TREXM Shoe Storage Bench, Shoe Bench with Cushion and Curved Side, Shoe Bench Retro Multifunctional Panel for Entryway and Living room, Natural</t>
  </si>
  <si>
    <t xml:space="preserve">Solid Wooden, Solid Rubber Wooden Twin over Twin Floor Bunk Bed with Ladder, with Bed Platform of Strengthened Slats,White</t>
  </si>
  <si>
    <t xml:space="preserve">Solid Wooden, Solid Rubber Wooden Twin over Twin Floor Bunk Bed with Ladder, with Bed Platform of Strengthened Slats , Grey</t>
  </si>
  <si>
    <t xml:space="preserve">Twin XL over Queen Bunk Bed with Ladder and Guardrails, White</t>
  </si>
  <si>
    <t xml:space="preserve">Twin XL over Queen Bunk Bed with Ladder and Guardrails, Walnut</t>
  </si>
  <si>
    <t xml:space="preserve">Queen over Queen Bunk Bed with Storage Cabinets and USB Ports, White</t>
  </si>
  <si>
    <t xml:space="preserve">Queen over Queen Bunk Bed with Storage Cabinets and USB Ports, Antique Wood Color</t>
  </si>
  <si>
    <t xml:space="preserve">GX002218AAC</t>
  </si>
  <si>
    <t xml:space="preserve">Wood Twin Size Race Car-Shaped Platform Bed with LED and Upholstered Backrest, Blue</t>
  </si>
  <si>
    <t xml:space="preserve">GX002218AAK</t>
  </si>
  <si>
    <t xml:space="preserve">Wood Twin Size Race Car-Shaped Platform Bed with LED and Upholstered Backrest, White</t>
  </si>
  <si>
    <t xml:space="preserve">N736P195111W</t>
  </si>
  <si>
    <t xml:space="preserve">Full Size House Bed with Ladder and Storage Drawers for Kid Bedroom,Solid Wood Platfrom Bedframe with 2 Blackboard Design, No Box Spring Needed, White</t>
  </si>
  <si>
    <t xml:space="preserve">N736P195110W</t>
  </si>
  <si>
    <t xml:space="preserve">Twin Size House Bed with Ladder and Storage Drawers for Kid Bedroom,Solid Wood Platfrom Bedframe with 2 Blackboard Design, No Box Spring Needed, White</t>
  </si>
  <si>
    <t xml:space="preserve">W578P147731</t>
  </si>
  <si>
    <t xml:space="preserve">Queen Bed Frame with Headboard and Footboard, Metal Platform Bed Frame, All Metal Slats Support, Under Bed Storage, No Box Spring Needed, Easy Assembly, Black</t>
  </si>
  <si>
    <t xml:space="preserve">W578P147062</t>
  </si>
  <si>
    <t xml:space="preserve">Metal Platform Bed frame with Headboard, Sturdy Metal Frame, No Box Spring Needed(Full)</t>
  </si>
  <si>
    <t xml:space="preserve">W1916P184709</t>
  </si>
  <si>
    <t xml:space="preserve">Lift-up Storage Bed Frame, Full Size Bed Frame with Bookcase Headboard &amp; LED Lights, Wooden Platform Bed Frame with Charging Station, No Spring Box Needed, Rustic Brown</t>
  </si>
  <si>
    <t xml:space="preserve">W1916P184705</t>
  </si>
  <si>
    <t xml:space="preserve">Lift-up Storage Bed Frame, Queen Size Bed Frame with Bookcase Headboard &amp; LED Lights, Wooden Platform Bed Frame with Charging Station, No Spring Box Needed, Rustic Brown</t>
  </si>
  <si>
    <t xml:space="preserve">DL000658AAK</t>
  </si>
  <si>
    <t xml:space="preserve">Full Size Metal Loft Bed with Wardrobe and Storage Shelves, White</t>
  </si>
  <si>
    <t xml:space="preserve">DL000657AAK</t>
  </si>
  <si>
    <t xml:space="preserve">Twin Size Metal Loft Bed with Wardrobe and Storage Shelves, White</t>
  </si>
  <si>
    <t xml:space="preserve">SW000140AAK</t>
  </si>
  <si>
    <t xml:space="preserve">30'' Bathroom Vanity with Resin Sink Combo, Free Standing Single Vanity Set with 5 Drawers, Solid Wood Frame Bathroom Storage Cabinet, White</t>
  </si>
  <si>
    <t xml:space="preserve">SW000140AAF</t>
  </si>
  <si>
    <t xml:space="preserve">30'' Bathroom Vanity with Resin Sink Combo, Free Standing Single Vanity Set with 5 Drawers, Solid Wood Frame Bathroom Storage Cabinet, Green</t>
  </si>
  <si>
    <t xml:space="preserve">SW000140AAC</t>
  </si>
  <si>
    <t xml:space="preserve">30'' Bathroom Vanity with Resin Sink Combo, Free Standing Single Vanity Set with 5 Drawers, Solid Wood Frame Bathroom Storage Cabinet, Blue</t>
  </si>
  <si>
    <t xml:space="preserve">WF531509AAK</t>
  </si>
  <si>
    <t xml:space="preserve">30'' Bathroom Vanity without Sink, Free Standing Single Vanity with 5 Drawers, Solid Wood Frame Bathroom Storage Cabinet (NOT INCLUDE BASIN SINK)</t>
  </si>
  <si>
    <t xml:space="preserve">WF531509AAC</t>
  </si>
  <si>
    <t xml:space="preserve">WF531509AAF</t>
  </si>
  <si>
    <t xml:space="preserve">DL001679AAA</t>
  </si>
  <si>
    <t xml:space="preserve">King Size Upholstered Platform Bed with LED Light Strips,Beige</t>
  </si>
  <si>
    <t xml:space="preserve">DL000656AAK</t>
  </si>
  <si>
    <t xml:space="preserve">Queen Size Metal Canopy Platform Bed with Upholstered Headboard and Two Storage Drawers, White</t>
  </si>
  <si>
    <t xml:space="preserve">DL000659AAK</t>
  </si>
  <si>
    <t xml:space="preserve">King Size Metal Canopy Platform Bed with Upholstered Headboard and Two Storage Drawers, White</t>
  </si>
  <si>
    <t xml:space="preserve">30" Blue Bathroom Vanity with Single Sink, Combo Cabinet Undermount Sink, Bathroom Storage Cabinet with 2 Doors and a Drawer, Soft Closing, Multifunctional Storage, Solid Wood Frame</t>
  </si>
  <si>
    <t xml:space="preserve">30 Inch Green Bathroom Vanity with Single Sink, Combination Under Counter Sink, Bathroom Storage Cabinet with 2 Doors and a Drawer, Soft Closure, Multifunctional Storage(WF324043)</t>
  </si>
  <si>
    <t xml:space="preserve">30" Gray Bathroom Vanity with Single Sink, Combo Cabinet Undermount Sink, Bathroom Storage Cabinet with 2 Doors and a Drawer, Soft Closing, Multifunctional Storage, Solid Wood Frame</t>
  </si>
  <si>
    <t xml:space="preserve">24" White Modern Sleek Bathroom Vanity Elegant Ceramic Sink with Solid Wood Frame, Adjustable Shelf</t>
  </si>
  <si>
    <t xml:space="preserve">24" Black Modern Sleek Bathroom Vanity Elegant Ceramic Sink with Solid Wood Frame, Adjustable Shelf</t>
  </si>
  <si>
    <t xml:space="preserve">N709P185579H</t>
  </si>
  <si>
    <t xml:space="preserve">Full Size Metal House Bed with Fence, With Trundle, Pink</t>
  </si>
  <si>
    <t xml:space="preserve">N709P185579K</t>
  </si>
  <si>
    <t xml:space="preserve">Full Size Metal House Bed with Fence, With Trundle, White</t>
  </si>
  <si>
    <t xml:space="preserve">N709P186682H</t>
  </si>
  <si>
    <t xml:space="preserve">Twin Size Metal House Bed with Fence, With Trundle, Pink</t>
  </si>
  <si>
    <t xml:space="preserve">N709P186682K</t>
  </si>
  <si>
    <t xml:space="preserve">Twin Size Metal House Bed with Fence, With Trundle, White</t>
  </si>
  <si>
    <t xml:space="preserve">Twin Size Multifunctional Wood Platform Bed with Bookshelf at the Head of the Bed, Built-in Desk and Matching Chair, Pink</t>
  </si>
  <si>
    <t xml:space="preserve">Twin Size Multifunctional Wood Platform Bed with Bookshelf at the Head of the Bed, Built-in Desk and Matching Chair, White</t>
  </si>
  <si>
    <t xml:space="preserve">Twin Size Multifunctional Wood Platform Bed with Bookshelf at the Head of the Bed, Built-in Desk and Matching Chair, Natural</t>
  </si>
  <si>
    <t xml:space="preserve">Solid Pine Wood Platform Bed with All-In-One 2 Nightstand Bookcase and Storage Shelf for Bedroom Apartment,Guest Room,Full, White+Walnut</t>
  </si>
  <si>
    <t xml:space="preserve">Solid Pine Wood Platform Bed with All-In-One 2 Nightstand Bookcase and Storage Shelf for Bedroom Apartment,Guest Room,Twin, White+Walnut</t>
  </si>
  <si>
    <t xml:space="preserve">W2297P236977</t>
  </si>
  <si>
    <t xml:space="preserve">W2297P236951</t>
  </si>
  <si>
    <t xml:space="preserve">PX283311AAF</t>
  </si>
  <si>
    <t xml:space="preserve">Pre-lit Xmas Tree Artificial Christmas 4-Piece Set,Garland, Wreath and Set of 2 Entrance Trees X-mas with LED Lights, Christmas Tree</t>
  </si>
  <si>
    <t xml:space="preserve">W2297P236942</t>
  </si>
  <si>
    <t xml:space="preserve">Queen Size Metal Platform Bed Frame with Wooden Headboard and  with Footboard USB,Charging Station,2 Drawers,storage, LED Lights, No Box Spring Needed, Easy Assemble</t>
  </si>
  <si>
    <t xml:space="preserve">Twin Size Upholstery Platform Bed Frame with LED Light Strips,Headboard Storage Space and Two USB Charging Deisgn,Black(Old SKU:WF315762AAB)</t>
  </si>
  <si>
    <t xml:space="preserve">N710P181623K</t>
  </si>
  <si>
    <t xml:space="preserve">Pre-lit Christmas Artificial Tree 4-Piece Set, Garland, Wreath and Set of 2 Entrance Trees, X-mas with LED Lights, PVC Festival Celebration Set, Green</t>
  </si>
  <si>
    <t xml:space="preserve">PX292921AAM</t>
  </si>
  <si>
    <t xml:space="preserve">6FT Pre-Lit Hinged Artificial Fir ChristmasTree, Xmas Tree Snow Flocked Artificial Holiday Christmas Tree w/750 Branch Tips X-mas</t>
  </si>
  <si>
    <t xml:space="preserve">PX292919AAB</t>
  </si>
  <si>
    <t xml:space="preserve">6FT Artificial Fir Bent Top Halloween Christmas Tree, Xmas Tree Bendable Grinch Style Christmas Tree Holiday Decoration w/1,080 Lush Branch Tips, 300 LED Lights X-mas Halloween Style</t>
  </si>
  <si>
    <t xml:space="preserve">PX292920AAJ</t>
  </si>
  <si>
    <t xml:space="preserve">6FT Hinged Fir Artificial Fir Bent Top Christmas Tree, Xmas Tree Bendable Santa Hat Style Christmas Tree Holiday Decoration,1250 Lush Branch Tips, 300 LED Lights X-mas</t>
  </si>
  <si>
    <t xml:space="preserve">PX283311AAK</t>
  </si>
  <si>
    <t xml:space="preserve">Pre-lit Xmas Tree Artificial Christmas 4-Piece Set,Garland, Wreath and Set of 2 Entrance Trees X-mas</t>
  </si>
  <si>
    <t xml:space="preserve">Metal Full Size Loft Bed  with Power Outlet and LED Lighted, Space-Saving, Noise Reduced, Black</t>
  </si>
  <si>
    <t xml:space="preserve">Metal Twin XL Size Loft Bed  with Power Outlet and LED Lighted, Space-Saving, Noise Reduced, Black</t>
  </si>
  <si>
    <t xml:space="preserve">N710P181810J</t>
  </si>
  <si>
    <t xml:space="preserve">Lighted  Santa Hat Style Christmas Tree Set of 2, 4ft Artificial Tree with Warm White Lights, Christmas Tree for Decoration Inside and Outside</t>
  </si>
  <si>
    <t xml:space="preserve">Cozy and Fun Wood Twin Size House Bunk Bed with Window Roof Shape Design with Ladder and Climbing Ramp, Brown+Pink</t>
  </si>
  <si>
    <t xml:space="preserve">Twin Size Upholstered Daybed with Trundle and USB Charging Design, Velvet Upholstered Daybed Frame, Twin Sofa Bed for Living Room Bedroom, No Box Spring Needed,Plush velvet fabric LIGHT BEIGE 2#</t>
  </si>
  <si>
    <t xml:space="preserve">2026-05-29 07:59</t>
  </si>
  <si>
    <t xml:space="preserve">Queen Floating Bed Frame with LED Light and Charging Station Upholstered Platform Bed Frame Queen Size with Headboard and Hidden Storage Space, No Box Spring Needed, Blue</t>
  </si>
  <si>
    <t xml:space="preserve">King Floating Bed Frame with LED Light and Charging Station Upholstered Platform Bed Frame King Size with Headboard and Hidden Storage Space, No Box Spring Needed, Blue</t>
  </si>
  <si>
    <t xml:space="preserve">U_STYLE Outdoor Patio Sunbed Daybed with Cushions, Adjustable Seats</t>
  </si>
  <si>
    <t xml:space="preserve">10ft Geometric Dome Climber Play Center, Kids Climbing Dome Tower with Hammock, Rust &amp; UV Resistant Steel Supporting 1000 LBS</t>
  </si>
  <si>
    <t xml:space="preserve">66.2" Queen Pull Out Sofa Bed, Hydraulic System Convertible Sleeper Sofa with Storage and 2 Soft Pillows, Tufted Button Upholstered Couch,Multi-Functional Velvet Loveseat Bed,Black</t>
  </si>
  <si>
    <t xml:space="preserve">66.2" Queen Pull Out Sofa Bed, Hydraulic System Convertible Sleeper Sofa with Storage and 2 Soft Pillows, Tufted Button Upholstered Couch,Multi-Functional Velvet Loveseat Bed,Beige</t>
  </si>
  <si>
    <t xml:space="preserve">W636133452</t>
  </si>
  <si>
    <t xml:space="preserve">Bed Frame King Size, Wood Platform Bed Frame , Noise Free,No Box Spring Needed and Easy Assembly Tool,Large Under Bed Storage,Dark Brown</t>
  </si>
  <si>
    <t xml:space="preserve">W636133433</t>
  </si>
  <si>
    <t xml:space="preserve">Bed Frame Queen Size, Wood Platform Bed Frame , Noise Free,No Box Spring Needed and Easy Assembly Tool,Large Under Bed Storage,Dark Brown</t>
  </si>
  <si>
    <t xml:space="preserve">W636133432</t>
  </si>
  <si>
    <t xml:space="preserve">Bed Frame Full Size, Wood Platform Bed Frame , Noise Free,No Box Spring Needed and Easy Assembly Tool,Large Under Bed Storage,Dark Brown</t>
  </si>
  <si>
    <t xml:space="preserve">2-Doors Wooden Wardrobe Storage for Bedroom, with Shelves and 3 Drawers, White</t>
  </si>
  <si>
    <t xml:space="preserve">2-Doors Wooden Wardrobe Storage for Bedroom, with Shelves and 3 Drawers, Gray</t>
  </si>
  <si>
    <t xml:space="preserve">2 Door Wooden Storage Desk Wardrobe for Bedroom with Shelves and Drawers,Natural</t>
  </si>
  <si>
    <t xml:space="preserve">N820000012K</t>
  </si>
  <si>
    <t xml:space="preserve">2 Door Wooden Storage Desk Wardrobe for Bedroom with Shelves and Drawers, White</t>
  </si>
  <si>
    <t xml:space="preserve">BS701P194879E</t>
  </si>
  <si>
    <t xml:space="preserve">Floor Upholstered Platform Bed with Extended Wood Headboard &amp; Bedside Shelf,No Box Spring Needed,King Size,Gray</t>
  </si>
  <si>
    <t xml:space="preserve">W42752421</t>
  </si>
  <si>
    <t xml:space="preserve">Metal Twin over Twin Bunk Bed/ Heavy-duty Sturdy Metal/ Noise Reduced Design/ 2 Side Ladders/ Safety Guardrail/ CPC Certified/ No Box Spring Needed</t>
  </si>
  <si>
    <t xml:space="preserve">BS701P194877E</t>
  </si>
  <si>
    <t xml:space="preserve">Floor Upholstered Platform Bed with Extended Wood Headboard &amp; Bedside Shelf,No Box Spring Needed,Queen Size,Gray</t>
  </si>
  <si>
    <t xml:space="preserve">Mid-Century Wood Platform Bed with Headboard and Wood Slat Support, No Box Spring Needed, King Size, Brown</t>
  </si>
  <si>
    <t xml:space="preserve">Mid-Century Wood Platform Bed with Headboard and Wood Slat Support, No Box Spring Needed, King Size, White(Old SKU:N701P345575K)</t>
  </si>
  <si>
    <t xml:space="preserve">Mid-Century Wood Platform Bed with Headboard and Wood Slat Support, No Box Spring Needed, Queen Size, Brown</t>
  </si>
  <si>
    <t xml:space="preserve">Mid-Century Wood Platform Bed with Headboard and Wood Slat Support, No Box Spring Needed, Queen Size, White</t>
  </si>
  <si>
    <t xml:space="preserve">Mid-Century Wood Platform Bed with Headboard and Wood Slat Support, No Box Spring Needed, Full Size, Brown</t>
  </si>
  <si>
    <t xml:space="preserve">Mid-Century Wood Platform Bed with Headboard and Wood Slat Support, No Box Spring Needed, Full Size, White</t>
  </si>
  <si>
    <t xml:space="preserve">Metal Full XL over Queen Bunk Bed for Teens and Adults,Space-Saving/Noise Reduced/No Box Spring Needed, Old SKU W1307S00020</t>
  </si>
  <si>
    <t xml:space="preserve">Metal Twin XL over Queen Bunk Bed for Teens and Adults,Space-Saving/Noise Reduced/No Box Spring Needed, Old SKU W1307S00019</t>
  </si>
  <si>
    <t xml:space="preserve">W87659173</t>
  </si>
  <si>
    <t xml:space="preserve">Queen Bed Frame/Velvet Upholstered Bed Frame with Vertical Channel Tufted Headboard Beige</t>
  </si>
  <si>
    <t xml:space="preserve">W87659171</t>
  </si>
  <si>
    <t xml:space="preserve">Velvet Upholstered Bed Frame with Vertical Channel Tufted Headboard,Modern Decorative Nailheads, Full size Bed Frame Beige</t>
  </si>
  <si>
    <t xml:space="preserve">W1708137165</t>
  </si>
  <si>
    <t xml:space="preserve">Queen Size Bed Frame,Upholstered Platform Bed &amp; High headboard with Wood Slat Support,No Box Spring Needed,Easy Assembly, Velvet White</t>
  </si>
  <si>
    <t xml:space="preserve">W1708137166</t>
  </si>
  <si>
    <t xml:space="preserve">King Size Bed Frame,Upholstered Platform Bed &amp; High headboard with Wood Slat Support,No Box Spring Needed,Easy Assembly, Velvet White</t>
  </si>
  <si>
    <t xml:space="preserve">Upholstered Twin Size Platform Bed for Kids, Wooden Bed Frame with Slatted Bed Base, No Box Spring Needed, Cute Bed Frame with Shell Design Headboard for Girls Boys Teens, Beige</t>
  </si>
  <si>
    <t xml:space="preserve">Upholstered Twin Size Platform Bed for Kids, Wooden Bed Frame with Slatted Bed Base, No Box Spring Needed, Cute Bed Frame with Shell Design Headboard for Girls Boys Teens, Pink</t>
  </si>
  <si>
    <t xml:space="preserve">W1903P151337</t>
  </si>
  <si>
    <t xml:space="preserve">Queen Size Bed Frame, Storage Headboard with LED light, Charging Station, Solid and Stable, Noise Free, No Box Spring Needed, Easy Assembly, Vintage Brown</t>
  </si>
  <si>
    <t xml:space="preserve">Modern minimalist storage cabinet, Japanese rattan shoe cabinet, bed top cabinet, small home furniture. Suitable for corridors and living rooms. GZ-DI-03</t>
  </si>
  <si>
    <t xml:space="preserve">Modern minimalist storage cabinet, Japanese rattan shoe cabinet, bed top cabinet, small home furniture. Suitable for corridors and living rooms.    W115170127</t>
  </si>
  <si>
    <t xml:space="preserve">Large size Shoe Cabinet,Free Standing Tipping Bucket Shoe Rack Organizer with 2 Flip Drawers&amp;2 Drawer,Modern Tipping Bucket for Entryway, Hallway, Bedroom-white</t>
  </si>
  <si>
    <t xml:space="preserve">W2516P185161</t>
  </si>
  <si>
    <t xml:space="preserve">Large size Shoe Cabinet,Free Standing Tipping Bucket Shoe Rack Organizer with 2 Flip Drawers&amp;2 Drawer,Modern Tipping Bucket for Entryway, Hallway, Bedroom-black</t>
  </si>
  <si>
    <t xml:space="preserve">Full Size Wooden Captain Bed with Built-in Bookshelves,Three Storage Drawers and Trundle,Light Grey(Old SKU:GX001029AAE)</t>
  </si>
  <si>
    <t xml:space="preserve">Twin Size Wooden Captain Bed with Built-in Bookshelves,Three Storage Drawers and Trundle, White Wash</t>
  </si>
  <si>
    <t xml:space="preserve">Shoe Storage Cabinet for Entryway, Free Standing Shoe Organizer with 2 Flip Drawers, Hidden Shoe Rack Storage Organizer for Doorway Hallway Closet, White</t>
  </si>
  <si>
    <t xml:space="preserve">Shoe Storage Cabinet for Entryway, Free Standing Shoe Organizer with 2 Flip Drawers, Hidden Shoe Rack Storage Organizer for Doorway Hallway Closet, Gray</t>
  </si>
  <si>
    <t xml:space="preserve">Shoe Storage Cabinet for Entryway, Free Standing Shoe Organizer with 2 Flip Drawers, Hidden Shoe Rack Storage Organizer for Doorway Hallway Closet, Green</t>
  </si>
  <si>
    <t xml:space="preserve">Shoe Storage Cabinet for Entryway, Free Standing Shoe Organizer with 2 Flip Drawers, Hidden Shoe Rack Storage Organizer for Doorway Hallway Closet, Red</t>
  </si>
  <si>
    <t xml:space="preserve">Shoe Storage Cabinet for Entryway, Free Standing Shoe Organizer with 2 Flip Drawers, Hidden Shoe Rack Storage Organizer for Doorway Hallway Closet, Black</t>
  </si>
  <si>
    <t xml:space="preserve">L-shaped Platform Bed with Trundle and Drawers Linked with built-in Desk,Twin,Gray(Old SKU:SM000916AAE-1)</t>
  </si>
  <si>
    <t xml:space="preserve">BS701P193486K</t>
  </si>
  <si>
    <t xml:space="preserve">Traditional King Size Solid Wood Four Poster Bed with Horizontal Grille Design, White</t>
  </si>
  <si>
    <t xml:space="preserve">BS701P193486P</t>
  </si>
  <si>
    <t xml:space="preserve">Traditional King Size Solid Wood Four Poster Bed with Horizontal Grille Design, Espresso</t>
  </si>
  <si>
    <t xml:space="preserve">BS701P193480K</t>
  </si>
  <si>
    <t xml:space="preserve">Traditional Queen Size Solid Wood Four Poster Bed with Horizontal Grille Design, White</t>
  </si>
  <si>
    <t xml:space="preserve">BS701P193480P</t>
  </si>
  <si>
    <t xml:space="preserve">Traditional Queen Size Solid Wood Four Poster Bed with Horizontal Grille Design, Espresso</t>
  </si>
  <si>
    <t xml:space="preserve">Full Size Daybed with Three Drawers and Three Storage Compartments, Nature+Beige</t>
  </si>
  <si>
    <t xml:space="preserve">Full Size Daybed with Three Drawers and Three Storage Compartments, Gray</t>
  </si>
  <si>
    <t xml:space="preserve">Twin Size Daybed with Three Drawers and Three Storage Compartments, Gray</t>
  </si>
  <si>
    <t xml:space="preserve">Twin Size Daybed with Three Drawers and Three Storage Compartments, Nature+Beige</t>
  </si>
  <si>
    <t xml:space="preserve">Queen size Upholstered Platform Bed with Cloud-shaped Headboard, Gray</t>
  </si>
  <si>
    <t xml:space="preserve">Queen size Upholstered Platform Bed with Cloud-shaped Headboard, Beige</t>
  </si>
  <si>
    <t xml:space="preserve">Queen size Cloud-shaped Headboard Upholstered Platform Bed with Rounded Footboard and Pocket, Gray</t>
  </si>
  <si>
    <t xml:space="preserve">Queen size Cloud-shaped Headboard Upholstered Platform Bed with Rounded Footboard and Pocket, Beige</t>
  </si>
  <si>
    <t xml:space="preserve">Twin Size Wood Daybed with 2 Drawers and Guardrail, Gray</t>
  </si>
  <si>
    <t xml:space="preserve">Twin Size Wood Daybed with 2 Drawers and Guardrail, Beige</t>
  </si>
  <si>
    <t xml:space="preserve">Twin Size Wood Daybed with Trundle and Guardrail, Gray</t>
  </si>
  <si>
    <t xml:space="preserve">Twin Size Wood Daybed with Trundle and Guardrail, Beige</t>
  </si>
  <si>
    <t xml:space="preserve">Solid Wooden, Solid Rubber Wooden Twin over Twin Floor Bunk Bed with Ladder, with Bed Platform of Strengthened Slats  , Natural</t>
  </si>
  <si>
    <t xml:space="preserve">Solid Wooden, Solid Rubber Wooden Twin over Twin Floor Bunk Bed with Ladder, with Bed Platform of Strengthened Slats  , Espresso</t>
  </si>
  <si>
    <t xml:space="preserve">W1580S00049</t>
  </si>
  <si>
    <t xml:space="preserve">Full Metal Loft Bed with Desk and Shelves, Loft Bed with Ladder and Guardrails, Loft Bed Frame for Bedroom, Black with Black Desk</t>
  </si>
  <si>
    <t xml:space="preserve">Full XL Metal Loft Bed with Desk and Shelves, Loft Bed with Ladder and Guardrails, Loft Bed Frame for Bedroom, Black</t>
  </si>
  <si>
    <t xml:space="preserve">GX001040AAE</t>
  </si>
  <si>
    <t xml:space="preserve">Wood Twin Size Loft Bed with Desk, Blackboard, Storage Box, Shelf and 3 Drawers, Gray</t>
  </si>
  <si>
    <t xml:space="preserve">GX001040AAK</t>
  </si>
  <si>
    <t xml:space="preserve">Wood Twin Size Loft Bed with Desk, Blackboard, Storage Box, Shelf and 3 Drawers, White</t>
  </si>
  <si>
    <t xml:space="preserve">W487S00222</t>
  </si>
  <si>
    <t xml:space="preserve">Full Size Upholstered Tufted  Bed Frame, Sofa Bed Frame with Comfortable Backrest and Armrests, Full Size Bed for Bedroom, Living Room,Velvet, Black(80.5''*59''*30.5'')</t>
  </si>
  <si>
    <t xml:space="preserve">W487S00223</t>
  </si>
  <si>
    <t xml:space="preserve">Full Size Upholstered Tufted Bed Frame, Sofa Bed Frame with Comfortable Backrest and Armrests, Full Size Bed for Bedroom, Living Room,Velvet, Beige(80.5''*59''*30.5'')</t>
  </si>
  <si>
    <t xml:space="preserve">W487S00224</t>
  </si>
  <si>
    <t xml:space="preserve">Full Size Upholstered Tufted Bed Frame, Sofa Bed Frame with Comfortable Backrest and Armrests, Full Size Bed for Bedroom, Living Room,Velvet, Grey(80.5''*59''*30.5'')</t>
  </si>
  <si>
    <t xml:space="preserve">Twin Size Extended Bed With Arched Roof and Trundle, Gray</t>
  </si>
  <si>
    <t xml:space="preserve">Convertible Sleeper Sofa Couch,Multifunctional Double Folding Sofa Bed,Storage Ottoman and Sofa arm with  box and drawer, Drop Down Table with 2Cup Holders for Living room,Apartment,Office,Light Brown</t>
  </si>
  <si>
    <t xml:space="preserve">W2677</t>
  </si>
  <si>
    <t xml:space="preserve">Trusting Furniture</t>
  </si>
  <si>
    <t xml:space="preserve">BS701P194180K</t>
  </si>
  <si>
    <t xml:space="preserve">Storage Platform Bed Frame with Multiple Drawers and Shelves No Box Spring Needed, King Size,White</t>
  </si>
  <si>
    <t xml:space="preserve">BS701P194174K</t>
  </si>
  <si>
    <t xml:space="preserve">Storage Platform Bed Frame with Multiple Drawers and Shelves No Box Spring Needed, Queen Size,White</t>
  </si>
  <si>
    <t xml:space="preserve">BS701P194169K</t>
  </si>
  <si>
    <t xml:space="preserve">Storage Platform Bed Frame with Multiple Drawers and Shelves No Box Spring Needed, Full Size,White</t>
  </si>
  <si>
    <t xml:space="preserve">BS701P194180D</t>
  </si>
  <si>
    <t xml:space="preserve">Storage Platform Bed Frame with Multiple Drawers and Shelves No Box Spring Needed,King Size,Walnut</t>
  </si>
  <si>
    <t xml:space="preserve">BS701P194174D</t>
  </si>
  <si>
    <t xml:space="preserve">Storage Platform Bed Frame with Multiple Drawers and Shelves No Box Spring Needed,Queen Size,Walnut</t>
  </si>
  <si>
    <t xml:space="preserve">BS701P194169D</t>
  </si>
  <si>
    <t xml:space="preserve">Storage Platform Bed Frame with Multiple Drawers and Shelves No Box Spring Needed, Full Size,Walnut</t>
  </si>
  <si>
    <t xml:space="preserve">Convertible Sleeper Sofa Couch,Multifunctional Double Folding Sofa Bed,Storage Ottoman and Sofa arm with  box and drawer, Drop Down Table with 2Cup Holders for Living room,Apartment,Office,Grey</t>
  </si>
  <si>
    <t xml:space="preserve">Convertible Sleeper Sofa Couch,Multifunctional Double Folding Sofa Bed,Storage Ottoman and Sofa arm with  box and drawer, Drop Down Table with 2Cup Holders for Living room,Apartment,Office,Beige</t>
  </si>
  <si>
    <t xml:space="preserve">W2275S00008</t>
  </si>
  <si>
    <t xml:space="preserve">TV Stand for 65 inch TV, Entertainment Center with 18" Fireplace Insert TV Console Cabinet for Living Room/Bedroom Brown, 60"W*15.75"D*29"H</t>
  </si>
  <si>
    <t xml:space="preserve">W2275S00010</t>
  </si>
  <si>
    <t xml:space="preserve">Retro TV Stand for 65'' TV, TV Console Cabinet with Storage, Open Shelves Entertainment Center with 18" Fireplace Insert  for Living Room Dark Walnut 60"W*15.75"D*29"H</t>
  </si>
  <si>
    <t xml:space="preserve">W2275P210030</t>
  </si>
  <si>
    <t xml:space="preserve">Modern TV Stand for up to 65 Inch TVs, Entertainment Center Farmhouse TV Cabinet Media Console Table with Glass Doors for Living Room, Brown 60"W*15.75"D*29"H</t>
  </si>
  <si>
    <t xml:space="preserve">W2275P210033</t>
  </si>
  <si>
    <t xml:space="preserve">Retro TV Stand for 65'' TV, TV Console Cabinet with Storage, Open Shelves Entertainment Center for Living Room and Bedroom, Dark Walnut 60"W*15.75"D*29"H</t>
  </si>
  <si>
    <t xml:space="preserve">W2275P210044</t>
  </si>
  <si>
    <t xml:space="preserve">Retro TV Stand with Storage for TVs up to 65'', Mid Century Modern TV Stand &amp; Entertainment Center with Shelf,TV Stand for Media,TV Console Table for Living Room Espresso 60"W*15.75"D*34.25"H</t>
  </si>
  <si>
    <t xml:space="preserve">W2275P210043</t>
  </si>
  <si>
    <t xml:space="preserve">Retro TV Stand with Storage for TVs up to 65'' Mid Century Modern TV Stand &amp; Entertainment Center with Shelf, TV Stand for Media, Wood TV Console Table for Living Room 60"W*15.75"D*34.25"H</t>
  </si>
  <si>
    <t xml:space="preserve">SF000171AAA</t>
  </si>
  <si>
    <t xml:space="preserve">Twin Size Upholstered daybed with Wave-shaped Trundle, Beige</t>
  </si>
  <si>
    <t xml:space="preserve">SF000171AAH</t>
  </si>
  <si>
    <t xml:space="preserve">Twin Size Upholstered daybed with Wave-shaped Trundle, Pink</t>
  </si>
  <si>
    <t xml:space="preserve">SF000171AAE</t>
  </si>
  <si>
    <t xml:space="preserve">Twin Size Upholstered daybed with Wave-shaped Trundle, Gray</t>
  </si>
  <si>
    <t xml:space="preserve">Solid Wood Canopy Bed Frame Four Posters Bed No Box Spring Needed,Queen Size,Walnut</t>
  </si>
  <si>
    <t xml:space="preserve">Solid Wood Canopy Bed Frame Four Posters Bed No Box Spring Needed,Full Size,Walnut</t>
  </si>
  <si>
    <t xml:space="preserve">Solid Wood Canopy Bed Frame Four Posters Bed No Box Spring Needed,King Size,Walnut</t>
  </si>
  <si>
    <t xml:space="preserve">Wood Twin Size House Platform Bed with Guardrail and Drawer, Pink</t>
  </si>
  <si>
    <t xml:space="preserve">Wood Twin Size House Platform Bed with Guardrail and Drawer, White</t>
  </si>
  <si>
    <t xml:space="preserve">N733P194901H</t>
  </si>
  <si>
    <t xml:space="preserve">Full Size Upholstered Daybed with 2 Drawers,Velvet Sofabed with Soft Fabric Headboard, No Box-spring Needed, Pink</t>
  </si>
  <si>
    <t xml:space="preserve">N733P194901R</t>
  </si>
  <si>
    <t xml:space="preserve">Full Size Upholstered Daybed with 2 Drawers, Velvet Sofabed with Soft Fabric Headboard, No Box-spring Needed, Rose Red</t>
  </si>
  <si>
    <t xml:space="preserve">N733P194901A</t>
  </si>
  <si>
    <t xml:space="preserve">Full Size Upholstered Daybed with 2 Drawers, Velvet Sofabed with Soft Fabric Headboard, No Box-spring Needed, Beige</t>
  </si>
  <si>
    <t xml:space="preserve">N733P194900H</t>
  </si>
  <si>
    <t xml:space="preserve">Twin size Upholstered Daybed with 2 Drawers, Velvet Sofabed with Soft Fabric Headboard, No Box-spring Needed, Pink</t>
  </si>
  <si>
    <t xml:space="preserve">N733P194900R</t>
  </si>
  <si>
    <t xml:space="preserve">Twin size Upholstered Daybed with 2 Drawers, Velvet Sofabed with Soft Fabric Headboard, No Box-spring Needed, Rose Red</t>
  </si>
  <si>
    <t xml:space="preserve">Twin Over Full Metal Bunk Bed with Wire Shelving and Lateral Storage Ladder and Wardrobe, Black</t>
  </si>
  <si>
    <t xml:space="preserve">Twin Over Full Metal Bunk Bed with Wire Shelving and Lateral Storage Ladder and Wardrobe, White</t>
  </si>
  <si>
    <t xml:space="preserve">Twin Over Full Metal Bunk Bed with Trundle and Lateral Storage Ladder and Wardrobe, Black</t>
  </si>
  <si>
    <t xml:space="preserve">Twin Over Full Metal Bunk Bed with Trundle and Lateral Storage Ladder and Wardrobe, White</t>
  </si>
  <si>
    <t xml:space="preserve">Twin Size Metal&amp;Wood Loft Bed with Desk and Shelves, Two Built-in Drawers, LED Light and USB Charging Station, White</t>
  </si>
  <si>
    <t xml:space="preserve">Twin Size Metal&amp;Wood Loft Bed with Desk and Shelves, Two Built-in Drawers, LED Light and USB Charging Station, Black</t>
  </si>
  <si>
    <t xml:space="preserve">N733P194900A</t>
  </si>
  <si>
    <t xml:space="preserve">Twin size Upholstered Daybed with 2 Drawers, Velvet Sofabed with Soft Fabric Headboard, No Box-spring Needed, Beige</t>
  </si>
  <si>
    <t xml:space="preserve">Full Size Wood Platform Bed with Removable Storage Shelves, Built-in Two Storage Drawers for Added Convenience, Pink</t>
  </si>
  <si>
    <t xml:space="preserve">Full Size Wood Platform Bed with Removable Storage Shelves, Built-in Two Storage Drawers for Added Convenience, White</t>
  </si>
  <si>
    <t xml:space="preserve">Full Size Wood Platform Bed with Removable Storage Shelves, Built-in Two Storage Drawers for Added Convenience, Natural</t>
  </si>
  <si>
    <t xml:space="preserve">Twin Size Wood Platform Bed with Removable Storage Shelves, Built-in Two Storage Drawers for Added Convenience, Pink</t>
  </si>
  <si>
    <t xml:space="preserve">Twin Size Wood Platform Bed with Removable Storage Shelves, Built-in Two Storage Drawers for Added Convenience, White</t>
  </si>
  <si>
    <t xml:space="preserve">Twin Size Wood Platform Bed with Removable Storage Shelves, Built-in Two Storage Drawers for Added Convenience, Natural</t>
  </si>
  <si>
    <t xml:space="preserve">N721S000038K</t>
  </si>
  <si>
    <t xml:space="preserve">ON-TREND Farmhouse 4-in-1 Hall Tree with Wood Grain Bench and Top, Multifunctional Coat Rack with Black Hooks and Shell Handles, Mudroom Bench with Adjustable Shelves for Hallway, Living Room, White</t>
  </si>
  <si>
    <t xml:space="preserve">N721P191980B</t>
  </si>
  <si>
    <t xml:space="preserve">ON-TREND Square High Glossy Coffee Table with 16-color LED Strip Lights, Modern Center Table with 5mm Frosted Tempered Glass Top for Living Room, Black, 27.5*27.5in</t>
  </si>
  <si>
    <t xml:space="preserve">N721P191980K</t>
  </si>
  <si>
    <t xml:space="preserve">ON-TREND Square High Glossy Coffee Table with 16-color LED Strip Lights, Modern Center Table with 5mm Frosted Tempered Glass Top for Living Room, White, 27.5*27.5in</t>
  </si>
  <si>
    <t xml:space="preserve">N721P191981B</t>
  </si>
  <si>
    <t xml:space="preserve">ON-TREND Modern Square 360°Rotating Coffee Table with Three Detachable Tray, 2-Tier Farmhouse Wood Center Table with Storage for Living Room, Black, 27.5*27.5in</t>
  </si>
  <si>
    <t xml:space="preserve">N721P191981K</t>
  </si>
  <si>
    <t xml:space="preserve">ON-TREND Modern Square 360°Rotating Coffee Table with Three Detachable Tray, 2-Tier Farmhouse Wood Center Table with Storage for Living Room, White, 27.5*27.5in</t>
  </si>
  <si>
    <t xml:space="preserve">[Cabinet Only] 36" Green Traditional Bathroom Vanity(Sink not included)</t>
  </si>
  <si>
    <t xml:space="preserve">WF530913AAC</t>
  </si>
  <si>
    <t xml:space="preserve">[Cabinet Only] 36" Blue Traditional Bathroom Vanity(Sink not included)</t>
  </si>
  <si>
    <t xml:space="preserve">[Cabinet Only] 36" Black Traditional Bathroom Vanity(Sink not included)</t>
  </si>
  <si>
    <t xml:space="preserve">36-inch Traditional Bathroom Vanity with Resin Sink Combo Set, Green Bathroom Cabinet with Two Doors and Four Drawers</t>
  </si>
  <si>
    <t xml:space="preserve">36-inch Traditional Bathroom Vanity with Resin Sink Combo Set, Blue Bathroom Cabinet with Two Doors and Four Drawers</t>
  </si>
  <si>
    <t xml:space="preserve">36-inch Traditional Bathroom Vanity with Resin Sink Combo Set, Black Bathroom Cabinet with Two Doors and Four Drawers</t>
  </si>
  <si>
    <t xml:space="preserve">30inch Transitional Style Bathroom Vanity Cabinet Combo with Ceramic Sink</t>
  </si>
  <si>
    <t xml:space="preserve">Twin Over Full Metal Bunk Bed with Drawer and Lateral Storage Ladder and Wardrobe, Black</t>
  </si>
  <si>
    <t xml:space="preserve">Twin Over Full Metal Bunk Bed with Drawer and Lateral Storage Ladder and Wardrobe, White</t>
  </si>
  <si>
    <t xml:space="preserve">GX000552AAE-1</t>
  </si>
  <si>
    <t xml:space="preserve">Queen Size Upholstered Platform Bed with LED Headboard, Grey</t>
  </si>
  <si>
    <t xml:space="preserve">N721P191983B</t>
  </si>
  <si>
    <t xml:space="preserve">ON-TREND Mobile End Table with lockable wheels, Cream Style Side Table with Storage Drawer, 11.8inch Narrow Nightstand with Multi-layer Storage, Living Room, Black</t>
  </si>
  <si>
    <t xml:space="preserve">30inch Transitional Style Bathroom Vanity Cabinet Combo with Ceramic Sink,Soft Close Door</t>
  </si>
  <si>
    <t xml:space="preserve">W2371P173487</t>
  </si>
  <si>
    <t xml:space="preserve">Nightstand LED Bedside Table Cabinet Lights Modern End Side with 2 Drawers for Bedroom (White Stone)</t>
  </si>
  <si>
    <t xml:space="preserve">W2371</t>
  </si>
  <si>
    <t xml:space="preserve">W2371P173479</t>
  </si>
  <si>
    <t xml:space="preserve">Nightstand LED Bedside Table Cabinet Lights Modern End Side with 2 Drawers for Bedroom (Deep Gray)</t>
  </si>
  <si>
    <t xml:space="preserve">W2371P173478</t>
  </si>
  <si>
    <t xml:space="preserve">Nightstand LED Bedside Table Cabinet Lights Modern End Side with 2 Drawers for Bedroom (Grey Gold)</t>
  </si>
  <si>
    <t xml:space="preserve">W2371P173477</t>
  </si>
  <si>
    <t xml:space="preserve">Nightstand LED Bedside Table Cabinet Lights Modern End Side with 2 Drawers for Bedroom (Black Gold)</t>
  </si>
  <si>
    <t xml:space="preserve">W2371P173476</t>
  </si>
  <si>
    <t xml:space="preserve">Nightstand LED Bedside Table Cabinet Lights Modern End Side with 2 Drawers for Bedroom (Gray)</t>
  </si>
  <si>
    <t xml:space="preserve">Queen Size Murphy Bed with USB Port and a Large Drawer, Gray</t>
  </si>
  <si>
    <t xml:space="preserve">Full Size Murphy Bed with USB Port and a Large Drawer, White</t>
  </si>
  <si>
    <t xml:space="preserve">W1779P186941</t>
  </si>
  <si>
    <t xml:space="preserve">3 Drawer All Steel Shoe Cabinet, Freestanding Shoe Rack Storage Organizer with Flip Door, Modern Tipping Bucket Shoe Cabinet for Entryway, Hallway, Bedroom, Black (Requires Assembly)</t>
  </si>
  <si>
    <t xml:space="preserve">W1779</t>
  </si>
  <si>
    <t xml:space="preserve">Full Size Floor Platform Bed with Fence and Door for Kids, Montessori Floor Bed Frame with Support Slats for Toddlers, Wooden Floor Bed Natural</t>
  </si>
  <si>
    <t xml:space="preserve">Full Size Floor Platform Bed with Fence and Door for Kids, Montessori Floor Bed Frame with Support Slats for Toddlers, Wooden Floor Bed Grey</t>
  </si>
  <si>
    <t xml:space="preserve">Full Size Floor Platform Bed with Fence and Door for Kids, Montessori Floor Bed Frame with Support Slats for Toddlers, Wooden Floor Bed White</t>
  </si>
  <si>
    <t xml:space="preserve">Full-size Montessori Floor Bed with Bookcases and Blackboards, Versatile Platform Beds with Guard rails, Solid Wood Floor Beds with Storage Headboards, Floor Beds for Kids and Teens  Natural</t>
  </si>
  <si>
    <t xml:space="preserve">Full-size Montessori Floor Bed with Bookcases and Blackboards, Versatile Platform Beds with Guard rails, Solid Wood Floor Beds with Storage Headboards, Floor Beds for Kids and Teens Grey</t>
  </si>
  <si>
    <t xml:space="preserve">Full-size Montessori Floor Bed with Bookcases and Blackboards, Versatile Platform Beds with Guard rails, Solid Wood Floor Beds with Storage Headboards, Floor Beds for Kids and Teens White</t>
  </si>
  <si>
    <t xml:space="preserve">W1716132856</t>
  </si>
  <si>
    <t xml:space="preserve">King Size Metal Platform Bed Frame with Victorian Style Wrought Iron-Art Headboard/Footboard, Deep Rustic Brown</t>
  </si>
  <si>
    <t xml:space="preserve">W1716132855</t>
  </si>
  <si>
    <t xml:space="preserve">Queen Size Metal Platform Bed Frame with Victorian Style Wrought Iron-Art Headboard/Footboard</t>
  </si>
  <si>
    <t xml:space="preserve">W1716130417</t>
  </si>
  <si>
    <t xml:space="preserve">Queen Size Bed Frame with LED Lights, USB Charging Station, Black Textured Paint Bed Frame, Four Bottom Drawers for Stable Storage and Assembly, Black</t>
  </si>
  <si>
    <t xml:space="preserve">W1716130416</t>
  </si>
  <si>
    <t xml:space="preserve">Queen Size Bedframe with LED Bedside Induction Light, Wrapped in Linen, Bedside Atmosphere Light, Anti Slip and Noise Free, Easy to Assemble, Dark Blue</t>
  </si>
  <si>
    <t xml:space="preserve">W1779P186939</t>
  </si>
  <si>
    <t xml:space="preserve">3 Drawer All Steel Shoe Cabinet, Freestanding Shoe Rack Storage Organizer with Flip Door, Modern Tipping Bucket Shoe Cabinet for Entryway, Hallway, Bedroom, White (Requires Assembly)</t>
  </si>
  <si>
    <t xml:space="preserve">Queen Size Rattan Platform Bed With with 2 Big Drawers, T Size Trundle, White</t>
  </si>
  <si>
    <t xml:space="preserve">Queen Size Rattan Platform Bed With with 2 Big Drawers, T Size Trundle, Gray</t>
  </si>
  <si>
    <t xml:space="preserve">Queen Size Rattan Platform Bed With with 2 Big Drawers, T Size Trundle, Espresso</t>
  </si>
  <si>
    <t xml:space="preserve">Twin size Wooden Daybed with Trundle and sensor light,White</t>
  </si>
  <si>
    <t xml:space="preserve">Twin size Wooden Daybed with Trundle and sensor light,Gray</t>
  </si>
  <si>
    <t xml:space="preserve">Twin size Wooden Daybed with Trundle and sensor light,Blue</t>
  </si>
  <si>
    <t xml:space="preserve">Twin size Wooden Daybed with Trundle and sensor light,Pink</t>
  </si>
  <si>
    <t xml:space="preserve">Full size Wooden Daybed with Trundle and sensor light,White</t>
  </si>
  <si>
    <t xml:space="preserve">Full size Wooden Daybed with Trundle and sensor light,Gray</t>
  </si>
  <si>
    <t xml:space="preserve">Full size Wooden Daybed with Trundle and sensor light,Blue</t>
  </si>
  <si>
    <t xml:space="preserve">Full size Wooden Daybed with Trundle and sensor light,Pink</t>
  </si>
  <si>
    <t xml:space="preserve">Comfortable Glider Rocking Chair, High-Quality Upholstery Glider Chair, Solid Wood Frame, Perfect for Multiple Settings Accent Reading Chair for Bedroom,Living Room,Nursery</t>
  </si>
  <si>
    <t xml:space="preserve">W2105</t>
  </si>
  <si>
    <t xml:space="preserve">MF Furniture</t>
  </si>
  <si>
    <t xml:space="preserve">Bed Frame Queen Size with Storage Headboard and 2 Drawers, Upholstered Platform Bed with Charging Station and LED Light, Heavy Duty Frame Support, No Box Spring Needed, Noise Free, Dark Brown</t>
  </si>
  <si>
    <t xml:space="preserve">Bed Frame King Size with Storage Headboard and 2 Drawers, Upholstered Platform Bed with Charging Station and LED Light, Heavy Duty Frame Support, No Box Spring Needed, Noise Free, Dark Brown</t>
  </si>
  <si>
    <t xml:space="preserve">Queen Bed Frame with Storage Headboard and 12 Drawers LED Lights, Metal Platform Non-Slip Without Noise Mattress Foundation Strong Metal Slats Support,No Box Spring Needed</t>
  </si>
  <si>
    <t xml:space="preserve">King Bed Frame with Storage Headboard and 12 Drawers LED Lights, Metal Platform Non-Slip Without Noise Mattress Foundation Strong Metal Slats Support,No Box Spring Needed</t>
  </si>
  <si>
    <t xml:space="preserve">Wood Full Size Loft Bed with Built-in Wardrobe, Desk, Storage Shelves and Drawers, Grey</t>
  </si>
  <si>
    <t xml:space="preserve">XNS081 lime green interesting swingset with  plastic safe swing set 440lbs for outdoor playground for age 3+ with face to face without tee</t>
  </si>
  <si>
    <t xml:space="preserve">W1711</t>
  </si>
  <si>
    <t xml:space="preserve">Sunshine Life</t>
  </si>
  <si>
    <t xml:space="preserve">Wooden Swing Set with Slide, Outdoor Playset Backyard Activity Playground Climb Swing Outdoor Play Structure for Toddlers, Ready to Assemble Wooden Swing-N-Slide Set Kids Climbers</t>
  </si>
  <si>
    <t xml:space="preserve">Steppers for Exercise, Stair Stepper with Resistance Bands, Mini Stepper with 330LBS Loading Capacity, Hydraulic Fitness Stepper with LCD Monitor, No Assembly Required</t>
  </si>
  <si>
    <t xml:space="preserve">W2588</t>
  </si>
  <si>
    <t xml:space="preserve">Happpy Fitness</t>
  </si>
  <si>
    <t xml:space="preserve">Queen Size Upholstered Platform Bed with Twin Trundle and 2 Storage Drawers Underneath, Linen Fabric with Wood Slat, for Bedroom,Light Beige</t>
  </si>
  <si>
    <t xml:space="preserve">Adam sturdy junior twin loft bed black for kids, space saving, Loft Bed with easy climbing Ladder and Guardrails, Loft Bed Frame for Bedroom</t>
  </si>
  <si>
    <t xml:space="preserve">Adam Sturdy Twin Loft Bed Black with Cinnamon Wood Desk and Closet Rod for Adult and Kids, Loft Bed with Easy Climbing Ladder and Guardrails, Loft Bed Frame for Bedroom, Space Saving</t>
  </si>
  <si>
    <t xml:space="preserve">Adam Twin Over Twin Bunk Bed Metal Black with White Mesh Guard Rail for Kids and Adult, Low Profile and Easy Climbing with Stable Ladder</t>
  </si>
  <si>
    <t xml:space="preserve">Same as B083P160613 Adam Sturdy Twin over Twin Bunk Bed Metal White for Kids and Adult, Low Profile and Easy Climbing with Stable Ladder</t>
  </si>
  <si>
    <t xml:space="preserve">B191P186613</t>
  </si>
  <si>
    <t xml:space="preserve">Same as 	B083P152992 &amp; B083124171 Adam Twin Over Full Metal Bunk, Black</t>
  </si>
  <si>
    <t xml:space="preserve">B191</t>
  </si>
  <si>
    <t xml:space="preserve">Adam Sturdy Twin over Full Bunk Bed Metal Black for Kids and Adult, Low Profile Twin over Full Bunk Bed with Ladder and Guardrails, Easy Climbing, Beds for Bedroom, Same as original B083124171</t>
  </si>
  <si>
    <t xml:space="preserve">B191P191592</t>
  </si>
  <si>
    <t xml:space="preserve">Same as B083P156196 Anna Patented 2-Drawer Storage Bed Queen Ivory Velvet Upholstered Wingback Platform Bed Modern Design Headboard with Tight Channel Wooden Slat Mattress Support No Box Spring Needed</t>
  </si>
  <si>
    <t xml:space="preserve">Anna Patented 2-Drawer Storage Bed Queen Size Ivory Velvet Upholstered Wingback Platform Bed, Modern Design Headboard with Tight Channel, Wooden Slat Mattress Support No Box Spring Needed</t>
  </si>
  <si>
    <t xml:space="preserve">Anna Queen Size Ivory Velvet Upholstered Wingback Platform Bed with Patented 4 Drawers Storage, Modern Design Headboard with Tight Channel, Wooden Slat Mattress Support No Box Spring Needed</t>
  </si>
  <si>
    <t xml:space="preserve">Liv Queen Size Ivory Boucle Upholstered Platform Bed with Patented 4 Drawers Storage, Curved Stitched Tufted Headboard, Wooden Slat Mattress Support, No Box Spring Needed</t>
  </si>
  <si>
    <t xml:space="preserve">B191P191671</t>
  </si>
  <si>
    <t xml:space="preserve">Same as B083P156198 Liv Patented 2-Drawers Storage Bed Queen Size Ivory Boucle Upholstered Platform Bed, Curved Stitched Tufted Headboard, Wooden Slat Mattress Support, No Box Spring Needed</t>
  </si>
  <si>
    <t xml:space="preserve">Liv Patented 2-Drawers Storage Bed Queen Size Ivory Boucle Upholstered Platform Bed, Curved Stitched Tufted Headboard, Wooden Slat Mattress Support, No Box Spring Needed</t>
  </si>
  <si>
    <t xml:space="preserve">B191P191660</t>
  </si>
  <si>
    <t xml:space="preserve">Same as B083P156197 Anda Patented 2-Drawers Storage Bed Queen Size Ivory Boucle Upholstered Platform Bed, Tufted Headboard, Wooden Slat Mattress Support, No Box Spring Needed</t>
  </si>
  <si>
    <t xml:space="preserve">N729P171305K</t>
  </si>
  <si>
    <t xml:space="preserve">63" Tall Bathroom Storage Cabinet with Glass Doors, Free-Standing, Two Drawers, and Adjustable Shelves, MDF Board, Painted white - Perfect for Displaying Your Favorite Items</t>
  </si>
  <si>
    <t xml:space="preserve">N729P171305B</t>
  </si>
  <si>
    <t xml:space="preserve">63" Tall Bathroom Storage Cabinet with Glass Doors, Free-Standing, Two Drawers, and Adjustable Shelves, MDF Board, Painted Black - Perfect for Displaying Your Favorite Items</t>
  </si>
  <si>
    <t xml:space="preserve">Full Size Murphy Bed with Lockers and Wardrobes, White</t>
  </si>
  <si>
    <t xml:space="preserve">Twin Size Murphy Bed with Lockers and Wardrobes, White</t>
  </si>
  <si>
    <t xml:space="preserve">Full Size Murphy Bed with Desk and Storage Shelves and  Cabinets, Black+White</t>
  </si>
  <si>
    <t xml:space="preserve">Anna Queen Size Gray Linen Upholstered Wingback Platform Bed with Patented 4 Drawers Storage, Modern Design Headboard with Tight Channel, Wooden Slat Mattress Support</t>
  </si>
  <si>
    <t xml:space="preserve">Anna Queen Size Gray Linen Upholstered Wingback Platform Bed with Patented 4 Drawers Storage, Modern Design Headboard with Tight Channel, Wooden Slat Mattress Support No Box Spring Needed</t>
  </si>
  <si>
    <t xml:space="preserve">U_STYLE Outdoor Patio Furniture Set Daybed Sunbed with Retractable Canopy Conversation Set Wicker Furniture (As same as WY000281AAE)</t>
  </si>
  <si>
    <t xml:space="preserve">Outsunny 2-Seater Hanging Porch Swing Outdoor Patio Swing Chair Seat with Slatted Build and Chains, 440lbs Weight Capacity, Black</t>
  </si>
  <si>
    <t xml:space="preserve">Outsunny 2-Seater Hanging Porch Swing Outdoor Patio Swing Chair Seat with Slatted Build and Chains, 440lbs Weight Capacity, Natural</t>
  </si>
  <si>
    <t xml:space="preserve">Front Porch Swing with Armrests, Wood Bench Swing with Hanging Chains,for Outdoor Patio ,Garden Yard, porch, backyard,  or sunroom,Easy to Assemble,teak</t>
  </si>
  <si>
    <t xml:space="preserve">Front Porch Swing with Armrests, Wood Bench Swing with Hanging Chains,for Outdoor Patio ,Garden Yard, porch, backyard,  or sunroom,Easy to Assemble,white</t>
  </si>
  <si>
    <t xml:space="preserve">Front Porch Swing with Armrests, Wood Bench Swing with Hanging Chains,for Outdoor Patio ,Garden Yard, porch, backyard,  or sunroom,Easy to Assemble,black</t>
  </si>
  <si>
    <t xml:space="preserve">Front Porch Swing with Armrests, Wood Bench Swing with Hanging Chains,for Outdoor Patio ,Garden Yard, porch, backyard, or sunroom,Easy to Assemble,white</t>
  </si>
  <si>
    <t xml:space="preserve">LED Nightstand with 3 Drawers, Modern Bedside Night Stand End Table with Charging Station, USB Ports and Outlets LED Light Strips for Bedroom, Living Room, Office (White)</t>
  </si>
  <si>
    <t xml:space="preserve">LED Nightstand with 3 Drawers, Modern Bedside Night Stand End Table with Charging Station, USB Ports and Outlets LED Light Strips for Bedroom, Living Room, Office (Black)</t>
  </si>
  <si>
    <t xml:space="preserve">Nightstands Set of 2 with Charging Station, End Table with Storage Drawer, Retro Bedside Tables w/USB Ports and Outlets, Sofa Side Table for Small Space Living Room Bedroom (Walnut)</t>
  </si>
  <si>
    <t xml:space="preserve">Nightstands Set of 2 with Charging Station and USB Ports, Retro End Table with Storage Drawer, Bedside Sofa Side Table for Living Room Bedroom (Black)</t>
  </si>
  <si>
    <t xml:space="preserve">Nightstand Set of 2, Boho End Tables with 2 Storage Hollowed-Out Drawers, Bedroom Bedside Table Storage Side Table for Bedroom Living Room (2, Natural Oak)</t>
  </si>
  <si>
    <t xml:space="preserve">LED Nightstand with Charging Station, Modern End Table with Drawer , Glass Door Bedside Table for Bedroom, Living Room, Black</t>
  </si>
  <si>
    <t xml:space="preserve">Smart Nightstand, LED Nightstand with Wireless Charging Station and 16 Color Light, End Table with USB Port and Type-C Port, Bedside Table for Bedroom, Living Room (White)</t>
  </si>
  <si>
    <t xml:space="preserve">LED Nightstand with Wireless Charging Station, Small Side Table for Small Spaces, Narrow End Table with Storage, White Bedside Table with 3 Drawers, Modern End Table with Speaker and Bookrack</t>
  </si>
  <si>
    <t xml:space="preserve">Kitchen Storage Cabinet, 71" Tall Kitchen Pantry Cabinet with Doors and Adjustable Shelves, Freestanding Utility Storage Cabinet for Kitchen, Dining Room, Living Room (Wooden)</t>
  </si>
  <si>
    <t xml:space="preserve">Corner Cabinet, Wooden Corner Storage Cabinet with USB and Outlets, Corner Cube Toy Storage Board Game Storage Cabinet for Bedroom, Living Room, Playroom, Home Office (Black)</t>
  </si>
  <si>
    <t xml:space="preserve">2 Person Outdoor Rattan Hanging Chair Patio Wicker Egg Chair</t>
  </si>
  <si>
    <t xml:space="preserve">W874</t>
  </si>
  <si>
    <t xml:space="preserve">Deeray Store</t>
  </si>
  <si>
    <t xml:space="preserve">4 Pieces Patio Furniture Set, PE Rattan Wicker 4 Pcs Outdoor Sofa Set w/Washable Cushion and Tempered Glass Tabletop, Conversation Furniture for Garden Poolside Balcony</t>
  </si>
  <si>
    <t xml:space="preserve">W2337</t>
  </si>
  <si>
    <t xml:space="preserve">Tenway</t>
  </si>
  <si>
    <t xml:space="preserve">Outdoor 4 pcs Patio Conversation Set, Metal Dining Table and Chairs Dining Set with Removable Navy Blue Cushions for Garden Lawn Yard</t>
  </si>
  <si>
    <t xml:space="preserve">W1859</t>
  </si>
  <si>
    <t xml:space="preserve">Crefise patio life</t>
  </si>
  <si>
    <t xml:space="preserve">Outdoor 4 pcs Patio Conversation Set, Metal Dining Table and Chairs Dining Set with Removable Beige Cushions for Garden Lawn Yard</t>
  </si>
  <si>
    <t xml:space="preserve">OUTDOOR  SOFA  PE RATTAN FURNITURE  DECK CHAIR GRAY RATTAN</t>
  </si>
  <si>
    <t xml:space="preserve">Outsunny Set of 2 Patio Folding Chairs, Classic Outdoor Camping Chairs, Portable Lawn Chairs for Camping, Garden, Pool, Beach, Backyard w/ Armrests, Blue</t>
  </si>
  <si>
    <t xml:space="preserve">Outsunny Set of 2 Patio Folding Chairs, Classic Outdoor Camping Chairs, Portable Lawn Chairs for Camping, Garden, Pool, Beach, Backyard w/ Armrests, Green</t>
  </si>
  <si>
    <t xml:space="preserve">Outdoor Indoor Swing Egg Chair Natural color wicker with beige cushion</t>
  </si>
  <si>
    <t xml:space="preserve">W400</t>
  </si>
  <si>
    <t xml:space="preserve">iPRO Outdoor Furniture</t>
  </si>
  <si>
    <t xml:space="preserve">New Comming Outdoor Indoor PE wicker Swing Egg Chair Natural color</t>
  </si>
  <si>
    <t xml:space="preserve">Twin Size Murphy Bed, can be Folded into a Cabinet, Gray</t>
  </si>
  <si>
    <t xml:space="preserve">12ft Geometric Dome Climber Play Center, Kids Climbing Dome Tower with Hammock, Rust &amp; UV Resistant Steel Supporting 1000 LBS</t>
  </si>
  <si>
    <t xml:space="preserve">13ft Geometric Dome Climber Play Center, Kids Climbing Dome Tower with Hammock, Rust &amp; UV Resistant Steel Supporting 1000 LBS</t>
  </si>
  <si>
    <t xml:space="preserve">XNS076 blackish green interesting four function swingset with face to face metal plastic safe swing seat 550lbs for outdoor playground for age 3+</t>
  </si>
  <si>
    <t xml:space="preserve">New Comming Outdoor Indoor PE wicker Swing Egg Chair Gray Color</t>
  </si>
  <si>
    <t xml:space="preserve">High Quality Outdoor Indoor Black color PE Wicker Swing Egg chair with Antracite Color Cushion And Black Color Base</t>
  </si>
  <si>
    <t xml:space="preserve">Hanging Swing Egg Chair with Stand,Outdoor Patio Wicker Tear Drop Shape Hammock Chair with Cushion (Navy Blue)</t>
  </si>
  <si>
    <t xml:space="preserve">W1889</t>
  </si>
  <si>
    <t xml:space="preserve">Romantic Furniture</t>
  </si>
  <si>
    <t xml:space="preserve">Fitshow App Home Foldable Treadmill with Incline, Folding Treadmill for Home Workout, Electric Walking Running Treadmill Machine 5" LCD Screen 250 LB Capacity Bluetooth Music</t>
  </si>
  <si>
    <t xml:space="preserve">W235</t>
  </si>
  <si>
    <t xml:space="preserve">ALUK FITNESS</t>
  </si>
  <si>
    <t xml:space="preserve">Folding Electric 3.5HP Treadmill With Incline Medium Running Machine Motorised LCD Gym 330lbs Folding Treadmill Electric Motorized Power 14.8KM/H Running Fitness Machine Gym(W54031811 Upgrade )</t>
  </si>
  <si>
    <t xml:space="preserve">W540</t>
  </si>
  <si>
    <t xml:space="preserve">W-540 WWC</t>
  </si>
  <si>
    <t xml:space="preserve">Walking Pad Under Desk Treadmill, LED Display and Remote Control Portable Treadmill for Home and Office, 2.5HP 265LBS</t>
  </si>
  <si>
    <t xml:space="preserve">W1362</t>
  </si>
  <si>
    <t xml:space="preserve">Key Fit</t>
  </si>
  <si>
    <t xml:space="preserve">Under Desk Treadmill Machine 300 LB Capacity Walking Pad  for Home Office</t>
  </si>
  <si>
    <t xml:space="preserve">Under Desk Walking Pad, Treadmill 8% Incline 2.5HP 280LBS with Remote Control</t>
  </si>
  <si>
    <t xml:space="preserve">Under Desk Walking Pad Treadmill Foldable with Handlebar Remote Controll, 300 LB Capacity</t>
  </si>
  <si>
    <t xml:space="preserve">55.51 inch versatile foldable sofa bed in 3 lengths, modern sofa sofa sofa velvet pull-out bed, adjustable back and with USB port and ashtray and swivel phone stand (Black)</t>
  </si>
  <si>
    <t xml:space="preserve">W2353</t>
  </si>
  <si>
    <t xml:space="preserve">Angela</t>
  </si>
  <si>
    <t xml:space="preserve">55.51 inch versatile foldable sofa bed in 3 lengths, modern sofa sofa sofa velvet pull-out bed, adjustable back and with USB port and ashtray and swivel phone stand (Grey)</t>
  </si>
  <si>
    <t xml:space="preserve">55.51 inch versatile foldable sofa bed in 3 lengths, modern sofa sofa sofa velvet pull-out bed, adjustable back and with USB port and ashtray and swivel phone stand (Beige)</t>
  </si>
  <si>
    <t xml:space="preserve">Queen Size Bed Frame with Storage Headboard and 2 Drawers, LED Lights Bed with Charging Station, Metal Platform Bed No Noise, Mattress Foundation Strong Metal Slats Support No Box Spring Needed</t>
  </si>
  <si>
    <t xml:space="preserve">Full Size Bed Frame with Storage Headboard and 2 Drawers, LED Lights Bed with Charging Station, Metal Platform Bed No Noise, Mattress Foundation Strong Metal Slats Support No Box Spring Needed</t>
  </si>
  <si>
    <t xml:space="preserve">Outdoor Chaise Lounge Set of 2 Patio Recliner Chairs with Adjustable Backrest and Removable Pillow for Indoor&amp;Outdoor Beach Pool Sunbathing Lawn (Blue,2 Lounge Chair)</t>
  </si>
  <si>
    <t xml:space="preserve">Patio Chaise Lounge Set, 3 Pieces Aluminum Adjustable Pool Lounge Chairs Textilene Sunbathing Recliner with Headrest (Grey,2 Lounge Chairs
+1 Table)</t>
  </si>
  <si>
    <t xml:space="preserve">Patio Chaise Lounge Set of 3, Aluminum Lounge Chairs with 5 Adjustable Positions, Outdoor Chaise Lounge for Pool, Deck, Garden, Backyard, Sunbathing (Khaki,2 Lounge Chairs+1 Table)</t>
  </si>
  <si>
    <t xml:space="preserve">Chaise Lounge Outdoor Set of 3, Lounge Chairs for Outside with Wheels, Outdoor Lounge Chairs with 5 Adjustable Position, Pool Lounge Chairs for Patio, Beach(Blue, 2 Lounge Chairs+1 Table)</t>
  </si>
  <si>
    <t xml:space="preserve">Chaise Lounge Outdoor Set of 3, Lounge Chairs for Outside with Wheels, Outdoor Lounge Chairs with 5 Adjustable Position, Pool Lounge Chairs for Patio, Beach(Lake Blue, 2 Lounge Chairs+1 Table)</t>
  </si>
  <si>
    <t xml:space="preserve">Chaise Lounge Outdoor Set of 3, Lounge Chairs for Outside with Wheels, Outdoor Lounge Chairs with 5 Adjustable Position, Pool Lounge Chairs for Patio, Beach (Khaki,2 Lounge Chairs+1 Table)</t>
  </si>
  <si>
    <t xml:space="preserve">PT LIMON 5PCS SOFA SET</t>
  </si>
  <si>
    <t xml:space="preserve">Outdoor Chaise Lounge Set of 2 Patio Recliner Chairs with Adjustable Backrest and Removable Pillow for Indoor&amp;Outdoor Beach Pool Sunbathing Lawn (Gray, 2 Lounge  Chairs)</t>
  </si>
  <si>
    <t xml:space="preserve">Patio Furniture, Outdoor Furniture, Seasonal PE Wicker Furniture, 6 Set Wicker Furniture With Tempered Glass Coffee Table</t>
  </si>
  <si>
    <t xml:space="preserve">W1703</t>
  </si>
  <si>
    <t xml:space="preserve">DREAM HONOR</t>
  </si>
  <si>
    <t xml:space="preserve">5 Piece Patio wicker Outdoor Sectional Set 9 Seater Conversation Set with 3 Storage Under Seat Grey Wicker + Dark Grey Cushion</t>
  </si>
  <si>
    <t xml:space="preserve">W329</t>
  </si>
  <si>
    <t xml:space="preserve">EELIFEE</t>
  </si>
  <si>
    <t xml:space="preserve">5 Piece Patio wicker Outdoor Sectional Set 9 Seater Conversation Set with 3 Storage Under Seat Black Wicker + Dark Grey Cushion</t>
  </si>
  <si>
    <t xml:space="preserve">MIKAEL CHAISE LOUNGE</t>
  </si>
  <si>
    <t xml:space="preserve">Treadmills for Home, Treadmill with LED for Walking &amp; Running</t>
  </si>
  <si>
    <t xml:space="preserve">71" Tall Farmhouse Kitchen Pantry Cabinet, Kitchen Hutch Bar Cabinet with Drawers &amp; Shelves, Large Wood Storage Cabinet with Doors &amp; Microwave Stand, Cupboard for Dining Room</t>
  </si>
  <si>
    <t xml:space="preserve">67'' Tall Pantry Buffet Cabinet  Freestanding Hutch Cupboard for Home, Kitchen,Tall Freestanding Liquor Cabinet Bar for Kitchen, Dining Room</t>
  </si>
  <si>
    <t xml:space="preserve">Storage Cabinet with 3 Doors, Wood Sideboard Buffet Storage with Adjustable Shelf, Anti-tip Kit Accent Cabinet for Living Room, Hallway, Entryway, Dining Room, Bedroom</t>
  </si>
  <si>
    <t xml:space="preserve">Coffee Bar Cabinet, Modern Farmhouse Buffet Sideboard 
with Drawer and Adjustable Shelf, Barn Door Storage Cabinet for Kitchen, Dining Room, Bathroom, Entryway</t>
  </si>
  <si>
    <t xml:space="preserve">Wood 6 Drawer Dresser for Bedroom, Large Double Dresser with Wide Drawers, Modern Chest of Drawers,Storage Organizer Dresser,Nursery Dresser,for Living Room, Hallway, Bedroom, Kids Bedroom</t>
  </si>
  <si>
    <t xml:space="preserve">Wood 4 Drawer Dresser for Bedroom, Large Double Dresser with Wide Drawers, Modern Chest of Drawers,Storage Organizer Dresser,Nursery Dresser,for Living Room, Hallway, Bedroom, Kids Bedroom</t>
  </si>
  <si>
    <t xml:space="preserve">Storage cabinet with door, multifunctional storage cabinet, modern sideboard cabinet, wooden storage cabinet, leather handle drawer cabinet, home storage cabinet, office cabinet</t>
  </si>
  <si>
    <t xml:space="preserve">W1781</t>
  </si>
  <si>
    <t xml:space="preserve">ChuangYuan Wood Industry</t>
  </si>
  <si>
    <t xml:space="preserve">Patio Furniture Set 3 Piece Mixture Pattern PE Rattan Steel Frame And Modern Round Table, Brown and Black</t>
  </si>
  <si>
    <t xml:space="preserve">Outdoor Patio Chaise Lounge Chair,Lying in bed with PE Rattan and Steel Frame,PE Wickers,Pool Recliners with Elegant Reclining Adjustable Backrest and Removable Cushions Sets of 3(Brown+Beige)</t>
  </si>
  <si>
    <t xml:space="preserve">Bamboo Ladder Towel Rack with Storage Shelf</t>
  </si>
  <si>
    <t xml:space="preserve">W2207</t>
  </si>
  <si>
    <t xml:space="preserve">BAMSONG</t>
  </si>
  <si>
    <t xml:space="preserve">Small Space Left Bedside Cabinet Vanity Table + Cushioned Stool, Extra Large Touch Control Sliding LED Mirror, Tri-color Switching, Brightness Adjustable, Suitable for Girls No More Than 5.6ft Tall</t>
  </si>
  <si>
    <t xml:space="preserve">4 Pieces Outdoor Patio Furniture Sets Garden Rattan Chair Wicker Set, Poolside Lawn Chairs with Tempered Glass Coffee Table Porch Furniture</t>
  </si>
  <si>
    <t xml:space="preserve">Outdoor Patio 3 seaters Metal Swing Chair Swing bed with Cushion and Adjustable Canopy Champagne Color</t>
  </si>
  <si>
    <t xml:space="preserve">Kids Folding Table and Chairs Set Color Stripes for Outdoor Garden Patio Backyard with Removable &amp; Height Adjustable Sun Umbrella, Multi</t>
  </si>
  <si>
    <t xml:space="preserve">Kids Table and Chair Set, Outdoor Folding Garden Furniture, Picnic Table for Patio Backyard, with Dairy Cow Pattern, Removable &amp; Height Adjustable Sun Umbrella, Aged 3-6 Years Old,White</t>
  </si>
  <si>
    <t xml:space="preserve">7 Pieces Outdoor Patio Furniture Set,Sectional Conversation Sofa Consisted Of Corner Chairs,Ottomans And Glass Top Table,All Weather PE Rattan and Steel Frame With  Removable Cushions(Coffee+Beige)</t>
  </si>
  <si>
    <t xml:space="preserve">Wicker Egg Chair, Oversized Indoor Outdoor Lounger for Patio, Backyard, Living Room w/ 5 Cushions, Steel Frame, - Beige</t>
  </si>
  <si>
    <t xml:space="preserve">Wicker Egg Chair, Oversized Indoor Outdoor Lounger for Patio, Backyard, Living Room w/ 5 Cushions, Steel Frame,  - Light Blue</t>
  </si>
  <si>
    <t xml:space="preserve">Outdoor Patio Chaise Lounge Set of 3, Aluminum Pool Lounge Chairs with Side Table and Wheels, Textilene Padded Adjustable Recliner All Weather for Poolside, Beach, Yard, Balcony (Gray)</t>
  </si>
  <si>
    <t xml:space="preserve">Outdoor Patio Chaise Lounge Set of 3, Aluminum Pool Lounge Chairs with Side Table and Wheels, Textilene Padded Adjustable Recliner All Weather for Poolside, Beach, Yard, Balcony (Khaki)</t>
  </si>
  <si>
    <t xml:space="preserve">Outdoor Patio Chaise Lounge Set of 3, Aluminum Pool Lounge Chairs with and Wheels, Textilene Padded Adjustable Recliner All Weather for Poolside, Beach, Yard, Balcony (Lake Blue)</t>
  </si>
  <si>
    <t xml:space="preserve">Outdoor Patio Chaise Lounge Set of 3, Aluminum Pool Lounge Chairs with Side Table and Wheels, Textilene Padded Adjustable Recliner All Weather for Poolside, Beach, Yard, Balcony (Navy Blue)</t>
  </si>
  <si>
    <t xml:space="preserve">Swivel Velvet Barstools Adjusatble Seat Height from 25-33 Inch, Modern Upholstered Chrome base Bar Stools with Backs Comfortable Tufted for Home Pub and Kitchen Island, Pink,Set of 2,1712PK</t>
  </si>
  <si>
    <t xml:space="preserve">Swivel Velvet Barstools Adjusatble Seat Height from 25-33 Inch, Modern Upholstered Chrome base Bar Stools with Backs Comfortable Tufted for Home Pub and Kitchen Island, Olive-Green,Set of 2,1712OL</t>
  </si>
  <si>
    <t xml:space="preserve">A&amp;A Furniture,Swivel Velvet Barstools Adjusatble Seat Height from 25-33 Inch, Modern Upholstered Chrome base Bar Stools with Backs Comfortable Tufted for Home Pub and Kitchen Island（Gray,Set of 2）</t>
  </si>
  <si>
    <t xml:space="preserve">Swivel Velvet Barstools Adjusatble Seat Height from 25-33 Inch, Modern Upholstered Chrome base Bar Stools with Backs Comfortable Tufted for Home Pub and Kitchen Island,  Beige,Set of 2</t>
  </si>
  <si>
    <t xml:space="preserve">A&amp;A Furniture,Swivel Velvet Barstools Adjusatble Seat Height from 25-33 Inch, Modern Upholstered Chrome base Bar Stools with Backs Comfortable Tufted for Home Pub and Kitchen Island（Blue,Set of 2）</t>
  </si>
  <si>
    <t xml:space="preserve">Swivel Velvet Barstools Adjusatble Seat Height from 25-33 Inch, Chrome base Bar Stools with Backs Comfortable Tufted for Home Pub and Kitchen Island, Wine Red,Burgundy,Set of 2,1712WR</t>
  </si>
  <si>
    <t xml:space="preserve">A&amp;A Furniture,Golden Swivel Velvet Barstools Adjusatble Seat Height from 25-33 Inch, Modern Upholstered Bar Stools with Backs Comfortable Tufted for Home Pub and Kitchen Island（Gray,Set of 2）</t>
  </si>
  <si>
    <t xml:space="preserve">A&amp;A Furniture,Golden Swivel Velvet Barstools Adjusatble Seat Height from 25-33 Inch, Modern Upholstered Bar Stools with Backs Comfortable Tufted for Home Pub and Kitchen Island（Black,Set of 2）</t>
  </si>
  <si>
    <t xml:space="preserve">A&amp;A Furniture,Golden Swivel Velvet Barstools Adjusatble Seat Height from 25-33 Inch, Modern Upholstered Bar Stools with Backs Comfortable Tufted for Home Pub and Kitchen Island（Green,Set of 2）</t>
  </si>
  <si>
    <t xml:space="preserve">A&amp;A Furniture,Golden Swivel Velvet Barstools Adjusatble Seat Height from 25-33 Inch,Modern Upholstered Bar Stools with Backs Comfortable Tufted for Home Pub and Kitchen Island,Beige,Set of 2</t>
  </si>
  <si>
    <t xml:space="preserve">A&amp;A Furniture,Golden Swivel Velvet Barstools Adjusatble Seat Height from 25-33 Inch, Modern Upholstered Bar Stools with Backs Comfortable Tufted for Home Pub and Kitchen Island,Blue,Set of 2</t>
  </si>
  <si>
    <t xml:space="preserve">A&amp;A Furniture,Swivel Velvet Barstools Adjusatble Seat Height from 25-33 Inch,17.7 inch base, Modern Upholstered Bar Stools with Backs Comfortable Tufted for Home Pub and Kitchen Island,Black,Set of 2</t>
  </si>
  <si>
    <t xml:space="preserve">A&amp;A Furniture,Swivel Velvet Barstools Adjusatble Seat Height from 25-33 Inch,17.7 inch base, Modern Upholstered Bar Stools with Backs Comfortable Tufted for Home Pub and Kitchen Island,Gray,Set of 2</t>
  </si>
  <si>
    <t xml:space="preserve">Swivel Velvet Barstools Adjusatble Seat Height from 25-33 Inch,17.7inch base, Modern Upholstered Bar Stools with Backs Comfortable Tufted for Home Pub and Kitchen Island,Green,Set of 2,SW1812GN</t>
  </si>
  <si>
    <t xml:space="preserve">Swivel Velvet Barstools Adjusatble Seat Height from 25-33 Inch,17.7inch base, Modern Upholstered Bar Stools with Backs Comfortable Tufted for Home Pub and Kitchen Island,Purple,Set of 2,SW1812PP</t>
  </si>
  <si>
    <t xml:space="preserve">A&amp;A Furniture,Swivel Velvet Barstools Adjusatble Seat Height from 25-33 Inch,17.7inch base, Modern Upholstered Bar Stools with Backs Comfortable Tufted for Home Pub and Kitchen Island,Orange,Set of 2</t>
  </si>
  <si>
    <t xml:space="preserve">Velvet Swive Bar Stools Set of 2 Adjustable Counter Height Bar Chairs with Back Gold Base Modern Stool Chair for Kitchen Island Dining Room, White</t>
  </si>
  <si>
    <t xml:space="preserve">COOLMORE Vintage Bar Stools with Back and Footrest Counter Height Dining Chairs 2PC/SET</t>
  </si>
  <si>
    <t xml:space="preserve">W1539</t>
  </si>
  <si>
    <t xml:space="preserve">W1539 COOLMORE</t>
  </si>
  <si>
    <t xml:space="preserve">COOLMORE Vintage Bar Stools with Back and Footrest Counter Height Dining Chairs 2PC /SET</t>
  </si>
  <si>
    <t xml:space="preserve">Bar Stools Set of 2, Swivel Bar Height Barstools Chairs with Adjustable Height, Round Heavy Metal Base, and Footrest, Gray</t>
  </si>
  <si>
    <t xml:space="preserve">DINING CHAIR</t>
  </si>
  <si>
    <t xml:space="preserve">N771</t>
  </si>
  <si>
    <t xml:space="preserve">NH-Inmax</t>
  </si>
  <si>
    <t xml:space="preserve">Counter Stool (SET OF 2)</t>
  </si>
  <si>
    <t xml:space="preserve">Multifunctional extendable console table</t>
  </si>
  <si>
    <t xml:space="preserve">W1778</t>
  </si>
  <si>
    <t xml:space="preserve">SHOUGUANG SIMAITE TRADE CO.LTD</t>
  </si>
  <si>
    <t xml:space="preserve">CABINETS</t>
  </si>
  <si>
    <t xml:space="preserve">Most comfortable storage cabinet with doors and shelves, modern MDF feature cabinet with adjustable shelves, freestanding sideboard buffet cabinet for kitchen dining room living room hallway,</t>
  </si>
  <si>
    <t xml:space="preserve">Morden Deisgn Full Size Vertical Murphy Bed for Bedroom or Guestroom White Wall Bed Space Saving Hidden Bed</t>
  </si>
  <si>
    <t xml:space="preserve">11 Bottle Wine Bakers Rack, 5 Tier Freestanding Wine Rack with Hanging Wine Glass Holder and Storage Shelves, Wine Storage Home Bar for Liquor and Wine Storagefor Kitchen, Dining Room</t>
  </si>
  <si>
    <t xml:space="preserve">W2167</t>
  </si>
  <si>
    <t xml:space="preserve">Hongrun</t>
  </si>
  <si>
    <t xml:space="preserve">U-shaped multi-person outdoor sofa set, suitable for gardens, backyards, and balconies.</t>
  </si>
  <si>
    <t xml:space="preserve">W237</t>
  </si>
  <si>
    <t xml:space="preserve">TengXin Store</t>
  </si>
  <si>
    <t xml:space="preserve">Outdoor Patio Chaise Lounge Chair,Lying in bed with PE Rattan and Steel Frame,PE Wickers,Pool Recliners with Elegant Reclining Adjustable Backrest and Removable Cushions Sets of 3 (Brown+Beige)</t>
  </si>
  <si>
    <t xml:space="preserve">4 Piece Patio Furniture Set, Aluminum Conversation Set, Outdoor Garden Sofa Set with Armchairs, Loveseat, Center Coffee Table and Cushions, Cream White</t>
  </si>
  <si>
    <t xml:space="preserve">4 Piece Patio Furniture Set, Aluminum Conversation Set, Outdoor Garden Sofa Set with Armchairs, Loveseat, Center Coffee Table and Cushions, Dark Grey</t>
  </si>
  <si>
    <t xml:space="preserve">BRYSON CHAIR</t>
  </si>
  <si>
    <t xml:space="preserve">Outdoor Acacia Wood Armless Dining Chair with Cushions (Set of 2) , Sandblasted Dark Gray + Light Gray</t>
  </si>
  <si>
    <t xml:space="preserve">COLMAR 3 PC KD METAL BISTRO SET</t>
  </si>
  <si>
    <t xml:space="preserve">COLMAR 3 PC KD METAL SET</t>
  </si>
  <si>
    <t xml:space="preserve">Outdoor Dining Set 3Pcs Bistro Set, 2 - Person Round</t>
  </si>
  <si>
    <t xml:space="preserve">Corduroy Upholstered Bed Frame King Size 59.5" Tall  Headboard Bed Frame Metal Decoration /No Box Spring Needed</t>
  </si>
  <si>
    <t xml:space="preserve">Corduroy Upholstered Bed Frame Queen Size 59.5" Tall  Headboard Queen Bed Frame Metal Decoration /No Box Spring Needed</t>
  </si>
  <si>
    <t xml:space="preserve">Outdoor PE Ratten and Aluminum French Armless Bistro Chairs, Set of 2, Navy Blue, Bamboo Print Finish</t>
  </si>
  <si>
    <t xml:space="preserve">N772</t>
  </si>
  <si>
    <t xml:space="preserve">NH-BC furniturings</t>
  </si>
  <si>
    <t xml:space="preserve">Bar Chair Suede Woven Bar Stool Set of 2,Golden legs Barstools No Adjustable Kitchen Island Chairs,360 Swivel Bar Stools Upholstered Bar Chair Counter Stool Arm Chairs with Back Footrest, (Blue)</t>
  </si>
  <si>
    <t xml:space="preserve">T2396</t>
  </si>
  <si>
    <t xml:space="preserve">NUOLI Office Furniture</t>
  </si>
  <si>
    <t xml:space="preserve">Bar Chair Toweling Woven Bar Stool Set of 2,Golden legs Barstools No Adjustable Kitchen Island Chairs,360 Swivel Bar Stools Upholstered Counter Stool Arm Chairs with Back Footrest, (White)</t>
  </si>
  <si>
    <t xml:space="preserve">Bar Chair Linen Woven Bar Stool Set of 2,Golden legs Barstools No Adjustable Kitchen Island Chairs,360 Swivel Bar Stools Upholstered Bar Chair Counter Stool Arm Chairs with Back Footrest, (Green)</t>
  </si>
  <si>
    <t xml:space="preserve">36'' Bathroom Vanity with Top Sink, Modern Mirror Cabinet with Towels Bar, Bathroom Storage Cabinet with 2 Soft Closing Doors and 6 Drawers, Single Sink Bathroom Vanity</t>
  </si>
  <si>
    <t xml:space="preserve">35'' x 28'' Modern Wall Mounted Bathroom Storage Cabinet, Bathroom Wall Cabinet with Mirror, Medicine Cabinet with Towels Bar</t>
  </si>
  <si>
    <t xml:space="preserve">2026-06-29 23:59</t>
  </si>
  <si>
    <t xml:space="preserve">36'' Bathroom Vanity without Top Sink, White Cabinet only, Modern Bathroom Storage Cabinet with 2 Soft Closing Doors and 6 Drawers (NOT INCLUDE BATHROOM VANITY SINK)</t>
  </si>
  <si>
    <t xml:space="preserve">36'' Bathroom Vanity with Top Sink, Modern Bathroom Storage Cabinet with 2 Soft Closing Doors and 6 Drawers, Single Sink Bathroom Vanity</t>
  </si>
  <si>
    <t xml:space="preserve">36'' Bathroom Vanity without Top Sink, Grey Cabinet only, Modern Bathroom Storage Cabinet with 2 Soft Closing Doors and 6 Drawers (NOT INCLUDE BATHROOM VANITY SINK)</t>
  </si>
  <si>
    <t xml:space="preserve">Toddler Slide and Swing Set 5 in 1, Kids Playground Climber Slide Playset with Telescope, Freestanding Combination for Babies Indoor &amp; Outdoor</t>
  </si>
  <si>
    <t xml:space="preserve">Kids Slide Playset Structure 9 in 1, Freestanding Spaceship Set with Slide, Arch Tunnel, Ring Toss, Drawing Whiteboardl and Basketball Hoop for Toddlers, Kids Climbers Playground</t>
  </si>
  <si>
    <t xml:space="preserve">Kids Slide Playset Structure 9 in 1, Freestanding  Spaceship Set with Slide, Arch Tunnel, Ring Toss, Drawing Whiteboardl and Basketball Hoop for Toddlers, Kids Climbers Playground</t>
  </si>
  <si>
    <t xml:space="preserve">Convertible 3 in 1 Sleeper Sofa and Sectional Sofa with 4 Storage Space for Living Room,Corduroy Couch With 4 pillows,Corduroy</t>
  </si>
  <si>
    <t xml:space="preserve">WHITE QUEEN SIZE ADJUSTABLE UPHOLSTERED BED FRAME AMERICAN SIMPLE AND VERSATILE STYLE,SUITABLE FOR ANY ROOM STYLE</t>
  </si>
  <si>
    <t xml:space="preserve">LINEN QUEEN SIZE ADJUSTABLE HEADBOARD UPHOLSTERED BED FRAME THE COMBINATION OF MODERN AND VINTAGE MAKES THE WHOLE VISUAL EFFECT MORE EXQUISITE</t>
  </si>
  <si>
    <t xml:space="preserve">WHITE QUEEN SIZE UPHOLSTERED BED FRAME WITH ADJUSTABLE HEADBOARD, CHENILLE FABRIC, CLEAN WHITE STYLE MODERN POPULAR STYLE SUITABLE FOR ANY ROOM DESIGNS</t>
  </si>
  <si>
    <t xml:space="preserve">GRAY QUEEN SIZE BED FRAME WITH TWO SPACIOUS DRAWERS FOR STORAGE. CORDUROY VELVET AND WING DESIGN MAKE IT SUITABLE FOR ANY DECOR. NO BOX SPRING NEEDED; MATTRESS SOLD SEPARATELY.</t>
  </si>
  <si>
    <t xml:space="preserve">BEIGE QUEEN SIZE BED IN CORDUROY WITH WING DESIGN, PERFECT FOR ANY DECOR. TWO DRAWERS PROVIDE AMPLE STORAGE; IDEAL FOR BEDROOM COMFORT! NO BOX SPRING NEEDED; MATTRESS NOT INCLUDED.</t>
  </si>
  <si>
    <t xml:space="preserve">QUEEN SIZE UPHOLSTERED BED WITH ADJUSTABLE HEIGHT / MATTRESS 10 TO 14 INCHES / LED DESIGN WITH FOOTBOARD DRAWERS STORAGE / NO BOX SPRING REQUIRED DARK GRAY</t>
  </si>
  <si>
    <t xml:space="preserve">QUEEN SIZE UPHOLSTERED BED WITH ADJUSTABLE HEIGHT / MATTRESS 10 TO 14 INCHES / LED DESIGN WITH FOOTBOARD DRAWERS STORAGE / NO BOX SPRING REQUIRED STONE GRAY</t>
  </si>
  <si>
    <t xml:space="preserve">QUEEN SIZE UPHOLSTERED BED WITH ADJUSTABLE HEIGHT / MATTRESS 10 TO 14 INCHES / LED DESIGN WITH FOOTBOARD DRAWERS STORAGE / NO BOX SPRING REQUIRED BEIGE</t>
  </si>
  <si>
    <t xml:space="preserve">THE BLACK SERIES QUEEN SIZE ADJUSTABLE UPHOLSTERED BED FRAME WITH GOLD ACCENTS ON THE HEADBOARD HAS AN ELEGANT LOOK AND REQUIRES NO SPRINGS!</t>
  </si>
  <si>
    <t xml:space="preserve">BEIGE QUEEN SIZE ADJUSTABLE LINEN FABRIC UPHOLSTERED BED FRAME VINTAGE COLLECTION COLOR FITS ANY ROOM</t>
  </si>
  <si>
    <t xml:space="preserve">Pink Velvet Upholstered Bed Frame with Adjustable Features, Teenage Girl's Favorite Pink Collection.</t>
  </si>
  <si>
    <t xml:space="preserve">Green Adjustable Queen Size Upholstered Bed Frame Velvet Fabric Laminated Bed Frame</t>
  </si>
  <si>
    <t xml:space="preserve">BLACK QUEEN SIZE ADJUSTABLE UPHOLSTERED BED FRAME DARK VELVET COLLECTION COMFORT AND SIMPLICITY</t>
  </si>
  <si>
    <t xml:space="preserve">24x18x34 Inches Vintage Style Small Bathroom Vanity Combo with Ceramic Sink, 2 Soft-close Doors</t>
  </si>
  <si>
    <t xml:space="preserve">24inch White Bathroom Vanity Sink Combo for Small Space, Modern Design with Ceramic Basin, Gold Legs and Semi-open Storage(Faucet Not Included)</t>
  </si>
  <si>
    <t xml:space="preserve">30inch Freestanding Bathroom Vanity Combo with Ceramic Sink Shaker Style  Vanities -2 Doors and 2 Drawers</t>
  </si>
  <si>
    <t xml:space="preserve">24"Bathroom Vanity Combo with Ceramic sink, Luxurious Space-Saving Vanity - W24"*D18"*H34"inch, 2 Soft-Close Doors</t>
  </si>
  <si>
    <t xml:space="preserve">30x18x19.6 Inches Elegant Floating Bathroom Vanity Sink and Cabinet Combo - 1 Door and 2 Drawers</t>
  </si>
  <si>
    <t xml:space="preserve">30" Premium Bathroom Vanity Set with Ceramic Sink and Ample Storage Space - Ideal for Small Bathrooms</t>
  </si>
  <si>
    <t xml:space="preserve">Bathroom cabinet wall mounted  Bamboo toilet storage box</t>
  </si>
  <si>
    <t xml:space="preserve">Toilet storage rack, independent bathroom, laundry room, space saving, natural color</t>
  </si>
  <si>
    <t xml:space="preserve">Large capacity multifunctional bamboo storage cabinet furniture for bathroom and living room</t>
  </si>
  <si>
    <t xml:space="preserve">Large Capacity Bamboo Storage Cabinet Furniture for Bathroom Living Room Bathroom Bamboo Storage Cabinet With Shelves</t>
  </si>
  <si>
    <t xml:space="preserve">Twin Size Upholstery Daybed with Trundle Bed and Two Storage Drawers , Flat Arms with Pocket, Extendable Daybed for Bedroom Living Room,Linen Beige</t>
  </si>
  <si>
    <t xml:space="preserve">Twin Size Upholstery Daybed with Trundle Bed and Two Storage Drawers , Flat Arms with Pocket, Extendable Daybed for Bedroom Living Room,Linen Grey</t>
  </si>
  <si>
    <t xml:space="preserve">Twin Size Upholstery DayBed with Twin Size Erectable Trundle and USB Charging Design, Linen Grey</t>
  </si>
  <si>
    <t xml:space="preserve">[Video]30-Inch Modern White Bathroom Vanity Cabinet with two drawers</t>
  </si>
  <si>
    <t xml:space="preserve">[Video]21.6inch Modern Floating Bathroom Vanity with Ceramic Basin - Perfect for Small Bathrooms, Left side storage</t>
  </si>
  <si>
    <t xml:space="preserve">21.6" white Bathroom vanity, Combo Cabinet, Bathroom Storage Cabinet, Single Ceramic Sink, Left side storage</t>
  </si>
  <si>
    <t xml:space="preserve">21.6" White Bathroom vanity, Combo Cabinet, Bathroom Storage Cabinet, Single Ceramic Sink, Right Side Storage</t>
  </si>
  <si>
    <t xml:space="preserve">[Video]21.6inch Modern Floating Bathroom Vanity with Ceramic Basin - Perfect for Small Bathrooms, Right side storage</t>
  </si>
  <si>
    <t xml:space="preserve">36" Bathroom Vanity Cabinet with Sink Top Combo Set, Green, Single Sink, Shaker Cabinet with Soft Closing Door and Drawer</t>
  </si>
  <si>
    <t xml:space="preserve">36" Bathroom Vanity Cabinet with Sink Top Combo Set, Navy Blue, Single Sink, Shaker Cabinet with Soft Closing Door and Drawer</t>
  </si>
  <si>
    <t xml:space="preserve">SV000003AAL-1</t>
  </si>
  <si>
    <t xml:space="preserve">36" Bathroom Vanity Cabinet with Sink Top Combo Set, Grey, Single Sink, Shaker Cabinet with Soft Closing Door and Drawer</t>
  </si>
  <si>
    <t xml:space="preserve">[Cabinet Only] 36" Bathroom Vanity-Blue</t>
  </si>
  <si>
    <t xml:space="preserve">[Cabinet Only] 36" Bathroom Vanity-Gray(Sink not included)</t>
  </si>
  <si>
    <t xml:space="preserve">[Cabinet Only] 36" Bathroom Vanity-Green(Sink not included)</t>
  </si>
  <si>
    <t xml:space="preserve">ACME Xander Twin Bed in Red Go Kart 37645T</t>
  </si>
  <si>
    <t xml:space="preserve">Farmhouse Style Wood Panel Bed Frame Four Square Poster Bed with Three Storage Drawers,Queen, Ancient White</t>
  </si>
  <si>
    <t xml:space="preserve">Wooden Twin Size L-shaped Daybed Floor Corner Bed with Storage Bookcase and Upholstered Headboard and USB Charging Ports for Limited Space, White</t>
  </si>
  <si>
    <t xml:space="preserve">Wooden Twin Size L-shaped Daybed Floor Corner Bed with Storage Bookcase and Upholstered Headboard and USB Charging Ports for Limited Space, Walnut</t>
  </si>
  <si>
    <t xml:space="preserve">Farmhouse Style Wood Panel Bed Frame Four Square Poster Bed with Three Storage Drawers,King, Ancient White</t>
  </si>
  <si>
    <t xml:space="preserve">Twin XL Size Upholstered Stretchable Vaulted Sofa Bed, Bear Shaped Headboard, Beige</t>
  </si>
  <si>
    <t xml:space="preserve">GX000363AAD-1</t>
  </si>
  <si>
    <t xml:space="preserve">Twin Size Lounge Daybed with Storage Shelves, Cork Board, USB Ports and 3 Drawers, Antique Wood Color</t>
  </si>
  <si>
    <t xml:space="preserve">GX000363AAE-1</t>
  </si>
  <si>
    <t xml:space="preserve">Twin Size Lounge Daybed with Storage Shelves, Cork Board, USB Ports and 3 Drawers, Antique Gray</t>
  </si>
  <si>
    <t xml:space="preserve">Polygon Corner Wardrobe, Natural</t>
  </si>
  <si>
    <t xml:space="preserve">Polygon Corner Wardrobe, Gray</t>
  </si>
  <si>
    <t xml:space="preserve">Polygon Corner Wardrobe, White</t>
  </si>
  <si>
    <t xml:space="preserve">Twin Size Metal Bed House Bed Frame with Shelves and Lights, White</t>
  </si>
  <si>
    <t xml:space="preserve">Full Size Metal Bed House Bed Frame with Shelves and Lights, White</t>
  </si>
  <si>
    <t xml:space="preserve">Full Size Metal Bed House Bed Frame with Shelves and Lights, Black</t>
  </si>
  <si>
    <t xml:space="preserve">Queen size Wooden Platform Bed with Trundle and 2 Drawers,Gray</t>
  </si>
  <si>
    <t xml:space="preserve">Queen size Wooden Platform Bed with Trundle and 2 Drawers,Espresso</t>
  </si>
  <si>
    <t xml:space="preserve">Queen size Wooden Platform Bed with Trundle and 2 Drawers,White</t>
  </si>
  <si>
    <t xml:space="preserve">Queen Size Wooden Storage Platform Bed, with 2 Big Drawers, T Size Trundle, Gray</t>
  </si>
  <si>
    <t xml:space="preserve">Queen Size Wooden Storage Platform Bed, with 2 Big Drawers, T Size Trundle ,Espresso</t>
  </si>
  <si>
    <t xml:space="preserve">Queen Size Wooden Storage Platform Bed, with 2 Big Drawers, T Size Trundle, White</t>
  </si>
  <si>
    <t xml:space="preserve">Contemporary Special-shaped Fully Upholstered Bed with Deep Button Tufting and Storage Compartments in Rails and Footboard,No Box Spring Needed,King,Green</t>
  </si>
  <si>
    <t xml:space="preserve">Contemporary Special-shaped Fully Upholstered Bed with Deep Button Tufting and Storage Compartments in Rails and Footboard,No Box Spring Needed,King,Beige</t>
  </si>
  <si>
    <t xml:space="preserve">Full Size Wooden LED Platform Bed with Trundle, with Storage Headboard, with Drawers, White</t>
  </si>
  <si>
    <t xml:space="preserve">Full Size Wooden LED Platform Bed with Trundle, with Storage Headboard, with Drawers, Brown</t>
  </si>
  <si>
    <t xml:space="preserve">Rectangular Living Room Coffee Table Set, 3-Piece Living Room Table Set with Solid Wood Legs, 1 Coffee Table and 2 End Table, Wood Center Table Tea Table Set .Easy Assembly, Espresso</t>
  </si>
  <si>
    <t xml:space="preserve">Rectangular Living Room Coffee Table Set, 3-Piece Living Room Table Set with Solid Wood Legs, 1 Coffee Table and 2 End Table, Wood Center Table Tea Table Set .Easy Assembly, Walnut</t>
  </si>
  <si>
    <t xml:space="preserve">Rectangular Wood Coffee Table for Living Room, 41.5-Inch Coffee Table with Solid Wood Legs, Wood Center Table Tea Table with Open Storage Shelf. Easy Assembly,  Espresso</t>
  </si>
  <si>
    <t xml:space="preserve">Rectangular Wood Coffee Table for Living Room, 41.5-Inch Coffee Table with Solid Wood Legs, Wood Center Table Tea Table with Open Storage Shelf. Easy Assembly,  Walnut</t>
  </si>
  <si>
    <t xml:space="preserve">25'' Rectangular Farmhouse End Table with Storage Shelf, Sofa Side Table with Solid Wood Legs for Living Room, Bedroom, Office, Espresso</t>
  </si>
  <si>
    <t xml:space="preserve">30" Bathroom Vanity with Sink, One Package, Black Bathroom Cabinet with Drawers, Solid Frame and MDF Board</t>
  </si>
  <si>
    <t xml:space="preserve">25'' Rectangular Farmhouse End Table with Storage Shelf, Sofa Side Table with Solid Wood Legs for Living Room, Bedroom, Office, Walnut</t>
  </si>
  <si>
    <t xml:space="preserve">30" Bathroom Vanity with Sink, One Package, Green Bathroom Cabinet with Drawers, Solid Frame and MDF Board</t>
  </si>
  <si>
    <t xml:space="preserve">U_STYLE 63-Inch Four-Door Sideboard - Geometric Patterned Design with Vintage Metal Handles, Narrow Entryway Table for Living Room, Foyer, and Hallway</t>
  </si>
  <si>
    <t xml:space="preserve">U_STYLE 62.2'' Modern Console Table Sofa Table for Living Room with 4 Drawers and 2 Shelves</t>
  </si>
  <si>
    <t xml:space="preserve">U_STYLE Sideboard with Curved Swirl Patterned Doors and Artistic Three-Door Design,Suitable for Living Rooms,Entrance and Study</t>
  </si>
  <si>
    <t xml:space="preserve">U_STYLE Contemporary 3-Drawer Console Table with 1 Shelf, Entrance Table for Entryway, Hallway, Living Room, Foyer, Corridor</t>
  </si>
  <si>
    <t xml:space="preserve">U_STYLE 60" Painted Console Table with 3 Drawers,Wooden Entryway Table with Storage Shelf, Farmhouse Sofa Table for Living Room, Hallway,Entryway, Foyer, Corridor(Navy Blue)</t>
  </si>
  <si>
    <t xml:space="preserve">U_STYLE 60" Painted Console Table with 3 Drawers,Wooden Entryway Table with Storage Shelf, Farmhouse Sofa Table for Living Room, Hallway,Entryway, Foyer, Corridor(Black)</t>
  </si>
  <si>
    <t xml:space="preserve">U_STYLE 60" Painted Console Table with 3 Drawers,Wooden Entryway Table with Storage Shelf, Farmhouse Sofa Table for Living Room, Hallway,Entryway, Foyer, Corridor(Beige)</t>
  </si>
  <si>
    <t xml:space="preserve">Queen Size  Metal Bed Frame with Wooden Headboard, RGB Lights, Charger, Storage Shelf, Noise-Free, No Box Spring Needed, Black</t>
  </si>
  <si>
    <t xml:space="preserve">Queen Size  Metal Bed Frame with Wooden Headboard, RGB Lights,Charger, Storage Shelf, Noise-Free, No Box Spring Needed,Rustic Brown</t>
  </si>
  <si>
    <t xml:space="preserve">Full size Platform Bed Frame with 105-Degree Tilted Upholstered Headboard, Charging Station, LED Lights, Noiseless, Black and Brown</t>
  </si>
  <si>
    <t xml:space="preserve">LP000865AAE</t>
  </si>
  <si>
    <t xml:space="preserve">LP000865AAK</t>
  </si>
  <si>
    <t xml:space="preserve">Twin Over Full Bunk Bed with Slide, House Bed with Slide, Gray</t>
  </si>
  <si>
    <t xml:space="preserve">Twin Over Full Bunk Bed with Slide, House Bed with Slide, White</t>
  </si>
  <si>
    <t xml:space="preserve">Hanging Swing Egg Chair with Stand,Outdoor Patio Wicker Tear Drop Shape Hammock Chair with Cushion (Khaki)</t>
  </si>
  <si>
    <t xml:space="preserve">BS701P183048K</t>
  </si>
  <si>
    <t xml:space="preserve">3 Pieces Bedroom Sets Full Size Wood Bed with Hidden LED Light Upholstered Headboard + 2 Nightstands, Cream Grey</t>
  </si>
  <si>
    <t xml:space="preserve">Carved 4 Door Sideboard with LED, Buffet Cabinet Storage Cabinet Modern Coffee Bar Cabinet With Adjustable Shelf For Living room,Diningroom,Kitchen</t>
  </si>
  <si>
    <t xml:space="preserve">W688</t>
  </si>
  <si>
    <t xml:space="preserve">MILESTONE HOMELIFE</t>
  </si>
  <si>
    <t xml:space="preserve">Carved 3 Door Sideboard with LED,  Buffet Cabinet Storage Cabinet Modern Coffee Bar Cabinet With Adjustable Shelf For Living room,Diningroom,Kitchen</t>
  </si>
  <si>
    <t xml:space="preserve">30-Inch Black Bathroom Vanity with Ceramic Sink Combo, Abundant Storage Cabinet - 2 Soft-close Doors and Double-tier Deep Drawer</t>
  </si>
  <si>
    <t xml:space="preserve">30-Inch Grey Bathroom Vanity with Ceramic Sink Combo, Abundant Storage Cabinet - 2 Soft-close Doors and Double-tier Deep Drawer</t>
  </si>
  <si>
    <t xml:space="preserve">30-Inch Blue Bathroom Vanity with Ceramic Sink Combo, Abundant Storage Cabinet - 2 Soft close Doors and Double-tier Deep Drawer</t>
  </si>
  <si>
    <t xml:space="preserve">30-Inch White Bathroom Vanity with Ceramic Sink Combo, Abundant Storage Cabinet - 2 Soft close Doors and Double-tier Deep Drawer</t>
  </si>
  <si>
    <t xml:space="preserve">Twin Size Extended Bed With Arched Roof and Trundle, White</t>
  </si>
  <si>
    <t xml:space="preserve">Twin Size Extended Bed With Arched Roof and Trundle, Natural</t>
  </si>
  <si>
    <t xml:space="preserve">W2837P197840</t>
  </si>
  <si>
    <t xml:space="preserve">Vanity Desk Set with LED Lighted Mirror &amp; Power Outlet, Flip Top Makeup Vanity Table with Drawers &amp; Cabinet, for Bedroom, Bathroom,</t>
  </si>
  <si>
    <t xml:space="preserve">W2837</t>
  </si>
  <si>
    <t xml:space="preserve">Makeup</t>
  </si>
  <si>
    <t xml:space="preserve">5-In-1 Convertible Crib, Converts from Baby Crib to Toddler Bed, Fits Standard Full-Size Crib Mattress ,Easy to Assemble 53*29*9 Inches-NATURAL</t>
  </si>
  <si>
    <t xml:space="preserve">W2005</t>
  </si>
  <si>
    <t xml:space="preserve">HAOLONG</t>
  </si>
  <si>
    <t xml:space="preserve">5-In-1 Convertible Crib, Converts from Baby Crib to Toddler Bed, Fits Standard Full-Size Crib Mattress ,Easy to Assemble 53*29*9 Inches-BLACK</t>
  </si>
  <si>
    <t xml:space="preserve">5-In-1 Convertible Crib, Converts from Baby Crib to Toddler Bed, Fits Standard Full-Size Crib Mattress ,Easy to Assemble 53*29*9 Inches-WHITE</t>
  </si>
  <si>
    <t xml:space="preserve">5-In-1 Convertible Crib, Converts from Baby Crib to Toddler Bed, Fits Standard Full-Size Crib Mattress ,Easy to Assemble 53*29*9 Inches-ESPRESSO</t>
  </si>
  <si>
    <t xml:space="preserve">5-In-1 Convertible Crib, Converts from Baby Crib to Toddler Bed, Fits Standard Full-Size Crib Mattress ,Easy to Assemble 53*29*9 Inches-STORM GREY</t>
  </si>
  <si>
    <t xml:space="preserve">36" White Bathroom Vanity with Ceramic Sink Combo, Abundant Storage Cabinet -2 Soft-close doors and 5 drawers</t>
  </si>
  <si>
    <t xml:space="preserve">Twin Size Bed With Arched Roof and 2 Drawers, White</t>
  </si>
  <si>
    <t xml:space="preserve">Twin Size Bed With Arched Roof and 2 Drawers, Natural</t>
  </si>
  <si>
    <t xml:space="preserve">Twin Size Bed With Arched Roof and 2 Drawers, Gray</t>
  </si>
  <si>
    <t xml:space="preserve">Queen Size Upholstered Platform Bed with Velvet Fabric, Grounded Bed with Solid Frame, Gray</t>
  </si>
  <si>
    <t xml:space="preserve">Queen Size Upholstered Platform Bed with Velvet Fabric, Grounded Bed with Solid Frame, Beige</t>
  </si>
  <si>
    <t xml:space="preserve">U_STYLE  Distinctive Features of Four-Door Sideboard with Metal and Cross-Leg Design,Suitable for Living Rooms,Entrance and Study</t>
  </si>
  <si>
    <t xml:space="preserve">36" Black Bathroom Vanity with Ceramic Sink Combo, Abundant Storage Cabinet -2 Soft close doors and 5 drawers</t>
  </si>
  <si>
    <t xml:space="preserve">W757P206009</t>
  </si>
  <si>
    <t xml:space="preserve">Stylish and Minimalist Nesting Coffee Table Set with Honeycomb Design, Modern Round Coffee Table, Drum Circle Coffee Table for Living Room, Bedroom, Black(Set of 2 Pieces)</t>
  </si>
  <si>
    <t xml:space="preserve">W757P206008</t>
  </si>
  <si>
    <t xml:space="preserve">Stylish and Minimalist Nesting Coffee Table Set with Honeycomb Design, Modern Round Coffee Table, Drum Circle Coffee Table  for Living Room, Bedroom, Beige(Set of 2 Pieces)</t>
  </si>
  <si>
    <t xml:space="preserve">W757P205984</t>
  </si>
  <si>
    <t xml:space="preserve">47.25"Glass Storage Cabinet Floor-to-ceiling for Kitchen, Living Room, Bathroom(White)</t>
  </si>
  <si>
    <t xml:space="preserve">W757P196822</t>
  </si>
  <si>
    <t xml:space="preserve">Multi-purpose Hallway Hall Tree with Removable Linen Cushioned Entryway Bench, Coat Rack, Storage Shelves, and DIY Pegboard,for Hallways, Living Room, Black</t>
  </si>
  <si>
    <t xml:space="preserve">W75771402</t>
  </si>
  <si>
    <t xml:space="preserve">Black Hollow Cylindrical Base</t>
  </si>
  <si>
    <t xml:space="preserve">W75771401</t>
  </si>
  <si>
    <t xml:space="preserve">Dining Table</t>
  </si>
  <si>
    <t xml:space="preserve">W75771399</t>
  </si>
  <si>
    <t xml:space="preserve">42.12"Printed White Marble Round Table Top</t>
  </si>
  <si>
    <t xml:space="preserve">W757S00031</t>
  </si>
  <si>
    <t xml:space="preserve">Vintage Style Bucket Shaped Coffee Table Set for Office, Dining Room and Living Room(Set of Two Pieces) (Same SKU:W757S00013)</t>
  </si>
  <si>
    <t xml:space="preserve">W757P206007</t>
  </si>
  <si>
    <t xml:space="preserve">31.5'' Round Coffee Table,Modern Center Table with Storage,Vertical Stripe Design Coffee Table for Living Room,Bedroom(Black)</t>
  </si>
  <si>
    <t xml:space="preserve">W757P206006</t>
  </si>
  <si>
    <t xml:space="preserve">31.5'' Round Coffee Table,Modern Center Table with Storage,Vertical Stripe Design Coffee Table for Living Room,Bedroom(White)</t>
  </si>
  <si>
    <t xml:space="preserve">W757P205953</t>
  </si>
  <si>
    <t xml:space="preserve">45.28" H Storage Cabinet, Bathroom Floor Cabinet with Glass Door and Shelves,  Freestanding Display Storage Cabinet for Bathroom, Living Room, Kitchen, Home Office,White</t>
  </si>
  <si>
    <t xml:space="preserve">W757P205952</t>
  </si>
  <si>
    <t xml:space="preserve">45.28" H Storage Cabinet, Bathroom Floor Cabinet with Glass Door and Shelves,  Freestanding Display Storage Cabinet for Bathroom, Living Room, Kitchen, Home Office,Green</t>
  </si>
  <si>
    <t xml:space="preserve">W757P205951</t>
  </si>
  <si>
    <t xml:space="preserve">47.25"Glass Storage Cabinet Floor-to-ceiling for Kitchen, Living Room, Bathroom(Bark blue)</t>
  </si>
  <si>
    <t xml:space="preserve">W757P205949</t>
  </si>
  <si>
    <t xml:space="preserve">47.25" Four-door Glass Wall Cabinet Storage, Wall-mounted,Suitable for Kitchen, Living Room, Bathroom(Black)</t>
  </si>
  <si>
    <t xml:space="preserve">W757P205948</t>
  </si>
  <si>
    <t xml:space="preserve">47.25" Four-door Glass Wall Cabinet Storage, Wall-mounted,Suitable for Kitchen, Living Room, Bathroom(white)</t>
  </si>
  <si>
    <t xml:space="preserve">W757P203145</t>
  </si>
  <si>
    <t xml:space="preserve">31.5 "Octagonal Natural  Rubber wood  Coffee Table, Coffee Table, Living Room Bedroom</t>
  </si>
  <si>
    <t xml:space="preserve">W757P203144</t>
  </si>
  <si>
    <t xml:space="preserve">31.5 "Octagonal Black walnut Rubber wood  Coffee Table, Coffee Table, Living Room Bedroom</t>
  </si>
  <si>
    <t xml:space="preserve">W757P203143</t>
  </si>
  <si>
    <t xml:space="preserve">31.5 "Octagonal Natural  Rubber wood Set of Two Coffee Table, Coffee Table, Living Room Bedroom(Set of Two Pieces)</t>
  </si>
  <si>
    <t xml:space="preserve">W757P203140</t>
  </si>
  <si>
    <t xml:space="preserve">31.5 "Octagonal Black Walnut Rubber wood Set of Two Coffee Table, Coffee Table, Living Room Bedroom(Set of Two Pieces)</t>
  </si>
  <si>
    <t xml:space="preserve">4-Doors Rattan Mesh Storage Cabinet, Sideboard with Eight Storage Spaces, for Entryway, Living Room, Hallway (Grey with Woodgrain)</t>
  </si>
  <si>
    <t xml:space="preserve">4-Doors Rattan Mesh Storage Cabinet, Sideboard with Eight Storage Spaces, for Entryway, Living Room, Hallway (Black)</t>
  </si>
  <si>
    <t xml:space="preserve">4-Doors Rattan Mesh Storage Cabinet, Sideboard with Eight Storage Spaces, for Entryway, Living Room, Hallway (Natural)</t>
  </si>
  <si>
    <t xml:space="preserve">W757S00030</t>
  </si>
  <si>
    <t xml:space="preserve">Retro Fashion Style Cylindrical Coffee Table with Vertical Texture Relief Design,Suitable for Living Room,Office,and Dining Room (Set of 2)</t>
  </si>
  <si>
    <t xml:space="preserve">W757P195740</t>
  </si>
  <si>
    <t xml:space="preserve">Vintage Fashion Style Cylindrical Nesting Coffee Table Set with Vertical Textured Embossed Design for Living Room, Office and Dining Room, Natural (Set of 2)</t>
  </si>
  <si>
    <t xml:space="preserve">W757P195739</t>
  </si>
  <si>
    <t xml:space="preserve">Vintage Fashion Style Cylindrical Nesting Coffee Table Set with Vertical Textured Embossed Design for Living Room, Office and Dining Room, Dark Brown (Set of 2)</t>
  </si>
  <si>
    <t xml:space="preserve">W757S00029</t>
  </si>
  <si>
    <t xml:space="preserve">W757P190068</t>
  </si>
  <si>
    <t xml:space="preserve">62.20"Elegant and Functional 4-Door Rattan Decorative Storage Cabinet,for Bedroom,Living Room,Office,Easy Assembly,Black(Same SKU:W757P174987)</t>
  </si>
  <si>
    <t xml:space="preserve">W757P190066</t>
  </si>
  <si>
    <t xml:space="preserve">62.20"Elegant and Functional 4-Door Rattan Decorative Storage Cabinet,for Bedroom,Living Room,Office,Easy Assembly(Same SKU:W757133282)</t>
  </si>
  <si>
    <t xml:space="preserve">W757P189960</t>
  </si>
  <si>
    <t xml:space="preserve">35.43"Vintage Style Bucket Shaped Coffee Table for Office, Dining Room and Living Room,Natural (Same SKU:W757119054)</t>
  </si>
  <si>
    <t xml:space="preserve">W757P189958</t>
  </si>
  <si>
    <t xml:space="preserve">20.87"Vintage Style Bucket Shaped Coffee Table for Office, Dining Room and Living Room (Same SKU:W75770649)</t>
  </si>
  <si>
    <t xml:space="preserve">W757P186977</t>
  </si>
  <si>
    <t xml:space="preserve">Nesting Coffee Table, Round Nesting Tables and End Tables for Small Space, Modern Side Tables with Extendable Sliding Tabletop for Living Room, Office,Black, No Need Assembly</t>
  </si>
  <si>
    <t xml:space="preserve">W757P186974</t>
  </si>
  <si>
    <t xml:space="preserve">Nesting Coffee Table, Round Nesting Tables and End Tables for Small Space, Modern Side Tables with Extendable Sliding Tabletop for Living Room, Office,White, No Need Assembly</t>
  </si>
  <si>
    <t xml:space="preserve">W757P186929</t>
  </si>
  <si>
    <t xml:space="preserve">Modern round coffee table Wooden carving pattern coffee table with metal legs for living room reception room office Golden</t>
  </si>
  <si>
    <t xml:space="preserve">W757P186923</t>
  </si>
  <si>
    <t xml:space="preserve">Modern Round Coffee Table Wooden Carving Pattern Coffee Table with Metal Legs for Living Room Reception Room Office ,Black</t>
  </si>
  <si>
    <t xml:space="preserve">W757P186688</t>
  </si>
  <si>
    <t xml:space="preserve">31.50" Modern Hexagonal Coffee Table with White Printed Marble Top and Metal Base for Dining Room, Kitchen and Living Room</t>
  </si>
  <si>
    <t xml:space="preserve">W757P186687</t>
  </si>
  <si>
    <t xml:space="preserve">31.50"Modern Hexagonal Coffee Table with Printed Black Marble Table Top,Metal Base, for Dining Room, Kitchen, Living Room</t>
  </si>
  <si>
    <t xml:space="preserve">W757P186684</t>
  </si>
  <si>
    <t xml:space="preserve">31.50"Modern Hexagonal Coffee Table with MDF Table Top,Metal Base, for Dining Room, Kitchen, Living Room,White</t>
  </si>
  <si>
    <t xml:space="preserve">W757S00025</t>
  </si>
  <si>
    <t xml:space="preserve">3-Drawers Rattan Storage Cabinet Rattan Drawer (Set of 2),for Bedroom,Living Room,Dining Room,Hallways,Oak</t>
  </si>
  <si>
    <t xml:space="preserve">W757P183287</t>
  </si>
  <si>
    <t xml:space="preserve">59.84 "Large Size 4 Door Cabinet, Suitable For Living Room, Kitchen, Bedroom, Corridor (Blue)</t>
  </si>
  <si>
    <t xml:space="preserve">W757P183285</t>
  </si>
  <si>
    <t xml:space="preserve">59.84 "Large Size 4 Door Cabinet, Suitable For Living Room, Kitchen, Bedroom, Corridor (Champagne)</t>
  </si>
  <si>
    <t xml:space="preserve">W757P182358</t>
  </si>
  <si>
    <t xml:space="preserve">Stylish and Functional 4-Door Storage Cabinet with Pine Legs and MDF, for Living Room Bedroom,and Kitchen, Olive Green, Forest Green, Blue</t>
  </si>
  <si>
    <t xml:space="preserve">W757S00024</t>
  </si>
  <si>
    <t xml:space="preserve">Multi-Functional Kitchen Island Cart with Stylish and Minimalist Bar Stools, Combination Set, Convenient and Practical (Black Kitchen Island + Wood Color Bar Stools)</t>
  </si>
  <si>
    <t xml:space="preserve">W757S00023</t>
  </si>
  <si>
    <t xml:space="preserve">Multi-Functional Kitchen Island Cart with Stylish and Minimalist Bar Stools, Combination Set, Convenient and Practical (Black Kitchen Island + Brown Bar Stools)</t>
  </si>
  <si>
    <t xml:space="preserve">W757S00022</t>
  </si>
  <si>
    <t xml:space="preserve">Multi-Functional Kitchen Island Cart with Stylish and Minimalist Bar Stools, Combination Set, Convenient and Practical (White Kitchen Island + Wood Color Bar Stools)</t>
  </si>
  <si>
    <t xml:space="preserve">W757P164930</t>
  </si>
  <si>
    <t xml:space="preserve">Vintage 4 Door Storage Cabinet, Carved Scatter Pattern Dining Sideboard, Large Buffet with Adjustable Shelves, Multifunctional Accent Cabinet Living Room Console Cabinet (Brown)</t>
  </si>
  <si>
    <t xml:space="preserve">W757P164929</t>
  </si>
  <si>
    <t xml:space="preserve">Vintage 4 Door Storage Cabinet, Carved Scatter Pattern Dining Sideboard, Large Buffet with Adjustable Shelves, Multifunctional Accent Cabinet Living Room Console Cabinet (Natural)</t>
  </si>
  <si>
    <t xml:space="preserve">W757P164915</t>
  </si>
  <si>
    <t xml:space="preserve">25.98'' Modern Pet Furniture Cat Carrier , Sofa Side Table, Planter MDF Multifunctional Furniture, Colored Flower Oak</t>
  </si>
  <si>
    <t xml:space="preserve">W757P160404</t>
  </si>
  <si>
    <t xml:space="preserve">47.25''-63'' Modern White Glossy Dining Table for 4-6 People, Extendable Dining Table with Crossed Metal Base and Stainless Steel Tubes, Large Dining Table White(Same SKU:W757P270706)</t>
  </si>
  <si>
    <t xml:space="preserve">W757S00021</t>
  </si>
  <si>
    <t xml:space="preserve">62.99"- 78.74"Retro Rectangular Stretch Table, Grey Carole Top, Black Embossed Center Plate, Walnut Color Beam, Black Fine Sand iron Foot Base Dining Table</t>
  </si>
  <si>
    <t xml:space="preserve">W757P151925</t>
  </si>
  <si>
    <t xml:space="preserve">30.31"3-Drawers Storage Cabinet Rope Woven Drawer,for Bedroom,Living Room,Dining Room,Hallways,Black</t>
  </si>
  <si>
    <t xml:space="preserve">W757P151417</t>
  </si>
  <si>
    <t xml:space="preserve">38"Three-dimensional Embossed Pattern Design American Retro Style Coffee Table,White Tabletop(Same SKU:W757102838)</t>
  </si>
  <si>
    <t xml:space="preserve">W757P145918</t>
  </si>
  <si>
    <t xml:space="preserve">33.46" Exquisite Ladder-Shaped Coffee Table for Office, Dining Room and Living Room,Gray</t>
  </si>
  <si>
    <t xml:space="preserve">W757P145273</t>
  </si>
  <si>
    <t xml:space="preserve">31.50" Octagonal Wooden American Retro Style Coffee Table</t>
  </si>
  <si>
    <t xml:space="preserve">W757P144369</t>
  </si>
  <si>
    <t xml:space="preserve">59.84"Elegant Vintage 4-Door Cabinet with Linen Decorated Doors,for Bedroom,Living Room,Office,Easy Assembly</t>
  </si>
  <si>
    <t xml:space="preserve">W757P144366</t>
  </si>
  <si>
    <t xml:space="preserve">59.84"Retro Industrial Style Rivet Decor 4-Door Cabinet, Linen Decorated Doors, for Bedroom, Living Room, Office, Easy to Assemble</t>
  </si>
  <si>
    <t xml:space="preserve">W757P144010</t>
  </si>
  <si>
    <t xml:space="preserve">Sideboard Buffet Cabinet with Rattan Doors,  Boho 4-Door Cabinet with Metal Handles for Living Room, Hallway, Entryway, Natural</t>
  </si>
  <si>
    <t xml:space="preserve">W757P144005</t>
  </si>
  <si>
    <t xml:space="preserve">Elegant Vintage 4-Door Cabinet with Carved Effect Decoration Doors,for Bedroom,Living Room,Office,Easy Assembly, Black Frame + Wood Color Door</t>
  </si>
  <si>
    <t xml:space="preserve">W757P144004</t>
  </si>
  <si>
    <t xml:space="preserve">Elegant Vintage 4-Door Cabinet with Carved Effect Decoration Doors,for Bedroom,Living Room,Office,Easy Assembly, Brown Frame + Wood Color Door</t>
  </si>
  <si>
    <t xml:space="preserve">W757P144003</t>
  </si>
  <si>
    <t xml:space="preserve">Modern 4-Door Cabinet with Mirrored Decorative Doors,for Bedroom,Living Room,Office,Easy Assembly, Grey</t>
  </si>
  <si>
    <t xml:space="preserve">W757P144001</t>
  </si>
  <si>
    <t xml:space="preserve">Modern 4-Door Cabinet with Mirrored Decorative Doors,for Bedroom,Living Room,Office,Easy Assembly, Wood Color</t>
  </si>
  <si>
    <t xml:space="preserve">W757138624</t>
  </si>
  <si>
    <t xml:space="preserve">31.5 "Round Coffee Table,Stand Wooden Double Layer Coffee Table with Open Storage Space and Metal Table Legs for Living Room,Bedroom</t>
  </si>
  <si>
    <t xml:space="preserve">W757136705</t>
  </si>
  <si>
    <t xml:space="preserve">31.3"Modern Retro Splicing Square Coffee Table , Fir Wood Table Top with Cross Legs Metal Base (Set of 2 pcs )</t>
  </si>
  <si>
    <t xml:space="preserve">W757134235</t>
  </si>
  <si>
    <t xml:space="preserve">17.72" Modern Coffee Table Side Table, Nightstand with Storage Shelf and Metal Legs for Bedroom, Living Room (Set of 2)</t>
  </si>
  <si>
    <t xml:space="preserve">W757S00015</t>
  </si>
  <si>
    <t xml:space="preserve">Multipurpose Bookshelf Storage Rack,  with Enclosed Storage Cabinet,for Living Room,Home Office,Kitchen(Combined Type)</t>
  </si>
  <si>
    <t xml:space="preserve">W757119054</t>
  </si>
  <si>
    <t xml:space="preserve">35.43"Vintage Style Bucket Shaped Coffee Table for Office, Dining Room and Living Room,Natural (Same SKU:W757P189960)</t>
  </si>
  <si>
    <t xml:space="preserve">W757S00010</t>
  </si>
  <si>
    <t xml:space="preserve">70.87"Modern Square Dining Table with Printed White Marble Table Top+Black X-Shape Table Leg</t>
  </si>
  <si>
    <t xml:space="preserve">W757S00005</t>
  </si>
  <si>
    <t xml:space="preserve">70.87"Modern Square Dining Table with Printed Black Marble Table Top+Black X-Shape Table Leg</t>
  </si>
  <si>
    <t xml:space="preserve">W757P190336</t>
  </si>
  <si>
    <t xml:space="preserve">Modern Curved Sideboard 47.2-Inch Decorative Storage Cabinet Wooden Console Table Coffee Bar Cabinet with 4 Doors and Adjustable Interior Shelves for Living Room, Kitchen, Bedroom, Hallway (Champagne)</t>
  </si>
  <si>
    <t xml:space="preserve">W757S00028</t>
  </si>
  <si>
    <t xml:space="preserve">70.07"Large Size 4 Door Cabinet, Suitable For Living Room, Kitchen, Bedroom, Corridor (Blue)</t>
  </si>
  <si>
    <t xml:space="preserve">W757S00027</t>
  </si>
  <si>
    <t xml:space="preserve">70.07"Large Size 4 Door Cabinet, Suitable For Living Room, Kitchen, Bedroom, Corridor (Champagne)</t>
  </si>
  <si>
    <t xml:space="preserve">W757P180792</t>
  </si>
  <si>
    <t xml:space="preserve">22.25'' Floor Coner Cabinet,Three Tiers with Tempered Glass Doors and Storage Shelves for Bathroom, Living Room and Bedroom (Black)</t>
  </si>
  <si>
    <t xml:space="preserve">W757P170149</t>
  </si>
  <si>
    <t xml:space="preserve">31.50"Vintage Style Bucket Shaped Coffee Table for Office, Dining Room and Living Room(Same SKU:W75770648)</t>
  </si>
  <si>
    <t xml:space="preserve">W757P164917</t>
  </si>
  <si>
    <t xml:space="preserve">25.98"Modern Pet Furniture Cat Carrier  Side Table, Sofa Side Table, Planter MDF Multifunctional Furniture, Cement Gray</t>
  </si>
  <si>
    <t xml:space="preserve">W757S00020</t>
  </si>
  <si>
    <t xml:space="preserve">62.99"- 78.74" Vintage Rectangular Stretch Dining Table With Antique Wooden Tabletop and Black Embossed Centerboard, Walnut Colored Crossbars, Black Fine Sanded Iron Leg Base Stretch Dining Table</t>
  </si>
  <si>
    <t xml:space="preserve">W757P148150</t>
  </si>
  <si>
    <t xml:space="preserve">Hall Tree with Shoe Bench, Coat Rack ,Shoe Storage ,Storage Shelves and Pegboard, for Hallways, Halls and Bedrooms, Black</t>
  </si>
  <si>
    <t xml:space="preserve">W757P148138</t>
  </si>
  <si>
    <t xml:space="preserve">Dressing Table with Flip Top LED Illuminated Mirror, Vanity Table with Internal Storage Area, Makeup Vanity Dressing Table with Removable Upholstered Stool, Practical and Space-saving, Bedroom, White</t>
  </si>
  <si>
    <t xml:space="preserve">W757P147832</t>
  </si>
  <si>
    <t xml:space="preserve">55.11'' -70.86"Retro Rectangular Stretch Dining Table, Grey Carole Top With Black Embossed Center Plate, Black Fine Sand Cross Iron Foot Base Dining Table, With Storage Box.</t>
  </si>
  <si>
    <t xml:space="preserve">2026-06-01 22:59</t>
  </si>
  <si>
    <t xml:space="preserve">W757P144373</t>
  </si>
  <si>
    <t xml:space="preserve">Stylish and Functional 4-Door Storage Cabinet with Pine Legs and MDF, for Living Room Bedroom,and Kitchen,Champagne</t>
  </si>
  <si>
    <t xml:space="preserve">W757P144368</t>
  </si>
  <si>
    <t xml:space="preserve">59.84"Modern 4-Door Cabinet with Rattan Decorative Doors,for Bedroom,Living Room,Office,Easy Assembly</t>
  </si>
  <si>
    <t xml:space="preserve">W757P144011</t>
  </si>
  <si>
    <t xml:space="preserve">Sideboard Buffet Cabinet with Rattan Doors,  Boho 4-Door Cabinet with Metal Handles for Living Room, Hallway, Entryway, Mint Green</t>
  </si>
  <si>
    <t xml:space="preserve">W757P144008</t>
  </si>
  <si>
    <t xml:space="preserve">59.84" 4 Doors Vintage Sideboard ,Freestanding Sideboard Storage Cabinet Entryway Floor Cabinet for Living Room Office Bedroom ,Black</t>
  </si>
  <si>
    <t xml:space="preserve">47.24'' Modern Cross Leg Round Dining Table, White Top Occasional Table, Two Piece Removable Top, Matte Finish Iron Legs</t>
  </si>
  <si>
    <t xml:space="preserve">W757140897</t>
  </si>
  <si>
    <t xml:space="preserve">Modern Fashion PU Leather Feature Armchair with Metal Frame Extra-Thick Padded Backrest and Seat Cushion, for Living Room,Bedroom, Office, Studio, Grey</t>
  </si>
  <si>
    <t xml:space="preserve">W757138630</t>
  </si>
  <si>
    <t xml:space="preserve">23.62 "Vintage Two Door Wall Cabinet with Mirror, Three-level Entrance Storage Space for Living Room, Bathroom, Dining Room, Green</t>
  </si>
  <si>
    <t xml:space="preserve">W757136706</t>
  </si>
  <si>
    <t xml:space="preserve">33.46"Retro drawing technology Splicing Round Coffee Table,Fir Wood Table Top with Black Cross Legs Base</t>
  </si>
  <si>
    <t xml:space="preserve">W757136671</t>
  </si>
  <si>
    <t xml:space="preserve">38.58"Three-dimensional Embossed Pattern Design American Retro Style Coffee Table(Same SKU:W75770650)</t>
  </si>
  <si>
    <t xml:space="preserve">W757135228</t>
  </si>
  <si>
    <t xml:space="preserve">27.56"Glass Doors Modern Two-door Wall Cabinet with Featuring Three-tier Storage for Entryway Living Room Bathroom Dining Room,Wall Cabinet with Characteristic Woven Pattern,Green</t>
  </si>
  <si>
    <t xml:space="preserve">W757134932</t>
  </si>
  <si>
    <t xml:space="preserve">38"Three-dimensional Embossed Pattern Design American Retro Style Coffee Table,Black Tabletop</t>
  </si>
  <si>
    <t xml:space="preserve">W757134233</t>
  </si>
  <si>
    <t xml:space="preserve">47.24"Rectangle Glass Coffee Table with storage shelf and metal table legs , Home Furniture for Living Room</t>
  </si>
  <si>
    <t xml:space="preserve">W757134230</t>
  </si>
  <si>
    <t xml:space="preserve">3-Drawer Long Dining Table Set with Power Outlets, Bar Kitchen Table Set with Circular PU Stools, Easy Assemble, Brown Gray Table+Black Stool</t>
  </si>
  <si>
    <t xml:space="preserve">W757134229</t>
  </si>
  <si>
    <t xml:space="preserve">3-Drawer Long Dining Table Set with Power Outlets, Bar Kitchen Table Set with Circular PU Stools, Easy Assemble,Brown</t>
  </si>
  <si>
    <t xml:space="preserve">W757133282</t>
  </si>
  <si>
    <t xml:space="preserve">62.20"Elegant and Functional 4-Door Rattan Decorative Storage Cabinet,for Bedroom,Living Room,Office,Easy Assembly(Same SKU:W757P190066)</t>
  </si>
  <si>
    <t xml:space="preserve">W757126826</t>
  </si>
  <si>
    <t xml:space="preserve">41.73"Three-dimensional Embossed  Pattern Square Retro Coffee Table with 2 Drawers and MDF Base</t>
  </si>
  <si>
    <t xml:space="preserve">W757126237</t>
  </si>
  <si>
    <t xml:space="preserve">33.86"Modern Retro Splicing Round Coffee Table, Fir Wood Table Top with Black Cross Legs Base(Same SKU:W757127347)</t>
  </si>
  <si>
    <t xml:space="preserve">W757S00018</t>
  </si>
  <si>
    <t xml:space="preserve">42.12"Modern Round Dining Table with Printed Black Marble Table Top for Dining Room, Kitchen, Living Room,White+Black</t>
  </si>
  <si>
    <t xml:space="preserve">W757S00017</t>
  </si>
  <si>
    <t xml:space="preserve">Modern Square Dining Table,Stretchable,Printed Black Marble Table Top+MDF White X-Shape Table Leg with Metal Base</t>
  </si>
  <si>
    <t xml:space="preserve">W757119331</t>
  </si>
  <si>
    <t xml:space="preserve">27.56"Glass Doors Modern Two-door Wall Cabinet with Featuring Three-tier Storage for Entryway Living Room Bathroom Dining Room,Wall Cabinet with Characteristic Woven Pattern,Black</t>
  </si>
  <si>
    <t xml:space="preserve">W757119057</t>
  </si>
  <si>
    <t xml:space="preserve">39.37 "Retro Patchwork Round Coffee Table with Scattered Pattern Tabletop and Crossed Cedar Legs</t>
  </si>
  <si>
    <t xml:space="preserve">W757119056</t>
  </si>
  <si>
    <t xml:space="preserve">35.43"Vintage Style Ladder-Shaped Coffee Table, for Office, Dining Room and Living Room,Brown</t>
  </si>
  <si>
    <t xml:space="preserve">W757119052</t>
  </si>
  <si>
    <t xml:space="preserve">31.50"Vintage Style Bucket Shaped Coffee Table with storage function, for Office, Dining Room and Living Room, Brown</t>
  </si>
  <si>
    <t xml:space="preserve">W757113276</t>
  </si>
  <si>
    <t xml:space="preserve">Modern Glass Door Wine Cabinet with Three-Layer Design, with Drawer and X-Shaped Wine Rack, for Living Room, Kitchen, Dining Room, Bar</t>
  </si>
  <si>
    <t xml:space="preserve">W757113196</t>
  </si>
  <si>
    <t xml:space="preserve">W757S00014</t>
  </si>
  <si>
    <t xml:space="preserve">42.12"Modern Round Dining Table with Printed Black Marble Table Top for Dining Room, Kitchen, Living Room,Black+White</t>
  </si>
  <si>
    <t xml:space="preserve">W757105119</t>
  </si>
  <si>
    <t xml:space="preserve">40.94"Glass Doors Modern Three-door Cabinet with Featuring Two-tier Storage,Unique Fir Cabinet Top,for Entryway,Living Room,Home Office,Dining Room</t>
  </si>
  <si>
    <t xml:space="preserve">W757104178</t>
  </si>
  <si>
    <t xml:space="preserve">Modern Four-tier Glass Door Cabinet with Featuring Five-tier Storage, for Entryway Living Room Bathroom Dining Room,Matte Gray</t>
  </si>
  <si>
    <t xml:space="preserve">W757104177</t>
  </si>
  <si>
    <t xml:space="preserve">Modern Three-tier Glass Door Cabinet with Featuring Four-tier Storage, for Entryway Living Room Bathroom Dining Room,Matte Gray</t>
  </si>
  <si>
    <t xml:space="preserve">W757104147</t>
  </si>
  <si>
    <t xml:space="preserve">29.52" Stylish and Minimalist Bar Stools Set of 2, Counter Height Bar Stools, for Kitchen Island, Coffee Shop, Bar, Home Balcony, Brown</t>
  </si>
  <si>
    <t xml:space="preserve">W757102838</t>
  </si>
  <si>
    <t xml:space="preserve">38"Three-dimensional Embossed Pattern Design American Retro Style Coffee Table,White Tabletop(Same SKU:W757P305010)</t>
  </si>
  <si>
    <t xml:space="preserve">W757S00012</t>
  </si>
  <si>
    <t xml:space="preserve">Modern Square Dining Table,Stretchable,Printed Black Marble Table Top+MDF X-Shape Table Leg with Metal Base (Same SKU:W757P242762)</t>
  </si>
  <si>
    <t xml:space="preserve">W75784357</t>
  </si>
  <si>
    <t xml:space="preserve">Stylish and Functional 4-Door Storage Cabinet with Square Metal Legs and Particle Board Material,for Living Room and Kitchen,White</t>
  </si>
  <si>
    <t xml:space="preserve">W75784347</t>
  </si>
  <si>
    <t xml:space="preserve">43.31"6-Drawers Rattan Storage Cabinet Rattan Drawer,for Bedroom,Living Room,Natural</t>
  </si>
  <si>
    <t xml:space="preserve">W757S00011</t>
  </si>
  <si>
    <t xml:space="preserve">70.87"Modern Square Dining Table with Printed Black Marble Table Top+Gold X-Shape Table Leg</t>
  </si>
  <si>
    <t xml:space="preserve">W757S00007</t>
  </si>
  <si>
    <t xml:space="preserve">Modern Square Dining Table, Stretchable, with Printed White Marble Table Top+MDF X-Shape Table Leg with Metal Base (Same SKU:W757P242761)</t>
  </si>
  <si>
    <t xml:space="preserve">W757S00006</t>
  </si>
  <si>
    <t xml:space="preserve">70.87"Modern Square Dining Table with Printed White Marble Table Top+Gold X-Shape Table Leg</t>
  </si>
  <si>
    <t xml:space="preserve">W757S00004</t>
  </si>
  <si>
    <t xml:space="preserve">42.12"Modern Round Dining Table with Printed Black Marble Table Top for Dining Room, Kitchen, Living Room</t>
  </si>
  <si>
    <t xml:space="preserve">W757S00003</t>
  </si>
  <si>
    <t xml:space="preserve">42.12"Modern Round Dining Table with Printed White Marble Table Top for Dining Room, Kitchen, Living Room</t>
  </si>
  <si>
    <t xml:space="preserve">W75770650</t>
  </si>
  <si>
    <t xml:space="preserve">38"Three-dimensional Embossed Pattern Design American Retro Style Coffee Table(Same SKU:W757136671)</t>
  </si>
  <si>
    <t xml:space="preserve">W75770648</t>
  </si>
  <si>
    <t xml:space="preserve">31.50"Vintage Style Bucket Shaped Coffee Table for Office, Dining Room and Living Room(Same SKU:W757P170149)</t>
  </si>
  <si>
    <t xml:space="preserve">W75767953</t>
  </si>
  <si>
    <t xml:space="preserve">42.12"Modern Round Dining Table with Printed Black Marble Table Top,Metal Base  Dining Table, End Table Leisure Coffee Table</t>
  </si>
  <si>
    <t xml:space="preserve">W75767952</t>
  </si>
  <si>
    <t xml:space="preserve">Modern Design Kitchen Dining Table,Pub Table,Long Dining Table Set with 3 Stools,Easy Assembly,Dark Brown (Same SKU:W757P247711)</t>
  </si>
  <si>
    <t xml:space="preserve">W75764012</t>
  </si>
  <si>
    <t xml:space="preserve">42"Modern Round Dining Table with Printed Wood Grain Table Top,Metal Base Dining Table, End Table Leisure Coffee Table</t>
  </si>
  <si>
    <t xml:space="preserve">W75764011</t>
  </si>
  <si>
    <t xml:space="preserve">42"Modern Round Dining Table with Printed OAK Color Grain Table Top,Metal Base Dining Table, End Table Leisure Coffee Table</t>
  </si>
  <si>
    <t xml:space="preserve">W75763044</t>
  </si>
  <si>
    <t xml:space="preserve">Kitchen Island Cart with 2 Door Cabinet and Three Drawers,43.31 Inch Width with Spice Rack, Towel Rack (Black)</t>
  </si>
  <si>
    <t xml:space="preserve">W75754329</t>
  </si>
  <si>
    <t xml:space="preserve">31.5'' Wide 2 Drawer Sideboard,Modern Furniture Decor,Made with Iron + Carbonized Bamboo,Easy Assembly,Gold</t>
  </si>
  <si>
    <t xml:space="preserve">W75753896</t>
  </si>
  <si>
    <t xml:space="preserve">42"Modern Round Dining Table with Round MDF Table Top,Metal Base  Dining Table, End Table Leisure Coffee Table Tulip Round Table</t>
  </si>
  <si>
    <t xml:space="preserve">W75741394</t>
  </si>
  <si>
    <t xml:space="preserve">48" Wide  4 Doors Modern Sideboard with 3 Top Drawers, Freestanding Sideboard Storage Cabinet Entryway Floor Cabinet for Living Room Office Bedroom</t>
  </si>
  <si>
    <t xml:space="preserve">W75732514</t>
  </si>
  <si>
    <t xml:space="preserve">31.5"Wide 2 Drawer Sideboard, Modern Furniture Decor, Made with Iron+ Carbonized Bamboo, Easy Assembly</t>
  </si>
  <si>
    <t xml:space="preserve">W757P183279</t>
  </si>
  <si>
    <t xml:space="preserve">31.5" Retro Fashion Style Cylindrical Coffee Table with Vertical Texture Relief Design,Suitable for Living Room,Office,and Dining Room</t>
  </si>
  <si>
    <t xml:space="preserve">W757P183205</t>
  </si>
  <si>
    <t xml:space="preserve">23.62"Height Three-dimensional Embossed Pattern Design Retro Side Table Retro Furniture Black</t>
  </si>
  <si>
    <t xml:space="preserve">W757P170145</t>
  </si>
  <si>
    <t xml:space="preserve">24.8''Glass Door Vintage Double Door Wall Cabinet With Three Tiers of Storage With Towel Rack,for Bathroom, Kitchen,,Dining Room,Natural</t>
  </si>
  <si>
    <t xml:space="preserve">W757P164925</t>
  </si>
  <si>
    <t xml:space="preserve">Retro Fashion Style Cylindrical side Table with Vertical Texture Relief Design,Suitable for Living Room,Office,and Dining Room(Same SKU:W757102860)</t>
  </si>
  <si>
    <t xml:space="preserve">W757P151918</t>
  </si>
  <si>
    <t xml:space="preserve">Stylish and Functional 4-Door Intaglio Storage Cabinet with Pine Legs, Solid Wood Pulls and MDF, for Living Room Bedroom,and Kitchen,Mint Green</t>
  </si>
  <si>
    <t xml:space="preserve">W757P147831</t>
  </si>
  <si>
    <t xml:space="preserve">55.11" -70.86"Retro Rectangular Stretch Dining Table, Antique Wood Top And Black Relief Plate, Black Fine Sand Cross Iron Foot Base Dining Table, With Storage Box.</t>
  </si>
  <si>
    <t xml:space="preserve">W757P144371</t>
  </si>
  <si>
    <t xml:space="preserve">Stylish and Functional 4-Door Storage Cabinet with Pine legs and MDF, for Living Room Bedroom,and Kitchen,Navy Blue</t>
  </si>
  <si>
    <t xml:space="preserve">W757143036</t>
  </si>
  <si>
    <t xml:space="preserve">23.62"Glass Doors Modern Two-door Wall Cabinet with Featuring Two-tier Enclosed Storage, an Open Shelf, and Towel Rack, for Entryway Living Room Bathroom Dining Room,Black</t>
  </si>
  <si>
    <t xml:space="preserve">31.5'' Modern Round Dining Table with Crossed Legs, Black Occasional Table, Two Piece Detachable Table Top, Matte Finish Iron Legs</t>
  </si>
  <si>
    <t xml:space="preserve">W757140933</t>
  </si>
  <si>
    <t xml:space="preserve">42.13"Modern Round Dining Table,Four Patchwork Tabletops with White Solid Wood Veneer Table Top,Metal Base Dining Table, End Table Leisure Coffee Table</t>
  </si>
  <si>
    <t xml:space="preserve">W757140930</t>
  </si>
  <si>
    <t xml:space="preserve">47.24"Modern Round Dining Table,Four Patchwork Tabletops with Black Color Solid Wood Grain Table Top,Metal Base Dining Table, End Table Leisure Coffee Table</t>
  </si>
  <si>
    <t xml:space="preserve">W757140928</t>
  </si>
  <si>
    <t xml:space="preserve">47.24"Modern Round Dining Table,Four Patchwork Tabletops with White Color Solid Wood Grain Table Top,Metal Base Dining Table, End Table Leisure Coffee Table</t>
  </si>
  <si>
    <t xml:space="preserve">W757140927</t>
  </si>
  <si>
    <t xml:space="preserve">47.24"Modern Round Dining Table,Four Patchwork Tabletops with OAK Color Solid Wood Grain Table Top,Metal Base Dining Table, End Table Leisure Coffee Table</t>
  </si>
  <si>
    <t xml:space="preserve">W757139001</t>
  </si>
  <si>
    <t xml:space="preserve">Multi-Functional Kitchen Island Cart with 2 Door Cabinet and Two Drawers,Spice Rack, Towel Holder, Wine Rack, and Foldable Rubberwood Table Top (White)</t>
  </si>
  <si>
    <t xml:space="preserve">W757138627</t>
  </si>
  <si>
    <t xml:space="preserve">23.62 "Vintage Two Door Wall Cabinet with Mirror, Three-level Entrance Storage Space for Living Room, Bathroom, Dining Room, Black</t>
  </si>
  <si>
    <t xml:space="preserve">W757138621</t>
  </si>
  <si>
    <t xml:space="preserve">Nightstand with Storage Cabinet &amp; Solid Wood Tabletop, Bedside Table, Sofa Side Coffee Table for Bedroom, Living Room, Dark Blue(Set of Two Pieces)</t>
  </si>
  <si>
    <t xml:space="preserve">W757130162</t>
  </si>
  <si>
    <t xml:space="preserve">47.24"Spacious Dog Cage with Tempered Glass, for Corner of Living Room, Hallway, Study and Other Spaces, Black</t>
  </si>
  <si>
    <t xml:space="preserve">W757130160</t>
  </si>
  <si>
    <t xml:space="preserve">Glass Door Wall Mounted Corner Cabinet with Featuring Four-tier Storage for Bedroom, Living Room, Bathroom, Kitchen, White</t>
  </si>
  <si>
    <t xml:space="preserve">W757130158</t>
  </si>
  <si>
    <t xml:space="preserve">22.25" Floor Coner Cabinet with Tempered Glass Door &amp; Storage Shelves for Bathroom, Living Room, Bedroom (Black)</t>
  </si>
  <si>
    <t xml:space="preserve">W757127738</t>
  </si>
  <si>
    <t xml:space="preserve">18"H Nightstand with Storage Drawer &amp; Oak Legs Bedside Table, Sofa Side Coffee Table for Bedroom, Living Room,Gray</t>
  </si>
  <si>
    <t xml:space="preserve">43.31"6-Drawers Rattan Storage Cabinet Rattan Drawer with LED Lights and Power Outlet,for Bedroom,Living Room,White</t>
  </si>
  <si>
    <t xml:space="preserve">43.31"6-Drawers Rattan Storage Cabinet Rattan Drawer with LED Lights and Power Outlet,for Bedroom,Living Room,Natural</t>
  </si>
  <si>
    <t xml:space="preserve">W757127348</t>
  </si>
  <si>
    <t xml:space="preserve">33.86"Modern Retro Splicing Round Coffee Table,Fir Wood Table Top with Gold Cross Legs Base(Same SKU:W757126236)</t>
  </si>
  <si>
    <t xml:space="preserve">W757127347</t>
  </si>
  <si>
    <t xml:space="preserve">33.86"Modern Retro Splicing Round Coffee Table, Fir Wood Table Top with Black Cross Legs Base(Same SKU:W757126237)</t>
  </si>
  <si>
    <t xml:space="preserve">W757126236</t>
  </si>
  <si>
    <t xml:space="preserve">33.86"Modern Retro Splicing Round Coffee Table,Fir Wood Table Top with Gold Cross Legs Base(Same SKU:W757127348)</t>
  </si>
  <si>
    <t xml:space="preserve">W757125770</t>
  </si>
  <si>
    <t xml:space="preserve">31.61"4-Tier 5-Drawer MDF Storage Cabinet,for Bedroom,Living Room,Dining Room,Hallways,White</t>
  </si>
  <si>
    <t xml:space="preserve">W757S00016</t>
  </si>
  <si>
    <t xml:space="preserve">Modern Square Dining Table, Stretchable, Printed White Marble Table Top+MDF Black X-Shape Table Leg with Metal Base (Same SKU:W757P242764)</t>
  </si>
  <si>
    <t xml:space="preserve">W757119335</t>
  </si>
  <si>
    <t xml:space="preserve">55.12 "Spacious Cat House with Tempered Glass, for Living Room, Hallway, Study and Other Spaces</t>
  </si>
  <si>
    <t xml:space="preserve">W757119327</t>
  </si>
  <si>
    <t xml:space="preserve">27.56"Glass Doors Modern Two-door Wall Cabinet with Featuring Three-tier Storage for Entryway Living Room Bathroom Dining Room,Black</t>
  </si>
  <si>
    <t xml:space="preserve">W757113527</t>
  </si>
  <si>
    <t xml:space="preserve">Modern Design Kitchen Dining Table, Pub Table, Long Dining Table Set with 3 Stools, Easy Assembly, Gray (Same SKU:W75753845)</t>
  </si>
  <si>
    <t xml:space="preserve">W757113278</t>
  </si>
  <si>
    <t xml:space="preserve">Four Door Storage Cabinets with LED Light, Open Shelf, Display Cabinet with Transparent Acrylic Cabinet Door, Cupboard, for Bathroom,Living Room,Dining Room,Kitchen</t>
  </si>
  <si>
    <t xml:space="preserve">W757113199</t>
  </si>
  <si>
    <t xml:space="preserve">47.24 "Sliding Barn Door Storage Cabinet, TV Cabinet with 2 Drawers, for Living room Bedroom(Black)</t>
  </si>
  <si>
    <t xml:space="preserve">W757113197</t>
  </si>
  <si>
    <t xml:space="preserve">4-Doors Rattan Mesh Storage Cabinet,  Sideboard with Eight Storage Spaces, for Entryway, Living Room, Hallway (Black)</t>
  </si>
  <si>
    <t xml:space="preserve">W757107398</t>
  </si>
  <si>
    <t xml:space="preserve">Modern Fashion PU Leather Feature Armchair with Metal Frame Extra-Thick Padded Backrest and Seat Cushion, for Living Room,Bedroom, Office, Studio, Brown</t>
  </si>
  <si>
    <t xml:space="preserve">W757105772</t>
  </si>
  <si>
    <t xml:space="preserve">Multipurpose Bookshelf Storage Rack, Right Side with Enclosed Storage Cabinet,for Living Room,Home Office,Kitchen</t>
  </si>
  <si>
    <t xml:space="preserve">W757105770</t>
  </si>
  <si>
    <t xml:space="preserve">Multipurpose Bookshelf Storage Rack, Left Side with Enclosed Storage Cabinet,for Living Room,Home Office,Kitchen</t>
  </si>
  <si>
    <t xml:space="preserve">W757105114</t>
  </si>
  <si>
    <t xml:space="preserve">28.35"Glass Doors Modern Two-door Cabinet with Featuring Three-tier Storage,Unique Fir Cabinet Top,for Entryway,Living Room,Home Office,Dining Room</t>
  </si>
  <si>
    <t xml:space="preserve">W757104148</t>
  </si>
  <si>
    <t xml:space="preserve">29.52" Stylish and Minimalist Bar Stools Set of 2, Counter Height Bar Stools, for Kitchen Island, Coffee Shop, Bar, Home Balcony, Wood Color</t>
  </si>
  <si>
    <t xml:space="preserve">W757104012</t>
  </si>
  <si>
    <t xml:space="preserve">30.31"3-Drawers Storage Cabinet Rope Woven Drawer,for Bedroom,Living Room,Dining Room,Hallways,Oak</t>
  </si>
  <si>
    <t xml:space="preserve">W757104010</t>
  </si>
  <si>
    <t xml:space="preserve">47.24"6-Drawers MDF Storage Cabinet,for Bedroom,Living Room,Dining Room,Hallways,White</t>
  </si>
  <si>
    <t xml:space="preserve">W757104009</t>
  </si>
  <si>
    <t xml:space="preserve">31.50"3-Drawers Rattan Storage Cabinet Rattan Drawer,for Bedroom,Living Room,Dining Room,Hallways,Oak</t>
  </si>
  <si>
    <t xml:space="preserve">W757102860</t>
  </si>
  <si>
    <t xml:space="preserve">Retro Fashion Style Cylindrical Side Table with Vertical Texture Relief Design,Suitable for Living Room,Office,and Dining Room</t>
  </si>
  <si>
    <t xml:space="preserve">W757102843</t>
  </si>
  <si>
    <t xml:space="preserve">31.29"Modern Retro Splicing Round Coffee Table,Fir Wood Table Top with Gold Cross Legs  Base(Same SKU:W757123559)</t>
  </si>
  <si>
    <t xml:space="preserve">W757S00013</t>
  </si>
  <si>
    <t xml:space="preserve">Vintage Style Bucket Shaped Coffee Table Set for Office, Dining Room and Living Room(Set of Two Pieces)</t>
  </si>
  <si>
    <t xml:space="preserve">W75784352</t>
  </si>
  <si>
    <t xml:space="preserve">8-Drawer Storage Cabinet with Decorative Finish,for Bedroom,Living Room,Dining Room,Hallways,Easy Assembly</t>
  </si>
  <si>
    <t xml:space="preserve">W75784351</t>
  </si>
  <si>
    <t xml:space="preserve">4 Drawers Rattan Cabinet,for Bedroom,Living Room,Dining Room,Hallways,Easy Assembly</t>
  </si>
  <si>
    <t xml:space="preserve">W75784348</t>
  </si>
  <si>
    <t xml:space="preserve">43.31"6-Drawers Rattan Storage Cabinet Rattan Drawer,for Bedroom,Living Room,Black</t>
  </si>
  <si>
    <t xml:space="preserve">W75770652</t>
  </si>
  <si>
    <t xml:space="preserve">31.29"Modern Retro Splicing Round Coffee Table ,  Fir Wood Table Top with Cross Legs Metal Base(Same SKU:W757123560)</t>
  </si>
  <si>
    <t xml:space="preserve">W75770649</t>
  </si>
  <si>
    <t xml:space="preserve">21.06"Vintage Style Bucket Shaped Coffee Table for Office, Dining Room and Living Room</t>
  </si>
  <si>
    <t xml:space="preserve">W75770647</t>
  </si>
  <si>
    <t xml:space="preserve">23.62"Height Three-dimensional Embossed  Pattern Design Retro Side Table,Retro Wooden Nightstand</t>
  </si>
  <si>
    <t xml:space="preserve">W75764015</t>
  </si>
  <si>
    <t xml:space="preserve">32"Modern Round Dining Table with Round MDF Table Top,Metal Base Dining Table, End Table Leisure Coffee Table,White</t>
  </si>
  <si>
    <t xml:space="preserve">W75764013</t>
  </si>
  <si>
    <t xml:space="preserve">32"Modern Round Dining Table with Printed White Marble Table Top,Metal Base Dining Table, End Table Leisure Coffee Table</t>
  </si>
  <si>
    <t xml:space="preserve">W75763528</t>
  </si>
  <si>
    <t xml:space="preserve">18"H Nightstand with Storage Drawer &amp; Oak Legs Bedside Table, Sofa Side Coffee Table for Bedroom, Living Room, White</t>
  </si>
  <si>
    <t xml:space="preserve">W75763043</t>
  </si>
  <si>
    <t xml:space="preserve">Kitchen Island Cart with 2 Door Cabinet and Three Drawers,43.31 Inch Width with Spice Rack,Towel Rack (White)</t>
  </si>
  <si>
    <t xml:space="preserve">W75763041</t>
  </si>
  <si>
    <t xml:space="preserve">6 drawers Rattan dresser Rattan Drawer, Bedroom,Living Room (Black)</t>
  </si>
  <si>
    <t xml:space="preserve">W75763040</t>
  </si>
  <si>
    <t xml:space="preserve">6 drawers Rattan dresser Rattan Drawer, Bedroom,Living Room</t>
  </si>
  <si>
    <t xml:space="preserve">W75763011</t>
  </si>
  <si>
    <t xml:space="preserve">Kitchen Island Cart with Two Storage Cabinets and Two Locking Wheels,43.31 Inch Width,4 Door Cabinet and Two Drawers,Spice Rack, Towel Rack(Black)</t>
  </si>
  <si>
    <t xml:space="preserve">W75753898</t>
  </si>
  <si>
    <t xml:space="preserve">42.12"Modern Round Dining Table with Printed White Marble Table Top,Metal Base  Dining Table, End Table Leisure Coffee Table</t>
  </si>
  <si>
    <t xml:space="preserve">W75753897</t>
  </si>
  <si>
    <t xml:space="preserve">42.12"Modern Round Dining Table with Round MDF Table Top,Metal Base  Dining Table, End Table Leisure Coffee Table</t>
  </si>
  <si>
    <t xml:space="preserve">W75732164</t>
  </si>
  <si>
    <t xml:space="preserve">Kitchen Island Cart with Two Storage Cabinets and Two Locking Wheels,43.31 Inch Width,4 Door Cabinet and Two Drawers,Spice Rack, Towel Rack(White)</t>
  </si>
  <si>
    <t xml:space="preserve">W757P190337</t>
  </si>
  <si>
    <t xml:space="preserve">Modern Curved Sideboard 47.2-Inch Decorative Storage Cabinet Wooden Console Table Coffee Bar Cabinet with 4 Doors and Adjustable Interior Shelves for Living Room, Kitchen, Bedroom, Hallway (Blue)</t>
  </si>
  <si>
    <t xml:space="preserve">W757P180793</t>
  </si>
  <si>
    <t xml:space="preserve">22.25'' Floor Coner Cabinet,Three Tiers with Tempered Glass Doors and Storage Shelves for Bathroom, Living Room and Bedroom (White)</t>
  </si>
  <si>
    <t xml:space="preserve">W757P174987</t>
  </si>
  <si>
    <t xml:space="preserve">62.20"Elegant and Functional 4-Door Rattan Decorative Storage Cabinet,for Bedroom,Living Room,Office,Easy Assembly,Black(Same SKU:W757P190068)</t>
  </si>
  <si>
    <t xml:space="preserve">W757P173275</t>
  </si>
  <si>
    <t xml:space="preserve">55.12 "Spacious Cat House with Tempered Glass, for Living Room, Hallway, Study and Other Spaces (White)</t>
  </si>
  <si>
    <t xml:space="preserve">W757P170144</t>
  </si>
  <si>
    <t xml:space="preserve">24.8"Glass Door Vintage Double Door Wall Cabinet with Three Tiers of Storage with Towel Rack, for Bathroom, Kitchen,Dining Room,Brown</t>
  </si>
  <si>
    <t xml:space="preserve">W757P164922</t>
  </si>
  <si>
    <t xml:space="preserve">23.62'' Hexagonal Coffee Table Side Table Nightstand Antique Wood</t>
  </si>
  <si>
    <t xml:space="preserve">W757P164921</t>
  </si>
  <si>
    <t xml:space="preserve">47.24'' Hexagonal Coffee Table Side Table Nightstand Antique Wood 2PCS</t>
  </si>
  <si>
    <t xml:space="preserve">W757P164920</t>
  </si>
  <si>
    <t xml:space="preserve">23.62'' Hexagonal Coffee Table Side Table Nightstand Burmese Sumac</t>
  </si>
  <si>
    <t xml:space="preserve">W757P164918</t>
  </si>
  <si>
    <t xml:space="preserve">47.24'' Hexagonal Coffee Table Side Table Nightstand Burmese Sumac 2PCS</t>
  </si>
  <si>
    <t xml:space="preserve">W757P164916</t>
  </si>
  <si>
    <t xml:space="preserve">25.98'' Shaped Modern Pet Furniture Cat Carrier Side Table MDF Multi-Purpose Furniture Antique Wood Color</t>
  </si>
  <si>
    <t xml:space="preserve">W757P164914</t>
  </si>
  <si>
    <t xml:space="preserve">25.98'' Modern Pet Furniture Cat Carrier, Sofa Side Table, Planter MDF Multifunctional Furniture, Burmese Sumac</t>
  </si>
  <si>
    <t xml:space="preserve">W757P151917</t>
  </si>
  <si>
    <t xml:space="preserve">Stylish and Functional 4-Door Intaglio Storage Cabinet with Pine Legs, Solid Wood Pulls and MDF, for Living Room Bedroom,and Kitchen,White</t>
  </si>
  <si>
    <t xml:space="preserve">W757P148146</t>
  </si>
  <si>
    <t xml:space="preserve">Hall Tree with Shoe Bench, Coat Rack ,Shoe Storage ,Storage Shelves and Pegboard, for Hallways, Halls and Bedrooms, White</t>
  </si>
  <si>
    <t xml:space="preserve">W757P148140</t>
  </si>
  <si>
    <t xml:space="preserve">Dressing Table with Flip Top LED Illuminated Mirror, Vanity Table with Internal Storage Area, Makeup Vanity Dressing Table with Removable Upholstered Stool, Practical and Space-saving, Bedroom, Black</t>
  </si>
  <si>
    <t xml:space="preserve">W757P146464</t>
  </si>
  <si>
    <t xml:space="preserve">Modern Design Kitchen Dining Table, Pub Table, Long Dining Table Set with 3 Stools, Convenient Hanging Stool Design, Grey+Black(Same SKU:W757P314434)</t>
  </si>
  <si>
    <t xml:space="preserve">W757P146463</t>
  </si>
  <si>
    <t xml:space="preserve">Modern Design Kitchen Dining Table, Pub Table, Long Dining Table Set with 3 Stools, Convenient Hanging Stool Design, Natural+Black(Same SKU:W757P314433)</t>
  </si>
  <si>
    <t xml:space="preserve">W757S00019</t>
  </si>
  <si>
    <t xml:space="preserve">Modern Rectangle Dining Table, Stretchable, White Table Top+MDF X-Shape Table Leg with Metal Base</t>
  </si>
  <si>
    <t xml:space="preserve">W757P144374</t>
  </si>
  <si>
    <t xml:space="preserve">Stylish and Functional 2-Door 3-Drawer Cabinet with Carved Effect, for Bedroom,Living Room,Office,Easy Assembly, Navy Blue</t>
  </si>
  <si>
    <t xml:space="preserve">W757P144007</t>
  </si>
  <si>
    <t xml:space="preserve">59.84" 4 Doors Vintage Sideboard ,Freestanding Sideboard Storage Cabinet Entryway Floor Cabinet for Living Room Office Bedroom,Natural</t>
  </si>
  <si>
    <t xml:space="preserve">W757143037</t>
  </si>
  <si>
    <t xml:space="preserve">23.62"Glass Doors Modern Two-door Wall Cabinet with Featuring Two-tier Enclosed Storage, an Open Shelf, and Towel Rack, for Entryway Living Room Bathroom Dining Room,Green</t>
  </si>
  <si>
    <t xml:space="preserve">31.5'' Modern Round Dining Table with Crossed Legs,White Occasional Table, Two Piece Detachable Table Top, Matte Finish Iron Legs</t>
  </si>
  <si>
    <t xml:space="preserve">31.5'' Modern Cross Leg Round Dining Table, White Marble Top Occasional Table, Two Piece Removable Top, Matte Finish Iron Legs</t>
  </si>
  <si>
    <t xml:space="preserve">42.13'' Modern Cross Leg Round Dining Table, White Top Occasional Table, Two Piece Removable Top, Matte Finish Iron Legs</t>
  </si>
  <si>
    <t xml:space="preserve">42.13'' Modern Cross Leg Round Dining Table, Black Top Occasional Table, Two Piece Removable Top, Matte Finish Iron Legs</t>
  </si>
  <si>
    <t xml:space="preserve">42.13'' Modern Cross Leg Round Dining Table, White Marble Top Occasional Table, Two Piece Removable Top, Matte Finish Iron Legs</t>
  </si>
  <si>
    <t xml:space="preserve">47.24'' Modern Cross Leg Round Dining Table, Black Top Occasional Table, Two Piece Removable Top, Matte Finish Iron Legs</t>
  </si>
  <si>
    <t xml:space="preserve">47.24'' Modern Cross Leg Round Dining Table, White Marble Top Occasional Table, Two Piece Removable Top, Matte Finish Iron Legs</t>
  </si>
  <si>
    <t xml:space="preserve">W757140934</t>
  </si>
  <si>
    <t xml:space="preserve">42.13"Modern Round Dining Table,Four Patchwork Tabletops with Black Solid Wood Veneer Table Top,Metal Base Dining Table, End Table Leisure Coffee Table</t>
  </si>
  <si>
    <t xml:space="preserve">W757140932</t>
  </si>
  <si>
    <t xml:space="preserve">42.13"Modern Round Dining Table,Four Patchwork Tabletops with Brown Oak  Color Solid Wood Veneer Table Top,Metal Base Dining Table, End Table Leisure Coffee Table</t>
  </si>
  <si>
    <t xml:space="preserve">W757140898</t>
  </si>
  <si>
    <t xml:space="preserve">Modern Fashion PU Leather Feature Armchair with Metal Frame Extra-Thick Padded Backrest and Seat Cushion, for Living Room,Bedroom, Office, Studio, Black</t>
  </si>
  <si>
    <t xml:space="preserve">W757139518</t>
  </si>
  <si>
    <t xml:space="preserve">31.5 "Vintage Patchwork Lace Shape Coffee Table with Natural Pine Grain Table Top and Dimpled Metal Cross Legs, Cedar Coffee Table Set (Set of 2)</t>
  </si>
  <si>
    <t xml:space="preserve">W757139002</t>
  </si>
  <si>
    <t xml:space="preserve">Multi-Functional Kitchen Island Cart with 2 Door Cabinet and Two Drawers,Spice Rack, Towel Holder, Wine Rack, and Foldable Rubberwood Table Top (Black)</t>
  </si>
  <si>
    <t xml:space="preserve">W757138623</t>
  </si>
  <si>
    <t xml:space="preserve">Nightstand with Storage Cabinet &amp; Solid Wood Tabletop, Bedside Table, Sofa Side Coffee Table for Bedroom, Living Room, Green(Set of Two Pieces)</t>
  </si>
  <si>
    <t xml:space="preserve">W757138622</t>
  </si>
  <si>
    <t xml:space="preserve">Nightstand with Storage Cabinet &amp; Solid Wood Tabletop, Bedside Table, Sofa Side Coffee Table for Bedroom, Living Room, Green</t>
  </si>
  <si>
    <t xml:space="preserve">W757138620</t>
  </si>
  <si>
    <t xml:space="preserve">Nightstand with Storage Cabinet &amp; Solid Wood Tabletop, Bedside Table, Sofa Side Coffee Table for Bedroom, Living Room, Dark Blue</t>
  </si>
  <si>
    <t xml:space="preserve">W757137660</t>
  </si>
  <si>
    <t xml:space="preserve">4 Drawers Rattan Cabinet,for Bedroom,Living Room,Dining Room,Hallways,Easy Assembly, Black</t>
  </si>
  <si>
    <t xml:space="preserve">W757136708</t>
  </si>
  <si>
    <t xml:space="preserve">Modern Thread Design Round Coffee Table , MDF Table Top with Cross Legs Metal Base(Set of 2 pcs )</t>
  </si>
  <si>
    <t xml:space="preserve">W757134232</t>
  </si>
  <si>
    <t xml:space="preserve">Portable Wardrobe Clothes Rack, Freestanding Clothing Rack with Bottom Mesh Storage Rack, Multi-functional Bedroom Clothing Rack with Premium Oxford Cloth Storage Bag,White</t>
  </si>
  <si>
    <t xml:space="preserve">W757134231</t>
  </si>
  <si>
    <t xml:space="preserve">Portable Wardrobe Clothes Rack, Freestanding Clothing Rack with Bottom Mesh Storage Rack, Multi-functional Bedroom Clothing Rack with Premium Oxford Cloth Storage Bag,Black+Brown</t>
  </si>
  <si>
    <t xml:space="preserve">W757130161</t>
  </si>
  <si>
    <t xml:space="preserve">37.40"Glass Two-Door Hexagonal Corner Cabinet, for Corner of Living Room, Hallway, Study and Other Spaces, White</t>
  </si>
  <si>
    <t xml:space="preserve">W757130159</t>
  </si>
  <si>
    <t xml:space="preserve">22.25 " Floor Coner Cabinet with Tempered Glass Door &amp; Storage Shelves for Bathroom, Living Room, Bedroom (White)</t>
  </si>
  <si>
    <t xml:space="preserve">W757127567</t>
  </si>
  <si>
    <t xml:space="preserve">Modern Design Kitchen Dining Table, Pub Table with X-Shaped Table Legs, Long Dining Table Set with 3 Stools, Easy Assemble, Natural</t>
  </si>
  <si>
    <t xml:space="preserve">W757127566</t>
  </si>
  <si>
    <t xml:space="preserve">Modern Design Kitchen Dining Table, Pub Table with X-Shaped Table Legs, Long Dining Table Set with 3 Stools, Easy Assemble, Gray</t>
  </si>
  <si>
    <t xml:space="preserve">43.31"6-Drawers Rattan Storage Cabinet Rattan Drawer with LED Lights and Power Outlet,for Bedroom,Living Room,Black</t>
  </si>
  <si>
    <t xml:space="preserve">W757127393</t>
  </si>
  <si>
    <t xml:space="preserve">31.50"3-Drawers Rattan Storage Cabinet Rattan Drawer,for Bedroom,Living Room,Dining Room,Hallways,Black</t>
  </si>
  <si>
    <t xml:space="preserve">W757126828</t>
  </si>
  <si>
    <t xml:space="preserve">32.28"Three-dimensional Embossed Pattern Square Retro Coffee Table with 2 Drawers and MDF Base</t>
  </si>
  <si>
    <t xml:space="preserve">W757126159</t>
  </si>
  <si>
    <t xml:space="preserve">31.50"Modern Octagonal Coffee Table with Printed Black Marble Table Top,Metal Base, for Dining Room, Kitchen, Living Room</t>
  </si>
  <si>
    <t xml:space="preserve">W757126158</t>
  </si>
  <si>
    <t xml:space="preserve">31.50"Modern Octagonal Coffee Table with Printed White Marble Table Top,Metal Base, for Dining Room, Kitchen, Living Room</t>
  </si>
  <si>
    <t xml:space="preserve">W757126156</t>
  </si>
  <si>
    <t xml:space="preserve">31.50"Modern Octagonal Coffee Table with MDF Table Top,Metal Base, for Dining Room, Kitchen, Living Room,White</t>
  </si>
  <si>
    <t xml:space="preserve">W757123560</t>
  </si>
  <si>
    <t xml:space="preserve">31.29"Modern Retro Splicing Round Coffee Table, Fir Wood Table Top with Black Cross Legs Base(Same SKU:W75770652)</t>
  </si>
  <si>
    <t xml:space="preserve">W757123559</t>
  </si>
  <si>
    <t xml:space="preserve">31.29"Modern Retro Splicing Round Coffee Table,Fir Wood Table Top with Gold Cross Legs Base(Same SKU:W757102843)</t>
  </si>
  <si>
    <t xml:space="preserve">W757119332</t>
  </si>
  <si>
    <t xml:space="preserve">23.62"Glass Doors Modern Two-door Wall Cabinet with Featuring Two-tier Enclosed Storage, an Open Shelf, and Towel Rack, for Entryway Living Room Bathroom Dining Room</t>
  </si>
  <si>
    <t xml:space="preserve">W757119330</t>
  </si>
  <si>
    <t xml:space="preserve">27.56"Glass Doors Modern Two-door Wall Cabinet with Featuring Three-tier Storage for Entryway Living Room Bathroom Dining Room,Wall Cabinet with Characteristic Woven Pattern,White</t>
  </si>
  <si>
    <t xml:space="preserve">W757119328</t>
  </si>
  <si>
    <t xml:space="preserve">27.56"Glass Doors Modern Two-door Wall Cabinet with Featuring Three-tier Storage for Entryway Living Room Bathroom Dining Room,White</t>
  </si>
  <si>
    <t xml:space="preserve">W757119325</t>
  </si>
  <si>
    <t xml:space="preserve">27.56"Glass Doors Modern Two-door Wall Cabinet with Featuring Three-tier Storage for Entryway Living Room Bathroom Dining Room,Mint Green</t>
  </si>
  <si>
    <t xml:space="preserve">W757113529</t>
  </si>
  <si>
    <t xml:space="preserve">Modern Design Kitchen Dining Table, Pub Table, Long Dining Table Set with 3 Stools, Easy Assembly, Brown Gray (Same SKU:W75753849)</t>
  </si>
  <si>
    <t xml:space="preserve">W757113525</t>
  </si>
  <si>
    <t xml:space="preserve">Long Dining Table Set with 3 Stools, Easy Assembly, Natural (Same SKU:W75753848)</t>
  </si>
  <si>
    <t xml:space="preserve">W757113277</t>
  </si>
  <si>
    <t xml:space="preserve">Vintage Style 3-Drawer 2-Door Storage Cabinet with 12-Grid Wine Rack, for Living Room, Kitchen, Dining Room</t>
  </si>
  <si>
    <t xml:space="preserve">W757113198</t>
  </si>
  <si>
    <t xml:space="preserve">47.24 "Sliding Barn Door Storage Cabinet, TV Cabinet with 2 Drawers, for Living room Bedroom(Wood Color)</t>
  </si>
  <si>
    <t xml:space="preserve">W75770645</t>
  </si>
  <si>
    <t xml:space="preserve">33"Modern Thread Design Round Coffee Table ,  MDF  Table Top with Cross Legs Metal Base</t>
  </si>
  <si>
    <t xml:space="preserve">N735P185130N</t>
  </si>
  <si>
    <t xml:space="preserve">Round to Square Block Modular Coffee Table Light Natural Rattan with Storage 4 Piece</t>
  </si>
  <si>
    <t xml:space="preserve">N735P185131D</t>
  </si>
  <si>
    <t xml:space="preserve">2-Tiered Round Walnut Wood Coffee Table with Storage Rattan Base in 31.3''</t>
  </si>
  <si>
    <t xml:space="preserve">N735P185131N</t>
  </si>
  <si>
    <t xml:space="preserve">2-Tiered Round Natural Wood Coffee Table with Storage Rattan Base in 31.3''</t>
  </si>
  <si>
    <t xml:space="preserve">N735P185132N</t>
  </si>
  <si>
    <t xml:space="preserve">Modern Round Wood Rotating Tray Coffee Table with Storage &amp; Metal Legs in Natural</t>
  </si>
  <si>
    <t xml:space="preserve">N735P185132B</t>
  </si>
  <si>
    <t xml:space="preserve">Modern Round Wood Rotating Tray Coffee Table with Storage &amp; Metal Legs in Black</t>
  </si>
  <si>
    <t xml:space="preserve">N735P180224K</t>
  </si>
  <si>
    <t xml:space="preserve">Modern Large Round Ottoman Coffee Table 2-Tier Oversized Button Tufted Ottoman with Wood Shelf Storage Upholstered Coffee Table for Living Room Footrest Ottoman with wheel, waterproof Linen</t>
  </si>
  <si>
    <t xml:space="preserve">N735P180224B</t>
  </si>
  <si>
    <t xml:space="preserve">N735P176285D</t>
  </si>
  <si>
    <t xml:space="preserve">Modern 2 Piece Nesting Rattan Wood+ MDF Coffee Table Set in Natural</t>
  </si>
  <si>
    <t xml:space="preserve">N735P177478B</t>
  </si>
  <si>
    <t xml:space="preserve">Modern Black Mirror Coffee Table, Asymmetrical Metal, Circular Metal Drum Base, Gold Finish &amp; Lower Shelf</t>
  </si>
  <si>
    <t xml:space="preserve">N735P177472B</t>
  </si>
  <si>
    <t xml:space="preserve">Modern coffee table with two display shelves, Black Faux marble surfaces, Tripod-inspired base,Rounded tabletop edges</t>
  </si>
  <si>
    <t xml:space="preserve">N735P167909</t>
  </si>
  <si>
    <t xml:space="preserve">Modern White Coffee Table with 2 Glass Door Storage, 4 Drawers, Gold Metal Legs, and Multi-Color Lighting in 47.2''</t>
  </si>
  <si>
    <t xml:space="preserve">N735P167910</t>
  </si>
  <si>
    <t xml:space="preserve">Modern Navy Blue Coffee Table with 2 Glass Door Storage, 4 Drawers, Gold Metal Legs, and Multi-Color Lighting in 47.2''</t>
  </si>
  <si>
    <t xml:space="preserve">CH325939AAB</t>
  </si>
  <si>
    <t xml:space="preserve">Modern Round Nesting Coffee Table Fluted with Drawer in Black &amp; Gold in 31.5''</t>
  </si>
  <si>
    <t xml:space="preserve">CH325939AAK</t>
  </si>
  <si>
    <t xml:space="preserve">Modern Round Nesting Coffee Table Fluted with Drawer in White &amp; Gold in 31.5''</t>
  </si>
  <si>
    <t xml:space="preserve">WF325924AAK</t>
  </si>
  <si>
    <t xml:space="preserve">Modern 2 Pieces White Round Nesting  Coffee Table with Drawers in 27.6''</t>
  </si>
  <si>
    <t xml:space="preserve">WF325908AAK</t>
  </si>
  <si>
    <t xml:space="preserve">Modern Round Nesting Coffee Table Set 2-Piece Black &amp; White Sintered Stone Top Gold Base in 23.6''&amp;17.7''</t>
  </si>
  <si>
    <t xml:space="preserve">WF325925AAB</t>
  </si>
  <si>
    <t xml:space="preserve">Modern 2 Pieces Black  Square Nesting  Coffee Table with Drawers &amp; Electroplated gold legs in 27.6''</t>
  </si>
  <si>
    <t xml:space="preserve">WF325925AAK</t>
  </si>
  <si>
    <t xml:space="preserve">Modern 2 Pieces White  Square Nesting  Coffee Table with Drawers &amp; Electroplated gold legs in 27.6''</t>
  </si>
  <si>
    <t xml:space="preserve">WF322094AAD</t>
  </si>
  <si>
    <t xml:space="preserve">Square Veneer Coffee Table Sliding Top with Storage in Walnut 39.4''</t>
  </si>
  <si>
    <t xml:space="preserve">WF322094AAK</t>
  </si>
  <si>
    <t xml:space="preserve">Square Marble Veneer Coffee Table Sliding Top with Storage in White 39.4''</t>
  </si>
  <si>
    <t xml:space="preserve">WF320651AAK</t>
  </si>
  <si>
    <t xml:space="preserve">Modern Round Nesting Coffee Table Set 2-Piece White &amp; Marbling Top Gold Base</t>
  </si>
  <si>
    <t xml:space="preserve">WF320654AAK</t>
  </si>
  <si>
    <t xml:space="preserve">WF307471AAK</t>
  </si>
  <si>
    <t xml:space="preserve">Modern Lift Top Coffee Table Multi Functional Table with Drawers in  White</t>
  </si>
  <si>
    <t xml:space="preserve">WF321716AAK</t>
  </si>
  <si>
    <t xml:space="preserve">Modern Oval Coffee Table with 2 large Drawers Storage Accent Table</t>
  </si>
  <si>
    <t xml:space="preserve">WF311606AAB</t>
  </si>
  <si>
    <t xml:space="preserve">Modern Round Coffee Table with 2 large Drawers Storage Accent Table(31.5'')</t>
  </si>
  <si>
    <t xml:space="preserve">WF311606AAK</t>
  </si>
  <si>
    <t xml:space="preserve">WF307201AAK</t>
  </si>
  <si>
    <t xml:space="preserve">Modern Round  Nesting Coffee Table with Drawers in White</t>
  </si>
  <si>
    <t xml:space="preserve">Modern Extendable Sliding Top Coffee Table with Storage in White&amp;Black</t>
  </si>
  <si>
    <t xml:space="preserve">WF307466AAG</t>
  </si>
  <si>
    <t xml:space="preserve">Modern Gray Multi-functional Rectangle Lift-top Coffee Table Extendable with Storage</t>
  </si>
  <si>
    <t xml:space="preserve">CH307467AAK</t>
  </si>
  <si>
    <t xml:space="preserve">Modern White Lift Top Glass Coffee Table with Drawers &amp; Storage Multifunction Table</t>
  </si>
  <si>
    <t xml:space="preserve">WF307471AAG</t>
  </si>
  <si>
    <t xml:space="preserve">Modern Lift Top Coffee Table Multi Functional Table with Drawers in Gray &amp; White</t>
  </si>
  <si>
    <t xml:space="preserve">CH307469AAG</t>
  </si>
  <si>
    <t xml:space="preserve">5 Pieces Lift Top Coffee Table Set with Storage Convertible Dining Table with Ottomans</t>
  </si>
  <si>
    <t xml:space="preserve">CH307463AAK</t>
  </si>
  <si>
    <t xml:space="preserve">Modern Walnut &amp; White Lift Top Coffee Table Multifunctional Table with Drawers &amp; Shelves</t>
  </si>
  <si>
    <t xml:space="preserve">CH307463AAG</t>
  </si>
  <si>
    <t xml:space="preserve">Modern Lift Top Coffee Table Multi Functional Table with 3 Drawers in Walnut &amp; Black</t>
  </si>
  <si>
    <t xml:space="preserve">CH307475AAB</t>
  </si>
  <si>
    <t xml:space="preserve">Modern Round Lift-top Nesting Coffee Tables with 2 Drawers White &amp; Black</t>
  </si>
  <si>
    <t xml:space="preserve">CH307475AAK</t>
  </si>
  <si>
    <t xml:space="preserve">Modern Round Lift-top Nesting Coffee Tables with 2 Drawers White &amp; Natural</t>
  </si>
  <si>
    <t xml:space="preserve">Modern Extendable Sliding Top Coffee Table with Storage in White&amp;Walnut</t>
  </si>
  <si>
    <t xml:space="preserve">CH307202AAB</t>
  </si>
  <si>
    <t xml:space="preserve">Modern Round Lift-Top Coffee Table with Storage &amp; 3 Ottoman White &amp; Black</t>
  </si>
  <si>
    <t xml:space="preserve">CH306808AAB</t>
  </si>
  <si>
    <t xml:space="preserve">Modern Black Square Storage Coffee Table With 4 Drawers</t>
  </si>
  <si>
    <t xml:space="preserve">CH306808AAK</t>
  </si>
  <si>
    <t xml:space="preserve">Modern White Square Storage Coffee Table with 4 Drawers</t>
  </si>
  <si>
    <t xml:space="preserve">ACME Xander Twin Bed in Gunmetal Go Kart 37640T</t>
  </si>
  <si>
    <t xml:space="preserve">SG001131AAD</t>
  </si>
  <si>
    <t xml:space="preserve">3 Pieces Recliner Sofa Sets Home Theater Seating Manual Recliner Chair with Center Console and LED Light Strip for Living Room, Brown</t>
  </si>
  <si>
    <t xml:space="preserve">WF310728AAB</t>
  </si>
  <si>
    <t xml:space="preserve">Home Theater Seating Manual Recliner Chair with LED Light Strip for Living Room,Bedroom, Black</t>
  </si>
  <si>
    <t xml:space="preserve">SG001490AAE</t>
  </si>
  <si>
    <t xml:space="preserve">96.45"Sectional sofa Modular Sofa Couch with Three USB Ports, a Removable Storage Ottoman and Five Back Pillows for Living Room, Grey</t>
  </si>
  <si>
    <t xml:space="preserve">SG001490AAA</t>
  </si>
  <si>
    <t xml:space="preserve">96.45"Sectional sofa Modular Sofa Couch with Three USB Ports, a Removable Storage Ottoman and Five Back Pillows for Living Room, Beige</t>
  </si>
  <si>
    <t xml:space="preserve">SG001470AAB</t>
  </si>
  <si>
    <t xml:space="preserve">Home Theater Recliner Set Manual Recliner Chair with a LED Light Strip Two Built-in Cup Holders for Living Room,Bedroom, Black ,</t>
  </si>
  <si>
    <t xml:space="preserve">SG001470AAE</t>
  </si>
  <si>
    <t xml:space="preserve">Home Theater Recliner Set Manual Recliner Chair with a LED Light Strip Two Built-in Cup Holders for Living Room,Bedroom, Grey</t>
  </si>
  <si>
    <t xml:space="preserve">WF323621AAE</t>
  </si>
  <si>
    <t xml:space="preserve">360° Swivel and Rocking Home Theater Recliner Manual Recliner Chair with a LED Light Strip for Living Room,Bedroom, Grey</t>
  </si>
  <si>
    <t xml:space="preserve">WF323621AAB</t>
  </si>
  <si>
    <t xml:space="preserve">360° Swivel and Rocking Home Theater Recliner Manual Recliner Chair with a LED Light Strip for Living Room,Bedroom, Black</t>
  </si>
  <si>
    <t xml:space="preserve">SG001460AAE</t>
  </si>
  <si>
    <t xml:space="preserve">Home Theater Recliner Set Manual Recliner Chair with Wide Armrest, Two Built-in Cup Holders for Living Room,Bedroom, Grey</t>
  </si>
  <si>
    <t xml:space="preserve">WF323618AAE</t>
  </si>
  <si>
    <t xml:space="preserve">360°Swivel and Rocking Home Theater Recliner Manual Recliner Chair with Wide Armrest for Living Room,Bedroom, Grey</t>
  </si>
  <si>
    <t xml:space="preserve">SG001460AAB</t>
  </si>
  <si>
    <t xml:space="preserve">Home Theater Recliner Set Manual Recliner Chair with Wide Armrest, Two Built-in Cup Holders for Living Room,Bedroom, Black(Old SKU:SG000760AAB)</t>
  </si>
  <si>
    <t xml:space="preserve">WF323619AAB</t>
  </si>
  <si>
    <t xml:space="preserve">2 Seater Home Theater Recliner Manual Recliner Chair with a Storage Box and Two Cup Holders for Living Room,Bedroom, Black(Old Sku:PP302954AAB)</t>
  </si>
  <si>
    <t xml:space="preserve">WF323618AAB</t>
  </si>
  <si>
    <t xml:space="preserve">360°Swivel and Rocking Home Theater Recliner Manual Recliner Chair with Wide Armrest for Living Room,Bedroom, Black(Old Sku:PP302953AAB)</t>
  </si>
  <si>
    <t xml:space="preserve">SG001370AAY</t>
  </si>
  <si>
    <t xml:space="preserve">91.73" L-shaped Sofa Sectional Sofa Couch with 2 Stools and 2 Lumbar Pillows for Living Room, Yellow</t>
  </si>
  <si>
    <t xml:space="preserve">SG001130AAJ</t>
  </si>
  <si>
    <t xml:space="preserve">3 Pieces Recliner Sofa Sets Home Theater Seating Manual Recliner Chair with Center Console and LED Light Strip for Living Room, Wine Red</t>
  </si>
  <si>
    <t xml:space="preserve">WF310725AAJ</t>
  </si>
  <si>
    <t xml:space="preserve">Home Theater Seating Manual Recliner Chair with LED Light Strip for Living Room,Bedroom, Wine Red</t>
  </si>
  <si>
    <t xml:space="preserve">SG001052AAF</t>
  </si>
  <si>
    <t xml:space="preserve">55.5" Modern Sofa Dutch Plush Upholstered Sofa with Metal Legs, Button Tufted Back Green</t>
  </si>
  <si>
    <t xml:space="preserve">SG001053AAC</t>
  </si>
  <si>
    <t xml:space="preserve">78" Modern Sofa Dutch Plush Upholstered Sofa with Metal Legs, Button Tufted Back Blue</t>
  </si>
  <si>
    <t xml:space="preserve">SG001051AAC</t>
  </si>
  <si>
    <t xml:space="preserve">33.5" Modern Sofa Dutch Plush Upholstered Sofa with Metal Legs, Button Tufted Back blue</t>
  </si>
  <si>
    <t xml:space="preserve">SG001043AAF</t>
  </si>
  <si>
    <t xml:space="preserve">82.5" Modern Sofa Dutch Fluff Upholstered sofa with solid wood legs, buttoned tufted backrest,green</t>
  </si>
  <si>
    <t xml:space="preserve">SG001042AAF</t>
  </si>
  <si>
    <t xml:space="preserve">51" Modern Sofa Dutch Fluff Upholstered sofa with solid wood legs, buttoned tufted backrest,green</t>
  </si>
  <si>
    <t xml:space="preserve">SG001043AAC</t>
  </si>
  <si>
    <t xml:space="preserve">82.5" Modern Sofa Dutch Fluff Upholstered sofa with solid wood legs, buttoned tufted backrest,blue</t>
  </si>
  <si>
    <t xml:space="preserve">SG001042AAC</t>
  </si>
  <si>
    <t xml:space="preserve">51" Modern Sofa Dutch Fluff Upholstered sofa with solid wood legs, buttoned tufted backrest,blue</t>
  </si>
  <si>
    <t xml:space="preserve">SG001041AAC</t>
  </si>
  <si>
    <t xml:space="preserve">39" Modern Sofa Dutch Fluff Upholstered sofa with solid wood legs, buttoned tufted backrest,blue</t>
  </si>
  <si>
    <t xml:space="preserve">SG001043AAE</t>
  </si>
  <si>
    <t xml:space="preserve">82.5" Modern Sofa Dutch Fluff Upholstered sofa with solid wood legs, buttoned tufted backrest,gray</t>
  </si>
  <si>
    <t xml:space="preserve">SG001022AAE</t>
  </si>
  <si>
    <t xml:space="preserve">63" Modern Sofa Dutch Fluff Upholstered sofa with solid wood legs, buttoned tufted backrest,gray</t>
  </si>
  <si>
    <t xml:space="preserve">SG001510AAE</t>
  </si>
  <si>
    <t xml:space="preserve">114" L-shaped Sofa Sectional Sofa with Two USB Ports and Two Power Sockets, a Storage Drawer and a Reversible Chaise Lounge for Living Room, Grey</t>
  </si>
  <si>
    <t xml:space="preserve">SG001510AAA</t>
  </si>
  <si>
    <t xml:space="preserve">114" L-shaped Sofa Sectional Sofa with Two USB Ports and Two Power Sockets, a Storage Drawer and a Reversible Chaise Lounge for Living Room, Beige</t>
  </si>
  <si>
    <t xml:space="preserve">SG001500AAE</t>
  </si>
  <si>
    <t xml:space="preserve">128" Sectional Sofa Cloud Sofa Chenille Upholstered Sofa  Couch with Movable Ottoman, Comfortable Seat Cushions, Charging Ports and Three Back Pillows for Living Room, Grey</t>
  </si>
  <si>
    <t xml:space="preserve">SG001500AAA</t>
  </si>
  <si>
    <t xml:space="preserve">128" Sectional Sofa Cloud Sofa Chenille Upholstered Sofa  Couch with Movable Ottoman, Comfortable Seat Cushions, Charging Ports and Three Back Pillows for Living Room, Beige</t>
  </si>
  <si>
    <t xml:space="preserve">WF323623AAE</t>
  </si>
  <si>
    <t xml:space="preserve">3 Seater Home Theater Recliner Manual Recliner Chair with a LED Light Strip Two Built-in Cup Holders for Living Room,Bedroom, Grey</t>
  </si>
  <si>
    <t xml:space="preserve">WF323623AAB</t>
  </si>
  <si>
    <t xml:space="preserve">3 Seater Home Theater Recliner Manual Recliner Chair with a LED Light Strip Two Built-in Cup Holders for Living Room,Bedroom, Black</t>
  </si>
  <si>
    <t xml:space="preserve">WF323622AAB</t>
  </si>
  <si>
    <t xml:space="preserve">2 Seater Home Theater Recliner Manual Recliner Chair with a LED Light Strip Two Cup Holders and a Storage Box for Living Room,Bedroom, Black</t>
  </si>
  <si>
    <t xml:space="preserve">WF323622AAE</t>
  </si>
  <si>
    <t xml:space="preserve">2 Seater Home Theater Recliner Manual Recliner Chair with a LED Light Strip Two Cup Holders and a Storage Box for Living Room,Bedroom, Grey</t>
  </si>
  <si>
    <t xml:space="preserve">WF323620AAE</t>
  </si>
  <si>
    <t xml:space="preserve">3 Seater Home Theater Recliner Manual Recliner Chair with Two Built-in Cup Holders for Living Room,Bedroom, Grey</t>
  </si>
  <si>
    <t xml:space="preserve">WF323619AAE</t>
  </si>
  <si>
    <t xml:space="preserve">2 Seater Home Theater Recliner Manual Recliner Chair with a Storage Box and Two Cup Holders for Living Room,Bedroom, Grey</t>
  </si>
  <si>
    <t xml:space="preserve">WF322620AAR</t>
  </si>
  <si>
    <t xml:space="preserve">55.9" Convertible Sofa Bed Loveseat Sofa with Three USB Ports, Two Side Pockets, Two Cup Holders and 360°Swivel Phone Holder for Living Room,  Light Grey</t>
  </si>
  <si>
    <t xml:space="preserve">SG001430AAA</t>
  </si>
  <si>
    <t xml:space="preserve">124.8"L-shaped Sofa Convertible Sofa Bed Pull Out Sofa Sleeper with Two Back Pillows, Two USB Ports and Two Power Sockets for Living Room, Beige(Old SKU:SG000890AAA)</t>
  </si>
  <si>
    <t xml:space="preserve">SG001420AAB</t>
  </si>
  <si>
    <t xml:space="preserve">PU Leather Power Recliner Home Theater Recliner with Power Adjustable Headrest, Wireless Charging Device, USB Port, Storage Arms, Cup Holder and Swivel Tray Table for Living Room, Black</t>
  </si>
  <si>
    <t xml:space="preserve">SG001400AAE</t>
  </si>
  <si>
    <t xml:space="preserve">87.7" Sectional Sofa Cozy Teddy Fleece Fabric Sectional Sofa Couch with Two USB Ports a Movable Storage Ottoman and Two Lumbar Pillows for Living Room, Gray</t>
  </si>
  <si>
    <t xml:space="preserve">SG001400AAA</t>
  </si>
  <si>
    <t xml:space="preserve">87.7" Sectional Sofa Cozy Teddy Fleece Fabric Sectional Sofa Couch with Two USB Ports a Movable Storage Ottoman and Two Lumbar Pillows for Living Room, Creamy White</t>
  </si>
  <si>
    <t xml:space="preserve">WF318065AAA</t>
  </si>
  <si>
    <t xml:space="preserve">57.4" Pull Out Sofa Bed,Sleeper Sofa Bed with Premium Twin Size Mattress Pad,2-in-1 Pull Out Couch Bed with Two USB Ports for Living Room,Small Apartment, Beige(Old SKU:WF296899)</t>
  </si>
  <si>
    <t xml:space="preserve">Outdoor Daybed Patio Lounge Bed with Adjustable Backrest Outdoor Double Sun Lounger with Curtains, 4 Pillows for Garden Patio Poolside Balcony Beach, Cream</t>
  </si>
  <si>
    <t xml:space="preserve">SZ000040AAR</t>
  </si>
  <si>
    <t xml:space="preserve">Outdoor Patio Furniture Luxury Circular Outdoor Sofa Set Rattan Wicker Sectional Sofa Lounge Set with Tempered Glass Coffee Table, 6 Pillows, Grey</t>
  </si>
  <si>
    <t xml:space="preserve">SG001360AAE</t>
  </si>
  <si>
    <t xml:space="preserve">107" Contemporary Sofa Stylish Sofa Couch with a Round Storage Ottoman and Three Removable Pillows for Living Room, Grey</t>
  </si>
  <si>
    <t xml:space="preserve">SG001360AAB</t>
  </si>
  <si>
    <t xml:space="preserve">107" Contemporary Sofa Stylish Sofa Couch with a Round Storage Ottoman and Three Removable Pillows for Living Room, Black</t>
  </si>
  <si>
    <t xml:space="preserve">SG001360AAD</t>
  </si>
  <si>
    <t xml:space="preserve">107" Contemporary Sofa Stylish Sofa Couch with a Round Storage Ottoman and Three Removable Pillows for Living Room, Orange</t>
  </si>
  <si>
    <t xml:space="preserve">SG001330AAB</t>
  </si>
  <si>
    <t xml:space="preserve">109.8"L-shaped Couch Sectional Sofa with Storage Chaise,Cup Holder and USB Ports for Living Room, Black</t>
  </si>
  <si>
    <t xml:space="preserve">SG001320AAA</t>
  </si>
  <si>
    <t xml:space="preserve">125" Stylish Chaise Lounge Modern Indoor Lounge Sofa Sleeper Sofa with Clean Lines for Living Room, Beige</t>
  </si>
  <si>
    <t xml:space="preserve">SG001290AAE</t>
  </si>
  <si>
    <t xml:space="preserve">PU Leather Power Recliner Individual Seat Home Theater Recliner with Cooling Cup Holder, Bluetooth Speaker, LED Lights, USB Ports, Tray Table, Arm Storage for Living Room, Grey</t>
  </si>
  <si>
    <t xml:space="preserve">SG001260AAG</t>
  </si>
  <si>
    <t xml:space="preserve">270 Degree Swivel Electric Recliner Home Theater Seating Single Reclining Sofa Rocking Motion Recliner with a Phone Holder for Living Room, Orange</t>
  </si>
  <si>
    <t xml:space="preserve">SG001240AAE</t>
  </si>
  <si>
    <t xml:space="preserve">110.2*72.8" Modular Modular Combination Living Room Sofa Set, Modern Minimalist Sofa, Living Room Upholstered Sofa Bed, Bedroom, 2pcs Computer Free Combination, L-Shaped,Light Grey</t>
  </si>
  <si>
    <t xml:space="preserve">SG001240AAR</t>
  </si>
  <si>
    <t xml:space="preserve">110.2*72.8" Modular Modular Combination Living Room Sofa Set, Modern Minimalist Sofa, Living Room Upholstered Sofa Bed, Bedroom, 3pcs Computer Free Combination, L-Shaped,Dark Grey</t>
  </si>
  <si>
    <t xml:space="preserve">SG001190AAK</t>
  </si>
  <si>
    <t xml:space="preserve">270 Degree Swivel PU Leather Power Recliner Individual Seat Home Theater Recliner with  Comforable Backrest, Tray Table,  Phone Holder, Cup Holder,  USB Port, Hidden Arm Storage for Living Room, White</t>
  </si>
  <si>
    <t xml:space="preserve">WF310342AAD</t>
  </si>
  <si>
    <t xml:space="preserve">Recliner Chair Sofa Manual Reclining Home Seating Seats  Movie Theater Chairs, Brown</t>
  </si>
  <si>
    <t xml:space="preserve">SG001130AAD</t>
  </si>
  <si>
    <t xml:space="preserve">WF309581AAL</t>
  </si>
  <si>
    <t xml:space="preserve">270 Degree Swivel Power Recliner with Voice Control, Bluetooth Music Player,USB Ports, Atmosphere Lamp, Hidden Arm Storage and Mobile Phone Holder for Living Room, Bedroom, Apartment, Yellow</t>
  </si>
  <si>
    <t xml:space="preserve">SG001044AAE</t>
  </si>
  <si>
    <t xml:space="preserve">51" Modern Sofa Dutch Fluff Upholstered sofa with solid wood legs, buttoned tufted backrest,gray</t>
  </si>
  <si>
    <t xml:space="preserve">WF308781AAF</t>
  </si>
  <si>
    <t xml:space="preserve">Massage Recliner,Power Lift Chair for Elderly with Adjustable Massage and Heating Function,Recliner Chair with Infinite Position and Side Pocket for Living Room ,Green</t>
  </si>
  <si>
    <t xml:space="preserve">SG001070AAA</t>
  </si>
  <si>
    <t xml:space="preserve">120" Modern U-Shaped Corner Sectional Sofa Upholstered Linen Fabric Sofa Couch for Living Room, Bedroom, Beige</t>
  </si>
  <si>
    <t xml:space="preserve">WF306867AAC</t>
  </si>
  <si>
    <t xml:space="preserve">360 Degree Swivel Accent Chair Velvet Modern Upholstered Barrel Chair Over-Sized Soft Chair with Seat Cushion for Living Room, Bedroom, Office, Apartment, Blue</t>
  </si>
  <si>
    <t xml:space="preserve">SG001033AAE</t>
  </si>
  <si>
    <t xml:space="preserve">82" modern sofa Dutch plush upholstered sofa, solid wood legs, buttoned tufted backrest, gray</t>
  </si>
  <si>
    <t xml:space="preserve">SG001032AAC</t>
  </si>
  <si>
    <t xml:space="preserve">60" modern sofa Dutch plush upholstered sofa, solid wood legs, buttoned tufted backrest, blue</t>
  </si>
  <si>
    <t xml:space="preserve">SG001032AAA</t>
  </si>
  <si>
    <t xml:space="preserve">60" modern sofa Dutch plush upholstered sofa, solid wood legs, buttoned tufted backrest, beige</t>
  </si>
  <si>
    <t xml:space="preserve">SG001031AAC</t>
  </si>
  <si>
    <t xml:space="preserve">39" modern sofa Dutch plush upholstered sofa, solid wood legs, buttoned tufted backrest, Blue</t>
  </si>
  <si>
    <t xml:space="preserve">SG001053AAF</t>
  </si>
  <si>
    <t xml:space="preserve">78" Modern Sofa Dutch Plush Upholstered Sofa with Metal Legs, Button Tufted Back Green</t>
  </si>
  <si>
    <t xml:space="preserve">SG001051AAF</t>
  </si>
  <si>
    <t xml:space="preserve">33.5" Modern Sofa Dutch Plush Upholstered Sofa with Metal Legs, Button Tufted Back Green</t>
  </si>
  <si>
    <t xml:space="preserve">SG001052AAC</t>
  </si>
  <si>
    <t xml:space="preserve">55.5" Modern Sofa Dutch Plush Upholstered Sofa with Metal Legs, Button Tufted Back Blue</t>
  </si>
  <si>
    <t xml:space="preserve">SG001053AAB</t>
  </si>
  <si>
    <t xml:space="preserve">78" Modern Sofa Dutch Plush Upholstered Sofa with Metal Legs, Button Tufted Back Black</t>
  </si>
  <si>
    <t xml:space="preserve">SG001051AAB</t>
  </si>
  <si>
    <t xml:space="preserve">33.5" Modern Sofa Dutch Plush Upholstered Sofa with Metal Legs, Button Tufted Back Black</t>
  </si>
  <si>
    <t xml:space="preserve">SG001041AAF</t>
  </si>
  <si>
    <t xml:space="preserve">39" Modern Sofa Dutch Fluff Upholstered sofa with solid wood legs, buttoned tufted backrest,green</t>
  </si>
  <si>
    <t xml:space="preserve">SG001041AAE</t>
  </si>
  <si>
    <t xml:space="preserve">39" Modern Sofa Dutch Fluff Upholstered sofa with solid wood legs, buttoned tufted backrest,gray</t>
  </si>
  <si>
    <t xml:space="preserve">SG001023AAC</t>
  </si>
  <si>
    <t xml:space="preserve">89" Modern Sofa Dutch Fluff Upholstered sofa with solid wood legs, buttoned tufted backrest,blue</t>
  </si>
  <si>
    <t xml:space="preserve">SG001021AAE</t>
  </si>
  <si>
    <t xml:space="preserve">42" Modern Sofa Dutch Fluff Upholstered sofa with solid wood legs, buttoned tufted backrest,gray</t>
  </si>
  <si>
    <t xml:space="preserve">SG000990AAB</t>
  </si>
  <si>
    <t xml:space="preserve">Modern 3-Piece Sofa Sets with Sturdy Metal Legs, Button Tufted Back, PU Upholstered Couches Sets Including Three Seat Sofa, Loveseat and Single Chair for Living Room Furniture Set, Black</t>
  </si>
  <si>
    <t xml:space="preserve">SG000992AAB</t>
  </si>
  <si>
    <t xml:space="preserve">65.5" Modern Sofa Couch PU Upholstered Loveseat Sofa with Sturdy Metal Legs, Button Tufted Back for Living Room,Apartment,Home Office, Black</t>
  </si>
  <si>
    <t xml:space="preserve">SG000920AAD</t>
  </si>
  <si>
    <t xml:space="preserve">Massage Recliner Chair Electric Power Lift Recliner Chairs with Heat, Vibration, Side Pocket for Living Room, Bedroom, Light Brown</t>
  </si>
  <si>
    <t xml:space="preserve">SG000890AAA</t>
  </si>
  <si>
    <t xml:space="preserve">129.5" Sectional Sleeper Sofa with Pull-Out Bed Modern L-Shape Couch Bed with USB Charging Port for Living room, Bedroom, Beige</t>
  </si>
  <si>
    <t xml:space="preserve">SG000600AAE</t>
  </si>
  <si>
    <t xml:space="preserve">Modern 3-Piece Sofa Sets with Sturdy Metal Legs,Velvet Upholstered Couches Sets Including Three Seat Sofa, Loveseat and Single Chair for Living Room Furniture Set,Gray</t>
  </si>
  <si>
    <t xml:space="preserve">SG000603AAC</t>
  </si>
  <si>
    <t xml:space="preserve">85.5" Velvet Upholstered Sofa with Sturdy Metal Legs,Modern Sofa Couch with Button Tufted Back, 3 Seater Sofa Couch for Living Room,Apartment,Home Office,Blue</t>
  </si>
  <si>
    <t xml:space="preserve">SG000603AAE</t>
  </si>
  <si>
    <t xml:space="preserve">85.5" Velvet Upholstered Sofa with Sturdy Metal Legs,Modern Sofa Couch with Button Tufted Back, 3 Seater Sofa Couch for Living Room,Apartment,Home Office,Gray</t>
  </si>
  <si>
    <t xml:space="preserve">SG000602AAC</t>
  </si>
  <si>
    <t xml:space="preserve">63" Velvet Upholstered Loveseat Sofa,Modern Loveseat Sofa with Button Tufted Back,2-Person Loveseat Sofa Couch for Living Room,Bedroom,or Small Space,Blue</t>
  </si>
  <si>
    <t xml:space="preserve">SG000580AAE</t>
  </si>
  <si>
    <t xml:space="preserve">105" Modern Sectional Sofa with Storage Ottoman, L-Shape Couch with 2 Pillows and Cup Holder,Sectional Sofa with Reversible Chaise for Living Room,Gray</t>
  </si>
  <si>
    <t xml:space="preserve">WF296899AAK</t>
  </si>
  <si>
    <t xml:space="preserve">58.3" Pull Out Sofa Bed,Sleeper Sofa Bed with Premium Twin Size Mattress Pad,2-in-1 Pull Out Couch Bed,Loveseat Sleeper for Living Room,Small Apartment, Beige White</t>
  </si>
  <si>
    <t xml:space="preserve">WF293334AAE</t>
  </si>
  <si>
    <t xml:space="preserve">56" Modern Style Sofa Linen Fabric Loveseat Small Love Seats Couch for Small Spaces,Living Room,Apartment</t>
  </si>
  <si>
    <t xml:space="preserve">WF292373AAG</t>
  </si>
  <si>
    <t xml:space="preserve">SG001480AAA</t>
  </si>
  <si>
    <t xml:space="preserve">112.6" Sectional Sofa Chenille Upholstered Sofa with Two Removable Ottoman, Two USB Ports, Two Cup Holders and Large Storage Box for Living Room, Beige</t>
  </si>
  <si>
    <t xml:space="preserve">Outdoor Dining Set Patio Dining table and Chairs with Rattan Backrest  and Removable Cushions for Patio and Backyard, White Washed</t>
  </si>
  <si>
    <t xml:space="preserve">SG001450AAG</t>
  </si>
  <si>
    <t xml:space="preserve">82.67"Convertible Sofa Bed Sectional Sofa Sleeper L-shaped Sofa with a Storage Ottoman,Two Pillows, Two Power Sockets and Two USB Ports for Living Room, Orange</t>
  </si>
  <si>
    <t xml:space="preserve">WF322620AAA</t>
  </si>
  <si>
    <t xml:space="preserve">55.9" Convertible Sofa Bed Loveseat Sofa with Three USB Ports, Two Side Pockets, Two Cup Holders and 360°Swivel Phone Holder for Living Room, Beige</t>
  </si>
  <si>
    <t xml:space="preserve">SG001430AAE</t>
  </si>
  <si>
    <t xml:space="preserve">124.8"L-shaped Sofa Convertible Sofa Bed Pull Out Sofa Sleeper with Two Back Pillows, Two USB Ports and Two Power Sockets for Living Room, Gray (Old SKU:SG000890AAE)</t>
  </si>
  <si>
    <t xml:space="preserve">WF321744AAF</t>
  </si>
  <si>
    <t xml:space="preserve">109.4" Curved Chaise Lounge Modern Indoor Sofa Couch for Living Room, Green(Old Sku:WF313109AAF)</t>
  </si>
  <si>
    <t xml:space="preserve">SG001410AAB</t>
  </si>
  <si>
    <t xml:space="preserve">108.6" U-shaped Sectional Sofa Pull out Sofa Bed with Two USB Ports, Two Power Sockets, Three Back Pillows and a Storage Chaise for Living Room, Black</t>
  </si>
  <si>
    <t xml:space="preserve">WF321613AAD</t>
  </si>
  <si>
    <t xml:space="preserve">54.7" Multiple Adjustable Positions Sofa Bed Stylish Sofa Bed with a Button Tufted Backrest, Two USB Ports and Four Floral Lumbar Pillows for Living Room, Bedroom,or Small Space, Coffee</t>
  </si>
  <si>
    <t xml:space="preserve">SG001390AAC</t>
  </si>
  <si>
    <t xml:space="preserve">136.6" Stylish Curved sofa Sectional Sofa Chenille Fabric Sofa Couch with Three Throw Pillows for Living Room, Blue</t>
  </si>
  <si>
    <t xml:space="preserve">Outdoor Daybed Patio Lounge Bed with Adjustable Backrest Outdoor Double Sun Lounger with Curtains, 4 Pillows for Garden Patio Poolside Balcony Beach, Beige</t>
  </si>
  <si>
    <t xml:space="preserve">SG001350AAE</t>
  </si>
  <si>
    <t xml:space="preserve">Contemporary 3-piece Sectional Sofa Free Convertible sofa with Four Removable Pillows for Living Room, Grey</t>
  </si>
  <si>
    <t xml:space="preserve">SG001350AAA</t>
  </si>
  <si>
    <t xml:space="preserve">Contemporary 3-piece Sectional Sofa Free Convertible sofa with Four Removable Pillows for Living Room, Beige</t>
  </si>
  <si>
    <t xml:space="preserve">SG001340AAD</t>
  </si>
  <si>
    <t xml:space="preserve">90" Pull Out Sleeper Sofa L-Shaped Couch Convertible Sofa Bed with Storage Chaise, Storage Racks and USB Ports, Light Brown</t>
  </si>
  <si>
    <t xml:space="preserve">SG001310AAD</t>
  </si>
  <si>
    <t xml:space="preserve">112.7" Modular Sectional Sofa Corner Sofa Chaise Lounge with Movable Ottoman for Living Room, Brown</t>
  </si>
  <si>
    <t xml:space="preserve">SG001310AAB</t>
  </si>
  <si>
    <t xml:space="preserve">112.7" Modular Sectional Sofa Corner Sofa Chaise Lounge with Movable Ottoman for Living Room, Black</t>
  </si>
  <si>
    <t xml:space="preserve">SG001320AAE</t>
  </si>
  <si>
    <t xml:space="preserve">125" Stylish Chaise Lounge Modern Indoor Lounge Sofa Sleeper Sofa with Clean Lines for Living Room, Grey</t>
  </si>
  <si>
    <t xml:space="preserve">SG001300AAB</t>
  </si>
  <si>
    <t xml:space="preserve">94.88" L-Shaped Corner Sofa Pu Leather Sectional Sofa Couch with Movable Storage Ottomans for Living Room, Black</t>
  </si>
  <si>
    <t xml:space="preserve">SG001280AAB</t>
  </si>
  <si>
    <t xml:space="preserve">Power Lift Recliner Chair Electric Recliner for Elderly Recliner Chair with Massage and Heating Functions, Remote, Phone Holder Side Pockets and Cup Holders for Living Room, Black</t>
  </si>
  <si>
    <t xml:space="preserve">WF313109AAE</t>
  </si>
  <si>
    <t xml:space="preserve">109.4" Curved Chaise Lounge Modern Indoor Sofa Couch for Living Room, Grey</t>
  </si>
  <si>
    <t xml:space="preserve">SG001270AAE</t>
  </si>
  <si>
    <t xml:space="preserve">83" L-shape Sofa Bed Pull-out Sleeper Sofa with Wheels, USB Ports, Power Sockets for Living Room, Grey</t>
  </si>
  <si>
    <t xml:space="preserve">SG001220AAJ</t>
  </si>
  <si>
    <t xml:space="preserve">270 Degree Swivel PU Leather Power Recliner Individual Seat Home Theater Recliner with Surround Sound, Cup Holder, Removable Tray Table, Hidden Arm Storage for Living Room, Red</t>
  </si>
  <si>
    <t xml:space="preserve">SG001250AAA</t>
  </si>
  <si>
    <t xml:space="preserve">104'' Power Recliner Corner Sofa Home Theater Reclining Sofa Sectional Couches with Storage Box, Cup Holders, USB Ports and Power Socket for Living Room, Beige</t>
  </si>
  <si>
    <t xml:space="preserve">SG001250AAR</t>
  </si>
  <si>
    <t xml:space="preserve">104'' Power Recliner Corner Sofa Home Theater Reclining Sofa Sectional Couches with Storage Box, Cup Holders, USB Ports and Power Socket for Living Room, Dark Grey</t>
  </si>
  <si>
    <t xml:space="preserve">SG001210AAE</t>
  </si>
  <si>
    <t xml:space="preserve">100.7'' L-Shape Sectional Sofa 3-Seater Couches with a Removable Ottoman, Comfortable Fabric for Living Room, Apartment, Grey</t>
  </si>
  <si>
    <t xml:space="preserve">SG001200AAC</t>
  </si>
  <si>
    <t xml:space="preserve">Free-Combined Sectional Sofa 5-seater Modular Couches with Storage Ottoman, 5 Pillows for Living Room, Bedroom, Office, Blue Green</t>
  </si>
  <si>
    <t xml:space="preserve">SG001120AAA</t>
  </si>
  <si>
    <t xml:space="preserve">94.8" Modern Manual Reclining Living Room Furniture Set with USB Ports, Hidden Storage, LED Light Strip and 2 Cup Holders, Cream</t>
  </si>
  <si>
    <t xml:space="preserve">SG001110AAE</t>
  </si>
  <si>
    <t xml:space="preserve">96" Multi-Functional Pull-Out Sofa Bed L-Shape Sectional Sofa with Adjustable Headrest, Wireless Charging, Cup Holders and Hidden Storage for Living Room, Bedroom, Office, Grey</t>
  </si>
  <si>
    <t xml:space="preserve">SG001110AAA</t>
  </si>
  <si>
    <t xml:space="preserve">96" Multi-Functional Pull-Out Sofa Bed L-Shape Sectional Sofa with Adjustable Headrest, Wireless Charging, Cup Holders and Hidden Storage for Living Room, Bedroom, Office, Beige</t>
  </si>
  <si>
    <t xml:space="preserve">SG001100AAE</t>
  </si>
  <si>
    <t xml:space="preserve">83" L-Shaped Pull Out Sofa Bed Modern Convertible Sleeper Sofa with 2 USB ports, 2 Power Sockets and 3 Pillows for Living Room, Bedroom, Office, Gray</t>
  </si>
  <si>
    <t xml:space="preserve">WF307724AAB</t>
  </si>
  <si>
    <t xml:space="preserve">Twin Size Folding Ottoman Sleeper Bed with Mattress Convertible Guest Bed  Black</t>
  </si>
  <si>
    <t xml:space="preserve">WF309581AAA</t>
  </si>
  <si>
    <t xml:space="preserve">270 Degree Swivel Power Recliner with Voice Control, Bluetooth Music Player,USB Ports, Atmosphere Lamp, Hidden Arm Storage and Mobile Phone Holder for Living Room, Bedroom, Apartment, Beige</t>
  </si>
  <si>
    <t xml:space="preserve">SG001080AAN</t>
  </si>
  <si>
    <t xml:space="preserve">83.8" Sectional Pull-Out Sofa Bed L-Shaped Corner Sofa Couch with Storage Chaise, USB Ports, Power Sockets, Cup Holder for Living Room, Bedroom, Study, Black</t>
  </si>
  <si>
    <t xml:space="preserve">SG001080AAE</t>
  </si>
  <si>
    <t xml:space="preserve">83.8" Sectional Pull-Out Sofa Bed L-Shaped Corner Sofa Couch with Storage Chaise, USB Ports, Power Sockets, Cup Holder for Living Room, Bedroom, Study, Light Gray</t>
  </si>
  <si>
    <t xml:space="preserve">WF308781AAE</t>
  </si>
  <si>
    <t xml:space="preserve">Massage Recliner,Power Lift Chair for Elderly with Adjustable Massage and Heating Function,Recliner Chair with Infinite Position and Side Pocket for Living Room ,Gray</t>
  </si>
  <si>
    <t xml:space="preserve">WF308781AAA</t>
  </si>
  <si>
    <t xml:space="preserve">Massage Recliner,Power Lift Chair for Elderly with Adjustable Massage and Heating Function,Recliner Chair with Infinite Position and Side Pocket for Living Room ,Beige</t>
  </si>
  <si>
    <t xml:space="preserve">SG001060AAA</t>
  </si>
  <si>
    <t xml:space="preserve">122.8" Convertible Modular Minimalist Sofa Free Combination 4 Seater Sofa Chenille Fabric Sectional sofa with 5 Pillows for Living Room, Office, Apartment, Small Space, Cream</t>
  </si>
  <si>
    <t xml:space="preserve">SG001030AAA</t>
  </si>
  <si>
    <t xml:space="preserve">Modern three-piece sofa set with solid wood legs, button-down tufted backrest, Dutch velvet upholstered sofa set including three-seater sofa, two-seater and living room furniture set Single chair</t>
  </si>
  <si>
    <t xml:space="preserve">SG000250AAN</t>
  </si>
  <si>
    <t xml:space="preserve">Sleeper Sectional Sofa, L-Shape Corner Couch Sofa-Bed with Storage Ottoman &amp; Hidden Arm Storage &amp; USB Charge  for Living Room Apartment, Dark Gray</t>
  </si>
  <si>
    <t xml:space="preserve">SG001020AAE</t>
  </si>
  <si>
    <t xml:space="preserve">Modern 3-piece sofa set with solid wood legs, buttoned tufted backrest, Dutch fleece upholstered sofa set including three-seater sofa, double seat and living room furniture set single chair, gray</t>
  </si>
  <si>
    <t xml:space="preserve">SG000550AAF</t>
  </si>
  <si>
    <t xml:space="preserve">84.75" Sleeper Sofa Bed,2 in 1 Pull Out sofa bed L Shape Couch with Storage Ottoman for Living Room,Bedroom Couch and Small Apartment, Green</t>
  </si>
  <si>
    <t xml:space="preserve">WF306321AAC</t>
  </si>
  <si>
    <t xml:space="preserve">Home Theater Seating Manual Reclining Sofa for Living Room, Bedroom, Dark Blue</t>
  </si>
  <si>
    <t xml:space="preserve">SG000910AAC</t>
  </si>
  <si>
    <t xml:space="preserve">Reclining Chair 270 Degree Swivel Recliner Chairs with USB Port, Side Pocket and Touch Sensitive Lamp for Living Room, Bedroom, Lotus Green</t>
  </si>
  <si>
    <t xml:space="preserve">SG000870AAA</t>
  </si>
  <si>
    <t xml:space="preserve">121.3" Oversized Sectional Sofa with Storage Ottoman, U Shaped Sectional Couch with 2 Throw Pillows for Large Space Dorm Apartment</t>
  </si>
  <si>
    <t xml:space="preserve">SG000250AAB</t>
  </si>
  <si>
    <t xml:space="preserve">Sleeper Sectional Sofa, L-Shape Corner Couch Sofa-Bed with Storage Ottoman &amp; Hidden Arm Storage &amp; USB Charge  for Living Room Apartment, Black</t>
  </si>
  <si>
    <t xml:space="preserve">SG000810AAE</t>
  </si>
  <si>
    <t xml:space="preserve">122.1" *91.3"  4pcs Sectional Sofa with Ottoman with Right Side Chaise velvet fabric Dark Gray</t>
  </si>
  <si>
    <t xml:space="preserve">SG000810AAK</t>
  </si>
  <si>
    <t xml:space="preserve">122.1" *91.3"  4pcs Sectional Sofa with Ottoman with Right Side Chaise velvet fabric White</t>
  </si>
  <si>
    <t xml:space="preserve">SG000800AAE</t>
  </si>
  <si>
    <t xml:space="preserve">Power Motion Recliner with USB Charging Port and Hidden Arm Storage, Home Theater Seating with Convenient Cup Holder Design ,and stereo(light grey)</t>
  </si>
  <si>
    <t xml:space="preserve">WF301654AAE</t>
  </si>
  <si>
    <t xml:space="preserve">Mid-Century Modern Velvet Accent Chair,Leisure Chair with Solid Wood and Thick Seat Cushion for Living Room,Bedroom,Studio,Grey</t>
  </si>
  <si>
    <t xml:space="preserve">WF300836AAC</t>
  </si>
  <si>
    <t xml:space="preserve">Massage Recliner,Power Lift Chair for Elderly with Adjustable Massage and Heating Function,Recliner Chair with Infinite Position and Side Pocket for Living Room ,Blue</t>
  </si>
  <si>
    <t xml:space="preserve">WF300836AAA</t>
  </si>
  <si>
    <t xml:space="preserve">SG000700AAA</t>
  </si>
  <si>
    <t xml:space="preserve">83" Modern Convertible Sleeper Sofa Bed with Storage Chaise,Beige(Old Sku:SG000344AAA)</t>
  </si>
  <si>
    <t xml:space="preserve">SG000692AAC</t>
  </si>
  <si>
    <t xml:space="preserve">Modern Living Room Sofa Set Linen Upholstered Couch Furniture for Home or Office ,Light Grey,(2+3-Seat,Old Sku:SG000372AAA)</t>
  </si>
  <si>
    <t xml:space="preserve">SG000603AAA</t>
  </si>
  <si>
    <t xml:space="preserve">85.5" Velvet Upholstered Sofa with Sturdy Metal Legs,Modern Sofa Couch with Button Tufted Back, 3 Seater Sofa Couch for Living Room,Apartment,Home Office,Beige</t>
  </si>
  <si>
    <t xml:space="preserve">SG000602AAE</t>
  </si>
  <si>
    <t xml:space="preserve">63" Velvet Upholstered Loveseat Sofa,Modern Loveseat Sofa with Button Tufted Back,2-Person Loveseat Sofa Couch for Living Room,Bedroom,or Small Space,Gray</t>
  </si>
  <si>
    <t xml:space="preserve">SG000570AAA</t>
  </si>
  <si>
    <t xml:space="preserve">Modern 3-Piece Sofa Sets with Rubber Wood Legs,Velvet Upholstered Couches Sets Including Three Seat Sofa, Loveseat and Single Chair for Living Room Furniture Set,Beige</t>
  </si>
  <si>
    <t xml:space="preserve">SG000575AAE</t>
  </si>
  <si>
    <t xml:space="preserve">64" Velvet Upholstered Loveseat Sofa,Modern Loveseat Sofa with Thick Removable Seat Cushion,2-Person Loveseat Sofa Couch for Living Room,Bedroom,or Small Space,Gray</t>
  </si>
  <si>
    <t xml:space="preserve">SG000575AAA</t>
  </si>
  <si>
    <t xml:space="preserve">64" Velvet Upholstered Loveseat Sofa,Modern Loveseat Sofa with Thick Removable Seat Cushion,2-Person Loveseat Sofa Couch for Living Room,Bedroom,or Small Space,Beige</t>
  </si>
  <si>
    <t xml:space="preserve">SG000580AAR</t>
  </si>
  <si>
    <t xml:space="preserve">105" Modern Sectional Sofa with Storage Ottoman, L-Shape Couch with 2 Pillows and Cup Holder,Sectional Sofa with Reversible Chaise for Living Room,Light Gray</t>
  </si>
  <si>
    <t xml:space="preserve">WF287096AAB</t>
  </si>
  <si>
    <t xml:space="preserve">Orisfur. Modern Comfy Leisure Accent Chair, Teddy Short Plush Particle Velvet Armchair with Ottoman for Living Room</t>
  </si>
  <si>
    <t xml:space="preserve">WF292374AAG</t>
  </si>
  <si>
    <t xml:space="preserve">76.2" Modern Style 3 Seat Sofa  Linen Fabric Upholstered Couch Furniture 3-Seats Couch for Different Spaces,Living Room,Apartment</t>
  </si>
  <si>
    <t xml:space="preserve">SG001480AAC</t>
  </si>
  <si>
    <t xml:space="preserve">112.6" Sectional Sofa Chenille Upholstered Sofa with Two Removable Ottoman, Two USB Ports, Two Cup Holders and Large Storage Box for Living Room, Blue</t>
  </si>
  <si>
    <t xml:space="preserve">Patio Daybed Outdoor Daybed Outdoor Rattan Sun Lounger with Shelter Roof with Adjustable Backrest, Storage Box and 2 Cup Holders for Patio, Balcony, Poolside,Grey</t>
  </si>
  <si>
    <t xml:space="preserve">SG001440AAE</t>
  </si>
  <si>
    <t xml:space="preserve">82.6" L-shaped Sectional Pull Out Sofa Bed Sleeper Sofa with Two USB Ports, Two Power Sockets and a Movable Storage Ottoman, Gray</t>
  </si>
  <si>
    <t xml:space="preserve">SG001390AAA</t>
  </si>
  <si>
    <t xml:space="preserve">136.6" Stylish Curved sofa Sectional Sofa Chenille Fabric Sofa Couch with Three Throw Pillows for Living Room, Beige</t>
  </si>
  <si>
    <t xml:space="preserve">SG001380AAA</t>
  </si>
  <si>
    <t xml:space="preserve">87.7" Convertible Sleeper, Sectional Pull Out Sofa Bed with Storage Ottoman, 2 Throw Pillows, 2 Stools, Wireless Charger and Two Hidden USB Ports for Living Room, Cream</t>
  </si>
  <si>
    <t xml:space="preserve">SZ000040AAA</t>
  </si>
  <si>
    <t xml:space="preserve">Outdoor Patio Furniture Luxury Circular Outdoor Sofa Set Rattan Wicker Sectional Sofa Lounge Set with Tempered Glass Coffee Table, 6 Pillows,Beige</t>
  </si>
  <si>
    <t xml:space="preserve">SG001370AAA</t>
  </si>
  <si>
    <t xml:space="preserve">91.73" L-shaped Sofa Sectional Sofa Couch with 2 Stools and 2 Lumbar Pillows for Living Room, Biege</t>
  </si>
  <si>
    <t xml:space="preserve">Patio Furniture Set Outdoor Furniture Daybed Rattan Sectional Furniture Set Patio Seating Group With Cushions and Center Table for Patio, Lawn, Backyard, Pool, Grey</t>
  </si>
  <si>
    <t xml:space="preserve">SG001290AAC</t>
  </si>
  <si>
    <t xml:space="preserve">PU Leather Power Recliner Individual Seat Home Theater Recliner with Cooling Cup Holder, Bluetooth Speaker, LED Lights, USB Ports, Tray Table, Arm Storage for Living Room, Blue</t>
  </si>
  <si>
    <t xml:space="preserve">SG000432AAN</t>
  </si>
  <si>
    <t xml:space="preserve">104.5" Modern L-Shape 3 Seat Reversible Sectional Couch, Pull Out Sleeper Sofa with Storage Chaise and 2 Stools for Living Room Furniture Set, Charcoal Grey</t>
  </si>
  <si>
    <t xml:space="preserve">SG000432AAA</t>
  </si>
  <si>
    <t xml:space="preserve">104.5" Modern L-Shape 3 Seat Reversible Sectional Couch, Pull Out Sleeper Sofa with Storage Chaise and 2 Stools for Living Room Furniture Set, Cream</t>
  </si>
  <si>
    <t xml:space="preserve">WF313109AAF</t>
  </si>
  <si>
    <t xml:space="preserve">109.4" Curved Chaise Lounge Modern Indoor Sofa Couch for Living Room, Green</t>
  </si>
  <si>
    <t xml:space="preserve">SG001260AAC</t>
  </si>
  <si>
    <t xml:space="preserve">270 Degree Swivel Electric Recliner Home Theater Seating Single Reclining Sofa Rocking Motion Recliner with a Phone Holder for Living Room, Blue</t>
  </si>
  <si>
    <t xml:space="preserve">SG001240AAF</t>
  </si>
  <si>
    <t xml:space="preserve">110.2*72.8" Modular Modular Combination Living Room Sofa Set, Modern Minimalist Sofa, Living Room Upholstered Sofa Bed, Bedroom, 2pcs Computer Free Combination, L-Shaped,Green</t>
  </si>
  <si>
    <t xml:space="preserve">SG000721AAB</t>
  </si>
  <si>
    <t xml:space="preserve">87.4"Sectional Sleeper Sofa with USB Charging Port and Plug Outlet,Pull-Out Sofa Bed with 3 Pillows, L-Shape Chaise for Living Room Small Apartment,Black (old sku SG000720AAB)</t>
  </si>
  <si>
    <t xml:space="preserve">SG001200AAA</t>
  </si>
  <si>
    <t xml:space="preserve">Free-Combined Sectional Sofa 5-seater Modular Couches with Storage Ottoman, 5 Pillows for Living Room, Bedroom, Office, Cream</t>
  </si>
  <si>
    <t xml:space="preserve">WF310725AAB</t>
  </si>
  <si>
    <t xml:space="preserve">WF309581AAE</t>
  </si>
  <si>
    <t xml:space="preserve">270 Degree Swivel Power Recliner with Voice Control, Bluetooth Music Player,USB Ports, Atmosphere Lamp, Hidden Arm Storage and Mobile Phone Holder for Living Room, Bedroom, Apartment, Grey</t>
  </si>
  <si>
    <t xml:space="preserve">WF309581AAJ</t>
  </si>
  <si>
    <t xml:space="preserve">270 Degree Swivel Power Recliner with Voice Control, Bluetooth Music Player,USB Ports, Atmosphere Lamp, Hidden Arm Storage and Mobile Phone Holder for Living Room, Bedroom, Apartment, Red</t>
  </si>
  <si>
    <t xml:space="preserve">SG001011AAA</t>
  </si>
  <si>
    <t xml:space="preserve">Power Recliner Chair Home Theater Seating Soft Chair with USB Port for Living Room, Bedroom, Theater room, Beige</t>
  </si>
  <si>
    <t xml:space="preserve">SG001011AAE</t>
  </si>
  <si>
    <t xml:space="preserve">Power Recliner Chair Home Theater Seating Soft Chair with USB Port for Living Room, Bedroom, Theater room, Grey</t>
  </si>
  <si>
    <t xml:space="preserve">SG001070AAE</t>
  </si>
  <si>
    <t xml:space="preserve">120" Modern U-Shaped Corner Sectional Sofa Upholstered Linen Fabric Sofa Couch for Living Room, Bedroom, Gray</t>
  </si>
  <si>
    <t xml:space="preserve">SG001060AAE</t>
  </si>
  <si>
    <t xml:space="preserve">122.8" Convertible Modular Minimalist Sofa Free Combination 4 Seater Sofa Chenille Fabric Sectional sofa with 5 Pillows for Living Room, Office, Apartment, Small Space, Gray</t>
  </si>
  <si>
    <t xml:space="preserve">WF306867AAA</t>
  </si>
  <si>
    <t xml:space="preserve">360 Degree Swivel Accent Chair Velvet Modern Upholstered Barrel Chair Over-Sized Soft Chair with Seat Cushion for Living Room, Bedroom, Office, Apartment, Beige</t>
  </si>
  <si>
    <t xml:space="preserve">SG001030AAC</t>
  </si>
  <si>
    <t xml:space="preserve">SG001023AAE</t>
  </si>
  <si>
    <t xml:space="preserve">89" Modern Sofa Dutch Fluff Upholstered sofa with solid wood legs, buttoned tufted backrest,gray</t>
  </si>
  <si>
    <t xml:space="preserve">SG001022AAB</t>
  </si>
  <si>
    <t xml:space="preserve">63" Modern Sofa Dutch Fluff Upholstered sofa with solid wood legs, buttoned tufted backrest,black</t>
  </si>
  <si>
    <t xml:space="preserve">SG001021AAB</t>
  </si>
  <si>
    <t xml:space="preserve">42" Modern Sofa Dutch Fluff Upholstered sofa with solid wood legs, buttoned tufted backrest,</t>
  </si>
  <si>
    <t xml:space="preserve">SG000980AAL</t>
  </si>
  <si>
    <t xml:space="preserve">82.6" Modern Sectional Sofas Couches Velvet L-Shaped Couches for Living Room, Bedroom, Yellow</t>
  </si>
  <si>
    <t xml:space="preserve">SG000980AAD</t>
  </si>
  <si>
    <t xml:space="preserve">83" Modern Sectional Sofas Couches Velvet L Shaped Couches for Living Room, Bedroom, Brown</t>
  </si>
  <si>
    <t xml:space="preserve">SG000900AAS</t>
  </si>
  <si>
    <t xml:space="preserve">Massage Recliner Chair Electric Power Lift Chairs with Side Pocket, Adjustable Massage and Heating Function for Adults and Seniors, Squirrel grey</t>
  </si>
  <si>
    <t xml:space="preserve">SG000900AAO</t>
  </si>
  <si>
    <t xml:space="preserve">Massage Recliner Chair Electric Power Lift Chairs with Side Pocket, Adjustable Massage and Heating Function for Adults and Seniors, Olive Grey</t>
  </si>
  <si>
    <t xml:space="preserve">SG000880AAA</t>
  </si>
  <si>
    <t xml:space="preserve">113.3" Convertible Sectional Sofa Couch 3-Seat L-Shaped Sofa with Movable Ottoman and  USB for Apartment, Living Room, Bedroom, Beige</t>
  </si>
  <si>
    <t xml:space="preserve">SG000870AAE</t>
  </si>
  <si>
    <t xml:space="preserve">SG000830AAA</t>
  </si>
  <si>
    <t xml:space="preserve">58" 4-1 Multi-functional Sofa Bed with Cup Holder and USB Port for Living Room or Apartments Milky White</t>
  </si>
  <si>
    <t xml:space="preserve">WF302882AAA</t>
  </si>
  <si>
    <t xml:space="preserve">pull out sofa sleeper 3 in 1 with 2 wing table and usb charge for nap line fabric for living room recreation room Beige</t>
  </si>
  <si>
    <t xml:space="preserve">WF302882AAE</t>
  </si>
  <si>
    <t xml:space="preserve">pull out sofa sleeper 3 in 1 with 2 wing table and usb charge for nap line fabric for living room recreation room grey</t>
  </si>
  <si>
    <t xml:space="preserve">SG000430AAE</t>
  </si>
  <si>
    <t xml:space="preserve">104.5" Pull Out Sleeper Sofa Reversible L-Shape 3 Seat Sectional Couch with Storage Chaise and 2 Stools for Living Room Furniture Set,Gray</t>
  </si>
  <si>
    <t xml:space="preserve">WF301654AAK</t>
  </si>
  <si>
    <t xml:space="preserve">Mid-Century Modern Velvet Accent Chair,Leisure Chair with Solid Wood and Thick Seat Cushion for Living Room,Bedroom,Studio,White</t>
  </si>
  <si>
    <t xml:space="preserve">WF301654AAG</t>
  </si>
  <si>
    <t xml:space="preserve">Mid-Century Modern Velvet Accent Chair,Leisure Chair with Solid Wood and Thick Seat Cushion for Living Room,Bedroom,Studio,Orange</t>
  </si>
  <si>
    <t xml:space="preserve">SG000750AAB</t>
  </si>
  <si>
    <t xml:space="preserve">270° Power Swivel Recliner,Home Theater Seating With Hidden Arm Storage and  LED Light Strip,Cup Holder,360° Swivel Tray Table,and Cell Phone Holder,Soft Living Room Chair,Black</t>
  </si>
  <si>
    <t xml:space="preserve">SG000750AAC</t>
  </si>
  <si>
    <t xml:space="preserve">270° Power Swivel Recliner,Home Theater Seating With Hidden Arm Storage and  LED Light Strip,Cup Holder,360° Swivel Tray Table,and Cell Phone Holder,Soft Living Room Chair,Blue</t>
  </si>
  <si>
    <t xml:space="preserve">SG000750AAE</t>
  </si>
  <si>
    <t xml:space="preserve">270° Power Swivel Recliner,Home Theater Seating With Hidden Arm Storage and  LED Light Strip,Cup Holder,360° Swivel Tray Table,and Cell Phone Holder,Soft Living Room Chair,Grey</t>
  </si>
  <si>
    <t xml:space="preserve">SG000710AAD</t>
  </si>
  <si>
    <t xml:space="preserve">Premium Power Recliner with Storage Arms, Cupholders, Swivel Tray Table and Cell Phone Stand,Brown(Old Sku:SG000450AAA)</t>
  </si>
  <si>
    <t xml:space="preserve">SG000700AAE</t>
  </si>
  <si>
    <t xml:space="preserve">83" Modern Convertible Sleeper Sofa Bed with Storage Chaise,Gray(Old Sku:SG000346AAA)</t>
  </si>
  <si>
    <t xml:space="preserve">WF300330AAC</t>
  </si>
  <si>
    <t xml:space="preserve">35" Modern Living Room Armchair Linen Upholstered Couch Furniture for Home or Office ,Light Grey-Blue,(1-Seat,Old Sku:WF288517AAC)</t>
  </si>
  <si>
    <t xml:space="preserve">SG000690AAR</t>
  </si>
  <si>
    <t xml:space="preserve">Modern Living Room Sofa Set Linen Upholstered Couch Furniture for Home or Office ,Light Grey,(1+2+3-Seat,Old Sku:SG000368AAA)</t>
  </si>
  <si>
    <t xml:space="preserve">SG000430AAB</t>
  </si>
  <si>
    <t xml:space="preserve">104.5" Modern L-Shape 3 Seat Reversible Sectional Couch, Pull Out Sleeper Sofa with Storage Chaise and 2 Stools for Living Room Furniture Set,Knox Charcoal (old sku:SG000431AAA)</t>
  </si>
  <si>
    <t xml:space="preserve">SG000601AAC</t>
  </si>
  <si>
    <t xml:space="preserve">40.5" Velvet Upholstered Accent Sofa,Modern Single Sofa Chair with Button Tufted Back,Modern Single Couch for Living Room,Bedroom,or Small Space,Blue</t>
  </si>
  <si>
    <t xml:space="preserve">SG000574AAE</t>
  </si>
  <si>
    <t xml:space="preserve">41.5" Velvet Upholstered Accent Sofa,Modern Single Sofa Chair with Thick Removable Seat Cushion,Modern Single Couch for Living Room,Bedroom,or Small Space,Gray</t>
  </si>
  <si>
    <t xml:space="preserve">SG000590AAE</t>
  </si>
  <si>
    <t xml:space="preserve">97.2" Modern Linen Fabric Sofa, L-Shape Couch with Chaise Lounge,Sectional Sofa with one Lumbar Pad,Gray</t>
  </si>
  <si>
    <t xml:space="preserve">SG000540AAE</t>
  </si>
  <si>
    <t xml:space="preserve">80.3" Orisfur. Pull Out Sofa Bed Modern Padded Upholstered Sofa Bed , Linen Fabric 3 Seater Couch with Storage Chaise and Cup Holder , Small Couch for Small Spaces</t>
  </si>
  <si>
    <t xml:space="preserve">SG000375AAA</t>
  </si>
  <si>
    <t xml:space="preserve">Orisfur. Linen Upholstered Modern Convertible Folding Futon Sofa Bed for Compact Living Space, Apartment, Dorm</t>
  </si>
  <si>
    <t xml:space="preserve">SG000340AAA</t>
  </si>
  <si>
    <t xml:space="preserve">Orisfur. 5 Pieces Dining Table and Chairs Set for 4 Persons, Kitchen Room Solid Wood Table with 4 Chairs</t>
  </si>
  <si>
    <t xml:space="preserve">SG000410AAA</t>
  </si>
  <si>
    <t xml:space="preserve">Orisfur. Modern Sectional Sofa with Reversible Chaise, L Shaped  Couch Set with Storage Ottoman and Two Cup Holders for Living Room</t>
  </si>
  <si>
    <t xml:space="preserve">SG000181AAA</t>
  </si>
  <si>
    <t xml:space="preserve">Orisfur. Power Lift Chair for Elderly with Adjustable Massage Function Recliner Chair for Living Room</t>
  </si>
  <si>
    <t xml:space="preserve">SG000180AAA</t>
  </si>
  <si>
    <t xml:space="preserve">WF195034AAE</t>
  </si>
  <si>
    <t xml:space="preserve">Orisfur. Lazy Sofa Adjustable Folding Futon Sofa Video Gaming Sofa with Two Pillows</t>
  </si>
  <si>
    <t xml:space="preserve">WF015436AAB</t>
  </si>
  <si>
    <t xml:space="preserve">SG000115DAA</t>
  </si>
  <si>
    <t xml:space="preserve">Orisfur. Twin Size Platform Storage Bed Solid Wood Bed with 6 Drawers</t>
  </si>
  <si>
    <t xml:space="preserve">WF323718AAF</t>
  </si>
  <si>
    <t xml:space="preserve">Orisfur. 360° Swivel Accent Barrel Chair with Storage Ottoman &amp; 4 Pillows, Modern Chenille Leisure Chair Round Accent for Living Room, Green</t>
  </si>
  <si>
    <t xml:space="preserve">SG001410AAE</t>
  </si>
  <si>
    <t xml:space="preserve">108.6" U-shaped Sectional Sofa Pull out Sofa Bed with Two USB Ports, Two Power Sockets, Three Back Pillows and a Storage Chaise for Living Room, Light Gray</t>
  </si>
  <si>
    <t xml:space="preserve">WF318065AAM</t>
  </si>
  <si>
    <t xml:space="preserve">57.4" Pull Out Sofa Bed,Sleeper Sofa Bed with Premium Twin Size Mattress Pad,2-in-1 Pull Out Couch Bed with Two USB Ports for Living Room,Small Apartment, Light Gray (Old SKU:WF296899)</t>
  </si>
  <si>
    <t xml:space="preserve">WF318065AAE</t>
  </si>
  <si>
    <t xml:space="preserve">57.4" Pull Out Sofa Bed,Sleeper Sofa Bed with Premium Twin Size Mattress Pad,2-in-1 Pull Out Couch Bed with Two USB Ports for Living Room,Small Apartment, Gray (Old SKU:WF296899)</t>
  </si>
  <si>
    <t xml:space="preserve">360 Degree Swivel Upholstered Manual Recliner Chair Theater Recliner Sofa Nursery Glider Rocker for Living Room, Grey</t>
  </si>
  <si>
    <t xml:space="preserve">2-Seater Outdoor Patio Daybed Outdoor Double Daybed Outdoor Loveseat Sofa Set with Foldable Awning and Cushions for Garden, Balcony, Poolside, Grey</t>
  </si>
  <si>
    <t xml:space="preserve">WF317760AAE</t>
  </si>
  <si>
    <t xml:space="preserve">57.48" Pull-out Sofa Bed Convertible Couch 2 Seat Loveseat Sofa Modern Sleeper Sofa with Two Throw Pillows and USB Ports for Living Room, Light Blue</t>
  </si>
  <si>
    <t xml:space="preserve">SG001340AAE</t>
  </si>
  <si>
    <t xml:space="preserve">90" Pull Out Sleeper Sofa L-Shaped Couch Convertible Sofa Bed with Storage Chaise, Storage Racks and USB Ports, Light Grey</t>
  </si>
  <si>
    <t xml:space="preserve">WF315766AAE</t>
  </si>
  <si>
    <t xml:space="preserve">Swivel Accent Barrel Chair with 5 Movable Pillow 360 Degree Swivel Round Sofa Chair for Living Room,Bedroom, Hotel, Grey</t>
  </si>
  <si>
    <t xml:space="preserve">SG000970AFF</t>
  </si>
  <si>
    <t xml:space="preserve">110" L-Shape Convertible Sectional Sofa Couch with Movable Ottoman for Living Room, Apartment, Office, Green</t>
  </si>
  <si>
    <t xml:space="preserve">SG000970ALL</t>
  </si>
  <si>
    <t xml:space="preserve">110" L-Shape Convertible Sectional Sofa Couch with Movable Ottoman for Living Room, Apartment, Office, Yellow</t>
  </si>
  <si>
    <t xml:space="preserve">SG001280AAE</t>
  </si>
  <si>
    <t xml:space="preserve">Power Lift Recliner Chair Electric Recliner for Elderly Recliner Chair with Massage and Heating Functions, Remote, Phone Holder Side Pockets and Cup Holders for Living Room, Grey</t>
  </si>
  <si>
    <t xml:space="preserve">SG001250AAE</t>
  </si>
  <si>
    <t xml:space="preserve">104'' Power Recliner Corner Sofa Home Theater Reclining Sofa Sectional Couches with Storage Box, Cup Holders, USB Ports and Power Socket for Living Room, Grey</t>
  </si>
  <si>
    <t xml:space="preserve">SG001230AAD</t>
  </si>
  <si>
    <t xml:space="preserve">82.6" L-shape Sofa Bed Pull-out Sleeper Sofa with Wheels, USB Ports, Power Sockets for Living Room, Brown</t>
  </si>
  <si>
    <t xml:space="preserve">SG001230AAC</t>
  </si>
  <si>
    <t xml:space="preserve">82.6" L-shape Sofa Bed Pull-out Sleeper Sofa with Wheels, USB Ports, Power Sockets for Living Room, Navy Blue</t>
  </si>
  <si>
    <t xml:space="preserve">SG001170AAD</t>
  </si>
  <si>
    <t xml:space="preserve">94.4" Home Theater Seating Modern Manual Recliner Sofa Chairs with Storage Box and Two Cup Holders for Living Room, Black Grey</t>
  </si>
  <si>
    <t xml:space="preserve">SG001160AAC</t>
  </si>
  <si>
    <t xml:space="preserve">112.2" L-Shape Chenille Upholstered Sofa for Living Room Modern Luxury Sofa Couch with Ottoman, 5 Pillows, Blue</t>
  </si>
  <si>
    <t xml:space="preserve">SG001100AAD</t>
  </si>
  <si>
    <t xml:space="preserve">83" L-Shaped Pull Out Sofa Bed Modern Convertible Sleeper Sofa with 2 USB ports, 2 Power Sockets and 3 Pillows for Living Room, Bedroom, Office, Brown</t>
  </si>
  <si>
    <t xml:space="preserve">SG001100AAA</t>
  </si>
  <si>
    <t xml:space="preserve">83" L-Shaped Pull Out Sofa Bed Modern Convertible Sleeper Sofa with 2 USB ports, 2 Power Sockets and 3 Pillows for Living Room, Bedroom, Office, Cream</t>
  </si>
  <si>
    <t xml:space="preserve">WF308613AAE</t>
  </si>
  <si>
    <t xml:space="preserve">Full Size Folding Ottoman Sleeper Bed with Mattress Convertible Guest Bed  Espresso</t>
  </si>
  <si>
    <t xml:space="preserve">WF309991AAB</t>
  </si>
  <si>
    <t xml:space="preserve">103.9" Modern Couch Corduroy Fabric Comfy Sofa with Rubber Wood Legs, 4 Pillows for Living Room, Bedroom, Office, Black</t>
  </si>
  <si>
    <t xml:space="preserve">WF308613AAN</t>
  </si>
  <si>
    <t xml:space="preserve">Full Size Folding Ottoman Sleeper Bed with Mattress Convertible Guest Bed Light Gray</t>
  </si>
  <si>
    <t xml:space="preserve">SG000380AAR</t>
  </si>
  <si>
    <t xml:space="preserve">Orisfur. Reversible Sectional Sofa Space Saving with Storage Ottoman Rivet Ornament L-shape Couch for Large Space Dorm Apartment</t>
  </si>
  <si>
    <t xml:space="preserve">SG000550AAB</t>
  </si>
  <si>
    <t xml:space="preserve">84.75" Sleeper Sofa Bed,2 in 1 Pull Out sofa bed L Shape Couch with Storage Ottoman for Living Room,Bedroom Couch and Small Apartment, Black</t>
  </si>
  <si>
    <t xml:space="preserve">SG001000AAE</t>
  </si>
  <si>
    <t xml:space="preserve">Home Theater Seating Manual Recliner with Cup Holder, Hide-Away Storage, 2 USB Ports and 2 Power Sockets for Living Room, Home Theater, Grey</t>
  </si>
  <si>
    <t xml:space="preserve">SG000980AAC</t>
  </si>
  <si>
    <t xml:space="preserve">82.6" Modern Sectional Sofas Couches Velvet L Shaped Couches for Living Room, Bedroom, Blue</t>
  </si>
  <si>
    <t xml:space="preserve">57.5" Orisfur Pull Out Sofa Bed  Loveseat Sleeper with Twin Size Memory Mattress for Living Room Spaces, Brown</t>
  </si>
  <si>
    <t xml:space="preserve">SG000930AAF</t>
  </si>
  <si>
    <t xml:space="preserve">59.4" Loveseat Sofa with Pull-Out Bed Modern Upholstered Couch with Side Pocket for Living Room Office, Green</t>
  </si>
  <si>
    <t xml:space="preserve">SG000920AAA</t>
  </si>
  <si>
    <t xml:space="preserve">Massage Recliner Chair Electric Power Lift Recliner Chairs with Heat, Vibration, Side Pocket for Living Room Bedroom, Beige</t>
  </si>
  <si>
    <t xml:space="preserve">SG000910AAA</t>
  </si>
  <si>
    <t xml:space="preserve">Reclining Chair 270 Degree Swivel Recliner Chairs with USB Port, Side Pocket and Touch Sensitive Lamp for Living Room, Bedroom, Cream</t>
  </si>
  <si>
    <t xml:space="preserve">SG000880AAE</t>
  </si>
  <si>
    <t xml:space="preserve">113.3" Convertible Sectional Sofa Couch 3-Seat L-Shaped Sofa with Movable Ottoman and  USB for Apartment, Living Room, Bedroom, Grey</t>
  </si>
  <si>
    <t xml:space="preserve">SG000860AAF</t>
  </si>
  <si>
    <t xml:space="preserve">103.9" Modern Living Room Sofa Lamb Velvet Upholstered Couch Furniture for Home or Office, Green</t>
  </si>
  <si>
    <t xml:space="preserve">SG000860AAA</t>
  </si>
  <si>
    <t xml:space="preserve">103.9" Modern Living Room Sofa Lamb Velvet Upholstered Couch Furniture for Home or Office, Beige</t>
  </si>
  <si>
    <t xml:space="preserve">SG000840AAA</t>
  </si>
  <si>
    <t xml:space="preserve">Stylish and Functional Light Chaise Lounge Sectional with Storage Rack Pull-out Bed Drop Down Table  and USB Charger Beige</t>
  </si>
  <si>
    <t xml:space="preserve">SG000830AAP</t>
  </si>
  <si>
    <t xml:space="preserve">58" 4-1 Multi-functional Sofa Bed with Cup Holder and USB Port for Living Room or Apartments Pink</t>
  </si>
  <si>
    <t xml:space="preserve">WF297903AAD</t>
  </si>
  <si>
    <t xml:space="preserve">66.5" Upholstered Sleeper Bed , Pull Out Sofa Bed Couch attached two throw pillows,Dual USB Charging Port and Adjustable Backrest for Living Room Space, Brown</t>
  </si>
  <si>
    <t xml:space="preserve">SG000250AAE</t>
  </si>
  <si>
    <t xml:space="preserve">Sleeper Sectional Sofa, L-Shape Corner Couch Sofa-Bed with Storage Ottoman &amp; Hidden Arm Storage &amp; USB Charge  for Living Room Apartment, Gray</t>
  </si>
  <si>
    <t xml:space="preserve">SG000630ADD</t>
  </si>
  <si>
    <t xml:space="preserve">Power Motion Recliner with USB Charging Port and Hidden Arm Storage 2 Convenient Cup Holders Design and 360° Swivel Tray Table,Brown (old sku: SG000630AAD)</t>
  </si>
  <si>
    <t xml:space="preserve">SG000630ABB</t>
  </si>
  <si>
    <t xml:space="preserve">Power Motion Recliner with USB Charging Port and Hidden Arm Storage 2 Convenient Cup Holders Design and 360° Swivel Tray Table,Black(old sku: SG000630AAB)</t>
  </si>
  <si>
    <t xml:space="preserve">SG000730AAD</t>
  </si>
  <si>
    <t xml:space="preserve">Modern Faux Leather Manual Reclining with Center Console and LED Light Strip,Living Room Furniture Set,PU Symmetrical Couch with 2 Cup Holders and Storage for Living room,Brown</t>
  </si>
  <si>
    <t xml:space="preserve">SG000730AAB</t>
  </si>
  <si>
    <t xml:space="preserve">Modern Faux Leather Manual Reclining with Center Console with LED Light Strip,Living Room Furniture Set,PU Symmetrical Couch with 2 Cup Holders and Storage for Living room,Black</t>
  </si>
  <si>
    <t xml:space="preserve">SG000710AAB</t>
  </si>
  <si>
    <t xml:space="preserve">Premium Power Recliner with Storage Arms, Cupholders, Swivel Tray Table and Cell Phone Stand,Black(Old Sku:SG000451AAA)</t>
  </si>
  <si>
    <t xml:space="preserve">SG000690AAC</t>
  </si>
  <si>
    <t xml:space="preserve">Modern Living Room Sofa Set Linen Upholstered Couch Furniture for Home or Office ,Light Grey-Blue,(1+2+3-Seat,Old Sku:SG000373AAA)</t>
  </si>
  <si>
    <t xml:space="preserve">SG000693AAR</t>
  </si>
  <si>
    <t xml:space="preserve">Modern Living Room Sofa Set Linen Upholstered Couch Furniture for Home or Office ,Light Grey,(1+3-Seat,Old Sku:SG000366AAA)</t>
  </si>
  <si>
    <t xml:space="preserve">WF300331AAR</t>
  </si>
  <si>
    <t xml:space="preserve">57.5" Modern Living Room Loveseat Linen Upholstered Couch Furniture for Home or Office ,Light Grey,(2-Seat,Old Sku:WF288518AAR)</t>
  </si>
  <si>
    <t xml:space="preserve">Twin Size Platform Storage Bed with 3 Drawers,White</t>
  </si>
  <si>
    <t xml:space="preserve">SG000440AAE</t>
  </si>
  <si>
    <t xml:space="preserve">Power Motion Recliner with USB Charging Port and Hidden Arm Storage, Home Theater Seating with 2 Convenient Cup Holders Design and 360° Swivel Tray Table(old sku: SG000441AAA)</t>
  </si>
  <si>
    <t xml:space="preserve">SG000600AAC</t>
  </si>
  <si>
    <t xml:space="preserve">Modern 3-Piece Sofa Sets with Sturdy Metal Legs,Velvet Upholstered Couches Sets Including Three Seat Sofa, Loveseat and Single Chair for Living Room Furniture Set,Blue</t>
  </si>
  <si>
    <t xml:space="preserve">SG000570AAE</t>
  </si>
  <si>
    <t xml:space="preserve">Modern 3-Piece Sofa Sets with Rubber Wood Legs,Velvet Upholstered Couches Sets Including Three Seat Sofa, Loveseat and Single Chair for Living Room Furniture Set,Gray</t>
  </si>
  <si>
    <t xml:space="preserve">SG000550AAA</t>
  </si>
  <si>
    <t xml:space="preserve">84.75" Sleeper Sofa Bed,2 in 1 Pull Out sofa bed L Shape Couch with Storage Ottoman for Living Room,Bedroom Couch and Small Apartment, Beige</t>
  </si>
  <si>
    <t xml:space="preserve">SG000550AAE</t>
  </si>
  <si>
    <t xml:space="preserve">84.75" Sleeper Sofa Bed,2 in 1 Pull Out sofa bed L Shape Couch with Storage Ottoman for Living Room,Bedroom Couch and Small Apartment, Gray</t>
  </si>
  <si>
    <t xml:space="preserve">SG000540AAC</t>
  </si>
  <si>
    <t xml:space="preserve">WF293335AAE</t>
  </si>
  <si>
    <t xml:space="preserve">76.2" Modern Style 3 Seat Sofa Linen Fabric Upholstered Couch Furniture 3-Seats Couch for Different Spaces,Living Room,Apartment</t>
  </si>
  <si>
    <t xml:space="preserve">SG000290AAA</t>
  </si>
  <si>
    <t xml:space="preserve">Orisfur. Sectional Sofa with Reversible Chaise Lounge, L-Shaped Couch with Storage Ottoman and Cup Holders</t>
  </si>
  <si>
    <t xml:space="preserve">SG000120EAA</t>
  </si>
  <si>
    <t xml:space="preserve">SG000116AAL</t>
  </si>
  <si>
    <t xml:space="preserve">ORISFUR. Twin Size Platform Storage Bed Solid Wood Bed with 6 Drawers</t>
  </si>
  <si>
    <t xml:space="preserve">WF195034AAD</t>
  </si>
  <si>
    <t xml:space="preserve">WF194102AAC</t>
  </si>
  <si>
    <t xml:space="preserve">WF194102AAD</t>
  </si>
  <si>
    <t xml:space="preserve">SG000119AAP</t>
  </si>
  <si>
    <t xml:space="preserve">WF323718AAE</t>
  </si>
  <si>
    <t xml:space="preserve">Orisfur. 360° Swivel Accent Barrel Chair with Storage Ottoman &amp; 4 Pillows, Modern Chenille Leisure Chair Round Accent for Living Room, Gray</t>
  </si>
  <si>
    <t xml:space="preserve">WF323718AAA</t>
  </si>
  <si>
    <t xml:space="preserve">Orisfur. 360° Swivel Accent Barrel Chair with Storage Ottoman &amp; 4 Pillows, Modern Chenille Leisure Chair Round Accent for Living Room, Cream</t>
  </si>
  <si>
    <t xml:space="preserve">Spa Surround Spa Frame Quadrilateral Outdoor Rattan Sectional Sofa Set with Mini Sofa, Wooden Seats and Storage Spaces, Grey</t>
  </si>
  <si>
    <t xml:space="preserve">SG001440AAA</t>
  </si>
  <si>
    <t xml:space="preserve">82.6" L-shaped Sectional Pull Out Sofa Bed Sleeper Sofa with Two USB Ports, Two Power Sockets and a Movable Storage Ottoman, Beige</t>
  </si>
  <si>
    <t xml:space="preserve">WF321744AAA</t>
  </si>
  <si>
    <t xml:space="preserve">109.4" Curved Chaise Lounge Modern Indoor Sofa Couch for Living Room, Beige(Old Sku:WF313109AAA)</t>
  </si>
  <si>
    <t xml:space="preserve">SG001390AAE</t>
  </si>
  <si>
    <t xml:space="preserve">136.6" Stylish Curved sofa Sectional Sofa Chenille Fabric Sofa Couch with Three Throw Pillows for Living Room, Grey</t>
  </si>
  <si>
    <t xml:space="preserve">SG001380AAE</t>
  </si>
  <si>
    <t xml:space="preserve">87.7" Convertible Sleeper, Sectional Pull Out Sofa Bed with Storage Ottoman, 2 Throw Pillows, 2 Stools, Wireless Charger and Two Hidden USB Ports for Living Room, Dark Gray</t>
  </si>
  <si>
    <t xml:space="preserve">2-Seater Outdoor Patio Daybed Outdoor Double Daybed Outdoor Loveseat Sofa Set with Foldable Awning and Cushions for Garden, Balcony, Poolside, Beige</t>
  </si>
  <si>
    <t xml:space="preserve">WF317760AAA</t>
  </si>
  <si>
    <t xml:space="preserve">57.48" Pull-out Sofa Bed Convertible Couch 2 Seat Loveseat Sofa Modern Sleeper Sofa with Two Throw Pillows and USB Ports for Living Room, Beige</t>
  </si>
  <si>
    <t xml:space="preserve">SG001270AAA</t>
  </si>
  <si>
    <t xml:space="preserve">83" L-shape Sofa Bed Pull-out Sleeper Sofa with Wheels, USB Ports, Power Sockets for Living Room, Beige</t>
  </si>
  <si>
    <t xml:space="preserve">SG001240AAA</t>
  </si>
  <si>
    <t xml:space="preserve">110.2*72.8" Modular Modular Combination Living Room Sofa Set, Modern Minimalist Sofa, Living Room Upholstered Sofa Bed, Bedroom, 2pcs Computer Free Combination, L-Shaped,Beige</t>
  </si>
  <si>
    <t xml:space="preserve">SG001220AAE</t>
  </si>
  <si>
    <t xml:space="preserve">270 Degree Swivel PU Leather Power Recliner Individual Seat Home Theater Recliner with Surround Sound, Cup Holder, Removable Tray Table, Hidden Arm Storage for Living Room, Grey</t>
  </si>
  <si>
    <t xml:space="preserve">SG001220AAB</t>
  </si>
  <si>
    <t xml:space="preserve">270 Degree Swivel PU Leather Power Recliner Individual Seat Home Theater Recliner with Surround Sound, Cup Holder, Removable Tray Table, Hidden Arm Storage for Living Room, Black</t>
  </si>
  <si>
    <t xml:space="preserve">SG000721AAE</t>
  </si>
  <si>
    <t xml:space="preserve">87.4"Sectional Sleeper Sofa with USB Charging Port and Plug Outlet,Pull-Out Sofa Bed with 3 Pillows, L-Shape Chaise for Living Room Small Apartment,Grey (old sku SG000720AAE)</t>
  </si>
  <si>
    <t xml:space="preserve">WF315689AAE</t>
  </si>
  <si>
    <t xml:space="preserve">55.1" Pull Out Sleep Sofa Bed Loveseats Sofa Couch with Adjsutable Backrest, Storage Pockets, 2 Soft Pillows, USB Ports for Living Room, Bedroom, Apartment, Office,Grey (Old SKU WF307821AAE)</t>
  </si>
  <si>
    <t xml:space="preserve">SG001190AAJ</t>
  </si>
  <si>
    <t xml:space="preserve">270 Degree Swivel PU Leather Power Recliner Individual Seat Home Theater Recliner with  Comforable Backrest, Tray Table,  Phone Holder, Cup Holder,  USB Port, Hidden Arm Storage for Living Room, Red</t>
  </si>
  <si>
    <t xml:space="preserve">SG001190AAB</t>
  </si>
  <si>
    <t xml:space="preserve">270 Degree Swivel PU Leather Power Recliner Individual Seat Home Theater Recliner with  Comforable Backrest, Tray Table,  Phone Holder, Cup Holder,  USB Port, Hidden Arm Storage for Living Room, Black</t>
  </si>
  <si>
    <t xml:space="preserve">SG001160AAE</t>
  </si>
  <si>
    <t xml:space="preserve">112.2" L-Shape Chenille Upholstered Sofa for Living Room Modern Luxury Sofa Couch with Ottoman, 5 Pillows, Gray</t>
  </si>
  <si>
    <t xml:space="preserve">SG001160AAA</t>
  </si>
  <si>
    <t xml:space="preserve">112.2" L-Shape Chenille Upholstered Sofa for Living Room Modern Luxury Sofa Couch with Ottoman, 5 Pillows, Beige</t>
  </si>
  <si>
    <t xml:space="preserve">WF310727AAB</t>
  </si>
  <si>
    <t xml:space="preserve">Home Theater Seating Manual Recliner Chair with Center Console and LED Light Strip for Living Room, Black</t>
  </si>
  <si>
    <t xml:space="preserve">WF310726AAD</t>
  </si>
  <si>
    <t xml:space="preserve">Home Theater Seating Manual Recliner Loveseat with Hide-Away Storage, Cup Holders and LED Light Strip for Living Room, Brown</t>
  </si>
  <si>
    <t xml:space="preserve">WF307724AAD</t>
  </si>
  <si>
    <t xml:space="preserve">Twin Size Folding Ottoman Sleeper Bed with Mattress Convertible Guest Bed  Brown</t>
  </si>
  <si>
    <t xml:space="preserve">WF309991AAA</t>
  </si>
  <si>
    <t xml:space="preserve">103.9" Modern Couch Corduroy Fabric Comfy Sofa with Rubber Wood Legs, 4 Pillows for Living Room, Bedroom, Office, Beige</t>
  </si>
  <si>
    <t xml:space="preserve">WF309991AAF</t>
  </si>
  <si>
    <t xml:space="preserve">103.9" Modern Couch Corduroy Fabric Comfy Sofa with Rubber Wood Legs, 4 Pillows for Living Room, Bedroom, Office, Green</t>
  </si>
  <si>
    <t xml:space="preserve">WF306867AAB</t>
  </si>
  <si>
    <t xml:space="preserve">360 Degree Swivel Accent Chair Velvet Modern Upholstered Barrel Chair Over-Sized Soft Chair with Seat Cushion for Living Room, Bedroom, Office, Apartment, Black</t>
  </si>
  <si>
    <t xml:space="preserve">SG001020AAC</t>
  </si>
  <si>
    <t xml:space="preserve">Modern 3-piece sofa set with solid wood legs, buttoned tufted backrest, Dutch fleece upholstered sofa set including three-seater sofa, double seat and living room furniture set single chair, blue</t>
  </si>
  <si>
    <t xml:space="preserve">SG001020AAB</t>
  </si>
  <si>
    <t xml:space="preserve">Modern 3-piece sofa set with solid wood legs, buttoned tufted backrest, Dutch fleece upholstered sofa set including three-seater sofa, double seat and living room furniture set single chair, black</t>
  </si>
  <si>
    <t xml:space="preserve">SG001000AAB</t>
  </si>
  <si>
    <t xml:space="preserve">Home Theater Seating Manual Recliner with Cup Holder, Hide-Away Storage, 2 USB Ports and 2 Power Sockets for Living Room, Home Theater, Black</t>
  </si>
  <si>
    <t xml:space="preserve">SG000980AAE</t>
  </si>
  <si>
    <t xml:space="preserve">82.6" Modern Sectional Sofas Couches Velvet L Shaped Couches for Living Room, Bedroom, Light Grey</t>
  </si>
  <si>
    <t xml:space="preserve">SG000950AAE</t>
  </si>
  <si>
    <t xml:space="preserve">Home Theater Seating Manual Recliner with Cup Holder, Hide-Away Storage PU Reclining Sofa for Living Room, Home Theater, Gray</t>
  </si>
  <si>
    <t xml:space="preserve">SG000950AAB</t>
  </si>
  <si>
    <t xml:space="preserve">Home Theater Seating Manual Recliner with Cup Holder, Hide-Away Storage PU Reclining Sofa for Living Room, Home Theater, Black</t>
  </si>
  <si>
    <t xml:space="preserve">57.5" Orisfur Pull Out Sofa Bed  Loveseat Sleeper with Twin Size Memory Mattress for Living Room Spaces, Gray</t>
  </si>
  <si>
    <t xml:space="preserve">SG000930AAE</t>
  </si>
  <si>
    <t xml:space="preserve">59.4" Loveseat Sofa with Pull-Out Bed Modern Upholstered Couch with Side Pocket for Living Room Office, Grey</t>
  </si>
  <si>
    <t xml:space="preserve">SG000930AAC</t>
  </si>
  <si>
    <t xml:space="preserve">59.4" Loveseat Sofa with Pull-Out Bed Modern Upholstered Couch with Side Pocket for Living Room Office, Blue</t>
  </si>
  <si>
    <t xml:space="preserve">SG000830AAB</t>
  </si>
  <si>
    <t xml:space="preserve">58" 4-1 Multi-functional Sofa Bed with Cup Holder and USB Port for Living Room or Apartments Black</t>
  </si>
  <si>
    <t xml:space="preserve">WF302882AAB</t>
  </si>
  <si>
    <t xml:space="preserve">pull out sofa sleeper 3 in 1 with 2 wing table and usb charge for nap line fabric for living room recreation room Black</t>
  </si>
  <si>
    <t xml:space="preserve">SG000800AAS</t>
  </si>
  <si>
    <t xml:space="preserve">Power Motion Recliner with USB Charging Port and Hidden Arm Storage, Home Theater Seating with Convenient Cup Holder Design ,and stereo(Light  Brown)</t>
  </si>
  <si>
    <t xml:space="preserve">SG000790AAB</t>
  </si>
  <si>
    <t xml:space="preserve">Reversible Sleeper Sectional Sofa Bed with Side Shelf and 2 Stools,Pull-Out L-Shaped Sofa Bed,Corner Sofa-Bed with Storage Chaise Left/Right Hande for Living Room,Blue Black</t>
  </si>
  <si>
    <t xml:space="preserve">SG000692AAR</t>
  </si>
  <si>
    <t xml:space="preserve">Modern Living Room Sofa Set Linen Upholstered Couch Furniture for Home or Office ,Light Grey,(2+3-Seat,Old Sku:SG000367AAA)</t>
  </si>
  <si>
    <t xml:space="preserve">WF300332AAR</t>
  </si>
  <si>
    <t xml:space="preserve">79.9" Modern Living Room Sofa Linen Upholstered Couch Furniture for Home or Office ,Light Grey,(3-Seat,Old Sku:WF288519AAR)</t>
  </si>
  <si>
    <t xml:space="preserve">SG000640AAL</t>
  </si>
  <si>
    <t xml:space="preserve">Modern Dining Table Set for 4,Round Table and 4 Kitchen Room Chairs,5 Piece Kitchen Table Set for Dining Room,Dinette,Breakfast Nook,Natural Wood Wash</t>
  </si>
  <si>
    <t xml:space="preserve">SG000640AAA</t>
  </si>
  <si>
    <t xml:space="preserve">Modern Dining Table Set for 4,Round Table and 4 Kitchen Room Chairs,5 Piece Kitchen Table Set for Dining Room,Dinette,Breakfast Nook,Antique White</t>
  </si>
  <si>
    <t xml:space="preserve">SG000576AAE</t>
  </si>
  <si>
    <t xml:space="preserve">82" Mid Century Modern Sofa with Rubber Wood Legs,Velvet Upholstered Sofa Couch,Sofa with Thick Removable Seat Cushion, 3 Seater Sofa Couch for Living Room,Gray</t>
  </si>
  <si>
    <t xml:space="preserve">SG000576AAA</t>
  </si>
  <si>
    <t xml:space="preserve">82" Mid Century Modern Sofa with Rubber Wood Legs,Velvet Upholstered Sofa Couch,Sofa with Thick Removable Seat Cushion, 3 Seater Sofa Couch for Living Room,Beige</t>
  </si>
  <si>
    <t xml:space="preserve">SG000590AAA</t>
  </si>
  <si>
    <t xml:space="preserve">97.2" Modern Linen Fabric Sofa, L-Shape Couch with Chaise Lounge,Sectional Sofa with one Lumbar Pad,Beige</t>
  </si>
  <si>
    <t xml:space="preserve">SG000121AAK</t>
  </si>
  <si>
    <t xml:space="preserve">Twin Size Platform Storage Bed Solid Wood Bed with 6 Drawers,White</t>
  </si>
  <si>
    <t xml:space="preserve">WF297903AAN</t>
  </si>
  <si>
    <t xml:space="preserve">66.5" Upholstered Sleeper Bed, Pull Out Sofa Bed Couch attached two throw pillows, Dual USB Charging Port and Adjustable Backrest for Living Room Space, Charcoal Gray</t>
  </si>
  <si>
    <t xml:space="preserve">WF297903AAB</t>
  </si>
  <si>
    <t xml:space="preserve">66.5"  Upholstered Sleeper Bed , Pull Out Sofa Bed Couch attached two throw pillows,Dual USB Charging Port and Adjustable Backrest for Living Room Space, Black</t>
  </si>
  <si>
    <t xml:space="preserve">WF297903AAE</t>
  </si>
  <si>
    <t xml:space="preserve">66.5" Upholstered Sleeper Bed , Pull Out Sofa Bed Couch attached two throw pillows,Dual USB Charging Port and Adjustable Backrest for Living Room Space,BROWN GRAY</t>
  </si>
  <si>
    <t xml:space="preserve">SG000342AAA</t>
  </si>
  <si>
    <t xml:space="preserve">WF287096AAC</t>
  </si>
  <si>
    <t xml:space="preserve">Orisfur. Modern Comfy Leisure Accent Chair, Teddy Short  Plush Particle Velvet Armchair with Ottoman for Living Room</t>
  </si>
  <si>
    <t xml:space="preserve">SG000280AAA</t>
  </si>
  <si>
    <t xml:space="preserve">Orisfur. Modern Sectional Sofa with Reversible Chaise, L Shaped Couch Set with Storage Ottoman and Two Cup Holders for Living Room</t>
  </si>
  <si>
    <t xml:space="preserve">SG000245AAA</t>
  </si>
  <si>
    <t xml:space="preserve">Orisfur. Sectional Corner Sofa L-shape Couch Space Saving with Storage Ottoman &amp; Cup Holders Design for Large Space Dorm Apartment,Light Grey</t>
  </si>
  <si>
    <t xml:space="preserve">WF283379AAD</t>
  </si>
  <si>
    <t xml:space="preserve">Orisfur. 51" Convertible Sleeper Bed, Adjustable Oversized Armchair  with Dual USB Ports for Small Space</t>
  </si>
  <si>
    <t xml:space="preserve">WF283379AAB</t>
  </si>
  <si>
    <t xml:space="preserve">Orisfur. Twin Size Platform Storage Bed with 3 Drawers</t>
  </si>
  <si>
    <t xml:space="preserve">WF015436AAP</t>
  </si>
  <si>
    <t xml:space="preserve">WF008064BAA</t>
  </si>
  <si>
    <t xml:space="preserve">WF008064DAA</t>
  </si>
  <si>
    <t xml:space="preserve">WF323620AAB</t>
  </si>
  <si>
    <t xml:space="preserve">3 Seater Home Theater Recliner Manual Recliner Chair with Two Built-in Cup Holders for Living Room,Bedroom, Black(Old Sku:PP302955AAB)</t>
  </si>
  <si>
    <t xml:space="preserve">SG001480AAB</t>
  </si>
  <si>
    <t xml:space="preserve">112.6" Sectional Sofa Chenille Upholstered Sofa with Two Removable Ottoman, Two USB Ports, Two Cup Holders and Large Storage Box for Living Room, Dark Grey</t>
  </si>
  <si>
    <t xml:space="preserve">SG001450AAF</t>
  </si>
  <si>
    <t xml:space="preserve">82.67"Convertible Sofa Bed Sectional Sofa Sleeper L-shaped Sofa with a Storage Ottoman,Two Pillows, Two Power Sockets and Two USB Ports for Living Room, Green</t>
  </si>
  <si>
    <t xml:space="preserve">WF307724AAS</t>
  </si>
  <si>
    <t xml:space="preserve">Twin Size Folding Ottoman Sleeper Bed with Mattress Convertible Guest Bed Espresso</t>
  </si>
  <si>
    <t xml:space="preserve">WF307724AAE</t>
  </si>
  <si>
    <t xml:space="preserve">Twin Size Folding Ottoman Sleeper Bed with Mattress Convertible Guest Bed  Light Gray</t>
  </si>
  <si>
    <t xml:space="preserve">SG000375AAY</t>
  </si>
  <si>
    <t xml:space="preserve">Orisfur. Linen Upholstered Modern Convertible Folding Futon Sofa Bed for Compact Living Space, Apartment, Dorm, Yellow</t>
  </si>
  <si>
    <t xml:space="preserve">360 Degree Swivel Upholstered Manual Recliner Chair Theater Recliner Sofa Nursery Glider Rocker for Living Room, Beige</t>
  </si>
  <si>
    <t xml:space="preserve">SG001370AAE</t>
  </si>
  <si>
    <t xml:space="preserve">91.73" L-shaped Sofa Sectional Sofa Couch with 2 Stools and 2 Lumbar Pillows for Living Room, Light Grey</t>
  </si>
  <si>
    <t xml:space="preserve">WF313599AAE</t>
  </si>
  <si>
    <t xml:space="preserve">Upholstered Swivel Recliner Manual Rocker Recliner Chair Baby Nursery Chair with Two Removable Pillows for Living Room, Dark Grey</t>
  </si>
  <si>
    <t xml:space="preserve">WF317760AAR</t>
  </si>
  <si>
    <t xml:space="preserve">57.48" Pull-out Sofa Bed Convertible Couch 2 Seat Loveseat Sofa Modern Sleeper Sofa with Two Throw Pillows and USB Ports for Living Room, Dark Grey</t>
  </si>
  <si>
    <t xml:space="preserve">WF315766AAA</t>
  </si>
  <si>
    <t xml:space="preserve">Swivel Accent Barrel Chair with 5 Movable Pillow 360 Degree Swivel Round Sofa Chair for Living Room,Bedroom, Hotel, Beige</t>
  </si>
  <si>
    <t xml:space="preserve">SG000970ABB</t>
  </si>
  <si>
    <t xml:space="preserve">110" L-Shape Convertible Sectional Sofa Couch with Movable Ottoman for Living Room, Apartment, Office, Black</t>
  </si>
  <si>
    <t xml:space="preserve">SG000970AEE</t>
  </si>
  <si>
    <t xml:space="preserve">110" L-Shape Convertible Sectional Sofa Couch with Movable Ottoman for Living Room, Apartment, Office, Light Grey</t>
  </si>
  <si>
    <t xml:space="preserve">SG001290AAB</t>
  </si>
  <si>
    <t xml:space="preserve">PU Leather Power Recliner Individual Seat Home Theater Recliner with Cooling Cup Holder, Bluetooth Speaker, LED Lights, USB Ports, Tray Table, Arm Storage for Living Room, Black</t>
  </si>
  <si>
    <t xml:space="preserve">SG001280AAJ</t>
  </si>
  <si>
    <t xml:space="preserve">Power Lift Recliner Chair Electric Recliner for Elderly Recliner Chair with Massage and Heating Functions, Remote, Phone Holder Side Pockets and Cup Holders for Living Room, Red</t>
  </si>
  <si>
    <t xml:space="preserve">SG001260AAE</t>
  </si>
  <si>
    <t xml:space="preserve">270 Degree Swivel Electric Recliner Home Theater Seating Single Reclining Sofa Rocking Motion Recliner with a Phone Holder for Living Room, Grey</t>
  </si>
  <si>
    <t xml:space="preserve">SG000375AAB</t>
  </si>
  <si>
    <t xml:space="preserve">Orisfur. Linen Upholstered Modern Convertible Folding Futon Sofa Bed for Compact Living Space, Apartment, Dorm, Black</t>
  </si>
  <si>
    <t xml:space="preserve">WF315689AAA</t>
  </si>
  <si>
    <t xml:space="preserve">55.1" Pull Out Sleep Sofa Bed Loveseats Sofa Couch with Adjsutable Backrest, Storage Pockets, 2 Soft Pillows, USB Ports for Living Room, Bedroom, Apartment, Office, Beige (Old SKU WF307821AAA)</t>
  </si>
  <si>
    <t xml:space="preserve">SG001210AAA</t>
  </si>
  <si>
    <t xml:space="preserve">100.7'' L-Shape Sectional Sofa 3-Seater Couches with a Removable Ottoman, Comfortable Fabric for Living Room, Apartment, Beige</t>
  </si>
  <si>
    <t xml:space="preserve">SG001180AAA</t>
  </si>
  <si>
    <t xml:space="preserve">82.6" Home Theater Seating Seats Manual Chairs Recliner with LED Light Strip for Living Room, Beige</t>
  </si>
  <si>
    <t xml:space="preserve">SG001150AAD</t>
  </si>
  <si>
    <t xml:space="preserve">112.2" Manual Reclining Sectional Sofa Set L Shaped Symmetrical Motion Sofa Corner Couch Sets with Storage Boxes, 4 Cup Holders and LED Light Strip for Living Room, Brown</t>
  </si>
  <si>
    <t xml:space="preserve">SG001140AAD</t>
  </si>
  <si>
    <t xml:space="preserve">3 Pieces Recliner Chair Sofa Manual Reclining Home Seating Seats  Movie Theater Chairs with Reversible backrest, Cup Holders, Storage Box, Brown</t>
  </si>
  <si>
    <t xml:space="preserve">WF310344AAD</t>
  </si>
  <si>
    <t xml:space="preserve">Recliner Chair Sofa Manual Reclining Home Seating Seats  Movie Theater Chairs with Cup Holders and Storage Box, Brown</t>
  </si>
  <si>
    <t xml:space="preserve">WF310343AAD</t>
  </si>
  <si>
    <t xml:space="preserve">Recliner Chair Sofa Manual Reclining Home Seating Seats  Movie Theater Chairs with Reversible backrest and Cup Holders, Brown</t>
  </si>
  <si>
    <t xml:space="preserve">SG001130AAB</t>
  </si>
  <si>
    <t xml:space="preserve">3 Pieces Recliner Sofa Sets Home Theater Seating Manual Recliner Chair with Center Console and LED Light Strip for Living Room, Black</t>
  </si>
  <si>
    <t xml:space="preserve">WF310727AAJ</t>
  </si>
  <si>
    <t xml:space="preserve">Home Theater Seating Manual Recliner Chair with Center Console and LED Light Strip for Living Room, Wind Red</t>
  </si>
  <si>
    <t xml:space="preserve">WF310727AAD</t>
  </si>
  <si>
    <t xml:space="preserve">Home Theater Seating Manual Recliner Chair with Center Console and LED Light Strip for Living Room, Brown</t>
  </si>
  <si>
    <t xml:space="preserve">WF310726AAJ</t>
  </si>
  <si>
    <t xml:space="preserve">Home Theater Seating Manual Recliner Loveseat with Hide-Away Storage, Cup Holders and LED Light Strip for Living Room, Wine Red</t>
  </si>
  <si>
    <t xml:space="preserve">WF310726AAB</t>
  </si>
  <si>
    <t xml:space="preserve">Home Theater Seating Manual Recliner Loveseat with Hide-Away Storage, Cup Holders and LED Light Strip for Living Room, Black</t>
  </si>
  <si>
    <t xml:space="preserve">WF310725AAD</t>
  </si>
  <si>
    <t xml:space="preserve">Home Theater Seating Manual Recliner Chair with LED Light Strip for Living Room,Bedroom, Brown</t>
  </si>
  <si>
    <t xml:space="preserve">SG000380AAE</t>
  </si>
  <si>
    <t xml:space="preserve">WF306867AAF</t>
  </si>
  <si>
    <t xml:space="preserve">360 Degree Swivel Accent Chair Velvet Modern Upholstered Barrel Chair Over-Sized Soft Chair with Seat Cushion for Living Room, Bedroom, Office, Apartment, Green</t>
  </si>
  <si>
    <t xml:space="preserve">SG001030AAE</t>
  </si>
  <si>
    <t xml:space="preserve">SG001033AAA</t>
  </si>
  <si>
    <t xml:space="preserve">82" modern sofa Dutch plush upholstered sofa, solid wood legs, buttoned tufted backrest, beige</t>
  </si>
  <si>
    <t xml:space="preserve">SG001031AAE</t>
  </si>
  <si>
    <t xml:space="preserve">39" modern sofa Dutch plush upholstered sofa, solid wood legs, buttoned tufted backrest, gray</t>
  </si>
  <si>
    <t xml:space="preserve">SG001031AAA</t>
  </si>
  <si>
    <t xml:space="preserve">39" modern sofa Dutch plush upholstered sofa, solid wood legs, buttoned tufted backrest, beige</t>
  </si>
  <si>
    <t xml:space="preserve">SG001050AAF</t>
  </si>
  <si>
    <t xml:space="preserve">Modern three-piece sofa set with metal legs, buttoned tufted backrest, frosted velvet upholstered sofa set including three-seater sofa, double seater and living room furniture set Single chair</t>
  </si>
  <si>
    <t xml:space="preserve">SG001040AAC</t>
  </si>
  <si>
    <t xml:space="preserve">Modern three-piece sofa set with solid wood legs, buttoned tufted backrest, frosted velvet upholstered sofa set including three-seater sofa, double seater and living room furniture set Single chair</t>
  </si>
  <si>
    <t xml:space="preserve">SG001000AAD</t>
  </si>
  <si>
    <t xml:space="preserve">Home Theater Seating Manual Recliner with Cup Holder, Hide-Away Storage, 2 USB Ports and 2 Power Sockets for Living Room, Home Theater, Brown</t>
  </si>
  <si>
    <t xml:space="preserve">SG000993AAB</t>
  </si>
  <si>
    <t xml:space="preserve">88.5" Modern Sofa Couch PU Upholstered Sofa with Sturdy Metal Legs, Button Tufted Back, 3 Seater Sofa Couch for Living Room,Apartment,Home Office, Black</t>
  </si>
  <si>
    <t xml:space="preserve">SG000991AAB</t>
  </si>
  <si>
    <t xml:space="preserve">44" Modern Sofa Couch PU Upholstered Sofa with Sturdy Metal Legs, Button Tufted Back, Single Sofa Chair for Living Room,Apartment,Home Office, Black</t>
  </si>
  <si>
    <t xml:space="preserve">SG000960AAC</t>
  </si>
  <si>
    <t xml:space="preserve">Home Theater Seating Manual Reclining Sofa with Cup Holders,Hide-Away Storage, 2 USB Ports and 2 Power Sockets for Living Room, Bedroom, Dark Blue</t>
  </si>
  <si>
    <t xml:space="preserve">WF306319AAC</t>
  </si>
  <si>
    <t xml:space="preserve">Home Theater Seating Manual Reclining Sofa with Cup Holder, 2 USB Ports, 2 Power Sockets for Living Room, Bedroom, Dark Blue</t>
  </si>
  <si>
    <t xml:space="preserve">SG000930AAD</t>
  </si>
  <si>
    <t xml:space="preserve">59.4" Loveseat Sofa with Pull-Out Bed Modern Upholstered Couch with Side Pocket for Living Room Office, Brown</t>
  </si>
  <si>
    <t xml:space="preserve">SG000840AAR</t>
  </si>
  <si>
    <t xml:space="preserve">Stylish and Functional Light Chaise Lounge Sectional with Storage Rack Pull-out Bed Drop Down Table  and USB Charger Light Gray</t>
  </si>
  <si>
    <t xml:space="preserve">SG000840AAE</t>
  </si>
  <si>
    <t xml:space="preserve">Stylish and Functional Light Chaise Lounge Sectional with Storage Rack Pull-out Bed Drop Down Table  and USB Charger Gray</t>
  </si>
  <si>
    <t xml:space="preserve">SG000830AAE</t>
  </si>
  <si>
    <t xml:space="preserve">58" 4-1 Multi-functional Sofa Bed with Cup Holder and USB Port for Living Room or Apartments, Gray</t>
  </si>
  <si>
    <t xml:space="preserve">WF297903AAM</t>
  </si>
  <si>
    <t xml:space="preserve">66.5" Upholstered Sleeper Bed , Pull Out Sofa Bed Couch attached two throw pillows,Dual USB Charging Port and Adjustable Backrest for Living Room Space, Gray</t>
  </si>
  <si>
    <t xml:space="preserve">SG000800AAD</t>
  </si>
  <si>
    <t xml:space="preserve">Power Motion Recliner with USB Charging Port and Hidden Arm Storage, Home Theater Seating with Convenient Cup Holder Design ,and stereo(grey)</t>
  </si>
  <si>
    <t xml:space="preserve">SG000790AAE</t>
  </si>
  <si>
    <t xml:space="preserve">Reversible Sleeper Sectional Sofa Bed with Side Shelf and 2 Stools,Pull-Out L-Shaped Sofa Bed,Corner Sofa-Bed with Storage Chaise Left/Right Hande for Living Room,Knox Charcoal</t>
  </si>
  <si>
    <t xml:space="preserve">SG000720AAE</t>
  </si>
  <si>
    <t xml:space="preserve">76.7"Sectional Sleeper Sofa with USB Charging Port and Plug Outlet,Pull-Out Sofa Bed with 3 Pillows, L-Shape Chaise for Living Room Small Apartment,Grey</t>
  </si>
  <si>
    <t xml:space="preserve">SG000440AAD</t>
  </si>
  <si>
    <t xml:space="preserve">Motion Recliner with USB Charging Port and Hidden Arm Storage, Home Theater Seating with 2 Convenient Cup Holders Design and 360° Swivel Tray Table (old sku: SG000440AAA)</t>
  </si>
  <si>
    <t xml:space="preserve">SG000600AAA</t>
  </si>
  <si>
    <t xml:space="preserve">Modern 3-Piece Sofa Sets with Sturdy Metal Legs,Velvet Upholstered Couches Sets Including Three Seat Sofa, Loveseat and Single Chair for Living Room Furniture Set,Beige</t>
  </si>
  <si>
    <t xml:space="preserve">SG000601AAA</t>
  </si>
  <si>
    <t xml:space="preserve">40.5" Velvet Upholstered Accent Sofa,Modern Single Sofa Chair with Button Tufted Back,Modern Single Couch for Living Room,Bedroom,or Small Space,Beige</t>
  </si>
  <si>
    <t xml:space="preserve">SG000610AAE</t>
  </si>
  <si>
    <t xml:space="preserve">104.5" Reversible Sectional Sofa Space Saving with Storage Ottoman Rivet Ornament L-shape Couch for Small or Large Space Dorm Apartment,Gray(old SG000405AAA)</t>
  </si>
  <si>
    <t xml:space="preserve">SG000610AAB</t>
  </si>
  <si>
    <t xml:space="preserve">104.5" Reversible Sectional Sofa Space Saving with Storage Ottoman Rivet Ornament L-
shape Couch for Small or Large Space Dorm Apartment,Black(Old:SG000406AAA)</t>
  </si>
  <si>
    <t xml:space="preserve">WF287096AAA</t>
  </si>
  <si>
    <t xml:space="preserve">SG000282AAA</t>
  </si>
  <si>
    <t xml:space="preserve">SG000291AAA</t>
  </si>
  <si>
    <t xml:space="preserve">SG000244AAA</t>
  </si>
  <si>
    <t xml:space="preserve">Orisfur. Sectional Corner Sofa L-shape Couch Space Saving with Storage Ottoman &amp; Cup Holders Design for Large Space Dorm Apartment</t>
  </si>
  <si>
    <t xml:space="preserve">N719S001610F</t>
  </si>
  <si>
    <t xml:space="preserve">72.8" Modern Style Loveseat Sofa Sectional Sofa Couch with Storage Space, A Movable Ottoman, Two USB Ports, Two Cup Holders, A Phone Holder for Living Room, Green</t>
  </si>
  <si>
    <t xml:space="preserve">N719S001610E</t>
  </si>
  <si>
    <t xml:space="preserve">72.8" Modern Style Loveseat Sofa Sectional Sofa Couch with Storage Space, A Movable Ottoman, Two USB Ports, Two Cup Holders, A Phone Holder for Living Room, Gray</t>
  </si>
  <si>
    <t xml:space="preserve">N719S001610A</t>
  </si>
  <si>
    <t xml:space="preserve">72.8" Modern Style Loveseat Sofa Sectional Sofa Couch with Storage Space, A Movable Ottoman, Two USB Ports, Two Cup Holders, A Phone Holder for Living Room, Beige</t>
  </si>
  <si>
    <t xml:space="preserve">N719P187474C</t>
  </si>
  <si>
    <t xml:space="preserve">N719P187474A</t>
  </si>
  <si>
    <t xml:space="preserve">N719S001600R</t>
  </si>
  <si>
    <t xml:space="preserve">143.7" Upholstered Sofa Free-combined Sofa Couch with Two Chaise Lounge and Five Back Pillows for Living Room, Light Gray</t>
  </si>
  <si>
    <t xml:space="preserve">N719S001600B</t>
  </si>
  <si>
    <t xml:space="preserve">143.7" Upholstered Sofa Free-combined Sofa Couch with Two Chaise Lounge and Five Back Pillows for Living Room, Black</t>
  </si>
  <si>
    <t xml:space="preserve">N719S001600A</t>
  </si>
  <si>
    <t xml:space="preserve">143.7" Upholstered Sofa Free-combined Sofa Couch with Two Chaise Lounge and Five Back Pillows for Living Room, Beige</t>
  </si>
  <si>
    <t xml:space="preserve">N719S001590E</t>
  </si>
  <si>
    <t xml:space="preserve">89" Power Recliner Sectional Sofa Home Theater Reclining Sofa with Two USB Ports, Two Storage Drawers for Living Room, Gray</t>
  </si>
  <si>
    <t xml:space="preserve">N719S001590A</t>
  </si>
  <si>
    <t xml:space="preserve">89" Power Recliner Sectional Sofa Home Theater Reclining Sofa with Two USB Ports, Two Storage Drawers for Living Room, Beige</t>
  </si>
  <si>
    <t xml:space="preserve">N719S001580E</t>
  </si>
  <si>
    <t xml:space="preserve">117.3" Oversized Sectional Sofa U- shaped Sofa Couch Pull-out Sofa Bed with Two Throw Pillows for Living Room, Gray</t>
  </si>
  <si>
    <t xml:space="preserve">N719S001580A</t>
  </si>
  <si>
    <t xml:space="preserve">117.3" Oversized Sectional Sofa U- shaped Sofa Couch Pull-out Sofa Bed with Two Throw Pillows for Living Room, Beige</t>
  </si>
  <si>
    <t xml:space="preserve">N719P185195E</t>
  </si>
  <si>
    <t xml:space="preserve">55.1" Pull Out Sleep Sofa Bed Loveseats Sofa Couch with Adjsutable Backrest, Storage Pockets, 2 Soft Pillows, USB Ports for Living Room, Bedroom, Apartment, Office,Grey (Old SKU:WF315689AAE)</t>
  </si>
  <si>
    <t xml:space="preserve">N719P185195C</t>
  </si>
  <si>
    <t xml:space="preserve">55.1" Pull Out Sleep Sofa Bed Loveseats Sofa Couch with Adjsutable Backrest, Storage Pockets, 2 Soft Pillows, USB Ports for Living Room, Bedroom, Apartment, Office, Blue (Old SKU: WF315689AAC)</t>
  </si>
  <si>
    <t xml:space="preserve">N719P185195A</t>
  </si>
  <si>
    <t xml:space="preserve">55.1" Pull Out Sleep Sofa Bed Loveseats Sofa Couch with Adjsutable Backrest, Storage Pockets, 2 Soft Pillows, USB Ports for Living Room, Bedroom, Apartment, Office, Beige (Old SKU: WF315689AAA)</t>
  </si>
  <si>
    <t xml:space="preserve">N719S001570A</t>
  </si>
  <si>
    <t xml:space="preserve">107.5" U-shaped Sofa Sectional Sofa Pull-out Sofa bed with a Storage Chaise Lounge, Charging Devices for Living Room, Beige</t>
  </si>
  <si>
    <t xml:space="preserve">N719S001570E</t>
  </si>
  <si>
    <t xml:space="preserve">107.5" U-shaped Sofa Sectional Sofa Pull-out Sofa bed with a Storage Chaise Lounge, Charging Devices for Living Room, Gray</t>
  </si>
  <si>
    <t xml:space="preserve">N719S001560E</t>
  </si>
  <si>
    <t xml:space="preserve">86.6" Sectional Sofa L-shaped Sofa Couch Pull-out Sofa Bed with a Movable Ottoman, Two USB Ports and Two Cup Holders for Living Room, Gray</t>
  </si>
  <si>
    <t xml:space="preserve">N719S001560A</t>
  </si>
  <si>
    <t xml:space="preserve">86.6" Sectional Sofa L-shaped Sofa Couch Pull-out Sofa Bed with a Movable Ottoman, Two USB Ports  and Two Cup Holders for Living Room, Beige</t>
  </si>
  <si>
    <t xml:space="preserve">N719S001230S</t>
  </si>
  <si>
    <t xml:space="preserve">82.6" L-shape Sofa Bed Pull-out Sleeper Sofa with Wheels, USB Ports, Power Sockets for Living Room (SG001230AA), Khaki</t>
  </si>
  <si>
    <t xml:space="preserve">N719S001530A</t>
  </si>
  <si>
    <t xml:space="preserve">126" L-shaped Sofa Sectional Sofa Couch Pull-out Sofa Bed with Charging Devices and Cup Holders for Living Room, Beige</t>
  </si>
  <si>
    <t xml:space="preserve">N719S001550E</t>
  </si>
  <si>
    <t xml:space="preserve">109" U-shaped Sectional Sofa Pull-out Sofa Bed with Two USB Ports, a Storage Chaise Lounge and Four Back Pillows for Living Room, Grey</t>
  </si>
  <si>
    <t xml:space="preserve">N719S001550A</t>
  </si>
  <si>
    <t xml:space="preserve">109" U-shaped Sectional Sofa Pull-out Sofa Bed with Two USB Ports, a Storage Chaise Lounge and Four Back Pillows for Living Room, Beige</t>
  </si>
  <si>
    <t xml:space="preserve">N719S001540E</t>
  </si>
  <si>
    <t xml:space="preserve">112.2" Sectional Sofa Pull-out Sofa Bed Sleeper with a Storage Ottoman,Three Pillows and Charging Devices for Living Room, Grey</t>
  </si>
  <si>
    <t xml:space="preserve">N719S001540A</t>
  </si>
  <si>
    <t xml:space="preserve">112.2" Sectional Sofa Pull-out Sofa Bed Sleeper with a Storage Ottoman,Three Pillows and Charging Devices for Living Room, Cream</t>
  </si>
  <si>
    <t xml:space="preserve">N719S001530C</t>
  </si>
  <si>
    <t xml:space="preserve">126" L-shaped Sofa Sectional Sofa Couch Pull-out Sofa Bed with Charging Devices and Cup Holders for Living Room, Blue Black</t>
  </si>
  <si>
    <t xml:space="preserve">N719S001160B</t>
  </si>
  <si>
    <t xml:space="preserve">112.2" L-Shape Chenille Upholstered Sofa for Living Room Modern Luxury Sofa Couch with Ottoman and 5 Pillows for Living Room (SG001160AA), Black</t>
  </si>
  <si>
    <t xml:space="preserve">N719S001340A</t>
  </si>
  <si>
    <t xml:space="preserve">90" Pull Out Sleeper Sofa L-Shaped Couch Convertible Sofa Bed with Storage Chaise, Storage Racks and USB Ports (SG001340AA), Beige</t>
  </si>
  <si>
    <t xml:space="preserve">N719S001520A</t>
  </si>
  <si>
    <t xml:space="preserve">146.9" L-shaped Sofa Sectional Sofa Couch Pull-out Sofa Bed with a Movable Storage Ottoman, a Storage Chaise Lounge and Two USB Ports for Living Room, Beige</t>
  </si>
  <si>
    <t xml:space="preserve">N719S001520E</t>
  </si>
  <si>
    <t xml:space="preserve">146.9" L-shaped Sofa Sectional Sofa Couch Pull-out Sofa Bed with a Movable Storage Ottoman, a Storage Chaise Lounge and Two USB Ports for Living Room, Grey</t>
  </si>
  <si>
    <t xml:space="preserve">WF322620AAC</t>
  </si>
  <si>
    <t xml:space="preserve">55.9" Convertible Sofa Bed Loveseat Sofa with Three USB Ports, Two Side Pockets, Two Cup Holders and 360°Swivel Phone Holder for Living Room, Blue Grey</t>
  </si>
  <si>
    <t xml:space="preserve">Patio Daybed Outdoor Daybed Outdoor Rattan Sun Lounger with Shelter Roof with Adjustable Backrest, Storage Box and 2 Cup Holders for Patio, Balcony, Poolside,Cream</t>
  </si>
  <si>
    <t xml:space="preserve">Spa Surround Spa Frame Quadrilateral Outdoor Rattan Sectional Sofa Set with Mini Sofa,Wooden Seats and Storage Spaces, Beige</t>
  </si>
  <si>
    <t xml:space="preserve">WF321744AAE</t>
  </si>
  <si>
    <t xml:space="preserve">109.4" Curved Chaise Lounge Modern Indoor Sofa Couch for Living Room, Grey(Old Sku:WF313109AAE)</t>
  </si>
  <si>
    <t xml:space="preserve">SG001420AAD</t>
  </si>
  <si>
    <t xml:space="preserve">PU Leather Power Recliner Home Theater Recliner with Power Adjustable Headrest, Wireless Charging Device, USB Port, Storage Arms, Cup Holder and Swivel Tray Table for Living Room, Brown</t>
  </si>
  <si>
    <t xml:space="preserve">WF321613AAE</t>
  </si>
  <si>
    <t xml:space="preserve">54.7" Multiple Adjustable Positions Sofa Bed Stylish Sofa Bed with a Button Tufted Backrest, Two USB Ports and Four Floral Lumbar Pillows for Living Room, Bedroom,or Small Space, Light Grey</t>
  </si>
  <si>
    <t xml:space="preserve">WF321613AAA</t>
  </si>
  <si>
    <t xml:space="preserve">54.7" Multiple Adjustable Positions Sofa Bed Stylish Sofa Bed with a Button Tufted Backrest, Two USB Ports and Four Floral Lumbar Pillows for Living Room, Bedroom,or Small Space, Beige</t>
  </si>
  <si>
    <t xml:space="preserve">WF313599AAA</t>
  </si>
  <si>
    <t xml:space="preserve">Upholstered Swivel Recliner Manual Rocker Recliner Chair Baby Nursery Chair with Two Removable Pillows for Living Room, Beige</t>
  </si>
  <si>
    <t xml:space="preserve">SG001330AAA</t>
  </si>
  <si>
    <t xml:space="preserve">109.8"L-shaped Couch Sectional Sofa with Storage Chaise,Cup Holder and USB Ports for Living Room, Beige</t>
  </si>
  <si>
    <t xml:space="preserve">SG001300AAC</t>
  </si>
  <si>
    <t xml:space="preserve">94.88" L-Shaped Corner Sofa Pu Leather Sectional Sofa Couch with Movable Storage Ottomans for Living Room, Blue</t>
  </si>
  <si>
    <t xml:space="preserve">WF315689AAC</t>
  </si>
  <si>
    <t xml:space="preserve">55.1" Pull Out Sleep Sofa Bed Loveseats Sofa Couch with Adjsutable Backrest, Storage Pockets, 2 Soft Pillows, USB Ports for Living Room, Bedroom, Apartment, Office, Blue (Old SKU WF307821AAC)</t>
  </si>
  <si>
    <t xml:space="preserve">SG001033AAC</t>
  </si>
  <si>
    <t xml:space="preserve">82" modern sofa Dutch plush upholstered sofa, solid wood legs, buttoned tufted backrest, blue</t>
  </si>
  <si>
    <t xml:space="preserve">SG001032AAE</t>
  </si>
  <si>
    <t xml:space="preserve">60" modern sofa Dutch plush upholstered sofa, solid wood legs, buttoned tufted backrest, gray</t>
  </si>
  <si>
    <t xml:space="preserve">SG001052AAB</t>
  </si>
  <si>
    <t xml:space="preserve">55.5" Modern Sofa Dutch Plush Upholstered Sofa with Metal Legs, Button Tufted Back Black</t>
  </si>
  <si>
    <t xml:space="preserve">SG001040AAE</t>
  </si>
  <si>
    <t xml:space="preserve">SG001040AAF</t>
  </si>
  <si>
    <t xml:space="preserve">Modern three-piece sofa set with solid wood legs, buttoned tufted backrest, frosted velvet upholstered sofa set including three-seater sofa, double seater and living room furniture set Single chair,</t>
  </si>
  <si>
    <t xml:space="preserve">SG001022AAC</t>
  </si>
  <si>
    <t xml:space="preserve">63" Modern Sofa Dutch Fluff Upholstered sofa with solid wood legs, buttoned tufted backrest,blue</t>
  </si>
  <si>
    <t xml:space="preserve">SG001021AAC</t>
  </si>
  <si>
    <t xml:space="preserve">42" Modern Sofa Dutch Fluff Upholstered sofa with solid wood legs, buttoned tufted backrest,blue</t>
  </si>
  <si>
    <t xml:space="preserve">SG001023AAB</t>
  </si>
  <si>
    <t xml:space="preserve">89" Modern Sofa Dutch Fluff Upholstered sofa with solid wood legs, buttoned tufted backrest,black</t>
  </si>
  <si>
    <t xml:space="preserve">WF306320AAC</t>
  </si>
  <si>
    <t xml:space="preserve">Home Theater Seating Manual Reclining Sofa with Hide-Away Storage, Cup Holders, 2 USB Ports, 2 Power Sockets for Living Room, Bedroom, Dark Blue</t>
  </si>
  <si>
    <t xml:space="preserve">WF297903AAA</t>
  </si>
  <si>
    <t xml:space="preserve">66.5" Velvet Upholstered Sleeper Bed , Pull Out Sofa Bed Couch attached two throw pillows,Dual USB Charging Port and Adjustable Backrest for Living Room Space, Light Beige</t>
  </si>
  <si>
    <t xml:space="preserve">SG000693AAC</t>
  </si>
  <si>
    <t xml:space="preserve">Modern Living Room Sofa Set Linen Upholstered Couch Furniture for Home or Office ,Light Grey-Blue,(1+3-Seat,Old Sku:SG000371AAA)</t>
  </si>
  <si>
    <t xml:space="preserve">SG000691AAC</t>
  </si>
  <si>
    <t xml:space="preserve">Modern Living Room Sofa Set Linen Upholstered Couch Furniture for Home or Office ,Light Grey-Blue,(1+2 Seat,Old Sku:SG000365AAA)</t>
  </si>
  <si>
    <t xml:space="preserve">WF300332AAC</t>
  </si>
  <si>
    <t xml:space="preserve">79.9" Modern Living Room Sofa Linen Upholstered Couch Furniture for Home or Office ,Light Grey*Blue,(3-Seat,Old Sku:WF288519AAC)</t>
  </si>
  <si>
    <t xml:space="preserve">WF300331AAC</t>
  </si>
  <si>
    <t xml:space="preserve">57.5" Modern Living Room Loveseat Linen Upholstered Couch Furniture for Home or Office ,Light Grey-Blue,(2-Seat,Old Sku:WF288518AAC)</t>
  </si>
  <si>
    <t xml:space="preserve">SG000691AAR</t>
  </si>
  <si>
    <t xml:space="preserve">Modern Living Room Sofa Set Linen Upholstered Couch Furniture for Home or Office ,Light Grey,(1+2 Seat,Old Sku:SG000365AAA)</t>
  </si>
  <si>
    <t xml:space="preserve">WF300330AAR</t>
  </si>
  <si>
    <t xml:space="preserve">35" Modern Living Room Armchair Linen Upholstered Couch Furniture for Home or Office ,Light Grey,(1-Seat,Old Sku:WF288517AAR)</t>
  </si>
  <si>
    <t xml:space="preserve">SG000602AAA</t>
  </si>
  <si>
    <t xml:space="preserve">63" Velvet Upholstered Loveseat Sofa,Modern Loveseat Sofa with Button Tufted Back,2-Person Loveseat Sofa Couch for Living Room,Bedroom,or Small Space,Beige</t>
  </si>
  <si>
    <t xml:space="preserve">SG000601AAE</t>
  </si>
  <si>
    <t xml:space="preserve">40.5" Velvet Upholstered Accent Sofa,Modern Single Sofa Chair with Button Tufted Back,Modern Single Couch for Living Room,Bedroom,or Small Space,Gray</t>
  </si>
  <si>
    <t xml:space="preserve">SG000574AAA</t>
  </si>
  <si>
    <t xml:space="preserve">41.5" Velvet Upholstered Accent Sofa,Modern Single Sofa Chair with Thick Removable Seat Cushion,Modern Single Couch for Living Room,Bedroom,or Small Space,Beige</t>
  </si>
  <si>
    <t xml:space="preserve">U-Can Shoe Storage Cabinet for Entryway with Drawers and Shelves, Modern Shoe Organizer Cabinet, Free Standing Shoe Rack for Hallway, Living Room</t>
  </si>
  <si>
    <t xml:space="preserve">U-Can 37'' Wooden Mid-Century Modern Coffee Table, Round Cane Coffee Table with PE Rattan Side for Living Room,Brown</t>
  </si>
  <si>
    <t xml:space="preserve">U-Can Modern TV Stand for TVs up to 80 Inches, Entertainment Center with 4 Cabinets, Wood Media Console with Metal Legs and Handles for Living room, Black</t>
  </si>
  <si>
    <t xml:space="preserve">U-Can Modern TV Stand for TVs up to 80 Inches, Entertainment Center with 4 Cabinets, Wood Media Console with Metal Legs and Handles for Living room, White</t>
  </si>
  <si>
    <t xml:space="preserve">WF531404AAB</t>
  </si>
  <si>
    <t xml:space="preserve">U-Can Shoe Cabinet with 2 Flip Drawers, and 2 Shelves, Modern Free Standing Shoe Rack for Heels, Boots, Slippers,Shoe Storage Cabinet for Entryway, Hallway, Living Room, Black</t>
  </si>
  <si>
    <t xml:space="preserve">WF531404AAK</t>
  </si>
  <si>
    <t xml:space="preserve">U-Can Shoe Cabinet with 2 Flip Drawers, and 2 Shelves, Modern Free Standing Shoe Rack for Heels, Boots, Slippers,Shoe Storage Cabinet for Entryway, Hallway, Living Room, White</t>
  </si>
  <si>
    <t xml:space="preserve">WF531403AAB</t>
  </si>
  <si>
    <t xml:space="preserve">U-Can Shoe Cabinet with 2 Flip Drawers, 2 Slide Drawers and 1 Shelf, Modern Free Standing Shoe Rack for Heels,Sneakers, Slippers,Shoe Storage Cabinet for Entryway, Hallway, Living Room, Black</t>
  </si>
  <si>
    <t xml:space="preserve">WF531403AAK</t>
  </si>
  <si>
    <t xml:space="preserve">U-Can Shoe Cabinet with 2 Flip Drawers, 2 Slide Drawers and 1 Shelf, Modern Free Standing Shoe Rack for Heels,Sneakers, Slippers,Shoe Storage Cabinet for Entryway, Hallway, Living Room, White</t>
  </si>
  <si>
    <t xml:space="preserve">U-Can Modern TV Stand with LED lights for TVs up to 80 Inches, Entertainment Center with 4 Drawers and 1 Cabinet with Brown Glass Door, Media Console with Metal Legs and Handles for Living room</t>
  </si>
  <si>
    <t xml:space="preserve">WF530740AAK</t>
  </si>
  <si>
    <t xml:space="preserve">U-Can TV Stand for 65+ Inch TV, Entertainment Center TV Media Console Table, Modern TV Stand with Storage, TV Console Cabinet Furniture for Living Room(SAME SKU: N724P284539B)</t>
  </si>
  <si>
    <t xml:space="preserve">U-Can Modern End Table with LED light and Wheels, Side Table with Transparent Brown Glass Door, 2 Storage Shelves and Drawers for Living Room, Black</t>
  </si>
  <si>
    <t xml:space="preserve">WF324735AAK</t>
  </si>
  <si>
    <t xml:space="preserve">U-Can Multifunctional End Table with Wheels, Side Table with Tempered glass door, 2 Storage Shelves, 2 Drawers for Living Room, White</t>
  </si>
  <si>
    <t xml:space="preserve">WF324734AAK</t>
  </si>
  <si>
    <t xml:space="preserve">U-Can Movable Top Coffee Table, Modern Square Wood Coffee Table with High Gloss finish, 4 Hidden Storage Drawers for Living Room(Date of Expected Arrival: 11.25)</t>
  </si>
  <si>
    <t xml:space="preserve">SJ000117AAB</t>
  </si>
  <si>
    <t xml:space="preserve">U-Can Modern TV Stand for TVs up to 80 Inches, Entertainment Center with 4 Drawers and 1 Cabinet, Wood TV Console Table with Metal Legs and Handles for Living room</t>
  </si>
  <si>
    <t xml:space="preserve">U-Can Modern TV Stand for TVs up to 80 Inches, Entertainment Center, Wood TV Storage Cabinet with Solid Wood Legs and Metal Handles for Living room (Same SKU: N724P261566B)</t>
  </si>
  <si>
    <t xml:space="preserve">U-Can Modern TV Stand for TVs up to 80 Inches, Entertainment Center, Wood TV Storage Cabinet with Solid Wood Legs and Metal Handles for Living room(Same SKU:N724P261566K)</t>
  </si>
  <si>
    <t xml:space="preserve">SJ000117AAK</t>
  </si>
  <si>
    <t xml:space="preserve">U-Can Modern TV Stand for TVs up to 80 Inches, Entertainment Center with 4 Drawers and 1 Cabinet, Wood TV Console Table with Metal Legs and Handles for Living room(SAME SKU:SJ000133AAK)</t>
  </si>
  <si>
    <t xml:space="preserve">WF315899AAB</t>
  </si>
  <si>
    <t xml:space="preserve">U-Can Modern TV Stand for 65+ Inch TV, Entertainment Center TV Media Console Table,with 2 Drawers and 2 Cabinets, TV Console Cabinet Furniture for Living Room</t>
  </si>
  <si>
    <t xml:space="preserve">WF311556AAK</t>
  </si>
  <si>
    <t xml:space="preserve">U-Can 5-in-1 Entryway Bench with Shutter-shaped doors, Coat Rack, Cushion and 4 Sturdy Hooks, 47.2'' Wide Hall Tree with Storage Bench for Hallway, Entryway, Living Room</t>
  </si>
  <si>
    <t xml:space="preserve">WF311369AAK</t>
  </si>
  <si>
    <t xml:space="preserve">U-Can Modern, Minimalist Rectangle Extendable TV Stand, TV Cabinet with 2 Drawers and 1 Cabinet for Living Room, Up to 100''</t>
  </si>
  <si>
    <t xml:space="preserve">WF311369AAB</t>
  </si>
  <si>
    <t xml:space="preserve">WF309201AAB</t>
  </si>
  <si>
    <t xml:space="preserve">U-Can Modern TV Stand for TVs up to 75 Inches, Storage Cabinet with Drawers and Cabinets, Wood TV Console Table with Metal Legs and Handles for Living room, Black</t>
  </si>
  <si>
    <t xml:space="preserve">WF309201AAK</t>
  </si>
  <si>
    <t xml:space="preserve">U-Can Modern TV Stand for TVs up to 75 Inches, Storage Cabinet with Drawers and Cabinets, Wood TV Console Table with Metal Legs and Handles for Living room, White</t>
  </si>
  <si>
    <t xml:space="preserve">WF309200AAK</t>
  </si>
  <si>
    <t xml:space="preserve">U-Can Shoe Cabinet with Doors, 11-Tier Shoe Storage Cabinet with Adjustable Shelves, Modern Wooden Shoes Shoe Storage Organizer for Entryway, Living Room, Hallway (PVC Surface)</t>
  </si>
  <si>
    <t xml:space="preserve">WF309200AAB</t>
  </si>
  <si>
    <t xml:space="preserve">WF306727AAB</t>
  </si>
  <si>
    <t xml:space="preserve">U-Can Modern TV Stand for 65-inch TV with Rattan Doors, Adjustable Shelves and Metal Handles for Living Room, Black</t>
  </si>
  <si>
    <t xml:space="preserve">WF306727AAK</t>
  </si>
  <si>
    <t xml:space="preserve">U-Can Modern TV Stand for 65-inch TV with Rattan Doors, Adjustable Shelves and Metal Handles for Living Room, White</t>
  </si>
  <si>
    <t xml:space="preserve">SJ000112AAB</t>
  </si>
  <si>
    <t xml:space="preserve">U-Can Modern TV Stand with 3 Doors and Adjustable Shelves for Living Room, Fits TVs Up to 70 Inches, Black</t>
  </si>
  <si>
    <t xml:space="preserve">SJ000112AAK</t>
  </si>
  <si>
    <t xml:space="preserve">U-Can Modern TV Stand with 3 Doors and Adjustable Shelves for Living Room, Fits TVs Up to 70 Inches, White</t>
  </si>
  <si>
    <t xml:space="preserve">WF306420AAK</t>
  </si>
  <si>
    <t xml:space="preserve">U-Can TV Stand with Rattan Door,Woven Media Console Table with Adjustable Shelves for TVs up to 65",Storage Sideboard Cabinet for Living Room</t>
  </si>
  <si>
    <t xml:space="preserve">WF304439AAB</t>
  </si>
  <si>
    <t xml:space="preserve">U-Can TV Stand with Rattan Door for Televisions up to 55" with Adjustable Shelves and Storage Cabinets, Modern Entertainment Center Console Table for Living Room</t>
  </si>
  <si>
    <t xml:space="preserve">WF306420AAB</t>
  </si>
  <si>
    <t xml:space="preserve">WF299723AAB</t>
  </si>
  <si>
    <t xml:space="preserve">U-Can Modern ,Stylish TV Stand  TV Cabinet for 80+inch TV, Black</t>
  </si>
  <si>
    <t xml:space="preserve">WF299723AAK</t>
  </si>
  <si>
    <t xml:space="preserve">U-Can Modern ,Stylish TV Stand  TV Cabinet for 80+inch TV, White</t>
  </si>
  <si>
    <t xml:space="preserve">WF288624AAM</t>
  </si>
  <si>
    <t xml:space="preserve">U-Can TV Stand for TV up to 68 in with 2 Doors and 2 Drawers Open Style Cabinet, Sideboard for Living room, Navy</t>
  </si>
  <si>
    <t xml:space="preserve">N724P170547B</t>
  </si>
  <si>
    <t xml:space="preserve">U-Can Modern TV Stand for up to 70 Inch TV, Entertainment Center TV Media Console Table, with 3 Shelves and 2 Cabinets, TV Console Cabinet Furniture for Living Room (Old SKU: WF314645AAB)</t>
  </si>
  <si>
    <t xml:space="preserve">N724P170547K</t>
  </si>
  <si>
    <t xml:space="preserve">U-Can Modern TV Stand for up to 70 Inch TV, Entertainment Center TV Media Console Table, with 3 Shelves and 2 Cabinets, TV Console Cabinet Furniture for Living Room (Old SKU: WF314645AAK)</t>
  </si>
  <si>
    <t xml:space="preserve">U-Can Classic Vintage Livingroom End Table Side Table with USB Ports and One Multifunctional Drawer with cup holders, Antique Espresso (Old SKU: WF296294AAP)</t>
  </si>
  <si>
    <t xml:space="preserve">U-Can Classic Vintage Livingroom End Table Side Table with USB Ports and One Multifunctional Drawer with cup holders, Antique Navy (Old SKU: WF296294AAM)</t>
  </si>
  <si>
    <t xml:space="preserve">U-Can Classic Vintage Livingroom End Table Side Table with USB Ports and One Multifunctional Drawer with cup holders, Antique Brown (Old SKU: WF296294AAD)</t>
  </si>
  <si>
    <t xml:space="preserve">N724P179249S</t>
  </si>
  <si>
    <t xml:space="preserve">U-Can 13.8'' Silver Square Mirrored End Table, Modern Side Table with Crushed Diamond for Living Room, No Assembly Required</t>
  </si>
  <si>
    <t xml:space="preserve">N724P179246S</t>
  </si>
  <si>
    <t xml:space="preserve">[Video Provided]  U-Can 15.7''W Silver Rectangle Mirrored End Table with Wireless&amp;USB Charging, Modern Side Table with LED lights, 3 Drawers with Crystal style Handles for Living Room</t>
  </si>
  <si>
    <t xml:space="preserve">N724P179244S</t>
  </si>
  <si>
    <t xml:space="preserve">[Video Provided]  U-Can 11.8'' Silver Square Mirrored End Table with LED lights, Modern Side Table with Crystal Inlay for Living Room, No Assembly Required</t>
  </si>
  <si>
    <t xml:space="preserve">N724P179242S</t>
  </si>
  <si>
    <t xml:space="preserve">[Video Provided] U-Can 11.8'' Silver Square Mirrored End Table with LED lights, Modern Side Table with Crushed Diamond for Living Room, No Assembly Required</t>
  </si>
  <si>
    <t xml:space="preserve">N724P176487M</t>
  </si>
  <si>
    <t xml:space="preserve">U-Can Retro Distressed Wooden TV Stand for TVs up to 65 Inches, Entertainment Center Media Console with 6 Drawers and 3 Shelves for Living room, Black</t>
  </si>
  <si>
    <t xml:space="preserve">N724P176487D</t>
  </si>
  <si>
    <t xml:space="preserve">U-Can Retro Distressed Wooden TV Stand for TVs up to 65 Inches, Entertainment Center Media Console with 6 Drawers and 3 Shelves for Living room, Brown</t>
  </si>
  <si>
    <t xml:space="preserve">N724P170542K</t>
  </si>
  <si>
    <t xml:space="preserve">U-Can TV Stand for TVs up to 80 Inches, Modern Entertainment Center Media Console with 4 Drawers and 1 Spacious cabinet for Living room, White</t>
  </si>
  <si>
    <t xml:space="preserve">N724P170542B</t>
  </si>
  <si>
    <t xml:space="preserve">U-Can TV Stand for TVs up to 80 Inches, Modern Entertainment Center Media Console with 4 Drawers and 1 Spacious cabinet for Living room, Black</t>
  </si>
  <si>
    <t xml:space="preserve">U-Can Hall Tree with 6 Hooks and Hinged Lid, Coat Hanger, Entryway Bench, Storage Bench, 3-in-1 Design, 69INCH, for Entrance, Hallway</t>
  </si>
  <si>
    <t xml:space="preserve">U-Can Modern Wood Coffee Table with 2 Drawers ,Minimalist Display Coffee Table with Transparent Tempered Glass, Open Storage Shelf for Living Room</t>
  </si>
  <si>
    <t xml:space="preserve">[Video Provided] U-Can 51''-98.4'' Modern Extendable TV Stand for TVs up to 90 Inches, Entertainment Center Media Console Corner Console with 2 Drawers and 4 Shelves for Living room, White &amp; Black</t>
  </si>
  <si>
    <t xml:space="preserve">[Video Provided] U-Can 51''-98.4'' Modern Extendable TV Stand for TVs up to 100 Inches, Entertainment Center Media Console Corner Console with 2 Drawers and 4 Shelves for Living room, Black &amp; White</t>
  </si>
  <si>
    <t xml:space="preserve">WF531402AAB</t>
  </si>
  <si>
    <t xml:space="preserve">U-Can Shoe Storage Cabinet for Entryway with 3 Flip Drawers, Modern Shoe Organizer Cabinet, Free Standing Shoe Rack for  Hallway, Living Room, Black</t>
  </si>
  <si>
    <t xml:space="preserve">WF531402AAK</t>
  </si>
  <si>
    <t xml:space="preserve">U-Can Shoe Storage Cabinet for Entryway with 3 Flip Drawers, Modern Shoe Organizer Cabinet, Free Standing Shoe Rack for  Hallway, Living Room, White</t>
  </si>
  <si>
    <t xml:space="preserve">WF530171AAB</t>
  </si>
  <si>
    <t xml:space="preserve">U-Can Modern TV Stand for TVs up to 75 Inches, Entertainment Center with Storage Cabinets and 1 Adjustable Shelf, Media Console with Marble-patterned Top and Golden Round Metal Legs for Living room</t>
  </si>
  <si>
    <t xml:space="preserve">WF530171AAK</t>
  </si>
  <si>
    <t xml:space="preserve">WF530740AAB</t>
  </si>
  <si>
    <t xml:space="preserve">U-Can Modern End Table with LED light and Wheels, Side Table with Transparent Brown Glass Door, 2 Storage Shelves and Drawers for Living Room, White</t>
  </si>
  <si>
    <t xml:space="preserve">WF324735AAB</t>
  </si>
  <si>
    <t xml:space="preserve">U-Can Multifunctional Extendable End Table with Wheels, Side Table with Tempered glass door, 2 Storage Shelves, 2 Drawers for Living Room, Black</t>
  </si>
  <si>
    <t xml:space="preserve">WF324734AAB</t>
  </si>
  <si>
    <t xml:space="preserve">U-Can Movable Top Coffee Table, Modern Square Wood Coffee Table with High Gloss finish, 4 Hidden Storage Drawers for Living Room</t>
  </si>
  <si>
    <t xml:space="preserve">U-Can 4-Piece Entertainment Wall Unit with 13 shelves,8 Drawers and 2 Cabinets, Multifunctional TV Stand Media Storage Cabinet with Fluted Line Surface for Living Room, for TVs Up to 70"</t>
  </si>
  <si>
    <t xml:space="preserve">WF315899AAK</t>
  </si>
  <si>
    <t xml:space="preserve">WF314353AAK</t>
  </si>
  <si>
    <t xml:space="preserve">U-Can TV Stand for 60+ Inch TV, Entertainment Center TV Media Console Table, Modern TV Stand with Storage, TV Console Cabinet Furniture for Living Room</t>
  </si>
  <si>
    <t xml:space="preserve">WF311374AAB</t>
  </si>
  <si>
    <t xml:space="preserve">U-Can 5-in-1 Entryway Bench with Coat Rack, Cushion and 4 Sturdy Hooks, 40.6'' Wide Hall Tree with Shoe Storage Bench for Hallway, Entryway, Living Room</t>
  </si>
  <si>
    <t xml:space="preserve">WF311374AAK</t>
  </si>
  <si>
    <t xml:space="preserve">WF314353AAC</t>
  </si>
  <si>
    <t xml:space="preserve">WF311556AAB</t>
  </si>
  <si>
    <t xml:space="preserve">U-Can 5-in-1 Entryway Bench with Coat Rack, Cushion and 3 Sturdy Hooks, 47.2'' Wide Hall Tree with Shoe Storage Bench for Hallway, Entryway, Living Room</t>
  </si>
  <si>
    <t xml:space="preserve">WF311375AAB</t>
  </si>
  <si>
    <t xml:space="preserve">U-Can 4-in-1 Entryway Bench with Coat Rack, Cushion and 4 Sturdy Hooks, 47.2'' Wide Hall Tree with Storage Bench for Hallway, Entryway, Living Room</t>
  </si>
  <si>
    <t xml:space="preserve">WF311375AAK</t>
  </si>
  <si>
    <t xml:space="preserve">WF311920AAB</t>
  </si>
  <si>
    <t xml:space="preserve">U-Can Hall Tree with 4 Hooks , Coat Hanger, Entryway Bench, Storage Bench, 3-in-1 Design, 40INCH, for Entrance, Hallway (Black)</t>
  </si>
  <si>
    <t xml:space="preserve">WF311920AAD</t>
  </si>
  <si>
    <t xml:space="preserve">U-Can Hall Tree with 4 Hooks , Coat Hanger, Entryway Bench, Storage Bench, 3-in-1 Design, 40INCH, for Entrance, Hallway</t>
  </si>
  <si>
    <t xml:space="preserve">WF311920AAK</t>
  </si>
  <si>
    <t xml:space="preserve">U-Can Hall Tree with 4 Hooks , Coat Hanger, Entryway Bench, Storage Bench, 3-in-1 Design, 40INCH, for Entrance, Hallway (White)</t>
  </si>
  <si>
    <t xml:space="preserve">WF309200AAE</t>
  </si>
  <si>
    <t xml:space="preserve">U-Can Shoe Cabinet with Doors, 11-Tier Shoe Storage Cabinet with Adjustable Shelves, Modern Wooden Shoes Shoe Storage Organizer for Entryway, Living Room, Hallway (Matte Surface)</t>
  </si>
  <si>
    <t xml:space="preserve">WF287841AAB</t>
  </si>
  <si>
    <t xml:space="preserve">U-Can TV Stand for TV up to 65in with 2 Tempered Glass Doors Adjustable Panels Open Style Cabinet, Sideboard for Living room, Black</t>
  </si>
  <si>
    <t xml:space="preserve">WF307038AAK</t>
  </si>
  <si>
    <t xml:space="preserve">U-Can LED Coffee Table with Storage, Modern Center Table with 2 Drawers and Display Shelves, Accent Furniture with LED Lights for Living Room,White</t>
  </si>
  <si>
    <t xml:space="preserve">WF307038AAB</t>
  </si>
  <si>
    <t xml:space="preserve">U-Can LED Coffee Table with Storage, Modern Center Table with 2 Drawers and Display Shelves, Accent Furniture with LED Lights for Living Room,Black</t>
  </si>
  <si>
    <t xml:space="preserve">WF304439AAC</t>
  </si>
  <si>
    <t xml:space="preserve">U-Can Hall Tree with 4 Hooks and Hinged Lid, Coat Hanger, Entryway Bench, Storage Bench, 3-in-1 Design, 69INCH, for Entrance, Hallway</t>
  </si>
  <si>
    <t xml:space="preserve">WF300600AAB</t>
  </si>
  <si>
    <t xml:space="preserve">U-Can Modern TV Stand with 5 Champagne legs - Durable, stylish, spacious, versatile storage TVS up to 77" (Black)</t>
  </si>
  <si>
    <t xml:space="preserve">WF300600AAK</t>
  </si>
  <si>
    <t xml:space="preserve">U-Can Modern TV Stand with 5 Champagne legs - Durable, stylish, spacious, versatile storage TVS up to 77" (White)</t>
  </si>
  <si>
    <t xml:space="preserve">WF300599AAB</t>
  </si>
  <si>
    <t xml:space="preserve">U-Can Modern TV Stand with 5 Champagne Legs - Durable, Stylish and Spacious, TVs Up to 75''</t>
  </si>
  <si>
    <t xml:space="preserve">WF300599AAK</t>
  </si>
  <si>
    <t xml:space="preserve">JY000112AAB</t>
  </si>
  <si>
    <t xml:space="preserve">U-Can Hall Tree with 3 Hooks , Coat Hanger, Entryway Bench, Storage Bench, 3-in-1 Design, 47.2INCH, for Entrance, Hallway (Black)</t>
  </si>
  <si>
    <t xml:space="preserve">JY000112AAD</t>
  </si>
  <si>
    <t xml:space="preserve">U-Can Hall Tree with 3 Hooks , Coat Hanger, Entryway Bench, Storage Bench, 3-in-1 Design, 47.2INCH, for Entrance, Hallway (Tiger)</t>
  </si>
  <si>
    <t xml:space="preserve">JY000112AAA</t>
  </si>
  <si>
    <t xml:space="preserve">U-Can Hall Tree with 3 Hooks , Coat Hanger, Entryway Bench, Storage Bench, 3-in-1 Design, 47.2INCH, for Entrance, Hallway (White)</t>
  </si>
  <si>
    <t xml:space="preserve">U-Can Hall Tree with 6 Hooks , Coat Hanger, Entryway Bench, Storage Bench, 3-in-1 Design, 39.4INCH, for Entrance, Hallway(Tiger)</t>
  </si>
  <si>
    <t xml:space="preserve">U-Can Hall Tree with 6 Hooks , Coat Hanger, Entryway Bench, Storage Bench, 3-in-1 Design, 39.4INCH, for Entrance, Hallway(White)</t>
  </si>
  <si>
    <t xml:space="preserve">WF287841AAK</t>
  </si>
  <si>
    <t xml:space="preserve">U-Can TV Stand for TV up to 65in with 2 Tempered Glass Doors Adjustable Panels Open Style Cabinet, Sideboard for Living room, White</t>
  </si>
  <si>
    <t xml:space="preserve">W419S00034</t>
  </si>
  <si>
    <t xml:space="preserve">Outdoor 8.2 x 6.2FT Hybrid Polycarbonate Greenhouse 2 Vent Window with Lockable Hinged Door Walk-in Hobby Greenhouse Aluminum Hot House for Outdoor Garden Backyard Silver</t>
  </si>
  <si>
    <t xml:space="preserve">W419P190393</t>
  </si>
  <si>
    <t xml:space="preserve">Outdoor Dog Kennel 4.5' x 4.5' x 4.8' with Waterproof Heavy Duty Metal Dog Cage,Outside Dog Enclosure with Lockable Door with Roof &amp; Rotating Feeding Door,2 Bowl Holders and Bowls for Small/Medium Dog</t>
  </si>
  <si>
    <t xml:space="preserve">W419P186098</t>
  </si>
  <si>
    <t xml:space="preserve">Outdoor Dog Kennel, 8' x 6' x 4' with Waterproof Heavy Duty Metal Dog Cage,Large Size w/Rotate Feeding Doors &amp; Upgraded Canopy for Medium/Big Dog</t>
  </si>
  <si>
    <t xml:space="preserve">W419P182869</t>
  </si>
  <si>
    <t xml:space="preserve">2PCS Set Outdoor Lounge Chair Cushion Replacement Patio Funiture Seat Cushion Chaise Lounge Cushion-GREY</t>
  </si>
  <si>
    <t xml:space="preserve">W419P181611</t>
  </si>
  <si>
    <t xml:space="preserve">Universal Canopy Cover Replacement for 12x9 Ft Curved Outdoor Pergola Structure-Grey</t>
  </si>
  <si>
    <t xml:space="preserve">W419S00051</t>
  </si>
  <si>
    <t xml:space="preserve">8X10FT Outdoor Storage Shed with Thickened Galvanized Steel,with Sloped Roof &amp; Double Lockable Door,Storage Shed Large with 6 Vents, Garden Tool Shed for Backyard Garden Patio Lawn Bike,Lawnmower</t>
  </si>
  <si>
    <t xml:space="preserve">W419P169912</t>
  </si>
  <si>
    <t xml:space="preserve">Replacement Canopy Top for Lowe's Allen Roth Heavy Duty Gazebo Roof Gazebo Top with Air Vent 10X12 Gazebo CoverReplacement Top Only (beige)</t>
  </si>
  <si>
    <t xml:space="preserve">W419P168641</t>
  </si>
  <si>
    <t xml:space="preserve">2PCS Outdoor Lounge Chair Cushion Replacement Patio Funiture Seat Cushion Chaise Lounge Cushion-blue/white stripe</t>
  </si>
  <si>
    <t xml:space="preserve">W419P168166</t>
  </si>
  <si>
    <t xml:space="preserve">Outdoor 11x 11Ft Pop Up Gazebo Canopy With Removable Zipper Netting,2-Tier Soft Top Event Tent,Suitable For Patio Backyard Garden Camping Area,Grey</t>
  </si>
  <si>
    <t xml:space="preserve">W419P147574</t>
  </si>
  <si>
    <t xml:space="preserve">Canopy Sidewall for 10x10ft Pop Up Canopy Tent, 3 Pack Sunwall, 2pcs with Windows,1pcs without windows.White</t>
  </si>
  <si>
    <t xml:space="preserve">W419P147532</t>
  </si>
  <si>
    <t xml:space="preserve">Outdoor 10x 10Ft Pop Up Gazebo Canopy Tent with Removable Sidewall with Zipper,2pcs Sidewall with Mosquito Netting,with 4pcs Weight sand bag,with Carry Bag-White</t>
  </si>
  <si>
    <t xml:space="preserve">W419P147530</t>
  </si>
  <si>
    <t xml:space="preserve">Outdoor 10x 10Ft Pop Up Gazebo Canopy Tent with 4pcs Weight sand bag,with Carry Bag-Grey</t>
  </si>
  <si>
    <t xml:space="preserve">W419P147527</t>
  </si>
  <si>
    <t xml:space="preserve">Outdoor 10x 10Ft Pop Up Gazebo Tent Canopy with 4pcs Weight sand bag,with Carry Bag-Blue</t>
  </si>
  <si>
    <t xml:space="preserve">W419P147525</t>
  </si>
  <si>
    <t xml:space="preserve">Outdoor 10x 10Ft Pop Up Gazebo Canopy Tent with 4pcs Weight sand bag,with Carry Bag-Beige</t>
  </si>
  <si>
    <t xml:space="preserve">W419P147519</t>
  </si>
  <si>
    <t xml:space="preserve">W419P147518</t>
  </si>
  <si>
    <t xml:space="preserve">Outdoor 10x 10Ft Pop Up Gazebo Canopy Tent Removable Sidewall with Zipper,2pcs Sidewall with Windows,with 4pcs Weight sand bag,with Carry Bag-Beige</t>
  </si>
  <si>
    <t xml:space="preserve">W419P147517</t>
  </si>
  <si>
    <t xml:space="preserve">Outdoor 10x 10Ft Pop Up Gazebo Canopy Tent Removable Sidewall with Zipper,2pcs Sidewall with Windows,with 4pcs Weight sand bag,with Carry Bag,White</t>
  </si>
  <si>
    <t xml:space="preserve">W419S00039</t>
  </si>
  <si>
    <t xml:space="preserve">9.5 x 12 Ft Outdoor Pergola Patio Gazebo,Retractable Shade Canopy,Steel  Frame Grape Gazebo,Sunshelter Pergola for Gardens,Terraces,Backyard-Khaki</t>
  </si>
  <si>
    <t xml:space="preserve">W419S00038</t>
  </si>
  <si>
    <t xml:space="preserve">9.5 x 12 Ft Outdoor Pergola Patio Gazebo,Retractable Shade Canopy,Steel  Frame Grape Gazebo,Sunshelter Pergola for Gardens,Terraces,Backyard-Grey</t>
  </si>
  <si>
    <t xml:space="preserve">W419P145873</t>
  </si>
  <si>
    <t xml:space="preserve">Universal Canopy Cover Replacement for 12x9 Ft Curved Outdoor Pergola Structure-Khaki</t>
  </si>
  <si>
    <t xml:space="preserve">W419P145872</t>
  </si>
  <si>
    <t xml:space="preserve">Universal Canopy Cover Replacement for 12x9 Ft Curved Outdoor Pergola Structure-grey</t>
  </si>
  <si>
    <t xml:space="preserve">W419P145384</t>
  </si>
  <si>
    <t xml:space="preserve">15x9ft Large Double-Sided Rectangular Outdoor Twin Patio Market Umbrella with light and base- blue</t>
  </si>
  <si>
    <t xml:space="preserve">W419P144895</t>
  </si>
  <si>
    <t xml:space="preserve">Replacement Canopy Top Cover Fabric for 13 x 10 Ft Outdoor Patio Retractable Pergola Sun-shelter Canopy-Khaki</t>
  </si>
  <si>
    <t xml:space="preserve">W419P144894</t>
  </si>
  <si>
    <t xml:space="preserve">Replacement Canopy Top Fabric for 10x10 Ft Outdoor Patio Retractable Pergola Sunshelter Pergola Canopy-Khaki</t>
  </si>
  <si>
    <t xml:space="preserve">W419S00037</t>
  </si>
  <si>
    <t xml:space="preserve">Outdoor Storage Shed 8 x 10 FT Large Metal Tool Sheds, Heavy Duty Storage House with Sliding Doors with Air Vent for Backyard Patio Lawn to Store Bikes, Tools, Lawnmowers Grey</t>
  </si>
  <si>
    <t xml:space="preserve">W419142373</t>
  </si>
  <si>
    <t xml:space="preserve">2PCS Set Outdoor Lounge Chair Cushion Replacement Patio Funiture Seat Cushion Chaise Lounge Cushion-SKY BLUE</t>
  </si>
  <si>
    <t xml:space="preserve">W419142372</t>
  </si>
  <si>
    <t xml:space="preserve">2PCS Set Outdoor Lounge Chair Cushion Replacement Patio Funiture Seat Cushion Chaise Lounge Cushion-NAVY BLUE</t>
  </si>
  <si>
    <t xml:space="preserve">W419142369</t>
  </si>
  <si>
    <t xml:space="preserve">Outdoor Lounge Chair Cushion Replacement Patio Funiture Seat Cushion Chaise Lounge Cushion 1PC-SKY Blue</t>
  </si>
  <si>
    <t xml:space="preserve">W419105851</t>
  </si>
  <si>
    <t xml:space="preserve">10x10 Ft Gazebo Replacement Gazebo Sidewall with Zippers, 4-Side Sidewall for Patio Gazebos</t>
  </si>
  <si>
    <t xml:space="preserve">W419104362</t>
  </si>
  <si>
    <t xml:space="preserve">Outdoor 11x 11Ft Pop Up Gazebo Canopy With Removable Zipper Netting,2-Tier Soft Top Event Tent,Suitable For Patio Backyard Garden Camping Area with 4 Sandbags,Brown</t>
  </si>
  <si>
    <t xml:space="preserve">W419102253</t>
  </si>
  <si>
    <t xml:space="preserve">1PCS Outdoor Lounge Chair Cushion Replacement Patio Funiture Seat Cushion Chaise Lounge Cushion-blue</t>
  </si>
  <si>
    <t xml:space="preserve">W419101852</t>
  </si>
  <si>
    <t xml:space="preserve">10x10 Ft Patio Double Roof Gazebo Replacement Canopy Top Fabric,Brown</t>
  </si>
  <si>
    <t xml:space="preserve">W419101851</t>
  </si>
  <si>
    <t xml:space="preserve">10x10 Ft Patio Double Roof Gazebo Replacement Canopy Top Fabric, Gray</t>
  </si>
  <si>
    <t xml:space="preserve">W41983634</t>
  </si>
  <si>
    <t xml:space="preserve">same as W2911P211855=2PCS Set Outdoor Lounge Chair Cushion Replacement Patio Funiture Seat Cushion Chaise Lounge Cushion-KHAKI</t>
  </si>
  <si>
    <t xml:space="preserve">W41983633</t>
  </si>
  <si>
    <t xml:space="preserve">2PCS Set Outdoor Lounge Chair Cushion Replacement Patio Funiture Seat Cushion Chaise Lounge Cushion-BLACK-WHITE</t>
  </si>
  <si>
    <t xml:space="preserve">W41972356</t>
  </si>
  <si>
    <t xml:space="preserve">8 x 5 Ft Grill Gazebo Replacement Canopy,Double Tiered BBQ Tent Roof Top Cover, Taupe</t>
  </si>
  <si>
    <t xml:space="preserve">W41972289</t>
  </si>
  <si>
    <t xml:space="preserve">Replacement Canopy Top Fabric for 10x10 Ft Outdoor Patio Retractable Pergola Sunshelter Pergola Canopy</t>
  </si>
  <si>
    <t xml:space="preserve">W41972288</t>
  </si>
  <si>
    <t xml:space="preserve">Replacement Canopy Top Cover Fabric for 13 x 10 Ft Outdoor Patio Retractable Pergola Sun-shelter Canopy</t>
  </si>
  <si>
    <t xml:space="preserve">W419S00029</t>
  </si>
  <si>
    <t xml:space="preserve">Outdoor 4-Pcs Set Chaise Lounge Chairs,Five-Position Adjustable Aluminum Recliner,All Weather for Patio,Beach,Yard,Pool ( Gray Frame/ Gray fabric)</t>
  </si>
  <si>
    <t xml:space="preserve">W419S00028</t>
  </si>
  <si>
    <t xml:space="preserve">Outdoor 4-Pcs Set Chaise Lounge Chairs,Five-Position Adjustable Aluminum Recliner,All Weather for Patio,Beach,Yard,Pool ( Grey Frame/ Black fabric)</t>
  </si>
  <si>
    <t xml:space="preserve">W41955972</t>
  </si>
  <si>
    <t xml:space="preserve">1PCSOutdoor Lounge Chair Cushion Replacement Patio Funiture Seat Cushion Chaise Lounge Cushion-Black/white stripe</t>
  </si>
  <si>
    <t xml:space="preserve">W41943487</t>
  </si>
  <si>
    <t xml:space="preserve">10x10 Ft Outdoor Patio Gazebo Replacement Canopy,Double Tiered Gazebo Tent Roof Top Cover Only(Frame Not Include)</t>
  </si>
  <si>
    <t xml:space="preserve">W41942174</t>
  </si>
  <si>
    <t xml:space="preserve">13x10 Outdoor Patio Gazebo Canopy Tent With Ventilated Double Roof And Mosquito net(Detachable Mesh Screen On All Sides),Suitable for Lawn, Garden, Backyard and Deck,Gray Top</t>
  </si>
  <si>
    <t xml:space="preserve">W41941992</t>
  </si>
  <si>
    <t xml:space="preserve">13x10 Ft Patio Double Roof Gazebo Replacement Canopy Top Fabric, Gray</t>
  </si>
  <si>
    <t xml:space="preserve">W41941991</t>
  </si>
  <si>
    <t xml:space="preserve">13x10 Ft Patio Double Roof Gazebo Replacement Canopy Top Fabric,Brown</t>
  </si>
  <si>
    <t xml:space="preserve">W419S00020</t>
  </si>
  <si>
    <t xml:space="preserve">Outdoor Chaise Lounge Chair Set With Cushions, Five-Position Adjustable Aluminum Recliner,All Weather For Patio,Beach,Yard, Pool</t>
  </si>
  <si>
    <t xml:space="preserve">W419S00018</t>
  </si>
  <si>
    <t xml:space="preserve">Outdoor Chaise Lounge Chair With Cushion, Five-Position Adjustable Aluminum Recliner,All Weather For Patio,Beach,Yard, Pool</t>
  </si>
  <si>
    <t xml:space="preserve">W41940784</t>
  </si>
  <si>
    <t xml:space="preserve">10x10 Ft Outdoor Patio Retractable Pergola With Canopy Sunshelter Pergola for Gardens,Terraces,Backyard,Gray</t>
  </si>
  <si>
    <t xml:space="preserve">W419S00017</t>
  </si>
  <si>
    <t xml:space="preserve">12 x 9 Ft Outdoor Pergola Patio Gazebo,Retractable Shade Canopy,Steel  Frame Grape Gazebo,Sunshelter Pergola for Gardens,Terraces,Backyard same as W419S00041</t>
  </si>
  <si>
    <t xml:space="preserve">W41939706</t>
  </si>
  <si>
    <t xml:space="preserve">W41939705</t>
  </si>
  <si>
    <t xml:space="preserve">10x10 Ft Outdoor Patio Gazebo Replacement Canopy, Double Tiered Gazebo Tent Roof Top Cover Only（Frame Not Include）</t>
  </si>
  <si>
    <t xml:space="preserve">W41935021</t>
  </si>
  <si>
    <t xml:space="preserve">8x5Ft Grill Gazebo Replacement Canopy,Double Tiered BBQ Tent Roof Top Cover,BURGUNDY</t>
  </si>
  <si>
    <t xml:space="preserve">W41932281</t>
  </si>
  <si>
    <t xml:space="preserve">8x5Ft Grill Gazebo Replacement Canopy,Double Tiered BBQ Tent Roof Top Cover,Beige</t>
  </si>
  <si>
    <t xml:space="preserve">W41932280</t>
  </si>
  <si>
    <t xml:space="preserve">8x5Ft Grill Gazebo Replacement Canopy,Double Tiered BBQ Tent Roof Top Cover</t>
  </si>
  <si>
    <t xml:space="preserve">W41932279</t>
  </si>
  <si>
    <t xml:space="preserve">W41931277</t>
  </si>
  <si>
    <t xml:space="preserve">Mini Greenhouse - 4 Tiers Indoor Outdoor Greenhouse With wheels-Use in Any Season for Plants</t>
  </si>
  <si>
    <t xml:space="preserve">Black Swing,Hammock Chair Macrame Swing,Max 330 Lbs Hanging Cotton Rope Hammock Swing Chair for Indoor and Outdoor</t>
  </si>
  <si>
    <t xml:space="preserve">W41923659</t>
  </si>
  <si>
    <t xml:space="preserve">Outdoor 56" W x 56" D x 76" H Green House ,Walk-in Plant Gardening Greenhouse With 2 Tiers 8 Shelves(Transparent Cover)</t>
  </si>
  <si>
    <t xml:space="preserve">W41918148</t>
  </si>
  <si>
    <t xml:space="preserve">Outdoor Grill Gazebo 8 x 5 Ft, Shelter Tent, Double Tier Soft Top Canopy and Steel Frame with hook and Bar Counters, Grey</t>
  </si>
  <si>
    <t xml:space="preserve">W41918147</t>
  </si>
  <si>
    <t xml:space="preserve">3 Person Outdoor Patio Swing,Steel Frame Textilene Seats Steel Frame Swing Chair,Beige</t>
  </si>
  <si>
    <t xml:space="preserve">W41917531</t>
  </si>
  <si>
    <t xml:space="preserve">10 FT Solar LED Patio Outdoor Umbrella Hanging Cantilever Umbrella Offset Umbrella Easy Open Adustment with 32 LED Lights -taupe</t>
  </si>
  <si>
    <t xml:space="preserve">W419S00057</t>
  </si>
  <si>
    <t xml:space="preserve">VIDEO offerMetal Carport 12 ×20 FT Heavy Duty with Galvanized Steel Roof, Metal Garage Canopy with Galvanized Steel Roof &amp; Frame, Car Tent Outdoor Storage Shed for Car, Boats and Truck, Gray</t>
  </si>
  <si>
    <t xml:space="preserve">W419S00056</t>
  </si>
  <si>
    <t xml:space="preserve">10' x 14' Outdoor Pergola Gazebo,Wall-Mounted Lean to Metal Awning Gazebo with Roof,Large Heavy Duty for Patio,Decks,Backyard</t>
  </si>
  <si>
    <t xml:space="preserve">W419S00055</t>
  </si>
  <si>
    <t xml:space="preserve">10' x 12' Outdoor Pergola Gazebo,Wall-Mounted Lean to Metal Awning Gazebo with Roof,Large Heavy Duty for Patio,Decks,Backyard</t>
  </si>
  <si>
    <t xml:space="preserve">W419S00054</t>
  </si>
  <si>
    <t xml:space="preserve">10' x 10' Outdoor Pergola Gazebo,Wall-Mounted Lean to Metal Awning Gazebo with Roof,Large Heavy Duty for Patio,Decks,Backyard</t>
  </si>
  <si>
    <t xml:space="preserve">W419S00053</t>
  </si>
  <si>
    <t xml:space="preserve">Patio Pergola 9 x 11ft Arched Gazebo with Waterproof Sun Shade Shelter Awning Steel Frame Grape Gazebo for Garden Backyard -Grey</t>
  </si>
  <si>
    <t xml:space="preserve">W419S00052</t>
  </si>
  <si>
    <t xml:space="preserve">Patio Pergola 9 x 11ft Arched Gazebo with Waterproof Sun Shade Shelter Awning Steel Frame Grape Gazebo for Garden Backyard</t>
  </si>
  <si>
    <t xml:space="preserve">W419S00050</t>
  </si>
  <si>
    <t xml:space="preserve">Storage Shed 6 x 8 FT Large Metal Tool Sheds with Window</t>
  </si>
  <si>
    <t xml:space="preserve">W419P168744</t>
  </si>
  <si>
    <t xml:space="preserve">2PCS Outdoor Lounge Chair Cushion Replacement Patio Funiture Seat Cushion Chaise Lounge Cushion-black/white stripe</t>
  </si>
  <si>
    <t xml:space="preserve">W419P168164</t>
  </si>
  <si>
    <t xml:space="preserve">Outdoor 11x 11Ft Pop Up Gazebo Canopy With Removable Zipper Netting,2-Tier Soft Top Event Tent,Suitable For Patio Backyard Garden Camping Area,blue</t>
  </si>
  <si>
    <t xml:space="preserve">W419P149936</t>
  </si>
  <si>
    <t xml:space="preserve">13 x 10 Ft Outdoor Patio Retractable Pergola With Canopy Sun shelter Pergola for Gardens,Terraces,Backyard</t>
  </si>
  <si>
    <t xml:space="preserve">W419P149934</t>
  </si>
  <si>
    <t xml:space="preserve">13x10 Ft Outdoor Patio Retractable Pergola With Canopy Sunshelter Pergola for Gardens,Terraces,Backyard, Gray</t>
  </si>
  <si>
    <t xml:space="preserve">W419S00042</t>
  </si>
  <si>
    <t xml:space="preserve">12 x 9 Ft Outdoor Pergola Patio Gazebo,Retractable Shade Canopy,Steel  Frame Grape Gazebo,Sun shelter Pergola for Gardens,Terraces,Backyard Same as W419S00033</t>
  </si>
  <si>
    <t xml:space="preserve">W419S00041</t>
  </si>
  <si>
    <t xml:space="preserve">12 x 9 Ft Outdoor Pergola Patio Gazebo,Retractable Shade Canopy,Steel  Frame Grape Gazebo,Sunshelter Pergola for Gardens,Terraces,Backyard-Beige Same as W419S00017</t>
  </si>
  <si>
    <t xml:space="preserve">W419P147924</t>
  </si>
  <si>
    <t xml:space="preserve">Outdoor Lounge Chair Cushion Replacement Patio Funiture Seat Cushion Chaise Lounge Cushion-Beige</t>
  </si>
  <si>
    <t xml:space="preserve">W419P147672</t>
  </si>
  <si>
    <t xml:space="preserve">2PCS Set Outdoor Lounge Chair Cushion Replacement Patio Funiture Seat Cushion Chaise Lounge Cushion-Beige</t>
  </si>
  <si>
    <t xml:space="preserve">W419P147534</t>
  </si>
  <si>
    <t xml:space="preserve">Outdoor 10x 10Ft Pop Up Gazebo Canopy Tent with Removable Sidewall with Zipper,2pcs Sidewall with Mosquito Netting,with 4pcs Weight sand bag,with Carry Bag-Blue</t>
  </si>
  <si>
    <t xml:space="preserve">Hammock Chair Macrame Swing  Max 330 Lbs Hanging Cotton Rope Hammock Swing Chair for Indoor and Outdoor with Cushion</t>
  </si>
  <si>
    <t xml:space="preserve">W419P147376</t>
  </si>
  <si>
    <t xml:space="preserve">NEW Outdoor 2-Pcs Set Chaise Lounge Chairs,Five-Position Adjustable Aluminum Recliner,All Weather for Patio,Beach,Yard,Pool ( Grey Frame/ Black fabric) Same as W41935028</t>
  </si>
  <si>
    <t xml:space="preserve">W419P147374</t>
  </si>
  <si>
    <t xml:space="preserve">NEW Outdoor Chaise Lounge Chair,Five-Position Adjustable Aluminum Recliner,All Weather For Patio,Beach,Yard, Pool(Grey Frame/Black Fabric) Same as W41939292</t>
  </si>
  <si>
    <t xml:space="preserve">W419S00040</t>
  </si>
  <si>
    <t xml:space="preserve">11 x 9 Ft Outdoor Pergola Retractable Shade Canopy Arched Gazebo with Adjustable Waterproof Sun Shade Pergola for Garden Lawn Deck (Beige)</t>
  </si>
  <si>
    <t xml:space="preserve">W419P145383</t>
  </si>
  <si>
    <t xml:space="preserve">15x9ft Large Double-Sided Rectangular Outdoor Twin Patio Market Umbrella with light and base- taupe</t>
  </si>
  <si>
    <t xml:space="preserve">W419P145382</t>
  </si>
  <si>
    <t xml:space="preserve">15x9ft Large Double-Sided Rectangular Outdoor Twin Patio Market Umbrella with light and base- red</t>
  </si>
  <si>
    <t xml:space="preserve">W419P144892</t>
  </si>
  <si>
    <t xml:space="preserve">13x10 Outdoor Patio Gazebo Canopy Tent With Ventilated Double Roof And Mosquito net(Detachable Mesh Screen On All Sides),Suitable for Lawn, Garden, Backyard and Deck,Coffee Top</t>
  </si>
  <si>
    <t xml:space="preserve">W419P144842</t>
  </si>
  <si>
    <t xml:space="preserve">Outdoor Storage Shed 6 x 4 FT Large Metal Tool Sheds, Heavy Duty Storage House with Sliding Doors with Air Vent for Backyard Patio Lawn to Store Bikes, Tools, Lawnmowers Grey</t>
  </si>
  <si>
    <t xml:space="preserve">W419P143092</t>
  </si>
  <si>
    <t xml:space="preserve">276" x 71''Retractable Side Awning, Waterproof &amp; UV-Resistant,  Privacy Screen Divider Roll Up Balcony(Grey)</t>
  </si>
  <si>
    <t xml:space="preserve">W419P143091</t>
  </si>
  <si>
    <t xml:space="preserve">138" x 71''Retractable Side Awning, Waterproof &amp; UV-Resistant,  Privacy Screen Divider Roll Up Balcony(Grey)</t>
  </si>
  <si>
    <t xml:space="preserve">W419142769</t>
  </si>
  <si>
    <t xml:space="preserve">Retractable Side Screen Awning, UV Resistant, Waterproof, Patio Privacy Screen for Garden, Balcony, Courtyard(Dark Grey), 118.1" x 70.9"</t>
  </si>
  <si>
    <t xml:space="preserve">W419142768</t>
  </si>
  <si>
    <t xml:space="preserve">Retractable Side Screen Awning, UV Resistant, Waterproof, Patio Privacy Screen for Garden, Balcony, Courtyard(Dark Grey), 118.1" x 62.99"</t>
  </si>
  <si>
    <t xml:space="preserve">W419142761</t>
  </si>
  <si>
    <t xml:space="preserve">Manual Retractable Awning-118'' Non-Screw Outdoor Sun Shade Cover with UV Protection – 100% Polyester Made Outdoor Canopy Adjustable Patio Door Window Awning Canopy Sun Shade Curtain for Backyard,Gay</t>
  </si>
  <si>
    <t xml:space="preserve">Manual Retractable Awning-78'' Non-Screw Outdoor Sun Shade Cover with UV Protection – 100% Polyester Made Outdoor Canopy Adjustable Patio Door Window Awning Canopy Sun Shade Curtain for Backyard,Gary</t>
  </si>
  <si>
    <t xml:space="preserve">W419142370</t>
  </si>
  <si>
    <t xml:space="preserve">W419142368</t>
  </si>
  <si>
    <t xml:space="preserve">Outdoor Lounge Chair Cushion Replacement Patio Funiture Seat Cushion Chaise Lounge Cushion-Navy Blue</t>
  </si>
  <si>
    <t xml:space="preserve">W419106598</t>
  </si>
  <si>
    <t xml:space="preserve">2PCS Set Outdoor Lounge Chair Cushion Replacement Patio Funiture Seat Cushion Chaise Lounge Cushion-BLUE-WHITE</t>
  </si>
  <si>
    <t xml:space="preserve">W419S00035</t>
  </si>
  <si>
    <t xml:space="preserve">Outdoor Storage Shed 8 x 6 FT Large Metal Tool Sheds, Heavy Duty Storage House with Sliding Doors with Air Vent for Backyard Patio Lawn to Store Bikes, Tools, Lawnmowers Dark Grey</t>
  </si>
  <si>
    <t xml:space="preserve">W419103836</t>
  </si>
  <si>
    <t xml:space="preserve">2PCS Set Outdoor Lounge Chair Cushion Replacement Patio Funiture Seat Cushion Chaise Lounge Cushion-Navy Blue</t>
  </si>
  <si>
    <t xml:space="preserve">W419100972</t>
  </si>
  <si>
    <t xml:space="preserve">W41990416</t>
  </si>
  <si>
    <t xml:space="preserve">8.3' x 6.3 x 6.8' Aluminum Outdoor Greenhouse, Polycarbonate Walk-in Garden Greenhouse Kit with Adjustable Roof Vent, Rain Gutter and Sliding Door for Winter, Silver</t>
  </si>
  <si>
    <t xml:space="preserve">W41984003</t>
  </si>
  <si>
    <t xml:space="preserve">1PCS Outdoor Lounge Chair Cushion Replacement Patio Funiture Seat Cushion Chaise Lounge Cushion</t>
  </si>
  <si>
    <t xml:space="preserve">W419S00033</t>
  </si>
  <si>
    <t xml:space="preserve">12 x 9 Ft Outdoor Pergola Patio Gazebo,Retractable Shade Canopy,Steel  Frame Grape Gazebo,Sun shelter Pergola for Gardens,Terraces,Backyard Same as W419S00042</t>
  </si>
  <si>
    <t xml:space="preserve">W41967150</t>
  </si>
  <si>
    <t xml:space="preserve">W41951789</t>
  </si>
  <si>
    <t xml:space="preserve">Deluxe Outdoor Chaise Lounge Chair,Five-Position Adjustable Aluminum Recliner,All Weather For Patio,Beach,Yard, Pool(Gray Fabric)</t>
  </si>
  <si>
    <t xml:space="preserve">W41946545</t>
  </si>
  <si>
    <t xml:space="preserve">2PCS Set Outdoor Lounge Chair Cushion Replacement Patio Funiture Seat Cushion Chaise Lounge Cushion</t>
  </si>
  <si>
    <t xml:space="preserve">W41943550</t>
  </si>
  <si>
    <t xml:space="preserve">Universal Canopy Cover Replacement for 12x9 Ft Curved Outdoor Pergola Structure</t>
  </si>
  <si>
    <t xml:space="preserve">W419S00024</t>
  </si>
  <si>
    <t xml:space="preserve">Outdoor 2-Pcs Set Chaise Lounge Chairs,Five-Position Adjustable Aluminum Recliner,All Weather For Patio,Beach,Yard, Pool(Grey Frame/Dark Grey Fabric)</t>
  </si>
  <si>
    <t xml:space="preserve">W41942173</t>
  </si>
  <si>
    <t xml:space="preserve">13x10 Outdoor Patio Gazebo Canopy Tent With Ventilated Double Roof And Mosquito net(Detachable Mesh Screen On All Sides),Suitable for Lawn, Garden, Backyard and Deck,Brown Top</t>
  </si>
  <si>
    <t xml:space="preserve">W41941638</t>
  </si>
  <si>
    <t xml:space="preserve">10x10 Ft Outdoor Patio Garden Gazebo Tent, Outdoor Shading, Gazebo Canopy With Curtains,Gray</t>
  </si>
  <si>
    <t xml:space="preserve">W419S00023</t>
  </si>
  <si>
    <t xml:space="preserve">W41940786</t>
  </si>
  <si>
    <t xml:space="preserve">same as W419P461620-10x10 Outdoor Patio Gazebo Canopy Tent With Ventilated Double Roof And Mosquito net(Detachable Mesh Screen On All Sides),Suitable for Lawn, Garden, Backyard and Deck,Brown Top</t>
  </si>
  <si>
    <t xml:space="preserve">W41940785</t>
  </si>
  <si>
    <t xml:space="preserve">10x10 Outdoor Patio Gazebo Canopy Tent With Ventilated Double Roof And Mosquito net(Detachable Mesh Screen On All Sides),Suitable for Lawn, Garden, Backyard and Deck,Gray Top</t>
  </si>
  <si>
    <t xml:space="preserve">W41940699</t>
  </si>
  <si>
    <t xml:space="preserve">W41940599</t>
  </si>
  <si>
    <t xml:space="preserve">W41939291</t>
  </si>
  <si>
    <t xml:space="preserve">Outdoor Chaise Lounge Chair,Five-Position Adjustable Aluminum Recliner,All Weather For Patio,Beach,Yard, Pool(Grey Frame/Dark Grey Fabric)</t>
  </si>
  <si>
    <t xml:space="preserve">W41934990</t>
  </si>
  <si>
    <t xml:space="preserve">W41932833</t>
  </si>
  <si>
    <t xml:space="preserve">Outdoor 11x 11Ft Pop Up Gazebo Canopy With Removable Zipper Netting,2-Tier Soft Top Event Tent,Suitable For Patio Backyard Garden Camping Area,Coffee</t>
  </si>
  <si>
    <t xml:space="preserve">W41931557</t>
  </si>
  <si>
    <t xml:space="preserve">48x4 Ft Outdoor Pool Fence With Section Kit,Removable Mesh Barrier,For Inground Pools,Garden And Patio,Black</t>
  </si>
  <si>
    <t xml:space="preserve">W41928444</t>
  </si>
  <si>
    <t xml:space="preserve">2PCS Set Chaise Lounges Outdoor Lounge Chair Lounger Recliner Chair For Patio Lawn Beach Pool Side Sunbathing</t>
  </si>
  <si>
    <t xml:space="preserve">W41923916</t>
  </si>
  <si>
    <t xml:space="preserve">Mini Walk-in Greenhouse Indoor Outdoor -2 Tier 8 Shelves- Portable Plant Gardening Greenhouse (56L x 56W x 76H Inches), Grow Plant Herbs Flowers Hot House</t>
  </si>
  <si>
    <t xml:space="preserve">Hammock Chair Macrame Swing  Max 330 Lbs Hanging Cotton Rope Hammock Swing Chair for Indoor and Outdoor</t>
  </si>
  <si>
    <t xml:space="preserve">W1689P207673</t>
  </si>
  <si>
    <t xml:space="preserve">Luggage Sets ABS+PC Hardshell 4pcs  Luggage Hardside Lightweight Durable Suitcase sets Spinner Wheels Suitcase with TSA Lock (12/20/24/28),black</t>
  </si>
  <si>
    <t xml:space="preserve">W1689</t>
  </si>
  <si>
    <t xml:space="preserve">Speskiste</t>
  </si>
  <si>
    <t xml:space="preserve">W1689P207672</t>
  </si>
  <si>
    <t xml:space="preserve">Luggage Sets ABS+PC Hardshell 4pcs  Luggage Hardside Lightweight Durable Suitcase sets Spinner Wheels Suitcase with TSA Lock (12/20/24/28),Pearl Blue</t>
  </si>
  <si>
    <t xml:space="preserve">W1689P207671</t>
  </si>
  <si>
    <t xml:space="preserve">Luggage Sets ABS+PC Hardshell 4pcs  Luggage Hardside Lightweight Durable Suitcase sets Spinner Wheels Suitcase with TSA Lock (12/20/24/28),Purple</t>
  </si>
  <si>
    <t xml:space="preserve">W1689P204407</t>
  </si>
  <si>
    <t xml:space="preserve">Luggage Sets ABS+PC Hardshell 4pcs  Luggage Hardside Lightweight Durable Suitcase sets Spinner Wheels Suitcase with TSA Lock (12/20/24/28),ROSE GOLD</t>
  </si>
  <si>
    <t xml:space="preserve">W1689P167899</t>
  </si>
  <si>
    <t xml:space="preserve">Luggage Sets New Model Expandable ABS+PC 3 Piece Sets with Spinner Wheels Lightweight TSA Lock (20/24/28),ROSE GOLD</t>
  </si>
  <si>
    <t xml:space="preserve">W1689P167898</t>
  </si>
  <si>
    <t xml:space="preserve">Luggage Sets New Model Expandable ABS+PC 3 Piece Sets with Spinner Wheels Lightweight TSA Lock (20/24/28),SILVER</t>
  </si>
  <si>
    <t xml:space="preserve">W1689140092</t>
  </si>
  <si>
    <t xml:space="preserve">Luggage Sets ABS+PC Hardshell 3pcs Clearance Luggage Hardside Lightweight Durable Suitcase sets Spinner Wheels Suitcase with TSA Lock (20/24/28), RoseGold</t>
  </si>
  <si>
    <t xml:space="preserve">W1689139493</t>
  </si>
  <si>
    <t xml:space="preserve">Luggage Sets New Model Expandable ABS+PC 3 Piece Sets with Spinner Wheels Lightweight TSA Lock (20/24/28),Blue</t>
  </si>
  <si>
    <t xml:space="preserve">W1689139490</t>
  </si>
  <si>
    <t xml:space="preserve">Luggage Sets ABS+PC Hardshell 3pcs Clearance Luggage Hardside Lightweight Durable Suitcase sets Spinner Wheels Suitcase with TSA Lock (20/24/28),ROSEGOLD</t>
  </si>
  <si>
    <t xml:space="preserve">W1689139477</t>
  </si>
  <si>
    <t xml:space="preserve">Luggage Sets New Model Expandable ABS+PC 3 Piece Sets with Spinner Wheels Lightweight TSA Lock (20/24/28), LIGHT PURPLE</t>
  </si>
  <si>
    <t xml:space="preserve">W1689139475</t>
  </si>
  <si>
    <t xml:space="preserve">Luggage Sets New Model Expandable ABS+PC 3 Piece Sets with Spinner Wheels Lightweight TSA Lock (20/24/28),  STEEL GRAY</t>
  </si>
  <si>
    <t xml:space="preserve">W1689139474</t>
  </si>
  <si>
    <t xml:space="preserve">Luggage Sets ABS+PC Hardshell 3pcs Clearance Luggage Hardside Lightweight Durable Suitcase sets Spinner Wheels Suitcase with TSA Lock (20/24/28), BLUE</t>
  </si>
  <si>
    <t xml:space="preserve">W1689139472</t>
  </si>
  <si>
    <t xml:space="preserve">Luggage Sets New Model Expandable ABS+PC 3 Piece Sets with Spinner Wheels Lightweight TSA Lock (20/24/28),DEEP PURPLE</t>
  </si>
  <si>
    <t xml:space="preserve">W1689139457</t>
  </si>
  <si>
    <t xml:space="preserve">Luggage Sets New Model Expandable ABS+PC 3 Piece Sets with Spinner Wheels Lightweight TSA Lock (20/24/28),NAVY BLUE</t>
  </si>
  <si>
    <t xml:space="preserve">Luggage Sets New Model Expandable ABS+PC 3 Piece Sets with Spinner Wheels Lightweight TSA Lock (20/24/28), White</t>
  </si>
  <si>
    <t xml:space="preserve">Luggage 3 Piece Sets with Spinner Wheels ABS+PC Lightweight (20/24/28), Green</t>
  </si>
  <si>
    <t xml:space="preserve">Luggage 3 Piece Sets with Spinner Wheels ABS+PC Lightweight TSA Lock (20'/24'/28'), Black</t>
  </si>
  <si>
    <t xml:space="preserve">Luggage Sets New Model Expandable ABS+PC 3 Piece Sets with Spinner Wheels Lightweight TSA Lock (20/24/28), Red</t>
  </si>
  <si>
    <t xml:space="preserve">Luggage 3 Piece Sets with Spinner Wheels ABS+PC Lightweight (20/24/28), Grey</t>
  </si>
  <si>
    <t xml:space="preserve">W2239S00008</t>
  </si>
  <si>
    <t xml:space="preserve">LIFT UP VELVET BEIGE  KING  SIZE BED</t>
  </si>
  <si>
    <t xml:space="preserve">W2239S00007</t>
  </si>
  <si>
    <t xml:space="preserve">LIFT UP VELVET GRAY  KING  SIZE BED</t>
  </si>
  <si>
    <t xml:space="preserve">W2239P214266</t>
  </si>
  <si>
    <t xml:space="preserve">LIFT UP VELVET GRAY  QUEEN SIZE BED</t>
  </si>
  <si>
    <t xml:space="preserve">W2239P214253</t>
  </si>
  <si>
    <t xml:space="preserve">LIFT UP VELVET BEIGE QUEEN SIZE BED</t>
  </si>
  <si>
    <t xml:space="preserve">LIFT UP DOUBLE SIZE BED GRAY VELVET</t>
  </si>
  <si>
    <t xml:space="preserve">LIFT UP BEIGE VELVET FULL SIZE BED</t>
  </si>
  <si>
    <t xml:space="preserve">LIFT UP QUEEN SIZE BED VELVET GREY</t>
  </si>
  <si>
    <t xml:space="preserve">Luxury Gas Lift Storage Bed with RF LED Lights, Storage Headboard ,FULL Size ,Velvet GREY</t>
  </si>
  <si>
    <t xml:space="preserve">Luxury Gas Lift Storage Bed with RF LED Lights, Storage Headboard ,FULL Size ,Velvet Blue</t>
  </si>
  <si>
    <t xml:space="preserve">Luxury Gas Lift Storage Bed with RF LED Lights, Storage Headboard ,QUEEN Size ,Velvet Grey</t>
  </si>
  <si>
    <t xml:space="preserve">Luxury Gas Lift Storage Bed with RF LED Lights, Storage Headboard ,King Size ,Velvet Grey</t>
  </si>
  <si>
    <t xml:space="preserve">WF321209AAB</t>
  </si>
  <si>
    <t xml:space="preserve">ON-TREND Modern 35.4 x 23.6 Inch Two-tone Coffee Table with Faux Marble and Walnut Wood Grain Finish, Rectangular Center Table with 2 Storage Drawers, Practical Cocktail Table for Living Room, Black</t>
  </si>
  <si>
    <t xml:space="preserve">WF321209AAK</t>
  </si>
  <si>
    <t xml:space="preserve">ON-TREND Modern 35.4 x 23.6 Inch Two-tone Coffee Table with Faux Marble and Walnut Wood Grain Finish, Rectangular Center Table with 2 Storage Drawers, Practical Cocktail Table for Living Room, White</t>
  </si>
  <si>
    <t xml:space="preserve">WF320812AAB</t>
  </si>
  <si>
    <t xml:space="preserve">ON-TREND TV Stand with Faux Marble and Walnut Wood Grain Finish for TVs up to 88'', Modern Free-Combination Entertainment Center with 4 Storage Drawers for Living Room, Black</t>
  </si>
  <si>
    <t xml:space="preserve">ON-TREND Narrow Design Tipping Bucket Shoe Cabinet with 3 Flip Drawers, Wood Grain Pattern Top Entryway Organizer with 3 Hooks, Free Standing Shoe Rack with Adjustable Panel for Hallway, Grey</t>
  </si>
  <si>
    <t xml:space="preserve">WF531670AAB</t>
  </si>
  <si>
    <t xml:space="preserve">ON-TREND 47.2''-57''W Extendable Coffee Table with 2 Storage Drawers, Dual-tone Wood Center Table with Extendable Sliding Tabletop, Multi-functional Hidden Storage Sofa Table for Living Room, Black</t>
  </si>
  <si>
    <t xml:space="preserve">WF531670AAK</t>
  </si>
  <si>
    <t xml:space="preserve">ON-TREND 47.2''-57''W Extendable Coffee Table with 2 Storage Drawers, Dual-tone Wood Center Table with Extendable Sliding Tabletop, Multi-functional Hidden Storage Sofa Table for Living Room, White</t>
  </si>
  <si>
    <t xml:space="preserve">ON-TREND 2-in-1 Square Nesting Coffee Table with Wheels &amp; Drawers, Stackable Side Table with High Gloss Marble Grain Top, End Table Set with Brown Tempered Glass for Living Room, Black</t>
  </si>
  <si>
    <t xml:space="preserve">ON-TREND Slim Tipping Bucket Shoe Cabinet Set with 4 Flip Drawers, Wood Grain Pattern Top Shoe Storage Solution with Adjustable Panel, Modern Style Shoe Rack with Drawers for Hallway, Grey</t>
  </si>
  <si>
    <t xml:space="preserve">WF320396AAB</t>
  </si>
  <si>
    <t xml:space="preserve">TV Stand(Not for sale, Subpackage of SD000031AAB )</t>
  </si>
  <si>
    <t xml:space="preserve">WF313572AAK</t>
  </si>
  <si>
    <t xml:space="preserve">ON-TREND Modernist Side Cabinet with 4 Glass Doors &amp; 3 Hooks, Freestanding Shoe Rack with Multiple Adjustable Shelves, Versatile Display Cabinet with Gold Handles for Hallway, Living Room, White</t>
  </si>
  <si>
    <t xml:space="preserve">SD000020AAB</t>
  </si>
  <si>
    <t xml:space="preserve">ON-TREND Chic Elegant Entertainment Wall Unit with Tall Cabinets, Modern TV Console Table for TVs Up to 65", Multifunctional TV Stand Set with Acrylic Board Door, Black</t>
  </si>
  <si>
    <t xml:space="preserve">SD000020AAK</t>
  </si>
  <si>
    <t xml:space="preserve">ON-TREND Chic Elegant Entertainment Wall Unit with Tall Cabinets, Modern TV Console Table for TVs Up to 65", Multifunctional TV Stand Set with Acrylic Board Door, White</t>
  </si>
  <si>
    <t xml:space="preserve">WF308423AAB</t>
  </si>
  <si>
    <t xml:space="preserve">ON-TREND Chic Elegant Design TV Stand with Sliding Fluted Glass Doors, Slanted Drawers Media Console for TVs Up to 75", Modern TV Cabinet with Ample Storage Space, Black</t>
  </si>
  <si>
    <t xml:space="preserve">WF308429AAB</t>
  </si>
  <si>
    <t xml:space="preserve">Hall Tree(Not for sale, Subpackage of SD000019AAB )</t>
  </si>
  <si>
    <t xml:space="preserve">WF307880AAB</t>
  </si>
  <si>
    <t xml:space="preserve">TV Stand(Not for sale, Subpackage of SD000018AAB )</t>
  </si>
  <si>
    <t xml:space="preserve">WF307879AAB</t>
  </si>
  <si>
    <t xml:space="preserve">WF307880AAK</t>
  </si>
  <si>
    <t xml:space="preserve">TV Stand(Not for sale, Subpackage of SD000018AAK )</t>
  </si>
  <si>
    <t xml:space="preserve">SD000016AAB</t>
  </si>
  <si>
    <t xml:space="preserve">ON-TREND Unique Shape TV Stand with 2 Illuminated Glass Shelves, High Gloss Entertainment Center for TVs Up to 88", Versatile TV Cabinet with LED Color Changing Lights for Living Room, Black</t>
  </si>
  <si>
    <t xml:space="preserve">ON-TREND Elegant Shoe Cabinet with Arched Doors and Drawer, Cream Style Storage Sideboard with Adjustable Shelves and Solid Wood Legs for Entryway, Living Room, Black</t>
  </si>
  <si>
    <t xml:space="preserve">WF320812AAK</t>
  </si>
  <si>
    <t xml:space="preserve">ON-TREND TV Stand with Faux Marble and Walnut Wood Grain Finish for TVs up to 88'', Modern Free-Combination Entertainment Center with 4 Storage Drawers for Living Room, White</t>
  </si>
  <si>
    <t xml:space="preserve">ON-TREND Graceful TV Stand with Arch Cabinets for TVs Up to 78'', Minimalist Entertainment Center with Solid Wood Legs, Practical Media Console with Adjustable Shelves for Living Room, White</t>
  </si>
  <si>
    <t xml:space="preserve">WF325998AAB</t>
  </si>
  <si>
    <t xml:space="preserve">ON-TREND Contemporary TV Stand with Adjustable Shelves for TVs Up to 78'', Stylish Media Console with Gold Handles and Arch Fluted Glass Doors, Delicate Entertainment Center for Living Room, Black</t>
  </si>
  <si>
    <t xml:space="preserve">WF325997AAK</t>
  </si>
  <si>
    <t xml:space="preserve">ON-TREND Retro Design TV Stand with Fluted Glass Doors for TVs Up to 78'', Practical Media Console with 2 Drawers and Cabinets, Elegant Entertainment Center for Living Room, White</t>
  </si>
  <si>
    <t xml:space="preserve">WF323980AAB</t>
  </si>
  <si>
    <t xml:space="preserve">ON-TREND Luxury TV Stand with High Gloss Faux Marble Top for TVs Up to 78'', Rectangle Media Console with Golden Panel Design, Practical Entertainment Center with 3 Drawers for Living Room, Black</t>
  </si>
  <si>
    <t xml:space="preserve">WF318087AAK</t>
  </si>
  <si>
    <t xml:space="preserve">ON-TREND Stylish LED TV Stand with Marble-veined Table Top for TVs Up to 78'', Entertainment Center with Brown Glass Storage Cabinet, Golden Legs &amp; Handles for Living Room, White</t>
  </si>
  <si>
    <t xml:space="preserve">Minimalist Entertainment Wall Unit Set with Bridge for TVs Up to 75'', Ample Storage Space TV Stand with Adjustable Shelves, Modernist Large Media Console for Living Room, Black(NEW SKU: N721S000061B)</t>
  </si>
  <si>
    <t xml:space="preserve">Minimalist Entertainment Wall Unit Set with Bridge for TVs Up to 75'', Ample Storage Space TV Stand with Adjustable Shelves, Modernist Large Media Console for Living Room, White (NEW SKU: SD000061AAK)</t>
  </si>
  <si>
    <t xml:space="preserve">ON-TREND Multi-Functional Hall Tree with 4 Hidden Hanging Hooks, Brown Wood Grain Bench with Multiple Storage Space, Entryway Cabinet with Open Compartments for Living Room, Hallway, White</t>
  </si>
  <si>
    <t xml:space="preserve">ON-TREND Exquisite High Gloss Coffee Table with 4 Golden Legs and 2 Small Drawers, 2-Tier Square Center Table for Living Room, Black</t>
  </si>
  <si>
    <t xml:space="preserve">ON-TREND 27.5''W Narrow Hall Tree with Flip Drawer, Multi-functional Coat Rack with 4 Hanging Hooks &amp; Drawers,  Adjustable Shoe Storage Cabinet for Hallway, Living Room, White</t>
  </si>
  <si>
    <t xml:space="preserve">ON-TREND 47.2'' Wide Hall Tree with Bench and Shoe Storage, Multi-functional Storage Bench with 3 Hanging Hooks &amp; Open Storage Space, Rectangle Storage &amp; Shelves Coat Rack for Hallway, White</t>
  </si>
  <si>
    <t xml:space="preserve">WF313572AAB</t>
  </si>
  <si>
    <t xml:space="preserve">ON-TREND Modernist Side Cabinet with 4 Glass Doors &amp; 3 Hooks, Freestanding Shoe Rack with Multiple Adjustable Shelves, Versatile Display Cabinet with Gold Handles for Hallway, Living Room, Black</t>
  </si>
  <si>
    <t xml:space="preserve">ON-TREND Wide Design Hall Tree with Storage and Bench, 4-IN-1 Multi-functional Entryway Bench with Coat Rack and Shoe Cubbies, Practical Furniture for Hallway, Black</t>
  </si>
  <si>
    <t xml:space="preserve">WF314404AAK</t>
  </si>
  <si>
    <t xml:space="preserve">[VIDEO provided] ON-TREND Lift Top Coffee Table, Multi-Functional Coffee Table with Open Shelves, Modern Lift Tabletop Dining Table for Living Room, Home Office, Rustic Ivory</t>
  </si>
  <si>
    <t xml:space="preserve">WF314404AAP</t>
  </si>
  <si>
    <t xml:space="preserve">[VIDEO provided] ON-TREND Lift Top Coffee Table, Multi-Functional Coffee Table with Open Shelves, Modern Lift Tabletop Dining Table for Living Room, Home Office, Rustic Brown</t>
  </si>
  <si>
    <t xml:space="preserve">WF314583AAK</t>
  </si>
  <si>
    <t xml:space="preserve">ON-TREND Multi-functional Shoe Cabinet with 3 Flip Drawers, Elegant Hall Tree with Mirror, Freestanding Entryway Organizer Shoe Rack with 6 Hanging Hooks for Hallway, White</t>
  </si>
  <si>
    <t xml:space="preserve">ON-TREND Modern High Gloss Coffee Table with 4 Drawers, Multi-Storage Square Cocktail Tea Table with Wood Grain Legs, Center Table for Living Room, 31.5''x31.5'', White</t>
  </si>
  <si>
    <t xml:space="preserve">SD000028AAB</t>
  </si>
  <si>
    <t xml:space="preserve">[VIDEO provided] ON-TREND Multifunctional Tipping Bucket Shoe Cabinet with Storage Shelf &amp; 6 Flip Drawers, Large Hall Tree with Tempered Glass Doors, Foyer Cabinet with 4 Hooks for Hallway, Black</t>
  </si>
  <si>
    <t xml:space="preserve">SD000027AAK</t>
  </si>
  <si>
    <t xml:space="preserve">[VIDEO provided] ON-TREND Contemporary Tipping Bucket Shoe Cabinet with Open Storage Platform, Tempered Glass Hall Tree with 3 Flip Drawers, Versatile Tall Cabinet with 4 Hooks for Hallway, White</t>
  </si>
  <si>
    <t xml:space="preserve">WF311772AAB</t>
  </si>
  <si>
    <t xml:space="preserve">ON-TREND Sleek and Stylish TV Stand with Perfect Storage Solution, Two-tone Media Console for TVs Up to 80'', Functional TV Cabinet with Versatile Compartment for Living Room, Black</t>
  </si>
  <si>
    <t xml:space="preserve">WF308425AAB</t>
  </si>
  <si>
    <t xml:space="preserve">ON-TREND Elegant Tall Cabinet with Acrylic Board Door, Versatile Sideboard with Graceful Curves, Contemporary Bookshelf with Adjustable Shelves for Living Room, Black</t>
  </si>
  <si>
    <t xml:space="preserve">ON-TREND Wide Design Hall Tree with Storage Bench, Minimalist Shoe Cabinet with Cube Storage &amp; Shelves, Multifunctional Coat Rack with 8 Hooks for Entryways, Mudroom, Black</t>
  </si>
  <si>
    <t xml:space="preserve">ON-TREND Wide Design Hall Tree with Storage Bench, Minimalist Shoe Cabinet with Cube Storage &amp; Shelves, Multifunctional Coat Rack with 8 Hooks for Entryways, Mudroom, White</t>
  </si>
  <si>
    <t xml:space="preserve">WF308423AAK</t>
  </si>
  <si>
    <t xml:space="preserve">ON-TREND Chic Elegant Design TV Stand with Sliding Fluted Glass Doors, Slanted Drawers Media Console for TVs Up to 75", Modern TV Cabinet with Ample Storage Space, White</t>
  </si>
  <si>
    <t xml:space="preserve">ON-TREND Modern Style 4-in-1 Multiple Functions Hallway Coat Rack with Seven Metal Black Hooks, Entryway Bench Hall Tree with Ample Storage Drawer, White (Old SKU: SD000006AAK)</t>
  </si>
  <si>
    <t xml:space="preserve">ON-TREND Modern Style 4-in-1 Multiple Functions Hallway Coat Rack with Seven Metal Black Hooks, Entryway Bench Hall Tree with Ample Storage Drawer, Black (Old SKU: SD000006AAB)</t>
  </si>
  <si>
    <t xml:space="preserve">ON-TREND Slim Tipping Bucket Shoe Cabinet Set with 4 Flip Drawers, Wood Grain Pattern Top Shoe Storage Solution with Adjustable Panel, Modern Style Shoe Rack with Drawers for Hallway, White</t>
  </si>
  <si>
    <t xml:space="preserve">[New Picture] Unique Design Coffee Table with 4 Hidden Storage Compartments, Square Cocktail Table with Extendable Sliding Tabletop, UV High-gloss Design Center Table for Living Room, 31.5"x 31.5"</t>
  </si>
  <si>
    <t xml:space="preserve">[VIDEO provided] ON-TREND Minimalism Entertainment Wall Unit with Bridge, Modern TV Console Table for TVs Up to 70", Multifunctional TV Stand with Tempered Glass Door, Black (Old SKU: SD000009AAB)</t>
  </si>
  <si>
    <t xml:space="preserve">[VIDEO provided] ON-TREND Minimalism Entertainment Wall Unit with Bridge, Modern TV Console Table for TVs Up to 70", Multifunctional TV Stand with Tempered Glass Door, White (Old SKU: SD000009AAK)</t>
  </si>
  <si>
    <t xml:space="preserve">WF305961AAB</t>
  </si>
  <si>
    <t xml:space="preserve">[VIDEO provided] ON-TREND Contemporary Coffee Table with Faux Marble Top, Rectangle Cocktail Table with Caster Wheels, Moderate Luxury Center Table with Gold Metal Bars for Living Room, Black</t>
  </si>
  <si>
    <t xml:space="preserve">WF305961AAK</t>
  </si>
  <si>
    <t xml:space="preserve">ON-TREND Contemporary Coffee Table with Faux Marble Top, Rectangle Cocktail Table with Caster Wheels, Moderate Luxury Center Table with Gold Metal Bars for Living Room, White</t>
  </si>
  <si>
    <t xml:space="preserve">WF304415AAK</t>
  </si>
  <si>
    <t xml:space="preserve">ON-TREND Sleek and Modern Shoe Cabinet with Adjustable Shelves, Minimalist Shoe Storage Organizer with Sturdy Top Surface, Space-saving Design Side Board for Various Sizes of Items, White</t>
  </si>
  <si>
    <t xml:space="preserve">WF299854AAB</t>
  </si>
  <si>
    <t xml:space="preserve">[VIDEO provided] ON-TREND Multi-functional Coffee Table with Lifted Tabletop, Contemporary Cocktail Table with Metal Frame Legs, High-gloss Surface Dining Table for Living Room, Black</t>
  </si>
  <si>
    <t xml:space="preserve">WF299854AAK</t>
  </si>
  <si>
    <t xml:space="preserve">[VIDEO provided] ON-TREND Multi-functional Coffee Table with Lifted Tabletop, Contemporary Cocktail Table with Metal Frame Legs, High-gloss Surface Dining Table for Living Room, White</t>
  </si>
  <si>
    <t xml:space="preserve">ON-TREND Multifunctional Hall Tree with Sliding Doors, Wooden Hallway Shoe Cabinet with Storage Bench and Shelves, Mudroom Coat Storage with Hanging Hooks for Entryways, Black</t>
  </si>
  <si>
    <t xml:space="preserve">WF300075AAK</t>
  </si>
  <si>
    <t xml:space="preserve">[VIDEO provided] ON-TREND Modern TV Stand with 2 Tempered Glass Shelves, High Gloss Entertainment Center for TVs Up to 70'', Elegant TV Cabinet with LED Color Changing Lights for Living Room, White</t>
  </si>
  <si>
    <t xml:space="preserve">WF300971AAK</t>
  </si>
  <si>
    <t xml:space="preserve">[VIDEO provided] ON-TREND All in One Hall Tree with 3 Top Shelves and 2 Flip Shoe Storage Drawers, Wood Hallway Organizer with Storage Bench and Metal Hanging Hooks, Tipping Bucket Shoe Rack, White</t>
  </si>
  <si>
    <t xml:space="preserve">WF300549AAB</t>
  </si>
  <si>
    <t xml:space="preserve">ON-TREND Boho style TV Stand with Rattan Door, Woven Media Console Table for TVs Up to 70'', Country Style Design Side Board with Gold Metal Base for Living Room, Black.</t>
  </si>
  <si>
    <t xml:space="preserve">WF300549AAK</t>
  </si>
  <si>
    <t xml:space="preserve">ON-TREND Boho style TV Stand with Rattan Door, Woven Media Console Table for TVs Up to 70'', Country Style Design Side Board with Gold Metal Base for Living Room, White.</t>
  </si>
  <si>
    <t xml:space="preserve">WF299270AAB</t>
  </si>
  <si>
    <t xml:space="preserve">ON-TREND 6mm Glass-Top Coffee Table with Open Shelves and Cabinets, Geometric Style Cocktail Table with Great Storage Capacity, Modernist 2-Tier Center Table for Living Room, Black</t>
  </si>
  <si>
    <t xml:space="preserve">WF300276AAK</t>
  </si>
  <si>
    <t xml:space="preserve">ON-TREND Rattan Style Entertainment Center with Push to Open Doors, 3-pics Extended TV Console Table for TVs Up to 90'', Modern TV Stand with Color Changing LED Lights for  Home Theatre, White</t>
  </si>
  <si>
    <t xml:space="preserve">WF298613AAK</t>
  </si>
  <si>
    <t xml:space="preserve">ON-TREND Modern Minimalist Design 31.5*31.5in Square Coffee Table with Detachable Tray and Plug-in 16-color LED Strip Lights Remote Control for Living Room</t>
  </si>
  <si>
    <t xml:space="preserve">SD000012AAB</t>
  </si>
  <si>
    <t xml:space="preserve">ON-TREND Stylish Functional TV stand, 5 Pieces Floating TV Stand Set, High Gloss Wall Mounted Entertainment Center with 16-color LED Light Strips for 75+ inch TV, Black</t>
  </si>
  <si>
    <t xml:space="preserve">WF297894AAB</t>
  </si>
  <si>
    <t xml:space="preserve">ON-TREND Modern Glossy Coffee Table With Drawer, 2-Tier Rectangle Center Table with LED lighting for Living room, 39.3''x19.6''x15.3'', Black</t>
  </si>
  <si>
    <t xml:space="preserve">WF292142AAB</t>
  </si>
  <si>
    <t xml:space="preserve">ON-TREND Contemporary Rectangle Design Living Room Furniture, Modern High Gloss Surface Cocktail Table, Center Table for Sofa or Upholstered Chairs, 45.2*25.5*13.7in, Black</t>
  </si>
  <si>
    <t xml:space="preserve">SD000010AAN</t>
  </si>
  <si>
    <t xml:space="preserve">ON-TREND Fashionable Modern Glass Mirrored Coffee Table Set of 3, Easy Assembly Crystal Design Cocktail Table with 2 End Tables for Apartment Home Office, Silver</t>
  </si>
  <si>
    <t xml:space="preserve">WF296595AAN</t>
  </si>
  <si>
    <t xml:space="preserve">[VIDEO provided] ON-TREND Fashionable Modern Glass Mirrored Side Table, Easy Assembly End Table with Crystal Design and Adjustable Height Legs, Silver</t>
  </si>
  <si>
    <t xml:space="preserve">WF295472AAB</t>
  </si>
  <si>
    <t xml:space="preserve">On-Trend TV Stand with 4 Open Shelves, Modern High Gloss Entertainment Center for 75 Inch TV, Universal TV Storage Cabinet with 16-color RGB LED Color Changing Lights, Black</t>
  </si>
  <si>
    <t xml:space="preserve">SD000005AAB</t>
  </si>
  <si>
    <t xml:space="preserve">ON-TREND Wall Mount Floating TV Stand with Four Media Storage Cabinets and Two Shelves, Modern High Gloss Entertainment Center for 95+ Inch TV, 16-color RGB LED Lights for Living Room, Bedroom, Black</t>
  </si>
  <si>
    <t xml:space="preserve">SD000005AAK</t>
  </si>
  <si>
    <t xml:space="preserve">[VIDEO provided] ON-TREND Wall Mount Floating TV Stand with Four Storage Cabinets and Two Shelves, High Gloss Entertainment Center for 95+ Inch TV, 16-color RGB LED Lights for Living Room, White</t>
  </si>
  <si>
    <t xml:space="preserve">WF287357AAB</t>
  </si>
  <si>
    <t xml:space="preserve">ON-TREND Modern, Stylish Functional TV stand with Color Changing LED Lights, Universal Entertainment Center, High Gloss TV Cabinet for 75+ inch TV, Black</t>
  </si>
  <si>
    <t xml:space="preserve">WF292142AAK</t>
  </si>
  <si>
    <t xml:space="preserve">ON-TREND Contemporary Rectangle Design Living Room Furniture, Modern High Gloss Surface Cocktail Table, Center Table for Sofa or Upholstered Chairs, 45.2*25.5*13.7in</t>
  </si>
  <si>
    <t xml:space="preserve">WF291303AAK</t>
  </si>
  <si>
    <t xml:space="preserve">ON-TREND Modern Minimalist Design 31.5*31.5in Square Coffee Table with Detachable Tray and Plug-in 16-color LED Strip Lights Remote Control for Living Room (OLD SKU: WF298613AAK)</t>
  </si>
  <si>
    <t xml:space="preserve">WF290009AAB</t>
  </si>
  <si>
    <t xml:space="preserve">ON-TREND Modern Style 16-colored LED Lights TV Cabinet,  UV High Gloss Surface Entertainment Center with DVD Shelf,  Up to 70 inch TV, Black</t>
  </si>
  <si>
    <t xml:space="preserve">WF290009AAK</t>
  </si>
  <si>
    <t xml:space="preserve">ON-TREND Modern Style 16-colored LED Lights TV Cabinet,  UV High Gloss Surface Entertainment Center with DVD Shelf,
Up to 70 inch TV, White</t>
  </si>
  <si>
    <t xml:space="preserve">ON-TREND Coffee Table Cocktail Table Modern Industrial Design with LED lighting, 16 colors with a remote control, White (OLD SKU: WF280707AAK)</t>
  </si>
  <si>
    <t xml:space="preserve">ON-TREND Coffee Table Cocktail Table Modern Industrial Design with LED lighting, 16 colors with a remote control (Black)</t>
  </si>
  <si>
    <t xml:space="preserve">SD000032AAK</t>
  </si>
  <si>
    <t xml:space="preserve">Farmhouse Wooden Style Hall Tree with Storage Seating Bench, Entryway Shoe Cabinet with 13 Compartments, Elegant Coat Rack with 6 Hooks for Mudroom, Living room, White(NEW SKU: SD000032AAK-1)</t>
  </si>
  <si>
    <t xml:space="preserve">ON-TREND Graceful TV Stand with Arch Cabinets for TVs Up to 78'', Minimalist Entertainment Center with Solid Wood Legs, Practical Media Console with Adjustable Shelves for Living Room, Black</t>
  </si>
  <si>
    <t xml:space="preserve">WF325998AAK</t>
  </si>
  <si>
    <t xml:space="preserve">ON-TREND Contemporary TV Stand with Adjustable Shelves for TVs Up to 78'', Stylish Media Console with Gold Handles and Arch Fluted Glass Doors, Delicate Entertainment Center for Living Room, White</t>
  </si>
  <si>
    <t xml:space="preserve">WF325997AAB</t>
  </si>
  <si>
    <t xml:space="preserve">ON-TREND Retro Design TV Stand with Fluted Glass Doors for TVs Up to 78'', Practical Media Console with 2 Drawers and Cabinets, Elegant Entertainment Center for Living Room, Black</t>
  </si>
  <si>
    <t xml:space="preserve">ON-TREND 2-in-1 Square Nesting Coffee Table with Wheels &amp; Drawers, Stackable Side Table with High Gloss Marble Grain Top, End Table Set with Brown Tempered Glass for Living Room, White</t>
  </si>
  <si>
    <t xml:space="preserve">ON-TREND Multi-functional Square 360°Rotating Coffee Table with 2 Drawers, High Gloss 2-Tier Center Table with Swivel Tabletop and Storage, Walnut Table Frame Side Table for Living Room, Black</t>
  </si>
  <si>
    <t xml:space="preserve">[VIDEO provided] ON-TREND Square 360°Rotating Coffee Table with 2 Drawers, High Gloss 2-Tier Center Table with Swivel Tabletop and Storage, Walnut Table Frame Side Table for Living Room, White</t>
  </si>
  <si>
    <t xml:space="preserve">[VIDEO provided] ON-TREND Φ27.5'' &amp; Φ17.7'' Nesting Coffee Table with Marble Grain Table Top, Golden Iron Frame Round Coffee Table, Set of 2, for Living Room, Balcony, White</t>
  </si>
  <si>
    <t xml:space="preserve">ON-TREND Multi-Functional Hall Tree with 4 Hidden Hanging Hooks, Brown Wood Grain Bench with Multiple Storage Space, Entryway Cabinet with Open Compartments for Living Room, Hallway, Black</t>
  </si>
  <si>
    <t xml:space="preserve">ON-TREND Exquisite High Gloss Coffee Table with 4 Golden Legs and 2 Small Drawers, 2-Tier Square Center Table for Living Room, White</t>
  </si>
  <si>
    <t xml:space="preserve">ON-TREND 27.5''W Narrow Hall Tree with Flip Drawer, Multi-functional Coat Rack with 4 Hanging Hooks &amp; Drawers,  Adjustable Shoe Storage Cabinet for Hallway, Living Room, Black</t>
  </si>
  <si>
    <t xml:space="preserve">WF314501AAB</t>
  </si>
  <si>
    <t xml:space="preserve">ON-TREND Sleek Design TV Stand with Fluted Glass, Contemporary Entertainment Center for TVs Up to 70", Faux Marble Top TV Console Table with Gold Frame Base, Black</t>
  </si>
  <si>
    <t xml:space="preserve">ON-TREND High Gloss TV Stand with Ample Storage Space, Media Console for TVs Up to 78", Versatile Entertainment Center with Wall Mounted Floating Storage Cabinets for Living Room, White</t>
  </si>
  <si>
    <t xml:space="preserve">ON-TREND 2-in-1 Shoe Storage Bench &amp; Shoe Cabinets
, Multi-functional Shoe Rack with Padded Seat, Versatile Shoe Storage Solution with Adjustable Shelves for Hallway, Grey</t>
  </si>
  <si>
    <t xml:space="preserve">WF314484AAB</t>
  </si>
  <si>
    <t xml:space="preserve">ON-TREND Buffet Cabinet with Adjustable Shelves, 4-Door Mirror Hollow-Carved TV stand for TVs Up to 70'', Multi-functional Console Table with Storage Credenza Accent Cabinet for Living Room, Black</t>
  </si>
  <si>
    <t xml:space="preserve">ON-TREND Modern High Gloss Coffee Table with 4 Drawers, Multi-Storage Square Cocktail Tea Table with Wood Grain Legs, Center Table for Living Room, 31.5''x31.5'', Black</t>
  </si>
  <si>
    <t xml:space="preserve">SD000027AAB</t>
  </si>
  <si>
    <t xml:space="preserve">[VIDEO provided] ON-TREND Contemporary Tipping Bucket Shoe Cabinet with Open Storage Platform, Tempered Glass Hall Tree with 3 Flip Drawers, Versatile Tall Cabinet with 4 Hooks for Hallway, Black</t>
  </si>
  <si>
    <t xml:space="preserve">ON-TREND Modern Style 4-in-1 Multiple Functions Hallway Coat Rack with Seven Metal Black Hooks, Entryway Bench Hall Tree with Ample Storage Drawer, Grey</t>
  </si>
  <si>
    <t xml:space="preserve">WF311772AAK</t>
  </si>
  <si>
    <t xml:space="preserve">ON-TREND Sleek and Stylish TV Stand with Perfect Storage Solution, Two-tone Media Console for TVs Up to 80'', Functional TV Cabinet with Versatile Compartment for Living Room, White</t>
  </si>
  <si>
    <t xml:space="preserve">WF311903AAB</t>
  </si>
  <si>
    <t xml:space="preserve">ON-TREND Luxurious TV Stand with Fluted Glass Doors, Elegant and Functional Media Console for TVs Up to 95'', Tempered Glass Shelf TV Cabinet with Multiple Storage Options, Black</t>
  </si>
  <si>
    <t xml:space="preserve">WF309308AAP</t>
  </si>
  <si>
    <t xml:space="preserve">ON-TREND Sleek Design 24 Shoe Cubby Console, Modern Shoe Cabinet with Curved Base, Versatile Sideboard with High-quality for Hallway, Bedroom, Living Room, Rustic Brown</t>
  </si>
  <si>
    <t xml:space="preserve">WF308425AAK</t>
  </si>
  <si>
    <t xml:space="preserve">ON-TREND Elegant Tall Cabinet with Acrylic Board Door, Versatile Sideboard with Graceful Curves, Contemporary Bookshelf with Adjustable Shelves for Living Room, White</t>
  </si>
  <si>
    <t xml:space="preserve">WF308424AAK</t>
  </si>
  <si>
    <t xml:space="preserve">ON-TREND Sleek &amp; Modern Design TV Stand with Acrylic Board Door, Chic Elegant Media Console for TVs Up to 65", Ample Storage Space TV Cabinet with Black Handles, White</t>
  </si>
  <si>
    <t xml:space="preserve">WF308729AAB</t>
  </si>
  <si>
    <t xml:space="preserve">ON-TREND Minimalist Slim Tipping Bucket Shoe Cabinet with Hanging Hooks, Slits Design Panels Entryway Organizer with 3 Flip Drawers, Free Standing Shoe Rack with Adjustable Panel for Hallway, Black</t>
  </si>
  <si>
    <t xml:space="preserve">WF308729AAK</t>
  </si>
  <si>
    <t xml:space="preserve">ON-TREND Minimalist Slim Shoe Cabinet with Hanging Hooks, Slits Design Panels Entryway Organizer with 3 Flip Drawers, Free Standing Shoe Rack with Adjustable Panel for Hallway, White</t>
  </si>
  <si>
    <t xml:space="preserve">ON-TREND Slim Tipping Bucket Shoe Cabinet Set with 4 Flip Drawers, Wood Grain Pattern Top Shoe Storage Solution with Adjustable Panel, Modern Style Shoe Rack with Drawers for Hallway, Black</t>
  </si>
  <si>
    <t xml:space="preserve">ON-TREND Functional Entryway Organizer with 2 Flip Drawers, Wood Grain Pattern Top Shoe Cabinet with Drawer, Free Standing Shoe Rack with Adjustable Panel for Hallway, Black</t>
  </si>
  <si>
    <t xml:space="preserve">ON-TREND Functional Entryway Organizer with 2 Flip Drawers, Wood Grain Pattern Top Shoe Cabinet with Drawer, Free Standing Shoe Rack with Adjustable Panel for Hallway, White</t>
  </si>
  <si>
    <t xml:space="preserve">WF306450AAB</t>
  </si>
  <si>
    <t xml:space="preserve">[New Picture] ON-TREND Modern Style Hall Tree with Storage Cabinet and 2 Large Drawers, Widen Mudroom Bench with 5 Coat Hooks, Black</t>
  </si>
  <si>
    <t xml:space="preserve">WF306450AAK</t>
  </si>
  <si>
    <t xml:space="preserve">[VIDEO provided] ON-TREND Modern Style Hall Tree with Storage Cabinet and 2 Large Drawers, Widen Mudroom Bench with 5 Coat Hooks, White</t>
  </si>
  <si>
    <t xml:space="preserve">ON-TREND Unique Design Coffee Table with 4 Hidden Storage Compartments, Square Cocktail Table with Extendable Sliding Tabletop, UV High-gloss Design Center Table for Living Room, 31.5"x 31.5"</t>
  </si>
  <si>
    <t xml:space="preserve">Stylish Design Hall Tree with Flip-Up Bench, Minimalist Hallway Shoe Cabinet with Adjustable Shelves, Multifunctional Furniture with Hanging Hooks for Entryways, Mudroom, Black (NEW SKU: N721P484458B)</t>
  </si>
  <si>
    <t xml:space="preserve">Stylish Design Hall Tree with Flip-Up Bench, Minimalist Hallway Shoe Cabinet with Adjustable Shelves, Multifunctional Furniture with Hanging Hooks for Entryways, Mudroom, White (NEW SKU: N721P484458K)</t>
  </si>
  <si>
    <t xml:space="preserve">WF300887AAB</t>
  </si>
  <si>
    <t xml:space="preserve">ON-TREND Vintage Style 38.5" Wide Hallway Coat Rack with 5 Metal Hooks and 2 Large Drawers Hall Tree, Metal drawer Handles Entryway Bench Coat Hanger, Black(OLD SKU: WF286982AAB)</t>
  </si>
  <si>
    <t xml:space="preserve">WF303936AAB</t>
  </si>
  <si>
    <t xml:space="preserve">[VIDEO provided] ON-TREND Modern Coffee Table with Tempered Glass, Wooden Cocktail Table with High-gloss UV Surface, Modernist 2-Tier Rectangle Center Table for Living Room, Black</t>
  </si>
  <si>
    <t xml:space="preserve">WF303936AAK</t>
  </si>
  <si>
    <t xml:space="preserve">[VIDEO provided] ON-TREND Modern Coffee Table with Tempered Glass, Wooden Cocktail Table with High-gloss UV Surface, Modernist 2-Tier Rectangle Center Table for Living Room, White</t>
  </si>
  <si>
    <t xml:space="preserve">[VIDEO provided] ON-TREND Multifunctional Hall Tree with Sliding Doors, Wooden Hallway Shoe Cabinet with Storage Bench and Shelves, Mudroom Coat Storage with Hanging Hooks for Entryways, White</t>
  </si>
  <si>
    <t xml:space="preserve">WF303591AAB</t>
  </si>
  <si>
    <t xml:space="preserve">[VIDEO provided] ON-TREND Coffee Table with 2 large Hidden Storage Compartment, Extendable Cocktail Table with 2 Drawers, High-gloss Center Table with Sliding Top for Living Room, 39.3"x21.6", Black</t>
  </si>
  <si>
    <t xml:space="preserve">WF303591AAK</t>
  </si>
  <si>
    <t xml:space="preserve">[VIDEO provided] ON-TREND Coffee Table with 2 large Hidden Storage Compartment, Extendable Cocktail Table with 2 Drawers, High-gloss Center Table with Sliding Top for Living Room, 39.3"x21.6", White</t>
  </si>
  <si>
    <t xml:space="preserve">WF300887AAK</t>
  </si>
  <si>
    <t xml:space="preserve">[VIDEO provided] ON-TREND Vintage Style 38.5" Wide Hallway Coat Rack with 5 Metal Hooks and 2 Large Drawers Hall Tree, Metal drawer Handles Entryway Bench Coat Hanger, White(OLD SKU: WF286982AAK)</t>
  </si>
  <si>
    <t xml:space="preserve">WF301228AAB</t>
  </si>
  <si>
    <t xml:space="preserve">ON-TREND Modern 2-layer Coffee Table with Casters, Square Cocktail Table with Removable Tray, UV High-gloss Marble Design Center Table for Living Room, 31.4''x 31.4''</t>
  </si>
  <si>
    <t xml:space="preserve">WF300075AAB</t>
  </si>
  <si>
    <t xml:space="preserve">ON-TREND Modern TV Stand with 2 Tempered Glass Shelves, High Gloss Entertainment Center for TVs Up to 70'', Elegant TV Cabinet with LED Color Changing Lights for Living Room, Black</t>
  </si>
  <si>
    <t xml:space="preserve">WF300276AAB</t>
  </si>
  <si>
    <t xml:space="preserve">ON-TREND Rattan Style Entertainment Center with Push to Open Doors, 3-pics Extended TV Console Table for TVs Up to 90'', Modern TV Stand with Color Changing LED Lights for  Home Theatre, Black</t>
  </si>
  <si>
    <t xml:space="preserve">WF300852AAB</t>
  </si>
  <si>
    <t xml:space="preserve">ON-TREND White &amp; Black Contemporary Rectangle Design TV Stand, Unique Style TV Console Table for TVs Up to 80'', Modern TV Cabinet with High Gloss UV Surface for Living Room.</t>
  </si>
  <si>
    <t xml:space="preserve">WF300852AAK</t>
  </si>
  <si>
    <t xml:space="preserve">[VIDEO provided] ON-TREND White &amp; Black Contemporary Rectangle Design TV Stand, Unique Style TV Console Table for TVs Up to 80'', Modern TV Cabinet with High Gloss UV Surface for Living Room.</t>
  </si>
  <si>
    <t xml:space="preserve">WF300851AAK</t>
  </si>
  <si>
    <t xml:space="preserve">[VIDEO provided] ON-TREND Modern Tipping Bucket Shoe Cabinet with 4 Flip Drawers, Multifunctional 2-Tier Shoe Storage Organizer with Drawers, Free Standing Shoe Rack for Entrance Hallway, White.</t>
  </si>
  <si>
    <t xml:space="preserve">WF300971AAB</t>
  </si>
  <si>
    <t xml:space="preserve">ON-TREND All in One Hall Tree with 3 Top Shelves and 2 Flip Shoe Storage Drawers, Wood Hallway Organizer with Storage Bench and Metal Hanging Hooks, Tipping Bucket Shoe Rack, Living Room, Black</t>
  </si>
  <si>
    <t xml:space="preserve">WF299270AAK</t>
  </si>
  <si>
    <t xml:space="preserve">[VIDEO provided] ON-TREND 6mm Glass-Top Coffee Table with Open Shelves and Cabinets, Geometric Style Cocktail Table with Great Storage Capacity, Modernist 2-Tier Center Table for Living Room, White</t>
  </si>
  <si>
    <t xml:space="preserve">WF298614AAK</t>
  </si>
  <si>
    <t xml:space="preserve">ON-TREND Modern Style Multiple Functions Hallway Coat Rack with Metal Black Hooks, Entryway Bench 60" Wide Hall Tree with Ample Storage Space and 24 Shoe Cubbies , White ( OLD SKU: WF286983AAK )</t>
  </si>
  <si>
    <t xml:space="preserve">WF298614AAB</t>
  </si>
  <si>
    <t xml:space="preserve">ON-TREND Modern Style Multiple Functions Hallway Coat Rack with Metal Hooks, Entryway Bench 60" Wide Hall Tree with Ample Storage Space and 24 Shoe Cubbies , Black (OLD SKU: WF286983AAB )</t>
  </si>
  <si>
    <t xml:space="preserve">WF298613AAB</t>
  </si>
  <si>
    <t xml:space="preserve">ON-TREND Modern Minimalist Design 31.5*31.5in Square Coffee Table with Detachable Tray and Plug-in 16-color LED Strip Lights Remote Control for Living Room (OLD SKU: WF291303AAB )</t>
  </si>
  <si>
    <t xml:space="preserve">WF293702AAA</t>
  </si>
  <si>
    <t xml:space="preserve">[New Picture] ON-TREND Round Glass Coffee Table Modern Cocktail Table Easy Assembly with Tempered Glass Top &amp; Sturdy Wood Base, Natural (OLD SKU: WF190112AAL)</t>
  </si>
  <si>
    <t xml:space="preserve">WF297894AAK</t>
  </si>
  <si>
    <t xml:space="preserve">ON-TREND Modern Glossy Coffee Table With Drawer, 2-Tier Rectangle Center Table with LED lighting for Living room, 39.3''x19.6''x15.3'', White</t>
  </si>
  <si>
    <t xml:space="preserve">WF293702AAB</t>
  </si>
  <si>
    <t xml:space="preserve">ON-TREND Round Glass Coffee Table Modern Cocktail Table Easy Assembly with Tempered Glass Top &amp; Sturdy Wood Base (Black)</t>
  </si>
  <si>
    <t xml:space="preserve">SD000007AAB</t>
  </si>
  <si>
    <t xml:space="preserve">ON-TREND Extended, Minimalist Style 7 Pieces Floating TV Stand Set, High Gloss Wall Mounted Entertainment Center with 16-color LED Light Strips for 90+ inch TV, Black</t>
  </si>
  <si>
    <t xml:space="preserve">WF295802AAB</t>
  </si>
  <si>
    <t xml:space="preserve">ON-TREND Extended, Minimalist Design TV stand with Color Changing LED Lights, Modern Universal Entertainment Center, High Gloss TV Cabinet for 90+ inch TV, Black</t>
  </si>
  <si>
    <t xml:space="preserve">WF295802AAK</t>
  </si>
  <si>
    <t xml:space="preserve">ON-TREND Extended, Minimalist Design TV stand with Color Changing LED Lights, Modern Universal Entertainment Center, High Gloss TV Cabinet for 90+ inch TV, White</t>
  </si>
  <si>
    <t xml:space="preserve">WF293969AAB</t>
  </si>
  <si>
    <t xml:space="preserve">On-Trend TV Stand with Two Media Storage Cabinets Modern High Gloss Entertainment Center for 75 Inch TV, 16-color RGB LED Color Changing Lights for Living Room, Black</t>
  </si>
  <si>
    <t xml:space="preserve">WF190111AAL</t>
  </si>
  <si>
    <t xml:space="preserve">ON-TREND Modern Coffee Table, Easy Assembly Tea Table, Thicken Cocktail Table with w/Chevron Pattern &amp; Metal Hairpin Legs for Living Room, Ash Wood Finished</t>
  </si>
  <si>
    <t xml:space="preserve">WF190111AAD</t>
  </si>
  <si>
    <t xml:space="preserve">ON-TREND Modern Coffee Table, Easy Assembly Tea Table, Cocktail Table with w/Chevron Pattern &amp; Metal Hairpin Legs for Living Room, Ash Wood Finished</t>
  </si>
  <si>
    <t xml:space="preserve">WF531669AAK</t>
  </si>
  <si>
    <t xml:space="preserve">ON-TREND 74.8''-126'' Extendable TV Stand with 3 Tier Bookshelves for TVs up to 110'', Adjustable Entertainment Center with Storage Cabinets, Sliding Tabletop Media Console for Living Room, White</t>
  </si>
  <si>
    <t xml:space="preserve">SD000032AAB</t>
  </si>
  <si>
    <t xml:space="preserve">Farmhouse Wooden Style Hall Tree with Wide Storage Seating Bench, Entryway Shoe Cabinet with 13 Compartments, Elegant Coat Rack with 6 Hooks for Mudroom, Living room, Black (NEW SKU: SD000032AAB-1)</t>
  </si>
  <si>
    <t xml:space="preserve">WF530170AAB</t>
  </si>
  <si>
    <t xml:space="preserve">ON-TREND Modern Minimalist Geometric TV Cabinet with Metal Handles and Gold Legs for TVs Up to 80'', Multi-functional TV Stand with Storage Cabinets, Entertainment Center for Living Room, Black</t>
  </si>
  <si>
    <t xml:space="preserve">WF530170AAK</t>
  </si>
  <si>
    <t xml:space="preserve">ON-TREND Modern Minimalist Geometric TV Cabinet with Metal Handles and Gold Legs for TVs Up to 80'', Multi-functional TV Stand with Storage Cabinets, Entertainment Center for Living Room, White</t>
  </si>
  <si>
    <t xml:space="preserve">WF325614AAB</t>
  </si>
  <si>
    <t xml:space="preserve">ON-TREND Modern TV Stand with Metal Legs and Gold Handles for TVs Up to 80'', Media Console Table with Cabinets and Adjustable Shelves, Luxury TV Cabinet with Geometric Lines for Living Room, Black</t>
  </si>
  <si>
    <t xml:space="preserve">WF325614AAK</t>
  </si>
  <si>
    <t xml:space="preserve">ON-TREND Modern TV Stand with Metal Legs and Gold Handles for TVs Up to 80'', Media Console Table with Cabinets and Adjustable Shelves, Luxury TV Cabinet with Geometric Lines for Living Room, White</t>
  </si>
  <si>
    <t xml:space="preserve">ON-TREND Nesting Coffee Table with Drawer, Set of 2, Exquisite Square Stacking Coffee Tables with Brown Tempered Glass, Side Table with High Gloss Marble Grain Tabletop for Living Room, Black</t>
  </si>
  <si>
    <t xml:space="preserve">ON-TREND Nesting Coffee Table with Drawer, Set of 2, Exquisite Square Stacking Coffee Tables with Brown Tempered Glass, Side Table with High Gloss Marble Grain Tabletop for Living Room, White</t>
  </si>
  <si>
    <t xml:space="preserve">WF323980AAK</t>
  </si>
  <si>
    <t xml:space="preserve">ON-TREND Luxury TV Stand with High Gloss Faux Marble Top for TVs Up to 78'', Rectangle Media Console with Golden Panel Design, Practical Entertainment Center with 3 Drawers for Living Room, White</t>
  </si>
  <si>
    <t xml:space="preserve">WF318087AAB</t>
  </si>
  <si>
    <t xml:space="preserve">ON-TREND Stylish LED TV Stand with Marble-veined Table Top for TVs Up to 78'', Entertainment Center with Brown Glass Storage Cabinet, Golden Legs &amp; Handles for Living Room, Black</t>
  </si>
  <si>
    <t xml:space="preserve">ON-TREND Functional Entryway Organizer with 2 Flip Drawers, Wood Grain Pattern Top Shoe Cabinet with Drawer, Free Standing Shoe Rack with Adjustable Panel for Hallway, Grey</t>
  </si>
  <si>
    <t xml:space="preserve">WF320395AAB</t>
  </si>
  <si>
    <t xml:space="preserve">ON-TREND Luxury Minimalism TV Stand with Open Storage Shelf for TVs Up to 85", Entertainment Center with Cabinets and Drawers, Practical Media Console with Unique Legs for Living Room, Black</t>
  </si>
  <si>
    <t xml:space="preserve">WF320395AAK</t>
  </si>
  <si>
    <t xml:space="preserve">ON-TREND Luxury Minimalism TV Stand with Open Storage Shelf for TVs Up to 85", Entertainment Center with Cabinets and Drawers, Practical Media Console with Unique Legs for Living Room, White</t>
  </si>
  <si>
    <t xml:space="preserve">SD000029AAB</t>
  </si>
  <si>
    <t xml:space="preserve">ON-TREND Modern TV Stand with 34.2" Non-heating Electric Fireplace, High Gloss Entertainment Center with 2 Cabinets, Media Console for TVs up to 78", Black</t>
  </si>
  <si>
    <t xml:space="preserve">SD000029AAK</t>
  </si>
  <si>
    <t xml:space="preserve">ON-TREND Modern TV Stand with 34.2" Non-heating Electric Fireplace, High Gloss Entertainment Center with 2 Cabinets, Media Console for TVs up to 78", White</t>
  </si>
  <si>
    <t xml:space="preserve">ON-TREND Multi-Functional Tipping Bucket Shoe Cabinet with Wall Cabinet, Space-saving Design Foyer Cabinet with 2 Flip Drawers, Versatile Side Cabinet for Hallway, Black</t>
  </si>
  <si>
    <t xml:space="preserve">ON-TREND Multi-Functional Tipping Bucket Shoe Cabinet with Wall Cabinet, Space-saving Design Foyer Cabinet with 2 Flip Drawers, Versatile Side Cabinet for Hallway, White</t>
  </si>
  <si>
    <t xml:space="preserve">ON-TREND 47.2'' Wide Hall Tree with Bench and Shoe Storage, Multi-functional Storage Bench with 3 Hanging Hooks &amp; Open Storage Space, Rectangle Storage &amp; Shelves Coat Rack for Hallway, Black</t>
  </si>
  <si>
    <t xml:space="preserve">ON-TREND Minimalist Slim Hall Tree with Cabinet &amp; 6 Hanging Hooks, Multi-functional Storage Bench with Coat Rack, Elegant Foyer Cabinet for Hallway, Living room, Black</t>
  </si>
  <si>
    <t xml:space="preserve">WF314404AAB</t>
  </si>
  <si>
    <t xml:space="preserve">[VIDEO provided] ON-TREND Lift Top Coffee Table, Multi-Functional Coffee Table with Open Shelves, Modern Lift Tabletop Dining Table for Living Room, Home Office, Black</t>
  </si>
  <si>
    <t xml:space="preserve">WF314501AAK</t>
  </si>
  <si>
    <t xml:space="preserve">ON-TREND Sleek Design TV Stand with Fluted Glass, Contemporary Entertainment Center for TVs Up to 70", Faux Marble Top TV Console Table with Gold Frame Base, White</t>
  </si>
  <si>
    <t xml:space="preserve">WF314501AAE</t>
  </si>
  <si>
    <t xml:space="preserve">ON-TREND Sleek Design TV Stand with Fluted Glass, Contemporary Entertainment Center for TVs Up to 70", Faux Marble Top TV Console Table with Gold Frame Base, Grey</t>
  </si>
  <si>
    <t xml:space="preserve">ON-TREND High Gloss TV Stand with Ample Storage Space, Media Console for TVs Up to 78", Versatile Entertainment Center with Wall Mounted Floating Storage Cabinets for Living Room, Black</t>
  </si>
  <si>
    <t xml:space="preserve">ON-TREND 2-in-1 Shoe Storage Bench &amp; Shoe Cabinets
, Multi-functional Shoe Rack with Padded Seat, Versatile Shoe Storage Solution with Adjustable Shelves for Hallway, White</t>
  </si>
  <si>
    <t xml:space="preserve">WF314583AAB</t>
  </si>
  <si>
    <t xml:space="preserve">ON-TREND Multi-functional Shoe Cabinet with 3 Flip Drawers, Elegant Hall Tree with Mirror, Freestanding Entryway Organizer Shoe Rack with 6 Hanging Hooks for Hallway, Black</t>
  </si>
  <si>
    <t xml:space="preserve">WF314484AAK</t>
  </si>
  <si>
    <t xml:space="preserve">ON-TREND Buffet Cabinet with Adjustable Shelves, 4-Door Mirror Hollow-Carved TV stand for TVs Up to 70'', Multi-functional Console Table with Storage Credenza Accent Cabinet for Living Room, White</t>
  </si>
  <si>
    <t xml:space="preserve">WF314584AAB</t>
  </si>
  <si>
    <t xml:space="preserve">Unique Design TV Stand with 2 Glass Shelves, Ample Storage Space Media Console for TVs Up to 105", Versatile TV Cabinet with LED Color Changing Lights for Living Room, Black (NEW SKU: N721S000057B)</t>
  </si>
  <si>
    <t xml:space="preserve">WF314584AAK</t>
  </si>
  <si>
    <t xml:space="preserve">Unique Design TV Stand with 2 Glass Shelves, Ample Storage Space Media Console for TVs Up to 105", Versatile TV Cabinet with LED Color Changing Lights for Living Room, White (NEW SKU: N721S000057K)</t>
  </si>
  <si>
    <t xml:space="preserve">SD000016AAP</t>
  </si>
  <si>
    <t xml:space="preserve">ON-TREND Unique Shape TV Stand with 2 Illuminated Glass Shelves, High Gloss Entertainment Center for TVs Up to 88", Versatile TV Cabinet with LED Color Changing Lights for Living Room, Black&amp;White</t>
  </si>
  <si>
    <t xml:space="preserve">SD000028AAK</t>
  </si>
  <si>
    <t xml:space="preserve">[VIDEO provided] ON-TREND Multifunctional Tipping Bucket Shoe Cabinet with Storage Shelf &amp; 6 Flip Drawers, Large Hall Tree with Tempered Glass Doors, Foyer Cabinet with 4 Hooks for Hallway, White</t>
  </si>
  <si>
    <t xml:space="preserve">ON-TREND Elegant Design Hall Tree with Comfort and Storage Solutions, Functional Hallway Shoe Cabinet with Bench&amp;Cushion, Modern Coat Rack with Hooks for Entryways, Black</t>
  </si>
  <si>
    <t xml:space="preserve">ON-TREND Elegant Design Hall Tree with Comfort and Storage Solutions, Functional Hallway Shoe Cabinet with Bench&amp;Cushion, Modern Coat Rack with Hooks for Entryways, White</t>
  </si>
  <si>
    <t xml:space="preserve">WF311903AAK</t>
  </si>
  <si>
    <t xml:space="preserve">ON-TREND Luxurious TV Stand with Fluted Glass Doors, Elegant and Functional Media Console for TVs Up to 95'', Tempered Glass Shelf TV Cabinet with Multiple Storage Options, White</t>
  </si>
  <si>
    <t xml:space="preserve">WF309309AAP</t>
  </si>
  <si>
    <t xml:space="preserve">ON-TREND Stylish Design 30 Shoe Cubby Console, Contemporary Shoe Cabinet with Multiple Storage Capacity, Free Standing Tall Cabinet with Versatile Use for Hallway,  Bedroom, Rustic Brown</t>
  </si>
  <si>
    <t xml:space="preserve">WF309309AAB</t>
  </si>
  <si>
    <t xml:space="preserve">ON-TREND Stylish Design 30 Shoe Cubby Console, Contemporary Shoe Cabinet with Multiple Storage Capacity, Free Standing Tall Cabinet with Versatile Use for Hallway,  Bedroom, Black</t>
  </si>
  <si>
    <t xml:space="preserve">WF309309AAK</t>
  </si>
  <si>
    <t xml:space="preserve">ON-TREND Stylish Design 30 Shoe Cubby Console, Contemporary Shoe Cabinet with Multiple Storage Capacity, Free Standing Tall Cabinet with Versatile Use for Hallway,  Bedroom, White</t>
  </si>
  <si>
    <t xml:space="preserve">WF309308AAK</t>
  </si>
  <si>
    <t xml:space="preserve">ON-TREND Sleek Design 24 Shoe Cubby Console, Modern Shoe Cabinet with Curved Base, Versatile Sideboard with High-quality for Hallway, Bedroom, Living Room, White</t>
  </si>
  <si>
    <t xml:space="preserve">WF308545AAB</t>
  </si>
  <si>
    <t xml:space="preserve">ON-TREND Versatile Tipping Bucket Shoe Cabinet with 3 Flip Drawers, Maximum Storage Entryway Organizer with Drawer, Free Standing Shoe Rack with Pull-down Seat for Hallway, Black</t>
  </si>
  <si>
    <t xml:space="preserve">WF308545AAK</t>
  </si>
  <si>
    <t xml:space="preserve">ON-TREND Versatile Tipping Bucket Shoe Cabinet with 3 Flip Drawers, Maximum Storage Entryway Organizer with Drawer, Free Standing Shoe Rack with Pull-down Seat for Hallway, White</t>
  </si>
  <si>
    <t xml:space="preserve">WF308424AAB</t>
  </si>
  <si>
    <t xml:space="preserve">ON-TREND Sleek &amp; Modern Design TV Stand with Acrylic Board Door, Chic Elegant Media Console for TVs Up to 65", Ample Storage Space TV Cabinet with Black Handles, Black</t>
  </si>
  <si>
    <t xml:space="preserve">ON-TREND Narrow Design Tipping Bucket Shoe Cabinet with 3 Flip Drawers, Wood Grain Pattern Top Entryway Organizer with 3 Hooks, Free Standing Shoe Rack with Adjustable Panel for Hallway, Black</t>
  </si>
  <si>
    <t xml:space="preserve">ON-TREND Narrow Design Tipping Bucket Shoe Cabinet with 3 Flip Drawers, Wood Grain Pattern Top Entryway Organizer with 3 Hooks, Free Standing Shoe Rack with Adjustable Panel for Hallway, White</t>
  </si>
  <si>
    <t xml:space="preserve">WF306450AAP</t>
  </si>
  <si>
    <t xml:space="preserve">ON-TREND Modern Style Hall Tree with Storage Cabinet and 2 Large Drawers, Widen Mudroom Bench with 5 Coat Hooks, Rustic Brown</t>
  </si>
  <si>
    <t xml:space="preserve">WF307975AAK</t>
  </si>
  <si>
    <t xml:space="preserve">ON-TREND Modern Nested Coffee Table Set with High-low Combination Design, Brown Tempered Glass Cocktail Table with Metal Frame, Length Adjustable 2-Tier Center&amp;End Table for Living Room, White</t>
  </si>
  <si>
    <t xml:space="preserve">WF305959AAA</t>
  </si>
  <si>
    <t xml:space="preserve">ON-TREND Modern Glass Mirrored End Table with Versatile Design, Easy Assembly Side Table with Luxury Exterior, Sleek Corner Table with Adjustable Legs for Living Room, Bedroom, Silver</t>
  </si>
  <si>
    <t xml:space="preserve">WF305960AAE</t>
  </si>
  <si>
    <t xml:space="preserve">ON-TREND Elegant Rattan TV Stand for TVs up to 65", Boho Style Media Console with Adjustable Shelves, Sleek TV Console Table with Wood Grain Surface for Living Room, Steel Grey</t>
  </si>
  <si>
    <t xml:space="preserve">WF305960AAL</t>
  </si>
  <si>
    <t xml:space="preserve">ON-TREND Elegant Rattan TV Stand for TVs up to 65", Boho Style Media Console with Adjustable Shelves, Sleek TV Console Table with Wood Grain Surface for Living Room, Brown</t>
  </si>
  <si>
    <t xml:space="preserve">SD000016AAD</t>
  </si>
  <si>
    <t xml:space="preserve">ON-TREND Unique Shape TV Stand with 2 Illuminated Glass Shelves, High Gloss Entertainment Center for TVs Up to 88", Versatile TV Cabinet with LED Color Changing Lights for Living Room, Wood</t>
  </si>
  <si>
    <t xml:space="preserve">SD000016AAE</t>
  </si>
  <si>
    <t xml:space="preserve">ON-TREND Unique Shape TV Stand with 2 Illuminated Glass Shelves, High Gloss Entertainment Center for TVs Up to 88", Versatile TV Cabinet with LED Color Changing Lights for Living Room, Grey</t>
  </si>
  <si>
    <t xml:space="preserve">WF304415AAB</t>
  </si>
  <si>
    <t xml:space="preserve">ON-TREND Sleek and Modern Shoe Cabinet with Adjustable Shelves, Minimalist Shoe Storage Organizer with Sturdy Top Surface, Space-saving Design Side Board for Various Sizes of Items, Black</t>
  </si>
  <si>
    <t xml:space="preserve">WF303589AAB</t>
  </si>
  <si>
    <t xml:space="preserve">[VIDEO provided] ON-TREND Slim Entryway Organizer with 2 Flip Drawers, Tempered Glass Top Shoe Storage Cabinet with Drawer, Free Standing Tipping Bucket Shoe Rack with LED Light for Hallway, Black</t>
  </si>
  <si>
    <t xml:space="preserve">WF303589AAK</t>
  </si>
  <si>
    <t xml:space="preserve">[VIDEO provided] ON-TREND Slim Entryway Organizer with 2 Flip Drawers, Tempered Glass Top Shoe Storage Cabinet with Drawer, Free Standing Tipping Bucket Shoe Rack with LED Light for Hallway, White</t>
  </si>
  <si>
    <t xml:space="preserve">SD000013AAB</t>
  </si>
  <si>
    <t xml:space="preserve">ON-TREND Extended, Rattan Style Entertainment Center, 7 Pieces Floating TV Console Table for TVs Up to 90'', High Gloss Wall Mounted TV Stand with Color Changing LED Lights for Home Theatre, Black.</t>
  </si>
  <si>
    <t xml:space="preserve">WF300851AAB</t>
  </si>
  <si>
    <t xml:space="preserve">ON-TREND Modern Tipping Bucket Shoe Cabinet with 4 Flip Drawers, Multifunctional 2-Tier Shoe Storage Organizer with Drawers, Free Standing Shoe Rack for Entrance Hallway, Black.</t>
  </si>
  <si>
    <t xml:space="preserve">WF296594AAN</t>
  </si>
  <si>
    <t xml:space="preserve">[VIDEO provided] ON-TREND Fashionable Modern Glass Mirrored Coffee Table, Easy Assembly Cocktail Table with Crystal Design and Adjustable Height Legs, Silver</t>
  </si>
  <si>
    <t xml:space="preserve">WF295997AAB</t>
  </si>
  <si>
    <t xml:space="preserve">ON-TREND High Gloss Minimalist Design with LED Lights, 2-Tier Square Coffee Table, Center Table for Living Room, 31.5''x31.5''x14.2'',Black</t>
  </si>
  <si>
    <t xml:space="preserve">WF295997AAK</t>
  </si>
  <si>
    <t xml:space="preserve">ON-TREND High Gloss Minimalist Design with LED Lights, 2-Tier Square Coffee Table, Center Table for Living Room, 31.5''x31.5''x14.2'', White</t>
  </si>
  <si>
    <t xml:space="preserve">WF295803AAB</t>
  </si>
  <si>
    <t xml:space="preserve">ON-TREND 4 PCs Modern High Gloss Wall Mount Floating Entertainment Center with 16-color RGB Lights, 2 Media Storage Cabinets and 2 Shelves for Living Room, Home Theater</t>
  </si>
  <si>
    <t xml:space="preserve">WF293969AAK</t>
  </si>
  <si>
    <t xml:space="preserve">On-Trend TV Stand with Two Media Storage Cabinets Modern High Gloss Entertainment Center for 75 Inch TV, 16-color RGB LED Color Changing Lights for Living Room, White</t>
  </si>
  <si>
    <t xml:space="preserve">N721P190396B</t>
  </si>
  <si>
    <t xml:space="preserve">ON-TREND Φ39.4'' Easy Assembly Round Petal-Shaped Coffee Table, Cream Style Center Table with 3 Thick Legs, Minimalist Irregular End Table with Sleek Round Edges for Living Room, Black</t>
  </si>
  <si>
    <t xml:space="preserve">N721P190396K</t>
  </si>
  <si>
    <t xml:space="preserve">ON-TREND Φ39.4'' Easy Assembly Round Petal-Shaped Coffee Table, Cream Style Center Table with 3 Thick Legs, Minimalist Irregular End Table with Sleek Round Edges for Living Room, White</t>
  </si>
  <si>
    <t xml:space="preserve">ON-TREND 31.4'' x 31.4'' Farmhouse Coffee Table with 2 USB Ports and Outlets, Brown Spliced Wood Grain Center Table with LED Light, Rustic Cocktail Table with Charging Station for Living Room, Black</t>
  </si>
  <si>
    <t xml:space="preserve">ON-TREND 31.4'' x 31.4'' Farmhouse Coffee Table with 2 USB Ports and Outlets, Brown Spliced Wood Grain Center Table with LED Light, Rustic Cocktail Table with Charging Station for Living Room, White</t>
  </si>
  <si>
    <t xml:space="preserve">N721S000034B</t>
  </si>
  <si>
    <t xml:space="preserve">ON-TREND Versatile 4-in-1 Hall Tree with 6 Golden Hooks, Brown Wood Grain Bench with Multiple Storage Space, Entryway Coat Rack with 2 Drawers for Living Room, Hallway, Black, 47.2''W*76.6''H</t>
  </si>
  <si>
    <t xml:space="preserve">N721S000034K</t>
  </si>
  <si>
    <t xml:space="preserve">ON-TREND Versatile 4-in-1 Hall Tree with 6 Golden Hooks, Brown Wood Grain Bench with Multiple Storage Space, Entryway Coat Rack with 2 Drawers for Living Room, Hallway, White, 47.2''W*76.6''H</t>
  </si>
  <si>
    <t xml:space="preserve">ON-TREND Cream Style TV Stand and Coffee Table Set of 2,  LED Light Strip TV Stand for TVs Up to 80'', Cloud Top Coffee Table with 2 Brake Wheels for Living Room, Black</t>
  </si>
  <si>
    <t xml:space="preserve">ON-TREND Cream Style TV Stand and Coffee Table Set of 2,  LED Light Strip TV Stand for TVs Up to 80'', Cloud Top Coffee Table with 2 Brake Wheels for Living Room, White</t>
  </si>
  <si>
    <t xml:space="preserve">ON-TREND Large Wall Unit Entertainment Center with Bookshelves for TVs Up to 78'', Modern TV Console with Cabinets and Open Shelves, 4-in-1 TV Stand with Golden Handles, Black, 104.2''W*81.2''H</t>
  </si>
  <si>
    <t xml:space="preserve">ON-TREND Large Wall Unit Entertainment Center with Bookshelves for TVs Up to 78'', Modern TV Console with Cabinets and Open Shelves, 4-in-1 TV Stand with Golden Handles, White, 104.2''W*81.2''H</t>
  </si>
  <si>
    <t xml:space="preserve">ON-TREND Φ23.6'' Rotating Shoe Rack Tower, 7-Tier Spinning Shoe Shelf with 5 Grids Per Layer, Display Rack, 360° Revolving Shoe Carousel Closet Organizer for Entryway, Living Room, Black</t>
  </si>
  <si>
    <t xml:space="preserve">ON-TREND Φ23.6'' Rotating Shoe Rack Tower, 7-Tier Spinning Shoe Shelf with 5 Grids Per Layer, Display Rack, 360° Revolving Shoe Carousel Closet Organizer for Entryway, Living Room, White</t>
  </si>
  <si>
    <t xml:space="preserve">ON-TREND Cream Style TV Stand with LED Light Strip for TVs Up to 80'', Graceful Entertainment Center with 5 Solid Wood Legs, Large Storage Media Console with Fluted Tempered Glass Doors, Black</t>
  </si>
  <si>
    <t xml:space="preserve">ON-TREND Cream Style TV Stand with LED Light Strip for TVs Up to 80'', Graceful Entertainment Center with 5 Solid Wood Legs, Large Storage Media Console with Fluted Tempered Glass Doors, White</t>
  </si>
  <si>
    <t xml:space="preserve">ON-TREND Flexible Cream Style Coffee Table with 2 Brake Wheels, Cloud Top Side Table with Drawer, Irregular Center Table with Large Storage for Living Room, Black, 39.37''x 23.6''</t>
  </si>
  <si>
    <t xml:space="preserve">ON-TREND Flexible Cream Style Coffee Table with 2 Brake Wheels, Cloud Top Side Table with Drawer, Irregular Center Table with Large Storage for Living Room, White, 39.37''x 23.6''</t>
  </si>
  <si>
    <t xml:space="preserve">ON-TREND Modern Large Storage Hall Tree with Bench, Multi-functional Storage Bench with High Gloss Fluted Doors, Luxurious Coat Rack with 6 Gold Hooks and Legs for Entryway, Living Room, Black</t>
  </si>
  <si>
    <t xml:space="preserve">ON-TREND Modern Large Storage Hall Tree with Bench, Multi-functional Storage Bench with High Gloss Fluted Doors, Luxurious Coat Rack with 6 Gold Hooks and Legs for Entryway, Living Room, White</t>
  </si>
  <si>
    <t xml:space="preserve">ON-TREND Cream Style Minimalist Shoe Cabinet with 5 Solid Wood Legs, Sideboard Buffet Cabinet with Adjustable Shelves, Large Storage Cabinet with Wave Doors for Living Room, Black</t>
  </si>
  <si>
    <t xml:space="preserve">ON-TREND Cream Style Minimalist Shoe Cabinet with 5 Solid Wood Legs, Sideboard Buffet Cabinet with Adjustable Shelves, Large Storage Cabinet with Wave Doors for Living Room, White</t>
  </si>
  <si>
    <t xml:space="preserve">ON-TREND 47.2'' x 31.4''Minimalist High Gloss Coffee Table with 2 Drawers, Multi-Storage Rectangle Sofa Table with Golden Wood Grain Legs, Modern Center Table for Living Room, Black</t>
  </si>
  <si>
    <t xml:space="preserve">ON-TREND 47.2'' x 31.4''Minimalist High Gloss Coffee Table with 2 Drawers, Multi-Storage Rectangle Sofa Table with Golden Wood Grain Legs, Modern Center Table for Living Room, White</t>
  </si>
  <si>
    <t xml:space="preserve">ON-TREND 31.4'' x 31.4'' Square Coffee Table with Sliding Tabletop, High Gloss Center Table with Hidden Storage Compartment, Extendable Cocktail Table with Walnut Grain Finish for Living Room, Black</t>
  </si>
  <si>
    <t xml:space="preserve">ON-TREND 31.4'' x 31.4'' Square Coffee Table with Sliding Tabletop, High Gloss Center Table with Hidden Storage Compartment, Extendable Cocktail Table with Walnut  Grain Finish for Living Room, White</t>
  </si>
  <si>
    <t xml:space="preserve">ON-TREND Contemporary 39.3''Wx70.8''H Hall Tree  Storage with Cushioned Storage Bench, Multifunctional Hallway Shoe Cabinet with Pegboard, Modern Coat Rack with 4 Hooks for Entryway, Mudroom, Black</t>
  </si>
  <si>
    <t xml:space="preserve">ON-TREND Contemporary 39.3''Wx70.8''H Hall Tree  Storage with Cushioned Storage Bench, Multifunctional Hallway Shoe Cabinet with Pegboard, Modern Coat Rack with 4 Hooks for Entryway, Mudroom, White</t>
  </si>
  <si>
    <t xml:space="preserve">ON-TREND Mobile End Table with Lockable Wheels, Narrow Coffee Table with 5mm Thick Fluted Tempered Glass, Modern Nightstand with Golden Round Rod, Living Room, Black, 31.5''W x11.8''D x 23.1''H</t>
  </si>
  <si>
    <t xml:space="preserve">ON-TREND Mobile End Table with Lockable Wheels, Narrow Coffee Table with 5mm Thick Fluted Tempered Glass, Modern Nightstand with Golden Round Rod, Living Room, White, 31.5''W x11.8''D x 23.1''H</t>
  </si>
  <si>
    <t xml:space="preserve">ON-TREND Wide Design Hall Tree with Storage Bench, Minimalist Shoe Cabinet with Cube Storage &amp; Shelves, Multifunctional Coat Rack with 8 Hooks for Entryways, Mudroom, White (NEW SKU: N721S000066K)</t>
  </si>
  <si>
    <t xml:space="preserve">ON-TREND Wide Design Hall Tree with Storage Bench, Minimalist Shoe Cabinet with Cube Storage &amp; Shelves, Multifunctional Coat Rack with 8 Hooks for Entryways, Mudroom, Black (NEW SKU: N721S000066B)</t>
  </si>
  <si>
    <t xml:space="preserve">N721P173261B</t>
  </si>
  <si>
    <t xml:space="preserve">ON-TREND Φ19.6'' Easy Assembly Round End Table with Storage Drawers, Fluted Nightstand with High Gloss Faux Marble Tabletop, Modern Coffee Table with Metal Legs and Handles for Living Room, Black</t>
  </si>
  <si>
    <t xml:space="preserve">N721P173261K</t>
  </si>
  <si>
    <t xml:space="preserve">ON-TREND Φ19.6'' Easy Assembly Round End Table with Storage Drawers, Fluted Nightstand with High Gloss Faux Marble Tabletop, Modern Coffee Table with Metal Legs and Handles for Living Room, White</t>
  </si>
  <si>
    <t xml:space="preserve">N721P173248E</t>
  </si>
  <si>
    <t xml:space="preserve">ON-TREND Φ19.6'' Easy Assembly End Tables with High Gloss Faux Marble Tabletops, Set of 2, Modern Fluted 2 Side Tables with Drawers, Round Coffee Tables with Golden Legs for Living Room, Grey</t>
  </si>
  <si>
    <t xml:space="preserve">N721P173248B</t>
  </si>
  <si>
    <t xml:space="preserve">ON-TREND Φ19.6'' Easy Assembly End Tables with High Gloss Faux Marble Tabletops, Set of 2, Modern Fluted 2 Side Tables with Drawers, Round Coffee Tables with Golden Legs for Living Room, Black</t>
  </si>
  <si>
    <t xml:space="preserve">N721P173248K</t>
  </si>
  <si>
    <t xml:space="preserve">ON-TREND Φ19.6'' Easy Assembly End Tables with High Gloss Faux Marble Tabletops, Set of 2, Modern Fluted 2 Side Tables with Drawers, Round Coffee Tables with Golden Legs for Living Room, White</t>
  </si>
  <si>
    <t xml:space="preserve">ON-TREND Sleek and Contemporary Shoe Cabinet with Adjustable Shelves, Minimalist Home Organizer with Solid Wood Legs, Storage Sideboard for Entryway, Living Room, Black (NEW SKU: N721S000058B)</t>
  </si>
  <si>
    <t xml:space="preserve">ON-TREND Sleek and Contemporary Shoe Cabinet with Adjustable Shelves, Minimalist Home Organizer with Solid Wood Legs, Storage Sideboard for Entryway, Living Room, White</t>
  </si>
  <si>
    <t xml:space="preserve">ON-TREND Elegant Shoe Cabinet with Arched Doors and Drawer, Cream Style Storage Sideboard with Adjustable Shelves and Solid Wood Legs for Entryway, Living Room, White</t>
  </si>
  <si>
    <t xml:space="preserve">N721S000039B</t>
  </si>
  <si>
    <t xml:space="preserve">ON-TREND TV Stand and Coffee Table with Faux Marble, Walnut Wood Grain Finish, Set of 2, Modern Entertainment Center for TVs up to 88'', Center Table with 2 Storage Drawers for Living Room, Black</t>
  </si>
  <si>
    <t xml:space="preserve">N721S000039K</t>
  </si>
  <si>
    <t xml:space="preserve">ON-TREND TV Stand and Coffee Table with Faux Marble, Walnut Wood Grain Finish, Set of 2, Modern Entertainment Center for TVs up to 88'', Center Table with 2 Storage Drawers for Living Room, White</t>
  </si>
  <si>
    <t xml:space="preserve">N721S000037B</t>
  </si>
  <si>
    <t xml:space="preserve">[VIDEO provided] ON-TREND Extendable TV Stand and Coffee Table, Set of 2, Media Console with 3 Tier Bookshelves for TVs up to 110'', Dual-tone Center Table with Sliding Tabletop for Living Room, Black</t>
  </si>
  <si>
    <t xml:space="preserve">N721S000037K</t>
  </si>
  <si>
    <t xml:space="preserve">[VIDEO provided] ON-TREND Extendable TV Stand and Coffee Table, Set of 2, Media Console with 3 Tier Bookshelves for TVs up to 110'', Dual-tone Center Table with Sliding Tabletop for Living Room, White</t>
  </si>
  <si>
    <t xml:space="preserve">N721P171537B</t>
  </si>
  <si>
    <t xml:space="preserve">ON-TREND Modern APP Controlled LED TV Stand for TVs Up to 105'', Faux Marble Tabletop Media Console with Tempered Glass Doors, Entertainment Center with 2 Drawers &amp; Cabinets for Living Room, Black</t>
  </si>
  <si>
    <t xml:space="preserve">N721P171537K</t>
  </si>
  <si>
    <t xml:space="preserve">ON-TREND Modern APP Controlled LED TV Stand for TVs Up to 105'', Faux Marble Tabletop Media Console with Tempered Glass Doors, Entertainment Center with 2 Drawers &amp; Cabinets for Living Room, White</t>
  </si>
  <si>
    <t xml:space="preserve">WF531669AAB</t>
  </si>
  <si>
    <t xml:space="preserve">ON-TREND 74.8''-126'' Extendable TV Stand with 3 Tier Bookshelves for TVs up to 110'', Adjustable Entertainment Center with Storage Cabinets, Sliding Tabletop Media Console for Living Room, Black</t>
  </si>
  <si>
    <t xml:space="preserve">N721S000036B</t>
  </si>
  <si>
    <t xml:space="preserve">ON-TREND Modern Luxury TV Stand and Coffee Table Set of 2, High Gloss Faux Marble Top, TV Stand for TVs Up to 78'', Rectangle Coffee Table with Caster Wheels for Living Room, Black</t>
  </si>
  <si>
    <t xml:space="preserve">N721S000036K</t>
  </si>
  <si>
    <t xml:space="preserve">ON-TREND Modern Luxury TV Stand and Coffee Table Set of 2, High Gloss Faux Marble Top, TV Stand for TVs Up to 78'', Rectangle Coffee Table with Caster Wheels for Living Room, White</t>
  </si>
  <si>
    <t xml:space="preserve">WF531671AAB</t>
  </si>
  <si>
    <t xml:space="preserve">ON-TREND Luxury Fluted TV Stand for TVs Up to 80'', Modern Entertainment Center with Storage Cabinets &amp; Drawers, Smooth Media Console with Golden Wood Grain Legs for Living Room, Black</t>
  </si>
  <si>
    <t xml:space="preserve">WF531671AAK</t>
  </si>
  <si>
    <t xml:space="preserve">ON-TREND Luxury Fluted TV Stand for TVs Up to 80'', Modern Entertainment Center with Storage Cabinets &amp; Drawers, Smooth Media Console with Golden Wood Grain Legs for Living Room, White</t>
  </si>
  <si>
    <t xml:space="preserve">WF531672AAB</t>
  </si>
  <si>
    <t xml:space="preserve">ON-TREND TV Stand with Fluted tempered Glass Doors for TVs Up to 95'', Functional Media Console with Arched Cabinet Doors, Entertainment Center with APP-Controlled LED Light for Living Room, Black</t>
  </si>
  <si>
    <t xml:space="preserve">WF531672AAK</t>
  </si>
  <si>
    <t xml:space="preserve">ON-TREND TV Stand with Fluted tempered Glass Doors for TVs Up to 95'', Functional Media Console with Arched Cabinet Doors, Entertainment Center with APP-Controlled LED Light for Living Room, White</t>
  </si>
  <si>
    <t xml:space="preserve">N721S000026K</t>
  </si>
  <si>
    <t xml:space="preserve">N721S000026B</t>
  </si>
  <si>
    <t xml:space="preserve">ON-TREND Φ27.5'' &amp; Φ19.6'' Stackable Coffee Table with 2 Drawers, Nesting Tables with Brown Tempered Glass and High Gloss Marble Tabletop, Set of 2, Round Center Table for Living Room, Black</t>
  </si>
  <si>
    <t xml:space="preserve">ON-TREND Φ27.5'' &amp; Φ19.6'' Stackable Coffee Table with 2 Drawers, Nesting Tables with Brown Tempered Glass and High Gloss Marble Tabletop, Set of 2, Round Center Table for Living Room, White</t>
  </si>
  <si>
    <t xml:space="preserve">ON-TREND Wide Design Hall Tree with Storage and Bench, 4-IN-1 Multi-functional Entryway Bench with Coat Rack and Shoe Cubbies, Practical Furniture for Hallway, White</t>
  </si>
  <si>
    <t xml:space="preserve">ON-TREND Minimalist Slim Hall Tree with Cabinet &amp; 6 Hanging Hooks, Multi-functional Storage Bench with Coat Rack, Elegant Foyer Cabinet for Hallway, Living room, White</t>
  </si>
  <si>
    <t xml:space="preserve">ON-TREND Shoe Storage Bench with Shelves and 4 Hooks, Elegant Hall Tree with Wall Mounted Coat Rack, Entryway Organizer For Hallway, Foyer, Mudroom, Black</t>
  </si>
  <si>
    <t xml:space="preserve">ON-TREND Shoe Storage Bench with Shelves and 4 Hooks, Elegant Hall Tree with Wall Mounted Coat Rack, Entryway Organizer For Hallway, Foyer, Mudroom, White</t>
  </si>
  <si>
    <t xml:space="preserve">WF309308AAB</t>
  </si>
  <si>
    <t xml:space="preserve">ON-TREND Sleek Design 24 Shoe Cubby Console, Modern Shoe Cabinet with Curved Base, Versatile Sideboard with High-quality for Hallway, Bedroom, Living Room, Black</t>
  </si>
  <si>
    <t xml:space="preserve">W840P203068</t>
  </si>
  <si>
    <t xml:space="preserve">Dog Crate Furniture,  Wooden Dog Crate Table, 38.9" Dog Kennel with 2 Sliding Doors and Thick Iron Door Frame, Decorative Pet Crate House for Large/Medium/Small Dog Indoor Use(Rustic Brown)</t>
  </si>
  <si>
    <t xml:space="preserve">W840P203066</t>
  </si>
  <si>
    <t xml:space="preserve">Dog Crate Furniture,  Wooden Dog Crate Table, 32.8" Dog Kennel with 2 Sliding Doors and Thick Iron Door Frame, Decorative Pet Crate House for Medium/Small Dog Indoor Use(Rustic Brown)</t>
  </si>
  <si>
    <t xml:space="preserve">W840P203065</t>
  </si>
  <si>
    <t xml:space="preserve">Dog Crate Furniture,  Wooden Dog Crate Table, 27.48" Dog Kennel with 2 Sliding Doors and Thick Iron Door Frame, Decorative Pet Crate House for Small Dog Indoor Use(Rustic Brown)</t>
  </si>
  <si>
    <t xml:space="preserve">W840P201093</t>
  </si>
  <si>
    <t xml:space="preserve">Garment Rack Freestanding Hanger Multi-functional Single pole Bedroom Clothing Rack Bedroom, White</t>
  </si>
  <si>
    <t xml:space="preserve">W840P201084</t>
  </si>
  <si>
    <t xml:space="preserve">Garment Rack Freestanding Hanger Multi-functional Single pole Bedroom Clothing Rack Bedroom, Black</t>
  </si>
  <si>
    <t xml:space="preserve">W840P196829</t>
  </si>
  <si>
    <t xml:space="preserve">Twin Bunk Bed with Trundle Metal Bunkbeds with Ladder and Full-Length Guardrail, Noise Free, No Box Spring Needed, Black</t>
  </si>
  <si>
    <t xml:space="preserve">W840P195212</t>
  </si>
  <si>
    <t xml:space="preserve">Queen Size Bed Frame, Storage Headboard with Charging Station, Solid and Stable, No Box Spring Needed, Easy Assembly</t>
  </si>
  <si>
    <t xml:space="preserve">W840P192226</t>
  </si>
  <si>
    <t xml:space="preserve">Twin Size Bed Frame with Storage Headboard, Metal Platform Bed with Charging Station,  Bookcase Storage, Easy Assembly</t>
  </si>
  <si>
    <t xml:space="preserve">Full Size Bed Frame, Storage Headboard with Charging Station and 2 Storage Drawers,Vintage Brown and Gray</t>
  </si>
  <si>
    <t xml:space="preserve">W840134067</t>
  </si>
  <si>
    <t xml:space="preserve">Queen Size Bed Frame with 4 Storage Drawers, Metal Platform Bed with Wooden Headboard and Charging Station, No Box Spring Needed, Noise Free, Easy Assembly, Brown</t>
  </si>
  <si>
    <t xml:space="preserve">747G-BK</t>
  </si>
  <si>
    <t xml:space="preserve">Metal Canopy Bed Frame, Platform Bed Frame Queen with X Shaped Frame Queen Black（same as W84034643）</t>
  </si>
  <si>
    <t xml:space="preserve">W912</t>
  </si>
  <si>
    <t xml:space="preserve">HOME CENTRAL</t>
  </si>
  <si>
    <t xml:space="preserve">W840P192240</t>
  </si>
  <si>
    <t xml:space="preserve">Twin Metal Loft Bed with Desk, Power Outlet and LED Lighted , Safety Guard &amp; Ladder, No Box Spring Needed, Black</t>
  </si>
  <si>
    <t xml:space="preserve">W840P179122</t>
  </si>
  <si>
    <t xml:space="preserve">Full Size Bed Frame, Storage Headboard with Charging Station, Solid and Stable, No Box Spring Needed, Easy Assembly</t>
  </si>
  <si>
    <t xml:space="preserve">W840P179116</t>
  </si>
  <si>
    <t xml:space="preserve">Twin Size Bed Frame, Storage Headboard with Charging Station, Solid and Stable, No Box Spring Needed, Easy Assembly</t>
  </si>
  <si>
    <t xml:space="preserve">Queen Size Platform Bed Frame with Wooden Headboard, Under Bed Storage, Non-Slip, Noise Free, Easy Assembly, Black</t>
  </si>
  <si>
    <t xml:space="preserve">Full Size Platform Bed Frame with Rustic Vintage Wood Headboard, No Box Spring Needed Black</t>
  </si>
  <si>
    <t xml:space="preserve">Twin Size Platform Bed Frame with Rustic Vintage Wood Headboard, No Box Spring Needed Black</t>
  </si>
  <si>
    <t xml:space="preserve">W840P144084</t>
  </si>
  <si>
    <t xml:space="preserve">Queen Size Platform Bed Frame with Rustic Vintage Wood Headboard, Strong Metal Slats Support, No Box Spring Needed</t>
  </si>
  <si>
    <t xml:space="preserve">W840P144083</t>
  </si>
  <si>
    <t xml:space="preserve">Full Size Platform Bed Frame with Rustic Vintage Wood Headboard, Strong Metal Slats Support, No Box Spring Needed</t>
  </si>
  <si>
    <t xml:space="preserve">W840P144081</t>
  </si>
  <si>
    <t xml:space="preserve">Twin Size Platform Bed Frame with Rustic Vintage Wood Headboard, Strong Metal Slats Support, No Box Spring Needed</t>
  </si>
  <si>
    <t xml:space="preserve">W840140153</t>
  </si>
  <si>
    <t xml:space="preserve">Twin-Over-Full Metal Bunk Bed, Heavy Duty Bunk Bed,Easy Assembly with Enhanced Upper-Level Guardrail, White</t>
  </si>
  <si>
    <t xml:space="preserve">Queen Size Bed Frame, Storage Headboard with Charging Station and 2 Drawers, Solid and Stable, No Box Spring Needed, Easy Assembly, Vintage Brown and Gray</t>
  </si>
  <si>
    <t xml:space="preserve">W840127764</t>
  </si>
  <si>
    <t xml:space="preserve">Queen Bed Frame with Storage Headboard, Metal Platform Bed with Charging Station,  Bookcase Storage, No Box Spring Needed, Easy Assembly, Noise-Free, Black</t>
  </si>
  <si>
    <t xml:space="preserve">W840127763</t>
  </si>
  <si>
    <t xml:space="preserve">W840127266</t>
  </si>
  <si>
    <t xml:space="preserve">Heavy Duty Twin-Over-Full Metal Bunk Bed, Easy Assembly with Enhanced Upper-Level Guardrail, Black</t>
  </si>
  <si>
    <t xml:space="preserve">W840126707</t>
  </si>
  <si>
    <t xml:space="preserve">Twin Over Full Metal Bunk Bed, Heavy Duty Metal Bed Frame with Safety Rail , 2 Side Ladders &amp; Decorative Wood ,No Box Spring Needed</t>
  </si>
  <si>
    <t xml:space="preserve">W840125869</t>
  </si>
  <si>
    <t xml:space="preserve">Metal Twin Loft Bed Frame with Stairs &amp; Full-Length Guardrail, Space-Saving Design, No Box Spring Needed,, Noise Free, Black</t>
  </si>
  <si>
    <t xml:space="preserve">Queen Size Bed Frame, Storage Headboard with Charging Station, Solid and Stable, No Box Spring Needed, Easy Assembly, Vintage Brown and Gray</t>
  </si>
  <si>
    <t xml:space="preserve">Full Size Bed Frame, Storage Headboard with Charging Station, Solid and Stable, Noise Free, No Box Spring Needed, Easy Assembly,Vintage Brown and Gray</t>
  </si>
  <si>
    <t xml:space="preserve">W840116764</t>
  </si>
  <si>
    <t xml:space="preserve">47.24*11.4" Tall Round Raised Garedn Bed,Metal Raised Beds for Vegetables, Outdoor Garden Raised Planter Box, Backyard Patio Planter Raised Beds for Flowers, Herbs, Fruits Black</t>
  </si>
  <si>
    <t xml:space="preserve">W840116763</t>
  </si>
  <si>
    <t xml:space="preserve">47.24*11.4" Tall Round Raised Garedn Bed,Metal Raised Beds for Vegetables, Outdoor Garden Raised Planter Box, Backyard Patio Planter Raised Beds for Flowers, Herbs, Fruits Silver</t>
  </si>
  <si>
    <t xml:space="preserve">W840116762</t>
  </si>
  <si>
    <t xml:space="preserve">32.08"*11.4" Tall Round Raised Garedn Bed,Metal Raised Beds for Vegetables, Outdoor Garden Raised Planter Box, Backyard Patio Planter Raised Beds for Flowers, Herbs, Fruits Black</t>
  </si>
  <si>
    <t xml:space="preserve">W840116761</t>
  </si>
  <si>
    <t xml:space="preserve">Metal Bunk Bed Twin Over Twin, Heavy Duty Twin Bunk Beds with shelf and Slatted Support No Box Spring Needed Black</t>
  </si>
  <si>
    <t xml:space="preserve">W840104493</t>
  </si>
  <si>
    <t xml:space="preserve">Twin Size Daybed Metal Frame with Trundle Set, Twin Day Bed Sofa, Daybed and Roll Sofa Bed for Guest Room, Bedroom, Living Room, Victorian Style, Black</t>
  </si>
  <si>
    <t xml:space="preserve">W840103518</t>
  </si>
  <si>
    <t xml:space="preserve">Twin Size Metal Daybed Frame with Trundle, Heavy Duty Steel Slat Support Sofa Bed Platform with Headboard, No Box Spring Needed, Black</t>
  </si>
  <si>
    <t xml:space="preserve">W840102510</t>
  </si>
  <si>
    <t xml:space="preserve">Raised Garden Bed Outdoor,   Oval Large Metal Raised Planter Bed for for Plants, Vegetables, and Flowers - Silver</t>
  </si>
  <si>
    <t xml:space="preserve">W840102509</t>
  </si>
  <si>
    <t xml:space="preserve">Raised Garden Bed Outdoor,   Oval Large Metal Raised Planter Bed for for Plants, Vegetables, and Flowers - Black</t>
  </si>
  <si>
    <t xml:space="preserve">W840102508</t>
  </si>
  <si>
    <t xml:space="preserve">W840101952</t>
  </si>
  <si>
    <t xml:space="preserve">W840100846</t>
  </si>
  <si>
    <t xml:space="preserve">Metal Daybed Frame Multifunctional Mattress Foundation/Bed Sofa with Headboard, Twin, Black</t>
  </si>
  <si>
    <t xml:space="preserve">W840100843</t>
  </si>
  <si>
    <t xml:space="preserve">Metal Freestanding Towel Rack 3 Tiers Hand Towel Holder Organizer for Bathroom Accessories, White</t>
  </si>
  <si>
    <t xml:space="preserve">W840100842</t>
  </si>
  <si>
    <t xml:space="preserve">Metal Freestanding Towel Rack 3 Tiers Hand Towel Holder Organizer for Bathroom Accessories, Black</t>
  </si>
  <si>
    <t xml:space="preserve">W84091004</t>
  </si>
  <si>
    <t xml:space="preserve">Raised Garden Bed Outdoor, 6×3×1ft , Metal Raised  Rectangle Planter Beds for Plants, Vegetables, and Flowers - Silver</t>
  </si>
  <si>
    <t xml:space="preserve">W84091003</t>
  </si>
  <si>
    <t xml:space="preserve">Raised Garden Bed Outdoor, 6×3×1ft , Metal Raised  Rectangle Planter Beds for Plants, Vegetables, and Flowers - Green</t>
  </si>
  <si>
    <t xml:space="preserve">W84091002</t>
  </si>
  <si>
    <t xml:space="preserve">Raised Garden Bed Outdoor, 6×3×1ft , Metal Raised  Rectangle Planter Beds for Plants, Vegetables, and Flowers - Black</t>
  </si>
  <si>
    <t xml:space="preserve">W84091001</t>
  </si>
  <si>
    <t xml:space="preserve">Metal Raised Garden Bed, Rectangle Raised Planter 4×2×1ft  for Flowers Plants, Vegetables Herb  Silver</t>
  </si>
  <si>
    <t xml:space="preserve">W84091000</t>
  </si>
  <si>
    <t xml:space="preserve">Metal Raised Garden Bed, Rectangle Raised Planter 4×2×1ft  for Flowers Plants, Vegetables Herb Veezyo Green</t>
  </si>
  <si>
    <t xml:space="preserve">W84090999</t>
  </si>
  <si>
    <t xml:space="preserve">Metal Raised Garden Bed, Rectangle Raised Planter 4×2×1ft  for Flowers Plants, Vegetables Herb Black</t>
  </si>
  <si>
    <t xml:space="preserve">W84090998</t>
  </si>
  <si>
    <t xml:space="preserve">Raised Garden Bed Kit - Metal Raised Bed Garden 7.6x3.7x0.98ft for Flower Planters, Vegetables Herb Silver</t>
  </si>
  <si>
    <t xml:space="preserve">W84090997</t>
  </si>
  <si>
    <t xml:space="preserve">Raised Garden Bed Kit - Metal Raised Bed Garden 7.6x3.7x0.98ft for Flower Planters, Vegetables Herb Green</t>
  </si>
  <si>
    <t xml:space="preserve">W84090996</t>
  </si>
  <si>
    <t xml:space="preserve">Raised Garden Bed Kit - Metal Raised Bed Garden 7.6x3.7x0.98ft for Flower Planters, Vegetables Herb Black</t>
  </si>
  <si>
    <t xml:space="preserve">Queen Size Platform Bed Frame with Rustic Vintage Wood Headboard, Strong Metal Slats Support Mattress Foundation, No Box Spring Needed Rustic Brown</t>
  </si>
  <si>
    <t xml:space="preserve">Full Size Platform Bed Frame with Rustic Vintage Wood Headboard, Strong Metal Slats Support Mattress Foundation, No Box Spring Needed Rustic Brown</t>
  </si>
  <si>
    <t xml:space="preserve">Twin Size Platform Bed Frame with Rustic Vintage Wood Headboard, Strong Metal Slats Support Mattress Foundation, No Box Spring Needed Rustic Brown</t>
  </si>
  <si>
    <t xml:space="preserve">Twin Over Twin Size Metal Bunk Bed with Double Safety Guard Rails, Heavy Duty, Space-Saving Design, Steel Bed for School, Bedroom (Vintage Brown)</t>
  </si>
  <si>
    <t xml:space="preserve">W84068777</t>
  </si>
  <si>
    <t xml:space="preserve">Metal Platform Bed Frame, Victorian Style Headboard/Footboard/Under Bed Storage/No Box Spring Needed/Twin Size Black</t>
  </si>
  <si>
    <t xml:space="preserve">Full Over Full Metal Bunk Bed with Safety Guard Rails, Heavy Duty Space-Saving Design, Easy Assembly Black</t>
  </si>
  <si>
    <t xml:space="preserve">Twin Over Twin Metal Bunk Bed with Safety Guard Rails, Heavy Duty Space-Saving Design, Easy Assembly Black</t>
  </si>
  <si>
    <t xml:space="preserve">W84056876</t>
  </si>
  <si>
    <t xml:space="preserve">W84041894</t>
  </si>
  <si>
    <t xml:space="preserve">Metal Twin Loft Bed , Twin Size High Loft Bed Black</t>
  </si>
  <si>
    <t xml:space="preserve">W84041891</t>
  </si>
  <si>
    <t xml:space="preserve">Metal Canopy Bed Frame, Platform Bed Frame  with X Shaped Frame Full Black</t>
  </si>
  <si>
    <t xml:space="preserve">W84041890</t>
  </si>
  <si>
    <t xml:space="preserve">Heavy Duty Twin-Over-Full Metal Bunk Bed, Easy Assembly with Enhanced Upper-Level Guardrail, White</t>
  </si>
  <si>
    <t xml:space="preserve">W84036133</t>
  </si>
  <si>
    <t xml:space="preserve">Metal Canopy Bed Frame with Vintage Style Headboard &amp; Footboard , Easy DIY Assembly All Parts Included, Queen Black(same as 748G-BK)</t>
  </si>
  <si>
    <t xml:space="preserve">W84034827</t>
  </si>
  <si>
    <t xml:space="preserve">Metal Bed Frame Queen Size Platform No Box Spring Needed with Vintage Headboard and Footboard  Premium Steel Slat Support/Black</t>
  </si>
  <si>
    <t xml:space="preserve">W84034826</t>
  </si>
  <si>
    <t xml:space="preserve">Metal Platform Bed Frame, Victorian Style Headboard/Footboard/Under Bed Storage/No Box Spring Needed/Full Size Black</t>
  </si>
  <si>
    <t xml:space="preserve">Metal Canopy Bed Frame, Platform Bed Frame Queen with X Shaped Frame Queen Black</t>
  </si>
  <si>
    <t xml:space="preserve">Queen Size Metal Canopy Bed Frame with Headboard and Footboard Black</t>
  </si>
  <si>
    <t xml:space="preserve">Twin over Twin Bunk Bed, Metal Frame with Ladder</t>
  </si>
  <si>
    <t xml:space="preserve">Twin-Over-Twin Bunk Bed with Metal Frame and Ladder, Space-Saving Design,White</t>
  </si>
  <si>
    <t xml:space="preserve">W395S00113</t>
  </si>
  <si>
    <t xml:space="preserve">COOLMORE Boucle Sofa 3 Seater for Living Room Oversized Comfy Sofa unique double seat and corner construction for Apartment, Office Right Hand Facing (Black)</t>
  </si>
  <si>
    <t xml:space="preserve">W395S00112</t>
  </si>
  <si>
    <t xml:space="preserve">COOLMORE Boucle Sofa 3 Seater for Living Room Oversized Comfy Sofa unique double seat and corner construction for Apartment, Office Right Hand Facing (Navy)</t>
  </si>
  <si>
    <t xml:space="preserve">W395S00111</t>
  </si>
  <si>
    <t xml:space="preserve">COOLMORE Boucle Sofa 3 Seater for Living Room Oversized Comfy Sofa unique double seat and corner construction for Apartment, Office Right Hand Facing (Gray)</t>
  </si>
  <si>
    <t xml:space="preserve">W395S00110</t>
  </si>
  <si>
    <t xml:space="preserve">COOLMORE Boucle Sofa 3 Seater for Living Room Oversized Comfy Sofa unique double seat and corner construction for Apartment, Office Right Hand Facing (Beige)</t>
  </si>
  <si>
    <t xml:space="preserve">W395S00109</t>
  </si>
  <si>
    <t xml:space="preserve">COOLMORE Boucle Sofa 3 Seater for Living Room Oversized Comfy Sofa L-Shape Sofa Couch with Chaise Home Furniture Sleeper Sectional Sofa for Apartment, Office Left Hand Facing (Beige)</t>
  </si>
  <si>
    <t xml:space="preserve">W395S00108</t>
  </si>
  <si>
    <t xml:space="preserve">COOLMORE Boucle Sofa 3 Seater for Living Room Oversized Comfy Sofa L-Shape Sofa Couch with Chaise Home Furniture Sleeper Sectional Sofa for Apartment, Office Left Hand Facing (Pink)</t>
  </si>
  <si>
    <t xml:space="preserve">W395S00107</t>
  </si>
  <si>
    <t xml:space="preserve">COOLMORE Boucle Sofa 3 Seater for Living Room Oversized Comfy Sofa L-Shape Sofa Couch with Chaise Home Furniture Sleeper Sectional Sofa for Apartment, Office Left Hand Facing (Gray)</t>
  </si>
  <si>
    <t xml:space="preserve">W395S00106</t>
  </si>
  <si>
    <t xml:space="preserve">COOLMORE Boucle Sofa 3 Seater for Living Room Oversized Comfy Sofa L-Shape Sofa Couch with Chaise Home Furniture Sleeper Sectional Sofa for Apartment, Office Left Hand Facing (Blue)</t>
  </si>
  <si>
    <t xml:space="preserve">W395S00105</t>
  </si>
  <si>
    <t xml:space="preserve">COOLMORE Boucle Sofa 3 Seater for Living Room Oversized Comfy Sofa L-Shape Sofa Couch with Chaise Home Furniture Sleeper Sectional Sofa for Apartment, Office Left Hand Facing (Green)</t>
  </si>
  <si>
    <t xml:space="preserve">W395P209395</t>
  </si>
  <si>
    <t xml:space="preserve">Corduroy Swivel Barrel Chair, Comfy Accent Sofa Chair for Living Room, 360 Degree Swivel Barrel Club Chair, Leisure Arm Chair for Nursery, Hotel, Bedroom, Office, Lounge (Dark Gray)</t>
  </si>
  <si>
    <t xml:space="preserve">W395P209394</t>
  </si>
  <si>
    <t xml:space="preserve">Corduroy Swivel Barrel Chair, Comfy Accent Sofa Chair for Living Room, 360 Degree Swivel Barrel Club Chair, Leisure Arm Chair for Nursery, Hotel, Bedroom, Office, Lounge (Camel)</t>
  </si>
  <si>
    <t xml:space="preserve">W395P209380</t>
  </si>
  <si>
    <t xml:space="preserve">Corduroy Swivel Barrel Chair, Comfy Accent Sofa Chair for Living Room, 360 Degree Swivel Barrel Club Chair, Leisure Arm Chair for Nursery, Hotel, Bedroom, Office, Lounge (Beige)</t>
  </si>
  <si>
    <t xml:space="preserve">W395P205918</t>
  </si>
  <si>
    <t xml:space="preserve">Swivel Barrel Chair, Comfy Round Accent Sofa Chair for Living Room, 360 Degree Swivel Barrel Club Chair, Leisure Arm Chair for Nursery, Hotel, Bedroom, Office, Lounge (Gray)</t>
  </si>
  <si>
    <t xml:space="preserve">W395P205917</t>
  </si>
  <si>
    <t xml:space="preserve">Swivel Barrel Chair, Comfy Round Accent Sofa Chair for Living Room, 360 Degree Swivel Barrel Club Chair, Leisure Arm Chair for Nursery, Hotel, Bedroom, Office, Lounge (Emerald)</t>
  </si>
  <si>
    <t xml:space="preserve">W395P205916</t>
  </si>
  <si>
    <t xml:space="preserve">Swivel Barrel Chair, Comfy Round Accent Sofa Chair for Living Room, 360 Degree Swivel Barrel Club Chair, Leisure Arm Chair for Nursery, Hotel, Bedroom, Office, Lounge (White)</t>
  </si>
  <si>
    <t xml:space="preserve">W395P205914</t>
  </si>
  <si>
    <t xml:space="preserve">Swivel Barrel Chair, Comfy Round Accent Sofa Chair for Living Room, 360 Degree Swivel Barrel Club Chair, Leisure Arm Chair for Nursery, Hotel, Bedroom, Office, Lounge (Wine Red PU)</t>
  </si>
  <si>
    <t xml:space="preserve">W395P205913</t>
  </si>
  <si>
    <t xml:space="preserve">Swivel Barrel Chair, Comfy Round Accent Sofa Chair for Living Room, 360 Degree Swivel Barrel Club Chair, Leisure Arm Chair for Nursery, Hotel, Bedroom, Office, Lounge (Black PU)</t>
  </si>
  <si>
    <t xml:space="preserve">W395P205912</t>
  </si>
  <si>
    <t xml:space="preserve">Swivel Barrel Chair, Comfy Round Accent Sofa Chair for Living Room, 360 Degree Swivel Barrel Club Chair, Leisure Arm Chair for Nursery, Hotel, Bedroom, Office, Lounge (Brown PU)</t>
  </si>
  <si>
    <t xml:space="preserve">W395P205892</t>
  </si>
  <si>
    <t xml:space="preserve">COOLMORE Corduroy lazy sofa With 3 back pillows,Comfy Sofa- Deep Seat Couch for Living Room,Club (Black)</t>
  </si>
  <si>
    <t xml:space="preserve">W395P205891</t>
  </si>
  <si>
    <t xml:space="preserve">COOLMORE Corduroy lazy sofa With 3 back pillows,Comfy Sofa- Deep Seat Couch for Living Room,Club (Navy)</t>
  </si>
  <si>
    <t xml:space="preserve">W395P205890</t>
  </si>
  <si>
    <t xml:space="preserve">COOLMORE Corduroy lazy sofa With 3 back pillows,Comfy Sofa- Deep Seat Couch for Living Room,Club (Dark Gray)</t>
  </si>
  <si>
    <t xml:space="preserve">W395P205888</t>
  </si>
  <si>
    <t xml:space="preserve">COOLMORE Corduroy lazy sofa With 3 back pillows,Comfy Sofa- Deep Seat Couch for Living Room,Club (Emerald)</t>
  </si>
  <si>
    <t xml:space="preserve">W395P205885</t>
  </si>
  <si>
    <t xml:space="preserve">COOLMORE Corduroy lazy sofa With 3 back pillows,Comfy Sofa- Deep Seat Couch for Living Room,Club (Beige)</t>
  </si>
  <si>
    <t xml:space="preserve">W395P201468</t>
  </si>
  <si>
    <t xml:space="preserve">COOLMORE Modern Accent Chair, Solid Wood Padding Lounge Armchairs With One pillow for Living Room, Bedroom, Guest Room (Navy)</t>
  </si>
  <si>
    <t xml:space="preserve">W395P201463</t>
  </si>
  <si>
    <t xml:space="preserve">COOLMORE Modern Accent Chair, Solid Wood Padding Lounge Armchairs With One pillow for Living Room, Bedroom, Guest Room (Khaki PU)</t>
  </si>
  <si>
    <t xml:space="preserve">W395P201462</t>
  </si>
  <si>
    <t xml:space="preserve">COOLMORE Modern Accent Chair, Solid Wood Padding Lounge Armchairs With One pillow for Living Room, Bedroom, Guest Room (Light Brown PU)</t>
  </si>
  <si>
    <t xml:space="preserve">W395P198291</t>
  </si>
  <si>
    <t xml:space="preserve">Storage Ottoman,Bedroom End Bench,Upholstered Fabric Storage Ottoman with Safety Hinge, Entryway Padded Footstool, Ottoman Bench for Living Room &amp; Bedroom (Gray)</t>
  </si>
  <si>
    <t xml:space="preserve">W395P198290</t>
  </si>
  <si>
    <t xml:space="preserve">Storage Ottoman,Bedroom End Bench,Upholstered Fabric Storage Ottoman with Safety Hinge, Entryway Padded Footstool, Ottoman Bench for Living Room &amp; Bedroom (Green)</t>
  </si>
  <si>
    <t xml:space="preserve">W395P198277</t>
  </si>
  <si>
    <t xml:space="preserve">COOLMORE Swivel Barrel Chair, Comfy Round Accent Sofa Chair for Living Room, 360 Degree Swivel Barrel Club Chair, Leisure Arm Chair for Nursery, Hotel, Bedroom, Office, Lounge (Carbon Black Chenille)</t>
  </si>
  <si>
    <t xml:space="preserve">W395P198275</t>
  </si>
  <si>
    <t xml:space="preserve">COOLMORE Swivel Barrel Chair, Comfy Round Accent Sofa Chair for Living Room, 360 Degree Swivel Barrel Club Chair, Leisure Arm Chair for Nursery, Hotel, Bedroom, Office, Lounge (Brown Chenille)</t>
  </si>
  <si>
    <t xml:space="preserve">W395P198273</t>
  </si>
  <si>
    <t xml:space="preserve">COOLMORE Swivel Barrel Chair, Comfy Round Accent Sofa Chair for Living Room, 360 Degree Swivel Barrel Club Chair, Leisure Arm Chair for Nursery, Hotel, Bedroom, Office, Lounge (Dark Gray Chenille)</t>
  </si>
  <si>
    <t xml:space="preserve">W395P198268</t>
  </si>
  <si>
    <t xml:space="preserve">COOLMORE Swivel Barrel Chair, Comfy Round Accent Sofa Chair for Living Room, 360 Degree Swivel Barrel Club Chair, Leisure Arm Chair for Nursery, Hotel, Bedroom, Office, Lounge (Beige Chenille)</t>
  </si>
  <si>
    <t xml:space="preserve">W395P197934</t>
  </si>
  <si>
    <t xml:space="preserve">COOLMORE Chenille 2-seater lazy sofa With 5 back pillows,Comfy Sofa- Deep Seat Couch for Living Room,Club (Mustard yellow)</t>
  </si>
  <si>
    <t xml:space="preserve">W395P197933</t>
  </si>
  <si>
    <t xml:space="preserve">COOLMORE Chenille 2-seater lazy sofa With 5 back pillows,Comfy Sofa- Deep Seat Couch for Living Room,Club (Navy)</t>
  </si>
  <si>
    <t xml:space="preserve">W395P164047</t>
  </si>
  <si>
    <t xml:space="preserve">COOLMORE Bar Stools Set of 2 Counter Height Chairs with Footrest for Kitchen, Dining Room And 360 Degree Solid Wood Legs Swivel Bar Stools Set of 2 (Gray Linen)</t>
  </si>
  <si>
    <t xml:space="preserve">W395P164045</t>
  </si>
  <si>
    <t xml:space="preserve">COOLMORE Bar Stools Set of 2 Counter Height Chairs with Footrest for Kitchen, Dining Room And 360 Degree Solid Wood Legs Swivel Bar Stools Set of 2 (Navy Linen)</t>
  </si>
  <si>
    <t xml:space="preserve">W395P164044</t>
  </si>
  <si>
    <t xml:space="preserve">COOLMORE Bar Stools Set of 2 Counter Height Chairs with Footrest for Kitchen, Dining Room And 360 Degree Solid Wood Legs Swivel Bar Stools Set of 2 (Black Linen)</t>
  </si>
  <si>
    <t xml:space="preserve">W395P164043</t>
  </si>
  <si>
    <t xml:space="preserve">COOLMORE Bar Stools Set of 2 Counter Height Chairs with Footrest for Kitchen, Dining Room And 360 Degree Solid Wood Legs Swivel Bar Stools Set of 2 (Olive Linen)</t>
  </si>
  <si>
    <t xml:space="preserve">W395P145300</t>
  </si>
  <si>
    <t xml:space="preserve">COOLMORE Bar Stools Set of 2 Counter Height Chairs with Footrest for Kitchen, Dining Room And 360 Degree Solid Wood Legs Swivel Bar Stools Set of 2(Olive Linen)</t>
  </si>
  <si>
    <t xml:space="preserve">W395P145298</t>
  </si>
  <si>
    <t xml:space="preserve">COOLMORE Bar Stools Set of 2 Counter Height Chairs with Footrest for Kitchen, Dining Room And 360 Degree Solid Wood Legs Swivel Bar Stools Set of 2(Navy Linen)</t>
  </si>
  <si>
    <t xml:space="preserve">W395P201470</t>
  </si>
  <si>
    <t xml:space="preserve">COOLMORE Modern Accent Chair, Solid Wood Padding Lounge Armchairs With One pillow for Living Room, Bedroom, Guest Room (Green)</t>
  </si>
  <si>
    <t xml:space="preserve">W395P201467</t>
  </si>
  <si>
    <t xml:space="preserve">COOLMORE Modern Accent Chair, Solid Wood Padding Lounge Armchairs With One pillow for Living Room, Bedroom, Guest Room (Gray)</t>
  </si>
  <si>
    <t xml:space="preserve">W395P201466</t>
  </si>
  <si>
    <t xml:space="preserve">COOLMORE Modern Accent Chair, Solid Wood Padding Lounge Armchairs With One pillow for Living Room, Bedroom, Guest Room (Beige)</t>
  </si>
  <si>
    <t xml:space="preserve">W395P201457</t>
  </si>
  <si>
    <t xml:space="preserve">COOLMORE Modern Accent Chair, Solid Wood Padding Lounge Armchairs With One pillow for Living Room, Bedroom, Guest Room (Brown PU)</t>
  </si>
  <si>
    <t xml:space="preserve">W395P201456</t>
  </si>
  <si>
    <t xml:space="preserve">COOLMORE Modern Accent Chair, Solid Wood Padding Lounge Armchairs With One pillow for Living Room, Bedroom, Guest Room (Black PU)</t>
  </si>
  <si>
    <t xml:space="preserve">W395P198289</t>
  </si>
  <si>
    <t xml:space="preserve">COOLMORE Storage Ottoman,Bedroom End Bench,Upholstered Fabric Storage Ottoman with Safety Hinge, Entryway Padded Footstool, Ottoman Bench for Living Room &amp; Bedroom (Orange)</t>
  </si>
  <si>
    <t xml:space="preserve">W395P198288</t>
  </si>
  <si>
    <t xml:space="preserve">Storage Ottoman,Bedroom End Bench,Upholstered Fabric Storage Ottoman with Safety Hinge, Entryway Padded Footstool, Ottoman Bench for Living Room &amp; Bedroom (Black)</t>
  </si>
  <si>
    <t xml:space="preserve">W395P198287</t>
  </si>
  <si>
    <t xml:space="preserve">Storage Ottoman,Bedroom End Bench,Upholstered Fabric Storage Ottoman with Safety Hinge, Entryway Padded Footstool, Ottoman Bench for Living Room &amp; Bedroom (Beige)</t>
  </si>
  <si>
    <t xml:space="preserve">W395P197932</t>
  </si>
  <si>
    <t xml:space="preserve">COOLMORE Chenille 2-seater lazy sofa With 5 back pillows,Comfy Sofa- Deep Seat Couch for Living Room,Club (Gray)</t>
  </si>
  <si>
    <t xml:space="preserve">W395P197931</t>
  </si>
  <si>
    <t xml:space="preserve">COOLMORE Chenille 2-seater lazy sofa With 5 back pillows,Comfy Sofa- Deep Seat Couch for Living Room,Club (Emerald)</t>
  </si>
  <si>
    <t xml:space="preserve">W395P197923</t>
  </si>
  <si>
    <t xml:space="preserve">COOLMORE Chenille 2-seater lazy sofa With 5 back pillows,Comfy Sofa- Deep Seat Couch for Living Room,Club (White)</t>
  </si>
  <si>
    <t xml:space="preserve">W395P196705</t>
  </si>
  <si>
    <t xml:space="preserve">COOLMORE Recliner Chair, Electric Recliner Chairs for Adults, Side Pocket Power Reclining Chair Pocket Springs Seat Cushion, Corduroy Fabric Recliner Sofa for Living Room, Bedroom, Home Theater (DG)</t>
  </si>
  <si>
    <t xml:space="preserve">W395P196702</t>
  </si>
  <si>
    <t xml:space="preserve">COOLMORE Recliner Chair, Electric Recliner Chairs for Adults, Side Pocket Power Reclining Chair Pocket Springs Seat Cushion, Corduroy Fabric Recliner Sofa for Living Room, Bedroom, Home Theater(Camel)</t>
  </si>
  <si>
    <t xml:space="preserve">W395P196699</t>
  </si>
  <si>
    <t xml:space="preserve">COOLMORE Recliner Chair, Electric Recliner Chairs for Adults, Side Pocket Power Reclining Chair Pocket Springs Seat Cushion, Corduroy Fabric Recliner Sofa for Living Room, Bedroom, Home Theater (Navy)</t>
  </si>
  <si>
    <t xml:space="preserve">W395P196698</t>
  </si>
  <si>
    <t xml:space="preserve">COOLMORE Recliner Chair, Electric Recliner Chairs for Adults, Side Pocket Power Reclining Chair Pocket Springs Seat Cushion, Corduroy Fabric Recliner Sofa for Living Room, Bedroom, Home Theater(Beige)</t>
  </si>
  <si>
    <t xml:space="preserve">W395P195364</t>
  </si>
  <si>
    <t xml:space="preserve">COOLMORE Modern Accent Chair,Upholstered Armchair with Scooped Arms for Bedroom,Apartment,Studio,Office,Waiting Room(Black Corduroy)</t>
  </si>
  <si>
    <t xml:space="preserve">W395P195363</t>
  </si>
  <si>
    <t xml:space="preserve">COOLMORE Modern Accent Chair,Upholstered Armchair with Scooped Arms for Bedroom,Apartment,Studio,Office,Waiting Room(Blue Corduroy)</t>
  </si>
  <si>
    <t xml:space="preserve">W395P195360</t>
  </si>
  <si>
    <t xml:space="preserve">COOLMORE Modern Accent Chair,Upholstered Armchair with Scooped Arms for Bedroom,Apartment,Studio,Office,Waiting Room(Emerald Corduroy)</t>
  </si>
  <si>
    <t xml:space="preserve">W395P195358</t>
  </si>
  <si>
    <t xml:space="preserve">COOLMORE Modern Accent Chair,Upholstered Armchair with Scooped Arms for Bedroom,Apartment,Studio,Office,Waiting Room(Orange Corduroy)</t>
  </si>
  <si>
    <t xml:space="preserve">W395P195356</t>
  </si>
  <si>
    <t xml:space="preserve">COOLMORE Modern Accent Chair,Upholstered Armchair with Scooped Arms for Bedroom,Apartment,Studio,Office,Waiting Room(Camel Corduroy)</t>
  </si>
  <si>
    <t xml:space="preserve">W395P195355</t>
  </si>
  <si>
    <t xml:space="preserve">COOLMORE Modern Accent Chair,Upholstered Armchair with Scooped Arms for Bedroom,Apartment,Studio,Office,Waiting Room(Beige Corduroy)</t>
  </si>
  <si>
    <t xml:space="preserve">W395P188088</t>
  </si>
  <si>
    <t xml:space="preserve">COOLMORE Wood Frame Armchair, Modern Accent Chair Lounge Chair with Sturdy Wood Legs for Living Room Bedroom(Dark Gray)</t>
  </si>
  <si>
    <t xml:space="preserve">W395P188085</t>
  </si>
  <si>
    <t xml:space="preserve">COOLMORE Wood Frame Armchair, Modern Accent Chair Lounge Chair with Sturdy Wood Legs for Living Room Bedroom (Navy)</t>
  </si>
  <si>
    <t xml:space="preserve">W395P188084</t>
  </si>
  <si>
    <t xml:space="preserve">COOLMORE Wood Frame Armchair, Modern Accent Chair Lounge Chair with Sturdy Wood Legs for Living Room Bedroom(Orange)</t>
  </si>
  <si>
    <t xml:space="preserve">W395P188083</t>
  </si>
  <si>
    <t xml:space="preserve">COOLMORE Wood Frame Armchair, Modern Accent Chair Lounge Chair with Sturdy Wood Legs for Living Room Bedroom(Red)</t>
  </si>
  <si>
    <t xml:space="preserve">W395P188081</t>
  </si>
  <si>
    <t xml:space="preserve">COOLMORE Wood Frame Armchair, Modern Accent Chair Lounge Chair with Sturdy Wood Legs for Living Room Bedroom(Green)</t>
  </si>
  <si>
    <t xml:space="preserve">W395P188080</t>
  </si>
  <si>
    <t xml:space="preserve">COOLMORE Wood Frame Armchair, Modern Accent Chair Lounge Chair with Sturdy Wood Legs for Living Room Bedroom (Beige)</t>
  </si>
  <si>
    <t xml:space="preserve">W395P184846</t>
  </si>
  <si>
    <t xml:space="preserve">COOLMORE Luxury Upholstered Chaise Lounge Chair with Vibration for Relaxation, Modern Fixed Back Fabric Leisure Recliner Sofa for Living Room/Bedroom</t>
  </si>
  <si>
    <t xml:space="preserve">W395P164048</t>
  </si>
  <si>
    <t xml:space="preserve">COOLMORE Bar Stools Set of 2 Counter Height Chairs with Footrest for Kitchen, Dining Room And 360 Degree Solid Wood Legs Swivel Bar Stools Set of 2 (Beige Linen)</t>
  </si>
  <si>
    <t xml:space="preserve">W395P151896</t>
  </si>
  <si>
    <t xml:space="preserve">Mid Century Modern chenille Fabric Loveseat sofa, 2-Seat Upholstered Loveseat Sofa Modern Couch for Living Room,Brown wood feet sofa for Bedroom, Reading (Emerald Chenille)</t>
  </si>
  <si>
    <t xml:space="preserve">W395P145297</t>
  </si>
  <si>
    <t xml:space="preserve">COOLMORE Bar Stools Set of 2 Counter Height Chairs with Footrest for Kitchen, Dining Room And 360 Degree Solid Wood Legs Swivel Bar Stools Set of 2(Gary Linen)</t>
  </si>
  <si>
    <t xml:space="preserve">W395P145295</t>
  </si>
  <si>
    <t xml:space="preserve">W395P145294</t>
  </si>
  <si>
    <t xml:space="preserve">COOLMORE Bar Stools Set of 2 Counter Height Chairs with Footrest for Kitchen, Dining Room And 360 Degree Solid Wood Legs Swivel Bar Stools Set of 2(Black Linen)</t>
  </si>
  <si>
    <t xml:space="preserve">W395P145293</t>
  </si>
  <si>
    <t xml:space="preserve">W395P145292</t>
  </si>
  <si>
    <t xml:space="preserve">COOLMORE Bar Stools Set of 2 Counter Height Chairs with Footrest for Kitchen, Dining Room And 360 Degree Solid Wood Legs Swivel Bar Stools Set of 2(Gray Linen)</t>
  </si>
  <si>
    <t xml:space="preserve">W395P145291</t>
  </si>
  <si>
    <t xml:space="preserve">COOLMORE Bar Stools Set of 2 Counter Height Chairs with Footrest for Kitchen, Dining Room And 360 Degree Solid Wood Legs Swivel Bar Stools Set of 2(Beige Linen)</t>
  </si>
  <si>
    <t xml:space="preserve">W395135511</t>
  </si>
  <si>
    <t xml:space="preserve">COOLMORE Recliner Chair Adjustable Home Theater Single Fabric Recliner Sofa Furniture with Thick Seat Cushion and Backrest Modern Living Room Recliners</t>
  </si>
  <si>
    <t xml:space="preserve">W395135510</t>
  </si>
  <si>
    <t xml:space="preserve">W395135508</t>
  </si>
  <si>
    <t xml:space="preserve">W395135507</t>
  </si>
  <si>
    <t xml:space="preserve">W395135506</t>
  </si>
  <si>
    <t xml:space="preserve">W395135505</t>
  </si>
  <si>
    <t xml:space="preserve">W395132100</t>
  </si>
  <si>
    <t xml:space="preserve">COOLMORE Wood Frame Armchair,  Modern Accent Chair Lounge Chair for Living Room</t>
  </si>
  <si>
    <t xml:space="preserve">W395131136</t>
  </si>
  <si>
    <t xml:space="preserve">COOLMORE 360 Degree Swivel Cuddle Barrel Accent Chairs, Round Armchairs with Wide Upholstered, Fluffy Fabric Chair for Living Room, Bedroom, Office, Waiting Rooms (Light Gray Boucle)</t>
  </si>
  <si>
    <t xml:space="preserve">W395121404</t>
  </si>
  <si>
    <t xml:space="preserve">COOLMORE Modern Ottoman Bench, Bed stool made of loop gauze, End Bed Bench, Footrest for Bedroom, Living Room, End of Bed, Hallway</t>
  </si>
  <si>
    <t xml:space="preserve">W395121401</t>
  </si>
  <si>
    <t xml:space="preserve">COOLMORE Computer Chair Office Chair Adjustable Swivel Chair Fabric Seat Home Study Chair</t>
  </si>
  <si>
    <t xml:space="preserve">W395120031</t>
  </si>
  <si>
    <t xml:space="preserve">COOLMORE Accent Chair with Ottoman, Mid Century Modern Barrel Chair Upholstered Club Tub Round Arms Chair for Living Room/bedroom/office(Orange velvet)</t>
  </si>
  <si>
    <t xml:space="preserve">W395109199</t>
  </si>
  <si>
    <t xml:space="preserve">COOLMORE 360 Degree Swivel Barrel Club Chair with one pillow,Modern Comfortable Upholstered Accent Chair,Linen Accent Chair for Living Room,Bedroom (Orange linen)</t>
  </si>
  <si>
    <t xml:space="preserve">W395109194</t>
  </si>
  <si>
    <t xml:space="preserve">COOLMORE 360 Degree Swivel Barrel Club Chair with one pillow,Modern Comfortable Upholstered Accent Chair,Linen Accent Chair for Living Room,Bedroom (Red Rose linen)</t>
  </si>
  <si>
    <t xml:space="preserve">W395109191</t>
  </si>
  <si>
    <t xml:space="preserve">COOLMORE  Velvet  Sofa , Accent sofa .loveseat sofa with metal  feet</t>
  </si>
  <si>
    <t xml:space="preserve">W395103726</t>
  </si>
  <si>
    <t xml:space="preserve">Contemporary Designed Velvet Fabric Upholstered Accent/Dining Chair /Barrel Side Chairs Kitchen Armchair for Living Room set of 2 (Gray Velvet)</t>
  </si>
  <si>
    <t xml:space="preserve">W395102743</t>
  </si>
  <si>
    <t xml:space="preserve">Swivel Barrel Chair, Comfy Round Accent Sofa Chair for Living Room, 360 Degree Swivel Barrel Club Chair, Leisure Arm Chair for Nursery, Hotel, Bedroom, Office, Lounge (Gray Boucle)</t>
  </si>
  <si>
    <t xml:space="preserve">W395102742</t>
  </si>
  <si>
    <t xml:space="preserve">Swivel Barrel Chair, Comfy Round Accent Sofa Chair for Living Room, 360 Degree Swivel Barrel Club Chair, Leisure Arm Chair for Nursery, Hotel, Bedroom, Office, Lounge (Beige Boucle)</t>
  </si>
  <si>
    <t xml:space="preserve">W395102739</t>
  </si>
  <si>
    <t xml:space="preserve">Swivel Barrel Chair, Comfy Round Accent Sofa Chair for Living Room, 360 Degree Swivel Barrel Club Chair, Leisure Arm Chair for Nursery, Hotel, Bedroom, Office, Lounge (Brown Boucle)</t>
  </si>
  <si>
    <t xml:space="preserve">W395101936</t>
  </si>
  <si>
    <t xml:space="preserve">COOLMORE Accent Chair - Modern Industrial Slant Armchair with Metal Frame - Premium High Density Soft Single chair for Living Room Bedroom</t>
  </si>
  <si>
    <t xml:space="preserve">W39594822</t>
  </si>
  <si>
    <t xml:space="preserve">Modern Swivel Bar Stools Set of 2 Adjustable Counter Height Chairs with Footrest for Kitchen, Dining Room (Green)</t>
  </si>
  <si>
    <t xml:space="preserve">W39594820</t>
  </si>
  <si>
    <t xml:space="preserve">Modern Swivel Bar Stools Set of 2 Adjustable Counter Height Chairs with Footrest for Kitchen, Dining Room (Red)</t>
  </si>
  <si>
    <t xml:space="preserve">W395S00096</t>
  </si>
  <si>
    <t xml:space="preserve">COOLMORE U-shape sectional sofa  with Ottoman , Reversible Sofa Couch for Living Room,Spacious Furniture,Durable Couch Removable and machine washable cover (Orange Velvet)</t>
  </si>
  <si>
    <t xml:space="preserve">W39559100</t>
  </si>
  <si>
    <t xml:space="preserve">COOLMORE  Bar Stools with Back and Footrest Counter Height Dining Chairs  2PC /SET</t>
  </si>
  <si>
    <t xml:space="preserve">W39532757</t>
  </si>
  <si>
    <t xml:space="preserve">COOLMORE Office Chair Adjustable Height Swivel Chair with Wheels Linen Fabric Upholstered Computer Desk Chair with Wooden Legs(Gray Linen)</t>
  </si>
  <si>
    <t xml:space="preserve">COOLMORE Lazy Sofa Durable Comfort Lounger High Back Bean Bag Chair Couch With Three Pillows for Adults and Kids, Indoor &amp; Outdoor,  Single Gaming Sofa Chair For Bedroom,Office (Coffee Chenille)</t>
  </si>
  <si>
    <t xml:space="preserve">COOLMORE Lazy Sofa Durable Comfort Lounger High Back Bean Bag Chair Couch With Three Pillows for Adults and Kids, Indoor &amp; Outdoor,  Single Gaming Sofa Chair For Bedroom,Office (Gray Chenille)</t>
  </si>
  <si>
    <t xml:space="preserve">COOLMORE Lazy Sofa Durable Comfort Lounger High Back Bean Bag Chair Couch With Three Pillows for Adults and Kids, Indoor &amp; Outdoor,  Single Gaming Sofa Chair For Bedroom,Office (Emerald Chenille)</t>
  </si>
  <si>
    <t xml:space="preserve">W395P181435</t>
  </si>
  <si>
    <t xml:space="preserve">Bean Bag sofa Lazy Sofa Durable Comfort Lounger High Back Bean Bag Chair Couch for Adults and Kids, Indoor &amp; Outdoor, Accent Floor Soft Lounge Chair  (Emerald chenille)</t>
  </si>
  <si>
    <t xml:space="preserve">W395P151910</t>
  </si>
  <si>
    <t xml:space="preserve">Wood Frame Armchair,  Modern Accent Chair Lounge Chair for Living Room,Tufted Club Chair, Mid Century Modern Arm Chairs with Studded, Solid Wood Frame, for Bedroom, Reading (Black Chenille)</t>
  </si>
  <si>
    <t xml:space="preserve">W395P151899</t>
  </si>
  <si>
    <t xml:space="preserve">Mid Century Modern chenille Fabric Loveseat sofa, 2-Seat Upholstered Loveseat Sofa Modern Couch for Living Room,Brown wood feet sofa for Bedroom, Reading (Orange Chenille)</t>
  </si>
  <si>
    <t xml:space="preserve">W395P151897</t>
  </si>
  <si>
    <t xml:space="preserve">Mid Century Modern chenille Fabric Loveseat sofa, 2-Seat Upholstered Loveseat Sofa Modern Couch for Living Room,Brown wood feet sofa for Bedroom, Reading (Wine red Chenille)</t>
  </si>
  <si>
    <t xml:space="preserve">W395P145394</t>
  </si>
  <si>
    <t xml:space="preserve">COOLMORE 360 Degree Swivel Cuddle Barrel Accent Sofa Chairs, Round Armchairs with Wide Upholstered, Teddy Fabric Chair for Living Room, Bedroom, Office, Waiting Rooms</t>
  </si>
  <si>
    <t xml:space="preserve">W395139537</t>
  </si>
  <si>
    <t xml:space="preserve">COOLMORE 360 Degree Swivel Barrel Club Chair with one pillow,Modern Comfortable Upholstered Accent Chair,Linen Accent Chair for Living Room,Bedroom (Black PU)</t>
  </si>
  <si>
    <t xml:space="preserve">W395137788</t>
  </si>
  <si>
    <t xml:space="preserve">COOLMORE Rocking Chair, Modern Glider Chair, Recliner Armchair with Wood Legs and Side Pocket, Nursery Rocking Accent Chair with High Back for Living Room Bedroom (Light Blue linen)</t>
  </si>
  <si>
    <t xml:space="preserve">W395121405</t>
  </si>
  <si>
    <t xml:space="preserve">W395120030</t>
  </si>
  <si>
    <t xml:space="preserve">COOLMORE Accent Chair with Ottoman, Mid Century Modern Barrel Chair Upholstered Club Tub Round Arms Chair for Living Room/bedroom/office(Beige velvet)</t>
  </si>
  <si>
    <t xml:space="preserve">W395119763</t>
  </si>
  <si>
    <t xml:space="preserve">COOLMORE Modern Comfortable Upholstered leisure chair / Recliner Chair for Living Room</t>
  </si>
  <si>
    <t xml:space="preserve">W395119757</t>
  </si>
  <si>
    <t xml:space="preserve">W395116819</t>
  </si>
  <si>
    <t xml:space="preserve">COOLMORE Upholstered Velvet Barrel Accent Chair with Ottoman,Accent Comfy Lounge Arm Chair and Footrest Stool Set,Single Sofa Armchair with Lounge Seat for Bedroom,Office (Wine Red)</t>
  </si>
  <si>
    <t xml:space="preserve">W395116808</t>
  </si>
  <si>
    <t xml:space="preserve">COOLMORE Small Loveseat Sofa, Upholstered Mini Couch with Curved Backrest with Stylish Golden Decor, Small Comfy Love Seat Leisure Accent Couch for Living Room, Bedroom, Office (Gray)</t>
  </si>
  <si>
    <t xml:space="preserve">W395115596</t>
  </si>
  <si>
    <t xml:space="preserve">COOLMORE Bean Bag Chair, Floor Sofa with Handle,Accent Sofa Chair with Ottoman for Gaming Reading Relaxing (Black)</t>
  </si>
  <si>
    <t xml:space="preserve">W395115594</t>
  </si>
  <si>
    <t xml:space="preserve">COOLMORE Bean Bag Chair, Floor Sofa with Handle,Accent Sofa Chair with Ottoman for Gaming Reading Relaxing (Gray)</t>
  </si>
  <si>
    <t xml:space="preserve">W395115593</t>
  </si>
  <si>
    <t xml:space="preserve">COOLMORE Bean Bag Chair, Floor Sofa with Handle,Accent Sofa Chair with Ottoman for Gaming Reading Relaxing (Emerald)</t>
  </si>
  <si>
    <t xml:space="preserve">W395115590</t>
  </si>
  <si>
    <t xml:space="preserve">COOLMORE Bean Bag Chair, Floor Sofa with Handle,Accent Sofa Chair with Ottoman for Gaming Reading Relaxing (Wine Red)</t>
  </si>
  <si>
    <t xml:space="preserve">W395115589</t>
  </si>
  <si>
    <t xml:space="preserve">COOLMORE Bean Bag Chair, Floor Sofa with Handle,Accent Sofa Chair with Ottoman for Gaming Reading Relaxing (Orange)</t>
  </si>
  <si>
    <t xml:space="preserve">W395115587</t>
  </si>
  <si>
    <t xml:space="preserve">COOLMORE Bean Bag Chair, Floor Sofa with Handle,Accent Sofa Chair with Ottoman for Gaming Reading Relaxing (Pink)</t>
  </si>
  <si>
    <t xml:space="preserve">W395109197</t>
  </si>
  <si>
    <t xml:space="preserve">COOLMORE 360 Degree Swivel Barrel Club Chair with one pillow,Modern Comfortable Upholstered Accent Chair,Linen Accent Chair for Living Room,Bedroom (Green linen)</t>
  </si>
  <si>
    <t xml:space="preserve">W395109192</t>
  </si>
  <si>
    <t xml:space="preserve">W395109190</t>
  </si>
  <si>
    <t xml:space="preserve">W395103722</t>
  </si>
  <si>
    <t xml:space="preserve">Contemporary Designed Velvet Fabric Upholstered Accent/Dining Chair /Barrel Side Chairs Kitchen Armchair for Living Room set of 2 (Navy Velvet)</t>
  </si>
  <si>
    <t xml:space="preserve">W395103721</t>
  </si>
  <si>
    <t xml:space="preserve">Contemporary Designed Velvet Fabric Upholstered Accent/Dining Chair /Barrel Side Chairs Kitchen Armchair for Living Room set of 2 (Black Velvet)</t>
  </si>
  <si>
    <t xml:space="preserve">W395102741</t>
  </si>
  <si>
    <t xml:space="preserve">Swivel Barrel Chair, Comfy Round Accent Sofa Chair for Living Room, 360 Degree Swivel Barrel Club Chair, Leisure Arm Chair for Nursery, Hotel, Bedroom, Office, Lounge</t>
  </si>
  <si>
    <t xml:space="preserve">W395102563</t>
  </si>
  <si>
    <t xml:space="preserve">COOLMORE Swivel Barrel Chair, Comfy Round Accent Sofa Chair for Living Room, 360 Degree Swivel Barrel Club Chair, Leisure Arm Chair for Nursery, Hotel, Bedroom, Office, Lounge</t>
  </si>
  <si>
    <t xml:space="preserve">W395102561</t>
  </si>
  <si>
    <t xml:space="preserve">W39594818</t>
  </si>
  <si>
    <t xml:space="preserve">Rocking Chair, Modern Glider Chair, Recliner Armchair with Wood Legs and Side Pocket, Nursery Rocking Accent Chair with High Back for Living Room Bedroom (Camel linen)</t>
  </si>
  <si>
    <t xml:space="preserve">W395S00100</t>
  </si>
  <si>
    <t xml:space="preserve">COOLMORE U-shape sectional sofa  with Ottoman , Reversible Sofa Couch for Living Room,Spacious Furniture,Durable Couch Removable and machine washable cover (Grey Velvet)</t>
  </si>
  <si>
    <t xml:space="preserve">W395S00098</t>
  </si>
  <si>
    <t xml:space="preserve">COOLMORE U-shape sectional sofa  with Ottoman , Reversible Sofa Couch for Living Room,Spacious Furniture,Durable Couch Removable and machine washable cover (Emerald Velvet)</t>
  </si>
  <si>
    <t xml:space="preserve">W395S00097</t>
  </si>
  <si>
    <t xml:space="preserve">COOLMORE U-shape sectional sofa  with Ottoman , Reversible Sofa Couch for Living Room,Spacious Furniture,Durable Couch Removable and machine washable cover (Light Blue Velvet)</t>
  </si>
  <si>
    <t xml:space="preserve">W395S00095</t>
  </si>
  <si>
    <t xml:space="preserve">COOLMORE U-shape sectional sofa  with Ottoman , Reversible Sofa Couch for Living Room,Spacious Furniture,Durable Couch Removable and machine washable cover (Red Velvet)</t>
  </si>
  <si>
    <t xml:space="preserve">W395S00093</t>
  </si>
  <si>
    <t xml:space="preserve">COOLMORE U-shape sectional sofa  with Ottoman , Reversible Sofa Couch for Living Room,Spacious Furniture,Durable Couch Removable and machine washable cover (White  Teddy)</t>
  </si>
  <si>
    <t xml:space="preserve">W39560304</t>
  </si>
  <si>
    <t xml:space="preserve">COOLMORE Rocking Chair, Modern Glider Chair, Recliner Armchair with Wood Legs and Side Pocket, Nursery Rocking Accent Chair with High Back for Living Room Bedroom (White Teddy)</t>
  </si>
  <si>
    <t xml:space="preserve">W395S00067</t>
  </si>
  <si>
    <t xml:space="preserve">COOLMORE Accent sofa Living room sofa sectional sofa, U-shape sectional sofa with Ottoman, Reversible Sofa Couch for Living Room (Beige linen)</t>
  </si>
  <si>
    <t xml:space="preserve">W395S00064</t>
  </si>
  <si>
    <t xml:space="preserve">COOLMORE Accent sofa Living room sofa sectional sofa, U-shape sectional sofa with Ottoman, Reversible Sofa Couch for Living Room (Emerald linen)</t>
  </si>
  <si>
    <t xml:space="preserve">W39551585</t>
  </si>
  <si>
    <t xml:space="preserve">COOLMORE Rocking Chair, Modern Glider Chair, Recliner Armchair with Wood Legs and Side Pocket, Nursery Rocking Accent Chair with High Back for Living Room Bedroom (Beige linen)</t>
  </si>
  <si>
    <t xml:space="preserve">W39551248</t>
  </si>
  <si>
    <t xml:space="preserve">COOLMORE Mid Century Modern Accent Chair, Comfy Fabric Living Room Chairs with Solid Wood Frame, Lounge Reading Armchair, Easy Assembly (Oyster Grey)</t>
  </si>
  <si>
    <t xml:space="preserve">W39551247</t>
  </si>
  <si>
    <t xml:space="preserve">COOLMORE Mid Century Modern Accent Chair, Comfy Fabric Living Room Chairs with Solid Wood Frame, Lounge Reading Armchair, Easy Assembly (Beige)</t>
  </si>
  <si>
    <t xml:space="preserve">W39550129</t>
  </si>
  <si>
    <t xml:space="preserve">COOLMORE Modern Velvet Armless Accent Living Room Chair / Leisure Chair,Upholstered Fabric Button Comfortable Chair with Wooden Legs for Bedroom, Living Room, Office (Beige Velvet)</t>
  </si>
  <si>
    <t xml:space="preserve">W39550126</t>
  </si>
  <si>
    <t xml:space="preserve">COOLMORE Modern Velvet Armless Accent Living Room Chair / Leisure Chair,Upholstered Fabric Button Comfortable Chair with Wooden Legs for Bedroom, Living Room, Office (Purple Velvet)</t>
  </si>
  <si>
    <t xml:space="preserve">W39547981</t>
  </si>
  <si>
    <t xml:space="preserve">COOLMORE Multifunctional Living Room Leisure Chaise Lounge Barry Tufted Comfy Armchair Wireless Charging, Smooth Reclining Backrest &amp; Lumbar Pillow for Home Apartment (Yellow linen)</t>
  </si>
  <si>
    <t xml:space="preserve">W39547676</t>
  </si>
  <si>
    <t xml:space="preserve">COOLMORE Velvet Dining Chairs Set of 2, Woven Upholstered Dining Chairs with Gold Metal Legs, Modern Accent Chairs for Living Room, Dining Room, Kitchen (Pink Velvet)</t>
  </si>
  <si>
    <t xml:space="preserve">W39547675</t>
  </si>
  <si>
    <t xml:space="preserve">COOLMORE Velvet Dining Chairs Set of 2, Woven Upholstered Dining Chairs with Gold Metal Legs, Modern Accent Chairs for Living Room, Dining Room, Kitchen (Ivory Velvet)</t>
  </si>
  <si>
    <t xml:space="preserve">W39547674</t>
  </si>
  <si>
    <t xml:space="preserve">COOLMORE Velvet Dining Chairs Set of 2, Woven Upholstered Dining Chairs with Gold Metal Legs, Modern Accent Chairs for Living Room, Dining Room, Kitchen (Grey Velvet)</t>
  </si>
  <si>
    <t xml:space="preserve">W395S00031</t>
  </si>
  <si>
    <t xml:space="preserve">COOLMORE fashionable and classic style chaise lounge chair / accent chair for Living Room, bedroom (Orange)</t>
  </si>
  <si>
    <t xml:space="preserve">W395S00026</t>
  </si>
  <si>
    <t xml:space="preserve">COOLMORE fashionable and classic style chaise lounge chair / accent chair for Living Room, bedroom (Black Velvet)</t>
  </si>
  <si>
    <t xml:space="preserve">W39540708</t>
  </si>
  <si>
    <t xml:space="preserve">W39538885</t>
  </si>
  <si>
    <t xml:space="preserve">COOLMORE Modern Velvet Loveseat Sofa , Comfy Upholstered 2-Seater Sofa with Gold Metal Legs, Small Loveseat Accent Couch for Living Bedroom Leisure Areas (Yellow Velvet)</t>
  </si>
  <si>
    <t xml:space="preserve">W39538875</t>
  </si>
  <si>
    <t xml:space="preserve">COOLMORE Nursery Rocking Chair Upholstered Mid Century Modern Rocker Oversized Armchair for Living Room with Solid Wood Base (Mint Green)</t>
  </si>
  <si>
    <t xml:space="preserve">W39538872</t>
  </si>
  <si>
    <t xml:space="preserve">COOLMORE  living  room Comfortable  rocking chair  accent chair</t>
  </si>
  <si>
    <t xml:space="preserve">W39538870</t>
  </si>
  <si>
    <t xml:space="preserve">W39536152</t>
  </si>
  <si>
    <t xml:space="preserve">W39532965</t>
  </si>
  <si>
    <t xml:space="preserve">Modern  Akili swivel accent chair  barrel chair  for hotel living room / Modern  leisure chair</t>
  </si>
  <si>
    <t xml:space="preserve">W39532758</t>
  </si>
  <si>
    <t xml:space="preserve">COOLMORE Office Chair Adjustable Height Swivel Chair with Wheels Linen Fabric Upholstered Computer Desk Chair with Wooden Legs (Charcoal grey Linen)</t>
  </si>
  <si>
    <t xml:space="preserve">COOLMORE Rocking Chair,Modern Glider Chair,Recliner Armchair with Wood Legs and Side Pocket, Nursery Rocking Accent Chair with High Back for Living Room Bedroom (Red linen)</t>
  </si>
  <si>
    <t xml:space="preserve">W39526693</t>
  </si>
  <si>
    <t xml:space="preserve">COOLMORE Barrel Chairs with Soft Padded Armrest, Club Chairs with nailheads and solid wood legs for Living Room Bedroom Waiting Room (White PU)</t>
  </si>
  <si>
    <t xml:space="preserve">W395P151909</t>
  </si>
  <si>
    <t xml:space="preserve">Wood Frame Armchair,  Modern Accent Chair Lounge Chair for Living Room,Tufted Club Chair, Mid Century Modern Arm Chairs with Studded, Solid Wood Frame, for Bedroom, Reading (Orange Chenille)</t>
  </si>
  <si>
    <t xml:space="preserve">W395P151906</t>
  </si>
  <si>
    <t xml:space="preserve">Wood Frame Armchair,  Modern Accent Chair Lounge Chair for Living Room,Tufted Club Chair, Mid Century Modern Arm Chairs with Studded, Solid Wood Frame, for Bedroom, Reading(Wine red Chenille)</t>
  </si>
  <si>
    <t xml:space="preserve">W395P151895</t>
  </si>
  <si>
    <t xml:space="preserve">Mid Century Modern chenille Fabric Loveseat sofa, 2-Seat Upholstered Loveseat Sofa Modern Couch for Living Room,Brown wood feet sofa for Bedroom, Reading (Beige Chenille)</t>
  </si>
  <si>
    <t xml:space="preserve">W395137804</t>
  </si>
  <si>
    <t xml:space="preserve">COOLMORE Rocking Chair, Modern Glider Chair, Recliner Armchair with Wood Legs and Side Pocket, Nursery Rocking Accent Chair with High Back for Living Room Bedroom (Dark Gray linen)</t>
  </si>
  <si>
    <t xml:space="preserve">W395132102</t>
  </si>
  <si>
    <t xml:space="preserve">W395132098</t>
  </si>
  <si>
    <t xml:space="preserve">W395131138</t>
  </si>
  <si>
    <t xml:space="preserve">COOLMORE 360 Degree Swivel Cuddle Barrel Accent Chairs, Round Armchairs with Wide Upholstered, Fluffy Fabric Chair for Living Room, Bedroom, Office, Waiting Rooms (Rose Red Boucle)</t>
  </si>
  <si>
    <t xml:space="preserve">W395121407</t>
  </si>
  <si>
    <t xml:space="preserve">W395121393</t>
  </si>
  <si>
    <t xml:space="preserve">W395120033</t>
  </si>
  <si>
    <t xml:space="preserve">COOLMORE Accent Chair with Ottoman, Mid Century Modern Barrel Chair Upholstered Club Tub Round Arms Chair for Living Room/bedroom/office(Olive Green velvet)</t>
  </si>
  <si>
    <t xml:space="preserve">W395119764</t>
  </si>
  <si>
    <t xml:space="preserve">W395116809</t>
  </si>
  <si>
    <t xml:space="preserve">COOLMORE Small Loveseat Sofa, Upholstered Mini Couch with Curved Backrest with Stylish Golden Decor, Small Comfy Love Seat Leisure Accent Couch for Living Room, Bedroom, Office (Green)</t>
  </si>
  <si>
    <t xml:space="preserve">W395116807</t>
  </si>
  <si>
    <t xml:space="preserve">COOLMORE Small Loveseat Sofa, Upholstered Mini Couch with Curved Backrest with Stylish Golden Decor, Small Comfy Love Seat Leisure Accent Couch for Living Room, Bedroom, Office (Beige)</t>
  </si>
  <si>
    <t xml:space="preserve">W395115595</t>
  </si>
  <si>
    <t xml:space="preserve">COOLMORE Bean Bag Chair, Floor Sofa with Handle,Accent Sofa Chair with Ottoman for Gaming Reading Relaxing (Navy)</t>
  </si>
  <si>
    <t xml:space="preserve">W395115591</t>
  </si>
  <si>
    <t xml:space="preserve">COOLMORE Bean Bag Chair, Floor Sofa with Handle,Accent Sofa Chair with Ottoman for Gaming Reading Relaxing (Olive)</t>
  </si>
  <si>
    <t xml:space="preserve">W395102774</t>
  </si>
  <si>
    <t xml:space="preserve">360 Degree Swivel Cuddle Barrel Accent Sofa Chairs, Round Armchairs with Wide Upholstered, Fluffy Velvet Fabric Chair for Living Room, Bedroom, Office, Waiting Rooms</t>
  </si>
  <si>
    <t xml:space="preserve">W395102744</t>
  </si>
  <si>
    <t xml:space="preserve">Swivel Barrel Chair, Comfy Round Accent Sofa Chair for Living Room, 360 Degree Swivel Barrel Club Chair, Leisure Arm Chair for Nursery, Hotel, Bedroom, Office, Lounge (Carbon Black  Boucle)</t>
  </si>
  <si>
    <t xml:space="preserve">W395102560</t>
  </si>
  <si>
    <t xml:space="preserve">W395101946</t>
  </si>
  <si>
    <t xml:space="preserve">W39594824</t>
  </si>
  <si>
    <t xml:space="preserve">Modern Swivel Bar Stools Set of 2 Adjustable Counter Height Chairs with Footrest for Kitchen, Dining Room (Orange)</t>
  </si>
  <si>
    <t xml:space="preserve">W39590163</t>
  </si>
  <si>
    <t xml:space="preserve">Rocking Chair, Modern Glider Chair, Recliner Armchair with Wood Legs and Side Pocket, Nursery Rocking Accent Chair with High Back for Living Room Bedroom (Beige linen)</t>
  </si>
  <si>
    <t xml:space="preserve">W395S00094</t>
  </si>
  <si>
    <t xml:space="preserve">COOLMORE U-shape sectional sofa  with Ottoman , Reversible Sofa Couch for Living Room,Spacious Furniture,Durable Couch Removable and machine washable cover (Purple Velvet)</t>
  </si>
  <si>
    <t xml:space="preserve">W395S00056</t>
  </si>
  <si>
    <t xml:space="preserve">COOLMORE Accent sofa Living room sofa sectional sofa, U-shape sectional sofa with Ottoman, Reversible Sofa Couch for Living Room (Orange linen)</t>
  </si>
  <si>
    <t xml:space="preserve">W395S00045</t>
  </si>
  <si>
    <t xml:space="preserve">COOLMORE fashionable and classic style chaise lounge chair / accent chair for Living Room, bedroom (Teddy White)</t>
  </si>
  <si>
    <t xml:space="preserve">W395S00044</t>
  </si>
  <si>
    <t xml:space="preserve">COOLMORE fashionable and classic style chaise lounge chair / accent chair for Living Room, bedroom (Teddy Pink)</t>
  </si>
  <si>
    <t xml:space="preserve">W395S00040</t>
  </si>
  <si>
    <t xml:space="preserve">COOLMORE fashionable and classic style chaise lounge chair / accent chair for Living Room, bedroom (Mustard Teddy)</t>
  </si>
  <si>
    <t xml:space="preserve">W39551249</t>
  </si>
  <si>
    <t xml:space="preserve">COOLMORE Mid Century Modern Accent Chair, Comfy Fabric Living Room Chairs with Solid Wood Frame, Lounge Reading Armchair, Easy Assembly (Emerald)</t>
  </si>
  <si>
    <t xml:space="preserve">W39551246</t>
  </si>
  <si>
    <t xml:space="preserve">COOLMORE Mid Century Modern Accent Chair, Comfy Fabric Living Room Chairs with Solid Wood Frame, Lounge Reading Armchair, Easy Assembly (Coffee)</t>
  </si>
  <si>
    <t xml:space="preserve">W39551245</t>
  </si>
  <si>
    <t xml:space="preserve">COOLMORE Mid Century Modern Accent Chair, Comfy Fabric Living Room Chairs with Solid Wood Frame, Lounge Reading Armchair, Easy Assembly (Brown PU)</t>
  </si>
  <si>
    <t xml:space="preserve">W39551244</t>
  </si>
  <si>
    <t xml:space="preserve">COOLMORE Mid Century Modern Accent Chair, Comfy Fabric Living Room Chairs with Solid Wood Frame, Lounge Reading Armchair, Easy Assembly (Black PU)</t>
  </si>
  <si>
    <t xml:space="preserve">W39550130</t>
  </si>
  <si>
    <t xml:space="preserve">COOLMORE Modern Velvet Armless Accent Living Room Chair / Leisure Chair,Upholstered Fabric Button Comfortable Chair with Wooden Legs for Bedroom, Living Room, Office (Silver Velvet)</t>
  </si>
  <si>
    <t xml:space="preserve">W39550128</t>
  </si>
  <si>
    <t xml:space="preserve">COOLMORE Modern Velvet Armless Accent Living Room Chair / Leisure Chair,Upholstered Fabric Button Comfortable Chair with Wooden Legs for Bedroom, Living Room, Office (Black Velvet)</t>
  </si>
  <si>
    <t xml:space="preserve">W39550127</t>
  </si>
  <si>
    <t xml:space="preserve">COOLMORE Modern Velvet Armless Accent Living Room Chair / Leisure Chair,Upholstered Fabric Button Comfortable Chair with Wooden Legs for Bedroom, Living Room, Office (Mustard Velvet)</t>
  </si>
  <si>
    <t xml:space="preserve">W39550123</t>
  </si>
  <si>
    <t xml:space="preserve">COOLMORE Modern Velvet Armless Accent Living Room Chair / Leisure Chair,Upholstered Fabric Button Comfortable Chair with Wooden Legs for Bedroom, Living Room, Office (Pink Velvet)</t>
  </si>
  <si>
    <t xml:space="preserve">W39547978</t>
  </si>
  <si>
    <t xml:space="preserve">COOLMORE Multifunctional Living Room Leisure Chaise Lounge Barry Tufted Comfy Armchair Wireless Charging, Smooth Reclining Backrest &amp; Lumbar Pillow for Home Apartment (Navy linen)</t>
  </si>
  <si>
    <t xml:space="preserve">W39547976</t>
  </si>
  <si>
    <t xml:space="preserve">COOLMORE  Living Room Leisure Sofa /Barry sofa</t>
  </si>
  <si>
    <t xml:space="preserve">W39547680</t>
  </si>
  <si>
    <t xml:space="preserve">COOLMORE Velvet Dining Chairs Set of 2, Woven Upholstered Dining Chairs with Gold Metal Legs, Modern Accent Chairs for Living Room, Dining Room, Kitchen (Purple Velvet)</t>
  </si>
  <si>
    <t xml:space="preserve">W39547670</t>
  </si>
  <si>
    <t xml:space="preserve">COOLMORE Velvet Dining Chairs Set of 2, Woven Upholstered Dining Chairs with Gold Metal Legs, Modern Accent Chairs for Living Room, Dining Room, Kitchen (Navy Velvet)</t>
  </si>
  <si>
    <t xml:space="preserve">W395S00030</t>
  </si>
  <si>
    <t xml:space="preserve">COOLMORE fashionable and classic style chaise lounge chair / accent chair for Living Room, bedroom (Beige velvet)</t>
  </si>
  <si>
    <t xml:space="preserve">W395S00029</t>
  </si>
  <si>
    <t xml:space="preserve">COOLMORE fashionable and classic style chaise lounge chair / accent chair for Living Room, bedroom (Mango Velvet)</t>
  </si>
  <si>
    <t xml:space="preserve">W395S00028</t>
  </si>
  <si>
    <t xml:space="preserve">COOLMORE fashionable and classic style chaise lounge chair / accent chair for Living Room, bedroom (Navy Velvet)</t>
  </si>
  <si>
    <t xml:space="preserve">W395S00025</t>
  </si>
  <si>
    <t xml:space="preserve">COOLMORE fashionable and classic style chaise lounge chair / accent chair for Living Room, bedroom (Pink Velvet)</t>
  </si>
  <si>
    <t xml:space="preserve">W39541083</t>
  </si>
  <si>
    <t xml:space="preserve">COOLMORE Modern Upholstered Chair Leisure Sofa Lazy Sofa Plastic Legs and Pillow Removable Armless Accent Chair for Living Room,Bedroom,Office (Orange Linen)</t>
  </si>
  <si>
    <t xml:space="preserve">W39541082</t>
  </si>
  <si>
    <t xml:space="preserve">COOLMORE Modern Upholstered Chair Leisure Sofa Lazy Sofa Plastic Legs and Pillow Removable Armless Accent Chair for Living Room,Bedroom,Office (Grey Linen)</t>
  </si>
  <si>
    <t xml:space="preserve">W39539627</t>
  </si>
  <si>
    <t xml:space="preserve">W39539621</t>
  </si>
  <si>
    <t xml:space="preserve">2026-07-31 14:59</t>
  </si>
  <si>
    <t xml:space="preserve">W39538869</t>
  </si>
  <si>
    <t xml:space="preserve">W39538868</t>
  </si>
  <si>
    <t xml:space="preserve">W39537956</t>
  </si>
  <si>
    <t xml:space="preserve">COOLMORE Modern Accent Chair with Arms, Tufted Decorative Fabric Armchair with Gold Metal Legs, Upholstered Reading Chair for Living Room Bedroom Office (Mustard Teddy)</t>
  </si>
  <si>
    <t xml:space="preserve">W39537933</t>
  </si>
  <si>
    <t xml:space="preserve">COOLMORE Modern Accent Chair with Arms, Tufted Decorative Fabric Armchair with Gold Metal Legs, Upholstered Reading Chair for Living Room Bedroom Office (Pink Teddy)</t>
  </si>
  <si>
    <t xml:space="preserve">W39537644</t>
  </si>
  <si>
    <t xml:space="preserve">COOLMORE Velvet Swivel Shell Chair for Living Room, Modern Leisure Arm Chair ,Office chair  Grey</t>
  </si>
  <si>
    <t xml:space="preserve">W39536712</t>
  </si>
  <si>
    <t xml:space="preserve">COOLMORE Modern Velvet Loveseat Sofa , Comfy Upholstered 2-Seater Sofa with Gold Metal Legs, Small Loveseat Accent Couch for Living Bedroom Leisure Areas (Orange Velvet)</t>
  </si>
  <si>
    <t xml:space="preserve">W39536355</t>
  </si>
  <si>
    <t xml:space="preserve">COOLMORE Modern Accent Chair with Arms, Tufted Decorative Fabric Armchair with Gold Metal Legs, Upholstered Reading Chair for Living Room Bedroom Office (White PU)</t>
  </si>
  <si>
    <t xml:space="preserve">W39532502</t>
  </si>
  <si>
    <t xml:space="preserve">W39531527</t>
  </si>
  <si>
    <t xml:space="preserve">COOLMORE Modern Accent Chair with Arms, Tufted Decorative Fabric Armchair with Gold Metal Legs, Upholstered Reading Chair for Living Room Bedroom Office (Gray)</t>
  </si>
  <si>
    <t xml:space="preserve">W39531526</t>
  </si>
  <si>
    <t xml:space="preserve">COOLMORE Modern Accent Chair with Arms, Tufted Decorative Fabric Armchair with Gold Metal Legs, Upholstered Reading Chair for Living Room Bedroom Office (Navy)</t>
  </si>
  <si>
    <t xml:space="preserve">W39531525</t>
  </si>
  <si>
    <t xml:space="preserve">COOLMORE Modern Accent Chair with Arms, Tufted Decorative Fabric Armchair with Gold Metal Legs, Upholstered Reading Chair for Living Room Bedroom Office (Black)</t>
  </si>
  <si>
    <t xml:space="preserve">W39527139</t>
  </si>
  <si>
    <t xml:space="preserve">Modern  Akili swivel accent chair  barrel chair  for hotel living room / Modern  leisure chair Orange</t>
  </si>
  <si>
    <t xml:space="preserve">W39526694</t>
  </si>
  <si>
    <t xml:space="preserve">COOLMORE Barrel Chairs with Soft Padded Armrest, Club Chairs with nailheads and solid wood legs for Living Room Bedroom Waiting Room (Orange Linen)</t>
  </si>
  <si>
    <t xml:space="preserve">W39517209</t>
  </si>
  <si>
    <t xml:space="preserve">Coolmore Modern  Akili  swivel accent chair  barrel chair  for hotel living room / Modern  leisure chair  Beige</t>
  </si>
  <si>
    <t xml:space="preserve">Solid Wood Wavy Mirror-Black Vanity Mirror Wall Decor 42" x 42" Modern Mirror Wall Decor for Bathroom, Bedroom, Living Room, Dining Room, Cloakroom, Entryway</t>
  </si>
  <si>
    <t xml:space="preserve">Solid Wood Wavy Mirror-Natural-Wood Vanity Mirror Wall Decor 42" x 42" Modern Mirror Wall Decor for Bathroom, Bedroom, Living Room, Dining Room, Cloakroom, Entryway</t>
  </si>
  <si>
    <t xml:space="preserve">Solid Wood Wavy Mirror--Natural-Wood Vanity Mirror Wall Decor 36" x 36" Modern Mirror Wall Decor for Bathroom, Bedroom, Living Room, Dining Room, Cloakroom, Entryway</t>
  </si>
  <si>
    <t xml:space="preserve">Solid Wood Wavy Mirror-Black Vanity Mirror Wall Decor 36" x 36" Modern Mirror Wall Decor for Bathroom, Bedroom, Living Room, Dining Room, Cloakroom, Entryway</t>
  </si>
  <si>
    <t xml:space="preserve">Solid Wood Wavy Mirror--Natural-Wood Vanity Mirror Wall Decor 31" x 31" Modern Mirror Wall Decor for Bathroom, Bedroom, Living Room, Dining Room, Cloakroom, Entryway</t>
  </si>
  <si>
    <t xml:space="preserve">Solid Wood Wavy Mirror-Black Mirror Wall Decor 31" x 31" Modern Mirror Wall Decor for Bathroom, Bedroom, Living Room, Dining Room, Cloakroom, Entryway</t>
  </si>
  <si>
    <t xml:space="preserve">Solid Wood Wavy Rectangle  Mirror-Natural-Wood   40" x 28" Modern Mirror Wall Decor for Bathroom, Bedroom, Living Room, Dining Room, Cloakroom, Entryway</t>
  </si>
  <si>
    <t xml:space="preserve">Solid Wood Wavy Rectangle Mirror-Black 40" x 28" Modern Mirror Wall Decor for Bathroom, Bedroom, Living Room, Dining Room, Cloakroom, Entryway</t>
  </si>
  <si>
    <t xml:space="preserve">W395P151904</t>
  </si>
  <si>
    <t xml:space="preserve">Wood Frame Armchair,  Modern Accent Chair Lounge Chair for Living Room,Tufted Club Chair, Mid Century Modern Arm Chairs with Studded, Solid Wood Frame, for Bedroom, Reading (Emerald Chenille)</t>
  </si>
  <si>
    <t xml:space="preserve">W395P151902</t>
  </si>
  <si>
    <t xml:space="preserve">Wood Frame Armchair,  Modern Accent Chair Lounge Chair for Living Room,Tufted Club Chair, Mid Century Modern Arm Chairs with Studded, Solid Wood Frame, for Bedroom, Reading(Beige Chenille)</t>
  </si>
  <si>
    <t xml:space="preserve">W395132097</t>
  </si>
  <si>
    <t xml:space="preserve">W395131134</t>
  </si>
  <si>
    <t xml:space="preserve">COOLMORE 360 Degree Swivel Cuddle Barrel Accent Chairs, Round Armchairs with Wide Upholstered, Fluffy Fabric Chair for Living Room, Bedroom, Office, Waiting Rooms (Beige Boucle)</t>
  </si>
  <si>
    <t xml:space="preserve">W395S00104</t>
  </si>
  <si>
    <t xml:space="preserve">Swivel Recliner Chair, 360 Degree Swivel leisure Chair, Leisure Arm Chair, Nursery Rocking Chairs, Manual Reclining Chair</t>
  </si>
  <si>
    <t xml:space="preserve">W395121408</t>
  </si>
  <si>
    <t xml:space="preserve">W395120034</t>
  </si>
  <si>
    <t xml:space="preserve">COOLMORE Accent Chair with Ottoman, Mid Century Modern Barrel Chair Upholstered Club Tub Round Arms Chair for Living Room/bedroom/office(Black velvet)</t>
  </si>
  <si>
    <t xml:space="preserve">W395120032</t>
  </si>
  <si>
    <t xml:space="preserve">COOLMORE Accent Chair with Ottoman, Mid Century Modern Barrel Chair Upholstered Club Tub Round Arms Chair for Living Room/bedroom/office( Wine Red velvet)</t>
  </si>
  <si>
    <t xml:space="preserve">W395116813</t>
  </si>
  <si>
    <t xml:space="preserve">COOLMORE Upholstered Velvet Barrel Accent Chair with Ottoman,Accent Comfy Lounge Arm Chair and Footrest Stool Set,Single Sofa Armchair with Lounge Seat for Bedroom,Office (Beige)</t>
  </si>
  <si>
    <t xml:space="preserve">W395112812</t>
  </si>
  <si>
    <t xml:space="preserve">COOLMORE Upholstered Deep Seat Armless Accent Single Lazy Sofa Lounge Arm Chair,Comfy Oversized Leisure Barrel Chairs for Living Room/Office/Meetingroom/Aparment/Bedroom Furniture Set</t>
  </si>
  <si>
    <t xml:space="preserve">W395103720</t>
  </si>
  <si>
    <t xml:space="preserve">Contemporary Designed Velvet Fabric Upholstered Accent/Dining Chair /Barrel Side Chairs Kitchen Armchair for Living Room set of 2 (Beige Velvet)</t>
  </si>
  <si>
    <t xml:space="preserve">W395102772</t>
  </si>
  <si>
    <t xml:space="preserve">W395102771</t>
  </si>
  <si>
    <t xml:space="preserve">W395101943</t>
  </si>
  <si>
    <t xml:space="preserve">W39594817</t>
  </si>
  <si>
    <t xml:space="preserve">Rocking Chair, Modern Glider Chair, Recliner Armchair with Wood Legs and Side Pocket, Nursery Rocking Accent Chair with High Back for Living Room Bedroom (Emerald linen)</t>
  </si>
  <si>
    <t xml:space="preserve">W39583305</t>
  </si>
  <si>
    <t xml:space="preserve">COOLMORE Rocking Chair, Modern Glider Chair, Recliner Armchair with Wood Legs and Side Pocket, Nursery Rocking Accent Chair with High Back for Living Room Bedroom (Blue linen)</t>
  </si>
  <si>
    <t xml:space="preserve">W39577696</t>
  </si>
  <si>
    <t xml:space="preserve">COOLMORE  Armchair Single Sofa Modern Tufted Upholstered Side Reading Chairs with Arm and Gold Metal Leg for Living Room Bedroom (White teddy )</t>
  </si>
  <si>
    <t xml:space="preserve">W39577692</t>
  </si>
  <si>
    <t xml:space="preserve">COOLMORE Velvet Armchair Single Sofa Modern Tufted Upholstered Side Reading Chairs with Arm and Gold Metal Leg for Living Room Bedroom ( Beige )</t>
  </si>
  <si>
    <t xml:space="preserve">W39563435</t>
  </si>
  <si>
    <t xml:space="preserve">W395S00060</t>
  </si>
  <si>
    <t xml:space="preserve">COOLMORE Accent sofa Living room sofa sectional sofa, U-shape sectional sofa with Ottoman, Reversible Sofa Couch for Living Room (Light Gray linen)</t>
  </si>
  <si>
    <t xml:space="preserve">W395S00055</t>
  </si>
  <si>
    <t xml:space="preserve">COOLMORE Accent sofa Living room sofa sectional sofa, U-shape sectional sofa with Ottoman, Reversible Sofa Couch for Living Room (Light Blue linen)</t>
  </si>
  <si>
    <t xml:space="preserve">W395S00043</t>
  </si>
  <si>
    <t xml:space="preserve">COOLMORE fashionable and classic style chaise lounge chair / accent chair for Living Room, bedroom (Camel Teddy )</t>
  </si>
  <si>
    <t xml:space="preserve">W39550131</t>
  </si>
  <si>
    <t xml:space="preserve">COOLMORE Modern Velvet Armless Accent Living Room Chair / Leisure Chair,Upholstered Fabric Button Comfortable Chair with Wooden Legs for Bedroom, Living Room, Office (Light Blue Velvet)</t>
  </si>
  <si>
    <t xml:space="preserve">W39550125</t>
  </si>
  <si>
    <t xml:space="preserve">COOLMORE Modern Velvet Armless Accent Living Room Chair / Leisure Chair,Upholstered Fabric Button Comfortable Chair with Wooden Legs for Bedroom, Living Room, Office (Teal Velvet)</t>
  </si>
  <si>
    <t xml:space="preserve">W39547982</t>
  </si>
  <si>
    <t xml:space="preserve">COOLMORE Multifunctional Living Room Leisure Chaise Lounge Barry Tufted Comfy Armchair Wireless Charging, Smooth Reclining Backrest &amp; Lumbar Pillow for Home Apartment (Green linen)</t>
  </si>
  <si>
    <t xml:space="preserve">W39547975</t>
  </si>
  <si>
    <t xml:space="preserve">COOLMORE Multifunctional Living Room Leisure Chaise Lounge Barry Tufted Comfy Armchair Wireless Charging, Smooth Reclining Backrest &amp; Lumbar Pillow for Home Apartment (Brown linen)</t>
  </si>
  <si>
    <t xml:space="preserve">W39547673</t>
  </si>
  <si>
    <t xml:space="preserve">COOLMORE Velvet Dining Chairs Set of 2, Woven Upholstered Dining Chairs with Gold Metal Legs, Modern Accent Chairs for Living Room, Dining Room, Kitchen (Teal Velvet)</t>
  </si>
  <si>
    <t xml:space="preserve">W395S00027</t>
  </si>
  <si>
    <t xml:space="preserve">COOLMORE fashionable and classic style chaise lounge chair / accent chair for Living Room, bedroom (Green Velvet)</t>
  </si>
  <si>
    <t xml:space="preserve">W39546171</t>
  </si>
  <si>
    <t xml:space="preserve">COOLMORE Linen Massage Chaise Lounge Indoor with Remote Control,Ergonomic Electric Massage Long Lounger with 5 Modes for Office, Living Room,Bedroom (Coffee)</t>
  </si>
  <si>
    <t xml:space="preserve">W39541086</t>
  </si>
  <si>
    <t xml:space="preserve">COOLMORE Modern Upholstered Chair Leisure Sofa Lazy Sofa Plastic Legs and Pillow Removable Armless Accent Chair for Living Room,Bedroom,Office (Black Linen)</t>
  </si>
  <si>
    <t xml:space="preserve">W39541081</t>
  </si>
  <si>
    <t xml:space="preserve">COOLMORE Modern Upholstered Chair Leisure Sofa Lazy Sofa Plastic Legs and Pillow Removable Armless Accent Chair for Living Room,Bedroom,Office (Beige Linen)</t>
  </si>
  <si>
    <t xml:space="preserve">W39539626</t>
  </si>
  <si>
    <t xml:space="preserve">W39539625</t>
  </si>
  <si>
    <t xml:space="preserve">W39539624</t>
  </si>
  <si>
    <t xml:space="preserve">W39539623</t>
  </si>
  <si>
    <t xml:space="preserve">W39539619</t>
  </si>
  <si>
    <t xml:space="preserve">W39538889</t>
  </si>
  <si>
    <t xml:space="preserve">COOLMORE Modern Velvet Loveseat Sofa , Comfy Upholstered 2-Seater Sofa with Gold Metal Legs, Small Loveseat Accent Couch for Living Bedroom Leisure Areas (Beige Velvet)</t>
  </si>
  <si>
    <t xml:space="preserve">W39538887</t>
  </si>
  <si>
    <t xml:space="preserve">COOLMORE Modern Velvet Loveseat Sofa , Comfy Upholstered 2-Seater Sofa with Gold Metal Legs, Small Loveseat Accent Couch for Living Bedroom Leisure Areas (Red Velvet)</t>
  </si>
  <si>
    <t xml:space="preserve">W39538877</t>
  </si>
  <si>
    <t xml:space="preserve">COOLMORE Nursery Rocking Chair Upholstered Mid Century Modern Rocker Oversized Armchair for Living Room with Solid Wood Base (Mustard)</t>
  </si>
  <si>
    <t xml:space="preserve">W39538874</t>
  </si>
  <si>
    <t xml:space="preserve">W39538873</t>
  </si>
  <si>
    <t xml:space="preserve">COOLMORE Nursery Rocking Chair Upholstered Mid Century Modern Rocker Oversized Armchair for Living Room with Solid Wood Base (Purple)</t>
  </si>
  <si>
    <t xml:space="preserve">W39538871</t>
  </si>
  <si>
    <t xml:space="preserve">W39538684</t>
  </si>
  <si>
    <t xml:space="preserve">Velvet Chaise Lounge Indoor,Button-Tufted Upholstered Chaise Lounge Chair with Pillow for Bedroom Living Room Office (Light Blue Velvet)</t>
  </si>
  <si>
    <t xml:space="preserve">W39538683</t>
  </si>
  <si>
    <t xml:space="preserve">Velvet Chaise Lounge Indoor,Button-Tufted Upholstered Chaise Lounge Chair with Pillow for Bedroom Living Room Office (Silver Velvet)</t>
  </si>
  <si>
    <t xml:space="preserve">W39538682</t>
  </si>
  <si>
    <t xml:space="preserve">Velvet Chaise Lounge Indoor,Button-Tufted Upholstered Chaise Lounge Chair with Pillow for Bedroom Living Room Office (Beige Velvet)</t>
  </si>
  <si>
    <t xml:space="preserve">W39538681</t>
  </si>
  <si>
    <t xml:space="preserve">Velvet Chaise Lounge Indoor,Button-Tufted Upholstered Chaise Lounge Chair with Pillow for Bedroom Living Room Office (Black Velvet)</t>
  </si>
  <si>
    <t xml:space="preserve">W39538679</t>
  </si>
  <si>
    <t xml:space="preserve">Velvet Chaise Lounge Indoor,Button-Tufted Upholstered Chaise Lounge Chair with Pillow for Bedroom Living Room Office (Purple Velvet)</t>
  </si>
  <si>
    <t xml:space="preserve">W39538678</t>
  </si>
  <si>
    <t xml:space="preserve">Velvet Chaise Lounge Indoor,Button-Tufted Upholstered Chaise Lounge Chair with Pillow for Bedroom Living Room Office (Teal Velvet)</t>
  </si>
  <si>
    <t xml:space="preserve">W39538677</t>
  </si>
  <si>
    <t xml:space="preserve">Velvet Chaise Lounge Indoor,Button-Tufted Upholstered Chaise Lounge Chair with Pillow for Bedroom Living Room Office (Emerald Velvet)</t>
  </si>
  <si>
    <t xml:space="preserve">W39538676</t>
  </si>
  <si>
    <t xml:space="preserve">Velvet Chaise Lounge Indoor,Button-Tufted Upholstered Chaise Lounge Chair with Pillow for Bedroom Living Room Office (Pink Velvet)</t>
  </si>
  <si>
    <t xml:space="preserve">W39537939</t>
  </si>
  <si>
    <t xml:space="preserve">COOLMORE Modern Accent Chair with Arms, Tufted Decorative Fabric Armchair with Gold Metal Legs, Upholstered Reading Chair for Living Room Bedroom Office (Brush Pink Teddy)</t>
  </si>
  <si>
    <t xml:space="preserve">W39537936</t>
  </si>
  <si>
    <t xml:space="preserve">COOLMORE Modern Accent Chair with Arms, Tufted Decorative Fabric Armchair with Gold Metal Legs, Upholstered Reading Chair for Living Room Bedroom Office (Grey Teddy)</t>
  </si>
  <si>
    <t xml:space="preserve">W39537935</t>
  </si>
  <si>
    <t xml:space="preserve">COOLMORE Modern Accent Chair with Arms, Tufted Decorative Fabric Armchair with Gold Metal Legs, Upholstered Reading Chair for Living Room Bedroom Office (Camel Teddy)</t>
  </si>
  <si>
    <t xml:space="preserve">W39536714</t>
  </si>
  <si>
    <t xml:space="preserve">COOLMORE Modern Velvet Loveseat Sofa , Comfy Upholstered 2-Seater Sofa with Gold Metal Legs, Small Loveseat Accent Couch for Living Bedroom Leisure Areas (Navy Velvet)</t>
  </si>
  <si>
    <t xml:space="preserve">W39536713</t>
  </si>
  <si>
    <t xml:space="preserve">COOLMORE Modern Velvet Loveseat Sofa , Comfy Upholstered 2-Seater Sofa with Gold Metal Legs, Small Loveseat Accent Couch for Living Bedroom Leisure Areas (Green Velvet)</t>
  </si>
  <si>
    <t xml:space="preserve">W39536356</t>
  </si>
  <si>
    <t xml:space="preserve">COOLMORE Modern Accent Chair with Arms, Tufted Decorative Fabric Armchair with Gold Metal Legs, Upholstered Reading Chair for Living Room Bedroom Office (Black PU)</t>
  </si>
  <si>
    <t xml:space="preserve">W39532759</t>
  </si>
  <si>
    <t xml:space="preserve">COOLMORE Office Chair Adjustable Height Swivel Chair with Wheels Linen Fabric Upholstered Computer Desk Chair with Wooden Legs (Navy Linen)</t>
  </si>
  <si>
    <t xml:space="preserve">W39527142</t>
  </si>
  <si>
    <t xml:space="preserve">Modern  Akili swivel accent chair  barrel chair  for hotel living room / Modern  leisure chair  Yellow fabric</t>
  </si>
  <si>
    <t xml:space="preserve">W39523200</t>
  </si>
  <si>
    <t xml:space="preserve">COOLMORE Velvet Home Office Chair with silver Base, Modern Cute Shell Back Upholstered Desk Chair for Vanity, Adjustable Swivel Task Chair for Office(Gray Velvet)</t>
  </si>
  <si>
    <t xml:space="preserve">W39517210</t>
  </si>
  <si>
    <t xml:space="preserve">Coolmore Modern swivel accent chair  barrel chair  for hotel living room / Modern  leisure chair  Grey</t>
  </si>
  <si>
    <t xml:space="preserve">Solid Wood Wavy Square Mirror-Black 36" x 36" Modern Mirror Wall Decor for Bathroom, Bedroom, Living Room, Dining Room, Cloakroom, Entryway</t>
  </si>
  <si>
    <t xml:space="preserve">COOLMORE Lazy Sofa Durable Comfort Lounger High Back Bean Bag Chair Couch With Three Pillows for Adults and Kids, Indoor &amp; Outdoor,  Single Gaming Sofa Chair For Bedroom,Office (Black Chenille)</t>
  </si>
  <si>
    <t xml:space="preserve">COOLMORE Lazy Sofa Durable Comfort Lounger High Back Bean Bag Chair Couch With Three Pillows for Adults and Kids, Indoor &amp; Outdoor,  Single Gaming Sofa Chair For Bedroom,Office (Orange Chenille)</t>
  </si>
  <si>
    <t xml:space="preserve">COOLMORE Lazy Sofa Durable Comfort Lounger High Back Bean Bag Chair Couch With Three Pillows for Adults and Kids, Indoor &amp; Outdoor,  Single Gaming Sofa Chair For Bedroom,Office (Beige Chenille)</t>
  </si>
  <si>
    <t xml:space="preserve">W395P181441</t>
  </si>
  <si>
    <t xml:space="preserve">Bean Bag sofa Lazy Sofa Durable Comfort Lounger High Back Bean Bag Chair Couch for Adults and Kids, Indoor &amp; Outdoor, Accent Floor Soft Lounge Chair  (Coffee chenille)</t>
  </si>
  <si>
    <t xml:space="preserve">W395P181440</t>
  </si>
  <si>
    <t xml:space="preserve">Bean Bag sofa Lazy Sofa Durable Comfort Lounger High Back Bean Bag Chair Couch for Adults and Kids, Indoor &amp; Outdoor, Accent Floor Soft Lounge Chair  (Black chenille)</t>
  </si>
  <si>
    <t xml:space="preserve">W395P181439</t>
  </si>
  <si>
    <t xml:space="preserve">Bean Bag sofa Lazy Sofa Durable Comfort Lounger High Back Bean Bag Chair Couch for Adults and Kids, Indoor &amp; Outdoor, Accent Floor Soft Lounge Chair  (Gray chenille)</t>
  </si>
  <si>
    <t xml:space="preserve">W395P181437</t>
  </si>
  <si>
    <t xml:space="preserve">Bean Bag sofa Lazy Sofa Durable Comfort Lounger High Back Bean Bag Chair Couch for Adults and Kids, Indoor &amp; Outdoor, Accent Floor Soft Lounge Chair  (Orange chenille)</t>
  </si>
  <si>
    <t xml:space="preserve">W395P181433</t>
  </si>
  <si>
    <t xml:space="preserve">Bean Bag sofa Lazy Sofa Durable Comfort Lounger High Back Bean Bag Chair Couch for Adults and Kids, Indoor &amp; Outdoor, Accent Floor Soft Lounge Chair  (Beige chenille)</t>
  </si>
  <si>
    <t xml:space="preserve">W395P151908</t>
  </si>
  <si>
    <t xml:space="preserve">Wood Frame Armchair,  Modern Accent Chair Lounge Chair for Living Room,Tufted Club Chair, Mid Century Modern Arm Chairs with Studded, Solid Wood Frame, for Bedroom, Reading (Gray Chenille)</t>
  </si>
  <si>
    <t xml:space="preserve">W395P151900</t>
  </si>
  <si>
    <t xml:space="preserve">Mid Century Modern chenille Fabric Loveseat sofa, 2-Seat Upholstered Loveseat Sofa Modern Couch for Living Room,Brown wood feet sofa for Bedroom, Reading (Black Chenille)</t>
  </si>
  <si>
    <t xml:space="preserve">W395P151898</t>
  </si>
  <si>
    <t xml:space="preserve">Mid Century Modern chenille Fabric Loveseat sofa, 2-Seat Upholstered Loveseat Sofa Modern Couch for Living Room,Brown wood feet sofa for Bedroom, Reading (Gray Chenille)</t>
  </si>
  <si>
    <t xml:space="preserve">W395P145392</t>
  </si>
  <si>
    <t xml:space="preserve">W395P145299</t>
  </si>
  <si>
    <t xml:space="preserve">W395P145296</t>
  </si>
  <si>
    <t xml:space="preserve">W395P144023</t>
  </si>
  <si>
    <t xml:space="preserve">COOLMORE Bar Stools with Back and Footrest Counter Height Dining Chairs 2PC/SET,360° Velvet Swivel Bar Stools Set of 2, Adjustable Counter Height Bar Chairs (Black Velvet)</t>
  </si>
  <si>
    <t xml:space="preserve">W395P144021</t>
  </si>
  <si>
    <t xml:space="preserve">COOLMORE Bar Stools with Back and Footrest Counter Height Dining Chairs 2PC/SET,360° Velvet Swivel Bar Stools Set of 2, Adjustable Counter Height Bar Chairs (Gray Velvet)</t>
  </si>
  <si>
    <t xml:space="preserve">W395P144019</t>
  </si>
  <si>
    <t xml:space="preserve">COOLMORE Bar Stools with Back and Footrest Counter Height Dining Chairs 2PC/SET,360° Velvet Swivel Bar Stools Set of 2, Adjustable Counter Height Bar Chairs (Olive Velvet)</t>
  </si>
  <si>
    <t xml:space="preserve">W395P144017</t>
  </si>
  <si>
    <t xml:space="preserve">W395P144016</t>
  </si>
  <si>
    <t xml:space="preserve">COOLMORE Bar Stools with Back and Footrest Counter Height Dining Chairs 2PC/SET,360° Velvet Swivel Bar Stools Set of 2, Adjustable Counter Height Bar Chairs(Ivory Velvet)</t>
  </si>
  <si>
    <t xml:space="preserve">W395P144015</t>
  </si>
  <si>
    <t xml:space="preserve">W395139539</t>
  </si>
  <si>
    <t xml:space="preserve">COOLMORE 360 Degree Swivel Barrel Club Chair with one pillow,Modern Comfortable Upholstered Accent Chair,Linen Accent Chair for Living Room,Bedroom (Brown PU)</t>
  </si>
  <si>
    <t xml:space="preserve">W395135509</t>
  </si>
  <si>
    <t xml:space="preserve">W395125874</t>
  </si>
  <si>
    <t xml:space="preserve">360 Degree Swivel Cuddle Barrel Accent  Chairs, Round Armchairs with Wide Upholstered, Fluffy  Fabric Chair for Living Room, Bedroom, Office, Waiting Rooms</t>
  </si>
  <si>
    <t xml:space="preserve">W395125872</t>
  </si>
  <si>
    <t xml:space="preserve">W395125871</t>
  </si>
  <si>
    <t xml:space="preserve">W395125870</t>
  </si>
  <si>
    <t xml:space="preserve">W395116811</t>
  </si>
  <si>
    <t xml:space="preserve">COOLMORE Small Loveseat Sofa, Upholstered Mini Couch with Curved Backrest with Stylish Golden Decor, Small Comfy Love Seat Leisure Accent Couch for Living Room, Bedroom, Office (Wine Red)</t>
  </si>
  <si>
    <t xml:space="preserve">W395115592</t>
  </si>
  <si>
    <t xml:space="preserve">COOLMORE Bean Bag Chair, Floor Sofa with Handle,Accent Sofa Chair with Ottoman for Gaming Reading Relaxing (Mint Green)</t>
  </si>
  <si>
    <t xml:space="preserve">W395115588</t>
  </si>
  <si>
    <t xml:space="preserve">COOLMORE Bean Bag Chair, Floor Sofa with Handle,Accent Sofa Chair with Ottoman for Gaming Reading Relaxing (Yellow)</t>
  </si>
  <si>
    <t xml:space="preserve">W395115585</t>
  </si>
  <si>
    <t xml:space="preserve">COOLMORE Bean Bag Chair, Floor Sofa with Handle,Accent Sofa Chair with Ottoman for Gaming Reading Relaxing (White)</t>
  </si>
  <si>
    <t xml:space="preserve">W395111783</t>
  </si>
  <si>
    <t xml:space="preserve">COOLMORE Storage Ottoman,Bedroom End Bench,Upholstered Fabric Storage Ottoman with Safety Hinge, Entryway Padded Footstool, Ottoman Bench for Living Room &amp; Bedroom</t>
  </si>
  <si>
    <t xml:space="preserve">W395109981</t>
  </si>
  <si>
    <t xml:space="preserve">Wood Frame Armchair, Modern Accent Chair Lounge Chair with Sturdy Wood Legs for Living Room Bedroom (Camel PU)</t>
  </si>
  <si>
    <t xml:space="preserve">W395109980</t>
  </si>
  <si>
    <t xml:space="preserve">Wood Frame Armchair, Modern Accent Chair Lounge Chair with Sturdy Wood Legs for Living Room Bedroom (Brown PU)</t>
  </si>
  <si>
    <t xml:space="preserve">W395106239</t>
  </si>
  <si>
    <t xml:space="preserve">COOLMORE Modern swivel accent chair  barrel chair  for hotel living room / Modern  leisure chair</t>
  </si>
  <si>
    <t xml:space="preserve">W395106237</t>
  </si>
  <si>
    <t xml:space="preserve">W395103725</t>
  </si>
  <si>
    <t xml:space="preserve">Contemporary Designed Velvet Fabric Upholstered Accent/Dining Chair /Barrel Side Chairs Kitchen Armchair for Living Room set of 2 (Pink Velvet)</t>
  </si>
  <si>
    <t xml:space="preserve">W395103724</t>
  </si>
  <si>
    <t xml:space="preserve">Contemporary Designed Velvet Fabric Upholstered Accent/Dining Chair /Barrel Side Chairs Kitchen Armchair for Living Room set of 2 (Olive Velvet)</t>
  </si>
  <si>
    <t xml:space="preserve">W395102768</t>
  </si>
  <si>
    <t xml:space="preserve">W395102564</t>
  </si>
  <si>
    <t xml:space="preserve">W395102562</t>
  </si>
  <si>
    <t xml:space="preserve">W39594821</t>
  </si>
  <si>
    <t xml:space="preserve">Modern Swivel Bar Stools Set of 2 Adjustable Counter Height Chairs with Footrest for Kitchen, Dining Room (Blue)</t>
  </si>
  <si>
    <t xml:space="preserve">W39583304</t>
  </si>
  <si>
    <t xml:space="preserve">COOLMORE Rocking Chair, Modern Glider Chair, Recliner Armchair with Wood Legs and Side Pocket, Nursery Rocking Accent Chair with High Back for Living Room Bedroom (Yellow linen)</t>
  </si>
  <si>
    <t xml:space="preserve">W395S00099</t>
  </si>
  <si>
    <t xml:space="preserve">COOLMORE U-shape sectional sofa  with Ottoman , Reversible Sofa Couch for Living Room,Spacious Furniture,Durable Couch Removable and machine washable cover (Black Velvet)</t>
  </si>
  <si>
    <t xml:space="preserve">W39577693</t>
  </si>
  <si>
    <t xml:space="preserve">COOLMORE Velvet Armchair Single Sofa Modern Tufted Upholstered Side Reading Chairs with Arm and Gold Metal Leg for Living Room Bedroom (Mustard)</t>
  </si>
  <si>
    <t xml:space="preserve">W39563437</t>
  </si>
  <si>
    <t xml:space="preserve">COOLMORE Rocking Chair, Modern Glider Chair, Recliner Armchair with Wood Legs and Side Pocket, Nursery Rocking Accent Chair with High Back for Living Room Bedroom (Emerald linen)</t>
  </si>
  <si>
    <t xml:space="preserve">W39560315</t>
  </si>
  <si>
    <t xml:space="preserve">W39560312</t>
  </si>
  <si>
    <t xml:space="preserve">W395S00042</t>
  </si>
  <si>
    <t xml:space="preserve">COOLMORE fashionable and classic style chaise lounge chair / accent chair for Living Room, bedroom (Grey Teddy)</t>
  </si>
  <si>
    <t xml:space="preserve">W395S00041</t>
  </si>
  <si>
    <t xml:space="preserve">COOLMORE fashionable and classic style chaise lounge chair / accent chair for Living Room, bedroom (Brush Pink Teddy )</t>
  </si>
  <si>
    <t xml:space="preserve">W39550124</t>
  </si>
  <si>
    <t xml:space="preserve">COOLMORE Modern Velvet Armless Accent Living Room Chair / Leisure Chair,Upholstered Fabric Button Comfortable Chair with Wooden Legs for Bedroom, Living Room, Office (Green Velvet)</t>
  </si>
  <si>
    <t xml:space="preserve">W39547977</t>
  </si>
  <si>
    <t xml:space="preserve">COOLMORE Multifunctional Living Room Leisure Chaise Lounge Barry Tufted Comfy Armchair Wireless Charging, Smooth Reclining Backrest &amp; Lumbar Pillow for Home Apartment (Dark Grey linen)</t>
  </si>
  <si>
    <t xml:space="preserve">W39541088</t>
  </si>
  <si>
    <t xml:space="preserve">COOLMORE Modern Upholstered Chair Leisure Sofa Lazy Sofa Plastic Legs and Pillow Removable Armless Accent Chair for Living Room,Bedroom,Office (Rose Red Linen)</t>
  </si>
  <si>
    <t xml:space="preserve">W39538680</t>
  </si>
  <si>
    <t xml:space="preserve">Velvet Chaise Lounge Indoor,Button-Tufted Upholstered Chaise Lounge Chair with Pillow for Bedroom Living Room Office (Mustard Velvet)</t>
  </si>
  <si>
    <t xml:space="preserve">W39536357</t>
  </si>
  <si>
    <t xml:space="preserve">COOLMORE Modern Accent Chair with Arms, Tufted Decorative Fabric Armchair with Gold Metal Legs, Upholstered Reading Chair for Living Room Bedroom Office (Brown PU)</t>
  </si>
  <si>
    <t xml:space="preserve">W39526695</t>
  </si>
  <si>
    <t xml:space="preserve">COOLMORE Barrel Chairs with Soft Padded Armrest, Club Chairs with nailheads and solid wood legs for Living Room Bedroom Waiting Room (Red Linen)</t>
  </si>
  <si>
    <t xml:space="preserve">W39523757</t>
  </si>
  <si>
    <t xml:space="preserve">COOLMORE  Accent chair  Living Room/Bed Room, Modern Leisure  Chair  Silver  Grey</t>
  </si>
  <si>
    <t xml:space="preserve">W39523202</t>
  </si>
  <si>
    <t xml:space="preserve">COOLMORE Velvet Home Office Chair with silver Base, Modern Cute Shell Back Upholstered Desk Chair for Vanity, Adjustable Swivel Task Chair for Office(Navy Velvet)</t>
  </si>
  <si>
    <t xml:space="preserve">W39523201</t>
  </si>
  <si>
    <t xml:space="preserve">COOLMORE Velvet Home Office Chair with silver Base, Modern Cute Shell Back Upholstered Desk Chair for Vanity, Adjustable Swivel Task Chair for Office(Green Velvet)</t>
  </si>
  <si>
    <t xml:space="preserve">W39521227</t>
  </si>
  <si>
    <t xml:space="preserve">COOLMORE Barrel Chairs with Soft Padded Armrest, Club Chairs with nailheads and solid wood legs for Living Room Bedroom Waiting Room (PU Leather)</t>
  </si>
  <si>
    <t xml:space="preserve">W39521226</t>
  </si>
  <si>
    <t xml:space="preserve">COOLMORE Barrel Chairs with Soft Padded Armrest, Club Chairs with nailheads and solid wood legs for Living Room Bedroom Waiting Room (Black PU)</t>
  </si>
  <si>
    <t xml:space="preserve">W395P145393</t>
  </si>
  <si>
    <t xml:space="preserve">W395138694</t>
  </si>
  <si>
    <t xml:space="preserve">Rocking Chair, Modern Glider Chair, Recliner Armchair with Wood Legs and Side Pocket, Nursery Rocking Accent Chair with High Back for Living Room Bedroom (Blue linen)</t>
  </si>
  <si>
    <t xml:space="preserve">W395138692</t>
  </si>
  <si>
    <t xml:space="preserve">Rocking Chair, Modern Glider Chair, Recliner Armchair with Wood Legs and Side Pocket, Nursery Rocking Accent Chair with High Back for Living Room Bedroom (Black linen)</t>
  </si>
  <si>
    <t xml:space="preserve">W395134452</t>
  </si>
  <si>
    <t xml:space="preserve">W395131139</t>
  </si>
  <si>
    <t xml:space="preserve">COOLMORE 360 Degree Swivel Cuddle Barrel Accent Chairs, Round Armchairs with Wide Upholstered, Fluffy Fabric Chair for Living Room, Bedroom, Office, Waiting Rooms (Navy Boucle)</t>
  </si>
  <si>
    <t xml:space="preserve">W395131137</t>
  </si>
  <si>
    <t xml:space="preserve">COOLMORE 360 Degree Swivel Cuddle Barrel Accent Chairs, Round Armchairs with Wide Upholstered, Fluffy Fabric Chair for Living Room, Bedroom, Office, Waiting Rooms (Olive Green Boucle)</t>
  </si>
  <si>
    <t xml:space="preserve">W395131135</t>
  </si>
  <si>
    <t xml:space="preserve">COOLMORE 360 Degree Swivel Cuddle Barrel Accent Chairs, Round Armchairs with Wide Upholstered, Fluffy Fabric Chair for Living Room, Bedroom, Office, Waiting Rooms (Orange Boucle)</t>
  </si>
  <si>
    <t xml:space="preserve">W395121409</t>
  </si>
  <si>
    <t xml:space="preserve">W395121406</t>
  </si>
  <si>
    <t xml:space="preserve">W395121403</t>
  </si>
  <si>
    <t xml:space="preserve">W395121396</t>
  </si>
  <si>
    <t xml:space="preserve">W395120035</t>
  </si>
  <si>
    <t xml:space="preserve">COOLMORE Accent Chair with Ottoman, Mid Century Modern Barrel Chair Upholstered Club Tub Round Arms Chair for Living Room/bedroom/office(Navy velvet)</t>
  </si>
  <si>
    <t xml:space="preserve">W395119762</t>
  </si>
  <si>
    <t xml:space="preserve">W395119761</t>
  </si>
  <si>
    <t xml:space="preserve">W395119759</t>
  </si>
  <si>
    <t xml:space="preserve">W395116818</t>
  </si>
  <si>
    <t xml:space="preserve">COOLMORE Upholstered Velvet Barrel Accent Chair with Ottoman,Accent Comfy Lounge Arm Chair and Footrest Stool Set,Single Sofa Armchair with Lounge Seat for Bedroom,Office (Orange)</t>
  </si>
  <si>
    <t xml:space="preserve">W395116817</t>
  </si>
  <si>
    <t xml:space="preserve">COOLMORE Upholstered Velvet Barrel Accent Chair with Ottoman,Accent Comfy Lounge Arm Chair and Footrest Stool Set,Single Sofa Armchair with Lounge Seat for Bedroom,Office (Green)</t>
  </si>
  <si>
    <t xml:space="preserve">W395116816</t>
  </si>
  <si>
    <t xml:space="preserve">COOLMORE Upholstered Velvet Barrel Accent Chair with Ottoman,Accent Comfy Lounge Arm Chair and Footrest Stool Set,Single Sofa Armchair with Lounge Seat for Bedroom,Office (Gray)</t>
  </si>
  <si>
    <t xml:space="preserve">W395116810</t>
  </si>
  <si>
    <t xml:space="preserve">COOLMORE Small Loveseat Sofa, Upholstered Mini Couch with Curved Backrest with Stylish Golden Decor, Small Comfy Love Seat Leisure Accent Couch for Living Room, Bedroom, Office (Orange)</t>
  </si>
  <si>
    <t xml:space="preserve">W395115586</t>
  </si>
  <si>
    <t xml:space="preserve">COOLMORE Bean Bag Chair, Floor Sofa with Handle,Accent Sofa Chair with Ottoman for Gaming Reading Relaxing (Beige)</t>
  </si>
  <si>
    <t xml:space="preserve">W395112813</t>
  </si>
  <si>
    <t xml:space="preserve">W395111787</t>
  </si>
  <si>
    <t xml:space="preserve">COOLMORE Storage Ottoman, Bedroom End Bench,Upholstered Fabric Storage Ottoman with Safety Hinge, Entryway Padded Footstool, Ottoman Bench for Living Room &amp; Bedroom</t>
  </si>
  <si>
    <t xml:space="preserve">W395111786</t>
  </si>
  <si>
    <t xml:space="preserve">W395111782</t>
  </si>
  <si>
    <t xml:space="preserve">W395109982</t>
  </si>
  <si>
    <t xml:space="preserve">Wood Frame Armchair, Modern Accent Chair Lounge Chair with Sturdy Wood Legs for Living Room Bedroom (Coffee)</t>
  </si>
  <si>
    <t xml:space="preserve">W395109979</t>
  </si>
  <si>
    <t xml:space="preserve">Wood Frame Armchair, Modern Accent Chair Lounge Chair with Sturdy Wood Legs for Living Room Bedroom (Black PU)</t>
  </si>
  <si>
    <t xml:space="preserve">W395109195</t>
  </si>
  <si>
    <t xml:space="preserve">COOLMORE 360 Degree Swivel Barrel Club Chair with one pillow,Modern Comfortable Upholstered Accent Chair,Linen Accent Chair for Living Room,Bedroom (Grey linen)</t>
  </si>
  <si>
    <t xml:space="preserve">W395104214</t>
  </si>
  <si>
    <t xml:space="preserve">COOLMORE Rocking Chair, Modern Glider Chair, Recliner Armchair with Wood Legs and Side Pocket, Nursery Rocking Accent Chair with High Back for Living Room Bedroom (Mustard Yellow linen)</t>
  </si>
  <si>
    <t xml:space="preserve">W395104213</t>
  </si>
  <si>
    <t xml:space="preserve">COOLMORE Rocking Chair, Modern Glider Chair, Recliner Armchair with Wood Legs and Side Pocket, Nursery Rocking Accent Chair with High Back for Living Room Bedroom (Orange linen)</t>
  </si>
  <si>
    <t xml:space="preserve">W395102773</t>
  </si>
  <si>
    <t xml:space="preserve">W395102770</t>
  </si>
  <si>
    <t xml:space="preserve">W395101935</t>
  </si>
  <si>
    <t xml:space="preserve">W39594819</t>
  </si>
  <si>
    <t xml:space="preserve">Modern Swivel Bar Stools Set of 2 Adjustable Counter Height Chairs with Footrest for Kitchen, Dining Room (Beige)</t>
  </si>
  <si>
    <t xml:space="preserve">W39594816</t>
  </si>
  <si>
    <t xml:space="preserve">Rocking Chair, Modern Glider Chair, Recliner Armchair with Wood Legs and Side Pocket, Nursery Rocking Accent Chair with High Back for Living Room Bedroom (Grey linen)</t>
  </si>
  <si>
    <t xml:space="preserve">W39590095</t>
  </si>
  <si>
    <t xml:space="preserve">COOLMORE Living Room Bench /End of Bed Bench</t>
  </si>
  <si>
    <t xml:space="preserve">W39583306</t>
  </si>
  <si>
    <t xml:space="preserve">COOLMORE Rocking Chair, Modern Glider Chair, Recliner Armchair with Wood Legs and Side Pocket, Nursery Rocking Accent Chair with High Back for Living Room Bedroom (Black linen)</t>
  </si>
  <si>
    <t xml:space="preserve">W39583303</t>
  </si>
  <si>
    <t xml:space="preserve">W39577695</t>
  </si>
  <si>
    <t xml:space="preserve">COOLMORE Velvet Armchair Single Sofa Modern Tufted Upholstered Side Reading Chairs with Arm and Gold Metal Leg for Living Room Bedroom (Navy )</t>
  </si>
  <si>
    <t xml:space="preserve">W39577694</t>
  </si>
  <si>
    <t xml:space="preserve">COOLMORE Velvet Armchair Single Sofa Modern Tufted Upholstered Side Reading Chairs with Arm and Gold Metal Leg for Living Room Bedroom ( Black )</t>
  </si>
  <si>
    <t xml:space="preserve">W39577691</t>
  </si>
  <si>
    <t xml:space="preserve">COOLMORE Velvet Armchair Single Sofa Modern Tufted Upholstered Side Reading Chairs with Arm and Gold Metal Leg for Living Room Bedroom (Green)</t>
  </si>
  <si>
    <t xml:space="preserve">W39577690</t>
  </si>
  <si>
    <t xml:space="preserve">COOLMORE Velvet Armchair Single Sofa Modern Tufted Upholstered Side Reading Chairs with Arm and Gold Metal Leg for Living Room Bedroom (Pink)</t>
  </si>
  <si>
    <t xml:space="preserve">W39577689</t>
  </si>
  <si>
    <t xml:space="preserve">COOLMORE Velvet Armchair Single Sofa Modern Tufted Upholstered Side Reading Chairs with Arm and Gold Metal Leg for Living Room Bedroom (Olive Green)</t>
  </si>
  <si>
    <t xml:space="preserve">W39560314</t>
  </si>
  <si>
    <t xml:space="preserve">COOLMORE Rocking Chair, Modern Glider Chair, Recliner Armchair with Wood Legs and Side Pocket, Nursery Rocking Accent Chair with High Back for Living Room Bedroom (Coffee linen)</t>
  </si>
  <si>
    <t xml:space="preserve">W39560313</t>
  </si>
  <si>
    <t xml:space="preserve">W39541832</t>
  </si>
  <si>
    <t xml:space="preserve">COOLMORE Velvet Home Office Desk Chair, Modern Cute Computer Chair, Wheels Swivel Height Adjustable Swivel Task Chair for Home Office (Mint Green Velvet)</t>
  </si>
  <si>
    <t xml:space="preserve">W39539622</t>
  </si>
  <si>
    <t xml:space="preserve">W39537932</t>
  </si>
  <si>
    <t xml:space="preserve">COOLMORE Modern Accent Chair with Arms, Tufted Decorative Fabric Armchair with Gold Metal Legs, Upholstered Reading Chair for Living Room Bedroom Office (White Teddy)</t>
  </si>
  <si>
    <t xml:space="preserve">W39532966</t>
  </si>
  <si>
    <t xml:space="preserve">W39532328</t>
  </si>
  <si>
    <t xml:space="preserve">COOLMORE Velvet Home Office Desk Chair, Modern Cute Computer Chair, Wheels Swivel Height Adjustable Swivel Task Chair for Home Office(Dark Gray Velvet)</t>
  </si>
  <si>
    <t xml:space="preserve">W39532327</t>
  </si>
  <si>
    <t xml:space="preserve">COOLMORE Velvet Home Office Desk Chair, Modern Cute Computer Chair, Wheels Swivel Height Adjustable Swivel Task Chair for Home Office (Yellow Velvet)</t>
  </si>
  <si>
    <t xml:space="preserve">W39532326</t>
  </si>
  <si>
    <t xml:space="preserve">COOLMORE   Swivel Shell Chair for Living Room/ Modern Leisure office Chair(this link for drop shipping )</t>
  </si>
  <si>
    <t xml:space="preserve">W39532325</t>
  </si>
  <si>
    <t xml:space="preserve">COOLMORE Velvet Home Office Desk Chair, Modern Cute Computer Chair, Wheels Swivel Height Adjustable Swivel Task Chair for Home Office (Pink Velvet)</t>
  </si>
  <si>
    <t xml:space="preserve">W39531818</t>
  </si>
  <si>
    <t xml:space="preserve">COOLMORE Velvet Home Office Desk Chair, Modern Cute Computer Chair, Wheels Swivel Height Adjustable Swivel Task Chair for Home Office (Black Velvet)</t>
  </si>
  <si>
    <t xml:space="preserve">W39531817</t>
  </si>
  <si>
    <t xml:space="preserve">COOLMORE Velvet Home Office Desk Chair, Modern Cute Computer Chair, Wheels Swivel Height Adjustable Swivel Task Chair for Home Office (Green Velvet)</t>
  </si>
  <si>
    <t xml:space="preserve">W39531816</t>
  </si>
  <si>
    <t xml:space="preserve">COOLMORE Velvet Home Office Desk Chair, Modern Cute Computer Chair, Wheels Swivel Height Adjustable Swivel Task Chair for Home Office (Navy Velvet)</t>
  </si>
  <si>
    <t xml:space="preserve">W39531815</t>
  </si>
  <si>
    <t xml:space="preserve">COOLMORE Velvet Home Office Desk Chair, Modern Cute Computer Chair, Wheels Swivel Height Adjustable Swivel Task Chair for Home Office (Gray Velvet)</t>
  </si>
  <si>
    <t xml:space="preserve">W39531814</t>
  </si>
  <si>
    <t xml:space="preserve">COOLMORE Velvet Home Office Desk Chair, Modern Cute Computer Chair, Wheels Swivel Height Adjustable Swivel Task Chair for Home Office (Teal Velvet)</t>
  </si>
  <si>
    <t xml:space="preserve">W39526697</t>
  </si>
  <si>
    <t xml:space="preserve">COOLMORE Barrel Chairs with Soft Padded Armrest, Club Chairs with nailheads and solid wood legs for Living Room Bedroom Waiting Room (Coffee PU)</t>
  </si>
  <si>
    <t xml:space="preserve">W39526696</t>
  </si>
  <si>
    <t xml:space="preserve">COOLMORE Barrel Chairs with Soft Padded Armrest, Club Chairs with nailheads and solid wood legs for Living Room Bedroom Waiting Room (Navy linen)</t>
  </si>
  <si>
    <t xml:space="preserve">W39523203</t>
  </si>
  <si>
    <t xml:space="preserve">COOLMORE Velvet Home Office Chair with silver Base, Modern Cute Shell Back Upholstered Desk Chair for Vanity, Adjustable Swivel Task Chair for Office (Pink Velvet)</t>
  </si>
  <si>
    <t xml:space="preserve">Solid Wood Wavy Square Mirror-Natural Wood 36" x 36" Modern Mirror Wall Decor for Bathroom, Bedroom, Living Room, Dining Room, Cloakroom, Entryway</t>
  </si>
  <si>
    <t xml:space="preserve">W244P196091</t>
  </si>
  <si>
    <t xml:space="preserve">Triple Fold Down Sofa Bed,BLUE</t>
  </si>
  <si>
    <t xml:space="preserve">W244</t>
  </si>
  <si>
    <t xml:space="preserve">Relax sofa homestore</t>
  </si>
  <si>
    <t xml:space="preserve">W244P196088</t>
  </si>
  <si>
    <t xml:space="preserve">Triple Fold Down Sofa Bed,GY</t>
  </si>
  <si>
    <t xml:space="preserve">W244P196085</t>
  </si>
  <si>
    <t xml:space="preserve">Triple Fold Down Sofa Bed,PINK</t>
  </si>
  <si>
    <t xml:space="preserve">W244P186309</t>
  </si>
  <si>
    <t xml:space="preserve">Triple Fold Down Sofa Bed</t>
  </si>
  <si>
    <t xml:space="preserve">W244P172641</t>
  </si>
  <si>
    <t xml:space="preserve">Adjustable head and waist, game chair, lounge chair in the living room, 360 degree rotatable sofa chair,Rotatable seat Leisure Chair deck chair</t>
  </si>
  <si>
    <t xml:space="preserve">W244P172639</t>
  </si>
  <si>
    <t xml:space="preserve">W244P172638</t>
  </si>
  <si>
    <t xml:space="preserve">W244P172637</t>
  </si>
  <si>
    <t xml:space="preserve">W244134105</t>
  </si>
  <si>
    <t xml:space="preserve">Modern Rocking Chair with High Backrest,Teddy Material Comfort Arm Rocker, Lounge Armchair for Living Room</t>
  </si>
  <si>
    <t xml:space="preserve">W24464029</t>
  </si>
  <si>
    <t xml:space="preserve">Modern Folding Lounge Chaise for Living Room and Bedroom,5 Reclining Position, djustable Foldable Modern Leisure Sofa  Video Gaming Sofa</t>
  </si>
  <si>
    <t xml:space="preserve">W24464026</t>
  </si>
  <si>
    <t xml:space="preserve">Single sofa reclining chair Japanese chair lazy sofa tatami balcony reclining chair leisure sofa adjustable chair</t>
  </si>
  <si>
    <t xml:space="preserve">W24463605</t>
  </si>
  <si>
    <t xml:space="preserve">Foldable Portable Chair for Outdoor Travel, Picnic, BBQ,Camping Folding Adults with Carry Bag,Portable Chair for Outdoor Travel, Fourteen-Position Adjustable  Recliner</t>
  </si>
  <si>
    <t xml:space="preserve">W24463599</t>
  </si>
  <si>
    <t xml:space="preserve">Lazy sofa balcony leisure chair bedroom sofa chair foldable reclining chair leisure single sofa functional chair</t>
  </si>
  <si>
    <t xml:space="preserve">W24463598</t>
  </si>
  <si>
    <t xml:space="preserve">W24459163</t>
  </si>
  <si>
    <t xml:space="preserve">W24441375</t>
  </si>
  <si>
    <t xml:space="preserve">Single sofa reclining chair Japanese chair lazy sofa tatami balcony reclining sofa adjustable chair</t>
  </si>
  <si>
    <t xml:space="preserve">W24441374</t>
  </si>
  <si>
    <t xml:space="preserve">Accent chair TV Chair Living room Chair  Lazy Recliner Comfortable Fabric Leisure Sofa,Modern High Back Armchair</t>
  </si>
  <si>
    <t xml:space="preserve">W24440054</t>
  </si>
  <si>
    <t xml:space="preserve">W244S00002</t>
  </si>
  <si>
    <t xml:space="preserve">W244S00001</t>
  </si>
  <si>
    <t xml:space="preserve">Adjustable head and waist, game chair, lounge chair in the living room, 360 degree rotatable sofa chair,Rotatable seat Leisure Chair deck chair,Leisure sofa and lounge chair combination</t>
  </si>
  <si>
    <t xml:space="preserve">W24434955</t>
  </si>
  <si>
    <t xml:space="preserve">Pedals, stools, can be matched with sofa and chair pedals, free combination, lounge chair, leisure chair</t>
  </si>
  <si>
    <t xml:space="preserve">W24434951</t>
  </si>
  <si>
    <t xml:space="preserve">W24431118</t>
  </si>
  <si>
    <t xml:space="preserve">Triple Fold Down Sofa Bed, Adjustable Floor Couch Sofa with One Pillow, 5 Reclining Position, Convertible Upholstered Guest Sleeper,Adjustable Foldable Modern Leisure Sofa Bed Video Gaming Sofa</t>
  </si>
  <si>
    <t xml:space="preserve">W24425425</t>
  </si>
  <si>
    <t xml:space="preserve">floor chair single sofa reclining chair Japanese chair lazy sofa tatami balcony reclining chair leisure sofa adjustable chair</t>
  </si>
  <si>
    <t xml:space="preserve">W24417861</t>
  </si>
  <si>
    <t xml:space="preserve">W24417794</t>
  </si>
  <si>
    <t xml:space="preserve">W1388P171285</t>
  </si>
  <si>
    <t xml:space="preserve">Under Desk Treadmill, Walking Pad, 2 in 1 Portable Treadmill with Handle Remote Control LED Display, Walking Jogging Machine for Home Office Use(265 lbs)-Pink</t>
  </si>
  <si>
    <t xml:space="preserve">W1388</t>
  </si>
  <si>
    <t xml:space="preserve">FITUP STORE</t>
  </si>
  <si>
    <t xml:space="preserve">W1388P171281</t>
  </si>
  <si>
    <t xml:space="preserve">Under Desk Treadmill, Walking Pad, Portable Treadmill with Remote Control LED Display, Walking Jogging Machine for Home Office Use(265 lbs) -Pink</t>
  </si>
  <si>
    <t xml:space="preserve">W1388P165555</t>
  </si>
  <si>
    <t xml:space="preserve">Under Desk Treadmill, Walking Pad, 2 in 1 Portable Treadmill with Handle Remote Control LED Display, Walking Jogging Machine for Home Office Use(265 lbs)</t>
  </si>
  <si>
    <t xml:space="preserve">W1388P165547</t>
  </si>
  <si>
    <t xml:space="preserve">Under Desk Treadmill, Walking Pad, Portable Treadmill with Remote Control LED Display, Walking Jogging Machine for Home Office Use(265 lbs)</t>
  </si>
  <si>
    <t xml:space="preserve">Mini Steppers for Exercise, Stair Stepper with Resistance Bands, Mini Stepper with 300LBS Loading Capacity, Hydraulic Fitness Stepper with LCD Monitor(Black)</t>
  </si>
  <si>
    <t xml:space="preserve">Mini Steppers for Exercise, Stair Stepper with Resistance Bands, Mini Stepper with 300LBS Loading Capacity, Hydraulic Fitness Stepper with LCD Monitor(Black+White)</t>
  </si>
  <si>
    <t xml:space="preserve">ACME Limbra Full XL/Queen Bunk Bed in Sandy Black 38005</t>
  </si>
  <si>
    <t xml:space="preserve">ACME Limbra Bunk Bed (Twin XL/Queen) in Sandy Black 38000</t>
  </si>
  <si>
    <t xml:space="preserve">Full Size Floor Wooden Bed with House Roof Frame, Fence Guardrails ,Natural</t>
  </si>
  <si>
    <t xml:space="preserve">W1791</t>
  </si>
  <si>
    <t xml:space="preserve">INSPIRED SPACES</t>
  </si>
  <si>
    <t xml:space="preserve">Full Size Floor Wooden Bed with House Roof Frame, Fence Guardrails ,White</t>
  </si>
  <si>
    <t xml:space="preserve">Full Size Floor Wooden Bed with House Roof Frame, Fence Guardrails ,Grey</t>
  </si>
  <si>
    <t xml:space="preserve">Twin Size Floor Wooden Bed with House Roof Frame, Fence Guardrails,Natural(Old SKU:W1791106616)</t>
  </si>
  <si>
    <t xml:space="preserve">W1791P148186</t>
  </si>
  <si>
    <t xml:space="preserve">Twin Size Floor Wooden Bed with House Roof Frame, Fence Guardrails,White(Old SKU:W1791106615)</t>
  </si>
  <si>
    <t xml:space="preserve">Twin Size Floor Wooden Bed with House Roof Frame, Fence Guardrails,Grey(Old SKU:W1791106614)</t>
  </si>
  <si>
    <t xml:space="preserve">W1791P148175</t>
  </si>
  <si>
    <t xml:space="preserve">Twin Floor Platform Bed with Fence without Door, Espresso(Old SKU:W1791106612)</t>
  </si>
  <si>
    <t xml:space="preserve">W1791P148173</t>
  </si>
  <si>
    <t xml:space="preserve">Twin Floor Platform Bed with Fence without Door, Natural(Old SKU:W1791106611)</t>
  </si>
  <si>
    <t xml:space="preserve">W1791P148169</t>
  </si>
  <si>
    <t xml:space="preserve">Twin Floor Platform Bed with Fence without Door, White(Old SKU:W1791106610)</t>
  </si>
  <si>
    <t xml:space="preserve">W1791P148166</t>
  </si>
  <si>
    <t xml:space="preserve">Twin Floor Platform Bed with Fence without Door, Grey(Old SKU:W1791106609)</t>
  </si>
  <si>
    <t xml:space="preserve">W1791P148159</t>
  </si>
  <si>
    <t xml:space="preserve">Queen size Floor Platform Bed with Fence Guardrails and Door, Espresso(Old SKU:W1791106607)</t>
  </si>
  <si>
    <t xml:space="preserve">W1791P148158</t>
  </si>
  <si>
    <t xml:space="preserve">Queen size Floor Platform Bed with Fence Guardrails and Door, Natural(Old SKU:W1791106606)</t>
  </si>
  <si>
    <t xml:space="preserve">W1791P148157</t>
  </si>
  <si>
    <t xml:space="preserve">Queen size Floor Platform Bed with Fence Guardrails and Door, White(Old SKU:W1791106605)</t>
  </si>
  <si>
    <t xml:space="preserve">W1791P148154</t>
  </si>
  <si>
    <t xml:space="preserve">Queen size Floor Platform Bed with Fence Guardrails and Door, Grey(Old SKU:W1791106604)</t>
  </si>
  <si>
    <t xml:space="preserve">W1791P147800</t>
  </si>
  <si>
    <t xml:space="preserve">Full size Floor Platform Bed with Fence and Door,Pink</t>
  </si>
  <si>
    <t xml:space="preserve">W1791P147799</t>
  </si>
  <si>
    <t xml:space="preserve">Full size Floor Platform Bed with Fence and Door,Espresso(Old SKU:W1791106602)</t>
  </si>
  <si>
    <t xml:space="preserve">W1791P147798</t>
  </si>
  <si>
    <t xml:space="preserve">Full size Floor Platform Bed with Fence and Door,Natural(Old SKU:W1791106601)</t>
  </si>
  <si>
    <t xml:space="preserve">W1791P147797</t>
  </si>
  <si>
    <t xml:space="preserve">Full size Floor Platform Bed with Fence and Door,White(Old SKU:W1791106600)</t>
  </si>
  <si>
    <t xml:space="preserve">W1791P147794</t>
  </si>
  <si>
    <t xml:space="preserve">Full size Floor Platform Bed with Fence and Door,Grey(Old SKU:W1791106599)</t>
  </si>
  <si>
    <t xml:space="preserve">W1791P147793</t>
  </si>
  <si>
    <t xml:space="preserve">Twin size Floor Platform Bed with Fence and Door ,Pink</t>
  </si>
  <si>
    <t xml:space="preserve">W1791P147783</t>
  </si>
  <si>
    <t xml:space="preserve">Twin size Floor Platform Bed with Fence and Door ,Espresso(Old SKU:W1791106094)</t>
  </si>
  <si>
    <t xml:space="preserve">W1791P147782</t>
  </si>
  <si>
    <t xml:space="preserve">Twin size Floor Platform Bed with Fence and Door ,Natural(Old SKU:W1791106093)</t>
  </si>
  <si>
    <t xml:space="preserve">W1791P147779</t>
  </si>
  <si>
    <t xml:space="preserve">Twin size Floor Platform Bed with Fence and Door ,White(Old SKU:W1791106092)</t>
  </si>
  <si>
    <t xml:space="preserve">Twin size Floor Platform Bed with Fence and Door ,Grey(Old SKU:W1791106091)</t>
  </si>
  <si>
    <t xml:space="preserve">W1791106620</t>
  </si>
  <si>
    <t xml:space="preserve">W1791106619</t>
  </si>
  <si>
    <t xml:space="preserve">W1791106618</t>
  </si>
  <si>
    <t xml:space="preserve">W1791106616</t>
  </si>
  <si>
    <t xml:space="preserve">Twin Size Floor Wooden Bed with House Roof Frame, Fence Guardrails,Natural</t>
  </si>
  <si>
    <t xml:space="preserve">W1791106615</t>
  </si>
  <si>
    <t xml:space="preserve">Twin Size Floor Wooden Bed with House Roof Frame, Fence Guardrails,White</t>
  </si>
  <si>
    <t xml:space="preserve">W1791106614</t>
  </si>
  <si>
    <t xml:space="preserve">Twin Size Floor Wooden Bed with House Roof Frame, Fence Guardrails,Grey</t>
  </si>
  <si>
    <t xml:space="preserve">Twin Floor Platform Bed with Fence without Door, Espresso</t>
  </si>
  <si>
    <t xml:space="preserve">Twin Floor Platform Bed with Fence without Door, Natural</t>
  </si>
  <si>
    <t xml:space="preserve">Twin Floor Platform Bed with Fence without Door, White</t>
  </si>
  <si>
    <t xml:space="preserve">Twin Floor Platform Bed with Fence without Door, Grey</t>
  </si>
  <si>
    <t xml:space="preserve">Queen size Floor Platform Bed with Fence Guardrails and Door, Espresso</t>
  </si>
  <si>
    <t xml:space="preserve">Queen size Floor Platform Bed with Fence Guardrails and Door, Natural</t>
  </si>
  <si>
    <t xml:space="preserve">Queen size Floor Platform Bed with Fence Guardrails and Door, White</t>
  </si>
  <si>
    <t xml:space="preserve">Queen size Floor Platform Bed with Fence Guardrails and Door, Grey</t>
  </si>
  <si>
    <t xml:space="preserve">Full size Floor Platform Bed with Fence and Door,Espresso</t>
  </si>
  <si>
    <t xml:space="preserve">Full size Floor Platform Bed with Fence and Door,Natural</t>
  </si>
  <si>
    <t xml:space="preserve">Full size Floor Platform Bed with Fence and Door,White</t>
  </si>
  <si>
    <t xml:space="preserve">Full size Floor Platform Bed with Fence and Door,Grey</t>
  </si>
  <si>
    <t xml:space="preserve">Twin size Floor Platform Bed with Fence and Door ,Espresso</t>
  </si>
  <si>
    <t xml:space="preserve">Twin size Floor Platform Bed with Fence and Door ,Natural</t>
  </si>
  <si>
    <t xml:space="preserve">Twin size Floor Platform Bed with Fence and Door ,White</t>
  </si>
  <si>
    <t xml:space="preserve">Twin size Floor Platform Bed with Fence and Door ,Grey</t>
  </si>
  <si>
    <t xml:space="preserve">FY201602AAB</t>
  </si>
  <si>
    <t xml:space="preserve">GO 47.2" Large Wooden Dog House Outdoor, Outdoor &amp; Indoor Dog Crate, Cabin Style, With Porch, 2 Doors, Gray And Green</t>
  </si>
  <si>
    <t xml:space="preserve">FY201602AAA</t>
  </si>
  <si>
    <t xml:space="preserve">GO 47.2" Large Wooden Dog House Outdoor,  Outdoor &amp; Indoor Dog Crate, Cabin Style, With Porch, 2 Doors</t>
  </si>
  <si>
    <t xml:space="preserve">GO 43" Dressing Table Set with Mirrored Drawers and Stool, Tri-fold Mirror, Makeup Vanity Set for Bedroom, Black</t>
  </si>
  <si>
    <t xml:space="preserve">WF323362AAE</t>
  </si>
  <si>
    <t xml:space="preserve">GO 39'' Indoor Metal Dog Crate with Double Doors, Wooden Side End Table Crate, Dog Crate Furniture with Adjustable Feeder Stand, for Medium Dog, Gray</t>
  </si>
  <si>
    <t xml:space="preserve">GO 90.55" Outdoor Patio Daybed with Curtain, Sunbed with Cushion and Colorful Pillow, Wicker Lounge Chairs Backrest Adjustable Recliners for Pool Garden Backyard, Beige Cushion, Black Wicker</t>
  </si>
  <si>
    <t xml:space="preserve">GO 90.55" Outdoor Patio Daybed with Curtain, Sunbed with Cushion and Colorful Pillow, Wicker Lounge Chairs Backrest Adjustable Recliners for Pool Garden Backyard, Beige Cushion, Natural Wicker</t>
  </si>
  <si>
    <t xml:space="preserve">FG201229AAE</t>
  </si>
  <si>
    <t xml:space="preserve">GO 4-Piece Rope Sofa Set with Thick Cushions and Toughened Glass Table, All-Weather Patio Furniture Set For 4 Person With Loveseat, Gray</t>
  </si>
  <si>
    <t xml:space="preserve">FG201226AAE</t>
  </si>
  <si>
    <t xml:space="preserve">GO 6-Pieces Aluminum Patio Furniture Set, Modern Metal Outdoor Conversation Set Sectional Sofa With Removable Olefin Extra Thick Cushions 5.9" Cushion, Grey</t>
  </si>
  <si>
    <t xml:space="preserve">GO 43" Dressing Table Set with Mirrored Drawers and Stool, Tri-fold Mirror, Makeup Vanity Set for Bedroom, Silver</t>
  </si>
  <si>
    <t xml:space="preserve">GO 40" Makeup Vanity Desk with 3-Mode Lighted Mirror &amp; Wireless Charging Station , Vanity Table with Drawer &amp; 3 Open Shelves for Ample Storage Space, Dressing Table for Bedroom, Black</t>
  </si>
  <si>
    <t xml:space="preserve">GO 40" Makeup Vanity Desk with 3-Mode Lighted Mirror &amp; Wireless Charging Station , Vanity Table with Drawer &amp; 3 Open Shelves for Ample Storage Space, Dressing Table for Bedroom, White</t>
  </si>
  <si>
    <t xml:space="preserve">FF201209AAB</t>
  </si>
  <si>
    <t xml:space="preserve">7-Piece Outdoor Patio Dining Set, Garden PE Rattan Wicker Dining Table and Chairs Set, Acacia Wood Tabletop, Stackable Armrest Chairs with Cushions, Reddish-brown</t>
  </si>
  <si>
    <t xml:space="preserve">FF201226AAE</t>
  </si>
  <si>
    <t xml:space="preserve">43.3" Classic Wood Makeup Vanity Set with Flip-top Mirror and Stool, Dressing Table with Three Drawers and storage space, Brown</t>
  </si>
  <si>
    <t xml:space="preserve">FF201208AAA</t>
  </si>
  <si>
    <t xml:space="preserve">GO 9-Piece Patio Rattan Furniture Set, Outdoor Conversation Set With Acacia Wood Legs and Tabletop, PE Rattan Sectional Sofa Set with Coffee Table, Washable Cushion, Beige</t>
  </si>
  <si>
    <t xml:space="preserve">WF323361AAD</t>
  </si>
  <si>
    <t xml:space="preserve">GO 38'' Heavy Duty Dog Crate Furniture for Medium Dog with Lockable Wheels, Wooden Dog Crate Dog Kennel, End Table Crate with Double layer storage, Brown</t>
  </si>
  <si>
    <t xml:space="preserve">WF323360AAE</t>
  </si>
  <si>
    <t xml:space="preserve">GO 44'' Heavy Duty Large Dog Crate Furniture for Large Medium Dog with Lockable Wheels, Wooden Dog Crate Dog Kennel, End Table Crate with Double layer storage, Gray</t>
  </si>
  <si>
    <t xml:space="preserve">&lt;New SKU: N704G201207E&gt; Wood Structure Outdoor Sofa Set with gray Cushions Exotic design Water-resistant and UV Protected texture High quality acacia wood Strong Metal Accessories</t>
  </si>
  <si>
    <t xml:space="preserve">GO Wood Structure Outdoor Sofa Set with beige Cushions Exotic design Water-resistant and UV Protected texture High quality acacia wood Strong Metal Accessories</t>
  </si>
  <si>
    <t xml:space="preserve">GO 51.9" 2-Person Hanging Seat, Rattan Woven Swing Chair, Porch Swing With Ropes, Black Wicker And White Cushion</t>
  </si>
  <si>
    <t xml:space="preserve">GO 51.9" 2-Person Hanging Seat, Rattan Woven Swing Chair, Porch Swing With Ropes,  Gray Wicker And Cushion</t>
  </si>
  <si>
    <t xml:space="preserve">WF530958AAA</t>
  </si>
  <si>
    <t xml:space="preserve">GO Hawaiian-style Bar Height Patio Set with PE Grass Canopy, Outdoor Bar Table and Stools with Adjustable Feet, Acacia Wood Top, for Dining and Drinking, Natural</t>
  </si>
  <si>
    <t xml:space="preserve">GO Outdoor rattan daybed sunbed with Retractable Canopy Wicker Furniture, Round Outdoor Sectional Sofa Set, black Wicker Furniture Clamshell Seating with Washable Cushions, Backyard, Porch, Beige</t>
  </si>
  <si>
    <t xml:space="preserve">GO Outdoor rattan daybed sunbed with Retractable Canopy Wicker Furniture, Round Outdoor Sectional Sofa Set, Gray Wicker Furniture Clamshell Seating with Washable Cushions, Backyard, Porch, Blue</t>
  </si>
  <si>
    <t xml:space="preserve">GO 59.8" Daybed Outdoor Sunbed With Colorful Pillows, Wicker Patio Daybed With Curtain, Floral Pattern, Natural Wicker, Beige Cushion</t>
  </si>
  <si>
    <t xml:space="preserve">FG201237AAA</t>
  </si>
  <si>
    <t xml:space="preserve">GO 8-piece Outdoor Wicker Sofa Set, Rattan Sofa Lounger, With Colorful Pillows, Conversation Sofa, For Patio, Garden, Deck, Brown Wicker, Beige Cushion</t>
  </si>
  <si>
    <t xml:space="preserve">FG201234AAE</t>
  </si>
  <si>
    <t xml:space="preserve">7 Pieces Patio Dining Set, All-Weather Outdoor Furniture Set with Dining Table and Chairs, Acacia Wood Tabletop, Metal Frame, for for Garden, Backyard, Balcony, Green</t>
  </si>
  <si>
    <t xml:space="preserve">FG201234AAA</t>
  </si>
  <si>
    <t xml:space="preserve">&lt;New SKU: N704G201234A&gt; 7 Pieces Patio Dining Set, All-Weather Outdoor Furniture Set with Dining Table and Chairs, Acacia Wood Tabletop, Metal Frame, for for Garden, Backyard, Balcony, Beige</t>
  </si>
  <si>
    <t xml:space="preserve">FG201233AAE</t>
  </si>
  <si>
    <t xml:space="preserve">GO 7 Pieces Outdoor Patio Furniture, All-Weather Rattan Sectional Sofa Set with Thick Cushions and Pillows, Freely Combined Conversation Sets for Garden, Backyard, Balcony, Gray</t>
  </si>
  <si>
    <t xml:space="preserve">FG201233AAA</t>
  </si>
  <si>
    <t xml:space="preserve">GO 7 Pieces Outdoor Patio Furniture, All-Weather Rattan Sectional Sofa Set with Thick Cushions and Pillows, Freely Combined Conversation Sets for Garden, Backyard, Balcony, Beige</t>
  </si>
  <si>
    <t xml:space="preserve">FG201236AAA</t>
  </si>
  <si>
    <t xml:space="preserve">GO Bohemia-inspired 4-Person Outdoor Seating Group With Removable Cushions, Conversation Patio Set With Wood Tabletop, Beige</t>
  </si>
  <si>
    <t xml:space="preserve">GO 3-pieces Outdoor Dining Table With 2 Benches, Patio Dining Set With Unique Top Texture, Acacia Wood Top &amp; Steel Frame, All Weather Use, For Outdoor &amp; Indoor, Natural</t>
  </si>
  <si>
    <t xml:space="preserve">FG201229AAA</t>
  </si>
  <si>
    <t xml:space="preserve">GO 4-Piece Rope Sofa Set with Thick Cushions and Toughened Glass Table, All-Weather Patio Furniture Set For 4 Person With Loveseat, Beige</t>
  </si>
  <si>
    <t xml:space="preserve">GO PE Wicker Porch Swing, 2-Seater Hanging Bench With Chains, Patio Furniture Swing For Backyard Garden Poolside, Black And Beige</t>
  </si>
  <si>
    <t xml:space="preserve">GO PE Wicker Porch Swing, 2-Seater Hanging Bench With Chains, Patio Furniture Swing For Backyard Garden Poolside, White And Gray</t>
  </si>
  <si>
    <t xml:space="preserve">FG201231AAA</t>
  </si>
  <si>
    <t xml:space="preserve">GO 3 Pieces Acacia Wood Table Bench Dining Set For Outdoor &amp; Indoor Furniture With 2 Benches, Picnic Beer Table for Patio, Porch, Garden, Poolside, Natural</t>
  </si>
  <si>
    <t xml:space="preserve">FG201227AAE</t>
  </si>
  <si>
    <t xml:space="preserve">GO 3-pieces Aluminum Frame Patio Furniture With 6.7" Thick Cushion And Coffee Table, All Weather Use Olefin fabric Outdoor Chair, Gray And Black</t>
  </si>
  <si>
    <t xml:space="preserve">WF317213AAL</t>
  </si>
  <si>
    <t xml:space="preserve">GO 47.2" Wall-mounted Vanity Desk, Floating Vanity Shelf with Drawers, Dressing Table With Wooden Sticker,Computer Table Desk, Home Office Desk, Natural</t>
  </si>
  <si>
    <t xml:space="preserve">WF317213AAE</t>
  </si>
  <si>
    <t xml:space="preserve">GO 47.2" Wall-mounted Vanity Desk, Floating Vanity Shelf with Drawers, Dressing Table With Wooden Sticker,Computer Table Desk, Home Office Desk, Log Gray</t>
  </si>
  <si>
    <t xml:space="preserve">GO Modern Style Vanity Table With Movable Side Cabinet And 4-Drawers, Large Size Dressing Table With Mirror and 3-colors LED Light, Makeup Table With Stool, White, Golden Legs</t>
  </si>
  <si>
    <t xml:space="preserve">GO 79.9" Outdoor Sunbed with Adjustable Canopy, Daybed With Pillows, Double lounge, PE Rattan Daybed, Gray Wicker And Blue Cushion</t>
  </si>
  <si>
    <t xml:space="preserve">FF201208AAE</t>
  </si>
  <si>
    <t xml:space="preserve">GO 9-Piece Patio Rattan Furniture Set, Outdoor Conversation Set With Acacia Wood Legs and Tabletop, PE Rattan Sectional Sofa Set with Coffee Table, Washable Cushion, Gray</t>
  </si>
  <si>
    <t xml:space="preserve">FG201607AAA</t>
  </si>
  <si>
    <t xml:space="preserve">GO 51.18" L x 43.7" W x 37" H Large Size Wooden Dog House, Dog Crate For large dog breeds, Cabin Style Raised Dog Shelter with Asphalt Roof, Solid Wood, Weatherproof, Nature</t>
  </si>
  <si>
    <t xml:space="preserve">FG201606AAA</t>
  </si>
  <si>
    <t xml:space="preserve">GO 47.2" Wooden Dog House, Outdoor &amp; Indoor Dog Crate, Pet Kennel With Porch, Solid Wood, Weatherproof,  Medium, Nature</t>
  </si>
  <si>
    <t xml:space="preserve">GO 47" Floating Shelf with Drawer, Multi-Purpose Wall-Mounted Vanity Table, Mounted Desk, Floating Table for Bedroom, Bathroom, Hairdressers, Black and Golden</t>
  </si>
  <si>
    <t xml:space="preserve">GO 43" Dressing Table Set with Mirrored Drawers and Stool, Tri-fold Mirror, Makeup Vanity Set for Bedroom, Gold</t>
  </si>
  <si>
    <t xml:space="preserve">PX283443AAA</t>
  </si>
  <si>
    <t xml:space="preserve">GO 7.5 FT Upside Down Christmas Tree with Artificial Berries and Santa's Legs, PVC Pine Needles, Artificial Holiday Christmas Pine Tree</t>
  </si>
  <si>
    <t xml:space="preserve">PX311462AAF</t>
  </si>
  <si>
    <t xml:space="preserve">GO 7.6 FT Classic Pine Tree Christmas Tree, Gradient Tree Design, Artificial PVC Tips and Sturdy Iron Frame, 300 cool white LED lights</t>
  </si>
  <si>
    <t xml:space="preserve">PX311461AAA</t>
  </si>
  <si>
    <t xml:space="preserve">GO 6 FT Upside Down Christmas Tree with White Flocking, 360 LED Warm Lights X-mas and 8 Golden Star Decorations</t>
  </si>
  <si>
    <t xml:space="preserve">PX311459AAG</t>
  </si>
  <si>
    <t xml:space="preserve">GO 7.5 FT Orange Upside Down Christmas Tree with 300 LED Warm Lights X-mas, Halloween-themed Ornaments and Satin Ribbon</t>
  </si>
  <si>
    <t xml:space="preserve">WF305842AAA</t>
  </si>
  <si>
    <t xml:space="preserve">43.3" Modern Vanity Table Set with Flip-top Mirror and LED Light, Dressing Table with Customizable Storage, White and Black</t>
  </si>
  <si>
    <t xml:space="preserve">43.3" Classic Wood Makeup Vanity Set with Flip-top Mirror and Stool, Dressing Table with Three Drawers and storage space, White</t>
  </si>
  <si>
    <t xml:space="preserve">FG201209AAD</t>
  </si>
  <si>
    <t xml:space="preserve">[NEW SKU: FF201209AAD] 7-Piece Outdoor Patio Dining Set, Garden PE Rattan Wicker Dining Table and Chairs Set, Acacia Wood Tabletop, Stackable Armrest Chairs with Cushions, Brown</t>
  </si>
  <si>
    <t xml:space="preserve">GO 2-Person Wicker Hanging Porch Swing with Chains, Cushion, Pillow, Rattan Swing Bench for Garden, Backyard, Pond. (Gray Wicker, Blue Cushion)</t>
  </si>
  <si>
    <t xml:space="preserve">FG201225AAE</t>
  </si>
  <si>
    <t xml:space="preserve">GO 4-Piece V-shaped Seats set, Acacia Solid Wood Outdoor Sofa, Garden Furniture, Outdoor seating, Black And Gray</t>
  </si>
  <si>
    <t xml:space="preserve">GO 79.9" Outdoor Sunbed with Adjustable Canopy, Double lounge, PE Rattan Daybed, Gray Wicker And Cushion</t>
  </si>
  <si>
    <t xml:space="preserve">FG201221AAE</t>
  </si>
  <si>
    <t xml:space="preserve">GO 4-pieces Outdoor Wicker Sofa Set, Patio Furniture with Colorful Pillows, L-shape sofa set, Gray cushions and Black Rattan</t>
  </si>
  <si>
    <t xml:space="preserve">FG201221AAA</t>
  </si>
  <si>
    <t xml:space="preserve">GO 4-pieces Outdoor Wicker Sofa Set, Patio Furniture with Colorful Pillows, L-shape sofa set, Beige cushions and Brown Rattan</t>
  </si>
  <si>
    <t xml:space="preserve">FG201222AAC</t>
  </si>
  <si>
    <t xml:space="preserve">GO 4-Piece Garden Furniture,  Patio Seating Set, PE Rattan Outdoor Sofa Set, Wood Table and Legs, Brown and Blue</t>
  </si>
  <si>
    <t xml:space="preserve">FG201222AAA</t>
  </si>
  <si>
    <t xml:space="preserve">GO 4-Piece Garden Furniture,  Patio Seating Set, PE Rattan Outdoor Sofa Set, Wood Table and Legs, Brown and Beige</t>
  </si>
  <si>
    <t xml:space="preserve">FG201217AAE</t>
  </si>
  <si>
    <t xml:space="preserve">8-Pieces Outdoor Patio Furniture Sets, Garden Conversation Wicker Sofa Set, Single Sofa Combinable, Gray Cushions Black Wicker</t>
  </si>
  <si>
    <t xml:space="preserve">FG201217AAA</t>
  </si>
  <si>
    <t xml:space="preserve">8-Pieces Outdoor Patio Furniture Sets, Garden Conversation Wicker Sofa Set, Single Sofa Combinable, Beige Cushions Gray Wicker</t>
  </si>
  <si>
    <t xml:space="preserve">FG201216AAE</t>
  </si>
  <si>
    <t xml:space="preserve">GO 5-pieces Outdoor Patio Wicker Bar Set, Bar Height Chairs With Non-Slip Feet And Fixed Rope, Removable Cushion, Acacia Wood Table Top, Brown Wood And Gray Wicker</t>
  </si>
  <si>
    <t xml:space="preserve">FG201215AAA</t>
  </si>
  <si>
    <t xml:space="preserve">GO 8-pieces Outdoor Wicker Round Sofa Set, Half-Moon Sectional Sets All Weather, Curved Sofa Set With Rectangular Coffee Table, PE Rattan Water-resistant and UV Protected, Movable Cushion, Beige</t>
  </si>
  <si>
    <t xml:space="preserve">FG201215AAE</t>
  </si>
  <si>
    <t xml:space="preserve">GO 8-pieces Outdoor Wicker Round Sofa Set, Half-Moon Sectional Sets All Weather, Curved Sofa Set With Rectangular Coffee Table, PE Rattan Water-resistant and UV Protected, Movable Cushion, Gray</t>
  </si>
  <si>
    <t xml:space="preserve">GO 2-Person Wicker Hanging Porch Swing with Chains, Cushion, Pillow, Rattan Swing Bench for Garden, Backyard, Pond. (White Wicker, Gray Cushion)</t>
  </si>
  <si>
    <t xml:space="preserve">GO 2-Person Wicker Hanging Porch Swing with Chains, Cushion, Pillow, Rattan Swing Bench for Garden, Backyard, Pond. (Brown Wicker, Beige Cushion)</t>
  </si>
  <si>
    <t xml:space="preserve">FG201201AAA</t>
  </si>
  <si>
    <t xml:space="preserve">[NEW SKU FF201201AAA] 6-piece All-Weather Wicker PE rattan Patio Outdoor Dining Conversation Sectional Set with coffee table, wicker sofas, ottomans, removable cushions (Black wicker, Beige cushion)</t>
  </si>
  <si>
    <t xml:space="preserve">FG201201AAE</t>
  </si>
  <si>
    <t xml:space="preserve">GO 6-piece All-Weather Wicker PE rattan Patio Outdoor Dining Conversation Sectional Set with coffee table, wicker sofas, ottomans,  removable cushions (Dark grey wicker, Light grey cushion)</t>
  </si>
  <si>
    <t xml:space="preserve">Black Tall Storage Cabinet with 3 Drawers and Adjustable Shelves for Bathroom, Study, Office and Interior, MDF Board with Painted Finish</t>
  </si>
  <si>
    <t xml:space="preserve">W2781P192081</t>
  </si>
  <si>
    <t xml:space="preserve">Table Set with HD Mirror and Large Drawers Mini Makeup Dressing Desk Furniture for Apartment Bedroom/Girls Gift Blue</t>
  </si>
  <si>
    <t xml:space="preserve">W2781</t>
  </si>
  <si>
    <t xml:space="preserve">Noble Ease Home</t>
  </si>
  <si>
    <t xml:space="preserve">Modern Queen Size Wood Bed with Hidden LED Light Upholstered Curved Headboard, No Box Spring Needed, Cream Grey</t>
  </si>
  <si>
    <t xml:space="preserve">Modern Full Size Wood Bed with Hidden LED Light Upholstered Curved Headboard, No Box Spring Needed, Cream Grey</t>
  </si>
  <si>
    <t xml:space="preserve">Full Size Loft Bed with L-shaped Desk, Wardrobe and Storage Shelves, White</t>
  </si>
  <si>
    <t xml:space="preserve">Full Size Loft Bed with L-shaped Desk, Wardrobe and Storage Shelves, Grey</t>
  </si>
  <si>
    <t xml:space="preserve">Twin Size Loft Bed with L-shaped Desk, Wardrobe and Storage Shelves, White</t>
  </si>
  <si>
    <t xml:space="preserve">Twin Size Loft Bed with L-shaped Desk, Wardrobe and Storage Shelves, Grey</t>
  </si>
  <si>
    <t xml:space="preserve">Queen Murphy Bed with Large Drawers,Gray</t>
  </si>
  <si>
    <t xml:space="preserve">Queen Murphy Bed with Large Drawers,White</t>
  </si>
  <si>
    <t xml:space="preserve">Queen Murphy Bed with Large Drawers,Espresso</t>
  </si>
  <si>
    <t xml:space="preserve">Queen Size Upholstered Platform Bed with Storage Headboard, LED, USB Charging and 4 Drawers, Gray</t>
  </si>
  <si>
    <t xml:space="preserve">Full Size Upholstered Platform Bed with Storage Headboard, LED, USB Charging and 4 Drawers, Gray</t>
  </si>
  <si>
    <t xml:space="preserve">Leisure Chair with Solid Wood Armrest and Feet, Leisure chair, wood frame, velvet, solid rubber wood legs, Mid-Century Modern Accent chair, for Living Room Bedroom Studio chair,Two packs</t>
  </si>
  <si>
    <t xml:space="preserve">Leisure Chair with Solid Wood Armrest and Feet, Leisure chair, wood frame, velvet, l, solid rubber wood legs, Mid-Century Modern Accent chair, for Living Room Bedroom Studio chair,Two packs</t>
  </si>
  <si>
    <t xml:space="preserve">Leisure Chair with Solid Wood Armrest and Feet, Leisure chair, wood frame, velvet,  solid rubber wood legs, Mid-Century Modern Accent chair, for Living Room Bedroom Studio chair,Two packs</t>
  </si>
  <si>
    <t xml:space="preserve">Queen Size Upholstered Platform Bed Frame with 4 Storage Drawers, Adjustable Linen Headboard, Wooden Slats Support, No Box Spring Needed, Easy Assembly,Grey</t>
  </si>
  <si>
    <t xml:space="preserve">Queen Size Upholstered Platform Bed Frame with 4 Storage Drawers, Adjustable Linen Headboard, Wooden Slats Support, No Box Spring Needed, Easy Assembly, Light Beige</t>
  </si>
  <si>
    <t xml:space="preserve">Full Size Upholstered Platform Bed Frame with 4 Storage Drawers, Adjustable Linen Headboard, Wooden Slats Support, No Box Spring Needed, Easy Assembly,Grey</t>
  </si>
  <si>
    <t xml:space="preserve">Full Size Upholstered Platform Bed Frame with 4 Storage Drawers, Adjustable Linen Headboard, Wooden Slats Support, No Box Spring Needed, Easy Assembly, Light Beige</t>
  </si>
  <si>
    <t xml:space="preserve">Full Size Wood Platform Bed with Bookcase Headboard, Built-in Downlight, Charging Station, and 2 Side Drawers, White</t>
  </si>
  <si>
    <t xml:space="preserve">Full Size Wood Platform Bed with Bookcase Headboard, Built-in Downlight, Charging Station, and 2 Side Drawers, Expresso</t>
  </si>
  <si>
    <t xml:space="preserve">Twin Size Wood Platform Bed with Bookcase Headboard, Built-in Downlight, Charging Station, and 2 Side Drawers, White</t>
  </si>
  <si>
    <t xml:space="preserve">Twin Size Wood Platform Bed with Bookcase Headboard, Built-in Downlight, Charging Station, and 2 Side Drawers, Expresso</t>
  </si>
  <si>
    <t xml:space="preserve">W2822P192370</t>
  </si>
  <si>
    <t xml:space="preserve">Household storage rack, adjustable display rack, basement balcony storage rack, carbon steel storage rack, 120cm * 40cm * 180cm, five floors (black)</t>
  </si>
  <si>
    <t xml:space="preserve">W2822</t>
  </si>
  <si>
    <t xml:space="preserve">Household storage rack, adjustable display rack, basement balcony storage rack, carbon steel storage rack, 100cm * 40cm * 180cm, five floors (white)</t>
  </si>
  <si>
    <t xml:space="preserve">Metal Full XL over King Bunk Bed for Teens and Adults,Space-Saving/Noise Reduced/No Box Spring Needed, Black</t>
  </si>
  <si>
    <t xml:space="preserve">Full Size Platform Bed with Storage Headboard and Sliding Door,2 Drawers, White</t>
  </si>
  <si>
    <t xml:space="preserve">Full Size Platform Bed with Storage Headboard and Sliding Door,2 Drawers, Gray</t>
  </si>
  <si>
    <t xml:space="preserve">Full Size Platform Bed with Trundle,Storage Headboard and Footboard, USB Charging Design,White+Green</t>
  </si>
  <si>
    <t xml:space="preserve">Full Size Platform Bed with Trundle,Storage Headboard and Footboard,USB Charging Design,White+Natural</t>
  </si>
  <si>
    <t xml:space="preserve">A&amp;A Furniture,Swivel Velvet Barstools Adjusatble Seat Height from 25-33 Inch, Modern Upholstered Chrome base Bar Stools with Backs Comfortable Tufted for Home Pub and Kitchen Island（Black,Set of 2）</t>
  </si>
  <si>
    <t xml:space="preserve">Multi-Functional Corner Cabinet Tall Bathroom Storage Cabinet with Two Doors and Adjustable Shelves, Open Shelf, White(Old Sku:WF294602AAK)</t>
  </si>
  <si>
    <t xml:space="preserve">Multi-Functional Corner Cabinet Tall Bathroom Storage Cabinet with Two Doors and Adjustable Shelves, Open Shelf, Black</t>
  </si>
  <si>
    <t xml:space="preserve">Multi-Functional Corner Cabinet Tall Bathroom Storage Cabinet with Two Doors and Adjustable Shelves, Open Shelf, Grey</t>
  </si>
  <si>
    <t xml:space="preserve">King Bed Frame with LED Lights and Charging Station - Robust Metal  Wood Construction, Rustic Wood Platform Bed Frame with 2 Drawers, No Box Spring Needed, Noise Free, Vintage Brown, Easy Assemble</t>
  </si>
  <si>
    <t xml:space="preserve">King Bed Frame with Storage, Ergonomic Headboard,  Bed Frame with 2 Storage Drawers, Built in Charging Station &amp; LED, Outlets &amp; USB, King Size, Noise Free, No Box Spring Needed, Rustic Brown</t>
  </si>
  <si>
    <t xml:space="preserve">Queen Bed Frame with Storage, Ergonomic Headboard,  Bed Frame with 2 Storage Drawers, Built in Charging Station &amp; LED, Outlets &amp; USB, Queen Size, Noise Free, No Box Spring Needed, Rustic Brown</t>
  </si>
  <si>
    <t xml:space="preserve">Queen Bed Frame with LED Lights and Charging Station - Robust Metal  Wood Construction, Rustic Wood Platform Bed Frame with 2 Drawers, No Box Spring Needed, Noise Free, Vintage Brown, Easy Assemble</t>
  </si>
  <si>
    <t xml:space="preserve">Queen Size Platform Bed with 4 Drawers, Metal Bed Frame with LED Lights and Charging Station, No Box Spring Needed, (Beige),  Noise Free,Easy Assemble.</t>
  </si>
  <si>
    <t xml:space="preserve">Queen Size Bed Frame with 4 Storage Drawers and 2 USB Ports, Upholstered Platform Bed Frame with Storage Headboard Charging Station and metal Slat Support, No Box Spring Needed, Dark Grey.</t>
  </si>
  <si>
    <t xml:space="preserve">Full Bed Frame with Storage, Ergonomic Headboard,  Bed Frame with 2 Storage Drawers, Built in Charging Station &amp; LED, Outlets &amp; USB, Full Size, Noise Free, No Box Spring Needed, Rustic Brown</t>
  </si>
  <si>
    <t xml:space="preserve">Full Size Platform Bed with 4 Drawers, Metal Bed Frame with LED Lights and Charging Station, No Box Spring Needed, (Beige),  Noise Free,Easy Assemble.</t>
  </si>
  <si>
    <t xml:space="preserve">Full Bed Frame with LED Lights and Charging Station - Robust Metal  Wood Construction, Rustic Wood Platform Bed Frame with 2 Drawers, No Box Spring Needed, Noise Free, Vintage Brown, Easy Assemble</t>
  </si>
  <si>
    <t xml:space="preserve">Full Size Bed Frame with 4 Storage Drawers and 2 USB Ports, Upholstered Platform Bed Frame with Storage Headboard Charging Station and metal Slat Support, No Box Spring Needed, Dark Grey.</t>
  </si>
  <si>
    <t xml:space="preserve">A&amp;A Furniture,Swivel Velvet Barstools Adjusatble Seat Height from 25-33 Inch, Modern Upholstered Chrome base Bar Stools with Backs Comfortable Tufted for Home Pub and Kitchen Island（Khaki,Set of 2）</t>
  </si>
  <si>
    <t xml:space="preserve">SY999606AAK-6</t>
  </si>
  <si>
    <t xml:space="preserve">30" Bathroom Vanity with Sink Combo, Multi-functional Bathroom Cabinet with Doors and Drawer, Solid Frame and MDF Board, White (Old Sku:SY999606AAK)</t>
  </si>
  <si>
    <t xml:space="preserve">Ceres Metal Bed, Black with Cinnamon Wood Headboard &amp; Footboard, Queen</t>
  </si>
  <si>
    <t xml:space="preserve">Ceres Metal Bed, Black with Walnut Wood Headboard&amp;Footboard, Queen</t>
  </si>
  <si>
    <t xml:space="preserve">Twin Size Wood Daybed with Trundle and Rustic Guardrail, Ancient Brown</t>
  </si>
  <si>
    <t xml:space="preserve">Twin Size Wood Daybed with Trundle and Rustic Guardrail, Ancient Grey</t>
  </si>
  <si>
    <t xml:space="preserve">W1580P206545</t>
  </si>
  <si>
    <t xml:space="preserve">Metal Twin XL over Queen Bunk Bed for Teens and Adults,Space-Saving/Noise Reduced/No Box Spring Needed, Black</t>
  </si>
  <si>
    <t xml:space="preserve">W1960P175562</t>
  </si>
  <si>
    <t xml:space="preserve">Twin Bed Frame with USB Charging Station &amp; LED Lights, Twin Bed Frame with Headboard &amp; 4 Storage Drawers, D</t>
  </si>
  <si>
    <t xml:space="preserve">W1960S00004</t>
  </si>
  <si>
    <t xml:space="preserve">Queen Size Bed Frame with LED, 4 Under-bed Portable Storage Drawers, Wings Headboard Design, Dark Grey</t>
  </si>
  <si>
    <t xml:space="preserve">W1960S00003</t>
  </si>
  <si>
    <t xml:space="preserve">Queen Size Bed Frame with LED, 4 Under-bed Portable Storage Drawers, Wings Headboard Design, Light Grey</t>
  </si>
  <si>
    <t xml:space="preserve">W1960S00002</t>
  </si>
  <si>
    <t xml:space="preserve">Full Size Bed Frame with LED, 4 Under-bed Portable Storage Drawers, Wings Headboard Design, Dark Grey</t>
  </si>
  <si>
    <t xml:space="preserve">W1960S00001</t>
  </si>
  <si>
    <t xml:space="preserve">Full Size Bed Frame with LED, 4 Under-bed Portable Storage Drawers, Wings Headboard Design, Light Grey</t>
  </si>
  <si>
    <t xml:space="preserve">69.7-inch black velvet nail head sofa bed with throw pillow</t>
  </si>
  <si>
    <t xml:space="preserve">W1658</t>
  </si>
  <si>
    <t xml:space="preserve">Fan Chen Furniture</t>
  </si>
  <si>
    <t xml:space="preserve">69.7 inch beige velvet nail head sofa bed with throw pillow</t>
  </si>
  <si>
    <t xml:space="preserve">W165890869</t>
  </si>
  <si>
    <t xml:space="preserve">69.7 "green velvet nail head sofa bed with throw pillow</t>
  </si>
  <si>
    <t xml:space="preserve">69.7 inch pink velvet nail head sofa bed with throw pillow</t>
  </si>
  <si>
    <t xml:space="preserve">King Size Wood LED Canopy Bed ,Canopy Platform bed With Support Slats, No Box Spring Needed, WhiteKig</t>
  </si>
  <si>
    <t xml:space="preserve">Queen Size Wood LED Canopy Bed ,Canopy Platform bed With Support Slats, No Box Spring Needed, White</t>
  </si>
  <si>
    <t xml:space="preserve">Full Size Wood LED Canopy Bed ,Canopy Platform bed With Support Slats, No Box Spring Needed, White</t>
  </si>
  <si>
    <t xml:space="preserve">Twin Size Wood LED Canopy Bed, Canopy Platform bed With Support Slats, No Box Spring Needed, White</t>
  </si>
  <si>
    <t xml:space="preserve">Pink Chaise Lounge Indoor,Velvet Lounge Chair for Bedroom with Storage &amp; Pillow,Modern Upholstered Rolled Arm Chase Lounge for Sleeping with Nailhead Trim for Living Room Bedroom Office</t>
  </si>
  <si>
    <t xml:space="preserve">Navy Blue Chaise Lounge Indoor,Velvet Lounge Chair for Bedroom with Storage &amp; Pillow,Modern Upholstered Rolled Arm Chase Lounge for Sleeping with Nailhead Trim for Living Room Bedroom Office</t>
  </si>
  <si>
    <t xml:space="preserve">Black Chaise Lounge Indoor,Velvet Lounge Chair for Bedroom with Storage &amp; Pillow,Modern Upholstered Rolled Arm Chase Lounge for Sleeping with Nailhead Trim for Living Room Bedroom Office</t>
  </si>
  <si>
    <t xml:space="preserve">Grey Chaise Lounge Indoor,Velvet Lounge Chair for Bedroom with Storage &amp; Pillow,Modern Upholstered Rolled Arm Chase Lounge for Sleeping with Nailhead Trim for Living Room Bedroom Office</t>
  </si>
  <si>
    <t xml:space="preserve">Beige Chaise Lounge Indoor,Velvet Lounge Chair for Bedroom with Storage &amp; Pillow,Modern Upholstered Rolled Arm Chase Lounge for Sleeping with Nailhead Trim for Living Room Bedroom Office</t>
  </si>
  <si>
    <t xml:space="preserve">W1303128194</t>
  </si>
  <si>
    <t xml:space="preserve">Full Size Bed Frame, Modern Upholstered Platform Bed with Wingback Headboard, Velvet Bed Frame with Wood Slat Support, Easy Assembly, No Box Spring Needed(Blue, Full)</t>
  </si>
  <si>
    <t xml:space="preserve">70.1" Queen Pull Out Sofa Bed, 3-in-1 Convertible Sleeper Sofa with 2 Soft Pillows,Multi-Functional Velvet Loveseat Bed,Grey (New Sku:W1885P214789/W1885S00051)</t>
  </si>
  <si>
    <t xml:space="preserve">70.1" Queen Pull Out Sofa Bed, 3-in-1 Convertible Sleeper Sofa with 2 Soft Pillows,Multi-Functional Velvet Loveseat Bed,Black (New Sku:W1885P214788/W1885S00050)</t>
  </si>
  <si>
    <t xml:space="preserve">63.8" Queen Pull Out Sofa Bed, 3-in-1 Convertible Sleeper Sofa with Side Storage,Multi-Functional Velvet Loveseat Bed for Living Room,Bedroom,Apartment,Office,Black(New Sku:W1885P214784)</t>
  </si>
  <si>
    <t xml:space="preserve">63.8" Queen Pull Out Sofa Bed, 3-in-1 Convertible Sleeper Sofa with Side Storage,Multi-Functional Velvet Loveseat Bed for Living Room,Bedroom,Apartment,Office,Grey(New Sku:W1885P214785)</t>
  </si>
  <si>
    <t xml:space="preserve">70.1" Queen Pull Out Sofa Bed, 3-in-1 Convertible Sleeper Sofa with 2 Soft Pillows,Multi-Functional Velvet Loveseat Bed,Beige (New Sku:W1885P214787/W1885S00049)</t>
  </si>
  <si>
    <t xml:space="preserve">63.8" Queen Pull Out Sofa Bed, 3-in-1 Convertible Sleeper Sofa with Side Storage,Multi-Functional Velvet Loveseat Bed for Living Room,Bedroom,Apartment,Office,Beige(new Sku:W1885P214783)</t>
  </si>
  <si>
    <t xml:space="preserve">A&amp;A Furniture Office Chair,Artificial rabbit hair Home Office Chair with Golden Metal Base,Adjustable Desk Chair Swivel Office Chair,Vanity Chair(Beige)</t>
  </si>
  <si>
    <t xml:space="preserve">A&amp;A Furniture Office Chair,Artificial rabbit hair Home Office Chair with Golden Metal Base,Adjustable Desk Chair Swivel Office Chair,Vanity Chair(Black)</t>
  </si>
  <si>
    <t xml:space="preserve">A&amp;A Furniture Office Chair,Artificial rabbit hair Home Office Chair with Golden Metal Base,Adjustable Desk Chair Swivel Office Chair,Vanity Chair(Pink)</t>
  </si>
  <si>
    <t xml:space="preserve">A&amp;A Furniture Office Chair,Artificial rabbit hair Home Office Chair with Golden Metal Base,Adjustable Desk Chair Swivel Office Chair,Vanity Chair(Gray)</t>
  </si>
  <si>
    <t xml:space="preserve">A&amp;A Furniture Office Chair,Artificial rabbit hair Home Office Chair with Golden Metal Base,Adjustable Desk Chair Swivel Office Chair,Vanity Chair(Orange)</t>
  </si>
  <si>
    <t xml:space="preserve">A&amp;A Furniture Office Chair,Artificial rabbit hair Home Office Chair with Golden Metal Base,Adjustable Desk Chair Swivel Office Chair,Vanity Chair(Violet)</t>
  </si>
  <si>
    <t xml:space="preserve">ACME Coleen Vanity Desk w/Mirror &amp; Jewelry Tray in Pink &amp; Gold Finish AC00668</t>
  </si>
  <si>
    <t xml:space="preserve">ACME Coleen Vanity Desk w/Mirror &amp; Jewelry Tray in Black &amp; Gold Finish AC00669</t>
  </si>
  <si>
    <t xml:space="preserve">AC00667</t>
  </si>
  <si>
    <t xml:space="preserve">ACME Coleen Vanity Desk w/Mirror &amp; Jewelry Tray in White &amp; Gold Finish AC00667</t>
  </si>
  <si>
    <t xml:space="preserve">ACME Coleen Vanity Desk w/Mirror &amp; Jewelry Tray in Walnut &amp; Gold Finish AC00665</t>
  </si>
  <si>
    <t xml:space="preserve">AC00670</t>
  </si>
  <si>
    <t xml:space="preserve">ACME Coleen Vanity Desk w/Mirror &amp; Jewelry Tray in Walnut &amp; Gold Finish AC00670</t>
  </si>
  <si>
    <t xml:space="preserve">Dining Table Set, Barstool Dining Table (with 2 PU Upholstered Benches), Industrial Style Dining Table and Chairs for Kitchen, Living Room, Party Room, Rustic Brown,43.3″L x 23.6″W x 29.9″H</t>
  </si>
  <si>
    <t xml:space="preserve">W1668</t>
  </si>
  <si>
    <t xml:space="preserve">CZ Store</t>
  </si>
  <si>
    <t xml:space="preserve">Dining Table Set, Bar Table with 2 Dining Benches, Kitchen Table Counter with Chairs, Industrial for Kitchen Breakfast Table, Living Room, Party Room, Black , 43.3″L x23.6″W x 29.9″H</t>
  </si>
  <si>
    <t xml:space="preserve">Dining Table Set, Bar Table with 2 Dining Benches, Kitchen Table Counter with Chairs, Industrial for Kitchen Breakfast Table, Living Room, Party Room, Natural and White , 43.3″L x23.6″W x 29.9″H</t>
  </si>
  <si>
    <t xml:space="preserve">Dining Table Set, Bar Table with 2 Dining Benches, Kitchen Table Counter with Chairs, Industrial for Kitchen Breakfast Table, Living Room, Party Room, Rustic Brown and Black,43.3″L x23.6″W x 29.9″H</t>
  </si>
  <si>
    <t xml:space="preserve">Dining Table Set, Bar Table with 2 Dining Benches, Kitchen Table Counter with Chairs, Industrial for Kitchen Breakfast Table, Living Room, Party Room, Grey and Black,43.3″L x 23.6″W x 29.9″H</t>
  </si>
  <si>
    <t xml:space="preserve">TOPMAX Rustic 7-Piece 76.4inch Extendable Dining Table Set with 18inch Removable Leaf, 2 Arm Chairs and 4 Armless Chairs, Brown</t>
  </si>
  <si>
    <t xml:space="preserve">TOPMAX Rustic 7-Piece 76.4inch Extendable Dining Table Set with 18inch Removable Leaf, 2 Arm Chairs and 4 Armless Chairs, Natural</t>
  </si>
  <si>
    <t xml:space="preserve">TOPMAX Farmhouse 9-Piece 83.9inch Extendable Dining Table Set with 2 12-inch Removable Leaves and 8 Upholstered Dining Chairs, Espresso</t>
  </si>
  <si>
    <t xml:space="preserve">TOPMAX Farmhouse 9-Piece 83.9inch Extendable Dining Table Set with 2 12-inch Removable Leaves and 8 Upholstered Dining Chairs, Natural</t>
  </si>
  <si>
    <t xml:space="preserve">WF320595AAD</t>
  </si>
  <si>
    <t xml:space="preserve">WF320594AAD</t>
  </si>
  <si>
    <t xml:space="preserve">WF320595AAB</t>
  </si>
  <si>
    <t xml:space="preserve">WF320594AAB</t>
  </si>
  <si>
    <t xml:space="preserve">WF318742AAE</t>
  </si>
  <si>
    <t xml:space="preserve">WF318741AAE</t>
  </si>
  <si>
    <t xml:space="preserve">WF318740AAE</t>
  </si>
  <si>
    <t xml:space="preserve">WF318742AAB</t>
  </si>
  <si>
    <t xml:space="preserve">WF318741AAB</t>
  </si>
  <si>
    <t xml:space="preserve">WF318740AAB</t>
  </si>
  <si>
    <t xml:space="preserve">WF320404AAK</t>
  </si>
  <si>
    <t xml:space="preserve">WF319265AAK</t>
  </si>
  <si>
    <t xml:space="preserve">WF319264AAK</t>
  </si>
  <si>
    <t xml:space="preserve">WF319263AAK</t>
  </si>
  <si>
    <t xml:space="preserve">WF319077AAB</t>
  </si>
  <si>
    <t xml:space="preserve">WF319076AAB</t>
  </si>
  <si>
    <t xml:space="preserve">WF319077AAE</t>
  </si>
  <si>
    <t xml:space="preserve">WF319076AAE</t>
  </si>
  <si>
    <t xml:space="preserve">WF321259AAG</t>
  </si>
  <si>
    <t xml:space="preserve">WF321258AAG</t>
  </si>
  <si>
    <t xml:space="preserve">WF321259AAB</t>
  </si>
  <si>
    <t xml:space="preserve">WF321258AAB</t>
  </si>
  <si>
    <t xml:space="preserve">SP011134AAK</t>
  </si>
  <si>
    <t xml:space="preserve">SP000136AAA</t>
  </si>
  <si>
    <t xml:space="preserve">TOPMAX 5 Pieces Counter Height Rustic Farmhouse Dining Room Wooden Bar Table Set with 4 stools, White</t>
  </si>
  <si>
    <t xml:space="preserve">WF316844AAA</t>
  </si>
  <si>
    <t xml:space="preserve">WF316844AAE</t>
  </si>
  <si>
    <t xml:space="preserve">WF316843AAE</t>
  </si>
  <si>
    <t xml:space="preserve">WF316843AAA</t>
  </si>
  <si>
    <t xml:space="preserve">WF316842AAE</t>
  </si>
  <si>
    <t xml:space="preserve">WF316842AAA</t>
  </si>
  <si>
    <t xml:space="preserve">WF316841AAE</t>
  </si>
  <si>
    <t xml:space="preserve">WF316841AAA</t>
  </si>
  <si>
    <t xml:space="preserve">WF312049AAE</t>
  </si>
  <si>
    <t xml:space="preserve">WF312048AAE</t>
  </si>
  <si>
    <t xml:space="preserve">WF312047AAE</t>
  </si>
  <si>
    <t xml:space="preserve">WF313008AAK</t>
  </si>
  <si>
    <t xml:space="preserve">WF313007AAK</t>
  </si>
  <si>
    <t xml:space="preserve">WF293375AAE</t>
  </si>
  <si>
    <t xml:space="preserve">TOPMAX Farmhouse Wood Counter Height Dining Chair Set for Small Places, Set of 4, Cherry+Gray</t>
  </si>
  <si>
    <t xml:space="preserve">WF293375AAK</t>
  </si>
  <si>
    <t xml:space="preserve">TOPMAX Farmhouse Wood Counter Height Dining Chair Set for Small Places, Set of 4, Walnut+White</t>
  </si>
  <si>
    <t xml:space="preserve">WF280567AAE</t>
  </si>
  <si>
    <t xml:space="preserve">TOPMAX Farmhouse 2 Piece Padded Round Counter Height Kitchen Dining Chairs with Cross Back for Small Places, Gray</t>
  </si>
  <si>
    <t xml:space="preserve">SP000062AAP</t>
  </si>
  <si>
    <t xml:space="preserve">TOPMAX Modern 5-Piece Extendable Round Dining Table Set with 16.2inch Removable Leaf for Small Places, Espresso+Gray</t>
  </si>
  <si>
    <t xml:space="preserve">SP000062AAD</t>
  </si>
  <si>
    <t xml:space="preserve">TOPMAX Modern 5-Piece Extendable Round Dining Table Set with 16.2inch Removable Leaf for Small Places, Walnut+Beige</t>
  </si>
  <si>
    <t xml:space="preserve">SP000132AAE</t>
  </si>
  <si>
    <t xml:space="preserve">TOPMAX Updated Counter Height 5-piece Solid Wood Dining Table Set, 59*35.4Inch Table with Curved Wine Rack and 4 Upholstered Chairs, Grey</t>
  </si>
  <si>
    <t xml:space="preserve">SP000132AAK</t>
  </si>
  <si>
    <t xml:space="preserve">TOPMAX Updated Counter Height 5-piece Solid Wood Dining Table Set, 59*35.4Inch Table with Curved Wine Rack and 4 Upholstered Chairs, White</t>
  </si>
  <si>
    <t xml:space="preserve">SP000060AAD</t>
  </si>
  <si>
    <t xml:space="preserve">TOPMAX Farmhouse 6-Piece 60inch Extendable Pedestal Dining Table Set with 18inch Removable Leaf, 44inch Bench and 4 Ladder Back Dining Chairs, Dark Brown</t>
  </si>
  <si>
    <t xml:space="preserve">SP000060AAA</t>
  </si>
  <si>
    <t xml:space="preserve">TOPMAX Farmhouse 6-Piece 60inch Extendable Pedestal Dining Table Set with 18inch Removable Leaf, 44inch Bench and 4 Ladder Back Dining Chairs, Natural</t>
  </si>
  <si>
    <t xml:space="preserve">SP000061AAD</t>
  </si>
  <si>
    <t xml:space="preserve">TOPMAX 6-Piece Wood Dining Table Set with Storage Shelf and Curved Legs, Kitchen Table Set with Bench and 4 Removable Cushions Dining Chairs, Modern Style, Brown+Gray Cushion</t>
  </si>
  <si>
    <t xml:space="preserve">SP000061AAA</t>
  </si>
  <si>
    <t xml:space="preserve">TOPMAX 6-Piece Wood Dining Table Set with Storage Shelf and Curved Legs, Kitchen Table Set with Bench and 4 Removable Cushions Dining Chairs, Modern Style, Natural+Beige Cushion</t>
  </si>
  <si>
    <t xml:space="preserve">WF326001AAE</t>
  </si>
  <si>
    <t xml:space="preserve">TOPMAX 4 Pieces Counter Height Table with Fabric Padded Stools,Rustic Bar Dining Set with Socket,Gray Green</t>
  </si>
  <si>
    <t xml:space="preserve">SP000059AAD</t>
  </si>
  <si>
    <t xml:space="preserve">TOPMAX Traditional 7-Piece 72" Extendable Dining Table Set with 12inch Butterfly Leaf and 6 Upholstered Dining Table Set, Brown</t>
  </si>
  <si>
    <t xml:space="preserve">SP000059AAA</t>
  </si>
  <si>
    <t xml:space="preserve">TOPMAX Traditional 7-Piece 72" Extendable Dining Table Set with 12inch Butterfly Leaf and 6 Upholstered Dining Table Set, Natural</t>
  </si>
  <si>
    <t xml:space="preserve">SP000058AAD</t>
  </si>
  <si>
    <t xml:space="preserve">TOPMAX Vintage Traditional 7-Piece 82.7inch Extendable Dining Table Set with 23.6inch Removable Leaf, 4 Serrated Back Chairs and 2 Upholstered Back Dining Chairs for 6, Cream+Brown</t>
  </si>
  <si>
    <t xml:space="preserve">SP000058AAA</t>
  </si>
  <si>
    <t xml:space="preserve">TOPMAX Vintage Traditional 7-Piece 82.7inch Extendable Dining Table Set with 23.6inch Removable Leaf, 4 Serrated Back Chairs and 2 Upholstered Back Dining Chairs for 6, Natural</t>
  </si>
  <si>
    <t xml:space="preserve">SP000057AAA</t>
  </si>
  <si>
    <t xml:space="preserve">TOPMAX Vintage Traditional 9-Piece 82.7inch Extendable Dining Table Set with 23.6inch Removable Leaf and 8 Upholstered Dining Chairs for 8, Natural</t>
  </si>
  <si>
    <t xml:space="preserve">SP000057AAD</t>
  </si>
  <si>
    <t xml:space="preserve">TOPMAX Vintage Traditional 9-Piece 82.7inch Extendable Dining Table Set with 23.6inch Removable Leaf and 8 Upholstered Dining Chairs for 8, Brown+Cream</t>
  </si>
  <si>
    <t xml:space="preserve">SP000056AAD</t>
  </si>
  <si>
    <t xml:space="preserve">TOPMAX Vintage Traditional 6-Piece 82.7inch Extendable Dining Table Set with 23.6inch Removable Leaf, 50.4inch Upholstered Dining Bench and 4 Chairs for 6, Brown+Cream</t>
  </si>
  <si>
    <t xml:space="preserve">SP000056AAA</t>
  </si>
  <si>
    <t xml:space="preserve">TOPMAX Vintage Traditional 6-Piece 82.7inch Extendable Dining Table Set with 23.6inch Removable Leaf, 50.4inch Upholstered Dining Bench and 4 Chairs for 6, Natural</t>
  </si>
  <si>
    <t xml:space="preserve">SP000121AAP</t>
  </si>
  <si>
    <t xml:space="preserve">TOPMAX Farmhouse 5-Piece Extendable Round Dining Table Set with Storage Drawers and 4 Dining Chairs,16" Removable Leaf, Espresso</t>
  </si>
  <si>
    <t xml:space="preserve">SP000121AAA</t>
  </si>
  <si>
    <t xml:space="preserve">TOPMAX Farmhouse 5-Piece Extendable Round Dining Table Set with Storage Drawers and 4 Dining Chairs,16" Removable Leaf, Natural</t>
  </si>
  <si>
    <t xml:space="preserve">SP000055AAA</t>
  </si>
  <si>
    <t xml:space="preserve">TOPMAX Traditional 6-Piece 78inch Trestle Extendable Dining Table Set with One 18inch Removable Leaf, Padded Dining Chairs and Bench,Natural</t>
  </si>
  <si>
    <t xml:space="preserve">SP000055AAK</t>
  </si>
  <si>
    <t xml:space="preserve">TOPMAX Traditional 6-Piece 78inch Trestle Extendable Dining Table Set with One 18inch Removable Leaf, Padded Dining Chairs and Bench,Distressed White</t>
  </si>
  <si>
    <t xml:space="preserve">TOPMAX Contemporary 6-Piece 78inch Extendable Pedestal Dining Table Set with 18inch Removable Leaf and Dining Bench, 4 Upholstered Dining Chairs, Gray</t>
  </si>
  <si>
    <t xml:space="preserve">SP000053AAE</t>
  </si>
  <si>
    <t xml:space="preserve">TOPMAX Retro 7-Piece Trestle Dining Table Set with Upholstered Dining Chairs, Smooth Dining Backs for Dining Room, Living Room, Kitchen, Gray</t>
  </si>
  <si>
    <t xml:space="preserve">SP000053AAA</t>
  </si>
  <si>
    <t xml:space="preserve">TOPMAX Retro 7-Piece Trestle Dining Table Set with Upholstered Dining Chairs, Smooth Dining Backs for Dining Room, Living Room, Kitchen, Natural</t>
  </si>
  <si>
    <t xml:space="preserve">SP000052AAE</t>
  </si>
  <si>
    <t xml:space="preserve">TOPMAX Retro 6-Piece Trestle Dining Table Set with Upholstered Dining Chairs and Dining Bench, Smooth Dining Backs for Dining Room, Living Room, Kitchen, Gray</t>
  </si>
  <si>
    <t xml:space="preserve">SP000052AAA</t>
  </si>
  <si>
    <t xml:space="preserve">TOPMAX Retro 6-Piece Trestle Dining Table Set with Upholstered Dining Chairs and Dining Bench, Smooth Dining Backs for Dining Room, Living Room, Kitchen, Natural</t>
  </si>
  <si>
    <t xml:space="preserve">TOPMAX 5-Piece Rattan Round Dining Table Set, Wood Table with Hexagonal Base and Upholstered Chairs for Dining Room, Kitchen,Indoor Use, Black+Gray</t>
  </si>
  <si>
    <t xml:space="preserve">TOPMAX 5-Piece Rattan Round Dining Table Set, Wood Table with Hexagonal Base and Upholstered Chairs for Dining Room, Kitchen,Indoor Use, White+Beige</t>
  </si>
  <si>
    <t xml:space="preserve">SP101247AAA</t>
  </si>
  <si>
    <t xml:space="preserve">TOPMAX Patio All-Weather PE Wicker Dining Table Set with Wood Tabletop for 8, Black Rattan+Beige Cushion (9-Piece)</t>
  </si>
  <si>
    <t xml:space="preserve">SP000050AAD</t>
  </si>
  <si>
    <t xml:space="preserve">TOPMAX Farmhouse 6-Piece Dining Table Set with Storage Table, Kitchen Table Set with Drawer, Storable Bench and Upholstered Dining Chairs, Natural+Beige</t>
  </si>
  <si>
    <t xml:space="preserve">TOPMAX Farmhouse 65" 5-Piece Extendable Dining Table Set with Wheels Kitchen Table Set with 17.7" Pull-out Side Table and Dining Chairs for Small Places, Brown</t>
  </si>
  <si>
    <t xml:space="preserve">SP000114AAK</t>
  </si>
  <si>
    <t xml:space="preserve">TOPMAX 7-Piece Updated 76.9inch Extendable Trestle Dining Table Set with Removable Leaf, Kitchen Table Set with Upholstered Side Chair and Arm Chair, Set of 6, White</t>
  </si>
  <si>
    <t xml:space="preserve">SP000232AAB</t>
  </si>
  <si>
    <t xml:space="preserve">TOPMAX Farmhouse Rustic 3-piece Counter Height Wood Dining Table Set with Cabinet,2 Storage Drawers and 2 Stools for Small Places,Black+Cherry</t>
  </si>
  <si>
    <t xml:space="preserve">SP101236AAE</t>
  </si>
  <si>
    <t xml:space="preserve">TOPMAX 6-Piece Outdoor Rattan Wicker Set Patio Garden Backyard Sofa, Chair, Stools and Table(Gray Rattan+Gray Cushion)</t>
  </si>
  <si>
    <t xml:space="preserve">SP000043AAA</t>
  </si>
  <si>
    <t xml:space="preserve">TOPMAX 5-Piece Rustic Round Pedestal Extendable Dining Table Set with 15.7" Removable Leaf and Simple Dining Chirs for Small Places, Natural</t>
  </si>
  <si>
    <t xml:space="preserve">SP000043AAE</t>
  </si>
  <si>
    <t xml:space="preserve">TOPMAX 5-Piece Rustic Round Pedestal Extendable Dining Table Set with 15.7" Removable Leaf and Simple Dining Chirs for Small Places, Gray</t>
  </si>
  <si>
    <t xml:space="preserve">SP000251AAA</t>
  </si>
  <si>
    <t xml:space="preserve">TOPMAX Mid-Century 5-Piece Extendable Round Dining Table Set with 15.7" Removable Leaf and 4 Cross Back Dining Chairs, Natural</t>
  </si>
  <si>
    <t xml:space="preserve">SP000251AAE</t>
  </si>
  <si>
    <t xml:space="preserve">TOPMAX Mid-Century 5-Piece Extendable Round Dining Table Set with 15.7" Removable Leaf and 4 Cross Back Dining Chairs, Grey</t>
  </si>
  <si>
    <t xml:space="preserve">SP100011AAE</t>
  </si>
  <si>
    <t xml:space="preserve">TOPMAX Modern 5-Person Outdoor Seating Group with Cushions Rope Waved Patio Sofa Set for Garden, Lawn, Poolside, L-Shaped, Gray+Beige</t>
  </si>
  <si>
    <t xml:space="preserve">SP011135AAE</t>
  </si>
  <si>
    <t xml:space="preserve">TOPMAX 5 Pieces Counter Height Rustic Farmhouse Dining Room Wooden Bar Table Set with 4 Chairs, Gray</t>
  </si>
  <si>
    <t xml:space="preserve">TOPMAX Rustic 5-Piece Extendable Dining Table Set Round Trestle Table and 4 Cross Back Dining Chairs for Kitchen, Dining Room, Gray</t>
  </si>
  <si>
    <t xml:space="preserve">SP000011AAE</t>
  </si>
  <si>
    <t xml:space="preserve">TOPMAX Farmhouse 6-Piece Wood Dining Table Set with 4 Upholstered Chairs and Bench, Gray</t>
  </si>
  <si>
    <t xml:space="preserve">TOPMAX 60"Lx30"W Solid Wood Farmhouse Counter Height Dining Table Set with 3-Tier Storage Shelves, Upholstered Dining Chairs for 4, 5-Piece, Gray</t>
  </si>
  <si>
    <t xml:space="preserve">TOPMAX 60"Lx30"W Solid Wood Farmhouse Counter Height Dining Table Set with 3-Tier Storage Shelves, Upholstered Dining Chairs for 4, 5-Piece, White</t>
  </si>
  <si>
    <t xml:space="preserve">SP100141AAE</t>
  </si>
  <si>
    <t xml:space="preserve">TOPMAX Outdoor Adjustable Patio Wooden Daybed Sofa Chaise Lounge with Cushions for Small Places, Brown Finish+Gray Cushion</t>
  </si>
  <si>
    <t xml:space="preserve">SP100021AAB</t>
  </si>
  <si>
    <t xml:space="preserve">TOPMAX 5-Piece Modern Patio Sectional Sofa Set Outdoor Woven Rope Furniture Set with Glass Table and Cushions, Black+Gray</t>
  </si>
  <si>
    <t xml:space="preserve">SP100021AAE</t>
  </si>
  <si>
    <t xml:space="preserve">TOPMAX 5-Piece Modern Patio Sectional Sofa Set Outdoor Woven Rope Furniture Set with Glass Table and Cushions, Gray+Beige</t>
  </si>
  <si>
    <t xml:space="preserve">SP100012AAA</t>
  </si>
  <si>
    <t xml:space="preserve">TOPMAX Luxury Modern 4-Piece Outdoor Iron Frame Conversation Set, Patio Chat Set with Acacia Wood Round Coffee Table for Backyard, Deck, Poolside, Indoor Use, Loveseat+Arm Chairs, Beige</t>
  </si>
  <si>
    <t xml:space="preserve">SP000036AAK</t>
  </si>
  <si>
    <t xml:space="preserve">TOPMAX Farmhouse 6-Piece Trestle Dining Table Set with Upholstered Dining Chairs and Bench, 59inch, White</t>
  </si>
  <si>
    <t xml:space="preserve">SP000033AAE</t>
  </si>
  <si>
    <t xml:space="preserve">TOPMAX Mid-Century 6-Piece Trestle Table Set with Victorian Round Upholstered Dining Chairs and Long Bench, Gray+Antique White</t>
  </si>
  <si>
    <t xml:space="preserve">SP000028AAD</t>
  </si>
  <si>
    <t xml:space="preserve">TOPMAX Farmhouse 6-Piece Dining Table Set with Cross Legs, Kitchen Set with 4 Upholstered Dining Chairs and Solid Wood Bench,Natural</t>
  </si>
  <si>
    <t xml:space="preserve">SP000032AAK</t>
  </si>
  <si>
    <t xml:space="preserve">TOPMAX Counter Height 5-piece Solid Wood Dining Table Set, 59*35.4Inch Table with Wine Rack and 4 Upholstered Chairs, White</t>
  </si>
  <si>
    <t xml:space="preserve">SP000027AAA</t>
  </si>
  <si>
    <t xml:space="preserve">TOPMAX Rustic Solid Wood 6-piece Dining Table Set, PU Leather Upholstered Chairs and Bench, Natural Wood Wash</t>
  </si>
  <si>
    <t xml:space="preserve">SP000026AAD</t>
  </si>
  <si>
    <t xml:space="preserve">TOPMAX Rustic 5-piece Dining Table Set with 4 Upholstered Chairs, 59-inch Rectangular Dining Table with Trestle Table Base, Walnut</t>
  </si>
  <si>
    <t xml:space="preserve">SP000023AAB</t>
  </si>
  <si>
    <t xml:space="preserve">TOPMAX Farmhouse 82inch 6-Piece Extendable Dining Table with Footrest, 4 Upholstered Dining Chairs and Dining Bench, Two 11"Removable Leaf, Black+Beige Cushion</t>
  </si>
  <si>
    <t xml:space="preserve">SP000230AAD</t>
  </si>
  <si>
    <t xml:space="preserve">TOPMAX Farmhouse Counter Height 5-Piece Dining Table Set with 1 Rectangular Dining Table and 4 Dining Chairs for Small Places,Brown</t>
  </si>
  <si>
    <t xml:space="preserve">WF296298AAD</t>
  </si>
  <si>
    <t xml:space="preserve">TOPMAX Mid-Century Solid Wood  Round Dining Table for Small Places, Walnut Table</t>
  </si>
  <si>
    <t xml:space="preserve">SH000222AAE</t>
  </si>
  <si>
    <t xml:space="preserve">TOPMAX Farmhouse Wood Counter Height 5-Piece Dining Table Set with Drop Leaf, Kitchen Set with Wine Rack and Drawers for Small Places,  Cherry+Gray</t>
  </si>
  <si>
    <t xml:space="preserve">SH000158AAE</t>
  </si>
  <si>
    <t xml:space="preserve">TOPMAX 5 Piece Rustic Wooden Counter Height Dining Table Set with 4 Upholstered Chairs for Small Places, Espresso+ Beige</t>
  </si>
  <si>
    <t xml:space="preserve">SH000094AAB</t>
  </si>
  <si>
    <t xml:space="preserve">TOPMAX 5-Piece Kitchen Table Set Faux Marble Top Counter Height Dining Table Set with 4 PU Leather-Upholstered Chairs, Black</t>
  </si>
  <si>
    <t xml:space="preserve">TOPMAX Contemporary 6-Piece 78inch Extendable Pedestal Dining Table Set with 18inch Removable Leaf and Dining Bench, 4 Upholstered Dining Chairs, Natural</t>
  </si>
  <si>
    <t xml:space="preserve">SP000050AAE</t>
  </si>
  <si>
    <t xml:space="preserve">TOPMAX Farmhouse 6-Piece Dining Table Set with Storage Table, Kitchen Table Set with Drawer, Storable Bench and Upholstered Dining Chairs, White+Gray</t>
  </si>
  <si>
    <t xml:space="preserve">SP000114AAE</t>
  </si>
  <si>
    <t xml:space="preserve">TOPMAX 7-Piece Updated 76.9inch Extendable Trestle Dining Table Set with Removable Leaf, Kitchen Table Set with Upholstered Side Chair and Arm Chair, Set of 6, Grey</t>
  </si>
  <si>
    <t xml:space="preserve">TOPMAX Farmhouse 76inch 6-Piece Extendable Dining Table Set Trestle Kitchen Table Set with 18inch Removable Leaf and Upholstered Dining Chair and Bench for Dining Room, Dark Brown</t>
  </si>
  <si>
    <t xml:space="preserve">[Assembly Video Provided]TOPMAX 77inch Farmhouse Kitchen Pantry, Freestanding Tall Cupboard Storage Cabinet with 3 Adjustable Shelves, 8 Door Shelves, 3 Drawers for Kitchen, Dining Room, White</t>
  </si>
  <si>
    <t xml:space="preserve">TOPMAX Modern 5-Piece Round Dining Table Set Pedestal Kitchen Table Set with 4 Upholstered Dining Chairs for Studio, Apartment, Small Places, Natural</t>
  </si>
  <si>
    <t xml:space="preserve">WF322910AAK</t>
  </si>
  <si>
    <t xml:space="preserve">WF322910AAE</t>
  </si>
  <si>
    <t xml:space="preserve">SP100024AAB</t>
  </si>
  <si>
    <t xml:space="preserve">TOPMAX Modern Outdoor 3-Piece PE Rattan Sofa Set All Weather Patio Metal Sectional Furniture Set with Cushions and Glass Table for Backyard, Poolside, Garden,Black,L-Shaped</t>
  </si>
  <si>
    <t xml:space="preserve">SP011134AAE</t>
  </si>
  <si>
    <t xml:space="preserve">SP100069AAE</t>
  </si>
  <si>
    <t xml:space="preserve">TOPMAX 6-Piece Patio Furniture Set Outdoor Sectional Sofa with Glass Table, Ottomans for Pool, Backyard, Lawn (Gray)</t>
  </si>
  <si>
    <t xml:space="preserve">TOPMAX Rustic 5-Piece Extendable Dining Table Set Round Trestle Table and 4 Cross Back Dining Chairs for Kitchen, Dining Room, Natural</t>
  </si>
  <si>
    <t xml:space="preserve">SP000256AAK</t>
  </si>
  <si>
    <t xml:space="preserve">TOPMAX 6-Piece Wood Dining Table Set Kitchen Table Set with Long Bench and 4 Dining Chairs, Farmhouse Style, Walnut+White</t>
  </si>
  <si>
    <t xml:space="preserve">SP000256AAE</t>
  </si>
  <si>
    <t xml:space="preserve">TOPMAX 6-Piece Wood Dining Table Set Kitchen Table Set with Long Bench and 4 Dining Chairs, Farmhouse Style, Walnut+Gray</t>
  </si>
  <si>
    <t xml:space="preserve">SP000039AAK</t>
  </si>
  <si>
    <t xml:space="preserve">TOPMAX Modern 78inch 6-Piece Extendable Dining Table Set, 4 Upholstered Dining Chairs and Dining Bench, 18" Butterfly Leaf, White</t>
  </si>
  <si>
    <t xml:space="preserve">TOPMAX Rustic Extendable 84inch Dining Table Set with 24inch Removable Leaf , 6 Upholstered Armless Dining Chairs and 2 Padded Arm Chairs, 9 Pieces, Black</t>
  </si>
  <si>
    <t xml:space="preserve">TOPMAX Rustic Extendable 84inch Dining Table Set with 24inch Removable Leaf , 6 Upholstered Armless Dining Chairs and 2 Padded Arm Chairs, 9 Pieces, Natural</t>
  </si>
  <si>
    <t xml:space="preserve">SP000037AAE</t>
  </si>
  <si>
    <t xml:space="preserve">TOPMAX 6-Piece Dining Table Set with Upholstered Dining Chairs and Bench,Farmhouse Style, Tapered Legs, Dark Gray+Beige</t>
  </si>
  <si>
    <t xml:space="preserve">SP000036AAD</t>
  </si>
  <si>
    <t xml:space="preserve">TOPMAX Farmhouse 6-Piece Trestle Dining Table Set with Upholstered Dining Chairs and Bench, 59inch, Brown</t>
  </si>
  <si>
    <t xml:space="preserve">SP000172AAK</t>
  </si>
  <si>
    <t xml:space="preserve">TOPMAX 6-piece Wooden Kitchen Table set, Farmhouse Rustic Dining Table set with Cross Back 4 Chairs and Bench, White+Cherry</t>
  </si>
  <si>
    <t xml:space="preserve">SP000088AAB</t>
  </si>
  <si>
    <t xml:space="preserve">TOPMAX 5-Piece Dining Table Set Home Kitchen Table and Chairs Wood Dining Set, Espresso+Black</t>
  </si>
  <si>
    <t xml:space="preserve">SP000088AAK</t>
  </si>
  <si>
    <t xml:space="preserve">TOPMAX 5-Piece Dining Table Set Home Kitchen Table and Chairs Wood Dining Set, Espresso+White</t>
  </si>
  <si>
    <t xml:space="preserve">TOPMAX 3-Piece Wood Counter Height Drop Leaf  Dining Table Set with 2 Upholstered Dining Chairs for Small Place, White+Gray</t>
  </si>
  <si>
    <t xml:space="preserve">SP000033AAD</t>
  </si>
  <si>
    <t xml:space="preserve">TOPMAX Mid-Century 6-Piece Trestle Table Set with Victorian Round Upholstered Dining Chairs and Long Bench, Cherry+Antique White</t>
  </si>
  <si>
    <t xml:space="preserve">SP000030AAA</t>
  </si>
  <si>
    <t xml:space="preserve">TOPMAX 6-peice Dining Set with Turned Legs, Kitchen Table Set with Upholstered Dining Chairs and Bench,Retro Style, Natural</t>
  </si>
  <si>
    <t xml:space="preserve">SP000031AAE</t>
  </si>
  <si>
    <t xml:space="preserve">TOPMAX 5-Piece Wood Square Drop Leaf Breakfast Nook Extendable Dining Table Set with 4 Ladder Back Chairs for Small Places, Gray</t>
  </si>
  <si>
    <t xml:space="preserve">SP000029AAA</t>
  </si>
  <si>
    <t xml:space="preserve">TOPMAX 6-Piece Wood Half Round Dining Table Set Kitchen Table Set with Long Bench and 4 Dining Chairs, Modern Style, Natural</t>
  </si>
  <si>
    <t xml:space="preserve">SP000029AAE</t>
  </si>
  <si>
    <t xml:space="preserve">TOPMAX 6-Piece Wood Half Round Dining Table Set Kitchen Table Set with Long Bench and 4 Dining Chairs, Modern Style, Gray</t>
  </si>
  <si>
    <t xml:space="preserve">SP000027AAE</t>
  </si>
  <si>
    <t xml:space="preserve">TOPMAX Rustic Solid Wood 6-piece Dining Table Set, PU Leather Upholstered Chairs and Bench, White</t>
  </si>
  <si>
    <t xml:space="preserve">SP000026AAA</t>
  </si>
  <si>
    <t xml:space="preserve">TOPMAX Rustic 5-piece Dining Table Set with 4 Upholstered Chairs, 59-inch Rectangular Dining Table with Trestle Table Base, Naural</t>
  </si>
  <si>
    <t xml:space="preserve">SP000025AAD</t>
  </si>
  <si>
    <t xml:space="preserve">TOPMAX Counter Height 5-piece Dining Table Set with Faux Marble Tabletop, Solid Wood Table Set with Storage Cabinet and Drawer, Dark walnut</t>
  </si>
  <si>
    <t xml:space="preserve">SP000023AAN</t>
  </si>
  <si>
    <t xml:space="preserve">TOPMAX Farmhouse 82inch 6-Piece Extendable Dining Table with Footrest, 4 Upholstered Dining Chairs and Dining Bench, Two 11"Removable Leaf, Natural+Beige Cushion</t>
  </si>
  <si>
    <t xml:space="preserve">SP000164AAD</t>
  </si>
  <si>
    <t xml:space="preserve">TOPMAX 3-Piece Wood Drop Leaf Breakfast Nook Dining Table Set with 2 X-back Chairs for Small Places, Brown</t>
  </si>
  <si>
    <t xml:space="preserve">SP000230AAE</t>
  </si>
  <si>
    <t xml:space="preserve">TOPMAX Farmhouse Counter Height 5-Piece Dining Table Set with 1 Rectangular Dining Table and 4 Dining Chairs for Small Places,Gray</t>
  </si>
  <si>
    <t xml:space="preserve">SP000015AAD</t>
  </si>
  <si>
    <t xml:space="preserve">TOPMAX Mid-Century Solid Wood 7-Piece Dining Table Set Extendable Kitchen Table Set with Upholstered Chairs and 12" Leaf for 6, Golden Brown+Gray Cushion</t>
  </si>
  <si>
    <t xml:space="preserve">SP000011AAD</t>
  </si>
  <si>
    <t xml:space="preserve">TOPMAX Farmhouse 6-Piece Wood Dining Table Set with 4 Upholstered Chairs and Bench, Dark Brown</t>
  </si>
  <si>
    <t xml:space="preserve">SP100005AAE</t>
  </si>
  <si>
    <t xml:space="preserve">TOPMAX Outdoor 6-Piece All Weather PE Rattan Sofa Set, Garden Patio Wicker Sectional Furniture Set with Adjustable Seat, Storage Box, Removable Covers and Tempered Glass Top Table,Grey</t>
  </si>
  <si>
    <t xml:space="preserve">SP100005AAA</t>
  </si>
  <si>
    <t xml:space="preserve">TOPMAX Outdoor 6-Piece All Weather PE Rattan Sofa Set, Garden Patio Wicker Sectional Furniture Set with Adjustable Seat, Storage Box, Removable Covers and Tempered Glass Top Table, Beige</t>
  </si>
  <si>
    <t xml:space="preserve">SP100002AAE</t>
  </si>
  <si>
    <t xml:space="preserve">TOPMAX 10-Piece Outdoor Sectional Half Round Patio Rattan Sofa Set, PE Wicker Conversation Furniture Set for Free Combination, Light Gray</t>
  </si>
  <si>
    <t xml:space="preserve">SP100248AAA</t>
  </si>
  <si>
    <t xml:space="preserve">TOPMAX 11-Piece Patio All-Weather PE Wicker Dining Table Set with Wood Tabletop for 10, Brown Rattan+Beige Cushion</t>
  </si>
  <si>
    <t xml:space="preserve">SP000006AAA</t>
  </si>
  <si>
    <t xml:space="preserve">TOPMAX Mid-Century 6-Piece Wood Dining Table Set, Kitchen Table Set with Drawer, Upholstered Chairs and Bench, Butter Milk</t>
  </si>
  <si>
    <t xml:space="preserve">SP100225AAB</t>
  </si>
  <si>
    <t xml:space="preserve">TOPMAX 7-piece Outdoor Wicker Dining set - Dining table set for 7 - Patio Rattan Furniture Set with Beige Cushion (Black)</t>
  </si>
  <si>
    <t xml:space="preserve">SP000003AAK</t>
  </si>
  <si>
    <t xml:space="preserve">TOPMAX 6-Piece Wood Dining Table Set Kitchen Table Set with Upholstered Bench and 4 Dining Chairs, Farmhouse Style,Gray+White</t>
  </si>
  <si>
    <t xml:space="preserve">SH000253AAK</t>
  </si>
  <si>
    <t xml:space="preserve">TOPMAX Rustic Minimalist Wood 5-Piece Dining Table Set with 4 X-Back Chairs for Small Places, White</t>
  </si>
  <si>
    <t xml:space="preserve">SH000257AAP</t>
  </si>
  <si>
    <t xml:space="preserve">TOPMAX 6-Piece Wood Counter Height Dining Table Set with Storage Shelf, Kitchen Table Set with Bench and 4 Chairs,Rustic Style,Espresso+Beige Cushion</t>
  </si>
  <si>
    <t xml:space="preserve">SH000226AAD</t>
  </si>
  <si>
    <t xml:space="preserve">TOPMAX Mid-Century Solid Wood 5-Piece Round Dining Table Set, Kitchen Table Set with Upholstered Chairs for Small Places, Walnut Table+Beige Chair</t>
  </si>
  <si>
    <t xml:space="preserve">SH000226AAE</t>
  </si>
  <si>
    <t xml:space="preserve">TOPMAX Mid-Century Solid Wood 5-Piece Round Dining Table Set, Kitchen Table Set with Upholstered Chairs for Small Places, Brown Table+Gray Chair</t>
  </si>
  <si>
    <t xml:space="preserve">SH001091AAK</t>
  </si>
  <si>
    <t xml:space="preserve">TOPMAX 6 Piece Dining Table Set Wood Dining Table and chair Kitchen Table Set with Table, Bench and 4 Chairs, Rustic Style,White+Gray</t>
  </si>
  <si>
    <t xml:space="preserve">WF290233AAK</t>
  </si>
  <si>
    <t xml:space="preserve">TOPMAX Farmhouse 5-piece Counter Height Drop Leaf Dining Table Set with Dining Chairs for 4,White Frame+ Rustic Brown Tabletop</t>
  </si>
  <si>
    <t xml:space="preserve">TOPMAX Patio 6ft x4ft Bike Shed Garden Shed, Metal Storage Shed with Lockable Door, Tool Cabinet with Vents and Foundation for Backyard, Lawn, Garden, Gray</t>
  </si>
  <si>
    <t xml:space="preserve">SH000189AAD</t>
  </si>
  <si>
    <t xml:space="preserve">TOPMAX Solid Wood Rustic 3-piece 45" Stationary Kitchen Island Set with 2 Seatings, Rubber Wood Butcher Block Dining Table Set Prep Table Set with 2 Open Shelves for Small Places,Walnut+Cream White</t>
  </si>
  <si>
    <t xml:space="preserve">WF285473AAD</t>
  </si>
  <si>
    <t xml:space="preserve">TOPMAX Farmhouse Rustic 2-piece Counter Height Wood Kitchen Dining Stools for Small Places, Walnut</t>
  </si>
  <si>
    <t xml:space="preserve">SH000174AAE</t>
  </si>
  <si>
    <t xml:space="preserve">TOPMAX Farmhouse 3 Piece Round Counter Height Kitchen Dining Table Set with Drop Leaf Table, One Shelf and 2 Cross Back Padded Chairs for Small Places, Gray</t>
  </si>
  <si>
    <t xml:space="preserve">WF280566AAE</t>
  </si>
  <si>
    <t xml:space="preserve">TOPMAX Farmhouse Round Counter Height Kitchen Dining Table with Drop Leaf  and One Shelf for Small Places, Gray</t>
  </si>
  <si>
    <t xml:space="preserve">SH001091AAE</t>
  </si>
  <si>
    <t xml:space="preserve">TOPMAX 6 Piece Dining Table Set Wood Dining Table and chair Kitchen Table Set with Table, Bench and 4 Chairs, Rustic Style, Gray(No Difference with SH000109AAE)</t>
  </si>
  <si>
    <t xml:space="preserve">SH000172AAE</t>
  </si>
  <si>
    <t xml:space="preserve">TOPMAX 6-piece Wooden Kitchen Table set, Farmhouse Rustic Dining Table set with Cross Back 4 Chairs and Bench,Antique Graywash</t>
  </si>
  <si>
    <t xml:space="preserve">WF198246AAE</t>
  </si>
  <si>
    <t xml:space="preserve">TOPMAX 2 Pieces Rustic Wooden Counter Height Upholstered Dining Chairs for Small Places, Espresso+ Beige</t>
  </si>
  <si>
    <t xml:space="preserve">SH000119AAK</t>
  </si>
  <si>
    <t xml:space="preserve">TOPMAX 6 Piece Dining Table Set with Bench, Table Set with Waterproof Coat, Ivory and Cherry</t>
  </si>
  <si>
    <t xml:space="preserve">SH000100AAE</t>
  </si>
  <si>
    <t xml:space="preserve">TOPMAX 6-Piece Patio Furniture Set Outdoor Wicker Rattan Sectional Sofa with Table and Benches for Backyard, Garden, Poolside</t>
  </si>
  <si>
    <t xml:space="preserve">SH000069CAA</t>
  </si>
  <si>
    <t xml:space="preserve">TOPMAX 6-Piece Patio Furniture Set Outdoor Sectional Sofa with Glass Table, Ottomans for Pool, Backyard, Lawn (Black)</t>
  </si>
  <si>
    <t xml:space="preserve">TOPMAX 74.8" L Patio Daybed with Retractable Canopy, Outdoor Rattan PE Wicker Back Loveseat Sofa Set with Throw Pillows and Cushions for Backyard, Poolside, Garden, Beige</t>
  </si>
  <si>
    <t xml:space="preserve">SP000232AAE</t>
  </si>
  <si>
    <t xml:space="preserve">TOPMAX Farmhouse Rustic 3-piece Counter Height Wood Dining Table Set with Cabinet,2 Storage Drawers and 2 Stools for Small Places, Gray and Distressed Light Gray</t>
  </si>
  <si>
    <t xml:space="preserve">[Assembly Video Provided]TOPMAX 40.2x20x71.3inch High Freestanding Kitchen Pantry Large Cupboard Storage Cabinet with 2 Drawers, 2 Adjustable Shelves, 8 Door Shelves for Kitchen, Dining Room,Gray</t>
  </si>
  <si>
    <t xml:space="preserve">[Assembly Video Provided]TOPMAX 40.2x20x71.3inch High Freestanding Kitchen Pantry Large Cupboard Storage Cabinet with 2 Drawers, 2 Adjustable Shelves, 8 Door Shelves for Kitchen, Dining Room,White</t>
  </si>
  <si>
    <t xml:space="preserve">[Assembly Video Provided]TOPMAX 77inch Farmhouse Kitchen Pantry, Freestanding Tall Cupboard Storage Cabinet with 3 Adjustable Shelves, 8 Door Shelves, 3 Drawers for Kitchen, Dining Room, Gray</t>
  </si>
  <si>
    <t xml:space="preserve">TOPMAX 5-Piece Farmhouse Round Pedestal Extending Dining Table Set Extendable Kitchen Table Set with 15.8" Removable Leaf and Ladder Back Dining Chairs for Small Places, Natural</t>
  </si>
  <si>
    <t xml:space="preserve">WF322911AAK</t>
  </si>
  <si>
    <t xml:space="preserve">WF322911AAE</t>
  </si>
  <si>
    <t xml:space="preserve">TOPMAX 3-Piece Patio Daybed with Retractable Canopy Outdoor Metal Sectional Sofa Set Sun Lounger with Cushions for Backyard, Porch, Poolside, Beige</t>
  </si>
  <si>
    <t xml:space="preserve">TOPMAX Modern Faux Marble 6-Piece Dining Table Set,60inch Metal Kitchen Table Set with Upholstered Dining Chairs and Bench, Golden</t>
  </si>
  <si>
    <t xml:space="preserve">TOPMAX Modern Faux Marble 6-Piece Dining Table Set,60inch Metal Kitchen Table Set with Upholstered Dining Chairs and Bench, Black</t>
  </si>
  <si>
    <t xml:space="preserve">SP011135AAK</t>
  </si>
  <si>
    <t xml:space="preserve">TOPMAX 5 Pieces Counter Height Rustic Farmhouse Dining Room Wooden Bar Table Set with 4 Chairs, White</t>
  </si>
  <si>
    <t xml:space="preserve">SP000130AAE</t>
  </si>
  <si>
    <t xml:space="preserve">TOPMAX 6 Piece Wooden Dining Table set, Kitchen Table set with 4 Chairs and Bench, Farmhouse Rustic Style,Gray</t>
  </si>
  <si>
    <t xml:space="preserve">SP100141AAA</t>
  </si>
  <si>
    <t xml:space="preserve">TOPMAX Outdoor Adjustable Patio Wooden Daybed Sofa Chaise Lounge with Cushions for Small Places, Brown Finish+Beige Cushion</t>
  </si>
  <si>
    <t xml:space="preserve">SP110142AAC</t>
  </si>
  <si>
    <t xml:space="preserve">TOPMAX Outdoor Backyard Patio Wood 5-Piece Sectional Sofa Seating Group Set with Cushions, Natural Finish+ Blue Cushions</t>
  </si>
  <si>
    <t xml:space="preserve">SP100023AAE</t>
  </si>
  <si>
    <t xml:space="preserve">TOPMAX Patio Furniture Round Outdoor Sectional Sofa Set Rattan Daybed Two-Tone Weave Sunbed with Retractable Canopy, Separate Seating and Removable Cushion, Gray</t>
  </si>
  <si>
    <t xml:space="preserve">[Video Provided] TOPMAX Garden Potting Bench Table, Rustic and Sleek Design with Multiple Drawers and Shelves for Storage, White and Gray</t>
  </si>
  <si>
    <t xml:space="preserve">[Video Provided] TOPMAX Garden Potting Bench Table, Rustic and Sleek Design with Multiple Drawers and Shelves for Storage, Brown</t>
  </si>
  <si>
    <t xml:space="preserve">SP100017AAK</t>
  </si>
  <si>
    <t xml:space="preserve">TOPMAX 78-inch Wooden Greenhouse Cold Frame with 4 Independent Skylights and 2 Folding Middle Shelves, Walk-in Outdoor Greenhouse, White</t>
  </si>
  <si>
    <t xml:space="preserve">TOPMAX Modern Outdoor Daybed Patio Metal Daybed with Wood Topped Side Spaces for Drinks, 2 in 1 Padded Chaise Lounges for Poolside, Balcony, Deck, Beige</t>
  </si>
  <si>
    <t xml:space="preserve">TOPMAX Outdoor Patio Daybed, Woven Nylon Rope Backrest with Washable Cushions for Balcony, Poolside, Set for 2 Person, Beige</t>
  </si>
  <si>
    <t xml:space="preserve">SP000039AAD</t>
  </si>
  <si>
    <t xml:space="preserve">TOPMAX Modern 78inch 6-Piece Extendable Dining Table Set, 4 Upholstered Dining Chairs and Dining Bench, 18" Butterfly Leaf, Natural</t>
  </si>
  <si>
    <t xml:space="preserve">SH000253AAE</t>
  </si>
  <si>
    <t xml:space="preserve">TOPMAX Rustic Minimalist Wood 5-Piece Dining Table Set with 4 X-Back Chairs for Small Places, Gray</t>
  </si>
  <si>
    <t xml:space="preserve">TOPMAX 3-Piece Wood Counter Height Drop Leaf  Dining Table Set with 2 Upholstered Dining Chairs for Small Place, Brown</t>
  </si>
  <si>
    <t xml:space="preserve">SP000035AAA</t>
  </si>
  <si>
    <t xml:space="preserve">TOPMAX Rustic 42inch Round Dining Table Set with Cross Legs and Upholstered Dining Chairs for Small Places, Natural</t>
  </si>
  <si>
    <t xml:space="preserve">SP000035AAP</t>
  </si>
  <si>
    <t xml:space="preserve">TOPMAX Rustic 42inch Round Dining Table Set with Cross Legs and Upholstered Dining Chairs for Small Places, Espresso</t>
  </si>
  <si>
    <t xml:space="preserve">SP000034AAP</t>
  </si>
  <si>
    <t xml:space="preserve">TOPMAX 5-Piece 62*35.2inch Extendable Rubber Wood Dining Table Set with X-shape Legs,Console Table with Two 8.8Inch-Wide Flip Lids and Upholstered Dining Chairs ,Dark Walnut</t>
  </si>
  <si>
    <t xml:space="preserve">SP000034AAA</t>
  </si>
  <si>
    <t xml:space="preserve">TOPMAX 5-Piece 62*35.2inch Extendable Rubber Wood Dining Table Set with X-shape Legs,Console Table with Two 8.8Inch-Wide Flip Lids and Upholstered Dining Chairs ,Beige</t>
  </si>
  <si>
    <t xml:space="preserve">SP000030AAK</t>
  </si>
  <si>
    <t xml:space="preserve">TOPMAX 6-peice Dining Set with Turned Legs, Kitchen Table Set with Upholstered Dining Chairs and Bench,Retro Style, White</t>
  </si>
  <si>
    <t xml:space="preserve">SP000025AAB</t>
  </si>
  <si>
    <t xml:space="preserve">TOPMAX Counter Height 5-piece Dining Table Set with Faux Marble Tabletop, Solid Wood Table Set with Storage Cabinet and Drawer, Black</t>
  </si>
  <si>
    <t xml:space="preserve">SP000024AAP</t>
  </si>
  <si>
    <t xml:space="preserve">TOPMAX Modern 6-Piece Dining Table Set with V-Shape Metal Legs, Wood Kitchen Table Set with 4 Upholstered Chairs and Bench for 6,Espresso</t>
  </si>
  <si>
    <t xml:space="preserve">SP000164AAP</t>
  </si>
  <si>
    <t xml:space="preserve">TOPMAX 3-Piece Wood Drop Leaf Breakfast Nook Dining Table Set with 2 X-back Chairs for Small Places, Espresso</t>
  </si>
  <si>
    <t xml:space="preserve">SP000018AAP</t>
  </si>
  <si>
    <t xml:space="preserve">TOPMAX Mid-Century 5-Piece Extendable Dining Table Set Kitchen Table Set with 15inch Butterfly Leaf for 4, Espresso</t>
  </si>
  <si>
    <t xml:space="preserve">SP000017AAK</t>
  </si>
  <si>
    <t xml:space="preserve">TOPMAX Modern 7-Piece Dining Table Set with Faux Marble Compact 55Inch Kitchen Table Set for 6, White+Cherry</t>
  </si>
  <si>
    <t xml:space="preserve">SP000017AAB</t>
  </si>
  <si>
    <t xml:space="preserve">TOPMAX Modern 7-Piece Dining Table Set with Faux Marble Compact 55Inch Kitchen Table Set for 6, Black+White</t>
  </si>
  <si>
    <t xml:space="preserve">SP000228AAB</t>
  </si>
  <si>
    <t xml:space="preserve">TOPMAX 5-Piece Counter Height Dining Set Wood Square Dining Room Table and Chairs Stools w/Footrest &amp; 4 Upholstered high-back Chairs,Black</t>
  </si>
  <si>
    <t xml:space="preserve">SP100010AAE</t>
  </si>
  <si>
    <t xml:space="preserve">TOPMAX Outdoor 3-Piece Patio Furniture Set Solid Wood Sectional Sofa Set with Coffee Table Conversation Set with Side Table and Cushions, Grey+Beige</t>
  </si>
  <si>
    <t xml:space="preserve">SP100006AAD</t>
  </si>
  <si>
    <t xml:space="preserve">TOMAX 5-Piece Outdoor Patio Rattan Sofa Set, Sectional PE Wicker L-Shaped Garden Furniture Set with 2 Extendable Side Tables, Dining Table and Washable Covers for Backyard, Poolside, Indoor, Brown</t>
  </si>
  <si>
    <t xml:space="preserve">SP100006AAE</t>
  </si>
  <si>
    <t xml:space="preserve">TOMAX 5-Piece Outdoor Patio Rattan Sofa Set, Sectional PE Wicker L-Shaped Garden Furniture Set with 2 Extendable Side Tables, Dining Table and Washable Covers for Backyard, Poolside, Indoor, Gray</t>
  </si>
  <si>
    <t xml:space="preserve">TOPMAX PE Wicker Rattan Double Chaise Lounge, 2-Person Reclining Daybed with Adjustable Back and Cushions, Free Furniture Protection Cover, White</t>
  </si>
  <si>
    <t xml:space="preserve">TOPMAX PE Wicker Rattan Double Chaise Lounge, 2-Person Reclining Daybed with Adjustable Back and Cushions, Free Furniture Protection Cover,Gray</t>
  </si>
  <si>
    <t xml:space="preserve">SP100149AAA</t>
  </si>
  <si>
    <t xml:space="preserve">TOPMAX 5 Pieces All-Weather Brown PE Rattan Wicker Sofa Set Outdoor Patio Sectional Furniture Set Half-Moon Sofa Set with Tempered Glass Table, Beige</t>
  </si>
  <si>
    <t xml:space="preserve">SP100001AAE</t>
  </si>
  <si>
    <t xml:space="preserve">TOPMAX Outdoor Double Sunbed, Wicker Rattan Patio Reclining Chairs with Adjustable Backrest and Seat, Conversational Set for 2 Person, Gray</t>
  </si>
  <si>
    <t xml:space="preserve">SP100001AAD</t>
  </si>
  <si>
    <t xml:space="preserve">TOPMAX Outdoor Double Sunbed, Wicker Rattan Patio Reclining Chairs with Adjustable Backrest and Seat, Conversational Set for 2 Person, Brown</t>
  </si>
  <si>
    <t xml:space="preserve">SH000295AAE</t>
  </si>
  <si>
    <t xml:space="preserve">TOPMAX Patio 6ft x4ft Bike Shed Garden Shed, Metal Storage Shed with Adjustable Shelf and Lockable Door, Tool Cabinet with Vents and Foundation for Backyard, Lawn, Garden, Gray</t>
  </si>
  <si>
    <t xml:space="preserve">SP000006AAC</t>
  </si>
  <si>
    <t xml:space="preserve">TOPMAX Mid-Century 6-Piece Wood Dining Table Set, Kitchen Table Set with Drawer, Upholstered Chairs and Bench, Antique Blue</t>
  </si>
  <si>
    <t xml:space="preserve">SP100247AAA</t>
  </si>
  <si>
    <t xml:space="preserve">WF298225AAA</t>
  </si>
  <si>
    <t xml:space="preserve">TOPMAX Farmhouse 3-Piece Counter Height Dining Table Set with USB Port and Upholstered Stools,Cream</t>
  </si>
  <si>
    <t xml:space="preserve">WF298225AAP</t>
  </si>
  <si>
    <t xml:space="preserve">TOPMAX Farmhouse 3-Piece Counter Height Dining Table Set with USB Port and Upholstered Stools,Espresso</t>
  </si>
  <si>
    <t xml:space="preserve">SH000234AAK</t>
  </si>
  <si>
    <t xml:space="preserve">TOPMAX Farmhouse Kitchen Island Set with Drop Leaf and 2 Seatings,Dining Table Set with Storage Cabinet, Drawers and Towel Rack, White+Rustic Brown</t>
  </si>
  <si>
    <t xml:space="preserve">SH000234AAB</t>
  </si>
  <si>
    <t xml:space="preserve">TOPMAX Farmhouse Kitchen Island Set with Drop Leaf and 2 Seatings,Dining Table Set with Storage Cabinet, Drawers and Towel Rack, Black+Rustic Brown</t>
  </si>
  <si>
    <t xml:space="preserve">SH000234AAC</t>
  </si>
  <si>
    <t xml:space="preserve">TOPMAX Farmhouse Kitchen Island Set with Drop Leaf and 2 Seatings,Dining Table Set with Storage Cabinet, Drawers and Towel Rack, Blue+Black+Brown</t>
  </si>
  <si>
    <t xml:space="preserve">WF290233AAB</t>
  </si>
  <si>
    <t xml:space="preserve">TOPMAX Farmhouse 5-piece Counter Height Drop Leaf Dining Table Set with Dining Chairs for 4,Black Frame+Brown Tabletop</t>
  </si>
  <si>
    <t xml:space="preserve">WF285472AAD</t>
  </si>
  <si>
    <t xml:space="preserve">TOPMAX Solid Wood Rustic 45" Stationary Kitchen Island, Rubber Wood Butcher Block Dining Table Prep Table with 2 Open Shelves for Small Places,Walnut+Cream White</t>
  </si>
  <si>
    <t xml:space="preserve">WF198245AAE</t>
  </si>
  <si>
    <t xml:space="preserve">TOPMAX Rustic Wooden Counter Height Dining Table for Small Places, Espresso</t>
  </si>
  <si>
    <t xml:space="preserve">WF198129AAE</t>
  </si>
  <si>
    <t xml:space="preserve">TOPMAX Counter Height Extra Long Dining Table Set with 3 Stools Pub Kitchen Set Side Table with Footrest, Gray</t>
  </si>
  <si>
    <t xml:space="preserve">SH000176AAP</t>
  </si>
  <si>
    <t xml:space="preserve">TOPMAX Captain's Bed Twin Daybed with Trundle Bed and Storage Drawers, Espresso</t>
  </si>
  <si>
    <t xml:space="preserve">SH000176AAK</t>
  </si>
  <si>
    <t xml:space="preserve">TOPMAX Captain's Bed Twin Daybed with Trundle Bed and Storage Drawers, White</t>
  </si>
  <si>
    <t xml:space="preserve">WF187441PAA</t>
  </si>
  <si>
    <t xml:space="preserve">TOPMAX Wood Platform Bed Frame Mattress Foundation with Wood Slat Support, Twin (Espresso)</t>
  </si>
  <si>
    <t xml:space="preserve">WF187441DAA</t>
  </si>
  <si>
    <t xml:space="preserve">TOPMAX Bed Frame Platform Mattress Foundation with Solid Wood Slat Support (Walnut, Twin)</t>
  </si>
  <si>
    <t xml:space="preserve">WF326001AAD</t>
  </si>
  <si>
    <t xml:space="preserve">TOPMAX 4 Pieces Counter Height Table with Fabric Padded Stools, Rustic Bar Dining Set with Socket, Brown</t>
  </si>
  <si>
    <t xml:space="preserve">N717P170409A</t>
  </si>
  <si>
    <t xml:space="preserve">TOPMAX Vintage Traditional 50.4inch Upholstered Dining Bench with 6 Solid Wood Legs, Natural</t>
  </si>
  <si>
    <t xml:space="preserve">N717P170409D</t>
  </si>
  <si>
    <t xml:space="preserve">TOPMAX Vintage Traditional 50.4inch Upholstered Dining Bench with 6 Solid Wood Legs, Cream</t>
  </si>
  <si>
    <t xml:space="preserve">N717P170411D</t>
  </si>
  <si>
    <t xml:space="preserve">TOPMAX Vintage Traditional 2-Piece Upholstered Dining Chairs with Padded Backs, Cream</t>
  </si>
  <si>
    <t xml:space="preserve">N717P170411A</t>
  </si>
  <si>
    <t xml:space="preserve">TOPMAX Vintage Traditional 2-Piece Upholstered Dining Chairs with Padded Backs, Natural</t>
  </si>
  <si>
    <t xml:space="preserve">N717P170412D</t>
  </si>
  <si>
    <t xml:space="preserve">TOPMAX Vintage Traditional 4-Piece Upholstered Dining Chairs, Serrated Dining Backs,Cream</t>
  </si>
  <si>
    <t xml:space="preserve">N717P170412A</t>
  </si>
  <si>
    <t xml:space="preserve">TOPMAX Vintage Traditional 4-Piece Upholstered Dining Chairs, Serrated Dining Backs, Natural</t>
  </si>
  <si>
    <t xml:space="preserve">N717P170406A</t>
  </si>
  <si>
    <t xml:space="preserve">TOPMAX Vintage Traditional 82.7inch Extendable Dining Table with 23.6inch Removable Leaf, Natural</t>
  </si>
  <si>
    <t xml:space="preserve">N717P170406D</t>
  </si>
  <si>
    <t xml:space="preserve">TOPMAX Vintage Traditional 82.7inch Extendable Dining Table with 23.6inch Removable Leaf, Brown+Cream</t>
  </si>
  <si>
    <t xml:space="preserve">TOPMAX 74.8" L Patio Daybed with Retractable Canopy, Outdoor Rattan PE Wicker Back Loveseat Sofa Set with Throw Pillows and Cushions for Backyard, Poolside, Garden, Brown</t>
  </si>
  <si>
    <t xml:space="preserve">TOPMAX Farmhouse 65" 5-Piece Extendable Dining Table Set with Wheels Kitchen Table Set with 17.7" Pull-out Side Table and Dining Chairs for Small Places, Natural</t>
  </si>
  <si>
    <t xml:space="preserve">SP101211AAA</t>
  </si>
  <si>
    <t xml:space="preserve">TOPMAX Patio 3-Piece Rattan Sofa Set All Weather PE Wicker Sectional Set with Adjustable Chaise Lounge Frame and Tempered Glass Table, Natural Brown</t>
  </si>
  <si>
    <t xml:space="preserve">TOPMAX Farmhouse 76inch 6-Piece Extendable Dining Table Set Trestle Kitchen Table Set with 18inch Removable Leaf and Upholstered Dining Chair and Bench for Dining Room, Natural</t>
  </si>
  <si>
    <t xml:space="preserve">[Assembly Video Provided]TOPMAX 40.2x20x71.3inch High Freestanding Kitchen Pantry Large Cupboard Storage Cabinet with 2 Drawers, 2 Adjustable Shelves, 8 Door Shelves for Kitchen, Dining Room,Cream</t>
  </si>
  <si>
    <t xml:space="preserve">[Assembly Video Provided]TOPMAX 77inch Farmhouse Kitchen Pantry, Freestanding Tall Cupboard Storage Cabinet with 3 Adjustable Shelves, 8 Door Shelves, 3 Drawers for Kitchen, Dining Room, Cream</t>
  </si>
  <si>
    <t xml:space="preserve">TOPMAX Patio Minimalist Twin Size Garden Swing Bed Wood Porch Swing with Ropes for Backyard, Safe Sloped Design, White</t>
  </si>
  <si>
    <t xml:space="preserve">TOPMAX Patio Minimalist Twin Size Garden Swing Bed Wood Porch Swing with Ropes for Backyard, Safe Sloped Design, Gray</t>
  </si>
  <si>
    <t xml:space="preserve">TOPMAX Modern 5-Piece Round Dining Table Set Pedestal Kitchen Table Set with 4 Upholstered Dining Chairs for Studio, Apartment, Small Places, Black</t>
  </si>
  <si>
    <t xml:space="preserve">TOPMAX 5-Piece Farmhouse Round Pedestal Extending Dining Table Set Extendable Kitchen Table Set with 15.8" Removable Leaf and Ladder Back Dining Chairs for Small Places, Black</t>
  </si>
  <si>
    <t xml:space="preserve">SP100011AAB</t>
  </si>
  <si>
    <t xml:space="preserve">TOPMAX Modern 5-Person Outdoor Seating Group with Cushions Rope Waved Patio Sofa Set for Garden, Lawn, Poolside, L-Shaped, Black+Gray</t>
  </si>
  <si>
    <t xml:space="preserve">SP100026AAE</t>
  </si>
  <si>
    <t xml:space="preserve">TOPMAX Modern Minimalist 7-Piece Metal Patio Sectional Sofa Set, All-Weather Garden Conversational Furniture Set with Thick Cushions and Coffee Table for Indoor Outdoor, Gray</t>
  </si>
  <si>
    <t xml:space="preserve">SP100026AAK</t>
  </si>
  <si>
    <t xml:space="preserve">TOPMAX Modern Minimalist 7-Piece Metal Patio Sectional Sofa Set, All-Weather Garden Conversational Furniture Set with Thick Cushions and Coffee Table for Indoor Outdoor, White</t>
  </si>
  <si>
    <t xml:space="preserve">TOPMAX 3-Piece Patio Daybed with Retractable Canopy Outdoor Metal Sectional Sofa Set Sun Lounger with Cushions for Backyard, Porch, Poolside,Grey</t>
  </si>
  <si>
    <t xml:space="preserve">SP100024AAE</t>
  </si>
  <si>
    <t xml:space="preserve">TOPMAX Modern Outdoor 3-Piece PE Rattan Sofa Set All Weather Patio Metal Sectional Furniture Set with Cushions and Glass Table for Backyard, Poolside, Garden, Gray,L-Shaped</t>
  </si>
  <si>
    <t xml:space="preserve">SP000136AAE</t>
  </si>
  <si>
    <t xml:space="preserve">TOPMAX 5 Pieces Counter Height Rustic Farmhouse Dining Room Wooden Bar Table Set with 4 stools, Gray</t>
  </si>
  <si>
    <t xml:space="preserve">TOPMAX Patio 5-Piece Round Rattan Sectional Sofa Set All-Weather PE Wicker Sunbed Daybed with Round Liftable Table and Washable Cushions for Outdoor Backyard Poolside, Beige</t>
  </si>
  <si>
    <t xml:space="preserve">SP100121AAE</t>
  </si>
  <si>
    <t xml:space="preserve">TOPMAX 4 Piece UV-Proof Resin Wicker Patio Sofa Set with Retractable Canopy, Cushions and Lifting Table,Brown</t>
  </si>
  <si>
    <t xml:space="preserve">TOPMAX Patio 5-Piece Round Rattan Sectional Sofa Set All-Weather PE Wicker Sunbed Daybed with Round Liftable Table and Washable Cushions for Outdoor Backyard Poolside, Gray</t>
  </si>
  <si>
    <t xml:space="preserve">SP100023AAA</t>
  </si>
  <si>
    <t xml:space="preserve">TOPMAX Patio Furniture Round Outdoor Sectional Sofa Set Rattan Daybed Two-Tone Weave Sunbed with Retractable Canopy, Separate Seating and Removable Cushion, Beige</t>
  </si>
  <si>
    <t xml:space="preserve">SP100012AAE</t>
  </si>
  <si>
    <t xml:space="preserve">TOPMAX Luxury Modern 4-Piece Outdoor Iron Frame Conversation Set, Patio Chat Set with Acacia Wood Round Coffee Table for Backyard, Deck, Poolside, Indoor Use, Loveseat+Arm Chairs, Gray</t>
  </si>
  <si>
    <t xml:space="preserve">SP100017AAB</t>
  </si>
  <si>
    <t xml:space="preserve">TOPMAX 78-inch Wooden Greenhouse Cold Frame with 4 Independent Skylights and 2 Folding Middle Shelves, Walk-in Outdoor Greenhouse, Black</t>
  </si>
  <si>
    <t xml:space="preserve">TOPMAX 65inch Garden Potting Bench Table, Fir Wood Workstation with Storage Shelf, Drawer and Cabinet, White</t>
  </si>
  <si>
    <t xml:space="preserve">TOPMAX 65inch Garden Potting Bench Table, Fir Wood Workstation with Storage Shelf, Drawer and Cabinet, Brown</t>
  </si>
  <si>
    <t xml:space="preserve">[Video Provided] TOPMAX Outdoor 5.5ft Hx4.1ft L Wood Storage Shed, Garden Tool Cabinet with Waterproof Asphalt Roof, Four Lockable Doors, Multiple-tier Shelves, Natural</t>
  </si>
  <si>
    <t xml:space="preserve">[Video Provided] TOPMAX Outdoor 5.5ft Hx4.1ft L Wood Storage Shed, Garden Tool Cabinet with Waterproof Asphalt Roof, Four Lockable Doors, Multiple-tier Shelves, White and Gray</t>
  </si>
  <si>
    <t xml:space="preserve">TOPMAX Outdoor Sun Bed Patio 2-Person Daybed with Cushions and Pillows, Rattan Garden Reclining Chaise Lounge with Adjustable Backrests and Foldable Cup Trays for Lawn, Poolside, Beige</t>
  </si>
  <si>
    <t xml:space="preserve">TOPMAX Outdoor Sun Bed Patio 2-Person Daybed with Cushions and Pillows, Rattan Garden Reclining Chaise Lounge with Adjustable Backrests and Foldable Cup Trays for Lawn,Poolside, Gray</t>
  </si>
  <si>
    <t xml:space="preserve">TOPMAX Modern Outdoor Daybed Patio Metal Daybed with Wood Topped Side Spaces for Drinks, 2 in 1 Padded Chaise Lounges for Poolside, Balcony, Deck, Gray</t>
  </si>
  <si>
    <t xml:space="preserve">TOPMAX Outdoor Patio Daybed, Woven Nylon Rope Backrest with Washable Cushions for Balcony, Poolside, Set for 2 Person, Gray</t>
  </si>
  <si>
    <t xml:space="preserve">SP100020AAA</t>
  </si>
  <si>
    <t xml:space="preserve">TOPMAX 6-Piece Patio Outdoor Conversation Round Sofa Set, PE Wicker Rattan Separate Seating Group with Coffee Table, Beige</t>
  </si>
  <si>
    <t xml:space="preserve">SP100020AAE</t>
  </si>
  <si>
    <t xml:space="preserve">TOPMAX 6-Piece Patio Outdoor Conversation Round Sofa Set, PE Wicker Rattan Separate Seating Group with Coffee Table, Brown</t>
  </si>
  <si>
    <t xml:space="preserve">WF297923AAB</t>
  </si>
  <si>
    <t xml:space="preserve">TOPMAX 62inch Height Wood Large Greenhouse Balcony Portable Cold Frame with Wheels and Adjustable Shelves for Outdoor Indoor Use, Black</t>
  </si>
  <si>
    <t xml:space="preserve">SP000017AAG</t>
  </si>
  <si>
    <t xml:space="preserve">TOPMAX Modern 7-Piece Dining Table Set with Faux Marble Compact 55Inch Kitchen Table Set for 6, Golden+White</t>
  </si>
  <si>
    <t xml:space="preserve">SP100236AAE</t>
  </si>
  <si>
    <t xml:space="preserve">WF297927AAK</t>
  </si>
  <si>
    <t xml:space="preserve">TOPMAX 64.6" Large Outdoor Potting Bench, Garden Potting Table, Wood Workstation with 6-Tier Shelves, Large Tabletop and Side Hook for Mudroom, Backyard,White</t>
  </si>
  <si>
    <t xml:space="preserve">WF297927AAF</t>
  </si>
  <si>
    <t xml:space="preserve">TOPMAX 64.6" Large Outdoor Potting Bench, Garden Potting Table, Wood Workstation with 6-Tier Shelves, Large Tabletop and Side Hook for Mudroom, Backyard,Green</t>
  </si>
  <si>
    <t xml:space="preserve">TOPMAX Outdoor 39" Potting Bench Table, Rustic Garden Wood Workstation Storage Cabinet Garden Shed with 2-Tier Shelves and Side Hook, Grey</t>
  </si>
  <si>
    <t xml:space="preserve">WF298225AAE</t>
  </si>
  <si>
    <t xml:space="preserve">TOPMAX Farmhouse 3-Piece Counter Height Dining Table Set with USB Port and Upholstered Stools,Gray</t>
  </si>
  <si>
    <t xml:space="preserve">WF297923AAK</t>
  </si>
  <si>
    <t xml:space="preserve">TOPMAX 62inch Height Wood Large Greenhouse Balcony Portable Cold Frame with Wheels and Adjustable Shelves for Outdoor Indoor Use, White</t>
  </si>
  <si>
    <t xml:space="preserve">WF296480AAE</t>
  </si>
  <si>
    <t xml:space="preserve">TOPMAX Freestanding Tall Kitchen Pantry, 72.4" Minimalist Kitchen Storage Cabinet Organizer with 4 Doors and Adjustable Shelves,Gray</t>
  </si>
  <si>
    <t xml:space="preserve">WF296480AAK</t>
  </si>
  <si>
    <t xml:space="preserve">TOPMAX Freestanding Tall Kitchen Pantry, 72.4" Minimalist Kitchen Storage Cabinet Organizer with 4 Doors and Adjustable Shelves, White</t>
  </si>
  <si>
    <t xml:space="preserve">WF290234AAB</t>
  </si>
  <si>
    <t xml:space="preserve">TOPMAX Modern 3-Piece Round Dining Table Set with Drop Leaf and 2 Chairs for Small Places,Black Frame+Rustic Brown Finish</t>
  </si>
  <si>
    <t xml:space="preserve">TOPMAX Outdoor 39" Potting Bench Table, Rustic Garden Wood Workstation Storage Cabinet Garden Shed with 2-Tier Shelves and Side Hook, Orange</t>
  </si>
  <si>
    <t xml:space="preserve">WF285327AAA</t>
  </si>
  <si>
    <t xml:space="preserve">TOPMAX Wooden Garden Shed 3-tier Patio Storage Cabinet Outdoor Organizer Wooden Lockers with Fir Wood (Natural Wood Color -Shutter Design)</t>
  </si>
  <si>
    <t xml:space="preserve">WF285327AAE</t>
  </si>
  <si>
    <t xml:space="preserve">TOPMAX Wooden Garden Shed 3-tier Patio Storage Cabinet Outdoor Organizer Wooden Lockers with Fir Wood (Gray Wood Color -Shutter Design)</t>
  </si>
  <si>
    <t xml:space="preserve">SH000187AAE</t>
  </si>
  <si>
    <t xml:space="preserve">TOPMAX Outdoor 5.3ft Hx4.6ft L Wood Storage Shed Tool Organizer,Garden Shed, Storage Cabinet with Waterproof Asphalt Roof, Double Lockable Doors, 3-tier Shelves for Backyard, Gray</t>
  </si>
  <si>
    <t xml:space="preserve">SH000187AAA</t>
  </si>
  <si>
    <t xml:space="preserve">TOPMAX Outdoor 5.3ft Hx4.6ft L Wood Storage Shed Tool Organizer,Garden Shed, Storage Cabinet with Waterproof Asphalt Roof, Double Lockable Doors, 3-tier Shelves for Backyard, Natural</t>
  </si>
  <si>
    <t xml:space="preserve">TOPMAX 65" Large Wooden Farmhouse Rustic Outdoor Potting Bench Table, Patio Workstation, Garden Potting Bench with 4 Storage Shelves and Side Hook,Green</t>
  </si>
  <si>
    <t xml:space="preserve">TOPMAX 65" Large Wooden Farmhouse Rustic Outdoor Potting Bench Table, Patio Workstation, Garden Potting Bench with 4 Storage Shelves and Side Hook,Natural</t>
  </si>
  <si>
    <t xml:space="preserve">WF198129AAD</t>
  </si>
  <si>
    <t xml:space="preserve">TOPMAX Counter Height Extra Long Dining Table Set with 3 Stools Pub Kitchen Set Side Table with Footrest,Brown</t>
  </si>
  <si>
    <t xml:space="preserve">Elegant Bathroom Floor Storage Cabinet, Bathroom Storage Unit, Freestanding Cabinet with 4 Doors, Adjustable Shelves, Adaptable Shelves, Grey</t>
  </si>
  <si>
    <t xml:space="preserve">Elegant Bathroom Floor Storage Cabinet, Bathroom Storage Unit, Freestanding Cabinet with 4 Doors, Adjustable Shelves, Adaptable Shelves, Black</t>
  </si>
  <si>
    <t xml:space="preserve">Elegant Bathroom Floor Storage Cabinet, Bathroom Storage Unit, Freestanding Cabinet with 4 Doors, Adjustable Shelves, Adaptable Shelves, White</t>
  </si>
  <si>
    <t xml:space="preserve">Bathroom Storage Cabinet, Cabinet with Two Doors and Drawers, Adjustable Shelf, MDF Board, White</t>
  </si>
  <si>
    <t xml:space="preserve">Bathroom Storage Cabinet, Cabinet with Two Doors and Drawers, Adjustable Shelf, MDF Board, Black</t>
  </si>
  <si>
    <t xml:space="preserve">N725P188459K</t>
  </si>
  <si>
    <t xml:space="preserve">Tall Bathroom Cabinet with Four Doors, Large Storage Space Open Shelve, Upper Storage Cabinet, White</t>
  </si>
  <si>
    <t xml:space="preserve">30" Bathroom Vanity with Sink, Bathroom Vanity Cabinet with Three Drawers and Door, Solid Wood and MDF, White</t>
  </si>
  <si>
    <t xml:space="preserve">30" Bathroom Vanity with Sink, Bathroom Vanity Cabinet with Three Drawers and Door, Solid Wood and MDF, Black</t>
  </si>
  <si>
    <t xml:space="preserve">White Bathroom Cabinet Triangle Corner Storage Cabinet with Adjustable Shelf Modern Style MDF Board (Old SKU:WF291477AAK)</t>
  </si>
  <si>
    <t xml:space="preserve">Storage Cabinet with Two Doors for Bathroom, Office, Adjustable Shelf, MDF Board, White  (Old Sku:WF302824AAK)</t>
  </si>
  <si>
    <t xml:space="preserve">Storage Cabinet with Two Doors for Bathroom, Office, Adjustable Shelf, MDF Board, Brown (Old Sku:WF302824AAD)</t>
  </si>
  <si>
    <t xml:space="preserve">N725P179705B</t>
  </si>
  <si>
    <t xml:space="preserve">Tall and Wide Bathroom Floor Storage Cabinet, Bathroom Storage Unit, Freestanding Cabinet with 4 Doors, Adjustable Shelves, Open multi-layer Shelves, Black</t>
  </si>
  <si>
    <t xml:space="preserve">N725P179705K</t>
  </si>
  <si>
    <t xml:space="preserve">Tall and Wide Bathroom Floor Storage Cabinet, Bathroom Storage Unit, Freestanding Cabinet with 4 Doors, Adjustable Shelves, Open multi-layer Shelves, White</t>
  </si>
  <si>
    <t xml:space="preserve">N725P178675B</t>
  </si>
  <si>
    <t xml:space="preserve">Tall Bathroom Storage Cabinet, Cabinet with Two Doors and Drawers, Adjustable Shelf, MDF Board, Black</t>
  </si>
  <si>
    <t xml:space="preserve">N725P178675K</t>
  </si>
  <si>
    <t xml:space="preserve">Tall Bathroom Storage Cabinet, Cabinet with Two Doors and Drawers, Adjustable Shelf, MDF Board, White</t>
  </si>
  <si>
    <t xml:space="preserve">N725P171408K</t>
  </si>
  <si>
    <t xml:space="preserve">24" Bathroom Vanity with Sink, Bathroom Vanity Cabinet with One Flip Drawer and Doors, Solid Wood and MDF, White</t>
  </si>
  <si>
    <t xml:space="preserve">N725P171407K</t>
  </si>
  <si>
    <t xml:space="preserve">24" Bathroom Vanity with Sink, Bathroom Vanity Cabinet with One Drawer and Doors, Solid Wood and MDF, White</t>
  </si>
  <si>
    <t xml:space="preserve">Storage Cabinet with Two Doors for Bathroom, Office, Adjustable Shelf, MDF Board, Black</t>
  </si>
  <si>
    <t xml:space="preserve">Black Bathroom Cabinet Triangle Corner Storage Cabinet with Adjustable Shelf Modern Style MDF Board</t>
  </si>
  <si>
    <t xml:space="preserve">30" Bathroom Vanity with Sink Top, Bathroom Cabinet with Open Storage Shelf and Two Drawers, One Package, Black (Old Sku:WF311619AAP)</t>
  </si>
  <si>
    <t xml:space="preserve">30" Bathroom Vanity with Sink Top, Bathroom Cabinet with Open Storage Shelf and Two Drawers, One Package, Natural (Old Sku:WF311619AAD)</t>
  </si>
  <si>
    <t xml:space="preserve">30" Bathroom Vanity with Sink Top, Bathroom Vanity Cabinet with Door and Two Drawers, Solid Wood Frame, One Package, Green (Old Sku:WF311620AAG)</t>
  </si>
  <si>
    <t xml:space="preserve">30" Bathroom Vanity with Sink Top, Bathroom Vanity Cabinet with Door and Two Drawers, Solid Wood Frame, One Package, White (Old Sku:WF311620AAK)</t>
  </si>
  <si>
    <t xml:space="preserve">36" Bathroom Vanity with Sink, One Cabinet with Two doors and One Big Drawer and One Flip Drawer, Solid Wood and MDF Board, Green</t>
  </si>
  <si>
    <t xml:space="preserve">N725P170597B</t>
  </si>
  <si>
    <t xml:space="preserve">N725P172882B</t>
  </si>
  <si>
    <t xml:space="preserve">N725P171539K</t>
  </si>
  <si>
    <t xml:space="preserve">36" Single Bathroom Vanity Top with White Basin, 3-Faucet Holes, Ceramic, White (Old SKU: WF283481AAK )</t>
  </si>
  <si>
    <t xml:space="preserve">WF289427AAB</t>
  </si>
  <si>
    <t xml:space="preserve">Tall Bathroom Cabinet, Freestanding Storage Cabinet with Drawer and Doors, MDF Board, Acrylic Door, Adjustable Shelf, Black</t>
  </si>
  <si>
    <t xml:space="preserve">30" Single Bathroom Vanity Top with White Basin, 3-Faucet Holes, Ceramic, White(Old SKU:WF283479AAK)</t>
  </si>
  <si>
    <t xml:space="preserve">N725P170599B</t>
  </si>
  <si>
    <t xml:space="preserve">30" Bathroom Vanity with Sink, Bathroom Vanity Cabinet with Two Drawers and Door, Adjustable Shelf, Solid Wood and MDF, Black</t>
  </si>
  <si>
    <t xml:space="preserve">N725P170590K</t>
  </si>
  <si>
    <t xml:space="preserve">24" Bathroom Vanity with Sink, Bathroom Vanity Cabinet with One Drawer and Doors, Adjustable Shelf, Solid Wood and MDF, White</t>
  </si>
  <si>
    <t xml:space="preserve">WF530559AAK</t>
  </si>
  <si>
    <t xml:space="preserve">Bathroom Storage Cabinet with Doors and Drawers, Multiple Storage Space, Freestanding Style, Open Shelve, Adjustable Shelf, White</t>
  </si>
  <si>
    <t xml:space="preserve">WF326356AAK</t>
  </si>
  <si>
    <t xml:space="preserve">Tall Bathroom Storage Cabinet, Freestanding Storage Cabinet with Hook and Adjustable Shelf, MDF Board, White (New Sku:N725P241834K)</t>
  </si>
  <si>
    <t xml:space="preserve">WF326355AAK</t>
  </si>
  <si>
    <t xml:space="preserve">Tall Bathroom Storage Cabinet, Cabinet with Two Doors and One Drawer, Adjustable Shelf, MDF Board, White</t>
  </si>
  <si>
    <t xml:space="preserve">WF531249AAK</t>
  </si>
  <si>
    <t xml:space="preserve">WF312728AAE</t>
  </si>
  <si>
    <t xml:space="preserve">Tall Bathroom Storage Cabinet, Freestanding Storage Cabinet with Two Drawers and Adjustable Shelf, MDF Board with Painted Finish, Grey</t>
  </si>
  <si>
    <t xml:space="preserve">WF312728AAB</t>
  </si>
  <si>
    <t xml:space="preserve">Tall Bathroom Storage Cabinet, Freestanding Storage Cabinet with Two Drawers and Adjustable Shelf, MDF Board with Painted Finish, Black</t>
  </si>
  <si>
    <t xml:space="preserve">JL000007AAC</t>
  </si>
  <si>
    <t xml:space="preserve">36" Bathroom Vanity with Sink Combo, Blue Bathroom Cabinet with Drawers, Solid Frame and MDF Board</t>
  </si>
  <si>
    <t xml:space="preserve">WF312727AAE</t>
  </si>
  <si>
    <t xml:space="preserve">Tall Bathroom Storage Cabinet, Freestanding Storage Cabinet with Drawer and Adjustable Shelf, MDF Board with Painted Finish, Grey</t>
  </si>
  <si>
    <t xml:space="preserve">WF312727AAB</t>
  </si>
  <si>
    <t xml:space="preserve">Tall Bathroom Storage Cabinet, Freestanding Storage Cabinet with Drawer and Adjustable Shelf, MDF Board with Painted Finish, Black</t>
  </si>
  <si>
    <t xml:space="preserve">N725S999222K</t>
  </si>
  <si>
    <t xml:space="preserve">30" Bathroom Vanity with Sink Combo, White Bathroom Cabinet with Drawers, Solid Frame and MDF Board</t>
  </si>
  <si>
    <t xml:space="preserve">N725S999222F</t>
  </si>
  <si>
    <t xml:space="preserve">30" Bathroom Vanity with Sink Combo, Green Bathroom Cabinet with Drawers, Solid Frame and MDF Board</t>
  </si>
  <si>
    <t xml:space="preserve">WF317782AAK</t>
  </si>
  <si>
    <t xml:space="preserve">30" Bathroom Vanity with Sink Top, Bathroom Vanity Cabinet with Two Doors and One Drawer, MDF Boards, Solid Wood, One Package, White</t>
  </si>
  <si>
    <t xml:space="preserve">WF307973AAE</t>
  </si>
  <si>
    <t xml:space="preserve">36" Bathroom Vanity without Sink, Cabinet Base Only, Six Drawers, Multi-Functional Drawer Divider, Adjustable Shelf, Grey</t>
  </si>
  <si>
    <t xml:space="preserve">WF296707AAG</t>
  </si>
  <si>
    <t xml:space="preserve">36" Bathroom Vanity without Sink, Cabinet Base Only, Bathroom Cabinet with Drawers, Solid Frame and MDF Board, Green</t>
  </si>
  <si>
    <t xml:space="preserve">WF306244AAE</t>
  </si>
  <si>
    <t xml:space="preserve">36" Bathroom Vanity without Sink, Cabinet Base Only, One Cabinet and three Drawers, Grey</t>
  </si>
  <si>
    <t xml:space="preserve">WF314198AAK</t>
  </si>
  <si>
    <t xml:space="preserve">Tall Bathroom Storage Cabinet,Cabinet with One Door and Two Drawers, Freestanding Storage Adjustable Shelf, MDF Board,White</t>
  </si>
  <si>
    <t xml:space="preserve">WF310866AAD</t>
  </si>
  <si>
    <t xml:space="preserve">30" Bathroom Vanity without Sink Top, Cabinet Base Only, Open Storage Shelf and Two Drawers, Brown</t>
  </si>
  <si>
    <t xml:space="preserve">30" Wall Mounted Bathroom Vanity without Sink, Cabinet Base Only, Functional Drawer, Green</t>
  </si>
  <si>
    <t xml:space="preserve">WF302824AAK</t>
  </si>
  <si>
    <t xml:space="preserve">Storage Cabinet with Two Doors for Bathroom, Office, Adjustable Shelf, MDF Board, White</t>
  </si>
  <si>
    <t xml:space="preserve">WF291467AAB</t>
  </si>
  <si>
    <t xml:space="preserve">Black Triangle Bathroom Storage Cabinet with Adjustable Shelves, Freestanding Floor Cabinet for Home Kitchen</t>
  </si>
  <si>
    <t xml:space="preserve">WF299664AAE</t>
  </si>
  <si>
    <t xml:space="preserve">36" Bathroom Vanity without Sink, Cabinet Base Only, Two Cabinets and Five Drawers, Solid Wood Frame, Grey</t>
  </si>
  <si>
    <t xml:space="preserve">WF299285AAK</t>
  </si>
  <si>
    <t xml:space="preserve">Tall and Wide Storage Cabinet with Doors for Bathroom/Office, Three Drawers, White</t>
  </si>
  <si>
    <t xml:space="preserve">WF298150AAK</t>
  </si>
  <si>
    <t xml:space="preserve">White Triangle Tall Cabinet with 3 Drawers and Adjustable Shelves for Bathroom, Kitchen or Living Room, MDF Board with Painted Finish</t>
  </si>
  <si>
    <t xml:space="preserve">White Tall Storage Cabinet with 3 Drawers and Adjustable Shelves for Bathroom, Kitchen and Living Room, MDF Board with Painted Finish</t>
  </si>
  <si>
    <t xml:space="preserve">WF295070AAK</t>
  </si>
  <si>
    <t xml:space="preserve">White Tall Storage Cabinet with Shelves and Doors for Bathroom, Kitchen and Living Room, MDF Board</t>
  </si>
  <si>
    <t xml:space="preserve">WF293800AAK</t>
  </si>
  <si>
    <t xml:space="preserve">Tall Bathroom Corner Cabinet, Freestanding Storage Cabinet with Doors and Adjustable Shelves, MDF Board, White</t>
  </si>
  <si>
    <t xml:space="preserve">WF291467AAL</t>
  </si>
  <si>
    <t xml:space="preserve">Oak Triangle Bathroom Storage Cabinet with Adjustable Shelves, Freestanding Floor Cabinet for Home Kitchen</t>
  </si>
  <si>
    <t xml:space="preserve">WF291467AAK</t>
  </si>
  <si>
    <t xml:space="preserve">White Triangle Bathroom Storage Cabinet with Adjustable Shelves, Freestanding Floor Cabinet for Home Kitchen</t>
  </si>
  <si>
    <t xml:space="preserve">WF289427AAG</t>
  </si>
  <si>
    <t xml:space="preserve">Tall Bathroom Cabinet, Freestanding Storage Cabinet with Drawer and Doors, MDF Board, Acrylic Door, Adjustable Shelf, Grey</t>
  </si>
  <si>
    <t xml:space="preserve">ST000050AAD</t>
  </si>
  <si>
    <t xml:space="preserve">TREXM 5-Piece Counter Height Dining Set, Classic Elegant Table and 4 Chairs in Natural Wood Wash</t>
  </si>
  <si>
    <t xml:space="preserve">TREXM 7-Piece Farmhouse Dining Set Classic Rustic Table and 6 high-back design Chairs for Dining Room, Kitchen (Brown+Gray)</t>
  </si>
  <si>
    <t xml:space="preserve">TREXM 7-Piece Farmhouse Dining Set Classic Rustic Table and 6 high-back design Chairs for Dining Room, Kitchen (Natural Wood Wash)</t>
  </si>
  <si>
    <t xml:space="preserve">TREXM 6-Piece Retro Dining Table Set for 6, 60" Wood Kitchen Table and Chairs Set of 4 with Bench Designed Trestle Base for kitchen &amp; Dining Room (Natural)</t>
  </si>
  <si>
    <t xml:space="preserve">TREXM Rustic Entryway Console Table, 60" Long Sofa Table with Two Different Size Drawers and Bottom Shelf for Storage (Hale Navy)</t>
  </si>
  <si>
    <t xml:space="preserve">TREXM Rustic Entryway Console Table, 60" Long Sofa Table with Two Different Size Drawers and Bottom Shelf for Storage (Antique Navy)</t>
  </si>
  <si>
    <t xml:space="preserve">TREXM Rustic Entryway Console Table, 60" Long Sofa Table with Two Different Size Drawers and Bottom Shelf for Storage (Turquoise Green)</t>
  </si>
  <si>
    <t xml:space="preserve">ST000120AAP</t>
  </si>
  <si>
    <t xml:space="preserve">TREXM 5-Piece Retro Functional Dining Set with 1 Extendable Dining Table and 4 Upholstered Chairs with Rattan Backrests for Dining Room and Kitchen (Espresso)</t>
  </si>
  <si>
    <t xml:space="preserve">ST000121AAP</t>
  </si>
  <si>
    <t xml:space="preserve">TREXM 5-Piece Retro Dining Set, Round Table with Pedestal Table Base and 4 Upholstered Chairs for Dining Room and Kitchen (Espresso)</t>
  </si>
  <si>
    <t xml:space="preserve">ST000121AAD</t>
  </si>
  <si>
    <t xml:space="preserve">TREXM 5-Piece Retro Dining Set, Round Table with Pedestal Table Base and 4 Upholstered Chairs for Dining Room and Kitchen (Natural Wood Wash)</t>
  </si>
  <si>
    <t xml:space="preserve">XW000022AAP</t>
  </si>
  <si>
    <t xml:space="preserve">TREXM Elegant Retro Console Table/Storage Cabinet/Sideboard with Mirrored Doors, Spacious Shelves, and Durable Acacia Wood Legs - Perfect for Living Room, Dining Room, or Entryway (Espresso)</t>
  </si>
  <si>
    <t xml:space="preserve">XW000022AAM</t>
  </si>
  <si>
    <t xml:space="preserve">TREXM Elegant Retro Console Table/Storage Cabinet/Sideboard with Mirrored Doors, Spacious Shelves, and Durable Acacia Wood Legs - Perfect for Living Room, Dining Room, or Entryway (Antique Navy)</t>
  </si>
  <si>
    <t xml:space="preserve">XW000022AAK</t>
  </si>
  <si>
    <t xml:space="preserve">TREXM Elegant Retro Console Table/Storage Cabinet/Sideboard with Mirrored Doors, Spacious Shelves, and Durable Acacia Wood Legs - Perfect for Living Room, Dining Room, or Entryway (Antique White)</t>
  </si>
  <si>
    <t xml:space="preserve">TREXM Dining Room Table and Chairs with Bench, Rustic Wood Dining Set, Set of 6 (Natural Wood Wash)</t>
  </si>
  <si>
    <t xml:space="preserve">WF310444AAE</t>
  </si>
  <si>
    <t xml:space="preserve">TREXM Sideboard with 4 Door Large Storage Buffet with Adjustable Shelves and Metal Handles for Kitchen, Living Room, Dining Room (Antique Gray)</t>
  </si>
  <si>
    <t xml:space="preserve">WF325062AAE</t>
  </si>
  <si>
    <t xml:space="preserve">TREXM Retro 3-Door Sideboard with Large Storage Space Artificial Rattan Doors and Metal Handles, Accent Cabinet for Living Room and Hallway (Natural Wood)</t>
  </si>
  <si>
    <t xml:space="preserve">WF325062AAD</t>
  </si>
  <si>
    <t xml:space="preserve">TREXM Retro 3-Door Sideboard with Large Storage Space Artificial Rattan Doors and Metal Handles, Accent Cabinet for Living Room and Hallway (Brown)</t>
  </si>
  <si>
    <t xml:space="preserve">WF325062AAK</t>
  </si>
  <si>
    <t xml:space="preserve">TREXM Retro 3-Door Sideboard with Large Storage Space Artificial Rattan Doors and Metal Handles, Accent Cabinet for Living Room and Hallway (White)</t>
  </si>
  <si>
    <t xml:space="preserve">WF325062AAB</t>
  </si>
  <si>
    <t xml:space="preserve">TREXM Retro 3-Door Sideboard with Large Storage Space Artificial Rattan Doors and Metal Handles, Accent Cabinet for Living Room and Hallway (Antique Black)</t>
  </si>
  <si>
    <t xml:space="preserve">XW000020AAE</t>
  </si>
  <si>
    <t xml:space="preserve">TREXM 4-door Classic Sideboard with Open Storage and Adjustable Shelves Perfect for kitchens,  living rooms (Grey Brown)</t>
  </si>
  <si>
    <t xml:space="preserve">TREXM 4-Door Large Storage Sideboard Buffet Cabinet with Glass Doors, Arched Cabinet with Adjustable Shelves for Kitchen, Dining Room and Living Room (Navy)</t>
  </si>
  <si>
    <t xml:space="preserve">WF323695AAK</t>
  </si>
  <si>
    <t xml:space="preserve">TREXM Rustic Storage Bench with 2 Drawers, Hidden Storage Space, and 3 False Drawers at the Top, Shoe Bench for Living Room, Entryway  (White)</t>
  </si>
  <si>
    <t xml:space="preserve">ST000122AAD</t>
  </si>
  <si>
    <t xml:space="preserve">TREXM 3-Piece Retro Dining Set, Rectangular Trestle Table and 2 Wooden Benches for 4 People for Dining Room and Kitchen (Natural Wood)</t>
  </si>
  <si>
    <t xml:space="preserve">ST000122AAE</t>
  </si>
  <si>
    <t xml:space="preserve">TREXM 3-Piece Retro Dining Set, Rectangular Trestle Table and 2 Wood Benches for 4 People for Dining Room and Kitchen (Grey)</t>
  </si>
  <si>
    <t xml:space="preserve">TREXM Modern Shoe Storage Bench with Hidden Storage and Upholstered Cushions for Bedside, Living Room and Entryway (Navy)</t>
  </si>
  <si>
    <t xml:space="preserve">TREXM Modern Shoe Storage Bench with Hidden Storage and Upholstered Cushions for Bedside, Living Room and Entryway ((Antique White)</t>
  </si>
  <si>
    <t xml:space="preserve">TREXM Modern Shoe Storage Bench with Hidden Storage and Upholstered Cushions for Bedside, Living Room and Entryway (White)</t>
  </si>
  <si>
    <t xml:space="preserve">TM000012AAE</t>
  </si>
  <si>
    <t xml:space="preserve">TREXM 4-Piece Rattan Outdoor Conversation Sofa Set with Wooden Coffee Table and Cushions Seating 5 People for Patio, Garden and Backyard (Grey)</t>
  </si>
  <si>
    <t xml:space="preserve">TM000012AAD</t>
  </si>
  <si>
    <t xml:space="preserve">TREXM 4-Piece Rattan Outdoor Conversation Sofa Set with Wooden Coffee Table and Cushions Seating 5 People for Patio, Garden and Backyard (Brown Grey)</t>
  </si>
  <si>
    <t xml:space="preserve">XW000019AAB</t>
  </si>
  <si>
    <t xml:space="preserve">TREXM Modern Sideboard with Extra Large Storage Space with Metal Handles and Support Legs for Living Room and Dining Room (Black)</t>
  </si>
  <si>
    <t xml:space="preserve">ST000119AAE</t>
  </si>
  <si>
    <t xml:space="preserve">TREXM 6-piece Retro Farmhouse Style Dining Set, Rectangular Table and 4 Upholstered Chairs with Rattan and Bench for Dining Room and Kitchen (Gray)</t>
  </si>
  <si>
    <t xml:space="preserve">WF317096AAB</t>
  </si>
  <si>
    <t xml:space="preserve">TREXM Retro Style Sideboard with Adjustable Shelves, Rectangular Metal Handles and Legs for  Kitchen, Living room, and Dining Room  (Black)</t>
  </si>
  <si>
    <t xml:space="preserve">TREXM Unique Retro Silhouette Sectional Three-Piece Set Containing Sideboard, Console Table and Coffee Table, Suitable for Dining Room, Living Room and Entrance (Natural Wood Wash)</t>
  </si>
  <si>
    <t xml:space="preserve">TREXM Unique Retro Silhouette Three-Piece Set Containing Sideboard, Console Table and Coffee Table, Suitable for Dining Room, Living Room and Entrance (Antique Black)</t>
  </si>
  <si>
    <t xml:space="preserve">XW000014AAB</t>
  </si>
  <si>
    <t xml:space="preserve">TREXM 6-drawer and 2-Cabinet Retro Sideboard with Extra Large Storage Space, with Gold Handles and Solid Wood Legs, for Kitchen and Living Room (Black)</t>
  </si>
  <si>
    <t xml:space="preserve">ST000113AAE</t>
  </si>
  <si>
    <t xml:space="preserve">TREXM Wood Dining Table Set for 6, Farmhouse Rectangular Dining Table and 6 Upholstered Chairs Ideal for Dining Room, Kitchen (Grey+Beige)</t>
  </si>
  <si>
    <t xml:space="preserve">ST000108AAB</t>
  </si>
  <si>
    <t xml:space="preserve">TREXM 7-Piece Dining Table with 4 Trestle Base and 6 Upholstered Chairs with Slightly Curve and Ergonomic Seat Back (Black)</t>
  </si>
  <si>
    <t xml:space="preserve">WF310444AAP</t>
  </si>
  <si>
    <t xml:space="preserve">TREXM Sideboard with 4 Door Large Storage Buffet with Adjustable Shelves and Metal Handles for Kitchen, Living Room, Dining Room (Espresso)</t>
  </si>
  <si>
    <t xml:space="preserve">ST000098AAD</t>
  </si>
  <si>
    <t xml:space="preserve">TREXM 5-Piece Dining Table Set, 44" Round Dining Table with Curved Bench &amp; Side Chairs for 4-5 People for Dining Room and Kitchen (Natural Wood Wash)</t>
  </si>
  <si>
    <t xml:space="preserve">XW000001AAD</t>
  </si>
  <si>
    <t xml:space="preserve">TREXM Retro Round Dining Table Minimalist Elegant Table for Living Room, Dining Room (Creamy White)</t>
  </si>
  <si>
    <t xml:space="preserve">ST000095AAD</t>
  </si>
  <si>
    <t xml:space="preserve">TREXM 5-piece Dining Set Retro Round Table with 4 Upholstered Chairs for Living Room, Dining Room (Creamy White)</t>
  </si>
  <si>
    <t xml:space="preserve">WF309287AAD</t>
  </si>
  <si>
    <t xml:space="preserve">TREXM Simple and Modern 4-piece Upholstered Chairs with white legs for Living Room, Dining Room (White + Gray)</t>
  </si>
  <si>
    <t xml:space="preserve">WF309287AAB</t>
  </si>
  <si>
    <t xml:space="preserve">TREXM Simple and Modern 4-piece Upholstered Chairs with black legs for Living Room, Dining Room (Beige + Black)</t>
  </si>
  <si>
    <t xml:space="preserve">WF298830AAD</t>
  </si>
  <si>
    <t xml:space="preserve">TREXM Retro Style Dining Chair Set with 4 Upholstered Chairs for Dining Room and Living Room (Oak Natural Wood + Off White)</t>
  </si>
  <si>
    <t xml:space="preserve">ST000088AAE</t>
  </si>
  <si>
    <t xml:space="preserve">TREXM 6-Piece Classic Dining Table Set, Rectangular Extendable Dining Table with two 12"W Removable Leaves and 4 Upholstered Chairs &amp; 1 Bench for Dining Room (Gray+White)</t>
  </si>
  <si>
    <t xml:space="preserve">WF305981AAB</t>
  </si>
  <si>
    <t xml:space="preserve">TREXM Retro Style Dining Chair Set with 4 Upholstered Chairs for Dining Room and Living Room (Beige+Black)</t>
  </si>
  <si>
    <t xml:space="preserve">WF305981AAE</t>
  </si>
  <si>
    <t xml:space="preserve">TREXM Retro Style Dining Chair Set with 4 Upholstered Chairs for Dining Room and Living Room (Natural Wood Wash)</t>
  </si>
  <si>
    <t xml:space="preserve">WF299347AAE</t>
  </si>
  <si>
    <t xml:space="preserve">TREXM Wood Dining Table Round Extendable Dining Table for Dining Room (Gray)</t>
  </si>
  <si>
    <t xml:space="preserve">WF299347AAD</t>
  </si>
  <si>
    <t xml:space="preserve">TREXM Wood Dining Table Round Extendable Dining Table for Dining Room (Natural Wood Wash)</t>
  </si>
  <si>
    <t xml:space="preserve">WF298830AAP</t>
  </si>
  <si>
    <t xml:space="preserve">TREXM Retro Style Dining Chair Set with 4 Upholstered Chairs for Dining Room and Living Room (Espresso)</t>
  </si>
  <si>
    <t xml:space="preserve">ST000120AAE</t>
  </si>
  <si>
    <t xml:space="preserve">TREXM 5-Piece Retro Functional Dining Set with 1 Extendable Dining Table and 4 Upholstered Chairs with Rattan Backrests for Dining Room and Kitchen (Natural Wood Wash)</t>
  </si>
  <si>
    <t xml:space="preserve">XW000021AAB</t>
  </si>
  <si>
    <t xml:space="preserve">WF323695AAP</t>
  </si>
  <si>
    <t xml:space="preserve">TREXM Rustic Storage Bench with 2 Drawers, Hidden Storage Space, and 3 False Drawers at the Top, Shoe Bench for Living Room, Entryway (Espresso)</t>
  </si>
  <si>
    <t xml:space="preserve">TREXM Modern Shoe Storage Bench with Hidden Storage and Upholstered Cushions for Bedside, Living Room and Entryway (Gray)</t>
  </si>
  <si>
    <t xml:space="preserve">TM000006AAA</t>
  </si>
  <si>
    <t xml:space="preserve">TREXM 6-Piece Acacia Wood Frame Patio Sectional Sofa Set with Coffee Table and Removable Cushion for Garden Backyard Patio and Poolside(Beige)</t>
  </si>
  <si>
    <t xml:space="preserve">WF318154AAK</t>
  </si>
  <si>
    <t xml:space="preserve">TREXM Modern Functional Large Storage Space Sideboard with Wooden Triangular Handles and Adjustable Shelves for Living Room and Dining Room (White)</t>
  </si>
  <si>
    <t xml:space="preserve">TREXM Outdoor Swivel Chair with Cushions, Rattan Egg Patio Chair with Rocking Function for Balcony, Poolside and Garden (Grey Wicker + Grey Cushion)</t>
  </si>
  <si>
    <t xml:space="preserve">TM000007AAA</t>
  </si>
  <si>
    <t xml:space="preserve">TREXM 2-Piece Rattan Outdoor Patio Bench Lounge Roof Set, Effective UV Protection Fabric &amp; Waterproof Cushions and Adjustable Backrest for Garden, Backyard and Porch (Brown Wicker + Beige Fabric)</t>
  </si>
  <si>
    <t xml:space="preserve">TM000007AAE</t>
  </si>
  <si>
    <t xml:space="preserve">TREXM 2-Piece Rattan Outdoor Patio Bench Lounge Roof Set, Effective UV Protection Fabric &amp; Waterproof Cushions and Adjustable Backrest for Garden, Backyard and Porch (Grey Wicker + Grey Fabric)</t>
  </si>
  <si>
    <t xml:space="preserve">WF317096AAP</t>
  </si>
  <si>
    <t xml:space="preserve">TREXM Retro Style Sideboard with Adjustable Shelves, Rectangular Metal Handles and Legs for  Kitchen, Living room, and Dining Room  (Espresso)</t>
  </si>
  <si>
    <t xml:space="preserve">WF317096AAM</t>
  </si>
  <si>
    <t xml:space="preserve">TREXM Retro-Style Sideboard with Adjustable Shelves, Rectangular Metal Handles and Legs for  Kitchen, Living room, and Dining Room  (Navy)</t>
  </si>
  <si>
    <t xml:space="preserve">XW000018AAE</t>
  </si>
  <si>
    <t xml:space="preserve">TREXM Retro-Style Sideboard with Extra Large Storage Space with Three Drawers and Two Compartments for Living Room and Dining Room (Taupe)</t>
  </si>
  <si>
    <t xml:space="preserve">XW000017AAN</t>
  </si>
  <si>
    <t xml:space="preserve">TREXM 3-Door Large Storage Retro Sideboard with Adjustable Shelves and Black Handles for Kitchen, Dining Room and Living Room (Antique Natural)</t>
  </si>
  <si>
    <t xml:space="preserve">WF317097AAN</t>
  </si>
  <si>
    <t xml:space="preserve">TREXM Wood Traditional Style Sideboard with Adjustable Shelves and Gold Handles for Kitchen, Dining Room and Living Room (Taupe)</t>
  </si>
  <si>
    <t xml:space="preserve">WF317097AAM</t>
  </si>
  <si>
    <t xml:space="preserve">TREXM Wood Traditional Style Sideboard with Adjustable Shelves and Gold Handles for Kitchen, Dining Room and Living Room (Antique Navy)</t>
  </si>
  <si>
    <t xml:space="preserve">WF317097AAB</t>
  </si>
  <si>
    <t xml:space="preserve">TREXM Wood Traditional Style Sideboard with Adjustable Shelves and Gold Handles for Kitchen, Dining Room and Living Room (Black)</t>
  </si>
  <si>
    <t xml:space="preserve">ST000114AAK</t>
  </si>
  <si>
    <t xml:space="preserve">TREXM 5-Piece Retro Functional Dining Set, 1 Extendable Table with a 16-inch Leaf and 4 Upholstered Chairs for Dining Room and Kitchen (Antique White)</t>
  </si>
  <si>
    <t xml:space="preserve">WF287219AAC</t>
  </si>
  <si>
    <t xml:space="preserve">TREXM Console Table/Sofa Table with Storage Drawers and Bottom Shelf for Entryway Hallway(Dark Blue)</t>
  </si>
  <si>
    <t xml:space="preserve">ST000108AAE</t>
  </si>
  <si>
    <t xml:space="preserve">TREXM 7-Piece Dining Table with 4 Trestle Base and 6 Upholstered Chairs with Slightly Curve and Ergonomic Seat Back (Gray)</t>
  </si>
  <si>
    <t xml:space="preserve">WF314994AAK</t>
  </si>
  <si>
    <t xml:space="preserve">TREXM Console Table Sofa Table with Drawers for Entryway with Projecting Drawers and Long Shelf (Antique White, OLD SKU: WF189574AAK)</t>
  </si>
  <si>
    <t xml:space="preserve">WF314994AAM</t>
  </si>
  <si>
    <t xml:space="preserve">TREXM Console Table Sofa Table with Drawers for Entryway with Projecting Drawers and Long Shelf (Antique Navy, OLD SKU: WF189574AAM)</t>
  </si>
  <si>
    <t xml:space="preserve">ST000105AAE</t>
  </si>
  <si>
    <t xml:space="preserve">TREXM 5-Piece Retro Functional Dining Set, 1 Extendable Table with a 16-inch Leaf and 4 Upholstered Chairs for Dining Room and Kitchen (Gray)</t>
  </si>
  <si>
    <t xml:space="preserve">WF314995AAH</t>
  </si>
  <si>
    <t xml:space="preserve">TREXM Cambridge Series  Ample Storage Vintage Console Table with Four Small Drawers and Bottom Shelf for Living Rooms, Entrances and Kitchens (Light Navy, OLD SKU: WF190263AAH)</t>
  </si>
  <si>
    <t xml:space="preserve">ST000101AAD</t>
  </si>
  <si>
    <t xml:space="preserve">TREXM 5-Piece Retro Functional Dining Table Set Extendable Round Table and 4 Upholstered Chairs for Dining Room and Living Room (Brown+Antique White)</t>
  </si>
  <si>
    <t xml:space="preserve">WF310444AAK</t>
  </si>
  <si>
    <t xml:space="preserve">TREXM Sideboard with 4 Door Large Storage Buffet with Adjustable Shelves and Metal Handles for Kitchen, Living Room, Dining Room (Antique White)</t>
  </si>
  <si>
    <t xml:space="preserve">WF310444AAM</t>
  </si>
  <si>
    <t xml:space="preserve">TREXM Sideboard with 4 Door Large Storage Buffet with Adjustable Shelves and Metal Handles for Kitchen, Living Room, Dining Room (Navy)</t>
  </si>
  <si>
    <t xml:space="preserve">TREXM Retro 5-piece Dining Set Extendable Round Table and 4 Chairs for Kitchen Dining Room(ANTIQUE GRAY OAK)</t>
  </si>
  <si>
    <t xml:space="preserve">TREXM Retro 5-piece Dining Set Extendable Round Table and 4 Chairs for Kitchen Dining Room (BLACK OAK)</t>
  </si>
  <si>
    <t xml:space="preserve">ST000098AAE</t>
  </si>
  <si>
    <t xml:space="preserve">TREXM 5-Piece Dining Table Set, 44" Round Dining Table with Curved Bench &amp; Side Chairs for 4-5 People for Dining Room and Kitchen (Grey)</t>
  </si>
  <si>
    <t xml:space="preserve">ST000097AAD</t>
  </si>
  <si>
    <t xml:space="preserve">TREXM 4-piece Dining Bar Table Set with 3 Upholstered Stools, Multifunctional Dining Table with 3 Drawers (Natural Wood Wash)</t>
  </si>
  <si>
    <t xml:space="preserve">ST000097AAE</t>
  </si>
  <si>
    <t xml:space="preserve">TREXM 4-piece Dining Bar Table Set with 3 Upholstered Stools, Multifunctional Dining Table with 3 Drawers (Gray)</t>
  </si>
  <si>
    <t xml:space="preserve">XW000001AAB</t>
  </si>
  <si>
    <t xml:space="preserve">TREXM Retro Round Dining Table Minimalist Elegant Table for Living Room, Dining Room (Black)</t>
  </si>
  <si>
    <t xml:space="preserve">ST000095AAB</t>
  </si>
  <si>
    <t xml:space="preserve">TREXM 5-piece Dining Set Retro Round Table with 4 Upholstered Chairs for Living Room, Dining Room (Black)</t>
  </si>
  <si>
    <t xml:space="preserve">TREXM 5-Piece Retro Functional Dining Set, Round Table with a 16"W Leaf and 4 Upholstered Chairs for Dining Room and Living Room (Walnut)</t>
  </si>
  <si>
    <t xml:space="preserve">WF305177AAK</t>
  </si>
  <si>
    <t xml:space="preserve">TREXM Simple Storage Cabinet Accent Cabinet with Solid Wood Veneer and Metal Leg Frame for Living Room, Entryway, Dining Room (White)</t>
  </si>
  <si>
    <t xml:space="preserve">WF304918AAN</t>
  </si>
  <si>
    <t xml:space="preserve">TREXM Sideboard with Glass Doors, 3 Door Mirrored Buffet Cabinet with Silver Handle for Living Room, Hallway, Dining Room (Champagne Gold)</t>
  </si>
  <si>
    <t xml:space="preserve">WF305237AAB</t>
  </si>
  <si>
    <t xml:space="preserve">TREXM Large Storage Space Sideboard with Artificial Rattan Door and Metal Handles for Living Room and Entryway (Black)</t>
  </si>
  <si>
    <t xml:space="preserve">ST000086AAK</t>
  </si>
  <si>
    <t xml:space="preserve">TREXM 5-Piece Dining Table Set, Two-Size Round To Oval Extendable Butterfly Leaf Wood Dining Table and 4 Upholstered Dining Chairs with Armrests (Brown+White)</t>
  </si>
  <si>
    <t xml:space="preserve">ST000082AAN</t>
  </si>
  <si>
    <t xml:space="preserve">TREXM 7-Piece Wooden Dining Table Set Mutifunctional Extendable Table with 12" Leaf and 2 Drawers, 6 Dining Chairs with Soft Cushion (Natural Wood Wash)</t>
  </si>
  <si>
    <t xml:space="preserve">TREXM Retro Style 7-Piece Dining Table Set with Extendable Table and 6 Upholstered Chairs (Gray+White)</t>
  </si>
  <si>
    <t xml:space="preserve">TREXM 6-Piece Farmhouse Dining Table Set 72" Wood Rectangular Table, 4 Upholstered Chairs with Bench (Gray)</t>
  </si>
  <si>
    <t xml:space="preserve">XW000013AAM</t>
  </si>
  <si>
    <t xml:space="preserve">TREXM Sideboard with 4 Doors Large Storage Space Buffet Cabinet with Adjustable Shelves and Silver Handles for Kitchen, Dining Room, Living Room (Antique Blue)</t>
  </si>
  <si>
    <t xml:space="preserve">XW000010AAK</t>
  </si>
  <si>
    <t xml:space="preserve">TREXM Modern Sideboard MDF Buffet Cabinet Marble Sticker Tabletop and Amber-yellow Tempered Glass Doors with Gold Metal Legs &amp; Handles (White)</t>
  </si>
  <si>
    <t xml:space="preserve">ST000046AAP</t>
  </si>
  <si>
    <t xml:space="preserve">TREXM 6-Piece Family Dining Room Set Solid Wood Space Saving Foldable Table and 4 Chairs with Bench for Dining Room (Espresso)</t>
  </si>
  <si>
    <t xml:space="preserve">TREXM Retro Style 7-Piece Dining Table Set with Extendable Table and 6 Upholstered Chairs (Brown+White)</t>
  </si>
  <si>
    <t xml:space="preserve">TREXM 6-Piece Farmhouse Dining Table Set 72" Wood Rectangular Table, 4 Upholstered Chairs with Bench (Espresso)</t>
  </si>
  <si>
    <t xml:space="preserve">TREXM 5-Piece Farmhouse Dining Table Set Wood Round Extendable Dining Table and 4 Upholstered Dining Chairs (Espresso)</t>
  </si>
  <si>
    <t xml:space="preserve">WF291264AAE</t>
  </si>
  <si>
    <t xml:space="preserve">TREXM Set of 4 Dining chairs Wood Upholstered Fabirc Dining Room Chairs with Nailhead (Natural Wood Wash)</t>
  </si>
  <si>
    <t xml:space="preserve">WF199317AAB</t>
  </si>
  <si>
    <t xml:space="preserve">TREXM Console Table with 3-Tier Open Storage Spaces and "X" Legs, Narrow Sofa Entry Table for Living Room, Entryway and Hallway (Black)</t>
  </si>
  <si>
    <t xml:space="preserve">TREXM Rustic Entryway Console Table, 60" Long Sofa Table with two Different Size Drawers and Bottom Shelf for Storage (Navy)</t>
  </si>
  <si>
    <t xml:space="preserve">WF199598AAK</t>
  </si>
  <si>
    <t xml:space="preserve">TREXM Retro Design Console Table with Two Open Shelves, Pine Solid Wood Frame and Legs for Living Room (Antique White)</t>
  </si>
  <si>
    <t xml:space="preserve">WF212654AAE</t>
  </si>
  <si>
    <t xml:space="preserve">TREXM Square Wooden Counter Height Dining Table with 2-Tier Storage Shelving, Gray</t>
  </si>
  <si>
    <t xml:space="preserve">WF199317AAK</t>
  </si>
  <si>
    <t xml:space="preserve">TREXM  Console Table with 3-Tier Open Storage Spaces and "X" Legs, Narrow Sofa Entry Table for Living Room (White)</t>
  </si>
  <si>
    <t xml:space="preserve">WF191266AAM</t>
  </si>
  <si>
    <t xml:space="preserve">TREXM Console Table Sofa Table Easy Assembly with Two Storage Drawers and Bottom Shelf for Living Room, Entryway (Antique Navy)</t>
  </si>
  <si>
    <t xml:space="preserve">WF191266AAK</t>
  </si>
  <si>
    <t xml:space="preserve">TREXM Console Table Sofa Table Easy Assembly with Two Storage Drawers and Bottom Shelf for Living Room, Entryway (Ivory White)</t>
  </si>
  <si>
    <t xml:space="preserve">WF193795AAB</t>
  </si>
  <si>
    <t xml:space="preserve">TREXM Console Table 64" Long Extra-thick Sofa Table with Drawers and Shelf for Entryway, Hallway, Living Room (Distressed Black)</t>
  </si>
  <si>
    <t xml:space="preserve">TREXM Sideboard Console Table with Bottom Shelf, Farmhouse Wood/Glass Buffet Storage Cabinet Living Room (White)</t>
  </si>
  <si>
    <t xml:space="preserve">WF191266AAE</t>
  </si>
  <si>
    <t xml:space="preserve">TREXM Console Table Sofa Table Easy Assembly with Two Storage Drawers and Bottom Shelf for Living Room, Entryway (Grey Wash)</t>
  </si>
  <si>
    <t xml:space="preserve">WF190263AAM</t>
  </si>
  <si>
    <t xml:space="preserve">TREXM  Cambridge Series Buffet Sideboard Console Table with Bottom Shelf (Dark Blue)</t>
  </si>
  <si>
    <t xml:space="preserve">WF189615AAB</t>
  </si>
  <si>
    <t xml:space="preserve">TREXM Console Table for Entryway Hallway Sofa Table with Storage Drawers and Bottom Shelf (Black)</t>
  </si>
  <si>
    <t xml:space="preserve">TM000005AAA</t>
  </si>
  <si>
    <t xml:space="preserve">TREXM 3-Piece Modern Multi-Functional Outdoor Sectional Sofa Set with Height-adjustable Seating and Coffee Table for Patio, Garden and Backyard (Beige)</t>
  </si>
  <si>
    <t xml:space="preserve">XW000019AAE</t>
  </si>
  <si>
    <t xml:space="preserve">TREXM Modern Sideboard with Extra Large Storage Space with Metal Handles and Support Legs for Living Room and Dining Room (Light Grey)</t>
  </si>
  <si>
    <t xml:space="preserve">TM000011AAE</t>
  </si>
  <si>
    <t xml:space="preserve">TREXM 1-Piece Farmhouse-styled Wooden Outdoor Sunbed for Ultimate Relaxation Outdoor Daybed Seating 2 People for Poolside, Garden and Backyard (Grey)</t>
  </si>
  <si>
    <t xml:space="preserve">WF318109AAM</t>
  </si>
  <si>
    <t xml:space="preserve">TREXM Modern Style Sideboard with Superior Storage Space, Hollow Door Design and 2 Adjustable Shelves for Living Room and Dining Room (Navy Blue)</t>
  </si>
  <si>
    <t xml:space="preserve">TREXM Outdoor Swivel Chair with Cushions, Rattan Egg Patio Chair with Rocking Function for Balcony, Poolside and Garden (Grey Wicker + Beige Cushion)</t>
  </si>
  <si>
    <t xml:space="preserve">WF316903AAK</t>
  </si>
  <si>
    <t xml:space="preserve">TREXM Modern Minimalist Console Table with Open Tabletop and Four Drawers with Metal Handles for Entry Way, Living Room and Dining Room (White)</t>
  </si>
  <si>
    <t xml:space="preserve">TREXM Retro Rattan Console Table 3-door TV Stand Media Console with Open Shelves for TV Stand under 75''(Espresso)</t>
  </si>
  <si>
    <t xml:space="preserve">ST000116AAD</t>
  </si>
  <si>
    <t xml:space="preserve">TREXM 5-Piece Counter Height Dining Table Set in 2 Table Sizes with 4 Folding Leaves and 4 Upholstered Chairs for Dining Room (Espresso+White+Gray Cushion)</t>
  </si>
  <si>
    <t xml:space="preserve">TREXM Retro Minimalist Curved Sideboard with Gold Handles and Adjustable Dividers for Living Room or Dining Room (Antique Black)</t>
  </si>
  <si>
    <t xml:space="preserve">TREXM Retro Minimalist Curved Sideboard with Gold Handles and Adjustable Dividers for Living Room or Dining Room (Natural Wood Wash)</t>
  </si>
  <si>
    <t xml:space="preserve">TREXM Minimalist Coffee Table with Curved Art Deco Design for Living Room or Dining Room(Natural Wood Wash)</t>
  </si>
  <si>
    <t xml:space="preserve">XW000014AAM</t>
  </si>
  <si>
    <t xml:space="preserve">TREXM 6-drawer and 2-Cabinet Retro Sideboard with Extra Large Storage Space, with Gold Handles and Solid Wood Legs, for Kitchen and Living Room (Antique Blue)</t>
  </si>
  <si>
    <t xml:space="preserve">XW000010AAB</t>
  </si>
  <si>
    <t xml:space="preserve">TREXM Modern Sideboard MDF Buffet Cabinet Marble Sticker Tabletop and Amber-yellow Tempered Glass Doors with Gold Metal Legs &amp; Handles (Black)</t>
  </si>
  <si>
    <t xml:space="preserve">WF314993AAM</t>
  </si>
  <si>
    <t xml:space="preserve">TREXM Console Table 63" Long Console Table with Drawers and Shelf for Entryway, Hallway, Living Room (Navy, OLD SKU: WF299371AAM)</t>
  </si>
  <si>
    <t xml:space="preserve">WF314993AAB</t>
  </si>
  <si>
    <t xml:space="preserve">TREXM Console Table 63" Long Console Table with Drawers and Shelf for Entryway, Hallway, Living Room (Espresso, OLD SKU: WF193795AAB)</t>
  </si>
  <si>
    <t xml:space="preserve">WF313199AAM</t>
  </si>
  <si>
    <t xml:space="preserve">TREXM Retro 4-Door Mirrored Buffet Sideboard with Metal Pulls for Dining Room, Living Room and Hallway (Navy)</t>
  </si>
  <si>
    <t xml:space="preserve">ST000102AAP</t>
  </si>
  <si>
    <t xml:space="preserve">TREXM 5-Piece Multifunctional Dining Table Set, Farmhouse Dining Set with Extendable Round Table,Two Small Drawers and 4 Upholstered Dining Chairs for Kitchen and Dining Room (Black)</t>
  </si>
  <si>
    <t xml:space="preserve">ST000102AAE</t>
  </si>
  <si>
    <t xml:space="preserve">TREXM 5-Piece Multifunctional Dining Table Set, Farmhouse Dining Set with Extendable  Round Table ,Two Small Drawers and 4 Upholstered Dining Chairs for Kitchen and Dining Room (Natural Wood Wash)</t>
  </si>
  <si>
    <t xml:space="preserve">ST000101AAE</t>
  </si>
  <si>
    <t xml:space="preserve">TREXM 5-Piece Retro Functional Dining Table Set Extendable Round Table and 4 Upholstered Chairs for Dining Room and Living Room (Grey)</t>
  </si>
  <si>
    <t xml:space="preserve">TREXM 5-Piece Retro Functional Dining Set, Round Table with a 16"W Leaf and 4 Upholstered Chairs for Dining Room and Living Room (Natural)</t>
  </si>
  <si>
    <t xml:space="preserve">WF307723AAM</t>
  </si>
  <si>
    <t xml:space="preserve">TREXM Retro Sideboard door with Circular Groove Design Round Metal Door Handle for Entrance, Dinning Room, Living Room (Antique Blue)</t>
  </si>
  <si>
    <t xml:space="preserve">WF307723AAE</t>
  </si>
  <si>
    <t xml:space="preserve">TREXM Retro Sideboard door with Circular Groove Design Round Metal Door Handle for Entrance, Dinning Room, Living Room (Gray)</t>
  </si>
  <si>
    <t xml:space="preserve">TREXM 5-Piece Farmhouse Dining Table Set Wood Round Extendable Dining Table and 4 Upholstered Dining Chairs (Oak Natural Wood + Antique White)</t>
  </si>
  <si>
    <t xml:space="preserve">TREXM 5-Piece Retro Functional Dining Table Set Wood Round Extendable Dining Table and 4 Upholstered Dining Chairs (Off White)</t>
  </si>
  <si>
    <t xml:space="preserve">ST000090AAB</t>
  </si>
  <si>
    <t xml:space="preserve">TREXM 5-Piece Dining Set Extendable Round Table and 4 Upholstered Chairs Farmhouse Dining Set for Kitchen, Dining Room(Black)</t>
  </si>
  <si>
    <t xml:space="preserve">WF305980AAB</t>
  </si>
  <si>
    <t xml:space="preserve">TREXM Farmhouse Dining Table Extendable Round Table for Kitchen, Dining Room(Black)</t>
  </si>
  <si>
    <t xml:space="preserve">WF304382AAK</t>
  </si>
  <si>
    <t xml:space="preserve">TREXM Modern Elegant 4-door Sideboard Gold Metal Handle Buffet Cabinet for Dining Room, Living Room, Bedroom, Hallway (White)</t>
  </si>
  <si>
    <t xml:space="preserve">ST000090AAE</t>
  </si>
  <si>
    <t xml:space="preserve">TREXM 5-Piece Dining Set Extendable Round Table and 4 Upholstered Chairs Farmhouse Dining Set for Kitchen, Dining Room(Natural Wood Wash)</t>
  </si>
  <si>
    <t xml:space="preserve">WF305980AAE</t>
  </si>
  <si>
    <t xml:space="preserve">TREXM Farmhouse Dining Table Extendable Round Table for Kitchen, Dining Room(Natural Wood Wash)</t>
  </si>
  <si>
    <t xml:space="preserve">WF304838AAK</t>
  </si>
  <si>
    <t xml:space="preserve">TREXM Large Storage Space Sideboard, 4 Door Buffet Cabinet with Pull Ring Handles for Living Room, Dining Room (White)</t>
  </si>
  <si>
    <t xml:space="preserve">WF304383AAA</t>
  </si>
  <si>
    <t xml:space="preserve">TREXM Minimalist Style 60"L Large Storage Space Sideboard with 4 Doors and Rebound Device for Living Room and Entryway (Apricot Cream)</t>
  </si>
  <si>
    <t xml:space="preserve">WF304918AAB</t>
  </si>
  <si>
    <t xml:space="preserve">TREXM Sideboard with Glass Doors, 3 Door Mirrored Buffet Cabinet with Silver Handle for Living Room, Hallway, Dining Room (Black)</t>
  </si>
  <si>
    <t xml:space="preserve">ST000087AAE</t>
  </si>
  <si>
    <t xml:space="preserve">ST000027AAK</t>
  </si>
  <si>
    <t xml:space="preserve">TREXM 7-Piece Modern Dining Table Set, Rectangular Marble Texture Kitchen Table and 6 PU leather Chairs with X-Shaped Gold Steel Pipe Legs for Dining Room (White)</t>
  </si>
  <si>
    <t xml:space="preserve">ST000086AAN</t>
  </si>
  <si>
    <t xml:space="preserve">TREXM 5-Piece Dining Table Set, Two-Size Round To Oval Extendable Butterfly Leaf Wood Dining Table and 4 Upholstered Dining Chairs with Armrests (Natural Wood Wash)</t>
  </si>
  <si>
    <t xml:space="preserve">ST000082AAK</t>
  </si>
  <si>
    <t xml:space="preserve">TREXM 7-Piece Wooden Dining Table Set Mutifunctional Extendable Table with 12" Leaf and 2 Drawers, 6 Dining Chairs with Soft Cushion (Brown + White)</t>
  </si>
  <si>
    <t xml:space="preserve">ST000084AAE</t>
  </si>
  <si>
    <t xml:space="preserve">TREXM 6-Piece Wooden Dining Table Set, Farmhouse Rectangular Dining Table, Four Chairs with Exquisitely Designed Hollow Chair Back and Bench for Home Dining Room (Gray+White)</t>
  </si>
  <si>
    <t xml:space="preserve">ST000039AAD</t>
  </si>
  <si>
    <t xml:space="preserve">TREXM 5-Piece Multi-Functional Rubber Wood Counter Height Dining Set with Padded Chairs and Integrated 9 Bar Wine Compartment, Wineglass Holders for Dining Room (Brown + White Wash)</t>
  </si>
  <si>
    <t xml:space="preserve">ST000038AAE</t>
  </si>
  <si>
    <t xml:space="preserve">TREXM 5-Piece Wood Dining Table Set Round Extendable Dining Table with 4 Dining Chairs, Dining Room Table Set for 4 person for Dining Room (Gray)</t>
  </si>
  <si>
    <t xml:space="preserve">ST000038AAD</t>
  </si>
  <si>
    <t xml:space="preserve">TREXM 5-Piece Wood Dining Table Set Round Extendable Dining Table with 4 Dining Chairs, Dining Room Table Set for 4 person for Dining Room (Natural Wood Wash)</t>
  </si>
  <si>
    <t xml:space="preserve">XW000013AAK</t>
  </si>
  <si>
    <t xml:space="preserve">TREXM Sideboard with 4 Doors Large Storage Space Buffet Cabinet with Adjustable Shelves and Silver Handles for Kitchen, Dining Room, Living Room (White)</t>
  </si>
  <si>
    <t xml:space="preserve">ST000017AAE</t>
  </si>
  <si>
    <t xml:space="preserve">TREXM 7-Piece Dining Table Set Wood Dining Table and 6 Upholstered Chairs with Shaped Legs for Dining Room/Living Room Furniture (Gray+White)</t>
  </si>
  <si>
    <t xml:space="preserve">TREXM 6-Piece Farmhouse Dining Table Set 72" Wood Rectangular Table, 4 Upholstered Chairs with Bench (Walnut)</t>
  </si>
  <si>
    <t xml:space="preserve">ST000065AAD</t>
  </si>
  <si>
    <t xml:space="preserve">TREXM Classic 6-Piece Dining Set Wooden Table and 4 Chairs with Bench for Kitchen Dining Room (Brown+Cottage White)</t>
  </si>
  <si>
    <t xml:space="preserve">TREXM 5-Piece Farmhouse Dining Table Set Wood Round Extendable Dining Table and 4 Upholstered Dining Chairs (Natural Wood Wash)</t>
  </si>
  <si>
    <t xml:space="preserve">WF291264AAP</t>
  </si>
  <si>
    <t xml:space="preserve">TREXM Set of 4 Dining chairs Wood Upholstered Fabirc Dining Room Chairs with Nailhead (Espresso)</t>
  </si>
  <si>
    <t xml:space="preserve">WF291263AAP</t>
  </si>
  <si>
    <t xml:space="preserve">TREXM Farmhouse Round Extendable Dining Table with 16" Leaf Wood Kitchen Table (Espresso)</t>
  </si>
  <si>
    <t xml:space="preserve">WF191870AAM</t>
  </si>
  <si>
    <t xml:space="preserve">TREXM Rustic Entryway Console Table, 60" Long Sofa Table with Two Different Size Drawers and Bottom Shelf for Storage (Navy)</t>
  </si>
  <si>
    <t xml:space="preserve">ST000059AAP</t>
  </si>
  <si>
    <t xml:space="preserve">TREXM 6-Piece Dining Table and Chair Set with Special-shaped Legs and Foam-covered Seat Backs&amp;Cushions for Dining Room (Espresso)</t>
  </si>
  <si>
    <t xml:space="preserve">WF287219AAP</t>
  </si>
  <si>
    <t xml:space="preserve">TREXM Console Table/Sofa Table with Storage Drawers and Bottom Shelf for Entryway Hallway(Espresso)</t>
  </si>
  <si>
    <t xml:space="preserve">WF287219AAE</t>
  </si>
  <si>
    <t xml:space="preserve">TREXM Console Table/Sofa Table with Storage Drawers and Bottom Shelf for Entryway Hallway (Gray Wash)</t>
  </si>
  <si>
    <t xml:space="preserve">TREXM Rustic Entryway Console Table, 60" Long Sofa Table with two Different Size Drawers and Bottom Shelf for Storage (Espresso)</t>
  </si>
  <si>
    <t xml:space="preserve">WF199599AAK</t>
  </si>
  <si>
    <t xml:space="preserve">TREXM Classic Retro Style Console Table with Three Top Drawers and Open Style Bottom Shelf, Easy Assembly (Antique White)</t>
  </si>
  <si>
    <t xml:space="preserve">WF199317AAM</t>
  </si>
  <si>
    <t xml:space="preserve">TREXM Console Table with 3-Tier Open Storage Spaces and "X" Legs, Narrow Sofa Entry Table for Living Room, Entryway and Hallway (Navy Blue)</t>
  </si>
  <si>
    <t xml:space="preserve">TREXM Dining Room Table and Chairs with Bench, Rustic Wood Dining Set, Set of 6 (Gray)</t>
  </si>
  <si>
    <t xml:space="preserve">WF192012AAK</t>
  </si>
  <si>
    <t xml:space="preserve">TREXM Rustic Brushed Texture Entryway Table Console Table with Drawer and Bottom Shelf for Living Room (Ivory White)</t>
  </si>
  <si>
    <t xml:space="preserve">TREXM Sideboard Console Table with Bottom Shelf, Farmhouse Wood/Glass Buffet Storage Cabinet Living Room (Antique Grey)</t>
  </si>
  <si>
    <t xml:space="preserve">TREXM Sideboard Console Table with Bottom Shelf, Farmhouse Wood/Glass Buffet Storage Cabinet Living Room (Antique Navy)</t>
  </si>
  <si>
    <t xml:space="preserve">WF193443AAK</t>
  </si>
  <si>
    <t xml:space="preserve">TREXM Rustic Storage Bench with 3 Removable Classic Rattan Basket , Entryway Bench Storage Bench with Removable Cushion (White)</t>
  </si>
  <si>
    <t xml:space="preserve">WF192012AAP</t>
  </si>
  <si>
    <t xml:space="preserve">TREXM Rustic Brushed Texture Entryway Table Console Table with Drawer and Bottom Shelf for Living Room (Espresso)</t>
  </si>
  <si>
    <t xml:space="preserve">TREXM 4-Piece Outdoor Patio Conversation Set with Coffee Table and Soft Waterproof Cushions for Garden, Poolside and Backyard(Gray Rope+Beige Cushion)</t>
  </si>
  <si>
    <t xml:space="preserve">TREXM 4-Piece Rattan Outdoor Patio Conversation Set with Seating Set for 5 and Coffee Table for Porch, Backyard and Garden (Grey)</t>
  </si>
  <si>
    <t xml:space="preserve">ST000119AAD</t>
  </si>
  <si>
    <t xml:space="preserve">TREXM 6-piece Retro Farmhouse Style Dining Set, Rectangular Table and 4 Upholstered Chairs with Rattan and Bench for Dining Room and Kitchen (Natural Wood Wash)</t>
  </si>
  <si>
    <t xml:space="preserve">TM000001AAA</t>
  </si>
  <si>
    <t xml:space="preserve">TREXM 6-Piece Outdoor Sectional Sofa Set with Round Nesting Coffee Tables and Seating Sofa with Cushions for Patio, Porch and Garden (Beige)</t>
  </si>
  <si>
    <t xml:space="preserve">TREXM 2-Piece Outdoor Sunbed and Coffee Table Set, Patio Double Chaise Lounger Loveseat Daybed with Clear Tempered Glass Table for the patio, poolside (Grey Cushion + Dark Grey Rope)</t>
  </si>
  <si>
    <t xml:space="preserve">TREXM 2-Piece Outdoor Sunbed and Coffee Table Set, Patio Double Chaise Lounger Loveseat Daybed with Clear Tempered Glass Table for the patio, poolside (Beige Cushion + Natural Rope)</t>
  </si>
  <si>
    <t xml:space="preserve">ST000115AAC</t>
  </si>
  <si>
    <t xml:space="preserve">TREXM 7-Piece Multi-Functional Modern Counter Height Dining Bar Table Set with Open Shelves and 6 Upholstered Stools for Dining Room, Bar and Cafe (White and Green)</t>
  </si>
  <si>
    <t xml:space="preserve">ST000116AAE</t>
  </si>
  <si>
    <t xml:space="preserve">TREXM 5-Piece Counter Height Dining Table Set in 2 Table Sizes with 4 Folding Leaves and 4 Upholstered Chairs for Dining Room (Gray+Beige Cushion)</t>
  </si>
  <si>
    <t xml:space="preserve">TREXM Minimalist Coffee Table with Curved Art Deco Design for Living Room or Dining Room(Antique Black)</t>
  </si>
  <si>
    <t xml:space="preserve">WF307723AAB</t>
  </si>
  <si>
    <t xml:space="preserve">TREXM Retro Sideboard door with Circular Groove Design Round Metal Door Handle for Entrance, Dinning Room, Living Room (Black)</t>
  </si>
  <si>
    <t xml:space="preserve">ST000088AAB</t>
  </si>
  <si>
    <t xml:space="preserve">TREXM 6-Piece Classic Dining Table Set, Rectangular Extendable Dining Table with two 12"W Removable Leaves and 4 Upholstered Chairs &amp; 1 Bench for Dining Room (White+Black)</t>
  </si>
  <si>
    <t xml:space="preserve">WF287219AAL</t>
  </si>
  <si>
    <t xml:space="preserve">TREXM Console Table/Sofa Table with Storage Drawers and Bottom Shelf for Entryway Hallway(Tan)</t>
  </si>
  <si>
    <t xml:space="preserve">WF287219AAK</t>
  </si>
  <si>
    <t xml:space="preserve">TREXM Console Table/Sofa Table with Storage Drawers and Bottom Shelf for Entryway Hallway(Antique White)</t>
  </si>
  <si>
    <t xml:space="preserve">TREXM Retro Style 7-Piece Dining Table Set with Extendable Table and 6 Upholstered Chairs (Antique Brown+White)</t>
  </si>
  <si>
    <t xml:space="preserve">WF314993AAK</t>
  </si>
  <si>
    <t xml:space="preserve">TREXM Console Table 63" Long Console Table with Drawers and Shelf for Entryway, Hallway, Living Room (Antique White, OLD SKU: WF193795AAK)</t>
  </si>
  <si>
    <t xml:space="preserve">TREXM Sideboard with 4 Doors Large Storage Space Buffet Cabinet with Adjustable Shelves and Silver Handles for Kitchen, Dining Room, Living Room (Black)</t>
  </si>
  <si>
    <t xml:space="preserve">WF314995AAM</t>
  </si>
  <si>
    <t xml:space="preserve">TREXM Cambridge Series  Ample Storage Vintage Console Table with Four Small Drawers and Bottom Shelf for Living Rooms, Entrances and Kitchens (Dark Blue,OLD SKU: WF190263AAM)</t>
  </si>
  <si>
    <t xml:space="preserve">ST000099AAD</t>
  </si>
  <si>
    <t xml:space="preserve">TREXM 6-Piece Retro Rectangular Dining Table Set, Table with Unique Legs and 4 Upholstered Chairs &amp; 1 Bench for Dining Room and Kitchen (Natural Wood Wash)</t>
  </si>
  <si>
    <t xml:space="preserve">ST000096AAK</t>
  </si>
  <si>
    <t xml:space="preserve">TREXM 6-Piece Retro 59"L Rectangular Dining Table Set, Table with Unique Legs and 4 Upholstered Chairs &amp; 1 Bench for Dining Room and Kitchen (White)</t>
  </si>
  <si>
    <t xml:space="preserve">WF307723AAK</t>
  </si>
  <si>
    <t xml:space="preserve">TREXM Retro Sideboard door with Circular Groove Design Round Metal Door Handle for Entrance, Dinning Room, Living Room (White)</t>
  </si>
  <si>
    <t xml:space="preserve">TREXM Functional Furniture Retro Style Dining Table Set with Extendable Table and 4 Upholstered Chairs for Dining Room and Living Room (Oak Natural Wood + Off White)</t>
  </si>
  <si>
    <t xml:space="preserve">WF291263AAD</t>
  </si>
  <si>
    <t xml:space="preserve">TREXM Farmhouse Round Extendable Dining Table with 16" Leaf Wood Kitchen Table (Oak Natural Wood + Antique White)</t>
  </si>
  <si>
    <t xml:space="preserve">WF304383AAK</t>
  </si>
  <si>
    <t xml:space="preserve">TREXM Minimalist Style 60"L Large Storage Space Sideboard with 4 Doors and Rebound Device for Living Room and Entryway (White)</t>
  </si>
  <si>
    <t xml:space="preserve">WF304918AAD</t>
  </si>
  <si>
    <t xml:space="preserve">TREXM Sideboard with Glass Doors, 3 Door Mirrored Buffet Cabinet with Silver Handle for Living Room, Hallway, Dining Room (Natural Wood Wash)</t>
  </si>
  <si>
    <t xml:space="preserve">ST000039AAE</t>
  </si>
  <si>
    <t xml:space="preserve">TREXM 5-Piece Multi-Functional Rubber Wood Counter Height Dining Set with Padded Chairs and Integrated 9 Bar Wine Compartment, Wineglass Holders for Dining Room (Gray)</t>
  </si>
  <si>
    <t xml:space="preserve">ST000079AAE</t>
  </si>
  <si>
    <t xml:space="preserve">TREXM 5-Piece Retro Round Dining Table Set with Curved Trestle Style Table Legs and 4 Upholstered Chairs for Dining Room (Dark Gray)</t>
  </si>
  <si>
    <t xml:space="preserve">ST000079AAD</t>
  </si>
  <si>
    <t xml:space="preserve">TREXM 5-Piece Retro Round Dining Table Set with Curved Trestle Style Table Legs and 4 Upholstered Chairs for Dining Room (Taupe)</t>
  </si>
  <si>
    <t xml:space="preserve">ST000043AAE</t>
  </si>
  <si>
    <t xml:space="preserve">TREXM Classic and Traditional Style 6 - Piece Dining Set, Includes Dining Table, 4 Upholstered Chairs &amp; Bench (Natural Wood Wash)</t>
  </si>
  <si>
    <t xml:space="preserve">TREXM Functional Furniture Retro Style Dining Table Set with Extendable Table and 4 Upholstered Chairs for Dining Room and Living Room(Espresso)</t>
  </si>
  <si>
    <t xml:space="preserve">TREXM Functional Furniture Retro Style Dining Table Set with Extendable Table and 4 Upholstered Chairs for Dining Room and Living Room(Natural Wood Wash)</t>
  </si>
  <si>
    <t xml:space="preserve">TREXM 6-Piece Rubber Wood Dining Table Set with Beautiful Wood Grain Pattern Tabletop Solid Wood Veneer and Soft Cushion (Natural Wood Wash)</t>
  </si>
  <si>
    <t xml:space="preserve">TREXM 6-Piece Rubber Wood Dining Table Set with Beautiful Wood Grain Pattern Tabletop Solid Wood Veneer and Soft Cushion (Gray)</t>
  </si>
  <si>
    <t xml:space="preserve">ST000042AAA</t>
  </si>
  <si>
    <t xml:space="preserve">TREXM Rustic Style 6-Piece Dining Room Table Set with 4 Ergonomic Designed Chairs &amp; a Bench (Walnut + Cottage White)</t>
  </si>
  <si>
    <t xml:space="preserve">XW000010AAM</t>
  </si>
  <si>
    <t xml:space="preserve">TREXM Modern Sideboard MDF Buffet Cabinet Marble Sticker Tabletop and Amber-yellow Tempered Glass Doors with Gold Metal Legs &amp; Handles (Navy Blue)</t>
  </si>
  <si>
    <t xml:space="preserve">ST000046AAE</t>
  </si>
  <si>
    <t xml:space="preserve">TREXM 6-Piece Family Dining Room Set Solid Wood Space Saving Foldable Table and 4 Chairs with Bench for Dining Room (Gray)</t>
  </si>
  <si>
    <t xml:space="preserve">ST000080AAK</t>
  </si>
  <si>
    <t xml:space="preserve">TREXM Kitchen Sideboard Storage Buffet Cabinet with 2 Drawers &amp; 4 Doors Adjustable Shelves for Dining Room, Living Room (White)</t>
  </si>
  <si>
    <t xml:space="preserve">ST000043AAK</t>
  </si>
  <si>
    <t xml:space="preserve">TREXM Classic and Traditional Style 6 - Piece Dining Set, Includes Dining Table, 4 Upholstered Chairs &amp; Bench (White+Gray)</t>
  </si>
  <si>
    <t xml:space="preserve">ST000042AAD</t>
  </si>
  <si>
    <t xml:space="preserve">TREXM Rustic Style 6-Piece Dining Room Table Set with 4 Upholstered Chairs &amp; a Bench (Brown + Whitewash)</t>
  </si>
  <si>
    <t xml:space="preserve">ST000064AAE</t>
  </si>
  <si>
    <t xml:space="preserve">TREXM 6-Piece Counter Height Dining Table Set Table with Shelf 4 Chairs and Bench for Dining Room (Gray)</t>
  </si>
  <si>
    <t xml:space="preserve">ST000034AAP</t>
  </si>
  <si>
    <t xml:space="preserve">TREXM 5-Piece Wooden Counter Height Dining Set with Padded Chairs and Storage Shelving (Espresso)</t>
  </si>
  <si>
    <t xml:space="preserve">ST000059AAE</t>
  </si>
  <si>
    <t xml:space="preserve">TREXM 6-Piece Dining Table and Chair Set with Special-shaped Legs and Foam-covered Seat Backs&amp;Cushions for Dining Room (Gary)</t>
  </si>
  <si>
    <t xml:space="preserve">WF199599AAM</t>
  </si>
  <si>
    <t xml:space="preserve">TREXM Classic Retro Style Console Table with Three Top Drawers and Open Style Bottom Shelf, Easy Assembly (Navy)</t>
  </si>
  <si>
    <t xml:space="preserve">WF287219AAM</t>
  </si>
  <si>
    <t xml:space="preserve">TREXM Console Table/Sofa Table with Storage Drawers and Bottom Shelf for Entryway Hallway (Navy)</t>
  </si>
  <si>
    <t xml:space="preserve">WF199598AAP</t>
  </si>
  <si>
    <t xml:space="preserve">TREXM Retro Design Console Table with Two Open Shelves, Pine Solid Wood Frame and Legs for Living Room (Espresso)</t>
  </si>
  <si>
    <t xml:space="preserve">WF284227AAP</t>
  </si>
  <si>
    <t xml:space="preserve">TREXM Storage Bench with 4 Doors and Adjustable Shelves, Shoe Bench with Removable Cushion for Living Room, Entryway (Espresso)</t>
  </si>
  <si>
    <t xml:space="preserve">WF284227AAE</t>
  </si>
  <si>
    <t xml:space="preserve">TREXM Storage Bench with 4 Doors and Adjustable Shelves, Shoe Bench with Removable Cushion for Living Room, Entryway (Gray Wash)</t>
  </si>
  <si>
    <t xml:space="preserve">TREXM Rustic Entryway Console Table, 60" Long Sofa Table with two Different Size Drawers and Bottom Shelf for Storage (Gray Wash)</t>
  </si>
  <si>
    <t xml:space="preserve">WF199599AAE</t>
  </si>
  <si>
    <t xml:space="preserve">TREXM Classic Retro Style Console Table with Three Top Drawers and Open Style Bottom Shelf, Easy Assembly (Gray Wash)</t>
  </si>
  <si>
    <t xml:space="preserve">WF199598AAM</t>
  </si>
  <si>
    <t xml:space="preserve">TREXM Retro Design Console Table with Two Open Shelves, Pine Solid Wood Frame and Legs for Living Room (Navy)</t>
  </si>
  <si>
    <t xml:space="preserve">WF199317AAN</t>
  </si>
  <si>
    <t xml:space="preserve">TREXM Console Table with 3-Tier Open Storage Spaces and “X” Legs, Narrow Sofa Entry Table for Living Room, Entryway and Hallway (White Wash)</t>
  </si>
  <si>
    <t xml:space="preserve">ST000050AAB</t>
  </si>
  <si>
    <t xml:space="preserve">TREXM 5-Piece Counter Height Dining Set, Classic Elegant Table and 4 Chairs in Espresso and Beige</t>
  </si>
  <si>
    <t xml:space="preserve">WF195161AAB</t>
  </si>
  <si>
    <t xml:space="preserve">TREXM Rustic Storage Bench with 3 Drawers and 3 Rattan Baskets, Shoe Bench for Living Room, Entryway (Espresso)</t>
  </si>
  <si>
    <t xml:space="preserve">WF195161AAK</t>
  </si>
  <si>
    <t xml:space="preserve">TREXM Rustic Storage Bench with 3 Drawers and 3 Rattan Baskets, Shoe Bench for Living Room, Entryway (White)</t>
  </si>
  <si>
    <t xml:space="preserve">WF193443AAN</t>
  </si>
  <si>
    <t xml:space="preserve">TREXM Rustic Storage Bench with 3 Removable Classic Rattan Basket , Entryway Bench with Removable Cushion (White Washed)</t>
  </si>
  <si>
    <t xml:space="preserve">WF193443AAB</t>
  </si>
  <si>
    <t xml:space="preserve">TREXM Rustic Storage Bench with 3 Removable Classic Rattan Basket , Entryway Bench with Removable Cushion (Espresso)</t>
  </si>
  <si>
    <t xml:space="preserve">WF193442AAD</t>
  </si>
  <si>
    <t xml:space="preserve">TREXM Rustic Storage Cabinet with Two Drawers and Four  Classic Rattan Basket for Dining Room/Living Room (Brown Gray)</t>
  </si>
  <si>
    <t xml:space="preserve">WF191266AAP</t>
  </si>
  <si>
    <t xml:space="preserve">TREXM Console Table Sofa Table Easy Assembly with Two Storage Drawers and Bottom Shelf for Living Room, Entryway (Espresso)</t>
  </si>
  <si>
    <t xml:space="preserve">WF191267AAC</t>
  </si>
  <si>
    <t xml:space="preserve">TREXM Daisy Series Console Table Traditional Design with Two Drawers and Bottom Shelf Acacia Mangium (Retro blue)</t>
  </si>
  <si>
    <t xml:space="preserve">WF189574AAD</t>
  </si>
  <si>
    <t xml:space="preserve">TREXM Console Table Sofa Table with Drawers for Entryway with Projecting Drawers and Long Shelf (Beige)</t>
  </si>
  <si>
    <t xml:space="preserve">TM000011AAA</t>
  </si>
  <si>
    <t xml:space="preserve">TREXM 1-Piece Farmhouse-styled Wooden Outdoor Sunbed for Ultimate Relaxation Outdoor Daybed Seating 2 People for Poolside, Garden and Backyard (Beige)</t>
  </si>
  <si>
    <t xml:space="preserve">WF318109AAB</t>
  </si>
  <si>
    <t xml:space="preserve">TREXM Modern Style Sideboard with Superior Storage Space, Hollow Door Design and 2 Adjustable Shelves for Living Room and Dining Room (Black)</t>
  </si>
  <si>
    <t xml:space="preserve">TM000001AAE</t>
  </si>
  <si>
    <t xml:space="preserve">TREXM 6-Piece Outdoor Sectional Sofa Set with Round Nesting Coffee Tables and Seating Sofa with Cushions for Patio, Porch and Garden (Grey)</t>
  </si>
  <si>
    <t xml:space="preserve">TREXM Outdoor Swivel Chair with Cushions, Rattan Egg Patio Chair with Rocking Function for Balcony, Poolside and Garden (Natural Wicker + Beige Cushion)</t>
  </si>
  <si>
    <t xml:space="preserve">WF314994AAD</t>
  </si>
  <si>
    <t xml:space="preserve">TREXM Console Table Sofa Table with Drawers for Entryway with Projecting Drawers and Long Shelf (Beige, OLD SKU: WF189574AAD)</t>
  </si>
  <si>
    <t xml:space="preserve">XW000017AAE</t>
  </si>
  <si>
    <t xml:space="preserve">TREXM 3-Door Large Storage Retro Sideboard with Adjustable Shelves and Black Handles for Kitchen, Dining Room and Living Room (Antique Gray)</t>
  </si>
  <si>
    <t xml:space="preserve">TREXM Unique Retro Silhouette Console Table with Open Style, Two Top Drawers for Entrance, Dinning Room, Living Room (Antique Black)</t>
  </si>
  <si>
    <t xml:space="preserve">XW000015AAK</t>
  </si>
  <si>
    <t xml:space="preserve">TREXM Retro Style Large Storage Space Sideboard with Flip Door and 1 Drawer, 4 Height-Adjustable Cabinets, Suitable for Kitchen, Dining Room, Living Room (Antique White)</t>
  </si>
  <si>
    <t xml:space="preserve">WF317556AAB</t>
  </si>
  <si>
    <t xml:space="preserve">TREXM Minimalist &amp; Luxury Cabinet Two Door Sideboard with Gold Metal Legs for Living Room, Dining Room (Black)</t>
  </si>
  <si>
    <t xml:space="preserve">TREXM Rustic Style Solid wood Entryway Multifunctional Storage Bench with Safety Hinge (Espresso + Beige)</t>
  </si>
  <si>
    <t xml:space="preserve">TREXM Rustic Style Solid wood Entryway Multifunctional Storage Bench with Safety Hinge (Gray Wash+ Beige)</t>
  </si>
  <si>
    <t xml:space="preserve">TREXM Rustic Style Solid wood Entryway Multifunctional Storage Bench with Safety Hinge (Brown+ Beige)</t>
  </si>
  <si>
    <t xml:space="preserve">ST000110AAE</t>
  </si>
  <si>
    <t xml:space="preserve">TREXM 6-piece Retro Dining Set, Minimalist Dining Table and 4 upholstered chairs &amp; 1 bench with a shelf for Dining Room(Dark Gray)</t>
  </si>
  <si>
    <t xml:space="preserve">WF304838AAM</t>
  </si>
  <si>
    <t xml:space="preserve">TREXM Large Storage Space Sideboard, 4 Door Buffet Cabinet with Pull Ring Handles for Living Room, Dining Room (Navy)</t>
  </si>
  <si>
    <t xml:space="preserve">WF281290AAC</t>
  </si>
  <si>
    <t xml:space="preserve">TREXM Rustic Entryway Console Table, 60" Long Sofa Table with two Different Size Drawers and Bottom Shelf for Storage (Turquoise Green)</t>
  </si>
  <si>
    <t xml:space="preserve">WF304382AAE</t>
  </si>
  <si>
    <t xml:space="preserve">TREXM Modern Elegant 4-door Sideboard Gold Metal Handle Buffet Cabinet for Dining Room, Living Room, Bedroom, Hallway (Gray)</t>
  </si>
  <si>
    <t xml:space="preserve">WF314995AAK</t>
  </si>
  <si>
    <t xml:space="preserve">TREXM Cambridge Series  Ample Storage Vintage Console Table with Four Small Drawers and Bottom Shelf for Living Rooms, Entrances and Kitchens (Lime White, OLD SKU: WF190263AAK)</t>
  </si>
  <si>
    <t xml:space="preserve">WF314995AAP</t>
  </si>
  <si>
    <t xml:space="preserve">TREXM Cambridge Series  Ample Storage Vintage Console Table with Four Small Drawers and Bottom Shelf for Living Rooms, Entrances and Kitchens (Espresso, OLD SKU: WF190263AAP)</t>
  </si>
  <si>
    <t xml:space="preserve">WF314995AAE</t>
  </si>
  <si>
    <t xml:space="preserve">TREXM Cambridge Series  Ample Storage Vintage Console Table with Four Small Drawers and Bottom Shelf for Living Rooms, Entrances and Kitchens (Antique Gray, OLD SKU: WF190263AAE)</t>
  </si>
  <si>
    <t xml:space="preserve">ST000099AAE</t>
  </si>
  <si>
    <t xml:space="preserve">TREXM 6-Piece Retro Rectangular Dining Table Set, Table with Unique Legs and 4 Upholstered Chairs &amp; 1 Bench for Dining Room and Kitchen (Gray Wash)</t>
  </si>
  <si>
    <t xml:space="preserve">WF309776AAB</t>
  </si>
  <si>
    <t xml:space="preserve">TREXM Retro Circular Curved Design Console Table with Open Style Shelf Solid Wooden Frame and Legs Two Top Drawers (Espresso, OLD SKU: WF298768AAB)</t>
  </si>
  <si>
    <t xml:space="preserve">WF309776AAE</t>
  </si>
  <si>
    <t xml:space="preserve">TREXM Retro Circular Curved Design Console Table with Open Style Shelf Solid Wooden Frame and Legs Two Top Drawers (Gray Wash, OLD SKU: WF298768AAE)</t>
  </si>
  <si>
    <t xml:space="preserve">ST000096AAD</t>
  </si>
  <si>
    <t xml:space="preserve">TREXM 6-Piece Retro 59"L Rectangular Dining Table Set, Table with Unique Legs and 4 Upholstered Chairs &amp; 1 Bench for Dining Room and Kitchen (Natural Wood Wash)</t>
  </si>
  <si>
    <t xml:space="preserve">TREXM 5-Piece Retro Functional Dining Table Set Wood Round Extendable Dining Table and 4 Upholstered Dining Chairs (Antique White)</t>
  </si>
  <si>
    <t xml:space="preserve">WF304838AAB</t>
  </si>
  <si>
    <t xml:space="preserve">TREXM Large Storage Space Sideboard, 4 Door Buffet Cabinet with Pull Ring Handles for Living Room, Dining Room (Black)</t>
  </si>
  <si>
    <t xml:space="preserve">WF298919AAE</t>
  </si>
  <si>
    <t xml:space="preserve">TREXM Multipurpose Home Kitchen Dining Bar Table Set with 3 Upholstered Stools(Gray)</t>
  </si>
  <si>
    <t xml:space="preserve">WF298829AAP</t>
  </si>
  <si>
    <t xml:space="preserve">TREXM Retro Functional Extendable Dining Table with a 12" Leaf for Dining Room and Living Room (Espresso)</t>
  </si>
  <si>
    <t xml:space="preserve">ST000080AAA</t>
  </si>
  <si>
    <t xml:space="preserve">TREXM Kitchen Sideboard Storage Buffet Cabinet with 2 Drawers &amp; 4 Doors Adjustable Shelves for Dining Room, Living Room (Antique White)</t>
  </si>
  <si>
    <t xml:space="preserve">WF199598AAA</t>
  </si>
  <si>
    <t xml:space="preserve">TREXM Retro Design Console Table with Two Open Shelves, Pine Solid Wood Frame and Legs for Living Room (Espresso+Beige)</t>
  </si>
  <si>
    <t xml:space="preserve">ST000064AAP</t>
  </si>
  <si>
    <t xml:space="preserve">TREXM 6-Piece Counter Height Dining Table Set Table with Shelf 4 Chairs and Bench for Dining Room (Espresso)</t>
  </si>
  <si>
    <t xml:space="preserve">WF291263AAE</t>
  </si>
  <si>
    <t xml:space="preserve">TREXM Farmhouse Round Extendable Dining Table with 16" Leaf Wood Kitchen Table (Natural Wood Wash)</t>
  </si>
  <si>
    <t xml:space="preserve">ST000034AAE</t>
  </si>
  <si>
    <t xml:space="preserve">TREXM 5-Piece Wooden Counter Height Dining Set with Padded Chairs and Storage Shelving (Gray)</t>
  </si>
  <si>
    <t xml:space="preserve">ST000057AAK</t>
  </si>
  <si>
    <t xml:space="preserve">TREXM Modern Style 6-piece Dining Table with 4 Chairs &amp; 1 Bench, Table with Marbled Veneers Tabletop and V-shaped Table Legs (White)</t>
  </si>
  <si>
    <t xml:space="preserve">WF288172AAK</t>
  </si>
  <si>
    <t xml:space="preserve">TREXM Storage Bench with 2 Drawers and 2 Cabinets, Shoe Bench with Removable Cushion for Living Room, Entryway (White)</t>
  </si>
  <si>
    <t xml:space="preserve">WF288172AAE</t>
  </si>
  <si>
    <t xml:space="preserve">TREXM Storage Bench with 2 Drawers and 2 Cabinets, Shoe Bench with Removable Cushion for Living Room, Entryway (Gray Wash)</t>
  </si>
  <si>
    <t xml:space="preserve">ST000056AAE</t>
  </si>
  <si>
    <t xml:space="preserve">TREXM 5-Piece Round Dining Table and Chair Set with Special-shaped Legs and an Exquisitely Designed Hollow Chair Back for Dining Room (Gray)</t>
  </si>
  <si>
    <t xml:space="preserve">ST000056AAC</t>
  </si>
  <si>
    <t xml:space="preserve">TREXM 5-Piece Round Dining Table and 4 Fabric Chairs with Special-shaped Table Legs and Storage Shelf (Antique Blue/ Dark Brown)</t>
  </si>
  <si>
    <t xml:space="preserve">ST000040AAA</t>
  </si>
  <si>
    <t xml:space="preserve">TREXM Faux Marble 5-Piece Dining Set Table with 4 Thicken Cushion Dining Chairs Home Furniture, White/Beige+Black</t>
  </si>
  <si>
    <t xml:space="preserve">WF284227AAK</t>
  </si>
  <si>
    <t xml:space="preserve">TREXM Storage Bench with 4 Doors and Adjustable Shelves, Shoe Bench with Removable Cushion for Living Room, Entryway (White)</t>
  </si>
  <si>
    <t xml:space="preserve">WF284227AAM</t>
  </si>
  <si>
    <t xml:space="preserve">TREXM Storage Bench with 4 Doors and Adjustable Shelves, Shoe Bench with Removable Cushion for Living Room, Entryway (Antique Navy)</t>
  </si>
  <si>
    <t xml:space="preserve">ST000055AAE</t>
  </si>
  <si>
    <t xml:space="preserve">TREXM 6-Pieces Family Furniture, Solid Wood Dining Room Set with Rectangular Table &amp; 4 Chairs with Bench(Gray)</t>
  </si>
  <si>
    <t xml:space="preserve">WF199599AAP</t>
  </si>
  <si>
    <t xml:space="preserve">TREXM Classic Retro Style Console Table with Three Top Drawers and Open Style Bottom Shelf, Easy Assembly (Espresso)</t>
  </si>
  <si>
    <t xml:space="preserve">WF199578AAN</t>
  </si>
  <si>
    <t xml:space="preserve">TREXM  Storage Bench with Removable Basket and 2 Drawers, Fully Assembled Shoe Bench with Removable Cushion (White Washed)</t>
  </si>
  <si>
    <t xml:space="preserve">WF199578AAK</t>
  </si>
  <si>
    <t xml:space="preserve">TREXM  Storage Bench with Removable Basket and 2 Drawers, Fully Assembled Shoe Bench with Removable Cushion (White)</t>
  </si>
  <si>
    <t xml:space="preserve">WF199578AAB</t>
  </si>
  <si>
    <t xml:space="preserve">TREXM  Storage Bench with Removable Basket and 2 Drawers, Fully Assembled Shoe Bench with Removable Cushion (Espresso)</t>
  </si>
  <si>
    <t xml:space="preserve">WF193443AAM</t>
  </si>
  <si>
    <t xml:space="preserve">TREXM Rustic Storage Bench with 3 Removable Classic Rattan Basket , Entryway Bench with Removable Cushion (Antique Navy)</t>
  </si>
  <si>
    <t xml:space="preserve">WF195386AAN</t>
  </si>
  <si>
    <t xml:space="preserve">TREXM  Shoe Rack with Cushioned Seat and Drawers, Multipurpose Entryway Storage Bench (Gray Wash)</t>
  </si>
  <si>
    <t xml:space="preserve">WF195161AAN</t>
  </si>
  <si>
    <t xml:space="preserve">TREXM Rustic Storage Bench with 3 Drawers and 3 Rattan Baskets, Shoe Bench for Living Room, Entryway (White Washed)</t>
  </si>
  <si>
    <t xml:space="preserve">WF195161AAM</t>
  </si>
  <si>
    <t xml:space="preserve">TREXM Rustic Storage Bench with 3 Drawers and 3 Rattan Baskets, Shoe Bench for Living Room, Entryway (Antique Navy)</t>
  </si>
  <si>
    <t xml:space="preserve">WF193442AAM</t>
  </si>
  <si>
    <t xml:space="preserve">TREXM Rustic Storage Cabinet with Two Drawers and Four  Classic Rattan Basket for Dining Room/Entryway/Living Room (Antique Navy)</t>
  </si>
  <si>
    <t xml:space="preserve">WF193442AAN</t>
  </si>
  <si>
    <t xml:space="preserve">TREXM Rustic Storage Cabinet with Two Drawers and Four Classic Rattan Basket for Dining Room/Living Room (White Washed)</t>
  </si>
  <si>
    <t xml:space="preserve">WF193442AAB</t>
  </si>
  <si>
    <t xml:space="preserve">TREXM Rustic Storage Cabinet with Two Drawers and Four Classic Rattan Basket for Dining Room/Living Room (Espresso)</t>
  </si>
  <si>
    <t xml:space="preserve">WF193442AAK</t>
  </si>
  <si>
    <t xml:space="preserve">TREXM Rustic Storage Cabinet with Two Drawers and Four  Classic Rattan Basket for Dining Room/Living Room (White)</t>
  </si>
  <si>
    <t xml:space="preserve">WF192646AAK</t>
  </si>
  <si>
    <t xml:space="preserve">TREXM Narrow Console Table, Slim Sofa Table with Three Storage Drawers and Bottom Shelf (Ivory White)</t>
  </si>
  <si>
    <t xml:space="preserve">WF191267AAM</t>
  </si>
  <si>
    <t xml:space="preserve">TREXM Daisy Series Console Table Traditional Design with Two Drawers and Bottom Shelf (Navy)</t>
  </si>
  <si>
    <t xml:space="preserve">WF192012AAE</t>
  </si>
  <si>
    <t xml:space="preserve">TREXM Rustic Brushed Texture Entryway Table Console Table with Drawers and Bottom Shelf for Living Room (Grey Wash)</t>
  </si>
  <si>
    <t xml:space="preserve">WF191266AAD</t>
  </si>
  <si>
    <t xml:space="preserve">TREXM Console Table Sofa Table Easy Assembly with Two Storage Drawers and Bottom Shelf for Living Room, Entryway (Old Pine)</t>
  </si>
  <si>
    <t xml:space="preserve">WF191267AAK</t>
  </si>
  <si>
    <t xml:space="preserve">TREXM Daisy Series Console Table Traditional Design with Two Drawers and Bottom Shelf (Ivory White)</t>
  </si>
  <si>
    <t xml:space="preserve">WF191267AAE</t>
  </si>
  <si>
    <t xml:space="preserve">TREXM Daisy Series Console Table Traditional Design with Two Drawers and Bottom Shelf (Retro Grey)</t>
  </si>
  <si>
    <t xml:space="preserve">WF191267AAB</t>
  </si>
  <si>
    <t xml:space="preserve">TREXM Daisy Series Console Table Traditional Design with Two Drawers and Bottom Shelf (Espresso)</t>
  </si>
  <si>
    <t xml:space="preserve">TM000005AAE</t>
  </si>
  <si>
    <t xml:space="preserve">TREXM 3-Piece Modern Multi-Functional Outdoor Sectional Sofa Set with Height-adjustable Seating and Coffee Table for Patio, Garden and Backyard (Grey)</t>
  </si>
  <si>
    <t xml:space="preserve">TREXM 4-Piece Outdoor Patio Conversation Set with Coffee Table and Soft Waterproof Cushions for Garden, Poolside and Backyard(Brown Rope+Brown Gray Cushion)</t>
  </si>
  <si>
    <t xml:space="preserve">TREXM 1-Piece Woven Rope Outdoor Swing Sofa with Soft Cushions Seating 2 for Patio, Courtyard and Balcony (Beige)</t>
  </si>
  <si>
    <t xml:space="preserve">TM000006AAE</t>
  </si>
  <si>
    <t xml:space="preserve">TREXM 6-Piece Acacia Wood Frame Patio Sectional Sofa Set with Coffee Table and Removable Cushion for Garden Backyard Patio and Poolside(Grey)</t>
  </si>
  <si>
    <t xml:space="preserve">TREXM 4-Piece Rattan Outdoor Patio Conversation Set with Seating Set for 5 and Coffee Table for Porch, Backyard and Garden (Brown Grey)</t>
  </si>
  <si>
    <t xml:space="preserve">TREXM 4-Piece Patio Conversation Set, Solid Wood Loveseat, 2 Chairs and Table, Outdoor Conversation Group with Cushions for Backyard, Poolside, Garden (Beige Cushion + Natural Rope)</t>
  </si>
  <si>
    <t xml:space="preserve">TREXM 4-Piece Patio Conversation Set, Solid Wood Loveseat, 2 Chairs and Table, Outdoor Conversation Group with Cushions for Backyard, Poolside, Garden (Dark Grey Cushion + Grey Rope)</t>
  </si>
  <si>
    <t xml:space="preserve">WF318154AAB</t>
  </si>
  <si>
    <t xml:space="preserve">TREXM Modern Functional Large Storage Space Sideboard with Wooden Triangular Handles and Adjustable Shelves for Living Room and Dining Room (Black)</t>
  </si>
  <si>
    <t xml:space="preserve">TREXM Outdoor Swivel Chair with Cushions, Rattan Egg Patio Chair with Rocking Function for Balcony, Poolside and Garden (Natural Wicker + Grey Cushion)</t>
  </si>
  <si>
    <t xml:space="preserve">ST000118AAB</t>
  </si>
  <si>
    <t xml:space="preserve">TREXM 5-Piece Retro Functional Dining Set with Extendable Round Table with Removable Middle Leaf and 4 Upholstered Chairs for Dining Room and Living Room (Black)</t>
  </si>
  <si>
    <t xml:space="preserve">ST000117AAD</t>
  </si>
  <si>
    <t xml:space="preserve">TREXM 5-Piece Retro Dining Set with 1 Round Dining Table and 4 Upholstered Chairs with Rattan Backrests for Dining Room and Kitchen (Walnut)</t>
  </si>
  <si>
    <t xml:space="preserve">ST000115AAA</t>
  </si>
  <si>
    <t xml:space="preserve">TREXM 7-Piece Multi-Functional Modern Counter Height Dining Bar Table Set with Open Shelves and 6 Upholstered Stools for Dining Room, Bar and Cafe (White and Blue)</t>
  </si>
  <si>
    <t xml:space="preserve">TREXM Unique Retro Silhouette Console Table with Open Style, Two Top Drawers for Entrance, Dinning Room, Living Room (Natural Wood Wash)</t>
  </si>
  <si>
    <t xml:space="preserve">XW000015AAA</t>
  </si>
  <si>
    <t xml:space="preserve">TREXM Retro Style Large Storage Space Sideboard with Flip Door and 1 Drawer, 4 Height-Adjustable Cabinets, Suitable for Kitchen, Dining Room, Living Room (Brown+Antique White)</t>
  </si>
  <si>
    <t xml:space="preserve">ST000114AAD</t>
  </si>
  <si>
    <t xml:space="preserve">TREXM 5-Piece Retro Functional Dining Set, 1 Extendable Table with a 16-inch Leaf and 4 Upholstered Chairs for Dining Room and Kitchen (Walnut)</t>
  </si>
  <si>
    <t xml:space="preserve">WF317556AAM</t>
  </si>
  <si>
    <t xml:space="preserve">TREXM Minimalist &amp; Luxury Cabinet Two Door Sideboard with Gold Metal Legs for Living Room, Dining Room (Navy)</t>
  </si>
  <si>
    <t xml:space="preserve">TREXM Rustic Style Solid wood Entryway Multifunctional Storage Bench with Safety Hinge (Antique Navy+ Beige)</t>
  </si>
  <si>
    <t xml:space="preserve">TREXM Rustic Style Solid wood Entryway Multifunctional Storage Bench with Safety Hinge (White+ Beige)</t>
  </si>
  <si>
    <t xml:space="preserve">ST000110AAD</t>
  </si>
  <si>
    <t xml:space="preserve">TREXM 6-piece Retro Dining Set, Minimalist Dining Table and 4 upholstered chairs &amp; 1 bench with a shelf for Dining Room(Natural Wood Wash)</t>
  </si>
  <si>
    <t xml:space="preserve">ST000109AAD</t>
  </si>
  <si>
    <t xml:space="preserve">TREXM 5-Piece Retro Dining Set, Rectangular Wooden Dining Table and 4 Upholstered Chairs for Dining Room and Kitchen (Brown+White)</t>
  </si>
  <si>
    <t xml:space="preserve">TREXM Rustic Entryway Console Table, 60" Long Sofa Table with two Different Size Drawers and Bottom Shelf for Storage (Antique White)</t>
  </si>
  <si>
    <t xml:space="preserve">WF314994AAB</t>
  </si>
  <si>
    <t xml:space="preserve">TREXM Console Table Sofa Table with Drawers for Entryway with Projecting Drawers and Long Shelf (Espresso, OLD SKU: WF189574AAB)</t>
  </si>
  <si>
    <t xml:space="preserve">WF314995AAA</t>
  </si>
  <si>
    <t xml:space="preserve">TREXM Cambridge Series  Ample Storage Vintage Console Table with Four Small Drawers and Bottom Shelf for Living Rooms, Entrances and Kitchens (White, OLD SKU: WF190263AAA)</t>
  </si>
  <si>
    <t xml:space="preserve">WF314995AAC</t>
  </si>
  <si>
    <t xml:space="preserve">TREXM Cambridge Series  Ample Storage Vintage Console Table with Four Small Drawers and Bottom Shelf for Living Rooms, Entrances and Kitchens (Retro Blue, OLD SKU: WF190263AAC)</t>
  </si>
  <si>
    <t xml:space="preserve">WF309776AAK</t>
  </si>
  <si>
    <t xml:space="preserve">TREXM Retro Circular Curved Design Console Table with Open Style Shelf Solid Wooden Frame and Legs Two Top Drawers (White, OLD SKU: WF298768AAK)</t>
  </si>
  <si>
    <t xml:space="preserve">WF309776AAC</t>
  </si>
  <si>
    <t xml:space="preserve">TREXM Retro Circular Curved Design Console Table with Open Style Shelf Solid Wooden Frame and Legs Two Top Drawers (Cherry + Antique Blue, OLD SKU: WF298768AAC)</t>
  </si>
  <si>
    <t xml:space="preserve">WF310529AAP</t>
  </si>
  <si>
    <t xml:space="preserve">TREXM Storage Bench with 3 Shutter-shaped Doors, Shoe Bench with Removable Cushion and Hidden Storage Space (Espresso, OLD SKU: WF284226AAP)</t>
  </si>
  <si>
    <t xml:space="preserve">WF310529AAM</t>
  </si>
  <si>
    <t xml:space="preserve">TREXM Storage Bench with 3 Shutter-shaped Doors, Shoe Bench with Removable Cushion and Hidden Storage Space (Antique Navy, OLD SKU: WF284226AAM)</t>
  </si>
  <si>
    <t xml:space="preserve">WF310529AAK</t>
  </si>
  <si>
    <t xml:space="preserve">TREXM Storage Bench with 3 Shutter-shaped Doors, Shoe Bench with Removable Cushion and Hidden Storage Space (White, OLD SKU: WF284226AAK)</t>
  </si>
  <si>
    <t xml:space="preserve">WF310529AAE</t>
  </si>
  <si>
    <t xml:space="preserve">TREXM Storage Bench with 3 Shutter-shaped Doors, Shoe Bench with Removable Cushion and Hidden Storage Space (Gray Wash, OLD SKU: WF284226AAE)</t>
  </si>
  <si>
    <t xml:space="preserve">WF298829AAD</t>
  </si>
  <si>
    <t xml:space="preserve">TREXM Retro Functional Extendable Dining Table with a 12" Leaf for Dining Room and Living Room (Oak Natural Wood + Off White)</t>
  </si>
  <si>
    <t xml:space="preserve">WF304382AAB</t>
  </si>
  <si>
    <t xml:space="preserve">TREXM Modern Elegant 4-door Sideboard Gold Metal Handle Buffet Cabinet for Dining Room, Living Room, Bedroom, Hallway (Black)</t>
  </si>
  <si>
    <t xml:space="preserve">WF305177AAM</t>
  </si>
  <si>
    <t xml:space="preserve">TREXM Simple Storage Cabinet Accent Cabinet with Solid Wood Veneer and Metal Leg Frame for Living Room, Entryway, Dining Room (Navy)</t>
  </si>
  <si>
    <t xml:space="preserve">WF305177AAB</t>
  </si>
  <si>
    <t xml:space="preserve">TREXM Simple Storage Cabinet Accent Cabinet with Solid Wood Veneer and Metal Leg Frame for Living Room, Entryway, Dining Room (Black)</t>
  </si>
  <si>
    <t xml:space="preserve">WF298903AAB</t>
  </si>
  <si>
    <t xml:space="preserve">TREXM Modern Sideboard Elegant Buffet Cabinet with Large Storage Space for Dining Room, Entryway (Black)</t>
  </si>
  <si>
    <t xml:space="preserve">WF298903AAK</t>
  </si>
  <si>
    <t xml:space="preserve">TREXM Modern Sideboard Elegant Buffet Cabinet with Large Storage Space for Dining Room, Entryway (White)</t>
  </si>
  <si>
    <t xml:space="preserve">WF298829AAE</t>
  </si>
  <si>
    <t xml:space="preserve">TREXM Retro Functional Extendable Dining Table with a 12" Leaf for Dining Room and Living Room (Natural Wood Wash)</t>
  </si>
  <si>
    <t xml:space="preserve">WF295368AAB</t>
  </si>
  <si>
    <t xml:space="preserve">TREXM Modern sideboard with Four Doors, Metal handles &amp; Legs and Adjustable Shelves Kitchen Cabinet (Black)</t>
  </si>
  <si>
    <t xml:space="preserve">WF295368AAK</t>
  </si>
  <si>
    <t xml:space="preserve">TREXM Modern sideboard with Four Doors, Metal handles &amp; Legs and Adjustable Shelves Kitchen Cabinet (White)</t>
  </si>
  <si>
    <t xml:space="preserve">WF295369AAK</t>
  </si>
  <si>
    <t xml:space="preserve">TREXM Modern Simple &amp; Luxury Style Sideboard Particle Board &amp; MDF Board Cabinet with Gold Metal Legs &amp; Handles, Adjustable Shelves for Living Room, Dining Room (White)</t>
  </si>
  <si>
    <t xml:space="preserve">WF295369AAB</t>
  </si>
  <si>
    <t xml:space="preserve">TREXM Modern Simple &amp; Luxury Style Sideboard Particle Board &amp; MDF Board Cabinet with Gold Metal Legs &amp; Handles, Adjustable Shelves for Living Room, Dining Room (Black)</t>
  </si>
  <si>
    <t xml:space="preserve">ST000066AAD</t>
  </si>
  <si>
    <t xml:space="preserve">TREXM 6-Piece Kitchen Dining Table Set Wooden Rectangular Dining Table, 4 Fabric Chairs and Bench Family Furniture (Natural Cherry)</t>
  </si>
  <si>
    <t xml:space="preserve">ST000066AAP</t>
  </si>
  <si>
    <t xml:space="preserve">TREXM 6-Piece Kitchen Dining Table Set Wooden Rectangular Dining Table, 4 Fabric Chairs and Bench Family Furniture (Espresso)</t>
  </si>
  <si>
    <t xml:space="preserve">ST000066AAE</t>
  </si>
  <si>
    <t xml:space="preserve">TREXM 6-Piece Kitchen Dining Table Set Wooden Rectangular Dining Table, 4 Fabric Chairs and Bench Family Furniture (Gray)</t>
  </si>
  <si>
    <t xml:space="preserve">ST000036AAP</t>
  </si>
  <si>
    <t xml:space="preserve">TREXM 5 Piece Dining Table Set Industrial Wooden Kitchen Table and 4 Chairs for Dining Room (Espresso)</t>
  </si>
  <si>
    <t xml:space="preserve">ST000036AAE</t>
  </si>
  <si>
    <t xml:space="preserve">TREXM 5 Piece Dining Table Set Industrial Wooden Kitchen Table and 4 Chairs for Dining Room (Grey)</t>
  </si>
  <si>
    <t xml:space="preserve">WF288172AAP</t>
  </si>
  <si>
    <t xml:space="preserve">TREXM Storage Bench with 2 Drawers and 2 Cabinets, Shoe Bench with Removable Cushion for Living Room, Entryway (Espresso)</t>
  </si>
  <si>
    <t xml:space="preserve">WF288172AAM</t>
  </si>
  <si>
    <t xml:space="preserve">TREXM Storage Bench with 2 Drawers and 2 Cabinets, Shoe Bench with Removable Cushion for Living Room, Entryway (Antique Navy)</t>
  </si>
  <si>
    <t xml:space="preserve">WF288172AAB</t>
  </si>
  <si>
    <t xml:space="preserve">TREXM Storage Bench with 2 Drawers and 2 Cabinets, Shoe Bench with Removable Cushion for Living Room, Entryway (Black)</t>
  </si>
  <si>
    <t xml:space="preserve">WF195386AAP</t>
  </si>
  <si>
    <t xml:space="preserve">TREXM  Shoe Rack with Cushioned Seat and Drawers, Multipurpose Entryway Storage Bench (Espresso)</t>
  </si>
  <si>
    <t xml:space="preserve">WF195386AAK</t>
  </si>
  <si>
    <t xml:space="preserve">TREXM  Shoe Rack with Cushioned Seat and Drawers, Multipurpose Entryway Storage Bench (White)</t>
  </si>
  <si>
    <t xml:space="preserve">WF199578AAM</t>
  </si>
  <si>
    <t xml:space="preserve">TREXM  Storage Bench with Removable Basket and 2 Drawers, Fully Assembled Shoe Bench with Removable Cushion (Navy)</t>
  </si>
  <si>
    <t xml:space="preserve">ST000051AAP</t>
  </si>
  <si>
    <t xml:space="preserve">TREXM 5-Piece Kitchen Dining Table Set Round Table with Bottom Shelf, 4 Upholstered Chairs for Dining Room(Espresso)</t>
  </si>
  <si>
    <t xml:space="preserve">WF195386AAM</t>
  </si>
  <si>
    <t xml:space="preserve">TREXM  Shoe Rack with Cushioned Seat and Drawers, Multipurpose Entryway Storage Bench (Antique Navy)</t>
  </si>
  <si>
    <t xml:space="preserve">WF195386AAD</t>
  </si>
  <si>
    <t xml:space="preserve">TREXM  Shoe Rack with Cushioned Seat and Drawers, Multipurpose Entryway Storage Bench (Old Pine)</t>
  </si>
  <si>
    <t xml:space="preserve">WF192646AAM</t>
  </si>
  <si>
    <t xml:space="preserve">TREXM Narrow Console Table, Slim Sofa Table with Three Storage Drawers and Bottom Shelf for Living Room, Easy Assembly (Navy)</t>
  </si>
  <si>
    <t xml:space="preserve">WF192646AAN</t>
  </si>
  <si>
    <t xml:space="preserve">TREXM Narrow Console Table, Slim Sofa Table with Three Storage Drawers and Bottom Shelf for Living Room, Easy Assembly (Gray Wash)</t>
  </si>
  <si>
    <t xml:space="preserve">WF192646AAC</t>
  </si>
  <si>
    <t xml:space="preserve">TREXM Narrow Console Table, Slim Sofa Table with Three Storage Drawers and Bottom Shelf for Living Room, Easy Assembly (Retro Blue)</t>
  </si>
  <si>
    <t xml:space="preserve">WF192646AAB</t>
  </si>
  <si>
    <t xml:space="preserve">TREXM Narrow Console Table, Slim Sofa Table with Three Storage Drawers and Bottom Shelf for Living Room, Easy Assembly (Espresso)</t>
  </si>
  <si>
    <t xml:space="preserve">N715P183992C</t>
  </si>
  <si>
    <t xml:space="preserve">TREXM Buffet Cabinet with Storage, Sideboard Cabinet with Ample Storage Space,4 Fluted Doors Credenza Storage Cabinet with Adjustable Shelves for Dining Room and Living Room (ANTIQUE BLUE)</t>
  </si>
  <si>
    <t xml:space="preserve">N715P183992B</t>
  </si>
  <si>
    <t xml:space="preserve">TREXM Buffet Cabinet with Storage, Sideboard Cabinet with Ample Storage Space,4 Fluted Doors Credenza Storage Cabinet with Adjustable Shelves for Dining Room and Living Room (BLACK)</t>
  </si>
  <si>
    <t xml:space="preserve">N715P183992M</t>
  </si>
  <si>
    <t xml:space="preserve">TREXM Buffet Cabinet with Storage, Sideboard Cabinet with Ample Storage Space,4 Fluted Doors Credenza Storage Cabinet with Adjustable Shelves for Dining Room and Living Room  (ANTIQUE NAVY)</t>
  </si>
  <si>
    <t xml:space="preserve">N715P190423P</t>
  </si>
  <si>
    <t xml:space="preserve">TREXM Sideboard Buffet Cabinet with Storage, Retro Sideboard Cabinet with Adjustable Shelves and Long Handles, 4-Door Wood Sideboard for Kitchen, Dining Room and Living Room (Espresso)</t>
  </si>
  <si>
    <t xml:space="preserve">N715P190423M</t>
  </si>
  <si>
    <t xml:space="preserve">TREXM Sideboard Buffet Cabinet with Storage, Retro Sideboard Cabinet with Adjustable Shelves and Long Handles, 4-Door Wood Sideboard for Kitchen, Dining Room and Living Room (Antique Blue)</t>
  </si>
  <si>
    <t xml:space="preserve">N715P190423B</t>
  </si>
  <si>
    <t xml:space="preserve">TREXM Sideboard Buffet Cabinet with Storage, Retro Sideboard Cabinet with Adjustable Shelves and Long Handles, 4-Door Wood Sideboard for Kitchen, Dining Room and Living Room (Black)</t>
  </si>
  <si>
    <t xml:space="preserve">N715P195554P</t>
  </si>
  <si>
    <t xml:space="preserve">TREXM Elegant Minimalist Console Table with Rounded Edges and Sturdy Shelf Design for Entryway, Living Room(Espresso)</t>
  </si>
  <si>
    <t xml:space="preserve">N715P195554M</t>
  </si>
  <si>
    <t xml:space="preserve">TREXM Elegant Minimalist Console Table with Rounded Edges and Sturdy Shelf Design for Entryway, Living Room(Navy)</t>
  </si>
  <si>
    <t xml:space="preserve">N715P195554E</t>
  </si>
  <si>
    <t xml:space="preserve">TREXM Elegant Minimalist Console Table with Rounded Edges and Sturdy Shelf Design for Entryway, Living Room(Gray Wash)</t>
  </si>
  <si>
    <t xml:space="preserve">N715P195554K</t>
  </si>
  <si>
    <t xml:space="preserve">TREXM Elegant Minimalist Console Table with Rounded Edges and Sturdy Shelf Design for Entryway, Living Room(Antique White)</t>
  </si>
  <si>
    <t xml:space="preserve">N715P195554B</t>
  </si>
  <si>
    <t xml:space="preserve">TREXM Elegant Minimalist Console Table with Rounded Edges and Sturdy Shelf Design for Entryway, Living Room(Black)</t>
  </si>
  <si>
    <t xml:space="preserve">N715P196906M</t>
  </si>
  <si>
    <t xml:space="preserve">TREXM Narrow Console Table with Marble-Effect Top, Retro Entryway Table with Open Shelf, Sofa Table for Entryway, Hallway and Living Room (Navy)</t>
  </si>
  <si>
    <t xml:space="preserve">N715P196906K</t>
  </si>
  <si>
    <t xml:space="preserve">TREXM Narrow Console Table with Marble-Effect Top, Retro Entryway Table with Open Shelf, Sofa Table for Entryway, Hallway and Living Room (Antique White)</t>
  </si>
  <si>
    <t xml:space="preserve">N715P196906E</t>
  </si>
  <si>
    <t xml:space="preserve">TREXM Narrow Console Table with Marble-Effect Top, Retro Entryway Table with Open Shelf, Sofa Table for Entryway, Hallway and Living Room (Gray Wash)</t>
  </si>
  <si>
    <t xml:space="preserve">N715P196906D</t>
  </si>
  <si>
    <t xml:space="preserve">TREXM Narrow Console Table with Marble-Effect Top, Retro Entryway Table with Open Shelf, Sofa Table for Entryway, Hallway and Living Room (Natural)</t>
  </si>
  <si>
    <t xml:space="preserve">N715P196906B</t>
  </si>
  <si>
    <t xml:space="preserve">TREXM Narrow Console Table with Marble-Effect Top, Retro Entryway Table with Open Shelf, Sofa Table for Entryway, Hallway and Living Room (Espresso)</t>
  </si>
  <si>
    <t xml:space="preserve">N715P180478M</t>
  </si>
  <si>
    <t xml:space="preserve">TREXM Narrow Console Table, Slim Sofa Table with Three Storage Drawers and Bottom Shelf (Navy)</t>
  </si>
  <si>
    <t xml:space="preserve">N715P180478A</t>
  </si>
  <si>
    <t xml:space="preserve">TREXM Narrow Console Table, Slim Sofa Table with Three Storage Drawers and Bottom Shelf (Beige)</t>
  </si>
  <si>
    <t xml:space="preserve">N715P180478C</t>
  </si>
  <si>
    <t xml:space="preserve">TREXM Narrow Console Table, Slim Sofa Table with Three Storage Drawers and Bottom Shelf (Light Blue)</t>
  </si>
  <si>
    <t xml:space="preserve">N715P180478N</t>
  </si>
  <si>
    <t xml:space="preserve">TREXM Narrow Console Table, Slim Sofa Table with Three Storage Drawers and Bottom Shelf (Natural)</t>
  </si>
  <si>
    <t xml:space="preserve">N715P180478B</t>
  </si>
  <si>
    <t xml:space="preserve">TREXM Narrow Console Table, Slim Sofa Table with Three Storage Drawers and Bottom Shelf (Black)</t>
  </si>
  <si>
    <t xml:space="preserve">N715P183105M</t>
  </si>
  <si>
    <t xml:space="preserve">TREXM Modern 4-door Sideboard with Convex Pattern Doors and 2 Silver Handle for Living Room, Dining Room, Kitchen (Navy)</t>
  </si>
  <si>
    <t xml:space="preserve">N715P183105B</t>
  </si>
  <si>
    <t xml:space="preserve">TREXM Modern 4-door Sideboard with Convex Pattern Doors and 2 Silver Handle for Living Room, Dining Room, Kitchen (Black)</t>
  </si>
  <si>
    <t xml:space="preserve">N715P183105A</t>
  </si>
  <si>
    <t xml:space="preserve">TREXM Modern 4-door Sideboard with Convex Pattern Doors and 2 Silver Handle for Living Room, Dining Room, Kitchen (Almond)</t>
  </si>
  <si>
    <t xml:space="preserve">N715P170418P</t>
  </si>
  <si>
    <t xml:space="preserve">TREXM 4 Retro Upholstered Chairs with Rattan Backrests for Dining Room and Kitchen (Espresso)</t>
  </si>
  <si>
    <t xml:space="preserve">N715P170418E</t>
  </si>
  <si>
    <t xml:space="preserve">TREXM 4 Retro Upholstered Chairs with Rattan Backrests for Dining Room and Kitchen (Natural Wood Wash)</t>
  </si>
  <si>
    <t xml:space="preserve">N715P170408P</t>
  </si>
  <si>
    <t xml:space="preserve">TREXM Retro Extendable Dining Table with a 16-inch Middle Leaf for Dining Room and Kitchen (Espresso)</t>
  </si>
  <si>
    <t xml:space="preserve">N715P170408E</t>
  </si>
  <si>
    <t xml:space="preserve">TREXM Retro Extendable Dining Table with a 16-inch Middle Leaf for Dining Room and Kitchen (Natural Wood Wash)</t>
  </si>
  <si>
    <t xml:space="preserve">N715P173160P</t>
  </si>
  <si>
    <t xml:space="preserve">TREXM 5-Piece Compact Bar Table Set with Table and Stools - Modern Industrial Design, Space-Saving Furniture for Dining Room and Breakfast Nook (Dark Brown)</t>
  </si>
  <si>
    <t xml:space="preserve">N715P173160D</t>
  </si>
  <si>
    <t xml:space="preserve">TREXM 5-Piece Compact Bar Table Set with Table and Stools - Modern Industrial Design, Space-Saving Furniture for Dining Room and Breakfast Nook (Brown)</t>
  </si>
  <si>
    <t xml:space="preserve">N715P173160A</t>
  </si>
  <si>
    <t xml:space="preserve">TREXM 5-Piece Compact Bar Table Set with Table and Stools - Modern Industrial Design, Space-Saving Furniture for Dining Room and Breakfast Nook (OAK)</t>
  </si>
  <si>
    <t xml:space="preserve">N715P171584P</t>
  </si>
  <si>
    <t xml:space="preserve">TREXM Rustic Industrial Design Demilune Shape Textured Metal Distressed Wood Console Table (Dark Brown)</t>
  </si>
  <si>
    <t xml:space="preserve">N715P171584D</t>
  </si>
  <si>
    <t xml:space="preserve">TREXM Rustic Industrial Design Demilune Shape Textured Metal Distressed Wood Console Table (Distressed Brown)</t>
  </si>
  <si>
    <t xml:space="preserve">N715P172740K</t>
  </si>
  <si>
    <t xml:space="preserve">TREXM 2-Door Elegant Curved Dining Cabinet with Gold Trim and Woven Rattan Doors for Dining Room (White)</t>
  </si>
  <si>
    <t xml:space="preserve">N715P172740E</t>
  </si>
  <si>
    <t xml:space="preserve">TREXM 2-Door Elegant Curved Dining Cabinet with Gold Trim and Woven Rattan Doors for Dining Room (Natural)</t>
  </si>
  <si>
    <t xml:space="preserve">N715P172740G</t>
  </si>
  <si>
    <t xml:space="preserve">TREXM 2-Door Elegant Curved Dining Cabinet with Gold Trim and Woven Rattan Doors for Dining Room (Dark Gray)</t>
  </si>
  <si>
    <t xml:space="preserve">N715P172740B</t>
  </si>
  <si>
    <t xml:space="preserve">TREXM 2-Door Elegant Curved Dining Cabinet with Gold Trim and Woven Rattan Doors for Dining Room (Black)</t>
  </si>
  <si>
    <t xml:space="preserve">XW000020AAB</t>
  </si>
  <si>
    <t xml:space="preserve">TREXM 4-door Classic Sideboard with Open Storage and Adjustable Shelves Perfect for kitchens,  living rooms (Black)</t>
  </si>
  <si>
    <t xml:space="preserve">XW000020AAM</t>
  </si>
  <si>
    <t xml:space="preserve">TREXM 4-door Classic Sideboard with Open Storage and Adjustable Shelves Perfect for kitchens,  living rooms (Smoke Blue)</t>
  </si>
  <si>
    <t xml:space="preserve">WF323695AAN</t>
  </si>
  <si>
    <t xml:space="preserve">TREXM Rustic Storage Bench with 2 Drawers, Hidden Storage Space, and 3 False Drawers at the Top, Shoe Bench for Living Room, Entryway  (Natural Wood)</t>
  </si>
  <si>
    <t xml:space="preserve">WF323695AAM</t>
  </si>
  <si>
    <t xml:space="preserve">TREXM Rustic Storage Bench with 2 Drawers, Hidden Storage Space, and 3 False Drawers at the Top, Shoe Bench for Living Room, Entryway (Navy)</t>
  </si>
  <si>
    <t xml:space="preserve">N715P171301P</t>
  </si>
  <si>
    <t xml:space="preserve">TREXM 48-Inch Rustic Vintage Console Table --- Farmhouse Style Entryway Table with Open Shelf and Sturdy Construction for Entryway and Living Room (Espresso)</t>
  </si>
  <si>
    <t xml:space="preserve">N715P171301M</t>
  </si>
  <si>
    <t xml:space="preserve">TREXM 48-Inch Rustic Vintage Console Table --- Farmhouse Style Entryway Table with Open Shelf and Sturdy Construction for Entryway and Living Room (Navy)</t>
  </si>
  <si>
    <t xml:space="preserve">N715P171301D</t>
  </si>
  <si>
    <t xml:space="preserve">TREXM 48-Inch Rustic Vintage Console Table --- Farmhouse Style Entryway Table with Open Shelf and Sturdy Construction for Entryway and Living Room (Walnut)</t>
  </si>
  <si>
    <t xml:space="preserve">N715P171301B</t>
  </si>
  <si>
    <t xml:space="preserve">TREXM 48-Inch Rustic Vintage Console Table --- Farmhouse Style Entryway Table with Open Shelf and Sturdy Construction for Entryway and Living Room (Black)</t>
  </si>
  <si>
    <t xml:space="preserve">TREXM Modern Shoe Storage Bench with Hidden Storage and Upholstered Cushions for Bedside, Living Room and Entryway (Light Blue)</t>
  </si>
  <si>
    <t xml:space="preserve">WF326053AAM</t>
  </si>
  <si>
    <t xml:space="preserve">TREXM Retro Design Console Table with Two Open Shelves, Pine Solid Wood Frame and Legs for Living Room (Antique Navy+Espresso)</t>
  </si>
  <si>
    <t xml:space="preserve">WF326053AAP</t>
  </si>
  <si>
    <t xml:space="preserve">TM000003AAA</t>
  </si>
  <si>
    <t xml:space="preserve">TREXM 8-Piece Patio Sectional Sofa Set with Tempered Glass Coffee Table and Wooden Coffee Table for Outdoor Oasis, Garden, Patio and Poolside (Beige Cushion + White Steel)</t>
  </si>
  <si>
    <t xml:space="preserve">TM000003AAE</t>
  </si>
  <si>
    <t xml:space="preserve">TREXM 8-Piece Patio Sectional Sofa Set with Tempered Glass Coffee Table and Wooden Coffee Table for Outdoor Oasis, Garden, Patio and Poolside (Light Grey Cushion + Black Steel)</t>
  </si>
  <si>
    <t xml:space="preserve">TREXM 1-Piece Woven Rope Outdoor Swing Sofa with Soft Cushions Seating 2 for Patio, Courtyard and Balcony (Light Grey)</t>
  </si>
  <si>
    <t xml:space="preserve">WF318109AAA</t>
  </si>
  <si>
    <t xml:space="preserve">TREXM Modern Style Sideboard with Superior Storage Space, Hollow Door Design and 2 Adjustable Shelves for Living Room and Dining Room (Almond)</t>
  </si>
  <si>
    <t xml:space="preserve">WF318154AAM</t>
  </si>
  <si>
    <t xml:space="preserve">TREXM Modern Functional Large Storage Space Sideboard with Wooden Triangular Handles and Adjustable Shelves for Living Room and Dining Room (Navy Blue)</t>
  </si>
  <si>
    <t xml:space="preserve">TREXM Retro Rattan TV Stand 3-door Media Console with Open Shelves for TV Stand under 75''(Walnut)</t>
  </si>
  <si>
    <t xml:space="preserve">WF316368AAE</t>
  </si>
  <si>
    <t xml:space="preserve">TREXM 4-door Retro Sideboard with Adjustable Shelves, Two Large Cabinet with Long Handle, for Living Room and Dining Room (Light Gray)</t>
  </si>
  <si>
    <t xml:space="preserve">WF316368AAB</t>
  </si>
  <si>
    <t xml:space="preserve">TREXM 4-door Retro Sideboard with Adjustable Shelves, Two Large Cabinet with Long Handle, for Living Room and Dining Room (Black)</t>
  </si>
  <si>
    <t xml:space="preserve">ST000109AAB</t>
  </si>
  <si>
    <t xml:space="preserve">TREXM 5-Piece Retro Dining Set, Rectangular Wooden Dining Table and 4 Upholstered Chairs for Dining Room and Kitchen (Black)</t>
  </si>
  <si>
    <t xml:space="preserve">ST000088AAD</t>
  </si>
  <si>
    <t xml:space="preserve">TREXM 6-Piece Classic Dining Table Set, Rectangular Extendable Dining Table with two 12"W Removable Leaves and 4 Upholstered Chairs &amp; 1 Bench for Dining Room (Brown+White)</t>
  </si>
  <si>
    <t xml:space="preserve">WF298903AAM</t>
  </si>
  <si>
    <t xml:space="preserve">TREXM Modern Sideboard Elegant Buffet Cabinet with Large Storage Space for Dining Room, Entryway (Navy)</t>
  </si>
  <si>
    <t xml:space="preserve">WF298830AAE</t>
  </si>
  <si>
    <t xml:space="preserve">Triple Bunk Bed with Vent Board/ Sturdy Metal Frame/ Noise-Free Wood Slats/ Separatable into three beds/ No Box Spring Needed</t>
  </si>
  <si>
    <t xml:space="preserve">W427S00070</t>
  </si>
  <si>
    <t xml:space="preserve">7 Piece Outdoor Patio Set/ Weather Resistance/ Wood Plastic Component/ WPC/ Swivel Chairs/ Al Fresco Dining Set/ Outdoor Dining Set/ Dining Table Set/ Bistro Table</t>
  </si>
  <si>
    <t xml:space="preserve">W427S00069</t>
  </si>
  <si>
    <t xml:space="preserve">Full Size Loft Bed with Table Set Transformable to Full over Full Bunk</t>
  </si>
  <si>
    <t xml:space="preserve">W427S00068</t>
  </si>
  <si>
    <t xml:space="preserve">Twin Size Loft Bed with Table Sets Transformable to Twin over Twin Bunk</t>
  </si>
  <si>
    <t xml:space="preserve">Metal Twin over Twin Bunk Bed with Vent Board/ Heavy-duty Sturdy Metal/ Noise Reduced/ Safety Guardrail/ CPC Certified</t>
  </si>
  <si>
    <t xml:space="preserve">Metal Twin over Full Bunk Bed/ Heavy-duty Sturdy Metal/ Noise Reduced/ Safety Vent Board Guardrail/ CPC Certified/ No Box Spring Needed</t>
  </si>
  <si>
    <t xml:space="preserve">W427140596</t>
  </si>
  <si>
    <t xml:space="preserve">Metal Daybed with Pop-up Trundle</t>
  </si>
  <si>
    <t xml:space="preserve">W427135021</t>
  </si>
  <si>
    <t xml:space="preserve">King Size Metal Bed Frame</t>
  </si>
  <si>
    <t xml:space="preserve">Queen Size Metal Bed Frame</t>
  </si>
  <si>
    <t xml:space="preserve">W427131983</t>
  </si>
  <si>
    <t xml:space="preserve">Twin House Bed with Trundle</t>
  </si>
  <si>
    <t xml:space="preserve">W427S00029</t>
  </si>
  <si>
    <t xml:space="preserve">Metal Twin over Full Bunk with Shelves &amp; Grid Panel/ Sturdy Metal Bed Frame/ Noise-free Wood Slats/ Comfortable Textilene Guardrail/ Built-in 2-tier Shelves &amp; Grid Panel/ Separated Full size Bed</t>
  </si>
  <si>
    <t xml:space="preserve">W427S00028</t>
  </si>
  <si>
    <t xml:space="preserve">Metal Full Size Loft Bed with Desk &amp; Shelves/ Sturdy Metal Bed Frame/ Noise-free Wood Slats/ Comfortable Textilene Guardrail/ Built-in Desk, 2-tier Shelves &amp; Grid Panel/ 2 Side Ladders</t>
  </si>
  <si>
    <t xml:space="preserve">Metal Twin over twin bunk bed with Trundle/ Sturdy Metal Frame/ Noise-Free Wood Slats/ Comfortable Textilene Guardrail/ 2 side Ladders/ Space-Saving Trundle/ Bunk Bed for Three/ No Box Spring Needed</t>
  </si>
  <si>
    <t xml:space="preserve">W42769939</t>
  </si>
  <si>
    <t xml:space="preserve">Platform Queen Bed with Socket, Fast Assemble Design</t>
  </si>
  <si>
    <t xml:space="preserve">W42753012</t>
  </si>
  <si>
    <t xml:space="preserve">Metal Twin over Twin Bunk Bed/ Heavy-duty Sturdy Metal/ Noise Reduced Design/ Safety Guardrail/ 2 Side Ladders/ CPC Certified/ No Box Spring Needed</t>
  </si>
  <si>
    <t xml:space="preserve">Metal Triple Twin Bunk Bed/ Can Be Separated into 3 Twin Beds/ Sturdy Metal/ Noise Reduced/ Bunk Bed for Three/ Safety Guardrail/ CPC Certified/ No Box Spring Needed</t>
  </si>
  <si>
    <t xml:space="preserve">W42752472</t>
  </si>
  <si>
    <t xml:space="preserve">Twin-size Loft Bed with Table &amp; Shelves/ Heavy-duty Sturdy Metal/ Built-in Table &amp; Shelves/ Noise Reduced/ Safety Guardrail/ 2 Side Ladders/ CPC Certified/ No Box Spring Needed</t>
  </si>
  <si>
    <t xml:space="preserve">W42752471</t>
  </si>
  <si>
    <t xml:space="preserve">Metal Twin Daybed with Trundle/ Heavy-duty Sturdy Metal/ Noise Reduced/ Trundle for Flexible Space/ Vintage Style/ No Box Spring Needed</t>
  </si>
  <si>
    <t xml:space="preserve">W42752470</t>
  </si>
  <si>
    <t xml:space="preserve">Metal Twin over Full Bunk Bed/ Heavy-duty Sturdy Metal/ Noise Reduced/ Safety Guardrail/ CPC Certified/ No Box Spring Needed</t>
  </si>
  <si>
    <t xml:space="preserve">W42752440</t>
  </si>
  <si>
    <t xml:space="preserve">Metal Frame Daybed with trundle</t>
  </si>
  <si>
    <t xml:space="preserve">W42752439</t>
  </si>
  <si>
    <t xml:space="preserve">W42752435</t>
  </si>
  <si>
    <t xml:space="preserve">Metal Twin over Full Bunk Bed with Trundle/ Heavy-duty Sturdy Metal/ Noise Reduced/ Safety Guardrail/ Wooden Decoration/ Convenient Trundle / Bunk Bed for Three/ CPC Certified/ No Box Spring Needed</t>
  </si>
  <si>
    <t xml:space="preserve">Metal Twin over Twin Bunk Bed with Trundle/Can Be Separated into 2 Twin Beds/ Heavy-duty Sturdy Metal/ Noise Reduced/ Safety Guardrail/ Trundle for Flexible Space/ Bunk Bed for Three/ CPC Certified</t>
  </si>
  <si>
    <t xml:space="preserve">W42747800</t>
  </si>
  <si>
    <t xml:space="preserve">Low Loft bed with storage shelves</t>
  </si>
  <si>
    <t xml:space="preserve">W42738221</t>
  </si>
  <si>
    <t xml:space="preserve">W42721079</t>
  </si>
  <si>
    <t xml:space="preserve">Modern Round Metal Coffee Table</t>
  </si>
  <si>
    <t xml:space="preserve">TWIN/TWIN HOUSE BUNK BED WITH SHELVES AND DRAWERS FOR GREY COLOR</t>
  </si>
  <si>
    <t xml:space="preserve">TWIN/TWIN HOUSE BUNK BED WITH SHELVES AND DRAWERS FOR WHITE COLOR</t>
  </si>
  <si>
    <t xml:space="preserve">Twin Size Low Loft Bed With Pull-Out Desk, Drawers, Cabinet, and Shelves for Grey Color</t>
  </si>
  <si>
    <t xml:space="preserve">Twin Size Low Loft Bed With Pull-Out Desk, Drawers, Cabinet, and Shelves for White Color</t>
  </si>
  <si>
    <t xml:space="preserve">Twin Size Kid Low Loft Bed With Two-Tier Shelves And LED Light For Grey Color</t>
  </si>
  <si>
    <t xml:space="preserve">Modern Twin Size Bed Frame With Built-in USB Port on Bookcase Headboard and 2 Drawers for White Washed Color</t>
  </si>
  <si>
    <t xml:space="preserve">Modern Twin Size Bed Frame With Built-in USB Port on Bookcase Headboard and 2 Drawers for Grey Color</t>
  </si>
  <si>
    <t xml:space="preserve">Modern Twin Size Bed Frame With Built-in USB Port on Bookcase Headboard and 2 Drawers for Walnut Color</t>
  </si>
  <si>
    <t xml:space="preserve">Modern Full Bed Frame With Twin Size Trundle And 2 Drawers For White High Gloss and Washed White Color</t>
  </si>
  <si>
    <t xml:space="preserve">Modern Full Bed Frame With Twin Size Trundle And 2 Drawers For White High Gloss With Light Oak Color</t>
  </si>
  <si>
    <t xml:space="preserve">Modern Twin Bed Frame With 2 Drawers For White High Gloss Headboard and Footboard With Light Oak Color</t>
  </si>
  <si>
    <t xml:space="preserve">Modern Twin Bed Frame With 2 Drawers For White High Gloss Headboard and Footboard With Creamy White Color</t>
  </si>
  <si>
    <t xml:space="preserve">Modern Twin Bed Frame For White High Gloss Headboard and Footboard With Light Oak Trundle</t>
  </si>
  <si>
    <t xml:space="preserve">Modern Twin Bed Frame With Twin Trundle For White High Gloss Headboard and Footboard With Creamy White Color</t>
  </si>
  <si>
    <t xml:space="preserve">Modern Design Twin Size Platform Bed Frame with Built-in USB port for Walnut Color</t>
  </si>
  <si>
    <t xml:space="preserve">Modern Design Twin Size Platform Bed Frame with Built-in USB port for Grey Color</t>
  </si>
  <si>
    <t xml:space="preserve">Modern Design Twin Size Platform Bed Frame with Built-in USB Ports for White Washed Color</t>
  </si>
  <si>
    <t xml:space="preserve">Modern Design Queen Floating Platform Bed Frame for Walnut Color</t>
  </si>
  <si>
    <t xml:space="preserve">Modern Design Queen Floating Platform Bed Frame for Grey Color</t>
  </si>
  <si>
    <t xml:space="preserve">Modern Design Queen Floating Platform Bed Frame for White Washed Color</t>
  </si>
  <si>
    <t xml:space="preserve">Modern Design Full Floating Platform Bed Frame for Walnut Color</t>
  </si>
  <si>
    <t xml:space="preserve">Modern Design Full Floating Platform Bed Frame for Grey Color</t>
  </si>
  <si>
    <t xml:space="preserve">Modern Design Full Floating Platform Bed Frame for White Washed Color</t>
  </si>
  <si>
    <t xml:space="preserve">Modern Design Twin Size Floating Platform Bed Frame for Walnut Color</t>
  </si>
  <si>
    <t xml:space="preserve">Modern Design Twin Size Floating Platform Bed Frame for Grey Color</t>
  </si>
  <si>
    <t xml:space="preserve">Modern Design Twin Size Floating Platform Bed Frame for White Washed Color</t>
  </si>
  <si>
    <t xml:space="preserve">W697121854</t>
  </si>
  <si>
    <t xml:space="preserve">Wooden Twin Size Platform Bed Frame with Trundle for White Washed Color</t>
  </si>
  <si>
    <t xml:space="preserve">W697121853</t>
  </si>
  <si>
    <t xml:space="preserve">Modern Design Wooden Twin Size Platform Bed Frame with Trundle for Grey Color</t>
  </si>
  <si>
    <t xml:space="preserve">W697121852</t>
  </si>
  <si>
    <t xml:space="preserve">Modern Design Wooden Twin Size Platform Bed Frame with Trundle for Walnut Color</t>
  </si>
  <si>
    <t xml:space="preserve">Modern Design Twin Size Platform Bed with 2 Drawers for Walnut Color</t>
  </si>
  <si>
    <t xml:space="preserve">Modern Design Wooden Twin Size Platform Bed with 2 Drawers for Grey Color</t>
  </si>
  <si>
    <t xml:space="preserve">Modern Design Wooden Twin Size Platform Bed with 2 Drawers for White Washed Color</t>
  </si>
  <si>
    <t xml:space="preserve">Modern Design Twin Size Platform Bed Frame with Trundle for Grey Color</t>
  </si>
  <si>
    <t xml:space="preserve">Modern Design Twin Size Platform Bed Frame with Trundle for White Washed Color</t>
  </si>
  <si>
    <t xml:space="preserve">Modern Design Twin Size Platform Bed Frame with 2 Drawers for Walnut Color</t>
  </si>
  <si>
    <t xml:space="preserve">Modern Design Twin Size Platform Bed Frame with 2 Drawers for Grey Color</t>
  </si>
  <si>
    <t xml:space="preserve">Modern Design Twin Size Platform Bed Frame with 2 Drawers for White Washed Color</t>
  </si>
  <si>
    <t xml:space="preserve">W69782587</t>
  </si>
  <si>
    <t xml:space="preserve">Twin Size Wooden House Bed, Twin Floor Wooden Bed with Shelf, No Box Spring Needed,  Gray Color, Twin bed</t>
  </si>
  <si>
    <t xml:space="preserve">W69782586</t>
  </si>
  <si>
    <t xml:space="preserve">Twin Size Wooden House Bed, Twin Floor Wooden Bed with Shelf, No Box Spring , White Color, TWIN BED</t>
  </si>
  <si>
    <t xml:space="preserve">TWIN BED, SOLID WOOD TWIN SIZE LOW LOFT BED WITH STAIR, DRAWER, AND SHELF OF GREY COLOR</t>
  </si>
  <si>
    <t xml:space="preserve">TWIN BED, SOLID WOOD TWIN SIZE LOW LOFT BED WITH STAIR, DRAWER, AND SHELF OF WHITE COLOR</t>
  </si>
  <si>
    <t xml:space="preserve">W697S00026</t>
  </si>
  <si>
    <t xml:space="preserve">Full over Full Bunk Bed with Slide and Ladder in Grey Color</t>
  </si>
  <si>
    <t xml:space="preserve">W697S00025</t>
  </si>
  <si>
    <t xml:space="preserve">Full over Full Bunk Bed with Slide and Ladder in White Color</t>
  </si>
  <si>
    <t xml:space="preserve">W697S00022</t>
  </si>
  <si>
    <t xml:space="preserve">NAVY BLUE HOUSE FULL BED WITH TRUNDLE OF GREY COLOR</t>
  </si>
  <si>
    <t xml:space="preserve">W697S00021</t>
  </si>
  <si>
    <t xml:space="preserve">HOUSE FULL BED WITH TWIN SIZE TRUNDLE FOR WHITE COLOR</t>
  </si>
  <si>
    <t xml:space="preserve">W69740998</t>
  </si>
  <si>
    <t xml:space="preserve">Full Size Canopy Bed with Twin Trundle, Kids Solid Wood Platform Bed Frame w/ Headboard, No Box Spring Needed Grey Color</t>
  </si>
  <si>
    <t xml:space="preserve">W69740997</t>
  </si>
  <si>
    <t xml:space="preserve">Full Size Canopy Bed with Twin Trundle, Kids Solid Wood Platform Bed Frame w/ Headboard, No Box Spring Needed White Color</t>
  </si>
  <si>
    <t xml:space="preserve">W69740992</t>
  </si>
  <si>
    <t xml:space="preserve">Solid Wood Twin House Bed Frame with Twin Size Trundle For Warm Pink Color, No Box Spring Needed</t>
  </si>
  <si>
    <t xml:space="preserve">W69740991</t>
  </si>
  <si>
    <t xml:space="preserve">Solid Wood Twin House Bed Frame with Twin Size Trundle For White Color, No Box Spring Needed</t>
  </si>
  <si>
    <t xml:space="preserve">W69738853</t>
  </si>
  <si>
    <t xml:space="preserve">Full Size Wood Platform Bed Frame with 4 Storage Drawers and Headboard of White Color for All Ages</t>
  </si>
  <si>
    <t xml:space="preserve">W697S00011</t>
  </si>
  <si>
    <t xml:space="preserve">Twin over Twin Bunk Beds With Twin Trundle and Stairway Storage Function in White color</t>
  </si>
  <si>
    <t xml:space="preserve">W697S00010</t>
  </si>
  <si>
    <t xml:space="preserve">Twin over Twin Bunk Beds With Twin Trundle and Stairway Storage Function in Grey Color</t>
  </si>
  <si>
    <t xml:space="preserve">Twin Low Loft Bed with Stairs and Slide</t>
  </si>
  <si>
    <t xml:space="preserve">W69734895</t>
  </si>
  <si>
    <t xml:space="preserve">Full Size Wood Platform Bed Frame with Headboard and Twin Trundle For Grey Color</t>
  </si>
  <si>
    <t xml:space="preserve">FULL BED WITH TWIN SIZE TRUNDLE AND TWO DRAWERS FOR GREY COLOR</t>
  </si>
  <si>
    <t xml:space="preserve">FULL BED WITH TWIN TRUNDLE AND TWO DRAWERS FOR WHITE COLOR</t>
  </si>
  <si>
    <t xml:space="preserve">FULL BED WITH TWIN SIZE TRUNDLE AND TWO DRAWERS FOR ESPRESSO COLOR</t>
  </si>
  <si>
    <t xml:space="preserve">ACME Caius Bunk Bed (Twin XL/Queen) in Gunmetal 37605</t>
  </si>
  <si>
    <t xml:space="preserve">Full Size Metal Loft bed with Desk and Shelves, Black</t>
  </si>
  <si>
    <t xml:space="preserve">Twin Size Metal Loft bed with Desk and Shelves, Black</t>
  </si>
  <si>
    <t xml:space="preserve">Twin Size Upholstered Platform Bed with Guardrail and Charging Station, White</t>
  </si>
  <si>
    <t xml:space="preserve">Metal Full Size House Platform Bed with Triangle Structure and Guardrail, White</t>
  </si>
  <si>
    <t xml:space="preserve">Metal Full Size House Platform Bed with Triangle Structure and Guardrail, Black</t>
  </si>
  <si>
    <t xml:space="preserve">Metal Twin Size House Platform Bed with Triangle Structure and Guardrail, White</t>
  </si>
  <si>
    <t xml:space="preserve">Metal Twin Size House Platform Bed with Triangle Structure and Guardrail, Black</t>
  </si>
  <si>
    <t xml:space="preserve">Full Size Metal House Bed with Fence and Detachable Storage Shelves, Black</t>
  </si>
  <si>
    <t xml:space="preserve">Full XL over Queen Metal Bunk Bed with Ladder and Guardrails, Silver</t>
  </si>
  <si>
    <t xml:space="preserve">Full XL over Queen Metal Bunk Bed with Ladder and Guardrails, White</t>
  </si>
  <si>
    <t xml:space="preserve">Full XL over Queen Metal Bunk Bed with Ladder and Guardrails, Black</t>
  </si>
  <si>
    <t xml:space="preserve">Twin XL over Queen Metal Bunk Bed with Ladder and Guardrails, Silver</t>
  </si>
  <si>
    <t xml:space="preserve">Twin XL over Queen Metal Bunk Bed with Ladder and Guardrails, White</t>
  </si>
  <si>
    <t xml:space="preserve">Twin XL over Queen Metal Bunk Bed with Ladder and Guardrails, Black</t>
  </si>
  <si>
    <t xml:space="preserve">DL001129AAB</t>
  </si>
  <si>
    <t xml:space="preserve">Full Size Metal Loft Bed with Built-in Wardrobe, Drawer, Desk and Shelves, Black</t>
  </si>
  <si>
    <t xml:space="preserve">Full Size Upholstered Platform Bed with Tufted Headboard, LED and 2 Drawers, Pink</t>
  </si>
  <si>
    <t xml:space="preserve">Full Size Upholstered Platform Bed with Tufted Headboard, LED and 2 Drawers, White</t>
  </si>
  <si>
    <t xml:space="preserve">Queen Size Upholstered Platform Bed with Tufted Headboard, LED and 2 Drawers, Pink</t>
  </si>
  <si>
    <t xml:space="preserve">Queen Size Upholstered Platform Bed with Tufted Headboard, LED and 2 Drawers, White</t>
  </si>
  <si>
    <t xml:space="preserve">Queen Size Upholstery Platform Bed with Storage Headboard, LED, USB Charging and 2 Drawers, Gray</t>
  </si>
  <si>
    <t xml:space="preserve">Queen Size Upholstery Platform Bed with Storage Headboard, LED, USB Charging and 2 Drawers, Beige</t>
  </si>
  <si>
    <t xml:space="preserve">WF532030AAE</t>
  </si>
  <si>
    <t xml:space="preserve">Twin Size Upholstered Platform Bed with Cloud-shaped headboard, Gray</t>
  </si>
  <si>
    <t xml:space="preserve">WF532030AAA</t>
  </si>
  <si>
    <t xml:space="preserve">Twin Size Upholstered Platform Bed with Cloud-shaped headboard, Beige</t>
  </si>
  <si>
    <t xml:space="preserve">DL000599AAD</t>
  </si>
  <si>
    <t xml:space="preserve">Full Size Upholstery Platform Bed Frame with Cute Bear Shaped Headboard and Two Storage Drawers,Brown</t>
  </si>
  <si>
    <t xml:space="preserve">Metal Twin Size House Platform Bed with Trundle, Gold</t>
  </si>
  <si>
    <t xml:space="preserve">Full Size Upholstery Canopy Platform Bed with Trundle and Three Storage Drawers, Gray</t>
  </si>
  <si>
    <t xml:space="preserve">WF323768AAK</t>
  </si>
  <si>
    <t xml:space="preserve">Full Size Upholstered Platform Bed with Bear Shaped Headboard, LED Light Strips, White + Brown</t>
  </si>
  <si>
    <t xml:space="preserve">DL001519AAE</t>
  </si>
  <si>
    <t xml:space="preserve">Queen Size Upholstered Velvet Platform Bed, Gray</t>
  </si>
  <si>
    <t xml:space="preserve">WF323166AAK</t>
  </si>
  <si>
    <t xml:space="preserve">Full Size Metal Platform Bed with upholstered headboard and footboard</t>
  </si>
  <si>
    <t xml:space="preserve">DL000584AAE</t>
  </si>
  <si>
    <t xml:space="preserve">Queen Size Upholstered Platform Bed with Multi-functional Headboard, Trundle and 2 Drawers, Gray</t>
  </si>
  <si>
    <t xml:space="preserve">DL001921AAH</t>
  </si>
  <si>
    <t xml:space="preserve">Twin Size Upholstered Tufted Daybed with 4 Support Legs, Pink</t>
  </si>
  <si>
    <t xml:space="preserve">DL001921AAA</t>
  </si>
  <si>
    <t xml:space="preserve">Twin Size Upholstered Tufted Daybed with 4 Support Legs, Beige</t>
  </si>
  <si>
    <t xml:space="preserve">DL001126AAK</t>
  </si>
  <si>
    <t xml:space="preserve">Queen Size Metal Platform Bed with 2 Drawers, White</t>
  </si>
  <si>
    <t xml:space="preserve">DL001125AAK</t>
  </si>
  <si>
    <t xml:space="preserve">Full Size Metal Platform Bed with 2 Drawers, White</t>
  </si>
  <si>
    <t xml:space="preserve">Twin Size Metal House Bed with Fence and Detachable Storage Shelves, Black</t>
  </si>
  <si>
    <t xml:space="preserve">Twin Size Metal Loft Bed with Built-in Wardrobe, Desk and Shelves, White</t>
  </si>
  <si>
    <t xml:space="preserve">Twin Size Metal Loft Bed with Built-in Wardrobe, Desk and Shelves, Black</t>
  </si>
  <si>
    <t xml:space="preserve">Twin Size Upholstered Platform Bed with Tufted Headboard, LED and a Drawer, Pink</t>
  </si>
  <si>
    <t xml:space="preserve">Twin Size Upholstered Platform Bed with Tufted Headboard, LED and a Drawer, White</t>
  </si>
  <si>
    <t xml:space="preserve">Full Size Metal Loft Bed with Storage Staircase and Small Wardrobe, Built-in Desk and Storage Shelves, White</t>
  </si>
  <si>
    <t xml:space="preserve">Full Size Metal Loft Bed with Built-in Desk and Shelves, Gold+Brown</t>
  </si>
  <si>
    <t xml:space="preserve">Mid Loft Bed with Storage stairs, Twin, White</t>
  </si>
  <si>
    <t xml:space="preserve">Full Size Upholstered Platform Bed with Cartoon Ears Shaped Headboard and LED, White&amp;Pink</t>
  </si>
  <si>
    <t xml:space="preserve">Twin Size Upholstered Platform Bed with Cartoon Ears Shaped Headboard and LED, White&amp;Pink</t>
  </si>
  <si>
    <t xml:space="preserve">Metal Double Twin Size Platform Bed with House-shaped Headboard and a Built-in Nightstand, White</t>
  </si>
  <si>
    <t xml:space="preserve">Metal Double Twin Size Platform Bed with House-shaped Headboard and a Built-in Nightstand, Pink</t>
  </si>
  <si>
    <t xml:space="preserve">DL001127AAB</t>
  </si>
  <si>
    <t xml:space="preserve">Full Size Metal Frame Platform Bed with Clothes Rack, Storage Shelves and 2 Drawers, Black</t>
  </si>
  <si>
    <t xml:space="preserve">WF532440AAB</t>
  </si>
  <si>
    <t xml:space="preserve">Twin Size Metal Frame Platform Bed with Clothes Rack, Storage Shelves and 2 Drawers, Black</t>
  </si>
  <si>
    <t xml:space="preserve">Metal Twin Size House Platform Bed with Trundle, White</t>
  </si>
  <si>
    <t xml:space="preserve">Twin Size Upholstery Canopy Platform Bed with Trundle and Three Storage Drawers, Gray</t>
  </si>
  <si>
    <t xml:space="preserve">Queen Size Upholstered Platform Bed with A Big Drawer, Beige</t>
  </si>
  <si>
    <t xml:space="preserve">Queen Size Upholstered Platform Bed with A Big Drawer, Gray</t>
  </si>
  <si>
    <t xml:space="preserve">Queen Size Upholstered Platform Bed with Support Legs, Beige</t>
  </si>
  <si>
    <t xml:space="preserve">Queen Size Upholstered Platform Bed with Support Legs, Gray</t>
  </si>
  <si>
    <t xml:space="preserve">WF323767AAK</t>
  </si>
  <si>
    <t xml:space="preserve">Twin Size Upholstered Platform Bed with Bear Shaped Headboard, LED Light Strips, White + Brown</t>
  </si>
  <si>
    <t xml:space="preserve">Full Size Upholstered Bed with 4 Storage Drawers,Wood Slat Support, Beige</t>
  </si>
  <si>
    <t xml:space="preserve">Full Size Upholstered Bed with 4 Storage Drawers,Wood Slat Support, Gray</t>
  </si>
  <si>
    <t xml:space="preserve">Twin Size Upholstered Bed with 2 Storage Drawers,Wood Slat Support, Gray</t>
  </si>
  <si>
    <t xml:space="preserve">Twin Size Upholstered Bed with 2 Storage Drawers,Wood Slat Support, Beige</t>
  </si>
  <si>
    <t xml:space="preserve">WF321671AAB</t>
  </si>
  <si>
    <t xml:space="preserve">Metal Platform Bed With Underneath Storage, LED and USB Ports, Full, Black</t>
  </si>
  <si>
    <t xml:space="preserve">GX001922AAL</t>
  </si>
  <si>
    <t xml:space="preserve">Metal Platform Bed With 3 drawers, Storage Headboard, King, Gold</t>
  </si>
  <si>
    <t xml:space="preserve">WF321526AAL</t>
  </si>
  <si>
    <t xml:space="preserve">Metal Platform Bed With 2 drawers, Storage Headboard, Queen, Gold</t>
  </si>
  <si>
    <t xml:space="preserve">WF325836AAK</t>
  </si>
  <si>
    <t xml:space="preserve">Queen Size Tufted Upholstered Platform Bed, White</t>
  </si>
  <si>
    <t xml:space="preserve">DL002038AAA</t>
  </si>
  <si>
    <t xml:space="preserve">Full Size Upholstered Tufted Daybed with Twin Size Trundle, Beige</t>
  </si>
  <si>
    <t xml:space="preserve">DL002041AAC</t>
  </si>
  <si>
    <t xml:space="preserve">Full Size Upholstered Platform Bed with Alarm Clock Shaped Headboard, Blue</t>
  </si>
  <si>
    <t xml:space="preserve">DL002040AAC</t>
  </si>
  <si>
    <t xml:space="preserve">Twin Size Upholstered Platform Bed with Alarm Clock Shaped Headboard, Blue</t>
  </si>
  <si>
    <t xml:space="preserve">DL002039AAC</t>
  </si>
  <si>
    <t xml:space="preserve">Full Size Upholstered Tufted Daybed with 2 Drawers, Blue</t>
  </si>
  <si>
    <t xml:space="preserve">Metal Full Size Platform Bed With 4 Drawers, Upholstered Headboard and Footboard,  Sockets and USB Ports, White</t>
  </si>
  <si>
    <t xml:space="preserve">Full size crown-shaped princess bed, soft PU leather padding, adjustable LED ambient light strip, Pink</t>
  </si>
  <si>
    <t xml:space="preserve">DL000582AAB</t>
  </si>
  <si>
    <t xml:space="preserve">Queen Size Storage Upholstered Tufted Hydraulic Platform Bed with 2 Nightstands and USB, Black</t>
  </si>
  <si>
    <t xml:space="preserve">Full Size Upholstered Princess Platform Bed with LED and 2 Storage Drawers, Blue</t>
  </si>
  <si>
    <t xml:space="preserve">Full Size Metal House Platform Bed with Roof and Chimney, Gold</t>
  </si>
  <si>
    <t xml:space="preserve">Twin Size Metal House Platform Bed with Roof and Chimney, Gold</t>
  </si>
  <si>
    <t xml:space="preserve">WF318303AAM</t>
  </si>
  <si>
    <t xml:space="preserve">Full Size Upholstered Daybed with Headboard and Armrest, Support Legs, Beige</t>
  </si>
  <si>
    <t xml:space="preserve">WF318293AAM</t>
  </si>
  <si>
    <t xml:space="preserve">Twin Size Upholstered Daybed with Headboard and Armrest, Support Legs, Beige</t>
  </si>
  <si>
    <t xml:space="preserve">DL002025AAK</t>
  </si>
  <si>
    <t xml:space="preserve">Twin Size Upholstered Platform Bed with Animal Paw Shaped Headboard and LED, Pink</t>
  </si>
  <si>
    <t xml:space="preserve">DL002024AAH</t>
  </si>
  <si>
    <t xml:space="preserve">Full Size Upholstered Platform Bed with LED Headboard, Pink</t>
  </si>
  <si>
    <t xml:space="preserve">WF317796AAA</t>
  </si>
  <si>
    <t xml:space="preserve">Full Size Upholstery Platform Bed Frame with Sloped Headboard, White</t>
  </si>
  <si>
    <t xml:space="preserve">WF317622AAK</t>
  </si>
  <si>
    <t xml:space="preserve">Full Size Upholstered Platform Bed with Wood Supporting Feet, White</t>
  </si>
  <si>
    <t xml:space="preserve">Full Size Upholstered Platform Bed with Wood Supporting Feet, Beige</t>
  </si>
  <si>
    <t xml:space="preserve">Twin Size Upholstered Platform Bed with Wood Supporting Feet, Beige</t>
  </si>
  <si>
    <t xml:space="preserve">DL000579AAH</t>
  </si>
  <si>
    <t xml:space="preserve">Full Size Upholstered Platform Bed with Storage Nightstand and Guardrail, Pink</t>
  </si>
  <si>
    <t xml:space="preserve">DL000579AAE</t>
  </si>
  <si>
    <t xml:space="preserve">Full Size Upholstered Platform Bed with Storage Nightstand and Guardrail, Gray</t>
  </si>
  <si>
    <t xml:space="preserve">DL002026AAE</t>
  </si>
  <si>
    <t xml:space="preserve">Full Size Upholstered Platform Bed with Soft Headboard,Gray</t>
  </si>
  <si>
    <t xml:space="preserve">Twin Size Upholstered Platform Bed with Wood Supporting Feet and Twin Size Trundle, Gray</t>
  </si>
  <si>
    <t xml:space="preserve">WF313965AAK</t>
  </si>
  <si>
    <t xml:space="preserve">Queen Size Upholstered Platform Bed with Support Legs,Beige</t>
  </si>
  <si>
    <t xml:space="preserve">WF313964AAK</t>
  </si>
  <si>
    <t xml:space="preserve">Full Size Upholstered Platform Bed with Support Legs,Beige</t>
  </si>
  <si>
    <t xml:space="preserve">Twin over Full Size Metal Bunk Bed with Trundle and Storage Staircase, Silver</t>
  </si>
  <si>
    <t xml:space="preserve">DL000571AAA</t>
  </si>
  <si>
    <t xml:space="preserve">Full Size Upholstered Platform Bed with Guardrail, Storage Headboard and Footboard, Beige</t>
  </si>
  <si>
    <t xml:space="preserve">Full Size Storage Upholstered Hydraulic Platform Bed with 2 Shelves, 2 Lights and USB, Blue</t>
  </si>
  <si>
    <t xml:space="preserve">DL001825AAH</t>
  </si>
  <si>
    <t xml:space="preserve">Full Size Upholstered Daybed with 4 Support Legs,Pink</t>
  </si>
  <si>
    <t xml:space="preserve">Metal Loft Bed With table set and wardrobe, Full, Black</t>
  </si>
  <si>
    <t xml:space="preserve">Full Size Upholstered Platform Bed with Seashell Shaped Headboard, LED and 2 Drawers, White</t>
  </si>
  <si>
    <t xml:space="preserve">Queen Size Upholstered Platform Bed with Seashell Shaped Headboard, LED and 2 Drawers, Pink</t>
  </si>
  <si>
    <t xml:space="preserve">DL001678AAA</t>
  </si>
  <si>
    <t xml:space="preserve">GX001918AAE</t>
  </si>
  <si>
    <t xml:space="preserve">King Size Upholstery Platform Bed with Storage Headboard, 2 Drawers and Trundle, Gray</t>
  </si>
  <si>
    <t xml:space="preserve">GX001918AAA</t>
  </si>
  <si>
    <t xml:space="preserve">King Size Upholstery Platform Bed with Storage Headboard, 2 Drawers and Trundle,Beige</t>
  </si>
  <si>
    <t xml:space="preserve">Full Size Upholstery Canopy Platform Bed with Trundle and Three Storage Drawers, Beige</t>
  </si>
  <si>
    <t xml:space="preserve">Twin Size Upholstery Canopy Platform Bed with Trundle and Three Storage Drawers, Beige</t>
  </si>
  <si>
    <t xml:space="preserve">DL001520AAK</t>
  </si>
  <si>
    <t xml:space="preserve">Queen Size Upholstered Platform Bed, White</t>
  </si>
  <si>
    <t xml:space="preserve">DL001520AAB</t>
  </si>
  <si>
    <t xml:space="preserve">Queen Size Upholstered Platform Bed, Black</t>
  </si>
  <si>
    <t xml:space="preserve">WF323763AAK</t>
  </si>
  <si>
    <t xml:space="preserve">Twin Size Upholstered Platform Bed with Rabbit Shaped Headboard, White</t>
  </si>
  <si>
    <t xml:space="preserve">DL002033AAE</t>
  </si>
  <si>
    <t xml:space="preserve">Upholstered Daybed with Underneath Storage,Full Size, Gray</t>
  </si>
  <si>
    <t xml:space="preserve">DL002033AAA</t>
  </si>
  <si>
    <t xml:space="preserve">Upholstered Daybed with Underneath Storage,Full Size, Beige</t>
  </si>
  <si>
    <t xml:space="preserve">Metal House Bunk Bed, Twin over Full, Black</t>
  </si>
  <si>
    <t xml:space="preserve">Full size upholstered LED light platform bed with shell headboard and children's slide, pink</t>
  </si>
  <si>
    <t xml:space="preserve">DL002039AAA</t>
  </si>
  <si>
    <t xml:space="preserve">Full Size Upholstered Tufted Daybed with 2 Drawers, Beige</t>
  </si>
  <si>
    <t xml:space="preserve">Metal Full Size Platform Bed With 4 Drawers, Upholstered Headboard and Footboard,  Sockets and USB Ports, Beige</t>
  </si>
  <si>
    <t xml:space="preserve">DL000589AAD</t>
  </si>
  <si>
    <t xml:space="preserve">Full Size Upholstered Daybed with 2 Drawers and Nailhead Decoration, Wood Color</t>
  </si>
  <si>
    <t xml:space="preserve">DL000588AAD</t>
  </si>
  <si>
    <t xml:space="preserve">Full Size Upholstered Daybed with Trundle and Nailhead Decoration, Wood Color</t>
  </si>
  <si>
    <t xml:space="preserve">DL000587AAG</t>
  </si>
  <si>
    <t xml:space="preserve">Twin Size Upholstered Velvet Daybed with Trundle, Green</t>
  </si>
  <si>
    <t xml:space="preserve">DL000587AAH</t>
  </si>
  <si>
    <t xml:space="preserve">Twin Size Upholstered Velvet Daybed with Trundle, Pink</t>
  </si>
  <si>
    <t xml:space="preserve">DL000583AAK</t>
  </si>
  <si>
    <t xml:space="preserve">Full Size Upholstered Platform Bed with Multi-functional Headboard, Trundle and 2 Drawers, White</t>
  </si>
  <si>
    <t xml:space="preserve">DL000586AAA</t>
  </si>
  <si>
    <t xml:space="preserve">Queen Size Upholstered Platform Bed with USB and 2 Drawers, Beige</t>
  </si>
  <si>
    <t xml:space="preserve">DL000585AAA</t>
  </si>
  <si>
    <t xml:space="preserve">Full Size Upholstered Platform Bed with USB and 2 Drawers, Beige</t>
  </si>
  <si>
    <t xml:space="preserve">DL001920AAA</t>
  </si>
  <si>
    <t xml:space="preserve">Full Size Upholstered Tufted Daybed with 4 Support Legs, Beige</t>
  </si>
  <si>
    <t xml:space="preserve">Queen Size Upholstered Platform Bed with 4 Drawers and 2 USB, Pink</t>
  </si>
  <si>
    <t xml:space="preserve">Full Size Upholstered Platform Bed with 4 Drawers and 2 USB, Pink</t>
  </si>
  <si>
    <t xml:space="preserve">Twin Size Upholstered Platform Bed with Cartoon Ears Shaped Headboard and Light, Pink</t>
  </si>
  <si>
    <t xml:space="preserve">Twin Size Upholstered Platform Bed with Cartoon Ears Shaped Headboard and Light, Beige</t>
  </si>
  <si>
    <t xml:space="preserve">Full Size Upholstered Platform Bed with Cartoon Ears Shaped Headboard and 2 Drawers, White</t>
  </si>
  <si>
    <t xml:space="preserve">Full Size Upholstered Platform Bed with Cartoon Ears Shaped Headboard and 2 Drawers, Pink</t>
  </si>
  <si>
    <t xml:space="preserve">Twin Size Metal Floor Bed with House-shaped Headboard, Pink</t>
  </si>
  <si>
    <t xml:space="preserve">DL001332AAB</t>
  </si>
  <si>
    <t xml:space="preserve">Queen Size Upholstered Platform Bed with Headboard and Twin Size Trundle, Black</t>
  </si>
  <si>
    <t xml:space="preserve">DL001332AAK</t>
  </si>
  <si>
    <t xml:space="preserve">Queen Size Upholstered Platform Bed with Headboard and Twin Size Trundle, White</t>
  </si>
  <si>
    <t xml:space="preserve">Full Size Upholstery Daybed Frame with Shall Shaped Backrest  and Trundle,Pink</t>
  </si>
  <si>
    <t xml:space="preserve">Full Size Upholstery Daybed Frame with Shall Shaped Backrest  and Trundle,White</t>
  </si>
  <si>
    <t xml:space="preserve">WF315762AAB</t>
  </si>
  <si>
    <t xml:space="preserve">Twin Size Upholstery Platform Bed Frame with LED Light Strips,Headboard Storage Space and Two USB Charging Deisgn,Black</t>
  </si>
  <si>
    <t xml:space="preserve">WF315762AAA</t>
  </si>
  <si>
    <t xml:space="preserve">Twin Size Upholstery Platform Bed Frame with LED Light Strips,Headboard Storage Space and Two USB Charging Deisgn,Beige</t>
  </si>
  <si>
    <t xml:space="preserve">DL000644AAB</t>
  </si>
  <si>
    <t xml:space="preserve">Full Size Metal Loft Bed with Desk, Drawers and Bedside Tray, Charging Station, USB and socket</t>
  </si>
  <si>
    <t xml:space="preserve">Queen Size Upholstered Platform Bed with LED, Storage and USB, Beige</t>
  </si>
  <si>
    <t xml:space="preserve">DL002026AAK</t>
  </si>
  <si>
    <t xml:space="preserve">Full Size Upholstered Platform Bed with Soft Headboard,Beige</t>
  </si>
  <si>
    <t xml:space="preserve">WF313341AAE</t>
  </si>
  <si>
    <t xml:space="preserve">Twin Size Upholstered Platform Bed with Soft Headboard,Gray</t>
  </si>
  <si>
    <t xml:space="preserve">Queen Size Upholstered Platform bed with Height-adjustable Headboard and Under-bed Storage Space,Pink</t>
  </si>
  <si>
    <t xml:space="preserve">Full Size Upholstered Platform Bed with Rainbow Shaped and Height-adjustbale Headboard,LED Light Strips,Beige</t>
  </si>
  <si>
    <t xml:space="preserve">Twin Size Upholstered Platform Bed with Rainbow Shaped and Height-adjustbale Headboard,LED Light Strips,Beige</t>
  </si>
  <si>
    <t xml:space="preserve">Twin Size Upholstered Platform Bed with Wood Supporting Feet and Twin Size Trundle, White</t>
  </si>
  <si>
    <t xml:space="preserve">Full Size Upholstered Platform Bed with Wood Supporting Feet and Twin Size Trundle, White</t>
  </si>
  <si>
    <t xml:space="preserve">Full Size Upholstered Platform Bed with Wood Supporting Feet and Twin Size Trundle, Gray</t>
  </si>
  <si>
    <t xml:space="preserve">WF313965AAF</t>
  </si>
  <si>
    <t xml:space="preserve">Queen Size Upholstered Platform Bed with Support Legs,Green</t>
  </si>
  <si>
    <t xml:space="preserve">Twin over Full Size Metal Bunk Bed with Trundle and Storage Staircase, Black</t>
  </si>
  <si>
    <t xml:space="preserve">Queen Size Upholstered Platform Bed with Multimedia Nightstand and Storage Shelves, White</t>
  </si>
  <si>
    <t xml:space="preserve">Queen Size Upholstered Platform Bed with Multimedia Nightstand and Storage Shelves, Gray</t>
  </si>
  <si>
    <t xml:space="preserve">DL003002AAK</t>
  </si>
  <si>
    <t xml:space="preserve">Queen Size Upholstery Platform Bed with Storage Drawers and Trundle,White</t>
  </si>
  <si>
    <t xml:space="preserve">Queen Size Storage Upholstered Hydraulic Platform Bed with 2 Shelves, 2 Lights and USB, Blue</t>
  </si>
  <si>
    <t xml:space="preserve">DL001825AAK</t>
  </si>
  <si>
    <t xml:space="preserve">Full Size Upholstered Daybed with 4 Support Legs,White</t>
  </si>
  <si>
    <t xml:space="preserve">DL001824AAH</t>
  </si>
  <si>
    <t xml:space="preserve">Twin Size Upholstered Daybed with 4 Support Legs, Pink</t>
  </si>
  <si>
    <t xml:space="preserve">Gaming mid loft bed with desk, LED, Full, Black</t>
  </si>
  <si>
    <t xml:space="preserve">Gaming mid loft bed with desk, LED, Twin, Black</t>
  </si>
  <si>
    <t xml:space="preserve">Metal Bunk Bed With drawers, Twin, Black</t>
  </si>
  <si>
    <t xml:space="preserve">MF313154AAK</t>
  </si>
  <si>
    <t xml:space="preserve">Metal Platform Bed With Four drawers, Sockets and USB Ports, Full, White</t>
  </si>
  <si>
    <t xml:space="preserve">DL000559AAA</t>
  </si>
  <si>
    <t xml:space="preserve">Queen Size Upholstered Platform Bed with USB and Twin Size Trundle, Beige</t>
  </si>
  <si>
    <t xml:space="preserve">DL000558AAA</t>
  </si>
  <si>
    <t xml:space="preserve">Full Size Upholstered Platform Bed with USB and Twin Size Trundle, Beige</t>
  </si>
  <si>
    <t xml:space="preserve">Full Size Upholstered Platform Bed with Seashell Shaped Headboard, LED and 2 Drawers, Pink</t>
  </si>
  <si>
    <t xml:space="preserve">Full Size Metal Loft Bed with Storage Staircase and Small Wardrobe, Built-in Desk and Storage Shelves, Black</t>
  </si>
  <si>
    <t xml:space="preserve">DL001678AAE</t>
  </si>
  <si>
    <t xml:space="preserve">Full Size Upholstery platform bed with Trundle,Trundle can be flat or erected, Gray</t>
  </si>
  <si>
    <t xml:space="preserve">Full Size Metal Loft Bed with Built-in Desk and Shelves, Black+Brown</t>
  </si>
  <si>
    <t xml:space="preserve">Mid Loft Bed with Storage stairs, Twin, Black</t>
  </si>
  <si>
    <t xml:space="preserve">DL000596AAD</t>
  </si>
  <si>
    <t xml:space="preserve">Upholstered Twin Size house Bed with Curtains, White and Brown</t>
  </si>
  <si>
    <t xml:space="preserve">WF323749AAK</t>
  </si>
  <si>
    <t xml:space="preserve">Full Size Upholstered Platform Bed with Curve Shaped and Height-adjustbale Headboard,LED Light Strips,White</t>
  </si>
  <si>
    <t xml:space="preserve">WF323749AAH</t>
  </si>
  <si>
    <t xml:space="preserve">Full Size Upholstered Platform Bed with Curve Shaped and Height-adjustbale Headboard,LED Light Strips,Pink</t>
  </si>
  <si>
    <t xml:space="preserve">WF323748AAH</t>
  </si>
  <si>
    <t xml:space="preserve">Twin Size Upholstered Platform Bed with Curve Shaped and Height-adjustbale Headboard,LED Light Strips,Pink</t>
  </si>
  <si>
    <t xml:space="preserve">WF323748AAK</t>
  </si>
  <si>
    <t xml:space="preserve">Twin Size Upholstered Platform Bed with Curve Shaped and Height-adjustbale Headboard,LED Light Strips,White</t>
  </si>
  <si>
    <t xml:space="preserve">WF321480AAL</t>
  </si>
  <si>
    <t xml:space="preserve">Full Size Upholstered Platform Bed with Sunflower Shaped Headboard, Green</t>
  </si>
  <si>
    <t xml:space="preserve">WF321479AAL</t>
  </si>
  <si>
    <t xml:space="preserve">Twin Size Upholstered Platform Bed with Sunflower Shaped Headboard, Green</t>
  </si>
  <si>
    <t xml:space="preserve">WF323763AAH</t>
  </si>
  <si>
    <t xml:space="preserve">Twin Size Upholstered Platform Bed with Rabbit Shaped Headboard, Pink</t>
  </si>
  <si>
    <t xml:space="preserve">DL002032AAE</t>
  </si>
  <si>
    <t xml:space="preserve">Upholstered Daybed with Underneath Storage,Twin Size, Gray</t>
  </si>
  <si>
    <t xml:space="preserve">DL002032AAA</t>
  </si>
  <si>
    <t xml:space="preserve">Upholstered Daybed with Underneath Storage,Twin Size, Beige</t>
  </si>
  <si>
    <t xml:space="preserve">WF325836AAB</t>
  </si>
  <si>
    <t xml:space="preserve">Queen Size Tufted Upholstered Platform Bed, Black</t>
  </si>
  <si>
    <t xml:space="preserve">Metal House Bunk Bed, Twin over Full, Pink</t>
  </si>
  <si>
    <t xml:space="preserve">Metal House Bunk Bed, Twin over Full, White</t>
  </si>
  <si>
    <t xml:space="preserve">Twin Size Metal House Platform Bed, Pink</t>
  </si>
  <si>
    <t xml:space="preserve">Twin Size Metal House Platform Bed, White</t>
  </si>
  <si>
    <t xml:space="preserve">Twin Size Metal House Platform Bed, Black</t>
  </si>
  <si>
    <t xml:space="preserve">Full size upholstered platform bed with piglet shape headboard and children's slide, Beige</t>
  </si>
  <si>
    <t xml:space="preserve">DL002038AAC</t>
  </si>
  <si>
    <t xml:space="preserve">Full Size Upholstered Tufted Daybed with Twin Size Trundle, Blue</t>
  </si>
  <si>
    <t xml:space="preserve">Metal Queen Size Platform Bed With 4 Drawers, Upholstered Headboard and Footboard,  Sockets and USB Ports, White</t>
  </si>
  <si>
    <t xml:space="preserve">Metal Queen Size Platform Bed With 4 Drawers, Upholstered Headboard and Footboard,  Sockets and USB Ports, Beige</t>
  </si>
  <si>
    <t xml:space="preserve">DL000592AAR</t>
  </si>
  <si>
    <t xml:space="preserve">Full Size Upholstered Platform Bed with Trundle and Heart Shaped Decoration, Dark Pink</t>
  </si>
  <si>
    <t xml:space="preserve">DL000591AAR</t>
  </si>
  <si>
    <t xml:space="preserve">Twin Size Upholstered Platform Bed with Trundle and Heart Shaped Decoration, Dark Pink</t>
  </si>
  <si>
    <t xml:space="preserve">DL000584AAK</t>
  </si>
  <si>
    <t xml:space="preserve">Queen Size Upholstered Platform Bed with Multi-functional Headboard, Trundle and 2 Drawers, White</t>
  </si>
  <si>
    <t xml:space="preserve">DL000583AAE</t>
  </si>
  <si>
    <t xml:space="preserve">Full Size Upholstered Platform Bed with Multi-functional LED Headboard, Trundle and 2 Drawers, Gray</t>
  </si>
  <si>
    <t xml:space="preserve">DL001920AAH</t>
  </si>
  <si>
    <t xml:space="preserve">Full Size Upholstered Tufted Daybed with 4 Support Legs, Pink</t>
  </si>
  <si>
    <t xml:space="preserve">Queen Size Upholstered Platform Bed with 4 Drawers and 2 USB, Beige</t>
  </si>
  <si>
    <t xml:space="preserve">Full Size Upholstered Platform Bed with 4 Drawers and 2 USB, Beige</t>
  </si>
  <si>
    <t xml:space="preserve">Twin Size Upholstered Platform Bed with Cartoon Ears Shaped Headboard and 2 Drawers, White</t>
  </si>
  <si>
    <t xml:space="preserve">Twin Size Upholstered Platform Bed with Cartoon Ears Shaped Headboard and 2 Drawers, Pink</t>
  </si>
  <si>
    <t xml:space="preserve">Full Size Metal Floor Bed with House-shaped Headboard, White</t>
  </si>
  <si>
    <t xml:space="preserve">Twin Size Metal Floor Bed with House-shaped Headboard, White</t>
  </si>
  <si>
    <t xml:space="preserve">Full Size Upholstered Princess Platform Bed with LED and 2 Storage Drawers, Beige</t>
  </si>
  <si>
    <t xml:space="preserve">Full Size Metal House Platform Bed with Roof and Chimney, White</t>
  </si>
  <si>
    <t xml:space="preserve">Twin Size Metal House Platform Bed with Roof and Chimney, White</t>
  </si>
  <si>
    <t xml:space="preserve">WF318662AAD</t>
  </si>
  <si>
    <t xml:space="preserve">Queen Size Upholstered Platform Bed with Nailhead Decoration and 4 Drawers, Brown</t>
  </si>
  <si>
    <t xml:space="preserve">WF318660AAD</t>
  </si>
  <si>
    <t xml:space="preserve">Full Size Upholstered Platform Bed with Nailhead Decoration and 4 Drawers, Brown</t>
  </si>
  <si>
    <t xml:space="preserve">WF318303AAE</t>
  </si>
  <si>
    <t xml:space="preserve">Full Size Upholstered Daybed with Headboard and Armrest, Support Legs, Grey</t>
  </si>
  <si>
    <t xml:space="preserve">WF318293AAE</t>
  </si>
  <si>
    <t xml:space="preserve">Twin Size Upholstered Daybed with Headboard and Armrest, Support Legs, Grey</t>
  </si>
  <si>
    <t xml:space="preserve">DL002023AAH</t>
  </si>
  <si>
    <t xml:space="preserve">Twin Size Upholstered Platform Bed with LED Headboard, Pink</t>
  </si>
  <si>
    <t xml:space="preserve">Full Size Upholstery Platform Bed Frame with LED Light Strips,Headboard Storage Space and Two USB Charging Deisgn,Beige</t>
  </si>
  <si>
    <t xml:space="preserve">Full Size Upholstery Platform Bed Frame with LED Light Strips and Built-in Storage Space,Black</t>
  </si>
  <si>
    <t xml:space="preserve">DL001915AAA</t>
  </si>
  <si>
    <t xml:space="preserve">Queen Size Upholstery TV Platform Bed Frame with Height- adjustable Headboard and Support Legs,Beige</t>
  </si>
  <si>
    <t xml:space="preserve">Twin Size Metal House Bed with Fence and Door, White</t>
  </si>
  <si>
    <t xml:space="preserve">Full Size Metal House Bed with Fence and Door, White</t>
  </si>
  <si>
    <t xml:space="preserve">Full Size Metal House Bed with Fence and Door, Black</t>
  </si>
  <si>
    <t xml:space="preserve">Twin Size Metal House Bed with Fence and Door, Black</t>
  </si>
  <si>
    <t xml:space="preserve">DL000644AAL</t>
  </si>
  <si>
    <t xml:space="preserve">DL002027AAE</t>
  </si>
  <si>
    <t xml:space="preserve">Queen Size Upholstered Platform Bed with Soft Headboard,Gray</t>
  </si>
  <si>
    <t xml:space="preserve">Queen Size Upholstered Platform bed with Height-adjustable Headboard and Under-bed Storage Space,Beige</t>
  </si>
  <si>
    <t xml:space="preserve">Twin Size Upholstered Daybed with Headboard and Armrest,Support Legs, Beige</t>
  </si>
  <si>
    <t xml:space="preserve">WF313964AAF</t>
  </si>
  <si>
    <t xml:space="preserve">Full Size Upholstered Platform Bed with Support Legs,Green</t>
  </si>
  <si>
    <t xml:space="preserve">MF314071AAL</t>
  </si>
  <si>
    <t xml:space="preserve">Metal House Shape Platform Bed, Gold, Queen</t>
  </si>
  <si>
    <t xml:space="preserve">MF314071AAB</t>
  </si>
  <si>
    <t xml:space="preserve">Metal House Shape Platform Bed, Black, Queen</t>
  </si>
  <si>
    <t xml:space="preserve">DL001824AAK</t>
  </si>
  <si>
    <t xml:space="preserve">Twin Size Upholstered Daybed with 4 Support Legs, White</t>
  </si>
  <si>
    <t xml:space="preserve">WF313160AAK</t>
  </si>
  <si>
    <t xml:space="preserve">Full Size Upholstered Platform Bed with Carton Ears Shaped Headboard, White</t>
  </si>
  <si>
    <t xml:space="preserve">King size Upholstered bed, 360 surround LED function, Buttons/Apps/Remote Control, hydraulic storage bed with USB Type-C charging, Gray,Linen (Without mattress)</t>
  </si>
  <si>
    <t xml:space="preserve">Queen size Upholstered bed, 360 surround LED function, Buttons/Apps/Remote Control, hydraulic storage bed with USB Type-C charging, Gray, Linen (Without mattress)</t>
  </si>
  <si>
    <t xml:space="preserve">Full size Upholstered bed, 360 surround LED function, Buttons/Apps/Remote Control, hydraulic storage bed with USB Type-C charging, Gray,Linen (Without mattress)</t>
  </si>
  <si>
    <t xml:space="preserve">Twin size Upholstered bed, 360 surround LED function, Buttons/Apps/Remote Control, hydraulic storage bed with USB Type-C charging, Gray,Linen (Without mattress)</t>
  </si>
  <si>
    <t xml:space="preserve">King size Upholstered bed, 360 surround LED function, Buttons/Apps/Remote Control, hydraulic storage bed with USB Type-C charging, Black, PU (Without mattress)</t>
  </si>
  <si>
    <t xml:space="preserve">Queen size Upholstered bed, 360 surround LED function, Buttons/Apps/Remote Control, hydraulic storage bed with USB Type-C charging, Black,PU (Without mattress)</t>
  </si>
  <si>
    <t xml:space="preserve">Full size Upholstered bed, 360 surround LED function, Buttons/Apps/Remote Control, hydraulic storage bed with USB Type-C charging, Black,PU (Without mattress)</t>
  </si>
  <si>
    <t xml:space="preserve">Twin size Upholstered bed, 360 surround LED function, Buttons/Apps/Remote Control, hydraulic storage bed with USB Type-C charging, Black, PU (Without mattress)</t>
  </si>
  <si>
    <t xml:space="preserve">Twin Loft Bed with Wardrobe, Storage Shelves and Ladder, White</t>
  </si>
  <si>
    <t xml:space="preserve">Twin Loft Bed with Wardrobe, Storage Shelves and Ladder, Espresso</t>
  </si>
  <si>
    <t xml:space="preserve">Twin Extending Daybed with Trundle, Wooden Daybed, White</t>
  </si>
  <si>
    <t xml:space="preserve">Queen size Upholstered Platform bed with Four Drawers, Antique Curved Headboard, Linen Fabric, Beige (without mattress)</t>
  </si>
  <si>
    <t xml:space="preserve">Full size Upholstered Platform bed with Four Drawers, Antique Curved Headboard, Linen Fabric, Beige (without mattress)</t>
  </si>
  <si>
    <t xml:space="preserve">WF316783AAB</t>
  </si>
  <si>
    <t xml:space="preserve">Full size Upholstered Platform bed with a Hydraulic Storage System, LED and USB Charging, Natural (without mattress)</t>
  </si>
  <si>
    <t xml:space="preserve">Queen size Upholstered Platform bed with a Hydraulic Storage System, LED and USB Charging, Natural (without mattress)</t>
  </si>
  <si>
    <t xml:space="preserve">Queen size Upholstered Platform bed with a Hydraulic Storage System, LED and USB Charging, Grey (without mattress)</t>
  </si>
  <si>
    <t xml:space="preserve">Full size Upholstered Platform bed with a Hydraulic Storage System, LED and USB Charging, Grey (without mattress)</t>
  </si>
  <si>
    <t xml:space="preserve">AA20571617W</t>
  </si>
  <si>
    <t xml:space="preserve">Full House Bed with Blackboard and Drawers, Two assembly options, White</t>
  </si>
  <si>
    <t xml:space="preserve">AA20571415W</t>
  </si>
  <si>
    <t xml:space="preserve">Twin House Bed with Blackboard and Drawers, Two assembly options, White</t>
  </si>
  <si>
    <t xml:space="preserve">Twin over Twin House Bunk Bed with White Storage Staircase and Blackboards, White</t>
  </si>
  <si>
    <t xml:space="preserve">Twin over Twin House Bunk Bed with White Storage Staircase and 2 Blackboards, White and Natural</t>
  </si>
  <si>
    <t xml:space="preserve">Twin over Twin House Bunk Bed with White Storage Staircase and Blackboard, White and Natural</t>
  </si>
  <si>
    <t xml:space="preserve">Full size  Floor bed, integral construction with super high security barrier, door, children's floor bed frame, Montessori wooden children's floor bed, Support slat Grey(Patented model)</t>
  </si>
  <si>
    <t xml:space="preserve">Full size  Floor bed, integral construction with super high security barrier, door, children's floor bed frame, Montessori wooden children's floor bed, Support slat white(Patented model)</t>
  </si>
  <si>
    <t xml:space="preserve">Twin Size Floor bed, integral construction with super high security barrier, door, children's floor bed frame, Montessori wooden children's floor bed, Support slat Grey(Patented model)</t>
  </si>
  <si>
    <t xml:space="preserve">Twin Size Floor bed, integral construction with super high security barrier, door, children's floor bed frame, Montessori wooden children's floor bed, Support slat white(Patented model)</t>
  </si>
  <si>
    <t xml:space="preserve">Full size  Floor bed, integral construction with super high security barrier, door, children's floor bed frame, Montessori wooden children's floor bed,  Grey(Patented model)</t>
  </si>
  <si>
    <t xml:space="preserve">Full size  Floor bed, integral construction with super high security barrier, door, children's floor bed frame, Montessori wooden children's floor bed, white(Patented model)</t>
  </si>
  <si>
    <t xml:space="preserve">Twin Size Floor bed, integral construction with super high security barrier, door, children's floor bed frame, Montessori wooden children's floor bed,  Grey(Patented model)</t>
  </si>
  <si>
    <t xml:space="preserve">W1858S00002</t>
  </si>
  <si>
    <t xml:space="preserve">Twin over Pull-out Bunk Bed with Trundle, Gray</t>
  </si>
  <si>
    <t xml:space="preserve">W1858S00001</t>
  </si>
  <si>
    <t xml:space="preserve">Twin over Pull-out Bunk Bed with Trundle, White</t>
  </si>
  <si>
    <t xml:space="preserve">Full Size Floor Wooden Bed with House Roof Frame, Fence Guardrails,Grey</t>
  </si>
  <si>
    <t xml:space="preserve">Full Size Floor Wooden Bed with House Roof Frame, Fence Guardrails,White</t>
  </si>
  <si>
    <t xml:space="preserve">W2593P190150</t>
  </si>
  <si>
    <t xml:space="preserve">W2593P190148</t>
  </si>
  <si>
    <t xml:space="preserve">Full Floor Bed Frame with Fence, Wood Kids Floor Beds Frame for Bedroom Playroom,Natural(Expect arrive date Jul. 10th)</t>
  </si>
  <si>
    <t xml:space="preserve">Full Floor Bed Frame with Fence, Wood Kids Floor Beds Frame for Bedroom Playroom,Gray(Expect arrive date Jul. 10th)</t>
  </si>
  <si>
    <t xml:space="preserve">Full Floor Bed Frame with Fence, Wood Kids Floor Beds Frame for Bedroom Playroom,White(Expect arrive date Jul. 10th)</t>
  </si>
  <si>
    <t xml:space="preserve">Twin Floor Bed Frame with Fence, Wood Kids Floor Beds Frame for Bedroom Playroom,Natural(Expect arrive date Jun. 21st)</t>
  </si>
  <si>
    <t xml:space="preserve">Twin Floor Bed Frame with Fence, Wood Kids Floor Beds Frame for Bedroom Playroom,Gray(Expect arrive date Jun. 21st)</t>
  </si>
  <si>
    <t xml:space="preserve">Twin Floor Bed Frame with Fence, Wood Kids Floor Beds Frame for Bedroom Playroom,White</t>
  </si>
  <si>
    <t xml:space="preserve">W2593S00001</t>
  </si>
  <si>
    <t xml:space="preserve">Metal Full Loft Bed with Wardrobe and LED Light, Full Size Loft Bed with L Shaped Desk and USB for Kids Teens Adults, Black</t>
  </si>
  <si>
    <t xml:space="preserve">W1580P207281</t>
  </si>
  <si>
    <t xml:space="preserve">Metal Full XL over Queen Bunk Bed for Teens and Adults,Space-Saving/Noise Reduced/No Box Spring Needed, Black</t>
  </si>
  <si>
    <t xml:space="preserve">Full XL Size Loft Bed with L-shaped Desk and USB, Metal Loft Bed with Wardrobe and Adjustable Shelf, High Loft Bed with LED for Kids Teens Adults, Black(Expect Arrive 2024/10/10)</t>
  </si>
  <si>
    <t xml:space="preserve">Twin XL Metal Loft Bed with Desk and Shelves, Loft Bed with Ladder and Guardrails, Loft Bed Frame for Bedroom, Black</t>
  </si>
  <si>
    <t xml:space="preserve">Twin XL Size Loft Bed with L-shaped Desk and USB, Metal Loft Bed with Wardrobe and Adjustable Shelf, High Loft Bed with LED for Kids Teens Adults, Black</t>
  </si>
  <si>
    <t xml:space="preserve">Full Metal Loft Bed with Desk and Shelves, Loft Bed with Ladder and Guardrails, Loft Bed Frame for Bedroom, Black with Vintage Wood-colored desk</t>
  </si>
  <si>
    <t xml:space="preserve">Metal Full XL over Queen Bunk Bed for Teens and Adults,Space-Saving/Noise Reduced/No Box Spring Needed(Expect arrive date 2024/6/27)</t>
  </si>
  <si>
    <t xml:space="preserve">Metal Twin XL over Queen Bunk Bed for Teens and Adults,Space-Saving/Noise Reduced/No Box Spring Needed(Expect arrive date 2024/7/17)</t>
  </si>
  <si>
    <t xml:space="preserve">W1580S00036</t>
  </si>
  <si>
    <t xml:space="preserve">Metal Loft Bed with Wardrobe And L-shaped Desk, Full Size Loft Bed with Storage Cubes and Shelves, Heavy Duty Loft Bed for Kids Teens Adults, Black(Pre-sale date: August 10th)</t>
  </si>
  <si>
    <t xml:space="preserve">W1580S00035</t>
  </si>
  <si>
    <t xml:space="preserve">Metal Loft Bed with Wardrobe And L-shaped Desk, Full Size Loft Bed with Storage Cubes and Shelves, Heavy Duty Loft Bed for Kids Teens Adults, White(Pre-sale date: August 10th)</t>
  </si>
  <si>
    <t xml:space="preserve">Twin Size Daybed with Storage Drawers, Upholstered Daybed with Charging Station and LED Lights, Gray(Old Item W1580S00023)</t>
  </si>
  <si>
    <t xml:space="preserve">Twin Size Daybed with Storage Drawers, Upholstered Daybed with Charging Station and LED Lights, Beige (Old Item W1580S00022)</t>
  </si>
  <si>
    <t xml:space="preserve">Twin Size Daybed with Drawers, Upholstered Daybed with Charging Station and LED Lights, White(Old Item W1580S00021)</t>
  </si>
  <si>
    <t xml:space="preserve">Wood Loft Bed with Cabinet and Bookshelf, Full Size Loft with Wardrobe and Desk for Kids,Dark Blue(Expect Arrival Date 2024/8/25)</t>
  </si>
  <si>
    <t xml:space="preserve">Wood Loft Bed with Cabinet and Bookshelf, Full Size Loft with Wardrobe and Desk for Kids,White (Expect Arrival Date 2024/8/25)</t>
  </si>
  <si>
    <t xml:space="preserve">Full Size Floor Wooden Bed with House Roof Frame and Safety Guardrails ,Natural</t>
  </si>
  <si>
    <t xml:space="preserve">Full Size Floor Wooden Bed with House Roof Frame and Safety Guardrails ,Gray</t>
  </si>
  <si>
    <t xml:space="preserve">Full Size Floor Wooden Bed with House Roof Frame and Safety Guardrails ,White</t>
  </si>
  <si>
    <t xml:space="preserve">Twin Size Floor Wooden Bed with House Roof Frame and Safety Guardrails,Natural</t>
  </si>
  <si>
    <t xml:space="preserve">Twin Size Floor Wooden Bed with House Roof Frame and Safety Guardrails ,Gray</t>
  </si>
  <si>
    <t xml:space="preserve">Twin Size Floor Wooden Bed with House Roof Frame and Safety Guardrails ,White</t>
  </si>
  <si>
    <t xml:space="preserve">Queen Bed Frame with LED Headboard, Upholstered Bed with 4 Storage Drawers and USB Ports, Dark Grey</t>
  </si>
  <si>
    <t xml:space="preserve">Queen Bed Frame with LED Headboard, Upholstered Bed with 4 Storage Drawers and USB Ports, Beige</t>
  </si>
  <si>
    <t xml:space="preserve">W1580P166723</t>
  </si>
  <si>
    <t xml:space="preserve">BW00053-DRAWER</t>
  </si>
  <si>
    <t xml:space="preserve">Queen Size Bed Floor Bed with Safety Guardrails and Door for Kids, Natural(Expect Arrival Date 2024.7.26), Old SKU W158090701</t>
  </si>
  <si>
    <t xml:space="preserve">Queen Size Bed Floor Bed with Safety Guardrails and Door for Kids, White(Expect Arrival Date 2024.7.26), Old SKU W158090696</t>
  </si>
  <si>
    <t xml:space="preserve">Full Size Bed Floor Bed with Safety Guardrails and Door for Kids, Natural(Old SKU: W158090693)</t>
  </si>
  <si>
    <t xml:space="preserve">Full Size Bed Floor Bed with Safety Guardrails and Door for Kids, Gray(Old SKU: W158090691)</t>
  </si>
  <si>
    <t xml:space="preserve">Full Size Bed Floor Bed with Safety Guardrails and Door for Kids, White(Old SKU: W158090689)</t>
  </si>
  <si>
    <t xml:space="preserve">Twin Size Bed Floor Bed with Safety Guardrails and Door for Kids, Natural(Old SKU: W158090686)</t>
  </si>
  <si>
    <t xml:space="preserve">Twin Size Bed Floor Bed with Safety Guardrails and Door for Kids, Gray(Old SKU: W158090685)</t>
  </si>
  <si>
    <t xml:space="preserve">Twin Size Bed Floor Bed with Safety Guardrails and Door for Kids, White(Old SKU:W158090683)</t>
  </si>
  <si>
    <t xml:space="preserve">Twin Size Daybed with Trundle Bed, Upholstered Daybed with Charging Station and LED Lights, Gray(Expect arrival date Jun, 14th)</t>
  </si>
  <si>
    <t xml:space="preserve">Twin Size Daybed with Trundle, Upholstered Daybed with Charging Station and LED Lights, Beige (Expect arrive date:May 20th.)</t>
  </si>
  <si>
    <t xml:space="preserve">Twin Size Daybed with Trundle, Upholstered Daybed with Charging Station and LED Lights, White (Expect arrive date:May 20th. )</t>
  </si>
  <si>
    <t xml:space="preserve">Twin Size Daybed with Storage Drawers, Upholstered Daybed with Charging Station and LED Lights, Beige (Expect arrive date: Jun.,20th.)</t>
  </si>
  <si>
    <t xml:space="preserve">Full Size Daybed, Upholstered Tufted Sofa Bed with Trundle, Daybed with Button &amp; Copper Nail on Square Arms, Full Daybed with Twin Trundle, White</t>
  </si>
  <si>
    <t xml:space="preserve">Queen Size Luxury Upholstered Bed With Thick Headboard, Vevet Queen Bed with Oversized Padded Backrest, Cinerous(Expect Arrive date 2024/4/7)</t>
  </si>
  <si>
    <t xml:space="preserve">Queen Size Luxury Upholstered Bed With Thick Headboard, Leather Queen Bed with Oversized Padded Backrest, White(Expect Arrival Date 2024/3/27)</t>
  </si>
  <si>
    <t xml:space="preserve">King Size Luxury Upholstered Bed with Thick Headboard, Velvet King Bed with Oversized Padded Backrest, Cinerous(Expect Arrive date 2024/3/9)</t>
  </si>
  <si>
    <t xml:space="preserve">King Size Luxury Upholstered Bed with Thick Headboard, Velvet King Bed with Oversized Padded Backrest, Gray</t>
  </si>
  <si>
    <t xml:space="preserve">King Size Luxury Upholstered Bed with Thick Headboard, Velvet King Bed with Oversized Padded Backrest, Beige(Expect Arrive date 2024/3/12)</t>
  </si>
  <si>
    <t xml:space="preserve">King Size Luxury Upholstered Bed With Thick Headboard, Leather King Bed with Oversized Padded Backrest, White(Expect Arrive date 2024/2/15)</t>
  </si>
  <si>
    <t xml:space="preserve">Queen Size Luxury Upholstered Bed With Thick Headboard, Velvet Queen Bed with Oversized Padded Backrest, Gray(Expect Arrival Date 2024/4/2)</t>
  </si>
  <si>
    <t xml:space="preserve">Queen Size Luxury Upholstered Bed With Thick Headboard, Velvet Queen Bed with Oversized Padded Backrest, Beige(Expect arrival date 2024/4/9)</t>
  </si>
  <si>
    <t xml:space="preserve">Twin Size Daybed with Hydraulic Storage, Upholstered Daybed with Lift Up Storage, Twin Leather Daybed with Charging Station and LED Lights,Beige</t>
  </si>
  <si>
    <t xml:space="preserve">Twin Size Daybed with Hydraulic Storage, Upholstered Daybed with Lift Up Storage, Twin Leather Daybed with Charging Station and LED Lights,White(Expect arrival date Feb.13rd)</t>
  </si>
  <si>
    <t xml:space="preserve">W1580S00011</t>
  </si>
  <si>
    <t xml:space="preserve">Twin Size Daybed with Storage Drawers, Upholstered Daybed with Charging Station and LED Lights, Beige (Expect arrive date: December 30th.)</t>
  </si>
  <si>
    <t xml:space="preserve">W1580119378</t>
  </si>
  <si>
    <t xml:space="preserve">Queen Size Bed Frame with Storage Headboard and Charging Station, Upholstered Platform Bed with 3 Drawers, No Box Spring Needed, Dark Gray</t>
  </si>
  <si>
    <t xml:space="preserve">W1580113791</t>
  </si>
  <si>
    <t xml:space="preserve">W1307S00044</t>
  </si>
  <si>
    <t xml:space="preserve">Full Metal Loft Bed with Desk and Shelves, Loft Bed with Ladder and Guardrails, Loft Bed Frame for Bedroom, Black with Vintage wood-colored desk(Old SKU: W1307S00022)</t>
  </si>
  <si>
    <t xml:space="preserve">FULL XL Over Twin &amp; Twin Triple Bunk Bed with Drawers,multi-functional metal frame bed, bed head with shelving, black</t>
  </si>
  <si>
    <t xml:space="preserve">W1307S00040</t>
  </si>
  <si>
    <t xml:space="preserve">FULL XL Over Twin &amp; Twin Triple Bunk Bed with Drawers, Multi-functional Metal Frame Bed with desks and shelves in the middle, Black</t>
  </si>
  <si>
    <t xml:space="preserve">W1307P180356</t>
  </si>
  <si>
    <t xml:space="preserve">Tall Corner Cabinet with Doors for living room, bathroom,Dining Room or Kitchen,color:Dark walnut</t>
  </si>
  <si>
    <t xml:space="preserve">W1307P180355</t>
  </si>
  <si>
    <t xml:space="preserve">Tall Corner Cabinet with Doors for living room, bathroom,Dining Room or Kitchen,color:Wood grain beige</t>
  </si>
  <si>
    <t xml:space="preserve">W1307P178745</t>
  </si>
  <si>
    <t xml:space="preserve">Hall Tree with Storage Shoe Bench for Entryway and Hallway, 4-in-1 Design Coat Racks with 4 Hooks for Living Room, Black (Old SKU: W1307113679)</t>
  </si>
  <si>
    <t xml:space="preserve">W1307P178744</t>
  </si>
  <si>
    <t xml:space="preserve">Hall Tree with Storage Shoe Bench for Entryway and Hallway, 4-in-1 Design Coat Racks with 4 Hooks for Living Room, White(Old SKU: W1307113678)</t>
  </si>
  <si>
    <t xml:space="preserve">Hall Tree with Top Shelf and Storage Bench, Hallway Shoe Cabinet with Sliding Doors, Coat Rack with 5 Hanging Hooks for Entryways Hallways, Black</t>
  </si>
  <si>
    <t xml:space="preserve">Hall Tree with Top Shelf and Storage Bench, Hallway Shoe Cabinet with Sliding Doors, Coat Rack with 5 Hanging Hooks for Entryways Hallways,White</t>
  </si>
  <si>
    <t xml:space="preserve">W1307P175736</t>
  </si>
  <si>
    <t xml:space="preserve">Hall Tree with Storage Bench, Entryway Bench with Drawer and 5 Hooks, Coat Rack with Display Shelf for Hallway Entryways, Oak</t>
  </si>
  <si>
    <t xml:space="preserve">W1307P175734</t>
  </si>
  <si>
    <t xml:space="preserve">Hall Tree with Storage Bench, Entryway Bench with Drawer and 5 Hooks, Coat Rack with Display Shelf for Hallway Entryways, Dark Blue</t>
  </si>
  <si>
    <t xml:space="preserve">W1307S00038</t>
  </si>
  <si>
    <t xml:space="preserve">Coffee Bar Cabinet Kitchen Cabinet with Storage, Farmhouse Wine Cabinet with Drawers shelves and cabinets, Buffet Cabinet Wine &amp; Glass Racks for Dining Room, Kitchen, Dark Blue</t>
  </si>
  <si>
    <t xml:space="preserve">W1307S00037</t>
  </si>
  <si>
    <t xml:space="preserve">Coffee Bar Cabinet Kitchen Cabinet with Storage, Farmhouse Wine Cabinet with Drawers shelves and cabinets, Buffet Cabinet Wine &amp; Glass Racks for Dining Room, Kitchen, Oak</t>
  </si>
  <si>
    <t xml:space="preserve">W1307S00036</t>
  </si>
  <si>
    <t xml:space="preserve">Coffee Bar Cabinet Kitchen Cabinet with Storage, Farmhouse Wine Cabinet with Drawers shelves and cabinets, Buffet Cabinet Wine &amp; Glass Racks for Dining Room, White</t>
  </si>
  <si>
    <t xml:space="preserve">Multi-functional Hall Tree with Storage Shelves Drawers and Cabinet, Elegant Hallway Shoe Cabinet with Bench, Modern Coat Rack with Hooks for Hallway Entryways, Antique Blue</t>
  </si>
  <si>
    <t xml:space="preserve">Multi-functional Hall Tree with Storage Shelves Drawers and Cabinet, Elegant Hallway Shoe Cabinet with Bench, Modern Coat Rack with Hooks for Hallway Entryways, Black</t>
  </si>
  <si>
    <t xml:space="preserve">Multi-functional Hall Tree with Storage Shelves Drawers and Cabinet, Elegant Hallway Shoe Cabinet with Bench, Modern Coat Rack with Hooks for Hallway Entryways, White</t>
  </si>
  <si>
    <t xml:space="preserve">W1307S00032</t>
  </si>
  <si>
    <t xml:space="preserve">W1307S00031</t>
  </si>
  <si>
    <t xml:space="preserve">W1307S00030</t>
  </si>
  <si>
    <t xml:space="preserve">Full Metal Loft Bed with Desk and Shelves, Loft Bed with Ladder and Guardrails, Loft Bed Frame for Bedroom, Black with Vintage wood-colored desk</t>
  </si>
  <si>
    <t xml:space="preserve">Full Metal Loft Bed with Desk and Shelves, Loft Bed with Ladder and Guardrails, Loft Bed Frame for Bedroom, Black with black desk</t>
  </si>
  <si>
    <t xml:space="preserve">W1307S00027</t>
  </si>
  <si>
    <t xml:space="preserve">Full Metal Loft Bed with Desk and Shelves, Loft Bed with Ladder and Guardrails, Loft Bed Frame for Bedroom, Black (Old SKU: W1307S00018)</t>
  </si>
  <si>
    <t xml:space="preserve">W1307S00020</t>
  </si>
  <si>
    <t xml:space="preserve">Metal Full XL over Queen Bunk Bed for Teens and Adults,Space-Saving/Noise Reduced/No Box Spring Needed, Old SKU W1307S00015(Expect arrive date 2024/3/24)</t>
  </si>
  <si>
    <t xml:space="preserve">W1307S00019</t>
  </si>
  <si>
    <t xml:space="preserve">Metal Twin XL over Queen Bunk Bed for Teens and Adults,Space-Saving/Noise Reduced/No Box Spring Needed, Old SKU W1307S00013 (Expect arrive date 2024/3/24)</t>
  </si>
  <si>
    <t xml:space="preserve">Full Metal Loft Bed with Desk and Shelves, Loft Bed with Ladder and Guardrails, Loft Bed Frame for Bedroom, Black</t>
  </si>
  <si>
    <t xml:space="preserve">W1307S00017</t>
  </si>
  <si>
    <t xml:space="preserve">Twin over Twin &amp; Twin Bunk Beds for 3, Twin XL over Twin &amp; Twin Bunk Bed Metal Triple Bunk Bed, Black(Pre-sale date: February 8th.)</t>
  </si>
  <si>
    <t xml:space="preserve">W1307S00015</t>
  </si>
  <si>
    <t xml:space="preserve">Hall Tree with Storage Shoe Bench for Entryway and Hallway, 4-in-1 Design Coat Racks with 4 Hooks for Living Room, Black</t>
  </si>
  <si>
    <t xml:space="preserve">Hall Tree with Storage Shoe Bench for Entryway and Hallway, 4-in-1 Design Coat Racks with 4 Hooks for Living Room, White</t>
  </si>
  <si>
    <t xml:space="preserve">Modern Hallway Hall Tree with Metal Hooks and Storage Space, Multi-Functional Entryway Coat Rack with Shoe Cubbies, Black</t>
  </si>
  <si>
    <t xml:space="preserve">Modern Hallway Hall Tree with Metal Hooks and Storage Space, Multi-Functional Entryway Coat Rack with Shoe Cubbies, White (Pre-sale date: December 18th)</t>
  </si>
  <si>
    <t xml:space="preserve">W1307S00007</t>
  </si>
  <si>
    <t xml:space="preserve">Twin over Twin &amp; Twin Bunk Beds for 3, Twin XL over Twin &amp; Twin Bunk Bed Metal Triple Bunk Bed, Black (Pre-sale date: June 10th)</t>
  </si>
  <si>
    <t xml:space="preserve">SF000155AAD</t>
  </si>
  <si>
    <t xml:space="preserve">Queen Size Upholstered  Daybed Frame with Fence and Stairs,(BROWN+WHITE)</t>
  </si>
  <si>
    <t xml:space="preserve">Full Size L-Shaped Linen Daybed,with Solid Wood Legs,Gray</t>
  </si>
  <si>
    <t xml:space="preserve">Twin Size Upholstered Daybed with Bear Shaped Headboard, Hydraulic System and Breathable Mesh Fence, White</t>
  </si>
  <si>
    <t xml:space="preserve">SF000127AAC</t>
  </si>
  <si>
    <t xml:space="preserve">Twin Size Race Car-Shaped Platform Bed with Wheels,Blue</t>
  </si>
  <si>
    <t xml:space="preserve">SF000121AAE</t>
  </si>
  <si>
    <t xml:space="preserve">Queen size Upholstered Platform Bed with Storage Headboard, Twin XL Size Trundle &amp; 2 drawers and a set of Sockets &amp; USB Ports, Linen Fabric, Gray</t>
  </si>
  <si>
    <t xml:space="preserve">Full Size Metal Platform Bed with House-Shaped Headboard Design, White</t>
  </si>
  <si>
    <t xml:space="preserve">MF314054AAK</t>
  </si>
  <si>
    <t xml:space="preserve">Twin Size Metal Daybed with Curved Handle Design and Twin Size Trundle, White</t>
  </si>
  <si>
    <t xml:space="preserve">Twin Size Upholstered Daybed with Storage Armrests, Trundle and Latest Integrated Bluetooth Audio System, Teddy Fleece, Gray</t>
  </si>
  <si>
    <t xml:space="preserve">Full Size Velvet Platform Bed with LED Frame and Stylish Mental Bed Legs, Beige</t>
  </si>
  <si>
    <t xml:space="preserve">Twin Size Upholstered Velvet Platform Bed with Shell-Shaped Headboard, Pink</t>
  </si>
  <si>
    <t xml:space="preserve">SF000105AAA</t>
  </si>
  <si>
    <t xml:space="preserve">Queen Size Upholstered Bed with 4 Drawers, Beige</t>
  </si>
  <si>
    <t xml:space="preserve">WF315910AAH</t>
  </si>
  <si>
    <t xml:space="preserve">Full Size Upholstered Bed with Light Stripe, Floating Platform Bed, Linen Fabric,Pink</t>
  </si>
  <si>
    <t xml:space="preserve">WF315909AAA</t>
  </si>
  <si>
    <t xml:space="preserve">Twin Size Upholstered Bed with Light Stripe, Floating Platform Bed, Linen Fabric,Beige</t>
  </si>
  <si>
    <t xml:space="preserve">Full Size Metal Loft Bed with Upper Grid Storage Shelf and Lateral Storage Ladder, White</t>
  </si>
  <si>
    <t xml:space="preserve">Twin Size Metal Loft Bed with Upper Grid Storage Shelf and Lateral Storage Ladder, White</t>
  </si>
  <si>
    <t xml:space="preserve">Full Size Upholstered Daybed with Cloud Shaped Headboard, Embedded Elegant Copper Nail Design, Gray</t>
  </si>
  <si>
    <t xml:space="preserve">Twin Size Upholstered Daybed with Cloud Shaped Headboard, Embedded Elegant Copper Nail Design, Gray</t>
  </si>
  <si>
    <t xml:space="preserve">Twin Size Metal Loft Bed with 4-Tier Shelves and Storage, White</t>
  </si>
  <si>
    <t xml:space="preserve">Full Size Metal Loft Bed with 4-Tier Shelves and Storage, Black</t>
  </si>
  <si>
    <t xml:space="preserve">Queen Size Metal Platform Bed Frame with Twin size trundle, Upholstered headboard, Sockets, USB Ports and Slat Support, No Box Spring Needed, White</t>
  </si>
  <si>
    <t xml:space="preserve">Queen Size Metal Platform Bed Frame with Trundle, USB Ports and Slat Support ,No Box Spring Needed White</t>
  </si>
  <si>
    <t xml:space="preserve">Twin Size Metal Loft Bed with 3 Layers of Shelves and L-shaped Desk, White</t>
  </si>
  <si>
    <t xml:space="preserve">SF000098AAE</t>
  </si>
  <si>
    <t xml:space="preserve">Full Size Upholstered Platform Bed with LED Frame and 4 Drawers, Linen Fabric, Gray</t>
  </si>
  <si>
    <t xml:space="preserve">SF000090AAA</t>
  </si>
  <si>
    <t xml:space="preserve">Queen Size Velvet Platform Bed with Thick Fabric, Stylish Stripe Decorated Bedboard and Elegant Metal Bed Leg, Beige</t>
  </si>
  <si>
    <t xml:space="preserve">SF000122AAB</t>
  </si>
  <si>
    <t xml:space="preserve">Full Size Loft Metal Bed with 3 Layers of Shelves and Desk, Stylish Metal Frame Bed with Whiteboard, Black</t>
  </si>
  <si>
    <t xml:space="preserve">Full XL Over Queen Metal Bunk Bed with Twin Size Trundle, Black</t>
  </si>
  <si>
    <t xml:space="preserve">SF000066AAA</t>
  </si>
  <si>
    <t xml:space="preserve">Teddy Fleece Full Size Upholstered Daybed with Light and Trundle, Beige</t>
  </si>
  <si>
    <t xml:space="preserve">Twin Size Velvet Upholstered Platform Bed with Twin Size Trundle, Pink</t>
  </si>
  <si>
    <t xml:space="preserve">SF000073AAE</t>
  </si>
  <si>
    <t xml:space="preserve">Queen Size Upholstered Platform Bed with Rivet-decorated Headboard, LED bed frame and 4 Drawers, Gray</t>
  </si>
  <si>
    <t xml:space="preserve">WF312106AAB</t>
  </si>
  <si>
    <t xml:space="preserve">Twin Size Stylish Metal Daybed with 2 Drawers, Black</t>
  </si>
  <si>
    <t xml:space="preserve">SF000064AAE</t>
  </si>
  <si>
    <t xml:space="preserve">Queen Size Upholstered Platform Bed with Sensor Light and 2 Large Backrests, Stylish Platform Bed with 2 sets of USB Port and Socket on each rear Bed Leg, Gray</t>
  </si>
  <si>
    <t xml:space="preserve">SF000064AAA</t>
  </si>
  <si>
    <t xml:space="preserve">Queen Size Upholstered Platform Bed with Sensor Light and 2 Large Backrests, Stylish Platform Bed with 2 sets of USB Port and Socket on each rear Bed Leg, Beige</t>
  </si>
  <si>
    <t xml:space="preserve">SF000065AAA</t>
  </si>
  <si>
    <t xml:space="preserve">Teddy Fleece Twin Size Upholstered Daybed with Light and Trundle, Beige</t>
  </si>
  <si>
    <t xml:space="preserve">Full Size Upholstered Platform Bed with Cloud Shaped bed board, Light Pink</t>
  </si>
  <si>
    <t xml:space="preserve">Full Over Twin &amp; Twin Triple Bunk Bed with Drawers, Multi-functional Metal Frame Bed with desks and shelves in the middle, White</t>
  </si>
  <si>
    <t xml:space="preserve">SF000037AAA</t>
  </si>
  <si>
    <t xml:space="preserve">Queen Size Upholstered Bed with LED Light and Integrated Bluetooth Audio System, Modern Platform Bed with Hydraulic Storage System and USB Port, Velvet , Beige</t>
  </si>
  <si>
    <t xml:space="preserve">SF000036AAA</t>
  </si>
  <si>
    <t xml:space="preserve">Full Size Upholstered Bed with LED Light and Integrated Bluetooth Audio System, Modern Platform Bed with Hydraulic Storage System and USB Port, Velvet , Beige</t>
  </si>
  <si>
    <t xml:space="preserve">SF000048AAE</t>
  </si>
  <si>
    <t xml:space="preserve">Twin Size Upholstered Daybed with Storage Armrests and USB Port, Gray</t>
  </si>
  <si>
    <t xml:space="preserve">SF000043AAE</t>
  </si>
  <si>
    <t xml:space="preserve">Full Size Upholstered Bed with LED Light and 4 Drawers,  Modern Platform Bed with a set of Sockets and USB Ports, Linen Fabric, Gray</t>
  </si>
  <si>
    <t xml:space="preserve">Full Size Metal Loft Bed with Desk and Metal Grid, Stylish Metal Frame Bed with Lateral Storage Ladder and Wardrobe, Black</t>
  </si>
  <si>
    <t xml:space="preserve">Full Size Metal Loft Bed with Desk and Lateral Storage Ladder, White</t>
  </si>
  <si>
    <t xml:space="preserve">Teddy Fleece Full Size Upholstered Platform Bed with Twin size Trundle, Gray</t>
  </si>
  <si>
    <t xml:space="preserve">Teddy Fleece Full Size Upholstered Platform Bed with Twin size Trundle, Beige</t>
  </si>
  <si>
    <t xml:space="preserve">SF000039AAE</t>
  </si>
  <si>
    <t xml:space="preserve">Queen Size Upholstered Bed with Hydraulic Storage System and LED Light, Modern Platform Bed with Button-tufted Design Headboard, Gray</t>
  </si>
  <si>
    <t xml:space="preserve">WF308657AAH</t>
  </si>
  <si>
    <t xml:space="preserve">Full Size Upholstered Platform Bed, Velvet, Pink</t>
  </si>
  <si>
    <t xml:space="preserve">WF308907AAE</t>
  </si>
  <si>
    <t xml:space="preserve">Twin Size Upholstered Daybed with Rabbit Ear Shaped Headboard, Gray</t>
  </si>
  <si>
    <t xml:space="preserve">WF308907AAA</t>
  </si>
  <si>
    <t xml:space="preserve">Twin Size Upholstered Daybed with Rabbit Ear Shaped Headboard, Beige</t>
  </si>
  <si>
    <t xml:space="preserve">SF000195AAB</t>
  </si>
  <si>
    <t xml:space="preserve">Twin Over Twin Metal Bunk Bed, Metal Housebed with Slide and Storage Stair, Black with Black Slide</t>
  </si>
  <si>
    <t xml:space="preserve">SF000021AAK</t>
  </si>
  <si>
    <t xml:space="preserve">Full Size Loft Bed with 4 Layers of Shelves and L-shaped Desk, Stylish Metal Frame Bed with a set of Sockets, USB Ports and and Wireless Charging, White</t>
  </si>
  <si>
    <t xml:space="preserve">SF000021AAB</t>
  </si>
  <si>
    <t xml:space="preserve">Full Size Loft Bed with 4 Layers of Shelves and L-shaped Desk, Stylish Metal Frame Bed with a set of Sockets, USB Ports and Wireless Charging, Black</t>
  </si>
  <si>
    <t xml:space="preserve">SF000020AAB</t>
  </si>
  <si>
    <t xml:space="preserve">Twin Size Loft Bed with 4 Layers of Shelves and L-shaped Desk, Stylish Metal Frame Bed with a set of Sockets, USB Ports and Wireless Charging, Black</t>
  </si>
  <si>
    <t xml:space="preserve">SF000015AAE</t>
  </si>
  <si>
    <t xml:space="preserve">Queen Size Upholstered Platform Bed with 2 Drawers and 1 Twin XL Trundle, Classic Headboard Design, Gray</t>
  </si>
  <si>
    <t xml:space="preserve">MF307107AAK</t>
  </si>
  <si>
    <t xml:space="preserve">Full Size Metal Floor Bed Frame with Fence and Door, White</t>
  </si>
  <si>
    <t xml:space="preserve">MF307108AAH</t>
  </si>
  <si>
    <t xml:space="preserve">Twin Size Metal Floor Bed Frame with Fence and Door, Pink</t>
  </si>
  <si>
    <t xml:space="preserve">MF307108AAK</t>
  </si>
  <si>
    <t xml:space="preserve">Twin Size Metal Floor Bed Frame with Fence and Door, White</t>
  </si>
  <si>
    <t xml:space="preserve">WF305290AAA</t>
  </si>
  <si>
    <t xml:space="preserve">Full Size Upholstered Platform Bed with Flower Pattern Velvet Headboard, Beige</t>
  </si>
  <si>
    <t xml:space="preserve">Twin Size Upholstered daybed with Pop Up Trundle, Gray</t>
  </si>
  <si>
    <t xml:space="preserve">SF000234AAA</t>
  </si>
  <si>
    <t xml:space="preserve">Queen Size Upholstered Platform Bed with Brick Pattern Headboard, with Twin XL Size Trundle and 2 drawers, Linen Fabric, Beige</t>
  </si>
  <si>
    <t xml:space="preserve">SF000233AAA</t>
  </si>
  <si>
    <t xml:space="preserve">Full Size Upholstered Platform Bed with Brick Pattern Headboard, with Twin Size Trundle and 2 Drawers, Linen Fabric, Beige</t>
  </si>
  <si>
    <t xml:space="preserve">SF000004AAA</t>
  </si>
  <si>
    <t xml:space="preserve">Queen Size Upholstered Platform Bed with Brick Pattern Headboard and Twin XL Size Trundle, Linen Fabric, Beige</t>
  </si>
  <si>
    <t xml:space="preserve">SF000121AAA</t>
  </si>
  <si>
    <t xml:space="preserve">Queen size Upholstered Platform Bed with Storage Headboard, Twin XL Size Trundle &amp; 2 drawers and a set of Sockets &amp; USB Ports, Linen Fabric, Beige</t>
  </si>
  <si>
    <t xml:space="preserve">Twin Size Upholstered Daybed with Storage Armrests, Trundle and Latest Integrated Bluetooth Audio System, Teddy Fleece, Pink</t>
  </si>
  <si>
    <t xml:space="preserve">Full Over Full Metal Bunk Bed with Lateral Storage Ladder and Wardrobe, White</t>
  </si>
  <si>
    <t xml:space="preserve">Full Over Full Metal Bunk Bed with Lateral Storage Ladder and Wardrobe, Black</t>
  </si>
  <si>
    <t xml:space="preserve">Twin Over Twin Metal Bunk Bed with Lateral Storage Ladder and Wardrobe, White</t>
  </si>
  <si>
    <t xml:space="preserve">Twin Over Twin Metal Bunk Bed with Lateral Storage Ladder and Wardrobe, Black</t>
  </si>
  <si>
    <t xml:space="preserve">Full Size Upholstered Daybed with Storage Armrests, Trundle and Latest Integrated Bluetooth Audio System, Teddy Fleece, Gray</t>
  </si>
  <si>
    <t xml:space="preserve">Full Size Metal Loft Bed with 4-Tier Shelves and Storage, Pink</t>
  </si>
  <si>
    <t xml:space="preserve">Full Size Metal Loft Bed with Upper Grid Storage Shelf and Lateral Storage Ladder, Black</t>
  </si>
  <si>
    <t xml:space="preserve">Twin Size Metal Loft Bed with Upper Grid Storage Shelf and Lateral Storage Ladder, Black</t>
  </si>
  <si>
    <t xml:space="preserve">Twin Size Upholstered Daybed with Cloud Shaped Headboard, Embedded Elegant Copper Nail Design, Beige</t>
  </si>
  <si>
    <t xml:space="preserve">Twin Size Metal Loft Bed with 4-Tier Shelves and Storage, Pink</t>
  </si>
  <si>
    <t xml:space="preserve">Queen Size Metal Platform Bed Frame with Twin size trundle, Upholstered headboard, Sockets, USB Ports and Slat Support, No Box Spring Needed, Black</t>
  </si>
  <si>
    <t xml:space="preserve">Full Size Metal Platform Bed Frame with Twin size trundle, Upholstered headboard, Sockets, USB Ports and Slat Support, No Box Spring Needed, Black</t>
  </si>
  <si>
    <t xml:space="preserve">Full Size Metal Platform Bed Frame with Trundle, USB Ports and Slat Support ,No Box Spring Needed White</t>
  </si>
  <si>
    <t xml:space="preserve">Twin Size Upholstered daybed with Cloud-Shaped Backrest, Trundle &amp; 2 Drawers and USB Ports, Pink</t>
  </si>
  <si>
    <t xml:space="preserve">Full XL Over Queen Metal Bunk Bed with Twin Size Trundle, White</t>
  </si>
  <si>
    <t xml:space="preserve">Full XL Over Queen Metal Bunk Bed, Black</t>
  </si>
  <si>
    <t xml:space="preserve">SF000066AAE</t>
  </si>
  <si>
    <t xml:space="preserve">Teddy Fleece Full Size Upholstered Daybed with Light and Trundle, Gray</t>
  </si>
  <si>
    <t xml:space="preserve">Twin Size Velvet Upholstered Platform Bed with Twin Size Trundle, Gray</t>
  </si>
  <si>
    <t xml:space="preserve">SF000073AAB</t>
  </si>
  <si>
    <t xml:space="preserve">Queen Size Upholstered Platform Bed with Rivet-decorated Headboard, LED bed frame and 4 Drawers, Black</t>
  </si>
  <si>
    <t xml:space="preserve">Twin Size Upholstered Daybed with Ergonomic Design Backrest and 2 Drawers, Gray</t>
  </si>
  <si>
    <t xml:space="preserve">Teddy Fleece Queen Size Upholstered Platform Bed with Twin XL Trundle, Beige</t>
  </si>
  <si>
    <t xml:space="preserve">SF000065AAH</t>
  </si>
  <si>
    <t xml:space="preserve">Teddy Fleece Twin Size Upholstered Daybed with Light and Trundle, Pink</t>
  </si>
  <si>
    <t xml:space="preserve">SF000065AAE</t>
  </si>
  <si>
    <t xml:space="preserve">Teddy Fleece Twin Size Upholstered Daybed with Light and Trundle, Gray</t>
  </si>
  <si>
    <t xml:space="preserve">Full XL Over Queen Metal Bunk Bed with 2 Drawers, White</t>
  </si>
  <si>
    <t xml:space="preserve">Twin Size Upholstered Platform Bed with Cloud Shaped bed board, Dark Pink</t>
  </si>
  <si>
    <t xml:space="preserve">Twin Size Upholstered Platform Bed with Cloud Shaped bed board, Beige</t>
  </si>
  <si>
    <t xml:space="preserve">Teddy Fleece Queen Size Upholstered Platform Bed with Twin XL Trundle, Gray</t>
  </si>
  <si>
    <t xml:space="preserve">WF308658AAE</t>
  </si>
  <si>
    <t xml:space="preserve">Queen Size Upholstered Platform Bed, Velvet, Gray</t>
  </si>
  <si>
    <t xml:space="preserve">WF308658AAA</t>
  </si>
  <si>
    <t xml:space="preserve">Queen Size Upholstered Platform Bed, Velvet, Beige</t>
  </si>
  <si>
    <t xml:space="preserve">WF308657AAE</t>
  </si>
  <si>
    <t xml:space="preserve">Full Size Upholstered Platform Bed, Velvet, Gray</t>
  </si>
  <si>
    <t xml:space="preserve">WF308656AAH</t>
  </si>
  <si>
    <t xml:space="preserve">Twin Size Upholstered Platform Bed, Velvet, Pink</t>
  </si>
  <si>
    <t xml:space="preserve">SF000033AAA</t>
  </si>
  <si>
    <t xml:space="preserve">Twin Size Upholstered Daybed with Light and USB Port, Beige</t>
  </si>
  <si>
    <t xml:space="preserve">WF308907AAH</t>
  </si>
  <si>
    <t xml:space="preserve">Twin Size Upholstered Daybed with Rabbit Ear Shaped Headboard, Pink</t>
  </si>
  <si>
    <t xml:space="preserve">WF308905AAH</t>
  </si>
  <si>
    <t xml:space="preserve">Twin Size Upholstered Daybed with Classic Stripe Shaped  Headboard, Pink</t>
  </si>
  <si>
    <t xml:space="preserve">SF000195AAK</t>
  </si>
  <si>
    <t xml:space="preserve">Twin Over Twin Metal Bunk Bed, Metal Housebed with Slide and Storage Stair, White with White Slide</t>
  </si>
  <si>
    <t xml:space="preserve">Queen Size Upholstered Bed with Hydraulic Storage System and LED Light, Modern Platform Bed with Sockets and USB Ports, Black</t>
  </si>
  <si>
    <t xml:space="preserve">Full Size Metal House Bed, Pink</t>
  </si>
  <si>
    <t xml:space="preserve">MF307106AAH</t>
  </si>
  <si>
    <t xml:space="preserve">Queen Size Metal Floor Bed Frame with Fence and Door, Pink</t>
  </si>
  <si>
    <t xml:space="preserve">MF307106AAK</t>
  </si>
  <si>
    <t xml:space="preserve">Queen Size Metal Floor Bed Frame with Fence and Door, White</t>
  </si>
  <si>
    <t xml:space="preserve">MF307106AAB</t>
  </si>
  <si>
    <t xml:space="preserve">Queen Size Metal Floor Bed Frame with Fence and Door, Black</t>
  </si>
  <si>
    <t xml:space="preserve">Twin Over Twin Metal Bunk Bed with Shelf and Guardrails, White</t>
  </si>
  <si>
    <t xml:space="preserve">Full Size Loft Bed with Desk and Whiteboard, Metal Loft Bed with 3 Shelves and Ladder, White</t>
  </si>
  <si>
    <t xml:space="preserve">Full Size Loft Bed with Desk and Whiteboard, Metal Loft Bed with 3 Shelves and Ladder, Black</t>
  </si>
  <si>
    <t xml:space="preserve">Twin Size Loft Bed with Desk and Whiteboard, Metal Loft Bed with 3 Shelves and Ladder, Black</t>
  </si>
  <si>
    <t xml:space="preserve">WF305618AAE</t>
  </si>
  <si>
    <t xml:space="preserve">Queen Size Upholstered Bed with Sensor Light and Headboard, Floating Velvet Platform Bed, Gray</t>
  </si>
  <si>
    <t xml:space="preserve">WF305618AAA</t>
  </si>
  <si>
    <t xml:space="preserve">Queen Size Upholstered Bed with Sensor Light and Headboard, Floating Velvet Platform Bed, Beige</t>
  </si>
  <si>
    <t xml:space="preserve">SF000007AAC</t>
  </si>
  <si>
    <t xml:space="preserve">Twin Size Corduroy Daybed with Two Drawers and Wood Slat, Blue</t>
  </si>
  <si>
    <t xml:space="preserve">SF000007AAH</t>
  </si>
  <si>
    <t xml:space="preserve">Twin Size Corduroy Daybed with Two Drawers and Wood Slat, Pink</t>
  </si>
  <si>
    <t xml:space="preserve">SF000007AAE</t>
  </si>
  <si>
    <t xml:space="preserve">Twin Size Corduroy Daybed with Two Drawers and Wood Slat, Gray</t>
  </si>
  <si>
    <t xml:space="preserve">SF000007AAA</t>
  </si>
  <si>
    <t xml:space="preserve">Twin Size Corduroy Daybed with Two Drawers and Wood Slat, Beige</t>
  </si>
  <si>
    <t xml:space="preserve">WF305291AAA</t>
  </si>
  <si>
    <t xml:space="preserve">Queen Size Upholstered Platform Bed with Flower Pattern Velvet Headboard, Beige</t>
  </si>
  <si>
    <t xml:space="preserve">WF305291AAH</t>
  </si>
  <si>
    <t xml:space="preserve">Queen Size Upholstered Platform Bed with Flower Pattern Velvet Headboard, Bean Paste Red</t>
  </si>
  <si>
    <t xml:space="preserve">WF305290AAH</t>
  </si>
  <si>
    <t xml:space="preserve">Full Size Upholstered Platform Bed with Flower Pattern Velvet Headboard, Bean Paste Red</t>
  </si>
  <si>
    <t xml:space="preserve">WF303649AAH</t>
  </si>
  <si>
    <t xml:space="preserve">Queen Size Storage Bed Linen Upholstered Platform Bed with Two Drawers - Pink</t>
  </si>
  <si>
    <t xml:space="preserve">MF304315AAH</t>
  </si>
  <si>
    <t xml:space="preserve">Twin Size Metal Bed House Bed Frame with Fence, for Kids, Teens, Girls, Boys, Pink</t>
  </si>
  <si>
    <t xml:space="preserve">MF304315AAK</t>
  </si>
  <si>
    <t xml:space="preserve">Twin Size Metal Bed House Bed Frame with Fence, for Kids, Teens, Girls, Boys, White</t>
  </si>
  <si>
    <t xml:space="preserve">SF000004AAE</t>
  </si>
  <si>
    <t xml:space="preserve">Queen Size Upholstered Platform Bed with Brick Pattern Headboard and Twin XL Size Trundle, Linen Fabric, Gray</t>
  </si>
  <si>
    <t xml:space="preserve">SF000154AAD</t>
  </si>
  <si>
    <t xml:space="preserve">Full Size Upholstered  Daybed Frame with Fence and Stairs,(BROWN+WHITE)</t>
  </si>
  <si>
    <t xml:space="preserve">SF000153AAD</t>
  </si>
  <si>
    <t xml:space="preserve">Twin Size Upholstered  Daybed Frame with Fence and Stairs,(BROWN+WHITE)</t>
  </si>
  <si>
    <t xml:space="preserve">Full Size Metal House Bed with Trundle, White</t>
  </si>
  <si>
    <t xml:space="preserve">Full Size Metal House Bed with Trundle, Black</t>
  </si>
  <si>
    <t xml:space="preserve">Twin Size Metal House Bed with Trundle, White</t>
  </si>
  <si>
    <t xml:space="preserve">Twin Size Metal House Bed with Trundle, Black</t>
  </si>
  <si>
    <t xml:space="preserve">Queen Size Upholstered Platform Bed with Metal Strips, Off-white</t>
  </si>
  <si>
    <t xml:space="preserve">Full Size Velvet Platform Bed with Bear-Shaped Headboard, with Bed-End Storage Pocket, Beige</t>
  </si>
  <si>
    <t xml:space="preserve">Queen Size Upholstered Floating Bed with LED Light and USB Port, Velvet, Beige, Hydrualic Platform Bed</t>
  </si>
  <si>
    <t xml:space="preserve">Full Size Loft Bed with Desk and Shelf, Loft Bed with Ladder,Full,White</t>
  </si>
  <si>
    <t xml:space="preserve">Twin Size Loft Bed with Desk and Shelf , Loft Bed with Ladder,Twin,White</t>
  </si>
  <si>
    <t xml:space="preserve">Queen Size Upholstered Platform Bed with LED Frame, with Twin  XL Size Trundle and 2 drawers, Teddy Fleece, White</t>
  </si>
  <si>
    <t xml:space="preserve">Full Size Upholstered Platform Bed with LED Frame, with Twin  Size Trundle and 2 drawers, Teddy Fleece, Gray</t>
  </si>
  <si>
    <t xml:space="preserve">SF000126AAA</t>
  </si>
  <si>
    <t xml:space="preserve">Queen Size  Velvet Storage Platform Bed, with 2 Big Drawers, Twin XL Size Trundle and LED Light, Beige</t>
  </si>
  <si>
    <t xml:space="preserve">SF000125AAE</t>
  </si>
  <si>
    <t xml:space="preserve">Full Size Velvet Storage Platform Bed, with 2 Big Drawers, T Size Trundle and LED Light, Gray</t>
  </si>
  <si>
    <t xml:space="preserve">SF000128AAY</t>
  </si>
  <si>
    <t xml:space="preserve">Twin Size Race Car-Shaped Platform Bed with Wheels,Yellow</t>
  </si>
  <si>
    <t xml:space="preserve">SF000128AAJ</t>
  </si>
  <si>
    <t xml:space="preserve">Twin Size Race Car-Shaped Platform Bed with Wheels,Red</t>
  </si>
  <si>
    <t xml:space="preserve">SF000127AAJ</t>
  </si>
  <si>
    <t xml:space="preserve">SF000120AAE</t>
  </si>
  <si>
    <t xml:space="preserve">Full size Upholstered Platform Bed with Storage Headboard, Twin Size Trundle &amp; 2 drawers and a set of Sockets &amp; USB Ports, Linen Fabric, Gray</t>
  </si>
  <si>
    <t xml:space="preserve">Queen Size &amp; Twin XL Size Upholstered Platform Bed, Mother &amp; Child Bed with Hydraulic Storage System, Drawer Box, Bedhead storage shelf and Two pairs of sockets &amp; USB Ports, PU Leather, Beige</t>
  </si>
  <si>
    <t xml:space="preserve">Full Size Metal Platform Bed with House-Shaped Headboard Design, Pink</t>
  </si>
  <si>
    <t xml:space="preserve">Full Size Metal Platform Bed with House-Shaped Headboard Design, Black</t>
  </si>
  <si>
    <t xml:space="preserve">Twin Size Metal Platform Bed with House-Shaped Headboard Design, White</t>
  </si>
  <si>
    <t xml:space="preserve">Twin Size Metal Platform Bed with House-Shaped Headboard Design, Pink</t>
  </si>
  <si>
    <t xml:space="preserve">MF314055AAK</t>
  </si>
  <si>
    <t xml:space="preserve">Full Size Metal Daybed with Curved Handle Design and Twin Size Trundle, White</t>
  </si>
  <si>
    <t xml:space="preserve">MF314054AAB</t>
  </si>
  <si>
    <t xml:space="preserve">Twin Size Metal Daybed with Curved Handle Design and Twin Size Trundle, Black</t>
  </si>
  <si>
    <t xml:space="preserve">SF000110AAE</t>
  </si>
  <si>
    <t xml:space="preserve">Queen Size Sleigh Bed with Side-Tilt Hydraulic Storage System, Linen Upholstery, Gray</t>
  </si>
  <si>
    <t xml:space="preserve">SF000109AAE</t>
  </si>
  <si>
    <t xml:space="preserve">Full Size Sleigh Bed with Side-Tilt Hydraulic Storage System, Linen Upholstery, Gray</t>
  </si>
  <si>
    <t xml:space="preserve">Full Size Velvet Platform Bed with LED Frame and Stylish Mental Bed Legs, Pink</t>
  </si>
  <si>
    <t xml:space="preserve">Twin Size Upholstered Velvet Platform Bed with Shell-Shaped Headboard, Blue</t>
  </si>
  <si>
    <t xml:space="preserve">WF315910AAA</t>
  </si>
  <si>
    <t xml:space="preserve">Full Size Upholstered Bed with Light Stripe, Floating Platform Bed, Linen Fabric,Beige</t>
  </si>
  <si>
    <t xml:space="preserve">WF315909AAE</t>
  </si>
  <si>
    <t xml:space="preserve">Twin Size Upholstered Bed with Light Stripe, Floating Platform Bed, Linen Fabric,Gray</t>
  </si>
  <si>
    <t xml:space="preserve">Twin Size Upholstered Platform Bed with Cloud-Shaped Headboard and Embedded Light Stripe, Velvet, Beige</t>
  </si>
  <si>
    <t xml:space="preserve">Full Size Metal Platform Bed Frame with Twin size trundle, Upholstered headboard, Sockets, USB Ports and Slat Support, No Box Spring Needed, White</t>
  </si>
  <si>
    <t xml:space="preserve">Full Size Metal Platform Bed Frame with Trundle, USB Ports and Slat Support ,No Box Spring Needed Black</t>
  </si>
  <si>
    <t xml:space="preserve">Full Size Canopy Platform Bed with USB and Type-C Ports, Canvas, Gray</t>
  </si>
  <si>
    <t xml:space="preserve">WF314748AAH</t>
  </si>
  <si>
    <t xml:space="preserve">Twin Size Upholstered Platform Bed with Classic Semi-circle Shaped headboard and Mental Legs, Velvet, Pink</t>
  </si>
  <si>
    <t xml:space="preserve">SF000097AAE</t>
  </si>
  <si>
    <t xml:space="preserve">Twin Size Upholstered Platform Bed with LED Frame and 2 Drawers, Linen Fabric, Gray</t>
  </si>
  <si>
    <t xml:space="preserve">Twin Size Velvet Upholstered Platform Bed with Twin Size Trundle, Beige</t>
  </si>
  <si>
    <t xml:space="preserve">SF000077AAE</t>
  </si>
  <si>
    <t xml:space="preserve">Queen Size Upholstered Bed with Hydraulic Storage System and LED Light, Gray</t>
  </si>
  <si>
    <t xml:space="preserve">SF000077AAA</t>
  </si>
  <si>
    <t xml:space="preserve">Queen Size Upholstered Bed with Hydraulic Storage System and LED Light, Beige</t>
  </si>
  <si>
    <t xml:space="preserve">SF000076AAE</t>
  </si>
  <si>
    <t xml:space="preserve">Full Size Upholstered Bed with Hydraulic Storage System and LED Light, Gray</t>
  </si>
  <si>
    <t xml:space="preserve">Twin Size Metal Loft Bed with Desk and Metal Grid, Stylish Metal Frame Bed with Lateral Storage Ladder and Wardrobe, Black</t>
  </si>
  <si>
    <t xml:space="preserve">Twin Size Upholstered Daybed with Ergonomic Design Backrest and Trundle, Pink</t>
  </si>
  <si>
    <t xml:space="preserve">Full Size Upholstered Platform Bed with Cloud Shaped bed board, Dark Pink</t>
  </si>
  <si>
    <t xml:space="preserve">SF000044AAA</t>
  </si>
  <si>
    <t xml:space="preserve">Queen Size Upholstered Bed with LED Light and 4 Drawers,  Modern Platform Bed with a set of Sockets and USB Ports, Linen Fabric, Beige</t>
  </si>
  <si>
    <t xml:space="preserve">WF309731AAK</t>
  </si>
  <si>
    <t xml:space="preserve">Teddy Fleece Nightstand with 2 Drawers, White</t>
  </si>
  <si>
    <t xml:space="preserve">WF309731AAE</t>
  </si>
  <si>
    <t xml:space="preserve">Teddy Fleece Nightstand with 2 Drawers, Gray</t>
  </si>
  <si>
    <t xml:space="preserve">SF000038AAE</t>
  </si>
  <si>
    <t xml:space="preserve">Full Size Upholstered Bed with Hydraulic Storage System and LED Light, Modern Platform Bed with Button-tufted Design Headboard, Gray</t>
  </si>
  <si>
    <t xml:space="preserve">SF000038AAA</t>
  </si>
  <si>
    <t xml:space="preserve">Full Size Upholstered Bed with Hydraulic Storage System and LED Light, Modern Platform Bed with Button-tufted Design Headboard, Beige</t>
  </si>
  <si>
    <t xml:space="preserve">SF000022AAB</t>
  </si>
  <si>
    <t xml:space="preserve">Twin Size Loft Metal Bed with 3 Layers of Shelves and Desk, Stylish Metal Frame Bed with Whiteboard, Black</t>
  </si>
  <si>
    <t xml:space="preserve">Twin Size Metal House Bed, Pink</t>
  </si>
  <si>
    <t xml:space="preserve">Twin Size Metal House Bed, White</t>
  </si>
  <si>
    <t xml:space="preserve">MF307107AAB</t>
  </si>
  <si>
    <t xml:space="preserve">Full Size Metal Floor Bed Frame with Fence and Door, Black</t>
  </si>
  <si>
    <t xml:space="preserve">MF307108AAB</t>
  </si>
  <si>
    <t xml:space="preserve">Twin Size Metal Floor Bed Frame with Fence and Door, Black</t>
  </si>
  <si>
    <t xml:space="preserve">Full Over Full Metal Bunk Bed with Shelf and Guardrails, White</t>
  </si>
  <si>
    <t xml:space="preserve">Full Over Full Metal Bunk Bed with Shelf and Guardrails, Black</t>
  </si>
  <si>
    <t xml:space="preserve">Twin Size Loft Bed with Desk and Whiteboard, Metal Loft Bed with 3 Shelves and Ladder, White</t>
  </si>
  <si>
    <t xml:space="preserve">MF304315AAB</t>
  </si>
  <si>
    <t xml:space="preserve">Twin Size Metal Bed House Bed Frame with Fence, for Kids, Teens, Girls, Boys, Black</t>
  </si>
  <si>
    <t xml:space="preserve">MF304787AAH</t>
  </si>
  <si>
    <t xml:space="preserve">Full Size Metal Bed House Bed Frame with Fence, for Kids, Teens, Girls, Boys,Pink</t>
  </si>
  <si>
    <t xml:space="preserve">SF000165AAK</t>
  </si>
  <si>
    <t xml:space="preserve">Teddy Fleece Full  Size Upholstered Platform Bed with Hydraulic Storage System, White</t>
  </si>
  <si>
    <t xml:space="preserve">Full Size Metal House Bed with Twin Size Trundle, White</t>
  </si>
  <si>
    <t xml:space="preserve">Full Size Metal House Bed with Twin Size Trundle, Pink</t>
  </si>
  <si>
    <t xml:space="preserve">Twin Size Metal House Bed with Twin Size Trundle, Pink</t>
  </si>
  <si>
    <t xml:space="preserve">Twin Size Metal House Bed with Twin Size Trundle, Black</t>
  </si>
  <si>
    <t xml:space="preserve">Twin Size Metal House Bed with Twin Size Trundle, White</t>
  </si>
  <si>
    <t xml:space="preserve">Full Size Metal House Bed with Two Drawers, White</t>
  </si>
  <si>
    <t xml:space="preserve">Full Size Metal House Bed with Two Drawers, Black</t>
  </si>
  <si>
    <t xml:space="preserve">Twin Size Metal House Bed with Two Drawers, White</t>
  </si>
  <si>
    <t xml:space="preserve">Twin Size Metal House Bed with Two Drawers, Black</t>
  </si>
  <si>
    <t xml:space="preserve">SF000156AAD</t>
  </si>
  <si>
    <t xml:space="preserve">King Size Upholstered  Daybed Frame with Fence and Stairs,(BROWN+WHITE)</t>
  </si>
  <si>
    <t xml:space="preserve">MF320584AAK</t>
  </si>
  <si>
    <t xml:space="preserve">Full Size Metal Platform Bed with twin size trundle,House-Shaped Headboard Design, White</t>
  </si>
  <si>
    <t xml:space="preserve">Twin Size Upholstered Daybed with Twin Size Trundle and Drawers, Velvet, Beige</t>
  </si>
  <si>
    <t xml:space="preserve">Queen Size Velvet Upholstered Platform Bed, with Luxurious Diamond Grid Headboard,Gray</t>
  </si>
  <si>
    <t xml:space="preserve">Full Size Upholstered Platform Bed with Big Headboard, Bedroom Furniture, Velvet, Gray</t>
  </si>
  <si>
    <t xml:space="preserve">Queen Size Upholstered Floating Bed with LED Light and USB Port, Velvet, Pink, Hydrualic Platform Bed</t>
  </si>
  <si>
    <t xml:space="preserve">Queen Size Upholstered Floating Bed with LED Light and USB Port, Velvet, Gray, Hydrualic Platform Bed</t>
  </si>
  <si>
    <t xml:space="preserve">Twin Size Loft Bed with Desk and Shelf , Loft Bed with Ladder,Twin,Black</t>
  </si>
  <si>
    <t xml:space="preserve">Queen Size Upholstered Platform Bed with LED Frame, with Twin  XL Size Trundle and 2 drawers, Teddy Fleece, Gray</t>
  </si>
  <si>
    <t xml:space="preserve">Twin Size Upholstered Daybed with Bear Shaped Headboard, Hydraulic System and Breathable Mesh Fence, Brown</t>
  </si>
  <si>
    <t xml:space="preserve">MF309889AAB</t>
  </si>
  <si>
    <t xml:space="preserve">Twin Size Platform Bed, Metal and Wood Bed Frame with Headboard and Footboard, Black</t>
  </si>
  <si>
    <t xml:space="preserve">SF000124AAE</t>
  </si>
  <si>
    <t xml:space="preserve">Queen Size Upholstered Platform Bed with Lateral Storage Compartments and Thick Fabric, Velvet, Gray</t>
  </si>
  <si>
    <t xml:space="preserve">SF000123AAE</t>
  </si>
  <si>
    <t xml:space="preserve">Full Size Upholstered Platform Bed with Lateral Storage Compartments and Thick Fabric, Velvet, Gray</t>
  </si>
  <si>
    <t xml:space="preserve">Queen size Upholstered Platform Bed with Storage Headboard, Sensor Light and a set of Sockets and USB Ports, Linen Fabric, Gray</t>
  </si>
  <si>
    <t xml:space="preserve">Queen size Upholstered Platform Bed with Storage Headboard, Sensor Light and a set of Sockets and USB Ports, Linen Fabric, Beige</t>
  </si>
  <si>
    <t xml:space="preserve">Full Size Upholstered Platform Bed with Trundle and 3 Drawers, Rabbit-Shaped Headboard with Embedded LED Lights, Pink</t>
  </si>
  <si>
    <t xml:space="preserve">Twin Size Metal Platform Bed with House-Shaped Headboard Design, Black</t>
  </si>
  <si>
    <t xml:space="preserve">MF314055AAB</t>
  </si>
  <si>
    <t xml:space="preserve">Full Size Metal Daybed with Curved Handle Design and Twin Size Trundle, Black</t>
  </si>
  <si>
    <t xml:space="preserve">Queen Size Velvet Platform Bed with LED Frame and Stylish Mental Bed Legs, Gray</t>
  </si>
  <si>
    <t xml:space="preserve">Twin Size Upholstered Leather Platform Bed with Lion-Shaped Headboard, Brown</t>
  </si>
  <si>
    <t xml:space="preserve">Full Size Upholstered Leather Platform Bed with Lion-Shaped Headboard, Brown</t>
  </si>
  <si>
    <t xml:space="preserve">Twin Size Metal Loft Bed with 4-Tier Shelves and Storage, Black</t>
  </si>
  <si>
    <t xml:space="preserve">Full Size Metal Loft Bed with 4-Tier Shelves and Storage, Blue</t>
  </si>
  <si>
    <t xml:space="preserve">Full Size Metal Loft Bed with 4-Tier Shelves and Storage, White</t>
  </si>
  <si>
    <t xml:space="preserve">Full Size Metal Loft Bed with 3 Layers of Shelves and L-shaped Desk, White</t>
  </si>
  <si>
    <t xml:space="preserve">Full Size Metal Loft Bed with 3 Layers of Shelves and L-shaped Desk, Black</t>
  </si>
  <si>
    <t xml:space="preserve">Twin Size Metal Loft Bed with 3 Layers of Shelves and L-shaped Desk, Black</t>
  </si>
  <si>
    <t xml:space="preserve">WF314749AAH</t>
  </si>
  <si>
    <t xml:space="preserve">Full Size Upholstered Platform Bed with Classic Semi-circle Shaped headboard and Mental Legs, Velvet, Pink</t>
  </si>
  <si>
    <t xml:space="preserve">Queen Size Velvet Platform Bed with LED Frame, Thick &amp; Soft Fabric and Button-tufted Design Headboard, Beige</t>
  </si>
  <si>
    <t xml:space="preserve">SF000090AAH</t>
  </si>
  <si>
    <t xml:space="preserve">Queen Size Velvet Platform Bed with Thick Fabric, Stylish Stripe Decorated Bedboard and Elegant Metal Bed Leg, Pink</t>
  </si>
  <si>
    <t xml:space="preserve">SF000090AAE</t>
  </si>
  <si>
    <t xml:space="preserve">Queen Size Velvet Platform Bed with Thick Fabric, Stylish Stripe Decorated Bedboard and Elegant Metal Bed Leg, Gray</t>
  </si>
  <si>
    <t xml:space="preserve">SF000096AAE</t>
  </si>
  <si>
    <t xml:space="preserve">Queen Size Upholstered Platform Bed with Hydraulic Storage System, LED Light, and a set of USB Ports and Sockets, Linen Fabric, Gray</t>
  </si>
  <si>
    <t xml:space="preserve">SF000096AAA</t>
  </si>
  <si>
    <t xml:space="preserve">Queen Size Upholstered Platform Bed with Hydraulic Storage System, LED Light, and a set of USB Ports and Sockets, Linen Fabric, Beige</t>
  </si>
  <si>
    <t xml:space="preserve">Twin Size Metal Loft Bed with Desk and Metal Grid, Stylish Metal Frame Bed with Lateral Storage Ladder and Wardrobe, White</t>
  </si>
  <si>
    <t xml:space="preserve">WF312106AAK</t>
  </si>
  <si>
    <t xml:space="preserve">Twin Size Stylish Metal Daybed with 2 Drawers, White</t>
  </si>
  <si>
    <t xml:space="preserve">Twin Size Upholstered Daybed with Ergonomic Design Backrest and Trundle, Gray</t>
  </si>
  <si>
    <t xml:space="preserve">Full Size Upholstered Platform Bed with Cloud Shaped bed board, Beige</t>
  </si>
  <si>
    <t xml:space="preserve">WF309187AAE</t>
  </si>
  <si>
    <t xml:space="preserve">Teddy Fleece Queen Size Upholstered Platform Bed with Drawer, Gray</t>
  </si>
  <si>
    <t xml:space="preserve">SF000022AAK</t>
  </si>
  <si>
    <t xml:space="preserve">Twin Size Loft Metal Bed with 3 Layers of Shelves and Desk, Stylish Metal Frame Bed with Whiteboard, White</t>
  </si>
  <si>
    <t xml:space="preserve">SF000020AAK</t>
  </si>
  <si>
    <t xml:space="preserve">Twin Size Loft Bed with 4 Layers of Shelves and L-shaped Desk, Stylish Metal Frame Bed with a set of Sockets, USB Ports and and Wireless Charging, White</t>
  </si>
  <si>
    <t xml:space="preserve">Full Size Metal House Bed, White</t>
  </si>
  <si>
    <t xml:space="preserve">Full Size Metal House Bed, Black</t>
  </si>
  <si>
    <t xml:space="preserve">Twin Size Metal House Bed, Black</t>
  </si>
  <si>
    <t xml:space="preserve">Twin Over Twin Metal Bunk Bed with Shelf and Guardrails, Black</t>
  </si>
  <si>
    <t xml:space="preserve">WF305618AAH</t>
  </si>
  <si>
    <t xml:space="preserve">Queen Size Upholstered Bed with Sensor Light and Headboard, Floating Velvet Platform Bed, Pink</t>
  </si>
  <si>
    <t xml:space="preserve">MF304787AAK</t>
  </si>
  <si>
    <t xml:space="preserve">Full Size Metal Bed House Bed Frame with Fence, for Kids, Teens, Girls, Boys,White</t>
  </si>
  <si>
    <t xml:space="preserve">MF304787AAB</t>
  </si>
  <si>
    <t xml:space="preserve">Full Size Metal Bed House Bed Frame with Fence, for Kids, Teens, Girls, Boys,Black</t>
  </si>
  <si>
    <t xml:space="preserve">SF000234AAE</t>
  </si>
  <si>
    <t xml:space="preserve">Queen Size Upholstered Platform Bed with Brick Pattern Headboard, with Twin XL Size Trundle and 2 drawers, Linen Fabric, Gray</t>
  </si>
  <si>
    <t xml:space="preserve">SF000003AAE</t>
  </si>
  <si>
    <t xml:space="preserve">Full Size Upholstered Platform Bed with Brick Pattern Headboard and Twin Size Trundle, Linen Fabric, Gray</t>
  </si>
  <si>
    <t xml:space="preserve">SF000003AAA</t>
  </si>
  <si>
    <t xml:space="preserve">Full Size Upholstered Platform Bed with Brick Pattern Headboard and Twin Size Trundle, Linen Fabric, Beige</t>
  </si>
  <si>
    <t xml:space="preserve">46.5'' Farmhouse Makeup Vanity Desk with Adjustible LED Lighted Mirror and Charging Station for Bedroom, Rustic Dressing Vanity Table with Side Cabinet and Cushioned Stool for Women</t>
  </si>
  <si>
    <t xml:space="preserve">Vanity Table Set with 4 Drawer, Makeup Dressing Table w/Cushioned Stool, Girls Women Bedroom Furniture Set Oval Mirror</t>
  </si>
  <si>
    <t xml:space="preserve">Full Size Murphy Bed with Shelves, Drawers and USB Ports,Gray</t>
  </si>
  <si>
    <t xml:space="preserve">Twin Size Loft Bed with large shelves, writing desk and LED Light, White</t>
  </si>
  <si>
    <t xml:space="preserve">Queen Size Wooden Bed With All-in-One Cabinet, Shelf and Sockets,Twin XL Trundle,White</t>
  </si>
  <si>
    <t xml:space="preserve">Full Size Upholstered Daybed with 2 Storage Drawers Sofa Bed Frame No Box Spring Needed, Linen Fabric (Pink)</t>
  </si>
  <si>
    <t xml:space="preserve">Full Size Upholstered Daybed with 2 Storage Drawers Sofa Bed Frame No Box Spring Needed, Linen Fabric (Yellow)</t>
  </si>
  <si>
    <t xml:space="preserve">Twin Size Loft Bed with 4 Drawers, Underneath Cabinet and Shelves, Espresso</t>
  </si>
  <si>
    <t xml:space="preserve">Full Size Daybed with Drawers and Shelves, White</t>
  </si>
  <si>
    <t xml:space="preserve">WF314723AAK</t>
  </si>
  <si>
    <t xml:space="preserve">LT000360AAC</t>
  </si>
  <si>
    <t xml:space="preserve">Full Size Bunk Wood House Bed with Elegant Windows, Sills and Tent,  Blue+White</t>
  </si>
  <si>
    <t xml:space="preserve">LT000359AAC</t>
  </si>
  <si>
    <t xml:space="preserve">Twin Size Bunk Wood House Bed with Elegant Windows, Sills and Tent,  Blue+White</t>
  </si>
  <si>
    <t xml:space="preserve">Queen Size Wood Platform Bed with 4 Drawers and Streamlined Headboard &amp; Footboard, White</t>
  </si>
  <si>
    <t xml:space="preserve">Twin over Twin Bunk Bed with LED Light and USB Ports, White</t>
  </si>
  <si>
    <t xml:space="preserve">LP000211AAK</t>
  </si>
  <si>
    <t xml:space="preserve">Queen size Upholstered Platform bed with a Hydraulic Storage System - White</t>
  </si>
  <si>
    <t xml:space="preserve">LP000111AAK</t>
  </si>
  <si>
    <t xml:space="preserve">Full size Upholstered Platform bed with a Hydraulic Storage System - White</t>
  </si>
  <si>
    <t xml:space="preserve">LP000691AAK</t>
  </si>
  <si>
    <t xml:space="preserve">Full Size Murphy Bed Wall Bed with Cabinet,White</t>
  </si>
  <si>
    <t xml:space="preserve">Full-Over-Twin-Twin Bunk Bed with Shelves, Wardrobe and Mirror, Espresso</t>
  </si>
  <si>
    <t xml:space="preserve">LT000265AAE-1</t>
  </si>
  <si>
    <t xml:space="preserve">Twin-Over-Twin Bunk Bed with Ladders and Two Storage Drawers (Gray)(LT000265AAE)</t>
  </si>
  <si>
    <t xml:space="preserve">LT000265AAK-1</t>
  </si>
  <si>
    <t xml:space="preserve">Twin-Over-Twin Bunk Bed with Ladders and Two Storage Drawers (White)(OLD SKU:LT000265AAK)</t>
  </si>
  <si>
    <t xml:space="preserve">Twin Size Loft Bed with Ladder and Slide, House Bed with Blackboard and Light Strip on the Roof, Gray</t>
  </si>
  <si>
    <t xml:space="preserve">LT000349AAE</t>
  </si>
  <si>
    <t xml:space="preserve">Twin Size House Bed With Cabinet and Drawers, Gray</t>
  </si>
  <si>
    <t xml:space="preserve">LT000126AAK</t>
  </si>
  <si>
    <t xml:space="preserve">Full over Full Bunk Bed with Twin Size Trundle, White (old sku: LT000026AAK )</t>
  </si>
  <si>
    <t xml:space="preserve">WF301863AAN</t>
  </si>
  <si>
    <t xml:space="preserve">Full Size Wood Daybed with Trundle and Fence Guardrails, Natural</t>
  </si>
  <si>
    <t xml:space="preserve">WF301862AAN</t>
  </si>
  <si>
    <t xml:space="preserve">Twin Size Wood Daybed with Trundle and Fence Guardrails, Natural</t>
  </si>
  <si>
    <t xml:space="preserve">WF302188AAA</t>
  </si>
  <si>
    <t xml:space="preserve">Upholstered Linen Platform Bed, Twin Size, Beige</t>
  </si>
  <si>
    <t xml:space="preserve">WF300238AAA</t>
  </si>
  <si>
    <t xml:space="preserve">Queen Size Corduroy Platform Bed with Metal Legs, Beige</t>
  </si>
  <si>
    <t xml:space="preserve">Twin Size Loft Bed with 7 Drawers 2 Shelves and Desk - White</t>
  </si>
  <si>
    <t xml:space="preserve">Twin Size Upholstered Leather Platform Bed with Rabbit Ornament, Gray</t>
  </si>
  <si>
    <t xml:space="preserve">LT001505AAK</t>
  </si>
  <si>
    <t xml:space="preserve">Twin size Loft Bed with Drawers, Cabinet, Shelves and Desk, Wooden Loft Bed with Desk - White(OLD SKU :LT000505AAK)</t>
  </si>
  <si>
    <t xml:space="preserve">WF296898AAK</t>
  </si>
  <si>
    <t xml:space="preserve">Full Size House Bed with Roof and Window - White</t>
  </si>
  <si>
    <t xml:space="preserve">WF295566AAK</t>
  </si>
  <si>
    <t xml:space="preserve">Twin Size Wood Daybed with Twin Size Trundle (White)</t>
  </si>
  <si>
    <t xml:space="preserve">WF295565AAK</t>
  </si>
  <si>
    <t xml:space="preserve">Wood Daybed with Three Drawers ,Twin Size Daybed,No Box Spring Needed ,White</t>
  </si>
  <si>
    <t xml:space="preserve">WF296648AAK</t>
  </si>
  <si>
    <t xml:space="preserve">Queen Size Upholstered Faux Leather Platform Bed with LED Light Bed Frame with Slatted - White</t>
  </si>
  <si>
    <t xml:space="preserve">LP100114AAK</t>
  </si>
  <si>
    <t xml:space="preserve">Upholstered Platform Bed with Classic Headboard and 4 Drawers, No Box Spring Needed, Linen Fabric, Queen Size White</t>
  </si>
  <si>
    <t xml:space="preserve">LT000350AAP</t>
  </si>
  <si>
    <t xml:space="preserve">Full Over Full Bunk Bed with Twin Size Trundle, Espresso (old sku: LP000250AAP )</t>
  </si>
  <si>
    <t xml:space="preserve">LT000313AAK</t>
  </si>
  <si>
    <t xml:space="preserve">Low Study Full Loft Bed with Cabinet ,Shelves and Rolling Portable Desk ,Multiple Functions Bed- White</t>
  </si>
  <si>
    <t xml:space="preserve">LT000167AAK</t>
  </si>
  <si>
    <t xml:space="preserve">Twin over Twin Bunk Bed with 4 Drawers and 3 Shelves-White（OLD SKU: LP000067AAK）</t>
  </si>
  <si>
    <t xml:space="preserve">LP000241AAE</t>
  </si>
  <si>
    <t xml:space="preserve">Daybed with Trundle and Drawers, Twin Size, Gray(OLD SKU: LP0000141EAA)</t>
  </si>
  <si>
    <t xml:space="preserve">LT000182AAP</t>
  </si>
  <si>
    <t xml:space="preserve">Bunk Bed with Slide,Full Over Full Low Bunk Bed with Fence and Ladder for Toddler Kids Teens Espresso</t>
  </si>
  <si>
    <t xml:space="preserve">WF291343AAK</t>
  </si>
  <si>
    <t xml:space="preserve">Wood Canopy Bed with Trundle Bed ,Full Size Canopy Platform bed With  Support Slats .No Box Spring Needed, Brushed White</t>
  </si>
  <si>
    <t xml:space="preserve">MF291667AAK</t>
  </si>
  <si>
    <t xml:space="preserve">Twin-Over-Twin Metal Bunk Bed With Trundle,Can be Divided into two beds,No Box Spring needed ,White ( old sku: MF194806AAK )</t>
  </si>
  <si>
    <t xml:space="preserve">LT000110AAE</t>
  </si>
  <si>
    <t xml:space="preserve">Stairway Full-Over-Full Bunk Bed with Storage and Guard Rail for Bedroom, Dorm, Gray(OLD SKU:LP000110AAE)</t>
  </si>
  <si>
    <t xml:space="preserve">LP000711AAA</t>
  </si>
  <si>
    <t xml:space="preserve">Full size Upholstered Platform bed with a Hydraulic Storage System - Beige</t>
  </si>
  <si>
    <t xml:space="preserve">LT000066AAK</t>
  </si>
  <si>
    <t xml:space="preserve">Twin Over Twin Bunk Bed with Ladder,White ( OLD SKU: LP000066AAK)</t>
  </si>
  <si>
    <t xml:space="preserve">Twin Wood Loft Bed Low Loft Beds with Ladder,Twin,Espresso(OLD SKU :WF192082AAP)</t>
  </si>
  <si>
    <t xml:space="preserve">LT000130AAE</t>
  </si>
  <si>
    <t xml:space="preserve">Twin Loft Bed with Two Drawers and Slide, House Bed with Slide, Gray (Old SKU: LP000130AAE)</t>
  </si>
  <si>
    <t xml:space="preserve">LT000309AAE</t>
  </si>
  <si>
    <t xml:space="preserve">Stairway Twin-Over-Twin Bunk Bed with Three Drawers for Bedroom, Dorm - Gray(Old SKU: LP000309AAE)</t>
  </si>
  <si>
    <t xml:space="preserve">WF199748AAK</t>
  </si>
  <si>
    <t xml:space="preserve">Full Size Wooden House Bed With Twin Size Trundle, White</t>
  </si>
  <si>
    <t xml:space="preserve">LP000510AAP</t>
  </si>
  <si>
    <t xml:space="preserve">Full size Daybed, Wood Slat Support, Espresso</t>
  </si>
  <si>
    <t xml:space="preserve">LP000507AAE</t>
  </si>
  <si>
    <t xml:space="preserve">Twin size Daybed, Wood Slat Support, Gray</t>
  </si>
  <si>
    <t xml:space="preserve">WF199385AAC</t>
  </si>
  <si>
    <t xml:space="preserve">Queen Size Storage Bed Velvet Upholstered Platform Bed with a Big Drawer - Blue</t>
  </si>
  <si>
    <t xml:space="preserve">WF195378AAK</t>
  </si>
  <si>
    <t xml:space="preserve">Wood Platform Bed Twin size Platform Bed with Headboard</t>
  </si>
  <si>
    <t xml:space="preserve">WF194973AAE</t>
  </si>
  <si>
    <t xml:space="preserve">Wooden Daybed with Trundle Bed and Two Storage Drawers , Extendable Bed Daybed,Sofa Bed for Bedroom Living Room, Gray</t>
  </si>
  <si>
    <t xml:space="preserve">Twin size Platform Bed with Trundle, Gray</t>
  </si>
  <si>
    <t xml:space="preserve">WF194280AAE</t>
  </si>
  <si>
    <t xml:space="preserve">Twin size Platform Bed with Two Drawers, Gray</t>
  </si>
  <si>
    <t xml:space="preserve">LP000070AAH</t>
  </si>
  <si>
    <t xml:space="preserve">Twin Size Wood Platform Bed with Headboard,Footboard and Wood Slat Support  (Pink)</t>
  </si>
  <si>
    <t xml:space="preserve">WF192434AAL</t>
  </si>
  <si>
    <t xml:space="preserve">Wood Platform Bed Twin Bed Frame Panel Bed Mattress Foundation Sleigh Bed with Headboard/Footboard/Wood Slat Support</t>
  </si>
  <si>
    <t xml:space="preserve">PP036318AAA</t>
  </si>
  <si>
    <t xml:space="preserve">Fabric Folding Chaise Lounge Floor Sofa(Gray)</t>
  </si>
  <si>
    <t xml:space="preserve">Queen Size Murphy Bed Wall Bed with Cushion,White</t>
  </si>
  <si>
    <t xml:space="preserve">LP006665AAE</t>
  </si>
  <si>
    <t xml:space="preserve">Queen Size Murphy Bed Wall Bed with Top Cabinets,Gray</t>
  </si>
  <si>
    <t xml:space="preserve">LT000369AAK</t>
  </si>
  <si>
    <t xml:space="preserve">Full Size Loft Bed with Retractable Writing Desk and 4 Drawers, Wooden Loft Bed with Lateral Portable Desk and Shelves, White</t>
  </si>
  <si>
    <t xml:space="preserve">Full Size Platform Bed with built-in shelves, LED Light and USB ports, White</t>
  </si>
  <si>
    <t xml:space="preserve">Full Over Twin Bunk Bed with Wardrobe, Drawers, White</t>
  </si>
  <si>
    <t xml:space="preserve">Queen Size Wooden Bed With All-in-One Cabinet, Shelf and Sockets, White</t>
  </si>
  <si>
    <t xml:space="preserve">LT001531AAP-1</t>
  </si>
  <si>
    <t xml:space="preserve">Wooden Twin Over Full Bunk Bed With Six Drawers And Flexible Shelves,Bottom Bed With Wheels,Espresso(OLD SKU:LP000531AAP)</t>
  </si>
  <si>
    <t xml:space="preserve">Upholstered Daybed with Trundle Twin Size Sofa Bed Frame No Box Spring Needed, Linen Fabric(Yellow)</t>
  </si>
  <si>
    <t xml:space="preserve">Full-Over-Full Bunk Bed with Twin size Trundle, Storage and Desk, Gray</t>
  </si>
  <si>
    <t xml:space="preserve">Full size Loft Bed with Bookshelf,Drawers,Desk,and Wardrobe-White</t>
  </si>
  <si>
    <t xml:space="preserve">LT000359AAH</t>
  </si>
  <si>
    <t xml:space="preserve">Twin Size Bunk Wood House Bed with Elegant Windows, Sills and Tent, Pink+White</t>
  </si>
  <si>
    <t xml:space="preserve">Full Size Murphy Bed with USB Port and removable Shelves on Each Side,White</t>
  </si>
  <si>
    <t xml:space="preserve">Full Size Loft Bed with Retractable Writing Desk and 3 Drawers, Wooden Loft Bed with Storage Stairs and Shelves, White</t>
  </si>
  <si>
    <t xml:space="preserve">LT000557AAE</t>
  </si>
  <si>
    <t xml:space="preserve">Convertible Crib/Full Size Bed with Changing Table, Gray</t>
  </si>
  <si>
    <t xml:space="preserve">LT000268AAE</t>
  </si>
  <si>
    <t xml:space="preserve">Full Over Full Bunk Bed with Twin Size Trundle and Staircase, Gray</t>
  </si>
  <si>
    <t xml:space="preserve">Full Size Loft Bed with Wardrobe and Desk and Shelves, White</t>
  </si>
  <si>
    <t xml:space="preserve">WF301868AAL</t>
  </si>
  <si>
    <t xml:space="preserve">Full Size Daybed Wood Bed with Two Drawers, Walnut</t>
  </si>
  <si>
    <t xml:space="preserve">Full Size Wooden House Bed with Twin Size Trundle, Gray</t>
  </si>
  <si>
    <t xml:space="preserve">Full Size Wooden House Bed with Drawers, White</t>
  </si>
  <si>
    <t xml:space="preserve">MF302672AAK</t>
  </si>
  <si>
    <t xml:space="preserve">Full Size Metal Daybed with Twin Size Adjustable Trundle, Portable Folding Trundle, White(OLD SKU:MF293736AAK)</t>
  </si>
  <si>
    <t xml:space="preserve">WF300984AAE</t>
  </si>
  <si>
    <t xml:space="preserve">Twin Size Low Loft Wood House Bed with Two Side Windows  (White+Gray)(OLD SKU: LP000037AAE)</t>
  </si>
  <si>
    <t xml:space="preserve">LT001308AAK</t>
  </si>
  <si>
    <t xml:space="preserve">Stairway Twin-Over-Twin Bunk Bed,House Bed,Storage and Guard Rail,Natural Bed +White Stair(OLD SKU :LT000308AAK)</t>
  </si>
  <si>
    <t xml:space="preserve">Twin size Loft Bed with Desk and Writing Board, Wooden Loft Bed with Desk &amp; 2 Drawers Cabinet- Espresso</t>
  </si>
  <si>
    <t xml:space="preserve">LP000125AAA</t>
  </si>
  <si>
    <t xml:space="preserve">Twin Size Velvet House Bed Wood Bed, Beige</t>
  </si>
  <si>
    <t xml:space="preserve">WF298771AAC</t>
  </si>
  <si>
    <t xml:space="preserve">Full Size Loft Bed with Slide Blue Tent and Tower - Blue</t>
  </si>
  <si>
    <t xml:space="preserve">LP000615AAB</t>
  </si>
  <si>
    <t xml:space="preserve">Queen Size Upholstered Faux Leather Platform bed with a Hydraulic Storage System, Black</t>
  </si>
  <si>
    <t xml:space="preserve">WF295132AAP</t>
  </si>
  <si>
    <t xml:space="preserve">Full Size Daybed Wood Bed with Two Drawers,Espresso(OLD  SKU:LP000058AAP)</t>
  </si>
  <si>
    <t xml:space="preserve">LP000815AAH</t>
  </si>
  <si>
    <t xml:space="preserve">Upholstered Platform Bed Queen Size Storage Velvet Bed with Wingback Headboard and 1 Big Drawer,2 Side Storage Stool(Pink)</t>
  </si>
  <si>
    <t xml:space="preserve">WF296898AAD</t>
  </si>
  <si>
    <t xml:space="preserve">Full Size House Bed with Roof and Window - Gray+Natural</t>
  </si>
  <si>
    <t xml:space="preserve">WF296647AAK</t>
  </si>
  <si>
    <t xml:space="preserve">Full Size Upholstered Faux Leather Platform Bed with LED Light Bed Frame with Slatted - White</t>
  </si>
  <si>
    <t xml:space="preserve">LT000350AAE</t>
  </si>
  <si>
    <t xml:space="preserve">Full Over Full Bunk Bed with Twin Size Trundle, Gray ( old sku: LP000250AAE )</t>
  </si>
  <si>
    <t xml:space="preserve">WF294192AAE</t>
  </si>
  <si>
    <t xml:space="preserve">Full Size Wood House Bed with Storage Space, Gray (OLD SKU :LP000002AAE)</t>
  </si>
  <si>
    <t xml:space="preserve">WF294192AAM</t>
  </si>
  <si>
    <t xml:space="preserve">Full Size Wood House Bed with Storage Space, Natural (OLD SKU :LP000002AAM)</t>
  </si>
  <si>
    <t xml:space="preserve">LT000799AAH</t>
  </si>
  <si>
    <t xml:space="preserve">Twin Over Twin Castle Bunk Bed with Ladder - Pink</t>
  </si>
  <si>
    <t xml:space="preserve">LP000341AAK</t>
  </si>
  <si>
    <t xml:space="preserve">Full size Daybed with Twin size Trundle and Drawers, Full Size, White</t>
  </si>
  <si>
    <t xml:space="preserve">LT000182AAE</t>
  </si>
  <si>
    <t xml:space="preserve">Bunk Bed with Slide,Full Over Full Low Bunk Bed with Fence and Ladder for Toddler Kids Teens Gray</t>
  </si>
  <si>
    <t xml:space="preserve">Metal Twin size Loft Bed with Roof, Window, Guardrail, Ladder White</t>
  </si>
  <si>
    <t xml:space="preserve">LP000811AAA</t>
  </si>
  <si>
    <t xml:space="preserve">Queen size Upholstered Platform bed with a Hydraulic Storage System - Beige</t>
  </si>
  <si>
    <t xml:space="preserve">LT000208AAK</t>
  </si>
  <si>
    <t xml:space="preserve">Full Over Full Bunk Bed with Ladder with Slide, White (Old SKU :LP000208AAK)</t>
  </si>
  <si>
    <t xml:space="preserve">LT000019AAK</t>
  </si>
  <si>
    <t xml:space="preserve">Stairway Twin-Over-Full Bunk Bed with Storage and Guard Rail for Bedroom, White color(OLD SKU :LP000019AAK)</t>
  </si>
  <si>
    <t xml:space="preserve">LT000019AAE</t>
  </si>
  <si>
    <t xml:space="preserve">Stairway Twin-Over-Full Bunk Bed with Storage and Guard Rail for Bedroom, Gray color(OLD SKU :LP000019AAE)</t>
  </si>
  <si>
    <t xml:space="preserve">Queen Size Wood Platform Bed with Headboard and Wooden Slat Support (Espresso)</t>
  </si>
  <si>
    <t xml:space="preserve">Full size Loft Bed Wood Bed with Slide, Stair and Chalkboard,Walnut（Old SKU:WF282116AAL）</t>
  </si>
  <si>
    <t xml:space="preserve">Full size Loft Bed Wood Bed with Slide, Stair and Chalkboard,Gray（Old SKU:WF282116AAE）</t>
  </si>
  <si>
    <t xml:space="preserve">Full size Loft Bed Wood Bed with Slide, Stair and Chalkboard,White（Old SKU:WF282116AAK）</t>
  </si>
  <si>
    <t xml:space="preserve">LT000205AAP</t>
  </si>
  <si>
    <t xml:space="preserve">Full over Full Bunk Bed with Drawers and Ladder for Bedroom, Guest Room Furniture-Espresso(OLD SKU :LP000205AAP)</t>
  </si>
  <si>
    <t xml:space="preserve">LT000205AAE</t>
  </si>
  <si>
    <t xml:space="preserve">Full over Full Bunk Bed with Drawers and Ladder for Bedroom, Guest Room Furniture-Gray(OLD SKU :LP000205AAE)</t>
  </si>
  <si>
    <t xml:space="preserve">LP000510AAK</t>
  </si>
  <si>
    <t xml:space="preserve">Full size Daybed, Wood Slat Support, White</t>
  </si>
  <si>
    <t xml:space="preserve">LP000507AAK</t>
  </si>
  <si>
    <t xml:space="preserve">Twin size Daybed, Wood Slat Support, White</t>
  </si>
  <si>
    <t xml:space="preserve">WF212445AAA</t>
  </si>
  <si>
    <t xml:space="preserve">Queen Size Storage Bed Metal Platform Bed with a Big Drawer - Beige</t>
  </si>
  <si>
    <t xml:space="preserve">WF194887AAE</t>
  </si>
  <si>
    <t xml:space="preserve">Extending Daybed with Trundle, Wooden Daybed with Trundle, Gray</t>
  </si>
  <si>
    <t xml:space="preserve">WF192861AAK</t>
  </si>
  <si>
    <t xml:space="preserve">Twin Wooden Daybed with Trundle Bed, Sofa Bed for Bedroom Living Room,White</t>
  </si>
  <si>
    <t xml:space="preserve">WF192860AAP</t>
  </si>
  <si>
    <t xml:space="preserve">Twin Wooden Daybed with 2 drawers, Sofa Bed for Bedroom Living Room,No Box Spring Needed,Espresso</t>
  </si>
  <si>
    <t xml:space="preserve">Wood Platform Bed Twin Bed Frame Mattress Foundation Sleigh Bed with Headboard/Footboard/Wood Slat Support</t>
  </si>
  <si>
    <t xml:space="preserve">WF191003AAN</t>
  </si>
  <si>
    <t xml:space="preserve">Living Room Furniture Love Seat Sofa Double Seat Sofa (Loveseat Chair)(Light Gray)</t>
  </si>
  <si>
    <t xml:space="preserve">WF191002AAB</t>
  </si>
  <si>
    <t xml:space="preserve">Living Room Furniture Armrest Single Sofa (Black)</t>
  </si>
  <si>
    <t xml:space="preserve">WF191655AAP</t>
  </si>
  <si>
    <t xml:space="preserve">Platform Twin Bed Frame with Storage Drawer and Wood Slat Support No Box Spring Needed, Espresso</t>
  </si>
  <si>
    <t xml:space="preserve">WF189880AAB</t>
  </si>
  <si>
    <t xml:space="preserve">[Not allowed to sell to Walmart]Twin Daybed with Trundle Multifunctional Metal Lounge Daybed Frame for Living Room Guest Room</t>
  </si>
  <si>
    <t xml:space="preserve">PP019425AAA</t>
  </si>
  <si>
    <t xml:space="preserve">Adjustable Fabric Folding Chaise Lounge Sofa Floor Couch and Sofa(Beige)</t>
  </si>
  <si>
    <t xml:space="preserve">LP006601AAE</t>
  </si>
  <si>
    <t xml:space="preserve">3-Door Mirror Wardrobe with shelves, Gray</t>
  </si>
  <si>
    <t xml:space="preserve">LT000368AAK</t>
  </si>
  <si>
    <t xml:space="preserve">Twin Size Loft Bed with Retractable Writing Desk and 4 Drawers, Wooden Loft Bed with Lateral Portable Desk and Shelves, White</t>
  </si>
  <si>
    <t xml:space="preserve">Full Size Upholstered Daybed with 2 Storage Drawers Sofa Bed Frame No Box Spring Needed, Linen Fabric (Beige)</t>
  </si>
  <si>
    <t xml:space="preserve">Full Size Wood Daybed with 2 Bedside Cabinets, Upper Shelves and 4 Drawers, Gray</t>
  </si>
  <si>
    <t xml:space="preserve">Full Size Daybed with Drawers and Shelves, Gray</t>
  </si>
  <si>
    <t xml:space="preserve">WF311965AAC</t>
  </si>
  <si>
    <t xml:space="preserve">LT000249AAK</t>
  </si>
  <si>
    <t xml:space="preserve">Full Over Full Metal Bunk Bed with Trundle, White</t>
  </si>
  <si>
    <t xml:space="preserve">Full Size Car-Shaped Platform Bed with Wheels,White</t>
  </si>
  <si>
    <t xml:space="preserve">LT000265AAD-1</t>
  </si>
  <si>
    <t xml:space="preserve">Twin-Over-Twin Bunk Bed with Ladders and Two Storage Drawers (Walnut)(OLD SKU:LT000265AAD)</t>
  </si>
  <si>
    <t xml:space="preserve">Twin Over Full Bunk Bed with Desk, Gray</t>
  </si>
  <si>
    <t xml:space="preserve">LT000557AAM</t>
  </si>
  <si>
    <t xml:space="preserve">Convertible Crib/Full Size Bed with Changing Table, Natural</t>
  </si>
  <si>
    <t xml:space="preserve">LT000991AAE</t>
  </si>
  <si>
    <t xml:space="preserve">Full Size Loft Bed with Desk and Drawers, Wooden Loft Bed with Lateral Portable Desk, Gray</t>
  </si>
  <si>
    <t xml:space="preserve">LT000990AAE</t>
  </si>
  <si>
    <t xml:space="preserve">Twin Size Loft Bed with Desk and Drawers, Wooden Loft Bed with Lateral Portable Desk, Gray</t>
  </si>
  <si>
    <t xml:space="preserve">Twin Size Loft Bed with Ladder, Shelves, and Desk, Gray(LT000225AAE)</t>
  </si>
  <si>
    <t xml:space="preserve">LT000321AAE</t>
  </si>
  <si>
    <t xml:space="preserve">Full Size Wooden Loft Bed with Shelves, Desk and Writing Board - Gray</t>
  </si>
  <si>
    <t xml:space="preserve">Full Size Wooden House Bed with Twin Size Trundle, Natural</t>
  </si>
  <si>
    <t xml:space="preserve">LP000714AAA</t>
  </si>
  <si>
    <t xml:space="preserve">Queen Size Velvet Upholstered Platform Bed with 2 Drawers and 1 Twin XL Trundle- Beige</t>
  </si>
  <si>
    <t xml:space="preserve">WF300984AAD</t>
  </si>
  <si>
    <t xml:space="preserve">Twin Size Low Loft Wood House Bed with Two Side Windows  (White+Brown)(OLD SKU: LP000037AAD)</t>
  </si>
  <si>
    <t xml:space="preserve">Full size Loft Bed with Desk and Writing Board, Wooden Loft Bed with Desk &amp; 2 Drawers Cabinet- Espresso</t>
  </si>
  <si>
    <t xml:space="preserve">Full Size Race Car-Shaped Platform Bed with Wheels,Blue</t>
  </si>
  <si>
    <t xml:space="preserve">WF299017AAA</t>
  </si>
  <si>
    <t xml:space="preserve">Upholstered Daybed with 2 Storage Drawers Twin Size Sofa Bed Frame No Box Spring Needed, Linen Fabric (Beige)</t>
  </si>
  <si>
    <t xml:space="preserve">MF296383AAH</t>
  </si>
  <si>
    <t xml:space="preserve">Twin Size Metal Daybed with Trundle, Daybed with Slat No Box required Pink</t>
  </si>
  <si>
    <t xml:space="preserve">LP000815AAA</t>
  </si>
  <si>
    <t xml:space="preserve">Upholstered Platform Bed Queen Size Storage Velvet Bed with Wingback Headboard and 1 Big Drawer,2 Side Storage Stool(Beige)</t>
  </si>
  <si>
    <t xml:space="preserve">LT001537AAP</t>
  </si>
  <si>
    <t xml:space="preserve">Twin size Loft Bed with Shelves and Desk, Wooden Loft Bed with Desk - Espresso(OLD SKU:LT000537AAP)</t>
  </si>
  <si>
    <t xml:space="preserve">WF296897AAD</t>
  </si>
  <si>
    <t xml:space="preserve">Twin Size House Bed with Roof and Window - Gray+Natural</t>
  </si>
  <si>
    <t xml:space="preserve">Twin Size House Loft Bed With Ladder-Gray+White Frame</t>
  </si>
  <si>
    <t xml:space="preserve">Twin Size House Loft Bed With Ladder-Gray</t>
  </si>
  <si>
    <t xml:space="preserve">Twin Size House Loft Bed With Ladder-White</t>
  </si>
  <si>
    <t xml:space="preserve">LP100114AAA</t>
  </si>
  <si>
    <t xml:space="preserve">Upholstered Platform Bed with Classic Headboard and 4 Drawers, No Box Spring Needed, Linen Fabric, Queen Size Beige(OLD SKU :LP000114AAA)</t>
  </si>
  <si>
    <t xml:space="preserve">LT000065AAE</t>
  </si>
  <si>
    <t xml:space="preserve">Twin-Over-Full Bunk Bed with Ladders and Two Storage Drawers(Gray){old sku:LT000165AAE}</t>
  </si>
  <si>
    <t xml:space="preserve">LT000065AAD</t>
  </si>
  <si>
    <t xml:space="preserve">Twin-Over-Full Bunk Bed with Ladders and Two Storage Drawers (Walnut) { old sku:LT000165AAD}</t>
  </si>
  <si>
    <t xml:space="preserve">WF294192AAK</t>
  </si>
  <si>
    <t xml:space="preserve">Full Size Wood House Bed with Storage Space, White (OLD SKU :LP000002AAK)</t>
  </si>
  <si>
    <t xml:space="preserve">LT000024AAE</t>
  </si>
  <si>
    <t xml:space="preserve">Twin L-Shaped Bunk bed with Trundle-Gray{OLD SKU:LP000024AAE}</t>
  </si>
  <si>
    <t xml:space="preserve">LP001501AAK</t>
  </si>
  <si>
    <t xml:space="preserve">Twin Size Loft Bed with Cabinet and Shelf - White (OLD SKU:LP000501AAK)</t>
  </si>
  <si>
    <t xml:space="preserve">MF291650AAK</t>
  </si>
  <si>
    <t xml:space="preserve">Full Size Metal Loft Bed with 2 Shelves and one Desk ,White (Old SKU: LP000191AAK )</t>
  </si>
  <si>
    <t xml:space="preserve">LT000522AAP</t>
  </si>
  <si>
    <t xml:space="preserve">Twin over Twin Wood Bunk Bed with Two Drawers - Espresso</t>
  </si>
  <si>
    <t xml:space="preserve">LT000522AAK</t>
  </si>
  <si>
    <t xml:space="preserve">Twin over Twin Wood Bunk Bed with Two Drawers - White</t>
  </si>
  <si>
    <t xml:space="preserve">LT000515AAK</t>
  </si>
  <si>
    <t xml:space="preserve">Stairway Twin Size Loft Bed with Two Drawers and Slide, White(OLD SKU:LP000515AAK)</t>
  </si>
  <si>
    <t xml:space="preserve">LP000341AAE</t>
  </si>
  <si>
    <t xml:space="preserve">Full size Daybed with Twin size Trundle and Drawers, Full Size, Gray</t>
  </si>
  <si>
    <t xml:space="preserve">Metal Twin size Loft Bed with Roof, Window, Guardrail, Ladder Black</t>
  </si>
  <si>
    <t xml:space="preserve">WF289640AAD</t>
  </si>
  <si>
    <t xml:space="preserve">Twin Size Wood House Bed with Fence, White+Gray</t>
  </si>
  <si>
    <t xml:space="preserve">MF291653AAD</t>
  </si>
  <si>
    <t xml:space="preserve">Twin-over-twin bunk bed modern style steel frame bunk bed with safety rail, built-in ladder for bedroom, dorm, boys, girls, adults (OLD SKU:MF190839AAD)</t>
  </si>
  <si>
    <t xml:space="preserve">WF290285AAA</t>
  </si>
  <si>
    <t xml:space="preserve">Full Size Storage Bed Velvet Upholstered Platform Bed with a Big Drawer - Beige</t>
  </si>
  <si>
    <t xml:space="preserve">LP000711AAE</t>
  </si>
  <si>
    <t xml:space="preserve">Full size Upholstered Platform bed with a Hydraulic Storage System - Gray</t>
  </si>
  <si>
    <t xml:space="preserve">LT000019AAP</t>
  </si>
  <si>
    <t xml:space="preserve">Stairway Twin-Over-Full Bunk Bed with Storage and Guard Rail for Bedroom, Espresso color(OLD SKU :LP000019AAP)</t>
  </si>
  <si>
    <t xml:space="preserve">Full Size House Bed Wood Bed, Espresso</t>
  </si>
  <si>
    <t xml:space="preserve">LT000113AAP</t>
  </si>
  <si>
    <t xml:space="preserve">Low Study Twin Loft Bed with Cabinet and Rolling Portable Desk - Espresso (OLD SKU :LP000113AAP)</t>
  </si>
  <si>
    <t xml:space="preserve">Twin size Wooden House Bed with Trundle and 3 Storage Drawers-White</t>
  </si>
  <si>
    <t xml:space="preserve">LT000309AAP</t>
  </si>
  <si>
    <t xml:space="preserve">Stairway Twin-Over-Twin Bunk Bed with Three Drawers for Bedroom, Dorm - Espresso(Old sku: LP000309AAP)</t>
  </si>
  <si>
    <t xml:space="preserve">LP000512AAP</t>
  </si>
  <si>
    <t xml:space="preserve">Full size Daybed with Two Drawers, Wood Slat Support, Espresso</t>
  </si>
  <si>
    <t xml:space="preserve">WF190781AAE</t>
  </si>
  <si>
    <t xml:space="preserve">Wood Platform Bed with Headboard,Footboard and Wood Slat Support, Gray</t>
  </si>
  <si>
    <t xml:space="preserve">WF194887AAP</t>
  </si>
  <si>
    <t xml:space="preserve">Extending Daybed with Trundle, Wooden Daybed with Trundle, Espresso</t>
  </si>
  <si>
    <t xml:space="preserve">WF194887AAK</t>
  </si>
  <si>
    <t xml:space="preserve">Extending Daybed with Trundle, Wooden Daybed with Trundle, White</t>
  </si>
  <si>
    <t xml:space="preserve">WF192434AAK</t>
  </si>
  <si>
    <t xml:space="preserve">WF190781AAP</t>
  </si>
  <si>
    <t xml:space="preserve">Wood Platform Bed with Headboard,Footboard and Wood Slat Support, Espresso</t>
  </si>
  <si>
    <t xml:space="preserve">WF191004AAB</t>
  </si>
  <si>
    <t xml:space="preserve">3-Seat Sofa Living Room Linen Fabric Sofa (3-Seat Sofa)</t>
  </si>
  <si>
    <t xml:space="preserve">WF191003AAE</t>
  </si>
  <si>
    <t xml:space="preserve">Living Room Furniture Love Seat Sofa Double Seat Sofa (Loveseat Chair)(Gray)</t>
  </si>
  <si>
    <t xml:space="preserve">WF191002AAE</t>
  </si>
  <si>
    <t xml:space="preserve">Living Room Furniture Armrest Single Sofa (Gray)</t>
  </si>
  <si>
    <t xml:space="preserve">WF191767AAP</t>
  </si>
  <si>
    <t xml:space="preserve">Wood Platform Bed Twin Bed with Headboard and Footboard (Espresso)</t>
  </si>
  <si>
    <t xml:space="preserve">PP019425QAA</t>
  </si>
  <si>
    <t xml:space="preserve">Floor Couch and Sofa Fabric Folding Chaise Lounge</t>
  </si>
  <si>
    <t xml:space="preserve">LT001608AAE-1</t>
  </si>
  <si>
    <t xml:space="preserve">Twin over Twin Bunk Bed with 2 Drawers, 1 Storage Box, 1 Shelf, Window and Roof-Gray(OLD SKU:LT001608AAE)</t>
  </si>
  <si>
    <t xml:space="preserve">LP000795AAK</t>
  </si>
  <si>
    <t xml:space="preserve">Full Size Murphy Bed Wall Bed with Sofa,with Shelves,White</t>
  </si>
  <si>
    <t xml:space="preserve">Twin Size Platform Bed with built-in shelves, LED Light and USB ports, White</t>
  </si>
  <si>
    <t xml:space="preserve">Full Over Twin Bunk Bed with Wardrobe, Drawers, Gray</t>
  </si>
  <si>
    <t xml:space="preserve">Twin Size Loft Bed with large shelves, writing desk and LED Light, Gray</t>
  </si>
  <si>
    <t xml:space="preserve">Queen Size Wooden Bed With All-in-One Cabinet, Shelf and Sockets,Twin XL Trundle,Espresso</t>
  </si>
  <si>
    <t xml:space="preserve">Upholstered Daybed with Trundle Twin Size Sofa Bed Frame No Box Spring Needed, Linen Fabric(Beige)</t>
  </si>
  <si>
    <t xml:space="preserve">Twin-Over-Twin Castle Style Bunk Bed with 2 Drawers 3 Shelves and Slide - Pink</t>
  </si>
  <si>
    <t xml:space="preserve">LP002420AAC</t>
  </si>
  <si>
    <t xml:space="preserve">LT000265AAP-1</t>
  </si>
  <si>
    <t xml:space="preserve">Twin-Over-Twin Bunk Bed with Ladders and Two Storage Drawers (Espresso)(OLD SKU:LT000265AAP)</t>
  </si>
  <si>
    <t xml:space="preserve">LT000365AAE-1</t>
  </si>
  <si>
    <t xml:space="preserve">Full-Over-Full Bunk Bed with Ladders and Two Storage Drawers (Gray)(OLD SKU:LT000365AAE)</t>
  </si>
  <si>
    <t xml:space="preserve">LT000365AAP-1</t>
  </si>
  <si>
    <t xml:space="preserve">Full-Over-Full Bunk Bed with Ladders and Two Storage Drawers (Espresso)(OLD SKU:LT000365AAP)</t>
  </si>
  <si>
    <t xml:space="preserve">Twin Size Wooden House Bed with Two Drawers, Gray</t>
  </si>
  <si>
    <t xml:space="preserve">LP000127AAC</t>
  </si>
  <si>
    <t xml:space="preserve">Upholstered Daybed Sofa Bed Twin Size With Trundle Bed and Wood Slat, Light Blue</t>
  </si>
  <si>
    <t xml:space="preserve">LP100320AAE</t>
  </si>
  <si>
    <t xml:space="preserve">Upholstered Daybed/Sofa Bed Frame Twin Size Linen-Gray</t>
  </si>
  <si>
    <t xml:space="preserve">LP100320AAA</t>
  </si>
  <si>
    <t xml:space="preserve">Upholstered Daybed/Sofa Bed Frame Twin Size Linen-Beige</t>
  </si>
  <si>
    <t xml:space="preserve">LP000714AAE</t>
  </si>
  <si>
    <t xml:space="preserve">Queen Size Velvet Upholstered Platform Bed with 2 Drawers and 1 Twin XL Trundle- Gray</t>
  </si>
  <si>
    <t xml:space="preserve">Full Metal Loft Bed with Desk and Shelve, White</t>
  </si>
  <si>
    <t xml:space="preserve">WF299263AAH</t>
  </si>
  <si>
    <t xml:space="preserve">Queen Size Storage Bed Velvet Upholstered Platform Bed with a Big Drawer - Pink</t>
  </si>
  <si>
    <t xml:space="preserve">Twin size Loft Bed with Desk and Writing Board, Wooden Loft Bed with Desk &amp; 2 Drawers Cabinet- White</t>
  </si>
  <si>
    <t xml:space="preserve">Twin Size Upholstered Leather Platform Bed with Rabbit Ornament, White</t>
  </si>
  <si>
    <t xml:space="preserve">LP000121AAA</t>
  </si>
  <si>
    <t xml:space="preserve">Full Size Upholstered daybed with Trundle and Wood Slat Support, Beige</t>
  </si>
  <si>
    <t xml:space="preserve">LP000120AAE</t>
  </si>
  <si>
    <t xml:space="preserve">Twin Size Upholstered daybed with Drawers, Wood Slat Support, Gray</t>
  </si>
  <si>
    <t xml:space="preserve">LP000120AAA</t>
  </si>
  <si>
    <t xml:space="preserve">Twin Size Upholstered daybed with Drawers, Wood Slat Support, Beige</t>
  </si>
  <si>
    <t xml:space="preserve">LP000185AAE</t>
  </si>
  <si>
    <t xml:space="preserve">Twin Size House Bed Wood Bed with Twin Size Trundle ( Gray )</t>
  </si>
  <si>
    <t xml:space="preserve">WF298769AAH</t>
  </si>
  <si>
    <t xml:space="preserve">Twin Size Loft  Bed with Slide Pink Tent and Tower - Pink</t>
  </si>
  <si>
    <t xml:space="preserve">LT000223AAE</t>
  </si>
  <si>
    <t xml:space="preserve">Twin-Over-Full Bunk Bed with Drawers，Ladder and Storage Staircase, Gray</t>
  </si>
  <si>
    <t xml:space="preserve">LP000614AAB</t>
  </si>
  <si>
    <t xml:space="preserve">Full Size Upholstered Faux Leather Platform bed with a Hydraulic Storage System, Black</t>
  </si>
  <si>
    <t xml:space="preserve">LT000065AAP</t>
  </si>
  <si>
    <t xml:space="preserve">Twin-Over-Full Bunk Bed with Ladders and Two Storage Drawers(Espresso)(old sku:LT000165AAP)</t>
  </si>
  <si>
    <t xml:space="preserve">WF295132AAK</t>
  </si>
  <si>
    <t xml:space="preserve">Full Size Daybed Wood Bed with Two Drawers,White(OLD  SKU:LP000058AAK)</t>
  </si>
  <si>
    <t xml:space="preserve">WF295132AAE</t>
  </si>
  <si>
    <t xml:space="preserve">Full Size Daybed Wood Bed with Two Drawers,Gray(OLD  SKU:LP000058AAE)</t>
  </si>
  <si>
    <t xml:space="preserve">LP000815AAE</t>
  </si>
  <si>
    <t xml:space="preserve">Upholstered Platform Bed Queen Size Storage Velvet Bed with Wingback Headboard and 1 Big Drawer,2 Side Storage Stool(Gray)</t>
  </si>
  <si>
    <t xml:space="preserve">WF296596AAP</t>
  </si>
  <si>
    <t xml:space="preserve">Low Loft Bed Twin Size with Full Safety Fence, Climbing ladder, Storage Drawers and Trundle Espresso Solid Wood Bed</t>
  </si>
  <si>
    <t xml:space="preserve">WF296897AAE</t>
  </si>
  <si>
    <t xml:space="preserve">Twin Size House Bed with Roof and Window - Gray</t>
  </si>
  <si>
    <t xml:space="preserve">MF290257AAB</t>
  </si>
  <si>
    <t xml:space="preserve">Twin Over Twin Metal Bunk Bed,Divided into Two Beds(Black){OLD SKU:MF280424AAB}</t>
  </si>
  <si>
    <t xml:space="preserve">LP100114AAE</t>
  </si>
  <si>
    <t xml:space="preserve">Upholstered Platform Bed with Classic Headboard and 4 Drawers, No Box Spring Needed, Linen Fabric, Queen Size Dark gray(OLD SKU :LP000114AAE)</t>
  </si>
  <si>
    <t xml:space="preserve">LP100117AAA</t>
  </si>
  <si>
    <t xml:space="preserve">Twin Size Upholstered daybed with Drawers, Wood Slat Support, Beige(OLD SKU :LP000117AAA)</t>
  </si>
  <si>
    <t xml:space="preserve">LT000065AAK</t>
  </si>
  <si>
    <t xml:space="preserve">Twin-Over-Full Bunk Bed with Ladders and Two Storage Drawers (White){old sku:LT000165AAK}</t>
  </si>
  <si>
    <t xml:space="preserve">WF294187AAK</t>
  </si>
  <si>
    <t xml:space="preserve">Twin Size Wood House Bed with Storage Space, White(OLD SKU: LP000001AAK)</t>
  </si>
  <si>
    <t xml:space="preserve">WF289662AAL</t>
  </si>
  <si>
    <t xml:space="preserve">Full Size Wood Daybed Frame with Fence, Walnut</t>
  </si>
  <si>
    <t xml:space="preserve">Upholstered daybed Twin Size with Two Drawers and Wood Slat  ,Gray</t>
  </si>
  <si>
    <t xml:space="preserve">LT000209AAK</t>
  </si>
  <si>
    <t xml:space="preserve">Stairway Twin-Over-Twin Bunk Bed with Twin size Trundle for Bedroom, Dorm, Adults, White( old sku: LP000209AAK )</t>
  </si>
  <si>
    <t xml:space="preserve">WF286327AAK</t>
  </si>
  <si>
    <t xml:space="preserve">Full Over Full Bunk Bed with Ladder, White (OLD SKU:WF282788AAK)</t>
  </si>
  <si>
    <t xml:space="preserve">LT000538AAK</t>
  </si>
  <si>
    <t xml:space="preserve">Full size Loft Bed with Shelves and Desk, Wooden Loft Bed with Desk - White</t>
  </si>
  <si>
    <t xml:space="preserve">WF290285AAE</t>
  </si>
  <si>
    <t xml:space="preserve">Full Size Storage Bed Velvet Upholstered Platform Bed with a Big Drawer - Grey</t>
  </si>
  <si>
    <t xml:space="preserve">Bunk Bed with Slide,Twin Over Twin Low Bunk Bed with Fence and Ladder for  Kids Teens White</t>
  </si>
  <si>
    <t xml:space="preserve">Full Size Wood House Bed with Fence, White</t>
  </si>
  <si>
    <t xml:space="preserve">Twin Size Wood Platform Bed with House-shaped Headboard  (Green)</t>
  </si>
  <si>
    <t xml:space="preserve">Queen Size Wood Platform Bed with Headboard and Wooden Slat Support (White)</t>
  </si>
  <si>
    <t xml:space="preserve">Twin size Loft Bed Wood Bed with Slide, Stair and Chalkboard,Walnut(OLD SKU :WF282115AAL)</t>
  </si>
  <si>
    <t xml:space="preserve">LT000140KAA</t>
  </si>
  <si>
    <t xml:space="preserve">Twin size Loft Bed with Storage Shelves, Desk and Ladder, White(OLD SKU :LP000140KAA)</t>
  </si>
  <si>
    <t xml:space="preserve">LT000204AAP</t>
  </si>
  <si>
    <t xml:space="preserve">Full over Full Bunk Bed with Twin Size Trundle and Ladder-White(Old SKU: LP000204AAP)</t>
  </si>
  <si>
    <t xml:space="preserve">LT000204AAE</t>
  </si>
  <si>
    <t xml:space="preserve">Full over Full Bunk Bed with Twin Size Trundle and Ladder-Gray(Old SKU: LP000204AAE)</t>
  </si>
  <si>
    <t xml:space="preserve">LP000507AAP</t>
  </si>
  <si>
    <t xml:space="preserve">Twin size Daybed, Wood Slat Support, Espresso</t>
  </si>
  <si>
    <t xml:space="preserve">WF194302AAP</t>
  </si>
  <si>
    <t xml:space="preserve">Twin size Platform Bed Wood Bed Frame with Trundle, Espresso</t>
  </si>
  <si>
    <t xml:space="preserve">WF194279AAD</t>
  </si>
  <si>
    <t xml:space="preserve">Twin Platform Storage Bed Wood Bed Frame with Two Drawers and Headboard, Walnut(Previous SKU: SF000062DAA)</t>
  </si>
  <si>
    <t xml:space="preserve">WF195377AAK</t>
  </si>
  <si>
    <t xml:space="preserve">Wood Platform Bed Twin size Platform Bed, White(Old Sku:WF190776AAK  Less two center support legs)</t>
  </si>
  <si>
    <t xml:space="preserve">WF194279AAE</t>
  </si>
  <si>
    <t xml:space="preserve">Twin Platform Storage Bed Wood Bed Frame with Two Drawers and Headboard, Gray</t>
  </si>
  <si>
    <t xml:space="preserve">LP000015BAA</t>
  </si>
  <si>
    <t xml:space="preserve">Living Room Furniture chair  and 3-seat Sofa (Black)</t>
  </si>
  <si>
    <t xml:space="preserve">Twin Size Loft Bed with 4 Drawers, Underneath Cabinet and Shelves, Gray</t>
  </si>
  <si>
    <t xml:space="preserve">LT000068AAE-1</t>
  </si>
  <si>
    <t xml:space="preserve">Twin Over Twin Bunk Bed with Trundle and Staircase,Gray(OLD SKU:LT000068AAE)</t>
  </si>
  <si>
    <t xml:space="preserve">LT000068AAP-1</t>
  </si>
  <si>
    <t xml:space="preserve">Twin Over Twin Bunk Bed with Trundle and Staircase,Espresso(OLD SKU:LT000068AAP)</t>
  </si>
  <si>
    <t xml:space="preserve">LT000362AAE</t>
  </si>
  <si>
    <t xml:space="preserve">Full size Loft Bed with Desk, Shelves and Wardrobe-Gray</t>
  </si>
  <si>
    <t xml:space="preserve">WF311397AAP</t>
  </si>
  <si>
    <t xml:space="preserve">Queen Size Canopy Platform Bed with Headboard and Footboard,Slat Support Leg - Espresso(OLD SKU:LT001912AAP)</t>
  </si>
  <si>
    <t xml:space="preserve">Queen Size Wood Platform Bed with 4 Drawers and Streamlined Headboard &amp; Footboard, Espresso</t>
  </si>
  <si>
    <t xml:space="preserve">Twin Size Wood Platform Bed with 4 Drawers and Streamlined Headboard &amp; Footboard, Espresso</t>
  </si>
  <si>
    <t xml:space="preserve">Twin Size Wood Platform Bed with 4 Drawers and Streamlined Headboard &amp; Footboard, Gray</t>
  </si>
  <si>
    <t xml:space="preserve">Double Twin Loft Beds with Wardrobes and Staircase, Gray</t>
  </si>
  <si>
    <t xml:space="preserve">Twin Over Twin Bunk Bed with Roof, Slide and Ladder, White</t>
  </si>
  <si>
    <t xml:space="preserve">Full-Over-Twin-Twin Bunk Bed with Shelves, Wardrobe and Mirror, Gray</t>
  </si>
  <si>
    <t xml:space="preserve">3-Door Wardrobe with 2 Drawers, White</t>
  </si>
  <si>
    <t xml:space="preserve">Twin Size Wood Bed House Bed Frame with Fence, for Kids, Teens, Girls, Boys,Natural</t>
  </si>
  <si>
    <t xml:space="preserve">LP000912AAE</t>
  </si>
  <si>
    <t xml:space="preserve">Upholstered Platform bed with a Hydraulic Storage System, Queen size, Gray</t>
  </si>
  <si>
    <t xml:space="preserve">WF301862AAE</t>
  </si>
  <si>
    <t xml:space="preserve">Twin Size Wood Daybed with Trundle and Fence Guardrails, Gray</t>
  </si>
  <si>
    <t xml:space="preserve">WF301864AAL</t>
  </si>
  <si>
    <t xml:space="preserve">Twin Size Daybed Wood Bed with Two Drawers, Walnut</t>
  </si>
  <si>
    <t xml:space="preserve">WF302186AAA</t>
  </si>
  <si>
    <t xml:space="preserve">Upholstered Linen Platform Bed, Queen Size, Beige</t>
  </si>
  <si>
    <t xml:space="preserve">WF302188AAE</t>
  </si>
  <si>
    <t xml:space="preserve">Upholstered Linen Platform Bed, Twin Size, Gray</t>
  </si>
  <si>
    <t xml:space="preserve">Full Size Wooden House Bed with Twin Size Trundle, Walnut</t>
  </si>
  <si>
    <t xml:space="preserve">Full Size Wooden House Bed with Drawers, Natural</t>
  </si>
  <si>
    <t xml:space="preserve">Twin Size Wooden House Bed with Drawers, Walnut</t>
  </si>
  <si>
    <t xml:space="preserve">Twin Size Wooden House Bed with Drawers, Gray</t>
  </si>
  <si>
    <t xml:space="preserve">WF297690AAP</t>
  </si>
  <si>
    <t xml:space="preserve">Full Size Wood Daybed/Sofa Bed, Espresso</t>
  </si>
  <si>
    <t xml:space="preserve">WF299304AAE</t>
  </si>
  <si>
    <t xml:space="preserve">Queen Size Wood Floor Bed Frame with Fence and Door, Gray(OLD SKU:WF289663AAE)</t>
  </si>
  <si>
    <t xml:space="preserve">LP000713AAH</t>
  </si>
  <si>
    <t xml:space="preserve">Queen Size Storage Bed Linen Upholstered Platform Bed with 3 Drawers (Pink)</t>
  </si>
  <si>
    <t xml:space="preserve">WF295131AAP</t>
  </si>
  <si>
    <t xml:space="preserve">Full Size Daybed Wood Bed with Twin Size Trundle,Espresso</t>
  </si>
  <si>
    <t xml:space="preserve">WF298771AAH</t>
  </si>
  <si>
    <t xml:space="preserve">LT000223AAP</t>
  </si>
  <si>
    <t xml:space="preserve">Twin-Over-Full Bunk Bed with Drawers，Ladder and Storage Staircase, Espresso</t>
  </si>
  <si>
    <t xml:space="preserve">WF295710AAP</t>
  </si>
  <si>
    <t xml:space="preserve">Modern Solid Wood Daybed, Multifunctional, Twin Size, Espresso (Previous SKU: WF191899AAP)</t>
  </si>
  <si>
    <t xml:space="preserve">Twin size Loft Bed with Storage Drawers ,Desk and Stairs, Wooden Loft Bed with Shelves - White</t>
  </si>
  <si>
    <t xml:space="preserve">Twin size Loft Bed with Storage Drawers and Stairs, Wooden Loft Bed with Shelves - White</t>
  </si>
  <si>
    <t xml:space="preserve">LT100155AAK</t>
  </si>
  <si>
    <t xml:space="preserve">Stairway Twin over Twin Bunk Bed with Two Drawers and Slide, White(OLD SKU :LT000155AAK)</t>
  </si>
  <si>
    <t xml:space="preserve">Twin Metal Loft Bed with Desk and Shelve,White</t>
  </si>
  <si>
    <t xml:space="preserve">Twin Metal Loft Bed with Desk and Shelve,Black</t>
  </si>
  <si>
    <t xml:space="preserve">LT000522AAE</t>
  </si>
  <si>
    <t xml:space="preserve">Twin over Twin Wood Bunk Bed with Two Drawers - Gray</t>
  </si>
  <si>
    <t xml:space="preserve">WF291343AAD</t>
  </si>
  <si>
    <t xml:space="preserve">Wood Canopy Bed with Trundle Bed ,Full Size Canopy Platform bed With  Support Slats .No Box Spring Needed, Brushed  Light Brown</t>
  </si>
  <si>
    <t xml:space="preserve">WF291343AAE</t>
  </si>
  <si>
    <t xml:space="preserve">Wood Canopy Bed with Trundle Bed ,Full Size Canopy Platform bed With  Support Slats .No Box Spring Needed, Brushed Gray</t>
  </si>
  <si>
    <t xml:space="preserve">MF291667AAN</t>
  </si>
  <si>
    <t xml:space="preserve">Twin-Over-Twin Metal Bunk Bed With Trundle,Can be Divided into two beds,No Box Spring needed ,White ( old sku: MF194806AAN )</t>
  </si>
  <si>
    <t xml:space="preserve">LT000343AAE</t>
  </si>
  <si>
    <t xml:space="preserve">Full Over Twin &amp; Twin Bunk Bed, Wood Triple Bunk Bed with Drawers and Guardrails, Gray (OLD SKU: LP000143AAE)</t>
  </si>
  <si>
    <t xml:space="preserve">MF291654AAD</t>
  </si>
  <si>
    <t xml:space="preserve">Full-over-full bunk bed modern style steel frame bunk bed with safety rail, built-in ladder for bedroom, dorm, boys, girls, adults(OLD SKU: MF190840AAD)</t>
  </si>
  <si>
    <t xml:space="preserve">Full Size Wood House Bed with Fence, White+Gray</t>
  </si>
  <si>
    <t xml:space="preserve">Twin Over Twin Bunk Bed with Ladder, White (Old SKU:LP000107AAK)</t>
  </si>
  <si>
    <t xml:space="preserve">LT000066AAP</t>
  </si>
  <si>
    <t xml:space="preserve">Twin Over Twin Bunk Bed with Ladder,Espresso ( OLD SKU: LP000066AAP)</t>
  </si>
  <si>
    <t xml:space="preserve">LT000503AAP</t>
  </si>
  <si>
    <t xml:space="preserve">Low Twin Size Loft Bed with Cabinets, Shelves and Slide - Espresso(OLD SKU :LP000503AAP)</t>
  </si>
  <si>
    <t xml:space="preserve">LT000140EAA</t>
  </si>
  <si>
    <t xml:space="preserve">Twin size Loft Bed with Storage Shelves, Desk and Ladder, Gray(OLD SKU :LP000140EAA)</t>
  </si>
  <si>
    <t xml:space="preserve">LT000020AAK</t>
  </si>
  <si>
    <t xml:space="preserve">L-Shaped Bunk Bed with Ladder,Twin Size-Gray(OLD SKU :LP000020AAK)</t>
  </si>
  <si>
    <t xml:space="preserve">LT000203AAP</t>
  </si>
  <si>
    <t xml:space="preserve">Full over Full Bunk Bed with Ladder for Bedroom, Guest Room Furniture-Espresso(OLD SKU :LP000203AAP)</t>
  </si>
  <si>
    <t xml:space="preserve">LT000203AAK</t>
  </si>
  <si>
    <t xml:space="preserve">Full over Full Bunk Bed with Ladder for Bedroom, Guest Room Furniture-White(OLD SKU :LP000203AAK)</t>
  </si>
  <si>
    <t xml:space="preserve">WF280786AAA</t>
  </si>
  <si>
    <t xml:space="preserve">Upholstered Platform Bed with Classic Headboard, Box Spring Needed, Beige Linen Fabric, Queen Size</t>
  </si>
  <si>
    <t xml:space="preserve">WF212444AAE</t>
  </si>
  <si>
    <t xml:space="preserve">Full Size Storage Bed Metal Platform Bed with a Big Drawer - Gray</t>
  </si>
  <si>
    <t xml:space="preserve">WF195378AAE</t>
  </si>
  <si>
    <t xml:space="preserve">WF194302AAK</t>
  </si>
  <si>
    <t xml:space="preserve">Twin size Platform Bed Wood Bed Frame with Trundle, White</t>
  </si>
  <si>
    <t xml:space="preserve">WF195377AAE</t>
  </si>
  <si>
    <t xml:space="preserve">Wood Platform Bed Twin size Platform Bed, Gray</t>
  </si>
  <si>
    <t xml:space="preserve">WF194280AAK</t>
  </si>
  <si>
    <t xml:space="preserve">Twin size Platform Bed with Two Drawers, White</t>
  </si>
  <si>
    <t xml:space="preserve">WF192860AAK</t>
  </si>
  <si>
    <t xml:space="preserve">Twin Wooden Daybed with 2 drawers, Sofa Bed for Bedroom Living Room,No Box Spring Needed,White</t>
  </si>
  <si>
    <t xml:space="preserve">WF192440AAH</t>
  </si>
  <si>
    <t xml:space="preserve">Wood Platform Bed Twin Bed Frame Mattress Foundation with Headboard and Wood Slat Support (Pink)</t>
  </si>
  <si>
    <t xml:space="preserve">PP036317CAA</t>
  </si>
  <si>
    <t xml:space="preserve">Double Chaise Lounge Sofa Floor Couch and Sofa with Two Pillows (Blue)</t>
  </si>
  <si>
    <t xml:space="preserve">Full Size Wooden Daybed with 3 Storage Drawers, Upper Soft Board, shelf, and a set of Sockets and USB Ports, Brown</t>
  </si>
  <si>
    <t xml:space="preserve">Twin Size Daybed with Drawers and Shelves, White</t>
  </si>
  <si>
    <t xml:space="preserve">Twin-Over-Twin Bunk Bed with Twin size Trundle, Storage and Desk, White+Walnut</t>
  </si>
  <si>
    <t xml:space="preserve">Twin Size Loft Bed with Tent and Tower - Blue</t>
  </si>
  <si>
    <t xml:space="preserve">WF308885AAK</t>
  </si>
  <si>
    <t xml:space="preserve">Twin Size Canopy Day Bed with twin size Trundle, White</t>
  </si>
  <si>
    <t xml:space="preserve">LP000905AAK</t>
  </si>
  <si>
    <t xml:space="preserve">Wood Canopy Bed with Trundle Bed and two Drawers ,Full Size Canopy Platform bed With Support Slats .No Box Spring Needed, Brushed White</t>
  </si>
  <si>
    <t xml:space="preserve">WF303304AAD</t>
  </si>
  <si>
    <t xml:space="preserve">Wood Canopy Bed with two Drawers, Full Size Canopy Platform bed With Support Slats .No Box Spring Needed, Brushed Light Brown</t>
  </si>
  <si>
    <t xml:space="preserve">Twin Size Loft Bed with Ladder and Slide, House Bed with Blackboard and Light Strip on the Roof, White</t>
  </si>
  <si>
    <t xml:space="preserve">LT000320AAK</t>
  </si>
  <si>
    <t xml:space="preserve">Twin Size Wooden Loft Bed with Shelves, Desk and Writing Board - White</t>
  </si>
  <si>
    <t xml:space="preserve">Full Size Wood Bed House Bed Frame with Fence, for Kids, Teens, Girls, Boys,Walnut</t>
  </si>
  <si>
    <t xml:space="preserve">Twin Size Wood Bed House Bed Frame with Fence, for Kids, Teens, Girls, Boys, Walnut</t>
  </si>
  <si>
    <t xml:space="preserve">WF301863AAL</t>
  </si>
  <si>
    <t xml:space="preserve">Full Size Wood Daybed with Trundle and Fence Guardrails, Walnut</t>
  </si>
  <si>
    <t xml:space="preserve">WF301862AAL</t>
  </si>
  <si>
    <t xml:space="preserve">Twin Size Wood Daybed with Trundle and Fence Guardrails, Walnut</t>
  </si>
  <si>
    <t xml:space="preserve">WF301868AAE</t>
  </si>
  <si>
    <t xml:space="preserve">Full Size Daybed Wood Bed with Two Drawers, Gray</t>
  </si>
  <si>
    <t xml:space="preserve">Full Size Wooden House Bed with Twin Size Trundle, White</t>
  </si>
  <si>
    <t xml:space="preserve">Twin Size Wooden House Bed with Drawers, White</t>
  </si>
  <si>
    <t xml:space="preserve">WF300238AAC</t>
  </si>
  <si>
    <t xml:space="preserve">Queen Size Corduroy Platform Bed with Metal Legs, Blue</t>
  </si>
  <si>
    <t xml:space="preserve">WF298240AAA</t>
  </si>
  <si>
    <t xml:space="preserve">Twin Size Upholstered Platform Bed with 2 Drawers, Beige</t>
  </si>
  <si>
    <t xml:space="preserve">WF298241AAH</t>
  </si>
  <si>
    <t xml:space="preserve">Full Size Storage Bed Velvet Upholstered Platform Bed with a Big Drawer - Pink</t>
  </si>
  <si>
    <t xml:space="preserve">WF298241AAA</t>
  </si>
  <si>
    <t xml:space="preserve">Twin size Loft Bed Wood Bed with Two Storage Boxes - White( old sku: LP000075AAK )</t>
  </si>
  <si>
    <t xml:space="preserve">Twin size Loft Bed Wood Bed with Two Storage Boxes - Gray( old sku: LP000075AAE )</t>
  </si>
  <si>
    <t xml:space="preserve">LP100117AAE</t>
  </si>
  <si>
    <t xml:space="preserve">Twin Size Upholstered daybed with Drawers, Wood Slat Support, Gray(OLD SKU :LP000117AAE)</t>
  </si>
  <si>
    <t xml:space="preserve">WF299017AAH</t>
  </si>
  <si>
    <t xml:space="preserve">Upholstered Daybed with 2 Storage Drawers Twin Size Sofa Bed Frame No Box Spring Needed, Linen Fabric (Pink)</t>
  </si>
  <si>
    <t xml:space="preserve">MF296396AAB</t>
  </si>
  <si>
    <t xml:space="preserve">Twin Size Metal Daybed with Trundle, Daybed with Slat No Box required Black</t>
  </si>
  <si>
    <t xml:space="preserve">LT001212AAP</t>
  </si>
  <si>
    <t xml:space="preserve">Twin Loft Bed with Slide, House Bed with Slide,Espresso(OLD SKU :LT000212AAP)</t>
  </si>
  <si>
    <t xml:space="preserve">WF294808AAE</t>
  </si>
  <si>
    <t xml:space="preserve">(Slats are not included)Full Size Wood Bed House Bed Frame with Fence, for Kids, Teens, Girls, Boys (Gray )(OLD SKU:WF281294AAE)</t>
  </si>
  <si>
    <t xml:space="preserve">LT100155AAE</t>
  </si>
  <si>
    <t xml:space="preserve">Stairway Twin over Twin Bunk Bed with Two Drawers and Slide, Gray(OLD SKU :LT000155AAE)</t>
  </si>
  <si>
    <t xml:space="preserve">Twin Size Kids House Bed With Trundle, Metal House Bed Black</t>
  </si>
  <si>
    <t xml:space="preserve">Twin Size Kids House Bed With Trundle, Metal House Bed Pink</t>
  </si>
  <si>
    <t xml:space="preserve">LP002111AAA</t>
  </si>
  <si>
    <t xml:space="preserve">Upholstered daybed with Two Drawers, Wood Slat Support, Beige, Full Size(OLD SKU :LP001111AAA)</t>
  </si>
  <si>
    <t xml:space="preserve">WF294808AAP</t>
  </si>
  <si>
    <t xml:space="preserve">(Slats are not included)Full Size Wood Bed House Bed Frame with Fence,for Kids,Teens,Girls,Boys (Espresso )(OLD SKU:WF281294AAP)</t>
  </si>
  <si>
    <t xml:space="preserve">LT000167AAP</t>
  </si>
  <si>
    <t xml:space="preserve">Twin over Twin Bunk Bed with 4 Drawers and 3 Shelves-Espresso(OLD SKU: LP000067AAP)</t>
  </si>
  <si>
    <t xml:space="preserve">MF292498AAK</t>
  </si>
  <si>
    <t xml:space="preserve">Twin Size Metal Loft Bed with Desk and Shelves,White</t>
  </si>
  <si>
    <t xml:space="preserve">LT000038AAK</t>
  </si>
  <si>
    <t xml:space="preserve">Twin L-Shaped Bunk bed with Drawers-Gray(OLD SKU :LP000038AAK)</t>
  </si>
  <si>
    <t xml:space="preserve">LT000038AAE</t>
  </si>
  <si>
    <t xml:space="preserve">Twin L-Shaped Bunk bed with Drawers-Gray(OLD SKU :LP000038AAE)</t>
  </si>
  <si>
    <t xml:space="preserve">MF291663AAK</t>
  </si>
  <si>
    <t xml:space="preserve">Twin Over Twin Metal Bunk Bed (White)( old sku: MF189201KAA )</t>
  </si>
  <si>
    <t xml:space="preserve">Upholstered daybed Twin Size with Two Drawers and Wood Slat  ,Blue</t>
  </si>
  <si>
    <t xml:space="preserve">LT000182AAK</t>
  </si>
  <si>
    <t xml:space="preserve">Bunk Bed with Slide,Full Over Full Low Bunk Bed with Fence and Ladder for Toddler Kids Teens White</t>
  </si>
  <si>
    <t xml:space="preserve">MF291674AAB</t>
  </si>
  <si>
    <t xml:space="preserve">Twin Over Twin Metal Bunk Bed ,Metal Housebed With Slide,Three Colors Available.(Black with Black  Slide)(OLD SKU :LP000095AAB)</t>
  </si>
  <si>
    <t xml:space="preserve">MF291667AAB</t>
  </si>
  <si>
    <t xml:space="preserve">Twin-Over-Twin Metal Bunk Bed With Trundle,Can be Divided into two beds,No Box Spring needed ,Black ( old sku: MF194806AAB )</t>
  </si>
  <si>
    <t xml:space="preserve">LT000538AAE</t>
  </si>
  <si>
    <t xml:space="preserve">Full size Loft Bed with Shelves and Desk, Wooden Loft Bed with Desk - Gray</t>
  </si>
  <si>
    <t xml:space="preserve">Full Size House Bed Wood Bed, White</t>
  </si>
  <si>
    <t xml:space="preserve">Full Size Wood Platform Bed with Headboard and Wooden Slat Support (Espresso)</t>
  </si>
  <si>
    <t xml:space="preserve">LT100156AAE</t>
  </si>
  <si>
    <t xml:space="preserve">Stairway Twin over Twin Bunk Bed with Two Drawers and Slide, Gray(OLD SKU :LP000156AAE)</t>
  </si>
  <si>
    <t xml:space="preserve">LT000020AAE</t>
  </si>
  <si>
    <t xml:space="preserve">L-Shaped Bunk Bed with Ladder,Twin Size-Gray(OLD SKU :LP000020AAE)</t>
  </si>
  <si>
    <t xml:space="preserve">Twin over Full Bunk Bed with Storage - Espresso(OLD SKU :LP000022AAP)</t>
  </si>
  <si>
    <t xml:space="preserve">LT000209AAP</t>
  </si>
  <si>
    <t xml:space="preserve">Stairway Twin-Over-Twin Bunk Bed with Twin size Trundle for Bedroom, Dorm, Adults, Espresso( old sku: LP000209AAP )</t>
  </si>
  <si>
    <t xml:space="preserve">LP000111AAA</t>
  </si>
  <si>
    <t xml:space="preserve">WF212443AAE</t>
  </si>
  <si>
    <t xml:space="preserve">Twin Size Storage Bed Metal Platform Bed with a Big Drawer - Gray</t>
  </si>
  <si>
    <t xml:space="preserve">WF191655AAE</t>
  </si>
  <si>
    <t xml:space="preserve">Platform Twin Bed Frame with Storage Drawer and Wood Slat Support No Box Spring Needed, Gray</t>
  </si>
  <si>
    <t xml:space="preserve">Twin size Platform Bed with Trundle, Espresso</t>
  </si>
  <si>
    <t xml:space="preserve">WF191770AAD</t>
  </si>
  <si>
    <t xml:space="preserve">Wood Platform Bed with Headboard/Wood Slat Support.Twin (Walnut)</t>
  </si>
  <si>
    <t xml:space="preserve">LP000013EAA</t>
  </si>
  <si>
    <t xml:space="preserve">Living Room Furniture Armrest Single Sofa   and Loveseat Sofa (Gray)</t>
  </si>
  <si>
    <t xml:space="preserve">Twin Size Wood Platform Bed with Headboard,Footboard and Wood Slat Support, White</t>
  </si>
  <si>
    <t xml:space="preserve">WF191767AAL</t>
  </si>
  <si>
    <t xml:space="preserve">Wood Platform Bed with Headboard and Footboard (Oak)</t>
  </si>
  <si>
    <t xml:space="preserve">LT000119AAP-1</t>
  </si>
  <si>
    <t xml:space="preserve">Twin-Over-Full Bunk Bed with Twin size Trundle, Storage and Guard Rail for Bedroom, Dorm, for Adults, Espresso(OLD SKU :LT000119AAP)</t>
  </si>
  <si>
    <t xml:space="preserve">LT000119AAE-1</t>
  </si>
  <si>
    <t xml:space="preserve">Stairway Twin-Over-Full Bunk Bed with Twin size Trundle, Storage and Guard Rail for Bedroom, Dorm, for Adults, Gray(OLD SKU :LT000119AAE)</t>
  </si>
  <si>
    <t xml:space="preserve">Twin size Loft Bed with Bookshelf,Drawers,Desk,and Wardrobe-White</t>
  </si>
  <si>
    <t xml:space="preserve">LT000360AAH</t>
  </si>
  <si>
    <t xml:space="preserve">Full Size Bunk Wood House Bed with Elegant Windows, Sills and Tent,  Pink+White</t>
  </si>
  <si>
    <t xml:space="preserve">LT000542AAK</t>
  </si>
  <si>
    <t xml:space="preserve">Twin-Twin over Full L-Shaped Bunk Bed With 3 Drawers, Portable Desk and Wardrobe, White</t>
  </si>
  <si>
    <t xml:space="preserve">Twin Size Loft Bed with Retractable Writing Desk and 3 Drawers, Wooden Loft Bed with Storage Stairs and Shelves, Espresso</t>
  </si>
  <si>
    <t xml:space="preserve">Twin Size Loft Bed with Retractable Writing Desk and 3 Drawers, Wooden Loft Bed with Storage Stairs and Shelves, White</t>
  </si>
  <si>
    <t xml:space="preserve">LT000031AAE-1</t>
  </si>
  <si>
    <t xml:space="preserve">Full Over Full WoodBunk Bed with Roof, Window, Guardrail, Ladder(Antique Gray)( old sku: LT000031AAE )</t>
  </si>
  <si>
    <t xml:space="preserve">WF303304AAK</t>
  </si>
  <si>
    <t xml:space="preserve">Wood Canopy Bed with two Drawers, Full Size Canopy Platform bed With Support Slats .No Box Spring Needed, Brushed White</t>
  </si>
  <si>
    <t xml:space="preserve">LP000307AAL</t>
  </si>
  <si>
    <t xml:space="preserve">Full Size Wooden House Bed with Two Drawers, Walnut</t>
  </si>
  <si>
    <t xml:space="preserve">LP000307AAE</t>
  </si>
  <si>
    <t xml:space="preserve">Full Size Wooden House Bed with Two Drawers,Gray</t>
  </si>
  <si>
    <t xml:space="preserve">Twin Size Wooden House Bed with Two Drawers, White</t>
  </si>
  <si>
    <t xml:space="preserve">LP000910AAE</t>
  </si>
  <si>
    <t xml:space="preserve">Upholstered Platform bed with a Hydraulic Storage System, Full size, Gray</t>
  </si>
  <si>
    <t xml:space="preserve">WF302184AAA</t>
  </si>
  <si>
    <t xml:space="preserve">Upholstered Linen Platform Bed, Full Size, Beige</t>
  </si>
  <si>
    <t xml:space="preserve">Twin Size Wooden House Bed with Twin Size Trundle, White</t>
  </si>
  <si>
    <t xml:space="preserve">Full Size Wooden House Bed with Drawers, Gray</t>
  </si>
  <si>
    <t xml:space="preserve">WF297689AAK</t>
  </si>
  <si>
    <t xml:space="preserve">Twin Size Wood Daybed/Sofa Bed, White</t>
  </si>
  <si>
    <t xml:space="preserve">WF300238AAE</t>
  </si>
  <si>
    <t xml:space="preserve">Queen Size Corduroy Platform Bed with Metal Legs, Gray</t>
  </si>
  <si>
    <t xml:space="preserve">WF299304AAM</t>
  </si>
  <si>
    <t xml:space="preserve">Queen Size Wood Floor Bed Frame with Fence and Door, Natural(OLD SKU:WF289663AAM)</t>
  </si>
  <si>
    <t xml:space="preserve">WF299304AAL</t>
  </si>
  <si>
    <t xml:space="preserve">Queen Size Wood Floor Bed Frame with Fence and Door, Walnut(OLD SKU:WF289663AAL)</t>
  </si>
  <si>
    <t xml:space="preserve">LP100116AAE</t>
  </si>
  <si>
    <t xml:space="preserve">Twin Size Upholstered daybed with Trundle, Wood Slat Support, Gray(OLD SKU :LP000116AAE)</t>
  </si>
  <si>
    <t xml:space="preserve">Full Size Upholstered Leather Platform Bed with Rabbit Ornament, Pink</t>
  </si>
  <si>
    <t xml:space="preserve">Full Over Twin &amp; Twin Bunk Bed, Metal Triple Bunk Bed with Drawers and Guardrails, Black</t>
  </si>
  <si>
    <t xml:space="preserve">WF295030AAP</t>
  </si>
  <si>
    <t xml:space="preserve">Twin Size Daybed Wood Bed with Twin Size Trundle,Espresso</t>
  </si>
  <si>
    <t xml:space="preserve">WF295029AAP</t>
  </si>
  <si>
    <t xml:space="preserve">Twin Size Daybed Wood Bed with Two Drawers,Espresso(OLD SKU:LP000057AAP)</t>
  </si>
  <si>
    <t xml:space="preserve">WF295131AAK</t>
  </si>
  <si>
    <t xml:space="preserve">Full Size Daybed Wood Bed with Twin Size Trundle,White</t>
  </si>
  <si>
    <t xml:space="preserve">LP100314AAE</t>
  </si>
  <si>
    <t xml:space="preserve">Upholstered Platform Bed with 2 Drawers and 1 Twin XL Trundle,  Linen Fabric, Queen Size - Dark Gray(OLD SKU :LP000314AAE)</t>
  </si>
  <si>
    <t xml:space="preserve">LP000815AAC</t>
  </si>
  <si>
    <t xml:space="preserve">Upholstered Platform Bed Queen Size Storage Velvet Bed with Wingback Headboard and 1 Big Drawer,2 Side Storage Stool(Blue)</t>
  </si>
  <si>
    <t xml:space="preserve">MF290257AAK</t>
  </si>
  <si>
    <t xml:space="preserve">Twin Over Twin Metal Bunk Bed,Divided into Two Beds(White){OLD SKU:MF280424AAK}</t>
  </si>
  <si>
    <t xml:space="preserve">WF295030AAK</t>
  </si>
  <si>
    <t xml:space="preserve">Twin Size Daybed Wood Bed with Twin Size Trundle,White</t>
  </si>
  <si>
    <t xml:space="preserve">Twin Size House Loft Bed With Ladder-White+Gray Frame</t>
  </si>
  <si>
    <t xml:space="preserve">MF294384AAJ</t>
  </si>
  <si>
    <t xml:space="preserve">Metal House Bed With Slide, Twin Size Metal Loft Bed with Two-sided writable Wooden Board (Black and Red)</t>
  </si>
  <si>
    <t xml:space="preserve">LT000350AAL</t>
  </si>
  <si>
    <t xml:space="preserve">Full Over Full Bunk Bed with Twin Size Trundle, Walnut (old sku: LP000250AAL)</t>
  </si>
  <si>
    <t xml:space="preserve">WF294496AAM</t>
  </si>
  <si>
    <t xml:space="preserve">Full Size House Bed Wood Bed, Natural(OLD SKU:WF281436AAE)</t>
  </si>
  <si>
    <t xml:space="preserve">WF294495AAK</t>
  </si>
  <si>
    <t xml:space="preserve">Twin Size House Bed Wood Bed, White(OLD SKU:WF281435AAK)</t>
  </si>
  <si>
    <t xml:space="preserve">WF294495AAP</t>
  </si>
  <si>
    <t xml:space="preserve">Twin Size House Bed Wood Bed, Espresso(OLD SKU:WF281435AAP)</t>
  </si>
  <si>
    <t xml:space="preserve">WF294187AAM</t>
  </si>
  <si>
    <t xml:space="preserve">Twin Size Wood House Bed with Storage Space, Natural(OLD SKU: LP000001AAM)</t>
  </si>
  <si>
    <t xml:space="preserve">WF294187AAE</t>
  </si>
  <si>
    <t xml:space="preserve">Twin Size Wood House Bed with Storage Space, Gray(OLD SKU: LP000001AAE)</t>
  </si>
  <si>
    <t xml:space="preserve">LT000167AAE</t>
  </si>
  <si>
    <t xml:space="preserve">Twin over Twin Bunk Bed with 4 Drawers and 3 Shelves-Gray（OLD SKU: LP000067AAE）</t>
  </si>
  <si>
    <t xml:space="preserve">MF291650AAN</t>
  </si>
  <si>
    <t xml:space="preserve">Full Size Metal Loft Bed with 2 Shelves and one Desk ,Silver (Old SKU: LP000191AAN )</t>
  </si>
  <si>
    <t xml:space="preserve">WF292715AAE</t>
  </si>
  <si>
    <t xml:space="preserve">Loft Bed with Slide, Multifunctional Design, Twin (Gray)(OLD SKU: WF191904AAE)</t>
  </si>
  <si>
    <t xml:space="preserve">WF290265AAB</t>
  </si>
  <si>
    <t xml:space="preserve">Queen Size Metal Platform Bed Frame with Sockets, USB Ports and Slat Support ,No Box Spring Needed Black</t>
  </si>
  <si>
    <t xml:space="preserve">WF286327AAE</t>
  </si>
  <si>
    <t xml:space="preserve">Full Over Full Bunk Bed with Ladder, Gray(OLD SKU:WF282788AAE)</t>
  </si>
  <si>
    <t xml:space="preserve">WF286326AAK</t>
  </si>
  <si>
    <t xml:space="preserve">Twin Over Twin Bunk Bed with Ladder, White（OLD SKU：WF282787AAK）</t>
  </si>
  <si>
    <t xml:space="preserve">LT000538AAP</t>
  </si>
  <si>
    <t xml:space="preserve">Full size Loft Bed with Shelves and Desk, Wooden Loft Bed with Desk - Espresso</t>
  </si>
  <si>
    <t xml:space="preserve">WF289640AAK</t>
  </si>
  <si>
    <t xml:space="preserve">Full Size Wood House Bed with Fence, Gray</t>
  </si>
  <si>
    <t xml:space="preserve">LT000208AAE</t>
  </si>
  <si>
    <t xml:space="preserve">Full Over Full Bunk Bed with Ladder with Slide, Gray (Old SKU :LP000208AAE)</t>
  </si>
  <si>
    <t xml:space="preserve">Twin Over Twin Bunk Bed with Ladder, Gray (Old SKU:LP000107AAE)</t>
  </si>
  <si>
    <t xml:space="preserve">WF280786AAE</t>
  </si>
  <si>
    <t xml:space="preserve">Upholstered Platform Bed with Classic Headboard, Box Spring Needed, Gray Linen Fabric, Queen Size</t>
  </si>
  <si>
    <t xml:space="preserve">LP000211AAE</t>
  </si>
  <si>
    <t xml:space="preserve">Queen size Upholstered Platform bed with a Hydraulic Storage System - Gray</t>
  </si>
  <si>
    <t xml:space="preserve">LP000211AAA</t>
  </si>
  <si>
    <t xml:space="preserve">WF212444AAA</t>
  </si>
  <si>
    <t xml:space="preserve">Full Size Storage Bed Metal Platform Bed with a Big Drawer - Beige</t>
  </si>
  <si>
    <t xml:space="preserve">WF212844AAE</t>
  </si>
  <si>
    <t xml:space="preserve">Queen Size Velvet Upholstered Platform Bed, Box Spring Needed - Gray</t>
  </si>
  <si>
    <t xml:space="preserve">WF191655AAD</t>
  </si>
  <si>
    <t xml:space="preserve">Platform Twin Bed Frame with Storage Drawer and Wood Slat Support No Box Spring Needed, Walnut</t>
  </si>
  <si>
    <t xml:space="preserve">MF189577AAB</t>
  </si>
  <si>
    <t xml:space="preserve">[Not allowed to sell to Walmart]Metal Daybed Platform Bed Frame with Trundle Built-in Casters, Twin Size</t>
  </si>
  <si>
    <t xml:space="preserve">LP006002AAE</t>
  </si>
  <si>
    <t xml:space="preserve">4-Door Wardrobe with 1 Drawer, Gray</t>
  </si>
  <si>
    <t xml:space="preserve">Queen Size Platform Bed with 6 Storage Drawers,Antique White</t>
  </si>
  <si>
    <t xml:space="preserve">Twin Size Daybed with Drawers and Shelves, Walnut</t>
  </si>
  <si>
    <t xml:space="preserve">Twin size Loft Bed with Bookshelf,Drawers,Desk,and Wardrobe-Espresso</t>
  </si>
  <si>
    <t xml:space="preserve">Twin-Over-Twin Castle Style Bunk Bed with 2 Drawers 3 Shelves and Slide - Gray</t>
  </si>
  <si>
    <t xml:space="preserve">MF313919AAB</t>
  </si>
  <si>
    <t xml:space="preserve">Twin Over Twin Metal Bunk Bed With Slide,Kids House Bed Black</t>
  </si>
  <si>
    <t xml:space="preserve">LT000358AAE</t>
  </si>
  <si>
    <t xml:space="preserve">Twin Over Full Bunk Bed with 3-layer Shelves, Drawers and Storage Stairs, Gray</t>
  </si>
  <si>
    <t xml:space="preserve">LP002420AAB</t>
  </si>
  <si>
    <t xml:space="preserve">Full Size Race Car-Shaped Platform Bed with Wheels,Black</t>
  </si>
  <si>
    <t xml:space="preserve">Twin Size Loft Bed with Retractable Writing Desk and 3 Drawers, Wooden Loft Bed with Storage Stairs and Shelves, Gray</t>
  </si>
  <si>
    <t xml:space="preserve">LT000990AAK</t>
  </si>
  <si>
    <t xml:space="preserve">Twin Size Loft Bed with Desk and Drawers, Wooden Loft Bed with Lateral Portable Desk, White</t>
  </si>
  <si>
    <t xml:space="preserve">Twin Over Twin Bunk Bed Wood Bed with Tent, Natural</t>
  </si>
  <si>
    <t xml:space="preserve">Twin Over Twin Bunk Bed Wood Bed with Tent, Espresso</t>
  </si>
  <si>
    <t xml:space="preserve">Full Size Wood Bed House Bed Frame with Fence, for Kids, Teens, Girls, Boys,White</t>
  </si>
  <si>
    <t xml:space="preserve">LP000910AAA</t>
  </si>
  <si>
    <t xml:space="preserve">Upholstered Platform bed with a Hydraulic Storage System, Full size, Beige</t>
  </si>
  <si>
    <t xml:space="preserve">WF297690AAK</t>
  </si>
  <si>
    <t xml:space="preserve">Full Size Wood Daybed/Sofa Bed, White</t>
  </si>
  <si>
    <t xml:space="preserve">WF297689AAP</t>
  </si>
  <si>
    <t xml:space="preserve">Twin Size Wood Daybed/Sofa Bed, Espresso</t>
  </si>
  <si>
    <t xml:space="preserve">WF297689AAE</t>
  </si>
  <si>
    <t xml:space="preserve">Twin Size Wood Daybed/Sofa Bed, Gray</t>
  </si>
  <si>
    <t xml:space="preserve">WF299304AAK</t>
  </si>
  <si>
    <t xml:space="preserve">Queen  Size Wood Floor Bed Frame with Fence and Door, White(OLD SKU:WF289663AAK)</t>
  </si>
  <si>
    <t xml:space="preserve">Twin size Loft Bed Wood Bed with Two Storage Boxes - Natrual ( old sku: LP000075AAM )</t>
  </si>
  <si>
    <t xml:space="preserve">Twin size Loft Bed Wood Bed with Two Storage Boxes - Espresso ( old sku: LP000075AAP )</t>
  </si>
  <si>
    <t xml:space="preserve">LP100118AAE</t>
  </si>
  <si>
    <t xml:space="preserve">Full size Upholstered Daybed with Twin Size Trundle, Wood Slat Support, Gray(OLD SKU :LP000118AAE)</t>
  </si>
  <si>
    <t xml:space="preserve">LP000121AAE</t>
  </si>
  <si>
    <t xml:space="preserve">Full Size Upholstered daybed with Trundle and Wood Slat Support, Gray</t>
  </si>
  <si>
    <t xml:space="preserve">WF298769AAC</t>
  </si>
  <si>
    <t xml:space="preserve">WF295130AAK</t>
  </si>
  <si>
    <t xml:space="preserve">Full Size Daybed with Support Legs, White ( OLD SKU: WF191900AAK)</t>
  </si>
  <si>
    <t xml:space="preserve">Full Over Twin &amp; Twin Bunk Bed, Metal Triple Bunk Bed with Drawers and Guardrails, White</t>
  </si>
  <si>
    <t xml:space="preserve">WF295130AAP</t>
  </si>
  <si>
    <t xml:space="preserve">Full Size Daybed with Support Legs, Espresso ( OLD SKU: WF191900AAP)</t>
  </si>
  <si>
    <t xml:space="preserve">MF296396AAK</t>
  </si>
  <si>
    <t xml:space="preserve">Twin Size Metal Daybed with Trundle, Daybed with Slat No Box required White</t>
  </si>
  <si>
    <t xml:space="preserve">LT001212AAK</t>
  </si>
  <si>
    <t xml:space="preserve">Twin Loft Bed with Slide, House Bed with Slide,White(OLD SKU :LT000212AAK)</t>
  </si>
  <si>
    <t xml:space="preserve">LT001537AAE</t>
  </si>
  <si>
    <t xml:space="preserve">Twin size Loft Bed with Shelves and Desk, Wooden Loft Bed with Desk - Gray(OLD SKU:LT000537AAE)</t>
  </si>
  <si>
    <t xml:space="preserve">Twin Size Kids House Bed With Trundle, Metal House Bed White</t>
  </si>
  <si>
    <t xml:space="preserve">MF295082AAH</t>
  </si>
  <si>
    <t xml:space="preserve">Metal House Bed With Trundle, Twin Size House Bed Pink</t>
  </si>
  <si>
    <t xml:space="preserve">LT000350AAK</t>
  </si>
  <si>
    <t xml:space="preserve">Full Over Full Bunk Bed with Twin Size Trundle, White ( old sku: LP000250AAK )</t>
  </si>
  <si>
    <t xml:space="preserve">WF294496AAE</t>
  </si>
  <si>
    <t xml:space="preserve">Full Size House Bed Wood Bed, Gray(OLD SKU:WF281436AAE)</t>
  </si>
  <si>
    <t xml:space="preserve">WF294496AAP</t>
  </si>
  <si>
    <t xml:space="preserve">Full Size House Bed Wood Bed, Espresso(OLD SKU:WF281436AAP)</t>
  </si>
  <si>
    <t xml:space="preserve">MF292498AAB</t>
  </si>
  <si>
    <t xml:space="preserve">Twin Size Metal Loft Bed with Desk and Shelves,Black</t>
  </si>
  <si>
    <t xml:space="preserve">LT000504AAE</t>
  </si>
  <si>
    <t xml:space="preserve">Twin size Loft Bed with Slide and Ladder, Gray(OLD SKU:LP000504AAE)</t>
  </si>
  <si>
    <t xml:space="preserve">Metal House Bed Frame Full Size with Slatted Support No Box Spring Needed White</t>
  </si>
  <si>
    <t xml:space="preserve">WF286326AAE</t>
  </si>
  <si>
    <t xml:space="preserve">Twin Over Twin Bunk Bed with Ladder, Gray（OLD SKU：WF282787AAE）</t>
  </si>
  <si>
    <t xml:space="preserve">LT000207AAE</t>
  </si>
  <si>
    <t xml:space="preserve">Full Over Full Bunk Bed with Ladder, Gray (Old SKU :LP000207AAE)</t>
  </si>
  <si>
    <t xml:space="preserve">Queen Size Wood Platform Bed with Headboard and Wooden Slat Support (Oak)</t>
  </si>
  <si>
    <t xml:space="preserve">Full Size Wood Platform Bed with Headboard and Wooden Slat Support (White)</t>
  </si>
  <si>
    <t xml:space="preserve">LT100156AAK</t>
  </si>
  <si>
    <t xml:space="preserve">Stairway Twin over Twin Bunk Bed with Two Drawers and Slide, White(OLD SKU :LP000156AAK)</t>
  </si>
  <si>
    <t xml:space="preserve">Twin Wood Loft Bed Low Loft Beds with Ladder,Twin,White(OLD SKU :WF192082AAK)</t>
  </si>
  <si>
    <t xml:space="preserve">LT000514AAK</t>
  </si>
  <si>
    <t xml:space="preserve">Twin Over Twin Bunk Bed with Slide and Ladder, White(OLD SKU :LP000514AAK)</t>
  </si>
  <si>
    <t xml:space="preserve">LT000140PAA</t>
  </si>
  <si>
    <t xml:space="preserve">Twin size Loft Bed with Storage Shelves, Desk and Ladder, Espresso(OLD SKU :LP000140PAA)</t>
  </si>
  <si>
    <t xml:space="preserve">LT000205AAK</t>
  </si>
  <si>
    <t xml:space="preserve">Full over Full Bunk Bed with Drawers and Ladder for Bedroom, Guest Room Furniture-White(OLD SKU :LP000205AAK)</t>
  </si>
  <si>
    <t xml:space="preserve">WF280787AAA</t>
  </si>
  <si>
    <t xml:space="preserve">Upholstered Platform Bed with Tufted Headboard, Box Spring Needed, Beige Linen Fabric, Queen Size</t>
  </si>
  <si>
    <t xml:space="preserve">WF199385AAE</t>
  </si>
  <si>
    <t xml:space="preserve">Queen Size Storage Bed Velvet Upholstered Platform Bed with a Big Drawer - Gray</t>
  </si>
  <si>
    <t xml:space="preserve">WF212844AAA</t>
  </si>
  <si>
    <t xml:space="preserve">Queen Size Velvet Upholstered Platform Bed, Box Spring Needed - Beige</t>
  </si>
  <si>
    <t xml:space="preserve">WF194280AAP</t>
  </si>
  <si>
    <t xml:space="preserve">Twin size Platform Bed with Two Drawers, Espresso</t>
  </si>
  <si>
    <t xml:space="preserve">WF194302AAE</t>
  </si>
  <si>
    <t xml:space="preserve">Twin size Platform Bed Wood Bed Frame with Trundle, Gray</t>
  </si>
  <si>
    <t xml:space="preserve">WF195106AAE</t>
  </si>
  <si>
    <t xml:space="preserve">Twin size Platform Bed with Trundle, White</t>
  </si>
  <si>
    <t xml:space="preserve">WF192860AAE</t>
  </si>
  <si>
    <t xml:space="preserve">Twin Wooden Daybed with 2 drawers, Sofa Bed for Bedroom Living Room,No Box Spring Needed,Gray</t>
  </si>
  <si>
    <t xml:space="preserve">WF191002AAN</t>
  </si>
  <si>
    <t xml:space="preserve">Living Room Furniture Armrest Single Sofa (Light Gray)</t>
  </si>
  <si>
    <t xml:space="preserve">WF191768AAD</t>
  </si>
  <si>
    <t xml:space="preserve">[Not allowed to sell to Walmart]Twin Size  Wood Platform Bed with Headboard and Wooden Slat Support (Walnut)</t>
  </si>
  <si>
    <t xml:space="preserve">Twin Size Wood Platform Bed with Headboard,Footboard and Wood Slat Support, Walnut</t>
  </si>
  <si>
    <t xml:space="preserve">Twin over Twin Bunk Bed with 4 Drawers and 3 Shelves-Espresso</t>
  </si>
  <si>
    <t xml:space="preserve">Twin over Twin Bunk Bed with 4 Drawers and 3 Shelves-White</t>
  </si>
  <si>
    <t xml:space="preserve">LP006006AAE</t>
  </si>
  <si>
    <t xml:space="preserve">4-Door Wardrobe with 1 Drawer and Top Cabinet , Gray</t>
  </si>
  <si>
    <t xml:space="preserve">LP006006AAK</t>
  </si>
  <si>
    <t xml:space="preserve">4-Door Wardrobe with 1 Drawer and Top Cabinet , White</t>
  </si>
  <si>
    <t xml:space="preserve">LP006005AAE</t>
  </si>
  <si>
    <t xml:space="preserve">3-Door Mirror  Wardrobe with 2 Drawers and Top Cabinet,Gray</t>
  </si>
  <si>
    <t xml:space="preserve">LP006005AAK</t>
  </si>
  <si>
    <t xml:space="preserve">3-Door Mirror  Wardrobe with 2 Drawers and Top Cabinet,White</t>
  </si>
  <si>
    <t xml:space="preserve">LT000952AAK</t>
  </si>
  <si>
    <t xml:space="preserve">Modern Loft Bed with Two-Tone Storage Stairs and Pull-Out Wardrobes, White</t>
  </si>
  <si>
    <t xml:space="preserve">LT001608AAK-1</t>
  </si>
  <si>
    <t xml:space="preserve">Twin over Twin Bunk Bed with 2 Drawers, 1 Storage Box, 1 Shelf, Window and Roof-White(OLD SKU:LT001608AAK)</t>
  </si>
  <si>
    <t xml:space="preserve">LP006665AAK</t>
  </si>
  <si>
    <t xml:space="preserve">Queen Size Murphy Bed Wall Bed with Top Cabinets,White</t>
  </si>
  <si>
    <t xml:space="preserve">LP000521AAE-1</t>
  </si>
  <si>
    <t xml:space="preserve">Twin Size House Bed with Upholstered Sofa, House Bed with Charging Station, Wireless Charging, Shelves and Two Drawers, Gray</t>
  </si>
  <si>
    <t xml:space="preserve">LP000521AAK-1</t>
  </si>
  <si>
    <t xml:space="preserve">Twin Size House Bed with Upholstered Sofa, House Bed with Charging Station, Wireless Charging, Shelves and Two Drawers, White</t>
  </si>
  <si>
    <t xml:space="preserve">WF312253AAK</t>
  </si>
  <si>
    <t xml:space="preserve">Twin Size House Bed with Roof and Window - White (Old SKU: WF296897AAK)</t>
  </si>
  <si>
    <t xml:space="preserve">Full Size Bunk Wood House Bed with Tent, Blue+White</t>
  </si>
  <si>
    <t xml:space="preserve">Twin Size Wooden Loft Bed Big Storage with Under-bed Desk, with Drawers, with Shelves, Gray</t>
  </si>
  <si>
    <t xml:space="preserve">Wood House Bed Twin Size, 2 Twin Solid Bed L structure with fence and slatted frame, White</t>
  </si>
  <si>
    <t xml:space="preserve">LP000569AAE</t>
  </si>
  <si>
    <t xml:space="preserve">Full Size Murphy Bed with Shelves, Cabinets and USB Ports,Gray</t>
  </si>
  <si>
    <t xml:space="preserve">Low Loft Bed Twin Size with Full Safety Fence, Climbing ladder, Storage Drawers and Trundle White Solid Wood Bed</t>
  </si>
  <si>
    <t xml:space="preserve">Twin size Loft Bed with Drawer, Two Wardrobes and Mirror, White</t>
  </si>
  <si>
    <t xml:space="preserve">Twin Size Platform Bed with built-in shelves, LED Light and USB ports, Gray</t>
  </si>
  <si>
    <t xml:space="preserve">WF316201AAN</t>
  </si>
  <si>
    <t xml:space="preserve">Full Size Car Shaped Bed with Tents,Natural</t>
  </si>
  <si>
    <t xml:space="preserve">Twin Size House Bed with Bench, Socket and Shelves, Gray</t>
  </si>
  <si>
    <t xml:space="preserve">Twin Size House Bed with Bench, Socket and Shelves, White</t>
  </si>
  <si>
    <t xml:space="preserve">Queen Size Murphy Bed with Shelves, Cabinets and USB Ports,Gray</t>
  </si>
  <si>
    <t xml:space="preserve">Full Size Upholstered Daybed with Trundle Sofa Bed Frame No Box Spring Needed, Linen Fabric(Yellow)</t>
  </si>
  <si>
    <t xml:space="preserve">LT000228AAE-1</t>
  </si>
  <si>
    <t xml:space="preserve">Twin over Full Bunk Bed with Shelfs, Storage Staircase and 2 Drawers, Gray</t>
  </si>
  <si>
    <t xml:space="preserve">MF313919AAJ</t>
  </si>
  <si>
    <t xml:space="preserve">Twin Over Twin Metal Bunk Bed With Slide,Kids House Bed Black+Red</t>
  </si>
  <si>
    <t xml:space="preserve">WF311397AAK</t>
  </si>
  <si>
    <t xml:space="preserve">Queen Size Canopy Platform Bed with Headboard and Footboard,Slat Support Leg - White(OLD SKU:LT001912AAK)</t>
  </si>
  <si>
    <t xml:space="preserve">Queen Size Wood Platform Bed with 4 Drawers and Streamlined Headboard &amp; Footboard, Gray</t>
  </si>
  <si>
    <t xml:space="preserve">Double Twin Loft Beds with Wardrobes and Staircase, White</t>
  </si>
  <si>
    <t xml:space="preserve">Twin Size Car-Shaped Platform Bed with Wheels,White</t>
  </si>
  <si>
    <t xml:space="preserve">MF310408AAK</t>
  </si>
  <si>
    <t xml:space="preserve">Full Over Full Metal Bunk Bed, White</t>
  </si>
  <si>
    <t xml:space="preserve">LP000127AAA</t>
  </si>
  <si>
    <t xml:space="preserve">Upholstered Daybed Sofa Bed Twin Size With Trundle Bed and Wood Slat ,Beige</t>
  </si>
  <si>
    <t xml:space="preserve">Twin Size Wooden House Bed with Twin Size Trundle, Walnut</t>
  </si>
  <si>
    <t xml:space="preserve">Full Metal Loft Bed with Desk and Metal Grid, Black</t>
  </si>
  <si>
    <t xml:space="preserve">Full Metal Loft Bed with Desk and Shelve, Black</t>
  </si>
  <si>
    <t xml:space="preserve">WF299302AAL</t>
  </si>
  <si>
    <t xml:space="preserve">Full Size Wood Daybed Frame with Fence, Walnut(OLD SKU:WF289662AAL)</t>
  </si>
  <si>
    <t xml:space="preserve">Full Size Race Car-Shaped Platform Bed with Wheels,Red</t>
  </si>
  <si>
    <t xml:space="preserve">WF299137AAH</t>
  </si>
  <si>
    <t xml:space="preserve">Twin Size Upholstered Leather Platform Bed with Rabbit Ornament, Pink</t>
  </si>
  <si>
    <t xml:space="preserve">WF299299AAL</t>
  </si>
  <si>
    <t xml:space="preserve">Twin Size Wood Floor Bed Frame with Fence and Door, Walnut(OLD SKU :WF289661AAL)</t>
  </si>
  <si>
    <t xml:space="preserve">Twin Over Twin Bunk Bed with Slide, House Bed with Slide, White(OLD SKU: LT000213AAK)</t>
  </si>
  <si>
    <t xml:space="preserve">LT001537AAK</t>
  </si>
  <si>
    <t xml:space="preserve">Twin size Loft Bed with Shelves and Desk, Wooden Loft Bed with Desk - White(OLD SKU:LT000537AAK)</t>
  </si>
  <si>
    <t xml:space="preserve">MF295065AAB</t>
  </si>
  <si>
    <t xml:space="preserve">Twin Size Metal House Bed Kids Bed, Black</t>
  </si>
  <si>
    <t xml:space="preserve">WF294496AAK</t>
  </si>
  <si>
    <t xml:space="preserve">Full Size House Bed Wood Bed, White(OLD SKU:WF281436AAK)</t>
  </si>
  <si>
    <t xml:space="preserve">{Slats are not included}Twin Size Wood Bed House Bed Frame with Fence,for Kids,Teens, Girls,Boys {Gray}{OLD SKU:WF194274AAE}</t>
  </si>
  <si>
    <t xml:space="preserve">MF291671AAB</t>
  </si>
  <si>
    <t xml:space="preserve">Twin Metal Loft Bed with 2 Shelves and one Desk ,BLACK(Old SKU: MF281206AAB)</t>
  </si>
  <si>
    <t xml:space="preserve">MF291650AAB</t>
  </si>
  <si>
    <t xml:space="preserve">Full Size Metal Loft Bed with 2 Shelves and one Desk ,Black (Old SKU: LP000191AAB )</t>
  </si>
  <si>
    <t xml:space="preserve">Solid Wood Twin Size Loft Bed with Ladder(Espresso)(OLD SKU: WF191903AAP)</t>
  </si>
  <si>
    <t xml:space="preserve">MF286452AAB</t>
  </si>
  <si>
    <t xml:space="preserve">Twin Metal Loft Bed with Desk, Ladder and Guardrails, Loft Bed for Bedroom, Black(OLD SKU : MF195191AAB)</t>
  </si>
  <si>
    <t xml:space="preserve">MF291674AAK</t>
  </si>
  <si>
    <t xml:space="preserve">Twin Over Twin Metal Bunk Bed ,Metal Housebed With Slide,Three Colors Available.(White with White  Slide)(OLD SKU :LP000095AAK)</t>
  </si>
  <si>
    <t xml:space="preserve">WF282820AAK</t>
  </si>
  <si>
    <t xml:space="preserve">Twin Size Wood Platform Bed with House-shaped Headboard  (White)</t>
  </si>
  <si>
    <t xml:space="preserve">WF282821AAH</t>
  </si>
  <si>
    <t xml:space="preserve">Full Size Wood Platform Bed with House-shaped Headboard  (Pink)</t>
  </si>
  <si>
    <t xml:space="preserve">Twin Over Twin Bunk Bed with Slide and Ladder, Gray (Old SKU：LP000108AAE)</t>
  </si>
  <si>
    <t xml:space="preserve">House Bed Frame Twin Size , Kids Bed Frame Metal  Platform Bed  Floor Bed for Kids Boys Girls No Box Spring Needed White</t>
  </si>
  <si>
    <t xml:space="preserve">Twin Size House Bed Wood Bed, Espresso</t>
  </si>
  <si>
    <t xml:space="preserve">Twin Size House Bed Wood Bed, Gray</t>
  </si>
  <si>
    <t xml:space="preserve">Full Size Wood Platform Bed with Headboard and Wooden Slat Support (Oak)</t>
  </si>
  <si>
    <t xml:space="preserve">WF286242AAK</t>
  </si>
  <si>
    <t xml:space="preserve">Loft Bed with Slide, Multifunctional Design, Full (White)(OLD SKU :WF281157AAK)</t>
  </si>
  <si>
    <t xml:space="preserve">WF199746AAD</t>
  </si>
  <si>
    <t xml:space="preserve">Full Size Wooden House Bed, Natural</t>
  </si>
  <si>
    <t xml:space="preserve">N708S00002E</t>
  </si>
  <si>
    <t xml:space="preserve">Queen Size Murphy Bed with Large Drawers,Brushed Gray</t>
  </si>
  <si>
    <t xml:space="preserve">N708S00002K</t>
  </si>
  <si>
    <t xml:space="preserve">Queen Size Murphy Bed with Large Drawers,Brushed White</t>
  </si>
  <si>
    <t xml:space="preserve">N708S00001E</t>
  </si>
  <si>
    <t xml:space="preserve">Full Size Murphy Bed with Large Drawers,Brushed Gray</t>
  </si>
  <si>
    <t xml:space="preserve">N708S00001K</t>
  </si>
  <si>
    <t xml:space="preserve">Full Size Murphy Bed with Large Drawers,Brushed White</t>
  </si>
  <si>
    <t xml:space="preserve">Twin Size House Bed with Shelves, House Bed with Window and  Sparkling Light Strip on the Roof, White</t>
  </si>
  <si>
    <t xml:space="preserve">Full Size Wooden Bed With All-in-One Cabinet, Shelf and Sockets,Twin Size Trundle,  Gray</t>
  </si>
  <si>
    <t xml:space="preserve">Full Size Upholstered Daybed with Trundle Sofa Bed Frame No Box Spring Needed, Linen Fabric(Beige)</t>
  </si>
  <si>
    <t xml:space="preserve">LP000755AAE</t>
  </si>
  <si>
    <t xml:space="preserve">Full Size Wood House Bed with Fence and Writing Board, Gray</t>
  </si>
  <si>
    <t xml:space="preserve">Twin Size Loft Bed with Tent and Tower - Pink</t>
  </si>
  <si>
    <t xml:space="preserve">Twin Size Wood Platform Bed with 4 Drawers and Streamlined Headboard &amp; Footboard, Oak</t>
  </si>
  <si>
    <t xml:space="preserve">Full Size Car-Shaped Platform Bed with Wheels,Blue</t>
  </si>
  <si>
    <t xml:space="preserve">Full Size Car-Shaped Platform Bed with Wheels,Gray</t>
  </si>
  <si>
    <t xml:space="preserve">Twin Size Car-Shaped Platform Bed with Wheels,Blue</t>
  </si>
  <si>
    <t xml:space="preserve">LT000248AAB</t>
  </si>
  <si>
    <t xml:space="preserve">MF310408AAN</t>
  </si>
  <si>
    <t xml:space="preserve">Full Over Full Metal Bunk Bed, Sliver</t>
  </si>
  <si>
    <t xml:space="preserve">WF309172AAK</t>
  </si>
  <si>
    <t xml:space="preserve">Twin Size Canopy Day Bed with 2 Drawers, White</t>
  </si>
  <si>
    <t xml:space="preserve">Twin Over Twin-Twin House Bunk Bed with Extending Trundle and Ladder</t>
  </si>
  <si>
    <t xml:space="preserve">MF300702AAB</t>
  </si>
  <si>
    <t xml:space="preserve">Twin Size Metal Daybed with Twin Size Adjustable Trundle, Portable Folding Trundle, Black</t>
  </si>
  <si>
    <t xml:space="preserve">WF303699AAH</t>
  </si>
  <si>
    <t xml:space="preserve">Twin Size Bed with Clouds and Rainbow Decor</t>
  </si>
  <si>
    <t xml:space="preserve">Twin Size Wood Bed House Bed Frame with Fence, for Kids, Teens, Girls, Boys, Gray</t>
  </si>
  <si>
    <t xml:space="preserve">Full Metal Loft Bed with Desk and Metal Grid, White</t>
  </si>
  <si>
    <t xml:space="preserve">WF298240AAE</t>
  </si>
  <si>
    <t xml:space="preserve">Twin Size Upholstered Platform Bed with 2 Drawers, Gray</t>
  </si>
  <si>
    <t xml:space="preserve">WF299309AAE</t>
  </si>
  <si>
    <t xml:space="preserve">Twin Loft Bed with Slide, House Bed with Slide,Gray(OLD SKU :WF286245AAE)</t>
  </si>
  <si>
    <t xml:space="preserve">WF299309AAK</t>
  </si>
  <si>
    <t xml:space="preserve">Twin Loft Bed with Slide, House Bed with Slide,White(OLD SKU :WF286245AAK)</t>
  </si>
  <si>
    <t xml:space="preserve">WF299302AAK</t>
  </si>
  <si>
    <t xml:space="preserve">Full Size Wood Daybed Frame with Fence, White(OLD SKU:WF289662AAK)</t>
  </si>
  <si>
    <t xml:space="preserve">WF299299AAM</t>
  </si>
  <si>
    <t xml:space="preserve">Twin Size Wood Floor Bed Frame with Fence and Door, Natural(OLD SKU :WF289661AAM)</t>
  </si>
  <si>
    <t xml:space="preserve">WF299299AAE</t>
  </si>
  <si>
    <t xml:space="preserve">Twin Size Wood Daybed Frame with Fence, Gray(OLD SKU :WF289661AAE)</t>
  </si>
  <si>
    <t xml:space="preserve">Full size Upholstered Platform Bed with Storage Headboard and USB Port,  Linen Fabric Upholstered Bed (Beige)</t>
  </si>
  <si>
    <t xml:space="preserve">Full size Upholstered Platform Bed with Storage Headboard and USB Port,  Linen Fabric Upholstered Bed (Gray)</t>
  </si>
  <si>
    <t xml:space="preserve">MF296383AAB</t>
  </si>
  <si>
    <t xml:space="preserve">Upholstered Daybed Sofa Bed Twin Size With Trundle Bed and Wood Slat ,Gray</t>
  </si>
  <si>
    <t xml:space="preserve">MF295065AAH</t>
  </si>
  <si>
    <t xml:space="preserve">Twin Size Metal House Bed Kids Bed, Pink</t>
  </si>
  <si>
    <t xml:space="preserve">MF295065AAK</t>
  </si>
  <si>
    <t xml:space="preserve">Twin Size Metal House Bed kids Bed, White</t>
  </si>
  <si>
    <t xml:space="preserve">WF296647AAB</t>
  </si>
  <si>
    <t xml:space="preserve">Full Size Upholstered Faux Leather Platform Bed with LED Light Bed Frame with Slatted - Black</t>
  </si>
  <si>
    <t xml:space="preserve">MF294384AAB</t>
  </si>
  <si>
    <t xml:space="preserve">Metal House Bed With Slide, Twin Size Metal Loft Bed with Two-sided writable Wooden Board (Black )</t>
  </si>
  <si>
    <t xml:space="preserve">MF295082AAB</t>
  </si>
  <si>
    <t xml:space="preserve">Metal House Bed With Trundle, Twin Size House  Bed Black</t>
  </si>
  <si>
    <t xml:space="preserve">{Slats are not included}Twin Size Wood Bed House Bed Frame with Fence,for Kids,Teens, Girls,Boys {White}{OLD SKU:WF194274AAK}</t>
  </si>
  <si>
    <t xml:space="preserve">MF291671AAK</t>
  </si>
  <si>
    <t xml:space="preserve">Twin Metal Loft Bed with 2 Shelves and one Desk ,WHITE(Old SKU: MF281206AAK)</t>
  </si>
  <si>
    <t xml:space="preserve">MF291663AAB</t>
  </si>
  <si>
    <t xml:space="preserve">Twin Over Twin Metal Bunk Bed (Black) ( old sku: MF189201BAA )</t>
  </si>
  <si>
    <t xml:space="preserve">WF292715AAP</t>
  </si>
  <si>
    <t xml:space="preserve">Loft Bed with Slide, Multifunctional Design, Twin (Espresso)(OLD SKU: WF191904AAP)</t>
  </si>
  <si>
    <t xml:space="preserve">WF292715AAK</t>
  </si>
  <si>
    <t xml:space="preserve">Loft Bed with Slide, Multifunctional Design, Twin (White)(OLD SKU: WF191904AAK)</t>
  </si>
  <si>
    <t xml:space="preserve">Solid Wood Twin Size Loft Bed with Ladder(White)(OLD SKU: WF191903AAK)</t>
  </si>
  <si>
    <t xml:space="preserve">MF291674AAJ</t>
  </si>
  <si>
    <t xml:space="preserve">Twin Over Twin Metal Bunk Bed ,Metal Housebed With Slide,Three Colors Available.(Black with Red Slide)(OLD SKU :LP000095AAJ)</t>
  </si>
  <si>
    <t xml:space="preserve">MF291657AAD</t>
  </si>
  <si>
    <t xml:space="preserve">Twin-over-full bunk bed modern style steel frame bunk bed with safety rail, built-in ladder for bedroom, dorm, boys, girls, adults (OLD SKU:LP000090AAD)</t>
  </si>
  <si>
    <t xml:space="preserve">LP100011AAE</t>
  </si>
  <si>
    <t xml:space="preserve">Upholstered Twin Size daybed with Two Drawers, Wood Slat Support, Gray(OLD SKU :LP000011AAE)</t>
  </si>
  <si>
    <t xml:space="preserve">Twin Size Wood Platform Bed with House-shaped Headboard  (Pink)</t>
  </si>
  <si>
    <t xml:space="preserve">WF282821AAE</t>
  </si>
  <si>
    <t xml:space="preserve">Full Size Wood Platform Bed with House-shaped Headboard  (Gray)</t>
  </si>
  <si>
    <t xml:space="preserve">WF282821AAK</t>
  </si>
  <si>
    <t xml:space="preserve">Full Size Wood Platform Bed with House-shaped Headboard  (White)</t>
  </si>
  <si>
    <t xml:space="preserve">House Bed Frame Twin Size , Kids Bed Frame Metal  Platform Bed  Floor Bed for Kids Boys Girls No Box Spring Needed Silver</t>
  </si>
  <si>
    <t xml:space="preserve">House Bed Frame Twin Size , Kids Bed Frame Metal  Platform Bed  Floor Bed for Kids Boys Girls No Box Spring Needed Black</t>
  </si>
  <si>
    <t xml:space="preserve">House Bed Tent Bed Frame Twin Size Metal Floor Play House Bed with Slat for Kids Girls Boys , No Box Spring Needed Black</t>
  </si>
  <si>
    <t xml:space="preserve">House Bed Tent Bed Frame Twin Size Metal Floor Play House Bed with Slat for Kids Girls Boys , No Box Spring Needed Pink</t>
  </si>
  <si>
    <t xml:space="preserve">Twin size Loft Bed Wood Bed with Slide, Stair and Chalkboard,Gray(OLD SKU :WF282115AAE)</t>
  </si>
  <si>
    <t xml:space="preserve">LT000203AAE</t>
  </si>
  <si>
    <t xml:space="preserve">Full over Full Bunk Bed with Ladder for Bedroom, Guest Room Furniture-Gray(OLD SKU :LP000203AAE)</t>
  </si>
  <si>
    <t xml:space="preserve">WF199745AAE</t>
  </si>
  <si>
    <t xml:space="preserve">Twin Size Wooden House Bed, Gray</t>
  </si>
  <si>
    <t xml:space="preserve">WF199745AAK</t>
  </si>
  <si>
    <t xml:space="preserve">Twin Size Wooden House Bed, WHITE</t>
  </si>
  <si>
    <t xml:space="preserve">WF199745AAD</t>
  </si>
  <si>
    <t xml:space="preserve">Twin Size Wooden House Bed, Natural</t>
  </si>
  <si>
    <t xml:space="preserve">WF199746AAK</t>
  </si>
  <si>
    <t xml:space="preserve">Full Size Wooden House Bed, White</t>
  </si>
  <si>
    <t xml:space="preserve">WF212443AAA</t>
  </si>
  <si>
    <t xml:space="preserve">Twin Size Storage Bed Metal Platform Bed with a Big Drawer - Beige</t>
  </si>
  <si>
    <t xml:space="preserve">WF531421AAW</t>
  </si>
  <si>
    <t xml:space="preserve">K&amp;K Kitchen Island with Drop Leaf, Kitchen Storage Cart with 3 Tier Pull Out Cabinet Organizer, Internal Storage Rack, Rolling Kitchen Cart on Wheels with Towel Rack, 2 Drawers, for Kitchen, White</t>
  </si>
  <si>
    <t xml:space="preserve">WF531421AAB</t>
  </si>
  <si>
    <t xml:space="preserve">K&amp;K Kitchen Island with Drop Leaf, Kitchen Storage Cart with 3 Tier Pull Out Cabinet Organizer, Internal Storage Rack, Rolling Kitchen Cart on Wheels with Towel Rack, 2 Drawers, for Kitchen, Black</t>
  </si>
  <si>
    <t xml:space="preserve">K&amp;K Kitchen Island with Trash Can Storage Cabinet, Kitchen Cart with Drop Leaf, Spice Rack, Towel Rack and Drawer, Rolling Kitchen Island on Wheels with Adjustable Shelf, Walnut Brown</t>
  </si>
  <si>
    <t xml:space="preserve">K&amp;K Outdoor Kitchen Island, Rolling Bar Cart &amp; Storage Cabinet, Farmhouse Solid Wood Outdoor Grill Table with Stainless Steel Top, Spice Rack , Towel Rack for Kitchen &amp; Barbecue , Dark Brown</t>
  </si>
  <si>
    <t xml:space="preserve">K&amp;K 5 Pieces Outdoor Patio Furniture Set with Pet House Cool Bar and Retractable Side Tray, Rattan Wicker Patio Swivel Rocking Chairs Set of 2 with Ottomans for Backyard, Porch, Balcony, Beige</t>
  </si>
  <si>
    <t xml:space="preserve">K&amp;K 80'' Outdoor Wicker Chaise Lounge Chairs Set of 2, Patio Rattan Reclining Chair Pull-out Side Table w/ 5-Level Adjustable Backrest Ergonomic Wave Design Pool Sunbathing Recliners, Grey</t>
  </si>
  <si>
    <t xml:space="preserve">SK000005AAA</t>
  </si>
  <si>
    <t xml:space="preserve">K&amp;K 6-Piece Rope Patio Furniture Set, Outdoor Furniture with Acacia Wood Cool Bar Table with Ice Bucket , Deep Seat Patio Conversation Set with Two Stools for Backyard Porch Balcony (Black &amp; Beige)</t>
  </si>
  <si>
    <t xml:space="preserve">SK000005AAE</t>
  </si>
  <si>
    <t xml:space="preserve">K&amp;K 6-Piece Rope Patio Furniture Set, Outdoor Furniture with Acacia Wood Cool Bar Table with Ice Bucket , Deep Seat Patio Conversation Set with Two Stools for Backyard Porch Balcony (Grey)</t>
  </si>
  <si>
    <t xml:space="preserve">K&amp;K 5 Pieces Patio Furniture Chair Sets, Patio Conversation Set With Wicker Cool Bar Table, Ottomans,Outdoor Furniture Bistro Sets for Porch,Backyard,Balcony,Poolside Black&amp;Beige</t>
  </si>
  <si>
    <t xml:space="preserve">WF318964AAW</t>
  </si>
  <si>
    <t xml:space="preserve">Rolling Kitchen Island with Storage, Two-sided Kitchen island Cart on Wheels with RubberWood Top,Wine and Spice Rack, Large Kitchen Cart with 2 Drawers, 3 Open Compartments, White</t>
  </si>
  <si>
    <t xml:space="preserve">K&amp;K Rolling Kitchen Island With Extended Table, Kitchen Island on Wheels with LED Lights,Power Outlets and 2 Fluted Glass Doors, Kitchen Island with a Storage Compartment and Side 3 Open Shelves, Navy</t>
  </si>
  <si>
    <t xml:space="preserve">K&amp;K Rolling Kitchen Island With Extended Table, Kitchen island on Wheels with LED Lights,Power Outlets and 2 Fluted Glass Doors, Kitchen Island with a Storage Compartment and Side 3 Open Shelves,White</t>
  </si>
  <si>
    <t xml:space="preserve">SK000003AAZ</t>
  </si>
  <si>
    <t xml:space="preserve">K&amp;K 4-Piece Rope Patio Furniture Set, Outdoor Furniture with Tempered Glass Table, Patio Conversation Set Deep Seating with Thick Cushion for Backyard Porch Balcony (Beige&amp;Mustard Yellow)</t>
  </si>
  <si>
    <t xml:space="preserve">K&amp;K Rolling Kitchen Island with Storage, Kitchen Cart with Rubber Wood Top, 3 Drawer, 2 Slide-Out Shelf and Internal Storage Rack, Kitchen Island on Wheels with Spice Rack &amp; Tower Rack, Black</t>
  </si>
  <si>
    <t xml:space="preserve">SK000004AAZ</t>
  </si>
  <si>
    <t xml:space="preserve">K&amp;K 4-Piece Boho Rope Patio Furniture Set, Outdoor Furniture with Acacia Wood Table, Patio Conversation Set with Deep Seating &amp; Thick Cushion for Backyard Porch Balcony, Beige</t>
  </si>
  <si>
    <t xml:space="preserve">Retro Mountain Wood 47"D Kitchen Island with Drop Leaf, Farmhouse Kitchen Island on Wheels with Internal Storage Rack, Rolling Kitchen Cart with Towel Rack for Living Room, Kitchen, Dining Room(White)</t>
  </si>
  <si>
    <t xml:space="preserve">Kitchen Island with Drop Leaf, 53.9" Width Rolling Kitchen Cart on Wheels with Internal Storage Rack and 3 Tier Pull Out Cabinet Organizer, Kitchen Storage Cart with Spice Rack, Towel Rack (Grey Blue)</t>
  </si>
  <si>
    <t xml:space="preserve">Kitchen Island with Drop Leaf, 53.9" Width Rolling Kitchen Cart on Wheels with Internal Storage Rack and 3 Tier Pull Out Cabinet Organizer, Kitchen Storage Cart with Spice Rack, Towel Rack (Black)</t>
  </si>
  <si>
    <t xml:space="preserve">WF311171AAG</t>
  </si>
  <si>
    <t xml:space="preserve">Kitchen Island with Drop Leaf, LED Light Kitchen Cart on Wheels with 2 Fluted Glass Doors and 1 Flip Cabinet Door, Large Kitchen Island Cart with an Adjustable Shelf and 2 Drawers (Grey Blue)</t>
  </si>
  <si>
    <t xml:space="preserve">WF311171AAW</t>
  </si>
  <si>
    <t xml:space="preserve">Kitchen Island with Drop Leaf, LED Light Kitchen Cart on Wheels with 2 Fluted Glass Doors and 1 Flip Cabinet Door, Large Kitchen Island Cart with an Adjustable Shelf and 2 Drawers (White)</t>
  </si>
  <si>
    <t xml:space="preserve">WF305556AAG</t>
  </si>
  <si>
    <t xml:space="preserve">Kitchen Island with Power Outlet,Kitchen Storage Island with Drop Leaf and Rubber Wood,Open Storage and Wine Rack,5 Wheels,with Adjustable Storage for Home, Kitchen, and Dining Room, Grey Blue</t>
  </si>
  <si>
    <t xml:space="preserve">WF297003AAB</t>
  </si>
  <si>
    <t xml:space="preserve">Kitchen cart with Rubber wood desktop rolling mobile kitchen island with storage and 5 draws 53 Inch length (Black)</t>
  </si>
  <si>
    <t xml:space="preserve">WF296670AAW</t>
  </si>
  <si>
    <t xml:space="preserve">Kitchen Island Cart with Storage Cabinet and Two Locking Wheels,Solid wood desktop,Microwave cabinet,Floor Standing Buffet Server Sideboard for Kitchen Room,Dining Room,, Bathroom(White)</t>
  </si>
  <si>
    <t xml:space="preserve">WF296670AAN</t>
  </si>
  <si>
    <t xml:space="preserve">Kitchen Island Cart with Storage Cabinet and Two Locking Wheels,Solid wood desktop,Microwave cabinet,Floor Standing Buffet Server Sideboard for Kitchen Room,Dining Room,, Bathroom(Dark blue)</t>
  </si>
  <si>
    <t xml:space="preserve">WF296670AAB</t>
  </si>
  <si>
    <t xml:space="preserve">Kitchen Island Cart with Storage Cabinet and Two Locking Wheels,Solid wood desktop,Microwave cabinet,Floor Standing Buffet Server Sideboard for Kitchen Room,Dining Room,, Bathroom(Black)</t>
  </si>
  <si>
    <t xml:space="preserve">SK000001AAB</t>
  </si>
  <si>
    <t xml:space="preserve">Kitchen Cart with Rubber wood Drop-Leaf Countertop, Concealed sliding barn door adjustable height,Kitchen Island on 4 Wheels with Storage Cabinet and 2 Drawers,L52.2xW30.5xH36.6 inch, Black</t>
  </si>
  <si>
    <t xml:space="preserve">SK000001AAW</t>
  </si>
  <si>
    <t xml:space="preserve">Kitchen Cart with Rubber wood Drop-Leaf Countertop, Concealed sliding barn door adjustable height,Kitchen Island on 4 Wheels with Storage Cabinet and 2 Drawers,L52.2xW30.5xH36.6 inch, White</t>
  </si>
  <si>
    <t xml:space="preserve">SK000001AAE</t>
  </si>
  <si>
    <t xml:space="preserve">Kitchen Cart with Rubber wood Drop-Leaf Countertop, Concealed sliding barn door adjustable height,Kitchen Island on 4 Wheels with Storage Cabinet and 2 Drawers,L52.2xW30.5xH36.6 inch, Mint Green</t>
  </si>
  <si>
    <t xml:space="preserve">N707S000008W</t>
  </si>
  <si>
    <t xml:space="preserve">K&amp;K 71" Farmhosue Pantry Bar Cabinet with Internal Storage Rack,Kitchen Cabinet with Hutch,Sliding Door,Power Outlet,Pegboard,Wine &amp; Glasses Rack,3 Drawers,Rustic Coffee Bar Storage Cabinet,White Oak</t>
  </si>
  <si>
    <t xml:space="preserve">K&amp;K 53.2''  Kitchen Island with Drop Leaf, Kitchen Storage Cart with Spice Rack, Towel Rack and 2 Drawers, Rolling Kitchen Island on Wheels with Adjustable Shelves for Kitchen, Dining Room, Navy Blue</t>
  </si>
  <si>
    <t xml:space="preserve">K&amp;K 53.2''  Kitchen Island with Drop Leaf, Kitchen Storage Cart with Spice Rack, Towel Rack and 2 Drawers, Rolling Kitchen Island on Wheels with Adjustable Shelves for Kitchen, Dining Room, White</t>
  </si>
  <si>
    <t xml:space="preserve">N707P173036G</t>
  </si>
  <si>
    <t xml:space="preserve">K&amp;K Kitchen Island with Foldable Counter Top, Kitchen Storage Cart with Slide-Out Shelf, Towel Rack and Drawer, Rolling Kitchen Cart on Wheels, for Kitchen, Living Room, Dining Room, Grey Blue</t>
  </si>
  <si>
    <t xml:space="preserve">N707P173036W</t>
  </si>
  <si>
    <t xml:space="preserve">K&amp;K Kitchen Island with Foldable Counter Top, Kitchen Storage Cart with Slide-Out Shelf, Towel Rack and Drawer, Rolling Kitchen Cart on Wheels, for Kitchen, Living Room, Dining Room, White</t>
  </si>
  <si>
    <t xml:space="preserve">K&amp;K 55.7'' Large Kitchen Island with 2 Drop Leaf,, Rolling Kitchen Cart on 5 Wheels with Power Outlet, Folding Storage Dining Table with Spice &amp; Towel Rack , 3 Drawers, for Kitchen, Dining Room,Black</t>
  </si>
  <si>
    <t xml:space="preserve">K&amp;K 55.7'' Large Kitchen Island with 2 Drop Leaf,, Rolling Kitchen Cart on 5 Wheels with Power Outlet, Folding Storage Dining Table with Spice &amp; Towel Rack , 3 Drawers, for Kitchen, Dining Room,White</t>
  </si>
  <si>
    <t xml:space="preserve">K&amp;K 53inch Large Kitchen Island with 2 Bar Stools, Power Outlet,Door Internal Storage Rack,Kitchen Storage Cart on 5 Wheels with Drop Leaf,5 Open Side Racks,3 Drawers for Kitchen,Dining Room,Grey Blue</t>
  </si>
  <si>
    <t xml:space="preserve">K&amp;K 53inch Large Kitchen Island with Drop Leaf,Power Outlet,Door Internal Storage Rack,Rolling Kitchen Cart on 5 Wheels with 5 Open Side Racks for Kitchen,Dining Room,Grey Blue(Not include bar stools)</t>
  </si>
  <si>
    <t xml:space="preserve">K&amp;K 53inch Large Kitchen Island with 2 Bar Stools, Power Outlet,Door Internal Storage Rack, Kitchen Storage Cart on 5 Wheels with Drop Leaf, 5 Open Side Racks, 3 Drawers, for Kitchen,Dining Room,White</t>
  </si>
  <si>
    <t xml:space="preserve">K&amp;K 53inch Large Kitchen Island with 2 Bar Stools, Power Outlet,Door Internal Storage Rack, Kitchen Storage Cart on 5 Wheels with Drop Leaf, 5 Open Side Racks, 3 Drawers, for Kitchen,Dining Room,Black</t>
  </si>
  <si>
    <t xml:space="preserve">K&amp;K 53inch Large Kitchen Island with Drop Leaf, Power Outlet, Door Internal Storage Rack, Rolling Kitchen Cart on 5 Wheels with 5 Open Side Racks for Kitchen, Dining Room,Black(Not include bar stools)</t>
  </si>
  <si>
    <t xml:space="preserve">K&amp;K 53inch Large Kitchen Island with Drop Leaf, Power Outlet, Door Internal Storage Rack, Rolling Kitchen Cart on 5 Wheels with 5 Open Side Racks for Kitchen, Dining Room,White(Not include bar stools)</t>
  </si>
  <si>
    <t xml:space="preserve">Kitchen Cart with Rubber wood Drop-Leaf Countertop ,Cabinet door internal storage racks,Kitchen Island on 5 Wheels with Storage Cabinet and 3 Drawers for Dinning Room, Mint Green</t>
  </si>
  <si>
    <t xml:space="preserve">N707P170349W</t>
  </si>
  <si>
    <t xml:space="preserve">K&amp;K 54.5" Farmhouse Kitchen Island with Power Outlet, Kitchen Storage Island  with Internal Storage Rack, Drop Leaf, Spice Rack, Rolling Kitchen Cart on Wheels, for Home, Kitchen and Dining Room,White</t>
  </si>
  <si>
    <t xml:space="preserve">N707P170349B</t>
  </si>
  <si>
    <t xml:space="preserve">K&amp;K 54.5" Farmhouse Kitchen Island with Power Outlet, Kitchen Storage Island  with Internal Storage Rack, Drop Leaf, Spice Rack, Rolling Kitchen Cart on Wheels, for Home, Kitchen and Dining Room,Black</t>
  </si>
  <si>
    <t xml:space="preserve">N707P170347B</t>
  </si>
  <si>
    <t xml:space="preserve">N707P170347W</t>
  </si>
  <si>
    <t xml:space="preserve">K&amp;K Kitchen Island with Trash Can Storage Cabinet, Kitchen Cart with Drop Leaf, Spice Rack, Towel Rack and Drawer, Rolling Kitchen Island on Wheels with Adjustable Shelf, Grey</t>
  </si>
  <si>
    <t xml:space="preserve">K&amp;K Kitchen Island with Trash Can Storage Cabinet, Kitchen Cart with Drop Leaf, Spice Rack, Towel Rack and Drawer, Rolling Kitchen Island on Wheels with Adjustable Shelf, White</t>
  </si>
  <si>
    <t xml:space="preserve">N707P170348B</t>
  </si>
  <si>
    <t xml:space="preserve">K&amp;K 53.5''Farmhouse Kitchen Island with Power Outlet, Kitchen Storage Island with Drop Leaf, Spice Rack and Drawer, Rolling Kitchen Cart on Wheels, for Home, Kitchen and Dining Room, Black</t>
  </si>
  <si>
    <t xml:space="preserve">N707P170348W</t>
  </si>
  <si>
    <t xml:space="preserve">K&amp;K 53.5''Farmhouse Kitchen Island with Power Outlet, Kitchen Storage Island with Drop Leaf, Spice Rack and Drawer, Rolling Kitchen Cart on Wheels, for Home, Kitchen and Dining Room, White</t>
  </si>
  <si>
    <t xml:space="preserve">K&amp;K Outdoor Kitchen Island, Rolling Bar Cart &amp; Storage Cabinet, Farmhouse Solid Wood Outdoor Grill Table with Stainless Steel Top, Spice Rack , Towel Rack for Kitchen &amp; BBQ , Grey Blue</t>
  </si>
  <si>
    <t xml:space="preserve">K&amp;K Outdoor Kitchen Island, Rolling Bar Cart &amp; Storage Cabinet, Farmhouse Solid Wood Outdoor Grill Table with Stainless Steel Top, Spice Rack , Towel Rack for Kitchen &amp; BBQ , Natural</t>
  </si>
  <si>
    <t xml:space="preserve">K&amp;K 5 Pieces Outdoor Patio Furniture Set with Pet House Cool Bar and Retractable Side Tray, Rattan Wicker Patio Swivel Rocking Chairs Set of 2 with Ottomans for Backyard, Porch, Balcony, Navy Blue</t>
  </si>
  <si>
    <t xml:space="preserve">K&amp;K 80'' Outdoor Wicker Chaise Lounge Chairs Set of 2, Patio Rattan Reclining Chair Pull-out Side Table w/ 5-Level Adjustable Backrest Ergonomic Wave Design Pool Sunbathing Recliners, Black</t>
  </si>
  <si>
    <t xml:space="preserve">K&amp;K 80'' Outdoor Wicker Chaise Lounge Chairs Set of 2, Patio Rattan Reclining Chair Pull-out Side Table w/ 5 - Level Adjustable Backrest Ergonomic Wave Design Pool Sunbathing Recliners, Dark Brown</t>
  </si>
  <si>
    <t xml:space="preserve">K&amp;K 5 Pieces Patio Furniture Chair Sets, Patio Conversation Set With Wicker Cool Bar Table, Ottomans,Outdoor Furniture Bistro Sets for Porch,Backyard,Balcony,Poolside Grey</t>
  </si>
  <si>
    <t xml:space="preserve">K&amp;K 5 Pieces Patio Furniture Chair Sets, Patio Conversation Set With Wicker Cool Bar Table, Ottomans,Outdoor Furniture Bistro Sets for Porch,Backyard,Balcony,Poolside Brown</t>
  </si>
  <si>
    <t xml:space="preserve">K&amp;K Rolling Kitchen Island with Storage, Kitchen Cart with Rubber Wood Top, Spacious Drawer with Divider and Internal Storage Rack, Kitchen Island on Wheels with Adjustable Shelf Tower Rack, Grey</t>
  </si>
  <si>
    <t xml:space="preserve">K&amp;K Rolling Kitchen Island with Storage, Kitchen Cart with Rubber Wood Top, Spacious Drawer with Divider and Internal Storage Rack, Kitchen Island on Wheels with Adjustable Shelf Tower Rack, White</t>
  </si>
  <si>
    <t xml:space="preserve">WF318964AAG</t>
  </si>
  <si>
    <t xml:space="preserve">Rolling Kitchen Island with Storage, Two-sided Kitchen island Cart on Wheels with Wood Top, Wine and Spice Rack, Large Kitchen Cart with 2 Drawers, 3 Open Compartments, Grey Blue</t>
  </si>
  <si>
    <t xml:space="preserve">K&amp;K Rolling Kitchen Island With Extended Table, Kitchen Island on Wheels with LED Lights,Power Outlets and 2 Fluted Glass Doors, Kitchen Island with a Storage Compartment and Side 3 Open Shelves, Grey</t>
  </si>
  <si>
    <t xml:space="preserve">SK000003AAE</t>
  </si>
  <si>
    <t xml:space="preserve">K&amp;K 4-Piece Rope Patio Furniture Set, Outdoor Furniture with Tempered Glass Table, Patio Conversation Set Deep Seating with Thick Cushion for Backyard Porch Balcony (Fluorescent Yellow &amp; Green)</t>
  </si>
  <si>
    <t xml:space="preserve">SK000003AAG</t>
  </si>
  <si>
    <t xml:space="preserve">K&amp;K 4-Piece Rope Patio Furniture Set, Outdoor Furniture with Tempered Glass Table, Patio Conversation Set Deep Seating with Thick Cushion for Backyard Porch Balcony (Grey)</t>
  </si>
  <si>
    <t xml:space="preserve">K&amp;K Rolling Kitchen Island with Storage, Kitchen Cart with Rubber Wood Top, 3 Drawer, 2 Slide-Out Shelf and Internal Storage Rack, Kitchen Island on Wheels with Spice Rack &amp; Tower Rack, White</t>
  </si>
  <si>
    <t xml:space="preserve">K&amp;K Rolling Kitchen Island with Storage, Kitchen Cart with Rubber Wood Top, 3 Drawer, 2 Slide-Out Shelf and Internal Storage Rack, Kitchen Island on Wheels with Spice Rack &amp; Tower Rack, Grey Blue</t>
  </si>
  <si>
    <t xml:space="preserve">SK000004AAE</t>
  </si>
  <si>
    <t xml:space="preserve">K&amp;K 4-Piece Boho Rope Patio Furniture Set, Outdoor Furniture with Acacia Wood Table, Patio Conversation Set with Deep Seating &amp; Thick Cushion for Backyard Porch Balcony, Navy Blue</t>
  </si>
  <si>
    <t xml:space="preserve">SK000004AAG</t>
  </si>
  <si>
    <t xml:space="preserve">K&amp;K 4-Piece Boho Rope Patio Furniture Set, Outdoor Furniture with Acacia Wood Table, Patio Conversation Set  with Deep Seating &amp; Thick Cushion for Backyard Porch Balcony, Grey</t>
  </si>
  <si>
    <t xml:space="preserve">Retro Mountain Wood 47"D Kitchen Island with Drop Leaf, Accent Cabinet with Internal Storage Rack, Farmhouse Rolling Kitchen Cart on Wheels for Living Room, Kitchen, Dining Room (Navy Blue)</t>
  </si>
  <si>
    <t xml:space="preserve">Kitchen Island with Drop Leaf, 53.9" Width Rolling Kitchen Cart on Wheels with Internal Storage Rack and 3 Tier Pull Out Cabinet Organizer, Kitchen Storage Cart with Spice Rack, Towel Rack (White)</t>
  </si>
  <si>
    <t xml:space="preserve">WF305556AAW</t>
  </si>
  <si>
    <t xml:space="preserve">Kitchen Island with Power Outlet,Kitchen Storage Island with Drop Leaf and Rubber Wood,Open Storage and Wine Rack,5 Wheels,with Adjustable Storage for Home, Kitchen, and Dining Room,White</t>
  </si>
  <si>
    <t xml:space="preserve">WF305556AAB</t>
  </si>
  <si>
    <t xml:space="preserve">Kitchen Island with Power Outlet,Kitchen Storage Island with Drop Leaf and Rubber Wood,Open Storage and Wine Rack,5 Wheels,with Adjustable Storage for Home, Kitchen, and Dining Room, Black</t>
  </si>
  <si>
    <t xml:space="preserve">WF305554AAW</t>
  </si>
  <si>
    <t xml:space="preserve">Multipurpose Kitchen Cart Cabinet with Side Storage Shelves,Rubber Wood Top, Adjustable Storage Shelves, 5 Wheels, Kitchen Storage Island with Wine Rack for Dining Room, Home,Bar,White</t>
  </si>
  <si>
    <t xml:space="preserve">WF286911AAN</t>
  </si>
  <si>
    <t xml:space="preserve">Kitchen Island Cart with 4 Door Cabinet and Two Drawers and 2 Locking Wheels - Solid Wood Top, Adjustable Shelves, Spice &amp; Towel Rack(Mint Green)</t>
  </si>
  <si>
    <t xml:space="preserve">Rolling Mobile Kitchen Island with Drop Leaf - Solid Wood Top, Locking Wheels &amp; Storage Cabinet 52.7 Inch Width(Dark blue)</t>
  </si>
  <si>
    <t xml:space="preserve">SK000002AAW</t>
  </si>
  <si>
    <t xml:space="preserve">K&amp;K Store Kitchen Cart with Rubber Wood Countertop , Kitchen Island has 8 Handle-Free Drawers Including a Flatware Organizer and 5 Wheels for Kitchen Dinning Room, White</t>
  </si>
  <si>
    <t xml:space="preserve">SK000002AAB</t>
  </si>
  <si>
    <t xml:space="preserve">K&amp;K Store Kitchen Cart with Rubber Wood Countertop , Kitchen Island has 8 Handle-Free Drawers Including a Flatware Organizer and 5 Wheels for Kitchen Dinning Room, Black</t>
  </si>
  <si>
    <t xml:space="preserve">SK000002AAG</t>
  </si>
  <si>
    <t xml:space="preserve">K&amp;K Store Kitchen Cart with Rubber Wood Countertop , Kitchen Island has 8 Handle-Free Drawers Including a Flatware Organizer and 5 Wheels for Kitchen Dinning Room, Dark Blue</t>
  </si>
  <si>
    <t xml:space="preserve">Kitchen Cart with Rubber wood Drop-Leaf Countertop ,Cabinet door internal storage racks,Kitchen Island on 5 Wheels with Storage Cabinet and 3 Drawers for Dinning Room,White</t>
  </si>
  <si>
    <t xml:space="preserve">Kitchen Cart with Rubber wood Drop-Leaf Countertop ,Cabinet door internal storage racks,Kitchen Island on 5 Wheels with Storage Cabinet and 3 Drawers for Dinning Room, Grey Blue</t>
  </si>
  <si>
    <t xml:space="preserve">Kitchen Cart with Rubber wood Drop-Leaf Countertop ,Cabinet door internal storage racks,Kitchen Island on 5 Wheels with Storage Cabinet and 3 Drawers for Dinning Room, Black</t>
  </si>
  <si>
    <t xml:space="preserve">WF297003AAW</t>
  </si>
  <si>
    <t xml:space="preserve">Kitchen cart with Rubber wood desktop rolling mobile kitchen island with storage and 5 draws 53 Inch  length(White)</t>
  </si>
  <si>
    <t xml:space="preserve">WF297003AAG</t>
  </si>
  <si>
    <t xml:space="preserve">Kitchen cart with Rubber wood desktop rolling mobile kitchen island with storage and 5 draws 53 Inch length (Blue)</t>
  </si>
  <si>
    <t xml:space="preserve">WF286911AAG</t>
  </si>
  <si>
    <t xml:space="preserve">Kitchen Island Cart with Solid Wood Top and Locking Wheels,54.3 Inch Width,4 Door Cabinet and Two Drawers,Spice Rack, Towel Rack (Grey Blue)</t>
  </si>
  <si>
    <t xml:space="preserve">WF286911AAB</t>
  </si>
  <si>
    <t xml:space="preserve">Kitchen Island Cart with Solid Wood Top and Locking Wheels,54.3 Inch Width,4 Door Cabinet and Two Drawers,Spice Rack, Towel Rack (Black)</t>
  </si>
  <si>
    <t xml:space="preserve">WF286911AAW</t>
  </si>
  <si>
    <t xml:space="preserve">Kitchen Island Cart with Solid Wood Top and Locking Wheels,54.3 Inch Width,4 Door Cabinet and Two Drawers,Spice Rack, Towel Rack (White)</t>
  </si>
  <si>
    <t xml:space="preserve">Rolling Mobile Kitchen Island with Solid Wood Top and Locking Wheels,52.7 Inch Width,Storage Cabinet and Drop Leaf Breakfast Bar,Spice Rack, Towel Rack &amp; Drawer (Black)</t>
  </si>
  <si>
    <t xml:space="preserve">Rolling Mobile Kitchen Island with Solid Wood Top and Locking Wheels,52.7 Inch Width,Storage Cabinet and Drop Leaf Breakfast Bar,Spice Rack, Towel Rack &amp; Drawer (Grey Blue)</t>
  </si>
  <si>
    <t xml:space="preserve">Rolling Mobile Kitchen Island with Solid Wood Top and Locking Wheels,52.7 Inch Width,Storage Cabinet and Drop Leaf Breakfast Bar,Spice Rack, Towel Rack &amp; Drawer (White)</t>
  </si>
  <si>
    <t xml:space="preserve">Bar Table Set with 2 Bar stools PU Soft seat with backrest, Rustic Brown, 43.31'' L x 15.75'' W x 35.43'' H.</t>
  </si>
  <si>
    <t xml:space="preserve">Bar Table Set with wine bottle storage rack. Rustic Brown,47.24'' L x 15.75'' W x 35.43'' H.</t>
  </si>
  <si>
    <t xml:space="preserve">Bar Table Set with 2 Bar stools PU Soft seat with backrest, Grey, 43.31'' L x 15.75'' W x 35.43'' H.</t>
  </si>
  <si>
    <t xml:space="preserve">Bar Table Set with wine bottle storage rack. Rustic Brown, 47.24'' L x 15.75'' W x 35.43'' H.</t>
  </si>
  <si>
    <t xml:space="preserve">U-Style Vertical Stripes and Wavy Design of a Four-Door Cabinet Cabinet Suitable for Hallway, Entryway, Living Room</t>
  </si>
  <si>
    <t xml:space="preserve">Twin Loft Bed With Storage Shelves, Drawers, Seat And Desk For Grey Color</t>
  </si>
  <si>
    <t xml:space="preserve">Twin Loft Bed With Storage Shelves, Drawers, Seat And Desk For White Color</t>
  </si>
  <si>
    <t xml:space="preserve">Traditional Style Rattan Full Size Daybed with Full Size Trundle for Limited Space, Guest Room, No Box Spring Needed,Antique Walnut</t>
  </si>
  <si>
    <t xml:space="preserve">Traditional Style Rattan Twin Size Daybed with Twin Size Trundle for Limited Space, Guest Room, No Box Spring Needed,Antique Walnut</t>
  </si>
  <si>
    <t xml:space="preserve">Traditional Style Rattan Full Size Daybed with Full Size Trundle for Limited Space, Guest Room, No Box Spring Needed,Antique White</t>
  </si>
  <si>
    <t xml:space="preserve">Traditional Style Rattan Twin Size Daybed with Twin Size Trundle for Limited Space, Guest Room, No Box Spring Needed,Antique White</t>
  </si>
  <si>
    <t xml:space="preserve">Traditional Style Rattan Full Size Daybed with 2 Drawers for Limited Space, Guest Room, No Box Spring Needed,Antique Walnut</t>
  </si>
  <si>
    <t xml:space="preserve">Traditional Style Rattan Twin Size Daybed with 2 Drawers for Limited Space, Guest Room, No Box Spring Needed,Antique Walnut</t>
  </si>
  <si>
    <t xml:space="preserve">Traditional Style Rattan Full Size Daybed with 2 Drawers for Limited Space, Guest Room, No Box Spring Needed,Antique White</t>
  </si>
  <si>
    <t xml:space="preserve">Traditional Style Rattan Twin Size Daybed with 2 Drawers for Limited Space, Guest Room, No Box Spring Needed,Antique White</t>
  </si>
  <si>
    <t xml:space="preserve">Coastal Farmhouse Solid Wood King Size Bed Frame,Antique White</t>
  </si>
  <si>
    <t xml:space="preserve">Coastal Farmhouse Solid Wood Queen Size Bed Frame,Antique White</t>
  </si>
  <si>
    <t xml:space="preserve">Coastal Farmhouse Solid Wood Full Size Bed Frame,Antique White</t>
  </si>
  <si>
    <t xml:space="preserve">Modern Upholstered Chaise Lounger Daybed with Pillows Small Single Daybed, No Mattress Needed, Perfect For Living Rooms &amp; Home Office,Linen Fabric, Gray</t>
  </si>
  <si>
    <t xml:space="preserve">Modern Upholstered Chaise Lounger Daybed with Pillows Small Single Daybed, No Mattress Needed, Perfect For Living Rooms &amp; Home Office,Linen Fabric, Pink</t>
  </si>
  <si>
    <t xml:space="preserve">Modern Upholstered Chaise Lounger Daybed with Pillows Small Single Daybed, No Mattress Needed, Perfect For Living Rooms &amp; Home Office,Linen Fabric, Beige</t>
  </si>
  <si>
    <t xml:space="preserve">BS301608AAC</t>
  </si>
  <si>
    <t xml:space="preserve">3 Pieces Vintage Farmhouse Style Queen Size Platform Bed with 10 Wooden Slats Support + 2 Nightstands, No Box Spring Needed, Rustic White</t>
  </si>
  <si>
    <t xml:space="preserve">Twin Size Wooden Captain Bed Daybed with Trundle and Bookcase for Small Room,Bedroom, Guest Room, No Box Spring Needed, Walnut and White</t>
  </si>
  <si>
    <t xml:space="preserve">Full Size Half Self-Close and Open Murphy Bed Cabinet Space-Saving Bed  Perfect for Guest Room, for Bed Room, Guest Room, Home Office, Brown</t>
  </si>
  <si>
    <t xml:space="preserve">Modern Style Twin Size Solid Wood Platform Bed for  Kids, Teens, Adults, No Need Box Spring, Walnut and White</t>
  </si>
  <si>
    <t xml:space="preserve">BS555102AAK</t>
  </si>
  <si>
    <t xml:space="preserve">White Solid Wood 5 Pieces King Bedroom Sets(bed+nightstand*2+chest+dresser)old sku:BS500026AAK</t>
  </si>
  <si>
    <t xml:space="preserve">WF301606AAK</t>
  </si>
  <si>
    <t xml:space="preserve">Rustic Farmhouse Style Whitewash Toddler Bed Safety Guard Rails for Convertible Crib, White</t>
  </si>
  <si>
    <t xml:space="preserve">WF301593AAP</t>
  </si>
  <si>
    <t xml:space="preserve">Rustic Farmhouse Style Queen Platform Bed with Headboard and Storage, coffee box 2</t>
  </si>
  <si>
    <t xml:space="preserve">WF299172AAK</t>
  </si>
  <si>
    <t xml:space="preserve">Milky White Solid Rubber Wood Platform Bed, King Box 1</t>
  </si>
  <si>
    <t xml:space="preserve">L-Shaped Bed Frame with Drawer and and Bookcase,Corner Bed Wooden Captain Bed with Led Downlight and USB Port for Small Room,Bedroom, Guest Room, Twin Size, White</t>
  </si>
  <si>
    <t xml:space="preserve">Traditional Style Rattan Queen Size Bed Frame,No Box Spring Needed,Antique Walnut</t>
  </si>
  <si>
    <t xml:space="preserve">Queen Size Half Self-Close and Open Murphy Bed  with 1 Side Cabinet Storage Shelf, Cabinet Space-Saving Bed Perfect for Guest Room, Bed Room, Guest Room, Home Office, Brown</t>
  </si>
  <si>
    <t xml:space="preserve">White Full Size Wooden House Bed Original Wood Colored Frame with Two Drawers and Bookshelf Storage Space for Children or Guest Room</t>
  </si>
  <si>
    <t xml:space="preserve">Modern Boucle Upholstered Platform Bed with Wingback Headboard and Round Wooden Legs, Beige,Queen Size</t>
  </si>
  <si>
    <t xml:space="preserve">Modern Luxury Multi-Functional Island Vanity Dresser and Storage Cabinet with Glass Tabletop, Display Cabinet, 6 Drawers for Walk-in-Wardrobe and Bedroom</t>
  </si>
  <si>
    <t xml:space="preserve">Full Size House Shape Daybed with Two Drawers and Bookcase Headboard  Wooden  Bed Safety Fence Guardrails  Bed for Girls Boys Teens, No Box Spring Needed, Walnut and White</t>
  </si>
  <si>
    <t xml:space="preserve">WF325072AAG</t>
  </si>
  <si>
    <t xml:space="preserve">Modern Accent Chair Lambskin Sherpa Fabric Upholstered Comfy Reading Arm Chair Soft Padded Armchair with Back and Pillow for Living Room Bedroom Reception Waiting Room Office,Seaweed Green</t>
  </si>
  <si>
    <t xml:space="preserve">WF325072AAC</t>
  </si>
  <si>
    <t xml:space="preserve">Modern Accent Chair Lambskin Sherpa Fabric Upholstered Comfy Reading Arm Chair Soft Padded Armchair with Back and Pillow for Living Room Bedroom Reception Waiting Room Office, Cream</t>
  </si>
  <si>
    <t xml:space="preserve">WF320983AAK</t>
  </si>
  <si>
    <t xml:space="preserve">Twin Size Solid Wood Daybed with Two Drwaers for Kids Teens Dorm Bedroom Multipurpose Guest Room or Home, White</t>
  </si>
  <si>
    <t xml:space="preserve">BS400194AAC</t>
  </si>
  <si>
    <t xml:space="preserve">Full Size Murphy Bed with 2 Side Cabinet Storage Shelves, 61.5-inch Cabinet Bed Folding Wall Bed with Desk Combo Perfect for Guest Room, Study, Office,White(old sku:BS400609AAC)</t>
  </si>
  <si>
    <t xml:space="preserve">BS530194AAC</t>
  </si>
  <si>
    <t xml:space="preserve">Full Size Murphy Bed,61.5-inch Cabinet Bed Folding Wall Bed with Desk Combo Perfect for Guest Room, Study, Office, White(old sku:BS311609AAC)</t>
  </si>
  <si>
    <t xml:space="preserve">WF530023AAG</t>
  </si>
  <si>
    <t xml:space="preserve">7 Drawers Solid Wood Dresser,Gray(old sku:WF283151AAG)</t>
  </si>
  <si>
    <t xml:space="preserve">WF530022AAG</t>
  </si>
  <si>
    <t xml:space="preserve">5 Drawers Solid Wood Chest, Gray(OLD SKU:WF283150AAG)</t>
  </si>
  <si>
    <t xml:space="preserve">BS335101AAK</t>
  </si>
  <si>
    <t xml:space="preserve">White Solid Wood 3 Pieces Queen Bedroom Sets(old sku:BS315101AAK)</t>
  </si>
  <si>
    <t xml:space="preserve">WF530022AAK</t>
  </si>
  <si>
    <t xml:space="preserve">5 Drawers Solid Wood Chest in White(OLD SKU:WF283150AAK)</t>
  </si>
  <si>
    <t xml:space="preserve">Modern White Solid Wood King Platform Bed (old sku:WF283526AAK)</t>
  </si>
  <si>
    <t xml:space="preserve">Farmhouse Style Full Size Bookcase Captain Bed with Three Drawers and Trundle, Rustic White</t>
  </si>
  <si>
    <t xml:space="preserve">WF319893AAC</t>
  </si>
  <si>
    <t xml:space="preserve">Mid Century Modern Accent Chair Cozy Armchair Button Tufted Back and Wood Legs for Living Room, Office Room, Dark Blue</t>
  </si>
  <si>
    <t xml:space="preserve">WF315697AAM</t>
  </si>
  <si>
    <t xml:space="preserve">Mid Century Modern Swivel Accent Chair Armchair for Living Room, Bedroom, Guest Room, Office, Mustard Yellow-1</t>
  </si>
  <si>
    <t xml:space="preserve">WF317050AAK</t>
  </si>
  <si>
    <t xml:space="preserve">Wooden Captain Seven-Drawer Dresser for Bedroom, Living Room, Kids' Room, White+Walnut</t>
  </si>
  <si>
    <t xml:space="preserve">WF322549AAA</t>
  </si>
  <si>
    <t xml:space="preserve">Mid-Century Modern 6 Drawers Dresser, Dark Brown</t>
  </si>
  <si>
    <t xml:space="preserve">BS322550AAA</t>
  </si>
  <si>
    <t xml:space="preserve">Mid-Century Modern 9 Drawers Dresser,Dark Brown</t>
  </si>
  <si>
    <t xml:space="preserve">Queen Size Murphy Bed, 68-inch Cabinet Bed Folding Wall Bed with Desk Combo Perfect for Guest Room,Study, Office,White</t>
  </si>
  <si>
    <t xml:space="preserve">Full Size Murphy Bed,61.5-inch Cabinet Bed Folding Wall Bed with Desk Combo Perfect for Guest Room, Study, Office, White</t>
  </si>
  <si>
    <t xml:space="preserve">WF316109AAD</t>
  </si>
  <si>
    <t xml:space="preserve">Farmhouse Style 2 Drawers Nightstand End Table for Bedroom, Living Room, Rustic Brown</t>
  </si>
  <si>
    <t xml:space="preserve">Twin Size Solid Wood Platform Bed Frame with trundle for Limited Space Kids, Teens, Adults, No Need Box Spring, White</t>
  </si>
  <si>
    <t xml:space="preserve">Traditional Town and Country Style Pinewood Vintage Full Bed, Stone</t>
  </si>
  <si>
    <t xml:space="preserve">BS327337AAE</t>
  </si>
  <si>
    <t xml:space="preserve">Set of Two Wood-Framed Upholstered Recliner Chair Adjustable Home Theater Seating with Thick Seat Cushion and Backrest Modern Living Room Recliners,Gray</t>
  </si>
  <si>
    <t xml:space="preserve">PP317337AAE</t>
  </si>
  <si>
    <t xml:space="preserve">Wood-Framed Upholstered Recliner Chair Adjustable Home Theater Seating with Thick Seat Cushion and Backrest Modern Living Room Recliners, Gray(Old SKU:PP289527AAE)</t>
  </si>
  <si>
    <t xml:space="preserve">WF316987AAG</t>
  </si>
  <si>
    <t xml:space="preserve">Modern Two-tone Barrel Fabric Chair, Upholstered Round Armchair for Living Room Bedroom Reading Room, Mustard Green</t>
  </si>
  <si>
    <t xml:space="preserve">WF316987AAO</t>
  </si>
  <si>
    <t xml:space="preserve">Modern Two-tone Barrel Fabric Chair, Upholstered Round Armchair for Living Room Bedroom Reading Room, Burnt Orange</t>
  </si>
  <si>
    <t xml:space="preserve">Traditional Concise Style Black Solid Wood Platform Bed, No Need Box Spring, Queen</t>
  </si>
  <si>
    <t xml:space="preserve">Traditional Concise Style White Solid Wood Platform Bed, No Need Box Spring, Queen(old sku:WF306306AAA)</t>
  </si>
  <si>
    <t xml:space="preserve">WF315697AAG</t>
  </si>
  <si>
    <t xml:space="preserve">Mid Century Modern Swivel Accent Chair Armchair for Living Room, Bedroom, Guest Room, Office, Beige</t>
  </si>
  <si>
    <t xml:space="preserve">WF315697AAY</t>
  </si>
  <si>
    <t xml:space="preserve">Mid Century Modern Swivel Accent Chair Armchair for Living Room, Bedroom, Guest Room, Office, Mustard Yellow</t>
  </si>
  <si>
    <t xml:space="preserve">4-in-1 Sofa Bed, Chair Bed, Multi-Function Folding Ottoman Bed with Storage Pocket and USB Port for Small Room Apartment,Living Room,Bedroom,Hallway,White</t>
  </si>
  <si>
    <t xml:space="preserve">3-in-1 Sofa Bed Chair, Convertible Sleeper Chair Bed,Adjust Backrest Into a Sofa,Lounger Chair,Single Bed,Modern Chair Bed Sleeper for Adults,Deep Blue(Old sku:WF301161AAD)</t>
  </si>
  <si>
    <t xml:space="preserve">3-in-1 Sofa Bed Chair, Convertible Sleeper Chair Bed,Adjust Backrest Into a Sofa,Lounger Chair,Single Bed,Modern Chair Bed Sleeper for Adults,White(Old sku:WF301161AAB)</t>
  </si>
  <si>
    <t xml:space="preserve">BS309778AAE</t>
  </si>
  <si>
    <t xml:space="preserve">Modern Mid-Century Indoor Oversized Chaise Lounger Comfort Sleeper Sofa with Pillow and Soild Wood Legs, Linen, Gray</t>
  </si>
  <si>
    <t xml:space="preserve">BS309778AAC</t>
  </si>
  <si>
    <t xml:space="preserve">Modern Mid-Century Indoor Oversized Chaise Lounger Comfort Sleeper Sofa with Pillow and Soild Wood Legs, Velvet, Cream</t>
  </si>
  <si>
    <t xml:space="preserve">BS006138AAK</t>
  </si>
  <si>
    <t xml:space="preserve">Solid Pine Captain Bookcase Bed with Trundle Bed and 3 Spacious Under Bed Drawers in Casual,Full, White+Walnut</t>
  </si>
  <si>
    <t xml:space="preserve">Solid Pine Captain Bookcase Bed with Trundle Bed and 3 Spacious Under Bed Drawers in Casual,Twin, White+Walnut</t>
  </si>
  <si>
    <t xml:space="preserve">Modern Concise Style Solid Wood Grain Platform Bed Frame, King, Stone Gray</t>
  </si>
  <si>
    <t xml:space="preserve">BS310220AAB</t>
  </si>
  <si>
    <t xml:space="preserve">3 Pieces Modern Cannage Rattan Platform Queen Bed + Nightstand*2, Black</t>
  </si>
  <si>
    <t xml:space="preserve">BS310220AAD</t>
  </si>
  <si>
    <t xml:space="preserve">3 Pieces Modern Cannage Rattan Platform Queen Bed + Nightstand*2, Walnut</t>
  </si>
  <si>
    <t xml:space="preserve">Modern Cannage Rattan Wood Platform Queen Bed, Walnut</t>
  </si>
  <si>
    <t xml:space="preserve">BS301604AAK</t>
  </si>
  <si>
    <t xml:space="preserve">Rustic Farmhouse Style Whitewash 4-in-1 Convertible Baby Crib - Converts to Toddler Bed, Daybed and Full-Size Bed, White</t>
  </si>
  <si>
    <t xml:space="preserve">WF283148AAG</t>
  </si>
  <si>
    <t xml:space="preserve">2 Drawers Solid Wood Nightstand End Table, Gray</t>
  </si>
  <si>
    <t xml:space="preserve">WF302085AAK</t>
  </si>
  <si>
    <t xml:space="preserve">Contemporary Designed Fabric Upholstered Accent Chair Dining Chair for Living Room, Bedroom, Dining Room, Beige</t>
  </si>
  <si>
    <t xml:space="preserve">WF302085AAE</t>
  </si>
  <si>
    <t xml:space="preserve">Contemporary Designed Fabric Upholstered Accent Chair Dining Chair for Living Room, Bedroom, Dining Room, Gray</t>
  </si>
  <si>
    <t xml:space="preserve">WF298928AAA</t>
  </si>
  <si>
    <t xml:space="preserve">Modern Linen Curved Upholstered Platform Bed , Solid Wood Frame , Nailhead Trim, Beige (Queen)</t>
  </si>
  <si>
    <t xml:space="preserve">WF298023AAA</t>
  </si>
  <si>
    <t xml:space="preserve">Classic Linen Armchair Accent Chair with Bronze Nailhead Trim Wooden Legs Single Sofa Couch for Living Room, Bedroom, Balcony, Beige</t>
  </si>
  <si>
    <t xml:space="preserve">WF294588AAG</t>
  </si>
  <si>
    <t xml:space="preserve">Country Style Concise Gray Solid Platform Bed with Oak Top, No Box Spring Needed, King</t>
  </si>
  <si>
    <t xml:space="preserve">WF294587AAG</t>
  </si>
  <si>
    <t xml:space="preserve">Country Style Concise Gray Solid Platform Bed with Oak Top, No Box Spring Needed,Queen</t>
  </si>
  <si>
    <t xml:space="preserve">WF294586AAG</t>
  </si>
  <si>
    <t xml:space="preserve">Country Style Concise Gray Solid Platform Bed with Oak Top, No Box Spring Needed, Full</t>
  </si>
  <si>
    <t xml:space="preserve">WF293448AAG</t>
  </si>
  <si>
    <t xml:space="preserve">Upholstered Platform Bed Frame with Vertical Channel Tufted Headboard, No Box Spring Needed, Full,Gray</t>
  </si>
  <si>
    <t xml:space="preserve">WF283148AAK</t>
  </si>
  <si>
    <t xml:space="preserve">2 Drawers Solid Wood Nightstand End Table in White</t>
  </si>
  <si>
    <t xml:space="preserve">Farmhouse Style Solid Pine Wood Murphy Bed Chest Cube Cabinet Bed with Charging Station and Large Storage Drawer for Home Office or Small Room,Queen,Gray</t>
  </si>
  <si>
    <t xml:space="preserve">BS701P177546C</t>
  </si>
  <si>
    <t xml:space="preserve">Chenille Convertible Sleeper Chair with Adjustable Backrest, 3 IN 1 Lounger Chair Turns Into Bed, Single Bed for Living Room, Beige</t>
  </si>
  <si>
    <t xml:space="preserve">White Twin Size Wooden House Bed Original Wood Colored Frame with Two Drawers and Bookshelf Storage Space for Children or Guest Room</t>
  </si>
  <si>
    <t xml:space="preserve">Traditional Town and Country Style Pinewood Vintage King Bed, Rich Brown</t>
  </si>
  <si>
    <t xml:space="preserve">Velvet Upholstered Queen Bed Floor Bed Frame Shell-Shaped Headboard for Bedroom,No Box Spring Needed,Light Blue</t>
  </si>
  <si>
    <t xml:space="preserve">Velvet Upholstered Queen Bed Frame Floor Bed Shell-Shaped Headboard for Bedroom,No Box Spring Needed,Beige</t>
  </si>
  <si>
    <t xml:space="preserve">WF325072AAO</t>
  </si>
  <si>
    <t xml:space="preserve">Modern Accent Chair Lambskin Sherpa Fabric Upholstered Comfy Reading Arm Chair Soft Padded Armchair with Back and Pillow for Living Room Bedroom Reception Waiting Room Office,Burnt Orange</t>
  </si>
  <si>
    <t xml:space="preserve">WF320978AAD</t>
  </si>
  <si>
    <t xml:space="preserve">Twin Size Solid Wood Daybed with Trundle for Kids Teens Dorm Bedroom Multipurpose Guest Room or Home, Walnut</t>
  </si>
  <si>
    <t xml:space="preserve">BS530192AAC</t>
  </si>
  <si>
    <t xml:space="preserve">Queen Size Murphy Bed, 68-inch Cabinet Bed Folding Wall Bed with Desk Combo Perfect for Guest Room,Study, Office,White(old sku:BS311491AAC)</t>
  </si>
  <si>
    <t xml:space="preserve">Wood Platform Bed Frame with Headboard, Mattress Foundation with Wood Slat Support, No Box Spring Needed, Full Size, White</t>
  </si>
  <si>
    <t xml:space="preserve">Wood Platform Bed Frame with Headboard, Mattress Foundation with Wood Slat Support, No Box Spring Needed, King Size, Walnut</t>
  </si>
  <si>
    <t xml:space="preserve">Wood Platform Bed Frame with Headboard, Mattress Foundation with Wood Slat Support, No Box Spring Needed, Queen Size, Walnut</t>
  </si>
  <si>
    <t xml:space="preserve">Modern Gray Solid Wood King Platform Bed</t>
  </si>
  <si>
    <t xml:space="preserve">WF319300AAE</t>
  </si>
  <si>
    <t xml:space="preserve">Modern Metal Bed Frame with Curved Upholstered Headboard and Footboard Bed with 4 Storage Drawers, Heavy Duty Metal Slats, King Size, Grey</t>
  </si>
  <si>
    <t xml:space="preserve">WF319300AAA</t>
  </si>
  <si>
    <t xml:space="preserve">WF319296AAA</t>
  </si>
  <si>
    <t xml:space="preserve">Modern Metal Bed Frame with Curved Upholstered Headboard and Footboard Bed with 4 Storage Drawers, Heavy Duty Metal Slats, Full Size, Beige</t>
  </si>
  <si>
    <t xml:space="preserve">WF319292AAA</t>
  </si>
  <si>
    <t xml:space="preserve">WF319893AAE</t>
  </si>
  <si>
    <t xml:space="preserve">Mid Century Modern Accent Chair Cozy Armchair Button Tufted Back and Wood Legs for Living Room, Office Room, Gray</t>
  </si>
  <si>
    <t xml:space="preserve">WF319893AAA</t>
  </si>
  <si>
    <t xml:space="preserve">Mid Century Modern Accent Chair Cozy Armchair Button Tufted Back and Wood Legs for Living Room, Office Room, Beige</t>
  </si>
  <si>
    <t xml:space="preserve">3 in 1 Convertible Sleeper Chair Sofa Bed Pull Out Couch Adjustable Chair with Pillow, Adjust Backrest into a Sofa, Lounger Chair, Single Bed or Living Room or Apartment, Dark Blue</t>
  </si>
  <si>
    <t xml:space="preserve">3 in 1 Convertible Sleeper Chair Sofa Bed Pull Out Couch Adjustable Chair with Pillow, Adjust Backrest into a Sofa, Lounger Chair, Single Bed or Living Room or Apartment, Beige</t>
  </si>
  <si>
    <t xml:space="preserve">BS308060AAE</t>
  </si>
  <si>
    <t xml:space="preserve">Twin Size Upholstered Daybed with Trundle for Guest Room, Small Bedroom, Study Room, Gray</t>
  </si>
  <si>
    <t xml:space="preserve">Twin Size Solid Wood Daybed with 2 drawers for Limited Space Kids, Teens, Adults, No Need Box Spring, White</t>
  </si>
  <si>
    <t xml:space="preserve">Full Size Solid Wood Platform Bed Frame for Kids, Teens, Adults, No Need Box Spring, White</t>
  </si>
  <si>
    <t xml:space="preserve">WF318548AAK</t>
  </si>
  <si>
    <t xml:space="preserve">Rustic Farmhouse Style Solid Pine Wood Whitewash Two-Drawer Nightstand for Bedroom, Living Room, White(old sku:WF301524AAK)</t>
  </si>
  <si>
    <t xml:space="preserve">WF316097AAT</t>
  </si>
  <si>
    <t xml:space="preserve">Velvet Upholstered Accent Chair with Cream Piping, Tan and Cream</t>
  </si>
  <si>
    <t xml:space="preserve">WF317016AAG</t>
  </si>
  <si>
    <t xml:space="preserve">Modern Artistic Color Design Adjustable Recliner Chair PU Leather for Living Room Bedroom Home Theater, Mustard Green</t>
  </si>
  <si>
    <t xml:space="preserve">Modern White Solid Wood Queen Platform Bed (old sku:WF283525AAK)</t>
  </si>
  <si>
    <t xml:space="preserve">Modern White Solid Wood Full Platform Bed (old sku:WF283524AAK)</t>
  </si>
  <si>
    <t xml:space="preserve">Traditional Concise Style Black Solid Wood Platform Bed, No Need Box Spring, Full</t>
  </si>
  <si>
    <t xml:space="preserve">WF315642AAK</t>
  </si>
  <si>
    <t xml:space="preserve">King Size Wood Platform Bed with Gourd Shaped Headboard,Antique White</t>
  </si>
  <si>
    <t xml:space="preserve">WF315640AAD</t>
  </si>
  <si>
    <t xml:space="preserve">Hazel 3-Drawer Hazel 3-Drawer Side Table for Living Room, Hallway, Entryway(Old SKU:WF195778AAD)</t>
  </si>
  <si>
    <t xml:space="preserve">BS315694AAA</t>
  </si>
  <si>
    <t xml:space="preserve">Mid Century Modern Barrel Accent Chair Armchair for Living Room, Bedroom, Guest Room,Office, Ivory</t>
  </si>
  <si>
    <t xml:space="preserve">Fun Play Design Twin Size Car Bed, Kids Platform Bed in Car-Shaped for Kids Boys Girls Teens,White+ Orange</t>
  </si>
  <si>
    <t xml:space="preserve">4-in-1 Sofa Bed, Chair Bed, Multi-Function Folding Ottoman Bed with Storage Pocket and USB Port for Small Room Apartment,Living Room,Bedroom,Hallway, Teal</t>
  </si>
  <si>
    <t xml:space="preserve">4-in-1 Sofa Bed, Chair Bed, Multi-Function Folding Ottoman Bed with Storage Pocket and USB Port for Small Room Apartment,Living Room,Bedroom,Hallway, Deep Blue</t>
  </si>
  <si>
    <t xml:space="preserve">Wooden Race Car Bed,Car-Shaped Platform Twin Bed with Wheels For Teens,White &amp; Blue</t>
  </si>
  <si>
    <t xml:space="preserve">Wooden Race Car Bed,Car-Shaped Platform Twin Bed with Wheels For Teens,Blue &amp; Yellow</t>
  </si>
  <si>
    <t xml:space="preserve">3-in-1 Sofa Bed Chair, Convertible Sleeper Chair Bed,Adjust Backrest Into a Sofa,Lounger Chair,Single Bed,Modern Chair Bed Sleeper for Adults,Teal(Old sku:WF301161AAW)</t>
  </si>
  <si>
    <t xml:space="preserve">BS307832AAK</t>
  </si>
  <si>
    <t xml:space="preserve">Full Size Wooden House Bed White and Original Wood Colored Frame with Drawer, Desk and Bookshelf for Children or Guest Room</t>
  </si>
  <si>
    <t xml:space="preserve">Modern Concise Style Solid Wood Grain Platform Bed Frame, Queen, Stone Gray</t>
  </si>
  <si>
    <t xml:space="preserve">Modern Concise Style Solid Wood Grain Platform Bed Frame, Full, Stone Gray</t>
  </si>
  <si>
    <t xml:space="preserve">Modern Cannage Rattan Wood Platform Queen Bed, Black</t>
  </si>
  <si>
    <t xml:space="preserve">WF303222AAB</t>
  </si>
  <si>
    <t xml:space="preserve">Modern Cannage Rattan Wood Closet 2-Drawer Side Table End Table Nightstand for Bedroom, Living Room, Entryway, Hallway, Black</t>
  </si>
  <si>
    <t xml:space="preserve">WF304221AAG</t>
  </si>
  <si>
    <t xml:space="preserve">Certified Baby Safe Crib, Pine Solid Wood, Non-Toxic Finish, Gray</t>
  </si>
  <si>
    <t xml:space="preserve">WF302317AAN</t>
  </si>
  <si>
    <t xml:space="preserve">Elegant Mirrored 4-Drawer Chest with Golden Lines Storage Cabinet for Living Room, Hallway, Entryway</t>
  </si>
  <si>
    <t xml:space="preserve">WF302316AAN</t>
  </si>
  <si>
    <t xml:space="preserve">Elegant Mirrored 2-Drawer Side Table with Golden Lines for Living Room, Hallway, Entryway</t>
  </si>
  <si>
    <t xml:space="preserve">WF298401AAD</t>
  </si>
  <si>
    <t xml:space="preserve">Rustic Three Drawer Reclaimed Solid Wood Framhouse Nightstand</t>
  </si>
  <si>
    <t xml:space="preserve">BS303523AAC</t>
  </si>
  <si>
    <t xml:space="preserve">Modern Style Chenille Oversized Armchair Accent Chair Single Sofa Lounge Chair 38.6'' W for Living Room, Bedroom,Cream</t>
  </si>
  <si>
    <t xml:space="preserve">WF302085AAO</t>
  </si>
  <si>
    <t xml:space="preserve">Contemporary Designed Fabric Upholstered Accent Chair Dining Chair for Living Room, Bedroom, Dining Room, Orange</t>
  </si>
  <si>
    <t xml:space="preserve">WF301229AAD</t>
  </si>
  <si>
    <t xml:space="preserve">Baby Room High Back Rocking Chair Nursery Chair , Comfortable Rocker Fabric Padded Seat ,Modern High Back Armchair</t>
  </si>
  <si>
    <t xml:space="preserve">WF301229AAC</t>
  </si>
  <si>
    <t xml:space="preserve">WF299174AAK</t>
  </si>
  <si>
    <t xml:space="preserve">Milky White 31.9"L x 36"H x 1"W Mirror</t>
  </si>
  <si>
    <t xml:space="preserve">Upholstered Platform Bed with Saddle Curved Headboard and Diamond Tufted Details, King, Beige</t>
  </si>
  <si>
    <t xml:space="preserve">Upholstered Platform Bed with Saddle Curved Headboard and Diamond Tufted Details, Full, Beige</t>
  </si>
  <si>
    <t xml:space="preserve">linen Fabric Tufted Barrel ChairTub Chair for Living Room Bedroom Club Chairs</t>
  </si>
  <si>
    <t xml:space="preserve">PU Leather Tufted Barrel ChairTub Chair for Living Room Bedroom Club Chairs</t>
  </si>
  <si>
    <t xml:space="preserve">Accent Rivet Tufted Polyester Armchair ,Cream</t>
  </si>
  <si>
    <t xml:space="preserve">BS701P191500B</t>
  </si>
  <si>
    <t xml:space="preserve">55" Oversized Chaise Lounger Modern Style Sofa Couch ,with Pillows, Charge Station &amp; Cup Holders, Chenille Fabric, Blue Gray</t>
  </si>
  <si>
    <t xml:space="preserve">BS701P191500C</t>
  </si>
  <si>
    <t xml:space="preserve">55" Oversized Chaise Lounger Modern Style Sofa Couch ,with Pillows, Charge Station &amp; Cup Holders, Chenille Fabric, Cream</t>
  </si>
  <si>
    <t xml:space="preserve">Farmhouse Style Solid Pine Wood Murphy Bed Chest Cube Cabinet Bed with Charging Station and Large Storage Drawer for Home Office or Small Room,Full,Gray</t>
  </si>
  <si>
    <t xml:space="preserve">BS701P177546E</t>
  </si>
  <si>
    <t xml:space="preserve">Chenille Convertible Sleeper Chair with Adjustable Backrest, 3 IN 1 Lounger Chair Turns Into Bed, Single Bed for Living Room, Gray</t>
  </si>
  <si>
    <t xml:space="preserve">Queen Size Half Self-Close and Open Murphy Bed with 2 Side Cabinet Storage Shelf, Cabinet Space-Saving Bed Perfect for Guest Room, Bed Room, Guest Room, Home Office, Rustic White</t>
  </si>
  <si>
    <t xml:space="preserve">Traditional Town and Country Style Pinewood Vintage King Bed, White</t>
  </si>
  <si>
    <t xml:space="preserve">Traditional Town and Country Style Pinewood Vintage Queen Bed, White</t>
  </si>
  <si>
    <t xml:space="preserve">Traditional Town and Country Style Pinewood Vintage Queen Bed, Rich Brown</t>
  </si>
  <si>
    <t xml:space="preserve">Farmhouse Wooden Platform Twin Size Bed with Panel Design Headboard and Footboard for Teenager, Ash Brown</t>
  </si>
  <si>
    <t xml:space="preserve">Twin Size House Shape Bed with  Two Drawers and Bookcase Headboard Wooden Bed Safety Fence Guardrails  Bed for Girls Boys Teens, No Box Spring Needed, Walnut and White</t>
  </si>
  <si>
    <t xml:space="preserve">Full Size House Shape Daybed with Trundle and Bookcase Headboard  Wooden  Bed Safety Fence Guardrails Bed for Girls Boys Teens, No Box Spring Needed, Walnut and White</t>
  </si>
  <si>
    <t xml:space="preserve">Twin Size House Shape Daybed with Trundle and Bookcase Headboard  Wooden  Bed Safety Fence Guardrails  Bed for Girls Boys Teens, No Box Spring Needed, Walnut and White</t>
  </si>
  <si>
    <t xml:space="preserve">Twin Size House-Shaped Bed with Bookcase Headboard and Led Light and Twin Size Trundle for Kids Boys Girls, Pink+ White</t>
  </si>
  <si>
    <t xml:space="preserve">WF324396AAG</t>
  </si>
  <si>
    <t xml:space="preserve">U-shaped Fully Assembled Swivel Chair Velvet Accent Chair Armchair Round Barrel Chair for Living Room Bedroom, Green</t>
  </si>
  <si>
    <t xml:space="preserve">WF324396AAO</t>
  </si>
  <si>
    <t xml:space="preserve">U-shaped Fully Assembled Swivel Chair Velvet Accent Chair Armchair Round Barrel Chair for Living Room Bedroom, Burnt Orange</t>
  </si>
  <si>
    <t xml:space="preserve">WF324396AAD</t>
  </si>
  <si>
    <t xml:space="preserve">U-shaped Fully Assembled Swivel Chair Velvet Accent Chair Armchair Round Barrel Chair for Living Room Bedroom, Navy Blue</t>
  </si>
  <si>
    <t xml:space="preserve">WF324396AAA</t>
  </si>
  <si>
    <t xml:space="preserve">U-shaped Fully Assembled Swivel Chair Velvet Accent Chair Armchair Round Barrel Chair for Living Room Bedroom,Beige</t>
  </si>
  <si>
    <t xml:space="preserve">WF320978AAK</t>
  </si>
  <si>
    <t xml:space="preserve">Twin Size Solid Wood Daybed with Trundle for Kids Teens Dorm Bedroom Multipurpose Guest Room or Home, White</t>
  </si>
  <si>
    <t xml:space="preserve">WF320983AAD</t>
  </si>
  <si>
    <t xml:space="preserve">Twin Size Solid Wood Daybed with Two Drwaers for Kids Teens Dorm Bedroom Multipurpose Guest Room or Home, Walnut</t>
  </si>
  <si>
    <t xml:space="preserve">Wood Platform Bed Frame with Headboard, Mattress Foundation with Wood Slat Support, No Box Spring Needed, King Size, White</t>
  </si>
  <si>
    <t xml:space="preserve">Wood Platform Bed Frame with Headboard, Mattress Foundation with Wood Slat Support, No Box Spring Needed, Queen Size, White</t>
  </si>
  <si>
    <t xml:space="preserve">Wood Platform Bed Frame with Headboard, Mattress Foundation with Wood Slat Support, No Box Spring Needed, Full Size, Walnut</t>
  </si>
  <si>
    <t xml:space="preserve">Mid Century Chenille Wingback Recliner Chair, Button Tufted Design Pushback Recliner Chair with Armrest and Solid Wood Legs, for Bedroom Living Room, Green</t>
  </si>
  <si>
    <t xml:space="preserve">WF319297AAA</t>
  </si>
  <si>
    <t xml:space="preserve">WF319296AAE</t>
  </si>
  <si>
    <t xml:space="preserve">Modern Metal Bed Frame with Curved Upholstered Headboard and Footboard Bed with 4 Storage Drawers, Heavy Duty Metal Slats, Full Size, Grey</t>
  </si>
  <si>
    <t xml:space="preserve">WF319294AAE</t>
  </si>
  <si>
    <t xml:space="preserve">Modern Metal Bed Frame with Curved Upholstered Headboard and Footboard Bed with Under Bed Storage, Heavy Duty Metal Slats, King Size, Grey</t>
  </si>
  <si>
    <t xml:space="preserve">WF319294AAA</t>
  </si>
  <si>
    <t xml:space="preserve">WF319290AAA</t>
  </si>
  <si>
    <t xml:space="preserve">Modern Metal Bed Frame with Curved Upholstered Headboard and Footboard Bed with Under Bed Storage, Heavy Duty Metal Slats, Full Size, Beige</t>
  </si>
  <si>
    <t xml:space="preserve">WF316109AAC</t>
  </si>
  <si>
    <t xml:space="preserve">Farmhouse Style 2 Drawers Nightstand End Table for Bedroom, Living Room, Rustic White</t>
  </si>
  <si>
    <t xml:space="preserve">Basketball Design Upholstered Twin Platform Bed Sport Style Bed for Boys &amp; Girls, Teens, Orange</t>
  </si>
  <si>
    <t xml:space="preserve">BS300609AAC</t>
  </si>
  <si>
    <t xml:space="preserve">Full Size Murphy Bed with 1 Side Cabinet Storage Shelf, 61.5-inch Cabinet Bed Folding Wall Bed with Desk Combo Perfect for Guest Room,Study, Office,White</t>
  </si>
  <si>
    <t xml:space="preserve">Twin Size Solid Wood Daybed with Trundle for Limited Space Kids, Teens, Adults, No Need Box Spring, White</t>
  </si>
  <si>
    <t xml:space="preserve">Full Size Solid Wood Platform Bed Frame with trundle for Limited Kids, Teens, Adults, No Need Box Spring, White</t>
  </si>
  <si>
    <t xml:space="preserve">Full Size Solid Wood Platform Bed Frame with 2 drawers for Limited Space Kids, Teens, Adults, No Need Box Spring, White</t>
  </si>
  <si>
    <t xml:space="preserve">WF316097AAC</t>
  </si>
  <si>
    <t xml:space="preserve">Velvet Upholstered Accent Chair with Black Piping, Cream and Black</t>
  </si>
  <si>
    <t xml:space="preserve">BS318060AAA</t>
  </si>
  <si>
    <t xml:space="preserve">Twin Size Upholstered Daybed with Trundle for Guest Room, Small Bedroom, Study Room, Beige</t>
  </si>
  <si>
    <t xml:space="preserve">WF317016AAC</t>
  </si>
  <si>
    <t xml:space="preserve">Modern Artistic Color Design Adjustable Recliner Chair PU Leather for Living Room Bedroom Home Theater, Beige</t>
  </si>
  <si>
    <t xml:space="preserve">WF317016AAO</t>
  </si>
  <si>
    <t xml:space="preserve">Modern Artistic Color Design Adjustable Recliner Chair PU Leather for Living Room Bedroom Home Theater, Burnt Orange</t>
  </si>
  <si>
    <t xml:space="preserve">WF316705AAC</t>
  </si>
  <si>
    <t xml:space="preserve">Accent Chair, Upholstered Armless Chair Lambskin Sherpa Single Sofa Chair with Wooden Legs, Modern Reading Chair for Living Room Bedroom Small Spaces Apartment, Cream</t>
  </si>
  <si>
    <t xml:space="preserve">Modern Gray Solid Wood Queen Platform Bed(old sku:WF283525AAE)</t>
  </si>
  <si>
    <t xml:space="preserve">Modern Gray Solid Wood Full Platform Bed(old sku:WF283524AAE)</t>
  </si>
  <si>
    <t xml:space="preserve">WF315696AAK</t>
  </si>
  <si>
    <t xml:space="preserve">Modern Style Accent Chair Armchair for Living Room, Bedroom, Guest Room,Office,Rock Black</t>
  </si>
  <si>
    <t xml:space="preserve">WF315696AAA</t>
  </si>
  <si>
    <t xml:space="preserve">Modern Style Accent Chair Armchair for Living Room, Bedroom, Guest Room,Office, Ivory</t>
  </si>
  <si>
    <t xml:space="preserve">Traditional Concise Style Gray Solid Wood Platform Bed, No Need Box Spring, Full</t>
  </si>
  <si>
    <t xml:space="preserve">Twin Size Wooden Day Bed with 3 Trawers for Guest Room, Small Bedroom, Study Room, White</t>
  </si>
  <si>
    <t xml:space="preserve">Twin Size Wooden Day Bed with Trundle for Guest Room, Small Bedroom, Study Room, White</t>
  </si>
  <si>
    <t xml:space="preserve">BS315694AAP</t>
  </si>
  <si>
    <t xml:space="preserve">Mid Century Modern Barrel Accent Chair Armchair for Living Room, Bedroom, Guest Room,Office, pumpkin orange</t>
  </si>
  <si>
    <t xml:space="preserve">WF310554AAK</t>
  </si>
  <si>
    <t xml:space="preserve">Traditional Concise Style Solid Wood Platform Bed, No Need Box Spring, White Queen</t>
  </si>
  <si>
    <t xml:space="preserve">WF310555AAM</t>
  </si>
  <si>
    <t xml:space="preserve">Girl's Love Princess Bed Macaron Twin Size Toddler Bed with Side Safety Rails and Headboard and Footboard, Seasoft Green</t>
  </si>
  <si>
    <t xml:space="preserve">WF304222AAW</t>
  </si>
  <si>
    <t xml:space="preserve">Certified Baby Safe Crib, Pine Solid Wood, Non-Toxic Finish, Snow White</t>
  </si>
  <si>
    <t xml:space="preserve">WF304221AAW</t>
  </si>
  <si>
    <t xml:space="preserve">BS303523AAG</t>
  </si>
  <si>
    <t xml:space="preserve">Modern Style Chenille Oversized Armchair Accent Chair Single Sofa Lounge Chair 38.6'' W for Living Room, Bedroom, Green</t>
  </si>
  <si>
    <t xml:space="preserve">WF299730AAE</t>
  </si>
  <si>
    <t xml:space="preserve">Champagne Silver Mirror with LED Lights</t>
  </si>
  <si>
    <t xml:space="preserve">WF301229AAM</t>
  </si>
  <si>
    <t xml:space="preserve">WF301229AAG</t>
  </si>
  <si>
    <t xml:space="preserve">WF301229AAE</t>
  </si>
  <si>
    <t xml:space="preserve">WF295737AAA</t>
  </si>
  <si>
    <t xml:space="preserve">Traditional Concise Style White Wood Mirror</t>
  </si>
  <si>
    <t xml:space="preserve">WF294584AAG</t>
  </si>
  <si>
    <t xml:space="preserve">Country Gray Solid One Drawer Nightstand Side Table with Oak Top</t>
  </si>
  <si>
    <t xml:space="preserve">Upholstered Platform Bed with Saddle Curved Headboard and Diamond Tufted Details, Queen, Beige</t>
  </si>
  <si>
    <t xml:space="preserve">Accent Rivet Tufted Polyester Armchair ,Navy Blue</t>
  </si>
  <si>
    <t xml:space="preserve">Mid-Century Modern King Size 12 Inch Bamboo Wood Platform Bed with Wood Slat Metal Support, No Box Spring Needed, Easy Assembly</t>
  </si>
  <si>
    <t xml:space="preserve">Mid-Century Modern Queen Size 12 Inch Bamboo Wood Platform Bed with Wood Slat Metal Support, No Box Spring Needed, Easy Assembly</t>
  </si>
  <si>
    <t xml:space="preserve">Mid-Century Modern Full Size 12 Inch Bamboo Wood Platform Bed with Wood Slat Metal Support, No Box Spring Needed, Easy Assembly</t>
  </si>
  <si>
    <t xml:space="preserve">Twin Size L Shape Corner Bed, Corduroy Upholstered  Daybed  with Two Storage Drawers and Vertical Striped Design, Green</t>
  </si>
  <si>
    <t xml:space="preserve">Twin Size L Shape Corner Bed, Corduroy Upholstered  Daybed  with Two Storage Drawers and Vertical Striped Design, Beige</t>
  </si>
  <si>
    <t xml:space="preserve">Twin Size L Shape Corner Bed, Corduroy Upholstered  Daybed  with Two Storage Drawers and Vertical Striped Design, Blue</t>
  </si>
  <si>
    <t xml:space="preserve">Queen Size Velvet Upholstered Smart LED Bed Frame with Adjustable Height Headboard,No Box Spring Needed,Easy Assembly,Pink</t>
  </si>
  <si>
    <t xml:space="preserve">Full Size Velvet Upholstered Smart LED Bed Frame with Adjustable Height Headboard,No Box Spring Needed,Easy Assembly,Pink</t>
  </si>
  <si>
    <t xml:space="preserve">Twin Size Velvet Upholstered Smart LED Bed Frame with Adjustable Height Headboard,No Box Spring Needed,Easy Assembly,Pink</t>
  </si>
  <si>
    <t xml:space="preserve">Queen Size Velvet Upholstered Smart LED Bed Frame with Adjustable Height Headboard,No Box Spring Needed,Easy Assembly,Beige</t>
  </si>
  <si>
    <t xml:space="preserve">Full Size Velvet Upholstered Smart LED Bed Frame with Adjustable Height Headboard,No Box Spring Needed,Easy Assembly,Beige</t>
  </si>
  <si>
    <t xml:space="preserve">Twin Size Velvet Upholstered Smart LED Bed Frame with Adjustable Height Headboard,No Box Spring Needed,Easy Assembly,Beige</t>
  </si>
  <si>
    <t xml:space="preserve">L-Shaped Bed Frame with Drawer and and Bookcase,Corner Bed Wooden Captain Bed with Led Downlight and USB Port for Small Room,Bedroom, Guest Room, Full Size, White</t>
  </si>
  <si>
    <t xml:space="preserve">Farmhouse Style Solid Pine Wood Murphy Bed Chest Cube Cabinet Bed with Charging Station and Large Storage Drawer for Home Office or Small Room,Queen,White</t>
  </si>
  <si>
    <t xml:space="preserve">Traditional Style Rattan King Size Bed Frame,No Box Spring Needed,Antique Walnut</t>
  </si>
  <si>
    <t xml:space="preserve">Upholstered Platform King Size Hydraulic Storage Bed, Lift Up Storage Bed with RGB LED Light Headboard, No Box Spring Needed,Velvet,Gray</t>
  </si>
  <si>
    <t xml:space="preserve">Upholstered Platform Queen Size Hydraulic Storage Bed, Lift Up Storage Bed with RGB LED Light Headboard, No Box Spring Needed,Velvet,Gray</t>
  </si>
  <si>
    <t xml:space="preserve">Upholstered Platform Full Size Hydraulic Storage Bed, Lift Up Storage Bed with RGB LED Light Headboard, No Box Spring Needed,Velvet,Gray</t>
  </si>
  <si>
    <t xml:space="preserve">Upholstered Platform King Size Hydraulic Storage Bed, Lift Up Storage Bed with RGB LED Light Headboard, No Box Spring Needed,Velvet,Beige</t>
  </si>
  <si>
    <t xml:space="preserve">Upholstered Platform Queen Size Hydraulic Storage Bed, Lift Up Storage Bed with RGB LED Light Headboard, No Box Spring Needed,Velvet,Beige</t>
  </si>
  <si>
    <t xml:space="preserve">Upholstered Platform Full Size Hydraulic Storage Bed, Lift Up Storage Bed with RGB LED Light Headboard, No Box Spring Needed,Velvet,Beige</t>
  </si>
  <si>
    <t xml:space="preserve">Upholstered Platform Queen Size Hydraulic Storage Bed, Lift Up Storage Bed with RGB LED Light, Bluetooth Speaker, No Box Spring Needed, Lychee Velvet,Pink</t>
  </si>
  <si>
    <t xml:space="preserve">Upholstered Platform Queen Size Hydraulic Storage Bed, Lift Up Storage Bed with RGB LED Light, Bluetooth Speaker, No Box Spring Needed, Lychee Velvet, Gray</t>
  </si>
  <si>
    <t xml:space="preserve">Upholstered Platform Queen Size Hydraulic Storage Bed, Lift Up Storage Bed with RGB LED Light, Bluetooth Speaker, No Box Spring Needed, Lychee Velvet, Green</t>
  </si>
  <si>
    <t xml:space="preserve">BS701P176333K</t>
  </si>
  <si>
    <t xml:space="preserve">Solid Pine Murphy Bed Chest with Charging Station and Large Storage Drawer for Home Office or Small Room , Queen, White+Walnut</t>
  </si>
  <si>
    <t xml:space="preserve">Upholstered Platform Full Size Hydraulic Storage Bed, Lift Up Storage Bed with RGB LED Light, Bluetooth Speaker, No Box Spring Needed, Lychee Velvet, Green</t>
  </si>
  <si>
    <t xml:space="preserve">Upholstered Platform Full Size Hydraulic Storage Bed, Lift Up Storage Bed with RGB LED Light, Bluetooth Speaker, No Box Spring Needed, Lychee Velvet, Gray</t>
  </si>
  <si>
    <t xml:space="preserve">Upholstered Platform Full Size Hydraulic Storage Bed, Lift Up Storage Bed with RGB LED Light, Bluetooth Speaker, No Box Spring Needed, Lychee Velvet,Pink</t>
  </si>
  <si>
    <t xml:space="preserve">Queen Size Half Self-Close and Open Murphy Bed with 1 Side Cabinet Storage Shelf, Cabinet Space-Saving Bed Perfect for Guest Room, Bed Room, Guest Room, Home Office, Rustic White</t>
  </si>
  <si>
    <t xml:space="preserve">N701P170362T</t>
  </si>
  <si>
    <t xml:space="preserve">50.7'' High Headboard Corduroy Upholstered Bed Frame with Vertical Stripe Wingback and High Footboard No Box Spring Needed, king Size, Taupe</t>
  </si>
  <si>
    <t xml:space="preserve">N701P170362C</t>
  </si>
  <si>
    <t xml:space="preserve">50.7'' High Headboard Corduroy Upholstered Bed Frame with Vertical Stripe Wingback and High Footboard No Box Spring Needed, King Size, Cream</t>
  </si>
  <si>
    <t xml:space="preserve">N701P170362B</t>
  </si>
  <si>
    <t xml:space="preserve">50.7'' High Headboard Corduroy Upholstered Bed Frame with Vertical Stripe Wingback and High Footboard No Box Spring Needed,King Size, Blue</t>
  </si>
  <si>
    <t xml:space="preserve">N701P170360T</t>
  </si>
  <si>
    <t xml:space="preserve">50.7'' High Headboard Corduroy Upholstered Bed Frame with Vertical Stripe Wingback and High Footboard No Box Spring Needed, Queen Size, Taupe</t>
  </si>
  <si>
    <t xml:space="preserve">N701P170360C</t>
  </si>
  <si>
    <t xml:space="preserve">50.7'' High Headboard Corduroy Upholstered Bed Frame with Vertical Stripe Wingback and High Footboard No Box Spring Needed, Queen Size, Cream</t>
  </si>
  <si>
    <t xml:space="preserve">N701P170360B</t>
  </si>
  <si>
    <t xml:space="preserve">50.7'' High Headboard Corduroy Upholstered Bed Frame with Vertical Stripe Wingback and High Footboard No Box Spring Needed, Queen Size, Blue</t>
  </si>
  <si>
    <t xml:space="preserve">WF531408AAD</t>
  </si>
  <si>
    <t xml:space="preserve">Rustic Three Drawer Reclaimed Solid Wood Farmhouse Nightstand (old sku:WF298401AAD)</t>
  </si>
  <si>
    <t xml:space="preserve">White Twin Size Wooden House Bed with Original Wood Colored Frame Twin Size Trundle and Bookshelf Storage Space for Children or Guest Room</t>
  </si>
  <si>
    <t xml:space="preserve">Mid-Century Modern Solid Wood Bed Frame Queen Size Platform Bed with Three-Piece Headboard Design, No Box Spring Needed, Brown</t>
  </si>
  <si>
    <t xml:space="preserve">BS531567AAA</t>
  </si>
  <si>
    <t xml:space="preserve">Mid-Century Modern Platform Bed Wood Slat Support with No Box Spring Needed,King Walnut</t>
  </si>
  <si>
    <t xml:space="preserve">WF531566AAA</t>
  </si>
  <si>
    <t xml:space="preserve">Mid-Century Modern Platform Bed Wood Slat Support with No Box Spring Needed,Queen, Walnut</t>
  </si>
  <si>
    <t xml:space="preserve">WF531565AAA</t>
  </si>
  <si>
    <t xml:space="preserve">Mid-Century Modern Platform Bed Wood Slat Support with No Box Spring Needed,Full, Walnut</t>
  </si>
  <si>
    <t xml:space="preserve">Farmhouse Wooden Platform Queen Size Bed with Curl Design Headboard and Footboard for Teenager, Espresso</t>
  </si>
  <si>
    <t xml:space="preserve">Farmhouse Wooden Platform Queen Size Bed with Panel Design Headboard and Footboard for Teenager, Ash Brown</t>
  </si>
  <si>
    <t xml:space="preserve">Mid Century Chenille Wingback Recliner Chair, Button Tufted Design Pushback Recliner Chair with Armrest and Solid Wood Legs, for Bedroom Living Room, Tan</t>
  </si>
  <si>
    <t xml:space="preserve">Mid Century Chenille Wingback Recliner Chair, Button Tufted Design Pushback Recliner Chair with Armrest and Solid Wood Legs, for Bedroom Living Room, Purple</t>
  </si>
  <si>
    <t xml:space="preserve">Mid Century Chenille Wingback Recliner Chair, Button Tufted Design Pushback Recliner Chair with Armrest and Solid Wood Legs, for Bedroom Living Room, Navy Blue</t>
  </si>
  <si>
    <t xml:space="preserve">WF319297AAE</t>
  </si>
  <si>
    <t xml:space="preserve">Modern Metal Bed Frame with Curved Upholstered Headboard and Footboard Bed with 4 Storage Drawers, Heavy Duty Metal Slats, Queen Size, Grey</t>
  </si>
  <si>
    <t xml:space="preserve">WF319292AAE</t>
  </si>
  <si>
    <t xml:space="preserve">Modern Metal Bed Frame with Curved Upholstered Headboard and Footboard Bed with Under Bed Storage, Heavy Duty Metal Slats, Queen Size, Grey</t>
  </si>
  <si>
    <t xml:space="preserve">Rainbow Design Upholstered Twin Platform Bed Cute Style Princess Bed for Boys &amp; Girls, Teens, Colorful &amp; Pink</t>
  </si>
  <si>
    <t xml:space="preserve">Queen Size Solid Wood Platform Bed Frame for Kids, Teens, Adults, No Need Box Spring, White</t>
  </si>
  <si>
    <t xml:space="preserve">WF315593AAB</t>
  </si>
  <si>
    <t xml:space="preserve">Modern Cannage Rattan Wood Closet 6-Drawer Dresser Wood Storage Cabinet Sideboard for Bedroom, Living Room, Entryway, Hallway, Black (Old SKU:WF303224AAB)</t>
  </si>
  <si>
    <t xml:space="preserve">WF315593AAD</t>
  </si>
  <si>
    <t xml:space="preserve">Modern Cannage Rattan Wood Closet 6-Drawer Dresser Wood Storage Cabinet Sideboard for Bedroom, Living Room, Entryway, Hallway, Walnut</t>
  </si>
  <si>
    <t xml:space="preserve">WF316705AAG</t>
  </si>
  <si>
    <t xml:space="preserve">Accent Chair, Upholstered Armless Chair Lambskin Sherpa Single Sofa Chair with Wooden Legs, Modern Reading Chair for Living Room Bedroom Small Spaces Apartment, Green</t>
  </si>
  <si>
    <t xml:space="preserve">WF316705AAO</t>
  </si>
  <si>
    <t xml:space="preserve">Accent Chair, Upholstered Armless Chair Lambskin Sherpa Single Sofa Chair with Wooden Legs, Modern Reading Chair for Living Room Bedroom Small Spaces Apartment, Burnt Orange</t>
  </si>
  <si>
    <t xml:space="preserve">Wooden Race Car Bed,Car-Shaped Platform Twin Bed with Wheels For Teens,Red &amp; Yellow</t>
  </si>
  <si>
    <t xml:space="preserve">Girl's Love Princess Bed Macaron Twin Size Toddler Bed with Side Safety Rails and Headboard and Footboard, Oliver Green</t>
  </si>
  <si>
    <t xml:space="preserve">WF303222AAD</t>
  </si>
  <si>
    <t xml:space="preserve">Modern Cannage Rattan Wood Closet 2-Drawer Side Table End Table Nightstand for Bedroom, Living Room, Entryway, Hallway, Walnut</t>
  </si>
  <si>
    <t xml:space="preserve">PP297876AAT</t>
  </si>
  <si>
    <t xml:space="preserve">Modern Upholstered Rocker Nursery Chair Plush Seating Glider Swivel Recliner Chair, Tan</t>
  </si>
  <si>
    <t xml:space="preserve">PP297876AAE</t>
  </si>
  <si>
    <t xml:space="preserve">Modern Upholstered Rocker Nursery Chair Plush Seating Glider Swivel Recliner Chair, Gray</t>
  </si>
  <si>
    <t xml:space="preserve">PP297876AAA</t>
  </si>
  <si>
    <t xml:space="preserve">Modern Upholstered Rocker Nursery Chair Plush Seating Glider Swivel Recliner Chair, Beige</t>
  </si>
  <si>
    <t xml:space="preserve">Twin Size Loft Bed with Storage Staircase and Window, White</t>
  </si>
  <si>
    <t xml:space="preserve">Full Size Wood Low Loft Bed with Ladder, ladder can be placed on the left or right, White(OId SKU: GX000366AAK)</t>
  </si>
  <si>
    <t xml:space="preserve">Twin to King Size Daybed Frame with Storage Bookcases and Two Drawers,Charging Design,White</t>
  </si>
  <si>
    <t xml:space="preserve">Wood Full Size House Bed with Twin Size Trundle and Storage, White</t>
  </si>
  <si>
    <t xml:space="preserve">SM000931AAE</t>
  </si>
  <si>
    <t xml:space="preserve">Twin over Twin House Bunk Bed with Trundle and Slide, Storage Staircase, Roof and Window Design, Gray(Old SKU: GX000931AAE)</t>
  </si>
  <si>
    <t xml:space="preserve">SM000931AAK</t>
  </si>
  <si>
    <t xml:space="preserve">Twin over Twin House Bunk Bed with Trundle and Slide, Storage Staircase, Roof and Window Design, White(Old SKU: GX000931AAK)</t>
  </si>
  <si>
    <t xml:space="preserve">Full Size Wood Platform Bed with House-shaped Headboard and Built-in LED, Walnut+Milk White</t>
  </si>
  <si>
    <t xml:space="preserve">Wood Full Size Platform Bed with 2 Drawers, Storage  Headboard and Footboard, White</t>
  </si>
  <si>
    <t xml:space="preserve">Full Size Wood Storage Platform Bed with 2 Drawers, Rattan Headboard and Footboard, Black</t>
  </si>
  <si>
    <t xml:space="preserve">Queen Size Wood Storage Platform Bed with 2 Drawers, Rattan Headboard and Footboard, White</t>
  </si>
  <si>
    <t xml:space="preserve">Wood Twin Size Loft Bed with Built-in Storage Wardrobe and 2 Windows, Natural/White</t>
  </si>
  <si>
    <t xml:space="preserve">Twin Size Loft Bed with Desk and Shelves, Two Built-in Drawers, Gray(Old SKU: GX000423AAE)</t>
  </si>
  <si>
    <t xml:space="preserve">GX000357AAK</t>
  </si>
  <si>
    <t xml:space="preserve">Queen Size Wood Storage Platform Bed with LED, 2 Drawers and 1 Twin Size Trundle, White</t>
  </si>
  <si>
    <t xml:space="preserve">Metal Bunk Bed with big bookshelf, Twin, Black</t>
  </si>
  <si>
    <t xml:space="preserve">Metal Loft Bed with roof design and a storage box, Twin, Black</t>
  </si>
  <si>
    <t xml:space="preserve">Modern Luxury Tufted Button Daybed, Full, Gray (Old SKU: SM001009AAE)</t>
  </si>
  <si>
    <t xml:space="preserve">Full Size Metal Loft bed with Staircase, Built-in Desk and Shelves, Black</t>
  </si>
  <si>
    <t xml:space="preserve">GX001326AAA</t>
  </si>
  <si>
    <t xml:space="preserve">WF212813AAN</t>
  </si>
  <si>
    <t xml:space="preserve">Platform Bed Frame with Headboard, Wood Slat Support, No Box Spring Needed, Queen, Oak</t>
  </si>
  <si>
    <t xml:space="preserve">GX000712AAC</t>
  </si>
  <si>
    <t xml:space="preserve">Wood Twin over Full Bunk Bed with Storage Shelves and Twin Size Trundle, Cream</t>
  </si>
  <si>
    <t xml:space="preserve">GX001027AAK</t>
  </si>
  <si>
    <t xml:space="preserve">Twin Size House Loft Bed with Multiple Storage Shelves, White</t>
  </si>
  <si>
    <t xml:space="preserve">GX001026AAE</t>
  </si>
  <si>
    <t xml:space="preserve">Twin Size House Platform Bed with Three Storage Drawers,Gray</t>
  </si>
  <si>
    <t xml:space="preserve">GX000354AAK</t>
  </si>
  <si>
    <t xml:space="preserve">Wood Twin Size Daybed with Storage Cabinets and USB Ports, White</t>
  </si>
  <si>
    <t xml:space="preserve">Wood Full Size Platform Bed with Built-in LED Light, Storage Headboard and Guardrail, White</t>
  </si>
  <si>
    <t xml:space="preserve">Full Size Metal Bunk Bed with Built-in Desk, Light and 2 Drawers, Black</t>
  </si>
  <si>
    <t xml:space="preserve">WF306928AAE</t>
  </si>
  <si>
    <t xml:space="preserve">Double Twin Size Platform Bed with House-shaped Headboard and a Built-in Nightstand, Grey</t>
  </si>
  <si>
    <t xml:space="preserve">GX001613AAK</t>
  </si>
  <si>
    <t xml:space="preserve">Wood Queen Size Platform Bed with Twin Size Trundle and 2 Drawers, White</t>
  </si>
  <si>
    <t xml:space="preserve">Full Size Loft Bed with Built-in L-Shaped Desk and Three-Tier Storage Shelves,and Attached Storage Staircase,Gray(Old SKU: GX001809AAE)</t>
  </si>
  <si>
    <t xml:space="preserve">Twin Size Metal&amp;Wood Loft Bed with Desk and Shelves, Two Built-in Drawers, White</t>
  </si>
  <si>
    <t xml:space="preserve">WF305760AAB</t>
  </si>
  <si>
    <t xml:space="preserve">Full Size Race Car-Shaped Platform Bed with Wheels and Storage, Black+Yellow</t>
  </si>
  <si>
    <t xml:space="preserve">WF305760AAC</t>
  </si>
  <si>
    <t xml:space="preserve">Full Size Race Car-Shaped Platform Bed with Wheels and Storage, Dark Blue+Yellow</t>
  </si>
  <si>
    <t xml:space="preserve">GX000430AAK</t>
  </si>
  <si>
    <t xml:space="preserve">Twin over Full House Bunk Bed with Slide and Built-in Ladder, Full-Length Guardrail, White</t>
  </si>
  <si>
    <t xml:space="preserve">Full Size Wood House Bed with Fence and Door, Gray Wash</t>
  </si>
  <si>
    <t xml:space="preserve">Wood Full Size Loft Bed with Wardrobes and 2-Drawer Desk with Cabinet, White</t>
  </si>
  <si>
    <t xml:space="preserve">Wood Twin Size Loft Bed with Wardrobes and 2-Drawer Desk with Cabinet, Gray</t>
  </si>
  <si>
    <t xml:space="preserve">GX000331AAK</t>
  </si>
  <si>
    <t xml:space="preserve">Queen Size Storage Platform Bed with Pull Out Shelves and Twin  XL Size Trundle, White</t>
  </si>
  <si>
    <t xml:space="preserve">Full Size Metal House Platform Bed with Two Drawers,Headboard and Footboard,Roof Design,White</t>
  </si>
  <si>
    <t xml:space="preserve">Twin over Twin Loft Bunk Bed with Drawers and Ladder, Gray</t>
  </si>
  <si>
    <t xml:space="preserve">GX000423AAE</t>
  </si>
  <si>
    <t xml:space="preserve">Twin Size Loft Bed with Desk and Shelves, Two Built-in Drawers, Gray(old SKU:GX000803AAE-1)</t>
  </si>
  <si>
    <t xml:space="preserve">GX000525AAA</t>
  </si>
  <si>
    <t xml:space="preserve">Twin Size Upholstery Daybed with Trundle and USB Charging Design,Trundle can be flat or erected,Beige</t>
  </si>
  <si>
    <t xml:space="preserve">Twin Size Bunk Bed with Built-in Shelves Beside both Upper and Down Bed and Storage Drawer,White</t>
  </si>
  <si>
    <t xml:space="preserve">Twin Size Upholstered Daybed with Carton Ears Shaped Headboard, Grey</t>
  </si>
  <si>
    <t xml:space="preserve">Twin Size Upholstered Daybed with Carton Ears Shaped Headboard, White</t>
  </si>
  <si>
    <t xml:space="preserve">Queen Size Canopy Platform Bed with Support Legs,White</t>
  </si>
  <si>
    <t xml:space="preserve">GX000416AAE</t>
  </si>
  <si>
    <t xml:space="preserve">Full Size Loft Bed with Desk and Shelves,Two Built-in Drawers,Gray</t>
  </si>
  <si>
    <t xml:space="preserve">GX000416AAK</t>
  </si>
  <si>
    <t xml:space="preserve">Full Size Loft Bed with Desk and Shelves,Two Built-in Drawers,White</t>
  </si>
  <si>
    <t xml:space="preserve">GX001313AAE</t>
  </si>
  <si>
    <t xml:space="preserve">Queen Upholstered Platform Bed with Twin Size Trundle and Two Drawers,Grey</t>
  </si>
  <si>
    <t xml:space="preserve">GX000525AAE</t>
  </si>
  <si>
    <t xml:space="preserve">Twin Size Upholstery DayBed with Trundle and USB Charging Design,Trundle can be flat or erected,Gray</t>
  </si>
  <si>
    <t xml:space="preserve">WF290883AAP</t>
  </si>
  <si>
    <t xml:space="preserve">Twin or Double Twin Daybed with Trundle,Espresso</t>
  </si>
  <si>
    <t xml:space="preserve">GX000218AAF</t>
  </si>
  <si>
    <t xml:space="preserve">Upholstered Twin Daybed with Trundle,Green(OLD SKU:SM000218AAF)</t>
  </si>
  <si>
    <t xml:space="preserve">SM000401AAE-1</t>
  </si>
  <si>
    <t xml:space="preserve">Twin Size Loft Bed with Convenient Desk, Shelves, and Ladder, White(Similar SKU:SM001302AAE)</t>
  </si>
  <si>
    <t xml:space="preserve">SM000113AAE-1</t>
  </si>
  <si>
    <t xml:space="preserve">Full over Full Bunk Bed with Two Drawers and Storage, Gray</t>
  </si>
  <si>
    <t xml:space="preserve">SM000118AAE-1</t>
  </si>
  <si>
    <t xml:space="preserve">Twin over Full Bunk Bed with ladder, Safety Guardrail, Perfect for Bedroom, Gray</t>
  </si>
  <si>
    <t xml:space="preserve">SM000093AAP-1</t>
  </si>
  <si>
    <t xml:space="preserve">Twin over Twin Wood Bunk Bed with Trundle and Drawers, Espresso</t>
  </si>
  <si>
    <t xml:space="preserve">SM000506AAE</t>
  </si>
  <si>
    <t xml:space="preserve">Linen Upholstered Platform Bed With Headboard and Trundle, Full</t>
  </si>
  <si>
    <t xml:space="preserve">WF212813AAP</t>
  </si>
  <si>
    <t xml:space="preserve">Platform Bed Frame with Headboard, Wood Slat Support, No Box Spring Needed, Queen,Espresso(OLD SKU:WF191420AAP)</t>
  </si>
  <si>
    <t xml:space="preserve">SM000501AAC</t>
  </si>
  <si>
    <t xml:space="preserve">Upholstered Daybed with Trundle, Wood Slat Support,Upholstered Frame Sofa Bed , Twin,Blue</t>
  </si>
  <si>
    <t xml:space="preserve">WF196530AAE</t>
  </si>
  <si>
    <t xml:space="preserve">Full Size Platform Bed with Under-bed Drawers, Gray</t>
  </si>
  <si>
    <t xml:space="preserve">WF192974AAK</t>
  </si>
  <si>
    <t xml:space="preserve">Wood Platform Bed with Headboard and Footboard, Full (White)</t>
  </si>
  <si>
    <t xml:space="preserve">Upholstered Full Size platform bed with USB Ports, Beige</t>
  </si>
  <si>
    <t xml:space="preserve">Full Size Loft Bed with U-shaped Desk, Drawers and Storage Shelves, White</t>
  </si>
  <si>
    <t xml:space="preserve">Full XL over Queen Bunk Bed with Ladder and Guardrails, Walnut</t>
  </si>
  <si>
    <t xml:space="preserve">GX001037AAD</t>
  </si>
  <si>
    <t xml:space="preserve">Full Size Wooden Captain Bed with Built-in Storage Shelves, 4 Drawers and 2 Cabinets, Antique Brown</t>
  </si>
  <si>
    <t xml:space="preserve">Wood Queen Size House Platform Bed with Guardrail and 2 Drawers, White</t>
  </si>
  <si>
    <t xml:space="preserve">Wood Queen Size Platform Bed with Storage Headboard, shoe rack and 4 drawers,Gray</t>
  </si>
  <si>
    <t xml:space="preserve">Full Size Platform Bed with Storage Headboard and Twin Size Trundle, White</t>
  </si>
  <si>
    <t xml:space="preserve">GX001816AAD</t>
  </si>
  <si>
    <t xml:space="preserve">Queen Size Wood Platform Bed with Upholstered Headboard and 4 Drawers</t>
  </si>
  <si>
    <t xml:space="preserve">Full Size Wood Platform Bed with House-shaped Storage Headboard and 2 Drawers, Gray</t>
  </si>
  <si>
    <t xml:space="preserve">GX000447AAE</t>
  </si>
  <si>
    <t xml:space="preserve">Wood Twin over Full Bunk Bed with Ladder, Gray</t>
  </si>
  <si>
    <t xml:space="preserve">GX000446AAK</t>
  </si>
  <si>
    <t xml:space="preserve">Wood Twin XL over Queen Bunk Bed with Ladder, White</t>
  </si>
  <si>
    <t xml:space="preserve">Full Size Loft Bed with Built-in Desk with Two Drawers, and Storage Shelves and Drawers,Gray(Old SKU: GX000320AAE)</t>
  </si>
  <si>
    <t xml:space="preserve">Twin over Twin Bunk Bed with Storage Staircase, Slide and Drawers, Desk with Drawers and Shelves, Gray</t>
  </si>
  <si>
    <t xml:space="preserve">Full Size Daybed with Two Storage Drawers and Support Legs, Green</t>
  </si>
  <si>
    <t xml:space="preserve">Modern Luxury Tufted Button Daybed,Twin,Beige</t>
  </si>
  <si>
    <t xml:space="preserve">Full Size Loft Bed with Desk and Shelves,Two Built-in Drawers,White(Old SKU: SM000416AAK)</t>
  </si>
  <si>
    <t xml:space="preserve">Full Size Wooden Captain Bed with Built-in Bookshelves,Three Storage Drawers and Trundle,Light Grey</t>
  </si>
  <si>
    <t xml:space="preserve">GX000119AAK</t>
  </si>
  <si>
    <t xml:space="preserve">Twin over Full Bunk Bed with Ladder, Two Storage Drawers, Safety Guardrail, White</t>
  </si>
  <si>
    <t xml:space="preserve">Metal Loft Bed with roof design and a storage box, Twin, Pink</t>
  </si>
  <si>
    <t xml:space="preserve">GX001530AAN</t>
  </si>
  <si>
    <t xml:space="preserve">Wood Twin Size Loft Bed with Hanging Clothes Racks, White Rustic Natural</t>
  </si>
  <si>
    <t xml:space="preserve">Full Size Low Loft Bed with Rolling Portable Desk, Drawers and Shelves, White(Old SKU: GX000711AAK)</t>
  </si>
  <si>
    <t xml:space="preserve">GX001004AAA</t>
  </si>
  <si>
    <t xml:space="preserve">Upholstered Twin Size Daybed with Trundle, Beige</t>
  </si>
  <si>
    <t xml:space="preserve">Full Size Upholstery Platform Bed with Four Drawers on Two Sides, Adjustable Headboard, Beige(Old SKU: WF291773AAA)</t>
  </si>
  <si>
    <t xml:space="preserve">Twin Size PU Upholstered Tufted Daybed with Two Drawers and Cloud Shaped Guardrail, White</t>
  </si>
  <si>
    <t xml:space="preserve">GX000554AAK</t>
  </si>
  <si>
    <t xml:space="preserve">Upholstered Full Size platform bed with USB Ports and LED belt, White</t>
  </si>
  <si>
    <t xml:space="preserve">GX000208AAK</t>
  </si>
  <si>
    <t xml:space="preserve">Twin over Full Bunk Bed with Ladder, Twin Size Trundle, Safety Guardrail, White(Old SKU: SM000208AAK-1)</t>
  </si>
  <si>
    <t xml:space="preserve">WF212812AAN</t>
  </si>
  <si>
    <t xml:space="preserve">Platform Bed Frame with Headboard, Wood Slat Support, No Box Spring Needed, Full, Oak</t>
  </si>
  <si>
    <t xml:space="preserve">Twin Size Platform Bed with Bear Ears Shaped Headboard and LED, Cream White</t>
  </si>
  <si>
    <t xml:space="preserve">Wood Full Size House Bed with Guardrail, White</t>
  </si>
  <si>
    <t xml:space="preserve">GX001901AAA-1</t>
  </si>
  <si>
    <t xml:space="preserve">Full Size Upholstered Platform Bed with One Large Drawer in the Footboard and Drawer on Each Side,Beige</t>
  </si>
  <si>
    <t xml:space="preserve">Full Size House Low Loft Bed with Four Drawers,White</t>
  </si>
  <si>
    <t xml:space="preserve">GX001613AAE</t>
  </si>
  <si>
    <t xml:space="preserve">Wood Queen Size Platform Bed with Twin Size Trundle and 2 Drawers, Antique Gray</t>
  </si>
  <si>
    <t xml:space="preserve">WF306743AAK</t>
  </si>
  <si>
    <t xml:space="preserve">Full Size Classic Car-Shaped Platform Bed with Wheels,White</t>
  </si>
  <si>
    <t xml:space="preserve">GX000345AAK</t>
  </si>
  <si>
    <t xml:space="preserve">Wood Twin Size House Bunk Bed with Roof, Ladder and Slide, White+Brown</t>
  </si>
  <si>
    <t xml:space="preserve">GX000342AAK</t>
  </si>
  <si>
    <t xml:space="preserve">Full Size Daybed with Storage Shelves, Blackboard, Cork board, USB Ports and Twin Size Trundle, White</t>
  </si>
  <si>
    <t xml:space="preserve">WF302988AAD</t>
  </si>
  <si>
    <t xml:space="preserve">Full Size House Platform Bed with LED Lights and Storage, Wood Color</t>
  </si>
  <si>
    <t xml:space="preserve">Full Size Wood House Bed with Window and Fence, White</t>
  </si>
  <si>
    <t xml:space="preserve">Metal Twin Size Daybed with Twin Size Trundle, Storage Shelves and USB Ports, Blue</t>
  </si>
  <si>
    <t xml:space="preserve">GX001912AAA</t>
  </si>
  <si>
    <t xml:space="preserve">Queen Size Upholstered Platform Bed with Storage Headboard, LED, USB Charging and 2 Drawers, Beige</t>
  </si>
  <si>
    <t xml:space="preserve">GX000334AAE</t>
  </si>
  <si>
    <t xml:space="preserve">Full Size Loft Bed with Desk, Cabinets, Drawers and Bedside Tray, Charging Station, Gray</t>
  </si>
  <si>
    <t xml:space="preserve">GX000330AAK</t>
  </si>
  <si>
    <t xml:space="preserve">Full Size Storage Platform Bed with Pull Out Shelves and Twin Size Trundle, White</t>
  </si>
  <si>
    <t xml:space="preserve">Full Size Metal House Platform Bed with Two Drawers,Headboard and Footboard,Roof Design,Black</t>
  </si>
  <si>
    <t xml:space="preserve">WF296353AAC</t>
  </si>
  <si>
    <t xml:space="preserve">Twin Size Classic Car-Shaped Platform Bed with Wheels,Blue</t>
  </si>
  <si>
    <t xml:space="preserve">Full over Twin&amp;Twin Size Bunk Bed with Built-in Shelf, Black</t>
  </si>
  <si>
    <t xml:space="preserve">WF293017AAK</t>
  </si>
  <si>
    <t xml:space="preserve">Twin over Twin Floor Bunk Bed with Ladder , White(Old SKU:WF281727AAK/WF286602AAK)</t>
  </si>
  <si>
    <t xml:space="preserve">WF290883AAE</t>
  </si>
  <si>
    <t xml:space="preserve">Twin or Double Twin Daybed with Trundle,Gray</t>
  </si>
  <si>
    <t xml:space="preserve">Twin over Twin House Bunk Bed with Convertible Slide,Storage Staircase can be Placed Left or Right,Gray</t>
  </si>
  <si>
    <t xml:space="preserve">Full over Full Bunk Bed with Convertible Slide and Ladder, Gray</t>
  </si>
  <si>
    <t xml:space="preserve">Twin over Pull-out Bunk Bed with Trundle, Espresso</t>
  </si>
  <si>
    <t xml:space="preserve">SM000232AAK-1</t>
  </si>
  <si>
    <t xml:space="preserve">Twin Size Bunk Bed with a Loft Bed attached, with Two Drawers,White</t>
  </si>
  <si>
    <t xml:space="preserve">SM000232AAE-1</t>
  </si>
  <si>
    <t xml:space="preserve">Twin Size Bunk Bed with a Loft Bed attached, with Two Drawers,Gray</t>
  </si>
  <si>
    <t xml:space="preserve">Metal Loft Bed Frame with Desk, No Box Spring Needed,Twin ,Black</t>
  </si>
  <si>
    <t xml:space="preserve">SM001011AAE</t>
  </si>
  <si>
    <t xml:space="preserve">Upholstered Platform Bed with Underneath Storage,Queen Size,Gray</t>
  </si>
  <si>
    <t xml:space="preserve">SM001011AAA</t>
  </si>
  <si>
    <t xml:space="preserve">Upholstered Platform Bed with Underneath Storage,Queen Size,Beige</t>
  </si>
  <si>
    <t xml:space="preserve">SM000249AAE</t>
  </si>
  <si>
    <t xml:space="preserve">Twin Size Daybed with Trundle, Upholstered Daybed with Padded Back, Gray</t>
  </si>
  <si>
    <t xml:space="preserve">WF196529AAE</t>
  </si>
  <si>
    <t xml:space="preserve">Twin Size Platform Bed with Under-bed Drawer, Gray</t>
  </si>
  <si>
    <t xml:space="preserve">WF192972AAK</t>
  </si>
  <si>
    <t xml:space="preserve">Wood Platform Bed with Headboard and Footboard, Twin (White)</t>
  </si>
  <si>
    <t xml:space="preserve">GX001833AAD</t>
  </si>
  <si>
    <t xml:space="preserve">2-Door Wooden Wardrobe Armoire with 3 Storage Shelves, Brown</t>
  </si>
  <si>
    <t xml:space="preserve">GX001834AAE</t>
  </si>
  <si>
    <t xml:space="preserve">Three Door Storage Wardrobe with Cabinets and Two Hanging Rods,Gray</t>
  </si>
  <si>
    <t xml:space="preserve">Full Size Wood Storage Platform Bed with 4 Drawers, Rattan Headboard, Nature</t>
  </si>
  <si>
    <t xml:space="preserve">Full XL over Queen Bunk Bed with Ladder and Guardrails, Gray</t>
  </si>
  <si>
    <t xml:space="preserve">Wood Twin Size platform bed with Storage Headboard, Shelves and 2 Drawers, Gray</t>
  </si>
  <si>
    <t xml:space="preserve">Twin Size Platform Bed with Storage Headboard, Charging Station, Twin Size Trundle and 3 Drawers, Antique White</t>
  </si>
  <si>
    <t xml:space="preserve">Metal Twin Size Triple Bunk Bed With Trundle, White</t>
  </si>
  <si>
    <t xml:space="preserve">Twin  Size Loft Bed with Built-in Desk with Two Drawers, and Storage Shelves and Drawers,Gray</t>
  </si>
  <si>
    <t xml:space="preserve">Queen Size Upholstery Canopy Platform Bed with Headboard and Metal Frame, Beige</t>
  </si>
  <si>
    <t xml:space="preserve">Full Size Daybed Frame with Storage Bookcases,Wood Light Oak</t>
  </si>
  <si>
    <t xml:space="preserve">GX000367AAK</t>
  </si>
  <si>
    <t xml:space="preserve">Wood Twin over Full Bunk Bed with Hydraulic Lift Up Storage, White</t>
  </si>
  <si>
    <t xml:space="preserve">Wood Twin Size House Bed with Trundle and Storage, Pink</t>
  </si>
  <si>
    <t xml:space="preserve">Full Size Wood Storage Platform Bed with 2 Drawers, Rattan Headboard and Footboard, White</t>
  </si>
  <si>
    <t xml:space="preserve">GX000448AAE</t>
  </si>
  <si>
    <t xml:space="preserve">Wood Twin over Full Bunk Bed with Twin Size Trundle, Gray</t>
  </si>
  <si>
    <t xml:space="preserve">GX000448AAK</t>
  </si>
  <si>
    <t xml:space="preserve">Wood Twin over Full Bunk Bed with Twin Size Trundle, White</t>
  </si>
  <si>
    <t xml:space="preserve">SM000501AAA</t>
  </si>
  <si>
    <t xml:space="preserve">Upholstered Daybed with Trundle, Wood Slat Support,Upholstered Frame Sofa Bed, Twin, Beige</t>
  </si>
  <si>
    <t xml:space="preserve">Modern Luxury Tufted Button Daybed,Twin,Gray</t>
  </si>
  <si>
    <t xml:space="preserve">Wood Twin Size L-Shaped Loft Bed with Ladder and 2 Built-in L-Shaped Desks, Gray</t>
  </si>
  <si>
    <t xml:space="preserve">GX000241AAE</t>
  </si>
  <si>
    <t xml:space="preserve">Full over Full Bunk Bed with Drawers, Convertible Beds, Gray(OLD SKU:SM000241AAE-1)</t>
  </si>
  <si>
    <t xml:space="preserve">Twin Size Loft Bed with 8 Open Storage Shelves and Built-in Ladder, Antique Grey</t>
  </si>
  <si>
    <t xml:space="preserve">GX002017AAE</t>
  </si>
  <si>
    <t xml:space="preserve">Full Size Vintage Upholstery Daybed with Trundle,Gray</t>
  </si>
  <si>
    <t xml:space="preserve">Twin over Twin House Bunk Bed with Fence and Door, Gray</t>
  </si>
  <si>
    <t xml:space="preserve">Twin over Twin House Bunk Bed with Fence and Door, White</t>
  </si>
  <si>
    <t xml:space="preserve">Full Size Loft Bed with Built-in Storage Staircase and Hanger for Clothes, White</t>
  </si>
  <si>
    <t xml:space="preserve">Twin XL over Twin XL Metal Bunk Bed with MDF Board Guardrail and Two Storage Drawers,Silver</t>
  </si>
  <si>
    <t xml:space="preserve">Queen Size Upholstery Platform Bed with Four Drawers on Two Sides, Adjustable Headboard, Beige(Old SKU: WF291774AAA)</t>
  </si>
  <si>
    <t xml:space="preserve">Metal Floor Bunk Bed, Full XL over Queen, Black</t>
  </si>
  <si>
    <t xml:space="preserve">Twin Size Wood House Loft bed with Slide, Storage shelves and Light, Climbing Ramp, Wood Color</t>
  </si>
  <si>
    <t xml:space="preserve">Twin Size Wood House Bed with 2 Drawers and Window Decoration, White+Olive Green</t>
  </si>
  <si>
    <t xml:space="preserve">GX001513AAA</t>
  </si>
  <si>
    <t xml:space="preserve">Twin Size Upholstered Daybed with Trundle and Three Drawers,Beige</t>
  </si>
  <si>
    <t xml:space="preserve">Queen Size Upholstered Platform Bed with LED Headboard and USB, Beige</t>
  </si>
  <si>
    <t xml:space="preserve">Wood Full Size Platform Bed with Built-in LED Light, Storage Headboard and Guardrail, Antique Grey</t>
  </si>
  <si>
    <t xml:space="preserve">Wood Twin Size Platform Bed with Built-in LED Light, Storage Headboard and Guardrail, Antique Grey</t>
  </si>
  <si>
    <t xml:space="preserve">Twin Size Loft Bed with Multi-storage Desk, LED light and Bedside Tray, Charging Station, White</t>
  </si>
  <si>
    <t xml:space="preserve">WF306743AAC</t>
  </si>
  <si>
    <t xml:space="preserve">Full Size Classic Car-Shaped Platform Bed with Wheels,Blue</t>
  </si>
  <si>
    <t xml:space="preserve">Full Size Loft Bed with Storage Shelves and Under-bed Desk, White</t>
  </si>
  <si>
    <t xml:space="preserve">Twin over Twin Metal Bunk Bed House Bed with Slide and Staircase, Silver</t>
  </si>
  <si>
    <t xml:space="preserve">GX000428AAE</t>
  </si>
  <si>
    <t xml:space="preserve">Full over Full Bunk Bed with Ladder, Slide and Shelves, Gray</t>
  </si>
  <si>
    <t xml:space="preserve">WF299727AAE</t>
  </si>
  <si>
    <t xml:space="preserve">Full Size Platform Bed with Adjustable Trundle,Gray(Old SKU:SM000248AAE)</t>
  </si>
  <si>
    <t xml:space="preserve">WF297174AAE</t>
  </si>
  <si>
    <t xml:space="preserve">Full Size Platform Bed with Drawer on the Each Side and Shelf on the End of the Bed, Gray</t>
  </si>
  <si>
    <t xml:space="preserve">Queen Size Canopy Platform Bed with Support Legs,Natural</t>
  </si>
  <si>
    <t xml:space="preserve">WF293230AAM</t>
  </si>
  <si>
    <t xml:space="preserve">Queen Size Canopy Platform Bed with Headboard and Support Legs,Natural</t>
  </si>
  <si>
    <t xml:space="preserve">GX000415AAK</t>
  </si>
  <si>
    <t xml:space="preserve">Convertible Loft Bed with L-Shape Desk, Twin Bunk Bed with Shelves and Ladder, White(OLD SKU:SM000209AAK-1)</t>
  </si>
  <si>
    <t xml:space="preserve">L-Shaped Twin over Full Bunk Bed with Twin Size Loft Bed,Built-in Desk and Slide,Black</t>
  </si>
  <si>
    <t xml:space="preserve">Full over Full Bunk Bed with Convertible Slide and Ladder, White</t>
  </si>
  <si>
    <t xml:space="preserve">Twin XL/Full XL/Queen Triple Bunk Bed with Long and Short Ladder and Full-Length Guardrails,White</t>
  </si>
  <si>
    <t xml:space="preserve">Twin over Full House Bunk Bed with Built-in Ladder,White</t>
  </si>
  <si>
    <t xml:space="preserve">MF286667AAK</t>
  </si>
  <si>
    <t xml:space="preserve">Twin over Full Bed with Sturdy Steel Frame, Bunk Bed with Twin Size Trundle, Two-Side Ladders, White(OLD SKU:MF194424AAK)</t>
  </si>
  <si>
    <t xml:space="preserve">Twin Size Bunk House Bed with Slide and Ladder,Gray</t>
  </si>
  <si>
    <t xml:space="preserve">WF286601AAE</t>
  </si>
  <si>
    <t xml:space="preserve">Twin over Twin Bunk Bed with Convertible Slide and Ladder , Gray(Old SKU:WF281725AAE)</t>
  </si>
  <si>
    <t xml:space="preserve">SM000503AAE</t>
  </si>
  <si>
    <t xml:space="preserve">Linen Upholstered Platform Bed With Headboard and Two Drawers, Twin</t>
  </si>
  <si>
    <t xml:space="preserve">SM000228AAP</t>
  </si>
  <si>
    <t xml:space="preserve">Multi-Functional Daybed with Drawers and Trundle, Espresso</t>
  </si>
  <si>
    <t xml:space="preserve">WF194473AAP</t>
  </si>
  <si>
    <t xml:space="preserve">Platform Bed with Twin Size Trundle, Twin Size Frame, Espresso</t>
  </si>
  <si>
    <t xml:space="preserve">WF194473AAE</t>
  </si>
  <si>
    <t xml:space="preserve">Platform Bed with Twin Size Trundle, Twin Size Frame, Gray</t>
  </si>
  <si>
    <t xml:space="preserve">WF194472AAP</t>
  </si>
  <si>
    <t xml:space="preserve">Platform Storage Bed, 2 drawers with wheels, Twin Size Frame, Espresso</t>
  </si>
  <si>
    <t xml:space="preserve">WF192974AAE</t>
  </si>
  <si>
    <t xml:space="preserve">Wood Platform Bed with Headboard and Footboard, Full (Gray)</t>
  </si>
  <si>
    <t xml:space="preserve">Queen Size Wooden Platform Bed with Four Storage Drawers and Support Legs, White</t>
  </si>
  <si>
    <t xml:space="preserve">Wood Full Size Upholstered Platform Bed with Guardrail and Pillow, Gray</t>
  </si>
  <si>
    <t xml:space="preserve">Wood Queen Size House Platform Bed with Guardrail and 2 Drawers, Natural</t>
  </si>
  <si>
    <t xml:space="preserve">Metal Twin Size Triple Bunk Bed With Trundle, Black</t>
  </si>
  <si>
    <t xml:space="preserve">SM000514AAK</t>
  </si>
  <si>
    <t xml:space="preserve">Full Size Loft Bed with Built-in Desk and Shelves,White</t>
  </si>
  <si>
    <t xml:space="preserve">GX000445AAK</t>
  </si>
  <si>
    <t xml:space="preserve">GX000449AAE</t>
  </si>
  <si>
    <t xml:space="preserve">Wood Twin over Full Bunk Bed with 2 Drawers, Gray</t>
  </si>
  <si>
    <t xml:space="preserve">Twin Size Race Car-Shaped Platform Bed with Upholstered Backrest and Storage, White</t>
  </si>
  <si>
    <t xml:space="preserve">Full Size Daybed with Two Storage Drawers and Support Legs, White</t>
  </si>
  <si>
    <t xml:space="preserve">Full Size Loft Bed with Desk and Shelves,Two Built-in Drawers,Gray(Old SKU: GX000416AAE)</t>
  </si>
  <si>
    <t xml:space="preserve">GX000118AAK</t>
  </si>
  <si>
    <t xml:space="preserve">Twin over Full Bunk Bed with ladder, Safety Guardrail, Perfect for Bedroom, White(Old SKU: SM000118AAK-1)</t>
  </si>
  <si>
    <t xml:space="preserve">WF311308AAA</t>
  </si>
  <si>
    <t xml:space="preserve">Full Size Upholstery LED Floating Bed with PU Leather Headboard and Support Legs,Beige</t>
  </si>
  <si>
    <t xml:space="preserve">Queen Size Metal Canopy Platform Bed with Twin Size Trundle and 3 Storage Drawers, White</t>
  </si>
  <si>
    <t xml:space="preserve">Full Size Upholstery Platform Bed with Four Drawers on Two Sides, Adjustable Headboard, Grey(Old SKU: WF291773EAA)</t>
  </si>
  <si>
    <t xml:space="preserve">GX002013AAA</t>
  </si>
  <si>
    <t xml:space="preserve">Queen Size Storage Upholstered Hydraulic Platform Bed with 2 Drawers, Beige</t>
  </si>
  <si>
    <t xml:space="preserve">Twin Size Upholstered Platform Bed with Cartoon Ears Shaped Headboard and Trundle, White</t>
  </si>
  <si>
    <t xml:space="preserve">GX000713AAK</t>
  </si>
  <si>
    <t xml:space="preserve">Full Size Low Loft Bed with Ladder and Slide,White</t>
  </si>
  <si>
    <t xml:space="preserve">GX000712AAP</t>
  </si>
  <si>
    <t xml:space="preserve">Wood Twin over Full Bunk Bed with Storage Shelves and Twin Size Trundle, Espresso</t>
  </si>
  <si>
    <t xml:space="preserve">Twin Size Daybed with Trundle, Storage Cabinets and USB Ports, White</t>
  </si>
  <si>
    <t xml:space="preserve">Teddy Fleece Twin Size Upholstered Daybed with Carton Ears Shaped Headboard, White</t>
  </si>
  <si>
    <t xml:space="preserve">GX001320AAK</t>
  </si>
  <si>
    <t xml:space="preserve">Full Size Upholstered Platform Bed with Cartoon Ears Shaped Headboard, White</t>
  </si>
  <si>
    <t xml:space="preserve">WF306928AAK</t>
  </si>
  <si>
    <t xml:space="preserve">Double Twin Size Platform Bed with House-shaped Headboard and a Built-in Nightstand, White</t>
  </si>
  <si>
    <t xml:space="preserve">GX000625AAB</t>
  </si>
  <si>
    <t xml:space="preserve">Metal Queen Size Storage Platform Bed with Twin Size Trundle and 2 Drawers, Black</t>
  </si>
  <si>
    <t xml:space="preserve">GX000547AAA</t>
  </si>
  <si>
    <t xml:space="preserve">Twin Size Upholstery Daybed with Storage Arms, Trundle and USB Design, Beige</t>
  </si>
  <si>
    <t xml:space="preserve">Full Size Loft Bed with Built-in L-Shaped Desk and Three-Tier Storage Shelves,and Attached Storage Staircase, White(Old SKU:  GX001809AAK)</t>
  </si>
  <si>
    <t xml:space="preserve">WF305759AAC</t>
  </si>
  <si>
    <t xml:space="preserve">Twin Size Race Car-Shaped Platform Bed with Wheels and Storage, Dark Blue+Yellow</t>
  </si>
  <si>
    <t xml:space="preserve">GX000430AAE</t>
  </si>
  <si>
    <t xml:space="preserve">Twin over Full House Bunk Bed with Slide and Built-in Ladder, Full-Length Guardrail, Gray</t>
  </si>
  <si>
    <t xml:space="preserve">GX000346AAD</t>
  </si>
  <si>
    <t xml:space="preserve">Wood Twin Size House Bunk Bed with Roof, Ladder and 2 Windows, Oak &amp; Smoky Grey</t>
  </si>
  <si>
    <t xml:space="preserve">Full Size Metal Loft Bed with Desk, Storage Staircase and Small Wardrobe, Storage stairs can be installed left and right, White</t>
  </si>
  <si>
    <t xml:space="preserve">Full Size Wood House Bed with Fence and Door, White Wash</t>
  </si>
  <si>
    <t xml:space="preserve">Twin Size Metal Daybed with Adjustable Trundle, Pop Up Trundle, Black</t>
  </si>
  <si>
    <t xml:space="preserve">GX000621AAB</t>
  </si>
  <si>
    <t xml:space="preserve">Full and Twin Size L-Shaped Bunk Bed with Slide and Short Ladder, Black</t>
  </si>
  <si>
    <t xml:space="preserve">WF296485AAK</t>
  </si>
  <si>
    <t xml:space="preserve">Twin Size Daybed with Trundle and Foldable Shelves on Both Sides,White</t>
  </si>
  <si>
    <t xml:space="preserve">WF296086AAE</t>
  </si>
  <si>
    <t xml:space="preserve">Queen Size Wooden House Bed with Headboard,Gray</t>
  </si>
  <si>
    <t xml:space="preserve">WF296353AAK</t>
  </si>
  <si>
    <t xml:space="preserve">Twin Size Classic Car-Shaped Platform Bed with Wheels,White</t>
  </si>
  <si>
    <t xml:space="preserve">GX001606AAE</t>
  </si>
  <si>
    <t xml:space="preserve">Twin Size Wooden Canopy Daybed with 3 in 1 Storage Drawers,Grey</t>
  </si>
  <si>
    <t xml:space="preserve">WF292923AAK</t>
  </si>
  <si>
    <t xml:space="preserve">Full Size House Platform Bed with Two Drawers,Headboard and Footboard,Roof Design,White</t>
  </si>
  <si>
    <t xml:space="preserve">GX000709AAE</t>
  </si>
  <si>
    <t xml:space="preserve">Twin over Full Bunk Bed with Built-in Desk and Three Drawers,Grey</t>
  </si>
  <si>
    <t xml:space="preserve">GX000218AAB</t>
  </si>
  <si>
    <t xml:space="preserve">Upholstered Twin Daybed with Trundle,Black</t>
  </si>
  <si>
    <t xml:space="preserve">Full Size Loft Bed with Storage Shelves and Under-bed Desk, Gray(OLD SKU:SM000246AAE-1)</t>
  </si>
  <si>
    <t xml:space="preserve">Twin Size Loft Bed with Storage Shelves, Gray</t>
  </si>
  <si>
    <t xml:space="preserve">WF290883AAK</t>
  </si>
  <si>
    <t xml:space="preserve">Twin or Double Twin Daybed with Trundle,White</t>
  </si>
  <si>
    <t xml:space="preserve">Twin over Full House Bunk Bed with Built-in Ladder,Gray</t>
  </si>
  <si>
    <t xml:space="preserve">SM000207AAK-1</t>
  </si>
  <si>
    <t xml:space="preserve">Twin over Twin Bunk Bed with Convertible Slide and Stairway, White</t>
  </si>
  <si>
    <t xml:space="preserve">Twin over Twin Bunk Bed with Trundle, White(OLD SKU:MF192387AAK)</t>
  </si>
  <si>
    <t xml:space="preserve">SM000304AAE-1</t>
  </si>
  <si>
    <t xml:space="preserve">Twin over Twin Bunk Bed with Trundle and Storage, Gray</t>
  </si>
  <si>
    <t xml:space="preserve">SM000106AAK-1</t>
  </si>
  <si>
    <t xml:space="preserve">Twin over Twin Floor Bunk Bed, Ladder with Storage, White</t>
  </si>
  <si>
    <t xml:space="preserve">Twin over Twin House Bunk Bed with Ladder and Slide,White</t>
  </si>
  <si>
    <t xml:space="preserve">Twin Size House Platform Bed with Headboard and Footboard,Roof Design,Natural</t>
  </si>
  <si>
    <t xml:space="preserve">MF285665AAB</t>
  </si>
  <si>
    <t xml:space="preserve">Loft Bed with Desk and Shelf , Space Saving Design,Full,Black(OLD SKU:MF199506AAB)</t>
  </si>
  <si>
    <t xml:space="preserve">Twin Size House Platform Bed with Triangle Structure,Gray</t>
  </si>
  <si>
    <t xml:space="preserve">Full over Full Metal Bunk Bed, Low Bunk Bed with Ladder, White(Old SKU:MF197034AAK)</t>
  </si>
  <si>
    <t xml:space="preserve">WF212813AAK</t>
  </si>
  <si>
    <t xml:space="preserve">Platform Bed Frame with Headboard, Wood Slat Support, No Box Spring Needed, Queen, White(OLD SKU:WF191420AAK)</t>
  </si>
  <si>
    <t xml:space="preserve">WF212812AAK</t>
  </si>
  <si>
    <t xml:space="preserve">Platform Bed Frame with Headboard , Wood Slat Support , No Box Spring Needed ,Full,White(OLD SKU:WF191419AAK)</t>
  </si>
  <si>
    <t xml:space="preserve">SM000228AAK</t>
  </si>
  <si>
    <t xml:space="preserve">Multi-Functional Daybed with Drawers and Trundle, White</t>
  </si>
  <si>
    <t xml:space="preserve">SM000228AAE</t>
  </si>
  <si>
    <t xml:space="preserve">Multi-Functional Daybed with Drawers and Trundle, Gray</t>
  </si>
  <si>
    <t xml:space="preserve">Twin Size Wooden House Bed, White</t>
  </si>
  <si>
    <t xml:space="preserve">WF192972AAE</t>
  </si>
  <si>
    <t xml:space="preserve">Wood Platform Bed with Headboard and Footboard, Twin (Gray)</t>
  </si>
  <si>
    <t xml:space="preserve">Metal Twin Size Triple Bunk Bed, Silver(Old SKU: SM000230AAN-1)</t>
  </si>
  <si>
    <t xml:space="preserve">King Size Wooden Platform Bed with Four Storage Drawers and Support Legs, White</t>
  </si>
  <si>
    <t xml:space="preserve">Wood Full Size Platform Bed with House-shaped Storage Headboard and Built-in LED, Pink</t>
  </si>
  <si>
    <t xml:space="preserve">Wood Full Size House Bed with Roof, Window and Guardrail, Light Green</t>
  </si>
  <si>
    <t xml:space="preserve">Twin Size Tent Floor Bed with Triangle Structure, Black+Brown</t>
  </si>
  <si>
    <t xml:space="preserve">Twin over Twin House Loft or Bunk Bed with Slide and Staircase, Natural</t>
  </si>
  <si>
    <t xml:space="preserve">Twin Size Low Loft Bed with Two Movable Shelves and Ladder,with Decorative Guardrail Chalkboard,White(Old SKU: WF283286AAK)</t>
  </si>
  <si>
    <t xml:space="preserve">Full Size Platform Bed with Drawers and Storage Shelves, White</t>
  </si>
  <si>
    <t xml:space="preserve">Full Size Wood House Bed with Fence and Detachable Storage Shelves, White</t>
  </si>
  <si>
    <t xml:space="preserve">Wood Twin Size L-Shaped Loft Bed with Ladder and 2 Built-in L-Shaped Desks, White</t>
  </si>
  <si>
    <t xml:space="preserve">Full Size Platform Bed with Storage Headboard, Charging Station and 4 Drawers, Gray</t>
  </si>
  <si>
    <t xml:space="preserve">Full Size House Low Loft Bed with Four Drawers,Gray</t>
  </si>
  <si>
    <t xml:space="preserve">GX000119AAE</t>
  </si>
  <si>
    <t xml:space="preserve">Twin over Full Bunk Bed with Ladder, Two Storage Drawers, Safety Guardrail, Gray</t>
  </si>
  <si>
    <t xml:space="preserve">GX000210AAK</t>
  </si>
  <si>
    <t xml:space="preserve">Twin  Size Wooden Modern and Rustic Casual Style Daybed, Cream White</t>
  </si>
  <si>
    <t xml:space="preserve">Twin XL over Twin XL Metal Bunk Bed with MDF Board Guardrail and Two Storage Drawers,Black</t>
  </si>
  <si>
    <t xml:space="preserve">Twin Size PU Upholstered Tufted Daybed with Trundle and Cloud Shaped Guardrail, White</t>
  </si>
  <si>
    <t xml:space="preserve">GX001325AAA</t>
  </si>
  <si>
    <t xml:space="preserve">Full Size Upholstered Tufted Daybed, Beige</t>
  </si>
  <si>
    <t xml:space="preserve">WF212811AAN</t>
  </si>
  <si>
    <t xml:space="preserve">Platform Bed Frame with Headboard , Wood Slat Support , No Box Spring Needed ,Twin,Oak</t>
  </si>
  <si>
    <t xml:space="preserve">Metal Twin Size Loft Bed with LED, Built-in Desk, Storage Shelf and Ladder, Black</t>
  </si>
  <si>
    <t xml:space="preserve">GX000709AAK</t>
  </si>
  <si>
    <t xml:space="preserve">Twin over Full Bunk Bed with Built-in Desk and Three Drawers,White</t>
  </si>
  <si>
    <t xml:space="preserve">Wood Full Size House Bed with Guardrail, Grey</t>
  </si>
  <si>
    <t xml:space="preserve">GX000713AAE</t>
  </si>
  <si>
    <t xml:space="preserve">Full Size Low Loft Bed with Ladder and Slide,Gray</t>
  </si>
  <si>
    <t xml:space="preserve">GX000354AAP</t>
  </si>
  <si>
    <t xml:space="preserve">Wood Twin Size Daybed with Storage Cabinets and USB Ports, Espresso</t>
  </si>
  <si>
    <t xml:space="preserve">WF308153AAK</t>
  </si>
  <si>
    <t xml:space="preserve">Twin Size Floor Bed with Storage Footboard and Guardrail, White</t>
  </si>
  <si>
    <t xml:space="preserve">Full Size Loft Bed with Multi-storage Desk, LED light and Bedside Tray, Charging Station, White</t>
  </si>
  <si>
    <t xml:space="preserve">Twin Size Metal&amp;Wood Loft Bed with Desk and Shelves, Two Built-in Drawers, Black</t>
  </si>
  <si>
    <t xml:space="preserve">WF306024AAE</t>
  </si>
  <si>
    <t xml:space="preserve">Twin Size Daybed with Shelves, Drawers and Built-In Charging Station, Gray</t>
  </si>
  <si>
    <t xml:space="preserve">WF300931AAE</t>
  </si>
  <si>
    <t xml:space="preserve">Twin Size Daybed with Trundle, Gray</t>
  </si>
  <si>
    <t xml:space="preserve">Twin Size Loft Bed with Storage Shelves and Under-bed Desk, White</t>
  </si>
  <si>
    <t xml:space="preserve">Full Size Wood Floor Bed with House-shaped Headboard, Natural</t>
  </si>
  <si>
    <t xml:space="preserve">Full Size Wood Floor Bed with House-shaped Headboard, White</t>
  </si>
  <si>
    <t xml:space="preserve">Twin Size Wood Floor Bed with House-shaped Headboard, Natural</t>
  </si>
  <si>
    <t xml:space="preserve">Twin Size Wood Floor Bed with House-shaped Headboard, White</t>
  </si>
  <si>
    <t xml:space="preserve">Twin Size Metal Daybed with Adjustable Trundle, Pop Up Trundle, Silver</t>
  </si>
  <si>
    <t xml:space="preserve">GX000621AAK</t>
  </si>
  <si>
    <t xml:space="preserve">Full and Twin Size L-Shaped Bunk Bed with Slide and Short Ladder, White</t>
  </si>
  <si>
    <t xml:space="preserve">WF298815AAE</t>
  </si>
  <si>
    <t xml:space="preserve">Twin Size Platform Bed with Trundle and Drawers, Gray</t>
  </si>
  <si>
    <t xml:space="preserve">WF297945AAB</t>
  </si>
  <si>
    <t xml:space="preserve">Twin Size Race Car-Shaped Platform Bed with Wheels, Black</t>
  </si>
  <si>
    <t xml:space="preserve">MF296531AAB</t>
  </si>
  <si>
    <t xml:space="preserve">Metal Platform Bed with 2 Drawers, Twin (Black)</t>
  </si>
  <si>
    <t xml:space="preserve">Twin Size House Platform Beds,Two Shared Beds, White</t>
  </si>
  <si>
    <t xml:space="preserve">Full XL over Twin XL over Queen Size Triple Bunk Bed with Long and Short Ladder,Black</t>
  </si>
  <si>
    <t xml:space="preserve">L-Shaped Metal Twin over Full Bunk Bed and Twin Size Loft Bed with Four Built-in Shelves,Black</t>
  </si>
  <si>
    <t xml:space="preserve">Full Size Loft Bed with Storage Shelves and Under-bed Desk, Espresso(OLD SKU:SM000246AAP-1)</t>
  </si>
  <si>
    <t xml:space="preserve">MF289779AAN</t>
  </si>
  <si>
    <t xml:space="preserve">Twin Size Metal House Shape Platform Bed with Trundle,Silver</t>
  </si>
  <si>
    <t xml:space="preserve">MF286667AAN</t>
  </si>
  <si>
    <t xml:space="preserve">Twin over Full Bed with Sturdy Steel Frame, Bunk Bed with Twin Size Trundle, Two-Side Ladders, Silver(OLD SKU:MF194424AAN)</t>
  </si>
  <si>
    <t xml:space="preserve">Twin Size Bunk House Bed with Slide and Ladder,White</t>
  </si>
  <si>
    <t xml:space="preserve">Twin over Twin Bunk Bed with Trundle, Silver(OLD SKU:MF192387AAN)</t>
  </si>
  <si>
    <t xml:space="preserve">WF287825AAK</t>
  </si>
  <si>
    <t xml:space="preserve">House Bed with Trundle, can be Decorated,White(Old SKU:SM000103AAK)</t>
  </si>
  <si>
    <t xml:space="preserve">Twin over Twin House Bunk Bed with Built-in Ladder,White</t>
  </si>
  <si>
    <t xml:space="preserve">Twin over Twin House Bunk Bed with Built-in Ladder,Black</t>
  </si>
  <si>
    <t xml:space="preserve">Twin over Twin House Bunk Bed with Ladder and Slide,Black</t>
  </si>
  <si>
    <t xml:space="preserve">MF286613AAK</t>
  </si>
  <si>
    <t xml:space="preserve">House Platform Bed with Roof and Chimney Design,White</t>
  </si>
  <si>
    <t xml:space="preserve">Twin Size House Platform Bed with Headboard and Footboard,Roof Design,White</t>
  </si>
  <si>
    <t xml:space="preserve">Twin Size House Platform Bed with Triangle tructure,White</t>
  </si>
  <si>
    <t xml:space="preserve">Full over Full Metal Bunk Bed, Low Bunk Bed with Ladder, Silver(Old SKU:MF197034AAN)</t>
  </si>
  <si>
    <t xml:space="preserve">Full over Full Metal Bunk Bed, Low Bunk Bed with Ladder, Black(Old SKU:MF197034AAB)</t>
  </si>
  <si>
    <t xml:space="preserve">WF212811AAP</t>
  </si>
  <si>
    <t xml:space="preserve">Platform Bed Frame with Headboard, Wood Slat Support, No Box Spring Needed,Twin, Espresso(OLD SKU:WF191418AAP)</t>
  </si>
  <si>
    <t xml:space="preserve">WF194472AAE</t>
  </si>
  <si>
    <t xml:space="preserve">Platform Storage Bed, 2 drawers with wheels, Twin Size Frame, Gray</t>
  </si>
  <si>
    <t xml:space="preserve">WF191421AAK</t>
  </si>
  <si>
    <t xml:space="preserve">Daybed with Trundle Frame Set, Twin Size, White</t>
  </si>
  <si>
    <t xml:space="preserve">Full Size Loft Bed with U-shaped Desk, Drawers and Storage Shelves, Antique Brown</t>
  </si>
  <si>
    <t xml:space="preserve">Twin Size Loft Bed with U-shaped Desk, Drawers and Storage Shelves, White</t>
  </si>
  <si>
    <t xml:space="preserve">Full Size Platform Bed with Storage Headboard and 4 Drawers, White</t>
  </si>
  <si>
    <t xml:space="preserve">Full Size Wood Low Loft Bed with Ladder, ladder can be placed on the left or right, Gray (Old SKU:GX000366AAE)</t>
  </si>
  <si>
    <t xml:space="preserve">GX001128AAB</t>
  </si>
  <si>
    <t xml:space="preserve">Twin Size Metal Loft Bed with Shelves and Desk, Black (Old SKU: WF306849AAB)</t>
  </si>
  <si>
    <t xml:space="preserve">GX000382AAK</t>
  </si>
  <si>
    <t xml:space="preserve">Twin Size Loft Bed Frame with Built-in Desk and Double Storage Drawers,White</t>
  </si>
  <si>
    <t xml:space="preserve">Wood Full Size Platform Bed with Storage Headboard and 4 Drawers, Gray</t>
  </si>
  <si>
    <t xml:space="preserve">Twin size stretchable vaulted roof bed, children's bed pine wood frame, white+gray</t>
  </si>
  <si>
    <t xml:space="preserve">Twin size stretchable vaulted roof bed, children's bed pine wood frame, natural and orange</t>
  </si>
  <si>
    <t xml:space="preserve">Full Size Platform Bed with Storage Headboard and Twin Size Trundle, Walnut</t>
  </si>
  <si>
    <t xml:space="preserve">GX000376AAE</t>
  </si>
  <si>
    <t xml:space="preserve">Twin over Twin Bunk Bed with Twin Size Trundle, Convertible Beds, Gray</t>
  </si>
  <si>
    <t xml:space="preserve">GX001817AAE</t>
  </si>
  <si>
    <t xml:space="preserve">Twin Size Wood Platform Bed with House-shaped Storage Headboard and Trundle, Gray</t>
  </si>
  <si>
    <t xml:space="preserve">Wood Twin Size Platform Bed with House-shaped Storage Headboard and Built-in LED, Pink</t>
  </si>
  <si>
    <t xml:space="preserve">Twin Size Wood Platform Bed with House-shaped Storage Headboard and 2 Drawers, Gray</t>
  </si>
  <si>
    <t xml:space="preserve">Wood Twin Size House Bed with Roof, Window and Guardrail, White</t>
  </si>
  <si>
    <t xml:space="preserve">WF319248AAN</t>
  </si>
  <si>
    <t xml:space="preserve">Twin Size Car Bed with Bear-Shaped Headboard, USB and LED, Natural</t>
  </si>
  <si>
    <t xml:space="preserve">GX000516AAK-1</t>
  </si>
  <si>
    <t xml:space="preserve">Queen Size Canopy Platform Bed with Headboard and Footboard,Slat Support Leg,White</t>
  </si>
  <si>
    <t xml:space="preserve">Wood Full Size House Bed with Twin Size Trundle and Storage, Pink</t>
  </si>
  <si>
    <t xml:space="preserve">Twin Size Wood Low Loft Bed with Ladder, ladder can be placed on the left or right, White</t>
  </si>
  <si>
    <t xml:space="preserve">GX000446AAE</t>
  </si>
  <si>
    <t xml:space="preserve">GX001032AAE</t>
  </si>
  <si>
    <t xml:space="preserve">Twin over Full Bunk Bed with Built-in Ladder,Gray</t>
  </si>
  <si>
    <t xml:space="preserve">MF311758AAK</t>
  </si>
  <si>
    <t xml:space="preserve">Metal House Shape Platform Bed, twin</t>
  </si>
  <si>
    <t xml:space="preserve">Twin Size Upholstered Daybed with Trundle and Three Drawers,Green</t>
  </si>
  <si>
    <t xml:space="preserve">Twin Size Low Loft Bed with Two Movable Shelves and Ladder,with Decorative Guardrail Chalkboard,Gray(Old SKU: WF283286AAE)</t>
  </si>
  <si>
    <t xml:space="preserve">Wood Twin Size Loft Bed with Side Ladder, Antique Grey</t>
  </si>
  <si>
    <t xml:space="preserve">WF314121AAE</t>
  </si>
  <si>
    <t xml:space="preserve">Twin Size Wood Daybed with Twin Size Trundle, Gray</t>
  </si>
  <si>
    <t xml:space="preserve">WF314121AAP</t>
  </si>
  <si>
    <t xml:space="preserve">Twin Size Wood Daybed with Twin Size Trundle, Espresso</t>
  </si>
  <si>
    <t xml:space="preserve">WF314121AAK</t>
  </si>
  <si>
    <t xml:space="preserve">Twin Size Wood Daybed with Twin Size Trundle, White</t>
  </si>
  <si>
    <t xml:space="preserve">Twin Size House Platform with Roof and Window , White+Natural</t>
  </si>
  <si>
    <t xml:space="preserve">GX001531AAN</t>
  </si>
  <si>
    <t xml:space="preserve">Wood Full Size Loft Bed with Hanging Clothes Racks, White Rustic Natural</t>
  </si>
  <si>
    <t xml:space="preserve">Wood Twin Size Car Bed with Ceiling Cloth, Headboard and Footboard, White+Blue</t>
  </si>
  <si>
    <t xml:space="preserve">WF311309AAF</t>
  </si>
  <si>
    <t xml:space="preserve">Queen Size Upholstery LED Floating Bed with PU Leather Headboard and Support Legs,Green</t>
  </si>
  <si>
    <t xml:space="preserve">WF311309AAA</t>
  </si>
  <si>
    <t xml:space="preserve">Queen Size Upholstery LED Floating Bed with PU Leather Headboard and Support Legs,Beige</t>
  </si>
  <si>
    <t xml:space="preserve">WF311308AAF</t>
  </si>
  <si>
    <t xml:space="preserve">Full Size Upholstery LED Floating Bed with PU Leather Headboard and Support Legs,Green</t>
  </si>
  <si>
    <t xml:space="preserve">Full Size Metal &amp; Wood Loft Bed with L -shaped desk and shelves, Black and Brown</t>
  </si>
  <si>
    <t xml:space="preserve">Wood Twin Size House Platform Beds,Two Shared Beds with Shelves and Guardrail, Creamy White</t>
  </si>
  <si>
    <t xml:space="preserve">GX001614AAH</t>
  </si>
  <si>
    <t xml:space="preserve">Wood Twin Size Platform Bed with Cartoon Ears Shaped Headboard and Trundle, Pink</t>
  </si>
  <si>
    <t xml:space="preserve">GX001614AAK</t>
  </si>
  <si>
    <t xml:space="preserve">Wood Twin Size Platform Bed with Cartoon Ears Shaped Headboard and Trundle, White</t>
  </si>
  <si>
    <t xml:space="preserve">Double Twin Size Triangular House Beds with Built-in Table,White(Old SKU:WF286895AAK)</t>
  </si>
  <si>
    <t xml:space="preserve">Full Size Tent Floor Bed with Triangle Structure, Black+Brown</t>
  </si>
  <si>
    <t xml:space="preserve">GX000437AAK</t>
  </si>
  <si>
    <t xml:space="preserve">Twin Size House Loft Bed with Storage Desk and 3 Drawer Chest, White</t>
  </si>
  <si>
    <t xml:space="preserve">Twin Size Loft Bed with Storage Staircase and Window, With LED Light, Gray</t>
  </si>
  <si>
    <t xml:space="preserve">Twin Size Daybed with Trundle, Storage Cabinets and USB Ports, Wood Color</t>
  </si>
  <si>
    <t xml:space="preserve">Metal Twin Size House Platform Beds, Two Shared Beds, Gold</t>
  </si>
  <si>
    <t xml:space="preserve">WF305759AAB</t>
  </si>
  <si>
    <t xml:space="preserve">Twin Size Race Car-Shaped Platform Bed with Wheels and Storage, Black+Yellow</t>
  </si>
  <si>
    <t xml:space="preserve">WF306024AAK</t>
  </si>
  <si>
    <t xml:space="preserve">Twin Size Daybed with Shelves, Drawers and Built-In Charging Station, White</t>
  </si>
  <si>
    <t xml:space="preserve">Full Size Loft Metal&amp;MDF Bed with Desk and Shelf, Silver</t>
  </si>
  <si>
    <t xml:space="preserve">WF303126AAK</t>
  </si>
  <si>
    <t xml:space="preserve">Twin Size Daybed with Desk, Green Leaf Shape Drawers and Shelves, White</t>
  </si>
  <si>
    <t xml:space="preserve">Twin Size Metal Bunk Bed House Bed with Slide and Staircase, Black</t>
  </si>
  <si>
    <t xml:space="preserve">MF286650AAB</t>
  </si>
  <si>
    <t xml:space="preserve">Twin over Full Metal Bunk Bed, Multi-Function,Black(OLD SKU:MF193079AAB)</t>
  </si>
  <si>
    <t xml:space="preserve">GX000615AAB-1</t>
  </si>
  <si>
    <t xml:space="preserve">Twin Size L-Shaped Bunk Bed with Slide and Ladder, Black(OLD SKU:GX000615AAB)</t>
  </si>
  <si>
    <t xml:space="preserve">MF289779AAB</t>
  </si>
  <si>
    <t xml:space="preserve">Twin Size Metal House Shape Platform Bed with Trundle,Black</t>
  </si>
  <si>
    <t xml:space="preserve">WF288853AAK</t>
  </si>
  <si>
    <t xml:space="preserve">Twin Size Metal Loft Bed and Built-in Desk and Shelves,White(OLD SKU:WF280270AAK)</t>
  </si>
  <si>
    <t xml:space="preserve">GX001004AAE</t>
  </si>
  <si>
    <t xml:space="preserve">Upholstered Twin Size Daybed with Trundle, Dark Gray</t>
  </si>
  <si>
    <t xml:space="preserve">Twin over Twin Metal Bunk Bed, Low Bunk Bed with Ladder,White(OLD SKU:MF197033AAK)</t>
  </si>
  <si>
    <t xml:space="preserve">Twin over Twin Low Bunk Bed, House Bed with Ladder , White(OLD SKU:WF197808AAK)</t>
  </si>
  <si>
    <t xml:space="preserve">SM000106AAE-1</t>
  </si>
  <si>
    <t xml:space="preserve">Twin over Twin Floor Bunk Bed, Ladder with Storage, Gray</t>
  </si>
  <si>
    <t xml:space="preserve">WF212812AAP</t>
  </si>
  <si>
    <t xml:space="preserve">Platform Bed Frame with Headboard, Wood Slat Support, No Box Spring Needed, Full, Espresso(OLD SKU:WF191419AAP)</t>
  </si>
  <si>
    <t xml:space="preserve">WF191421AAP</t>
  </si>
  <si>
    <t xml:space="preserve">Daybed with Trundle Frame Set, Twin Size, Espresso</t>
  </si>
  <si>
    <t xml:space="preserve">Metal Twin Size Triple Bunk Bed, Black(Old SKU: SM000230AAB-1)</t>
  </si>
  <si>
    <t xml:space="preserve">Full Size Wood Platform Bed with Headboard and Twin Size Trundle, White</t>
  </si>
  <si>
    <t xml:space="preserve">Twin Size Loft Bed with Wardrobe, Desk and Storage Drawers, Gray</t>
  </si>
  <si>
    <t xml:space="preserve">Twin Size Loft Bed with U-shaped Desk, Drawers and Storage Shelves, Antique Brown</t>
  </si>
  <si>
    <t xml:space="preserve">Twin Size Loft Bed with Storage Staircase and Window, Pink</t>
  </si>
  <si>
    <t xml:space="preserve">WF324220AAE</t>
  </si>
  <si>
    <t xml:space="preserve">Twin Size Daybed with Shelves and Drawers, Gray</t>
  </si>
  <si>
    <t xml:space="preserve">WF324220AAK</t>
  </si>
  <si>
    <t xml:space="preserve">Twin Size Daybed with Shelves and Drawers, White</t>
  </si>
  <si>
    <t xml:space="preserve">Full Size Wood Daybed with Upholstered Storage Shelves, USB Ports and 2 Drawers, Wood Color</t>
  </si>
  <si>
    <t xml:space="preserve">Twin Size Wood Daybed with Upholstered Storage Shelves, USB Ports and 2 Drawers, Wood Color</t>
  </si>
  <si>
    <t xml:space="preserve">Queen Size Wood Platform Bed with Multi-storage Headboard and a Drawer, Gray</t>
  </si>
  <si>
    <t xml:space="preserve">Twin Size Daybed Frame with Storage Bookcases and Underneath Storage, USB Charging Station, White</t>
  </si>
  <si>
    <t xml:space="preserve">Full Size Wood Storage Platform Bed with 4 Drawers, Rattan Headboard, Walnut</t>
  </si>
  <si>
    <t xml:space="preserve">Queen Size Wooden Platform Bed with Four Storage Drawers and Support Legs, Gray</t>
  </si>
  <si>
    <t xml:space="preserve">Metal Double Twin Size Triangular House Beds with Built-in Table, White</t>
  </si>
  <si>
    <t xml:space="preserve">Twin Size Loft Bed Frame with Storage Staircase and Double Desks and Shelves,Gray</t>
  </si>
  <si>
    <t xml:space="preserve">GX000593AAE</t>
  </si>
  <si>
    <t xml:space="preserve">Queen Size Low Profile Platform Bed Frame with Upholstery Headboard and Storage Shelves and Drawers,USB Charging Design,Gray</t>
  </si>
  <si>
    <t xml:space="preserve">Cartoon Twin Size Platform Bed with Trundle, Pink</t>
  </si>
  <si>
    <t xml:space="preserve">Cartoon Twin Size Platform Bed with Trundle, White</t>
  </si>
  <si>
    <t xml:space="preserve">Metal Twin Size House Platform Beds, Two Shared Beds, White</t>
  </si>
  <si>
    <t xml:space="preserve">Full Size Wood Platform Bed with House-shaped Storage Headboard and 2 Drawers, Walnut</t>
  </si>
  <si>
    <t xml:space="preserve">SM000514AAE</t>
  </si>
  <si>
    <t xml:space="preserve">Full Size Loft Bed with Built-in Desk and Shelves,Gray</t>
  </si>
  <si>
    <t xml:space="preserve">Full Size Daybed Frame with Storage Bookcases,White Oak</t>
  </si>
  <si>
    <t xml:space="preserve">Wood Twin Size House Bed with Trundle and Storage, White</t>
  </si>
  <si>
    <t xml:space="preserve">Twin Size Tent Floor Bed with Triangle Structure, White+Natural</t>
  </si>
  <si>
    <t xml:space="preserve">GX001032AAK</t>
  </si>
  <si>
    <t xml:space="preserve">Twin over Full Bunk Bed with Built-in Ladder,White</t>
  </si>
  <si>
    <t xml:space="preserve">GX000449AAK</t>
  </si>
  <si>
    <t xml:space="preserve">Wood Twin over Full Bunk Bed with 2 Drawers, White</t>
  </si>
  <si>
    <t xml:space="preserve">Twin Size Wood House Bed with Fence and Detachable Storage Shelves, White</t>
  </si>
  <si>
    <t xml:space="preserve">Full Size Daybed with Two Storage Drawers and Support Legs, Pink</t>
  </si>
  <si>
    <t xml:space="preserve">Wood Twin Size Loft Bed with Side Ladder, Antique White</t>
  </si>
  <si>
    <t xml:space="preserve">Twin Size Platform Bed with Twin Size Trundle, White</t>
  </si>
  <si>
    <t xml:space="preserve">Twin Size Platform Bed with Twin Size Trundle, Gray</t>
  </si>
  <si>
    <t xml:space="preserve">Wood Twin Size Loft Bed with Built-in Storage Wardrobe and 2 Windows, Gray</t>
  </si>
  <si>
    <t xml:space="preserve">GX000242AAK-1</t>
  </si>
  <si>
    <t xml:space="preserve">L-Shaped Twin Size Loft Bed with Ladder and Slide, White</t>
  </si>
  <si>
    <t xml:space="preserve">GX000210AAE</t>
  </si>
  <si>
    <t xml:space="preserve">Twin Size Daybed with 2 Large Drawers, X-shaped Frame, Modern and Rustic Casual Style Daybed, Gray</t>
  </si>
  <si>
    <t xml:space="preserve">Full size Car-shaped platform bed with Soft cushion and shelves on the footboard, White</t>
  </si>
  <si>
    <t xml:space="preserve">Twin Size PU Upholstered Tufted Daybed with Trundle and Cloud Shaped Guardrail, Pink</t>
  </si>
  <si>
    <t xml:space="preserve">Upholstered Full Size platform bed with USB Ports, Blue</t>
  </si>
  <si>
    <t xml:space="preserve">Double Twin Size Triangular House Beds with Built-in Table,Gray(Old SKU: WF286895AAE)</t>
  </si>
  <si>
    <t xml:space="preserve">Full Size Tent Floor Bed with Triangle Structure, White+Natural</t>
  </si>
  <si>
    <t xml:space="preserve">Wood Twin Size Platform Bed with Built-in LED Light, Storage Headboard and Guardrail, White</t>
  </si>
  <si>
    <t xml:space="preserve">Full Size Wood House Bed with Window and Fence, Gray</t>
  </si>
  <si>
    <t xml:space="preserve">GX000505AAE</t>
  </si>
  <si>
    <t xml:space="preserve">Linen Upholstered Platform Bed With Headboard and Two Drawers, Full(Old SKU: SM000505AAE)</t>
  </si>
  <si>
    <t xml:space="preserve">Full Size Metal Loft Bed with Built-in Desk and Storage Shelves, Black</t>
  </si>
  <si>
    <t xml:space="preserve">Full Size Metal Loft Bed with Desk, Storage Staircase and Small Wardrobe, Storage stairs can be installed left and right,Black</t>
  </si>
  <si>
    <t xml:space="preserve">Twin Size Loft Metal&amp;MDF Bed with Desk and Shelf, Silver (Old SKU:SM001105AAN-1)</t>
  </si>
  <si>
    <t xml:space="preserve">WF296485AAE</t>
  </si>
  <si>
    <t xml:space="preserve">Twin Size Daybed with Trundle and Foldable Shelves on Both Sides,Gray</t>
  </si>
  <si>
    <t xml:space="preserve">Twin Size Loft Bed with Storage Shelves and LED, Espresso</t>
  </si>
  <si>
    <t xml:space="preserve">2026-06-22 ~ 2026-06-29</t>
  </si>
  <si>
    <t xml:space="preserve">Twin over Twin House Bunk Bed with Convertible Slide,Storage Staircase,White</t>
  </si>
  <si>
    <t xml:space="preserve">Twin XL/Full XL/Queen Triple Bunk Bed with Long and Short Ladder and Full-Length Guardrails,Black</t>
  </si>
  <si>
    <t xml:space="preserve">WF286078AAK</t>
  </si>
  <si>
    <t xml:space="preserve">Twin Size Low Loft Bed with Ladder and Slide,White(OLD SKU:WF196418AAK)</t>
  </si>
  <si>
    <t xml:space="preserve">SM000207AAE-1</t>
  </si>
  <si>
    <t xml:space="preserve">Twin over Twin Bunk Bed with Convertible Slide and Stairway, Gray</t>
  </si>
  <si>
    <t xml:space="preserve">SM000296AAK-1</t>
  </si>
  <si>
    <t xml:space="preserve">Twin over Full Stairway Bunk Bed with storage, White</t>
  </si>
  <si>
    <t xml:space="preserve">MF285671AAB</t>
  </si>
  <si>
    <t xml:space="preserve">Metal Bunk Bed with Slide, Twin over Twin, Black</t>
  </si>
  <si>
    <t xml:space="preserve">MF285671AAK</t>
  </si>
  <si>
    <t xml:space="preserve">Metal Bunk Bed with Slide, Twin over Twin, White</t>
  </si>
  <si>
    <t xml:space="preserve">L-Shaped Twin over Twin Bunk Bed with Twin Size Loft Bed with Desk and Shelf ,Brown</t>
  </si>
  <si>
    <t xml:space="preserve">Full Size Loft Metal&amp;MDF Bed with Long Desk and Shelves,Black</t>
  </si>
  <si>
    <t xml:space="preserve">SM000501AAE</t>
  </si>
  <si>
    <t xml:space="preserve">Upholstered Daybed with Trundle, Wood Slat Support,Upholstered Frame Sofa Bed , Twin,Gray</t>
  </si>
  <si>
    <t xml:space="preserve">WF196529AAK</t>
  </si>
  <si>
    <t xml:space="preserve">Twin Size Platform Bed with Under-bed Drawer, White</t>
  </si>
  <si>
    <t xml:space="preserve">WF191421AAE</t>
  </si>
  <si>
    <t xml:space="preserve">Daybed with Trundle Frame Set, Twin Size, Gray</t>
  </si>
  <si>
    <t xml:space="preserve">Wood Full Size House Bed with Guardrail and LED, White</t>
  </si>
  <si>
    <t xml:space="preserve">Wood Twin Size House Bed with Guardrail and LED, White</t>
  </si>
  <si>
    <t xml:space="preserve">Twin Size Wood Daybed with 2 Drawers and Rustic Guardrail, Ancient Brown</t>
  </si>
  <si>
    <t xml:space="preserve">Twin Size Wood Daybed with 2 Drawers and Rustic Guardrail, Ancient Grey</t>
  </si>
  <si>
    <t xml:space="preserve">Full Size Wood Platform Bed with House-shaped Headboard, LED and Built-in Storage, Natural</t>
  </si>
  <si>
    <t xml:space="preserve">Full Size Wood Platform Bed with House-shaped Headboard, LED and Built-in Storage, White</t>
  </si>
  <si>
    <t xml:space="preserve">Twin Size Wood Platform Bed with House-shaped Headboard, LED and Built-in Storage, Natural</t>
  </si>
  <si>
    <t xml:space="preserve">Twin Size Wood Platform Bed with House-shaped Headboard, LED and Built-in Storage, White</t>
  </si>
  <si>
    <t xml:space="preserve">Wood Twin Size House Bed with Roof, Guardrail and Shelves, White</t>
  </si>
  <si>
    <t xml:space="preserve">Wood Full Size House Platform Bed with Guardrail, Natural</t>
  </si>
  <si>
    <t xml:space="preserve">Wood Full Size House Platform Bed with Guardrail, White</t>
  </si>
  <si>
    <t xml:space="preserve">Twin Size Wood House Bed with Fence and Door, Gray(Old SKU: WF303131AAE)</t>
  </si>
  <si>
    <t xml:space="preserve">Twin Size Wood House Bed with Fence and Door, White(Old SKU: WF303131AAK)</t>
  </si>
  <si>
    <t xml:space="preserve">N709P170681B</t>
  </si>
  <si>
    <t xml:space="preserve">N709P170681K</t>
  </si>
  <si>
    <t xml:space="preserve">Twin Size House Platform Beds with Two Drawers for Boy and Girl Shared Beds, Combination of 2 Side by Side Twin Size Beds,White</t>
  </si>
  <si>
    <t xml:space="preserve">SM001701AAK</t>
  </si>
  <si>
    <t xml:space="preserve">Twin over Full House Bunk Bed with Storage Staircase and Blackboard,White(Old SKU: GX001701AAK)</t>
  </si>
  <si>
    <t xml:space="preserve">Twin Size Wood Low Loft Bed with Ladder, ladder can be placed on the left or right, Gray</t>
  </si>
  <si>
    <t xml:space="preserve">MF311758AAN</t>
  </si>
  <si>
    <t xml:space="preserve">MF311758AAB</t>
  </si>
  <si>
    <t xml:space="preserve">GX000242AAE-1</t>
  </si>
  <si>
    <t xml:space="preserve">L-Shaped Twin Size Loft Bed with Ladder and Slide, Gray</t>
  </si>
  <si>
    <t xml:space="preserve">Twin Size House Platform with Roof and Window, White+Antique Grey(Old SKU: WF294130AAE)</t>
  </si>
  <si>
    <t xml:space="preserve">Metal Twin Size House Platform Bed with Triangle Structure, Pink</t>
  </si>
  <si>
    <t xml:space="preserve">Queen Size Upholstery Platform Bed with Four Drawers on Two Sides, Adjustable Headboard, Grey(Old SKU: WF291774EAA)</t>
  </si>
  <si>
    <t xml:space="preserve">Metal Floor Bunk Bed, Twin XL over Queen, Black</t>
  </si>
  <si>
    <t xml:space="preserve">Metal Full Size Loft Bed with LED, Built-in Desk, Storage Shelf and Ladder, Black</t>
  </si>
  <si>
    <t xml:space="preserve">Twin Size Loft Bed with Storage Staircase and Window, With LED Light, White</t>
  </si>
  <si>
    <t xml:space="preserve">Metal Twin Size House Platform Beds, Two Shared Beds, Black</t>
  </si>
  <si>
    <t xml:space="preserve">WF308153AAE</t>
  </si>
  <si>
    <t xml:space="preserve">Twin Size Floor Bed with Storage Footboard and Guardrail, Grey</t>
  </si>
  <si>
    <t xml:space="preserve">WF306851AAB</t>
  </si>
  <si>
    <t xml:space="preserve">Twin Size Loft Bed with Desk, Ladder and Full-Length Guardrails, X-Shaped Frame, Black(Old SKU: MF297073AAB)</t>
  </si>
  <si>
    <t xml:space="preserve">Metal Twin Size House Platform Bed with Triangle Structure, White</t>
  </si>
  <si>
    <t xml:space="preserve">Metal Twin Size House Platform Bed with Triangle Structure, Black</t>
  </si>
  <si>
    <t xml:space="preserve">GX000504AAE</t>
  </si>
  <si>
    <t xml:space="preserve">Linen Upholstered Platform Bed With Headboard and Trundle, Twin(Old SKU: SM000504AAE)</t>
  </si>
  <si>
    <t xml:space="preserve">Full Size Loft Metal&amp;MDF Bed with Desk and Shelf, Black</t>
  </si>
  <si>
    <t xml:space="preserve">Twin Size Loft Metal&amp;MDF Bed with Desk and Shelf, Black (Old SKU:SM001105AAB-1)</t>
  </si>
  <si>
    <t xml:space="preserve">WF296086AAK</t>
  </si>
  <si>
    <t xml:space="preserve">Queen Size Wooden House Bed with Headboard,White</t>
  </si>
  <si>
    <t xml:space="preserve">Twin Size Upholstered Daybed with Carton Ears Shaped Headboard, Pink</t>
  </si>
  <si>
    <t xml:space="preserve">Twin Size House Platform Beds,Two Shared Beds, Gray</t>
  </si>
  <si>
    <t xml:space="preserve">Full XL over Twin XL over Queen Size Triple Bunk Bed with Long and Short Ladder,White</t>
  </si>
  <si>
    <t xml:space="preserve">WF293017AAE</t>
  </si>
  <si>
    <t xml:space="preserve">Twin over Twin Floor Bunk Bed with Ladder , Gray(Old SKU:WF281727AAE/WF286602AAE)</t>
  </si>
  <si>
    <t xml:space="preserve">WF285733AAE</t>
  </si>
  <si>
    <t xml:space="preserve">Twin over Twin Low Bunk Bed, House Bed with Ladder , Gray(OLD SKU:WF197808AAE)</t>
  </si>
  <si>
    <t xml:space="preserve">WF288853AAB</t>
  </si>
  <si>
    <t xml:space="preserve">Twin Size Metal Loft Bed and Built-in Desk and Shelves,Black(OLD DKU:WF280270AAB)</t>
  </si>
  <si>
    <t xml:space="preserve">Twin over Twin Bunk Bed with Convertible Slide and Ladder, Gray</t>
  </si>
  <si>
    <t xml:space="preserve">Twin over Twin Bunk Bed with Convertible Slide and Ladder, White</t>
  </si>
  <si>
    <t xml:space="preserve">MF286653AAK</t>
  </si>
  <si>
    <t xml:space="preserve">Metal Floor Bunk Bed, Twin over Full,White(OLD SKU:MF193244AAK)</t>
  </si>
  <si>
    <t xml:space="preserve">MF286653AAB</t>
  </si>
  <si>
    <t xml:space="preserve">Metal Floor Bunk Bed, Twin over Full,Black(OLD SKU:MF193244AAB)</t>
  </si>
  <si>
    <t xml:space="preserve">Twin over Twin Metal Bunk Bed, Low Bunk Bed with Ladder,Silver(OLD SKU:WF282465AAN)</t>
  </si>
  <si>
    <t xml:space="preserve">MF285664AAB</t>
  </si>
  <si>
    <t xml:space="preserve">Loft Bed with Desk and Shelf , Space Saving Design,Twin(OLD SKU:MF193081AAB)</t>
  </si>
  <si>
    <t xml:space="preserve">MF286667AAB</t>
  </si>
  <si>
    <t xml:space="preserve">Twin over Full Bed with Sturdy Steel Frame, Bunk Bed with Twin Size Trundle, Two-Side Ladders, Black(OLD SKU:MF194424AAB)</t>
  </si>
  <si>
    <t xml:space="preserve">WF286078AAE</t>
  </si>
  <si>
    <t xml:space="preserve">Twin Size Low Loft Bed with Ladder and Slide, Gray(OLD SKU:WF196418AAE)</t>
  </si>
  <si>
    <t xml:space="preserve">Twin over Twin Metal Bunk Bed, Low Bunk Bed with Ladder, Black(OLD SKU:WF282465AAB)</t>
  </si>
  <si>
    <t xml:space="preserve">Twin over Twin Bunk Bed with Trundle, Black(OLD SKU:MF192387AAB)</t>
  </si>
  <si>
    <t xml:space="preserve">SM000296AAE-1</t>
  </si>
  <si>
    <t xml:space="preserve">Twin over Full Stairway Bunk Bed with Storage, Gray</t>
  </si>
  <si>
    <t xml:space="preserve">MF286613AAB</t>
  </si>
  <si>
    <t xml:space="preserve">House Platform Bed with Roof and Chimney Design,Black</t>
  </si>
  <si>
    <t xml:space="preserve">L-shaped Metal Triple Twin Size Bunk Bed, Black(OLD SKU:SM000605AAB)</t>
  </si>
  <si>
    <t xml:space="preserve">Twin size platform bed, with two drawers, espresso</t>
  </si>
  <si>
    <t xml:space="preserve">Twin size platform bed, with two drawers, gray</t>
  </si>
  <si>
    <t xml:space="preserve">Twin size platform bed, with two drawers, white</t>
  </si>
  <si>
    <t xml:space="preserve">Twin Loft Wood Bed with Under-bed, Built-in Desk, a Storage Cabinet of 2 Drawers, Guardrails, Ladder,White</t>
  </si>
  <si>
    <t xml:space="preserve">Twin Loft Wood Bed with Under-bed, Built-in Desk, a Storage Cabinet of 2 Drawers, Guardrails, Ladder,Grey</t>
  </si>
  <si>
    <t xml:space="preserve">Solid Wooden, Rubber Wooden Twin Loft Bed with Ladder, Bed Platform of Strengthened Slats , Espresso</t>
  </si>
  <si>
    <t xml:space="preserve">Twin Over Twin Rubber Wood Bunk Bed with Trundle, Convertible into 2 Twin Size Beds, Twin Size Bunk Bed with Ladder and Safety Guardrails,White Oak</t>
  </si>
  <si>
    <t xml:space="preserve">Twin Over Twin Rubber Wood Bunk Bed with Trundle, Convertible into Twin Size Beds, Twin Size Bunk Bed with Ladder and Safety Guardrails,Espresso</t>
  </si>
  <si>
    <t xml:space="preserve">Twin Over Twin Rubber Wood Bunk Bed with Trundle, Convertible into Twin Size Beds, Twin Size Bunk Bed with Ladder and Safety Guardrails, White</t>
  </si>
  <si>
    <t xml:space="preserve">Twin Over Twin Rubber Wood Bunk Bed with Trundle, Convertible into Twin Size Beds, Twin Size Bunk Bed with Ladder and Safety Guardrails,Grey</t>
  </si>
  <si>
    <t xml:space="preserve">Solid Wooden, Rubber Wooden Twin Loft Bed with Ladder, Bed Platform of Strengthened Slats , Grey</t>
  </si>
  <si>
    <t xml:space="preserve">Queen Pine wooden Bed with Upholstered Headboard  and Panel Footboard, with  Two Bed Rail Support Feet and Central Platform Support Feet ,Classic Cherry</t>
  </si>
  <si>
    <t xml:space="preserve">Queen Pine wooden Bed with Upholstered Headboard  and Panel Footboard, with  Two Bed Rail Support Feet and Central Platform Support Feet ,White</t>
  </si>
  <si>
    <t xml:space="preserve">Twin-size Pine Wood Daybed with two Storage Drawers, Sofa Bed with Bed Platform of 10 Support Slats,Espresso</t>
  </si>
  <si>
    <t xml:space="preserve">Twin-size Pine Wood Daybed with two Storage Drawers, Sofa Bed with Bed Platform of 10 Support Slats,White</t>
  </si>
  <si>
    <t xml:space="preserve">Twin-size Pine Wood Daybed with two Storage Drawers, Sofa Bed with Bed Platform of 10 Support Slats,Grey</t>
  </si>
  <si>
    <t xml:space="preserve">W504P174639</t>
  </si>
  <si>
    <t xml:space="preserve">Full Size Floor Wooden Bed with House Roof Frame, Fence Guardrails ,Nartural(Old SKU:W504105242)</t>
  </si>
  <si>
    <t xml:space="preserve">Full Size Floor Wooden Bed with House Roof Frame, Fence Guardrails ,White(Old SKU:W50471475)</t>
  </si>
  <si>
    <t xml:space="preserve">Full Size Floor Wooden Bed with House Roof Frame, Fence Guardrails ,Grey(Old SKU:W50471474)</t>
  </si>
  <si>
    <t xml:space="preserve">Twin Size Floor Wooden Bed with House Roof Frame, Fence Guardrails,White(Old SKU:W50471472)</t>
  </si>
  <si>
    <t xml:space="preserve">Twin Size Floor Wooden Bed with House Roof Frame, Fence Guardrails,Grey(Old SKU:W50471471)</t>
  </si>
  <si>
    <t xml:space="preserve">Queen size Floor Platform Bed with Fence Guardrails and Door, Espresso(Old SKU:W50479850)</t>
  </si>
  <si>
    <t xml:space="preserve">Full size Floor Platform Bed with Fence and Door,White(Old SKU:W50459220)</t>
  </si>
  <si>
    <t xml:space="preserve">Full size Floor Platform Bed with Fence and Door,Grey(Old SKU:W50459219)</t>
  </si>
  <si>
    <t xml:space="preserve">W504P173523</t>
  </si>
  <si>
    <t xml:space="preserve">Twin size Floor Platform Bed with Fence and Door ,Grey(Old SKU:W50459206)</t>
  </si>
  <si>
    <t xml:space="preserve">W504P149045</t>
  </si>
  <si>
    <t xml:space="preserve">Twin Size Pine Wood Daybed with two Storage Drawers ,White(OLD SKU:W50426285)</t>
  </si>
  <si>
    <t xml:space="preserve">W504P149044</t>
  </si>
  <si>
    <t xml:space="preserve">Twin Size Pine Wood Daybed with two Storage Drawers ,Grey(OLD SKU:W50426286)</t>
  </si>
  <si>
    <t xml:space="preserve">Twin Bed with 2 Drawers, Solid Wood, No Box Spring Needed ,Grey(Old SKU:W50422208)</t>
  </si>
  <si>
    <t xml:space="preserve">W504P148589</t>
  </si>
  <si>
    <t xml:space="preserve">Daybed with two Storage Drawers ,White(Old SKU:W50450915)</t>
  </si>
  <si>
    <t xml:space="preserve">Twin over Twin Floor Bunk Bed, White(Old SKU:W50437209)</t>
  </si>
  <si>
    <t xml:space="preserve">Solid Wooden, Rubber Wooden Twin Loft Bed with Ladder, Bed Platform of Strengthened Slats , White</t>
  </si>
  <si>
    <t xml:space="preserve">Queen Size, Solid Rubber Wooden Bed with Boucle Upholstered Headboard, Enhanced by Support Feet,Beech White</t>
  </si>
  <si>
    <t xml:space="preserve">Queen Size Rubber Wooden, Solid Wooden Bed with Rattan Headboard, Enhanced by Support Feet,Oak White</t>
  </si>
  <si>
    <t xml:space="preserve">W504S00155</t>
  </si>
  <si>
    <t xml:space="preserve">Outdoor Modular Sofa, with Aluminum Structure, Support Cushion and Back Cushion Cover-Removable, Fade-resistant, Waterproof Sofa Cover Included,Light Brown(The rate : Based on a single piece )/5Unit</t>
  </si>
  <si>
    <t xml:space="preserve">W504S00154</t>
  </si>
  <si>
    <t xml:space="preserve">Outdoor Modular Sofa, with Aluminum Structure, Support Cushion and Back Cushion Cover-Removable, Fade-resistant, Waterproof Sofa Cover Included,Beige (The rate : Based on a single piece )/5Unit</t>
  </si>
  <si>
    <t xml:space="preserve">W504S00153</t>
  </si>
  <si>
    <t xml:space="preserve">Outdoor Modular Sofa, with Aluminum Structure, Support Cushion and Back Cushion Cover-Removable, Fade-resistant, Waterproof Sofa Cover Included,Light Brown(The rate : Based on a single piece )/2Unit</t>
  </si>
  <si>
    <t xml:space="preserve">W504S00152</t>
  </si>
  <si>
    <t xml:space="preserve">Outdoor Modular Sofa, with Aluminum Structure, Support Cushion and Back Cushion Cover-Removable, Fade-resistant, Waterproof Sofa Cover Included,Beige (The rate : Based on a single piece )/2Unit</t>
  </si>
  <si>
    <t xml:space="preserve">Twin Size Loft Bed with desk and shelves, Safety Guardrail and ladder,White</t>
  </si>
  <si>
    <t xml:space="preserve">Twin Size Loft Bed with desk and shelves, Safety Guardrail and ladder,Grey</t>
  </si>
  <si>
    <t xml:space="preserve">Twin over Twin House Bunk Bed with Roof , Window, Window  Box, Door , with Safety Guardrails and Ladder, Natural/White</t>
  </si>
  <si>
    <t xml:space="preserve">Full Size Floor Wooden Bed with House Roof Frame, Fence Guardrails ,Pink</t>
  </si>
  <si>
    <t xml:space="preserve">Twin Size Floor Wooden Bed with House Roof Frame, Fence Guardrails,Pink</t>
  </si>
  <si>
    <t xml:space="preserve">W504P174628</t>
  </si>
  <si>
    <t xml:space="preserve">Twin Floor Platform Bed with Fence without Door, Pink</t>
  </si>
  <si>
    <t xml:space="preserve">W504P174626</t>
  </si>
  <si>
    <t xml:space="preserve">Twin Floor Platform Bed with Fence without Door, Espresso(Old SKU:W50484573)</t>
  </si>
  <si>
    <t xml:space="preserve">W504P174623</t>
  </si>
  <si>
    <t xml:space="preserve">Twin Floor Platform Bed with Fence without Door, Grey(Old SKU:W50484569)</t>
  </si>
  <si>
    <t xml:space="preserve">Twin Bed with Button-Decoration Headboard, with Bed Slats,White</t>
  </si>
  <si>
    <t xml:space="preserve">Full Size Loft Bed with Built-in Desk, Bookshelves and Storage Staircase,Grey</t>
  </si>
  <si>
    <t xml:space="preserve">Twin Loft Pine Wood Bed with  built-in desk, Safety Guardrails, Ladder,Espresso</t>
  </si>
  <si>
    <t xml:space="preserve">W504S00143</t>
  </si>
  <si>
    <t xml:space="preserve">5-piece Counter Height Dining Table Set with Built-in Storage Shelves,Grey</t>
  </si>
  <si>
    <t xml:space="preserve">W504S00137</t>
  </si>
  <si>
    <t xml:space="preserve">5-piece Counter Height Dining Round Table Set with One Faux Marble Top Dining Table and Four PU-leather Chairs,Dark Espresso</t>
  </si>
  <si>
    <t xml:space="preserve">Full Size High Loft Bed with Built-in Desk, Ladder Platform, Ladders, Guardrails ,Grey</t>
  </si>
  <si>
    <t xml:space="preserve">Full House Bed with Roof Frame, Bedside-shelves, Under Bed Storage Unit,Natural</t>
  </si>
  <si>
    <t xml:space="preserve">Full House Bed with Roof Frame, Bedside-shelves, Under Bed Storage Unit,Grey</t>
  </si>
  <si>
    <t xml:space="preserve">Twin House Bed with Roof Frame, Bedside-shelves, Under Bed Storage Unit,White</t>
  </si>
  <si>
    <t xml:space="preserve">Twin House Bed with Roof Frame, Bedside-shelves, Under Bed Storage Unit,Grey</t>
  </si>
  <si>
    <t xml:space="preserve">Twin House-shaped Roof Headboard Floor Bed,,(without slats),Grey</t>
  </si>
  <si>
    <t xml:space="preserve">W504P145325</t>
  </si>
  <si>
    <t xml:space="preserve">House-shaped Wooden writing Desk,Kids study Table,Bookshelf &amp; Toy Storage,Natural</t>
  </si>
  <si>
    <t xml:space="preserve">W504P145324</t>
  </si>
  <si>
    <t xml:space="preserve">House-shaped Wooden writing Desk,Kids study Table,Bookshelf &amp; Toy Storage,White</t>
  </si>
  <si>
    <t xml:space="preserve">W504P145322</t>
  </si>
  <si>
    <t xml:space="preserve">House-shaped Wooden writing Desk,Kids study Table,Bookshelf &amp; Toy Storage,Grey</t>
  </si>
  <si>
    <t xml:space="preserve">Twin Low Loft House Bed with Slide,  Ladder, Safety Guardrails, House Roof Frame,White</t>
  </si>
  <si>
    <t xml:space="preserve">Twin House-Shaped Bedside Floor Bed with Guardrails, Slats, with Door,Natural</t>
  </si>
  <si>
    <t xml:space="preserve">Twin Size Bed Frame with Headboard and Footboard, Upholstered Twin Platform Bed with Strong Wooden Slats Support,Walnut</t>
  </si>
  <si>
    <t xml:space="preserve">Twin Size Bed Frame with Headboard and Footboard, Upholstered Twin Platform Bed with Strong Wooden Slats Support,Grey</t>
  </si>
  <si>
    <t xml:space="preserve">Twin Size Car-shaped Bed with Roof,Wooden Twin Floor Bed with wheels and door Design,Montessori Inspired Bedroom,Black</t>
  </si>
  <si>
    <t xml:space="preserve">Twin Size Car-shaped Bed with Roof,Wooden Twin Floor Bed with wheels and door Design,Montessori Inspired Bedroom,Grey</t>
  </si>
  <si>
    <t xml:space="preserve">Full Size Storage Bed , Solid Wood Bed with Trundle, Under bed Storage Box of 2 Drawers, Shelves, and Nightstand ,Espresso</t>
  </si>
  <si>
    <t xml:space="preserve">Full Size Storage Bed , Solid Wood Bed with Trundle, Under bed Storage Box of 2 Drawers, Shelves, and Nightstand ,White</t>
  </si>
  <si>
    <t xml:space="preserve">Full Size Storage Bed , Solid Wood Bed with Trundle, Under bed Storage Box of 2 Drawers, Shelves, and Nightstand ,Grey</t>
  </si>
  <si>
    <t xml:space="preserve">Twin Size House Shape Headboard Floor Bed with Guardrails, Slats Support, Nightstand ,White</t>
  </si>
  <si>
    <t xml:space="preserve">Twin Size House Shape Headboard Floor Bed with Guardrails, Slats Support, Nightstand ,Gray</t>
  </si>
  <si>
    <t xml:space="preserve">Twin Over Twin Low Bunk Bed with House Semi-enclosed Roof,Guardrails, Bedside Shelves and Ladder, White</t>
  </si>
  <si>
    <t xml:space="preserve">Twin Over Twin Low Bunk Bed with House Semi-enclosed Roof,Guardrails, Bedside Shelves and Ladder, Grey</t>
  </si>
  <si>
    <t xml:space="preserve">Twin House Loft Bed with Roof Frame, Under Bed Shelving Storage Unit, Guardrails, Ladder,White</t>
  </si>
  <si>
    <t xml:space="preserve">Twin House Loft Bed with Roof Frame, Under Bed Shelving Storage Unit, Guardrails, Ladder,Grey</t>
  </si>
  <si>
    <t xml:space="preserve">W504119725</t>
  </si>
  <si>
    <t xml:space="preserve">Twin Size High Loft Bed with Ladder landing Platform, Ladders, Guardrails,White</t>
  </si>
  <si>
    <t xml:space="preserve">W504119724</t>
  </si>
  <si>
    <t xml:space="preserve">Twin Size High Loft Bed with Ladder landing Platform, Ladders, Guardrails,Grey</t>
  </si>
  <si>
    <t xml:space="preserve">Full Size Bed with USB &amp; Type-C Ports, LED light, Bookcase Headboard, Trundle and 3 Storage Drawers , Full Size Size Bed with  Bookcase Headboard, Trundle and Storage drawers ,Grey</t>
  </si>
  <si>
    <t xml:space="preserve">W50489964</t>
  </si>
  <si>
    <t xml:space="preserve">Twin House Floor Bed with Roof Window, LED Light,Grey</t>
  </si>
  <si>
    <t xml:space="preserve">Full Bed with L-shaped Bookcases, Drawers ,Grey</t>
  </si>
  <si>
    <t xml:space="preserve">W504S00090</t>
  </si>
  <si>
    <t xml:space="preserve">Full Over Full Bunk Bed with 2 Drawers and Staircases, Convertible into 2 Beds, the Bunk Bed with Staircase and Safety Rails for Kids, Teens, Adults, White</t>
  </si>
  <si>
    <t xml:space="preserve">Full Over Full Bunk Beds with Bookcase Headboard, Solid Wood Bed Frame with Safety Rail and Ladder, Kids/Teens Bedroom, Guest Room Furniture, Can Be converted into 2 Beds, White</t>
  </si>
  <si>
    <t xml:space="preserve">W504S00077</t>
  </si>
  <si>
    <t xml:space="preserve">7-piece Dining Table Set with 1 Faux Marble Dining Rectangular Table and 6 Upholstered-Seat Chairs ,for Dining room and Living Room ,Blue</t>
  </si>
  <si>
    <t xml:space="preserve">Full Bed with Headboard and Footboard for Kids, Teens, Adults,with a Nightstand ,White</t>
  </si>
  <si>
    <t xml:space="preserve">Full Bed with Headboard and Footboard for Kids, Teens, Adults,with a Nightstand,Grey</t>
  </si>
  <si>
    <t xml:space="preserve">W504S00074</t>
  </si>
  <si>
    <t xml:space="preserve">5-piece Counter Height Dining Table Set with One Faux Marble Dining Table and Four Upholstered-Seat Chairs, Table top: 40in.L x40in.W, for Kitchen and Living room Furniture,Blue</t>
  </si>
  <si>
    <t xml:space="preserve">W504S00062</t>
  </si>
  <si>
    <t xml:space="preserve">Twin over Full Bunk Bed with 2 Drawers,Slide,Shelves White(New Sku:W504S00205)</t>
  </si>
  <si>
    <t xml:space="preserve">W504S00305</t>
  </si>
  <si>
    <t xml:space="preserve">Twin Over Twin Bunk Beds with Trundle, Solid Wood Trundle Bed Frame with Safety Rail and Ladder, Kids/Teens Bedroom, Guest Room Furniture, Can Be converted into 2 Beds,Espresso</t>
  </si>
  <si>
    <t xml:space="preserve">Full Size Loft Bed with Built-in Desk, Bookshelves and Storage Staircase,White</t>
  </si>
  <si>
    <t xml:space="preserve">Twin over Twin Floor Bunk Bed,Natural(Old SKU:W50458002)</t>
  </si>
  <si>
    <t xml:space="preserve">Twin over Twin Floor Bunk Bed,Espresso(Old SKU:W50437211)</t>
  </si>
  <si>
    <t xml:space="preserve">Twin Bed with Trundle, Platform Bed Frame with Headboard and Footboard, for Bedroom Small Living Space,No Box Spring Needed,Espresso(Old SKU:W50440557)</t>
  </si>
  <si>
    <t xml:space="preserve">Full Roof-framed Headboard Floor Bed with Headboard Guardrails, without Slats,Natural</t>
  </si>
  <si>
    <t xml:space="preserve">W504P143316</t>
  </si>
  <si>
    <t xml:space="preserve">Double Twin House-Style Floor Bed with Fence, Guardrails, without door, Grey</t>
  </si>
  <si>
    <t xml:space="preserve">Twin House-Shaped Bedside Floor Bed with Guardrails, Slats, without Door,White</t>
  </si>
  <si>
    <t xml:space="preserve">Twin Wood House-Shaped Floor Bed with Fence, Guardrails ,Natural</t>
  </si>
  <si>
    <t xml:space="preserve">Twin Wood House-Shaped Floor Bed with Fence, Guardrails ,Grey</t>
  </si>
  <si>
    <t xml:space="preserve">Full Bed with Bookcase Headboard, Under bed Storage Drawers and Bed End Storage Case,Espresso</t>
  </si>
  <si>
    <t xml:space="preserve">Queen Size Floating Bed with LED Lights Underneath,Modern Queen Size Low Profile Platform Bed with LED Lights,Natural</t>
  </si>
  <si>
    <t xml:space="preserve">Full House-Shaped Headboard Floor Bed with Fence,Natural</t>
  </si>
  <si>
    <t xml:space="preserve">Twin size Tent Floor Bed, Teepee Bed, with Trundle,Grey</t>
  </si>
  <si>
    <t xml:space="preserve">Full Size Bed with USB &amp; Type-C Ports, LED light, Bookcase Headboard, Trundle and 3 Storage Drawers , Full Size Size Bed with  Bookcase Headboard, Trundle and Storage drawers,Espresso</t>
  </si>
  <si>
    <t xml:space="preserve">Twin Size Bed with  built-in USB ,Type-C Ports, LED light, Bookcase Headboard, Trundle and 3 Storage Drawers, Twin Size Bed with  Bookcase Headboard, Trundle and Storage drawers ,Espresso</t>
  </si>
  <si>
    <t xml:space="preserve">Full Size Loft Bed with Desk, Storage shelves and Staircase,Grey</t>
  </si>
  <si>
    <t xml:space="preserve">Full Bed with L-shaped Bookcases, Drawers ,Espresso</t>
  </si>
  <si>
    <t xml:space="preserve">Full Size Bed with USB &amp; Type-C Ports, LED light, Bookcase Headboard, Trundle and 3 Storage Drawers , Full Size Size Bed with  Bookcase Headboard, Trundle and Storage drawers ,White</t>
  </si>
  <si>
    <t xml:space="preserve">Twin Size Bed with  built-in USB ,Type-C Ports, LED light, Bookcase Headboard, Trundle and 3 Storage Drawers, Twin Size Bed with  Bookcase Headboard, Trundle and Storage drawers  ,White</t>
  </si>
  <si>
    <t xml:space="preserve">Twin Size Bed with  built-in USB ,Type-C Ports, LED light, Bookcase Headboard, Trundle and 3 Storage Drawers, Twin Size Bed with  Bookcase Headboard, Trundle and Storage drawers ,Grey</t>
  </si>
  <si>
    <t xml:space="preserve">Full Bed with Footboard Bench,2 drawers,Grey</t>
  </si>
  <si>
    <t xml:space="preserve">W50489975</t>
  </si>
  <si>
    <t xml:space="preserve">Twin Bed with Footboard Bench ,White</t>
  </si>
  <si>
    <t xml:space="preserve">W50489972</t>
  </si>
  <si>
    <t xml:space="preserve">Car-Shaped Twin Wood Bed with Bench,White</t>
  </si>
  <si>
    <t xml:space="preserve">W50489970</t>
  </si>
  <si>
    <t xml:space="preserve">House-Shaped Kids Desk with a cushion stool,House-Style Desk and Stool Set,White</t>
  </si>
  <si>
    <t xml:space="preserve">W50489969</t>
  </si>
  <si>
    <t xml:space="preserve">House-Shaped Kids Desk with a cushion stool,House-Style Desk and Stool Set,Grey</t>
  </si>
  <si>
    <t xml:space="preserve">Full Bed with L-shaped Bookcases, Drawers ,White</t>
  </si>
  <si>
    <t xml:space="preserve">Twin Bed with L-shaped Bookcases,Drawers ,White</t>
  </si>
  <si>
    <t xml:space="preserve">Twin Bed with L-shaped Bookcases,Drawers,Grey</t>
  </si>
  <si>
    <t xml:space="preserve">Full Bed with Side Bookcase, Drawers,White</t>
  </si>
  <si>
    <t xml:space="preserve">Twin Bed with Side Bookcase, Drawers,White</t>
  </si>
  <si>
    <t xml:space="preserve">Full Over Full Bunk Beds with Bookcase Headboard, Solid Wood Bed Frame with Safety Rail and Ladder, Kids/Teens Bedroom, Guest Room Furniture, Can Be converted into 2 Beds, Grey</t>
  </si>
  <si>
    <t xml:space="preserve">Twin Over Twin Bunk Beds with Bookcase Headboard, Solid Wood Bed Frame with Safety Rail and Ladder, Kids/Teens Bedroom, Guest Room Furniture, Can Be converted into 2 Beds, White</t>
  </si>
  <si>
    <t xml:space="preserve">Twin Over Twin Bunk Beds with Bookcase Headboard, Solid Wood Bed Frame with Safety Rail and Ladder, Kids/Teens Bedroom, Guest Room Furniture, Can Be converted into 2 Beds, Grey</t>
  </si>
  <si>
    <t xml:space="preserve">Twin Bed with Headboard and Footboard for Kids, Teens, Adults,with a Nightstand,Wite</t>
  </si>
  <si>
    <t xml:space="preserve">Twin Bed with Headboard and Footboard for Kids, Teens, Adults,with a Nightstand,Grey</t>
  </si>
  <si>
    <t xml:space="preserve">W504S00061</t>
  </si>
  <si>
    <t xml:space="preserve">Twin over Full Bunk Bed with 2 Drawers,Slide,Shelves Grey(New Sku:W504S00204)</t>
  </si>
  <si>
    <t xml:space="preserve">Loft Bed Full with desk,ladder,shelves , Espresso</t>
  </si>
  <si>
    <t xml:space="preserve">Loft Bed Full with desk,ladder,shelves , White</t>
  </si>
  <si>
    <t xml:space="preserve">Twin Loft Bed with desk,ladder,shelves , Espresso</t>
  </si>
  <si>
    <t xml:space="preserve">W50446293</t>
  </si>
  <si>
    <t xml:space="preserve">Full Loft Bed,Espresso</t>
  </si>
  <si>
    <t xml:space="preserve">W50446291</t>
  </si>
  <si>
    <t xml:space="preserve">Full Loft Bed,Grey</t>
  </si>
  <si>
    <t xml:space="preserve">Twin over Twin Loft Bed with Roof Design, Safety Guardrail, Ladder, Espresso</t>
  </si>
  <si>
    <t xml:space="preserve">Full Bed with Bookcase,Twin Trundle,Drawers,Espresso</t>
  </si>
  <si>
    <t xml:space="preserve">Full Bed with Bookcase,Twin Trundle,Drawers,White</t>
  </si>
  <si>
    <t xml:space="preserve">Twin Bed with Bookcase,Twin Trundle,Drawers,Espresso</t>
  </si>
  <si>
    <t xml:space="preserve">Full Bed with Trundle,Bookcase,Espresso</t>
  </si>
  <si>
    <t xml:space="preserve">Full Bed with Trundle,Bookcase,White</t>
  </si>
  <si>
    <t xml:space="preserve">Full Bed with Trundle,Bookcase,Grey</t>
  </si>
  <si>
    <t xml:space="preserve">W50443247</t>
  </si>
  <si>
    <t xml:space="preserve">Loft Twin Bed , White(New SKU:W504P179438)</t>
  </si>
  <si>
    <t xml:space="preserve">W50440571</t>
  </si>
  <si>
    <t xml:space="preserve">W50440570</t>
  </si>
  <si>
    <t xml:space="preserve">Twin Bed with Trundle,Bookcase,White</t>
  </si>
  <si>
    <t xml:space="preserve">Full Over Full Bunk Bed with Trundle,Espresso</t>
  </si>
  <si>
    <t xml:space="preserve">Full Over Full Bunk Bed with Trundle, Convertible to 2 Full Size Platform Bed, Full Size Bunk Bed with Ladder and Safety Rails for Kids, Teens, Adults,Grey (New Sku:W504S00178)</t>
  </si>
  <si>
    <t xml:space="preserve">Full Over Full Bunk Bed with Trundle, Convertible to 2 Full Size Platform Bed, Full Size Bunk Bed with Ladder and Safety Rails for Kids, Teens, Adults,White(New Sku:W504S00212)</t>
  </si>
  <si>
    <t xml:space="preserve">Twin over Twin Floor Bunk Bed,Espresso(New SKU:W504P148540)</t>
  </si>
  <si>
    <t xml:space="preserve">W50437209</t>
  </si>
  <si>
    <t xml:space="preserve">Twin over Twin Floor Bunk Bed, White(New SKU:W504P148538)</t>
  </si>
  <si>
    <t xml:space="preserve">W50437208</t>
  </si>
  <si>
    <t xml:space="preserve">Twin over Twin Floor Bunk Bed,Grey(New SKU:W504P148536)</t>
  </si>
  <si>
    <t xml:space="preserve">W50422209</t>
  </si>
  <si>
    <t xml:space="preserve">Twin Bed with 2 Drawers, Solid Wood, No Box Spring Needed ,White(New SKU:W504P149042)</t>
  </si>
  <si>
    <t xml:space="preserve">W504P174625</t>
  </si>
  <si>
    <t xml:space="preserve">Twin Floor Platform Bed with Fence without Door, Natural(Old SKU:W50484571)</t>
  </si>
  <si>
    <t xml:space="preserve">W504P174624</t>
  </si>
  <si>
    <t xml:space="preserve">Twin Floor Platform Bed with Fence without Door, White(Old SKU:W50484570)</t>
  </si>
  <si>
    <t xml:space="preserve">W504P173525</t>
  </si>
  <si>
    <t xml:space="preserve">Twin size Floor Platform Bed with Fence and Door ,White(Old SKU:W50459207)</t>
  </si>
  <si>
    <t xml:space="preserve">Loft Twin Bed , Pink</t>
  </si>
  <si>
    <t xml:space="preserve">Twin over Twin Floor Bunk Bed,Grey(Old SKU:W50437208)</t>
  </si>
  <si>
    <t xml:space="preserve">W504S00139</t>
  </si>
  <si>
    <t xml:space="preserve">Twin Low Loft House Bed with Slide,  Ladder, Safety Guardrails, House Roof Frame,Grey</t>
  </si>
  <si>
    <t xml:space="preserve">Twin Size High Loft Bed with inclined Ladder, Guardrails,White</t>
  </si>
  <si>
    <t xml:space="preserve">W504P143318</t>
  </si>
  <si>
    <t xml:space="preserve">Double Twin House-Style Floor Bed with Fence, Guardrails, without door, Natural</t>
  </si>
  <si>
    <t xml:space="preserve">Full Wood House-Shaped Floor Bed with Fence, Guardrails,Natural</t>
  </si>
  <si>
    <t xml:space="preserve">Full Wood House-Shaped Floor Bed with Fence, Guardrails,White</t>
  </si>
  <si>
    <t xml:space="preserve">Double Twin Floor Bed with Fence, Guardrails, without door, Grey</t>
  </si>
  <si>
    <t xml:space="preserve">Full Bed with Bookcase Headboard, Under bed Storage Drawers and Bed End Storage Case,White</t>
  </si>
  <si>
    <t xml:space="preserve">Full Bed with Bookcase Headboard, Under bed Storage Drawers and Bed End Storage Case,Grey</t>
  </si>
  <si>
    <t xml:space="preserve">Full Floor Bed with Side Bookcase,Shelves,Guardrails,White</t>
  </si>
  <si>
    <t xml:space="preserve">Full Floor Bed with Side Bookcase,Shelves,Guardrails,Grey</t>
  </si>
  <si>
    <t xml:space="preserve">Twin Floor Bed with  Bedside Bookcase,Shelves,Guardrails,White</t>
  </si>
  <si>
    <t xml:space="preserve">Twin Floor Bed with  Bedside Bookcase,Shelves,Guardrails,Grey</t>
  </si>
  <si>
    <t xml:space="preserve">King Size Floating Bed with LED Lights Underneath,Modern King Size Low Profile Platform Bed with LED Lights,Natrual</t>
  </si>
  <si>
    <t xml:space="preserve">Full Size Floating Bed with LED Lights Underneath,Modern Full Size Low Profile Platform Bed with LED Lights,Natural</t>
  </si>
  <si>
    <t xml:space="preserve">Twin Tent-shaped Floor Bed, with Guardrails, Slats, Door ,Natural</t>
  </si>
  <si>
    <t xml:space="preserve">Full House-Shaped Headboard Bed with Handrails ,slats ,White</t>
  </si>
  <si>
    <t xml:space="preserve">Full House-Shaped Headboard Bed with Handrails ,slats ,Grey</t>
  </si>
  <si>
    <t xml:space="preserve">Full House-Shaped Headboard Floor Bed with Fence ,White</t>
  </si>
  <si>
    <t xml:space="preserve">Twin size Tent Floor Bed, Teepee Bed, with Trundle,White</t>
  </si>
  <si>
    <t xml:space="preserve">Twin House Wooden Daybed with trundle, Twin House-Shaped Headboard  bed with Guardrails,White</t>
  </si>
  <si>
    <t xml:space="preserve">Twin size wood house bed with storage shelf and hanger ,kids bedroom set,Grey</t>
  </si>
  <si>
    <t xml:space="preserve">Full Bed with Footboard Bench,White</t>
  </si>
  <si>
    <t xml:space="preserve">Full Bed with Footboard Bench,2 drawers,White</t>
  </si>
  <si>
    <t xml:space="preserve">Twin Bed with Footboard Bench,2 drawers,White</t>
  </si>
  <si>
    <t xml:space="preserve">Twin Bed with Footboard Bench,2 drawers,Grey</t>
  </si>
  <si>
    <t xml:space="preserve">Full Loft Bed with Platform,ladder,White</t>
  </si>
  <si>
    <t xml:space="preserve">W50482276</t>
  </si>
  <si>
    <t xml:space="preserve">Twin Loft Bed with Platform, ladder,White</t>
  </si>
  <si>
    <t xml:space="preserve">W50482275</t>
  </si>
  <si>
    <t xml:space="preserve">Twin Loft Bed with Platform,ladder,Grey</t>
  </si>
  <si>
    <t xml:space="preserve">W50471474</t>
  </si>
  <si>
    <t xml:space="preserve">Full Size Floor Wooden Bed with House Roof Frame, Fence Guardrails ,Grey(New SKU:W504P174636)</t>
  </si>
  <si>
    <t xml:space="preserve">W50458002</t>
  </si>
  <si>
    <t xml:space="preserve">Twin over Twin Floor Bunk Bed,Natural(New SKU:W504P148543)</t>
  </si>
  <si>
    <t xml:space="preserve">Twin over Twin House Bunk Bed with Roof , Window, Window  Box, Door , with Safety Guardrails and Ladder,White</t>
  </si>
  <si>
    <t xml:space="preserve">W50450915</t>
  </si>
  <si>
    <t xml:space="preserve">Daybed with two Storage Drawers ,White(New SKU:W504P148589)</t>
  </si>
  <si>
    <t xml:space="preserve">W50450914</t>
  </si>
  <si>
    <t xml:space="preserve">Daybed with two Storage Drawers ,Grey(New SKU:W504P148560)</t>
  </si>
  <si>
    <t xml:space="preserve">Loft Bed Full with desk,ladder,shelves , Grey</t>
  </si>
  <si>
    <t xml:space="preserve">Loft Bed Twin with desk,ladder,shelves , Grey</t>
  </si>
  <si>
    <t xml:space="preserve">W50446292</t>
  </si>
  <si>
    <t xml:space="preserve">Full Loft Bed,White</t>
  </si>
  <si>
    <t xml:space="preserve">Full Loft Bed with Desk and Shelves,Espresso</t>
  </si>
  <si>
    <t xml:space="preserve">Twin over Twin Loft Bed with Roof Design, Safety Guardrail, Ladder, White</t>
  </si>
  <si>
    <t xml:space="preserve">Twin over Twin Loft Bed with Roof Design, Safety Guardrail, Ladder, Grey</t>
  </si>
  <si>
    <t xml:space="preserve">Twin Bed with Bookcase,Twin Trundle,Drawers,White</t>
  </si>
  <si>
    <t xml:space="preserve">Full Bed with Headboard and Footboard,White(New SKU:W504P149039)</t>
  </si>
  <si>
    <t xml:space="preserve">Full Bed with Headboard and Footboard,Grey(New SKU:W504P149038)</t>
  </si>
  <si>
    <t xml:space="preserve">Loft bed with staircase , White</t>
  </si>
  <si>
    <t xml:space="preserve">Loft bed with staircase , Grey</t>
  </si>
  <si>
    <t xml:space="preserve">W50443248</t>
  </si>
  <si>
    <t xml:space="preserve">Loft Twin Bed , Espresso</t>
  </si>
  <si>
    <t xml:space="preserve">Loft Twin Bed , Grey</t>
  </si>
  <si>
    <t xml:space="preserve">W504S00320</t>
  </si>
  <si>
    <t xml:space="preserve">Loft Bed with Staircase, Storage, Slide, Twin size, Full-length Safety Guardrails, No Box Spring Needed, White (Old Sku:W504S00004)</t>
  </si>
  <si>
    <t xml:space="preserve">W50441670</t>
  </si>
  <si>
    <t xml:space="preserve">Twin Bed with 2 Drawers, Solid Wood, No Box Spring Needed ,Espresso(New SKU:W504P149043)</t>
  </si>
  <si>
    <t xml:space="preserve">Twin Bed with Headboard and Footboard,White</t>
  </si>
  <si>
    <t xml:space="preserve">Twin Bed with Trundle,Bookcase,Espresso</t>
  </si>
  <si>
    <t xml:space="preserve">W504S00255</t>
  </si>
  <si>
    <t xml:space="preserve">Twin Over Twin Bunk Beds with Trundle, Solid Wood Trundle Bed Frame with Safety Rail and Ladder, Kids/Teens Bedroom, Guest Room Furniture, Can Be converted into 2 Beds, White (Old Sku:W504S00028)</t>
  </si>
  <si>
    <t xml:space="preserve">Twin Over Twin Bunk Beds with Trundle, Solid Wood Trundle Bed Frame with Safety Rail and Ladder, Kids/Teens Bedroom, Guest Room Furniture, Can Be converted into 2 Beds,Grey (Old Sku:W504S00027)</t>
  </si>
  <si>
    <t xml:space="preserve">Daybed with two drawers, Twin size Sofa Bed,Storage Drawers for Bedroom,Living Room ,Grey(New SKU:W504P149044)</t>
  </si>
  <si>
    <t xml:space="preserve">Daybed with two drawers, Twin size Sofa Bed, Two Storage Drawers for Bedroom,Living Room ,White(New SKU:W504P149045)</t>
  </si>
  <si>
    <t xml:space="preserve">Queen size Floor Platform Bed with Fence Guardrails and Door, White(Old SKU:W50471351)</t>
  </si>
  <si>
    <t xml:space="preserve">Queen size Floor Platform Bed with Fence Guardrails and Door, Grey(Old SKU:W50471350)</t>
  </si>
  <si>
    <t xml:space="preserve">W504P174589</t>
  </si>
  <si>
    <t xml:space="preserve">Full size Floor Platform Bed with Fence and Door,Espresso(Old SKU:W50479852)</t>
  </si>
  <si>
    <t xml:space="preserve">Twin size Floor Platform Bed with Fence and Door ,Espresso(Old SKU:W50479851)</t>
  </si>
  <si>
    <t xml:space="preserve">W504P169693</t>
  </si>
  <si>
    <t xml:space="preserve">Loft Twin Bed , Natural</t>
  </si>
  <si>
    <t xml:space="preserve">Twin Bed with 2 Drawers, Solid Wood, No Box Spring Needed ,(Old SKU:W50422209)</t>
  </si>
  <si>
    <t xml:space="preserve">Twin Loft Pine Wood Bed with  built-in desk, Safety Guardrails, Ladder,White(Old SKU:W50450911)</t>
  </si>
  <si>
    <t xml:space="preserve">Twin Loft Pine Wood Bed with  built-in desk, Safety Guardrails, Ladder,Grey(Old SKU:W50450910)</t>
  </si>
  <si>
    <t xml:space="preserve">W504S00138</t>
  </si>
  <si>
    <t xml:space="preserve">5-piece Dining Round Table Set with One Faux Marble Top Dining Table and Four PU-leather Chairs,Grey</t>
  </si>
  <si>
    <t xml:space="preserve">Full Size High Loft Bed with Built-in Desk, Ladder Platform, Ladders, Guardrails ,White</t>
  </si>
  <si>
    <t xml:space="preserve">Full Floor Bed with L-shaped Bookcases, sliding doors,without slats,Espresso</t>
  </si>
  <si>
    <t xml:space="preserve">W504P145714</t>
  </si>
  <si>
    <t xml:space="preserve">Outdoor Modular Sofa, with Aluminum Structure, Support Cushion and Back Cushion Cover-Removable, Fade-resistant, Waterproof Sofa Cover Included,Beige (The rate : Based on a single piece )</t>
  </si>
  <si>
    <t xml:space="preserve">Twin Low Loft Bed with Slide,  Ladder, Safety Guardrails, No Box Spring Needed,Grey</t>
  </si>
  <si>
    <t xml:space="preserve">W504P143314</t>
  </si>
  <si>
    <t xml:space="preserve">Twin size Floor Platform Bed with Built-in Book Storage Rack, Door,Natural</t>
  </si>
  <si>
    <t xml:space="preserve">W504P143313</t>
  </si>
  <si>
    <t xml:space="preserve">Twin size Floor Platform Bed with Built-in Book Storage Rack, Door,White</t>
  </si>
  <si>
    <t xml:space="preserve">W504P143309</t>
  </si>
  <si>
    <t xml:space="preserve">Twin size Floor Platform Bed with Built-in Book Storage Rack,Natural</t>
  </si>
  <si>
    <t xml:space="preserve">W504P143307</t>
  </si>
  <si>
    <t xml:space="preserve">Twin size Floor Platform Bed with Built-in Book Storage Rack,White</t>
  </si>
  <si>
    <t xml:space="preserve">W504P143306</t>
  </si>
  <si>
    <t xml:space="preserve">Twin size Floor Platform Bed with Built-in Book Storage Rack,Grey</t>
  </si>
  <si>
    <t xml:space="preserve">Twin House-Shaped Bedside Floor Bed with Guardrails, Slats, with Door,White</t>
  </si>
  <si>
    <t xml:space="preserve">Twin House-Shaped Bedside Floor Bed with Guardrails, Slats, without Door ,Natural</t>
  </si>
  <si>
    <t xml:space="preserve">Full Wood House-Shaped Floor Bed with Fence, Guardrails,Grey</t>
  </si>
  <si>
    <t xml:space="preserve">Twin Wood House-Shaped Floor Bed with Fence, Guardrails ,White</t>
  </si>
  <si>
    <t xml:space="preserve">Double Twin Floor Bed with Fence, Guardrails, without door, Natural</t>
  </si>
  <si>
    <t xml:space="preserve">Double Twin Floor Bed with Fence, Guardrails, without door, White</t>
  </si>
  <si>
    <t xml:space="preserve">Full Size Canopy Frame Floor Bed with Fence, Guardrails,Natural</t>
  </si>
  <si>
    <t xml:space="preserve">Full Size Canopy Frame Floor Bed with Fence, Guardrails,White</t>
  </si>
  <si>
    <t xml:space="preserve">Full Size Canopy Frame Floor Bed with Fence, Guardrails,Grey</t>
  </si>
  <si>
    <t xml:space="preserve">W504P143279</t>
  </si>
  <si>
    <t xml:space="preserve">Twin Size Canopy Frame Floor Bed with Fence, Guardrails,Natural</t>
  </si>
  <si>
    <t xml:space="preserve">Twin Size Canopy Frame Floor Bed with Fence, Guardrails,White</t>
  </si>
  <si>
    <t xml:space="preserve">Twin Bed with L-shaped Bookcases,Drawers,Espresso</t>
  </si>
  <si>
    <t xml:space="preserve">Full Size Floating Bed with LED Lights Underneath,Modern Full Size Low Profile Platform Bed with LED Lights,White</t>
  </si>
  <si>
    <t xml:space="preserve">Twin Size  House-shaped Bed with Trundle,White</t>
  </si>
  <si>
    <t xml:space="preserve">Twin House Bed with Guardrails, Slats ,Natural</t>
  </si>
  <si>
    <t xml:space="preserve">Full Tent-shaped Floor Bed, with Guardrails, Slats, Door ,Natural</t>
  </si>
  <si>
    <t xml:space="preserve">Full Tent-shaped Floor Bed, with Guardrails, Slats, Door ,Grey</t>
  </si>
  <si>
    <t xml:space="preserve">Twin Tent-shaped Floor Bed, with Guardrails, Slats, Door ,White</t>
  </si>
  <si>
    <t xml:space="preserve">Twin Tent-shaped Floor Bed, Teepee Bed with Guardrails, Slats,Natural</t>
  </si>
  <si>
    <t xml:space="preserve">Twin Tent-shaped Floor Bed, Teepee Bed with Guardrails, Slats,White</t>
  </si>
  <si>
    <t xml:space="preserve">Twin House-Shaped Headboard Floor Bed with Fence
,Natural</t>
  </si>
  <si>
    <t xml:space="preserve">Twin House-Shaped Headboard Floor Bed with Fence,White</t>
  </si>
  <si>
    <t xml:space="preserve">Twin House-Shaped Headboard Floor Bed with Fence,Grey</t>
  </si>
  <si>
    <t xml:space="preserve">Twin size Tent Floor Bed, Teepee Bed, with Trundle,Natural</t>
  </si>
  <si>
    <t xml:space="preserve">Twin Size Wood bed with House-shaped Headboard Floor bed with Fences,Pink</t>
  </si>
  <si>
    <t xml:space="preserve">Full Size Bed with Storage Case, 2 Storage drawers, Lengthwise Support Slat,White</t>
  </si>
  <si>
    <t xml:space="preserve">Twin House Wooden Daybed with trundle, Twin House-Shaped Headboard  bed with Guardrails,Grey</t>
  </si>
  <si>
    <t xml:space="preserve">Twin size wood house bed with storage shelf and hanger ,kids bedroom set,White</t>
  </si>
  <si>
    <t xml:space="preserve">W50489974</t>
  </si>
  <si>
    <t xml:space="preserve">Twin Bed with Footboard Bench,Grey</t>
  </si>
  <si>
    <t xml:space="preserve">Full Loft Bed with Platform,ladder,Grey</t>
  </si>
  <si>
    <t xml:space="preserve">Full Bed with Side Bookcase, Drawers,Grey</t>
  </si>
  <si>
    <t xml:space="preserve">Twin Bed with Side Bookcase, Drawers ,Grey</t>
  </si>
  <si>
    <t xml:space="preserve">W504S00085</t>
  </si>
  <si>
    <t xml:space="preserve">Twin Over Full Bunk Bed with 2 Drawers and Staircases, Convertible into 2 Beds, the Bunk Bed with Staircase and Safety Rails for Kids, Teens, Adults, White</t>
  </si>
  <si>
    <t xml:space="preserve">Twin Loft Bed with desk,ladder,shelves , White</t>
  </si>
  <si>
    <t xml:space="preserve">Full Loft Bed with Desk and Shelves,White</t>
  </si>
  <si>
    <t xml:space="preserve">Full Bed with Bookcase,Twin Trundle,Drawers,Grey</t>
  </si>
  <si>
    <t xml:space="preserve">Twin Bed with Twin Trundle,Drawers,Grey</t>
  </si>
  <si>
    <t xml:space="preserve">Full Bed with Headboard and Footboard,Espresso(New SKU:W504P149040)</t>
  </si>
  <si>
    <t xml:space="preserve">Loft Bed with Staircase, Storage, Slide, Twin size, Full-length Safety Guardrails, No Box Spring Needed, Grey (Old Sku:W504S00005)</t>
  </si>
  <si>
    <t xml:space="preserve">Twin Bed with Trundle,Bookcase,Grey</t>
  </si>
  <si>
    <t xml:space="preserve">W50422208</t>
  </si>
  <si>
    <t xml:space="preserve">Twin Bed with 2 Drawers, Solid Wood, No Box Spring Needed ,Grey(New SKU:W504P149041)</t>
  </si>
  <si>
    <t xml:space="preserve">Twin over Twin House Bunk Bed with Roof , Window, Window  Box, Door , with Safety Guardrails and Ladder, Pink/White</t>
  </si>
  <si>
    <t xml:space="preserve">Twin Size Floor Wooden Bed with House Roof Frame, Fence Guardrails,(Old SKU:W504105240)</t>
  </si>
  <si>
    <t xml:space="preserve">Queen size Floor Platform Bed with Fence Guardrails and Door, Natural(Old SKU:W50471352)</t>
  </si>
  <si>
    <t xml:space="preserve">W504P174588</t>
  </si>
  <si>
    <t xml:space="preserve">Full size Floor Platform Bed with Fence and Door,Natural(Old SKU:W50471349)</t>
  </si>
  <si>
    <t xml:space="preserve">Twin size Floor Platform Bed with Fence and Door ,Natural(Old SKU:W50471344)</t>
  </si>
  <si>
    <t xml:space="preserve">Twin Bed with Column-Decoration Headboard, with Bed Slats,White</t>
  </si>
  <si>
    <t xml:space="preserve">Twin Bed with Column-Decoration Headboard, with Bed Slats,Grey</t>
  </si>
  <si>
    <t xml:space="preserve">Twin over Twin Floor Bunk Bed,Pink</t>
  </si>
  <si>
    <t xml:space="preserve">W504P149043</t>
  </si>
  <si>
    <t xml:space="preserve">Twin Bed with 2 Drawers, Solid Wood, No Box Spring Needed ,Espresso(Old SKU:W50441670)</t>
  </si>
  <si>
    <t xml:space="preserve">W504P148560</t>
  </si>
  <si>
    <t xml:space="preserve">Daybed with two Storage Drawers ,Grey(Old SKU:W50450914)</t>
  </si>
  <si>
    <t xml:space="preserve">W504P148532</t>
  </si>
  <si>
    <t xml:space="preserve">Twin Bed with Trundle, Platform Bed Frame with Headboard and Footboard, for Bedroom Small Living Space,No Box Spring Needed,White(Old SKU:W50422211)</t>
  </si>
  <si>
    <t xml:space="preserve">Twin Bed with Trundle, Platform Bed Frame with Headboard and Footboard, for Bedroom Small Living Space,No Box Spring Needed,Grey(Old SKU:W50422210)</t>
  </si>
  <si>
    <t xml:space="preserve">3-piece Counter Height Dining Table Set with Built-in Storage Shelves, One Faux Marble Top Dining Table and 2 counter chairs with footrest,Grey</t>
  </si>
  <si>
    <t xml:space="preserve">Full House Bed with Roof Frame, Bedside-shelves, Under Bed Storage Unit,White</t>
  </si>
  <si>
    <t xml:space="preserve">Twin House Bed with Roof Frame, Bedside-shelves, Under Bed Storage Unit,Natural</t>
  </si>
  <si>
    <t xml:space="preserve">Full Floor Bed with L-shaped Bookcases, sliding doors,without slats,White</t>
  </si>
  <si>
    <t xml:space="preserve">Full Floor Bed with L-shaped Bookcases, sliding doors,without slats,Grey</t>
  </si>
  <si>
    <t xml:space="preserve">Full Roof-framed Headboard Floor Bed with Headboard Guardrails, without Slats White</t>
  </si>
  <si>
    <t xml:space="preserve">Full Roof-framed Headboard Floor Bed with Headboard Guardrails, without Slats ,Grey</t>
  </si>
  <si>
    <t xml:space="preserve">W504P145715</t>
  </si>
  <si>
    <t xml:space="preserve">Outdoor Modular Sofa, with Aluminum Structure, Support Cushion and Back Cushion Cover-Removable, Fade-resistant, Waterproof Sofa Cover Included,Light Brown(The rate : Based on a single piece )</t>
  </si>
  <si>
    <t xml:space="preserve">Twin House-shaped Roof Headboard Floor Bed,,(without slats),Natural</t>
  </si>
  <si>
    <t xml:space="preserve">Twin House-shaped Roof Headboard Floor Bed,,(without slats),White</t>
  </si>
  <si>
    <t xml:space="preserve">Twin Low Loft Bed with Slide,  Ladder, Safety Guardrails, No Box Spring Needed,White</t>
  </si>
  <si>
    <t xml:space="preserve">Twin Bed with Headboard, Footboard, Safeguards,  Built-in Bed-end Book Storage Rack ,White</t>
  </si>
  <si>
    <t xml:space="preserve">Twin Bed with Headboard, Footboard, Safeguards,  Built-in Bed-end Book Storage Rack ,Grey</t>
  </si>
  <si>
    <t xml:space="preserve">Twin Size High Loft Bed with inclined Ladder, Guardrails,Grey</t>
  </si>
  <si>
    <t xml:space="preserve">W504P143317</t>
  </si>
  <si>
    <t xml:space="preserve">Double Twin House-Style Floor Bed with Fence, Guardrails, without door, White</t>
  </si>
  <si>
    <t xml:space="preserve">W504P143311</t>
  </si>
  <si>
    <t xml:space="preserve">Twin size Floor Platform Bed with Built-in Book Storage Rack, Door,Grey</t>
  </si>
  <si>
    <t xml:space="preserve">Twin House-Shaped Bedside Floor Bed with Guardrails, Slats, with Door,Grey</t>
  </si>
  <si>
    <t xml:space="preserve">Twin House-Shaped Bedside Floor Bed with Guardrails, Slats, without Door ,Grey</t>
  </si>
  <si>
    <t xml:space="preserve">Twin Size Canopy Frame Floor Bed with Fence, Guardrails,Grey</t>
  </si>
  <si>
    <t xml:space="preserve">Full Bed with Side Bookcase, Drawers,Espresso</t>
  </si>
  <si>
    <t xml:space="preserve">Twin Bed with Side Bookcase, Drawers ,Espresso</t>
  </si>
  <si>
    <t xml:space="preserve">Twin Size Wood bed with House-shaped Headboard Floor bed with Fences,Natural</t>
  </si>
  <si>
    <t xml:space="preserve">King Size Floating Bed with LED Lights Underneath,Modern King Size Low Profile Platform Bed with LED Lights,White</t>
  </si>
  <si>
    <t xml:space="preserve">King Size Floating Bed with LED Lights Underneath,Modern King Size Low Profile Platform Bed with LED Lights,Grey</t>
  </si>
  <si>
    <t xml:space="preserve">Queen Size Floating Bed with LED Lights Underneath,Modern Queen Size Low Profile Platform Bed with LED Lights,White</t>
  </si>
  <si>
    <t xml:space="preserve">Queen Size Floating Bed with LED Lights Underneath,Modern Queen Size Low Profile Platform Bed with LED Lights,Grey</t>
  </si>
  <si>
    <t xml:space="preserve">Full Size Floating Bed with LED Lights Underneath,Modern Full Size Low Profile Platform Bed with LED Lights,Grey</t>
  </si>
  <si>
    <t xml:space="preserve">Twin Size  House-shaped Bed with Trundle,Natural</t>
  </si>
  <si>
    <t xml:space="preserve">Twin Size  House-shaped Bed with Trundle,Grey</t>
  </si>
  <si>
    <t xml:space="preserve">Twin House Bed with Guardrails, Slats ,White</t>
  </si>
  <si>
    <t xml:space="preserve">Twin House Bed with Guardrails, Slats ,Grey</t>
  </si>
  <si>
    <t xml:space="preserve">Full Tent-shaped Floor Bed, with Guardrails, Slats, Door ,White</t>
  </si>
  <si>
    <t xml:space="preserve">Twin Tent-shaped Floor Bed, with Guardrails, Slats, Door ,Grey</t>
  </si>
  <si>
    <t xml:space="preserve">Twin Tent-shaped Floor Bed, Teepee Bed with Guardrails, Slats,Grey</t>
  </si>
  <si>
    <t xml:space="preserve">Full House-Shaped Headboard Bed with Handrails ,slats
,Natural</t>
  </si>
  <si>
    <t xml:space="preserve">Twin House-Shaped Headboard Floor Bed with Handrails ,slats ,Natural</t>
  </si>
  <si>
    <t xml:space="preserve">Twin House-Shaped Headboard Floor Bed with Handrails ,slats,White</t>
  </si>
  <si>
    <t xml:space="preserve">Twin House-Shaped Headboard Floor Bed with Handrails ,slats,Grey</t>
  </si>
  <si>
    <t xml:space="preserve">Full House-Shaped Headboard Floor Bed with Fence ,Grey</t>
  </si>
  <si>
    <t xml:space="preserve">Twin Size Wood bed with House-shaped Headboard Floor bed with Fences,Light Blue</t>
  </si>
  <si>
    <t xml:space="preserve">Twin Size Wood bed with House-shaped Headboard Floor bed with Fences,Light Green</t>
  </si>
  <si>
    <t xml:space="preserve">Twin Size Wood bed with House-shaped Headboard Floor bed with Fences,White</t>
  </si>
  <si>
    <t xml:space="preserve">Twin Size Wood bed with House-shaped Headboard Floor bed with Fences,Grey</t>
  </si>
  <si>
    <t xml:space="preserve">Full Size Bed with Storage Case, 2 Storage drawers, Lengthwise Support Slat,Grey</t>
  </si>
  <si>
    <t xml:space="preserve">Full Bed with Footboard Bench,Grey</t>
  </si>
  <si>
    <t xml:space="preserve">Twin over Twin House Bunk Bed with Roof , Window, Window  Box, Door , with Safety Guardrails and Ladder, Grey</t>
  </si>
  <si>
    <t xml:space="preserve">Full Loft Bed with Desk ,Shelves and Ladder, Grey</t>
  </si>
  <si>
    <t xml:space="preserve">Twin Bed with Headboard and Footboard,Grey</t>
  </si>
  <si>
    <t xml:space="preserve">HL000192AAB</t>
  </si>
  <si>
    <t xml:space="preserve">3 Pieces  Bedroom Set with Queen Size PU Leather Upholstered Platform Bed and Elegant PU Nightstand with 2 Drawers , Black</t>
  </si>
  <si>
    <t xml:space="preserve">HL000192AAK</t>
  </si>
  <si>
    <t xml:space="preserve">3 Pieces  Bedroom Set with Queen Size PU Leather Upholstered Platform Bed and Elegant PU Nightstand with 2 Drawers , Beige</t>
  </si>
  <si>
    <t xml:space="preserve">Farmhouse Wooden Platform Queen Size Bed, Modern Platform Bed with Wooden Strip Stickers Decoration, Plywood Slats Support, Black</t>
  </si>
  <si>
    <t xml:space="preserve">Farmhouse Wooden Platform Queen Size Bed, Modern Platform Bed with Wooden Strip Stickers Decoration, Plywood Slats Support, White</t>
  </si>
  <si>
    <t xml:space="preserve">Farmhouse Wooden Platform Full Size Bed, Modern Platform Bed with Wooden Strip Stickers Decoration, Plywood Slats Support, Black</t>
  </si>
  <si>
    <t xml:space="preserve">Farmhouse Wooden Platform Full Size Bed, Modern Platform Bed with Wooden Strip Decoration, Plywood Slats Support, White</t>
  </si>
  <si>
    <t xml:space="preserve">WF531200AAB</t>
  </si>
  <si>
    <t xml:space="preserve">Elegant Nightstand with Metal Handle and Sparkling Shiny Decoration, Bedside Table with 2 Drawers for Bedroom, Living Room, Black</t>
  </si>
  <si>
    <t xml:space="preserve">WF531200AAK</t>
  </si>
  <si>
    <t xml:space="preserve">Elegant Nightstand with Metal Handle and Sparkling Shiny Decoration, Bedside Table with 2 Drawers for Bedroom, Living Room, White</t>
  </si>
  <si>
    <t xml:space="preserve">HL000160AAB</t>
  </si>
  <si>
    <t xml:space="preserve">3-Pieces Bedroom Sets,Queen Size Upholstered Bed with LED Lights and Two Motion Activated Night Lights,PU Nightstand with 2 Drawers and Crystal Handle,Black</t>
  </si>
  <si>
    <t xml:space="preserve">HL000160AAK</t>
  </si>
  <si>
    <t xml:space="preserve">3-Pieces Bedroom Sets,Queen Size Upholstered Bed with LED Lights and Two Motion Activated Night Lights,PU Nightstand with 2 Drawers and Crystal Handle,White</t>
  </si>
  <si>
    <t xml:space="preserve">HL000162AAB</t>
  </si>
  <si>
    <t xml:space="preserve">3 Pieces Bedroom Sets,Queen Size Upholstered Bed with LED Lights,Hydraulic Storage System, Two Nightstands with Crystal Decoration,Black</t>
  </si>
  <si>
    <t xml:space="preserve">HL000162AAK</t>
  </si>
  <si>
    <t xml:space="preserve">3 Pieces Bedroom Sets,Queen Size Upholstered Bed with LED Lights,Hydraulic Storage System, Two Nightstands with Crystal Decoration,White</t>
  </si>
  <si>
    <t xml:space="preserve">HL000105AAH</t>
  </si>
  <si>
    <t xml:space="preserve">4 Pieces Bedroom Sets Queen Size Upholstered Bed Frame with Modern Corduroy  Storage Ottoman and Nightstands,Pink</t>
  </si>
  <si>
    <t xml:space="preserve">HL000105AAA</t>
  </si>
  <si>
    <t xml:space="preserve">4 Pieces Bedroom Sets Queen Size Upholstered Bed Frame with Modern Corduroy  Storage Ottoman and Nightstands,Beige</t>
  </si>
  <si>
    <t xml:space="preserve">Queen Size Wood Platform Bed Wooden Slat Support, Vintage Simple Bed Frame with Rectangular Headboard and Footboard, Grey</t>
  </si>
  <si>
    <t xml:space="preserve">Full Size Wood Platform Bed Wooden Slat Support, Vintage Simple Bed Frame with Rectangular Headboard and Footboard, Grey</t>
  </si>
  <si>
    <t xml:space="preserve">Full Size Wood Platform Bed Wooden Slat Support, Vintage Simple Bed Frame with Rectangular Headboard and Footboard, White</t>
  </si>
  <si>
    <t xml:space="preserve">Queen Size Wood Platform Bed Frame, Retro Style  Bed with Rectangular Headboard,No Need Box Spring,Pink</t>
  </si>
  <si>
    <t xml:space="preserve">Full Size Wood Platform Bed Frame, Retro Style  Bed with Rectangular Headboard,No Need Box Spring,Pink</t>
  </si>
  <si>
    <t xml:space="preserve">WF320342AAK</t>
  </si>
  <si>
    <t xml:space="preserve">Queen Size PU Leather Upholstered Platform Bed, Headboard with Wingback and Metal Bar Accents, No Box Spring Required, Beige</t>
  </si>
  <si>
    <t xml:space="preserve">WF320342AAB</t>
  </si>
  <si>
    <t xml:space="preserve">Queen Size PU Leather Upholstered Platform Bed, Headboard with Wingback and Metal Bar Accents, No Box Spring Required, Black</t>
  </si>
  <si>
    <t xml:space="preserve">Twin Size Tufted Upholstered Daybed with Trundle, Velvet Sofabed with Rivet Design, No Box-spring Needed,Pink</t>
  </si>
  <si>
    <t xml:space="preserve">WF531949AAH</t>
  </si>
  <si>
    <t xml:space="preserve">Twin Size Upholstered Cloud-Shape Bed ,Velvet Platform Bed with Headboard,No Box-spring Needed,Pink</t>
  </si>
  <si>
    <t xml:space="preserve">WF324088AAD</t>
  </si>
  <si>
    <t xml:space="preserve">Vintage Two Drawer Nightstand, Simple and Generous Storage Space,Dark Walnut</t>
  </si>
  <si>
    <t xml:space="preserve">WF324088AAE</t>
  </si>
  <si>
    <t xml:space="preserve">Vintage Two Drawer Wooden Nightstand, Simple and Generous, Large Storage Space,Light Gray</t>
  </si>
  <si>
    <t xml:space="preserve">WF324087AAE</t>
  </si>
  <si>
    <t xml:space="preserve">Queen Size Vintage Platform Bed,With Storage Headboard and Charging Station, Light Gray</t>
  </si>
  <si>
    <t xml:space="preserve">2-Pieces Bedroom Sets Queen Size Upholstered Bed with Rectangular Upholstered Ottoman for Bedroom,Pink</t>
  </si>
  <si>
    <t xml:space="preserve">All Covered Velvet Upholstered Ottoman, Rectangular Footstool, Bedroom Footstool, No Assembly Required, Elegant and Luxurious, Pink</t>
  </si>
  <si>
    <t xml:space="preserve">2-Pieces Bedroom Sets Queen Size Upholstered Bed with Rectangular Upholstered Ottoman for Bedroom,White</t>
  </si>
  <si>
    <t xml:space="preserve">All Covered Velvet Upholstered Ottoman, Rectangular Footstool, Bedroom Footstool, No Assembly Required, Elegant and Luxurious, White</t>
  </si>
  <si>
    <t xml:space="preserve">Twin size Upholstered Daybed with 2 Drawers ,Velvet Sofabed with USB Charging Ports,No Box-spring Needed,Gray</t>
  </si>
  <si>
    <t xml:space="preserve">HL000100AAD</t>
  </si>
  <si>
    <t xml:space="preserve">3-Pieces Bedroom Sets Queen Size Tufted Upholstered Platform Bed with Motion Activated Night Lights and USB Charger, Modern Storage Nightstand and Dresser, Natural</t>
  </si>
  <si>
    <t xml:space="preserve">HL000097AAB</t>
  </si>
  <si>
    <t xml:space="preserve">3-Pieces Bedroom Sets Full Size Wooden Platform Bed with Natural Rattan Headboard, Nightstands Set of 2 with Rattan-Woven Surfaces and Three Drawers for Bedroom, Black</t>
  </si>
  <si>
    <t xml:space="preserve">HL000096AAC</t>
  </si>
  <si>
    <t xml:space="preserve">4-Pieces Bedroom Sets Queen Size Upholstered Bed Frame with Rivet Design,Nightstands and Tufted Storage Ottoman,Blue</t>
  </si>
  <si>
    <t xml:space="preserve">WF322807AAC</t>
  </si>
  <si>
    <t xml:space="preserve">Upholstered Velvet Storage Ottoman Bench for Bedroom, End of Bed Bench with Rivet Design, Tufted Foot Rest Stool,Blue</t>
  </si>
  <si>
    <t xml:space="preserve">WF322805AAC</t>
  </si>
  <si>
    <t xml:space="preserve">Simple Queen Size Upholstered Bed Frame with Rivet Design, Modern Velvet Platform Bed with headboard, Blue</t>
  </si>
  <si>
    <t xml:space="preserve">WF322805AAA</t>
  </si>
  <si>
    <t xml:space="preserve">Simple Queen Size Upholstered Bed Frame with Rivet Design, Modern Velvet Platform Bed with headboard, Beige</t>
  </si>
  <si>
    <t xml:space="preserve">2-Drawer Farmhouse Wooden Nightstand with Well-proportioned Design and Sleek Lines, Wood Side Table with Storage Cabinet for Bedroom, Antique Gray</t>
  </si>
  <si>
    <t xml:space="preserve">2-Drawer Farmhouse Wooden Nightstand with Well-proportioned Design and Sleek Lines, Wood Side Table with Storage Cabinet for Bedroom, White+Brown</t>
  </si>
  <si>
    <t xml:space="preserve">WF318067AAE</t>
  </si>
  <si>
    <t xml:space="preserve">Twin Size Boat-Shaped Platform Bed with 2 Drawers,Twin Bed with Storage for Bedroom,Gray</t>
  </si>
  <si>
    <t xml:space="preserve">HL000087AAK</t>
  </si>
  <si>
    <t xml:space="preserve">3-Pieces Bedroom Sets Full Size House Bed with Storage Headboard, Wooden Nightstand and Storage Dresser,White</t>
  </si>
  <si>
    <t xml:space="preserve">HL000087AAE</t>
  </si>
  <si>
    <t xml:space="preserve">3-Pieces Bedroom Sets Full Size House Bed with Storage Headboard, Wooden Nightstand and Storage Dresser,Gray</t>
  </si>
  <si>
    <t xml:space="preserve">HL000086AAK</t>
  </si>
  <si>
    <t xml:space="preserve">3-Pieces Bedroom Sets Twin Size House Bed with Storage Headboard, Wooden Nightstand and Storage Dresser,White</t>
  </si>
  <si>
    <t xml:space="preserve">HL000086AAE</t>
  </si>
  <si>
    <t xml:space="preserve">3-Pieces Bedroom Sets Twin Size House Bed with Storage Headboard, Wooden Nightstand and Storage Dresser,Gray</t>
  </si>
  <si>
    <t xml:space="preserve">HL000084AAE</t>
  </si>
  <si>
    <t xml:space="preserve">3-Pieces Bedroom Sets Queen Size Upholstered Platform Bed with 4 Drawers, Marble Top Nightstand and Storage Dresser, Gray</t>
  </si>
  <si>
    <t xml:space="preserve">HL000060AAD</t>
  </si>
  <si>
    <t xml:space="preserve">3-Pieces Bedroom Sets Twin Size Bear-Shape Platform Bed with Nightstand and Storage dresser,Cream+Walnut</t>
  </si>
  <si>
    <t xml:space="preserve">HL000037AAK</t>
  </si>
  <si>
    <t xml:space="preserve">4-Pieces Bedroom Sets Queen Size Upholstered Bed with LED Lights and Hydraulic Storage System,Two Nightstands with USB Charging Station and LED lights,Vanity with Mirror and Retractable Table,White</t>
  </si>
  <si>
    <t xml:space="preserve">Twin Size Upholstered Princess Bed With Crown Headboard and 2 Drawers,Twin  Size Platform Bed with Headboard and Footboard, Pink+White</t>
  </si>
  <si>
    <t xml:space="preserve">4-Pieces Bedroom Sets, Queen Size Farmhouse Platform Bed with Wooden Strip Stickers Decoration, Storage Nightstand and Dresser with Metal Handle, Black</t>
  </si>
  <si>
    <t xml:space="preserve">4-Pieces Bedroom Sets, Queen Size Farmhouse Platform Bed with Wooden Strip Stickers Decoration, Storage Nightstand and Dresser with Metal Handle, White</t>
  </si>
  <si>
    <t xml:space="preserve">4-Pieces Bedroom Sets, Full Size Farmhouse Platform Bed with Wooden Strip Stickers Decoration, Storage Nightstand and Dresser with Metal Handle, Black</t>
  </si>
  <si>
    <t xml:space="preserve">4-Pieces Bedroom Sets, Full Size Farmhouse Platform Bed with Wooden Strip Stickers Decoration, Storage Nightstand and Dresser with Metal Handle, White</t>
  </si>
  <si>
    <t xml:space="preserve">Rustic Farmhouse Style Wooden Dresser with 6 Drawers, Storage Cabinet for Bedroom with Metal Handles, Black</t>
  </si>
  <si>
    <t xml:space="preserve">Rustic Farmhouse Style Wooden Dresser with 6 Drawers, Storage Cabinet for Bedroom with Metal Handles, White</t>
  </si>
  <si>
    <t xml:space="preserve">2-Drawer Farmhouse Wooden Nightstand with Wooden Strip Stickers Decoration and Metal Handle, Wood Side Table with Storage Cabinet for Bedroom, Black</t>
  </si>
  <si>
    <t xml:space="preserve">2-Drawer Farmhouse Wooden Nightstand with Wooden Strip Stickers Decoration and Metal Handle, Wood Side Table with Storage Cabinet for Bedroom, White</t>
  </si>
  <si>
    <t xml:space="preserve">HL000110AAB</t>
  </si>
  <si>
    <t xml:space="preserve">3-Pieces Bedroom Sets Queen Size Upholstered Bed with LED Lights, Nightstands and Dresser with Metal Handles and Sparkling Shiny Decoration, Black</t>
  </si>
  <si>
    <t xml:space="preserve">HL000110AAK</t>
  </si>
  <si>
    <t xml:space="preserve">3-Pieces Bedroom Sets Queen Size Upholstered Bed with LED Lights, Nightstands and Dresser with Metal Handles and Sparkling Shiny Decoration, White</t>
  </si>
  <si>
    <t xml:space="preserve">WF531201AAB</t>
  </si>
  <si>
    <t xml:space="preserve">Elegant Dresser with Metal Handle and Sparkling Shiny Decoration, Storage Cabinet with 6 Drawers for Bedroom, Living Room, Black</t>
  </si>
  <si>
    <t xml:space="preserve">WF531199AAB</t>
  </si>
  <si>
    <t xml:space="preserve">Queen Size PU Upholstered Bed, Headboard with LED Light Strips and Sparkling Shiny Decoration, No Box Spring Required, Black</t>
  </si>
  <si>
    <t xml:space="preserve">WF531201AAK</t>
  </si>
  <si>
    <t xml:space="preserve">Elegant Dresser with Metal Handle and Sparkling Shiny Decoration, Storage Cabinet with 6 Drawers for Bedroom, Living Room, White</t>
  </si>
  <si>
    <t xml:space="preserve">WF531199AAK</t>
  </si>
  <si>
    <t xml:space="preserve">Queen Size PU Upholstered Bed, Headboard with LED Light Strips and Sparkling Shiny Decoration, No Box Spring Required, White</t>
  </si>
  <si>
    <t xml:space="preserve">Queen Size Floating Bed Frame with Storage Headboard, Modern Upholstered Platform Bed with Touch Sensor Night Light and USB Charger, Beige</t>
  </si>
  <si>
    <t xml:space="preserve">WF324089AAD</t>
  </si>
  <si>
    <t xml:space="preserve">Retro American Country Style Wooden Dresser with 5 Drawer, Storage Cabinet for Bedroom, Dark Walnut</t>
  </si>
  <si>
    <t xml:space="preserve">HL000111AAE</t>
  </si>
  <si>
    <t xml:space="preserve">Queen Size Upholstered Bed with LED Lights,Modern Platform Bed with Velvet Headboard,Grey</t>
  </si>
  <si>
    <t xml:space="preserve">HL000111AAK</t>
  </si>
  <si>
    <t xml:space="preserve">Queen Size Upholstered Bed with LED Light,Modern Platform Bed with with Velvet Headboard,White</t>
  </si>
  <si>
    <t xml:space="preserve">2 Pieces Bedroom Sets Queen Size Upholstered Bed Frame, Modern Corduroy  Storage Ottoman,Pink</t>
  </si>
  <si>
    <t xml:space="preserve">2 Pieces Bedroom Sets Queen Size Upholstered Bed Frame, Modern Corduroy  Storage Ottoman,Beige</t>
  </si>
  <si>
    <t xml:space="preserve">Modern Corduroy Upholstered Ottoman with Metal Legs, Storage Bench for Bedroom,Living Room,Pink</t>
  </si>
  <si>
    <t xml:space="preserve">Queen Size Corduroy Upholstered Bed Frame, Platform Bed with Horizontal Stripe Headboard, No Box Spring Needed, Pink</t>
  </si>
  <si>
    <t xml:space="preserve">Queen Size Corduroy Upholstered Bed Frame, Platform Bed with Horizontal Stripe Headboard, No Box Spring Needed, Beige</t>
  </si>
  <si>
    <t xml:space="preserve">Full Size Wooden Platform Bed with Natural Rattan Headboard, Exquisite Elegance with Minimalist Charm for Bedroom, Black</t>
  </si>
  <si>
    <t xml:space="preserve">HL000096AAA</t>
  </si>
  <si>
    <t xml:space="preserve">4-Pieces Bedroom Sets Queen Size Upholstered Bed Frame with Rivet Design,Nightstands and Tufted Storage Ottoman,Beige</t>
  </si>
  <si>
    <t xml:space="preserve">WF322806AAA</t>
  </si>
  <si>
    <t xml:space="preserve">Modern Nightstands Set of 2 with Drawer and Crystal Handle, Elegant Rivet Velvet Design Bedside Table for Bedroom, Beige</t>
  </si>
  <si>
    <t xml:space="preserve">3-Pieces Bedroom Sets Queen Size Farmhouse Platform Bed with Double Sliding Door Storage Headboard and Charging Station, Storage Nightstand and Dresser, Antique Gray</t>
  </si>
  <si>
    <t xml:space="preserve">3-Pieces Bedroom Sets Full Size Farmhouse Platform Bed with Double Sliding Door Storage Headboard and Charging Station, Storage Nightstand and Dresser, Antique Gray</t>
  </si>
  <si>
    <t xml:space="preserve">3-Pieces Bedroom Sets Full Size Farmhouse Platform Bed with Double Sliding Door Storage Headboard and Charging Station, Storage Nightstand and Dresser, White+Brown</t>
  </si>
  <si>
    <t xml:space="preserve">Retro Farmhouse Style Wooden Dresser with 6 Drawer, Storage Cabinet for Bedroom, Anitque Gray</t>
  </si>
  <si>
    <t xml:space="preserve">Retro Farmhouse Style Wooden Dresser with 6 Drawer, Storage Cabinet for Bedroom, White+Brown</t>
  </si>
  <si>
    <t xml:space="preserve">HL000078AAK</t>
  </si>
  <si>
    <t xml:space="preserve">3-Pieces Bedroom Sets Queen Size Tufted Upholstered  PU Platform Bed with Nightstand and Storage Dresser, White</t>
  </si>
  <si>
    <t xml:space="preserve">WF315393AAK</t>
  </si>
  <si>
    <t xml:space="preserve">Wooden Nightstand with a Drawer and an Open Storage, End Table for Bedroom, White</t>
  </si>
  <si>
    <t xml:space="preserve">Twin Size Platform Bed with Storage Headboard,Multiple Storage Shelves on Both Sides,Grey</t>
  </si>
  <si>
    <t xml:space="preserve">HL000071AAB</t>
  </si>
  <si>
    <t xml:space="preserve">Queen Size Upholstered  Petal Shaped Platform Bed  with Hydraulic Storage System, PU Storage Bed, Decorated with metal balls, Black</t>
  </si>
  <si>
    <t xml:space="preserve">Twin size Upholstered Rabbit-Shape Princess Bed ,Twin Size Platform Bed with Headboard and Footboard,White</t>
  </si>
  <si>
    <t xml:space="preserve">HL000068AAA</t>
  </si>
  <si>
    <t xml:space="preserve">2-Pieces Bedroom Sets,Queen Size Upholstered Platform Bed with Hydraulic Storage System,Storage Ottoman with Metal Legs,Beige</t>
  </si>
  <si>
    <t xml:space="preserve">WF303282AAB</t>
  </si>
  <si>
    <t xml:space="preserve">WF303281AAB</t>
  </si>
  <si>
    <t xml:space="preserve">WF308965AAA</t>
  </si>
  <si>
    <t xml:space="preserve">Full size Platform Bed with USB Charging Station and Storage Upholstered Headboard,LED Bed Frame,No Box Spring Needed,Walnut+Beige</t>
  </si>
  <si>
    <t xml:space="preserve">WF308966AAE</t>
  </si>
  <si>
    <t xml:space="preserve">Queen size Platform Bed with USB Charging Station and Storage Upholstered Headboard,LED Bed Frame,No Box Spring Needed,Gray+White</t>
  </si>
  <si>
    <t xml:space="preserve">HL000057AAD</t>
  </si>
  <si>
    <t xml:space="preserve">3-Pieces Bedroom Sets,Full Size Wood Platform Bed and Two Nightstands-Dark Walnut</t>
  </si>
  <si>
    <t xml:space="preserve">WF307730AAD</t>
  </si>
  <si>
    <t xml:space="preserve">Full Size Wood Platform Bed with Bear-shaped Headboard,Bed with Motion Activated Night Lights,Cream+Walnut</t>
  </si>
  <si>
    <t xml:space="preserve">WF307328AAD</t>
  </si>
  <si>
    <t xml:space="preserve">Twin Size Upholstered Platform Bed with Bear-shaped Headboard and Footboard,Brown+White</t>
  </si>
  <si>
    <t xml:space="preserve">WF307328AAK</t>
  </si>
  <si>
    <t xml:space="preserve">Twin Size Upholstered Platform Bed with Bear-shaped Headboard and Footboard,White+Brown</t>
  </si>
  <si>
    <t xml:space="preserve">Queen Size Wood Platform Bed with Two Drawers and Wooden Slat Support,Gray+Natrual</t>
  </si>
  <si>
    <t xml:space="preserve">WF303285AAE</t>
  </si>
  <si>
    <t xml:space="preserve">Upholstered Wooden Nightstand with 3 Drawers and Metal Legs&amp;Handles,Fully Assembled Except Legs&amp;Handles,Bedside Table with Marbling Worktop - Gray</t>
  </si>
  <si>
    <t xml:space="preserve">HL000043AAE</t>
  </si>
  <si>
    <t xml:space="preserve">4-Pieces Bedroom Sets Queen Size Upholstered Bed with Three Drawers, High Gloss Mirrored Nightstands and Dresser with Metal handles and Legs</t>
  </si>
  <si>
    <t xml:space="preserve">HL000043AAA</t>
  </si>
  <si>
    <t xml:space="preserve">WF303282AAK</t>
  </si>
  <si>
    <t xml:space="preserve">WF303281AAK</t>
  </si>
  <si>
    <t xml:space="preserve">HL000035AAE</t>
  </si>
  <si>
    <t xml:space="preserve">Upholstered Platform Bed with Wingback Tufted Headboard and 4 Drawers, No Box Spring Needed, Linen Fabric, Queen Size Gray</t>
  </si>
  <si>
    <t xml:space="preserve">HL000035AAA</t>
  </si>
  <si>
    <t xml:space="preserve">Upholstered Platform Bed with Wingback Tufted Headboard and 4 Drawers, No Box Spring Needed, Linen Fabric, Queen Size Beige</t>
  </si>
  <si>
    <t xml:space="preserve">HL000006AAE</t>
  </si>
  <si>
    <t xml:space="preserve">4-Pieces Bedroom Sets Queen Size Upholstered Platform Bed with Two Nightstands and Storage Bench-Gray</t>
  </si>
  <si>
    <t xml:space="preserve">HL000018AAK</t>
  </si>
  <si>
    <t xml:space="preserve">3-Pieces Bedroom Sets Full Size Platform Bed with Nightstand(USB Charging Ports) and Storage Chest,White+Walnut</t>
  </si>
  <si>
    <t xml:space="preserve">HL000019AAK</t>
  </si>
  <si>
    <t xml:space="preserve">3-Pieces Bedroom Sets Queen Size Platform Bed with Nightstand(USB Charging Ports) and Storage Chest,White+Walnut</t>
  </si>
  <si>
    <t xml:space="preserve">HL000023AAK</t>
  </si>
  <si>
    <t xml:space="preserve">3-Pieces Bedroom Sets Full Size Platform Bed with Nightstand and Storage dresser,White+Gray</t>
  </si>
  <si>
    <t xml:space="preserve">Upholstered Platform Bed with Wingback Headboard and 4 Drawers, No Box Spring Needed, Linen Fabric, Queen Size Gray</t>
  </si>
  <si>
    <t xml:space="preserve">WF295307AAW</t>
  </si>
  <si>
    <t xml:space="preserve">Rustic Wooden Dresser with 6 Drawers,Storage Cabinet for Bedroom,Anitque White</t>
  </si>
  <si>
    <t xml:space="preserve">Wooden Twin Size Daybed with Storage Shelves, Multi-functional Bed with Two Storage Drawers and  Study Desk, Antique White</t>
  </si>
  <si>
    <t xml:space="preserve">Queen Size Wood Platform Bed Frame, Retro Style  Bed with Rectangular Headboard,No Need Box Spring,White</t>
  </si>
  <si>
    <t xml:space="preserve">Twin size Upholstered Daybed with 2 Drawers ,Velvet Sofabed with USB Charging Ports,No Box-spring Needed,Beige</t>
  </si>
  <si>
    <t xml:space="preserve">HL000098AAB</t>
  </si>
  <si>
    <t xml:space="preserve">3-Pieces Bedroom Sets Queen Size Wooden Platform Bed with Natural Rattan Headboard, Nightstands Set of 2 with Rattan-Woven Surfaces and Three Drawers for Bedroom, Black</t>
  </si>
  <si>
    <t xml:space="preserve">HL000097AAK</t>
  </si>
  <si>
    <t xml:space="preserve">3-Pieces Bedroom Sets Full Size Wooden Platform Bed with Natural Rattan Headboard, Nightstands Set of 2 with Rattan-Woven Surfaces and Three Drawers for Bedroom, White</t>
  </si>
  <si>
    <t xml:space="preserve">WF322806AAC</t>
  </si>
  <si>
    <t xml:space="preserve">Modern Nightstands Set of 2 with Drawer and Crystal Handle, Elegant Rivet Velvet Design Bedside Table for Bedroom, Blue</t>
  </si>
  <si>
    <t xml:space="preserve">Wooden Twin Size House Bed With Trundle, Modern Design for Kids with Storage Shlef, White</t>
  </si>
  <si>
    <t xml:space="preserve">3-Pieces Bedroom Sets Queen Size  Farmhouse Platform Bed with Double Sliding Door Storage Headboard, Storage Nightstand and Dresser, White+Brown</t>
  </si>
  <si>
    <t xml:space="preserve">Farmhouse Platform Bed with Double Sliding Barn Door, Full Size Rustic Wood Bed with
Charging Station, Wood Slats Support, White+Brown</t>
  </si>
  <si>
    <t xml:space="preserve">Farmhouse Platform Bed with Double Sliding Barn Door, Full Size Rustic Wood Bed with
Charging Station, Wood Slats Support, Antique Gray</t>
  </si>
  <si>
    <t xml:space="preserve">HL000093AAA</t>
  </si>
  <si>
    <t xml:space="preserve">Upholstered Platform Bed with Wingback Headboard and 4 Drawers, No Box Spring Needed, Linen Fabric, Queen Size Beige</t>
  </si>
  <si>
    <t xml:space="preserve">WF315552AAH</t>
  </si>
  <si>
    <t xml:space="preserve">Twin size Upholstered Princess Bed With Crown Headboard,Twin Size Platform Bed with Headboard and Footboard with Light Strips,Golden Metal Legs, White+Pink</t>
  </si>
  <si>
    <t xml:space="preserve">WF315551AAH</t>
  </si>
  <si>
    <t xml:space="preserve">Full size Upholstered Princess Bed With Crown Headboard,Full Size Platform Bed with Headboard and Footboard with Light Strips,Golden Metal Legs, White+Pink</t>
  </si>
  <si>
    <t xml:space="preserve">WF315550AAH</t>
  </si>
  <si>
    <t xml:space="preserve">Twin size Velvet Princess Bed With Bow-Knot Headboard,Twin Size Platform Bed with Headboard and Footboard,White+Pink</t>
  </si>
  <si>
    <t xml:space="preserve">HL000055AAC</t>
  </si>
  <si>
    <t xml:space="preserve">3-Pieces Bedroom Sets,Queen Size Upholstered Platform Bed with LED Lights and Two Nightstands-Blue</t>
  </si>
  <si>
    <t xml:space="preserve">HL000055AAA</t>
  </si>
  <si>
    <t xml:space="preserve">3-Pieces Bedroom Sets,Queen Size Upholstered Platform Bed with LED Lights and Two Nightstands-Beige</t>
  </si>
  <si>
    <t xml:space="preserve">WF307772AAC</t>
  </si>
  <si>
    <t xml:space="preserve">Queen Size Upholstered Bed Frame with LED Lights,Modern Velvet Platform Bed with Tufted Headboard,Blue</t>
  </si>
  <si>
    <t xml:space="preserve">HL000083AAK</t>
  </si>
  <si>
    <t xml:space="preserve">55" Long 6 Drawer Dresser with Marbling Worktop, Mordern Storage Cabinet with Metal Leg and Handle for Bedroom, White</t>
  </si>
  <si>
    <t xml:space="preserve">Queen Size Upholstered Bed with LED Lights,Hydraulic Storage System and USB Charging Station,Black</t>
  </si>
  <si>
    <t xml:space="preserve">WF315394AAK</t>
  </si>
  <si>
    <t xml:space="preserve">6 Drawer Dresser with Metal Handle for Bedroom, Storage Cabinet with Vertical Stripe Finish Drawer, White(Passed ASTM F2057-23 Test)</t>
  </si>
  <si>
    <t xml:space="preserve">Upholstered Platform Bed with Wingback Headboard, One Twin Trundle and 2 Drawers, No Box Spring Needed, Linen Fabric, Queen Size Beige</t>
  </si>
  <si>
    <t xml:space="preserve">Wooden Full Size DayBed with Twin Size Trundle, DayBed with Storage Shelf and USB Charging Ports,Grey</t>
  </si>
  <si>
    <t xml:space="preserve">Full Size Platform Bed with Storage Headboard,Multiple Storage Shelves on Both Sides,Grey</t>
  </si>
  <si>
    <t xml:space="preserve">Full Size Platform Bed with Storage Headboard,Multiple Storage Shelves on Both Sides,White</t>
  </si>
  <si>
    <t xml:space="preserve">Twin size Upholstered Rabbit-Shape Princess Bed ,Twin Size Platform Bed with Headboard and Footboard,Pink</t>
  </si>
  <si>
    <t xml:space="preserve">WF310944AAA</t>
  </si>
  <si>
    <t xml:space="preserve">Elegant Upholstered Storage Ottoman,Storage Bench with Metal Legs for Bedroom,Living Room,Fully Assembled Except Legs,Beige</t>
  </si>
  <si>
    <t xml:space="preserve">WF310943AAB</t>
  </si>
  <si>
    <t xml:space="preserve">Queen Size Upholstered Platform Bed with Hydraulic Storage System,No Box Spring Needed,Black</t>
  </si>
  <si>
    <t xml:space="preserve">Full size Upholstered Cloud-Shape Bed ,Velvet Platform Bed with Headboard,No Box-spring Needed,Pink</t>
  </si>
  <si>
    <t xml:space="preserve">Full size Upholstered Cloud-Shape Bed ,Velvet Platform Bed with Headboard,No Box-spring Needed,Beige</t>
  </si>
  <si>
    <t xml:space="preserve">WF309337AAK</t>
  </si>
  <si>
    <t xml:space="preserve">Queen Size Upholstered Platform Bed with LED Lights and USB Charging, Storage Bed with 4 Drawers, White</t>
  </si>
  <si>
    <t xml:space="preserve">WF309409AAB</t>
  </si>
  <si>
    <t xml:space="preserve">Upholstered Platform Bed with LED Lights and Two Motion Activated Night Lights,Queen Size Storage Bed with Drawer, Black</t>
  </si>
  <si>
    <t xml:space="preserve">Full Size Tufted Upholstered Platform Bed with Hydraulic Storage System,PU Storage Bed with LED Lights and USB charger, Black</t>
  </si>
  <si>
    <t xml:space="preserve">HL000057AAK</t>
  </si>
  <si>
    <t xml:space="preserve">3-Pieces Bedroom Sets,Full Size Wood Platform Bed and Two Nightstands-White</t>
  </si>
  <si>
    <t xml:space="preserve">HL000058AAK</t>
  </si>
  <si>
    <t xml:space="preserve">3-Pieces Bedroom Sets,Queen Size Wood Platform Bed  and Two Nightstands-White</t>
  </si>
  <si>
    <t xml:space="preserve">HL000055AAE</t>
  </si>
  <si>
    <t xml:space="preserve">WF307773AAE</t>
  </si>
  <si>
    <t xml:space="preserve">2-Drawer Nightstand with Metal Legs for Bedroom, Mid Century Nightstand Fully Assembled Except Legs and Handles,Velvet Bedside Table-Gray</t>
  </si>
  <si>
    <t xml:space="preserve">Wooden Full Size House Bed with 2 Drawers,Kids Bed with Storage Shelf, Gray</t>
  </si>
  <si>
    <t xml:space="preserve">HL000054AAK</t>
  </si>
  <si>
    <t xml:space="preserve">Twin size Princess Carriage Bed with Crown ,Wood Platform Car Bed with Stair,White+Pink</t>
  </si>
  <si>
    <t xml:space="preserve">WF307729AAD</t>
  </si>
  <si>
    <t xml:space="preserve">Twin Size Wood Platform Bed with Bear-shaped Headboard,Bed with Motion Activated Night Lights,Cream+Walnut</t>
  </si>
  <si>
    <t xml:space="preserve">WF307327AAH</t>
  </si>
  <si>
    <t xml:space="preserve">Full size Upholstered Rabbit-Shape Princess Bed ,Full Size Platform Bed with Headboard and Footboard,White+Pink</t>
  </si>
  <si>
    <t xml:space="preserve">2-Pieces Bedroom Sets Full Size Upholstered LED Platform Bed with Storage Ottoman-Velvet,Beige</t>
  </si>
  <si>
    <t xml:space="preserve">Full Upholstered Smart LED Bed Frame with Elegant Flowers Headboard,Floating Velvet Platform LED Bed with Wooden Slats Support,Beige</t>
  </si>
  <si>
    <t xml:space="preserve">HL000118AAE</t>
  </si>
  <si>
    <t xml:space="preserve">3-Pieces Bedroom Sets Full Size Platform Bed with Nightstand(USB Charging Ports) and Storage Chest,Gray+Natrual</t>
  </si>
  <si>
    <t xml:space="preserve">WF297097AAE</t>
  </si>
  <si>
    <t xml:space="preserve">Rustic Wooden Chest with 6 Drawers,Storage Cabinet for Bedroom,Gray+Natrual</t>
  </si>
  <si>
    <t xml:space="preserve">HL000048AAC</t>
  </si>
  <si>
    <t xml:space="preserve">3-Pieces Bedroom Sets,Twin Size Boat-Shaped Platform Bed with  Trundle and Two Nightstands,White+Blue</t>
  </si>
  <si>
    <t xml:space="preserve">WF305173AAC</t>
  </si>
  <si>
    <t xml:space="preserve">Wooden Nightstand with Two Drawers for Kids,End Table for Bedroom,White+Blue</t>
  </si>
  <si>
    <t xml:space="preserve">HL000047AAK</t>
  </si>
  <si>
    <t xml:space="preserve">3-Pieces Bedroom Sets,Queen Size Upholstered Bed with LED Lights,Hydraulic Storage System and USB Charging Station, Two Nightstands with Crystal Decoration,White</t>
  </si>
  <si>
    <t xml:space="preserve">HL000045AAW</t>
  </si>
  <si>
    <t xml:space="preserve">3-Pieces Bedroom Sets Queen Size Platform Bed with Nightstand and Dresser,Antique White</t>
  </si>
  <si>
    <t xml:space="preserve">Platform Bed with Storage Headboard,Sockets and USB Ports,Queen Size Platform Bed,Antique Gray</t>
  </si>
  <si>
    <t xml:space="preserve">HL000042AAA</t>
  </si>
  <si>
    <t xml:space="preserve">Upholstered Platform Bed with Tufted Headboard and 3 Drawers, No Box Spring Needed, Velvet Fabric, Queen Size Beige</t>
  </si>
  <si>
    <t xml:space="preserve">Tufted Upholstered Platform Bed with Hydraulic Storage System,Queen Size PU Storage Bed with LED Lights and USB charger, White</t>
  </si>
  <si>
    <t xml:space="preserve">Full Size Tufted Upholstered Platform Bed with Hydraulic Storage System,PU Storage Bed with LED Lights and USB charger, White(Expected Arrival Time: 5.15,AT)</t>
  </si>
  <si>
    <t xml:space="preserve">Full Size Wood Platform Bed with Two Drawers and Wooden Slat Support,White+walnut</t>
  </si>
  <si>
    <t xml:space="preserve">Queen Size Wood Platform Bed with Two Drawers and Wooden Slat Support,White+walnut</t>
  </si>
  <si>
    <t xml:space="preserve">HL000023AAD</t>
  </si>
  <si>
    <t xml:space="preserve">3-Pieces Bedroom Sets Full Size Platform Bed with Nightstand and Storage dresser,Cream+Walnut</t>
  </si>
  <si>
    <t xml:space="preserve">HL000032AAK</t>
  </si>
  <si>
    <t xml:space="preserve">3-Pieces Bedroom Sets Full Size Platform Bed with Two Nightstands(USB Charging Ports),White+Walnut</t>
  </si>
  <si>
    <t xml:space="preserve">WF294740AAA</t>
  </si>
  <si>
    <t xml:space="preserve">Upholstered Platform Bed with Rubber Wood Legs,No Box Spring Needed, Linen Fabric,Queen Size-Beige</t>
  </si>
  <si>
    <t xml:space="preserve">Wooden Full Size House Bed with Trundle,Kids Bed with Shelf, White</t>
  </si>
  <si>
    <t xml:space="preserve">WF295453AAF</t>
  </si>
  <si>
    <t xml:space="preserve">Upholstered Wooden Storage Ottoman Bench with 2 Drawers For Bedroom,Fully Assembled Except Legs and Handles,Green</t>
  </si>
  <si>
    <t xml:space="preserve">Queen Size Upholstered Bed with Tufted Headboard, Modern Velvet Platform Bed , No Box Spring Required, White</t>
  </si>
  <si>
    <t xml:space="preserve">WF319354AAK</t>
  </si>
  <si>
    <t xml:space="preserve">Elegant Modern Dresser with Metal Handle,Mirrored Storage Cabinet with 6 Drawers for Bedroom,Living Room,White</t>
  </si>
  <si>
    <t xml:space="preserve">Twin size Upholstered Daybed with 2 Drawers ,Velvet Sofabed with USB Charging Ports,No Box-spring Needed,Pink</t>
  </si>
  <si>
    <t xml:space="preserve">Queen Size Wooden Platform Bed with Natural Rattan Headboard, Exquisite Elegance with Minimalist Charm for Bedroom, Black</t>
  </si>
  <si>
    <t xml:space="preserve">Farmhouse Platform Bed with Double Sliding Barn Door, Queen Size Rustic Wood Bed with
Charging Station, Wood Slats Support, White+Brown</t>
  </si>
  <si>
    <t xml:space="preserve">HL000093AAH</t>
  </si>
  <si>
    <t xml:space="preserve">Upholstered Platform Bed with Wingback Headboard and 4 Drawers, No Box Spring Needed, Linen Fabric, Queen Size Pink</t>
  </si>
  <si>
    <t xml:space="preserve">WF315549AAH</t>
  </si>
  <si>
    <t xml:space="preserve">Full size Velvet Princess Bed With bow-knot Headboard,Full Size Platform Bed with Headboard and Footboard,White+Pink</t>
  </si>
  <si>
    <t xml:space="preserve">Wooden Full Size Daybed with Storage Shelves, Multi-functional Bed with Two Storage Drawers and  Study Desk, Natural</t>
  </si>
  <si>
    <t xml:space="preserve">Wooden Full Size Daybed with Storage Shelves, Multi-functional Bed with Two Storage Drawers and  Study Desk, Antique White</t>
  </si>
  <si>
    <t xml:space="preserve">Full Size Princess Bed With Crown Headboard and 2 Drawers, Full size Platform Bed with Headboard and Footboard,White+Pink</t>
  </si>
  <si>
    <t xml:space="preserve">Wooden Full Size DayBed with Twin Size Trundle, DayBed with Storage Shelf and USB Charging Ports,White</t>
  </si>
  <si>
    <t xml:space="preserve">Twin Size Platform Bed with Storage Headboard,Multiple Storage Shelves on Both Sides,White</t>
  </si>
  <si>
    <t xml:space="preserve">Wooden Full Size House Bed with Twin Size Trundle,Kids Bed with Shelf, Pink</t>
  </si>
  <si>
    <t xml:space="preserve">Full size Upholstered Princess Bed With Crown Headboard,Full Size Platform Bed with Headboard and Footboard, White+Pink</t>
  </si>
  <si>
    <t xml:space="preserve">HL000068AAB</t>
  </si>
  <si>
    <t xml:space="preserve">2-Pieces Bedroom Sets,Queen Size Upholstered Platform Bed with Hydraulic Storage System,Storage Ottoman with Metal Legs,Black</t>
  </si>
  <si>
    <t xml:space="preserve">Twin Size House Bed with Sofa, Kids Platform Bed with Two Drawers and Storage Shelf, Gray</t>
  </si>
  <si>
    <t xml:space="preserve">Queen Size Tufted Upholstered Platform Bed with Hydraulic Storage System,PU Storage Bed with LED Lights,White</t>
  </si>
  <si>
    <t xml:space="preserve">Full Size Tufted Upholstered Platform Bed with Hydraulic Storage System,PU Storage Bed with LED Lights and USB charger, White</t>
  </si>
  <si>
    <t xml:space="preserve">Queen Size Wood Platform Bed Frame,Retro Style Platform Bed with Wooden Slat Support,Dark Walnut</t>
  </si>
  <si>
    <t xml:space="preserve">Queen Size Wood Platform Bed Frame,Retro Style Platform Bed with Wooden Slat Support,White</t>
  </si>
  <si>
    <t xml:space="preserve">HL000055AAH</t>
  </si>
  <si>
    <t xml:space="preserve">WF307772AAH</t>
  </si>
  <si>
    <t xml:space="preserve">Queen Size Upholstered Bed Frame with LED Lights,Modern Velvet Platform Bed with Tufted Headboard,Pink</t>
  </si>
  <si>
    <t xml:space="preserve">Wooden Full Size House Bed with 2 Drawers,Kids Bed with Storage Shelf, White</t>
  </si>
  <si>
    <t xml:space="preserve">Wooden Twin Size House Bed with 2 Drawers,Kids Bed with Storage Shelf, Gray</t>
  </si>
  <si>
    <t xml:space="preserve">Wooden Twin Size House Bed with 2 Drawers,Kids Bed with Storage Shelf, White</t>
  </si>
  <si>
    <t xml:space="preserve">Queen Size Upholstered Bed Frame with LED Lights,Modern Upholstered Princess Bed With Crown Headboard,White+Pink</t>
  </si>
  <si>
    <t xml:space="preserve">Queen Size Upholstered Bed Frame with LED Lights,Modern Upholstered Princess Bed With Crown Headboard,White</t>
  </si>
  <si>
    <t xml:space="preserve">HL000054AAH</t>
  </si>
  <si>
    <t xml:space="preserve">Twin size Princess Carriage Bed with Crown,Wood Platform Car Bed with Stair,Purple+Pink</t>
  </si>
  <si>
    <t xml:space="preserve">WF307326AAH</t>
  </si>
  <si>
    <t xml:space="preserve">Twin size Upholstered Rabbit-Shape Princess Bed ,Twin Size Platform Bed with Headboard and Footboard,White+Pink</t>
  </si>
  <si>
    <t xml:space="preserve">2-Pieces Bedroom Sets,Queen Size Upholstered LED Platform Bed with Storage Ottoman-Velvet,Beige</t>
  </si>
  <si>
    <t xml:space="preserve">2-Pieces Bedroom Sets,Queen Size Upholstered LED Platform Bed with Storage Ottoman-Velvet,Pink</t>
  </si>
  <si>
    <t xml:space="preserve">Queen Upholstered Smart LED Bed Frame with Elegant Flowers Headboard,Floating Velvet Platform LED Bed with Wooden Slats Support,Beige</t>
  </si>
  <si>
    <t xml:space="preserve">WF306333AAA</t>
  </si>
  <si>
    <t xml:space="preserve">Elegant Upholstered Velvet Storage Ottoman with Button-Tufted,Storage Bench with Metal Legs for Bedroom,Living Room,Fully Assembled Except Legs,Beige</t>
  </si>
  <si>
    <t xml:space="preserve">HL000119AAE</t>
  </si>
  <si>
    <t xml:space="preserve">3-Pieces Bedroom Sets Queen Size Platform Bed with Nightstand(USB Charging Ports) and Storage Chest,Gray+Natrual</t>
  </si>
  <si>
    <t xml:space="preserve">Full Size Wood Platform Bed with Two Drawers and Wooden Slat Support,Gray+Natrual</t>
  </si>
  <si>
    <t xml:space="preserve">Full size Upholstered Princess Bed With Crown Headboard,Full Size Platform Bed with Headboard and Footboard,White+Pink</t>
  </si>
  <si>
    <t xml:space="preserve">WF303339AAH</t>
  </si>
  <si>
    <t xml:space="preserve">Cute Full size Upholstered Bed With Unicorn Shape Headboard,Full Size Platform Bed with Headboard and Footboard,White+Pink</t>
  </si>
  <si>
    <t xml:space="preserve">WF305171AAC</t>
  </si>
  <si>
    <t xml:space="preserve">Twin Size Boat-Shaped Platform Bed with Twin size Trundle,Twin Bed with Storage for Bedroom,Blue</t>
  </si>
  <si>
    <t xml:space="preserve">HL000047AAB</t>
  </si>
  <si>
    <t xml:space="preserve">3-Pieces Bedroom Sets,Queen Size Upholstered Bed with LED Lights,Hydraulic Storage System and USB Charging Station, Two Nightstands with Crystal Decoration,Black</t>
  </si>
  <si>
    <t xml:space="preserve">WF303285AAA</t>
  </si>
  <si>
    <t xml:space="preserve">Upholstered Wooden Nightstand with 3 Drawers and Metal Legs&amp;Handles,Fully Assembled Except Legs&amp;Handles,Bedside Table with Marbling Worktop - Beige</t>
  </si>
  <si>
    <t xml:space="preserve">HL000042AAE</t>
  </si>
  <si>
    <t xml:space="preserve">Upholstered Platform Bed with Tufted Headboard and 3 Drawers, No Box Spring Needed, Velvet Fabric, Queen Size Gray</t>
  </si>
  <si>
    <t xml:space="preserve">HL000023AAH</t>
  </si>
  <si>
    <t xml:space="preserve">3-Pieces Bedroom Sets Full Size Platform Bed with Nightstand and Storage dresser,White+Pink</t>
  </si>
  <si>
    <t xml:space="preserve">WF297964AAH</t>
  </si>
  <si>
    <t xml:space="preserve">Wooden Storage Dresser with 6 Drawers,Storage Cabinet for kids Bedroom,White+Pink</t>
  </si>
  <si>
    <t xml:space="preserve">Tufted Upholstered Platform Bed with Hydraulic Storage System,Queen Size PU Storage Bed with LED Lights and USB charger, Black</t>
  </si>
  <si>
    <t xml:space="preserve">Wooden Full Size House Bed with 2 Drawers,Kids Bed with Storage Shelf, White(Expected Arrival Time: 5.15)</t>
  </si>
  <si>
    <t xml:space="preserve">HL000002AAW</t>
  </si>
  <si>
    <t xml:space="preserve">3-Pieces Bedroom Sets Full Size Platform Bed with Nightstand and Dresser,Antique White</t>
  </si>
  <si>
    <t xml:space="preserve">HL000033AAK</t>
  </si>
  <si>
    <t xml:space="preserve">3-Pieces Bedroom Sets Queen Size Platform Bed with Two Nightstands(USB Charging Ports),White+Walnut</t>
  </si>
  <si>
    <t xml:space="preserve">WF295306AAW</t>
  </si>
  <si>
    <t xml:space="preserve">Wooden Nightstand with a Drawer and an Open Storage,End Table for Bedroom,Anitque White</t>
  </si>
  <si>
    <t xml:space="preserve">WF294735AAA</t>
  </si>
  <si>
    <t xml:space="preserve">Upholstered Wooden Nightstand with 2 Drawers,Fully Assembled Except Legs and Handles,Bedside Table with Rubber Wood Leg-Beige</t>
  </si>
  <si>
    <t xml:space="preserve">WF294735AAE</t>
  </si>
  <si>
    <t xml:space="preserve">Upholstered Wooden Nightstand with 2 Drawers,Fully Assembled Except Legs and Handles,Bedside Table with Rubber Wood Leg-Gray</t>
  </si>
  <si>
    <t xml:space="preserve">WF294737AAE</t>
  </si>
  <si>
    <t xml:space="preserve">Upholstered Wooden Storage Ottoman Bench with 2 Drawers For Bedroom,Fully Assembled Except Legs and Handles,Padded Seat with Rubber Wood Leg-Gray</t>
  </si>
  <si>
    <t xml:space="preserve">Wooden Full Size House Bed with Trundle,Kids Bed with Shelf, Gray</t>
  </si>
  <si>
    <t xml:space="preserve">WF294742AAF</t>
  </si>
  <si>
    <t xml:space="preserve">Queen Size Upholstered Platform Bed,No Box Spring Needed, Velvet Fabric,Green</t>
  </si>
  <si>
    <t xml:space="preserve">WF295453AAE</t>
  </si>
  <si>
    <t xml:space="preserve">Upholstered Wooden Storage Ottoman Bench with 2 Drawers For Bedroom,Fully Assembled Except Legs and Handles,Gray</t>
  </si>
  <si>
    <t xml:space="preserve">WF297097AAK</t>
  </si>
  <si>
    <t xml:space="preserve">Rustic Wooden Chest with 6 Drawers,Storage Cabinet for Bedroom,White+Walnut</t>
  </si>
  <si>
    <t xml:space="preserve">Wooden Full Size House Bed With Trundle, Modern Design for Kids with Storage Shlef, White</t>
  </si>
  <si>
    <t xml:space="preserve">HL000112AAE</t>
  </si>
  <si>
    <t xml:space="preserve">4-Pieces Bedroom Sets Queen Size Upholstered Bed with LED Lights, Mirrored Nightstands and Dresser with Metal Handles and Legs,Grey</t>
  </si>
  <si>
    <t xml:space="preserve">Wooden Twin Size House Bed With Trundle, Modern Design for Kids with Storage Shlef, Gray</t>
  </si>
  <si>
    <t xml:space="preserve">Queen Size Tufted Upholstered Platform Bed  with Storage Headboard and Hydraulic Storage System, Modern PU Storage Bed with Motion Activated Night Lights and USB Charger,Natural</t>
  </si>
  <si>
    <t xml:space="preserve">WF320864AAK</t>
  </si>
  <si>
    <t xml:space="preserve">Wooden Wardrobe Cabinet with Hanging Rod, Storage Armoires with Doors ,White</t>
  </si>
  <si>
    <t xml:space="preserve">WF317301AAA</t>
  </si>
  <si>
    <t xml:space="preserve">Full Size Upholstered Bed Frame with Rivet Design, Modern Velvet Platform Bed with Tufted Headboard,Beige</t>
  </si>
  <si>
    <t xml:space="preserve">WF317301AAE</t>
  </si>
  <si>
    <t xml:space="preserve">Full Size Upholstered Bed Frame with Rivet Design, Modern Velvet Platform Bed with Tufted Headboard,Gray</t>
  </si>
  <si>
    <t xml:space="preserve">Twin Size Tufted Upholstered Daybed with Trundle ,Velvet Sofabed with USB&amp;Type-C Charging Ports,No Box-spring Needed, Beige</t>
  </si>
  <si>
    <t xml:space="preserve">WF307772AAA</t>
  </si>
  <si>
    <t xml:space="preserve">Queen Size Upholstered Bed Frame with LED Lights,Modern Velvet Platform Bed with Tufted Headboard,Beige</t>
  </si>
  <si>
    <t xml:space="preserve">WF315488AAE</t>
  </si>
  <si>
    <t xml:space="preserve">WF315535AAK</t>
  </si>
  <si>
    <t xml:space="preserve">Wooden Nightstand with 2 Drawers and Marbling Worktop, Mordern Wood Bedside Table with Metal Legs&amp;Handles,White</t>
  </si>
  <si>
    <t xml:space="preserve">Wooden Full Size House Bed with 2 Drawers,Kids Bed with Storage Shelf, Pink</t>
  </si>
  <si>
    <t xml:space="preserve">Wooden Twin Size DayBed with Twin Size Trundle, DayBed with Storage Shelf and USB Charging Ports,Grey</t>
  </si>
  <si>
    <t xml:space="preserve">WF315870AAK</t>
  </si>
  <si>
    <t xml:space="preserve">Twin Size Wood Platform Bed with Guardrails on Both Sides and Two Storage Drawers ,White</t>
  </si>
  <si>
    <t xml:space="preserve">WF315872AAK</t>
  </si>
  <si>
    <t xml:space="preserve">Full Size Wood Platform Bed with Guardrails on Both Sides and Two Storage Drawers ,White</t>
  </si>
  <si>
    <t xml:space="preserve">Upholstered Platform Bed with Wingback Headboard, One Twin Trundle and 2 Drawers, No Box Spring Needed, Linen Fabric, Queen Size Pink</t>
  </si>
  <si>
    <t xml:space="preserve">Upholstered Platform Bed with Wingback Headboard, One Twin Trundle and 2 Drawers, No Box Spring Needed, Linen Fabric, Queen Size Gray</t>
  </si>
  <si>
    <t xml:space="preserve">WF311842AAK</t>
  </si>
  <si>
    <t xml:space="preserve">Wooden Full Size House Bed with Storage Headboard ,Kids Bed with Storage Shelf,White</t>
  </si>
  <si>
    <t xml:space="preserve">WF311841AAK</t>
  </si>
  <si>
    <t xml:space="preserve">Wooden Twin Size House Bed with Storage Headboard ,Kids Bed with Storage Shelf, White</t>
  </si>
  <si>
    <t xml:space="preserve">WF303285AAH</t>
  </si>
  <si>
    <t xml:space="preserve">Upholstered Wooden Nightstand with 3 Drawers and Metal Legs&amp;Handles,Fully Assembled Except Legs&amp;Handles,Bedside Table with Marbling Worktop - Pink</t>
  </si>
  <si>
    <t xml:space="preserve">Full Size Car-Shaped Platform Bed,Full Bed with Storage Shelf for Bedroom,Gray</t>
  </si>
  <si>
    <t xml:space="preserve">WF309338AAB</t>
  </si>
  <si>
    <t xml:space="preserve">Queen Size Floating Bed Frame with LED Lights and USB Charging,Modern Upholstered Platform LED Bed Frame,Black</t>
  </si>
  <si>
    <t xml:space="preserve">WF310943AAA</t>
  </si>
  <si>
    <t xml:space="preserve">Queen Size Upholstered Platform Bed with Hydraulic Storage System,No Box Spring Needed,Beige</t>
  </si>
  <si>
    <t xml:space="preserve">Twin size Upholstered Daybed with Trundle ,Velvet Sofabed with USB Charging Ports,No Box-spring Needed,Beige</t>
  </si>
  <si>
    <t xml:space="preserve">WF309337AAB</t>
  </si>
  <si>
    <t xml:space="preserve">Queen Size Upholstered Platform Bed with LED Lights and USB Charging, Storage Bed with 4 Drawers, Black(Old SKU:WF302558AAB)</t>
  </si>
  <si>
    <t xml:space="preserve">Full Size Wood Platform Bed Frame,Retro Style Platform Bed with Wooden Slat Support,Black</t>
  </si>
  <si>
    <t xml:space="preserve">Queen Size Wood Platform Bed Frame,Retro Style Platform Bed with Wooden Slat Support,Black</t>
  </si>
  <si>
    <t xml:space="preserve">Queen Size Tufted Upholstered Platform Bed with Hydraulic Storage System,PU Storage Bed with LED Lights,Black</t>
  </si>
  <si>
    <t xml:space="preserve">Full Size Wood Platform Bed Frame,Retro Style Platform Bed with Wooden Slat Support,White</t>
  </si>
  <si>
    <t xml:space="preserve">WF307773AAH</t>
  </si>
  <si>
    <t xml:space="preserve">Mid Century Vintage Nightstand with Metal Legs for Bedroom, Velvet Bedside Table with 2 Drawers, Fully Assembled Except Legs and Handles, Pink</t>
  </si>
  <si>
    <t xml:space="preserve">Full Size Upholstered Bed Frame with LED Lights,Modern Upholstered Princess Bed With Crown Headboard,White</t>
  </si>
  <si>
    <t xml:space="preserve">WF308894AAB</t>
  </si>
  <si>
    <t xml:space="preserve">WF307729AAK</t>
  </si>
  <si>
    <t xml:space="preserve">Twin Size Wood Platform Bed with Bear-shaped Headboard,Bed with Motion Activated Night Lights,White</t>
  </si>
  <si>
    <t xml:space="preserve">WF307087AAE</t>
  </si>
  <si>
    <t xml:space="preserve">Twin Size Wood Platform Bed with Bear-shaped Headboard and Footboard,Gray</t>
  </si>
  <si>
    <t xml:space="preserve">Queen Upholstered Smart LED Bed Frame with Elegant Flowers Headboard,Floating Velvet Platform LED Bed with Wooden Slats Support,Pink</t>
  </si>
  <si>
    <t xml:space="preserve">WF297096AAE</t>
  </si>
  <si>
    <t xml:space="preserve">Wooden Nightstand with USB Charging Ports and Three Drawers,End Table for Bedroom,Gray+Natrual</t>
  </si>
  <si>
    <t xml:space="preserve">Queen Size Upholstered Platform Bed with Headboard and Footboard,No Box Spring Needed, Velvet Fabric,Gray</t>
  </si>
  <si>
    <t xml:space="preserve">Twin size Upholstered Princess Bed With Crown Headboard,Twin Size Platform Bed with Headboard and Footboard,White+Pink</t>
  </si>
  <si>
    <t xml:space="preserve">WF303338AAH</t>
  </si>
  <si>
    <t xml:space="preserve">Cute Twin size Upholstered Bed With Unicorn Shape Headboard,Twin Size Platform Bed with Headboard and Footboard,White+Pink</t>
  </si>
  <si>
    <t xml:space="preserve">Full Size Wood Platform Bed with House-shaped Headboard and Motion Activated Night Lights (Cream+Walnut)</t>
  </si>
  <si>
    <t xml:space="preserve">Twin Size Wood Platform Bed with House-shaped Headboard and Motion Activated Night Lights (Cream+Walnut)</t>
  </si>
  <si>
    <t xml:space="preserve">WF305170AAE</t>
  </si>
  <si>
    <t xml:space="preserve">Twin Size Car-Shaped Platform Bed,Twin Bed with Storage Shelf for Bedroom,Gray</t>
  </si>
  <si>
    <t xml:space="preserve">WF305170AAK</t>
  </si>
  <si>
    <t xml:space="preserve">Twin Size Car-Shaped Platform Bed,Twin Bed with Storage Shelf for Bedroom,White</t>
  </si>
  <si>
    <t xml:space="preserve">WF295687AAH</t>
  </si>
  <si>
    <t xml:space="preserve">Wooden Cute Bed With Unicorn Shape Headboard,Full Size Platform Bed,Pink</t>
  </si>
  <si>
    <t xml:space="preserve">Wooden Full Size House Bed with 2 Drawers,Kids Bed with Storage Shelf, Gray(Expected Arrival Time: 5.15)</t>
  </si>
  <si>
    <t xml:space="preserve">Wooden Full Size House Bed with Twin Size Trundle,Kids Bed with Shelf, White</t>
  </si>
  <si>
    <t xml:space="preserve">Wooden Twin Size House Bed with Trundle,Kids Bed with Shelf, White</t>
  </si>
  <si>
    <t xml:space="preserve">HL000022AAK</t>
  </si>
  <si>
    <t xml:space="preserve">3-Pieces Bedroom Sets Twin Size Platform Bed with Nightstand and Storage dresser,White+Gray</t>
  </si>
  <si>
    <t xml:space="preserve">Platform Bed with Storage Headboard,Sockets and USB Ports,Full Size Platform Bed,Antique Gray</t>
  </si>
  <si>
    <t xml:space="preserve">Platform Bed with Storage Headboard,Sockets and USB Ports,Full Size Platform Bed,Antique White</t>
  </si>
  <si>
    <t xml:space="preserve">WF295687AAK</t>
  </si>
  <si>
    <t xml:space="preserve">Wooden Cute Platform Bed With Curved Headboard ,Full Size Bed With Shelf Behind Headboard,White</t>
  </si>
  <si>
    <t xml:space="preserve">Wooden Twin Size House Bed with Trundle,Kids Bed with Shelf, Gray</t>
  </si>
  <si>
    <t xml:space="preserve">Full Size Wood Platform Bed with House-shaped Headboard  (Cream+Walnut)</t>
  </si>
  <si>
    <t xml:space="preserve">WF297964AAK</t>
  </si>
  <si>
    <t xml:space="preserve">Wooden Storage Dresser with 6 Drawers,Storage Cabinet for kids Bedroom,White+Gray</t>
  </si>
  <si>
    <t xml:space="preserve">WF297964AAD</t>
  </si>
  <si>
    <t xml:space="preserve">Wooden Storage Dresser with 6 Drawers,Storage Cabinet for kids Bedroom,Cream+Walnut</t>
  </si>
  <si>
    <t xml:space="preserve">HL000102AAE</t>
  </si>
  <si>
    <t xml:space="preserve">4-Pieces Bedroom Sets Queen Size Vintage Wooden Bed Frame with 2 Nightstands and 1 Dresser,Light Gray</t>
  </si>
  <si>
    <t xml:space="preserve">WF319353AAK</t>
  </si>
  <si>
    <t xml:space="preserve">Elegant Nightstand with Metal Handle,Mirrored Bedside Table with 2 Drawers for Bedroom,Living Room,White</t>
  </si>
  <si>
    <t xml:space="preserve">HL000098AAK</t>
  </si>
  <si>
    <t xml:space="preserve">3-Pieces Bedroom Sets Queen Size Wooden Platform Bed with Natural Rattan Headboard, Nightstands Set of 2 with Rattan-Woven Surfaces and Three Drawers for Bedroom, White</t>
  </si>
  <si>
    <t xml:space="preserve">Queen Size Wood Platform Bed with Natural Rattan Headboard,Exquisite Elegance with Minimalist Charm for Bedroom,White</t>
  </si>
  <si>
    <t xml:space="preserve">WF318538AAK</t>
  </si>
  <si>
    <t xml:space="preserve">Wooden Nightstands Set of 2 with Rattan-Woven Surfaces and Three Drawers, Exquisite Elegance with Natural Storage Solutions for Bedroom, White</t>
  </si>
  <si>
    <t xml:space="preserve">Wooden Full Size House Bed With Trundle, Modern Design for Kids with Storage Shlef, Gray</t>
  </si>
  <si>
    <t xml:space="preserve">WF316750AAE</t>
  </si>
  <si>
    <t xml:space="preserve">Queen Size Upholstered Bed Frame with Rivet Design, Modern Velvet Platform Bed with Tufted Headboard,Gray</t>
  </si>
  <si>
    <t xml:space="preserve">WF316750AAA</t>
  </si>
  <si>
    <t xml:space="preserve">Queen Size Upholstered Bed Frame with Rivet Design, Modern Velvet Platform Bed with Tufted Headboard,Beige</t>
  </si>
  <si>
    <t xml:space="preserve">WF316750AAH</t>
  </si>
  <si>
    <t xml:space="preserve">Queen Size Upholstered Bed Frame with Rivet Design, Modern Velvet Platform Bed with Tufted Headboard,Pink</t>
  </si>
  <si>
    <t xml:space="preserve">WF317301AAH</t>
  </si>
  <si>
    <t xml:space="preserve">Full Size Upholstered Bed Frame with Rivet Design, Modern Velvet Platform Bed with Tufted Headboard,Pink</t>
  </si>
  <si>
    <t xml:space="preserve">Wooden Full Size House Bed with Storage Shelf,Kids Bed with Fence and Roof, White</t>
  </si>
  <si>
    <t xml:space="preserve">Wooden Full Size House Bed with Storage Shelf,Kids Bed with Fence and Roof, Gray</t>
  </si>
  <si>
    <t xml:space="preserve">Wooden Twin Size House Bed with Storage Shelf,Kids Bed with Fence and Roof, White</t>
  </si>
  <si>
    <t xml:space="preserve">Twin Size Tufted Upholstered Daybed with Trundle ,Velvet Sofabed with USB&amp;Type-C Charging Ports,No Box-spring Needed, Pink</t>
  </si>
  <si>
    <t xml:space="preserve">WF307773AAA</t>
  </si>
  <si>
    <t xml:space="preserve">Mid Century Vintage Nightstand with Metal Legs for Bedroom,  Velvet Bedside Table with 2 Drawers, Fully Assembled Except Legs and Handles, Beige</t>
  </si>
  <si>
    <t xml:space="preserve">WF315488AAC</t>
  </si>
  <si>
    <t xml:space="preserve">Full Size Upholstered Bed Frame with LED Lights,Modern Velvet Platform Bed with Tufted Headboard,Blue</t>
  </si>
  <si>
    <t xml:space="preserve">WF315488AAH</t>
  </si>
  <si>
    <t xml:space="preserve">Full Size Upholstered Bed Frame with LED Lights,Modern Velvet Platform Bed with Tufted Headboard,Pink</t>
  </si>
  <si>
    <t xml:space="preserve">Wooden Twin Size House Bed with 2 Drawers,Kids Bed with Storage Shelf, Pink</t>
  </si>
  <si>
    <t xml:space="preserve">Twin Size Upholstered Bed Frame with LED Lights, Modern Upholstered Princess Bed With Crown Headboard,White</t>
  </si>
  <si>
    <t xml:space="preserve">Twin Size Upholstered Bed Frame with LED Lights, Modern Upholstered Princess Bed With Crown Headboard,White+Pink</t>
  </si>
  <si>
    <t xml:space="preserve">Wooden Twin Size DayBed with Twin Trundle, DayBed with Storage Shelf and USB Charging Ports,White</t>
  </si>
  <si>
    <t xml:space="preserve">WF309338AAK</t>
  </si>
  <si>
    <t xml:space="preserve">Queen Size Floating Bed Frame with LED Lights and USB Charging,Modern Upholstered Platform LED Bed Frame, White</t>
  </si>
  <si>
    <t xml:space="preserve">Twin size Upholstered Princess Bed With Crown Headboard,Twin Size Platform Bed with Headboard and Footboard, White+Pink</t>
  </si>
  <si>
    <t xml:space="preserve">Twin Size House Bed with Sofa, Kids Platform Bed with Two Drawers and Storage Shelf, White</t>
  </si>
  <si>
    <t xml:space="preserve">WF309182AAK</t>
  </si>
  <si>
    <t xml:space="preserve">Wooden Full Size House Bed with Twin Size Trundle,Kids Bed with Shelf,White</t>
  </si>
  <si>
    <t xml:space="preserve">Twin size Upholstered Daybed with Trundle ,Velvet Sofabed with USB Charging Ports,No Box-spring Needed,Pink</t>
  </si>
  <si>
    <t xml:space="preserve">WF309337AAE</t>
  </si>
  <si>
    <t xml:space="preserve">Queen Size Upholstered Platform Bed with LED Lights and USB Charging, Storage Bed with 4 Drawers, Gray(Linen)</t>
  </si>
  <si>
    <t xml:space="preserve">WF309336AAK</t>
  </si>
  <si>
    <t xml:space="preserve">Full Size Floating Bed Frame with LED Lights and USB Charging,Modern Upholstered Platform LED Bed Frame,White(Full)</t>
  </si>
  <si>
    <t xml:space="preserve">WF311588AAK</t>
  </si>
  <si>
    <t xml:space="preserve">Queen Size Floating Bed Frame with Motion Activated Night Lights,Modern PU Upholstered Button Tufted Platform Bed Frame,White</t>
  </si>
  <si>
    <t xml:space="preserve">WF308187AAD</t>
  </si>
  <si>
    <t xml:space="preserve">2-Drawer Nightstand for Bedroom, Mid Century Retro Bedside Table with Classic Design,Dark Walnut</t>
  </si>
  <si>
    <t xml:space="preserve">WF308187AAK</t>
  </si>
  <si>
    <t xml:space="preserve">2-Drawer Nightstand for Bedroom, Mid Century Retro Bedside Table with Classic Design,White</t>
  </si>
  <si>
    <t xml:space="preserve">Full Size Wood Platform Bed Frame,Retro Style Platform Bed with Wooden Slat Support,Dark Walnut</t>
  </si>
  <si>
    <t xml:space="preserve">WF307772AAE</t>
  </si>
  <si>
    <t xml:space="preserve">Queen Size Upholstered Bed Frame with LED Lights,Modern Velvet Platform Bed with Tufted Headboard,Gray</t>
  </si>
  <si>
    <t xml:space="preserve">Full Size Wood Platform Bed with House-shaped Headboard and Motion Activated Night Lights (White+Pink)</t>
  </si>
  <si>
    <t xml:space="preserve">Twin Size Wood Platform Bed with House-shaped Headboard and Motion Activated Night Lights (White+Pink)</t>
  </si>
  <si>
    <t xml:space="preserve">Full Size Upholstered Bed Frame with LED Lights,Modern Upholstered Princess Bed With Crown Headboard,White+Pink</t>
  </si>
  <si>
    <t xml:space="preserve">WF308894AAA</t>
  </si>
  <si>
    <t xml:space="preserve">Queen Size Floating Bed Frame with LED Lights and USB Charging,Modern Upholstered Platform LED Bed Frame,Beige</t>
  </si>
  <si>
    <t xml:space="preserve">Wooden Twin Size House Bed with Trundle,Kids Bed with Shelf, Pink</t>
  </si>
  <si>
    <t xml:space="preserve">Wooden Full Size House Bed with Trundle,Kids Bed with Shelf,Pink</t>
  </si>
  <si>
    <t xml:space="preserve">Wooden Twin Size House Bed with Trundle,Kids Bed with Shelf,Pink</t>
  </si>
  <si>
    <t xml:space="preserve">Full Size Wood Platform Bed with House-shaped Headboard and Motion Activated Night Lights (White+Gray)</t>
  </si>
  <si>
    <t xml:space="preserve">Twin Size Wood Platform Bed with House-shaped Headboard and Motion Activated Night Lights (White+Gray)</t>
  </si>
  <si>
    <t xml:space="preserve">WF305130AAK</t>
  </si>
  <si>
    <t xml:space="preserve">Elegant PU Nightstand with 2 Drawers and Crystal Handle,Fully Assembled Except Legs&amp;Handles,Storage Bedside Table - White</t>
  </si>
  <si>
    <t xml:space="preserve">WF305129AAB</t>
  </si>
  <si>
    <t xml:space="preserve">Elegant PU Nightstand with 2 Drawers and Crystal Handle,Fully Assembled Except Legs&amp;Handles,Storage Bedside Table with Metal Legs - Black</t>
  </si>
  <si>
    <t xml:space="preserve">Platform Bed with Storage Headboard,Sockets and USB Ports,Queen Size Platform Bed,Antique White</t>
  </si>
  <si>
    <t xml:space="preserve">HL000022AAH</t>
  </si>
  <si>
    <t xml:space="preserve">3-Pieces Bedroom Sets Twin Size Platform Bed with Nightstand and Storage dresser,White+Pink</t>
  </si>
  <si>
    <t xml:space="preserve">WF297965AAH</t>
  </si>
  <si>
    <t xml:space="preserve">Wooden Nightstand with Two Drawers for Kids,End Table for Bedroom,White+Pink</t>
  </si>
  <si>
    <t xml:space="preserve">Full Size Wood Platform Bed with House-shaped Headboard  (White+Pink)</t>
  </si>
  <si>
    <t xml:space="preserve">Twin Size Wood Platform Bed with House-shaped Headboard  (White+Pink)</t>
  </si>
  <si>
    <t xml:space="preserve">WF295686AAH</t>
  </si>
  <si>
    <t xml:space="preserve">Wooden Cute Bed With Unicorn Shape Headboard,Twin Size Platform Bed,Pink</t>
  </si>
  <si>
    <t xml:space="preserve">Wooden Full Size House Bed with Twin Size Trundle,Kids Bed with Shelf, Gray</t>
  </si>
  <si>
    <t xml:space="preserve">HL000022AAD</t>
  </si>
  <si>
    <t xml:space="preserve">3-Pieces Bedroom Sets Twin Size Platform Bed with Nightstand and Storage dresser,Cream+Walnut</t>
  </si>
  <si>
    <t xml:space="preserve">WF297096AAK</t>
  </si>
  <si>
    <t xml:space="preserve">Wooden Nightstand with USB Charging Ports and Three Drawers,End Table for Bedroom,White+Walnut</t>
  </si>
  <si>
    <t xml:space="preserve">Twin Size Wood Platform Bed with House-shaped Headboard  (White+Gray)</t>
  </si>
  <si>
    <t xml:space="preserve">Twin Size Wood Platform Bed with House-shaped Headboard  (Cream+Walnut)</t>
  </si>
  <si>
    <t xml:space="preserve">Full Size Wood Platform Bed with House-shaped Headboard  (White+Gray)</t>
  </si>
  <si>
    <t xml:space="preserve">WF297965AAK</t>
  </si>
  <si>
    <t xml:space="preserve">Wooden Nightstand with Two Drawers for Kids,End Table for Bedroom,White+Gray</t>
  </si>
  <si>
    <t xml:space="preserve">WF297965AAD</t>
  </si>
  <si>
    <t xml:space="preserve">Wooden Nightstand with Two Drawers for Kids,End Table for Bedroom,Cream+Walnut</t>
  </si>
  <si>
    <t xml:space="preserve">Twin Size Upholstered Bed Frame with LED Lights,Modern Velvet Platform Bed with Tufted Headboard,Grey</t>
  </si>
  <si>
    <t xml:space="preserve">Twin Size Upholstered Bed Frame with LED Lights,Modern Velvet Platform Bed with Tufted Headboard,Pink</t>
  </si>
  <si>
    <t xml:space="preserve">N733S180013D</t>
  </si>
  <si>
    <t xml:space="preserve">3 Pieces Bedroom Set with Queen Size Wooden Bed Frame, 1 Vintage  Nightstand and 1 Makeup Vanity Set with Stool,Walnut</t>
  </si>
  <si>
    <t xml:space="preserve">Wooden Twin Size Daybed with Twin Size Trundle, Extendable Daybed with Two Storage Drawers, Espresso(Expected Arrival Time:9.12)</t>
  </si>
  <si>
    <t xml:space="preserve">Wooden Twin Size Daybed with Twin Size Trundle, Extendable Daybed with Two Storage Drawers,Gray(Expected Arrival Time:9.12)</t>
  </si>
  <si>
    <t xml:space="preserve">Wooden Twin Size Daybed with Twin Size Trundle, Extendable Daybed with Two Storage Drawers,White(Expected Arrival Time:9.12)</t>
  </si>
  <si>
    <t xml:space="preserve">Full size Upholstered Daybed, Sherpa Fabric Sofabed with Cloud-Shaped Backrest, No Box-spring Needed, Gray</t>
  </si>
  <si>
    <t xml:space="preserve">Full size Upholstered Daybed, Sherpa Fabric Sofabed with Cloud-Shaped Backrest, No Box-spring Needed, Pink</t>
  </si>
  <si>
    <t xml:space="preserve">Full size Upholstered Daybed, Sherpa Fabric Sofabed with Cloud-Shaped Backrest, No Box-spring Needed, White</t>
  </si>
  <si>
    <t xml:space="preserve">Twin size Upholstered Daybed, Sherpa Fabric Sofabed with Cloud-Shaped Backrest, No Box-spring Needed, Gray</t>
  </si>
  <si>
    <t xml:space="preserve">Twin size Upholstered Daybed, Sherpa Fabric Sofabed with Cloud-Shaped Backrest, No Box-spring Needed, Pink</t>
  </si>
  <si>
    <t xml:space="preserve">Twin size Upholstered Daybed, Sherpa Fabric Sofabed with Cloud-Shaped Backrest, No Box-spring Needed, White</t>
  </si>
  <si>
    <t xml:space="preserve">Queen Size Wood Platform Bed Wooden Slat Support, Vintage Simple Bed Frame with Rectangular Headboard and Footboard, White</t>
  </si>
  <si>
    <t xml:space="preserve">Wooden Twin Size Daybed with Storage Shelves, Multi-functional Bed with Two Storage Drawers and  Study Desk, Natural</t>
  </si>
  <si>
    <t xml:space="preserve">Twin Extending Daybed with LED Lights, Modern Upholstered Princess Daybed With Crown Headboard,White</t>
  </si>
  <si>
    <t xml:space="preserve">Twin Extending Daybed with LED Lights, Modern Upholstered Princess Daybed With Crown Headboard,Pink</t>
  </si>
  <si>
    <t xml:space="preserve">Full Size Wood Platform Bed Frame, Retro Style  Bed with Rectangular Headboard,No Need Box Spring,White</t>
  </si>
  <si>
    <t xml:space="preserve">Queen Size Floating Bed Frame with Storage Headboard, Modern Upholstered Platform Bed with Touch Sensor Night Light and USB Charger, Black</t>
  </si>
  <si>
    <t xml:space="preserve">Twin Size Tufted Upholstered Daybed with Trundle, Velvet Sofabed with Rivet Design, No Box-spring Needed,Green</t>
  </si>
  <si>
    <t xml:space="preserve">Twin Size Tufted Upholstered Daybed with Trundle, Velvet Sofabed with Rivet Design, No Box-spring Needed,Beige</t>
  </si>
  <si>
    <t xml:space="preserve">WF306333AAE</t>
  </si>
  <si>
    <t xml:space="preserve">Elegant Upholstered Velvet Storage Ottoman with Button-Tufted,Storage Bench with Metal Legs for Bedroom,Living Room,Fully Assembled Except Legs,Grey</t>
  </si>
  <si>
    <t xml:space="preserve">WF531949AAA</t>
  </si>
  <si>
    <t xml:space="preserve">Twin Size Upholstered Cloud-Shape Bed ,Velvet Platform Bed with Headboard,No Box-spring Needed,Beige</t>
  </si>
  <si>
    <t xml:space="preserve">HL000102AAD</t>
  </si>
  <si>
    <t xml:space="preserve">4-Pieces Bedroom Sets Queen Size Vintage Wooden Bed Frame with 2 Nightstands and 1 Dresser,Dark Walnut</t>
  </si>
  <si>
    <t xml:space="preserve">WF324089AAE</t>
  </si>
  <si>
    <t xml:space="preserve">Retro American Country Style Wooden Dresser with 5 Drawer, Storage Cabinet for Bedroom, Light Gray</t>
  </si>
  <si>
    <t xml:space="preserve">WF324087AAD</t>
  </si>
  <si>
    <t xml:space="preserve">Queen Size Wooden Platform Bed with Storage Headboard,American Country Style Bed with USB Charging Ports,Dark Walnut</t>
  </si>
  <si>
    <t xml:space="preserve">Queen Size Upholstered Bed with Tufted Headboard, Modern Velvet Platform Bed , No Box Spring Required, Pink</t>
  </si>
  <si>
    <t xml:space="preserve">HL000112AAK</t>
  </si>
  <si>
    <t xml:space="preserve">4-Pieces Bedroom Sets Queen Size Upholstered Bed with LED Lights, Mirrored Nightstands and Dresser with Metal Handles and Legs,White</t>
  </si>
  <si>
    <t xml:space="preserve">WF319354AAE</t>
  </si>
  <si>
    <t xml:space="preserve">Elegant Modern Dresser with Metal Handle,Mirrored Storage Cabinet with 6 Drawers for Bedroom,Living Room,Grey</t>
  </si>
  <si>
    <t xml:space="preserve">Elegant Nightstand with Metal Handle,Mirrored Bedside Table with 2 Drawers for Bedroom,Living Room,Grey</t>
  </si>
  <si>
    <t xml:space="preserve">Modern Corduroy Upholstered Ottoman with Metal Legs, Storage Bench for Bedroom,Living Room,Beige</t>
  </si>
  <si>
    <t xml:space="preserve">Full Size Wooden Platform Bed with Natural Rattan Headboard, Exquisite Elegance with Minimalist Charm for Bedroom, White</t>
  </si>
  <si>
    <t xml:space="preserve">WF318538AAB</t>
  </si>
  <si>
    <t xml:space="preserve">Wooden Nightstands Set of 2 with Rattan-Woven Surfaces and Three Drawers, Exquisite Elegance with Natural Storage Solutions for Bedroom, Black</t>
  </si>
  <si>
    <t xml:space="preserve">WF322807AAA</t>
  </si>
  <si>
    <t xml:space="preserve">Upholstered Velvet Storage Ottoman Bench for Bedroom, End of Bed Bench with Rivet Design, Tufted Foot Rest Stool,Beige</t>
  </si>
  <si>
    <t xml:space="preserve">Farmhouse Platform Bed with Double Sliding Barn Door, Queen Size Rustic Wood Bed with
Charging Station, Wood Slats Support, Antique Gray</t>
  </si>
  <si>
    <t xml:space="preserve">Twin size Upholstered Daybed with Trundle ,Velvet Sofabed with USB Charging Ports,No Box-spring Needed,Gray</t>
  </si>
  <si>
    <t xml:space="preserve">WF320864AAE</t>
  </si>
  <si>
    <t xml:space="preserve">Wooden Wardrobe Cabinet with Hanging Rod, Storage Armoires with Doors,Gray</t>
  </si>
  <si>
    <t xml:space="preserve">Wooden Twin Size House Bed with Storage Shelf,Kids Bed with Fence and Roof, Gray</t>
  </si>
  <si>
    <t xml:space="preserve">WF318067AAC</t>
  </si>
  <si>
    <t xml:space="preserve">Twin Size Boat-Shaped Platform Bed with 2 Drawers ,Twin Bed with Storage for Bedroom,Blue</t>
  </si>
  <si>
    <t xml:space="preserve">Twin Size Tufted Upholstered Daybed with Trundle ,Velvet Sofabed with USB&amp;Type-C Charging Ports,No Box-spring Needed, Gray</t>
  </si>
  <si>
    <t xml:space="preserve">WF307773AAC</t>
  </si>
  <si>
    <t xml:space="preserve">Mid Century Vintage Nightstand with Metal Legs for Bedroom,  Velvet Bedside Table with 2 Drawers, Fully Assembled Except Legs and Handles, Blue</t>
  </si>
  <si>
    <t xml:space="preserve">Twin Size Upholstered Princess Bed With Crown Headboard and 2 Drawers,Twin  Size Platform Bed with Headboard and Footboard,White+Pink</t>
  </si>
  <si>
    <t xml:space="preserve">HL000083AAB</t>
  </si>
  <si>
    <t xml:space="preserve">55" Long 6 Drawer Dresser with Marbling Worktop, Mordern Storage Cabinet with Metal Leg and Handle for Bedroom,Walnut</t>
  </si>
  <si>
    <t xml:space="preserve">WF315535AAB</t>
  </si>
  <si>
    <t xml:space="preserve">Wooden Nightstand with 2 Drawers and Marbling Worktop, Mordern Wood Bedside Table with Metal Legs&amp;Handles, Walnut</t>
  </si>
  <si>
    <t xml:space="preserve">Queen Size Upholstered Bed with LED Lights,Hydraulic Storage System and USB Charging Station,White</t>
  </si>
  <si>
    <t xml:space="preserve">Full Size Upholstered Bed with LED Lights,Hydraulic Storage System and USB Charging Station,Black</t>
  </si>
  <si>
    <t xml:space="preserve">Full Size Upholstered Bed with LED Lights,Hydraulic Storage System and USB Charging Station,White</t>
  </si>
  <si>
    <t xml:space="preserve">WF315872AAH</t>
  </si>
  <si>
    <t xml:space="preserve">Full Size Wood Platform Bed with Guardrails on Both Sides and Two Storage Drawers ,Pink</t>
  </si>
  <si>
    <t xml:space="preserve">WF311841AAE</t>
  </si>
  <si>
    <t xml:space="preserve">Wooden Twin Size House Bed with Storage Headboard ,Kids Bed with Storage Shelf,Grey</t>
  </si>
  <si>
    <t xml:space="preserve">WF311842AAE</t>
  </si>
  <si>
    <t xml:space="preserve">Wooden Full Size House Bed with Storage Headboard ,Kids Bed with Storage Shelf,Grey</t>
  </si>
  <si>
    <t xml:space="preserve">WF310944AAB</t>
  </si>
  <si>
    <t xml:space="preserve">Elegant Upholstered Storage Ottoman,Storage Bench with Metal Legs for Bedroom,Living Room,Fully Assembled Except Legs,Black</t>
  </si>
  <si>
    <t xml:space="preserve">WF309336AAB</t>
  </si>
  <si>
    <t xml:space="preserve">Full Size Floating Bed Frame with LED Lights and USB Charging,Modern Upholstered Platform LED Bed Frame,Black(Full)</t>
  </si>
  <si>
    <t xml:space="preserve">HL000061AAD</t>
  </si>
  <si>
    <t xml:space="preserve">3-Pieces Bedroom Sets Full Size Bear-Shape Platform Bed with Nightstand and Storage dresser,Cream+Walnut</t>
  </si>
  <si>
    <t xml:space="preserve">HL000060AAK</t>
  </si>
  <si>
    <t xml:space="preserve">3-Pieces Bedroom Sets Twin Size Bear-Shape Platform Bed with Nightstand and Storage dresser,White+Gray</t>
  </si>
  <si>
    <t xml:space="preserve">HL000058AAD</t>
  </si>
  <si>
    <t xml:space="preserve">3-Pieces Bedroom Sets,Queen Size Wood Platform Bed  and Two Nightstands-Dark Walnut</t>
  </si>
  <si>
    <t xml:space="preserve">WF307085AAK</t>
  </si>
  <si>
    <t xml:space="preserve">Twin Size Wood Platform Bed with House-shaped Headboard and Footboard Bench,White</t>
  </si>
  <si>
    <t xml:space="preserve">WF306333AAH</t>
  </si>
  <si>
    <t xml:space="preserve">Elegant Upholstered Velvet Storage Ottoman with Button-Tufted,Storage Bench with Metal Legs for Bedroom,Living Room,Fully Assembled Except Legs,Pink</t>
  </si>
  <si>
    <t xml:space="preserve">WF305173AAE</t>
  </si>
  <si>
    <t xml:space="preserve">WF295306AAG</t>
  </si>
  <si>
    <t xml:space="preserve">Wooden Nightstand with a Drawer and an Open Storage,End Table for Bedroom,Anitque Gray</t>
  </si>
  <si>
    <t xml:space="preserve">WF294740AAE</t>
  </si>
  <si>
    <t xml:space="preserve">Upholstered Platform Bed with Rubber Wood Legs,No Box Spring Needed, Linen Fabric,Queen Size-Gray</t>
  </si>
  <si>
    <t xml:space="preserve">WF294736AAE</t>
  </si>
  <si>
    <t xml:space="preserve">Upholstered Wooden Nightstand with 2 Drawers,Fully Assembled Except Legs and Handles,Velvet Bedside Table-Gray</t>
  </si>
  <si>
    <t xml:space="preserve">Twin Size Wood Platform Bed with Guardrails on Both Sides and Two Storage Drawers ,Pink</t>
  </si>
  <si>
    <t xml:space="preserve">N733S180013B</t>
  </si>
  <si>
    <t xml:space="preserve">3 Pieces Bedroom Set with Queen Size Wooden Bed Frame, 1 Vintage  Nightstand and 1 Makeup Vanity Set with Stool,Black</t>
  </si>
  <si>
    <t xml:space="preserve">N733S180014D</t>
  </si>
  <si>
    <t xml:space="preserve">3 Pieces Bedroom Set with Full Size Wooden Bed Frame, 1 Vintage  Nightstand and 1 Makeup Vanity Set with Stool,Walnut</t>
  </si>
  <si>
    <t xml:space="preserve">N733S180014B</t>
  </si>
  <si>
    <t xml:space="preserve">3 Pieces Bedroom Set with Full Size Wooden Bed Frame, 1 Vintage  Nightstand and 1 Makeup Vanity Set with Stool,Black</t>
  </si>
  <si>
    <t xml:space="preserve">N733P180011D</t>
  </si>
  <si>
    <t xml:space="preserve">39" Retro Bohemian Style Wooden Makeup Vanity Set with Charging Plug&amp;USB Port and Stool, Dressing Table with 3 Storage Drawers and 1 Rectangular Rattan Drawer, Walnut</t>
  </si>
  <si>
    <t xml:space="preserve">N733P180011B</t>
  </si>
  <si>
    <t xml:space="preserve">39" Retro Bohemian Style Wooden Makeup Vanity Set with Charging Plug&amp;USB Port and Stool, Dressing Table with 3 Storage Drawers and 1 Rectangular Rattan Drawer, Black</t>
  </si>
  <si>
    <t xml:space="preserve">N733P180009D</t>
  </si>
  <si>
    <t xml:space="preserve">Wooden Nightstand with Rattan-Woven Storage Cabinet and 1 Drawer, Exquisite Elegance with Natural Storage Solutions for Bedroom, Walnut</t>
  </si>
  <si>
    <t xml:space="preserve">N733P180009B</t>
  </si>
  <si>
    <t xml:space="preserve">Wooden Nightstand with Rattan-Woven Storage Cabinet and 1 Drawer, Exquisite Elegance with Natural Storage Solutions for Bedroom, Black</t>
  </si>
  <si>
    <t xml:space="preserve">Queen Size Wooden Platform Bed with Natural Rattan Headboard, Vintage Bed Frame with Wooden Slat Support, Walnut</t>
  </si>
  <si>
    <t xml:space="preserve">Queen Size Wooden Platform Bed with Natural Rattan Headboard, Vintage Bed Frame with Wooden Slat Support, Black</t>
  </si>
  <si>
    <t xml:space="preserve">Full Size Wooden Platform Bed with Natural Rattan Headboard, Vintage Bed Frame with Wooden Slat Support, Walnut</t>
  </si>
  <si>
    <t xml:space="preserve">N733P180014B</t>
  </si>
  <si>
    <t xml:space="preserve">Full Size Wooden Platform Bed with Natural Rattan Headboard, Vintage Bed Frame with Wooden Slat Support, Black</t>
  </si>
  <si>
    <t xml:space="preserve">Castle-Shaped Wooden Bed with Storage Shelf, Dreamy Twin Size Platform Bed for Kids Bedroom, White + Pink(Expected Arrival Time:8.14)</t>
  </si>
  <si>
    <t xml:space="preserve">Castle-Shaped Wooden Bed with Storage Shelf, Dreamy Twin Size Platform Bed for Kids Bedroom, Pink+ White(Expected Arrival Time:8.14)</t>
  </si>
  <si>
    <t xml:space="preserve">Full Size Wooden Bed with Storage Headboard with Outlets, Extendable Bed with Twin Size Trundle with Three Storage Drawers,Gray</t>
  </si>
  <si>
    <t xml:space="preserve">Full Size Wooden Bed with Storage Headboard with Outlets, Extendable Bed with Twin Size Trundle with Three Storage Drawers,White</t>
  </si>
  <si>
    <t xml:space="preserve">Twin Size Wooden Bed with Storage Headboard with Outlets, Extendable Bed with Twin Size Trundle with Three Storage Drawers,Gray</t>
  </si>
  <si>
    <t xml:space="preserve">Twin Size Wooden Bed with Storage Headboard with Outlets, Extendable Bed with Twin Size Trundle with Three Storage Drawers,White</t>
  </si>
  <si>
    <t xml:space="preserve">2-Pieces Bedroom Sets Full Size Flower-Shaped Upholstered LED Platform Bed with Storage Ottoman-Sherpa Fabric, Pink</t>
  </si>
  <si>
    <t xml:space="preserve">2-Pieces Bedroom Sets Full Size Flower-Shaped Upholstered LED Platform Bed with Storage Ottoman-Sherpa Fabric, White</t>
  </si>
  <si>
    <t xml:space="preserve">2-Pieces Bedroom Sets Twin Size Flower-Shaped Upholstered LED Platform Bed with Storage Ottoman-Sherpa Fabric, Pink</t>
  </si>
  <si>
    <t xml:space="preserve">2-Pieces Bedroom Sets Twin Size Flower-Shaped Upholstered LED Platform Bed with Storage Ottoman-Sherpa Fabric, White</t>
  </si>
  <si>
    <t xml:space="preserve">Full Size Upholstered Flower-Shape Bed, Elegant Flowers Headboard with LED Light Strip ,Sherpa Fabric Platform Bed with Wooden Slats Support, Pink</t>
  </si>
  <si>
    <t xml:space="preserve">Full Size Upholstered Flower-Shape Bed, Elegant Flowers Headboard with LED Light Strip, Sherpa Fabric Platform Bed with Wooden Slats Support, White</t>
  </si>
  <si>
    <t xml:space="preserve">N733P177309H</t>
  </si>
  <si>
    <t xml:space="preserve">Elegant Upholstered Sherpa Fabric Storage Ottoman with Wood Legs, Storage Bench for Bedroom, Living Room, Pink</t>
  </si>
  <si>
    <t xml:space="preserve">Twin Size Upholstered Flower-Shape Bed, Elegant Flowers Headboard with LED Light Strip ,Sherpa Fabric Platform Bed with Wooden Slats Support, Pink</t>
  </si>
  <si>
    <t xml:space="preserve">N733P177309A</t>
  </si>
  <si>
    <t xml:space="preserve">Elegant Upholstered Sherpa Fabric  Storage Ottoman with Wood Legs, Storage Bench for Bedroom, Living Room, White</t>
  </si>
  <si>
    <t xml:space="preserve">Twin Size Upholstered Flower-Shape Bed, Elegant Flowers Headboard with LED Light Strip , Sherpa Fabric Platform Bed with Wooden Slats Support, White</t>
  </si>
  <si>
    <t xml:space="preserve">N733S170773B</t>
  </si>
  <si>
    <t xml:space="preserve">3 Door Wardrobe with Mirror, Armoire with Hanging Rod and 3 Fixed Shelves,Black</t>
  </si>
  <si>
    <t xml:space="preserve">N733S170773K</t>
  </si>
  <si>
    <t xml:space="preserve">3 Door Wardrobe with Mirror, Armoire with Hanging Rod and 3 Fixed Shelves,White</t>
  </si>
  <si>
    <t xml:space="preserve">N733S170776D</t>
  </si>
  <si>
    <t xml:space="preserve">Wooden Wardrobe with Double Doors, Armoire with Hanging Rod, 5 Fixed Shelves, One Storage Drawer,Natural</t>
  </si>
  <si>
    <t xml:space="preserve">N733S170776K</t>
  </si>
  <si>
    <t xml:space="preserve">Wooden Wardrobe with Double Doors, Armoire with Hanging Rod, 5 Fixed Shelves, One Storage Drawer,White</t>
  </si>
  <si>
    <t xml:space="preserve">N733P170595B</t>
  </si>
  <si>
    <t xml:space="preserve">Elegant PU Nightstand with 2 Drawers and Crystal Handle,Fully Assembled Except Legs&amp;Handles,Storage Bedside Table - Black</t>
  </si>
  <si>
    <t xml:space="preserve">N733P170591K</t>
  </si>
  <si>
    <t xml:space="preserve">Elegant PU Nightstand with 2 Drawers and Crystal Handle,Fully Assembled Except Legs&amp;Handles,Storage Bedside Table with Metal Legs - White</t>
  </si>
  <si>
    <t xml:space="preserve">Full size Upholstered Rabbit-Shape Bed with 2 Storage Stools, Velvet Platform Bed with Cartoon Ears Shaped Headboard, Pink</t>
  </si>
  <si>
    <t xml:space="preserve">Full size Upholstered Rabbit-Shape Bed with 2 Storage Stools, Velvet Platform Bed with Cartoon Ears Shaped Headboard, White</t>
  </si>
  <si>
    <t xml:space="preserve">Twin size Upholstered Rabbit-Shape Bed with 2 Storage Stools, Velvet Platform Bed with Cartoon Ears Shaped Headboard, Pink</t>
  </si>
  <si>
    <t xml:space="preserve">Twin size Upholstered Rabbit-Shape Bed with 2 Storage Stools, Velvet Platform Bed with Cartoon Ears Shaped Headboard, White</t>
  </si>
  <si>
    <t xml:space="preserve">Twin Size L-Shaped Corduroy Daybed,Upholstered Bed Frame with  2 Storage Drawers,Blue</t>
  </si>
  <si>
    <t xml:space="preserve">Twin Size L-Shaped Corduroy Daybed,Upholstered Bed Frame with 2 Storage Drawers,Pink</t>
  </si>
  <si>
    <t xml:space="preserve">Twin Size L-Shaped Corduroy Daybed,Upholstered Bed Frame with  2 Storage Drawers, Beige</t>
  </si>
  <si>
    <t xml:space="preserve">Wooden Full Size DayBed with 2 Drawers, DayBed with Storage Shelf and USB Charging Ports,Grey</t>
  </si>
  <si>
    <t xml:space="preserve">Wooden Full Size DayBed with 2 Drawers, DayBed with Storage Shelf and USB Charging Ports,White</t>
  </si>
  <si>
    <t xml:space="preserve">Wooden Twin Size DayBed with 2 Drawers, DayBed with Storage Shelf and USB Charging Ports,White</t>
  </si>
  <si>
    <t xml:space="preserve">Wooden Floor Bed with Fence Railings and Detachable House Shape Headboard,Full Size Bed with Kids Dress Up Rack, Kids Montessori Style Playhouse Frame for Girls Boys, Natural</t>
  </si>
  <si>
    <t xml:space="preserve">Wooden Floor Bed with Fence Railings and Detachable House Shape Headboard, Full Size Bed with Kids Dress Up Rack, Kids Montessori Style Playhouse Frame for Girls Boys, White</t>
  </si>
  <si>
    <t xml:space="preserve">Wooden Twin Size DayBed with 2 Drawers, DayBed with Storage Shelf and USB Charging Ports,Grey</t>
  </si>
  <si>
    <t xml:space="preserve">Wooden Floor Bed with Fence Railings and Detachable House Shape Headboard,Full Size Bed with Kids Dress Up Rack, Kids Montessori Style Playhouse Frame for Girls Boys, Pink</t>
  </si>
  <si>
    <t xml:space="preserve">Wooden Floor Bed with Fence Railings and Detachable House Shape Headboard, Twin Size Bed with Kids Dress Up Rack, Kids Montessori Style Playhouse Frame for Girls Boys, Natural</t>
  </si>
  <si>
    <t xml:space="preserve">Wooden Floor Bed with Fence Railings and Detachable House Shape Headboard, Twin Size Bed with Kids Dress Up Rack, Kids Montessori Style Playhouse Frame for Girls Boys, Pink</t>
  </si>
  <si>
    <t xml:space="preserve">Wooden Floor Bed with Fence Railings and Detachable House Shape Headboard, Twin Size Bed with Kids Dress Up Rack, Kids Montessori Style Playhouse Frame for Girls Boys, White</t>
  </si>
  <si>
    <t xml:space="preserve">59 Inch Mid Century Modern Rattan TV Stand for 65 Inch TV, Entertainment Cabinet, Media Console for Living Room Media Room, Solid Wood Feet &amp; Rattan Cabinet Doors - Dark Wood</t>
  </si>
  <si>
    <t xml:space="preserve">Mid Century Modern Rattan Sideboard Cabinet, Buffet Cabinet for Entryway Hallway Living Room Kitchen Dining Room, Adjustable Shelf &amp; Solid Wood Feet &amp; Rattan Cabinet Doors - Light Wood</t>
  </si>
  <si>
    <t xml:space="preserve">Mid Century Modern Rattan Sideboard Cabinet, Buffet Cabinet for Entryway Hallway Living Room Kitchen Dining Room, Adjustable Shelf &amp; Solid Wood Feet &amp; Rattan Cabinet Doors - Dark Wood</t>
  </si>
  <si>
    <t xml:space="preserve">59 Inch Mid Century Modern Rattan TV Stand for 65 Inch TV, Entertainment Cabinet, Media Console for Living Room Media Room, Solid Wood Feet &amp; Rattan Cabinet Doors - Light Wood</t>
  </si>
  <si>
    <t xml:space="preserve">Twin Size Daybed with Two Storage Drawers, Storage Cabinets and USB Ports, White</t>
  </si>
  <si>
    <t xml:space="preserve">Twin Size Daybed with Two Storage Drawers, Storage Cabinets and USB Ports, Natural Color</t>
  </si>
  <si>
    <t xml:space="preserve">U_STYLE Contemporary Console Table with Wood Top, Extra Long Entryway Table for Entryway, Hallway, Living Room, Foyer, Corridor</t>
  </si>
  <si>
    <t xml:space="preserve">U_STYLE 63-Inch Wave-Pattern Console Table with 4 Doors and Adjustable Shelf,Curved design Sofa Table Behind Couch,Rustic Narrow Entryway Table for Living Room, Foyer and Hallway</t>
  </si>
  <si>
    <t xml:space="preserve">Queen Size Wood Storage Platform Bed with LED Light, Rattan Headboard, Nature</t>
  </si>
  <si>
    <t xml:space="preserve">Queen Size Wood Storage Platform Bed with LED Light, Rattan Headboard, Espresso</t>
  </si>
  <si>
    <t xml:space="preserve">Full Size Loft Bed with Desk and Shelves, Two Built-in Drawers, Storage Staircase, White</t>
  </si>
  <si>
    <t xml:space="preserve">Full Size Loft Bed with Desk and Shelves, Two Built-in Drawers, Storage Staircase, White and Natural</t>
  </si>
  <si>
    <t xml:space="preserve">Twin Size Daybed with Extended Pop Up Trundle, Upholstered Sofa Bed Daybed, Space-Saving Twin to King Design, Perfect
 for Guest Room, Velvet,Beige</t>
  </si>
  <si>
    <t xml:space="preserve">Twin Size Daybed with Extended Pop Up Trundle, Upholstered Sofa Bed Daybed, Space-Saving Twin to King Design, Perfect
 for Guest Room, Velvet, Gray</t>
  </si>
  <si>
    <t xml:space="preserve">Twin Size Daybed with Extended Pop Up Trundle, Upholstered Sofa Bed Daybed, Space-Saving Twin to King Design, Perfect
 for Guest Room, Velvet, Pink</t>
  </si>
  <si>
    <t xml:space="preserve">SV000025AAK</t>
  </si>
  <si>
    <t xml:space="preserve">36-inch Bathroom Vanity with Resin Sink, Modern Bathroom Cabinet in White,Featuring Two Soft Close Doors and Four Drawers</t>
  </si>
  <si>
    <t xml:space="preserve">36-inch Bathroom Vanity with Resin Sink, Modern Bathroom Cabinet in Blue, Featuring Two Soft Close Doors and Four Drawers</t>
  </si>
  <si>
    <t xml:space="preserve">SV000023AAK</t>
  </si>
  <si>
    <t xml:space="preserve">Modern White 36-Inch Freestanding Bathroom Vanity Cabinet with Resin Integrated Basin - With 4 drawers 1 Soft-Close Door, Multi-Functional Storage</t>
  </si>
  <si>
    <t xml:space="preserve">36" Bathroom Vanity Organizer with Sink, Combo Cabinet Set, Bathroom Storage Cabinet, Retro Espresso</t>
  </si>
  <si>
    <t xml:space="preserve">SV000025AAF</t>
  </si>
  <si>
    <t xml:space="preserve">36-inch Bathroom Vanity with Resin Sink, Modern Bathroom Cabinet in Green, Featuring Two Soft Close Doors and Four Drawers</t>
  </si>
  <si>
    <t xml:space="preserve">U_STYLE Elegant Console Table with Three Drawers, Extra Long Entryway Table for Entryway, Hallway, Living Room, Foyer, Corridor</t>
  </si>
  <si>
    <t xml:space="preserve">30" Bathroom Vanity in Green, Modern Bathroom Cabinet with Sink Combo Set, Bathroom Storage Cabinet with a Soft Closing Door and 3 Drawers, Solid Wood Frame</t>
  </si>
  <si>
    <t xml:space="preserve">30" Bathroom Vanity , Modern Bathroom Cabinet with Sink Combo Set, Bathroom Storage Cabinet with a Soft Closing Door and 3 Drawers, Solid Wood Frame(White)</t>
  </si>
  <si>
    <t xml:space="preserve">30" Bathroom Vanity , Modern Bathroom Cabinet with Sink Combo Set, Bathroom Storage Cabinet with a Soft Closing Door and 3 Drawers, Solid Wood Frame(Grey)</t>
  </si>
  <si>
    <t xml:space="preserve">30" Bathroom Vanity , Modern Bathroom Cabinet with Sink Combo Set, Bathroom Storage Cabinet with a Soft Closing Door and 3 Drawers, Solid Wood Frame(Blue)</t>
  </si>
  <si>
    <t xml:space="preserve">30" Bathroom Vanity , Modern Bathroom Cabinet with Sink Combo Set, Bathroom Storage Cabinet with a Soft Closing Door and 3 Drawers, Solid Wood Frame(Black)</t>
  </si>
  <si>
    <t xml:space="preserve">30" Bathroom Vanity with Sink, Bathroom Cabinet with Two Doors and One Drawer, White (OLD SKU: JL000005AAK-1)</t>
  </si>
  <si>
    <t xml:space="preserve">SY999909AAF-6</t>
  </si>
  <si>
    <t xml:space="preserve">30" Wall Mounted Bathroom Vanity with Sink Combo, Functional Drawer, Solid Wood &amp; MDF Board &amp; Ceramic, Green (Old Sku:SY999909AAF)</t>
  </si>
  <si>
    <t xml:space="preserve">Queen Size Wood Frame Platform Bed with Upholstered Headboard, Footboard and 2 Drawers, Antique Gray</t>
  </si>
  <si>
    <t xml:space="preserve">Queen Size Wood Frame Platform Bed with Upholstered Headboard, Footboard and 2 Drawers, Antique White</t>
  </si>
  <si>
    <t xml:space="preserve">Twin Size Platform Bed with Storage Headboard and Footboard,  Pull Out Shelves and Twin Size Trundle, Gray</t>
  </si>
  <si>
    <t xml:space="preserve">Twin Size Platform Bed with Storage Headboard and Footboard,  Pull Out Shelves and Twin Size Trundle, White</t>
  </si>
  <si>
    <t xml:space="preserve">Wood Full Size Loft Bed with Built-in Wardrobe, Desk, Storage Shelves and Drawers, Gray</t>
  </si>
  <si>
    <t xml:space="preserve">Twin over Twin Size Metal Bunk Bed with Slide and Guardrails, Black</t>
  </si>
  <si>
    <t xml:space="preserve">Twin over Twin Size Metal Bunk Bed with Slide and Guardrails, White</t>
  </si>
  <si>
    <t xml:space="preserve">Full over Full Size Metal Bunk Bed with Slide and Guardrails, Black</t>
  </si>
  <si>
    <t xml:space="preserve">Full over Full Size Metal Bunk Bed with Slide and Guardrails, White</t>
  </si>
  <si>
    <t xml:space="preserve">(60CM) 3 in 1 Vanity Desk with Plip Top Mirror, Small Make Up Vanity Set with Visible Glass Desktop, Compact Makeup Vanity with 3 Drawers, Cushioned Tool, Dressing Table for Bedroom</t>
  </si>
  <si>
    <t xml:space="preserve">L Shaped Desk,Computer Desk with Drawers,Bookshelf,with LED Light,Modern Corner Desk,Home Office Desk,L-Shaped Study Table Writing Desk,Corner Gaming Computer Desk with Storage</t>
  </si>
  <si>
    <t xml:space="preserve">L Shaped Desk with Charger,Computer Desk with Drawers,Bookshelf,with LED Light,Modern Corner Desk,Home Office Desk,L-Shaped Study Table Writing Desk,Corner Gaming Computer Desk with Storage</t>
  </si>
  <si>
    <t xml:space="preserve">L Shaped Desk with outlet, Computer Desk with Drawers, Bookshelf, Modern Corner Desk, Home Office Desk,L-Shaped Study Table Writing Desk,Corner Gaming Computer Desk with Storage</t>
  </si>
  <si>
    <t xml:space="preserve">L Shaped Desk with Charger,Computer Desk with Drawers,Bookshelf,Modern Corner Desk,Home Office Desk,L-Shaped Study Table Writing Desk,Carbon fiber Gaming Computer Desk with Storage,Black</t>
  </si>
  <si>
    <t xml:space="preserve">WF324895AAA</t>
  </si>
  <si>
    <t xml:space="preserve">Queen Size Corduroy Platform Bed with Metal Legs, Beige(old sku:WF300238AAA)</t>
  </si>
  <si>
    <t xml:space="preserve">BS701P170456B</t>
  </si>
  <si>
    <t xml:space="preserve">Modern PU Upholstered Queen Bed with Ergonomic Wingback Headboard, No Box Spring Needed, Black</t>
  </si>
  <si>
    <t xml:space="preserve">BS701P170456C</t>
  </si>
  <si>
    <t xml:space="preserve">Modern PU Upholstered Queen Bed with Ergonomic Wingback Headboard, No Box Spring Needed, Cream</t>
  </si>
  <si>
    <t xml:space="preserve">W2557P175977</t>
  </si>
  <si>
    <t xml:space="preserve">Bohemia Style Shoe Cabinet, Shoe Rack Cabinet with 3 Rattan Flip Drawers,3 Square Shelves and 1 Storage Drawer, Shoe Organizer with Multi-Storage Space and Hooks for Hallway, Entryway(Antique white)</t>
  </si>
  <si>
    <t xml:space="preserve">W2557P175973</t>
  </si>
  <si>
    <t xml:space="preserve">Bohemia Style Shoe Cabinet, Shoe Rack Cabinet with 3 Rattan Flip Drawers,3 Square Shelves and 1 Storage Drawer, Shoe Organizer with Mulit Storage Space and Hooks for Hallway, Entryway, (Natural)</t>
  </si>
  <si>
    <t xml:space="preserve">[VIDEO provided] [New] 91*91" Modern Upholstered Living Room Sectional Sofa, L Shape Furniture Couch with 3 Pillows</t>
  </si>
  <si>
    <t xml:space="preserve">N723</t>
  </si>
  <si>
    <t xml:space="preserve">GT</t>
  </si>
  <si>
    <t xml:space="preserve">Storage Cabinets,Wooden Floor Cabinet,with Drawers and Shelves Storage Cabinets,Accent Cabinet for Living Room,Bedroom,Bathroom Furniture Home Decor(White)</t>
  </si>
  <si>
    <t xml:space="preserve">Storage Cabinets,Wooden Floor Cabinet,with Drawers and Shelves Storage Cabinets,Accent Cabinet for Living Room,Bedroom,Bathroom Furniture Home Decor(Black)</t>
  </si>
  <si>
    <t xml:space="preserve">W509134656</t>
  </si>
  <si>
    <t xml:space="preserve">Fashion Vanity Desk with Mirror and Lights for Makeup Vanity Mirror with Lights  with 3 Color Lighting Brightness Adjustable, 3 Drawers, Blue  Color</t>
  </si>
  <si>
    <t xml:space="preserve">W2232P170487</t>
  </si>
  <si>
    <t xml:space="preserve">Makeup Vanity Desk With LED Lighted Mirror ,Dressing Table Set With 2 Large Drawers 10 LED Light ,White Color</t>
  </si>
  <si>
    <t xml:space="preserve">W2232</t>
  </si>
  <si>
    <t xml:space="preserve">LINFENG</t>
  </si>
  <si>
    <t xml:space="preserve">Twin Size Loft bed with L-shape Desk and Wardrobe, White</t>
  </si>
  <si>
    <t xml:space="preserve">Twin Size Loft bed with L-shape Desk and Wardrobe, Black</t>
  </si>
  <si>
    <t xml:space="preserve">U Shaped Desk with Power Outlets &amp; LED Strip &amp; Monitor Stand, L Shaped Desk with Storage Shelf, Home Office Gaming Desk, Vintage</t>
  </si>
  <si>
    <t xml:space="preserve">10-shelf Bookcase</t>
  </si>
  <si>
    <t xml:space="preserve">W2201138015</t>
  </si>
  <si>
    <t xml:space="preserve">3 Color Lighting Mirror with LED Lights, 64"x21" Lighted Floor Standing Mirror with Stand</t>
  </si>
  <si>
    <t xml:space="preserve">ACME Kaleb Bunk Bed (Queen/Queen) in Sandy Black 38015</t>
  </si>
  <si>
    <t xml:space="preserve">Vanity Desk with Drawers &amp; Mirror with Lights, with Drawers &amp; Cabinet 3 Shelves Lots Storage for Stylish Bedroom(Pink)</t>
  </si>
  <si>
    <t xml:space="preserve">Vanity Desk with Drawers &amp; Mirror with Lights, with Drawers &amp; Cabinet 3 Shelves Lots Storage for Stylish Bedroom(Black)</t>
  </si>
  <si>
    <t xml:space="preserve">Vanity Desk with Drawers &amp; Mirror with Lights, with Drawers &amp; Cabinet 3 Shelves Lots Storage for Stylish Bedroom(White)</t>
  </si>
  <si>
    <t xml:space="preserve">Modern Upholstered Chaise Lounger Daybed Small Single Daybed with 2 Drawers, No Mattress Needed, Perfect For Living Rooms &amp; Home Office, Linen Fabric, Gray</t>
  </si>
  <si>
    <t xml:space="preserve">Modern Upholstered Chaise Lounger Daybed Small Single Daybed with 2 Drawers, No Mattress Needed, Perfect For Living Rooms &amp; Home Office, Linen Fabric, Beige</t>
  </si>
  <si>
    <t xml:space="preserve">Modern Upholstered Chaise Lounger Daybed Small Single Daybed with 2 Drawers, No Mattress Needed, Perfect For Living Rooms &amp; Home Office, Linen Fabric, Pink</t>
  </si>
  <si>
    <t xml:space="preserve">Makeup Vanity with Lights in 3 Colors &amp; Openable Mirror, Vanity Desk with 4 Drawers &amp; 1 Cabinets &amp; Shelves, Vanity Table Rattan Vanity Dresser, for Bedroom</t>
  </si>
  <si>
    <t xml:space="preserve">W509P149855</t>
  </si>
  <si>
    <t xml:space="preserve">Vanity Desk with LED Lighted Mirror, Makeup Vanity  with 11Drawers, 3 Color Lighting Modes Brightness Adjustable, Hidden Wiring, Dressing Table for Bedroom, White</t>
  </si>
  <si>
    <t xml:space="preserve">W509P149145</t>
  </si>
  <si>
    <t xml:space="preserve">Large Vanity Table Set Makeup Vanity Dressing Table with Mirror, 6 Drawers &amp; Shelves, Dresser Desk</t>
  </si>
  <si>
    <t xml:space="preserve">47.2"Vanity Desk with Large Mirror, 3 Colour Lighting Modes, Adjustable Brightness, Dresser with 3 Drawers &amp; 2 Vertical Cabinets, Makeup Vanity Table for Women &amp;  Girls (White)</t>
  </si>
  <si>
    <t xml:space="preserve">47.2"Vanity Desk with Large Mirror, 3 Colour Lighting Modes, Adjustable Brightness, Dresser with 3 Drawers &amp; 2 Vertical Cabinets, Makeup Vanity Table for Women &amp;  Girls (Black)</t>
  </si>
  <si>
    <t xml:space="preserve">47.2"Vanity Desk with Large Mirror, 3 Colour Lighting Modes, Adjustable Brightness, Dresser with 3 Drawers &amp; 2 Vertical Cabinets, Makeup Vanity Table for Women &amp;  Girls (Rose Pink)</t>
  </si>
  <si>
    <t xml:space="preserve">Vanity Desk with Mirror and Lights, 46.4IN Dressing Table with 2 Large Drawer&amp;Large Vertical Organizer, 3 Level Dresser &amp; 3 Lighting Modes Adjustable Brightness, Suitable for Bedroom(Rose Pink)</t>
  </si>
  <si>
    <t xml:space="preserve">Vanity Desk with Mirror and Lights, 46.4IN Dressing Table with 2 Large Drawer&amp;Large Vertical Organizer, 3 Level Dresser &amp; 3 Lighting Modes Adjustable Brightness, Suitable for Bedroom(Black)</t>
  </si>
  <si>
    <t xml:space="preserve">Vanity Desk with Mirror and Lights, 46.4IN Dressing Table with 2 Large Drawer&amp;Large Vertical Organizer, 3 Level Dresser &amp; 3 Lighting Modes Adjustable Brightness, Suitable for Bedroom(White)</t>
  </si>
  <si>
    <t xml:space="preserve">Vanity Desk with Mirror and LED Light Strip,Dressing Table with Large Drawer, 3 Level Storage Dresser &amp; 3 Lighting Modes Adjustable Brightness, Suitable for Bedroom(Black)</t>
  </si>
  <si>
    <t xml:space="preserve">Vanity Desk with Mirror and LED Light Strip,Dressing Table with Large Drawer, 3 Level Storage Dresser &amp; 3 Lighting Modes Adjustable Brightness, Suitable for Bedroom(Rose Pink)</t>
  </si>
  <si>
    <t xml:space="preserve">Vanity Desk with Mirror and LED Light Strip,Dressing Table with Large Drawer, 3 Level Storage Dresser &amp; 3 Lighting Modes Adjustable Brightness, Suitable for Bedroom(White)</t>
  </si>
  <si>
    <t xml:space="preserve">Vintage Farmhouse Style King Size Platform Bed with 10 Wooden Slats Support, No Box Spring Needed, Rustic White</t>
  </si>
  <si>
    <t xml:space="preserve">Vintage Farmhouse Style King Size Platform Bed with 10 Wooden Slats Support, No Box Spring Needed, Rustic Brown</t>
  </si>
  <si>
    <t xml:space="preserve">Vintage Farmhouse Style Queen Size Platform Bed with 10 Wooden Slats Support, No Box Spring Needed, Rustic White</t>
  </si>
  <si>
    <t xml:space="preserve">Vintage Farmhouse Style Queen Size Platform Bed with 10 Wooden Slats Support, No Box Spring Needed, Rustic Brown</t>
  </si>
  <si>
    <t xml:space="preserve">Vintage Farmhouse Style Full Size Platform Bed with 10 Wooden Slats Support, No Box Spring Needed, Rustic White</t>
  </si>
  <si>
    <t xml:space="preserve">Vintage Farmhouse Style Full Size Platform Bed with 10 Wooden Slats Support, No Box Spring Needed, Rustic Brown</t>
  </si>
  <si>
    <t xml:space="preserve">W1916115251</t>
  </si>
  <si>
    <t xml:space="preserve">Twin Over Twin Metal Bunk Bed,Metal Structure Bedframe with Safety Guardrails and 2 ladders,Convertible Bunkbeds,No Spring Box Required and Space Saving Design,White</t>
  </si>
  <si>
    <t xml:space="preserve">W1916115336</t>
  </si>
  <si>
    <t xml:space="preserve">Bunk Bed Twin Over Twin Size with 2 Ladders and Full-Length Guardrail, Metal, Storage Space, No Box Spring Needed, Noise Free, Black</t>
  </si>
  <si>
    <t xml:space="preserve">Full Body Mirror Cabinet + Round Mirror LED Vanity Table + Cushioned Stool, 17" diameter LED Mirror, Touch Control, 3-color, Brightness adjustable, Large desktop, Multi-layer High Capacity Storage</t>
  </si>
  <si>
    <t xml:space="preserve">Full Body Mirror Cabinet + Round Mirror LED Vanity Table + Cushioned Stool, With 2 AC + 2 USB Power Station,17" diameter LED Mirror, Touch Control, 3-color, Brightness adjustable, Large desktop</t>
  </si>
  <si>
    <t xml:space="preserve">70.1" Queen Pull Out Sofa Bed, 3-in-1 Convertible Sleeper Sofa with 2 Soft Pillows,Multi-Functional Velvet Loveseat Bed,Pink(New Sku:W1885S00052/W1885S00197)</t>
  </si>
  <si>
    <t xml:space="preserve">W936P176298</t>
  </si>
  <si>
    <t xml:space="preserve">29.2" Small Space Left Bedside Cabinet Vanity Table + Cushioned Stool, Extra Large Right sliding mirror, Multi Layer High Capacity Storage, Practical Fashionable Dresser, Suitable For Small Space</t>
  </si>
  <si>
    <t xml:space="preserve">W936P176297</t>
  </si>
  <si>
    <t xml:space="preserve">63.8" Queen Pull Out Sofa Bed, 3-in-1 Convertible Sleeper Sofa with Side Storage,Multi-Functional Velvet Loveseat Bed for Living Room,Bedroom,Apartment,Office,Pink(New Sku:W1885P214786)</t>
  </si>
  <si>
    <t xml:space="preserve">Vintage White Large Faceted Carved And Spliced Doors Combined With Black Frames For TV Stand Table,Sideboards, Accent Cabinets</t>
  </si>
  <si>
    <t xml:space="preserve">Black Carved Symmetrical Design Door And Wood Coloured Frame For TV Stand Table,Living Room ,Entryway</t>
  </si>
  <si>
    <t xml:space="preserve">Carved Flower Door Large Storage Cabinet With Metal Handle Suitable For Living Room, Kitchen, Entryway(BLACK)</t>
  </si>
  <si>
    <t xml:space="preserve">Carved Flower Door Large Storage Cabinet With Metal Handle Suitable For Living Room, Kitchen, Entryway(NATURAL WOOD)</t>
  </si>
  <si>
    <t xml:space="preserve">Hollow Four Door Antique Cabinet, American Country Style, Suitable for Living Room, TV Cabinet, Kitchen (Brown)</t>
  </si>
  <si>
    <t xml:space="preserve">Hollow Four Door Antique Cabinet, American Country Style, Suitable for Living Room, TV Cabinet, Kitchen (Antique Black)</t>
  </si>
  <si>
    <t xml:space="preserve">Carved Flower Door Handle, Antique Four Door Cabinet for Living Room Kitchen Hallway (Brown)</t>
  </si>
  <si>
    <t xml:space="preserve">Carved Flower Door Handle, Antique Four Door Cabinet for Living Room Kitchen Hallway (Black)</t>
  </si>
  <si>
    <t xml:space="preserve">W561P175988</t>
  </si>
  <si>
    <t xml:space="preserve">Rocking Chair with ottoman, Mid Century Fabric Rocker Chair with Wood Legs and Patchwork Linen for Livingroom Bedroom</t>
  </si>
  <si>
    <t xml:space="preserve">W561P175989</t>
  </si>
  <si>
    <t xml:space="preserve">W561P175990</t>
  </si>
  <si>
    <t xml:space="preserve">Bed Frame King Size, Wood Platform Bed Frame  , Noise Free,No Box Spring Needed and Easy Assembly Tool,Large Under Bed Storage,Dark Brown</t>
  </si>
  <si>
    <t xml:space="preserve">Bed Frame Queen Size, Wood Platform Bed Frame  , Noise Free,No Box Spring Needed and Easy Assembly Tool,Large Under Bed Storage,Dark Brown</t>
  </si>
  <si>
    <t xml:space="preserve">Bed Frame Full Size, Wood Platform Bed Frame  , Noise Free,No Box Spring Needed and Easy Assembly Tool,Large Under Bed Storage,Dark Brown</t>
  </si>
  <si>
    <t xml:space="preserve">43.4"Makeup Vanity Table, Makeup Table with Large Mirror and 11 LED Light , Brightness Adjustable, Dressing Table Desk with 3 Drawers, Vanity Desk for Women(White with Stool)</t>
  </si>
  <si>
    <t xml:space="preserve">43.4"Makeup Vanity Table, Makeup Table with Large Mirror and 11 LED Light , Brightness Adjustable, Dressing Table Desk with 3 Drawers, Vanity Desk for Women(Black with Stool)</t>
  </si>
  <si>
    <t xml:space="preserve">Vanity Desk Set Stool &amp; Dressing Table with LED Lighting Mirror Drawer and Compartments Modern Wood Cosmetic Table Chest of Drawers White Color</t>
  </si>
  <si>
    <t xml:space="preserve">Vanity Desk Set Stool &amp; Dressing Table with LED Lighting Mirror Drawer and Compartments Modern Wood Cosmetic Table Chest of Drawers Nature Color</t>
  </si>
  <si>
    <t xml:space="preserve">43.3"Makeup Vanity Table, Makeup Table with Large Mirror and LED Light Strip, Brightness Adjustable, Dressing Table Desk with 3 Drawers, Vanity Desk for Women(White with Stool)</t>
  </si>
  <si>
    <t xml:space="preserve">43.3"Makeup Vanity Table, Makeup Table with Large Mirror and LED Light Strip, Brightness Adjustable, Dressing Table Desk with 3 Drawers, Vanity Desk for Women(Black with Stool)</t>
  </si>
  <si>
    <t xml:space="preserve">Full Size Upholstered Bed Frame with LED Lights, Modern Upholstered Princess Bed with Crown Headboard, 2 Drawers, Pink+White</t>
  </si>
  <si>
    <t xml:space="preserve">W2770</t>
  </si>
  <si>
    <t xml:space="preserve">2026-05-31 15:59</t>
  </si>
  <si>
    <t xml:space="preserve">Full Size Upholstered Bed Frame with LED Lights, Modern Upholstered Princess Bed with Crown Headboard, Pink+White</t>
  </si>
  <si>
    <t xml:space="preserve">Twin Size Upholstered Bed Frame with LED Lights, Modern Upholstered Princess Bed with Crown Headboard, a Drawer, Pink+White</t>
  </si>
  <si>
    <t xml:space="preserve">Twin Size Upholstered Bed Frame with LED Lights, Modern Upholstered Princess Bed with Crown Headboard, Pink+White</t>
  </si>
  <si>
    <t xml:space="preserve">Vanity Desk with Mirror &amp; Light, Large Drawer Three Level Storage Dresser, 3 Lighting Modes Adjustable Brightness, Bedroom Dressing Table (White)</t>
  </si>
  <si>
    <t xml:space="preserve">Vanity Desk with Mirror &amp; Light, Large Drawer Three Level Storage Dresser, 3 Lighting Modes Adjustable Brightness, Bedroom Dressing Table (Pink)</t>
  </si>
  <si>
    <t xml:space="preserve">Vanity Desk with Mirror &amp; Light, Large Drawer Three Level Storage Dresser, 3 Lighting Modes Adjustable Brightness, Bedroom Dressing Table (Black)</t>
  </si>
  <si>
    <t xml:space="preserve">Sideboard Storage Cabinet TV Stand modern style Cabinet for Living room/Kitchen/Bedroom/Entryway. White, 64'' W x 15'' D x 23.23''H.</t>
  </si>
  <si>
    <t xml:space="preserve">Sideboard Storage Cabinet TV Stand with wave pattern Buffet Cabinet Wooden Vertical Striped Cabinet for Kitchen/Bedroom/Entryway. Black, 64''W x 15''D x 24''H.</t>
  </si>
  <si>
    <t xml:space="preserve">B011S01134</t>
  </si>
  <si>
    <t xml:space="preserve">Black Color Eastern King Size Bed Bedroom Furniture High Panel Headboard Footboard Plywood 1pc Bedframe</t>
  </si>
  <si>
    <t xml:space="preserve">Ceres Metal Bed, Black with Walnut wood Headboard&amp;Footboard, King</t>
  </si>
  <si>
    <t xml:space="preserve">Ceres Metal Bed, Black with Cinnamon Wood Headboard&amp;Footboard, King</t>
  </si>
  <si>
    <t xml:space="preserve">Wood Queen Size Platform Bed with Storage Headboard, Shelves and 2 Drawers, White</t>
  </si>
  <si>
    <t xml:space="preserve">WF310443AAE</t>
  </si>
  <si>
    <t xml:space="preserve">WF310442AAE</t>
  </si>
  <si>
    <t xml:space="preserve">Wood Full Size Loft Bed with Built-in Wardrobe and Storage Shelves, Led light, Gray</t>
  </si>
  <si>
    <t xml:space="preserve">Wood Full Size Loft Bed with Built-in Wardrobe and Storage Shelves, Led light, White</t>
  </si>
  <si>
    <t xml:space="preserve">Multi-Functional Twin Daybed with Drawers and Trundle,  Headboard Storage and Tables, USB Charging Station, Gray</t>
  </si>
  <si>
    <t xml:space="preserve">Multi-Functional Twin Daybed with Drawers and Trundle,  Headboard Storage and Tables, USB Charging Station, White</t>
  </si>
  <si>
    <t xml:space="preserve">Full Size Platform Bed with Storage Headboard and Lockers, Gray</t>
  </si>
  <si>
    <t xml:space="preserve">Full Size Platform Bed with Storage Headboard and Lockers, White</t>
  </si>
  <si>
    <t xml:space="preserve">Twin Size Platform Bed with Storage Headboard and Lockers, Gray</t>
  </si>
  <si>
    <t xml:space="preserve">Twin Size Platform Bed with Storage Headboard and Lockers, White</t>
  </si>
  <si>
    <t xml:space="preserve">Twin Size Captain Platform Bed Frame with Storage Bookcases and Shelves,Four Drawers, Gray</t>
  </si>
  <si>
    <t xml:space="preserve">GX000388AAE</t>
  </si>
  <si>
    <t xml:space="preserve">Full Size Murphy Bed with Wardrobe, Drawers and Open Shelves, Antique Wood</t>
  </si>
  <si>
    <t xml:space="preserve">Queen Size Wood Platform Bed with Upholstered Headboard and 2 Drawers, Antique White</t>
  </si>
  <si>
    <t xml:space="preserve">Full Size Wood Platform Bed with Headboard and Twin Size Trundle, Cappuccino</t>
  </si>
  <si>
    <t xml:space="preserve">Twin Size Wood Platform Bed with Headboard and Twin Size Trundle, Cappuccino</t>
  </si>
  <si>
    <t xml:space="preserve">Twin Size Wood Platform Bed with Headboard and Twin Size Trundle, White</t>
  </si>
  <si>
    <t xml:space="preserve">GX000392AAK</t>
  </si>
  <si>
    <t xml:space="preserve">Full Size Murphy Bed with Lockers and Wardrobes, With installation video, White</t>
  </si>
  <si>
    <t xml:space="preserve">Full Size Wooden Platform Bed with 2 Storage Drawers and 2 bedside tables, White</t>
  </si>
  <si>
    <t xml:space="preserve">Full Size Wooden Platform Bed with 2 Storage Drawers and 2 bedside tables, Gray</t>
  </si>
  <si>
    <t xml:space="preserve">Queen Size Platform Bed with Storage Headboard and 4 Drawers, Gray</t>
  </si>
  <si>
    <t xml:space="preserve">Queen Size Platform Bed with Storage Headboard and 4 Drawers, White</t>
  </si>
  <si>
    <t xml:space="preserve">Full Size Platform Bed with Storage Headboard and 4 Drawers, Gray</t>
  </si>
  <si>
    <t xml:space="preserve">Queen Size Platform Bed with Storage Headboard and 2 Drawers, Gray</t>
  </si>
  <si>
    <t xml:space="preserve">GX000384AAE</t>
  </si>
  <si>
    <t xml:space="preserve">Twin over Twin Bus-shaped Bunk Bed with Wheels and Storage, Gray+White</t>
  </si>
  <si>
    <t xml:space="preserve">GX002106AAP</t>
  </si>
  <si>
    <t xml:space="preserve">King Size Platform Bed Frame with Upholstery Headboard and  Bookshelf in Footboard and LED Light Strips, Espresso</t>
  </si>
  <si>
    <t xml:space="preserve">GX002105AAP</t>
  </si>
  <si>
    <t xml:space="preserve">Queen Size Platform Bed Frame with Upholstery Headboard and  Bookshelf in Footboard and LED Light Strips, Espresso</t>
  </si>
  <si>
    <t xml:space="preserve">King Size Wooden Platform Bed with Four Storage Drawers and Support Legs, Gray</t>
  </si>
  <si>
    <t xml:space="preserve">Queen Size Upholstery Canopy Platform Bed with Headboard and Metal Frame, Gray</t>
  </si>
  <si>
    <t xml:space="preserve">Full Size Platform Bed with Drawers and Storage Shelves, Gray</t>
  </si>
  <si>
    <t xml:space="preserve">Wood Twin Size Platform Bed with House-shaped Storage Headboard and Built-in LED, White</t>
  </si>
  <si>
    <t xml:space="preserve">Full Size Platform Bed with Drawers and Storage Shelves, Blue</t>
  </si>
  <si>
    <t xml:space="preserve">WF280791AAE</t>
  </si>
  <si>
    <t xml:space="preserve">Upholstered Platform Bed with Underneath Storage,Full Size,Gray</t>
  </si>
  <si>
    <t xml:space="preserve">WF280790AAE</t>
  </si>
  <si>
    <t xml:space="preserve">WF280119AAE</t>
  </si>
  <si>
    <t xml:space="preserve">Linen Upholstered Platform Bed With Headboard and Two Drawers, Twin (Not sold separately)</t>
  </si>
  <si>
    <t xml:space="preserve">Full Size Wood Platform Bed with Upholstered Headboard and 2 Drawers, White</t>
  </si>
  <si>
    <t xml:space="preserve">Full Size Loft Bed with Wardrobe, Desk and Storage Drawers, Gray</t>
  </si>
  <si>
    <t xml:space="preserve">Full Size Loft Bed with Wardrobe, Desk and Storage Drawers, White</t>
  </si>
  <si>
    <t xml:space="preserve">Twin Size Loft Bed with Wardrobe, Desk and Storage Drawers, White</t>
  </si>
  <si>
    <t xml:space="preserve">Queen Size Wooden Platform Bed with 2 Storage Drawers and 2 bedside tables, White</t>
  </si>
  <si>
    <t xml:space="preserve">Queen Size Wooden Platform Bed with 2 Storage Drawers and 2 bedside tables, Gray</t>
  </si>
  <si>
    <t xml:space="preserve">WF322502AAH</t>
  </si>
  <si>
    <t xml:space="preserve">Twin Size House Platform Bed with Two Drawers,Headboard and Footboard, Pink</t>
  </si>
  <si>
    <t xml:space="preserve">WF322502AAK</t>
  </si>
  <si>
    <t xml:space="preserve">Twin Size House Platform Bed with Two Drawers,Headboard and Footboard, White</t>
  </si>
  <si>
    <t xml:space="preserve">Full Size Murphy Bed with Multiple Storage Shelves and A Cabinet, White</t>
  </si>
  <si>
    <t xml:space="preserve">Queen Size Platform Bed with Storage Headboard and 2 Drawers, White</t>
  </si>
  <si>
    <t xml:space="preserve">Full Size Platform Bed with Storage Headboard and 2 Drawers, Gray</t>
  </si>
  <si>
    <t xml:space="preserve">Full Size Platform Bed with Storage Headboard and 2 Drawers, White</t>
  </si>
  <si>
    <t xml:space="preserve">Queen Size Wood Platform Bed with Multi-storage Headboard and a Drawer, White</t>
  </si>
  <si>
    <t xml:space="preserve">Full Size Wood House Bed with Fence and Door, Gray</t>
  </si>
  <si>
    <t xml:space="preserve">Twin Size Daybed Frame with Storage Bookcases and Underneath Storage, USB Charging Station, Gray</t>
  </si>
  <si>
    <t xml:space="preserve">GX002104AAK</t>
  </si>
  <si>
    <t xml:space="preserve">Wood Queen Size Platform Bed with Upholstered Headboard and LED and 2 Drawers, Antique White</t>
  </si>
  <si>
    <t xml:space="preserve">GX002103AAK</t>
  </si>
  <si>
    <t xml:space="preserve">Wood Full Size Platform Bed with Upholstered Headboard and LED and 2 Drawers, Antique White</t>
  </si>
  <si>
    <t xml:space="preserve">Metal Double Twin Size Triangular House Beds with Built-in Table, Gold</t>
  </si>
  <si>
    <t xml:space="preserve">GX000382AAE</t>
  </si>
  <si>
    <t xml:space="preserve">Twin Size Loft Bed Frame with Built-in Desk and Double Storage Drawers,Gray</t>
  </si>
  <si>
    <t xml:space="preserve">Full XL Size Platform Bed with Storage LED Headboard, Charging Station, Twin Size Trundle and 2 Drawers, Dark Brown</t>
  </si>
  <si>
    <t xml:space="preserve">Full XL Size Platform Bed with Storage LED Headboard, Charging Station, Twin Size Trundle and 2 Drawers, Gray</t>
  </si>
  <si>
    <t xml:space="preserve">Twin XL Size Platform Bed with Storage LED Headboard, Charging Station, Twin Size Trundle and 2 Drawers, Gray</t>
  </si>
  <si>
    <t xml:space="preserve">Full Size Platform Bed with Storage Headboard, Charging Station, Twin Size Trundle and 3 Drawers, Antique Brown</t>
  </si>
  <si>
    <t xml:space="preserve">Full Size Platform Bed with Storage Headboard and a Big Drawer, Cream</t>
  </si>
  <si>
    <t xml:space="preserve">Twin Size Wood Platform Bed with House-shaped Headboard and Built-in LED, Walnut+Milk White</t>
  </si>
  <si>
    <t xml:space="preserve">GX000546AAD-1</t>
  </si>
  <si>
    <t xml:space="preserve">Queen Size Wood Platform Bed with Underneath Storage and 2 Drawers, Wood Color</t>
  </si>
  <si>
    <t xml:space="preserve">GX000545AAD-1</t>
  </si>
  <si>
    <t xml:space="preserve">Full Size Wood Platform Bed with Underneath Storage and 2 Drawers, Wood Color</t>
  </si>
  <si>
    <t xml:space="preserve">GX002007AAE</t>
  </si>
  <si>
    <t xml:space="preserve">Full Size Murphy Bed with Storage Shelves and Drawers, Gray</t>
  </si>
  <si>
    <t xml:space="preserve">GX000803AAE-1</t>
  </si>
  <si>
    <t xml:space="preserve">Twin Size Loft Bed with Desk and Shelves,Two Built-in Drawers,Gray(OLD SKU:GX000803AAE)</t>
  </si>
  <si>
    <t xml:space="preserve">WF280118AAE</t>
  </si>
  <si>
    <t xml:space="preserve">Wood Queen Size Hydraulic Platform Bed with Storage LED Headboard, Charging Station and 2 Drawers, White</t>
  </si>
  <si>
    <t xml:space="preserve">Wood Full Size Hydraulic Platform Bed with Storage LED Headboard, Charging Station and 2 Drawers, Gray</t>
  </si>
  <si>
    <t xml:space="preserve">Wood Twin Size platform bed with Storage Headboard, Shelves and 2 Drawers, White</t>
  </si>
  <si>
    <t xml:space="preserve">GX000377AAK</t>
  </si>
  <si>
    <t xml:space="preserve">Full over Full Bunk Bed with Twin Size Trundle, Convertible Beds, White</t>
  </si>
  <si>
    <t xml:space="preserve">GX000376AAK</t>
  </si>
  <si>
    <t xml:space="preserve">Twin over Twin Bunk Bed with Twin Size Trundle, Convertible Beds, White</t>
  </si>
  <si>
    <t xml:space="preserve">Twin Size Wood Daybed with Multi-Storage Shelves, Charging Station and 3 Drawers, Gray</t>
  </si>
  <si>
    <t xml:space="preserve">Twin Size Wood Daybed with Multi-Storage Shelves, Charging Station and 3 Drawers, Antique White</t>
  </si>
  <si>
    <t xml:space="preserve">Twin Size Metal Loft Bed with Drawers, Storage Staircase and Small Wardrobe</t>
  </si>
  <si>
    <t xml:space="preserve">WF319252AAN</t>
  </si>
  <si>
    <t xml:space="preserve">Full Size Car Bed with Bear-Shaped Headboard, USB and LED, Natural</t>
  </si>
  <si>
    <t xml:space="preserve">Wood Full Size House Murphy Bed with USB, Storage Shelves and Blackboard, Pink+White</t>
  </si>
  <si>
    <t xml:space="preserve">Wood Queen Size Platform Bed with Storage Headboard, Shelves and 2 Drawers, Gray</t>
  </si>
  <si>
    <t xml:space="preserve">Full Size Platform Bed with Storage Headboard and a Big Drawer, Wood Color</t>
  </si>
  <si>
    <t xml:space="preserve">Twin Size Captain Platform Bed Frame with Storage Bookcases and Shelves,Four Drawers,White</t>
  </si>
  <si>
    <t xml:space="preserve">Twin Size Storage Platform Bed Frame with with Two Drawers and Light Strip Design in Headboard,Oak</t>
  </si>
  <si>
    <t xml:space="preserve">Twin Size Storage Platform Bed Frame with with Two Drawers and Light Strip Design in Headboard,White</t>
  </si>
  <si>
    <t xml:space="preserve">Full Size Platform Bed with Storage LED Headboard, Twin Size Trundle and 3 Drawers, White</t>
  </si>
  <si>
    <t xml:space="preserve">Twin Size Platform Bed with Storage LED Headboard, Twin Size Trundle and 3 Drawers, White</t>
  </si>
  <si>
    <t xml:space="preserve">Twin Size Wood Platform Bed with House-shaped Headboard and Built-in LED, Walnut+White</t>
  </si>
  <si>
    <t xml:space="preserve">Queen Size Wood Storage Platform Bed with 2 Drawers, Rattan Headboard and Footboard, Black</t>
  </si>
  <si>
    <t xml:space="preserve">Twin over Twin Bunk Bed with Storage Staircase, Slide and Drawers, Desk with Drawers and Shelves, White</t>
  </si>
  <si>
    <t xml:space="preserve">Full Size Platform Bed with Storage Headboard, USB, Twin Size Trundle and 3 Drawers, Gray</t>
  </si>
  <si>
    <t xml:space="preserve">Twin Size Platform Bed with Storage Headboard, USB, Twin Size Trundle and 3 Drawers, Gray</t>
  </si>
  <si>
    <t xml:space="preserve">GX002014AAK</t>
  </si>
  <si>
    <t xml:space="preserve">Twin Size Platform Bed with Multiple Storage, White+Walnut</t>
  </si>
  <si>
    <t xml:space="preserve">Queen Size Murphy Bed with Built-In Charging Station and a Shelf, White</t>
  </si>
  <si>
    <t xml:space="preserve">WF309871AAK</t>
  </si>
  <si>
    <t xml:space="preserve">Twin Size Metal Platform Bed with MDF Headboard and Footboard,Two Storage Drawers and Rotatable TV Stand,White</t>
  </si>
  <si>
    <t xml:space="preserve">GX001812AAK</t>
  </si>
  <si>
    <t xml:space="preserve">Queen Size Platform Bed with Headboard, Shelves, USB Ports and Sockets, White</t>
  </si>
  <si>
    <t xml:space="preserve">Full Size Loft Bed with Desk and Shelves, Two Built-in Drawers, Storage Staircase, Gray</t>
  </si>
  <si>
    <t xml:space="preserve">GX000335AAE</t>
  </si>
  <si>
    <t xml:space="preserve">GX000335AAK</t>
  </si>
  <si>
    <t xml:space="preserve">GX000324AAE</t>
  </si>
  <si>
    <t xml:space="preserve">Twin over Twin&amp;Twin Bunk Bed, Triple Bunk Bed with Drawers, Staircase with Storage, Built-in Shelves, Gray</t>
  </si>
  <si>
    <t xml:space="preserve">GX000317AAK</t>
  </si>
  <si>
    <t xml:space="preserve">GX000233AAE</t>
  </si>
  <si>
    <t xml:space="preserve">Full over Twin &amp; Twin Bunk Bed,Triple Bunk Bed with Drawers, Gray</t>
  </si>
  <si>
    <t xml:space="preserve">Twin over Full/Twin Bunk Bed, Convertible Bottom Bed, Storage Shelves and Drawers, White</t>
  </si>
  <si>
    <t xml:space="preserve">Wood Queen Size Hydraulic Platform Bed with Storage LED Headboard, Charging Station and 2 Drawers, Gray</t>
  </si>
  <si>
    <t xml:space="preserve">Wood Full Size Hydraulic Platform Bed with Storage LED Headboard, Charging Station and 2 Drawers, White</t>
  </si>
  <si>
    <t xml:space="preserve">Full Size Platform Bed with Storage Headboard, Charging Station, Twin Size Trundle and 3 Drawers, Antique White</t>
  </si>
  <si>
    <t xml:space="preserve">Twin Size Platform Bed with Storage Headboard, Charging Station, Twin Size Trundle and 3 Drawers, Antique Brown</t>
  </si>
  <si>
    <t xml:space="preserve">GX000379AAD</t>
  </si>
  <si>
    <t xml:space="preserve">Wood Queen Size Platform Bed with Storage Headboard, shoe rack and 4 drawers,Espresso</t>
  </si>
  <si>
    <t xml:space="preserve">Full Size Metal Loft Bed with Drawers, Storage Staircase and Small Wardrobe</t>
  </si>
  <si>
    <t xml:space="preserve">GX000569AAE</t>
  </si>
  <si>
    <t xml:space="preserve">Full Size Wood Storage Hydraulic Platform Bed with Twin Size Trundle, Side Table and Lounge, Gray</t>
  </si>
  <si>
    <t xml:space="preserve">Full Size Wood House Bed with Fence and Detachable Storage Shelves, Natural</t>
  </si>
  <si>
    <t xml:space="preserve">Twin Size Wood House Bed with Fence and Detachable Storage Shelves, Natural</t>
  </si>
  <si>
    <t xml:space="preserve">Full Size Daybed with Trundle and Support Legs, Pink</t>
  </si>
  <si>
    <t xml:space="preserve">Twin Size Storage Platform Bed Frame with 4 Open Storage Shelves and 2 Storage Drawers,LED Light,White</t>
  </si>
  <si>
    <t xml:space="preserve">Queen Size Storage Platform Bed Frame with 4 Open Storage Shelves and USB Charging Design,Gray</t>
  </si>
  <si>
    <t xml:space="preserve">Full Size Platform Bed with Storage Headboard, USB, Twin Size Trundle and 3 Drawers, White</t>
  </si>
  <si>
    <t xml:space="preserve">Metal Loft Bed with bookcase, desk and cabinet, Full, White</t>
  </si>
  <si>
    <t xml:space="preserve">SM001807AAK</t>
  </si>
  <si>
    <t xml:space="preserve">Full over Full Size Bunk with staircase,the Down Bed can be Convertible to Seats and Table Set,White</t>
  </si>
  <si>
    <t xml:space="preserve">Wood Twin Size Loft bed with Multiple Storage Shelves and Wardrobe, White</t>
  </si>
  <si>
    <t xml:space="preserve">Queen Size Murphy Bed with Bookcase, Bedside Shelves and a Big Drawer, White</t>
  </si>
  <si>
    <t xml:space="preserve">GX000714AAN</t>
  </si>
  <si>
    <t xml:space="preserve">Wood Twin Size Platform Bed with 2 Drawers and 1 Chair&amp;Desk Set, Natural+White</t>
  </si>
  <si>
    <t xml:space="preserve">GX002008AAK</t>
  </si>
  <si>
    <t xml:space="preserve">Twin over Queen House Bunk Bed with Climbing Nets and Climbing Ramp, White</t>
  </si>
  <si>
    <t xml:space="preserve">Queen Size Murphy Bed with a Shelf, White</t>
  </si>
  <si>
    <t xml:space="preserve">WF309291AAD</t>
  </si>
  <si>
    <t xml:space="preserve">King Size Canopy Platform Bed with Headboard and Support Legs, Brown Wash</t>
  </si>
  <si>
    <t xml:space="preserve">Wood Queen Size Platform Bed with Storage Headboard, Shelves and 4 Drawers, White</t>
  </si>
  <si>
    <t xml:space="preserve">GX001813AAA</t>
  </si>
  <si>
    <t xml:space="preserve">Queen Size Platform Bed with Headboard, Drawers, Shelves, USB Ports and Sockets, Natural</t>
  </si>
  <si>
    <t xml:space="preserve">GX001317AAE</t>
  </si>
  <si>
    <t xml:space="preserve">Twin Size Upholstered Platform Bed with Pull-out Twin Size Trundle and 3 Drawers, Gray</t>
  </si>
  <si>
    <t xml:space="preserve">GX001913AAA</t>
  </si>
  <si>
    <t xml:space="preserve">Queen Size Storage Upholstered Platform Bed, Adjustable Headboard Featured with Bluetooth Audio, LED Light and USB Charging, Beige</t>
  </si>
  <si>
    <t xml:space="preserve">GX001313AAA</t>
  </si>
  <si>
    <t xml:space="preserve">Queen Upholstered Platform Bed with Twin Size Trundle and Two Drawers, Beige</t>
  </si>
  <si>
    <t xml:space="preserve">GX001017AAC</t>
  </si>
  <si>
    <t xml:space="preserve">Twin Size Loft Bed with Storage Staircase and Built-in Desk, Espresso (Old SKU:GX000903AAP)</t>
  </si>
  <si>
    <t xml:space="preserve">GX002001AAE</t>
  </si>
  <si>
    <t xml:space="preserve">Full Size Murphy Bed with Wardrobe and Drawers, Storage Bed, can be Folded into a Cabinet, Gray</t>
  </si>
  <si>
    <t xml:space="preserve">GX000321AAE</t>
  </si>
  <si>
    <t xml:space="preserve">Twin XL over Full Bunk Bed with Built-in Storage Shelves, Drawers and Staircase,Gray</t>
  </si>
  <si>
    <t xml:space="preserve">GX000321AAK</t>
  </si>
  <si>
    <t xml:space="preserve">Twin XL over Full Bunk Bed with Built-in Storage Shelves, Drawers and Staircase,White</t>
  </si>
  <si>
    <t xml:space="preserve">WF293826AAD</t>
  </si>
  <si>
    <t xml:space="preserve">Queen Size Canopy Platform Bed with Headboard and Support Legs,Brown Wash</t>
  </si>
  <si>
    <t xml:space="preserve">Twin Size Triple Bunk Bed with Storage Staircase,Separate Design,White</t>
  </si>
  <si>
    <t xml:space="preserve">SM000109AAK-1</t>
  </si>
  <si>
    <t xml:space="preserve">Twin over Full Bunk Bed with Drawers,Storage and Slide, Multifunction, White</t>
  </si>
  <si>
    <t xml:space="preserve">SM000107AAK-1</t>
  </si>
  <si>
    <t xml:space="preserve">Twin over Full Loft Bed with Staircase,White(OLD SKU:SM000107AAK)</t>
  </si>
  <si>
    <t xml:space="preserve">L-shaped Platform Bed with Trundle and Drawers Linked with built-in Desk,Twin,White</t>
  </si>
  <si>
    <t xml:space="preserve">Twin Size House Platform Beds with Two Drawers for Boy and Girl Shared Beds, Combination of 2 Side by Side Twin Size Beds, Gray</t>
  </si>
  <si>
    <t xml:space="preserve">Twin Size Loft Bed Frame with Storage Staircase and Double Desks and Shelves,White</t>
  </si>
  <si>
    <t xml:space="preserve">Twin XL Size Platform Bed with Storage LED Headboard, Charging Station, Twin Size Trundle and 2 Drawers, Dark Brown</t>
  </si>
  <si>
    <t xml:space="preserve">Wood Full Size Upholstered Platform Bed with Guardrail and Pillow, Beige</t>
  </si>
  <si>
    <t xml:space="preserve">GX000445AAE</t>
  </si>
  <si>
    <t xml:space="preserve">Wood Twin Size Platform Bed with 2 Drawers, Storage  Headboard and Footboard, Dark Green</t>
  </si>
  <si>
    <t xml:space="preserve">Twin over Twin House Loft or Bunk Bed with Slide and Staircase, White</t>
  </si>
  <si>
    <t xml:space="preserve">Full Size Daybed with Trundle and Support Legs, White</t>
  </si>
  <si>
    <t xml:space="preserve">Twin Size Murphy Bed with Open Shelves and Storage Drawers,Built-in Wardrobe and Table, White</t>
  </si>
  <si>
    <t xml:space="preserve">Wood Twin Size Loft bed with Multiple Storage Shelves and Wardrobe, Gray</t>
  </si>
  <si>
    <t xml:space="preserve">Full Size Low Loft Bed with Rolling Portable Desk, Drawers and Shelves, Gray(Old SKU: GX000711AAE)</t>
  </si>
  <si>
    <t xml:space="preserve">Full Size Storage Platform Bed with Pull Out Shelves, Twin Size Trundle and 2 Drawers, White</t>
  </si>
  <si>
    <t xml:space="preserve">Full Size PU Upholstered Tufted Daybed with Two Drawers and Cloud Shaped Guardrail, White</t>
  </si>
  <si>
    <t xml:space="preserve">GX002011AAK</t>
  </si>
  <si>
    <t xml:space="preserve">Twin Size Platform Bed with Storage Headboard and Drawers, White</t>
  </si>
  <si>
    <t xml:space="preserve">WF309288AAM</t>
  </si>
  <si>
    <t xml:space="preserve">Wood Twin Size Car Bed with Pillow, Ceiling Cloth, Natural</t>
  </si>
  <si>
    <t xml:space="preserve">GX000553AAH</t>
  </si>
  <si>
    <t xml:space="preserve">Full Size Upholstered Storage Platform Bed with Cartoon Ears Headboard, LED and USB, Pink</t>
  </si>
  <si>
    <t xml:space="preserve">Full Over Twin Metal Bunk Bed with Built-in Desk, Shelves and Ladder, White</t>
  </si>
  <si>
    <t xml:space="preserve">Wood Twin Size Loft Bed with Wardrobes and 2-Drawer Desk with Cabinet, White</t>
  </si>
  <si>
    <t xml:space="preserve">Twin Size Loft Bed with L-Shaped Desk and Drawers, Cabinet and Storage Staircase, Gray</t>
  </si>
  <si>
    <t xml:space="preserve">Twin XL Wood Daybed with 2 Trundles, 3 Storage Cubbies, 1 Light for Free and USB Charging Design, White</t>
  </si>
  <si>
    <t xml:space="preserve">GX000542AAE</t>
  </si>
  <si>
    <t xml:space="preserve">Full Size Upholstery Daybed with Trundle and USB Charging Design,Trundle can be flat or erected,Gray</t>
  </si>
  <si>
    <t xml:space="preserve">WF297945AAK</t>
  </si>
  <si>
    <t xml:space="preserve">Twin Size Race Car-Shaped Platform Bed with Wheels, White</t>
  </si>
  <si>
    <t xml:space="preserve">GX000325AAE</t>
  </si>
  <si>
    <t xml:space="preserve">Functional Loft Bed with 3 Shelves, 2 Wardrobes and 2 Drawers,  Ladder with Storage, No Box Spring Needed, Gray</t>
  </si>
  <si>
    <t xml:space="preserve">GX002002AAE</t>
  </si>
  <si>
    <t xml:space="preserve">Twin Size Murphy Bed with Wardrobe and Drawers, Storage Bed, can be Folded into a Cabinet, Gray</t>
  </si>
  <si>
    <t xml:space="preserve">GX000537AAE</t>
  </si>
  <si>
    <t xml:space="preserve">Twin Size Loft Bed with Pullable Desk and Storage Shelves,Staircase and Blackboard,Gray</t>
  </si>
  <si>
    <t xml:space="preserve">Twin Size Loft Bed with Pullable Desk and Storage Shelves,Staircase and Blackboard,White</t>
  </si>
  <si>
    <t xml:space="preserve">Twin Size Loft Bed with Wardrobe and Staircase, Desk and Storage Drawers and Cabinet in 1, White</t>
  </si>
  <si>
    <t xml:space="preserve">GX001513AAF</t>
  </si>
  <si>
    <t xml:space="preserve">GX001805AAE</t>
  </si>
  <si>
    <t xml:space="preserve">Twin Size House Low Loft Bed with Trundle,Gray</t>
  </si>
  <si>
    <t xml:space="preserve">GX000920AAK-1</t>
  </si>
  <si>
    <t xml:space="preserve">Twin over Twin House Bunk Bed with Slide and Windows,White</t>
  </si>
  <si>
    <t xml:space="preserve">Twin over Twin &amp; Twin Bunk Bed with Built-in Staircase and Storage Drawer,Gray</t>
  </si>
  <si>
    <t xml:space="preserve">SM000119AAE-1</t>
  </si>
  <si>
    <t xml:space="preserve">SM000119AAK-1</t>
  </si>
  <si>
    <t xml:space="preserve">Twin over Full/Twin Bunk Bed, Convertible Bottom Bed, Storage Shelves and Drawers, Gray</t>
  </si>
  <si>
    <t xml:space="preserve">GX000403AAK-1</t>
  </si>
  <si>
    <t xml:space="preserve">Twin over Full Bunk Bed with Trundle and Staircase,White</t>
  </si>
  <si>
    <t xml:space="preserve">SM000107AAE-1</t>
  </si>
  <si>
    <t xml:space="preserve">Twin over Full Loft Bed with Staircase,Gray(OLD SKU:SM000107AAE)</t>
  </si>
  <si>
    <t xml:space="preserve">L-shaped Platform Bed with Trundle and Drawers Linked with built-in Desk,Twin,Espresso</t>
  </si>
  <si>
    <t xml:space="preserve">SM001010AAA</t>
  </si>
  <si>
    <t xml:space="preserve">Upholstered Platform Bed with Underneath Storage,Full Size,Beige</t>
  </si>
  <si>
    <t xml:space="preserve">Wood Full Size Loft Bed with Built-in Wardrobe, Desk, Storage Shelves and Drawers, Beige</t>
  </si>
  <si>
    <t xml:space="preserve">GX001817AAK</t>
  </si>
  <si>
    <t xml:space="preserve">Twin Size Wood Platform Bed with House-shaped Storage Headboard and Trundle, White</t>
  </si>
  <si>
    <t xml:space="preserve">SM001701AAE</t>
  </si>
  <si>
    <t xml:space="preserve">Twin over Full House Bunk Bed with Storage Staircase and Blackboard,Gray(Old SKU: GX001701AAE)</t>
  </si>
  <si>
    <t xml:space="preserve">Wood Twin Size House Bed with Trundle and Storage, Green</t>
  </si>
  <si>
    <t xml:space="preserve">Twin Size Upholstered Daybed with Trundle and Three Drawers,Gray</t>
  </si>
  <si>
    <t xml:space="preserve">Full Size Loft Bed with 8 Open Storage Shelves and Built-in Ladder, Antique White</t>
  </si>
  <si>
    <t xml:space="preserve">Full Size Storage Platform Bed Frame with 4 Open Storage Shelves and USB Charging Design,Gray</t>
  </si>
  <si>
    <t xml:space="preserve">Twin Size Loft Bed with Desk and Shelves, Two Built-in Drawers, White(Old SKU: GX000423AAK)</t>
  </si>
  <si>
    <t xml:space="preserve">SM001807AAE</t>
  </si>
  <si>
    <t xml:space="preserve">Full over Full Size Bunk with staircase,the Down Bed can be Convertible to Seats and Table Set,Gray</t>
  </si>
  <si>
    <t xml:space="preserve">Full Size PU Upholstered Tufted Daybed with Two Drawers and Cloud Shaped Guardrail, Pink</t>
  </si>
  <si>
    <t xml:space="preserve">Full Size platform bed with trundle, drawers and USB plugs, White</t>
  </si>
  <si>
    <t xml:space="preserve">Twin Size House Platform Beds with Two Drawers for Boy and Girl Shared Beds, Combination of 2 Side by Side Twin Size Beds, White(old sku: GX000927AAK)</t>
  </si>
  <si>
    <t xml:space="preserve">WF309289AAM</t>
  </si>
  <si>
    <t xml:space="preserve">Wood Full Size Car Bed with Pillow, Ceiling Cloth Natural</t>
  </si>
  <si>
    <t xml:space="preserve">GX001902AAE-1</t>
  </si>
  <si>
    <t xml:space="preserve">Queen Size Upholstered Platform Bed with One Large Drawer in the Footboard and Drawer on Each Side,Gray</t>
  </si>
  <si>
    <t xml:space="preserve">GX000553AAA</t>
  </si>
  <si>
    <t xml:space="preserve">Full Size Upholstered Storage Platform Bed with Cartoon Ears Shaped Headboard, LED and USB, Beige</t>
  </si>
  <si>
    <t xml:space="preserve">Queen Size Murphy Bed with a Shelf, Gray</t>
  </si>
  <si>
    <t xml:space="preserve">GX001812AAA</t>
  </si>
  <si>
    <t xml:space="preserve">Queen Size Platform Bed with Headboard, Shelves, USB Ports and Sockets, Natural</t>
  </si>
  <si>
    <t xml:space="preserve">Full Over Twin Metal Bunk Bed with Built-in Desk, Shelves and Ladder, Black</t>
  </si>
  <si>
    <t xml:space="preserve">GX000544AAE</t>
  </si>
  <si>
    <t xml:space="preserve">Twin XL Wood Daybed with 2 Trundles, 3 Storage Cubbies, 1 Light for Free and USB Charging Design, Gray</t>
  </si>
  <si>
    <t xml:space="preserve">GX000417AAK</t>
  </si>
  <si>
    <t xml:space="preserve">Twin Size Loft Bed with a Stand-alone Bed, Storage Staircase, Desk, Shelves and Drawers, White</t>
  </si>
  <si>
    <t xml:space="preserve">GX000417AAE</t>
  </si>
  <si>
    <t xml:space="preserve">Twin Size Loft Bed with a Stand-alone Bed, Storage Staircase, Desk, Shelves and Drawers, Gray</t>
  </si>
  <si>
    <t xml:space="preserve">Twin Size Bunk Bed with Built-in Shelves Beside both Upper and Down Bed and Storage Drawer,Gray</t>
  </si>
  <si>
    <t xml:space="preserve">GX000538AAK</t>
  </si>
  <si>
    <t xml:space="preserve">Twin over Twin Size House Bunk Bed with Convertible Slide and Trundle, White+Green</t>
  </si>
  <si>
    <t xml:space="preserve">Twin Size Loft Bed with Wardrobe and Staircase, Desk and Storage Drawers and Cabinet in 1,Gray</t>
  </si>
  <si>
    <t xml:space="preserve">GX000316AAK</t>
  </si>
  <si>
    <t xml:space="preserve">Twin over Full Bunk Bed with Trundle and Built-in Desk, Three Storage Drawers and Shelf,White</t>
  </si>
  <si>
    <t xml:space="preserve">GX001605AAE</t>
  </si>
  <si>
    <t xml:space="preserve">Queen Size Canopy Platform Bed with Twin Size Trundle and Three Storage Drawers,Gray</t>
  </si>
  <si>
    <t xml:space="preserve">L-shaped Upholstered Platform Bed with Trundle and Two Drawers Linked with built-in Desk,Twin,Gray</t>
  </si>
  <si>
    <t xml:space="preserve">GX000705AAK-1</t>
  </si>
  <si>
    <t xml:space="preserve">House Bunk Bed with Trundle,Roof and Windows,White(OLD SKU:GX000705AAK)</t>
  </si>
  <si>
    <t xml:space="preserve">SM000208AAK-1</t>
  </si>
  <si>
    <t xml:space="preserve">Twin over Full Bunk Bed with Ladder, Twin Size Trundle, Safety Guardrail, White</t>
  </si>
  <si>
    <t xml:space="preserve">SM000113AAK-1</t>
  </si>
  <si>
    <t xml:space="preserve">Full over Full Bunk Bed with Two Drawers and Storage, White</t>
  </si>
  <si>
    <t xml:space="preserve">SM000109AAE-1</t>
  </si>
  <si>
    <t xml:space="preserve">Twin over Full Bunk Bed with Drawers,Storage and Slide, Multifunction, Gray</t>
  </si>
  <si>
    <t xml:space="preserve">GX000402AAK-1</t>
  </si>
  <si>
    <t xml:space="preserve">Full over Full Bunk Bed with Trundle and Staircase,White</t>
  </si>
  <si>
    <t xml:space="preserve">L-shaped Platform Bed with Trundle and Drawers Linked with built-in Desk,Twin,Gray</t>
  </si>
  <si>
    <t xml:space="preserve">SM000703AAK</t>
  </si>
  <si>
    <t xml:space="preserve">Twin Size Low Loft House Bed with Roof and Two Front Windows , White</t>
  </si>
  <si>
    <t xml:space="preserve">Twin over Full Bunk Bed with a Twin Size Loft Bed attached, with a Desk, Metal, Black</t>
  </si>
  <si>
    <t xml:space="preserve">SM000504AAE</t>
  </si>
  <si>
    <t xml:space="preserve">Linen Upholstered Platform Bed With Headboard and Trundle, Twin</t>
  </si>
  <si>
    <t xml:space="preserve">WF196099AAE</t>
  </si>
  <si>
    <t xml:space="preserve">Platform bed with horizontal strip hollow shape, King size, gray</t>
  </si>
  <si>
    <t xml:space="preserve">Queen Size Wood Storage Platform Bed with 4 Drawers, Rattan Headboard, Nature</t>
  </si>
  <si>
    <t xml:space="preserve">Queen Size Storage Platform Bed Frame with 4 Open Storage Shelves and USB Charging Design,White</t>
  </si>
  <si>
    <t xml:space="preserve">GX000377AAE</t>
  </si>
  <si>
    <t xml:space="preserve">Full over Full Bunk Bed with Twin Size Trundle, Convertible Beds, Gray</t>
  </si>
  <si>
    <t xml:space="preserve">Twin Size Wood Platform Bed with House-shaped Storage Headboard and 2 Drawers, Walnut</t>
  </si>
  <si>
    <t xml:space="preserve">Twin to King Size Daybed Frame with Storage Bookcases and Two Drawers,Charging Design,Gray</t>
  </si>
  <si>
    <t xml:space="preserve">GX000447AAK</t>
  </si>
  <si>
    <t xml:space="preserve">Wood Twin over Full Bunk Bed with Ladder, White</t>
  </si>
  <si>
    <t xml:space="preserve">Full Size Wood Platform Bed with House-shaped Headboard and Built-in LED, Walnut+White</t>
  </si>
  <si>
    <t xml:space="preserve">Wood Full Size Platform Bed with 2 Drawers, Storage  Headboard and Footboard, Dark Green</t>
  </si>
  <si>
    <t xml:space="preserve">Twin Size Loft Bed with 8 Open Storage Shelves and Built-in Ladder, Antique White</t>
  </si>
  <si>
    <t xml:space="preserve">Twin Size Storage Platform Bed Frame with 4 Open Storage Shelves and 2 Storage Drawers,LED Light,Gray</t>
  </si>
  <si>
    <t xml:space="preserve">Twin Size Platform Bed with Storage Headboard, USB, Twin Size Trundle and 3 Drawers, White</t>
  </si>
  <si>
    <t xml:space="preserve">GX000357AAE</t>
  </si>
  <si>
    <t xml:space="preserve">Queen Size Wood Storage Platform Bed with LED, 2 Drawers and 1 Twin Size Trundle, Gray</t>
  </si>
  <si>
    <t xml:space="preserve">Full Size Wooden Captain Bed with Built-in Bookshelves,Three Storage Drawers and Trundle,White Wash</t>
  </si>
  <si>
    <t xml:space="preserve">Metal Loft Bed with bookcase, desk and cabinet, Full, Black</t>
  </si>
  <si>
    <t xml:space="preserve">GX000714AAE</t>
  </si>
  <si>
    <t xml:space="preserve">Wood Twin Size Platform Bed with 2 Drawers and 1 Chair&amp;Desk Set, Gray+White</t>
  </si>
  <si>
    <t xml:space="preserve">GX000630AAB</t>
  </si>
  <si>
    <t xml:space="preserve">Metal Twin over Twin Castle-shaped Bunk Bed with Wardrobe and Multiple Storage, Black+White</t>
  </si>
  <si>
    <t xml:space="preserve">Full Size PU Upholstered Tufted Daybed with Trundle and Cloud Shaped Guardrail, White</t>
  </si>
  <si>
    <t xml:space="preserve">GX000208AAE</t>
  </si>
  <si>
    <t xml:space="preserve">Twin over Full Bunk Bed with Ladder, Twin Size Trundle, Safety Guardrail, Gray(Old SKU:SM000208AAE-1)</t>
  </si>
  <si>
    <t xml:space="preserve">Twin Size Daybed with Storage Arms, Trundle and Charging Station, White</t>
  </si>
  <si>
    <t xml:space="preserve">MF306036AAB</t>
  </si>
  <si>
    <t xml:space="preserve">Metal Full Size Storage Platform Bed with Twin Size Trundle and 2 Drawers, Black</t>
  </si>
  <si>
    <t xml:space="preserve">GX000341AAK</t>
  </si>
  <si>
    <t xml:space="preserve">Twin Size Daybed with Storage Shelves, Blackboard, Cork board, USB Ports and Twin Size Trundle, White</t>
  </si>
  <si>
    <t xml:space="preserve">Twin  Size Loft Bed with Built-in Desk with Two Drawers, and Storage Shelves and Drawers,White</t>
  </si>
  <si>
    <t xml:space="preserve">WF302988AAK</t>
  </si>
  <si>
    <t xml:space="preserve">Full Size House Platform Bed with LED Lights and Storage, White</t>
  </si>
  <si>
    <t xml:space="preserve">Queen Size Murphy Bed with Rotable Desk, Gray</t>
  </si>
  <si>
    <t xml:space="preserve">Metal Twin Size Daybed with Twin Size Trundle, Storage Shelves and USB Ports, Black</t>
  </si>
  <si>
    <t xml:space="preserve">Twin Size Loft Bed with Desk and Shelves, Two Built-in Drawers, Storage Staircase, Gray</t>
  </si>
  <si>
    <t xml:space="preserve">GX001318AAE</t>
  </si>
  <si>
    <t xml:space="preserve">Full Size Upholstered Platform Bed with Pull-out Twin Size Trundle and 3 Drawers, Gray</t>
  </si>
  <si>
    <t xml:space="preserve">GX000428AAK</t>
  </si>
  <si>
    <t xml:space="preserve">Full over Full Bunk Bed with Ladder, Slide and Shelves, White</t>
  </si>
  <si>
    <t xml:space="preserve">Twin Size Loft Bed with L-Shaped Desk and Drawers, Cabinet and Storage Staircase, White</t>
  </si>
  <si>
    <t xml:space="preserve">WF298815AAK</t>
  </si>
  <si>
    <t xml:space="preserve">Twin Size Platform Bed with Trundle and Drawers, White</t>
  </si>
  <si>
    <t xml:space="preserve">GX001017AAE</t>
  </si>
  <si>
    <t xml:space="preserve">Twin over Twin Loft Bunk Bed with Drawers and Ladder, Natural</t>
  </si>
  <si>
    <t xml:space="preserve">GX000423AAK</t>
  </si>
  <si>
    <t xml:space="preserve">Twin Size Loft Bed with Desk and Shelves, Two Built-in Drawers, White (old SKU: GX000803AAK-1)</t>
  </si>
  <si>
    <t xml:space="preserve">WF293230AAK</t>
  </si>
  <si>
    <t xml:space="preserve">Queen Size Canopy Platform Bed with Headboard and Support Legs,White</t>
  </si>
  <si>
    <t xml:space="preserve">SM000099AAK-1</t>
  </si>
  <si>
    <t xml:space="preserve">Functional Loft Bed(turn into upper bed and down desk,cushion sets are free),Twin Size,White</t>
  </si>
  <si>
    <t xml:space="preserve">SM000118AAK-1</t>
  </si>
  <si>
    <t xml:space="preserve">Twin over Full Bunk Bed with ladder, Safety Guardrail, Perfect for Bedroom, White</t>
  </si>
  <si>
    <t xml:space="preserve">GX000402AAE-1</t>
  </si>
  <si>
    <t xml:space="preserve">Full over Full Bunk Bed with Trundle and Staircase,Gray</t>
  </si>
  <si>
    <t xml:space="preserve">SM000093AAK-1</t>
  </si>
  <si>
    <t xml:space="preserve">Twin over Twin Wood Bunk Bed with Trundle and Drawers,White</t>
  </si>
  <si>
    <t xml:space="preserve">Wood Full Size Platform Bed with House-shaped Storage Headboard and Built-in LED, White</t>
  </si>
  <si>
    <t xml:space="preserve">GX000241AAK</t>
  </si>
  <si>
    <t xml:space="preserve">Full over Full Bunk Bed with Drawers, Convertible Beds, White(OLD SKU: SM000241AAK-1)</t>
  </si>
  <si>
    <t xml:space="preserve">GX000240AAE</t>
  </si>
  <si>
    <t xml:space="preserve">Twin over Twin Bunk Bed with Drawers, Convertible Beds, Gray(Old SKU: SM000240AAE-1)</t>
  </si>
  <si>
    <t xml:space="preserve">Full Size Platform Bed with Storage Headboard, Charging Station and 2 Drawers, Gray</t>
  </si>
  <si>
    <t xml:space="preserve">Full Size Platform Bed with Storage Headboard, Charging Station and 2 Drawers, White</t>
  </si>
  <si>
    <t xml:space="preserve">GX002018AAE</t>
  </si>
  <si>
    <t xml:space="preserve">Full Size Vintage Upholstery Daybed with Button Tufted Backrest, Gray</t>
  </si>
  <si>
    <t xml:space="preserve">Full Size Loft Bed with Built-in Storage Wardrobe and Staircase, White</t>
  </si>
  <si>
    <t xml:space="preserve">Twin Size Metal Platform Bed with MDF Headboard and Footboard,Two Storage Drawers and Rotatable TV Stand,Black</t>
  </si>
  <si>
    <t xml:space="preserve">Modern Luxury Tufted Button Daybed, Full, Beige</t>
  </si>
  <si>
    <t xml:space="preserve">Twin Size Metal Loft bed with Staircase, Built-in Desk and Storage Shelves, White</t>
  </si>
  <si>
    <t xml:space="preserve">GX000630AAE</t>
  </si>
  <si>
    <t xml:space="preserve">Metal Twin over Twin Castle-shaped Bunk Bed with Wardrobe and Multiple Storage, Gray+White</t>
  </si>
  <si>
    <t xml:space="preserve">Full Size PU Upholstered Tufted Daybed with Trundle and Cloud Shaped Guardrail, Pink</t>
  </si>
  <si>
    <t xml:space="preserve">GX000554AAH</t>
  </si>
  <si>
    <t xml:space="preserve">Upholstered Full Size platform bed with USB Ports and LED belt, Pink</t>
  </si>
  <si>
    <t xml:space="preserve">GX002012AAK</t>
  </si>
  <si>
    <t xml:space="preserve">Full Size Platform Bed with Storage Headboard and Drawers, White</t>
  </si>
  <si>
    <t xml:space="preserve">Twin Size Upholstered Platform Bed with Cartoon Ears Shaped Headboard and Trundle, Pink</t>
  </si>
  <si>
    <t xml:space="preserve">GX002008AAM</t>
  </si>
  <si>
    <t xml:space="preserve">Twin over Queen House Bunk Bed with Climbing Nets and Climbing Ramp, Natural</t>
  </si>
  <si>
    <t xml:space="preserve">GX001902AAA-1</t>
  </si>
  <si>
    <t xml:space="preserve">Queen Size Upholstered Platform Bed with One Large Drawer in the Footboard and Drawer on Each Side,Beige</t>
  </si>
  <si>
    <t xml:space="preserve">GX001026AAK</t>
  </si>
  <si>
    <t xml:space="preserve">Twin Size House Platform Bed with Three Storage Drawers,White</t>
  </si>
  <si>
    <t xml:space="preserve">GX000348AAP</t>
  </si>
  <si>
    <t xml:space="preserve">Twin over Twin Boat-Like Shape Bunk Bed with Storage Shelves, Cream+Espresso</t>
  </si>
  <si>
    <t xml:space="preserve">GX001912AAE</t>
  </si>
  <si>
    <t xml:space="preserve">Queen Size Upholstered Platform Bed with Storage Headboard, LED, USB Charging and 2 Drawers, Dark Gray</t>
  </si>
  <si>
    <t xml:space="preserve">Wood Full Size Loft Bed with Wardrobes and 2-Drawer Desk with Cabinet, Gray</t>
  </si>
  <si>
    <t xml:space="preserve">Metal Twin over Twin &amp; Twin Bunk Bed, Triple Bunk Bed with Storage Shelves Staircase, Silver</t>
  </si>
  <si>
    <t xml:space="preserve">GX001316AAF</t>
  </si>
  <si>
    <t xml:space="preserve">Upholstered Double Twin Size Daybed with Trundle and Drawer, Green</t>
  </si>
  <si>
    <t xml:space="preserve">GX000418AAK</t>
  </si>
  <si>
    <t xml:space="preserve">Full Size Platform Bed with Trundle and Shelves, White</t>
  </si>
  <si>
    <t xml:space="preserve">GX000325AAK</t>
  </si>
  <si>
    <t xml:space="preserve">Functional Loft Bed with 3 Shelves, 2 Wardrobes and 2 Drawers,  Ladder with Storage, No Box Spring Needed, White</t>
  </si>
  <si>
    <t xml:space="preserve">GX001016AAE</t>
  </si>
  <si>
    <t xml:space="preserve">Full Size Functional Loft Bed with Cabinets and Drawers, Hanging Clothes at the back of the Staircase, Gray</t>
  </si>
  <si>
    <t xml:space="preserve">Twin Size Wooden Captain Bed with Built-in Bookshelves,Three Storage Drawers and Trundle,Antique Brown</t>
  </si>
  <si>
    <t xml:space="preserve">Full over Twin&amp;Twin Size Bunk Bed with Built-in Shelf, Silver</t>
  </si>
  <si>
    <t xml:space="preserve">GX001513AAE</t>
  </si>
  <si>
    <t xml:space="preserve">Twin Size Upholstered Daybed with Trundle and Three Drawers,Grey</t>
  </si>
  <si>
    <t xml:space="preserve">WF292923AAD</t>
  </si>
  <si>
    <t xml:space="preserve">Full Size House Platform Bed with Two Drawers,Headboard and Footboard,Roof Design,Natural</t>
  </si>
  <si>
    <t xml:space="preserve">GX000404AAE</t>
  </si>
  <si>
    <t xml:space="preserve">Full and Twin Size L-Shaped Bunk Bed with Slide and Short Ladder,Gray</t>
  </si>
  <si>
    <t xml:space="preserve">SM000208AAE-1</t>
  </si>
  <si>
    <t xml:space="preserve">Twin over Full Bunk Bed with Ladder, Twin Size Trundle, Safety Guardrail, Gray</t>
  </si>
  <si>
    <t xml:space="preserve">Wood platform bed with two drawers, twin (gray)</t>
  </si>
  <si>
    <t xml:space="preserve">Wood platform bed with two drawers, twin (white)</t>
  </si>
  <si>
    <t xml:space="preserve">GX000327AAK-1</t>
  </si>
  <si>
    <t xml:space="preserve">GX000240AAK</t>
  </si>
  <si>
    <t xml:space="preserve">Twin over Twin Bunk Bed with Drawers, Convertible Beds, White(Old SKU: SM000240AAK-1)</t>
  </si>
  <si>
    <t xml:space="preserve">Full Size Platform Bed with Storage Headboard, Charging Station and 4 Drawers, White</t>
  </si>
  <si>
    <t xml:space="preserve">Full Size Wooden Captain Bed with Built-in Bookshelves,Three Storage Drawers and Trundle,Antique Brown</t>
  </si>
  <si>
    <t xml:space="preserve">GX001530AAK</t>
  </si>
  <si>
    <t xml:space="preserve">Wood Twin Size Loft Bed with Hanging Clothes Racks, White</t>
  </si>
  <si>
    <t xml:space="preserve">Full Size Loft Bed with Built-in Storage Staircase and Hanger for Clothes, Gray</t>
  </si>
  <si>
    <t xml:space="preserve">Twin Size PU Upholstered Tufted Daybed with Two Drawers and Cloud Shaped Guardrail, Pink</t>
  </si>
  <si>
    <t xml:space="preserve">GX001327AAA</t>
  </si>
  <si>
    <t xml:space="preserve">Full Size Upholstered Tufted Daybed with Two Drawers, Beige</t>
  </si>
  <si>
    <t xml:space="preserve">Twin Size Wood House Bed with 2 Drawers and Window Decoration, White+Pink</t>
  </si>
  <si>
    <t xml:space="preserve">King Size Canopy Platform Bed with Support Legs, Natural</t>
  </si>
  <si>
    <t xml:space="preserve">King Size Canopy Platform Bed with Support Legs,White</t>
  </si>
  <si>
    <t xml:space="preserve">WF309291AAE</t>
  </si>
  <si>
    <t xml:space="preserve">King Size Canopy Platform Bed with Headboard and Support Legs, Grey Wash</t>
  </si>
  <si>
    <t xml:space="preserve">GX001911AAA</t>
  </si>
  <si>
    <t xml:space="preserve">Full Size Upholstered Platform Bed with Storage Headboard, LED, USB Charging and 2 Drawers, Beige</t>
  </si>
  <si>
    <t xml:space="preserve">GX001911AAE</t>
  </si>
  <si>
    <t xml:space="preserve">Full Size Upholstered Platform Bed with Storage Headboard, LED, USB Charging and 2 Drawers, Dark Gray</t>
  </si>
  <si>
    <t xml:space="preserve">Twin Size Loft Bed with Desk and Shelves, Two Built-in Drawers, Storage Staircase, White</t>
  </si>
  <si>
    <t xml:space="preserve">GX000622AAB</t>
  </si>
  <si>
    <t xml:space="preserve">Twin Size Metal Loft Bed with Bench and Storage Staircase, Black</t>
  </si>
  <si>
    <t xml:space="preserve">GX000334AAK</t>
  </si>
  <si>
    <t xml:space="preserve">Full Size Loft Bed with Desk, Cabinets, Drawers and Bedside Tray, Charging Station, White</t>
  </si>
  <si>
    <t xml:space="preserve">Metal Twin over Twin &amp; Twin Bunk Bed, Triple Bunk Bed with Storage Shelves Staircase, Black</t>
  </si>
  <si>
    <t xml:space="preserve">GX001316AAE</t>
  </si>
  <si>
    <t xml:space="preserve">Upholstered Double Twin Size Daybed with Trundle and Drawer, Gray</t>
  </si>
  <si>
    <t xml:space="preserve">Twin Size Loft Bed with Storage Staircase and Built-in Desk, White (Old SKU:GX000903AAK)</t>
  </si>
  <si>
    <t xml:space="preserve">GX000418AAE</t>
  </si>
  <si>
    <t xml:space="preserve">Full Size Platform Bed with Trundle and Shelves, Gray</t>
  </si>
  <si>
    <t xml:space="preserve">GX000536AAE</t>
  </si>
  <si>
    <t xml:space="preserve">GX001606AAK</t>
  </si>
  <si>
    <t xml:space="preserve">Twin Size Wooden Canopy Daybed with 3 in 1 Storage Drawers,White</t>
  </si>
  <si>
    <t xml:space="preserve">GX001605AAK</t>
  </si>
  <si>
    <t xml:space="preserve">Queen Size Canopy Platform Bed with Twin Size Trundle and Three Storage Drawers,White</t>
  </si>
  <si>
    <t xml:space="preserve">GX001312AAE</t>
  </si>
  <si>
    <t xml:space="preserve">Full Upholstered Platform Bed with Trundle,Grey (OLD SKU:SM001006AAE)</t>
  </si>
  <si>
    <t xml:space="preserve">GX000709AAD</t>
  </si>
  <si>
    <t xml:space="preserve">Twin over Full Bunk Bed with Built-in Desk and Three Drawers,Natural(old sku: SM000709AAD)</t>
  </si>
  <si>
    <t xml:space="preserve">GX000514AAE-1</t>
  </si>
  <si>
    <t xml:space="preserve">GX000404AAK</t>
  </si>
  <si>
    <t xml:space="preserve">Full and Twin Size L-Shaped Bunk Bed with Slide and Short Ladder,White</t>
  </si>
  <si>
    <t xml:space="preserve">SM000304AAK-1</t>
  </si>
  <si>
    <t xml:space="preserve">Twin over Twin Bunk Bed with Trundle and Storage, White</t>
  </si>
  <si>
    <t xml:space="preserve">WF212811AAK</t>
  </si>
  <si>
    <t xml:space="preserve">Platform Bed Frame with Headboard, Wood Slat Support, No Box Spring Needed,Twin, White(OLD SKU:WF191418AAK)</t>
  </si>
  <si>
    <t xml:space="preserve">WF199367AAK</t>
  </si>
  <si>
    <t xml:space="preserve">Wooden Full Size Daybed with Clean Lines, White</t>
  </si>
  <si>
    <t xml:space="preserve">Wood platform bed with two drawers, full (white)</t>
  </si>
  <si>
    <t xml:space="preserve">Queen Size Wood Platform Bed with Upholstered Headboard, Lights and Storage Nightstand, Bench, Walnut</t>
  </si>
  <si>
    <t xml:space="preserve">Wood Twin Size House Murphy Bed with USB, Storage Shelves and Blackboard, Pink+White</t>
  </si>
  <si>
    <t xml:space="preserve">Wood Twin Size Platform Bed with 2 Drawers, Storage  Headboard and Footboard, White</t>
  </si>
  <si>
    <t xml:space="preserve">Full Size Daybed with Trundle and Support Legs, Green</t>
  </si>
  <si>
    <t xml:space="preserve">Full Size Loft Bed with 8 Open Storage Shelves and Built-in Ladder, Antique Grey</t>
  </si>
  <si>
    <t xml:space="preserve">Full Size Loft Bed with Built-in Storage Wardrobe and Staircase, Gray</t>
  </si>
  <si>
    <t xml:space="preserve">Full Size Storage Platform Bed with Pull Out Shelves, Twin Size Trundle and 2 Drawers, Espresso</t>
  </si>
  <si>
    <t xml:space="preserve">Full Size platform bed with trundle, drawers and USB plugs, Gray</t>
  </si>
  <si>
    <t xml:space="preserve">Full Size Platform Bed with Bear Ears Shaped Headboard and LED, Cream White</t>
  </si>
  <si>
    <t xml:space="preserve">Twin Size Daybed with Storage Arms, Trundle and Charging Station, Gray</t>
  </si>
  <si>
    <t xml:space="preserve">Queen Size Murphy Bed with Rotable Desk, White</t>
  </si>
  <si>
    <t xml:space="preserve">WF293826AAE</t>
  </si>
  <si>
    <t xml:space="preserve">Queen Size Canopy Platform Bed with Headboard and Support Legs,Grey Wash</t>
  </si>
  <si>
    <t xml:space="preserve">GX000403AAE-1</t>
  </si>
  <si>
    <t xml:space="preserve">Twin over Full Bunk Bed with Trundle and Staircase,Gray</t>
  </si>
  <si>
    <t xml:space="preserve">SM001010AAE</t>
  </si>
  <si>
    <t xml:space="preserve">WF199367AAE</t>
  </si>
  <si>
    <t xml:space="preserve">Wooden Full Size Daybed with Clean Lines, Gray</t>
  </si>
  <si>
    <t xml:space="preserve">Wood platform bed with two drawers, full (gray)</t>
  </si>
  <si>
    <t xml:space="preserve">Full Size Loft Bed with Built-in Desk with Two Drawers, and Storage Shelves and Drawers,White</t>
  </si>
  <si>
    <t xml:space="preserve">GX001901AAE-1</t>
  </si>
  <si>
    <t xml:space="preserve">Full Size Upholstered Platform Bed with One Large Drawer in the Footboard and Drawer on Each Side,Gray</t>
  </si>
  <si>
    <t xml:space="preserve">Metal Full Size Convertible Bunk Bed with 2 Drawers, Black</t>
  </si>
  <si>
    <t xml:space="preserve">GX001813AAK</t>
  </si>
  <si>
    <t xml:space="preserve">Queen Size Platform Bed with Headboard, Drawers, Shelves, USB Ports and Sockets, White</t>
  </si>
  <si>
    <t xml:space="preserve">GX000316AAE</t>
  </si>
  <si>
    <t xml:space="preserve">Twin over Full Bunk Bed with Trundle and Built-in Desk, Three Storage Drawers and Shelf,Gray</t>
  </si>
  <si>
    <t xml:space="preserve">WF198181AAE</t>
  </si>
  <si>
    <t xml:space="preserve">Full Size Platform Bed with Drawers, Gray</t>
  </si>
  <si>
    <t xml:space="preserve">WF196530AAK</t>
  </si>
  <si>
    <t xml:space="preserve">Full Size Platform Bed with Under-bed Drawers, White</t>
  </si>
  <si>
    <t xml:space="preserve">Upholstered Queen Size platform bed with USB Ports, Beige</t>
  </si>
  <si>
    <t xml:space="preserve">GX000595AAE</t>
  </si>
  <si>
    <t xml:space="preserve">Queen Size Platform Bed Frame with Upholstery Headboard and Storage Shelves and,USB Charging,Gray</t>
  </si>
  <si>
    <t xml:space="preserve">Twin Size Platform Bed with Twin Size Trundle, Espresso</t>
  </si>
  <si>
    <t xml:space="preserve">Upholstered Queen Size platform bed with USB Ports, Blue</t>
  </si>
  <si>
    <t xml:space="preserve">WF299727AAK</t>
  </si>
  <si>
    <t xml:space="preserve">Full Size Platform Bed with Adjustable Trundle,White(Old SKU:SM000248AAK)</t>
  </si>
  <si>
    <t xml:space="preserve">WF286601AAK</t>
  </si>
  <si>
    <t xml:space="preserve">Twin over Twin Bunk Bed with Convertible Slide and Ladder , White(Old SKU:WF281725AAK)</t>
  </si>
  <si>
    <t xml:space="preserve">GX002013AAE</t>
  </si>
  <si>
    <t xml:space="preserve">Queen Size Storage Upholstered Hydraulic Platform Bed with 2 Drawers, Gray</t>
  </si>
  <si>
    <t xml:space="preserve">WF300931AAK</t>
  </si>
  <si>
    <t xml:space="preserve">Twin Size Daybed with Trundle, White</t>
  </si>
  <si>
    <t xml:space="preserve">Wood Twin Size House Bed with Roof, Window and Guardrail, Light Green</t>
  </si>
  <si>
    <t xml:space="preserve">GX000725AAF</t>
  </si>
  <si>
    <t xml:space="preserve">Wood Full Size House Bed with Twin Size Trundle and Storage, Green</t>
  </si>
  <si>
    <t xml:space="preserve">GX000437AAE</t>
  </si>
  <si>
    <t xml:space="preserve">Twin Size House Loft Bed with Storage Desk and 3 Drawer Chest, Gray</t>
  </si>
  <si>
    <t xml:space="preserve">GX001835AAK</t>
  </si>
  <si>
    <t xml:space="preserve">Bedroom Storage Wardrobe with Hanging Rods and 2 Drawers and Open Shelves,Sliding Door,White</t>
  </si>
  <si>
    <t xml:space="preserve">Wood Full Size Platform Bed with Storage Headboard and 4 Drawers, White</t>
  </si>
  <si>
    <t xml:space="preserve">GX000569AAK</t>
  </si>
  <si>
    <t xml:space="preserve">Full Size Wood Storage Hydraulic Platform Bed with Twin Size Trundle, Side Table and Lounge, White</t>
  </si>
  <si>
    <t xml:space="preserve">GX000391AAK</t>
  </si>
  <si>
    <t xml:space="preserve">Twin Size Murphy Bed with Lockers and Wardrobes, With installation video, White</t>
  </si>
  <si>
    <t xml:space="preserve">Queen Size Wood Storage Platform Bed with 4 Drawers, Rattan Headboard, Walnut</t>
  </si>
  <si>
    <t xml:space="preserve">Wood Full Size House Bed with Roof, Window and Guardrail, White</t>
  </si>
  <si>
    <t xml:space="preserve">GX002016AAE</t>
  </si>
  <si>
    <t xml:space="preserve">Full Size Vintage Upholstery Daybed with Two Large Storage Drawers, Gray</t>
  </si>
  <si>
    <t xml:space="preserve">GX002013AAF</t>
  </si>
  <si>
    <t xml:space="preserve">Queen Size Storage Upholstered Hydraulic Platform Bed with 2 Drawers, Blue</t>
  </si>
  <si>
    <t xml:space="preserve">Farmhouse Style Solid Pine Wood Murphy Bed Chest Cube Cabinet Bed with Charging Station and Large Storage Drawer for Home Office or Small Room,Full,White</t>
  </si>
  <si>
    <t xml:space="preserve">Traditional Style Rattan King Size Bed Frame,No Box Spring Needed,Antique White</t>
  </si>
  <si>
    <t xml:space="preserve">Traditional Style Rattan Queen Size Bed Frame,No Box Spring Needed,Antique White</t>
  </si>
  <si>
    <t xml:space="preserve">L-Shaped Bed Frame with Trundle and and Bookcase,Corner Bed Wooden Captain Bed with Led Downlight and USB Port for Small Room,Bedroom, Guest Room, Full Size, Walnut and White</t>
  </si>
  <si>
    <t xml:space="preserve">L-Shaped Bed Frame with Trundle and and Bookcase,Corner Bed Wooden Captain Bed with Led Downlight and USB Port for Small Room,Bedroom, Guest Room, Twin Size, Walnut and White</t>
  </si>
  <si>
    <t xml:space="preserve">Modern Style Queen Size Solid Wood Platform Bed for  Kids, Teens, Adults, No Need Box Spring, Walnut and White</t>
  </si>
  <si>
    <t xml:space="preserve">Modern Style Full Size Solid Wood Platform Bed for  Kids, Teens, Adults, No Need Box Spring, Walnut and White</t>
  </si>
  <si>
    <t xml:space="preserve">Twin Size Solid Wood Daybed with Trundle for Limited Space Kids, Teens, Adults, No Need Box Spring, Walnut and White</t>
  </si>
  <si>
    <t xml:space="preserve">Twin Size Solid Wood Daybed with 2 Storage Drawers for Limited Space Kids, Teens, Adults, No Need Box Spring, Walnut and White</t>
  </si>
  <si>
    <t xml:space="preserve">BS701P179768T</t>
  </si>
  <si>
    <t xml:space="preserve">3 in 1 Convertible Sleeper Chair with Adjustable Backrest, Lounger Chair Turns Into Bed, Single Bed for Living Room, Linen, Tan</t>
  </si>
  <si>
    <t xml:space="preserve">BS701P179768L</t>
  </si>
  <si>
    <t xml:space="preserve">3 in 1 Convertible Sleeper Chair with Adjustable Backrest, Lounger Chair Turns Into Bed, Single Bed for Living Room, Velvet, Ink Blue</t>
  </si>
  <si>
    <t xml:space="preserve">Upholstered Platform Full Size Hydraulic Storage Bed, Lift Up Storage Bed with RGB LED Light, PU Leather Headboard and Footboard, No Box Spring Needed, White</t>
  </si>
  <si>
    <t xml:space="preserve">Upholstered Platform Full Size Hydraulic Storage Bed, Lift Up Storage Bed with RGB LED Light, PU Leather Headboard and Footboard, No Box Spring Needed, Black</t>
  </si>
  <si>
    <t xml:space="preserve">Queen Size Half Self-Close and Open Murphy Bed with 2 Side Cabinet Storage Shelf, Cabinet Space-Saving Bed Perfect for Guest Room, Bed Room, Guest Room, Home Office, Brown</t>
  </si>
  <si>
    <t xml:space="preserve">Full Size Half Self-Close and Open Murphy Bed with 2 Side Cabinet Storage Shelf, Cabinet Space-Saving Bed Perfect for Guest Room, Bed Room, Guest Room, Home Office, Brown</t>
  </si>
  <si>
    <t xml:space="preserve">Full Size Half Self-Close and Open Murphy Bed with 1 Side Cabinet Storage Shelf, Cabinet Space-Saving Bed Perfect for Guest Room, Bed Room, Guest Room, Home Office, Brown</t>
  </si>
  <si>
    <t xml:space="preserve">Queen Size Half Self-Close and Open Murphy Bed Cabinet Space-Saving Bed  Perfect for Guest Room, for Bed Room, Guest Room, Home Office, Brown</t>
  </si>
  <si>
    <t xml:space="preserve">Full Size Half Self-Close and Open Murphy Bed with 2 Side Cabinet Storage Shelf, Cabinet Space-Saving Bed Perfect for Guest Room, Bed Room, Guest Room, Home Office, Rustic White</t>
  </si>
  <si>
    <t xml:space="preserve">Full Size Half Self-Close and Open Murphy Bed with 1 Side Cabinet Storage Shelf, Cabinet Space-Saving Bed Perfect for Guest Room, Bed Room, Guest Room, Home Office, Rustic White</t>
  </si>
  <si>
    <t xml:space="preserve">Full Size Half Self-Close and Open Murphy Bed Cabinet Space-Saving Bed  Perfect for Guest Room, for Bed Room, Guest Room, Home Office, Rustic White</t>
  </si>
  <si>
    <t xml:space="preserve">Mid-Century Modern Solid Wood Bed Frame Full Size Platform Bed with Six-Piece Headboard Design, No Box Spring Needed, Brown</t>
  </si>
  <si>
    <t xml:space="preserve">Mid-Century Modern Solid Wood Bed Frame King Size Platform Bed with Three-Piece Headboard Design, No Box Spring Needed, Brown</t>
  </si>
  <si>
    <t xml:space="preserve">Farmhouse Wooden Platform Twin Size Bed with Curl Design Headboard and Footboard for Teenager, Espresso</t>
  </si>
  <si>
    <t xml:space="preserve">Twin Size House Shape Bed with Drawers and Safety Fence Guardrails Bed Toddler Bed for Girls Boys,No Box Spring Needed, Walnut and White</t>
  </si>
  <si>
    <t xml:space="preserve">Twin Size House Shape Bed with with Trundle and Safety Fence Guardrails Bed Toddler Bed for Girls Boys,No Box Spring Needed, Walnut and White</t>
  </si>
  <si>
    <t xml:space="preserve">Twin Size House-Shaped Bed with Bookcase Headboard and Led Light and Twin Size Trundle for Kids Boys Girls, Blue+ White</t>
  </si>
  <si>
    <t xml:space="preserve">BS300194AAC</t>
  </si>
  <si>
    <t xml:space="preserve">Full Size Murphy Bed with 1 Side Cabinet Storage Shelf, 61.5-inch Cabinet Bed Folding Wall Bed with Desk Combo Perfect for Guest Room,Study, Office,White(old sku:BS300609AAC)</t>
  </si>
  <si>
    <t xml:space="preserve">BS555101AAK</t>
  </si>
  <si>
    <t xml:space="preserve">White Solid Wood 5 Pieces Queen Bedroom Sets(bed+nightstand*2+chest+dresser)old sku:BS515101AAK</t>
  </si>
  <si>
    <t xml:space="preserve">BS555100AAK</t>
  </si>
  <si>
    <t xml:space="preserve">White Solid Wood 5 Pieces Full Bedroom Sets(bed+nightstand*2+chest+dresser) old sku:BS515100AAK</t>
  </si>
  <si>
    <t xml:space="preserve">BS335102AAK</t>
  </si>
  <si>
    <t xml:space="preserve">White Solid Wood 3 Pieces King Bedroom Sets(old sku:BS300026AAK)</t>
  </si>
  <si>
    <t xml:space="preserve">BS335100AAK</t>
  </si>
  <si>
    <t xml:space="preserve">White Solid Wood 3 Pieces Full Bedroom Sets (old sku:BS315100AAK)</t>
  </si>
  <si>
    <t xml:space="preserve">BS410220AAB</t>
  </si>
  <si>
    <t xml:space="preserve">4 Pieces Modern Cannage Rattan Platform Queen Bed + Nightstand*2+ Dresser, Black</t>
  </si>
  <si>
    <t xml:space="preserve">WF319290AAE</t>
  </si>
  <si>
    <t xml:space="preserve">Modern Metal Bed Frame with Curved Upholstered Headboard and Footboard Bed with Under Bed Storage, Heavy Duty Metal Slats, Full Size, Grey</t>
  </si>
  <si>
    <t xml:space="preserve">BS332405AAD</t>
  </si>
  <si>
    <t xml:space="preserve">Rustic Reclaimed Solid Wood Framhouse 3 Pieces Storage Queen Bedroom Sets,Queen Bed and 2 Nightstands</t>
  </si>
  <si>
    <t xml:space="preserve">BS200108AAD</t>
  </si>
  <si>
    <t xml:space="preserve">2 Pieces Bedroom Sets Farmhouse Style Full Size Bookcase Captain Bed and Nightstand, Rustic Brown</t>
  </si>
  <si>
    <t xml:space="preserve">BS200105AAD</t>
  </si>
  <si>
    <t xml:space="preserve">2 Pieces Bedroom Sets Farmhouse Style Twin Size Bookcase Captain Bed and Nightstand, Rustic Brown</t>
  </si>
  <si>
    <t xml:space="preserve">Traditional Concise Style Gray Solid Wood Platform Bed, No Need Box Spring, Queen</t>
  </si>
  <si>
    <t xml:space="preserve">BS206140AAK</t>
  </si>
  <si>
    <t xml:space="preserve">2 Pieces Wooden Bedroom Set Queen Murphy Bed and Nightstand, White+Walnut</t>
  </si>
  <si>
    <t xml:space="preserve">BS206138AAK</t>
  </si>
  <si>
    <t xml:space="preserve">2 Pieces Wooden Bedroom Set Full Murphy Bed and Nightstand, White+Walnut</t>
  </si>
  <si>
    <t xml:space="preserve">Upholstered Platform Queen Size Hydraulic Storage Bed, Lift Up Storage Bed with RGB LED Light, PU Leather Headboard and Footboard, No Box Spring Needed, White</t>
  </si>
  <si>
    <t xml:space="preserve">Upholstered Platform Queen Size Hydraulic Storage Bed, Lift Up Storage Bed with RGB LED Light, PU Leather Headboard and Footboard, No Box Spring Needed, Black</t>
  </si>
  <si>
    <t xml:space="preserve">BS531022AAA</t>
  </si>
  <si>
    <t xml:space="preserve">Farmhouse Log Bed Frame King Rustic Style Pure Solid Pine Cylinder Construction Bed Fits Mattresses and Box Springs, Natural Finish</t>
  </si>
  <si>
    <t xml:space="preserve">WF531023AAA</t>
  </si>
  <si>
    <t xml:space="preserve">Farmhouse Log Bed Frame Queen Rustic Style Pure Solid Pine Cylinder Construction Bed Fits Mattresses and Box Springs, Natural Finish</t>
  </si>
  <si>
    <t xml:space="preserve">Queen Size Half Self-Close and Open Murphy Bed Cabinet Space-Saving Bed  Perfect for Guest Room, for Bed Room, Guest Room, Home Office, Rustic White</t>
  </si>
  <si>
    <t xml:space="preserve">Mid-Century Modern Solid Wood Bed Frame King Size Platform Bed with Six-Piece Headboard Design, No Box Spring Needed, Brown</t>
  </si>
  <si>
    <t xml:space="preserve">Mid-Century Modern Solid Wood Bed Frame Queen Size Platform Bed with Six-Piece Headboard Design, No Box Spring Needed, Brown</t>
  </si>
  <si>
    <t xml:space="preserve">Modern Mid-Century Queen Upholstered Platform Bed Frame with Tufted Headboard and Solid Wood Legs,No Box Spring Needed,Gray</t>
  </si>
  <si>
    <t xml:space="preserve">Modern Mid-Century Queen Upholstered Platform Bed Frame with Tufted Headboard and Solid Wood Legs,No Box Spring Needed,Beige</t>
  </si>
  <si>
    <t xml:space="preserve">Mid-Century Modern Solid Wood Bed Frame Full Size Platform Bed with Three-Piece Headboard Design, No Box Spring Needed, Brown</t>
  </si>
  <si>
    <t xml:space="preserve">WF531940AAA</t>
  </si>
  <si>
    <t xml:space="preserve">Kids Cookie-Shaped Bed Frame for Boys &amp; Girls,Twin Size Platform Bed, Walnut</t>
  </si>
  <si>
    <t xml:space="preserve">Modern Boucle Upholstered Platform Bed with Wingback Headboard and Round Wooden Legs, Beige,King Size</t>
  </si>
  <si>
    <t xml:space="preserve">Modern Velvet Upholstered Platform Bed with Wingback Headboard and Round Wooden Legs, Cream,Queen Size</t>
  </si>
  <si>
    <t xml:space="preserve">Farmhouse Wooden Platform Full Size Bed with Curl Design Headboard and Footboard for Teenager, Espresso</t>
  </si>
  <si>
    <t xml:space="preserve">Farmhouse Wooden Platform Full Size Bed with Panel Design Headboard and Footboard for Teenager, Ash Brown</t>
  </si>
  <si>
    <t xml:space="preserve">Full Size House-Shaped Bed with Bookcase Headboard and Led Light and Twin Size Trundle for Kids Boys Girls, Blue+ White</t>
  </si>
  <si>
    <t xml:space="preserve">Full Size Captain DayBed with Storage Bookcase Headboard,Captain bed with Trundle and Three Storage Drawers for Kids Teens Dorm Bedroom Multipurpose Guest Room or Home, Walnut</t>
  </si>
  <si>
    <t xml:space="preserve">Twin Size Captain DayBed with Storage Bookcase Headboard,Captain bed with Trundle and Three Storage Drawers for Kids Teens Dorm Bedroom Multipurpose Guest Room or Home, White</t>
  </si>
  <si>
    <t xml:space="preserve">Twin Size Captain DayBed with Storage Bookcase Headboard,Captain bed with Trundle and Three Storage Drawers for Kids Teens Dorm Bedroom Multipurpose Guest Room or Home, Walnut</t>
  </si>
  <si>
    <t xml:space="preserve">BS400192AAC</t>
  </si>
  <si>
    <t xml:space="preserve">Queen Size Murphy Bed with 2 Side Cabinet Storage Shelves, 68-inch Cabinet Bed Folding Wall Bed with Desk Combo Perfect for Guest Room, Study, Office,White(old sku:BS400491AAC)</t>
  </si>
  <si>
    <t xml:space="preserve">3 in 1 Convertible Sleeper Chair Sofa Bed Pull Out Couch Adjustable Chair with Pillow, Adjust Backrest into a Sofa, Lounger Chair, Single Bed or Living Room or Apartment, Gray</t>
  </si>
  <si>
    <t xml:space="preserve">BS335270AAK</t>
  </si>
  <si>
    <t xml:space="preserve">3 Pieces Wooden Captain Bedroom Set Twin Bed with Trundle, Nightstand and Dresser, White + Walnut</t>
  </si>
  <si>
    <t xml:space="preserve">BS335271AAK</t>
  </si>
  <si>
    <t xml:space="preserve">3 Pieces Wooden Captain Bedroom Set Full Bed with Trundle, Nightstand and Dresser, White + Walnut</t>
  </si>
  <si>
    <t xml:space="preserve">BS400609AAC</t>
  </si>
  <si>
    <t xml:space="preserve">Full Size Murphy Bed with 2 Side Cabinet Storage Shelves, 61.5-inch Cabinet Bed Folding Wall Bed with Desk Combo Perfect for Guest Room, Study, Office,White</t>
  </si>
  <si>
    <t xml:space="preserve">Farmhouse Style Full Size Bookcase Captain Bed with Three Drawers and Trundle, Rustic Brown</t>
  </si>
  <si>
    <t xml:space="preserve">BS318545AAK</t>
  </si>
  <si>
    <t xml:space="preserve">Rustic Farmhouse Style Whitewash Queen Storage Panel Bed with Two Drawers, White(old sku:BS301592AAK)</t>
  </si>
  <si>
    <t xml:space="preserve">BS327337AAB</t>
  </si>
  <si>
    <t xml:space="preserve">Set of Two Wood-Framed PU Leather Recliner Chair Adjustable Home Theater Seating with Thick Seat Cushion and Backrest Modern Living Room Recliners, Black</t>
  </si>
  <si>
    <t xml:space="preserve">WF310011AAT</t>
  </si>
  <si>
    <t xml:space="preserve">Modern Mid-Century Armchair Accent Chair with Pillow and Solid Wood leg, Tan</t>
  </si>
  <si>
    <t xml:space="preserve">BS205270AAK</t>
  </si>
  <si>
    <t xml:space="preserve">2 Pieces Wooden Captain Bedroom Set Twin Bed with Trundle and Nightstand,White+Walnut</t>
  </si>
  <si>
    <t xml:space="preserve">Retro Style Rubber Wood Veneer Six-Drawer Dresser Sideboard Cabinet Console Table Sofa Table Ample Storage Spaces for Living Room, Children's Room, Adult Room, Antique White</t>
  </si>
  <si>
    <t xml:space="preserve">WF283150AAG</t>
  </si>
  <si>
    <t xml:space="preserve">5 Drawers Solid Wood Chest, Gray(OLD SKU:WF288863AAG)</t>
  </si>
  <si>
    <t xml:space="preserve">BS295902AAA</t>
  </si>
  <si>
    <t xml:space="preserve">Traditional Concise Style White Solid Wood Platform Bed, No Need Box Spring, King</t>
  </si>
  <si>
    <t xml:space="preserve">WF283525AAE</t>
  </si>
  <si>
    <t xml:space="preserve">Modern Gray Solid Wood Queen Platform Bed</t>
  </si>
  <si>
    <t xml:space="preserve">WF283150AAK</t>
  </si>
  <si>
    <t xml:space="preserve">5 Drawers Solid Wood Chest in White(OLD SKU:WF288863AAW)</t>
  </si>
  <si>
    <t xml:space="preserve">Modern Velvet Upholstered Platform Bed with Wingback Headboard and Round Wooden Legs, Cream,King Size</t>
  </si>
  <si>
    <t xml:space="preserve">Full Size Captain DayBed with Storage Bookcase Headboard,Captain bed with Trundle and Three Storage Drawers for Kids Teens Dorm Bedroom Multipurpose Guest Room or Home, White</t>
  </si>
  <si>
    <t xml:space="preserve">BS300192AAC</t>
  </si>
  <si>
    <t xml:space="preserve">Queen Size Murphy Bed with 1 Side Cabinet Storage Shelf, 68-inch Cabinet Bed Folding Wall Bed with Desk Combo Perfect for Guest Room, Study, Office,White(old sku:BS300491AAC)</t>
  </si>
  <si>
    <t xml:space="preserve">BS300545AAK</t>
  </si>
  <si>
    <t xml:space="preserve">Rustic Farmhouse Style 3 Pieces Bedroom Sets Whitewash Queen Bed with 2 Drawers, and 2 nightstands,White</t>
  </si>
  <si>
    <t xml:space="preserve">BS300491AAC</t>
  </si>
  <si>
    <t xml:space="preserve">Queen Size Murphy Bed with 1 Side Cabinet Storage Shelf, 68-inch Cabinet Bed Folding Wall Bed with Desk Combo Perfect for Guest Room, Study, Office,White</t>
  </si>
  <si>
    <t xml:space="preserve">BS400491AAC</t>
  </si>
  <si>
    <t xml:space="preserve">Queen Size Murphy Bed with 2 Side Cabinet Storage Shelves, 68-inch Cabinet Bed Folding Wall Bed with Desk Combo Perfect for Guest Room, Study, Office,White</t>
  </si>
  <si>
    <t xml:space="preserve">Farmhouse Style Twin Size Bookcase Captain Bed with Three Drawers and Trundle, Rustic Brown</t>
  </si>
  <si>
    <t xml:space="preserve">Traditional Town and Country Style Pinewood Vintage Queen Bed, Stone</t>
  </si>
  <si>
    <t xml:space="preserve">Traditional Town and Country Style Pinewood Vintage Full Bed, Rich Brown</t>
  </si>
  <si>
    <t xml:space="preserve">PP317337AAB</t>
  </si>
  <si>
    <t xml:space="preserve">Wood-Framed PU Leather Recliner Chair Adjustable Home Theater Seating with Thick Seat Cushion and Backrest Modern Living Room Recliners, Black(Old SKU:PP289527AAB)</t>
  </si>
  <si>
    <t xml:space="preserve">WF315644AAP</t>
  </si>
  <si>
    <t xml:space="preserve">Queen Size Wood Platform Bed with Gourd Shaped Headboard and Footboard,Pink</t>
  </si>
  <si>
    <t xml:space="preserve">WF315697AAL</t>
  </si>
  <si>
    <t xml:space="preserve">Mid Century Modern Swivel Accent Chair Armchair for Living Room, Bedroom, Guest Room,Office,Light Gray</t>
  </si>
  <si>
    <t xml:space="preserve">WF310504AAN</t>
  </si>
  <si>
    <t xml:space="preserve">Elegant Mirrored Side Table with 2 Drawers, Modern Silver Finished for Living Room, Hallway, Entryway (Old sku:WF302312AAN)</t>
  </si>
  <si>
    <t xml:space="preserve">BS006140AAK</t>
  </si>
  <si>
    <t xml:space="preserve">WF306745AAC</t>
  </si>
  <si>
    <t xml:space="preserve">Upholstered Platform Bed Frame with Four Drawers, Button Tufted Headboard and Footboard Sturdy Metal Support, No Box Spring Required, Blue, King (Old sku: BS300277AAC)</t>
  </si>
  <si>
    <t xml:space="preserve">BS205271AAK</t>
  </si>
  <si>
    <t xml:space="preserve">2 Pieces Wooden Captain Bedroom Set Full Bed with Trundle and Nightstand,White+Walnut</t>
  </si>
  <si>
    <t xml:space="preserve">WF305273AAK</t>
  </si>
  <si>
    <t xml:space="preserve">Wooden Captain Two-Drawer Nightstand Kids Night Stand  End Side Table for Bedroom, Living Room, Kids' Room, White+Walnut</t>
  </si>
  <si>
    <t xml:space="preserve">Retro Style Rubber Wood Veneer Two-Drawer Bed Side Table Nightstand End Table for Living Room, Children's Room, Adult Room, Antique White</t>
  </si>
  <si>
    <t xml:space="preserve">WF283151AAG</t>
  </si>
  <si>
    <t xml:space="preserve">7 Drawers Solid Wood Dresser,Gray</t>
  </si>
  <si>
    <t xml:space="preserve">WF299782AAK</t>
  </si>
  <si>
    <t xml:space="preserve">Solid Wood traditional One-Drawer Side Table End Table Nightstand, White</t>
  </si>
  <si>
    <t xml:space="preserve">WF299724AAE</t>
  </si>
  <si>
    <t xml:space="preserve">Champagne Silver Platform Bed Solid Rubber Wood Frame and Legs, King Size</t>
  </si>
  <si>
    <t xml:space="preserve">WF298999AAW</t>
  </si>
  <si>
    <t xml:space="preserve">Modern Wood Grain Sideboard with 3 Drawers Storage Cabinet Entryway Floor Cabinet Sideboard Dresser with Solid Wood Legs for bedroom and living room , Grain White</t>
  </si>
  <si>
    <t xml:space="preserve">WF300183AAE</t>
  </si>
  <si>
    <t xml:space="preserve">Modern Concise Style Grey Wood Grain Five-Drawer Chest with Tapered Legs and Smooth Gliding Drawers</t>
  </si>
  <si>
    <t xml:space="preserve">BS008405AAD</t>
  </si>
  <si>
    <t xml:space="preserve">Rustic Reclaimed Solid Wood Framhouse Storage Queen Panel Bed</t>
  </si>
  <si>
    <t xml:space="preserve">WF293440AAC</t>
  </si>
  <si>
    <t xml:space="preserve">Upholstered Platform Bed Frame with Vertical Channel Tufted Headboard, No Box Spring Needed, Queen,Cream</t>
  </si>
  <si>
    <t xml:space="preserve">WF293448AAC</t>
  </si>
  <si>
    <t xml:space="preserve">Upholstered Platform Bed Frame with Vertical Channel Tufted Headboard, No Box Spring Needed, Full, Cream</t>
  </si>
  <si>
    <t xml:space="preserve">WF283524AAE</t>
  </si>
  <si>
    <t xml:space="preserve">Modern Gray Solid Wood Full Platform Bed</t>
  </si>
  <si>
    <t xml:space="preserve">WF530023AAK</t>
  </si>
  <si>
    <t xml:space="preserve">7 Drawers Solid Wood Dresser in White(old sku:WF283151AAK)</t>
  </si>
  <si>
    <t xml:space="preserve">WF299782AAE</t>
  </si>
  <si>
    <t xml:space="preserve">Solid Wood traditional One-Drawer Side Table End Table Nightstand, Stone Gray</t>
  </si>
  <si>
    <t xml:space="preserve">WF298023AAE</t>
  </si>
  <si>
    <t xml:space="preserve">Classic Linen Armchair Accent Chair with Bronze Nailhead Trim Wooden Legs Single Sofa Couch for Living Room, Bedroom, Balcony, Light Gray</t>
  </si>
  <si>
    <t xml:space="preserve">Twin Size Wooden Day Bed with Trundle for Guest Room, Small Bedroom, Study Room, Gray</t>
  </si>
  <si>
    <t xml:space="preserve">BS315694AAS</t>
  </si>
  <si>
    <t xml:space="preserve">Mid Century Modern Barrel Accent Chair Armchair for Living Room, Bedroom, Guest Room,Office,Smoke Blue</t>
  </si>
  <si>
    <t xml:space="preserve">WF315697AAU</t>
  </si>
  <si>
    <t xml:space="preserve">Mid Century Modern Swivel Accent Chair Armchair for Living Room, Bedroom, Guest Room, Office, Blue</t>
  </si>
  <si>
    <t xml:space="preserve">WF300862AAE</t>
  </si>
  <si>
    <t xml:space="preserve">Upholstered Seating Armless Accent Chair 41.3*41.3*32.8 Inch Oversized Leisure Sofa Lounge Chair Lazy Sofa Barrel Chair for Living Room Corner Bedroom Office, Linen, Gray</t>
  </si>
  <si>
    <t xml:space="preserve">PP281169AAE</t>
  </si>
  <si>
    <t xml:space="preserve">Modern Velvet Armchair Tufted Button Accent Chair Club Chair with Steel Legs for Living Room Bedroom,Grey</t>
  </si>
  <si>
    <t xml:space="preserve">WF324396AAC</t>
  </si>
  <si>
    <t xml:space="preserve">U-shaped Fully Assembled Swivel Chair Linen Accent Chair Armchair Round Barrel Chair for Living Room Bedroom, Flax Beige</t>
  </si>
  <si>
    <t xml:space="preserve">WF315696AAO</t>
  </si>
  <si>
    <t xml:space="preserve">Modern Style Accent Chair Armchair for Living Room, Bedroom, Guest Room,Office,Burnt Orange</t>
  </si>
  <si>
    <t xml:space="preserve">WF310555AAH</t>
  </si>
  <si>
    <t xml:space="preserve">Girl's Love Princess Bed Macaron Twin Size Toddler Bed with Side Safety Rails and Headboard and Footboard , Light Pink</t>
  </si>
  <si>
    <t xml:space="preserve">WF301229AAA</t>
  </si>
  <si>
    <t xml:space="preserve">WF299784AAE</t>
  </si>
  <si>
    <t xml:space="preserve">Toddler Bed Safety Guard Rails for Convertible Crib, Stone Gray</t>
  </si>
  <si>
    <t xml:space="preserve">PP281169AAN</t>
  </si>
  <si>
    <t xml:space="preserve">Modern Velvet Armchair Tufted Button Accent Chair Club Chair with Steel Legs for Living Room Bedroom,Navy</t>
  </si>
  <si>
    <t xml:space="preserve">WF308607AAB</t>
  </si>
  <si>
    <t xml:space="preserve">Mid Century Modern Style One-Drawer Nightstand, Walnut and Black</t>
  </si>
  <si>
    <t xml:space="preserve">Full Size House-Shaped Bed with Bookcase Headboard and Led Light and Twin Size Trundle for Kids Boys Girls, Pink+ White</t>
  </si>
  <si>
    <t xml:space="preserve">WF308606AAD</t>
  </si>
  <si>
    <t xml:space="preserve">Mid Century Modern Style Queen Bed Frame with Bookshelf and LED Lights and USB Port, Walnut and Black</t>
  </si>
  <si>
    <t xml:space="preserve">WF299284AAB</t>
  </si>
  <si>
    <t xml:space="preserve">Tall Storage Cabinet with Two Drawers for Bathroom/Office, Black</t>
  </si>
  <si>
    <t xml:space="preserve">WF293800AAC</t>
  </si>
  <si>
    <t xml:space="preserve">Tall Bathroom Corner Cabinet, Freestanding Storage Cabinet with Doors and Adjustable Shelves, MDF Board, Green</t>
  </si>
  <si>
    <t xml:space="preserve">WF289423AAB</t>
  </si>
  <si>
    <t xml:space="preserve">Tall Bathroom Cabinet, Freestanding Storage Cabinet with Drawer, MDF Board, Adjustable Shelf, Black</t>
  </si>
  <si>
    <t xml:space="preserve">JL000002AAG-6</t>
  </si>
  <si>
    <t xml:space="preserve">[VIDEO] 30" Bathroom Vanity with Sink, Bathroom Storage Cabinet with Doors and Drawers, Solid Wood Frame, Ceramic Sink, Grey (OLD SKU: JL000002AAG)</t>
  </si>
  <si>
    <t xml:space="preserve">30" Bathroom Vanity with Sink Top, Bathroom Cabinet with Open Storage Shelf and Two Drawers, Brown</t>
  </si>
  <si>
    <t xml:space="preserve">36" Bathroom Vanity with Sink Top, Bathroom Vanity Cabinet with Two Doors and Two Drawers, Solid Wood, Open shelf, MDF Boards, One Package, White</t>
  </si>
  <si>
    <t xml:space="preserve">WF531253AAF</t>
  </si>
  <si>
    <t xml:space="preserve">36" Bathroom Vanity with Sink, One Cabinet with Three drawers and One Flip Drawer, Solid Wood and MDF Board, Green</t>
  </si>
  <si>
    <t xml:space="preserve">WF531255AAF</t>
  </si>
  <si>
    <t xml:space="preserve">30" Bathroom Vanity with Sink, Multi-functional Bathroom Cabinet with Doors and Drawers, Solid Frame and MDF Board, Green</t>
  </si>
  <si>
    <t xml:space="preserve">WF307973AAF</t>
  </si>
  <si>
    <t xml:space="preserve">36" Bathroom Vanity without Sink, Cabinet Base Only, Six Drawers, Multi-Functional Drawer Divider, Adjustable Shelf, Green</t>
  </si>
  <si>
    <t xml:space="preserve">WF296707AAC</t>
  </si>
  <si>
    <t xml:space="preserve">36" Bathroom Vanity without Sink, Cabinet Base Only, Bathroom Cabinet with Drawers, Solid Frame and MDF Board, Blue</t>
  </si>
  <si>
    <t xml:space="preserve">WF319484AAG</t>
  </si>
  <si>
    <t xml:space="preserve">30" Bathroom Vanity with Sink Combo, Multi-functional Bathroom Cabinet with Doors and Drawer,  MDF Board, Natural</t>
  </si>
  <si>
    <t xml:space="preserve">36" Bathroom Vanity with Sink Combo, One Cabinet and Six Drawers, Solid Wood and MDF Board, Green</t>
  </si>
  <si>
    <t xml:space="preserve">36" Bathroom Vanity without Sink, Cabinet Base Only, One Cabinet and Six Drawers, Green</t>
  </si>
  <si>
    <t xml:space="preserve">WF306244AAB</t>
  </si>
  <si>
    <t xml:space="preserve">36" Bathroom Vanity without Sink, Cabinet Base Only, One Cabinet and three Drawers, Black</t>
  </si>
  <si>
    <t xml:space="preserve">JL000007AAB</t>
  </si>
  <si>
    <t xml:space="preserve">36" Bathroom Vanity with Sink Combo, Black Bathroom Cabinet with Drawers, Solid Frame and MDF Board</t>
  </si>
  <si>
    <t xml:space="preserve">SY999994AAD</t>
  </si>
  <si>
    <t xml:space="preserve">SY999202AAE-1</t>
  </si>
  <si>
    <t xml:space="preserve">36" Bathroom Vanity with Ceramic Basin, Two Cabinets and Five Drawers, Solid Wood Frame, Grey (OLD SKU: SY999202AAE)</t>
  </si>
  <si>
    <t xml:space="preserve">SY999202AAK-1</t>
  </si>
  <si>
    <t xml:space="preserve">36" Bathroom Vanity with Ceramic Basin, Two Cabinets and Five Drawers, Solid Wood Frame, White (OLD SKU: SY999202AAK)</t>
  </si>
  <si>
    <t xml:space="preserve">SY999101AAK-1</t>
  </si>
  <si>
    <t xml:space="preserve">36" Bathroom Vanity with Ceramic Basin, Two Cabinets and Drawers, Open Shelf, Solid Wood Frame, White (OLD SKU: SY999101AAK)</t>
  </si>
  <si>
    <t xml:space="preserve">JL000007AAE</t>
  </si>
  <si>
    <t xml:space="preserve">36" Bathroom Vanity with Sink Combo, Bathroom Cabinet with Drawers, Solid Frame and MDF Board, Grey</t>
  </si>
  <si>
    <t xml:space="preserve">SY999808AAF</t>
  </si>
  <si>
    <t xml:space="preserve">36" Bathroom Vanity with Sink Combo, Six Drawers, Multi-Functional Drawer Divider, Adjustable Shelf, Green</t>
  </si>
  <si>
    <t xml:space="preserve">Tall Bathroom Cabinet with Laundry Basket, Large Storage Space Tilt-Out Laundry Hamper and Upper Storage Cabinet, White</t>
  </si>
  <si>
    <t xml:space="preserve">WF323345AAK</t>
  </si>
  <si>
    <t xml:space="preserve">Tall and Wide Bathroom Floor Storage Cabinet, Bathroom Storage Unit, Freestanding Cabinet with 4 Doors, Adjustable Shelves, White</t>
  </si>
  <si>
    <t xml:space="preserve">WF323346AAK</t>
  </si>
  <si>
    <t xml:space="preserve">WF319757AAK</t>
  </si>
  <si>
    <t xml:space="preserve">36" Bathroom Vanity with Sink Top, Bathroom Vanity Cabinet with Two Doors and Three Drawers, Solid Wood , MDF Boards ,One Package, White</t>
  </si>
  <si>
    <t xml:space="preserve">WF319758AAB</t>
  </si>
  <si>
    <t xml:space="preserve">36" Bathroom Vanity with Sink, Multi-functional Bathroom Cabinet with Doors and Drawers, MDF Frame and MDF Board, Black</t>
  </si>
  <si>
    <t xml:space="preserve">WF299282AAB</t>
  </si>
  <si>
    <t xml:space="preserve">SY999808AAE</t>
  </si>
  <si>
    <t xml:space="preserve">36" Bathroom Vanity with Sink Combo, Six Drawers, Multi-Functional Drawer Divider, Adjustable Shelf, Grey</t>
  </si>
  <si>
    <t xml:space="preserve">SY999505AAB</t>
  </si>
  <si>
    <t xml:space="preserve">36" Bathroom Vanity with Sink Combo, One Cabinet and Three Drawers, Solid Wood and MDF Board, Black</t>
  </si>
  <si>
    <t xml:space="preserve">WF309411AAE</t>
  </si>
  <si>
    <t xml:space="preserve">24" Bathroom Vanity with Sink, Bathroom Vanity Cabinet with Two Drawers and Door, Adjustable Shelf, Solid Wood and MDF, Grey</t>
  </si>
  <si>
    <t xml:space="preserve">SY999505AAK</t>
  </si>
  <si>
    <t xml:space="preserve">36" Bathroom Vanity with Sink Combo, One Cabinet and Three Drawers, Solid Wood and MDF Board, White</t>
  </si>
  <si>
    <t xml:space="preserve">36" Bathroom Vanity with Sink Combo, One Cabinet and Six Drawers, Solid Wood and MDF Board, Grey</t>
  </si>
  <si>
    <t xml:space="preserve">WF311620AAK</t>
  </si>
  <si>
    <t xml:space="preserve">30" Bathroom Vanity with Sink Top, Bathroom Vanity Cabinet with Door and Two Drawers, Solid Wood Frame, One Package, White</t>
  </si>
  <si>
    <t xml:space="preserve">WF312165AAK</t>
  </si>
  <si>
    <t xml:space="preserve">Tall Bathroom Storage Cabinet, Corner Cabinet with Doors and Adjustable Shelf, MDF Board with Painted Finish, White</t>
  </si>
  <si>
    <t xml:space="preserve">WF312162AAE</t>
  </si>
  <si>
    <t xml:space="preserve">Bathroom Storage Cabinet, Tall Storage Cabinet with Two Drawers, Open Storage, Adjustable Shelf, Grey</t>
  </si>
  <si>
    <t xml:space="preserve">WF312729AAE</t>
  </si>
  <si>
    <t xml:space="preserve">Wide Bathroom Storage Cabinet, Freestanding Storage Cabinet with Two Drawers and Adjustable Shelf, MDF Board with Painted Finish, Grey</t>
  </si>
  <si>
    <t xml:space="preserve">SY999992AAK</t>
  </si>
  <si>
    <t xml:space="preserve">30" Bathroom Vanity with Ceramic Sink Top, Vanity Cabinet with Multi-Functional Drawer, Solid Wood Legs, White</t>
  </si>
  <si>
    <t xml:space="preserve">SY999101AAE-1</t>
  </si>
  <si>
    <t xml:space="preserve">36" Bathroom Vanity with Ceramic Basin, Two Cabinets and Drawers, Open Shelf, Solid Wood Frame, Grey (OLD SKU: SY999101AAE)</t>
  </si>
  <si>
    <t xml:space="preserve">JL000008AAD-1</t>
  </si>
  <si>
    <t xml:space="preserve">24" Bathroom Vanity with Ceramic Basin, Rattan Bathroom Storage Cabinet with Two Doors and Drawer, Solid Frame, Natural (OLD SKU: JL000008AAD)</t>
  </si>
  <si>
    <t xml:space="preserve">WF309411AAK</t>
  </si>
  <si>
    <t xml:space="preserve">24" Bathroom Vanity with Sink, Bathroom Vanity Cabinet with Two Drawers and Door, Adjustable Shelf, Solid Wood and MDF, White</t>
  </si>
  <si>
    <t xml:space="preserve">JL000005AAK-1</t>
  </si>
  <si>
    <t xml:space="preserve">30" Bathroom Vanity with Sink, Bathroom Cabinet with Two Doors and One Drawer, White (OLD SKU: JL000005AAK)</t>
  </si>
  <si>
    <t xml:space="preserve">JL000003AAE-2</t>
  </si>
  <si>
    <t xml:space="preserve">[VIDEO] 36" Bathroom Vanity with Ceramic Basin, Bathroom Storage Cabinet with Two Doors and Drawers, Solid Frame, Metal Handles, Grey (OLD SKU: JL000003AAE)</t>
  </si>
  <si>
    <t xml:space="preserve">JL000003AAD-1</t>
  </si>
  <si>
    <t xml:space="preserve">[VIDEO] 36" Bathroom Vanity with Ceramic Basin, Bathroom Storage Cabinet with Two Doors and Drawers, Solid Frame, Metal Handles, Brown (OLD SKU: JL000003AAD)</t>
  </si>
  <si>
    <t xml:space="preserve">SY999991AAK</t>
  </si>
  <si>
    <t xml:space="preserve">24" Bathroom Vanity With Sink, Bathroom Storage Cabinet with Drawer and Open Shelf, Solid Wood Frame, White</t>
  </si>
  <si>
    <t xml:space="preserve">30" Wall Mounted Bathroom Vanity with Sink Combo, Functional Drawer, Solid Wood &amp; MDF Board &amp; Ceramic, Green</t>
  </si>
  <si>
    <t xml:space="preserve">SY999808AAK</t>
  </si>
  <si>
    <t xml:space="preserve">36" Bathroom Vanity with Sink Combo, Six Drawers, Multi-Functional Drawer Divider, Adjustable Shelf, White</t>
  </si>
  <si>
    <t xml:space="preserve">SY999505AAC</t>
  </si>
  <si>
    <t xml:space="preserve">36" Bathroom Vanity with Sink Combo, One Cabinet and Three Drawers, Solid Wood and MDF Board, Blue</t>
  </si>
  <si>
    <t xml:space="preserve">WF302825AAB</t>
  </si>
  <si>
    <t xml:space="preserve">Storage Cabinet with 2 Doors and 4 Drawers for Bathroom, Office, Adjustable Shelf, MDF Board with Painted Finish, Black</t>
  </si>
  <si>
    <t xml:space="preserve">WF301071AAK</t>
  </si>
  <si>
    <t xml:space="preserve">6 Tiers Home Office Bookcase Open Bookshelf with Black Metal Frame Storage Large Bookshelf Furniture, White</t>
  </si>
  <si>
    <t xml:space="preserve">WF299664AAK</t>
  </si>
  <si>
    <t xml:space="preserve">36" Bathroom Vanity without Sink, Cabinet Base Only, Two Cabinets and Five Drawers, Solid Wood Frame, White</t>
  </si>
  <si>
    <t xml:space="preserve">5 Tier Bookcase Home Office Open Bookshelf, Vintage Industrial Style Shelf, MDF Board, White Metal Frame, Brown</t>
  </si>
  <si>
    <t xml:space="preserve">WF297609AAD</t>
  </si>
  <si>
    <t xml:space="preserve">24" Bathroom Vanity without Sink, Base Only, Rattan Cabinet with Doors and Drawer, Solid Frame and MDF Board, Natural</t>
  </si>
  <si>
    <t xml:space="preserve">JL000007AAK</t>
  </si>
  <si>
    <t xml:space="preserve">36" Bathroom Vanity with Sink Combo, White Bathroom Cabinet with Drawers, Solid Frame and MDF Board</t>
  </si>
  <si>
    <t xml:space="preserve">WF294603AAK</t>
  </si>
  <si>
    <t xml:space="preserve">Home Over-The-Toilet Shelf Bathroom Storage Space Saver with Adjustable Shelf Collect Cabinet (White)</t>
  </si>
  <si>
    <t xml:space="preserve">WF295064AAK</t>
  </si>
  <si>
    <t xml:space="preserve">White Bathroom Storage Corner Cabinet with Adjustable Shelves and Doors, Multi-Functional Tall Storage Cabinet for Kitchen, Living Room or Entryway, MDF Board</t>
  </si>
  <si>
    <t xml:space="preserve">JL000003AAK</t>
  </si>
  <si>
    <t xml:space="preserve">[VIDEO] 36" Bathroom Vanity with Ceramic Basin, Bathroom Storage Cabinet with Two Doors and Drawers, Solid Frame, Metal Handles, White</t>
  </si>
  <si>
    <t xml:space="preserve">WF283482AAD</t>
  </si>
  <si>
    <t xml:space="preserve">36" Bathroom Vanity Base Only, Solid Wood Frame and MDF Boards, Brown</t>
  </si>
  <si>
    <t xml:space="preserve">WF283481AAK</t>
  </si>
  <si>
    <t xml:space="preserve">36" Single Bathroom Vanity Top with White Basin, 3-Faucet Holes, Ceramic, White</t>
  </si>
  <si>
    <t xml:space="preserve">WF283480AAK</t>
  </si>
  <si>
    <t xml:space="preserve">30" Bathroom Vanity Base Only, Solid Wood Frame, Bathroom Storage Cabinet with Doors and Drawers, White</t>
  </si>
  <si>
    <t xml:space="preserve">WF530560AAK</t>
  </si>
  <si>
    <t xml:space="preserve">Bathroom Storage Cabinet with Doors and Drawers, Tilt-Out Laundry Hamper, Multiple Storage Space, Freestanding Style, Open Shelve, Adjustable Shelf, White</t>
  </si>
  <si>
    <t xml:space="preserve">WF321000AAF</t>
  </si>
  <si>
    <t xml:space="preserve">30" Bathroom Vanity without Sink, Cabinet Base Only, Bathroom Cabinet with Drawers, Solid Frame and MDF Board, Green</t>
  </si>
  <si>
    <t xml:space="preserve">WF302825AAE</t>
  </si>
  <si>
    <t xml:space="preserve">Storage Cabinet with 2 Doors and 4 Drawers for Bathroom, Office, Adjustable Shelf, MDF Board with Painted Finish, Grey</t>
  </si>
  <si>
    <t xml:space="preserve">WF322498AAB</t>
  </si>
  <si>
    <t xml:space="preserve">30" Bathroom Vanity with Sink Combo, Multi-functional Bathroom Cabinet with Doors and Drawer, Solid Wood and MDF Board, Black</t>
  </si>
  <si>
    <t xml:space="preserve">WF317773AAK</t>
  </si>
  <si>
    <t xml:space="preserve">30" Bathroom Vanity with Sink Top, Bathroom Vanity Cabinet with Door and Two Drawers, MDF Boards, Solid Wood, One Package, White (New Sku:N725P198484K)</t>
  </si>
  <si>
    <t xml:space="preserve">WF299282AAE</t>
  </si>
  <si>
    <t xml:space="preserve">Tall Storage Cabinet with Three Drawers for Bathroom/Office, Grey</t>
  </si>
  <si>
    <t xml:space="preserve">36" Bathroom Vanity without Sink, Cabinet Base Only, One Cabinet and Six Drawers, Grey</t>
  </si>
  <si>
    <t xml:space="preserve">WF296707AAB</t>
  </si>
  <si>
    <t xml:space="preserve">36" Bathroom Vanity without Sink, Cabinet Base Only, Bathroom Cabinet with Drawers, Solid Frame and MDF Board, Black</t>
  </si>
  <si>
    <t xml:space="preserve">WF304266AAD</t>
  </si>
  <si>
    <t xml:space="preserve">Freestanding Bathroom Cabinet with Glass Door, Corner Storage Cabinet for Bathroom, Living Room and Kitchen, MDF Board with Painted Finish, Brown</t>
  </si>
  <si>
    <t xml:space="preserve">WF304266AAK</t>
  </si>
  <si>
    <t xml:space="preserve">Freestanding Bathroom Cabinet with Glass Door, Corner Storage Cabinet for Bathroom, Living Room and Kitchen, MDF Board with Painted Finish, White</t>
  </si>
  <si>
    <t xml:space="preserve">WF311619AAP</t>
  </si>
  <si>
    <t xml:space="preserve">30" Bathroom Vanity with Sink Top, Bathroom Cabinet with Open Storage Shelf and Two Drawers, One Package, Black</t>
  </si>
  <si>
    <t xml:space="preserve">WF311619AAD</t>
  </si>
  <si>
    <t xml:space="preserve">30" Bathroom Vanity with Sink Top, Bathroom Cabinet with Open Storage Shelf and Two Drawers, One Package, Natural</t>
  </si>
  <si>
    <t xml:space="preserve">SY999606AAK</t>
  </si>
  <si>
    <t xml:space="preserve">30" Bathroom Vanity with Sink Combo, Multi-functional Bathroom Cabinet with Doors and Drawer, Solid Frame and MDF Board, White</t>
  </si>
  <si>
    <t xml:space="preserve">WF306250AAK</t>
  </si>
  <si>
    <t xml:space="preserve">30" Bathroom Vanity without Sink, Base Only, Multi-functional Bathroom Cabinet with Doors and Drawer, Solid Frame and MDF Board, White</t>
  </si>
  <si>
    <t xml:space="preserve">WF308492AAK</t>
  </si>
  <si>
    <t xml:space="preserve">20" Bathroom Vanity with Sink, Bathroom Cabinet with Soft Closing Door, Storage Rack and Open Shelf, White</t>
  </si>
  <si>
    <t xml:space="preserve">20" Bathroom Vanity with Sink, Bathroom Cabinet with Soft Closing Door, Storage Rack and Open Shelf, Green</t>
  </si>
  <si>
    <t xml:space="preserve">JL000002AAD-1</t>
  </si>
  <si>
    <t xml:space="preserve">WF299285AAG</t>
  </si>
  <si>
    <t xml:space="preserve">Tall and Wide Storage Cabinet with Doors for Bathroom/Office, Three Drawers, Grey</t>
  </si>
  <si>
    <t xml:space="preserve">WF306257AAK</t>
  </si>
  <si>
    <t xml:space="preserve">24" Bathroom Vanity with Sink, Bathroom Vanity Cabinet with Two Doors and Gold Metal Frame, Open Storage Shelf, White</t>
  </si>
  <si>
    <t xml:space="preserve">JL000004AAE-1</t>
  </si>
  <si>
    <t xml:space="preserve">[VIDEO] 24" Grey Modern Sleek Bathroom Vanity Elegant Ceramic Sink with Solid Wood Frame Open Style Shelf (OLD SKU: JL000004AAE)</t>
  </si>
  <si>
    <t xml:space="preserve">JL000004AAD-1</t>
  </si>
  <si>
    <t xml:space="preserve">[VIDEO] 24" Brown Modern Sleek Bathroom Vanity Elegant Ceramic Sink with Solid Wood Frame Open Style Shelf (OLD SKU: JL000004AAD)</t>
  </si>
  <si>
    <t xml:space="preserve">WF307973AAK</t>
  </si>
  <si>
    <t xml:space="preserve">36" Bathroom Vanity without Sink, Cabinet Base Only, Six Drawers, Multi-Functional Drawer Divider, Adjustable Shelf, White</t>
  </si>
  <si>
    <t xml:space="preserve">SY999606AAC</t>
  </si>
  <si>
    <t xml:space="preserve">30" Bathroom Vanity with Sink Combo, Multi-functional Bathroom Cabinet with Doors and Drawer, Solid Frame and MDF Board, Green</t>
  </si>
  <si>
    <t xml:space="preserve">36" Bathroom Vanity without Sink, Cabinet Base Only, One Cabinet and Six Drawers, White</t>
  </si>
  <si>
    <t xml:space="preserve">WF302825AAK</t>
  </si>
  <si>
    <t xml:space="preserve">Storage Cabinet with 2 Doors and 4 Drawers for Bathroom, Office, Adjustable Shelf, MDF Board with Painted Finish, White</t>
  </si>
  <si>
    <t xml:space="preserve">WF296707AAE</t>
  </si>
  <si>
    <t xml:space="preserve">36" Bathroom Vanity without Sink, Cabinet Base Only, Bathroom Cabinet with Drawers, Solid Frame and MDF Board, Grey</t>
  </si>
  <si>
    <t xml:space="preserve">5 Tier Bookcase Home Office Open Bookshelf, Vintage Industrial Style Shelf, MDF Board, White Metal Frame, Oak</t>
  </si>
  <si>
    <t xml:space="preserve">5 Tier Bookcase Home Office Open Bookshelf, Vintage Industrial Style Shelf, MDF Board, Black Metal Frame, Brown</t>
  </si>
  <si>
    <t xml:space="preserve">WF283480AAE</t>
  </si>
  <si>
    <t xml:space="preserve">30" Bathroom Vanity Base Only, Solid Wood Frame, Bathroom Storage Cabinet with Doors and Drawers, Grey</t>
  </si>
  <si>
    <t xml:space="preserve">WF298152AAG</t>
  </si>
  <si>
    <t xml:space="preserve">Grey Tall Bathroom Cabinet, Freestanding Storage Cabinet with 3 Drawers and Adjustable Shelf, MDF Board with Painted Finish</t>
  </si>
  <si>
    <t xml:space="preserve">JL000006AAK</t>
  </si>
  <si>
    <t xml:space="preserve">30" Bathroom Vanity with Sink, Combo, Cabinet with Doors and Drawer, Solid Frame and MDF Board, White</t>
  </si>
  <si>
    <t xml:space="preserve">WF296707AAK</t>
  </si>
  <si>
    <t xml:space="preserve">36" Bathroom Vanity without Sink, Cabinet Base Only, Bathroom Cabinet with Drawers, Solid Frame and MDF Board, White</t>
  </si>
  <si>
    <t xml:space="preserve">WF294602AAK</t>
  </si>
  <si>
    <t xml:space="preserve">Multi-Functional Corner Cabinet Tall Bathroom Storage Cabinet with Two Doors and Adjustable Shelves, Open Shelf, White</t>
  </si>
  <si>
    <t xml:space="preserve">WF193467DAA</t>
  </si>
  <si>
    <t xml:space="preserve">Home Office Computer Desk with Drawers/Hanging Letter-size Files, 59 inch Writing Study Table with Drawers</t>
  </si>
  <si>
    <t xml:space="preserve">WF291477AAK</t>
  </si>
  <si>
    <t xml:space="preserve">White Bathroom Cabinet Triangle Corner Storage Cabinet with Adjustable Shelf Modern Style MDF Board (New SKU:WF303749AAK)</t>
  </si>
  <si>
    <t xml:space="preserve">7-Tier Bookcase Home Office Bookshelf,  L-Shaped Corner Bookcase with Metal Frame, Industrial Style Shelf with Open Storage, MDF Board</t>
  </si>
  <si>
    <t xml:space="preserve">WF283482AAK</t>
  </si>
  <si>
    <t xml:space="preserve">36" Bathroom Vanity Base Only, Solid Wood Frame and MDF Boards, White</t>
  </si>
  <si>
    <t xml:space="preserve">WF283480AAD</t>
  </si>
  <si>
    <t xml:space="preserve">30" Bathroom Vanity Base Only, Solid Wood Frame, Bathroom Storage Cabinet with Doors and Drawers, Brown</t>
  </si>
  <si>
    <t xml:space="preserve">WF286173AAK</t>
  </si>
  <si>
    <t xml:space="preserve">[VIDEO] 5-Tier Home Office Bookcase Open Bookshelf Storage Large 5 Shelf Bookshelf Furniture with Metal Frame, White</t>
  </si>
  <si>
    <t xml:space="preserve">[VIDEO] 5 Tier Bookcase Home Office Open Bookshelf, Vintage Industrial Style Shelf with Metal Frame, MDF Board</t>
  </si>
  <si>
    <t xml:space="preserve">WF308204AAB</t>
  </si>
  <si>
    <t xml:space="preserve">Bathroom Storage Cabinet with Doors and Drawer, Multiple Storage Space, Adjustable Shelf, Black</t>
  </si>
  <si>
    <t xml:space="preserve">WF321000AAK</t>
  </si>
  <si>
    <t xml:space="preserve">30" Bathroom Vanity without Sink, Cabinet Base Only, Bathroom Cabinet with Drawers, Solid Frame and MDF Board, White</t>
  </si>
  <si>
    <t xml:space="preserve">WF308491AAN</t>
  </si>
  <si>
    <t xml:space="preserve">18.6" Bathroom Vanity with Sink, Bathroom Vanity Cabinet with Two-tier Shelf, Left or Right Orientation, Natural</t>
  </si>
  <si>
    <t xml:space="preserve">WF321311AAT</t>
  </si>
  <si>
    <t xml:space="preserve">6 Tier Bookcase Home Office Open Bookshelf, Vintage Industrial Style Shelf with Metal Frame, MDF Board, Brown</t>
  </si>
  <si>
    <t xml:space="preserve">SY999505AAG</t>
  </si>
  <si>
    <t xml:space="preserve">36" Bathroom Vanity with Sink Combo, One Cabinet and Three Drawers, Solid Wood and MDF Board, Green</t>
  </si>
  <si>
    <t xml:space="preserve">WF310828AAK</t>
  </si>
  <si>
    <t xml:space="preserve">WF308204AAE</t>
  </si>
  <si>
    <t xml:space="preserve">Bathroom Storage Cabinet with Doors and Drawer, Multiple Storage Space, Adjustable Shelf, Grey</t>
  </si>
  <si>
    <t xml:space="preserve">WF308203AAE</t>
  </si>
  <si>
    <t xml:space="preserve">30" Bathroom Vanity with Sink, Multi-functional Bathroom Cabinet with Doors and Drawers, Solid Frame and MDF Board, Grey</t>
  </si>
  <si>
    <t xml:space="preserve">WF311620AAG</t>
  </si>
  <si>
    <t xml:space="preserve">30" Bathroom Vanity with Sink Top, Bathroom Vanity Cabinet with Door and Two Drawers, Solid Wood Frame, One Package, Green</t>
  </si>
  <si>
    <t xml:space="preserve">WF312728AAK</t>
  </si>
  <si>
    <t xml:space="preserve">Tall Bathroom Storage Cabinet, Freestanding Storage Cabinet with Two Drawers and Adjustable Shelf, MDF Board with Painted Finish, White</t>
  </si>
  <si>
    <t xml:space="preserve">SY999606AAE</t>
  </si>
  <si>
    <t xml:space="preserve">WF306250AAE</t>
  </si>
  <si>
    <t xml:space="preserve">30" Bathroom Vanity without Sink, Base Only, Multi-functional Bathroom Cabinet with Doors and Drawer, Solid Frame and MDF Board, Grey</t>
  </si>
  <si>
    <t xml:space="preserve">WF308491AAK</t>
  </si>
  <si>
    <t xml:space="preserve">18.6" Bathroom Vanity with Sink, Bathroom Vanity Cabinet with Two-tier Shelf, Left or Right Orientation, White (New Sku:N725P212181K)</t>
  </si>
  <si>
    <t xml:space="preserve">WF308204AAK</t>
  </si>
  <si>
    <t xml:space="preserve">Bathroom Storage Cabinet with Doors and Drawer, Multiple Storage Space, Adjustable Shelf, White</t>
  </si>
  <si>
    <t xml:space="preserve">WF308203AAK</t>
  </si>
  <si>
    <t xml:space="preserve">30" Bathroom Vanity with Sink, Multi-functional Bathroom Cabinet with Doors and Drawers, Solid Frame and MDF Board, White</t>
  </si>
  <si>
    <t xml:space="preserve">WF306250AAC</t>
  </si>
  <si>
    <t xml:space="preserve">30" Bathroom Vanity without Sink, Base Only, Multi-functional Bathroom Cabinet with Doors and Drawer, Solid Frame and MDF Board, Green</t>
  </si>
  <si>
    <t xml:space="preserve">WF306244AAC</t>
  </si>
  <si>
    <t xml:space="preserve">36" Bathroom Vanity without Sink, Cabinet Base Only, One Cabinet and three Drawers, Blue</t>
  </si>
  <si>
    <t xml:space="preserve">WF306469AAG</t>
  </si>
  <si>
    <t xml:space="preserve">Green Triangle Tall Cabinet with 3 Drawers and Adjustable Shelves for Bathroom, Kitchen or Living Room, MDF Board with Painted Finish</t>
  </si>
  <si>
    <t xml:space="preserve">78 Inch 4 Tiers Home Office Bookcase Bookshelf, Storage Cabinet Display Shelf, X Bar Gold Frame</t>
  </si>
  <si>
    <t xml:space="preserve">WF289427AAC</t>
  </si>
  <si>
    <t xml:space="preserve">Tall Bathroom Cabinet, Freestanding Storage Cabinet with Drawer and Doors, MDF Board, Acrylic Door, Adjustable Shelf, Green</t>
  </si>
  <si>
    <t xml:space="preserve">WF302824AAD</t>
  </si>
  <si>
    <t xml:space="preserve">Storage Cabinet with Two Doors for Bathroom, Office, Adjustable Shelf, MDF Board, Brown</t>
  </si>
  <si>
    <t xml:space="preserve">WF303107AAK</t>
  </si>
  <si>
    <t xml:space="preserve">24" Wall Mounted Bathroom Vanity with Ceramic Basin, Two Shutter Doors, Solid Wood &amp; MDF Board, White (One Package)</t>
  </si>
  <si>
    <t xml:space="preserve">[VIDEO] 5 Tier Bookcase Home Office Open Bookshelf, Vintage Industrial Style Shelf with Metal Frame, MDF Board, Grey</t>
  </si>
  <si>
    <t xml:space="preserve">WF299657AAK</t>
  </si>
  <si>
    <t xml:space="preserve">36" Bathroom Vanity without Sink, Cabinet Base Only, Two Cabinets and Drawers, Open Shelf, Solid Wood Frame, White</t>
  </si>
  <si>
    <t xml:space="preserve">WF299284AAK</t>
  </si>
  <si>
    <t xml:space="preserve">Tall Storage Cabinet with Two Drawers for Bathroom/Office, White</t>
  </si>
  <si>
    <t xml:space="preserve">WF299282AAK</t>
  </si>
  <si>
    <t xml:space="preserve">Grey Tall Storage Cabinet with 3 Drawers and Adjustable Shelves for Bathroom, Kitchen and Living Room, MDF Board with Painted Finish</t>
  </si>
  <si>
    <t xml:space="preserve">WF296704AAK</t>
  </si>
  <si>
    <t xml:space="preserve">30" Bathroom Vanity without Sink, Base Only, Cabinet with Doors and Drawer, Solid Frame and MDF Board, White</t>
  </si>
  <si>
    <t xml:space="preserve">WF294604AAK</t>
  </si>
  <si>
    <t xml:space="preserve">Over-The-Toilet Bathroom Cabinet with Shelf and Two Doors Space-Saving Storage, Easy to Assemble, White</t>
  </si>
  <si>
    <t xml:space="preserve">30" Bathroom Vanity Base without Sink, Bathroom Cabinet with Two Doors and One Drawer, White</t>
  </si>
  <si>
    <t xml:space="preserve">PP295217DAA</t>
  </si>
  <si>
    <t xml:space="preserve">Home Office Bookcase and Bookshelf 5 Tier Display Shelf with Doors and Drawers, Freestanding Multi-functional Decorative Storage Shelving, Vintage Brown Industrial Style (Brown)</t>
  </si>
  <si>
    <t xml:space="preserve">WF195577AAD</t>
  </si>
  <si>
    <t xml:space="preserve">Home Office Computer Desk with Drawers/Hanging Letter-size Files, 65 inch Writing Study Table with Drawers</t>
  </si>
  <si>
    <t xml:space="preserve">WF287736AAK</t>
  </si>
  <si>
    <t xml:space="preserve">24" Bathroom Vanity Top Only, White Basin, 3-Faucet Holes, 4" Faucet Available, Ceramic</t>
  </si>
  <si>
    <t xml:space="preserve">WF287852AAK</t>
  </si>
  <si>
    <t xml:space="preserve">Bathroom Storage Cabinet, Freestanding Accent Cabinet, Sliding Barn Door, Thick Top, Adjustable Shelf, White and Brown</t>
  </si>
  <si>
    <t xml:space="preserve">WF289427AAK</t>
  </si>
  <si>
    <t xml:space="preserve">Tall Bathroom Cabinet, Freestanding Storage Cabinet with Drawer and Doors, MDF Board, Acrylic Door, Adjustable Shelf, White</t>
  </si>
  <si>
    <t xml:space="preserve">JL000002AAK</t>
  </si>
  <si>
    <t xml:space="preserve">[VIDEO] 30" Bathroom Vanity with Sink, Bathroom Storage Cabinet with Doors and Drawers, Solid Wood Frame, Ceramic Sink, White</t>
  </si>
  <si>
    <t xml:space="preserve">WF283479AAK</t>
  </si>
  <si>
    <t xml:space="preserve">30" Single Bathroom Vanity Top with White Basin, 3-Faucet Holes, Ceramic, White</t>
  </si>
  <si>
    <t xml:space="preserve">WF312730AAE</t>
  </si>
  <si>
    <t xml:space="preserve">Tall Bathroom Storage Cabinet, Freestanding Storage Cabinet with Two Different Size Drawers and Adjustable Shelf, MDF Board with Painted Finish, Grey</t>
  </si>
  <si>
    <t xml:space="preserve">WF312730AAB</t>
  </si>
  <si>
    <t xml:space="preserve">Tall Bathroom Storage Cabinet, Freestanding Storage Cabinet with Two Different Size Drawers and Adjustable Shelf, MDF Board with Painted Finish, Black</t>
  </si>
  <si>
    <t xml:space="preserve">20" Bathroom Vanity with Sink, Bathroom Cabinet with Soft Closing Door, Storage Rack and Open Shelf, Grey</t>
  </si>
  <si>
    <t xml:space="preserve">WF308491AAE</t>
  </si>
  <si>
    <t xml:space="preserve">18.6" Bathroom Vanity with Sink, Bathroom Vanity Cabinet with Two-tier Shelf, Left or Right Orientation, Grey</t>
  </si>
  <si>
    <t xml:space="preserve">20" Bathroom Vanity with Sink, Bathroom Vanity Cabinet with Two-tier Shelf, Adjustable Shelf, Solid Wood and MDF, White</t>
  </si>
  <si>
    <t xml:space="preserve">WF299284AAE</t>
  </si>
  <si>
    <t xml:space="preserve">Tall Storage Cabinet with Two Drawers for Bathroom/Office, Grey</t>
  </si>
  <si>
    <t xml:space="preserve">JL000007AAG</t>
  </si>
  <si>
    <t xml:space="preserve">36" Bathroom Vanity with Sink Combo, Green Bathroom Cabinet with Drawers, Solid Frame and MDF Board</t>
  </si>
  <si>
    <t xml:space="preserve">WF318524AAK</t>
  </si>
  <si>
    <t xml:space="preserve">Tall Bathroom Storage Cabinet, Corner Cabinet with Doors and Adjustable Shelf, MDF Board, White</t>
  </si>
  <si>
    <t xml:space="preserve">WF312164AAK</t>
  </si>
  <si>
    <t xml:space="preserve">Tall Bathroom Storage Cabinet, Corner Cabinet with Glass Door, Open Storage, Adjustable Shelf, White</t>
  </si>
  <si>
    <t xml:space="preserve">WF312730AAK</t>
  </si>
  <si>
    <t xml:space="preserve">Tall Bathroom Storage Cabinet, Freestanding Storage Cabinet with Two Different Size Drawers and Adjustable Shelf, MDF Board with Painted Finish, White</t>
  </si>
  <si>
    <t xml:space="preserve">WF312727AAK</t>
  </si>
  <si>
    <t xml:space="preserve">Tall Bathroom Storage Cabinet, Freestanding Storage Cabinet with Drawer and Adjustable Shelf, MDF Board with Painted Finish, White</t>
  </si>
  <si>
    <t xml:space="preserve">WF310865AAK</t>
  </si>
  <si>
    <t xml:space="preserve">30" Bathroom Vanity without Sink Top, Cabinet Base Only, Vanity with Multi-Functional Drawer, White</t>
  </si>
  <si>
    <t xml:space="preserve">WF309412AAK</t>
  </si>
  <si>
    <t xml:space="preserve">24" Bathroom Vanity with Sink, Bathroom Vanity Cabinet with Two Doors, Adjustable Shelves, Solid Wood and MDF, White</t>
  </si>
  <si>
    <t xml:space="preserve">JL000002AAG-1</t>
  </si>
  <si>
    <t xml:space="preserve">WF306247AAK</t>
  </si>
  <si>
    <t xml:space="preserve">24" Bathroom Vanity Without Sink, Base Only, Solid Wood Frame, Bathroom Storage Cabinet with Drawer and Open Shelf, White</t>
  </si>
  <si>
    <t xml:space="preserve">74.8 Inch 5 Tiers Office Bookcase Bookshelf, Display Shelf with Round Top, X Bar Gold Frame</t>
  </si>
  <si>
    <t xml:space="preserve">70.8 Inch Round Office Bookcase Bookshelf, Display Shelf, Two Drawers, Gold Frame</t>
  </si>
  <si>
    <t xml:space="preserve">WF289423AAC</t>
  </si>
  <si>
    <t xml:space="preserve">Tall Bathroom Cabinet, Freestanding Storage Cabinet with Drawer, MDF Board, Adjustable Shelf, Green</t>
  </si>
  <si>
    <t xml:space="preserve">WF293800AAB</t>
  </si>
  <si>
    <t xml:space="preserve">Tall Bathroom Corner Cabinet, Freestanding Storage Cabinet with Doors and Adjustable Shelves, MDF Board, Black</t>
  </si>
  <si>
    <t xml:space="preserve">WF291467AAD</t>
  </si>
  <si>
    <t xml:space="preserve">Brown Triangle Bathroom Storage Cabinet with Adjustable Shelves, Freestanding Floor Cabinet for Home Kitchen</t>
  </si>
  <si>
    <t xml:space="preserve">WF299657AAE</t>
  </si>
  <si>
    <t xml:space="preserve">36" Bathroom Vanity without Sink, Cabinet Base Only, Two Cabinets and Drawers, Open Shelf, Solid Wood Frame, Grey</t>
  </si>
  <si>
    <t xml:space="preserve">WF299104AAT</t>
  </si>
  <si>
    <t xml:space="preserve">70.8 Inch Tall Bookshelf MDF Boards Stainless Steel Frame, 6-tier Shelves with Back&amp;Side Panel, Adjustable Foot Pads, Brown</t>
  </si>
  <si>
    <t xml:space="preserve">WF299104AAK</t>
  </si>
  <si>
    <t xml:space="preserve">70.8 Inch Tall Bookshelf MDF Boards Stainless Steel Frame, 6-tier Shelves with Back&amp;Side Panel, Adjustable Foot Pads, White</t>
  </si>
  <si>
    <t xml:space="preserve">WF299104AAB</t>
  </si>
  <si>
    <t xml:space="preserve">70.8 Inch Tall Bookshelf MDF Boards Stainless Steel Frame, 6-tier Shelves with Back&amp;Side Panel, Adjustable Foot Pads, Black</t>
  </si>
  <si>
    <t xml:space="preserve">WF298152AAK</t>
  </si>
  <si>
    <t xml:space="preserve">White Tall Bathroom Cabinet, Freestanding Storage Cabinet with 3 Drawers and Adjustable Shelf, MDF Board with Painted Finish</t>
  </si>
  <si>
    <t xml:space="preserve">WF287735AAD</t>
  </si>
  <si>
    <t xml:space="preserve">24" Bathroom Vanity Base Only, Soild Wood Frame, Bathroom Storage Cabinet with Doors and Open Shelf, Brown</t>
  </si>
  <si>
    <t xml:space="preserve">Silver+Grey 7-Tier Bookcase Home Office Bookshelf,  L-Shaped Corner Bookcase with Metal Frame, Industrial Style Shelf with Open Storage, MDF Board</t>
  </si>
  <si>
    <t xml:space="preserve">WF196079AAE</t>
  </si>
  <si>
    <t xml:space="preserve">Home Office Computer Desk L-Shaped Corner Table, Rotating Computer Table with 5-Tier Bookshelf, Four Installation Methods, Lockable Casters (Black)</t>
  </si>
  <si>
    <t xml:space="preserve">WF196079AAD</t>
  </si>
  <si>
    <t xml:space="preserve">Home Office Computer Desk L-Shaped Corner Table, Rotating Computer Table with 5-Tier Bookshelf, Four Installation Methods, Lockable Casters (Tiger)</t>
  </si>
  <si>
    <t xml:space="preserve">WF291467AAE</t>
  </si>
  <si>
    <t xml:space="preserve">Grey Triangle Bathroom Storage Cabinet with Adjustable Shelves, Freestanding Floor Cabinet for Home Kitchen</t>
  </si>
  <si>
    <t xml:space="preserve">WF287735AAK</t>
  </si>
  <si>
    <t xml:space="preserve">24" Bathroom Vanity Base Only, Soild Wood Frame, Bathroom Storage Cabinet with Doors and Open Shelf, White</t>
  </si>
  <si>
    <t xml:space="preserve">WF287735AAE</t>
  </si>
  <si>
    <t xml:space="preserve">24" Bathroom Vanity Base Only, Soild Wood Frame, Bathroom Storage Cabinet with Doors and Open Shelf, Grey</t>
  </si>
  <si>
    <t xml:space="preserve">WF289423AAG</t>
  </si>
  <si>
    <t xml:space="preserve">Tall Bathroom Cabinet, Freestanding Storage Cabinet with Drawer, MDF Board, Adjustable Shelf, Grey</t>
  </si>
  <si>
    <t xml:space="preserve">WF289423AAK</t>
  </si>
  <si>
    <t xml:space="preserve">Tall Bathroom Cabinet, Freestanding Storage Cabinet with Drawer, MDF Board, Adjustable Shelf, White</t>
  </si>
  <si>
    <t xml:space="preserve">WF303749AAK</t>
  </si>
  <si>
    <t xml:space="preserve">WF299285AAB</t>
  </si>
  <si>
    <t xml:space="preserve">Tall and Wide Storage Cabinet with Doors for Bathroom/Office, Three Drawers, Black</t>
  </si>
  <si>
    <t xml:space="preserve">WF306244AAG</t>
  </si>
  <si>
    <t xml:space="preserve">36" Bathroom Vanity without Sink, Cabinet Base Only, One Cabinet and three Drawers, Green</t>
  </si>
  <si>
    <t xml:space="preserve">SY999505AAE</t>
  </si>
  <si>
    <t xml:space="preserve">36" Bathroom Vanity with Sink Combo, One Cabinet and Three Drawers, Solid Wood and MDF Board, Grey</t>
  </si>
  <si>
    <t xml:space="preserve">WF318523AAK</t>
  </si>
  <si>
    <t xml:space="preserve">WF306244AAK</t>
  </si>
  <si>
    <t xml:space="preserve">36" Bathroom Vanity without Sink, Cabinet Base Only, One Cabinet and three Drawers, White</t>
  </si>
  <si>
    <t xml:space="preserve">WF300940AAK</t>
  </si>
  <si>
    <t xml:space="preserve">4 Tiers Home Office Open Bookshelf, Round Shape, Different Placement Ways, MDF Board, Gold Metal Frame, White</t>
  </si>
  <si>
    <t xml:space="preserve">WF283482AAE</t>
  </si>
  <si>
    <t xml:space="preserve">36" Bathroom Vanity Base Only, Solid Wood Frame and MDF Boards, Grey</t>
  </si>
  <si>
    <t xml:space="preserve">WF293800AAG</t>
  </si>
  <si>
    <t xml:space="preserve">Tall Bathroom Corner Cabinet, Freestanding Storage Cabinet with Doors and Adjustable Shelves, MDF Board, Gray</t>
  </si>
  <si>
    <t xml:space="preserve">JL000004AAK</t>
  </si>
  <si>
    <t xml:space="preserve">[VIDEO] 24" White Modern Sleek Bathroom Vanity Elegant Ceramic Sink with Solid Wood Frame Open Style Shelf (OLD SKU: JL000001AAK)</t>
  </si>
  <si>
    <t xml:space="preserve">Queen Size Upholstered Platform Bed With Pull Point Headboard And Metal Wire Frame At The Head And Foot Of The Bed, Metal Feet, Velvet, Black</t>
  </si>
  <si>
    <t xml:space="preserve">Queen Size Upholstered Platform Bed With Pull Point Headboard And Metal Wire Frame At The Head And Foot Of The Bed, Metal Feet, Velvet, Gray</t>
  </si>
  <si>
    <t xml:space="preserve">Queen Size Upholstered Platform Bed With Pull Point Headboard And Metal Wire Frame At The Head And Foot Of The Bed, Metal Feet, Velvet, Beige</t>
  </si>
  <si>
    <t xml:space="preserve">SF000166AAE</t>
  </si>
  <si>
    <t xml:space="preserve">Teddy Fleece Queen  Size Upholstered Platform Bed with Hydraulic Storage System, Gray</t>
  </si>
  <si>
    <t xml:space="preserve">SF000165AAE</t>
  </si>
  <si>
    <t xml:space="preserve">Teddy Fleece Full  Size Upholstered Platform Bed with Hydraulic Storage System, Gray</t>
  </si>
  <si>
    <t xml:space="preserve">SF000159AAH</t>
  </si>
  <si>
    <t xml:space="preserve">Queen Size Upholstered Platform Bed with 2 Drawers and 1  Trundle, Classic Metal Strip Headboard Design, Pink</t>
  </si>
  <si>
    <t xml:space="preserve">SF000159AAE</t>
  </si>
  <si>
    <t xml:space="preserve">Queen Size Upholstered Platform Bed with 2 Drawers and 1 Trundle, Classic Metal Strip Headboard Design, Grey</t>
  </si>
  <si>
    <t xml:space="preserve">SF000159AAA</t>
  </si>
  <si>
    <t xml:space="preserve">Queen Size Upholstered Platform Bed with 2 Drawers and 1 Trundle, Classic Metal Strip Headboard Design, Beige</t>
  </si>
  <si>
    <t xml:space="preserve">Open-Style Wardrobe with Hanging Rails, Shelves and Drawers, White</t>
  </si>
  <si>
    <t xml:space="preserve">Open-Style Wardrobe with Hanging Rails, Shelves and Drawers, Black</t>
  </si>
  <si>
    <t xml:space="preserve">SF000150AAE</t>
  </si>
  <si>
    <t xml:space="preserve">Full Size Upholstered Platform Bed with LED Lights,USB Ports and Outlets,Linen Fabric,Gray</t>
  </si>
  <si>
    <t xml:space="preserve">Queen Size Upholstered Bed ,Modern Upholstered Bed with Wooden Slats Support, No Box Spring Needed, Easy Assembly, Black</t>
  </si>
  <si>
    <t xml:space="preserve">Queen Size Upholstered Bed ,Modern Upholstered Bed with Wooden Slats Support, No Box Spring Needed, Easy Assembly, Gray</t>
  </si>
  <si>
    <t xml:space="preserve">Queen Size Upholstered Bed ,Modern Upholstered Bed with Wooden Slats Support, No Box Spring Needed, Easy Assembly, Beige</t>
  </si>
  <si>
    <t xml:space="preserve">Queen Size Velvet Platform Bed with Bear-Shaped Headboard, with Bed-End Storage Pocket, Gray</t>
  </si>
  <si>
    <t xml:space="preserve">Full Size Velvet Platform Bed with Bear-Shaped Headboard, with Bed-End Storage Pocket, Gray</t>
  </si>
  <si>
    <t xml:space="preserve">Twin Size Velvet Platform Bed with Bear-Shaped Headboard, with Bed-End Storage Pocket, Gray</t>
  </si>
  <si>
    <t xml:space="preserve">SF000047AAE</t>
  </si>
  <si>
    <t xml:space="preserve">Teddy Fleece Queen Size Upholstered Platform Bed with 1 Nightstand, Gray</t>
  </si>
  <si>
    <t xml:space="preserve">SF000164AAA</t>
  </si>
  <si>
    <t xml:space="preserve">Queen Size Upholstered Platform Bed with Thick Fabric, Polyester, Beige</t>
  </si>
  <si>
    <t xml:space="preserve">SF000164AAE</t>
  </si>
  <si>
    <t xml:space="preserve">Queen Size Upholstered Platform Bed with Thick Fabric, Polyester, Gray</t>
  </si>
  <si>
    <t xml:space="preserve">SF000161AAE</t>
  </si>
  <si>
    <t xml:space="preserve">Full Size Upholstered Platform Bed Velvet Upholstered Bed, Gray</t>
  </si>
  <si>
    <t xml:space="preserve">SF000161AAA</t>
  </si>
  <si>
    <t xml:space="preserve">Full Size Upholstered Platform Bed Velvet Upholstered Bed, Beige</t>
  </si>
  <si>
    <t xml:space="preserve">SF000160AAE</t>
  </si>
  <si>
    <t xml:space="preserve">Twin Size Upholstered Platform Bed Velvet Upholstered Bed, Gray</t>
  </si>
  <si>
    <t xml:space="preserve">SF000160AAA</t>
  </si>
  <si>
    <t xml:space="preserve">Twin Size Upholstered Platform Bed Velvet Upholstered Bed, Beige</t>
  </si>
  <si>
    <t xml:space="preserve">Teddy Fleece Twin Size Upholstered Platform Bed with Trundle, Gray</t>
  </si>
  <si>
    <t xml:space="preserve">Teddy Fleece Twin Size Upholstered Platform Bed with Trundle, Beige</t>
  </si>
  <si>
    <t xml:space="preserve">WF324744AAE</t>
  </si>
  <si>
    <t xml:space="preserve">Full size upholstered platform bed with two outlets and USB charging ports on both sides, two bedside pillows, storage shelf, Velvet,Gray</t>
  </si>
  <si>
    <t xml:space="preserve">SF000086AAK</t>
  </si>
  <si>
    <t xml:space="preserve">Full Size Loft Bed with Desk and Stool, Metal Loft Bed with Open-Style Wardrobe, Shelves and Cabinet, White</t>
  </si>
  <si>
    <t xml:space="preserve">SF000086AAB</t>
  </si>
  <si>
    <t xml:space="preserve">Full Size Loft Bed with Desk and Stool, Metal Loft Bed with Open-Style Wardrobe, Shelves and Cabinet, Black</t>
  </si>
  <si>
    <t xml:space="preserve">SF000152AAH</t>
  </si>
  <si>
    <t xml:space="preserve">Queen Size Upholstered Platform Bed with Twill Headboard, Pullout Bed and Two Drawers, Flannel,Pink</t>
  </si>
  <si>
    <t xml:space="preserve">SF000152AAE</t>
  </si>
  <si>
    <t xml:space="preserve">Queen Size Upholstered Platform Bed with Twill Headboard, Pullout Bed and Two Drawers, Flannel,Gray</t>
  </si>
  <si>
    <t xml:space="preserve">Queen Size Upholstered Platform Bed with LED Lights and U-Shaped Headboard, Linen Fabric, Beige</t>
  </si>
  <si>
    <t xml:space="preserve">Queen Size Upholstered Platform Bed with LED Lights and U-Shaped Headboard, Linen Fabric, Gray</t>
  </si>
  <si>
    <t xml:space="preserve">SF000150AAA</t>
  </si>
  <si>
    <t xml:space="preserve">Full Size Upholstered Platform Bed with LED Lights,USB Ports and Outlets,Linen Fabric,Beige</t>
  </si>
  <si>
    <t xml:space="preserve">Queen Size Upholstered Platform Bed with Metal Strips, Black</t>
  </si>
  <si>
    <t xml:space="preserve">Full Size Upholstered Platform Bed with Metal Strips, Black</t>
  </si>
  <si>
    <t xml:space="preserve">MF320570AAK</t>
  </si>
  <si>
    <t xml:space="preserve">Twin Size Metal Platform Bed with two drawers,House-Shaped Headboard Design, White</t>
  </si>
  <si>
    <t xml:space="preserve">Twin Size Upholstered Daybed with Twin Size Trundle and Drawers, Velvet, Gray</t>
  </si>
  <si>
    <t xml:space="preserve">Full Size Velvet Platform Bed with Rabbit-Shaped Headboard, with Drawers, with Bed-End Storage Pocket, Gray</t>
  </si>
  <si>
    <t xml:space="preserve">Full Size Velvet Platform Bed with Rabbit-Shaped Headboard, with Drawers, with Bed-End Storage Pocket, Beige</t>
  </si>
  <si>
    <t xml:space="preserve">Twin Size Velvet Platform Bed with Rabbit-Shaped Headboard, with Drawers, with Bed-End Storage Pocket, Gray</t>
  </si>
  <si>
    <t xml:space="preserve">Twin Size Velvet Platform Bed with Rabbit-Shaped Headboard, with Drawers, with Bed-End Storage Pocket, Beige</t>
  </si>
  <si>
    <t xml:space="preserve">Full Size Upholstered Platform Bed with Big Headboard, Bedroom Furniture, Velvet, Pink</t>
  </si>
  <si>
    <t xml:space="preserve">Full Size Upholstered Platform Bed with Sheep-Shaped Headboard, Gray</t>
  </si>
  <si>
    <t xml:space="preserve">Full Size Upholstered Platform Bed with Sheep-Shaped Headboard, White</t>
  </si>
  <si>
    <t xml:space="preserve">Twin Size Upholstered Platform Bed with Sheep-Shaped Headboard, Gray</t>
  </si>
  <si>
    <t xml:space="preserve">Twin Size Upholstered Platform Bed with Sheep-Shaped Headboard, White</t>
  </si>
  <si>
    <t xml:space="preserve">Full Size Upholstered Platform Bed with Koala-Shaped Headboard, Gray</t>
  </si>
  <si>
    <t xml:space="preserve">Full Size Loft Bed with Desk and Shelf , Loft Bed with Ladder,Full,Black</t>
  </si>
  <si>
    <t xml:space="preserve">SF000123AAA</t>
  </si>
  <si>
    <t xml:space="preserve">Full Size Upholstered Platform Bed with Lateral Storage Compartments and Thick Fabric, Velvet, Beige</t>
  </si>
  <si>
    <t xml:space="preserve">SF000118AAB</t>
  </si>
  <si>
    <t xml:space="preserve">Queen Size Upholstered Bed with Hydraulic Storage System and Drawer, Black</t>
  </si>
  <si>
    <t xml:space="preserve">Full Size Upholstered Platform Bed with Trundle and 3 Drawers, Rabbit-Shaped Headboard with Embedded LED Lights, Gray</t>
  </si>
  <si>
    <t xml:space="preserve">WF315910AAE</t>
  </si>
  <si>
    <t xml:space="preserve">Full Size Upholstered Bed with Light Stripe, Floating Platform Bed, Linen Fabric,Gray</t>
  </si>
  <si>
    <t xml:space="preserve">Queen Size Velvet Platform Bed with LED Frame, Thick &amp; Soft Fabric and Button-tufted Design Headboard, Gray</t>
  </si>
  <si>
    <t xml:space="preserve">Full Size Velvet Platform Bed with LED Frame, Thick &amp; Soft Fabric and Button-tufted Design Headboard, Gray</t>
  </si>
  <si>
    <t xml:space="preserve">SF000166AAK</t>
  </si>
  <si>
    <t xml:space="preserve">Teddy Fleece Queen  Size Upholstered Platform Bed with Hydraulic Storage System, White</t>
  </si>
  <si>
    <t xml:space="preserve">SF000163AAA</t>
  </si>
  <si>
    <t xml:space="preserve">Queen Size Velvet Upholstered Platform Bed,Solid Frame and Stylish Curve-shaped Design, Beige</t>
  </si>
  <si>
    <t xml:space="preserve">SF000163AAE</t>
  </si>
  <si>
    <t xml:space="preserve">Queen Size Velvet Upholstered Platform Bed,Solid Frame and Stylish Curve-shaped Design, Gray</t>
  </si>
  <si>
    <t xml:space="preserve">WF324744AAA</t>
  </si>
  <si>
    <t xml:space="preserve">Full Size Upholstered Platform Bed, Two Outlets and USB Charging Ports on Both Sides, Two Bedside Pillows, Storage Shelves,Velvet,Beige</t>
  </si>
  <si>
    <t xml:space="preserve">Full Size Metal House Bed with Twin Size Trundle, Black</t>
  </si>
  <si>
    <t xml:space="preserve">SF000152AAA</t>
  </si>
  <si>
    <t xml:space="preserve">Queen Size Upholstered Platform Bed with Twill Headboard, Pullout Bed and Two Drawers, Flannel, Beige</t>
  </si>
  <si>
    <t xml:space="preserve">MF320570AAB</t>
  </si>
  <si>
    <t xml:space="preserve">Twin Size Metal Platform Bed with two drawers,House-Shaped Headboard Design, Black</t>
  </si>
  <si>
    <t xml:space="preserve">MF320570AAH</t>
  </si>
  <si>
    <t xml:space="preserve">Twin Size Metal Platform Bed with two drawers,House-Shaped Headboard Design, Pink</t>
  </si>
  <si>
    <t xml:space="preserve">MF320571AAH</t>
  </si>
  <si>
    <t xml:space="preserve">Full Size Metal Platform Bed with two drawers,House-Shaped Headboard Design, Pink</t>
  </si>
  <si>
    <t xml:space="preserve">MF320571AAB</t>
  </si>
  <si>
    <t xml:space="preserve">Full Size Metal Platform Bed with two drawers,House-Shaped Headboard Design, Black</t>
  </si>
  <si>
    <t xml:space="preserve">MF320571AAK</t>
  </si>
  <si>
    <t xml:space="preserve">Full Size Metal Platform Bed with two drawers,House-Shaped Headboard Design, White</t>
  </si>
  <si>
    <t xml:space="preserve">MF320584AAB</t>
  </si>
  <si>
    <t xml:space="preserve">Full Size Metal Platform Bed with twin size trundle,House-Shaped Headboard Design, Black</t>
  </si>
  <si>
    <t xml:space="preserve">MF320584AAH</t>
  </si>
  <si>
    <t xml:space="preserve">Full Size Metal Platform Bed with twin size trundle,House-Shaped Headboard Design, Pink</t>
  </si>
  <si>
    <t xml:space="preserve">MF320583AAH</t>
  </si>
  <si>
    <t xml:space="preserve">Twin Size Metal Platform Bed with twin size trundle,House-Shaped Headboard Design, Pink</t>
  </si>
  <si>
    <t xml:space="preserve">MF320583AAB</t>
  </si>
  <si>
    <t xml:space="preserve">Twin Size Metal Platform Bed with twin size trundle,House-Shaped Headboard Design, Black</t>
  </si>
  <si>
    <t xml:space="preserve">MF320583AAK</t>
  </si>
  <si>
    <t xml:space="preserve">Twin Size Metal Platform Bed with twin size trundle,House-Shaped Headboard Design, White</t>
  </si>
  <si>
    <t xml:space="preserve">Queen Size Velvet Upholstered Platform Bed, with Luxurious Diamond Grid Headboard,Beige</t>
  </si>
  <si>
    <t xml:space="preserve">Twin Size Velvet Platform Bed with Bear-Shaped Headboard, with Bed-End Storage Pocket, Beige</t>
  </si>
  <si>
    <t xml:space="preserve">Full Size Upholstered Platform Bed with LED Frame, with Twin  Size Trundle and 2 drawers, Teddy Fleece, White</t>
  </si>
  <si>
    <t xml:space="preserve">SF000119AAE</t>
  </si>
  <si>
    <t xml:space="preserve">Queen Size Upholstered Platform Bed with Two Large Headrests and Thick Fabric, Polyester, Gray</t>
  </si>
  <si>
    <t xml:space="preserve">Full size Upholstered Platform Bed with Storage Headboard, Sensor Light and a set of Sockets and USB Ports, Linen Fabric, Gray</t>
  </si>
  <si>
    <t xml:space="preserve">Full size Upholstered Platform Bed with Storage Headboard, Sensor Light and a set of Sockets and USB Ports, Linen Fabric, Beige</t>
  </si>
  <si>
    <t xml:space="preserve">SF000105AAE</t>
  </si>
  <si>
    <t xml:space="preserve">Queen Size Upholstered Bed with 4 Drawers, Gray</t>
  </si>
  <si>
    <t xml:space="preserve">Full Size Upholstered Platform Bed with Bear-Shaped Headboard and Embedded Light Stripe, Velvet, Beige</t>
  </si>
  <si>
    <t xml:space="preserve">Twin Size Upholstered Platform Bed with Bear-Shaped Headboard and Embedded Light Stripe, Velvet, Beige</t>
  </si>
  <si>
    <t xml:space="preserve">Full Size Upholstered Platform Bed with Sensor Light and Ergonomic Design Backrests, White</t>
  </si>
  <si>
    <t xml:space="preserve">Twin Size Upholstered Daybed with Storage Armrest and 2 Drawers, Multi-functional Daybed with Cup Holder and a set of USB Ports and Sockets, Beige</t>
  </si>
  <si>
    <t xml:space="preserve">Twin Size Upholstered daybed with Cloud-Shaped Backrest, Trundle &amp; 2 Drawers and USB Ports, Beige</t>
  </si>
  <si>
    <t xml:space="preserve">SF000074AAA</t>
  </si>
  <si>
    <t xml:space="preserve">Queen Size Upholstered Platform Bed with Trundle and Drawers, Beige</t>
  </si>
  <si>
    <t xml:space="preserve">WF309731AAA</t>
  </si>
  <si>
    <t xml:space="preserve">Teddy Fleece Nightstand with 2 Drawers, Beige</t>
  </si>
  <si>
    <t xml:space="preserve">SF000034AAE</t>
  </si>
  <si>
    <t xml:space="preserve">Queen Size Upholstered Platform Bed with 4 Drawers and White Edge on the Headboard &amp; Footboard, Gray</t>
  </si>
  <si>
    <t xml:space="preserve">SF000035AAE</t>
  </si>
  <si>
    <t xml:space="preserve">Full Size Upholstered Platform Bed with 4 Drawers and White Edge on the Headboard &amp; Footboard, Gray</t>
  </si>
  <si>
    <t xml:space="preserve">Full Size Upholstered Platform Bed with Metal Strips, Off-white</t>
  </si>
  <si>
    <t xml:space="preserve">Twin Size L-Shaped Linen Daybed,with Solid Wood Legs,Gray</t>
  </si>
  <si>
    <t xml:space="preserve">Queen Size Upholstered Platform Bed with Big Headboard, Bedroom Furniture, Velvet, Pink</t>
  </si>
  <si>
    <t xml:space="preserve">SF000115AAE</t>
  </si>
  <si>
    <t xml:space="preserve">SF000115AAA</t>
  </si>
  <si>
    <t xml:space="preserve">SF000125AAA</t>
  </si>
  <si>
    <t xml:space="preserve">Full Size Velvet Storage Platform Bed, with 2 Big Drawers, T Size Trundle and LED Light, Beige</t>
  </si>
  <si>
    <t xml:space="preserve">SF000124AAA</t>
  </si>
  <si>
    <t xml:space="preserve">Queen Size Upholstered Platform Bed with Lateral Storage Compartments and Thick Fabric, Velvet, Beige</t>
  </si>
  <si>
    <t xml:space="preserve">SF000118AAK</t>
  </si>
  <si>
    <t xml:space="preserve">Queen Size Upholstered Bed with Hydraulic Storage System and Drawer, White</t>
  </si>
  <si>
    <t xml:space="preserve">Queen Size &amp; Twin XL Size Upholstered Platform Bed, Mother &amp; Child Bed with Hydraulic Storage System, Drawer Box, Bedhead storage shelf and Two pairs of sockets &amp; USB Ports, PU Leather, Gray</t>
  </si>
  <si>
    <t xml:space="preserve">Twin Size Upholstered Platform Bed with Trundle and 3 Drawers, Rabbit-Shaped Headboard with Embedded LED Lights, Gray</t>
  </si>
  <si>
    <t xml:space="preserve">SF000110AAA</t>
  </si>
  <si>
    <t xml:space="preserve">Queen Size Sleigh Bed with Side-Tilt Hydraulic Storage System, Linen Upholstery, Beige</t>
  </si>
  <si>
    <t xml:space="preserve">Twin Size Upholstered Daybed with Storage Armrests, Trundle and Latest Integrated Bluetooth Audio System, Teddy Fleece, Beige</t>
  </si>
  <si>
    <t xml:space="preserve">SF000105AAH</t>
  </si>
  <si>
    <t xml:space="preserve">Queen Size Upholstered Bed with 4 Drawers, Pink</t>
  </si>
  <si>
    <t xml:space="preserve">SF000104AAH</t>
  </si>
  <si>
    <t xml:space="preserve">Full Size Upholstered Bed with 4 Drawers, Pink</t>
  </si>
  <si>
    <t xml:space="preserve">Full Size Upholstered Platform Bed with Cloud-Shaped Headboard and Embedded Light Stripe, Velvet, Blue</t>
  </si>
  <si>
    <t xml:space="preserve">Full Size Upholstered Platform Bed with Cloud-Shaped Headboard and Embedded Light Stripe, Velvet, Beige</t>
  </si>
  <si>
    <t xml:space="preserve">Twin Size Upholstered Platform Bed with Bear-Shaped Headboard and Embedded Light Stripe, Velvet, Pink</t>
  </si>
  <si>
    <t xml:space="preserve">WF314749AAA</t>
  </si>
  <si>
    <t xml:space="preserve">Full Size Upholstered Platform Bed with Classic Semi-circle Shaped headboard and Mental Legs, Velvet, Beige</t>
  </si>
  <si>
    <t xml:space="preserve">WF314748AAE</t>
  </si>
  <si>
    <t xml:space="preserve">Twin Size Upholstered Platform Bed with Classic Semi-circle Shaped headboard and Mental Legs, Velvet, Gray</t>
  </si>
  <si>
    <t xml:space="preserve">WF314748AAA</t>
  </si>
  <si>
    <t xml:space="preserve">Twin Size Upholstered Platform Bed with Classic Semi-circle Shaped headboard and Mental Legs, Velvet, Beige</t>
  </si>
  <si>
    <t xml:space="preserve">SF000100AAA</t>
  </si>
  <si>
    <t xml:space="preserve">Queen Size Upholstered Platform Bed with LED Frame, with Twin XL Size Trundle and 2 drawers, Linen Fabric, Beige</t>
  </si>
  <si>
    <t xml:space="preserve">SF000099AAE</t>
  </si>
  <si>
    <t xml:space="preserve">Queen Size Upholstered Platform Bed with LED Frame and 4 Drawers, Linen Fabric, Gray</t>
  </si>
  <si>
    <t xml:space="preserve">SF000097AAA</t>
  </si>
  <si>
    <t xml:space="preserve">Twin Size Upholstered Platform Bed with LED Frame and 2 Drawers, Linen Fabric, Beige</t>
  </si>
  <si>
    <t xml:space="preserve">SF000063AAE</t>
  </si>
  <si>
    <t xml:space="preserve">Full Size Upholstered Platform Bed with Sensor Light and 2 Large Backrests, Stylish Platform Bed with 2 sets of USB Port and Socket on each rear Bed Leg, Gray</t>
  </si>
  <si>
    <t xml:space="preserve">Twin Size Upholstered Platform Bed with Trundle and 3 Drawers, Linen Fabric, Beige</t>
  </si>
  <si>
    <t xml:space="preserve">WF312290AAA</t>
  </si>
  <si>
    <t xml:space="preserve">Queen Size Upholstered Platform Bed with LED Lights and 4 Drawers, Stylish Irregular Metal Bed Legs Design, Beige</t>
  </si>
  <si>
    <t xml:space="preserve">WF312290AAE</t>
  </si>
  <si>
    <t xml:space="preserve">Queen Size Upholstered Platform Bed with LED Lights and 4 Drawers, Stylish Irregular Metal Bed Legs Design, Gray</t>
  </si>
  <si>
    <t xml:space="preserve">WF312289AAH</t>
  </si>
  <si>
    <t xml:space="preserve">Full Size Upholstered Platform Bed with LED Lights and 4 Drawers, Stylish Irregular Metal Bed Legs Design, Pink</t>
  </si>
  <si>
    <t xml:space="preserve">WF312289AAE</t>
  </si>
  <si>
    <t xml:space="preserve">Full Size Upholstered Platform Bed with LED Lights and 4 Drawers, Stylish Irregular Metal Bed Legs Design, Gray</t>
  </si>
  <si>
    <t xml:space="preserve">WF312289AAA</t>
  </si>
  <si>
    <t xml:space="preserve">Full Size Upholstered Platform Bed with LED Lights and 4 Drawers, Stylish Irregular Metal Bed Legs Design, Beige</t>
  </si>
  <si>
    <t xml:space="preserve">WF311809AAE</t>
  </si>
  <si>
    <t xml:space="preserve">Full Size Metal Frame Upholstered Bed with 4 Drawers, Linen Fabric, Gray</t>
  </si>
  <si>
    <t xml:space="preserve">SF000047AAK</t>
  </si>
  <si>
    <t xml:space="preserve">Teddy Fleece Queen Size Upholstered Platform Bed with Nightstand, White</t>
  </si>
  <si>
    <t xml:space="preserve">WF309187AAA</t>
  </si>
  <si>
    <t xml:space="preserve">Teddy Fleece Queen Size Upholstered Platform Bed with Drawer, Beige</t>
  </si>
  <si>
    <t xml:space="preserve">SF000041AAE</t>
  </si>
  <si>
    <t xml:space="preserve">Queen Size Upholstered Platform Bed with 2 Drawers and 2 sets of USB Ports on each side, Linen Fabric, Gray</t>
  </si>
  <si>
    <t xml:space="preserve">SF000041AAA</t>
  </si>
  <si>
    <t xml:space="preserve">Queen Size Upholstered Platform Bed with 2 Drawers and 2 sets of USB Ports on each side, Linen Fabric, Beige</t>
  </si>
  <si>
    <t xml:space="preserve">WF308658AAH</t>
  </si>
  <si>
    <t xml:space="preserve">Queen Size Upholstered Platform Bed, Velvet, Pink</t>
  </si>
  <si>
    <t xml:space="preserve">SF000034AAK</t>
  </si>
  <si>
    <t xml:space="preserve">Queen Size Upholstered Platform Bed with 4 Drawers and Golden Edge on the Headboard &amp; Footboard, White</t>
  </si>
  <si>
    <t xml:space="preserve">SF000035AAK</t>
  </si>
  <si>
    <t xml:space="preserve">Full Size Upholstered Platform Bed with 4 Drawers and Golden Edge on the Headboard &amp; Footboard, White</t>
  </si>
  <si>
    <t xml:space="preserve">SF000195AAJ</t>
  </si>
  <si>
    <t xml:space="preserve">Twin Over Twin Metal Bunk Bed, Metal Housebed with Slide and Storage Stair, Black with Red Slide</t>
  </si>
  <si>
    <t xml:space="preserve">SF000016AAA</t>
  </si>
  <si>
    <t xml:space="preserve">Full Size Upholstered Platform Bed with Classic Headboard and 4 Drawers, Linen Fabric, Beige</t>
  </si>
  <si>
    <t xml:space="preserve">Queen Size Upholstered Platform Bed with Big Headboard, Bedroom Furniture, Velvet, Gray</t>
  </si>
  <si>
    <t xml:space="preserve">Queen Size Upholstered Platform Bed with Big Headboard, Bedroom Furniture, Velvet, Beige</t>
  </si>
  <si>
    <t xml:space="preserve">Twin Size Upholstered daybed with Pop Up Trundle, Pink</t>
  </si>
  <si>
    <t xml:space="preserve">Twin Size Upholstered daybed with Pop Up Trundle, Beige</t>
  </si>
  <si>
    <t xml:space="preserve">Twin Size Upholstered Daybed with Bear Shaped Headboard, Hydraulic System and Breathable Mesh Fence, Gray</t>
  </si>
  <si>
    <t xml:space="preserve">SF000126AAE</t>
  </si>
  <si>
    <t xml:space="preserve">Queen Size  Velvet Storage Platform Bed, with 2 Big Drawers, Twin XL Size Trundle and LED Light, Gray</t>
  </si>
  <si>
    <t xml:space="preserve">SF000120AAA</t>
  </si>
  <si>
    <t xml:space="preserve">Full size Upholstered Platform Bed with Storage Headboard, Twin Size Trundle &amp; 2 drawers and a set of Sockets &amp; USB Ports, Linen Fabric, Beige</t>
  </si>
  <si>
    <t xml:space="preserve">Full Size Upholstered Daybed with Storage Armrests, Trundle and Latest Integrated Bluetooth Audio System, Teddy Fleece, Pink</t>
  </si>
  <si>
    <t xml:space="preserve">Full Size Upholstered Daybed with Storage Armrests, Trundle and Latest Integrated Bluetooth Audio System, Teddy Fleece, Beige</t>
  </si>
  <si>
    <t xml:space="preserve">SF000104AAE</t>
  </si>
  <si>
    <t xml:space="preserve">Full Size Upholstered Bed with 4 Drawers, Gray</t>
  </si>
  <si>
    <t xml:space="preserve">SF000104AAA</t>
  </si>
  <si>
    <t xml:space="preserve">Full Size Upholstered Bed with 4 Drawers, Beige</t>
  </si>
  <si>
    <t xml:space="preserve">WF315909AAH</t>
  </si>
  <si>
    <t xml:space="preserve">Twin Size Upholstered Bed with Light Stripe, Floating Platform Bed, Linen Fabric,Pink</t>
  </si>
  <si>
    <t xml:space="preserve">Twin Size Upholstered Platform Bed with Cloud-Shaped Headboard and Embedded Light Stripe, Velvet, Blue</t>
  </si>
  <si>
    <t xml:space="preserve">Queen Size Metal Platform Bed Frame with Trundle, USB Ports and Slat Support ,No Box Spring Needed Black</t>
  </si>
  <si>
    <t xml:space="preserve">Queen Size Canopy Platform Bed with USB and Type-C Ports, Canvas, Gray</t>
  </si>
  <si>
    <t xml:space="preserve">Queen Size Canopy Platform Bed with USB and Type-C Ports, Canvas, Beige</t>
  </si>
  <si>
    <t xml:space="preserve">Full Size Canopy Platform Bed with USB and Type-C Ports, Canvas, Beige</t>
  </si>
  <si>
    <t xml:space="preserve">WF314749AAE</t>
  </si>
  <si>
    <t xml:space="preserve">Full Size Upholstered Platform Bed with Classic Semi-circle Shaped headboard and Mental Legs, Velvet, Gray</t>
  </si>
  <si>
    <t xml:space="preserve">Full Size Velvet Platform Bed with LED Frame, Thick &amp; Soft Fabric and Button-tufted Design Headboard, Beige</t>
  </si>
  <si>
    <t xml:space="preserve">Queen Size Upholstered Platform Bed with Sensor Light and Ergonomic Design Backrests, Black</t>
  </si>
  <si>
    <t xml:space="preserve">SF000100AAH</t>
  </si>
  <si>
    <t xml:space="preserve">Queen Size Upholstered Platform Bed with LED Frame, with Twin XL Size Trundle and 2 drawers, Linen Fabric, Pink</t>
  </si>
  <si>
    <t xml:space="preserve">Twin Size Upholstered daybed with Cloud-Shaped Backrest, Trundle &amp; 2 Drawers and USB Ports, Gray</t>
  </si>
  <si>
    <t xml:space="preserve">MF309890AAB</t>
  </si>
  <si>
    <t xml:space="preserve">Full Size Platform Bed, Metal and Wood Bed Frame with Headboard and Footboard , Black</t>
  </si>
  <si>
    <t xml:space="preserve">SF000076AAA</t>
  </si>
  <si>
    <t xml:space="preserve">Full Size Upholstered Bed with Hydraulic Storage System and LED Light, Beige</t>
  </si>
  <si>
    <t xml:space="preserve">Twin Size Upholstered Daybed with Ergonomic Design Backrest and 2 Drawers, Beige</t>
  </si>
  <si>
    <t xml:space="preserve">SF000063AAA</t>
  </si>
  <si>
    <t xml:space="preserve">Full Size Upholstered Platform Bed with Sensor Light and 2 Large Backrests, Stylish Platform Bed with 2 sets of USB Port and Socket on each rear Bed Leg, Beige</t>
  </si>
  <si>
    <t xml:space="preserve">WF312290AAH</t>
  </si>
  <si>
    <t xml:space="preserve">Queen Size Upholstered Platform Bed with LED Lights and 4 Drawers, Stylish Irregular Metal Bed Legs Design, Pink</t>
  </si>
  <si>
    <t xml:space="preserve">Twin Size Upholstered Platform Bed with Cloud Shaped bed board, Light Pink</t>
  </si>
  <si>
    <t xml:space="preserve">Full Over Twin &amp; Twin Triple Bunk Bed with Drawers, Multi-functional Metal Frame Bed with desks and shelves in the middle, Black</t>
  </si>
  <si>
    <t xml:space="preserve">WF311811AAE</t>
  </si>
  <si>
    <t xml:space="preserve">Queen Size Metal Frame Upholstered Bed with 4 Drawers, Linen Fabric, Gray</t>
  </si>
  <si>
    <t xml:space="preserve">Full Size Metal Loft Bed with Desk and Lateral Storage Ladder, Black</t>
  </si>
  <si>
    <t xml:space="preserve">SF000047AAA</t>
  </si>
  <si>
    <t xml:space="preserve">Teddy Fleece Queen Size Upholstered Platform Bed with 1 Nightstand, Beige</t>
  </si>
  <si>
    <t xml:space="preserve">WF309187AAK</t>
  </si>
  <si>
    <t xml:space="preserve">Teddy Fleece Queen Size Upholstered Platform Bed with Drawer, White</t>
  </si>
  <si>
    <t xml:space="preserve">WF308656AAA</t>
  </si>
  <si>
    <t xml:space="preserve">Twin Size Upholstered Platform Bed, Velvet, Beige</t>
  </si>
  <si>
    <t xml:space="preserve">MF309891AAK</t>
  </si>
  <si>
    <t xml:space="preserve">Queen Size Platform Bed, Metal and Wood Bed Frame with Headboard and Footboard , White</t>
  </si>
  <si>
    <t xml:space="preserve">MF309889AAK</t>
  </si>
  <si>
    <t xml:space="preserve">Twin Size Platform Bed, Metal and Wood Bed Frame with Headboard and Footboard , White</t>
  </si>
  <si>
    <t xml:space="preserve">SF000015AAA</t>
  </si>
  <si>
    <t xml:space="preserve">Queen Size Upholstered Platform Bed with 2 Drawers and 1 Twin XL Trundle, Classic Headboard Design, Beige</t>
  </si>
  <si>
    <t xml:space="preserve">Queen Size Upholstered Bed with Hydraulic Storage System and LED Light, Modern Platform Bed with Sockets and USB Ports, White</t>
  </si>
  <si>
    <t xml:space="preserve">Full Size Upholstered Bed with Hydraulic Storage System and LED Light, Modern Platform Bed with Sockets and USB Ports, White</t>
  </si>
  <si>
    <t xml:space="preserve">Twin Size L-Shaped Linen Daybed,with Solid Wood Legs,Beige</t>
  </si>
  <si>
    <t xml:space="preserve">Twin Size Upholstered Platform Bed with Trundle and 3 Drawers, Rabbit-Shaped Headboard with Embedded LED Lights, Pink</t>
  </si>
  <si>
    <t xml:space="preserve">SF000109AAA</t>
  </si>
  <si>
    <t xml:space="preserve">Full Size Sleigh Bed with Side-Tilt Hydraulic Storage System, Linen Upholstery, Beige</t>
  </si>
  <si>
    <t xml:space="preserve">Queen Size Velvet Platform Bed with LED Frame and Stylish Mental Bed Legs, Pink</t>
  </si>
  <si>
    <t xml:space="preserve">Queen Size Velvet Platform Bed with LED Frame and Stylish Mental Bed Legs, Beige</t>
  </si>
  <si>
    <t xml:space="preserve">Full Size Velvet Platform Bed with LED Frame and Stylish Mental Bed Legs, Gray</t>
  </si>
  <si>
    <t xml:space="preserve">Twin Size Upholstered Boucle Fabric Platform Bed with Cloud-Shaped Headboard</t>
  </si>
  <si>
    <t xml:space="preserve">Full Size Upholstered Daybed with Cloud Shaped Headboard, Embedded Elegant Copper Nail Design, Beige</t>
  </si>
  <si>
    <t xml:space="preserve">Twin Size Upholstered Daybed with Storage Armrest and 2 Drawers, Multi-functional Daybed with Cup Holder and a set of USB Ports and Sockets, Gray</t>
  </si>
  <si>
    <t xml:space="preserve">SF000122AAK</t>
  </si>
  <si>
    <t xml:space="preserve">Full Size Loft Metal Bed with 3 Layers of Shelves and Desk, Stylish Metal Frame Bed with Whiteboard, White</t>
  </si>
  <si>
    <t xml:space="preserve">SF000066AAH</t>
  </si>
  <si>
    <t xml:space="preserve">Teddy Fleece Full Size Upholstered Daybed with Light and Trundle, Pink</t>
  </si>
  <si>
    <t xml:space="preserve">SF000074AAE</t>
  </si>
  <si>
    <t xml:space="preserve">Queen Size Upholstered Platform Bed with Trundle and Drawers, Gray</t>
  </si>
  <si>
    <t xml:space="preserve">WF312105AAB</t>
  </si>
  <si>
    <t xml:space="preserve">Twin Size Stylish Metal Daybed with Twin Size Adjustable Trundle, Portable Folding Trundle, Black</t>
  </si>
  <si>
    <t xml:space="preserve">WF312105AAK</t>
  </si>
  <si>
    <t xml:space="preserve">Twin Size Stylish Metal Daybed with Twin Size Adjustable Trundle, Portable Folding Trundle, White</t>
  </si>
  <si>
    <t xml:space="preserve">Twin Size Upholstered Daybed with Ergonomic Design Backrest and 2 Drawers, Pink</t>
  </si>
  <si>
    <t xml:space="preserve">Twin Size Upholstered Platform Bed with Trundle and 3 Drawers, Linen Fabric, Gray</t>
  </si>
  <si>
    <t xml:space="preserve">Full XL Over Queen Metal Bunk Bed with 2 Drawers, Black</t>
  </si>
  <si>
    <t xml:space="preserve">WF308657AAA</t>
  </si>
  <si>
    <t xml:space="preserve">Full Size Upholstered Platform Bed, Velvet, Beige</t>
  </si>
  <si>
    <t xml:space="preserve">WF308656AAE</t>
  </si>
  <si>
    <t xml:space="preserve">Twin Size Upholstered Platform Bed, Velvet, Gray</t>
  </si>
  <si>
    <t xml:space="preserve">MF309890AAK</t>
  </si>
  <si>
    <t xml:space="preserve">Full Size Platform Bed, Metal and Wood Bed Frame with Headboard and Footboard , White</t>
  </si>
  <si>
    <t xml:space="preserve">Full Size Upholstered Leather Platform Bed with Rabbit Ornament and 4 Drawers, Pink</t>
  </si>
  <si>
    <t xml:space="preserve">Full Size Upholstered Leather Platform Bed with Rabbit Ornament and 4 Drawers, White</t>
  </si>
  <si>
    <t xml:space="preserve">SF000033AAE</t>
  </si>
  <si>
    <t xml:space="preserve">Twin Size Upholstered Daybed with Light and USB Port, Gray</t>
  </si>
  <si>
    <t xml:space="preserve">WF308906AAK</t>
  </si>
  <si>
    <t xml:space="preserve">Teddy Fleece Twin Size Upholstered Daybed with OX Horn Shaped Headboard, White</t>
  </si>
  <si>
    <t xml:space="preserve">WF308905AAA</t>
  </si>
  <si>
    <t xml:space="preserve">Twin Size Upholstered Daybed with Classic Stripe Shaped  Headboard, Beige</t>
  </si>
  <si>
    <t xml:space="preserve">SF000014AAE</t>
  </si>
  <si>
    <t xml:space="preserve">Full Size Upholstered Platform Bed with 2 Drawers and 1 Twin Size Trundle, Classic Headboard Design, Gray</t>
  </si>
  <si>
    <t xml:space="preserve">SF000014AAA</t>
  </si>
  <si>
    <t xml:space="preserve">Full Size Upholstered Platform Bed with 2 Drawers and 1 Twin Size Trundle, Classic Headboard Design, Beige</t>
  </si>
  <si>
    <t xml:space="preserve">Full Size Upholstered Bed with Hydraulic Storage System and LED Light, Modern Platform Bed with Sockets and USB Ports, Black</t>
  </si>
  <si>
    <t xml:space="preserve">MF307107AAH</t>
  </si>
  <si>
    <t xml:space="preserve">Full Size Metal Floor Bed Frame with Fence and Door, Pink</t>
  </si>
  <si>
    <t xml:space="preserve">SF000017AAA</t>
  </si>
  <si>
    <t xml:space="preserve">Queen Size Upholstered Platform Bed with Classic Headboard and 4 Drawers, Linen Fabric, Beige</t>
  </si>
  <si>
    <t xml:space="preserve">SF000008AAB</t>
  </si>
  <si>
    <t xml:space="preserve">Full over Twin-Twin Triple bunk bed with drawers and staircase, Black</t>
  </si>
  <si>
    <t xml:space="preserve">SF000233AAE</t>
  </si>
  <si>
    <t xml:space="preserve">Full Size Upholstered Platform Bed with Brick Pattern Headboard, with Twin Size Trundle and 2 Drawers, Linen Fabric, Gray</t>
  </si>
  <si>
    <t xml:space="preserve">Full Size L-Shaped Linen Daybed,with Solid Wood Legs,Beige</t>
  </si>
  <si>
    <t xml:space="preserve">Twin Size Upholstered Daybed with Ergonomic Design Backrest and Trundle, Beige</t>
  </si>
  <si>
    <t xml:space="preserve">SF000048AAA</t>
  </si>
  <si>
    <t xml:space="preserve">Twin Size Upholstered Daybed with Storage Armrests and USB Port, Beige</t>
  </si>
  <si>
    <t xml:space="preserve">Full Size Metal Loft Bed with Desk and Metal Grid, Stylish Metal Frame Bed with Lateral Storage Ladder and Wardrobe, White</t>
  </si>
  <si>
    <t xml:space="preserve">SF000042AAE</t>
  </si>
  <si>
    <t xml:space="preserve">Queen Size Upholstered Platform Bed with Twin Size Trundle and 2 sets of USB Ports on each side, Linen Fabric, Gray</t>
  </si>
  <si>
    <t xml:space="preserve">SF000042AAA</t>
  </si>
  <si>
    <t xml:space="preserve">Queen Size Upholstered Platform Bed with Twin Size Trundle and 2 sets of USB Ports on each side, Linen Fabric, Beige</t>
  </si>
  <si>
    <t xml:space="preserve">WF308905AAE</t>
  </si>
  <si>
    <t xml:space="preserve">Twin Size Upholstered Daybed with Classic Stripe Shaped  Headboard, Gray</t>
  </si>
  <si>
    <t xml:space="preserve">SF000100AAE</t>
  </si>
  <si>
    <t xml:space="preserve">Queen Size Upholstered Platform Bed with LED Frame, with Twin XL Size Trundle and 2 drawers, Linen Fabric, Gray</t>
  </si>
  <si>
    <t xml:space="preserve">Full XL Over Queen Metal Bunk Bed, White</t>
  </si>
  <si>
    <t xml:space="preserve">Queen Size Velvet Platform Bed with Bear-Shaped Headboard, with Bed-End Storage Pocket, Beige</t>
  </si>
  <si>
    <t xml:space="preserve">SF000117AAK</t>
  </si>
  <si>
    <t xml:space="preserve">Full Size Upholstered Bed with Hydraulic Storage System and Drawer, White</t>
  </si>
  <si>
    <t xml:space="preserve">Full Size Upholstered Platform Bed with Bear-Shaped Headboard and Embedded Light Stripe, Velvet, Pink</t>
  </si>
  <si>
    <t xml:space="preserve">MF309891AAB</t>
  </si>
  <si>
    <t xml:space="preserve">Queen Size Platform Bed, Metal and Wood Bed Frame with Headboard and Footboard , Black</t>
  </si>
  <si>
    <t xml:space="preserve">WF324746AAE</t>
  </si>
  <si>
    <t xml:space="preserve">Queen Upholstered Platform Bed, Two Outlets and USB Charging Ports on Both Sides, Two Bedside Pillows, Storage Shelves, Velvet,Gray</t>
  </si>
  <si>
    <t xml:space="preserve">SF000117AAB</t>
  </si>
  <si>
    <t xml:space="preserve">Full Size Upholstered Bed with Hydraulic Storage System and Drawer, Black</t>
  </si>
  <si>
    <t xml:space="preserve">Queen Size Upholstered Platform Bed with Sensor Light and Ergonomic Design Backrests, White</t>
  </si>
  <si>
    <t xml:space="preserve">WF324746AAA</t>
  </si>
  <si>
    <t xml:space="preserve">Queen Size Upholstered Platform Bed, Two Outlets and USB Charging Ports on Both Sides, Two Bedside Pillows, Storage Shelves,Velvet, Beige</t>
  </si>
  <si>
    <t xml:space="preserve">Full Size Upholstered Platform Bed with Big Headboard, Bedroom Furniture, Velvet, Beige</t>
  </si>
  <si>
    <t xml:space="preserve">SF000119AAA</t>
  </si>
  <si>
    <t xml:space="preserve">Queen Size Upholstered Platform Bed with Two Large Headrests and Thick Fabric, Polyester, Beige</t>
  </si>
  <si>
    <t xml:space="preserve">Full Size Upholstered Platform Bed with Sensor Light and Ergonomic Design Backrests, Black</t>
  </si>
  <si>
    <t xml:space="preserve">W504S00099</t>
  </si>
  <si>
    <t xml:space="preserve">6-piece Dining Table Set with 1 Faux Marble Top Table,4 Upholstered Seats and 1 Bench,Table: 72in.Lx42in.Wx30in.H, Chair: 19.75in.Lx21.25in.Wx38.25in.H, Bench:46in.Lx16in.Wx20in.H.(Old Sku:W504S00313)</t>
  </si>
  <si>
    <t xml:space="preserve">W504105242</t>
  </si>
  <si>
    <t xml:space="preserve">Full Size Floor Wooden Bed with House Roof Frame, Fence Guardrails ,Nartural(New SKU:W504P174639)</t>
  </si>
  <si>
    <t xml:space="preserve">W504S00103</t>
  </si>
  <si>
    <t xml:space="preserve">Twin Size House-Shaped Headboard with Fence Guardrails and Trundle,White</t>
  </si>
  <si>
    <t xml:space="preserve">W504105240</t>
  </si>
  <si>
    <t xml:space="preserve">Twin Size Floor Wooden Bed with House Roof Frame, Fence Guardrails,Natural(New SKU:W504P174634)</t>
  </si>
  <si>
    <t xml:space="preserve">W504S00102</t>
  </si>
  <si>
    <t xml:space="preserve">Twin Size House-Shaped Headboard with Fence Guardrails and Trundle ,Grey</t>
  </si>
  <si>
    <t xml:space="preserve">W50471475</t>
  </si>
  <si>
    <t xml:space="preserve">Full Size Floor Wooden Bed with House Roof Frame, Fence Guardrails ,White(New SKU:W504P174637)</t>
  </si>
  <si>
    <t xml:space="preserve">W50471471</t>
  </si>
  <si>
    <t xml:space="preserve">Twin Size Floor Wooden Bed with House Roof Frame, Fence Guardrails,Grey(New SKU:W504P174630)</t>
  </si>
  <si>
    <t xml:space="preserve">W50457989</t>
  </si>
  <si>
    <t xml:space="preserve">Twin Storage House Bed for kids with Bedside Table, Trundle, White</t>
  </si>
  <si>
    <t xml:space="preserve">LP000714AAE-1</t>
  </si>
  <si>
    <t xml:space="preserve">LP000714AAA-1</t>
  </si>
  <si>
    <t xml:space="preserve">Full Size Murphy Bed with Drawers, Cabinets and USB Ports,Gray</t>
  </si>
  <si>
    <t xml:space="preserve">Full Size Murphy Bed with Drawers, Cabinets and USB Ports,White</t>
  </si>
  <si>
    <t xml:space="preserve">Twin Size House Loft Bed With Ladder and Wardrobe-Grey</t>
  </si>
  <si>
    <t xml:space="preserve">Twin Size House Loft Bed With Ladder and Wardrobe-White</t>
  </si>
  <si>
    <t xml:space="preserve">WF312253AAM</t>
  </si>
  <si>
    <t xml:space="preserve">Twin Size House Bed with Roof and Window - White+Natural</t>
  </si>
  <si>
    <t xml:space="preserve">Full Size Storage Bed Velvet Upholstered Platform Bed with a Big Drawer - Pink(old sku:WF296850AAH)</t>
  </si>
  <si>
    <t xml:space="preserve">WF312254AAM</t>
  </si>
  <si>
    <t xml:space="preserve">Full Size House Bed with Roof and Window - White+Natural (Old SKU: WF296898AAL)</t>
  </si>
  <si>
    <t xml:space="preserve">MF313919AAK</t>
  </si>
  <si>
    <t xml:space="preserve">Twin Over Twin Metal Bunk Bed With Slide,Kids House Bed White</t>
  </si>
  <si>
    <t xml:space="preserve">Full Size Wood Daybed with Fence Guardrails and 2 Drawers, Split into Independent Floor Bed &amp; Daybed, Natural(OLD SKU :LP000882AAN)</t>
  </si>
  <si>
    <t xml:space="preserve">Full Size Wood Daybed with Fence Guardrails and 2 Drawers, Split into Independent Floor Bed &amp; Daybed, Gray(OLD SKU :LP000882AAE)</t>
  </si>
  <si>
    <t xml:space="preserve">Full Size Wood Daybed with Fence Guardrails and 2 Drawers, Split into Independent Floor Bed &amp; Daybed, White(OLD SKU :LP000882AAK)</t>
  </si>
  <si>
    <t xml:space="preserve">Twin Size Wood Daybed with Fence Guardrails and 2 Drawers, Split into Independent Floor Bed &amp; Daybed, Natural(OLD SKU :LP000881AAN)</t>
  </si>
  <si>
    <t xml:space="preserve">Full Size Loft Bed with Desk, Wardrobes, 4 Drawers and 4 Shelves-Gray</t>
  </si>
  <si>
    <t xml:space="preserve">Full Size Loft Bed with Desk, Wardrobes, 4 Drawers and 4 Shelves-White</t>
  </si>
  <si>
    <t xml:space="preserve">Twin Size Loft Bed with Desk, Wardrobes, 4 Drawers and 4 Shelves-Gray</t>
  </si>
  <si>
    <t xml:space="preserve">Twin Size Loft Bed with Desk, Wardrobes, 4 Drawers and 4 Shelves-White</t>
  </si>
  <si>
    <t xml:space="preserve">Full over Full Bunk Bed with 4 Drawers and 3 Shelves-Espresso</t>
  </si>
  <si>
    <t xml:space="preserve">Full over Full Bunk Bed with 4 Drawers and 3 Shelves-Gray</t>
  </si>
  <si>
    <t xml:space="preserve">Full over Full Bunk Bed with 4 Drawers and 3 Shelves-White</t>
  </si>
  <si>
    <t xml:space="preserve">Twin over Twin Bunk Bed with 4 Drawers and 3 Shelves-Gray</t>
  </si>
  <si>
    <t xml:space="preserve">Queen Size Murphy Bed Wall Bed with Cushion,Espresso</t>
  </si>
  <si>
    <t xml:space="preserve">Full Size House Loft Bed With Ladder and Wardrobe-Grey</t>
  </si>
  <si>
    <t xml:space="preserve">Full Size House Loft Bed With Ladder and Wardrobe-White</t>
  </si>
  <si>
    <t xml:space="preserve">LT000952AAE</t>
  </si>
  <si>
    <t xml:space="preserve">Modern Loft Bed with Two-Tone Storage Stairs and Pull-Out Wardrobes, Gray</t>
  </si>
  <si>
    <t xml:space="preserve">L-shaped Space-Saving Twin Loft and  Twin  Platform Bed with 7 Drawers and Full Guardrails(WHITE+LIGHT BROWN)</t>
  </si>
  <si>
    <t xml:space="preserve">L-shaped  Space-Saving Twin Loft and  Twin  Platform Bed with 7 Drawers and Full Guardrails(GRAY)</t>
  </si>
  <si>
    <t xml:space="preserve">L-shaped  Space-Saving Twin Loft and  Twin  Platform Bed with 7 Drawers and Full Guardrails(WHITE)</t>
  </si>
  <si>
    <t xml:space="preserve">Full Size Storage Bed Velvet Upholstered Platform Bed with a Big Drawer - Gray(old sku:WF296850AAE)</t>
  </si>
  <si>
    <t xml:space="preserve">Full Size Storage Bed Velvet Upholstered Platform Bed with a Big Drawer - Beige(old sku:WF296850AAA)</t>
  </si>
  <si>
    <t xml:space="preserve">WF324841AAA</t>
  </si>
  <si>
    <t xml:space="preserve">Queen Size Storage Bed Velvet Upholstered Platform Bed with a Big Drawer - Beige(old sku:WF296854AAA)</t>
  </si>
  <si>
    <t xml:space="preserve">Full Size Loft Bed with Desk and Shelf - Gray</t>
  </si>
  <si>
    <t xml:space="preserve">Full Size Loft Bed with Desk and Shelf - White</t>
  </si>
  <si>
    <t xml:space="preserve">LP000794AAK</t>
  </si>
  <si>
    <t xml:space="preserve">Twin Size Murphy Bed Wall Bed with Sofa,with Shelves,White</t>
  </si>
  <si>
    <t xml:space="preserve">WF312253AAN</t>
  </si>
  <si>
    <t xml:space="preserve">Twin Size House Bed with Roof and Window - Gray+Natural (Old SKU: WF296897AAD)</t>
  </si>
  <si>
    <t xml:space="preserve">LP000756AAK</t>
  </si>
  <si>
    <t xml:space="preserve">Full Size Elegant Bed Frame with Rattan Headboard and Sockets ,White</t>
  </si>
  <si>
    <t xml:space="preserve">WF316200AAK</t>
  </si>
  <si>
    <t xml:space="preserve">Twin Size Car Shaped Bed with Tents,White</t>
  </si>
  <si>
    <t xml:space="preserve">Full Size Teddy FleeceLoft Bed Wood Bed, Gray</t>
  </si>
  <si>
    <t xml:space="preserve">Full Size Teddy FleeceLoft Bed Wood Bed, White</t>
  </si>
  <si>
    <t xml:space="preserve">Twin Size Teddy FleeceLoft Bed Wood Bed, Gray</t>
  </si>
  <si>
    <t xml:space="preserve">LP000754AAE</t>
  </si>
  <si>
    <t xml:space="preserve">Twin Size Wood House Bed with Fence and Writing Board, Gray</t>
  </si>
  <si>
    <t xml:space="preserve">3 Pieces Rattan Platform Full Size Bed With 2 Nightstands,Gray</t>
  </si>
  <si>
    <t xml:space="preserve">LT000681AAE-1</t>
  </si>
  <si>
    <t xml:space="preserve">Twin-Over-Twin Bunk Bed with Changeable Table, Bunk Bed Turn into Upper Bed and Down Desk -Gray</t>
  </si>
  <si>
    <t xml:space="preserve">Twin Size Wood Daybed with Fence Guardrails and 2 Drawers, Split into Independent Floor Bed &amp; Daybed, Gray(OLD SKU :LP000881AAE)</t>
  </si>
  <si>
    <t xml:space="preserve">Twin Size Wood Daybed with Fence Guardrails and 2 Drawers, Split into Independent Floor Bed &amp; Daybed, White(OLD SKU :LP000881AAK)</t>
  </si>
  <si>
    <t xml:space="preserve">Twin Size Murphy Bed with Drawers, Cabinets and USB Ports,Gray</t>
  </si>
  <si>
    <t xml:space="preserve">Twin Size Murphy Bed with Drawers, Cabinets and USB Ports,White</t>
  </si>
  <si>
    <t xml:space="preserve">LP000830AAK</t>
  </si>
  <si>
    <t xml:space="preserve">Full Size Murphy Bed Wall Bed with Drawer and Rattan Decoration with 2 Storage Cabinets, One set of Sockets &amp; USB Ports, Pulley Structure Design, White</t>
  </si>
  <si>
    <t xml:space="preserve">LP000830AAE</t>
  </si>
  <si>
    <t xml:space="preserve">Full Size Murphy Bed Wall Bed with Drawer and Rattan Decoration with 2 Storage Cabinets, One set of Sockets &amp; USB Ports, Pulley Structure Design, Gray</t>
  </si>
  <si>
    <t xml:space="preserve">LP000831AAE</t>
  </si>
  <si>
    <t xml:space="preserve">Queen Size Murphy Bed Wall Bed with Drawer and Rattan Decoration with 2 Storage Cabinets, One set of Sockets &amp; USB Ports, Pulley Structure Design, Gray</t>
  </si>
  <si>
    <t xml:space="preserve">LP000831AAK</t>
  </si>
  <si>
    <t xml:space="preserve">Queen Size Murphy Bed Wall Bed with Drawer and Rattan Decoration with 2 Storage Cabinets, One set of Sockets &amp; USB Ports, Pulley Structure Design, White</t>
  </si>
  <si>
    <t xml:space="preserve">Twin size House Bed with Two Drawers and Wardrobe,Natural</t>
  </si>
  <si>
    <t xml:space="preserve">Twin size House Bed with Two Drawers and Wardrobe,Gray</t>
  </si>
  <si>
    <t xml:space="preserve">Twin size House Bed with Two Drawers and Wardrobe,White</t>
  </si>
  <si>
    <t xml:space="preserve">Full size House Bed with Two Drawers and Wardrobe,Natural</t>
  </si>
  <si>
    <t xml:space="preserve">Full size House Bed with Two Drawers and Wardrobe,Gray</t>
  </si>
  <si>
    <t xml:space="preserve">Full size House Bed with Two Drawers and Wardrobe,White</t>
  </si>
  <si>
    <t xml:space="preserve">LT000681AAK-1</t>
  </si>
  <si>
    <t xml:space="preserve">Twin-Over-Twin Bunk Bed with Changeable Table, Bunk Bed Turn into Upper Bed and Down Desk -White</t>
  </si>
  <si>
    <t xml:space="preserve">Full Size Bunk Wood House Bed with Tent, Pink+White</t>
  </si>
  <si>
    <t xml:space="preserve">Full Size Wooden Loft Bed with Wardrobe, Desk, Drawers, Shelves, Gray</t>
  </si>
  <si>
    <t xml:space="preserve">Full Size Wooden Loft Bed with Wardrobe, Desk, Drawers, Shelves, White</t>
  </si>
  <si>
    <t xml:space="preserve">Twin Size Wooden Loft Bed Big Storage with Under-bed Desk, with Drawers, with Shelves, White</t>
  </si>
  <si>
    <t xml:space="preserve">Wood House Bed Twin Size, 2 Twin Solid Bed L structure with fence and slatted frame, Gray</t>
  </si>
  <si>
    <t xml:space="preserve">LP000569AAK</t>
  </si>
  <si>
    <t xml:space="preserve">Full Size Murphy Bed with Shelves, Cabinets and USB Ports,White</t>
  </si>
  <si>
    <t xml:space="preserve">Twin size Loft Bed with Drawer, Two Wardrobes and Mirror, Gray</t>
  </si>
  <si>
    <t xml:space="preserve">Full Size Wood Loft Bed With Built-in Storage Cabinet and Cubes, Foldable desk, White</t>
  </si>
  <si>
    <t xml:space="preserve">Twin Size Wood Loft Bed With Built-in Storage Cabinet and Cubes, Foldable desk, White</t>
  </si>
  <si>
    <t xml:space="preserve">Twin Size Wood Loft Bed With Built-in Storage Cabinet and Cubes, Foldable desk, Gray</t>
  </si>
  <si>
    <t xml:space="preserve">WF316201AAK</t>
  </si>
  <si>
    <t xml:space="preserve">Full Size Car Shaped Bed with Tents,White</t>
  </si>
  <si>
    <t xml:space="preserve">Queen Size Murphy Bed with Shelves, Cabinets and USB Ports,White</t>
  </si>
  <si>
    <t xml:space="preserve">Queen Size Murphy Bed Wall Bed with Cushion,Gray</t>
  </si>
  <si>
    <t xml:space="preserve">Queen Size Murphy Bed Wall Bed with Cushion, White</t>
  </si>
  <si>
    <t xml:space="preserve">Twin Size House Bed with Shelves, House Bed with Window and  Sparkling Light Strip on the Roof, Gray</t>
  </si>
  <si>
    <t xml:space="preserve">Queen Size Murphy Bed with drawer and a set of Sockets &amp; USB Ports, Pulley Structure Design, White</t>
  </si>
  <si>
    <t xml:space="preserve">Full Size Murphy Bed with drawer and a set of Sockets &amp; USB Ports, Pulley Structure Design, Gray</t>
  </si>
  <si>
    <t xml:space="preserve">LP000793AAK</t>
  </si>
  <si>
    <t xml:space="preserve">LP000757AAK</t>
  </si>
  <si>
    <t xml:space="preserve">Queen Size Elegant Bed Frame with Rattan Headboard and Sockets ,White</t>
  </si>
  <si>
    <t xml:space="preserve">Full Size Loft Bed with large shelves, writing desk and LED Light, Gray</t>
  </si>
  <si>
    <t xml:space="preserve">Full Size Wood Loft Bed With Built-in Wardrobes, Cabinets and Drawers, Gray</t>
  </si>
  <si>
    <t xml:space="preserve">Twin Size Teddy FleeceLoft Bed Wood Bed, White</t>
  </si>
  <si>
    <t xml:space="preserve">Twin Size Wood Platformbed with Vertical All-in-One Cabinet and 4 Drawers on each side, Gray</t>
  </si>
  <si>
    <t xml:space="preserve">Full Size Murphy Bed Wall Bed with Shelves and LED Lights,White</t>
  </si>
  <si>
    <t xml:space="preserve">LT100008AAE-1</t>
  </si>
  <si>
    <t xml:space="preserve">Twin Over Twin Bunk Bed Wood Bed with Roof, Window, Ladder,Gray(OLD SKU :LT100008AAE)</t>
  </si>
  <si>
    <t xml:space="preserve">3 Pieces Rattan Platform Full Size Bed With 2 Nightstands,White</t>
  </si>
  <si>
    <t xml:space="preserve">LT000680AAH-1</t>
  </si>
  <si>
    <t xml:space="preserve">Full-Over-Full Bunk Bed with Changeable Table, Bunk Bed Turn into Upper Bed and Down Desk -Pink</t>
  </si>
  <si>
    <t xml:space="preserve">LT000680AAK-1</t>
  </si>
  <si>
    <t xml:space="preserve">Full-Over-Full Bunk Bed with Changeable Table, Bunk Bed Turn into Upper Bed and Down Desk -White</t>
  </si>
  <si>
    <t xml:space="preserve">Double Twin Loft Beds with Wardrobes and Staircase, Espresso</t>
  </si>
  <si>
    <t xml:space="preserve">LP000368AAE</t>
  </si>
  <si>
    <t xml:space="preserve">Twin Size Loft Bed with Retractable Writing Desk and 4 Drawers, Wooden Loft Bed with Lateral Portable Desk and Shelves, Gray</t>
  </si>
  <si>
    <t xml:space="preserve">LT000388AAP</t>
  </si>
  <si>
    <t xml:space="preserve">Twin Size Loft Bed with Rolling Cabinet, Shelf and Tent - Espresso</t>
  </si>
  <si>
    <t xml:space="preserve">LT000821AAK</t>
  </si>
  <si>
    <t xml:space="preserve">Full size Loft Bed with a twin size Stand-alone bed, Shelves,Desk,and Wardrobe-White</t>
  </si>
  <si>
    <t xml:space="preserve">LP001667AAE</t>
  </si>
  <si>
    <t xml:space="preserve">Full Size Wood House Bed With Twin Size Trundle, Wooden Daybed, Gray</t>
  </si>
  <si>
    <t xml:space="preserve">LP001667AAK</t>
  </si>
  <si>
    <t xml:space="preserve">LP000134AAH</t>
  </si>
  <si>
    <t xml:space="preserve">Queen Size Upholstered Platform Bed with Brick Pattern Headboard and 4 Drawers, Linen Fabric, Pink</t>
  </si>
  <si>
    <t xml:space="preserve">WF296850AAA</t>
  </si>
  <si>
    <t xml:space="preserve">LT000680AAC</t>
  </si>
  <si>
    <t xml:space="preserve">Full-Over-Full Bunk Bed with Changeable Table , Bunk Bed Turn into Upper Bed and Down Desk - Blue</t>
  </si>
  <si>
    <t xml:space="preserve">LT000680AAK</t>
  </si>
  <si>
    <t xml:space="preserve">Full-Over-Full Bunk Bed with Changeable Table ,Bunk Bed Turn into Upper Bed and Down Desk - White</t>
  </si>
  <si>
    <t xml:space="preserve">LT001530AAP</t>
  </si>
  <si>
    <t xml:space="preserve">Twin size Loft Bed with Drawers and Desk, Wooden Loft Bed with Shelves - Espresso(OLD SKU: LP000530AAP)</t>
  </si>
  <si>
    <t xml:space="preserve">LT001529AAE</t>
  </si>
  <si>
    <t xml:space="preserve">Full size Loft Bed with Drawers and Desk, Wooden Loft Bed with Shelves - Gray(OLD SKU:LT000529AAE)</t>
  </si>
  <si>
    <t xml:space="preserve">LT000810AAP</t>
  </si>
  <si>
    <t xml:space="preserve">LT000046AAE</t>
  </si>
  <si>
    <t xml:space="preserve">Full Over Full Bunk Bed with Shelves and 6 Storage Drawers, Gray(Old SKU:LP000046AAE)</t>
  </si>
  <si>
    <t xml:space="preserve">LT000064AAK</t>
  </si>
  <si>
    <t xml:space="preserve">Twin-Over-Twin Bunk Bed with Twin Size Trundle and 3 Storage Stairs,White(OLD SKU :LP000064AAK)</t>
  </si>
  <si>
    <t xml:space="preserve">LT000031AAK</t>
  </si>
  <si>
    <t xml:space="preserve">Full Over Full WoodBunk Bed with Roof, Window, Guardrail, Ladder(White)( old sku: LP000031AAK )</t>
  </si>
  <si>
    <t xml:space="preserve">LP000793AAE</t>
  </si>
  <si>
    <t xml:space="preserve">Queen Size Murphy Bed Wall Bed with Closet and Drawers,Gray</t>
  </si>
  <si>
    <t xml:space="preserve">Queen Size Platform Bed with 6 Storage Drawers,Antique Gray</t>
  </si>
  <si>
    <t xml:space="preserve">Full Size Platform Bed with 6 Storage Drawers,Antique Natural</t>
  </si>
  <si>
    <t xml:space="preserve">Full Size Loft Bed with large shelves, writing desk and LED Light, White</t>
  </si>
  <si>
    <t xml:space="preserve">Full Size Teddy FleeceLoft Bed Wood Bed, Natural</t>
  </si>
  <si>
    <t xml:space="preserve">Full Size Wooden Bed With All-in-One Cabinet, Shelf and Sockets,Twin Size Trundle, Espresso</t>
  </si>
  <si>
    <t xml:space="preserve">Full Size Murphy Bed Wall Bed with Shelves and LED Lights,Gray</t>
  </si>
  <si>
    <t xml:space="preserve">Queen Size Murphy Bed Wall Bed with Shelves,White</t>
  </si>
  <si>
    <t xml:space="preserve">Full Size Wooden House Bed with Shelves and a Mini-cabinet, Gray</t>
  </si>
  <si>
    <t xml:space="preserve">Queen Size Murphy Bed Wall Bed with Shelves and LED Lights,White</t>
  </si>
  <si>
    <t xml:space="preserve">LT000680AAE-1</t>
  </si>
  <si>
    <t xml:space="preserve">Full-Over-Full Bunk Bed with Changeable Table, Bunk Bed Turn into Upper Bed and Down Desk -Gray</t>
  </si>
  <si>
    <t xml:space="preserve">LT000542AAE</t>
  </si>
  <si>
    <t xml:space="preserve">Twin-Twin over Full L-Shaped Bunk Bed With 3 Drawers, Portable Desk and Wardrobe, Gray</t>
  </si>
  <si>
    <t xml:space="preserve">Full Size Loft Bed with Tent and Tower - Pink</t>
  </si>
  <si>
    <t xml:space="preserve">LP000665AAK</t>
  </si>
  <si>
    <t xml:space="preserve">Queen Size Murphy Bed Wall Bed,White</t>
  </si>
  <si>
    <t xml:space="preserve">LT011529AAK</t>
  </si>
  <si>
    <t xml:space="preserve">Full size Loft Bed with Drawers and Desk, Wooden Loft Bed with Shelves - White(OLD SKU:LT001529AAK)</t>
  </si>
  <si>
    <t xml:space="preserve">LP001197AAE</t>
  </si>
  <si>
    <t xml:space="preserve">Twin-Twin-Twin Triple Bed with Built-in Ladder, Divided into Three Separate Beds,Gray(OLD SKU:LP000197AAE)</t>
  </si>
  <si>
    <t xml:space="preserve">Twin Size House Bed with Window and Bedside Drawers, Platform Bed with Shelves and a set of Sockets and USB Port, White</t>
  </si>
  <si>
    <t xml:space="preserve">LT000821AAP</t>
  </si>
  <si>
    <t xml:space="preserve">Full size Loft Bed with a twin size Stand-alone bed, Shelves,Desk,and Wardrobe-Espresso</t>
  </si>
  <si>
    <t xml:space="preserve">LP001668AAK</t>
  </si>
  <si>
    <t xml:space="preserve">LT000348AAK</t>
  </si>
  <si>
    <t xml:space="preserve">Full Size Loft Bed with Ladder, Shelves, and Desk, White</t>
  </si>
  <si>
    <t xml:space="preserve">WF296850AAE</t>
  </si>
  <si>
    <t xml:space="preserve">Full Size Storage Bed Velvet Upholstered Platform Bed with a Big Drawer - Gray</t>
  </si>
  <si>
    <t xml:space="preserve">WF296850AAC</t>
  </si>
  <si>
    <t xml:space="preserve">Full Size Storage Bed Velvet Upholstered Platform Bed with a Big Drawer - Blue</t>
  </si>
  <si>
    <t xml:space="preserve">WF296854AAA</t>
  </si>
  <si>
    <t xml:space="preserve">Queen Size Storage Bed Velvet Upholstered Platform Bed with a Big Drawer - Beige</t>
  </si>
  <si>
    <t xml:space="preserve">LP100114AAN</t>
  </si>
  <si>
    <t xml:space="preserve">Upholstered Platform Bed with Classic Headboard and 4 Drawers, No Box Spring Needed, Linen Fabric, Queen Size Light Gray</t>
  </si>
  <si>
    <t xml:space="preserve">LT000681AAK</t>
  </si>
  <si>
    <t xml:space="preserve">Twin-Over-Twin Bunk Bed with Changeable Table , Bunk Bed  Turn into Upper Bed and Down Desk with 2 Drawers - White</t>
  </si>
  <si>
    <t xml:space="preserve">LP000197AAE</t>
  </si>
  <si>
    <t xml:space="preserve">Twin-Twin-Twin Triple Bed with Built-in Ladder, Divided into Three Separate Beds,Gray(OLD SKU:LP000097AAE)</t>
  </si>
  <si>
    <t xml:space="preserve">LP000345AAK</t>
  </si>
  <si>
    <t xml:space="preserve">Wood House Bed Twin Size, 2 Twin Solid Bed L structure with fence and slatted frame （White)</t>
  </si>
  <si>
    <t xml:space="preserve">LT000810AAE</t>
  </si>
  <si>
    <t xml:space="preserve">LT000810AAK</t>
  </si>
  <si>
    <t xml:space="preserve">LP000814AAC</t>
  </si>
  <si>
    <t xml:space="preserve">Queen Size Storage Bed Velvet Upholstered Platform Bed with Wingback Headboard and a Big Drawer (Blue)</t>
  </si>
  <si>
    <t xml:space="preserve">Twin size Loft Bed with Two Shelves and Two drawers (Antique White)</t>
  </si>
  <si>
    <t xml:space="preserve">LP000611AAE</t>
  </si>
  <si>
    <t xml:space="preserve">Upholstered Faux Leather Platform bed with a Hydraulic Storage System with LED Light Headboard Bed Frame with Slatted Queen Size</t>
  </si>
  <si>
    <t xml:space="preserve">LT000119AAK</t>
  </si>
  <si>
    <t xml:space="preserve">Stairway Twin-Over-Full Bunk Bed with Twin size Trundle, Storage and Guard Rail for Bedroom, Dorm, for Adults, White(OLD SKU :LP000119AAK)</t>
  </si>
  <si>
    <t xml:space="preserve">LT000204AAK</t>
  </si>
  <si>
    <t xml:space="preserve">Full over Full Bunk Bed with Twin Size Trundle and Ladder-White(Old SKU: LP000204AAK)</t>
  </si>
  <si>
    <t xml:space="preserve">LP000007AAD</t>
  </si>
  <si>
    <t xml:space="preserve">Twin Size House Bed Wood Bed with Twin Size Trundle ( Natural )</t>
  </si>
  <si>
    <t xml:space="preserve">LP000006AAK</t>
  </si>
  <si>
    <t xml:space="preserve">Twin Size House Bed Wood Bed with Two Drawers ( White )</t>
  </si>
  <si>
    <t xml:space="preserve">LP000013BAA</t>
  </si>
  <si>
    <t xml:space="preserve">Living Room Furniture Armrest Single chair and Loveseat Sofa (Black)</t>
  </si>
  <si>
    <t xml:space="preserve">LP006601AAK</t>
  </si>
  <si>
    <t xml:space="preserve">3-Door Mirror Wardrobe with shelves, White</t>
  </si>
  <si>
    <t xml:space="preserve">Full Size Wood Loft Bed With Built-in Storage Cabinet and Cubes, Foldable desk, Gray</t>
  </si>
  <si>
    <t xml:space="preserve">Queen Size Wooden Bed With All-in-One Cabinet, Shelf and Sockets,Twin XL Trundle, Gray</t>
  </si>
  <si>
    <t xml:space="preserve">Queen Size Wooden Bed With All-in-One Cabinet, Shelf and Sockets, Gray</t>
  </si>
  <si>
    <t xml:space="preserve">Full Size Wood Pltaform Bed with Twin Size Trundle, 3 Drawers, Upper Shelves and a set of USB Ports &amp; Sockets, Natural</t>
  </si>
  <si>
    <t xml:space="preserve">Full Size Wood Pltaform Bed with win Size Trundle, 3 Drawers, Upper Shelves and a set of USB Ports &amp; Sockets, Gray</t>
  </si>
  <si>
    <t xml:space="preserve">Queen Size Murphy Bed Wall Bed with Shelves and LED Lights,Gray</t>
  </si>
  <si>
    <t xml:space="preserve">LT000297AAK</t>
  </si>
  <si>
    <t xml:space="preserve">Full-Full-Full Metal  Triple Bed  with Built-in Ladder, Divided into Three Separate Beds,White(OLD SKU:LP000297AAK)</t>
  </si>
  <si>
    <t xml:space="preserve">Full Size Loft Bed with Wardrobe and Desk and Shelves, Gray</t>
  </si>
  <si>
    <t xml:space="preserve">Twin Size Loft Bed with Wardrobe and Desk, White</t>
  </si>
  <si>
    <t xml:space="preserve">3-Door Shutter Wardrobe with shelves, Walnut</t>
  </si>
  <si>
    <t xml:space="preserve">LP000722AAK</t>
  </si>
  <si>
    <t xml:space="preserve">Full Size Platform Bed With a Rolling Shelf, White</t>
  </si>
  <si>
    <t xml:space="preserve">LP100420AAC</t>
  </si>
  <si>
    <t xml:space="preserve">Upholstered Daybed/Sofa Bed Frame Full Size Linen-Blue</t>
  </si>
  <si>
    <t xml:space="preserve">LP000134AAA</t>
  </si>
  <si>
    <t xml:space="preserve">Queen Size Upholstered Platform Bed with Brick Pattern Headboard and 4 Drawers, Linen Fabric, Beige</t>
  </si>
  <si>
    <t xml:space="preserve">LP000125AAE</t>
  </si>
  <si>
    <t xml:space="preserve">LT000348AAE</t>
  </si>
  <si>
    <t xml:space="preserve">Full Size Loft Bed with Ladder, Shelves, and Desk, Gray</t>
  </si>
  <si>
    <t xml:space="preserve">LP000614AAK</t>
  </si>
  <si>
    <t xml:space="preserve">Full Size Upholstered Faux Leather Platform bed with a Hydraulic Storage System, White</t>
  </si>
  <si>
    <t xml:space="preserve">WF296854AAH</t>
  </si>
  <si>
    <t xml:space="preserve">WF296854AAE</t>
  </si>
  <si>
    <t xml:space="preserve">Twin size Loft Bed with Storage Drawers and Stairs, Wooden Loft Bed with Shelves - Espresso</t>
  </si>
  <si>
    <t xml:space="preserve">Low Loft Bed Full Size with Full Safety Fence, Climbing ladder, Storage Drawers and Trundle White Solid Wood Bed</t>
  </si>
  <si>
    <t xml:space="preserve">LT000301AAK</t>
  </si>
  <si>
    <t xml:space="preserve">Twin size Loft Bed with Drawers,Desk,and Wardrobe-White</t>
  </si>
  <si>
    <t xml:space="preserve">LT001531AAK</t>
  </si>
  <si>
    <t xml:space="preserve">Wooden Twin Over Full Bunk Bed With Six Drawers And Flexible Shelves,Bottom Bed With Wheels,White(OLD SKU:LP000531AAK)</t>
  </si>
  <si>
    <t xml:space="preserve">LT000443AAE</t>
  </si>
  <si>
    <t xml:space="preserve">LT000267AAE</t>
  </si>
  <si>
    <t xml:space="preserve">LT000064AAP</t>
  </si>
  <si>
    <t xml:space="preserve">Twin-Over-Twin Bunk Bed with Twin Size Trundle and 3 Storage Stairs,Espresso (OLD SKU :LP000064AAP)</t>
  </si>
  <si>
    <t xml:space="preserve">LT000064AAE</t>
  </si>
  <si>
    <t xml:space="preserve">Twin-Over-Twin Bunk Bed with Twin Size Trundle and 3 Storage Stairs,Gray (OLD SKU :LP000064AAE)</t>
  </si>
  <si>
    <t xml:space="preserve">WF290267AAB</t>
  </si>
  <si>
    <t xml:space="preserve">Queen Size Metal Platform Bed Frame with Two Drawers,Sockets and USB Ports ,Slat Support No Box Spring Needed Black</t>
  </si>
  <si>
    <t xml:space="preserve">LT100008AAE</t>
  </si>
  <si>
    <t xml:space="preserve">Twin Over Twin Bunk Bed Wood Bed with Roof, Window, Ladder ( Gray)(OLD SKU :LP000008AAE)</t>
  </si>
  <si>
    <t xml:space="preserve">LT000046AAK</t>
  </si>
  <si>
    <t xml:space="preserve">Full Over Full Bunk Bed with Shelves and 6 Storage Drawers, White(Old SKU:LP000046AAK)</t>
  </si>
  <si>
    <t xml:space="preserve">LT000031AAE</t>
  </si>
  <si>
    <t xml:space="preserve">Full Over Full WoodBunk Bed with Roof, Window, Guardrail, Ladder  ( Antique Gray )( old sku: LP000031AAE )</t>
  </si>
  <si>
    <t xml:space="preserve">LP000007AAK</t>
  </si>
  <si>
    <t xml:space="preserve">Twin Size House Bed Wood Bed with Twin Size Trundle ( White )</t>
  </si>
  <si>
    <t xml:space="preserve">LP000508AAK</t>
  </si>
  <si>
    <t xml:space="preserve">Twin Wooden Daybed with Trundle Bed  , Sofa Bed for Bedroom Living Room, White</t>
  </si>
  <si>
    <t xml:space="preserve">LP000013NAA</t>
  </si>
  <si>
    <t xml:space="preserve">Living Room Furniture Armrest Single Sofa   and Loveseat Sofa (Light Gray)</t>
  </si>
  <si>
    <t xml:space="preserve">LP000014EAA</t>
  </si>
  <si>
    <t xml:space="preserve">Living Room Furniture Loveseat Sofa and 3-seat  sofa (Gray)</t>
  </si>
  <si>
    <t xml:space="preserve">LP000012EAA</t>
  </si>
  <si>
    <t xml:space="preserve">Living Room Sets Furniture Armrest Sofa Single Chair Sofa Loveseat Chair 3-Seat Sofa (ChairLoveseat Chair&amp;3-Seat Sofa, Gray)</t>
  </si>
  <si>
    <t xml:space="preserve">LP000792AAK</t>
  </si>
  <si>
    <t xml:space="preserve">Full Size Murphy Bed Wall Bed with Closet and Drawers,White</t>
  </si>
  <si>
    <t xml:space="preserve">Full Size Wood Loft Bed With Built-in Wardrobes, Cabinets and Drawers, White</t>
  </si>
  <si>
    <t xml:space="preserve">LT001531AAK-1</t>
  </si>
  <si>
    <t xml:space="preserve">LT001531AAE-1</t>
  </si>
  <si>
    <t xml:space="preserve">Wooden Twin Over Full Bunk Bed With Six Drawers And Flexible Shelves,Bottom Bed With Wheels,Gray(OLD SKU:LP000531AAE)</t>
  </si>
  <si>
    <t xml:space="preserve">Full Size Wood Daybed with 2 Bedside Cabinets, Upper Shelves and 4 Drawers, White</t>
  </si>
  <si>
    <t xml:space="preserve">LP001667AAE-1</t>
  </si>
  <si>
    <t xml:space="preserve">LP000665AAE</t>
  </si>
  <si>
    <t xml:space="preserve">Queen Size Murphy Bed Wall Bed,Gray</t>
  </si>
  <si>
    <t xml:space="preserve">Full Over Full Bunk Bed with Desk, White</t>
  </si>
  <si>
    <t xml:space="preserve">LP000369AAE</t>
  </si>
  <si>
    <t xml:space="preserve">Full Size Loft Bed with Retractable Writing Desk and 4 Drawers, Wooden Loft Bed with Lateral Portable Desk and Shelves, Gray</t>
  </si>
  <si>
    <t xml:space="preserve">LP000522AAE</t>
  </si>
  <si>
    <t xml:space="preserve">LT000349AAK</t>
  </si>
  <si>
    <t xml:space="preserve">Twin Size House Bed With Cabinet and Drawers, White</t>
  </si>
  <si>
    <t xml:space="preserve">LT000303AAP</t>
  </si>
  <si>
    <t xml:space="preserve">Loft Bed with Rolling Cabinet and Desk - Espresso</t>
  </si>
  <si>
    <t xml:space="preserve">LT000303AAK</t>
  </si>
  <si>
    <t xml:space="preserve">Loft Bed with Rolling Cabinet and Desk - White</t>
  </si>
  <si>
    <t xml:space="preserve">WF301868AAK</t>
  </si>
  <si>
    <t xml:space="preserve">Full Size Daybed Wood Bed with Two Drawers , White</t>
  </si>
  <si>
    <t xml:space="preserve">LT001505AAE</t>
  </si>
  <si>
    <t xml:space="preserve">Twin size Loft Bed with Drawers, Cabinet, Shelves and Desk, Wooden Loft Bed with Desk - Gray(OLD SKU :LT000505AAE)</t>
  </si>
  <si>
    <t xml:space="preserve">LP000126AAA</t>
  </si>
  <si>
    <t xml:space="preserve">Full Size Velvet House Bed Wood Bed, Beige</t>
  </si>
  <si>
    <t xml:space="preserve">WF296854AAC</t>
  </si>
  <si>
    <t xml:space="preserve">LP000124AAE</t>
  </si>
  <si>
    <t xml:space="preserve">Upholstered Platform Bed with Stud Trim Headboard and Footboard and 4 Drawers No Box Spring Needed, Velvet Fabric, Queen Size (Gray)</t>
  </si>
  <si>
    <t xml:space="preserve">LP000124AAA</t>
  </si>
  <si>
    <t xml:space="preserve">Upholstered Platform Bed with Stud Trim Headboard and Footboard and 4 Drawers No Box Spring Needed, Velvet Fabric, Queen Size (Beige)</t>
  </si>
  <si>
    <t xml:space="preserve">LT000056AAK</t>
  </si>
  <si>
    <t xml:space="preserve">Twin Over Twin Bunk Bed Wood Bed with Roof, Window, Guardrail, Ladder (White)(OLD SKU :LP000056AAK)</t>
  </si>
  <si>
    <t xml:space="preserve">LT000264AAD</t>
  </si>
  <si>
    <t xml:space="preserve">Full-over-Full Bunk Bed with Twin Size Trundle and 3 Storage Stairs,Walnut</t>
  </si>
  <si>
    <t xml:space="preserve">WF296898AAE</t>
  </si>
  <si>
    <t xml:space="preserve">Full Size House Bed with Roof and Window - Gray</t>
  </si>
  <si>
    <t xml:space="preserve">LP100116AAA</t>
  </si>
  <si>
    <t xml:space="preserve">Twin Size Upholstered daybed with Trundle, Wood Slat Support, Beige(OLD SKU :LP000116AAA)</t>
  </si>
  <si>
    <t xml:space="preserve">LT000301AAP</t>
  </si>
  <si>
    <t xml:space="preserve">LT001608AAK</t>
  </si>
  <si>
    <t xml:space="preserve">Twin over Twin Bunk Bed with 2 Drawers, 1 Storage Box, 1 Shelf, Window and Roof-White(OLD SKU:LT000608AAK)</t>
  </si>
  <si>
    <t xml:space="preserve">LT001529AAP</t>
  </si>
  <si>
    <t xml:space="preserve">Full size Loft Bed with Drawers and Desk, Wooden Loft Bed with Shelves - Espresso(OLD SKU:LT000529AAP)</t>
  </si>
  <si>
    <t xml:space="preserve">LT000184AAP</t>
  </si>
  <si>
    <t xml:space="preserve">Twin Over Twin House Bunk Bed With Ladder, Wood Bed-Espresso</t>
  </si>
  <si>
    <t xml:space="preserve">LP000345AAE</t>
  </si>
  <si>
    <t xml:space="preserve">Wood House Bed Twin Size, 2 Twin Solid Bed L structure with fence and slatted frame （Gray)</t>
  </si>
  <si>
    <t xml:space="preserve">LP000814AAA</t>
  </si>
  <si>
    <t xml:space="preserve">Queen Size Storage Bed Velvet Upholstered Platform Bed with Wingback Headboard and a Big Drawer (Beige)</t>
  </si>
  <si>
    <t xml:space="preserve">Twin size Loft Bed with Two Shelves and Two drawers (Antique Gray)</t>
  </si>
  <si>
    <t xml:space="preserve">LT000068AAP</t>
  </si>
  <si>
    <t xml:space="preserve">Solid Wood Bunk Bed , Hardwood Twin Over Twin Bunk Bed with Trundle and Staircase, Natural Espresso Finish (OLD SKU: LP000068AAP)</t>
  </si>
  <si>
    <t xml:space="preserve">LP000611AAK</t>
  </si>
  <si>
    <t xml:space="preserve">LT000044AAN</t>
  </si>
  <si>
    <t xml:space="preserve">Full Over Full Bunk Bed with Twin Size Trundle, Pine Wood Bunk Bed with Guardrails, Brushed Gray(Old SKU：LP000044AAN)</t>
  </si>
  <si>
    <t xml:space="preserve">LT000503AAK</t>
  </si>
  <si>
    <t xml:space="preserve">Low Twin Size Loft Bed with Cabinets, Shelves and Slide - White(OLD SKU :LP000503AAK)</t>
  </si>
  <si>
    <t xml:space="preserve">Twin Over Twin Bunk Bed Wood Bed with Roof, Window, Guardrail, Ladder (White)(OLD SKU :LP000045AAK)</t>
  </si>
  <si>
    <t xml:space="preserve">LT000071AAK</t>
  </si>
  <si>
    <t xml:space="preserve">Twin Bunk Bed with Ladder, Safety Rail, Twin Trundle Bed with 3 Drawers for Teens Bedroom, Guest Room Furniture(White)(OLD SKU :LP000071AAK)</t>
  </si>
  <si>
    <t xml:space="preserve">LP000014NAA</t>
  </si>
  <si>
    <t xml:space="preserve">Living Room Furniture Loveseat Sofa and 3-seat  sofa (Light Gray)</t>
  </si>
  <si>
    <t xml:space="preserve">LP000015EAA</t>
  </si>
  <si>
    <t xml:space="preserve">Living Room Furniture chair  and 3-seat Sofa (Gray)</t>
  </si>
  <si>
    <t xml:space="preserve">Low Loft Bed Twin Size with Full Safety Fence, Climbing ladder, Storage Drawers and Trundle Gray Solid Wood Bed</t>
  </si>
  <si>
    <t xml:space="preserve">LP000792AAE</t>
  </si>
  <si>
    <t xml:space="preserve">Queen Size Platform Bed with 6 Storage Drawers,Antique Natural</t>
  </si>
  <si>
    <t xml:space="preserve">Full Size Platform Bed with 6 Storage Drawers,Antique Gray</t>
  </si>
  <si>
    <t xml:space="preserve">Full Size Platform Bed with 6 Storage Drawers,Antique White</t>
  </si>
  <si>
    <t xml:space="preserve">LP001667AAK-1</t>
  </si>
  <si>
    <t xml:space="preserve">Twin-Over-Twin Castle Style Bunk Bed with 2 Drawers 3 Shelves and Slide - White</t>
  </si>
  <si>
    <t xml:space="preserve">LT004200AAK</t>
  </si>
  <si>
    <t xml:space="preserve">Twin-over-twin Bunk Bed with Wardrobe, Drawers and Shelves, White</t>
  </si>
  <si>
    <t xml:space="preserve">LT000542AAP</t>
  </si>
  <si>
    <t xml:space="preserve">Twin-Twin over Full L-Shaped Bunk Bed With 3 Drawers, Portable Desk and Wardrobe, Espresso</t>
  </si>
  <si>
    <t xml:space="preserve">Full Size Loft Bed with Tent and Tower - Blue</t>
  </si>
  <si>
    <t xml:space="preserve">Full Over Full Bunk Bed with Twin Size Trundle and Staircase, White</t>
  </si>
  <si>
    <t xml:space="preserve">LP000903AAE</t>
  </si>
  <si>
    <t xml:space="preserve">Wood Canopy Bed with four Drawers ,Full Size Canopy Platform Bed With Support Slats .No Box Spring Needed, Brushed Gray</t>
  </si>
  <si>
    <t xml:space="preserve">LP000912AAA</t>
  </si>
  <si>
    <t xml:space="preserve">Upholstered Platform bed with a Hydraulic Storage System, Queen size, Beige</t>
  </si>
  <si>
    <t xml:space="preserve">LP100320AAC</t>
  </si>
  <si>
    <t xml:space="preserve">Upholstered Daybed/Sofa Bed Frame Twin Size Linen-Blue</t>
  </si>
  <si>
    <t xml:space="preserve">LP000342AAK</t>
  </si>
  <si>
    <t xml:space="preserve">WF299263AAA</t>
  </si>
  <si>
    <t xml:space="preserve">LT001505AAP</t>
  </si>
  <si>
    <t xml:space="preserve">Twin size Loft Bed with Drawers, Cabinet, Shelves and Desk, Wooden Loft Bed with Desk - Espresso(OLD SKU :LT000505AAP)</t>
  </si>
  <si>
    <t xml:space="preserve">LP000126AAE</t>
  </si>
  <si>
    <t xml:space="preserve">LP000713AAA</t>
  </si>
  <si>
    <t xml:space="preserve">Queen Size Storage Bed Linen Upholstered Platform Bed with 3 Drawers (Beige)</t>
  </si>
  <si>
    <t xml:space="preserve">LP000186AAE</t>
  </si>
  <si>
    <t xml:space="preserve">Full Size House Bed Wood Bed with  Twin Size Trundle ( Gray )</t>
  </si>
  <si>
    <t xml:space="preserve">LP000186AAK</t>
  </si>
  <si>
    <t xml:space="preserve">Full Size House Bed Wood Bed with  Twin Size Trundle ( White )</t>
  </si>
  <si>
    <t xml:space="preserve">Twin size Loft Bed with Storage Drawers ,Desk and Stairs, Wooden Loft Bed with Shelves - Gray</t>
  </si>
  <si>
    <t xml:space="preserve">LT000843AAA</t>
  </si>
  <si>
    <t xml:space="preserve">Full Over Twin &amp; Twin Bunk Bed, Velvet Triple Bunk Bed with Drawers and Guardrails, Beige</t>
  </si>
  <si>
    <t xml:space="preserve">LT000313AAP</t>
  </si>
  <si>
    <t xml:space="preserve">Low Study Full Loft Bed with Cabinet ,Shelves and Rolling Portable Desk ,Multiple Functions Bed- Espresso</t>
  </si>
  <si>
    <t xml:space="preserve">LT000443AAK</t>
  </si>
  <si>
    <t xml:space="preserve">LT000032AAK</t>
  </si>
  <si>
    <t xml:space="preserve">Twin over Twin/King (Irregular King Size) Bunk Bed with Twin Size Trundle, Extendable Bunk Bed   (White)(OLD SKU :LP000032AAK)</t>
  </si>
  <si>
    <t xml:space="preserve">WF290265AAK</t>
  </si>
  <si>
    <t xml:space="preserve">Queen Size Metal Platform Bed Frame with Sockets, USB Ports and Slat Support ,No Box Spring Needed White</t>
  </si>
  <si>
    <t xml:space="preserve">LT000310AAK</t>
  </si>
  <si>
    <t xml:space="preserve">Stairway Full-Over-Full Bunk Bed with Drawer, Storage and Guard Rail for Bedroom, White ( old sku: LP000310AAK )</t>
  </si>
  <si>
    <t xml:space="preserve">LT000032AAE</t>
  </si>
  <si>
    <t xml:space="preserve">Twin over Twin/King (Irregular King Size) Bunk Bed with Twin Size Trundle, Extendable Bunk Bed   (Gray)(OLD SKU :LP000032AAE)</t>
  </si>
  <si>
    <t xml:space="preserve">LT000068AAK</t>
  </si>
  <si>
    <t xml:space="preserve">Solid Wood Bunk Bed, Hardwood Twin Over Twin Bunk Bed with Trundle and Staircase, Natural White Finish(OLD SKU :LP000068AAP)</t>
  </si>
  <si>
    <t xml:space="preserve">LT000219AAK</t>
  </si>
  <si>
    <t xml:space="preserve">Stairway Twin-Over-Full Bunk Bed with Drawer, Storage and Guard Rail for Bedroom, Dorm, for Adults, White color(OLD SKU :LP000219AAK)</t>
  </si>
  <si>
    <t xml:space="preserve">LT000064AAD</t>
  </si>
  <si>
    <t xml:space="preserve">Twin-Over-Twin Bunk Bed with Twin Size Trundle and 3 Storage Stairs,Walnut (OLD SKU :LP000064AAD)</t>
  </si>
  <si>
    <t xml:space="preserve">LT000025AAK</t>
  </si>
  <si>
    <t xml:space="preserve">Twin over Twin/Full Bunk Bed with Twin Size Trundle (White)(OLD SKU :LP000025AAK)</t>
  </si>
  <si>
    <t xml:space="preserve">LT000119AAE</t>
  </si>
  <si>
    <t xml:space="preserve">Stairway Twin-Over-Full Bunk Bed with Twin size Trundle, Storage and Guard Rail for Bedroom, Dorm, for Adults, Gray(OLD SKU :LP000119AAE)</t>
  </si>
  <si>
    <t xml:space="preserve">LT000052AAP</t>
  </si>
  <si>
    <t xml:space="preserve">Full-Over-Full-Over-Full Triple Bed with Built-in Ladder and Slide , Triple Bunk Bed with Guardrails, Espresso(OLD SKU :LP000052AAP)</t>
  </si>
  <si>
    <t xml:space="preserve">LT000052AAK</t>
  </si>
  <si>
    <t xml:space="preserve">Full-Over-Full-Over-Full Triple Bed with Built-in Ladder and Slide , Triple Bunk Bed with Guardrails, White(OLD SKU :LP000052AAK)</t>
  </si>
  <si>
    <t xml:space="preserve">LT000068AAE</t>
  </si>
  <si>
    <t xml:space="preserve">Solid Wood Bunk Bed, Hardwood Twin Over Twin Bunk Bed with Trundle and Staircase, Natural Gray Finish(Old SKU: LP000068AAE)</t>
  </si>
  <si>
    <t xml:space="preserve">Queen Murphy Bed with Large Drawers,Green</t>
  </si>
  <si>
    <t xml:space="preserve">Queen Size Murphy  Bed with drawer and a set of Sockets &amp; USB Ports, Pulley Structure Design, Gray</t>
  </si>
  <si>
    <t xml:space="preserve">Full Over Twin Bunk Bed with Desk, Drawers and Shelves, Gray</t>
  </si>
  <si>
    <t xml:space="preserve">Queen Size Murphy Bed with Shelves, Drawers and USB Ports,White</t>
  </si>
  <si>
    <t xml:space="preserve">Full Size Upholstered Daybed with 2 Storage Drawers Sofa Bed Frame No Box Spring Needed, Linen Fabric (Gray)</t>
  </si>
  <si>
    <t xml:space="preserve">LT000362AAK</t>
  </si>
  <si>
    <t xml:space="preserve">Full size Loft Bed with Desk, Shelves and Wardrobe-White</t>
  </si>
  <si>
    <t xml:space="preserve">LT000031AAN-1</t>
  </si>
  <si>
    <t xml:space="preserve">Full Over Full WoodBunk Bed with Roof, Window, Guardrail, Ladder(Gray)( old sku: LT000031AAN )</t>
  </si>
  <si>
    <t xml:space="preserve">Full Size Loft Bed with Retractable Writing Desk and 3 Drawers, Wooden Loft Bed with Storage Stairs and Shelves, Gray</t>
  </si>
  <si>
    <t xml:space="preserve">LT001530AAP-1</t>
  </si>
  <si>
    <t xml:space="preserve">Twin size Loft Bed with Drawers and Desk, Wooden Loft Bed with Shelves - Espresso(OLD SKU: LT001530AAP)</t>
  </si>
  <si>
    <t xml:space="preserve">LT000821AAE</t>
  </si>
  <si>
    <t xml:space="preserve">Full size Loft Bed with a twin size Stand-alone bed, Shelves,Desk,and Wardrobe-Gray</t>
  </si>
  <si>
    <t xml:space="preserve">WF302184AAE</t>
  </si>
  <si>
    <t xml:space="preserve">Upholstered Linen Platform Bed, Full Size, Gray</t>
  </si>
  <si>
    <t xml:space="preserve">Wooden Twin Over Full Bunk Bed, Loft Bed with Playhouse, Farmhouse, Ladder and Guardrails , Antique Gray( old sku: LT000027AAE )</t>
  </si>
  <si>
    <t xml:space="preserve">LT000302AAK</t>
  </si>
  <si>
    <t xml:space="preserve">WF295565AAE</t>
  </si>
  <si>
    <t xml:space="preserve">Wood Daybed with Three Drawers ,Twin Size Daybed,No Box Spring Needed ,Gray</t>
  </si>
  <si>
    <t xml:space="preserve">Twin size Loft Bed with Storage Drawers ,Desk and Stairs, Wooden Loft Bed with Shelves - Espresso</t>
  </si>
  <si>
    <t xml:space="preserve">WF296664AAD</t>
  </si>
  <si>
    <t xml:space="preserve">Twin Size Low Loft Wood House Bed with Two Drawers, Walnut</t>
  </si>
  <si>
    <t xml:space="preserve">LT000264AAP</t>
  </si>
  <si>
    <t xml:space="preserve">Full-over-Full Bunk Bed with Twin Size Trundle and 3 Storage Stairs,Espresso</t>
  </si>
  <si>
    <t xml:space="preserve">Full Size House Loft Bed With Ladder-White+Gray Frame</t>
  </si>
  <si>
    <t xml:space="preserve">LT000820AAK</t>
  </si>
  <si>
    <t xml:space="preserve">Twin size Loft Bed with a Stand-alone bed, Shelves,Desk,and Wardrobe-White</t>
  </si>
  <si>
    <t xml:space="preserve">LT000501AAK</t>
  </si>
  <si>
    <t xml:space="preserve">Twin-Over-Full Bunk Bed with Twin size Trundle , Separable Bunk Bed with Drawers for Bedroom - White</t>
  </si>
  <si>
    <t xml:space="preserve">LT001608AAE</t>
  </si>
  <si>
    <t xml:space="preserve">Twin over Twin Bunk Bed with 2 Drawers, 1 Storage Box, 1 Shelf, Window and Roof-Gray(OLD SKU:LT000608AAE)</t>
  </si>
  <si>
    <t xml:space="preserve">LT001531AAE</t>
  </si>
  <si>
    <t xml:space="preserve">LT000267AAP</t>
  </si>
  <si>
    <t xml:space="preserve">LP000814AAE</t>
  </si>
  <si>
    <t xml:space="preserve">Queen Size Storage Bed Velvet Upholstered Platform Bed with Wingback Headboard and a Big Drawer (Gray)</t>
  </si>
  <si>
    <t xml:space="preserve">LT100101AAK</t>
  </si>
  <si>
    <t xml:space="preserve">Loft Bed Low Study Twin Size Loft Bed With Storage Steps and Portable,Desk,White(OLD SKU: LT000101AAK)</t>
  </si>
  <si>
    <t xml:space="preserve">LP000083AAE</t>
  </si>
  <si>
    <t xml:space="preserve">Twin Twin House Bed with 2 Drawers, Gray</t>
  </si>
  <si>
    <t xml:space="preserve">LT000113AAE</t>
  </si>
  <si>
    <t xml:space="preserve">Low Study Twin Loft Bed with Cabinet and Rolling Portable Desk - Gray (OLD SKU :LP000113AAE)</t>
  </si>
  <si>
    <t xml:space="preserve">LT000044AAK</t>
  </si>
  <si>
    <t xml:space="preserve">Full Over Full Bunk Bed with Twin Size Trundle, Pine Wood Bunk Bed with Guardrails, White (Old SKU:LP000044AAK)</t>
  </si>
  <si>
    <t xml:space="preserve">LT000503AAE</t>
  </si>
  <si>
    <t xml:space="preserve">Low Twin Size Loft Bed with Cabinets, Shelves and Slide - Gray(OLD SKU :LP000503AAE)</t>
  </si>
  <si>
    <t xml:space="preserve">LT000129AAK</t>
  </si>
  <si>
    <t xml:space="preserve">Twin Over Twin Bunk Bed with Two Drawers and Slide, House Bed with Slide, White(OLD SKU :LP000129AAK)</t>
  </si>
  <si>
    <t xml:space="preserve">LT000052AAE</t>
  </si>
  <si>
    <t xml:space="preserve">Full-Over-Full-Over-Full Triple Bed with Built-in Ladder and Slide , Triple Bunk Bed with Guardrails, Gray(OLD SKU :LP000052AAE)</t>
  </si>
  <si>
    <t xml:space="preserve">LT000071AAP</t>
  </si>
  <si>
    <t xml:space="preserve">Twin Bunk Bed with Ladder, Safety Rail, Twin Trundle Bed with 3 Drawers for Teens Bedroom, Guest Room Furniture(Espresso)(OLD SKU :LP000071AAP)</t>
  </si>
  <si>
    <t xml:space="preserve">LT000071AAE</t>
  </si>
  <si>
    <t xml:space="preserve">Twin Bunk Bed with Ladder, Safety Rail, Twin Trundle Bed with 3 Drawers for Bedroom, Guest Room Furniture(Gray)(OLD SKU :LP000071AAE)</t>
  </si>
  <si>
    <t xml:space="preserve">LT000219AAP</t>
  </si>
  <si>
    <t xml:space="preserve">Stairway Twin-Over-Full Bunk Bed with Drawer, Storage and Guard Rail for Bedroom, Dorm, for Adults, Espresso color( old sku: LP000219AAP )</t>
  </si>
  <si>
    <t xml:space="preserve">LT000219AAE</t>
  </si>
  <si>
    <t xml:space="preserve">Stairway Twin-Over-Full Bunk Bed with Drawer, Storage and Guard Rail for Bedroom, Dorm, for Adults, Gray color(Old SKU: LP000219AAE)</t>
  </si>
  <si>
    <t xml:space="preserve">WF199748AAE</t>
  </si>
  <si>
    <t xml:space="preserve">Full Size Wooden House Bed With Twin Size Trundle, GRAY</t>
  </si>
  <si>
    <t xml:space="preserve">LP000509AAK</t>
  </si>
  <si>
    <t xml:space="preserve">Twin size Daybed with Two Drawers, Wood Slat Support, White</t>
  </si>
  <si>
    <t xml:space="preserve">WF191004AAN</t>
  </si>
  <si>
    <t xml:space="preserve">3-Seat Sofa Living Room Linen Fabric Sofa (Light Gray)</t>
  </si>
  <si>
    <t xml:space="preserve">LP000014BAA</t>
  </si>
  <si>
    <t xml:space="preserve">Living Room Furniture Loveseat Sofa and 3-seat  sofa (Black)</t>
  </si>
  <si>
    <t xml:space="preserve">Full Size Wooden Loft Bed Big Storage with Under-bed Desk, with Drawers, with Shelves, Gray</t>
  </si>
  <si>
    <t xml:space="preserve">Full Size Wood Bed House Bed Frame,White</t>
  </si>
  <si>
    <t xml:space="preserve">Twin Size Wood Bed House Bed Frame,White</t>
  </si>
  <si>
    <t xml:space="preserve">Full Size Wood Daybed with 2 Bedside Cabinets, Upper Shelves and 4 Drawers, Antique Brown</t>
  </si>
  <si>
    <t xml:space="preserve">Twin Size Wooden House Bed with Shelves and a Mini-cabinet, Gray</t>
  </si>
  <si>
    <t xml:space="preserve">Full-Over-Full Castle Style Bunk Bed with 2 Drawers 3 Shelves and Slide - Blue</t>
  </si>
  <si>
    <t xml:space="preserve">Full-Over-Full Bunk Bed with Twin size Trundle, Storage and Desk, White+Walnut</t>
  </si>
  <si>
    <t xml:space="preserve">LT000361AAK</t>
  </si>
  <si>
    <t xml:space="preserve">Twin size Loft Bed with Desk, Shelves and Wardrobe-White</t>
  </si>
  <si>
    <t xml:space="preserve">LT004200AAE</t>
  </si>
  <si>
    <t xml:space="preserve">Twin-over-twin Bunk Bed with Wardrobe, Drawers and Shelves, Gray</t>
  </si>
  <si>
    <t xml:space="preserve">Queen Size Murphy Bed with USB Port and removable Shelves on Each Side,Gray</t>
  </si>
  <si>
    <t xml:space="preserve">Twin over Twin Bunk Bed with LED Light and USB Ports, Gray</t>
  </si>
  <si>
    <t xml:space="preserve">LP000664AAE</t>
  </si>
  <si>
    <t xml:space="preserve">Full Size Murphy Bed Wall Bed,Gray</t>
  </si>
  <si>
    <t xml:space="preserve">Full-Over-Twin-Twin Bunk Bed with Shelves, Wardrobe and Mirror, White</t>
  </si>
  <si>
    <t xml:space="preserve">Full Size Loft Bed with Ladder, Shelves, and Desk, White(OLD SKU:LT000226AAK)</t>
  </si>
  <si>
    <t xml:space="preserve">LT000126AAE</t>
  </si>
  <si>
    <t xml:space="preserve">Full over Full Bunk Bed with Twin Size Trundle, Gray (old sku: LT000026AAE )</t>
  </si>
  <si>
    <t xml:space="preserve">LT000303AAE</t>
  </si>
  <si>
    <t xml:space="preserve">Loft Bed with Rolling Cabinet and Desk - Gray</t>
  </si>
  <si>
    <t xml:space="preserve">WF301862AAK</t>
  </si>
  <si>
    <t xml:space="preserve">Twin Size Wood Daybed with Trundle and Fence Guardrails, White</t>
  </si>
  <si>
    <t xml:space="preserve">LP100420AAE</t>
  </si>
  <si>
    <t xml:space="preserve">Upholstered Daybed/Sofa Bed Frame Full Size Linen-Gray</t>
  </si>
  <si>
    <t xml:space="preserve">LP001668AAE</t>
  </si>
  <si>
    <t xml:space="preserve">Twin Size Wood House Bed With Twin Size Trundle, Wooden Daybed, Gray</t>
  </si>
  <si>
    <t xml:space="preserve">LT000302AAP</t>
  </si>
  <si>
    <t xml:space="preserve">WF300984AAL</t>
  </si>
  <si>
    <t xml:space="preserve">Twin Size Low Loft Wood House Bed with Two Side Windows  (Gray +Brown)(OLD SKU: LP000037AAL)</t>
  </si>
  <si>
    <t xml:space="preserve">WF300238AAH</t>
  </si>
  <si>
    <t xml:space="preserve">Queen Size Corduroy Platform Bed with Metal Legs, Pink</t>
  </si>
  <si>
    <t xml:space="preserve">LP000615AAK</t>
  </si>
  <si>
    <t xml:space="preserve">Queen Size Upholstered Faux Leather Platform bed with a Hydraulic Storage System, White</t>
  </si>
  <si>
    <t xml:space="preserve">Twin size Loft Bed with Storage Drawers and Stairs, Wooden Loft Bed with Shelves - Gray</t>
  </si>
  <si>
    <t xml:space="preserve">LT000820AAP</t>
  </si>
  <si>
    <t xml:space="preserve">Twin size Loft Bed with a Stand-alone bed, Shelves,Desk,and Wardrobe-Espresso</t>
  </si>
  <si>
    <t xml:space="preserve">LT000820AAE</t>
  </si>
  <si>
    <t xml:space="preserve">Twin size Loft Bed with a Stand-alone bed, Shelves,Desk,and Wardrobe-Gray</t>
  </si>
  <si>
    <t xml:space="preserve">LP001501AAP</t>
  </si>
  <si>
    <t xml:space="preserve">Twin Size Loft Bed with Cabinet and Shelf - Espresso (OLD SKU:LP000501AAP)</t>
  </si>
  <si>
    <t xml:space="preserve">LT000267AAK</t>
  </si>
  <si>
    <t xml:space="preserve">LT000184AAE</t>
  </si>
  <si>
    <t xml:space="preserve">Twin Over Twin House Bunk Bed With Ladder, Wood Bed-Gray</t>
  </si>
  <si>
    <t xml:space="preserve">LP000345AAP</t>
  </si>
  <si>
    <t xml:space="preserve">Wood House Bed Twin Size, 2 Twin Solid Bed L structure with fence and slatted frame (Espresso)</t>
  </si>
  <si>
    <t xml:space="preserve">LP000241AAK</t>
  </si>
  <si>
    <t xml:space="preserve">Daybed with Trundle and Drawers, Twin Size, White(OLD SKU: LP0000141KAA)</t>
  </si>
  <si>
    <t xml:space="preserve">LP000083AAK</t>
  </si>
  <si>
    <t xml:space="preserve">Twin Twin House Bed with 2 Drawers, White</t>
  </si>
  <si>
    <t xml:space="preserve">LT000343AAK</t>
  </si>
  <si>
    <t xml:space="preserve">Full Over Twin &amp; Twin Bunk Bed, Wood Triple Bunk Bed with Drawers and Guardrails, White (OLD SKU: LP000143AAK)</t>
  </si>
  <si>
    <t xml:space="preserve">LT000310AAP</t>
  </si>
  <si>
    <t xml:space="preserve">Stairway Full-Over-Full Bunk Bed with Drawer, Storage and Guard Rail for Bedroom, Espresso color( old sku: LP000310AAP )</t>
  </si>
  <si>
    <t xml:space="preserve">LT000309AAK</t>
  </si>
  <si>
    <t xml:space="preserve">Stairway Twin-Over-Twin Bunk Bed with Three Drawers for Bedroom, Dorm - White(Old sku: LP000309AAK)</t>
  </si>
  <si>
    <t xml:space="preserve">LP000511AAP</t>
  </si>
  <si>
    <t xml:space="preserve">Full size Daybed with Twin size Trundle, Wood Slat Support, Espresso</t>
  </si>
  <si>
    <t xml:space="preserve">LP000509AAP</t>
  </si>
  <si>
    <t xml:space="preserve">Twin size Daybed with Two Drawers, Wood Slat Support, Espresso</t>
  </si>
  <si>
    <t xml:space="preserve">LP000070AAK</t>
  </si>
  <si>
    <t xml:space="preserve">Bed Frame Twin Platform Bed with Wood Slat Support and Headboard and Footboard (White)</t>
  </si>
  <si>
    <t xml:space="preserve">Full Size Murphy Bed with Shelves, Drawers and USB Ports,White</t>
  </si>
  <si>
    <t xml:space="preserve">Full Over Twin Bunk Bed with Desk, Drawers and Shelves, White</t>
  </si>
  <si>
    <t xml:space="preserve">3 Pieces Rattan Platform Full Size Bed With 2 Nightstands,Espresso</t>
  </si>
  <si>
    <t xml:space="preserve">Full Size Daybed with Drawers and Shelves, Walnut</t>
  </si>
  <si>
    <t xml:space="preserve">Full-Over-Full Bunk Bed with Twin size Trundle, Storage and Desk, White</t>
  </si>
  <si>
    <t xml:space="preserve">Twin-Over-Twin Bunk Bed with Twin size Trundle, Storage and Desk, White</t>
  </si>
  <si>
    <t xml:space="preserve">Full-Over-Full Castle Style Bunk Bed with 2 Drawers 3 Shelves and Slide - Gray</t>
  </si>
  <si>
    <t xml:space="preserve">Full Size Wood Platform Bed with 4 Drawers and Streamlined Headboard &amp; Footboard, Gray</t>
  </si>
  <si>
    <t xml:space="preserve">LP000664AAK</t>
  </si>
  <si>
    <t xml:space="preserve">Full Size Murphy Bed Wall Bed,White</t>
  </si>
  <si>
    <t xml:space="preserve">LT011529AAE</t>
  </si>
  <si>
    <t xml:space="preserve">Full size Loft Bed with Drawers and Desk, Wooden Loft Bed with Shelves - Gray(OLD SKU:LT001529AAE)</t>
  </si>
  <si>
    <t xml:space="preserve">LP000368AAK</t>
  </si>
  <si>
    <t xml:space="preserve">Twin Size Loft Bed with Ladder, Shelves, and Desk, White(OLD SKU:LT000225AAK)</t>
  </si>
  <si>
    <t xml:space="preserve">WF306416AAD</t>
  </si>
  <si>
    <t xml:space="preserve">Crib with Drawers and 3 Height Options, Natural</t>
  </si>
  <si>
    <t xml:space="preserve">3-Door Shutter Wardrobe with shelves, White</t>
  </si>
  <si>
    <t xml:space="preserve">4-Door Wardrobe with 1 Drawer, White</t>
  </si>
  <si>
    <t xml:space="preserve">LP000307AAN</t>
  </si>
  <si>
    <t xml:space="preserve">Full Size Wooden House Bed with Two Drawers, Natural</t>
  </si>
  <si>
    <t xml:space="preserve">WF301863AAK</t>
  </si>
  <si>
    <t xml:space="preserve">Full Size Wood Daybed with Trundle and Fence Guardrails, White</t>
  </si>
  <si>
    <t xml:space="preserve">Twin Size Wooden House Bed with Twin Size Trundle, Natural</t>
  </si>
  <si>
    <t xml:space="preserve">Wooden Twin Over Full Bunk Bed, Loft Bed with Playhouse, Farmhouse, Ladder and Guardrails, White( old sku: LT000027AAK )</t>
  </si>
  <si>
    <t xml:space="preserve">LT000302AAE</t>
  </si>
  <si>
    <t xml:space="preserve">LT000347AAK</t>
  </si>
  <si>
    <t xml:space="preserve">Twin Size Loft Bed with Ladder, Shelves, and Desk, White</t>
  </si>
  <si>
    <t xml:space="preserve">LP000713AAE</t>
  </si>
  <si>
    <t xml:space="preserve">Queen Size Storage Bed Linen Upholstered Platform Bed with 3 Drawers (Gray)</t>
  </si>
  <si>
    <t xml:space="preserve">LT000223AAK</t>
  </si>
  <si>
    <t xml:space="preserve">Twin-Over-Full Bunk Bed with Drawers，Ladder and Storage Staircase, White</t>
  </si>
  <si>
    <t xml:space="preserve">Wooden Twin Over Full Bunk Bed, Loft Bed with Playhouse, Farmhouse, Ladder, Slide and Guardrails, Gray(OLD SKU :LT000028AAN)</t>
  </si>
  <si>
    <t xml:space="preserve">LP000613AAA</t>
  </si>
  <si>
    <t xml:space="preserve">Upholstered Bed Queen Size with LED light, Bluetooth Player and USB Charging, Hydraulic Storage Bed in Beige Velvet Fabric</t>
  </si>
  <si>
    <t xml:space="preserve">WF296897AAK</t>
  </si>
  <si>
    <t xml:space="preserve">Twin Size House Bed with Roof and Window - White</t>
  </si>
  <si>
    <t xml:space="preserve">LT000210AAE</t>
  </si>
  <si>
    <t xml:space="preserve">Stairway Full-Over-Full Bunk Bed with Twin size Trundle, Storage and Guard Rail for Bedroom, Dorm - Gray(OLD SKU :LP001210AAE)</t>
  </si>
  <si>
    <t xml:space="preserve">LT000184AAK</t>
  </si>
  <si>
    <t xml:space="preserve">Twin Over Twin House Bunk Bed With Ladder, Wood Bed-White</t>
  </si>
  <si>
    <t xml:space="preserve">LP000641AAK</t>
  </si>
  <si>
    <t xml:space="preserve">Full size Wooden House Bed with Trundle and 3 Storage Drawers-White</t>
  </si>
  <si>
    <t xml:space="preserve">LT000210AAP</t>
  </si>
  <si>
    <t xml:space="preserve">Stairway Full-Over-Full Bunk Bed with Twin size Trundle, Storage and Guard Rail for Bedroom, Dorm - Espresso(OLD SKU :LP001210AAP)</t>
  </si>
  <si>
    <t xml:space="preserve">LT000110AAK</t>
  </si>
  <si>
    <t xml:space="preserve">Stairway Full-Over-Full Bunk Bed with Storage and Guard Rail for Bedroom, Dorm, White color(OLD SKU :LP001110AAK)</t>
  </si>
  <si>
    <t xml:space="preserve">LT000310AAE</t>
  </si>
  <si>
    <t xml:space="preserve">Stairway Full-Over-Full Bunk Bed with Drawer, Storage and Guard Rail for Bedroom, Gray color( old sku: LP000310AAE )</t>
  </si>
  <si>
    <t xml:space="preserve">WF199747AAE</t>
  </si>
  <si>
    <t xml:space="preserve">Twin Size Wooden House Bed With Twin Size Trundle, Gray</t>
  </si>
  <si>
    <t xml:space="preserve">LP000511AAK</t>
  </si>
  <si>
    <t xml:space="preserve">Full size Daybed with Twin size Trundle, Wood Slat Support, White</t>
  </si>
  <si>
    <t xml:space="preserve">LP000509AAE</t>
  </si>
  <si>
    <t xml:space="preserve">Twin size Daybed with Two Drawers, Wood Slat Support, Gray</t>
  </si>
  <si>
    <t xml:space="preserve">LP000508AAP</t>
  </si>
  <si>
    <t xml:space="preserve">Twin Wooden Daybed with Trundle Bed  , Sofa Bed for Bedroom Living Room, Espresso</t>
  </si>
  <si>
    <t xml:space="preserve">WF192861AAE</t>
  </si>
  <si>
    <t xml:space="preserve">Twin Wooden Daybed with Trundle Bed, Sofa Bed for Bedroom Living Room, Gray</t>
  </si>
  <si>
    <t xml:space="preserve">LP000015NAA</t>
  </si>
  <si>
    <t xml:space="preserve">Living Room Furniture chair  and 3-seat Sofa (Light Gray)</t>
  </si>
  <si>
    <t xml:space="preserve">LP000012BAA</t>
  </si>
  <si>
    <t xml:space="preserve">Living Room Sets Furniture Armrest Sofa Single Chair Sofa Loveseat Chair 3-Seat Sofa (ChairLoveseat Chair&amp;3-Seat Sofa, Black)</t>
  </si>
  <si>
    <t xml:space="preserve">LP000754AAH</t>
  </si>
  <si>
    <t xml:space="preserve">Twin Size Wood House Bed with Fence and Writing Board,Pink</t>
  </si>
  <si>
    <t xml:space="preserve">LP001668AAK-1</t>
  </si>
  <si>
    <t xml:space="preserve">Full size Loft Bed with Bookshelf,Drawers,Desk,and Wardrobe-Espresso</t>
  </si>
  <si>
    <t xml:space="preserve">Full size Loft Bed with Bookshelf,Drawers,Desk,and Wardrobe-Gray</t>
  </si>
  <si>
    <t xml:space="preserve">LP000903AAK</t>
  </si>
  <si>
    <t xml:space="preserve">Wood Canopy Bed with four Drawers ,Full Size Canopy Platform Bed With Support Slats .No Box Spring Needed, Brushed White</t>
  </si>
  <si>
    <t xml:space="preserve">LP000715AAE</t>
  </si>
  <si>
    <t xml:space="preserve">Full Size Upholstered Daybed/Sofa Bed Frame-Gray, Velvet</t>
  </si>
  <si>
    <t xml:space="preserve">Wooden Twin Over Full Bunk Bed, Loft Bed with Playhouse, Farmhouse, Ladder and Guardrails , Gray( old sku: LT000027AAN )</t>
  </si>
  <si>
    <t xml:space="preserve">Twin Size Loft Bed with 7 Drawers 2 Shelves and Desk - Espresso</t>
  </si>
  <si>
    <t xml:space="preserve">LT000347AAE</t>
  </si>
  <si>
    <t xml:space="preserve">Twin Size Loft Bed with Ladder, Shelves, and Desk, Gray</t>
  </si>
  <si>
    <t xml:space="preserve">WF299017AAL</t>
  </si>
  <si>
    <t xml:space="preserve">Upholstered Daybed with 2 Storage Drawers Twin Size Sofa Bed Frame No Box Spring Needed, Linen Fabric (Yellow)</t>
  </si>
  <si>
    <t xml:space="preserve">LP000185AAK</t>
  </si>
  <si>
    <t xml:space="preserve">Low Loft Bed Full Size with Full Safety Fence, Climbing ladder, Storage Drawers and Trundle Gray Solid Wood Bed</t>
  </si>
  <si>
    <t xml:space="preserve">WF296596AAE</t>
  </si>
  <si>
    <t xml:space="preserve">LP000612AAE</t>
  </si>
  <si>
    <t xml:space="preserve">Upholstered Bed Full Size with LED light, Bluetooth Player and USB Charging, Hydraulic Storage Bed in Gray Velvet Fabric</t>
  </si>
  <si>
    <t xml:space="preserve">Full Size House Loft Bed With Ladder-Gray+White Frame</t>
  </si>
  <si>
    <t xml:space="preserve">LP100118AAA</t>
  </si>
  <si>
    <t xml:space="preserve">Full size Upholstered Daybed with Twin Size Trundle, Wood Slat Support, Beige(OLD SKU :LP000118AAA)</t>
  </si>
  <si>
    <t xml:space="preserve">LT000501AAP</t>
  </si>
  <si>
    <t xml:space="preserve">Twin-Over-Full Bunk Bed with Twin size Trundle , Separable Bunk Bed with Drawers for Bedroom - Espresso</t>
  </si>
  <si>
    <t xml:space="preserve">LT000056AAE</t>
  </si>
  <si>
    <t xml:space="preserve">Twin Over Twin Bunk Bed Wood Bed with Roof, Window, Guardrail, Ladder (White)</t>
  </si>
  <si>
    <t xml:space="preserve">LT000024AAP</t>
  </si>
  <si>
    <t xml:space="preserve">Twin L-Shaped Bunk bed with Trundle-Espresso{OLD SKU:LP000024AAP}</t>
  </si>
  <si>
    <t xml:space="preserve">LT000024AAK</t>
  </si>
  <si>
    <t xml:space="preserve">Twin L-Shaped Bunk bed with Trundle-White{OLD SKU:LP000024AAK}</t>
  </si>
  <si>
    <t xml:space="preserve">LP000814AAH</t>
  </si>
  <si>
    <t xml:space="preserve">Queen Size Storage Bed Velvet Upholstered Platform Bed with Wingback Headboard and a Big Drawer (Pink)</t>
  </si>
  <si>
    <t xml:space="preserve">LT000059AAE</t>
  </si>
  <si>
    <t xml:space="preserve">Twin Over Twin Bunk Bed Wood Bed with Roof, Window, Slide, Ladder ,Antique Gray(OLD SKU:LP000059AAE)</t>
  </si>
  <si>
    <t xml:space="preserve">LT100101AAP</t>
  </si>
  <si>
    <t xml:space="preserve">Loft Bed Low Study Twin Size Loft Bed With Storage Steps and Portable,Desk,Espresso(OLD SKU: LT000101AAP)</t>
  </si>
  <si>
    <t xml:space="preserve">Metal Twin size Loft Bed with Roof, Window, Guardrail, Ladder Silver</t>
  </si>
  <si>
    <t xml:space="preserve">LT000207AAK</t>
  </si>
  <si>
    <t xml:space="preserve">Full Over Full Bunk Bed with Ladder, White (OLD SKU :LP000207AAK)</t>
  </si>
  <si>
    <t xml:space="preserve">LP000611AAB</t>
  </si>
  <si>
    <t xml:space="preserve">Twin Wood Loft Bed Low Loft Beds with Ladder,Twin,Walnut(OLD SKU :WF192082AAD)</t>
  </si>
  <si>
    <t xml:space="preserve">LT000025AAE</t>
  </si>
  <si>
    <t xml:space="preserve">Twin over Twin/Full Bunk Bed with Twin Size Trundle (Gray)(OLD SKU :LP000025AAE)</t>
  </si>
  <si>
    <t xml:space="preserve">LP000519AAE</t>
  </si>
  <si>
    <t xml:space="preserve">Wooden Daybed with Trundle Bed and Two Storage Drawers , Extendable Bed Daybed,Sofa Bed with Two Drawers, Gray</t>
  </si>
  <si>
    <t xml:space="preserve">LT000209AAE</t>
  </si>
  <si>
    <t xml:space="preserve">Stairway Twin-Over-Twin Bunk Bed with Twin size Trundle for Bedroom, Dorm, Adults, Gray( old sku: LP000209AAE )</t>
  </si>
  <si>
    <t xml:space="preserve">LP000115AAA</t>
  </si>
  <si>
    <t xml:space="preserve">WF199747AAD</t>
  </si>
  <si>
    <t xml:space="preserve">Twin Size Wooden House Bed With Twin Size Trundle, Natural</t>
  </si>
  <si>
    <t xml:space="preserve">LP000512AAK</t>
  </si>
  <si>
    <t xml:space="preserve">Full size Daybed with Two Drawers, Wood Slat Support, White</t>
  </si>
  <si>
    <t xml:space="preserve">WF194973AAP</t>
  </si>
  <si>
    <t xml:space="preserve">Wooden Daybed with Trundle Bed and Two Storage Drawers , Extendable Bed Daybed,Sofa Bed for Bedroom Living Room,Espresso</t>
  </si>
  <si>
    <t xml:space="preserve">WF191770AAP</t>
  </si>
  <si>
    <t xml:space="preserve">Wood Platform Bed with Headboard/Wood Slat Support,Twin (Espresso)</t>
  </si>
  <si>
    <t xml:space="preserve">LP000012NAA</t>
  </si>
  <si>
    <t xml:space="preserve">Living Room Sets Furniture Armrest Sofa Single Chair Sofa Loveseat Chair 3-Seat Sofa (ChairLoveseat Chair&amp;3-Seat Sofa, Light Gray)</t>
  </si>
  <si>
    <t xml:space="preserve">PP036317DAA</t>
  </si>
  <si>
    <t xml:space="preserve">Double Chaise Lounge Sofa Floor Couch and Sofa with Two Pillows (Brown)</t>
  </si>
  <si>
    <t xml:space="preserve">LT000119AAK-1</t>
  </si>
  <si>
    <t xml:space="preserve">Twin-Over-Full Bunk Bed with Twin size Trundle, Storage and Guard Rail for Bedroom, Dorm, for Adults, White(OLD SKU :LT000119AAK)</t>
  </si>
  <si>
    <t xml:space="preserve">Twin size Loft Bed with Bookshelf,Drawers,Desk,and Wardrobe-Gray</t>
  </si>
  <si>
    <t xml:space="preserve">Full Size Murphy Bed with USB Port and removable Shelves on Each Side,Gray</t>
  </si>
  <si>
    <t xml:space="preserve">LP000690AAK</t>
  </si>
  <si>
    <t xml:space="preserve">Twin Size Murphy Bed Wall Bed with Cabinet,White</t>
  </si>
  <si>
    <t xml:space="preserve">Full Over Full Bunk Bed with Desk, Gray</t>
  </si>
  <si>
    <t xml:space="preserve">Full Over Full Bunk Bed with Twin Size Trundle and Staircase, Espresso</t>
  </si>
  <si>
    <t xml:space="preserve">Twin Size Loft Bed with Wardrobe and Desk, Gray</t>
  </si>
  <si>
    <t xml:space="preserve">Full Size House Bed with Window and Bedside Drawers, Platform Bed with Shelves and a set of Sockets and USB Port, Gray</t>
  </si>
  <si>
    <t xml:space="preserve">Twin Size House Bed with Window and Bedside Drawers, Platform Bed with Shelves and a set of Sockets and USB Port, Gray</t>
  </si>
  <si>
    <t xml:space="preserve">LP000521AAK</t>
  </si>
  <si>
    <t xml:space="preserve">WF301863AAE</t>
  </si>
  <si>
    <t xml:space="preserve">Full Size Wood Daybed with Trundle and Fence Guardrails, Gray</t>
  </si>
  <si>
    <t xml:space="preserve">LP100420AAA</t>
  </si>
  <si>
    <t xml:space="preserve">Upholstered Daybed/Sofa Bed Frame Full Size Linen-Beige</t>
  </si>
  <si>
    <t xml:space="preserve">WF300984AAK</t>
  </si>
  <si>
    <t xml:space="preserve">Twin Size Low Loft Wood House Bed with Two Side Windows  (White)(OLD SKU: LP000037AAK)</t>
  </si>
  <si>
    <t xml:space="preserve">Twin Size Loft Bed with 7 Drawers 2 Shelves and Desk - Gray</t>
  </si>
  <si>
    <t xml:space="preserve">WF296850AAH</t>
  </si>
  <si>
    <t xml:space="preserve">WF296664AAK</t>
  </si>
  <si>
    <t xml:space="preserve">Twin Size Low Loft Wood House Bed with Two Drawers, White</t>
  </si>
  <si>
    <t xml:space="preserve">WF296596AAK</t>
  </si>
  <si>
    <t xml:space="preserve">LT000843AAE</t>
  </si>
  <si>
    <t xml:space="preserve">Full Over Twin &amp; Twin Bunk Bed, Velvet Triple Bunk Bed with Drawers and Guardrails, Gray</t>
  </si>
  <si>
    <t xml:space="preserve">WF296898AAL</t>
  </si>
  <si>
    <t xml:space="preserve">Full Size House Bed with Roof and Window - White+Natural</t>
  </si>
  <si>
    <t xml:space="preserve">Full Size House Loft Bed With Ladder-Gray</t>
  </si>
  <si>
    <t xml:space="preserve">LT000501AAE</t>
  </si>
  <si>
    <t xml:space="preserve">Twin-Over-Full Bunk Bed with Twin size Trundle , Separable Bunk Bed with Drawers for Bedroom - Gray</t>
  </si>
  <si>
    <t xml:space="preserve">LP001501AAE</t>
  </si>
  <si>
    <t xml:space="preserve">Twin Size Loft Bed with Cabinet and Shelf - Gray (OLD SKU:LP000501AAE)</t>
  </si>
  <si>
    <t xml:space="preserve">LT000515AAE</t>
  </si>
  <si>
    <t xml:space="preserve">Stairway Twin Size Loft Bed with Two Drawers and Slide, Gray(OLD SKU:LP000515AAE)</t>
  </si>
  <si>
    <t xml:space="preserve">LT000110AAP</t>
  </si>
  <si>
    <t xml:space="preserve">Stairway Full-Over-Full Bunk Bed with Storage and Guard Rail for Bedroom, Dorm, Espresso (OLD SKU:LP000110AAP)</t>
  </si>
  <si>
    <t xml:space="preserve">LP000811AAE</t>
  </si>
  <si>
    <t xml:space="preserve">LT000210AAK</t>
  </si>
  <si>
    <t xml:space="preserve">Stairway Full-Over-Full Bunk Bed with Twin size Trundle, Storage and Guard Rail for Bedroom, Dorm - White(OLD SKU :LP001210AAK)</t>
  </si>
  <si>
    <t xml:space="preserve">LP000519AAP</t>
  </si>
  <si>
    <t xml:space="preserve">Wooden Daybed with Trundle Bed and Two Storage Drawers , Extendable Bed Daybed,Sofa Bed with Two Drawers, Espresso</t>
  </si>
  <si>
    <t xml:space="preserve">LP000512AAE</t>
  </si>
  <si>
    <t xml:space="preserve">Full size Daybed with Two Drawers, Wood Slat Support, Gray</t>
  </si>
  <si>
    <t xml:space="preserve">WF192861AAP</t>
  </si>
  <si>
    <t xml:space="preserve">Twin Wooden Daybed with Trundle Bed, Sofa Bed for Bedroom Living Room, Espresso</t>
  </si>
  <si>
    <t xml:space="preserve">WF192440AAK</t>
  </si>
  <si>
    <t xml:space="preserve">Wood Platform Bed Twin Bed Frame Mattress Foundation with Headboard and Wood Slat Support (White)</t>
  </si>
  <si>
    <t xml:space="preserve">WF192434AAP</t>
  </si>
  <si>
    <t xml:space="preserve">Twin-Over-Twin Bunk Bed with Twin size Trundle, Storage and Desk, Gray</t>
  </si>
  <si>
    <t xml:space="preserve">Full-Over-Full Castle Style Bunk Bed with 2 Drawers 3 Shelves and Slide - White</t>
  </si>
  <si>
    <t xml:space="preserve">Queen Size Murphy Bed with USB Port and removable Shelves on Each Side,White</t>
  </si>
  <si>
    <t xml:space="preserve">LT000031AAK-1</t>
  </si>
  <si>
    <t xml:space="preserve">Full Over Full WoodBunk Bed with Roof, Window, Guardrail, Ladder(White)( old sku: LT000031AAK )</t>
  </si>
  <si>
    <t xml:space="preserve">LT001530AAE-1</t>
  </si>
  <si>
    <t xml:space="preserve">Twin size Loft Bed with Drawers and Desk, Wooden Loft Bed with Shelves - Gray(OLD SKU: LT001530AAE)</t>
  </si>
  <si>
    <t xml:space="preserve">LT000365AAK-1</t>
  </si>
  <si>
    <t xml:space="preserve">Full-Over-Full Bunk Bed with Ladders and Two Storage Drawers (White)(OLD SKU:LT000365AAK)</t>
  </si>
  <si>
    <t xml:space="preserve">Full Size Loft Bed with Ladder, Shelves, and Desk, Gray(OLD SKU:LT100226AAE)</t>
  </si>
  <si>
    <t xml:space="preserve">LP000522AAK</t>
  </si>
  <si>
    <t xml:space="preserve">LT000320AAE</t>
  </si>
  <si>
    <t xml:space="preserve">Twin Size Wooden Loft Bed with Shelves, Desk and Writing Board - Gray</t>
  </si>
  <si>
    <t xml:space="preserve">WF301868AAN</t>
  </si>
  <si>
    <t xml:space="preserve">Full Size Daybed Wood Bed with Two Drawers, Natural</t>
  </si>
  <si>
    <t xml:space="preserve">LT000135AAK</t>
  </si>
  <si>
    <t xml:space="preserve">Twin Size Low Loft Bed with Rolling Desk, Shelf and Drawers - White</t>
  </si>
  <si>
    <t xml:space="preserve">WF299017AAE</t>
  </si>
  <si>
    <t xml:space="preserve">Upholstered Daybed with 2 Storage Drawers Twin Size Sofa Bed Frame No Box Spring Needed, Linen Fabric (Gray)</t>
  </si>
  <si>
    <t xml:space="preserve">Wooden Twin Over Full Bunk Bed, Loft Bed with Playhouse, Farmhouse, Ladder, Slide and Guardrails, Antique Gray(OLD SKU :LT000028AAE)</t>
  </si>
  <si>
    <t xml:space="preserve">Wooden Twin Over Full Bunk Bed, Loft Bed with Playhouse, Farmhouse, Ladder, Slide and Guardrails, White(OLD SKU :LT000028AAK)</t>
  </si>
  <si>
    <t xml:space="preserve">WF296664AAE</t>
  </si>
  <si>
    <t xml:space="preserve">Twin Size Low Loft Wood House Bed with Two Drawers, Gray</t>
  </si>
  <si>
    <t xml:space="preserve">LT000264AAK</t>
  </si>
  <si>
    <t xml:space="preserve">Full-over-Full Bunk Bed with Twin Size Trundle and 3 Storage Stairs,White</t>
  </si>
  <si>
    <t xml:space="preserve">Full Size House Loft Bed With Ladder-White</t>
  </si>
  <si>
    <t xml:space="preserve">LT000313AAE</t>
  </si>
  <si>
    <t xml:space="preserve">Low Study Full Loft Bed with Cabinet ,Shelves and Rolling Portable Desk ,Multiple Functions Bed- Gray</t>
  </si>
  <si>
    <t xml:space="preserve">Upholstered daybed Twin Size with Two Drawers and Wood Slat  ,Beige</t>
  </si>
  <si>
    <t xml:space="preserve">WF290286AAA</t>
  </si>
  <si>
    <t xml:space="preserve">LT000130AAK</t>
  </si>
  <si>
    <t xml:space="preserve">Twin Loft Bed with Two Drawers and Slide, House Bed with Slide, White (Old SKU: LP000130AAK)</t>
  </si>
  <si>
    <t xml:space="preserve">LT000129AAE</t>
  </si>
  <si>
    <t xml:space="preserve">Twin Over Twin Bunk Bed with Two Drawers and Slide, House Bed with Slide, White(OLD SKU :LP000129AAE)</t>
  </si>
  <si>
    <t xml:space="preserve">LT000045AAE</t>
  </si>
  <si>
    <t xml:space="preserve">Twin Over Twin Bunk Bed Wood Bed with Roof, Window, Guardrail, Ladder (Gray)(OLD SKU :LP000045AAE)</t>
  </si>
  <si>
    <t xml:space="preserve">WF199748AAD</t>
  </si>
  <si>
    <t xml:space="preserve">Full Size Wooden House Bed With Twin Size Trundle, Natural</t>
  </si>
  <si>
    <t xml:space="preserve">LP000510AAE</t>
  </si>
  <si>
    <t xml:space="preserve">Full size Daybed, Wood Slat Support, Gray</t>
  </si>
  <si>
    <t xml:space="preserve">LP000511AAE</t>
  </si>
  <si>
    <t xml:space="preserve">Full size Daybed with Twin size Trundle, Wood Slat Support, Gray</t>
  </si>
  <si>
    <t xml:space="preserve">LP000111AAE</t>
  </si>
  <si>
    <t xml:space="preserve">WF212844AAC</t>
  </si>
  <si>
    <t xml:space="preserve">Queen Size Velvet Upholstered Platform Bed, Box Spring Needed - Blue</t>
  </si>
  <si>
    <t xml:space="preserve">WF194973AAK</t>
  </si>
  <si>
    <t xml:space="preserve">Wooden Daybed with Trundle Bed and Two Storage Drawers , Extendable Bed Daybed,Sofa Bed for Bedroom Living Room,White</t>
  </si>
  <si>
    <t xml:space="preserve">WF190781AAK</t>
  </si>
  <si>
    <t xml:space="preserve">Wood Platform Bed with Headboard,Footboard and Wood Slat Support, White</t>
  </si>
  <si>
    <t xml:space="preserve">WF191004AAE</t>
  </si>
  <si>
    <t xml:space="preserve">3-Seat Sofa Living Room Linen Fabric Sofa (Gray)</t>
  </si>
  <si>
    <t xml:space="preserve">LP006004AAE</t>
  </si>
  <si>
    <t xml:space="preserve">3-Door Shutter Wardrobe with shelves, Gray</t>
  </si>
  <si>
    <t xml:space="preserve">Queen Size Wooden Bed With All-in-One Cabinet, Shelf and Sockets, Espresso</t>
  </si>
  <si>
    <t xml:space="preserve">Twin Size Loft Bed with 4 Drawers, Underneath Cabinet and Shelves, White</t>
  </si>
  <si>
    <t xml:space="preserve">LT000228AAP-1</t>
  </si>
  <si>
    <t xml:space="preserve">Twin over Full Bunk Bed with Shelfs, Storage Staircase and 2 Drawers, Espresso</t>
  </si>
  <si>
    <t xml:space="preserve">Full Size Loft Bed with Retractable Writing Desk and 3 Drawers, Wooden Loft Bed with Storage Stairs and Shelves, Espresso</t>
  </si>
  <si>
    <t xml:space="preserve">LT001530AAK-1</t>
  </si>
  <si>
    <t xml:space="preserve">Twin size Loft Bed with Drawers and Desk, Wooden Loft Bed with Shelves - White(OLD SKU: LT001530AAK)</t>
  </si>
  <si>
    <t xml:space="preserve">LP000307AAK</t>
  </si>
  <si>
    <t xml:space="preserve">Full Size Wooden House Bed with Two Drawers, White</t>
  </si>
  <si>
    <t xml:space="preserve">WF302186AAE</t>
  </si>
  <si>
    <t xml:space="preserve">Upholstered Linen Platform Bed, Queen Size, Gray</t>
  </si>
  <si>
    <t xml:space="preserve">LT000135AAP</t>
  </si>
  <si>
    <t xml:space="preserve">Twin Size Low Loft Bed with Rolling Desk, Shelf and Drawers - Espresso</t>
  </si>
  <si>
    <t xml:space="preserve">WF296897AAL</t>
  </si>
  <si>
    <t xml:space="preserve">LT000113AAK</t>
  </si>
  <si>
    <t xml:space="preserve">Low Study Twin Loft Bed with Cabinet and Rolling Portable Desk - White (OLD SKU :LP000113AAK)</t>
  </si>
  <si>
    <t xml:space="preserve">LP000519AAK</t>
  </si>
  <si>
    <t xml:space="preserve">Wooden Daybed with Trundle Bed and Two Storage Drawers , Extendable Bed Daybed,Sofa Bed with Two Drawers, White</t>
  </si>
  <si>
    <t xml:space="preserve">LP000115AAE</t>
  </si>
  <si>
    <t xml:space="preserve">LP000508AAE</t>
  </si>
  <si>
    <t xml:space="preserve">Twin Wooden Daybed with Trundle Bed  , Sofa Bed for Bedroom Living Room, Gray</t>
  </si>
  <si>
    <t xml:space="preserve">WF195108AAE</t>
  </si>
  <si>
    <t xml:space="preserve">Twin size Platform Bed Wood Platform Bed with Trundle</t>
  </si>
  <si>
    <t xml:space="preserve">WF195108AAK</t>
  </si>
  <si>
    <t xml:space="preserve">3 Pieces Rattan Platform Full Size Bed With 2 Nightstands,Walnut</t>
  </si>
  <si>
    <t xml:space="preserve">Full Size Wooden House Bed with Shelves and a Mini-cabinet, White</t>
  </si>
  <si>
    <t xml:space="preserve">Full-Over-Full Castle Style Bunk Bed with 2 Drawers 3 Shelves and Slide - Pink</t>
  </si>
  <si>
    <t xml:space="preserve">LP000905AAE</t>
  </si>
  <si>
    <t xml:space="preserve">Wood Canopy Bed with Trundle Bed and two Drawers ,Full Size Canopy Platform bed With Support Slats .No Box Spring Needed, Brushed Gray</t>
  </si>
  <si>
    <t xml:space="preserve">LP000521AAE</t>
  </si>
  <si>
    <t xml:space="preserve">LP000613AAE</t>
  </si>
  <si>
    <t xml:space="preserve">Upholstered Bed Queen Size with LED light, Bluetooth Player and USB Charging, Hydraulic Storage Bed in Gray Velvet Fabric</t>
  </si>
  <si>
    <t xml:space="preserve">LT000301AAE</t>
  </si>
  <si>
    <t xml:space="preserve">Twin size Loft Bed with Drawers,Desk,and Wardrobe-Gray</t>
  </si>
  <si>
    <t xml:space="preserve">Twin size Loft Bed with Two Shelves and Two drawers (Antique Espresso)</t>
  </si>
  <si>
    <t xml:space="preserve">LT000346AAD</t>
  </si>
  <si>
    <t xml:space="preserve">Twin Over Twin Bunk Bed Wood Bed with Tent and Drawers, Gray+Pink Tent</t>
  </si>
  <si>
    <t xml:space="preserve">LP000369AAK</t>
  </si>
  <si>
    <t xml:space="preserve">LP000715AAA</t>
  </si>
  <si>
    <t xml:space="preserve">Full Size Upholstered Daybed/Sofa Bed Frame-Beige, Velvet</t>
  </si>
  <si>
    <t xml:space="preserve">LT000264AAE</t>
  </si>
  <si>
    <t xml:space="preserve">Full-over-Full Bunk Bed with Twin Size Trundle and 3 Storage Stairs,Gray</t>
  </si>
  <si>
    <t xml:space="preserve">WF199747AAK</t>
  </si>
  <si>
    <t xml:space="preserve">Twin Size Wooden House Bed With Twin Size Trundle, White</t>
  </si>
  <si>
    <t xml:space="preserve">WF306416AAE</t>
  </si>
  <si>
    <t xml:space="preserve">Crib with Drawers and 3 Height Options, Gray</t>
  </si>
  <si>
    <t xml:space="preserve">WF303304AAE</t>
  </si>
  <si>
    <t xml:space="preserve">Wood Canopy Bed with two Drawers, Full Size Canopy Platform bed With Support Slats .No Box Spring Needed, Brushed Gray</t>
  </si>
  <si>
    <t xml:space="preserve">Low Loft Bed Full Size with Full Safety Fence, Climbing ladder, Storage Drawers and Trundle Espresso Solid Wood Bed</t>
  </si>
  <si>
    <t xml:space="preserve">LP006602AAK</t>
  </si>
  <si>
    <t xml:space="preserve">4-Door Mirror Wardrobe with shelves, White</t>
  </si>
  <si>
    <t xml:space="preserve">Twin Size Wooden Daybed with 3 Storage Drawers, Upper Soft Board, shelf, and a set of Sockets and USB Ports, Brown</t>
  </si>
  <si>
    <t xml:space="preserve">Twin Size Loft Bed with Tent and Tower  and  Three Pockets- Blue</t>
  </si>
  <si>
    <t xml:space="preserve">WF310007AAH</t>
  </si>
  <si>
    <t xml:space="preserve">LP000903AAD</t>
  </si>
  <si>
    <t xml:space="preserve">Wood Canopy Bed with four Drawers ,Full Size Canopy Platform Bed With Support Slats .No Box Spring Needed, Brushed Light Brown</t>
  </si>
  <si>
    <t xml:space="preserve">LP000612AAA</t>
  </si>
  <si>
    <t xml:space="preserve">Upholstered Bed Full Size with LED light, Bluetooth Player and USB Charging, Hydraulic Storage Bed in Beige Velvet Fabric</t>
  </si>
  <si>
    <t xml:space="preserve">Twin Size Daybed with Drawers and Shelves, Gray</t>
  </si>
  <si>
    <t xml:space="preserve">Full Size Wood Platform Bed with 4 Drawers and Streamlined Headboard &amp; Footboard, Espresso</t>
  </si>
  <si>
    <t xml:space="preserve">LT011529AAP</t>
  </si>
  <si>
    <t xml:space="preserve">Full size Loft Bed with Drawers and Desk, Wooden Loft Bed with Shelves - Espresso(OLD SKU:LT001529AAP)</t>
  </si>
  <si>
    <t xml:space="preserve">MF310408AAB</t>
  </si>
  <si>
    <t xml:space="preserve">Full Over Full Metal Bunk Bed, Black</t>
  </si>
  <si>
    <t xml:space="preserve">LP000715AAE-1</t>
  </si>
  <si>
    <t xml:space="preserve">Twin Size Wood Platform Bed with 4 Drawers and Streamlined Headboard &amp; Footboard, White</t>
  </si>
  <si>
    <t xml:space="preserve">LT000297AAE</t>
  </si>
  <si>
    <t xml:space="preserve">Full-Full-Full Metal  Triple Bed  with Built-in Ladder, Divided into Three Separate Beds,Gray(OLD SKU:LP000297AAE)</t>
  </si>
  <si>
    <t xml:space="preserve">LP002111AAE</t>
  </si>
  <si>
    <t xml:space="preserve">Upholstered daybed with Two Drawers, Wood Slat Support, Gray, Full Size(OLD SKU :LP001111AAE)</t>
  </si>
  <si>
    <t xml:space="preserve">Full Size Wood Platform Bed with 4 Drawers and Streamlined Headboard &amp; Footboard, White</t>
  </si>
  <si>
    <t xml:space="preserve">Twin Size Wood Bed House Bed Frame with Fence, for Kids, Teens, Girls, Boys,White</t>
  </si>
  <si>
    <t xml:space="preserve">Twin Over Twin Bunk Bed with Slide, House Bed with Slide, Espresso(OLD SKU: LT000213AAP)</t>
  </si>
  <si>
    <t xml:space="preserve">MF294384AAK</t>
  </si>
  <si>
    <t xml:space="preserve">Metal House Bed With Slide, Twin Size Metal Loft Bed with Two-sided writable Wooden Board (White )</t>
  </si>
  <si>
    <t xml:space="preserve">LT000009AAK</t>
  </si>
  <si>
    <t xml:space="preserve">Twin Over Twin Bunk Bed with Slide and Ladder, White(Old SKU:LP000009AAK)</t>
  </si>
  <si>
    <t xml:space="preserve">WF191003AAB</t>
  </si>
  <si>
    <t xml:space="preserve">Living Room Furniture Love Seat Sofa Double Seat Sofa (Loveseat Chair)(Black)</t>
  </si>
  <si>
    <t xml:space="preserve">LT000559AAC-1</t>
  </si>
  <si>
    <t xml:space="preserve">Twin-Over-Twin Castle Style Bunk Bed with 2 Drawers 3 Shelves and Slide - Blue</t>
  </si>
  <si>
    <t xml:space="preserve">LT000248AAN</t>
  </si>
  <si>
    <t xml:space="preserve">Full XL Over Queen Metal Bunk Bed, Sliver</t>
  </si>
  <si>
    <t xml:space="preserve">LT000772AAH</t>
  </si>
  <si>
    <t xml:space="preserve">WF301864AAK</t>
  </si>
  <si>
    <t xml:space="preserve">Twin Size Daybed Wood Bed with Two Drawers , White</t>
  </si>
  <si>
    <t xml:space="preserve">Twin Size Wooden House Bed with Twin Size Trundle, Gray</t>
  </si>
  <si>
    <t xml:space="preserve">Twin Over Twin Bunk Bed with Slide, House Bed with Slide, White(OLD SKU: LT000214AAK)</t>
  </si>
  <si>
    <t xml:space="preserve">MF295082AAK</t>
  </si>
  <si>
    <t xml:space="preserve">Metal House Bed With Trundle, Twin Size House Bed White</t>
  </si>
  <si>
    <t xml:space="preserve">MF291671AAN</t>
  </si>
  <si>
    <t xml:space="preserve">Twin Metal Loft Bed with 2 Shelves and one Desk ,Silver(Old SKU: MF281206AAN)</t>
  </si>
  <si>
    <t xml:space="preserve">MF291663AAN</t>
  </si>
  <si>
    <t xml:space="preserve">Twin Over Twin Metal Bunk Bed (Silver) ( old sku: MF189201NAA )</t>
  </si>
  <si>
    <t xml:space="preserve">Queen Size Murphy Bed with Shelves, Drawers and USB Ports,Gray</t>
  </si>
  <si>
    <t xml:space="preserve">Twin over Twin Bunk Bed With 2 Drawers and Multi-layer Cabinet, White</t>
  </si>
  <si>
    <t xml:space="preserve">Twin Over Twin Bunk Bed with Roof, Slide and Ladder, Espresso</t>
  </si>
  <si>
    <t xml:space="preserve">Twin Over Twin Bunk Bed with Roof, Slide and Ladder, Gray</t>
  </si>
  <si>
    <t xml:space="preserve">Full Size Wood Bed House Bed Frame with Fence, for Kids, Teens, Girls, Boys,Natural</t>
  </si>
  <si>
    <t xml:space="preserve">WF301864AAN</t>
  </si>
  <si>
    <t xml:space="preserve">Twin Size Daybed Wood Bed with Two Drawers, Natural</t>
  </si>
  <si>
    <t xml:space="preserve">WF301864AAE</t>
  </si>
  <si>
    <t xml:space="preserve">Twin Size Daybed Wood Bed with Two Drawers, Gray</t>
  </si>
  <si>
    <t xml:space="preserve">MF302672AAB</t>
  </si>
  <si>
    <t xml:space="preserve">Full Size Metal Daybed with Twin Size Adjustable Trundle, Portable Folding Trundle, Black(OLD SKU:MF293736AAB)</t>
  </si>
  <si>
    <t xml:space="preserve">Full Size Upholstered Leather Platform Bed with Rabbit Ornament, Gray</t>
  </si>
  <si>
    <t xml:space="preserve">MF296383AAK</t>
  </si>
  <si>
    <t xml:space="preserve">Twin Over Twin Bunk Bed with Slide, House Bed with Slide, Gray(OLD SKU: LT000214AAE)</t>
  </si>
  <si>
    <t xml:space="preserve">LP100314AAA</t>
  </si>
  <si>
    <t xml:space="preserve">Upholstered Platform Bed with 2 Drawers and 1 Twin XL Trundle,  Linen Fabric, Queen Size - Dark Beige(OLD SKU :LP000314AAA)</t>
  </si>
  <si>
    <t xml:space="preserve">WF294495AAE</t>
  </si>
  <si>
    <t xml:space="preserve">Twin Size House Bed Wood Bed, Gray(OLD SKU:WF281435AAE)</t>
  </si>
  <si>
    <t xml:space="preserve">LT000109AAP</t>
  </si>
  <si>
    <t xml:space="preserve">Stairway Twin-Over-Twin Bunk Bed with Storage and Guard Rail for Bedroom, Dorm, Espresso color(OLD SKU :LP000109AAP)</t>
  </si>
  <si>
    <t xml:space="preserve">WF195105AAE</t>
  </si>
  <si>
    <t xml:space="preserve">WF191655AAK</t>
  </si>
  <si>
    <t xml:space="preserve">Platform Twin Bed Frame with Storage Drawer and Wood Slat Support No Box Spring Needed, White</t>
  </si>
  <si>
    <t xml:space="preserve">Full Size Wooden Bed With All-in-One Cabinet, Shelf and Sockets,Twin Size Trundle, White</t>
  </si>
  <si>
    <t xml:space="preserve">Upholstered Daybed with Trundle Twin Size Sofa Bed Frame No Box Spring Needed, Linen Fabric(Pink)</t>
  </si>
  <si>
    <t xml:space="preserve">LT000358AAK</t>
  </si>
  <si>
    <t xml:space="preserve">Twin Over Full Bunk Bed with 3-layer Shelves, Drawers and Storage Stairs, White</t>
  </si>
  <si>
    <t xml:space="preserve">Twin Over Twin Bunk Bed Wood Bed with Roof, Window, Guardrail, Ladder (White)(OLD SKU :LT000045AAK)</t>
  </si>
  <si>
    <t xml:space="preserve">LT000248AAK</t>
  </si>
  <si>
    <t xml:space="preserve">Twin Size Wooden House Bed with Two Drawers, Walnut</t>
  </si>
  <si>
    <t xml:space="preserve">Full Size Wood Bed House Bed Frame with Fence, for Kids, Teens, Girls, Boys,Gray</t>
  </si>
  <si>
    <t xml:space="preserve">Twin Size Wooden House Bed with Drawers, Natural</t>
  </si>
  <si>
    <t xml:space="preserve">MF302668AAK</t>
  </si>
  <si>
    <t xml:space="preserve">Full Size Metal Daybed with Twin Size Adjustable Trundle, Portable Folding Trundle, White(OLC SKU:MF293730AAK)</t>
  </si>
  <si>
    <t xml:space="preserve">WF299309AAP</t>
  </si>
  <si>
    <t xml:space="preserve">Twin Loft Bed with Slide, House Bed with Slide,Espresso(OLD SKU :WF286245AAP)</t>
  </si>
  <si>
    <t xml:space="preserve">Full Size Upholstered Leather Platform Bed with Rabbit Ornament, White</t>
  </si>
  <si>
    <t xml:space="preserve">WF299302AAE</t>
  </si>
  <si>
    <t xml:space="preserve">Full Size Wood Daybed Frame with Fence, Gray(OLD SKU:WF289662AAE)</t>
  </si>
  <si>
    <t xml:space="preserve">LP100314AAN</t>
  </si>
  <si>
    <t xml:space="preserve">Upholstered Platform Bed with 2 Drawers and 1 Twin XL Trundle,  Linen Fabric, Queen Size - Light Gray(OLD SKU :LP000314AAN)</t>
  </si>
  <si>
    <t xml:space="preserve">WF296648AAB</t>
  </si>
  <si>
    <t xml:space="preserve">Queen Size Upholstered Faux Leather Platform Bed with LED Light Bed Frame with Slatted - Black</t>
  </si>
  <si>
    <t xml:space="preserve">MF286452AAK</t>
  </si>
  <si>
    <t xml:space="preserve">Twin Metal Loft Bed with Desk, Ladder and Guardrails, Loft Bed for Bedroom, White(OLD SKU : MF195191AAK)</t>
  </si>
  <si>
    <t xml:space="preserve">LT000504AAK</t>
  </si>
  <si>
    <t xml:space="preserve">Twin size Loft Bed with Slide and Ladder, White(OLD SKU: LP000504AAK)</t>
  </si>
  <si>
    <t xml:space="preserve">Metal House Bed Frame Full Size with Slatted Support No Box Spring Needed Black</t>
  </si>
  <si>
    <t xml:space="preserve">LT000109AAE</t>
  </si>
  <si>
    <t xml:space="preserve">Stairway Twin-Over-Twin Bunk Bed with Storage and Guard Rail for Bedroom, Dorm, Gray color(OLD SKU :LP000109AAE)</t>
  </si>
  <si>
    <t xml:space="preserve">Bunk Bed with Slide,Twin Over Twin Low Bunk Bed with Fence and Ladder for Kids Teens Espresso</t>
  </si>
  <si>
    <t xml:space="preserve">LT000009AAE</t>
  </si>
  <si>
    <t xml:space="preserve">Twin Over Twin Bunk Bed with Slide and Ladder, Gray（Old SKU:LP000009AAE）</t>
  </si>
  <si>
    <t xml:space="preserve">WF286243AAE</t>
  </si>
  <si>
    <t xml:space="preserve">Twin Size Loft Bed with Slide, House Bed with Slide,Gray(OLD SKU :WF281158AAE)</t>
  </si>
  <si>
    <t xml:space="preserve">WF199385AAA</t>
  </si>
  <si>
    <t xml:space="preserve">WF194302AAD</t>
  </si>
  <si>
    <t xml:space="preserve">Twin size Platform Bed Wood Bed Frame with Trundle, Walnut</t>
  </si>
  <si>
    <t xml:space="preserve">WF195106AAK</t>
  </si>
  <si>
    <t xml:space="preserve">WF194279AAK</t>
  </si>
  <si>
    <t xml:space="preserve">Twin Platform Storage Bed Wood Bed Frame with Two Drawers and Headboard, White (Previous SKU: SF000062KAA)</t>
  </si>
  <si>
    <t xml:space="preserve">LT000228AAK-1</t>
  </si>
  <si>
    <t xml:space="preserve">Twin over Full Bunk Bed with Shelfs, Storage Staircase and 2 Drawers, White</t>
  </si>
  <si>
    <t xml:space="preserve">LT000068AAK-1</t>
  </si>
  <si>
    <t xml:space="preserve">Twin Over Twin Bunk Bed with Trundle and Staircase,White(OLD SKU:LT000068AAK)</t>
  </si>
  <si>
    <t xml:space="preserve">LT000259AAK</t>
  </si>
  <si>
    <t xml:space="preserve">Full XL Over Queen Metal Bunk Bed with Trundle, White</t>
  </si>
  <si>
    <t xml:space="preserve">LT000249AAB</t>
  </si>
  <si>
    <t xml:space="preserve">Full Over Full Metal Bunk Bed with Trundle, Black</t>
  </si>
  <si>
    <t xml:space="preserve">LT000365AAD-1</t>
  </si>
  <si>
    <t xml:space="preserve">Full-Over-Full Bunk Bed with Ladders and Two Storage Drawers (Walnut)(OLD SKU:LT000365AAD)</t>
  </si>
  <si>
    <t xml:space="preserve">Twin Over Full Bunk Bed with Desk, White</t>
  </si>
  <si>
    <t xml:space="preserve">LT000991AAK</t>
  </si>
  <si>
    <t xml:space="preserve">Full Size Loft Bed with Desk and Drawers, Wooden Loft Bed with Lateral Portable Desk, White</t>
  </si>
  <si>
    <t xml:space="preserve">Twin Over Twin Bunk Bed with Slide, House Bed with Slide, Gray(OLD SKU: LT000213AAE</t>
  </si>
  <si>
    <t xml:space="preserve">WF297690AAE</t>
  </si>
  <si>
    <t xml:space="preserve">Full Size Wood Daybed/Sofa Bed, Gray</t>
  </si>
  <si>
    <t xml:space="preserve">Full size Loft Bed with Desk and Writing Board, Wooden Loft Bed with Desk &amp; 2 Drawers Cabinet- Gray</t>
  </si>
  <si>
    <t xml:space="preserve">Twin size Loft Bed with Desk and Writing Board, Wooden Loft Bed with Desk &amp; 2 Drawers Cabinet- Gray</t>
  </si>
  <si>
    <t xml:space="preserve">WF295029AAK</t>
  </si>
  <si>
    <t xml:space="preserve">Twin Size Daybed Wood Bed with Two Drawers,White(OLD SKU:LP000057AAK)</t>
  </si>
  <si>
    <t xml:space="preserve">WF295710AAK</t>
  </si>
  <si>
    <t xml:space="preserve">Modern Solid Wood Daybed, Multifunctional, Twin Size, White (Previous SKU: WF191899AAK)</t>
  </si>
  <si>
    <t xml:space="preserve">Upholstered Daybed Sofa Bed Twin Size With Trundle Bed and Wood Slat ,Blue</t>
  </si>
  <si>
    <t xml:space="preserve">{Slats are not included}Twin Size Wood Bed House Bed Frame with Fence,for Kids,Teens, Girls,Boys {Espresso}{OLD SKU:WF194274AAP}</t>
  </si>
  <si>
    <t xml:space="preserve">Twin Metal Loft Bed with Desk and Metal Grid,White</t>
  </si>
  <si>
    <t xml:space="preserve">Solid Wood Twin Size Loft Bed with Ladder(Gray)(OLD SKU: WF191903AAE)</t>
  </si>
  <si>
    <t xml:space="preserve">MF286452AAN</t>
  </si>
  <si>
    <t xml:space="preserve">Twin Metal Loft Bed with Desk, Ladder and Guardrails, Loft Bed for Bedroom, Silver(OLD SKU : MF195191AAN)</t>
  </si>
  <si>
    <t xml:space="preserve">Metal House Bed Frame Twin Size with Slatted Support No Box Spring Needed Black</t>
  </si>
  <si>
    <t xml:space="preserve">Metal House Bed Frame Twin Size with Slatted Support No Box Spring Needed White</t>
  </si>
  <si>
    <t xml:space="preserve">WF290286AAE</t>
  </si>
  <si>
    <t xml:space="preserve">Queen Size Storage Bed Velvet Upholstered Platform Bed with a Big Drawer - Grey</t>
  </si>
  <si>
    <t xml:space="preserve">LT000109AAK</t>
  </si>
  <si>
    <t xml:space="preserve">Stairway Twin-Over-Twin Bunk Bed with Storage and Guard Rail for Bedroom, Dorm, White color(OLD SKU :LP000109AAK)</t>
  </si>
  <si>
    <t xml:space="preserve">Twin Size House Bed Wood Bed, White</t>
  </si>
  <si>
    <t xml:space="preserve">Full Size House Bed Wood Bed, Gray</t>
  </si>
  <si>
    <t xml:space="preserve">Bunk Beds for Kids Twin over Twin,House Bunk Bed Metal Bed Frame Built-in Ladder,No Box Spring Needed White</t>
  </si>
  <si>
    <t xml:space="preserve">LT000514AAE</t>
  </si>
  <si>
    <t xml:space="preserve">Twin Over Twin Bunk Bed with Slide and Ladder, Gray(OLD SKU :LP000514AAE)</t>
  </si>
  <si>
    <t xml:space="preserve">WF286243AAK</t>
  </si>
  <si>
    <t xml:space="preserve">Twin Size Loft Bed with Slide, House Bed with Slide,White(OLD SKU :WF281158AAK)</t>
  </si>
  <si>
    <t xml:space="preserve">WF199746AAE</t>
  </si>
  <si>
    <t xml:space="preserve">Full Size Wooden House Bed, Gray</t>
  </si>
  <si>
    <t xml:space="preserve">WF280787AAE</t>
  </si>
  <si>
    <t xml:space="preserve">Upholstered Platform Bed with Tufted Headboard, Box Spring Needed, Gray Linen Fabric, Queen Size</t>
  </si>
  <si>
    <t xml:space="preserve">WF195105AAK</t>
  </si>
  <si>
    <t xml:space="preserve">WF191768AAK</t>
  </si>
  <si>
    <t xml:space="preserve">[Not allowed to sell to Walmart]Twin Size Wood Platform Bed with Headboard and Wooden Slat Support (White)</t>
  </si>
  <si>
    <t xml:space="preserve">Full Size Wood Bed House Bed Frame,Gray</t>
  </si>
  <si>
    <t xml:space="preserve">Twin Size Wood Bed House Bed Frame,Gray</t>
  </si>
  <si>
    <t xml:space="preserve">Full Size Upholstered Daybed with Trundle Sofa Bed Frame No Box Spring Needed, Linen Fabric(Pink)</t>
  </si>
  <si>
    <t xml:space="preserve">Full Size Upholstered Daybed with Trundle Sofa Bed Frame No Box Spring Needed, Linen Fabric(Gray)</t>
  </si>
  <si>
    <t xml:space="preserve">LP000754AAK</t>
  </si>
  <si>
    <t xml:space="preserve">Twin Size Wood House Bed with Fence and Writing Board, White</t>
  </si>
  <si>
    <t xml:space="preserve">LT100008AAN-1</t>
  </si>
  <si>
    <t xml:space="preserve">Twin Over Twin Bunk Bed Wood Bed with Roof, Window, Ladder,Natural(OLD SKU :LT100008AAD)</t>
  </si>
  <si>
    <t xml:space="preserve">Twin Size Loft Bed with Tent and Tower  and  Three Pockets- Green</t>
  </si>
  <si>
    <t xml:space="preserve">Twin Size Wooden House Bed with Shelves and a Mini-cabinet, White</t>
  </si>
  <si>
    <t xml:space="preserve">LP002420AAJ</t>
  </si>
  <si>
    <t xml:space="preserve">LT000346AAC</t>
  </si>
  <si>
    <t xml:space="preserve">Twin Over Twin Bunk Bed Wood Bed with Tent and Drawers, White+Blue Tent</t>
  </si>
  <si>
    <t xml:space="preserve">WF310007AAC</t>
  </si>
  <si>
    <t xml:space="preserve">WF309172AAE</t>
  </si>
  <si>
    <t xml:space="preserve">Twin Size Canopy Day Bed with 2 Drawers, Gray</t>
  </si>
  <si>
    <t xml:space="preserve">WF308885AAE</t>
  </si>
  <si>
    <t xml:space="preserve">Twin Size Canopy Day Bed with twin size Trundle, Gray</t>
  </si>
  <si>
    <t xml:space="preserve">LP000905AAD</t>
  </si>
  <si>
    <t xml:space="preserve">Wood Canopy Bed with Trundle Bed and two Drawers ,Full Size Canopy Platform bed With Support Slats .No Box Spring Needed, Brushed Light Brown</t>
  </si>
  <si>
    <t xml:space="preserve">LT000401AAK</t>
  </si>
  <si>
    <t xml:space="preserve">Twin over Twin Bunk Bed with Roof and Window, with Guardrails and Ladder, White</t>
  </si>
  <si>
    <t xml:space="preserve">LT000321AAK</t>
  </si>
  <si>
    <t xml:space="preserve">Full Size Wooden Loft Bed with Shelves, Desk and Writing Board - White</t>
  </si>
  <si>
    <t xml:space="preserve">LT000135AAE</t>
  </si>
  <si>
    <t xml:space="preserve">Twin Size Low Loft Bed with Rolling Desk, Shelf and Drawers - Gray</t>
  </si>
  <si>
    <t xml:space="preserve">Full Size Wooden House Bed with Drawers, Walnut</t>
  </si>
  <si>
    <t xml:space="preserve">Full size Loft Bed with Desk and Writing Board, Wooden Loft Bed with Desk &amp; 2 Drawers Cabinet- White</t>
  </si>
  <si>
    <t xml:space="preserve">LT001212AAE</t>
  </si>
  <si>
    <t xml:space="preserve">Twin Loft Bed with Slide, House Bed with Slide,Gray(OLD SKU :LT000212AAE)</t>
  </si>
  <si>
    <t xml:space="preserve">WF294808AAK</t>
  </si>
  <si>
    <t xml:space="preserve">(Slats are not included) Full Size Wood Bed House Bed Frame with Fence,for Kids,Teens,Girls,Boys (White )(OLD SKU:WF281294AAK)</t>
  </si>
  <si>
    <t xml:space="preserve">WF294495AAM</t>
  </si>
  <si>
    <t xml:space="preserve">Twin Size House Bed Wood Bed, Natural(OLD SKU:WF281435AAM)</t>
  </si>
  <si>
    <t xml:space="preserve">Twin Over Full Metal Bunk Bed with Desk, Ladder and Quality Slats for Bedroom, Metallic Black（OLD SKU :LP000092AAB）</t>
  </si>
  <si>
    <t xml:space="preserve">Twin Over Full Metal Bunk Bed with Desk, Ladder and Quality Slats for Bedroom, Metallic  White（OLD SKU :LP000092AAK）</t>
  </si>
  <si>
    <t xml:space="preserve">Twin Over Full Metal Bunk Bed with Desk, Ladder and Quality Slats for Bedroom, Metallic Silver（OLD SKU :LP000092AAN）</t>
  </si>
  <si>
    <t xml:space="preserve">Twin Size Wood Platform Bed with House-shaped Headboard  (Gray)</t>
  </si>
  <si>
    <t xml:space="preserve">WF282821AAF</t>
  </si>
  <si>
    <t xml:space="preserve">Full Size Wood Platform Bed with House-shaped Headboard  (Green)</t>
  </si>
  <si>
    <t xml:space="preserve">Bunk Beds for Kids Twin over Twin,House Bunk Bed Metal Bed Frame Built-in Ladder,No Box Spring Needed Black</t>
  </si>
  <si>
    <t xml:space="preserve">Twin size Loft Bed Wood Bed with Slide, Stair and Chalkboard,White(OLD SKU :WF282115AAK)</t>
  </si>
  <si>
    <t xml:space="preserve">LT000009AAP</t>
  </si>
  <si>
    <t xml:space="preserve">Twin Over Twin Bunk Bed with Slide and Ladder, Espresso（Old SKU:LP000009AAP）</t>
  </si>
  <si>
    <t xml:space="preserve">Twin over Full Bunk Bed with Storage - White(OLD SKU :LP000022AAK)</t>
  </si>
  <si>
    <t xml:space="preserve">WF194279AAP</t>
  </si>
  <si>
    <t xml:space="preserve">Twin Platform Storage Bed Wood Bed Frame with Two Drawers and Headboard, Espresso(Previous SKU: SF000062PAA)</t>
  </si>
  <si>
    <t xml:space="preserve">Twin Size Bunk Wood House Bed with Tent, Blue+White</t>
  </si>
  <si>
    <t xml:space="preserve">Twin Size Bunk Wood House Bed with Tent, Pink+White</t>
  </si>
  <si>
    <t xml:space="preserve">Full Size Platform Bed with built-in shelves, LED Light and USB ports, Gray</t>
  </si>
  <si>
    <t xml:space="preserve">LP000757AAN</t>
  </si>
  <si>
    <t xml:space="preserve">Queen Size Elegant Bed Frame with Rattan Headboard and Sockets ,Natural</t>
  </si>
  <si>
    <t xml:space="preserve">LP000756AAN</t>
  </si>
  <si>
    <t xml:space="preserve">Full Size Elegant Bed Frame with Rattan Headboard and Sockets ,Natural</t>
  </si>
  <si>
    <t xml:space="preserve">WF316200AAM</t>
  </si>
  <si>
    <t xml:space="preserve">Twin Size Car Shaped Bed with Tents,White+Natural</t>
  </si>
  <si>
    <t xml:space="preserve">WF316200AAN</t>
  </si>
  <si>
    <t xml:space="preserve">Twin Size Car Shaped Bed with Tents,Natural</t>
  </si>
  <si>
    <t xml:space="preserve">Twin Size Teddy FleeceLoft Bed Wood Bed, Natural</t>
  </si>
  <si>
    <t xml:space="preserve">LP000755AAH</t>
  </si>
  <si>
    <t xml:space="preserve">Full Size Wood House Bed with Fence and Writing Board, Pink</t>
  </si>
  <si>
    <t xml:space="preserve">Twin Size Loft Bed with Tent and Tower  and  Three Pockets- Orange</t>
  </si>
  <si>
    <t xml:space="preserve">Upholstered Daybed with Trundle Twin Size Sofa Bed Frame No Box Spring Needed, Linen Fabric(Gray)</t>
  </si>
  <si>
    <t xml:space="preserve">LT000361AAE</t>
  </si>
  <si>
    <t xml:space="preserve">Twin size Loft Bed with Desk, Shelves and Wardrobe-Gray</t>
  </si>
  <si>
    <t xml:space="preserve">Full over Full Bunk Bed With 2 Drawers and Multi-layer Cabinet, Gray</t>
  </si>
  <si>
    <t xml:space="preserve">Full over Full Bunk Bed With 2 Drawers and Multi-layer Cabinet, White</t>
  </si>
  <si>
    <t xml:space="preserve">WF311965AAB</t>
  </si>
  <si>
    <t xml:space="preserve">Twin Size Race Car-Shaped Platform Bed with Wheels,Black</t>
  </si>
  <si>
    <t xml:space="preserve">Queen Size Wood Platform Bed with 4 Drawers and Streamlined Headboard &amp; Footboard, Oak</t>
  </si>
  <si>
    <t xml:space="preserve">LT000259AAB</t>
  </si>
  <si>
    <t xml:space="preserve">Full XL Over Queen Metal Bunk Bed with Trundle, Black</t>
  </si>
  <si>
    <t xml:space="preserve">Twin Size Car-Shaped Platform Bed with Wheels,Gray</t>
  </si>
  <si>
    <t xml:space="preserve">LT000557AAK</t>
  </si>
  <si>
    <t xml:space="preserve">Convertible Crib/Full Size Bed with Changing Table, White</t>
  </si>
  <si>
    <t xml:space="preserve">Twin Size Wooden House Bed with Two Drawers, Natural</t>
  </si>
  <si>
    <t xml:space="preserve">MF302668AAB</t>
  </si>
  <si>
    <t xml:space="preserve">Full Size Metal Daybed with Twin Size Adjustable Trundle, Portable Folding Trundle, Black(OLD SKU:MF293730AAB)</t>
  </si>
  <si>
    <t xml:space="preserve">WF299263AAC</t>
  </si>
  <si>
    <t xml:space="preserve">LT000221AAK</t>
  </si>
  <si>
    <t xml:space="preserve">Twin Over Twin Bunk Bed Metal Bed with Half Roof, Guardrail and Ladder White</t>
  </si>
  <si>
    <t xml:space="preserve">WF295131AAE</t>
  </si>
  <si>
    <t xml:space="preserve">Full Size Daybed Wood Bed with Twin Size Trundle,Gray</t>
  </si>
  <si>
    <t xml:space="preserve">LT000995AAJ</t>
  </si>
  <si>
    <t xml:space="preserve">MF290257AAN</t>
  </si>
  <si>
    <t xml:space="preserve">Twin Over Twin Metal Bunk Bed,Divided into Two Beds(Silver){OLD SKU:MF280424AAN}</t>
  </si>
  <si>
    <t xml:space="preserve">Twin Metal Loft Bed with Desk and Metal Grid,Black</t>
  </si>
  <si>
    <t xml:space="preserve">Bunk Bed with Slide,Twin Over Twin Low Bunk Bed with Fence and Ladder for  Kids Teens Grey</t>
  </si>
  <si>
    <t xml:space="preserve">Twin Over Twin Bunk Bed with Slide and Ladder, White (Old SKU：LP000108AAK)</t>
  </si>
  <si>
    <t xml:space="preserve">Twin over Full Bunk Bed with Storage - Gray(OLD SKU :LP000022AAE)</t>
  </si>
  <si>
    <t xml:space="preserve">WF191768AAP</t>
  </si>
  <si>
    <t xml:space="preserve">[Not allowed to sell to Walmart]Twin Size Wood Platform Bed with Headboard and Wooden Slat Support (Espresso)</t>
  </si>
  <si>
    <t xml:space="preserve">LP006664AAK</t>
  </si>
  <si>
    <t xml:space="preserve">Full Size Murphy Bed Wall Bed with Top Cabinets,White</t>
  </si>
  <si>
    <t xml:space="preserve">LP006664AAE</t>
  </si>
  <si>
    <t xml:space="preserve">Full Size Murphy Bed Wall Bed with Top Cabinets,Gray</t>
  </si>
  <si>
    <t xml:space="preserve">Full Size Wooden Loft Bed Big Storage with Under-bed Desk, with Drawers, with Shelves, White</t>
  </si>
  <si>
    <t xml:space="preserve">Wood House Bed Twin Size, 2 Twin Solid Bed L structure with fence and slatted frame, Espresso</t>
  </si>
  <si>
    <t xml:space="preserve">LT000369AAE</t>
  </si>
  <si>
    <t xml:space="preserve">LT000368AAE</t>
  </si>
  <si>
    <t xml:space="preserve">LT000681AAH-1</t>
  </si>
  <si>
    <t xml:space="preserve">Twin-Over-Twin Bunk Bed with Changeable Table, Bunk Bed Turn into Upper Bed and Down Desk -Pink</t>
  </si>
  <si>
    <t xml:space="preserve">WF316201AAM</t>
  </si>
  <si>
    <t xml:space="preserve">Full Size Car Shaped Bed with Tents,White+Natural</t>
  </si>
  <si>
    <t xml:space="preserve">LP000755AAK</t>
  </si>
  <si>
    <t xml:space="preserve">Full Size Wood House Bed with Fence and Writing Board, White</t>
  </si>
  <si>
    <t xml:space="preserve">Full Size Wood Pltaform Bed with win Size Trundle, 3 Drawers, Upper Shelves and a set of USB Ports &amp; Sockets, White</t>
  </si>
  <si>
    <t xml:space="preserve">WF311965AAJ</t>
  </si>
  <si>
    <t xml:space="preserve">Full Size Wood Platform Bed with 4 Drawers and Streamlined Headboard &amp; Footboard, Oak</t>
  </si>
  <si>
    <t xml:space="preserve">LT000249AAN</t>
  </si>
  <si>
    <t xml:space="preserve">Full Over Full Metal Bunk Bed with Trundle, Silver</t>
  </si>
  <si>
    <t xml:space="preserve">3-Door Wardrobe with 2 Drawers, Wood Grain Effect in Gray</t>
  </si>
  <si>
    <t xml:space="preserve">LP000127AAE</t>
  </si>
  <si>
    <t xml:space="preserve">Upholstered Daybed Sofa Bed Twin Size With Trundle Bed and Wood Slat, Gray</t>
  </si>
  <si>
    <t xml:space="preserve">WF299302AAM</t>
  </si>
  <si>
    <t xml:space="preserve">Full Size Wood Daybed Frame with Fence, Natural(OLD SKU:WF289662AAM)</t>
  </si>
  <si>
    <t xml:space="preserve">WF299299AAK</t>
  </si>
  <si>
    <t xml:space="preserve">Twin Size Wood Floor Bed Frame with Fence and Door, White(OLD SKU :WF289661AAK)</t>
  </si>
  <si>
    <t xml:space="preserve">Queen Size Upholstered Platform Bed with Storage Headboard and USB Port,  Linen Fabric Upholstered Bed (Beige)</t>
  </si>
  <si>
    <t xml:space="preserve">WF289640AAE</t>
  </si>
  <si>
    <t xml:space="preserve">Twin Size Wood House Bed with Fence, Gray</t>
  </si>
  <si>
    <t xml:space="preserve">House Bed Tent Bed Frame Twin Size Metal Floor Play House Bed with Slat for Kids Girls Boys , No Box Spring Needed White</t>
  </si>
  <si>
    <t xml:space="preserve">Twin over Twin Bunk Bed With 2 Drawers and Multi-layer Cabinet, Gray</t>
  </si>
  <si>
    <t xml:space="preserve">LT000259AAN</t>
  </si>
  <si>
    <t xml:space="preserve">Full XL Over Queen Metal Bunk Bed with Trundle, Silver</t>
  </si>
  <si>
    <t xml:space="preserve">LT000346AAH</t>
  </si>
  <si>
    <t xml:space="preserve">Twin Over Twin Bunk Bed Wood Bed with Tent and Drawers, White+Pink Tent</t>
  </si>
  <si>
    <t xml:space="preserve">Twin Over Twin Bunk Bed Wood Bed with Roof, Window, Guardrail, Ladder (Gray)(OLD SKU :LT000045AAE)</t>
  </si>
  <si>
    <t xml:space="preserve">Tall Large Floor Storage Cabinet with Open Compartments and 2 Cabinets with Doors,  Freestanding Cabinet, for Home Kitchen, Bathroom, Living Room</t>
  </si>
  <si>
    <t xml:space="preserve">Coat Rack, Hall Tree with Shoe Rack for Entryway, 3-in-1 Entryway Coat Rack and Storage Rack, with 7 Hooks, a Hanging Rod</t>
  </si>
  <si>
    <t xml:space="preserve">4-Tier Corner Bookshelf, Modern Style, Plant Stand with Metal Frame</t>
  </si>
  <si>
    <t xml:space="preserve">4-Tier Narrow Book Shelf, Bookcase for Home Office, Living Room, Bedroom, Kitchen, Rustic Brown and Black</t>
  </si>
  <si>
    <t xml:space="preserve">Convertible Combination Sofa Sofa L-Shaped Sofa with Storage Cabinet Footstool, Living Room Navy Blue Sofa, Living Room/Bedroom/Office/Small Space 3-Seater Combination Sofa</t>
  </si>
  <si>
    <t xml:space="preserve">W2012</t>
  </si>
  <si>
    <t xml:space="preserve">CozyLiv</t>
  </si>
  <si>
    <t xml:space="preserve">Convertible Combo Sofa Sofa L-Shaped Sofa with Storage Cabinet Footstool, Living Room Dark Gray Sofa, Living Room/Bedroom/Office/Small Space 3-Seat Combo Sofa</t>
  </si>
  <si>
    <t xml:space="preserve">Convertible Combination Sofa Sofa L-Shaped Sofa with Footstools with Storage, Beige Sofa for Living Room, Living Room/Bedroom/Office/Small Space 3-Seater Combination Sofa</t>
  </si>
  <si>
    <t xml:space="preserve">[VIDEO provided][New]84 "Modern Chenille L-Shaped Sofa with Reversible Lounge,Convertible Sectional Couch Set,4 Seat Indoor Furniture with Reversible Chaise,Fit for Living Room, Apartment(2 Pillows)</t>
  </si>
  <si>
    <t xml:space="preserve">[VIDEO provided][New]109*57"Modern Sectional Cloud Sofa with Console,USB Charging Port,Reading Light,Cup Holder,4 Seat Chenille Modular Couch,Storable Indoor Funiture for Living Room,Apartment,2 Color</t>
  </si>
  <si>
    <t xml:space="preserve">109*57"Modern Sectional Cloud Sofa with Console,USB Charging Port,Reading Light,Cup Holder,4 Seat Chenille Modular Couch,Storable Indoor Funiture for Living Room,Apartment,2 Color</t>
  </si>
  <si>
    <t xml:space="preserve">[VIDEO provided] 112*87" Sectional Sofa Couches Living Room Sets, 7 Seats Modular Sectional Sofa with Ottoman, L Shape Fabric Sofa Corner Couch Set with 3 Pillows, Black(New of GS008210AAB)</t>
  </si>
  <si>
    <t xml:space="preserve">[VIDEO provided] 112*87" Sectional Sofa Couches Living Room Sets, 7 Seats Modular Sectional Sofa with Ottoman, L Shape Fabric Sofa Corner Couch Set with 3 Pillows, Grey(New of GS008210AAG)</t>
  </si>
  <si>
    <t xml:space="preserve">133*65" Corduroy Modular Sectional Sofa,U Shaped Couch with Armrest Bags,6 Seat Freely Combinable Sofa Bed,Comfortable and Spacious Indoor Furniture for Living Room, 2 Colors</t>
  </si>
  <si>
    <t xml:space="preserve">116*58" Velvet Modular Sectional Sofa,U Shaped Reversible Couch Set,Free Combination,6 Seat Sleeper Cloud Sofa Bed with Ottoman,Convertible Oversized Indoor Furniture Pieces for Living Room,Beige</t>
  </si>
  <si>
    <t xml:space="preserve">115*58" Chenille Modular Sectional Sofa,U Shaped Reversible Couch,Free Combination,6 Seat Sleeper Sofa Bed with Ottoman,Convertible Oversized Indoor Furniture for Living Room,Gray</t>
  </si>
  <si>
    <t xml:space="preserve">{VIDEO Provided}3-in-1 Upholstered Futon Sofa Convertible Sofa bed,Foldable Tufted Loveseat with Pull Out Sleeper Couch Bed,Folding Mattres Love Seat Daybed W/Side Pockets and Cup Holder, Light Gray</t>
  </si>
  <si>
    <t xml:space="preserve">W2325</t>
  </si>
  <si>
    <t xml:space="preserve">{VIDEO Provided}3-in-1 Upholstered Futon Sofa Convertible Floor Sofa bed,Foldable Tufted Loveseat with Pull Out Sleeper Couch Bed,Folding Mattres Love Seat Daybed W/Side Pockets for Living Room, Brown</t>
  </si>
  <si>
    <t xml:space="preserve">{VIDEO Provided}3-in-1 Upholstered Futon Sofa Convertible Sofa bed,Foldable Tufted Loveseat with Pull Out Sleeper Couch Bed,Folding Mattres Love Seat Daybed W/Side Pockets and Cup Holder, Dark Gray</t>
  </si>
  <si>
    <t xml:space="preserve">58"Mid-Century Modern Curved Desk,Wooden Home Office Desk with Waveform Fluted Panel Design,Executive Desk with 3 Drawers and Metal Leg,Writing Desk,Workstation for Office, Living Room,White&amp;Gold</t>
  </si>
  <si>
    <t xml:space="preserve">60''Modern Executive Desk,White Curved Computer Desk with Gold Metal Legs,3-Drawers Home Office Desk,Writing Desk with 1 Storage Cabinet for Home Office,Living Room,Gold+White</t>
  </si>
  <si>
    <t xml:space="preserve">63"Modern Executive Desk ,Rustic Industrial Wooden Writing Desk,Study Desk with Monitor Stand,Rectangular Computer Desk for Home Office,Living Room,Teak</t>
  </si>
  <si>
    <t xml:space="preserve">66.5" Modern L-shaped Executive Desk with delicate tempered glass Cabinet Storage,Large Office Desk with Drawers,Business Furniture Desk Workstation for Home Office,Teak</t>
  </si>
  <si>
    <t xml:space="preserve">70"Classic and Traditional Executive Desk with Metal Edge Trim ,Writing Desk with 2 file drawers,USB Ports and Outlets,Desk with Hidden Compartment for Living Room,Home Office,Study Room,Black</t>
  </si>
  <si>
    <t xml:space="preserve">W1781108563</t>
  </si>
  <si>
    <t xml:space="preserve">sideboard cabinet,corner cabinet,Bathroom Floor Corner Cabinet with Doors and Shelves, Kitchen, Living Room,Free Standing Storage Cabinet for Bathroom</t>
  </si>
  <si>
    <t xml:space="preserve">Twin Over Twin Bunk Beds Can be Turn into Upper Bed and Down Desk, Cushion Sets are Free. White,79''L x 40.9''W x 79''H.</t>
  </si>
  <si>
    <t xml:space="preserve">W1162P190400</t>
  </si>
  <si>
    <t xml:space="preserve">Bedroom Dresser, 3 Dressers with Wavy Curved Drawers, Children's Room, Living Room, Entry and Hallway Wood Chest of Drawers, Walnut, 31.5″W x 15.8″D x 37.4″H.</t>
  </si>
  <si>
    <t xml:space="preserve">Bedroom Dresser, 6 Double Dressers with Wavy Drawers, Wooden Chest of Drawers for Children's Room, Living Room, Entrance and Hallway, Natural, 47.2''W x 15.8''D x 31.7''H.</t>
  </si>
  <si>
    <t xml:space="preserve">Bedroom dresser, 8 Double Dresser with rattan drawers, wood chest of drawers for kids room, living room, entry and hallway, Natural, 47.2''W x 15.8''D x 37.4''H.</t>
  </si>
  <si>
    <t xml:space="preserve">Bedroom dresser, 6 Double Dresser with rattan drawers, wood chest of drawers for kids room, living room, entry and hallway, Natural, 47.2'' W x 15.8'' D x 30'' H.</t>
  </si>
  <si>
    <t xml:space="preserve">Twin Size Storage Platform Bed Frame with with Trundle and Light Strip Design in Headboard,White</t>
  </si>
  <si>
    <t xml:space="preserve">Twin Size Storage Platform Bed Frame with with Trundle and Light Strip Design in Headboard,Oak</t>
  </si>
  <si>
    <t xml:space="preserve">Bed frame with charging station full size, Rustic Brown, 83.1'' L x 56.1'' W x 39'' H</t>
  </si>
  <si>
    <t xml:space="preserve">Queen Size Wooden Rattan Platform Bed, with 2 Big Drawers, T Size Trundle, White</t>
  </si>
  <si>
    <t xml:space="preserve">Queen Size Wooden Rattan Platform Bed, with 2 Big Drawers, T Size Trundle, Espresso</t>
  </si>
  <si>
    <t xml:space="preserve">Queen Size Wooden Rattan Platform Bed, with 2 Big Drawers, T Size Trundle, Brown</t>
  </si>
  <si>
    <t xml:space="preserve">Bed frame with charging station Queen size,Grey, 87.8'' L x 61.8'' W x 39.2'' H.</t>
  </si>
  <si>
    <t xml:space="preserve">Bed frame with charging station queen size,87.80'' L x 61.80'' W x 39.2'' H</t>
  </si>
  <si>
    <t xml:space="preserve">Bed frame with charging station full size, Grey, 83.1'' L x 56.1'' W x 39.2'' H.</t>
  </si>
  <si>
    <t xml:space="preserve">Floating Bed Frame Queen Size with LED Lights ＆ charging station, Metal Platform Queen Bed, 79.9'' L x 60.2'' W x 7.9'' H.</t>
  </si>
  <si>
    <t xml:space="preserve">Floating Bed Frame King Size with LED Lights ＆ charging station, Metal Platform Queen Bed, 79.9'' L x 76.2'' W x 7.9'' H.</t>
  </si>
  <si>
    <t xml:space="preserve">Vanity Desk with Mirror and Lights, Dressing Table with Large Drawer, 2 Level Storage Dresser &amp; 3 Lighting Modes Adjustable Brightness, Suitable for Bedroom(Rose Pink)</t>
  </si>
  <si>
    <t xml:space="preserve">Vanity Desk with Mirror and Lights, Dressing Table with Large Drawer, 2 Level Storage Dresser &amp; 3 Lighting Modes Adjustable Brightness, Suitable for Bedroom(White)</t>
  </si>
  <si>
    <t xml:space="preserve">Vanity Desk with Mirror and Lights, Dressing Table with Large Drawer, 2 Level Storage Dresser &amp; 3 Lighting Modes Adjustable Brightness, Suitable for Bedroom(Black)</t>
  </si>
  <si>
    <t xml:space="preserve">iron bed frame, metal bed frame, wrought iron bed frame, iron platform bed frame, iron canopy bed frame, iron twin bed frame, iron queen bed frame, iron double bed frame, iron sin</t>
  </si>
  <si>
    <t xml:space="preserve">W2237P146891</t>
  </si>
  <si>
    <t xml:space="preserve">Little Star Cartoon Car Bed</t>
  </si>
  <si>
    <t xml:space="preserve">Single metal loft bed with rectangular desk, LED lights, LED loft bed frame double bed with storage shelves and hanging storage compartments, safety guard and ladder, no box springs required, rattan g</t>
  </si>
  <si>
    <t xml:space="preserve">iron bed frame, metal bed frame, wrought iron bed frame, iron platform bed frame, iron canopy bed frame, iron twin bed frame, iron full bed frame, iron double bed frame, iron sin</t>
  </si>
  <si>
    <t xml:space="preserve">Twin Size Upholstery DayBed with Twin Size Erectable Trundle and USB Charging Design, Linen Beige</t>
  </si>
  <si>
    <t xml:space="preserve">King Size Bed Frame with  Headboard and  4 Storage Drawers , King Bed Frame with Charging Station and LED Lights, Wood Slats, Easy Assembly,No Box Spring Needed,Industrial Gray</t>
  </si>
  <si>
    <t xml:space="preserve">King Size Bed Frame with Upholstered Headboard and  4 Storage Drawers , King Bed Frame with Charging Station and LED Lights, Wood Slats, Beige Faux Leather &amp; Rivets, No Box Spring Needed</t>
  </si>
  <si>
    <t xml:space="preserve">King Size Bed Frame with Upholstered Headboard, King Bed Frame with Charging Station and LED Lights, Wood Slats, Dark Gray Faux Leather &amp; Rivets,  No Box Spring Needed, Easy Assembly</t>
  </si>
  <si>
    <t xml:space="preserve">King Size Bed Frame with Upholstered Headboard, King Bed Frame with Charging Station and LED Lights, Wood Slats, Beige Linen,  No Box Spring Needed, Easy Assembly</t>
  </si>
  <si>
    <t xml:space="preserve">King Size Bed Frame with Upholstered Headboard, King Bed Frame with Charging Station and LED Lights, Wood Slats, Dark Gray Linen,  No Box Spring Needed, Easy Assembly</t>
  </si>
  <si>
    <t xml:space="preserve">Queen Size Bed Frame with Upholstered Headboard, Queen Bed Frame with Charging Station and LED Lights, Wood Slats, Beige Linen,  No Box Spring Needed, Easy Assembly</t>
  </si>
  <si>
    <t xml:space="preserve">Queen Size Bed Frame with Upholstered Headboard, Queen Bed Frame with Charging Station and LED Lights, Wood Slats, Dark Gray Linen,  No Box Spring Needed, Easy Assembly</t>
  </si>
  <si>
    <t xml:space="preserve">Queen Size Bed Frame with Upholstered Headboard and  4 Storage Drawers , Queen Bed Frame with Charging Station and LED Lights, Wood Slats, Beige Faux Leather &amp; Rivets, No Box Spring Needed</t>
  </si>
  <si>
    <t xml:space="preserve">Queen Size Bed Frame with Upholstered Headboard, Queen Bed Frame with Charging Station and LED Lights, Wood Slats, Dark Gray Faux Leather &amp; Rivets,  No Box Spring Needed, Easy Assembly</t>
  </si>
  <si>
    <t xml:space="preserve">PP297713AAH</t>
  </si>
  <si>
    <t xml:space="preserve">Toddler Climber and Slide Set 4 in 1, Kids Playground Climber Freestanding Slide Playset with Basketball Hoop Play Combination for Babies Indoor &amp; Outdoor</t>
  </si>
  <si>
    <t xml:space="preserve">WF312486AAK</t>
  </si>
  <si>
    <t xml:space="preserve">Full Size Car-Shaped Platform Bed,Full Bed with Storage Shelf for Bedroom,White</t>
  </si>
  <si>
    <t xml:space="preserve">SV000021AAK</t>
  </si>
  <si>
    <t xml:space="preserve">King Size Bed Frame with LED Light &amp; Power Outlet, Platform Bed with Upholstered Headboard and Storage, Sturdy Metal Slats Support, No Box Spring Needed, Easy Assembly, Noise-Free</t>
  </si>
  <si>
    <t xml:space="preserve">King Size Bed Frame with 2 Storage Drawers and LED Lights Headboard, Upholstered king Bed Frame with Charging Station, No Box Spring Needed, Easy Assembly</t>
  </si>
  <si>
    <t xml:space="preserve">Queen Size Bed Frame with 2 Storage Drawers and LED Lights Headboard, Upholstered king Bed Frame with Charging Station, No Box Spring Needed, Easy Assembly</t>
  </si>
  <si>
    <t xml:space="preserve">Queen Size Bed Frame with LED Light &amp; Power Outlet, Platform Bed with Upholstered Headboard and Storage, Sturdy Metal Slats Support, No Box Spring Needed, Easy Assembly, Noise-Free</t>
  </si>
  <si>
    <t xml:space="preserve">Bed Frame Queen Size with Storage Headboard and 2 Drawers, Upholstered Platform Bed with Charging Station and LED Light, Heavy Duty Frame Support, No Box Spring Needed, Noise Free, Natural</t>
  </si>
  <si>
    <t xml:space="preserve">W420P186321</t>
  </si>
  <si>
    <t xml:space="preserve">Queen Size Bed Frame with  Headboard and  4 Storage Drawers , Queen Bed Frame with Charging Station and LED Lights, Wood Slats, Easy Assembly,No Box Spring Needed,Industrial Gray</t>
  </si>
  <si>
    <t xml:space="preserve">King Size Metal Bed Frame with Upholstered Headboard,  with wireless charging and USB A &amp; USB C, Touch LED light,Oval-Shaped Platform Bed with Under-Bed Storage, No Box Spring Needed, Vintage Brown</t>
  </si>
  <si>
    <t xml:space="preserve">Queen Size Metal Bed Frame with Upholstered Headboard,  with wireless charging and USB A &amp; USB C, Touch LED light,Oval-Shaped Platform Bed with Under-Bed Storage, No Box Spring Needed, Vintage Brown</t>
  </si>
  <si>
    <t xml:space="preserve">Queen Floating Bed Frame with LED Lights and Wall Mounted Headboard Modern Low Profile Led Platform Bed Frame Queen Size Faux Leather Upholstered Platform Bed Frame,No Box Spring Needed,White</t>
  </si>
  <si>
    <t xml:space="preserve">Queen Floating Bed Frame with LED Lights and Wall Mounted Headboard Modern Low Profile Led Platform Bed Frame Queen Size Faux Leather Upholstered Platform Bed Frame,No Box Spring Needed,Grey</t>
  </si>
  <si>
    <t xml:space="preserve">Queen Floating Bed Frame with LED Lights and Wall Mounted Headboard Modern Low Profile Led Platform Bed Frame Queen Size Faux Leather Upholstered Platform Bed Frame,No Box Spring Needed,Black</t>
  </si>
  <si>
    <t xml:space="preserve">Queen Floating Bed Frame with Wall Mounted Headboard Modern Low Profile Platform Bed Frame Queen Size Faux Leather Upholstered Platform Bed Frame,No Box Spring Needed,White</t>
  </si>
  <si>
    <t xml:space="preserve">Queen Floating Bed Frame with Wall Mounted Headboard Modern Low Profile Platform Bed Frame Queen Size Faux Leather Upholstered Platform Bed Frame,No Box Spring Needed,Grey</t>
  </si>
  <si>
    <t xml:space="preserve">Queen Floating Bed Frame with Wall Mounted Headboard Modern Low Profile Platform Bed Frame Queen Size Faux Leather Upholstered Platform Bed Frame,No Box Spring Needed,Black</t>
  </si>
  <si>
    <t xml:space="preserve">Pool Ladder Heavy-Duty 4 Safety Step for Above Ground Pools Stair Entry System with Handrails 400lbs</t>
  </si>
  <si>
    <t xml:space="preserve">W465</t>
  </si>
  <si>
    <t xml:space="preserve">G&amp;H</t>
  </si>
  <si>
    <t xml:space="preserve">Modern Accent Sideboard Cabinet with Acrylic Doors, Freestanding Storage Cupboard Console Table for Kitchen Dining Living Room Hallway Office, Black</t>
  </si>
  <si>
    <t xml:space="preserve">Buffet Cabinet with Storage, 60'' Storage Cabinet with 4 Acrylic Doors, Accent Cabinet, Sideboard Cabinet for Hallway, Entry, Living Room, White</t>
  </si>
  <si>
    <t xml:space="preserve">Modern Sideboard Buffet with Plenty of Storage Space - Anti-tilt mechanism, Elegant handles, Silent Magnetic closures and Eco-friendly finishes for Kitchen, Dining Room,Bed Room and Living Room</t>
  </si>
  <si>
    <t xml:space="preserve">Modern Sideboard Buffet with Plenty of Storage Space - Anti-tilt mechanism, Elegant handles, Silent magnetic closure and Eco-friendly finish for kitchen, dining room and living room.</t>
  </si>
  <si>
    <t xml:space="preserve">W67982051</t>
  </si>
  <si>
    <t xml:space="preserve">Solid Wood spray-painted drawer dresser bar,buffet tableware cabinet lockers buffet server console table lockers, retro round handle, applicable to the dining room, living room,kitchen corridor auburn</t>
  </si>
  <si>
    <t xml:space="preserve">W679</t>
  </si>
  <si>
    <t xml:space="preserve">JXY FURNITURE</t>
  </si>
  <si>
    <t xml:space="preserve">Bar Cabinet,Wine Bar Cabinet,Liquor Storage Credenza,Sideboard with Wine Racks &amp; Stemware Holder,With UAB socket,Metal bracket,placed in family bars,hallways,living rooms,Color:Gray+Silver silk thread</t>
  </si>
  <si>
    <t xml:space="preserve">Bar Cabinet,Wine Bar Cabinet,Liquor Storage Credenza,Sideboard with Wine Racks &amp; Stemware Holder,With UAB socket,Metal bracket,Canbeplacedin familybars,hallways,living rooms,Color:black+Marble texture</t>
  </si>
  <si>
    <t xml:space="preserve">W679123928</t>
  </si>
  <si>
    <t xml:space="preserve">Drawer Dresser cabinet,2 Drawer Nightstands for Bedroom - Small Bedside Dresser with PU Leather Front Bins- Stylish End Table and Night Stand Furniture - Perfect for Closet, Bedroom,color:Black</t>
  </si>
  <si>
    <t xml:space="preserve">WY000327AAA</t>
  </si>
  <si>
    <t xml:space="preserve">U_STYLE 3 Pieces U shaped Sofa with Removable Ottomans</t>
  </si>
  <si>
    <t xml:space="preserve">6 Drawer Double Dresser Features Vintage-style and Bevel Design</t>
  </si>
  <si>
    <t xml:space="preserve">4 Drawer Double Dresser Features Vintage-style and Bevel Design</t>
  </si>
  <si>
    <t xml:space="preserve">W136072804</t>
  </si>
  <si>
    <t xml:space="preserve">FOLDABLE  GAMING  CHAIR  WITH  ONBOARD  SPEAKERS</t>
  </si>
  <si>
    <t xml:space="preserve">Metal Twin over Full Bunk Bed/ Heavy-duty Sturdy Metal/ Noise Reduced/ Safety Guardrail/ CPC Certified/ No Box Spring Needed,Black</t>
  </si>
  <si>
    <t xml:space="preserve">36'' Bathroom Vanity with Top Sink, Modern Bathroom Storage Cabinet with 2 Soft Closing Doors and 2 Drawers, Single Sink Bathroom Vanity</t>
  </si>
  <si>
    <t xml:space="preserve">36'' Bathroom Vanity with Top Sink, Grey Mirror Cabinet, Modern Bathroom Storage Cabinet with 2 Soft Closing Doors and 2 Drawers, Single Sink Bathroom Vanity</t>
  </si>
  <si>
    <t xml:space="preserve">36'' Bathroom Vanity with Top Sink, White Mirror Cabinet, Modern Bathroom Storage Cabinet with 2 Soft Closing Doors and 2 Drawers, Single Sink Bathroom Vanity</t>
  </si>
  <si>
    <t xml:space="preserve">36'' Bathroom Vanity with Top Sink, Royal Blue Mirror Cabinet, Modern Bathroom Storage Cabinet with 2 Soft Closing Doors and 2 Drawers, Single Sink Bathroom Vanity</t>
  </si>
  <si>
    <t xml:space="preserve">36'' Bathroom Vanity without Top Sink, Cabinet only, Modern Bathroom Storage Cabinet with 2 Soft Closing Doors and 2 Drawers</t>
  </si>
  <si>
    <t xml:space="preserve">36'' Bathroom Vanity without Top Sink, Royal Blue Cabinet only, Modern Bathroom Storage Cabinet with 2 Soft Closing Doors and 2 Drawers(NOT INCLUDE BASIN SINK)</t>
  </si>
  <si>
    <t xml:space="preserve">36'' Bathroom Vanity without Top Sink, Cabinet only, Modern Bathroom Storage Cabinet with 2 Soft Closing Doors and 2 Drawers(NOT INCLUDE BASIN SINK)</t>
  </si>
  <si>
    <t xml:space="preserve">35'' x 28'' Wall Mounted Bathroom Storage Cabinet, Medicine Cabinet, Modern Bathroom Wall Cabinet with Mirror, Mirror Cabinet with 6 Open Shelves (Not Include Bathroom Vanity )</t>
  </si>
  <si>
    <t xml:space="preserve">Twin Size Gaming Bed With a Rotating TV Mount Suitable for 13-42 Inch TVS  And Metal Mesh Frame,Vented Console Storage, iron bed with led</t>
  </si>
  <si>
    <t xml:space="preserve">Nesting Coffee Table Set of 2, 27.6inch Round Coffee Table Wood Marble Pattern Top with Sturdy Metal Frame, End Table Side Tables for Living Room Bedroom Balcony Yard (Black)</t>
  </si>
  <si>
    <t xml:space="preserve">Nesting Coffee Table Set of 2, 27.6inch Round Coffee Table Industrial Wood Finish with Sturdy Metal Frame, End Table Side Tables for Living Room Bedroom Balcony Yard (Brown)</t>
  </si>
  <si>
    <t xml:space="preserve">Nesting Coffee Table Set of 2, 27.6inch Round Coffee Table Wood Marble Pattern Top with Sturdy Metal Frame, End Table Side Tables for Living Room Bedroom Balcony Yard (White)</t>
  </si>
  <si>
    <t xml:space="preserve">King Size Metal Platform Bed Frame with Wooden Headboard and Footboard with USB LINER, No Box Spring Needed, Large Under Bed Storage, Easy Assemble</t>
  </si>
  <si>
    <t xml:space="preserve">King Size Metal Platform Bed Frame with Wooden Headboard and Footboard with USB LINER, LED Lights ,No Box Spring Needed, Large Under Bed Storage, Easy Assemble</t>
  </si>
  <si>
    <t xml:space="preserve">Queen Size  Metal Platform Bed Frame with Wooden Headboard and Footboard with USB LINER, No Box Spring Needed, Large Under Bed Storage, Easy Assemble</t>
  </si>
  <si>
    <t xml:space="preserve">Queen Size Metal Platform Bed Frame with Wooden Headboard and Footboard with USB LINER,LED Lights, No Box Spring Needed, Large Under Bed Storage, Easy Assemble</t>
  </si>
  <si>
    <t xml:space="preserve">Full Size Metal Platform Bed Frame with Wooden Headboard and Footboard with USB LINER, No Box Spring Needed, Large Under Bed Storage, Easy Assemble</t>
  </si>
  <si>
    <t xml:space="preserve">Full Size Metal Platform Bed Frame with Wooden Headboard and Footboard with USB LINER, LED Lights, No Box Spring Needed, Large Under Bed Storage, Easy Assemble</t>
  </si>
  <si>
    <t xml:space="preserve">Twin Size Metal Platform Bed Frame with Wooden Headboard and Footboard with USB LINER, No Box Spring Needed,  Under Bed Storage, Easy Assemble</t>
  </si>
  <si>
    <t xml:space="preserve">Twin Size Metal Platform Bed Frame with Wooden Headboard and Footboard with USB LINER, LED Lights ,No Box Spring Needed, Large Under Bed Storage, Easy Assemble</t>
  </si>
  <si>
    <t xml:space="preserve">Adam Sturdy Full over Full Bunk Bed Metal Black for Kids and Adult, Low Profile Full over full bunk bed with Ladder and Guardrails, Easy Climbing, Beds for Bedroom</t>
  </si>
  <si>
    <t xml:space="preserve">Adam Sturdy Twin Over Twin Bunk Bed Metal White for Kids and Adult, Low Profile and Easy Climbing with Stable Ladder</t>
  </si>
  <si>
    <t xml:space="preserve">Adam Sturdy Twin over Twin Bunk Bed Metal Black for Kids and Adult, Low Profile Twin over twin bunk bed with Ladder and Guardrails, Easy Climbing, Beds for Bedroom</t>
  </si>
  <si>
    <t xml:space="preserve">Same as B083P160614 Adam Sturdy Twin over Full Bunk Bed Metal White for Kids and Adult, Low Profile and Easy Climbing with Stable Ladder</t>
  </si>
  <si>
    <t xml:space="preserve">Adam Sturdy Twin over Full Bunk Bed Metal Black for Kids and Adult, Low Profile Twin over Full Bunk Bed with Ladder and Guardrails, Easy Climbing, Beds for Bedroom</t>
  </si>
  <si>
    <t xml:space="preserve">Computer Desk with Power Outlet &amp; Storage Shelves, Study Writing Table with USB Ports Charging Station, PC Desk Workstation for Home Office, Black</t>
  </si>
  <si>
    <t xml:space="preserve">Computer Desk with Power Outlet &amp; Storage Shelves, Study Writing Table with USB Ports Charging Station, PC Desk Workstation for Home Office, Brown</t>
  </si>
  <si>
    <t xml:space="preserve">Outdoor Rattan Rocking Chair,Padded Cushion Rocker Recliner Chair Outdoor for Front Porch, Living Room, Patio, Garden, Olive Green</t>
  </si>
  <si>
    <t xml:space="preserve">Outdoor Rattan Rocking Chair,Padded Cushion Rocker Recliner Chair Outdoor for Front Porch, Living Room, Patio, Garden, Navy Blue</t>
  </si>
  <si>
    <t xml:space="preserve">Outdoor Rattan Rocking Chair,Padded Cushion Rocker Recliner Chair Outdoor for Front Porch, Living Room, Patio, Garden, Orange</t>
  </si>
  <si>
    <t xml:space="preserve">Outdoor Rattan Rocking Chair,Padded Cushion Rocker Recliner Chair Outdoor for Front Porch, Living Room, Patio, Garden, Grey</t>
  </si>
  <si>
    <t xml:space="preserve">Outdoor Rattan Rocking Chair,Padded Cushion Rocker Recliner Chair Outdoor for Front Porch, Living Room, Patio, Garden, Beige</t>
  </si>
  <si>
    <t xml:space="preserve">GX000536AAK</t>
  </si>
  <si>
    <t xml:space="preserve">PP297714AAH</t>
  </si>
  <si>
    <t xml:space="preserve">Toddler Slide and Swing Set 5 in 1, Kids Playground Climber Slide Playset with Basketball Hoop Freestanding Combination for Babies Indoor &amp; Outdoor</t>
  </si>
  <si>
    <t xml:space="preserve">SV000021AAE</t>
  </si>
  <si>
    <t xml:space="preserve">30'' Bathroom Vanity with Top Sink, Modern Bathroom Storage Cabinet with 2 Drawers and a Tip-out Drawer,  Freestanding Vanity Set with Mirror Cabinet, Single Sink Bathroom Vanity</t>
  </si>
  <si>
    <t xml:space="preserve">30'' x 28'' Medicine Cabinet, Wall Mounted Bathroom Storage Cabinet, Modern Bathroom Wall Cabinet with Mirror,Medicine Cabinet,  Mirror Cabinet with 3 Open Shelves (Not Include Bathroom Vanity )</t>
  </si>
  <si>
    <t xml:space="preserve">SW000103AAF</t>
  </si>
  <si>
    <t xml:space="preserve">SW000103AAC</t>
  </si>
  <si>
    <t xml:space="preserve">Aijia 60.6" Velvet Chaise Lounge Buttons Tufted Nailhead Trimmed Solid Wood Legs with 1 Pillow,Blue  (Left Arm Design as Shown in the Picture)</t>
  </si>
  <si>
    <t xml:space="preserve">Aijia 60.6" Velvet Chaise Lounge Buttons Tufted Nailhead Trimmed Solid Wood Legs with 1 Pillow,Burgundy  (Left Arm Design as Shown in the Picture)</t>
  </si>
  <si>
    <t xml:space="preserve">Aijia 60.6" Velvet Chaise Lounge Buttons Tufted Nailhead Trimmed Solid Wood Legs with 1 Pillow,Grey  (Left Arm Design as Shown in the Picture)</t>
  </si>
  <si>
    <t xml:space="preserve">Aijia 60.6" Velvet Chaise Lounge Buttons Tufted Nailhead Trimmed Solid Wood Legs with 1 Pillow,Rose  (Left Arm Design as Shown in the Picture)</t>
  </si>
  <si>
    <t xml:space="preserve">Aijia 60.6" Velvet Chaise Lounge Buttons Tufted Nailhead Trimmed Solid Wood Legs with 1 Pillow,White  (Left Arm Design as Shown in the Picture)</t>
  </si>
  <si>
    <t xml:space="preserve">Vanity desk set including table with large lighted mirror,3 color lighting modes adjustable brightness, dressing table with 2 drawers, storage cabinet and upholstered stool, white color</t>
  </si>
  <si>
    <t xml:space="preserve">Vanity table with large sliding lighted mirror, dressing table with 2 drawers, storage shelves and upholstered stool, white color</t>
  </si>
  <si>
    <t xml:space="preserve">W2699P184784</t>
  </si>
  <si>
    <t xml:space="preserve">Portable Wardrobe Closet Storage Organizer for Clothes,Clothes Dresser,12 Magnetic Doors-12 Cubes &amp; 2 Hanging Rod,16 pcs hangers , Baby Wardrobe Storage Cabinet,White</t>
  </si>
  <si>
    <t xml:space="preserve">W2225P173982</t>
  </si>
  <si>
    <t xml:space="preserve">HOMCOM Portable Wardrobe Closet, Folding Bedroom Armoire, Clothes Storage Organizer with 11 Cube Compartments, Hanging Rod, Magnet Doors, White</t>
  </si>
  <si>
    <t xml:space="preserve">W2699P184783</t>
  </si>
  <si>
    <t xml:space="preserve">4-Tier Rolling Storage bookcase with Wheels, Large Capacity Storage bins, Mobile  Multifunction Utility Rolling Storage Organizer,Mobile Shelvi, living room, office</t>
  </si>
  <si>
    <t xml:space="preserve">W2580S00004</t>
  </si>
  <si>
    <t xml:space="preserve">Queen Over Queen Metal Bunk Bed with Ladder and Slats Support for Adults Teens, Black</t>
  </si>
  <si>
    <t xml:space="preserve">W420P186320</t>
  </si>
  <si>
    <t xml:space="preserve">Full Size Wooden LED Platform Bed with Trundle, with Storage Headboard, with Drawers, Gray</t>
  </si>
  <si>
    <t xml:space="preserve">W1307S00025</t>
  </si>
  <si>
    <t xml:space="preserve">Full XL Size Loft Bed with L-shaped Desk and USB, Metal Loft Bed with Wardrobe and Adjustable Shelf, High Loft Bed with LED for Kids Teens Adults, Black</t>
  </si>
  <si>
    <t xml:space="preserve">Queen Floating Bed Frame with LED Light and Charging Station Upholstered Platform Bed Frame Queen Size with Headboard and Hidden Storage Space, No Box Spring Needed, Beige</t>
  </si>
  <si>
    <t xml:space="preserve">Chaise Lounge Indoor with Storage, Modern Nailhead-Trimmed Tufted Lounge Chair, Upholstered Chaise Lounges Couch with Pillow for Living Room, Bedroom, Office, Dark Grey, Left Armrest</t>
  </si>
  <si>
    <t xml:space="preserve">WF297646AAB</t>
  </si>
  <si>
    <t xml:space="preserve">[New+Video] 58''Velvet Chaise Lounge,Button Tufted Right Arm Facing Lounge Chair with Nailhead Trim &amp; Solid Wood Legs for Living Room or Office,Sleeper Lounge Sofa (New style of WF284880AAB)</t>
  </si>
  <si>
    <t xml:space="preserve">Twin Size Wooden LED Platform Bed with Trundle, with Storage Headboard, with Drawers, Brown</t>
  </si>
  <si>
    <t xml:space="preserve">Twin Size Wooden LED Platform Bed with Trundle, with Storage Headboard, with Drawers, White</t>
  </si>
  <si>
    <t xml:space="preserve">Twin Size Wooden LED Platform Bed with Trundle, with Storage Headboard, with Drawers, Gray</t>
  </si>
  <si>
    <t xml:space="preserve">A&amp;A Furniture,Swivel Velvet Barstools Adjusatble Seat Height from 25-33 Inch, Modern Upholstered Chrome base Bar Stools with Backs Comfortable Tufted for Home Pub and Kitchen Island（Gold,Set of 2）</t>
  </si>
  <si>
    <t xml:space="preserve">Anna Queen Size Ivory Velvet Upholstered Wingback Platform Bed with Patented 4 Drawers Storage, Modern Design Headboard with Tight Channel, Wooden Slat Mattress Support</t>
  </si>
  <si>
    <t xml:space="preserve">W1151P151507</t>
  </si>
  <si>
    <t xml:space="preserve">A modern and practical wood colored coffee table. The coffee table is made of medium density fiberboard material and is suitable for living rooms, bedrooms, and study rooms. CT-2O</t>
  </si>
  <si>
    <t xml:space="preserve">Storage cabinet with doors and drawers, chest of drawers, multifunctional storage cabinet, modern chest of drawers, wooden storage cabinet, leather handle drawer chest, home storage cabinet, office ch</t>
  </si>
  <si>
    <t xml:space="preserve">Outdoor Acacia Wood Loveseat and Coffee Table Set with Cushions, Teak, Beige</t>
  </si>
  <si>
    <t xml:space="preserve">U_Style Multi-person Outdoor Acacia Wood Dining Table and Chair Set, Thick Cushions, Suitable for Balcony, Vourtyard, and Garden.</t>
  </si>
  <si>
    <t xml:space="preserve">Brown Rattan Double Couch Tables Furniture Set Lounge Sofa For Small Living Room Spaces Pool Patio Garden Outdoor</t>
  </si>
  <si>
    <t xml:space="preserve">W1828</t>
  </si>
  <si>
    <t xml:space="preserve">Heynemo</t>
  </si>
  <si>
    <t xml:space="preserve">Outdoor Patio Loveseat Set,All Weather PE Rattan and Steel Frame Conversation Furniture with Built-in Coffee Table,Tempered Glass Top and Removable Cushions for Garden Lawn Backyard (Brown+Blue)</t>
  </si>
  <si>
    <t xml:space="preserve">Outdoor Patio Loveseat Set,All Weather PE Rattan and Steel Frame Conversation Furniture with Built-in Coffee Table,Tempered Glass Top and Removable Cushions for Garden Lawn Backyard (Coffee+Blue)</t>
  </si>
  <si>
    <t xml:space="preserve">Brown Wicker Rattan Coffee Table Small Ottoman Furniture Set Outdoor Foot Stool Ottoman For Living Room Garden Pool Patio</t>
  </si>
  <si>
    <t xml:space="preserve">Spa Surround Spa Frame Patio Rattan Sofa Set with Storage Spaces, Mini Sofa and Comfortable Cushion for Patio,Backyard, Beige</t>
  </si>
  <si>
    <t xml:space="preserve">With 5 drawers storage cabinet drawer cabinet multifunctional storage cabinet modern drawer cabinet wooden storage cabinet leather handle drawer cabinet home storage cabinet office cabinet</t>
  </si>
  <si>
    <t xml:space="preserve">Outsunny 4 Piece Outdoor Patio Dining Furniture Set, 2 Folding Chairs, Adjustable Angle Umbrella, Wave Textured Tempered Glass Dinner Table, Brown</t>
  </si>
  <si>
    <t xml:space="preserve">Outsunny 4 Piece Outdoor Patio Dining Furniture Set, 2 Folding Chairs, Adjustable Angle Umbrella, Wave Textured Tempered Glass Dinner Table, Beige</t>
  </si>
  <si>
    <t xml:space="preserve">4-Pieces Outdoor Patio Furniture Set  PE Rattan Wicker with Brown</t>
  </si>
  <si>
    <t xml:space="preserve">B082</t>
  </si>
  <si>
    <t xml:space="preserve">Furniture Furniture</t>
  </si>
  <si>
    <t xml:space="preserve">4-Pieces PE Rattan Wicker Outdoor Patio Furniture Set with Grey Cushions</t>
  </si>
  <si>
    <t xml:space="preserve">5 Piece Patio Outdoor Aluminum Furniture Grey White Modern Couches Sofas Set With Garden Coffee Table</t>
  </si>
  <si>
    <t xml:space="preserve">3 Pieces Patio Folding Bistro Set, Outdoor Pine Wood Table and Chairs Set with Tie-on Cushion &amp; Square Coffee Table, Great for Indoor, Poolside, Garden, Dark Blue</t>
  </si>
  <si>
    <t xml:space="preserve">4-Piece Outdoor Patio Furniture Sets, Patio Conversation Set with Removable Seating Cushion, Courtyard Patio Set for Home, Yard, Poolside</t>
  </si>
  <si>
    <t xml:space="preserve">W1650</t>
  </si>
  <si>
    <t xml:space="preserve">G&amp;H Gazebo/Pet Supplies/Grills</t>
  </si>
  <si>
    <t xml:space="preserve">4-Piece Outdoor Patio Furniture Sets, Patio Conversation Set with Removable Seating Cushion, Courtyard Patio Set for Home, Yard, Poolside (Grey)</t>
  </si>
  <si>
    <t xml:space="preserve">5 Piece Outdoor Patio Furniture Set,All Weather PE Rattan Conversation Chairs with Armrest and Removable Cushions,Ottomans and Storage Coffee Table for Poolside Garden Balcony Deck(Dust Grey)</t>
  </si>
  <si>
    <t xml:space="preserve">5 Piece Outdoor Patio Furniture Set,All Weather PE Rattan Conversation Chairs with Armrest and Removable Cushions,Ottomans and Storage Coffee Table for Poolside Garden Balcony Deck(Peacock Blue)</t>
  </si>
  <si>
    <t xml:space="preserve">5 Piece Outdoor Patio Furniture Set,All Weather PE Rattan Conversation Chairs with Armrest and Removable Cushions,Ottomans and Storage Coffee Table for Poolside Garden Balcony Deck(Beige)</t>
  </si>
  <si>
    <t xml:space="preserve">5-Piece Outdoor Conversation Bar Set,All Weather PE Rattan and Steel Frame Patio Furniture With Metal Tabletop and Stools for Patios, Backyards, Porches, Gardens, Poolside  (Gray Gradient)</t>
  </si>
  <si>
    <t xml:space="preserve">5-Piece Outdoor Conversation Bar Set,All Weather PE Rattan and Steel Frame Patio Furniture With Metal Tabletop and Stools for Patios, Backyards, Porches, Gardens, Poolside (Coffee)</t>
  </si>
  <si>
    <t xml:space="preserve">W1668124394</t>
  </si>
  <si>
    <t xml:space="preserve">Treadmill - 2.5 HP folding treadmill, easy to move, with 3-speed incline adjustment and 12 preset programs, 3 countdown modes, heart rate, Bluetooth, etc., suitable for home and gym use</t>
  </si>
  <si>
    <t xml:space="preserve">W1668124387</t>
  </si>
  <si>
    <t xml:space="preserve">Treadmills - 2.5 HP hydraulic folding removable treadmill with 3-speed incline adjustment, 12 preset programs, 3 countdown modes, heart rate, bluetooth and more, suitable for home and gym use</t>
  </si>
  <si>
    <t xml:space="preserve">MS195014NAA</t>
  </si>
  <si>
    <t xml:space="preserve">Lat Pulldown Machine Home Gym Fitness Silver</t>
  </si>
  <si>
    <t xml:space="preserve">W54057634</t>
  </si>
  <si>
    <t xml:space="preserve">Portable Basketball Hoop Basketball System 4.76-10ft Height Adjustable for Youth Adults LED Basketball Hoop Lights, Colorful lights, Waterproof,Super Bright to Play at Night Outdoors,Good Gift for Kid</t>
  </si>
  <si>
    <t xml:space="preserve">W140883016</t>
  </si>
  <si>
    <t xml:space="preserve">Portable Poolside Basketball Hoop Swimming Pool 3.1ft to 4.7ft Height-Adjustable Basketball System Goal Stand for Kids</t>
  </si>
  <si>
    <t xml:space="preserve">W1408</t>
  </si>
  <si>
    <t xml:space="preserve">AOKUNG</t>
  </si>
  <si>
    <t xml:space="preserve">W144080669</t>
  </si>
  <si>
    <t xml:space="preserve">Inflatable Stand Up Paddle Board 9.9'x33"x5" With Accessories</t>
  </si>
  <si>
    <t xml:space="preserve">W1440</t>
  </si>
  <si>
    <t xml:space="preserve">HIWOBANG</t>
  </si>
  <si>
    <t xml:space="preserve">W144080668</t>
  </si>
  <si>
    <t xml:space="preserve">Inflatable Stand Up Paddle Board 9.9'x33"x5" With Premium SUP Accessories &amp; Backpack, Wide Stance, Bottom Fin for Paddling, Paddle, Leash, Surf Control, Non-Slip Deck for Youth &amp; Adult</t>
  </si>
  <si>
    <t xml:space="preserve">W144080666</t>
  </si>
  <si>
    <t xml:space="preserve">BS200105AAC</t>
  </si>
  <si>
    <t xml:space="preserve">2 Pieces Bedroom Sets Farmhouse Style Twin Size Bookcase Captain Bed and Nightstand, Rustic White</t>
  </si>
  <si>
    <t xml:space="preserve">Outdoor Garden Recliner, Automatic Adjustable Wicker Lounge Recliner Chair with Comfy Thicken Cushion, All Weather Aluminum Frame, Brown</t>
  </si>
  <si>
    <t xml:space="preserve">Outdoor Garden Recliner, Automatic Adjustable Wicker Lounge Recliner Chair with Comfy Thicken Cushion, All Weather Aluminum Frame, Grey Wicker + Beige Cushion</t>
  </si>
  <si>
    <t xml:space="preserve">Outdoor PE Rattan and Aluminum 3 Piece French Bistro Set, Dark Teal &amp; White, and Bamboo Finish</t>
  </si>
  <si>
    <t xml:space="preserve">GO Outdoor Wood Dining Set For 7-8 Person, Outdoor Dining Furniture With Removable Cushions, Ergonomic Chairs And Bench, Thicker Table, Nature</t>
  </si>
  <si>
    <t xml:space="preserve">Outdoor Patio Dining Set for 4 People, Metal Patio Furniture Table and Chair Set with Umbrella, Black</t>
  </si>
  <si>
    <t xml:space="preserve">W2089</t>
  </si>
  <si>
    <t xml:space="preserve">Chery Industrial Inc</t>
  </si>
  <si>
    <t xml:space="preserve">6-Piece Patio Furniture Set, Hand-woven Rattan Outdoor Conversation Set for Backyard, 3 Seater Sofa, 2 Single Chair and 1 Coffee Table</t>
  </si>
  <si>
    <t xml:space="preserve">W1516S00007</t>
  </si>
  <si>
    <t xml:space="preserve">4 PCS Acacia Wood Patio Furniture Set, Outdoor Seating Sofa Set with Grey Cushions &amp; Back Pillow, Outdoor Conversation Set with Coffee Table</t>
  </si>
  <si>
    <t xml:space="preserve">W1516</t>
  </si>
  <si>
    <t xml:space="preserve">BN Smart Home W1516</t>
  </si>
  <si>
    <t xml:space="preserve">W213S00036</t>
  </si>
  <si>
    <t xml:space="preserve">SAME AS W213S00037 :Outdoor PE Wicker Chaise Lounge - 2 Piece patio lounge chair; chase longue; lazy boy recliner; outdoor lounge chairs set of 2;beach chairs; recliner chair with side table</t>
  </si>
  <si>
    <t xml:space="preserve">W213</t>
  </si>
  <si>
    <t xml:space="preserve">VRSHWO Furniture</t>
  </si>
  <si>
    <t xml:space="preserve">W213S00030</t>
  </si>
  <si>
    <t xml:space="preserve">Outdoor PE Wicker Chaise Lounge - 2 Piece patio lounge chair; chase longue; lazy boy recliner;outdoor lounge chairs set of 2;beach chairs; recliner chair with side table</t>
  </si>
  <si>
    <t xml:space="preserve">T2586S00014</t>
  </si>
  <si>
    <t xml:space="preserve">6 Pcs Outdoor Sectional Sofa With Reclining Backrest, Ottomans, Black Cushions</t>
  </si>
  <si>
    <t xml:space="preserve">T2586</t>
  </si>
  <si>
    <t xml:space="preserve">T2586S00013</t>
  </si>
  <si>
    <t xml:space="preserve">6 Pcs Outdoor Sectional Sofa With Reclining Backrest, Ottomans, Light Gray Cushions</t>
  </si>
  <si>
    <t xml:space="preserve">W213S00039</t>
  </si>
  <si>
    <t xml:space="preserve">Outdoor Garden Patio Furniture 7-Piece PE Rattan Wicker Cushioned Sofa Sets  and Coffee Table, patio furniture set;outdoor couch;outdoor couch patio furniture;outdoor sofa;patio couch</t>
  </si>
  <si>
    <t xml:space="preserve">W213S00040</t>
  </si>
  <si>
    <t xml:space="preserve">W2337P151814</t>
  </si>
  <si>
    <t xml:space="preserve">Outdoor Garden Wicker Egg Chair And Footstool Patio Chaise, With Cushions, Outdoor Indoor Basket Chair</t>
  </si>
  <si>
    <t xml:space="preserve">W1162141860</t>
  </si>
  <si>
    <t xml:space="preserve">Bedroom dresser, 9 drawer long dresser with antique handles, wood chest of drawers for kids room, living room, entry and hallway, Black, 47.56''W x 15.75''D x 34.45''H.</t>
  </si>
  <si>
    <t xml:space="preserve">W1162141855</t>
  </si>
  <si>
    <t xml:space="preserve">Bedroom dresser, 9 drawer long dresser with antique handles, wood chest of drawers for kids room, living room, entry and hallway, White, 47.56''W x 15.75''D x 34.45''H.</t>
  </si>
  <si>
    <t xml:space="preserve">W1162P152976</t>
  </si>
  <si>
    <t xml:space="preserve">Storage cabinet Wave pattern three door buffets &amp; sideboards for living room, dining room, bedroom , hall, white, 39.4''w x 15.8''d x 33.5''h.</t>
  </si>
  <si>
    <t xml:space="preserve">W1162P152978</t>
  </si>
  <si>
    <t xml:space="preserve">Storage cabinet Wave pattern 2 door With drawers buffets &amp; sideboards for living room, dining room, bedroom , hall, white, 47.2''w x 15.8''d x 33.5''h.</t>
  </si>
  <si>
    <t xml:space="preserve">WY000375AAE</t>
  </si>
  <si>
    <t xml:space="preserve">U-style Patio Furniture Set, 6 Piece Outdoor Conversation Set All Weather Wicker Sectional Sofa with Ottoman and Cushions and Small Trays</t>
  </si>
  <si>
    <t xml:space="preserve">WY000375AAA</t>
  </si>
  <si>
    <t xml:space="preserve">W329S00037</t>
  </si>
  <si>
    <t xml:space="preserve">3 Piece Patio Sectional Wicker Rattan Outdoor Furniture Sofa Set Natural Yellow Wicker + Dark Grey Cushion</t>
  </si>
  <si>
    <t xml:space="preserve">( Set of 2) Outdoor Acacia Wood Club Chairs with Cushions Teak/Gray</t>
  </si>
  <si>
    <t xml:space="preserve">Outdoor Acacia Wood Club Chairs with Cushions Teak/Gray</t>
  </si>
  <si>
    <t xml:space="preserve">7 Pieces Outdoor Patio Furniture Set,Sectional Conversation Sofa Of Corner Chairs,Ottomans And Glass Top Table,All Weather PE Rattan and Steel Frame With  Removable Cushions(Coffee+Peacock blue)</t>
  </si>
  <si>
    <t xml:space="preserve">hand crank adjustable drafting table drawing desk with 2 metal drawers (white)WITH STOOL</t>
  </si>
  <si>
    <t xml:space="preserve">W347</t>
  </si>
  <si>
    <t xml:space="preserve">Hayward Furniture</t>
  </si>
  <si>
    <t xml:space="preserve">black adjustable tempered glass drafting printing table with chair</t>
  </si>
  <si>
    <t xml:space="preserve">2026-06-07 22:59</t>
  </si>
  <si>
    <t xml:space="preserve">Outdoor Garden Rattan Table And Table Furniture Set</t>
  </si>
  <si>
    <t xml:space="preserve">Outdoor Wicker Bar Cart, Patio Wine Serving Cart w/Wheels, Rolling Rattan Beverage Bar Counter Table w/Glass Top for Porch Backyard Garden Poolside Party, Black</t>
  </si>
  <si>
    <t xml:space="preserve">Outdoor Wicker Bar Cart, Patio Wine Serving Cart w/Wheels , Rolling Rattan Beverage Bar Counter Table w/Glass Top for Porch Backyard Garden Poolside Party, Light brown</t>
  </si>
  <si>
    <t xml:space="preserve">Outdoor Patio 3 seaters Metal Swing Chair Swing bed with Cushion and Adjustable Canopy Red Color</t>
  </si>
  <si>
    <t xml:space="preserve">4 Pieces Outdoor Patio Furniture Sets Garden Rattan Chair Wicker Set, Poolside Lawn Chairs with Tempered Glass Coffee Table Porch Furniture,  Gray Rattan +  sand color Cushion</t>
  </si>
  <si>
    <t xml:space="preserve">4 Pieces Outdoor Patio Furniture Sets Garden Rattan Chair Wicker Set, Poolside Lawn Chairs with Tempered Glass Coffee Table Porch Furniture,  Gray Rattan +  Dark Blue color Cushion</t>
  </si>
  <si>
    <t xml:space="preserve">White Buffet Cabinet with Storage, Kitchen Sideboard with 3 Doors and 3 Drawers, Coffee Bar Cabinet, Storage Cabinet Console Table for Living Room</t>
  </si>
  <si>
    <t xml:space="preserve">GRENADA L SHAPE</t>
  </si>
  <si>
    <t xml:space="preserve">63702.00BLU</t>
  </si>
  <si>
    <t xml:space="preserve">Outdoor Patio Chaise Lounge Chair,Lying in bed with PE Rattan and Steel Frame,PE Wickers,Pool Recliners with Elegant Reclining Adjustable Backrest and Removable Cushions Sets of 3(Brown+Blue)</t>
  </si>
  <si>
    <t xml:space="preserve">GO 7-piece Outdoor Wicker Sofa Set, Rattan Sofa Lounger, With  Colorful Pillows, Conversation Sofa, For Patio, Garden, Deck, Brown Wicker</t>
  </si>
  <si>
    <t xml:space="preserve">W1628P146711</t>
  </si>
  <si>
    <t xml:space="preserve">[VIDEO provided] Human Dog Bed ,Lazy Sofa Couch ,5 Adjustable Position,sit,sleep,fold,suit to put in bedroom, living room ,Space Saving Design,Gray</t>
  </si>
  <si>
    <t xml:space="preserve">W1628</t>
  </si>
  <si>
    <t xml:space="preserve">H&amp;S FURNITURE</t>
  </si>
  <si>
    <t xml:space="preserve">W1628P146713</t>
  </si>
  <si>
    <t xml:space="preserve">[VIDEO provided] Human Dog Bed ,Lazy Sofa Couch ,5 Adjustable Position,sit,sleep,fold,suit to put in bedroom, living room ,Space Saving Design,Pink</t>
  </si>
  <si>
    <t xml:space="preserve">TAMBORA PORCH SWING</t>
  </si>
  <si>
    <t xml:space="preserve">SV000010AAC-1</t>
  </si>
  <si>
    <t xml:space="preserve">W1869P143410</t>
  </si>
  <si>
    <t xml:space="preserve">9552 BLACK GREY 3S</t>
  </si>
  <si>
    <t xml:space="preserve">W1869</t>
  </si>
  <si>
    <t xml:space="preserve">HoMarni Furnishings Inc.---W1869</t>
  </si>
  <si>
    <t xml:space="preserve">W1099S00091</t>
  </si>
  <si>
    <t xml:space="preserve">64.96 length ,35.83" deepth ,human body structure for USA people,  marshmallow sofa,boucle sofa ,2  seater, olive green  BOUCLE</t>
  </si>
  <si>
    <t xml:space="preserve">W1099</t>
  </si>
  <si>
    <t xml:space="preserve">HoMarni  Furnishings Inc.---W1099</t>
  </si>
  <si>
    <t xml:space="preserve">W1099S00071</t>
  </si>
  <si>
    <t xml:space="preserve">84.3 length ,35.83" deepth ,human body structure for USA people,  marshmallow sofa,boucle sofa ,White color,3 seater</t>
  </si>
  <si>
    <t xml:space="preserve">WF313813AAE</t>
  </si>
  <si>
    <t xml:space="preserve">[Cabinet Only] 36" Gray Bathroom Vanity(Sink not included)</t>
  </si>
  <si>
    <t xml:space="preserve">WF313813AAK</t>
  </si>
  <si>
    <t xml:space="preserve">Twin XL Over Queen Metal Bunk Bed with Ladder and Slats Support for Adults Teens, Black</t>
  </si>
  <si>
    <t xml:space="preserve">W2580S00002</t>
  </si>
  <si>
    <t xml:space="preserve">Full XL Over Queen Metal Bunk Bed with Ladder and Slats Support for Adults Teens, Black</t>
  </si>
  <si>
    <t xml:space="preserve">BLUE QUEEN SIZE TRUNDLE PULL OUT DRAWERS STORAGE UPHOLSTERED BED MODERN  DESIGN NO BOX SPRING REQUIRED</t>
  </si>
  <si>
    <t xml:space="preserve">Twin Size Metal Loft Bed with 2 Shelves, a desk and a Hanging Clothes Rack, Black and White</t>
  </si>
  <si>
    <t xml:space="preserve">Wooden Full Size Tent Bed with Fabric for Kids,Platform Bed with Fence and Roof, White+Brown</t>
  </si>
  <si>
    <t xml:space="preserve">TOPMAX Patio Minimalist Twin Size Garden Swing Bed Wood Porch Swing with Ropes for Backyard, Safe Sloped Design, Black</t>
  </si>
  <si>
    <t xml:space="preserve">W2593S00003</t>
  </si>
  <si>
    <t xml:space="preserve">Full XL over Queen Bunk Bed, Metal Bunk Bed for Kids, Teens, Black</t>
  </si>
  <si>
    <t xml:space="preserve">W2593S00002</t>
  </si>
  <si>
    <t xml:space="preserve">Twin XL over Queen Bunk Bed, Metal Bunk Bed for Kids, Teens, Black</t>
  </si>
  <si>
    <t xml:space="preserve">4-Piece Patio Furniture Set Outdoor Balcony Porch Garden Backyard Lawn Furniture Acacia Wood Table Top, Morden Black and Light Brown</t>
  </si>
  <si>
    <t xml:space="preserve">4-Piece Patio Furniture Set Outdoor Balcony Porch Garden Backyard Lawn Furniture Acacia Wood Table Top, Morden Brown and Beige Cushion</t>
  </si>
  <si>
    <t xml:space="preserve">W69168760</t>
  </si>
  <si>
    <t xml:space="preserve">4 Pieces Patio Garden Sofa Conversation Set Wood Grain Design PE Steel Frame Loveseat All Weather Outdoor Furniture Set with Cushions Coffee Table for Backyard Balcony Lawn White</t>
  </si>
  <si>
    <t xml:space="preserve">W691</t>
  </si>
  <si>
    <t xml:space="preserve">First Choice Products</t>
  </si>
  <si>
    <t xml:space="preserve">GX001331AAK</t>
  </si>
  <si>
    <t xml:space="preserve">Teddy Upholstered Platform Bed With Four drawers, Full</t>
  </si>
  <si>
    <t xml:space="preserve">Twin over Full Metal Bunk Bed with Trundle/ Sturdy Metal Bed Frame/ Noise-Free Wood Slats/ Comfortable Textilene Guardrail/ Space-saving Trundle/ Bunk Bed for Three/ No Box Spring Needed</t>
  </si>
  <si>
    <t xml:space="preserve">amazon-order-id</t>
  </si>
  <si>
    <t xml:space="preserve">merchant-order-id</t>
  </si>
  <si>
    <t xml:space="preserve">purchase-date</t>
  </si>
  <si>
    <t xml:space="preserve">last-updated-date</t>
  </si>
  <si>
    <t xml:space="preserve">order-status</t>
  </si>
  <si>
    <t xml:space="preserve">fulfillment-channel</t>
  </si>
  <si>
    <t xml:space="preserve">sales-channel</t>
  </si>
  <si>
    <t xml:space="preserve">order-channel</t>
  </si>
  <si>
    <t xml:space="preserve">url</t>
  </si>
  <si>
    <t xml:space="preserve">ship-service-level</t>
  </si>
  <si>
    <t xml:space="preserve">product-name</t>
  </si>
  <si>
    <t xml:space="preserve">sku</t>
  </si>
  <si>
    <t xml:space="preserve">asin</t>
  </si>
  <si>
    <t xml:space="preserve">item-status</t>
  </si>
  <si>
    <t xml:space="preserve">quantity</t>
  </si>
  <si>
    <t xml:space="preserve">currency</t>
  </si>
  <si>
    <t xml:space="preserve">item-price</t>
  </si>
  <si>
    <t xml:space="preserve">item-tax</t>
  </si>
  <si>
    <t xml:space="preserve">shipping-price</t>
  </si>
  <si>
    <t xml:space="preserve">shipping-tax</t>
  </si>
  <si>
    <t xml:space="preserve">gift-wrap-price</t>
  </si>
  <si>
    <t xml:space="preserve">gift-wrap-tax</t>
  </si>
  <si>
    <t xml:space="preserve">item-promotion-discount</t>
  </si>
  <si>
    <t xml:space="preserve">ship-promotion-discount</t>
  </si>
  <si>
    <t xml:space="preserve">ship-city</t>
  </si>
  <si>
    <t xml:space="preserve">ship-state</t>
  </si>
  <si>
    <t xml:space="preserve">ship-postal-code</t>
  </si>
  <si>
    <t xml:space="preserve">ship-country</t>
  </si>
  <si>
    <t xml:space="preserve">promotion-ids</t>
  </si>
  <si>
    <t xml:space="preserve">cpf</t>
  </si>
  <si>
    <t xml:space="preserve">is-business-order</t>
  </si>
  <si>
    <t xml:space="preserve">purchase-order-number</t>
  </si>
  <si>
    <t xml:space="preserve">price-designation</t>
  </si>
  <si>
    <t xml:space="preserve">signature-confirmation-recommended</t>
  </si>
  <si>
    <t xml:space="preserve">buyer-identification-number</t>
  </si>
  <si>
    <t xml:space="preserve">buyer-identification-type </t>
  </si>
  <si>
    <t xml:space="preserve">归属</t>
  </si>
  <si>
    <t xml:space="preserve">CODE</t>
  </si>
  <si>
    <t xml:space="preserve">111-5000363-4090648</t>
  </si>
  <si>
    <t xml:space="preserve">2026-05-25T06:20:25+00:00</t>
  </si>
  <si>
    <t xml:space="preserve">2026-05-25T06:49:42+00:00</t>
  </si>
  <si>
    <t xml:space="preserve">Pending</t>
  </si>
  <si>
    <t xml:space="preserve">Merchant</t>
  </si>
  <si>
    <t xml:space="preserve">Amazon.com</t>
  </si>
  <si>
    <t xml:space="preserve">WebsiteOrderChannel</t>
  </si>
  <si>
    <t xml:space="preserve">Standard</t>
  </si>
  <si>
    <t xml:space="preserve">Mirightone Full Size Loft Bed with Stairs and Storage, Metal Loft Bed Frame with Bedside Shelf and Large Under-Bed Space, Heavy-Duty Bed for Adults Teens and Kids, Convertible Staircase, Black</t>
  </si>
  <si>
    <t xml:space="preserve">Unshipped</t>
  </si>
  <si>
    <t xml:space="preserve">USD</t>
  </si>
  <si>
    <t xml:space="preserve">alpharetta</t>
  </si>
  <si>
    <t xml:space="preserve">ga</t>
  </si>
  <si>
    <t xml:space="preserve">US</t>
  </si>
  <si>
    <t xml:space="preserve">false</t>
  </si>
  <si>
    <t xml:space="preserve">114-4882488-7005869</t>
  </si>
  <si>
    <t xml:space="preserve">2026-05-25T05:40:07+00:00</t>
  </si>
  <si>
    <t xml:space="preserve">2026-05-25T06:10:27+00:00</t>
  </si>
  <si>
    <t xml:space="preserve">Loft Bed Queen Size with Desk and Charging Station, Metal Loft Beds Frame with LED Lights, Bookcase &amp; 4 Fabric Storage Drawers &amp; Bench, Adults Loft Beds with Wardrobe -Safety Guard &amp; Ladder, Black</t>
  </si>
  <si>
    <t xml:space="preserve">ROSEVILLE</t>
  </si>
  <si>
    <t xml:space="preserve">CA</t>
  </si>
  <si>
    <t xml:space="preserve">95678-6042</t>
  </si>
  <si>
    <t xml:space="preserve">113-0419453-6911467</t>
  </si>
  <si>
    <t xml:space="preserve">2026-05-25T05:32:59+00:00</t>
  </si>
  <si>
    <t xml:space="preserve">2026-05-25T05:39:16+00:00</t>
  </si>
  <si>
    <t xml:space="preserve">Cancelled</t>
  </si>
  <si>
    <t xml:space="preserve">Mirightone Quad Bunk Bed, Heavy Duty Metal 4 Bunk Beds for Kids with Ladders, Detachable Industrial L-Shaped Bunk Beds, Space Saving Design,Can Be Divided Into 3 Twin Beds, Black</t>
  </si>
  <si>
    <t xml:space="preserve">Oklahoma</t>
  </si>
  <si>
    <t xml:space="preserve">113-1504049-9479467</t>
  </si>
  <si>
    <t xml:space="preserve">2026-05-25T04:37:14+00:00</t>
  </si>
  <si>
    <t xml:space="preserve">2026-05-25T05:13:33+00:00</t>
  </si>
  <si>
    <t xml:space="preserve">SAN FRANCISCO</t>
  </si>
  <si>
    <t xml:space="preserve">94107-1072</t>
  </si>
  <si>
    <t xml:space="preserve">true</t>
  </si>
  <si>
    <t xml:space="preserve">111-5528487-7369050</t>
  </si>
  <si>
    <t xml:space="preserve">2026-05-25T04:22:19+00:00</t>
  </si>
  <si>
    <t xml:space="preserve">2026-05-25T04:52:01+00:00</t>
  </si>
  <si>
    <t xml:space="preserve">Mirightone King Bed Frame with Tall Headboard,Solid Rubber Wood Platform Bed with Upholstered Tufted Headboard, Modern King Size Beds with Slats - No Box Spring Needed, Walnuts with Beige</t>
  </si>
  <si>
    <t xml:space="preserve">ARNOLD</t>
  </si>
  <si>
    <t xml:space="preserve">MO</t>
  </si>
  <si>
    <t xml:space="preserve">63010-5503</t>
  </si>
  <si>
    <t xml:space="preserve">113-9482866-5625812</t>
  </si>
  <si>
    <t xml:space="preserve">2026-05-25T04:20:17+00:00</t>
  </si>
  <si>
    <t xml:space="preserve">2026-05-25T04:50:38+00:00</t>
  </si>
  <si>
    <t xml:space="preserve">Mirightone Queen Size Loft Bed with Stairs and Storage, Metal Loft Bed Frame with Bedside Shelf and Large Under-Bed Space, Heavy-Duty Loft Beds for Adults Teens and Kids, Convertible Staircase, Black</t>
  </si>
  <si>
    <t xml:space="preserve">DE KALB</t>
  </si>
  <si>
    <t xml:space="preserve">TX</t>
  </si>
  <si>
    <t xml:space="preserve">75559-3177</t>
  </si>
  <si>
    <t xml:space="preserve">111-6085767-5174621</t>
  </si>
  <si>
    <t xml:space="preserve">2026-05-25T03:52:36+00:00</t>
  </si>
  <si>
    <t xml:space="preserve">2026-05-25T04:22:45+00:00</t>
  </si>
  <si>
    <t xml:space="preserve">Mirightone Queen Size Loft Bed with Stairs and Storage, Metal Loft Bed Frame with Bedside Shelf and Large Under-Bed Space, Heavy-Duty Bed for Adults Teens and Kids, Convertible Staircase, Black</t>
  </si>
  <si>
    <t xml:space="preserve">CLOVIS</t>
  </si>
  <si>
    <t xml:space="preserve">93612-4950</t>
  </si>
  <si>
    <t xml:space="preserve">113-2131872-5831435</t>
  </si>
  <si>
    <t xml:space="preserve">2026-05-25T03:09:24+00:00</t>
  </si>
  <si>
    <t xml:space="preserve">2026-05-25T03:38:41+00:00</t>
  </si>
  <si>
    <t xml:space="preserve">Mirightone Queen Size Metal Loft Bed with Stairs, Lighting &amp; Charging Station, Adults Loft Bed with Storage Shelves &amp; Wardrobe, 800 lbs Capacity, Extra-Tall Guardrails, Convertible Staircase, Black</t>
  </si>
  <si>
    <t xml:space="preserve">PHILADELPHIA</t>
  </si>
  <si>
    <t xml:space="preserve">PA</t>
  </si>
  <si>
    <t xml:space="preserve">19143-2077</t>
  </si>
  <si>
    <t xml:space="preserve">111-9965583-1917006</t>
  </si>
  <si>
    <t xml:space="preserve">2026-05-25T03:07:49+00:00</t>
  </si>
  <si>
    <t xml:space="preserve">2026-05-25T03:37:16+00:00</t>
  </si>
  <si>
    <t xml:space="preserve">Mirightone Full Size Floor Bed for Kids, Wood Montessori Floor Beds with Fence Railings, Door &amp; Slats Support, Full Playhouse Bed Frame for Boys Girls, No Box Spring Needed, White</t>
  </si>
  <si>
    <t xml:space="preserve">FULTON</t>
  </si>
  <si>
    <t xml:space="preserve">NY</t>
  </si>
  <si>
    <t xml:space="preserve">13069-3206</t>
  </si>
  <si>
    <t xml:space="preserve">112-7693731-5458613</t>
  </si>
  <si>
    <t xml:space="preserve">2026-05-25T02:43:01+00:00</t>
  </si>
  <si>
    <t xml:space="preserve">2026-05-25T03:26:48+00:00</t>
  </si>
  <si>
    <t xml:space="preserve">Mirightone Teepee Floor Bed for Kids, Twin Size Tent Beds with LED Light &amp; Hanging Rack, Detachable Montessori Floor Bed with Slats and Fence Rails, Wood House Bedframe for Boys Girls, Natural</t>
  </si>
  <si>
    <t xml:space="preserve">AINSWORTH</t>
  </si>
  <si>
    <t xml:space="preserve">NE</t>
  </si>
  <si>
    <t xml:space="preserve">69210-1324</t>
  </si>
  <si>
    <t xml:space="preserve">111-7192786-0004263</t>
  </si>
  <si>
    <t xml:space="preserve">2026-05-25T02:10:19+00:00</t>
  </si>
  <si>
    <t xml:space="preserve">2026-05-25T02:40:05+00:00</t>
  </si>
  <si>
    <t xml:space="preserve">CANONSBURG</t>
  </si>
  <si>
    <t xml:space="preserve">15317-4994</t>
  </si>
  <si>
    <t xml:space="preserve">114-5442850-8000262</t>
  </si>
  <si>
    <t xml:space="preserve">2026-05-25T02:06:21+00:00</t>
  </si>
  <si>
    <t xml:space="preserve">2026-05-25T02:35:26+00:00</t>
  </si>
  <si>
    <t xml:space="preserve">Tulsa</t>
  </si>
  <si>
    <t xml:space="preserve">113-9495566-1145846</t>
  </si>
  <si>
    <t xml:space="preserve">2026-05-25T02:02:04+00:00</t>
  </si>
  <si>
    <t xml:space="preserve">2026-05-25T02:29:14+00:00</t>
  </si>
  <si>
    <t xml:space="preserve">Mirightone L-Shaped Twin Bed Frame for 2 Kids, Convertible Detachable Twin Beds with Whiteboard Panels, Rattan Kids Bed with Storage Bookshelves, LED Lights and Guardrails, Natural</t>
  </si>
  <si>
    <t xml:space="preserve">63010-3861</t>
  </si>
  <si>
    <t xml:space="preserve">112-1094978-8850606</t>
  </si>
  <si>
    <t xml:space="preserve">2026-05-25T01:46:39+00:00</t>
  </si>
  <si>
    <t xml:space="preserve">2026-05-25T07:17:21+00:00</t>
  </si>
  <si>
    <t xml:space="preserve">Mirightone Full Size Loft Bed with Stairs and Storage, Metal Loft Bed Frame with Bedside Shelf and Large Under-Bed Space, Heavy-Duty Loft Beds for Adults Teens and Kids, Convertible Staircase, White</t>
  </si>
  <si>
    <t xml:space="preserve">SMYRNA</t>
  </si>
  <si>
    <t xml:space="preserve">TN</t>
  </si>
  <si>
    <t xml:space="preserve">37167-9807</t>
  </si>
  <si>
    <t xml:space="preserve">111-1747901-7944201</t>
  </si>
  <si>
    <t xml:space="preserve">2026-05-25T01:44:39+00:00</t>
  </si>
  <si>
    <t xml:space="preserve">2026-05-25T01:53:55+00:00</t>
  </si>
  <si>
    <t xml:space="preserve">Mirightone Extendable Twin Daybed with Storage &amp; Trundle, Charging Station, LED Light &amp; 2 Drawers- White Wood Multi-Functional Twin-to-King Sofa Bed Frame W/Pull-Out Bed for Living Room, Apartments</t>
  </si>
  <si>
    <t xml:space="preserve">SUNNYVALE</t>
  </si>
  <si>
    <t xml:space="preserve">94087-7710</t>
  </si>
  <si>
    <t xml:space="preserve">114-3445286-0172203</t>
  </si>
  <si>
    <t xml:space="preserve">2026-05-25T01:28:09+00:00</t>
  </si>
  <si>
    <t xml:space="preserve">2026-05-25T03:48:31+00:00</t>
  </si>
  <si>
    <t xml:space="preserve">Shipped</t>
  </si>
  <si>
    <t xml:space="preserve">OAKLAND</t>
  </si>
  <si>
    <t xml:space="preserve">94607-1813</t>
  </si>
  <si>
    <t xml:space="preserve">112-9259790-6399425</t>
  </si>
  <si>
    <t xml:space="preserve">2026-05-25T01:19:53+00:00</t>
  </si>
  <si>
    <t xml:space="preserve">2026-05-25T01:49:18+00:00</t>
  </si>
  <si>
    <t xml:space="preserve">30 Inch Bathroom Vanity with Sink, 30" Vanity with Top for Bathroom, Traditional Bathroom Vanities 30 In with Sink, 30 Restroom Vanity and Sink Combo, 3 Drawers, Cabinet and Door Box (Olive Green)</t>
  </si>
  <si>
    <t xml:space="preserve">DAVENPORT</t>
  </si>
  <si>
    <t xml:space="preserve">FL</t>
  </si>
  <si>
    <t xml:space="preserve">33837-9550</t>
  </si>
  <si>
    <t xml:space="preserve">113-7851226-1765028</t>
  </si>
  <si>
    <t xml:space="preserve">2026-05-25T00:48:47+00:00</t>
  </si>
  <si>
    <t xml:space="preserve">2026-05-25T03:51:08+00:00</t>
  </si>
  <si>
    <t xml:space="preserve">HAMPTONVILLE</t>
  </si>
  <si>
    <t xml:space="preserve">NC</t>
  </si>
  <si>
    <t xml:space="preserve">27020-7106</t>
  </si>
  <si>
    <t xml:space="preserve">113-9418941-5958636</t>
  </si>
  <si>
    <t xml:space="preserve">2026-05-25T00:41:06+00:00</t>
  </si>
  <si>
    <t xml:space="preserve">2026-05-25T03:48:22+00:00</t>
  </si>
  <si>
    <t xml:space="preserve">AMBLER</t>
  </si>
  <si>
    <t xml:space="preserve">19002-4723</t>
  </si>
  <si>
    <t xml:space="preserve">111-5779920-1449029</t>
  </si>
  <si>
    <t xml:space="preserve">2026-05-25T00:34:21+00:00</t>
  </si>
  <si>
    <t xml:space="preserve">2026-05-25T05:06:23+00:00</t>
  </si>
  <si>
    <t xml:space="preserve">Mirightone Teepee Floor Bed for Kids, Full Size Montessori Beds with Rails &amp; LED Light, Detachable Floor Tent Bed with Slats and Hanging Rack, Wood House Bedframe for Boys Girls, Natural</t>
  </si>
  <si>
    <t xml:space="preserve">CHAGRIN FALLS</t>
  </si>
  <si>
    <t xml:space="preserve">OH</t>
  </si>
  <si>
    <t xml:space="preserve">44023-9307</t>
  </si>
  <si>
    <t xml:space="preserve">113-5037762-2848258</t>
  </si>
  <si>
    <t xml:space="preserve">2026-05-25T00:25:20+00:00</t>
  </si>
  <si>
    <t xml:space="preserve">2026-05-25T03:48:16+00:00</t>
  </si>
  <si>
    <t xml:space="preserve">Mirightone Queen Size Loft Bed with Stairs and Storage, Metal Loft Bed Frame with Bedside Shelf and Large Under-Bed Space, Heavy-Duty Loft Beds for Adults Teens and Kids, Convertible Staircase, White</t>
  </si>
  <si>
    <t xml:space="preserve">PORTLAND</t>
  </si>
  <si>
    <t xml:space="preserve">ME</t>
  </si>
  <si>
    <t xml:space="preserve">04102-4302</t>
  </si>
  <si>
    <t xml:space="preserve">113-8710079-0756214</t>
  </si>
  <si>
    <t xml:space="preserve">2026-05-25T00:06:13+00:00</t>
  </si>
  <si>
    <t xml:space="preserve">2026-05-25T00:07:17+00:00</t>
  </si>
  <si>
    <t xml:space="preserve">3 Seater Couch for Living Room, 83" Three Seater Sofa Couch, Washable Couches with 3 Seating, Linen Upholstery Sofas with Storage, Solid Wood Legs (Grey)</t>
  </si>
  <si>
    <t xml:space="preserve">IRVING</t>
  </si>
  <si>
    <t xml:space="preserve">75038-4478</t>
  </si>
  <si>
    <t xml:space="preserve">113-3695366-0357809</t>
  </si>
  <si>
    <t xml:space="preserve">2026-05-25T00:04:22+00:00</t>
  </si>
  <si>
    <t xml:space="preserve">EL PASO</t>
  </si>
  <si>
    <t xml:space="preserve">79915-2600</t>
  </si>
  <si>
    <t xml:space="preserve">113-5544146-5161847</t>
  </si>
  <si>
    <t xml:space="preserve">2026-05-24T23:38:14+00:00</t>
  </si>
  <si>
    <t xml:space="preserve">2026-05-25T03:48:13+00:00</t>
  </si>
  <si>
    <t xml:space="preserve">Mirightone Full Size Loft Bed with Stairs &amp; RGB Light, Metal Loft Bed Frame with Storage Bookcase, Tall Loft Beds with Bedside Shelf for Kids Teens Boys Girls, White</t>
  </si>
  <si>
    <t xml:space="preserve">MONROE</t>
  </si>
  <si>
    <t xml:space="preserve">WI</t>
  </si>
  <si>
    <t xml:space="preserve">53566-1659</t>
  </si>
  <si>
    <t xml:space="preserve">111-0352802-5577016</t>
  </si>
  <si>
    <t xml:space="preserve">2026-05-24T23:29:28+00:00</t>
  </si>
  <si>
    <t xml:space="preserve">2026-05-25T03:48:17+00:00</t>
  </si>
  <si>
    <t xml:space="preserve">SANDWICH</t>
  </si>
  <si>
    <t xml:space="preserve">NH</t>
  </si>
  <si>
    <t xml:space="preserve">03227-3400</t>
  </si>
  <si>
    <t xml:space="preserve">114-6000823-1298600</t>
  </si>
  <si>
    <t xml:space="preserve">2026-05-24T23:05:10+00:00</t>
  </si>
  <si>
    <t xml:space="preserve">2026-05-25T03:50:01+00:00</t>
  </si>
  <si>
    <t xml:space="preserve">Mirightone Twin Size Loft Bed with Stairs and Storage, Metal Loft Bed Frame with A Shelf and Large Under-Bed Space, Heavy-Duty Loft Beds for Kids Boys Girls Teens, White</t>
  </si>
  <si>
    <t xml:space="preserve">UPLAND</t>
  </si>
  <si>
    <t xml:space="preserve">91786-7142</t>
  </si>
  <si>
    <t xml:space="preserve">114-0814513-4700265</t>
  </si>
  <si>
    <t xml:space="preserve">2026-05-24T22:58:38+00:00</t>
  </si>
  <si>
    <t xml:space="preserve">2026-05-25T03:48:11+00:00</t>
  </si>
  <si>
    <t xml:space="preserve">Twin Size Floor Bed with Storage Bookshelves and Light, Wooden Montessori House Bed Frame with Roof Shape, High Safety Rails, Low Profile Kids Bed for Boys and Girls, No Box Spring Needed, White</t>
  </si>
  <si>
    <t xml:space="preserve">MIAMI</t>
  </si>
  <si>
    <t xml:space="preserve">33147-2551</t>
  </si>
  <si>
    <t xml:space="preserve">114-4651458-2229047</t>
  </si>
  <si>
    <t xml:space="preserve">2026-05-24T22:53:13+00:00</t>
  </si>
  <si>
    <t xml:space="preserve">2026-05-25T05:20:47+00:00</t>
  </si>
  <si>
    <t xml:space="preserve">Twin Rattan Bed Frame with LED Lights and Storage Headboard, Twin Size Platform Bed with Safety Guardrails for Kids, White Kids Bed Frame with Rattan Headboard and Footboard, No Box Spring Needed</t>
  </si>
  <si>
    <t xml:space="preserve">CANTON</t>
  </si>
  <si>
    <t xml:space="preserve">MI</t>
  </si>
  <si>
    <t xml:space="preserve">48187-1537</t>
  </si>
  <si>
    <t xml:space="preserve">112-5900447-9777049</t>
  </si>
  <si>
    <t xml:space="preserve">2026-05-24T22:21:00+00:00</t>
  </si>
  <si>
    <t xml:space="preserve">Twin XL Size Loft Bed with Stairs and Storage, Metal Loft Bed Frame with A Shelf and Large Under-Bed Space, Heavy-Duty Loft Beds for Kids Boys Girls Teens Bedroom Dorm, Convertible Staircase, White</t>
  </si>
  <si>
    <t xml:space="preserve">MINNEOLA</t>
  </si>
  <si>
    <t xml:space="preserve">34715-7814</t>
  </si>
  <si>
    <t xml:space="preserve">112-1019818-1891424</t>
  </si>
  <si>
    <t xml:space="preserve">2026-05-24T21:56:48+00:00</t>
  </si>
  <si>
    <t xml:space="preserve">2026-05-25T03:48:12+00:00</t>
  </si>
  <si>
    <t xml:space="preserve">Mirightone Full Loft Bed with Desk and RGB Light, Metal Loft Bed Frame with Stairs and Bedside Shelf, Heavy-Duty Lofts Beds with Storage Shelves and Wardrobe for Kids Teens, White</t>
  </si>
  <si>
    <t xml:space="preserve">STEVENSON</t>
  </si>
  <si>
    <t xml:space="preserve">WA</t>
  </si>
  <si>
    <t xml:space="preserve">98648-4206</t>
  </si>
  <si>
    <t xml:space="preserve">114-6139644-9055466</t>
  </si>
  <si>
    <t xml:space="preserve">2026-05-24T21:29:49+00:00</t>
  </si>
  <si>
    <t xml:space="preserve">BROOKLYN</t>
  </si>
  <si>
    <t xml:space="preserve">11206-3527</t>
  </si>
  <si>
    <t xml:space="preserve">114-2026134-1428202</t>
  </si>
  <si>
    <t xml:space="preserve">2026-05-24T21:18:34+00:00</t>
  </si>
  <si>
    <t xml:space="preserve">2026-05-25T05:23:11+00:00</t>
  </si>
  <si>
    <t xml:space="preserve">Mirightone Full Size Loft Bed with Stairs, Metal Loft Beds, High Loft Bed Frame with Storage Shelves, Lofted Full Bed with Wardrobe for Kids and Teens, No Box Spring Needed (Black+Natural)</t>
  </si>
  <si>
    <t xml:space="preserve">AUSTIN</t>
  </si>
  <si>
    <t xml:space="preserve">78754-4657</t>
  </si>
  <si>
    <t xml:space="preserve">112-7090449-7278626</t>
  </si>
  <si>
    <t xml:space="preserve">2026-05-24T20:26:04+00:00</t>
  </si>
  <si>
    <t xml:space="preserve">2026-05-25T03:48:04+00:00</t>
  </si>
  <si>
    <t xml:space="preserve">ELGIN</t>
  </si>
  <si>
    <t xml:space="preserve">IL</t>
  </si>
  <si>
    <t xml:space="preserve">60124-8939</t>
  </si>
  <si>
    <t xml:space="preserve">113-4946492-4623421</t>
  </si>
  <si>
    <t xml:space="preserve">2026-05-24T20:20:55+00:00</t>
  </si>
  <si>
    <t xml:space="preserve">2026-05-25T04:51:54+00:00</t>
  </si>
  <si>
    <t xml:space="preserve">KATY</t>
  </si>
  <si>
    <t xml:space="preserve">77450-4724</t>
  </si>
  <si>
    <t xml:space="preserve">112-7572539-8583457</t>
  </si>
  <si>
    <t xml:space="preserve">2026-05-24T20:19:52+00:00</t>
  </si>
  <si>
    <t xml:space="preserve">2026-05-25T03:48:08+00:00</t>
  </si>
  <si>
    <t xml:space="preserve">SAN DIEGO</t>
  </si>
  <si>
    <t xml:space="preserve">92108-2663</t>
  </si>
  <si>
    <t xml:space="preserve">114-2558907-4398655</t>
  </si>
  <si>
    <t xml:space="preserve">2026-05-24T19:55:25+00:00</t>
  </si>
  <si>
    <t xml:space="preserve">2026-05-24T19:59:13+00:00</t>
  </si>
  <si>
    <t xml:space="preserve">Mirightone Queen Size Platform Bed with Natural Rattan Headboard, Vintage Style Wood Queen Bed Frames, Queen Bed with Wooden Slat Support for Bedroom, No Box Spring Needed,Walnut</t>
  </si>
  <si>
    <t xml:space="preserve">VILLA PARK</t>
  </si>
  <si>
    <t xml:space="preserve">60181-1408</t>
  </si>
  <si>
    <t xml:space="preserve">113-2695075-8314615</t>
  </si>
  <si>
    <t xml:space="preserve">2026-05-24T19:49:22+00:00</t>
  </si>
  <si>
    <t xml:space="preserve">2026-05-25T03:51:06+00:00</t>
  </si>
  <si>
    <t xml:space="preserve">Mirightone Tall End Table with Drawers and Shelves, Narrow Side Table with Charging Station, High Slim Corner Cabinet Bedside Table with Detachable Storage Bookcase for Living Room Bedroom, Walnut</t>
  </si>
  <si>
    <t xml:space="preserve">DAVIS</t>
  </si>
  <si>
    <t xml:space="preserve">95616-2761</t>
  </si>
  <si>
    <t xml:space="preserve">114-7491586-1813803</t>
  </si>
  <si>
    <t xml:space="preserve">2026-05-24T19:48:50+00:00</t>
  </si>
  <si>
    <t xml:space="preserve">2026-05-25T03:48:05+00:00</t>
  </si>
  <si>
    <t xml:space="preserve">Mirightone Queen Size Loft Bed with Stairs, Metal Loft Beds, High Loft Bed Frame with Storage Shelves, Lofted Queen Bed with Wardrobe for Adults and Teens, No Box Spring Needed (Black+Natural)</t>
  </si>
  <si>
    <t xml:space="preserve">OR</t>
  </si>
  <si>
    <t xml:space="preserve">97210-2390</t>
  </si>
  <si>
    <t xml:space="preserve">112-2529364-9842606</t>
  </si>
  <si>
    <t xml:space="preserve">2026-05-24T18:37:05+00:00</t>
  </si>
  <si>
    <t xml:space="preserve">2026-05-25T05:36:25+00:00</t>
  </si>
  <si>
    <t xml:space="preserve">Full Size Floor Bed with Storage Bookshelves and Light, Wooden Montessori House Bed Frame with Roof Shape, High Safety Rails, Low Profile Kids Bed for Boys and Girls, No Box Spring Needed, White</t>
  </si>
  <si>
    <t xml:space="preserve">ALBUQUERQUE</t>
  </si>
  <si>
    <t xml:space="preserve">NM</t>
  </si>
  <si>
    <t xml:space="preserve">87111-1609</t>
  </si>
  <si>
    <t xml:space="preserve">111-6032779-0767443</t>
  </si>
  <si>
    <t xml:space="preserve">2026-05-24T18:36:44+00:00</t>
  </si>
  <si>
    <t xml:space="preserve">2026-05-25T02:46:40+00:00</t>
  </si>
  <si>
    <t xml:space="preserve">Narrow End Table with Charging Station, Wood Side Table with Drawers for Small Spaces, 3-Drawer Nightstand with Storage, Slim Bedside Cabinet for Living Room/Bedroom/Corner, Fully Assembled, Walnut</t>
  </si>
  <si>
    <t xml:space="preserve">SCHENECTADY</t>
  </si>
  <si>
    <t xml:space="preserve">12305-1059</t>
  </si>
  <si>
    <t xml:space="preserve">112-3863699-2522615</t>
  </si>
  <si>
    <t xml:space="preserve">2026-05-24T18:17:13+00:00</t>
  </si>
  <si>
    <t xml:space="preserve">2026-05-25T03:47:56+00:00</t>
  </si>
  <si>
    <t xml:space="preserve">Mirightone Full Size Loft Bed with Stairs and Storage, Metal Loft Bed Frame with Bedside Shelf and Large Under-Bed Space, Heavy-Duty Loft Beds for Adults Teens and Kids, Convertible Staircase, Black</t>
  </si>
  <si>
    <t xml:space="preserve">MINOT AFB</t>
  </si>
  <si>
    <t xml:space="preserve">ND</t>
  </si>
  <si>
    <t xml:space="preserve">58704-1230</t>
  </si>
  <si>
    <t xml:space="preserve">114-3163352-5002640</t>
  </si>
  <si>
    <t xml:space="preserve">2026-05-24T18:01:59+00:00</t>
  </si>
  <si>
    <t xml:space="preserve">2026-05-25T03:47:55+00:00</t>
  </si>
  <si>
    <t xml:space="preserve">Twin Size Montessori Bed with Guardrails, Wood Kids Bed Frame with Slats Support, Low to Ground Modern Baby Bed with Removable Side Rails for Boys Girls Bedroom Living Room, White</t>
  </si>
  <si>
    <t xml:space="preserve">RIPLEY</t>
  </si>
  <si>
    <t xml:space="preserve">WV</t>
  </si>
  <si>
    <t xml:space="preserve">25271-7230</t>
  </si>
  <si>
    <t xml:space="preserve">114-9682441-2024265</t>
  </si>
  <si>
    <t xml:space="preserve">2026-05-24T17:59:18+00:00</t>
  </si>
  <si>
    <t xml:space="preserve">2026-05-25T03:48:23+00:00</t>
  </si>
  <si>
    <t xml:space="preserve">Mirightone Queen Size Platform Bed Frame with 44" Tall Curved Wave Wood Headboard, Modern Minimalist Wooden Bed Frame, No Box Spring Needed, Easy Assembly, Walnut</t>
  </si>
  <si>
    <t xml:space="preserve">MEADOWVIEW</t>
  </si>
  <si>
    <t xml:space="preserve">VA</t>
  </si>
  <si>
    <t xml:space="preserve">24361-2048</t>
  </si>
  <si>
    <t xml:space="preserve">111-0956086-1877008</t>
  </si>
  <si>
    <t xml:space="preserve">2026-05-24T17:24:55+00:00</t>
  </si>
  <si>
    <t xml:space="preserve">2026-05-24T17:25:49+00:00</t>
  </si>
  <si>
    <t xml:space="preserve">Mirightone Full Size loft Bed with A Shelf, Metal Loft Beds with Soft Ladder Rung Cover, Heavy-Duty Tall Loft Bed Frame for Kids Boys Girls Teens Adults, Noise-Free,No Box Spring Needed, Black</t>
  </si>
  <si>
    <t xml:space="preserve">GRAND RAPIDS</t>
  </si>
  <si>
    <t xml:space="preserve">49546-6865</t>
  </si>
  <si>
    <t xml:space="preserve">112-7553973-6374621</t>
  </si>
  <si>
    <t xml:space="preserve">2026-05-24T17:21:11+00:00</t>
  </si>
  <si>
    <t xml:space="preserve">2026-05-25T03:47:51+00:00</t>
  </si>
  <si>
    <t xml:space="preserve">TEXAS CITY</t>
  </si>
  <si>
    <t xml:space="preserve">77590-7333</t>
  </si>
  <si>
    <t xml:space="preserve">113-1810560-0843421</t>
  </si>
  <si>
    <t xml:space="preserve">2026-05-24T17:08:54+00:00</t>
  </si>
  <si>
    <t xml:space="preserve">2026-05-25T03:47:48+00:00</t>
  </si>
  <si>
    <t xml:space="preserve">Mirightone Twin Montessori House Floor Bed with Roof &amp; LED Lights, Kids Wooden Floor Bed Frame with Fence Guardrails and Bookshelf, Low Profile Bed for Boys Girls, Natural</t>
  </si>
  <si>
    <t xml:space="preserve">MELBOURNE</t>
  </si>
  <si>
    <t xml:space="preserve">32940-1338</t>
  </si>
  <si>
    <t xml:space="preserve">112-0006629-6723402</t>
  </si>
  <si>
    <t xml:space="preserve">2026-05-24T17:04:57+00:00</t>
  </si>
  <si>
    <t xml:space="preserve">2026-05-25T05:49:07+00:00</t>
  </si>
  <si>
    <t xml:space="preserve">77493-3618</t>
  </si>
  <si>
    <t xml:space="preserve">114-1003043-0241809</t>
  </si>
  <si>
    <t xml:space="preserve">2026-05-24T17:03:25+00:00</t>
  </si>
  <si>
    <t xml:space="preserve">2026-05-25T03:47:50+00:00</t>
  </si>
  <si>
    <t xml:space="preserve">JACKSONVILLE</t>
  </si>
  <si>
    <t xml:space="preserve">32220-1731</t>
  </si>
  <si>
    <t xml:space="preserve">113-7201736-2371410</t>
  </si>
  <si>
    <t xml:space="preserve">2026-05-24T16:58:43+00:00</t>
  </si>
  <si>
    <t xml:space="preserve">2026-05-25T03:47:53+00:00</t>
  </si>
  <si>
    <t xml:space="preserve">ROWLETT</t>
  </si>
  <si>
    <t xml:space="preserve">75088-8949</t>
  </si>
  <si>
    <t xml:space="preserve">114-1308747-8994658</t>
  </si>
  <si>
    <t xml:space="preserve">2026-05-24T16:26:38+00:00</t>
  </si>
  <si>
    <t xml:space="preserve">2026-05-25T03:49:59+00:00</t>
  </si>
  <si>
    <t xml:space="preserve">Queen Size Loft Bed with Stairs and LED Light, Metal Loft Bed Frame with Shelf for Adults, Tall Loft Beds with Storage Shelves and Wardrobe for Kids Boys Girls Teens, Convertible Staircase, Black</t>
  </si>
  <si>
    <t xml:space="preserve">CLARKSBURG</t>
  </si>
  <si>
    <t xml:space="preserve">26301-6801</t>
  </si>
  <si>
    <t xml:space="preserve">114-6875948-4017044</t>
  </si>
  <si>
    <t xml:space="preserve">2026-05-24T15:43:10+00:00</t>
  </si>
  <si>
    <t xml:space="preserve">2026-05-25T03:47:52+00:00</t>
  </si>
  <si>
    <t xml:space="preserve">ATHOL</t>
  </si>
  <si>
    <t xml:space="preserve">MA</t>
  </si>
  <si>
    <t xml:space="preserve">01331-3545</t>
  </si>
  <si>
    <t xml:space="preserve">113-1521502-7381046</t>
  </si>
  <si>
    <t xml:space="preserve">2026-05-24T15:35:00+00:00</t>
  </si>
  <si>
    <t xml:space="preserve">2026-05-25T03:47:42+00:00</t>
  </si>
  <si>
    <t xml:space="preserve">OLIVE HILL</t>
  </si>
  <si>
    <t xml:space="preserve">KY</t>
  </si>
  <si>
    <t xml:space="preserve">41164-5102</t>
  </si>
  <si>
    <t xml:space="preserve">112-2162186-3638635</t>
  </si>
  <si>
    <t xml:space="preserve">2026-05-24T15:13:33+00:00</t>
  </si>
  <si>
    <t xml:space="preserve">2026-05-25T03:47:41+00:00</t>
  </si>
  <si>
    <t xml:space="preserve">44023-2129</t>
  </si>
  <si>
    <t xml:space="preserve">111-1708036-8369012</t>
  </si>
  <si>
    <t xml:space="preserve">2026-05-24T14:27:35+00:00</t>
  </si>
  <si>
    <t xml:space="preserve">2026-05-25T03:48:46+00:00</t>
  </si>
  <si>
    <t xml:space="preserve">DURHAM</t>
  </si>
  <si>
    <t xml:space="preserve">27712-8912</t>
  </si>
  <si>
    <t xml:space="preserve">113-6957650-4692225</t>
  </si>
  <si>
    <t xml:space="preserve">2026-05-24T14:14:20+00:00</t>
  </si>
  <si>
    <t xml:space="preserve">2026-05-25T03:47:37+00:00</t>
  </si>
  <si>
    <t xml:space="preserve">BROADLANDS</t>
  </si>
  <si>
    <t xml:space="preserve">20148-4558</t>
  </si>
  <si>
    <t xml:space="preserve">111-0906525-4532205</t>
  </si>
  <si>
    <t xml:space="preserve">2026-05-24T14:04:24+00:00</t>
  </si>
  <si>
    <t xml:space="preserve">2026-05-25T03:47:32+00:00</t>
  </si>
  <si>
    <t xml:space="preserve">Mirightone Queen Size loft Bed with A Shelf, Metal Loft Beds with Soft Ladder Rung Cover, Heavy-Duty Tall Loft Bed Frame for Kids Boys Girls Teens Adults, Noise-Free,No Box Spring Needed, Black</t>
  </si>
  <si>
    <t xml:space="preserve">GALESBURG</t>
  </si>
  <si>
    <t xml:space="preserve">61401-8647</t>
  </si>
  <si>
    <t xml:space="preserve">114-2994235-6954661</t>
  </si>
  <si>
    <t xml:space="preserve">2026-05-24T13:44:17+00:00</t>
  </si>
  <si>
    <t xml:space="preserve">2026-05-25T01:36:11+00:00</t>
  </si>
  <si>
    <t xml:space="preserve">BENNETT</t>
  </si>
  <si>
    <t xml:space="preserve">CO</t>
  </si>
  <si>
    <t xml:space="preserve">80102-8851</t>
  </si>
  <si>
    <t xml:space="preserve">Full Size Loft Bed with Stairs and Desk, Metal Gaming Loft Bed with RGB LED Light, Heavy-duty Steel Loft Bed Frame with Storage Wardrobe, Shelves and Charging Station for Adults Kids Teens, Black</t>
  </si>
  <si>
    <t xml:space="preserve">113-4178406-9052268</t>
  </si>
  <si>
    <t xml:space="preserve">2026-05-24T13:40:46+00:00</t>
  </si>
  <si>
    <t xml:space="preserve">Mirightone 2-Person Outdoor Chaise Lounge Daybed with Canopy, Steel Frame Patio Sunbed with Adjustable Backrest, Hidden Side Table and Arched Armrests, for Poolside, Deck, Garden, Gray</t>
  </si>
  <si>
    <t xml:space="preserve">BROWNSBURG</t>
  </si>
  <si>
    <t xml:space="preserve">IN</t>
  </si>
  <si>
    <t xml:space="preserve">46112-8184</t>
  </si>
  <si>
    <t xml:space="preserve">112-8612875-7146658</t>
  </si>
  <si>
    <t xml:space="preserve">2026-05-24T13:13:19+00:00</t>
  </si>
  <si>
    <t xml:space="preserve">2026-05-25T03:47:29+00:00</t>
  </si>
  <si>
    <t xml:space="preserve">DORAL</t>
  </si>
  <si>
    <t xml:space="preserve">33126-1020</t>
  </si>
  <si>
    <t xml:space="preserve">113-0618208-2376221</t>
  </si>
  <si>
    <t xml:space="preserve">2026-05-24T12:03:43+00:00</t>
  </si>
  <si>
    <t xml:space="preserve">2026-05-25T03:47:33+00:00</t>
  </si>
  <si>
    <t xml:space="preserve">FORT BELVOIR</t>
  </si>
  <si>
    <t xml:space="preserve">22060-3205</t>
  </si>
  <si>
    <t xml:space="preserve">111-9729104-4860260</t>
  </si>
  <si>
    <t xml:space="preserve">2026-05-24T07:12:43+00:00</t>
  </si>
  <si>
    <t xml:space="preserve">2026-05-25T06:33:25+00:00</t>
  </si>
  <si>
    <t xml:space="preserve">Twin Size Floor Bed with Storage Bookshelves and Light, Wooden Montessori House Bed Frame with Roof Shape, High Safety Rails, Low Profile Kids Bed for Boys and Girls, No Box Spring Needed, Natural</t>
  </si>
  <si>
    <t xml:space="preserve">CLARKSVILLE</t>
  </si>
  <si>
    <t xml:space="preserve">37040-6513</t>
  </si>
  <si>
    <t xml:space="preserve">113-7600880-0761831</t>
  </si>
  <si>
    <t xml:space="preserve">2026-05-25T02:54:44+00:00</t>
  </si>
  <si>
    <t xml:space="preserve">2026-05-25T03:18:02+00:00</t>
  </si>
  <si>
    <t xml:space="preserve">OYUMOENTS Queen Size Loft Bed Frame for Adults, Metal Loft Bed with Stairs &amp; Storage, Wardrobe, Bedside Shelf and Large Under-Bed Space, Heavy-Duty Beds Frame for Kids Teens Adults, Black</t>
  </si>
  <si>
    <t xml:space="preserve">114-4277197-8685824</t>
  </si>
  <si>
    <t xml:space="preserve">2026-05-25T02:44:38+00:00</t>
  </si>
  <si>
    <t xml:space="preserve">2026-05-25T03:16:48+00:00</t>
  </si>
  <si>
    <t xml:space="preserve">OYUMOENTS Full Size Floor Bed with High Rails, Wooden Montessori Floor Bed Full with Light &amp; Wood Slats, Low Profile Montessori Beds for Kids, Boys &amp; Girls, White</t>
  </si>
  <si>
    <t xml:space="preserve">33182-2489</t>
  </si>
  <si>
    <t xml:space="preserve">111-1713034-3612201</t>
  </si>
  <si>
    <t xml:space="preserve">2026-05-25T01:08:48+00:00</t>
  </si>
  <si>
    <t xml:space="preserve">2026-05-25T03:48:27+00:00</t>
  </si>
  <si>
    <t xml:space="preserve">OYUMOENTS Full Size Montessori Floor Bed with High Rails, Wood Full Floor Bed Frame for Kids, Low Profile Baby Floor Bed with LED Lights &amp; Storage Shelf, Full Floor Bed with Rails, White</t>
  </si>
  <si>
    <t xml:space="preserve">HAMPTON</t>
  </si>
  <si>
    <t xml:space="preserve">23665-2469</t>
  </si>
  <si>
    <t xml:space="preserve">111-4409283-4284255</t>
  </si>
  <si>
    <t xml:space="preserve">2026-05-25T01:06:33+00:00</t>
  </si>
  <si>
    <t xml:space="preserve">2026-05-25T01:35:22+00:00</t>
  </si>
  <si>
    <t xml:space="preserve">OYUMOENTS Queen Size Bed Frame Farmhouse Style, Tall Headboard Queen Bed Frame with Footboard, Pinewood Antique Beds, Farmhouse Style, Noise-Free, No Box Spring Needed, White</t>
  </si>
  <si>
    <t xml:space="preserve">EDMOND</t>
  </si>
  <si>
    <t xml:space="preserve">OK</t>
  </si>
  <si>
    <t xml:space="preserve">73013-2119</t>
  </si>
  <si>
    <t xml:space="preserve">113-3518136-8867459</t>
  </si>
  <si>
    <t xml:space="preserve">2026-05-25T00:37:50+00:00</t>
  </si>
  <si>
    <t xml:space="preserve">2026-05-25T01:07:27+00:00</t>
  </si>
  <si>
    <t xml:space="preserve">PULASKI</t>
  </si>
  <si>
    <t xml:space="preserve">54162-9739</t>
  </si>
  <si>
    <t xml:space="preserve">112-8205941-6805808</t>
  </si>
  <si>
    <t xml:space="preserve">2026-05-24T23:49:32+00:00</t>
  </si>
  <si>
    <t xml:space="preserve">2026-05-25T03:50:20+00:00</t>
  </si>
  <si>
    <t xml:space="preserve">OYUMOENTS Twin Size Montessori Floor Bed with Guardrails and LED Light, Tent-Shaped Twin House Bed for Kids, Wood Twin Bed Frame with Roof and Slats, No Box Spring Needed, Natural</t>
  </si>
  <si>
    <t xml:space="preserve">DANIELSVILLE</t>
  </si>
  <si>
    <t xml:space="preserve">GA</t>
  </si>
  <si>
    <t xml:space="preserve">30633-2844</t>
  </si>
  <si>
    <t xml:space="preserve">112-9525953-9852206</t>
  </si>
  <si>
    <t xml:space="preserve">2026-05-24T23:45:30+00:00</t>
  </si>
  <si>
    <t xml:space="preserve">2026-05-25T03:48:21+00:00</t>
  </si>
  <si>
    <t xml:space="preserve">Extra Large Catio Outdoor Cat Enclosure, Walk-in Pet House for Multiple Cats, 8 Platforms, 2 Resting Boxes, Bridges, PVC Roof, Weatherproof Cover, Large Outdoor Cat Enclosure, White and Grey</t>
  </si>
  <si>
    <t xml:space="preserve">SEMMES</t>
  </si>
  <si>
    <t xml:space="preserve">AL</t>
  </si>
  <si>
    <t xml:space="preserve">36575-7288</t>
  </si>
  <si>
    <t xml:space="preserve">111-5066977-6871413</t>
  </si>
  <si>
    <t xml:space="preserve">2026-05-24T21:05:15+00:00</t>
  </si>
  <si>
    <t xml:space="preserve">2026-05-25T03:48:07+00:00</t>
  </si>
  <si>
    <t xml:space="preserve">OYUMOENTS Twin Size Daybed with Storage, Twin Corner Bed with Storage Shelves &amp; Drawers, Wood Corner Bed Frame with Charging Station &amp; LED, Desk &amp; Upholstered Headboard for Kids &amp; Teens, Grey</t>
  </si>
  <si>
    <t xml:space="preserve">WASHINGTON</t>
  </si>
  <si>
    <t xml:space="preserve">DC</t>
  </si>
  <si>
    <t xml:space="preserve">20002-6219</t>
  </si>
  <si>
    <t xml:space="preserve">113-7207312-6784247</t>
  </si>
  <si>
    <t xml:space="preserve">2026-05-24T18:54:04+00:00</t>
  </si>
  <si>
    <t xml:space="preserve">2026-05-25T03:47:58+00:00</t>
  </si>
  <si>
    <t xml:space="preserve">OYUMOENTS Queen Size Loft Bed Frame for Adults, Metal Loft Bed with Stairs &amp; Storage, Wardrobe, Bedside Shelf and Large Under-Bed Space, Heavy-Duty Beds Frame for Kids Teens Adults, White</t>
  </si>
  <si>
    <t xml:space="preserve">HOCKLEY</t>
  </si>
  <si>
    <t xml:space="preserve">77447-9365</t>
  </si>
  <si>
    <t xml:space="preserve">113-8783233-6842643</t>
  </si>
  <si>
    <t xml:space="preserve">2026-05-24T18:27:54+00:00</t>
  </si>
  <si>
    <t xml:space="preserve">2026-05-24T18:43:06+00:00</t>
  </si>
  <si>
    <t xml:space="preserve">113-7907981-8993860</t>
  </si>
  <si>
    <t xml:space="preserve">2026-05-24T17:41:48+00:00</t>
  </si>
  <si>
    <t xml:space="preserve">2026-05-24T17:42:52+00:00</t>
  </si>
  <si>
    <t xml:space="preserve">113-1743346-1743427</t>
  </si>
  <si>
    <t xml:space="preserve">2026-05-24T15:10:50+00:00</t>
  </si>
  <si>
    <t xml:space="preserve">Cat Litter Box Enclosure, Hidden Litter Box Furniture with Drawer &amp; Stairs, Wooden Cat House Washroom for Bedroom, Kitty Cabinet Side Table for Living Room, Rustic Brown &amp; Black</t>
  </si>
  <si>
    <t xml:space="preserve">KENNESAW</t>
  </si>
  <si>
    <t xml:space="preserve">30144-6830</t>
  </si>
  <si>
    <t xml:space="preserve">112-4005254-2641815</t>
  </si>
  <si>
    <t xml:space="preserve">2026-05-24T13:58:22+00:00</t>
  </si>
  <si>
    <t xml:space="preserve">2026-05-25T03:48:30+00:00</t>
  </si>
  <si>
    <t xml:space="preserve">OYUMOENTS Full Size Bed Frame with Rails for Kids, Wood Full Bed Frame with LED Lights, Storage Headboard and Side Rails, Low Platform Bed Full Size, No Box Spring Needed, Natural</t>
  </si>
  <si>
    <t xml:space="preserve">BRONX</t>
  </si>
  <si>
    <t xml:space="preserve">10462-6791</t>
  </si>
  <si>
    <t xml:space="preserve">113-7227810-7425835</t>
  </si>
  <si>
    <t xml:space="preserve">2026-05-24T12:59:09+00:00</t>
  </si>
  <si>
    <t xml:space="preserve">2026-05-25T03:47:26+00:00</t>
  </si>
  <si>
    <t xml:space="preserve">OYUMOENTS Twin Corner Bed Frame with Storage Drawers, Twin Daybed with Built-in Bookshelf &amp; LED Light, L Shaped Twin Beds with Charging Station for Kids Teens, Black</t>
  </si>
  <si>
    <t xml:space="preserve">FORT MITCHELL</t>
  </si>
  <si>
    <t xml:space="preserve">36856-5614</t>
  </si>
  <si>
    <t xml:space="preserve">112-8503619-8953030</t>
  </si>
  <si>
    <t xml:space="preserve">2026-05-24T11:32:03+00:00</t>
  </si>
  <si>
    <t xml:space="preserve">2026-05-25T03:50:27+00:00</t>
  </si>
  <si>
    <t xml:space="preserve">OYUMOENTS Tall King Size Bed Frame, Farmhouse King Bed Frame with Storage Bench, Soild Wood Antique Bed Frame for Bedroom, Guest Room, No Box Spring Needed, No Squeaking, Wanlut</t>
  </si>
  <si>
    <t xml:space="preserve">PELZER</t>
  </si>
  <si>
    <t xml:space="preserve">SC</t>
  </si>
  <si>
    <t xml:space="preserve">29669-8841</t>
  </si>
  <si>
    <t xml:space="preserve">112-7551370-4417847</t>
  </si>
  <si>
    <t xml:space="preserve">2026-05-25T06:00:27+00:00</t>
  </si>
  <si>
    <t xml:space="preserve">2026-05-25T06:30:41+00:00</t>
  </si>
  <si>
    <t xml:space="preserve">MoproBeti Queen Floor Bed with Safety Guardrails for Kids, Rubber Wood Montessori Bed with Slats and Convertible Door,Queen Size Bed Frame for Girls and Boys,No Box Spring Needed,Espresso</t>
  </si>
  <si>
    <t xml:space="preserve">78738-6078</t>
  </si>
  <si>
    <t xml:space="preserve">113-7619121-0133015</t>
  </si>
  <si>
    <t xml:space="preserve">2026-05-25T05:20:59+00:00</t>
  </si>
  <si>
    <t xml:space="preserve">2026-05-25T07:05:50+00:00</t>
  </si>
  <si>
    <t xml:space="preserve">MoproBeti Twin Floor Bed with Safety Guardrails for Kids, Rubber Wood Montessori Bed with Slats and Convertible Door, Twin Size Bed Frame for Girls and Boys,No Box Spring Needed,Pink</t>
  </si>
  <si>
    <t xml:space="preserve">GOOSE CREEK</t>
  </si>
  <si>
    <t xml:space="preserve">29445-3636</t>
  </si>
  <si>
    <t xml:space="preserve">111-1010462-7297804</t>
  </si>
  <si>
    <t xml:space="preserve">2026-05-25T04:18:41+00:00</t>
  </si>
  <si>
    <t xml:space="preserve">MoproBeti Twin House Bed with Light,Wood Twin Montessori FloorBed with Rails &amp; Roof,Teepee Bed for Kids Boys Girls,with Slats Support,No Box Spring Needed, Natural</t>
  </si>
  <si>
    <t xml:space="preserve">LAKEWOOD RANCH</t>
  </si>
  <si>
    <t xml:space="preserve">34211-1782</t>
  </si>
  <si>
    <t xml:space="preserve">113-1701903-4941063</t>
  </si>
  <si>
    <t xml:space="preserve">2026-05-25T02:49:20+00:00</t>
  </si>
  <si>
    <t xml:space="preserve">2026-05-25T06:56:40+00:00</t>
  </si>
  <si>
    <t xml:space="preserve">MoproBeti Twin Floor Bed with Safety Guardrails for Kids, Rubber Wood Montessori Bed with Slats, Twin Size Bed Frame for Girls and Boys,No Box Spring Needed,Pink</t>
  </si>
  <si>
    <t xml:space="preserve">ROLLA</t>
  </si>
  <si>
    <t xml:space="preserve">58367-0032</t>
  </si>
  <si>
    <t xml:space="preserve">113-3501590-2494636</t>
  </si>
  <si>
    <t xml:space="preserve">2026-05-25T02:25:41+00:00</t>
  </si>
  <si>
    <t xml:space="preserve">2026-05-25T02:56:05+00:00</t>
  </si>
  <si>
    <t xml:space="preserve">Floral Accent Chair with High Back &amp; Nailhead Trim, Comfy Upholstered Armchair with Solid Wood Legs, Contemporary Decorative Lounge Seating for Living Room, Bedroom, Reading Corner, Earthy Yellow</t>
  </si>
  <si>
    <t xml:space="preserve">CARSON</t>
  </si>
  <si>
    <t xml:space="preserve">23830-8929</t>
  </si>
  <si>
    <t xml:space="preserve">111-5306904-7394643</t>
  </si>
  <si>
    <t xml:space="preserve">2026-05-25T01:58:33+00:00</t>
  </si>
  <si>
    <t xml:space="preserve">2026-05-25T02:18:16+00:00</t>
  </si>
  <si>
    <t xml:space="preserve">MoproBeti Low Bunk Bed Twin Over Twin, Wood Toddler Bunk Beds with Bookshelf &amp; Ladder, Kids Floor BunkBed with Full Guardrails for Juniors, Boys, Girls Bedrooms or Small Spaces,White</t>
  </si>
  <si>
    <t xml:space="preserve">TEMPLE</t>
  </si>
  <si>
    <t xml:space="preserve">76502-6275</t>
  </si>
  <si>
    <t xml:space="preserve">112-2825951-3668245</t>
  </si>
  <si>
    <t xml:space="preserve">2026-05-25T01:49:39+00:00</t>
  </si>
  <si>
    <t xml:space="preserve">2026-05-25T02:19:49+00:00</t>
  </si>
  <si>
    <t xml:space="preserve">MoproBeti Full Size Bed Frame Kids with Rails, Wood Montessori Bed with Slats Support, Modern Daybed with Detachable Side Bed Rails for Boys Girls Bedroom,Low to Ground Design, Natural</t>
  </si>
  <si>
    <t xml:space="preserve">ANAHEIM</t>
  </si>
  <si>
    <t xml:space="preserve">92808-2303</t>
  </si>
  <si>
    <t xml:space="preserve">112-9933672-2309052</t>
  </si>
  <si>
    <t xml:space="preserve">2026-05-25T01:00:16+00:00</t>
  </si>
  <si>
    <t xml:space="preserve">2026-05-25T03:48:26+00:00</t>
  </si>
  <si>
    <t xml:space="preserve">MoproBeti Montessori Floor Bed with High Rails,Full Size Floor Bed Frame for Kids, LED Lights &amp; Storage Shelf, Safe &amp; Wider Opening Gate Design, Playground &amp; Sleep Space for Girls Boys,Grey</t>
  </si>
  <si>
    <t xml:space="preserve">MYRTLE BEACH</t>
  </si>
  <si>
    <t xml:space="preserve">29588-3733</t>
  </si>
  <si>
    <t xml:space="preserve">112-4364927-4864204</t>
  </si>
  <si>
    <t xml:space="preserve">2026-05-25T00:52:44+00:00</t>
  </si>
  <si>
    <t xml:space="preserve">2026-05-25T01:22:49+00:00</t>
  </si>
  <si>
    <t xml:space="preserve">MoproBeti Wood Queen Size Bed Frame with Upholstered Tufted Headboard, Solid Wood Platform Bed,Mid-Century Style,No Box Spring Required, Easy Assembly,Wheat</t>
  </si>
  <si>
    <t xml:space="preserve">78621-2089</t>
  </si>
  <si>
    <t xml:space="preserve">114-6401537-2373868</t>
  </si>
  <si>
    <t xml:space="preserve">2026-05-25T00:39:43+00:00</t>
  </si>
  <si>
    <t xml:space="preserve">2026-05-25T03:51:21+00:00</t>
  </si>
  <si>
    <t xml:space="preserve">LONGMONT</t>
  </si>
  <si>
    <t xml:space="preserve">80504-9773</t>
  </si>
  <si>
    <t xml:space="preserve">114-3010315-6974629</t>
  </si>
  <si>
    <t xml:space="preserve">2026-05-25T00:35:58+00:00</t>
  </si>
  <si>
    <t xml:space="preserve">2026-05-25T07:12:49+00:00</t>
  </si>
  <si>
    <t xml:space="preserve">MoproBeti Full Bed Frame with Rails, Metal &amp; Wood Low Profile Kids Bed Full Size with High Guardrails, Montessori Bed with Removable Side Rail for Boys &amp; Girls Bedroom, No Box Spring Needed, White</t>
  </si>
  <si>
    <t xml:space="preserve">CANANDAIGUA</t>
  </si>
  <si>
    <t xml:space="preserve">14424-1724</t>
  </si>
  <si>
    <t xml:space="preserve">111-7095530-7099421</t>
  </si>
  <si>
    <t xml:space="preserve">2026-05-25T00:35:08+00:00</t>
  </si>
  <si>
    <t xml:space="preserve">2026-05-25T01:48:32+00:00</t>
  </si>
  <si>
    <t xml:space="preserve">Holland</t>
  </si>
  <si>
    <t xml:space="preserve">Texas</t>
  </si>
  <si>
    <t xml:space="preserve">114-2405525-1204220</t>
  </si>
  <si>
    <t xml:space="preserve">2026-05-25T00:32:21+00:00</t>
  </si>
  <si>
    <t xml:space="preserve">2026-05-25T03:50:52+00:00</t>
  </si>
  <si>
    <t xml:space="preserve">MoproBeti Montessori Floor Bed with High Rails, Full Size Floor Beds with Slats for Girls Boys, Solid Wood Low to Ground Crib Transition Bed for Kids Sleep, Play &amp; Reading,White</t>
  </si>
  <si>
    <t xml:space="preserve">LONGVIEW</t>
  </si>
  <si>
    <t xml:space="preserve">TEXAS</t>
  </si>
  <si>
    <t xml:space="preserve">75602-7586</t>
  </si>
  <si>
    <t xml:space="preserve">114-6146493-0368237</t>
  </si>
  <si>
    <t xml:space="preserve">2026-05-25T00:13:38+00:00</t>
  </si>
  <si>
    <t xml:space="preserve">2026-05-25T03:48:19+00:00</t>
  </si>
  <si>
    <t xml:space="preserve">MoproBeti Full Size Loft Bed with Desk and Stairs,Metal Loft Bed Full with Wardrobe and Shelf, High Loft Bed with LED Light and USB for Kids, Teens, Junior, Adults,White</t>
  </si>
  <si>
    <t xml:space="preserve">RENO</t>
  </si>
  <si>
    <t xml:space="preserve">NV</t>
  </si>
  <si>
    <t xml:space="preserve">89521-8360</t>
  </si>
  <si>
    <t xml:space="preserve">114-4166218-0476209</t>
  </si>
  <si>
    <t xml:space="preserve">2026-05-25T00:12:42+00:00</t>
  </si>
  <si>
    <t xml:space="preserve">MoproBeti Wood Bed Frame King with Tall Headboard &amp; Footboard, Traditional King Panel Bed with USB Charging Station for Bedroom, Guest Room, Easy Assembly, No Box Spring Required,White</t>
  </si>
  <si>
    <t xml:space="preserve">B0FZKNST5G</t>
  </si>
  <si>
    <t xml:space="preserve">RIO RICO</t>
  </si>
  <si>
    <t xml:space="preserve">AZ</t>
  </si>
  <si>
    <t xml:space="preserve">85648-3251</t>
  </si>
  <si>
    <t xml:space="preserve">112-1311044-9313845</t>
  </si>
  <si>
    <t xml:space="preserve">2026-05-24T23:59:59+00:00</t>
  </si>
  <si>
    <t xml:space="preserve">2026-05-25T03:48:14+00:00</t>
  </si>
  <si>
    <t xml:space="preserve">MoproBeti Wood King Size Bed Frame with Upholstered Tufted Headboard, Solid Wood Platform Bed,Mid-Century Style,No Box Spring Required, Easy Assembly,Wheat</t>
  </si>
  <si>
    <t xml:space="preserve">LAS VEGAS</t>
  </si>
  <si>
    <t xml:space="preserve">89149-2534</t>
  </si>
  <si>
    <t xml:space="preserve">111-9768438-1110606</t>
  </si>
  <si>
    <t xml:space="preserve">2026-05-24T23:46:58+00:00</t>
  </si>
  <si>
    <t xml:space="preserve">MoproBeti Montessori Floor Bed with High Rails,Full Size Floor Bed Frame for Kids, LED Lights &amp; Storage Shelf, Safe &amp; Wider Opening Gate Design, Playground &amp; Sleep Space for Girls Boys,White</t>
  </si>
  <si>
    <t xml:space="preserve">JARRELL</t>
  </si>
  <si>
    <t xml:space="preserve">76537-5028</t>
  </si>
  <si>
    <t xml:space="preserve">113-0427520-0470613</t>
  </si>
  <si>
    <t xml:space="preserve">2026-05-24T23:11:36+00:00</t>
  </si>
  <si>
    <t xml:space="preserve">2026-05-24T23:41:32+00:00</t>
  </si>
  <si>
    <t xml:space="preserve">MoproBeti Lift Up Storage Bed King, Mid Century Hydraulic Lift King Storage Bed with Raised Wingback Headboard, Space Saving Storage, Heavy Duty Steel &amp; Wood Slats,No Box Spring Needed,Oak</t>
  </si>
  <si>
    <t xml:space="preserve">BOULDER CITY</t>
  </si>
  <si>
    <t xml:space="preserve">89005-1101</t>
  </si>
  <si>
    <t xml:space="preserve">113-0007254-9090646</t>
  </si>
  <si>
    <t xml:space="preserve">2026-05-24T22:50:03+00:00</t>
  </si>
  <si>
    <t xml:space="preserve">2026-05-25T03:48:18+00:00</t>
  </si>
  <si>
    <t xml:space="preserve">MoproBeti Twin Size Floor Bed with 21.5" High Rails, Solid Rubber Wood Montessori Bed Twin for Boys Girls, Low Profile Kids Beds Frame with 6 Slats, No Box Spring Needeed, Grey</t>
  </si>
  <si>
    <t xml:space="preserve">PALM BAY</t>
  </si>
  <si>
    <t xml:space="preserve">32907-6817</t>
  </si>
  <si>
    <t xml:space="preserve">112-9937567-8305822</t>
  </si>
  <si>
    <t xml:space="preserve">2026-05-24T22:10:18+00:00</t>
  </si>
  <si>
    <t xml:space="preserve">2026-05-25T07:19:40+00:00</t>
  </si>
  <si>
    <t xml:space="preserve">MALDEN</t>
  </si>
  <si>
    <t xml:space="preserve">02148-5407</t>
  </si>
  <si>
    <t xml:space="preserve">112-9833572-5797020</t>
  </si>
  <si>
    <t xml:space="preserve">2026-05-24T22:08:11+00:00</t>
  </si>
  <si>
    <t xml:space="preserve">MoproBeti Montessori Floor Bed with High Rails,Twin Size Floor Beds with Slats for Girls Boys, Solid Wood Low to Ground Crib Transition Bed for Kids Sleep, Play &amp; Reading,White</t>
  </si>
  <si>
    <t xml:space="preserve">POMPANO BEACH</t>
  </si>
  <si>
    <t xml:space="preserve">33069-4363</t>
  </si>
  <si>
    <t xml:space="preserve">111-4796780-8654600</t>
  </si>
  <si>
    <t xml:space="preserve">2026-05-24T21:28:36+00:00</t>
  </si>
  <si>
    <t xml:space="preserve">2026-05-25T03:48:06+00:00</t>
  </si>
  <si>
    <t xml:space="preserve">MoproBeti Full Size Loft Bed with Storage Shelf, Heavy Duty Metal Loft Beds Frame with Ladder, High LoftBed with Spacious Under-Bed Space for Adult Teens Junior,Space Saving Design,White</t>
  </si>
  <si>
    <t xml:space="preserve">HAVERHILL</t>
  </si>
  <si>
    <t xml:space="preserve">01835-7524</t>
  </si>
  <si>
    <t xml:space="preserve">113-5999431-9510626</t>
  </si>
  <si>
    <t xml:space="preserve">2026-05-24T21:19:24+00:00</t>
  </si>
  <si>
    <t xml:space="preserve">2026-05-25T03:48:09+00:00</t>
  </si>
  <si>
    <t xml:space="preserve">SAINT LOUIS</t>
  </si>
  <si>
    <t xml:space="preserve">63109-1254</t>
  </si>
  <si>
    <t xml:space="preserve">111-5319828-4569821</t>
  </si>
  <si>
    <t xml:space="preserve">2026-05-24T20:38:37+00:00</t>
  </si>
  <si>
    <t xml:space="preserve">2026-05-24T21:20:58+00:00</t>
  </si>
  <si>
    <t xml:space="preserve">MoproBeti Montessori Bed Full Size with Light and Slats, Wood Teepee Floor Bed for Kids Boys Girls,House Bed Frame with Rails &amp; Roof,No Box Spring Needed, Natural</t>
  </si>
  <si>
    <t xml:space="preserve">CHICAGO</t>
  </si>
  <si>
    <t xml:space="preserve">60707-1738</t>
  </si>
  <si>
    <t xml:space="preserve">112-3103847-9217000</t>
  </si>
  <si>
    <t xml:space="preserve">2026-05-24T20:01:58+00:00</t>
  </si>
  <si>
    <t xml:space="preserve">MoproBeti Twin Floor Bed with Safety Guardrails for Kids, Rubber Wood Montessori Bed with Slats, Twin Size Bed Frame for Girls and Boys,No Box Spring Needed,Espresso</t>
  </si>
  <si>
    <t xml:space="preserve">MACKS CREEK</t>
  </si>
  <si>
    <t xml:space="preserve">65786-8322</t>
  </si>
  <si>
    <t xml:space="preserve">112-1150811-6546605</t>
  </si>
  <si>
    <t xml:space="preserve">2026-05-24T19:53:54+00:00</t>
  </si>
  <si>
    <t xml:space="preserve">2026-05-25T03:51:24+00:00</t>
  </si>
  <si>
    <t xml:space="preserve">MoproBeti Twin Floor Bed with Safety Guardrails for Kids, Rubber Wood Montessori Bed with Slats, Twin Size Bed Frame for Girls and Boys,No Box Spring Needed,Grey</t>
  </si>
  <si>
    <t xml:space="preserve">DORR</t>
  </si>
  <si>
    <t xml:space="preserve">49323-9568</t>
  </si>
  <si>
    <t xml:space="preserve">113-6101495-0549853</t>
  </si>
  <si>
    <t xml:space="preserve">2026-05-24T19:10:14+00:00</t>
  </si>
  <si>
    <t xml:space="preserve">2026-05-25T04:29:31+00:00</t>
  </si>
  <si>
    <t xml:space="preserve">MoproBeti Montessori Floor Bed with High Rails,Twin Size Floor Bed Frame for Kids, LED Lights &amp; Storage Shelf, Safe &amp; Wider Opening Gate Design, Playground &amp; Sleep Space for Girls Boys,White</t>
  </si>
  <si>
    <t xml:space="preserve">BROAD BROOK</t>
  </si>
  <si>
    <t xml:space="preserve">CT</t>
  </si>
  <si>
    <t xml:space="preserve">06016-9004</t>
  </si>
  <si>
    <t xml:space="preserve">111-8309051-9561029</t>
  </si>
  <si>
    <t xml:space="preserve">2026-05-24T19:08:39+00:00</t>
  </si>
  <si>
    <t xml:space="preserve">2026-05-25T03:48:00+00:00</t>
  </si>
  <si>
    <t xml:space="preserve">MoproBeti Twin Corner Bed Frame with Desk and Storage Bookcase, L- Shaped Daybed with 2 Drawers, LED Lights &amp; 2 Charging Station, Modern Metal Twin Size Platform Bed for Kids/Teen Bedroom, Brown</t>
  </si>
  <si>
    <t xml:space="preserve">PHOENIX</t>
  </si>
  <si>
    <t xml:space="preserve">85033-5214</t>
  </si>
  <si>
    <t xml:space="preserve">113-5354832-4980225</t>
  </si>
  <si>
    <t xml:space="preserve">2026-05-24T19:03:39+00:00</t>
  </si>
  <si>
    <t xml:space="preserve">MoproBeti Twin Floor Bed with Rails,Rubber Wood Montessori Bed with Support Slats, Kids Twin Bed Frames for Girls Boys,No Box Spring Needed, Natural</t>
  </si>
  <si>
    <t xml:space="preserve">BROOKFIELD</t>
  </si>
  <si>
    <t xml:space="preserve">60513-1240</t>
  </si>
  <si>
    <t xml:space="preserve">111-6988181-6079423</t>
  </si>
  <si>
    <t xml:space="preserve">2026-05-24T19:01:07+00:00</t>
  </si>
  <si>
    <t xml:space="preserve">2026-05-25T03:51:11+00:00</t>
  </si>
  <si>
    <t xml:space="preserve">MoproBeti Full Size Bed Frame Kids with Rails, Wood Montessori Bed with Slats Support, Modern Daybed with Detachable Side Bed Rails for Boys Girls Bedroom,Low to Ground Design, White</t>
  </si>
  <si>
    <t xml:space="preserve">MONCKS CORNER</t>
  </si>
  <si>
    <t xml:space="preserve">29461-6512</t>
  </si>
  <si>
    <t xml:space="preserve">111-1997444-6001063</t>
  </si>
  <si>
    <t xml:space="preserve">2026-05-24T18:58:32+00:00</t>
  </si>
  <si>
    <t xml:space="preserve">2026-05-24T19:00:24+00:00</t>
  </si>
  <si>
    <t xml:space="preserve">29461-7518</t>
  </si>
  <si>
    <t xml:space="preserve">113-1486620-6758602</t>
  </si>
  <si>
    <t xml:space="preserve">2026-05-24T18:57:57+00:00</t>
  </si>
  <si>
    <t xml:space="preserve">2026-05-25T03:48:15+00:00</t>
  </si>
  <si>
    <t xml:space="preserve">SYRACUSE</t>
  </si>
  <si>
    <t xml:space="preserve">65354-1028</t>
  </si>
  <si>
    <t xml:space="preserve">111-3845610-5693045</t>
  </si>
  <si>
    <t xml:space="preserve">2026-05-24T18:57:43+00:00</t>
  </si>
  <si>
    <t xml:space="preserve">2026-05-25T03:48:03+00:00</t>
  </si>
  <si>
    <t xml:space="preserve">MoproBeti Queen Over Queen Industrial Bunk Beds for Teens or Adults, Heavy-Duty 2 in 1 Metal Convertible Bunk Bed with Ladder and Slats Support,15.9" High Guard Rail,Space-Saving,Noise Reduced,Black</t>
  </si>
  <si>
    <t xml:space="preserve">94611-5483</t>
  </si>
  <si>
    <t xml:space="preserve">111-2753812-3106661</t>
  </si>
  <si>
    <t xml:space="preserve">2026-05-24T18:53:09+00:00</t>
  </si>
  <si>
    <t xml:space="preserve">2026-05-24T18:58:25+00:00</t>
  </si>
  <si>
    <t xml:space="preserve">114-8340210-9777015</t>
  </si>
  <si>
    <t xml:space="preserve">2026-05-24T18:44:30+00:00</t>
  </si>
  <si>
    <t xml:space="preserve">2026-05-25T01:38:10+00:00</t>
  </si>
  <si>
    <t xml:space="preserve">MoproBeti Twin Floor Bed with Safety Guardrails for Kids, Rubber Wood Montessori Bed with Slats and Convertible Door, Twin Size Bed Frame for Girls and Boys,No Box Spring Needed,Espresso</t>
  </si>
  <si>
    <t xml:space="preserve">LYERLY</t>
  </si>
  <si>
    <t xml:space="preserve">30730-4569</t>
  </si>
  <si>
    <t xml:space="preserve">112-9968207-3822601</t>
  </si>
  <si>
    <t xml:space="preserve">2026-05-24T18:42:02+00:00</t>
  </si>
  <si>
    <t xml:space="preserve">2026-05-25T03:51:00+00:00</t>
  </si>
  <si>
    <t xml:space="preserve">MoproBeti Twin Floor Bed with Rails,Rubber Wood Montessori Bed with Support Slats, Kids Twin Bed Frames for Girls Boys,No Box Spring Needed, Grey</t>
  </si>
  <si>
    <t xml:space="preserve">PROVIDENCE</t>
  </si>
  <si>
    <t xml:space="preserve">RI</t>
  </si>
  <si>
    <t xml:space="preserve">02905-1322</t>
  </si>
  <si>
    <t xml:space="preserve">111-5115699-3097813</t>
  </si>
  <si>
    <t xml:space="preserve">2026-05-24T18:24:36+00:00</t>
  </si>
  <si>
    <t xml:space="preserve">Farmhouse King Size Bed Frame Tall Headboard and Footboard, Pinewood King Panel Bed with USB Charging Station and Under Bed Storage, Noise-Free, No Box Spring Needed, Traditional Style,Walnut</t>
  </si>
  <si>
    <t xml:space="preserve">KINGSLAND</t>
  </si>
  <si>
    <t xml:space="preserve">31548-5721</t>
  </si>
  <si>
    <t xml:space="preserve">114-8432728-6369856</t>
  </si>
  <si>
    <t xml:space="preserve">2026-05-24T18:19:06+00:00</t>
  </si>
  <si>
    <t xml:space="preserve">MoproBeti Queen Floor Bed with Safety Guardrails for Kids, Rubber Wood Montessori Bed with Slats and Convertible Door,Queen Size Bed Frame for Girls and Boys,No Box Spring Needed,Grey</t>
  </si>
  <si>
    <t xml:space="preserve">TUSCALOOSA</t>
  </si>
  <si>
    <t xml:space="preserve">35406-2766</t>
  </si>
  <si>
    <t xml:space="preserve">113-6123921-0995424</t>
  </si>
  <si>
    <t xml:space="preserve">2026-05-24T18:13:25+00:00</t>
  </si>
  <si>
    <t xml:space="preserve">2026-05-25T03:50:58+00:00</t>
  </si>
  <si>
    <t xml:space="preserve">MoproBeti Montessori Floor Bed with High Rails,Twin Size Floor Bed Frame for Kids, LED Lights &amp; Storage Shelf, Safe &amp; Wider Opening Gate Design, Playground &amp; Sleep Space for Girls Boys,Natural</t>
  </si>
  <si>
    <t xml:space="preserve">REEDSVILLE</t>
  </si>
  <si>
    <t xml:space="preserve">54230-9371</t>
  </si>
  <si>
    <t xml:space="preserve">113-1039175-7805850</t>
  </si>
  <si>
    <t xml:space="preserve">2026-05-24T17:55:09+00:00</t>
  </si>
  <si>
    <t xml:space="preserve">2026-05-25T03:47:57+00:00</t>
  </si>
  <si>
    <t xml:space="preserve">Greer</t>
  </si>
  <si>
    <t xml:space="preserve">113-2786033-6701829</t>
  </si>
  <si>
    <t xml:space="preserve">2026-05-24T17:28:02+00:00</t>
  </si>
  <si>
    <t xml:space="preserve">2026-05-25T06:26:17+00:00</t>
  </si>
  <si>
    <t xml:space="preserve">MoproBeti Double Twin Bed Frames for Kids with Storage &amp; LED Light, Convertible Double Twin Floor Bed for 2 Kids with Charging Station, Solid Wood Twin Double Bed for Shared Room, White</t>
  </si>
  <si>
    <t xml:space="preserve">HOPKINTON</t>
  </si>
  <si>
    <t xml:space="preserve">01748-1600</t>
  </si>
  <si>
    <t xml:space="preserve">114-1466515-3154609</t>
  </si>
  <si>
    <t xml:space="preserve">2026-05-24T16:43:47+00:00</t>
  </si>
  <si>
    <t xml:space="preserve">BENTON CITY</t>
  </si>
  <si>
    <t xml:space="preserve">99320-5620</t>
  </si>
  <si>
    <t xml:space="preserve">114-2017735-9470601</t>
  </si>
  <si>
    <t xml:space="preserve">2026-05-24T16:40:32+00:00</t>
  </si>
  <si>
    <t xml:space="preserve">MoproBeti King Bed Frame with 53" Tall Headboard and Storage Bench, Solid Wood King Size Platform Bed with 64" Footboard Storage Chest,Heavy Duty Slats System,No Box Spring Needed, Natural</t>
  </si>
  <si>
    <t xml:space="preserve">SONORA</t>
  </si>
  <si>
    <t xml:space="preserve">95370-9520</t>
  </si>
  <si>
    <t xml:space="preserve">114-7313777-9661015</t>
  </si>
  <si>
    <t xml:space="preserve">2026-05-24T16:37:07+00:00</t>
  </si>
  <si>
    <t xml:space="preserve">2026-05-25T01:33:51+00:00</t>
  </si>
  <si>
    <t xml:space="preserve">Full XL over Queen Industrial Bunk Beds for Teens or Adults , Heavy-Duty 2 IN 1 Metal Convertible Bunk Bed with Ladder and Slats Support ,15.9" High Guard Rail,Space-Saving ,Noise Reduced,Black</t>
  </si>
  <si>
    <t xml:space="preserve">SANDSTON</t>
  </si>
  <si>
    <t xml:space="preserve">23150-5313</t>
  </si>
  <si>
    <t xml:space="preserve">113-1191079-0161839</t>
  </si>
  <si>
    <t xml:space="preserve">2026-05-24T16:14:23+00:00</t>
  </si>
  <si>
    <t xml:space="preserve">2026-05-25T03:49:50+00:00</t>
  </si>
  <si>
    <t xml:space="preserve">28546-8405</t>
  </si>
  <si>
    <t xml:space="preserve">113-8094109-5701807</t>
  </si>
  <si>
    <t xml:space="preserve">2026-05-24T15:40:20+00:00</t>
  </si>
  <si>
    <t xml:space="preserve">2026-05-25T03:47:46+00:00</t>
  </si>
  <si>
    <t xml:space="preserve">93611-5538</t>
  </si>
  <si>
    <t xml:space="preserve">114-9121361-6249020</t>
  </si>
  <si>
    <t xml:space="preserve">2026-05-24T15:39:24+00:00</t>
  </si>
  <si>
    <t xml:space="preserve">2026-05-25T03:47:40+00:00</t>
  </si>
  <si>
    <t xml:space="preserve">CORINTH</t>
  </si>
  <si>
    <t xml:space="preserve">04427-3429</t>
  </si>
  <si>
    <t xml:space="preserve">111-1408038-4612228</t>
  </si>
  <si>
    <t xml:space="preserve">2026-05-24T15:35:37+00:00</t>
  </si>
  <si>
    <t xml:space="preserve">MoproBeti Twin Floor Bed with 21 Inch High Guard Rails, Soft Teddy Upholstered Kids Twin Bed Frame with Removable Side Rails, Low Profile Montessori Floor Beds with Rabbit Cushion for Girls Boys,Grey</t>
  </si>
  <si>
    <t xml:space="preserve">FARRAGUT</t>
  </si>
  <si>
    <t xml:space="preserve">IA</t>
  </si>
  <si>
    <t xml:space="preserve">51639-4036</t>
  </si>
  <si>
    <t xml:space="preserve">111-3128161-1268212</t>
  </si>
  <si>
    <t xml:space="preserve">2026-05-24T15:31:55+00:00</t>
  </si>
  <si>
    <t xml:space="preserve">MoproBeti Full Size Loft Bed with Stairs and Storage Rack, Metal Gaming Loft Beds with LED and Charging Station, High Loft Bed with Upper Shelf &amp; Tall Guardrails for Kids Teens, Adults, White</t>
  </si>
  <si>
    <t xml:space="preserve">ERIE</t>
  </si>
  <si>
    <t xml:space="preserve">16509-2912</t>
  </si>
  <si>
    <t xml:space="preserve">111-7458300-8336249</t>
  </si>
  <si>
    <t xml:space="preserve">2026-05-24T15:02:51+00:00</t>
  </si>
  <si>
    <t xml:space="preserve">2026-05-24T15:33:19+00:00</t>
  </si>
  <si>
    <t xml:space="preserve">MoproBeti Twin Floor Bed with Safety Guardrails for Kids, Rubber Wood Montessori Bed with Slats and Convertible Door, Twin Size Bed Frame for Girls and Boys,No Box Spring Needed,Natural</t>
  </si>
  <si>
    <t xml:space="preserve">63112-1657</t>
  </si>
  <si>
    <t xml:space="preserve">113-3679861-4214617</t>
  </si>
  <si>
    <t xml:space="preserve">2026-05-24T14:58:57+00:00</t>
  </si>
  <si>
    <t xml:space="preserve">2026-05-25T03:50:19+00:00</t>
  </si>
  <si>
    <t xml:space="preserve">MoproBeti Twin Floor Bed Frame with 21.5" High Rails, Solid Rubber Wood Montessori Bed for Kids Room, Low Profile Twin Bed with Slats, No Box Spring Required, Grey</t>
  </si>
  <si>
    <t xml:space="preserve">METHUEN</t>
  </si>
  <si>
    <t xml:space="preserve">01844-3525</t>
  </si>
  <si>
    <t xml:space="preserve">114-3192209-0182605</t>
  </si>
  <si>
    <t xml:space="preserve">2026-05-24T14:57:01+00:00</t>
  </si>
  <si>
    <t xml:space="preserve">Nassau</t>
  </si>
  <si>
    <t xml:space="preserve">New york</t>
  </si>
  <si>
    <t xml:space="preserve">113-8148415-1838625</t>
  </si>
  <si>
    <t xml:space="preserve">2026-05-24T14:54:23+00:00</t>
  </si>
  <si>
    <t xml:space="preserve">MoproBeti Floral Accent Chair with High Back &amp; Nailhead Trim, Comfy Upholstered Armchair with Solid Wood Legs, Contemporary Decorative Lounge Seating for Living Room, Bedroom, Reading Corner, Red</t>
  </si>
  <si>
    <t xml:space="preserve">SUN CITY WEST</t>
  </si>
  <si>
    <t xml:space="preserve">85375-1963</t>
  </si>
  <si>
    <t xml:space="preserve">112-4546141-0984263</t>
  </si>
  <si>
    <t xml:space="preserve">2026-05-24T14:06:39+00:00</t>
  </si>
  <si>
    <t xml:space="preserve">MoproBeti Full Floor Bed with Safety Guardrails for Kids, Rubber Wood Montessori Bed with Slats and Convertible Door,Full Size Bed Frame for Girls and Boys,No Box Spring Needed,Natural</t>
  </si>
  <si>
    <t xml:space="preserve">BRISTOL</t>
  </si>
  <si>
    <t xml:space="preserve">02809-3516</t>
  </si>
  <si>
    <t xml:space="preserve">113-0033980-0005027</t>
  </si>
  <si>
    <t xml:space="preserve">2026-05-24T13:56:32+00:00</t>
  </si>
  <si>
    <t xml:space="preserve">2026-05-24T14:09:39+00:00</t>
  </si>
  <si>
    <t xml:space="preserve">CHANHASSEN</t>
  </si>
  <si>
    <t xml:space="preserve">MN</t>
  </si>
  <si>
    <t xml:space="preserve">55317-8578</t>
  </si>
  <si>
    <t xml:space="preserve">112-6206926-4117803</t>
  </si>
  <si>
    <t xml:space="preserve">2026-05-24T13:15:11+00:00</t>
  </si>
  <si>
    <t xml:space="preserve">DOVER FOXCROFT</t>
  </si>
  <si>
    <t xml:space="preserve">04426-1350</t>
  </si>
  <si>
    <t xml:space="preserve">114-2429666-4472206</t>
  </si>
  <si>
    <t xml:space="preserve">2026-05-24T12:49:31+00:00</t>
  </si>
  <si>
    <t xml:space="preserve">2026-05-25T03:50:04+00:00</t>
  </si>
  <si>
    <t xml:space="preserve">MoproBeti Twin Floor Bed Frame with 21.5" High Rails and Small Door, Solid Rubber Wood Montessori Bed for Kids Room, Low Profile Twin Bed with Slats, No Box Spring Required, White</t>
  </si>
  <si>
    <t xml:space="preserve">ANDERSON</t>
  </si>
  <si>
    <t xml:space="preserve">46013-2517</t>
  </si>
  <si>
    <t xml:space="preserve">114-8238226-9181062</t>
  </si>
  <si>
    <t xml:space="preserve">2026-05-24T12:13:52+00:00</t>
  </si>
  <si>
    <t xml:space="preserve">2026-05-24T12:41:38+00:00</t>
  </si>
  <si>
    <t xml:space="preserve">MoproBeti Twin Floor Bed with Rails and Door,Rubber Wood Montessori Bed with Support Slats, Kids Twin Bed Frames for Girls Boys,No Box Spring Needed, Grey</t>
  </si>
  <si>
    <t xml:space="preserve">THOUSAND OAKS</t>
  </si>
  <si>
    <t xml:space="preserve">91360-6513</t>
  </si>
  <si>
    <t xml:space="preserve">113-4413894-5721026</t>
  </si>
  <si>
    <t xml:space="preserve">2026-05-24T11:27:35+00:00</t>
  </si>
  <si>
    <t xml:space="preserve">2026-05-25T07:30:44+00:00</t>
  </si>
  <si>
    <t xml:space="preserve">MoproBeti Queen Size Loft Bed with Desk and Stairs,Metal Gaming Loft Bed Queen with Wardrobe and Shelf, High Loft Bed with LED &amp; USB Charging Station for Teens, Adults, Space Saving Design,Black</t>
  </si>
  <si>
    <t xml:space="preserve">87120-1877</t>
  </si>
  <si>
    <t xml:space="preserve">114-6374827-6858661</t>
  </si>
  <si>
    <t xml:space="preserve">2026-05-24T10:38:32+00:00</t>
  </si>
  <si>
    <t xml:space="preserve">2026-05-24T11:40:29+00:00</t>
  </si>
  <si>
    <t xml:space="preserve">MoproBeti Twin Floor Bed with Safety Guardrails for Kids, Rubber Wood Montessori Bed with Slats, Twin Size Bed Frame for Girls and Boys,No Box Spring Needed,Natural</t>
  </si>
  <si>
    <t xml:space="preserve">WALTONVILLE</t>
  </si>
  <si>
    <t xml:space="preserve">62894-2408</t>
  </si>
  <si>
    <t xml:space="preserve">113-9892617-5981845</t>
  </si>
  <si>
    <t xml:space="preserve">2026-05-24T09:57:29+00:00</t>
  </si>
  <si>
    <t xml:space="preserve">2026-05-25T03:47:24+00:00</t>
  </si>
  <si>
    <t xml:space="preserve">MoproBeti Twin Bed Frame with Rails, Metal &amp; Wood Low Profile Kids Bed Twin Size with High Guardrails, Montessori Bed with Removable Side Rail for Boys &amp; Girls Bedroom, No Box Spring Needed, White</t>
  </si>
  <si>
    <t xml:space="preserve">RICHMOND</t>
  </si>
  <si>
    <t xml:space="preserve">77406-6660</t>
  </si>
  <si>
    <t xml:space="preserve">113-9809899-4532230</t>
  </si>
  <si>
    <t xml:space="preserve">2026-05-24T07:22:24+00:00</t>
  </si>
  <si>
    <t xml:space="preserve">2026-05-24T07:58:57+00:00</t>
  </si>
  <si>
    <t xml:space="preserve">MoproBeti Twin Floor Bed Frame with Rails and Built-in Book Rack, Wood Montessori Floor Beds with Slats and Door,Toddler Floorbed for Kids,Girls or Boy,White</t>
  </si>
  <si>
    <t xml:space="preserve">NORWALK</t>
  </si>
  <si>
    <t xml:space="preserve">06850-3933</t>
  </si>
  <si>
    <t xml:space="preserve">113-1935131-4606667</t>
  </si>
  <si>
    <t xml:space="preserve">2026-05-25T06:26:37+00:00</t>
  </si>
  <si>
    <t xml:space="preserve">2026-05-25T06:56:47+00:00</t>
  </si>
  <si>
    <t xml:space="preserve">Duxelifin Twin Toddler Floor Bed with High Rails, Wooden Montessori Bed Frame with Light and Storage Shelf, Twin Size Bed Frame for Kids, Boys and Girls, White</t>
  </si>
  <si>
    <t xml:space="preserve">ELIZABETHPORT</t>
  </si>
  <si>
    <t xml:space="preserve">NJ</t>
  </si>
  <si>
    <t xml:space="preserve">07206-1950</t>
  </si>
  <si>
    <t xml:space="preserve">113-1490107-0396202</t>
  </si>
  <si>
    <t xml:space="preserve">2026-05-25T06:13:45+00:00</t>
  </si>
  <si>
    <t xml:space="preserve">2026-05-25T06:15:30+00:00</t>
  </si>
  <si>
    <t xml:space="preserve">ELIZABETH</t>
  </si>
  <si>
    <t xml:space="preserve">113-0703364-9889044</t>
  </si>
  <si>
    <t xml:space="preserve">2026-05-25T05:49:16+00:00</t>
  </si>
  <si>
    <t xml:space="preserve">2026-05-25T05:52:55+00:00</t>
  </si>
  <si>
    <t xml:space="preserve">111-2126444-2471464</t>
  </si>
  <si>
    <t xml:space="preserve">2026-05-25T05:48:13+00:00</t>
  </si>
  <si>
    <t xml:space="preserve">2026-05-25T06:17:30+00:00</t>
  </si>
  <si>
    <t xml:space="preserve">Duxelifin Quad Bunk Bed for 4, Metal L-Shaped Bunk Bed Frame, Industrial Twin 4 Bunk Beds for Kids, Detachable 4 Bunk Beds with Comfort Rungs for Teens Girls Boys，Black</t>
  </si>
  <si>
    <t xml:space="preserve">WINTER GARDEN</t>
  </si>
  <si>
    <t xml:space="preserve">34787-6529</t>
  </si>
  <si>
    <t xml:space="preserve">114-3076077-9842630</t>
  </si>
  <si>
    <t xml:space="preserve">2026-05-25T05:33:13+00:00</t>
  </si>
  <si>
    <t xml:space="preserve">2026-05-25T06:03:26+00:00</t>
  </si>
  <si>
    <t xml:space="preserve">Duxelifin Kids Twin Bed Frame with Rails, Low Profile Montessori-Style Bed for Boys Girls Teens, Removable Side Rail, 3-Sided Safety Guardrails, Metal &amp; MDF Twin Daybed, No Box Spring Needed, White</t>
  </si>
  <si>
    <t xml:space="preserve">FLORENCE</t>
  </si>
  <si>
    <t xml:space="preserve">85132-7740</t>
  </si>
  <si>
    <t xml:space="preserve">112-1672091-6144208</t>
  </si>
  <si>
    <t xml:space="preserve">2026-05-25T05:06:10+00:00</t>
  </si>
  <si>
    <t xml:space="preserve">2026-05-25T05:35:03+00:00</t>
  </si>
  <si>
    <t xml:space="preserve">Duxelifin Twin Size Kids Bed Frame with LED and Storage Headboard, Wood Platform Bed with LED Motion Sensor Light and Detachable Rails, Low Twin Bed Frames for Kids with Guardrails,White</t>
  </si>
  <si>
    <t xml:space="preserve">89104-3625</t>
  </si>
  <si>
    <t xml:space="preserve">113-7558442-6749854</t>
  </si>
  <si>
    <t xml:space="preserve">2026-05-25T04:50:13+00:00</t>
  </si>
  <si>
    <t xml:space="preserve">2026-05-25T05:31:24+00:00</t>
  </si>
  <si>
    <t xml:space="preserve">113-1258065-2442649</t>
  </si>
  <si>
    <t xml:space="preserve">2026-05-25T04:47:10+00:00</t>
  </si>
  <si>
    <t xml:space="preserve">2026-05-25T04:48:57+00:00</t>
  </si>
  <si>
    <t xml:space="preserve">Duxelifin Full Toddler Floor Bed with High Rails, Wooden Montessori Bed Frame with Light and Storage Shelf, Full Size Bed Frame for Kids, Boys and Girls, White</t>
  </si>
  <si>
    <t xml:space="preserve">112-4475432-5676221</t>
  </si>
  <si>
    <t xml:space="preserve">2026-05-25T03:07:14+00:00</t>
  </si>
  <si>
    <t xml:space="preserve">2026-05-25T03:36:36+00:00</t>
  </si>
  <si>
    <t xml:space="preserve">Duxelifin Full Size Metal Loft Bed with Desk, Storage Stairs, Wardrobe, RGB LED Lights &amp; Charging Station, Heavy Duty Loft Bed for Kids &amp; Teens with Upper Shelf and Safety Guardrails, Black/Natural</t>
  </si>
  <si>
    <t xml:space="preserve">89506-8627</t>
  </si>
  <si>
    <t xml:space="preserve">113-3749174-5161822</t>
  </si>
  <si>
    <t xml:space="preserve">2026-05-25T02:45:07+00:00</t>
  </si>
  <si>
    <t xml:space="preserve">2026-05-25T03:13:46+00:00</t>
  </si>
  <si>
    <t xml:space="preserve">112-5304746-9837058</t>
  </si>
  <si>
    <t xml:space="preserve">2026-05-25T02:36:20+00:00</t>
  </si>
  <si>
    <t xml:space="preserve">2026-05-25T02:38:10+00:00</t>
  </si>
  <si>
    <t xml:space="preserve">89506-9013</t>
  </si>
  <si>
    <t xml:space="preserve">113-4647218-1778637</t>
  </si>
  <si>
    <t xml:space="preserve">2026-05-25T01:44:17+00:00</t>
  </si>
  <si>
    <t xml:space="preserve">2026-05-25T02:11:55+00:00</t>
  </si>
  <si>
    <t xml:space="preserve">REDFORD</t>
  </si>
  <si>
    <t xml:space="preserve">48240-2033</t>
  </si>
  <si>
    <t xml:space="preserve">111-0386987-5257861</t>
  </si>
  <si>
    <t xml:space="preserve">2026-05-25T01:41:22+00:00</t>
  </si>
  <si>
    <t xml:space="preserve">2026-05-25T02:10:47+00:00</t>
  </si>
  <si>
    <t xml:space="preserve">Duxelifin Kids Bed Twin Size with Railings, Montessori Bed Frame with Low Profile Design for Girls Boys Teens,Accompany Kids at Night,No Box Spring Needed (Black)</t>
  </si>
  <si>
    <t xml:space="preserve">ESPANOLA</t>
  </si>
  <si>
    <t xml:space="preserve">87532-3491</t>
  </si>
  <si>
    <t xml:space="preserve">113-1117839-1657044</t>
  </si>
  <si>
    <t xml:space="preserve">2026-05-25T00:24:01+00:00</t>
  </si>
  <si>
    <t xml:space="preserve">2026-05-25T03:48:32+00:00</t>
  </si>
  <si>
    <t xml:space="preserve">Duxelifin Kids Bed Full Size with Railings, Montessori Bed Frame with Low Profile Design for Girls Boys Teens,Accompany Kids at Night,No Box Spring Needed (Black)</t>
  </si>
  <si>
    <t xml:space="preserve">MURRIETA</t>
  </si>
  <si>
    <t xml:space="preserve">92562-5841</t>
  </si>
  <si>
    <t xml:space="preserve">113-1343339-1617812</t>
  </si>
  <si>
    <t xml:space="preserve">2026-05-25T00:14:28+00:00</t>
  </si>
  <si>
    <t xml:space="preserve">FRANKLINTON</t>
  </si>
  <si>
    <t xml:space="preserve">LA</t>
  </si>
  <si>
    <t xml:space="preserve">113-3671587-6525054</t>
  </si>
  <si>
    <t xml:space="preserve">2026-05-24T23:56:17+00:00</t>
  </si>
  <si>
    <t xml:space="preserve">Duxelifin Queen Size Loft Bed with Desk &amp; LED Lights, High Loft Bed Frame with Stairs &amp; Storage, Tall Lofted Bed for Teens, Boys &amp; Girls, No Box Spring Needed (All Black)</t>
  </si>
  <si>
    <t xml:space="preserve">MARBLE FALLS</t>
  </si>
  <si>
    <t xml:space="preserve">78654-2273</t>
  </si>
  <si>
    <t xml:space="preserve">111-1332086-2234631</t>
  </si>
  <si>
    <t xml:space="preserve">2026-05-24T22:32:57+00:00</t>
  </si>
  <si>
    <t xml:space="preserve">Twin Toddler Floor Bed with High Rails, Wooden Montessori Bed Frame with Door &amp; Built-in Book Rack, Twin Size Bed Frame for Kids, Boys and Girls, Grey</t>
  </si>
  <si>
    <t xml:space="preserve">JONESBORO</t>
  </si>
  <si>
    <t xml:space="preserve">30236-3385</t>
  </si>
  <si>
    <t xml:space="preserve">112-3637535-2698619</t>
  </si>
  <si>
    <t xml:space="preserve">2026-05-24T20:16:18+00:00</t>
  </si>
  <si>
    <t xml:space="preserve">2026-05-25T04:41:36+00:00</t>
  </si>
  <si>
    <t xml:space="preserve">QUINCY</t>
  </si>
  <si>
    <t xml:space="preserve">62301-2263</t>
  </si>
  <si>
    <t xml:space="preserve">113-9528244-5929852</t>
  </si>
  <si>
    <t xml:space="preserve">2026-05-24T18:38:51+00:00</t>
  </si>
  <si>
    <t xml:space="preserve">2026-05-25T03:48:02+00:00</t>
  </si>
  <si>
    <t xml:space="preserve">Duxelifin Twin XL Over Twin Over Twin Convertible Bunk Bed for 3 Kids,Metal Triple Bunk Bed with Guardrails and Ladder, Separates Into 3 Twin Beds, Heavy Duty Triple Bunk Bed Frame for Kids,Black</t>
  </si>
  <si>
    <t xml:space="preserve">LAREDO</t>
  </si>
  <si>
    <t xml:space="preserve">78041-3432</t>
  </si>
  <si>
    <t xml:space="preserve">112-2217801-2635440</t>
  </si>
  <si>
    <t xml:space="preserve">2026-05-24T18:35:00+00:00</t>
  </si>
  <si>
    <t xml:space="preserve">2026-05-25T04:39:40+00:00</t>
  </si>
  <si>
    <t xml:space="preserve">CANYON</t>
  </si>
  <si>
    <t xml:space="preserve">79015-7100</t>
  </si>
  <si>
    <t xml:space="preserve">114-1583348-2913002</t>
  </si>
  <si>
    <t xml:space="preserve">2026-05-24T18:24:01+00:00</t>
  </si>
  <si>
    <t xml:space="preserve">2026-05-25T03:47:59+00:00</t>
  </si>
  <si>
    <t xml:space="preserve">Duxelifin Twin Toddler Floor Bed with High Rails, Wooden Montessori Bed Frame with Light and Storage Shelf, Twin Size Bed Frame for Kids, Boys and Girls, Grey</t>
  </si>
  <si>
    <t xml:space="preserve">FISHKILL</t>
  </si>
  <si>
    <t xml:space="preserve">12524-4982</t>
  </si>
  <si>
    <t xml:space="preserve">112-2212944-4368269</t>
  </si>
  <si>
    <t xml:space="preserve">2026-05-24T17:16:46+00:00</t>
  </si>
  <si>
    <t xml:space="preserve">2026-05-25T03:47:54+00:00</t>
  </si>
  <si>
    <t xml:space="preserve">Duxelifin Twin XL Over Twin Over Twin Convertible Bunk Bed with LED,Metal Triple Bunk Bed for 3 Kids with Charge Station and Guardrails and Ladder,Heavy Duty Triple Bunk Bed Frame for Kids,Black</t>
  </si>
  <si>
    <t xml:space="preserve">KILLEEN</t>
  </si>
  <si>
    <t xml:space="preserve">76542-5587</t>
  </si>
  <si>
    <t xml:space="preserve">113-4999998-5145868</t>
  </si>
  <si>
    <t xml:space="preserve">2026-05-24T17:14:40+00:00</t>
  </si>
  <si>
    <t xml:space="preserve">2026-05-24T17:45:08+00:00</t>
  </si>
  <si>
    <t xml:space="preserve">Twin Kids Bed Frame with Full-Length Guardrails, Low Profile Wood Platform Bed with Headboard &amp; Footboard, Removable Safety Rails, 6.7" Under-Bed Storage, Roman Column Design, Twin Size, White</t>
  </si>
  <si>
    <t xml:space="preserve">SAN TAN VALLEY</t>
  </si>
  <si>
    <t xml:space="preserve">85140-7552</t>
  </si>
  <si>
    <t xml:space="preserve">114-9467877-3173014</t>
  </si>
  <si>
    <t xml:space="preserve">2026-05-24T17:01:49+00:00</t>
  </si>
  <si>
    <t xml:space="preserve">2026-05-25T05:46:26+00:00</t>
  </si>
  <si>
    <t xml:space="preserve">33417-5871</t>
  </si>
  <si>
    <t xml:space="preserve">113-9367330-7045805</t>
  </si>
  <si>
    <t xml:space="preserve">2026-05-24T15:51:44+00:00</t>
  </si>
  <si>
    <t xml:space="preserve">Duxelifin Full Bed Frame for Kids with Rails, Low Profile Montessori Bed with Detachable Rail, Solid Pine Wood Kids Platform Bed with Headboard, Footboard for Boys Girls, Natural</t>
  </si>
  <si>
    <t xml:space="preserve">SANTA CRUZ</t>
  </si>
  <si>
    <t xml:space="preserve">95060-2611</t>
  </si>
  <si>
    <t xml:space="preserve">114-5538327-9642626</t>
  </si>
  <si>
    <t xml:space="preserve">2026-05-24T15:26:16+00:00</t>
  </si>
  <si>
    <t xml:space="preserve">2026-05-24T15:27:57+00:00</t>
  </si>
  <si>
    <t xml:space="preserve">Duxelifin Twin Size Floor Bed, Wooden Montessori Bed Frame for Kids, Twin Size Bed Frame with Rails for Kids, Boys and Girls, No Box Spring Needed, Espresso</t>
  </si>
  <si>
    <t xml:space="preserve">FORT SILL</t>
  </si>
  <si>
    <t xml:space="preserve">73503-4556</t>
  </si>
  <si>
    <t xml:space="preserve">114-2738883-4476264</t>
  </si>
  <si>
    <t xml:space="preserve">2026-05-24T15:12:21+00:00</t>
  </si>
  <si>
    <t xml:space="preserve">2026-05-24T15:41:20+00:00</t>
  </si>
  <si>
    <t xml:space="preserve">LOS ANGELES</t>
  </si>
  <si>
    <t xml:space="preserve">90057-1878</t>
  </si>
  <si>
    <t xml:space="preserve">113-4599149-2745820</t>
  </si>
  <si>
    <t xml:space="preserve">2026-05-24T13:54:08+00:00</t>
  </si>
  <si>
    <t xml:space="preserve">28546-0002</t>
  </si>
  <si>
    <t xml:space="preserve">113-9124157-9886660</t>
  </si>
  <si>
    <t xml:space="preserve">2026-05-24T13:53:05+00:00</t>
  </si>
  <si>
    <t xml:space="preserve">2026-05-24T13:53:34+00:00</t>
  </si>
  <si>
    <t xml:space="preserve">33837-1478</t>
  </si>
  <si>
    <t xml:space="preserve">111-1559616-2981817</t>
  </si>
  <si>
    <t xml:space="preserve">2026-05-24T13:50:11+00:00</t>
  </si>
  <si>
    <t xml:space="preserve">2026-05-25T03:47:36+00:00</t>
  </si>
  <si>
    <t xml:space="preserve">BROOKHAVEN</t>
  </si>
  <si>
    <t xml:space="preserve">MS</t>
  </si>
  <si>
    <t xml:space="preserve">39601-4734</t>
  </si>
  <si>
    <t xml:space="preserve">112-8996833-6888258</t>
  </si>
  <si>
    <t xml:space="preserve">2026-05-24T13:34:20+00:00</t>
  </si>
  <si>
    <t xml:space="preserve">2026-05-25T03:47:30+00:00</t>
  </si>
  <si>
    <t xml:space="preserve">ALICE</t>
  </si>
  <si>
    <t xml:space="preserve">78332-5680</t>
  </si>
  <si>
    <t xml:space="preserve">111-7196905-2785810</t>
  </si>
  <si>
    <t xml:space="preserve">2026-05-24T11:12:41+00:00</t>
  </si>
  <si>
    <t xml:space="preserve">PARMA</t>
  </si>
  <si>
    <t xml:space="preserve">44134-1159</t>
  </si>
  <si>
    <t xml:space="preserve">date/time</t>
  </si>
  <si>
    <t xml:space="preserve">settlement id</t>
  </si>
  <si>
    <t xml:space="preserve">type</t>
  </si>
  <si>
    <t xml:space="preserve">order id</t>
  </si>
  <si>
    <t xml:space="preserve">description</t>
  </si>
  <si>
    <t xml:space="preserve">marketplace</t>
  </si>
  <si>
    <t xml:space="preserve">fulfillment</t>
  </si>
  <si>
    <t xml:space="preserve">order city</t>
  </si>
  <si>
    <t xml:space="preserve">order state</t>
  </si>
  <si>
    <t xml:space="preserve">order postal</t>
  </si>
  <si>
    <t xml:space="preserve">tax collection model</t>
  </si>
  <si>
    <t xml:space="preserve">product sales</t>
  </si>
  <si>
    <t xml:space="preserve">product sales tax</t>
  </si>
  <si>
    <t xml:space="preserve">shipping credits</t>
  </si>
  <si>
    <t xml:space="preserve">shipping credits tax</t>
  </si>
  <si>
    <t xml:space="preserve">gift wrap credits</t>
  </si>
  <si>
    <t xml:space="preserve">giftwrap credits tax</t>
  </si>
  <si>
    <t xml:space="preserve">Regulatory Fee</t>
  </si>
  <si>
    <t xml:space="preserve">Tax On Regulatory Fee</t>
  </si>
  <si>
    <t xml:space="preserve">promotional rebates</t>
  </si>
  <si>
    <t xml:space="preserve">promotional rebates tax</t>
  </si>
  <si>
    <t xml:space="preserve">marketplace withheld tax</t>
  </si>
  <si>
    <t xml:space="preserve">selling fees</t>
  </si>
  <si>
    <t xml:space="preserve">fba fees</t>
  </si>
  <si>
    <t xml:space="preserve">other transaction fees</t>
  </si>
  <si>
    <t xml:space="preserve">other</t>
  </si>
  <si>
    <t xml:space="preserve">total</t>
  </si>
  <si>
    <t xml:space="preserve">code</t>
  </si>
  <si>
    <t xml:space="preserve">厂家</t>
  </si>
  <si>
    <t xml:space="preserve">May 24, 2026 12:30:30 AM PDT</t>
  </si>
  <si>
    <t xml:space="preserve">Service Fee</t>
  </si>
  <si>
    <t xml:space="preserve">Cost of Advertising</t>
  </si>
  <si>
    <t xml:space="preserve">May 24, 2026 12:47:52 AM PDT</t>
  </si>
  <si>
    <t xml:space="preserve">Order</t>
  </si>
  <si>
    <t xml:space="preserve">114-6957788-9721847</t>
  </si>
  <si>
    <t xml:space="preserve">Mirightone Full Size loft Bed with A Shelf, Metal Loft Beds with Soft Ladder Rung Cover, Heavy-Duty Tall Loft Bed Frame for Kids Boys Girls Teens Adul</t>
  </si>
  <si>
    <t xml:space="preserve">amazon.com</t>
  </si>
  <si>
    <t xml:space="preserve">Seller</t>
  </si>
  <si>
    <t xml:space="preserve">COLUMBIA</t>
  </si>
  <si>
    <t xml:space="preserve">MarketplaceFacilitator</t>
  </si>
  <si>
    <t xml:space="preserve">113-4793026-7524224</t>
  </si>
  <si>
    <t xml:space="preserve">Mirightone Queen Size Loft Bed with Stairs and Storage, Metal Loft Bed Frame with Bedside Shelf and Large Under-Bed Space, Heavy-Duty Loft Beds for Ad</t>
  </si>
  <si>
    <t xml:space="preserve">HOUSTON</t>
  </si>
  <si>
    <t xml:space="preserve">May 24, 2026 6:57:20 PM PDT</t>
  </si>
  <si>
    <t xml:space="preserve">May 24, 2026 7:47:13 PM PDT</t>
  </si>
  <si>
    <t xml:space="preserve">Narrow End Table with Charging Station, Wood Side Table with Drawers for Small Spaces, 3-Drawer Nightstand with Storage, Slim Bedside Cabinet for Livi</t>
  </si>
  <si>
    <t xml:space="preserve">May 24, 2026 8:47:34 PM PDT</t>
  </si>
  <si>
    <t xml:space="preserve">111-7285595-3581051</t>
  </si>
  <si>
    <t xml:space="preserve">Mirightone Queen Size loft Bed with A Shelf, Metal Loft Beds with Soft Ladder Rung Cover, Heavy-Duty Tall Loft Bed Frame for Kids Boys Girls Teens Adu</t>
  </si>
  <si>
    <t xml:space="preserve">WESTBROOK</t>
  </si>
  <si>
    <t xml:space="preserve">04092</t>
  </si>
  <si>
    <t xml:space="preserve">May 24, 2026 8:47:47 PM PDT</t>
  </si>
  <si>
    <t xml:space="preserve">Mirightone Full Size Loft Bed with Stairs and Storage, Metal Loft Bed Frame with Bedside Shelf and Large Under-Bed Space, Heavy-Duty Bed for Adults Te</t>
  </si>
  <si>
    <t xml:space="preserve">May 24, 2026 8:47:50 PM PDT</t>
  </si>
  <si>
    <t xml:space="preserve">May 24, 2026 8:47:51 PM PDT</t>
  </si>
  <si>
    <t xml:space="preserve">May 24, 2026 8:47:55 PM PDT</t>
  </si>
  <si>
    <t xml:space="preserve">01331</t>
  </si>
  <si>
    <t xml:space="preserve">May 24, 2026 8:47:56 PM PDT</t>
  </si>
  <si>
    <t xml:space="preserve">Mirightone Queen Size Loft Bed with Stairs and Storage, Metal Loft Bed Frame with Bedside Shelf and Large Under-Bed Space, Heavy-Duty Bed for Adults T</t>
  </si>
  <si>
    <t xml:space="preserve">May 24, 2026 8:48:05 PM PDT</t>
  </si>
  <si>
    <t xml:space="preserve">May 24, 2026 8:48:07 PM PDT</t>
  </si>
  <si>
    <t xml:space="preserve">Twin Size Floor Bed with Storage Bookshelves and Light, Wooden Montessori House Bed Frame with Roof Shape, High Safety Rails, Low Profile Kids Bed for</t>
  </si>
  <si>
    <t xml:space="preserve">May 24, 2026 8:48:11 PM PDT</t>
  </si>
  <si>
    <t xml:space="preserve">Mirightone Full Size Loft Bed with Stairs and Storage, Metal Loft Bed Frame with Bedside Shelf and Large Under-Bed Space, Heavy-Duty Loft Beds for Adu</t>
  </si>
  <si>
    <t xml:space="preserve">May 24, 2026 8:48:12 PM PDT</t>
  </si>
  <si>
    <t xml:space="preserve">May 24, 2026 8:48:13 PM PDT</t>
  </si>
  <si>
    <t xml:space="preserve">May 24, 2026 8:48:14 PM PDT</t>
  </si>
  <si>
    <t xml:space="preserve">Twin Size Montessori Bed with Guardrails, Wood Kids Bed Frame with Slats Support, Low to Ground Modern Baby Bed with Removable Side Rails for Boys Gir</t>
  </si>
  <si>
    <t xml:space="preserve">May 24, 2026 8:48:18 PM PDT</t>
  </si>
  <si>
    <t xml:space="preserve">May 24, 2026 8:48:20 PM PDT</t>
  </si>
  <si>
    <t xml:space="preserve">May 24, 2026 8:48:24 PM PDT</t>
  </si>
  <si>
    <t xml:space="preserve">May 24, 2026 8:48:28 PM PDT</t>
  </si>
  <si>
    <t xml:space="preserve">04102</t>
  </si>
  <si>
    <t xml:space="preserve">May 24, 2026 8:48:31 PM PDT</t>
  </si>
  <si>
    <t xml:space="preserve">May 24, 2026 8:48:34 PM PDT</t>
  </si>
  <si>
    <t xml:space="preserve">May 24, 2026 8:48:35 PM PDT</t>
  </si>
  <si>
    <t xml:space="preserve">Twin XL Size Loft Bed with Stairs and Storage, Metal Loft Bed Frame with A Shelf and Large Under-Bed Space, Heavy-Duty Loft Beds for Kids Boys Girls T</t>
  </si>
  <si>
    <t xml:space="preserve">May 24, 2026 8:48:36 PM PDT</t>
  </si>
  <si>
    <t xml:space="preserve">Mirightone Twin Montessori House Floor Bed with Roof &amp; LED Lights, Kids Wooden Floor Bed Frame with Fence Guardrails and Bookshelf, Low Profile Bed fo</t>
  </si>
  <si>
    <t xml:space="preserve">May 24, 2026 8:48:40 PM PDT</t>
  </si>
  <si>
    <t xml:space="preserve">Mirightone Full Size Loft Bed with Stairs &amp; RGB Light, Metal Loft Bed Frame with Storage Bookcase, Tall Loft Beds with Bedside Shelf for Kids Teens Bo</t>
  </si>
  <si>
    <t xml:space="preserve">May 24, 2026 8:48:42 PM PDT</t>
  </si>
  <si>
    <t xml:space="preserve">Mirightone 2-Person Outdoor Chaise Lounge Daybed with Canopy, Steel Frame Patio Sunbed with Adjustable Backrest, Hidden Side Table and Arched Armrests</t>
  </si>
  <si>
    <t xml:space="preserve">May 24, 2026 8:48:43 PM PDT</t>
  </si>
  <si>
    <t xml:space="preserve">May 24, 2026 8:48:47 PM PDT</t>
  </si>
  <si>
    <t xml:space="preserve">Mirightone Full Size Loft Bed with Stairs, Metal Loft Beds, High Loft Bed Frame with Storage Shelves, Lofted Full Bed with Wardrobe for Kids and Teens</t>
  </si>
  <si>
    <t xml:space="preserve">May 24, 2026 8:48:49 PM PDT</t>
  </si>
  <si>
    <t xml:space="preserve">Mirightone Full Loft Bed with Desk and RGB Light, Metal Loft Bed Frame with Stairs and Bedside Shelf, Heavy-Duty Lofts Beds with Storage Shelves and W</t>
  </si>
  <si>
    <t xml:space="preserve">May 24, 2026 8:48:50 PM PDT</t>
  </si>
  <si>
    <t xml:space="preserve">Mirightone Queen Size Loft Bed with Stairs, Metal Loft Beds, High Loft Bed Frame with Storage Shelves, Lofted Queen Bed with Wardrobe for Adults and T</t>
  </si>
  <si>
    <t xml:space="preserve">May 24, 2026 8:48:53 PM PDT</t>
  </si>
  <si>
    <t xml:space="preserve">Full Size Floor Bed with Storage Bookshelves and Light, Wooden Montessori House Bed Frame with Roof Shape, High Safety Rails, Low Profile Kids Bed for</t>
  </si>
  <si>
    <t xml:space="preserve">May 24, 2026 8:48:55 PM PDT</t>
  </si>
  <si>
    <t xml:space="preserve">Mirightone Twin Size Loft Bed with Stairs and Storage, Metal Loft Bed Frame with A Shelf and Large Under-Bed Space, Heavy-Duty Loft Beds for Kids Boys</t>
  </si>
  <si>
    <t xml:space="preserve">May 24, 2026 8:49:00 PM PDT</t>
  </si>
  <si>
    <t xml:space="preserve">03227</t>
  </si>
  <si>
    <t xml:space="preserve">May 24, 2026 8:49:05 PM PDT</t>
  </si>
  <si>
    <t xml:space="preserve">Twin Rattan Bed Frame with LED Lights and Storage Headboard, Twin Size Platform Bed with Safety Guardrails for Kids, White Kids Bed Frame with Rattan</t>
  </si>
  <si>
    <t xml:space="preserve">May 24, 2026 8:49:10 PM PDT</t>
  </si>
  <si>
    <t xml:space="preserve">May 24, 2026 8:49:13 PM PDT</t>
  </si>
  <si>
    <t xml:space="preserve">Mirightone Queen Size Platform Bed Frame with 44" Tall Curved Wave Wood Headboard, Modern Minimalist Wooden Bed Frame, No Box Spring Needed, Easy Asse</t>
  </si>
  <si>
    <t xml:space="preserve">May 24, 2026 8:49:17 PM PDT</t>
  </si>
  <si>
    <t xml:space="preserve">Mirightone Teepee Floor Bed for Kids, Full Size Montessori Beds with Rails &amp; LED Light, Detachable Floor Tent Bed with Slats and Hanging Rack, Wood Ho</t>
  </si>
  <si>
    <t xml:space="preserve">May 24, 2026 8:49:26 PM PDT</t>
  </si>
  <si>
    <t xml:space="preserve">May 24, 2026 8:50:32 PM PDT</t>
  </si>
  <si>
    <t xml:space="preserve">Queen Size Loft Bed with Stairs and LED Light, Metal Loft Bed Frame with Shelf for Adults, Tall Loft Beds with Storage Shelves and Wardrobe for Kids B</t>
  </si>
  <si>
    <t xml:space="preserve">May 24, 2026 8:51:23 PM PDT</t>
  </si>
  <si>
    <t xml:space="preserve">Mirightone Tall End Table with Drawers and Shelves, Narrow Side Table with Charging Station, High Slim Corner Cabinet Bedside Table with Detachable St</t>
  </si>
  <si>
    <t xml:space="preserve">May 24, 2026 8:51:38 PM PDT</t>
  </si>
  <si>
    <t xml:space="preserve">May 24, 2026 8:52:41 PM PDT</t>
  </si>
  <si>
    <t xml:space="preserve">May 24, 2026 10:35:41 PM PDT</t>
  </si>
  <si>
    <t xml:space="preserve">Refund</t>
  </si>
  <si>
    <t xml:space="preserve">114-4610532-2809811</t>
  </si>
  <si>
    <t xml:space="preserve">HOMESTEAD</t>
  </si>
  <si>
    <t xml:space="preserve">May 24, 2026 11:16:04 PM PDT</t>
  </si>
  <si>
    <t xml:space="preserve">113-6236432-2607454</t>
  </si>
  <si>
    <t xml:space="preserve">Mirightone Queen Size Bed Frame with Headboard, Rubber Wood Platform Bed Frame, Farmhouse Queen Beds with Slats Support, No Box Spring Needed, Espress</t>
  </si>
  <si>
    <t xml:space="preserve">SAN ANTONIO</t>
  </si>
  <si>
    <t xml:space="preserve">May 24, 2026 11:19:18 PM PDT</t>
  </si>
  <si>
    <t xml:space="preserve">Shipping Services</t>
  </si>
  <si>
    <t xml:space="preserve">112-7632328-3893054</t>
  </si>
  <si>
    <t xml:space="preserve">Adjustment</t>
  </si>
  <si>
    <t xml:space="preserve">May 24, 2026 12:47:49 AM PDT</t>
  </si>
  <si>
    <t xml:space="preserve">113-4937176-8177033</t>
  </si>
  <si>
    <t xml:space="preserve">OYUMOENTS Full Size Loft Bed with Desk &amp; Stairs, Metal Loft Bed Frame with Charging Station &amp; RGB Light, Heavy-Duty Beds Frame for Kids Teens Adults,</t>
  </si>
  <si>
    <t xml:space="preserve">COLORADO SPRINGS</t>
  </si>
  <si>
    <t xml:space="preserve">May 24, 2026 12:48:25 AM PDT</t>
  </si>
  <si>
    <t xml:space="preserve">111-5069619-3485826</t>
  </si>
  <si>
    <t xml:space="preserve">Large Cat Litter Box Enclosure, Hidden Litter Box Furniture with Storage Drawers and LED Light, Indoor Litter Box Cabinet with Acrylic Doors for Livin</t>
  </si>
  <si>
    <t xml:space="preserve">MANSFIELD</t>
  </si>
  <si>
    <t xml:space="preserve">May 24, 2026 5:18:31 AM PDT</t>
  </si>
  <si>
    <t xml:space="preserve">Subscription</t>
  </si>
  <si>
    <t xml:space="preserve">OYUMOENTS Twin Corner Bed Frame with Storage Drawers, Twin Daybed with Built-in Bookshelf &amp; LED Light, L Shaped Twin Beds with Charging Station for Ki</t>
  </si>
  <si>
    <t xml:space="preserve">May 24, 2026 8:48:37 PM PDT</t>
  </si>
  <si>
    <t xml:space="preserve">OYUMOENTS Queen Size Loft Bed Frame for Adults, Metal Loft Bed with Stairs &amp; Storage, Wardrobe, Bedside Shelf and Large Under-Bed Space, Heavy-Duty Be</t>
  </si>
  <si>
    <t xml:space="preserve">May 24, 2026 8:48:44 PM PDT</t>
  </si>
  <si>
    <t xml:space="preserve">Extra Large Catio Outdoor Cat Enclosure, Walk-in Pet House for Multiple Cats, 8 Platforms, 2 Resting Boxes, Bridges, PVC Roof, Weatherproof Cover, Lar</t>
  </si>
  <si>
    <t xml:space="preserve">Cat Litter Box Enclosure, Hidden Litter Box Furniture with Drawer &amp; Stairs, Wooden Cat House Washroom for Bedroom, Kitty Cabinet Side Table for Living</t>
  </si>
  <si>
    <t xml:space="preserve">May 24, 2026 8:48:52 PM PDT</t>
  </si>
  <si>
    <t xml:space="preserve">OYUMOENTS Twin Size Daybed with Storage, Twin Corner Bed with Storage Shelves &amp; Drawers, Wood Corner Bed Frame with Charging Station &amp; LED, Desk &amp; Uph</t>
  </si>
  <si>
    <t xml:space="preserve">May 24, 2026 8:48:54 PM PDT</t>
  </si>
  <si>
    <t xml:space="preserve">OYUMOENTS Full Size Bed Frame with Rails for Kids, Wood Full Bed Frame with LED Lights, Storage Headboard and Side Rails, Low Platform Bed Full Size,</t>
  </si>
  <si>
    <t xml:space="preserve">May 24, 2026 8:48:57 PM PDT</t>
  </si>
  <si>
    <t xml:space="preserve">114-3046103-3249004</t>
  </si>
  <si>
    <t xml:space="preserve">OYUMOENTS Queen Loft Bed with Desk and Stairs, Metal Queen Loft Bed with Wardrobe and LED Light, Built-in Charging Station, Queen Size Loft Bed for Ad</t>
  </si>
  <si>
    <t xml:space="preserve">HENDERSON</t>
  </si>
  <si>
    <t xml:space="preserve">May 24, 2026 8:49:25 PM PDT</t>
  </si>
  <si>
    <t xml:space="preserve">OYUMOENTS Full Size Montessori Floor Bed with High Rails, Wood Full Floor Bed Frame for Kids, Low Profile Baby Floor Bed with LED Lights &amp; Storage She</t>
  </si>
  <si>
    <t xml:space="preserve">May 24, 2026 8:50:33 PM PDT</t>
  </si>
  <si>
    <t xml:space="preserve">OYUMOENTS Twin Size Montessori Floor Bed with Guardrails and LED Light, Tent-Shaped Twin House Bed for Kids, Wood Twin Bed Frame with Roof and Slats,</t>
  </si>
  <si>
    <t xml:space="preserve">May 24, 2026 8:50:55 PM PDT</t>
  </si>
  <si>
    <t xml:space="preserve">OYUMOENTS Tall King Size Bed Frame, Farmhouse King Bed Frame with Storage Bench, Soild Wood Antique Bed Frame for Bedroom, Guest Room, No Box Spring N</t>
  </si>
  <si>
    <t xml:space="preserve">May 24, 2026 10:10:15 PM PDT</t>
  </si>
  <si>
    <t xml:space="preserve">114-5226533-3701029</t>
  </si>
  <si>
    <t xml:space="preserve">WOODBURY</t>
  </si>
  <si>
    <t xml:space="preserve">06798</t>
  </si>
  <si>
    <t xml:space="preserve">May 24, 2026 12:47:25 AM PDT</t>
  </si>
  <si>
    <t xml:space="preserve">113-1380323-0323421</t>
  </si>
  <si>
    <t xml:space="preserve">MoproBeti Twin House Bed with Light,Wood Twin Montessori FloorBed with Rails &amp; Roof,Teepee Bed for Kids Boys Girls,with Slats Support,No Box Spring Ne</t>
  </si>
  <si>
    <t xml:space="preserve">May 24, 2026 12:47:46 AM PDT</t>
  </si>
  <si>
    <t xml:space="preserve">114-1702262-1645030</t>
  </si>
  <si>
    <t xml:space="preserve">MoproBeti Queen Floor Bed with Safety Guardrails for Kids, Rubber Wood Montessori Bed with Slats and Convertible Door,Queen Size Bed Frame for Girls a</t>
  </si>
  <si>
    <t xml:space="preserve">HORN LAKE</t>
  </si>
  <si>
    <t xml:space="preserve">May 24, 2026 12:48:16 AM PDT</t>
  </si>
  <si>
    <t xml:space="preserve">112-7307012-2418628</t>
  </si>
  <si>
    <t xml:space="preserve">MoproBeti King Size Bed Frame with Boucle Upholstered Headboard, Solid Rubberwood Legs &amp; Vertical Striped Design, Sturdy Wood Slat Support Boucle Bed</t>
  </si>
  <si>
    <t xml:space="preserve">HOWELL</t>
  </si>
  <si>
    <t xml:space="preserve">May 24, 2026 12:48:18 AM PDT</t>
  </si>
  <si>
    <t xml:space="preserve">113-3069380-0757829</t>
  </si>
  <si>
    <t xml:space="preserve">MoproBeti Twin Size Montessori Floor Bed with High Rails, Wood House Beds Frame with LED Light,Low Profile Montessori Bed Twin with Slats for Kids,Boy</t>
  </si>
  <si>
    <t xml:space="preserve">OCALA</t>
  </si>
  <si>
    <t xml:space="preserve">May 24, 2026 3:47:17 PM PDT</t>
  </si>
  <si>
    <t xml:space="preserve">May 24, 2026 8:47:39 PM PDT</t>
  </si>
  <si>
    <t xml:space="preserve">111-0775952-7297802</t>
  </si>
  <si>
    <t xml:space="preserve">MoproBeti Farmhouse Queen Bed Frame with Tall Headboard, Rustic Solid Wood Platform Bed Queen Size with Storage Bench and 2 Large Drawers, No Squeak,</t>
  </si>
  <si>
    <t xml:space="preserve">MONROEVILLE</t>
  </si>
  <si>
    <t xml:space="preserve">May 24, 2026 8:47:40 PM PDT</t>
  </si>
  <si>
    <t xml:space="preserve">MoproBeti Twin Bed Frame with Rails, Metal &amp; Wood Low Profile Kids Bed Twin Size with High Guardrails, Montessori Bed with Removable Side Rail for Boy</t>
  </si>
  <si>
    <t xml:space="preserve">May 24, 2026 8:47:49 PM PDT</t>
  </si>
  <si>
    <t xml:space="preserve">MoproBeti Full Size Bed Frame Kids with Rails, Wood Montessori Bed with Slats Support, Modern Daybed with Detachable Side Bed Rails for Boys Girls Bed</t>
  </si>
  <si>
    <t xml:space="preserve">04427</t>
  </si>
  <si>
    <t xml:space="preserve">May 24, 2026 8:47:52 PM PDT</t>
  </si>
  <si>
    <t xml:space="preserve">Floral Accent Chair with High Back &amp; Nailhead Trim, Comfy Upholstered Armchair with Solid Wood Legs, Contemporary Decorative Lounge Seating for Living</t>
  </si>
  <si>
    <t xml:space="preserve">May 24, 2026 8:47:58 PM PDT</t>
  </si>
  <si>
    <t xml:space="preserve">MoproBeti King Bed Frame with 53" Tall Headboard and Storage Bench, Solid Wood King Size Platform Bed with 64" Footboard Storage Chest,Heavy Duty Slat</t>
  </si>
  <si>
    <t xml:space="preserve">May 24, 2026 8:48:01 PM PDT</t>
  </si>
  <si>
    <t xml:space="preserve">MoproBeti Floral Accent Chair with High Back &amp; Nailhead Trim, Comfy Upholstered Armchair with Solid Wood Legs, Contemporary Decorative Lounge Seating</t>
  </si>
  <si>
    <t xml:space="preserve">May 24, 2026 8:48:03 PM PDT</t>
  </si>
  <si>
    <t xml:space="preserve">MoproBeti Full Floor Bed with Safety Guardrails for Kids, Rubber Wood Montessori Bed with Slats and Convertible Door,Full Size Bed Frame for Girls and</t>
  </si>
  <si>
    <t xml:space="preserve">02809</t>
  </si>
  <si>
    <t xml:space="preserve">MoproBeti Queen Size Loft Bed with Desk and Stairs,Metal Gaming Loft Bed Queen with Wardrobe and Shelf, High Loft Bed with LED &amp; USB Charging Station</t>
  </si>
  <si>
    <t xml:space="preserve">May 24, 2026 8:48:08 PM PDT</t>
  </si>
  <si>
    <t xml:space="preserve">May 24, 2026 8:48:15 PM PDT</t>
  </si>
  <si>
    <t xml:space="preserve">MoproBeti Montessori Floor Bed with High Rails,Full Size Floor Bed Frame for Kids, LED Lights &amp; Storage Shelf, Safe &amp; Wider Opening Gate Design, Playg</t>
  </si>
  <si>
    <t xml:space="preserve">MoproBeti Twin Floor Bed with 21 Inch High Guard Rails, Soft Teddy Upholstered Kids Twin Bed Frame with Removable Side Rails, Low Profile Montessori F</t>
  </si>
  <si>
    <t xml:space="preserve">May 24, 2026 8:48:19 PM PDT</t>
  </si>
  <si>
    <t xml:space="preserve">MoproBeti Double Twin Bed Frames for Kids with Storage &amp; LED Light, Convertible Double Twin Floor Bed for 2 Kids with Charging Station, Solid Wood Twi</t>
  </si>
  <si>
    <t xml:space="preserve">01748</t>
  </si>
  <si>
    <t xml:space="preserve">May 24, 2026 8:48:21 PM PDT</t>
  </si>
  <si>
    <t xml:space="preserve">MoproBeti Wood King Size Bed Frame with Upholstered Tufted Headboard, Solid Wood Platform Bed,Mid-Century Style,No Box Spring Required, Easy Assembly,</t>
  </si>
  <si>
    <t xml:space="preserve">Farmhouse King Size Bed Frame Tall Headboard and Footboard, Pinewood King Panel Bed with USB Charging Station and Under Bed Storage, Noise-Free, No Bo</t>
  </si>
  <si>
    <t xml:space="preserve">MoproBeti Twin Floor Bed with Safety Guardrails for Kids, Rubber Wood Montessori Bed with Slats, Twin Size Bed Frame for Girls and Boys,No Box Spring</t>
  </si>
  <si>
    <t xml:space="preserve">MoproBeti Full Size Loft Bed with Stairs and Storage Rack, Metal Gaming Loft Beds with LED and Charging Station, High Loft Bed with Upper Shelf &amp; Tall</t>
  </si>
  <si>
    <t xml:space="preserve">May 24, 2026 8:48:32 PM PDT</t>
  </si>
  <si>
    <t xml:space="preserve">May 24, 2026 8:48:39 PM PDT</t>
  </si>
  <si>
    <t xml:space="preserve">MoproBeti Full Size Loft Bed with Storage Shelf, Heavy Duty Metal Loft Beds Frame with Ladder, High LoftBed with Spacious Under-Bed Space for Adult Te</t>
  </si>
  <si>
    <t xml:space="preserve">01835</t>
  </si>
  <si>
    <t xml:space="preserve">May 24, 2026 8:48:41 PM PDT</t>
  </si>
  <si>
    <t xml:space="preserve">MoproBeti Wood Bed Frame King with Tall Headboard &amp; Footboard, Traditional King Panel Bed with USB Charging Station for Bedroom, Guest Room, Easy Asse</t>
  </si>
  <si>
    <t xml:space="preserve">MoproBeti Queen Over Queen Industrial Bunk Beds for Teens or Adults, Heavy-Duty 2 in 1 Metal Convertible Bunk Bed with Ladder and Slats Support,15.9"</t>
  </si>
  <si>
    <t xml:space="preserve">MoproBeti Twin Corner Bed Frame with Desk and Storage Bookcase, L- Shaped Daybed with 2 Drawers, LED Lights &amp; 2 Charging Station, Modern Metal Twin Si</t>
  </si>
  <si>
    <t xml:space="preserve">May 24, 2026 8:48:45 PM PDT</t>
  </si>
  <si>
    <t xml:space="preserve">MoproBeti Montessori Floor Bed with High Rails,Twin Size Floor Bed Frame for Kids, LED Lights &amp; Storage Shelf, Safe &amp; Wider Opening Gate Design, Playg</t>
  </si>
  <si>
    <t xml:space="preserve">06016</t>
  </si>
  <si>
    <t xml:space="preserve">May 24, 2026 8:48:56 PM PDT</t>
  </si>
  <si>
    <t xml:space="preserve">MoproBeti Full Size Loft Bed with Desk and Stairs,Metal Loft Bed Full with Wardrobe and Shelf, High Loft Bed with LED Light and USB for Kids, Teens, J</t>
  </si>
  <si>
    <t xml:space="preserve">May 24, 2026 8:48:59 PM PDT</t>
  </si>
  <si>
    <t xml:space="preserve">MoproBeti Montessori Bed Full Size with Light and Slats, Wood Teepee Floor Bed for Kids Boys Girls,House Bed Frame with Rails &amp; Roof,No Box Spring Nee</t>
  </si>
  <si>
    <t xml:space="preserve">May 24, 2026 8:49:02 PM PDT</t>
  </si>
  <si>
    <t xml:space="preserve">MoproBeti Twin Size Floor Bed with 21.5" High Rails, Solid Rubber Wood Montessori Bed Twin for Boys Girls, Low Profile Kids Beds Frame with 6 Slats, N</t>
  </si>
  <si>
    <t xml:space="preserve">May 24, 2026 8:49:12 PM PDT</t>
  </si>
  <si>
    <t xml:space="preserve">MoproBeti Montessori Floor Bed with High Rails,Twin Size Floor Beds with Slats for Girls Boys, Solid Wood Low to Ground Crib Transition Bed for Kids S</t>
  </si>
  <si>
    <t xml:space="preserve">May 24, 2026 8:50:11 PM PDT</t>
  </si>
  <si>
    <t xml:space="preserve">MoproBeti Twin Floor Bed Frame with 21.5" High Rails and Small Door, Solid Rubber Wood Montessori Bed for Kids Room, Low Profile Twin Bed with Slats,</t>
  </si>
  <si>
    <t xml:space="preserve">May 24, 2026 8:50:36 PM PDT</t>
  </si>
  <si>
    <t xml:space="preserve">MoproBeti Twin Floor Bed Frame with 21.5" High Rails, Solid Rubber Wood Montessori Bed for Kids Room, Low Profile Twin Bed with Slats, No Box Spring R</t>
  </si>
  <si>
    <t xml:space="preserve">01844</t>
  </si>
  <si>
    <t xml:space="preserve">May 24, 2026 8:50:58 PM PDT</t>
  </si>
  <si>
    <t xml:space="preserve">MoproBeti Twin Floor Bed with Safety Guardrails for Kids, Rubber Wood Montessori Bed with Slats and Convertible Door, Twin Size Bed Frame for Girls an</t>
  </si>
  <si>
    <t xml:space="preserve">04426</t>
  </si>
  <si>
    <t xml:space="preserve">May 24, 2026 8:51:40 PM PDT</t>
  </si>
  <si>
    <t xml:space="preserve">May 24, 2026 8:51:54 PM PDT</t>
  </si>
  <si>
    <t xml:space="preserve">MoproBeti Montessori Floor Bed with High Rails, Full Size Floor Beds with Slats for Girls Boys, Solid Wood Low to Ground Crib Transition Bed for Kids</t>
  </si>
  <si>
    <t xml:space="preserve">May 24, 2026 8:51:59 PM PDT</t>
  </si>
  <si>
    <t xml:space="preserve">02905</t>
  </si>
  <si>
    <t xml:space="preserve">May 24, 2026 8:52:00 PM PDT</t>
  </si>
  <si>
    <t xml:space="preserve">May 24, 2026 8:52:03 PM PDT</t>
  </si>
  <si>
    <t xml:space="preserve">May 24, 2026 8:52:09 PM PDT</t>
  </si>
  <si>
    <t xml:space="preserve">MoproBeti Full Bed Frame with Rails, Metal &amp; Wood Low Profile Kids Bed Full Size with High Guardrails, Montessori Bed with Removable Side Rail for Boy</t>
  </si>
  <si>
    <t xml:space="preserve">May 24, 2026 8:52:12 PM PDT</t>
  </si>
  <si>
    <t xml:space="preserve">May 24, 2026 10:35:50 PM PDT</t>
  </si>
  <si>
    <t xml:space="preserve">113-4746498-0348218</t>
  </si>
  <si>
    <t xml:space="preserve">DIXON</t>
  </si>
  <si>
    <t xml:space="preserve">May 24, 2026 12:47:36 AM PDT</t>
  </si>
  <si>
    <t xml:space="preserve">113-2141550-3542613</t>
  </si>
  <si>
    <t xml:space="preserve">Duxelifin Twin Toddler Floor Bed with High Rails, Wooden Montessori Bed Frame with Light and Storage Shelf, Twin Size Bed Frame for Kids, Boys and Gir</t>
  </si>
  <si>
    <t xml:space="preserve">ROXBORO</t>
  </si>
  <si>
    <t xml:space="preserve">May 24, 2026 12:48:01 AM PDT</t>
  </si>
  <si>
    <t xml:space="preserve">114-8523389-1759446</t>
  </si>
  <si>
    <t xml:space="preserve">Duxelifin Full Toddler Floor Bed with High Rails, Wooden Montessori Bed Frame with Light and Storage Shelf, Full Size Bed Frame for Kids, Boys and Gir</t>
  </si>
  <si>
    <t xml:space="preserve">RALEIGH</t>
  </si>
  <si>
    <t xml:space="preserve">May 24, 2026 8:47:45 PM PDT</t>
  </si>
  <si>
    <t xml:space="preserve">Duxelifin Kids Twin Bed Frame with Rails, Low Profile Montessori-Style Bed for Boys Girls Teens, Removable Side Rail, 3-Sided Safety Guardrails, Metal</t>
  </si>
  <si>
    <t xml:space="preserve">Duxelifin Kids Bed Twin Size with Railings, Montessori Bed Frame with Low Profile Design for Girls Boys Teens,Accompany Kids at Night,No Box Spring Ne</t>
  </si>
  <si>
    <t xml:space="preserve">Duxelifin Twin XL Over Twin Over Twin Convertible Bunk Bed for 3 Kids,Metal Triple Bunk Bed with Guardrails and Ladder, Separates Into 3 Twin Beds, He</t>
  </si>
  <si>
    <t xml:space="preserve">Duxelifin Twin XL Over Twin Over Twin Convertible Bunk Bed with LED,Metal Triple Bunk Bed for 3 Kids with Charge Station and Guardrails and Ladder,Hea</t>
  </si>
  <si>
    <t xml:space="preserve">Duxelifin Full Bed Frame for Kids with Rails, Low Profile Montessori Bed with Detachable Rail, Solid Pine Wood Kids Platform Bed with Headboard, Footb</t>
  </si>
  <si>
    <t xml:space="preserve">May 24, 2026 8:48:29 PM PDT</t>
  </si>
  <si>
    <t xml:space="preserve">Duxelifin Queen Size Loft Bed with Desk &amp; LED Lights, High Loft Bed Frame with Stairs &amp; Storage, Tall Lofted Bed for Teens, Boys &amp; Girls, No Box Sprin</t>
  </si>
  <si>
    <t xml:space="preserve">May 24, 2026 8:48:58 PM PDT</t>
  </si>
  <si>
    <t xml:space="preserve">Duxelifin Kids Bed Full Size with Railings, Montessori Bed Frame with Low Profile Design for Girls Boys Teens,Accompany Kids at Night,No Box Spring Ne</t>
  </si>
  <si>
    <t xml:space="preserve">May 24, 2026 8:49:09 PM PDT</t>
  </si>
  <si>
    <t xml:space="preserve">开始日期</t>
  </si>
  <si>
    <t xml:space="preserve">结束日期</t>
  </si>
  <si>
    <t xml:space="preserve">广告组合名称</t>
  </si>
  <si>
    <t xml:space="preserve">货币</t>
  </si>
  <si>
    <t xml:space="preserve">广告活动名称</t>
  </si>
  <si>
    <t xml:space="preserve">广告组名称</t>
  </si>
  <si>
    <t xml:space="preserve">广告SKU</t>
  </si>
  <si>
    <t xml:space="preserve">广告ASIN</t>
  </si>
  <si>
    <t xml:space="preserve">展示量</t>
  </si>
  <si>
    <t xml:space="preserve">点击量</t>
  </si>
  <si>
    <t xml:space="preserve">点击率(CTR)</t>
  </si>
  <si>
    <t xml:space="preserve">每次点击成本(CPC)</t>
  </si>
  <si>
    <t xml:space="preserve">花费</t>
  </si>
  <si>
    <t xml:space="preserve">TT-504清货</t>
  </si>
  <si>
    <t xml:space="preserve">808-M70922902-308150-jz</t>
  </si>
  <si>
    <t xml:space="preserve">广告组 - 3/27/2024 10:10:47.832</t>
  </si>
  <si>
    <t xml:space="preserve">No Portfolio</t>
  </si>
  <si>
    <t xml:space="preserve">808-HQ-M50412901-SD-AAM</t>
  </si>
  <si>
    <t xml:space="preserve">广告组 - 4/9/2024 09:19:01.711</t>
  </si>
  <si>
    <t xml:space="preserve">TT-A</t>
  </si>
  <si>
    <t xml:space="preserve">TT-2593S01-LKD-SD</t>
  </si>
  <si>
    <t xml:space="preserve">广告组 - 5/17/2024 22:54:01.069</t>
  </si>
  <si>
    <t xml:space="preserve">MM-W504 HIGH HEADBOARD BED</t>
  </si>
  <si>
    <t xml:space="preserve">MM-BS326208AAK-KING BED-AUTO</t>
  </si>
  <si>
    <t xml:space="preserve">广告组 - 7/24/2024 21:25:07.880</t>
  </si>
  <si>
    <t xml:space="preserve">TT-HOUSE BED-593</t>
  </si>
  <si>
    <t xml:space="preserve">TT-W2593P16474-TWIN-SD</t>
  </si>
  <si>
    <t xml:space="preserve">广告组 - 7/28/2024 16:03:34.129</t>
  </si>
  <si>
    <t xml:space="preserve">TJ-W504S0017-sd-triple</t>
  </si>
  <si>
    <t xml:space="preserve">广告组 - 10/18/2024 19:57:06.671</t>
  </si>
  <si>
    <t xml:space="preserve">TJ-W504P17464-sd-full</t>
  </si>
  <si>
    <t xml:space="preserve">广告组 - 11/12/2024 19:00:27.354</t>
  </si>
  <si>
    <t xml:space="preserve">TT-NEW</t>
  </si>
  <si>
    <t xml:space="preserve">TJ-W2580P233252-TWIN XL</t>
  </si>
  <si>
    <t xml:space="preserve">Ad group - 12/19/2024 22:42:27.000</t>
  </si>
  <si>
    <t xml:space="preserve">TJ-W2580S00007-SZSD</t>
  </si>
  <si>
    <t xml:space="preserve">广告组 - 12/24/2024 14:13:59.816</t>
  </si>
  <si>
    <t xml:space="preserve">TT-W2593P16474-TWIN-SDjz</t>
  </si>
  <si>
    <t xml:space="preserve">广告组 - 12/27/2024 11:08:43.322</t>
  </si>
  <si>
    <t xml:space="preserve">TT-P233782-sd</t>
  </si>
  <si>
    <t xml:space="preserve">广告组 - 1/2/2025 11:40:45.043</t>
  </si>
  <si>
    <t xml:space="preserve">TT-side table</t>
  </si>
  <si>
    <t xml:space="preserve">TT-BS9015-sd-narrow sidetable</t>
  </si>
  <si>
    <t xml:space="preserve">广告组 - 1/8/2025 17:35:04.910</t>
  </si>
  <si>
    <t xml:space="preserve">MM-W2580S05AB-QUAD-manu1-GD-T80</t>
  </si>
  <si>
    <t xml:space="preserve">广告组 - 1/4/2025 21:25:21.386</t>
  </si>
  <si>
    <t xml:space="preserve">806-Bath Vanity</t>
  </si>
  <si>
    <t xml:space="preserve">806-WF324043AA-Auto</t>
  </si>
  <si>
    <t xml:space="preserve">806-WF324043AA</t>
  </si>
  <si>
    <t xml:space="preserve">TT-TOB</t>
  </si>
  <si>
    <t xml:space="preserve">TT-W2580S09-F-full size loft bed with stairs-A</t>
  </si>
  <si>
    <t xml:space="preserve">full size loft bed with stairs单词出单</t>
  </si>
  <si>
    <t xml:space="preserve">806-W2580-Loft</t>
  </si>
  <si>
    <t xml:space="preserve">806-W2580S0000-Queen</t>
  </si>
  <si>
    <t xml:space="preserve">TT-TOB-2</t>
  </si>
  <si>
    <t xml:space="preserve">TT-W2580S09-F-zd</t>
  </si>
  <si>
    <t xml:space="preserve">广告组 - 3/5/2025 15:21:48.599</t>
  </si>
  <si>
    <t xml:space="preserve">806-W2580S0000-Full</t>
  </si>
  <si>
    <t xml:space="preserve">MM- W2593 METAL LOFT</t>
  </si>
  <si>
    <t xml:space="preserve">MM-W259515S33B- QUEEN LOFT stairs-MANU-GD-T50</t>
  </si>
  <si>
    <t xml:space="preserve">广告组 - 3/4/2025 08:01:39.622</t>
  </si>
  <si>
    <t xml:space="preserve">TT-BS9015M-SD-CHARGING-JZ</t>
  </si>
  <si>
    <t xml:space="preserve">广告组 - 1/15/2025 12:02:44.963</t>
  </si>
  <si>
    <t xml:space="preserve">TT-2593S01-LKD-sdjz</t>
  </si>
  <si>
    <t xml:space="preserve">广告组 - 1/9/2025 11:46:47.450</t>
  </si>
  <si>
    <t xml:space="preserve">TJ-W504S00185-AAK-SD1</t>
  </si>
  <si>
    <t xml:space="preserve">广告组 - 1/22/2025 14:45:37.063</t>
  </si>
  <si>
    <t xml:space="preserve">TT-BS9018M-MT-zd</t>
  </si>
  <si>
    <t xml:space="preserve">广告组 - 1/7/2025 22:19:18.292</t>
  </si>
  <si>
    <t xml:space="preserve">TT-315872-full-sd-改504</t>
  </si>
  <si>
    <t xml:space="preserve">广告组 - 7/30/2024 23:51:20.443</t>
  </si>
  <si>
    <t xml:space="preserve">MM-KIDS BED RAILS</t>
  </si>
  <si>
    <t xml:space="preserve">MM-W2593P233767AK-Full kids bed-CZ+JZ+manu2+UD</t>
  </si>
  <si>
    <t xml:space="preserve">广告组 - 3/14/2025 19:00:07.499</t>
  </si>
  <si>
    <t xml:space="preserve">TT-2025218GM-INS-S6-sd-gd</t>
  </si>
  <si>
    <t xml:space="preserve">广告组 - 4/3/2025 19:02:03.136</t>
  </si>
  <si>
    <t xml:space="preserve">TT-20251210-52Q-sd</t>
  </si>
  <si>
    <t xml:space="preserve">广告组 - 1/17/2026 17:41:19.807</t>
  </si>
  <si>
    <t xml:space="preserve">TT-W2580S09-F-出单词持续更新</t>
  </si>
  <si>
    <t xml:space="preserve">广告组 - 1/23/2026 17:33:42.074</t>
  </si>
  <si>
    <t xml:space="preserve">TT-loft bed with step-PH</t>
  </si>
  <si>
    <t xml:space="preserve">广告组 - 1/23/2026 15:58:12.990</t>
  </si>
  <si>
    <t xml:space="preserve">TT-LOFT BED-EX</t>
  </si>
  <si>
    <t xml:space="preserve">广告组 - 1/23/2026 15:54:16.627</t>
  </si>
  <si>
    <t xml:space="preserve">TT-lfull size loft bed-ph</t>
  </si>
  <si>
    <t xml:space="preserve">full size loft bed-ex</t>
  </si>
  <si>
    <t xml:space="preserve">806-W1858P410401-2-3-4</t>
  </si>
  <si>
    <t xml:space="preserve">806-W1858P410403-4</t>
  </si>
  <si>
    <t xml:space="preserve">806-Patio</t>
  </si>
  <si>
    <t xml:space="preserve">806-N711P389502-Auto</t>
  </si>
  <si>
    <t xml:space="preserve">806-N711P389502</t>
  </si>
  <si>
    <t xml:space="preserve">TT-W2580S09-full+stair+storage-长尾单词</t>
  </si>
  <si>
    <t xml:space="preserve">广告组 - 2/10/2026 10:55:45.775</t>
  </si>
  <si>
    <t xml:space="preserve">TT-W2580S08-Q-词组-tall loft bed-20260210135717-1</t>
  </si>
  <si>
    <t xml:space="preserve">TT-W2580S08-Q-词组-queen size loft bed frame-20260210135717-2</t>
  </si>
  <si>
    <t xml:space="preserve">TT-W2580S08-Q-2</t>
  </si>
  <si>
    <t xml:space="preserve">TT-W2580S08-Q-词组-loft bed queen size adult-20260210135717-3</t>
  </si>
  <si>
    <t xml:space="preserve">TT-W2580S08-Q-词组-queen size loft bed with wardrobe</t>
  </si>
  <si>
    <t xml:space="preserve">TT-W2580S08-Q-词组-queen size loft bed with wardrobe-20260210135717-4</t>
  </si>
  <si>
    <t xml:space="preserve">TT-W2580S08-Q-精准-loft bed</t>
  </si>
  <si>
    <t xml:space="preserve">TT-W2580S08-Q-精准-loft bed-20260210135717-5</t>
  </si>
  <si>
    <t xml:space="preserve">TT-W2580S08-Q-EX/PH-queen loft bed</t>
  </si>
  <si>
    <t xml:space="preserve">TT-W2580S08-Q-精准-queen loft bed-20260210135717-6</t>
  </si>
  <si>
    <t xml:space="preserve">TT-W2580S08-Q-精准-queen size loft bed-20260210135717-7</t>
  </si>
  <si>
    <t xml:space="preserve">806-N725P269701</t>
  </si>
  <si>
    <t xml:space="preserve">TT-BS9015-sd-new</t>
  </si>
  <si>
    <t xml:space="preserve">广告组 - 2/24/2026 18:40:04.256</t>
  </si>
  <si>
    <t xml:space="preserve">TT-0286-loft-zd</t>
  </si>
  <si>
    <t xml:space="preserve">广告组 - 2/28/2026 10:57:59.536</t>
  </si>
  <si>
    <t xml:space="preserve">806-N729P396833-4</t>
  </si>
  <si>
    <t xml:space="preserve">TT-S25</t>
  </si>
  <si>
    <t xml:space="preserve">TT-W2580S09-S37-F-jz-tp50-gd-stairs</t>
  </si>
  <si>
    <t xml:space="preserve">广告组 - 2/25/2025 14:56:24.792</t>
  </si>
  <si>
    <t xml:space="preserve">806-W2593P43711</t>
  </si>
  <si>
    <t xml:space="preserve">806-W2593P43711-Double Twin Kids Floor Bed</t>
  </si>
  <si>
    <t xml:space="preserve">806-W2593P437109-Low Loft with Slide</t>
  </si>
  <si>
    <t xml:space="preserve">806-W2593P3841</t>
  </si>
  <si>
    <t xml:space="preserve">806-W2593P3841-Twin-Manual-Phrase</t>
  </si>
  <si>
    <t xml:space="preserve">806-W2593S00048-49-50-51</t>
  </si>
  <si>
    <t xml:space="preserve">806-W2593S00048-9-Manual-Exact</t>
  </si>
  <si>
    <t xml:space="preserve">806-W2593S00048-9</t>
  </si>
  <si>
    <t xml:space="preserve">806-WF321698AA-Manual-Phrase</t>
  </si>
  <si>
    <t xml:space="preserve">806-WF321698AA</t>
  </si>
  <si>
    <t xml:space="preserve">806-WF321698AA-Auto</t>
  </si>
  <si>
    <t xml:space="preserve">806-Display</t>
  </si>
  <si>
    <t xml:space="preserve">806-W2593P43711-Manual-Asin</t>
  </si>
  <si>
    <t xml:space="preserve">806-W2593P3841-Full-Manual-Phrase</t>
  </si>
  <si>
    <t xml:space="preserve">806-W2593P3841-Full</t>
  </si>
  <si>
    <t xml:space="preserve">806-W2593P43711-Manual-Phrase</t>
  </si>
  <si>
    <t xml:space="preserve">广告组 - 3/17/2026 17:28:05.582</t>
  </si>
  <si>
    <t xml:space="preserve">806-W2593P43711-Manual-Exact</t>
  </si>
  <si>
    <t xml:space="preserve">TT-S38-K-593Q-F</t>
  </si>
  <si>
    <t xml:space="preserve">TT-S37-K-59-UP-DOWN-ZD</t>
  </si>
  <si>
    <t xml:space="preserve">广告组 - 3/23/2026 19:08:47.890</t>
  </si>
  <si>
    <t xml:space="preserve">TT-BS9018-NE2M-MT-sd-new2</t>
  </si>
  <si>
    <t xml:space="preserve">广告组 - 3/23/2026 18:16:25.869</t>
  </si>
  <si>
    <t xml:space="preserve">806-N708P407962-3</t>
  </si>
  <si>
    <t xml:space="preserve">806-N708P407963-Auto</t>
  </si>
  <si>
    <t xml:space="preserve">806-N708P407963</t>
  </si>
  <si>
    <t xml:space="preserve">806-N708P407962-Auto</t>
  </si>
  <si>
    <t xml:space="preserve">806-N708P407962</t>
  </si>
  <si>
    <t xml:space="preserve">806-WF324043AA-Manual-Broad</t>
  </si>
  <si>
    <t xml:space="preserve">806-W697P43588</t>
  </si>
  <si>
    <t xml:space="preserve">TT-2025618-84-TXL-up-d-zd</t>
  </si>
  <si>
    <t xml:space="preserve">广告组 - 4/1/2026 18:02:33.450</t>
  </si>
  <si>
    <t xml:space="preserve">TT-2025618-84-TXL-st</t>
  </si>
  <si>
    <t xml:space="preserve">广告组 - 4/1/2026 18:41:48.747</t>
  </si>
  <si>
    <t xml:space="preserve">806-N729P184479</t>
  </si>
  <si>
    <t xml:space="preserve">806-N729P184479-Manual-Phrase</t>
  </si>
  <si>
    <t xml:space="preserve">806-N729P184479-Manual-Exact</t>
  </si>
  <si>
    <t xml:space="preserve">806-N729P184479-Auto</t>
  </si>
  <si>
    <t xml:space="preserve">806-WY000485AA-Auto</t>
  </si>
  <si>
    <t xml:space="preserve">806-WY000485AA</t>
  </si>
  <si>
    <t xml:space="preserve">806-W697P43588-Manual-Phrase-Capture</t>
  </si>
  <si>
    <t xml:space="preserve">AG-Twin-Phrase</t>
  </si>
  <si>
    <t xml:space="preserve">806-W697P43588-Manual-Exact-Core</t>
  </si>
  <si>
    <t xml:space="preserve">AG-House-Core</t>
  </si>
  <si>
    <t xml:space="preserve">AG-Twin-Core</t>
  </si>
  <si>
    <t xml:space="preserve">AG-LED-Bookshelf</t>
  </si>
  <si>
    <t xml:space="preserve">AG-Feature-Phrase</t>
  </si>
  <si>
    <t xml:space="preserve">806-W697P43588-SP-PT-Competitor-Direct</t>
  </si>
  <si>
    <t xml:space="preserve">Ad Group B：Safety / Floor Transition</t>
  </si>
  <si>
    <t xml:space="preserve">806-W2593P3841-Full-Manual-Exact</t>
  </si>
  <si>
    <t xml:space="preserve">TT-分时</t>
  </si>
  <si>
    <t xml:space="preserve">TT-W2580S32-F-K-st</t>
  </si>
  <si>
    <t xml:space="preserve">广告组 - 4/20/2026 16:41:02.772</t>
  </si>
  <si>
    <t xml:space="preserve">TT-超尺寸清货款-K-Q</t>
  </si>
  <si>
    <t xml:space="preserve">TT-S091-580-Q-sd-ph</t>
  </si>
  <si>
    <t xml:space="preserve">广告组 - 4/20/2026 18:04:51.312</t>
  </si>
  <si>
    <t xml:space="preserve">TT-2025717-580-34-F-sd-2</t>
  </si>
  <si>
    <t xml:space="preserve">广告组 - 4/16/2026 14:54:18.268</t>
  </si>
  <si>
    <t xml:space="preserve">TT-2025826-38-AAB-Q-UP/D-loft bed queen/queen size loft bed frame for adults</t>
  </si>
  <si>
    <t xml:space="preserve">广告组 - 4/29/2026 19:45:39.713</t>
  </si>
  <si>
    <t xml:space="preserve">806-NEW</t>
  </si>
  <si>
    <t xml:space="preserve">806-W2593S00068-9</t>
  </si>
  <si>
    <t xml:space="preserve">806-W2593S00063-4</t>
  </si>
  <si>
    <t xml:space="preserve">TT-W2580S08-Q-精准-queen loft bed frame-20260210135717-8</t>
  </si>
  <si>
    <t xml:space="preserve">TT-2850S35/6-t</t>
  </si>
  <si>
    <t xml:space="preserve">TT-2850S35/6-ph-loft stairs</t>
  </si>
  <si>
    <t xml:space="preserve">广告组 - 5/6/2026 16:08:04.295</t>
  </si>
  <si>
    <t xml:space="preserve">806-2</t>
  </si>
  <si>
    <t xml:space="preserve">806-W2593S00066-7-Auto</t>
  </si>
  <si>
    <t xml:space="preserve">806-W2593S00066-7</t>
  </si>
  <si>
    <t xml:space="preserve">806-W2593P444997-8-Auto</t>
  </si>
  <si>
    <t xml:space="preserve">806-W2593P444997-8</t>
  </si>
  <si>
    <t xml:space="preserve">806-W2593P444991-2-Auto</t>
  </si>
  <si>
    <t xml:space="preserve">806-W2593P444991-2</t>
  </si>
  <si>
    <t xml:space="preserve">TT-593-S68AA-DAYBED-ZD</t>
  </si>
  <si>
    <t xml:space="preserve">广告组 - 5/12/2026 19:16:23.343</t>
  </si>
  <si>
    <t xml:space="preserve">TT-593-S68AA-sd</t>
  </si>
  <si>
    <t xml:space="preserve">广告组 - 5/12/2026 19:22:14.789</t>
  </si>
  <si>
    <t xml:space="preserve">TT-2026204F-55AAB-SD</t>
  </si>
  <si>
    <t xml:space="preserve">广告组 - 5/13/2026 18:59:43.618</t>
  </si>
  <si>
    <t xml:space="preserve">806-W5219S00003-4</t>
  </si>
  <si>
    <t xml:space="preserve">806-W2593P430278-80-Twin-Auto</t>
  </si>
  <si>
    <t xml:space="preserve">806-W2593P430278-80</t>
  </si>
  <si>
    <t xml:space="preserve">806-W504P4259-Full</t>
  </si>
  <si>
    <t xml:space="preserve">806-W504P4259</t>
  </si>
  <si>
    <t xml:space="preserve">806-W504P4259-Twin</t>
  </si>
  <si>
    <t xml:space="preserve">806-TM000016AA</t>
  </si>
  <si>
    <t xml:space="preserve">806-W2593S00066-7-Manual-Phrase</t>
  </si>
  <si>
    <t xml:space="preserve">806-N899P429848</t>
  </si>
  <si>
    <t xml:space="preserve">806-House Floor Bed with Bookcase</t>
  </si>
  <si>
    <t xml:space="preserve">806-W2593P381124-Twin-Phrase</t>
  </si>
  <si>
    <t xml:space="preserve">806-W2593P381124-Twin</t>
  </si>
  <si>
    <t xml:space="preserve">806-W2593P471248-Full-Phrase</t>
  </si>
  <si>
    <t xml:space="preserve">806-W2593P3811</t>
  </si>
  <si>
    <t xml:space="preserve">806-N729P276610-N729P427118</t>
  </si>
  <si>
    <t xml:space="preserve">806-N729P276610</t>
  </si>
  <si>
    <t xml:space="preserve">TT-W2580S08-Q-jzgd-adults</t>
  </si>
  <si>
    <t xml:space="preserve">广告组 - 4/19/2025 14:25:04.951</t>
  </si>
  <si>
    <t xml:space="preserve">TT-2593P164750-AA-full-sdgd</t>
  </si>
  <si>
    <t xml:space="preserve">广告组 - 5/12/2025 18:23:08.694</t>
  </si>
  <si>
    <t xml:space="preserve">TT-BH</t>
  </si>
  <si>
    <t xml:space="preserve">TT-2025419-2580-21-sd</t>
  </si>
  <si>
    <t xml:space="preserve">广告组 - 5/14/2025 10:59:05.458</t>
  </si>
  <si>
    <t xml:space="preserve">TT-W2580S08-Q-zdgd</t>
  </si>
  <si>
    <t xml:space="preserve">广告组 - 5/20/2025 10:56:30.984</t>
  </si>
  <si>
    <t xml:space="preserve">TT-W1791P147779-floor-twin sd</t>
  </si>
  <si>
    <t xml:space="preserve">广告组 - 5/24/2025 10:33:41.745</t>
  </si>
  <si>
    <t xml:space="preserve">806-W2580S000-Queen with LED</t>
  </si>
  <si>
    <t xml:space="preserve">806-W2580S000-Full with LED</t>
  </si>
  <si>
    <t xml:space="preserve">TT-W2580S08-Q-loft queen bed frame-GD</t>
  </si>
  <si>
    <t xml:space="preserve">广告组 - 6/17/2025 19:17:02.557</t>
  </si>
  <si>
    <t xml:space="preserve">TT-W2580S31-Q</t>
  </si>
  <si>
    <t xml:space="preserve">TT-W2580S31-Q-K-ZDGD</t>
  </si>
  <si>
    <t xml:space="preserve">广告组 - 6/18/2025 11:45:24.099</t>
  </si>
  <si>
    <t xml:space="preserve">TT-2025527-580-25-F-sd</t>
  </si>
  <si>
    <t xml:space="preserve">TT-W2580S08-Q-st</t>
  </si>
  <si>
    <t xml:space="preserve">广告组 - 6/30/2025 11:14:47.192</t>
  </si>
  <si>
    <t xml:space="preserve">TT-W2580S09-F-st-keikei</t>
  </si>
  <si>
    <t xml:space="preserve">广告组 - 6/30/2025 12:08:41.927</t>
  </si>
  <si>
    <t xml:space="preserve">TT-W504126425-A-zd</t>
  </si>
  <si>
    <t xml:space="preserve">广告组 - 7/4/2025 12:05:23.447</t>
  </si>
  <si>
    <t xml:space="preserve">TT-W2580S09-F-SD-miright</t>
  </si>
  <si>
    <t xml:space="preserve">广告组 - 7/4/2025 18:52:21.999</t>
  </si>
  <si>
    <t xml:space="preserve">TT-W1791P148158-sd-queen</t>
  </si>
  <si>
    <t xml:space="preserve">广告组 - 7/8/2025 15:16:12.017</t>
  </si>
  <si>
    <t xml:space="preserve">TT-2025704-36-593B-sd-gd</t>
  </si>
  <si>
    <t xml:space="preserve">广告组 - 7/8/2025 15:38:51.943</t>
  </si>
  <si>
    <t xml:space="preserve">TJ-W504S00172-sd-st-gd</t>
  </si>
  <si>
    <t xml:space="preserve">广告组 - 7/28/2025 19:05:13.280</t>
  </si>
  <si>
    <t xml:space="preserve">TT-2025704-36-593B-zd</t>
  </si>
  <si>
    <t xml:space="preserve">广告组 - 7/29/2025 11:47:27.041</t>
  </si>
  <si>
    <t xml:space="preserve">TT-W2580S32-zdgd</t>
  </si>
  <si>
    <t xml:space="preserve">广告组 - 7/30/2025 14:56:19.003</t>
  </si>
  <si>
    <t xml:space="preserve">TT-W2580S09-F-sd-806-IM3</t>
  </si>
  <si>
    <t xml:space="preserve">full</t>
  </si>
  <si>
    <t xml:space="preserve">TT-2025717-580-33-Q-SD-EX-FIX</t>
  </si>
  <si>
    <t xml:space="preserve">广告组 - 8/9/2025 11:18:35.565</t>
  </si>
  <si>
    <t xml:space="preserve">TT-2025527-580-25-F-zdgd</t>
  </si>
  <si>
    <t xml:space="preserve">MM-W2580S5AAB-4BED2-auto</t>
  </si>
  <si>
    <t xml:space="preserve">广告组 - 8/14/2025 12:01:15.282</t>
  </si>
  <si>
    <t xml:space="preserve">TT-W2580S32-F-K-jzgd-loft stairs</t>
  </si>
  <si>
    <t xml:space="preserve">广告组 - 6/17/2025 18:29:38.387</t>
  </si>
  <si>
    <t xml:space="preserve">TT-2025826-37-AAB-F-st</t>
  </si>
  <si>
    <t xml:space="preserve">TT-2025717-580-33-Q-st-k</t>
  </si>
  <si>
    <t xml:space="preserve">广告组 - 8/9/2025 11:02:51.145</t>
  </si>
  <si>
    <t xml:space="preserve">TT-2025826-31简约</t>
  </si>
  <si>
    <t xml:space="preserve">TT-2025826-31-AAB-F-zdjm</t>
  </si>
  <si>
    <t xml:space="preserve">广告组 - 9/4/2025 18:14:50.644</t>
  </si>
  <si>
    <t xml:space="preserve">TT-2025826-78-AAK-Q-sdgd</t>
  </si>
  <si>
    <t xml:space="preserve">广告组 - 9/8/2025 11:31:38.399</t>
  </si>
  <si>
    <t xml:space="preserve">TT-W2580S31-Q-K-SD</t>
  </si>
  <si>
    <t xml:space="preserve">广告组 - 9/10/2025 21:47:35.009</t>
  </si>
  <si>
    <t xml:space="preserve">TT-2850S35-sdgd-shouzong</t>
  </si>
  <si>
    <t xml:space="preserve">广告组 - 9/11/2025 15:05:59.541</t>
  </si>
  <si>
    <t xml:space="preserve">TT-2025826-37-AAB-F-sd-shouzong</t>
  </si>
  <si>
    <t xml:space="preserve">广告组 - 9/12/2025 14:13:16.120</t>
  </si>
  <si>
    <t xml:space="preserve">TT-2593P41-A-zd</t>
  </si>
  <si>
    <t xml:space="preserve">广告组 - 9/17/2025 17:00:45.140</t>
  </si>
  <si>
    <t xml:space="preserve">TT-2025414-147-tall end table</t>
  </si>
  <si>
    <t xml:space="preserve">广告组 - 9/18/2025 17:30:06.700</t>
  </si>
  <si>
    <t xml:space="preserve">TJ-W1791P148196-F-sdcz-new-shouz</t>
  </si>
  <si>
    <t xml:space="preserve">广告组 - 9/20/2025 16:46:57.753</t>
  </si>
  <si>
    <t xml:space="preserve">TT-2025717-580-34-F-cz-gd</t>
  </si>
  <si>
    <t xml:space="preserve">广告组 - 9/20/2025 17:52:00.496</t>
  </si>
  <si>
    <t xml:space="preserve">TT-2593P54-SD</t>
  </si>
  <si>
    <t xml:space="preserve">广告组 - 9/21/2025 17:08:49.119</t>
  </si>
  <si>
    <t xml:space="preserve">TT-W2580S32-F-K-sd3-loft</t>
  </si>
  <si>
    <t xml:space="preserve">广告组 - 9/23/2025 16:44:41.259</t>
  </si>
  <si>
    <t xml:space="preserve">TT-W504142775-FULL-ST-BELL</t>
  </si>
  <si>
    <t xml:space="preserve">广告组 - 9/23/2025 22:10:38.811</t>
  </si>
  <si>
    <t xml:space="preserve">TT-2025717-580-33-Q-zd-up-D</t>
  </si>
  <si>
    <t xml:space="preserve">广告组 - 9/24/2025 22:29:49.383</t>
  </si>
  <si>
    <t xml:space="preserve">TT-2025704-36-593B-loft bed</t>
  </si>
  <si>
    <t xml:space="preserve">广告组 - 9/25/2025 12:06:33.348</t>
  </si>
  <si>
    <t xml:space="preserve">TT-S49-B-580TX-ZD-TWINXL</t>
  </si>
  <si>
    <t xml:space="preserve">TT-S49-B-580T-twin xl-sdgd</t>
  </si>
  <si>
    <t xml:space="preserve">广告组 - 9/25/2025 19:23:39.007</t>
  </si>
  <si>
    <t xml:space="preserve">TT-2025826-37-AAB-F-zd-TL</t>
  </si>
  <si>
    <t xml:space="preserve">广告组 - 10/1/2025 09:19:33.423</t>
  </si>
  <si>
    <t xml:space="preserve">TT-9596-K-593T-sd</t>
  </si>
  <si>
    <t xml:space="preserve">广告组 - 10/8/2025 14:54:36.153</t>
  </si>
  <si>
    <t xml:space="preserve">TT-loft bed full size-EX</t>
  </si>
  <si>
    <t xml:space="preserve">广告组 - 10/8/2025 11:37:22.811</t>
  </si>
  <si>
    <t xml:space="preserve">TT-2025826-38-AAB-Q-sd</t>
  </si>
  <si>
    <t xml:space="preserve">广告组 - 10/8/2025 11:16:00.025</t>
  </si>
  <si>
    <t xml:space="preserve">TT-2850S36-AAK-sd2</t>
  </si>
  <si>
    <t xml:space="preserve">广告组 - 10/8/2025 15:15:56.802</t>
  </si>
  <si>
    <t xml:space="preserve">TT-9598-K-593F-sd</t>
  </si>
  <si>
    <t xml:space="preserve">广告组 - 10/8/2025 15:05:07.960</t>
  </si>
  <si>
    <t xml:space="preserve">MM-N7016208AAK-K4-manu-gd</t>
  </si>
  <si>
    <t xml:space="preserve">广告组 - 10/28/2025 09:19:57.274</t>
  </si>
  <si>
    <t xml:space="preserve">TT-S37-K-593F-sd-czjz</t>
  </si>
  <si>
    <t xml:space="preserve">广告组 - 9/23/2025 16:39:08.814</t>
  </si>
  <si>
    <t xml:space="preserve">TT-2025717-580-33-Q-BX-EX-CW</t>
  </si>
  <si>
    <t xml:space="preserve">广告组 - 11/13/2025 15:22:40.614</t>
  </si>
  <si>
    <t xml:space="preserve">TT-20255141-593-S33-queen 复制 1</t>
  </si>
  <si>
    <t xml:space="preserve">广告组 - 5/28/2025 22:41:01.433</t>
  </si>
  <si>
    <t xml:space="preserve">TT-504258-K-zd</t>
  </si>
  <si>
    <t xml:space="preserve">广告组 - 11/9/2025 12:27:36.177</t>
  </si>
  <si>
    <t xml:space="preserve">TT-504258-K-sdcz</t>
  </si>
  <si>
    <t xml:space="preserve">广告组 - 9/13/2025 17:13:56.878</t>
  </si>
  <si>
    <t xml:space="preserve">TT-504258-King-sdjz</t>
  </si>
  <si>
    <t xml:space="preserve">广告组 - 9/13/2025 17:12:15.083</t>
  </si>
  <si>
    <t xml:space="preserve">TT-2850S35-6-sd-3</t>
  </si>
  <si>
    <t xml:space="preserve">广告组 - 11/20/2025 18:15:52.804</t>
  </si>
  <si>
    <t xml:space="preserve">TT-2025527-580-24-Q-desk-PH</t>
  </si>
  <si>
    <t xml:space="preserve">广告组 - 11/21/2025 19:34:13.285</t>
  </si>
  <si>
    <t xml:space="preserve">TT-2025704-22-593-PH-3</t>
  </si>
  <si>
    <t xml:space="preserve">广告组 - 11/21/2025 17:14:57.375</t>
  </si>
  <si>
    <t xml:space="preserve">TT-W2580S32-改37F-b-zdgd-复制</t>
  </si>
  <si>
    <t xml:space="preserve">TJ-W1791P148183-T-E-PH-10W-</t>
  </si>
  <si>
    <t xml:space="preserve">广告组 - 11/24/2025 16:15:27.528</t>
  </si>
  <si>
    <t xml:space="preserve">TJ-W1791P148183-T-E-PH-10W+</t>
  </si>
  <si>
    <t xml:space="preserve">广告组 - 11/24/2025 16:19:35.233</t>
  </si>
  <si>
    <t xml:space="preserve">TT-2593P41-A-PH-EX</t>
  </si>
  <si>
    <t xml:space="preserve">广告组 - 11/24/2025 19:01:39.884</t>
  </si>
  <si>
    <t xml:space="preserve">806-W2593P3841-Twin-Auto</t>
  </si>
  <si>
    <t xml:space="preserve">TT-W2580S09-F-SD-full LOFT</t>
  </si>
  <si>
    <t xml:space="preserve">广告组 - 12/2/2025 08:26:29.069</t>
  </si>
  <si>
    <t xml:space="preserve">TT-P190-951-AAK-词组-toddler loft bed-20251205185550-2</t>
  </si>
  <si>
    <t xml:space="preserve">TT-BS9017-ZD</t>
  </si>
  <si>
    <t xml:space="preserve">广告组 - 12/10/2025 17:41:09.508</t>
  </si>
  <si>
    <t xml:space="preserve">TT-2850S35-6-sd-捡漏</t>
  </si>
  <si>
    <t xml:space="preserve">广告组 - 12/16/2025 18:05:40.905</t>
  </si>
  <si>
    <t xml:space="preserve">TT-2850S36-5-SD-4 Bword</t>
  </si>
  <si>
    <t xml:space="preserve">广告组 - 12/16/2025 16:49:48.001</t>
  </si>
  <si>
    <t xml:space="preserve">806-W2593P381124-Twin-Auto</t>
  </si>
  <si>
    <t xml:space="preserve">806-N729P373276</t>
  </si>
  <si>
    <t xml:space="preserve">806-N729P292170</t>
  </si>
  <si>
    <t xml:space="preserve">806-Dining Set</t>
  </si>
  <si>
    <t xml:space="preserve">806-ST000087AA-0926</t>
  </si>
  <si>
    <t xml:space="preserve">806-ST000087AA</t>
  </si>
  <si>
    <t xml:space="preserve">TT-2025527-580-25-F-sdgd desk</t>
  </si>
  <si>
    <t xml:space="preserve">广告组 - 8/8/2025 17:59:35.693</t>
  </si>
  <si>
    <t xml:space="preserve">806-N729P211167-New</t>
  </si>
  <si>
    <t xml:space="preserve">806-N729P211167</t>
  </si>
  <si>
    <t xml:space="preserve">TT-2025527-580-24-Q-zdgd</t>
  </si>
  <si>
    <t xml:space="preserve">广告组 - 6/27/2025 21:53:50.904</t>
  </si>
  <si>
    <t xml:space="preserve">TT-2025527-580-24-Q-LIGHT-SD</t>
  </si>
  <si>
    <t xml:space="preserve">广告组 - 5/30/2025 13:49:38.312</t>
  </si>
  <si>
    <t xml:space="preserve">TT-2025424-504-32-sd-改424</t>
  </si>
  <si>
    <t xml:space="preserve">广告组 - 5/26/2025 14:53:28.262</t>
  </si>
  <si>
    <t xml:space="preserve">TT-2025623-50-Q-SDGD</t>
  </si>
  <si>
    <t xml:space="preserve">广告组 - 6/27/2025 21:56:02.986</t>
  </si>
  <si>
    <t xml:space="preserve">TT-2025717-580-33-Q-loftbed</t>
  </si>
  <si>
    <t xml:space="preserve">广告组 - 9/24/2025 22:30:52.424</t>
  </si>
  <si>
    <t xml:space="preserve">TT-20255141-593-S08-sd</t>
  </si>
  <si>
    <t xml:space="preserve">广告组 - 12/13/2025 12:32:19.685</t>
  </si>
  <si>
    <t xml:space="preserve">TT-S38-K-593Q-ZDGD</t>
  </si>
  <si>
    <t xml:space="preserve">广告组 - 10/16/2025 10:29:27.996</t>
  </si>
  <si>
    <t xml:space="preserve">806-N729P370363</t>
  </si>
  <si>
    <t xml:space="preserve">806-W2593P471248-Full-Auto</t>
  </si>
  <si>
    <t xml:space="preserve">TT-S38-K-593Q-PH-EX-STAIRS</t>
  </si>
  <si>
    <t xml:space="preserve">AMC</t>
  </si>
  <si>
    <t xml:space="preserve">TT-2025704-32-593B-zd</t>
  </si>
  <si>
    <t xml:space="preserve">广告组 - 10/9/2025 15:38:35.779</t>
  </si>
  <si>
    <t xml:space="preserve">TT-2026512-32-593B</t>
  </si>
  <si>
    <t xml:space="preserve">B0H1HBY7ZR</t>
  </si>
  <si>
    <t xml:space="preserve">TXJ-W2593-抱抱床-集合-18-CS-5-24</t>
  </si>
  <si>
    <t xml:space="preserve">TXJ-W2593P233767-Full-大词-抱抱床（手动）</t>
  </si>
  <si>
    <t xml:space="preserve">TXJ-W2593P233767-Full-大词-广泛（手动）</t>
  </si>
  <si>
    <t xml:space="preserve">TXJ-W2593-地板床-15</t>
  </si>
  <si>
    <t xml:space="preserve">TXJ-围栏床升级款-Twin-自动</t>
  </si>
  <si>
    <t xml:space="preserve">TXJ-围栏床升级款-自动</t>
  </si>
  <si>
    <t xml:space="preserve">TXJ-W2580-网格款集合-30</t>
  </si>
  <si>
    <t xml:space="preserve">TXJ-full size loft bed with stairs-精准-固定</t>
  </si>
  <si>
    <t xml:space="preserve">TXJ-W2580S00017-手动-full</t>
  </si>
  <si>
    <t xml:space="preserve">TXJ-loft bed full size with stairs-精准-固定</t>
  </si>
  <si>
    <t xml:space="preserve">TXJ-W2593-升级围栏床-Full-自动</t>
  </si>
  <si>
    <t xml:space="preserve">TXJ-NEW-C-12</t>
  </si>
  <si>
    <t xml:space="preserve">LYJ-W1670P314268-手动-FULL</t>
  </si>
  <si>
    <t xml:space="preserve">LYJ-W1670P314-角床</t>
  </si>
  <si>
    <t xml:space="preserve">TXJ-twin loft bed with stairs-固定</t>
  </si>
  <si>
    <t xml:space="preserve">TXJ-W2580-Twin-手动-固定</t>
  </si>
  <si>
    <t xml:space="preserve">TXJ-W504S00232-平台床-20-519</t>
  </si>
  <si>
    <t xml:space="preserve">TXJ-W504-平台床-Queen-固定-手动</t>
  </si>
  <si>
    <t xml:space="preserve">TXJ-W2580-带桌网格款-Full-白色-手动-固定-4-20</t>
  </si>
  <si>
    <t xml:space="preserve">TXJ-W2580-带桌网格款-Full-白色-手动-固定</t>
  </si>
  <si>
    <t xml:space="preserve">TXJ-NEW-B-40</t>
  </si>
  <si>
    <t xml:space="preserve">TXJ-N709-corner bed-广泛-5</t>
  </si>
  <si>
    <t xml:space="preserve">TXJ-corner bed-广泛-5</t>
  </si>
  <si>
    <t xml:space="preserve">TXJ-W504-古董平台床-King-手动-固定</t>
  </si>
  <si>
    <t xml:space="preserve">TXJ-W2580-网格款基础款-Full-手动-4-20</t>
  </si>
  <si>
    <t xml:space="preserve">TXJ-W2580-网格款基础款-Full-手动-固定</t>
  </si>
  <si>
    <t xml:space="preserve">LYJ-W1670S00034-QUEEN-手动</t>
  </si>
  <si>
    <t xml:space="preserve">广告组 - 1/30/2026 13:52:31.308</t>
  </si>
  <si>
    <t xml:space="preserve">TXJ-W2593-书架落地床-30-519</t>
  </si>
  <si>
    <t xml:space="preserve">TXJ-W2593-房子床带书架-Twin-自动-固定</t>
  </si>
  <si>
    <t xml:space="preserve">TXJ-W2593-书架房子床-Full-手动</t>
  </si>
  <si>
    <t xml:space="preserve">TXJ-W1716-平台床带床尾凳-手动-Queen</t>
  </si>
  <si>
    <t xml:space="preserve">LYJ-W1670P357170-TWIN-手动</t>
  </si>
  <si>
    <t xml:space="preserve">广告组 - 1/30/2026 15:10:46.430</t>
  </si>
  <si>
    <t xml:space="preserve">TXJ-W2580-基础款-Queen-手动-4-20</t>
  </si>
  <si>
    <t xml:space="preserve">TXJ-W2593S00033-Queen-手动</t>
  </si>
  <si>
    <t xml:space="preserve">TXJ-W2580-展示柜网格款-Full-手动-固定</t>
  </si>
  <si>
    <t xml:space="preserve">TXJ-W2580-Full-loft bed with desk-固定</t>
  </si>
  <si>
    <t xml:space="preserve">TXJ-W2593-帐篷落地床-自动-Twin</t>
  </si>
  <si>
    <t xml:space="preserve">TXJ-N709-木质角床-Full-手动</t>
  </si>
  <si>
    <t xml:space="preserve">TXJ-W2593-铁质抱抱床-15</t>
  </si>
  <si>
    <t xml:space="preserve">TXJ-W2593-铁质抱抱床-Twin-手动-4-14</t>
  </si>
  <si>
    <t xml:space="preserve">TXJ-W2593-铁质抱抱床-Twin-手动</t>
  </si>
  <si>
    <t xml:space="preserve">LXW-N704 猫砂盆</t>
  </si>
  <si>
    <t xml:space="preserve">LXW-N704猫砂盆-手动-固定</t>
  </si>
  <si>
    <t xml:space="preserve">TXJ-W2593-围栏床-Twin-手动</t>
  </si>
  <si>
    <t xml:space="preserve">TXJ-W2593-双人儿童地板床-自动-4-15</t>
  </si>
  <si>
    <t xml:space="preserve">TXJ-W2593-双人儿童地板床-自动</t>
  </si>
  <si>
    <t xml:space="preserve">TXJ-W504-平台床带床尾凳-手动</t>
  </si>
  <si>
    <t xml:space="preserve">LXW-N704猫砂盆柜dsm</t>
  </si>
  <si>
    <t xml:space="preserve">LXW-N704猫砂盆柜sdm-手动-固定</t>
  </si>
  <si>
    <t xml:space="preserve">TXJ-W2580-网格款带桌-自动-Full</t>
  </si>
  <si>
    <t xml:space="preserve">TXJ-W2593-Twin-抱抱床（带自动）-4-15</t>
  </si>
  <si>
    <t xml:space="preserve">TXJ-W2593P233767-Twin-围栏床（自动）</t>
  </si>
  <si>
    <t xml:space="preserve">TXJ-W3752-铁质三层床-SD</t>
  </si>
  <si>
    <t xml:space="preserve">TXJ-NEW-已激活-CS-10</t>
  </si>
  <si>
    <t xml:space="preserve">TXJ-W1716-软包床-Queen-手动</t>
  </si>
  <si>
    <t xml:space="preserve">TXJ-W504-地板床-手动-Tiwn-4-20</t>
  </si>
  <si>
    <t xml:space="preserve">TXJ-N709-corner bedfull-ZD</t>
  </si>
  <si>
    <t xml:space="preserve">TXJ-W2593-房子地板床-12-5-24</t>
  </si>
  <si>
    <t xml:space="preserve">TXJ-W2593-房子地板床-Twin-SD</t>
  </si>
  <si>
    <t xml:space="preserve">LXW-N711-双人躺椅</t>
  </si>
  <si>
    <t xml:space="preserve">LXW-N711-双人躺椅-自动-固定</t>
  </si>
  <si>
    <t xml:space="preserve">LXW-N711-双人躺椅-自动</t>
  </si>
  <si>
    <t xml:space="preserve">TXJ-W2593-清货-15</t>
  </si>
  <si>
    <t xml:space="preserve">TXJ-W2593-铁质儿童平台床-Full-ZD</t>
  </si>
  <si>
    <t xml:space="preserve">TXJ-W3162-美黑躺椅-15-CS</t>
  </si>
  <si>
    <t xml:space="preserve">TXJ-W3162-美黑躺椅-ZD</t>
  </si>
  <si>
    <t xml:space="preserve">TXJ-W2593-房子地板床-15-5-19</t>
  </si>
  <si>
    <t xml:space="preserve">TXJ-W2593-房子地板床-Full-ZD</t>
  </si>
  <si>
    <t xml:space="preserve">TXJ-NEW-W2593-10</t>
  </si>
  <si>
    <t xml:space="preserve">TXJ-W2593-日用床-Twin-手动</t>
  </si>
  <si>
    <t xml:space="preserve">LXW-N704-户外大型猫舍</t>
  </si>
  <si>
    <t xml:space="preserve">LXW-N704-户外大型猫舍-自动固定</t>
  </si>
  <si>
    <t xml:space="preserve">LXW-W5216-狗笼家具</t>
  </si>
  <si>
    <t xml:space="preserve">LXW-W5216-狗笼家具Corner-手动固定</t>
  </si>
  <si>
    <t xml:space="preserve">LXW-N704-超大型户外猫舍</t>
  </si>
  <si>
    <t xml:space="preserve">LXW-N704-超大型户外猫舍-手动固定</t>
  </si>
  <si>
    <t xml:space="preserve">LXW-N704-猫树&amp;猫砂盆柜</t>
  </si>
  <si>
    <t xml:space="preserve">LXW-N704-猫树猫砂盆柜-自动固定</t>
  </si>
  <si>
    <t xml:space="preserve">TXJ-W2593-L型儿童床-手动</t>
  </si>
  <si>
    <t xml:space="preserve">B0H1SJJ9RD</t>
  </si>
  <si>
    <t xml:space="preserve">TXJ-W504-古董平台床-Queen-自动-固定</t>
  </si>
  <si>
    <t xml:space="preserve">TXJ-W504-古董平台床-自动-固定</t>
  </si>
  <si>
    <t xml:space="preserve">LXW-N704猫砂盆柜-TV风格</t>
  </si>
  <si>
    <t xml:space="preserve">LXW-N704猫砂盆柜-tv-手动-固定</t>
  </si>
  <si>
    <t xml:space="preserve">LXW-N704-猫砂盆柜-TV风格</t>
  </si>
  <si>
    <t xml:space="preserve">TXJ-New-待激活新品-20</t>
  </si>
  <si>
    <t xml:space="preserve">TXJ-N733-软包云床-Full-手动</t>
  </si>
  <si>
    <t xml:space="preserve">TXJ-W2593-铁质抱抱床-Full-手动-512</t>
  </si>
  <si>
    <t xml:space="preserve">TXJ-W2593-铁质抱抱床-Full-手动</t>
  </si>
  <si>
    <t xml:space="preserve">TXJ-W2593-铁质平台床-Twin-SD</t>
  </si>
  <si>
    <t xml:space="preserve">TXJ-W1716-软包床-King-SD</t>
  </si>
  <si>
    <t xml:space="preserve">TXJ-W2593-铁质抱抱床-Full-ZD</t>
  </si>
  <si>
    <t xml:space="preserve">TXJ-W2580-Twin XL-白色水管床-ZD</t>
  </si>
  <si>
    <t xml:space="preserve">LXW-N704-猫树猫砂盆柜-手动固定</t>
  </si>
  <si>
    <t xml:space="preserve">TXJ-W3162-美黑躺椅-手动</t>
  </si>
  <si>
    <t xml:space="preserve">TXJ-W2593-藤制平台床带LED-Full-ZD</t>
  </si>
  <si>
    <t xml:space="preserve">TXJ-W2593-藤制平台床带LED-Twin-ZD</t>
  </si>
  <si>
    <t xml:space="preserve">TXJ-W2593-房子落地床-Twin-木色-ZD</t>
  </si>
  <si>
    <t xml:space="preserve">TXJ-W2593-房子落地床-Twin-木色-ZD-519-CS</t>
  </si>
  <si>
    <t xml:space="preserve">TXJ-W2593-书架落地床-Full-ZD</t>
  </si>
  <si>
    <t xml:space="preserve">TXJ-N733-古董平台床-Queen-SD</t>
  </si>
  <si>
    <t xml:space="preserve">TXJ-W2593-抱抱床-Twin-SD-CS</t>
  </si>
  <si>
    <t xml:space="preserve">TXJ-W2593-抱抱床-Twin-SD</t>
  </si>
  <si>
    <t xml:space="preserve">LXW-W5568-单人扶手椅</t>
  </si>
  <si>
    <t xml:space="preserve">LXW-W5568-单人扶手椅-自动固定</t>
  </si>
  <si>
    <t xml:space="preserve">TXJ-W504-新款中央地板床-Twin-ZD</t>
  </si>
  <si>
    <t xml:space="preserve">TXJ-NEW-蛋形椅子-CS-8</t>
  </si>
  <si>
    <t xml:space="preserve">TXJ-W2500-藤制蛋形椅子-ZD</t>
  </si>
  <si>
    <t xml:space="preserve">TXJ-W2580-折叠椅-8</t>
  </si>
  <si>
    <t xml:space="preserve">TXJ-W2580-折叠椅-ZD</t>
  </si>
  <si>
    <t xml:space="preserve">TXJ-N733-软包地板床-ZD</t>
  </si>
  <si>
    <t xml:space="preserve">AJ-W2580 METAL BUNK</t>
  </si>
  <si>
    <t xml:space="preserve">AJ-W2580S00007AB-FXL-auto</t>
  </si>
  <si>
    <t xml:space="preserve">广告组 - 12/15/2024 21:56:50.700</t>
  </si>
  <si>
    <t xml:space="preserve">AJ-TENT BED</t>
  </si>
  <si>
    <t xml:space="preserve">AJ-W2593P233782AK-AUTO</t>
  </si>
  <si>
    <t xml:space="preserve">广告组 - 12/20/2024 15:16:38.746</t>
  </si>
  <si>
    <t xml:space="preserve">AJ-SIDE TABLE</t>
  </si>
  <si>
    <t xml:space="preserve">AJ-BS9015AMM-MANU-GD</t>
  </si>
  <si>
    <t xml:space="preserve">广告组 - 1/14/2025 18:50:42.219</t>
  </si>
  <si>
    <t xml:space="preserve">AJ-W504美式平板床BED FRAME</t>
  </si>
  <si>
    <t xml:space="preserve">AJ-BS326206AAK-Q-auto</t>
  </si>
  <si>
    <t xml:space="preserve">广告组 - 1/22/2025 23:59:26.777</t>
  </si>
  <si>
    <t xml:space="preserve">AJ-W504-FULL FLOOR-MANU-GF+JZ+UD 折断款</t>
  </si>
  <si>
    <t xml:space="preserve">广告组 - 1/23/2025 10:29:24.014</t>
  </si>
  <si>
    <t xml:space="preserve">AJ-FLOOR BED</t>
  </si>
  <si>
    <t xml:space="preserve">AJ-W2593P164750K-FULL FLOOR-manu -JZ+CZ</t>
  </si>
  <si>
    <t xml:space="preserve">广告组 - 1/24/2025 19:55:40.980</t>
  </si>
  <si>
    <t xml:space="preserve">AJ-W2593P164747K-TWIN-MANU-GD-GF+JZ-T50</t>
  </si>
  <si>
    <t xml:space="preserve">广告组 - 2/5/2025 12:06:39.362</t>
  </si>
  <si>
    <t xml:space="preserve">AJ-W2593 FLOOR BED</t>
  </si>
  <si>
    <t xml:space="preserve">AJ-W2593P164752-FULL floor-manu2</t>
  </si>
  <si>
    <t xml:space="preserve">广告组 - 2/11/2025 22:06:55.751</t>
  </si>
  <si>
    <t xml:space="preserve">AJ-W2593P164750K-FULL FLOOR-AUTO2</t>
  </si>
  <si>
    <t xml:space="preserve">广告组 - 4/17/2025 10:16:31.438</t>
  </si>
  <si>
    <t xml:space="preserve">AJ-W280422S21AB-TXL-MANU-GD+T80</t>
  </si>
  <si>
    <t xml:space="preserve">广告组 - 5/14/2025 17:38:14.745</t>
  </si>
  <si>
    <t xml:space="preserve">AJ-W2593 METAL LOFT</t>
  </si>
  <si>
    <t xml:space="preserve">AJ-W293512S33AB-QUEEN loft desk-MANU+JZ+GD100</t>
  </si>
  <si>
    <t xml:space="preserve">广告组 - 5/19/2025 11:01:59.314</t>
  </si>
  <si>
    <t xml:space="preserve">AJ-W293512S33AB-QUEEN LOFT DESK-AUTO+UD</t>
  </si>
  <si>
    <t xml:space="preserve">广告组 - 6/4/2025 10:47:35.863</t>
  </si>
  <si>
    <t xml:space="preserve">AJ-W2580 LOFT</t>
  </si>
  <si>
    <t xml:space="preserve">AJ-W2580S00009AB-FULL -CZ+MANU</t>
  </si>
  <si>
    <t xml:space="preserve">广告组 - 6/18/2025 13:42:34.889</t>
  </si>
  <si>
    <t xml:space="preserve">AJ-BS326208AAK-Kingbed-auto-GD-T100</t>
  </si>
  <si>
    <t xml:space="preserve">广告组 - 4/16/2025 07:50:34.960</t>
  </si>
  <si>
    <t xml:space="preserve">AJ-Kids bed</t>
  </si>
  <si>
    <t xml:space="preserve">AJ-W2593P233781AN-FULL kids bed-manu-gf+GD+T50</t>
  </si>
  <si>
    <t xml:space="preserve">广告组 - 4/17/2025 18:17:35.599</t>
  </si>
  <si>
    <t xml:space="preserve">AJ-W2593P3767AK-Full kids bed -manu-CZ+JZ+UD</t>
  </si>
  <si>
    <t xml:space="preserve">广告组 - 4/14/2025 16:56:09.505</t>
  </si>
  <si>
    <t xml:space="preserve">AJ-W2593P233767AK-FULL-AUTO-GD</t>
  </si>
  <si>
    <t xml:space="preserve">广告组 - 11/24/2024 09:42:48.458</t>
  </si>
  <si>
    <t xml:space="preserve">AJ-W54425P6380AN-full floor+jz+ud</t>
  </si>
  <si>
    <t xml:space="preserve">广告组 - 7/1/2025 16:28:12.124</t>
  </si>
  <si>
    <t xml:space="preserve">AJ-W258527S24AB-queen loft +desk-manu+gd</t>
  </si>
  <si>
    <t xml:space="preserve">广告组 - 5/28/2025 11:22:58.880</t>
  </si>
  <si>
    <t xml:space="preserve">AJ-W258527S24AB-QUEEN LOFT DESK-MANU+JZ+UD</t>
  </si>
  <si>
    <t xml:space="preserve">广告组 - 5/28/2025 10:49:34.028</t>
  </si>
  <si>
    <t xml:space="preserve">AJ-W293624P919AK-FULL TENT HOUSE-MANU</t>
  </si>
  <si>
    <t xml:space="preserve">广告组 - 7/14/2025 09:53:32.339</t>
  </si>
  <si>
    <t xml:space="preserve">AJ-W2593P164750K-FULL FLOOR-MANU</t>
  </si>
  <si>
    <t xml:space="preserve">广告组 - 7/16/2025 11:14:35.380</t>
  </si>
  <si>
    <t xml:space="preserve">AJ-BS326206AAK-QUEEN-SP-TAR</t>
  </si>
  <si>
    <t xml:space="preserve">广告组 - 7/30/2025 14:13:00.971</t>
  </si>
  <si>
    <t xml:space="preserve">AJ-W2580S00006AB-QUEEN-MANU+CZ+JZ</t>
  </si>
  <si>
    <t xml:space="preserve">Ad Group - 7/31/2025 18:01:49.302</t>
  </si>
  <si>
    <t xml:space="preserve">AJ-W280716S34AK-FULL LOFT-MANU+CW+GD</t>
  </si>
  <si>
    <t xml:space="preserve">广告组 - 8/10/2025 13:48:48.411</t>
  </si>
  <si>
    <t xml:space="preserve">AJ-W54425P6374AN-T+D-MANU-FLOOR -CZ</t>
  </si>
  <si>
    <t xml:space="preserve">广告组 - 9/3/2025 11:13:28.547</t>
  </si>
  <si>
    <t xml:space="preserve">AJ-W293915P7441AK-FULL -MANU+GD</t>
  </si>
  <si>
    <t xml:space="preserve">广告组 - 9/16/2025 20:54:13.524</t>
  </si>
  <si>
    <t xml:space="preserve">AJ-W280716S33AK-QUEEN LOFT DESK-MANU+up</t>
  </si>
  <si>
    <t xml:space="preserve">广告组 - 9/20/2025 10:58:14.745</t>
  </si>
  <si>
    <t xml:space="preserve">AJ-W293919P9598AK-FULL-AUTO-DOWN</t>
  </si>
  <si>
    <t xml:space="preserve">广告组 - 9/21/2025 11:18:15.704</t>
  </si>
  <si>
    <t xml:space="preserve">AJ-W293703S36AB-QUEEN-MANU</t>
  </si>
  <si>
    <t xml:space="preserve">广告组 - 9/29/2025 13:56:29.229</t>
  </si>
  <si>
    <t xml:space="preserve">AJ-W293915P7441AK-FULL-auto</t>
  </si>
  <si>
    <t xml:space="preserve">广告组 - 10/7/2025 17:42:56.312</t>
  </si>
  <si>
    <t xml:space="preserve">AJ-INS114P3526AK-FULL-manu</t>
  </si>
  <si>
    <t xml:space="preserve">广告组 - 10/15/2025 08:55:19.872</t>
  </si>
  <si>
    <t xml:space="preserve">AJ-W293919P9596AK-Twin bed rails-manu2</t>
  </si>
  <si>
    <t xml:space="preserve">广告组 - 10/24/2025 15:23:52.470</t>
  </si>
  <si>
    <t xml:space="preserve">AJ-W54425P6386AE-Queen floor-manu</t>
  </si>
  <si>
    <t xml:space="preserve">广告组 - 11/5/2025 13:57:33.644</t>
  </si>
  <si>
    <t xml:space="preserve">AJ-W2931107S47AB-FULL-MANU</t>
  </si>
  <si>
    <t xml:space="preserve">广告组 - 11/10/2025 21:49:49.497</t>
  </si>
  <si>
    <t xml:space="preserve">AJ-W2931118P6922AN-Full teepee bed-manu</t>
  </si>
  <si>
    <t xml:space="preserve">广告组 - 11/18/2025 17:10:12.911</t>
  </si>
  <si>
    <t xml:space="preserve">AJ-W293623P0148AK-TWIN rails -manu2</t>
  </si>
  <si>
    <t xml:space="preserve">广告组 - 11/20/2025 15:56:22.619</t>
  </si>
  <si>
    <t xml:space="preserve">AJ-W2931119P4118AK-Full house-manu</t>
  </si>
  <si>
    <t xml:space="preserve">广告组 - 11/21/2025 16:21:30.033</t>
  </si>
  <si>
    <t xml:space="preserve">AJ-W2931107S46AK-FULL loft-auto</t>
  </si>
  <si>
    <t xml:space="preserve">广告组 - 11/29/2025 11:59:26.683</t>
  </si>
  <si>
    <t xml:space="preserve">AJ-W2931107S46AK-FULL-manu-jz-high bid</t>
  </si>
  <si>
    <t xml:space="preserve">广告组 - 12/9/2025 13:48:54.921</t>
  </si>
  <si>
    <t xml:space="preserve">AJ-INS521P781P-Twin floor 不折断带门-manu+CZ</t>
  </si>
  <si>
    <t xml:space="preserve">广告组 - 12/17/2025 17:26:27.842</t>
  </si>
  <si>
    <t xml:space="preserve">AJ-W54425P6374AN-Twin floor 折断款带门-manu+TC</t>
  </si>
  <si>
    <t xml:space="preserve">广告组 - 12/17/2025 17:39:36.941</t>
  </si>
  <si>
    <t xml:space="preserve">AJ-W2593P164752-FULL FLOOR BED-AUTO+GD</t>
  </si>
  <si>
    <t xml:space="preserve">广告组 - 12/17/2025 18:00:33.242</t>
  </si>
  <si>
    <t xml:space="preserve">AJ-W2931215P5806AK-TWIN 儿童地铺 毛绒-AUTO</t>
  </si>
  <si>
    <t xml:space="preserve">广告组 - 12/23/2025 14:42:21.066</t>
  </si>
  <si>
    <t xml:space="preserve">AJ-W16701124P4268AE-FULL-manu</t>
  </si>
  <si>
    <t xml:space="preserve">广告组 - 12/27/2025 14:36:52.997</t>
  </si>
  <si>
    <t xml:space="preserve">AJ-INS521P795K-TWIN floor bed不折断款+不带门-manu</t>
  </si>
  <si>
    <t xml:space="preserve">广告组 - 12/30/2025 10:51:13.562</t>
  </si>
  <si>
    <t xml:space="preserve">AJ-INS115P6379AK-FD2-TAR</t>
  </si>
  <si>
    <t xml:space="preserve">广告组 - 12/31/2025 21:33:33.875</t>
  </si>
  <si>
    <t xml:space="preserve">AJ-W2931231P1124AK-TWIN Safety &amp; Rails-manu</t>
  </si>
  <si>
    <t xml:space="preserve">广告组 - 1/6/2026 17:31:54.355</t>
  </si>
  <si>
    <t xml:space="preserve">AJ-W2931215P5806AK-TWIN 地铺毛绒-MANU</t>
  </si>
  <si>
    <t xml:space="preserve">广告组 - 1/8/2026 15:33:18.066</t>
  </si>
  <si>
    <t xml:space="preserve">AJ-N7331226S1668AK-TWIN-manu</t>
  </si>
  <si>
    <t xml:space="preserve">广告组 - 1/9/2026 21:35:07.217</t>
  </si>
  <si>
    <t xml:space="preserve">AJ-W2593S00001FULL-大词-精准-固定</t>
  </si>
  <si>
    <t xml:space="preserve">广告组 - 1/7/2025 10:24:11.525</t>
  </si>
  <si>
    <t xml:space="preserve">AJ-W293703S36AB-QUEEN-MANU+desk +CZ 拓展</t>
  </si>
  <si>
    <t xml:space="preserve">广告组 - 8/27/2025 15:45:24.435</t>
  </si>
  <si>
    <t xml:space="preserve">AJ-W2593P233783AN-teepee key -manu2</t>
  </si>
  <si>
    <t xml:space="preserve">广告组 - 1/15/2026 11:32:27.082</t>
  </si>
  <si>
    <t xml:space="preserve">AJ-W293623P3767AK-FULL-CW-UD</t>
  </si>
  <si>
    <t xml:space="preserve">广告组 - 1/23/2026 11:44:04.733</t>
  </si>
  <si>
    <t xml:space="preserve">AJ-W18581220S007OAK-KING lift up bed -manu</t>
  </si>
  <si>
    <t xml:space="preserve">广告组 - 1/22/2026 13:57:39.135</t>
  </si>
  <si>
    <t xml:space="preserve">AJ-INS521P795K-TWIN floor-auto 不折断不带门款</t>
  </si>
  <si>
    <t xml:space="preserve">广告组 - 1/24/2026 21:08:07.483</t>
  </si>
  <si>
    <t xml:space="preserve">AJ-INS912S257QUEEN-MANU</t>
  </si>
  <si>
    <t xml:space="preserve">广告组 - 9/15/2025 11:24:34.768</t>
  </si>
  <si>
    <t xml:space="preserve">AJ-INS521P795K-TWIN floor -manu</t>
  </si>
  <si>
    <t xml:space="preserve">广告组 - 1/28/2026 11:44:30.646</t>
  </si>
  <si>
    <t xml:space="preserve">AJ-W386126P7346WAL2-auto</t>
  </si>
  <si>
    <t xml:space="preserve">广告组 - 2/1/2026 20:40:11.140</t>
  </si>
  <si>
    <t xml:space="preserve">AJ-W280826S38AB-Queen lofr-auto</t>
  </si>
  <si>
    <t xml:space="preserve">广告组 - 10/7/2025 13:47:20.613</t>
  </si>
  <si>
    <t xml:space="preserve">AJ-W1791P148192E-FULL HOUSE -MANU</t>
  </si>
  <si>
    <t xml:space="preserve">广告组 - 12/22/2025 18:45:01.369</t>
  </si>
  <si>
    <t xml:space="preserve">AJ-W171626S34AW-QUEEN bed+storage-manu</t>
  </si>
  <si>
    <t xml:space="preserve">广告组 - 2/27/2026 15:08:09.411</t>
  </si>
  <si>
    <t xml:space="preserve">AJ-W171626S34AW-QUEEN Bed-auto</t>
  </si>
  <si>
    <t xml:space="preserve">广告组 - 2/27/2026 15:14:09.424</t>
  </si>
  <si>
    <t xml:space="preserve">AJ-W16701124P7171AB-FULL corner-manu</t>
  </si>
  <si>
    <t xml:space="preserve">广告组 - 2/5/2026 15:18:12.996</t>
  </si>
  <si>
    <t xml:space="preserve">AJ-W1716402S12K-house floor-manu</t>
  </si>
  <si>
    <t xml:space="preserve">广告组 - 3/6/2026 16:30:22.619</t>
  </si>
  <si>
    <t xml:space="preserve">AJ-W28035S75AK-FULL LOFT STAIRS-MANU</t>
  </si>
  <si>
    <t xml:space="preserve">广告组 - 3/7/2026 13:46:59.571</t>
  </si>
  <si>
    <t xml:space="preserve">AJ-BS326206AAK-QUEEN HIGH BED-MANU</t>
  </si>
  <si>
    <t xml:space="preserve">广告组 - 3/12/2026 19:24:17.388</t>
  </si>
  <si>
    <t xml:space="preserve">AJ-W54210S274AK-KING HIGH BED-AUTO-DOWN</t>
  </si>
  <si>
    <t xml:space="preserve">广告组 - 3/13/2026 21:14:44.058</t>
  </si>
  <si>
    <t xml:space="preserve">AJ-W540206S270AW-K+2D-manu</t>
  </si>
  <si>
    <t xml:space="preserve">广告组 - 3/13/2026 10:17:06.457</t>
  </si>
  <si>
    <t xml:space="preserve">AJ-W293224P7117AK-Double kids  bed -MANU-JZ</t>
  </si>
  <si>
    <t xml:space="preserve">广告组 - 3/22/2026 15:53:29.626</t>
  </si>
  <si>
    <t xml:space="preserve">AJ-INS912S258KING-AUTO</t>
  </si>
  <si>
    <t xml:space="preserve">广告组 - 3/22/2026 10:37:05.977</t>
  </si>
  <si>
    <t xml:space="preserve">AJ-W54210S272AK-QUEEN+D-AUTO-DOWN</t>
  </si>
  <si>
    <t xml:space="preserve">广告组 - 3/23/2026 08:20:33.233</t>
  </si>
  <si>
    <t xml:space="preserve">AJ-W54311P652AK-Twin floor high rails-auto-DOWN</t>
  </si>
  <si>
    <t xml:space="preserve">广告组 - 3/25/2026 18:31:47.487</t>
  </si>
  <si>
    <t xml:space="preserve">AJ-W54425P6386AE-Queen floor-auto</t>
  </si>
  <si>
    <t xml:space="preserve">广告组 - 4/2/2026 13:57:56.394</t>
  </si>
  <si>
    <t xml:space="preserve">FC-Desk024</t>
  </si>
  <si>
    <t xml:space="preserve">FC-024XYZ-两个尺寸-自动投放-固定价格</t>
  </si>
  <si>
    <t xml:space="preserve">ZXY-Desk024-Walnut -Solid Wood-两个尺寸SP-手动-固定价格</t>
  </si>
  <si>
    <t xml:space="preserve">AJ-W293328P6936AK-TWIN kidsbed -auto</t>
  </si>
  <si>
    <t xml:space="preserve">广告组 - 4/11/2026 21:21:47.260</t>
  </si>
  <si>
    <t xml:space="preserve">FC-029XYZ沙发</t>
  </si>
  <si>
    <t xml:space="preserve">ZXY-Sofa029-Gray -自动固定</t>
  </si>
  <si>
    <t xml:space="preserve">AJ-W293328P6936AK-TWIN KIDS BED RAILS-MANU+GD</t>
  </si>
  <si>
    <t xml:space="preserve">广告组 - 4/20/2026 10:37:11.476</t>
  </si>
  <si>
    <t xml:space="preserve">FC-035XYZ</t>
  </si>
  <si>
    <t xml:space="preserve">ZXY-Chair035-Earthy Yellow自动固定</t>
  </si>
  <si>
    <t xml:space="preserve">ZXY-Chair035-Blue自动固定</t>
  </si>
  <si>
    <t xml:space="preserve">ZXY035Chair手动固定三个颜色</t>
  </si>
  <si>
    <t xml:space="preserve">FC-032XYZ</t>
  </si>
  <si>
    <t xml:space="preserve">ZXY-Platform Bed-Metal-Queen-Black自动固定</t>
  </si>
  <si>
    <t xml:space="preserve">ZXY-035chair三个颜色自动固定</t>
  </si>
  <si>
    <t xml:space="preserve">809-W2593 Montessori Bed</t>
  </si>
  <si>
    <t xml:space="preserve">809-W2593P190-ZD</t>
  </si>
  <si>
    <t xml:space="preserve">广告组 - 4/17/2025 11:52:34.352</t>
  </si>
  <si>
    <t xml:space="preserve">809-W2593P233-SD</t>
  </si>
  <si>
    <t xml:space="preserve">广告组 - 4/17/2025 11:54:17.879</t>
  </si>
  <si>
    <t xml:space="preserve">806-W2580S00020-40-41</t>
  </si>
  <si>
    <t xml:space="preserve">809-W2593S00010</t>
  </si>
  <si>
    <t xml:space="preserve">809-W2593S000-triple bunk bed-SD</t>
  </si>
  <si>
    <t xml:space="preserve">广告组 - 4/17/2025 16:04:43.905</t>
  </si>
  <si>
    <t xml:space="preserve">806-抱抱床</t>
  </si>
  <si>
    <t xml:space="preserve">806-W2593P190148-50-Twin-Auto</t>
  </si>
  <si>
    <t xml:space="preserve">Twin</t>
  </si>
  <si>
    <t xml:space="preserve">809-W2580网格床带LED</t>
  </si>
  <si>
    <t xml:space="preserve">809-W2580S00025-ZD-Broad</t>
  </si>
  <si>
    <t xml:space="preserve">广告组 - 6/20/2025 19:29:24.352</t>
  </si>
  <si>
    <t xml:space="preserve">806-W504-Floorbed</t>
  </si>
  <si>
    <t xml:space="preserve">806-W504P28639</t>
  </si>
  <si>
    <t xml:space="preserve">809-Platform Bed</t>
  </si>
  <si>
    <t xml:space="preserve">809-W504P277-Full</t>
  </si>
  <si>
    <t xml:space="preserve">广告组 - 7/15/2025 16:07:01.110</t>
  </si>
  <si>
    <t xml:space="preserve">809-W504P277-SD</t>
  </si>
  <si>
    <t xml:space="preserve">广告组 - 7/15/2025 16:10:53.180</t>
  </si>
  <si>
    <t xml:space="preserve">809-W2593S00010-ZD</t>
  </si>
  <si>
    <t xml:space="preserve">广告组 - 7/15/2025 15:10:38.148</t>
  </si>
  <si>
    <t xml:space="preserve">806-New</t>
  </si>
  <si>
    <t xml:space="preserve">806-W2593P296909-11</t>
  </si>
  <si>
    <t xml:space="preserve">806-W2593P296919-22</t>
  </si>
  <si>
    <t xml:space="preserve">806-W2580S00020-Manual-Phrase</t>
  </si>
  <si>
    <t xml:space="preserve">806-W2593P333</t>
  </si>
  <si>
    <t xml:space="preserve">806-W2593P333-W-Full</t>
  </si>
  <si>
    <t xml:space="preserve">806-W2593P333-Full</t>
  </si>
  <si>
    <t xml:space="preserve">806-W2593P333-W-Twin</t>
  </si>
  <si>
    <t xml:space="preserve">806-W2593P3337-Twin</t>
  </si>
  <si>
    <t xml:space="preserve">806-Loft Bed</t>
  </si>
  <si>
    <t xml:space="preserve">806-W2580S000-Full</t>
  </si>
  <si>
    <t xml:space="preserve">806-W2580S00077-Full-Auto</t>
  </si>
  <si>
    <t xml:space="preserve">809-W2593S00010-SD-815</t>
  </si>
  <si>
    <t xml:space="preserve">806-W504-Floor Bed-Twin</t>
  </si>
  <si>
    <t xml:space="preserve">806-W2580S000-Queen</t>
  </si>
  <si>
    <t xml:space="preserve">806-W2580S00035-6</t>
  </si>
  <si>
    <t xml:space="preserve">806-W2580S0003</t>
  </si>
  <si>
    <t xml:space="preserve">806-W2593P333-F-Manual</t>
  </si>
  <si>
    <t xml:space="preserve">806-W2593P333-T-Manual</t>
  </si>
  <si>
    <t xml:space="preserve">809-W2580S00025-SP-Phrase</t>
  </si>
  <si>
    <t xml:space="preserve">广告组 - 9/17/2025 11:26:39.575</t>
  </si>
  <si>
    <t xml:space="preserve">806-W2593P3374-Twin</t>
  </si>
  <si>
    <t xml:space="preserve">806-W2593P337432-6</t>
  </si>
  <si>
    <t xml:space="preserve">809-W2593P3316-抱抱床带抽屉</t>
  </si>
  <si>
    <t xml:space="preserve">809-W2593P3316-Twin-ZD</t>
  </si>
  <si>
    <t xml:space="preserve">广告组 - 9/22/2025 19:00:02.599</t>
  </si>
  <si>
    <t xml:space="preserve">809-Platform Bed W2593</t>
  </si>
  <si>
    <t xml:space="preserve">809-W2593平板床Twin-ZD</t>
  </si>
  <si>
    <t xml:space="preserve">广告组 - 9/26/2025 18:36:26.680</t>
  </si>
  <si>
    <t xml:space="preserve">809-W2593平板床Full-ZD</t>
  </si>
  <si>
    <t xml:space="preserve">广告组 - 9/26/2025 18:37:53.587</t>
  </si>
  <si>
    <t xml:space="preserve">806-W2593P333-G-Full</t>
  </si>
  <si>
    <t xml:space="preserve">806-W2580S000-TwinXL</t>
  </si>
  <si>
    <t xml:space="preserve">806-W2580S00049-W2580S00050</t>
  </si>
  <si>
    <t xml:space="preserve">806-W2580S00020-1013</t>
  </si>
  <si>
    <t xml:space="preserve">806-W2593P3316-Twin</t>
  </si>
  <si>
    <t xml:space="preserve">806-W2593P3316</t>
  </si>
  <si>
    <t xml:space="preserve">806-W504P3457</t>
  </si>
  <si>
    <t xml:space="preserve">806-W2593P333-N-Twin</t>
  </si>
  <si>
    <t xml:space="preserve">806-W2593P33168-Full</t>
  </si>
  <si>
    <t xml:space="preserve">806-W2593P33168</t>
  </si>
  <si>
    <t xml:space="preserve">806-W1670P357170-Corner Bed</t>
  </si>
  <si>
    <t xml:space="preserve">806-W1670P357170-1-Asin</t>
  </si>
  <si>
    <t xml:space="preserve">806-W1670P357171-Asin</t>
  </si>
  <si>
    <t xml:space="preserve">806-W1670P357170-Manual-Broad</t>
  </si>
  <si>
    <t xml:space="preserve">809-W2593P190-SP-Phrase</t>
  </si>
  <si>
    <t xml:space="preserve">809-W2593P190-SD</t>
  </si>
  <si>
    <t xml:space="preserve">809-W2593S00010-bunkbed-SD</t>
  </si>
  <si>
    <t xml:space="preserve">809-W2593S00010-bunkbed</t>
  </si>
  <si>
    <t xml:space="preserve">806-W2580S00091-Queen</t>
  </si>
  <si>
    <t xml:space="preserve">806-W2580S00091-Queen-Auto</t>
  </si>
  <si>
    <t xml:space="preserve">806-W2593P2337-Full</t>
  </si>
  <si>
    <t xml:space="preserve">Full</t>
  </si>
  <si>
    <t xml:space="preserve">806-W2580S00074-5-SP-Auto</t>
  </si>
  <si>
    <t xml:space="preserve">Auto-Match-Types</t>
  </si>
  <si>
    <t xml:space="preserve">809-W3752S00001-ZD</t>
  </si>
  <si>
    <t xml:space="preserve">809-W3752S00004-ZD</t>
  </si>
  <si>
    <t xml:space="preserve">806-W2580S00077-Full-Phrase-稳定流量</t>
  </si>
  <si>
    <t xml:space="preserve">806-W2580S00077-Full- Board-扩词</t>
  </si>
  <si>
    <t xml:space="preserve">Board-扩词</t>
  </si>
  <si>
    <t xml:space="preserve">806-W1670P357170-Manual-Phrase</t>
  </si>
  <si>
    <t xml:space="preserve">806-W2580S00020-Manual-Exact</t>
  </si>
  <si>
    <t xml:space="preserve">806-W2580S00091-Manual-Phrase</t>
  </si>
  <si>
    <t xml:space="preserve">806-W2593P409122-3-Queen</t>
  </si>
  <si>
    <t xml:space="preserve">806-W2593P409122-3</t>
  </si>
  <si>
    <t xml:space="preserve">809-W2593/W1858-铁架抱抱床</t>
  </si>
  <si>
    <t xml:space="preserve">809-W1858P38999-Twin</t>
  </si>
  <si>
    <t xml:space="preserve">广告组 - 12/12/2025 14:19:45.910</t>
  </si>
  <si>
    <t xml:space="preserve">806-W2580S00091-Manual-Exact</t>
  </si>
  <si>
    <t xml:space="preserve">806-W2580S00091-测试</t>
  </si>
  <si>
    <t xml:space="preserve">806-W2580S00077-Full-Exact-精准收割</t>
  </si>
  <si>
    <t xml:space="preserve">806-W2593P190148-50-Manual-Broad</t>
  </si>
  <si>
    <t xml:space="preserve">806-W2593P190148-50</t>
  </si>
  <si>
    <t xml:space="preserve">806-W2580S00074-5-Exact</t>
  </si>
  <si>
    <t xml:space="preserve">806-W2580S00074-5</t>
  </si>
  <si>
    <t xml:space="preserve">806-W2593P190148-50-Manual-Exact</t>
  </si>
  <si>
    <t xml:space="preserve">806-W2593P190148-50-Manual-Phrase</t>
  </si>
  <si>
    <t xml:space="preserve">806-W1670P357170-Manual-Exact</t>
  </si>
  <si>
    <t xml:space="preserve">809-W2593P190150-Broad</t>
  </si>
  <si>
    <t xml:space="preserve">809-W2580S00025 Exact-Feature</t>
  </si>
  <si>
    <t xml:space="preserve">809-W2593P190150-Exact-Longtail</t>
  </si>
  <si>
    <t xml:space="preserve">809-W2580S00025 Exact-Core</t>
  </si>
  <si>
    <t xml:space="preserve">809-W2580S00025-SP-Broad</t>
  </si>
  <si>
    <t xml:space="preserve">809-W2580S00025-ZD</t>
  </si>
  <si>
    <t xml:space="preserve">809-W2580S00025 Exact-Champion</t>
  </si>
  <si>
    <t xml:space="preserve">809-W2580S00025-SDT</t>
  </si>
  <si>
    <t xml:space="preserve">809-W2593P190150-Exact-Core</t>
  </si>
  <si>
    <t xml:space="preserve">809-W2593P190150-ZD-Substitutes</t>
  </si>
  <si>
    <t xml:space="preserve">809-W2580网格床带LED 黑色Full</t>
  </si>
  <si>
    <t xml:space="preserve">809-W2580S00077-PHRASE</t>
  </si>
  <si>
    <t xml:space="preserve">809-W2580S00077-AUTO</t>
  </si>
  <si>
    <t xml:space="preserve">809-W2580网格床带LED 黑色Queen</t>
  </si>
  <si>
    <t xml:space="preserve">809-W2580S00091-PHRASE</t>
  </si>
  <si>
    <t xml:space="preserve">809-W2580S00091-EXACT</t>
  </si>
  <si>
    <t xml:space="preserve">809-W2580S00091-AUTO</t>
  </si>
  <si>
    <t xml:space="preserve">809-W2580S00077-EXACT</t>
  </si>
  <si>
    <t xml:space="preserve">809-平板床Twin-Phrase Core</t>
  </si>
  <si>
    <t xml:space="preserve">809-平板床Twin-Exact Core</t>
  </si>
  <si>
    <t xml:space="preserve">809-平板床Twin-Toddler</t>
  </si>
  <si>
    <t xml:space="preserve">809-W504P277Full-AUTO-Loose</t>
  </si>
  <si>
    <t xml:space="preserve">809-W504P277Full-AUTO-Substitutes</t>
  </si>
  <si>
    <t xml:space="preserve">809-W504P277Full-AUTO-Close</t>
  </si>
  <si>
    <t xml:space="preserve">809-W504P277Full-PHRASE</t>
  </si>
  <si>
    <t xml:space="preserve">809-W504P277Full-EXACT</t>
  </si>
  <si>
    <t xml:space="preserve">809-W504P277Full-BROAD</t>
  </si>
  <si>
    <t xml:space="preserve">806-N733-Platform Bed</t>
  </si>
  <si>
    <t xml:space="preserve">806-N733P422478-Auto</t>
  </si>
  <si>
    <t xml:space="preserve">806-N733P422478</t>
  </si>
  <si>
    <t xml:space="preserve">806-N733P422479-Auto</t>
  </si>
  <si>
    <t xml:space="preserve">806-N733P422479</t>
  </si>
  <si>
    <t xml:space="preserve">806-W2593P409122-3-Manual-Phrase</t>
  </si>
  <si>
    <t xml:space="preserve">806-N733P422480-Auto</t>
  </si>
  <si>
    <t xml:space="preserve">806-N733P422480</t>
  </si>
  <si>
    <t xml:space="preserve">809-W1858P38999-SDT</t>
  </si>
  <si>
    <t xml:space="preserve">809-W1858P38999-Phrase</t>
  </si>
  <si>
    <t xml:space="preserve">809-W1858P38999-Exact</t>
  </si>
  <si>
    <t xml:space="preserve">809-W1858P38999-Broad</t>
  </si>
  <si>
    <t xml:space="preserve">806-W504P287651-2-Twin</t>
  </si>
  <si>
    <t xml:space="preserve">806-W504P287651-2</t>
  </si>
  <si>
    <t xml:space="preserve">Lepus店铺销量汇总</t>
  </si>
  <si>
    <t xml:space="preserve">SKU</t>
  </si>
  <si>
    <t xml:space="preserve">Itemcode</t>
  </si>
  <si>
    <t xml:space="preserve">销量</t>
  </si>
  <si>
    <t xml:space="preserve">运费</t>
  </si>
  <si>
    <t xml:space="preserve">订单收入</t>
  </si>
  <si>
    <t xml:space="preserve">采购</t>
  </si>
  <si>
    <t xml:space="preserve">固定费用</t>
  </si>
  <si>
    <t xml:space="preserve">单个毛利比</t>
  </si>
  <si>
    <t xml:space="preserve">毛利</t>
  </si>
  <si>
    <t xml:space="preserve">店铺</t>
  </si>
  <si>
    <t xml:space="preserve">销售总额</t>
  </si>
  <si>
    <t xml:space="preserve">库存</t>
  </si>
  <si>
    <t xml:space="preserve">店铺销量汇总</t>
  </si>
  <si>
    <t xml:space="preserve"> </t>
  </si>
  <si>
    <t xml:space="preserve">销售日报（fulfillment）</t>
  </si>
  <si>
    <t xml:space="preserve">日期</t>
  </si>
  <si>
    <t xml:space="preserve">本日销售额
（按站点货币)</t>
  </si>
  <si>
    <t xml:space="preserve">主营本日销售额</t>
  </si>
  <si>
    <t xml:space="preserve">本日订单数</t>
  </si>
  <si>
    <t xml:space="preserve">溢价</t>
  </si>
  <si>
    <t xml:space="preserve">广告费合计</t>
  </si>
  <si>
    <t xml:space="preserve">最终溢价</t>
  </si>
  <si>
    <t xml:space="preserve">本日利润率</t>
  </si>
  <si>
    <t xml:space="preserve">广告费</t>
  </si>
  <si>
    <t xml:space="preserve">HJH</t>
  </si>
  <si>
    <t xml:space="preserve">HZG</t>
  </si>
  <si>
    <t xml:space="preserve">DFF</t>
  </si>
  <si>
    <t xml:space="preserve">MMY</t>
  </si>
  <si>
    <t xml:space="preserve">OYBW</t>
  </si>
  <si>
    <t xml:space="preserve">ZYX</t>
  </si>
  <si>
    <t xml:space="preserve">QT</t>
  </si>
  <si>
    <t xml:space="preserve">WJZ</t>
  </si>
  <si>
    <t xml:space="preserve">FST</t>
  </si>
  <si>
    <t xml:space="preserve">TY</t>
  </si>
  <si>
    <t xml:space="preserve">合计</t>
  </si>
  <si>
    <t xml:space="preserve">销售日报（payments）</t>
  </si>
  <si>
    <t xml:space="preserve">订单</t>
  </si>
  <si>
    <t xml:space="preserve">广告花费</t>
  </si>
  <si>
    <t xml:space="preserve">payments</t>
  </si>
  <si>
    <t xml:space="preserve">payment溢价</t>
  </si>
  <si>
    <t xml:space="preserve">广告占比</t>
  </si>
  <si>
    <t xml:space="preserve">利润率</t>
  </si>
  <si>
    <t xml:space="preserve">退款占比</t>
  </si>
  <si>
    <t xml:space="preserve">payment最终溢价</t>
  </si>
  <si>
    <t xml:space="preserve">payment毛利比</t>
  </si>
  <si>
    <t xml:space="preserve">日均完成预算</t>
  </si>
  <si>
    <t xml:space="preserve">累积payments</t>
  </si>
  <si>
    <t xml:space="preserve">月预算</t>
  </si>
  <si>
    <t xml:space="preserve">30天</t>
  </si>
  <si>
    <t xml:space="preserve">4月</t>
  </si>
  <si>
    <t xml:space="preserve">日均</t>
  </si>
  <si>
    <t xml:space="preserve">一、主要目标</t>
  </si>
  <si>
    <r>
      <rPr>
        <sz val="12"/>
        <color rgb="FF000000"/>
        <rFont val="SimSun"/>
        <charset val="134"/>
      </rPr>
      <t xml:space="preserve">销售额</t>
    </r>
    <r>
      <rPr>
        <sz val="12"/>
        <color rgb="FF000000"/>
        <rFont val="SimSun"/>
        <charset val="134"/>
      </rPr>
      <t xml:space="preserve">
</t>
    </r>
    <r>
      <rPr>
        <sz val="12"/>
        <color rgb="FF000000"/>
        <rFont val="SimSun"/>
        <charset val="134"/>
      </rPr>
      <t xml:space="preserve">GMV</t>
    </r>
  </si>
  <si>
    <t xml:space="preserve">合计金额</t>
  </si>
  <si>
    <t xml:space="preserve">一月</t>
  </si>
  <si>
    <t xml:space="preserve">二月</t>
  </si>
  <si>
    <t xml:space="preserve">三月</t>
  </si>
  <si>
    <t xml:space="preserve">四月</t>
  </si>
  <si>
    <t xml:space="preserve">五月</t>
  </si>
  <si>
    <t xml:space="preserve">六月</t>
  </si>
  <si>
    <t xml:space="preserve">七月</t>
  </si>
  <si>
    <t xml:space="preserve">八月</t>
  </si>
  <si>
    <t xml:space="preserve">九月</t>
  </si>
  <si>
    <t xml:space="preserve">十月</t>
  </si>
  <si>
    <t xml:space="preserve">十一月</t>
  </si>
  <si>
    <t xml:space="preserve">十二月</t>
  </si>
  <si>
    <t xml:space="preserve">月销售额</t>
  </si>
  <si>
    <t xml:space="preserve">日均销售额</t>
  </si>
  <si>
    <t xml:space="preserve">亚马逊</t>
  </si>
  <si>
    <t xml:space="preserve">目标</t>
  </si>
  <si>
    <t xml:space="preserve">实际完成</t>
  </si>
  <si>
    <t xml:space="preserve">差额</t>
  </si>
  <si>
    <t xml:space="preserve">刘宇杰</t>
  </si>
  <si>
    <t xml:space="preserve">许梓瑜</t>
  </si>
  <si>
    <t xml:space="preserve">所有店铺目标合计</t>
  </si>
  <si>
    <t xml:space="preserve">所有店铺实际合计</t>
  </si>
  <si>
    <t xml:space="preserve">所有店铺差额合计</t>
  </si>
  <si>
    <t xml:space="preserve">       目标制定原则</t>
  </si>
  <si>
    <t xml:space="preserve">1、部门每月增长10%以上，每个运营都要求按增量设置目标</t>
  </si>
  <si>
    <t xml:space="preserve">2、日均销售额可以转化成日均销量看，每天的维度各自检查</t>
  </si>
  <si>
    <t xml:space="preserve">3.预算指标按季度完成，当季度未完成的部分超过10%，将扣除一个点的提成</t>
  </si>
  <si>
    <t xml:space="preserve">4.月度指标完成超过60%的，奖励当月净利1个点的提成，及优秀月度奖500元</t>
  </si>
  <si>
    <t xml:space="preserve">5.运营岗位采用末位淘汰制度，连续两个季度垫底的运营，需要淘汰或者转换到公司其他岗位</t>
  </si>
  <si>
    <t xml:space="preserve">指标：</t>
  </si>
  <si>
    <t xml:space="preserve">1. 确保正常销售产品和新品加入</t>
  </si>
  <si>
    <t xml:space="preserve">2. 利润目标：全年每个运营的目标是4%净利润率</t>
  </si>
  <si>
    <t xml:space="preserve">a. 按照SKU维度，计算每个月的利润率</t>
  </si>
  <si>
    <t xml:space="preserve">每月利润=月销售额(实际售价*销量）-价格*销量-折扣(举例：coupon每天比如$5*30天+code每天$5*10天）-广告月花费（每天$100*30天）</t>
  </si>
  <si>
    <t xml:space="preserve">3. 广告的预算根据预算的5%，需要多激活链接的情况下，可以向上申请增加预算，前期的广告激活周期亏损不超过一个月，按照4 weeks原则</t>
  </si>
  <si>
    <t xml:space="preserve">W2580S00100</t>
  </si>
  <si>
    <t xml:space="preserve">Full Size Loft Bed with Desk and Charging Station ,7 Open Storage Spaces and LED Lighting ,Designed for Children and Teens,Black(Expect Arrival Date 2026/6/24)</t>
  </si>
  <si>
    <t xml:space="preserve">W5819S00006</t>
  </si>
  <si>
    <t xml:space="preserve">(ETA:6.15-CA:40 / ETA:6.17-AT:50) Solid Wood Bed Frame,King Platform Bed Frame with Headboard,Tall Headboard Natural Wood Bed ,No Box Spring Needed,Beige</t>
  </si>
  <si>
    <t xml:space="preserve">W504S00315</t>
  </si>
  <si>
    <t xml:space="preserve">Queen Size Wood Bed with Piano Key Style Upholstered Headboard , Wood Bed with Strengthened Bed Frame ,Wheat</t>
  </si>
  <si>
    <t xml:space="preserve">W5568S00042</t>
  </si>
  <si>
    <t xml:space="preserve">Sleeper Sofa, Sectional with Pull-Out Bed, Reversible Chaise, Storage Sectional,Small Space Solution, Convertible Sofa Bed, Living Room Furniture, L-Shaped Sofa</t>
  </si>
  <si>
    <t xml:space="preserve">W5568S00043</t>
  </si>
  <si>
    <t xml:space="preserve">Sleeper Sofa, Sectional with Pull-Out Bed, Reversible Chaise, Storage Sectional, Small Space Solution, Convertible Sofa Bed, Living Room Furniture, L-Shaped Sofa</t>
  </si>
  <si>
    <t xml:space="preserve">N733P430735K</t>
  </si>
  <si>
    <t xml:space="preserve">Twin Bed Frame for Kids, Montessori Bed with 2 Storage Drawers, Wood House Shape Twin Bed with Headboard, No Box Spring Needed, Easy Assemble, White</t>
  </si>
  <si>
    <t xml:space="preserve">N719P418377D</t>
  </si>
  <si>
    <t xml:space="preserve">Outdoor Cat Enclosure Fir Wood Catio Outdoor Cat House Patio Cat Playpen with Sleeping Houses, Jumping Platforms, Scratching Post and Secure Doors for Cats, Black+Brown</t>
  </si>
  <si>
    <t xml:space="preserve">2026-06-27 00:00:00</t>
  </si>
  <si>
    <t xml:space="preserve">N719P418377N</t>
  </si>
  <si>
    <t xml:space="preserve">Outdoor Cat Enclosure Fir Wood Catio Outdoor Cat House Patio Cat Playpen with Sleeping Houses, Jumping Platforms, Scratching Post and Secure Doors for Cats, Black+Natural</t>
  </si>
  <si>
    <t xml:space="preserve">W2593P515757</t>
  </si>
  <si>
    <t xml:space="preserve">Twin Size Upholstered Platform Bed with Rabbit Cushion, Kids Floor Upholstered Bed with Removable Side Rails, Pink(Old SKUW2593P395807 Expect Arrival Date 2026/7/14)</t>
  </si>
  <si>
    <t xml:space="preserve">N710P429509P</t>
  </si>
  <si>
    <t xml:space="preserve">70inch Modern TV Stand with Rattan Doors for TVs up to 80", Media Console with Storage Space &amp; Cable Holes, Entertainment Center for Living Room</t>
  </si>
  <si>
    <t xml:space="preserve">W2593S00075</t>
  </si>
  <si>
    <t xml:space="preserve">Full Size Loft Bed with Stairs, Metal Full Loft Bed with High and House Shaped Guardrails, High Loft Bed with Wardrobe for Kids Teens, black(Old SKUW2593S00055 )</t>
  </si>
  <si>
    <t xml:space="preserve">W5568P449829</t>
  </si>
  <si>
    <t xml:space="preserve">Camel  Recliner Chair, Overstuffed Armchair, Manual Recliner, Living Room Seating, Reading Chair, Padded Footrest, Home Theater Seating, Ergonomic Lounge Chair, Soft Fabric Recliner,  Furniture.</t>
  </si>
  <si>
    <t xml:space="preserve">W5568P449824</t>
  </si>
  <si>
    <t xml:space="preserve">Green Recliner  Chair, Overstuffed Armchair, Manual Recliner, Living Room Seating, Reading Chair, Padded Footrest, Home Theater Seating, Ergonomic Lounge Chair, Soft Fabric Recliner,  Furniture.</t>
  </si>
  <si>
    <t xml:space="preserve">W5568P449822</t>
  </si>
  <si>
    <t xml:space="preserve">Dark Gray Recliner  Chair, Overstuffed Armchair, Manual Recliner, Living Room Seating, Reading Chair, Padded Footrest, Home Theater Seating, Ergonomic Lounge Chair, Soft Fabric Recliner,  Furniture.</t>
  </si>
  <si>
    <t xml:space="preserve">W2500P494297</t>
  </si>
  <si>
    <t xml:space="preserve">Foldable Hanging Egg Chair with Stand, HDPE Rattan Wicker Swing Chair with Cushion, Heavy Duty Frame 350 Lbs Capacity, Outdoor Patio Indoor Bedroom Balcony, Beige+Gray</t>
  </si>
  <si>
    <t xml:space="preserve">W2500P494296</t>
  </si>
  <si>
    <t xml:space="preserve">Foldable Hanging Egg Chair with Stand, HDPE Rattan Wicker Swing Chair with Cushion, Heavy Duty Frame 350 Lbs Capacity, Outdoor Patio Indoor Bedroom Balcony, Beige+Yellow</t>
  </si>
  <si>
    <t xml:space="preserve">Foldable Hanging Egg Chair with Stand, HDPE Rattan Wicker Swing Chair with Cushion, Heavy Duty Frame 350 Lbs Capacity, Outdoor Patio Indoor Bedroom Balcony, Black+ Black</t>
  </si>
  <si>
    <t xml:space="preserve">W2580S00099</t>
  </si>
  <si>
    <t xml:space="preserve">Full Loft Bed with Storage Stairs and Light ,Metal Loft Bed with Canopy Frame and Window Design,High Loft Bed with Wardrobe for Kids Teens, Black(Expect Arrival Date 2026/6/23)</t>
  </si>
  <si>
    <t xml:space="preserve">(ETA:6.4-NJ:120) King Size Platform Bed Frame, Spindle Bed with Curved Tall Headboard, No Box Spring Needed, Retro Four Poster Bed, Walnut</t>
  </si>
  <si>
    <t xml:space="preserve">(ETA:6.4-NJ:120)Queen Size Platform Bed Frame, Spindle Bed with Curved Tall Headboard, No Box Spring Needed, Retro Four Poster Bed, Walnut</t>
  </si>
  <si>
    <t xml:space="preserve">(ETA:6.15-CA:70 / ETA:6.17-AT:50) Solid Wood Bed Frame,King Platform Bed Frame with Headboard,Tall Headboard Natural Wood Bed ,No Box Spring Needed,Walnut</t>
  </si>
  <si>
    <t xml:space="preserve">2026-06-26 14:59</t>
  </si>
  <si>
    <t xml:space="preserve">2026-07-18 ~ 2026-07-25</t>
  </si>
  <si>
    <t xml:space="preserve">2026-07-11 ~ 2026-07-18</t>
  </si>
  <si>
    <t xml:space="preserve">2026-06-29 08:59</t>
  </si>
  <si>
    <t xml:space="preserve">2026-07-06 ~ 2026-07-13</t>
  </si>
  <si>
    <t xml:space="preserve">2026-05-28 23:59</t>
  </si>
  <si>
    <t xml:space="preserve">2026-08-19 09:59</t>
  </si>
  <si>
    <t xml:space="preserve">2026-08-31 12:59</t>
  </si>
  <si>
    <t xml:space="preserve">2026-07-05 ~ 2026-07-12</t>
  </si>
  <si>
    <t xml:space="preserve">2026-06-15 23:59</t>
  </si>
  <si>
    <t xml:space="preserve">2026-06-30 21:59</t>
  </si>
  <si>
    <t xml:space="preserve">2026-06-27 13:59</t>
  </si>
  <si>
    <t xml:space="preserve">806-W2593P430280</t>
  </si>
  <si>
    <t xml:space="preserve">B0H1PS7KB4</t>
  </si>
  <si>
    <t xml:space="preserve">806-W2593P430285</t>
  </si>
  <si>
    <t xml:space="preserve">B0H1PXPN4G</t>
  </si>
  <si>
    <t xml:space="preserve">806-W2593P430286</t>
  </si>
  <si>
    <t xml:space="preserve">B0H1PP1PNW</t>
  </si>
  <si>
    <t xml:space="preserve">806-LP000377AAE</t>
  </si>
  <si>
    <t xml:space="preserve">B0H2M166JX</t>
  </si>
  <si>
    <t xml:space="preserve">806-LP000377AAK</t>
  </si>
  <si>
    <t xml:space="preserve">B0H2M4GYB2</t>
  </si>
  <si>
    <t xml:space="preserve">806-LP000377AAL</t>
  </si>
  <si>
    <t xml:space="preserve">B0H2M2F755</t>
  </si>
  <si>
    <t xml:space="preserve">806-LP000377AAP</t>
  </si>
  <si>
    <t xml:space="preserve">B0H2LT64HK</t>
  </si>
  <si>
    <t xml:space="preserve">806-N736K135556B</t>
  </si>
  <si>
    <t xml:space="preserve">B0H2MLWRCL</t>
  </si>
  <si>
    <t xml:space="preserve">806-N736K135556N</t>
  </si>
  <si>
    <t xml:space="preserve">B0H2MDW5JB</t>
  </si>
  <si>
    <t xml:space="preserve">806-N736P427759B</t>
  </si>
  <si>
    <t xml:space="preserve">B0H2MBSKH4</t>
  </si>
  <si>
    <t xml:space="preserve">806-N736P427759N</t>
  </si>
  <si>
    <t xml:space="preserve">B0H2MJ8N2J</t>
  </si>
  <si>
    <t xml:space="preserve">806-N736Q135758B</t>
  </si>
  <si>
    <t xml:space="preserve">B0H2MJFMQD</t>
  </si>
  <si>
    <t xml:space="preserve">806-N736Q135758N</t>
  </si>
  <si>
    <t xml:space="preserve">B0H2MJ5F71</t>
  </si>
  <si>
    <t xml:space="preserve">B0FJBM6NTH
</t>
  </si>
  <si>
    <t xml:space="preserve">LYJ-N708P309238K-BED
</t>
  </si>
  <si>
    <t xml:space="preserve">B0FWR9LYD9
</t>
  </si>
  <si>
    <t xml:space="preserve">B0FX4R14CL
</t>
  </si>
  <si>
    <t xml:space="preserve">B0FX92MSK6
</t>
  </si>
  <si>
    <t xml:space="preserve">B0FY283TK5
</t>
  </si>
  <si>
    <t xml:space="preserve">
B0GS2BWQ9D</t>
  </si>
  <si>
    <t xml:space="preserve">
B0GS55GQ6X</t>
  </si>
  <si>
    <t xml:space="preserve">
B0GSCQY59H</t>
  </si>
  <si>
    <t xml:space="preserve">
B0GSQJCBW8</t>
  </si>
  <si>
    <t xml:space="preserve">
B0GT8N6MRT</t>
  </si>
  <si>
    <t xml:space="preserve">
B0GT8NW763</t>
  </si>
  <si>
    <t xml:space="preserve">
B0GTQKGD4Q</t>
  </si>
  <si>
    <t xml:space="preserve">
B0GTQF433M</t>
  </si>
  <si>
    <t xml:space="preserve">
B0GTV8BTB8</t>
  </si>
  <si>
    <t xml:space="preserve">
B0GV3WD76N</t>
  </si>
  <si>
    <t xml:space="preserve">
B0GV3V3V4N</t>
  </si>
  <si>
    <t xml:space="preserve">
B0GV3T79QR</t>
  </si>
  <si>
    <t xml:space="preserve">
B0GV7LXRS8</t>
  </si>
  <si>
    <t xml:space="preserve">
B0GV7JDNCX</t>
  </si>
  <si>
    <t xml:space="preserve">
B0GV7JK29H</t>
  </si>
  <si>
    <t xml:space="preserve">
B0GV7K43WN</t>
  </si>
  <si>
    <t xml:space="preserve">
B0GV7T57V2</t>
  </si>
  <si>
    <t xml:space="preserve">
B0GVMY3W7V</t>
  </si>
  <si>
    <t xml:space="preserve">
B0GVMPTNB7</t>
  </si>
  <si>
    <t xml:space="preserve">
B0GVMSD841</t>
  </si>
  <si>
    <t xml:space="preserve">
B0GVMQVJHC</t>
  </si>
  <si>
    <t xml:space="preserve">
B0GVMVCXXM</t>
  </si>
  <si>
    <t xml:space="preserve">
B0GVSD2YS3</t>
  </si>
  <si>
    <t xml:space="preserve">
B0GVS3YR55</t>
  </si>
  <si>
    <t xml:space="preserve">
B0GVSB4VJH</t>
  </si>
  <si>
    <t xml:space="preserve">
B0GVXGDV36</t>
  </si>
  <si>
    <t xml:space="preserve">
B0GVXM8K93</t>
  </si>
  <si>
    <t xml:space="preserve">
B0GVXNPTNJ</t>
  </si>
  <si>
    <t xml:space="preserve">
B0GVX84NH9</t>
  </si>
  <si>
    <t xml:space="preserve">
B0GVXGNMCV</t>
  </si>
  <si>
    <t xml:space="preserve">
B0GVXKB4DH</t>
  </si>
  <si>
    <t xml:space="preserve">
B0GWD2TRZN</t>
  </si>
  <si>
    <t xml:space="preserve">
B0GWCRLJR9</t>
  </si>
  <si>
    <t xml:space="preserve">
B0GWD21RVY</t>
  </si>
  <si>
    <t xml:space="preserve">
B0GWCZ2Z72</t>
  </si>
  <si>
    <t xml:space="preserve">
B0GWCWWPS3</t>
  </si>
  <si>
    <t xml:space="preserve">
B0GWD7T695</t>
  </si>
  <si>
    <t xml:space="preserve">
B0GWLZ4LM7</t>
  </si>
  <si>
    <t xml:space="preserve">
B0GWM3GQ1T</t>
  </si>
  <si>
    <t xml:space="preserve">
B0GWT82PQ5</t>
  </si>
  <si>
    <t xml:space="preserve">
B0GWSY57K2</t>
  </si>
  <si>
    <t xml:space="preserve">
B0GX9DKYH8</t>
  </si>
  <si>
    <t xml:space="preserve">
B0GX9LZ2DL</t>
  </si>
  <si>
    <t xml:space="preserve">
B0GX9LCRKT</t>
  </si>
  <si>
    <t xml:space="preserve">
B0GX9W9PD5</t>
  </si>
  <si>
    <t xml:space="preserve">
B0GX9XY733</t>
  </si>
  <si>
    <t xml:space="preserve">
B0GXFC84LF</t>
  </si>
  <si>
    <t xml:space="preserve">
B0GXF5G8QK</t>
  </si>
  <si>
    <t xml:space="preserve">
B0GXHT1F21</t>
  </si>
  <si>
    <t xml:space="preserve">
B0GXJ5XPYH</t>
  </si>
  <si>
    <t xml:space="preserve">
B0GXVDH2MN</t>
  </si>
  <si>
    <t xml:space="preserve">
B0GXVDQXQ9</t>
  </si>
  <si>
    <t xml:space="preserve">
B0GXVMR6F4</t>
  </si>
  <si>
    <t xml:space="preserve">
B0GXYYHS8H</t>
  </si>
  <si>
    <t xml:space="preserve">
B0GXJWQCFQ</t>
  </si>
  <si>
    <t xml:space="preserve">
B0GXJPQ8T3</t>
  </si>
  <si>
    <t xml:space="preserve">
B0GY4JDDTX</t>
  </si>
  <si>
    <t xml:space="preserve">
B0GY4BMJVG</t>
  </si>
  <si>
    <t xml:space="preserve">
B0GY79RBVJ</t>
  </si>
  <si>
    <t xml:space="preserve">
B0GYHTJQN8</t>
  </si>
  <si>
    <t xml:space="preserve">
B0GYRGD6S8</t>
  </si>
  <si>
    <t xml:space="preserve">LXW-N719P418377N</t>
  </si>
  <si>
    <t xml:space="preserve">B0H331ZWM9</t>
  </si>
  <si>
    <t xml:space="preserve">LXW-N719P418377D</t>
  </si>
  <si>
    <t xml:space="preserve">B0H337JJBH</t>
  </si>
  <si>
    <t xml:space="preserve">LXW-W5568S00042</t>
  </si>
  <si>
    <t xml:space="preserve">B0H33CHGZ4</t>
  </si>
  <si>
    <t xml:space="preserve">LXW-W5568S00043</t>
  </si>
  <si>
    <t xml:space="preserve">B0H33H2JJZ</t>
  </si>
  <si>
    <t xml:space="preserve">TT-055-Black and Walnut-PM</t>
  </si>
  <si>
    <t xml:space="preserve">TT-055-White and Walnut-PM</t>
  </si>
  <si>
    <t xml:space="preserve">ZXY-W2593P430278-T-White</t>
  </si>
  <si>
    <t xml:space="preserve">B0H2VMWPMK</t>
  </si>
  <si>
    <t xml:space="preserve">ZXY-W2593P430280-T-Natural</t>
  </si>
  <si>
    <t xml:space="preserve">B0H2VJ2GCP</t>
  </si>
  <si>
    <t xml:space="preserve">ZXY-W2593P430285-F-White</t>
  </si>
  <si>
    <t xml:space="preserve">B0H2VWGL23</t>
  </si>
  <si>
    <t xml:space="preserve">ZXY-W2593P430286-F-Natural</t>
  </si>
  <si>
    <t xml:space="preserve">B0H2W1GQMZ</t>
  </si>
  <si>
    <t xml:space="preserve">111-9491464-2073841</t>
  </si>
  <si>
    <t xml:space="preserve">2026-05-28T06:20:36+00:00</t>
  </si>
  <si>
    <t xml:space="preserve">2026-05-28T06:49:23+00:00</t>
  </si>
  <si>
    <t xml:space="preserve">BELLEFONTAINE</t>
  </si>
  <si>
    <t xml:space="preserve">43311-1230</t>
  </si>
  <si>
    <t xml:space="preserve">111-0032860-5253857</t>
  </si>
  <si>
    <t xml:space="preserve">2026-05-28T04:37:36+00:00</t>
  </si>
  <si>
    <t xml:space="preserve">2026-05-28T05:50:22+00:00</t>
  </si>
  <si>
    <t xml:space="preserve">Mirightone Queen Loft Bed with Desk and RGB Light, Metal Loft Bed Frame with Stairs and Bedside Shelf, Heavy-Duty Lofts Beds with Storage Shelves and Wardrobe for Kids Teens, White</t>
  </si>
  <si>
    <t xml:space="preserve">32210-8213</t>
  </si>
  <si>
    <t xml:space="preserve">114-3507612-4607405</t>
  </si>
  <si>
    <t xml:space="preserve">2026-05-28T03:01:50+00:00</t>
  </si>
  <si>
    <t xml:space="preserve">2026-05-28T03:31:00+00:00</t>
  </si>
  <si>
    <t xml:space="preserve">Mirightone Twin Montessori House Floor Bed with Roof &amp; LED Lights, Kids Wooden Floor Bed Frame with Fence Guardrails and Bookshelf, Low Profile Bed for Boys Girls, Cream+White</t>
  </si>
  <si>
    <t xml:space="preserve">LEESBURG</t>
  </si>
  <si>
    <t xml:space="preserve">34788-4389</t>
  </si>
  <si>
    <t xml:space="preserve">111-5061725-4581027</t>
  </si>
  <si>
    <t xml:space="preserve">2026-05-28T02:43:28+00:00</t>
  </si>
  <si>
    <t xml:space="preserve">2026-05-28T07:17:33+00:00</t>
  </si>
  <si>
    <t xml:space="preserve">GARFIELD</t>
  </si>
  <si>
    <t xml:space="preserve">40140-5058</t>
  </si>
  <si>
    <t xml:space="preserve">113-7923183-7988249</t>
  </si>
  <si>
    <t xml:space="preserve">2026-05-28T01:50:02+00:00</t>
  </si>
  <si>
    <t xml:space="preserve">2026-05-28T03:15:41+00:00</t>
  </si>
  <si>
    <t xml:space="preserve">Mirightone 36" Vanity with Sink, Bathroom Vanities with Left Offset Sink, 36 Inch Single Sink Bathroom Vanity with 2 Soft Close Doors, 4 Soft Close Drawers, Adjustable Shelf, Wood</t>
  </si>
  <si>
    <t xml:space="preserve">MELROSE PARK</t>
  </si>
  <si>
    <t xml:space="preserve">60160-1728</t>
  </si>
  <si>
    <t xml:space="preserve">111-4890510-0687459</t>
  </si>
  <si>
    <t xml:space="preserve">2026-05-28T01:19:18+00:00</t>
  </si>
  <si>
    <t xml:space="preserve">2026-05-28T03:46:46+00:00</t>
  </si>
  <si>
    <t xml:space="preserve">Mirightone Full Size Metal Loft Bed with Wardrobe &amp; Storage Stairs for Kids &amp; Teens, RGB LED Lights, Charging Station, Extra-Tall Guardrails, 500 lbs Weight Capacity, Black</t>
  </si>
  <si>
    <t xml:space="preserve">VANCOUVER</t>
  </si>
  <si>
    <t xml:space="preserve">98685-3625</t>
  </si>
  <si>
    <t xml:space="preserve">111-0238555-4560209</t>
  </si>
  <si>
    <t xml:space="preserve">2026-05-28T01:14:20+00:00</t>
  </si>
  <si>
    <t xml:space="preserve">2026-05-28T01:16:23+00:00</t>
  </si>
  <si>
    <t xml:space="preserve">Vancouver</t>
  </si>
  <si>
    <t xml:space="preserve">111-1329562-7090665</t>
  </si>
  <si>
    <t xml:space="preserve">2026-05-28T00:53:29+00:00</t>
  </si>
  <si>
    <t xml:space="preserve">2026-05-28T03:46:43+00:00</t>
  </si>
  <si>
    <t xml:space="preserve">33143-5061</t>
  </si>
  <si>
    <t xml:space="preserve">112-2050995-3406605</t>
  </si>
  <si>
    <t xml:space="preserve">2026-05-28T00:33:59+00:00</t>
  </si>
  <si>
    <t xml:space="preserve">2026-05-28T03:47:36+00:00</t>
  </si>
  <si>
    <t xml:space="preserve">ROSHARON</t>
  </si>
  <si>
    <t xml:space="preserve">77583-4973</t>
  </si>
  <si>
    <t xml:space="preserve">111-7765180-5949816</t>
  </si>
  <si>
    <t xml:space="preserve">2026-05-28T00:28:12+00:00</t>
  </si>
  <si>
    <t xml:space="preserve">2026-05-28T03:46:40+00:00</t>
  </si>
  <si>
    <t xml:space="preserve">Mirightone 36" Bathroom Vanity with Sink, Solid Wood Vanities 36 inch with Sink, Single Sink Bathroom Vanity with 2 Tip-Out Drawers and Soft Close Door Hinges (Blue Grey)</t>
  </si>
  <si>
    <t xml:space="preserve">ODESSA</t>
  </si>
  <si>
    <t xml:space="preserve">79762-7905</t>
  </si>
  <si>
    <t xml:space="preserve">113-4354968-7100256</t>
  </si>
  <si>
    <t xml:space="preserve">2026-05-28T00:03:24+00:00</t>
  </si>
  <si>
    <t xml:space="preserve">2026-05-28T00:30:48+00:00</t>
  </si>
  <si>
    <t xml:space="preserve">Mirightone Twin Size Floor Bed with Storage Shelves, Solid Wood Montessori Bed Frame with 21.4" High Rails &amp; Slats, Simply Sori Bed Low Profile Beds for Kids, Boys and Girls, White</t>
  </si>
  <si>
    <t xml:space="preserve">PENSACOLA</t>
  </si>
  <si>
    <t xml:space="preserve">32526-2183</t>
  </si>
  <si>
    <t xml:space="preserve">112-6321787-9224268</t>
  </si>
  <si>
    <t xml:space="preserve">2026-05-27T23:53:22+00:00</t>
  </si>
  <si>
    <t xml:space="preserve">WHITE</t>
  </si>
  <si>
    <t xml:space="preserve">30184-2807</t>
  </si>
  <si>
    <t xml:space="preserve">114-3202724-9015428</t>
  </si>
  <si>
    <t xml:space="preserve">2026-05-27T23:39:33+00:00</t>
  </si>
  <si>
    <t xml:space="preserve">2026-05-28T02:41:35+00:00</t>
  </si>
  <si>
    <t xml:space="preserve">Mirightone 24" Vanity with Sink, Bathroom Vanities 24 Inch with Sink, Samlle Single Sink Bathroom Vanity with Soft-Close Door, Deep Drawer, Shallow Drawer (White)</t>
  </si>
  <si>
    <t xml:space="preserve">80910-2024</t>
  </si>
  <si>
    <t xml:space="preserve">111-3892175-2633027</t>
  </si>
  <si>
    <t xml:space="preserve">2026-05-27T23:16:33+00:00</t>
  </si>
  <si>
    <t xml:space="preserve">Mirightone Full Size Floor Bed for Kids, Wood Montessori Floor Bed with Fence Rails and Storage Shelves, Child Bed Frame with Bookcase for Boys Girls, White</t>
  </si>
  <si>
    <t xml:space="preserve">SOLEDAD</t>
  </si>
  <si>
    <t xml:space="preserve">93960-2724</t>
  </si>
  <si>
    <t xml:space="preserve">114-5861350-9913867</t>
  </si>
  <si>
    <t xml:space="preserve">2026-05-27T22:54:05+00:00</t>
  </si>
  <si>
    <t xml:space="preserve">2026-05-27T23:22:31+00:00</t>
  </si>
  <si>
    <t xml:space="preserve">Mirightone Twin Over Twin Floor Bunk Bed with Storage Shelves and Ladder, Low Bunk Bed for Kids with Rattan Guardrails, Space-Saving Bunk Bed Frame for Boys and Girls, White</t>
  </si>
  <si>
    <t xml:space="preserve">RANCHO CUCAMONGA</t>
  </si>
  <si>
    <t xml:space="preserve">91739-1922</t>
  </si>
  <si>
    <t xml:space="preserve">111-7774538-0363451</t>
  </si>
  <si>
    <t xml:space="preserve">2026-05-27T22:05:15+00:00</t>
  </si>
  <si>
    <t xml:space="preserve">2026-05-28T05:26:00+00:00</t>
  </si>
  <si>
    <t xml:space="preserve">Hanover</t>
  </si>
  <si>
    <t xml:space="preserve">Pennsylvania</t>
  </si>
  <si>
    <t xml:space="preserve">111-7250731-8206632</t>
  </si>
  <si>
    <t xml:space="preserve">2026-05-27T20:19:21+00:00</t>
  </si>
  <si>
    <t xml:space="preserve">2026-05-28T03:46:47+00:00</t>
  </si>
  <si>
    <t xml:space="preserve">Mirightone 30 Inch Bathroom Vanity with Sink, Bathroom Vanities 30" with Sink, 30 in Vanity with Sink for Bathroom, Restroom Vanity with Sink, Flip Drawer, Cabinet and Door Shelves (Grey)</t>
  </si>
  <si>
    <t xml:space="preserve">Vestal</t>
  </si>
  <si>
    <t xml:space="preserve">113-3701753-2797026</t>
  </si>
  <si>
    <t xml:space="preserve">2026-05-27T19:45:23+00:00</t>
  </si>
  <si>
    <t xml:space="preserve">2026-05-28T03:49:34+00:00</t>
  </si>
  <si>
    <t xml:space="preserve">ATLANTA</t>
  </si>
  <si>
    <t xml:space="preserve">30345-2648</t>
  </si>
  <si>
    <t xml:space="preserve">114-1075934-8304215</t>
  </si>
  <si>
    <t xml:space="preserve">2026-05-27T19:35:38+00:00</t>
  </si>
  <si>
    <t xml:space="preserve">2026-05-28T03:46:32+00:00</t>
  </si>
  <si>
    <t xml:space="preserve">WHITEFISH</t>
  </si>
  <si>
    <t xml:space="preserve">MT</t>
  </si>
  <si>
    <t xml:space="preserve">59937-8318</t>
  </si>
  <si>
    <t xml:space="preserve">114-3878811-0672251</t>
  </si>
  <si>
    <t xml:space="preserve">2026-05-27T19:22:08+00:00</t>
  </si>
  <si>
    <t xml:space="preserve">2026-05-27T19:37:21+00:00</t>
  </si>
  <si>
    <t xml:space="preserve">Mirightone Queen Loft Bed with Desk and RGB Light, Metal Loft Bed Frame with Stairs and Bedside Shelf, Heavy-Duty Lofts Beds with Storage Shelves and Wardrobe for Kids Teens, Black</t>
  </si>
  <si>
    <t xml:space="preserve">SPARTANBURG</t>
  </si>
  <si>
    <t xml:space="preserve">29302-3266</t>
  </si>
  <si>
    <t xml:space="preserve">111-2319834-9244257</t>
  </si>
  <si>
    <t xml:space="preserve">2026-05-27T19:17:21+00:00</t>
  </si>
  <si>
    <t xml:space="preserve">2026-05-28T03:46:38+00:00</t>
  </si>
  <si>
    <t xml:space="preserve">GROVE CITY</t>
  </si>
  <si>
    <t xml:space="preserve">43123-2043</t>
  </si>
  <si>
    <t xml:space="preserve">111-3795466-4689057</t>
  </si>
  <si>
    <t xml:space="preserve">2026-05-27T17:49:11+00:00</t>
  </si>
  <si>
    <t xml:space="preserve">PROVO</t>
  </si>
  <si>
    <t xml:space="preserve">UT</t>
  </si>
  <si>
    <t xml:space="preserve">84604-5016</t>
  </si>
  <si>
    <t xml:space="preserve">111-7383042-5513867</t>
  </si>
  <si>
    <t xml:space="preserve">2026-05-27T16:37:10+00:00</t>
  </si>
  <si>
    <t xml:space="preserve">2026-05-28T06:55:52+00:00</t>
  </si>
  <si>
    <t xml:space="preserve">SIERRA VISTA</t>
  </si>
  <si>
    <t xml:space="preserve">85650-7509</t>
  </si>
  <si>
    <t xml:space="preserve">114-0700034-4018644</t>
  </si>
  <si>
    <t xml:space="preserve">2026-05-27T16:33:10+00:00</t>
  </si>
  <si>
    <t xml:space="preserve">2026-05-28T07:11:05+00:00</t>
  </si>
  <si>
    <t xml:space="preserve">Mirightone Twin Size Canopy Floor Bed Frame for Toddler, Solid Wood Montessori Bed Frame with 4 Posters, Fence, Guardrails, Low Profile Beds for Kids, Boys and Girls, White</t>
  </si>
  <si>
    <t xml:space="preserve">MEADVILLE</t>
  </si>
  <si>
    <t xml:space="preserve">39653-7317</t>
  </si>
  <si>
    <t xml:space="preserve">114-7365212-8288236</t>
  </si>
  <si>
    <t xml:space="preserve">2026-05-27T16:22:17+00:00</t>
  </si>
  <si>
    <t xml:space="preserve">2026-05-28T04:33:33+00:00</t>
  </si>
  <si>
    <t xml:space="preserve">Mirightone Twin Metal Platform Bed for Kids, Low Profile Twin Bed Frame with Removable Safety Rails, Montessori Metal Bed for Boys and Girls, No Box Spring Needed, Black</t>
  </si>
  <si>
    <t xml:space="preserve">01835-8614</t>
  </si>
  <si>
    <t xml:space="preserve">114-4091578-0149039</t>
  </si>
  <si>
    <t xml:space="preserve">2026-05-27T16:15:39+00:00</t>
  </si>
  <si>
    <t xml:space="preserve">2026-05-28T03:49:24+00:00</t>
  </si>
  <si>
    <t xml:space="preserve">CHESTER</t>
  </si>
  <si>
    <t xml:space="preserve">62233-1146</t>
  </si>
  <si>
    <t xml:space="preserve">112-7222990-8126604</t>
  </si>
  <si>
    <t xml:space="preserve">2026-05-27T15:34:57+00:00</t>
  </si>
  <si>
    <t xml:space="preserve">2026-05-28T03:46:28+00:00</t>
  </si>
  <si>
    <t xml:space="preserve">REPUBLIC</t>
  </si>
  <si>
    <t xml:space="preserve">65738-9325</t>
  </si>
  <si>
    <t xml:space="preserve">113-0099436-1217075</t>
  </si>
  <si>
    <t xml:space="preserve">2026-05-27T14:55:15+00:00</t>
  </si>
  <si>
    <t xml:space="preserve">2026-05-28T04:12:42+00:00</t>
  </si>
  <si>
    <t xml:space="preserve">Farmhouse King Size Bed Frame with Tall Headboard &amp; Footboard,Wooden King Bed Frame with Wood Panel Bed Base, No Squeak, No Box Spring Needed, White</t>
  </si>
  <si>
    <t xml:space="preserve">SOUTHPORT</t>
  </si>
  <si>
    <t xml:space="preserve">28461-9006</t>
  </si>
  <si>
    <t xml:space="preserve">113-2685650-1154666</t>
  </si>
  <si>
    <t xml:space="preserve">2026-05-27T14:19:34+00:00</t>
  </si>
  <si>
    <t xml:space="preserve">2026-05-28T03:46:21+00:00</t>
  </si>
  <si>
    <t xml:space="preserve">Mirightone Twin Size Floor Bed for Kids, Wood Montessori Floor Beds with Fence Railings, Door &amp; Slats Support, Twin Playhouse Bed Frame for Boys Girls, No Box Spring Needed, Pink</t>
  </si>
  <si>
    <t xml:space="preserve">DIBERVILLE</t>
  </si>
  <si>
    <t xml:space="preserve">39540-4640</t>
  </si>
  <si>
    <t xml:space="preserve">114-9688400-7842601</t>
  </si>
  <si>
    <t xml:space="preserve">2026-05-27T12:20:31+00:00</t>
  </si>
  <si>
    <t xml:space="preserve">2026-05-28T01:32:01+00:00</t>
  </si>
  <si>
    <t xml:space="preserve">Hanging Egg Chair with Stand, Foldable Egg Swing Chair with Heavy-Duty Iron Frame, Plush Cushion &amp; Removable Headrest for Indoor Outdoor Porch, Garden, Balcony,Black+Beige</t>
  </si>
  <si>
    <t xml:space="preserve">WEST PALM BEACH</t>
  </si>
  <si>
    <t xml:space="preserve">33406-5146</t>
  </si>
  <si>
    <t xml:space="preserve">114-9561111-7114603</t>
  </si>
  <si>
    <t xml:space="preserve">2026-05-27T11:30:09+00:00</t>
  </si>
  <si>
    <t xml:space="preserve">2026-05-28T04:52:08+00:00</t>
  </si>
  <si>
    <t xml:space="preserve">Mirightone Kids Full Size Bed Frame with Detachable Rails, Low Platform Bed with Headboard and Footboard, Wood Full Beds with Slats Supports for Girls Boys Teens, No Box Spring Needed, Gray</t>
  </si>
  <si>
    <t xml:space="preserve">WOODBRIDGE</t>
  </si>
  <si>
    <t xml:space="preserve">22193-6005</t>
  </si>
  <si>
    <t xml:space="preserve">111-9116390-0821845</t>
  </si>
  <si>
    <t xml:space="preserve">2026-05-27T11:02:22+00:00</t>
  </si>
  <si>
    <t xml:space="preserve">2026-05-28T03:46:20+00:00</t>
  </si>
  <si>
    <t xml:space="preserve">Mirightone Floor Bed for Kids, Twin Size Teepee Tent Beds, Montessori Floor Bed with Slats and Fence Rails, Wood House Bed Frame for Boys Girls, Natural</t>
  </si>
  <si>
    <t xml:space="preserve">AKRON</t>
  </si>
  <si>
    <t xml:space="preserve">44314-3545</t>
  </si>
  <si>
    <t xml:space="preserve">113-2536000-1226608</t>
  </si>
  <si>
    <t xml:space="preserve">2026-05-27T10:46:53+00:00</t>
  </si>
  <si>
    <t xml:space="preserve">2026-05-28T03:46:09+00:00</t>
  </si>
  <si>
    <t xml:space="preserve">Queen Size Loft Bed with Desk and Stairs, Gaming Loft Bed with RGB LED Light and Storage, Heavy-Duty Metal Loft Beds Frame with Wardrobe, Shelves and Charging Station for Adults Kids Teens, White</t>
  </si>
  <si>
    <t xml:space="preserve">Birmingham</t>
  </si>
  <si>
    <t xml:space="preserve">Alabama</t>
  </si>
  <si>
    <t xml:space="preserve">111-7374264-4025034</t>
  </si>
  <si>
    <t xml:space="preserve">2026-05-28T03:12:03+00:00</t>
  </si>
  <si>
    <t xml:space="preserve">2026-05-28T03:42:08+00:00</t>
  </si>
  <si>
    <t xml:space="preserve">OYUMOENTS Montessori Bed Full, Low Profile Kids Full Size Bed Frame with Rails, Wood Montessori Floor Bed Full with slats for Girls &amp; Boys, No Spring Box Required, No Squeaks, Natural</t>
  </si>
  <si>
    <t xml:space="preserve">WESTMINSTER</t>
  </si>
  <si>
    <t xml:space="preserve">80021-5445</t>
  </si>
  <si>
    <t xml:space="preserve">111-6082203-6027401</t>
  </si>
  <si>
    <t xml:space="preserve">2026-05-28T07:15:28+00:00</t>
  </si>
  <si>
    <t xml:space="preserve">OYUMOENTS Full Size Floor Bed with High Rails, Wooden Montessori Floor Bed Full with Light &amp; Wood Slats, Low Profile Montessori Beds for Kids, Boys &amp; Girls, Gray</t>
  </si>
  <si>
    <t xml:space="preserve">111-7183771-5885820</t>
  </si>
  <si>
    <t xml:space="preserve">2026-05-28T02:01:22+00:00</t>
  </si>
  <si>
    <t xml:space="preserve">2026-05-28T02:35:06+00:00</t>
  </si>
  <si>
    <t xml:space="preserve">OYUMOENTS Twin Size Montessori Floor Bed with High Rails, LED Lights &amp; Storage Shelf, Wood Baby Floor Bed Frame for Kids, Low Profile Twin Floor Bed with Rails for Girls &amp; Boys, White</t>
  </si>
  <si>
    <t xml:space="preserve">HARKERS ISLAND</t>
  </si>
  <si>
    <t xml:space="preserve">28531-9603</t>
  </si>
  <si>
    <t xml:space="preserve">111-7944331-2969822</t>
  </si>
  <si>
    <t xml:space="preserve">2026-05-27T22:53:30+00:00</t>
  </si>
  <si>
    <t xml:space="preserve">2026-05-28T05:39:02+00:00</t>
  </si>
  <si>
    <t xml:space="preserve">OYUMOENTS Outdoor Swing Chair, Folding Hanging Egg Chair with Stand Outdoor, PE Rattan Egg Swing Chair with Cushion &amp; Pillow, Egg Shaped Chair for Patio, Porch, Balcony, Backyard, Bedroom, Black</t>
  </si>
  <si>
    <t xml:space="preserve">LORAIN</t>
  </si>
  <si>
    <t xml:space="preserve">44053-5411</t>
  </si>
  <si>
    <t xml:space="preserve">112-3415712-1105032</t>
  </si>
  <si>
    <t xml:space="preserve">2026-05-27T22:03:23+00:00</t>
  </si>
  <si>
    <t xml:space="preserve">2026-05-28T03:46:33+00:00</t>
  </si>
  <si>
    <t xml:space="preserve">OYUMOENTS Twin Loft Bed with Stairs, Metal Twin Size Loft Bed with Storage Shelves &amp; Wardrobe, Bedside Shelf and Large Under-Bed Space, Heavy-Duty Kids Beds Frame for Kids Teens, Black</t>
  </si>
  <si>
    <t xml:space="preserve">Clackamas</t>
  </si>
  <si>
    <t xml:space="preserve">114-2374961-1658620</t>
  </si>
  <si>
    <t xml:space="preserve">2026-05-27T19:47:06+00:00</t>
  </si>
  <si>
    <t xml:space="preserve">2026-05-28T03:46:26+00:00</t>
  </si>
  <si>
    <t xml:space="preserve">OYUMOENTS Full Size Bed Frame Kids, Metal Low Profile Montessori Bed Full with Removable Side Rails &amp; Rounded Corner Design, Kids Daybed for Boys Girls, No Box Spring Needed, Easy Assemble, Black</t>
  </si>
  <si>
    <t xml:space="preserve">WOODBURN</t>
  </si>
  <si>
    <t xml:space="preserve">97071-5912</t>
  </si>
  <si>
    <t xml:space="preserve">113-4468905-0245843</t>
  </si>
  <si>
    <t xml:space="preserve">2026-05-27T18:29:57+00:00</t>
  </si>
  <si>
    <t xml:space="preserve">2026-05-27T23:18:19+00:00</t>
  </si>
  <si>
    <t xml:space="preserve">80916-4131</t>
  </si>
  <si>
    <t xml:space="preserve">112-3874899-5035438</t>
  </si>
  <si>
    <t xml:space="preserve">2026-05-27T15:59:53+00:00</t>
  </si>
  <si>
    <t xml:space="preserve">2026-05-28T02:17:01+00:00</t>
  </si>
  <si>
    <t xml:space="preserve">OYUMOENTS Montessori Bed Full with Built-in Storage Bookshelves, Wooden Full Size Montessori Floor Bed with High Rails, Full Size Floor Bed for Kids, Boys &amp; Girls, Natural</t>
  </si>
  <si>
    <t xml:space="preserve">22191-5218</t>
  </si>
  <si>
    <t xml:space="preserve">114-7694365-5329021</t>
  </si>
  <si>
    <t xml:space="preserve">2026-05-27T15:15:19+00:00</t>
  </si>
  <si>
    <t xml:space="preserve">2026-05-28T03:46:22+00:00</t>
  </si>
  <si>
    <t xml:space="preserve">78201-2019</t>
  </si>
  <si>
    <t xml:space="preserve">114-0396001-6861818</t>
  </si>
  <si>
    <t xml:space="preserve">2026-05-27T15:14:25+00:00</t>
  </si>
  <si>
    <t xml:space="preserve">2026-05-28T03:47:48+00:00</t>
  </si>
  <si>
    <t xml:space="preserve">114-1069060-9900200</t>
  </si>
  <si>
    <t xml:space="preserve">2026-05-27T14:49:13+00:00</t>
  </si>
  <si>
    <t xml:space="preserve">MONT BELVIEU</t>
  </si>
  <si>
    <t xml:space="preserve">77535-1234</t>
  </si>
  <si>
    <t xml:space="preserve">112-6003639-4101044</t>
  </si>
  <si>
    <t xml:space="preserve">2026-05-28T06:41:34+00:00</t>
  </si>
  <si>
    <t xml:space="preserve">2026-05-28T07:11:54+00:00</t>
  </si>
  <si>
    <t xml:space="preserve">89148-1532</t>
  </si>
  <si>
    <t xml:space="preserve">112-6623963-3226651</t>
  </si>
  <si>
    <t xml:space="preserve">2026-05-28T05:12:37+00:00</t>
  </si>
  <si>
    <t xml:space="preserve">2026-05-28T05:41:49+00:00</t>
  </si>
  <si>
    <t xml:space="preserve">MoproBeti Full Size Wood Loft Bed with Desk &amp; Storage Stairs, High Loft Bed Frame with Built-in Wardrobe, Drawers &amp; Charging Station, Space-Saving Bedroom Furniture for Kids Teens, Walnut</t>
  </si>
  <si>
    <t xml:space="preserve">VISALIA</t>
  </si>
  <si>
    <t xml:space="preserve">93277-7937</t>
  </si>
  <si>
    <t xml:space="preserve">113-2144492-9752225</t>
  </si>
  <si>
    <t xml:space="preserve">2026-05-28T04:59:14+00:00</t>
  </si>
  <si>
    <t xml:space="preserve">2026-05-28T05:58:50+00:00</t>
  </si>
  <si>
    <t xml:space="preserve">MURRAY</t>
  </si>
  <si>
    <t xml:space="preserve">84107-6872</t>
  </si>
  <si>
    <t xml:space="preserve">114-8647614-5639425</t>
  </si>
  <si>
    <t xml:space="preserve">2026-05-28T03:43:58+00:00</t>
  </si>
  <si>
    <t xml:space="preserve">2026-05-28T07:12:52+00:00</t>
  </si>
  <si>
    <t xml:space="preserve">111-7893836-4117815</t>
  </si>
  <si>
    <t xml:space="preserve">2026-05-28T03:17:35+00:00</t>
  </si>
  <si>
    <t xml:space="preserve">2026-05-28T03:48:17+00:00</t>
  </si>
  <si>
    <t xml:space="preserve">HUDDLESTON</t>
  </si>
  <si>
    <t xml:space="preserve">24104-3896</t>
  </si>
  <si>
    <t xml:space="preserve">112-0986074-1808227</t>
  </si>
  <si>
    <t xml:space="preserve">2026-05-28T03:07:57+00:00</t>
  </si>
  <si>
    <t xml:space="preserve">2026-05-28T03:35:04+00:00</t>
  </si>
  <si>
    <t xml:space="preserve">MoproBeti Montessori Bed Full Size with Light and Slats, Wood Teepee Floor Bed for Kids Boys Girls,House Bed Frame with Rails &amp; Roof,No Box Spring Needed, White</t>
  </si>
  <si>
    <t xml:space="preserve">JACKSON</t>
  </si>
  <si>
    <t xml:space="preserve">08527-5222</t>
  </si>
  <si>
    <t xml:space="preserve">114-3065955-3495432</t>
  </si>
  <si>
    <t xml:space="preserve">2026-05-28T02:33:09+00:00</t>
  </si>
  <si>
    <t xml:space="preserve">2026-05-28T06:22:25+00:00</t>
  </si>
  <si>
    <t xml:space="preserve">HANOVER</t>
  </si>
  <si>
    <t xml:space="preserve">112-5981218-1137003</t>
  </si>
  <si>
    <t xml:space="preserve">2026-05-28T01:56:21+00:00</t>
  </si>
  <si>
    <t xml:space="preserve">2026-05-28T02:21:54+00:00</t>
  </si>
  <si>
    <t xml:space="preserve">MoproBeti Farmhouse Queen Bed Frame with Tall Headboard, Rustic Solid Wood Platform Bed Queen Size with Storage Bench and 2 Large Drawers, No Squeak, No Box Spring Needed, White</t>
  </si>
  <si>
    <t xml:space="preserve">23221-2159</t>
  </si>
  <si>
    <t xml:space="preserve">112-5979071-1678648</t>
  </si>
  <si>
    <t xml:space="preserve">2026-05-28T01:41:22+00:00</t>
  </si>
  <si>
    <t xml:space="preserve">2026-05-28T02:10:51+00:00</t>
  </si>
  <si>
    <t xml:space="preserve">MoproBeti Lift Up Storage Bed Queen, Mid Century Hydraulic Lift Queen Storage Bed with Raised Wingback Headboard, Space Saving Storage, Heavy Duty Steel &amp; Wood Slats,No Box Spring Needed,Oak</t>
  </si>
  <si>
    <t xml:space="preserve">NEW ALBIN</t>
  </si>
  <si>
    <t xml:space="preserve">52160-7509</t>
  </si>
  <si>
    <t xml:space="preserve">111-0030206-0522627</t>
  </si>
  <si>
    <t xml:space="preserve">2026-05-28T00:21:41+00:00</t>
  </si>
  <si>
    <t xml:space="preserve">2026-05-28T03:46:42+00:00</t>
  </si>
  <si>
    <t xml:space="preserve">Warminster</t>
  </si>
  <si>
    <t xml:space="preserve">112-5611655-1403429</t>
  </si>
  <si>
    <t xml:space="preserve">2026-05-27T23:39:09+00:00</t>
  </si>
  <si>
    <t xml:space="preserve">2026-05-28T03:46:31+00:00</t>
  </si>
  <si>
    <t xml:space="preserve">33064-6032</t>
  </si>
  <si>
    <t xml:space="preserve">112-4034515-2486632</t>
  </si>
  <si>
    <t xml:space="preserve">2026-05-27T22:39:11+00:00</t>
  </si>
  <si>
    <t xml:space="preserve">2026-05-27T23:09:13+00:00</t>
  </si>
  <si>
    <t xml:space="preserve">CHARLOTTE</t>
  </si>
  <si>
    <t xml:space="preserve">28214-8109</t>
  </si>
  <si>
    <t xml:space="preserve">112-6228457-3735445</t>
  </si>
  <si>
    <t xml:space="preserve">2026-05-27T22:25:57+00:00</t>
  </si>
  <si>
    <t xml:space="preserve">2026-05-28T03:46:36+00:00</t>
  </si>
  <si>
    <t xml:space="preserve">MoproBeti Twin Floor Bed with Safety Guardrails for Kids, Rubber Wood Montessori Bed with Slats and Convertible Door, Twin Size Bed Frame for Girls and Boys,No Box Spring Needed,Grey</t>
  </si>
  <si>
    <t xml:space="preserve">Trenton</t>
  </si>
  <si>
    <t xml:space="preserve">Tennessee</t>
  </si>
  <si>
    <t xml:space="preserve">113-8939672-7293843</t>
  </si>
  <si>
    <t xml:space="preserve">2026-05-27T22:07:20+00:00</t>
  </si>
  <si>
    <t xml:space="preserve">2026-05-27T22:37:14+00:00</t>
  </si>
  <si>
    <t xml:space="preserve">GLEN COVE</t>
  </si>
  <si>
    <t xml:space="preserve">112-4592167-5497849</t>
  </si>
  <si>
    <t xml:space="preserve">2026-05-27T22:05:35+00:00</t>
  </si>
  <si>
    <t xml:space="preserve">2026-05-28T03:48:52+00:00</t>
  </si>
  <si>
    <t xml:space="preserve">CUMMING</t>
  </si>
  <si>
    <t xml:space="preserve">30028-3231</t>
  </si>
  <si>
    <t xml:space="preserve">111-6834392-0286641</t>
  </si>
  <si>
    <t xml:space="preserve">2026-05-27T21:16:53+00:00</t>
  </si>
  <si>
    <t xml:space="preserve">99122-9580</t>
  </si>
  <si>
    <t xml:space="preserve">114-5614561-8929820</t>
  </si>
  <si>
    <t xml:space="preserve">2026-05-27T20:06:37+00:00</t>
  </si>
  <si>
    <t xml:space="preserve">MoproBeti Metal 4 Bed Bunk Beds, Heavy Duty Industrial L-Shaped Bunk Bed with Ladders, Detachable Corner Quad Bunk Bed for Kids, Teens, Space Saving Design,Can Be Divided Into 3 Twin Beds, Black</t>
  </si>
  <si>
    <t xml:space="preserve">GRINDSTONE</t>
  </si>
  <si>
    <t xml:space="preserve">15442-1067</t>
  </si>
  <si>
    <t xml:space="preserve">113-5758009-0379408</t>
  </si>
  <si>
    <t xml:space="preserve">2026-05-27T19:57:10+00:00</t>
  </si>
  <si>
    <t xml:space="preserve">2026-05-27T20:25:56+00:00</t>
  </si>
  <si>
    <t xml:space="preserve">HARTSVILLE</t>
  </si>
  <si>
    <t xml:space="preserve">29550-0114</t>
  </si>
  <si>
    <t xml:space="preserve">111-8638159-1364268</t>
  </si>
  <si>
    <t xml:space="preserve">2026-05-27T17:46:32+00:00</t>
  </si>
  <si>
    <t xml:space="preserve">2026-05-28T03:49:32+00:00</t>
  </si>
  <si>
    <t xml:space="preserve">MoproBeti Full Floor Bed Frame with Rails for Kids, Rubber Wood Montessori Bed with Slats and Convertible Door,Full Floorbed for Girls and Boys,No Box Spring Needed,White</t>
  </si>
  <si>
    <t xml:space="preserve">LAFAYETTE</t>
  </si>
  <si>
    <t xml:space="preserve">LOUISIANA</t>
  </si>
  <si>
    <t xml:space="preserve">70507-2647</t>
  </si>
  <si>
    <t xml:space="preserve">113-2134671-6681855</t>
  </si>
  <si>
    <t xml:space="preserve">2026-05-27T17:31:18+00:00</t>
  </si>
  <si>
    <t xml:space="preserve">2026-05-28T03:50:06+00:00</t>
  </si>
  <si>
    <t xml:space="preserve">77047-2025</t>
  </si>
  <si>
    <t xml:space="preserve">114-5334151-6251428</t>
  </si>
  <si>
    <t xml:space="preserve">2026-05-27T17:17:57+00:00</t>
  </si>
  <si>
    <t xml:space="preserve">2026-05-28T03:46:25+00:00</t>
  </si>
  <si>
    <t xml:space="preserve">MoproBeti Twin Floor Bed with Safety Guardrails for Kids, Rubber Wood Montessori Bed with Slats, Twin Size Bed Frame for Girls and Boys,No Box Spring Needed,White</t>
  </si>
  <si>
    <t xml:space="preserve">ARDMORE</t>
  </si>
  <si>
    <t xml:space="preserve">73401-1327</t>
  </si>
  <si>
    <t xml:space="preserve">111-1313105-8768227</t>
  </si>
  <si>
    <t xml:space="preserve">2026-05-27T16:57:25+00:00</t>
  </si>
  <si>
    <t xml:space="preserve">2026-05-28T05:46:45+00:00</t>
  </si>
  <si>
    <t xml:space="preserve">32224-7644</t>
  </si>
  <si>
    <t xml:space="preserve">112-4005507-7570661</t>
  </si>
  <si>
    <t xml:space="preserve">2026-05-27T14:23:56+00:00</t>
  </si>
  <si>
    <t xml:space="preserve">2026-05-28T01:31:11+00:00</t>
  </si>
  <si>
    <t xml:space="preserve">BOCA RATON</t>
  </si>
  <si>
    <t xml:space="preserve">33433-8157</t>
  </si>
  <si>
    <t xml:space="preserve">113-2911317-8117813</t>
  </si>
  <si>
    <t xml:space="preserve">2026-05-27T13:59:48+00:00</t>
  </si>
  <si>
    <t xml:space="preserve">MoproBeti Floral Accent Chair with High Back &amp; Nailhead Trim, Comfy Upholstered Armchair with Solid Wood Legs, Contemporary Decorative Lounge Seating for Living Room, Bedroom, Reading Corner, Blue</t>
  </si>
  <si>
    <t xml:space="preserve">INDEPENDENCE</t>
  </si>
  <si>
    <t xml:space="preserve">64055-7731</t>
  </si>
  <si>
    <t xml:space="preserve">114-3249062-3124260</t>
  </si>
  <si>
    <t xml:space="preserve">2026-05-27T11:19:58+00:00</t>
  </si>
  <si>
    <t xml:space="preserve">2026-05-28T02:49:41+00:00</t>
  </si>
  <si>
    <t xml:space="preserve">SOUTH HAVEN</t>
  </si>
  <si>
    <t xml:space="preserve">49090-6735</t>
  </si>
  <si>
    <t xml:space="preserve">113-8865535-1875435</t>
  </si>
  <si>
    <t xml:space="preserve">2026-05-27T08:46:50+00:00</t>
  </si>
  <si>
    <t xml:space="preserve">2026-05-28T03:49:08+00:00</t>
  </si>
  <si>
    <t xml:space="preserve">OAKWOOD</t>
  </si>
  <si>
    <t xml:space="preserve">30566-2911</t>
  </si>
  <si>
    <t xml:space="preserve">113-9002822-1929032</t>
  </si>
  <si>
    <t xml:space="preserve">2026-05-28T06:49:55+00:00</t>
  </si>
  <si>
    <t xml:space="preserve">2026-05-28T07:18:39+00:00</t>
  </si>
  <si>
    <t xml:space="preserve">Duxelifin Twin Bed Frames for Kids with Rails, Metal Platform Bed with Light, Low Profile Bed with Storage and Upholstered Headboard for Boys and Girls, Black</t>
  </si>
  <si>
    <t xml:space="preserve">FORT WORTH</t>
  </si>
  <si>
    <t xml:space="preserve">76179-1833</t>
  </si>
  <si>
    <t xml:space="preserve">111-9030026-3998635</t>
  </si>
  <si>
    <t xml:space="preserve">2026-05-28T05:04:01+00:00</t>
  </si>
  <si>
    <t xml:space="preserve">2026-05-28T05:32:54+00:00</t>
  </si>
  <si>
    <t xml:space="preserve">Twin Corner Bed Frame with Desk and Storage, Twin Size Daybed with Bookcase Shelves, LED Lights &amp; Charging Station, L-Shaped Bed with Storage Drawers for Kids Teens, No Box Spring Needed (Black)</t>
  </si>
  <si>
    <t xml:space="preserve">MIDDLETOWN</t>
  </si>
  <si>
    <t xml:space="preserve">10940-7573</t>
  </si>
  <si>
    <t xml:space="preserve">112-3558264-2070602</t>
  </si>
  <si>
    <t xml:space="preserve">2026-05-28T03:42:21+00:00</t>
  </si>
  <si>
    <t xml:space="preserve">2026-05-28T04:15:37+00:00</t>
  </si>
  <si>
    <t xml:space="preserve">TOWSON</t>
  </si>
  <si>
    <t xml:space="preserve">MD</t>
  </si>
  <si>
    <t xml:space="preserve">21286-4420</t>
  </si>
  <si>
    <t xml:space="preserve">111-6688840-4897854</t>
  </si>
  <si>
    <t xml:space="preserve">2026-05-28T02:43:52+00:00</t>
  </si>
  <si>
    <t xml:space="preserve">2026-05-28T03:10:18+00:00</t>
  </si>
  <si>
    <t xml:space="preserve">Duxelifin Full Size Kid Bed with Rails,Wooden Kids Day Bed with Detachable Safety Rails and Rounded Corners, Montessori Bed Frame with Headboard,Full Size Bed Frame for Kids Girls (Natural)</t>
  </si>
  <si>
    <t xml:space="preserve">TOLLESON</t>
  </si>
  <si>
    <t xml:space="preserve">85353-3687</t>
  </si>
  <si>
    <t xml:space="preserve">114-2369961-1581013</t>
  </si>
  <si>
    <t xml:space="preserve">2026-05-28T02:43:21+00:00</t>
  </si>
  <si>
    <t xml:space="preserve">2026-05-28T03:12:34+00:00</t>
  </si>
  <si>
    <t xml:space="preserve">JOLIET</t>
  </si>
  <si>
    <t xml:space="preserve">60431-1245</t>
  </si>
  <si>
    <t xml:space="preserve">112-6111686-0900262</t>
  </si>
  <si>
    <t xml:space="preserve">2026-05-28T02:15:29+00:00</t>
  </si>
  <si>
    <t xml:space="preserve">2026-05-28T02:45:03+00:00</t>
  </si>
  <si>
    <t xml:space="preserve">TYLER</t>
  </si>
  <si>
    <t xml:space="preserve">75709-3549</t>
  </si>
  <si>
    <t xml:space="preserve">112-0968627-7185832</t>
  </si>
  <si>
    <t xml:space="preserve">2026-05-28T01:33:24+00:00</t>
  </si>
  <si>
    <t xml:space="preserve">2026-05-28T01:44:23+00:00</t>
  </si>
  <si>
    <t xml:space="preserve">FONTANA</t>
  </si>
  <si>
    <t xml:space="preserve">92336-2512</t>
  </si>
  <si>
    <t xml:space="preserve">112-0747270-0632268</t>
  </si>
  <si>
    <t xml:space="preserve">2026-05-28T00:45:40+00:00</t>
  </si>
  <si>
    <t xml:space="preserve">2026-05-28T01:18:41+00:00</t>
  </si>
  <si>
    <t xml:space="preserve">32219-3138</t>
  </si>
  <si>
    <t xml:space="preserve">112-6053147-2300235</t>
  </si>
  <si>
    <t xml:space="preserve">2026-05-27T22:53:19+00:00</t>
  </si>
  <si>
    <t xml:space="preserve">77090-4049</t>
  </si>
  <si>
    <t xml:space="preserve">112-3364674-2014659</t>
  </si>
  <si>
    <t xml:space="preserve">2026-05-27T22:49:56+00:00</t>
  </si>
  <si>
    <t xml:space="preserve">2026-05-27T22:50:49+00:00</t>
  </si>
  <si>
    <t xml:space="preserve">SPRING</t>
  </si>
  <si>
    <t xml:space="preserve">77373-8669</t>
  </si>
  <si>
    <t xml:space="preserve">114-6514635-2641055</t>
  </si>
  <si>
    <t xml:space="preserve">2026-05-27T22:30:16+00:00</t>
  </si>
  <si>
    <t xml:space="preserve">2026-05-28T03:49:36+00:00</t>
  </si>
  <si>
    <t xml:space="preserve">19136-2807</t>
  </si>
  <si>
    <t xml:space="preserve">112-3679040-2173851</t>
  </si>
  <si>
    <t xml:space="preserve">2026-05-27T22:03:37+00:00</t>
  </si>
  <si>
    <t xml:space="preserve">2026-05-28T03:46:37+00:00</t>
  </si>
  <si>
    <t xml:space="preserve">WARNER ROBINS</t>
  </si>
  <si>
    <t xml:space="preserve">31088-2318</t>
  </si>
  <si>
    <t xml:space="preserve">113-2683467-9991446</t>
  </si>
  <si>
    <t xml:space="preserve">2026-05-27T21:07:41+00:00</t>
  </si>
  <si>
    <t xml:space="preserve">SPRINGFIELD</t>
  </si>
  <si>
    <t xml:space="preserve">62703-3018</t>
  </si>
  <si>
    <t xml:space="preserve">111-6669766-9043460</t>
  </si>
  <si>
    <t xml:space="preserve">2026-05-27T21:02:43+00:00</t>
  </si>
  <si>
    <t xml:space="preserve">2026-05-27T21:29:26+00:00</t>
  </si>
  <si>
    <t xml:space="preserve">Duxelifin Twin Floor Bed for Toddlers with High Rails, Wooden Montessori Bed Frame with Light and Storage Shelf, Twin Size Low Bed Frame for Girls and Boys, Natural</t>
  </si>
  <si>
    <t xml:space="preserve">11235-6995</t>
  </si>
  <si>
    <t xml:space="preserve">111-3166500-8408235</t>
  </si>
  <si>
    <t xml:space="preserve">2026-05-27T19:13:48+00:00</t>
  </si>
  <si>
    <t xml:space="preserve">2026-05-27T19:17:58+00:00</t>
  </si>
  <si>
    <t xml:space="preserve">111-9893465-0290619</t>
  </si>
  <si>
    <t xml:space="preserve">2026-05-27T19:07:30+00:00</t>
  </si>
  <si>
    <t xml:space="preserve">Duxelifin Full Size Loft Bed with Desk &amp; LED Lights, High Loft Bed Frame with Stairs &amp; Storage, Tall Lofted Bed for Teens, Boys &amp; Girls, No Box Spring Needed (All Black)</t>
  </si>
  <si>
    <t xml:space="preserve">ROCHESTER</t>
  </si>
  <si>
    <t xml:space="preserve">14609-2907</t>
  </si>
  <si>
    <t xml:space="preserve">114-7202484-0787463</t>
  </si>
  <si>
    <t xml:space="preserve">2026-05-27T16:55:01+00:00</t>
  </si>
  <si>
    <t xml:space="preserve">2026-05-27T17:24:45+00:00</t>
  </si>
  <si>
    <t xml:space="preserve">PARADISE</t>
  </si>
  <si>
    <t xml:space="preserve">17562-9607</t>
  </si>
  <si>
    <t xml:space="preserve">112-2575918-4107450</t>
  </si>
  <si>
    <t xml:space="preserve">2026-05-27T16:42:26+00:00</t>
  </si>
  <si>
    <t xml:space="preserve">Duxelifin Twin Size Kid Bed with Rails,Low Profile Daybeds with Drawers and Rounded Corners, Montessori Bed Frame with Detachable Safety Rails,Twin Size Bed Frame for Kids(White)</t>
  </si>
  <si>
    <t xml:space="preserve">HIGHLAND</t>
  </si>
  <si>
    <t xml:space="preserve">84003-6717</t>
  </si>
  <si>
    <t xml:space="preserve">113-7151303-1707428</t>
  </si>
  <si>
    <t xml:space="preserve">2026-05-27T16:36:04+00:00</t>
  </si>
  <si>
    <t xml:space="preserve">Duxelifin Queen Bed Frame for Kids with Rails, Low Profile Montessori Queen Bed with Detachable Side Rail, Solid Pine Wood Kids Daybed with Headboard, Footboard &amp; Slat Support for Boys Girls, White</t>
  </si>
  <si>
    <t xml:space="preserve">WINDSOR</t>
  </si>
  <si>
    <t xml:space="preserve">80550-2581</t>
  </si>
  <si>
    <t xml:space="preserve">113-8365728-2894637</t>
  </si>
  <si>
    <t xml:space="preserve">2026-05-27T15:34:22+00:00</t>
  </si>
  <si>
    <t xml:space="preserve">2026-05-27T16:02:10+00:00</t>
  </si>
  <si>
    <t xml:space="preserve">RIVERSIDE</t>
  </si>
  <si>
    <t xml:space="preserve">92507-0024</t>
  </si>
  <si>
    <t xml:space="preserve">113-6557623-6575404</t>
  </si>
  <si>
    <t xml:space="preserve">2026-05-27T15:34:08+00:00</t>
  </si>
  <si>
    <t xml:space="preserve">Duxelifin Twin Size Floor Bed, Wooden Montessori Bed Frame for Kids, Twin Size Bed Frame with Rails for Kids, Boys and Girls, No Box Spring Needed, White</t>
  </si>
  <si>
    <t xml:space="preserve">SEVEN VALLEYS</t>
  </si>
  <si>
    <t xml:space="preserve">17360-8701</t>
  </si>
  <si>
    <t xml:space="preserve">112-7259850-0699450</t>
  </si>
  <si>
    <t xml:space="preserve">2026-05-27T13:17:58+00:00</t>
  </si>
  <si>
    <t xml:space="preserve">2026-05-28T03:46:17+00:00</t>
  </si>
  <si>
    <t xml:space="preserve">Duxelifin Twin Bed Frame for Kids with Rails, Low Profile Montessori Twin Bed with Detachable Side Rail, Solid Pine Wood Kids Daybed with Headboard, Footboard &amp; Slat Support for Boys Girls, Natural</t>
  </si>
  <si>
    <t xml:space="preserve">FARMINGTON</t>
  </si>
  <si>
    <t xml:space="preserve">AR</t>
  </si>
  <si>
    <t xml:space="preserve">72730-5035</t>
  </si>
  <si>
    <t xml:space="preserve">112-5608418-8453820</t>
  </si>
  <si>
    <t xml:space="preserve">2026-05-27T13:06:06+00:00</t>
  </si>
  <si>
    <t xml:space="preserve">2026-05-28T03:46:19+00:00</t>
  </si>
  <si>
    <t xml:space="preserve">Duxelifin Twin Kids Bed Frame with Rails, Low Profile Wood Montessori Bed with Detachable Side Rail, Rounded Corners, Headboard &amp; Footboard, Twin Size Daybed for Boys Girls, Natural</t>
  </si>
  <si>
    <t xml:space="preserve">BROOKSVILLE</t>
  </si>
  <si>
    <t xml:space="preserve">34601-7904</t>
  </si>
  <si>
    <t xml:space="preserve">May 27, 2026 12:46:28 AM PDT</t>
  </si>
  <si>
    <t xml:space="preserve">114-4892429-1308211</t>
  </si>
  <si>
    <t xml:space="preserve">PALO ALTO</t>
  </si>
  <si>
    <t xml:space="preserve">May 27, 2026 12:46:35 AM PDT</t>
  </si>
  <si>
    <t xml:space="preserve">112-9631980-3921031</t>
  </si>
  <si>
    <t xml:space="preserve">Mirightone Twin Floor Bed for Kids Tent-Shaped Montessori Floor Bed with Slats and Guardrails Twin Size Wood Teepee Bed Frame with Fence and Door for</t>
  </si>
  <si>
    <t xml:space="preserve">TOOELE</t>
  </si>
  <si>
    <t xml:space="preserve">May 27, 2026 12:46:41 AM PDT</t>
  </si>
  <si>
    <t xml:space="preserve">113-2516409-4169063</t>
  </si>
  <si>
    <t xml:space="preserve">DAYTON</t>
  </si>
  <si>
    <t xml:space="preserve">May 27, 2026 12:46:56 AM PDT</t>
  </si>
  <si>
    <t xml:space="preserve">111-4642274-4814632</t>
  </si>
  <si>
    <t xml:space="preserve">Mirightone Full Size Toddler Floor Bed with Storage Shelves &amp; 21.4" High Rails, Solid Wood Montessori Bed Frame with Slats, Simply Sori Bed Low Profil</t>
  </si>
  <si>
    <t xml:space="preserve">PEMBROKE PINES</t>
  </si>
  <si>
    <t xml:space="preserve">May 27, 2026 12:47:03 AM PDT</t>
  </si>
  <si>
    <t xml:space="preserve">114-7883580-5873063</t>
  </si>
  <si>
    <t xml:space="preserve">RATHDRUM</t>
  </si>
  <si>
    <t xml:space="preserve">ID</t>
  </si>
  <si>
    <t xml:space="preserve">May 27, 2026 12:47:12 AM PDT</t>
  </si>
  <si>
    <t xml:space="preserve">113-1691295-5231453</t>
  </si>
  <si>
    <t xml:space="preserve">SHERRILLS FORD</t>
  </si>
  <si>
    <t xml:space="preserve">113-2902272-1633856</t>
  </si>
  <si>
    <t xml:space="preserve">San bernardino</t>
  </si>
  <si>
    <t xml:space="preserve">Ca</t>
  </si>
  <si>
    <t xml:space="preserve">May 27, 2026 12:47:28 AM PDT</t>
  </si>
  <si>
    <t xml:space="preserve">113-1465554-6058606</t>
  </si>
  <si>
    <t xml:space="preserve">GRETNA</t>
  </si>
  <si>
    <t xml:space="preserve">May 27, 2026 12:49:46 AM PDT</t>
  </si>
  <si>
    <t xml:space="preserve">112-3054059-7277828</t>
  </si>
  <si>
    <t xml:space="preserve">Mirightone 36" Bathroom Vanity with Sink, Bathroom Vanities 36 Inch with Sink, 36 Vanity with Top for Bathroom, 36 in Restroom Sink Vanity with Soft-C</t>
  </si>
  <si>
    <t xml:space="preserve">CLEARFIELD</t>
  </si>
  <si>
    <t xml:space="preserve">May 27, 2026 12:50:40 AM PDT</t>
  </si>
  <si>
    <t xml:space="preserve">114-1036159-6585066</t>
  </si>
  <si>
    <t xml:space="preserve">Mirightone Full Size Metal Loft Bed with Wardrobe &amp; Storage Stairs for Kids &amp; Teens, RGB LED Lights, Charging Station, Extra-Tall Guardrails, 500 lbs</t>
  </si>
  <si>
    <t xml:space="preserve">OCEANSIDE</t>
  </si>
  <si>
    <t xml:space="preserve">May 27, 2026 2:15:14 AM PDT</t>
  </si>
  <si>
    <t xml:space="preserve">112-3038350-5025809</t>
  </si>
  <si>
    <t xml:space="preserve">Hanging Egg Chair with Stand, Foldable Egg Swing Chair with Heavy-Duty Iron Frame, Plush Cushion &amp; Removable Headrest for Indoor Outdoor Porch, Garden</t>
  </si>
  <si>
    <t xml:space="preserve">May 27, 2026 3:04:37 AM PDT</t>
  </si>
  <si>
    <t xml:space="preserve">112-9462392-7004254</t>
  </si>
  <si>
    <t xml:space="preserve">Full Size Kids Bed with Rails, Wood Montessori FloorBed Full with Slats Support, Modern Daybed Low to Ground for Girls Boys Bedroom Living Room, White</t>
  </si>
  <si>
    <t xml:space="preserve">MANTECA</t>
  </si>
  <si>
    <t xml:space="preserve">May 27, 2026 3:06:20 AM PDT</t>
  </si>
  <si>
    <t xml:space="preserve">113-3128502-1761051</t>
  </si>
  <si>
    <t xml:space="preserve">Mirightone Twin Size Floor Bed for Kids, Wood Montessori Floor Beds with Fence Railings, Door &amp; Slats Support, Twin Playhouse Bed Frame for Boys Girls</t>
  </si>
  <si>
    <t xml:space="preserve">UNICOI</t>
  </si>
  <si>
    <t xml:space="preserve">May 27, 2026 8:18:40 AM PDT</t>
  </si>
  <si>
    <t xml:space="preserve">111-2767601-0729828</t>
  </si>
  <si>
    <t xml:space="preserve">May 27, 2026 3:26:36 PM PDT</t>
  </si>
  <si>
    <t xml:space="preserve">May 27, 2026 8:46:24 PM PDT</t>
  </si>
  <si>
    <t xml:space="preserve">114-8223283-2515453</t>
  </si>
  <si>
    <t xml:space="preserve">FOREST HILL</t>
  </si>
  <si>
    <t xml:space="preserve">May 27, 2026 8:46:34 PM PDT</t>
  </si>
  <si>
    <t xml:space="preserve">Mirightone Kids Full Size Bed Frame with Detachable Rails, Low Platform Bed with Headboard and Footboard, Wood Full Beds with Slats Supports for Girls</t>
  </si>
  <si>
    <t xml:space="preserve">May 27, 2026 8:46:45 PM PDT</t>
  </si>
  <si>
    <t xml:space="preserve">May 27, 2026 8:46:48 PM PDT</t>
  </si>
  <si>
    <t xml:space="preserve">May 27, 2026 8:46:49 PM PDT</t>
  </si>
  <si>
    <t xml:space="preserve">Mirightone Twin Metal Platform Bed for Kids, Low Profile Twin Bed Frame with Removable Safety Rails, Montessori Metal Bed for Boys and Girls, No Box S</t>
  </si>
  <si>
    <t xml:space="preserve">May 27, 2026 8:46:50 PM PDT</t>
  </si>
  <si>
    <t xml:space="preserve">Queen Size Loft Bed with Desk and Stairs, Gaming Loft Bed with RGB LED Light and Storage, Heavy-Duty Metal Loft Beds Frame with Wardrobe, Shelves and</t>
  </si>
  <si>
    <t xml:space="preserve">May 27, 2026 8:46:52 PM PDT</t>
  </si>
  <si>
    <t xml:space="preserve">May 27, 2026 8:46:55 PM PDT</t>
  </si>
  <si>
    <t xml:space="preserve">May 27, 2026 8:47:01 PM PDT</t>
  </si>
  <si>
    <t xml:space="preserve">Mirightone Floor Bed for Kids, Twin Size Teepee Tent Beds, Montessori Floor Bed with Slats and Fence Rails, Wood House Bed Frame for Boys Girls, Natur</t>
  </si>
  <si>
    <t xml:space="preserve">May 27, 2026 8:47:05 PM PDT</t>
  </si>
  <si>
    <t xml:space="preserve">May 27, 2026 8:47:06 PM PDT</t>
  </si>
  <si>
    <t xml:space="preserve">Mirightone Full Size Floor Bed for Kids, Wood Montessori Floor Bed with Fence Rails and Storage Shelves, Child Bed Frame with Bookcase for Boys Girls,</t>
  </si>
  <si>
    <t xml:space="preserve">May 27, 2026 8:47:19 PM PDT</t>
  </si>
  <si>
    <t xml:space="preserve">Mirightone 30 Inch Bathroom Vanity with Sink, Bathroom Vanities 30" with Sink, 30 in Vanity with Sink for Bathroom, Restroom Vanity with Sink, Flip Dr</t>
  </si>
  <si>
    <t xml:space="preserve">May 27, 2026 8:47:20 PM PDT</t>
  </si>
  <si>
    <t xml:space="preserve">May 27, 2026 8:47:23 PM PDT</t>
  </si>
  <si>
    <t xml:space="preserve">May 27, 2026 8:47:29 PM PDT</t>
  </si>
  <si>
    <t xml:space="preserve">Mirightone 36" Bathroom Vanity with Sink, Solid Wood Vanities 36 inch with Sink, Single Sink Bathroom Vanity with 2 Tip-Out Drawers and Soft Close Doo</t>
  </si>
  <si>
    <t xml:space="preserve">May 27, 2026 8:47:32 PM PDT</t>
  </si>
  <si>
    <t xml:space="preserve">Mirightone Queen Loft Bed with Desk and RGB Light, Metal Loft Bed Frame with Stairs and Bedside Shelf, Heavy-Duty Lofts Beds with Storage Shelves and</t>
  </si>
  <si>
    <t xml:space="preserve">May 27, 2026 8:47:35 PM PDT</t>
  </si>
  <si>
    <t xml:space="preserve">May 27, 2026 8:47:38 PM PDT</t>
  </si>
  <si>
    <t xml:space="preserve">May 27, 2026 8:50:07 PM PDT</t>
  </si>
  <si>
    <t xml:space="preserve">Mirightone 36" Vanity with Sink, Bathroom Vanities with Left Offset Sink, 36 Inch Single Sink Bathroom Vanity with 2 Soft Close Doors, 4 Soft Close Dr</t>
  </si>
  <si>
    <t xml:space="preserve">May 27, 2026 8:50:31 PM PDT</t>
  </si>
  <si>
    <t xml:space="preserve">Full Size Loft Bed with Stairs and Desk, Metal Gaming Loft Bed with RGB LED Light, Heavy-duty Steel Loft Bed Frame with Storage Wardrobe, Shelves and</t>
  </si>
  <si>
    <t xml:space="preserve">May 27, 2026 9:04:40 PM PDT</t>
  </si>
  <si>
    <t xml:space="preserve">May 27, 2026 9:04:59 PM PDT</t>
  </si>
  <si>
    <t xml:space="preserve">113-9496830-0937030</t>
  </si>
  <si>
    <t xml:space="preserve">CATHAY</t>
  </si>
  <si>
    <t xml:space="preserve">May 27, 2026 10:42:28 PM PDT</t>
  </si>
  <si>
    <t xml:space="preserve">Transfer</t>
  </si>
  <si>
    <t xml:space="preserve">To your account ending in: 315, Bank Transfer ID: 2EFHXZ2IFV4BPFD</t>
  </si>
  <si>
    <t xml:space="preserve">May 27, 2026 12:46:36 AM PDT</t>
  </si>
  <si>
    <t xml:space="preserve">114-1841435-8543465</t>
  </si>
  <si>
    <t xml:space="preserve">OYUMOENTS Twin Size Montessori Floor Bed with High Rails, LED Lights &amp; Storage Shelf, Wood Baby Floor Bed Frame for Kids, Low Profile Twin Floor Bed w</t>
  </si>
  <si>
    <t xml:space="preserve">May 27, 2026 12:47:01 AM PDT</t>
  </si>
  <si>
    <t xml:space="preserve">112-2260310-1486642</t>
  </si>
  <si>
    <t xml:space="preserve">Twin Bed Frames for Kids with Rails, Metal Low Profile Montessori Bed Twin with Removable Side Rails &amp; Rounded Corner Design, Kids Daybed for Boys Gir</t>
  </si>
  <si>
    <t xml:space="preserve">RIO RANCHO</t>
  </si>
  <si>
    <t xml:space="preserve">May 27, 2026 1:16:24 AM PDT</t>
  </si>
  <si>
    <t xml:space="preserve">111-2426413-0094652</t>
  </si>
  <si>
    <t xml:space="preserve">OYUMOENTS Twin Bed Frames for Kids, Metal Twin Bed with Storage Headboard &amp; Upholstered, Montessori Twin Beds with Light for Kids &amp; Teens, Black</t>
  </si>
  <si>
    <t xml:space="preserve">STOCKTON</t>
  </si>
  <si>
    <t xml:space="preserve">May 27, 2026 8:46:47 PM PDT</t>
  </si>
  <si>
    <t xml:space="preserve">May 27, 2026 8:46:57 PM PDT</t>
  </si>
  <si>
    <t xml:space="preserve">OYUMOENTS Twin Loft Bed with Stairs, Metal Twin Size Loft Bed with Storage Shelves &amp; Wardrobe, Bedside Shelf and Large Under-Bed Space, Heavy-Duty Kid</t>
  </si>
  <si>
    <t xml:space="preserve">May 27, 2026 8:47:28 PM PDT</t>
  </si>
  <si>
    <t xml:space="preserve">OYUMOENTS Full Size Bed Frame Kids, Metal Low Profile Montessori Bed Full with Removable Side Rails &amp; Rounded Corner Design, Kids Daybed for Boys Girl</t>
  </si>
  <si>
    <t xml:space="preserve">May 27, 2026 9:05:11 PM PDT</t>
  </si>
  <si>
    <t xml:space="preserve">112-4623567-6627446</t>
  </si>
  <si>
    <t xml:space="preserve">AURORA</t>
  </si>
  <si>
    <t xml:space="preserve">May 27, 2026 10:35:30 PM PDT</t>
  </si>
  <si>
    <t xml:space="preserve">113-9754090-2050655</t>
  </si>
  <si>
    <t xml:space="preserve">OYUMOENTS Queen Size Bed Frame Farmhouse Style, Tall Headboard Queen Bed Frame with Footboard, Pinewood Antique Beds, Farmhouse Style, Noise-Free, No</t>
  </si>
  <si>
    <t xml:space="preserve">WESTLAND</t>
  </si>
  <si>
    <t xml:space="preserve">May 27, 2026 10:42:21 PM PDT</t>
  </si>
  <si>
    <t xml:space="preserve">To your account ending in: 857, Bank Transfer ID: 4T81BIB522FX94P</t>
  </si>
  <si>
    <t xml:space="preserve">May 27, 2026 12:46:52 AM PDT</t>
  </si>
  <si>
    <t xml:space="preserve">114-2712158-6617842</t>
  </si>
  <si>
    <t xml:space="preserve">MoproBeti Twin Bed Frames for Kids with Rails, Low Profile Kids Twin Beds with High Guardrails, Modern Metal &amp; Wood Montessori Bed with Removable Side</t>
  </si>
  <si>
    <t xml:space="preserve">REEDSPORT</t>
  </si>
  <si>
    <t xml:space="preserve">May 27, 2026 12:46:55 AM PDT</t>
  </si>
  <si>
    <t xml:space="preserve">113-3766900-3396257</t>
  </si>
  <si>
    <t xml:space="preserve">May 27, 2026 12:47:19 AM PDT</t>
  </si>
  <si>
    <t xml:space="preserve">113-4899632-4795422</t>
  </si>
  <si>
    <t xml:space="preserve">SEATTLE</t>
  </si>
  <si>
    <t xml:space="preserve">May 27, 2026 12:49:08 AM PDT</t>
  </si>
  <si>
    <t xml:space="preserve">113-8580189-8137810</t>
  </si>
  <si>
    <t xml:space="preserve">May 27, 2026 12:50:35 AM PDT</t>
  </si>
  <si>
    <t xml:space="preserve">113-5962575-2929835</t>
  </si>
  <si>
    <t xml:space="preserve">WOLFFORTH</t>
  </si>
  <si>
    <t xml:space="preserve">May 27, 2026 4:46:26 PM PDT</t>
  </si>
  <si>
    <t xml:space="preserve">May 27, 2026 7:04:43 PM PDT</t>
  </si>
  <si>
    <t xml:space="preserve">112-2809705-8959410</t>
  </si>
  <si>
    <t xml:space="preserve">MoproBeti Computer Desk, 63 Inch Home Office Desk, Solid Wood Executive Desk with K-Shaped Legs,Thicken Frame, Heavy Duty Study Gaming Work Desk for B</t>
  </si>
  <si>
    <t xml:space="preserve">Miami</t>
  </si>
  <si>
    <t xml:space="preserve">May 27, 2026 7:50:41 PM PDT</t>
  </si>
  <si>
    <t xml:space="preserve">May 27, 2026 8:47:02 PM PDT</t>
  </si>
  <si>
    <t xml:space="preserve">May 27, 2026 8:47:04 PM PDT</t>
  </si>
  <si>
    <t xml:space="preserve">May 27, 2026 8:47:15 PM PDT</t>
  </si>
  <si>
    <t xml:space="preserve">May 27, 2026 8:47:24 PM PDT</t>
  </si>
  <si>
    <t xml:space="preserve">MoproBeti Metal 4 Bed Bunk Beds, Heavy Duty Industrial L-Shaped Bunk Bed with Ladders, Detachable Corner Quad Bunk Bed for Kids, Teens, Space Saving D</t>
  </si>
  <si>
    <t xml:space="preserve">May 27, 2026 8:47:31 PM PDT</t>
  </si>
  <si>
    <t xml:space="preserve">May 27, 2026 8:47:37 PM PDT</t>
  </si>
  <si>
    <t xml:space="preserve">May 27, 2026 8:49:02 PM PDT</t>
  </si>
  <si>
    <t xml:space="preserve">May 27, 2026 8:49:17 PM PDT</t>
  </si>
  <si>
    <t xml:space="preserve">May 27, 2026 8:50:17 PM PDT</t>
  </si>
  <si>
    <t xml:space="preserve">MoproBeti Full Floor Bed Frame with Rails for Kids, Rubber Wood Montessori Bed with Slats and Convertible Door,Full Floorbed for Girls and Boys,No Box</t>
  </si>
  <si>
    <t xml:space="preserve">May 27, 2026 8:50:34 PM PDT</t>
  </si>
  <si>
    <t xml:space="preserve">May 27, 2026 9:05:21 PM PDT</t>
  </si>
  <si>
    <t xml:space="preserve">113-8279656-0001011</t>
  </si>
  <si>
    <t xml:space="preserve">MoproBeti Twin Bed Frames with Rails, Metal &amp; Wood Low Profile Twin Size Kids Bed with High Guardrails, Montessori Bed with Removable Side Rail for Bo</t>
  </si>
  <si>
    <t xml:space="preserve">May 27, 2026 10:50:25 PM PDT</t>
  </si>
  <si>
    <t xml:space="preserve">To your account ending in: 021, Bank Transfer ID: 44EI2S29XFBDMPI</t>
  </si>
  <si>
    <t xml:space="preserve">May 27, 2026 11:24:19 PM PDT</t>
  </si>
  <si>
    <t xml:space="preserve">112-4677594-1445847</t>
  </si>
  <si>
    <t xml:space="preserve">NASHVILLE</t>
  </si>
  <si>
    <t xml:space="preserve">May 27, 2026 12:46:30 AM PDT</t>
  </si>
  <si>
    <t xml:space="preserve">112-6888791-9206636</t>
  </si>
  <si>
    <t xml:space="preserve">Duxelifin Twin Size Floor Bed for Kids, Montessori Bed Frame with Door, Twin Low Beds with Rail for Boys and Girls, No Box Spring Needed, Espresso</t>
  </si>
  <si>
    <t xml:space="preserve">Hurricane</t>
  </si>
  <si>
    <t xml:space="preserve">Utah</t>
  </si>
  <si>
    <t xml:space="preserve">May 27, 2026 8:31:42 AM PDT</t>
  </si>
  <si>
    <t xml:space="preserve">111-0307602-8937052</t>
  </si>
  <si>
    <t xml:space="preserve">Duxelifin Triple Bunk Bed with LED Lights,Metal Bunk Beds Convertible to 3 Beds with Charging Station,Heavy Duty Bunk Bed Frame with Guardrails and La</t>
  </si>
  <si>
    <t xml:space="preserve">WAYNESBORO</t>
  </si>
  <si>
    <t xml:space="preserve">May 27, 2026 8:28:09 PM PDT</t>
  </si>
  <si>
    <t xml:space="preserve">May 27, 2026 8:46:53 PM PDT</t>
  </si>
  <si>
    <t xml:space="preserve">Duxelifin Twin Size Kid Bed with Rails,Low Profile Daybeds with Drawers and Rounded Corners, Montessori Bed Frame with Detachable Safety Rails,Twin Si</t>
  </si>
  <si>
    <t xml:space="preserve">Duxelifin Queen Bed Frame for Kids with Rails, Low Profile Montessori Queen Bed with Detachable Side Rail, Solid Pine Wood Kids Daybed with Headboard,</t>
  </si>
  <si>
    <t xml:space="preserve">May 27, 2026 8:47:13 PM PDT</t>
  </si>
  <si>
    <t xml:space="preserve">May 27, 2026 8:47:17 PM PDT</t>
  </si>
  <si>
    <t xml:space="preserve">Duxelifin Twin Kids Bed Frame with Rails, Low Profile Wood Montessori Bed with Detachable Side Rail, Rounded Corners, Headboard &amp; Footboard, Twin Size</t>
  </si>
  <si>
    <t xml:space="preserve">Duxelifin Twin Bed Frame for Kids with Rails, Low Profile Montessori Twin Bed with Detachable Side Rail, Solid Pine Wood Kids Daybed with Headboard, F</t>
  </si>
  <si>
    <t xml:space="preserve">May 27, 2026 8:47:46 PM PDT</t>
  </si>
  <si>
    <t xml:space="preserve">Duxelifin Full Size Loft Bed with Desk &amp; LED Lights, High Loft Bed Frame with Stairs &amp; Storage, Tall Lofted Bed for Teens, Boys &amp; Girls, No Box Spring</t>
  </si>
  <si>
    <t xml:space="preserve">May 27, 2026 8:50:08 PM PDT</t>
  </si>
  <si>
    <t xml:space="preserve">May 27, 2026 8:50:13 PM PDT</t>
  </si>
  <si>
    <t xml:space="preserve">Duxelifin Twin Size Floor Bed, Wooden Montessori Bed Frame for Kids, Twin Size Bed Frame with Rails for Kids, Boys and Girls, No Box Spring Needed, Wh</t>
  </si>
  <si>
    <t xml:space="preserve">May 27, 2026 10:53:27 PM PDT</t>
  </si>
  <si>
    <t xml:space="preserve">To your account ending in: 987, Bank Transfer ID: 2NA1TW431N762EW</t>
  </si>
  <si>
    <t xml:space="preserve">TT-BS9015-6-midcentry-sd</t>
  </si>
  <si>
    <t xml:space="preserve">广告组 - 1/8/2025 17:47:04.666</t>
  </si>
  <si>
    <t xml:space="preserve">TT-BS9017-sd2</t>
  </si>
  <si>
    <t xml:space="preserve">广告组 - 1/10/2025 15:07:43.422</t>
  </si>
  <si>
    <t xml:space="preserve">806-W504P35180</t>
  </si>
  <si>
    <t xml:space="preserve">806-W697P43588-Manual-Broad-LowBid</t>
  </si>
  <si>
    <t xml:space="preserve">AG-Broad-Discovery</t>
  </si>
  <si>
    <t xml:space="preserve">806-W2593P3841-Manual-Asin</t>
  </si>
  <si>
    <t xml:space="preserve">806-N704P443507</t>
  </si>
  <si>
    <t xml:space="preserve">TT-2026521Q-S38AAK</t>
  </si>
  <si>
    <t xml:space="preserve">B0H2HHXR37</t>
  </si>
  <si>
    <t xml:space="preserve">TXJ-Full-帐篷落地床-自动</t>
  </si>
  <si>
    <t xml:space="preserve">TXJ-W2593-帐篷落地床-Full-自动</t>
  </si>
  <si>
    <t xml:space="preserve">TXJ-W2593-书架房子床-Full--montessori bed-广泛</t>
  </si>
  <si>
    <t xml:space="preserve">TXJ-W2593-铁质抱抱床-30</t>
  </si>
  <si>
    <t xml:space="preserve">TXJ-NEW-已激活-CS-15</t>
  </si>
  <si>
    <t xml:space="preserve">TXJ-NEW-户外-20-CS</t>
  </si>
  <si>
    <t xml:space="preserve">LXW-W5756-2件套躺椅</t>
  </si>
  <si>
    <t xml:space="preserve">LXW-W5756-2件套躺椅-自动固定</t>
  </si>
  <si>
    <t xml:space="preserve">TXJ-NEW-W2593-已激活-CS-10</t>
  </si>
  <si>
    <t xml:space="preserve">TXJ-W504-古董平台床-棕色-DT</t>
  </si>
  <si>
    <t xml:space="preserve">LXW-W5568-沙发拉出床</t>
  </si>
  <si>
    <t xml:space="preserve">LXW-W5568-沙发拉出床-自动固定</t>
  </si>
  <si>
    <t xml:space="preserve">TXJ-W2593-藤制平台床-Twin-SD</t>
  </si>
  <si>
    <t xml:space="preserve">TXJ-N737-软包升降床带LED灯-ZD</t>
  </si>
  <si>
    <t xml:space="preserve">TXJ-W2593-书架落地床-Twin-SD</t>
  </si>
  <si>
    <t xml:space="preserve">TXJ-W2593-书架落地床-Full-手动</t>
  </si>
  <si>
    <t xml:space="preserve">TXJ-W2593-新款围栏床-Full-SD</t>
  </si>
  <si>
    <t xml:space="preserve">806-W504P28765</t>
  </si>
  <si>
    <t xml:space="preserve">人员</t>
  </si>
  <si>
    <t xml:space="preserve">汇总总计</t>
  </si>
  <si>
    <t xml:space="preserve">全部店铺</t>
  </si>
  <si>
    <t xml:space="preserve">本日销售额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</si>
</sst>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0"/>
    <numFmt numFmtId="177" formatCode="0.00_ "/>
    <numFmt numFmtId="178" formatCode="0_ "/>
    <numFmt numFmtId="179" formatCode="m&quot;月&quot;d&quot;日&quot;;@"/>
    <numFmt numFmtId="180" formatCode="m/d/yyyy"/>
    <numFmt numFmtId="181" formatCode="\$#,##0.00"/>
    <numFmt numFmtId="182" formatCode="$#,##0.00"/>
  </numFmts>
  <fonts count="138">
    <font>
      <sz val="11"/>
      <color rgb="000000" theme="1"/>
      <name val="宋体"/>
      <charset val="134"/>
      <scheme val="minor"/>
    </font>
    <font>
      <b/>
      <sz val="22"/>
      <color rgb="FF000000"/>
      <name val="SimSun"/>
      <charset val="134"/>
    </font>
    <font>
      <sz val="12"/>
      <color rgb="FF000000"/>
      <name val="SimSun"/>
      <charset val="134"/>
    </font>
    <font>
      <b/>
      <sz val="14"/>
      <color rgb="FF000000"/>
      <name val="SimSun"/>
      <charset val="134"/>
    </font>
    <font>
      <sz val="12"/>
      <color theme="1"/>
      <name val="宋体"/>
      <charset val="134"/>
      <scheme val="minor"/>
    </font>
    <font>
      <sz val="11"/>
      <name val="宋体"/>
      <charset val="134"/>
      <scheme val="minor"/>
    </font>
    <font>
      <sz val="12"/>
      <name val="宋体"/>
      <charset val="134"/>
    </font>
    <font>
      <sz val="12"/>
      <color rgb="FFFF0000"/>
      <name val="宋体"/>
      <charset val="134"/>
    </font>
    <font>
      <sz val="10"/>
      <name val="宋体"/>
      <charset val="134"/>
    </font>
    <font>
      <b/>
      <sz val="22"/>
      <color rgb="FF010000"/>
      <name val="宋体"/>
      <charset val="134"/>
    </font>
    <font>
      <b/>
      <sz val="11"/>
      <color theme="1"/>
      <name val="宋体"/>
      <charset val="134"/>
      <scheme val="minor"/>
    </font>
    <font>
      <sz val="11"/>
      <color indexed="8"/>
      <name val="Calibri"/>
      <charset val="0"/>
    </font>
    <font>
      <sz val="11"/>
      <color rgb="FF000000"/>
      <name val="宋体"/>
      <charset val="0"/>
    </font>
    <font>
      <sz val="11"/>
      <name val="Calibri"/>
      <charset val="0"/>
    </font>
    <font>
      <sz val="11"/>
      <color rgb="FFFF0000"/>
      <name val="Calibri"/>
      <charset val="0"/>
    </font>
    <font>
      <sz val="10"/>
      <color rgb="FFFF0000"/>
      <name val="宋体"/>
      <charset val="134"/>
    </font>
    <font>
      <b/>
      <sz val="12"/>
      <name val="宋体"/>
      <charset val="134"/>
    </font>
    <font>
      <b/>
      <sz val="9"/>
      <color rgb="FF111111"/>
      <name val="宋体"/>
      <charset val="134"/>
    </font>
    <font>
      <b/>
      <sz val="14"/>
      <color theme="1"/>
      <name val="宋体"/>
      <charset val="134"/>
      <scheme val="major"/>
    </font>
    <font>
      <sz val="11"/>
      <color theme="1"/>
      <name val="宋体"/>
      <charset val="134"/>
    </font>
    <font>
      <sz val="11"/>
      <name val="宋体"/>
      <charset val="134"/>
      <scheme val="major"/>
    </font>
    <font>
      <sz val="11"/>
      <color indexed="8"/>
      <name val="宋体"/>
      <charset val="134"/>
      <scheme val="minor"/>
    </font>
    <font>
      <sz val="11"/>
      <color indexed="10"/>
      <name val="Calibri"/>
      <charset val="134"/>
    </font>
    <font>
      <sz val="12"/>
      <name val="Calibri"/>
      <charset val="134"/>
    </font>
    <font>
      <sz val="12"/>
      <color rgb="FF000000"/>
      <name val="宋体"/>
      <charset val="134"/>
    </font>
    <font>
      <sz val="12"/>
      <color rgb="FF00B0F0"/>
      <name val="宋体"/>
      <charset val="134"/>
    </font>
    <font>
      <sz val="11"/>
      <name val="Calibri"/>
      <charset val="134"/>
    </font>
    <font>
      <sz val="11"/>
      <name val="宋体"/>
      <charset val="134"/>
    </font>
    <font>
      <sz val="10"/>
      <color rgb="FF000000"/>
      <name val="微软雅黑"/>
      <charset val="134"/>
    </font>
    <font>
      <sz val="11"/>
      <color rgb="FF000000"/>
      <name val="宋体"/>
      <charset val="134"/>
    </font>
    <font>
      <sz val="11"/>
      <color rgb="FF000000"/>
      <name val="宋体"/>
      <charset val="162"/>
    </font>
    <font>
      <sz val="11"/>
      <color rgb="FFFF0000"/>
      <name val="宋体"/>
      <charset val="134"/>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10"/>
      <name val="Calibri"/>
    </font>
    <font>
      <b/>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color indexed="8"/>
      <name val="宋体"/>
    </font>
    <font>
      <b/>
      <sz val="11"/>
      <color indexed="8"/>
      <name val="宋体"/>
    </font>
    <font>
      <b/>
      <sz val="11"/>
      <color indexed="8"/>
      <name val="宋体"/>
    </font>
    <font>
      <b/>
      <sz val="11"/>
      <color indexed="8"/>
      <name val="宋体"/>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
      <b/>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sz val="11"/>
      <name val="Calibri"/>
    </font>
    <font>
      <b/>
      <sz val="11"/>
      <name val="Calibri"/>
    </font>
  </fonts>
  <fills count="49">
    <fill>
      <patternFill patternType="none"/>
    </fill>
    <fill>
      <patternFill patternType="gray125"/>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theme="9" tint="0.6"/>
        <bgColor indexed="64"/>
      </patternFill>
    </fill>
    <fill>
      <patternFill patternType="solid">
        <fgColor theme="8" tint="0.6"/>
        <bgColor indexed="64"/>
      </patternFill>
    </fill>
    <fill>
      <patternFill patternType="solid">
        <fgColor rgb="FF0070C0"/>
        <bgColor indexed="64"/>
      </patternFill>
    </fill>
    <fill>
      <patternFill patternType="solid">
        <fgColor theme="5" tint="0.4"/>
        <bgColor indexed="64"/>
      </patternFill>
    </fill>
    <fill>
      <patternFill patternType="solid">
        <fgColor rgb="FFFF0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none">
        <fgColor rgb="C6E0B4"/>
      </patternFill>
    </fill>
    <fill>
      <patternFill patternType="solid">
        <fgColor rgb="C6E0B4"/>
      </patternFill>
    </fill>
    <fill>
      <patternFill patternType="none">
        <fgColor indexed="9"/>
      </patternFill>
    </fill>
    <fill>
      <patternFill patternType="solid">
        <fgColor indexed="9"/>
      </patternFill>
    </fill>
    <fill>
      <patternFill patternType="none">
        <fgColor rgb="9BC2E6"/>
      </patternFill>
    </fill>
    <fill>
      <patternFill patternType="solid">
        <fgColor rgb="9BC2E6"/>
      </patternFill>
    </fill>
    <fill>
      <patternFill patternType="none">
        <fgColor rgb="FFF2CC"/>
      </patternFill>
    </fill>
    <fill>
      <patternFill patternType="solid">
        <fgColor rgb="FFF2CC"/>
      </patternFill>
    </fill>
  </fills>
  <borders count="23">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rgb="FF000000"/>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bottom/>
      <diagonal/>
    </border>
    <border>
      <left/>
      <right style="thin"/>
      <top style="thin"/>
      <bottom/>
      <diagonal/>
    </border>
    <border>
      <left/>
      <right style="thin"/>
      <top style="thin"/>
      <bottom style="thin"/>
      <diagonal/>
    </border>
    <border>
      <left style="thin"/>
      <right style="thin"/>
      <top style="thin"/>
      <bottom style="thin"/>
      <diagonal/>
    </border>
  </borders>
  <cellStyleXfs count="49">
    <xf numFmtId="0" fontId="0" fillId="0" borderId="0" xfId="0"/>
    <xf numFmtId="43" fontId="0" fillId="0" borderId="0" xfId="0">
      <alignment vertical="center"/>
    </xf>
    <xf numFmtId="44" fontId="0" fillId="0" borderId="0" xfId="0">
      <alignment vertical="center"/>
    </xf>
    <xf numFmtId="9" fontId="0" fillId="0" borderId="0" xfId="0">
      <alignment vertical="center"/>
    </xf>
    <xf numFmtId="41" fontId="0" fillId="0" borderId="0" xfId="0">
      <alignment vertical="center"/>
    </xf>
    <xf numFmtId="42" fontId="0" fillId="0" borderId="0" xfId="0">
      <alignment vertical="center"/>
    </xf>
    <xf numFmtId="0" fontId="32" fillId="0" borderId="0" xfId="0">
      <alignment vertical="center"/>
    </xf>
    <xf numFmtId="0" fontId="33" fillId="0" borderId="0" xfId="0">
      <alignment vertical="center"/>
    </xf>
    <xf numFmtId="0" fontId="0" fillId="10" borderId="11" xfId="0">
      <alignment vertical="center"/>
    </xf>
    <xf numFmtId="0" fontId="34" fillId="0" borderId="0" xfId="0">
      <alignment vertical="center"/>
    </xf>
    <xf numFmtId="0" fontId="35" fillId="0" borderId="0" xfId="0">
      <alignment vertical="center"/>
    </xf>
    <xf numFmtId="0" fontId="36" fillId="0" borderId="0" xfId="0">
      <alignment vertical="center"/>
    </xf>
    <xf numFmtId="0" fontId="37" fillId="0" borderId="12" xfId="0">
      <alignment vertical="center"/>
    </xf>
    <xf numFmtId="0" fontId="38" fillId="0" borderId="12" xfId="0">
      <alignment vertical="center"/>
    </xf>
    <xf numFmtId="0" fontId="39" fillId="0" borderId="13" xfId="0">
      <alignment vertical="center"/>
    </xf>
    <xf numFmtId="0" fontId="39" fillId="0" borderId="0" xfId="0">
      <alignment vertical="center"/>
    </xf>
    <xf numFmtId="0" fontId="40" fillId="11" borderId="14" xfId="0">
      <alignment vertical="center"/>
    </xf>
    <xf numFmtId="0" fontId="41" fillId="12" borderId="15" xfId="0">
      <alignment vertical="center"/>
    </xf>
    <xf numFmtId="0" fontId="42" fillId="12" borderId="14" xfId="0">
      <alignment vertical="center"/>
    </xf>
    <xf numFmtId="0" fontId="43" fillId="13" borderId="16" xfId="0">
      <alignment vertical="center"/>
    </xf>
    <xf numFmtId="0" fontId="44" fillId="0" borderId="17" xfId="0">
      <alignment vertical="center"/>
    </xf>
    <xf numFmtId="0" fontId="45" fillId="0" borderId="18" xfId="0">
      <alignment vertical="center"/>
    </xf>
    <xf numFmtId="0" fontId="46" fillId="14" borderId="0" xfId="0">
      <alignment vertical="center"/>
    </xf>
    <xf numFmtId="0" fontId="47" fillId="15" borderId="0" xfId="0">
      <alignment vertical="center"/>
    </xf>
    <xf numFmtId="0" fontId="48" fillId="16" borderId="0" xfId="0">
      <alignment vertical="center"/>
    </xf>
    <xf numFmtId="0" fontId="49" fillId="17" borderId="0" xfId="0">
      <alignment vertical="center"/>
    </xf>
    <xf numFmtId="0" fontId="50" fillId="18" borderId="0" xfId="0">
      <alignment vertical="center"/>
    </xf>
    <xf numFmtId="0" fontId="50" fillId="19" borderId="0" xfId="0">
      <alignment vertical="center"/>
    </xf>
    <xf numFmtId="0" fontId="49" fillId="20" borderId="0" xfId="0">
      <alignment vertical="center"/>
    </xf>
    <xf numFmtId="0" fontId="49" fillId="21" borderId="0" xfId="0">
      <alignment vertical="center"/>
    </xf>
    <xf numFmtId="0" fontId="50" fillId="22" borderId="0" xfId="0">
      <alignment vertical="center"/>
    </xf>
    <xf numFmtId="0" fontId="50" fillId="23" borderId="0" xfId="0">
      <alignment vertical="center"/>
    </xf>
    <xf numFmtId="0" fontId="49" fillId="24" borderId="0" xfId="0">
      <alignment vertical="center"/>
    </xf>
    <xf numFmtId="0" fontId="49" fillId="25" borderId="0" xfId="0">
      <alignment vertical="center"/>
    </xf>
    <xf numFmtId="0" fontId="50" fillId="26" borderId="0" xfId="0">
      <alignment vertical="center"/>
    </xf>
    <xf numFmtId="0" fontId="50" fillId="27" borderId="0" xfId="0">
      <alignment vertical="center"/>
    </xf>
    <xf numFmtId="0" fontId="49" fillId="28" borderId="0" xfId="0">
      <alignment vertical="center"/>
    </xf>
    <xf numFmtId="0" fontId="49" fillId="29" borderId="0" xfId="0">
      <alignment vertical="center"/>
    </xf>
    <xf numFmtId="0" fontId="50" fillId="30" borderId="0" xfId="0">
      <alignment vertical="center"/>
    </xf>
    <xf numFmtId="0" fontId="50" fillId="31" borderId="0" xfId="0">
      <alignment vertical="center"/>
    </xf>
    <xf numFmtId="0" fontId="49" fillId="32" borderId="0" xfId="0">
      <alignment vertical="center"/>
    </xf>
    <xf numFmtId="0" fontId="49" fillId="33" borderId="0" xfId="0">
      <alignment vertical="center"/>
    </xf>
    <xf numFmtId="0" fontId="50" fillId="34" borderId="0" xfId="0">
      <alignment vertical="center"/>
    </xf>
    <xf numFmtId="0" fontId="50" fillId="35" borderId="0" xfId="0">
      <alignment vertical="center"/>
    </xf>
    <xf numFmtId="0" fontId="49" fillId="36" borderId="0" xfId="0">
      <alignment vertical="center"/>
    </xf>
    <xf numFmtId="0" fontId="49" fillId="37" borderId="0" xfId="0">
      <alignment vertical="center"/>
    </xf>
    <xf numFmtId="0" fontId="50" fillId="38" borderId="0" xfId="0">
      <alignment vertical="center"/>
    </xf>
    <xf numFmtId="0" fontId="50" fillId="39" borderId="0" xfId="0">
      <alignment vertical="center"/>
    </xf>
    <xf numFmtId="0" fontId="49" fillId="40" borderId="0" xfId="0">
      <alignment vertical="center"/>
    </xf>
  </cellStyleXfs>
  <cellXfs count="254">
    <xf numFmtId="0" fontId="0" fillId="0" borderId="0" xfId="0"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2" borderId="3" xfId="0" applyFont="1" applyFill="1" applyBorder="1" applyAlignment="1">
      <alignment horizontal="center" vertical="center" wrapText="1"/>
    </xf>
    <xf numFmtId="0" fontId="2" fillId="2" borderId="3"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wrapText="1"/>
    </xf>
    <xf numFmtId="0" fontId="2" fillId="4" borderId="3" xfId="0" applyFont="1" applyFill="1" applyBorder="1" applyAlignment="1">
      <alignment horizontal="left" vertical="center" wrapText="1"/>
    </xf>
    <xf numFmtId="0" fontId="2" fillId="4" borderId="3" xfId="0" applyFont="1" applyFill="1" applyBorder="1" applyAlignment="1">
      <alignment horizontal="center" vertical="center" wrapText="1"/>
    </xf>
    <xf numFmtId="0" fontId="2" fillId="0" borderId="4" xfId="0" applyFont="1" applyFill="1" applyBorder="1" applyAlignment="1">
      <alignment horizontal="center" vertical="center" wrapText="1"/>
    </xf>
    <xf numFmtId="3" fontId="0" fillId="0" borderId="4" xfId="0" applyNumberFormat="1" applyBorder="1" applyAlignment="1">
      <alignment horizontal="center" vertical="center" wrapText="1"/>
    </xf>
    <xf numFmtId="0" fontId="2" fillId="0" borderId="5" xfId="0" applyFont="1" applyFill="1" applyBorder="1" applyAlignment="1">
      <alignment horizontal="center" vertical="center" wrapText="1"/>
    </xf>
    <xf numFmtId="3" fontId="0" fillId="0" borderId="5" xfId="0" applyNumberFormat="1" applyBorder="1" applyAlignment="1">
      <alignment horizontal="center" vertical="center" wrapText="1"/>
    </xf>
    <xf numFmtId="0" fontId="2" fillId="0" borderId="5" xfId="0" applyFont="1" applyFill="1" applyBorder="1" applyAlignment="1">
      <alignment horizontal="center" vertical="center"/>
    </xf>
    <xf numFmtId="176" fontId="0" fillId="0" borderId="5" xfId="0" applyNumberFormat="1" applyBorder="1" applyAlignment="1">
      <alignment horizontal="center" vertical="center" wrapText="1"/>
    </xf>
    <xf numFmtId="0" fontId="3" fillId="2" borderId="6" xfId="0" applyFont="1" applyFill="1" applyBorder="1" applyAlignment="1">
      <alignment horizontal="left" vertical="center"/>
    </xf>
    <xf numFmtId="0" fontId="3" fillId="2" borderId="7" xfId="0" applyFont="1" applyFill="1" applyBorder="1" applyAlignment="1">
      <alignment horizontal="left" vertical="center"/>
    </xf>
    <xf numFmtId="0" fontId="2" fillId="0" borderId="6" xfId="0" applyFont="1" applyFill="1" applyBorder="1" applyAlignment="1">
      <alignment horizontal="left" vertical="center"/>
    </xf>
    <xf numFmtId="0" fontId="2" fillId="0" borderId="7" xfId="0" applyFont="1" applyFill="1" applyBorder="1" applyAlignment="1">
      <alignment horizontal="left" vertical="center"/>
    </xf>
    <xf numFmtId="0" fontId="4" fillId="0" borderId="0" xfId="0" applyFont="1" applyAlignment="1">
      <alignment vertical="center"/>
    </xf>
    <xf numFmtId="0" fontId="4" fillId="0" borderId="0" xfId="0" applyFont="1" applyFill="1" applyAlignment="1">
      <alignment vertical="center"/>
    </xf>
    <xf numFmtId="0" fontId="5" fillId="0" borderId="0" xfId="0" applyFont="1" applyFill="1" applyAlignment="1">
      <alignment horizontal="center" vertical="center"/>
    </xf>
    <xf numFmtId="177" fontId="5" fillId="0" borderId="0" xfId="0" applyNumberFormat="1" applyFont="1" applyFill="1" applyAlignment="1">
      <alignment horizontal="center" vertical="center"/>
    </xf>
    <xf numFmtId="177" fontId="5" fillId="0" borderId="0" xfId="0" applyNumberFormat="1" applyFont="1" applyFill="1" applyAlignment="1">
      <alignment horizontal="center" vertical="center" wrapText="1"/>
    </xf>
    <xf numFmtId="0" fontId="5" fillId="5" borderId="5" xfId="0" applyFont="1" applyFill="1" applyBorder="1" applyAlignment="1">
      <alignment horizontal="center" vertical="center"/>
    </xf>
    <xf numFmtId="177" fontId="5" fillId="5"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77" fontId="5" fillId="5" borderId="5" xfId="0" applyNumberFormat="1" applyFont="1" applyFill="1" applyBorder="1" applyAlignment="1">
      <alignment horizontal="center" vertical="center"/>
    </xf>
    <xf numFmtId="58" fontId="5" fillId="0" borderId="0" xfId="0" applyNumberFormat="1" applyFont="1" applyFill="1" applyAlignment="1">
      <alignment horizontal="center" vertical="center"/>
    </xf>
    <xf numFmtId="0" fontId="5" fillId="0" borderId="0" xfId="0" applyFont="1" applyFill="1" applyAlignment="1">
      <alignment vertical="center"/>
    </xf>
    <xf numFmtId="58" fontId="5" fillId="0" borderId="5" xfId="0" applyNumberFormat="1" applyFont="1" applyFill="1" applyBorder="1" applyAlignment="1">
      <alignment horizontal="center" vertical="center"/>
    </xf>
    <xf numFmtId="0" fontId="5" fillId="0" borderId="5" xfId="0" applyFont="1" applyFill="1" applyBorder="1" applyAlignment="1">
      <alignment horizontal="center" vertical="center"/>
    </xf>
    <xf numFmtId="177" fontId="5" fillId="0" borderId="5" xfId="0" applyNumberFormat="1" applyFont="1" applyFill="1" applyBorder="1" applyAlignment="1">
      <alignment horizontal="center" vertical="center"/>
    </xf>
    <xf numFmtId="10" fontId="5" fillId="0" borderId="5" xfId="0" applyNumberFormat="1" applyFont="1" applyFill="1" applyBorder="1" applyAlignment="1">
      <alignment horizontal="center" vertical="center"/>
    </xf>
    <xf numFmtId="10" fontId="5" fillId="0" borderId="5" xfId="0" applyNumberFormat="1" applyFont="1" applyFill="1" applyBorder="1" applyAlignment="1">
      <alignment horizontal="center" vertical="center" wrapText="1"/>
    </xf>
    <xf numFmtId="177" fontId="5" fillId="0" borderId="5" xfId="0" applyNumberFormat="1" applyFont="1" applyFill="1" applyBorder="1" applyAlignment="1">
      <alignment vertical="center"/>
    </xf>
    <xf numFmtId="58" fontId="5" fillId="5" borderId="5" xfId="0" applyNumberFormat="1" applyFont="1" applyFill="1" applyBorder="1" applyAlignment="1">
      <alignment horizontal="center" vertical="center"/>
    </xf>
    <xf numFmtId="10" fontId="5" fillId="5" borderId="5" xfId="0" applyNumberFormat="1" applyFont="1" applyFill="1" applyBorder="1" applyAlignment="1">
      <alignment horizontal="center" vertical="center"/>
    </xf>
    <xf numFmtId="10" fontId="5" fillId="5" borderId="5" xfId="0" applyNumberFormat="1" applyFont="1" applyFill="1" applyBorder="1" applyAlignment="1">
      <alignment horizontal="center" vertical="center" wrapText="1"/>
    </xf>
    <xf numFmtId="177" fontId="5" fillId="0" borderId="0" xfId="0" applyNumberFormat="1" applyFont="1" applyFill="1" applyAlignment="1">
      <alignment vertical="center"/>
    </xf>
    <xf numFmtId="0" fontId="5" fillId="0" borderId="0" xfId="0" applyFont="1" applyFill="1" applyAlignment="1">
      <alignment horizontal="center" vertical="center" wrapText="1"/>
    </xf>
    <xf numFmtId="0" fontId="5" fillId="6" borderId="5" xfId="0" applyFont="1" applyFill="1" applyBorder="1" applyAlignment="1">
      <alignment horizontal="center" vertical="center"/>
    </xf>
    <xf numFmtId="177" fontId="5" fillId="6" borderId="5" xfId="0" applyNumberFormat="1" applyFont="1" applyFill="1" applyBorder="1" applyAlignment="1">
      <alignment horizontal="center" vertical="center" wrapText="1"/>
    </xf>
    <xf numFmtId="0" fontId="5" fillId="6" borderId="5" xfId="0" applyFont="1" applyFill="1" applyBorder="1" applyAlignment="1">
      <alignment horizontal="center" vertical="center" wrapText="1"/>
    </xf>
    <xf numFmtId="177" fontId="5" fillId="6" borderId="0" xfId="0" applyNumberFormat="1" applyFont="1" applyFill="1" applyAlignment="1">
      <alignment horizontal="center" vertical="center"/>
    </xf>
    <xf numFmtId="177" fontId="5" fillId="6" borderId="5" xfId="0" applyNumberFormat="1" applyFont="1" applyFill="1" applyBorder="1" applyAlignment="1">
      <alignment horizontal="center" vertical="center"/>
    </xf>
    <xf numFmtId="178" fontId="5" fillId="0" borderId="0" xfId="0" applyNumberFormat="1" applyFont="1" applyFill="1" applyAlignment="1">
      <alignment horizontal="center" vertical="center"/>
    </xf>
    <xf numFmtId="178" fontId="5" fillId="0" borderId="0" xfId="0" applyNumberFormat="1" applyFont="1" applyFill="1" applyAlignment="1">
      <alignment vertical="center"/>
    </xf>
    <xf numFmtId="178" fontId="0" fillId="0" borderId="0" xfId="0" applyNumberFormat="1" applyFill="1" applyAlignment="1">
      <alignment vertical="center"/>
    </xf>
    <xf numFmtId="177" fontId="6" fillId="0" borderId="0" xfId="0" applyNumberFormat="1" applyFont="1" applyFill="1" applyAlignment="1">
      <alignment horizontal="center" vertical="center"/>
    </xf>
    <xf numFmtId="58" fontId="5" fillId="6" borderId="5" xfId="0" applyNumberFormat="1" applyFont="1" applyFill="1" applyBorder="1" applyAlignment="1">
      <alignment horizontal="center" vertical="center"/>
    </xf>
    <xf numFmtId="10" fontId="5" fillId="6" borderId="5" xfId="0" applyNumberFormat="1" applyFont="1" applyFill="1" applyBorder="1" applyAlignment="1">
      <alignment horizontal="center" vertical="center"/>
    </xf>
    <xf numFmtId="10" fontId="5" fillId="6" borderId="5" xfId="0" applyNumberFormat="1" applyFont="1" applyFill="1" applyBorder="1" applyAlignment="1">
      <alignment horizontal="center" vertical="center" wrapText="1"/>
    </xf>
    <xf numFmtId="177" fontId="5" fillId="0" borderId="6" xfId="0" applyNumberFormat="1" applyFont="1" applyFill="1" applyBorder="1" applyAlignment="1">
      <alignment vertical="center"/>
    </xf>
    <xf numFmtId="0" fontId="5" fillId="0" borderId="0" xfId="0" applyFont="1" applyFill="1" applyBorder="1" applyAlignment="1">
      <alignment horizontal="center" vertical="center"/>
    </xf>
    <xf numFmtId="177" fontId="5" fillId="0" borderId="0" xfId="0" applyNumberFormat="1" applyFont="1" applyFill="1" applyBorder="1" applyAlignment="1">
      <alignment horizontal="center" vertical="center"/>
    </xf>
    <xf numFmtId="0" fontId="5" fillId="0" borderId="5" xfId="0" applyFont="1" applyFill="1" applyBorder="1" applyAlignment="1">
      <alignment vertical="center"/>
    </xf>
    <xf numFmtId="0" fontId="6" fillId="0" borderId="0" xfId="0" applyFont="1" applyFill="1" applyBorder="1" applyAlignment="1">
      <alignment horizontal="center" vertical="center"/>
    </xf>
    <xf numFmtId="0" fontId="6" fillId="0" borderId="0" xfId="0" applyFont="1" applyFill="1" applyBorder="1" applyAlignment="1">
      <alignment vertical="center"/>
    </xf>
    <xf numFmtId="0" fontId="7" fillId="0" borderId="0" xfId="0" applyFont="1" applyFill="1" applyBorder="1" applyAlignment="1">
      <alignment horizontal="center" vertical="center"/>
    </xf>
    <xf numFmtId="0" fontId="8" fillId="0" borderId="0" xfId="0" applyFont="1" applyFill="1" applyBorder="1" applyAlignment="1">
      <alignment horizontal="center" vertical="center"/>
    </xf>
    <xf numFmtId="177" fontId="6" fillId="0" borderId="0" xfId="0" applyNumberFormat="1" applyFont="1" applyFill="1" applyBorder="1" applyAlignment="1">
      <alignment horizontal="center" vertical="center"/>
    </xf>
    <xf numFmtId="0" fontId="9" fillId="0" borderId="0" xfId="0" applyFont="1" applyFill="1" applyAlignment="1" applyProtection="1">
      <alignment horizontal="center" vertical="center"/>
    </xf>
    <xf numFmtId="0" fontId="10" fillId="7" borderId="8" xfId="0" applyFont="1" applyFill="1" applyBorder="1" applyAlignment="1">
      <alignment horizontal="center" vertical="center"/>
    </xf>
    <xf numFmtId="0" fontId="10" fillId="7" borderId="8" xfId="0" applyFont="1" applyFill="1" applyBorder="1" applyAlignment="1">
      <alignment horizontal="center" vertical="center" wrapText="1"/>
    </xf>
    <xf numFmtId="177" fontId="10" fillId="7" borderId="8" xfId="0" applyNumberFormat="1" applyFont="1" applyFill="1" applyBorder="1" applyAlignment="1">
      <alignment horizontal="center" vertical="center" wrapText="1"/>
    </xf>
    <xf numFmtId="0" fontId="10" fillId="0" borderId="0" xfId="0" applyFont="1" applyFill="1" applyBorder="1" applyAlignment="1">
      <alignment horizontal="center" vertical="center" wrapText="1"/>
    </xf>
    <xf numFmtId="179" fontId="11" fillId="0" borderId="5" xfId="0" applyNumberFormat="1" applyFont="1" applyFill="1" applyBorder="1" applyAlignment="1" applyProtection="1">
      <alignment horizontal="center" vertical="center"/>
    </xf>
    <xf numFmtId="0" fontId="11" fillId="0" borderId="5" xfId="0" applyFont="1" applyFill="1" applyBorder="1" applyAlignment="1" applyProtection="1">
      <alignment horizontal="center" vertical="center"/>
    </xf>
    <xf numFmtId="177" fontId="11" fillId="0" borderId="5" xfId="0" applyNumberFormat="1" applyFont="1" applyFill="1" applyBorder="1" applyAlignment="1" applyProtection="1">
      <alignment horizontal="center" vertical="center"/>
    </xf>
    <xf numFmtId="10" fontId="11" fillId="0" borderId="5" xfId="0" applyNumberFormat="1" applyFont="1" applyFill="1" applyBorder="1" applyAlignment="1" applyProtection="1">
      <alignment horizontal="center" vertical="center"/>
    </xf>
    <xf numFmtId="0" fontId="11" fillId="0" borderId="0" xfId="0" applyFont="1" applyFill="1" applyBorder="1" applyAlignment="1" applyProtection="1">
      <alignment vertical="center"/>
    </xf>
    <xf numFmtId="179" fontId="12" fillId="8" borderId="5" xfId="0" applyNumberFormat="1" applyFont="1" applyFill="1" applyBorder="1" applyAlignment="1" applyProtection="1">
      <alignment horizontal="center" vertical="center"/>
    </xf>
    <xf numFmtId="0" fontId="11" fillId="8" borderId="5" xfId="0" applyFont="1" applyFill="1" applyBorder="1" applyAlignment="1" applyProtection="1">
      <alignment horizontal="center" vertical="center"/>
    </xf>
    <xf numFmtId="177" fontId="11" fillId="8" borderId="5" xfId="0" applyNumberFormat="1" applyFont="1" applyFill="1" applyBorder="1" applyAlignment="1" applyProtection="1">
      <alignment horizontal="center" vertical="center"/>
    </xf>
    <xf numFmtId="10" fontId="11" fillId="8" borderId="5" xfId="0" applyNumberFormat="1" applyFont="1" applyFill="1" applyBorder="1" applyAlignment="1" applyProtection="1">
      <alignment horizontal="center" vertical="center"/>
    </xf>
    <xf numFmtId="0" fontId="11" fillId="0" borderId="0" xfId="0" applyFont="1" applyFill="1" applyBorder="1" applyAlignment="1" applyProtection="1">
      <alignment horizontal="center"/>
    </xf>
    <xf numFmtId="0" fontId="13" fillId="0" borderId="0" xfId="0" applyFont="1" applyFill="1" applyBorder="1" applyAlignment="1" applyProtection="1">
      <alignment horizontal="center"/>
    </xf>
    <xf numFmtId="0" fontId="14" fillId="0" borderId="0" xfId="0" applyFont="1" applyFill="1" applyBorder="1" applyAlignment="1" applyProtection="1">
      <alignment horizontal="center"/>
    </xf>
    <xf numFmtId="0" fontId="15" fillId="0" borderId="0" xfId="0" applyFont="1" applyFill="1" applyBorder="1" applyAlignment="1">
      <alignment horizontal="center" vertical="center"/>
    </xf>
    <xf numFmtId="177" fontId="7" fillId="0" borderId="0" xfId="0" applyNumberFormat="1" applyFont="1" applyFill="1" applyBorder="1" applyAlignment="1">
      <alignment horizontal="center" vertical="center"/>
    </xf>
    <xf numFmtId="0" fontId="6" fillId="0" borderId="0" xfId="0" applyFont="1" applyFill="1" applyAlignment="1">
      <alignment vertical="center"/>
    </xf>
    <xf numFmtId="0" fontId="7" fillId="0" borderId="0" xfId="0" applyFont="1" applyFill="1" applyBorder="1" applyAlignment="1">
      <alignment vertical="center"/>
    </xf>
    <xf numFmtId="177" fontId="6" fillId="0" borderId="0" xfId="0" applyNumberFormat="1" applyFont="1" applyFill="1" applyBorder="1" applyAlignment="1">
      <alignment vertical="center"/>
    </xf>
    <xf numFmtId="0" fontId="9" fillId="0" borderId="9" xfId="0" applyFont="1" applyFill="1" applyBorder="1" applyAlignment="1" applyProtection="1">
      <alignment horizontal="center" vertical="center"/>
    </xf>
    <xf numFmtId="0" fontId="10" fillId="7" borderId="10" xfId="0" applyFont="1" applyFill="1" applyBorder="1" applyAlignment="1">
      <alignment horizontal="center" vertical="center"/>
    </xf>
    <xf numFmtId="0" fontId="10" fillId="7" borderId="10" xfId="0" applyFont="1" applyFill="1" applyBorder="1" applyAlignment="1">
      <alignment horizontal="center" vertical="center" wrapText="1"/>
    </xf>
    <xf numFmtId="177" fontId="10" fillId="7" borderId="10" xfId="0" applyNumberFormat="1" applyFont="1" applyFill="1" applyBorder="1" applyAlignment="1">
      <alignment horizontal="center" vertical="center"/>
    </xf>
    <xf numFmtId="0" fontId="16" fillId="9" borderId="9" xfId="0" applyFont="1" applyFill="1" applyBorder="1" applyAlignment="1">
      <alignment horizontal="center" vertical="center"/>
    </xf>
    <xf numFmtId="0" fontId="16" fillId="9" borderId="0" xfId="0" applyFont="1" applyFill="1" applyAlignment="1">
      <alignment horizontal="center" vertical="center"/>
    </xf>
    <xf numFmtId="0" fontId="10" fillId="7" borderId="5" xfId="0" applyFont="1" applyFill="1" applyBorder="1" applyAlignment="1">
      <alignment horizontal="center" vertical="center"/>
    </xf>
    <xf numFmtId="0" fontId="10" fillId="7" borderId="5" xfId="0" applyFont="1" applyFill="1" applyBorder="1" applyAlignment="1">
      <alignment horizontal="center" vertical="center" wrapText="1"/>
    </xf>
    <xf numFmtId="177" fontId="10" fillId="7" borderId="5" xfId="0" applyNumberFormat="1" applyFont="1" applyFill="1" applyBorder="1" applyAlignment="1">
      <alignment horizontal="center" vertical="center"/>
    </xf>
    <xf numFmtId="0" fontId="6" fillId="9" borderId="10" xfId="0" applyFont="1" applyFill="1" applyBorder="1" applyAlignment="1">
      <alignment horizontal="center" vertical="center"/>
    </xf>
    <xf numFmtId="0" fontId="16" fillId="9" borderId="10" xfId="0" applyFont="1" applyFill="1" applyBorder="1" applyAlignment="1">
      <alignment horizontal="center" vertical="center"/>
    </xf>
    <xf numFmtId="58" fontId="6" fillId="0" borderId="5" xfId="0" applyNumberFormat="1" applyFont="1" applyFill="1" applyBorder="1" applyAlignment="1">
      <alignment horizontal="center" vertical="center"/>
    </xf>
    <xf numFmtId="0" fontId="0" fillId="0" borderId="5" xfId="0" applyFont="1" applyFill="1" applyBorder="1" applyAlignment="1">
      <alignment horizontal="center" vertical="center"/>
    </xf>
    <xf numFmtId="0" fontId="6" fillId="0" borderId="5" xfId="0" applyFont="1" applyFill="1" applyBorder="1" applyAlignment="1">
      <alignment horizontal="center" vertical="center"/>
    </xf>
    <xf numFmtId="177" fontId="0" fillId="0" borderId="5" xfId="0" applyNumberFormat="1" applyFont="1" applyFill="1" applyBorder="1" applyAlignment="1">
      <alignment horizontal="center" vertical="center"/>
    </xf>
    <xf numFmtId="177" fontId="6" fillId="0" borderId="5" xfId="0" applyNumberFormat="1" applyFont="1" applyFill="1" applyBorder="1" applyAlignment="1">
      <alignment horizontal="center" vertical="center"/>
    </xf>
    <xf numFmtId="10" fontId="0" fillId="0" borderId="5" xfId="0" applyNumberFormat="1" applyFont="1" applyFill="1" applyBorder="1" applyAlignment="1">
      <alignment horizontal="center" vertical="center"/>
    </xf>
    <xf numFmtId="0" fontId="6" fillId="0" borderId="5" xfId="0" applyFont="1" applyFill="1" applyBorder="1" applyAlignment="1">
      <alignment vertical="center"/>
    </xf>
    <xf numFmtId="0" fontId="5" fillId="0" borderId="0" xfId="0" applyFont="1" applyAlignment="1">
      <alignment vertical="center"/>
    </xf>
    <xf numFmtId="0" fontId="6" fillId="0" borderId="5" xfId="0" applyNumberFormat="1" applyFont="1" applyFill="1" applyBorder="1" applyAlignment="1">
      <alignment horizontal="center" vertical="center"/>
    </xf>
    <xf numFmtId="58" fontId="6" fillId="0" borderId="0" xfId="0" applyNumberFormat="1" applyFont="1" applyFill="1" applyBorder="1" applyAlignment="1">
      <alignment vertical="center"/>
    </xf>
    <xf numFmtId="0" fontId="11" fillId="0" borderId="0" xfId="0" applyFont="1" applyFill="1" applyBorder="1" applyAlignment="1" applyProtection="1"/>
    <xf numFmtId="10" fontId="0" fillId="0" borderId="0" xfId="0" applyNumberFormat="1" applyFont="1" applyFill="1" applyBorder="1" applyAlignment="1">
      <alignment horizontal="center" vertical="center"/>
    </xf>
    <xf numFmtId="0" fontId="13" fillId="0" borderId="0" xfId="0" applyFont="1" applyFill="1" applyBorder="1" applyAlignment="1" applyProtection="1"/>
    <xf numFmtId="0" fontId="14" fillId="0" borderId="0" xfId="0" applyFont="1" applyFill="1" applyBorder="1" applyAlignment="1" applyProtection="1"/>
    <xf numFmtId="177" fontId="7" fillId="0" borderId="0" xfId="0" applyNumberFormat="1" applyFont="1" applyFill="1" applyBorder="1" applyAlignment="1">
      <alignment vertical="center"/>
    </xf>
    <xf numFmtId="0" fontId="6" fillId="0" borderId="0" xfId="0" applyFont="1" applyFill="1" applyBorder="1" applyAlignment="1">
      <alignment horizontal="left" vertical="center"/>
    </xf>
    <xf numFmtId="0" fontId="0" fillId="0" borderId="0" xfId="0" applyFont="1" applyFill="1" applyBorder="1" applyAlignment="1">
      <alignment horizontal="center" vertical="center"/>
    </xf>
    <xf numFmtId="0" fontId="0" fillId="0" borderId="0" xfId="0" applyFont="1" applyFill="1" applyBorder="1" applyAlignment="1">
      <alignment vertical="center"/>
    </xf>
    <xf numFmtId="0" fontId="10" fillId="0" borderId="8" xfId="0" applyFont="1" applyFill="1" applyBorder="1" applyAlignment="1">
      <alignment horizontal="center" vertical="center"/>
    </xf>
    <xf numFmtId="0" fontId="17" fillId="0" borderId="5" xfId="0" applyFont="1" applyFill="1" applyBorder="1" applyAlignment="1">
      <alignment horizontal="center" vertical="center" wrapText="1"/>
    </xf>
    <xf numFmtId="0" fontId="0" fillId="0" borderId="5" xfId="0" applyFont="1" applyFill="1" applyBorder="1" applyAlignment="1">
      <alignment vertical="center"/>
    </xf>
    <xf numFmtId="0" fontId="17" fillId="0" borderId="0" xfId="0" applyFont="1" applyFill="1" applyBorder="1" applyAlignment="1">
      <alignment horizontal="center" vertical="center" wrapText="1"/>
    </xf>
    <xf numFmtId="0" fontId="5" fillId="0" borderId="0" xfId="0" applyFont="1" applyFill="1" applyBorder="1" applyAlignment="1">
      <alignment vertical="center"/>
    </xf>
    <xf numFmtId="0" fontId="18" fillId="0" borderId="0" xfId="0" applyFont="1" applyFill="1" applyBorder="1" applyAlignment="1">
      <alignment horizontal="center" vertical="center"/>
    </xf>
    <xf numFmtId="0" fontId="19" fillId="0" borderId="5" xfId="0" applyFont="1" applyFill="1" applyBorder="1" applyAlignment="1">
      <alignment horizontal="center" vertical="center"/>
    </xf>
    <xf numFmtId="0" fontId="19" fillId="0" borderId="0" xfId="0" applyFont="1" applyFill="1" applyBorder="1" applyAlignment="1">
      <alignment horizontal="center" vertical="center"/>
    </xf>
    <xf numFmtId="177" fontId="0" fillId="0" borderId="0" xfId="0" applyNumberFormat="1" applyFont="1" applyFill="1" applyBorder="1" applyAlignment="1">
      <alignment horizontal="center" vertical="center"/>
    </xf>
    <xf numFmtId="0" fontId="0" fillId="0" borderId="0" xfId="0" applyFill="1" applyAlignment="1">
      <alignment vertical="center"/>
    </xf>
    <xf numFmtId="0" fontId="20" fillId="0" borderId="0" xfId="0" applyFont="1" applyFill="1" applyBorder="1" applyAlignment="1">
      <alignment vertical="center"/>
    </xf>
    <xf numFmtId="177" fontId="19" fillId="0" borderId="0" xfId="0" applyNumberFormat="1" applyFont="1" applyFill="1" applyBorder="1" applyAlignment="1">
      <alignment horizontal="center" vertical="center"/>
    </xf>
    <xf numFmtId="0" fontId="0" fillId="0" borderId="0" xfId="0" applyFont="1" applyAlignment="1">
      <alignment vertical="center"/>
    </xf>
    <xf numFmtId="0" fontId="0" fillId="4" borderId="0" xfId="0" applyFill="1" applyAlignment="1">
      <alignment horizontal="center" vertical="center"/>
    </xf>
    <xf numFmtId="0" fontId="0" fillId="4" borderId="0" xfId="0" applyFill="1" applyAlignment="1">
      <alignment vertical="center"/>
    </xf>
    <xf numFmtId="0" fontId="21" fillId="0" borderId="0" xfId="0" applyFont="1" applyFill="1" applyAlignment="1">
      <alignment vertical="center"/>
    </xf>
    <xf numFmtId="180" fontId="0" fillId="0" borderId="0" xfId="0" applyNumberFormat="1"/>
    <xf numFmtId="10" fontId="0" fillId="0" borderId="0" xfId="0" applyNumberFormat="1"/>
    <xf numFmtId="181" fontId="0" fillId="0" borderId="0" xfId="0" applyNumberFormat="1"/>
    <xf numFmtId="0" fontId="20" fillId="0" borderId="0" xfId="0" applyFont="1" applyFill="1" applyBorder="1" applyAlignment="1">
      <alignment horizontal="center" vertical="center"/>
    </xf>
    <xf numFmtId="0" fontId="22" fillId="0" borderId="0" xfId="0" applyFont="1" applyAlignment="1">
      <alignment vertical="center"/>
    </xf>
    <xf numFmtId="0" fontId="23" fillId="0" borderId="0" xfId="0" applyFont="1" applyFill="1" applyAlignment="1">
      <alignment wrapText="1"/>
    </xf>
    <xf numFmtId="176" fontId="13" fillId="0" borderId="0" xfId="0" applyNumberFormat="1" applyFont="1" applyFill="1" applyBorder="1" applyAlignment="1" applyProtection="1"/>
    <xf numFmtId="176" fontId="6" fillId="0" borderId="0" xfId="0" applyNumberFormat="1" applyFont="1" applyFill="1" applyBorder="1" applyAlignment="1">
      <alignment vertical="center"/>
    </xf>
    <xf numFmtId="176" fontId="24" fillId="0" borderId="0" xfId="0" applyNumberFormat="1" applyFont="1" applyFill="1" applyBorder="1" applyAlignment="1">
      <alignment vertical="center"/>
    </xf>
    <xf numFmtId="0" fontId="25" fillId="0" borderId="0" xfId="0" applyFont="1" applyFill="1" applyBorder="1" applyAlignment="1">
      <alignment vertical="center"/>
    </xf>
    <xf numFmtId="179" fontId="6" fillId="0" borderId="0" xfId="0" applyNumberFormat="1" applyFont="1" applyFill="1" applyBorder="1" applyAlignment="1">
      <alignment vertical="center"/>
    </xf>
    <xf numFmtId="0" fontId="26" fillId="0" borderId="0" xfId="0" applyFont="1" applyFill="1" applyAlignment="1"/>
    <xf numFmtId="0" fontId="26" fillId="0" borderId="0" xfId="0" applyFont="1" applyFill="1" applyAlignment="1">
      <alignment horizontal="center"/>
    </xf>
    <xf numFmtId="176" fontId="27" fillId="0" borderId="0" xfId="0" applyNumberFormat="1" applyFont="1" applyFill="1" applyAlignment="1"/>
    <xf numFmtId="176" fontId="26" fillId="0" borderId="0" xfId="0" applyNumberFormat="1" applyFont="1" applyFill="1" applyAlignment="1"/>
    <xf numFmtId="176" fontId="25" fillId="0" borderId="0" xfId="0" applyNumberFormat="1" applyFont="1" applyFill="1" applyBorder="1" applyAlignment="1">
      <alignment vertical="center"/>
    </xf>
    <xf numFmtId="0" fontId="24" fillId="0" borderId="0" xfId="0" applyFont="1" applyFill="1" applyBorder="1" applyAlignment="1">
      <alignment vertical="center"/>
    </xf>
    <xf numFmtId="58" fontId="5" fillId="0" borderId="0" xfId="0" applyNumberFormat="1" applyFont="1" applyFill="1" applyAlignment="1">
      <alignment vertical="center"/>
    </xf>
    <xf numFmtId="179" fontId="5" fillId="0" borderId="0" xfId="0" applyNumberFormat="1" applyFont="1" applyFill="1" applyAlignment="1">
      <alignment vertical="center"/>
    </xf>
    <xf numFmtId="0" fontId="0" fillId="0" borderId="0" xfId="0" applyBorder="1" applyAlignment="1">
      <alignment vertical="center"/>
    </xf>
    <xf numFmtId="178" fontId="27" fillId="0" borderId="0" xfId="0" applyNumberFormat="1" applyFont="1" applyFill="1" applyBorder="1" applyAlignment="1">
      <alignment vertical="center"/>
    </xf>
    <xf numFmtId="0" fontId="27" fillId="0" borderId="0" xfId="0" applyFont="1" applyFill="1" applyBorder="1" applyAlignment="1">
      <alignment vertical="center"/>
    </xf>
    <xf numFmtId="0" fontId="24" fillId="0" borderId="0" xfId="0" applyNumberFormat="1" applyFont="1" applyFill="1" applyBorder="1" applyAlignment="1">
      <alignment horizontal="center"/>
    </xf>
    <xf numFmtId="0" fontId="28" fillId="0" borderId="0" xfId="0" applyFont="1" applyAlignment="1">
      <alignment horizontal="center" vertical="center"/>
    </xf>
    <xf numFmtId="0" fontId="29" fillId="0" borderId="0" xfId="0" applyFont="1" applyBorder="1" applyAlignment="1">
      <alignment horizontal="left" vertical="center"/>
    </xf>
    <xf numFmtId="0" fontId="24" fillId="0" borderId="0" xfId="0" applyFont="1" applyBorder="1" applyAlignment="1">
      <alignment horizontal="left" vertical="center"/>
    </xf>
    <xf numFmtId="0" fontId="29" fillId="0" borderId="0" xfId="0" applyFont="1" applyBorder="1" applyAlignment="1">
      <alignment horizontal="center" vertical="center"/>
    </xf>
    <xf numFmtId="0" fontId="30" fillId="0" borderId="0" xfId="0" applyFont="1" applyBorder="1" applyAlignment="1">
      <alignment horizontal="center"/>
    </xf>
    <xf numFmtId="0" fontId="29" fillId="0" borderId="0" xfId="0" applyFont="1" applyAlignment="1">
      <alignment horizontal="center" vertical="center"/>
    </xf>
    <xf numFmtId="0" fontId="30" fillId="0" borderId="0" xfId="0" applyFont="1" applyBorder="1" applyAlignment="1">
      <alignment horizontal="center" vertical="center"/>
    </xf>
    <xf numFmtId="49" fontId="7" fillId="0" borderId="5" xfId="0" applyNumberFormat="1" applyFont="1" applyFill="1" applyBorder="1" applyAlignment="1">
      <alignment horizontal="center" vertical="center"/>
    </xf>
    <xf numFmtId="49" fontId="31" fillId="0" borderId="5" xfId="0" applyNumberFormat="1" applyFont="1" applyFill="1" applyBorder="1" applyAlignment="1">
      <alignment horizontal="center" vertical="center"/>
    </xf>
    <xf numFmtId="0" fontId="24" fillId="0" borderId="5" xfId="0" applyFont="1" applyFill="1" applyBorder="1" applyAlignment="1">
      <alignment horizontal="center" vertical="center"/>
    </xf>
    <xf numFmtId="0" fontId="24" fillId="0" borderId="5" xfId="0" applyNumberFormat="1" applyFont="1" applyFill="1" applyBorder="1" applyAlignment="1">
      <alignment horizontal="center"/>
    </xf>
    <xf numFmtId="182" fontId="0" fillId="0" borderId="0" xfId="0" applyNumberFormat="1"/>
    <xf numFmtId="10" fontId="0" fillId="0" borderId="0" xfId="0" applyNumberFormat="1"/>
    <xf numFmtId="180" fontId="0" fillId="0" borderId="0" xfId="0" applyNumberFormat="1"/>
    <xf numFmtId="0" fontId="51" fillId="0" borderId="0" xfId="0" applyFont="1" applyAlignment="1">
      <alignment vertical="center"/>
    </xf>
    <xf numFmtId="0" fontId="52" fillId="42" borderId="22" xfId="0" applyFont="1" applyFill="1" applyBorder="1">
      <alignment horizontal="center" vertical="center"/>
    </xf>
    <xf numFmtId="0" fontId="53" fillId="44" borderId="22" xfId="0" applyFont="1" applyFill="1" applyBorder="1">
      <alignment horizontal="center" vertical="center"/>
    </xf>
    <xf numFmtId="0" fontId="54" fillId="44" borderId="22" xfId="0" applyFont="1" applyFill="1" applyBorder="1">
      <alignment horizontal="center" vertical="center"/>
    </xf>
    <xf numFmtId="0" fontId="55" fillId="44" borderId="22" xfId="0" applyFont="1" applyFill="1" applyBorder="1">
      <alignment horizontal="center" vertical="center"/>
    </xf>
    <xf numFmtId="0" fontId="56" fillId="44" borderId="22" xfId="0" applyFont="1" applyFill="1" applyBorder="1">
      <alignment horizontal="center" vertical="center"/>
    </xf>
    <xf numFmtId="0" fontId="57" fillId="44" borderId="22" xfId="0" applyFont="1" applyFill="1" applyBorder="1">
      <alignment horizontal="center" vertical="center"/>
    </xf>
    <xf numFmtId="0" fontId="58" fillId="44" borderId="22" xfId="0" applyFont="1" applyFill="1" applyBorder="1">
      <alignment horizontal="center" vertical="center"/>
    </xf>
    <xf numFmtId="0" fontId="59" fillId="42" borderId="22" xfId="0" applyFont="1" applyFill="1" applyBorder="1">
      <alignment horizontal="center" vertical="center"/>
    </xf>
    <xf numFmtId="0" fontId="60" fillId="42" borderId="22" xfId="0" applyFont="1" applyFill="1" applyBorder="1">
      <alignment horizontal="center" vertical="center"/>
    </xf>
    <xf numFmtId="0" fontId="61" fillId="44" borderId="22" xfId="0" applyFont="1" applyFill="1" applyBorder="1">
      <alignment horizontal="center" vertical="center"/>
    </xf>
    <xf numFmtId="0" fontId="62" fillId="44" borderId="22" xfId="0" applyFont="1" applyFill="1" applyBorder="1">
      <alignment horizontal="center" vertical="center"/>
    </xf>
    <xf numFmtId="0" fontId="63" fillId="44" borderId="22" xfId="0" applyFont="1" applyFill="1" applyBorder="1">
      <alignment horizontal="center" vertical="center"/>
    </xf>
    <xf numFmtId="0" fontId="64" fillId="42" borderId="22" xfId="0" applyFont="1" applyFill="1" applyBorder="1">
      <alignment horizontal="center" vertical="center"/>
    </xf>
    <xf numFmtId="0" fontId="65" fillId="42" borderId="22" xfId="0" applyFont="1" applyFill="1" applyBorder="1">
      <alignment horizontal="center" vertical="center"/>
    </xf>
    <xf numFmtId="0" fontId="66" fillId="44" borderId="22" xfId="0" applyFont="1" applyFill="1" applyBorder="1">
      <alignment horizontal="center" vertical="center"/>
    </xf>
    <xf numFmtId="0" fontId="67" fillId="44" borderId="22" xfId="0" applyFont="1" applyFill="1" applyBorder="1">
      <alignment horizontal="center" vertical="center"/>
    </xf>
    <xf numFmtId="0" fontId="68" fillId="44" borderId="22" xfId="0" applyFont="1" applyFill="1" applyBorder="1">
      <alignment horizontal="center" vertical="center"/>
    </xf>
    <xf numFmtId="0" fontId="69" fillId="44" borderId="22" xfId="0" applyFont="1" applyFill="1" applyBorder="1">
      <alignment horizontal="center" vertical="center"/>
    </xf>
    <xf numFmtId="0" fontId="70" fillId="42" borderId="22" xfId="0" applyFont="1" applyFill="1" applyBorder="1">
      <alignment horizontal="center" vertical="center"/>
    </xf>
    <xf numFmtId="0" fontId="71" fillId="42" borderId="22" xfId="0" applyFont="1" applyFill="1" applyBorder="1">
      <alignment horizontal="center" vertical="center"/>
    </xf>
    <xf numFmtId="0" fontId="72" fillId="44" borderId="22" xfId="0" applyFont="1" applyFill="1" applyBorder="1">
      <alignment horizontal="center" vertical="center"/>
    </xf>
    <xf numFmtId="0" fontId="73" fillId="44" borderId="22" xfId="0" applyFont="1" applyFill="1" applyBorder="1">
      <alignment horizontal="center" vertical="center"/>
    </xf>
    <xf numFmtId="0" fontId="74" fillId="44" borderId="22" xfId="0" applyFont="1" applyFill="1" applyBorder="1">
      <alignment horizontal="center" vertical="center"/>
    </xf>
    <xf numFmtId="0" fontId="75" fillId="44" borderId="22" xfId="0" applyFont="1" applyFill="1" applyBorder="1">
      <alignment horizontal="center" vertical="center"/>
    </xf>
    <xf numFmtId="0" fontId="76" fillId="44" borderId="22" xfId="0" applyFont="1" applyFill="1" applyBorder="1">
      <alignment horizontal="center" vertical="center"/>
    </xf>
    <xf numFmtId="0" fontId="77" fillId="42" borderId="22" xfId="0" applyFont="1" applyFill="1" applyBorder="1">
      <alignment horizontal="center" vertical="center"/>
    </xf>
    <xf numFmtId="0" fontId="78" fillId="46" borderId="22" xfId="0" applyFont="1" applyFill="1" applyBorder="1">
      <alignment horizontal="center" vertical="center"/>
    </xf>
    <xf numFmtId="0" fontId="79" fillId="46" borderId="22" xfId="0" applyFont="1" applyFill="1" applyBorder="1">
      <alignment horizontal="center" vertical="center"/>
    </xf>
    <xf numFmtId="0" fontId="80" fillId="44" borderId="22" xfId="0" applyFont="1" applyFill="1" applyBorder="1">
      <alignment horizontal="center" vertical="center"/>
    </xf>
    <xf numFmtId="0" fontId="81" fillId="44" borderId="22" xfId="0" applyFont="1" applyFill="1" applyBorder="1">
      <alignment horizontal="center" vertical="center"/>
    </xf>
    <xf numFmtId="0" fontId="82" fillId="44" borderId="22" xfId="0" applyFont="1" applyFill="1" applyBorder="1">
      <alignment horizontal="center" vertical="center"/>
    </xf>
    <xf numFmtId="0" fontId="83" fillId="44" borderId="22" xfId="0" applyFont="1" applyFill="1" applyBorder="1">
      <alignment horizontal="center" vertical="center"/>
    </xf>
    <xf numFmtId="0" fontId="84" fillId="44" borderId="22" xfId="0" applyFont="1" applyFill="1" applyBorder="1">
      <alignment horizontal="center" vertical="center"/>
    </xf>
    <xf numFmtId="0" fontId="85" fillId="44" borderId="22" xfId="0" applyFont="1" applyFill="1" applyBorder="1">
      <alignment horizontal="center" vertical="center"/>
    </xf>
    <xf numFmtId="0" fontId="86" fillId="44" borderId="22" xfId="0" applyFont="1" applyFill="1" applyBorder="1">
      <alignment horizontal="center" vertical="center"/>
    </xf>
    <xf numFmtId="0" fontId="87" fillId="44" borderId="22" xfId="0" applyFont="1" applyFill="1" applyBorder="1">
      <alignment horizontal="center" vertical="center"/>
    </xf>
    <xf numFmtId="0" fontId="88" fillId="44" borderId="22" xfId="0" applyFont="1" applyFill="1" applyBorder="1">
      <alignment horizontal="center" vertical="center"/>
    </xf>
    <xf numFmtId="0" fontId="89" fillId="46" borderId="22" xfId="0" applyFont="1" applyFill="1" applyBorder="1">
      <alignment horizontal="center" vertical="center"/>
    </xf>
    <xf numFmtId="0" fontId="90" fillId="5" borderId="5" xfId="0" applyFont="1" applyFill="1" applyBorder="1" applyAlignment="1">
      <alignment horizontal="center" vertical="center"/>
    </xf>
    <xf numFmtId="0" fontId="91" fillId="5" borderId="5" xfId="0" applyFont="1" applyFill="1" applyBorder="1" applyAlignment="1">
      <alignment horizontal="center" vertical="center"/>
    </xf>
    <xf numFmtId="0" fontId="92" fillId="5" borderId="5" xfId="0" applyFont="1" applyFill="1" applyBorder="1" applyAlignment="1">
      <alignment horizontal="center" vertical="center"/>
    </xf>
    <xf numFmtId="0" fontId="93" fillId="5" borderId="5" xfId="0" applyFont="1" applyFill="1" applyBorder="1" applyAlignment="1">
      <alignment horizontal="center" vertical="center"/>
    </xf>
    <xf numFmtId="0" fontId="94" fillId="48" borderId="22" xfId="0" applyFont="1" applyFill="1" applyBorder="1">
      <alignment horizontal="center" vertical="center"/>
    </xf>
    <xf numFmtId="0" fontId="95" fillId="44" borderId="22" xfId="0" applyFont="1" applyFill="1" applyBorder="1">
      <alignment horizontal="center" vertical="center"/>
    </xf>
    <xf numFmtId="0" fontId="96" fillId="44" borderId="22" xfId="0" applyFont="1" applyFill="1" applyBorder="1">
      <alignment horizontal="center" vertical="center"/>
    </xf>
    <xf numFmtId="0" fontId="97" fillId="44" borderId="22" xfId="0" applyFont="1" applyFill="1" applyBorder="1">
      <alignment horizontal="center" vertical="center"/>
    </xf>
    <xf numFmtId="0" fontId="98" fillId="44" borderId="22" xfId="0" applyFont="1" applyFill="1" applyBorder="1">
      <alignment horizontal="center" vertical="center"/>
    </xf>
    <xf numFmtId="0" fontId="99" fillId="44" borderId="22" xfId="0" applyFont="1" applyFill="1" applyBorder="1">
      <alignment horizontal="center" vertical="center"/>
    </xf>
    <xf numFmtId="0" fontId="100" fillId="44" borderId="22" xfId="0" applyFont="1" applyFill="1" applyBorder="1">
      <alignment horizontal="center" vertical="center"/>
    </xf>
    <xf numFmtId="0" fontId="101" fillId="44" borderId="22" xfId="0" applyFont="1" applyFill="1" applyBorder="1">
      <alignment horizontal="center" vertical="center"/>
    </xf>
    <xf numFmtId="0" fontId="102" fillId="44" borderId="22" xfId="0" applyFont="1" applyFill="1" applyBorder="1">
      <alignment horizontal="center" vertical="center"/>
    </xf>
    <xf numFmtId="0" fontId="103" fillId="44" borderId="22" xfId="0" applyFont="1" applyFill="1" applyBorder="1">
      <alignment horizontal="center" vertical="center"/>
    </xf>
    <xf numFmtId="0" fontId="104" fillId="48" borderId="22" xfId="0" applyFont="1" applyFill="1" applyBorder="1">
      <alignment horizontal="center" vertical="center"/>
    </xf>
    <xf numFmtId="0" fontId="105" fillId="48" borderId="22" xfId="0" applyFont="1" applyFill="1" applyBorder="1">
      <alignment horizontal="center" vertical="center"/>
    </xf>
    <xf numFmtId="0" fontId="106" fillId="44" borderId="22" xfId="0" applyFont="1" applyFill="1" applyBorder="1">
      <alignment horizontal="center" vertical="center"/>
    </xf>
    <xf numFmtId="0" fontId="107" fillId="44" borderId="22" xfId="0" applyFont="1" applyFill="1" applyBorder="1">
      <alignment horizontal="center" vertical="center"/>
    </xf>
    <xf numFmtId="0" fontId="108" fillId="44" borderId="22" xfId="0" applyFont="1" applyFill="1" applyBorder="1">
      <alignment horizontal="center" vertical="center"/>
    </xf>
    <xf numFmtId="0" fontId="109" fillId="44" borderId="22" xfId="0" applyFont="1" applyFill="1" applyBorder="1">
      <alignment horizontal="center" vertical="center"/>
    </xf>
    <xf numFmtId="0" fontId="110" fillId="44" borderId="22" xfId="0" applyFont="1" applyFill="1" applyBorder="1">
      <alignment horizontal="center" vertical="center"/>
    </xf>
    <xf numFmtId="0" fontId="111" fillId="44" borderId="22" xfId="0" applyFont="1" applyFill="1" applyBorder="1">
      <alignment horizontal="center" vertical="center"/>
    </xf>
    <xf numFmtId="0" fontId="112" fillId="44" borderId="22" xfId="0" applyFont="1" applyFill="1" applyBorder="1">
      <alignment horizontal="center" vertical="center"/>
    </xf>
    <xf numFmtId="0" fontId="113" fillId="44" borderId="22" xfId="0" applyFont="1" applyFill="1" applyBorder="1">
      <alignment horizontal="center" vertical="center"/>
    </xf>
    <xf numFmtId="0" fontId="114" fillId="44" borderId="22" xfId="0" applyFont="1" applyFill="1" applyBorder="1">
      <alignment horizontal="center" vertical="center"/>
    </xf>
    <xf numFmtId="0" fontId="115" fillId="48" borderId="22" xfId="0" applyFont="1" applyFill="1" applyBorder="1">
      <alignment horizontal="center" vertical="center"/>
    </xf>
    <xf numFmtId="0" fontId="116" fillId="48" borderId="22" xfId="0" applyFont="1" applyFill="1" applyBorder="1">
      <alignment horizontal="center" vertical="center"/>
    </xf>
    <xf numFmtId="0" fontId="117" fillId="44" borderId="22" xfId="0" applyFont="1" applyFill="1" applyBorder="1">
      <alignment horizontal="center" vertical="center"/>
    </xf>
    <xf numFmtId="0" fontId="118" fillId="44" borderId="22" xfId="0" applyFont="1" applyFill="1" applyBorder="1">
      <alignment horizontal="center" vertical="center"/>
    </xf>
    <xf numFmtId="0" fontId="119" fillId="44" borderId="22" xfId="0" applyFont="1" applyFill="1" applyBorder="1">
      <alignment horizontal="center" vertical="center"/>
    </xf>
    <xf numFmtId="0" fontId="120" fillId="44" borderId="22" xfId="0" applyFont="1" applyFill="1" applyBorder="1">
      <alignment horizontal="center" vertical="center"/>
    </xf>
    <xf numFmtId="0" fontId="121" fillId="44" borderId="22" xfId="0" applyFont="1" applyFill="1" applyBorder="1">
      <alignment horizontal="center" vertical="center"/>
    </xf>
    <xf numFmtId="0" fontId="122" fillId="44" borderId="22" xfId="0" applyFont="1" applyFill="1" applyBorder="1">
      <alignment horizontal="center" vertical="center"/>
    </xf>
    <xf numFmtId="0" fontId="123" fillId="44" borderId="22" xfId="0" applyFont="1" applyFill="1" applyBorder="1">
      <alignment horizontal="center" vertical="center"/>
    </xf>
    <xf numFmtId="0" fontId="124" fillId="44" borderId="22" xfId="0" applyFont="1" applyFill="1" applyBorder="1">
      <alignment horizontal="center" vertical="center"/>
    </xf>
    <xf numFmtId="0" fontId="125" fillId="44" borderId="22" xfId="0" applyFont="1" applyFill="1" applyBorder="1">
      <alignment horizontal="center" vertical="center"/>
    </xf>
    <xf numFmtId="0" fontId="126" fillId="48" borderId="22" xfId="0" applyFont="1" applyFill="1" applyBorder="1">
      <alignment horizontal="center" vertical="center"/>
    </xf>
    <xf numFmtId="0" fontId="127" fillId="48" borderId="22" xfId="0" applyFont="1" applyFill="1" applyBorder="1">
      <alignment horizontal="center" vertical="center"/>
    </xf>
    <xf numFmtId="0" fontId="128" fillId="44" borderId="22" xfId="0" applyFont="1" applyFill="1" applyBorder="1">
      <alignment horizontal="center" vertical="center"/>
    </xf>
    <xf numFmtId="0" fontId="129" fillId="44" borderId="22" xfId="0" applyFont="1" applyFill="1" applyBorder="1">
      <alignment horizontal="center" vertical="center"/>
    </xf>
    <xf numFmtId="0" fontId="130" fillId="44" borderId="22" xfId="0" applyFont="1" applyFill="1" applyBorder="1">
      <alignment horizontal="center" vertical="center"/>
    </xf>
    <xf numFmtId="0" fontId="131" fillId="44" borderId="22" xfId="0" applyFont="1" applyFill="1" applyBorder="1">
      <alignment horizontal="center" vertical="center"/>
    </xf>
    <xf numFmtId="0" fontId="132" fillId="44" borderId="22" xfId="0" applyFont="1" applyFill="1" applyBorder="1">
      <alignment horizontal="center" vertical="center"/>
    </xf>
    <xf numFmtId="0" fontId="133" fillId="44" borderId="22" xfId="0" applyFont="1" applyFill="1" applyBorder="1">
      <alignment horizontal="center" vertical="center"/>
    </xf>
    <xf numFmtId="0" fontId="134" fillId="44" borderId="22" xfId="0" applyFont="1" applyFill="1" applyBorder="1">
      <alignment horizontal="center" vertical="center"/>
    </xf>
    <xf numFmtId="0" fontId="135" fillId="44" borderId="22" xfId="0" applyFont="1" applyFill="1" applyBorder="1">
      <alignment horizontal="center" vertical="center"/>
    </xf>
    <xf numFmtId="0" fontId="136" fillId="44" borderId="22" xfId="0" applyFont="1" applyFill="1" applyBorder="1">
      <alignment horizontal="center" vertical="center"/>
    </xf>
    <xf numFmtId="0" fontId="137" fillId="48" borderId="22" xfId="0" applyFont="1" applyFill="1" applyBorder="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ont>
        <color rgb="FF9C0006"/>
      </font>
      <fill>
        <patternFill patternType="solid">
          <bgColor rgb="FFFFC7CE"/>
        </patternFill>
      </fill>
    </dxf>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colors>
    <mruColors>
      <color rgb="00FFFF00"/>
      <color rgb="0000B0F0"/>
      <color rgb="00FF0000"/>
      <color rgb="00000000"/>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theme" Target="theme/theme1.xml" /><Relationship Id="rId18" Type="http://schemas.openxmlformats.org/officeDocument/2006/relationships/sharedStrings" Target="sharedStrings.xml" /><Relationship Id="rId19" Type="http://schemas.openxmlformats.org/officeDocument/2006/relationships/styles" Target="styles.xml" /><Relationship Id="rId2" Type="http://schemas.openxmlformats.org/officeDocument/2006/relationships/worksheet" Target="worksheets/sheet2.xml" /><Relationship Id="rId20" Type="http://schemas.openxmlformats.org/officeDocument/2006/relationships/worksheet" Target="worksheets/sheet3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E22"/>
  <sheetViews>
    <sheetView zoomScale="85" zoomScaleNormal="85" workbookViewId="0">
      <selection activeCell="H22" sqref="H22"/>
    </sheetView>
  </sheetViews>
  <sheetFormatPr baseColWidth="8" defaultColWidth="9" defaultRowHeight="14.25" outlineLevelCol="4"/>
  <cols>
    <col min="1" max="1" width="17.1333333333333" style="98" customWidth="1"/>
    <col min="2" max="2" width="9.81666666666667" style="98"/>
    <col min="4" max="4" width="9.81666666666667" style="82"/>
  </cols>
  <sheetData>
    <row r="1" spans="1:5">
      <c r="A1" s="160" t="s">
        <v>0</v>
      </c>
      <c r="B1" s="161" t="s">
        <v>1</v>
      </c>
      <c r="E1" t="s">
        <v>2</v>
      </c>
    </row>
    <row r="2" spans="1:5">
      <c r="A2" s="162" t="s">
        <v>3</v>
      </c>
      <c r="B2" s="163" t="s">
        <v>4</v>
      </c>
      <c r="E2" t="s">
        <v>5</v>
      </c>
    </row>
    <row r="3" spans="1:5">
      <c r="A3" s="162" t="s">
        <v>6</v>
      </c>
      <c r="B3" s="163" t="s">
        <v>7</v>
      </c>
      <c r="E3" t="s">
        <v>8</v>
      </c>
    </row>
    <row r="4" spans="1:5">
      <c r="A4" s="162">
        <v>801</v>
      </c>
      <c r="B4" s="163" t="s">
        <v>9</v>
      </c>
      <c r="E4" t="s">
        <v>10</v>
      </c>
    </row>
    <row r="5" spans="1:5">
      <c r="A5" s="162">
        <v>806</v>
      </c>
      <c r="B5" s="163" t="s">
        <v>11</v>
      </c>
      <c r="E5" t="s">
        <v>12</v>
      </c>
    </row>
    <row r="6" spans="1:5">
      <c r="A6" s="162">
        <v>808</v>
      </c>
      <c r="B6" s="163" t="s">
        <v>9</v>
      </c>
    </row>
    <row r="7" spans="1:5">
      <c r="A7" s="162" t="s">
        <v>13</v>
      </c>
      <c r="B7" s="163" t="s">
        <v>4</v>
      </c>
    </row>
    <row r="8" spans="1:5">
      <c r="A8" s="162" t="s">
        <v>14</v>
      </c>
      <c r="B8" s="163" t="s">
        <v>4</v>
      </c>
    </row>
    <row r="9" spans="1:5">
      <c r="A9" s="162" t="s">
        <v>15</v>
      </c>
      <c r="B9" s="163" t="s">
        <v>4</v>
      </c>
    </row>
    <row r="10" spans="1:5">
      <c r="A10" s="162" t="s">
        <v>16</v>
      </c>
      <c r="B10" s="163" t="s">
        <v>4</v>
      </c>
    </row>
    <row r="11" spans="1:5">
      <c r="A11" s="162" t="s">
        <v>17</v>
      </c>
      <c r="B11" s="163" t="s">
        <v>4</v>
      </c>
    </row>
    <row r="12" spans="1:5">
      <c r="A12" s="162" t="s">
        <v>18</v>
      </c>
      <c r="B12" s="163" t="s">
        <v>18</v>
      </c>
    </row>
    <row r="13" spans="1:5">
      <c r="A13" s="162" t="s">
        <v>19</v>
      </c>
      <c r="B13" s="163" t="s">
        <v>19</v>
      </c>
    </row>
    <row r="14" spans="1:5">
      <c r="A14" s="162" t="s">
        <v>20</v>
      </c>
      <c r="B14" s="163" t="s">
        <v>7</v>
      </c>
    </row>
    <row r="15" spans="1:5">
      <c r="A15" s="162">
        <v>818</v>
      </c>
      <c r="B15" s="163" t="s">
        <v>4</v>
      </c>
    </row>
    <row r="16" spans="1:5">
      <c r="A16" s="162" t="s">
        <v>21</v>
      </c>
      <c r="B16" s="163" t="s">
        <v>19</v>
      </c>
    </row>
    <row r="17" spans="1:2">
      <c r="A17" s="162">
        <v>809</v>
      </c>
      <c r="B17" s="163" t="s">
        <v>22</v>
      </c>
    </row>
    <row r="18" spans="1:2">
      <c r="A18" s="162" t="s">
        <v>23</v>
      </c>
      <c r="B18" s="163" t="s">
        <v>9</v>
      </c>
    </row>
    <row r="19" spans="1:2">
      <c r="A19" s="162" t="s">
        <v>24</v>
      </c>
      <c r="B19" s="163" t="s">
        <v>4</v>
      </c>
    </row>
    <row r="20" spans="1:2">
      <c r="A20" s="162" t="s">
        <v>25</v>
      </c>
      <c r="B20" s="98" t="s">
        <v>18</v>
      </c>
    </row>
    <row r="21" spans="1:2">
      <c r="A21" s="162" t="s">
        <v>26</v>
      </c>
      <c r="B21" s="98" t="s">
        <v>26</v>
      </c>
    </row>
    <row r="22" spans="1:2">
      <c r="A22" s="162" t="s">
        <v>27</v>
      </c>
      <c r="B22" s="98" t="s">
        <v>27</v>
      </c>
    </row>
  </sheetData>
  <sheetCalcPr fullCalcOnLoad="1"/>
  <autoFilter ref="A1:D22">
    <extLst/>
  </autoFilter>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M12012"/>
  <sheetViews>
    <sheetView zoomScale="85" zoomScaleNormal="85" workbookViewId="0">
      <pane ySplit="1" topLeftCell="A11954" activePane="bottomLeft" state="frozen"/>
      <selection/>
      <selection pane="bottomLeft" activeCell="G2" sqref="G2:G12012"/>
    </sheetView>
  </sheetViews>
  <sheetFormatPr baseColWidth="8" defaultColWidth="9.81666666666667" defaultRowHeight="20" customHeight="1"/>
  <cols>
    <col min="1" max="1" width="41.7583333333333" style="58" customWidth="1"/>
    <col min="2" max="2" width="17.1333333333333" style="58" customWidth="1"/>
    <col min="3" max="3" width="13.7583333333333" style="58" customWidth="1"/>
    <col min="4" max="5" width="14.8833333333333" style="58" customWidth="1"/>
    <col min="6" max="6" width="9.81666666666667" style="59"/>
    <col min="7" max="7" width="9.81666666666667" style="58"/>
    <col min="8" max="9" width="9.81666666666667" style="149"/>
    <col min="10" max="10" width="9.81666666666667" style="59"/>
    <col min="11" max="11" width="9.81666666666667" style="149"/>
    <col min="12" max="12" width="14.8833333333333" style="150"/>
    <col min="13" max="13" width="9.81666666666667" style="151"/>
    <col min="14" max="16384" width="9.81666666666667" style="59"/>
  </cols>
  <sheetData>
    <row r="1" spans="1:13" s="59" customFormat="1" customHeight="1">
      <c r="A1" s="20" t="s">
        <v>28</v>
      </c>
      <c r="B1" s="20" t="s">
        <v>29</v>
      </c>
      <c r="C1" s="20" t="s">
        <v>30</v>
      </c>
      <c r="D1" s="20" t="s">
        <v>0</v>
      </c>
      <c r="E1" s="20"/>
      <c r="F1" s="59" t="s">
        <v>31</v>
      </c>
      <c r="G1" s="58" t="s">
        <v>1</v>
      </c>
      <c r="K1" s="149"/>
      <c r="L1" s="150"/>
      <c r="M1" s="151"/>
    </row>
    <row r="2" spans="1:13" s="59" customFormat="1" customHeight="1">
      <c r="A2" s="59" t="s">
        <v>32</v>
      </c>
      <c r="B2" s="59" t="s">
        <v>33</v>
      </c>
      <c r="C2" s="59" t="s">
        <v>34</v>
      </c>
      <c r="D2" s="59" t="s">
        <v>3</v>
      </c>
      <c r="F2" s="59" t="s">
        <v>5</v>
      </c>
      <c r="G2" s="152" t="str">
        <f>VLOOKUP(D2,sku归属!A:B,2,0)</f>
        <v>其他</v>
      </c>
    </row>
    <row r="3" spans="1:13" s="59" customFormat="1" customHeight="1">
      <c r="A3" s="59" t="s">
        <v>35</v>
      </c>
      <c r="B3" s="59" t="s">
        <v>36</v>
      </c>
      <c r="C3" s="59" t="s">
        <v>37</v>
      </c>
      <c r="D3" s="59" t="s">
        <v>3</v>
      </c>
      <c r="F3" s="59" t="s">
        <v>5</v>
      </c>
      <c r="G3" s="152" t="str">
        <f>VLOOKUP(D3,sku归属!A:B,2,0)</f>
        <v>其他</v>
      </c>
    </row>
    <row r="4" spans="1:13" s="59" customFormat="1" customHeight="1">
      <c r="A4" s="59" t="s">
        <v>38</v>
      </c>
      <c r="B4" s="59" t="s">
        <v>39</v>
      </c>
      <c r="C4" s="59" t="s">
        <v>40</v>
      </c>
      <c r="D4" s="59" t="s">
        <v>3</v>
      </c>
      <c r="F4" s="59" t="s">
        <v>5</v>
      </c>
      <c r="G4" s="152" t="str">
        <f>VLOOKUP(D4,sku归属!A:B,2,0)</f>
        <v>其他</v>
      </c>
    </row>
    <row r="5" spans="1:13" s="59" customFormat="1" customHeight="1">
      <c r="A5" s="59" t="s">
        <v>41</v>
      </c>
      <c r="B5" s="59" t="s">
        <v>42</v>
      </c>
      <c r="C5" s="59" t="s">
        <v>43</v>
      </c>
      <c r="D5" s="59" t="s">
        <v>3</v>
      </c>
      <c r="F5" s="59" t="s">
        <v>5</v>
      </c>
      <c r="G5" s="152" t="str">
        <f>VLOOKUP(D5,sku归属!A:B,2,0)</f>
        <v>其他</v>
      </c>
    </row>
    <row r="6" spans="1:13" s="59" customFormat="1" customHeight="1">
      <c r="A6" s="59" t="s">
        <v>44</v>
      </c>
      <c r="B6" s="59" t="s">
        <v>45</v>
      </c>
      <c r="C6" s="59" t="s">
        <v>46</v>
      </c>
      <c r="D6" s="59" t="s">
        <v>3</v>
      </c>
      <c r="F6" s="59" t="s">
        <v>5</v>
      </c>
      <c r="G6" s="152" t="str">
        <f>VLOOKUP(D6,sku归属!A:B,2,0)</f>
        <v>其他</v>
      </c>
    </row>
    <row r="7" spans="1:13" s="59" customFormat="1" customHeight="1">
      <c r="A7" s="59" t="s">
        <v>47</v>
      </c>
      <c r="B7" s="59" t="s">
        <v>48</v>
      </c>
      <c r="C7" s="59" t="s">
        <v>49</v>
      </c>
      <c r="D7" s="59" t="s">
        <v>3</v>
      </c>
      <c r="F7" s="59" t="s">
        <v>5</v>
      </c>
      <c r="G7" s="152" t="str">
        <f>VLOOKUP(D7,sku归属!A:B,2,0)</f>
        <v>其他</v>
      </c>
    </row>
    <row r="8" spans="1:13" s="59" customFormat="1" customHeight="1">
      <c r="A8" s="59" t="s">
        <v>50</v>
      </c>
      <c r="B8" s="59" t="s">
        <v>51</v>
      </c>
      <c r="C8" s="59" t="s">
        <v>52</v>
      </c>
      <c r="D8" s="59" t="s">
        <v>3</v>
      </c>
      <c r="F8" s="59" t="s">
        <v>5</v>
      </c>
      <c r="G8" s="152" t="str">
        <f>VLOOKUP(D8,sku归属!A:B,2,0)</f>
        <v>其他</v>
      </c>
    </row>
    <row r="9" spans="1:13" s="59" customFormat="1" customHeight="1">
      <c r="A9" s="59" t="s">
        <v>53</v>
      </c>
      <c r="B9" s="59" t="s">
        <v>54</v>
      </c>
      <c r="C9" s="59" t="s">
        <v>55</v>
      </c>
      <c r="D9" s="59" t="s">
        <v>3</v>
      </c>
      <c r="F9" s="59" t="s">
        <v>5</v>
      </c>
      <c r="G9" s="152" t="str">
        <f>VLOOKUP(D9,sku归属!A:B,2,0)</f>
        <v>其他</v>
      </c>
    </row>
    <row r="10" spans="1:13" s="59" customFormat="1" customHeight="1">
      <c r="A10" s="59" t="s">
        <v>56</v>
      </c>
      <c r="B10" s="59" t="s">
        <v>57</v>
      </c>
      <c r="C10" s="59" t="s">
        <v>58</v>
      </c>
      <c r="D10" s="59" t="s">
        <v>3</v>
      </c>
      <c r="F10" s="59" t="s">
        <v>5</v>
      </c>
      <c r="G10" s="152" t="str">
        <f>VLOOKUP(D10,sku归属!A:B,2,0)</f>
        <v>其他</v>
      </c>
    </row>
    <row r="11" spans="1:13" s="59" customFormat="1" customHeight="1">
      <c r="A11" s="59" t="s">
        <v>59</v>
      </c>
      <c r="B11" s="59" t="s">
        <v>60</v>
      </c>
      <c r="C11" s="59" t="s">
        <v>61</v>
      </c>
      <c r="D11" s="59" t="s">
        <v>3</v>
      </c>
      <c r="F11" s="59" t="s">
        <v>5</v>
      </c>
      <c r="G11" s="152" t="str">
        <f>VLOOKUP(D11,sku归属!A:B,2,0)</f>
        <v>其他</v>
      </c>
    </row>
    <row r="12" spans="1:13" s="59" customFormat="1" customHeight="1">
      <c r="A12" s="59" t="s">
        <v>62</v>
      </c>
      <c r="B12" s="59" t="s">
        <v>63</v>
      </c>
      <c r="C12" s="59" t="s">
        <v>64</v>
      </c>
      <c r="D12" s="59" t="s">
        <v>3</v>
      </c>
      <c r="F12" s="59" t="s">
        <v>5</v>
      </c>
      <c r="G12" s="152" t="str">
        <f>VLOOKUP(D12,sku归属!A:B,2,0)</f>
        <v>其他</v>
      </c>
    </row>
    <row r="13" spans="1:13" s="59" customFormat="1" customHeight="1">
      <c r="A13" s="59" t="s">
        <v>65</v>
      </c>
      <c r="B13" s="59" t="s">
        <v>66</v>
      </c>
      <c r="C13" s="59" t="s">
        <v>67</v>
      </c>
      <c r="D13" s="59" t="s">
        <v>3</v>
      </c>
      <c r="F13" s="59" t="s">
        <v>5</v>
      </c>
      <c r="G13" s="152" t="str">
        <f>VLOOKUP(D13,sku归属!A:B,2,0)</f>
        <v>其他</v>
      </c>
    </row>
    <row r="14" spans="1:13" s="59" customFormat="1" customHeight="1">
      <c r="A14" s="59" t="s">
        <v>68</v>
      </c>
      <c r="B14" s="59" t="s">
        <v>69</v>
      </c>
      <c r="C14" s="59" t="s">
        <v>70</v>
      </c>
      <c r="D14" s="59" t="s">
        <v>6</v>
      </c>
      <c r="F14" s="59" t="s">
        <v>5</v>
      </c>
      <c r="G14" s="152" t="str">
        <f>VLOOKUP(D14,sku归属!A:B,2,0)</f>
        <v>莫美玉</v>
      </c>
    </row>
    <row r="15" spans="1:13" s="59" customFormat="1" customHeight="1">
      <c r="A15" s="59" t="s">
        <v>71</v>
      </c>
      <c r="B15" s="59" t="s">
        <v>72</v>
      </c>
      <c r="C15" s="59" t="s">
        <v>73</v>
      </c>
      <c r="D15" s="59" t="s">
        <v>6</v>
      </c>
      <c r="F15" s="59" t="s">
        <v>5</v>
      </c>
      <c r="G15" s="152" t="str">
        <f>VLOOKUP(D15,sku归属!A:B,2,0)</f>
        <v>莫美玉</v>
      </c>
    </row>
    <row r="16" spans="1:13" s="59" customFormat="1" customHeight="1">
      <c r="A16" s="59" t="s">
        <v>74</v>
      </c>
      <c r="B16" s="59" t="s">
        <v>75</v>
      </c>
      <c r="C16" s="59" t="s">
        <v>76</v>
      </c>
      <c r="D16" s="59" t="s">
        <v>6</v>
      </c>
      <c r="F16" s="59" t="s">
        <v>5</v>
      </c>
      <c r="G16" s="152" t="str">
        <f>VLOOKUP(D16,sku归属!A:B,2,0)</f>
        <v>莫美玉</v>
      </c>
    </row>
    <row r="17" spans="1:13" s="59" customFormat="1" customHeight="1">
      <c r="A17" s="59" t="s">
        <v>77</v>
      </c>
      <c r="B17" s="59" t="s">
        <v>78</v>
      </c>
      <c r="C17" s="59" t="s">
        <v>79</v>
      </c>
      <c r="D17" s="59" t="s">
        <v>6</v>
      </c>
      <c r="F17" s="59" t="s">
        <v>5</v>
      </c>
      <c r="G17" s="152" t="str">
        <f>VLOOKUP(D17,sku归属!A:B,2,0)</f>
        <v>莫美玉</v>
      </c>
    </row>
    <row r="18" spans="1:13" s="59" customFormat="1" customHeight="1">
      <c r="A18" s="59" t="s">
        <v>80</v>
      </c>
      <c r="B18" s="59" t="s">
        <v>81</v>
      </c>
      <c r="C18" s="59" t="s">
        <v>82</v>
      </c>
      <c r="D18" s="59" t="s">
        <v>6</v>
      </c>
      <c r="F18" s="59" t="s">
        <v>5</v>
      </c>
      <c r="G18" s="152" t="str">
        <f>VLOOKUP(D18,sku归属!A:B,2,0)</f>
        <v>莫美玉</v>
      </c>
    </row>
    <row r="19" spans="1:13" s="59" customFormat="1" customHeight="1">
      <c r="A19" s="59" t="s">
        <v>83</v>
      </c>
      <c r="B19" s="59" t="s">
        <v>84</v>
      </c>
      <c r="C19" s="59" t="s">
        <v>85</v>
      </c>
      <c r="D19" s="59" t="s">
        <v>6</v>
      </c>
      <c r="F19" s="59" t="s">
        <v>5</v>
      </c>
      <c r="G19" s="152" t="str">
        <f>VLOOKUP(D19,sku归属!A:B,2,0)</f>
        <v>莫美玉</v>
      </c>
    </row>
    <row r="20" spans="1:13" s="59" customFormat="1" customHeight="1">
      <c r="A20" s="59" t="s">
        <v>86</v>
      </c>
      <c r="B20" s="59" t="s">
        <v>87</v>
      </c>
      <c r="C20" s="59" t="s">
        <v>88</v>
      </c>
      <c r="D20" s="59" t="s">
        <v>6</v>
      </c>
      <c r="F20" s="59" t="s">
        <v>5</v>
      </c>
      <c r="G20" s="152" t="str">
        <f>VLOOKUP(D20,sku归属!A:B,2,0)</f>
        <v>莫美玉</v>
      </c>
    </row>
    <row r="21" spans="1:13" s="59" customFormat="1" customHeight="1">
      <c r="A21" s="59" t="s">
        <v>89</v>
      </c>
      <c r="B21" s="59" t="s">
        <v>90</v>
      </c>
      <c r="C21" s="59" t="s">
        <v>91</v>
      </c>
      <c r="D21" s="59" t="s">
        <v>6</v>
      </c>
      <c r="F21" s="59" t="s">
        <v>5</v>
      </c>
      <c r="G21" s="152" t="str">
        <f>VLOOKUP(D21,sku归属!A:B,2,0)</f>
        <v>莫美玉</v>
      </c>
    </row>
    <row r="22" spans="1:13" s="59" customFormat="1" customHeight="1">
      <c r="A22" s="59" t="s">
        <v>92</v>
      </c>
      <c r="B22" s="59" t="s">
        <v>93</v>
      </c>
      <c r="C22" s="59" t="s">
        <v>94</v>
      </c>
      <c r="D22" s="59" t="s">
        <v>6</v>
      </c>
      <c r="F22" s="59" t="s">
        <v>5</v>
      </c>
      <c r="G22" s="152" t="str">
        <f>VLOOKUP(D22,sku归属!A:B,2,0)</f>
        <v>莫美玉</v>
      </c>
    </row>
    <row r="23" spans="1:13" s="59" customFormat="1" customHeight="1">
      <c r="A23" s="59" t="s">
        <v>95</v>
      </c>
      <c r="B23" s="59" t="s">
        <v>96</v>
      </c>
      <c r="C23" s="59" t="s">
        <v>97</v>
      </c>
      <c r="D23" s="59" t="s">
        <v>6</v>
      </c>
      <c r="F23" s="59" t="s">
        <v>5</v>
      </c>
      <c r="G23" s="152" t="str">
        <f>VLOOKUP(D23,sku归属!A:B,2,0)</f>
        <v>莫美玉</v>
      </c>
    </row>
    <row r="24" spans="1:13" s="59" customFormat="1" customHeight="1">
      <c r="A24" s="59" t="s">
        <v>98</v>
      </c>
      <c r="B24" s="59" t="s">
        <v>99</v>
      </c>
      <c r="C24" s="59" t="s">
        <v>100</v>
      </c>
      <c r="D24" s="59" t="s">
        <v>6</v>
      </c>
      <c r="F24" s="59" t="s">
        <v>5</v>
      </c>
      <c r="G24" s="152" t="str">
        <f>VLOOKUP(D24,sku归属!A:B,2,0)</f>
        <v>莫美玉</v>
      </c>
    </row>
    <row r="25" spans="1:13" s="59" customFormat="1" customHeight="1">
      <c r="A25" s="59" t="s">
        <v>101</v>
      </c>
      <c r="B25" s="59" t="s">
        <v>102</v>
      </c>
      <c r="C25" s="59" t="s">
        <v>103</v>
      </c>
      <c r="D25" s="59" t="s">
        <v>6</v>
      </c>
      <c r="F25" s="59" t="s">
        <v>5</v>
      </c>
      <c r="G25" s="152" t="str">
        <f>VLOOKUP(D25,sku归属!A:B,2,0)</f>
        <v>莫美玉</v>
      </c>
    </row>
    <row r="26" spans="1:13" s="59" customFormat="1" customHeight="1">
      <c r="A26" s="59" t="s">
        <v>104</v>
      </c>
      <c r="B26" s="59" t="s">
        <v>105</v>
      </c>
      <c r="C26" s="59" t="s">
        <v>106</v>
      </c>
      <c r="D26" s="59" t="s">
        <v>6</v>
      </c>
      <c r="F26" s="59" t="s">
        <v>5</v>
      </c>
      <c r="G26" s="152" t="str">
        <f>VLOOKUP(D26,sku归属!A:B,2,0)</f>
        <v>莫美玉</v>
      </c>
    </row>
    <row r="27" spans="1:13" s="59" customFormat="1" customHeight="1">
      <c r="A27" s="59" t="s">
        <v>107</v>
      </c>
      <c r="B27" s="59" t="s">
        <v>108</v>
      </c>
      <c r="C27" s="59" t="s">
        <v>109</v>
      </c>
      <c r="D27" s="59" t="s">
        <v>6</v>
      </c>
      <c r="F27" s="59" t="s">
        <v>5</v>
      </c>
      <c r="G27" s="152" t="str">
        <f>VLOOKUP(D27,sku归属!A:B,2,0)</f>
        <v>莫美玉</v>
      </c>
    </row>
    <row r="28" spans="1:13" s="59" customFormat="1" customHeight="1">
      <c r="A28" s="59" t="s">
        <v>110</v>
      </c>
      <c r="B28" s="59" t="s">
        <v>111</v>
      </c>
      <c r="C28" s="59" t="s">
        <v>112</v>
      </c>
      <c r="D28" s="59" t="s">
        <v>6</v>
      </c>
      <c r="F28" s="59" t="s">
        <v>5</v>
      </c>
      <c r="G28" s="152" t="str">
        <f>VLOOKUP(D28,sku归属!A:B,2,0)</f>
        <v>莫美玉</v>
      </c>
    </row>
    <row r="29" spans="1:13" s="59" customFormat="1" customHeight="1">
      <c r="A29" s="59" t="s">
        <v>113</v>
      </c>
      <c r="B29" s="59" t="s">
        <v>114</v>
      </c>
      <c r="C29" s="59" t="s">
        <v>115</v>
      </c>
      <c r="D29" s="59" t="s">
        <v>6</v>
      </c>
      <c r="F29" s="59" t="s">
        <v>5</v>
      </c>
      <c r="G29" s="152" t="str">
        <f>VLOOKUP(D29,sku归属!A:B,2,0)</f>
        <v>莫美玉</v>
      </c>
    </row>
    <row r="30" spans="1:13" s="59" customFormat="1" customHeight="1">
      <c r="A30" s="59" t="s">
        <v>116</v>
      </c>
      <c r="B30" s="59" t="s">
        <v>117</v>
      </c>
      <c r="C30" s="59" t="s">
        <v>118</v>
      </c>
      <c r="D30" s="59" t="s">
        <v>6</v>
      </c>
      <c r="F30" s="59" t="s">
        <v>5</v>
      </c>
      <c r="G30" s="152" t="str">
        <f>VLOOKUP(D30,sku归属!A:B,2,0)</f>
        <v>莫美玉</v>
      </c>
    </row>
    <row r="31" spans="1:13" s="59" customFormat="1" customHeight="1">
      <c r="A31" s="59" t="s">
        <v>119</v>
      </c>
      <c r="B31" s="59" t="s">
        <v>120</v>
      </c>
      <c r="C31" s="59" t="s">
        <v>121</v>
      </c>
      <c r="D31" s="59" t="s">
        <v>6</v>
      </c>
      <c r="F31" s="59" t="s">
        <v>5</v>
      </c>
      <c r="G31" s="152" t="str">
        <f>VLOOKUP(D31,sku归属!A:B,2,0)</f>
        <v>莫美玉</v>
      </c>
    </row>
    <row r="32" spans="1:13" s="59" customFormat="1" customHeight="1">
      <c r="A32" s="59" t="s">
        <v>122</v>
      </c>
      <c r="B32" s="59" t="s">
        <v>123</v>
      </c>
      <c r="C32" s="59" t="s">
        <v>124</v>
      </c>
      <c r="D32" s="59" t="s">
        <v>6</v>
      </c>
      <c r="F32" s="59" t="s">
        <v>5</v>
      </c>
      <c r="G32" s="152" t="str">
        <f>VLOOKUP(D32,sku归属!A:B,2,0)</f>
        <v>莫美玉</v>
      </c>
    </row>
    <row r="33" spans="1:13" s="59" customFormat="1" customHeight="1">
      <c r="A33" s="59" t="s">
        <v>125</v>
      </c>
      <c r="B33" s="59" t="s">
        <v>126</v>
      </c>
      <c r="C33" s="59" t="s">
        <v>127</v>
      </c>
      <c r="D33" s="59" t="s">
        <v>6</v>
      </c>
      <c r="F33" s="59" t="s">
        <v>5</v>
      </c>
      <c r="G33" s="152" t="str">
        <f>VLOOKUP(D33,sku归属!A:B,2,0)</f>
        <v>莫美玉</v>
      </c>
    </row>
    <row r="34" spans="1:13" s="59" customFormat="1" customHeight="1">
      <c r="A34" s="59" t="s">
        <v>128</v>
      </c>
      <c r="B34" s="59" t="s">
        <v>129</v>
      </c>
      <c r="C34" s="59" t="s">
        <v>130</v>
      </c>
      <c r="D34" s="59" t="s">
        <v>6</v>
      </c>
      <c r="F34" s="59" t="s">
        <v>5</v>
      </c>
      <c r="G34" s="152" t="str">
        <f>VLOOKUP(D34,sku归属!A:B,2,0)</f>
        <v>莫美玉</v>
      </c>
    </row>
    <row r="35" spans="1:13" s="59" customFormat="1" customHeight="1">
      <c r="A35" s="59" t="s">
        <v>131</v>
      </c>
      <c r="B35" s="59" t="s">
        <v>132</v>
      </c>
      <c r="C35" s="59" t="s">
        <v>133</v>
      </c>
      <c r="D35" s="59" t="s">
        <v>6</v>
      </c>
      <c r="F35" s="59" t="s">
        <v>5</v>
      </c>
      <c r="G35" s="152" t="str">
        <f>VLOOKUP(D35,sku归属!A:B,2,0)</f>
        <v>莫美玉</v>
      </c>
    </row>
    <row r="36" spans="1:13" s="59" customFormat="1" customHeight="1">
      <c r="A36" s="59" t="s">
        <v>134</v>
      </c>
      <c r="B36" s="59" t="s">
        <v>135</v>
      </c>
      <c r="C36" s="59" t="s">
        <v>136</v>
      </c>
      <c r="D36" s="59" t="s">
        <v>6</v>
      </c>
      <c r="F36" s="59" t="s">
        <v>5</v>
      </c>
      <c r="G36" s="152" t="str">
        <f>VLOOKUP(D36,sku归属!A:B,2,0)</f>
        <v>莫美玉</v>
      </c>
    </row>
    <row r="37" spans="1:13" s="59" customFormat="1" customHeight="1">
      <c r="A37" s="59" t="s">
        <v>137</v>
      </c>
      <c r="B37" s="59" t="s">
        <v>138</v>
      </c>
      <c r="C37" s="59" t="s">
        <v>139</v>
      </c>
      <c r="D37" s="59" t="s">
        <v>6</v>
      </c>
      <c r="F37" s="59" t="s">
        <v>5</v>
      </c>
      <c r="G37" s="152" t="str">
        <f>VLOOKUP(D37,sku归属!A:B,2,0)</f>
        <v>莫美玉</v>
      </c>
    </row>
    <row r="38" spans="1:13" s="59" customFormat="1" customHeight="1">
      <c r="A38" s="59" t="s">
        <v>140</v>
      </c>
      <c r="B38" s="59" t="s">
        <v>141</v>
      </c>
      <c r="C38" s="59" t="s">
        <v>142</v>
      </c>
      <c r="D38" s="59" t="s">
        <v>6</v>
      </c>
      <c r="F38" s="59" t="s">
        <v>5</v>
      </c>
      <c r="G38" s="152" t="str">
        <f>VLOOKUP(D38,sku归属!A:B,2,0)</f>
        <v>莫美玉</v>
      </c>
    </row>
    <row r="39" spans="1:13" s="59" customFormat="1" customHeight="1">
      <c r="A39" s="59" t="s">
        <v>143</v>
      </c>
      <c r="B39" s="59" t="s">
        <v>144</v>
      </c>
      <c r="C39" s="59" t="s">
        <v>145</v>
      </c>
      <c r="D39" s="59" t="s">
        <v>6</v>
      </c>
      <c r="F39" s="59" t="s">
        <v>5</v>
      </c>
      <c r="G39" s="152" t="str">
        <f>VLOOKUP(D39,sku归属!A:B,2,0)</f>
        <v>莫美玉</v>
      </c>
    </row>
    <row r="40" spans="1:13" s="59" customFormat="1" customHeight="1">
      <c r="A40" s="59" t="s">
        <v>146</v>
      </c>
      <c r="B40" s="59" t="s">
        <v>147</v>
      </c>
      <c r="C40" s="59" t="s">
        <v>148</v>
      </c>
      <c r="D40" s="59" t="s">
        <v>6</v>
      </c>
      <c r="F40" s="59" t="s">
        <v>5</v>
      </c>
      <c r="G40" s="152" t="str">
        <f>VLOOKUP(D40,sku归属!A:B,2,0)</f>
        <v>莫美玉</v>
      </c>
    </row>
    <row r="41" spans="1:13" s="59" customFormat="1" customHeight="1">
      <c r="A41" s="59" t="s">
        <v>149</v>
      </c>
      <c r="B41" s="59" t="s">
        <v>150</v>
      </c>
      <c r="C41" s="59" t="s">
        <v>151</v>
      </c>
      <c r="D41" s="59" t="s">
        <v>6</v>
      </c>
      <c r="F41" s="59" t="s">
        <v>5</v>
      </c>
      <c r="G41" s="152" t="str">
        <f>VLOOKUP(D41,sku归属!A:B,2,0)</f>
        <v>莫美玉</v>
      </c>
    </row>
    <row r="42" spans="1:13" s="59" customFormat="1" customHeight="1">
      <c r="A42" s="59" t="s">
        <v>152</v>
      </c>
      <c r="B42" s="59" t="s">
        <v>153</v>
      </c>
      <c r="C42" s="59" t="s">
        <v>154</v>
      </c>
      <c r="D42" s="59" t="s">
        <v>6</v>
      </c>
      <c r="F42" s="59" t="s">
        <v>5</v>
      </c>
      <c r="G42" s="152" t="str">
        <f>VLOOKUP(D42,sku归属!A:B,2,0)</f>
        <v>莫美玉</v>
      </c>
    </row>
    <row r="43" spans="1:13" s="59" customFormat="1" customHeight="1">
      <c r="A43" s="59" t="s">
        <v>155</v>
      </c>
      <c r="B43" s="59" t="s">
        <v>156</v>
      </c>
      <c r="C43" s="59" t="s">
        <v>157</v>
      </c>
      <c r="D43" s="59" t="s">
        <v>6</v>
      </c>
      <c r="F43" s="59" t="s">
        <v>5</v>
      </c>
      <c r="G43" s="152" t="str">
        <f>VLOOKUP(D43,sku归属!A:B,2,0)</f>
        <v>莫美玉</v>
      </c>
    </row>
    <row r="44" spans="1:13" s="59" customFormat="1" customHeight="1">
      <c r="A44" s="59" t="s">
        <v>158</v>
      </c>
      <c r="B44" s="59" t="s">
        <v>159</v>
      </c>
      <c r="C44" s="59" t="s">
        <v>160</v>
      </c>
      <c r="D44" s="59" t="s">
        <v>6</v>
      </c>
      <c r="F44" s="59" t="s">
        <v>5</v>
      </c>
      <c r="G44" s="152" t="str">
        <f>VLOOKUP(D44,sku归属!A:B,2,0)</f>
        <v>莫美玉</v>
      </c>
    </row>
    <row r="45" spans="1:13" s="59" customFormat="1" customHeight="1">
      <c r="A45" s="59" t="s">
        <v>161</v>
      </c>
      <c r="B45" s="59" t="s">
        <v>162</v>
      </c>
      <c r="C45" s="59" t="s">
        <v>163</v>
      </c>
      <c r="D45" s="59" t="s">
        <v>6</v>
      </c>
      <c r="F45" s="59" t="s">
        <v>5</v>
      </c>
      <c r="G45" s="152" t="str">
        <f>VLOOKUP(D45,sku归属!A:B,2,0)</f>
        <v>莫美玉</v>
      </c>
    </row>
    <row r="46" spans="1:13" s="59" customFormat="1" customHeight="1">
      <c r="A46" s="59" t="s">
        <v>164</v>
      </c>
      <c r="B46" s="59" t="s">
        <v>165</v>
      </c>
      <c r="C46" s="59" t="s">
        <v>166</v>
      </c>
      <c r="D46" s="59" t="s">
        <v>6</v>
      </c>
      <c r="F46" s="59" t="s">
        <v>5</v>
      </c>
      <c r="G46" s="152" t="str">
        <f>VLOOKUP(D46,sku归属!A:B,2,0)</f>
        <v>莫美玉</v>
      </c>
    </row>
    <row r="47" spans="1:13" s="59" customFormat="1" customHeight="1">
      <c r="A47" s="59" t="s">
        <v>167</v>
      </c>
      <c r="B47" s="59" t="s">
        <v>168</v>
      </c>
      <c r="C47" s="59" t="s">
        <v>169</v>
      </c>
      <c r="D47" s="59" t="s">
        <v>6</v>
      </c>
      <c r="F47" s="59" t="s">
        <v>5</v>
      </c>
      <c r="G47" s="152" t="str">
        <f>VLOOKUP(D47,sku归属!A:B,2,0)</f>
        <v>莫美玉</v>
      </c>
    </row>
    <row r="48" spans="1:13" s="59" customFormat="1" customHeight="1">
      <c r="A48" s="59" t="s">
        <v>170</v>
      </c>
      <c r="B48" s="59" t="s">
        <v>171</v>
      </c>
      <c r="C48" s="59" t="s">
        <v>172</v>
      </c>
      <c r="D48" s="59" t="s">
        <v>6</v>
      </c>
      <c r="F48" s="59" t="s">
        <v>5</v>
      </c>
      <c r="G48" s="152" t="str">
        <f>VLOOKUP(D48,sku归属!A:B,2,0)</f>
        <v>莫美玉</v>
      </c>
    </row>
    <row r="49" spans="1:13" s="59" customFormat="1" customHeight="1">
      <c r="A49" s="59" t="s">
        <v>173</v>
      </c>
      <c r="B49" s="59" t="s">
        <v>174</v>
      </c>
      <c r="C49" s="59" t="s">
        <v>175</v>
      </c>
      <c r="D49" s="59" t="s">
        <v>6</v>
      </c>
      <c r="F49" s="59" t="s">
        <v>5</v>
      </c>
      <c r="G49" s="152" t="str">
        <f>VLOOKUP(D49,sku归属!A:B,2,0)</f>
        <v>莫美玉</v>
      </c>
    </row>
    <row r="50" spans="1:13" s="59" customFormat="1" customHeight="1">
      <c r="A50" s="59" t="s">
        <v>176</v>
      </c>
      <c r="B50" s="59" t="s">
        <v>177</v>
      </c>
      <c r="C50" s="59" t="s">
        <v>178</v>
      </c>
      <c r="D50" s="59" t="s">
        <v>6</v>
      </c>
      <c r="F50" s="59" t="s">
        <v>5</v>
      </c>
      <c r="G50" s="152" t="str">
        <f>VLOOKUP(D50,sku归属!A:B,2,0)</f>
        <v>莫美玉</v>
      </c>
    </row>
    <row r="51" spans="1:13" s="59" customFormat="1" customHeight="1">
      <c r="A51" s="59" t="s">
        <v>179</v>
      </c>
      <c r="B51" s="59" t="s">
        <v>180</v>
      </c>
      <c r="C51" s="59" t="s">
        <v>181</v>
      </c>
      <c r="D51" s="59" t="s">
        <v>6</v>
      </c>
      <c r="F51" s="59" t="s">
        <v>5</v>
      </c>
      <c r="G51" s="152" t="str">
        <f>VLOOKUP(D51,sku归属!A:B,2,0)</f>
        <v>莫美玉</v>
      </c>
    </row>
    <row r="52" spans="1:13" s="59" customFormat="1" customHeight="1">
      <c r="A52" s="59" t="s">
        <v>182</v>
      </c>
      <c r="B52" s="59" t="s">
        <v>183</v>
      </c>
      <c r="C52" s="59" t="s">
        <v>184</v>
      </c>
      <c r="D52" s="59" t="s">
        <v>6</v>
      </c>
      <c r="F52" s="59" t="s">
        <v>5</v>
      </c>
      <c r="G52" s="152" t="str">
        <f>VLOOKUP(D52,sku归属!A:B,2,0)</f>
        <v>莫美玉</v>
      </c>
    </row>
    <row r="53" spans="1:13" s="59" customFormat="1" customHeight="1">
      <c r="A53" s="59" t="s">
        <v>185</v>
      </c>
      <c r="B53" s="59" t="s">
        <v>186</v>
      </c>
      <c r="C53" s="59" t="s">
        <v>187</v>
      </c>
      <c r="D53" s="59" t="s">
        <v>6</v>
      </c>
      <c r="F53" s="59" t="s">
        <v>5</v>
      </c>
      <c r="G53" s="152" t="str">
        <f>VLOOKUP(D53,sku归属!A:B,2,0)</f>
        <v>莫美玉</v>
      </c>
    </row>
    <row r="54" spans="1:13" s="59" customFormat="1" customHeight="1">
      <c r="A54" s="59" t="s">
        <v>188</v>
      </c>
      <c r="B54" s="59" t="s">
        <v>189</v>
      </c>
      <c r="C54" s="59" t="s">
        <v>190</v>
      </c>
      <c r="D54" s="59" t="s">
        <v>6</v>
      </c>
      <c r="F54" s="59" t="s">
        <v>5</v>
      </c>
      <c r="G54" s="152" t="str">
        <f>VLOOKUP(D54,sku归属!A:B,2,0)</f>
        <v>莫美玉</v>
      </c>
    </row>
    <row r="55" spans="1:13" s="59" customFormat="1" customHeight="1">
      <c r="A55" s="59" t="s">
        <v>191</v>
      </c>
      <c r="B55" s="59" t="s">
        <v>192</v>
      </c>
      <c r="C55" s="59" t="s">
        <v>193</v>
      </c>
      <c r="D55" s="59" t="s">
        <v>6</v>
      </c>
      <c r="F55" s="59" t="s">
        <v>5</v>
      </c>
      <c r="G55" s="152" t="str">
        <f>VLOOKUP(D55,sku归属!A:B,2,0)</f>
        <v>莫美玉</v>
      </c>
    </row>
    <row r="56" spans="1:13" s="59" customFormat="1" customHeight="1">
      <c r="A56" s="59" t="s">
        <v>194</v>
      </c>
      <c r="B56" s="59" t="s">
        <v>195</v>
      </c>
      <c r="C56" s="59" t="s">
        <v>196</v>
      </c>
      <c r="D56" s="59" t="s">
        <v>6</v>
      </c>
      <c r="F56" s="59" t="s">
        <v>5</v>
      </c>
      <c r="G56" s="152" t="str">
        <f>VLOOKUP(D56,sku归属!A:B,2,0)</f>
        <v>莫美玉</v>
      </c>
    </row>
    <row r="57" spans="1:13" s="59" customFormat="1" customHeight="1">
      <c r="A57" s="59" t="s">
        <v>197</v>
      </c>
      <c r="B57" s="59" t="s">
        <v>198</v>
      </c>
      <c r="C57" s="59" t="s">
        <v>199</v>
      </c>
      <c r="D57" s="59" t="s">
        <v>6</v>
      </c>
      <c r="F57" s="59" t="s">
        <v>5</v>
      </c>
      <c r="G57" s="152" t="str">
        <f>VLOOKUP(D57,sku归属!A:B,2,0)</f>
        <v>莫美玉</v>
      </c>
    </row>
    <row r="58" spans="1:13" s="59" customFormat="1" customHeight="1">
      <c r="A58" s="59" t="s">
        <v>200</v>
      </c>
      <c r="B58" s="59" t="s">
        <v>201</v>
      </c>
      <c r="C58" s="59" t="s">
        <v>202</v>
      </c>
      <c r="D58" s="59" t="s">
        <v>6</v>
      </c>
      <c r="F58" s="59" t="s">
        <v>5</v>
      </c>
      <c r="G58" s="152" t="str">
        <f>VLOOKUP(D58,sku归属!A:B,2,0)</f>
        <v>莫美玉</v>
      </c>
    </row>
    <row r="59" spans="1:13" s="59" customFormat="1" customHeight="1">
      <c r="A59" s="59" t="s">
        <v>203</v>
      </c>
      <c r="B59" s="59" t="s">
        <v>204</v>
      </c>
      <c r="C59" s="59" t="s">
        <v>205</v>
      </c>
      <c r="D59" s="59" t="s">
        <v>6</v>
      </c>
      <c r="F59" s="59" t="s">
        <v>5</v>
      </c>
      <c r="G59" s="152" t="str">
        <f>VLOOKUP(D59,sku归属!A:B,2,0)</f>
        <v>莫美玉</v>
      </c>
    </row>
    <row r="60" spans="1:13" s="59" customFormat="1" customHeight="1">
      <c r="A60" s="59" t="s">
        <v>206</v>
      </c>
      <c r="B60" s="59" t="s">
        <v>207</v>
      </c>
      <c r="C60" s="59" t="s">
        <v>208</v>
      </c>
      <c r="D60" s="59" t="s">
        <v>6</v>
      </c>
      <c r="F60" s="59" t="s">
        <v>5</v>
      </c>
      <c r="G60" s="152" t="str">
        <f>VLOOKUP(D60,sku归属!A:B,2,0)</f>
        <v>莫美玉</v>
      </c>
    </row>
    <row r="61" spans="1:13" s="59" customFormat="1" customHeight="1">
      <c r="A61" s="59" t="s">
        <v>209</v>
      </c>
      <c r="B61" s="59" t="s">
        <v>210</v>
      </c>
      <c r="C61" s="59" t="s">
        <v>211</v>
      </c>
      <c r="D61" s="59" t="s">
        <v>6</v>
      </c>
      <c r="F61" s="59" t="s">
        <v>5</v>
      </c>
      <c r="G61" s="152" t="str">
        <f>VLOOKUP(D61,sku归属!A:B,2,0)</f>
        <v>莫美玉</v>
      </c>
    </row>
    <row r="62" spans="1:13" s="59" customFormat="1" customHeight="1">
      <c r="A62" s="59" t="s">
        <v>212</v>
      </c>
      <c r="B62" s="59" t="s">
        <v>213</v>
      </c>
      <c r="C62" s="59" t="s">
        <v>214</v>
      </c>
      <c r="D62" s="59" t="s">
        <v>6</v>
      </c>
      <c r="F62" s="59" t="s">
        <v>5</v>
      </c>
      <c r="G62" s="152" t="str">
        <f>VLOOKUP(D62,sku归属!A:B,2,0)</f>
        <v>莫美玉</v>
      </c>
    </row>
    <row r="63" spans="1:13" s="59" customFormat="1" customHeight="1">
      <c r="A63" s="59" t="s">
        <v>215</v>
      </c>
      <c r="B63" s="59" t="s">
        <v>216</v>
      </c>
      <c r="C63" s="59" t="s">
        <v>217</v>
      </c>
      <c r="D63" s="59" t="s">
        <v>6</v>
      </c>
      <c r="F63" s="59" t="s">
        <v>5</v>
      </c>
      <c r="G63" s="152" t="str">
        <f>VLOOKUP(D63,sku归属!A:B,2,0)</f>
        <v>莫美玉</v>
      </c>
    </row>
    <row r="64" spans="1:13" s="59" customFormat="1" customHeight="1">
      <c r="A64" s="59" t="s">
        <v>218</v>
      </c>
      <c r="B64" s="59" t="s">
        <v>219</v>
      </c>
      <c r="C64" s="59" t="s">
        <v>220</v>
      </c>
      <c r="D64" s="59" t="s">
        <v>6</v>
      </c>
      <c r="F64" s="59" t="s">
        <v>5</v>
      </c>
      <c r="G64" s="152" t="str">
        <f>VLOOKUP(D64,sku归属!A:B,2,0)</f>
        <v>莫美玉</v>
      </c>
    </row>
    <row r="65" spans="1:13" s="59" customFormat="1" customHeight="1">
      <c r="A65" s="59" t="s">
        <v>221</v>
      </c>
      <c r="B65" s="59" t="s">
        <v>222</v>
      </c>
      <c r="C65" s="59" t="s">
        <v>223</v>
      </c>
      <c r="D65" s="59" t="s">
        <v>6</v>
      </c>
      <c r="F65" s="59" t="s">
        <v>5</v>
      </c>
      <c r="G65" s="152" t="str">
        <f>VLOOKUP(D65,sku归属!A:B,2,0)</f>
        <v>莫美玉</v>
      </c>
    </row>
    <row r="66" spans="1:13" s="59" customFormat="1" customHeight="1">
      <c r="A66" s="59" t="s">
        <v>224</v>
      </c>
      <c r="B66" s="59" t="s">
        <v>225</v>
      </c>
      <c r="C66" s="59" t="s">
        <v>226</v>
      </c>
      <c r="D66" s="59" t="s">
        <v>6</v>
      </c>
      <c r="F66" s="59" t="s">
        <v>5</v>
      </c>
      <c r="G66" s="152" t="str">
        <f>VLOOKUP(D66,sku归属!A:B,2,0)</f>
        <v>莫美玉</v>
      </c>
    </row>
    <row r="67" spans="1:13" s="59" customFormat="1" customHeight="1">
      <c r="A67" s="59" t="s">
        <v>227</v>
      </c>
      <c r="B67" s="59" t="s">
        <v>228</v>
      </c>
      <c r="C67" s="59" t="s">
        <v>229</v>
      </c>
      <c r="D67" s="59" t="s">
        <v>6</v>
      </c>
      <c r="F67" s="59" t="s">
        <v>5</v>
      </c>
      <c r="G67" s="152" t="str">
        <f>VLOOKUP(D67,sku归属!A:B,2,0)</f>
        <v>莫美玉</v>
      </c>
    </row>
    <row r="68" spans="1:13" s="59" customFormat="1" customHeight="1">
      <c r="A68" s="59" t="s">
        <v>230</v>
      </c>
      <c r="B68" s="59" t="s">
        <v>231</v>
      </c>
      <c r="C68" s="59" t="s">
        <v>232</v>
      </c>
      <c r="D68" s="59" t="s">
        <v>6</v>
      </c>
      <c r="F68" s="59" t="s">
        <v>5</v>
      </c>
      <c r="G68" s="152" t="str">
        <f>VLOOKUP(D68,sku归属!A:B,2,0)</f>
        <v>莫美玉</v>
      </c>
    </row>
    <row r="69" spans="1:13" s="59" customFormat="1" customHeight="1">
      <c r="A69" s="59" t="s">
        <v>233</v>
      </c>
      <c r="B69" s="59" t="s">
        <v>234</v>
      </c>
      <c r="C69" s="59" t="s">
        <v>235</v>
      </c>
      <c r="D69" s="59" t="s">
        <v>6</v>
      </c>
      <c r="F69" s="59" t="s">
        <v>5</v>
      </c>
      <c r="G69" s="152" t="str">
        <f>VLOOKUP(D69,sku归属!A:B,2,0)</f>
        <v>莫美玉</v>
      </c>
    </row>
    <row r="70" spans="1:13" s="59" customFormat="1" customHeight="1">
      <c r="A70" s="59" t="s">
        <v>236</v>
      </c>
      <c r="B70" s="59" t="s">
        <v>237</v>
      </c>
      <c r="C70" s="59" t="s">
        <v>238</v>
      </c>
      <c r="D70" s="59" t="s">
        <v>6</v>
      </c>
      <c r="F70" s="59" t="s">
        <v>5</v>
      </c>
      <c r="G70" s="152" t="str">
        <f>VLOOKUP(D70,sku归属!A:B,2,0)</f>
        <v>莫美玉</v>
      </c>
    </row>
    <row r="71" spans="1:13" s="59" customFormat="1" customHeight="1">
      <c r="A71" s="59" t="s">
        <v>239</v>
      </c>
      <c r="B71" s="59" t="s">
        <v>240</v>
      </c>
      <c r="C71" s="59" t="s">
        <v>241</v>
      </c>
      <c r="D71" s="59" t="s">
        <v>6</v>
      </c>
      <c r="F71" s="59" t="s">
        <v>5</v>
      </c>
      <c r="G71" s="152" t="str">
        <f>VLOOKUP(D71,sku归属!A:B,2,0)</f>
        <v>莫美玉</v>
      </c>
    </row>
    <row r="72" spans="1:13" s="59" customFormat="1" customHeight="1">
      <c r="A72" s="59" t="s">
        <v>242</v>
      </c>
      <c r="B72" s="59" t="s">
        <v>243</v>
      </c>
      <c r="C72" s="59" t="s">
        <v>244</v>
      </c>
      <c r="D72" s="59" t="s">
        <v>6</v>
      </c>
      <c r="F72" s="59" t="s">
        <v>5</v>
      </c>
      <c r="G72" s="152" t="str">
        <f>VLOOKUP(D72,sku归属!A:B,2,0)</f>
        <v>莫美玉</v>
      </c>
    </row>
    <row r="73" spans="1:13" s="59" customFormat="1" customHeight="1">
      <c r="A73" s="59" t="s">
        <v>245</v>
      </c>
      <c r="B73" s="59" t="s">
        <v>246</v>
      </c>
      <c r="C73" s="59" t="s">
        <v>247</v>
      </c>
      <c r="D73" s="59" t="s">
        <v>6</v>
      </c>
      <c r="F73" s="59" t="s">
        <v>5</v>
      </c>
      <c r="G73" s="152" t="str">
        <f>VLOOKUP(D73,sku归属!A:B,2,0)</f>
        <v>莫美玉</v>
      </c>
    </row>
    <row r="74" spans="1:13" s="59" customFormat="1" customHeight="1">
      <c r="A74" s="59" t="s">
        <v>248</v>
      </c>
      <c r="B74" s="59" t="s">
        <v>249</v>
      </c>
      <c r="C74" s="59" t="s">
        <v>250</v>
      </c>
      <c r="D74" s="59" t="s">
        <v>6</v>
      </c>
      <c r="F74" s="59" t="s">
        <v>5</v>
      </c>
      <c r="G74" s="152" t="str">
        <f>VLOOKUP(D74,sku归属!A:B,2,0)</f>
        <v>莫美玉</v>
      </c>
    </row>
    <row r="75" spans="1:13" s="59" customFormat="1" customHeight="1">
      <c r="A75" s="59" t="s">
        <v>251</v>
      </c>
      <c r="B75" s="59" t="s">
        <v>252</v>
      </c>
      <c r="C75" s="59" t="s">
        <v>253</v>
      </c>
      <c r="D75" s="59" t="s">
        <v>6</v>
      </c>
      <c r="F75" s="59" t="s">
        <v>5</v>
      </c>
      <c r="G75" s="152" t="str">
        <f>VLOOKUP(D75,sku归属!A:B,2,0)</f>
        <v>莫美玉</v>
      </c>
    </row>
    <row r="76" spans="1:13" s="59" customFormat="1" customHeight="1">
      <c r="A76" s="59" t="s">
        <v>254</v>
      </c>
      <c r="B76" s="59" t="s">
        <v>255</v>
      </c>
      <c r="C76" s="59" t="s">
        <v>256</v>
      </c>
      <c r="D76" s="59" t="s">
        <v>6</v>
      </c>
      <c r="F76" s="59" t="s">
        <v>5</v>
      </c>
      <c r="G76" s="152" t="str">
        <f>VLOOKUP(D76,sku归属!A:B,2,0)</f>
        <v>莫美玉</v>
      </c>
    </row>
    <row r="77" spans="1:13" s="59" customFormat="1" customHeight="1">
      <c r="A77" s="59" t="s">
        <v>257</v>
      </c>
      <c r="B77" s="59" t="s">
        <v>258</v>
      </c>
      <c r="C77" s="59" t="s">
        <v>259</v>
      </c>
      <c r="D77" s="59" t="s">
        <v>6</v>
      </c>
      <c r="F77" s="59" t="s">
        <v>5</v>
      </c>
      <c r="G77" s="152" t="str">
        <f>VLOOKUP(D77,sku归属!A:B,2,0)</f>
        <v>莫美玉</v>
      </c>
    </row>
    <row r="78" spans="1:13" s="59" customFormat="1" customHeight="1">
      <c r="A78" s="59" t="s">
        <v>260</v>
      </c>
      <c r="B78" s="59" t="s">
        <v>261</v>
      </c>
      <c r="C78" s="59" t="s">
        <v>262</v>
      </c>
      <c r="D78" s="59" t="s">
        <v>6</v>
      </c>
      <c r="F78" s="59" t="s">
        <v>5</v>
      </c>
      <c r="G78" s="152" t="str">
        <f>VLOOKUP(D78,sku归属!A:B,2,0)</f>
        <v>莫美玉</v>
      </c>
    </row>
    <row r="79" spans="1:13" s="59" customFormat="1" customHeight="1">
      <c r="A79" s="59" t="s">
        <v>263</v>
      </c>
      <c r="B79" s="59" t="s">
        <v>264</v>
      </c>
      <c r="C79" s="59" t="s">
        <v>265</v>
      </c>
      <c r="D79" s="59" t="s">
        <v>6</v>
      </c>
      <c r="F79" s="59" t="s">
        <v>5</v>
      </c>
      <c r="G79" s="152" t="str">
        <f>VLOOKUP(D79,sku归属!A:B,2,0)</f>
        <v>莫美玉</v>
      </c>
    </row>
    <row r="80" spans="1:13" s="59" customFormat="1" customHeight="1">
      <c r="A80" s="59" t="s">
        <v>266</v>
      </c>
      <c r="B80" s="59" t="s">
        <v>267</v>
      </c>
      <c r="C80" s="59" t="s">
        <v>268</v>
      </c>
      <c r="D80" s="59" t="s">
        <v>6</v>
      </c>
      <c r="F80" s="59" t="s">
        <v>5</v>
      </c>
      <c r="G80" s="152" t="str">
        <f>VLOOKUP(D80,sku归属!A:B,2,0)</f>
        <v>莫美玉</v>
      </c>
    </row>
    <row r="81" spans="1:13" s="59" customFormat="1" customHeight="1">
      <c r="A81" s="59" t="s">
        <v>269</v>
      </c>
      <c r="B81" s="59" t="s">
        <v>270</v>
      </c>
      <c r="C81" s="59" t="s">
        <v>271</v>
      </c>
      <c r="D81" s="59" t="s">
        <v>6</v>
      </c>
      <c r="F81" s="59" t="s">
        <v>5</v>
      </c>
      <c r="G81" s="152" t="str">
        <f>VLOOKUP(D81,sku归属!A:B,2,0)</f>
        <v>莫美玉</v>
      </c>
    </row>
    <row r="82" spans="1:13" s="59" customFormat="1" customHeight="1">
      <c r="A82" s="59" t="s">
        <v>272</v>
      </c>
      <c r="B82" s="59" t="s">
        <v>273</v>
      </c>
      <c r="C82" s="59" t="s">
        <v>274</v>
      </c>
      <c r="D82" s="59" t="s">
        <v>6</v>
      </c>
      <c r="F82" s="59" t="s">
        <v>5</v>
      </c>
      <c r="G82" s="152" t="str">
        <f>VLOOKUP(D82,sku归属!A:B,2,0)</f>
        <v>莫美玉</v>
      </c>
    </row>
    <row r="83" spans="1:13" s="59" customFormat="1" customHeight="1">
      <c r="A83" s="59" t="s">
        <v>275</v>
      </c>
      <c r="B83" s="59" t="s">
        <v>276</v>
      </c>
      <c r="C83" s="59" t="s">
        <v>277</v>
      </c>
      <c r="D83" s="59" t="s">
        <v>6</v>
      </c>
      <c r="F83" s="59" t="s">
        <v>5</v>
      </c>
      <c r="G83" s="152" t="str">
        <f>VLOOKUP(D83,sku归属!A:B,2,0)</f>
        <v>莫美玉</v>
      </c>
    </row>
    <row r="84" spans="1:13" s="59" customFormat="1" customHeight="1">
      <c r="A84" s="59" t="s">
        <v>278</v>
      </c>
      <c r="B84" s="59" t="s">
        <v>279</v>
      </c>
      <c r="C84" s="59" t="s">
        <v>280</v>
      </c>
      <c r="D84" s="59" t="s">
        <v>6</v>
      </c>
      <c r="F84" s="59" t="s">
        <v>5</v>
      </c>
      <c r="G84" s="152" t="str">
        <f>VLOOKUP(D84,sku归属!A:B,2,0)</f>
        <v>莫美玉</v>
      </c>
    </row>
    <row r="85" spans="1:13" s="59" customFormat="1" customHeight="1">
      <c r="A85" s="59" t="s">
        <v>281</v>
      </c>
      <c r="B85" s="59" t="s">
        <v>282</v>
      </c>
      <c r="C85" s="59" t="s">
        <v>283</v>
      </c>
      <c r="D85" s="59" t="s">
        <v>6</v>
      </c>
      <c r="F85" s="59" t="s">
        <v>5</v>
      </c>
      <c r="G85" s="152" t="str">
        <f>VLOOKUP(D85,sku归属!A:B,2,0)</f>
        <v>莫美玉</v>
      </c>
    </row>
    <row r="86" spans="1:13" s="59" customFormat="1" customHeight="1">
      <c r="A86" s="59" t="s">
        <v>284</v>
      </c>
      <c r="B86" s="59" t="s">
        <v>285</v>
      </c>
      <c r="C86" s="59" t="s">
        <v>286</v>
      </c>
      <c r="D86" s="59" t="s">
        <v>6</v>
      </c>
      <c r="F86" s="59" t="s">
        <v>5</v>
      </c>
      <c r="G86" s="152" t="str">
        <f>VLOOKUP(D86,sku归属!A:B,2,0)</f>
        <v>莫美玉</v>
      </c>
    </row>
    <row r="87" spans="1:13" s="59" customFormat="1" customHeight="1">
      <c r="A87" s="59" t="s">
        <v>287</v>
      </c>
      <c r="B87" s="59" t="s">
        <v>288</v>
      </c>
      <c r="C87" s="59" t="s">
        <v>289</v>
      </c>
      <c r="D87" s="59" t="s">
        <v>6</v>
      </c>
      <c r="F87" s="59" t="s">
        <v>5</v>
      </c>
      <c r="G87" s="152" t="str">
        <f>VLOOKUP(D87,sku归属!A:B,2,0)</f>
        <v>莫美玉</v>
      </c>
    </row>
    <row r="88" spans="1:13" s="59" customFormat="1" customHeight="1">
      <c r="A88" s="59" t="s">
        <v>290</v>
      </c>
      <c r="B88" s="59" t="s">
        <v>291</v>
      </c>
      <c r="C88" s="59" t="s">
        <v>292</v>
      </c>
      <c r="D88" s="59" t="s">
        <v>6</v>
      </c>
      <c r="F88" s="59" t="s">
        <v>5</v>
      </c>
      <c r="G88" s="152" t="str">
        <f>VLOOKUP(D88,sku归属!A:B,2,0)</f>
        <v>莫美玉</v>
      </c>
    </row>
    <row r="89" spans="1:13" s="59" customFormat="1" customHeight="1">
      <c r="A89" s="59" t="s">
        <v>293</v>
      </c>
      <c r="B89" s="59" t="s">
        <v>294</v>
      </c>
      <c r="C89" s="59" t="s">
        <v>295</v>
      </c>
      <c r="D89" s="59" t="s">
        <v>6</v>
      </c>
      <c r="F89" s="59" t="s">
        <v>5</v>
      </c>
      <c r="G89" s="152" t="str">
        <f>VLOOKUP(D89,sku归属!A:B,2,0)</f>
        <v>莫美玉</v>
      </c>
    </row>
    <row r="90" spans="1:13" s="59" customFormat="1" customHeight="1">
      <c r="A90" s="59" t="s">
        <v>296</v>
      </c>
      <c r="B90" s="59" t="s">
        <v>297</v>
      </c>
      <c r="C90" s="59" t="s">
        <v>298</v>
      </c>
      <c r="D90" s="59" t="s">
        <v>6</v>
      </c>
      <c r="F90" s="59" t="s">
        <v>5</v>
      </c>
      <c r="G90" s="152" t="str">
        <f>VLOOKUP(D90,sku归属!A:B,2,0)</f>
        <v>莫美玉</v>
      </c>
    </row>
    <row r="91" spans="1:13" s="59" customFormat="1" customHeight="1">
      <c r="A91" s="59" t="s">
        <v>299</v>
      </c>
      <c r="B91" s="59" t="s">
        <v>300</v>
      </c>
      <c r="C91" s="59" t="s">
        <v>301</v>
      </c>
      <c r="D91" s="59" t="s">
        <v>6</v>
      </c>
      <c r="F91" s="59" t="s">
        <v>5</v>
      </c>
      <c r="G91" s="152" t="str">
        <f>VLOOKUP(D91,sku归属!A:B,2,0)</f>
        <v>莫美玉</v>
      </c>
    </row>
    <row r="92" spans="1:13" s="59" customFormat="1" customHeight="1">
      <c r="A92" s="59" t="s">
        <v>302</v>
      </c>
      <c r="B92" s="59" t="s">
        <v>303</v>
      </c>
      <c r="C92" s="59" t="s">
        <v>304</v>
      </c>
      <c r="D92" s="59" t="s">
        <v>6</v>
      </c>
      <c r="F92" s="59" t="s">
        <v>5</v>
      </c>
      <c r="G92" s="152" t="str">
        <f>VLOOKUP(D92,sku归属!A:B,2,0)</f>
        <v>莫美玉</v>
      </c>
    </row>
    <row r="93" spans="1:13" s="59" customFormat="1" customHeight="1">
      <c r="A93" s="59" t="s">
        <v>305</v>
      </c>
      <c r="B93" s="59" t="s">
        <v>306</v>
      </c>
      <c r="C93" s="59" t="s">
        <v>307</v>
      </c>
      <c r="D93" s="59" t="s">
        <v>6</v>
      </c>
      <c r="F93" s="59" t="s">
        <v>5</v>
      </c>
      <c r="G93" s="152" t="str">
        <f>VLOOKUP(D93,sku归属!A:B,2,0)</f>
        <v>莫美玉</v>
      </c>
    </row>
    <row r="94" spans="1:13" s="59" customFormat="1" customHeight="1">
      <c r="A94" s="59" t="s">
        <v>308</v>
      </c>
      <c r="B94" s="59" t="s">
        <v>309</v>
      </c>
      <c r="C94" s="59" t="s">
        <v>310</v>
      </c>
      <c r="D94" s="59" t="s">
        <v>6</v>
      </c>
      <c r="F94" s="59" t="s">
        <v>5</v>
      </c>
      <c r="G94" s="152" t="str">
        <f>VLOOKUP(D94,sku归属!A:B,2,0)</f>
        <v>莫美玉</v>
      </c>
    </row>
    <row r="95" spans="1:13" s="59" customFormat="1" customHeight="1">
      <c r="A95" s="59" t="s">
        <v>311</v>
      </c>
      <c r="B95" s="59" t="s">
        <v>312</v>
      </c>
      <c r="C95" s="59" t="s">
        <v>313</v>
      </c>
      <c r="D95" s="59" t="s">
        <v>6</v>
      </c>
      <c r="F95" s="59" t="s">
        <v>5</v>
      </c>
      <c r="G95" s="152" t="str">
        <f>VLOOKUP(D95,sku归属!A:B,2,0)</f>
        <v>莫美玉</v>
      </c>
    </row>
    <row r="96" spans="1:13" s="59" customFormat="1" customHeight="1">
      <c r="A96" s="59" t="s">
        <v>314</v>
      </c>
      <c r="B96" s="59" t="s">
        <v>315</v>
      </c>
      <c r="C96" s="59" t="s">
        <v>316</v>
      </c>
      <c r="D96" s="59" t="s">
        <v>6</v>
      </c>
      <c r="F96" s="59" t="s">
        <v>5</v>
      </c>
      <c r="G96" s="152" t="str">
        <f>VLOOKUP(D96,sku归属!A:B,2,0)</f>
        <v>莫美玉</v>
      </c>
    </row>
    <row r="97" spans="1:13" s="59" customFormat="1" customHeight="1">
      <c r="A97" s="59" t="s">
        <v>317</v>
      </c>
      <c r="B97" s="59" t="s">
        <v>318</v>
      </c>
      <c r="C97" s="59">
        <v>38000</v>
      </c>
      <c r="D97" s="59" t="s">
        <v>6</v>
      </c>
      <c r="F97" s="59" t="s">
        <v>5</v>
      </c>
      <c r="G97" s="152" t="str">
        <f>VLOOKUP(D97,sku归属!A:B,2,0)</f>
        <v>莫美玉</v>
      </c>
    </row>
    <row r="98" spans="1:13" s="59" customFormat="1" customHeight="1">
      <c r="A98" s="59" t="s">
        <v>319</v>
      </c>
      <c r="B98" s="59" t="s">
        <v>320</v>
      </c>
      <c r="C98" s="59">
        <v>38005</v>
      </c>
      <c r="D98" s="59" t="s">
        <v>6</v>
      </c>
      <c r="F98" s="59" t="s">
        <v>5</v>
      </c>
      <c r="G98" s="152" t="str">
        <f>VLOOKUP(D98,sku归属!A:B,2,0)</f>
        <v>莫美玉</v>
      </c>
    </row>
    <row r="99" spans="1:13" s="59" customFormat="1" customHeight="1">
      <c r="A99" s="59" t="s">
        <v>321</v>
      </c>
      <c r="B99" s="59" t="s">
        <v>322</v>
      </c>
      <c r="C99" s="59" t="s">
        <v>323</v>
      </c>
      <c r="D99" s="59" t="s">
        <v>6</v>
      </c>
      <c r="F99" s="59" t="s">
        <v>5</v>
      </c>
      <c r="G99" s="152" t="str">
        <f>VLOOKUP(D99,sku归属!A:B,2,0)</f>
        <v>莫美玉</v>
      </c>
    </row>
    <row r="100" spans="1:13" s="59" customFormat="1" customHeight="1">
      <c r="A100" s="59" t="s">
        <v>324</v>
      </c>
      <c r="B100" s="59" t="s">
        <v>325</v>
      </c>
      <c r="C100" s="59" t="s">
        <v>326</v>
      </c>
      <c r="D100" s="59" t="s">
        <v>6</v>
      </c>
      <c r="F100" s="59" t="s">
        <v>5</v>
      </c>
      <c r="G100" s="152" t="str">
        <f>VLOOKUP(D100,sku归属!A:B,2,0)</f>
        <v>莫美玉</v>
      </c>
    </row>
    <row r="101" spans="1:13" s="59" customFormat="1" customHeight="1">
      <c r="A101" s="59" t="s">
        <v>327</v>
      </c>
      <c r="B101" s="59" t="s">
        <v>328</v>
      </c>
      <c r="C101" s="59" t="s">
        <v>329</v>
      </c>
      <c r="D101" s="59" t="s">
        <v>6</v>
      </c>
      <c r="F101" s="59" t="s">
        <v>5</v>
      </c>
      <c r="G101" s="152" t="str">
        <f>VLOOKUP(D101,sku归属!A:B,2,0)</f>
        <v>莫美玉</v>
      </c>
    </row>
    <row r="102" spans="1:13" s="59" customFormat="1" customHeight="1">
      <c r="A102" s="59" t="s">
        <v>330</v>
      </c>
      <c r="B102" s="59" t="s">
        <v>331</v>
      </c>
      <c r="C102" s="59" t="s">
        <v>332</v>
      </c>
      <c r="D102" s="59" t="s">
        <v>6</v>
      </c>
      <c r="F102" s="59" t="s">
        <v>5</v>
      </c>
      <c r="G102" s="152" t="str">
        <f>VLOOKUP(D102,sku归属!A:B,2,0)</f>
        <v>莫美玉</v>
      </c>
    </row>
    <row r="103" spans="1:13" s="59" customFormat="1" customHeight="1">
      <c r="A103" s="59" t="s">
        <v>333</v>
      </c>
      <c r="B103" s="59" t="s">
        <v>334</v>
      </c>
      <c r="C103" s="59" t="s">
        <v>335</v>
      </c>
      <c r="D103" s="59" t="s">
        <v>6</v>
      </c>
      <c r="F103" s="59" t="s">
        <v>5</v>
      </c>
      <c r="G103" s="152" t="str">
        <f>VLOOKUP(D103,sku归属!A:B,2,0)</f>
        <v>莫美玉</v>
      </c>
    </row>
    <row r="104" spans="1:13" s="59" customFormat="1" customHeight="1">
      <c r="A104" s="59" t="s">
        <v>336</v>
      </c>
      <c r="B104" s="59" t="s">
        <v>337</v>
      </c>
      <c r="C104" s="59" t="s">
        <v>338</v>
      </c>
      <c r="D104" s="59" t="s">
        <v>6</v>
      </c>
      <c r="F104" s="59" t="s">
        <v>5</v>
      </c>
      <c r="G104" s="152" t="str">
        <f>VLOOKUP(D104,sku归属!A:B,2,0)</f>
        <v>莫美玉</v>
      </c>
    </row>
    <row r="105" spans="1:13" s="59" customFormat="1" customHeight="1">
      <c r="A105" s="59" t="s">
        <v>339</v>
      </c>
      <c r="B105" s="59" t="s">
        <v>340</v>
      </c>
      <c r="C105" s="59" t="s">
        <v>341</v>
      </c>
      <c r="D105" s="59" t="s">
        <v>6</v>
      </c>
      <c r="F105" s="59" t="s">
        <v>5</v>
      </c>
      <c r="G105" s="152" t="str">
        <f>VLOOKUP(D105,sku归属!A:B,2,0)</f>
        <v>莫美玉</v>
      </c>
    </row>
    <row r="106" spans="1:13" s="59" customFormat="1" customHeight="1">
      <c r="A106" s="59" t="s">
        <v>342</v>
      </c>
      <c r="B106" s="59" t="s">
        <v>343</v>
      </c>
      <c r="C106" s="59" t="s">
        <v>344</v>
      </c>
      <c r="D106" s="59" t="s">
        <v>6</v>
      </c>
      <c r="F106" s="59" t="s">
        <v>5</v>
      </c>
      <c r="G106" s="152" t="str">
        <f>VLOOKUP(D106,sku归属!A:B,2,0)</f>
        <v>莫美玉</v>
      </c>
    </row>
    <row r="107" spans="1:13" s="59" customFormat="1" customHeight="1">
      <c r="A107" s="59" t="s">
        <v>345</v>
      </c>
      <c r="B107" s="59" t="s">
        <v>346</v>
      </c>
      <c r="C107" s="59" t="s">
        <v>347</v>
      </c>
      <c r="D107" s="59" t="s">
        <v>6</v>
      </c>
      <c r="F107" s="59" t="s">
        <v>5</v>
      </c>
      <c r="G107" s="152" t="str">
        <f>VLOOKUP(D107,sku归属!A:B,2,0)</f>
        <v>莫美玉</v>
      </c>
    </row>
    <row r="108" spans="1:13" s="59" customFormat="1" customHeight="1">
      <c r="A108" s="59" t="s">
        <v>348</v>
      </c>
      <c r="B108" s="59" t="s">
        <v>349</v>
      </c>
      <c r="C108" s="59" t="s">
        <v>350</v>
      </c>
      <c r="D108" s="59" t="s">
        <v>6</v>
      </c>
      <c r="F108" s="59" t="s">
        <v>5</v>
      </c>
      <c r="G108" s="152" t="str">
        <f>VLOOKUP(D108,sku归属!A:B,2,0)</f>
        <v>莫美玉</v>
      </c>
    </row>
    <row r="109" spans="1:13" s="59" customFormat="1" customHeight="1">
      <c r="A109" s="59" t="s">
        <v>351</v>
      </c>
      <c r="B109" s="59" t="s">
        <v>352</v>
      </c>
      <c r="C109" s="59" t="s">
        <v>353</v>
      </c>
      <c r="D109" s="59" t="s">
        <v>6</v>
      </c>
      <c r="F109" s="59" t="s">
        <v>5</v>
      </c>
      <c r="G109" s="152" t="str">
        <f>VLOOKUP(D109,sku归属!A:B,2,0)</f>
        <v>莫美玉</v>
      </c>
    </row>
    <row r="110" spans="1:13" s="59" customFormat="1" customHeight="1">
      <c r="A110" s="59" t="s">
        <v>354</v>
      </c>
      <c r="B110" s="59" t="s">
        <v>355</v>
      </c>
      <c r="C110" s="59" t="s">
        <v>356</v>
      </c>
      <c r="D110" s="59" t="s">
        <v>6</v>
      </c>
      <c r="F110" s="59" t="s">
        <v>5</v>
      </c>
      <c r="G110" s="152" t="str">
        <f>VLOOKUP(D110,sku归属!A:B,2,0)</f>
        <v>莫美玉</v>
      </c>
    </row>
    <row r="111" spans="1:13" s="59" customFormat="1" customHeight="1">
      <c r="A111" s="59" t="s">
        <v>357</v>
      </c>
      <c r="B111" s="59" t="s">
        <v>358</v>
      </c>
      <c r="C111" s="59" t="s">
        <v>359</v>
      </c>
      <c r="D111" s="59" t="s">
        <v>6</v>
      </c>
      <c r="F111" s="59" t="s">
        <v>5</v>
      </c>
      <c r="G111" s="152" t="str">
        <f>VLOOKUP(D111,sku归属!A:B,2,0)</f>
        <v>莫美玉</v>
      </c>
    </row>
    <row r="112" spans="1:13" s="59" customFormat="1" customHeight="1">
      <c r="A112" s="59" t="s">
        <v>360</v>
      </c>
      <c r="B112" s="59" t="s">
        <v>361</v>
      </c>
      <c r="C112" s="59" t="s">
        <v>362</v>
      </c>
      <c r="D112" s="59" t="s">
        <v>6</v>
      </c>
      <c r="F112" s="59" t="s">
        <v>5</v>
      </c>
      <c r="G112" s="152" t="str">
        <f>VLOOKUP(D112,sku归属!A:B,2,0)</f>
        <v>莫美玉</v>
      </c>
    </row>
    <row r="113" spans="1:13" s="59" customFormat="1" customHeight="1">
      <c r="A113" s="59" t="s">
        <v>363</v>
      </c>
      <c r="B113" s="59" t="s">
        <v>364</v>
      </c>
      <c r="C113" s="59" t="s">
        <v>365</v>
      </c>
      <c r="D113" s="59" t="s">
        <v>6</v>
      </c>
      <c r="F113" s="59" t="s">
        <v>5</v>
      </c>
      <c r="G113" s="152" t="str">
        <f>VLOOKUP(D113,sku归属!A:B,2,0)</f>
        <v>莫美玉</v>
      </c>
    </row>
    <row r="114" spans="1:13" s="59" customFormat="1" customHeight="1">
      <c r="A114" s="59" t="s">
        <v>366</v>
      </c>
      <c r="B114" s="59" t="s">
        <v>367</v>
      </c>
      <c r="C114" s="59" t="s">
        <v>368</v>
      </c>
      <c r="D114" s="59" t="s">
        <v>6</v>
      </c>
      <c r="F114" s="59" t="s">
        <v>5</v>
      </c>
      <c r="G114" s="152" t="str">
        <f>VLOOKUP(D114,sku归属!A:B,2,0)</f>
        <v>莫美玉</v>
      </c>
    </row>
    <row r="115" spans="1:13" s="59" customFormat="1" customHeight="1">
      <c r="A115" s="59" t="s">
        <v>369</v>
      </c>
      <c r="B115" s="59" t="s">
        <v>370</v>
      </c>
      <c r="C115" s="59" t="s">
        <v>371</v>
      </c>
      <c r="D115" s="59" t="s">
        <v>6</v>
      </c>
      <c r="F115" s="59" t="s">
        <v>5</v>
      </c>
      <c r="G115" s="152" t="str">
        <f>VLOOKUP(D115,sku归属!A:B,2,0)</f>
        <v>莫美玉</v>
      </c>
    </row>
    <row r="116" spans="1:13" s="59" customFormat="1" customHeight="1">
      <c r="A116" s="59" t="s">
        <v>372</v>
      </c>
      <c r="B116" s="59" t="s">
        <v>373</v>
      </c>
      <c r="C116" s="59" t="s">
        <v>374</v>
      </c>
      <c r="D116" s="59" t="s">
        <v>6</v>
      </c>
      <c r="F116" s="59" t="s">
        <v>5</v>
      </c>
      <c r="G116" s="152" t="str">
        <f>VLOOKUP(D116,sku归属!A:B,2,0)</f>
        <v>莫美玉</v>
      </c>
    </row>
    <row r="117" spans="1:13" s="59" customFormat="1" customHeight="1">
      <c r="A117" s="59" t="s">
        <v>375</v>
      </c>
      <c r="B117" s="59" t="s">
        <v>376</v>
      </c>
      <c r="C117" s="59" t="s">
        <v>377</v>
      </c>
      <c r="D117" s="59" t="s">
        <v>6</v>
      </c>
      <c r="F117" s="59" t="s">
        <v>5</v>
      </c>
      <c r="G117" s="152" t="str">
        <f>VLOOKUP(D117,sku归属!A:B,2,0)</f>
        <v>莫美玉</v>
      </c>
    </row>
    <row r="118" spans="1:13" s="59" customFormat="1" customHeight="1">
      <c r="A118" s="59" t="s">
        <v>378</v>
      </c>
      <c r="B118" s="59" t="s">
        <v>379</v>
      </c>
      <c r="C118" s="59" t="s">
        <v>380</v>
      </c>
      <c r="D118" s="59" t="s">
        <v>6</v>
      </c>
      <c r="F118" s="59" t="s">
        <v>5</v>
      </c>
      <c r="G118" s="152" t="str">
        <f>VLOOKUP(D118,sku归属!A:B,2,0)</f>
        <v>莫美玉</v>
      </c>
    </row>
    <row r="119" spans="1:13" s="59" customFormat="1" customHeight="1">
      <c r="A119" s="59" t="s">
        <v>381</v>
      </c>
      <c r="B119" s="59" t="s">
        <v>382</v>
      </c>
      <c r="C119" s="59" t="s">
        <v>383</v>
      </c>
      <c r="D119" s="59" t="s">
        <v>6</v>
      </c>
      <c r="F119" s="59" t="s">
        <v>5</v>
      </c>
      <c r="G119" s="152" t="str">
        <f>VLOOKUP(D119,sku归属!A:B,2,0)</f>
        <v>莫美玉</v>
      </c>
    </row>
    <row r="120" spans="1:13" s="59" customFormat="1" customHeight="1">
      <c r="A120" s="59" t="s">
        <v>384</v>
      </c>
      <c r="B120" s="59" t="s">
        <v>385</v>
      </c>
      <c r="C120" s="59" t="s">
        <v>386</v>
      </c>
      <c r="D120" s="59" t="s">
        <v>6</v>
      </c>
      <c r="F120" s="59" t="s">
        <v>5</v>
      </c>
      <c r="G120" s="152" t="str">
        <f>VLOOKUP(D120,sku归属!A:B,2,0)</f>
        <v>莫美玉</v>
      </c>
    </row>
    <row r="121" spans="1:13" s="59" customFormat="1" customHeight="1">
      <c r="A121" s="59" t="s">
        <v>387</v>
      </c>
      <c r="B121" s="59" t="s">
        <v>388</v>
      </c>
      <c r="C121" s="59" t="s">
        <v>389</v>
      </c>
      <c r="D121" s="59" t="s">
        <v>6</v>
      </c>
      <c r="F121" s="59" t="s">
        <v>5</v>
      </c>
      <c r="G121" s="152" t="str">
        <f>VLOOKUP(D121,sku归属!A:B,2,0)</f>
        <v>莫美玉</v>
      </c>
    </row>
    <row r="122" spans="1:13" s="59" customFormat="1" customHeight="1">
      <c r="A122" s="59" t="s">
        <v>390</v>
      </c>
      <c r="B122" s="59" t="s">
        <v>391</v>
      </c>
      <c r="C122" s="59" t="s">
        <v>392</v>
      </c>
      <c r="D122" s="59" t="s">
        <v>6</v>
      </c>
      <c r="F122" s="59" t="s">
        <v>5</v>
      </c>
      <c r="G122" s="152" t="str">
        <f>VLOOKUP(D122,sku归属!A:B,2,0)</f>
        <v>莫美玉</v>
      </c>
    </row>
    <row r="123" spans="1:13" s="59" customFormat="1" customHeight="1">
      <c r="A123" s="59" t="s">
        <v>393</v>
      </c>
      <c r="B123" s="59" t="s">
        <v>394</v>
      </c>
      <c r="C123" s="59" t="s">
        <v>395</v>
      </c>
      <c r="D123" s="59" t="s">
        <v>6</v>
      </c>
      <c r="F123" s="59" t="s">
        <v>5</v>
      </c>
      <c r="G123" s="152" t="str">
        <f>VLOOKUP(D123,sku归属!A:B,2,0)</f>
        <v>莫美玉</v>
      </c>
    </row>
    <row r="124" spans="1:13" s="59" customFormat="1" customHeight="1">
      <c r="A124" s="59" t="s">
        <v>396</v>
      </c>
      <c r="B124" s="59" t="s">
        <v>397</v>
      </c>
      <c r="C124" s="59" t="s">
        <v>398</v>
      </c>
      <c r="D124" s="59" t="s">
        <v>6</v>
      </c>
      <c r="F124" s="59" t="s">
        <v>5</v>
      </c>
      <c r="G124" s="152" t="str">
        <f>VLOOKUP(D124,sku归属!A:B,2,0)</f>
        <v>莫美玉</v>
      </c>
    </row>
    <row r="125" spans="1:13" s="59" customFormat="1" customHeight="1">
      <c r="A125" s="59" t="s">
        <v>399</v>
      </c>
      <c r="B125" s="59" t="s">
        <v>400</v>
      </c>
      <c r="C125" s="59" t="s">
        <v>401</v>
      </c>
      <c r="D125" s="59" t="s">
        <v>6</v>
      </c>
      <c r="F125" s="59" t="s">
        <v>5</v>
      </c>
      <c r="G125" s="152" t="str">
        <f>VLOOKUP(D125,sku归属!A:B,2,0)</f>
        <v>莫美玉</v>
      </c>
    </row>
    <row r="126" spans="1:13" s="59" customFormat="1" customHeight="1">
      <c r="A126" s="59" t="s">
        <v>402</v>
      </c>
      <c r="B126" s="59" t="s">
        <v>403</v>
      </c>
      <c r="C126" s="59" t="s">
        <v>404</v>
      </c>
      <c r="D126" s="59" t="s">
        <v>6</v>
      </c>
      <c r="F126" s="59" t="s">
        <v>5</v>
      </c>
      <c r="G126" s="152" t="str">
        <f>VLOOKUP(D126,sku归属!A:B,2,0)</f>
        <v>莫美玉</v>
      </c>
    </row>
    <row r="127" spans="1:13" s="59" customFormat="1" customHeight="1">
      <c r="A127" s="59" t="s">
        <v>405</v>
      </c>
      <c r="B127" s="59" t="s">
        <v>406</v>
      </c>
      <c r="C127" s="59" t="s">
        <v>407</v>
      </c>
      <c r="D127" s="59" t="s">
        <v>6</v>
      </c>
      <c r="F127" s="59" t="s">
        <v>5</v>
      </c>
      <c r="G127" s="152" t="str">
        <f>VLOOKUP(D127,sku归属!A:B,2,0)</f>
        <v>莫美玉</v>
      </c>
    </row>
    <row r="128" spans="1:13" s="59" customFormat="1" customHeight="1">
      <c r="A128" s="59" t="s">
        <v>408</v>
      </c>
      <c r="B128" s="59" t="s">
        <v>409</v>
      </c>
      <c r="C128" s="59" t="s">
        <v>410</v>
      </c>
      <c r="D128" s="59" t="s">
        <v>6</v>
      </c>
      <c r="F128" s="59" t="s">
        <v>5</v>
      </c>
      <c r="G128" s="152" t="str">
        <f>VLOOKUP(D128,sku归属!A:B,2,0)</f>
        <v>莫美玉</v>
      </c>
    </row>
    <row r="129" spans="1:13" s="59" customFormat="1" customHeight="1">
      <c r="A129" s="59" t="s">
        <v>411</v>
      </c>
      <c r="B129" s="59" t="s">
        <v>412</v>
      </c>
      <c r="C129" s="59" t="s">
        <v>413</v>
      </c>
      <c r="D129" s="59" t="s">
        <v>6</v>
      </c>
      <c r="F129" s="59" t="s">
        <v>5</v>
      </c>
      <c r="G129" s="152" t="str">
        <f>VLOOKUP(D129,sku归属!A:B,2,0)</f>
        <v>莫美玉</v>
      </c>
    </row>
    <row r="130" spans="1:13" s="59" customFormat="1" customHeight="1">
      <c r="A130" s="59" t="s">
        <v>414</v>
      </c>
      <c r="B130" s="59" t="s">
        <v>415</v>
      </c>
      <c r="C130" s="59" t="s">
        <v>416</v>
      </c>
      <c r="D130" s="59" t="s">
        <v>6</v>
      </c>
      <c r="F130" s="59" t="s">
        <v>5</v>
      </c>
      <c r="G130" s="152" t="str">
        <f>VLOOKUP(D130,sku归属!A:B,2,0)</f>
        <v>莫美玉</v>
      </c>
    </row>
    <row r="131" spans="1:13" s="59" customFormat="1" customHeight="1">
      <c r="A131" s="59" t="s">
        <v>417</v>
      </c>
      <c r="B131" s="59" t="s">
        <v>418</v>
      </c>
      <c r="C131" s="59" t="s">
        <v>419</v>
      </c>
      <c r="D131" s="59" t="s">
        <v>6</v>
      </c>
      <c r="F131" s="59" t="s">
        <v>5</v>
      </c>
      <c r="G131" s="152" t="str">
        <f>VLOOKUP(D131,sku归属!A:B,2,0)</f>
        <v>莫美玉</v>
      </c>
    </row>
    <row r="132" spans="1:13" s="59" customFormat="1" customHeight="1">
      <c r="A132" s="59" t="s">
        <v>420</v>
      </c>
      <c r="B132" s="59" t="s">
        <v>421</v>
      </c>
      <c r="C132" s="59" t="s">
        <v>422</v>
      </c>
      <c r="D132" s="59" t="s">
        <v>6</v>
      </c>
      <c r="F132" s="59" t="s">
        <v>5</v>
      </c>
      <c r="G132" s="152" t="str">
        <f>VLOOKUP(D132,sku归属!A:B,2,0)</f>
        <v>莫美玉</v>
      </c>
    </row>
    <row r="133" spans="1:13" s="59" customFormat="1" customHeight="1">
      <c r="A133" s="59" t="s">
        <v>423</v>
      </c>
      <c r="B133" s="59" t="s">
        <v>424</v>
      </c>
      <c r="C133" s="59" t="s">
        <v>425</v>
      </c>
      <c r="D133" s="59" t="s">
        <v>6</v>
      </c>
      <c r="F133" s="59" t="s">
        <v>5</v>
      </c>
      <c r="G133" s="152" t="str">
        <f>VLOOKUP(D133,sku归属!A:B,2,0)</f>
        <v>莫美玉</v>
      </c>
    </row>
    <row r="134" spans="1:13" s="59" customFormat="1" customHeight="1">
      <c r="A134" s="59" t="s">
        <v>426</v>
      </c>
      <c r="B134" s="59" t="s">
        <v>427</v>
      </c>
      <c r="C134" s="59" t="s">
        <v>428</v>
      </c>
      <c r="D134" s="59" t="s">
        <v>6</v>
      </c>
      <c r="F134" s="59" t="s">
        <v>5</v>
      </c>
      <c r="G134" s="152" t="str">
        <f>VLOOKUP(D134,sku归属!A:B,2,0)</f>
        <v>莫美玉</v>
      </c>
    </row>
    <row r="135" spans="1:13" s="59" customFormat="1" customHeight="1">
      <c r="A135" s="59" t="s">
        <v>429</v>
      </c>
      <c r="B135" s="59" t="s">
        <v>430</v>
      </c>
      <c r="C135" s="59" t="s">
        <v>431</v>
      </c>
      <c r="D135" s="59" t="s">
        <v>6</v>
      </c>
      <c r="F135" s="59" t="s">
        <v>5</v>
      </c>
      <c r="G135" s="152" t="str">
        <f>VLOOKUP(D135,sku归属!A:B,2,0)</f>
        <v>莫美玉</v>
      </c>
    </row>
    <row r="136" spans="1:13" s="59" customFormat="1" customHeight="1">
      <c r="A136" s="59" t="s">
        <v>432</v>
      </c>
      <c r="B136" s="59" t="s">
        <v>433</v>
      </c>
      <c r="C136" s="59" t="s">
        <v>434</v>
      </c>
      <c r="D136" s="59" t="s">
        <v>6</v>
      </c>
      <c r="F136" s="59" t="s">
        <v>5</v>
      </c>
      <c r="G136" s="152" t="str">
        <f>VLOOKUP(D136,sku归属!A:B,2,0)</f>
        <v>莫美玉</v>
      </c>
    </row>
    <row r="137" spans="1:13" s="59" customFormat="1" customHeight="1">
      <c r="A137" s="59" t="s">
        <v>435</v>
      </c>
      <c r="B137" s="59" t="s">
        <v>436</v>
      </c>
      <c r="C137" s="59" t="s">
        <v>437</v>
      </c>
      <c r="D137" s="59" t="s">
        <v>6</v>
      </c>
      <c r="F137" s="59" t="s">
        <v>5</v>
      </c>
      <c r="G137" s="152" t="str">
        <f>VLOOKUP(D137,sku归属!A:B,2,0)</f>
        <v>莫美玉</v>
      </c>
    </row>
    <row r="138" spans="1:13" s="59" customFormat="1" customHeight="1">
      <c r="A138" s="59" t="s">
        <v>438</v>
      </c>
      <c r="B138" s="59" t="s">
        <v>439</v>
      </c>
      <c r="C138" s="59" t="s">
        <v>440</v>
      </c>
      <c r="D138" s="59" t="s">
        <v>6</v>
      </c>
      <c r="F138" s="59" t="s">
        <v>5</v>
      </c>
      <c r="G138" s="152" t="str">
        <f>VLOOKUP(D138,sku归属!A:B,2,0)</f>
        <v>莫美玉</v>
      </c>
    </row>
    <row r="139" spans="1:13" s="59" customFormat="1" customHeight="1">
      <c r="A139" s="59" t="s">
        <v>441</v>
      </c>
      <c r="B139" s="59" t="s">
        <v>442</v>
      </c>
      <c r="C139" s="59" t="s">
        <v>443</v>
      </c>
      <c r="D139" s="59" t="s">
        <v>6</v>
      </c>
      <c r="F139" s="59" t="s">
        <v>5</v>
      </c>
      <c r="G139" s="152" t="str">
        <f>VLOOKUP(D139,sku归属!A:B,2,0)</f>
        <v>莫美玉</v>
      </c>
    </row>
    <row r="140" spans="1:13" s="59" customFormat="1" customHeight="1">
      <c r="A140" s="59" t="s">
        <v>444</v>
      </c>
      <c r="B140" s="59" t="s">
        <v>445</v>
      </c>
      <c r="C140" s="59" t="s">
        <v>446</v>
      </c>
      <c r="D140" s="59" t="s">
        <v>6</v>
      </c>
      <c r="F140" s="59" t="s">
        <v>5</v>
      </c>
      <c r="G140" s="152" t="str">
        <f>VLOOKUP(D140,sku归属!A:B,2,0)</f>
        <v>莫美玉</v>
      </c>
    </row>
    <row r="141" spans="1:13" s="59" customFormat="1" customHeight="1">
      <c r="A141" s="59" t="s">
        <v>447</v>
      </c>
      <c r="B141" s="59" t="s">
        <v>448</v>
      </c>
      <c r="C141" s="59" t="s">
        <v>449</v>
      </c>
      <c r="D141" s="59" t="s">
        <v>6</v>
      </c>
      <c r="F141" s="59" t="s">
        <v>5</v>
      </c>
      <c r="G141" s="152" t="str">
        <f>VLOOKUP(D141,sku归属!A:B,2,0)</f>
        <v>莫美玉</v>
      </c>
    </row>
    <row r="142" spans="1:13" s="59" customFormat="1" customHeight="1">
      <c r="A142" s="59" t="s">
        <v>450</v>
      </c>
      <c r="B142" s="59" t="s">
        <v>451</v>
      </c>
      <c r="C142" s="59" t="s">
        <v>452</v>
      </c>
      <c r="D142" s="59" t="s">
        <v>6</v>
      </c>
      <c r="F142" s="59" t="s">
        <v>5</v>
      </c>
      <c r="G142" s="152" t="str">
        <f>VLOOKUP(D142,sku归属!A:B,2,0)</f>
        <v>莫美玉</v>
      </c>
    </row>
    <row r="143" spans="1:13" s="59" customFormat="1" customHeight="1">
      <c r="A143" s="59" t="s">
        <v>453</v>
      </c>
      <c r="B143" s="59" t="s">
        <v>454</v>
      </c>
      <c r="C143" s="59" t="s">
        <v>455</v>
      </c>
      <c r="D143" s="59" t="s">
        <v>6</v>
      </c>
      <c r="F143" s="59" t="s">
        <v>5</v>
      </c>
      <c r="G143" s="152" t="str">
        <f>VLOOKUP(D143,sku归属!A:B,2,0)</f>
        <v>莫美玉</v>
      </c>
    </row>
    <row r="144" spans="1:13" s="59" customFormat="1" customHeight="1">
      <c r="A144" s="59" t="s">
        <v>456</v>
      </c>
      <c r="B144" s="59" t="s">
        <v>457</v>
      </c>
      <c r="C144" s="59" t="s">
        <v>458</v>
      </c>
      <c r="D144" s="59" t="s">
        <v>6</v>
      </c>
      <c r="F144" s="59" t="s">
        <v>5</v>
      </c>
      <c r="G144" s="152" t="str">
        <f>VLOOKUP(D144,sku归属!A:B,2,0)</f>
        <v>莫美玉</v>
      </c>
    </row>
    <row r="145" spans="1:13" s="59" customFormat="1" customHeight="1">
      <c r="A145" s="59" t="s">
        <v>459</v>
      </c>
      <c r="B145" s="59" t="s">
        <v>460</v>
      </c>
      <c r="C145" s="59" t="s">
        <v>461</v>
      </c>
      <c r="D145" s="59" t="s">
        <v>6</v>
      </c>
      <c r="F145" s="59" t="s">
        <v>5</v>
      </c>
      <c r="G145" s="152" t="str">
        <f>VLOOKUP(D145,sku归属!A:B,2,0)</f>
        <v>莫美玉</v>
      </c>
    </row>
    <row r="146" spans="1:13" s="59" customFormat="1" customHeight="1">
      <c r="A146" s="59" t="s">
        <v>462</v>
      </c>
      <c r="B146" s="59" t="s">
        <v>463</v>
      </c>
      <c r="C146" s="59" t="s">
        <v>464</v>
      </c>
      <c r="D146" s="59" t="s">
        <v>6</v>
      </c>
      <c r="F146" s="59" t="s">
        <v>5</v>
      </c>
      <c r="G146" s="152" t="str">
        <f>VLOOKUP(D146,sku归属!A:B,2,0)</f>
        <v>莫美玉</v>
      </c>
    </row>
    <row r="147" spans="1:13" s="59" customFormat="1" customHeight="1">
      <c r="A147" s="59" t="s">
        <v>465</v>
      </c>
      <c r="B147" s="59" t="s">
        <v>466</v>
      </c>
      <c r="C147" s="59" t="s">
        <v>467</v>
      </c>
      <c r="D147" s="59" t="s">
        <v>6</v>
      </c>
      <c r="F147" s="59" t="s">
        <v>5</v>
      </c>
      <c r="G147" s="152" t="str">
        <f>VLOOKUP(D147,sku归属!A:B,2,0)</f>
        <v>莫美玉</v>
      </c>
    </row>
    <row r="148" spans="1:13" s="59" customFormat="1" customHeight="1">
      <c r="A148" s="59" t="s">
        <v>468</v>
      </c>
      <c r="B148" s="59" t="s">
        <v>469</v>
      </c>
      <c r="C148" s="59" t="s">
        <v>470</v>
      </c>
      <c r="D148" s="59" t="s">
        <v>6</v>
      </c>
      <c r="F148" s="59" t="s">
        <v>5</v>
      </c>
      <c r="G148" s="152" t="str">
        <f>VLOOKUP(D148,sku归属!A:B,2,0)</f>
        <v>莫美玉</v>
      </c>
    </row>
    <row r="149" spans="1:13" s="59" customFormat="1" customHeight="1">
      <c r="A149" s="59" t="s">
        <v>471</v>
      </c>
      <c r="B149" s="59" t="s">
        <v>472</v>
      </c>
      <c r="C149" s="59" t="s">
        <v>473</v>
      </c>
      <c r="D149" s="59" t="s">
        <v>6</v>
      </c>
      <c r="F149" s="59" t="s">
        <v>5</v>
      </c>
      <c r="G149" s="152" t="str">
        <f>VLOOKUP(D149,sku归属!A:B,2,0)</f>
        <v>莫美玉</v>
      </c>
    </row>
    <row r="150" spans="1:13" s="59" customFormat="1" customHeight="1">
      <c r="A150" s="59" t="s">
        <v>474</v>
      </c>
      <c r="B150" s="59" t="s">
        <v>475</v>
      </c>
      <c r="C150" s="59" t="s">
        <v>476</v>
      </c>
      <c r="D150" s="59" t="s">
        <v>6</v>
      </c>
      <c r="F150" s="59" t="s">
        <v>5</v>
      </c>
      <c r="G150" s="152" t="str">
        <f>VLOOKUP(D150,sku归属!A:B,2,0)</f>
        <v>莫美玉</v>
      </c>
    </row>
    <row r="151" spans="1:13" s="59" customFormat="1" customHeight="1">
      <c r="A151" s="59" t="s">
        <v>477</v>
      </c>
      <c r="B151" s="59" t="s">
        <v>478</v>
      </c>
      <c r="C151" s="59" t="s">
        <v>479</v>
      </c>
      <c r="D151" s="59" t="s">
        <v>6</v>
      </c>
      <c r="F151" s="59" t="s">
        <v>5</v>
      </c>
      <c r="G151" s="152" t="str">
        <f>VLOOKUP(D151,sku归属!A:B,2,0)</f>
        <v>莫美玉</v>
      </c>
    </row>
    <row r="152" spans="1:13" s="59" customFormat="1" customHeight="1">
      <c r="A152" s="59" t="s">
        <v>480</v>
      </c>
      <c r="B152" s="59" t="s">
        <v>481</v>
      </c>
      <c r="C152" s="59" t="s">
        <v>482</v>
      </c>
      <c r="D152" s="59" t="s">
        <v>6</v>
      </c>
      <c r="F152" s="59" t="s">
        <v>5</v>
      </c>
      <c r="G152" s="152" t="str">
        <f>VLOOKUP(D152,sku归属!A:B,2,0)</f>
        <v>莫美玉</v>
      </c>
    </row>
    <row r="153" spans="1:13" s="59" customFormat="1" customHeight="1">
      <c r="A153" s="59" t="s">
        <v>483</v>
      </c>
      <c r="B153" s="59" t="s">
        <v>484</v>
      </c>
      <c r="C153" s="59" t="s">
        <v>485</v>
      </c>
      <c r="D153" s="59" t="s">
        <v>6</v>
      </c>
      <c r="F153" s="59" t="s">
        <v>5</v>
      </c>
      <c r="G153" s="152" t="str">
        <f>VLOOKUP(D153,sku归属!A:B,2,0)</f>
        <v>莫美玉</v>
      </c>
    </row>
    <row r="154" spans="1:13" s="59" customFormat="1" customHeight="1">
      <c r="A154" s="59" t="s">
        <v>486</v>
      </c>
      <c r="B154" s="59" t="s">
        <v>487</v>
      </c>
      <c r="C154" s="59" t="s">
        <v>488</v>
      </c>
      <c r="D154" s="59" t="s">
        <v>6</v>
      </c>
      <c r="F154" s="59" t="s">
        <v>5</v>
      </c>
      <c r="G154" s="152" t="str">
        <f>VLOOKUP(D154,sku归属!A:B,2,0)</f>
        <v>莫美玉</v>
      </c>
    </row>
    <row r="155" spans="1:13" s="59" customFormat="1" customHeight="1">
      <c r="A155" s="59" t="s">
        <v>489</v>
      </c>
      <c r="B155" s="59" t="s">
        <v>490</v>
      </c>
      <c r="C155" s="59" t="s">
        <v>491</v>
      </c>
      <c r="D155" s="59" t="s">
        <v>6</v>
      </c>
      <c r="F155" s="59" t="s">
        <v>5</v>
      </c>
      <c r="G155" s="152" t="str">
        <f>VLOOKUP(D155,sku归属!A:B,2,0)</f>
        <v>莫美玉</v>
      </c>
    </row>
    <row r="156" spans="1:13" s="59" customFormat="1" customHeight="1">
      <c r="A156" s="59" t="s">
        <v>492</v>
      </c>
      <c r="B156" s="59" t="s">
        <v>493</v>
      </c>
      <c r="C156" s="59" t="s">
        <v>494</v>
      </c>
      <c r="D156" s="59" t="s">
        <v>6</v>
      </c>
      <c r="F156" s="59" t="s">
        <v>5</v>
      </c>
      <c r="G156" s="152" t="str">
        <f>VLOOKUP(D156,sku归属!A:B,2,0)</f>
        <v>莫美玉</v>
      </c>
    </row>
    <row r="157" spans="1:13" s="59" customFormat="1" customHeight="1">
      <c r="A157" s="59" t="s">
        <v>495</v>
      </c>
      <c r="B157" s="59" t="s">
        <v>496</v>
      </c>
      <c r="C157" s="59" t="s">
        <v>497</v>
      </c>
      <c r="D157" s="59" t="s">
        <v>6</v>
      </c>
      <c r="F157" s="59" t="s">
        <v>5</v>
      </c>
      <c r="G157" s="152" t="str">
        <f>VLOOKUP(D157,sku归属!A:B,2,0)</f>
        <v>莫美玉</v>
      </c>
    </row>
    <row r="158" spans="1:13" s="59" customFormat="1" customHeight="1">
      <c r="A158" s="59" t="s">
        <v>498</v>
      </c>
      <c r="B158" s="59" t="s">
        <v>499</v>
      </c>
      <c r="C158" s="59" t="s">
        <v>500</v>
      </c>
      <c r="D158" s="59" t="s">
        <v>6</v>
      </c>
      <c r="F158" s="59" t="s">
        <v>5</v>
      </c>
      <c r="G158" s="152" t="str">
        <f>VLOOKUP(D158,sku归属!A:B,2,0)</f>
        <v>莫美玉</v>
      </c>
    </row>
    <row r="159" spans="1:13" s="59" customFormat="1" customHeight="1">
      <c r="A159" s="59" t="s">
        <v>501</v>
      </c>
      <c r="B159" s="59" t="s">
        <v>502</v>
      </c>
      <c r="C159" s="59" t="s">
        <v>503</v>
      </c>
      <c r="D159" s="59" t="s">
        <v>6</v>
      </c>
      <c r="F159" s="59" t="s">
        <v>5</v>
      </c>
      <c r="G159" s="152" t="str">
        <f>VLOOKUP(D159,sku归属!A:B,2,0)</f>
        <v>莫美玉</v>
      </c>
    </row>
    <row r="160" spans="1:13" s="59" customFormat="1" customHeight="1">
      <c r="A160" s="59" t="s">
        <v>504</v>
      </c>
      <c r="B160" s="59" t="s">
        <v>505</v>
      </c>
      <c r="C160" s="59" t="s">
        <v>506</v>
      </c>
      <c r="D160" s="59" t="s">
        <v>6</v>
      </c>
      <c r="F160" s="59" t="s">
        <v>5</v>
      </c>
      <c r="G160" s="152" t="str">
        <f>VLOOKUP(D160,sku归属!A:B,2,0)</f>
        <v>莫美玉</v>
      </c>
    </row>
    <row r="161" spans="1:13" s="59" customFormat="1" customHeight="1">
      <c r="A161" s="59" t="s">
        <v>507</v>
      </c>
      <c r="B161" s="59" t="s">
        <v>508</v>
      </c>
      <c r="C161" s="59" t="s">
        <v>509</v>
      </c>
      <c r="D161" s="59" t="s">
        <v>6</v>
      </c>
      <c r="F161" s="59" t="s">
        <v>5</v>
      </c>
      <c r="G161" s="152" t="str">
        <f>VLOOKUP(D161,sku归属!A:B,2,0)</f>
        <v>莫美玉</v>
      </c>
    </row>
    <row r="162" spans="1:13" s="59" customFormat="1" customHeight="1">
      <c r="A162" s="59" t="s">
        <v>510</v>
      </c>
      <c r="B162" s="59" t="s">
        <v>511</v>
      </c>
      <c r="C162" s="59" t="s">
        <v>512</v>
      </c>
      <c r="D162" s="59" t="s">
        <v>6</v>
      </c>
      <c r="F162" s="59" t="s">
        <v>5</v>
      </c>
      <c r="G162" s="152" t="str">
        <f>VLOOKUP(D162,sku归属!A:B,2,0)</f>
        <v>莫美玉</v>
      </c>
    </row>
    <row r="163" spans="1:13" s="59" customFormat="1" customHeight="1">
      <c r="A163" s="59" t="s">
        <v>513</v>
      </c>
      <c r="B163" s="59" t="s">
        <v>514</v>
      </c>
      <c r="C163" s="59" t="s">
        <v>515</v>
      </c>
      <c r="D163" s="59" t="s">
        <v>6</v>
      </c>
      <c r="F163" s="59" t="s">
        <v>5</v>
      </c>
      <c r="G163" s="152" t="str">
        <f>VLOOKUP(D163,sku归属!A:B,2,0)</f>
        <v>莫美玉</v>
      </c>
    </row>
    <row r="164" spans="1:13" s="59" customFormat="1" customHeight="1">
      <c r="A164" s="59" t="s">
        <v>516</v>
      </c>
      <c r="B164" s="59" t="s">
        <v>517</v>
      </c>
      <c r="C164" s="59" t="s">
        <v>518</v>
      </c>
      <c r="D164" s="59" t="s">
        <v>6</v>
      </c>
      <c r="F164" s="59" t="s">
        <v>5</v>
      </c>
      <c r="G164" s="152" t="str">
        <f>VLOOKUP(D164,sku归属!A:B,2,0)</f>
        <v>莫美玉</v>
      </c>
    </row>
    <row r="165" spans="1:13" s="59" customFormat="1" customHeight="1">
      <c r="A165" s="59" t="s">
        <v>519</v>
      </c>
      <c r="B165" s="59" t="s">
        <v>520</v>
      </c>
      <c r="C165" s="59" t="s">
        <v>521</v>
      </c>
      <c r="D165" s="59" t="s">
        <v>6</v>
      </c>
      <c r="F165" s="59" t="s">
        <v>5</v>
      </c>
      <c r="G165" s="152" t="str">
        <f>VLOOKUP(D165,sku归属!A:B,2,0)</f>
        <v>莫美玉</v>
      </c>
    </row>
    <row r="166" spans="1:13" s="59" customFormat="1" customHeight="1">
      <c r="A166" s="59" t="s">
        <v>522</v>
      </c>
      <c r="B166" s="59" t="s">
        <v>523</v>
      </c>
      <c r="C166" s="59" t="s">
        <v>524</v>
      </c>
      <c r="D166" s="59" t="s">
        <v>6</v>
      </c>
      <c r="F166" s="59" t="s">
        <v>5</v>
      </c>
      <c r="G166" s="152" t="str">
        <f>VLOOKUP(D166,sku归属!A:B,2,0)</f>
        <v>莫美玉</v>
      </c>
    </row>
    <row r="167" spans="1:13" s="59" customFormat="1" customHeight="1">
      <c r="A167" s="59" t="s">
        <v>525</v>
      </c>
      <c r="B167" s="59" t="s">
        <v>526</v>
      </c>
      <c r="C167" s="59" t="s">
        <v>527</v>
      </c>
      <c r="D167" s="59" t="s">
        <v>6</v>
      </c>
      <c r="F167" s="59" t="s">
        <v>5</v>
      </c>
      <c r="G167" s="152" t="str">
        <f>VLOOKUP(D167,sku归属!A:B,2,0)</f>
        <v>莫美玉</v>
      </c>
    </row>
    <row r="168" spans="1:13" s="59" customFormat="1" customHeight="1">
      <c r="A168" s="59" t="s">
        <v>528</v>
      </c>
      <c r="B168" s="59" t="s">
        <v>529</v>
      </c>
      <c r="C168" s="59" t="s">
        <v>530</v>
      </c>
      <c r="D168" s="59" t="s">
        <v>6</v>
      </c>
      <c r="F168" s="59" t="s">
        <v>5</v>
      </c>
      <c r="G168" s="152" t="str">
        <f>VLOOKUP(D168,sku归属!A:B,2,0)</f>
        <v>莫美玉</v>
      </c>
    </row>
    <row r="169" spans="1:13" s="59" customFormat="1" customHeight="1">
      <c r="A169" s="59" t="s">
        <v>531</v>
      </c>
      <c r="B169" s="59" t="s">
        <v>532</v>
      </c>
      <c r="C169" s="59" t="s">
        <v>533</v>
      </c>
      <c r="D169" s="59" t="s">
        <v>6</v>
      </c>
      <c r="F169" s="59" t="s">
        <v>5</v>
      </c>
      <c r="G169" s="152" t="str">
        <f>VLOOKUP(D169,sku归属!A:B,2,0)</f>
        <v>莫美玉</v>
      </c>
    </row>
    <row r="170" spans="1:13" s="59" customFormat="1" customHeight="1">
      <c r="A170" s="59" t="s">
        <v>534</v>
      </c>
      <c r="B170" s="59" t="s">
        <v>535</v>
      </c>
      <c r="C170" s="59" t="s">
        <v>536</v>
      </c>
      <c r="D170" s="59" t="s">
        <v>6</v>
      </c>
      <c r="F170" s="59" t="s">
        <v>5</v>
      </c>
      <c r="G170" s="152" t="str">
        <f>VLOOKUP(D170,sku归属!A:B,2,0)</f>
        <v>莫美玉</v>
      </c>
    </row>
    <row r="171" spans="1:13" s="59" customFormat="1" customHeight="1">
      <c r="A171" s="59" t="s">
        <v>537</v>
      </c>
      <c r="B171" s="59" t="s">
        <v>538</v>
      </c>
      <c r="C171" s="59" t="s">
        <v>539</v>
      </c>
      <c r="D171" s="59" t="s">
        <v>6</v>
      </c>
      <c r="F171" s="59" t="s">
        <v>5</v>
      </c>
      <c r="G171" s="152" t="str">
        <f>VLOOKUP(D171,sku归属!A:B,2,0)</f>
        <v>莫美玉</v>
      </c>
    </row>
    <row r="172" spans="1:13" s="59" customFormat="1" customHeight="1">
      <c r="A172" s="59" t="s">
        <v>540</v>
      </c>
      <c r="B172" s="59" t="s">
        <v>541</v>
      </c>
      <c r="C172" s="59" t="s">
        <v>542</v>
      </c>
      <c r="D172" s="59" t="s">
        <v>6</v>
      </c>
      <c r="F172" s="59" t="s">
        <v>5</v>
      </c>
      <c r="G172" s="152" t="str">
        <f>VLOOKUP(D172,sku归属!A:B,2,0)</f>
        <v>莫美玉</v>
      </c>
    </row>
    <row r="173" spans="1:13" s="59" customFormat="1" customHeight="1">
      <c r="A173" s="59" t="s">
        <v>543</v>
      </c>
      <c r="B173" s="59" t="s">
        <v>544</v>
      </c>
      <c r="C173" s="59" t="s">
        <v>545</v>
      </c>
      <c r="D173" s="59" t="s">
        <v>6</v>
      </c>
      <c r="F173" s="59" t="s">
        <v>5</v>
      </c>
      <c r="G173" s="152" t="str">
        <f>VLOOKUP(D173,sku归属!A:B,2,0)</f>
        <v>莫美玉</v>
      </c>
    </row>
    <row r="174" spans="1:13" s="59" customFormat="1" customHeight="1">
      <c r="A174" s="59" t="s">
        <v>546</v>
      </c>
      <c r="B174" s="59" t="s">
        <v>547</v>
      </c>
      <c r="C174" s="59" t="s">
        <v>548</v>
      </c>
      <c r="D174" s="59" t="s">
        <v>6</v>
      </c>
      <c r="F174" s="59" t="s">
        <v>5</v>
      </c>
      <c r="G174" s="152" t="str">
        <f>VLOOKUP(D174,sku归属!A:B,2,0)</f>
        <v>莫美玉</v>
      </c>
    </row>
    <row r="175" spans="1:13" s="59" customFormat="1" customHeight="1">
      <c r="A175" s="59" t="s">
        <v>549</v>
      </c>
      <c r="B175" s="59" t="s">
        <v>550</v>
      </c>
      <c r="C175" s="59" t="s">
        <v>551</v>
      </c>
      <c r="D175" s="59" t="s">
        <v>6</v>
      </c>
      <c r="F175" s="59" t="s">
        <v>5</v>
      </c>
      <c r="G175" s="152" t="str">
        <f>VLOOKUP(D175,sku归属!A:B,2,0)</f>
        <v>莫美玉</v>
      </c>
    </row>
    <row r="176" spans="1:13" s="59" customFormat="1" customHeight="1">
      <c r="A176" s="59" t="s">
        <v>552</v>
      </c>
      <c r="B176" s="59" t="s">
        <v>553</v>
      </c>
      <c r="C176" s="59" t="s">
        <v>554</v>
      </c>
      <c r="D176" s="59" t="s">
        <v>6</v>
      </c>
      <c r="F176" s="59" t="s">
        <v>5</v>
      </c>
      <c r="G176" s="152" t="str">
        <f>VLOOKUP(D176,sku归属!A:B,2,0)</f>
        <v>莫美玉</v>
      </c>
    </row>
    <row r="177" spans="1:13" s="59" customFormat="1" customHeight="1">
      <c r="A177" s="59" t="s">
        <v>555</v>
      </c>
      <c r="B177" s="59" t="s">
        <v>556</v>
      </c>
      <c r="C177" s="59" t="s">
        <v>557</v>
      </c>
      <c r="D177" s="59" t="s">
        <v>6</v>
      </c>
      <c r="F177" s="59" t="s">
        <v>5</v>
      </c>
      <c r="G177" s="152" t="str">
        <f>VLOOKUP(D177,sku归属!A:B,2,0)</f>
        <v>莫美玉</v>
      </c>
    </row>
    <row r="178" spans="1:13" s="59" customFormat="1" customHeight="1">
      <c r="A178" s="59" t="s">
        <v>558</v>
      </c>
      <c r="B178" s="59" t="s">
        <v>559</v>
      </c>
      <c r="C178" s="59" t="s">
        <v>560</v>
      </c>
      <c r="D178" s="59" t="s">
        <v>6</v>
      </c>
      <c r="F178" s="59" t="s">
        <v>5</v>
      </c>
      <c r="G178" s="152" t="str">
        <f>VLOOKUP(D178,sku归属!A:B,2,0)</f>
        <v>莫美玉</v>
      </c>
    </row>
    <row r="179" spans="1:13" s="59" customFormat="1" customHeight="1">
      <c r="A179" s="59" t="s">
        <v>561</v>
      </c>
      <c r="B179" s="59" t="s">
        <v>562</v>
      </c>
      <c r="C179" s="59" t="s">
        <v>563</v>
      </c>
      <c r="D179" s="59" t="s">
        <v>6</v>
      </c>
      <c r="F179" s="59" t="s">
        <v>5</v>
      </c>
      <c r="G179" s="152" t="str">
        <f>VLOOKUP(D179,sku归属!A:B,2,0)</f>
        <v>莫美玉</v>
      </c>
    </row>
    <row r="180" spans="1:13" s="59" customFormat="1" customHeight="1">
      <c r="A180" s="59" t="s">
        <v>564</v>
      </c>
      <c r="B180" s="59" t="s">
        <v>565</v>
      </c>
      <c r="C180" s="59" t="s">
        <v>566</v>
      </c>
      <c r="D180" s="59" t="s">
        <v>6</v>
      </c>
      <c r="F180" s="59" t="s">
        <v>5</v>
      </c>
      <c r="G180" s="152" t="str">
        <f>VLOOKUP(D180,sku归属!A:B,2,0)</f>
        <v>莫美玉</v>
      </c>
    </row>
    <row r="181" spans="1:13" s="59" customFormat="1" customHeight="1">
      <c r="A181" s="59" t="s">
        <v>567</v>
      </c>
      <c r="B181" s="59" t="s">
        <v>568</v>
      </c>
      <c r="C181" s="59" t="s">
        <v>569</v>
      </c>
      <c r="D181" s="59" t="s">
        <v>6</v>
      </c>
      <c r="F181" s="59" t="s">
        <v>5</v>
      </c>
      <c r="G181" s="152" t="str">
        <f>VLOOKUP(D181,sku归属!A:B,2,0)</f>
        <v>莫美玉</v>
      </c>
    </row>
    <row r="182" spans="1:13" s="59" customFormat="1" customHeight="1">
      <c r="A182" s="59" t="s">
        <v>570</v>
      </c>
      <c r="B182" s="59" t="s">
        <v>571</v>
      </c>
      <c r="C182" s="59" t="s">
        <v>572</v>
      </c>
      <c r="D182" s="59" t="s">
        <v>6</v>
      </c>
      <c r="F182" s="59" t="s">
        <v>5</v>
      </c>
      <c r="G182" s="152" t="str">
        <f>VLOOKUP(D182,sku归属!A:B,2,0)</f>
        <v>莫美玉</v>
      </c>
    </row>
    <row r="183" spans="1:13" s="59" customFormat="1" customHeight="1">
      <c r="A183" s="59" t="s">
        <v>573</v>
      </c>
      <c r="B183" s="59" t="s">
        <v>574</v>
      </c>
      <c r="C183" s="59" t="s">
        <v>575</v>
      </c>
      <c r="D183" s="59" t="s">
        <v>6</v>
      </c>
      <c r="F183" s="59" t="s">
        <v>5</v>
      </c>
      <c r="G183" s="152" t="str">
        <f>VLOOKUP(D183,sku归属!A:B,2,0)</f>
        <v>莫美玉</v>
      </c>
    </row>
    <row r="184" spans="1:13" s="59" customFormat="1" customHeight="1">
      <c r="A184" s="59" t="s">
        <v>576</v>
      </c>
      <c r="B184" s="59" t="s">
        <v>577</v>
      </c>
      <c r="C184" s="59" t="s">
        <v>578</v>
      </c>
      <c r="D184" s="59" t="s">
        <v>6</v>
      </c>
      <c r="F184" s="59" t="s">
        <v>5</v>
      </c>
      <c r="G184" s="152" t="str">
        <f>VLOOKUP(D184,sku归属!A:B,2,0)</f>
        <v>莫美玉</v>
      </c>
    </row>
    <row r="185" spans="1:13" s="59" customFormat="1" customHeight="1">
      <c r="A185" s="59" t="s">
        <v>579</v>
      </c>
      <c r="B185" s="59" t="s">
        <v>580</v>
      </c>
      <c r="C185" s="59" t="s">
        <v>581</v>
      </c>
      <c r="D185" s="59" t="s">
        <v>6</v>
      </c>
      <c r="F185" s="59" t="s">
        <v>5</v>
      </c>
      <c r="G185" s="152" t="str">
        <f>VLOOKUP(D185,sku归属!A:B,2,0)</f>
        <v>莫美玉</v>
      </c>
    </row>
    <row r="186" spans="1:13" s="59" customFormat="1" customHeight="1">
      <c r="A186" s="59" t="s">
        <v>582</v>
      </c>
      <c r="B186" s="59" t="s">
        <v>583</v>
      </c>
      <c r="C186" s="59" t="s">
        <v>584</v>
      </c>
      <c r="D186" s="59" t="s">
        <v>6</v>
      </c>
      <c r="F186" s="59" t="s">
        <v>5</v>
      </c>
      <c r="G186" s="152" t="str">
        <f>VLOOKUP(D186,sku归属!A:B,2,0)</f>
        <v>莫美玉</v>
      </c>
    </row>
    <row r="187" spans="1:13" s="59" customFormat="1" customHeight="1">
      <c r="A187" s="59" t="s">
        <v>585</v>
      </c>
      <c r="B187" s="59" t="s">
        <v>586</v>
      </c>
      <c r="C187" s="59" t="s">
        <v>587</v>
      </c>
      <c r="D187" s="59" t="s">
        <v>6</v>
      </c>
      <c r="F187" s="59" t="s">
        <v>5</v>
      </c>
      <c r="G187" s="152" t="str">
        <f>VLOOKUP(D187,sku归属!A:B,2,0)</f>
        <v>莫美玉</v>
      </c>
    </row>
    <row r="188" spans="1:13" s="59" customFormat="1" customHeight="1">
      <c r="A188" s="59" t="s">
        <v>588</v>
      </c>
      <c r="B188" s="59" t="s">
        <v>589</v>
      </c>
      <c r="C188" s="59" t="s">
        <v>590</v>
      </c>
      <c r="D188" s="59" t="s">
        <v>6</v>
      </c>
      <c r="F188" s="59" t="s">
        <v>5</v>
      </c>
      <c r="G188" s="152" t="str">
        <f>VLOOKUP(D188,sku归属!A:B,2,0)</f>
        <v>莫美玉</v>
      </c>
    </row>
    <row r="189" spans="1:13" s="59" customFormat="1" customHeight="1">
      <c r="A189" s="59" t="s">
        <v>591</v>
      </c>
      <c r="B189" s="59" t="s">
        <v>592</v>
      </c>
      <c r="C189" s="59" t="s">
        <v>593</v>
      </c>
      <c r="D189" s="59" t="s">
        <v>6</v>
      </c>
      <c r="F189" s="59" t="s">
        <v>5</v>
      </c>
      <c r="G189" s="152" t="str">
        <f>VLOOKUP(D189,sku归属!A:B,2,0)</f>
        <v>莫美玉</v>
      </c>
    </row>
    <row r="190" spans="1:13" s="59" customFormat="1" customHeight="1">
      <c r="A190" s="59" t="s">
        <v>594</v>
      </c>
      <c r="B190" s="59" t="s">
        <v>595</v>
      </c>
      <c r="C190" s="59" t="s">
        <v>596</v>
      </c>
      <c r="D190" s="59" t="s">
        <v>6</v>
      </c>
      <c r="F190" s="59" t="s">
        <v>5</v>
      </c>
      <c r="G190" s="152" t="str">
        <f>VLOOKUP(D190,sku归属!A:B,2,0)</f>
        <v>莫美玉</v>
      </c>
    </row>
    <row r="191" spans="1:13" s="59" customFormat="1" customHeight="1">
      <c r="A191" s="59" t="s">
        <v>597</v>
      </c>
      <c r="B191" s="59" t="s">
        <v>598</v>
      </c>
      <c r="C191" s="59" t="s">
        <v>599</v>
      </c>
      <c r="D191" s="59" t="s">
        <v>6</v>
      </c>
      <c r="F191" s="59" t="s">
        <v>5</v>
      </c>
      <c r="G191" s="152" t="str">
        <f>VLOOKUP(D191,sku归属!A:B,2,0)</f>
        <v>莫美玉</v>
      </c>
    </row>
    <row r="192" spans="1:13" s="59" customFormat="1" customHeight="1">
      <c r="A192" s="59" t="s">
        <v>600</v>
      </c>
      <c r="B192" s="59" t="s">
        <v>601</v>
      </c>
      <c r="C192" s="59" t="s">
        <v>602</v>
      </c>
      <c r="D192" s="59" t="s">
        <v>6</v>
      </c>
      <c r="F192" s="59" t="s">
        <v>5</v>
      </c>
      <c r="G192" s="152" t="str">
        <f>VLOOKUP(D192,sku归属!A:B,2,0)</f>
        <v>莫美玉</v>
      </c>
    </row>
    <row r="193" spans="1:13" s="59" customFormat="1" customHeight="1">
      <c r="A193" s="59" t="s">
        <v>603</v>
      </c>
      <c r="B193" s="59" t="s">
        <v>604</v>
      </c>
      <c r="C193" s="59" t="s">
        <v>605</v>
      </c>
      <c r="D193" s="59" t="s">
        <v>6</v>
      </c>
      <c r="F193" s="59" t="s">
        <v>5</v>
      </c>
      <c r="G193" s="152" t="str">
        <f>VLOOKUP(D193,sku归属!A:B,2,0)</f>
        <v>莫美玉</v>
      </c>
    </row>
    <row r="194" spans="1:13" s="59" customFormat="1" customHeight="1">
      <c r="A194" s="59" t="s">
        <v>606</v>
      </c>
      <c r="B194" s="59" t="s">
        <v>607</v>
      </c>
      <c r="C194" s="59" t="s">
        <v>608</v>
      </c>
      <c r="D194" s="59" t="s">
        <v>6</v>
      </c>
      <c r="F194" s="59" t="s">
        <v>5</v>
      </c>
      <c r="G194" s="152" t="str">
        <f>VLOOKUP(D194,sku归属!A:B,2,0)</f>
        <v>莫美玉</v>
      </c>
    </row>
    <row r="195" spans="1:13" s="59" customFormat="1" customHeight="1">
      <c r="A195" s="59" t="s">
        <v>609</v>
      </c>
      <c r="B195" s="59" t="s">
        <v>610</v>
      </c>
      <c r="C195" s="59" t="s">
        <v>611</v>
      </c>
      <c r="D195" s="59" t="s">
        <v>6</v>
      </c>
      <c r="F195" s="59" t="s">
        <v>5</v>
      </c>
      <c r="G195" s="152" t="str">
        <f>VLOOKUP(D195,sku归属!A:B,2,0)</f>
        <v>莫美玉</v>
      </c>
    </row>
    <row r="196" spans="1:13" s="59" customFormat="1" customHeight="1">
      <c r="A196" s="59" t="s">
        <v>612</v>
      </c>
      <c r="B196" s="59" t="s">
        <v>613</v>
      </c>
      <c r="C196" s="59" t="s">
        <v>614</v>
      </c>
      <c r="D196" s="59" t="s">
        <v>6</v>
      </c>
      <c r="F196" s="59" t="s">
        <v>5</v>
      </c>
      <c r="G196" s="152" t="str">
        <f>VLOOKUP(D196,sku归属!A:B,2,0)</f>
        <v>莫美玉</v>
      </c>
    </row>
    <row r="197" spans="1:13" s="59" customFormat="1" customHeight="1">
      <c r="A197" s="59" t="s">
        <v>615</v>
      </c>
      <c r="B197" s="59" t="s">
        <v>616</v>
      </c>
      <c r="C197" s="59" t="s">
        <v>617</v>
      </c>
      <c r="D197" s="59" t="s">
        <v>6</v>
      </c>
      <c r="F197" s="59" t="s">
        <v>5</v>
      </c>
      <c r="G197" s="152" t="str">
        <f>VLOOKUP(D197,sku归属!A:B,2,0)</f>
        <v>莫美玉</v>
      </c>
    </row>
    <row r="198" spans="1:13" s="59" customFormat="1" customHeight="1">
      <c r="A198" s="59" t="s">
        <v>618</v>
      </c>
      <c r="B198" s="59" t="s">
        <v>619</v>
      </c>
      <c r="C198" s="59" t="s">
        <v>620</v>
      </c>
      <c r="D198" s="59" t="s">
        <v>6</v>
      </c>
      <c r="F198" s="59" t="s">
        <v>5</v>
      </c>
      <c r="G198" s="152" t="str">
        <f>VLOOKUP(D198,sku归属!A:B,2,0)</f>
        <v>莫美玉</v>
      </c>
    </row>
    <row r="199" spans="1:13" s="59" customFormat="1" customHeight="1">
      <c r="A199" s="59" t="s">
        <v>621</v>
      </c>
      <c r="B199" s="59" t="s">
        <v>622</v>
      </c>
      <c r="C199" s="59" t="s">
        <v>623</v>
      </c>
      <c r="D199" s="59" t="s">
        <v>6</v>
      </c>
      <c r="F199" s="59" t="s">
        <v>5</v>
      </c>
      <c r="G199" s="152" t="str">
        <f>VLOOKUP(D199,sku归属!A:B,2,0)</f>
        <v>莫美玉</v>
      </c>
    </row>
    <row r="200" spans="1:13" s="59" customFormat="1" customHeight="1">
      <c r="A200" s="59" t="s">
        <v>624</v>
      </c>
      <c r="B200" s="59" t="s">
        <v>625</v>
      </c>
      <c r="C200" s="59" t="s">
        <v>626</v>
      </c>
      <c r="D200" s="59" t="s">
        <v>6</v>
      </c>
      <c r="F200" s="59" t="s">
        <v>5</v>
      </c>
      <c r="G200" s="152" t="str">
        <f>VLOOKUP(D200,sku归属!A:B,2,0)</f>
        <v>莫美玉</v>
      </c>
    </row>
    <row r="201" spans="1:13" s="59" customFormat="1" customHeight="1">
      <c r="A201" s="59" t="s">
        <v>627</v>
      </c>
      <c r="B201" s="59" t="s">
        <v>628</v>
      </c>
      <c r="C201" s="59" t="s">
        <v>629</v>
      </c>
      <c r="D201" s="59" t="s">
        <v>6</v>
      </c>
      <c r="F201" s="59" t="s">
        <v>5</v>
      </c>
      <c r="G201" s="152" t="str">
        <f>VLOOKUP(D201,sku归属!A:B,2,0)</f>
        <v>莫美玉</v>
      </c>
    </row>
    <row r="202" spans="1:13" s="59" customFormat="1" customHeight="1">
      <c r="A202" s="59" t="s">
        <v>630</v>
      </c>
      <c r="B202" s="59" t="s">
        <v>631</v>
      </c>
      <c r="C202" s="59" t="s">
        <v>632</v>
      </c>
      <c r="D202" s="59" t="s">
        <v>6</v>
      </c>
      <c r="F202" s="59" t="s">
        <v>5</v>
      </c>
      <c r="G202" s="152" t="str">
        <f>VLOOKUP(D202,sku归属!A:B,2,0)</f>
        <v>莫美玉</v>
      </c>
    </row>
    <row r="203" spans="1:13" s="59" customFormat="1" customHeight="1">
      <c r="A203" s="59" t="s">
        <v>633</v>
      </c>
      <c r="B203" s="59" t="s">
        <v>634</v>
      </c>
      <c r="C203" s="59" t="s">
        <v>635</v>
      </c>
      <c r="D203" s="59" t="s">
        <v>6</v>
      </c>
      <c r="F203" s="59" t="s">
        <v>5</v>
      </c>
      <c r="G203" s="152" t="str">
        <f>VLOOKUP(D203,sku归属!A:B,2,0)</f>
        <v>莫美玉</v>
      </c>
    </row>
    <row r="204" spans="1:13" s="59" customFormat="1" customHeight="1">
      <c r="A204" s="59" t="s">
        <v>636</v>
      </c>
      <c r="B204" s="59" t="s">
        <v>637</v>
      </c>
      <c r="C204" s="59" t="s">
        <v>638</v>
      </c>
      <c r="D204" s="59" t="s">
        <v>6</v>
      </c>
      <c r="F204" s="59" t="s">
        <v>5</v>
      </c>
      <c r="G204" s="152" t="str">
        <f>VLOOKUP(D204,sku归属!A:B,2,0)</f>
        <v>莫美玉</v>
      </c>
    </row>
    <row r="205" spans="1:13" s="59" customFormat="1" customHeight="1">
      <c r="A205" s="59" t="s">
        <v>639</v>
      </c>
      <c r="B205" s="59" t="s">
        <v>640</v>
      </c>
      <c r="C205" s="59" t="s">
        <v>641</v>
      </c>
      <c r="D205" s="59" t="s">
        <v>6</v>
      </c>
      <c r="F205" s="59" t="s">
        <v>5</v>
      </c>
      <c r="G205" s="152" t="str">
        <f>VLOOKUP(D205,sku归属!A:B,2,0)</f>
        <v>莫美玉</v>
      </c>
    </row>
    <row r="206" spans="1:13" s="59" customFormat="1" customHeight="1">
      <c r="A206" s="59" t="s">
        <v>642</v>
      </c>
      <c r="B206" s="59" t="s">
        <v>643</v>
      </c>
      <c r="C206" s="59" t="s">
        <v>644</v>
      </c>
      <c r="D206" s="59" t="s">
        <v>6</v>
      </c>
      <c r="F206" s="59" t="s">
        <v>5</v>
      </c>
      <c r="G206" s="152" t="str">
        <f>VLOOKUP(D206,sku归属!A:B,2,0)</f>
        <v>莫美玉</v>
      </c>
    </row>
    <row r="207" spans="1:13" s="59" customFormat="1" customHeight="1">
      <c r="A207" s="59" t="s">
        <v>645</v>
      </c>
      <c r="B207" s="59" t="s">
        <v>646</v>
      </c>
      <c r="C207" s="59" t="s">
        <v>647</v>
      </c>
      <c r="D207" s="59" t="s">
        <v>6</v>
      </c>
      <c r="F207" s="59" t="s">
        <v>5</v>
      </c>
      <c r="G207" s="152" t="str">
        <f>VLOOKUP(D207,sku归属!A:B,2,0)</f>
        <v>莫美玉</v>
      </c>
    </row>
    <row r="208" spans="1:13" s="59" customFormat="1" customHeight="1">
      <c r="A208" s="59" t="s">
        <v>648</v>
      </c>
      <c r="B208" s="59" t="s">
        <v>649</v>
      </c>
      <c r="C208" s="59" t="s">
        <v>650</v>
      </c>
      <c r="D208" s="59" t="s">
        <v>6</v>
      </c>
      <c r="F208" s="59" t="s">
        <v>5</v>
      </c>
      <c r="G208" s="152" t="str">
        <f>VLOOKUP(D208,sku归属!A:B,2,0)</f>
        <v>莫美玉</v>
      </c>
    </row>
    <row r="209" spans="1:13" s="59" customFormat="1" customHeight="1">
      <c r="A209" s="59" t="s">
        <v>651</v>
      </c>
      <c r="B209" s="59" t="s">
        <v>652</v>
      </c>
      <c r="C209" s="59" t="s">
        <v>653</v>
      </c>
      <c r="D209" s="59" t="s">
        <v>6</v>
      </c>
      <c r="F209" s="59" t="s">
        <v>5</v>
      </c>
      <c r="G209" s="152" t="str">
        <f>VLOOKUP(D209,sku归属!A:B,2,0)</f>
        <v>莫美玉</v>
      </c>
    </row>
    <row r="210" spans="1:13" s="59" customFormat="1" customHeight="1">
      <c r="A210" s="59" t="s">
        <v>654</v>
      </c>
      <c r="B210" s="59" t="s">
        <v>655</v>
      </c>
      <c r="C210" s="59" t="s">
        <v>656</v>
      </c>
      <c r="D210" s="59" t="s">
        <v>6</v>
      </c>
      <c r="F210" s="59" t="s">
        <v>5</v>
      </c>
      <c r="G210" s="152" t="str">
        <f>VLOOKUP(D210,sku归属!A:B,2,0)</f>
        <v>莫美玉</v>
      </c>
    </row>
    <row r="211" spans="1:13" s="59" customFormat="1" customHeight="1">
      <c r="A211" s="59" t="s">
        <v>657</v>
      </c>
      <c r="B211" s="59" t="s">
        <v>658</v>
      </c>
      <c r="C211" s="59" t="s">
        <v>659</v>
      </c>
      <c r="D211" s="59" t="s">
        <v>6</v>
      </c>
      <c r="F211" s="59" t="s">
        <v>5</v>
      </c>
      <c r="G211" s="152" t="str">
        <f>VLOOKUP(D211,sku归属!A:B,2,0)</f>
        <v>莫美玉</v>
      </c>
    </row>
    <row r="212" spans="1:13" s="59" customFormat="1" customHeight="1">
      <c r="A212" s="59" t="s">
        <v>660</v>
      </c>
      <c r="B212" s="59" t="s">
        <v>661</v>
      </c>
      <c r="C212" s="59" t="s">
        <v>662</v>
      </c>
      <c r="D212" s="59" t="s">
        <v>6</v>
      </c>
      <c r="F212" s="59" t="s">
        <v>5</v>
      </c>
      <c r="G212" s="152" t="str">
        <f>VLOOKUP(D212,sku归属!A:B,2,0)</f>
        <v>莫美玉</v>
      </c>
    </row>
    <row r="213" spans="1:13" s="59" customFormat="1" customHeight="1">
      <c r="A213" s="59" t="s">
        <v>663</v>
      </c>
      <c r="B213" s="59" t="s">
        <v>664</v>
      </c>
      <c r="C213" s="59" t="s">
        <v>665</v>
      </c>
      <c r="D213" s="59" t="s">
        <v>6</v>
      </c>
      <c r="F213" s="59" t="s">
        <v>5</v>
      </c>
      <c r="G213" s="152" t="str">
        <f>VLOOKUP(D213,sku归属!A:B,2,0)</f>
        <v>莫美玉</v>
      </c>
    </row>
    <row r="214" spans="1:13" s="59" customFormat="1" customHeight="1">
      <c r="A214" s="59" t="s">
        <v>666</v>
      </c>
      <c r="B214" s="59" t="s">
        <v>667</v>
      </c>
      <c r="C214" s="59" t="s">
        <v>668</v>
      </c>
      <c r="D214" s="59" t="s">
        <v>6</v>
      </c>
      <c r="F214" s="59" t="s">
        <v>5</v>
      </c>
      <c r="G214" s="152" t="str">
        <f>VLOOKUP(D214,sku归属!A:B,2,0)</f>
        <v>莫美玉</v>
      </c>
    </row>
    <row r="215" spans="1:13" s="59" customFormat="1" customHeight="1">
      <c r="A215" s="59" t="s">
        <v>669</v>
      </c>
      <c r="B215" s="59" t="s">
        <v>670</v>
      </c>
      <c r="C215" s="59" t="s">
        <v>671</v>
      </c>
      <c r="D215" s="59" t="s">
        <v>6</v>
      </c>
      <c r="F215" s="59" t="s">
        <v>5</v>
      </c>
      <c r="G215" s="152" t="str">
        <f>VLOOKUP(D215,sku归属!A:B,2,0)</f>
        <v>莫美玉</v>
      </c>
    </row>
    <row r="216" spans="1:13" s="59" customFormat="1" customHeight="1">
      <c r="A216" s="59" t="s">
        <v>672</v>
      </c>
      <c r="B216" s="59" t="s">
        <v>673</v>
      </c>
      <c r="C216" s="59" t="s">
        <v>674</v>
      </c>
      <c r="D216" s="59" t="s">
        <v>6</v>
      </c>
      <c r="F216" s="59" t="s">
        <v>5</v>
      </c>
      <c r="G216" s="152" t="str">
        <f>VLOOKUP(D216,sku归属!A:B,2,0)</f>
        <v>莫美玉</v>
      </c>
    </row>
    <row r="217" spans="1:13" s="59" customFormat="1" customHeight="1">
      <c r="A217" s="59" t="s">
        <v>675</v>
      </c>
      <c r="B217" s="59" t="s">
        <v>676</v>
      </c>
      <c r="C217" s="59" t="s">
        <v>677</v>
      </c>
      <c r="D217" s="59" t="s">
        <v>6</v>
      </c>
      <c r="F217" s="59" t="s">
        <v>5</v>
      </c>
      <c r="G217" s="152" t="str">
        <f>VLOOKUP(D217,sku归属!A:B,2,0)</f>
        <v>莫美玉</v>
      </c>
    </row>
    <row r="218" spans="1:13" s="59" customFormat="1" customHeight="1">
      <c r="A218" s="59" t="s">
        <v>678</v>
      </c>
      <c r="B218" s="59" t="s">
        <v>679</v>
      </c>
      <c r="C218" s="59" t="s">
        <v>680</v>
      </c>
      <c r="D218" s="59" t="s">
        <v>6</v>
      </c>
      <c r="F218" s="59" t="s">
        <v>5</v>
      </c>
      <c r="G218" s="152" t="str">
        <f>VLOOKUP(D218,sku归属!A:B,2,0)</f>
        <v>莫美玉</v>
      </c>
    </row>
    <row r="219" spans="1:13" s="59" customFormat="1" customHeight="1">
      <c r="A219" s="59" t="s">
        <v>681</v>
      </c>
      <c r="B219" s="59" t="s">
        <v>682</v>
      </c>
      <c r="C219" s="59" t="s">
        <v>683</v>
      </c>
      <c r="D219" s="59" t="s">
        <v>6</v>
      </c>
      <c r="F219" s="59" t="s">
        <v>5</v>
      </c>
      <c r="G219" s="152" t="str">
        <f>VLOOKUP(D219,sku归属!A:B,2,0)</f>
        <v>莫美玉</v>
      </c>
    </row>
    <row r="220" spans="1:13" s="59" customFormat="1" customHeight="1">
      <c r="A220" s="59" t="s">
        <v>684</v>
      </c>
      <c r="B220" s="59" t="s">
        <v>685</v>
      </c>
      <c r="C220" s="59" t="s">
        <v>686</v>
      </c>
      <c r="D220" s="59" t="s">
        <v>6</v>
      </c>
      <c r="F220" s="59" t="s">
        <v>5</v>
      </c>
      <c r="G220" s="152" t="str">
        <f>VLOOKUP(D220,sku归属!A:B,2,0)</f>
        <v>莫美玉</v>
      </c>
    </row>
    <row r="221" spans="1:13" s="59" customFormat="1" customHeight="1">
      <c r="A221" s="59" t="s">
        <v>687</v>
      </c>
      <c r="B221" s="59" t="s">
        <v>688</v>
      </c>
      <c r="C221" s="59" t="s">
        <v>689</v>
      </c>
      <c r="D221" s="59" t="s">
        <v>6</v>
      </c>
      <c r="F221" s="59" t="s">
        <v>5</v>
      </c>
      <c r="G221" s="152" t="str">
        <f>VLOOKUP(D221,sku归属!A:B,2,0)</f>
        <v>莫美玉</v>
      </c>
    </row>
    <row r="222" spans="1:13" s="59" customFormat="1" customHeight="1">
      <c r="A222" s="59" t="s">
        <v>690</v>
      </c>
      <c r="B222" s="59" t="s">
        <v>691</v>
      </c>
      <c r="C222" s="59" t="s">
        <v>692</v>
      </c>
      <c r="D222" s="59" t="s">
        <v>6</v>
      </c>
      <c r="F222" s="59" t="s">
        <v>5</v>
      </c>
      <c r="G222" s="152" t="str">
        <f>VLOOKUP(D222,sku归属!A:B,2,0)</f>
        <v>莫美玉</v>
      </c>
    </row>
    <row r="223" spans="1:13" s="59" customFormat="1" customHeight="1">
      <c r="A223" s="59" t="s">
        <v>693</v>
      </c>
      <c r="B223" s="59" t="s">
        <v>694</v>
      </c>
      <c r="C223" s="59" t="s">
        <v>695</v>
      </c>
      <c r="D223" s="59" t="s">
        <v>6</v>
      </c>
      <c r="F223" s="59" t="s">
        <v>5</v>
      </c>
      <c r="G223" s="152" t="str">
        <f>VLOOKUP(D223,sku归属!A:B,2,0)</f>
        <v>莫美玉</v>
      </c>
    </row>
    <row r="224" spans="1:13" s="59" customFormat="1" customHeight="1">
      <c r="A224" s="59" t="s">
        <v>696</v>
      </c>
      <c r="B224" s="59" t="s">
        <v>697</v>
      </c>
      <c r="C224" s="59" t="s">
        <v>698</v>
      </c>
      <c r="D224" s="59" t="s">
        <v>6</v>
      </c>
      <c r="F224" s="59" t="s">
        <v>5</v>
      </c>
      <c r="G224" s="152" t="str">
        <f>VLOOKUP(D224,sku归属!A:B,2,0)</f>
        <v>莫美玉</v>
      </c>
    </row>
    <row r="225" spans="1:13" s="59" customFormat="1" customHeight="1">
      <c r="A225" s="59" t="s">
        <v>699</v>
      </c>
      <c r="B225" s="59" t="s">
        <v>700</v>
      </c>
      <c r="C225" s="59" t="s">
        <v>701</v>
      </c>
      <c r="D225" s="59" t="s">
        <v>6</v>
      </c>
      <c r="F225" s="59" t="s">
        <v>5</v>
      </c>
      <c r="G225" s="152" t="str">
        <f>VLOOKUP(D225,sku归属!A:B,2,0)</f>
        <v>莫美玉</v>
      </c>
    </row>
    <row r="226" spans="1:13" s="59" customFormat="1" customHeight="1">
      <c r="A226" s="59" t="s">
        <v>702</v>
      </c>
      <c r="B226" s="59" t="s">
        <v>703</v>
      </c>
      <c r="C226" s="59" t="s">
        <v>704</v>
      </c>
      <c r="D226" s="59" t="s">
        <v>6</v>
      </c>
      <c r="F226" s="59" t="s">
        <v>5</v>
      </c>
      <c r="G226" s="152" t="str">
        <f>VLOOKUP(D226,sku归属!A:B,2,0)</f>
        <v>莫美玉</v>
      </c>
    </row>
    <row r="227" spans="1:13" s="59" customFormat="1" customHeight="1">
      <c r="A227" s="59" t="s">
        <v>705</v>
      </c>
      <c r="B227" s="59" t="s">
        <v>706</v>
      </c>
      <c r="C227" s="59" t="s">
        <v>707</v>
      </c>
      <c r="D227" s="59" t="s">
        <v>6</v>
      </c>
      <c r="F227" s="59" t="s">
        <v>5</v>
      </c>
      <c r="G227" s="152" t="str">
        <f>VLOOKUP(D227,sku归属!A:B,2,0)</f>
        <v>莫美玉</v>
      </c>
    </row>
    <row r="228" spans="1:13" s="59" customFormat="1" customHeight="1">
      <c r="A228" s="59" t="s">
        <v>708</v>
      </c>
      <c r="B228" s="59" t="s">
        <v>709</v>
      </c>
      <c r="C228" s="59" t="s">
        <v>710</v>
      </c>
      <c r="D228" s="59" t="s">
        <v>6</v>
      </c>
      <c r="F228" s="59" t="s">
        <v>5</v>
      </c>
      <c r="G228" s="152" t="str">
        <f>VLOOKUP(D228,sku归属!A:B,2,0)</f>
        <v>莫美玉</v>
      </c>
    </row>
    <row r="229" spans="1:13" s="59" customFormat="1" customHeight="1">
      <c r="A229" s="59" t="s">
        <v>711</v>
      </c>
      <c r="B229" s="59" t="s">
        <v>712</v>
      </c>
      <c r="C229" s="59" t="s">
        <v>713</v>
      </c>
      <c r="D229" s="59" t="s">
        <v>6</v>
      </c>
      <c r="F229" s="59" t="s">
        <v>5</v>
      </c>
      <c r="G229" s="152" t="str">
        <f>VLOOKUP(D229,sku归属!A:B,2,0)</f>
        <v>莫美玉</v>
      </c>
    </row>
    <row r="230" spans="1:13" s="59" customFormat="1" customHeight="1">
      <c r="A230" s="59" t="s">
        <v>714</v>
      </c>
      <c r="B230" s="59" t="s">
        <v>715</v>
      </c>
      <c r="C230" s="59" t="s">
        <v>716</v>
      </c>
      <c r="D230" s="59" t="s">
        <v>6</v>
      </c>
      <c r="F230" s="59" t="s">
        <v>5</v>
      </c>
      <c r="G230" s="152" t="str">
        <f>VLOOKUP(D230,sku归属!A:B,2,0)</f>
        <v>莫美玉</v>
      </c>
    </row>
    <row r="231" spans="1:13" s="59" customFormat="1" customHeight="1">
      <c r="A231" s="59" t="s">
        <v>717</v>
      </c>
      <c r="B231" s="59" t="s">
        <v>718</v>
      </c>
      <c r="C231" s="59" t="s">
        <v>719</v>
      </c>
      <c r="D231" s="59" t="s">
        <v>6</v>
      </c>
      <c r="F231" s="59" t="s">
        <v>5</v>
      </c>
      <c r="G231" s="152" t="str">
        <f>VLOOKUP(D231,sku归属!A:B,2,0)</f>
        <v>莫美玉</v>
      </c>
    </row>
    <row r="232" spans="1:13" s="59" customFormat="1" customHeight="1">
      <c r="A232" s="59" t="s">
        <v>720</v>
      </c>
      <c r="B232" s="59" t="s">
        <v>721</v>
      </c>
      <c r="C232" s="59" t="s">
        <v>722</v>
      </c>
      <c r="D232" s="59" t="s">
        <v>6</v>
      </c>
      <c r="F232" s="59" t="s">
        <v>5</v>
      </c>
      <c r="G232" s="152" t="str">
        <f>VLOOKUP(D232,sku归属!A:B,2,0)</f>
        <v>莫美玉</v>
      </c>
    </row>
    <row r="233" spans="1:13" s="59" customFormat="1" customHeight="1">
      <c r="A233" s="59" t="s">
        <v>723</v>
      </c>
      <c r="B233" s="59" t="s">
        <v>724</v>
      </c>
      <c r="C233" s="59" t="s">
        <v>725</v>
      </c>
      <c r="D233" s="59" t="s">
        <v>6</v>
      </c>
      <c r="F233" s="59" t="s">
        <v>5</v>
      </c>
      <c r="G233" s="152" t="str">
        <f>VLOOKUP(D233,sku归属!A:B,2,0)</f>
        <v>莫美玉</v>
      </c>
    </row>
    <row r="234" spans="1:13" s="59" customFormat="1" customHeight="1">
      <c r="A234" s="59" t="s">
        <v>726</v>
      </c>
      <c r="B234" s="59" t="s">
        <v>727</v>
      </c>
      <c r="C234" s="59" t="s">
        <v>728</v>
      </c>
      <c r="D234" s="59" t="s">
        <v>6</v>
      </c>
      <c r="F234" s="59" t="s">
        <v>5</v>
      </c>
      <c r="G234" s="152" t="str">
        <f>VLOOKUP(D234,sku归属!A:B,2,0)</f>
        <v>莫美玉</v>
      </c>
    </row>
    <row r="235" spans="1:13" s="59" customFormat="1" customHeight="1">
      <c r="A235" s="59" t="s">
        <v>729</v>
      </c>
      <c r="B235" s="59" t="s">
        <v>730</v>
      </c>
      <c r="C235" s="59" t="s">
        <v>731</v>
      </c>
      <c r="D235" s="59" t="s">
        <v>6</v>
      </c>
      <c r="F235" s="59" t="s">
        <v>5</v>
      </c>
      <c r="G235" s="152" t="str">
        <f>VLOOKUP(D235,sku归属!A:B,2,0)</f>
        <v>莫美玉</v>
      </c>
    </row>
    <row r="236" spans="1:13" s="59" customFormat="1" customHeight="1">
      <c r="A236" s="59" t="s">
        <v>732</v>
      </c>
      <c r="B236" s="59" t="s">
        <v>733</v>
      </c>
      <c r="C236" s="59" t="s">
        <v>734</v>
      </c>
      <c r="D236" s="59" t="s">
        <v>6</v>
      </c>
      <c r="F236" s="59" t="s">
        <v>5</v>
      </c>
      <c r="G236" s="152" t="str">
        <f>VLOOKUP(D236,sku归属!A:B,2,0)</f>
        <v>莫美玉</v>
      </c>
    </row>
    <row r="237" spans="1:13" s="59" customFormat="1" customHeight="1">
      <c r="A237" s="59" t="s">
        <v>735</v>
      </c>
      <c r="B237" s="59" t="s">
        <v>736</v>
      </c>
      <c r="C237" s="59" t="s">
        <v>737</v>
      </c>
      <c r="D237" s="59" t="s">
        <v>6</v>
      </c>
      <c r="F237" s="59" t="s">
        <v>5</v>
      </c>
      <c r="G237" s="152" t="str">
        <f>VLOOKUP(D237,sku归属!A:B,2,0)</f>
        <v>莫美玉</v>
      </c>
    </row>
    <row r="238" spans="1:13" s="59" customFormat="1" customHeight="1">
      <c r="A238" s="59" t="s">
        <v>738</v>
      </c>
      <c r="B238" s="59" t="s">
        <v>739</v>
      </c>
      <c r="C238" s="59" t="s">
        <v>740</v>
      </c>
      <c r="D238" s="59" t="s">
        <v>6</v>
      </c>
      <c r="F238" s="59" t="s">
        <v>5</v>
      </c>
      <c r="G238" s="152" t="str">
        <f>VLOOKUP(D238,sku归属!A:B,2,0)</f>
        <v>莫美玉</v>
      </c>
    </row>
    <row r="239" spans="1:13" s="59" customFormat="1" customHeight="1">
      <c r="A239" s="59" t="s">
        <v>741</v>
      </c>
      <c r="B239" s="59" t="s">
        <v>742</v>
      </c>
      <c r="C239" s="59" t="s">
        <v>743</v>
      </c>
      <c r="D239" s="59" t="s">
        <v>6</v>
      </c>
      <c r="F239" s="59" t="s">
        <v>5</v>
      </c>
      <c r="G239" s="152" t="str">
        <f>VLOOKUP(D239,sku归属!A:B,2,0)</f>
        <v>莫美玉</v>
      </c>
    </row>
    <row r="240" spans="1:13" s="59" customFormat="1" customHeight="1">
      <c r="A240" s="59" t="s">
        <v>744</v>
      </c>
      <c r="B240" s="59" t="s">
        <v>745</v>
      </c>
      <c r="C240" s="59" t="s">
        <v>746</v>
      </c>
      <c r="D240" s="59" t="s">
        <v>6</v>
      </c>
      <c r="F240" s="59" t="s">
        <v>5</v>
      </c>
      <c r="G240" s="152" t="str">
        <f>VLOOKUP(D240,sku归属!A:B,2,0)</f>
        <v>莫美玉</v>
      </c>
    </row>
    <row r="241" spans="1:13" s="59" customFormat="1" customHeight="1">
      <c r="A241" s="59" t="s">
        <v>747</v>
      </c>
      <c r="B241" s="59" t="s">
        <v>748</v>
      </c>
      <c r="C241" s="59" t="s">
        <v>749</v>
      </c>
      <c r="D241" s="59" t="s">
        <v>6</v>
      </c>
      <c r="F241" s="59" t="s">
        <v>5</v>
      </c>
      <c r="G241" s="152" t="str">
        <f>VLOOKUP(D241,sku归属!A:B,2,0)</f>
        <v>莫美玉</v>
      </c>
    </row>
    <row r="242" spans="1:13" s="59" customFormat="1" customHeight="1">
      <c r="A242" s="59" t="s">
        <v>750</v>
      </c>
      <c r="B242" s="59" t="s">
        <v>751</v>
      </c>
      <c r="C242" s="59" t="s">
        <v>752</v>
      </c>
      <c r="D242" s="59" t="s">
        <v>6</v>
      </c>
      <c r="F242" s="59" t="s">
        <v>5</v>
      </c>
      <c r="G242" s="152" t="str">
        <f>VLOOKUP(D242,sku归属!A:B,2,0)</f>
        <v>莫美玉</v>
      </c>
    </row>
    <row r="243" spans="1:13" s="59" customFormat="1" customHeight="1">
      <c r="A243" s="59" t="s">
        <v>753</v>
      </c>
      <c r="B243" s="59" t="s">
        <v>754</v>
      </c>
      <c r="C243" s="59" t="s">
        <v>755</v>
      </c>
      <c r="D243" s="59" t="s">
        <v>6</v>
      </c>
      <c r="F243" s="59" t="s">
        <v>5</v>
      </c>
      <c r="G243" s="152" t="str">
        <f>VLOOKUP(D243,sku归属!A:B,2,0)</f>
        <v>莫美玉</v>
      </c>
    </row>
    <row r="244" spans="1:13" s="59" customFormat="1" customHeight="1">
      <c r="A244" s="59" t="s">
        <v>756</v>
      </c>
      <c r="B244" s="59" t="s">
        <v>757</v>
      </c>
      <c r="C244" s="59" t="s">
        <v>758</v>
      </c>
      <c r="D244" s="59" t="s">
        <v>6</v>
      </c>
      <c r="F244" s="59" t="s">
        <v>5</v>
      </c>
      <c r="G244" s="152" t="str">
        <f>VLOOKUP(D244,sku归属!A:B,2,0)</f>
        <v>莫美玉</v>
      </c>
    </row>
    <row r="245" spans="1:13" s="59" customFormat="1" customHeight="1">
      <c r="A245" s="59" t="s">
        <v>759</v>
      </c>
      <c r="B245" s="59" t="s">
        <v>760</v>
      </c>
      <c r="C245" s="59" t="s">
        <v>761</v>
      </c>
      <c r="D245" s="59" t="s">
        <v>6</v>
      </c>
      <c r="F245" s="59" t="s">
        <v>5</v>
      </c>
      <c r="G245" s="152" t="str">
        <f>VLOOKUP(D245,sku归属!A:B,2,0)</f>
        <v>莫美玉</v>
      </c>
    </row>
    <row r="246" spans="1:13" s="59" customFormat="1" customHeight="1">
      <c r="A246" s="59" t="s">
        <v>762</v>
      </c>
      <c r="B246" s="59" t="s">
        <v>763</v>
      </c>
      <c r="C246" s="59" t="s">
        <v>764</v>
      </c>
      <c r="D246" s="59" t="s">
        <v>6</v>
      </c>
      <c r="F246" s="59" t="s">
        <v>5</v>
      </c>
      <c r="G246" s="152" t="str">
        <f>VLOOKUP(D246,sku归属!A:B,2,0)</f>
        <v>莫美玉</v>
      </c>
    </row>
    <row r="247" spans="1:13" s="59" customFormat="1" customHeight="1">
      <c r="A247" s="59" t="s">
        <v>765</v>
      </c>
      <c r="B247" s="59" t="s">
        <v>766</v>
      </c>
      <c r="C247" s="59" t="s">
        <v>767</v>
      </c>
      <c r="D247" s="59" t="s">
        <v>6</v>
      </c>
      <c r="F247" s="59" t="s">
        <v>5</v>
      </c>
      <c r="G247" s="152" t="str">
        <f>VLOOKUP(D247,sku归属!A:B,2,0)</f>
        <v>莫美玉</v>
      </c>
    </row>
    <row r="248" spans="1:13" s="59" customFormat="1" customHeight="1">
      <c r="A248" s="59" t="s">
        <v>768</v>
      </c>
      <c r="B248" s="59" t="s">
        <v>769</v>
      </c>
      <c r="C248" s="59" t="s">
        <v>770</v>
      </c>
      <c r="D248" s="59" t="s">
        <v>6</v>
      </c>
      <c r="F248" s="59" t="s">
        <v>5</v>
      </c>
      <c r="G248" s="152" t="str">
        <f>VLOOKUP(D248,sku归属!A:B,2,0)</f>
        <v>莫美玉</v>
      </c>
    </row>
    <row r="249" spans="1:13" s="59" customFormat="1" customHeight="1">
      <c r="A249" s="59" t="s">
        <v>771</v>
      </c>
      <c r="B249" s="59" t="s">
        <v>772</v>
      </c>
      <c r="C249" s="59" t="s">
        <v>773</v>
      </c>
      <c r="D249" s="59" t="s">
        <v>6</v>
      </c>
      <c r="F249" s="59" t="s">
        <v>5</v>
      </c>
      <c r="G249" s="152" t="str">
        <f>VLOOKUP(D249,sku归属!A:B,2,0)</f>
        <v>莫美玉</v>
      </c>
    </row>
    <row r="250" spans="1:13" s="59" customFormat="1" customHeight="1">
      <c r="A250" s="59" t="s">
        <v>774</v>
      </c>
      <c r="B250" s="59" t="s">
        <v>775</v>
      </c>
      <c r="C250" s="59" t="s">
        <v>776</v>
      </c>
      <c r="D250" s="59" t="s">
        <v>6</v>
      </c>
      <c r="F250" s="59" t="s">
        <v>5</v>
      </c>
      <c r="G250" s="152" t="str">
        <f>VLOOKUP(D250,sku归属!A:B,2,0)</f>
        <v>莫美玉</v>
      </c>
    </row>
    <row r="251" spans="1:13" s="59" customFormat="1" customHeight="1">
      <c r="A251" s="59" t="s">
        <v>777</v>
      </c>
      <c r="B251" s="59" t="s">
        <v>778</v>
      </c>
      <c r="C251" s="59" t="s">
        <v>779</v>
      </c>
      <c r="D251" s="59" t="s">
        <v>6</v>
      </c>
      <c r="F251" s="59" t="s">
        <v>5</v>
      </c>
      <c r="G251" s="152" t="str">
        <f>VLOOKUP(D251,sku归属!A:B,2,0)</f>
        <v>莫美玉</v>
      </c>
    </row>
    <row r="252" spans="1:13" s="59" customFormat="1" customHeight="1">
      <c r="A252" s="59" t="s">
        <v>780</v>
      </c>
      <c r="B252" s="59" t="s">
        <v>781</v>
      </c>
      <c r="C252" s="59" t="s">
        <v>782</v>
      </c>
      <c r="D252" s="59" t="s">
        <v>6</v>
      </c>
      <c r="F252" s="59" t="s">
        <v>5</v>
      </c>
      <c r="G252" s="152" t="str">
        <f>VLOOKUP(D252,sku归属!A:B,2,0)</f>
        <v>莫美玉</v>
      </c>
    </row>
    <row r="253" spans="1:13" s="59" customFormat="1" customHeight="1">
      <c r="A253" s="59" t="s">
        <v>783</v>
      </c>
      <c r="B253" s="59" t="s">
        <v>784</v>
      </c>
      <c r="C253" s="59" t="s">
        <v>785</v>
      </c>
      <c r="D253" s="59" t="s">
        <v>6</v>
      </c>
      <c r="F253" s="59" t="s">
        <v>5</v>
      </c>
      <c r="G253" s="152" t="str">
        <f>VLOOKUP(D253,sku归属!A:B,2,0)</f>
        <v>莫美玉</v>
      </c>
    </row>
    <row r="254" spans="1:13" s="59" customFormat="1" customHeight="1">
      <c r="A254" s="59" t="s">
        <v>786</v>
      </c>
      <c r="B254" s="59" t="s">
        <v>787</v>
      </c>
      <c r="C254" s="59" t="s">
        <v>788</v>
      </c>
      <c r="D254" s="59" t="s">
        <v>6</v>
      </c>
      <c r="F254" s="59" t="s">
        <v>5</v>
      </c>
      <c r="G254" s="152" t="str">
        <f>VLOOKUP(D254,sku归属!A:B,2,0)</f>
        <v>莫美玉</v>
      </c>
    </row>
    <row r="255" spans="1:13" s="59" customFormat="1" customHeight="1">
      <c r="A255" s="59" t="s">
        <v>789</v>
      </c>
      <c r="B255" s="59" t="s">
        <v>790</v>
      </c>
      <c r="C255" s="59" t="s">
        <v>791</v>
      </c>
      <c r="D255" s="59" t="s">
        <v>6</v>
      </c>
      <c r="F255" s="59" t="s">
        <v>5</v>
      </c>
      <c r="G255" s="152" t="str">
        <f>VLOOKUP(D255,sku归属!A:B,2,0)</f>
        <v>莫美玉</v>
      </c>
    </row>
    <row r="256" spans="1:13" s="59" customFormat="1" customHeight="1">
      <c r="A256" s="59" t="s">
        <v>792</v>
      </c>
      <c r="B256" s="59" t="s">
        <v>793</v>
      </c>
      <c r="C256" s="59" t="s">
        <v>794</v>
      </c>
      <c r="D256" s="59" t="s">
        <v>6</v>
      </c>
      <c r="F256" s="59" t="s">
        <v>5</v>
      </c>
      <c r="G256" s="152" t="str">
        <f>VLOOKUP(D256,sku归属!A:B,2,0)</f>
        <v>莫美玉</v>
      </c>
    </row>
    <row r="257" spans="1:13" s="59" customFormat="1" customHeight="1">
      <c r="A257" s="59" t="s">
        <v>795</v>
      </c>
      <c r="B257" s="59" t="s">
        <v>796</v>
      </c>
      <c r="C257" s="59" t="s">
        <v>797</v>
      </c>
      <c r="D257" s="59" t="s">
        <v>6</v>
      </c>
      <c r="F257" s="59" t="s">
        <v>5</v>
      </c>
      <c r="G257" s="152" t="str">
        <f>VLOOKUP(D257,sku归属!A:B,2,0)</f>
        <v>莫美玉</v>
      </c>
    </row>
    <row r="258" spans="1:13" s="59" customFormat="1" customHeight="1">
      <c r="A258" s="59" t="s">
        <v>798</v>
      </c>
      <c r="B258" s="59" t="s">
        <v>799</v>
      </c>
      <c r="C258" s="59" t="s">
        <v>800</v>
      </c>
      <c r="D258" s="59" t="s">
        <v>6</v>
      </c>
      <c r="F258" s="59" t="s">
        <v>5</v>
      </c>
      <c r="G258" s="152" t="str">
        <f>VLOOKUP(D258,sku归属!A:B,2,0)</f>
        <v>莫美玉</v>
      </c>
    </row>
    <row r="259" spans="1:13" s="59" customFormat="1" customHeight="1">
      <c r="A259" s="59" t="s">
        <v>801</v>
      </c>
      <c r="B259" s="59" t="s">
        <v>802</v>
      </c>
      <c r="C259" s="59" t="s">
        <v>803</v>
      </c>
      <c r="D259" s="59" t="s">
        <v>6</v>
      </c>
      <c r="F259" s="59" t="s">
        <v>5</v>
      </c>
      <c r="G259" s="152" t="str">
        <f>VLOOKUP(D259,sku归属!A:B,2,0)</f>
        <v>莫美玉</v>
      </c>
    </row>
    <row r="260" spans="1:13" s="59" customFormat="1" customHeight="1">
      <c r="A260" s="59" t="s">
        <v>804</v>
      </c>
      <c r="B260" s="59" t="s">
        <v>805</v>
      </c>
      <c r="C260" s="59" t="s">
        <v>806</v>
      </c>
      <c r="D260" s="59" t="s">
        <v>6</v>
      </c>
      <c r="F260" s="59" t="s">
        <v>5</v>
      </c>
      <c r="G260" s="152" t="str">
        <f>VLOOKUP(D260,sku归属!A:B,2,0)</f>
        <v>莫美玉</v>
      </c>
    </row>
    <row r="261" spans="1:13" s="59" customFormat="1" customHeight="1">
      <c r="A261" s="59" t="s">
        <v>807</v>
      </c>
      <c r="B261" s="59" t="s">
        <v>808</v>
      </c>
      <c r="C261" s="59" t="s">
        <v>809</v>
      </c>
      <c r="D261" s="59" t="s">
        <v>6</v>
      </c>
      <c r="F261" s="59" t="s">
        <v>5</v>
      </c>
      <c r="G261" s="152" t="str">
        <f>VLOOKUP(D261,sku归属!A:B,2,0)</f>
        <v>莫美玉</v>
      </c>
    </row>
    <row r="262" spans="1:13" s="59" customFormat="1" customHeight="1">
      <c r="A262" s="59" t="s">
        <v>810</v>
      </c>
      <c r="B262" s="59" t="s">
        <v>811</v>
      </c>
      <c r="C262" s="59" t="s">
        <v>812</v>
      </c>
      <c r="D262" s="59" t="s">
        <v>6</v>
      </c>
      <c r="F262" s="59" t="s">
        <v>5</v>
      </c>
      <c r="G262" s="152" t="str">
        <f>VLOOKUP(D262,sku归属!A:B,2,0)</f>
        <v>莫美玉</v>
      </c>
    </row>
    <row r="263" spans="1:13" s="59" customFormat="1" customHeight="1">
      <c r="A263" s="59" t="s">
        <v>813</v>
      </c>
      <c r="B263" s="59" t="s">
        <v>814</v>
      </c>
      <c r="C263" s="59" t="s">
        <v>815</v>
      </c>
      <c r="D263" s="59" t="s">
        <v>6</v>
      </c>
      <c r="F263" s="59" t="s">
        <v>5</v>
      </c>
      <c r="G263" s="152" t="str">
        <f>VLOOKUP(D263,sku归属!A:B,2,0)</f>
        <v>莫美玉</v>
      </c>
    </row>
    <row r="264" spans="1:13" s="59" customFormat="1" customHeight="1">
      <c r="A264" s="59" t="s">
        <v>816</v>
      </c>
      <c r="B264" s="59" t="s">
        <v>817</v>
      </c>
      <c r="C264" s="59" t="s">
        <v>818</v>
      </c>
      <c r="D264" s="59" t="s">
        <v>6</v>
      </c>
      <c r="F264" s="59" t="s">
        <v>5</v>
      </c>
      <c r="G264" s="152" t="str">
        <f>VLOOKUP(D264,sku归属!A:B,2,0)</f>
        <v>莫美玉</v>
      </c>
    </row>
    <row r="265" spans="1:13" s="59" customFormat="1" customHeight="1">
      <c r="A265" s="59" t="s">
        <v>819</v>
      </c>
      <c r="B265" s="59" t="s">
        <v>820</v>
      </c>
      <c r="C265" s="59" t="s">
        <v>821</v>
      </c>
      <c r="D265" s="59" t="s">
        <v>6</v>
      </c>
      <c r="F265" s="59" t="s">
        <v>5</v>
      </c>
      <c r="G265" s="152" t="str">
        <f>VLOOKUP(D265,sku归属!A:B,2,0)</f>
        <v>莫美玉</v>
      </c>
    </row>
    <row r="266" spans="1:13" s="59" customFormat="1" customHeight="1">
      <c r="A266" s="59" t="s">
        <v>822</v>
      </c>
      <c r="B266" s="59" t="s">
        <v>823</v>
      </c>
      <c r="C266" s="59" t="s">
        <v>824</v>
      </c>
      <c r="D266" s="59" t="s">
        <v>6</v>
      </c>
      <c r="F266" s="59" t="s">
        <v>5</v>
      </c>
      <c r="G266" s="152" t="str">
        <f>VLOOKUP(D266,sku归属!A:B,2,0)</f>
        <v>莫美玉</v>
      </c>
    </row>
    <row r="267" spans="1:13" s="59" customFormat="1" customHeight="1">
      <c r="A267" s="59" t="s">
        <v>825</v>
      </c>
      <c r="B267" s="59" t="s">
        <v>826</v>
      </c>
      <c r="C267" s="59" t="s">
        <v>827</v>
      </c>
      <c r="D267" s="59" t="s">
        <v>6</v>
      </c>
      <c r="F267" s="59" t="s">
        <v>5</v>
      </c>
      <c r="G267" s="152" t="str">
        <f>VLOOKUP(D267,sku归属!A:B,2,0)</f>
        <v>莫美玉</v>
      </c>
    </row>
    <row r="268" spans="1:13" s="59" customFormat="1" customHeight="1">
      <c r="A268" s="59" t="s">
        <v>828</v>
      </c>
      <c r="B268" s="59" t="s">
        <v>829</v>
      </c>
      <c r="C268" s="59" t="s">
        <v>830</v>
      </c>
      <c r="D268" s="59" t="s">
        <v>6</v>
      </c>
      <c r="F268" s="59" t="s">
        <v>5</v>
      </c>
      <c r="G268" s="152" t="str">
        <f>VLOOKUP(D268,sku归属!A:B,2,0)</f>
        <v>莫美玉</v>
      </c>
    </row>
    <row r="269" spans="1:13" s="59" customFormat="1" customHeight="1">
      <c r="A269" s="59" t="s">
        <v>831</v>
      </c>
      <c r="B269" s="59" t="s">
        <v>832</v>
      </c>
      <c r="C269" s="59" t="s">
        <v>833</v>
      </c>
      <c r="D269" s="59" t="s">
        <v>6</v>
      </c>
      <c r="F269" s="59" t="s">
        <v>5</v>
      </c>
      <c r="G269" s="152" t="str">
        <f>VLOOKUP(D269,sku归属!A:B,2,0)</f>
        <v>莫美玉</v>
      </c>
    </row>
    <row r="270" spans="1:13" s="59" customFormat="1" customHeight="1">
      <c r="A270" s="59" t="s">
        <v>834</v>
      </c>
      <c r="B270" s="59" t="s">
        <v>835</v>
      </c>
      <c r="C270" s="59" t="s">
        <v>836</v>
      </c>
      <c r="D270" s="59" t="s">
        <v>6</v>
      </c>
      <c r="F270" s="59" t="s">
        <v>5</v>
      </c>
      <c r="G270" s="152" t="str">
        <f>VLOOKUP(D270,sku归属!A:B,2,0)</f>
        <v>莫美玉</v>
      </c>
    </row>
    <row r="271" spans="1:13" s="59" customFormat="1" customHeight="1">
      <c r="A271" s="59" t="s">
        <v>837</v>
      </c>
      <c r="B271" s="59" t="s">
        <v>838</v>
      </c>
      <c r="C271" s="59" t="s">
        <v>839</v>
      </c>
      <c r="D271" s="59" t="s">
        <v>6</v>
      </c>
      <c r="F271" s="59" t="s">
        <v>5</v>
      </c>
      <c r="G271" s="152" t="str">
        <f>VLOOKUP(D271,sku归属!A:B,2,0)</f>
        <v>莫美玉</v>
      </c>
    </row>
    <row r="272" spans="1:13" s="59" customFormat="1" customHeight="1">
      <c r="A272" s="59" t="s">
        <v>840</v>
      </c>
      <c r="B272" s="59" t="s">
        <v>841</v>
      </c>
      <c r="C272" s="59" t="s">
        <v>842</v>
      </c>
      <c r="D272" s="59" t="s">
        <v>6</v>
      </c>
      <c r="F272" s="59" t="s">
        <v>5</v>
      </c>
      <c r="G272" s="152" t="str">
        <f>VLOOKUP(D272,sku归属!A:B,2,0)</f>
        <v>莫美玉</v>
      </c>
    </row>
    <row r="273" spans="1:13" s="59" customFormat="1" customHeight="1">
      <c r="A273" s="59" t="s">
        <v>843</v>
      </c>
      <c r="B273" s="59" t="s">
        <v>844</v>
      </c>
      <c r="C273" s="59" t="s">
        <v>845</v>
      </c>
      <c r="D273" s="59" t="s">
        <v>6</v>
      </c>
      <c r="F273" s="59" t="s">
        <v>5</v>
      </c>
      <c r="G273" s="152" t="str">
        <f>VLOOKUP(D273,sku归属!A:B,2,0)</f>
        <v>莫美玉</v>
      </c>
    </row>
    <row r="274" spans="1:13" s="59" customFormat="1" customHeight="1">
      <c r="A274" s="59" t="s">
        <v>846</v>
      </c>
      <c r="B274" s="59" t="s">
        <v>847</v>
      </c>
      <c r="C274" s="59" t="s">
        <v>848</v>
      </c>
      <c r="D274" s="59" t="s">
        <v>6</v>
      </c>
      <c r="F274" s="59" t="s">
        <v>5</v>
      </c>
      <c r="G274" s="152" t="str">
        <f>VLOOKUP(D274,sku归属!A:B,2,0)</f>
        <v>莫美玉</v>
      </c>
    </row>
    <row r="275" spans="1:13" s="59" customFormat="1" customHeight="1">
      <c r="A275" s="59" t="s">
        <v>849</v>
      </c>
      <c r="B275" s="59" t="s">
        <v>850</v>
      </c>
      <c r="C275" s="59" t="s">
        <v>851</v>
      </c>
      <c r="D275" s="59" t="s">
        <v>6</v>
      </c>
      <c r="F275" s="59" t="s">
        <v>5</v>
      </c>
      <c r="G275" s="152" t="str">
        <f>VLOOKUP(D275,sku归属!A:B,2,0)</f>
        <v>莫美玉</v>
      </c>
    </row>
    <row r="276" spans="1:13" s="59" customFormat="1" customHeight="1">
      <c r="A276" s="59" t="s">
        <v>852</v>
      </c>
      <c r="B276" s="59" t="s">
        <v>853</v>
      </c>
      <c r="C276" s="59" t="s">
        <v>854</v>
      </c>
      <c r="D276" s="59" t="s">
        <v>6</v>
      </c>
      <c r="F276" s="59" t="s">
        <v>5</v>
      </c>
      <c r="G276" s="152" t="str">
        <f>VLOOKUP(D276,sku归属!A:B,2,0)</f>
        <v>莫美玉</v>
      </c>
    </row>
    <row r="277" spans="1:13" s="59" customFormat="1" customHeight="1">
      <c r="A277" s="59" t="s">
        <v>855</v>
      </c>
      <c r="B277" s="59" t="s">
        <v>856</v>
      </c>
      <c r="C277" s="59" t="s">
        <v>857</v>
      </c>
      <c r="D277" s="59" t="s">
        <v>6</v>
      </c>
      <c r="F277" s="59" t="s">
        <v>5</v>
      </c>
      <c r="G277" s="152" t="str">
        <f>VLOOKUP(D277,sku归属!A:B,2,0)</f>
        <v>莫美玉</v>
      </c>
    </row>
    <row r="278" spans="1:13" s="59" customFormat="1" customHeight="1">
      <c r="A278" s="59" t="s">
        <v>858</v>
      </c>
      <c r="B278" s="59" t="s">
        <v>859</v>
      </c>
      <c r="C278" s="59" t="s">
        <v>860</v>
      </c>
      <c r="D278" s="59" t="s">
        <v>6</v>
      </c>
      <c r="F278" s="59" t="s">
        <v>5</v>
      </c>
      <c r="G278" s="152" t="str">
        <f>VLOOKUP(D278,sku归属!A:B,2,0)</f>
        <v>莫美玉</v>
      </c>
    </row>
    <row r="279" spans="1:13" s="59" customFormat="1" customHeight="1">
      <c r="A279" s="59" t="s">
        <v>861</v>
      </c>
      <c r="B279" s="59" t="s">
        <v>862</v>
      </c>
      <c r="C279" s="59" t="s">
        <v>863</v>
      </c>
      <c r="D279" s="59" t="s">
        <v>6</v>
      </c>
      <c r="F279" s="59" t="s">
        <v>5</v>
      </c>
      <c r="G279" s="152" t="str">
        <f>VLOOKUP(D279,sku归属!A:B,2,0)</f>
        <v>莫美玉</v>
      </c>
    </row>
    <row r="280" spans="1:13" s="59" customFormat="1" customHeight="1">
      <c r="A280" s="59" t="s">
        <v>864</v>
      </c>
      <c r="B280" s="59" t="s">
        <v>865</v>
      </c>
      <c r="C280" s="59" t="s">
        <v>866</v>
      </c>
      <c r="D280" s="59" t="s">
        <v>6</v>
      </c>
      <c r="F280" s="59" t="s">
        <v>5</v>
      </c>
      <c r="G280" s="152" t="str">
        <f>VLOOKUP(D280,sku归属!A:B,2,0)</f>
        <v>莫美玉</v>
      </c>
    </row>
    <row r="281" spans="1:13" s="59" customFormat="1" customHeight="1">
      <c r="A281" s="59" t="s">
        <v>867</v>
      </c>
      <c r="B281" s="59" t="s">
        <v>868</v>
      </c>
      <c r="C281" s="59" t="s">
        <v>869</v>
      </c>
      <c r="D281" s="59" t="s">
        <v>6</v>
      </c>
      <c r="F281" s="59" t="s">
        <v>5</v>
      </c>
      <c r="G281" s="152" t="str">
        <f>VLOOKUP(D281,sku归属!A:B,2,0)</f>
        <v>莫美玉</v>
      </c>
    </row>
    <row r="282" spans="1:13" s="59" customFormat="1" customHeight="1">
      <c r="A282" s="59" t="s">
        <v>870</v>
      </c>
      <c r="B282" s="59" t="s">
        <v>871</v>
      </c>
      <c r="C282" s="59" t="s">
        <v>872</v>
      </c>
      <c r="D282" s="59" t="s">
        <v>6</v>
      </c>
      <c r="F282" s="59" t="s">
        <v>5</v>
      </c>
      <c r="G282" s="152" t="str">
        <f>VLOOKUP(D282,sku归属!A:B,2,0)</f>
        <v>莫美玉</v>
      </c>
    </row>
    <row r="283" spans="1:13" s="59" customFormat="1" customHeight="1">
      <c r="A283" s="59" t="s">
        <v>873</v>
      </c>
      <c r="B283" s="59" t="s">
        <v>874</v>
      </c>
      <c r="C283" s="59" t="s">
        <v>875</v>
      </c>
      <c r="D283" s="59" t="s">
        <v>6</v>
      </c>
      <c r="F283" s="59" t="s">
        <v>5</v>
      </c>
      <c r="G283" s="152" t="str">
        <f>VLOOKUP(D283,sku归属!A:B,2,0)</f>
        <v>莫美玉</v>
      </c>
    </row>
    <row r="284" spans="1:13" s="59" customFormat="1" customHeight="1">
      <c r="A284" s="59" t="s">
        <v>876</v>
      </c>
      <c r="B284" s="59" t="s">
        <v>877</v>
      </c>
      <c r="C284" s="59" t="s">
        <v>878</v>
      </c>
      <c r="D284" s="59" t="s">
        <v>6</v>
      </c>
      <c r="F284" s="59" t="s">
        <v>5</v>
      </c>
      <c r="G284" s="152" t="str">
        <f>VLOOKUP(D284,sku归属!A:B,2,0)</f>
        <v>莫美玉</v>
      </c>
    </row>
    <row r="285" spans="1:13" s="59" customFormat="1" customHeight="1">
      <c r="A285" s="59" t="s">
        <v>879</v>
      </c>
      <c r="B285" s="59" t="s">
        <v>880</v>
      </c>
      <c r="C285" s="59" t="s">
        <v>881</v>
      </c>
      <c r="D285" s="59" t="s">
        <v>6</v>
      </c>
      <c r="F285" s="59" t="s">
        <v>5</v>
      </c>
      <c r="G285" s="152" t="str">
        <f>VLOOKUP(D285,sku归属!A:B,2,0)</f>
        <v>莫美玉</v>
      </c>
    </row>
    <row r="286" spans="1:13" s="59" customFormat="1" customHeight="1">
      <c r="A286" s="59" t="s">
        <v>882</v>
      </c>
      <c r="B286" s="59" t="s">
        <v>883</v>
      </c>
      <c r="C286" s="59" t="s">
        <v>884</v>
      </c>
      <c r="D286" s="59" t="s">
        <v>6</v>
      </c>
      <c r="F286" s="59" t="s">
        <v>5</v>
      </c>
      <c r="G286" s="152" t="str">
        <f>VLOOKUP(D286,sku归属!A:B,2,0)</f>
        <v>莫美玉</v>
      </c>
    </row>
    <row r="287" spans="1:13" s="59" customFormat="1" customHeight="1">
      <c r="A287" s="59" t="s">
        <v>885</v>
      </c>
      <c r="B287" s="59" t="s">
        <v>886</v>
      </c>
      <c r="C287" s="59" t="s">
        <v>887</v>
      </c>
      <c r="D287" s="59" t="s">
        <v>6</v>
      </c>
      <c r="F287" s="59" t="s">
        <v>5</v>
      </c>
      <c r="G287" s="152" t="str">
        <f>VLOOKUP(D287,sku归属!A:B,2,0)</f>
        <v>莫美玉</v>
      </c>
    </row>
    <row r="288" spans="1:13" s="59" customFormat="1" customHeight="1">
      <c r="A288" s="59" t="s">
        <v>888</v>
      </c>
      <c r="B288" s="59" t="s">
        <v>889</v>
      </c>
      <c r="C288" s="59" t="s">
        <v>890</v>
      </c>
      <c r="D288" s="59" t="s">
        <v>6</v>
      </c>
      <c r="F288" s="59" t="s">
        <v>5</v>
      </c>
      <c r="G288" s="152" t="str">
        <f>VLOOKUP(D288,sku归属!A:B,2,0)</f>
        <v>莫美玉</v>
      </c>
    </row>
    <row r="289" spans="1:13" s="59" customFormat="1" customHeight="1">
      <c r="A289" s="59" t="s">
        <v>891</v>
      </c>
      <c r="B289" s="59" t="s">
        <v>892</v>
      </c>
      <c r="C289" s="59" t="s">
        <v>893</v>
      </c>
      <c r="D289" s="59" t="s">
        <v>6</v>
      </c>
      <c r="F289" s="59" t="s">
        <v>5</v>
      </c>
      <c r="G289" s="152" t="str">
        <f>VLOOKUP(D289,sku归属!A:B,2,0)</f>
        <v>莫美玉</v>
      </c>
    </row>
    <row r="290" spans="1:13" s="59" customFormat="1" customHeight="1">
      <c r="A290" s="59" t="s">
        <v>894</v>
      </c>
      <c r="B290" s="59" t="s">
        <v>895</v>
      </c>
      <c r="C290" s="59" t="s">
        <v>896</v>
      </c>
      <c r="D290" s="59" t="s">
        <v>6</v>
      </c>
      <c r="F290" s="59" t="s">
        <v>5</v>
      </c>
      <c r="G290" s="152" t="str">
        <f>VLOOKUP(D290,sku归属!A:B,2,0)</f>
        <v>莫美玉</v>
      </c>
    </row>
    <row r="291" spans="1:13" s="59" customFormat="1" customHeight="1">
      <c r="A291" s="59" t="s">
        <v>897</v>
      </c>
      <c r="B291" s="59" t="s">
        <v>898</v>
      </c>
      <c r="C291" s="59" t="s">
        <v>899</v>
      </c>
      <c r="D291" s="59" t="s">
        <v>6</v>
      </c>
      <c r="F291" s="59" t="s">
        <v>5</v>
      </c>
      <c r="G291" s="152" t="str">
        <f>VLOOKUP(D291,sku归属!A:B,2,0)</f>
        <v>莫美玉</v>
      </c>
    </row>
    <row r="292" spans="1:13" s="59" customFormat="1" customHeight="1">
      <c r="A292" s="59" t="s">
        <v>900</v>
      </c>
      <c r="B292" s="59" t="s">
        <v>901</v>
      </c>
      <c r="C292" s="59" t="s">
        <v>902</v>
      </c>
      <c r="D292" s="59" t="s">
        <v>6</v>
      </c>
      <c r="F292" s="59" t="s">
        <v>5</v>
      </c>
      <c r="G292" s="152" t="str">
        <f>VLOOKUP(D292,sku归属!A:B,2,0)</f>
        <v>莫美玉</v>
      </c>
    </row>
    <row r="293" spans="1:13" s="59" customFormat="1" customHeight="1">
      <c r="A293" s="59" t="s">
        <v>903</v>
      </c>
      <c r="B293" s="59" t="s">
        <v>904</v>
      </c>
      <c r="C293" s="59" t="s">
        <v>905</v>
      </c>
      <c r="D293" s="59" t="s">
        <v>6</v>
      </c>
      <c r="F293" s="59" t="s">
        <v>5</v>
      </c>
      <c r="G293" s="152" t="str">
        <f>VLOOKUP(D293,sku归属!A:B,2,0)</f>
        <v>莫美玉</v>
      </c>
    </row>
    <row r="294" spans="1:13" s="59" customFormat="1" customHeight="1">
      <c r="A294" s="59" t="s">
        <v>906</v>
      </c>
      <c r="B294" s="59" t="s">
        <v>907</v>
      </c>
      <c r="C294" s="59" t="s">
        <v>908</v>
      </c>
      <c r="D294" s="59" t="s">
        <v>6</v>
      </c>
      <c r="F294" s="59" t="s">
        <v>5</v>
      </c>
      <c r="G294" s="152" t="str">
        <f>VLOOKUP(D294,sku归属!A:B,2,0)</f>
        <v>莫美玉</v>
      </c>
    </row>
    <row r="295" spans="1:13" s="59" customFormat="1" customHeight="1">
      <c r="A295" s="59" t="s">
        <v>909</v>
      </c>
      <c r="B295" s="59" t="s">
        <v>910</v>
      </c>
      <c r="C295" s="59" t="s">
        <v>911</v>
      </c>
      <c r="D295" s="59" t="s">
        <v>6</v>
      </c>
      <c r="F295" s="59" t="s">
        <v>5</v>
      </c>
      <c r="G295" s="152" t="str">
        <f>VLOOKUP(D295,sku归属!A:B,2,0)</f>
        <v>莫美玉</v>
      </c>
    </row>
    <row r="296" spans="1:13" s="59" customFormat="1" customHeight="1">
      <c r="A296" s="59" t="s">
        <v>912</v>
      </c>
      <c r="B296" s="59" t="s">
        <v>913</v>
      </c>
      <c r="C296" s="59" t="s">
        <v>914</v>
      </c>
      <c r="D296" s="59" t="s">
        <v>6</v>
      </c>
      <c r="F296" s="59" t="s">
        <v>5</v>
      </c>
      <c r="G296" s="152" t="str">
        <f>VLOOKUP(D296,sku归属!A:B,2,0)</f>
        <v>莫美玉</v>
      </c>
    </row>
    <row r="297" spans="1:13" s="59" customFormat="1" customHeight="1">
      <c r="A297" s="59" t="s">
        <v>915</v>
      </c>
      <c r="B297" s="59" t="s">
        <v>916</v>
      </c>
      <c r="C297" s="59" t="s">
        <v>917</v>
      </c>
      <c r="D297" s="59" t="s">
        <v>6</v>
      </c>
      <c r="F297" s="59" t="s">
        <v>5</v>
      </c>
      <c r="G297" s="152" t="str">
        <f>VLOOKUP(D297,sku归属!A:B,2,0)</f>
        <v>莫美玉</v>
      </c>
    </row>
    <row r="298" spans="1:13" s="59" customFormat="1" customHeight="1">
      <c r="A298" s="59" t="s">
        <v>918</v>
      </c>
      <c r="B298" s="59" t="s">
        <v>919</v>
      </c>
      <c r="C298" s="59" t="s">
        <v>920</v>
      </c>
      <c r="D298" s="59" t="s">
        <v>6</v>
      </c>
      <c r="F298" s="59" t="s">
        <v>5</v>
      </c>
      <c r="G298" s="152" t="str">
        <f>VLOOKUP(D298,sku归属!A:B,2,0)</f>
        <v>莫美玉</v>
      </c>
    </row>
    <row r="299" spans="1:13" s="59" customFormat="1" customHeight="1">
      <c r="A299" s="59" t="s">
        <v>921</v>
      </c>
      <c r="B299" s="59" t="s">
        <v>922</v>
      </c>
      <c r="C299" s="59" t="s">
        <v>923</v>
      </c>
      <c r="D299" s="59" t="s">
        <v>6</v>
      </c>
      <c r="F299" s="59" t="s">
        <v>5</v>
      </c>
      <c r="G299" s="152" t="str">
        <f>VLOOKUP(D299,sku归属!A:B,2,0)</f>
        <v>莫美玉</v>
      </c>
    </row>
    <row r="300" spans="1:13" s="59" customFormat="1" customHeight="1">
      <c r="A300" s="59" t="s">
        <v>924</v>
      </c>
      <c r="B300" s="59" t="s">
        <v>925</v>
      </c>
      <c r="C300" s="59" t="s">
        <v>926</v>
      </c>
      <c r="D300" s="59" t="s">
        <v>6</v>
      </c>
      <c r="F300" s="59" t="s">
        <v>5</v>
      </c>
      <c r="G300" s="152" t="str">
        <f>VLOOKUP(D300,sku归属!A:B,2,0)</f>
        <v>莫美玉</v>
      </c>
    </row>
    <row r="301" spans="1:13" s="59" customFormat="1" customHeight="1">
      <c r="A301" s="59" t="s">
        <v>927</v>
      </c>
      <c r="B301" s="59" t="s">
        <v>928</v>
      </c>
      <c r="C301" s="59" t="s">
        <v>929</v>
      </c>
      <c r="D301" s="59" t="s">
        <v>6</v>
      </c>
      <c r="F301" s="59" t="s">
        <v>5</v>
      </c>
      <c r="G301" s="152" t="str">
        <f>VLOOKUP(D301,sku归属!A:B,2,0)</f>
        <v>莫美玉</v>
      </c>
    </row>
    <row r="302" spans="1:13" s="59" customFormat="1" customHeight="1">
      <c r="A302" s="59" t="s">
        <v>930</v>
      </c>
      <c r="B302" s="59" t="s">
        <v>931</v>
      </c>
      <c r="C302" s="59" t="s">
        <v>932</v>
      </c>
      <c r="D302" s="59" t="s">
        <v>6</v>
      </c>
      <c r="F302" s="59" t="s">
        <v>5</v>
      </c>
      <c r="G302" s="152" t="str">
        <f>VLOOKUP(D302,sku归属!A:B,2,0)</f>
        <v>莫美玉</v>
      </c>
    </row>
    <row r="303" spans="1:13" s="59" customFormat="1" customHeight="1">
      <c r="A303" s="59" t="s">
        <v>933</v>
      </c>
      <c r="B303" s="59" t="s">
        <v>934</v>
      </c>
      <c r="C303" s="59" t="s">
        <v>935</v>
      </c>
      <c r="D303" s="59" t="s">
        <v>6</v>
      </c>
      <c r="F303" s="59" t="s">
        <v>5</v>
      </c>
      <c r="G303" s="152" t="str">
        <f>VLOOKUP(D303,sku归属!A:B,2,0)</f>
        <v>莫美玉</v>
      </c>
    </row>
    <row r="304" spans="1:13" s="59" customFormat="1" customHeight="1">
      <c r="A304" s="59" t="s">
        <v>936</v>
      </c>
      <c r="B304" s="59" t="s">
        <v>937</v>
      </c>
      <c r="C304" s="59" t="s">
        <v>938</v>
      </c>
      <c r="D304" s="59" t="s">
        <v>6</v>
      </c>
      <c r="F304" s="59" t="s">
        <v>5</v>
      </c>
      <c r="G304" s="152" t="str">
        <f>VLOOKUP(D304,sku归属!A:B,2,0)</f>
        <v>莫美玉</v>
      </c>
    </row>
    <row r="305" spans="1:13" s="59" customFormat="1" customHeight="1">
      <c r="A305" s="59" t="s">
        <v>939</v>
      </c>
      <c r="B305" s="59" t="s">
        <v>940</v>
      </c>
      <c r="C305" s="59" t="s">
        <v>941</v>
      </c>
      <c r="D305" s="59" t="s">
        <v>6</v>
      </c>
      <c r="F305" s="59" t="s">
        <v>5</v>
      </c>
      <c r="G305" s="152" t="str">
        <f>VLOOKUP(D305,sku归属!A:B,2,0)</f>
        <v>莫美玉</v>
      </c>
    </row>
    <row r="306" spans="1:13" s="59" customFormat="1" customHeight="1">
      <c r="A306" s="59" t="s">
        <v>942</v>
      </c>
      <c r="B306" s="59" t="s">
        <v>943</v>
      </c>
      <c r="C306" s="59" t="s">
        <v>944</v>
      </c>
      <c r="D306" s="59" t="s">
        <v>6</v>
      </c>
      <c r="F306" s="59" t="s">
        <v>5</v>
      </c>
      <c r="G306" s="152" t="str">
        <f>VLOOKUP(D306,sku归属!A:B,2,0)</f>
        <v>莫美玉</v>
      </c>
    </row>
    <row r="307" spans="1:13" s="59" customFormat="1" customHeight="1">
      <c r="A307" s="59" t="s">
        <v>945</v>
      </c>
      <c r="B307" s="59" t="s">
        <v>946</v>
      </c>
      <c r="C307" s="59" t="s">
        <v>947</v>
      </c>
      <c r="D307" s="59" t="s">
        <v>6</v>
      </c>
      <c r="F307" s="59" t="s">
        <v>5</v>
      </c>
      <c r="G307" s="152" t="str">
        <f>VLOOKUP(D307,sku归属!A:B,2,0)</f>
        <v>莫美玉</v>
      </c>
    </row>
    <row r="308" spans="1:13" s="59" customFormat="1" customHeight="1">
      <c r="A308" s="59" t="s">
        <v>948</v>
      </c>
      <c r="B308" s="59" t="s">
        <v>949</v>
      </c>
      <c r="C308" s="59" t="s">
        <v>950</v>
      </c>
      <c r="D308" s="59" t="s">
        <v>6</v>
      </c>
      <c r="F308" s="59" t="s">
        <v>5</v>
      </c>
      <c r="G308" s="152" t="str">
        <f>VLOOKUP(D308,sku归属!A:B,2,0)</f>
        <v>莫美玉</v>
      </c>
    </row>
    <row r="309" spans="1:13" s="59" customFormat="1" customHeight="1">
      <c r="A309" s="59" t="s">
        <v>951</v>
      </c>
      <c r="B309" s="59" t="s">
        <v>952</v>
      </c>
      <c r="C309" s="59" t="s">
        <v>953</v>
      </c>
      <c r="D309" s="59" t="s">
        <v>6</v>
      </c>
      <c r="F309" s="59" t="s">
        <v>5</v>
      </c>
      <c r="G309" s="152" t="str">
        <f>VLOOKUP(D309,sku归属!A:B,2,0)</f>
        <v>莫美玉</v>
      </c>
    </row>
    <row r="310" spans="1:13" s="59" customFormat="1" customHeight="1">
      <c r="A310" s="59" t="s">
        <v>954</v>
      </c>
      <c r="B310" s="59" t="s">
        <v>955</v>
      </c>
      <c r="C310" s="59" t="s">
        <v>956</v>
      </c>
      <c r="D310" s="59" t="s">
        <v>6</v>
      </c>
      <c r="F310" s="59" t="s">
        <v>5</v>
      </c>
      <c r="G310" s="152" t="str">
        <f>VLOOKUP(D310,sku归属!A:B,2,0)</f>
        <v>莫美玉</v>
      </c>
    </row>
    <row r="311" spans="1:13" s="59" customFormat="1" customHeight="1">
      <c r="A311" s="59" t="s">
        <v>957</v>
      </c>
      <c r="B311" s="59" t="s">
        <v>958</v>
      </c>
      <c r="C311" s="59" t="s">
        <v>959</v>
      </c>
      <c r="D311" s="59" t="s">
        <v>6</v>
      </c>
      <c r="F311" s="59" t="s">
        <v>5</v>
      </c>
      <c r="G311" s="152" t="str">
        <f>VLOOKUP(D311,sku归属!A:B,2,0)</f>
        <v>莫美玉</v>
      </c>
    </row>
    <row r="312" spans="1:13" s="59" customFormat="1" customHeight="1">
      <c r="A312" s="59" t="s">
        <v>960</v>
      </c>
      <c r="B312" s="59" t="s">
        <v>961</v>
      </c>
      <c r="C312" s="59" t="s">
        <v>962</v>
      </c>
      <c r="D312" s="59" t="s">
        <v>6</v>
      </c>
      <c r="F312" s="59" t="s">
        <v>5</v>
      </c>
      <c r="G312" s="152" t="str">
        <f>VLOOKUP(D312,sku归属!A:B,2,0)</f>
        <v>莫美玉</v>
      </c>
    </row>
    <row r="313" spans="1:13" s="59" customFormat="1" customHeight="1">
      <c r="A313" s="59" t="s">
        <v>963</v>
      </c>
      <c r="B313" s="59" t="s">
        <v>964</v>
      </c>
      <c r="C313" s="59" t="s">
        <v>965</v>
      </c>
      <c r="D313" s="59" t="s">
        <v>6</v>
      </c>
      <c r="F313" s="59" t="s">
        <v>5</v>
      </c>
      <c r="G313" s="152" t="str">
        <f>VLOOKUP(D313,sku归属!A:B,2,0)</f>
        <v>莫美玉</v>
      </c>
    </row>
    <row r="314" spans="1:13" s="59" customFormat="1" customHeight="1">
      <c r="A314" s="59" t="s">
        <v>966</v>
      </c>
      <c r="B314" s="59" t="s">
        <v>967</v>
      </c>
      <c r="C314" s="59" t="s">
        <v>968</v>
      </c>
      <c r="D314" s="59" t="s">
        <v>6</v>
      </c>
      <c r="F314" s="59" t="s">
        <v>5</v>
      </c>
      <c r="G314" s="152" t="str">
        <f>VLOOKUP(D314,sku归属!A:B,2,0)</f>
        <v>莫美玉</v>
      </c>
    </row>
    <row r="315" spans="1:13" s="59" customFormat="1" customHeight="1">
      <c r="A315" s="59" t="s">
        <v>969</v>
      </c>
      <c r="B315" s="59" t="s">
        <v>970</v>
      </c>
      <c r="C315" s="59" t="s">
        <v>971</v>
      </c>
      <c r="D315" s="59" t="s">
        <v>6</v>
      </c>
      <c r="F315" s="59" t="s">
        <v>5</v>
      </c>
      <c r="G315" s="152" t="str">
        <f>VLOOKUP(D315,sku归属!A:B,2,0)</f>
        <v>莫美玉</v>
      </c>
    </row>
    <row r="316" spans="1:13" s="59" customFormat="1" customHeight="1">
      <c r="A316" s="59" t="s">
        <v>972</v>
      </c>
      <c r="B316" s="59" t="s">
        <v>973</v>
      </c>
      <c r="C316" s="59" t="s">
        <v>974</v>
      </c>
      <c r="D316" s="59" t="s">
        <v>6</v>
      </c>
      <c r="F316" s="59" t="s">
        <v>5</v>
      </c>
      <c r="G316" s="152" t="str">
        <f>VLOOKUP(D316,sku归属!A:B,2,0)</f>
        <v>莫美玉</v>
      </c>
    </row>
    <row r="317" spans="1:13" s="59" customFormat="1" customHeight="1">
      <c r="A317" s="59" t="s">
        <v>975</v>
      </c>
      <c r="B317" s="59" t="s">
        <v>976</v>
      </c>
      <c r="C317" s="59" t="s">
        <v>977</v>
      </c>
      <c r="D317" s="59" t="s">
        <v>6</v>
      </c>
      <c r="F317" s="59" t="s">
        <v>5</v>
      </c>
      <c r="G317" s="152" t="str">
        <f>VLOOKUP(D317,sku归属!A:B,2,0)</f>
        <v>莫美玉</v>
      </c>
    </row>
    <row r="318" spans="1:13" s="59" customFormat="1" customHeight="1">
      <c r="A318" s="59" t="s">
        <v>978</v>
      </c>
      <c r="B318" s="59" t="s">
        <v>979</v>
      </c>
      <c r="C318" s="59" t="s">
        <v>980</v>
      </c>
      <c r="D318" s="59" t="s">
        <v>6</v>
      </c>
      <c r="F318" s="59" t="s">
        <v>5</v>
      </c>
      <c r="G318" s="152" t="str">
        <f>VLOOKUP(D318,sku归属!A:B,2,0)</f>
        <v>莫美玉</v>
      </c>
    </row>
    <row r="319" spans="1:13" s="59" customFormat="1" customHeight="1">
      <c r="A319" s="59" t="s">
        <v>981</v>
      </c>
      <c r="B319" s="59" t="s">
        <v>982</v>
      </c>
      <c r="C319" s="59" t="s">
        <v>983</v>
      </c>
      <c r="D319" s="59" t="s">
        <v>6</v>
      </c>
      <c r="F319" s="59" t="s">
        <v>5</v>
      </c>
      <c r="G319" s="152" t="str">
        <f>VLOOKUP(D319,sku归属!A:B,2,0)</f>
        <v>莫美玉</v>
      </c>
    </row>
    <row r="320" spans="1:13" s="59" customFormat="1" customHeight="1">
      <c r="A320" s="59" t="s">
        <v>984</v>
      </c>
      <c r="B320" s="59" t="s">
        <v>985</v>
      </c>
      <c r="C320" s="59" t="s">
        <v>986</v>
      </c>
      <c r="D320" s="59" t="s">
        <v>6</v>
      </c>
      <c r="F320" s="59" t="s">
        <v>5</v>
      </c>
      <c r="G320" s="152" t="str">
        <f>VLOOKUP(D320,sku归属!A:B,2,0)</f>
        <v>莫美玉</v>
      </c>
    </row>
    <row r="321" spans="1:13" s="59" customFormat="1" customHeight="1">
      <c r="A321" s="59" t="s">
        <v>987</v>
      </c>
      <c r="B321" s="59" t="s">
        <v>988</v>
      </c>
      <c r="C321" s="59" t="s">
        <v>989</v>
      </c>
      <c r="D321" s="59" t="s">
        <v>6</v>
      </c>
      <c r="F321" s="59" t="s">
        <v>5</v>
      </c>
      <c r="G321" s="152" t="str">
        <f>VLOOKUP(D321,sku归属!A:B,2,0)</f>
        <v>莫美玉</v>
      </c>
    </row>
    <row r="322" spans="1:13" s="59" customFormat="1" customHeight="1">
      <c r="A322" s="59" t="s">
        <v>990</v>
      </c>
      <c r="B322" s="59" t="s">
        <v>991</v>
      </c>
      <c r="C322" s="59" t="s">
        <v>992</v>
      </c>
      <c r="D322" s="59" t="s">
        <v>6</v>
      </c>
      <c r="F322" s="59" t="s">
        <v>5</v>
      </c>
      <c r="G322" s="152" t="str">
        <f>VLOOKUP(D322,sku归属!A:B,2,0)</f>
        <v>莫美玉</v>
      </c>
    </row>
    <row r="323" spans="1:13" s="59" customFormat="1" customHeight="1">
      <c r="A323" s="59" t="s">
        <v>993</v>
      </c>
      <c r="B323" s="59" t="s">
        <v>994</v>
      </c>
      <c r="C323" s="59" t="s">
        <v>995</v>
      </c>
      <c r="D323" s="59" t="s">
        <v>6</v>
      </c>
      <c r="F323" s="59" t="s">
        <v>5</v>
      </c>
      <c r="G323" s="152" t="str">
        <f>VLOOKUP(D323,sku归属!A:B,2,0)</f>
        <v>莫美玉</v>
      </c>
    </row>
    <row r="324" spans="1:13" s="59" customFormat="1" customHeight="1">
      <c r="A324" s="59" t="s">
        <v>996</v>
      </c>
      <c r="B324" s="59" t="s">
        <v>997</v>
      </c>
      <c r="C324" s="59" t="s">
        <v>998</v>
      </c>
      <c r="D324" s="59" t="s">
        <v>6</v>
      </c>
      <c r="F324" s="59" t="s">
        <v>5</v>
      </c>
      <c r="G324" s="152" t="str">
        <f>VLOOKUP(D324,sku归属!A:B,2,0)</f>
        <v>莫美玉</v>
      </c>
    </row>
    <row r="325" spans="1:13" s="59" customFormat="1" customHeight="1">
      <c r="A325" s="59" t="s">
        <v>999</v>
      </c>
      <c r="B325" s="59" t="s">
        <v>1000</v>
      </c>
      <c r="C325" s="59" t="s">
        <v>1001</v>
      </c>
      <c r="D325" s="59" t="s">
        <v>6</v>
      </c>
      <c r="F325" s="59" t="s">
        <v>5</v>
      </c>
      <c r="G325" s="152" t="str">
        <f>VLOOKUP(D325,sku归属!A:B,2,0)</f>
        <v>莫美玉</v>
      </c>
    </row>
    <row r="326" spans="1:13" s="59" customFormat="1" customHeight="1">
      <c r="A326" s="59" t="s">
        <v>1002</v>
      </c>
      <c r="B326" s="59" t="s">
        <v>1003</v>
      </c>
      <c r="C326" s="59" t="s">
        <v>1004</v>
      </c>
      <c r="D326" s="59" t="s">
        <v>6</v>
      </c>
      <c r="F326" s="59" t="s">
        <v>5</v>
      </c>
      <c r="G326" s="152" t="str">
        <f>VLOOKUP(D326,sku归属!A:B,2,0)</f>
        <v>莫美玉</v>
      </c>
    </row>
    <row r="327" spans="1:13" s="59" customFormat="1" customHeight="1">
      <c r="A327" s="59" t="s">
        <v>1005</v>
      </c>
      <c r="B327" s="59" t="s">
        <v>1006</v>
      </c>
      <c r="C327" s="59" t="s">
        <v>1007</v>
      </c>
      <c r="D327" s="59" t="s">
        <v>6</v>
      </c>
      <c r="F327" s="59" t="s">
        <v>5</v>
      </c>
      <c r="G327" s="152" t="str">
        <f>VLOOKUP(D327,sku归属!A:B,2,0)</f>
        <v>莫美玉</v>
      </c>
    </row>
    <row r="328" spans="1:13" s="59" customFormat="1" customHeight="1">
      <c r="A328" s="59" t="s">
        <v>1008</v>
      </c>
      <c r="B328" s="59" t="s">
        <v>1009</v>
      </c>
      <c r="C328" s="59" t="s">
        <v>1010</v>
      </c>
      <c r="D328" s="59" t="s">
        <v>6</v>
      </c>
      <c r="F328" s="59" t="s">
        <v>5</v>
      </c>
      <c r="G328" s="152" t="str">
        <f>VLOOKUP(D328,sku归属!A:B,2,0)</f>
        <v>莫美玉</v>
      </c>
    </row>
    <row r="329" spans="1:13" s="59" customFormat="1" customHeight="1">
      <c r="A329" s="59" t="s">
        <v>1011</v>
      </c>
      <c r="B329" s="59" t="s">
        <v>1012</v>
      </c>
      <c r="C329" s="59" t="s">
        <v>1013</v>
      </c>
      <c r="D329" s="59" t="s">
        <v>6</v>
      </c>
      <c r="F329" s="59" t="s">
        <v>5</v>
      </c>
      <c r="G329" s="152" t="str">
        <f>VLOOKUP(D329,sku归属!A:B,2,0)</f>
        <v>莫美玉</v>
      </c>
    </row>
    <row r="330" spans="1:13" s="59" customFormat="1" customHeight="1">
      <c r="A330" s="59" t="s">
        <v>1014</v>
      </c>
      <c r="B330" s="59" t="s">
        <v>1015</v>
      </c>
      <c r="C330" s="59" t="s">
        <v>1016</v>
      </c>
      <c r="D330" s="59" t="s">
        <v>6</v>
      </c>
      <c r="F330" s="59" t="s">
        <v>5</v>
      </c>
      <c r="G330" s="152" t="str">
        <f>VLOOKUP(D330,sku归属!A:B,2,0)</f>
        <v>莫美玉</v>
      </c>
    </row>
    <row r="331" spans="1:13" s="59" customFormat="1" customHeight="1">
      <c r="A331" s="59" t="s">
        <v>1017</v>
      </c>
      <c r="B331" s="59" t="s">
        <v>1018</v>
      </c>
      <c r="C331" s="59" t="s">
        <v>1019</v>
      </c>
      <c r="D331" s="59" t="s">
        <v>6</v>
      </c>
      <c r="F331" s="59" t="s">
        <v>5</v>
      </c>
      <c r="G331" s="152" t="str">
        <f>VLOOKUP(D331,sku归属!A:B,2,0)</f>
        <v>莫美玉</v>
      </c>
    </row>
    <row r="332" spans="1:13" s="59" customFormat="1" customHeight="1">
      <c r="A332" s="59" t="s">
        <v>1020</v>
      </c>
      <c r="B332" s="59" t="s">
        <v>1021</v>
      </c>
      <c r="C332" s="59" t="s">
        <v>1022</v>
      </c>
      <c r="D332" s="59" t="s">
        <v>6</v>
      </c>
      <c r="F332" s="59" t="s">
        <v>5</v>
      </c>
      <c r="G332" s="152" t="str">
        <f>VLOOKUP(D332,sku归属!A:B,2,0)</f>
        <v>莫美玉</v>
      </c>
    </row>
    <row r="333" spans="1:13" s="59" customFormat="1" customHeight="1">
      <c r="A333" s="59" t="s">
        <v>1023</v>
      </c>
      <c r="B333" s="59" t="s">
        <v>1024</v>
      </c>
      <c r="C333" s="59" t="s">
        <v>1025</v>
      </c>
      <c r="D333" s="59" t="s">
        <v>6</v>
      </c>
      <c r="F333" s="59" t="s">
        <v>5</v>
      </c>
      <c r="G333" s="152" t="str">
        <f>VLOOKUP(D333,sku归属!A:B,2,0)</f>
        <v>莫美玉</v>
      </c>
    </row>
    <row r="334" spans="1:13" s="59" customFormat="1" customHeight="1">
      <c r="A334" s="59" t="s">
        <v>1026</v>
      </c>
      <c r="B334" s="59" t="s">
        <v>1027</v>
      </c>
      <c r="C334" s="59" t="s">
        <v>1028</v>
      </c>
      <c r="D334" s="59" t="s">
        <v>6</v>
      </c>
      <c r="F334" s="59" t="s">
        <v>5</v>
      </c>
      <c r="G334" s="152" t="str">
        <f>VLOOKUP(D334,sku归属!A:B,2,0)</f>
        <v>莫美玉</v>
      </c>
    </row>
    <row r="335" spans="1:13" s="59" customFormat="1" customHeight="1">
      <c r="A335" s="59" t="s">
        <v>1029</v>
      </c>
      <c r="B335" s="59" t="s">
        <v>1030</v>
      </c>
      <c r="C335" s="59" t="s">
        <v>1031</v>
      </c>
      <c r="D335" s="59" t="s">
        <v>6</v>
      </c>
      <c r="F335" s="59" t="s">
        <v>5</v>
      </c>
      <c r="G335" s="152" t="str">
        <f>VLOOKUP(D335,sku归属!A:B,2,0)</f>
        <v>莫美玉</v>
      </c>
    </row>
    <row r="336" spans="1:13" s="59" customFormat="1" customHeight="1">
      <c r="A336" s="59" t="s">
        <v>1032</v>
      </c>
      <c r="B336" s="59" t="s">
        <v>1033</v>
      </c>
      <c r="C336" s="59" t="s">
        <v>1034</v>
      </c>
      <c r="D336" s="59" t="s">
        <v>6</v>
      </c>
      <c r="F336" s="59" t="s">
        <v>5</v>
      </c>
      <c r="G336" s="152" t="str">
        <f>VLOOKUP(D336,sku归属!A:B,2,0)</f>
        <v>莫美玉</v>
      </c>
    </row>
    <row r="337" spans="1:13" s="59" customFormat="1" customHeight="1">
      <c r="A337" s="59" t="s">
        <v>1035</v>
      </c>
      <c r="B337" s="59" t="s">
        <v>1036</v>
      </c>
      <c r="C337" s="59" t="s">
        <v>1037</v>
      </c>
      <c r="D337" s="59" t="s">
        <v>6</v>
      </c>
      <c r="F337" s="59" t="s">
        <v>5</v>
      </c>
      <c r="G337" s="152" t="str">
        <f>VLOOKUP(D337,sku归属!A:B,2,0)</f>
        <v>莫美玉</v>
      </c>
    </row>
    <row r="338" spans="1:13" s="59" customFormat="1" customHeight="1">
      <c r="A338" s="59" t="s">
        <v>1038</v>
      </c>
      <c r="B338" s="59" t="s">
        <v>1039</v>
      </c>
      <c r="C338" s="59" t="s">
        <v>1040</v>
      </c>
      <c r="D338" s="59" t="s">
        <v>6</v>
      </c>
      <c r="F338" s="59" t="s">
        <v>5</v>
      </c>
      <c r="G338" s="152" t="str">
        <f>VLOOKUP(D338,sku归属!A:B,2,0)</f>
        <v>莫美玉</v>
      </c>
    </row>
    <row r="339" spans="1:13" s="59" customFormat="1" customHeight="1">
      <c r="A339" s="59" t="s">
        <v>1041</v>
      </c>
      <c r="B339" s="59" t="s">
        <v>1042</v>
      </c>
      <c r="C339" s="59" t="s">
        <v>1043</v>
      </c>
      <c r="D339" s="59" t="s">
        <v>6</v>
      </c>
      <c r="F339" s="59" t="s">
        <v>5</v>
      </c>
      <c r="G339" s="152" t="str">
        <f>VLOOKUP(D339,sku归属!A:B,2,0)</f>
        <v>莫美玉</v>
      </c>
    </row>
    <row r="340" spans="1:13" s="59" customFormat="1" customHeight="1">
      <c r="A340" s="59" t="s">
        <v>1044</v>
      </c>
      <c r="B340" s="59" t="s">
        <v>1045</v>
      </c>
      <c r="C340" s="59" t="s">
        <v>1046</v>
      </c>
      <c r="D340" s="59" t="s">
        <v>6</v>
      </c>
      <c r="F340" s="59" t="s">
        <v>5</v>
      </c>
      <c r="G340" s="152" t="str">
        <f>VLOOKUP(D340,sku归属!A:B,2,0)</f>
        <v>莫美玉</v>
      </c>
    </row>
    <row r="341" spans="1:13" s="59" customFormat="1" customHeight="1">
      <c r="A341" s="59" t="s">
        <v>1047</v>
      </c>
      <c r="B341" s="59" t="s">
        <v>1048</v>
      </c>
      <c r="C341" s="59" t="s">
        <v>1049</v>
      </c>
      <c r="D341" s="59" t="s">
        <v>6</v>
      </c>
      <c r="F341" s="59" t="s">
        <v>5</v>
      </c>
      <c r="G341" s="152" t="str">
        <f>VLOOKUP(D341,sku归属!A:B,2,0)</f>
        <v>莫美玉</v>
      </c>
    </row>
    <row r="342" spans="1:13" s="59" customFormat="1" customHeight="1">
      <c r="A342" s="59" t="s">
        <v>1050</v>
      </c>
      <c r="B342" s="59" t="s">
        <v>1051</v>
      </c>
      <c r="C342" s="59" t="s">
        <v>1052</v>
      </c>
      <c r="D342" s="59" t="s">
        <v>6</v>
      </c>
      <c r="F342" s="59" t="s">
        <v>5</v>
      </c>
      <c r="G342" s="152" t="str">
        <f>VLOOKUP(D342,sku归属!A:B,2,0)</f>
        <v>莫美玉</v>
      </c>
    </row>
    <row r="343" spans="1:13" s="59" customFormat="1" customHeight="1">
      <c r="A343" s="59" t="s">
        <v>1053</v>
      </c>
      <c r="B343" s="59" t="s">
        <v>1054</v>
      </c>
      <c r="C343" s="59" t="s">
        <v>1055</v>
      </c>
      <c r="D343" s="59" t="s">
        <v>6</v>
      </c>
      <c r="F343" s="59" t="s">
        <v>5</v>
      </c>
      <c r="G343" s="152" t="str">
        <f>VLOOKUP(D343,sku归属!A:B,2,0)</f>
        <v>莫美玉</v>
      </c>
    </row>
    <row r="344" spans="1:13" s="59" customFormat="1" customHeight="1">
      <c r="A344" s="59" t="s">
        <v>1056</v>
      </c>
      <c r="B344" s="59" t="s">
        <v>1057</v>
      </c>
      <c r="C344" s="59" t="s">
        <v>1058</v>
      </c>
      <c r="D344" s="59" t="s">
        <v>6</v>
      </c>
      <c r="F344" s="59" t="s">
        <v>5</v>
      </c>
      <c r="G344" s="152" t="str">
        <f>VLOOKUP(D344,sku归属!A:B,2,0)</f>
        <v>莫美玉</v>
      </c>
    </row>
    <row r="345" spans="1:13" s="59" customFormat="1" customHeight="1">
      <c r="A345" s="59" t="s">
        <v>1059</v>
      </c>
      <c r="B345" s="59" t="s">
        <v>1060</v>
      </c>
      <c r="C345" s="59" t="s">
        <v>1061</v>
      </c>
      <c r="D345" s="59" t="s">
        <v>6</v>
      </c>
      <c r="F345" s="59" t="s">
        <v>5</v>
      </c>
      <c r="G345" s="152" t="str">
        <f>VLOOKUP(D345,sku归属!A:B,2,0)</f>
        <v>莫美玉</v>
      </c>
    </row>
    <row r="346" spans="1:13" s="59" customFormat="1" customHeight="1">
      <c r="A346" s="59" t="s">
        <v>1062</v>
      </c>
      <c r="B346" s="59" t="s">
        <v>1063</v>
      </c>
      <c r="C346" s="59" t="s">
        <v>1064</v>
      </c>
      <c r="D346" s="59" t="s">
        <v>6</v>
      </c>
      <c r="F346" s="59" t="s">
        <v>5</v>
      </c>
      <c r="G346" s="152" t="str">
        <f>VLOOKUP(D346,sku归属!A:B,2,0)</f>
        <v>莫美玉</v>
      </c>
    </row>
    <row r="347" spans="1:13" s="59" customFormat="1" customHeight="1">
      <c r="A347" s="59" t="s">
        <v>1065</v>
      </c>
      <c r="B347" s="59" t="s">
        <v>1066</v>
      </c>
      <c r="C347" s="59" t="s">
        <v>1067</v>
      </c>
      <c r="D347" s="59" t="s">
        <v>6</v>
      </c>
      <c r="F347" s="59" t="s">
        <v>5</v>
      </c>
      <c r="G347" s="152" t="str">
        <f>VLOOKUP(D347,sku归属!A:B,2,0)</f>
        <v>莫美玉</v>
      </c>
    </row>
    <row r="348" spans="1:13" s="59" customFormat="1" customHeight="1">
      <c r="A348" s="59" t="s">
        <v>1068</v>
      </c>
      <c r="B348" s="59" t="s">
        <v>1069</v>
      </c>
      <c r="C348" s="59" t="s">
        <v>1070</v>
      </c>
      <c r="D348" s="59" t="s">
        <v>6</v>
      </c>
      <c r="F348" s="59" t="s">
        <v>5</v>
      </c>
      <c r="G348" s="152" t="str">
        <f>VLOOKUP(D348,sku归属!A:B,2,0)</f>
        <v>莫美玉</v>
      </c>
    </row>
    <row r="349" spans="1:13" s="59" customFormat="1" customHeight="1">
      <c r="A349" s="59" t="s">
        <v>1071</v>
      </c>
      <c r="B349" s="59" t="s">
        <v>1072</v>
      </c>
      <c r="C349" s="59" t="s">
        <v>1073</v>
      </c>
      <c r="D349" s="59" t="s">
        <v>6</v>
      </c>
      <c r="F349" s="59" t="s">
        <v>5</v>
      </c>
      <c r="G349" s="152" t="str">
        <f>VLOOKUP(D349,sku归属!A:B,2,0)</f>
        <v>莫美玉</v>
      </c>
    </row>
    <row r="350" spans="1:13" s="59" customFormat="1" customHeight="1">
      <c r="A350" s="59" t="s">
        <v>1074</v>
      </c>
      <c r="B350" s="59" t="s">
        <v>1075</v>
      </c>
      <c r="C350" s="59" t="s">
        <v>1076</v>
      </c>
      <c r="D350" s="59" t="s">
        <v>6</v>
      </c>
      <c r="F350" s="59" t="s">
        <v>5</v>
      </c>
      <c r="G350" s="152" t="str">
        <f>VLOOKUP(D350,sku归属!A:B,2,0)</f>
        <v>莫美玉</v>
      </c>
    </row>
    <row r="351" spans="1:13" s="59" customFormat="1" customHeight="1">
      <c r="A351" s="59" t="s">
        <v>1077</v>
      </c>
      <c r="B351" s="59" t="s">
        <v>1078</v>
      </c>
      <c r="C351" s="59" t="s">
        <v>1079</v>
      </c>
      <c r="D351" s="59" t="s">
        <v>6</v>
      </c>
      <c r="F351" s="59" t="s">
        <v>5</v>
      </c>
      <c r="G351" s="152" t="str">
        <f>VLOOKUP(D351,sku归属!A:B,2,0)</f>
        <v>莫美玉</v>
      </c>
    </row>
    <row r="352" spans="1:13" s="59" customFormat="1" customHeight="1">
      <c r="A352" s="59" t="s">
        <v>1080</v>
      </c>
      <c r="B352" s="59" t="s">
        <v>1081</v>
      </c>
      <c r="C352" s="59" t="s">
        <v>1082</v>
      </c>
      <c r="D352" s="59" t="s">
        <v>6</v>
      </c>
      <c r="F352" s="59" t="s">
        <v>5</v>
      </c>
      <c r="G352" s="152" t="str">
        <f>VLOOKUP(D352,sku归属!A:B,2,0)</f>
        <v>莫美玉</v>
      </c>
    </row>
    <row r="353" spans="1:13" s="59" customFormat="1" customHeight="1">
      <c r="A353" s="59" t="s">
        <v>1083</v>
      </c>
      <c r="B353" s="59" t="s">
        <v>1084</v>
      </c>
      <c r="C353" s="59" t="s">
        <v>1085</v>
      </c>
      <c r="D353" s="59" t="s">
        <v>6</v>
      </c>
      <c r="F353" s="59" t="s">
        <v>5</v>
      </c>
      <c r="G353" s="152" t="str">
        <f>VLOOKUP(D353,sku归属!A:B,2,0)</f>
        <v>莫美玉</v>
      </c>
    </row>
    <row r="354" spans="1:13" s="59" customFormat="1" customHeight="1">
      <c r="A354" s="59" t="s">
        <v>1086</v>
      </c>
      <c r="B354" s="59" t="s">
        <v>1087</v>
      </c>
      <c r="C354" s="59" t="s">
        <v>1088</v>
      </c>
      <c r="D354" s="59" t="s">
        <v>6</v>
      </c>
      <c r="F354" s="59" t="s">
        <v>5</v>
      </c>
      <c r="G354" s="152" t="str">
        <f>VLOOKUP(D354,sku归属!A:B,2,0)</f>
        <v>莫美玉</v>
      </c>
    </row>
    <row r="355" spans="1:13" s="59" customFormat="1" customHeight="1">
      <c r="A355" s="59" t="s">
        <v>1089</v>
      </c>
      <c r="B355" s="59" t="s">
        <v>1090</v>
      </c>
      <c r="C355" s="59" t="s">
        <v>1091</v>
      </c>
      <c r="D355" s="59" t="s">
        <v>6</v>
      </c>
      <c r="F355" s="59" t="s">
        <v>5</v>
      </c>
      <c r="G355" s="152" t="str">
        <f>VLOOKUP(D355,sku归属!A:B,2,0)</f>
        <v>莫美玉</v>
      </c>
    </row>
    <row r="356" spans="1:13" s="59" customFormat="1" customHeight="1">
      <c r="A356" s="59" t="s">
        <v>1092</v>
      </c>
      <c r="B356" s="59" t="s">
        <v>1093</v>
      </c>
      <c r="C356" s="59" t="s">
        <v>1094</v>
      </c>
      <c r="D356" s="59" t="s">
        <v>6</v>
      </c>
      <c r="F356" s="59" t="s">
        <v>5</v>
      </c>
      <c r="G356" s="152" t="str">
        <f>VLOOKUP(D356,sku归属!A:B,2,0)</f>
        <v>莫美玉</v>
      </c>
    </row>
    <row r="357" spans="1:13" s="59" customFormat="1" customHeight="1">
      <c r="A357" s="59" t="s">
        <v>1095</v>
      </c>
      <c r="B357" s="59" t="s">
        <v>1096</v>
      </c>
      <c r="C357" s="59" t="s">
        <v>1097</v>
      </c>
      <c r="D357" s="59" t="s">
        <v>6</v>
      </c>
      <c r="F357" s="59" t="s">
        <v>5</v>
      </c>
      <c r="G357" s="152" t="str">
        <f>VLOOKUP(D357,sku归属!A:B,2,0)</f>
        <v>莫美玉</v>
      </c>
    </row>
    <row r="358" spans="1:13" s="59" customFormat="1" customHeight="1">
      <c r="A358" s="59" t="s">
        <v>1098</v>
      </c>
      <c r="B358" s="59" t="s">
        <v>1099</v>
      </c>
      <c r="C358" s="59" t="s">
        <v>1100</v>
      </c>
      <c r="D358" s="59" t="s">
        <v>6</v>
      </c>
      <c r="F358" s="59" t="s">
        <v>5</v>
      </c>
      <c r="G358" s="152" t="str">
        <f>VLOOKUP(D358,sku归属!A:B,2,0)</f>
        <v>莫美玉</v>
      </c>
    </row>
    <row r="359" spans="1:13" s="59" customFormat="1" customHeight="1">
      <c r="A359" s="59" t="s">
        <v>1101</v>
      </c>
      <c r="B359" s="59" t="s">
        <v>1102</v>
      </c>
      <c r="C359" s="59" t="s">
        <v>1103</v>
      </c>
      <c r="D359" s="59" t="s">
        <v>6</v>
      </c>
      <c r="F359" s="59" t="s">
        <v>5</v>
      </c>
      <c r="G359" s="152" t="str">
        <f>VLOOKUP(D359,sku归属!A:B,2,0)</f>
        <v>莫美玉</v>
      </c>
    </row>
    <row r="360" spans="1:13" s="59" customFormat="1" customHeight="1">
      <c r="A360" s="59" t="s">
        <v>1104</v>
      </c>
      <c r="B360" s="59" t="s">
        <v>1105</v>
      </c>
      <c r="C360" s="59" t="s">
        <v>1106</v>
      </c>
      <c r="D360" s="59" t="s">
        <v>6</v>
      </c>
      <c r="F360" s="59" t="s">
        <v>5</v>
      </c>
      <c r="G360" s="152" t="str">
        <f>VLOOKUP(D360,sku归属!A:B,2,0)</f>
        <v>莫美玉</v>
      </c>
    </row>
    <row r="361" spans="1:13" s="59" customFormat="1" customHeight="1">
      <c r="A361" s="59" t="s">
        <v>1107</v>
      </c>
      <c r="B361" s="59" t="s">
        <v>1108</v>
      </c>
      <c r="C361" s="59" t="s">
        <v>1109</v>
      </c>
      <c r="D361" s="59" t="s">
        <v>6</v>
      </c>
      <c r="F361" s="59" t="s">
        <v>5</v>
      </c>
      <c r="G361" s="152" t="str">
        <f>VLOOKUP(D361,sku归属!A:B,2,0)</f>
        <v>莫美玉</v>
      </c>
    </row>
    <row r="362" spans="1:13" s="59" customFormat="1" customHeight="1">
      <c r="A362" s="59" t="s">
        <v>1110</v>
      </c>
      <c r="B362" s="59" t="s">
        <v>1111</v>
      </c>
      <c r="C362" s="59" t="s">
        <v>1112</v>
      </c>
      <c r="D362" s="59" t="s">
        <v>6</v>
      </c>
      <c r="F362" s="59" t="s">
        <v>5</v>
      </c>
      <c r="G362" s="152" t="str">
        <f>VLOOKUP(D362,sku归属!A:B,2,0)</f>
        <v>莫美玉</v>
      </c>
    </row>
    <row r="363" spans="1:13" s="59" customFormat="1" customHeight="1">
      <c r="A363" s="59" t="s">
        <v>1113</v>
      </c>
      <c r="B363" s="59" t="s">
        <v>1114</v>
      </c>
      <c r="C363" s="59" t="s">
        <v>1115</v>
      </c>
      <c r="D363" s="59" t="s">
        <v>6</v>
      </c>
      <c r="F363" s="59" t="s">
        <v>5</v>
      </c>
      <c r="G363" s="152" t="str">
        <f>VLOOKUP(D363,sku归属!A:B,2,0)</f>
        <v>莫美玉</v>
      </c>
    </row>
    <row r="364" spans="1:13" s="59" customFormat="1" customHeight="1">
      <c r="A364" s="59" t="s">
        <v>1116</v>
      </c>
      <c r="B364" s="59" t="s">
        <v>1117</v>
      </c>
      <c r="C364" s="59" t="s">
        <v>1118</v>
      </c>
      <c r="D364" s="59" t="s">
        <v>6</v>
      </c>
      <c r="F364" s="59" t="s">
        <v>5</v>
      </c>
      <c r="G364" s="152" t="str">
        <f>VLOOKUP(D364,sku归属!A:B,2,0)</f>
        <v>莫美玉</v>
      </c>
    </row>
    <row r="365" spans="1:13" s="59" customFormat="1" customHeight="1">
      <c r="A365" s="59" t="s">
        <v>1119</v>
      </c>
      <c r="B365" s="59" t="s">
        <v>1120</v>
      </c>
      <c r="C365" s="59" t="s">
        <v>1121</v>
      </c>
      <c r="D365" s="59" t="s">
        <v>6</v>
      </c>
      <c r="F365" s="59" t="s">
        <v>5</v>
      </c>
      <c r="G365" s="152" t="str">
        <f>VLOOKUP(D365,sku归属!A:B,2,0)</f>
        <v>莫美玉</v>
      </c>
    </row>
    <row r="366" spans="1:13" s="59" customFormat="1" customHeight="1">
      <c r="A366" s="59" t="s">
        <v>1122</v>
      </c>
      <c r="B366" s="59" t="s">
        <v>1123</v>
      </c>
      <c r="C366" s="59" t="s">
        <v>1124</v>
      </c>
      <c r="D366" s="59" t="s">
        <v>6</v>
      </c>
      <c r="F366" s="59" t="s">
        <v>5</v>
      </c>
      <c r="G366" s="152" t="str">
        <f>VLOOKUP(D366,sku归属!A:B,2,0)</f>
        <v>莫美玉</v>
      </c>
    </row>
    <row r="367" spans="1:13" s="59" customFormat="1" customHeight="1">
      <c r="A367" s="59" t="s">
        <v>1125</v>
      </c>
      <c r="B367" s="59" t="s">
        <v>1126</v>
      </c>
      <c r="C367" s="59" t="s">
        <v>1127</v>
      </c>
      <c r="D367" s="59" t="s">
        <v>6</v>
      </c>
      <c r="F367" s="59" t="s">
        <v>5</v>
      </c>
      <c r="G367" s="152" t="str">
        <f>VLOOKUP(D367,sku归属!A:B,2,0)</f>
        <v>莫美玉</v>
      </c>
    </row>
    <row r="368" spans="1:13" s="59" customFormat="1" customHeight="1">
      <c r="A368" s="59" t="s">
        <v>1128</v>
      </c>
      <c r="B368" s="59" t="s">
        <v>1129</v>
      </c>
      <c r="C368" s="59" t="s">
        <v>1130</v>
      </c>
      <c r="D368" s="59" t="s">
        <v>6</v>
      </c>
      <c r="F368" s="59" t="s">
        <v>5</v>
      </c>
      <c r="G368" s="152" t="str">
        <f>VLOOKUP(D368,sku归属!A:B,2,0)</f>
        <v>莫美玉</v>
      </c>
    </row>
    <row r="369" spans="1:13" s="59" customFormat="1" customHeight="1">
      <c r="A369" s="59" t="s">
        <v>1131</v>
      </c>
      <c r="B369" s="59" t="s">
        <v>1132</v>
      </c>
      <c r="C369" s="59" t="s">
        <v>1133</v>
      </c>
      <c r="D369" s="59" t="s">
        <v>6</v>
      </c>
      <c r="F369" s="59" t="s">
        <v>5</v>
      </c>
      <c r="G369" s="152" t="str">
        <f>VLOOKUP(D369,sku归属!A:B,2,0)</f>
        <v>莫美玉</v>
      </c>
    </row>
    <row r="370" spans="1:13" s="59" customFormat="1" customHeight="1">
      <c r="A370" s="59" t="s">
        <v>1134</v>
      </c>
      <c r="B370" s="59" t="s">
        <v>1135</v>
      </c>
      <c r="C370" s="59" t="s">
        <v>722</v>
      </c>
      <c r="D370" s="59" t="s">
        <v>6</v>
      </c>
      <c r="F370" s="59" t="s">
        <v>5</v>
      </c>
      <c r="G370" s="152" t="str">
        <f>VLOOKUP(D370,sku归属!A:B,2,0)</f>
        <v>莫美玉</v>
      </c>
    </row>
    <row r="371" spans="1:13" s="59" customFormat="1" customHeight="1">
      <c r="A371" s="59" t="s">
        <v>1136</v>
      </c>
      <c r="B371" s="59" t="s">
        <v>1137</v>
      </c>
      <c r="C371" s="59" t="s">
        <v>725</v>
      </c>
      <c r="D371" s="59" t="s">
        <v>6</v>
      </c>
      <c r="F371" s="59" t="s">
        <v>5</v>
      </c>
      <c r="G371" s="152" t="str">
        <f>VLOOKUP(D371,sku归属!A:B,2,0)</f>
        <v>莫美玉</v>
      </c>
    </row>
    <row r="372" spans="1:13" s="59" customFormat="1" customHeight="1">
      <c r="A372" s="59" t="s">
        <v>1138</v>
      </c>
      <c r="B372" s="59" t="s">
        <v>1139</v>
      </c>
      <c r="C372" s="59" t="s">
        <v>1140</v>
      </c>
      <c r="D372" s="59" t="s">
        <v>6</v>
      </c>
      <c r="F372" s="59" t="s">
        <v>5</v>
      </c>
      <c r="G372" s="152" t="str">
        <f>VLOOKUP(D372,sku归属!A:B,2,0)</f>
        <v>莫美玉</v>
      </c>
    </row>
    <row r="373" spans="1:13" s="59" customFormat="1" customHeight="1">
      <c r="A373" s="59" t="s">
        <v>1141</v>
      </c>
      <c r="B373" s="59" t="s">
        <v>1142</v>
      </c>
      <c r="C373" s="59" t="s">
        <v>1143</v>
      </c>
      <c r="D373" s="59" t="s">
        <v>6</v>
      </c>
      <c r="F373" s="59" t="s">
        <v>5</v>
      </c>
      <c r="G373" s="152" t="str">
        <f>VLOOKUP(D373,sku归属!A:B,2,0)</f>
        <v>莫美玉</v>
      </c>
    </row>
    <row r="374" spans="1:13" s="59" customFormat="1" customHeight="1">
      <c r="A374" s="59" t="s">
        <v>1144</v>
      </c>
      <c r="B374" s="59" t="s">
        <v>1145</v>
      </c>
      <c r="C374" s="59" t="s">
        <v>1146</v>
      </c>
      <c r="D374" s="59" t="s">
        <v>6</v>
      </c>
      <c r="F374" s="59" t="s">
        <v>5</v>
      </c>
      <c r="G374" s="152" t="str">
        <f>VLOOKUP(D374,sku归属!A:B,2,0)</f>
        <v>莫美玉</v>
      </c>
    </row>
    <row r="375" spans="1:13" s="59" customFormat="1" customHeight="1">
      <c r="A375" s="59" t="s">
        <v>1147</v>
      </c>
      <c r="B375" s="59" t="s">
        <v>1148</v>
      </c>
      <c r="C375" s="59" t="s">
        <v>1149</v>
      </c>
      <c r="D375" s="59" t="s">
        <v>6</v>
      </c>
      <c r="F375" s="59" t="s">
        <v>5</v>
      </c>
      <c r="G375" s="152" t="str">
        <f>VLOOKUP(D375,sku归属!A:B,2,0)</f>
        <v>莫美玉</v>
      </c>
    </row>
    <row r="376" spans="1:13" s="59" customFormat="1" customHeight="1">
      <c r="A376" s="59" t="s">
        <v>1150</v>
      </c>
      <c r="B376" s="59" t="s">
        <v>1151</v>
      </c>
      <c r="C376" s="59" t="s">
        <v>1152</v>
      </c>
      <c r="D376" s="59" t="s">
        <v>6</v>
      </c>
      <c r="F376" s="59" t="s">
        <v>5</v>
      </c>
      <c r="G376" s="152" t="str">
        <f>VLOOKUP(D376,sku归属!A:B,2,0)</f>
        <v>莫美玉</v>
      </c>
    </row>
    <row r="377" spans="1:13" s="59" customFormat="1" customHeight="1">
      <c r="A377" s="59" t="s">
        <v>1153</v>
      </c>
      <c r="B377" s="59" t="s">
        <v>1154</v>
      </c>
      <c r="C377" s="59" t="s">
        <v>1155</v>
      </c>
      <c r="D377" s="59" t="s">
        <v>6</v>
      </c>
      <c r="F377" s="59" t="s">
        <v>5</v>
      </c>
      <c r="G377" s="152" t="str">
        <f>VLOOKUP(D377,sku归属!A:B,2,0)</f>
        <v>莫美玉</v>
      </c>
    </row>
    <row r="378" spans="1:13" s="59" customFormat="1" customHeight="1">
      <c r="A378" s="59" t="s">
        <v>1156</v>
      </c>
      <c r="B378" s="59" t="s">
        <v>1157</v>
      </c>
      <c r="C378" s="59" t="s">
        <v>1158</v>
      </c>
      <c r="D378" s="59" t="s">
        <v>6</v>
      </c>
      <c r="F378" s="59" t="s">
        <v>5</v>
      </c>
      <c r="G378" s="152" t="str">
        <f>VLOOKUP(D378,sku归属!A:B,2,0)</f>
        <v>莫美玉</v>
      </c>
    </row>
    <row r="379" spans="1:13" s="59" customFormat="1" customHeight="1">
      <c r="A379" s="59" t="s">
        <v>1159</v>
      </c>
      <c r="B379" s="59" t="s">
        <v>1160</v>
      </c>
      <c r="C379" s="59" t="s">
        <v>1161</v>
      </c>
      <c r="D379" s="59" t="s">
        <v>6</v>
      </c>
      <c r="F379" s="59" t="s">
        <v>5</v>
      </c>
      <c r="G379" s="152" t="str">
        <f>VLOOKUP(D379,sku归属!A:B,2,0)</f>
        <v>莫美玉</v>
      </c>
    </row>
    <row r="380" spans="1:13" s="59" customFormat="1" customHeight="1">
      <c r="A380" s="59" t="s">
        <v>1162</v>
      </c>
      <c r="B380" s="59" t="s">
        <v>1163</v>
      </c>
      <c r="C380" s="59" t="s">
        <v>1164</v>
      </c>
      <c r="D380" s="59" t="s">
        <v>6</v>
      </c>
      <c r="F380" s="59" t="s">
        <v>5</v>
      </c>
      <c r="G380" s="152" t="str">
        <f>VLOOKUP(D380,sku归属!A:B,2,0)</f>
        <v>莫美玉</v>
      </c>
    </row>
    <row r="381" spans="1:13" s="59" customFormat="1" customHeight="1">
      <c r="A381" s="59" t="s">
        <v>1165</v>
      </c>
      <c r="B381" s="59" t="s">
        <v>1166</v>
      </c>
      <c r="C381" s="59" t="s">
        <v>1167</v>
      </c>
      <c r="D381" s="59" t="s">
        <v>6</v>
      </c>
      <c r="F381" s="59" t="s">
        <v>5</v>
      </c>
      <c r="G381" s="152" t="str">
        <f>VLOOKUP(D381,sku归属!A:B,2,0)</f>
        <v>莫美玉</v>
      </c>
    </row>
    <row r="382" spans="1:13" s="59" customFormat="1" customHeight="1">
      <c r="A382" s="59" t="s">
        <v>1168</v>
      </c>
      <c r="B382" s="59" t="s">
        <v>1169</v>
      </c>
      <c r="C382" s="59" t="s">
        <v>1170</v>
      </c>
      <c r="D382" s="59" t="s">
        <v>6</v>
      </c>
      <c r="F382" s="59" t="s">
        <v>5</v>
      </c>
      <c r="G382" s="152" t="str">
        <f>VLOOKUP(D382,sku归属!A:B,2,0)</f>
        <v>莫美玉</v>
      </c>
    </row>
    <row r="383" spans="1:13" s="59" customFormat="1" customHeight="1">
      <c r="A383" s="59" t="s">
        <v>1171</v>
      </c>
      <c r="B383" s="59" t="s">
        <v>1172</v>
      </c>
      <c r="C383" s="59" t="s">
        <v>1173</v>
      </c>
      <c r="D383" s="59" t="s">
        <v>6</v>
      </c>
      <c r="F383" s="59" t="s">
        <v>5</v>
      </c>
      <c r="G383" s="152" t="str">
        <f>VLOOKUP(D383,sku归属!A:B,2,0)</f>
        <v>莫美玉</v>
      </c>
    </row>
    <row r="384" spans="1:13" s="59" customFormat="1" customHeight="1">
      <c r="A384" s="59" t="s">
        <v>1174</v>
      </c>
      <c r="B384" s="59" t="s">
        <v>1175</v>
      </c>
      <c r="C384" s="59" t="s">
        <v>1176</v>
      </c>
      <c r="D384" s="59" t="s">
        <v>6</v>
      </c>
      <c r="F384" s="59" t="s">
        <v>5</v>
      </c>
      <c r="G384" s="152" t="str">
        <f>VLOOKUP(D384,sku归属!A:B,2,0)</f>
        <v>莫美玉</v>
      </c>
    </row>
    <row r="385" spans="1:13" s="59" customFormat="1" customHeight="1">
      <c r="A385" s="59" t="s">
        <v>1177</v>
      </c>
      <c r="B385" s="59" t="s">
        <v>1178</v>
      </c>
      <c r="C385" s="59" t="s">
        <v>1179</v>
      </c>
      <c r="D385" s="59" t="s">
        <v>6</v>
      </c>
      <c r="F385" s="59" t="s">
        <v>5</v>
      </c>
      <c r="G385" s="152" t="str">
        <f>VLOOKUP(D385,sku归属!A:B,2,0)</f>
        <v>莫美玉</v>
      </c>
    </row>
    <row r="386" spans="1:13" s="59" customFormat="1" customHeight="1">
      <c r="A386" s="59" t="s">
        <v>1180</v>
      </c>
      <c r="B386" s="59" t="s">
        <v>1181</v>
      </c>
      <c r="C386" s="59" t="s">
        <v>1182</v>
      </c>
      <c r="D386" s="59" t="s">
        <v>6</v>
      </c>
      <c r="F386" s="59" t="s">
        <v>5</v>
      </c>
      <c r="G386" s="152" t="str">
        <f>VLOOKUP(D386,sku归属!A:B,2,0)</f>
        <v>莫美玉</v>
      </c>
    </row>
    <row r="387" spans="1:13" s="59" customFormat="1" customHeight="1">
      <c r="A387" s="59" t="s">
        <v>1183</v>
      </c>
      <c r="B387" s="59" t="s">
        <v>1184</v>
      </c>
      <c r="C387" s="59" t="s">
        <v>1185</v>
      </c>
      <c r="D387" s="59" t="s">
        <v>6</v>
      </c>
      <c r="F387" s="59" t="s">
        <v>5</v>
      </c>
      <c r="G387" s="152" t="str">
        <f>VLOOKUP(D387,sku归属!A:B,2,0)</f>
        <v>莫美玉</v>
      </c>
    </row>
    <row r="388" spans="1:13" s="59" customFormat="1" customHeight="1">
      <c r="A388" s="59" t="s">
        <v>1186</v>
      </c>
      <c r="B388" s="59" t="s">
        <v>1187</v>
      </c>
      <c r="C388" s="59" t="s">
        <v>1188</v>
      </c>
      <c r="D388" s="59" t="s">
        <v>6</v>
      </c>
      <c r="F388" s="59" t="s">
        <v>5</v>
      </c>
      <c r="G388" s="152" t="str">
        <f>VLOOKUP(D388,sku归属!A:B,2,0)</f>
        <v>莫美玉</v>
      </c>
    </row>
    <row r="389" spans="1:13" s="59" customFormat="1" customHeight="1">
      <c r="A389" s="59" t="s">
        <v>1189</v>
      </c>
      <c r="B389" s="59" t="s">
        <v>1190</v>
      </c>
      <c r="C389" s="59" t="s">
        <v>1191</v>
      </c>
      <c r="D389" s="59" t="s">
        <v>6</v>
      </c>
      <c r="F389" s="59" t="s">
        <v>5</v>
      </c>
      <c r="G389" s="152" t="str">
        <f>VLOOKUP(D389,sku归属!A:B,2,0)</f>
        <v>莫美玉</v>
      </c>
    </row>
    <row r="390" spans="1:13" s="59" customFormat="1" customHeight="1">
      <c r="A390" s="59" t="s">
        <v>1192</v>
      </c>
      <c r="B390" s="59" t="s">
        <v>1193</v>
      </c>
      <c r="C390" s="59" t="s">
        <v>1194</v>
      </c>
      <c r="D390" s="59" t="s">
        <v>6</v>
      </c>
      <c r="F390" s="59" t="s">
        <v>5</v>
      </c>
      <c r="G390" s="152" t="str">
        <f>VLOOKUP(D390,sku归属!A:B,2,0)</f>
        <v>莫美玉</v>
      </c>
    </row>
    <row r="391" spans="1:13" s="59" customFormat="1" customHeight="1">
      <c r="A391" s="59" t="s">
        <v>1195</v>
      </c>
      <c r="B391" s="59" t="s">
        <v>1196</v>
      </c>
      <c r="C391" s="59" t="s">
        <v>1197</v>
      </c>
      <c r="D391" s="59" t="s">
        <v>6</v>
      </c>
      <c r="F391" s="59" t="s">
        <v>5</v>
      </c>
      <c r="G391" s="152" t="str">
        <f>VLOOKUP(D391,sku归属!A:B,2,0)</f>
        <v>莫美玉</v>
      </c>
    </row>
    <row r="392" spans="1:13" s="59" customFormat="1" customHeight="1">
      <c r="A392" s="59" t="s">
        <v>1198</v>
      </c>
      <c r="B392" s="59" t="s">
        <v>1199</v>
      </c>
      <c r="C392" s="59" t="s">
        <v>1200</v>
      </c>
      <c r="D392" s="59" t="s">
        <v>6</v>
      </c>
      <c r="F392" s="59" t="s">
        <v>5</v>
      </c>
      <c r="G392" s="152" t="str">
        <f>VLOOKUP(D392,sku归属!A:B,2,0)</f>
        <v>莫美玉</v>
      </c>
    </row>
    <row r="393" spans="1:13" s="59" customFormat="1" customHeight="1">
      <c r="A393" s="59" t="s">
        <v>1201</v>
      </c>
      <c r="B393" s="59" t="s">
        <v>1202</v>
      </c>
      <c r="C393" s="59" t="s">
        <v>1203</v>
      </c>
      <c r="D393" s="59" t="s">
        <v>6</v>
      </c>
      <c r="F393" s="59" t="s">
        <v>5</v>
      </c>
      <c r="G393" s="152" t="str">
        <f>VLOOKUP(D393,sku归属!A:B,2,0)</f>
        <v>莫美玉</v>
      </c>
    </row>
    <row r="394" spans="1:13" s="59" customFormat="1" customHeight="1">
      <c r="A394" s="59" t="s">
        <v>1204</v>
      </c>
      <c r="B394" s="59" t="s">
        <v>1205</v>
      </c>
      <c r="C394" s="59" t="s">
        <v>1206</v>
      </c>
      <c r="D394" s="59" t="s">
        <v>6</v>
      </c>
      <c r="F394" s="59" t="s">
        <v>5</v>
      </c>
      <c r="G394" s="152" t="str">
        <f>VLOOKUP(D394,sku归属!A:B,2,0)</f>
        <v>莫美玉</v>
      </c>
    </row>
    <row r="395" spans="1:13" s="59" customFormat="1" customHeight="1">
      <c r="A395" s="59" t="s">
        <v>1207</v>
      </c>
      <c r="B395" s="59" t="s">
        <v>1208</v>
      </c>
      <c r="C395" s="59" t="s">
        <v>1209</v>
      </c>
      <c r="D395" s="59" t="s">
        <v>6</v>
      </c>
      <c r="F395" s="59" t="s">
        <v>5</v>
      </c>
      <c r="G395" s="152" t="str">
        <f>VLOOKUP(D395,sku归属!A:B,2,0)</f>
        <v>莫美玉</v>
      </c>
    </row>
    <row r="396" spans="1:13" s="59" customFormat="1" customHeight="1">
      <c r="A396" s="59" t="s">
        <v>1210</v>
      </c>
      <c r="B396" s="59" t="s">
        <v>1211</v>
      </c>
      <c r="C396" s="59" t="s">
        <v>1212</v>
      </c>
      <c r="D396" s="59" t="s">
        <v>6</v>
      </c>
      <c r="F396" s="59" t="s">
        <v>5</v>
      </c>
      <c r="G396" s="152" t="str">
        <f>VLOOKUP(D396,sku归属!A:B,2,0)</f>
        <v>莫美玉</v>
      </c>
    </row>
    <row r="397" spans="1:13" s="59" customFormat="1" customHeight="1">
      <c r="A397" s="59" t="s">
        <v>1213</v>
      </c>
      <c r="B397" s="59" t="s">
        <v>1214</v>
      </c>
      <c r="C397" s="59" t="s">
        <v>1215</v>
      </c>
      <c r="D397" s="59" t="s">
        <v>6</v>
      </c>
      <c r="F397" s="59" t="s">
        <v>5</v>
      </c>
      <c r="G397" s="152" t="str">
        <f>VLOOKUP(D397,sku归属!A:B,2,0)</f>
        <v>莫美玉</v>
      </c>
    </row>
    <row r="398" spans="1:13" s="59" customFormat="1" customHeight="1">
      <c r="A398" s="59" t="s">
        <v>1216</v>
      </c>
      <c r="B398" s="59" t="s">
        <v>1217</v>
      </c>
      <c r="C398" s="59" t="s">
        <v>1218</v>
      </c>
      <c r="D398" s="59" t="s">
        <v>6</v>
      </c>
      <c r="F398" s="59" t="s">
        <v>5</v>
      </c>
      <c r="G398" s="152" t="str">
        <f>VLOOKUP(D398,sku归属!A:B,2,0)</f>
        <v>莫美玉</v>
      </c>
    </row>
    <row r="399" spans="1:13" s="59" customFormat="1" customHeight="1">
      <c r="A399" s="59" t="s">
        <v>1219</v>
      </c>
      <c r="B399" s="59" t="s">
        <v>1220</v>
      </c>
      <c r="C399" s="59" t="s">
        <v>1221</v>
      </c>
      <c r="D399" s="59" t="s">
        <v>6</v>
      </c>
      <c r="F399" s="59" t="s">
        <v>5</v>
      </c>
      <c r="G399" s="152" t="str">
        <f>VLOOKUP(D399,sku归属!A:B,2,0)</f>
        <v>莫美玉</v>
      </c>
    </row>
    <row r="400" spans="1:13" s="59" customFormat="1" customHeight="1">
      <c r="A400" s="59" t="s">
        <v>1222</v>
      </c>
      <c r="B400" s="59" t="s">
        <v>1223</v>
      </c>
      <c r="C400" s="59" t="s">
        <v>1224</v>
      </c>
      <c r="D400" s="59" t="s">
        <v>6</v>
      </c>
      <c r="F400" s="59" t="s">
        <v>5</v>
      </c>
      <c r="G400" s="152" t="str">
        <f>VLOOKUP(D400,sku归属!A:B,2,0)</f>
        <v>莫美玉</v>
      </c>
    </row>
    <row r="401" spans="1:13" s="59" customFormat="1" customHeight="1">
      <c r="A401" s="59" t="s">
        <v>1225</v>
      </c>
      <c r="B401" s="59" t="s">
        <v>1226</v>
      </c>
      <c r="C401" s="59" t="s">
        <v>1227</v>
      </c>
      <c r="D401" s="59" t="s">
        <v>6</v>
      </c>
      <c r="F401" s="59" t="s">
        <v>5</v>
      </c>
      <c r="G401" s="152" t="str">
        <f>VLOOKUP(D401,sku归属!A:B,2,0)</f>
        <v>莫美玉</v>
      </c>
    </row>
    <row r="402" spans="1:13" s="59" customFormat="1" customHeight="1">
      <c r="A402" s="59" t="s">
        <v>1228</v>
      </c>
      <c r="B402" s="59" t="s">
        <v>1229</v>
      </c>
      <c r="C402" s="59" t="s">
        <v>1230</v>
      </c>
      <c r="D402" s="59" t="s">
        <v>6</v>
      </c>
      <c r="F402" s="59" t="s">
        <v>5</v>
      </c>
      <c r="G402" s="152" t="str">
        <f>VLOOKUP(D402,sku归属!A:B,2,0)</f>
        <v>莫美玉</v>
      </c>
    </row>
    <row r="403" spans="1:13" s="59" customFormat="1" customHeight="1">
      <c r="A403" s="59" t="s">
        <v>1231</v>
      </c>
      <c r="B403" s="59" t="s">
        <v>1232</v>
      </c>
      <c r="C403" s="59" t="s">
        <v>1233</v>
      </c>
      <c r="D403" s="59" t="s">
        <v>6</v>
      </c>
      <c r="F403" s="59" t="s">
        <v>5</v>
      </c>
      <c r="G403" s="152" t="str">
        <f>VLOOKUP(D403,sku归属!A:B,2,0)</f>
        <v>莫美玉</v>
      </c>
    </row>
    <row r="404" spans="1:13" s="59" customFormat="1" customHeight="1">
      <c r="A404" s="59" t="s">
        <v>1234</v>
      </c>
      <c r="B404" s="59" t="s">
        <v>1235</v>
      </c>
      <c r="C404" s="59" t="s">
        <v>1236</v>
      </c>
      <c r="D404" s="59" t="s">
        <v>6</v>
      </c>
      <c r="F404" s="59" t="s">
        <v>5</v>
      </c>
      <c r="G404" s="152" t="str">
        <f>VLOOKUP(D404,sku归属!A:B,2,0)</f>
        <v>莫美玉</v>
      </c>
    </row>
    <row r="405" spans="1:13" s="59" customFormat="1" customHeight="1">
      <c r="A405" s="59" t="s">
        <v>1237</v>
      </c>
      <c r="B405" s="59" t="s">
        <v>1238</v>
      </c>
      <c r="C405" s="59" t="s">
        <v>1239</v>
      </c>
      <c r="D405" s="59" t="s">
        <v>6</v>
      </c>
      <c r="F405" s="59" t="s">
        <v>5</v>
      </c>
      <c r="G405" s="152" t="str">
        <f>VLOOKUP(D405,sku归属!A:B,2,0)</f>
        <v>莫美玉</v>
      </c>
    </row>
    <row r="406" spans="1:13" s="59" customFormat="1" customHeight="1">
      <c r="A406" s="59" t="s">
        <v>1240</v>
      </c>
      <c r="B406" s="59" t="s">
        <v>1241</v>
      </c>
      <c r="C406" s="59" t="s">
        <v>1242</v>
      </c>
      <c r="D406" s="59" t="s">
        <v>6</v>
      </c>
      <c r="F406" s="59" t="s">
        <v>5</v>
      </c>
      <c r="G406" s="152" t="str">
        <f>VLOOKUP(D406,sku归属!A:B,2,0)</f>
        <v>莫美玉</v>
      </c>
    </row>
    <row r="407" spans="1:13" s="59" customFormat="1" customHeight="1">
      <c r="A407" s="59" t="s">
        <v>1243</v>
      </c>
      <c r="B407" s="59" t="s">
        <v>1244</v>
      </c>
      <c r="C407" s="59" t="s">
        <v>1245</v>
      </c>
      <c r="D407" s="59" t="s">
        <v>6</v>
      </c>
      <c r="F407" s="59" t="s">
        <v>5</v>
      </c>
      <c r="G407" s="152" t="str">
        <f>VLOOKUP(D407,sku归属!A:B,2,0)</f>
        <v>莫美玉</v>
      </c>
    </row>
    <row r="408" spans="1:13" s="59" customFormat="1" customHeight="1">
      <c r="A408" s="59" t="s">
        <v>1246</v>
      </c>
      <c r="B408" s="59" t="s">
        <v>1247</v>
      </c>
      <c r="C408" s="59" t="s">
        <v>1248</v>
      </c>
      <c r="D408" s="59" t="s">
        <v>6</v>
      </c>
      <c r="F408" s="59" t="s">
        <v>5</v>
      </c>
      <c r="G408" s="152" t="str">
        <f>VLOOKUP(D408,sku归属!A:B,2,0)</f>
        <v>莫美玉</v>
      </c>
    </row>
    <row r="409" spans="1:13" s="59" customFormat="1" customHeight="1">
      <c r="A409" s="59" t="s">
        <v>1249</v>
      </c>
      <c r="B409" s="59" t="s">
        <v>1250</v>
      </c>
      <c r="C409" s="59" t="s">
        <v>1251</v>
      </c>
      <c r="D409" s="59" t="s">
        <v>6</v>
      </c>
      <c r="F409" s="59" t="s">
        <v>5</v>
      </c>
      <c r="G409" s="152" t="str">
        <f>VLOOKUP(D409,sku归属!A:B,2,0)</f>
        <v>莫美玉</v>
      </c>
    </row>
    <row r="410" spans="1:13" s="59" customFormat="1" customHeight="1">
      <c r="A410" s="59" t="s">
        <v>1252</v>
      </c>
      <c r="B410" s="59" t="s">
        <v>1253</v>
      </c>
      <c r="C410" s="59" t="s">
        <v>1254</v>
      </c>
      <c r="D410" s="59" t="s">
        <v>6</v>
      </c>
      <c r="F410" s="59" t="s">
        <v>5</v>
      </c>
      <c r="G410" s="152" t="str">
        <f>VLOOKUP(D410,sku归属!A:B,2,0)</f>
        <v>莫美玉</v>
      </c>
    </row>
    <row r="411" spans="1:13" s="59" customFormat="1" customHeight="1">
      <c r="A411" s="59" t="s">
        <v>1255</v>
      </c>
      <c r="B411" s="59" t="s">
        <v>1256</v>
      </c>
      <c r="C411" s="59" t="s">
        <v>1257</v>
      </c>
      <c r="D411" s="59" t="s">
        <v>6</v>
      </c>
      <c r="F411" s="59" t="s">
        <v>5</v>
      </c>
      <c r="G411" s="152" t="str">
        <f>VLOOKUP(D411,sku归属!A:B,2,0)</f>
        <v>莫美玉</v>
      </c>
    </row>
    <row r="412" spans="1:13" s="59" customFormat="1" customHeight="1">
      <c r="A412" s="59" t="s">
        <v>1258</v>
      </c>
      <c r="B412" s="59" t="s">
        <v>1259</v>
      </c>
      <c r="C412" s="59" t="s">
        <v>1260</v>
      </c>
      <c r="D412" s="59" t="s">
        <v>6</v>
      </c>
      <c r="F412" s="59" t="s">
        <v>5</v>
      </c>
      <c r="G412" s="152" t="str">
        <f>VLOOKUP(D412,sku归属!A:B,2,0)</f>
        <v>莫美玉</v>
      </c>
    </row>
    <row r="413" spans="1:13" s="59" customFormat="1" customHeight="1">
      <c r="A413" s="59" t="s">
        <v>1261</v>
      </c>
      <c r="B413" s="59" t="s">
        <v>1262</v>
      </c>
      <c r="C413" s="59" t="s">
        <v>1263</v>
      </c>
      <c r="D413" s="59" t="s">
        <v>6</v>
      </c>
      <c r="F413" s="59" t="s">
        <v>5</v>
      </c>
      <c r="G413" s="152" t="str">
        <f>VLOOKUP(D413,sku归属!A:B,2,0)</f>
        <v>莫美玉</v>
      </c>
    </row>
    <row r="414" spans="1:13" s="59" customFormat="1" customHeight="1">
      <c r="A414" s="59" t="s">
        <v>1264</v>
      </c>
      <c r="B414" s="59" t="s">
        <v>1265</v>
      </c>
      <c r="C414" s="59" t="s">
        <v>1266</v>
      </c>
      <c r="D414" s="59" t="s">
        <v>6</v>
      </c>
      <c r="F414" s="59" t="s">
        <v>5</v>
      </c>
      <c r="G414" s="152" t="str">
        <f>VLOOKUP(D414,sku归属!A:B,2,0)</f>
        <v>莫美玉</v>
      </c>
    </row>
    <row r="415" spans="1:13" s="59" customFormat="1" customHeight="1">
      <c r="A415" s="59" t="s">
        <v>1267</v>
      </c>
      <c r="B415" s="59" t="s">
        <v>1268</v>
      </c>
      <c r="C415" s="59" t="s">
        <v>1269</v>
      </c>
      <c r="D415" s="59" t="s">
        <v>6</v>
      </c>
      <c r="F415" s="59" t="s">
        <v>5</v>
      </c>
      <c r="G415" s="152" t="str">
        <f>VLOOKUP(D415,sku归属!A:B,2,0)</f>
        <v>莫美玉</v>
      </c>
    </row>
    <row r="416" spans="1:13" s="59" customFormat="1" customHeight="1">
      <c r="A416" s="59" t="s">
        <v>1270</v>
      </c>
      <c r="B416" s="59" t="s">
        <v>1271</v>
      </c>
      <c r="C416" s="59" t="s">
        <v>1272</v>
      </c>
      <c r="D416" s="59" t="s">
        <v>6</v>
      </c>
      <c r="F416" s="59" t="s">
        <v>5</v>
      </c>
      <c r="G416" s="152" t="str">
        <f>VLOOKUP(D416,sku归属!A:B,2,0)</f>
        <v>莫美玉</v>
      </c>
    </row>
    <row r="417" spans="1:13" s="59" customFormat="1" customHeight="1">
      <c r="A417" s="59" t="s">
        <v>1273</v>
      </c>
      <c r="B417" s="59" t="s">
        <v>1274</v>
      </c>
      <c r="C417" s="59" t="s">
        <v>1275</v>
      </c>
      <c r="D417" s="59" t="s">
        <v>6</v>
      </c>
      <c r="F417" s="59" t="s">
        <v>5</v>
      </c>
      <c r="G417" s="152" t="str">
        <f>VLOOKUP(D417,sku归属!A:B,2,0)</f>
        <v>莫美玉</v>
      </c>
    </row>
    <row r="418" spans="1:13" s="59" customFormat="1" customHeight="1">
      <c r="A418" s="59" t="s">
        <v>1276</v>
      </c>
      <c r="B418" s="59" t="s">
        <v>1277</v>
      </c>
      <c r="C418" s="59" t="s">
        <v>1278</v>
      </c>
      <c r="D418" s="59">
        <v>801</v>
      </c>
      <c r="F418" s="59" t="s">
        <v>5</v>
      </c>
      <c r="G418" s="152" t="str">
        <f>VLOOKUP(D418,sku归属!A:B,2,0)</f>
        <v>丁芳芳</v>
      </c>
    </row>
    <row r="419" spans="1:13" s="59" customFormat="1" customHeight="1">
      <c r="A419" s="59" t="s">
        <v>1279</v>
      </c>
      <c r="B419" s="59" t="s">
        <v>1280</v>
      </c>
      <c r="C419" s="59" t="s">
        <v>1281</v>
      </c>
      <c r="D419" s="59">
        <v>801</v>
      </c>
      <c r="F419" s="59" t="s">
        <v>5</v>
      </c>
      <c r="G419" s="152" t="str">
        <f>VLOOKUP(D419,sku归属!A:B,2,0)</f>
        <v>丁芳芳</v>
      </c>
    </row>
    <row r="420" spans="1:13" s="59" customFormat="1" customHeight="1">
      <c r="A420" s="59" t="s">
        <v>1282</v>
      </c>
      <c r="B420" s="59" t="s">
        <v>1283</v>
      </c>
      <c r="C420" s="59" t="s">
        <v>1284</v>
      </c>
      <c r="D420" s="59">
        <v>801</v>
      </c>
      <c r="F420" s="59" t="s">
        <v>5</v>
      </c>
      <c r="G420" s="152" t="str">
        <f>VLOOKUP(D420,sku归属!A:B,2,0)</f>
        <v>丁芳芳</v>
      </c>
    </row>
    <row r="421" spans="1:13" s="59" customFormat="1" customHeight="1">
      <c r="A421" s="59" t="s">
        <v>1285</v>
      </c>
      <c r="B421" s="59" t="s">
        <v>1286</v>
      </c>
      <c r="C421" s="59" t="s">
        <v>1287</v>
      </c>
      <c r="D421" s="59">
        <v>801</v>
      </c>
      <c r="F421" s="59" t="s">
        <v>5</v>
      </c>
      <c r="G421" s="152" t="str">
        <f>VLOOKUP(D421,sku归属!A:B,2,0)</f>
        <v>丁芳芳</v>
      </c>
    </row>
    <row r="422" spans="1:13" s="59" customFormat="1" customHeight="1">
      <c r="A422" s="59" t="s">
        <v>1288</v>
      </c>
      <c r="B422" s="59" t="s">
        <v>1289</v>
      </c>
      <c r="C422" s="59" t="s">
        <v>1290</v>
      </c>
      <c r="D422" s="59">
        <v>801</v>
      </c>
      <c r="F422" s="59" t="s">
        <v>5</v>
      </c>
      <c r="G422" s="152" t="str">
        <f>VLOOKUP(D422,sku归属!A:B,2,0)</f>
        <v>丁芳芳</v>
      </c>
    </row>
    <row r="423" spans="1:13" s="59" customFormat="1" customHeight="1">
      <c r="A423" s="59" t="s">
        <v>1291</v>
      </c>
      <c r="B423" s="59" t="s">
        <v>1292</v>
      </c>
      <c r="C423" s="59" t="s">
        <v>1293</v>
      </c>
      <c r="D423" s="59">
        <v>801</v>
      </c>
      <c r="F423" s="59" t="s">
        <v>5</v>
      </c>
      <c r="G423" s="152" t="str">
        <f>VLOOKUP(D423,sku归属!A:B,2,0)</f>
        <v>丁芳芳</v>
      </c>
    </row>
    <row r="424" spans="1:13" s="59" customFormat="1" customHeight="1">
      <c r="A424" s="59" t="s">
        <v>1294</v>
      </c>
      <c r="B424" s="59" t="s">
        <v>1295</v>
      </c>
      <c r="C424" s="59" t="s">
        <v>1296</v>
      </c>
      <c r="D424" s="59">
        <v>801</v>
      </c>
      <c r="F424" s="59" t="s">
        <v>5</v>
      </c>
      <c r="G424" s="152" t="str">
        <f>VLOOKUP(D424,sku归属!A:B,2,0)</f>
        <v>丁芳芳</v>
      </c>
    </row>
    <row r="425" spans="1:13" s="59" customFormat="1" customHeight="1">
      <c r="A425" s="59" t="s">
        <v>1297</v>
      </c>
      <c r="B425" s="59" t="s">
        <v>1298</v>
      </c>
      <c r="C425" s="59" t="s">
        <v>1299</v>
      </c>
      <c r="D425" s="59">
        <v>801</v>
      </c>
      <c r="F425" s="59" t="s">
        <v>5</v>
      </c>
      <c r="G425" s="152" t="str">
        <f>VLOOKUP(D425,sku归属!A:B,2,0)</f>
        <v>丁芳芳</v>
      </c>
    </row>
    <row r="426" spans="1:13" s="59" customFormat="1" customHeight="1">
      <c r="A426" s="59" t="s">
        <v>1300</v>
      </c>
      <c r="B426" s="59" t="s">
        <v>1301</v>
      </c>
      <c r="C426" s="59" t="s">
        <v>1302</v>
      </c>
      <c r="D426" s="59">
        <v>801</v>
      </c>
      <c r="F426" s="59" t="s">
        <v>5</v>
      </c>
      <c r="G426" s="152" t="str">
        <f>VLOOKUP(D426,sku归属!A:B,2,0)</f>
        <v>丁芳芳</v>
      </c>
    </row>
    <row r="427" spans="1:13" s="59" customFormat="1" customHeight="1">
      <c r="A427" s="59" t="s">
        <v>1303</v>
      </c>
      <c r="B427" s="59" t="s">
        <v>1304</v>
      </c>
      <c r="C427" s="59" t="s">
        <v>1305</v>
      </c>
      <c r="D427" s="59">
        <v>801</v>
      </c>
      <c r="F427" s="59" t="s">
        <v>5</v>
      </c>
      <c r="G427" s="152" t="str">
        <f>VLOOKUP(D427,sku归属!A:B,2,0)</f>
        <v>丁芳芳</v>
      </c>
    </row>
    <row r="428" spans="1:13" s="59" customFormat="1" customHeight="1">
      <c r="A428" s="59" t="s">
        <v>1306</v>
      </c>
      <c r="B428" s="59" t="s">
        <v>1307</v>
      </c>
      <c r="C428" s="59" t="s">
        <v>1308</v>
      </c>
      <c r="D428" s="59">
        <v>801</v>
      </c>
      <c r="F428" s="59" t="s">
        <v>5</v>
      </c>
      <c r="G428" s="152" t="str">
        <f>VLOOKUP(D428,sku归属!A:B,2,0)</f>
        <v>丁芳芳</v>
      </c>
    </row>
    <row r="429" spans="1:13" s="59" customFormat="1" customHeight="1">
      <c r="A429" s="59" t="s">
        <v>1309</v>
      </c>
      <c r="B429" s="59" t="s">
        <v>1310</v>
      </c>
      <c r="C429" s="59" t="s">
        <v>1311</v>
      </c>
      <c r="D429" s="59">
        <v>801</v>
      </c>
      <c r="F429" s="59" t="s">
        <v>5</v>
      </c>
      <c r="G429" s="152" t="str">
        <f>VLOOKUP(D429,sku归属!A:B,2,0)</f>
        <v>丁芳芳</v>
      </c>
    </row>
    <row r="430" spans="1:13" s="59" customFormat="1" customHeight="1">
      <c r="A430" s="59" t="s">
        <v>1312</v>
      </c>
      <c r="B430" s="59" t="s">
        <v>1313</v>
      </c>
      <c r="C430" s="59" t="s">
        <v>1314</v>
      </c>
      <c r="D430" s="59">
        <v>801</v>
      </c>
      <c r="F430" s="59" t="s">
        <v>5</v>
      </c>
      <c r="G430" s="152" t="str">
        <f>VLOOKUP(D430,sku归属!A:B,2,0)</f>
        <v>丁芳芳</v>
      </c>
    </row>
    <row r="431" spans="1:13" s="59" customFormat="1" customHeight="1">
      <c r="A431" s="59" t="s">
        <v>1315</v>
      </c>
      <c r="B431" s="59" t="s">
        <v>1316</v>
      </c>
      <c r="C431" s="59" t="s">
        <v>1317</v>
      </c>
      <c r="D431" s="59">
        <v>801</v>
      </c>
      <c r="F431" s="59" t="s">
        <v>5</v>
      </c>
      <c r="G431" s="152" t="str">
        <f>VLOOKUP(D431,sku归属!A:B,2,0)</f>
        <v>丁芳芳</v>
      </c>
    </row>
    <row r="432" spans="1:13" s="59" customFormat="1" customHeight="1">
      <c r="A432" s="59" t="s">
        <v>1318</v>
      </c>
      <c r="B432" s="59" t="s">
        <v>1319</v>
      </c>
      <c r="C432" s="59" t="s">
        <v>1320</v>
      </c>
      <c r="D432" s="59">
        <v>801</v>
      </c>
      <c r="F432" s="59" t="s">
        <v>5</v>
      </c>
      <c r="G432" s="152" t="str">
        <f>VLOOKUP(D432,sku归属!A:B,2,0)</f>
        <v>丁芳芳</v>
      </c>
    </row>
    <row r="433" spans="1:13" s="59" customFormat="1" customHeight="1">
      <c r="A433" s="59" t="s">
        <v>1321</v>
      </c>
      <c r="B433" s="59" t="s">
        <v>1322</v>
      </c>
      <c r="C433" s="59" t="s">
        <v>1323</v>
      </c>
      <c r="D433" s="59">
        <v>801</v>
      </c>
      <c r="F433" s="59" t="s">
        <v>5</v>
      </c>
      <c r="G433" s="152" t="str">
        <f>VLOOKUP(D433,sku归属!A:B,2,0)</f>
        <v>丁芳芳</v>
      </c>
    </row>
    <row r="434" spans="1:13" s="59" customFormat="1" customHeight="1">
      <c r="A434" s="59" t="s">
        <v>1324</v>
      </c>
      <c r="B434" s="59" t="s">
        <v>1325</v>
      </c>
      <c r="C434" s="59" t="s">
        <v>1326</v>
      </c>
      <c r="D434" s="59">
        <v>801</v>
      </c>
      <c r="F434" s="59" t="s">
        <v>5</v>
      </c>
      <c r="G434" s="152" t="str">
        <f>VLOOKUP(D434,sku归属!A:B,2,0)</f>
        <v>丁芳芳</v>
      </c>
    </row>
    <row r="435" spans="1:13" s="59" customFormat="1" customHeight="1">
      <c r="A435" s="59" t="s">
        <v>1327</v>
      </c>
      <c r="B435" s="59" t="s">
        <v>1328</v>
      </c>
      <c r="C435" s="59" t="s">
        <v>1329</v>
      </c>
      <c r="D435" s="59">
        <v>801</v>
      </c>
      <c r="F435" s="59" t="s">
        <v>5</v>
      </c>
      <c r="G435" s="152" t="str">
        <f>VLOOKUP(D435,sku归属!A:B,2,0)</f>
        <v>丁芳芳</v>
      </c>
    </row>
    <row r="436" spans="1:13" s="59" customFormat="1" customHeight="1">
      <c r="A436" s="59" t="s">
        <v>1330</v>
      </c>
      <c r="B436" s="59" t="s">
        <v>1331</v>
      </c>
      <c r="C436" s="59" t="s">
        <v>848</v>
      </c>
      <c r="D436" s="59">
        <v>801</v>
      </c>
      <c r="F436" s="59" t="s">
        <v>5</v>
      </c>
      <c r="G436" s="152" t="str">
        <f>VLOOKUP(D436,sku归属!A:B,2,0)</f>
        <v>丁芳芳</v>
      </c>
    </row>
    <row r="437" spans="1:13" s="59" customFormat="1" customHeight="1">
      <c r="A437" s="59" t="s">
        <v>1332</v>
      </c>
      <c r="B437" s="59" t="s">
        <v>1333</v>
      </c>
      <c r="C437" s="59" t="s">
        <v>127</v>
      </c>
      <c r="D437" s="59">
        <v>801</v>
      </c>
      <c r="F437" s="59" t="s">
        <v>5</v>
      </c>
      <c r="G437" s="152" t="str">
        <f>VLOOKUP(D437,sku归属!A:B,2,0)</f>
        <v>丁芳芳</v>
      </c>
    </row>
    <row r="438" spans="1:13" s="59" customFormat="1" customHeight="1">
      <c r="A438" s="59" t="s">
        <v>1334</v>
      </c>
      <c r="B438" s="59" t="s">
        <v>1335</v>
      </c>
      <c r="C438" s="59" t="s">
        <v>1336</v>
      </c>
      <c r="D438" s="59">
        <v>801</v>
      </c>
      <c r="F438" s="59" t="s">
        <v>5</v>
      </c>
      <c r="G438" s="152" t="str">
        <f>VLOOKUP(D438,sku归属!A:B,2,0)</f>
        <v>丁芳芳</v>
      </c>
    </row>
    <row r="439" spans="1:13" s="59" customFormat="1" customHeight="1">
      <c r="A439" s="59" t="s">
        <v>1337</v>
      </c>
      <c r="B439" s="59" t="s">
        <v>1338</v>
      </c>
      <c r="C439" s="59" t="s">
        <v>1339</v>
      </c>
      <c r="D439" s="59">
        <v>801</v>
      </c>
      <c r="F439" s="59" t="s">
        <v>5</v>
      </c>
      <c r="G439" s="152" t="str">
        <f>VLOOKUP(D439,sku归属!A:B,2,0)</f>
        <v>丁芳芳</v>
      </c>
    </row>
    <row r="440" spans="1:13" s="59" customFormat="1" customHeight="1">
      <c r="A440" s="59" t="s">
        <v>1340</v>
      </c>
      <c r="B440" s="59" t="s">
        <v>1341</v>
      </c>
      <c r="C440" s="59" t="s">
        <v>1342</v>
      </c>
      <c r="D440" s="59">
        <v>801</v>
      </c>
      <c r="F440" s="59" t="s">
        <v>5</v>
      </c>
      <c r="G440" s="152" t="str">
        <f>VLOOKUP(D440,sku归属!A:B,2,0)</f>
        <v>丁芳芳</v>
      </c>
    </row>
    <row r="441" spans="1:13" s="59" customFormat="1" customHeight="1">
      <c r="A441" s="59" t="s">
        <v>1343</v>
      </c>
      <c r="B441" s="59" t="s">
        <v>1344</v>
      </c>
      <c r="C441" s="59" t="s">
        <v>1345</v>
      </c>
      <c r="D441" s="59">
        <v>801</v>
      </c>
      <c r="F441" s="59" t="s">
        <v>5</v>
      </c>
      <c r="G441" s="152" t="str">
        <f>VLOOKUP(D441,sku归属!A:B,2,0)</f>
        <v>丁芳芳</v>
      </c>
    </row>
    <row r="442" spans="1:13" s="59" customFormat="1" customHeight="1">
      <c r="A442" s="59" t="s">
        <v>1346</v>
      </c>
      <c r="B442" s="59" t="s">
        <v>1347</v>
      </c>
      <c r="C442" s="59" t="s">
        <v>1348</v>
      </c>
      <c r="D442" s="59">
        <v>801</v>
      </c>
      <c r="F442" s="59" t="s">
        <v>5</v>
      </c>
      <c r="G442" s="152" t="str">
        <f>VLOOKUP(D442,sku归属!A:B,2,0)</f>
        <v>丁芳芳</v>
      </c>
    </row>
    <row r="443" spans="1:13" s="59" customFormat="1" customHeight="1">
      <c r="A443" s="59" t="s">
        <v>1349</v>
      </c>
      <c r="B443" s="59" t="s">
        <v>1350</v>
      </c>
      <c r="C443" s="59" t="s">
        <v>1351</v>
      </c>
      <c r="D443" s="59">
        <v>801</v>
      </c>
      <c r="F443" s="59" t="s">
        <v>5</v>
      </c>
      <c r="G443" s="152" t="str">
        <f>VLOOKUP(D443,sku归属!A:B,2,0)</f>
        <v>丁芳芳</v>
      </c>
    </row>
    <row r="444" spans="1:13" s="59" customFormat="1" customHeight="1">
      <c r="A444" s="59" t="s">
        <v>1352</v>
      </c>
      <c r="B444" s="59" t="s">
        <v>1353</v>
      </c>
      <c r="C444" s="59" t="s">
        <v>1354</v>
      </c>
      <c r="D444" s="59">
        <v>801</v>
      </c>
      <c r="F444" s="59" t="s">
        <v>5</v>
      </c>
      <c r="G444" s="152" t="str">
        <f>VLOOKUP(D444,sku归属!A:B,2,0)</f>
        <v>丁芳芳</v>
      </c>
    </row>
    <row r="445" spans="1:13" s="59" customFormat="1" customHeight="1">
      <c r="A445" s="59" t="s">
        <v>1355</v>
      </c>
      <c r="B445" s="59" t="s">
        <v>1356</v>
      </c>
      <c r="C445" s="59" t="s">
        <v>1357</v>
      </c>
      <c r="D445" s="59">
        <v>801</v>
      </c>
      <c r="F445" s="59" t="s">
        <v>5</v>
      </c>
      <c r="G445" s="152" t="str">
        <f>VLOOKUP(D445,sku归属!A:B,2,0)</f>
        <v>丁芳芳</v>
      </c>
    </row>
    <row r="446" spans="1:13" s="59" customFormat="1" customHeight="1">
      <c r="A446" s="59" t="s">
        <v>1358</v>
      </c>
      <c r="B446" s="59" t="s">
        <v>1359</v>
      </c>
      <c r="C446" s="59" t="s">
        <v>1360</v>
      </c>
      <c r="D446" s="59">
        <v>801</v>
      </c>
      <c r="F446" s="59" t="s">
        <v>5</v>
      </c>
      <c r="G446" s="152" t="str">
        <f>VLOOKUP(D446,sku归属!A:B,2,0)</f>
        <v>丁芳芳</v>
      </c>
    </row>
    <row r="447" spans="1:13" s="59" customFormat="1" customHeight="1">
      <c r="A447" s="59" t="s">
        <v>1361</v>
      </c>
      <c r="B447" s="59" t="s">
        <v>1362</v>
      </c>
      <c r="C447" s="59" t="s">
        <v>1363</v>
      </c>
      <c r="D447" s="59">
        <v>801</v>
      </c>
      <c r="F447" s="59" t="s">
        <v>5</v>
      </c>
      <c r="G447" s="152" t="str">
        <f>VLOOKUP(D447,sku归属!A:B,2,0)</f>
        <v>丁芳芳</v>
      </c>
    </row>
    <row r="448" spans="1:13" s="59" customFormat="1" customHeight="1">
      <c r="A448" s="59" t="s">
        <v>1364</v>
      </c>
      <c r="B448" s="59" t="s">
        <v>1365</v>
      </c>
      <c r="C448" s="59" t="s">
        <v>1366</v>
      </c>
      <c r="D448" s="59">
        <v>801</v>
      </c>
      <c r="F448" s="59" t="s">
        <v>5</v>
      </c>
      <c r="G448" s="152" t="str">
        <f>VLOOKUP(D448,sku归属!A:B,2,0)</f>
        <v>丁芳芳</v>
      </c>
    </row>
    <row r="449" spans="1:13" s="59" customFormat="1" customHeight="1">
      <c r="A449" s="59" t="s">
        <v>1367</v>
      </c>
      <c r="B449" s="59" t="s">
        <v>1368</v>
      </c>
      <c r="C449" s="59" t="s">
        <v>1369</v>
      </c>
      <c r="D449" s="59">
        <v>801</v>
      </c>
      <c r="F449" s="59" t="s">
        <v>5</v>
      </c>
      <c r="G449" s="152" t="str">
        <f>VLOOKUP(D449,sku归属!A:B,2,0)</f>
        <v>丁芳芳</v>
      </c>
    </row>
    <row r="450" spans="1:13" s="59" customFormat="1" customHeight="1">
      <c r="A450" s="59" t="s">
        <v>1370</v>
      </c>
      <c r="B450" s="59" t="s">
        <v>1371</v>
      </c>
      <c r="C450" s="59" t="s">
        <v>1372</v>
      </c>
      <c r="D450" s="59">
        <v>801</v>
      </c>
      <c r="F450" s="59" t="s">
        <v>5</v>
      </c>
      <c r="G450" s="152" t="str">
        <f>VLOOKUP(D450,sku归属!A:B,2,0)</f>
        <v>丁芳芳</v>
      </c>
    </row>
    <row r="451" spans="1:13" s="59" customFormat="1" customHeight="1">
      <c r="A451" s="59" t="s">
        <v>1373</v>
      </c>
      <c r="B451" s="59" t="s">
        <v>1374</v>
      </c>
      <c r="C451" s="59" t="s">
        <v>1375</v>
      </c>
      <c r="D451" s="59">
        <v>801</v>
      </c>
      <c r="F451" s="59" t="s">
        <v>5</v>
      </c>
      <c r="G451" s="152" t="str">
        <f>VLOOKUP(D451,sku归属!A:B,2,0)</f>
        <v>丁芳芳</v>
      </c>
    </row>
    <row r="452" spans="1:13" s="59" customFormat="1" customHeight="1">
      <c r="A452" s="59" t="s">
        <v>1376</v>
      </c>
      <c r="B452" s="59" t="s">
        <v>1377</v>
      </c>
      <c r="C452" s="59" t="s">
        <v>1378</v>
      </c>
      <c r="D452" s="59">
        <v>801</v>
      </c>
      <c r="F452" s="59" t="s">
        <v>5</v>
      </c>
      <c r="G452" s="152" t="str">
        <f>VLOOKUP(D452,sku归属!A:B,2,0)</f>
        <v>丁芳芳</v>
      </c>
    </row>
    <row r="453" spans="1:13" s="59" customFormat="1" customHeight="1">
      <c r="A453" s="59" t="s">
        <v>1379</v>
      </c>
      <c r="B453" s="59" t="s">
        <v>1380</v>
      </c>
      <c r="C453" s="59" t="s">
        <v>1381</v>
      </c>
      <c r="D453" s="59">
        <v>801</v>
      </c>
      <c r="F453" s="59" t="s">
        <v>5</v>
      </c>
      <c r="G453" s="152" t="str">
        <f>VLOOKUP(D453,sku归属!A:B,2,0)</f>
        <v>丁芳芳</v>
      </c>
    </row>
    <row r="454" spans="1:13" s="59" customFormat="1" customHeight="1">
      <c r="A454" s="59" t="s">
        <v>1382</v>
      </c>
      <c r="B454" s="59" t="s">
        <v>1383</v>
      </c>
      <c r="C454" s="59" t="s">
        <v>1384</v>
      </c>
      <c r="D454" s="59">
        <v>801</v>
      </c>
      <c r="F454" s="59" t="s">
        <v>5</v>
      </c>
      <c r="G454" s="152" t="str">
        <f>VLOOKUP(D454,sku归属!A:B,2,0)</f>
        <v>丁芳芳</v>
      </c>
    </row>
    <row r="455" spans="1:13" s="59" customFormat="1" customHeight="1">
      <c r="A455" s="59" t="s">
        <v>1385</v>
      </c>
      <c r="B455" s="59" t="s">
        <v>1386</v>
      </c>
      <c r="C455" s="59" t="s">
        <v>1387</v>
      </c>
      <c r="D455" s="59">
        <v>801</v>
      </c>
      <c r="F455" s="59" t="s">
        <v>5</v>
      </c>
      <c r="G455" s="152" t="str">
        <f>VLOOKUP(D455,sku归属!A:B,2,0)</f>
        <v>丁芳芳</v>
      </c>
    </row>
    <row r="456" spans="1:13" s="59" customFormat="1" customHeight="1">
      <c r="A456" s="59" t="s">
        <v>1388</v>
      </c>
      <c r="B456" s="59" t="s">
        <v>1389</v>
      </c>
      <c r="C456" s="59" t="s">
        <v>1390</v>
      </c>
      <c r="D456" s="59">
        <v>801</v>
      </c>
      <c r="F456" s="59" t="s">
        <v>5</v>
      </c>
      <c r="G456" s="152" t="str">
        <f>VLOOKUP(D456,sku归属!A:B,2,0)</f>
        <v>丁芳芳</v>
      </c>
    </row>
    <row r="457" spans="1:13" s="59" customFormat="1" customHeight="1">
      <c r="A457" s="59" t="s">
        <v>1391</v>
      </c>
      <c r="B457" s="59" t="s">
        <v>1392</v>
      </c>
      <c r="C457" s="59" t="s">
        <v>1393</v>
      </c>
      <c r="D457" s="59">
        <v>801</v>
      </c>
      <c r="F457" s="59" t="s">
        <v>5</v>
      </c>
      <c r="G457" s="152" t="str">
        <f>VLOOKUP(D457,sku归属!A:B,2,0)</f>
        <v>丁芳芳</v>
      </c>
    </row>
    <row r="458" spans="1:13" s="59" customFormat="1" customHeight="1">
      <c r="A458" s="59" t="s">
        <v>1394</v>
      </c>
      <c r="B458" s="59" t="s">
        <v>1395</v>
      </c>
      <c r="C458" s="59" t="s">
        <v>1396</v>
      </c>
      <c r="D458" s="59">
        <v>801</v>
      </c>
      <c r="F458" s="59" t="s">
        <v>5</v>
      </c>
      <c r="G458" s="152" t="str">
        <f>VLOOKUP(D458,sku归属!A:B,2,0)</f>
        <v>丁芳芳</v>
      </c>
    </row>
    <row r="459" spans="1:13" s="59" customFormat="1" customHeight="1">
      <c r="A459" s="59" t="s">
        <v>1397</v>
      </c>
      <c r="B459" s="59" t="s">
        <v>1398</v>
      </c>
      <c r="C459" s="59" t="s">
        <v>1399</v>
      </c>
      <c r="D459" s="59">
        <v>801</v>
      </c>
      <c r="F459" s="59" t="s">
        <v>5</v>
      </c>
      <c r="G459" s="152" t="str">
        <f>VLOOKUP(D459,sku归属!A:B,2,0)</f>
        <v>丁芳芳</v>
      </c>
    </row>
    <row r="460" spans="1:13" s="59" customFormat="1" customHeight="1">
      <c r="A460" s="59" t="s">
        <v>1400</v>
      </c>
      <c r="B460" s="59" t="s">
        <v>1401</v>
      </c>
      <c r="C460" s="59" t="s">
        <v>860</v>
      </c>
      <c r="D460" s="59">
        <v>801</v>
      </c>
      <c r="F460" s="59" t="s">
        <v>5</v>
      </c>
      <c r="G460" s="152" t="str">
        <f>VLOOKUP(D460,sku归属!A:B,2,0)</f>
        <v>丁芳芳</v>
      </c>
    </row>
    <row r="461" spans="1:13" s="59" customFormat="1" customHeight="1">
      <c r="A461" s="59" t="s">
        <v>1402</v>
      </c>
      <c r="B461" s="59" t="s">
        <v>1403</v>
      </c>
      <c r="C461" s="59" t="s">
        <v>857</v>
      </c>
      <c r="D461" s="59">
        <v>801</v>
      </c>
      <c r="F461" s="59" t="s">
        <v>5</v>
      </c>
      <c r="G461" s="152" t="str">
        <f>VLOOKUP(D461,sku归属!A:B,2,0)</f>
        <v>丁芳芳</v>
      </c>
    </row>
    <row r="462" spans="1:13" s="59" customFormat="1" customHeight="1">
      <c r="A462" s="59" t="s">
        <v>1404</v>
      </c>
      <c r="B462" s="59" t="s">
        <v>1405</v>
      </c>
      <c r="C462" s="59" t="s">
        <v>854</v>
      </c>
      <c r="D462" s="59">
        <v>801</v>
      </c>
      <c r="F462" s="59" t="s">
        <v>5</v>
      </c>
      <c r="G462" s="152" t="str">
        <f>VLOOKUP(D462,sku归属!A:B,2,0)</f>
        <v>丁芳芳</v>
      </c>
    </row>
    <row r="463" spans="1:13" s="59" customFormat="1" customHeight="1">
      <c r="A463" s="59" t="s">
        <v>1406</v>
      </c>
      <c r="B463" s="59" t="s">
        <v>1407</v>
      </c>
      <c r="C463" s="59" t="s">
        <v>851</v>
      </c>
      <c r="D463" s="59">
        <v>801</v>
      </c>
      <c r="F463" s="59" t="s">
        <v>5</v>
      </c>
      <c r="G463" s="152" t="str">
        <f>VLOOKUP(D463,sku归属!A:B,2,0)</f>
        <v>丁芳芳</v>
      </c>
    </row>
    <row r="464" spans="1:13" s="59" customFormat="1" customHeight="1">
      <c r="A464" s="59" t="s">
        <v>1408</v>
      </c>
      <c r="B464" s="59" t="s">
        <v>1409</v>
      </c>
      <c r="C464" s="59" t="s">
        <v>1410</v>
      </c>
      <c r="D464" s="59">
        <v>801</v>
      </c>
      <c r="F464" s="59" t="s">
        <v>5</v>
      </c>
      <c r="G464" s="152" t="str">
        <f>VLOOKUP(D464,sku归属!A:B,2,0)</f>
        <v>丁芳芳</v>
      </c>
    </row>
    <row r="465" spans="1:13" s="59" customFormat="1" customHeight="1">
      <c r="A465" s="59" t="s">
        <v>1411</v>
      </c>
      <c r="B465" s="59" t="s">
        <v>1412</v>
      </c>
      <c r="C465" s="59" t="s">
        <v>1413</v>
      </c>
      <c r="D465" s="59">
        <v>801</v>
      </c>
      <c r="F465" s="59" t="s">
        <v>5</v>
      </c>
      <c r="G465" s="152" t="str">
        <f>VLOOKUP(D465,sku归属!A:B,2,0)</f>
        <v>丁芳芳</v>
      </c>
    </row>
    <row r="466" spans="1:13" s="59" customFormat="1" customHeight="1">
      <c r="A466" s="59" t="s">
        <v>1414</v>
      </c>
      <c r="B466" s="59" t="s">
        <v>1415</v>
      </c>
      <c r="C466" s="59" t="s">
        <v>1416</v>
      </c>
      <c r="D466" s="59">
        <v>801</v>
      </c>
      <c r="F466" s="59" t="s">
        <v>5</v>
      </c>
      <c r="G466" s="152" t="str">
        <f>VLOOKUP(D466,sku归属!A:B,2,0)</f>
        <v>丁芳芳</v>
      </c>
    </row>
    <row r="467" spans="1:13" s="59" customFormat="1" customHeight="1">
      <c r="A467" s="59" t="s">
        <v>1417</v>
      </c>
      <c r="B467" s="59" t="s">
        <v>1418</v>
      </c>
      <c r="C467" s="59" t="s">
        <v>1419</v>
      </c>
      <c r="D467" s="59">
        <v>801</v>
      </c>
      <c r="F467" s="59" t="s">
        <v>5</v>
      </c>
      <c r="G467" s="152" t="str">
        <f>VLOOKUP(D467,sku归属!A:B,2,0)</f>
        <v>丁芳芳</v>
      </c>
    </row>
    <row r="468" spans="1:13" s="59" customFormat="1" customHeight="1">
      <c r="A468" s="59" t="s">
        <v>1420</v>
      </c>
      <c r="B468" s="59" t="s">
        <v>1421</v>
      </c>
      <c r="C468" s="59" t="s">
        <v>1422</v>
      </c>
      <c r="D468" s="59">
        <v>801</v>
      </c>
      <c r="F468" s="59" t="s">
        <v>5</v>
      </c>
      <c r="G468" s="152" t="str">
        <f>VLOOKUP(D468,sku归属!A:B,2,0)</f>
        <v>丁芳芳</v>
      </c>
    </row>
    <row r="469" spans="1:13" s="59" customFormat="1" customHeight="1">
      <c r="A469" s="59" t="s">
        <v>1423</v>
      </c>
      <c r="B469" s="59" t="s">
        <v>1424</v>
      </c>
      <c r="C469" s="59" t="s">
        <v>1425</v>
      </c>
      <c r="D469" s="59">
        <v>801</v>
      </c>
      <c r="F469" s="59" t="s">
        <v>5</v>
      </c>
      <c r="G469" s="152" t="str">
        <f>VLOOKUP(D469,sku归属!A:B,2,0)</f>
        <v>丁芳芳</v>
      </c>
    </row>
    <row r="470" spans="1:13" s="59" customFormat="1" customHeight="1">
      <c r="A470" s="59" t="s">
        <v>1426</v>
      </c>
      <c r="B470" s="59" t="s">
        <v>1427</v>
      </c>
      <c r="C470" s="59" t="s">
        <v>1428</v>
      </c>
      <c r="D470" s="59">
        <v>801</v>
      </c>
      <c r="F470" s="59" t="s">
        <v>5</v>
      </c>
      <c r="G470" s="152" t="str">
        <f>VLOOKUP(D470,sku归属!A:B,2,0)</f>
        <v>丁芳芳</v>
      </c>
    </row>
    <row r="471" spans="1:13" s="59" customFormat="1" customHeight="1">
      <c r="A471" s="59" t="s">
        <v>1429</v>
      </c>
      <c r="B471" s="59" t="s">
        <v>1430</v>
      </c>
      <c r="C471" s="59" t="s">
        <v>1431</v>
      </c>
      <c r="D471" s="59">
        <v>801</v>
      </c>
      <c r="F471" s="59" t="s">
        <v>5</v>
      </c>
      <c r="G471" s="152" t="str">
        <f>VLOOKUP(D471,sku归属!A:B,2,0)</f>
        <v>丁芳芳</v>
      </c>
    </row>
    <row r="472" spans="1:13" s="59" customFormat="1" customHeight="1">
      <c r="A472" s="59" t="s">
        <v>1432</v>
      </c>
      <c r="B472" s="59" t="s">
        <v>1433</v>
      </c>
      <c r="C472" s="59" t="s">
        <v>1434</v>
      </c>
      <c r="D472" s="59">
        <v>801</v>
      </c>
      <c r="F472" s="59" t="s">
        <v>5</v>
      </c>
      <c r="G472" s="152" t="str">
        <f>VLOOKUP(D472,sku归属!A:B,2,0)</f>
        <v>丁芳芳</v>
      </c>
    </row>
    <row r="473" spans="1:13" s="59" customFormat="1" customHeight="1">
      <c r="A473" s="59" t="s">
        <v>1435</v>
      </c>
      <c r="B473" s="59" t="s">
        <v>1436</v>
      </c>
      <c r="C473" s="59" t="s">
        <v>1437</v>
      </c>
      <c r="D473" s="59">
        <v>801</v>
      </c>
      <c r="F473" s="59" t="s">
        <v>5</v>
      </c>
      <c r="G473" s="152" t="str">
        <f>VLOOKUP(D473,sku归属!A:B,2,0)</f>
        <v>丁芳芳</v>
      </c>
    </row>
    <row r="474" spans="1:13" s="59" customFormat="1" customHeight="1">
      <c r="A474" s="59" t="s">
        <v>1438</v>
      </c>
      <c r="B474" s="59" t="s">
        <v>1439</v>
      </c>
      <c r="C474" s="59" t="s">
        <v>1440</v>
      </c>
      <c r="D474" s="59">
        <v>801</v>
      </c>
      <c r="F474" s="59" t="s">
        <v>5</v>
      </c>
      <c r="G474" s="152" t="str">
        <f>VLOOKUP(D474,sku归属!A:B,2,0)</f>
        <v>丁芳芳</v>
      </c>
    </row>
    <row r="475" spans="1:13" s="59" customFormat="1" customHeight="1">
      <c r="A475" s="59" t="s">
        <v>1441</v>
      </c>
      <c r="B475" s="59" t="s">
        <v>1442</v>
      </c>
      <c r="C475" s="59" t="s">
        <v>1443</v>
      </c>
      <c r="D475" s="59">
        <v>801</v>
      </c>
      <c r="F475" s="59" t="s">
        <v>5</v>
      </c>
      <c r="G475" s="152" t="str">
        <f>VLOOKUP(D475,sku归属!A:B,2,0)</f>
        <v>丁芳芳</v>
      </c>
    </row>
    <row r="476" spans="1:13" s="59" customFormat="1" customHeight="1">
      <c r="A476" s="59" t="s">
        <v>1444</v>
      </c>
      <c r="B476" s="59" t="s">
        <v>1445</v>
      </c>
      <c r="C476" s="59" t="s">
        <v>1446</v>
      </c>
      <c r="D476" s="59">
        <v>801</v>
      </c>
      <c r="F476" s="59" t="s">
        <v>5</v>
      </c>
      <c r="G476" s="152" t="str">
        <f>VLOOKUP(D476,sku归属!A:B,2,0)</f>
        <v>丁芳芳</v>
      </c>
    </row>
    <row r="477" spans="1:13" s="59" customFormat="1" customHeight="1">
      <c r="A477" s="59" t="s">
        <v>1447</v>
      </c>
      <c r="B477" s="59" t="s">
        <v>1448</v>
      </c>
      <c r="C477" s="59" t="s">
        <v>1449</v>
      </c>
      <c r="D477" s="59">
        <v>801</v>
      </c>
      <c r="F477" s="59" t="s">
        <v>5</v>
      </c>
      <c r="G477" s="152" t="str">
        <f>VLOOKUP(D477,sku归属!A:B,2,0)</f>
        <v>丁芳芳</v>
      </c>
    </row>
    <row r="478" spans="1:13" s="59" customFormat="1" customHeight="1">
      <c r="A478" s="59" t="s">
        <v>1450</v>
      </c>
      <c r="B478" s="59" t="s">
        <v>1451</v>
      </c>
      <c r="C478" s="59" t="s">
        <v>1215</v>
      </c>
      <c r="D478" s="59">
        <v>801</v>
      </c>
      <c r="F478" s="59" t="s">
        <v>5</v>
      </c>
      <c r="G478" s="152" t="str">
        <f>VLOOKUP(D478,sku归属!A:B,2,0)</f>
        <v>丁芳芳</v>
      </c>
    </row>
    <row r="479" spans="1:13" s="59" customFormat="1" customHeight="1">
      <c r="A479" s="59" t="s">
        <v>1452</v>
      </c>
      <c r="B479" s="59" t="s">
        <v>1453</v>
      </c>
      <c r="C479" s="59" t="s">
        <v>1212</v>
      </c>
      <c r="D479" s="59">
        <v>801</v>
      </c>
      <c r="F479" s="59" t="s">
        <v>5</v>
      </c>
      <c r="G479" s="152" t="str">
        <f>VLOOKUP(D479,sku归属!A:B,2,0)</f>
        <v>丁芳芳</v>
      </c>
    </row>
    <row r="480" spans="1:13" s="59" customFormat="1" customHeight="1">
      <c r="A480" s="59" t="s">
        <v>1454</v>
      </c>
      <c r="B480" s="59" t="s">
        <v>1455</v>
      </c>
      <c r="C480" s="59" t="s">
        <v>1221</v>
      </c>
      <c r="D480" s="59">
        <v>801</v>
      </c>
      <c r="F480" s="59" t="s">
        <v>5</v>
      </c>
      <c r="G480" s="152" t="str">
        <f>VLOOKUP(D480,sku归属!A:B,2,0)</f>
        <v>丁芳芳</v>
      </c>
    </row>
    <row r="481" spans="1:13" s="59" customFormat="1" customHeight="1">
      <c r="A481" s="59" t="s">
        <v>1456</v>
      </c>
      <c r="B481" s="59" t="s">
        <v>1457</v>
      </c>
      <c r="C481" s="59" t="s">
        <v>1218</v>
      </c>
      <c r="D481" s="59">
        <v>801</v>
      </c>
      <c r="F481" s="59" t="s">
        <v>5</v>
      </c>
      <c r="G481" s="152" t="str">
        <f>VLOOKUP(D481,sku归属!A:B,2,0)</f>
        <v>丁芳芳</v>
      </c>
    </row>
    <row r="482" spans="1:13" s="59" customFormat="1" customHeight="1">
      <c r="A482" s="59" t="s">
        <v>1458</v>
      </c>
      <c r="B482" s="59" t="s">
        <v>1459</v>
      </c>
      <c r="C482" s="59" t="s">
        <v>1460</v>
      </c>
      <c r="D482" s="59">
        <v>801</v>
      </c>
      <c r="F482" s="59" t="s">
        <v>5</v>
      </c>
      <c r="G482" s="152" t="str">
        <f>VLOOKUP(D482,sku归属!A:B,2,0)</f>
        <v>丁芳芳</v>
      </c>
    </row>
    <row r="483" spans="1:13" s="59" customFormat="1" customHeight="1">
      <c r="A483" s="59" t="s">
        <v>1461</v>
      </c>
      <c r="B483" s="59" t="s">
        <v>1462</v>
      </c>
      <c r="C483" s="59" t="s">
        <v>1463</v>
      </c>
      <c r="D483" s="59">
        <v>801</v>
      </c>
      <c r="F483" s="59" t="s">
        <v>5</v>
      </c>
      <c r="G483" s="152" t="str">
        <f>VLOOKUP(D483,sku归属!A:B,2,0)</f>
        <v>丁芳芳</v>
      </c>
    </row>
    <row r="484" spans="1:13" s="59" customFormat="1" customHeight="1">
      <c r="A484" s="59" t="s">
        <v>1464</v>
      </c>
      <c r="B484" s="59" t="s">
        <v>1465</v>
      </c>
      <c r="C484" s="59" t="s">
        <v>1466</v>
      </c>
      <c r="D484" s="59">
        <v>801</v>
      </c>
      <c r="F484" s="59" t="s">
        <v>5</v>
      </c>
      <c r="G484" s="152" t="str">
        <f>VLOOKUP(D484,sku归属!A:B,2,0)</f>
        <v>丁芳芳</v>
      </c>
    </row>
    <row r="485" spans="1:13" s="59" customFormat="1" customHeight="1">
      <c r="A485" s="59" t="s">
        <v>1467</v>
      </c>
      <c r="B485" s="59" t="s">
        <v>1468</v>
      </c>
      <c r="C485" s="59" t="s">
        <v>1469</v>
      </c>
      <c r="D485" s="59">
        <v>801</v>
      </c>
      <c r="F485" s="59" t="s">
        <v>5</v>
      </c>
      <c r="G485" s="152" t="str">
        <f>VLOOKUP(D485,sku归属!A:B,2,0)</f>
        <v>丁芳芳</v>
      </c>
    </row>
    <row r="486" spans="1:13" s="59" customFormat="1" customHeight="1">
      <c r="A486" s="59" t="s">
        <v>1470</v>
      </c>
      <c r="B486" s="59" t="s">
        <v>1471</v>
      </c>
      <c r="C486" s="59" t="s">
        <v>1472</v>
      </c>
      <c r="D486" s="59">
        <v>801</v>
      </c>
      <c r="F486" s="59" t="s">
        <v>5</v>
      </c>
      <c r="G486" s="152" t="str">
        <f>VLOOKUP(D486,sku归属!A:B,2,0)</f>
        <v>丁芳芳</v>
      </c>
    </row>
    <row r="487" spans="1:13" s="59" customFormat="1" customHeight="1">
      <c r="A487" s="59" t="s">
        <v>1473</v>
      </c>
      <c r="B487" s="59" t="s">
        <v>1474</v>
      </c>
      <c r="C487" s="59" t="s">
        <v>1475</v>
      </c>
      <c r="D487" s="59">
        <v>801</v>
      </c>
      <c r="F487" s="59" t="s">
        <v>5</v>
      </c>
      <c r="G487" s="152" t="str">
        <f>VLOOKUP(D487,sku归属!A:B,2,0)</f>
        <v>丁芳芳</v>
      </c>
    </row>
    <row r="488" spans="1:13" s="59" customFormat="1" customHeight="1">
      <c r="A488" s="59" t="s">
        <v>1476</v>
      </c>
      <c r="B488" s="59" t="s">
        <v>1477</v>
      </c>
      <c r="C488" s="59" t="s">
        <v>1478</v>
      </c>
      <c r="D488" s="59">
        <v>801</v>
      </c>
      <c r="F488" s="59" t="s">
        <v>5</v>
      </c>
      <c r="G488" s="152" t="str">
        <f>VLOOKUP(D488,sku归属!A:B,2,0)</f>
        <v>丁芳芳</v>
      </c>
    </row>
    <row r="489" spans="1:13" s="59" customFormat="1" customHeight="1">
      <c r="A489" s="59" t="s">
        <v>1479</v>
      </c>
      <c r="B489" s="59" t="s">
        <v>1480</v>
      </c>
      <c r="C489" s="59" t="s">
        <v>1481</v>
      </c>
      <c r="D489" s="59">
        <v>801</v>
      </c>
      <c r="F489" s="59" t="s">
        <v>5</v>
      </c>
      <c r="G489" s="152" t="str">
        <f>VLOOKUP(D489,sku归属!A:B,2,0)</f>
        <v>丁芳芳</v>
      </c>
    </row>
    <row r="490" spans="1:13" s="59" customFormat="1" customHeight="1">
      <c r="A490" s="59" t="s">
        <v>1482</v>
      </c>
      <c r="B490" s="59" t="s">
        <v>1483</v>
      </c>
      <c r="C490" s="59" t="s">
        <v>1484</v>
      </c>
      <c r="D490" s="59">
        <v>801</v>
      </c>
      <c r="F490" s="59" t="s">
        <v>5</v>
      </c>
      <c r="G490" s="152" t="str">
        <f>VLOOKUP(D490,sku归属!A:B,2,0)</f>
        <v>丁芳芳</v>
      </c>
    </row>
    <row r="491" spans="1:13" s="59" customFormat="1" customHeight="1">
      <c r="A491" s="59" t="s">
        <v>1485</v>
      </c>
      <c r="B491" s="59" t="s">
        <v>1486</v>
      </c>
      <c r="C491" s="59" t="s">
        <v>1487</v>
      </c>
      <c r="D491" s="59">
        <v>801</v>
      </c>
      <c r="F491" s="59" t="s">
        <v>5</v>
      </c>
      <c r="G491" s="152" t="str">
        <f>VLOOKUP(D491,sku归属!A:B,2,0)</f>
        <v>丁芳芳</v>
      </c>
    </row>
    <row r="492" spans="1:13" s="59" customFormat="1" customHeight="1">
      <c r="A492" s="59" t="s">
        <v>1488</v>
      </c>
      <c r="B492" s="59" t="s">
        <v>1489</v>
      </c>
      <c r="C492" s="59" t="s">
        <v>1490</v>
      </c>
      <c r="D492" s="59">
        <v>801</v>
      </c>
      <c r="F492" s="59" t="s">
        <v>5</v>
      </c>
      <c r="G492" s="152" t="str">
        <f>VLOOKUP(D492,sku归属!A:B,2,0)</f>
        <v>丁芳芳</v>
      </c>
    </row>
    <row r="493" spans="1:13" s="59" customFormat="1" customHeight="1">
      <c r="A493" s="59" t="s">
        <v>1491</v>
      </c>
      <c r="B493" s="59" t="s">
        <v>1492</v>
      </c>
      <c r="C493" s="59" t="s">
        <v>1493</v>
      </c>
      <c r="D493" s="59">
        <v>801</v>
      </c>
      <c r="F493" s="59" t="s">
        <v>5</v>
      </c>
      <c r="G493" s="152" t="str">
        <f>VLOOKUP(D493,sku归属!A:B,2,0)</f>
        <v>丁芳芳</v>
      </c>
    </row>
    <row r="494" spans="1:13" s="59" customFormat="1" customHeight="1">
      <c r="A494" s="59" t="s">
        <v>1494</v>
      </c>
      <c r="B494" s="59" t="s">
        <v>1495</v>
      </c>
      <c r="C494" s="59">
        <v>37605</v>
      </c>
      <c r="D494" s="59">
        <v>801</v>
      </c>
      <c r="F494" s="59" t="s">
        <v>5</v>
      </c>
      <c r="G494" s="152" t="str">
        <f>VLOOKUP(D494,sku归属!A:B,2,0)</f>
        <v>丁芳芳</v>
      </c>
    </row>
    <row r="495" spans="1:13" s="59" customFormat="1" customHeight="1">
      <c r="A495" s="59" t="s">
        <v>1496</v>
      </c>
      <c r="B495" s="59" t="s">
        <v>1497</v>
      </c>
      <c r="C495" s="59">
        <v>38015</v>
      </c>
      <c r="D495" s="59">
        <v>801</v>
      </c>
      <c r="F495" s="59" t="s">
        <v>5</v>
      </c>
      <c r="G495" s="152" t="str">
        <f>VLOOKUP(D495,sku归属!A:B,2,0)</f>
        <v>丁芳芳</v>
      </c>
    </row>
    <row r="496" spans="1:13" s="59" customFormat="1" customHeight="1">
      <c r="A496" s="59" t="s">
        <v>1498</v>
      </c>
      <c r="B496" s="59" t="s">
        <v>1499</v>
      </c>
      <c r="C496" s="59" t="s">
        <v>1500</v>
      </c>
      <c r="D496" s="59">
        <v>801</v>
      </c>
      <c r="F496" s="59" t="s">
        <v>5</v>
      </c>
      <c r="G496" s="152" t="str">
        <f>VLOOKUP(D496,sku归属!A:B,2,0)</f>
        <v>丁芳芳</v>
      </c>
    </row>
    <row r="497" spans="1:13" s="59" customFormat="1" customHeight="1">
      <c r="A497" s="59" t="s">
        <v>1501</v>
      </c>
      <c r="B497" s="59" t="s">
        <v>1502</v>
      </c>
      <c r="C497" s="59" t="s">
        <v>1503</v>
      </c>
      <c r="D497" s="59">
        <v>801</v>
      </c>
      <c r="F497" s="59" t="s">
        <v>5</v>
      </c>
      <c r="G497" s="152" t="str">
        <f>VLOOKUP(D497,sku归属!A:B,2,0)</f>
        <v>丁芳芳</v>
      </c>
    </row>
    <row r="498" spans="1:13" s="59" customFormat="1" customHeight="1">
      <c r="A498" s="59" t="s">
        <v>1504</v>
      </c>
      <c r="B498" s="59" t="s">
        <v>1505</v>
      </c>
      <c r="C498" s="59" t="s">
        <v>1506</v>
      </c>
      <c r="D498" s="59">
        <v>801</v>
      </c>
      <c r="F498" s="59" t="s">
        <v>5</v>
      </c>
      <c r="G498" s="152" t="str">
        <f>VLOOKUP(D498,sku归属!A:B,2,0)</f>
        <v>丁芳芳</v>
      </c>
    </row>
    <row r="499" spans="1:13" s="59" customFormat="1" customHeight="1">
      <c r="A499" s="59" t="s">
        <v>1507</v>
      </c>
      <c r="B499" s="59" t="s">
        <v>1508</v>
      </c>
      <c r="C499" s="59" t="s">
        <v>1509</v>
      </c>
      <c r="D499" s="59">
        <v>801</v>
      </c>
      <c r="F499" s="59" t="s">
        <v>5</v>
      </c>
      <c r="G499" s="152" t="str">
        <f>VLOOKUP(D499,sku归属!A:B,2,0)</f>
        <v>丁芳芳</v>
      </c>
    </row>
    <row r="500" spans="1:13" s="59" customFormat="1" customHeight="1">
      <c r="A500" s="59" t="s">
        <v>1510</v>
      </c>
      <c r="B500" s="59" t="s">
        <v>1511</v>
      </c>
      <c r="C500" s="59" t="s">
        <v>1512</v>
      </c>
      <c r="D500" s="59">
        <v>801</v>
      </c>
      <c r="F500" s="59" t="s">
        <v>5</v>
      </c>
      <c r="G500" s="152" t="str">
        <f>VLOOKUP(D500,sku归属!A:B,2,0)</f>
        <v>丁芳芳</v>
      </c>
    </row>
    <row r="501" spans="1:13" s="59" customFormat="1" customHeight="1">
      <c r="A501" s="59" t="s">
        <v>1513</v>
      </c>
      <c r="B501" s="59" t="s">
        <v>1514</v>
      </c>
      <c r="C501" s="59" t="s">
        <v>1515</v>
      </c>
      <c r="D501" s="59">
        <v>801</v>
      </c>
      <c r="F501" s="59" t="s">
        <v>5</v>
      </c>
      <c r="G501" s="152" t="str">
        <f>VLOOKUP(D501,sku归属!A:B,2,0)</f>
        <v>丁芳芳</v>
      </c>
    </row>
    <row r="502" spans="1:13" s="59" customFormat="1" customHeight="1">
      <c r="A502" s="59" t="s">
        <v>1516</v>
      </c>
      <c r="B502" s="59" t="s">
        <v>1517</v>
      </c>
      <c r="C502" s="59" t="s">
        <v>1518</v>
      </c>
      <c r="D502" s="59">
        <v>801</v>
      </c>
      <c r="F502" s="59" t="s">
        <v>5</v>
      </c>
      <c r="G502" s="152" t="str">
        <f>VLOOKUP(D502,sku归属!A:B,2,0)</f>
        <v>丁芳芳</v>
      </c>
    </row>
    <row r="503" spans="1:13" s="59" customFormat="1" customHeight="1">
      <c r="A503" s="59" t="s">
        <v>1519</v>
      </c>
      <c r="B503" s="59" t="s">
        <v>1520</v>
      </c>
      <c r="C503" s="59" t="s">
        <v>1521</v>
      </c>
      <c r="D503" s="59">
        <v>801</v>
      </c>
      <c r="F503" s="59" t="s">
        <v>5</v>
      </c>
      <c r="G503" s="152" t="str">
        <f>VLOOKUP(D503,sku归属!A:B,2,0)</f>
        <v>丁芳芳</v>
      </c>
    </row>
    <row r="504" spans="1:13" s="59" customFormat="1" customHeight="1">
      <c r="A504" s="59" t="s">
        <v>1522</v>
      </c>
      <c r="B504" s="59" t="s">
        <v>1523</v>
      </c>
      <c r="C504" s="59" t="s">
        <v>1524</v>
      </c>
      <c r="D504" s="59">
        <v>801</v>
      </c>
      <c r="F504" s="59" t="s">
        <v>5</v>
      </c>
      <c r="G504" s="152" t="str">
        <f>VLOOKUP(D504,sku归属!A:B,2,0)</f>
        <v>丁芳芳</v>
      </c>
    </row>
    <row r="505" spans="1:13" s="59" customFormat="1" customHeight="1">
      <c r="A505" s="59" t="s">
        <v>1525</v>
      </c>
      <c r="B505" s="59" t="s">
        <v>1526</v>
      </c>
      <c r="C505" s="59" t="s">
        <v>1527</v>
      </c>
      <c r="D505" s="59">
        <v>801</v>
      </c>
      <c r="F505" s="59" t="s">
        <v>5</v>
      </c>
      <c r="G505" s="152" t="str">
        <f>VLOOKUP(D505,sku归属!A:B,2,0)</f>
        <v>丁芳芳</v>
      </c>
    </row>
    <row r="506" spans="1:13" s="59" customFormat="1" customHeight="1">
      <c r="A506" s="59" t="s">
        <v>1528</v>
      </c>
      <c r="B506" s="59" t="s">
        <v>1529</v>
      </c>
      <c r="C506" s="59" t="s">
        <v>1530</v>
      </c>
      <c r="D506" s="59">
        <v>801</v>
      </c>
      <c r="F506" s="59" t="s">
        <v>5</v>
      </c>
      <c r="G506" s="152" t="str">
        <f>VLOOKUP(D506,sku归属!A:B,2,0)</f>
        <v>丁芳芳</v>
      </c>
    </row>
    <row r="507" spans="1:13" s="59" customFormat="1" customHeight="1">
      <c r="A507" s="59" t="s">
        <v>1531</v>
      </c>
      <c r="B507" s="59" t="s">
        <v>1532</v>
      </c>
      <c r="C507" s="59" t="s">
        <v>1533</v>
      </c>
      <c r="D507" s="59">
        <v>801</v>
      </c>
      <c r="F507" s="59" t="s">
        <v>5</v>
      </c>
      <c r="G507" s="152" t="str">
        <f>VLOOKUP(D507,sku归属!A:B,2,0)</f>
        <v>丁芳芳</v>
      </c>
    </row>
    <row r="508" spans="1:13" s="59" customFormat="1" customHeight="1">
      <c r="A508" s="59" t="s">
        <v>1534</v>
      </c>
      <c r="B508" s="59" t="s">
        <v>1535</v>
      </c>
      <c r="C508" s="59" t="s">
        <v>1536</v>
      </c>
      <c r="D508" s="59">
        <v>801</v>
      </c>
      <c r="F508" s="59" t="s">
        <v>5</v>
      </c>
      <c r="G508" s="152" t="str">
        <f>VLOOKUP(D508,sku归属!A:B,2,0)</f>
        <v>丁芳芳</v>
      </c>
    </row>
    <row r="509" spans="1:13" s="59" customFormat="1" customHeight="1">
      <c r="A509" s="59" t="s">
        <v>1537</v>
      </c>
      <c r="B509" s="59" t="s">
        <v>1538</v>
      </c>
      <c r="C509" s="59" t="s">
        <v>1539</v>
      </c>
      <c r="D509" s="59">
        <v>801</v>
      </c>
      <c r="F509" s="59" t="s">
        <v>5</v>
      </c>
      <c r="G509" s="152" t="str">
        <f>VLOOKUP(D509,sku归属!A:B,2,0)</f>
        <v>丁芳芳</v>
      </c>
    </row>
    <row r="510" spans="1:13" s="59" customFormat="1" customHeight="1">
      <c r="A510" s="59" t="s">
        <v>1540</v>
      </c>
      <c r="B510" s="59" t="s">
        <v>1541</v>
      </c>
      <c r="C510" s="59" t="s">
        <v>1542</v>
      </c>
      <c r="D510" s="59">
        <v>801</v>
      </c>
      <c r="F510" s="59" t="s">
        <v>5</v>
      </c>
      <c r="G510" s="152" t="str">
        <f>VLOOKUP(D510,sku归属!A:B,2,0)</f>
        <v>丁芳芳</v>
      </c>
    </row>
    <row r="511" spans="1:13" s="59" customFormat="1" customHeight="1">
      <c r="A511" s="59" t="s">
        <v>1543</v>
      </c>
      <c r="B511" s="59" t="s">
        <v>1544</v>
      </c>
      <c r="C511" s="59" t="s">
        <v>1545</v>
      </c>
      <c r="D511" s="59">
        <v>801</v>
      </c>
      <c r="F511" s="59" t="s">
        <v>5</v>
      </c>
      <c r="G511" s="152" t="str">
        <f>VLOOKUP(D511,sku归属!A:B,2,0)</f>
        <v>丁芳芳</v>
      </c>
    </row>
    <row r="512" spans="1:13" s="59" customFormat="1" customHeight="1">
      <c r="A512" s="59" t="s">
        <v>1546</v>
      </c>
      <c r="B512" s="59" t="s">
        <v>1547</v>
      </c>
      <c r="C512" s="59" t="s">
        <v>1548</v>
      </c>
      <c r="D512" s="59">
        <v>801</v>
      </c>
      <c r="F512" s="59" t="s">
        <v>5</v>
      </c>
      <c r="G512" s="152" t="str">
        <f>VLOOKUP(D512,sku归属!A:B,2,0)</f>
        <v>丁芳芳</v>
      </c>
    </row>
    <row r="513" spans="1:13" s="59" customFormat="1" customHeight="1">
      <c r="A513" s="59" t="s">
        <v>1549</v>
      </c>
      <c r="B513" s="59" t="s">
        <v>1550</v>
      </c>
      <c r="C513" s="59" t="s">
        <v>1551</v>
      </c>
      <c r="D513" s="59">
        <v>801</v>
      </c>
      <c r="F513" s="59" t="s">
        <v>5</v>
      </c>
      <c r="G513" s="152" t="str">
        <f>VLOOKUP(D513,sku归属!A:B,2,0)</f>
        <v>丁芳芳</v>
      </c>
    </row>
    <row r="514" spans="1:13" s="59" customFormat="1" customHeight="1">
      <c r="A514" s="59" t="s">
        <v>1552</v>
      </c>
      <c r="B514" s="59" t="s">
        <v>1553</v>
      </c>
      <c r="C514" s="59" t="s">
        <v>1554</v>
      </c>
      <c r="D514" s="59">
        <v>801</v>
      </c>
      <c r="F514" s="59" t="s">
        <v>5</v>
      </c>
      <c r="G514" s="152" t="str">
        <f>VLOOKUP(D514,sku归属!A:B,2,0)</f>
        <v>丁芳芳</v>
      </c>
    </row>
    <row r="515" spans="1:13" s="59" customFormat="1" customHeight="1">
      <c r="A515" s="59" t="s">
        <v>1555</v>
      </c>
      <c r="B515" s="59" t="s">
        <v>1556</v>
      </c>
      <c r="C515" s="59" t="s">
        <v>1557</v>
      </c>
      <c r="D515" s="59">
        <v>801</v>
      </c>
      <c r="F515" s="59" t="s">
        <v>5</v>
      </c>
      <c r="G515" s="152" t="str">
        <f>VLOOKUP(D515,sku归属!A:B,2,0)</f>
        <v>丁芳芳</v>
      </c>
    </row>
    <row r="516" spans="1:13" s="59" customFormat="1" customHeight="1">
      <c r="A516" s="59" t="s">
        <v>1558</v>
      </c>
      <c r="B516" s="59" t="s">
        <v>1559</v>
      </c>
      <c r="C516" s="59" t="s">
        <v>1560</v>
      </c>
      <c r="D516" s="59">
        <v>801</v>
      </c>
      <c r="F516" s="59" t="s">
        <v>5</v>
      </c>
      <c r="G516" s="152" t="str">
        <f>VLOOKUP(D516,sku归属!A:B,2,0)</f>
        <v>丁芳芳</v>
      </c>
    </row>
    <row r="517" spans="1:13" s="59" customFormat="1" customHeight="1">
      <c r="A517" s="59" t="s">
        <v>1561</v>
      </c>
      <c r="B517" s="59" t="s">
        <v>1562</v>
      </c>
      <c r="C517" s="59" t="s">
        <v>1563</v>
      </c>
      <c r="D517" s="59">
        <v>801</v>
      </c>
      <c r="F517" s="59" t="s">
        <v>5</v>
      </c>
      <c r="G517" s="152" t="str">
        <f>VLOOKUP(D517,sku归属!A:B,2,0)</f>
        <v>丁芳芳</v>
      </c>
    </row>
    <row r="518" spans="1:13" s="59" customFormat="1" customHeight="1">
      <c r="A518" s="59" t="s">
        <v>1564</v>
      </c>
      <c r="B518" s="59" t="s">
        <v>1565</v>
      </c>
      <c r="C518" s="59" t="s">
        <v>1566</v>
      </c>
      <c r="D518" s="59">
        <v>801</v>
      </c>
      <c r="F518" s="59" t="s">
        <v>5</v>
      </c>
      <c r="G518" s="152" t="str">
        <f>VLOOKUP(D518,sku归属!A:B,2,0)</f>
        <v>丁芳芳</v>
      </c>
    </row>
    <row r="519" spans="1:13" s="59" customFormat="1" customHeight="1">
      <c r="A519" s="59" t="s">
        <v>1567</v>
      </c>
      <c r="B519" s="59" t="s">
        <v>1568</v>
      </c>
      <c r="C519" s="59" t="s">
        <v>1569</v>
      </c>
      <c r="D519" s="59">
        <v>801</v>
      </c>
      <c r="F519" s="59" t="s">
        <v>5</v>
      </c>
      <c r="G519" s="152" t="str">
        <f>VLOOKUP(D519,sku归属!A:B,2,0)</f>
        <v>丁芳芳</v>
      </c>
    </row>
    <row r="520" spans="1:13" s="59" customFormat="1" customHeight="1">
      <c r="A520" s="59" t="s">
        <v>1570</v>
      </c>
      <c r="B520" s="59" t="s">
        <v>1571</v>
      </c>
      <c r="C520" s="59" t="s">
        <v>1572</v>
      </c>
      <c r="D520" s="59">
        <v>801</v>
      </c>
      <c r="F520" s="59" t="s">
        <v>5</v>
      </c>
      <c r="G520" s="152" t="str">
        <f>VLOOKUP(D520,sku归属!A:B,2,0)</f>
        <v>丁芳芳</v>
      </c>
    </row>
    <row r="521" spans="1:13" s="59" customFormat="1" customHeight="1">
      <c r="A521" s="59" t="s">
        <v>1573</v>
      </c>
      <c r="B521" s="59" t="s">
        <v>1574</v>
      </c>
      <c r="C521" s="59" t="s">
        <v>1575</v>
      </c>
      <c r="D521" s="59">
        <v>801</v>
      </c>
      <c r="F521" s="59" t="s">
        <v>5</v>
      </c>
      <c r="G521" s="152" t="str">
        <f>VLOOKUP(D521,sku归属!A:B,2,0)</f>
        <v>丁芳芳</v>
      </c>
    </row>
    <row r="522" spans="1:13" s="59" customFormat="1" customHeight="1">
      <c r="A522" s="59" t="s">
        <v>1576</v>
      </c>
      <c r="B522" s="59" t="s">
        <v>1577</v>
      </c>
      <c r="C522" s="59" t="s">
        <v>1578</v>
      </c>
      <c r="D522" s="59">
        <v>801</v>
      </c>
      <c r="F522" s="59" t="s">
        <v>5</v>
      </c>
      <c r="G522" s="152" t="str">
        <f>VLOOKUP(D522,sku归属!A:B,2,0)</f>
        <v>丁芳芳</v>
      </c>
    </row>
    <row r="523" spans="1:13" s="59" customFormat="1" customHeight="1">
      <c r="A523" s="59" t="s">
        <v>1579</v>
      </c>
      <c r="B523" s="59" t="s">
        <v>1580</v>
      </c>
      <c r="C523" s="59" t="s">
        <v>1581</v>
      </c>
      <c r="D523" s="59">
        <v>801</v>
      </c>
      <c r="F523" s="59" t="s">
        <v>5</v>
      </c>
      <c r="G523" s="152" t="str">
        <f>VLOOKUP(D523,sku归属!A:B,2,0)</f>
        <v>丁芳芳</v>
      </c>
    </row>
    <row r="524" spans="1:13" s="59" customFormat="1" customHeight="1">
      <c r="A524" s="59" t="s">
        <v>1582</v>
      </c>
      <c r="B524" s="59" t="s">
        <v>1583</v>
      </c>
      <c r="C524" s="59" t="s">
        <v>1584</v>
      </c>
      <c r="D524" s="59">
        <v>801</v>
      </c>
      <c r="F524" s="59" t="s">
        <v>5</v>
      </c>
      <c r="G524" s="152" t="str">
        <f>VLOOKUP(D524,sku归属!A:B,2,0)</f>
        <v>丁芳芳</v>
      </c>
    </row>
    <row r="525" spans="1:13" s="59" customFormat="1" customHeight="1">
      <c r="A525" s="59" t="s">
        <v>1585</v>
      </c>
      <c r="B525" s="59" t="s">
        <v>1586</v>
      </c>
      <c r="C525" s="59" t="s">
        <v>1587</v>
      </c>
      <c r="D525" s="59">
        <v>801</v>
      </c>
      <c r="F525" s="59" t="s">
        <v>5</v>
      </c>
      <c r="G525" s="152" t="str">
        <f>VLOOKUP(D525,sku归属!A:B,2,0)</f>
        <v>丁芳芳</v>
      </c>
    </row>
    <row r="526" spans="1:13" s="59" customFormat="1" customHeight="1">
      <c r="A526" s="59" t="s">
        <v>1588</v>
      </c>
      <c r="B526" s="59" t="s">
        <v>1589</v>
      </c>
      <c r="C526" s="59" t="s">
        <v>1590</v>
      </c>
      <c r="D526" s="59">
        <v>801</v>
      </c>
      <c r="F526" s="59" t="s">
        <v>5</v>
      </c>
      <c r="G526" s="152" t="str">
        <f>VLOOKUP(D526,sku归属!A:B,2,0)</f>
        <v>丁芳芳</v>
      </c>
    </row>
    <row r="527" spans="1:13" s="59" customFormat="1" customHeight="1">
      <c r="A527" s="59" t="s">
        <v>1591</v>
      </c>
      <c r="B527" s="59" t="s">
        <v>1592</v>
      </c>
      <c r="C527" s="59" t="s">
        <v>1593</v>
      </c>
      <c r="D527" s="59">
        <v>801</v>
      </c>
      <c r="F527" s="59" t="s">
        <v>5</v>
      </c>
      <c r="G527" s="152" t="str">
        <f>VLOOKUP(D527,sku归属!A:B,2,0)</f>
        <v>丁芳芳</v>
      </c>
    </row>
    <row r="528" spans="1:13" s="59" customFormat="1" customHeight="1">
      <c r="A528" s="59" t="s">
        <v>1594</v>
      </c>
      <c r="B528" s="59" t="s">
        <v>1595</v>
      </c>
      <c r="C528" s="59" t="s">
        <v>1596</v>
      </c>
      <c r="D528" s="59">
        <v>801</v>
      </c>
      <c r="F528" s="59" t="s">
        <v>5</v>
      </c>
      <c r="G528" s="152" t="str">
        <f>VLOOKUP(D528,sku归属!A:B,2,0)</f>
        <v>丁芳芳</v>
      </c>
    </row>
    <row r="529" spans="1:13" s="59" customFormat="1" customHeight="1">
      <c r="A529" s="59" t="s">
        <v>1597</v>
      </c>
      <c r="B529" s="59" t="s">
        <v>1598</v>
      </c>
      <c r="C529" s="59" t="s">
        <v>1599</v>
      </c>
      <c r="D529" s="59">
        <v>801</v>
      </c>
      <c r="F529" s="59" t="s">
        <v>5</v>
      </c>
      <c r="G529" s="152" t="str">
        <f>VLOOKUP(D529,sku归属!A:B,2,0)</f>
        <v>丁芳芳</v>
      </c>
    </row>
    <row r="530" spans="1:13" s="59" customFormat="1" customHeight="1">
      <c r="A530" s="59" t="s">
        <v>1600</v>
      </c>
      <c r="B530" s="59" t="s">
        <v>1601</v>
      </c>
      <c r="C530" s="59" t="s">
        <v>1602</v>
      </c>
      <c r="D530" s="59">
        <v>801</v>
      </c>
      <c r="F530" s="59" t="s">
        <v>5</v>
      </c>
      <c r="G530" s="152" t="str">
        <f>VLOOKUP(D530,sku归属!A:B,2,0)</f>
        <v>丁芳芳</v>
      </c>
    </row>
    <row r="531" spans="1:13" s="59" customFormat="1" customHeight="1">
      <c r="A531" s="59" t="s">
        <v>1603</v>
      </c>
      <c r="B531" s="59" t="s">
        <v>1604</v>
      </c>
      <c r="C531" s="59" t="s">
        <v>1605</v>
      </c>
      <c r="D531" s="59">
        <v>801</v>
      </c>
      <c r="F531" s="59" t="s">
        <v>5</v>
      </c>
      <c r="G531" s="152" t="str">
        <f>VLOOKUP(D531,sku归属!A:B,2,0)</f>
        <v>丁芳芳</v>
      </c>
    </row>
    <row r="532" spans="1:13" s="59" customFormat="1" customHeight="1">
      <c r="A532" s="59" t="s">
        <v>1606</v>
      </c>
      <c r="B532" s="59" t="s">
        <v>1607</v>
      </c>
      <c r="C532" s="59" t="s">
        <v>1608</v>
      </c>
      <c r="D532" s="59">
        <v>801</v>
      </c>
      <c r="F532" s="59" t="s">
        <v>5</v>
      </c>
      <c r="G532" s="152" t="str">
        <f>VLOOKUP(D532,sku归属!A:B,2,0)</f>
        <v>丁芳芳</v>
      </c>
    </row>
    <row r="533" spans="1:13" s="59" customFormat="1" customHeight="1">
      <c r="A533" s="59" t="s">
        <v>1609</v>
      </c>
      <c r="B533" s="59" t="s">
        <v>1610</v>
      </c>
      <c r="C533" s="59" t="s">
        <v>1611</v>
      </c>
      <c r="D533" s="59">
        <v>801</v>
      </c>
      <c r="F533" s="59" t="s">
        <v>5</v>
      </c>
      <c r="G533" s="152" t="str">
        <f>VLOOKUP(D533,sku归属!A:B,2,0)</f>
        <v>丁芳芳</v>
      </c>
    </row>
    <row r="534" spans="1:13" s="59" customFormat="1" customHeight="1">
      <c r="A534" s="59" t="s">
        <v>1612</v>
      </c>
      <c r="B534" s="59" t="s">
        <v>1613</v>
      </c>
      <c r="C534" s="59" t="s">
        <v>1614</v>
      </c>
      <c r="D534" s="59">
        <v>801</v>
      </c>
      <c r="F534" s="59" t="s">
        <v>5</v>
      </c>
      <c r="G534" s="152" t="str">
        <f>VLOOKUP(D534,sku归属!A:B,2,0)</f>
        <v>丁芳芳</v>
      </c>
    </row>
    <row r="535" spans="1:13" s="59" customFormat="1" customHeight="1">
      <c r="A535" s="59" t="s">
        <v>1615</v>
      </c>
      <c r="B535" s="59" t="s">
        <v>1616</v>
      </c>
      <c r="C535" s="59" t="s">
        <v>1617</v>
      </c>
      <c r="D535" s="59">
        <v>801</v>
      </c>
      <c r="F535" s="59" t="s">
        <v>5</v>
      </c>
      <c r="G535" s="152" t="str">
        <f>VLOOKUP(D535,sku归属!A:B,2,0)</f>
        <v>丁芳芳</v>
      </c>
    </row>
    <row r="536" spans="1:13" s="59" customFormat="1" customHeight="1">
      <c r="A536" s="59" t="s">
        <v>1618</v>
      </c>
      <c r="B536" s="59" t="s">
        <v>1619</v>
      </c>
      <c r="C536" s="59" t="s">
        <v>1620</v>
      </c>
      <c r="D536" s="59">
        <v>801</v>
      </c>
      <c r="F536" s="59" t="s">
        <v>5</v>
      </c>
      <c r="G536" s="152" t="str">
        <f>VLOOKUP(D536,sku归属!A:B,2,0)</f>
        <v>丁芳芳</v>
      </c>
    </row>
    <row r="537" spans="1:13" s="59" customFormat="1" customHeight="1">
      <c r="A537" s="59" t="s">
        <v>1621</v>
      </c>
      <c r="B537" s="59" t="s">
        <v>1622</v>
      </c>
      <c r="C537" s="59" t="s">
        <v>1623</v>
      </c>
      <c r="D537" s="59">
        <v>801</v>
      </c>
      <c r="F537" s="59" t="s">
        <v>5</v>
      </c>
      <c r="G537" s="152" t="str">
        <f>VLOOKUP(D537,sku归属!A:B,2,0)</f>
        <v>丁芳芳</v>
      </c>
    </row>
    <row r="538" spans="1:13" s="59" customFormat="1" customHeight="1">
      <c r="A538" s="59" t="s">
        <v>1624</v>
      </c>
      <c r="B538" s="59" t="s">
        <v>1625</v>
      </c>
      <c r="C538" s="59" t="s">
        <v>1626</v>
      </c>
      <c r="D538" s="59">
        <v>801</v>
      </c>
      <c r="F538" s="59" t="s">
        <v>5</v>
      </c>
      <c r="G538" s="152" t="str">
        <f>VLOOKUP(D538,sku归属!A:B,2,0)</f>
        <v>丁芳芳</v>
      </c>
    </row>
    <row r="539" spans="1:13" s="59" customFormat="1" customHeight="1">
      <c r="A539" s="59" t="s">
        <v>1627</v>
      </c>
      <c r="B539" s="59" t="s">
        <v>1628</v>
      </c>
      <c r="C539" s="59" t="s">
        <v>1629</v>
      </c>
      <c r="D539" s="59">
        <v>801</v>
      </c>
      <c r="F539" s="59" t="s">
        <v>5</v>
      </c>
      <c r="G539" s="152" t="str">
        <f>VLOOKUP(D539,sku归属!A:B,2,0)</f>
        <v>丁芳芳</v>
      </c>
    </row>
    <row r="540" spans="1:13" s="59" customFormat="1" customHeight="1">
      <c r="A540" s="59" t="s">
        <v>1630</v>
      </c>
      <c r="B540" s="59" t="s">
        <v>1631</v>
      </c>
      <c r="C540" s="59" t="s">
        <v>1632</v>
      </c>
      <c r="D540" s="59">
        <v>801</v>
      </c>
      <c r="F540" s="59" t="s">
        <v>5</v>
      </c>
      <c r="G540" s="152" t="str">
        <f>VLOOKUP(D540,sku归属!A:B,2,0)</f>
        <v>丁芳芳</v>
      </c>
    </row>
    <row r="541" spans="1:13" s="59" customFormat="1" customHeight="1">
      <c r="A541" s="59" t="s">
        <v>1633</v>
      </c>
      <c r="B541" s="59" t="s">
        <v>1634</v>
      </c>
      <c r="C541" s="59" t="s">
        <v>1635</v>
      </c>
      <c r="D541" s="59">
        <v>801</v>
      </c>
      <c r="F541" s="59" t="s">
        <v>5</v>
      </c>
      <c r="G541" s="152" t="str">
        <f>VLOOKUP(D541,sku归属!A:B,2,0)</f>
        <v>丁芳芳</v>
      </c>
    </row>
    <row r="542" spans="1:13" s="59" customFormat="1" customHeight="1">
      <c r="A542" s="59" t="s">
        <v>1636</v>
      </c>
      <c r="B542" s="59" t="s">
        <v>1637</v>
      </c>
      <c r="C542" s="59" t="s">
        <v>1638</v>
      </c>
      <c r="D542" s="59">
        <v>801</v>
      </c>
      <c r="F542" s="59" t="s">
        <v>5</v>
      </c>
      <c r="G542" s="152" t="str">
        <f>VLOOKUP(D542,sku归属!A:B,2,0)</f>
        <v>丁芳芳</v>
      </c>
    </row>
    <row r="543" spans="1:13" s="59" customFormat="1" customHeight="1">
      <c r="A543" s="59" t="s">
        <v>1639</v>
      </c>
      <c r="B543" s="59" t="s">
        <v>1640</v>
      </c>
      <c r="C543" s="59" t="s">
        <v>1052</v>
      </c>
      <c r="D543" s="59">
        <v>801</v>
      </c>
      <c r="F543" s="59" t="s">
        <v>5</v>
      </c>
      <c r="G543" s="152" t="str">
        <f>VLOOKUP(D543,sku归属!A:B,2,0)</f>
        <v>丁芳芳</v>
      </c>
    </row>
    <row r="544" spans="1:13" s="59" customFormat="1" customHeight="1">
      <c r="A544" s="59" t="s">
        <v>1641</v>
      </c>
      <c r="B544" s="59" t="s">
        <v>1642</v>
      </c>
      <c r="C544" s="59" t="s">
        <v>1049</v>
      </c>
      <c r="D544" s="59">
        <v>801</v>
      </c>
      <c r="F544" s="59" t="s">
        <v>5</v>
      </c>
      <c r="G544" s="152" t="str">
        <f>VLOOKUP(D544,sku归属!A:B,2,0)</f>
        <v>丁芳芳</v>
      </c>
    </row>
    <row r="545" spans="1:13" s="59" customFormat="1" customHeight="1">
      <c r="A545" s="59" t="s">
        <v>1643</v>
      </c>
      <c r="B545" s="59" t="s">
        <v>1644</v>
      </c>
      <c r="C545" s="59" t="s">
        <v>1058</v>
      </c>
      <c r="D545" s="59">
        <v>801</v>
      </c>
      <c r="F545" s="59" t="s">
        <v>5</v>
      </c>
      <c r="G545" s="152" t="str">
        <f>VLOOKUP(D545,sku归属!A:B,2,0)</f>
        <v>丁芳芳</v>
      </c>
    </row>
    <row r="546" spans="1:13" s="59" customFormat="1" customHeight="1">
      <c r="A546" s="59" t="s">
        <v>1645</v>
      </c>
      <c r="B546" s="59" t="s">
        <v>1646</v>
      </c>
      <c r="C546" s="59" t="s">
        <v>1055</v>
      </c>
      <c r="D546" s="59">
        <v>801</v>
      </c>
      <c r="F546" s="59" t="s">
        <v>5</v>
      </c>
      <c r="G546" s="152" t="str">
        <f>VLOOKUP(D546,sku归属!A:B,2,0)</f>
        <v>丁芳芳</v>
      </c>
    </row>
    <row r="547" spans="1:13" s="59" customFormat="1" customHeight="1">
      <c r="A547" s="59" t="s">
        <v>1647</v>
      </c>
      <c r="B547" s="59" t="s">
        <v>1648</v>
      </c>
      <c r="C547" s="59" t="s">
        <v>301</v>
      </c>
      <c r="D547" s="59">
        <v>801</v>
      </c>
      <c r="F547" s="59" t="s">
        <v>5</v>
      </c>
      <c r="G547" s="152" t="str">
        <f>VLOOKUP(D547,sku归属!A:B,2,0)</f>
        <v>丁芳芳</v>
      </c>
    </row>
    <row r="548" spans="1:13" s="59" customFormat="1" customHeight="1">
      <c r="A548" s="59" t="s">
        <v>1649</v>
      </c>
      <c r="B548" s="59" t="s">
        <v>1650</v>
      </c>
      <c r="C548" s="59" t="s">
        <v>298</v>
      </c>
      <c r="D548" s="59">
        <v>801</v>
      </c>
      <c r="F548" s="59" t="s">
        <v>5</v>
      </c>
      <c r="G548" s="152" t="str">
        <f>VLOOKUP(D548,sku归属!A:B,2,0)</f>
        <v>丁芳芳</v>
      </c>
    </row>
    <row r="549" spans="1:13" s="59" customFormat="1" customHeight="1">
      <c r="A549" s="59" t="s">
        <v>1651</v>
      </c>
      <c r="B549" s="59" t="s">
        <v>1652</v>
      </c>
      <c r="C549" s="59" t="s">
        <v>307</v>
      </c>
      <c r="D549" s="59">
        <v>801</v>
      </c>
      <c r="F549" s="59" t="s">
        <v>5</v>
      </c>
      <c r="G549" s="152" t="str">
        <f>VLOOKUP(D549,sku归属!A:B,2,0)</f>
        <v>丁芳芳</v>
      </c>
    </row>
    <row r="550" spans="1:13" s="59" customFormat="1" customHeight="1">
      <c r="A550" s="59" t="s">
        <v>1653</v>
      </c>
      <c r="B550" s="59" t="s">
        <v>1654</v>
      </c>
      <c r="C550" s="59" t="s">
        <v>304</v>
      </c>
      <c r="D550" s="59">
        <v>801</v>
      </c>
      <c r="F550" s="59" t="s">
        <v>5</v>
      </c>
      <c r="G550" s="152" t="str">
        <f>VLOOKUP(D550,sku归属!A:B,2,0)</f>
        <v>丁芳芳</v>
      </c>
    </row>
    <row r="551" spans="1:13" s="59" customFormat="1" customHeight="1">
      <c r="A551" s="59" t="s">
        <v>1655</v>
      </c>
      <c r="B551" s="59" t="s">
        <v>1656</v>
      </c>
      <c r="C551" s="59" t="s">
        <v>1657</v>
      </c>
      <c r="D551" s="59">
        <v>801</v>
      </c>
      <c r="F551" s="59" t="s">
        <v>5</v>
      </c>
      <c r="G551" s="152" t="str">
        <f>VLOOKUP(D551,sku归属!A:B,2,0)</f>
        <v>丁芳芳</v>
      </c>
    </row>
    <row r="552" spans="1:13" s="59" customFormat="1" customHeight="1">
      <c r="A552" s="59" t="s">
        <v>1658</v>
      </c>
      <c r="B552" s="59" t="s">
        <v>1659</v>
      </c>
      <c r="C552" s="59" t="s">
        <v>1660</v>
      </c>
      <c r="D552" s="59">
        <v>801</v>
      </c>
      <c r="F552" s="59" t="s">
        <v>5</v>
      </c>
      <c r="G552" s="152" t="str">
        <f>VLOOKUP(D552,sku归属!A:B,2,0)</f>
        <v>丁芳芳</v>
      </c>
    </row>
    <row r="553" spans="1:13" s="59" customFormat="1" customHeight="1">
      <c r="A553" s="59" t="s">
        <v>1661</v>
      </c>
      <c r="B553" s="59" t="s">
        <v>1662</v>
      </c>
      <c r="C553" s="59" t="s">
        <v>1663</v>
      </c>
      <c r="D553" s="59">
        <v>801</v>
      </c>
      <c r="F553" s="59" t="s">
        <v>5</v>
      </c>
      <c r="G553" s="152" t="str">
        <f>VLOOKUP(D553,sku归属!A:B,2,0)</f>
        <v>丁芳芳</v>
      </c>
    </row>
    <row r="554" spans="1:13" s="59" customFormat="1" customHeight="1">
      <c r="A554" s="59" t="s">
        <v>1664</v>
      </c>
      <c r="B554" s="59" t="s">
        <v>1665</v>
      </c>
      <c r="C554" s="59" t="s">
        <v>1666</v>
      </c>
      <c r="D554" s="59">
        <v>801</v>
      </c>
      <c r="F554" s="59" t="s">
        <v>5</v>
      </c>
      <c r="G554" s="152" t="str">
        <f>VLOOKUP(D554,sku归属!A:B,2,0)</f>
        <v>丁芳芳</v>
      </c>
    </row>
    <row r="555" spans="1:13" s="59" customFormat="1" customHeight="1">
      <c r="A555" s="59" t="s">
        <v>1667</v>
      </c>
      <c r="B555" s="59" t="s">
        <v>1668</v>
      </c>
      <c r="C555" s="59" t="s">
        <v>1669</v>
      </c>
      <c r="D555" s="59">
        <v>801</v>
      </c>
      <c r="F555" s="59" t="s">
        <v>5</v>
      </c>
      <c r="G555" s="152" t="str">
        <f>VLOOKUP(D555,sku归属!A:B,2,0)</f>
        <v>丁芳芳</v>
      </c>
    </row>
    <row r="556" spans="1:13" s="59" customFormat="1" customHeight="1">
      <c r="A556" s="59" t="s">
        <v>1670</v>
      </c>
      <c r="B556" s="59" t="s">
        <v>1671</v>
      </c>
      <c r="C556" s="59" t="s">
        <v>1672</v>
      </c>
      <c r="D556" s="59">
        <v>801</v>
      </c>
      <c r="F556" s="59" t="s">
        <v>5</v>
      </c>
      <c r="G556" s="152" t="str">
        <f>VLOOKUP(D556,sku归属!A:B,2,0)</f>
        <v>丁芳芳</v>
      </c>
    </row>
    <row r="557" spans="1:13" s="59" customFormat="1" customHeight="1">
      <c r="A557" s="59" t="s">
        <v>1673</v>
      </c>
      <c r="B557" s="59" t="s">
        <v>1674</v>
      </c>
      <c r="C557" s="59" t="s">
        <v>1675</v>
      </c>
      <c r="D557" s="59">
        <v>801</v>
      </c>
      <c r="F557" s="59" t="s">
        <v>5</v>
      </c>
      <c r="G557" s="152" t="str">
        <f>VLOOKUP(D557,sku归属!A:B,2,0)</f>
        <v>丁芳芳</v>
      </c>
    </row>
    <row r="558" spans="1:13" s="59" customFormat="1" customHeight="1">
      <c r="A558" s="59" t="s">
        <v>1676</v>
      </c>
      <c r="B558" s="59" t="s">
        <v>1677</v>
      </c>
      <c r="C558" s="59" t="s">
        <v>1678</v>
      </c>
      <c r="D558" s="59">
        <v>801</v>
      </c>
      <c r="F558" s="59" t="s">
        <v>5</v>
      </c>
      <c r="G558" s="152" t="str">
        <f>VLOOKUP(D558,sku归属!A:B,2,0)</f>
        <v>丁芳芳</v>
      </c>
    </row>
    <row r="559" spans="1:13" s="59" customFormat="1" customHeight="1">
      <c r="A559" s="59" t="s">
        <v>1679</v>
      </c>
      <c r="B559" s="59" t="s">
        <v>1680</v>
      </c>
      <c r="C559" s="59" t="s">
        <v>1681</v>
      </c>
      <c r="D559" s="59">
        <v>801</v>
      </c>
      <c r="F559" s="59" t="s">
        <v>5</v>
      </c>
      <c r="G559" s="152" t="str">
        <f>VLOOKUP(D559,sku归属!A:B,2,0)</f>
        <v>丁芳芳</v>
      </c>
    </row>
    <row r="560" spans="1:13" s="59" customFormat="1" customHeight="1">
      <c r="A560" s="59" t="s">
        <v>1682</v>
      </c>
      <c r="B560" s="59" t="s">
        <v>1683</v>
      </c>
      <c r="C560" s="59" t="s">
        <v>1684</v>
      </c>
      <c r="D560" s="59">
        <v>801</v>
      </c>
      <c r="F560" s="59" t="s">
        <v>5</v>
      </c>
      <c r="G560" s="152" t="str">
        <f>VLOOKUP(D560,sku归属!A:B,2,0)</f>
        <v>丁芳芳</v>
      </c>
    </row>
    <row r="561" spans="1:13" s="59" customFormat="1" customHeight="1">
      <c r="A561" s="59" t="s">
        <v>1685</v>
      </c>
      <c r="B561" s="59" t="s">
        <v>1686</v>
      </c>
      <c r="C561" s="59" t="s">
        <v>1687</v>
      </c>
      <c r="D561" s="59">
        <v>801</v>
      </c>
      <c r="F561" s="59" t="s">
        <v>5</v>
      </c>
      <c r="G561" s="152" t="str">
        <f>VLOOKUP(D561,sku归属!A:B,2,0)</f>
        <v>丁芳芳</v>
      </c>
    </row>
    <row r="562" spans="1:13" s="59" customFormat="1" customHeight="1">
      <c r="A562" s="59" t="s">
        <v>1688</v>
      </c>
      <c r="B562" s="59" t="s">
        <v>1689</v>
      </c>
      <c r="C562" s="59" t="s">
        <v>1690</v>
      </c>
      <c r="D562" s="59">
        <v>801</v>
      </c>
      <c r="F562" s="59" t="s">
        <v>5</v>
      </c>
      <c r="G562" s="152" t="str">
        <f>VLOOKUP(D562,sku归属!A:B,2,0)</f>
        <v>丁芳芳</v>
      </c>
    </row>
    <row r="563" spans="1:13" s="59" customFormat="1" customHeight="1">
      <c r="A563" s="59" t="s">
        <v>1691</v>
      </c>
      <c r="B563" s="59" t="s">
        <v>1692</v>
      </c>
      <c r="C563" s="59" t="s">
        <v>1693</v>
      </c>
      <c r="D563" s="59">
        <v>801</v>
      </c>
      <c r="F563" s="59" t="s">
        <v>5</v>
      </c>
      <c r="G563" s="152" t="str">
        <f>VLOOKUP(D563,sku归属!A:B,2,0)</f>
        <v>丁芳芳</v>
      </c>
    </row>
    <row r="564" spans="1:13" s="59" customFormat="1" customHeight="1">
      <c r="A564" s="59" t="s">
        <v>1694</v>
      </c>
      <c r="B564" s="59" t="s">
        <v>1695</v>
      </c>
      <c r="C564" s="59" t="s">
        <v>1696</v>
      </c>
      <c r="D564" s="59">
        <v>801</v>
      </c>
      <c r="F564" s="59" t="s">
        <v>5</v>
      </c>
      <c r="G564" s="152" t="str">
        <f>VLOOKUP(D564,sku归属!A:B,2,0)</f>
        <v>丁芳芳</v>
      </c>
    </row>
    <row r="565" spans="1:13" s="59" customFormat="1" customHeight="1">
      <c r="A565" s="59" t="s">
        <v>1697</v>
      </c>
      <c r="B565" s="59" t="s">
        <v>1698</v>
      </c>
      <c r="C565" s="59" t="s">
        <v>1699</v>
      </c>
      <c r="D565" s="59">
        <v>801</v>
      </c>
      <c r="F565" s="59" t="s">
        <v>5</v>
      </c>
      <c r="G565" s="152" t="str">
        <f>VLOOKUP(D565,sku归属!A:B,2,0)</f>
        <v>丁芳芳</v>
      </c>
    </row>
    <row r="566" spans="1:13" s="59" customFormat="1" customHeight="1">
      <c r="A566" s="59" t="s">
        <v>1700</v>
      </c>
      <c r="B566" s="59" t="s">
        <v>1701</v>
      </c>
      <c r="C566" s="59" t="s">
        <v>1702</v>
      </c>
      <c r="D566" s="59">
        <v>801</v>
      </c>
      <c r="F566" s="59" t="s">
        <v>5</v>
      </c>
      <c r="G566" s="152" t="str">
        <f>VLOOKUP(D566,sku归属!A:B,2,0)</f>
        <v>丁芳芳</v>
      </c>
    </row>
    <row r="567" spans="1:13" s="59" customFormat="1" customHeight="1">
      <c r="A567" s="59" t="s">
        <v>1703</v>
      </c>
      <c r="B567" s="59" t="s">
        <v>1704</v>
      </c>
      <c r="C567" s="59" t="s">
        <v>1705</v>
      </c>
      <c r="D567" s="59">
        <v>801</v>
      </c>
      <c r="F567" s="59" t="s">
        <v>5</v>
      </c>
      <c r="G567" s="152" t="str">
        <f>VLOOKUP(D567,sku归属!A:B,2,0)</f>
        <v>丁芳芳</v>
      </c>
    </row>
    <row r="568" spans="1:13" s="59" customFormat="1" customHeight="1">
      <c r="A568" s="59" t="s">
        <v>1706</v>
      </c>
      <c r="B568" s="59" t="s">
        <v>1707</v>
      </c>
      <c r="C568" s="59" t="s">
        <v>1708</v>
      </c>
      <c r="D568" s="59">
        <v>801</v>
      </c>
      <c r="F568" s="59" t="s">
        <v>5</v>
      </c>
      <c r="G568" s="152" t="str">
        <f>VLOOKUP(D568,sku归属!A:B,2,0)</f>
        <v>丁芳芳</v>
      </c>
    </row>
    <row r="569" spans="1:13" s="59" customFormat="1" customHeight="1">
      <c r="A569" s="59" t="s">
        <v>1709</v>
      </c>
      <c r="B569" s="59" t="s">
        <v>1710</v>
      </c>
      <c r="C569" s="59" t="s">
        <v>1711</v>
      </c>
      <c r="D569" s="59">
        <v>801</v>
      </c>
      <c r="F569" s="59" t="s">
        <v>5</v>
      </c>
      <c r="G569" s="152" t="str">
        <f>VLOOKUP(D569,sku归属!A:B,2,0)</f>
        <v>丁芳芳</v>
      </c>
    </row>
    <row r="570" spans="1:13" s="59" customFormat="1" customHeight="1">
      <c r="A570" s="59" t="s">
        <v>1712</v>
      </c>
      <c r="B570" s="59" t="s">
        <v>1713</v>
      </c>
      <c r="C570" s="59" t="s">
        <v>1714</v>
      </c>
      <c r="D570" s="59">
        <v>801</v>
      </c>
      <c r="F570" s="59" t="s">
        <v>5</v>
      </c>
      <c r="G570" s="152" t="str">
        <f>VLOOKUP(D570,sku归属!A:B,2,0)</f>
        <v>丁芳芳</v>
      </c>
    </row>
    <row r="571" spans="1:13" s="59" customFormat="1" customHeight="1">
      <c r="A571" s="59" t="s">
        <v>1715</v>
      </c>
      <c r="B571" s="59" t="s">
        <v>1716</v>
      </c>
      <c r="C571" s="59" t="s">
        <v>1717</v>
      </c>
      <c r="D571" s="59">
        <v>801</v>
      </c>
      <c r="F571" s="59" t="s">
        <v>5</v>
      </c>
      <c r="G571" s="152" t="str">
        <f>VLOOKUP(D571,sku归属!A:B,2,0)</f>
        <v>丁芳芳</v>
      </c>
    </row>
    <row r="572" spans="1:13" s="59" customFormat="1" customHeight="1">
      <c r="A572" s="59" t="s">
        <v>1718</v>
      </c>
      <c r="B572" s="59" t="s">
        <v>1719</v>
      </c>
      <c r="C572" s="59" t="s">
        <v>1720</v>
      </c>
      <c r="D572" s="59">
        <v>801</v>
      </c>
      <c r="F572" s="59" t="s">
        <v>5</v>
      </c>
      <c r="G572" s="152" t="str">
        <f>VLOOKUP(D572,sku归属!A:B,2,0)</f>
        <v>丁芳芳</v>
      </c>
    </row>
    <row r="573" spans="1:13" s="59" customFormat="1" customHeight="1">
      <c r="A573" s="59" t="s">
        <v>1721</v>
      </c>
      <c r="B573" s="59" t="s">
        <v>1722</v>
      </c>
      <c r="C573" s="59" t="s">
        <v>1723</v>
      </c>
      <c r="D573" s="59">
        <v>801</v>
      </c>
      <c r="F573" s="59" t="s">
        <v>5</v>
      </c>
      <c r="G573" s="152" t="str">
        <f>VLOOKUP(D573,sku归属!A:B,2,0)</f>
        <v>丁芳芳</v>
      </c>
    </row>
    <row r="574" spans="1:13" s="59" customFormat="1" customHeight="1">
      <c r="A574" s="59" t="s">
        <v>1724</v>
      </c>
      <c r="B574" s="59" t="s">
        <v>1725</v>
      </c>
      <c r="C574" s="59" t="s">
        <v>1726</v>
      </c>
      <c r="D574" s="59">
        <v>801</v>
      </c>
      <c r="F574" s="59" t="s">
        <v>5</v>
      </c>
      <c r="G574" s="152" t="str">
        <f>VLOOKUP(D574,sku归属!A:B,2,0)</f>
        <v>丁芳芳</v>
      </c>
    </row>
    <row r="575" spans="1:13" s="59" customFormat="1" customHeight="1">
      <c r="A575" s="59" t="s">
        <v>1727</v>
      </c>
      <c r="B575" s="59" t="s">
        <v>1728</v>
      </c>
      <c r="C575" s="59" t="s">
        <v>1729</v>
      </c>
      <c r="D575" s="59">
        <v>801</v>
      </c>
      <c r="F575" s="59" t="s">
        <v>5</v>
      </c>
      <c r="G575" s="152" t="str">
        <f>VLOOKUP(D575,sku归属!A:B,2,0)</f>
        <v>丁芳芳</v>
      </c>
    </row>
    <row r="576" spans="1:13" s="59" customFormat="1" customHeight="1">
      <c r="A576" s="59" t="s">
        <v>1730</v>
      </c>
      <c r="B576" s="59" t="s">
        <v>1731</v>
      </c>
      <c r="C576" s="59" t="s">
        <v>1732</v>
      </c>
      <c r="D576" s="59">
        <v>801</v>
      </c>
      <c r="F576" s="59" t="s">
        <v>5</v>
      </c>
      <c r="G576" s="152" t="str">
        <f>VLOOKUP(D576,sku归属!A:B,2,0)</f>
        <v>丁芳芳</v>
      </c>
    </row>
    <row r="577" spans="1:13" s="59" customFormat="1" customHeight="1">
      <c r="A577" s="59" t="s">
        <v>1733</v>
      </c>
      <c r="B577" s="59" t="s">
        <v>1734</v>
      </c>
      <c r="C577" s="59" t="s">
        <v>1735</v>
      </c>
      <c r="D577" s="59">
        <v>801</v>
      </c>
      <c r="F577" s="59" t="s">
        <v>5</v>
      </c>
      <c r="G577" s="152" t="str">
        <f>VLOOKUP(D577,sku归属!A:B,2,0)</f>
        <v>丁芳芳</v>
      </c>
    </row>
    <row r="578" spans="1:13" s="59" customFormat="1" customHeight="1">
      <c r="A578" s="59" t="s">
        <v>1736</v>
      </c>
      <c r="B578" s="59" t="s">
        <v>1737</v>
      </c>
      <c r="C578" s="59" t="s">
        <v>1738</v>
      </c>
      <c r="D578" s="59">
        <v>801</v>
      </c>
      <c r="F578" s="59" t="s">
        <v>5</v>
      </c>
      <c r="G578" s="152" t="str">
        <f>VLOOKUP(D578,sku归属!A:B,2,0)</f>
        <v>丁芳芳</v>
      </c>
    </row>
    <row r="579" spans="1:13" s="59" customFormat="1" customHeight="1">
      <c r="A579" s="59" t="s">
        <v>1739</v>
      </c>
      <c r="B579" s="59" t="s">
        <v>1740</v>
      </c>
      <c r="C579" s="59" t="s">
        <v>1741</v>
      </c>
      <c r="D579" s="59">
        <v>801</v>
      </c>
      <c r="F579" s="59" t="s">
        <v>5</v>
      </c>
      <c r="G579" s="152" t="str">
        <f>VLOOKUP(D579,sku归属!A:B,2,0)</f>
        <v>丁芳芳</v>
      </c>
    </row>
    <row r="580" spans="1:13" s="59" customFormat="1" customHeight="1">
      <c r="A580" s="59" t="s">
        <v>1742</v>
      </c>
      <c r="B580" s="59" t="s">
        <v>1743</v>
      </c>
      <c r="C580" s="59" t="s">
        <v>1744</v>
      </c>
      <c r="D580" s="59">
        <v>801</v>
      </c>
      <c r="F580" s="59" t="s">
        <v>5</v>
      </c>
      <c r="G580" s="152" t="str">
        <f>VLOOKUP(D580,sku归属!A:B,2,0)</f>
        <v>丁芳芳</v>
      </c>
    </row>
    <row r="581" spans="1:13" s="59" customFormat="1" customHeight="1">
      <c r="A581" s="59" t="s">
        <v>1745</v>
      </c>
      <c r="B581" s="59" t="s">
        <v>1746</v>
      </c>
      <c r="C581" s="59" t="s">
        <v>1747</v>
      </c>
      <c r="D581" s="59">
        <v>801</v>
      </c>
      <c r="F581" s="59" t="s">
        <v>5</v>
      </c>
      <c r="G581" s="152" t="str">
        <f>VLOOKUP(D581,sku归属!A:B,2,0)</f>
        <v>丁芳芳</v>
      </c>
    </row>
    <row r="582" spans="1:13" s="59" customFormat="1" customHeight="1">
      <c r="A582" s="59" t="s">
        <v>1748</v>
      </c>
      <c r="B582" s="59" t="s">
        <v>1749</v>
      </c>
      <c r="C582" s="59" t="s">
        <v>1750</v>
      </c>
      <c r="D582" s="59">
        <v>801</v>
      </c>
      <c r="F582" s="59" t="s">
        <v>5</v>
      </c>
      <c r="G582" s="152" t="str">
        <f>VLOOKUP(D582,sku归属!A:B,2,0)</f>
        <v>丁芳芳</v>
      </c>
    </row>
    <row r="583" spans="1:13" s="59" customFormat="1" customHeight="1">
      <c r="A583" s="59" t="s">
        <v>1751</v>
      </c>
      <c r="B583" s="59" t="s">
        <v>1752</v>
      </c>
      <c r="C583" s="59" t="s">
        <v>1753</v>
      </c>
      <c r="D583" s="59">
        <v>801</v>
      </c>
      <c r="F583" s="59" t="s">
        <v>5</v>
      </c>
      <c r="G583" s="152" t="str">
        <f>VLOOKUP(D583,sku归属!A:B,2,0)</f>
        <v>丁芳芳</v>
      </c>
    </row>
    <row r="584" spans="1:13" s="59" customFormat="1" customHeight="1">
      <c r="A584" s="59" t="s">
        <v>1754</v>
      </c>
      <c r="B584" s="59" t="s">
        <v>1755</v>
      </c>
      <c r="C584" s="59" t="s">
        <v>1756</v>
      </c>
      <c r="D584" s="59">
        <v>801</v>
      </c>
      <c r="F584" s="59" t="s">
        <v>5</v>
      </c>
      <c r="G584" s="152" t="str">
        <f>VLOOKUP(D584,sku归属!A:B,2,0)</f>
        <v>丁芳芳</v>
      </c>
    </row>
    <row r="585" spans="1:13" s="59" customFormat="1" customHeight="1">
      <c r="A585" s="59" t="s">
        <v>1757</v>
      </c>
      <c r="B585" s="59" t="s">
        <v>1758</v>
      </c>
      <c r="C585" s="59" t="s">
        <v>1759</v>
      </c>
      <c r="D585" s="59">
        <v>801</v>
      </c>
      <c r="F585" s="59" t="s">
        <v>5</v>
      </c>
      <c r="G585" s="152" t="str">
        <f>VLOOKUP(D585,sku归属!A:B,2,0)</f>
        <v>丁芳芳</v>
      </c>
    </row>
    <row r="586" spans="1:13" s="59" customFormat="1" customHeight="1">
      <c r="A586" s="59" t="s">
        <v>1760</v>
      </c>
      <c r="B586" s="59" t="s">
        <v>1761</v>
      </c>
      <c r="C586" s="59" t="s">
        <v>1762</v>
      </c>
      <c r="D586" s="59">
        <v>801</v>
      </c>
      <c r="F586" s="59" t="s">
        <v>5</v>
      </c>
      <c r="G586" s="152" t="str">
        <f>VLOOKUP(D586,sku归属!A:B,2,0)</f>
        <v>丁芳芳</v>
      </c>
    </row>
    <row r="587" spans="1:13" s="59" customFormat="1" customHeight="1">
      <c r="A587" s="59" t="s">
        <v>1763</v>
      </c>
      <c r="B587" s="59" t="s">
        <v>1764</v>
      </c>
      <c r="C587" s="59" t="s">
        <v>1765</v>
      </c>
      <c r="D587" s="59">
        <v>801</v>
      </c>
      <c r="F587" s="59" t="s">
        <v>5</v>
      </c>
      <c r="G587" s="152" t="str">
        <f>VLOOKUP(D587,sku归属!A:B,2,0)</f>
        <v>丁芳芳</v>
      </c>
    </row>
    <row r="588" spans="1:13" s="59" customFormat="1" customHeight="1">
      <c r="A588" s="59" t="s">
        <v>1766</v>
      </c>
      <c r="B588" s="59" t="s">
        <v>1767</v>
      </c>
      <c r="C588" s="59" t="s">
        <v>1768</v>
      </c>
      <c r="D588" s="59">
        <v>801</v>
      </c>
      <c r="F588" s="59" t="s">
        <v>5</v>
      </c>
      <c r="G588" s="152" t="str">
        <f>VLOOKUP(D588,sku归属!A:B,2,0)</f>
        <v>丁芳芳</v>
      </c>
    </row>
    <row r="589" spans="1:13" s="59" customFormat="1" customHeight="1">
      <c r="A589" s="59" t="s">
        <v>1769</v>
      </c>
      <c r="B589" s="59" t="s">
        <v>1770</v>
      </c>
      <c r="C589" s="59" t="s">
        <v>1771</v>
      </c>
      <c r="D589" s="59">
        <v>801</v>
      </c>
      <c r="F589" s="59" t="s">
        <v>5</v>
      </c>
      <c r="G589" s="152" t="str">
        <f>VLOOKUP(D589,sku归属!A:B,2,0)</f>
        <v>丁芳芳</v>
      </c>
    </row>
    <row r="590" spans="1:13" s="59" customFormat="1" customHeight="1">
      <c r="A590" s="59" t="s">
        <v>1772</v>
      </c>
      <c r="B590" s="59" t="s">
        <v>1773</v>
      </c>
      <c r="C590" s="59" t="s">
        <v>1774</v>
      </c>
      <c r="D590" s="59">
        <v>801</v>
      </c>
      <c r="F590" s="59" t="s">
        <v>5</v>
      </c>
      <c r="G590" s="152" t="str">
        <f>VLOOKUP(D590,sku归属!A:B,2,0)</f>
        <v>丁芳芳</v>
      </c>
    </row>
    <row r="591" spans="1:13" s="59" customFormat="1" customHeight="1">
      <c r="A591" s="59" t="s">
        <v>1775</v>
      </c>
      <c r="B591" s="59" t="s">
        <v>1776</v>
      </c>
      <c r="C591" s="59" t="s">
        <v>1777</v>
      </c>
      <c r="D591" s="59">
        <v>801</v>
      </c>
      <c r="F591" s="59" t="s">
        <v>5</v>
      </c>
      <c r="G591" s="152" t="str">
        <f>VLOOKUP(D591,sku归属!A:B,2,0)</f>
        <v>丁芳芳</v>
      </c>
    </row>
    <row r="592" spans="1:13" s="59" customFormat="1" customHeight="1">
      <c r="A592" s="59" t="s">
        <v>1778</v>
      </c>
      <c r="B592" s="59" t="s">
        <v>1779</v>
      </c>
      <c r="C592" s="59" t="s">
        <v>1780</v>
      </c>
      <c r="D592" s="59">
        <v>801</v>
      </c>
      <c r="F592" s="59" t="s">
        <v>5</v>
      </c>
      <c r="G592" s="152" t="str">
        <f>VLOOKUP(D592,sku归属!A:B,2,0)</f>
        <v>丁芳芳</v>
      </c>
    </row>
    <row r="593" spans="1:13" s="59" customFormat="1" customHeight="1">
      <c r="A593" s="59" t="s">
        <v>1781</v>
      </c>
      <c r="B593" s="59" t="s">
        <v>1782</v>
      </c>
      <c r="C593" s="59" t="s">
        <v>1783</v>
      </c>
      <c r="D593" s="59">
        <v>801</v>
      </c>
      <c r="F593" s="59" t="s">
        <v>5</v>
      </c>
      <c r="G593" s="152" t="str">
        <f>VLOOKUP(D593,sku归属!A:B,2,0)</f>
        <v>丁芳芳</v>
      </c>
    </row>
    <row r="594" spans="1:13" s="59" customFormat="1" customHeight="1">
      <c r="A594" s="59" t="s">
        <v>1784</v>
      </c>
      <c r="B594" s="59" t="s">
        <v>1785</v>
      </c>
      <c r="C594" s="59" t="s">
        <v>1786</v>
      </c>
      <c r="D594" s="59">
        <v>801</v>
      </c>
      <c r="F594" s="59" t="s">
        <v>5</v>
      </c>
      <c r="G594" s="152" t="str">
        <f>VLOOKUP(D594,sku归属!A:B,2,0)</f>
        <v>丁芳芳</v>
      </c>
    </row>
    <row r="595" spans="1:13" s="59" customFormat="1" customHeight="1">
      <c r="A595" s="59" t="s">
        <v>1787</v>
      </c>
      <c r="B595" s="59" t="s">
        <v>1788</v>
      </c>
      <c r="C595" s="59" t="s">
        <v>1789</v>
      </c>
      <c r="D595" s="59">
        <v>801</v>
      </c>
      <c r="F595" s="59" t="s">
        <v>5</v>
      </c>
      <c r="G595" s="152" t="str">
        <f>VLOOKUP(D595,sku归属!A:B,2,0)</f>
        <v>丁芳芳</v>
      </c>
    </row>
    <row r="596" spans="1:13" s="59" customFormat="1" customHeight="1">
      <c r="A596" s="59" t="s">
        <v>1790</v>
      </c>
      <c r="B596" s="59" t="s">
        <v>1791</v>
      </c>
      <c r="C596" s="59" t="s">
        <v>1792</v>
      </c>
      <c r="D596" s="59">
        <v>801</v>
      </c>
      <c r="F596" s="59" t="s">
        <v>5</v>
      </c>
      <c r="G596" s="152" t="str">
        <f>VLOOKUP(D596,sku归属!A:B,2,0)</f>
        <v>丁芳芳</v>
      </c>
    </row>
    <row r="597" spans="1:13" s="59" customFormat="1" customHeight="1">
      <c r="A597" s="59" t="s">
        <v>1793</v>
      </c>
      <c r="B597" s="59" t="s">
        <v>1794</v>
      </c>
      <c r="C597" s="59" t="s">
        <v>1795</v>
      </c>
      <c r="D597" s="59">
        <v>801</v>
      </c>
      <c r="F597" s="59" t="s">
        <v>5</v>
      </c>
      <c r="G597" s="152" t="str">
        <f>VLOOKUP(D597,sku归属!A:B,2,0)</f>
        <v>丁芳芳</v>
      </c>
    </row>
    <row r="598" spans="1:13" s="59" customFormat="1" customHeight="1">
      <c r="A598" s="59" t="s">
        <v>1796</v>
      </c>
      <c r="B598" s="59" t="s">
        <v>1797</v>
      </c>
      <c r="C598" s="59" t="s">
        <v>1798</v>
      </c>
      <c r="D598" s="59">
        <v>801</v>
      </c>
      <c r="F598" s="59" t="s">
        <v>5</v>
      </c>
      <c r="G598" s="152" t="str">
        <f>VLOOKUP(D598,sku归属!A:B,2,0)</f>
        <v>丁芳芳</v>
      </c>
    </row>
    <row r="599" spans="1:13" s="59" customFormat="1" customHeight="1">
      <c r="A599" s="59" t="s">
        <v>1799</v>
      </c>
      <c r="B599" s="59" t="s">
        <v>1800</v>
      </c>
      <c r="C599" s="59" t="s">
        <v>1801</v>
      </c>
      <c r="D599" s="59">
        <v>801</v>
      </c>
      <c r="F599" s="59" t="s">
        <v>5</v>
      </c>
      <c r="G599" s="152" t="str">
        <f>VLOOKUP(D599,sku归属!A:B,2,0)</f>
        <v>丁芳芳</v>
      </c>
    </row>
    <row r="600" spans="1:13" s="59" customFormat="1" customHeight="1">
      <c r="A600" s="59" t="s">
        <v>1802</v>
      </c>
      <c r="B600" s="59" t="s">
        <v>1803</v>
      </c>
      <c r="C600" s="59" t="s">
        <v>1804</v>
      </c>
      <c r="D600" s="59">
        <v>801</v>
      </c>
      <c r="F600" s="59" t="s">
        <v>5</v>
      </c>
      <c r="G600" s="152" t="str">
        <f>VLOOKUP(D600,sku归属!A:B,2,0)</f>
        <v>丁芳芳</v>
      </c>
    </row>
    <row r="601" spans="1:13" s="59" customFormat="1" customHeight="1">
      <c r="A601" s="59" t="s">
        <v>1805</v>
      </c>
      <c r="B601" s="59" t="s">
        <v>1806</v>
      </c>
      <c r="C601" s="59" t="s">
        <v>1807</v>
      </c>
      <c r="D601" s="59">
        <v>801</v>
      </c>
      <c r="F601" s="59" t="s">
        <v>5</v>
      </c>
      <c r="G601" s="152" t="str">
        <f>VLOOKUP(D601,sku归属!A:B,2,0)</f>
        <v>丁芳芳</v>
      </c>
    </row>
    <row r="602" spans="1:13" s="59" customFormat="1" customHeight="1">
      <c r="A602" s="59" t="s">
        <v>1808</v>
      </c>
      <c r="B602" s="59" t="s">
        <v>1809</v>
      </c>
      <c r="C602" s="59" t="s">
        <v>1810</v>
      </c>
      <c r="D602" s="59">
        <v>801</v>
      </c>
      <c r="F602" s="59" t="s">
        <v>5</v>
      </c>
      <c r="G602" s="152" t="str">
        <f>VLOOKUP(D602,sku归属!A:B,2,0)</f>
        <v>丁芳芳</v>
      </c>
    </row>
    <row r="603" spans="1:13" s="59" customFormat="1" customHeight="1">
      <c r="A603" s="59" t="s">
        <v>1811</v>
      </c>
      <c r="B603" s="59" t="s">
        <v>1812</v>
      </c>
      <c r="C603" s="59" t="s">
        <v>1813</v>
      </c>
      <c r="D603" s="59">
        <v>801</v>
      </c>
      <c r="F603" s="59" t="s">
        <v>5</v>
      </c>
      <c r="G603" s="152" t="str">
        <f>VLOOKUP(D603,sku归属!A:B,2,0)</f>
        <v>丁芳芳</v>
      </c>
    </row>
    <row r="604" spans="1:13" s="59" customFormat="1" customHeight="1">
      <c r="A604" s="59" t="s">
        <v>1814</v>
      </c>
      <c r="B604" s="59" t="s">
        <v>1815</v>
      </c>
      <c r="C604" s="59" t="s">
        <v>1816</v>
      </c>
      <c r="D604" s="59">
        <v>801</v>
      </c>
      <c r="F604" s="59" t="s">
        <v>5</v>
      </c>
      <c r="G604" s="152" t="str">
        <f>VLOOKUP(D604,sku归属!A:B,2,0)</f>
        <v>丁芳芳</v>
      </c>
    </row>
    <row r="605" spans="1:13" s="59" customFormat="1" customHeight="1">
      <c r="A605" s="59" t="s">
        <v>1817</v>
      </c>
      <c r="B605" s="59" t="s">
        <v>1818</v>
      </c>
      <c r="C605" s="59" t="s">
        <v>1819</v>
      </c>
      <c r="D605" s="59">
        <v>801</v>
      </c>
      <c r="F605" s="59" t="s">
        <v>5</v>
      </c>
      <c r="G605" s="152" t="str">
        <f>VLOOKUP(D605,sku归属!A:B,2,0)</f>
        <v>丁芳芳</v>
      </c>
    </row>
    <row r="606" spans="1:13" s="59" customFormat="1" customHeight="1">
      <c r="A606" s="59" t="s">
        <v>1820</v>
      </c>
      <c r="B606" s="59" t="s">
        <v>1821</v>
      </c>
      <c r="C606" s="59" t="s">
        <v>1822</v>
      </c>
      <c r="D606" s="59">
        <v>801</v>
      </c>
      <c r="F606" s="59" t="s">
        <v>5</v>
      </c>
      <c r="G606" s="152" t="str">
        <f>VLOOKUP(D606,sku归属!A:B,2,0)</f>
        <v>丁芳芳</v>
      </c>
    </row>
    <row r="607" spans="1:13" s="59" customFormat="1" customHeight="1">
      <c r="A607" s="59" t="s">
        <v>1823</v>
      </c>
      <c r="B607" s="59" t="s">
        <v>1824</v>
      </c>
      <c r="C607" s="59" t="s">
        <v>1825</v>
      </c>
      <c r="D607" s="59">
        <v>801</v>
      </c>
      <c r="F607" s="59" t="s">
        <v>5</v>
      </c>
      <c r="G607" s="152" t="str">
        <f>VLOOKUP(D607,sku归属!A:B,2,0)</f>
        <v>丁芳芳</v>
      </c>
    </row>
    <row r="608" spans="1:13" s="59" customFormat="1" customHeight="1">
      <c r="A608" s="59" t="s">
        <v>1826</v>
      </c>
      <c r="B608" s="59" t="s">
        <v>1827</v>
      </c>
      <c r="C608" s="59" t="s">
        <v>1828</v>
      </c>
      <c r="D608" s="59">
        <v>801</v>
      </c>
      <c r="F608" s="59" t="s">
        <v>5</v>
      </c>
      <c r="G608" s="152" t="str">
        <f>VLOOKUP(D608,sku归属!A:B,2,0)</f>
        <v>丁芳芳</v>
      </c>
    </row>
    <row r="609" spans="1:13" s="59" customFormat="1" customHeight="1">
      <c r="A609" s="59" t="s">
        <v>1829</v>
      </c>
      <c r="B609" s="59" t="s">
        <v>1830</v>
      </c>
      <c r="C609" s="59" t="s">
        <v>1831</v>
      </c>
      <c r="D609" s="59">
        <v>801</v>
      </c>
      <c r="F609" s="59" t="s">
        <v>5</v>
      </c>
      <c r="G609" s="152" t="str">
        <f>VLOOKUP(D609,sku归属!A:B,2,0)</f>
        <v>丁芳芳</v>
      </c>
    </row>
    <row r="610" spans="1:13" s="59" customFormat="1" customHeight="1">
      <c r="A610" s="59" t="s">
        <v>1832</v>
      </c>
      <c r="B610" s="59" t="s">
        <v>1833</v>
      </c>
      <c r="C610" s="59" t="s">
        <v>1834</v>
      </c>
      <c r="D610" s="59">
        <v>801</v>
      </c>
      <c r="F610" s="59" t="s">
        <v>5</v>
      </c>
      <c r="G610" s="152" t="str">
        <f>VLOOKUP(D610,sku归属!A:B,2,0)</f>
        <v>丁芳芳</v>
      </c>
    </row>
    <row r="611" spans="1:13" s="59" customFormat="1" customHeight="1">
      <c r="A611" s="59" t="s">
        <v>1835</v>
      </c>
      <c r="B611" s="59" t="s">
        <v>1836</v>
      </c>
      <c r="C611" s="59" t="s">
        <v>1837</v>
      </c>
      <c r="D611" s="59">
        <v>801</v>
      </c>
      <c r="F611" s="59" t="s">
        <v>5</v>
      </c>
      <c r="G611" s="152" t="str">
        <f>VLOOKUP(D611,sku归属!A:B,2,0)</f>
        <v>丁芳芳</v>
      </c>
    </row>
    <row r="612" spans="1:13" s="59" customFormat="1" customHeight="1">
      <c r="A612" s="59" t="s">
        <v>1838</v>
      </c>
      <c r="B612" s="59" t="s">
        <v>1839</v>
      </c>
      <c r="C612" s="59" t="s">
        <v>1840</v>
      </c>
      <c r="D612" s="59">
        <v>801</v>
      </c>
      <c r="F612" s="59" t="s">
        <v>5</v>
      </c>
      <c r="G612" s="152" t="str">
        <f>VLOOKUP(D612,sku归属!A:B,2,0)</f>
        <v>丁芳芳</v>
      </c>
    </row>
    <row r="613" spans="1:13" s="59" customFormat="1" customHeight="1">
      <c r="A613" s="59" t="s">
        <v>1841</v>
      </c>
      <c r="B613" s="59" t="s">
        <v>1842</v>
      </c>
      <c r="C613" s="59" t="s">
        <v>1843</v>
      </c>
      <c r="D613" s="59">
        <v>801</v>
      </c>
      <c r="F613" s="59" t="s">
        <v>5</v>
      </c>
      <c r="G613" s="152" t="str">
        <f>VLOOKUP(D613,sku归属!A:B,2,0)</f>
        <v>丁芳芳</v>
      </c>
    </row>
    <row r="614" spans="1:13" s="59" customFormat="1" customHeight="1">
      <c r="A614" s="59" t="s">
        <v>1844</v>
      </c>
      <c r="B614" s="59" t="s">
        <v>1845</v>
      </c>
      <c r="C614" s="59" t="s">
        <v>1846</v>
      </c>
      <c r="D614" s="59">
        <v>801</v>
      </c>
      <c r="F614" s="59" t="s">
        <v>5</v>
      </c>
      <c r="G614" s="152" t="str">
        <f>VLOOKUP(D614,sku归属!A:B,2,0)</f>
        <v>丁芳芳</v>
      </c>
    </row>
    <row r="615" spans="1:13" s="59" customFormat="1" customHeight="1">
      <c r="A615" s="59" t="s">
        <v>1847</v>
      </c>
      <c r="B615" s="59" t="s">
        <v>1848</v>
      </c>
      <c r="C615" s="59" t="s">
        <v>1849</v>
      </c>
      <c r="D615" s="59">
        <v>801</v>
      </c>
      <c r="F615" s="59" t="s">
        <v>5</v>
      </c>
      <c r="G615" s="152" t="str">
        <f>VLOOKUP(D615,sku归属!A:B,2,0)</f>
        <v>丁芳芳</v>
      </c>
    </row>
    <row r="616" spans="1:13" s="59" customFormat="1" customHeight="1">
      <c r="A616" s="59" t="s">
        <v>1850</v>
      </c>
      <c r="B616" s="59" t="s">
        <v>1851</v>
      </c>
      <c r="C616" s="59" t="s">
        <v>1852</v>
      </c>
      <c r="D616" s="59">
        <v>801</v>
      </c>
      <c r="F616" s="59" t="s">
        <v>5</v>
      </c>
      <c r="G616" s="152" t="str">
        <f>VLOOKUP(D616,sku归属!A:B,2,0)</f>
        <v>丁芳芳</v>
      </c>
    </row>
    <row r="617" spans="1:13" s="59" customFormat="1" customHeight="1">
      <c r="A617" s="59" t="s">
        <v>1853</v>
      </c>
      <c r="B617" s="59" t="s">
        <v>1854</v>
      </c>
      <c r="C617" s="59" t="s">
        <v>1855</v>
      </c>
      <c r="D617" s="59">
        <v>801</v>
      </c>
      <c r="F617" s="59" t="s">
        <v>5</v>
      </c>
      <c r="G617" s="152" t="str">
        <f>VLOOKUP(D617,sku归属!A:B,2,0)</f>
        <v>丁芳芳</v>
      </c>
    </row>
    <row r="618" spans="1:13" s="59" customFormat="1" customHeight="1">
      <c r="A618" s="59" t="s">
        <v>1856</v>
      </c>
      <c r="B618" s="59" t="s">
        <v>1857</v>
      </c>
      <c r="C618" s="59" t="s">
        <v>1858</v>
      </c>
      <c r="D618" s="59">
        <v>801</v>
      </c>
      <c r="F618" s="59" t="s">
        <v>5</v>
      </c>
      <c r="G618" s="152" t="str">
        <f>VLOOKUP(D618,sku归属!A:B,2,0)</f>
        <v>丁芳芳</v>
      </c>
    </row>
    <row r="619" spans="1:13" s="59" customFormat="1" customHeight="1">
      <c r="A619" s="59" t="s">
        <v>1859</v>
      </c>
      <c r="B619" s="59" t="s">
        <v>1860</v>
      </c>
      <c r="C619" s="59" t="s">
        <v>1861</v>
      </c>
      <c r="D619" s="59">
        <v>801</v>
      </c>
      <c r="F619" s="59" t="s">
        <v>5</v>
      </c>
      <c r="G619" s="152" t="str">
        <f>VLOOKUP(D619,sku归属!A:B,2,0)</f>
        <v>丁芳芳</v>
      </c>
    </row>
    <row r="620" spans="1:13" s="59" customFormat="1" customHeight="1">
      <c r="A620" s="59" t="s">
        <v>1862</v>
      </c>
      <c r="B620" s="59" t="s">
        <v>1863</v>
      </c>
      <c r="C620" s="59" t="s">
        <v>1864</v>
      </c>
      <c r="D620" s="59">
        <v>801</v>
      </c>
      <c r="F620" s="59" t="s">
        <v>5</v>
      </c>
      <c r="G620" s="152" t="str">
        <f>VLOOKUP(D620,sku归属!A:B,2,0)</f>
        <v>丁芳芳</v>
      </c>
    </row>
    <row r="621" spans="1:13" s="59" customFormat="1" customHeight="1">
      <c r="A621" s="59" t="s">
        <v>1865</v>
      </c>
      <c r="B621" s="59" t="s">
        <v>1866</v>
      </c>
      <c r="C621" s="59" t="s">
        <v>1867</v>
      </c>
      <c r="D621" s="59">
        <v>801</v>
      </c>
      <c r="F621" s="59" t="s">
        <v>5</v>
      </c>
      <c r="G621" s="152" t="str">
        <f>VLOOKUP(D621,sku归属!A:B,2,0)</f>
        <v>丁芳芳</v>
      </c>
    </row>
    <row r="622" spans="1:13" s="59" customFormat="1" customHeight="1">
      <c r="A622" s="59" t="s">
        <v>1868</v>
      </c>
      <c r="B622" s="59" t="s">
        <v>1869</v>
      </c>
      <c r="C622" s="59" t="s">
        <v>1870</v>
      </c>
      <c r="D622" s="59">
        <v>801</v>
      </c>
      <c r="F622" s="59" t="s">
        <v>5</v>
      </c>
      <c r="G622" s="152" t="str">
        <f>VLOOKUP(D622,sku归属!A:B,2,0)</f>
        <v>丁芳芳</v>
      </c>
    </row>
    <row r="623" spans="1:13" s="59" customFormat="1" customHeight="1">
      <c r="A623" s="59" t="s">
        <v>1871</v>
      </c>
      <c r="B623" s="59" t="s">
        <v>1872</v>
      </c>
      <c r="C623" s="59" t="s">
        <v>1873</v>
      </c>
      <c r="D623" s="59">
        <v>801</v>
      </c>
      <c r="F623" s="59" t="s">
        <v>5</v>
      </c>
      <c r="G623" s="152" t="str">
        <f>VLOOKUP(D623,sku归属!A:B,2,0)</f>
        <v>丁芳芳</v>
      </c>
    </row>
    <row r="624" spans="1:13" s="59" customFormat="1" customHeight="1">
      <c r="A624" s="59" t="s">
        <v>1874</v>
      </c>
      <c r="B624" s="59" t="s">
        <v>1875</v>
      </c>
      <c r="C624" s="59" t="s">
        <v>1876</v>
      </c>
      <c r="D624" s="59">
        <v>801</v>
      </c>
      <c r="F624" s="59" t="s">
        <v>5</v>
      </c>
      <c r="G624" s="152" t="str">
        <f>VLOOKUP(D624,sku归属!A:B,2,0)</f>
        <v>丁芳芳</v>
      </c>
    </row>
    <row r="625" spans="1:13" s="59" customFormat="1" customHeight="1">
      <c r="A625" s="59" t="s">
        <v>1877</v>
      </c>
      <c r="B625" s="59" t="s">
        <v>1878</v>
      </c>
      <c r="C625" s="59" t="s">
        <v>1879</v>
      </c>
      <c r="D625" s="59">
        <v>801</v>
      </c>
      <c r="F625" s="59" t="s">
        <v>5</v>
      </c>
      <c r="G625" s="152" t="str">
        <f>VLOOKUP(D625,sku归属!A:B,2,0)</f>
        <v>丁芳芳</v>
      </c>
    </row>
    <row r="626" spans="1:13" s="59" customFormat="1" customHeight="1">
      <c r="A626" s="59" t="s">
        <v>1880</v>
      </c>
      <c r="B626" s="59" t="s">
        <v>1881</v>
      </c>
      <c r="C626" s="59" t="s">
        <v>1882</v>
      </c>
      <c r="D626" s="59">
        <v>801</v>
      </c>
      <c r="F626" s="59" t="s">
        <v>5</v>
      </c>
      <c r="G626" s="152" t="str">
        <f>VLOOKUP(D626,sku归属!A:B,2,0)</f>
        <v>丁芳芳</v>
      </c>
    </row>
    <row r="627" spans="1:13" s="59" customFormat="1" customHeight="1">
      <c r="A627" s="59" t="s">
        <v>1883</v>
      </c>
      <c r="B627" s="59" t="s">
        <v>1884</v>
      </c>
      <c r="C627" s="59" t="s">
        <v>1885</v>
      </c>
      <c r="D627" s="59">
        <v>801</v>
      </c>
      <c r="F627" s="59" t="s">
        <v>5</v>
      </c>
      <c r="G627" s="152" t="str">
        <f>VLOOKUP(D627,sku归属!A:B,2,0)</f>
        <v>丁芳芳</v>
      </c>
    </row>
    <row r="628" spans="1:13" s="59" customFormat="1" customHeight="1">
      <c r="A628" s="59" t="s">
        <v>1886</v>
      </c>
      <c r="B628" s="59" t="s">
        <v>1887</v>
      </c>
      <c r="C628" s="59" t="s">
        <v>1888</v>
      </c>
      <c r="D628" s="59">
        <v>801</v>
      </c>
      <c r="F628" s="59" t="s">
        <v>5</v>
      </c>
      <c r="G628" s="152" t="str">
        <f>VLOOKUP(D628,sku归属!A:B,2,0)</f>
        <v>丁芳芳</v>
      </c>
    </row>
    <row r="629" spans="1:13" s="59" customFormat="1" customHeight="1">
      <c r="A629" s="59" t="s">
        <v>1889</v>
      </c>
      <c r="B629" s="59" t="s">
        <v>1890</v>
      </c>
      <c r="C629" s="59" t="s">
        <v>1891</v>
      </c>
      <c r="D629" s="59">
        <v>801</v>
      </c>
      <c r="F629" s="59" t="s">
        <v>5</v>
      </c>
      <c r="G629" s="152" t="str">
        <f>VLOOKUP(D629,sku归属!A:B,2,0)</f>
        <v>丁芳芳</v>
      </c>
    </row>
    <row r="630" spans="1:13" s="59" customFormat="1" customHeight="1">
      <c r="A630" s="59" t="s">
        <v>1892</v>
      </c>
      <c r="B630" s="59" t="s">
        <v>1893</v>
      </c>
      <c r="C630" s="59" t="s">
        <v>1894</v>
      </c>
      <c r="D630" s="59">
        <v>801</v>
      </c>
      <c r="F630" s="59" t="s">
        <v>5</v>
      </c>
      <c r="G630" s="152" t="str">
        <f>VLOOKUP(D630,sku归属!A:B,2,0)</f>
        <v>丁芳芳</v>
      </c>
    </row>
    <row r="631" spans="1:13" s="59" customFormat="1" customHeight="1">
      <c r="A631" s="59" t="s">
        <v>1895</v>
      </c>
      <c r="B631" s="59" t="s">
        <v>1896</v>
      </c>
      <c r="C631" s="59" t="s">
        <v>1897</v>
      </c>
      <c r="D631" s="59">
        <v>801</v>
      </c>
      <c r="F631" s="59" t="s">
        <v>5</v>
      </c>
      <c r="G631" s="152" t="str">
        <f>VLOOKUP(D631,sku归属!A:B,2,0)</f>
        <v>丁芳芳</v>
      </c>
    </row>
    <row r="632" spans="1:13" s="59" customFormat="1" customHeight="1">
      <c r="A632" s="59" t="s">
        <v>1898</v>
      </c>
      <c r="B632" s="59" t="s">
        <v>1899</v>
      </c>
      <c r="C632" s="59" t="s">
        <v>1900</v>
      </c>
      <c r="D632" s="59">
        <v>801</v>
      </c>
      <c r="F632" s="59" t="s">
        <v>5</v>
      </c>
      <c r="G632" s="152" t="str">
        <f>VLOOKUP(D632,sku归属!A:B,2,0)</f>
        <v>丁芳芳</v>
      </c>
    </row>
    <row r="633" spans="1:13" s="59" customFormat="1" customHeight="1">
      <c r="A633" s="59" t="s">
        <v>1901</v>
      </c>
      <c r="B633" s="59" t="s">
        <v>1902</v>
      </c>
      <c r="C633" s="59" t="s">
        <v>1903</v>
      </c>
      <c r="D633" s="59">
        <v>801</v>
      </c>
      <c r="F633" s="59" t="s">
        <v>5</v>
      </c>
      <c r="G633" s="152" t="str">
        <f>VLOOKUP(D633,sku归属!A:B,2,0)</f>
        <v>丁芳芳</v>
      </c>
    </row>
    <row r="634" spans="1:13" s="59" customFormat="1" customHeight="1">
      <c r="A634" s="59" t="s">
        <v>1904</v>
      </c>
      <c r="B634" s="59" t="s">
        <v>1905</v>
      </c>
      <c r="C634" s="59" t="s">
        <v>1906</v>
      </c>
      <c r="D634" s="59">
        <v>801</v>
      </c>
      <c r="F634" s="59" t="s">
        <v>5</v>
      </c>
      <c r="G634" s="152" t="str">
        <f>VLOOKUP(D634,sku归属!A:B,2,0)</f>
        <v>丁芳芳</v>
      </c>
    </row>
    <row r="635" spans="1:13" s="59" customFormat="1" customHeight="1">
      <c r="A635" s="59" t="s">
        <v>1907</v>
      </c>
      <c r="B635" s="59" t="s">
        <v>1908</v>
      </c>
      <c r="C635" s="59" t="s">
        <v>1909</v>
      </c>
      <c r="D635" s="59">
        <v>801</v>
      </c>
      <c r="F635" s="59" t="s">
        <v>5</v>
      </c>
      <c r="G635" s="152" t="str">
        <f>VLOOKUP(D635,sku归属!A:B,2,0)</f>
        <v>丁芳芳</v>
      </c>
    </row>
    <row r="636" spans="1:13" s="59" customFormat="1" customHeight="1">
      <c r="A636" s="59" t="s">
        <v>1910</v>
      </c>
      <c r="B636" s="59" t="s">
        <v>1911</v>
      </c>
      <c r="C636" s="59" t="s">
        <v>1912</v>
      </c>
      <c r="D636" s="59">
        <v>801</v>
      </c>
      <c r="F636" s="59" t="s">
        <v>5</v>
      </c>
      <c r="G636" s="152" t="str">
        <f>VLOOKUP(D636,sku归属!A:B,2,0)</f>
        <v>丁芳芳</v>
      </c>
    </row>
    <row r="637" spans="1:13" s="59" customFormat="1" customHeight="1">
      <c r="A637" s="59" t="s">
        <v>1913</v>
      </c>
      <c r="B637" s="59" t="s">
        <v>1914</v>
      </c>
      <c r="C637" s="59" t="s">
        <v>1915</v>
      </c>
      <c r="D637" s="59">
        <v>801</v>
      </c>
      <c r="F637" s="59" t="s">
        <v>5</v>
      </c>
      <c r="G637" s="152" t="str">
        <f>VLOOKUP(D637,sku归属!A:B,2,0)</f>
        <v>丁芳芳</v>
      </c>
    </row>
    <row r="638" spans="1:13" s="59" customFormat="1" customHeight="1">
      <c r="A638" s="59" t="s">
        <v>1916</v>
      </c>
      <c r="B638" s="59" t="s">
        <v>1917</v>
      </c>
      <c r="C638" s="59" t="s">
        <v>1918</v>
      </c>
      <c r="D638" s="59">
        <v>801</v>
      </c>
      <c r="F638" s="59" t="s">
        <v>5</v>
      </c>
      <c r="G638" s="152" t="str">
        <f>VLOOKUP(D638,sku归属!A:B,2,0)</f>
        <v>丁芳芳</v>
      </c>
    </row>
    <row r="639" spans="1:13" s="59" customFormat="1" customHeight="1">
      <c r="A639" s="59" t="s">
        <v>1919</v>
      </c>
      <c r="B639" s="59" t="s">
        <v>1920</v>
      </c>
      <c r="C639" s="59" t="s">
        <v>1921</v>
      </c>
      <c r="D639" s="59">
        <v>801</v>
      </c>
      <c r="F639" s="59" t="s">
        <v>5</v>
      </c>
      <c r="G639" s="152" t="str">
        <f>VLOOKUP(D639,sku归属!A:B,2,0)</f>
        <v>丁芳芳</v>
      </c>
    </row>
    <row r="640" spans="1:13" s="59" customFormat="1" customHeight="1">
      <c r="A640" s="59" t="s">
        <v>1922</v>
      </c>
      <c r="B640" s="59" t="s">
        <v>1923</v>
      </c>
      <c r="C640" s="59" t="s">
        <v>1924</v>
      </c>
      <c r="D640" s="59">
        <v>801</v>
      </c>
      <c r="F640" s="59" t="s">
        <v>5</v>
      </c>
      <c r="G640" s="152" t="str">
        <f>VLOOKUP(D640,sku归属!A:B,2,0)</f>
        <v>丁芳芳</v>
      </c>
    </row>
    <row r="641" spans="1:13" s="59" customFormat="1" customHeight="1">
      <c r="A641" s="59" t="s">
        <v>1925</v>
      </c>
      <c r="B641" s="59" t="s">
        <v>1926</v>
      </c>
      <c r="C641" s="59" t="s">
        <v>1927</v>
      </c>
      <c r="D641" s="59">
        <v>801</v>
      </c>
      <c r="F641" s="59" t="s">
        <v>5</v>
      </c>
      <c r="G641" s="152" t="str">
        <f>VLOOKUP(D641,sku归属!A:B,2,0)</f>
        <v>丁芳芳</v>
      </c>
    </row>
    <row r="642" spans="1:13" s="59" customFormat="1" customHeight="1">
      <c r="A642" s="59" t="s">
        <v>1928</v>
      </c>
      <c r="B642" s="59" t="s">
        <v>1929</v>
      </c>
      <c r="C642" s="59" t="s">
        <v>1930</v>
      </c>
      <c r="D642" s="59">
        <v>801</v>
      </c>
      <c r="F642" s="59" t="s">
        <v>5</v>
      </c>
      <c r="G642" s="152" t="str">
        <f>VLOOKUP(D642,sku归属!A:B,2,0)</f>
        <v>丁芳芳</v>
      </c>
    </row>
    <row r="643" spans="1:13" s="59" customFormat="1" customHeight="1">
      <c r="A643" s="59" t="s">
        <v>1931</v>
      </c>
      <c r="B643" s="59" t="s">
        <v>1932</v>
      </c>
      <c r="C643" s="59" t="s">
        <v>1933</v>
      </c>
      <c r="D643" s="59">
        <v>801</v>
      </c>
      <c r="F643" s="59" t="s">
        <v>5</v>
      </c>
      <c r="G643" s="152" t="str">
        <f>VLOOKUP(D643,sku归属!A:B,2,0)</f>
        <v>丁芳芳</v>
      </c>
    </row>
    <row r="644" spans="1:13" s="59" customFormat="1" customHeight="1">
      <c r="A644" s="59" t="s">
        <v>1934</v>
      </c>
      <c r="B644" s="59" t="s">
        <v>1935</v>
      </c>
      <c r="C644" s="59" t="s">
        <v>1936</v>
      </c>
      <c r="D644" s="59">
        <v>801</v>
      </c>
      <c r="F644" s="59" t="s">
        <v>5</v>
      </c>
      <c r="G644" s="152" t="str">
        <f>VLOOKUP(D644,sku归属!A:B,2,0)</f>
        <v>丁芳芳</v>
      </c>
    </row>
    <row r="645" spans="1:13" s="59" customFormat="1" customHeight="1">
      <c r="A645" s="59" t="s">
        <v>1937</v>
      </c>
      <c r="B645" s="59" t="s">
        <v>1938</v>
      </c>
      <c r="C645" s="59" t="s">
        <v>1939</v>
      </c>
      <c r="D645" s="59">
        <v>801</v>
      </c>
      <c r="F645" s="59" t="s">
        <v>5</v>
      </c>
      <c r="G645" s="152" t="str">
        <f>VLOOKUP(D645,sku归属!A:B,2,0)</f>
        <v>丁芳芳</v>
      </c>
    </row>
    <row r="646" spans="1:13" s="59" customFormat="1" customHeight="1">
      <c r="A646" s="59" t="s">
        <v>1940</v>
      </c>
      <c r="B646" s="59" t="s">
        <v>1941</v>
      </c>
      <c r="C646" s="59" t="s">
        <v>1942</v>
      </c>
      <c r="D646" s="59">
        <v>801</v>
      </c>
      <c r="F646" s="59" t="s">
        <v>5</v>
      </c>
      <c r="G646" s="152" t="str">
        <f>VLOOKUP(D646,sku归属!A:B,2,0)</f>
        <v>丁芳芳</v>
      </c>
    </row>
    <row r="647" spans="1:13" s="59" customFormat="1" customHeight="1">
      <c r="A647" s="59" t="s">
        <v>1943</v>
      </c>
      <c r="B647" s="59" t="s">
        <v>1944</v>
      </c>
      <c r="C647" s="59" t="s">
        <v>1945</v>
      </c>
      <c r="D647" s="59">
        <v>801</v>
      </c>
      <c r="F647" s="59" t="s">
        <v>5</v>
      </c>
      <c r="G647" s="152" t="str">
        <f>VLOOKUP(D647,sku归属!A:B,2,0)</f>
        <v>丁芳芳</v>
      </c>
    </row>
    <row r="648" spans="1:13" s="59" customFormat="1" customHeight="1">
      <c r="A648" s="59" t="s">
        <v>1946</v>
      </c>
      <c r="B648" s="59" t="s">
        <v>1947</v>
      </c>
      <c r="C648" s="59" t="s">
        <v>1948</v>
      </c>
      <c r="D648" s="59">
        <v>801</v>
      </c>
      <c r="F648" s="59" t="s">
        <v>5</v>
      </c>
      <c r="G648" s="152" t="str">
        <f>VLOOKUP(D648,sku归属!A:B,2,0)</f>
        <v>丁芳芳</v>
      </c>
    </row>
    <row r="649" spans="1:13" s="59" customFormat="1" customHeight="1">
      <c r="A649" s="59" t="s">
        <v>1949</v>
      </c>
      <c r="B649" s="59" t="s">
        <v>1950</v>
      </c>
      <c r="C649" s="59" t="s">
        <v>1951</v>
      </c>
      <c r="D649" s="59">
        <v>801</v>
      </c>
      <c r="F649" s="59" t="s">
        <v>5</v>
      </c>
      <c r="G649" s="152" t="str">
        <f>VLOOKUP(D649,sku归属!A:B,2,0)</f>
        <v>丁芳芳</v>
      </c>
    </row>
    <row r="650" spans="1:13" s="59" customFormat="1" customHeight="1">
      <c r="A650" s="59" t="s">
        <v>1952</v>
      </c>
      <c r="B650" s="59" t="s">
        <v>1953</v>
      </c>
      <c r="C650" s="59" t="s">
        <v>1954</v>
      </c>
      <c r="D650" s="59">
        <v>801</v>
      </c>
      <c r="F650" s="59" t="s">
        <v>5</v>
      </c>
      <c r="G650" s="152" t="str">
        <f>VLOOKUP(D650,sku归属!A:B,2,0)</f>
        <v>丁芳芳</v>
      </c>
    </row>
    <row r="651" spans="1:13" s="59" customFormat="1" customHeight="1">
      <c r="A651" s="59" t="s">
        <v>1955</v>
      </c>
      <c r="B651" s="59" t="s">
        <v>1956</v>
      </c>
      <c r="C651" s="59" t="s">
        <v>1957</v>
      </c>
      <c r="D651" s="59">
        <v>801</v>
      </c>
      <c r="F651" s="59" t="s">
        <v>5</v>
      </c>
      <c r="G651" s="152" t="str">
        <f>VLOOKUP(D651,sku归属!A:B,2,0)</f>
        <v>丁芳芳</v>
      </c>
    </row>
    <row r="652" spans="1:13" s="59" customFormat="1" customHeight="1">
      <c r="A652" s="59" t="s">
        <v>1958</v>
      </c>
      <c r="B652" s="59" t="s">
        <v>1959</v>
      </c>
      <c r="C652" s="59" t="s">
        <v>1960</v>
      </c>
      <c r="D652" s="59">
        <v>801</v>
      </c>
      <c r="F652" s="59" t="s">
        <v>5</v>
      </c>
      <c r="G652" s="152" t="str">
        <f>VLOOKUP(D652,sku归属!A:B,2,0)</f>
        <v>丁芳芳</v>
      </c>
    </row>
    <row r="653" spans="1:13" s="59" customFormat="1" customHeight="1">
      <c r="A653" s="59" t="s">
        <v>1961</v>
      </c>
      <c r="B653" s="59" t="s">
        <v>1962</v>
      </c>
      <c r="C653" s="59" t="s">
        <v>1963</v>
      </c>
      <c r="D653" s="59">
        <v>801</v>
      </c>
      <c r="F653" s="59" t="s">
        <v>5</v>
      </c>
      <c r="G653" s="152" t="str">
        <f>VLOOKUP(D653,sku归属!A:B,2,0)</f>
        <v>丁芳芳</v>
      </c>
    </row>
    <row r="654" spans="1:13" s="59" customFormat="1" customHeight="1">
      <c r="A654" s="59" t="s">
        <v>1964</v>
      </c>
      <c r="B654" s="59" t="s">
        <v>1965</v>
      </c>
      <c r="C654" s="59" t="s">
        <v>1966</v>
      </c>
      <c r="D654" s="59">
        <v>801</v>
      </c>
      <c r="F654" s="59" t="s">
        <v>5</v>
      </c>
      <c r="G654" s="152" t="str">
        <f>VLOOKUP(D654,sku归属!A:B,2,0)</f>
        <v>丁芳芳</v>
      </c>
    </row>
    <row r="655" spans="1:13" s="59" customFormat="1" customHeight="1">
      <c r="A655" s="59" t="s">
        <v>1967</v>
      </c>
      <c r="B655" s="59" t="s">
        <v>1968</v>
      </c>
      <c r="C655" s="59" t="s">
        <v>1969</v>
      </c>
      <c r="D655" s="59">
        <v>801</v>
      </c>
      <c r="F655" s="59" t="s">
        <v>5</v>
      </c>
      <c r="G655" s="152" t="str">
        <f>VLOOKUP(D655,sku归属!A:B,2,0)</f>
        <v>丁芳芳</v>
      </c>
    </row>
    <row r="656" spans="1:13" s="59" customFormat="1" customHeight="1">
      <c r="A656" s="59" t="s">
        <v>1970</v>
      </c>
      <c r="B656" s="59" t="s">
        <v>1971</v>
      </c>
      <c r="C656" s="59" t="s">
        <v>1972</v>
      </c>
      <c r="D656" s="59">
        <v>801</v>
      </c>
      <c r="F656" s="59" t="s">
        <v>5</v>
      </c>
      <c r="G656" s="152" t="str">
        <f>VLOOKUP(D656,sku归属!A:B,2,0)</f>
        <v>丁芳芳</v>
      </c>
    </row>
    <row r="657" spans="1:13" s="59" customFormat="1" customHeight="1">
      <c r="A657" s="59" t="s">
        <v>1973</v>
      </c>
      <c r="B657" s="59" t="s">
        <v>1974</v>
      </c>
      <c r="C657" s="59" t="s">
        <v>1975</v>
      </c>
      <c r="D657" s="59">
        <v>801</v>
      </c>
      <c r="F657" s="59" t="s">
        <v>5</v>
      </c>
      <c r="G657" s="152" t="str">
        <f>VLOOKUP(D657,sku归属!A:B,2,0)</f>
        <v>丁芳芳</v>
      </c>
    </row>
    <row r="658" spans="1:13" s="59" customFormat="1" customHeight="1">
      <c r="A658" s="59" t="s">
        <v>1976</v>
      </c>
      <c r="B658" s="59" t="s">
        <v>1977</v>
      </c>
      <c r="C658" s="59" t="s">
        <v>1978</v>
      </c>
      <c r="D658" s="59">
        <v>801</v>
      </c>
      <c r="F658" s="59" t="s">
        <v>5</v>
      </c>
      <c r="G658" s="152" t="str">
        <f>VLOOKUP(D658,sku归属!A:B,2,0)</f>
        <v>丁芳芳</v>
      </c>
    </row>
    <row r="659" spans="1:13" s="59" customFormat="1" customHeight="1">
      <c r="A659" s="59" t="s">
        <v>1979</v>
      </c>
      <c r="B659" s="59" t="s">
        <v>1980</v>
      </c>
      <c r="C659" s="59" t="s">
        <v>1981</v>
      </c>
      <c r="D659" s="59">
        <v>801</v>
      </c>
      <c r="F659" s="59" t="s">
        <v>5</v>
      </c>
      <c r="G659" s="152" t="str">
        <f>VLOOKUP(D659,sku归属!A:B,2,0)</f>
        <v>丁芳芳</v>
      </c>
    </row>
    <row r="660" spans="1:13" s="59" customFormat="1" customHeight="1">
      <c r="A660" s="59" t="s">
        <v>1982</v>
      </c>
      <c r="B660" s="59" t="s">
        <v>1983</v>
      </c>
      <c r="C660" s="59" t="s">
        <v>1984</v>
      </c>
      <c r="D660" s="59">
        <v>801</v>
      </c>
      <c r="F660" s="59" t="s">
        <v>5</v>
      </c>
      <c r="G660" s="152" t="str">
        <f>VLOOKUP(D660,sku归属!A:B,2,0)</f>
        <v>丁芳芳</v>
      </c>
    </row>
    <row r="661" spans="1:13" s="59" customFormat="1" customHeight="1">
      <c r="A661" s="59" t="s">
        <v>1985</v>
      </c>
      <c r="B661" s="59" t="s">
        <v>1986</v>
      </c>
      <c r="C661" s="59" t="s">
        <v>1987</v>
      </c>
      <c r="D661" s="59">
        <v>801</v>
      </c>
      <c r="F661" s="59" t="s">
        <v>5</v>
      </c>
      <c r="G661" s="152" t="str">
        <f>VLOOKUP(D661,sku归属!A:B,2,0)</f>
        <v>丁芳芳</v>
      </c>
    </row>
    <row r="662" spans="1:13" s="59" customFormat="1" customHeight="1">
      <c r="A662" s="59" t="s">
        <v>1988</v>
      </c>
      <c r="B662" s="59" t="s">
        <v>1989</v>
      </c>
      <c r="C662" s="59" t="s">
        <v>1990</v>
      </c>
      <c r="D662" s="59">
        <v>801</v>
      </c>
      <c r="F662" s="59" t="s">
        <v>5</v>
      </c>
      <c r="G662" s="152" t="str">
        <f>VLOOKUP(D662,sku归属!A:B,2,0)</f>
        <v>丁芳芳</v>
      </c>
    </row>
    <row r="663" spans="1:13" s="59" customFormat="1" customHeight="1">
      <c r="A663" s="59" t="s">
        <v>1991</v>
      </c>
      <c r="B663" s="59" t="s">
        <v>1992</v>
      </c>
      <c r="C663" s="59" t="s">
        <v>1993</v>
      </c>
      <c r="D663" s="59">
        <v>801</v>
      </c>
      <c r="F663" s="59" t="s">
        <v>5</v>
      </c>
      <c r="G663" s="152" t="str">
        <f>VLOOKUP(D663,sku归属!A:B,2,0)</f>
        <v>丁芳芳</v>
      </c>
    </row>
    <row r="664" spans="1:13" s="59" customFormat="1" customHeight="1">
      <c r="A664" s="59" t="s">
        <v>1994</v>
      </c>
      <c r="B664" s="59" t="s">
        <v>1995</v>
      </c>
      <c r="C664" s="59" t="s">
        <v>1996</v>
      </c>
      <c r="D664" s="59">
        <v>801</v>
      </c>
      <c r="F664" s="59" t="s">
        <v>5</v>
      </c>
      <c r="G664" s="152" t="str">
        <f>VLOOKUP(D664,sku归属!A:B,2,0)</f>
        <v>丁芳芳</v>
      </c>
    </row>
    <row r="665" spans="1:13" s="59" customFormat="1" customHeight="1">
      <c r="A665" s="59" t="s">
        <v>1997</v>
      </c>
      <c r="B665" s="59" t="s">
        <v>1998</v>
      </c>
      <c r="C665" s="59" t="s">
        <v>1999</v>
      </c>
      <c r="D665" s="59">
        <v>801</v>
      </c>
      <c r="F665" s="59" t="s">
        <v>5</v>
      </c>
      <c r="G665" s="152" t="str">
        <f>VLOOKUP(D665,sku归属!A:B,2,0)</f>
        <v>丁芳芳</v>
      </c>
    </row>
    <row r="666" spans="1:13" s="59" customFormat="1" customHeight="1">
      <c r="A666" s="59" t="s">
        <v>2000</v>
      </c>
      <c r="B666" s="59" t="s">
        <v>2001</v>
      </c>
      <c r="C666" s="59" t="s">
        <v>2002</v>
      </c>
      <c r="D666" s="59">
        <v>801</v>
      </c>
      <c r="F666" s="59" t="s">
        <v>5</v>
      </c>
      <c r="G666" s="152" t="str">
        <f>VLOOKUP(D666,sku归属!A:B,2,0)</f>
        <v>丁芳芳</v>
      </c>
    </row>
    <row r="667" spans="1:13" s="59" customFormat="1" customHeight="1">
      <c r="A667" s="59" t="s">
        <v>2003</v>
      </c>
      <c r="B667" s="59" t="s">
        <v>2004</v>
      </c>
      <c r="C667" s="59" t="s">
        <v>2005</v>
      </c>
      <c r="D667" s="59">
        <v>801</v>
      </c>
      <c r="F667" s="59" t="s">
        <v>5</v>
      </c>
      <c r="G667" s="152" t="str">
        <f>VLOOKUP(D667,sku归属!A:B,2,0)</f>
        <v>丁芳芳</v>
      </c>
    </row>
    <row r="668" spans="1:13" s="59" customFormat="1" customHeight="1">
      <c r="A668" s="59" t="s">
        <v>2006</v>
      </c>
      <c r="B668" s="59" t="s">
        <v>2007</v>
      </c>
      <c r="C668" s="59" t="s">
        <v>2008</v>
      </c>
      <c r="D668" s="59">
        <v>801</v>
      </c>
      <c r="F668" s="59" t="s">
        <v>5</v>
      </c>
      <c r="G668" s="152" t="str">
        <f>VLOOKUP(D668,sku归属!A:B,2,0)</f>
        <v>丁芳芳</v>
      </c>
    </row>
    <row r="669" spans="1:13" s="59" customFormat="1" customHeight="1">
      <c r="A669" s="59" t="s">
        <v>2009</v>
      </c>
      <c r="B669" s="59" t="s">
        <v>2010</v>
      </c>
      <c r="C669" s="59" t="s">
        <v>2011</v>
      </c>
      <c r="D669" s="59">
        <v>801</v>
      </c>
      <c r="F669" s="59" t="s">
        <v>5</v>
      </c>
      <c r="G669" s="152" t="str">
        <f>VLOOKUP(D669,sku归属!A:B,2,0)</f>
        <v>丁芳芳</v>
      </c>
    </row>
    <row r="670" spans="1:13" s="59" customFormat="1" customHeight="1">
      <c r="A670" s="59" t="s">
        <v>2012</v>
      </c>
      <c r="B670" s="59" t="s">
        <v>2013</v>
      </c>
      <c r="C670" s="59" t="s">
        <v>2014</v>
      </c>
      <c r="D670" s="59">
        <v>801</v>
      </c>
      <c r="F670" s="59" t="s">
        <v>5</v>
      </c>
      <c r="G670" s="152" t="str">
        <f>VLOOKUP(D670,sku归属!A:B,2,0)</f>
        <v>丁芳芳</v>
      </c>
    </row>
    <row r="671" spans="1:13" s="59" customFormat="1" customHeight="1">
      <c r="A671" s="59" t="s">
        <v>2015</v>
      </c>
      <c r="B671" s="59" t="s">
        <v>2016</v>
      </c>
      <c r="C671" s="59" t="s">
        <v>2017</v>
      </c>
      <c r="D671" s="59">
        <v>801</v>
      </c>
      <c r="F671" s="59" t="s">
        <v>5</v>
      </c>
      <c r="G671" s="152" t="str">
        <f>VLOOKUP(D671,sku归属!A:B,2,0)</f>
        <v>丁芳芳</v>
      </c>
    </row>
    <row r="672" spans="1:13" s="59" customFormat="1" customHeight="1">
      <c r="A672" s="59" t="s">
        <v>2018</v>
      </c>
      <c r="B672" s="59" t="s">
        <v>2019</v>
      </c>
      <c r="C672" s="59" t="s">
        <v>2020</v>
      </c>
      <c r="D672" s="59">
        <v>801</v>
      </c>
      <c r="F672" s="59" t="s">
        <v>5</v>
      </c>
      <c r="G672" s="152" t="str">
        <f>VLOOKUP(D672,sku归属!A:B,2,0)</f>
        <v>丁芳芳</v>
      </c>
    </row>
    <row r="673" spans="1:13" s="59" customFormat="1" customHeight="1">
      <c r="A673" s="59" t="s">
        <v>2021</v>
      </c>
      <c r="B673" s="59" t="s">
        <v>2022</v>
      </c>
      <c r="C673" s="59" t="s">
        <v>2023</v>
      </c>
      <c r="D673" s="59">
        <v>801</v>
      </c>
      <c r="F673" s="59" t="s">
        <v>5</v>
      </c>
      <c r="G673" s="152" t="str">
        <f>VLOOKUP(D673,sku归属!A:B,2,0)</f>
        <v>丁芳芳</v>
      </c>
    </row>
    <row r="674" spans="1:13" s="59" customFormat="1" customHeight="1">
      <c r="A674" s="59" t="s">
        <v>2024</v>
      </c>
      <c r="B674" s="59" t="s">
        <v>2025</v>
      </c>
      <c r="C674" s="59" t="s">
        <v>2026</v>
      </c>
      <c r="D674" s="59">
        <v>801</v>
      </c>
      <c r="F674" s="59" t="s">
        <v>5</v>
      </c>
      <c r="G674" s="152" t="str">
        <f>VLOOKUP(D674,sku归属!A:B,2,0)</f>
        <v>丁芳芳</v>
      </c>
    </row>
    <row r="675" spans="1:13" s="59" customFormat="1" customHeight="1">
      <c r="A675" s="59" t="s">
        <v>2027</v>
      </c>
      <c r="B675" s="59" t="s">
        <v>2028</v>
      </c>
      <c r="C675" s="59" t="s">
        <v>2029</v>
      </c>
      <c r="D675" s="59">
        <v>801</v>
      </c>
      <c r="F675" s="59" t="s">
        <v>5</v>
      </c>
      <c r="G675" s="152" t="str">
        <f>VLOOKUP(D675,sku归属!A:B,2,0)</f>
        <v>丁芳芳</v>
      </c>
    </row>
    <row r="676" spans="1:13" s="59" customFormat="1" customHeight="1">
      <c r="A676" s="59" t="s">
        <v>2030</v>
      </c>
      <c r="B676" s="59" t="s">
        <v>2031</v>
      </c>
      <c r="C676" s="59" t="s">
        <v>623</v>
      </c>
      <c r="D676" s="59">
        <v>801</v>
      </c>
      <c r="F676" s="59" t="s">
        <v>5</v>
      </c>
      <c r="G676" s="152" t="str">
        <f>VLOOKUP(D676,sku归属!A:B,2,0)</f>
        <v>丁芳芳</v>
      </c>
    </row>
    <row r="677" spans="1:13" s="59" customFormat="1" customHeight="1">
      <c r="A677" s="59" t="s">
        <v>2032</v>
      </c>
      <c r="B677" s="59" t="s">
        <v>2033</v>
      </c>
      <c r="C677" s="59" t="s">
        <v>617</v>
      </c>
      <c r="D677" s="59">
        <v>801</v>
      </c>
      <c r="F677" s="59" t="s">
        <v>5</v>
      </c>
      <c r="G677" s="152" t="str">
        <f>VLOOKUP(D677,sku归属!A:B,2,0)</f>
        <v>丁芳芳</v>
      </c>
    </row>
    <row r="678" spans="1:13" s="59" customFormat="1" customHeight="1">
      <c r="A678" s="59" t="s">
        <v>2034</v>
      </c>
      <c r="B678" s="59" t="s">
        <v>2035</v>
      </c>
      <c r="C678" s="59" t="s">
        <v>620</v>
      </c>
      <c r="D678" s="59">
        <v>801</v>
      </c>
      <c r="F678" s="59" t="s">
        <v>5</v>
      </c>
      <c r="G678" s="152" t="str">
        <f>VLOOKUP(D678,sku归属!A:B,2,0)</f>
        <v>丁芳芳</v>
      </c>
    </row>
    <row r="679" spans="1:13" s="59" customFormat="1" customHeight="1">
      <c r="A679" s="59" t="s">
        <v>2036</v>
      </c>
      <c r="B679" s="59" t="s">
        <v>2037</v>
      </c>
      <c r="C679" s="59" t="s">
        <v>2038</v>
      </c>
      <c r="D679" s="59">
        <v>801</v>
      </c>
      <c r="F679" s="59" t="s">
        <v>5</v>
      </c>
      <c r="G679" s="152" t="str">
        <f>VLOOKUP(D679,sku归属!A:B,2,0)</f>
        <v>丁芳芳</v>
      </c>
    </row>
    <row r="680" spans="1:13" s="59" customFormat="1" customHeight="1">
      <c r="A680" s="59" t="s">
        <v>2039</v>
      </c>
      <c r="B680" s="59" t="s">
        <v>2040</v>
      </c>
      <c r="C680" s="59" t="s">
        <v>2041</v>
      </c>
      <c r="D680" s="59">
        <v>801</v>
      </c>
      <c r="F680" s="59" t="s">
        <v>5</v>
      </c>
      <c r="G680" s="152" t="str">
        <f>VLOOKUP(D680,sku归属!A:B,2,0)</f>
        <v>丁芳芳</v>
      </c>
    </row>
    <row r="681" spans="1:13" s="59" customFormat="1" customHeight="1">
      <c r="A681" s="59" t="s">
        <v>2042</v>
      </c>
      <c r="B681" s="59" t="s">
        <v>2043</v>
      </c>
      <c r="C681" s="59" t="s">
        <v>2044</v>
      </c>
      <c r="D681" s="59">
        <v>801</v>
      </c>
      <c r="F681" s="59" t="s">
        <v>5</v>
      </c>
      <c r="G681" s="152" t="str">
        <f>VLOOKUP(D681,sku归属!A:B,2,0)</f>
        <v>丁芳芳</v>
      </c>
    </row>
    <row r="682" spans="1:13" s="59" customFormat="1" customHeight="1">
      <c r="A682" s="59" t="s">
        <v>2045</v>
      </c>
      <c r="B682" s="59" t="s">
        <v>2046</v>
      </c>
      <c r="C682" s="59" t="s">
        <v>2047</v>
      </c>
      <c r="D682" s="59">
        <v>801</v>
      </c>
      <c r="F682" s="59" t="s">
        <v>5</v>
      </c>
      <c r="G682" s="152" t="str">
        <f>VLOOKUP(D682,sku归属!A:B,2,0)</f>
        <v>丁芳芳</v>
      </c>
    </row>
    <row r="683" spans="1:13" s="59" customFormat="1" customHeight="1">
      <c r="A683" s="59" t="s">
        <v>2048</v>
      </c>
      <c r="B683" s="59" t="s">
        <v>2049</v>
      </c>
      <c r="C683" s="59" t="s">
        <v>2050</v>
      </c>
      <c r="D683" s="59">
        <v>801</v>
      </c>
      <c r="F683" s="59" t="s">
        <v>5</v>
      </c>
      <c r="G683" s="152" t="str">
        <f>VLOOKUP(D683,sku归属!A:B,2,0)</f>
        <v>丁芳芳</v>
      </c>
    </row>
    <row r="684" spans="1:13" s="59" customFormat="1" customHeight="1">
      <c r="A684" s="59" t="s">
        <v>2051</v>
      </c>
      <c r="B684" s="59" t="s">
        <v>2052</v>
      </c>
      <c r="C684" s="59" t="s">
        <v>2053</v>
      </c>
      <c r="D684" s="59">
        <v>801</v>
      </c>
      <c r="F684" s="59" t="s">
        <v>5</v>
      </c>
      <c r="G684" s="152" t="str">
        <f>VLOOKUP(D684,sku归属!A:B,2,0)</f>
        <v>丁芳芳</v>
      </c>
    </row>
    <row r="685" spans="1:13" s="59" customFormat="1" customHeight="1">
      <c r="A685" s="59" t="s">
        <v>2054</v>
      </c>
      <c r="B685" s="59" t="s">
        <v>2055</v>
      </c>
      <c r="C685" s="59" t="s">
        <v>2056</v>
      </c>
      <c r="D685" s="59">
        <v>801</v>
      </c>
      <c r="F685" s="59" t="s">
        <v>5</v>
      </c>
      <c r="G685" s="152" t="str">
        <f>VLOOKUP(D685,sku归属!A:B,2,0)</f>
        <v>丁芳芳</v>
      </c>
    </row>
    <row r="686" spans="1:13" s="59" customFormat="1" customHeight="1">
      <c r="A686" s="59" t="s">
        <v>2057</v>
      </c>
      <c r="B686" s="59" t="s">
        <v>2058</v>
      </c>
      <c r="C686" s="59" t="s">
        <v>2059</v>
      </c>
      <c r="D686" s="59">
        <v>801</v>
      </c>
      <c r="F686" s="59" t="s">
        <v>5</v>
      </c>
      <c r="G686" s="152" t="str">
        <f>VLOOKUP(D686,sku归属!A:B,2,0)</f>
        <v>丁芳芳</v>
      </c>
    </row>
    <row r="687" spans="1:13" s="59" customFormat="1" customHeight="1">
      <c r="A687" s="59" t="s">
        <v>2060</v>
      </c>
      <c r="B687" s="59" t="s">
        <v>2061</v>
      </c>
      <c r="C687" s="59" t="s">
        <v>2062</v>
      </c>
      <c r="D687" s="59">
        <v>801</v>
      </c>
      <c r="F687" s="59" t="s">
        <v>5</v>
      </c>
      <c r="G687" s="152" t="str">
        <f>VLOOKUP(D687,sku归属!A:B,2,0)</f>
        <v>丁芳芳</v>
      </c>
    </row>
    <row r="688" spans="1:13" s="59" customFormat="1" customHeight="1">
      <c r="A688" s="59" t="s">
        <v>2063</v>
      </c>
      <c r="B688" s="59" t="s">
        <v>2064</v>
      </c>
      <c r="C688" s="59" t="s">
        <v>2065</v>
      </c>
      <c r="D688" s="59">
        <v>801</v>
      </c>
      <c r="F688" s="59" t="s">
        <v>5</v>
      </c>
      <c r="G688" s="152" t="str">
        <f>VLOOKUP(D688,sku归属!A:B,2,0)</f>
        <v>丁芳芳</v>
      </c>
    </row>
    <row r="689" spans="1:13" s="59" customFormat="1" customHeight="1">
      <c r="A689" s="59" t="s">
        <v>2066</v>
      </c>
      <c r="B689" s="59" t="s">
        <v>2067</v>
      </c>
      <c r="C689" s="59" t="s">
        <v>2068</v>
      </c>
      <c r="D689" s="59">
        <v>801</v>
      </c>
      <c r="F689" s="59" t="s">
        <v>5</v>
      </c>
      <c r="G689" s="152" t="str">
        <f>VLOOKUP(D689,sku归属!A:B,2,0)</f>
        <v>丁芳芳</v>
      </c>
    </row>
    <row r="690" spans="1:13" s="59" customFormat="1" customHeight="1">
      <c r="A690" s="59" t="s">
        <v>2069</v>
      </c>
      <c r="B690" s="59" t="s">
        <v>2070</v>
      </c>
      <c r="C690" s="59" t="s">
        <v>2071</v>
      </c>
      <c r="D690" s="59">
        <v>801</v>
      </c>
      <c r="F690" s="59" t="s">
        <v>5</v>
      </c>
      <c r="G690" s="152" t="str">
        <f>VLOOKUP(D690,sku归属!A:B,2,0)</f>
        <v>丁芳芳</v>
      </c>
    </row>
    <row r="691" spans="1:13" s="59" customFormat="1" customHeight="1">
      <c r="A691" s="59" t="s">
        <v>2072</v>
      </c>
      <c r="B691" s="59" t="s">
        <v>2073</v>
      </c>
      <c r="C691" s="59" t="s">
        <v>2074</v>
      </c>
      <c r="D691" s="59">
        <v>801</v>
      </c>
      <c r="F691" s="59" t="s">
        <v>5</v>
      </c>
      <c r="G691" s="152" t="str">
        <f>VLOOKUP(D691,sku归属!A:B,2,0)</f>
        <v>丁芳芳</v>
      </c>
    </row>
    <row r="692" spans="1:13" s="59" customFormat="1" customHeight="1">
      <c r="A692" s="59" t="s">
        <v>2075</v>
      </c>
      <c r="B692" s="59" t="s">
        <v>2076</v>
      </c>
      <c r="C692" s="59" t="s">
        <v>2077</v>
      </c>
      <c r="D692" s="59">
        <v>801</v>
      </c>
      <c r="F692" s="59" t="s">
        <v>5</v>
      </c>
      <c r="G692" s="152" t="str">
        <f>VLOOKUP(D692,sku归属!A:B,2,0)</f>
        <v>丁芳芳</v>
      </c>
    </row>
    <row r="693" spans="1:13" s="59" customFormat="1" customHeight="1">
      <c r="A693" s="59" t="s">
        <v>2078</v>
      </c>
      <c r="B693" s="59" t="s">
        <v>2079</v>
      </c>
      <c r="C693" s="59" t="s">
        <v>2080</v>
      </c>
      <c r="D693" s="59">
        <v>801</v>
      </c>
      <c r="F693" s="59" t="s">
        <v>5</v>
      </c>
      <c r="G693" s="152" t="str">
        <f>VLOOKUP(D693,sku归属!A:B,2,0)</f>
        <v>丁芳芳</v>
      </c>
    </row>
    <row r="694" spans="1:13" s="59" customFormat="1" customHeight="1">
      <c r="A694" s="59" t="s">
        <v>2081</v>
      </c>
      <c r="B694" s="59" t="s">
        <v>2082</v>
      </c>
      <c r="C694" s="59" t="s">
        <v>2083</v>
      </c>
      <c r="D694" s="59">
        <v>801</v>
      </c>
      <c r="F694" s="59" t="s">
        <v>5</v>
      </c>
      <c r="G694" s="152" t="str">
        <f>VLOOKUP(D694,sku归属!A:B,2,0)</f>
        <v>丁芳芳</v>
      </c>
    </row>
    <row r="695" spans="1:13" s="59" customFormat="1" customHeight="1">
      <c r="A695" s="59" t="s">
        <v>2084</v>
      </c>
      <c r="B695" s="59" t="s">
        <v>2085</v>
      </c>
      <c r="C695" s="59" t="s">
        <v>2086</v>
      </c>
      <c r="D695" s="59">
        <v>801</v>
      </c>
      <c r="F695" s="59" t="s">
        <v>5</v>
      </c>
      <c r="G695" s="152" t="str">
        <f>VLOOKUP(D695,sku归属!A:B,2,0)</f>
        <v>丁芳芳</v>
      </c>
    </row>
    <row r="696" spans="1:13" s="59" customFormat="1" customHeight="1">
      <c r="A696" s="59" t="s">
        <v>2087</v>
      </c>
      <c r="B696" s="59" t="s">
        <v>2088</v>
      </c>
      <c r="C696" s="59" t="s">
        <v>2089</v>
      </c>
      <c r="D696" s="59">
        <v>801</v>
      </c>
      <c r="F696" s="59" t="s">
        <v>5</v>
      </c>
      <c r="G696" s="152" t="str">
        <f>VLOOKUP(D696,sku归属!A:B,2,0)</f>
        <v>丁芳芳</v>
      </c>
    </row>
    <row r="697" spans="1:13" s="59" customFormat="1" customHeight="1">
      <c r="A697" s="59" t="s">
        <v>2090</v>
      </c>
      <c r="B697" s="59" t="s">
        <v>2091</v>
      </c>
      <c r="C697" s="59" t="s">
        <v>2092</v>
      </c>
      <c r="D697" s="59">
        <v>801</v>
      </c>
      <c r="F697" s="59" t="s">
        <v>5</v>
      </c>
      <c r="G697" s="152" t="str">
        <f>VLOOKUP(D697,sku归属!A:B,2,0)</f>
        <v>丁芳芳</v>
      </c>
    </row>
    <row r="698" spans="1:13" s="59" customFormat="1" customHeight="1">
      <c r="A698" s="59" t="s">
        <v>2093</v>
      </c>
      <c r="B698" s="59" t="s">
        <v>2094</v>
      </c>
      <c r="C698" s="59" t="s">
        <v>2095</v>
      </c>
      <c r="D698" s="59">
        <v>801</v>
      </c>
      <c r="F698" s="59" t="s">
        <v>5</v>
      </c>
      <c r="G698" s="152" t="str">
        <f>VLOOKUP(D698,sku归属!A:B,2,0)</f>
        <v>丁芳芳</v>
      </c>
    </row>
    <row r="699" spans="1:13" s="59" customFormat="1" customHeight="1">
      <c r="A699" s="59" t="s">
        <v>2096</v>
      </c>
      <c r="B699" s="59" t="s">
        <v>2097</v>
      </c>
      <c r="C699" s="59" t="s">
        <v>2098</v>
      </c>
      <c r="D699" s="59">
        <v>801</v>
      </c>
      <c r="F699" s="59" t="s">
        <v>5</v>
      </c>
      <c r="G699" s="152" t="str">
        <f>VLOOKUP(D699,sku归属!A:B,2,0)</f>
        <v>丁芳芳</v>
      </c>
    </row>
    <row r="700" spans="1:13" s="59" customFormat="1" customHeight="1">
      <c r="A700" s="59" t="s">
        <v>2099</v>
      </c>
      <c r="B700" s="59" t="s">
        <v>2100</v>
      </c>
      <c r="C700" s="59" t="s">
        <v>2101</v>
      </c>
      <c r="D700" s="59">
        <v>801</v>
      </c>
      <c r="F700" s="59" t="s">
        <v>5</v>
      </c>
      <c r="G700" s="152" t="str">
        <f>VLOOKUP(D700,sku归属!A:B,2,0)</f>
        <v>丁芳芳</v>
      </c>
    </row>
    <row r="701" spans="1:13" s="59" customFormat="1" customHeight="1">
      <c r="A701" s="59" t="s">
        <v>2102</v>
      </c>
      <c r="B701" s="59" t="s">
        <v>2103</v>
      </c>
      <c r="C701" s="59" t="s">
        <v>2104</v>
      </c>
      <c r="D701" s="59">
        <v>801</v>
      </c>
      <c r="F701" s="59" t="s">
        <v>5</v>
      </c>
      <c r="G701" s="152" t="str">
        <f>VLOOKUP(D701,sku归属!A:B,2,0)</f>
        <v>丁芳芳</v>
      </c>
    </row>
    <row r="702" spans="1:13" s="59" customFormat="1" customHeight="1">
      <c r="A702" s="59" t="s">
        <v>2105</v>
      </c>
      <c r="B702" s="59" t="s">
        <v>2106</v>
      </c>
      <c r="C702" s="59" t="s">
        <v>2107</v>
      </c>
      <c r="D702" s="59">
        <v>801</v>
      </c>
      <c r="F702" s="59" t="s">
        <v>5</v>
      </c>
      <c r="G702" s="152" t="str">
        <f>VLOOKUP(D702,sku归属!A:B,2,0)</f>
        <v>丁芳芳</v>
      </c>
    </row>
    <row r="703" spans="1:13" s="59" customFormat="1" customHeight="1">
      <c r="A703" s="59" t="s">
        <v>2108</v>
      </c>
      <c r="B703" s="59" t="s">
        <v>2109</v>
      </c>
      <c r="C703" s="59" t="s">
        <v>2110</v>
      </c>
      <c r="D703" s="59">
        <v>801</v>
      </c>
      <c r="F703" s="59" t="s">
        <v>5</v>
      </c>
      <c r="G703" s="152" t="str">
        <f>VLOOKUP(D703,sku归属!A:B,2,0)</f>
        <v>丁芳芳</v>
      </c>
    </row>
    <row r="704" spans="1:13" s="59" customFormat="1" customHeight="1">
      <c r="A704" s="59" t="s">
        <v>2111</v>
      </c>
      <c r="B704" s="59" t="s">
        <v>2112</v>
      </c>
      <c r="C704" s="59" t="s">
        <v>2113</v>
      </c>
      <c r="D704" s="59">
        <v>801</v>
      </c>
      <c r="F704" s="59" t="s">
        <v>5</v>
      </c>
      <c r="G704" s="152" t="str">
        <f>VLOOKUP(D704,sku归属!A:B,2,0)</f>
        <v>丁芳芳</v>
      </c>
    </row>
    <row r="705" spans="1:13" s="59" customFormat="1" customHeight="1">
      <c r="A705" s="59" t="s">
        <v>2114</v>
      </c>
      <c r="B705" s="59" t="s">
        <v>2115</v>
      </c>
      <c r="C705" s="59" t="s">
        <v>2116</v>
      </c>
      <c r="D705" s="59">
        <v>801</v>
      </c>
      <c r="F705" s="59" t="s">
        <v>5</v>
      </c>
      <c r="G705" s="152" t="str">
        <f>VLOOKUP(D705,sku归属!A:B,2,0)</f>
        <v>丁芳芳</v>
      </c>
    </row>
    <row r="706" spans="1:13" s="59" customFormat="1" customHeight="1">
      <c r="A706" s="59" t="s">
        <v>2117</v>
      </c>
      <c r="B706" s="59" t="s">
        <v>2118</v>
      </c>
      <c r="C706" s="59" t="s">
        <v>2119</v>
      </c>
      <c r="D706" s="59">
        <v>801</v>
      </c>
      <c r="F706" s="59" t="s">
        <v>5</v>
      </c>
      <c r="G706" s="152" t="str">
        <f>VLOOKUP(D706,sku归属!A:B,2,0)</f>
        <v>丁芳芳</v>
      </c>
    </row>
    <row r="707" spans="1:13" s="59" customFormat="1" customHeight="1">
      <c r="A707" s="59" t="s">
        <v>2120</v>
      </c>
      <c r="B707" s="59" t="s">
        <v>2121</v>
      </c>
      <c r="C707" s="59" t="s">
        <v>2122</v>
      </c>
      <c r="D707" s="59">
        <v>801</v>
      </c>
      <c r="F707" s="59" t="s">
        <v>5</v>
      </c>
      <c r="G707" s="152" t="str">
        <f>VLOOKUP(D707,sku归属!A:B,2,0)</f>
        <v>丁芳芳</v>
      </c>
    </row>
    <row r="708" spans="1:13" s="59" customFormat="1" customHeight="1">
      <c r="A708" s="59" t="s">
        <v>2123</v>
      </c>
      <c r="B708" s="59" t="s">
        <v>2124</v>
      </c>
      <c r="C708" s="59" t="s">
        <v>2125</v>
      </c>
      <c r="D708" s="59">
        <v>801</v>
      </c>
      <c r="F708" s="59" t="s">
        <v>5</v>
      </c>
      <c r="G708" s="152" t="str">
        <f>VLOOKUP(D708,sku归属!A:B,2,0)</f>
        <v>丁芳芳</v>
      </c>
    </row>
    <row r="709" spans="1:13" s="59" customFormat="1" customHeight="1">
      <c r="A709" s="59" t="s">
        <v>2126</v>
      </c>
      <c r="B709" s="59" t="s">
        <v>2127</v>
      </c>
      <c r="C709" s="59" t="s">
        <v>2128</v>
      </c>
      <c r="D709" s="59">
        <v>801</v>
      </c>
      <c r="F709" s="59" t="s">
        <v>5</v>
      </c>
      <c r="G709" s="152" t="str">
        <f>VLOOKUP(D709,sku归属!A:B,2,0)</f>
        <v>丁芳芳</v>
      </c>
    </row>
    <row r="710" spans="1:13" s="59" customFormat="1" customHeight="1">
      <c r="A710" s="59" t="s">
        <v>2129</v>
      </c>
      <c r="B710" s="59" t="s">
        <v>2130</v>
      </c>
      <c r="C710" s="59" t="s">
        <v>2131</v>
      </c>
      <c r="D710" s="59">
        <v>801</v>
      </c>
      <c r="F710" s="59" t="s">
        <v>5</v>
      </c>
      <c r="G710" s="152" t="str">
        <f>VLOOKUP(D710,sku归属!A:B,2,0)</f>
        <v>丁芳芳</v>
      </c>
    </row>
    <row r="711" spans="1:13" s="59" customFormat="1" customHeight="1">
      <c r="A711" s="59" t="s">
        <v>2132</v>
      </c>
      <c r="B711" s="59" t="s">
        <v>2133</v>
      </c>
      <c r="C711" s="59" t="s">
        <v>2134</v>
      </c>
      <c r="D711" s="59">
        <v>801</v>
      </c>
      <c r="F711" s="59" t="s">
        <v>5</v>
      </c>
      <c r="G711" s="152" t="str">
        <f>VLOOKUP(D711,sku归属!A:B,2,0)</f>
        <v>丁芳芳</v>
      </c>
    </row>
    <row r="712" spans="1:13" s="59" customFormat="1" customHeight="1">
      <c r="A712" s="59" t="s">
        <v>2135</v>
      </c>
      <c r="B712" s="59" t="s">
        <v>2136</v>
      </c>
      <c r="C712" s="59" t="s">
        <v>2137</v>
      </c>
      <c r="D712" s="59">
        <v>801</v>
      </c>
      <c r="F712" s="59" t="s">
        <v>5</v>
      </c>
      <c r="G712" s="152" t="str">
        <f>VLOOKUP(D712,sku归属!A:B,2,0)</f>
        <v>丁芳芳</v>
      </c>
    </row>
    <row r="713" spans="1:13" s="59" customFormat="1" customHeight="1">
      <c r="A713" s="59" t="s">
        <v>2138</v>
      </c>
      <c r="B713" s="59" t="s">
        <v>2139</v>
      </c>
      <c r="C713" s="59" t="s">
        <v>2140</v>
      </c>
      <c r="D713" s="59">
        <v>801</v>
      </c>
      <c r="F713" s="59" t="s">
        <v>5</v>
      </c>
      <c r="G713" s="152" t="str">
        <f>VLOOKUP(D713,sku归属!A:B,2,0)</f>
        <v>丁芳芳</v>
      </c>
    </row>
    <row r="714" spans="1:13" s="59" customFormat="1" customHeight="1">
      <c r="A714" s="59" t="s">
        <v>2141</v>
      </c>
      <c r="B714" s="59" t="s">
        <v>2142</v>
      </c>
      <c r="C714" s="59" t="s">
        <v>2143</v>
      </c>
      <c r="D714" s="59">
        <v>801</v>
      </c>
      <c r="F714" s="59" t="s">
        <v>5</v>
      </c>
      <c r="G714" s="152" t="str">
        <f>VLOOKUP(D714,sku归属!A:B,2,0)</f>
        <v>丁芳芳</v>
      </c>
    </row>
    <row r="715" spans="1:13" s="59" customFormat="1" customHeight="1">
      <c r="A715" s="59" t="s">
        <v>2144</v>
      </c>
      <c r="B715" s="59" t="s">
        <v>2145</v>
      </c>
      <c r="C715" s="59" t="s">
        <v>2146</v>
      </c>
      <c r="D715" s="59">
        <v>801</v>
      </c>
      <c r="F715" s="59" t="s">
        <v>5</v>
      </c>
      <c r="G715" s="152" t="str">
        <f>VLOOKUP(D715,sku归属!A:B,2,0)</f>
        <v>丁芳芳</v>
      </c>
    </row>
    <row r="716" spans="1:13" s="59" customFormat="1" customHeight="1">
      <c r="A716" s="59" t="s">
        <v>2147</v>
      </c>
      <c r="B716" s="59" t="s">
        <v>2148</v>
      </c>
      <c r="C716" s="59" t="s">
        <v>2149</v>
      </c>
      <c r="D716" s="59">
        <v>801</v>
      </c>
      <c r="F716" s="59" t="s">
        <v>5</v>
      </c>
      <c r="G716" s="152" t="str">
        <f>VLOOKUP(D716,sku归属!A:B,2,0)</f>
        <v>丁芳芳</v>
      </c>
    </row>
    <row r="717" spans="1:13" s="59" customFormat="1" customHeight="1">
      <c r="A717" s="59" t="s">
        <v>2150</v>
      </c>
      <c r="B717" s="59" t="s">
        <v>2151</v>
      </c>
      <c r="C717" s="59" t="s">
        <v>2152</v>
      </c>
      <c r="D717" s="59">
        <v>801</v>
      </c>
      <c r="F717" s="59" t="s">
        <v>5</v>
      </c>
      <c r="G717" s="152" t="str">
        <f>VLOOKUP(D717,sku归属!A:B,2,0)</f>
        <v>丁芳芳</v>
      </c>
    </row>
    <row r="718" spans="1:13" s="59" customFormat="1" customHeight="1">
      <c r="A718" s="59" t="s">
        <v>2153</v>
      </c>
      <c r="B718" s="59" t="s">
        <v>2154</v>
      </c>
      <c r="C718" s="59" t="s">
        <v>2155</v>
      </c>
      <c r="D718" s="59">
        <v>801</v>
      </c>
      <c r="F718" s="59" t="s">
        <v>5</v>
      </c>
      <c r="G718" s="152" t="str">
        <f>VLOOKUP(D718,sku归属!A:B,2,0)</f>
        <v>丁芳芳</v>
      </c>
    </row>
    <row r="719" spans="1:13" s="59" customFormat="1" customHeight="1">
      <c r="A719" s="59" t="s">
        <v>2156</v>
      </c>
      <c r="B719" s="59" t="s">
        <v>2157</v>
      </c>
      <c r="C719" s="59" t="s">
        <v>2158</v>
      </c>
      <c r="D719" s="59">
        <v>801</v>
      </c>
      <c r="F719" s="59" t="s">
        <v>5</v>
      </c>
      <c r="G719" s="152" t="str">
        <f>VLOOKUP(D719,sku归属!A:B,2,0)</f>
        <v>丁芳芳</v>
      </c>
    </row>
    <row r="720" spans="1:13" s="59" customFormat="1" customHeight="1">
      <c r="A720" s="59" t="s">
        <v>2159</v>
      </c>
      <c r="B720" s="59" t="s">
        <v>2160</v>
      </c>
      <c r="C720" s="59" t="s">
        <v>2161</v>
      </c>
      <c r="D720" s="59">
        <v>801</v>
      </c>
      <c r="F720" s="59" t="s">
        <v>5</v>
      </c>
      <c r="G720" s="152" t="str">
        <f>VLOOKUP(D720,sku归属!A:B,2,0)</f>
        <v>丁芳芳</v>
      </c>
    </row>
    <row r="721" spans="1:13" s="59" customFormat="1" customHeight="1">
      <c r="A721" s="59" t="s">
        <v>2162</v>
      </c>
      <c r="B721" s="59" t="s">
        <v>2163</v>
      </c>
      <c r="C721" s="59" t="s">
        <v>2164</v>
      </c>
      <c r="D721" s="59">
        <v>801</v>
      </c>
      <c r="F721" s="59" t="s">
        <v>5</v>
      </c>
      <c r="G721" s="152" t="str">
        <f>VLOOKUP(D721,sku归属!A:B,2,0)</f>
        <v>丁芳芳</v>
      </c>
    </row>
    <row r="722" spans="1:13" s="59" customFormat="1" customHeight="1">
      <c r="A722" s="59" t="s">
        <v>2165</v>
      </c>
      <c r="B722" s="59" t="s">
        <v>2166</v>
      </c>
      <c r="C722" s="59" t="s">
        <v>2167</v>
      </c>
      <c r="D722" s="59">
        <v>801</v>
      </c>
      <c r="F722" s="59" t="s">
        <v>5</v>
      </c>
      <c r="G722" s="152" t="str">
        <f>VLOOKUP(D722,sku归属!A:B,2,0)</f>
        <v>丁芳芳</v>
      </c>
    </row>
    <row r="723" spans="1:13" s="59" customFormat="1" customHeight="1">
      <c r="A723" s="59" t="s">
        <v>2168</v>
      </c>
      <c r="B723" s="59" t="s">
        <v>2169</v>
      </c>
      <c r="C723" s="59" t="s">
        <v>2170</v>
      </c>
      <c r="D723" s="59">
        <v>801</v>
      </c>
      <c r="F723" s="59" t="s">
        <v>5</v>
      </c>
      <c r="G723" s="152" t="str">
        <f>VLOOKUP(D723,sku归属!A:B,2,0)</f>
        <v>丁芳芳</v>
      </c>
    </row>
    <row r="724" spans="1:13" s="59" customFormat="1" customHeight="1">
      <c r="A724" s="59" t="s">
        <v>2171</v>
      </c>
      <c r="B724" s="59" t="s">
        <v>2172</v>
      </c>
      <c r="C724" s="59" t="s">
        <v>2173</v>
      </c>
      <c r="D724" s="59">
        <v>801</v>
      </c>
      <c r="F724" s="59" t="s">
        <v>5</v>
      </c>
      <c r="G724" s="152" t="str">
        <f>VLOOKUP(D724,sku归属!A:B,2,0)</f>
        <v>丁芳芳</v>
      </c>
    </row>
    <row r="725" spans="1:13" s="59" customFormat="1" customHeight="1">
      <c r="A725" s="59" t="s">
        <v>2174</v>
      </c>
      <c r="B725" s="59" t="s">
        <v>2175</v>
      </c>
      <c r="C725" s="59" t="s">
        <v>2176</v>
      </c>
      <c r="D725" s="59">
        <v>801</v>
      </c>
      <c r="F725" s="59" t="s">
        <v>5</v>
      </c>
      <c r="G725" s="152" t="str">
        <f>VLOOKUP(D725,sku归属!A:B,2,0)</f>
        <v>丁芳芳</v>
      </c>
    </row>
    <row r="726" spans="1:13" s="59" customFormat="1" customHeight="1">
      <c r="A726" s="59" t="s">
        <v>2177</v>
      </c>
      <c r="B726" s="59" t="s">
        <v>2178</v>
      </c>
      <c r="C726" s="59" t="s">
        <v>2179</v>
      </c>
      <c r="D726" s="59">
        <v>801</v>
      </c>
      <c r="F726" s="59" t="s">
        <v>5</v>
      </c>
      <c r="G726" s="152" t="str">
        <f>VLOOKUP(D726,sku归属!A:B,2,0)</f>
        <v>丁芳芳</v>
      </c>
    </row>
    <row r="727" spans="1:13" s="59" customFormat="1" customHeight="1">
      <c r="A727" s="59" t="s">
        <v>2180</v>
      </c>
      <c r="B727" s="59" t="s">
        <v>2181</v>
      </c>
      <c r="C727" s="59" t="s">
        <v>2182</v>
      </c>
      <c r="D727" s="59">
        <v>801</v>
      </c>
      <c r="F727" s="59" t="s">
        <v>5</v>
      </c>
      <c r="G727" s="152" t="str">
        <f>VLOOKUP(D727,sku归属!A:B,2,0)</f>
        <v>丁芳芳</v>
      </c>
    </row>
    <row r="728" spans="1:13" s="59" customFormat="1" customHeight="1">
      <c r="A728" s="59" t="s">
        <v>2183</v>
      </c>
      <c r="B728" s="59" t="s">
        <v>2184</v>
      </c>
      <c r="C728" s="59" t="s">
        <v>2146</v>
      </c>
      <c r="D728" s="59">
        <v>801</v>
      </c>
      <c r="F728" s="59" t="s">
        <v>5</v>
      </c>
      <c r="G728" s="152" t="str">
        <f>VLOOKUP(D728,sku归属!A:B,2,0)</f>
        <v>丁芳芳</v>
      </c>
    </row>
    <row r="729" spans="1:13" s="59" customFormat="1" customHeight="1">
      <c r="A729" s="59" t="s">
        <v>2185</v>
      </c>
      <c r="B729" s="59" t="s">
        <v>2186</v>
      </c>
      <c r="C729" s="59" t="s">
        <v>2187</v>
      </c>
      <c r="D729" s="59">
        <v>801</v>
      </c>
      <c r="F729" s="59" t="s">
        <v>5</v>
      </c>
      <c r="G729" s="152" t="str">
        <f>VLOOKUP(D729,sku归属!A:B,2,0)</f>
        <v>丁芳芳</v>
      </c>
    </row>
    <row r="730" spans="1:13" s="59" customFormat="1" customHeight="1">
      <c r="A730" s="59" t="s">
        <v>2188</v>
      </c>
      <c r="B730" s="59" t="s">
        <v>2189</v>
      </c>
      <c r="C730" s="59" t="s">
        <v>2190</v>
      </c>
      <c r="D730" s="59">
        <v>801</v>
      </c>
      <c r="F730" s="59" t="s">
        <v>5</v>
      </c>
      <c r="G730" s="152" t="str">
        <f>VLOOKUP(D730,sku归属!A:B,2,0)</f>
        <v>丁芳芳</v>
      </c>
    </row>
    <row r="731" spans="1:13" s="59" customFormat="1" customHeight="1">
      <c r="A731" s="59" t="s">
        <v>2191</v>
      </c>
      <c r="B731" s="59" t="s">
        <v>2192</v>
      </c>
      <c r="C731" s="59" t="s">
        <v>2193</v>
      </c>
      <c r="D731" s="59">
        <v>801</v>
      </c>
      <c r="F731" s="59" t="s">
        <v>5</v>
      </c>
      <c r="G731" s="152" t="str">
        <f>VLOOKUP(D731,sku归属!A:B,2,0)</f>
        <v>丁芳芳</v>
      </c>
    </row>
    <row r="732" spans="1:13" s="59" customFormat="1" customHeight="1">
      <c r="A732" s="59" t="s">
        <v>2194</v>
      </c>
      <c r="B732" s="59" t="s">
        <v>2195</v>
      </c>
      <c r="C732" s="59" t="s">
        <v>2196</v>
      </c>
      <c r="D732" s="59">
        <v>801</v>
      </c>
      <c r="F732" s="59" t="s">
        <v>5</v>
      </c>
      <c r="G732" s="152" t="str">
        <f>VLOOKUP(D732,sku归属!A:B,2,0)</f>
        <v>丁芳芳</v>
      </c>
    </row>
    <row r="733" spans="1:13" s="59" customFormat="1" customHeight="1">
      <c r="A733" s="59" t="s">
        <v>2197</v>
      </c>
      <c r="B733" s="59" t="s">
        <v>2198</v>
      </c>
      <c r="C733" s="59" t="s">
        <v>2199</v>
      </c>
      <c r="D733" s="59">
        <v>801</v>
      </c>
      <c r="F733" s="59" t="s">
        <v>5</v>
      </c>
      <c r="G733" s="152" t="str">
        <f>VLOOKUP(D733,sku归属!A:B,2,0)</f>
        <v>丁芳芳</v>
      </c>
    </row>
    <row r="734" spans="1:13" s="59" customFormat="1" customHeight="1">
      <c r="A734" s="59" t="s">
        <v>2200</v>
      </c>
      <c r="B734" s="59" t="s">
        <v>2201</v>
      </c>
      <c r="C734" s="59" t="s">
        <v>2202</v>
      </c>
      <c r="D734" s="59">
        <v>801</v>
      </c>
      <c r="F734" s="59" t="s">
        <v>5</v>
      </c>
      <c r="G734" s="152" t="str">
        <f>VLOOKUP(D734,sku归属!A:B,2,0)</f>
        <v>丁芳芳</v>
      </c>
    </row>
    <row r="735" spans="1:13" s="59" customFormat="1" customHeight="1">
      <c r="A735" s="59" t="s">
        <v>2203</v>
      </c>
      <c r="B735" s="59" t="s">
        <v>2204</v>
      </c>
      <c r="C735" s="59" t="s">
        <v>2205</v>
      </c>
      <c r="D735" s="59">
        <v>801</v>
      </c>
      <c r="F735" s="59" t="s">
        <v>5</v>
      </c>
      <c r="G735" s="152" t="str">
        <f>VLOOKUP(D735,sku归属!A:B,2,0)</f>
        <v>丁芳芳</v>
      </c>
    </row>
    <row r="736" spans="1:13" s="59" customFormat="1" customHeight="1">
      <c r="A736" s="59" t="s">
        <v>2206</v>
      </c>
      <c r="B736" s="59" t="s">
        <v>2207</v>
      </c>
      <c r="C736" s="59" t="s">
        <v>2208</v>
      </c>
      <c r="D736" s="59">
        <v>801</v>
      </c>
      <c r="F736" s="59" t="s">
        <v>5</v>
      </c>
      <c r="G736" s="152" t="str">
        <f>VLOOKUP(D736,sku归属!A:B,2,0)</f>
        <v>丁芳芳</v>
      </c>
    </row>
    <row r="737" spans="1:13" s="59" customFormat="1" customHeight="1">
      <c r="A737" s="59" t="s">
        <v>2209</v>
      </c>
      <c r="B737" s="59" t="s">
        <v>2210</v>
      </c>
      <c r="C737" s="59" t="s">
        <v>2211</v>
      </c>
      <c r="D737" s="59">
        <v>801</v>
      </c>
      <c r="F737" s="59" t="s">
        <v>5</v>
      </c>
      <c r="G737" s="152" t="str">
        <f>VLOOKUP(D737,sku归属!A:B,2,0)</f>
        <v>丁芳芳</v>
      </c>
    </row>
    <row r="738" spans="1:13" s="59" customFormat="1" customHeight="1">
      <c r="A738" s="59" t="s">
        <v>2212</v>
      </c>
      <c r="B738" s="59" t="s">
        <v>2213</v>
      </c>
      <c r="C738" s="59" t="s">
        <v>2214</v>
      </c>
      <c r="D738" s="59">
        <v>801</v>
      </c>
      <c r="F738" s="59" t="s">
        <v>5</v>
      </c>
      <c r="G738" s="152" t="str">
        <f>VLOOKUP(D738,sku归属!A:B,2,0)</f>
        <v>丁芳芳</v>
      </c>
    </row>
    <row r="739" spans="1:13" s="59" customFormat="1" customHeight="1">
      <c r="A739" s="59" t="s">
        <v>2215</v>
      </c>
      <c r="B739" s="59" t="s">
        <v>2216</v>
      </c>
      <c r="C739" s="59" t="s">
        <v>2217</v>
      </c>
      <c r="D739" s="59">
        <v>801</v>
      </c>
      <c r="F739" s="59" t="s">
        <v>5</v>
      </c>
      <c r="G739" s="152" t="str">
        <f>VLOOKUP(D739,sku归属!A:B,2,0)</f>
        <v>丁芳芳</v>
      </c>
    </row>
    <row r="740" spans="1:13" s="59" customFormat="1" customHeight="1">
      <c r="A740" s="59" t="s">
        <v>2218</v>
      </c>
      <c r="B740" s="59" t="s">
        <v>2219</v>
      </c>
      <c r="C740" s="59" t="s">
        <v>2220</v>
      </c>
      <c r="D740" s="59">
        <v>801</v>
      </c>
      <c r="F740" s="59" t="s">
        <v>5</v>
      </c>
      <c r="G740" s="152" t="str">
        <f>VLOOKUP(D740,sku归属!A:B,2,0)</f>
        <v>丁芳芳</v>
      </c>
    </row>
    <row r="741" spans="1:13" s="59" customFormat="1" customHeight="1">
      <c r="A741" s="59" t="s">
        <v>2221</v>
      </c>
      <c r="B741" s="59" t="s">
        <v>2222</v>
      </c>
      <c r="C741" s="59" t="s">
        <v>2223</v>
      </c>
      <c r="D741" s="59">
        <v>801</v>
      </c>
      <c r="F741" s="59" t="s">
        <v>5</v>
      </c>
      <c r="G741" s="152" t="str">
        <f>VLOOKUP(D741,sku归属!A:B,2,0)</f>
        <v>丁芳芳</v>
      </c>
    </row>
    <row r="742" spans="1:13" s="59" customFormat="1" customHeight="1">
      <c r="A742" s="59" t="s">
        <v>2224</v>
      </c>
      <c r="B742" s="59" t="s">
        <v>2225</v>
      </c>
      <c r="C742" s="59" t="s">
        <v>286</v>
      </c>
      <c r="D742" s="59">
        <v>806</v>
      </c>
      <c r="F742" s="59" t="s">
        <v>5</v>
      </c>
      <c r="G742" s="152" t="str">
        <f>VLOOKUP(D742,sku归属!A:B,2,0)</f>
        <v>欧阳博文</v>
      </c>
    </row>
    <row r="743" spans="1:13" s="59" customFormat="1" customHeight="1">
      <c r="A743" s="59" t="s">
        <v>2226</v>
      </c>
      <c r="B743" s="59" t="s">
        <v>2227</v>
      </c>
      <c r="C743" s="59" t="s">
        <v>289</v>
      </c>
      <c r="D743" s="59">
        <v>806</v>
      </c>
      <c r="F743" s="59" t="s">
        <v>5</v>
      </c>
      <c r="G743" s="152" t="str">
        <f>VLOOKUP(D743,sku归属!A:B,2,0)</f>
        <v>欧阳博文</v>
      </c>
    </row>
    <row r="744" spans="1:13" s="59" customFormat="1" customHeight="1">
      <c r="A744" s="59" t="s">
        <v>2228</v>
      </c>
      <c r="B744" s="59" t="s">
        <v>2229</v>
      </c>
      <c r="C744" s="59" t="s">
        <v>292</v>
      </c>
      <c r="D744" s="59">
        <v>806</v>
      </c>
      <c r="F744" s="59" t="s">
        <v>5</v>
      </c>
      <c r="G744" s="152" t="str">
        <f>VLOOKUP(D744,sku归属!A:B,2,0)</f>
        <v>欧阳博文</v>
      </c>
    </row>
    <row r="745" spans="1:13" s="59" customFormat="1" customHeight="1">
      <c r="A745" s="59" t="s">
        <v>2230</v>
      </c>
      <c r="B745" s="59" t="s">
        <v>2231</v>
      </c>
      <c r="C745" s="59" t="s">
        <v>295</v>
      </c>
      <c r="D745" s="59">
        <v>806</v>
      </c>
      <c r="F745" s="59" t="s">
        <v>5</v>
      </c>
      <c r="G745" s="152" t="str">
        <f>VLOOKUP(D745,sku归属!A:B,2,0)</f>
        <v>欧阳博文</v>
      </c>
    </row>
    <row r="746" spans="1:13" s="59" customFormat="1" customHeight="1">
      <c r="A746" s="59" t="s">
        <v>2232</v>
      </c>
      <c r="B746" s="59" t="s">
        <v>2233</v>
      </c>
      <c r="C746" s="59" t="s">
        <v>2234</v>
      </c>
      <c r="D746" s="59">
        <v>806</v>
      </c>
      <c r="F746" s="59" t="s">
        <v>5</v>
      </c>
      <c r="G746" s="152" t="str">
        <f>VLOOKUP(D746,sku归属!A:B,2,0)</f>
        <v>欧阳博文</v>
      </c>
    </row>
    <row r="747" spans="1:13" s="59" customFormat="1" customHeight="1">
      <c r="A747" s="59" t="s">
        <v>2235</v>
      </c>
      <c r="B747" s="59" t="s">
        <v>2236</v>
      </c>
      <c r="C747" s="59" t="s">
        <v>2237</v>
      </c>
      <c r="D747" s="59">
        <v>806</v>
      </c>
      <c r="F747" s="59" t="s">
        <v>5</v>
      </c>
      <c r="G747" s="152" t="str">
        <f>VLOOKUP(D747,sku归属!A:B,2,0)</f>
        <v>欧阳博文</v>
      </c>
    </row>
    <row r="748" spans="1:13" s="59" customFormat="1" customHeight="1">
      <c r="A748" s="59" t="s">
        <v>2238</v>
      </c>
      <c r="B748" s="59" t="s">
        <v>2239</v>
      </c>
      <c r="C748" s="59" t="s">
        <v>2240</v>
      </c>
      <c r="D748" s="59">
        <v>806</v>
      </c>
      <c r="F748" s="59" t="s">
        <v>5</v>
      </c>
      <c r="G748" s="152" t="str">
        <f>VLOOKUP(D748,sku归属!A:B,2,0)</f>
        <v>欧阳博文</v>
      </c>
    </row>
    <row r="749" spans="1:13" s="59" customFormat="1" customHeight="1">
      <c r="A749" s="59" t="s">
        <v>2241</v>
      </c>
      <c r="B749" s="59" t="s">
        <v>2242</v>
      </c>
      <c r="C749" s="59" t="s">
        <v>2243</v>
      </c>
      <c r="D749" s="59">
        <v>806</v>
      </c>
      <c r="F749" s="59" t="s">
        <v>5</v>
      </c>
      <c r="G749" s="152" t="str">
        <f>VLOOKUP(D749,sku归属!A:B,2,0)</f>
        <v>欧阳博文</v>
      </c>
    </row>
    <row r="750" spans="1:13" s="59" customFormat="1" customHeight="1">
      <c r="A750" s="59" t="s">
        <v>2244</v>
      </c>
      <c r="B750" s="59" t="s">
        <v>2245</v>
      </c>
      <c r="C750" s="59" t="s">
        <v>2246</v>
      </c>
      <c r="D750" s="59">
        <v>806</v>
      </c>
      <c r="F750" s="59" t="s">
        <v>5</v>
      </c>
      <c r="G750" s="152" t="str">
        <f>VLOOKUP(D750,sku归属!A:B,2,0)</f>
        <v>欧阳博文</v>
      </c>
    </row>
    <row r="751" spans="1:13" s="59" customFormat="1" customHeight="1">
      <c r="A751" s="59" t="s">
        <v>2247</v>
      </c>
      <c r="B751" s="59" t="s">
        <v>2248</v>
      </c>
      <c r="C751" s="59" t="s">
        <v>2249</v>
      </c>
      <c r="D751" s="59">
        <v>806</v>
      </c>
      <c r="F751" s="59" t="s">
        <v>5</v>
      </c>
      <c r="G751" s="152" t="str">
        <f>VLOOKUP(D751,sku归属!A:B,2,0)</f>
        <v>欧阳博文</v>
      </c>
    </row>
    <row r="752" spans="1:13" s="59" customFormat="1" customHeight="1">
      <c r="A752" s="59" t="s">
        <v>2250</v>
      </c>
      <c r="B752" s="59" t="s">
        <v>2251</v>
      </c>
      <c r="C752" s="59" t="s">
        <v>2252</v>
      </c>
      <c r="D752" s="59">
        <v>806</v>
      </c>
      <c r="F752" s="59" t="s">
        <v>5</v>
      </c>
      <c r="G752" s="152" t="str">
        <f>VLOOKUP(D752,sku归属!A:B,2,0)</f>
        <v>欧阳博文</v>
      </c>
    </row>
    <row r="753" spans="1:13" s="59" customFormat="1" customHeight="1">
      <c r="A753" s="59" t="s">
        <v>2253</v>
      </c>
      <c r="B753" s="59" t="s">
        <v>2254</v>
      </c>
      <c r="C753" s="59" t="s">
        <v>2255</v>
      </c>
      <c r="D753" s="59">
        <v>806</v>
      </c>
      <c r="F753" s="59" t="s">
        <v>5</v>
      </c>
      <c r="G753" s="152" t="str">
        <f>VLOOKUP(D753,sku归属!A:B,2,0)</f>
        <v>欧阳博文</v>
      </c>
    </row>
    <row r="754" spans="1:13" s="59" customFormat="1" customHeight="1">
      <c r="A754" s="59" t="s">
        <v>2256</v>
      </c>
      <c r="B754" s="59" t="s">
        <v>2257</v>
      </c>
      <c r="C754" s="59" t="s">
        <v>2258</v>
      </c>
      <c r="D754" s="59">
        <v>806</v>
      </c>
      <c r="F754" s="59" t="s">
        <v>5</v>
      </c>
      <c r="G754" s="152" t="str">
        <f>VLOOKUP(D754,sku归属!A:B,2,0)</f>
        <v>欧阳博文</v>
      </c>
    </row>
    <row r="755" spans="1:13" s="59" customFormat="1" customHeight="1">
      <c r="A755" s="59" t="s">
        <v>2259</v>
      </c>
      <c r="B755" s="59" t="s">
        <v>2260</v>
      </c>
      <c r="C755" s="59" t="s">
        <v>2261</v>
      </c>
      <c r="D755" s="59">
        <v>806</v>
      </c>
      <c r="F755" s="59" t="s">
        <v>5</v>
      </c>
      <c r="G755" s="152" t="str">
        <f>VLOOKUP(D755,sku归属!A:B,2,0)</f>
        <v>欧阳博文</v>
      </c>
    </row>
    <row r="756" spans="1:13" s="59" customFormat="1" customHeight="1">
      <c r="A756" s="59" t="s">
        <v>2262</v>
      </c>
      <c r="B756" s="59" t="s">
        <v>2263</v>
      </c>
      <c r="C756" s="59" t="s">
        <v>2264</v>
      </c>
      <c r="D756" s="59">
        <v>806</v>
      </c>
      <c r="F756" s="59" t="s">
        <v>5</v>
      </c>
      <c r="G756" s="152" t="str">
        <f>VLOOKUP(D756,sku归属!A:B,2,0)</f>
        <v>欧阳博文</v>
      </c>
    </row>
    <row r="757" spans="1:13" s="59" customFormat="1" customHeight="1">
      <c r="A757" s="59" t="s">
        <v>2265</v>
      </c>
      <c r="B757" s="59" t="s">
        <v>2266</v>
      </c>
      <c r="C757" s="59" t="s">
        <v>2267</v>
      </c>
      <c r="D757" s="59">
        <v>806</v>
      </c>
      <c r="F757" s="59" t="s">
        <v>5</v>
      </c>
      <c r="G757" s="152" t="str">
        <f>VLOOKUP(D757,sku归属!A:B,2,0)</f>
        <v>欧阳博文</v>
      </c>
    </row>
    <row r="758" spans="1:13" s="59" customFormat="1" customHeight="1">
      <c r="A758" s="59" t="s">
        <v>2268</v>
      </c>
      <c r="B758" s="59" t="s">
        <v>2269</v>
      </c>
      <c r="C758" s="59" t="s">
        <v>2270</v>
      </c>
      <c r="D758" s="59">
        <v>806</v>
      </c>
      <c r="F758" s="59" t="s">
        <v>5</v>
      </c>
      <c r="G758" s="152" t="str">
        <f>VLOOKUP(D758,sku归属!A:B,2,0)</f>
        <v>欧阳博文</v>
      </c>
    </row>
    <row r="759" spans="1:13" s="59" customFormat="1" customHeight="1">
      <c r="A759" s="59" t="s">
        <v>2271</v>
      </c>
      <c r="B759" s="59" t="s">
        <v>2272</v>
      </c>
      <c r="C759" s="59" t="s">
        <v>2273</v>
      </c>
      <c r="D759" s="59">
        <v>806</v>
      </c>
      <c r="F759" s="59" t="s">
        <v>5</v>
      </c>
      <c r="G759" s="152" t="str">
        <f>VLOOKUP(D759,sku归属!A:B,2,0)</f>
        <v>欧阳博文</v>
      </c>
    </row>
    <row r="760" spans="1:13" s="59" customFormat="1" customHeight="1">
      <c r="A760" s="59" t="s">
        <v>2274</v>
      </c>
      <c r="B760" s="59" t="s">
        <v>2275</v>
      </c>
      <c r="C760" s="59" t="s">
        <v>2276</v>
      </c>
      <c r="D760" s="59">
        <v>806</v>
      </c>
      <c r="F760" s="59" t="s">
        <v>5</v>
      </c>
      <c r="G760" s="152" t="str">
        <f>VLOOKUP(D760,sku归属!A:B,2,0)</f>
        <v>欧阳博文</v>
      </c>
    </row>
    <row r="761" spans="1:13" s="59" customFormat="1" customHeight="1">
      <c r="A761" s="59" t="s">
        <v>2277</v>
      </c>
      <c r="B761" s="59" t="s">
        <v>2278</v>
      </c>
      <c r="C761" s="59" t="s">
        <v>2279</v>
      </c>
      <c r="D761" s="59">
        <v>806</v>
      </c>
      <c r="F761" s="59" t="s">
        <v>5</v>
      </c>
      <c r="G761" s="152" t="str">
        <f>VLOOKUP(D761,sku归属!A:B,2,0)</f>
        <v>欧阳博文</v>
      </c>
    </row>
    <row r="762" spans="1:13" s="59" customFormat="1" customHeight="1">
      <c r="A762" s="59" t="s">
        <v>2280</v>
      </c>
      <c r="B762" s="59" t="s">
        <v>2281</v>
      </c>
      <c r="C762" s="59" t="s">
        <v>2282</v>
      </c>
      <c r="D762" s="59">
        <v>806</v>
      </c>
      <c r="F762" s="59" t="s">
        <v>5</v>
      </c>
      <c r="G762" s="152" t="str">
        <f>VLOOKUP(D762,sku归属!A:B,2,0)</f>
        <v>欧阳博文</v>
      </c>
    </row>
    <row r="763" spans="1:13" s="59" customFormat="1" customHeight="1">
      <c r="A763" s="59" t="s">
        <v>2283</v>
      </c>
      <c r="B763" s="59" t="s">
        <v>2284</v>
      </c>
      <c r="C763" s="59" t="s">
        <v>2285</v>
      </c>
      <c r="D763" s="59">
        <v>806</v>
      </c>
      <c r="F763" s="59" t="s">
        <v>5</v>
      </c>
      <c r="G763" s="152" t="str">
        <f>VLOOKUP(D763,sku归属!A:B,2,0)</f>
        <v>欧阳博文</v>
      </c>
    </row>
    <row r="764" spans="1:13" s="59" customFormat="1" customHeight="1">
      <c r="A764" s="59" t="s">
        <v>2286</v>
      </c>
      <c r="B764" s="59" t="s">
        <v>2287</v>
      </c>
      <c r="C764" s="59" t="s">
        <v>2288</v>
      </c>
      <c r="D764" s="59">
        <v>806</v>
      </c>
      <c r="F764" s="59" t="s">
        <v>5</v>
      </c>
      <c r="G764" s="152" t="str">
        <f>VLOOKUP(D764,sku归属!A:B,2,0)</f>
        <v>欧阳博文</v>
      </c>
    </row>
    <row r="765" spans="1:13" s="59" customFormat="1" customHeight="1">
      <c r="A765" s="59" t="s">
        <v>2289</v>
      </c>
      <c r="B765" s="59" t="s">
        <v>2290</v>
      </c>
      <c r="C765" s="59" t="s">
        <v>2291</v>
      </c>
      <c r="D765" s="59">
        <v>806</v>
      </c>
      <c r="F765" s="59" t="s">
        <v>5</v>
      </c>
      <c r="G765" s="152" t="str">
        <f>VLOOKUP(D765,sku归属!A:B,2,0)</f>
        <v>欧阳博文</v>
      </c>
    </row>
    <row r="766" spans="1:13" s="59" customFormat="1" customHeight="1">
      <c r="A766" s="59" t="s">
        <v>2292</v>
      </c>
      <c r="B766" s="59" t="s">
        <v>2293</v>
      </c>
      <c r="C766" s="59" t="s">
        <v>2294</v>
      </c>
      <c r="D766" s="59">
        <v>806</v>
      </c>
      <c r="F766" s="59" t="s">
        <v>5</v>
      </c>
      <c r="G766" s="152" t="str">
        <f>VLOOKUP(D766,sku归属!A:B,2,0)</f>
        <v>欧阳博文</v>
      </c>
    </row>
    <row r="767" spans="1:13" s="59" customFormat="1" customHeight="1">
      <c r="A767" s="59" t="s">
        <v>2295</v>
      </c>
      <c r="B767" s="59" t="s">
        <v>2296</v>
      </c>
      <c r="C767" s="59" t="s">
        <v>2297</v>
      </c>
      <c r="D767" s="59">
        <v>806</v>
      </c>
      <c r="F767" s="59" t="s">
        <v>5</v>
      </c>
      <c r="G767" s="152" t="str">
        <f>VLOOKUP(D767,sku归属!A:B,2,0)</f>
        <v>欧阳博文</v>
      </c>
    </row>
    <row r="768" spans="1:13" s="59" customFormat="1" customHeight="1">
      <c r="A768" s="59" t="s">
        <v>2298</v>
      </c>
      <c r="B768" s="59" t="s">
        <v>2299</v>
      </c>
      <c r="C768" s="59" t="s">
        <v>2300</v>
      </c>
      <c r="D768" s="59">
        <v>806</v>
      </c>
      <c r="F768" s="59" t="s">
        <v>5</v>
      </c>
      <c r="G768" s="152" t="str">
        <f>VLOOKUP(D768,sku归属!A:B,2,0)</f>
        <v>欧阳博文</v>
      </c>
    </row>
    <row r="769" spans="1:13" s="59" customFormat="1" customHeight="1">
      <c r="A769" s="59" t="s">
        <v>2301</v>
      </c>
      <c r="B769" s="59" t="s">
        <v>2302</v>
      </c>
      <c r="C769" s="59" t="s">
        <v>2303</v>
      </c>
      <c r="D769" s="59">
        <v>806</v>
      </c>
      <c r="F769" s="59" t="s">
        <v>5</v>
      </c>
      <c r="G769" s="152" t="str">
        <f>VLOOKUP(D769,sku归属!A:B,2,0)</f>
        <v>欧阳博文</v>
      </c>
    </row>
    <row r="770" spans="1:13" s="59" customFormat="1" customHeight="1">
      <c r="A770" s="59" t="s">
        <v>2304</v>
      </c>
      <c r="B770" s="59" t="s">
        <v>2305</v>
      </c>
      <c r="C770" s="59" t="s">
        <v>2306</v>
      </c>
      <c r="D770" s="59">
        <v>806</v>
      </c>
      <c r="F770" s="59" t="s">
        <v>5</v>
      </c>
      <c r="G770" s="152" t="str">
        <f>VLOOKUP(D770,sku归属!A:B,2,0)</f>
        <v>欧阳博文</v>
      </c>
    </row>
    <row r="771" spans="1:13" s="59" customFormat="1" customHeight="1">
      <c r="A771" s="59" t="s">
        <v>2307</v>
      </c>
      <c r="B771" s="59" t="s">
        <v>2308</v>
      </c>
      <c r="C771" s="59" t="s">
        <v>2309</v>
      </c>
      <c r="D771" s="59">
        <v>806</v>
      </c>
      <c r="F771" s="59" t="s">
        <v>5</v>
      </c>
      <c r="G771" s="152" t="str">
        <f>VLOOKUP(D771,sku归属!A:B,2,0)</f>
        <v>欧阳博文</v>
      </c>
    </row>
    <row r="772" spans="1:13" s="59" customFormat="1" customHeight="1">
      <c r="A772" s="59" t="s">
        <v>2310</v>
      </c>
      <c r="B772" s="59" t="s">
        <v>2311</v>
      </c>
      <c r="C772" s="59" t="s">
        <v>2312</v>
      </c>
      <c r="D772" s="59">
        <v>806</v>
      </c>
      <c r="F772" s="59" t="s">
        <v>5</v>
      </c>
      <c r="G772" s="152" t="str">
        <f>VLOOKUP(D772,sku归属!A:B,2,0)</f>
        <v>欧阳博文</v>
      </c>
    </row>
    <row r="773" spans="1:13" s="59" customFormat="1" customHeight="1">
      <c r="A773" s="59" t="s">
        <v>2313</v>
      </c>
      <c r="B773" s="59" t="s">
        <v>2314</v>
      </c>
      <c r="C773" s="59" t="s">
        <v>2315</v>
      </c>
      <c r="D773" s="59">
        <v>806</v>
      </c>
      <c r="F773" s="59" t="s">
        <v>5</v>
      </c>
      <c r="G773" s="152" t="str">
        <f>VLOOKUP(D773,sku归属!A:B,2,0)</f>
        <v>欧阳博文</v>
      </c>
    </row>
    <row r="774" spans="1:13" s="59" customFormat="1" customHeight="1">
      <c r="A774" s="59" t="s">
        <v>2316</v>
      </c>
      <c r="B774" s="59" t="s">
        <v>2317</v>
      </c>
      <c r="C774" s="59" t="s">
        <v>2318</v>
      </c>
      <c r="D774" s="59">
        <v>806</v>
      </c>
      <c r="F774" s="59" t="s">
        <v>5</v>
      </c>
      <c r="G774" s="152" t="str">
        <f>VLOOKUP(D774,sku归属!A:B,2,0)</f>
        <v>欧阳博文</v>
      </c>
    </row>
    <row r="775" spans="1:13" s="59" customFormat="1" customHeight="1">
      <c r="A775" s="59" t="s">
        <v>2319</v>
      </c>
      <c r="B775" s="59" t="s">
        <v>2320</v>
      </c>
      <c r="C775" s="59" t="s">
        <v>2321</v>
      </c>
      <c r="D775" s="59">
        <v>806</v>
      </c>
      <c r="F775" s="59" t="s">
        <v>5</v>
      </c>
      <c r="G775" s="152" t="str">
        <f>VLOOKUP(D775,sku归属!A:B,2,0)</f>
        <v>欧阳博文</v>
      </c>
    </row>
    <row r="776" spans="1:13" s="59" customFormat="1" customHeight="1">
      <c r="A776" s="59" t="s">
        <v>2322</v>
      </c>
      <c r="B776" s="59" t="s">
        <v>2323</v>
      </c>
      <c r="C776" s="59" t="s">
        <v>2324</v>
      </c>
      <c r="D776" s="59">
        <v>806</v>
      </c>
      <c r="F776" s="59" t="s">
        <v>5</v>
      </c>
      <c r="G776" s="152" t="str">
        <f>VLOOKUP(D776,sku归属!A:B,2,0)</f>
        <v>欧阳博文</v>
      </c>
    </row>
    <row r="777" spans="1:13" s="59" customFormat="1" customHeight="1">
      <c r="A777" s="59" t="s">
        <v>2325</v>
      </c>
      <c r="B777" s="59" t="s">
        <v>2326</v>
      </c>
      <c r="C777" s="59" t="s">
        <v>887</v>
      </c>
      <c r="D777" s="59">
        <v>806</v>
      </c>
      <c r="F777" s="59" t="s">
        <v>5</v>
      </c>
      <c r="G777" s="152" t="str">
        <f>VLOOKUP(D777,sku归属!A:B,2,0)</f>
        <v>欧阳博文</v>
      </c>
    </row>
    <row r="778" spans="1:13" s="59" customFormat="1" customHeight="1">
      <c r="A778" s="59" t="s">
        <v>2327</v>
      </c>
      <c r="B778" s="59" t="s">
        <v>2328</v>
      </c>
      <c r="C778" s="59" t="s">
        <v>139</v>
      </c>
      <c r="D778" s="59">
        <v>806</v>
      </c>
      <c r="F778" s="59" t="s">
        <v>5</v>
      </c>
      <c r="G778" s="152" t="str">
        <f>VLOOKUP(D778,sku归属!A:B,2,0)</f>
        <v>欧阳博文</v>
      </c>
    </row>
    <row r="779" spans="1:13" s="59" customFormat="1" customHeight="1">
      <c r="A779" s="59" t="s">
        <v>2329</v>
      </c>
      <c r="B779" s="59" t="s">
        <v>2330</v>
      </c>
      <c r="C779" s="59" t="s">
        <v>2331</v>
      </c>
      <c r="D779" s="59">
        <v>806</v>
      </c>
      <c r="F779" s="59" t="s">
        <v>5</v>
      </c>
      <c r="G779" s="152" t="str">
        <f>VLOOKUP(D779,sku归属!A:B,2,0)</f>
        <v>欧阳博文</v>
      </c>
    </row>
    <row r="780" spans="1:13" s="59" customFormat="1" customHeight="1">
      <c r="A780" s="59" t="s">
        <v>2332</v>
      </c>
      <c r="B780" s="59" t="s">
        <v>2333</v>
      </c>
      <c r="C780" s="59" t="s">
        <v>2334</v>
      </c>
      <c r="D780" s="59">
        <v>806</v>
      </c>
      <c r="F780" s="59" t="s">
        <v>5</v>
      </c>
      <c r="G780" s="152" t="str">
        <f>VLOOKUP(D780,sku归属!A:B,2,0)</f>
        <v>欧阳博文</v>
      </c>
    </row>
    <row r="781" spans="1:13" s="59" customFormat="1" customHeight="1">
      <c r="A781" s="59" t="s">
        <v>2335</v>
      </c>
      <c r="B781" s="59" t="s">
        <v>2336</v>
      </c>
      <c r="C781" s="59" t="s">
        <v>145</v>
      </c>
      <c r="D781" s="59">
        <v>806</v>
      </c>
      <c r="F781" s="59" t="s">
        <v>5</v>
      </c>
      <c r="G781" s="152" t="str">
        <f>VLOOKUP(D781,sku归属!A:B,2,0)</f>
        <v>欧阳博文</v>
      </c>
    </row>
    <row r="782" spans="1:13" s="59" customFormat="1" customHeight="1">
      <c r="A782" s="59" t="s">
        <v>2337</v>
      </c>
      <c r="B782" s="59" t="s">
        <v>2338</v>
      </c>
      <c r="C782" s="59" t="s">
        <v>148</v>
      </c>
      <c r="D782" s="59">
        <v>806</v>
      </c>
      <c r="F782" s="59" t="s">
        <v>5</v>
      </c>
      <c r="G782" s="152" t="str">
        <f>VLOOKUP(D782,sku归属!A:B,2,0)</f>
        <v>欧阳博文</v>
      </c>
    </row>
    <row r="783" spans="1:13" s="59" customFormat="1" customHeight="1">
      <c r="A783" s="59" t="s">
        <v>2339</v>
      </c>
      <c r="B783" s="59" t="s">
        <v>2340</v>
      </c>
      <c r="C783" s="59" t="s">
        <v>2341</v>
      </c>
      <c r="D783" s="59">
        <v>806</v>
      </c>
      <c r="F783" s="59" t="s">
        <v>5</v>
      </c>
      <c r="G783" s="152" t="str">
        <f>VLOOKUP(D783,sku归属!A:B,2,0)</f>
        <v>欧阳博文</v>
      </c>
    </row>
    <row r="784" spans="1:13" s="59" customFormat="1" customHeight="1">
      <c r="A784" s="59" t="s">
        <v>2342</v>
      </c>
      <c r="B784" s="59" t="s">
        <v>2343</v>
      </c>
      <c r="C784" s="59" t="s">
        <v>2344</v>
      </c>
      <c r="D784" s="59">
        <v>806</v>
      </c>
      <c r="F784" s="59" t="s">
        <v>5</v>
      </c>
      <c r="G784" s="152" t="str">
        <f>VLOOKUP(D784,sku归属!A:B,2,0)</f>
        <v>欧阳博文</v>
      </c>
    </row>
    <row r="785" spans="1:13" s="59" customFormat="1" customHeight="1">
      <c r="A785" s="59" t="s">
        <v>2345</v>
      </c>
      <c r="B785" s="59" t="s">
        <v>2346</v>
      </c>
      <c r="C785" s="59" t="s">
        <v>2347</v>
      </c>
      <c r="D785" s="59">
        <v>806</v>
      </c>
      <c r="F785" s="59" t="s">
        <v>5</v>
      </c>
      <c r="G785" s="152" t="str">
        <f>VLOOKUP(D785,sku归属!A:B,2,0)</f>
        <v>欧阳博文</v>
      </c>
    </row>
    <row r="786" spans="1:13" s="59" customFormat="1" customHeight="1">
      <c r="A786" s="59" t="s">
        <v>2348</v>
      </c>
      <c r="B786" s="59" t="s">
        <v>2349</v>
      </c>
      <c r="C786" s="59" t="s">
        <v>2350</v>
      </c>
      <c r="D786" s="59">
        <v>806</v>
      </c>
      <c r="F786" s="59" t="s">
        <v>5</v>
      </c>
      <c r="G786" s="152" t="str">
        <f>VLOOKUP(D786,sku归属!A:B,2,0)</f>
        <v>欧阳博文</v>
      </c>
    </row>
    <row r="787" spans="1:13" s="59" customFormat="1" customHeight="1">
      <c r="A787" s="59" t="s">
        <v>2351</v>
      </c>
      <c r="B787" s="59" t="s">
        <v>2352</v>
      </c>
      <c r="C787" s="59" t="s">
        <v>2353</v>
      </c>
      <c r="D787" s="59">
        <v>806</v>
      </c>
      <c r="F787" s="59" t="s">
        <v>5</v>
      </c>
      <c r="G787" s="152" t="str">
        <f>VLOOKUP(D787,sku归属!A:B,2,0)</f>
        <v>欧阳博文</v>
      </c>
    </row>
    <row r="788" spans="1:13" s="59" customFormat="1" customHeight="1">
      <c r="A788" s="59" t="s">
        <v>2354</v>
      </c>
      <c r="B788" s="59" t="s">
        <v>2355</v>
      </c>
      <c r="C788" s="59" t="s">
        <v>2356</v>
      </c>
      <c r="D788" s="59">
        <v>806</v>
      </c>
      <c r="F788" s="59" t="s">
        <v>5</v>
      </c>
      <c r="G788" s="152" t="str">
        <f>VLOOKUP(D788,sku归属!A:B,2,0)</f>
        <v>欧阳博文</v>
      </c>
    </row>
    <row r="789" spans="1:13" s="59" customFormat="1" customHeight="1">
      <c r="A789" s="59" t="s">
        <v>2357</v>
      </c>
      <c r="B789" s="59" t="s">
        <v>2358</v>
      </c>
      <c r="C789" s="59" t="s">
        <v>2359</v>
      </c>
      <c r="D789" s="59">
        <v>806</v>
      </c>
      <c r="F789" s="59" t="s">
        <v>5</v>
      </c>
      <c r="G789" s="152" t="str">
        <f>VLOOKUP(D789,sku归属!A:B,2,0)</f>
        <v>欧阳博文</v>
      </c>
    </row>
    <row r="790" spans="1:13" s="59" customFormat="1" customHeight="1">
      <c r="A790" s="59" t="s">
        <v>2360</v>
      </c>
      <c r="B790" s="59" t="s">
        <v>2361</v>
      </c>
      <c r="C790" s="59" t="s">
        <v>2362</v>
      </c>
      <c r="D790" s="59">
        <v>806</v>
      </c>
      <c r="F790" s="59" t="s">
        <v>5</v>
      </c>
      <c r="G790" s="152" t="str">
        <f>VLOOKUP(D790,sku归属!A:B,2,0)</f>
        <v>欧阳博文</v>
      </c>
    </row>
    <row r="791" spans="1:13" s="59" customFormat="1" customHeight="1">
      <c r="A791" s="59" t="s">
        <v>2363</v>
      </c>
      <c r="B791" s="59" t="s">
        <v>2364</v>
      </c>
      <c r="C791" s="59" t="s">
        <v>2365</v>
      </c>
      <c r="D791" s="59">
        <v>806</v>
      </c>
      <c r="F791" s="59" t="s">
        <v>5</v>
      </c>
      <c r="G791" s="152" t="str">
        <f>VLOOKUP(D791,sku归属!A:B,2,0)</f>
        <v>欧阳博文</v>
      </c>
    </row>
    <row r="792" spans="1:13" s="59" customFormat="1" customHeight="1">
      <c r="A792" s="59" t="s">
        <v>2366</v>
      </c>
      <c r="B792" s="59" t="s">
        <v>2367</v>
      </c>
      <c r="C792" s="59" t="s">
        <v>2368</v>
      </c>
      <c r="D792" s="59">
        <v>806</v>
      </c>
      <c r="F792" s="59" t="s">
        <v>5</v>
      </c>
      <c r="G792" s="152" t="str">
        <f>VLOOKUP(D792,sku归属!A:B,2,0)</f>
        <v>欧阳博文</v>
      </c>
    </row>
    <row r="793" spans="1:13" s="59" customFormat="1" customHeight="1">
      <c r="A793" s="59" t="s">
        <v>2369</v>
      </c>
      <c r="B793" s="59" t="s">
        <v>2370</v>
      </c>
      <c r="C793" s="59" t="s">
        <v>2371</v>
      </c>
      <c r="D793" s="59">
        <v>806</v>
      </c>
      <c r="F793" s="59" t="s">
        <v>5</v>
      </c>
      <c r="G793" s="152" t="str">
        <f>VLOOKUP(D793,sku归属!A:B,2,0)</f>
        <v>欧阳博文</v>
      </c>
    </row>
    <row r="794" spans="1:13" s="59" customFormat="1" customHeight="1">
      <c r="A794" s="59" t="s">
        <v>2372</v>
      </c>
      <c r="B794" s="59" t="s">
        <v>2373</v>
      </c>
      <c r="C794" s="59" t="s">
        <v>2374</v>
      </c>
      <c r="D794" s="59">
        <v>806</v>
      </c>
      <c r="F794" s="59" t="s">
        <v>5</v>
      </c>
      <c r="G794" s="152" t="str">
        <f>VLOOKUP(D794,sku归属!A:B,2,0)</f>
        <v>欧阳博文</v>
      </c>
    </row>
    <row r="795" spans="1:13" s="59" customFormat="1" customHeight="1">
      <c r="A795" s="59" t="s">
        <v>2375</v>
      </c>
      <c r="B795" s="59" t="s">
        <v>2376</v>
      </c>
      <c r="C795" s="59" t="s">
        <v>2377</v>
      </c>
      <c r="D795" s="59">
        <v>806</v>
      </c>
      <c r="F795" s="59" t="s">
        <v>5</v>
      </c>
      <c r="G795" s="152" t="str">
        <f>VLOOKUP(D795,sku归属!A:B,2,0)</f>
        <v>欧阳博文</v>
      </c>
    </row>
    <row r="796" spans="1:13" s="59" customFormat="1" customHeight="1">
      <c r="A796" s="59" t="s">
        <v>2378</v>
      </c>
      <c r="B796" s="59" t="s">
        <v>2379</v>
      </c>
      <c r="C796" s="59" t="s">
        <v>2380</v>
      </c>
      <c r="D796" s="59">
        <v>806</v>
      </c>
      <c r="F796" s="59" t="s">
        <v>5</v>
      </c>
      <c r="G796" s="152" t="str">
        <f>VLOOKUP(D796,sku归属!A:B,2,0)</f>
        <v>欧阳博文</v>
      </c>
    </row>
    <row r="797" spans="1:13" s="59" customFormat="1" customHeight="1">
      <c r="A797" s="59" t="s">
        <v>2381</v>
      </c>
      <c r="B797" s="59" t="s">
        <v>2382</v>
      </c>
      <c r="C797" s="59" t="s">
        <v>2383</v>
      </c>
      <c r="D797" s="59">
        <v>806</v>
      </c>
      <c r="F797" s="59" t="s">
        <v>5</v>
      </c>
      <c r="G797" s="152" t="str">
        <f>VLOOKUP(D797,sku归属!A:B,2,0)</f>
        <v>欧阳博文</v>
      </c>
    </row>
    <row r="798" spans="1:13" s="59" customFormat="1" customHeight="1">
      <c r="A798" s="59" t="s">
        <v>2384</v>
      </c>
      <c r="B798" s="59" t="s">
        <v>2385</v>
      </c>
      <c r="C798" s="59" t="s">
        <v>2386</v>
      </c>
      <c r="D798" s="59">
        <v>806</v>
      </c>
      <c r="F798" s="59" t="s">
        <v>5</v>
      </c>
      <c r="G798" s="152" t="str">
        <f>VLOOKUP(D798,sku归属!A:B,2,0)</f>
        <v>欧阳博文</v>
      </c>
    </row>
    <row r="799" spans="1:13" s="59" customFormat="1" customHeight="1">
      <c r="A799" s="59" t="s">
        <v>2387</v>
      </c>
      <c r="B799" s="59" t="s">
        <v>2388</v>
      </c>
      <c r="C799" s="59" t="s">
        <v>2389</v>
      </c>
      <c r="D799" s="59">
        <v>806</v>
      </c>
      <c r="F799" s="59" t="s">
        <v>5</v>
      </c>
      <c r="G799" s="152" t="str">
        <f>VLOOKUP(D799,sku归属!A:B,2,0)</f>
        <v>欧阳博文</v>
      </c>
    </row>
    <row r="800" spans="1:13" s="59" customFormat="1" customHeight="1">
      <c r="A800" s="59" t="s">
        <v>2390</v>
      </c>
      <c r="B800" s="59" t="s">
        <v>2391</v>
      </c>
      <c r="C800" s="59" t="s">
        <v>2392</v>
      </c>
      <c r="D800" s="59">
        <v>806</v>
      </c>
      <c r="F800" s="59" t="s">
        <v>5</v>
      </c>
      <c r="G800" s="152" t="str">
        <f>VLOOKUP(D800,sku归属!A:B,2,0)</f>
        <v>欧阳博文</v>
      </c>
    </row>
    <row r="801" spans="1:13" s="59" customFormat="1" customHeight="1">
      <c r="A801" s="59" t="s">
        <v>2393</v>
      </c>
      <c r="B801" s="59" t="s">
        <v>2394</v>
      </c>
      <c r="C801" s="59" t="s">
        <v>2395</v>
      </c>
      <c r="D801" s="59">
        <v>806</v>
      </c>
      <c r="F801" s="59" t="s">
        <v>5</v>
      </c>
      <c r="G801" s="152" t="str">
        <f>VLOOKUP(D801,sku归属!A:B,2,0)</f>
        <v>欧阳博文</v>
      </c>
    </row>
    <row r="802" spans="1:13" s="59" customFormat="1" customHeight="1">
      <c r="A802" s="59" t="s">
        <v>2396</v>
      </c>
      <c r="B802" s="59" t="s">
        <v>2397</v>
      </c>
      <c r="C802" s="59" t="s">
        <v>2398</v>
      </c>
      <c r="D802" s="59">
        <v>806</v>
      </c>
      <c r="F802" s="59" t="s">
        <v>5</v>
      </c>
      <c r="G802" s="152" t="str">
        <f>VLOOKUP(D802,sku归属!A:B,2,0)</f>
        <v>欧阳博文</v>
      </c>
    </row>
    <row r="803" spans="1:13" s="59" customFormat="1" customHeight="1">
      <c r="A803" s="59" t="s">
        <v>2399</v>
      </c>
      <c r="B803" s="59" t="s">
        <v>2400</v>
      </c>
      <c r="C803" s="59" t="s">
        <v>2401</v>
      </c>
      <c r="D803" s="59">
        <v>806</v>
      </c>
      <c r="F803" s="59" t="s">
        <v>5</v>
      </c>
      <c r="G803" s="152" t="str">
        <f>VLOOKUP(D803,sku归属!A:B,2,0)</f>
        <v>欧阳博文</v>
      </c>
    </row>
    <row r="804" spans="1:13" s="59" customFormat="1" customHeight="1">
      <c r="A804" s="59" t="s">
        <v>2402</v>
      </c>
      <c r="B804" s="59" t="s">
        <v>2403</v>
      </c>
      <c r="C804" s="59" t="s">
        <v>2404</v>
      </c>
      <c r="D804" s="59">
        <v>806</v>
      </c>
      <c r="F804" s="59" t="s">
        <v>5</v>
      </c>
      <c r="G804" s="152" t="str">
        <f>VLOOKUP(D804,sku归属!A:B,2,0)</f>
        <v>欧阳博文</v>
      </c>
    </row>
    <row r="805" spans="1:13" s="59" customFormat="1" customHeight="1">
      <c r="A805" s="59" t="s">
        <v>2405</v>
      </c>
      <c r="B805" s="59" t="s">
        <v>2406</v>
      </c>
      <c r="C805" s="59" t="s">
        <v>2407</v>
      </c>
      <c r="D805" s="59">
        <v>806</v>
      </c>
      <c r="F805" s="59" t="s">
        <v>5</v>
      </c>
      <c r="G805" s="152" t="str">
        <f>VLOOKUP(D805,sku归属!A:B,2,0)</f>
        <v>欧阳博文</v>
      </c>
    </row>
    <row r="806" spans="1:13" s="59" customFormat="1" customHeight="1">
      <c r="A806" s="59" t="s">
        <v>2408</v>
      </c>
      <c r="B806" s="59" t="s">
        <v>2409</v>
      </c>
      <c r="C806" s="59" t="s">
        <v>2410</v>
      </c>
      <c r="D806" s="59">
        <v>806</v>
      </c>
      <c r="F806" s="59" t="s">
        <v>5</v>
      </c>
      <c r="G806" s="152" t="str">
        <f>VLOOKUP(D806,sku归属!A:B,2,0)</f>
        <v>欧阳博文</v>
      </c>
    </row>
    <row r="807" spans="1:13" s="59" customFormat="1" customHeight="1">
      <c r="A807" s="59" t="s">
        <v>2411</v>
      </c>
      <c r="B807" s="59" t="s">
        <v>2412</v>
      </c>
      <c r="C807" s="59" t="s">
        <v>2413</v>
      </c>
      <c r="D807" s="59">
        <v>806</v>
      </c>
      <c r="F807" s="59" t="s">
        <v>5</v>
      </c>
      <c r="G807" s="152" t="str">
        <f>VLOOKUP(D807,sku归属!A:B,2,0)</f>
        <v>欧阳博文</v>
      </c>
    </row>
    <row r="808" spans="1:13" s="59" customFormat="1" customHeight="1">
      <c r="A808" s="59" t="s">
        <v>2414</v>
      </c>
      <c r="B808" s="59" t="s">
        <v>2415</v>
      </c>
      <c r="C808" s="59" t="s">
        <v>1536</v>
      </c>
      <c r="D808" s="59">
        <v>806</v>
      </c>
      <c r="F808" s="59" t="s">
        <v>5</v>
      </c>
      <c r="G808" s="152" t="str">
        <f>VLOOKUP(D808,sku归属!A:B,2,0)</f>
        <v>欧阳博文</v>
      </c>
    </row>
    <row r="809" spans="1:13" s="59" customFormat="1" customHeight="1">
      <c r="A809" s="59" t="s">
        <v>2416</v>
      </c>
      <c r="B809" s="59" t="s">
        <v>2417</v>
      </c>
      <c r="C809" s="59" t="s">
        <v>1539</v>
      </c>
      <c r="D809" s="59">
        <v>806</v>
      </c>
      <c r="F809" s="59" t="s">
        <v>5</v>
      </c>
      <c r="G809" s="152" t="str">
        <f>VLOOKUP(D809,sku归属!A:B,2,0)</f>
        <v>欧阳博文</v>
      </c>
    </row>
    <row r="810" spans="1:13" s="59" customFormat="1" customHeight="1">
      <c r="A810" s="59" t="s">
        <v>2418</v>
      </c>
      <c r="B810" s="59" t="s">
        <v>2419</v>
      </c>
      <c r="C810" s="59" t="s">
        <v>1542</v>
      </c>
      <c r="D810" s="59">
        <v>806</v>
      </c>
      <c r="F810" s="59" t="s">
        <v>5</v>
      </c>
      <c r="G810" s="152" t="str">
        <f>VLOOKUP(D810,sku归属!A:B,2,0)</f>
        <v>欧阳博文</v>
      </c>
    </row>
    <row r="811" spans="1:13" s="59" customFormat="1" customHeight="1">
      <c r="A811" s="59" t="s">
        <v>2420</v>
      </c>
      <c r="B811" s="59" t="s">
        <v>2421</v>
      </c>
      <c r="C811" s="59" t="s">
        <v>1545</v>
      </c>
      <c r="D811" s="59">
        <v>806</v>
      </c>
      <c r="F811" s="59" t="s">
        <v>5</v>
      </c>
      <c r="G811" s="152" t="str">
        <f>VLOOKUP(D811,sku归属!A:B,2,0)</f>
        <v>欧阳博文</v>
      </c>
    </row>
    <row r="812" spans="1:13" s="59" customFormat="1" customHeight="1">
      <c r="A812" s="59" t="s">
        <v>2422</v>
      </c>
      <c r="B812" s="59" t="s">
        <v>2423</v>
      </c>
      <c r="C812" s="59" t="s">
        <v>2424</v>
      </c>
      <c r="D812" s="59">
        <v>806</v>
      </c>
      <c r="F812" s="59" t="s">
        <v>5</v>
      </c>
      <c r="G812" s="152" t="str">
        <f>VLOOKUP(D812,sku归属!A:B,2,0)</f>
        <v>欧阳博文</v>
      </c>
    </row>
    <row r="813" spans="1:13" s="59" customFormat="1" customHeight="1">
      <c r="A813" s="59" t="s">
        <v>2425</v>
      </c>
      <c r="B813" s="59" t="s">
        <v>2426</v>
      </c>
      <c r="C813" s="59" t="s">
        <v>2427</v>
      </c>
      <c r="D813" s="59">
        <v>806</v>
      </c>
      <c r="F813" s="59" t="s">
        <v>5</v>
      </c>
      <c r="G813" s="152" t="str">
        <f>VLOOKUP(D813,sku归属!A:B,2,0)</f>
        <v>欧阳博文</v>
      </c>
    </row>
    <row r="814" spans="1:13" s="59" customFormat="1" customHeight="1">
      <c r="A814" s="59" t="s">
        <v>2428</v>
      </c>
      <c r="B814" s="59" t="s">
        <v>2429</v>
      </c>
      <c r="C814" s="59" t="s">
        <v>2430</v>
      </c>
      <c r="D814" s="59">
        <v>806</v>
      </c>
      <c r="F814" s="59" t="s">
        <v>5</v>
      </c>
      <c r="G814" s="152" t="str">
        <f>VLOOKUP(D814,sku归属!A:B,2,0)</f>
        <v>欧阳博文</v>
      </c>
    </row>
    <row r="815" spans="1:13" s="59" customFormat="1" customHeight="1">
      <c r="A815" s="59" t="s">
        <v>2431</v>
      </c>
      <c r="B815" s="59" t="s">
        <v>2432</v>
      </c>
      <c r="C815" s="59" t="s">
        <v>2433</v>
      </c>
      <c r="D815" s="59">
        <v>806</v>
      </c>
      <c r="F815" s="59" t="s">
        <v>5</v>
      </c>
      <c r="G815" s="152" t="str">
        <f>VLOOKUP(D815,sku归属!A:B,2,0)</f>
        <v>欧阳博文</v>
      </c>
    </row>
    <row r="816" spans="1:13" s="59" customFormat="1" customHeight="1">
      <c r="A816" s="59" t="s">
        <v>2434</v>
      </c>
      <c r="B816" s="59" t="s">
        <v>2435</v>
      </c>
      <c r="C816" s="59" t="s">
        <v>2436</v>
      </c>
      <c r="D816" s="59">
        <v>806</v>
      </c>
      <c r="F816" s="59" t="s">
        <v>5</v>
      </c>
      <c r="G816" s="152" t="str">
        <f>VLOOKUP(D816,sku归属!A:B,2,0)</f>
        <v>欧阳博文</v>
      </c>
    </row>
    <row r="817" spans="1:13" s="59" customFormat="1" customHeight="1">
      <c r="A817" s="59" t="s">
        <v>2437</v>
      </c>
      <c r="B817" s="59" t="s">
        <v>2438</v>
      </c>
      <c r="C817" s="59" t="s">
        <v>151</v>
      </c>
      <c r="D817" s="59">
        <v>806</v>
      </c>
      <c r="F817" s="59" t="s">
        <v>5</v>
      </c>
      <c r="G817" s="152" t="str">
        <f>VLOOKUP(D817,sku归属!A:B,2,0)</f>
        <v>欧阳博文</v>
      </c>
    </row>
    <row r="818" spans="1:13" s="59" customFormat="1" customHeight="1">
      <c r="A818" s="59" t="s">
        <v>2439</v>
      </c>
      <c r="B818" s="59" t="s">
        <v>2440</v>
      </c>
      <c r="C818" s="59" t="s">
        <v>154</v>
      </c>
      <c r="D818" s="59">
        <v>806</v>
      </c>
      <c r="F818" s="59" t="s">
        <v>5</v>
      </c>
      <c r="G818" s="152" t="str">
        <f>VLOOKUP(D818,sku归属!A:B,2,0)</f>
        <v>欧阳博文</v>
      </c>
    </row>
    <row r="819" spans="1:13" s="59" customFormat="1" customHeight="1">
      <c r="A819" s="59" t="s">
        <v>2441</v>
      </c>
      <c r="B819" s="59" t="s">
        <v>2442</v>
      </c>
      <c r="C819" s="59" t="s">
        <v>157</v>
      </c>
      <c r="D819" s="59">
        <v>806</v>
      </c>
      <c r="F819" s="59" t="s">
        <v>5</v>
      </c>
      <c r="G819" s="152" t="str">
        <f>VLOOKUP(D819,sku归属!A:B,2,0)</f>
        <v>欧阳博文</v>
      </c>
    </row>
    <row r="820" spans="1:13" s="59" customFormat="1" customHeight="1">
      <c r="A820" s="59" t="s">
        <v>2443</v>
      </c>
      <c r="B820" s="59" t="s">
        <v>2444</v>
      </c>
      <c r="C820" s="59" t="s">
        <v>160</v>
      </c>
      <c r="D820" s="59">
        <v>806</v>
      </c>
      <c r="F820" s="59" t="s">
        <v>5</v>
      </c>
      <c r="G820" s="152" t="str">
        <f>VLOOKUP(D820,sku归属!A:B,2,0)</f>
        <v>欧阳博文</v>
      </c>
    </row>
    <row r="821" spans="1:13" s="59" customFormat="1" customHeight="1">
      <c r="A821" s="59" t="s">
        <v>2445</v>
      </c>
      <c r="B821" s="59" t="s">
        <v>2446</v>
      </c>
      <c r="C821" s="59" t="s">
        <v>163</v>
      </c>
      <c r="D821" s="59">
        <v>806</v>
      </c>
      <c r="F821" s="59" t="s">
        <v>5</v>
      </c>
      <c r="G821" s="152" t="str">
        <f>VLOOKUP(D821,sku归属!A:B,2,0)</f>
        <v>欧阳博文</v>
      </c>
    </row>
    <row r="822" spans="1:13" s="59" customFormat="1" customHeight="1">
      <c r="A822" s="59" t="s">
        <v>2447</v>
      </c>
      <c r="B822" s="59" t="s">
        <v>2448</v>
      </c>
      <c r="C822" s="59" t="s">
        <v>166</v>
      </c>
      <c r="D822" s="59">
        <v>806</v>
      </c>
      <c r="F822" s="59" t="s">
        <v>5</v>
      </c>
      <c r="G822" s="152" t="str">
        <f>VLOOKUP(D822,sku归属!A:B,2,0)</f>
        <v>欧阳博文</v>
      </c>
    </row>
    <row r="823" spans="1:13" s="59" customFormat="1" customHeight="1">
      <c r="A823" s="59" t="s">
        <v>2449</v>
      </c>
      <c r="B823" s="59" t="s">
        <v>2450</v>
      </c>
      <c r="C823" s="59" t="s">
        <v>169</v>
      </c>
      <c r="D823" s="59">
        <v>806</v>
      </c>
      <c r="F823" s="59" t="s">
        <v>5</v>
      </c>
      <c r="G823" s="152" t="str">
        <f>VLOOKUP(D823,sku归属!A:B,2,0)</f>
        <v>欧阳博文</v>
      </c>
    </row>
    <row r="824" spans="1:13" s="59" customFormat="1" customHeight="1">
      <c r="A824" s="59" t="s">
        <v>2451</v>
      </c>
      <c r="B824" s="59" t="s">
        <v>2452</v>
      </c>
      <c r="C824" s="59" t="s">
        <v>172</v>
      </c>
      <c r="D824" s="59">
        <v>806</v>
      </c>
      <c r="F824" s="59" t="s">
        <v>5</v>
      </c>
      <c r="G824" s="152" t="str">
        <f>VLOOKUP(D824,sku归属!A:B,2,0)</f>
        <v>欧阳博文</v>
      </c>
    </row>
    <row r="825" spans="1:13" s="59" customFormat="1" customHeight="1">
      <c r="A825" s="59" t="s">
        <v>2453</v>
      </c>
      <c r="B825" s="59" t="s">
        <v>2454</v>
      </c>
      <c r="C825" s="59" t="s">
        <v>175</v>
      </c>
      <c r="D825" s="59">
        <v>806</v>
      </c>
      <c r="F825" s="59" t="s">
        <v>5</v>
      </c>
      <c r="G825" s="152" t="str">
        <f>VLOOKUP(D825,sku归属!A:B,2,0)</f>
        <v>欧阳博文</v>
      </c>
    </row>
    <row r="826" spans="1:13" s="59" customFormat="1" customHeight="1">
      <c r="A826" s="59" t="s">
        <v>2455</v>
      </c>
      <c r="B826" s="59" t="s">
        <v>2456</v>
      </c>
      <c r="C826" s="59" t="s">
        <v>178</v>
      </c>
      <c r="D826" s="59">
        <v>806</v>
      </c>
      <c r="F826" s="59" t="s">
        <v>5</v>
      </c>
      <c r="G826" s="152" t="str">
        <f>VLOOKUP(D826,sku归属!A:B,2,0)</f>
        <v>欧阳博文</v>
      </c>
    </row>
    <row r="827" spans="1:13" s="59" customFormat="1" customHeight="1">
      <c r="A827" s="59" t="s">
        <v>2457</v>
      </c>
      <c r="B827" s="59" t="s">
        <v>2458</v>
      </c>
      <c r="C827" s="59" t="s">
        <v>181</v>
      </c>
      <c r="D827" s="59">
        <v>806</v>
      </c>
      <c r="F827" s="59" t="s">
        <v>5</v>
      </c>
      <c r="G827" s="152" t="str">
        <f>VLOOKUP(D827,sku归属!A:B,2,0)</f>
        <v>欧阳博文</v>
      </c>
    </row>
    <row r="828" spans="1:13" s="59" customFormat="1" customHeight="1">
      <c r="A828" s="59" t="s">
        <v>2459</v>
      </c>
      <c r="B828" s="59" t="s">
        <v>2460</v>
      </c>
      <c r="C828" s="59" t="s">
        <v>184</v>
      </c>
      <c r="D828" s="59">
        <v>806</v>
      </c>
      <c r="F828" s="59" t="s">
        <v>5</v>
      </c>
      <c r="G828" s="152" t="str">
        <f>VLOOKUP(D828,sku归属!A:B,2,0)</f>
        <v>欧阳博文</v>
      </c>
    </row>
    <row r="829" spans="1:13" s="59" customFormat="1" customHeight="1">
      <c r="A829" s="59" t="s">
        <v>2461</v>
      </c>
      <c r="B829" s="59" t="s">
        <v>2462</v>
      </c>
      <c r="C829" s="59" t="s">
        <v>2463</v>
      </c>
      <c r="D829" s="59">
        <v>806</v>
      </c>
      <c r="F829" s="59" t="s">
        <v>5</v>
      </c>
      <c r="G829" s="152" t="str">
        <f>VLOOKUP(D829,sku归属!A:B,2,0)</f>
        <v>欧阳博文</v>
      </c>
    </row>
    <row r="830" spans="1:13" s="59" customFormat="1" customHeight="1">
      <c r="A830" s="59" t="s">
        <v>2464</v>
      </c>
      <c r="B830" s="59" t="s">
        <v>2465</v>
      </c>
      <c r="C830" s="59" t="s">
        <v>2466</v>
      </c>
      <c r="D830" s="59">
        <v>806</v>
      </c>
      <c r="F830" s="59" t="s">
        <v>5</v>
      </c>
      <c r="G830" s="152" t="str">
        <f>VLOOKUP(D830,sku归属!A:B,2,0)</f>
        <v>欧阳博文</v>
      </c>
    </row>
    <row r="831" spans="1:13" s="59" customFormat="1" customHeight="1">
      <c r="A831" s="59" t="s">
        <v>2467</v>
      </c>
      <c r="B831" s="59" t="s">
        <v>2468</v>
      </c>
      <c r="C831" s="59" t="s">
        <v>2469</v>
      </c>
      <c r="D831" s="59">
        <v>806</v>
      </c>
      <c r="F831" s="59" t="s">
        <v>5</v>
      </c>
      <c r="G831" s="152" t="str">
        <f>VLOOKUP(D831,sku归属!A:B,2,0)</f>
        <v>欧阳博文</v>
      </c>
    </row>
    <row r="832" spans="1:13" s="59" customFormat="1" customHeight="1">
      <c r="A832" s="59" t="s">
        <v>2470</v>
      </c>
      <c r="B832" s="59" t="s">
        <v>2471</v>
      </c>
      <c r="C832" s="59" t="s">
        <v>2472</v>
      </c>
      <c r="D832" s="59">
        <v>806</v>
      </c>
      <c r="F832" s="59" t="s">
        <v>5</v>
      </c>
      <c r="G832" s="152" t="str">
        <f>VLOOKUP(D832,sku归属!A:B,2,0)</f>
        <v>欧阳博文</v>
      </c>
    </row>
    <row r="833" spans="1:13" s="59" customFormat="1" customHeight="1">
      <c r="A833" s="59" t="s">
        <v>2473</v>
      </c>
      <c r="B833" s="59" t="s">
        <v>2474</v>
      </c>
      <c r="C833" s="59" t="s">
        <v>2475</v>
      </c>
      <c r="D833" s="59">
        <v>806</v>
      </c>
      <c r="F833" s="59" t="s">
        <v>5</v>
      </c>
      <c r="G833" s="152" t="str">
        <f>VLOOKUP(D833,sku归属!A:B,2,0)</f>
        <v>欧阳博文</v>
      </c>
    </row>
    <row r="834" spans="1:13" s="59" customFormat="1" customHeight="1">
      <c r="A834" s="59" t="s">
        <v>2476</v>
      </c>
      <c r="B834" s="59" t="s">
        <v>2477</v>
      </c>
      <c r="C834" s="59" t="s">
        <v>2478</v>
      </c>
      <c r="D834" s="59">
        <v>806</v>
      </c>
      <c r="F834" s="59" t="s">
        <v>5</v>
      </c>
      <c r="G834" s="152" t="str">
        <f>VLOOKUP(D834,sku归属!A:B,2,0)</f>
        <v>欧阳博文</v>
      </c>
    </row>
    <row r="835" spans="1:13" s="59" customFormat="1" customHeight="1">
      <c r="A835" s="59" t="s">
        <v>2479</v>
      </c>
      <c r="B835" s="59" t="s">
        <v>2480</v>
      </c>
      <c r="C835" s="59" t="s">
        <v>2481</v>
      </c>
      <c r="D835" s="59">
        <v>806</v>
      </c>
      <c r="F835" s="59" t="s">
        <v>5</v>
      </c>
      <c r="G835" s="152" t="str">
        <f>VLOOKUP(D835,sku归属!A:B,2,0)</f>
        <v>欧阳博文</v>
      </c>
    </row>
    <row r="836" spans="1:13" s="59" customFormat="1" customHeight="1">
      <c r="A836" s="59" t="s">
        <v>2482</v>
      </c>
      <c r="B836" s="59" t="s">
        <v>2483</v>
      </c>
      <c r="C836" s="59" t="s">
        <v>2484</v>
      </c>
      <c r="D836" s="59">
        <v>806</v>
      </c>
      <c r="F836" s="59" t="s">
        <v>5</v>
      </c>
      <c r="G836" s="152" t="str">
        <f>VLOOKUP(D836,sku归属!A:B,2,0)</f>
        <v>欧阳博文</v>
      </c>
    </row>
    <row r="837" spans="1:13" s="59" customFormat="1" customHeight="1">
      <c r="A837" s="59" t="s">
        <v>2485</v>
      </c>
      <c r="B837" s="59" t="s">
        <v>2486</v>
      </c>
      <c r="C837" s="59" t="s">
        <v>2487</v>
      </c>
      <c r="D837" s="59">
        <v>806</v>
      </c>
      <c r="F837" s="59" t="s">
        <v>5</v>
      </c>
      <c r="G837" s="152" t="str">
        <f>VLOOKUP(D837,sku归属!A:B,2,0)</f>
        <v>欧阳博文</v>
      </c>
    </row>
    <row r="838" spans="1:13" s="59" customFormat="1" customHeight="1">
      <c r="A838" s="59" t="s">
        <v>2488</v>
      </c>
      <c r="B838" s="59" t="s">
        <v>2489</v>
      </c>
      <c r="C838" s="59" t="s">
        <v>2490</v>
      </c>
      <c r="D838" s="59">
        <v>806</v>
      </c>
      <c r="F838" s="59" t="s">
        <v>5</v>
      </c>
      <c r="G838" s="152" t="str">
        <f>VLOOKUP(D838,sku归属!A:B,2,0)</f>
        <v>欧阳博文</v>
      </c>
    </row>
    <row r="839" spans="1:13" s="59" customFormat="1" customHeight="1">
      <c r="A839" s="59" t="s">
        <v>2491</v>
      </c>
      <c r="B839" s="59" t="s">
        <v>2492</v>
      </c>
      <c r="C839" s="59" t="s">
        <v>2493</v>
      </c>
      <c r="D839" s="59">
        <v>806</v>
      </c>
      <c r="F839" s="59" t="s">
        <v>5</v>
      </c>
      <c r="G839" s="152" t="str">
        <f>VLOOKUP(D839,sku归属!A:B,2,0)</f>
        <v>欧阳博文</v>
      </c>
    </row>
    <row r="840" spans="1:13" s="59" customFormat="1" customHeight="1">
      <c r="A840" s="59" t="s">
        <v>2494</v>
      </c>
      <c r="B840" s="59" t="s">
        <v>2495</v>
      </c>
      <c r="C840" s="59" t="s">
        <v>2496</v>
      </c>
      <c r="D840" s="59">
        <v>806</v>
      </c>
      <c r="F840" s="59" t="s">
        <v>5</v>
      </c>
      <c r="G840" s="152" t="str">
        <f>VLOOKUP(D840,sku归属!A:B,2,0)</f>
        <v>欧阳博文</v>
      </c>
    </row>
    <row r="841" spans="1:13" s="59" customFormat="1" customHeight="1">
      <c r="A841" s="59" t="s">
        <v>2497</v>
      </c>
      <c r="B841" s="59" t="s">
        <v>2498</v>
      </c>
      <c r="C841" s="59" t="s">
        <v>2499</v>
      </c>
      <c r="D841" s="59">
        <v>806</v>
      </c>
      <c r="F841" s="59" t="s">
        <v>5</v>
      </c>
      <c r="G841" s="152" t="str">
        <f>VLOOKUP(D841,sku归属!A:B,2,0)</f>
        <v>欧阳博文</v>
      </c>
    </row>
    <row r="842" spans="1:13" s="59" customFormat="1" customHeight="1">
      <c r="A842" s="59" t="s">
        <v>2500</v>
      </c>
      <c r="B842" s="59" t="s">
        <v>2501</v>
      </c>
      <c r="C842" s="59" t="s">
        <v>2502</v>
      </c>
      <c r="D842" s="59">
        <v>806</v>
      </c>
      <c r="F842" s="59" t="s">
        <v>5</v>
      </c>
      <c r="G842" s="152" t="str">
        <f>VLOOKUP(D842,sku归属!A:B,2,0)</f>
        <v>欧阳博文</v>
      </c>
    </row>
    <row r="843" spans="1:13" s="59" customFormat="1" customHeight="1">
      <c r="A843" s="59" t="s">
        <v>2503</v>
      </c>
      <c r="B843" s="59" t="s">
        <v>2504</v>
      </c>
      <c r="C843" s="59" t="s">
        <v>2505</v>
      </c>
      <c r="D843" s="59">
        <v>806</v>
      </c>
      <c r="F843" s="59" t="s">
        <v>5</v>
      </c>
      <c r="G843" s="152" t="str">
        <f>VLOOKUP(D843,sku归属!A:B,2,0)</f>
        <v>欧阳博文</v>
      </c>
    </row>
    <row r="844" spans="1:13" s="59" customFormat="1" customHeight="1">
      <c r="A844" s="59" t="s">
        <v>2506</v>
      </c>
      <c r="B844" s="59" t="s">
        <v>2507</v>
      </c>
      <c r="C844" s="59" t="s">
        <v>2508</v>
      </c>
      <c r="D844" s="59">
        <v>806</v>
      </c>
      <c r="F844" s="59" t="s">
        <v>5</v>
      </c>
      <c r="G844" s="152" t="str">
        <f>VLOOKUP(D844,sku归属!A:B,2,0)</f>
        <v>欧阳博文</v>
      </c>
    </row>
    <row r="845" spans="1:13" s="59" customFormat="1" customHeight="1">
      <c r="A845" s="59" t="s">
        <v>2509</v>
      </c>
      <c r="B845" s="59" t="s">
        <v>2510</v>
      </c>
      <c r="C845" s="59" t="s">
        <v>2511</v>
      </c>
      <c r="D845" s="59">
        <v>806</v>
      </c>
      <c r="F845" s="59" t="s">
        <v>5</v>
      </c>
      <c r="G845" s="152" t="str">
        <f>VLOOKUP(D845,sku归属!A:B,2,0)</f>
        <v>欧阳博文</v>
      </c>
    </row>
    <row r="846" spans="1:13" s="59" customFormat="1" customHeight="1">
      <c r="A846" s="59" t="s">
        <v>2512</v>
      </c>
      <c r="B846" s="59" t="s">
        <v>2513</v>
      </c>
      <c r="C846" s="59" t="s">
        <v>2514</v>
      </c>
      <c r="D846" s="59">
        <v>806</v>
      </c>
      <c r="F846" s="59" t="s">
        <v>5</v>
      </c>
      <c r="G846" s="152" t="str">
        <f>VLOOKUP(D846,sku归属!A:B,2,0)</f>
        <v>欧阳博文</v>
      </c>
    </row>
    <row r="847" spans="1:13" s="59" customFormat="1" customHeight="1">
      <c r="A847" s="59" t="s">
        <v>2515</v>
      </c>
      <c r="B847" s="59" t="s">
        <v>2516</v>
      </c>
      <c r="C847" s="59" t="s">
        <v>2517</v>
      </c>
      <c r="D847" s="59">
        <v>806</v>
      </c>
      <c r="F847" s="59" t="s">
        <v>5</v>
      </c>
      <c r="G847" s="152" t="str">
        <f>VLOOKUP(D847,sku归属!A:B,2,0)</f>
        <v>欧阳博文</v>
      </c>
    </row>
    <row r="848" spans="1:13" s="59" customFormat="1" customHeight="1">
      <c r="A848" s="59" t="s">
        <v>2518</v>
      </c>
      <c r="B848" s="59" t="s">
        <v>2519</v>
      </c>
      <c r="C848" s="59" t="s">
        <v>2520</v>
      </c>
      <c r="D848" s="59">
        <v>806</v>
      </c>
      <c r="F848" s="59" t="s">
        <v>5</v>
      </c>
      <c r="G848" s="152" t="str">
        <f>VLOOKUP(D848,sku归属!A:B,2,0)</f>
        <v>欧阳博文</v>
      </c>
    </row>
    <row r="849" spans="1:13" s="59" customFormat="1" customHeight="1">
      <c r="A849" s="59" t="s">
        <v>2521</v>
      </c>
      <c r="B849" s="59" t="s">
        <v>2522</v>
      </c>
      <c r="C849" s="59" t="s">
        <v>2523</v>
      </c>
      <c r="D849" s="59">
        <v>806</v>
      </c>
      <c r="F849" s="59" t="s">
        <v>5</v>
      </c>
      <c r="G849" s="152" t="str">
        <f>VLOOKUP(D849,sku归属!A:B,2,0)</f>
        <v>欧阳博文</v>
      </c>
    </row>
    <row r="850" spans="1:13" s="59" customFormat="1" customHeight="1">
      <c r="A850" s="59" t="s">
        <v>2524</v>
      </c>
      <c r="B850" s="59" t="s">
        <v>2525</v>
      </c>
      <c r="C850" s="59" t="s">
        <v>2526</v>
      </c>
      <c r="D850" s="59">
        <v>806</v>
      </c>
      <c r="F850" s="59" t="s">
        <v>5</v>
      </c>
      <c r="G850" s="152" t="str">
        <f>VLOOKUP(D850,sku归属!A:B,2,0)</f>
        <v>欧阳博文</v>
      </c>
    </row>
    <row r="851" spans="1:13" s="59" customFormat="1" customHeight="1">
      <c r="A851" s="59" t="s">
        <v>2527</v>
      </c>
      <c r="B851" s="59" t="s">
        <v>2528</v>
      </c>
      <c r="C851" s="59" t="s">
        <v>2529</v>
      </c>
      <c r="D851" s="59">
        <v>806</v>
      </c>
      <c r="F851" s="59" t="s">
        <v>5</v>
      </c>
      <c r="G851" s="152" t="str">
        <f>VLOOKUP(D851,sku归属!A:B,2,0)</f>
        <v>欧阳博文</v>
      </c>
    </row>
    <row r="852" spans="1:13" s="59" customFormat="1" customHeight="1">
      <c r="A852" s="59" t="s">
        <v>2530</v>
      </c>
      <c r="B852" s="59" t="s">
        <v>2531</v>
      </c>
      <c r="C852" s="59" t="s">
        <v>2532</v>
      </c>
      <c r="D852" s="59">
        <v>806</v>
      </c>
      <c r="F852" s="59" t="s">
        <v>5</v>
      </c>
      <c r="G852" s="152" t="str">
        <f>VLOOKUP(D852,sku归属!A:B,2,0)</f>
        <v>欧阳博文</v>
      </c>
    </row>
    <row r="853" spans="1:13" s="59" customFormat="1" customHeight="1">
      <c r="A853" s="59" t="s">
        <v>2533</v>
      </c>
      <c r="B853" s="59" t="s">
        <v>2534</v>
      </c>
      <c r="C853" s="59" t="s">
        <v>2535</v>
      </c>
      <c r="D853" s="59">
        <v>806</v>
      </c>
      <c r="F853" s="59" t="s">
        <v>5</v>
      </c>
      <c r="G853" s="152" t="str">
        <f>VLOOKUP(D853,sku归属!A:B,2,0)</f>
        <v>欧阳博文</v>
      </c>
    </row>
    <row r="854" spans="1:13" s="59" customFormat="1" customHeight="1">
      <c r="A854" s="59" t="s">
        <v>2536</v>
      </c>
      <c r="B854" s="59" t="s">
        <v>2537</v>
      </c>
      <c r="C854" s="59" t="s">
        <v>2538</v>
      </c>
      <c r="D854" s="59">
        <v>806</v>
      </c>
      <c r="F854" s="59" t="s">
        <v>5</v>
      </c>
      <c r="G854" s="152" t="str">
        <f>VLOOKUP(D854,sku归属!A:B,2,0)</f>
        <v>欧阳博文</v>
      </c>
    </row>
    <row r="855" spans="1:13" s="59" customFormat="1" customHeight="1">
      <c r="A855" s="59" t="s">
        <v>2539</v>
      </c>
      <c r="B855" s="59" t="s">
        <v>2540</v>
      </c>
      <c r="C855" s="59" t="s">
        <v>2541</v>
      </c>
      <c r="D855" s="59">
        <v>806</v>
      </c>
      <c r="F855" s="59" t="s">
        <v>5</v>
      </c>
      <c r="G855" s="152" t="str">
        <f>VLOOKUP(D855,sku归属!A:B,2,0)</f>
        <v>欧阳博文</v>
      </c>
    </row>
    <row r="856" spans="1:13" s="59" customFormat="1" customHeight="1">
      <c r="A856" s="59" t="s">
        <v>2542</v>
      </c>
      <c r="B856" s="59" t="s">
        <v>2543</v>
      </c>
      <c r="C856" s="59" t="s">
        <v>2544</v>
      </c>
      <c r="D856" s="59">
        <v>806</v>
      </c>
      <c r="F856" s="59" t="s">
        <v>5</v>
      </c>
      <c r="G856" s="152" t="str">
        <f>VLOOKUP(D856,sku归属!A:B,2,0)</f>
        <v>欧阳博文</v>
      </c>
    </row>
    <row r="857" spans="1:13" s="59" customFormat="1" customHeight="1">
      <c r="A857" s="59" t="s">
        <v>2545</v>
      </c>
      <c r="B857" s="59" t="s">
        <v>2546</v>
      </c>
      <c r="C857" s="59" t="s">
        <v>2547</v>
      </c>
      <c r="D857" s="59">
        <v>806</v>
      </c>
      <c r="F857" s="59" t="s">
        <v>5</v>
      </c>
      <c r="G857" s="152" t="str">
        <f>VLOOKUP(D857,sku归属!A:B,2,0)</f>
        <v>欧阳博文</v>
      </c>
    </row>
    <row r="858" spans="1:13" s="59" customFormat="1" customHeight="1">
      <c r="A858" s="59" t="s">
        <v>2548</v>
      </c>
      <c r="B858" s="59" t="s">
        <v>2549</v>
      </c>
      <c r="C858" s="59" t="s">
        <v>2550</v>
      </c>
      <c r="D858" s="59">
        <v>806</v>
      </c>
      <c r="F858" s="59" t="s">
        <v>5</v>
      </c>
      <c r="G858" s="152" t="str">
        <f>VLOOKUP(D858,sku归属!A:B,2,0)</f>
        <v>欧阳博文</v>
      </c>
    </row>
    <row r="859" spans="1:13" s="59" customFormat="1" customHeight="1">
      <c r="A859" s="59" t="s">
        <v>2551</v>
      </c>
      <c r="B859" s="59" t="s">
        <v>2552</v>
      </c>
      <c r="C859" s="59" t="s">
        <v>2553</v>
      </c>
      <c r="D859" s="59">
        <v>806</v>
      </c>
      <c r="F859" s="59" t="s">
        <v>5</v>
      </c>
      <c r="G859" s="152" t="str">
        <f>VLOOKUP(D859,sku归属!A:B,2,0)</f>
        <v>欧阳博文</v>
      </c>
    </row>
    <row r="860" spans="1:13" s="59" customFormat="1" customHeight="1">
      <c r="A860" s="59" t="s">
        <v>2554</v>
      </c>
      <c r="B860" s="59" t="s">
        <v>2555</v>
      </c>
      <c r="C860" s="59" t="s">
        <v>2556</v>
      </c>
      <c r="D860" s="59">
        <v>806</v>
      </c>
      <c r="F860" s="59" t="s">
        <v>5</v>
      </c>
      <c r="G860" s="152" t="str">
        <f>VLOOKUP(D860,sku归属!A:B,2,0)</f>
        <v>欧阳博文</v>
      </c>
    </row>
    <row r="861" spans="1:13" s="59" customFormat="1" customHeight="1">
      <c r="A861" s="59" t="s">
        <v>2557</v>
      </c>
      <c r="B861" s="59" t="s">
        <v>2558</v>
      </c>
      <c r="C861" s="59" t="s">
        <v>2559</v>
      </c>
      <c r="D861" s="59">
        <v>806</v>
      </c>
      <c r="F861" s="59" t="s">
        <v>5</v>
      </c>
      <c r="G861" s="152" t="str">
        <f>VLOOKUP(D861,sku归属!A:B,2,0)</f>
        <v>欧阳博文</v>
      </c>
    </row>
    <row r="862" spans="1:13" s="59" customFormat="1" customHeight="1">
      <c r="A862" s="59" t="s">
        <v>2560</v>
      </c>
      <c r="B862" s="59" t="s">
        <v>2561</v>
      </c>
      <c r="C862" s="59" t="s">
        <v>2562</v>
      </c>
      <c r="D862" s="59">
        <v>806</v>
      </c>
      <c r="F862" s="59" t="s">
        <v>5</v>
      </c>
      <c r="G862" s="152" t="str">
        <f>VLOOKUP(D862,sku归属!A:B,2,0)</f>
        <v>欧阳博文</v>
      </c>
    </row>
    <row r="863" spans="1:13" s="59" customFormat="1" customHeight="1">
      <c r="A863" s="59" t="s">
        <v>2563</v>
      </c>
      <c r="B863" s="59" t="s">
        <v>2564</v>
      </c>
      <c r="C863" s="59" t="s">
        <v>449</v>
      </c>
      <c r="D863" s="59">
        <v>806</v>
      </c>
      <c r="F863" s="59" t="s">
        <v>5</v>
      </c>
      <c r="G863" s="152" t="str">
        <f>VLOOKUP(D863,sku归属!A:B,2,0)</f>
        <v>欧阳博文</v>
      </c>
    </row>
    <row r="864" spans="1:13" s="59" customFormat="1" customHeight="1">
      <c r="A864" s="59" t="s">
        <v>2565</v>
      </c>
      <c r="B864" s="59" t="s">
        <v>2566</v>
      </c>
      <c r="C864" s="59" t="s">
        <v>452</v>
      </c>
      <c r="D864" s="59">
        <v>806</v>
      </c>
      <c r="F864" s="59" t="s">
        <v>5</v>
      </c>
      <c r="G864" s="152" t="str">
        <f>VLOOKUP(D864,sku归属!A:B,2,0)</f>
        <v>欧阳博文</v>
      </c>
    </row>
    <row r="865" spans="1:13" s="59" customFormat="1" customHeight="1">
      <c r="A865" s="59" t="s">
        <v>2567</v>
      </c>
      <c r="B865" s="59" t="s">
        <v>2568</v>
      </c>
      <c r="C865" s="59" t="s">
        <v>455</v>
      </c>
      <c r="D865" s="59">
        <v>806</v>
      </c>
      <c r="F865" s="59" t="s">
        <v>5</v>
      </c>
      <c r="G865" s="152" t="str">
        <f>VLOOKUP(D865,sku归属!A:B,2,0)</f>
        <v>欧阳博文</v>
      </c>
    </row>
    <row r="866" spans="1:13" s="59" customFormat="1" customHeight="1">
      <c r="A866" s="59" t="s">
        <v>2569</v>
      </c>
      <c r="B866" s="59" t="s">
        <v>2570</v>
      </c>
      <c r="C866" s="59" t="s">
        <v>2571</v>
      </c>
      <c r="D866" s="59">
        <v>806</v>
      </c>
      <c r="F866" s="59" t="s">
        <v>5</v>
      </c>
      <c r="G866" s="152" t="str">
        <f>VLOOKUP(D866,sku归属!A:B,2,0)</f>
        <v>欧阳博文</v>
      </c>
    </row>
    <row r="867" spans="1:13" s="59" customFormat="1" customHeight="1">
      <c r="A867" s="59" t="s">
        <v>2572</v>
      </c>
      <c r="B867" s="59" t="s">
        <v>2573</v>
      </c>
      <c r="C867" s="59" t="s">
        <v>2574</v>
      </c>
      <c r="D867" s="59">
        <v>806</v>
      </c>
      <c r="F867" s="59" t="s">
        <v>5</v>
      </c>
      <c r="G867" s="152" t="str">
        <f>VLOOKUP(D867,sku归属!A:B,2,0)</f>
        <v>欧阳博文</v>
      </c>
    </row>
    <row r="868" spans="1:13" s="59" customFormat="1" customHeight="1">
      <c r="A868" s="59" t="s">
        <v>2575</v>
      </c>
      <c r="B868" s="59" t="s">
        <v>2576</v>
      </c>
      <c r="C868" s="59" t="s">
        <v>2577</v>
      </c>
      <c r="D868" s="59">
        <v>806</v>
      </c>
      <c r="F868" s="59" t="s">
        <v>5</v>
      </c>
      <c r="G868" s="152" t="str">
        <f>VLOOKUP(D868,sku归属!A:B,2,0)</f>
        <v>欧阳博文</v>
      </c>
    </row>
    <row r="869" spans="1:13" s="59" customFormat="1" customHeight="1">
      <c r="A869" s="59" t="s">
        <v>2578</v>
      </c>
      <c r="B869" s="59" t="s">
        <v>2579</v>
      </c>
      <c r="C869" s="59" t="s">
        <v>2580</v>
      </c>
      <c r="D869" s="59">
        <v>806</v>
      </c>
      <c r="F869" s="59" t="s">
        <v>5</v>
      </c>
      <c r="G869" s="152" t="str">
        <f>VLOOKUP(D869,sku归属!A:B,2,0)</f>
        <v>欧阳博文</v>
      </c>
    </row>
    <row r="870" spans="1:13" s="59" customFormat="1" customHeight="1">
      <c r="A870" s="59" t="s">
        <v>2581</v>
      </c>
      <c r="B870" s="59" t="s">
        <v>2582</v>
      </c>
      <c r="C870" s="59" t="s">
        <v>2583</v>
      </c>
      <c r="D870" s="59">
        <v>806</v>
      </c>
      <c r="F870" s="59" t="s">
        <v>5</v>
      </c>
      <c r="G870" s="152" t="str">
        <f>VLOOKUP(D870,sku归属!A:B,2,0)</f>
        <v>欧阳博文</v>
      </c>
    </row>
    <row r="871" spans="1:13" s="59" customFormat="1" customHeight="1">
      <c r="A871" s="59" t="s">
        <v>2584</v>
      </c>
      <c r="B871" s="59" t="s">
        <v>2585</v>
      </c>
      <c r="C871" s="59" t="s">
        <v>2586</v>
      </c>
      <c r="D871" s="59">
        <v>806</v>
      </c>
      <c r="F871" s="59" t="s">
        <v>5</v>
      </c>
      <c r="G871" s="152" t="str">
        <f>VLOOKUP(D871,sku归属!A:B,2,0)</f>
        <v>欧阳博文</v>
      </c>
    </row>
    <row r="872" spans="1:13" s="59" customFormat="1" customHeight="1">
      <c r="A872" s="59" t="s">
        <v>2587</v>
      </c>
      <c r="B872" s="59" t="s">
        <v>2588</v>
      </c>
      <c r="C872" s="59" t="s">
        <v>2589</v>
      </c>
      <c r="D872" s="59">
        <v>806</v>
      </c>
      <c r="F872" s="59" t="s">
        <v>5</v>
      </c>
      <c r="G872" s="152" t="str">
        <f>VLOOKUP(D872,sku归属!A:B,2,0)</f>
        <v>欧阳博文</v>
      </c>
    </row>
    <row r="873" spans="1:13" s="59" customFormat="1" customHeight="1">
      <c r="A873" s="59" t="s">
        <v>2590</v>
      </c>
      <c r="B873" s="59" t="s">
        <v>2591</v>
      </c>
      <c r="C873" s="59" t="s">
        <v>2592</v>
      </c>
      <c r="D873" s="59">
        <v>806</v>
      </c>
      <c r="F873" s="59" t="s">
        <v>5</v>
      </c>
      <c r="G873" s="152" t="str">
        <f>VLOOKUP(D873,sku归属!A:B,2,0)</f>
        <v>欧阳博文</v>
      </c>
    </row>
    <row r="874" spans="1:13" s="59" customFormat="1" customHeight="1">
      <c r="A874" s="59" t="s">
        <v>2593</v>
      </c>
      <c r="B874" s="59" t="s">
        <v>2594</v>
      </c>
      <c r="C874" s="59" t="s">
        <v>2595</v>
      </c>
      <c r="D874" s="59">
        <v>806</v>
      </c>
      <c r="F874" s="59" t="s">
        <v>5</v>
      </c>
      <c r="G874" s="152" t="str">
        <f>VLOOKUP(D874,sku归属!A:B,2,0)</f>
        <v>欧阳博文</v>
      </c>
    </row>
    <row r="875" spans="1:13" s="59" customFormat="1" customHeight="1">
      <c r="A875" s="59" t="s">
        <v>2596</v>
      </c>
      <c r="B875" s="59" t="s">
        <v>2597</v>
      </c>
      <c r="C875" s="59" t="s">
        <v>2598</v>
      </c>
      <c r="D875" s="59">
        <v>806</v>
      </c>
      <c r="F875" s="59" t="s">
        <v>5</v>
      </c>
      <c r="G875" s="152" t="str">
        <f>VLOOKUP(D875,sku归属!A:B,2,0)</f>
        <v>欧阳博文</v>
      </c>
    </row>
    <row r="876" spans="1:13" s="59" customFormat="1" customHeight="1">
      <c r="A876" s="59" t="s">
        <v>2599</v>
      </c>
      <c r="B876" s="59" t="s">
        <v>2600</v>
      </c>
      <c r="C876" s="59" t="s">
        <v>2601</v>
      </c>
      <c r="D876" s="59">
        <v>806</v>
      </c>
      <c r="F876" s="59" t="s">
        <v>5</v>
      </c>
      <c r="G876" s="152" t="str">
        <f>VLOOKUP(D876,sku归属!A:B,2,0)</f>
        <v>欧阳博文</v>
      </c>
    </row>
    <row r="877" spans="1:13" s="59" customFormat="1" customHeight="1">
      <c r="A877" s="59" t="s">
        <v>2602</v>
      </c>
      <c r="B877" s="59" t="s">
        <v>2603</v>
      </c>
      <c r="C877" s="59" t="s">
        <v>2604</v>
      </c>
      <c r="D877" s="59">
        <v>806</v>
      </c>
      <c r="F877" s="59" t="s">
        <v>5</v>
      </c>
      <c r="G877" s="152" t="str">
        <f>VLOOKUP(D877,sku归属!A:B,2,0)</f>
        <v>欧阳博文</v>
      </c>
    </row>
    <row r="878" spans="1:13" s="59" customFormat="1" customHeight="1">
      <c r="A878" s="59" t="s">
        <v>2605</v>
      </c>
      <c r="B878" s="59" t="s">
        <v>2606</v>
      </c>
      <c r="C878" s="59" t="s">
        <v>2607</v>
      </c>
      <c r="D878" s="59">
        <v>806</v>
      </c>
      <c r="F878" s="59" t="s">
        <v>5</v>
      </c>
      <c r="G878" s="152" t="str">
        <f>VLOOKUP(D878,sku归属!A:B,2,0)</f>
        <v>欧阳博文</v>
      </c>
    </row>
    <row r="879" spans="1:13" s="59" customFormat="1" customHeight="1">
      <c r="A879" s="59" t="s">
        <v>2608</v>
      </c>
      <c r="B879" s="59" t="s">
        <v>2609</v>
      </c>
      <c r="C879" s="59" t="s">
        <v>2610</v>
      </c>
      <c r="D879" s="59">
        <v>806</v>
      </c>
      <c r="F879" s="59" t="s">
        <v>5</v>
      </c>
      <c r="G879" s="152" t="str">
        <f>VLOOKUP(D879,sku归属!A:B,2,0)</f>
        <v>欧阳博文</v>
      </c>
    </row>
    <row r="880" spans="1:13" s="59" customFormat="1" customHeight="1">
      <c r="A880" s="59" t="s">
        <v>2611</v>
      </c>
      <c r="B880" s="59" t="s">
        <v>2612</v>
      </c>
      <c r="C880" s="59" t="s">
        <v>2613</v>
      </c>
      <c r="D880" s="59">
        <v>806</v>
      </c>
      <c r="F880" s="59" t="s">
        <v>5</v>
      </c>
      <c r="G880" s="152" t="str">
        <f>VLOOKUP(D880,sku归属!A:B,2,0)</f>
        <v>欧阳博文</v>
      </c>
    </row>
    <row r="881" spans="1:13" s="59" customFormat="1" customHeight="1">
      <c r="A881" s="59" t="s">
        <v>2614</v>
      </c>
      <c r="B881" s="59" t="s">
        <v>2615</v>
      </c>
      <c r="C881" s="59" t="s">
        <v>2616</v>
      </c>
      <c r="D881" s="59">
        <v>806</v>
      </c>
      <c r="F881" s="59" t="s">
        <v>5</v>
      </c>
      <c r="G881" s="152" t="str">
        <f>VLOOKUP(D881,sku归属!A:B,2,0)</f>
        <v>欧阳博文</v>
      </c>
    </row>
    <row r="882" spans="1:13" s="59" customFormat="1" customHeight="1">
      <c r="A882" s="59" t="s">
        <v>2617</v>
      </c>
      <c r="B882" s="59" t="s">
        <v>2618</v>
      </c>
      <c r="C882" s="59" t="s">
        <v>1281</v>
      </c>
      <c r="D882" s="59">
        <v>806</v>
      </c>
      <c r="F882" s="59" t="s">
        <v>5</v>
      </c>
      <c r="G882" s="152" t="str">
        <f>VLOOKUP(D882,sku归属!A:B,2,0)</f>
        <v>欧阳博文</v>
      </c>
    </row>
    <row r="883" spans="1:13" s="59" customFormat="1" customHeight="1">
      <c r="A883" s="59" t="s">
        <v>2619</v>
      </c>
      <c r="B883" s="59" t="s">
        <v>2620</v>
      </c>
      <c r="C883" s="59" t="s">
        <v>1278</v>
      </c>
      <c r="D883" s="59">
        <v>806</v>
      </c>
      <c r="F883" s="59" t="s">
        <v>5</v>
      </c>
      <c r="G883" s="152" t="str">
        <f>VLOOKUP(D883,sku归属!A:B,2,0)</f>
        <v>欧阳博文</v>
      </c>
    </row>
    <row r="884" spans="1:13" s="59" customFormat="1" customHeight="1">
      <c r="A884" s="59" t="s">
        <v>2621</v>
      </c>
      <c r="B884" s="59" t="s">
        <v>2622</v>
      </c>
      <c r="C884" s="59" t="s">
        <v>2623</v>
      </c>
      <c r="D884" s="59">
        <v>806</v>
      </c>
      <c r="F884" s="59" t="s">
        <v>5</v>
      </c>
      <c r="G884" s="152" t="str">
        <f>VLOOKUP(D884,sku归属!A:B,2,0)</f>
        <v>欧阳博文</v>
      </c>
    </row>
    <row r="885" spans="1:13" s="59" customFormat="1" customHeight="1">
      <c r="A885" s="59" t="s">
        <v>2624</v>
      </c>
      <c r="B885" s="59" t="s">
        <v>2625</v>
      </c>
      <c r="C885" s="59" t="s">
        <v>2626</v>
      </c>
      <c r="D885" s="59">
        <v>806</v>
      </c>
      <c r="F885" s="59" t="s">
        <v>5</v>
      </c>
      <c r="G885" s="152" t="str">
        <f>VLOOKUP(D885,sku归属!A:B,2,0)</f>
        <v>欧阳博文</v>
      </c>
    </row>
    <row r="886" spans="1:13" s="59" customFormat="1" customHeight="1">
      <c r="A886" s="59" t="s">
        <v>2627</v>
      </c>
      <c r="B886" s="59" t="s">
        <v>2628</v>
      </c>
      <c r="C886" s="59" t="s">
        <v>2629</v>
      </c>
      <c r="D886" s="59">
        <v>806</v>
      </c>
      <c r="F886" s="59" t="s">
        <v>5</v>
      </c>
      <c r="G886" s="152" t="str">
        <f>VLOOKUP(D886,sku归属!A:B,2,0)</f>
        <v>欧阳博文</v>
      </c>
    </row>
    <row r="887" spans="1:13" s="59" customFormat="1" customHeight="1">
      <c r="A887" s="59" t="s">
        <v>2630</v>
      </c>
      <c r="B887" s="59" t="s">
        <v>2631</v>
      </c>
      <c r="C887" s="59" t="s">
        <v>2632</v>
      </c>
      <c r="D887" s="59">
        <v>806</v>
      </c>
      <c r="F887" s="59" t="s">
        <v>5</v>
      </c>
      <c r="G887" s="152" t="str">
        <f>VLOOKUP(D887,sku归属!A:B,2,0)</f>
        <v>欧阳博文</v>
      </c>
    </row>
    <row r="888" spans="1:13" s="59" customFormat="1" customHeight="1">
      <c r="A888" s="59" t="s">
        <v>2633</v>
      </c>
      <c r="B888" s="59" t="s">
        <v>2634</v>
      </c>
      <c r="C888" s="59" t="s">
        <v>2635</v>
      </c>
      <c r="D888" s="59">
        <v>806</v>
      </c>
      <c r="F888" s="59" t="s">
        <v>5</v>
      </c>
      <c r="G888" s="152" t="str">
        <f>VLOOKUP(D888,sku归属!A:B,2,0)</f>
        <v>欧阳博文</v>
      </c>
    </row>
    <row r="889" spans="1:13" s="59" customFormat="1" customHeight="1">
      <c r="A889" s="59" t="s">
        <v>2636</v>
      </c>
      <c r="B889" s="59" t="s">
        <v>2637</v>
      </c>
      <c r="C889" s="59" t="s">
        <v>2638</v>
      </c>
      <c r="D889" s="59">
        <v>806</v>
      </c>
      <c r="F889" s="59" t="s">
        <v>5</v>
      </c>
      <c r="G889" s="152" t="str">
        <f>VLOOKUP(D889,sku归属!A:B,2,0)</f>
        <v>欧阳博文</v>
      </c>
    </row>
    <row r="890" spans="1:13" s="59" customFormat="1" customHeight="1">
      <c r="A890" s="59" t="s">
        <v>2639</v>
      </c>
      <c r="B890" s="59" t="s">
        <v>2640</v>
      </c>
      <c r="C890" s="59" t="s">
        <v>2641</v>
      </c>
      <c r="D890" s="59">
        <v>806</v>
      </c>
      <c r="F890" s="59" t="s">
        <v>5</v>
      </c>
      <c r="G890" s="152" t="str">
        <f>VLOOKUP(D890,sku归属!A:B,2,0)</f>
        <v>欧阳博文</v>
      </c>
    </row>
    <row r="891" spans="1:13" s="59" customFormat="1" customHeight="1">
      <c r="A891" s="59" t="s">
        <v>2642</v>
      </c>
      <c r="B891" s="59" t="s">
        <v>2643</v>
      </c>
      <c r="C891" s="59" t="s">
        <v>2644</v>
      </c>
      <c r="D891" s="59">
        <v>806</v>
      </c>
      <c r="F891" s="59" t="s">
        <v>5</v>
      </c>
      <c r="G891" s="152" t="str">
        <f>VLOOKUP(D891,sku归属!A:B,2,0)</f>
        <v>欧阳博文</v>
      </c>
    </row>
    <row r="892" spans="1:13" s="59" customFormat="1" customHeight="1">
      <c r="A892" s="59" t="s">
        <v>2645</v>
      </c>
      <c r="B892" s="59" t="s">
        <v>2646</v>
      </c>
      <c r="C892" s="59" t="s">
        <v>2647</v>
      </c>
      <c r="D892" s="59">
        <v>806</v>
      </c>
      <c r="F892" s="59" t="s">
        <v>5</v>
      </c>
      <c r="G892" s="152" t="str">
        <f>VLOOKUP(D892,sku归属!A:B,2,0)</f>
        <v>欧阳博文</v>
      </c>
    </row>
    <row r="893" spans="1:13" s="59" customFormat="1" customHeight="1">
      <c r="A893" s="59" t="s">
        <v>2648</v>
      </c>
      <c r="B893" s="59" t="s">
        <v>2649</v>
      </c>
      <c r="C893" s="59" t="s">
        <v>2650</v>
      </c>
      <c r="D893" s="59">
        <v>806</v>
      </c>
      <c r="F893" s="59" t="s">
        <v>5</v>
      </c>
      <c r="G893" s="152" t="str">
        <f>VLOOKUP(D893,sku归属!A:B,2,0)</f>
        <v>欧阳博文</v>
      </c>
    </row>
    <row r="894" spans="1:13" s="59" customFormat="1" customHeight="1">
      <c r="A894" s="59" t="s">
        <v>2651</v>
      </c>
      <c r="B894" s="59" t="s">
        <v>2652</v>
      </c>
      <c r="C894" s="59" t="s">
        <v>2653</v>
      </c>
      <c r="D894" s="59">
        <v>806</v>
      </c>
      <c r="F894" s="59" t="s">
        <v>5</v>
      </c>
      <c r="G894" s="152" t="str">
        <f>VLOOKUP(D894,sku归属!A:B,2,0)</f>
        <v>欧阳博文</v>
      </c>
    </row>
    <row r="895" spans="1:13" s="59" customFormat="1" customHeight="1">
      <c r="A895" s="59" t="s">
        <v>2654</v>
      </c>
      <c r="B895" s="59" t="s">
        <v>2655</v>
      </c>
      <c r="C895" s="59" t="s">
        <v>2656</v>
      </c>
      <c r="D895" s="59">
        <v>806</v>
      </c>
      <c r="F895" s="59" t="s">
        <v>5</v>
      </c>
      <c r="G895" s="152" t="str">
        <f>VLOOKUP(D895,sku归属!A:B,2,0)</f>
        <v>欧阳博文</v>
      </c>
    </row>
    <row r="896" spans="1:13" s="59" customFormat="1" customHeight="1">
      <c r="A896" s="59" t="s">
        <v>2657</v>
      </c>
      <c r="B896" s="59" t="s">
        <v>2658</v>
      </c>
      <c r="C896" s="59" t="s">
        <v>2659</v>
      </c>
      <c r="D896" s="59">
        <v>806</v>
      </c>
      <c r="F896" s="59" t="s">
        <v>5</v>
      </c>
      <c r="G896" s="152" t="str">
        <f>VLOOKUP(D896,sku归属!A:B,2,0)</f>
        <v>欧阳博文</v>
      </c>
    </row>
    <row r="897" spans="1:13" s="59" customFormat="1" customHeight="1">
      <c r="A897" s="59" t="s">
        <v>2660</v>
      </c>
      <c r="B897" s="59" t="s">
        <v>2661</v>
      </c>
      <c r="C897" s="59" t="s">
        <v>2662</v>
      </c>
      <c r="D897" s="59">
        <v>806</v>
      </c>
      <c r="F897" s="59" t="s">
        <v>5</v>
      </c>
      <c r="G897" s="152" t="str">
        <f>VLOOKUP(D897,sku归属!A:B,2,0)</f>
        <v>欧阳博文</v>
      </c>
    </row>
    <row r="898" spans="1:13" s="59" customFormat="1" customHeight="1">
      <c r="A898" s="59" t="s">
        <v>2663</v>
      </c>
      <c r="B898" s="59" t="s">
        <v>2664</v>
      </c>
      <c r="C898" s="59" t="s">
        <v>1212</v>
      </c>
      <c r="D898" s="59">
        <v>806</v>
      </c>
      <c r="F898" s="59" t="s">
        <v>5</v>
      </c>
      <c r="G898" s="152" t="str">
        <f>VLOOKUP(D898,sku归属!A:B,2,0)</f>
        <v>欧阳博文</v>
      </c>
    </row>
    <row r="899" spans="1:13" s="59" customFormat="1" customHeight="1">
      <c r="A899" s="59" t="s">
        <v>2665</v>
      </c>
      <c r="B899" s="59" t="s">
        <v>2666</v>
      </c>
      <c r="C899" s="59" t="s">
        <v>1215</v>
      </c>
      <c r="D899" s="59">
        <v>806</v>
      </c>
      <c r="F899" s="59" t="s">
        <v>5</v>
      </c>
      <c r="G899" s="152" t="str">
        <f>VLOOKUP(D899,sku归属!A:B,2,0)</f>
        <v>欧阳博文</v>
      </c>
    </row>
    <row r="900" spans="1:13" s="59" customFormat="1" customHeight="1">
      <c r="A900" s="59" t="s">
        <v>2667</v>
      </c>
      <c r="B900" s="59" t="s">
        <v>2668</v>
      </c>
      <c r="C900" s="59" t="s">
        <v>1218</v>
      </c>
      <c r="D900" s="59">
        <v>806</v>
      </c>
      <c r="F900" s="59" t="s">
        <v>5</v>
      </c>
      <c r="G900" s="152" t="str">
        <f>VLOOKUP(D900,sku归属!A:B,2,0)</f>
        <v>欧阳博文</v>
      </c>
    </row>
    <row r="901" spans="1:13" s="59" customFormat="1" customHeight="1">
      <c r="A901" s="59" t="s">
        <v>2669</v>
      </c>
      <c r="B901" s="59" t="s">
        <v>2670</v>
      </c>
      <c r="C901" s="59" t="s">
        <v>1221</v>
      </c>
      <c r="D901" s="59">
        <v>806</v>
      </c>
      <c r="F901" s="59" t="s">
        <v>5</v>
      </c>
      <c r="G901" s="152" t="str">
        <f>VLOOKUP(D901,sku归属!A:B,2,0)</f>
        <v>欧阳博文</v>
      </c>
    </row>
    <row r="902" spans="1:13" s="59" customFormat="1" customHeight="1">
      <c r="A902" s="59" t="s">
        <v>2671</v>
      </c>
      <c r="B902" s="59" t="s">
        <v>2672</v>
      </c>
      <c r="C902" s="59" t="s">
        <v>2673</v>
      </c>
      <c r="D902" s="59">
        <v>806</v>
      </c>
      <c r="F902" s="59" t="s">
        <v>5</v>
      </c>
      <c r="G902" s="152" t="str">
        <f>VLOOKUP(D902,sku归属!A:B,2,0)</f>
        <v>欧阳博文</v>
      </c>
    </row>
    <row r="903" spans="1:13" s="59" customFormat="1" customHeight="1">
      <c r="A903" s="59" t="s">
        <v>2674</v>
      </c>
      <c r="B903" s="59" t="s">
        <v>2675</v>
      </c>
      <c r="C903" s="59" t="s">
        <v>2676</v>
      </c>
      <c r="D903" s="59">
        <v>806</v>
      </c>
      <c r="F903" s="59" t="s">
        <v>5</v>
      </c>
      <c r="G903" s="152" t="str">
        <f>VLOOKUP(D903,sku归属!A:B,2,0)</f>
        <v>欧阳博文</v>
      </c>
    </row>
    <row r="904" spans="1:13" s="59" customFormat="1" customHeight="1">
      <c r="A904" s="59" t="s">
        <v>2677</v>
      </c>
      <c r="B904" s="59" t="s">
        <v>2678</v>
      </c>
      <c r="C904" s="59" t="s">
        <v>2679</v>
      </c>
      <c r="D904" s="59">
        <v>806</v>
      </c>
      <c r="F904" s="59" t="s">
        <v>5</v>
      </c>
      <c r="G904" s="152" t="str">
        <f>VLOOKUP(D904,sku归属!A:B,2,0)</f>
        <v>欧阳博文</v>
      </c>
    </row>
    <row r="905" spans="1:13" s="59" customFormat="1" customHeight="1">
      <c r="A905" s="59" t="s">
        <v>2680</v>
      </c>
      <c r="B905" s="59" t="s">
        <v>2681</v>
      </c>
      <c r="C905" s="59" t="s">
        <v>2682</v>
      </c>
      <c r="D905" s="59">
        <v>806</v>
      </c>
      <c r="F905" s="59" t="s">
        <v>5</v>
      </c>
      <c r="G905" s="152" t="str">
        <f>VLOOKUP(D905,sku归属!A:B,2,0)</f>
        <v>欧阳博文</v>
      </c>
    </row>
    <row r="906" spans="1:13" s="59" customFormat="1" customHeight="1">
      <c r="A906" s="59" t="s">
        <v>2683</v>
      </c>
      <c r="B906" s="59" t="s">
        <v>2684</v>
      </c>
      <c r="C906" s="59" t="s">
        <v>2685</v>
      </c>
      <c r="D906" s="59">
        <v>806</v>
      </c>
      <c r="F906" s="59" t="s">
        <v>5</v>
      </c>
      <c r="G906" s="152" t="str">
        <f>VLOOKUP(D906,sku归属!A:B,2,0)</f>
        <v>欧阳博文</v>
      </c>
    </row>
    <row r="907" spans="1:13" s="59" customFormat="1" customHeight="1">
      <c r="A907" s="59" t="s">
        <v>2686</v>
      </c>
      <c r="B907" s="59" t="s">
        <v>2687</v>
      </c>
      <c r="C907" s="59" t="s">
        <v>2688</v>
      </c>
      <c r="D907" s="59">
        <v>806</v>
      </c>
      <c r="F907" s="59" t="s">
        <v>5</v>
      </c>
      <c r="G907" s="152" t="str">
        <f>VLOOKUP(D907,sku归属!A:B,2,0)</f>
        <v>欧阳博文</v>
      </c>
    </row>
    <row r="908" spans="1:13" s="59" customFormat="1" customHeight="1">
      <c r="A908" s="59" t="s">
        <v>2689</v>
      </c>
      <c r="B908" s="59" t="s">
        <v>2690</v>
      </c>
      <c r="C908" s="59" t="s">
        <v>2691</v>
      </c>
      <c r="D908" s="59">
        <v>808</v>
      </c>
      <c r="F908" s="59" t="s">
        <v>5</v>
      </c>
      <c r="G908" s="152" t="str">
        <f>VLOOKUP(D908,sku归属!A:B,2,0)</f>
        <v>丁芳芳</v>
      </c>
    </row>
    <row r="909" spans="1:13" s="59" customFormat="1" customHeight="1">
      <c r="A909" s="59" t="s">
        <v>2692</v>
      </c>
      <c r="B909" s="59" t="s">
        <v>2693</v>
      </c>
      <c r="C909" s="59" t="s">
        <v>2694</v>
      </c>
      <c r="D909" s="59">
        <v>808</v>
      </c>
      <c r="F909" s="59" t="s">
        <v>5</v>
      </c>
      <c r="G909" s="152" t="str">
        <f>VLOOKUP(D909,sku归属!A:B,2,0)</f>
        <v>丁芳芳</v>
      </c>
    </row>
    <row r="910" spans="1:13" s="59" customFormat="1" customHeight="1">
      <c r="A910" s="59" t="s">
        <v>2695</v>
      </c>
      <c r="B910" s="59" t="s">
        <v>2696</v>
      </c>
      <c r="C910" s="59" t="s">
        <v>2697</v>
      </c>
      <c r="D910" s="59">
        <v>808</v>
      </c>
      <c r="F910" s="59" t="s">
        <v>5</v>
      </c>
      <c r="G910" s="152" t="str">
        <f>VLOOKUP(D910,sku归属!A:B,2,0)</f>
        <v>丁芳芳</v>
      </c>
    </row>
    <row r="911" spans="1:13" s="59" customFormat="1" customHeight="1">
      <c r="A911" s="59" t="s">
        <v>2698</v>
      </c>
      <c r="B911" s="59" t="s">
        <v>2699</v>
      </c>
      <c r="C911" s="59" t="s">
        <v>2700</v>
      </c>
      <c r="D911" s="59">
        <v>808</v>
      </c>
      <c r="F911" s="59" t="s">
        <v>5</v>
      </c>
      <c r="G911" s="152" t="str">
        <f>VLOOKUP(D911,sku归属!A:B,2,0)</f>
        <v>丁芳芳</v>
      </c>
    </row>
    <row r="912" spans="1:13" s="59" customFormat="1" customHeight="1">
      <c r="A912" s="59" t="s">
        <v>2701</v>
      </c>
      <c r="B912" s="59" t="s">
        <v>2702</v>
      </c>
      <c r="C912" s="59" t="s">
        <v>2703</v>
      </c>
      <c r="D912" s="59">
        <v>808</v>
      </c>
      <c r="F912" s="59" t="s">
        <v>5</v>
      </c>
      <c r="G912" s="152" t="str">
        <f>VLOOKUP(D912,sku归属!A:B,2,0)</f>
        <v>丁芳芳</v>
      </c>
    </row>
    <row r="913" spans="1:13" s="59" customFormat="1" customHeight="1">
      <c r="A913" s="59" t="s">
        <v>2704</v>
      </c>
      <c r="B913" s="59" t="s">
        <v>2705</v>
      </c>
      <c r="C913" s="59" t="s">
        <v>2706</v>
      </c>
      <c r="D913" s="59">
        <v>808</v>
      </c>
      <c r="F913" s="59" t="s">
        <v>5</v>
      </c>
      <c r="G913" s="152" t="str">
        <f>VLOOKUP(D913,sku归属!A:B,2,0)</f>
        <v>丁芳芳</v>
      </c>
    </row>
    <row r="914" spans="1:13" s="59" customFormat="1" customHeight="1">
      <c r="A914" s="59" t="s">
        <v>2707</v>
      </c>
      <c r="B914" s="59" t="s">
        <v>2708</v>
      </c>
      <c r="C914" s="59" t="s">
        <v>2709</v>
      </c>
      <c r="D914" s="59">
        <v>808</v>
      </c>
      <c r="F914" s="59" t="s">
        <v>5</v>
      </c>
      <c r="G914" s="152" t="str">
        <f>VLOOKUP(D914,sku归属!A:B,2,0)</f>
        <v>丁芳芳</v>
      </c>
    </row>
    <row r="915" spans="1:13" s="59" customFormat="1" customHeight="1">
      <c r="A915" s="59" t="s">
        <v>2710</v>
      </c>
      <c r="B915" s="59" t="s">
        <v>2711</v>
      </c>
      <c r="C915" s="59" t="s">
        <v>569</v>
      </c>
      <c r="D915" s="59">
        <v>808</v>
      </c>
      <c r="F915" s="59" t="s">
        <v>5</v>
      </c>
      <c r="G915" s="152" t="str">
        <f>VLOOKUP(D915,sku归属!A:B,2,0)</f>
        <v>丁芳芳</v>
      </c>
    </row>
    <row r="916" spans="1:13" s="59" customFormat="1" customHeight="1">
      <c r="A916" s="59" t="s">
        <v>2712</v>
      </c>
      <c r="B916" s="59" t="s">
        <v>2713</v>
      </c>
      <c r="C916" s="59" t="s">
        <v>563</v>
      </c>
      <c r="D916" s="59">
        <v>808</v>
      </c>
      <c r="F916" s="59" t="s">
        <v>5</v>
      </c>
      <c r="G916" s="152" t="str">
        <f>VLOOKUP(D916,sku归属!A:B,2,0)</f>
        <v>丁芳芳</v>
      </c>
    </row>
    <row r="917" spans="1:13" s="59" customFormat="1" customHeight="1">
      <c r="A917" s="59" t="s">
        <v>2714</v>
      </c>
      <c r="B917" s="59" t="s">
        <v>2715</v>
      </c>
      <c r="C917" s="59" t="s">
        <v>2716</v>
      </c>
      <c r="D917" s="59">
        <v>808</v>
      </c>
      <c r="F917" s="59" t="s">
        <v>5</v>
      </c>
      <c r="G917" s="152" t="str">
        <f>VLOOKUP(D917,sku归属!A:B,2,0)</f>
        <v>丁芳芳</v>
      </c>
    </row>
    <row r="918" spans="1:13" s="59" customFormat="1" customHeight="1">
      <c r="A918" s="59" t="s">
        <v>2717</v>
      </c>
      <c r="B918" s="59" t="s">
        <v>2718</v>
      </c>
      <c r="C918" s="59" t="s">
        <v>572</v>
      </c>
      <c r="D918" s="59">
        <v>808</v>
      </c>
      <c r="F918" s="59" t="s">
        <v>5</v>
      </c>
      <c r="G918" s="152" t="str">
        <f>VLOOKUP(D918,sku归属!A:B,2,0)</f>
        <v>丁芳芳</v>
      </c>
    </row>
    <row r="919" spans="1:13" s="59" customFormat="1" customHeight="1">
      <c r="A919" s="59" t="s">
        <v>2719</v>
      </c>
      <c r="B919" s="59" t="s">
        <v>2720</v>
      </c>
      <c r="C919" s="59" t="s">
        <v>575</v>
      </c>
      <c r="D919" s="59">
        <v>808</v>
      </c>
      <c r="F919" s="59" t="s">
        <v>5</v>
      </c>
      <c r="G919" s="152" t="str">
        <f>VLOOKUP(D919,sku归属!A:B,2,0)</f>
        <v>丁芳芳</v>
      </c>
    </row>
    <row r="920" spans="1:13" s="59" customFormat="1" customHeight="1">
      <c r="A920" s="59" t="s">
        <v>2721</v>
      </c>
      <c r="B920" s="59" t="s">
        <v>2722</v>
      </c>
      <c r="C920" s="59" t="s">
        <v>133</v>
      </c>
      <c r="D920" s="59">
        <v>808</v>
      </c>
      <c r="F920" s="59" t="s">
        <v>5</v>
      </c>
      <c r="G920" s="152" t="str">
        <f>VLOOKUP(D920,sku归属!A:B,2,0)</f>
        <v>丁芳芳</v>
      </c>
    </row>
    <row r="921" spans="1:13" s="59" customFormat="1" customHeight="1">
      <c r="A921" s="59" t="s">
        <v>2723</v>
      </c>
      <c r="B921" s="59" t="s">
        <v>2724</v>
      </c>
      <c r="C921" s="59" t="s">
        <v>2725</v>
      </c>
      <c r="D921" s="59">
        <v>808</v>
      </c>
      <c r="F921" s="59" t="s">
        <v>5</v>
      </c>
      <c r="G921" s="152" t="str">
        <f>VLOOKUP(D921,sku归属!A:B,2,0)</f>
        <v>丁芳芳</v>
      </c>
    </row>
    <row r="922" spans="1:13" s="59" customFormat="1" customHeight="1">
      <c r="A922" s="59" t="s">
        <v>2726</v>
      </c>
      <c r="B922" s="59" t="s">
        <v>2727</v>
      </c>
      <c r="C922" s="59" t="s">
        <v>2728</v>
      </c>
      <c r="D922" s="59">
        <v>808</v>
      </c>
      <c r="F922" s="59" t="s">
        <v>5</v>
      </c>
      <c r="G922" s="152" t="str">
        <f>VLOOKUP(D922,sku归属!A:B,2,0)</f>
        <v>丁芳芳</v>
      </c>
    </row>
    <row r="923" spans="1:13" s="59" customFormat="1" customHeight="1">
      <c r="A923" s="59" t="s">
        <v>2729</v>
      </c>
      <c r="B923" s="59" t="s">
        <v>2730</v>
      </c>
      <c r="C923" s="59" t="s">
        <v>2731</v>
      </c>
      <c r="D923" s="59">
        <v>808</v>
      </c>
      <c r="F923" s="59" t="s">
        <v>5</v>
      </c>
      <c r="G923" s="152" t="str">
        <f>VLOOKUP(D923,sku归属!A:B,2,0)</f>
        <v>丁芳芳</v>
      </c>
    </row>
    <row r="924" spans="1:13" s="59" customFormat="1" customHeight="1">
      <c r="A924" s="59" t="s">
        <v>2732</v>
      </c>
      <c r="B924" s="59" t="s">
        <v>2733</v>
      </c>
      <c r="C924" s="59" t="s">
        <v>2734</v>
      </c>
      <c r="D924" s="59">
        <v>808</v>
      </c>
      <c r="F924" s="59" t="s">
        <v>5</v>
      </c>
      <c r="G924" s="152" t="str">
        <f>VLOOKUP(D924,sku归属!A:B,2,0)</f>
        <v>丁芳芳</v>
      </c>
    </row>
    <row r="925" spans="1:13" s="59" customFormat="1" customHeight="1">
      <c r="A925" s="59" t="s">
        <v>2735</v>
      </c>
      <c r="B925" s="59" t="s">
        <v>2736</v>
      </c>
      <c r="C925" s="59" t="s">
        <v>2737</v>
      </c>
      <c r="D925" s="59">
        <v>808</v>
      </c>
      <c r="F925" s="59" t="s">
        <v>5</v>
      </c>
      <c r="G925" s="152" t="str">
        <f>VLOOKUP(D925,sku归属!A:B,2,0)</f>
        <v>丁芳芳</v>
      </c>
    </row>
    <row r="926" spans="1:13" s="59" customFormat="1" customHeight="1">
      <c r="A926" s="59" t="s">
        <v>2738</v>
      </c>
      <c r="B926" s="59" t="s">
        <v>2739</v>
      </c>
      <c r="C926" s="59" t="s">
        <v>2740</v>
      </c>
      <c r="D926" s="59">
        <v>808</v>
      </c>
      <c r="F926" s="59" t="s">
        <v>5</v>
      </c>
      <c r="G926" s="152" t="str">
        <f>VLOOKUP(D926,sku归属!A:B,2,0)</f>
        <v>丁芳芳</v>
      </c>
    </row>
    <row r="927" spans="1:13" s="59" customFormat="1" customHeight="1">
      <c r="A927" s="59" t="s">
        <v>2741</v>
      </c>
      <c r="B927" s="59" t="s">
        <v>2742</v>
      </c>
      <c r="C927" s="59" t="s">
        <v>2743</v>
      </c>
      <c r="D927" s="59">
        <v>808</v>
      </c>
      <c r="F927" s="59" t="s">
        <v>5</v>
      </c>
      <c r="G927" s="152" t="str">
        <f>VLOOKUP(D927,sku归属!A:B,2,0)</f>
        <v>丁芳芳</v>
      </c>
    </row>
    <row r="928" spans="1:13" s="59" customFormat="1" customHeight="1">
      <c r="A928" s="59" t="s">
        <v>2744</v>
      </c>
      <c r="B928" s="59" t="s">
        <v>2745</v>
      </c>
      <c r="C928" s="59" t="s">
        <v>2746</v>
      </c>
      <c r="D928" s="59">
        <v>808</v>
      </c>
      <c r="F928" s="59" t="s">
        <v>5</v>
      </c>
      <c r="G928" s="152" t="str">
        <f>VLOOKUP(D928,sku归属!A:B,2,0)</f>
        <v>丁芳芳</v>
      </c>
    </row>
    <row r="929" spans="1:13" s="59" customFormat="1" customHeight="1">
      <c r="A929" s="59" t="s">
        <v>2747</v>
      </c>
      <c r="B929" s="59" t="s">
        <v>2748</v>
      </c>
      <c r="C929" s="59" t="s">
        <v>2749</v>
      </c>
      <c r="D929" s="59">
        <v>808</v>
      </c>
      <c r="F929" s="59" t="s">
        <v>5</v>
      </c>
      <c r="G929" s="152" t="str">
        <f>VLOOKUP(D929,sku归属!A:B,2,0)</f>
        <v>丁芳芳</v>
      </c>
    </row>
    <row r="930" spans="1:13" s="59" customFormat="1" customHeight="1">
      <c r="A930" s="59" t="s">
        <v>2750</v>
      </c>
      <c r="B930" s="59" t="s">
        <v>2751</v>
      </c>
      <c r="C930" s="59" t="s">
        <v>2752</v>
      </c>
      <c r="D930" s="59">
        <v>808</v>
      </c>
      <c r="F930" s="59" t="s">
        <v>5</v>
      </c>
      <c r="G930" s="152" t="str">
        <f>VLOOKUP(D930,sku归属!A:B,2,0)</f>
        <v>丁芳芳</v>
      </c>
    </row>
    <row r="931" spans="1:13" s="59" customFormat="1" customHeight="1">
      <c r="A931" s="59" t="s">
        <v>2753</v>
      </c>
      <c r="B931" s="59" t="s">
        <v>2754</v>
      </c>
      <c r="C931" s="59" t="s">
        <v>2755</v>
      </c>
      <c r="D931" s="59">
        <v>808</v>
      </c>
      <c r="F931" s="59" t="s">
        <v>5</v>
      </c>
      <c r="G931" s="152" t="str">
        <f>VLOOKUP(D931,sku归属!A:B,2,0)</f>
        <v>丁芳芳</v>
      </c>
    </row>
    <row r="932" spans="1:13" s="59" customFormat="1" customHeight="1">
      <c r="A932" s="59" t="s">
        <v>2756</v>
      </c>
      <c r="B932" s="59" t="s">
        <v>2757</v>
      </c>
      <c r="C932" s="59" t="s">
        <v>2758</v>
      </c>
      <c r="D932" s="59">
        <v>808</v>
      </c>
      <c r="F932" s="59" t="s">
        <v>5</v>
      </c>
      <c r="G932" s="152" t="str">
        <f>VLOOKUP(D932,sku归属!A:B,2,0)</f>
        <v>丁芳芳</v>
      </c>
    </row>
    <row r="933" spans="1:13" s="59" customFormat="1" customHeight="1">
      <c r="A933" s="59" t="s">
        <v>2759</v>
      </c>
      <c r="B933" s="59" t="s">
        <v>2760</v>
      </c>
      <c r="C933" s="59" t="s">
        <v>2761</v>
      </c>
      <c r="D933" s="59">
        <v>808</v>
      </c>
      <c r="F933" s="59" t="s">
        <v>5</v>
      </c>
      <c r="G933" s="152" t="str">
        <f>VLOOKUP(D933,sku归属!A:B,2,0)</f>
        <v>丁芳芳</v>
      </c>
    </row>
    <row r="934" spans="1:13" s="59" customFormat="1" customHeight="1">
      <c r="A934" s="59" t="s">
        <v>2762</v>
      </c>
      <c r="B934" s="59" t="s">
        <v>2763</v>
      </c>
      <c r="C934" s="59" t="s">
        <v>2764</v>
      </c>
      <c r="D934" s="59">
        <v>808</v>
      </c>
      <c r="F934" s="59" t="s">
        <v>5</v>
      </c>
      <c r="G934" s="152" t="str">
        <f>VLOOKUP(D934,sku归属!A:B,2,0)</f>
        <v>丁芳芳</v>
      </c>
    </row>
    <row r="935" spans="1:13" s="59" customFormat="1" customHeight="1">
      <c r="A935" s="59" t="s">
        <v>2765</v>
      </c>
      <c r="B935" s="59" t="s">
        <v>2766</v>
      </c>
      <c r="C935" s="59" t="s">
        <v>2767</v>
      </c>
      <c r="D935" s="59">
        <v>808</v>
      </c>
      <c r="F935" s="59" t="s">
        <v>5</v>
      </c>
      <c r="G935" s="152" t="str">
        <f>VLOOKUP(D935,sku归属!A:B,2,0)</f>
        <v>丁芳芳</v>
      </c>
    </row>
    <row r="936" spans="1:13" s="59" customFormat="1" customHeight="1">
      <c r="A936" s="59" t="s">
        <v>2768</v>
      </c>
      <c r="B936" s="59" t="s">
        <v>2769</v>
      </c>
      <c r="C936" s="59" t="s">
        <v>2770</v>
      </c>
      <c r="D936" s="59">
        <v>808</v>
      </c>
      <c r="F936" s="59" t="s">
        <v>5</v>
      </c>
      <c r="G936" s="152" t="str">
        <f>VLOOKUP(D936,sku归属!A:B,2,0)</f>
        <v>丁芳芳</v>
      </c>
    </row>
    <row r="937" spans="1:13" s="59" customFormat="1" customHeight="1">
      <c r="A937" s="59" t="s">
        <v>2771</v>
      </c>
      <c r="B937" s="59" t="s">
        <v>2772</v>
      </c>
      <c r="C937" s="59" t="s">
        <v>2773</v>
      </c>
      <c r="D937" s="59">
        <v>808</v>
      </c>
      <c r="F937" s="59" t="s">
        <v>5</v>
      </c>
      <c r="G937" s="152" t="str">
        <f>VLOOKUP(D937,sku归属!A:B,2,0)</f>
        <v>丁芳芳</v>
      </c>
    </row>
    <row r="938" spans="1:13" s="59" customFormat="1" customHeight="1">
      <c r="A938" s="59" t="s">
        <v>2774</v>
      </c>
      <c r="B938" s="59" t="s">
        <v>2775</v>
      </c>
      <c r="C938" s="59" t="s">
        <v>2776</v>
      </c>
      <c r="D938" s="59">
        <v>808</v>
      </c>
      <c r="F938" s="59" t="s">
        <v>5</v>
      </c>
      <c r="G938" s="152" t="str">
        <f>VLOOKUP(D938,sku归属!A:B,2,0)</f>
        <v>丁芳芳</v>
      </c>
    </row>
    <row r="939" spans="1:13" s="59" customFormat="1" customHeight="1">
      <c r="A939" s="59" t="s">
        <v>2777</v>
      </c>
      <c r="B939" s="59" t="s">
        <v>2778</v>
      </c>
      <c r="C939" s="59" t="s">
        <v>2779</v>
      </c>
      <c r="D939" s="59">
        <v>808</v>
      </c>
      <c r="F939" s="59" t="s">
        <v>5</v>
      </c>
      <c r="G939" s="152" t="str">
        <f>VLOOKUP(D939,sku归属!A:B,2,0)</f>
        <v>丁芳芳</v>
      </c>
    </row>
    <row r="940" spans="1:13" s="59" customFormat="1" customHeight="1">
      <c r="A940" s="59" t="s">
        <v>2780</v>
      </c>
      <c r="B940" s="59" t="s">
        <v>2781</v>
      </c>
      <c r="C940" s="59" t="s">
        <v>2782</v>
      </c>
      <c r="D940" s="59">
        <v>808</v>
      </c>
      <c r="F940" s="59" t="s">
        <v>5</v>
      </c>
      <c r="G940" s="152" t="str">
        <f>VLOOKUP(D940,sku归属!A:B,2,0)</f>
        <v>丁芳芳</v>
      </c>
    </row>
    <row r="941" spans="1:13" s="59" customFormat="1" customHeight="1">
      <c r="A941" s="59" t="s">
        <v>2783</v>
      </c>
      <c r="B941" s="59" t="s">
        <v>2784</v>
      </c>
      <c r="C941" s="59" t="s">
        <v>2785</v>
      </c>
      <c r="D941" s="59">
        <v>808</v>
      </c>
      <c r="F941" s="59" t="s">
        <v>5</v>
      </c>
      <c r="G941" s="152" t="str">
        <f>VLOOKUP(D941,sku归属!A:B,2,0)</f>
        <v>丁芳芳</v>
      </c>
    </row>
    <row r="942" spans="1:13" s="59" customFormat="1" customHeight="1">
      <c r="A942" s="59" t="s">
        <v>2786</v>
      </c>
      <c r="B942" s="59" t="s">
        <v>2787</v>
      </c>
      <c r="C942" s="59" t="s">
        <v>2788</v>
      </c>
      <c r="D942" s="59">
        <v>808</v>
      </c>
      <c r="F942" s="59" t="s">
        <v>5</v>
      </c>
      <c r="G942" s="152" t="str">
        <f>VLOOKUP(D942,sku归属!A:B,2,0)</f>
        <v>丁芳芳</v>
      </c>
    </row>
    <row r="943" spans="1:13" s="59" customFormat="1" customHeight="1">
      <c r="A943" s="59" t="s">
        <v>2789</v>
      </c>
      <c r="B943" s="59" t="s">
        <v>2790</v>
      </c>
      <c r="C943" s="59" t="s">
        <v>2791</v>
      </c>
      <c r="D943" s="59">
        <v>808</v>
      </c>
      <c r="F943" s="59" t="s">
        <v>5</v>
      </c>
      <c r="G943" s="152" t="str">
        <f>VLOOKUP(D943,sku归属!A:B,2,0)</f>
        <v>丁芳芳</v>
      </c>
    </row>
    <row r="944" spans="1:13" s="59" customFormat="1" customHeight="1">
      <c r="A944" s="59" t="s">
        <v>2792</v>
      </c>
      <c r="B944" s="59" t="s">
        <v>2793</v>
      </c>
      <c r="C944" s="59" t="s">
        <v>2794</v>
      </c>
      <c r="D944" s="59">
        <v>808</v>
      </c>
      <c r="F944" s="59" t="s">
        <v>5</v>
      </c>
      <c r="G944" s="152" t="str">
        <f>VLOOKUP(D944,sku归属!A:B,2,0)</f>
        <v>丁芳芳</v>
      </c>
    </row>
    <row r="945" spans="1:13" s="59" customFormat="1" customHeight="1">
      <c r="A945" s="59" t="s">
        <v>2795</v>
      </c>
      <c r="B945" s="59" t="s">
        <v>2796</v>
      </c>
      <c r="C945" s="59" t="s">
        <v>2797</v>
      </c>
      <c r="D945" s="59">
        <v>808</v>
      </c>
      <c r="F945" s="59" t="s">
        <v>5</v>
      </c>
      <c r="G945" s="152" t="str">
        <f>VLOOKUP(D945,sku归属!A:B,2,0)</f>
        <v>丁芳芳</v>
      </c>
    </row>
    <row r="946" spans="1:13" s="59" customFormat="1" customHeight="1">
      <c r="A946" s="59" t="s">
        <v>2798</v>
      </c>
      <c r="B946" s="59" t="s">
        <v>2799</v>
      </c>
      <c r="C946" s="59" t="s">
        <v>1804</v>
      </c>
      <c r="D946" s="59">
        <v>808</v>
      </c>
      <c r="F946" s="59" t="s">
        <v>5</v>
      </c>
      <c r="G946" s="152" t="str">
        <f>VLOOKUP(D946,sku归属!A:B,2,0)</f>
        <v>丁芳芳</v>
      </c>
    </row>
    <row r="947" spans="1:13" s="59" customFormat="1" customHeight="1">
      <c r="A947" s="59" t="s">
        <v>2800</v>
      </c>
      <c r="B947" s="59" t="s">
        <v>2801</v>
      </c>
      <c r="C947" s="59" t="s">
        <v>1801</v>
      </c>
      <c r="D947" s="59">
        <v>808</v>
      </c>
      <c r="F947" s="59" t="s">
        <v>5</v>
      </c>
      <c r="G947" s="152" t="str">
        <f>VLOOKUP(D947,sku归属!A:B,2,0)</f>
        <v>丁芳芳</v>
      </c>
    </row>
    <row r="948" spans="1:13" s="59" customFormat="1" customHeight="1">
      <c r="A948" s="59" t="s">
        <v>2802</v>
      </c>
      <c r="B948" s="59" t="s">
        <v>2803</v>
      </c>
      <c r="C948" s="59" t="s">
        <v>1798</v>
      </c>
      <c r="D948" s="59">
        <v>808</v>
      </c>
      <c r="F948" s="59" t="s">
        <v>5</v>
      </c>
      <c r="G948" s="152" t="str">
        <f>VLOOKUP(D948,sku归属!A:B,2,0)</f>
        <v>丁芳芳</v>
      </c>
    </row>
    <row r="949" spans="1:13" s="59" customFormat="1" customHeight="1">
      <c r="A949" s="59" t="s">
        <v>2804</v>
      </c>
      <c r="B949" s="59" t="s">
        <v>2805</v>
      </c>
      <c r="C949" s="59" t="s">
        <v>1795</v>
      </c>
      <c r="D949" s="59">
        <v>808</v>
      </c>
      <c r="F949" s="59" t="s">
        <v>5</v>
      </c>
      <c r="G949" s="152" t="str">
        <f>VLOOKUP(D949,sku归属!A:B,2,0)</f>
        <v>丁芳芳</v>
      </c>
    </row>
    <row r="950" spans="1:13" s="59" customFormat="1" customHeight="1">
      <c r="A950" s="59" t="s">
        <v>2806</v>
      </c>
      <c r="B950" s="59" t="s">
        <v>2807</v>
      </c>
      <c r="C950" s="59" t="s">
        <v>1443</v>
      </c>
      <c r="D950" s="59">
        <v>808</v>
      </c>
      <c r="F950" s="59" t="s">
        <v>5</v>
      </c>
      <c r="G950" s="152" t="str">
        <f>VLOOKUP(D950,sku归属!A:B,2,0)</f>
        <v>丁芳芳</v>
      </c>
    </row>
    <row r="951" spans="1:13" s="59" customFormat="1" customHeight="1">
      <c r="A951" s="59" t="s">
        <v>2808</v>
      </c>
      <c r="B951" s="59" t="s">
        <v>2809</v>
      </c>
      <c r="C951" s="59" t="s">
        <v>1440</v>
      </c>
      <c r="D951" s="59">
        <v>808</v>
      </c>
      <c r="F951" s="59" t="s">
        <v>5</v>
      </c>
      <c r="G951" s="152" t="str">
        <f>VLOOKUP(D951,sku归属!A:B,2,0)</f>
        <v>丁芳芳</v>
      </c>
    </row>
    <row r="952" spans="1:13" s="59" customFormat="1" customHeight="1">
      <c r="A952" s="59" t="s">
        <v>2810</v>
      </c>
      <c r="B952" s="59" t="s">
        <v>2811</v>
      </c>
      <c r="C952" s="59" t="s">
        <v>1449</v>
      </c>
      <c r="D952" s="59">
        <v>808</v>
      </c>
      <c r="F952" s="59" t="s">
        <v>5</v>
      </c>
      <c r="G952" s="152" t="str">
        <f>VLOOKUP(D952,sku归属!A:B,2,0)</f>
        <v>丁芳芳</v>
      </c>
    </row>
    <row r="953" spans="1:13" s="59" customFormat="1" customHeight="1">
      <c r="A953" s="59" t="s">
        <v>2812</v>
      </c>
      <c r="B953" s="59" t="s">
        <v>2813</v>
      </c>
      <c r="C953" s="59" t="s">
        <v>1446</v>
      </c>
      <c r="D953" s="59">
        <v>808</v>
      </c>
      <c r="F953" s="59" t="s">
        <v>5</v>
      </c>
      <c r="G953" s="152" t="str">
        <f>VLOOKUP(D953,sku归属!A:B,2,0)</f>
        <v>丁芳芳</v>
      </c>
    </row>
    <row r="954" spans="1:13" s="59" customFormat="1" customHeight="1">
      <c r="A954" s="59" t="s">
        <v>2814</v>
      </c>
      <c r="B954" s="59" t="s">
        <v>2815</v>
      </c>
      <c r="C954" s="59" t="s">
        <v>2816</v>
      </c>
      <c r="D954" s="59">
        <v>808</v>
      </c>
      <c r="F954" s="59" t="s">
        <v>5</v>
      </c>
      <c r="G954" s="152" t="str">
        <f>VLOOKUP(D954,sku归属!A:B,2,0)</f>
        <v>丁芳芳</v>
      </c>
    </row>
    <row r="955" spans="1:13" s="59" customFormat="1" customHeight="1">
      <c r="A955" s="59" t="s">
        <v>2817</v>
      </c>
      <c r="B955" s="59" t="s">
        <v>2818</v>
      </c>
      <c r="C955" s="59" t="s">
        <v>2819</v>
      </c>
      <c r="D955" s="59">
        <v>808</v>
      </c>
      <c r="F955" s="59" t="s">
        <v>5</v>
      </c>
      <c r="G955" s="152" t="str">
        <f>VLOOKUP(D955,sku归属!A:B,2,0)</f>
        <v>丁芳芳</v>
      </c>
    </row>
    <row r="956" spans="1:13" s="59" customFormat="1" customHeight="1">
      <c r="A956" s="59" t="s">
        <v>2820</v>
      </c>
      <c r="B956" s="59" t="s">
        <v>2821</v>
      </c>
      <c r="C956" s="59" t="s">
        <v>2822</v>
      </c>
      <c r="D956" s="59">
        <v>808</v>
      </c>
      <c r="F956" s="59" t="s">
        <v>5</v>
      </c>
      <c r="G956" s="152" t="str">
        <f>VLOOKUP(D956,sku归属!A:B,2,0)</f>
        <v>丁芳芳</v>
      </c>
    </row>
    <row r="957" spans="1:13" s="59" customFormat="1" customHeight="1">
      <c r="A957" s="59" t="s">
        <v>2823</v>
      </c>
      <c r="B957" s="59" t="s">
        <v>2824</v>
      </c>
      <c r="C957" s="59" t="s">
        <v>2825</v>
      </c>
      <c r="D957" s="59">
        <v>808</v>
      </c>
      <c r="F957" s="59" t="s">
        <v>5</v>
      </c>
      <c r="G957" s="152" t="str">
        <f>VLOOKUP(D957,sku归属!A:B,2,0)</f>
        <v>丁芳芳</v>
      </c>
    </row>
    <row r="958" spans="1:13" s="59" customFormat="1" customHeight="1">
      <c r="A958" s="59" t="s">
        <v>2826</v>
      </c>
      <c r="B958" s="59" t="s">
        <v>2827</v>
      </c>
      <c r="C958" s="59" t="s">
        <v>2828</v>
      </c>
      <c r="D958" s="59">
        <v>808</v>
      </c>
      <c r="F958" s="59" t="s">
        <v>5</v>
      </c>
      <c r="G958" s="152" t="str">
        <f>VLOOKUP(D958,sku归属!A:B,2,0)</f>
        <v>丁芳芳</v>
      </c>
    </row>
    <row r="959" spans="1:13" s="59" customFormat="1" customHeight="1">
      <c r="A959" s="59" t="s">
        <v>2829</v>
      </c>
      <c r="B959" s="59" t="s">
        <v>2830</v>
      </c>
      <c r="C959" s="59" t="s">
        <v>2831</v>
      </c>
      <c r="D959" s="59">
        <v>808</v>
      </c>
      <c r="F959" s="59" t="s">
        <v>5</v>
      </c>
      <c r="G959" s="152" t="str">
        <f>VLOOKUP(D959,sku归属!A:B,2,0)</f>
        <v>丁芳芳</v>
      </c>
    </row>
    <row r="960" spans="1:13" s="59" customFormat="1" customHeight="1">
      <c r="A960" s="59" t="s">
        <v>2832</v>
      </c>
      <c r="B960" s="59" t="s">
        <v>2833</v>
      </c>
      <c r="C960" s="59" t="s">
        <v>2834</v>
      </c>
      <c r="D960" s="59">
        <v>808</v>
      </c>
      <c r="F960" s="59" t="s">
        <v>5</v>
      </c>
      <c r="G960" s="152" t="str">
        <f>VLOOKUP(D960,sku归属!A:B,2,0)</f>
        <v>丁芳芳</v>
      </c>
    </row>
    <row r="961" spans="1:13" s="59" customFormat="1" customHeight="1">
      <c r="A961" s="59" t="s">
        <v>2835</v>
      </c>
      <c r="B961" s="59" t="s">
        <v>2836</v>
      </c>
      <c r="C961" s="59" t="s">
        <v>2837</v>
      </c>
      <c r="D961" s="59">
        <v>808</v>
      </c>
      <c r="F961" s="59" t="s">
        <v>5</v>
      </c>
      <c r="G961" s="152" t="str">
        <f>VLOOKUP(D961,sku归属!A:B,2,0)</f>
        <v>丁芳芳</v>
      </c>
    </row>
    <row r="962" spans="1:13" s="59" customFormat="1" customHeight="1">
      <c r="A962" s="59" t="s">
        <v>2838</v>
      </c>
      <c r="B962" s="59" t="s">
        <v>2839</v>
      </c>
      <c r="C962" s="59" t="s">
        <v>2840</v>
      </c>
      <c r="D962" s="59">
        <v>808</v>
      </c>
      <c r="F962" s="59" t="s">
        <v>5</v>
      </c>
      <c r="G962" s="152" t="str">
        <f>VLOOKUP(D962,sku归属!A:B,2,0)</f>
        <v>丁芳芳</v>
      </c>
    </row>
    <row r="963" spans="1:13" s="59" customFormat="1" customHeight="1">
      <c r="A963" s="59" t="s">
        <v>2841</v>
      </c>
      <c r="B963" s="59" t="s">
        <v>2842</v>
      </c>
      <c r="C963" s="59" t="s">
        <v>2843</v>
      </c>
      <c r="D963" s="59">
        <v>808</v>
      </c>
      <c r="F963" s="59" t="s">
        <v>5</v>
      </c>
      <c r="G963" s="152" t="str">
        <f>VLOOKUP(D963,sku归属!A:B,2,0)</f>
        <v>丁芳芳</v>
      </c>
    </row>
    <row r="964" spans="1:13" s="59" customFormat="1" customHeight="1">
      <c r="A964" s="59" t="s">
        <v>2844</v>
      </c>
      <c r="B964" s="59" t="s">
        <v>2845</v>
      </c>
      <c r="C964" s="59" t="s">
        <v>2846</v>
      </c>
      <c r="D964" s="59">
        <v>808</v>
      </c>
      <c r="F964" s="59" t="s">
        <v>5</v>
      </c>
      <c r="G964" s="152" t="str">
        <f>VLOOKUP(D964,sku归属!A:B,2,0)</f>
        <v>丁芳芳</v>
      </c>
    </row>
    <row r="965" spans="1:13" s="59" customFormat="1" customHeight="1">
      <c r="A965" s="59" t="s">
        <v>2847</v>
      </c>
      <c r="B965" s="59" t="s">
        <v>2848</v>
      </c>
      <c r="C965" s="59" t="s">
        <v>2849</v>
      </c>
      <c r="D965" s="59">
        <v>808</v>
      </c>
      <c r="F965" s="59" t="s">
        <v>5</v>
      </c>
      <c r="G965" s="152" t="str">
        <f>VLOOKUP(D965,sku归属!A:B,2,0)</f>
        <v>丁芳芳</v>
      </c>
    </row>
    <row r="966" spans="1:13" s="59" customFormat="1" customHeight="1">
      <c r="A966" s="59" t="s">
        <v>2850</v>
      </c>
      <c r="B966" s="59" t="s">
        <v>2851</v>
      </c>
      <c r="C966" s="59" t="s">
        <v>1608</v>
      </c>
      <c r="D966" s="59">
        <v>808</v>
      </c>
      <c r="F966" s="59" t="s">
        <v>5</v>
      </c>
      <c r="G966" s="152" t="str">
        <f>VLOOKUP(D966,sku归属!A:B,2,0)</f>
        <v>丁芳芳</v>
      </c>
    </row>
    <row r="967" spans="1:13" s="59" customFormat="1" customHeight="1">
      <c r="A967" s="59" t="s">
        <v>2852</v>
      </c>
      <c r="B967" s="59" t="s">
        <v>2853</v>
      </c>
      <c r="C967" s="59" t="s">
        <v>1611</v>
      </c>
      <c r="D967" s="59">
        <v>808</v>
      </c>
      <c r="F967" s="59" t="s">
        <v>5</v>
      </c>
      <c r="G967" s="152" t="str">
        <f>VLOOKUP(D967,sku归属!A:B,2,0)</f>
        <v>丁芳芳</v>
      </c>
    </row>
    <row r="968" spans="1:13" s="59" customFormat="1" customHeight="1">
      <c r="A968" s="59" t="s">
        <v>2854</v>
      </c>
      <c r="B968" s="59" t="s">
        <v>2855</v>
      </c>
      <c r="C968" s="59" t="s">
        <v>1614</v>
      </c>
      <c r="D968" s="59">
        <v>808</v>
      </c>
      <c r="F968" s="59" t="s">
        <v>5</v>
      </c>
      <c r="G968" s="152" t="str">
        <f>VLOOKUP(D968,sku归属!A:B,2,0)</f>
        <v>丁芳芳</v>
      </c>
    </row>
    <row r="969" spans="1:13" s="59" customFormat="1" customHeight="1">
      <c r="A969" s="59" t="s">
        <v>2856</v>
      </c>
      <c r="B969" s="59" t="s">
        <v>2857</v>
      </c>
      <c r="C969" s="59" t="s">
        <v>2858</v>
      </c>
      <c r="D969" s="59">
        <v>808</v>
      </c>
      <c r="F969" s="59" t="s">
        <v>5</v>
      </c>
      <c r="G969" s="152" t="str">
        <f>VLOOKUP(D969,sku归属!A:B,2,0)</f>
        <v>丁芳芳</v>
      </c>
    </row>
    <row r="970" spans="1:13" s="59" customFormat="1" customHeight="1">
      <c r="A970" s="59" t="s">
        <v>2859</v>
      </c>
      <c r="B970" s="59" t="s">
        <v>2860</v>
      </c>
      <c r="C970" s="59" t="s">
        <v>2861</v>
      </c>
      <c r="D970" s="59">
        <v>808</v>
      </c>
      <c r="F970" s="59" t="s">
        <v>5</v>
      </c>
      <c r="G970" s="152" t="str">
        <f>VLOOKUP(D970,sku归属!A:B,2,0)</f>
        <v>丁芳芳</v>
      </c>
    </row>
    <row r="971" spans="1:13" s="59" customFormat="1" customHeight="1">
      <c r="A971" s="59" t="s">
        <v>2862</v>
      </c>
      <c r="B971" s="59" t="s">
        <v>2863</v>
      </c>
      <c r="C971" s="59" t="s">
        <v>2864</v>
      </c>
      <c r="D971" s="59">
        <v>808</v>
      </c>
      <c r="F971" s="59" t="s">
        <v>5</v>
      </c>
      <c r="G971" s="152" t="str">
        <f>VLOOKUP(D971,sku归属!A:B,2,0)</f>
        <v>丁芳芳</v>
      </c>
    </row>
    <row r="972" spans="1:13" s="59" customFormat="1" customHeight="1">
      <c r="A972" s="59" t="s">
        <v>2865</v>
      </c>
      <c r="B972" s="59" t="s">
        <v>2866</v>
      </c>
      <c r="C972" s="59" t="s">
        <v>1542</v>
      </c>
      <c r="D972" s="59">
        <v>808</v>
      </c>
      <c r="F972" s="59" t="s">
        <v>5</v>
      </c>
      <c r="G972" s="152" t="str">
        <f>VLOOKUP(D972,sku归属!A:B,2,0)</f>
        <v>丁芳芳</v>
      </c>
    </row>
    <row r="973" spans="1:13" s="59" customFormat="1" customHeight="1">
      <c r="A973" s="59" t="s">
        <v>2867</v>
      </c>
      <c r="B973" s="59" t="s">
        <v>2868</v>
      </c>
      <c r="C973" s="59" t="s">
        <v>1545</v>
      </c>
      <c r="D973" s="59">
        <v>808</v>
      </c>
      <c r="F973" s="59" t="s">
        <v>5</v>
      </c>
      <c r="G973" s="152" t="str">
        <f>VLOOKUP(D973,sku归属!A:B,2,0)</f>
        <v>丁芳芳</v>
      </c>
    </row>
    <row r="974" spans="1:13" s="59" customFormat="1" customHeight="1">
      <c r="A974" s="59" t="s">
        <v>2869</v>
      </c>
      <c r="B974" s="59" t="s">
        <v>2870</v>
      </c>
      <c r="C974" s="59" t="s">
        <v>1536</v>
      </c>
      <c r="D974" s="59">
        <v>808</v>
      </c>
      <c r="F974" s="59" t="s">
        <v>5</v>
      </c>
      <c r="G974" s="152" t="str">
        <f>VLOOKUP(D974,sku归属!A:B,2,0)</f>
        <v>丁芳芳</v>
      </c>
    </row>
    <row r="975" spans="1:13" s="59" customFormat="1" customHeight="1">
      <c r="A975" s="59" t="s">
        <v>2871</v>
      </c>
      <c r="B975" s="59" t="s">
        <v>2872</v>
      </c>
      <c r="C975" s="59" t="s">
        <v>1539</v>
      </c>
      <c r="D975" s="59">
        <v>808</v>
      </c>
      <c r="F975" s="59" t="s">
        <v>5</v>
      </c>
      <c r="G975" s="152" t="str">
        <f>VLOOKUP(D975,sku归属!A:B,2,0)</f>
        <v>丁芳芳</v>
      </c>
    </row>
    <row r="976" spans="1:13" s="59" customFormat="1" customHeight="1">
      <c r="A976" s="59" t="s">
        <v>2873</v>
      </c>
      <c r="B976" s="59" t="s">
        <v>2874</v>
      </c>
      <c r="C976" s="59" t="s">
        <v>2875</v>
      </c>
      <c r="D976" s="59">
        <v>808</v>
      </c>
      <c r="F976" s="59" t="s">
        <v>5</v>
      </c>
      <c r="G976" s="152" t="str">
        <f>VLOOKUP(D976,sku归属!A:B,2,0)</f>
        <v>丁芳芳</v>
      </c>
    </row>
    <row r="977" spans="1:13" s="59" customFormat="1" customHeight="1">
      <c r="A977" s="59" t="s">
        <v>2876</v>
      </c>
      <c r="B977" s="59" t="s">
        <v>2877</v>
      </c>
      <c r="C977" s="59" t="s">
        <v>2878</v>
      </c>
      <c r="D977" s="59">
        <v>808</v>
      </c>
      <c r="F977" s="59" t="s">
        <v>5</v>
      </c>
      <c r="G977" s="152" t="str">
        <f>VLOOKUP(D977,sku归属!A:B,2,0)</f>
        <v>丁芳芳</v>
      </c>
    </row>
    <row r="978" spans="1:13" s="59" customFormat="1" customHeight="1">
      <c r="A978" s="59" t="s">
        <v>2879</v>
      </c>
      <c r="B978" s="59" t="s">
        <v>2880</v>
      </c>
      <c r="C978" s="59" t="s">
        <v>2881</v>
      </c>
      <c r="D978" s="59">
        <v>808</v>
      </c>
      <c r="F978" s="59" t="s">
        <v>5</v>
      </c>
      <c r="G978" s="152" t="str">
        <f>VLOOKUP(D978,sku归属!A:B,2,0)</f>
        <v>丁芳芳</v>
      </c>
    </row>
    <row r="979" spans="1:13" s="59" customFormat="1" customHeight="1">
      <c r="A979" s="59" t="s">
        <v>2882</v>
      </c>
      <c r="B979" s="59" t="s">
        <v>2883</v>
      </c>
      <c r="C979" s="59" t="s">
        <v>2884</v>
      </c>
      <c r="D979" s="59">
        <v>808</v>
      </c>
      <c r="F979" s="59" t="s">
        <v>5</v>
      </c>
      <c r="G979" s="152" t="str">
        <f>VLOOKUP(D979,sku归属!A:B,2,0)</f>
        <v>丁芳芳</v>
      </c>
    </row>
    <row r="980" spans="1:13" s="59" customFormat="1" customHeight="1">
      <c r="A980" s="59" t="s">
        <v>2885</v>
      </c>
      <c r="B980" s="59" t="s">
        <v>2886</v>
      </c>
      <c r="C980" s="59" t="s">
        <v>2887</v>
      </c>
      <c r="D980" s="59">
        <v>808</v>
      </c>
      <c r="F980" s="59" t="s">
        <v>5</v>
      </c>
      <c r="G980" s="152" t="str">
        <f>VLOOKUP(D980,sku归属!A:B,2,0)</f>
        <v>丁芳芳</v>
      </c>
    </row>
    <row r="981" spans="1:13" s="59" customFormat="1" customHeight="1">
      <c r="A981" s="59" t="s">
        <v>2888</v>
      </c>
      <c r="B981" s="59" t="s">
        <v>2889</v>
      </c>
      <c r="C981" s="59" t="s">
        <v>1378</v>
      </c>
      <c r="D981" s="59">
        <v>808</v>
      </c>
      <c r="F981" s="59" t="s">
        <v>5</v>
      </c>
      <c r="G981" s="152" t="str">
        <f>VLOOKUP(D981,sku归属!A:B,2,0)</f>
        <v>丁芳芳</v>
      </c>
    </row>
    <row r="982" spans="1:13" s="59" customFormat="1" customHeight="1">
      <c r="A982" s="59" t="s">
        <v>2890</v>
      </c>
      <c r="B982" s="59" t="s">
        <v>2891</v>
      </c>
      <c r="C982" s="59" t="s">
        <v>1236</v>
      </c>
      <c r="D982" s="59">
        <v>808</v>
      </c>
      <c r="F982" s="59" t="s">
        <v>5</v>
      </c>
      <c r="G982" s="152" t="str">
        <f>VLOOKUP(D982,sku归属!A:B,2,0)</f>
        <v>丁芳芳</v>
      </c>
    </row>
    <row r="983" spans="1:13" s="59" customFormat="1" customHeight="1">
      <c r="A983" s="59" t="s">
        <v>2892</v>
      </c>
      <c r="B983" s="59" t="s">
        <v>2893</v>
      </c>
      <c r="C983" s="59" t="s">
        <v>1233</v>
      </c>
      <c r="D983" s="59">
        <v>808</v>
      </c>
      <c r="F983" s="59" t="s">
        <v>5</v>
      </c>
      <c r="G983" s="152" t="str">
        <f>VLOOKUP(D983,sku归属!A:B,2,0)</f>
        <v>丁芳芳</v>
      </c>
    </row>
    <row r="984" spans="1:13" s="59" customFormat="1" customHeight="1">
      <c r="A984" s="59" t="s">
        <v>2894</v>
      </c>
      <c r="B984" s="59" t="s">
        <v>2895</v>
      </c>
      <c r="C984" s="59" t="s">
        <v>2896</v>
      </c>
      <c r="D984" s="59">
        <v>808</v>
      </c>
      <c r="F984" s="59" t="s">
        <v>5</v>
      </c>
      <c r="G984" s="152" t="str">
        <f>VLOOKUP(D984,sku归属!A:B,2,0)</f>
        <v>丁芳芳</v>
      </c>
    </row>
    <row r="985" spans="1:13" s="59" customFormat="1" customHeight="1">
      <c r="A985" s="59" t="s">
        <v>2897</v>
      </c>
      <c r="B985" s="59" t="s">
        <v>2898</v>
      </c>
      <c r="C985" s="59" t="s">
        <v>2899</v>
      </c>
      <c r="D985" s="59">
        <v>808</v>
      </c>
      <c r="F985" s="59" t="s">
        <v>5</v>
      </c>
      <c r="G985" s="152" t="str">
        <f>VLOOKUP(D985,sku归属!A:B,2,0)</f>
        <v>丁芳芳</v>
      </c>
    </row>
    <row r="986" spans="1:13" s="59" customFormat="1" customHeight="1">
      <c r="A986" s="59" t="s">
        <v>2900</v>
      </c>
      <c r="B986" s="59" t="s">
        <v>2901</v>
      </c>
      <c r="C986" s="59" t="s">
        <v>1753</v>
      </c>
      <c r="D986" s="59">
        <v>808</v>
      </c>
      <c r="F986" s="59" t="s">
        <v>5</v>
      </c>
      <c r="G986" s="152" t="str">
        <f>VLOOKUP(D986,sku归属!A:B,2,0)</f>
        <v>丁芳芳</v>
      </c>
    </row>
    <row r="987" spans="1:13" s="59" customFormat="1" customHeight="1">
      <c r="A987" s="59" t="s">
        <v>2902</v>
      </c>
      <c r="B987" s="59" t="s">
        <v>2903</v>
      </c>
      <c r="C987" s="59" t="s">
        <v>1750</v>
      </c>
      <c r="D987" s="59">
        <v>808</v>
      </c>
      <c r="F987" s="59" t="s">
        <v>5</v>
      </c>
      <c r="G987" s="152" t="str">
        <f>VLOOKUP(D987,sku归属!A:B,2,0)</f>
        <v>丁芳芳</v>
      </c>
    </row>
    <row r="988" spans="1:13" s="59" customFormat="1" customHeight="1">
      <c r="A988" s="59" t="s">
        <v>2904</v>
      </c>
      <c r="B988" s="59" t="s">
        <v>2905</v>
      </c>
      <c r="C988" s="59" t="s">
        <v>1756</v>
      </c>
      <c r="D988" s="59">
        <v>808</v>
      </c>
      <c r="F988" s="59" t="s">
        <v>5</v>
      </c>
      <c r="G988" s="152" t="str">
        <f>VLOOKUP(D988,sku归属!A:B,2,0)</f>
        <v>丁芳芳</v>
      </c>
    </row>
    <row r="989" spans="1:13" s="59" customFormat="1" customHeight="1">
      <c r="A989" s="59" t="s">
        <v>2906</v>
      </c>
      <c r="B989" s="59" t="s">
        <v>2907</v>
      </c>
      <c r="C989" s="59" t="s">
        <v>178</v>
      </c>
      <c r="D989" s="59">
        <v>808</v>
      </c>
      <c r="F989" s="59" t="s">
        <v>5</v>
      </c>
      <c r="G989" s="152" t="str">
        <f>VLOOKUP(D989,sku归属!A:B,2,0)</f>
        <v>丁芳芳</v>
      </c>
    </row>
    <row r="990" spans="1:13" s="59" customFormat="1" customHeight="1">
      <c r="A990" s="59" t="s">
        <v>2908</v>
      </c>
      <c r="B990" s="59" t="s">
        <v>2909</v>
      </c>
      <c r="C990" s="59" t="s">
        <v>2910</v>
      </c>
      <c r="D990" s="59">
        <v>808</v>
      </c>
      <c r="F990" s="59" t="s">
        <v>5</v>
      </c>
      <c r="G990" s="152" t="str">
        <f>VLOOKUP(D990,sku归属!A:B,2,0)</f>
        <v>丁芳芳</v>
      </c>
    </row>
    <row r="991" spans="1:13" s="59" customFormat="1" customHeight="1">
      <c r="A991" s="59" t="s">
        <v>2911</v>
      </c>
      <c r="B991" s="59" t="s">
        <v>2912</v>
      </c>
      <c r="C991" s="59" t="s">
        <v>2913</v>
      </c>
      <c r="D991" s="59">
        <v>808</v>
      </c>
      <c r="F991" s="59" t="s">
        <v>5</v>
      </c>
      <c r="G991" s="152" t="str">
        <f>VLOOKUP(D991,sku归属!A:B,2,0)</f>
        <v>丁芳芳</v>
      </c>
    </row>
    <row r="992" spans="1:13" s="59" customFormat="1" customHeight="1">
      <c r="A992" s="59" t="s">
        <v>2914</v>
      </c>
      <c r="B992" s="59" t="s">
        <v>2915</v>
      </c>
      <c r="C992" s="59" t="s">
        <v>2916</v>
      </c>
      <c r="D992" s="59">
        <v>808</v>
      </c>
      <c r="F992" s="59" t="s">
        <v>5</v>
      </c>
      <c r="G992" s="152" t="str">
        <f>VLOOKUP(D992,sku归属!A:B,2,0)</f>
        <v>丁芳芳</v>
      </c>
    </row>
    <row r="993" spans="1:13" s="59" customFormat="1" customHeight="1">
      <c r="A993" s="59" t="s">
        <v>2917</v>
      </c>
      <c r="B993" s="59" t="s">
        <v>2918</v>
      </c>
      <c r="C993" s="59" t="s">
        <v>2919</v>
      </c>
      <c r="D993" s="59">
        <v>808</v>
      </c>
      <c r="F993" s="59" t="s">
        <v>5</v>
      </c>
      <c r="G993" s="152" t="str">
        <f>VLOOKUP(D993,sku归属!A:B,2,0)</f>
        <v>丁芳芳</v>
      </c>
    </row>
    <row r="994" spans="1:13" s="59" customFormat="1" customHeight="1">
      <c r="A994" s="59" t="s">
        <v>2920</v>
      </c>
      <c r="B994" s="59" t="s">
        <v>2921</v>
      </c>
      <c r="C994" s="59" t="s">
        <v>2922</v>
      </c>
      <c r="D994" s="59">
        <v>808</v>
      </c>
      <c r="F994" s="59" t="s">
        <v>5</v>
      </c>
      <c r="G994" s="152" t="str">
        <f>VLOOKUP(D994,sku归属!A:B,2,0)</f>
        <v>丁芳芳</v>
      </c>
    </row>
    <row r="995" spans="1:13" s="59" customFormat="1" customHeight="1">
      <c r="A995" s="59" t="s">
        <v>2923</v>
      </c>
      <c r="B995" s="59" t="s">
        <v>2924</v>
      </c>
      <c r="C995" s="59" t="s">
        <v>2925</v>
      </c>
      <c r="D995" s="59">
        <v>808</v>
      </c>
      <c r="F995" s="59" t="s">
        <v>5</v>
      </c>
      <c r="G995" s="152" t="str">
        <f>VLOOKUP(D995,sku归属!A:B,2,0)</f>
        <v>丁芳芳</v>
      </c>
    </row>
    <row r="996" spans="1:13" s="59" customFormat="1" customHeight="1">
      <c r="A996" s="59" t="s">
        <v>2926</v>
      </c>
      <c r="B996" s="59" t="s">
        <v>2927</v>
      </c>
      <c r="C996" s="59" t="s">
        <v>2928</v>
      </c>
      <c r="D996" s="59">
        <v>808</v>
      </c>
      <c r="F996" s="59" t="s">
        <v>5</v>
      </c>
      <c r="G996" s="152" t="str">
        <f>VLOOKUP(D996,sku归属!A:B,2,0)</f>
        <v>丁芳芳</v>
      </c>
    </row>
    <row r="997" spans="1:13" s="59" customFormat="1" customHeight="1">
      <c r="A997" s="59" t="s">
        <v>2929</v>
      </c>
      <c r="B997" s="59" t="s">
        <v>2930</v>
      </c>
      <c r="C997" s="59" t="s">
        <v>136</v>
      </c>
      <c r="D997" s="59">
        <v>808</v>
      </c>
      <c r="F997" s="59" t="s">
        <v>5</v>
      </c>
      <c r="G997" s="152" t="str">
        <f>VLOOKUP(D997,sku归属!A:B,2,0)</f>
        <v>丁芳芳</v>
      </c>
    </row>
    <row r="998" spans="1:13" s="59" customFormat="1" customHeight="1">
      <c r="A998" s="59" t="s">
        <v>2931</v>
      </c>
      <c r="B998" s="59" t="s">
        <v>2932</v>
      </c>
      <c r="C998" s="59" t="s">
        <v>2933</v>
      </c>
      <c r="D998" s="59">
        <v>808</v>
      </c>
      <c r="F998" s="59" t="s">
        <v>5</v>
      </c>
      <c r="G998" s="152" t="str">
        <f>VLOOKUP(D998,sku归属!A:B,2,0)</f>
        <v>丁芳芳</v>
      </c>
    </row>
    <row r="999" spans="1:13" s="59" customFormat="1" customHeight="1">
      <c r="A999" s="59" t="s">
        <v>2934</v>
      </c>
      <c r="B999" s="59" t="s">
        <v>2935</v>
      </c>
      <c r="C999" s="59" t="s">
        <v>2936</v>
      </c>
      <c r="D999" s="59">
        <v>808</v>
      </c>
      <c r="F999" s="59" t="s">
        <v>5</v>
      </c>
      <c r="G999" s="152" t="str">
        <f>VLOOKUP(D999,sku归属!A:B,2,0)</f>
        <v>丁芳芳</v>
      </c>
    </row>
    <row r="1000" spans="1:13" s="59" customFormat="1" customHeight="1">
      <c r="A1000" s="59" t="s">
        <v>2937</v>
      </c>
      <c r="B1000" s="59" t="s">
        <v>2938</v>
      </c>
      <c r="C1000" s="59" t="s">
        <v>2939</v>
      </c>
      <c r="D1000" s="59">
        <v>808</v>
      </c>
      <c r="F1000" s="59" t="s">
        <v>5</v>
      </c>
      <c r="G1000" s="152" t="str">
        <f>VLOOKUP(D1000,sku归属!A:B,2,0)</f>
        <v>丁芳芳</v>
      </c>
    </row>
    <row r="1001" spans="1:13" s="59" customFormat="1" customHeight="1">
      <c r="A1001" s="59" t="s">
        <v>2940</v>
      </c>
      <c r="B1001" s="59" t="s">
        <v>2941</v>
      </c>
      <c r="C1001" s="59" t="s">
        <v>2942</v>
      </c>
      <c r="D1001" s="59">
        <v>808</v>
      </c>
      <c r="F1001" s="59" t="s">
        <v>5</v>
      </c>
      <c r="G1001" s="152" t="str">
        <f>VLOOKUP(D1001,sku归属!A:B,2,0)</f>
        <v>丁芳芳</v>
      </c>
    </row>
    <row r="1002" spans="1:13" s="59" customFormat="1" customHeight="1">
      <c r="A1002" s="59" t="s">
        <v>2943</v>
      </c>
      <c r="B1002" s="59" t="s">
        <v>2944</v>
      </c>
      <c r="C1002" s="59" t="s">
        <v>2945</v>
      </c>
      <c r="D1002" s="59">
        <v>808</v>
      </c>
      <c r="F1002" s="59" t="s">
        <v>5</v>
      </c>
      <c r="G1002" s="152" t="str">
        <f>VLOOKUP(D1002,sku归属!A:B,2,0)</f>
        <v>丁芳芳</v>
      </c>
    </row>
    <row r="1003" spans="1:13" s="59" customFormat="1" customHeight="1">
      <c r="A1003" s="59" t="s">
        <v>2946</v>
      </c>
      <c r="B1003" s="59" t="s">
        <v>2947</v>
      </c>
      <c r="C1003" s="59" t="s">
        <v>2948</v>
      </c>
      <c r="D1003" s="59">
        <v>808</v>
      </c>
      <c r="F1003" s="59" t="s">
        <v>5</v>
      </c>
      <c r="G1003" s="152" t="str">
        <f>VLOOKUP(D1003,sku归属!A:B,2,0)</f>
        <v>丁芳芳</v>
      </c>
    </row>
    <row r="1004" spans="1:13" s="59" customFormat="1" customHeight="1">
      <c r="A1004" s="59" t="s">
        <v>2949</v>
      </c>
      <c r="B1004" s="59" t="s">
        <v>2950</v>
      </c>
      <c r="C1004" s="59" t="s">
        <v>2951</v>
      </c>
      <c r="D1004" s="59">
        <v>808</v>
      </c>
      <c r="F1004" s="59" t="s">
        <v>5</v>
      </c>
      <c r="G1004" s="152" t="str">
        <f>VLOOKUP(D1004,sku归属!A:B,2,0)</f>
        <v>丁芳芳</v>
      </c>
    </row>
    <row r="1005" spans="1:13" s="59" customFormat="1" customHeight="1">
      <c r="A1005" s="59" t="s">
        <v>2952</v>
      </c>
      <c r="B1005" s="59" t="s">
        <v>2953</v>
      </c>
      <c r="C1005" s="59" t="s">
        <v>2954</v>
      </c>
      <c r="D1005" s="59">
        <v>808</v>
      </c>
      <c r="F1005" s="59" t="s">
        <v>5</v>
      </c>
      <c r="G1005" s="152" t="str">
        <f>VLOOKUP(D1005,sku归属!A:B,2,0)</f>
        <v>丁芳芳</v>
      </c>
    </row>
    <row r="1006" spans="1:13" s="59" customFormat="1" customHeight="1">
      <c r="A1006" s="59" t="s">
        <v>2955</v>
      </c>
      <c r="B1006" s="59" t="s">
        <v>2956</v>
      </c>
      <c r="C1006" s="59" t="s">
        <v>2957</v>
      </c>
      <c r="D1006" s="59">
        <v>808</v>
      </c>
      <c r="F1006" s="59" t="s">
        <v>5</v>
      </c>
      <c r="G1006" s="152" t="str">
        <f>VLOOKUP(D1006,sku归属!A:B,2,0)</f>
        <v>丁芳芳</v>
      </c>
    </row>
    <row r="1007" spans="1:13" s="59" customFormat="1" customHeight="1">
      <c r="A1007" s="59" t="s">
        <v>2958</v>
      </c>
      <c r="B1007" s="59" t="s">
        <v>2959</v>
      </c>
      <c r="C1007" s="59" t="s">
        <v>2960</v>
      </c>
      <c r="D1007" s="59">
        <v>808</v>
      </c>
      <c r="F1007" s="59" t="s">
        <v>5</v>
      </c>
      <c r="G1007" s="152" t="str">
        <f>VLOOKUP(D1007,sku归属!A:B,2,0)</f>
        <v>丁芳芳</v>
      </c>
    </row>
    <row r="1008" spans="1:13" s="59" customFormat="1" customHeight="1">
      <c r="A1008" s="59" t="s">
        <v>2961</v>
      </c>
      <c r="B1008" s="59" t="s">
        <v>2962</v>
      </c>
      <c r="C1008" s="59" t="s">
        <v>2963</v>
      </c>
      <c r="D1008" s="59">
        <v>808</v>
      </c>
      <c r="F1008" s="59" t="s">
        <v>5</v>
      </c>
      <c r="G1008" s="152" t="str">
        <f>VLOOKUP(D1008,sku归属!A:B,2,0)</f>
        <v>丁芳芳</v>
      </c>
    </row>
    <row r="1009" spans="1:13" s="59" customFormat="1" customHeight="1">
      <c r="A1009" s="59" t="s">
        <v>2964</v>
      </c>
      <c r="B1009" s="59" t="s">
        <v>2965</v>
      </c>
      <c r="C1009" s="59" t="s">
        <v>2966</v>
      </c>
      <c r="D1009" s="59">
        <v>808</v>
      </c>
      <c r="F1009" s="59" t="s">
        <v>5</v>
      </c>
      <c r="G1009" s="152" t="str">
        <f>VLOOKUP(D1009,sku归属!A:B,2,0)</f>
        <v>丁芳芳</v>
      </c>
    </row>
    <row r="1010" spans="1:13" s="59" customFormat="1" customHeight="1">
      <c r="A1010" s="59" t="s">
        <v>2967</v>
      </c>
      <c r="B1010" s="59" t="s">
        <v>2968</v>
      </c>
      <c r="C1010" s="59" t="s">
        <v>2969</v>
      </c>
      <c r="D1010" s="59">
        <v>808</v>
      </c>
      <c r="F1010" s="59" t="s">
        <v>5</v>
      </c>
      <c r="G1010" s="152" t="str">
        <f>VLOOKUP(D1010,sku归属!A:B,2,0)</f>
        <v>丁芳芳</v>
      </c>
    </row>
    <row r="1011" spans="1:13" s="59" customFormat="1" customHeight="1">
      <c r="A1011" s="59" t="s">
        <v>2970</v>
      </c>
      <c r="B1011" s="59" t="s">
        <v>2971</v>
      </c>
      <c r="C1011" s="59" t="s">
        <v>2972</v>
      </c>
      <c r="D1011" s="59">
        <v>808</v>
      </c>
      <c r="F1011" s="59" t="s">
        <v>5</v>
      </c>
      <c r="G1011" s="152" t="str">
        <f>VLOOKUP(D1011,sku归属!A:B,2,0)</f>
        <v>丁芳芳</v>
      </c>
    </row>
    <row r="1012" spans="1:13" s="59" customFormat="1" customHeight="1">
      <c r="A1012" s="59" t="s">
        <v>2973</v>
      </c>
      <c r="B1012" s="59" t="s">
        <v>2974</v>
      </c>
      <c r="C1012" s="59" t="s">
        <v>2975</v>
      </c>
      <c r="D1012" s="59">
        <v>808</v>
      </c>
      <c r="F1012" s="59" t="s">
        <v>5</v>
      </c>
      <c r="G1012" s="152" t="str">
        <f>VLOOKUP(D1012,sku归属!A:B,2,0)</f>
        <v>丁芳芳</v>
      </c>
    </row>
    <row r="1013" spans="1:13" s="59" customFormat="1" customHeight="1">
      <c r="A1013" s="59" t="s">
        <v>2976</v>
      </c>
      <c r="B1013" s="59" t="s">
        <v>2977</v>
      </c>
      <c r="C1013" s="59" t="s">
        <v>2978</v>
      </c>
      <c r="D1013" s="59">
        <v>808</v>
      </c>
      <c r="F1013" s="59" t="s">
        <v>5</v>
      </c>
      <c r="G1013" s="152" t="str">
        <f>VLOOKUP(D1013,sku归属!A:B,2,0)</f>
        <v>丁芳芳</v>
      </c>
    </row>
    <row r="1014" spans="1:13" s="59" customFormat="1" customHeight="1">
      <c r="A1014" s="59" t="s">
        <v>2979</v>
      </c>
      <c r="B1014" s="59" t="s">
        <v>2980</v>
      </c>
      <c r="C1014" s="59" t="s">
        <v>2981</v>
      </c>
      <c r="D1014" s="59">
        <v>808</v>
      </c>
      <c r="F1014" s="59" t="s">
        <v>5</v>
      </c>
      <c r="G1014" s="152" t="str">
        <f>VLOOKUP(D1014,sku归属!A:B,2,0)</f>
        <v>丁芳芳</v>
      </c>
    </row>
    <row r="1015" spans="1:13" s="59" customFormat="1" customHeight="1">
      <c r="A1015" s="59" t="s">
        <v>2982</v>
      </c>
      <c r="B1015" s="59" t="s">
        <v>2983</v>
      </c>
      <c r="C1015" s="59" t="s">
        <v>2984</v>
      </c>
      <c r="D1015" s="59">
        <v>808</v>
      </c>
      <c r="F1015" s="59" t="s">
        <v>5</v>
      </c>
      <c r="G1015" s="152" t="str">
        <f>VLOOKUP(D1015,sku归属!A:B,2,0)</f>
        <v>丁芳芳</v>
      </c>
    </row>
    <row r="1016" spans="1:13" s="59" customFormat="1" customHeight="1">
      <c r="A1016" s="59" t="s">
        <v>2985</v>
      </c>
      <c r="B1016" s="59" t="s">
        <v>2986</v>
      </c>
      <c r="C1016" s="59" t="s">
        <v>2987</v>
      </c>
      <c r="D1016" s="59">
        <v>808</v>
      </c>
      <c r="F1016" s="59" t="s">
        <v>5</v>
      </c>
      <c r="G1016" s="152" t="str">
        <f>VLOOKUP(D1016,sku归属!A:B,2,0)</f>
        <v>丁芳芳</v>
      </c>
    </row>
    <row r="1017" spans="1:13" s="59" customFormat="1" customHeight="1">
      <c r="A1017" s="59" t="s">
        <v>2988</v>
      </c>
      <c r="B1017" s="59" t="s">
        <v>2989</v>
      </c>
      <c r="C1017" s="59" t="s">
        <v>2990</v>
      </c>
      <c r="D1017" s="59">
        <v>808</v>
      </c>
      <c r="F1017" s="59" t="s">
        <v>5</v>
      </c>
      <c r="G1017" s="152" t="str">
        <f>VLOOKUP(D1017,sku归属!A:B,2,0)</f>
        <v>丁芳芳</v>
      </c>
    </row>
    <row r="1018" spans="1:13" s="59" customFormat="1" customHeight="1">
      <c r="A1018" s="59" t="s">
        <v>2991</v>
      </c>
      <c r="B1018" s="59" t="s">
        <v>2992</v>
      </c>
      <c r="C1018" s="59" t="s">
        <v>2993</v>
      </c>
      <c r="D1018" s="59">
        <v>808</v>
      </c>
      <c r="F1018" s="59" t="s">
        <v>5</v>
      </c>
      <c r="G1018" s="152" t="str">
        <f>VLOOKUP(D1018,sku归属!A:B,2,0)</f>
        <v>丁芳芳</v>
      </c>
    </row>
    <row r="1019" spans="1:13" s="59" customFormat="1" customHeight="1">
      <c r="A1019" s="59" t="s">
        <v>2994</v>
      </c>
      <c r="B1019" s="59" t="s">
        <v>2995</v>
      </c>
      <c r="C1019" s="59" t="s">
        <v>2996</v>
      </c>
      <c r="D1019" s="59">
        <v>808</v>
      </c>
      <c r="F1019" s="59" t="s">
        <v>5</v>
      </c>
      <c r="G1019" s="152" t="str">
        <f>VLOOKUP(D1019,sku归属!A:B,2,0)</f>
        <v>丁芳芳</v>
      </c>
    </row>
    <row r="1020" spans="1:13" s="59" customFormat="1" customHeight="1">
      <c r="A1020" s="59" t="s">
        <v>2997</v>
      </c>
      <c r="B1020" s="59" t="s">
        <v>2998</v>
      </c>
      <c r="C1020" s="59" t="s">
        <v>2999</v>
      </c>
      <c r="D1020" s="59">
        <v>808</v>
      </c>
      <c r="F1020" s="59" t="s">
        <v>5</v>
      </c>
      <c r="G1020" s="152" t="str">
        <f>VLOOKUP(D1020,sku归属!A:B,2,0)</f>
        <v>丁芳芳</v>
      </c>
    </row>
    <row r="1021" spans="1:13" s="59" customFormat="1" customHeight="1">
      <c r="A1021" s="59" t="s">
        <v>3000</v>
      </c>
      <c r="B1021" s="59" t="s">
        <v>3001</v>
      </c>
      <c r="C1021" s="59" t="s">
        <v>566</v>
      </c>
      <c r="D1021" s="59">
        <v>808</v>
      </c>
      <c r="F1021" s="59" t="s">
        <v>5</v>
      </c>
      <c r="G1021" s="152" t="str">
        <f>VLOOKUP(D1021,sku归属!A:B,2,0)</f>
        <v>丁芳芳</v>
      </c>
    </row>
    <row r="1022" spans="1:13" s="59" customFormat="1" customHeight="1">
      <c r="A1022" s="59" t="s">
        <v>3002</v>
      </c>
      <c r="B1022" s="59" t="s">
        <v>3003</v>
      </c>
      <c r="C1022" s="59" t="s">
        <v>587</v>
      </c>
      <c r="D1022" s="59">
        <v>808</v>
      </c>
      <c r="F1022" s="59" t="s">
        <v>5</v>
      </c>
      <c r="G1022" s="152" t="str">
        <f>VLOOKUP(D1022,sku归属!A:B,2,0)</f>
        <v>丁芳芳</v>
      </c>
    </row>
    <row r="1023" spans="1:13" s="59" customFormat="1" customHeight="1">
      <c r="A1023" s="59" t="s">
        <v>3004</v>
      </c>
      <c r="B1023" s="59" t="s">
        <v>3005</v>
      </c>
      <c r="C1023" s="59" t="s">
        <v>584</v>
      </c>
      <c r="D1023" s="59">
        <v>808</v>
      </c>
      <c r="F1023" s="59" t="s">
        <v>5</v>
      </c>
      <c r="G1023" s="152" t="str">
        <f>VLOOKUP(D1023,sku归属!A:B,2,0)</f>
        <v>丁芳芳</v>
      </c>
    </row>
    <row r="1024" spans="1:13" s="59" customFormat="1" customHeight="1">
      <c r="A1024" s="59" t="s">
        <v>3006</v>
      </c>
      <c r="B1024" s="59" t="s">
        <v>3007</v>
      </c>
      <c r="C1024" s="59" t="s">
        <v>581</v>
      </c>
      <c r="D1024" s="59">
        <v>808</v>
      </c>
      <c r="F1024" s="59" t="s">
        <v>5</v>
      </c>
      <c r="G1024" s="152" t="str">
        <f>VLOOKUP(D1024,sku归属!A:B,2,0)</f>
        <v>丁芳芳</v>
      </c>
    </row>
    <row r="1025" spans="1:13" s="59" customFormat="1" customHeight="1">
      <c r="A1025" s="59" t="s">
        <v>3008</v>
      </c>
      <c r="B1025" s="59" t="s">
        <v>3009</v>
      </c>
      <c r="C1025" s="59" t="s">
        <v>3010</v>
      </c>
      <c r="D1025" s="59">
        <v>808</v>
      </c>
      <c r="F1025" s="59" t="s">
        <v>5</v>
      </c>
      <c r="G1025" s="152" t="str">
        <f>VLOOKUP(D1025,sku归属!A:B,2,0)</f>
        <v>丁芳芳</v>
      </c>
    </row>
    <row r="1026" spans="1:13" s="59" customFormat="1" customHeight="1">
      <c r="A1026" s="59" t="s">
        <v>3011</v>
      </c>
      <c r="B1026" s="59" t="s">
        <v>3012</v>
      </c>
      <c r="C1026" s="59" t="s">
        <v>3013</v>
      </c>
      <c r="D1026" s="59">
        <v>808</v>
      </c>
      <c r="F1026" s="59" t="s">
        <v>5</v>
      </c>
      <c r="G1026" s="152" t="str">
        <f>VLOOKUP(D1026,sku归属!A:B,2,0)</f>
        <v>丁芳芳</v>
      </c>
    </row>
    <row r="1027" spans="1:13" s="59" customFormat="1" customHeight="1">
      <c r="A1027" s="59" t="s">
        <v>3014</v>
      </c>
      <c r="B1027" s="59" t="s">
        <v>3015</v>
      </c>
      <c r="C1027" s="59" t="s">
        <v>3016</v>
      </c>
      <c r="D1027" s="59">
        <v>808</v>
      </c>
      <c r="F1027" s="59" t="s">
        <v>5</v>
      </c>
      <c r="G1027" s="152" t="str">
        <f>VLOOKUP(D1027,sku归属!A:B,2,0)</f>
        <v>丁芳芳</v>
      </c>
    </row>
    <row r="1028" spans="1:13" s="59" customFormat="1" customHeight="1">
      <c r="A1028" s="59" t="s">
        <v>3017</v>
      </c>
      <c r="B1028" s="59" t="s">
        <v>3018</v>
      </c>
      <c r="C1028" s="59" t="s">
        <v>3019</v>
      </c>
      <c r="D1028" s="59">
        <v>808</v>
      </c>
      <c r="F1028" s="59" t="s">
        <v>5</v>
      </c>
      <c r="G1028" s="152" t="str">
        <f>VLOOKUP(D1028,sku归属!A:B,2,0)</f>
        <v>丁芳芳</v>
      </c>
    </row>
    <row r="1029" spans="1:13" s="59" customFormat="1" customHeight="1">
      <c r="A1029" s="59" t="s">
        <v>3020</v>
      </c>
      <c r="B1029" s="59" t="s">
        <v>3021</v>
      </c>
      <c r="C1029" s="59" t="s">
        <v>3022</v>
      </c>
      <c r="D1029" s="59">
        <v>808</v>
      </c>
      <c r="F1029" s="59" t="s">
        <v>5</v>
      </c>
      <c r="G1029" s="152" t="str">
        <f>VLOOKUP(D1029,sku归属!A:B,2,0)</f>
        <v>丁芳芳</v>
      </c>
    </row>
    <row r="1030" spans="1:13" s="59" customFormat="1" customHeight="1">
      <c r="A1030" s="59" t="s">
        <v>3023</v>
      </c>
      <c r="B1030" s="59" t="s">
        <v>3024</v>
      </c>
      <c r="C1030" s="59" t="s">
        <v>3025</v>
      </c>
      <c r="D1030" s="59">
        <v>808</v>
      </c>
      <c r="F1030" s="59" t="s">
        <v>5</v>
      </c>
      <c r="G1030" s="152" t="str">
        <f>VLOOKUP(D1030,sku归属!A:B,2,0)</f>
        <v>丁芳芳</v>
      </c>
    </row>
    <row r="1031" spans="1:13" s="59" customFormat="1" customHeight="1">
      <c r="A1031" s="59" t="s">
        <v>3026</v>
      </c>
      <c r="B1031" s="59" t="s">
        <v>3027</v>
      </c>
      <c r="C1031" s="59" t="s">
        <v>3028</v>
      </c>
      <c r="D1031" s="59">
        <v>808</v>
      </c>
      <c r="F1031" s="59" t="s">
        <v>5</v>
      </c>
      <c r="G1031" s="152" t="str">
        <f>VLOOKUP(D1031,sku归属!A:B,2,0)</f>
        <v>丁芳芳</v>
      </c>
    </row>
    <row r="1032" spans="1:13" s="59" customFormat="1" customHeight="1">
      <c r="A1032" s="59" t="s">
        <v>3029</v>
      </c>
      <c r="B1032" s="59" t="s">
        <v>3030</v>
      </c>
      <c r="C1032" s="59" t="s">
        <v>3031</v>
      </c>
      <c r="D1032" s="59">
        <v>808</v>
      </c>
      <c r="F1032" s="59" t="s">
        <v>5</v>
      </c>
      <c r="G1032" s="152" t="str">
        <f>VLOOKUP(D1032,sku归属!A:B,2,0)</f>
        <v>丁芳芳</v>
      </c>
    </row>
    <row r="1033" spans="1:13" s="59" customFormat="1" customHeight="1">
      <c r="A1033" s="59" t="s">
        <v>3032</v>
      </c>
      <c r="B1033" s="59" t="s">
        <v>3033</v>
      </c>
      <c r="C1033" s="59" t="s">
        <v>3034</v>
      </c>
      <c r="D1033" s="59">
        <v>808</v>
      </c>
      <c r="F1033" s="59" t="s">
        <v>5</v>
      </c>
      <c r="G1033" s="152" t="str">
        <f>VLOOKUP(D1033,sku归属!A:B,2,0)</f>
        <v>丁芳芳</v>
      </c>
    </row>
    <row r="1034" spans="1:13" s="59" customFormat="1" customHeight="1">
      <c r="A1034" s="59" t="s">
        <v>3035</v>
      </c>
      <c r="B1034" s="59" t="s">
        <v>3036</v>
      </c>
      <c r="C1034" s="59" t="s">
        <v>3037</v>
      </c>
      <c r="D1034" s="59">
        <v>808</v>
      </c>
      <c r="F1034" s="59" t="s">
        <v>5</v>
      </c>
      <c r="G1034" s="152" t="str">
        <f>VLOOKUP(D1034,sku归属!A:B,2,0)</f>
        <v>丁芳芳</v>
      </c>
    </row>
    <row r="1035" spans="1:13" s="59" customFormat="1" customHeight="1">
      <c r="A1035" s="59" t="s">
        <v>3038</v>
      </c>
      <c r="B1035" s="59" t="s">
        <v>3039</v>
      </c>
      <c r="C1035" s="59" t="s">
        <v>1342</v>
      </c>
      <c r="D1035" s="59">
        <v>808</v>
      </c>
      <c r="F1035" s="59" t="s">
        <v>5</v>
      </c>
      <c r="G1035" s="152" t="str">
        <f>VLOOKUP(D1035,sku归属!A:B,2,0)</f>
        <v>丁芳芳</v>
      </c>
    </row>
    <row r="1036" spans="1:13" s="59" customFormat="1" customHeight="1">
      <c r="A1036" s="59" t="s">
        <v>3040</v>
      </c>
      <c r="B1036" s="59" t="s">
        <v>3041</v>
      </c>
      <c r="C1036" s="59" t="s">
        <v>1345</v>
      </c>
      <c r="D1036" s="59">
        <v>808</v>
      </c>
      <c r="F1036" s="59" t="s">
        <v>5</v>
      </c>
      <c r="G1036" s="152" t="str">
        <f>VLOOKUP(D1036,sku归属!A:B,2,0)</f>
        <v>丁芳芳</v>
      </c>
    </row>
    <row r="1037" spans="1:13" s="59" customFormat="1" customHeight="1">
      <c r="A1037" s="59" t="s">
        <v>3042</v>
      </c>
      <c r="B1037" s="59" t="s">
        <v>3043</v>
      </c>
      <c r="C1037" s="59" t="s">
        <v>259</v>
      </c>
      <c r="D1037" s="59">
        <v>808</v>
      </c>
      <c r="F1037" s="59" t="s">
        <v>5</v>
      </c>
      <c r="G1037" s="152" t="str">
        <f>VLOOKUP(D1037,sku归属!A:B,2,0)</f>
        <v>丁芳芳</v>
      </c>
    </row>
    <row r="1038" spans="1:13" s="59" customFormat="1" customHeight="1">
      <c r="A1038" s="59" t="s">
        <v>3044</v>
      </c>
      <c r="B1038" s="59" t="s">
        <v>3045</v>
      </c>
      <c r="C1038" s="59" t="s">
        <v>1320</v>
      </c>
      <c r="D1038" s="59">
        <v>808</v>
      </c>
      <c r="F1038" s="59" t="s">
        <v>5</v>
      </c>
      <c r="G1038" s="152" t="str">
        <f>VLOOKUP(D1038,sku归属!A:B,2,0)</f>
        <v>丁芳芳</v>
      </c>
    </row>
    <row r="1039" spans="1:13" s="59" customFormat="1" customHeight="1">
      <c r="A1039" s="59" t="s">
        <v>3046</v>
      </c>
      <c r="B1039" s="59" t="s">
        <v>3047</v>
      </c>
      <c r="C1039" s="59" t="s">
        <v>1323</v>
      </c>
      <c r="D1039" s="59">
        <v>808</v>
      </c>
      <c r="F1039" s="59" t="s">
        <v>5</v>
      </c>
      <c r="G1039" s="152" t="str">
        <f>VLOOKUP(D1039,sku归属!A:B,2,0)</f>
        <v>丁芳芳</v>
      </c>
    </row>
    <row r="1040" spans="1:13" s="59" customFormat="1" customHeight="1">
      <c r="A1040" s="59" t="s">
        <v>3048</v>
      </c>
      <c r="B1040" s="59" t="s">
        <v>3049</v>
      </c>
      <c r="C1040" s="59" t="s">
        <v>1326</v>
      </c>
      <c r="D1040" s="59">
        <v>808</v>
      </c>
      <c r="F1040" s="59" t="s">
        <v>5</v>
      </c>
      <c r="G1040" s="152" t="str">
        <f>VLOOKUP(D1040,sku归属!A:B,2,0)</f>
        <v>丁芳芳</v>
      </c>
    </row>
    <row r="1041" spans="1:13" s="59" customFormat="1" customHeight="1">
      <c r="A1041" s="59" t="s">
        <v>3050</v>
      </c>
      <c r="B1041" s="59" t="s">
        <v>3051</v>
      </c>
      <c r="C1041" s="59" t="s">
        <v>1329</v>
      </c>
      <c r="D1041" s="59">
        <v>808</v>
      </c>
      <c r="F1041" s="59" t="s">
        <v>5</v>
      </c>
      <c r="G1041" s="152" t="str">
        <f>VLOOKUP(D1041,sku归属!A:B,2,0)</f>
        <v>丁芳芳</v>
      </c>
    </row>
    <row r="1042" spans="1:13" s="59" customFormat="1" customHeight="1">
      <c r="A1042" s="59" t="s">
        <v>3052</v>
      </c>
      <c r="B1042" s="59" t="s">
        <v>3053</v>
      </c>
      <c r="C1042" s="59" t="s">
        <v>3054</v>
      </c>
      <c r="D1042" s="59">
        <v>808</v>
      </c>
      <c r="F1042" s="59" t="s">
        <v>5</v>
      </c>
      <c r="G1042" s="152" t="str">
        <f>VLOOKUP(D1042,sku归属!A:B,2,0)</f>
        <v>丁芳芳</v>
      </c>
    </row>
    <row r="1043" spans="1:13" s="59" customFormat="1" customHeight="1">
      <c r="A1043" s="59" t="s">
        <v>3055</v>
      </c>
      <c r="B1043" s="59" t="s">
        <v>3056</v>
      </c>
      <c r="C1043" s="59" t="s">
        <v>3057</v>
      </c>
      <c r="D1043" s="59">
        <v>808</v>
      </c>
      <c r="F1043" s="59" t="s">
        <v>5</v>
      </c>
      <c r="G1043" s="152" t="str">
        <f>VLOOKUP(D1043,sku归属!A:B,2,0)</f>
        <v>丁芳芳</v>
      </c>
    </row>
    <row r="1044" spans="1:13" s="59" customFormat="1" customHeight="1">
      <c r="A1044" s="59" t="s">
        <v>3058</v>
      </c>
      <c r="B1044" s="59" t="s">
        <v>3059</v>
      </c>
      <c r="C1044" s="59" t="s">
        <v>3060</v>
      </c>
      <c r="D1044" s="59">
        <v>808</v>
      </c>
      <c r="F1044" s="59" t="s">
        <v>5</v>
      </c>
      <c r="G1044" s="152" t="str">
        <f>VLOOKUP(D1044,sku归属!A:B,2,0)</f>
        <v>丁芳芳</v>
      </c>
    </row>
    <row r="1045" spans="1:13" s="59" customFormat="1" customHeight="1">
      <c r="A1045" s="59" t="s">
        <v>3061</v>
      </c>
      <c r="B1045" s="59" t="s">
        <v>3062</v>
      </c>
      <c r="C1045" s="59" t="s">
        <v>3063</v>
      </c>
      <c r="D1045" s="59">
        <v>808</v>
      </c>
      <c r="F1045" s="59" t="s">
        <v>5</v>
      </c>
      <c r="G1045" s="152" t="str">
        <f>VLOOKUP(D1045,sku归属!A:B,2,0)</f>
        <v>丁芳芳</v>
      </c>
    </row>
    <row r="1046" spans="1:13" s="59" customFormat="1" customHeight="1">
      <c r="A1046" s="59" t="s">
        <v>3064</v>
      </c>
      <c r="B1046" s="59" t="s">
        <v>3065</v>
      </c>
      <c r="C1046" s="59" t="s">
        <v>3066</v>
      </c>
      <c r="D1046" s="59">
        <v>808</v>
      </c>
      <c r="F1046" s="59" t="s">
        <v>5</v>
      </c>
      <c r="G1046" s="152" t="str">
        <f>VLOOKUP(D1046,sku归属!A:B,2,0)</f>
        <v>丁芳芳</v>
      </c>
    </row>
    <row r="1047" spans="1:13" s="59" customFormat="1" customHeight="1">
      <c r="A1047" s="59" t="s">
        <v>3067</v>
      </c>
      <c r="B1047" s="59" t="s">
        <v>3068</v>
      </c>
      <c r="C1047" s="59" t="s">
        <v>3069</v>
      </c>
      <c r="D1047" s="59">
        <v>808</v>
      </c>
      <c r="F1047" s="59" t="s">
        <v>5</v>
      </c>
      <c r="G1047" s="152" t="str">
        <f>VLOOKUP(D1047,sku归属!A:B,2,0)</f>
        <v>丁芳芳</v>
      </c>
    </row>
    <row r="1048" spans="1:13" s="59" customFormat="1" customHeight="1">
      <c r="A1048" s="59" t="s">
        <v>3070</v>
      </c>
      <c r="B1048" s="59" t="s">
        <v>3071</v>
      </c>
      <c r="C1048" s="59" t="s">
        <v>3072</v>
      </c>
      <c r="D1048" s="59">
        <v>808</v>
      </c>
      <c r="F1048" s="59" t="s">
        <v>5</v>
      </c>
      <c r="G1048" s="152" t="str">
        <f>VLOOKUP(D1048,sku归属!A:B,2,0)</f>
        <v>丁芳芳</v>
      </c>
    </row>
    <row r="1049" spans="1:13" s="59" customFormat="1" customHeight="1">
      <c r="A1049" s="59" t="s">
        <v>3073</v>
      </c>
      <c r="B1049" s="59" t="s">
        <v>3074</v>
      </c>
      <c r="C1049" s="59" t="s">
        <v>3075</v>
      </c>
      <c r="D1049" s="59">
        <v>808</v>
      </c>
      <c r="F1049" s="59" t="s">
        <v>5</v>
      </c>
      <c r="G1049" s="152" t="str">
        <f>VLOOKUP(D1049,sku归属!A:B,2,0)</f>
        <v>丁芳芳</v>
      </c>
    </row>
    <row r="1050" spans="1:13" s="59" customFormat="1" customHeight="1">
      <c r="A1050" s="59" t="s">
        <v>3076</v>
      </c>
      <c r="B1050" s="59" t="s">
        <v>3077</v>
      </c>
      <c r="C1050" s="59" t="s">
        <v>3078</v>
      </c>
      <c r="D1050" s="59">
        <v>808</v>
      </c>
      <c r="F1050" s="59" t="s">
        <v>5</v>
      </c>
      <c r="G1050" s="152" t="str">
        <f>VLOOKUP(D1050,sku归属!A:B,2,0)</f>
        <v>丁芳芳</v>
      </c>
    </row>
    <row r="1051" spans="1:13" s="59" customFormat="1" customHeight="1">
      <c r="A1051" s="59" t="s">
        <v>3079</v>
      </c>
      <c r="B1051" s="59" t="s">
        <v>3080</v>
      </c>
      <c r="C1051" s="59" t="s">
        <v>3081</v>
      </c>
      <c r="D1051" s="59">
        <v>808</v>
      </c>
      <c r="F1051" s="59" t="s">
        <v>5</v>
      </c>
      <c r="G1051" s="152" t="str">
        <f>VLOOKUP(D1051,sku归属!A:B,2,0)</f>
        <v>丁芳芳</v>
      </c>
    </row>
    <row r="1052" spans="1:13" s="59" customFormat="1" customHeight="1">
      <c r="A1052" s="59" t="s">
        <v>3082</v>
      </c>
      <c r="B1052" s="59" t="s">
        <v>3083</v>
      </c>
      <c r="C1052" s="59" t="s">
        <v>3084</v>
      </c>
      <c r="D1052" s="59">
        <v>808</v>
      </c>
      <c r="F1052" s="59" t="s">
        <v>5</v>
      </c>
      <c r="G1052" s="152" t="str">
        <f>VLOOKUP(D1052,sku归属!A:B,2,0)</f>
        <v>丁芳芳</v>
      </c>
    </row>
    <row r="1053" spans="1:13" s="59" customFormat="1" customHeight="1">
      <c r="A1053" s="59" t="s">
        <v>3085</v>
      </c>
      <c r="B1053" s="59" t="s">
        <v>3086</v>
      </c>
      <c r="C1053" s="59" t="s">
        <v>3087</v>
      </c>
      <c r="D1053" s="59">
        <v>808</v>
      </c>
      <c r="F1053" s="59" t="s">
        <v>5</v>
      </c>
      <c r="G1053" s="152" t="str">
        <f>VLOOKUP(D1053,sku归属!A:B,2,0)</f>
        <v>丁芳芳</v>
      </c>
    </row>
    <row r="1054" spans="1:13" s="59" customFormat="1" customHeight="1">
      <c r="A1054" s="59" t="s">
        <v>3088</v>
      </c>
      <c r="B1054" s="59" t="s">
        <v>3089</v>
      </c>
      <c r="C1054" s="59" t="s">
        <v>3090</v>
      </c>
      <c r="D1054" s="59">
        <v>808</v>
      </c>
      <c r="F1054" s="59" t="s">
        <v>5</v>
      </c>
      <c r="G1054" s="152" t="str">
        <f>VLOOKUP(D1054,sku归属!A:B,2,0)</f>
        <v>丁芳芳</v>
      </c>
    </row>
    <row r="1055" spans="1:13" s="59" customFormat="1" customHeight="1">
      <c r="A1055" s="59" t="s">
        <v>3091</v>
      </c>
      <c r="B1055" s="59" t="s">
        <v>3092</v>
      </c>
      <c r="C1055" s="59" t="s">
        <v>3093</v>
      </c>
      <c r="D1055" s="59">
        <v>808</v>
      </c>
      <c r="F1055" s="59" t="s">
        <v>5</v>
      </c>
      <c r="G1055" s="152" t="str">
        <f>VLOOKUP(D1055,sku归属!A:B,2,0)</f>
        <v>丁芳芳</v>
      </c>
    </row>
    <row r="1056" spans="1:13" s="59" customFormat="1" customHeight="1">
      <c r="A1056" s="59" t="s">
        <v>3094</v>
      </c>
      <c r="B1056" s="59" t="s">
        <v>3095</v>
      </c>
      <c r="C1056" s="59" t="s">
        <v>3096</v>
      </c>
      <c r="D1056" s="59">
        <v>808</v>
      </c>
      <c r="F1056" s="59" t="s">
        <v>5</v>
      </c>
      <c r="G1056" s="152" t="str">
        <f>VLOOKUP(D1056,sku归属!A:B,2,0)</f>
        <v>丁芳芳</v>
      </c>
    </row>
    <row r="1057" spans="1:13" s="59" customFormat="1" customHeight="1">
      <c r="A1057" s="59" t="s">
        <v>3097</v>
      </c>
      <c r="B1057" s="59" t="s">
        <v>3098</v>
      </c>
      <c r="C1057" s="59" t="s">
        <v>3099</v>
      </c>
      <c r="D1057" s="59">
        <v>808</v>
      </c>
      <c r="F1057" s="59" t="s">
        <v>5</v>
      </c>
      <c r="G1057" s="152" t="str">
        <f>VLOOKUP(D1057,sku归属!A:B,2,0)</f>
        <v>丁芳芳</v>
      </c>
    </row>
    <row r="1058" spans="1:13" s="59" customFormat="1" customHeight="1">
      <c r="A1058" s="59" t="s">
        <v>3100</v>
      </c>
      <c r="B1058" s="59" t="s">
        <v>3101</v>
      </c>
      <c r="C1058" s="59" t="s">
        <v>3102</v>
      </c>
      <c r="D1058" s="59">
        <v>808</v>
      </c>
      <c r="F1058" s="59" t="s">
        <v>5</v>
      </c>
      <c r="G1058" s="152" t="str">
        <f>VLOOKUP(D1058,sku归属!A:B,2,0)</f>
        <v>丁芳芳</v>
      </c>
    </row>
    <row r="1059" spans="1:13" s="59" customFormat="1" customHeight="1">
      <c r="A1059" s="59" t="s">
        <v>3103</v>
      </c>
      <c r="B1059" s="59" t="s">
        <v>3104</v>
      </c>
      <c r="C1059" s="59" t="s">
        <v>3105</v>
      </c>
      <c r="D1059" s="59">
        <v>808</v>
      </c>
      <c r="F1059" s="59" t="s">
        <v>5</v>
      </c>
      <c r="G1059" s="152" t="str">
        <f>VLOOKUP(D1059,sku归属!A:B,2,0)</f>
        <v>丁芳芳</v>
      </c>
    </row>
    <row r="1060" spans="1:13" s="59" customFormat="1" customHeight="1">
      <c r="A1060" s="59" t="s">
        <v>3106</v>
      </c>
      <c r="B1060" s="59" t="s">
        <v>3107</v>
      </c>
      <c r="C1060" s="59" t="s">
        <v>3108</v>
      </c>
      <c r="D1060" s="59">
        <v>808</v>
      </c>
      <c r="F1060" s="59" t="s">
        <v>5</v>
      </c>
      <c r="G1060" s="152" t="str">
        <f>VLOOKUP(D1060,sku归属!A:B,2,0)</f>
        <v>丁芳芳</v>
      </c>
    </row>
    <row r="1061" spans="1:13" s="59" customFormat="1" customHeight="1">
      <c r="A1061" s="59" t="s">
        <v>3109</v>
      </c>
      <c r="B1061" s="59" t="s">
        <v>3110</v>
      </c>
      <c r="C1061" s="59" t="s">
        <v>3111</v>
      </c>
      <c r="D1061" s="59">
        <v>808</v>
      </c>
      <c r="F1061" s="59" t="s">
        <v>5</v>
      </c>
      <c r="G1061" s="152" t="str">
        <f>VLOOKUP(D1061,sku归属!A:B,2,0)</f>
        <v>丁芳芳</v>
      </c>
    </row>
    <row r="1062" spans="1:13" s="59" customFormat="1" customHeight="1">
      <c r="A1062" s="59" t="s">
        <v>3112</v>
      </c>
      <c r="B1062" s="59" t="s">
        <v>3113</v>
      </c>
      <c r="C1062" s="59" t="s">
        <v>3114</v>
      </c>
      <c r="D1062" s="59">
        <v>808</v>
      </c>
      <c r="F1062" s="59" t="s">
        <v>5</v>
      </c>
      <c r="G1062" s="152" t="str">
        <f>VLOOKUP(D1062,sku归属!A:B,2,0)</f>
        <v>丁芳芳</v>
      </c>
    </row>
    <row r="1063" spans="1:13" s="59" customFormat="1" customHeight="1">
      <c r="A1063" s="59" t="s">
        <v>3115</v>
      </c>
      <c r="B1063" s="59" t="s">
        <v>3116</v>
      </c>
      <c r="C1063" s="59" t="s">
        <v>3117</v>
      </c>
      <c r="D1063" s="59">
        <v>808</v>
      </c>
      <c r="F1063" s="59" t="s">
        <v>5</v>
      </c>
      <c r="G1063" s="152" t="str">
        <f>VLOOKUP(D1063,sku归属!A:B,2,0)</f>
        <v>丁芳芳</v>
      </c>
    </row>
    <row r="1064" spans="1:13" s="59" customFormat="1" customHeight="1">
      <c r="A1064" s="59" t="s">
        <v>3118</v>
      </c>
      <c r="B1064" s="59" t="s">
        <v>3119</v>
      </c>
      <c r="C1064" s="59" t="s">
        <v>3120</v>
      </c>
      <c r="D1064" s="59">
        <v>808</v>
      </c>
      <c r="F1064" s="59" t="s">
        <v>5</v>
      </c>
      <c r="G1064" s="152" t="str">
        <f>VLOOKUP(D1064,sku归属!A:B,2,0)</f>
        <v>丁芳芳</v>
      </c>
    </row>
    <row r="1065" spans="1:13" s="59" customFormat="1" customHeight="1">
      <c r="A1065" s="59" t="s">
        <v>3121</v>
      </c>
      <c r="B1065" s="59" t="s">
        <v>3122</v>
      </c>
      <c r="C1065" s="59" t="s">
        <v>1416</v>
      </c>
      <c r="D1065" s="59">
        <v>808</v>
      </c>
      <c r="F1065" s="59" t="s">
        <v>5</v>
      </c>
      <c r="G1065" s="152" t="str">
        <f>VLOOKUP(D1065,sku归属!A:B,2,0)</f>
        <v>丁芳芳</v>
      </c>
    </row>
    <row r="1066" spans="1:13" s="59" customFormat="1" customHeight="1">
      <c r="A1066" s="59" t="s">
        <v>3123</v>
      </c>
      <c r="B1066" s="59" t="s">
        <v>3124</v>
      </c>
      <c r="C1066" s="59" t="s">
        <v>1419</v>
      </c>
      <c r="D1066" s="59">
        <v>808</v>
      </c>
      <c r="F1066" s="59" t="s">
        <v>5</v>
      </c>
      <c r="G1066" s="152" t="str">
        <f>VLOOKUP(D1066,sku归属!A:B,2,0)</f>
        <v>丁芳芳</v>
      </c>
    </row>
    <row r="1067" spans="1:13" s="59" customFormat="1" customHeight="1">
      <c r="A1067" s="59" t="s">
        <v>3125</v>
      </c>
      <c r="B1067" s="59" t="s">
        <v>3126</v>
      </c>
      <c r="C1067" s="59" t="s">
        <v>3127</v>
      </c>
      <c r="D1067" s="59">
        <v>808</v>
      </c>
      <c r="F1067" s="59" t="s">
        <v>5</v>
      </c>
      <c r="G1067" s="152" t="str">
        <f>VLOOKUP(D1067,sku归属!A:B,2,0)</f>
        <v>丁芳芳</v>
      </c>
    </row>
    <row r="1068" spans="1:13" s="59" customFormat="1" customHeight="1">
      <c r="A1068" s="59" t="s">
        <v>3128</v>
      </c>
      <c r="B1068" s="59" t="s">
        <v>3129</v>
      </c>
      <c r="C1068" s="59" t="s">
        <v>3130</v>
      </c>
      <c r="D1068" s="59">
        <v>808</v>
      </c>
      <c r="F1068" s="59" t="s">
        <v>5</v>
      </c>
      <c r="G1068" s="152" t="str">
        <f>VLOOKUP(D1068,sku归属!A:B,2,0)</f>
        <v>丁芳芳</v>
      </c>
    </row>
    <row r="1069" spans="1:13" s="59" customFormat="1" customHeight="1">
      <c r="A1069" s="59" t="s">
        <v>3131</v>
      </c>
      <c r="B1069" s="59" t="s">
        <v>3132</v>
      </c>
      <c r="C1069" s="59" t="s">
        <v>3133</v>
      </c>
      <c r="D1069" s="59">
        <v>808</v>
      </c>
      <c r="F1069" s="59" t="s">
        <v>5</v>
      </c>
      <c r="G1069" s="152" t="str">
        <f>VLOOKUP(D1069,sku归属!A:B,2,0)</f>
        <v>丁芳芳</v>
      </c>
    </row>
    <row r="1070" spans="1:13" s="59" customFormat="1" customHeight="1">
      <c r="A1070" s="59" t="s">
        <v>3134</v>
      </c>
      <c r="B1070" s="59" t="s">
        <v>3135</v>
      </c>
      <c r="C1070" s="59" t="s">
        <v>3136</v>
      </c>
      <c r="D1070" s="59">
        <v>808</v>
      </c>
      <c r="F1070" s="59" t="s">
        <v>5</v>
      </c>
      <c r="G1070" s="152" t="str">
        <f>VLOOKUP(D1070,sku归属!A:B,2,0)</f>
        <v>丁芳芳</v>
      </c>
    </row>
    <row r="1071" spans="1:13" s="59" customFormat="1" customHeight="1">
      <c r="A1071" s="59" t="s">
        <v>3137</v>
      </c>
      <c r="B1071" s="59" t="s">
        <v>3138</v>
      </c>
      <c r="C1071" s="59" t="s">
        <v>3139</v>
      </c>
      <c r="D1071" s="59">
        <v>808</v>
      </c>
      <c r="F1071" s="59" t="s">
        <v>5</v>
      </c>
      <c r="G1071" s="152" t="str">
        <f>VLOOKUP(D1071,sku归属!A:B,2,0)</f>
        <v>丁芳芳</v>
      </c>
    </row>
    <row r="1072" spans="1:13" s="59" customFormat="1" customHeight="1">
      <c r="A1072" s="59" t="s">
        <v>3140</v>
      </c>
      <c r="B1072" s="59" t="s">
        <v>3141</v>
      </c>
      <c r="C1072" s="59" t="s">
        <v>3142</v>
      </c>
      <c r="D1072" s="59">
        <v>808</v>
      </c>
      <c r="F1072" s="59" t="s">
        <v>5</v>
      </c>
      <c r="G1072" s="152" t="str">
        <f>VLOOKUP(D1072,sku归属!A:B,2,0)</f>
        <v>丁芳芳</v>
      </c>
    </row>
    <row r="1073" spans="1:13" s="59" customFormat="1" customHeight="1">
      <c r="A1073" s="59" t="s">
        <v>3143</v>
      </c>
      <c r="B1073" s="59" t="s">
        <v>3144</v>
      </c>
      <c r="C1073" s="59" t="s">
        <v>1587</v>
      </c>
      <c r="D1073" s="59">
        <v>808</v>
      </c>
      <c r="F1073" s="59" t="s">
        <v>5</v>
      </c>
      <c r="G1073" s="152" t="str">
        <f>VLOOKUP(D1073,sku归属!A:B,2,0)</f>
        <v>丁芳芳</v>
      </c>
    </row>
    <row r="1074" spans="1:13" s="59" customFormat="1" customHeight="1">
      <c r="A1074" s="59" t="s">
        <v>3145</v>
      </c>
      <c r="B1074" s="59" t="s">
        <v>3146</v>
      </c>
      <c r="C1074" s="59" t="s">
        <v>1584</v>
      </c>
      <c r="D1074" s="59">
        <v>808</v>
      </c>
      <c r="F1074" s="59" t="s">
        <v>5</v>
      </c>
      <c r="G1074" s="152" t="str">
        <f>VLOOKUP(D1074,sku归属!A:B,2,0)</f>
        <v>丁芳芳</v>
      </c>
    </row>
    <row r="1075" spans="1:13" s="59" customFormat="1" customHeight="1">
      <c r="A1075" s="59" t="s">
        <v>3147</v>
      </c>
      <c r="B1075" s="59" t="s">
        <v>3148</v>
      </c>
      <c r="C1075" s="59" t="s">
        <v>3149</v>
      </c>
      <c r="D1075" s="59">
        <v>808</v>
      </c>
      <c r="F1075" s="59" t="s">
        <v>5</v>
      </c>
      <c r="G1075" s="152" t="str">
        <f>VLOOKUP(D1075,sku归属!A:B,2,0)</f>
        <v>丁芳芳</v>
      </c>
    </row>
    <row r="1076" spans="1:13" s="59" customFormat="1" customHeight="1">
      <c r="A1076" s="59" t="s">
        <v>3150</v>
      </c>
      <c r="B1076" s="59" t="s">
        <v>3151</v>
      </c>
      <c r="C1076" s="59" t="s">
        <v>3152</v>
      </c>
      <c r="D1076" s="59">
        <v>808</v>
      </c>
      <c r="F1076" s="59" t="s">
        <v>5</v>
      </c>
      <c r="G1076" s="152" t="str">
        <f>VLOOKUP(D1076,sku归属!A:B,2,0)</f>
        <v>丁芳芳</v>
      </c>
    </row>
    <row r="1077" spans="1:13" s="59" customFormat="1" customHeight="1">
      <c r="A1077" s="59" t="s">
        <v>3153</v>
      </c>
      <c r="B1077" s="59" t="s">
        <v>3154</v>
      </c>
      <c r="C1077" s="59" t="s">
        <v>1593</v>
      </c>
      <c r="D1077" s="59">
        <v>808</v>
      </c>
      <c r="F1077" s="59" t="s">
        <v>5</v>
      </c>
      <c r="G1077" s="152" t="str">
        <f>VLOOKUP(D1077,sku归属!A:B,2,0)</f>
        <v>丁芳芳</v>
      </c>
    </row>
    <row r="1078" spans="1:13" s="59" customFormat="1" customHeight="1">
      <c r="A1078" s="59" t="s">
        <v>3155</v>
      </c>
      <c r="B1078" s="59" t="s">
        <v>3156</v>
      </c>
      <c r="C1078" s="59" t="s">
        <v>1590</v>
      </c>
      <c r="D1078" s="59">
        <v>808</v>
      </c>
      <c r="F1078" s="59" t="s">
        <v>5</v>
      </c>
      <c r="G1078" s="152" t="str">
        <f>VLOOKUP(D1078,sku归属!A:B,2,0)</f>
        <v>丁芳芳</v>
      </c>
    </row>
    <row r="1079" spans="1:13" s="59" customFormat="1" customHeight="1">
      <c r="A1079" s="59" t="s">
        <v>3157</v>
      </c>
      <c r="B1079" s="59" t="s">
        <v>3158</v>
      </c>
      <c r="C1079" s="59" t="s">
        <v>1599</v>
      </c>
      <c r="D1079" s="59">
        <v>808</v>
      </c>
      <c r="F1079" s="59" t="s">
        <v>5</v>
      </c>
      <c r="G1079" s="152" t="str">
        <f>VLOOKUP(D1079,sku归属!A:B,2,0)</f>
        <v>丁芳芳</v>
      </c>
    </row>
    <row r="1080" spans="1:13" s="59" customFormat="1" customHeight="1">
      <c r="A1080" s="59" t="s">
        <v>3159</v>
      </c>
      <c r="B1080" s="59" t="s">
        <v>3160</v>
      </c>
      <c r="C1080" s="59" t="s">
        <v>1596</v>
      </c>
      <c r="D1080" s="59">
        <v>808</v>
      </c>
      <c r="F1080" s="59" t="s">
        <v>5</v>
      </c>
      <c r="G1080" s="152" t="str">
        <f>VLOOKUP(D1080,sku归属!A:B,2,0)</f>
        <v>丁芳芳</v>
      </c>
    </row>
    <row r="1081" spans="1:13" s="59" customFormat="1" customHeight="1">
      <c r="A1081" s="59" t="s">
        <v>3161</v>
      </c>
      <c r="B1081" s="59" t="s">
        <v>3162</v>
      </c>
      <c r="C1081" s="59" t="s">
        <v>1372</v>
      </c>
      <c r="D1081" s="59">
        <v>808</v>
      </c>
      <c r="F1081" s="59" t="s">
        <v>5</v>
      </c>
      <c r="G1081" s="152" t="str">
        <f>VLOOKUP(D1081,sku归属!A:B,2,0)</f>
        <v>丁芳芳</v>
      </c>
    </row>
    <row r="1082" spans="1:13" s="59" customFormat="1" customHeight="1">
      <c r="A1082" s="59" t="s">
        <v>3163</v>
      </c>
      <c r="B1082" s="59" t="s">
        <v>3164</v>
      </c>
      <c r="C1082" s="59" t="s">
        <v>1369</v>
      </c>
      <c r="D1082" s="59">
        <v>808</v>
      </c>
      <c r="F1082" s="59" t="s">
        <v>5</v>
      </c>
      <c r="G1082" s="152" t="str">
        <f>VLOOKUP(D1082,sku归属!A:B,2,0)</f>
        <v>丁芳芳</v>
      </c>
    </row>
    <row r="1083" spans="1:13" s="59" customFormat="1" customHeight="1">
      <c r="A1083" s="59" t="s">
        <v>3165</v>
      </c>
      <c r="B1083" s="59" t="s">
        <v>3166</v>
      </c>
      <c r="C1083" s="59" t="s">
        <v>1375</v>
      </c>
      <c r="D1083" s="59">
        <v>808</v>
      </c>
      <c r="F1083" s="59" t="s">
        <v>5</v>
      </c>
      <c r="G1083" s="152" t="str">
        <f>VLOOKUP(D1083,sku归属!A:B,2,0)</f>
        <v>丁芳芳</v>
      </c>
    </row>
    <row r="1084" spans="1:13" s="59" customFormat="1" customHeight="1">
      <c r="A1084" s="59" t="s">
        <v>3167</v>
      </c>
      <c r="B1084" s="59" t="s">
        <v>3168</v>
      </c>
      <c r="C1084" s="59" t="s">
        <v>1363</v>
      </c>
      <c r="D1084" s="59">
        <v>808</v>
      </c>
      <c r="F1084" s="59" t="s">
        <v>5</v>
      </c>
      <c r="G1084" s="152" t="str">
        <f>VLOOKUP(D1084,sku归属!A:B,2,0)</f>
        <v>丁芳芳</v>
      </c>
    </row>
    <row r="1085" spans="1:13" s="59" customFormat="1" customHeight="1">
      <c r="A1085" s="59" t="s">
        <v>3169</v>
      </c>
      <c r="B1085" s="59" t="s">
        <v>3170</v>
      </c>
      <c r="C1085" s="59" t="s">
        <v>1360</v>
      </c>
      <c r="D1085" s="59">
        <v>808</v>
      </c>
      <c r="F1085" s="59" t="s">
        <v>5</v>
      </c>
      <c r="G1085" s="152" t="str">
        <f>VLOOKUP(D1085,sku归属!A:B,2,0)</f>
        <v>丁芳芳</v>
      </c>
    </row>
    <row r="1086" spans="1:13" s="59" customFormat="1" customHeight="1">
      <c r="A1086" s="59" t="s">
        <v>3171</v>
      </c>
      <c r="B1086" s="59" t="s">
        <v>3172</v>
      </c>
      <c r="C1086" s="59" t="s">
        <v>1366</v>
      </c>
      <c r="D1086" s="59">
        <v>808</v>
      </c>
      <c r="F1086" s="59" t="s">
        <v>5</v>
      </c>
      <c r="G1086" s="152" t="str">
        <f>VLOOKUP(D1086,sku归属!A:B,2,0)</f>
        <v>丁芳芳</v>
      </c>
    </row>
    <row r="1087" spans="1:13" s="59" customFormat="1" customHeight="1">
      <c r="A1087" s="59" t="s">
        <v>3173</v>
      </c>
      <c r="B1087" s="59" t="s">
        <v>3174</v>
      </c>
      <c r="C1087" s="59" t="s">
        <v>3175</v>
      </c>
      <c r="D1087" s="59">
        <v>808</v>
      </c>
      <c r="F1087" s="59" t="s">
        <v>5</v>
      </c>
      <c r="G1087" s="152" t="str">
        <f>VLOOKUP(D1087,sku归属!A:B,2,0)</f>
        <v>丁芳芳</v>
      </c>
    </row>
    <row r="1088" spans="1:13" s="59" customFormat="1" customHeight="1">
      <c r="A1088" s="59" t="s">
        <v>3176</v>
      </c>
      <c r="B1088" s="59" t="s">
        <v>3177</v>
      </c>
      <c r="C1088" s="59" t="s">
        <v>2644</v>
      </c>
      <c r="D1088" s="59">
        <v>808</v>
      </c>
      <c r="F1088" s="59" t="s">
        <v>5</v>
      </c>
      <c r="G1088" s="152" t="str">
        <f>VLOOKUP(D1088,sku归属!A:B,2,0)</f>
        <v>丁芳芳</v>
      </c>
    </row>
    <row r="1089" spans="1:13" s="59" customFormat="1" customHeight="1">
      <c r="A1089" s="59" t="s">
        <v>3178</v>
      </c>
      <c r="B1089" s="59" t="s">
        <v>3179</v>
      </c>
      <c r="C1089" s="59" t="s">
        <v>2647</v>
      </c>
      <c r="D1089" s="59">
        <v>808</v>
      </c>
      <c r="F1089" s="59" t="s">
        <v>5</v>
      </c>
      <c r="G1089" s="152" t="str">
        <f>VLOOKUP(D1089,sku归属!A:B,2,0)</f>
        <v>丁芳芳</v>
      </c>
    </row>
    <row r="1090" spans="1:13" s="59" customFormat="1" customHeight="1">
      <c r="A1090" s="59" t="s">
        <v>3180</v>
      </c>
      <c r="B1090" s="59" t="s">
        <v>3181</v>
      </c>
      <c r="C1090" s="59" t="s">
        <v>3182</v>
      </c>
      <c r="D1090" s="59">
        <v>808</v>
      </c>
      <c r="F1090" s="59" t="s">
        <v>5</v>
      </c>
      <c r="G1090" s="152" t="str">
        <f>VLOOKUP(D1090,sku归属!A:B,2,0)</f>
        <v>丁芳芳</v>
      </c>
    </row>
    <row r="1091" spans="1:13" s="59" customFormat="1" customHeight="1">
      <c r="A1091" s="59" t="s">
        <v>3183</v>
      </c>
      <c r="B1091" s="59" t="s">
        <v>3184</v>
      </c>
      <c r="C1091" s="59" t="s">
        <v>3185</v>
      </c>
      <c r="D1091" s="59">
        <v>808</v>
      </c>
      <c r="F1091" s="59" t="s">
        <v>5</v>
      </c>
      <c r="G1091" s="152" t="str">
        <f>VLOOKUP(D1091,sku归属!A:B,2,0)</f>
        <v>丁芳芳</v>
      </c>
    </row>
    <row r="1092" spans="1:13" s="59" customFormat="1" customHeight="1">
      <c r="A1092" s="59" t="s">
        <v>3186</v>
      </c>
      <c r="B1092" s="59" t="s">
        <v>3187</v>
      </c>
      <c r="C1092" s="59" t="s">
        <v>3188</v>
      </c>
      <c r="D1092" s="59">
        <v>808</v>
      </c>
      <c r="F1092" s="59" t="s">
        <v>5</v>
      </c>
      <c r="G1092" s="152" t="str">
        <f>VLOOKUP(D1092,sku归属!A:B,2,0)</f>
        <v>丁芳芳</v>
      </c>
    </row>
    <row r="1093" spans="1:13" s="59" customFormat="1" customHeight="1">
      <c r="A1093" s="59" t="s">
        <v>3189</v>
      </c>
      <c r="B1093" s="59" t="s">
        <v>3190</v>
      </c>
      <c r="C1093" s="59" t="s">
        <v>3191</v>
      </c>
      <c r="D1093" s="59">
        <v>808</v>
      </c>
      <c r="F1093" s="59" t="s">
        <v>5</v>
      </c>
      <c r="G1093" s="152" t="str">
        <f>VLOOKUP(D1093,sku归属!A:B,2,0)</f>
        <v>丁芳芳</v>
      </c>
    </row>
    <row r="1094" spans="1:13" s="59" customFormat="1" customHeight="1">
      <c r="A1094" s="59" t="s">
        <v>3192</v>
      </c>
      <c r="B1094" s="59" t="s">
        <v>3193</v>
      </c>
      <c r="C1094" s="59" t="s">
        <v>3194</v>
      </c>
      <c r="D1094" s="59">
        <v>808</v>
      </c>
      <c r="F1094" s="59" t="s">
        <v>5</v>
      </c>
      <c r="G1094" s="152" t="str">
        <f>VLOOKUP(D1094,sku归属!A:B,2,0)</f>
        <v>丁芳芳</v>
      </c>
    </row>
    <row r="1095" spans="1:13" s="59" customFormat="1" customHeight="1">
      <c r="A1095" s="59" t="s">
        <v>3195</v>
      </c>
      <c r="B1095" s="59" t="s">
        <v>3196</v>
      </c>
      <c r="C1095" s="59" t="s">
        <v>3197</v>
      </c>
      <c r="D1095" s="59">
        <v>808</v>
      </c>
      <c r="F1095" s="59" t="s">
        <v>5</v>
      </c>
      <c r="G1095" s="152" t="str">
        <f>VLOOKUP(D1095,sku归属!A:B,2,0)</f>
        <v>丁芳芳</v>
      </c>
    </row>
    <row r="1096" spans="1:13" s="59" customFormat="1" customHeight="1">
      <c r="A1096" s="59" t="s">
        <v>3198</v>
      </c>
      <c r="B1096" s="59" t="s">
        <v>3199</v>
      </c>
      <c r="C1096" s="59" t="s">
        <v>3200</v>
      </c>
      <c r="D1096" s="59">
        <v>808</v>
      </c>
      <c r="F1096" s="59" t="s">
        <v>5</v>
      </c>
      <c r="G1096" s="152" t="str">
        <f>VLOOKUP(D1096,sku归属!A:B,2,0)</f>
        <v>丁芳芳</v>
      </c>
    </row>
    <row r="1097" spans="1:13" s="59" customFormat="1" customHeight="1">
      <c r="A1097" s="59" t="s">
        <v>3201</v>
      </c>
      <c r="B1097" s="59" t="s">
        <v>3202</v>
      </c>
      <c r="C1097" s="59" t="s">
        <v>3203</v>
      </c>
      <c r="D1097" s="59">
        <v>808</v>
      </c>
      <c r="F1097" s="59" t="s">
        <v>5</v>
      </c>
      <c r="G1097" s="152" t="str">
        <f>VLOOKUP(D1097,sku归属!A:B,2,0)</f>
        <v>丁芳芳</v>
      </c>
    </row>
    <row r="1098" spans="1:13" s="59" customFormat="1" customHeight="1">
      <c r="A1098" s="59" t="s">
        <v>3204</v>
      </c>
      <c r="B1098" s="59" t="s">
        <v>3205</v>
      </c>
      <c r="C1098" s="59" t="s">
        <v>3206</v>
      </c>
      <c r="D1098" s="59">
        <v>808</v>
      </c>
      <c r="F1098" s="59" t="s">
        <v>5</v>
      </c>
      <c r="G1098" s="152" t="str">
        <f>VLOOKUP(D1098,sku归属!A:B,2,0)</f>
        <v>丁芳芳</v>
      </c>
    </row>
    <row r="1099" spans="1:13" s="59" customFormat="1" customHeight="1">
      <c r="A1099" s="59" t="s">
        <v>3207</v>
      </c>
      <c r="B1099" s="59" t="s">
        <v>3208</v>
      </c>
      <c r="C1099" s="59" t="s">
        <v>3209</v>
      </c>
      <c r="D1099" s="59">
        <v>808</v>
      </c>
      <c r="F1099" s="59" t="s">
        <v>5</v>
      </c>
      <c r="G1099" s="152" t="str">
        <f>VLOOKUP(D1099,sku归属!A:B,2,0)</f>
        <v>丁芳芳</v>
      </c>
    </row>
    <row r="1100" spans="1:13" s="59" customFormat="1" customHeight="1">
      <c r="A1100" s="59" t="s">
        <v>3210</v>
      </c>
      <c r="B1100" s="59" t="s">
        <v>3211</v>
      </c>
      <c r="C1100" s="59" t="s">
        <v>3212</v>
      </c>
      <c r="D1100" s="59">
        <v>808</v>
      </c>
      <c r="F1100" s="59" t="s">
        <v>5</v>
      </c>
      <c r="G1100" s="152" t="str">
        <f>VLOOKUP(D1100,sku归属!A:B,2,0)</f>
        <v>丁芳芳</v>
      </c>
    </row>
    <row r="1101" spans="1:13" s="59" customFormat="1" customHeight="1">
      <c r="A1101" s="59" t="s">
        <v>3213</v>
      </c>
      <c r="B1101" s="59" t="s">
        <v>3214</v>
      </c>
      <c r="C1101" s="59" t="s">
        <v>3215</v>
      </c>
      <c r="D1101" s="59">
        <v>808</v>
      </c>
      <c r="F1101" s="59" t="s">
        <v>5</v>
      </c>
      <c r="G1101" s="152" t="str">
        <f>VLOOKUP(D1101,sku归属!A:B,2,0)</f>
        <v>丁芳芳</v>
      </c>
    </row>
    <row r="1102" spans="1:13" s="59" customFormat="1" customHeight="1">
      <c r="A1102" s="59" t="s">
        <v>3216</v>
      </c>
      <c r="B1102" s="59" t="s">
        <v>3217</v>
      </c>
      <c r="C1102" s="59" t="s">
        <v>1028</v>
      </c>
      <c r="D1102" s="59">
        <v>808</v>
      </c>
      <c r="F1102" s="59" t="s">
        <v>5</v>
      </c>
      <c r="G1102" s="152" t="str">
        <f>VLOOKUP(D1102,sku归属!A:B,2,0)</f>
        <v>丁芳芳</v>
      </c>
    </row>
    <row r="1103" spans="1:13" s="59" customFormat="1" customHeight="1">
      <c r="A1103" s="59" t="s">
        <v>3218</v>
      </c>
      <c r="B1103" s="59" t="s">
        <v>3219</v>
      </c>
      <c r="C1103" s="59" t="s">
        <v>3220</v>
      </c>
      <c r="D1103" s="59">
        <v>808</v>
      </c>
      <c r="F1103" s="59" t="s">
        <v>5</v>
      </c>
      <c r="G1103" s="152" t="str">
        <f>VLOOKUP(D1103,sku归属!A:B,2,0)</f>
        <v>丁芳芳</v>
      </c>
    </row>
    <row r="1104" spans="1:13" s="59" customFormat="1" customHeight="1">
      <c r="A1104" s="59" t="s">
        <v>3221</v>
      </c>
      <c r="B1104" s="59" t="s">
        <v>3222</v>
      </c>
      <c r="C1104" s="59" t="s">
        <v>3223</v>
      </c>
      <c r="D1104" s="59">
        <v>808</v>
      </c>
      <c r="F1104" s="59" t="s">
        <v>5</v>
      </c>
      <c r="G1104" s="152" t="str">
        <f>VLOOKUP(D1104,sku归属!A:B,2,0)</f>
        <v>丁芳芳</v>
      </c>
    </row>
    <row r="1105" spans="1:13" s="59" customFormat="1" customHeight="1">
      <c r="A1105" s="59" t="s">
        <v>3224</v>
      </c>
      <c r="B1105" s="59" t="s">
        <v>3225</v>
      </c>
      <c r="C1105" s="59" t="s">
        <v>3226</v>
      </c>
      <c r="D1105" s="59">
        <v>808</v>
      </c>
      <c r="F1105" s="59" t="s">
        <v>5</v>
      </c>
      <c r="G1105" s="152" t="str">
        <f>VLOOKUP(D1105,sku归属!A:B,2,0)</f>
        <v>丁芳芳</v>
      </c>
    </row>
    <row r="1106" spans="1:13" s="59" customFormat="1" customHeight="1">
      <c r="A1106" s="59" t="s">
        <v>3227</v>
      </c>
      <c r="B1106" s="59" t="s">
        <v>3228</v>
      </c>
      <c r="C1106" s="59" t="s">
        <v>3229</v>
      </c>
      <c r="D1106" s="59">
        <v>808</v>
      </c>
      <c r="F1106" s="59" t="s">
        <v>5</v>
      </c>
      <c r="G1106" s="152" t="str">
        <f>VLOOKUP(D1106,sku归属!A:B,2,0)</f>
        <v>丁芳芳</v>
      </c>
    </row>
    <row r="1107" spans="1:13" s="59" customFormat="1" customHeight="1">
      <c r="A1107" s="59" t="s">
        <v>3230</v>
      </c>
      <c r="B1107" s="59" t="s">
        <v>3231</v>
      </c>
      <c r="C1107" s="59" t="s">
        <v>3232</v>
      </c>
      <c r="D1107" s="59">
        <v>808</v>
      </c>
      <c r="F1107" s="59" t="s">
        <v>5</v>
      </c>
      <c r="G1107" s="152" t="str">
        <f>VLOOKUP(D1107,sku归属!A:B,2,0)</f>
        <v>丁芳芳</v>
      </c>
    </row>
    <row r="1108" spans="1:13" s="59" customFormat="1" customHeight="1">
      <c r="A1108" s="59" t="s">
        <v>3233</v>
      </c>
      <c r="B1108" s="59" t="s">
        <v>3234</v>
      </c>
      <c r="C1108" s="59" t="s">
        <v>3235</v>
      </c>
      <c r="D1108" s="59">
        <v>808</v>
      </c>
      <c r="F1108" s="59" t="s">
        <v>5</v>
      </c>
      <c r="G1108" s="152" t="str">
        <f>VLOOKUP(D1108,sku归属!A:B,2,0)</f>
        <v>丁芳芳</v>
      </c>
    </row>
    <row r="1109" spans="1:13" s="59" customFormat="1" customHeight="1">
      <c r="A1109" s="59" t="s">
        <v>3236</v>
      </c>
      <c r="B1109" s="59" t="s">
        <v>3237</v>
      </c>
      <c r="C1109" s="59" t="s">
        <v>1493</v>
      </c>
      <c r="D1109" s="59">
        <v>808</v>
      </c>
      <c r="F1109" s="59" t="s">
        <v>5</v>
      </c>
      <c r="G1109" s="152" t="str">
        <f>VLOOKUP(D1109,sku归属!A:B,2,0)</f>
        <v>丁芳芳</v>
      </c>
    </row>
    <row r="1110" spans="1:13" s="59" customFormat="1" customHeight="1">
      <c r="A1110" s="59" t="s">
        <v>3238</v>
      </c>
      <c r="B1110" s="59" t="s">
        <v>3239</v>
      </c>
      <c r="C1110" s="59" t="s">
        <v>3240</v>
      </c>
      <c r="D1110" s="59">
        <v>808</v>
      </c>
      <c r="F1110" s="59" t="s">
        <v>5</v>
      </c>
      <c r="G1110" s="152" t="str">
        <f>VLOOKUP(D1110,sku归属!A:B,2,0)</f>
        <v>丁芳芳</v>
      </c>
    </row>
    <row r="1111" spans="1:13" s="59" customFormat="1" customHeight="1">
      <c r="A1111" s="59" t="s">
        <v>3241</v>
      </c>
      <c r="B1111" s="59" t="s">
        <v>3242</v>
      </c>
      <c r="C1111" s="59" t="s">
        <v>3243</v>
      </c>
      <c r="D1111" s="59">
        <v>808</v>
      </c>
      <c r="F1111" s="59" t="s">
        <v>5</v>
      </c>
      <c r="G1111" s="152" t="str">
        <f>VLOOKUP(D1111,sku归属!A:B,2,0)</f>
        <v>丁芳芳</v>
      </c>
    </row>
    <row r="1112" spans="1:13" s="59" customFormat="1" customHeight="1">
      <c r="A1112" s="59" t="s">
        <v>3244</v>
      </c>
      <c r="B1112" s="59" t="s">
        <v>3245</v>
      </c>
      <c r="C1112" s="59" t="s">
        <v>3246</v>
      </c>
      <c r="D1112" s="59">
        <v>808</v>
      </c>
      <c r="F1112" s="59" t="s">
        <v>5</v>
      </c>
      <c r="G1112" s="152" t="str">
        <f>VLOOKUP(D1112,sku归属!A:B,2,0)</f>
        <v>丁芳芳</v>
      </c>
    </row>
    <row r="1113" spans="1:13" s="59" customFormat="1" customHeight="1">
      <c r="A1113" s="59" t="s">
        <v>3247</v>
      </c>
      <c r="B1113" s="59" t="s">
        <v>3248</v>
      </c>
      <c r="C1113" s="59" t="s">
        <v>3249</v>
      </c>
      <c r="D1113" s="59">
        <v>808</v>
      </c>
      <c r="F1113" s="59" t="s">
        <v>5</v>
      </c>
      <c r="G1113" s="152" t="str">
        <f>VLOOKUP(D1113,sku归属!A:B,2,0)</f>
        <v>丁芳芳</v>
      </c>
    </row>
    <row r="1114" spans="1:13" s="59" customFormat="1" customHeight="1">
      <c r="A1114" s="59" t="s">
        <v>3250</v>
      </c>
      <c r="B1114" s="59" t="s">
        <v>3251</v>
      </c>
      <c r="C1114" s="59" t="s">
        <v>3252</v>
      </c>
      <c r="D1114" s="59">
        <v>808</v>
      </c>
      <c r="F1114" s="59" t="s">
        <v>5</v>
      </c>
      <c r="G1114" s="152" t="str">
        <f>VLOOKUP(D1114,sku归属!A:B,2,0)</f>
        <v>丁芳芳</v>
      </c>
    </row>
    <row r="1115" spans="1:13" s="59" customFormat="1" customHeight="1">
      <c r="A1115" s="59" t="s">
        <v>3253</v>
      </c>
      <c r="B1115" s="59" t="s">
        <v>3254</v>
      </c>
      <c r="C1115" s="59" t="s">
        <v>3255</v>
      </c>
      <c r="D1115" s="59">
        <v>808</v>
      </c>
      <c r="F1115" s="59" t="s">
        <v>5</v>
      </c>
      <c r="G1115" s="152" t="str">
        <f>VLOOKUP(D1115,sku归属!A:B,2,0)</f>
        <v>丁芳芳</v>
      </c>
    </row>
    <row r="1116" spans="1:13" s="59" customFormat="1" customHeight="1">
      <c r="A1116" s="59" t="s">
        <v>3256</v>
      </c>
      <c r="B1116" s="59" t="s">
        <v>3257</v>
      </c>
      <c r="C1116" s="59" t="s">
        <v>3258</v>
      </c>
      <c r="D1116" s="59">
        <v>808</v>
      </c>
      <c r="F1116" s="59" t="s">
        <v>5</v>
      </c>
      <c r="G1116" s="152" t="str">
        <f>VLOOKUP(D1116,sku归属!A:B,2,0)</f>
        <v>丁芳芳</v>
      </c>
    </row>
    <row r="1117" spans="1:13" s="59" customFormat="1" customHeight="1">
      <c r="A1117" s="59" t="s">
        <v>3259</v>
      </c>
      <c r="B1117" s="59" t="s">
        <v>3260</v>
      </c>
      <c r="C1117" s="59" t="s">
        <v>3261</v>
      </c>
      <c r="D1117" s="59">
        <v>808</v>
      </c>
      <c r="F1117" s="59" t="s">
        <v>5</v>
      </c>
      <c r="G1117" s="152" t="str">
        <f>VLOOKUP(D1117,sku归属!A:B,2,0)</f>
        <v>丁芳芳</v>
      </c>
    </row>
    <row r="1118" spans="1:13" s="59" customFormat="1" customHeight="1">
      <c r="A1118" s="59" t="s">
        <v>3262</v>
      </c>
      <c r="B1118" s="59" t="s">
        <v>3263</v>
      </c>
      <c r="C1118" s="59" t="s">
        <v>3264</v>
      </c>
      <c r="D1118" s="59">
        <v>808</v>
      </c>
      <c r="F1118" s="59" t="s">
        <v>5</v>
      </c>
      <c r="G1118" s="152" t="str">
        <f>VLOOKUP(D1118,sku归属!A:B,2,0)</f>
        <v>丁芳芳</v>
      </c>
    </row>
    <row r="1119" spans="1:13" s="59" customFormat="1" customHeight="1">
      <c r="A1119" s="59" t="s">
        <v>3265</v>
      </c>
      <c r="B1119" s="59" t="s">
        <v>3266</v>
      </c>
      <c r="C1119" s="59" t="s">
        <v>3267</v>
      </c>
      <c r="D1119" s="59">
        <v>808</v>
      </c>
      <c r="F1119" s="59" t="s">
        <v>5</v>
      </c>
      <c r="G1119" s="152" t="str">
        <f>VLOOKUP(D1119,sku归属!A:B,2,0)</f>
        <v>丁芳芳</v>
      </c>
    </row>
    <row r="1120" spans="1:13" s="59" customFormat="1" customHeight="1">
      <c r="A1120" s="59" t="s">
        <v>3268</v>
      </c>
      <c r="B1120" s="59" t="s">
        <v>3269</v>
      </c>
      <c r="C1120" s="59" t="s">
        <v>3270</v>
      </c>
      <c r="D1120" s="59">
        <v>808</v>
      </c>
      <c r="F1120" s="59" t="s">
        <v>5</v>
      </c>
      <c r="G1120" s="152" t="str">
        <f>VLOOKUP(D1120,sku归属!A:B,2,0)</f>
        <v>丁芳芳</v>
      </c>
    </row>
    <row r="1121" spans="1:13" s="59" customFormat="1" customHeight="1">
      <c r="A1121" s="59" t="s">
        <v>3271</v>
      </c>
      <c r="B1121" s="59" t="s">
        <v>3272</v>
      </c>
      <c r="C1121" s="59" t="s">
        <v>3273</v>
      </c>
      <c r="D1121" s="59">
        <v>808</v>
      </c>
      <c r="F1121" s="59" t="s">
        <v>5</v>
      </c>
      <c r="G1121" s="152" t="str">
        <f>VLOOKUP(D1121,sku归属!A:B,2,0)</f>
        <v>丁芳芳</v>
      </c>
    </row>
    <row r="1122" spans="1:13" s="59" customFormat="1" customHeight="1">
      <c r="A1122" s="59" t="s">
        <v>3274</v>
      </c>
      <c r="B1122" s="59" t="s">
        <v>3275</v>
      </c>
      <c r="C1122" s="59" t="s">
        <v>3276</v>
      </c>
      <c r="D1122" s="59">
        <v>808</v>
      </c>
      <c r="F1122" s="59" t="s">
        <v>5</v>
      </c>
      <c r="G1122" s="152" t="str">
        <f>VLOOKUP(D1122,sku归属!A:B,2,0)</f>
        <v>丁芳芳</v>
      </c>
    </row>
    <row r="1123" spans="1:13" s="59" customFormat="1" customHeight="1">
      <c r="A1123" s="59" t="s">
        <v>3277</v>
      </c>
      <c r="B1123" s="59" t="s">
        <v>3278</v>
      </c>
      <c r="C1123" s="59" t="s">
        <v>3279</v>
      </c>
      <c r="D1123" s="59">
        <v>808</v>
      </c>
      <c r="F1123" s="59" t="s">
        <v>5</v>
      </c>
      <c r="G1123" s="152" t="str">
        <f>VLOOKUP(D1123,sku归属!A:B,2,0)</f>
        <v>丁芳芳</v>
      </c>
    </row>
    <row r="1124" spans="1:13" s="59" customFormat="1" customHeight="1">
      <c r="A1124" s="59" t="s">
        <v>3280</v>
      </c>
      <c r="B1124" s="59" t="s">
        <v>3281</v>
      </c>
      <c r="C1124" s="59" t="s">
        <v>3282</v>
      </c>
      <c r="D1124" s="59">
        <v>808</v>
      </c>
      <c r="F1124" s="59" t="s">
        <v>5</v>
      </c>
      <c r="G1124" s="152" t="str">
        <f>VLOOKUP(D1124,sku归属!A:B,2,0)</f>
        <v>丁芳芳</v>
      </c>
    </row>
    <row r="1125" spans="1:13" s="59" customFormat="1" customHeight="1">
      <c r="A1125" s="59" t="s">
        <v>3283</v>
      </c>
      <c r="B1125" s="59" t="s">
        <v>3284</v>
      </c>
      <c r="C1125" s="59" t="s">
        <v>3285</v>
      </c>
      <c r="D1125" s="59">
        <v>808</v>
      </c>
      <c r="F1125" s="59" t="s">
        <v>5</v>
      </c>
      <c r="G1125" s="152" t="str">
        <f>VLOOKUP(D1125,sku归属!A:B,2,0)</f>
        <v>丁芳芳</v>
      </c>
    </row>
    <row r="1126" spans="1:13" s="59" customFormat="1" customHeight="1">
      <c r="A1126" s="59" t="s">
        <v>3286</v>
      </c>
      <c r="B1126" s="59" t="s">
        <v>3287</v>
      </c>
      <c r="C1126" s="59" t="s">
        <v>3288</v>
      </c>
      <c r="D1126" s="59">
        <v>808</v>
      </c>
      <c r="F1126" s="59" t="s">
        <v>5</v>
      </c>
      <c r="G1126" s="152" t="str">
        <f>VLOOKUP(D1126,sku归属!A:B,2,0)</f>
        <v>丁芳芳</v>
      </c>
    </row>
    <row r="1127" spans="1:13" s="59" customFormat="1" customHeight="1">
      <c r="A1127" s="59" t="s">
        <v>3289</v>
      </c>
      <c r="B1127" s="59" t="s">
        <v>3290</v>
      </c>
      <c r="C1127" s="59" t="s">
        <v>3291</v>
      </c>
      <c r="D1127" s="59">
        <v>808</v>
      </c>
      <c r="F1127" s="59" t="s">
        <v>5</v>
      </c>
      <c r="G1127" s="152" t="str">
        <f>VLOOKUP(D1127,sku归属!A:B,2,0)</f>
        <v>丁芳芳</v>
      </c>
    </row>
    <row r="1128" spans="1:13" s="59" customFormat="1" customHeight="1">
      <c r="A1128" s="59" t="s">
        <v>3292</v>
      </c>
      <c r="B1128" s="59" t="s">
        <v>3293</v>
      </c>
      <c r="C1128" s="59" t="s">
        <v>3294</v>
      </c>
      <c r="D1128" s="59">
        <v>808</v>
      </c>
      <c r="F1128" s="59" t="s">
        <v>5</v>
      </c>
      <c r="G1128" s="152" t="str">
        <f>VLOOKUP(D1128,sku归属!A:B,2,0)</f>
        <v>丁芳芳</v>
      </c>
    </row>
    <row r="1129" spans="1:13" s="59" customFormat="1" customHeight="1">
      <c r="A1129" s="59" t="s">
        <v>3295</v>
      </c>
      <c r="B1129" s="59" t="s">
        <v>3296</v>
      </c>
      <c r="C1129" s="59" t="s">
        <v>3297</v>
      </c>
      <c r="D1129" s="59">
        <v>808</v>
      </c>
      <c r="F1129" s="59" t="s">
        <v>5</v>
      </c>
      <c r="G1129" s="152" t="str">
        <f>VLOOKUP(D1129,sku归属!A:B,2,0)</f>
        <v>丁芳芳</v>
      </c>
    </row>
    <row r="1130" spans="1:13" s="59" customFormat="1" customHeight="1">
      <c r="A1130" s="59" t="s">
        <v>3298</v>
      </c>
      <c r="B1130" s="59" t="s">
        <v>3299</v>
      </c>
      <c r="C1130" s="59" t="s">
        <v>3300</v>
      </c>
      <c r="D1130" s="59">
        <v>808</v>
      </c>
      <c r="F1130" s="59" t="s">
        <v>5</v>
      </c>
      <c r="G1130" s="152" t="str">
        <f>VLOOKUP(D1130,sku归属!A:B,2,0)</f>
        <v>丁芳芳</v>
      </c>
    </row>
    <row r="1131" spans="1:13" s="59" customFormat="1" customHeight="1">
      <c r="A1131" s="59" t="s">
        <v>3301</v>
      </c>
      <c r="B1131" s="59" t="s">
        <v>3302</v>
      </c>
      <c r="C1131" s="59" t="s">
        <v>3303</v>
      </c>
      <c r="D1131" s="59">
        <v>808</v>
      </c>
      <c r="F1131" s="59" t="s">
        <v>5</v>
      </c>
      <c r="G1131" s="152" t="str">
        <f>VLOOKUP(D1131,sku归属!A:B,2,0)</f>
        <v>丁芳芳</v>
      </c>
    </row>
    <row r="1132" spans="1:13" s="59" customFormat="1" customHeight="1">
      <c r="A1132" s="59" t="s">
        <v>3304</v>
      </c>
      <c r="B1132" s="59" t="s">
        <v>3305</v>
      </c>
      <c r="C1132" s="59" t="s">
        <v>3306</v>
      </c>
      <c r="D1132" s="59">
        <v>808</v>
      </c>
      <c r="F1132" s="59" t="s">
        <v>5</v>
      </c>
      <c r="G1132" s="152" t="str">
        <f>VLOOKUP(D1132,sku归属!A:B,2,0)</f>
        <v>丁芳芳</v>
      </c>
    </row>
    <row r="1133" spans="1:13" s="59" customFormat="1" customHeight="1">
      <c r="A1133" s="59" t="s">
        <v>3307</v>
      </c>
      <c r="B1133" s="59" t="s">
        <v>3308</v>
      </c>
      <c r="C1133" s="59" t="s">
        <v>3309</v>
      </c>
      <c r="D1133" s="59">
        <v>808</v>
      </c>
      <c r="F1133" s="59" t="s">
        <v>5</v>
      </c>
      <c r="G1133" s="152" t="str">
        <f>VLOOKUP(D1133,sku归属!A:B,2,0)</f>
        <v>丁芳芳</v>
      </c>
    </row>
    <row r="1134" spans="1:13" s="59" customFormat="1" customHeight="1">
      <c r="A1134" s="59" t="s">
        <v>3310</v>
      </c>
      <c r="B1134" s="59" t="s">
        <v>3311</v>
      </c>
      <c r="C1134" s="59" t="s">
        <v>3312</v>
      </c>
      <c r="D1134" s="59">
        <v>808</v>
      </c>
      <c r="F1134" s="59" t="s">
        <v>5</v>
      </c>
      <c r="G1134" s="152" t="str">
        <f>VLOOKUP(D1134,sku归属!A:B,2,0)</f>
        <v>丁芳芳</v>
      </c>
    </row>
    <row r="1135" spans="1:13" s="59" customFormat="1" customHeight="1">
      <c r="A1135" s="59" t="s">
        <v>3313</v>
      </c>
      <c r="B1135" s="59" t="s">
        <v>3314</v>
      </c>
      <c r="C1135" s="59" t="s">
        <v>3315</v>
      </c>
      <c r="D1135" s="59">
        <v>808</v>
      </c>
      <c r="F1135" s="59" t="s">
        <v>5</v>
      </c>
      <c r="G1135" s="152" t="str">
        <f>VLOOKUP(D1135,sku归属!A:B,2,0)</f>
        <v>丁芳芳</v>
      </c>
    </row>
    <row r="1136" spans="1:13" s="59" customFormat="1" customHeight="1">
      <c r="A1136" s="59" t="s">
        <v>3316</v>
      </c>
      <c r="B1136" s="59" t="s">
        <v>3317</v>
      </c>
      <c r="C1136" s="59" t="s">
        <v>1351</v>
      </c>
      <c r="D1136" s="59">
        <v>808</v>
      </c>
      <c r="F1136" s="59" t="s">
        <v>5</v>
      </c>
      <c r="G1136" s="152" t="str">
        <f>VLOOKUP(D1136,sku归属!A:B,2,0)</f>
        <v>丁芳芳</v>
      </c>
    </row>
    <row r="1137" spans="1:13" s="59" customFormat="1" customHeight="1">
      <c r="A1137" s="59" t="s">
        <v>3318</v>
      </c>
      <c r="B1137" s="59" t="s">
        <v>3319</v>
      </c>
      <c r="C1137" s="59" t="s">
        <v>1348</v>
      </c>
      <c r="D1137" s="59">
        <v>808</v>
      </c>
      <c r="F1137" s="59" t="s">
        <v>5</v>
      </c>
      <c r="G1137" s="152" t="str">
        <f>VLOOKUP(D1137,sku归属!A:B,2,0)</f>
        <v>丁芳芳</v>
      </c>
    </row>
    <row r="1138" spans="1:13" s="59" customFormat="1" customHeight="1">
      <c r="A1138" s="59" t="s">
        <v>3320</v>
      </c>
      <c r="B1138" s="59" t="s">
        <v>3321</v>
      </c>
      <c r="C1138" s="59" t="s">
        <v>1357</v>
      </c>
      <c r="D1138" s="59">
        <v>808</v>
      </c>
      <c r="F1138" s="59" t="s">
        <v>5</v>
      </c>
      <c r="G1138" s="152" t="str">
        <f>VLOOKUP(D1138,sku归属!A:B,2,0)</f>
        <v>丁芳芳</v>
      </c>
    </row>
    <row r="1139" spans="1:13" s="59" customFormat="1" customHeight="1">
      <c r="A1139" s="59" t="s">
        <v>3322</v>
      </c>
      <c r="B1139" s="59" t="s">
        <v>3323</v>
      </c>
      <c r="C1139" s="59" t="s">
        <v>1354</v>
      </c>
      <c r="D1139" s="59">
        <v>808</v>
      </c>
      <c r="F1139" s="59" t="s">
        <v>5</v>
      </c>
      <c r="G1139" s="152" t="str">
        <f>VLOOKUP(D1139,sku归属!A:B,2,0)</f>
        <v>丁芳芳</v>
      </c>
    </row>
    <row r="1140" spans="1:13" s="59" customFormat="1" customHeight="1">
      <c r="A1140" s="59" t="s">
        <v>3324</v>
      </c>
      <c r="B1140" s="59" t="s">
        <v>3325</v>
      </c>
      <c r="C1140" s="59" t="s">
        <v>1212</v>
      </c>
      <c r="D1140" s="59">
        <v>808</v>
      </c>
      <c r="F1140" s="59" t="s">
        <v>5</v>
      </c>
      <c r="G1140" s="152" t="str">
        <f>VLOOKUP(D1140,sku归属!A:B,2,0)</f>
        <v>丁芳芳</v>
      </c>
    </row>
    <row r="1141" spans="1:13" s="59" customFormat="1" customHeight="1">
      <c r="A1141" s="59" t="s">
        <v>3326</v>
      </c>
      <c r="B1141" s="59" t="s">
        <v>3327</v>
      </c>
      <c r="C1141" s="59" t="s">
        <v>1215</v>
      </c>
      <c r="D1141" s="59">
        <v>808</v>
      </c>
      <c r="F1141" s="59" t="s">
        <v>5</v>
      </c>
      <c r="G1141" s="152" t="str">
        <f>VLOOKUP(D1141,sku归属!A:B,2,0)</f>
        <v>丁芳芳</v>
      </c>
    </row>
    <row r="1142" spans="1:13" s="59" customFormat="1" customHeight="1">
      <c r="A1142" s="59" t="s">
        <v>3328</v>
      </c>
      <c r="B1142" s="59" t="s">
        <v>3329</v>
      </c>
      <c r="C1142" s="59" t="s">
        <v>1221</v>
      </c>
      <c r="D1142" s="59">
        <v>808</v>
      </c>
      <c r="F1142" s="59" t="s">
        <v>5</v>
      </c>
      <c r="G1142" s="152" t="str">
        <f>VLOOKUP(D1142,sku归属!A:B,2,0)</f>
        <v>丁芳芳</v>
      </c>
    </row>
    <row r="1143" spans="1:13" s="59" customFormat="1" customHeight="1">
      <c r="A1143" s="59" t="s">
        <v>3330</v>
      </c>
      <c r="B1143" s="59" t="s">
        <v>3331</v>
      </c>
      <c r="C1143" s="59" t="s">
        <v>145</v>
      </c>
      <c r="D1143" s="59">
        <v>808</v>
      </c>
      <c r="F1143" s="59" t="s">
        <v>5</v>
      </c>
      <c r="G1143" s="152" t="str">
        <f>VLOOKUP(D1143,sku归属!A:B,2,0)</f>
        <v>丁芳芳</v>
      </c>
    </row>
    <row r="1144" spans="1:13" s="59" customFormat="1" customHeight="1">
      <c r="A1144" s="59" t="s">
        <v>3332</v>
      </c>
      <c r="B1144" s="59" t="s">
        <v>3333</v>
      </c>
      <c r="C1144" s="59" t="s">
        <v>148</v>
      </c>
      <c r="D1144" s="59">
        <v>808</v>
      </c>
      <c r="F1144" s="59" t="s">
        <v>5</v>
      </c>
      <c r="G1144" s="152" t="str">
        <f>VLOOKUP(D1144,sku归属!A:B,2,0)</f>
        <v>丁芳芳</v>
      </c>
    </row>
    <row r="1145" spans="1:13" s="59" customFormat="1" customHeight="1">
      <c r="A1145" s="59" t="s">
        <v>3334</v>
      </c>
      <c r="B1145" s="59" t="s">
        <v>3335</v>
      </c>
      <c r="C1145" s="59" t="s">
        <v>3336</v>
      </c>
      <c r="D1145" s="59">
        <v>808</v>
      </c>
      <c r="F1145" s="59" t="s">
        <v>5</v>
      </c>
      <c r="G1145" s="152" t="str">
        <f>VLOOKUP(D1145,sku归属!A:B,2,0)</f>
        <v>丁芳芳</v>
      </c>
    </row>
    <row r="1146" spans="1:13" s="59" customFormat="1" customHeight="1">
      <c r="A1146" s="59" t="s">
        <v>3337</v>
      </c>
      <c r="B1146" s="59" t="s">
        <v>3338</v>
      </c>
      <c r="C1146" s="59" t="s">
        <v>3339</v>
      </c>
      <c r="D1146" s="59">
        <v>808</v>
      </c>
      <c r="F1146" s="59" t="s">
        <v>5</v>
      </c>
      <c r="G1146" s="152" t="str">
        <f>VLOOKUP(D1146,sku归属!A:B,2,0)</f>
        <v>丁芳芳</v>
      </c>
    </row>
    <row r="1147" spans="1:13" s="59" customFormat="1" customHeight="1">
      <c r="A1147" s="59" t="s">
        <v>3340</v>
      </c>
      <c r="B1147" s="59" t="s">
        <v>3341</v>
      </c>
      <c r="C1147" s="59" t="s">
        <v>2410</v>
      </c>
      <c r="D1147" s="59">
        <v>808</v>
      </c>
      <c r="F1147" s="59" t="s">
        <v>5</v>
      </c>
      <c r="G1147" s="152" t="str">
        <f>VLOOKUP(D1147,sku归属!A:B,2,0)</f>
        <v>丁芳芳</v>
      </c>
    </row>
    <row r="1148" spans="1:13" s="59" customFormat="1" customHeight="1">
      <c r="A1148" s="59" t="s">
        <v>3342</v>
      </c>
      <c r="B1148" s="59" t="s">
        <v>3343</v>
      </c>
      <c r="C1148" s="59" t="s">
        <v>2413</v>
      </c>
      <c r="D1148" s="59">
        <v>808</v>
      </c>
      <c r="F1148" s="59" t="s">
        <v>5</v>
      </c>
      <c r="G1148" s="152" t="str">
        <f>VLOOKUP(D1148,sku归属!A:B,2,0)</f>
        <v>丁芳芳</v>
      </c>
    </row>
    <row r="1149" spans="1:13" s="59" customFormat="1" customHeight="1">
      <c r="A1149" s="59" t="s">
        <v>3344</v>
      </c>
      <c r="B1149" s="59" t="s">
        <v>3345</v>
      </c>
      <c r="C1149" s="59" t="s">
        <v>2404</v>
      </c>
      <c r="D1149" s="59">
        <v>808</v>
      </c>
      <c r="F1149" s="59" t="s">
        <v>5</v>
      </c>
      <c r="G1149" s="152" t="str">
        <f>VLOOKUP(D1149,sku归属!A:B,2,0)</f>
        <v>丁芳芳</v>
      </c>
    </row>
    <row r="1150" spans="1:13" s="59" customFormat="1" customHeight="1">
      <c r="A1150" s="59" t="s">
        <v>3346</v>
      </c>
      <c r="B1150" s="59" t="s">
        <v>3347</v>
      </c>
      <c r="C1150" s="59" t="s">
        <v>2407</v>
      </c>
      <c r="D1150" s="59">
        <v>808</v>
      </c>
      <c r="F1150" s="59" t="s">
        <v>5</v>
      </c>
      <c r="G1150" s="152" t="str">
        <f>VLOOKUP(D1150,sku归属!A:B,2,0)</f>
        <v>丁芳芳</v>
      </c>
    </row>
    <row r="1151" spans="1:13" s="59" customFormat="1" customHeight="1">
      <c r="A1151" s="59" t="s">
        <v>3348</v>
      </c>
      <c r="B1151" s="59" t="s">
        <v>3349</v>
      </c>
      <c r="C1151" s="59" t="s">
        <v>3350</v>
      </c>
      <c r="D1151" s="59">
        <v>808</v>
      </c>
      <c r="F1151" s="59" t="s">
        <v>5</v>
      </c>
      <c r="G1151" s="152" t="str">
        <f>VLOOKUP(D1151,sku归属!A:B,2,0)</f>
        <v>丁芳芳</v>
      </c>
    </row>
    <row r="1152" spans="1:13" s="59" customFormat="1" customHeight="1">
      <c r="A1152" s="59" t="s">
        <v>3351</v>
      </c>
      <c r="B1152" s="59" t="s">
        <v>3352</v>
      </c>
      <c r="C1152" s="59" t="s">
        <v>3353</v>
      </c>
      <c r="D1152" s="59">
        <v>808</v>
      </c>
      <c r="F1152" s="59" t="s">
        <v>5</v>
      </c>
      <c r="G1152" s="152" t="str">
        <f>VLOOKUP(D1152,sku归属!A:B,2,0)</f>
        <v>丁芳芳</v>
      </c>
    </row>
    <row r="1153" spans="1:13" s="59" customFormat="1" customHeight="1">
      <c r="A1153" s="59" t="s">
        <v>3354</v>
      </c>
      <c r="B1153" s="59" t="s">
        <v>3355</v>
      </c>
      <c r="C1153" s="59" t="s">
        <v>3356</v>
      </c>
      <c r="D1153" s="59">
        <v>808</v>
      </c>
      <c r="F1153" s="59" t="s">
        <v>5</v>
      </c>
      <c r="G1153" s="152" t="str">
        <f>VLOOKUP(D1153,sku归属!A:B,2,0)</f>
        <v>丁芳芳</v>
      </c>
    </row>
    <row r="1154" spans="1:13" s="59" customFormat="1" customHeight="1">
      <c r="A1154" s="59" t="s">
        <v>3357</v>
      </c>
      <c r="B1154" s="59" t="s">
        <v>3358</v>
      </c>
      <c r="C1154" s="59" t="s">
        <v>3359</v>
      </c>
      <c r="D1154" s="59">
        <v>808</v>
      </c>
      <c r="F1154" s="59" t="s">
        <v>5</v>
      </c>
      <c r="G1154" s="152" t="str">
        <f>VLOOKUP(D1154,sku归属!A:B,2,0)</f>
        <v>丁芳芳</v>
      </c>
    </row>
    <row r="1155" spans="1:13" s="59" customFormat="1" customHeight="1">
      <c r="A1155" s="59" t="s">
        <v>3360</v>
      </c>
      <c r="B1155" s="59" t="s">
        <v>3361</v>
      </c>
      <c r="C1155" s="59" t="s">
        <v>1381</v>
      </c>
      <c r="D1155" s="59">
        <v>808</v>
      </c>
      <c r="F1155" s="59" t="s">
        <v>5</v>
      </c>
      <c r="G1155" s="152" t="str">
        <f>VLOOKUP(D1155,sku归属!A:B,2,0)</f>
        <v>丁芳芳</v>
      </c>
    </row>
    <row r="1156" spans="1:13" s="59" customFormat="1" customHeight="1">
      <c r="A1156" s="59" t="s">
        <v>3362</v>
      </c>
      <c r="B1156" s="59" t="s">
        <v>3363</v>
      </c>
      <c r="C1156" s="59" t="s">
        <v>1242</v>
      </c>
      <c r="D1156" s="59">
        <v>808</v>
      </c>
      <c r="F1156" s="59" t="s">
        <v>5</v>
      </c>
      <c r="G1156" s="152" t="str">
        <f>VLOOKUP(D1156,sku归属!A:B,2,0)</f>
        <v>丁芳芳</v>
      </c>
    </row>
    <row r="1157" spans="1:13" s="59" customFormat="1" customHeight="1">
      <c r="A1157" s="59" t="s">
        <v>3364</v>
      </c>
      <c r="B1157" s="59" t="s">
        <v>3365</v>
      </c>
      <c r="C1157" s="59" t="s">
        <v>1239</v>
      </c>
      <c r="D1157" s="59">
        <v>808</v>
      </c>
      <c r="F1157" s="59" t="s">
        <v>5</v>
      </c>
      <c r="G1157" s="152" t="str">
        <f>VLOOKUP(D1157,sku归属!A:B,2,0)</f>
        <v>丁芳芳</v>
      </c>
    </row>
    <row r="1158" spans="1:13" s="59" customFormat="1" customHeight="1">
      <c r="A1158" s="59" t="s">
        <v>3366</v>
      </c>
      <c r="B1158" s="59" t="s">
        <v>3367</v>
      </c>
      <c r="C1158" s="59" t="s">
        <v>1049</v>
      </c>
      <c r="D1158" s="59">
        <v>808</v>
      </c>
      <c r="F1158" s="59" t="s">
        <v>5</v>
      </c>
      <c r="G1158" s="152" t="str">
        <f>VLOOKUP(D1158,sku归属!A:B,2,0)</f>
        <v>丁芳芳</v>
      </c>
    </row>
    <row r="1159" spans="1:13" s="59" customFormat="1" customHeight="1">
      <c r="A1159" s="59" t="s">
        <v>3368</v>
      </c>
      <c r="B1159" s="59" t="s">
        <v>3369</v>
      </c>
      <c r="C1159" s="59" t="s">
        <v>1052</v>
      </c>
      <c r="D1159" s="59">
        <v>808</v>
      </c>
      <c r="F1159" s="59" t="s">
        <v>5</v>
      </c>
      <c r="G1159" s="152" t="str">
        <f>VLOOKUP(D1159,sku归属!A:B,2,0)</f>
        <v>丁芳芳</v>
      </c>
    </row>
    <row r="1160" spans="1:13" s="59" customFormat="1" customHeight="1">
      <c r="A1160" s="59" t="s">
        <v>3370</v>
      </c>
      <c r="B1160" s="59" t="s">
        <v>3371</v>
      </c>
      <c r="C1160" s="59" t="s">
        <v>1055</v>
      </c>
      <c r="D1160" s="59">
        <v>808</v>
      </c>
      <c r="F1160" s="59" t="s">
        <v>5</v>
      </c>
      <c r="G1160" s="152" t="str">
        <f>VLOOKUP(D1160,sku归属!A:B,2,0)</f>
        <v>丁芳芳</v>
      </c>
    </row>
    <row r="1161" spans="1:13" s="59" customFormat="1" customHeight="1">
      <c r="A1161" s="59" t="s">
        <v>3372</v>
      </c>
      <c r="B1161" s="59" t="s">
        <v>3373</v>
      </c>
      <c r="C1161" s="59" t="s">
        <v>1058</v>
      </c>
      <c r="D1161" s="59">
        <v>808</v>
      </c>
      <c r="F1161" s="59" t="s">
        <v>5</v>
      </c>
      <c r="G1161" s="152" t="str">
        <f>VLOOKUP(D1161,sku归属!A:B,2,0)</f>
        <v>丁芳芳</v>
      </c>
    </row>
    <row r="1162" spans="1:13" s="59" customFormat="1" customHeight="1">
      <c r="A1162" s="59" t="s">
        <v>3374</v>
      </c>
      <c r="B1162" s="59" t="s">
        <v>3375</v>
      </c>
      <c r="C1162" s="59" t="s">
        <v>1043</v>
      </c>
      <c r="D1162" s="59">
        <v>808</v>
      </c>
      <c r="F1162" s="59" t="s">
        <v>5</v>
      </c>
      <c r="G1162" s="152" t="str">
        <f>VLOOKUP(D1162,sku归属!A:B,2,0)</f>
        <v>丁芳芳</v>
      </c>
    </row>
    <row r="1163" spans="1:13" s="59" customFormat="1" customHeight="1">
      <c r="A1163" s="59" t="s">
        <v>3376</v>
      </c>
      <c r="B1163" s="59" t="s">
        <v>3377</v>
      </c>
      <c r="C1163" s="59" t="s">
        <v>1046</v>
      </c>
      <c r="D1163" s="59">
        <v>808</v>
      </c>
      <c r="F1163" s="59" t="s">
        <v>5</v>
      </c>
      <c r="G1163" s="152" t="str">
        <f>VLOOKUP(D1163,sku归属!A:B,2,0)</f>
        <v>丁芳芳</v>
      </c>
    </row>
    <row r="1164" spans="1:13" s="59" customFormat="1" customHeight="1">
      <c r="A1164" s="59" t="s">
        <v>3378</v>
      </c>
      <c r="B1164" s="59" t="s">
        <v>3379</v>
      </c>
      <c r="C1164" s="59" t="s">
        <v>1037</v>
      </c>
      <c r="D1164" s="59">
        <v>808</v>
      </c>
      <c r="F1164" s="59" t="s">
        <v>5</v>
      </c>
      <c r="G1164" s="152" t="str">
        <f>VLOOKUP(D1164,sku归属!A:B,2,0)</f>
        <v>丁芳芳</v>
      </c>
    </row>
    <row r="1165" spans="1:13" s="59" customFormat="1" customHeight="1">
      <c r="A1165" s="59" t="s">
        <v>3380</v>
      </c>
      <c r="B1165" s="59" t="s">
        <v>3381</v>
      </c>
      <c r="C1165" s="59" t="s">
        <v>1040</v>
      </c>
      <c r="D1165" s="59">
        <v>808</v>
      </c>
      <c r="F1165" s="59" t="s">
        <v>5</v>
      </c>
      <c r="G1165" s="152" t="str">
        <f>VLOOKUP(D1165,sku归属!A:B,2,0)</f>
        <v>丁芳芳</v>
      </c>
    </row>
    <row r="1166" spans="1:13" s="59" customFormat="1" customHeight="1">
      <c r="A1166" s="59" t="s">
        <v>3382</v>
      </c>
      <c r="B1166" s="59" t="s">
        <v>3383</v>
      </c>
      <c r="C1166" s="59" t="s">
        <v>1503</v>
      </c>
      <c r="D1166" s="59">
        <v>808</v>
      </c>
      <c r="F1166" s="59" t="s">
        <v>5</v>
      </c>
      <c r="G1166" s="152" t="str">
        <f>VLOOKUP(D1166,sku归属!A:B,2,0)</f>
        <v>丁芳芳</v>
      </c>
    </row>
    <row r="1167" spans="1:13" s="59" customFormat="1" customHeight="1">
      <c r="A1167" s="59" t="s">
        <v>3384</v>
      </c>
      <c r="B1167" s="59" t="s">
        <v>3385</v>
      </c>
      <c r="C1167" s="59" t="s">
        <v>1500</v>
      </c>
      <c r="D1167" s="59">
        <v>808</v>
      </c>
      <c r="F1167" s="59" t="s">
        <v>5</v>
      </c>
      <c r="G1167" s="152" t="str">
        <f>VLOOKUP(D1167,sku归属!A:B,2,0)</f>
        <v>丁芳芳</v>
      </c>
    </row>
    <row r="1168" spans="1:13" s="59" customFormat="1" customHeight="1">
      <c r="A1168" s="59" t="s">
        <v>3386</v>
      </c>
      <c r="B1168" s="59" t="s">
        <v>3387</v>
      </c>
      <c r="C1168" s="59" t="s">
        <v>1509</v>
      </c>
      <c r="D1168" s="59">
        <v>808</v>
      </c>
      <c r="F1168" s="59" t="s">
        <v>5</v>
      </c>
      <c r="G1168" s="152" t="str">
        <f>VLOOKUP(D1168,sku归属!A:B,2,0)</f>
        <v>丁芳芳</v>
      </c>
    </row>
    <row r="1169" spans="1:13" s="59" customFormat="1" customHeight="1">
      <c r="A1169" s="59" t="s">
        <v>3388</v>
      </c>
      <c r="B1169" s="59" t="s">
        <v>3389</v>
      </c>
      <c r="C1169" s="59" t="s">
        <v>1506</v>
      </c>
      <c r="D1169" s="59">
        <v>808</v>
      </c>
      <c r="F1169" s="59" t="s">
        <v>5</v>
      </c>
      <c r="G1169" s="152" t="str">
        <f>VLOOKUP(D1169,sku归属!A:B,2,0)</f>
        <v>丁芳芳</v>
      </c>
    </row>
    <row r="1170" spans="1:13" s="59" customFormat="1" customHeight="1">
      <c r="A1170" s="59" t="s">
        <v>3390</v>
      </c>
      <c r="B1170" s="59" t="s">
        <v>3391</v>
      </c>
      <c r="C1170" s="59" t="s">
        <v>3392</v>
      </c>
      <c r="D1170" s="59">
        <v>808</v>
      </c>
      <c r="F1170" s="59" t="s">
        <v>5</v>
      </c>
      <c r="G1170" s="152" t="str">
        <f>VLOOKUP(D1170,sku归属!A:B,2,0)</f>
        <v>丁芳芳</v>
      </c>
    </row>
    <row r="1171" spans="1:13" s="59" customFormat="1" customHeight="1">
      <c r="A1171" s="59" t="s">
        <v>3393</v>
      </c>
      <c r="B1171" s="59" t="s">
        <v>3394</v>
      </c>
      <c r="C1171" s="59" t="s">
        <v>3395</v>
      </c>
      <c r="D1171" s="59">
        <v>808</v>
      </c>
      <c r="F1171" s="59" t="s">
        <v>5</v>
      </c>
      <c r="G1171" s="152" t="str">
        <f>VLOOKUP(D1171,sku归属!A:B,2,0)</f>
        <v>丁芳芳</v>
      </c>
    </row>
    <row r="1172" spans="1:13" s="59" customFormat="1" customHeight="1">
      <c r="A1172" s="59" t="s">
        <v>3396</v>
      </c>
      <c r="B1172" s="59" t="s">
        <v>3397</v>
      </c>
      <c r="C1172" s="59" t="s">
        <v>3398</v>
      </c>
      <c r="D1172" s="59">
        <v>808</v>
      </c>
      <c r="F1172" s="59" t="s">
        <v>5</v>
      </c>
      <c r="G1172" s="152" t="str">
        <f>VLOOKUP(D1172,sku归属!A:B,2,0)</f>
        <v>丁芳芳</v>
      </c>
    </row>
    <row r="1173" spans="1:13" s="59" customFormat="1" customHeight="1">
      <c r="A1173" s="59" t="s">
        <v>3399</v>
      </c>
      <c r="B1173" s="59" t="s">
        <v>3400</v>
      </c>
      <c r="C1173" s="59" t="s">
        <v>3401</v>
      </c>
      <c r="D1173" s="59">
        <v>808</v>
      </c>
      <c r="F1173" s="59" t="s">
        <v>5</v>
      </c>
      <c r="G1173" s="152" t="str">
        <f>VLOOKUP(D1173,sku归属!A:B,2,0)</f>
        <v>丁芳芳</v>
      </c>
    </row>
    <row r="1174" spans="1:13" s="59" customFormat="1" customHeight="1">
      <c r="A1174" s="59" t="s">
        <v>3402</v>
      </c>
      <c r="B1174" s="59" t="s">
        <v>3403</v>
      </c>
      <c r="C1174" s="59" t="s">
        <v>3404</v>
      </c>
      <c r="D1174" s="59">
        <v>808</v>
      </c>
      <c r="F1174" s="59" t="s">
        <v>5</v>
      </c>
      <c r="G1174" s="152" t="str">
        <f>VLOOKUP(D1174,sku归属!A:B,2,0)</f>
        <v>丁芳芳</v>
      </c>
    </row>
    <row r="1175" spans="1:13" s="59" customFormat="1" customHeight="1">
      <c r="A1175" s="59" t="s">
        <v>3405</v>
      </c>
      <c r="B1175" s="59" t="s">
        <v>3406</v>
      </c>
      <c r="C1175" s="59" t="s">
        <v>3407</v>
      </c>
      <c r="D1175" s="59">
        <v>808</v>
      </c>
      <c r="F1175" s="59" t="s">
        <v>5</v>
      </c>
      <c r="G1175" s="152" t="str">
        <f>VLOOKUP(D1175,sku归属!A:B,2,0)</f>
        <v>丁芳芳</v>
      </c>
    </row>
    <row r="1176" spans="1:13" s="59" customFormat="1" customHeight="1">
      <c r="A1176" s="59" t="s">
        <v>3408</v>
      </c>
      <c r="B1176" s="59" t="s">
        <v>3409</v>
      </c>
      <c r="C1176" s="59" t="s">
        <v>3410</v>
      </c>
      <c r="D1176" s="59">
        <v>808</v>
      </c>
      <c r="F1176" s="59" t="s">
        <v>5</v>
      </c>
      <c r="G1176" s="152" t="str">
        <f>VLOOKUP(D1176,sku归属!A:B,2,0)</f>
        <v>丁芳芳</v>
      </c>
    </row>
    <row r="1177" spans="1:13" s="59" customFormat="1" customHeight="1">
      <c r="A1177" s="59" t="s">
        <v>3411</v>
      </c>
      <c r="B1177" s="59" t="s">
        <v>3412</v>
      </c>
      <c r="C1177" s="59" t="s">
        <v>3413</v>
      </c>
      <c r="D1177" s="59">
        <v>808</v>
      </c>
      <c r="F1177" s="59" t="s">
        <v>5</v>
      </c>
      <c r="G1177" s="152" t="str">
        <f>VLOOKUP(D1177,sku归属!A:B,2,0)</f>
        <v>丁芳芳</v>
      </c>
    </row>
    <row r="1178" spans="1:13" s="59" customFormat="1" customHeight="1">
      <c r="A1178" s="59" t="s">
        <v>3414</v>
      </c>
      <c r="B1178" s="59" t="s">
        <v>3415</v>
      </c>
      <c r="C1178" s="59" t="s">
        <v>3416</v>
      </c>
      <c r="D1178" s="59">
        <v>808</v>
      </c>
      <c r="F1178" s="59" t="s">
        <v>5</v>
      </c>
      <c r="G1178" s="152" t="str">
        <f>VLOOKUP(D1178,sku归属!A:B,2,0)</f>
        <v>丁芳芳</v>
      </c>
    </row>
    <row r="1179" spans="1:13" s="59" customFormat="1" customHeight="1">
      <c r="A1179" s="59" t="s">
        <v>3417</v>
      </c>
      <c r="B1179" s="59" t="s">
        <v>3418</v>
      </c>
      <c r="C1179" s="59" t="s">
        <v>3419</v>
      </c>
      <c r="D1179" s="59">
        <v>808</v>
      </c>
      <c r="F1179" s="59" t="s">
        <v>5</v>
      </c>
      <c r="G1179" s="152" t="str">
        <f>VLOOKUP(D1179,sku归属!A:B,2,0)</f>
        <v>丁芳芳</v>
      </c>
    </row>
    <row r="1180" spans="1:13" s="59" customFormat="1" customHeight="1">
      <c r="A1180" s="59" t="s">
        <v>3420</v>
      </c>
      <c r="B1180" s="59" t="s">
        <v>3421</v>
      </c>
      <c r="C1180" s="59" t="s">
        <v>3422</v>
      </c>
      <c r="D1180" s="59">
        <v>808</v>
      </c>
      <c r="F1180" s="59" t="s">
        <v>5</v>
      </c>
      <c r="G1180" s="152" t="str">
        <f>VLOOKUP(D1180,sku归属!A:B,2,0)</f>
        <v>丁芳芳</v>
      </c>
    </row>
    <row r="1181" spans="1:13" s="59" customFormat="1" customHeight="1">
      <c r="A1181" s="59" t="s">
        <v>3423</v>
      </c>
      <c r="B1181" s="59" t="s">
        <v>3424</v>
      </c>
      <c r="C1181" s="59" t="s">
        <v>3425</v>
      </c>
      <c r="D1181" s="59">
        <v>808</v>
      </c>
      <c r="F1181" s="59" t="s">
        <v>5</v>
      </c>
      <c r="G1181" s="152" t="str">
        <f>VLOOKUP(D1181,sku归属!A:B,2,0)</f>
        <v>丁芳芳</v>
      </c>
    </row>
    <row r="1182" spans="1:13" s="59" customFormat="1" customHeight="1">
      <c r="A1182" s="59" t="s">
        <v>3426</v>
      </c>
      <c r="B1182" s="59" t="s">
        <v>3427</v>
      </c>
      <c r="C1182" s="59" t="s">
        <v>3428</v>
      </c>
      <c r="D1182" s="59">
        <v>808</v>
      </c>
      <c r="F1182" s="59" t="s">
        <v>5</v>
      </c>
      <c r="G1182" s="152" t="str">
        <f>VLOOKUP(D1182,sku归属!A:B,2,0)</f>
        <v>丁芳芳</v>
      </c>
    </row>
    <row r="1183" spans="1:13" s="59" customFormat="1" customHeight="1">
      <c r="A1183" s="59" t="s">
        <v>3429</v>
      </c>
      <c r="B1183" s="59" t="s">
        <v>3430</v>
      </c>
      <c r="C1183" s="59" t="s">
        <v>3431</v>
      </c>
      <c r="D1183" s="59">
        <v>808</v>
      </c>
      <c r="F1183" s="59" t="s">
        <v>5</v>
      </c>
      <c r="G1183" s="152" t="str">
        <f>VLOOKUP(D1183,sku归属!A:B,2,0)</f>
        <v>丁芳芳</v>
      </c>
    </row>
    <row r="1184" spans="1:13" s="59" customFormat="1" customHeight="1">
      <c r="A1184" s="59" t="s">
        <v>3432</v>
      </c>
      <c r="B1184" s="59" t="s">
        <v>3433</v>
      </c>
      <c r="C1184" s="59" t="s">
        <v>1336</v>
      </c>
      <c r="D1184" s="59">
        <v>808</v>
      </c>
      <c r="F1184" s="59" t="s">
        <v>5</v>
      </c>
      <c r="G1184" s="152" t="str">
        <f>VLOOKUP(D1184,sku归属!A:B,2,0)</f>
        <v>丁芳芳</v>
      </c>
    </row>
    <row r="1185" spans="1:13" s="59" customFormat="1" customHeight="1">
      <c r="A1185" s="59" t="s">
        <v>3434</v>
      </c>
      <c r="B1185" s="59" t="s">
        <v>3435</v>
      </c>
      <c r="C1185" s="59" t="s">
        <v>1339</v>
      </c>
      <c r="D1185" s="59">
        <v>808</v>
      </c>
      <c r="F1185" s="59" t="s">
        <v>5</v>
      </c>
      <c r="G1185" s="152" t="str">
        <f>VLOOKUP(D1185,sku归属!A:B,2,0)</f>
        <v>丁芳芳</v>
      </c>
    </row>
    <row r="1186" spans="1:13" s="59" customFormat="1" customHeight="1">
      <c r="A1186" s="59" t="s">
        <v>3436</v>
      </c>
      <c r="B1186" s="59" t="s">
        <v>3437</v>
      </c>
      <c r="C1186" s="59" t="s">
        <v>3438</v>
      </c>
      <c r="D1186" s="59">
        <v>808</v>
      </c>
      <c r="F1186" s="59" t="s">
        <v>5</v>
      </c>
      <c r="G1186" s="152" t="str">
        <f>VLOOKUP(D1186,sku归属!A:B,2,0)</f>
        <v>丁芳芳</v>
      </c>
    </row>
    <row r="1187" spans="1:13" s="59" customFormat="1" customHeight="1">
      <c r="A1187" s="59" t="s">
        <v>3439</v>
      </c>
      <c r="B1187" s="59" t="s">
        <v>3440</v>
      </c>
      <c r="C1187" s="59" t="s">
        <v>3441</v>
      </c>
      <c r="D1187" s="59">
        <v>808</v>
      </c>
      <c r="F1187" s="59" t="s">
        <v>5</v>
      </c>
      <c r="G1187" s="152" t="str">
        <f>VLOOKUP(D1187,sku归属!A:B,2,0)</f>
        <v>丁芳芳</v>
      </c>
    </row>
    <row r="1188" spans="1:13" s="59" customFormat="1" customHeight="1">
      <c r="A1188" s="59" t="s">
        <v>3442</v>
      </c>
      <c r="B1188" s="59" t="s">
        <v>3443</v>
      </c>
      <c r="C1188" s="59" t="s">
        <v>3444</v>
      </c>
      <c r="D1188" s="59">
        <v>808</v>
      </c>
      <c r="F1188" s="59" t="s">
        <v>5</v>
      </c>
      <c r="G1188" s="152" t="str">
        <f>VLOOKUP(D1188,sku归属!A:B,2,0)</f>
        <v>丁芳芳</v>
      </c>
    </row>
    <row r="1189" spans="1:13" s="59" customFormat="1" customHeight="1">
      <c r="A1189" s="59" t="s">
        <v>3445</v>
      </c>
      <c r="B1189" s="59" t="s">
        <v>3446</v>
      </c>
      <c r="C1189" s="59" t="s">
        <v>1741</v>
      </c>
      <c r="D1189" s="59">
        <v>808</v>
      </c>
      <c r="F1189" s="59" t="s">
        <v>5</v>
      </c>
      <c r="G1189" s="152" t="str">
        <f>VLOOKUP(D1189,sku归属!A:B,2,0)</f>
        <v>丁芳芳</v>
      </c>
    </row>
    <row r="1190" spans="1:13" s="59" customFormat="1" customHeight="1">
      <c r="A1190" s="59" t="s">
        <v>3447</v>
      </c>
      <c r="B1190" s="59" t="s">
        <v>3448</v>
      </c>
      <c r="C1190" s="59" t="s">
        <v>3449</v>
      </c>
      <c r="D1190" s="59">
        <v>808</v>
      </c>
      <c r="F1190" s="59" t="s">
        <v>5</v>
      </c>
      <c r="G1190" s="152" t="str">
        <f>VLOOKUP(D1190,sku归属!A:B,2,0)</f>
        <v>丁芳芳</v>
      </c>
    </row>
    <row r="1191" spans="1:13" s="59" customFormat="1" customHeight="1">
      <c r="A1191" s="59" t="s">
        <v>3450</v>
      </c>
      <c r="B1191" s="59" t="s">
        <v>3451</v>
      </c>
      <c r="C1191" s="59" t="s">
        <v>3452</v>
      </c>
      <c r="D1191" s="59">
        <v>808</v>
      </c>
      <c r="F1191" s="59" t="s">
        <v>5</v>
      </c>
      <c r="G1191" s="152" t="str">
        <f>VLOOKUP(D1191,sku归属!A:B,2,0)</f>
        <v>丁芳芳</v>
      </c>
    </row>
    <row r="1192" spans="1:13" s="59" customFormat="1" customHeight="1">
      <c r="A1192" s="59" t="s">
        <v>3453</v>
      </c>
      <c r="B1192" s="59" t="s">
        <v>3454</v>
      </c>
      <c r="C1192" s="59" t="s">
        <v>3455</v>
      </c>
      <c r="D1192" s="59">
        <v>808</v>
      </c>
      <c r="F1192" s="59" t="s">
        <v>5</v>
      </c>
      <c r="G1192" s="152" t="str">
        <f>VLOOKUP(D1192,sku归属!A:B,2,0)</f>
        <v>丁芳芳</v>
      </c>
    </row>
    <row r="1193" spans="1:13" s="59" customFormat="1" customHeight="1">
      <c r="A1193" s="59" t="s">
        <v>3456</v>
      </c>
      <c r="B1193" s="59" t="s">
        <v>3457</v>
      </c>
      <c r="C1193" s="59" t="s">
        <v>3458</v>
      </c>
      <c r="D1193" s="59" t="s">
        <v>6</v>
      </c>
      <c r="F1193" s="59" t="s">
        <v>5</v>
      </c>
      <c r="G1193" s="152" t="str">
        <f>VLOOKUP(D1193,sku归属!A:B,2,0)</f>
        <v>莫美玉</v>
      </c>
    </row>
    <row r="1194" spans="1:13" s="59" customFormat="1" customHeight="1">
      <c r="A1194" s="59" t="s">
        <v>3459</v>
      </c>
      <c r="B1194" s="59" t="s">
        <v>3460</v>
      </c>
      <c r="C1194" s="59" t="s">
        <v>3461</v>
      </c>
      <c r="D1194" s="59" t="s">
        <v>6</v>
      </c>
      <c r="F1194" s="59" t="s">
        <v>5</v>
      </c>
      <c r="G1194" s="152" t="str">
        <f>VLOOKUP(D1194,sku归属!A:B,2,0)</f>
        <v>莫美玉</v>
      </c>
    </row>
    <row r="1195" spans="1:13" s="59" customFormat="1" customHeight="1">
      <c r="A1195" s="59" t="s">
        <v>3462</v>
      </c>
      <c r="B1195" s="59" t="s">
        <v>3463</v>
      </c>
      <c r="C1195" s="59" t="s">
        <v>2080</v>
      </c>
      <c r="D1195" s="59" t="s">
        <v>6</v>
      </c>
      <c r="F1195" s="59" t="s">
        <v>5</v>
      </c>
      <c r="G1195" s="152" t="str">
        <f>VLOOKUP(D1195,sku归属!A:B,2,0)</f>
        <v>莫美玉</v>
      </c>
    </row>
    <row r="1196" spans="1:13" s="59" customFormat="1" customHeight="1">
      <c r="A1196" s="59" t="s">
        <v>3464</v>
      </c>
      <c r="B1196" s="59" t="s">
        <v>3465</v>
      </c>
      <c r="C1196" s="59" t="s">
        <v>2077</v>
      </c>
      <c r="D1196" s="59" t="s">
        <v>6</v>
      </c>
      <c r="F1196" s="59" t="s">
        <v>5</v>
      </c>
      <c r="G1196" s="152" t="str">
        <f>VLOOKUP(D1196,sku归属!A:B,2,0)</f>
        <v>莫美玉</v>
      </c>
    </row>
    <row r="1197" spans="1:13" s="59" customFormat="1" customHeight="1">
      <c r="A1197" s="59" t="s">
        <v>3466</v>
      </c>
      <c r="B1197" s="59" t="s">
        <v>3467</v>
      </c>
      <c r="C1197" s="59" t="s">
        <v>2083</v>
      </c>
      <c r="D1197" s="59" t="s">
        <v>6</v>
      </c>
      <c r="F1197" s="59" t="s">
        <v>5</v>
      </c>
      <c r="G1197" s="152" t="str">
        <f>VLOOKUP(D1197,sku归属!A:B,2,0)</f>
        <v>莫美玉</v>
      </c>
    </row>
    <row r="1198" spans="1:13" s="59" customFormat="1" customHeight="1">
      <c r="A1198" s="59" t="s">
        <v>3468</v>
      </c>
      <c r="B1198" s="59" t="s">
        <v>3469</v>
      </c>
      <c r="C1198" s="59" t="s">
        <v>3470</v>
      </c>
      <c r="D1198" s="59" t="s">
        <v>6</v>
      </c>
      <c r="F1198" s="59" t="s">
        <v>5</v>
      </c>
      <c r="G1198" s="152" t="str">
        <f>VLOOKUP(D1198,sku归属!A:B,2,0)</f>
        <v>莫美玉</v>
      </c>
    </row>
    <row r="1199" spans="1:13" s="59" customFormat="1" customHeight="1">
      <c r="A1199" s="59" t="s">
        <v>3471</v>
      </c>
      <c r="B1199" s="59" t="s">
        <v>3472</v>
      </c>
      <c r="C1199" s="59" t="s">
        <v>3473</v>
      </c>
      <c r="D1199" s="59" t="s">
        <v>6</v>
      </c>
      <c r="F1199" s="59" t="s">
        <v>5</v>
      </c>
      <c r="G1199" s="152" t="str">
        <f>VLOOKUP(D1199,sku归属!A:B,2,0)</f>
        <v>莫美玉</v>
      </c>
    </row>
    <row r="1200" spans="1:13" s="59" customFormat="1" customHeight="1">
      <c r="A1200" s="59" t="s">
        <v>3474</v>
      </c>
      <c r="B1200" s="59" t="s">
        <v>3475</v>
      </c>
      <c r="C1200" s="59" t="s">
        <v>3476</v>
      </c>
      <c r="D1200" s="59" t="s">
        <v>3</v>
      </c>
      <c r="F1200" s="59" t="s">
        <v>5</v>
      </c>
      <c r="G1200" s="152" t="str">
        <f>VLOOKUP(D1200,sku归属!A:B,2,0)</f>
        <v>其他</v>
      </c>
    </row>
    <row r="1201" spans="1:13" s="59" customFormat="1" customHeight="1">
      <c r="A1201" s="59" t="s">
        <v>3477</v>
      </c>
      <c r="B1201" s="59" t="s">
        <v>3478</v>
      </c>
      <c r="C1201" s="59" t="s">
        <v>3479</v>
      </c>
      <c r="D1201" s="59" t="s">
        <v>3</v>
      </c>
      <c r="F1201" s="59" t="s">
        <v>5</v>
      </c>
      <c r="G1201" s="152" t="str">
        <f>VLOOKUP(D1201,sku归属!A:B,2,0)</f>
        <v>其他</v>
      </c>
    </row>
    <row r="1202" spans="1:13" s="59" customFormat="1" customHeight="1">
      <c r="A1202" s="59" t="s">
        <v>3480</v>
      </c>
      <c r="B1202" s="59" t="s">
        <v>3481</v>
      </c>
      <c r="C1202" s="59" t="s">
        <v>3482</v>
      </c>
      <c r="D1202" s="59" t="s">
        <v>3</v>
      </c>
      <c r="F1202" s="59" t="s">
        <v>5</v>
      </c>
      <c r="G1202" s="152" t="str">
        <f>VLOOKUP(D1202,sku归属!A:B,2,0)</f>
        <v>其他</v>
      </c>
    </row>
    <row r="1203" spans="1:13" s="59" customFormat="1" customHeight="1">
      <c r="A1203" s="59" t="s">
        <v>3483</v>
      </c>
      <c r="B1203" s="59" t="s">
        <v>3484</v>
      </c>
      <c r="C1203" s="59" t="s">
        <v>3485</v>
      </c>
      <c r="D1203" s="59" t="s">
        <v>3</v>
      </c>
      <c r="F1203" s="59" t="s">
        <v>5</v>
      </c>
      <c r="G1203" s="152" t="str">
        <f>VLOOKUP(D1203,sku归属!A:B,2,0)</f>
        <v>其他</v>
      </c>
    </row>
    <row r="1204" spans="1:13" s="59" customFormat="1" customHeight="1">
      <c r="A1204" s="59" t="s">
        <v>3486</v>
      </c>
      <c r="B1204" s="59" t="s">
        <v>3487</v>
      </c>
      <c r="C1204" s="59" t="s">
        <v>3488</v>
      </c>
      <c r="D1204" s="59">
        <v>808</v>
      </c>
      <c r="F1204" s="59" t="s">
        <v>5</v>
      </c>
      <c r="G1204" s="152" t="str">
        <f>VLOOKUP(D1204,sku归属!A:B,2,0)</f>
        <v>丁芳芳</v>
      </c>
    </row>
    <row r="1205" spans="1:13" s="59" customFormat="1" customHeight="1">
      <c r="A1205" s="59" t="s">
        <v>3489</v>
      </c>
      <c r="B1205" s="59" t="s">
        <v>3490</v>
      </c>
      <c r="C1205" s="59" t="s">
        <v>1744</v>
      </c>
      <c r="D1205" s="59">
        <v>808</v>
      </c>
      <c r="F1205" s="59" t="s">
        <v>5</v>
      </c>
      <c r="G1205" s="152" t="str">
        <f>VLOOKUP(D1205,sku归属!A:B,2,0)</f>
        <v>丁芳芳</v>
      </c>
    </row>
    <row r="1206" spans="1:13" s="59" customFormat="1" customHeight="1">
      <c r="A1206" s="59" t="s">
        <v>3491</v>
      </c>
      <c r="B1206" s="59" t="s">
        <v>3492</v>
      </c>
      <c r="C1206" s="59" t="s">
        <v>1747</v>
      </c>
      <c r="D1206" s="59">
        <v>808</v>
      </c>
      <c r="F1206" s="59" t="s">
        <v>5</v>
      </c>
      <c r="G1206" s="152" t="str">
        <f>VLOOKUP(D1206,sku归属!A:B,2,0)</f>
        <v>丁芳芳</v>
      </c>
    </row>
    <row r="1207" spans="1:13" s="59" customFormat="1" customHeight="1">
      <c r="A1207" s="59" t="s">
        <v>3493</v>
      </c>
      <c r="B1207" s="59" t="s">
        <v>3494</v>
      </c>
      <c r="C1207" s="59" t="s">
        <v>169</v>
      </c>
      <c r="D1207" s="59">
        <v>808</v>
      </c>
      <c r="F1207" s="59" t="s">
        <v>5</v>
      </c>
      <c r="G1207" s="152" t="str">
        <f>VLOOKUP(D1207,sku归属!A:B,2,0)</f>
        <v>丁芳芳</v>
      </c>
    </row>
    <row r="1208" spans="1:13" s="59" customFormat="1" customHeight="1">
      <c r="A1208" s="59" t="s">
        <v>3495</v>
      </c>
      <c r="B1208" s="59" t="s">
        <v>3496</v>
      </c>
      <c r="C1208" s="59" t="s">
        <v>172</v>
      </c>
      <c r="D1208" s="59">
        <v>808</v>
      </c>
      <c r="F1208" s="59" t="s">
        <v>5</v>
      </c>
      <c r="G1208" s="152" t="str">
        <f>VLOOKUP(D1208,sku归属!A:B,2,0)</f>
        <v>丁芳芳</v>
      </c>
    </row>
    <row r="1209" spans="1:13" s="59" customFormat="1" customHeight="1">
      <c r="A1209" s="59" t="s">
        <v>3497</v>
      </c>
      <c r="B1209" s="59" t="s">
        <v>3498</v>
      </c>
      <c r="C1209" s="59" t="s">
        <v>175</v>
      </c>
      <c r="D1209" s="59">
        <v>808</v>
      </c>
      <c r="F1209" s="59" t="s">
        <v>5</v>
      </c>
      <c r="G1209" s="152" t="str">
        <f>VLOOKUP(D1209,sku归属!A:B,2,0)</f>
        <v>丁芳芳</v>
      </c>
    </row>
    <row r="1210" spans="1:13" s="59" customFormat="1" customHeight="1">
      <c r="A1210" s="59" t="s">
        <v>3499</v>
      </c>
      <c r="B1210" s="59" t="s">
        <v>3500</v>
      </c>
      <c r="C1210" s="59" t="s">
        <v>151</v>
      </c>
      <c r="D1210" s="59">
        <v>808</v>
      </c>
      <c r="F1210" s="59" t="s">
        <v>5</v>
      </c>
      <c r="G1210" s="152" t="str">
        <f>VLOOKUP(D1210,sku归属!A:B,2,0)</f>
        <v>丁芳芳</v>
      </c>
    </row>
    <row r="1211" spans="1:13" s="59" customFormat="1" customHeight="1">
      <c r="A1211" s="59" t="s">
        <v>3501</v>
      </c>
      <c r="B1211" s="59" t="s">
        <v>3502</v>
      </c>
      <c r="C1211" s="59" t="s">
        <v>154</v>
      </c>
      <c r="D1211" s="59">
        <v>808</v>
      </c>
      <c r="F1211" s="59" t="s">
        <v>5</v>
      </c>
      <c r="G1211" s="152" t="str">
        <f>VLOOKUP(D1211,sku归属!A:B,2,0)</f>
        <v>丁芳芳</v>
      </c>
    </row>
    <row r="1212" spans="1:13" s="59" customFormat="1" customHeight="1">
      <c r="A1212" s="59" t="s">
        <v>3503</v>
      </c>
      <c r="B1212" s="59" t="s">
        <v>3504</v>
      </c>
      <c r="C1212" s="59" t="s">
        <v>157</v>
      </c>
      <c r="D1212" s="59">
        <v>808</v>
      </c>
      <c r="F1212" s="59" t="s">
        <v>5</v>
      </c>
      <c r="G1212" s="152" t="str">
        <f>VLOOKUP(D1212,sku归属!A:B,2,0)</f>
        <v>丁芳芳</v>
      </c>
    </row>
    <row r="1213" spans="1:13" s="59" customFormat="1" customHeight="1">
      <c r="A1213" s="59" t="s">
        <v>3505</v>
      </c>
      <c r="B1213" s="59" t="s">
        <v>3506</v>
      </c>
      <c r="C1213" s="59" t="s">
        <v>160</v>
      </c>
      <c r="D1213" s="59">
        <v>808</v>
      </c>
      <c r="F1213" s="59" t="s">
        <v>5</v>
      </c>
      <c r="G1213" s="152" t="str">
        <f>VLOOKUP(D1213,sku归属!A:B,2,0)</f>
        <v>丁芳芳</v>
      </c>
    </row>
    <row r="1214" spans="1:13" s="59" customFormat="1" customHeight="1">
      <c r="A1214" s="59" t="s">
        <v>3507</v>
      </c>
      <c r="B1214" s="59" t="s">
        <v>3508</v>
      </c>
      <c r="C1214" s="59" t="s">
        <v>163</v>
      </c>
      <c r="D1214" s="59">
        <v>808</v>
      </c>
      <c r="F1214" s="59" t="s">
        <v>5</v>
      </c>
      <c r="G1214" s="152" t="str">
        <f>VLOOKUP(D1214,sku归属!A:B,2,0)</f>
        <v>丁芳芳</v>
      </c>
    </row>
    <row r="1215" spans="1:13" s="59" customFormat="1" customHeight="1">
      <c r="A1215" s="59" t="s">
        <v>3509</v>
      </c>
      <c r="B1215" s="59" t="s">
        <v>3510</v>
      </c>
      <c r="C1215" s="59" t="s">
        <v>166</v>
      </c>
      <c r="D1215" s="59">
        <v>808</v>
      </c>
      <c r="F1215" s="59" t="s">
        <v>5</v>
      </c>
      <c r="G1215" s="152" t="str">
        <f>VLOOKUP(D1215,sku归属!A:B,2,0)</f>
        <v>丁芳芳</v>
      </c>
    </row>
    <row r="1216" spans="1:13" s="59" customFormat="1" customHeight="1">
      <c r="A1216" s="59" t="s">
        <v>3511</v>
      </c>
      <c r="B1216" s="59" t="s">
        <v>3512</v>
      </c>
      <c r="C1216" s="59" t="s">
        <v>181</v>
      </c>
      <c r="D1216" s="59">
        <v>808</v>
      </c>
      <c r="F1216" s="59" t="s">
        <v>5</v>
      </c>
      <c r="G1216" s="152" t="str">
        <f>VLOOKUP(D1216,sku归属!A:B,2,0)</f>
        <v>丁芳芳</v>
      </c>
    </row>
    <row r="1217" spans="1:13" s="59" customFormat="1" customHeight="1">
      <c r="A1217" s="59" t="s">
        <v>3513</v>
      </c>
      <c r="B1217" s="59" t="s">
        <v>3514</v>
      </c>
      <c r="C1217" s="59" t="s">
        <v>184</v>
      </c>
      <c r="D1217" s="59">
        <v>808</v>
      </c>
      <c r="F1217" s="59" t="s">
        <v>5</v>
      </c>
      <c r="G1217" s="152" t="str">
        <f>VLOOKUP(D1217,sku归属!A:B,2,0)</f>
        <v>丁芳芳</v>
      </c>
    </row>
    <row r="1218" spans="1:13" s="59" customFormat="1" customHeight="1">
      <c r="A1218" s="59" t="s">
        <v>3515</v>
      </c>
      <c r="B1218" s="59" t="s">
        <v>3516</v>
      </c>
      <c r="C1218" s="59" t="s">
        <v>3517</v>
      </c>
      <c r="D1218" s="59">
        <v>808</v>
      </c>
      <c r="F1218" s="59" t="s">
        <v>5</v>
      </c>
      <c r="G1218" s="152" t="str">
        <f>VLOOKUP(D1218,sku归属!A:B,2,0)</f>
        <v>丁芳芳</v>
      </c>
    </row>
    <row r="1219" spans="1:13" s="59" customFormat="1" customHeight="1">
      <c r="A1219" s="59" t="s">
        <v>3518</v>
      </c>
      <c r="B1219" s="59" t="s">
        <v>3519</v>
      </c>
      <c r="C1219" s="59" t="s">
        <v>3520</v>
      </c>
      <c r="D1219" s="59">
        <v>808</v>
      </c>
      <c r="F1219" s="59" t="s">
        <v>5</v>
      </c>
      <c r="G1219" s="152" t="str">
        <f>VLOOKUP(D1219,sku归属!A:B,2,0)</f>
        <v>丁芳芳</v>
      </c>
    </row>
    <row r="1220" spans="1:13" s="59" customFormat="1" customHeight="1">
      <c r="A1220" s="59" t="s">
        <v>3521</v>
      </c>
      <c r="B1220" s="59" t="s">
        <v>3522</v>
      </c>
      <c r="C1220" s="59" t="s">
        <v>3523</v>
      </c>
      <c r="D1220" s="59">
        <v>808</v>
      </c>
      <c r="F1220" s="59" t="s">
        <v>5</v>
      </c>
      <c r="G1220" s="152" t="str">
        <f>VLOOKUP(D1220,sku归属!A:B,2,0)</f>
        <v>丁芳芳</v>
      </c>
    </row>
    <row r="1221" spans="1:13" s="59" customFormat="1" customHeight="1">
      <c r="A1221" s="59" t="s">
        <v>3524</v>
      </c>
      <c r="B1221" s="59" t="s">
        <v>3525</v>
      </c>
      <c r="C1221" s="59" t="s">
        <v>3526</v>
      </c>
      <c r="D1221" s="59">
        <v>808</v>
      </c>
      <c r="F1221" s="59" t="s">
        <v>5</v>
      </c>
      <c r="G1221" s="152" t="str">
        <f>VLOOKUP(D1221,sku归属!A:B,2,0)</f>
        <v>丁芳芳</v>
      </c>
    </row>
    <row r="1222" spans="1:13" s="59" customFormat="1" customHeight="1">
      <c r="A1222" s="59" t="s">
        <v>3527</v>
      </c>
      <c r="B1222" s="59" t="s">
        <v>3528</v>
      </c>
      <c r="C1222" s="59" t="s">
        <v>3529</v>
      </c>
      <c r="D1222" s="59">
        <v>808</v>
      </c>
      <c r="F1222" s="59" t="s">
        <v>5</v>
      </c>
      <c r="G1222" s="152" t="str">
        <f>VLOOKUP(D1222,sku归属!A:B,2,0)</f>
        <v>丁芳芳</v>
      </c>
    </row>
    <row r="1223" spans="1:13" s="59" customFormat="1" customHeight="1">
      <c r="A1223" s="59" t="s">
        <v>3530</v>
      </c>
      <c r="B1223" s="59" t="s">
        <v>3531</v>
      </c>
      <c r="C1223" s="59" t="s">
        <v>3532</v>
      </c>
      <c r="D1223" s="59">
        <v>808</v>
      </c>
      <c r="F1223" s="59" t="s">
        <v>5</v>
      </c>
      <c r="G1223" s="152" t="str">
        <f>VLOOKUP(D1223,sku归属!A:B,2,0)</f>
        <v>丁芳芳</v>
      </c>
    </row>
    <row r="1224" spans="1:13" s="59" customFormat="1" customHeight="1">
      <c r="A1224" s="59" t="s">
        <v>3533</v>
      </c>
      <c r="B1224" s="59" t="s">
        <v>3534</v>
      </c>
      <c r="C1224" s="59" t="s">
        <v>3535</v>
      </c>
      <c r="D1224" s="59">
        <v>808</v>
      </c>
      <c r="F1224" s="59" t="s">
        <v>5</v>
      </c>
      <c r="G1224" s="152" t="str">
        <f>VLOOKUP(D1224,sku归属!A:B,2,0)</f>
        <v>丁芳芳</v>
      </c>
    </row>
    <row r="1225" spans="1:13" s="59" customFormat="1" customHeight="1">
      <c r="A1225" s="59" t="s">
        <v>3536</v>
      </c>
      <c r="B1225" s="59" t="s">
        <v>3537</v>
      </c>
      <c r="C1225" s="59" t="s">
        <v>3538</v>
      </c>
      <c r="D1225" s="59">
        <v>808</v>
      </c>
      <c r="F1225" s="59" t="s">
        <v>5</v>
      </c>
      <c r="G1225" s="152" t="str">
        <f>VLOOKUP(D1225,sku归属!A:B,2,0)</f>
        <v>丁芳芳</v>
      </c>
    </row>
    <row r="1226" spans="1:13" s="59" customFormat="1" customHeight="1">
      <c r="A1226" s="59" t="s">
        <v>3539</v>
      </c>
      <c r="B1226" s="59" t="s">
        <v>3540</v>
      </c>
      <c r="C1226" s="59" t="s">
        <v>3541</v>
      </c>
      <c r="D1226" s="59">
        <v>808</v>
      </c>
      <c r="F1226" s="59" t="s">
        <v>5</v>
      </c>
      <c r="G1226" s="152" t="str">
        <f>VLOOKUP(D1226,sku归属!A:B,2,0)</f>
        <v>丁芳芳</v>
      </c>
    </row>
    <row r="1227" spans="1:13" s="59" customFormat="1" customHeight="1">
      <c r="A1227" s="59" t="s">
        <v>3542</v>
      </c>
      <c r="B1227" s="59" t="s">
        <v>3543</v>
      </c>
      <c r="C1227" s="59" t="s">
        <v>3544</v>
      </c>
      <c r="D1227" s="59">
        <v>808</v>
      </c>
      <c r="F1227" s="59" t="s">
        <v>5</v>
      </c>
      <c r="G1227" s="152" t="str">
        <f>VLOOKUP(D1227,sku归属!A:B,2,0)</f>
        <v>丁芳芳</v>
      </c>
    </row>
    <row r="1228" spans="1:13" s="59" customFormat="1" customHeight="1">
      <c r="A1228" s="59" t="s">
        <v>3545</v>
      </c>
      <c r="B1228" s="59" t="s">
        <v>3546</v>
      </c>
      <c r="C1228" s="59" t="s">
        <v>3547</v>
      </c>
      <c r="D1228" s="59">
        <v>808</v>
      </c>
      <c r="F1228" s="59" t="s">
        <v>5</v>
      </c>
      <c r="G1228" s="152" t="str">
        <f>VLOOKUP(D1228,sku归属!A:B,2,0)</f>
        <v>丁芳芳</v>
      </c>
    </row>
    <row r="1229" spans="1:13" s="59" customFormat="1" customHeight="1">
      <c r="A1229" s="59" t="s">
        <v>3548</v>
      </c>
      <c r="B1229" s="59" t="s">
        <v>3549</v>
      </c>
      <c r="C1229" s="59" t="s">
        <v>2547</v>
      </c>
      <c r="D1229" s="59">
        <v>808</v>
      </c>
      <c r="F1229" s="59" t="s">
        <v>5</v>
      </c>
      <c r="G1229" s="152" t="str">
        <f>VLOOKUP(D1229,sku归属!A:B,2,0)</f>
        <v>丁芳芳</v>
      </c>
    </row>
    <row r="1230" spans="1:13" s="59" customFormat="1" customHeight="1">
      <c r="A1230" s="59" t="s">
        <v>3550</v>
      </c>
      <c r="B1230" s="59" t="s">
        <v>3551</v>
      </c>
      <c r="C1230" s="59" t="s">
        <v>2550</v>
      </c>
      <c r="D1230" s="59">
        <v>808</v>
      </c>
      <c r="F1230" s="59" t="s">
        <v>5</v>
      </c>
      <c r="G1230" s="152" t="str">
        <f>VLOOKUP(D1230,sku归属!A:B,2,0)</f>
        <v>丁芳芳</v>
      </c>
    </row>
    <row r="1231" spans="1:13" s="59" customFormat="1" customHeight="1">
      <c r="A1231" s="59" t="s">
        <v>3552</v>
      </c>
      <c r="B1231" s="59" t="s">
        <v>3553</v>
      </c>
      <c r="C1231" s="59" t="s">
        <v>2553</v>
      </c>
      <c r="D1231" s="59">
        <v>808</v>
      </c>
      <c r="F1231" s="59" t="s">
        <v>5</v>
      </c>
      <c r="G1231" s="152" t="str">
        <f>VLOOKUP(D1231,sku归属!A:B,2,0)</f>
        <v>丁芳芳</v>
      </c>
    </row>
    <row r="1232" spans="1:13" s="59" customFormat="1" customHeight="1">
      <c r="A1232" s="59" t="s">
        <v>3554</v>
      </c>
      <c r="B1232" s="59" t="s">
        <v>3555</v>
      </c>
      <c r="C1232" s="59" t="s">
        <v>2556</v>
      </c>
      <c r="D1232" s="59">
        <v>808</v>
      </c>
      <c r="F1232" s="59" t="s">
        <v>5</v>
      </c>
      <c r="G1232" s="152" t="str">
        <f>VLOOKUP(D1232,sku归属!A:B,2,0)</f>
        <v>丁芳芳</v>
      </c>
    </row>
    <row r="1233" spans="1:13" s="59" customFormat="1" customHeight="1">
      <c r="A1233" s="59" t="s">
        <v>3556</v>
      </c>
      <c r="B1233" s="59" t="s">
        <v>3557</v>
      </c>
      <c r="C1233" s="59" t="s">
        <v>3558</v>
      </c>
      <c r="D1233" s="59">
        <v>808</v>
      </c>
      <c r="F1233" s="59" t="s">
        <v>5</v>
      </c>
      <c r="G1233" s="152" t="str">
        <f>VLOOKUP(D1233,sku归属!A:B,2,0)</f>
        <v>丁芳芳</v>
      </c>
    </row>
    <row r="1234" spans="1:13" s="59" customFormat="1" customHeight="1">
      <c r="A1234" s="59" t="s">
        <v>3559</v>
      </c>
      <c r="B1234" s="59" t="s">
        <v>3560</v>
      </c>
      <c r="C1234" s="59" t="s">
        <v>3561</v>
      </c>
      <c r="D1234" s="59">
        <v>808</v>
      </c>
      <c r="F1234" s="59" t="s">
        <v>5</v>
      </c>
      <c r="G1234" s="152" t="str">
        <f>VLOOKUP(D1234,sku归属!A:B,2,0)</f>
        <v>丁芳芳</v>
      </c>
    </row>
    <row r="1235" spans="1:13" s="59" customFormat="1" customHeight="1">
      <c r="A1235" s="59" t="s">
        <v>3562</v>
      </c>
      <c r="B1235" s="59" t="s">
        <v>3563</v>
      </c>
      <c r="C1235" s="59" t="s">
        <v>3564</v>
      </c>
      <c r="D1235" s="59">
        <v>808</v>
      </c>
      <c r="F1235" s="59" t="s">
        <v>5</v>
      </c>
      <c r="G1235" s="152" t="str">
        <f>VLOOKUP(D1235,sku归属!A:B,2,0)</f>
        <v>丁芳芳</v>
      </c>
    </row>
    <row r="1236" spans="1:13" s="59" customFormat="1" customHeight="1">
      <c r="A1236" s="59" t="s">
        <v>3565</v>
      </c>
      <c r="B1236" s="59" t="s">
        <v>3566</v>
      </c>
      <c r="C1236" s="59" t="s">
        <v>1882</v>
      </c>
      <c r="D1236" s="59">
        <v>808</v>
      </c>
      <c r="F1236" s="59" t="s">
        <v>5</v>
      </c>
      <c r="G1236" s="152" t="str">
        <f>VLOOKUP(D1236,sku归属!A:B,2,0)</f>
        <v>丁芳芳</v>
      </c>
    </row>
    <row r="1237" spans="1:13" s="59" customFormat="1" customHeight="1">
      <c r="A1237" s="59" t="s">
        <v>3567</v>
      </c>
      <c r="B1237" s="59" t="s">
        <v>3568</v>
      </c>
      <c r="C1237" s="59" t="s">
        <v>1879</v>
      </c>
      <c r="D1237" s="59">
        <v>808</v>
      </c>
      <c r="F1237" s="59" t="s">
        <v>5</v>
      </c>
      <c r="G1237" s="152" t="str">
        <f>VLOOKUP(D1237,sku归属!A:B,2,0)</f>
        <v>丁芳芳</v>
      </c>
    </row>
    <row r="1238" spans="1:13" s="59" customFormat="1" customHeight="1">
      <c r="A1238" s="59" t="s">
        <v>3569</v>
      </c>
      <c r="B1238" s="59" t="s">
        <v>3570</v>
      </c>
      <c r="C1238" s="59" t="s">
        <v>2331</v>
      </c>
      <c r="D1238" s="59">
        <v>808</v>
      </c>
      <c r="F1238" s="59" t="s">
        <v>5</v>
      </c>
      <c r="G1238" s="152" t="str">
        <f>VLOOKUP(D1238,sku归属!A:B,2,0)</f>
        <v>丁芳芳</v>
      </c>
    </row>
    <row r="1239" spans="1:13" s="59" customFormat="1" customHeight="1">
      <c r="A1239" s="59" t="s">
        <v>3571</v>
      </c>
      <c r="B1239" s="59" t="s">
        <v>3572</v>
      </c>
      <c r="C1239" s="59" t="s">
        <v>2334</v>
      </c>
      <c r="D1239" s="59">
        <v>808</v>
      </c>
      <c r="F1239" s="59" t="s">
        <v>5</v>
      </c>
      <c r="G1239" s="152" t="str">
        <f>VLOOKUP(D1239,sku归属!A:B,2,0)</f>
        <v>丁芳芳</v>
      </c>
    </row>
    <row r="1240" spans="1:13" s="59" customFormat="1" customHeight="1">
      <c r="A1240" s="59" t="s">
        <v>3573</v>
      </c>
      <c r="B1240" s="59" t="s">
        <v>3574</v>
      </c>
      <c r="C1240" s="59" t="s">
        <v>2341</v>
      </c>
      <c r="D1240" s="59">
        <v>808</v>
      </c>
      <c r="F1240" s="59" t="s">
        <v>5</v>
      </c>
      <c r="G1240" s="152" t="str">
        <f>VLOOKUP(D1240,sku归属!A:B,2,0)</f>
        <v>丁芳芳</v>
      </c>
    </row>
    <row r="1241" spans="1:13" s="59" customFormat="1" customHeight="1">
      <c r="A1241" s="59" t="s">
        <v>3575</v>
      </c>
      <c r="B1241" s="59" t="s">
        <v>3576</v>
      </c>
      <c r="C1241" s="59" t="s">
        <v>2344</v>
      </c>
      <c r="D1241" s="59">
        <v>808</v>
      </c>
      <c r="F1241" s="59" t="s">
        <v>5</v>
      </c>
      <c r="G1241" s="152" t="str">
        <f>VLOOKUP(D1241,sku归属!A:B,2,0)</f>
        <v>丁芳芳</v>
      </c>
    </row>
    <row r="1242" spans="1:13" s="59" customFormat="1" customHeight="1">
      <c r="A1242" s="59" t="s">
        <v>3577</v>
      </c>
      <c r="B1242" s="59" t="s">
        <v>3578</v>
      </c>
      <c r="C1242" s="59" t="s">
        <v>2347</v>
      </c>
      <c r="D1242" s="59">
        <v>808</v>
      </c>
      <c r="F1242" s="59" t="s">
        <v>5</v>
      </c>
      <c r="G1242" s="152" t="str">
        <f>VLOOKUP(D1242,sku归属!A:B,2,0)</f>
        <v>丁芳芳</v>
      </c>
    </row>
    <row r="1243" spans="1:13" s="59" customFormat="1" customHeight="1">
      <c r="A1243" s="59" t="s">
        <v>3579</v>
      </c>
      <c r="B1243" s="59" t="s">
        <v>3580</v>
      </c>
      <c r="C1243" s="59" t="s">
        <v>2350</v>
      </c>
      <c r="D1243" s="59">
        <v>808</v>
      </c>
      <c r="F1243" s="59" t="s">
        <v>5</v>
      </c>
      <c r="G1243" s="152" t="str">
        <f>VLOOKUP(D1243,sku归属!A:B,2,0)</f>
        <v>丁芳芳</v>
      </c>
    </row>
    <row r="1244" spans="1:13" s="59" customFormat="1" customHeight="1">
      <c r="A1244" s="59" t="s">
        <v>3581</v>
      </c>
      <c r="B1244" s="59" t="s">
        <v>3582</v>
      </c>
      <c r="C1244" s="59" t="s">
        <v>3583</v>
      </c>
      <c r="D1244" s="59">
        <v>808</v>
      </c>
      <c r="F1244" s="59" t="s">
        <v>5</v>
      </c>
      <c r="G1244" s="152" t="str">
        <f>VLOOKUP(D1244,sku归属!A:B,2,0)</f>
        <v>丁芳芳</v>
      </c>
    </row>
    <row r="1245" spans="1:13" s="59" customFormat="1" customHeight="1">
      <c r="A1245" s="59" t="s">
        <v>3584</v>
      </c>
      <c r="B1245" s="59" t="s">
        <v>3585</v>
      </c>
      <c r="C1245" s="59" t="s">
        <v>3586</v>
      </c>
      <c r="D1245" s="59">
        <v>808</v>
      </c>
      <c r="F1245" s="59" t="s">
        <v>5</v>
      </c>
      <c r="G1245" s="152" t="str">
        <f>VLOOKUP(D1245,sku归属!A:B,2,0)</f>
        <v>丁芳芳</v>
      </c>
    </row>
    <row r="1246" spans="1:13" s="59" customFormat="1" customHeight="1">
      <c r="A1246" s="59" t="s">
        <v>3587</v>
      </c>
      <c r="B1246" s="59" t="s">
        <v>3588</v>
      </c>
      <c r="C1246" s="59" t="s">
        <v>3589</v>
      </c>
      <c r="D1246" s="59">
        <v>808</v>
      </c>
      <c r="F1246" s="59" t="s">
        <v>5</v>
      </c>
      <c r="G1246" s="152" t="str">
        <f>VLOOKUP(D1246,sku归属!A:B,2,0)</f>
        <v>丁芳芳</v>
      </c>
    </row>
    <row r="1247" spans="1:13" s="59" customFormat="1" customHeight="1">
      <c r="A1247" s="59" t="s">
        <v>3590</v>
      </c>
      <c r="B1247" s="59" t="s">
        <v>3591</v>
      </c>
      <c r="C1247" s="59" t="s">
        <v>3592</v>
      </c>
      <c r="D1247" s="59">
        <v>808</v>
      </c>
      <c r="F1247" s="59" t="s">
        <v>5</v>
      </c>
      <c r="G1247" s="152" t="str">
        <f>VLOOKUP(D1247,sku归属!A:B,2,0)</f>
        <v>丁芳芳</v>
      </c>
    </row>
    <row r="1248" spans="1:13" s="59" customFormat="1" customHeight="1">
      <c r="A1248" s="59" t="s">
        <v>3593</v>
      </c>
      <c r="B1248" s="59" t="s">
        <v>3594</v>
      </c>
      <c r="C1248" s="59" t="s">
        <v>3595</v>
      </c>
      <c r="D1248" s="59">
        <v>808</v>
      </c>
      <c r="F1248" s="59" t="s">
        <v>5</v>
      </c>
      <c r="G1248" s="152" t="str">
        <f>VLOOKUP(D1248,sku归属!A:B,2,0)</f>
        <v>丁芳芳</v>
      </c>
    </row>
    <row r="1249" spans="1:13" s="59" customFormat="1" customHeight="1">
      <c r="A1249" s="59" t="s">
        <v>3596</v>
      </c>
      <c r="B1249" s="59" t="s">
        <v>3597</v>
      </c>
      <c r="C1249" s="59" t="s">
        <v>1605</v>
      </c>
      <c r="D1249" s="59">
        <v>808</v>
      </c>
      <c r="F1249" s="59" t="s">
        <v>5</v>
      </c>
      <c r="G1249" s="152" t="str">
        <f>VLOOKUP(D1249,sku归属!A:B,2,0)</f>
        <v>丁芳芳</v>
      </c>
    </row>
    <row r="1250" spans="1:13" s="59" customFormat="1" customHeight="1">
      <c r="A1250" s="59" t="s">
        <v>3598</v>
      </c>
      <c r="B1250" s="59" t="s">
        <v>3599</v>
      </c>
      <c r="C1250" s="59" t="s">
        <v>1602</v>
      </c>
      <c r="D1250" s="59">
        <v>808</v>
      </c>
      <c r="F1250" s="59" t="s">
        <v>5</v>
      </c>
      <c r="G1250" s="152" t="str">
        <f>VLOOKUP(D1250,sku归属!A:B,2,0)</f>
        <v>丁芳芳</v>
      </c>
    </row>
    <row r="1251" spans="1:13" s="59" customFormat="1" customHeight="1">
      <c r="A1251" s="59" t="s">
        <v>3600</v>
      </c>
      <c r="B1251" s="59" t="s">
        <v>3601</v>
      </c>
      <c r="C1251" s="59" t="s">
        <v>1837</v>
      </c>
      <c r="D1251" s="59">
        <v>808</v>
      </c>
      <c r="F1251" s="59" t="s">
        <v>5</v>
      </c>
      <c r="G1251" s="152" t="str">
        <f>VLOOKUP(D1251,sku归属!A:B,2,0)</f>
        <v>丁芳芳</v>
      </c>
    </row>
    <row r="1252" spans="1:13" s="59" customFormat="1" customHeight="1">
      <c r="A1252" s="59" t="s">
        <v>3602</v>
      </c>
      <c r="B1252" s="59" t="s">
        <v>3603</v>
      </c>
      <c r="C1252" s="59" t="s">
        <v>1834</v>
      </c>
      <c r="D1252" s="59">
        <v>808</v>
      </c>
      <c r="F1252" s="59" t="s">
        <v>5</v>
      </c>
      <c r="G1252" s="152" t="str">
        <f>VLOOKUP(D1252,sku归属!A:B,2,0)</f>
        <v>丁芳芳</v>
      </c>
    </row>
    <row r="1253" spans="1:13" s="59" customFormat="1" customHeight="1">
      <c r="A1253" s="59" t="s">
        <v>3604</v>
      </c>
      <c r="B1253" s="59" t="s">
        <v>3605</v>
      </c>
      <c r="C1253" s="59" t="s">
        <v>1831</v>
      </c>
      <c r="D1253" s="59">
        <v>808</v>
      </c>
      <c r="F1253" s="59" t="s">
        <v>5</v>
      </c>
      <c r="G1253" s="152" t="str">
        <f>VLOOKUP(D1253,sku归属!A:B,2,0)</f>
        <v>丁芳芳</v>
      </c>
    </row>
    <row r="1254" spans="1:13" s="59" customFormat="1" customHeight="1">
      <c r="A1254" s="59" t="s">
        <v>3606</v>
      </c>
      <c r="B1254" s="59" t="s">
        <v>3607</v>
      </c>
      <c r="C1254" s="59" t="s">
        <v>1828</v>
      </c>
      <c r="D1254" s="59">
        <v>808</v>
      </c>
      <c r="F1254" s="59" t="s">
        <v>5</v>
      </c>
      <c r="G1254" s="152" t="str">
        <f>VLOOKUP(D1254,sku归属!A:B,2,0)</f>
        <v>丁芳芳</v>
      </c>
    </row>
    <row r="1255" spans="1:13" s="59" customFormat="1" customHeight="1">
      <c r="A1255" s="59" t="s">
        <v>3608</v>
      </c>
      <c r="B1255" s="59" t="s">
        <v>3609</v>
      </c>
      <c r="C1255" s="59" t="s">
        <v>3610</v>
      </c>
      <c r="D1255" s="59">
        <v>808</v>
      </c>
      <c r="F1255" s="59" t="s">
        <v>5</v>
      </c>
      <c r="G1255" s="152" t="str">
        <f>VLOOKUP(D1255,sku归属!A:B,2,0)</f>
        <v>丁芳芳</v>
      </c>
    </row>
    <row r="1256" spans="1:13" s="59" customFormat="1" customHeight="1">
      <c r="A1256" s="59" t="s">
        <v>3611</v>
      </c>
      <c r="B1256" s="59" t="s">
        <v>3612</v>
      </c>
      <c r="C1256" s="59" t="s">
        <v>3613</v>
      </c>
      <c r="D1256" s="59">
        <v>808</v>
      </c>
      <c r="F1256" s="59" t="s">
        <v>5</v>
      </c>
      <c r="G1256" s="152" t="str">
        <f>VLOOKUP(D1256,sku归属!A:B,2,0)</f>
        <v>丁芳芳</v>
      </c>
    </row>
    <row r="1257" spans="1:13" s="59" customFormat="1" customHeight="1">
      <c r="A1257" s="59" t="s">
        <v>3614</v>
      </c>
      <c r="B1257" s="59" t="s">
        <v>3615</v>
      </c>
      <c r="C1257" s="59" t="s">
        <v>806</v>
      </c>
      <c r="D1257" s="59">
        <v>808</v>
      </c>
      <c r="F1257" s="59" t="s">
        <v>5</v>
      </c>
      <c r="G1257" s="152" t="str">
        <f>VLOOKUP(D1257,sku归属!A:B,2,0)</f>
        <v>丁芳芳</v>
      </c>
    </row>
    <row r="1258" spans="1:13" s="59" customFormat="1" customHeight="1">
      <c r="A1258" s="59" t="s">
        <v>3616</v>
      </c>
      <c r="B1258" s="59" t="s">
        <v>3617</v>
      </c>
      <c r="C1258" s="59" t="s">
        <v>809</v>
      </c>
      <c r="D1258" s="59">
        <v>808</v>
      </c>
      <c r="F1258" s="59" t="s">
        <v>5</v>
      </c>
      <c r="G1258" s="152" t="str">
        <f>VLOOKUP(D1258,sku归属!A:B,2,0)</f>
        <v>丁芳芳</v>
      </c>
    </row>
    <row r="1259" spans="1:13" s="59" customFormat="1" customHeight="1">
      <c r="A1259" s="59" t="s">
        <v>3618</v>
      </c>
      <c r="B1259" s="59" t="s">
        <v>3619</v>
      </c>
      <c r="C1259" s="59" t="s">
        <v>800</v>
      </c>
      <c r="D1259" s="59">
        <v>808</v>
      </c>
      <c r="F1259" s="59" t="s">
        <v>5</v>
      </c>
      <c r="G1259" s="152" t="str">
        <f>VLOOKUP(D1259,sku归属!A:B,2,0)</f>
        <v>丁芳芳</v>
      </c>
    </row>
    <row r="1260" spans="1:13" s="59" customFormat="1" customHeight="1">
      <c r="A1260" s="59" t="s">
        <v>3620</v>
      </c>
      <c r="B1260" s="59" t="s">
        <v>3621</v>
      </c>
      <c r="C1260" s="59" t="s">
        <v>803</v>
      </c>
      <c r="D1260" s="59">
        <v>808</v>
      </c>
      <c r="F1260" s="59" t="s">
        <v>5</v>
      </c>
      <c r="G1260" s="152" t="str">
        <f>VLOOKUP(D1260,sku归属!A:B,2,0)</f>
        <v>丁芳芳</v>
      </c>
    </row>
    <row r="1261" spans="1:13" s="59" customFormat="1" customHeight="1">
      <c r="A1261" s="59" t="s">
        <v>3622</v>
      </c>
      <c r="B1261" s="59" t="s">
        <v>3623</v>
      </c>
      <c r="C1261" s="59" t="s">
        <v>974</v>
      </c>
      <c r="D1261" s="59">
        <v>808</v>
      </c>
      <c r="F1261" s="59" t="s">
        <v>5</v>
      </c>
      <c r="G1261" s="152" t="str">
        <f>VLOOKUP(D1261,sku归属!A:B,2,0)</f>
        <v>丁芳芳</v>
      </c>
    </row>
    <row r="1262" spans="1:13" s="59" customFormat="1" customHeight="1">
      <c r="A1262" s="59" t="s">
        <v>3624</v>
      </c>
      <c r="B1262" s="59" t="s">
        <v>3625</v>
      </c>
      <c r="C1262" s="59" t="s">
        <v>971</v>
      </c>
      <c r="D1262" s="59">
        <v>808</v>
      </c>
      <c r="F1262" s="59" t="s">
        <v>5</v>
      </c>
      <c r="G1262" s="152" t="str">
        <f>VLOOKUP(D1262,sku归属!A:B,2,0)</f>
        <v>丁芳芳</v>
      </c>
    </row>
    <row r="1263" spans="1:13" s="59" customFormat="1" customHeight="1">
      <c r="A1263" s="59" t="s">
        <v>3626</v>
      </c>
      <c r="B1263" s="59" t="s">
        <v>3627</v>
      </c>
      <c r="C1263" s="59" t="s">
        <v>977</v>
      </c>
      <c r="D1263" s="59">
        <v>808</v>
      </c>
      <c r="F1263" s="59" t="s">
        <v>5</v>
      </c>
      <c r="G1263" s="152" t="str">
        <f>VLOOKUP(D1263,sku归属!A:B,2,0)</f>
        <v>丁芳芳</v>
      </c>
    </row>
    <row r="1264" spans="1:13" s="59" customFormat="1" customHeight="1">
      <c r="A1264" s="59" t="s">
        <v>3628</v>
      </c>
      <c r="B1264" s="59" t="s">
        <v>3629</v>
      </c>
      <c r="C1264" s="59" t="s">
        <v>3630</v>
      </c>
      <c r="D1264" s="59">
        <v>808</v>
      </c>
      <c r="F1264" s="59" t="s">
        <v>5</v>
      </c>
      <c r="G1264" s="152" t="str">
        <f>VLOOKUP(D1264,sku归属!A:B,2,0)</f>
        <v>丁芳芳</v>
      </c>
    </row>
    <row r="1265" spans="1:13" s="59" customFormat="1" customHeight="1">
      <c r="A1265" s="59" t="s">
        <v>3631</v>
      </c>
      <c r="B1265" s="59" t="s">
        <v>3632</v>
      </c>
      <c r="C1265" s="59" t="s">
        <v>3633</v>
      </c>
      <c r="D1265" s="59">
        <v>808</v>
      </c>
      <c r="F1265" s="59" t="s">
        <v>5</v>
      </c>
      <c r="G1265" s="152" t="str">
        <f>VLOOKUP(D1265,sku归属!A:B,2,0)</f>
        <v>丁芳芳</v>
      </c>
    </row>
    <row r="1266" spans="1:13" s="59" customFormat="1" customHeight="1">
      <c r="A1266" s="59" t="s">
        <v>3634</v>
      </c>
      <c r="B1266" s="59" t="s">
        <v>3635</v>
      </c>
      <c r="C1266" s="59" t="s">
        <v>1073</v>
      </c>
      <c r="D1266" s="59">
        <v>808</v>
      </c>
      <c r="F1266" s="59" t="s">
        <v>5</v>
      </c>
      <c r="G1266" s="152" t="str">
        <f>VLOOKUP(D1266,sku归属!A:B,2,0)</f>
        <v>丁芳芳</v>
      </c>
    </row>
    <row r="1267" spans="1:13" s="59" customFormat="1" customHeight="1">
      <c r="A1267" s="59" t="s">
        <v>3636</v>
      </c>
      <c r="B1267" s="59" t="s">
        <v>3637</v>
      </c>
      <c r="C1267" s="59" t="s">
        <v>1070</v>
      </c>
      <c r="D1267" s="59">
        <v>808</v>
      </c>
      <c r="F1267" s="59" t="s">
        <v>5</v>
      </c>
      <c r="G1267" s="152" t="str">
        <f>VLOOKUP(D1267,sku归属!A:B,2,0)</f>
        <v>丁芳芳</v>
      </c>
    </row>
    <row r="1268" spans="1:13" s="59" customFormat="1" customHeight="1">
      <c r="A1268" s="59" t="s">
        <v>3638</v>
      </c>
      <c r="B1268" s="59" t="s">
        <v>3639</v>
      </c>
      <c r="C1268" s="59" t="s">
        <v>1076</v>
      </c>
      <c r="D1268" s="59">
        <v>808</v>
      </c>
      <c r="F1268" s="59" t="s">
        <v>5</v>
      </c>
      <c r="G1268" s="152" t="str">
        <f>VLOOKUP(D1268,sku归属!A:B,2,0)</f>
        <v>丁芳芳</v>
      </c>
    </row>
    <row r="1269" spans="1:13" s="59" customFormat="1" customHeight="1">
      <c r="A1269" s="59" t="s">
        <v>3640</v>
      </c>
      <c r="B1269" s="59" t="s">
        <v>3641</v>
      </c>
      <c r="C1269" s="59" t="s">
        <v>1064</v>
      </c>
      <c r="D1269" s="59">
        <v>808</v>
      </c>
      <c r="F1269" s="59" t="s">
        <v>5</v>
      </c>
      <c r="G1269" s="152" t="str">
        <f>VLOOKUP(D1269,sku归属!A:B,2,0)</f>
        <v>丁芳芳</v>
      </c>
    </row>
    <row r="1270" spans="1:13" s="59" customFormat="1" customHeight="1">
      <c r="A1270" s="59" t="s">
        <v>3642</v>
      </c>
      <c r="B1270" s="59" t="s">
        <v>3643</v>
      </c>
      <c r="C1270" s="59" t="s">
        <v>1061</v>
      </c>
      <c r="D1270" s="59">
        <v>808</v>
      </c>
      <c r="F1270" s="59" t="s">
        <v>5</v>
      </c>
      <c r="G1270" s="152" t="str">
        <f>VLOOKUP(D1270,sku归属!A:B,2,0)</f>
        <v>丁芳芳</v>
      </c>
    </row>
    <row r="1271" spans="1:13" s="59" customFormat="1" customHeight="1">
      <c r="A1271" s="59" t="s">
        <v>3644</v>
      </c>
      <c r="B1271" s="59" t="s">
        <v>3645</v>
      </c>
      <c r="C1271" s="59" t="s">
        <v>1067</v>
      </c>
      <c r="D1271" s="59">
        <v>808</v>
      </c>
      <c r="F1271" s="59" t="s">
        <v>5</v>
      </c>
      <c r="G1271" s="152" t="str">
        <f>VLOOKUP(D1271,sku归属!A:B,2,0)</f>
        <v>丁芳芳</v>
      </c>
    </row>
    <row r="1272" spans="1:13" s="59" customFormat="1" customHeight="1">
      <c r="A1272" s="59" t="s">
        <v>3646</v>
      </c>
      <c r="B1272" s="59" t="s">
        <v>3647</v>
      </c>
      <c r="C1272" s="59" t="s">
        <v>244</v>
      </c>
      <c r="D1272" s="59">
        <v>808</v>
      </c>
      <c r="F1272" s="59" t="s">
        <v>5</v>
      </c>
      <c r="G1272" s="152" t="str">
        <f>VLOOKUP(D1272,sku归属!A:B,2,0)</f>
        <v>丁芳芳</v>
      </c>
    </row>
    <row r="1273" spans="1:13" s="59" customFormat="1" customHeight="1">
      <c r="A1273" s="59" t="s">
        <v>3648</v>
      </c>
      <c r="B1273" s="59" t="s">
        <v>3649</v>
      </c>
      <c r="C1273" s="59" t="s">
        <v>241</v>
      </c>
      <c r="D1273" s="59">
        <v>808</v>
      </c>
      <c r="F1273" s="59" t="s">
        <v>5</v>
      </c>
      <c r="G1273" s="152" t="str">
        <f>VLOOKUP(D1273,sku归属!A:B,2,0)</f>
        <v>丁芳芳</v>
      </c>
    </row>
    <row r="1274" spans="1:13" s="59" customFormat="1" customHeight="1">
      <c r="A1274" s="59" t="s">
        <v>3650</v>
      </c>
      <c r="B1274" s="59" t="s">
        <v>3651</v>
      </c>
      <c r="C1274" s="59" t="s">
        <v>250</v>
      </c>
      <c r="D1274" s="59">
        <v>808</v>
      </c>
      <c r="F1274" s="59" t="s">
        <v>5</v>
      </c>
      <c r="G1274" s="152" t="str">
        <f>VLOOKUP(D1274,sku归属!A:B,2,0)</f>
        <v>丁芳芳</v>
      </c>
    </row>
    <row r="1275" spans="1:13" s="59" customFormat="1" customHeight="1">
      <c r="A1275" s="59" t="s">
        <v>3652</v>
      </c>
      <c r="B1275" s="59" t="s">
        <v>3653</v>
      </c>
      <c r="C1275" s="59" t="s">
        <v>247</v>
      </c>
      <c r="D1275" s="59">
        <v>808</v>
      </c>
      <c r="F1275" s="59" t="s">
        <v>5</v>
      </c>
      <c r="G1275" s="152" t="str">
        <f>VLOOKUP(D1275,sku归属!A:B,2,0)</f>
        <v>丁芳芳</v>
      </c>
    </row>
    <row r="1276" spans="1:13" s="59" customFormat="1" customHeight="1">
      <c r="A1276" s="59" t="s">
        <v>3654</v>
      </c>
      <c r="B1276" s="59" t="s">
        <v>3655</v>
      </c>
      <c r="C1276" s="59" t="s">
        <v>3656</v>
      </c>
      <c r="D1276" s="59">
        <v>808</v>
      </c>
      <c r="F1276" s="59" t="s">
        <v>5</v>
      </c>
      <c r="G1276" s="152" t="str">
        <f>VLOOKUP(D1276,sku归属!A:B,2,0)</f>
        <v>丁芳芳</v>
      </c>
    </row>
    <row r="1277" spans="1:13" s="59" customFormat="1" customHeight="1">
      <c r="A1277" s="59" t="s">
        <v>3657</v>
      </c>
      <c r="B1277" s="59" t="s">
        <v>3658</v>
      </c>
      <c r="C1277" s="59" t="s">
        <v>3659</v>
      </c>
      <c r="D1277" s="59">
        <v>808</v>
      </c>
      <c r="F1277" s="59" t="s">
        <v>5</v>
      </c>
      <c r="G1277" s="152" t="str">
        <f>VLOOKUP(D1277,sku归属!A:B,2,0)</f>
        <v>丁芳芳</v>
      </c>
    </row>
    <row r="1278" spans="1:13" s="59" customFormat="1" customHeight="1">
      <c r="A1278" s="59" t="s">
        <v>3660</v>
      </c>
      <c r="B1278" s="59" t="s">
        <v>3661</v>
      </c>
      <c r="C1278" s="59" t="s">
        <v>3662</v>
      </c>
      <c r="D1278" s="59">
        <v>808</v>
      </c>
      <c r="F1278" s="59" t="s">
        <v>5</v>
      </c>
      <c r="G1278" s="152" t="str">
        <f>VLOOKUP(D1278,sku归属!A:B,2,0)</f>
        <v>丁芳芳</v>
      </c>
    </row>
    <row r="1279" spans="1:13" s="59" customFormat="1" customHeight="1">
      <c r="A1279" s="59" t="s">
        <v>3663</v>
      </c>
      <c r="B1279" s="59" t="s">
        <v>3664</v>
      </c>
      <c r="C1279" s="59" t="s">
        <v>3665</v>
      </c>
      <c r="D1279" s="59">
        <v>808</v>
      </c>
      <c r="F1279" s="59" t="s">
        <v>5</v>
      </c>
      <c r="G1279" s="152" t="str">
        <f>VLOOKUP(D1279,sku归属!A:B,2,0)</f>
        <v>丁芳芳</v>
      </c>
    </row>
    <row r="1280" spans="1:13" s="59" customFormat="1" customHeight="1">
      <c r="A1280" s="59" t="s">
        <v>3666</v>
      </c>
      <c r="B1280" s="59" t="s">
        <v>3667</v>
      </c>
      <c r="C1280" s="59" t="s">
        <v>3668</v>
      </c>
      <c r="D1280" s="59">
        <v>808</v>
      </c>
      <c r="F1280" s="59" t="s">
        <v>5</v>
      </c>
      <c r="G1280" s="152" t="str">
        <f>VLOOKUP(D1280,sku归属!A:B,2,0)</f>
        <v>丁芳芳</v>
      </c>
    </row>
    <row r="1281" spans="1:13" s="59" customFormat="1" customHeight="1">
      <c r="A1281" s="59" t="s">
        <v>3669</v>
      </c>
      <c r="B1281" s="59" t="s">
        <v>3670</v>
      </c>
      <c r="C1281" s="59" t="s">
        <v>3671</v>
      </c>
      <c r="D1281" s="59">
        <v>808</v>
      </c>
      <c r="F1281" s="59" t="s">
        <v>5</v>
      </c>
      <c r="G1281" s="152" t="str">
        <f>VLOOKUP(D1281,sku归属!A:B,2,0)</f>
        <v>丁芳芳</v>
      </c>
    </row>
    <row r="1282" spans="1:13" s="59" customFormat="1" customHeight="1">
      <c r="A1282" s="59" t="s">
        <v>3672</v>
      </c>
      <c r="B1282" s="59" t="s">
        <v>3673</v>
      </c>
      <c r="C1282" s="59" t="s">
        <v>3674</v>
      </c>
      <c r="D1282" s="59">
        <v>808</v>
      </c>
      <c r="F1282" s="59" t="s">
        <v>5</v>
      </c>
      <c r="G1282" s="152" t="str">
        <f>VLOOKUP(D1282,sku归属!A:B,2,0)</f>
        <v>丁芳芳</v>
      </c>
    </row>
    <row r="1283" spans="1:13" s="59" customFormat="1" customHeight="1">
      <c r="A1283" s="59" t="s">
        <v>3675</v>
      </c>
      <c r="B1283" s="59" t="s">
        <v>3676</v>
      </c>
      <c r="C1283" s="59" t="s">
        <v>3677</v>
      </c>
      <c r="D1283" s="59">
        <v>808</v>
      </c>
      <c r="F1283" s="59" t="s">
        <v>5</v>
      </c>
      <c r="G1283" s="152" t="str">
        <f>VLOOKUP(D1283,sku归属!A:B,2,0)</f>
        <v>丁芳芳</v>
      </c>
    </row>
    <row r="1284" spans="1:13" s="59" customFormat="1" customHeight="1">
      <c r="A1284" s="59" t="s">
        <v>3678</v>
      </c>
      <c r="B1284" s="59" t="s">
        <v>3679</v>
      </c>
      <c r="C1284" s="59" t="s">
        <v>3680</v>
      </c>
      <c r="D1284" s="59">
        <v>808</v>
      </c>
      <c r="F1284" s="59" t="s">
        <v>5</v>
      </c>
      <c r="G1284" s="152" t="str">
        <f>VLOOKUP(D1284,sku归属!A:B,2,0)</f>
        <v>丁芳芳</v>
      </c>
    </row>
    <row r="1285" spans="1:13" s="59" customFormat="1" customHeight="1">
      <c r="A1285" s="59" t="s">
        <v>3681</v>
      </c>
      <c r="B1285" s="59" t="s">
        <v>3682</v>
      </c>
      <c r="C1285" s="59" t="s">
        <v>3683</v>
      </c>
      <c r="D1285" s="59">
        <v>808</v>
      </c>
      <c r="F1285" s="59" t="s">
        <v>5</v>
      </c>
      <c r="G1285" s="152" t="str">
        <f>VLOOKUP(D1285,sku归属!A:B,2,0)</f>
        <v>丁芳芳</v>
      </c>
    </row>
    <row r="1286" spans="1:13" s="59" customFormat="1" customHeight="1">
      <c r="A1286" s="59" t="s">
        <v>3684</v>
      </c>
      <c r="B1286" s="59" t="s">
        <v>3685</v>
      </c>
      <c r="C1286" s="59" t="s">
        <v>3686</v>
      </c>
      <c r="D1286" s="59">
        <v>808</v>
      </c>
      <c r="F1286" s="59" t="s">
        <v>5</v>
      </c>
      <c r="G1286" s="152" t="str">
        <f>VLOOKUP(D1286,sku归属!A:B,2,0)</f>
        <v>丁芳芳</v>
      </c>
    </row>
    <row r="1287" spans="1:13" s="59" customFormat="1" customHeight="1">
      <c r="A1287" s="59" t="s">
        <v>3687</v>
      </c>
      <c r="B1287" s="59" t="s">
        <v>3688</v>
      </c>
      <c r="C1287" s="59" t="s">
        <v>3689</v>
      </c>
      <c r="D1287" s="59">
        <v>808</v>
      </c>
      <c r="F1287" s="59" t="s">
        <v>5</v>
      </c>
      <c r="G1287" s="152" t="str">
        <f>VLOOKUP(D1287,sku归属!A:B,2,0)</f>
        <v>丁芳芳</v>
      </c>
    </row>
    <row r="1288" spans="1:13" s="59" customFormat="1" customHeight="1">
      <c r="A1288" s="59" t="s">
        <v>3690</v>
      </c>
      <c r="B1288" s="59" t="s">
        <v>3691</v>
      </c>
      <c r="C1288" s="59" t="s">
        <v>3692</v>
      </c>
      <c r="D1288" s="59">
        <v>808</v>
      </c>
      <c r="F1288" s="59" t="s">
        <v>5</v>
      </c>
      <c r="G1288" s="152" t="str">
        <f>VLOOKUP(D1288,sku归属!A:B,2,0)</f>
        <v>丁芳芳</v>
      </c>
    </row>
    <row r="1289" spans="1:13" s="59" customFormat="1" customHeight="1">
      <c r="A1289" s="59" t="s">
        <v>3693</v>
      </c>
      <c r="B1289" s="59" t="s">
        <v>3694</v>
      </c>
      <c r="C1289" s="59" t="s">
        <v>3695</v>
      </c>
      <c r="D1289" s="59">
        <v>808</v>
      </c>
      <c r="F1289" s="59" t="s">
        <v>5</v>
      </c>
      <c r="G1289" s="152" t="str">
        <f>VLOOKUP(D1289,sku归属!A:B,2,0)</f>
        <v>丁芳芳</v>
      </c>
    </row>
    <row r="1290" spans="1:13" s="59" customFormat="1" customHeight="1">
      <c r="A1290" s="59" t="s">
        <v>3696</v>
      </c>
      <c r="B1290" s="59" t="s">
        <v>3697</v>
      </c>
      <c r="C1290" s="59" t="s">
        <v>3698</v>
      </c>
      <c r="D1290" s="59">
        <v>808</v>
      </c>
      <c r="F1290" s="59" t="s">
        <v>5</v>
      </c>
      <c r="G1290" s="152" t="str">
        <f>VLOOKUP(D1290,sku归属!A:B,2,0)</f>
        <v>丁芳芳</v>
      </c>
    </row>
    <row r="1291" spans="1:13" s="59" customFormat="1" customHeight="1">
      <c r="A1291" s="59" t="s">
        <v>3699</v>
      </c>
      <c r="B1291" s="59" t="s">
        <v>3700</v>
      </c>
      <c r="C1291" s="59" t="s">
        <v>3701</v>
      </c>
      <c r="D1291" s="59">
        <v>808</v>
      </c>
      <c r="F1291" s="59" t="s">
        <v>5</v>
      </c>
      <c r="G1291" s="152" t="str">
        <f>VLOOKUP(D1291,sku归属!A:B,2,0)</f>
        <v>丁芳芳</v>
      </c>
    </row>
    <row r="1292" spans="1:13" s="59" customFormat="1" customHeight="1">
      <c r="A1292" s="59" t="s">
        <v>3702</v>
      </c>
      <c r="B1292" s="59" t="s">
        <v>3703</v>
      </c>
      <c r="C1292" s="59" t="s">
        <v>3704</v>
      </c>
      <c r="D1292" s="59">
        <v>808</v>
      </c>
      <c r="F1292" s="59" t="s">
        <v>5</v>
      </c>
      <c r="G1292" s="152" t="str">
        <f>VLOOKUP(D1292,sku归属!A:B,2,0)</f>
        <v>丁芳芳</v>
      </c>
    </row>
    <row r="1293" spans="1:13" s="59" customFormat="1" customHeight="1">
      <c r="A1293" s="59" t="s">
        <v>3705</v>
      </c>
      <c r="B1293" s="59" t="s">
        <v>3706</v>
      </c>
      <c r="C1293" s="59" t="s">
        <v>3707</v>
      </c>
      <c r="D1293" s="59">
        <v>808</v>
      </c>
      <c r="F1293" s="59" t="s">
        <v>5</v>
      </c>
      <c r="G1293" s="152" t="str">
        <f>VLOOKUP(D1293,sku归属!A:B,2,0)</f>
        <v>丁芳芳</v>
      </c>
    </row>
    <row r="1294" spans="1:13" s="59" customFormat="1" customHeight="1">
      <c r="A1294" s="59" t="s">
        <v>3708</v>
      </c>
      <c r="B1294" s="59" t="s">
        <v>3709</v>
      </c>
      <c r="C1294" s="59" t="s">
        <v>887</v>
      </c>
      <c r="D1294" s="59">
        <v>808</v>
      </c>
      <c r="F1294" s="59" t="s">
        <v>5</v>
      </c>
      <c r="G1294" s="152" t="str">
        <f>VLOOKUP(D1294,sku归属!A:B,2,0)</f>
        <v>丁芳芳</v>
      </c>
    </row>
    <row r="1295" spans="1:13" s="59" customFormat="1" customHeight="1">
      <c r="A1295" s="59" t="s">
        <v>3710</v>
      </c>
      <c r="B1295" s="59" t="s">
        <v>3711</v>
      </c>
      <c r="C1295" s="59" t="s">
        <v>139</v>
      </c>
      <c r="D1295" s="59">
        <v>808</v>
      </c>
      <c r="F1295" s="59" t="s">
        <v>5</v>
      </c>
      <c r="G1295" s="152" t="str">
        <f>VLOOKUP(D1295,sku归属!A:B,2,0)</f>
        <v>丁芳芳</v>
      </c>
    </row>
    <row r="1296" spans="1:13" s="59" customFormat="1" customHeight="1">
      <c r="A1296" s="59" t="s">
        <v>3712</v>
      </c>
      <c r="B1296" s="59" t="s">
        <v>3713</v>
      </c>
      <c r="C1296" s="59" t="s">
        <v>3714</v>
      </c>
      <c r="D1296" s="59">
        <v>808</v>
      </c>
      <c r="F1296" s="59" t="s">
        <v>5</v>
      </c>
      <c r="G1296" s="152" t="str">
        <f>VLOOKUP(D1296,sku归属!A:B,2,0)</f>
        <v>丁芳芳</v>
      </c>
    </row>
    <row r="1297" spans="1:13" s="59" customFormat="1" customHeight="1">
      <c r="A1297" s="59" t="s">
        <v>3715</v>
      </c>
      <c r="B1297" s="59" t="s">
        <v>3716</v>
      </c>
      <c r="C1297" s="59" t="s">
        <v>3717</v>
      </c>
      <c r="D1297" s="59">
        <v>808</v>
      </c>
      <c r="F1297" s="59" t="s">
        <v>5</v>
      </c>
      <c r="G1297" s="152" t="str">
        <f>VLOOKUP(D1297,sku归属!A:B,2,0)</f>
        <v>丁芳芳</v>
      </c>
    </row>
    <row r="1298" spans="1:13" s="59" customFormat="1" customHeight="1">
      <c r="A1298" s="59" t="s">
        <v>3718</v>
      </c>
      <c r="B1298" s="59" t="s">
        <v>3719</v>
      </c>
      <c r="C1298" s="59" t="s">
        <v>229</v>
      </c>
      <c r="D1298" s="59">
        <v>808</v>
      </c>
      <c r="F1298" s="59" t="s">
        <v>5</v>
      </c>
      <c r="G1298" s="152" t="str">
        <f>VLOOKUP(D1298,sku归属!A:B,2,0)</f>
        <v>丁芳芳</v>
      </c>
    </row>
    <row r="1299" spans="1:13" s="59" customFormat="1" customHeight="1">
      <c r="A1299" s="59" t="s">
        <v>3720</v>
      </c>
      <c r="B1299" s="59" t="s">
        <v>3721</v>
      </c>
      <c r="C1299" s="59" t="s">
        <v>232</v>
      </c>
      <c r="D1299" s="59">
        <v>808</v>
      </c>
      <c r="F1299" s="59" t="s">
        <v>5</v>
      </c>
      <c r="G1299" s="152" t="str">
        <f>VLOOKUP(D1299,sku归属!A:B,2,0)</f>
        <v>丁芳芳</v>
      </c>
    </row>
    <row r="1300" spans="1:13" s="59" customFormat="1" customHeight="1">
      <c r="A1300" s="59" t="s">
        <v>3722</v>
      </c>
      <c r="B1300" s="59" t="s">
        <v>3723</v>
      </c>
      <c r="C1300" s="59" t="s">
        <v>223</v>
      </c>
      <c r="D1300" s="59">
        <v>808</v>
      </c>
      <c r="F1300" s="59" t="s">
        <v>5</v>
      </c>
      <c r="G1300" s="152" t="str">
        <f>VLOOKUP(D1300,sku归属!A:B,2,0)</f>
        <v>丁芳芳</v>
      </c>
    </row>
    <row r="1301" spans="1:13" s="59" customFormat="1" customHeight="1">
      <c r="A1301" s="59" t="s">
        <v>3724</v>
      </c>
      <c r="B1301" s="59" t="s">
        <v>3725</v>
      </c>
      <c r="C1301" s="59" t="s">
        <v>226</v>
      </c>
      <c r="D1301" s="59">
        <v>808</v>
      </c>
      <c r="F1301" s="59" t="s">
        <v>5</v>
      </c>
      <c r="G1301" s="152" t="str">
        <f>VLOOKUP(D1301,sku归属!A:B,2,0)</f>
        <v>丁芳芳</v>
      </c>
    </row>
    <row r="1302" spans="1:13" s="59" customFormat="1" customHeight="1">
      <c r="A1302" s="59" t="s">
        <v>3726</v>
      </c>
      <c r="B1302" s="59" t="s">
        <v>3727</v>
      </c>
      <c r="C1302" s="59" t="s">
        <v>3728</v>
      </c>
      <c r="D1302" s="59">
        <v>801</v>
      </c>
      <c r="F1302" s="59" t="s">
        <v>5</v>
      </c>
      <c r="G1302" s="152" t="str">
        <f>VLOOKUP(D1302,sku归属!A:B,2,0)</f>
        <v>丁芳芳</v>
      </c>
    </row>
    <row r="1303" spans="1:13" s="59" customFormat="1" customHeight="1">
      <c r="A1303" s="59" t="s">
        <v>3729</v>
      </c>
      <c r="B1303" s="59" t="s">
        <v>3730</v>
      </c>
      <c r="C1303" s="59" t="s">
        <v>286</v>
      </c>
      <c r="D1303" s="59" t="s">
        <v>13</v>
      </c>
      <c r="F1303" s="59" t="s">
        <v>5</v>
      </c>
      <c r="G1303" s="152" t="str">
        <f>VLOOKUP(D1303,sku归属!A:B,2,0)</f>
        <v>其他</v>
      </c>
    </row>
    <row r="1304" spans="1:13" s="59" customFormat="1" customHeight="1">
      <c r="A1304" s="59" t="s">
        <v>3731</v>
      </c>
      <c r="B1304" s="59" t="s">
        <v>3732</v>
      </c>
      <c r="C1304" s="59" t="s">
        <v>289</v>
      </c>
      <c r="D1304" s="59" t="s">
        <v>13</v>
      </c>
      <c r="F1304" s="59" t="s">
        <v>5</v>
      </c>
      <c r="G1304" s="152" t="str">
        <f>VLOOKUP(D1304,sku归属!A:B,2,0)</f>
        <v>其他</v>
      </c>
    </row>
    <row r="1305" spans="1:13" s="59" customFormat="1" customHeight="1">
      <c r="A1305" s="59" t="s">
        <v>3733</v>
      </c>
      <c r="B1305" s="59" t="s">
        <v>3734</v>
      </c>
      <c r="C1305" s="59" t="s">
        <v>292</v>
      </c>
      <c r="D1305" s="59" t="s">
        <v>13</v>
      </c>
      <c r="F1305" s="59" t="s">
        <v>5</v>
      </c>
      <c r="G1305" s="152" t="str">
        <f>VLOOKUP(D1305,sku归属!A:B,2,0)</f>
        <v>其他</v>
      </c>
    </row>
    <row r="1306" spans="1:13" s="59" customFormat="1" customHeight="1">
      <c r="A1306" s="59" t="s">
        <v>3735</v>
      </c>
      <c r="B1306" s="59" t="s">
        <v>3736</v>
      </c>
      <c r="C1306" s="59" t="s">
        <v>295</v>
      </c>
      <c r="D1306" s="59" t="s">
        <v>13</v>
      </c>
      <c r="F1306" s="59" t="s">
        <v>5</v>
      </c>
      <c r="G1306" s="152" t="str">
        <f>VLOOKUP(D1306,sku归属!A:B,2,0)</f>
        <v>其他</v>
      </c>
    </row>
    <row r="1307" spans="1:13" s="59" customFormat="1" customHeight="1">
      <c r="A1307" s="59" t="s">
        <v>3737</v>
      </c>
      <c r="B1307" s="59" t="s">
        <v>3738</v>
      </c>
      <c r="C1307" s="59" t="s">
        <v>3739</v>
      </c>
      <c r="D1307" s="59" t="s">
        <v>3</v>
      </c>
      <c r="F1307" s="59" t="s">
        <v>5</v>
      </c>
      <c r="G1307" s="152" t="str">
        <f>VLOOKUP(D1307,sku归属!A:B,2,0)</f>
        <v>其他</v>
      </c>
    </row>
    <row r="1308" spans="1:13" s="59" customFormat="1" customHeight="1">
      <c r="A1308" s="59" t="s">
        <v>3740</v>
      </c>
      <c r="B1308" s="59" t="s">
        <v>3741</v>
      </c>
      <c r="C1308" s="59" t="s">
        <v>3742</v>
      </c>
      <c r="D1308" s="59" t="s">
        <v>3</v>
      </c>
      <c r="F1308" s="59" t="s">
        <v>5</v>
      </c>
      <c r="G1308" s="152" t="str">
        <f>VLOOKUP(D1308,sku归属!A:B,2,0)</f>
        <v>其他</v>
      </c>
    </row>
    <row r="1309" spans="1:13" s="59" customFormat="1" customHeight="1">
      <c r="A1309" s="59" t="s">
        <v>3743</v>
      </c>
      <c r="B1309" s="59" t="s">
        <v>3744</v>
      </c>
      <c r="C1309" s="59" t="s">
        <v>3745</v>
      </c>
      <c r="D1309" s="59" t="s">
        <v>3</v>
      </c>
      <c r="F1309" s="59" t="s">
        <v>5</v>
      </c>
      <c r="G1309" s="152" t="str">
        <f>VLOOKUP(D1309,sku归属!A:B,2,0)</f>
        <v>其他</v>
      </c>
    </row>
    <row r="1310" spans="1:13" s="59" customFormat="1" customHeight="1">
      <c r="A1310" s="59" t="s">
        <v>3746</v>
      </c>
      <c r="B1310" s="59" t="s">
        <v>3747</v>
      </c>
      <c r="C1310" s="59" t="s">
        <v>3748</v>
      </c>
      <c r="D1310" s="59" t="s">
        <v>3</v>
      </c>
      <c r="F1310" s="59" t="s">
        <v>5</v>
      </c>
      <c r="G1310" s="152" t="str">
        <f>VLOOKUP(D1310,sku归属!A:B,2,0)</f>
        <v>其他</v>
      </c>
    </row>
    <row r="1311" spans="1:13" s="59" customFormat="1" customHeight="1">
      <c r="A1311" s="59" t="s">
        <v>3749</v>
      </c>
      <c r="B1311" s="59" t="s">
        <v>3750</v>
      </c>
      <c r="C1311" s="59" t="s">
        <v>3751</v>
      </c>
      <c r="D1311" s="59" t="s">
        <v>3</v>
      </c>
      <c r="F1311" s="59" t="s">
        <v>5</v>
      </c>
      <c r="G1311" s="152" t="str">
        <f>VLOOKUP(D1311,sku归属!A:B,2,0)</f>
        <v>其他</v>
      </c>
    </row>
    <row r="1312" spans="1:13" s="59" customFormat="1" customHeight="1">
      <c r="A1312" s="59" t="s">
        <v>3752</v>
      </c>
      <c r="B1312" s="59" t="s">
        <v>3753</v>
      </c>
      <c r="C1312" s="59" t="s">
        <v>3754</v>
      </c>
      <c r="D1312" s="59" t="s">
        <v>3</v>
      </c>
      <c r="F1312" s="59" t="s">
        <v>5</v>
      </c>
      <c r="G1312" s="152" t="str">
        <f>VLOOKUP(D1312,sku归属!A:B,2,0)</f>
        <v>其他</v>
      </c>
    </row>
    <row r="1313" spans="1:13" s="59" customFormat="1" customHeight="1">
      <c r="A1313" s="59" t="s">
        <v>3755</v>
      </c>
      <c r="B1313" s="59" t="s">
        <v>3756</v>
      </c>
      <c r="C1313" s="59" t="s">
        <v>1393</v>
      </c>
      <c r="D1313" s="59" t="s">
        <v>6</v>
      </c>
      <c r="F1313" s="59" t="s">
        <v>5</v>
      </c>
      <c r="G1313" s="152" t="str">
        <f>VLOOKUP(D1313,sku归属!A:B,2,0)</f>
        <v>莫美玉</v>
      </c>
    </row>
    <row r="1314" spans="1:13" s="59" customFormat="1" customHeight="1">
      <c r="A1314" s="59" t="s">
        <v>3757</v>
      </c>
      <c r="B1314" s="59" t="s">
        <v>3758</v>
      </c>
      <c r="C1314" s="59" t="s">
        <v>1623</v>
      </c>
      <c r="D1314" s="59" t="s">
        <v>6</v>
      </c>
      <c r="F1314" s="59" t="s">
        <v>5</v>
      </c>
      <c r="G1314" s="152" t="str">
        <f>VLOOKUP(D1314,sku归属!A:B,2,0)</f>
        <v>莫美玉</v>
      </c>
    </row>
    <row r="1315" spans="1:13" s="59" customFormat="1" customHeight="1">
      <c r="A1315" s="59" t="s">
        <v>3759</v>
      </c>
      <c r="B1315" s="59" t="s">
        <v>3760</v>
      </c>
      <c r="C1315" s="59" t="s">
        <v>3761</v>
      </c>
      <c r="D1315" s="59" t="s">
        <v>6</v>
      </c>
      <c r="F1315" s="59" t="s">
        <v>5</v>
      </c>
      <c r="G1315" s="152" t="str">
        <f>VLOOKUP(D1315,sku归属!A:B,2,0)</f>
        <v>莫美玉</v>
      </c>
    </row>
    <row r="1316" spans="1:13" s="59" customFormat="1" customHeight="1">
      <c r="A1316" s="59" t="s">
        <v>3762</v>
      </c>
      <c r="B1316" s="59" t="s">
        <v>3763</v>
      </c>
      <c r="C1316" s="59" t="s">
        <v>1617</v>
      </c>
      <c r="D1316" s="59" t="s">
        <v>6</v>
      </c>
      <c r="F1316" s="59" t="s">
        <v>5</v>
      </c>
      <c r="G1316" s="152" t="str">
        <f>VLOOKUP(D1316,sku归属!A:B,2,0)</f>
        <v>莫美玉</v>
      </c>
    </row>
    <row r="1317" spans="1:13" s="59" customFormat="1" customHeight="1">
      <c r="A1317" s="59" t="s">
        <v>3764</v>
      </c>
      <c r="B1317" s="59" t="s">
        <v>3765</v>
      </c>
      <c r="C1317" s="59" t="s">
        <v>3766</v>
      </c>
      <c r="D1317" s="59" t="s">
        <v>6</v>
      </c>
      <c r="F1317" s="59" t="s">
        <v>5</v>
      </c>
      <c r="G1317" s="152" t="str">
        <f>VLOOKUP(D1317,sku归属!A:B,2,0)</f>
        <v>莫美玉</v>
      </c>
    </row>
    <row r="1318" spans="1:13" s="59" customFormat="1" customHeight="1">
      <c r="A1318" s="59" t="s">
        <v>3767</v>
      </c>
      <c r="B1318" s="59" t="s">
        <v>3768</v>
      </c>
      <c r="C1318" s="59" t="s">
        <v>3769</v>
      </c>
      <c r="D1318" s="59" t="s">
        <v>6</v>
      </c>
      <c r="F1318" s="59" t="s">
        <v>5</v>
      </c>
      <c r="G1318" s="152" t="str">
        <f>VLOOKUP(D1318,sku归属!A:B,2,0)</f>
        <v>莫美玉</v>
      </c>
    </row>
    <row r="1319" spans="1:13" s="59" customFormat="1" customHeight="1">
      <c r="A1319" s="59" t="s">
        <v>3770</v>
      </c>
      <c r="B1319" s="59" t="s">
        <v>3771</v>
      </c>
      <c r="C1319" s="59" t="s">
        <v>3772</v>
      </c>
      <c r="D1319" s="59" t="s">
        <v>6</v>
      </c>
      <c r="F1319" s="59" t="s">
        <v>5</v>
      </c>
      <c r="G1319" s="152" t="str">
        <f>VLOOKUP(D1319,sku归属!A:B,2,0)</f>
        <v>莫美玉</v>
      </c>
    </row>
    <row r="1320" spans="1:13" s="59" customFormat="1" customHeight="1">
      <c r="A1320" s="59" t="s">
        <v>3773</v>
      </c>
      <c r="B1320" s="59" t="s">
        <v>3774</v>
      </c>
      <c r="C1320" s="59" t="s">
        <v>3775</v>
      </c>
      <c r="D1320" s="59" t="s">
        <v>6</v>
      </c>
      <c r="F1320" s="59" t="s">
        <v>5</v>
      </c>
      <c r="G1320" s="152" t="str">
        <f>VLOOKUP(D1320,sku归属!A:B,2,0)</f>
        <v>莫美玉</v>
      </c>
    </row>
    <row r="1321" spans="1:13" s="59" customFormat="1" customHeight="1">
      <c r="A1321" s="59" t="s">
        <v>3776</v>
      </c>
      <c r="B1321" s="59" t="s">
        <v>3777</v>
      </c>
      <c r="C1321" s="59" t="s">
        <v>3778</v>
      </c>
      <c r="D1321" s="59" t="s">
        <v>6</v>
      </c>
      <c r="F1321" s="59" t="s">
        <v>5</v>
      </c>
      <c r="G1321" s="152" t="str">
        <f>VLOOKUP(D1321,sku归属!A:B,2,0)</f>
        <v>莫美玉</v>
      </c>
    </row>
    <row r="1322" spans="1:13" s="59" customFormat="1" customHeight="1">
      <c r="A1322" s="59" t="s">
        <v>3779</v>
      </c>
      <c r="B1322" s="59" t="s">
        <v>3780</v>
      </c>
      <c r="C1322" s="59" t="s">
        <v>3781</v>
      </c>
      <c r="D1322" s="59" t="s">
        <v>6</v>
      </c>
      <c r="F1322" s="59" t="s">
        <v>5</v>
      </c>
      <c r="G1322" s="152" t="str">
        <f>VLOOKUP(D1322,sku归属!A:B,2,0)</f>
        <v>莫美玉</v>
      </c>
    </row>
    <row r="1323" spans="1:13" s="59" customFormat="1" customHeight="1">
      <c r="A1323" s="59" t="s">
        <v>3782</v>
      </c>
      <c r="B1323" s="59" t="s">
        <v>3783</v>
      </c>
      <c r="C1323" s="59" t="s">
        <v>3784</v>
      </c>
      <c r="D1323" s="59" t="s">
        <v>6</v>
      </c>
      <c r="F1323" s="59" t="s">
        <v>5</v>
      </c>
      <c r="G1323" s="152" t="str">
        <f>VLOOKUP(D1323,sku归属!A:B,2,0)</f>
        <v>莫美玉</v>
      </c>
    </row>
    <row r="1324" spans="1:13" s="59" customFormat="1" customHeight="1">
      <c r="A1324" s="59" t="s">
        <v>3785</v>
      </c>
      <c r="B1324" s="59" t="s">
        <v>3786</v>
      </c>
      <c r="C1324" s="59" t="s">
        <v>3787</v>
      </c>
      <c r="D1324" s="59" t="s">
        <v>6</v>
      </c>
      <c r="F1324" s="59" t="s">
        <v>5</v>
      </c>
      <c r="G1324" s="152" t="str">
        <f>VLOOKUP(D1324,sku归属!A:B,2,0)</f>
        <v>莫美玉</v>
      </c>
    </row>
    <row r="1325" spans="1:13" s="59" customFormat="1" customHeight="1">
      <c r="A1325" s="59" t="s">
        <v>3788</v>
      </c>
      <c r="B1325" s="59" t="s">
        <v>3789</v>
      </c>
      <c r="C1325" s="59" t="s">
        <v>3790</v>
      </c>
      <c r="D1325" s="59" t="s">
        <v>6</v>
      </c>
      <c r="F1325" s="59" t="s">
        <v>5</v>
      </c>
      <c r="G1325" s="152" t="str">
        <f>VLOOKUP(D1325,sku归属!A:B,2,0)</f>
        <v>莫美玉</v>
      </c>
    </row>
    <row r="1326" spans="1:13" s="59" customFormat="1" customHeight="1">
      <c r="A1326" s="59" t="s">
        <v>3791</v>
      </c>
      <c r="B1326" s="59" t="s">
        <v>3792</v>
      </c>
      <c r="C1326" s="59" t="s">
        <v>3793</v>
      </c>
      <c r="D1326" s="59" t="s">
        <v>6</v>
      </c>
      <c r="F1326" s="59" t="s">
        <v>5</v>
      </c>
      <c r="G1326" s="152" t="str">
        <f>VLOOKUP(D1326,sku归属!A:B,2,0)</f>
        <v>莫美玉</v>
      </c>
    </row>
    <row r="1327" spans="1:13" s="59" customFormat="1" customHeight="1">
      <c r="A1327" s="59" t="s">
        <v>3794</v>
      </c>
      <c r="B1327" s="59" t="s">
        <v>3795</v>
      </c>
      <c r="C1327" s="59" t="s">
        <v>2580</v>
      </c>
      <c r="D1327" s="59" t="s">
        <v>6</v>
      </c>
      <c r="F1327" s="59" t="s">
        <v>5</v>
      </c>
      <c r="G1327" s="152" t="str">
        <f>VLOOKUP(D1327,sku归属!A:B,2,0)</f>
        <v>莫美玉</v>
      </c>
    </row>
    <row r="1328" spans="1:13" s="59" customFormat="1" customHeight="1">
      <c r="A1328" s="59" t="s">
        <v>3796</v>
      </c>
      <c r="B1328" s="59" t="s">
        <v>3797</v>
      </c>
      <c r="C1328" s="59" t="s">
        <v>2577</v>
      </c>
      <c r="D1328" s="59" t="s">
        <v>6</v>
      </c>
      <c r="F1328" s="59" t="s">
        <v>5</v>
      </c>
      <c r="G1328" s="152" t="str">
        <f>VLOOKUP(D1328,sku归属!A:B,2,0)</f>
        <v>莫美玉</v>
      </c>
    </row>
    <row r="1329" spans="1:13" s="59" customFormat="1" customHeight="1">
      <c r="A1329" s="59" t="s">
        <v>3798</v>
      </c>
      <c r="B1329" s="59" t="s">
        <v>3799</v>
      </c>
      <c r="C1329" s="59" t="s">
        <v>2571</v>
      </c>
      <c r="D1329" s="59" t="s">
        <v>6</v>
      </c>
      <c r="F1329" s="59" t="s">
        <v>5</v>
      </c>
      <c r="G1329" s="152" t="str">
        <f>VLOOKUP(D1329,sku归属!A:B,2,0)</f>
        <v>莫美玉</v>
      </c>
    </row>
    <row r="1330" spans="1:13" s="59" customFormat="1" customHeight="1">
      <c r="A1330" s="59" t="s">
        <v>3800</v>
      </c>
      <c r="B1330" s="59" t="s">
        <v>3801</v>
      </c>
      <c r="C1330" s="59" t="s">
        <v>2574</v>
      </c>
      <c r="D1330" s="59" t="s">
        <v>6</v>
      </c>
      <c r="F1330" s="59" t="s">
        <v>5</v>
      </c>
      <c r="G1330" s="152" t="str">
        <f>VLOOKUP(D1330,sku归属!A:B,2,0)</f>
        <v>莫美玉</v>
      </c>
    </row>
    <row r="1331" spans="1:13" s="59" customFormat="1" customHeight="1">
      <c r="A1331" s="59" t="s">
        <v>3802</v>
      </c>
      <c r="B1331" s="59" t="s">
        <v>3803</v>
      </c>
      <c r="C1331" s="59" t="s">
        <v>2598</v>
      </c>
      <c r="D1331" s="59" t="s">
        <v>6</v>
      </c>
      <c r="F1331" s="59" t="s">
        <v>5</v>
      </c>
      <c r="G1331" s="152" t="str">
        <f>VLOOKUP(D1331,sku归属!A:B,2,0)</f>
        <v>莫美玉</v>
      </c>
    </row>
    <row r="1332" spans="1:13" s="59" customFormat="1" customHeight="1">
      <c r="A1332" s="59" t="s">
        <v>3804</v>
      </c>
      <c r="B1332" s="59" t="s">
        <v>3805</v>
      </c>
      <c r="C1332" s="59" t="s">
        <v>2595</v>
      </c>
      <c r="D1332" s="59" t="s">
        <v>6</v>
      </c>
      <c r="F1332" s="59" t="s">
        <v>5</v>
      </c>
      <c r="G1332" s="152" t="str">
        <f>VLOOKUP(D1332,sku归属!A:B,2,0)</f>
        <v>莫美玉</v>
      </c>
    </row>
    <row r="1333" spans="1:13" s="59" customFormat="1" customHeight="1">
      <c r="A1333" s="59" t="s">
        <v>3806</v>
      </c>
      <c r="B1333" s="59" t="s">
        <v>3807</v>
      </c>
      <c r="C1333" s="59" t="s">
        <v>2592</v>
      </c>
      <c r="D1333" s="59" t="s">
        <v>6</v>
      </c>
      <c r="F1333" s="59" t="s">
        <v>5</v>
      </c>
      <c r="G1333" s="152" t="str">
        <f>VLOOKUP(D1333,sku归属!A:B,2,0)</f>
        <v>莫美玉</v>
      </c>
    </row>
    <row r="1334" spans="1:13" s="59" customFormat="1" customHeight="1">
      <c r="A1334" s="59" t="s">
        <v>3808</v>
      </c>
      <c r="B1334" s="59" t="s">
        <v>3809</v>
      </c>
      <c r="C1334" s="59" t="s">
        <v>2589</v>
      </c>
      <c r="D1334" s="59" t="s">
        <v>6</v>
      </c>
      <c r="F1334" s="59" t="s">
        <v>5</v>
      </c>
      <c r="G1334" s="152" t="str">
        <f>VLOOKUP(D1334,sku归属!A:B,2,0)</f>
        <v>莫美玉</v>
      </c>
    </row>
    <row r="1335" spans="1:13" s="59" customFormat="1" customHeight="1">
      <c r="A1335" s="59" t="s">
        <v>3810</v>
      </c>
      <c r="B1335" s="59" t="s">
        <v>3811</v>
      </c>
      <c r="C1335" s="59" t="s">
        <v>2586</v>
      </c>
      <c r="D1335" s="59" t="s">
        <v>6</v>
      </c>
      <c r="F1335" s="59" t="s">
        <v>5</v>
      </c>
      <c r="G1335" s="152" t="str">
        <f>VLOOKUP(D1335,sku归属!A:B,2,0)</f>
        <v>莫美玉</v>
      </c>
    </row>
    <row r="1336" spans="1:13" s="59" customFormat="1" customHeight="1">
      <c r="A1336" s="59" t="s">
        <v>3812</v>
      </c>
      <c r="B1336" s="59" t="s">
        <v>3813</v>
      </c>
      <c r="C1336" s="59" t="s">
        <v>2583</v>
      </c>
      <c r="D1336" s="59" t="s">
        <v>6</v>
      </c>
      <c r="F1336" s="59" t="s">
        <v>5</v>
      </c>
      <c r="G1336" s="152" t="str">
        <f>VLOOKUP(D1336,sku归属!A:B,2,0)</f>
        <v>莫美玉</v>
      </c>
    </row>
    <row r="1337" spans="1:13" s="59" customFormat="1" customHeight="1">
      <c r="A1337" s="59" t="s">
        <v>3814</v>
      </c>
      <c r="B1337" s="59" t="s">
        <v>3815</v>
      </c>
      <c r="C1337" s="59" t="s">
        <v>1281</v>
      </c>
      <c r="D1337" s="59" t="s">
        <v>6</v>
      </c>
      <c r="F1337" s="59" t="s">
        <v>5</v>
      </c>
      <c r="G1337" s="152" t="str">
        <f>VLOOKUP(D1337,sku归属!A:B,2,0)</f>
        <v>莫美玉</v>
      </c>
    </row>
    <row r="1338" spans="1:13" s="59" customFormat="1" customHeight="1">
      <c r="A1338" s="59" t="s">
        <v>3816</v>
      </c>
      <c r="B1338" s="59" t="s">
        <v>3817</v>
      </c>
      <c r="C1338" s="59" t="s">
        <v>1278</v>
      </c>
      <c r="D1338" s="59" t="s">
        <v>6</v>
      </c>
      <c r="F1338" s="59" t="s">
        <v>5</v>
      </c>
      <c r="G1338" s="152" t="str">
        <f>VLOOKUP(D1338,sku归属!A:B,2,0)</f>
        <v>莫美玉</v>
      </c>
    </row>
    <row r="1339" spans="1:13" s="59" customFormat="1" customHeight="1">
      <c r="A1339" s="59" t="s">
        <v>3818</v>
      </c>
      <c r="B1339" s="59" t="s">
        <v>3819</v>
      </c>
      <c r="C1339" s="59" t="s">
        <v>2324</v>
      </c>
      <c r="D1339" s="59" t="s">
        <v>6</v>
      </c>
      <c r="F1339" s="59" t="s">
        <v>5</v>
      </c>
      <c r="G1339" s="152" t="str">
        <f>VLOOKUP(D1339,sku归属!A:B,2,0)</f>
        <v>莫美玉</v>
      </c>
    </row>
    <row r="1340" spans="1:13" s="59" customFormat="1" customHeight="1">
      <c r="A1340" s="59" t="s">
        <v>3820</v>
      </c>
      <c r="B1340" s="59" t="s">
        <v>3821</v>
      </c>
      <c r="C1340" s="59" t="s">
        <v>2321</v>
      </c>
      <c r="D1340" s="59" t="s">
        <v>6</v>
      </c>
      <c r="F1340" s="59" t="s">
        <v>5</v>
      </c>
      <c r="G1340" s="152" t="str">
        <f>VLOOKUP(D1340,sku归属!A:B,2,0)</f>
        <v>莫美玉</v>
      </c>
    </row>
    <row r="1341" spans="1:13" s="59" customFormat="1" customHeight="1">
      <c r="A1341" s="59" t="s">
        <v>3822</v>
      </c>
      <c r="B1341" s="59" t="s">
        <v>3823</v>
      </c>
      <c r="C1341" s="59" t="s">
        <v>2214</v>
      </c>
      <c r="D1341" s="59" t="s">
        <v>6</v>
      </c>
      <c r="F1341" s="59" t="s">
        <v>5</v>
      </c>
      <c r="G1341" s="152" t="str">
        <f>VLOOKUP(D1341,sku归属!A:B,2,0)</f>
        <v>莫美玉</v>
      </c>
    </row>
    <row r="1342" spans="1:13" s="59" customFormat="1" customHeight="1">
      <c r="A1342" s="59" t="s">
        <v>3824</v>
      </c>
      <c r="B1342" s="59" t="s">
        <v>3825</v>
      </c>
      <c r="C1342" s="59" t="s">
        <v>2217</v>
      </c>
      <c r="D1342" s="59" t="s">
        <v>6</v>
      </c>
      <c r="F1342" s="59" t="s">
        <v>5</v>
      </c>
      <c r="G1342" s="152" t="str">
        <f>VLOOKUP(D1342,sku归属!A:B,2,0)</f>
        <v>莫美玉</v>
      </c>
    </row>
    <row r="1343" spans="1:13" s="59" customFormat="1" customHeight="1">
      <c r="A1343" s="59" t="s">
        <v>3826</v>
      </c>
      <c r="B1343" s="59" t="s">
        <v>3827</v>
      </c>
      <c r="C1343" s="59" t="s">
        <v>2220</v>
      </c>
      <c r="D1343" s="59" t="s">
        <v>6</v>
      </c>
      <c r="F1343" s="59" t="s">
        <v>5</v>
      </c>
      <c r="G1343" s="152" t="str">
        <f>VLOOKUP(D1343,sku归属!A:B,2,0)</f>
        <v>莫美玉</v>
      </c>
    </row>
    <row r="1344" spans="1:13" s="59" customFormat="1" customHeight="1">
      <c r="A1344" s="59" t="s">
        <v>3828</v>
      </c>
      <c r="B1344" s="59" t="s">
        <v>3829</v>
      </c>
      <c r="C1344" s="59" t="s">
        <v>2223</v>
      </c>
      <c r="D1344" s="59" t="s">
        <v>6</v>
      </c>
      <c r="F1344" s="59" t="s">
        <v>5</v>
      </c>
      <c r="G1344" s="152" t="str">
        <f>VLOOKUP(D1344,sku归属!A:B,2,0)</f>
        <v>莫美玉</v>
      </c>
    </row>
    <row r="1345" spans="1:13" s="59" customFormat="1" customHeight="1">
      <c r="A1345" s="59" t="s">
        <v>3830</v>
      </c>
      <c r="B1345" s="59" t="s">
        <v>3831</v>
      </c>
      <c r="C1345" s="59" t="s">
        <v>3485</v>
      </c>
      <c r="D1345" s="59" t="s">
        <v>6</v>
      </c>
      <c r="F1345" s="59" t="s">
        <v>5</v>
      </c>
      <c r="G1345" s="152" t="str">
        <f>VLOOKUP(D1345,sku归属!A:B,2,0)</f>
        <v>莫美玉</v>
      </c>
    </row>
    <row r="1346" spans="1:13" s="59" customFormat="1" customHeight="1">
      <c r="A1346" s="59" t="s">
        <v>3832</v>
      </c>
      <c r="B1346" s="59" t="s">
        <v>3833</v>
      </c>
      <c r="C1346" s="59" t="s">
        <v>3482</v>
      </c>
      <c r="D1346" s="59" t="s">
        <v>6</v>
      </c>
      <c r="F1346" s="59" t="s">
        <v>5</v>
      </c>
      <c r="G1346" s="152" t="str">
        <f>VLOOKUP(D1346,sku归属!A:B,2,0)</f>
        <v>莫美玉</v>
      </c>
    </row>
    <row r="1347" spans="1:13" s="59" customFormat="1" customHeight="1">
      <c r="A1347" s="59" t="s">
        <v>3834</v>
      </c>
      <c r="B1347" s="59" t="s">
        <v>3835</v>
      </c>
      <c r="C1347" s="59" t="s">
        <v>3479</v>
      </c>
      <c r="D1347" s="59" t="s">
        <v>6</v>
      </c>
      <c r="F1347" s="59" t="s">
        <v>5</v>
      </c>
      <c r="G1347" s="152" t="str">
        <f>VLOOKUP(D1347,sku归属!A:B,2,0)</f>
        <v>莫美玉</v>
      </c>
    </row>
    <row r="1348" spans="1:13" s="59" customFormat="1" customHeight="1">
      <c r="A1348" s="59" t="s">
        <v>3836</v>
      </c>
      <c r="B1348" s="59" t="s">
        <v>3837</v>
      </c>
      <c r="C1348" s="59" t="s">
        <v>3476</v>
      </c>
      <c r="D1348" s="59" t="s">
        <v>6</v>
      </c>
      <c r="F1348" s="59" t="s">
        <v>5</v>
      </c>
      <c r="G1348" s="152" t="str">
        <f>VLOOKUP(D1348,sku归属!A:B,2,0)</f>
        <v>莫美玉</v>
      </c>
    </row>
    <row r="1349" spans="1:13" s="59" customFormat="1" customHeight="1">
      <c r="A1349" s="59" t="s">
        <v>3838</v>
      </c>
      <c r="B1349" s="59" t="s">
        <v>3839</v>
      </c>
      <c r="C1349" s="59" t="s">
        <v>1891</v>
      </c>
      <c r="D1349" s="59" t="s">
        <v>6</v>
      </c>
      <c r="F1349" s="59" t="s">
        <v>5</v>
      </c>
      <c r="G1349" s="152" t="str">
        <f>VLOOKUP(D1349,sku归属!A:B,2,0)</f>
        <v>莫美玉</v>
      </c>
    </row>
    <row r="1350" spans="1:13" s="59" customFormat="1" customHeight="1">
      <c r="A1350" s="59" t="s">
        <v>3840</v>
      </c>
      <c r="B1350" s="59" t="s">
        <v>3841</v>
      </c>
      <c r="C1350" s="59" t="s">
        <v>1894</v>
      </c>
      <c r="D1350" s="59" t="s">
        <v>6</v>
      </c>
      <c r="F1350" s="59" t="s">
        <v>5</v>
      </c>
      <c r="G1350" s="152" t="str">
        <f>VLOOKUP(D1350,sku归属!A:B,2,0)</f>
        <v>莫美玉</v>
      </c>
    </row>
    <row r="1351" spans="1:13" s="59" customFormat="1" customHeight="1">
      <c r="A1351" s="59" t="s">
        <v>3842</v>
      </c>
      <c r="B1351" s="59" t="s">
        <v>3843</v>
      </c>
      <c r="C1351" s="59" t="s">
        <v>3191</v>
      </c>
      <c r="D1351" s="59" t="s">
        <v>6</v>
      </c>
      <c r="F1351" s="59" t="s">
        <v>5</v>
      </c>
      <c r="G1351" s="152" t="str">
        <f>VLOOKUP(D1351,sku归属!A:B,2,0)</f>
        <v>莫美玉</v>
      </c>
    </row>
    <row r="1352" spans="1:13" s="59" customFormat="1" customHeight="1">
      <c r="A1352" s="59" t="s">
        <v>3844</v>
      </c>
      <c r="B1352" s="59" t="s">
        <v>3845</v>
      </c>
      <c r="C1352" s="59" t="s">
        <v>3188</v>
      </c>
      <c r="D1352" s="59" t="s">
        <v>6</v>
      </c>
      <c r="F1352" s="59" t="s">
        <v>5</v>
      </c>
      <c r="G1352" s="152" t="str">
        <f>VLOOKUP(D1352,sku归属!A:B,2,0)</f>
        <v>莫美玉</v>
      </c>
    </row>
    <row r="1353" spans="1:13" s="59" customFormat="1" customHeight="1">
      <c r="A1353" s="59" t="s">
        <v>3846</v>
      </c>
      <c r="B1353" s="59" t="s">
        <v>3847</v>
      </c>
      <c r="C1353" s="59" t="s">
        <v>3848</v>
      </c>
      <c r="D1353" s="59" t="s">
        <v>6</v>
      </c>
      <c r="F1353" s="59" t="s">
        <v>5</v>
      </c>
      <c r="G1353" s="152" t="str">
        <f>VLOOKUP(D1353,sku归属!A:B,2,0)</f>
        <v>莫美玉</v>
      </c>
    </row>
    <row r="1354" spans="1:13" s="59" customFormat="1" customHeight="1">
      <c r="A1354" s="59" t="s">
        <v>3849</v>
      </c>
      <c r="B1354" s="59" t="s">
        <v>3850</v>
      </c>
      <c r="C1354" s="59" t="s">
        <v>3851</v>
      </c>
      <c r="D1354" s="59" t="s">
        <v>6</v>
      </c>
      <c r="F1354" s="59" t="s">
        <v>5</v>
      </c>
      <c r="G1354" s="152" t="str">
        <f>VLOOKUP(D1354,sku归属!A:B,2,0)</f>
        <v>莫美玉</v>
      </c>
    </row>
    <row r="1355" spans="1:13" s="59" customFormat="1" customHeight="1">
      <c r="A1355" s="59" t="s">
        <v>3852</v>
      </c>
      <c r="B1355" s="59" t="s">
        <v>3853</v>
      </c>
      <c r="C1355" s="59" t="s">
        <v>3854</v>
      </c>
      <c r="D1355" s="59" t="s">
        <v>6</v>
      </c>
      <c r="F1355" s="59" t="s">
        <v>5</v>
      </c>
      <c r="G1355" s="152" t="str">
        <f>VLOOKUP(D1355,sku归属!A:B,2,0)</f>
        <v>莫美玉</v>
      </c>
    </row>
    <row r="1356" spans="1:13" s="59" customFormat="1" customHeight="1">
      <c r="A1356" s="59" t="s">
        <v>3855</v>
      </c>
      <c r="B1356" s="59" t="s">
        <v>3856</v>
      </c>
      <c r="C1356" s="59" t="s">
        <v>3857</v>
      </c>
      <c r="D1356" s="59" t="s">
        <v>3</v>
      </c>
      <c r="F1356" s="59" t="s">
        <v>5</v>
      </c>
      <c r="G1356" s="152" t="str">
        <f>VLOOKUP(D1356,sku归属!A:B,2,0)</f>
        <v>其他</v>
      </c>
    </row>
    <row r="1357" spans="1:13" s="59" customFormat="1" customHeight="1">
      <c r="A1357" s="59" t="s">
        <v>3858</v>
      </c>
      <c r="B1357" s="59" t="s">
        <v>3859</v>
      </c>
      <c r="C1357" s="59" t="s">
        <v>3860</v>
      </c>
      <c r="D1357" s="59" t="s">
        <v>3</v>
      </c>
      <c r="F1357" s="59" t="s">
        <v>5</v>
      </c>
      <c r="G1357" s="152" t="str">
        <f>VLOOKUP(D1357,sku归属!A:B,2,0)</f>
        <v>其他</v>
      </c>
    </row>
    <row r="1358" spans="1:13" s="59" customFormat="1" customHeight="1">
      <c r="A1358" s="59" t="s">
        <v>3861</v>
      </c>
      <c r="B1358" s="59" t="s">
        <v>3862</v>
      </c>
      <c r="C1358" s="59" t="s">
        <v>3863</v>
      </c>
      <c r="D1358" s="59" t="s">
        <v>3</v>
      </c>
      <c r="F1358" s="59" t="s">
        <v>5</v>
      </c>
      <c r="G1358" s="152" t="str">
        <f>VLOOKUP(D1358,sku归属!A:B,2,0)</f>
        <v>其他</v>
      </c>
    </row>
    <row r="1359" spans="1:13" s="59" customFormat="1" customHeight="1">
      <c r="A1359" s="59" t="s">
        <v>3864</v>
      </c>
      <c r="B1359" s="59" t="s">
        <v>3865</v>
      </c>
      <c r="C1359" s="59" t="s">
        <v>3866</v>
      </c>
      <c r="D1359" s="59" t="s">
        <v>3</v>
      </c>
      <c r="F1359" s="59" t="s">
        <v>5</v>
      </c>
      <c r="G1359" s="152" t="str">
        <f>VLOOKUP(D1359,sku归属!A:B,2,0)</f>
        <v>其他</v>
      </c>
    </row>
    <row r="1360" spans="1:13" s="59" customFormat="1" customHeight="1">
      <c r="A1360" s="59" t="s">
        <v>3867</v>
      </c>
      <c r="B1360" s="59" t="s">
        <v>3868</v>
      </c>
      <c r="C1360" s="59" t="s">
        <v>3869</v>
      </c>
      <c r="D1360" s="59" t="s">
        <v>3</v>
      </c>
      <c r="F1360" s="59" t="s">
        <v>5</v>
      </c>
      <c r="G1360" s="152" t="str">
        <f>VLOOKUP(D1360,sku归属!A:B,2,0)</f>
        <v>其他</v>
      </c>
    </row>
    <row r="1361" spans="1:13" s="59" customFormat="1" customHeight="1">
      <c r="A1361" s="59" t="s">
        <v>3870</v>
      </c>
      <c r="B1361" s="59" t="s">
        <v>3871</v>
      </c>
      <c r="C1361" s="59" t="s">
        <v>3872</v>
      </c>
      <c r="D1361" s="59" t="s">
        <v>3</v>
      </c>
      <c r="F1361" s="59" t="s">
        <v>5</v>
      </c>
      <c r="G1361" s="152" t="str">
        <f>VLOOKUP(D1361,sku归属!A:B,2,0)</f>
        <v>其他</v>
      </c>
    </row>
    <row r="1362" spans="1:13" s="59" customFormat="1" customHeight="1">
      <c r="A1362" s="59" t="s">
        <v>3873</v>
      </c>
      <c r="B1362" s="59" t="s">
        <v>3874</v>
      </c>
      <c r="C1362" s="59" t="s">
        <v>3875</v>
      </c>
      <c r="D1362" s="59" t="s">
        <v>3</v>
      </c>
      <c r="F1362" s="59" t="s">
        <v>5</v>
      </c>
      <c r="G1362" s="152" t="str">
        <f>VLOOKUP(D1362,sku归属!A:B,2,0)</f>
        <v>其他</v>
      </c>
    </row>
    <row r="1363" spans="1:13" s="59" customFormat="1" customHeight="1">
      <c r="A1363" s="59" t="s">
        <v>3876</v>
      </c>
      <c r="B1363" s="59" t="s">
        <v>3877</v>
      </c>
      <c r="C1363" s="59" t="s">
        <v>3878</v>
      </c>
      <c r="D1363" s="59" t="s">
        <v>3</v>
      </c>
      <c r="F1363" s="59" t="s">
        <v>5</v>
      </c>
      <c r="G1363" s="152" t="str">
        <f>VLOOKUP(D1363,sku归属!A:B,2,0)</f>
        <v>其他</v>
      </c>
    </row>
    <row r="1364" spans="1:13" s="59" customFormat="1" customHeight="1">
      <c r="A1364" s="59" t="s">
        <v>3879</v>
      </c>
      <c r="B1364" s="59" t="s">
        <v>3880</v>
      </c>
      <c r="C1364" s="59" t="s">
        <v>3881</v>
      </c>
      <c r="D1364" s="59" t="s">
        <v>3</v>
      </c>
      <c r="F1364" s="59" t="s">
        <v>5</v>
      </c>
      <c r="G1364" s="152" t="str">
        <f>VLOOKUP(D1364,sku归属!A:B,2,0)</f>
        <v>其他</v>
      </c>
    </row>
    <row r="1365" spans="1:13" s="59" customFormat="1" customHeight="1">
      <c r="A1365" s="59" t="s">
        <v>3882</v>
      </c>
      <c r="B1365" s="59" t="s">
        <v>3883</v>
      </c>
      <c r="C1365" s="59" t="s">
        <v>3884</v>
      </c>
      <c r="D1365" s="59" t="s">
        <v>3</v>
      </c>
      <c r="F1365" s="59" t="s">
        <v>5</v>
      </c>
      <c r="G1365" s="152" t="str">
        <f>VLOOKUP(D1365,sku归属!A:B,2,0)</f>
        <v>其他</v>
      </c>
    </row>
    <row r="1366" spans="1:13" s="59" customFormat="1" customHeight="1">
      <c r="A1366" s="59" t="s">
        <v>3885</v>
      </c>
      <c r="B1366" s="59" t="s">
        <v>3886</v>
      </c>
      <c r="C1366" s="59" t="s">
        <v>3887</v>
      </c>
      <c r="D1366" s="59" t="s">
        <v>3</v>
      </c>
      <c r="F1366" s="59" t="s">
        <v>5</v>
      </c>
      <c r="G1366" s="152" t="str">
        <f>VLOOKUP(D1366,sku归属!A:B,2,0)</f>
        <v>其他</v>
      </c>
    </row>
    <row r="1367" spans="1:13" s="59" customFormat="1" customHeight="1">
      <c r="A1367" s="59" t="s">
        <v>3888</v>
      </c>
      <c r="B1367" s="59" t="s">
        <v>3889</v>
      </c>
      <c r="C1367" s="59" t="s">
        <v>3890</v>
      </c>
      <c r="D1367" s="59" t="s">
        <v>3</v>
      </c>
      <c r="F1367" s="59" t="s">
        <v>5</v>
      </c>
      <c r="G1367" s="152" t="str">
        <f>VLOOKUP(D1367,sku归属!A:B,2,0)</f>
        <v>其他</v>
      </c>
    </row>
    <row r="1368" spans="1:13" s="59" customFormat="1" customHeight="1">
      <c r="A1368" s="59" t="s">
        <v>3891</v>
      </c>
      <c r="B1368" s="59" t="s">
        <v>3892</v>
      </c>
      <c r="C1368" s="59" t="s">
        <v>3893</v>
      </c>
      <c r="D1368" s="59" t="s">
        <v>3</v>
      </c>
      <c r="F1368" s="59" t="s">
        <v>5</v>
      </c>
      <c r="G1368" s="152" t="str">
        <f>VLOOKUP(D1368,sku归属!A:B,2,0)</f>
        <v>其他</v>
      </c>
    </row>
    <row r="1369" spans="1:13" s="59" customFormat="1" customHeight="1">
      <c r="A1369" s="59" t="s">
        <v>3894</v>
      </c>
      <c r="B1369" s="59" t="s">
        <v>3895</v>
      </c>
      <c r="C1369" s="59" t="s">
        <v>3896</v>
      </c>
      <c r="D1369" s="59" t="s">
        <v>3</v>
      </c>
      <c r="F1369" s="59" t="s">
        <v>5</v>
      </c>
      <c r="G1369" s="152" t="str">
        <f>VLOOKUP(D1369,sku归属!A:B,2,0)</f>
        <v>其他</v>
      </c>
    </row>
    <row r="1370" spans="1:13" s="59" customFormat="1" customHeight="1">
      <c r="A1370" s="59" t="s">
        <v>3897</v>
      </c>
      <c r="B1370" s="59" t="s">
        <v>3898</v>
      </c>
      <c r="C1370" s="59" t="s">
        <v>3899</v>
      </c>
      <c r="D1370" s="59" t="s">
        <v>3</v>
      </c>
      <c r="F1370" s="59" t="s">
        <v>5</v>
      </c>
      <c r="G1370" s="152" t="str">
        <f>VLOOKUP(D1370,sku归属!A:B,2,0)</f>
        <v>其他</v>
      </c>
    </row>
    <row r="1371" spans="1:13" s="59" customFormat="1" customHeight="1">
      <c r="A1371" s="59" t="s">
        <v>3900</v>
      </c>
      <c r="B1371" s="59" t="s">
        <v>3901</v>
      </c>
      <c r="C1371" s="59" t="s">
        <v>3902</v>
      </c>
      <c r="D1371" s="59" t="s">
        <v>3</v>
      </c>
      <c r="F1371" s="59" t="s">
        <v>5</v>
      </c>
      <c r="G1371" s="152" t="str">
        <f>VLOOKUP(D1371,sku归属!A:B,2,0)</f>
        <v>其他</v>
      </c>
    </row>
    <row r="1372" spans="1:13" s="59" customFormat="1" customHeight="1">
      <c r="A1372" s="59" t="s">
        <v>3903</v>
      </c>
      <c r="B1372" s="59" t="s">
        <v>3904</v>
      </c>
      <c r="C1372" s="59" t="s">
        <v>3905</v>
      </c>
      <c r="D1372" s="59" t="s">
        <v>3</v>
      </c>
      <c r="F1372" s="59" t="s">
        <v>5</v>
      </c>
      <c r="G1372" s="152" t="str">
        <f>VLOOKUP(D1372,sku归属!A:B,2,0)</f>
        <v>其他</v>
      </c>
    </row>
    <row r="1373" spans="1:13" s="59" customFormat="1" customHeight="1">
      <c r="A1373" s="59" t="s">
        <v>3906</v>
      </c>
      <c r="B1373" s="59" t="s">
        <v>3907</v>
      </c>
      <c r="C1373" s="59" t="s">
        <v>3908</v>
      </c>
      <c r="D1373" s="59" t="s">
        <v>3</v>
      </c>
      <c r="F1373" s="59" t="s">
        <v>5</v>
      </c>
      <c r="G1373" s="152" t="str">
        <f>VLOOKUP(D1373,sku归属!A:B,2,0)</f>
        <v>其他</v>
      </c>
    </row>
    <row r="1374" spans="1:13" s="59" customFormat="1" customHeight="1">
      <c r="A1374" s="59" t="s">
        <v>3909</v>
      </c>
      <c r="B1374" s="59" t="s">
        <v>3910</v>
      </c>
      <c r="C1374" s="59" t="s">
        <v>3911</v>
      </c>
      <c r="D1374" s="59" t="s">
        <v>3</v>
      </c>
      <c r="F1374" s="59" t="s">
        <v>5</v>
      </c>
      <c r="G1374" s="152" t="str">
        <f>VLOOKUP(D1374,sku归属!A:B,2,0)</f>
        <v>其他</v>
      </c>
    </row>
    <row r="1375" spans="1:13" s="59" customFormat="1" customHeight="1">
      <c r="A1375" s="59" t="s">
        <v>3912</v>
      </c>
      <c r="B1375" s="59" t="s">
        <v>3913</v>
      </c>
      <c r="C1375" s="59" t="s">
        <v>3914</v>
      </c>
      <c r="D1375" s="59" t="s">
        <v>3</v>
      </c>
      <c r="F1375" s="59" t="s">
        <v>5</v>
      </c>
      <c r="G1375" s="152" t="str">
        <f>VLOOKUP(D1375,sku归属!A:B,2,0)</f>
        <v>其他</v>
      </c>
    </row>
    <row r="1376" spans="1:13" s="59" customFormat="1" customHeight="1">
      <c r="A1376" s="59" t="s">
        <v>3915</v>
      </c>
      <c r="B1376" s="59" t="s">
        <v>3916</v>
      </c>
      <c r="C1376" s="59" t="s">
        <v>3917</v>
      </c>
      <c r="D1376" s="59" t="s">
        <v>3</v>
      </c>
      <c r="F1376" s="59" t="s">
        <v>5</v>
      </c>
      <c r="G1376" s="152" t="str">
        <f>VLOOKUP(D1376,sku归属!A:B,2,0)</f>
        <v>其他</v>
      </c>
    </row>
    <row r="1377" spans="1:13" s="59" customFormat="1" customHeight="1">
      <c r="A1377" s="59" t="s">
        <v>3918</v>
      </c>
      <c r="B1377" s="59" t="s">
        <v>3919</v>
      </c>
      <c r="C1377" s="59" t="s">
        <v>3920</v>
      </c>
      <c r="D1377" s="59" t="s">
        <v>6</v>
      </c>
      <c r="F1377" s="59" t="s">
        <v>5</v>
      </c>
      <c r="G1377" s="152" t="str">
        <f>VLOOKUP(D1377,sku归属!A:B,2,0)</f>
        <v>莫美玉</v>
      </c>
    </row>
    <row r="1378" spans="1:13" s="59" customFormat="1" customHeight="1">
      <c r="A1378" s="59" t="s">
        <v>3921</v>
      </c>
      <c r="B1378" s="59" t="s">
        <v>3922</v>
      </c>
      <c r="C1378" s="59" t="s">
        <v>3923</v>
      </c>
      <c r="D1378" s="59" t="s">
        <v>6</v>
      </c>
      <c r="F1378" s="59" t="s">
        <v>5</v>
      </c>
      <c r="G1378" s="152" t="str">
        <f>VLOOKUP(D1378,sku归属!A:B,2,0)</f>
        <v>莫美玉</v>
      </c>
    </row>
    <row r="1379" spans="1:13" s="59" customFormat="1" customHeight="1">
      <c r="A1379" s="59" t="s">
        <v>3924</v>
      </c>
      <c r="B1379" s="59" t="s">
        <v>3925</v>
      </c>
      <c r="C1379" s="59" t="s">
        <v>3926</v>
      </c>
      <c r="D1379" s="59" t="s">
        <v>6</v>
      </c>
      <c r="F1379" s="59" t="s">
        <v>5</v>
      </c>
      <c r="G1379" s="152" t="str">
        <f>VLOOKUP(D1379,sku归属!A:B,2,0)</f>
        <v>莫美玉</v>
      </c>
    </row>
    <row r="1380" spans="1:13" s="59" customFormat="1" customHeight="1">
      <c r="A1380" s="59" t="s">
        <v>3927</v>
      </c>
      <c r="B1380" s="59" t="s">
        <v>3928</v>
      </c>
      <c r="C1380" s="59" t="s">
        <v>3745</v>
      </c>
      <c r="D1380" s="59" t="s">
        <v>6</v>
      </c>
      <c r="F1380" s="59" t="s">
        <v>5</v>
      </c>
      <c r="G1380" s="152" t="str">
        <f>VLOOKUP(D1380,sku归属!A:B,2,0)</f>
        <v>莫美玉</v>
      </c>
    </row>
    <row r="1381" spans="1:13" s="59" customFormat="1" customHeight="1">
      <c r="A1381" s="59" t="s">
        <v>3929</v>
      </c>
      <c r="B1381" s="59" t="s">
        <v>3930</v>
      </c>
      <c r="C1381" s="59" t="s">
        <v>3748</v>
      </c>
      <c r="D1381" s="59" t="s">
        <v>6</v>
      </c>
      <c r="F1381" s="59" t="s">
        <v>5</v>
      </c>
      <c r="G1381" s="152" t="str">
        <f>VLOOKUP(D1381,sku归属!A:B,2,0)</f>
        <v>莫美玉</v>
      </c>
    </row>
    <row r="1382" spans="1:13" s="59" customFormat="1" customHeight="1">
      <c r="A1382" s="59" t="s">
        <v>3931</v>
      </c>
      <c r="B1382" s="59" t="s">
        <v>3932</v>
      </c>
      <c r="C1382" s="59" t="s">
        <v>3739</v>
      </c>
      <c r="D1382" s="59" t="s">
        <v>6</v>
      </c>
      <c r="F1382" s="59" t="s">
        <v>5</v>
      </c>
      <c r="G1382" s="152" t="str">
        <f>VLOOKUP(D1382,sku归属!A:B,2,0)</f>
        <v>莫美玉</v>
      </c>
    </row>
    <row r="1383" spans="1:13" s="59" customFormat="1" customHeight="1">
      <c r="A1383" s="59" t="s">
        <v>3933</v>
      </c>
      <c r="B1383" s="59" t="s">
        <v>3934</v>
      </c>
      <c r="C1383" s="59" t="s">
        <v>3742</v>
      </c>
      <c r="D1383" s="59" t="s">
        <v>6</v>
      </c>
      <c r="F1383" s="59" t="s">
        <v>5</v>
      </c>
      <c r="G1383" s="152" t="str">
        <f>VLOOKUP(D1383,sku归属!A:B,2,0)</f>
        <v>莫美玉</v>
      </c>
    </row>
    <row r="1384" spans="1:13" s="59" customFormat="1" customHeight="1">
      <c r="A1384" s="59" t="s">
        <v>3935</v>
      </c>
      <c r="B1384" s="59" t="s">
        <v>3936</v>
      </c>
      <c r="C1384" s="59" t="s">
        <v>3937</v>
      </c>
      <c r="D1384" s="59" t="s">
        <v>6</v>
      </c>
      <c r="F1384" s="59" t="s">
        <v>5</v>
      </c>
      <c r="G1384" s="152" t="str">
        <f>VLOOKUP(D1384,sku归属!A:B,2,0)</f>
        <v>莫美玉</v>
      </c>
    </row>
    <row r="1385" spans="1:13" s="59" customFormat="1" customHeight="1">
      <c r="A1385" s="59" t="s">
        <v>3938</v>
      </c>
      <c r="B1385" s="59" t="s">
        <v>3939</v>
      </c>
      <c r="C1385" s="59" t="s">
        <v>3940</v>
      </c>
      <c r="D1385" s="59" t="s">
        <v>6</v>
      </c>
      <c r="F1385" s="59" t="s">
        <v>5</v>
      </c>
      <c r="G1385" s="152" t="str">
        <f>VLOOKUP(D1385,sku归属!A:B,2,0)</f>
        <v>莫美玉</v>
      </c>
    </row>
    <row r="1386" spans="1:13" s="59" customFormat="1" customHeight="1">
      <c r="A1386" s="59" t="s">
        <v>3941</v>
      </c>
      <c r="B1386" s="59" t="s">
        <v>3942</v>
      </c>
      <c r="C1386" s="59" t="s">
        <v>3943</v>
      </c>
      <c r="D1386" s="59" t="s">
        <v>6</v>
      </c>
      <c r="F1386" s="59" t="s">
        <v>5</v>
      </c>
      <c r="G1386" s="152" t="str">
        <f>VLOOKUP(D1386,sku归属!A:B,2,0)</f>
        <v>莫美玉</v>
      </c>
    </row>
    <row r="1387" spans="1:13" s="59" customFormat="1" customHeight="1">
      <c r="A1387" s="59" t="s">
        <v>3944</v>
      </c>
      <c r="B1387" s="59" t="s">
        <v>3945</v>
      </c>
      <c r="C1387" s="59" t="s">
        <v>3946</v>
      </c>
      <c r="D1387" s="59" t="s">
        <v>6</v>
      </c>
      <c r="F1387" s="59" t="s">
        <v>5</v>
      </c>
      <c r="G1387" s="152" t="str">
        <f>VLOOKUP(D1387,sku归属!A:B,2,0)</f>
        <v>莫美玉</v>
      </c>
    </row>
    <row r="1388" spans="1:13" s="59" customFormat="1" customHeight="1">
      <c r="A1388" s="59" t="s">
        <v>3947</v>
      </c>
      <c r="B1388" s="59" t="s">
        <v>3948</v>
      </c>
      <c r="C1388" s="59" t="s">
        <v>3949</v>
      </c>
      <c r="D1388" s="59" t="s">
        <v>6</v>
      </c>
      <c r="F1388" s="59" t="s">
        <v>5</v>
      </c>
      <c r="G1388" s="152" t="str">
        <f>VLOOKUP(D1388,sku归属!A:B,2,0)</f>
        <v>莫美玉</v>
      </c>
    </row>
    <row r="1389" spans="1:13" s="59" customFormat="1" customHeight="1">
      <c r="A1389" s="59" t="s">
        <v>3950</v>
      </c>
      <c r="B1389" s="59" t="s">
        <v>3951</v>
      </c>
      <c r="C1389" s="59" t="s">
        <v>3952</v>
      </c>
      <c r="D1389" s="59" t="s">
        <v>6</v>
      </c>
      <c r="F1389" s="59" t="s">
        <v>5</v>
      </c>
      <c r="G1389" s="152" t="str">
        <f>VLOOKUP(D1389,sku归属!A:B,2,0)</f>
        <v>莫美玉</v>
      </c>
    </row>
    <row r="1390" spans="1:13" s="59" customFormat="1" customHeight="1">
      <c r="A1390" s="59" t="s">
        <v>3953</v>
      </c>
      <c r="B1390" s="59" t="s">
        <v>3954</v>
      </c>
      <c r="C1390" s="59" t="s">
        <v>3955</v>
      </c>
      <c r="D1390" s="59" t="s">
        <v>6</v>
      </c>
      <c r="F1390" s="59" t="s">
        <v>5</v>
      </c>
      <c r="G1390" s="152" t="str">
        <f>VLOOKUP(D1390,sku归属!A:B,2,0)</f>
        <v>莫美玉</v>
      </c>
    </row>
    <row r="1391" spans="1:13" s="59" customFormat="1" customHeight="1">
      <c r="A1391" s="59" t="s">
        <v>3956</v>
      </c>
      <c r="B1391" s="59" t="s">
        <v>3957</v>
      </c>
      <c r="C1391" s="59" t="s">
        <v>3958</v>
      </c>
      <c r="D1391" s="59" t="s">
        <v>6</v>
      </c>
      <c r="F1391" s="59" t="s">
        <v>5</v>
      </c>
      <c r="G1391" s="152" t="str">
        <f>VLOOKUP(D1391,sku归属!A:B,2,0)</f>
        <v>莫美玉</v>
      </c>
    </row>
    <row r="1392" spans="1:13" s="59" customFormat="1" customHeight="1">
      <c r="A1392" s="59" t="s">
        <v>3959</v>
      </c>
      <c r="B1392" s="59" t="s">
        <v>3960</v>
      </c>
      <c r="C1392" s="59" t="s">
        <v>3961</v>
      </c>
      <c r="D1392" s="59" t="s">
        <v>6</v>
      </c>
      <c r="F1392" s="59" t="s">
        <v>5</v>
      </c>
      <c r="G1392" s="152" t="str">
        <f>VLOOKUP(D1392,sku归属!A:B,2,0)</f>
        <v>莫美玉</v>
      </c>
    </row>
    <row r="1393" spans="1:13" s="59" customFormat="1" customHeight="1">
      <c r="A1393" s="59" t="s">
        <v>3962</v>
      </c>
      <c r="B1393" s="59" t="s">
        <v>3963</v>
      </c>
      <c r="C1393" s="59" t="s">
        <v>3964</v>
      </c>
      <c r="D1393" s="59" t="s">
        <v>6</v>
      </c>
      <c r="F1393" s="59" t="s">
        <v>5</v>
      </c>
      <c r="G1393" s="152" t="str">
        <f>VLOOKUP(D1393,sku归属!A:B,2,0)</f>
        <v>莫美玉</v>
      </c>
    </row>
    <row r="1394" spans="1:13" s="59" customFormat="1" customHeight="1">
      <c r="A1394" s="59" t="s">
        <v>3965</v>
      </c>
      <c r="B1394" s="59" t="s">
        <v>3966</v>
      </c>
      <c r="C1394" s="59" t="s">
        <v>3967</v>
      </c>
      <c r="D1394" s="59" t="s">
        <v>6</v>
      </c>
      <c r="F1394" s="59" t="s">
        <v>5</v>
      </c>
      <c r="G1394" s="152" t="str">
        <f>VLOOKUP(D1394,sku归属!A:B,2,0)</f>
        <v>莫美玉</v>
      </c>
    </row>
    <row r="1395" spans="1:13" s="59" customFormat="1" customHeight="1">
      <c r="A1395" s="59" t="s">
        <v>3968</v>
      </c>
      <c r="B1395" s="59" t="s">
        <v>3969</v>
      </c>
      <c r="C1395" s="59" t="s">
        <v>2014</v>
      </c>
      <c r="D1395" s="59" t="s">
        <v>6</v>
      </c>
      <c r="F1395" s="59" t="s">
        <v>5</v>
      </c>
      <c r="G1395" s="152" t="str">
        <f>VLOOKUP(D1395,sku归属!A:B,2,0)</f>
        <v>莫美玉</v>
      </c>
    </row>
    <row r="1396" spans="1:13" s="59" customFormat="1" customHeight="1">
      <c r="A1396" s="59" t="s">
        <v>3970</v>
      </c>
      <c r="B1396" s="59" t="s">
        <v>3971</v>
      </c>
      <c r="C1396" s="59" t="s">
        <v>2017</v>
      </c>
      <c r="D1396" s="59" t="s">
        <v>6</v>
      </c>
      <c r="F1396" s="59" t="s">
        <v>5</v>
      </c>
      <c r="G1396" s="152" t="str">
        <f>VLOOKUP(D1396,sku归属!A:B,2,0)</f>
        <v>莫美玉</v>
      </c>
    </row>
    <row r="1397" spans="1:13" s="59" customFormat="1" customHeight="1">
      <c r="A1397" s="59" t="s">
        <v>3972</v>
      </c>
      <c r="B1397" s="59" t="s">
        <v>3973</v>
      </c>
      <c r="C1397" s="59" t="s">
        <v>2020</v>
      </c>
      <c r="D1397" s="59" t="s">
        <v>6</v>
      </c>
      <c r="F1397" s="59" t="s">
        <v>5</v>
      </c>
      <c r="G1397" s="152" t="str">
        <f>VLOOKUP(D1397,sku归属!A:B,2,0)</f>
        <v>莫美玉</v>
      </c>
    </row>
    <row r="1398" spans="1:13" s="59" customFormat="1" customHeight="1">
      <c r="A1398" s="59" t="s">
        <v>3974</v>
      </c>
      <c r="B1398" s="59" t="s">
        <v>3975</v>
      </c>
      <c r="C1398" s="59" t="s">
        <v>2023</v>
      </c>
      <c r="D1398" s="59" t="s">
        <v>6</v>
      </c>
      <c r="F1398" s="59" t="s">
        <v>5</v>
      </c>
      <c r="G1398" s="152" t="str">
        <f>VLOOKUP(D1398,sku归属!A:B,2,0)</f>
        <v>莫美玉</v>
      </c>
    </row>
    <row r="1399" spans="1:13" s="59" customFormat="1" customHeight="1">
      <c r="A1399" s="59" t="s">
        <v>3976</v>
      </c>
      <c r="B1399" s="59" t="s">
        <v>3977</v>
      </c>
      <c r="C1399" s="59" t="s">
        <v>2026</v>
      </c>
      <c r="D1399" s="59" t="s">
        <v>6</v>
      </c>
      <c r="F1399" s="59" t="s">
        <v>5</v>
      </c>
      <c r="G1399" s="152" t="str">
        <f>VLOOKUP(D1399,sku归属!A:B,2,0)</f>
        <v>莫美玉</v>
      </c>
    </row>
    <row r="1400" spans="1:13" s="59" customFormat="1" customHeight="1">
      <c r="A1400" s="59" t="s">
        <v>3978</v>
      </c>
      <c r="B1400" s="59" t="s">
        <v>3979</v>
      </c>
      <c r="C1400" s="59" t="s">
        <v>2029</v>
      </c>
      <c r="D1400" s="59" t="s">
        <v>6</v>
      </c>
      <c r="F1400" s="59" t="s">
        <v>5</v>
      </c>
      <c r="G1400" s="152" t="str">
        <f>VLOOKUP(D1400,sku归属!A:B,2,0)</f>
        <v>莫美玉</v>
      </c>
    </row>
    <row r="1401" spans="1:13" s="59" customFormat="1" customHeight="1">
      <c r="A1401" s="59" t="s">
        <v>3980</v>
      </c>
      <c r="B1401" s="59" t="s">
        <v>3981</v>
      </c>
      <c r="C1401" s="59" t="s">
        <v>3982</v>
      </c>
      <c r="D1401" s="59" t="s">
        <v>14</v>
      </c>
      <c r="F1401" s="59" t="s">
        <v>5</v>
      </c>
      <c r="G1401" s="152" t="str">
        <f>VLOOKUP(D1401,sku归属!A:B,2,0)</f>
        <v>其他</v>
      </c>
    </row>
    <row r="1402" spans="1:13" s="59" customFormat="1" customHeight="1">
      <c r="A1402" s="59" t="s">
        <v>3983</v>
      </c>
      <c r="B1402" s="59" t="s">
        <v>3984</v>
      </c>
      <c r="C1402" s="59" t="s">
        <v>3985</v>
      </c>
      <c r="D1402" s="59" t="s">
        <v>14</v>
      </c>
      <c r="F1402" s="59" t="s">
        <v>5</v>
      </c>
      <c r="G1402" s="152" t="str">
        <f>VLOOKUP(D1402,sku归属!A:B,2,0)</f>
        <v>其他</v>
      </c>
    </row>
    <row r="1403" spans="1:13" s="59" customFormat="1" customHeight="1">
      <c r="A1403" s="59" t="s">
        <v>3986</v>
      </c>
      <c r="B1403" s="59" t="s">
        <v>3987</v>
      </c>
      <c r="C1403" s="59" t="s">
        <v>3988</v>
      </c>
      <c r="D1403" s="59" t="s">
        <v>14</v>
      </c>
      <c r="F1403" s="59" t="s">
        <v>5</v>
      </c>
      <c r="G1403" s="152" t="str">
        <f>VLOOKUP(D1403,sku归属!A:B,2,0)</f>
        <v>其他</v>
      </c>
    </row>
    <row r="1404" spans="1:13" s="59" customFormat="1" customHeight="1">
      <c r="A1404" s="59" t="s">
        <v>3989</v>
      </c>
      <c r="B1404" s="59" t="s">
        <v>3990</v>
      </c>
      <c r="C1404" s="59" t="s">
        <v>3991</v>
      </c>
      <c r="D1404" s="59" t="s">
        <v>14</v>
      </c>
      <c r="F1404" s="59" t="s">
        <v>5</v>
      </c>
      <c r="G1404" s="152" t="str">
        <f>VLOOKUP(D1404,sku归属!A:B,2,0)</f>
        <v>其他</v>
      </c>
    </row>
    <row r="1405" spans="1:13" s="59" customFormat="1" customHeight="1">
      <c r="A1405" s="59" t="s">
        <v>3992</v>
      </c>
      <c r="B1405" s="59" t="s">
        <v>3993</v>
      </c>
      <c r="C1405" s="59" t="s">
        <v>3994</v>
      </c>
      <c r="D1405" s="59" t="s">
        <v>14</v>
      </c>
      <c r="F1405" s="59" t="s">
        <v>5</v>
      </c>
      <c r="G1405" s="152" t="str">
        <f>VLOOKUP(D1405,sku归属!A:B,2,0)</f>
        <v>其他</v>
      </c>
    </row>
    <row r="1406" spans="1:13" s="59" customFormat="1" customHeight="1">
      <c r="A1406" s="59" t="s">
        <v>3995</v>
      </c>
      <c r="B1406" s="59" t="s">
        <v>3996</v>
      </c>
      <c r="C1406" s="59" t="s">
        <v>3997</v>
      </c>
      <c r="D1406" s="59" t="s">
        <v>14</v>
      </c>
      <c r="F1406" s="59" t="s">
        <v>5</v>
      </c>
      <c r="G1406" s="152" t="str">
        <f>VLOOKUP(D1406,sku归属!A:B,2,0)</f>
        <v>其他</v>
      </c>
    </row>
    <row r="1407" spans="1:13" s="59" customFormat="1" customHeight="1">
      <c r="A1407" s="59" t="s">
        <v>3998</v>
      </c>
      <c r="B1407" s="59" t="s">
        <v>3999</v>
      </c>
      <c r="C1407" s="59" t="s">
        <v>4000</v>
      </c>
      <c r="D1407" s="59" t="s">
        <v>14</v>
      </c>
      <c r="F1407" s="59" t="s">
        <v>5</v>
      </c>
      <c r="G1407" s="152" t="str">
        <f>VLOOKUP(D1407,sku归属!A:B,2,0)</f>
        <v>其他</v>
      </c>
    </row>
    <row r="1408" spans="1:13" s="59" customFormat="1" customHeight="1">
      <c r="A1408" s="59" t="s">
        <v>4001</v>
      </c>
      <c r="B1408" s="59" t="s">
        <v>4002</v>
      </c>
      <c r="C1408" s="59" t="s">
        <v>4003</v>
      </c>
      <c r="D1408" s="59" t="s">
        <v>14</v>
      </c>
      <c r="F1408" s="59" t="s">
        <v>5</v>
      </c>
      <c r="G1408" s="152" t="str">
        <f>VLOOKUP(D1408,sku归属!A:B,2,0)</f>
        <v>其他</v>
      </c>
    </row>
    <row r="1409" spans="1:13" s="59" customFormat="1" customHeight="1">
      <c r="A1409" s="59" t="s">
        <v>4004</v>
      </c>
      <c r="B1409" s="59" t="s">
        <v>4005</v>
      </c>
      <c r="C1409" s="59" t="s">
        <v>4006</v>
      </c>
      <c r="D1409" s="59" t="s">
        <v>14</v>
      </c>
      <c r="F1409" s="59" t="s">
        <v>5</v>
      </c>
      <c r="G1409" s="152" t="str">
        <f>VLOOKUP(D1409,sku归属!A:B,2,0)</f>
        <v>其他</v>
      </c>
    </row>
    <row r="1410" spans="1:13" s="59" customFormat="1" customHeight="1">
      <c r="A1410" s="59" t="s">
        <v>4007</v>
      </c>
      <c r="B1410" s="59" t="s">
        <v>4008</v>
      </c>
      <c r="C1410" s="59" t="s">
        <v>4009</v>
      </c>
      <c r="D1410" s="59" t="s">
        <v>14</v>
      </c>
      <c r="F1410" s="59" t="s">
        <v>5</v>
      </c>
      <c r="G1410" s="152" t="str">
        <f>VLOOKUP(D1410,sku归属!A:B,2,0)</f>
        <v>其他</v>
      </c>
    </row>
    <row r="1411" spans="1:13" s="59" customFormat="1" customHeight="1">
      <c r="A1411" s="59" t="s">
        <v>4010</v>
      </c>
      <c r="B1411" s="59" t="s">
        <v>4011</v>
      </c>
      <c r="C1411" s="59" t="s">
        <v>4012</v>
      </c>
      <c r="D1411" s="59" t="s">
        <v>14</v>
      </c>
      <c r="F1411" s="59" t="s">
        <v>5</v>
      </c>
      <c r="G1411" s="152" t="str">
        <f>VLOOKUP(D1411,sku归属!A:B,2,0)</f>
        <v>其他</v>
      </c>
    </row>
    <row r="1412" spans="1:13" s="59" customFormat="1" customHeight="1">
      <c r="A1412" s="59" t="s">
        <v>4013</v>
      </c>
      <c r="B1412" s="59" t="s">
        <v>4014</v>
      </c>
      <c r="C1412" s="59" t="s">
        <v>4015</v>
      </c>
      <c r="D1412" s="59" t="s">
        <v>14</v>
      </c>
      <c r="F1412" s="59" t="s">
        <v>5</v>
      </c>
      <c r="G1412" s="152" t="str">
        <f>VLOOKUP(D1412,sku归属!A:B,2,0)</f>
        <v>其他</v>
      </c>
    </row>
    <row r="1413" spans="1:13" s="59" customFormat="1" customHeight="1">
      <c r="A1413" s="59" t="s">
        <v>4016</v>
      </c>
      <c r="B1413" s="59" t="s">
        <v>4017</v>
      </c>
      <c r="C1413" s="59" t="s">
        <v>4018</v>
      </c>
      <c r="D1413" s="59" t="s">
        <v>14</v>
      </c>
      <c r="F1413" s="59" t="s">
        <v>5</v>
      </c>
      <c r="G1413" s="152" t="str">
        <f>VLOOKUP(D1413,sku归属!A:B,2,0)</f>
        <v>其他</v>
      </c>
    </row>
    <row r="1414" spans="1:13" s="59" customFormat="1" customHeight="1">
      <c r="A1414" s="59" t="s">
        <v>4019</v>
      </c>
      <c r="B1414" s="59" t="s">
        <v>4020</v>
      </c>
      <c r="C1414" s="59" t="s">
        <v>4021</v>
      </c>
      <c r="D1414" s="59" t="s">
        <v>14</v>
      </c>
      <c r="F1414" s="59" t="s">
        <v>5</v>
      </c>
      <c r="G1414" s="152" t="str">
        <f>VLOOKUP(D1414,sku归属!A:B,2,0)</f>
        <v>其他</v>
      </c>
    </row>
    <row r="1415" spans="1:13" s="59" customFormat="1" customHeight="1">
      <c r="A1415" s="59" t="s">
        <v>4022</v>
      </c>
      <c r="B1415" s="59" t="s">
        <v>4023</v>
      </c>
      <c r="C1415" s="59" t="s">
        <v>4024</v>
      </c>
      <c r="D1415" s="59" t="s">
        <v>14</v>
      </c>
      <c r="F1415" s="59" t="s">
        <v>5</v>
      </c>
      <c r="G1415" s="152" t="str">
        <f>VLOOKUP(D1415,sku归属!A:B,2,0)</f>
        <v>其他</v>
      </c>
    </row>
    <row r="1416" spans="1:13" s="59" customFormat="1" customHeight="1">
      <c r="A1416" s="59" t="s">
        <v>4025</v>
      </c>
      <c r="B1416" s="59" t="s">
        <v>4026</v>
      </c>
      <c r="C1416" s="59" t="s">
        <v>4027</v>
      </c>
      <c r="D1416" s="59" t="s">
        <v>14</v>
      </c>
      <c r="F1416" s="59" t="s">
        <v>5</v>
      </c>
      <c r="G1416" s="152" t="str">
        <f>VLOOKUP(D1416,sku归属!A:B,2,0)</f>
        <v>其他</v>
      </c>
    </row>
    <row r="1417" spans="1:13" s="59" customFormat="1" customHeight="1">
      <c r="A1417" s="59" t="s">
        <v>4028</v>
      </c>
      <c r="B1417" s="59" t="s">
        <v>4029</v>
      </c>
      <c r="C1417" s="59" t="s">
        <v>4030</v>
      </c>
      <c r="D1417" s="59" t="s">
        <v>14</v>
      </c>
      <c r="F1417" s="59" t="s">
        <v>5</v>
      </c>
      <c r="G1417" s="152" t="str">
        <f>VLOOKUP(D1417,sku归属!A:B,2,0)</f>
        <v>其他</v>
      </c>
    </row>
    <row r="1418" spans="1:13" s="59" customFormat="1" customHeight="1">
      <c r="A1418" s="59" t="s">
        <v>4031</v>
      </c>
      <c r="B1418" s="59" t="s">
        <v>4032</v>
      </c>
      <c r="C1418" s="59" t="s">
        <v>4033</v>
      </c>
      <c r="D1418" s="59" t="s">
        <v>14</v>
      </c>
      <c r="F1418" s="59" t="s">
        <v>5</v>
      </c>
      <c r="G1418" s="152" t="str">
        <f>VLOOKUP(D1418,sku归属!A:B,2,0)</f>
        <v>其他</v>
      </c>
    </row>
    <row r="1419" spans="1:13" s="59" customFormat="1" customHeight="1">
      <c r="A1419" s="59" t="s">
        <v>4034</v>
      </c>
      <c r="B1419" s="59" t="s">
        <v>4035</v>
      </c>
      <c r="C1419" s="59" t="s">
        <v>4036</v>
      </c>
      <c r="D1419" s="59" t="s">
        <v>14</v>
      </c>
      <c r="F1419" s="59" t="s">
        <v>5</v>
      </c>
      <c r="G1419" s="152" t="str">
        <f>VLOOKUP(D1419,sku归属!A:B,2,0)</f>
        <v>其他</v>
      </c>
    </row>
    <row r="1420" spans="1:13" s="59" customFormat="1" customHeight="1">
      <c r="A1420" s="59" t="s">
        <v>4037</v>
      </c>
      <c r="B1420" s="59" t="s">
        <v>4038</v>
      </c>
      <c r="C1420" s="59" t="s">
        <v>4039</v>
      </c>
      <c r="D1420" s="59" t="s">
        <v>14</v>
      </c>
      <c r="F1420" s="59" t="s">
        <v>5</v>
      </c>
      <c r="G1420" s="152" t="str">
        <f>VLOOKUP(D1420,sku归属!A:B,2,0)</f>
        <v>其他</v>
      </c>
    </row>
    <row r="1421" spans="1:13" s="59" customFormat="1" customHeight="1">
      <c r="A1421" s="59" t="s">
        <v>4040</v>
      </c>
      <c r="B1421" s="59" t="s">
        <v>4041</v>
      </c>
      <c r="C1421" s="59" t="s">
        <v>4042</v>
      </c>
      <c r="D1421" s="59" t="s">
        <v>14</v>
      </c>
      <c r="F1421" s="59" t="s">
        <v>5</v>
      </c>
      <c r="G1421" s="152" t="str">
        <f>VLOOKUP(D1421,sku归属!A:B,2,0)</f>
        <v>其他</v>
      </c>
    </row>
    <row r="1422" spans="1:13" s="59" customFormat="1" customHeight="1">
      <c r="A1422" s="59" t="s">
        <v>4043</v>
      </c>
      <c r="B1422" s="59" t="s">
        <v>4044</v>
      </c>
      <c r="C1422" s="59" t="s">
        <v>4045</v>
      </c>
      <c r="D1422" s="59" t="s">
        <v>14</v>
      </c>
      <c r="F1422" s="59" t="s">
        <v>5</v>
      </c>
      <c r="G1422" s="152" t="str">
        <f>VLOOKUP(D1422,sku归属!A:B,2,0)</f>
        <v>其他</v>
      </c>
    </row>
    <row r="1423" spans="1:13" s="59" customFormat="1" customHeight="1">
      <c r="A1423" s="59" t="s">
        <v>4046</v>
      </c>
      <c r="B1423" s="59" t="s">
        <v>4047</v>
      </c>
      <c r="C1423" s="59" t="s">
        <v>4048</v>
      </c>
      <c r="D1423" s="59" t="s">
        <v>14</v>
      </c>
      <c r="F1423" s="59" t="s">
        <v>5</v>
      </c>
      <c r="G1423" s="152" t="str">
        <f>VLOOKUP(D1423,sku归属!A:B,2,0)</f>
        <v>其他</v>
      </c>
    </row>
    <row r="1424" spans="1:13" s="59" customFormat="1" customHeight="1">
      <c r="A1424" s="59" t="s">
        <v>4049</v>
      </c>
      <c r="B1424" s="59" t="s">
        <v>4050</v>
      </c>
      <c r="C1424" s="59" t="s">
        <v>4051</v>
      </c>
      <c r="D1424" s="59" t="s">
        <v>14</v>
      </c>
      <c r="F1424" s="59" t="s">
        <v>5</v>
      </c>
      <c r="G1424" s="152" t="str">
        <f>VLOOKUP(D1424,sku归属!A:B,2,0)</f>
        <v>其他</v>
      </c>
    </row>
    <row r="1425" spans="1:13" s="59" customFormat="1" customHeight="1">
      <c r="A1425" s="59" t="s">
        <v>4052</v>
      </c>
      <c r="B1425" s="59" t="s">
        <v>4053</v>
      </c>
      <c r="C1425" s="59" t="s">
        <v>4054</v>
      </c>
      <c r="D1425" s="59" t="s">
        <v>14</v>
      </c>
      <c r="F1425" s="59" t="s">
        <v>5</v>
      </c>
      <c r="G1425" s="152" t="str">
        <f>VLOOKUP(D1425,sku归属!A:B,2,0)</f>
        <v>其他</v>
      </c>
    </row>
    <row r="1426" spans="1:13" s="59" customFormat="1" customHeight="1">
      <c r="A1426" s="59" t="s">
        <v>4055</v>
      </c>
      <c r="B1426" s="59" t="s">
        <v>4056</v>
      </c>
      <c r="C1426" s="59" t="s">
        <v>4057</v>
      </c>
      <c r="D1426" s="59" t="s">
        <v>14</v>
      </c>
      <c r="F1426" s="59" t="s">
        <v>5</v>
      </c>
      <c r="G1426" s="152" t="str">
        <f>VLOOKUP(D1426,sku归属!A:B,2,0)</f>
        <v>其他</v>
      </c>
    </row>
    <row r="1427" spans="1:13" s="59" customFormat="1" customHeight="1">
      <c r="A1427" s="59" t="s">
        <v>4058</v>
      </c>
      <c r="B1427" s="59" t="s">
        <v>4059</v>
      </c>
      <c r="C1427" s="59" t="s">
        <v>3920</v>
      </c>
      <c r="D1427" s="59" t="s">
        <v>14</v>
      </c>
      <c r="F1427" s="59" t="s">
        <v>5</v>
      </c>
      <c r="G1427" s="152" t="str">
        <f>VLOOKUP(D1427,sku归属!A:B,2,0)</f>
        <v>其他</v>
      </c>
    </row>
    <row r="1428" spans="1:13" s="59" customFormat="1" customHeight="1">
      <c r="A1428" s="59" t="s">
        <v>4060</v>
      </c>
      <c r="B1428" s="59" t="s">
        <v>4061</v>
      </c>
      <c r="C1428" s="59" t="s">
        <v>3923</v>
      </c>
      <c r="D1428" s="59" t="s">
        <v>14</v>
      </c>
      <c r="F1428" s="59" t="s">
        <v>5</v>
      </c>
      <c r="G1428" s="152" t="str">
        <f>VLOOKUP(D1428,sku归属!A:B,2,0)</f>
        <v>其他</v>
      </c>
    </row>
    <row r="1429" spans="1:13" s="59" customFormat="1" customHeight="1">
      <c r="A1429" s="59" t="s">
        <v>4062</v>
      </c>
      <c r="B1429" s="59" t="s">
        <v>4063</v>
      </c>
      <c r="C1429" s="59" t="s">
        <v>3926</v>
      </c>
      <c r="D1429" s="59" t="s">
        <v>14</v>
      </c>
      <c r="F1429" s="59" t="s">
        <v>5</v>
      </c>
      <c r="G1429" s="152" t="str">
        <f>VLOOKUP(D1429,sku归属!A:B,2,0)</f>
        <v>其他</v>
      </c>
    </row>
    <row r="1430" spans="1:13" s="59" customFormat="1" customHeight="1">
      <c r="A1430" s="59" t="s">
        <v>4064</v>
      </c>
      <c r="B1430" s="59" t="s">
        <v>4065</v>
      </c>
      <c r="C1430" s="59" t="s">
        <v>4066</v>
      </c>
      <c r="D1430" s="59" t="s">
        <v>14</v>
      </c>
      <c r="F1430" s="59" t="s">
        <v>5</v>
      </c>
      <c r="G1430" s="152" t="str">
        <f>VLOOKUP(D1430,sku归属!A:B,2,0)</f>
        <v>其他</v>
      </c>
    </row>
    <row r="1431" spans="1:13" s="59" customFormat="1" customHeight="1">
      <c r="A1431" s="59" t="s">
        <v>4067</v>
      </c>
      <c r="B1431" s="59" t="s">
        <v>4068</v>
      </c>
      <c r="C1431" s="59" t="s">
        <v>4069</v>
      </c>
      <c r="D1431" s="59" t="s">
        <v>14</v>
      </c>
      <c r="F1431" s="59" t="s">
        <v>5</v>
      </c>
      <c r="G1431" s="152" t="str">
        <f>VLOOKUP(D1431,sku归属!A:B,2,0)</f>
        <v>其他</v>
      </c>
    </row>
    <row r="1432" spans="1:13" s="59" customFormat="1" customHeight="1">
      <c r="A1432" s="59" t="s">
        <v>4070</v>
      </c>
      <c r="B1432" s="59" t="s">
        <v>4071</v>
      </c>
      <c r="C1432" s="59" t="s">
        <v>4072</v>
      </c>
      <c r="D1432" s="59" t="s">
        <v>15</v>
      </c>
      <c r="F1432" s="59" t="s">
        <v>5</v>
      </c>
      <c r="G1432" s="152" t="str">
        <f>VLOOKUP(D1432,sku归属!A:B,2,0)</f>
        <v>其他</v>
      </c>
    </row>
    <row r="1433" spans="1:13" s="59" customFormat="1" customHeight="1">
      <c r="A1433" s="59" t="s">
        <v>4073</v>
      </c>
      <c r="B1433" s="59" t="s">
        <v>4074</v>
      </c>
      <c r="C1433" s="59" t="s">
        <v>4075</v>
      </c>
      <c r="D1433" s="59" t="s">
        <v>15</v>
      </c>
      <c r="F1433" s="59" t="s">
        <v>5</v>
      </c>
      <c r="G1433" s="152" t="str">
        <f>VLOOKUP(D1433,sku归属!A:B,2,0)</f>
        <v>其他</v>
      </c>
    </row>
    <row r="1434" spans="1:13" s="59" customFormat="1" customHeight="1">
      <c r="A1434" s="59" t="s">
        <v>4076</v>
      </c>
      <c r="B1434" s="59" t="s">
        <v>4077</v>
      </c>
      <c r="C1434" s="59" t="s">
        <v>4078</v>
      </c>
      <c r="D1434" s="59" t="s">
        <v>15</v>
      </c>
      <c r="F1434" s="59" t="s">
        <v>5</v>
      </c>
      <c r="G1434" s="152" t="str">
        <f>VLOOKUP(D1434,sku归属!A:B,2,0)</f>
        <v>其他</v>
      </c>
    </row>
    <row r="1435" spans="1:13" s="59" customFormat="1" customHeight="1">
      <c r="A1435" s="59" t="s">
        <v>4079</v>
      </c>
      <c r="B1435" s="59" t="s">
        <v>4080</v>
      </c>
      <c r="C1435" s="59" t="s">
        <v>4081</v>
      </c>
      <c r="D1435" s="59" t="s">
        <v>15</v>
      </c>
      <c r="F1435" s="59" t="s">
        <v>5</v>
      </c>
      <c r="G1435" s="152" t="str">
        <f>VLOOKUP(D1435,sku归属!A:B,2,0)</f>
        <v>其他</v>
      </c>
    </row>
    <row r="1436" spans="1:13" s="59" customFormat="1" customHeight="1">
      <c r="A1436" s="59" t="s">
        <v>4082</v>
      </c>
      <c r="B1436" s="59" t="s">
        <v>4083</v>
      </c>
      <c r="C1436" s="59" t="s">
        <v>4084</v>
      </c>
      <c r="D1436" s="59" t="s">
        <v>15</v>
      </c>
      <c r="F1436" s="59" t="s">
        <v>5</v>
      </c>
      <c r="G1436" s="152" t="str">
        <f>VLOOKUP(D1436,sku归属!A:B,2,0)</f>
        <v>其他</v>
      </c>
    </row>
    <row r="1437" spans="1:13" s="59" customFormat="1" customHeight="1">
      <c r="A1437" s="59" t="s">
        <v>4085</v>
      </c>
      <c r="B1437" s="59" t="s">
        <v>4086</v>
      </c>
      <c r="C1437" s="59" t="s">
        <v>4087</v>
      </c>
      <c r="D1437" s="59" t="s">
        <v>15</v>
      </c>
      <c r="F1437" s="59" t="s">
        <v>5</v>
      </c>
      <c r="G1437" s="152" t="str">
        <f>VLOOKUP(D1437,sku归属!A:B,2,0)</f>
        <v>其他</v>
      </c>
    </row>
    <row r="1438" spans="1:13" s="59" customFormat="1" customHeight="1">
      <c r="A1438" s="59" t="s">
        <v>4088</v>
      </c>
      <c r="B1438" s="59" t="s">
        <v>4089</v>
      </c>
      <c r="C1438" s="59" t="s">
        <v>4090</v>
      </c>
      <c r="D1438" s="59" t="s">
        <v>15</v>
      </c>
      <c r="F1438" s="59" t="s">
        <v>5</v>
      </c>
      <c r="G1438" s="152" t="str">
        <f>VLOOKUP(D1438,sku归属!A:B,2,0)</f>
        <v>其他</v>
      </c>
    </row>
    <row r="1439" spans="1:13" s="59" customFormat="1" customHeight="1">
      <c r="A1439" s="59" t="s">
        <v>4091</v>
      </c>
      <c r="B1439" s="59" t="s">
        <v>4092</v>
      </c>
      <c r="C1439" s="59" t="s">
        <v>4093</v>
      </c>
      <c r="D1439" s="59" t="s">
        <v>15</v>
      </c>
      <c r="F1439" s="59" t="s">
        <v>5</v>
      </c>
      <c r="G1439" s="152" t="str">
        <f>VLOOKUP(D1439,sku归属!A:B,2,0)</f>
        <v>其他</v>
      </c>
    </row>
    <row r="1440" spans="1:13" s="59" customFormat="1" customHeight="1">
      <c r="A1440" s="59" t="s">
        <v>4094</v>
      </c>
      <c r="B1440" s="59" t="s">
        <v>4095</v>
      </c>
      <c r="C1440" s="59" t="s">
        <v>4096</v>
      </c>
      <c r="D1440" s="59" t="s">
        <v>15</v>
      </c>
      <c r="F1440" s="59" t="s">
        <v>5</v>
      </c>
      <c r="G1440" s="152" t="str">
        <f>VLOOKUP(D1440,sku归属!A:B,2,0)</f>
        <v>其他</v>
      </c>
    </row>
    <row r="1441" spans="1:13" s="59" customFormat="1" customHeight="1">
      <c r="A1441" s="59" t="s">
        <v>4097</v>
      </c>
      <c r="B1441" s="59" t="s">
        <v>4098</v>
      </c>
      <c r="C1441" s="59" t="s">
        <v>4099</v>
      </c>
      <c r="D1441" s="59" t="s">
        <v>15</v>
      </c>
      <c r="F1441" s="59" t="s">
        <v>5</v>
      </c>
      <c r="G1441" s="152" t="str">
        <f>VLOOKUP(D1441,sku归属!A:B,2,0)</f>
        <v>其他</v>
      </c>
    </row>
    <row r="1442" spans="1:13" s="59" customFormat="1" customHeight="1">
      <c r="A1442" s="59" t="s">
        <v>4100</v>
      </c>
      <c r="B1442" s="59" t="s">
        <v>4101</v>
      </c>
      <c r="C1442" s="59" t="s">
        <v>4102</v>
      </c>
      <c r="D1442" s="59" t="s">
        <v>15</v>
      </c>
      <c r="F1442" s="59" t="s">
        <v>5</v>
      </c>
      <c r="G1442" s="152" t="str">
        <f>VLOOKUP(D1442,sku归属!A:B,2,0)</f>
        <v>其他</v>
      </c>
    </row>
    <row r="1443" spans="1:13" s="59" customFormat="1" customHeight="1">
      <c r="A1443" s="59" t="s">
        <v>4103</v>
      </c>
      <c r="B1443" s="59" t="s">
        <v>4104</v>
      </c>
      <c r="C1443" s="59" t="s">
        <v>4105</v>
      </c>
      <c r="D1443" s="59" t="s">
        <v>15</v>
      </c>
      <c r="F1443" s="59" t="s">
        <v>5</v>
      </c>
      <c r="G1443" s="152" t="str">
        <f>VLOOKUP(D1443,sku归属!A:B,2,0)</f>
        <v>其他</v>
      </c>
    </row>
    <row r="1444" spans="1:13" s="59" customFormat="1" customHeight="1">
      <c r="A1444" s="59" t="s">
        <v>4106</v>
      </c>
      <c r="B1444" s="59" t="s">
        <v>4107</v>
      </c>
      <c r="C1444" s="59" t="s">
        <v>4108</v>
      </c>
      <c r="D1444" s="59" t="s">
        <v>15</v>
      </c>
      <c r="F1444" s="59" t="s">
        <v>5</v>
      </c>
      <c r="G1444" s="152" t="str">
        <f>VLOOKUP(D1444,sku归属!A:B,2,0)</f>
        <v>其他</v>
      </c>
    </row>
    <row r="1445" spans="1:13" s="59" customFormat="1" customHeight="1">
      <c r="A1445" s="59" t="s">
        <v>4109</v>
      </c>
      <c r="B1445" s="59" t="s">
        <v>4110</v>
      </c>
      <c r="C1445" s="59" t="s">
        <v>4111</v>
      </c>
      <c r="D1445" s="59" t="s">
        <v>15</v>
      </c>
      <c r="F1445" s="59" t="s">
        <v>5</v>
      </c>
      <c r="G1445" s="152" t="str">
        <f>VLOOKUP(D1445,sku归属!A:B,2,0)</f>
        <v>其他</v>
      </c>
    </row>
    <row r="1446" spans="1:13" s="59" customFormat="1" customHeight="1">
      <c r="A1446" s="59" t="s">
        <v>4112</v>
      </c>
      <c r="B1446" s="59" t="s">
        <v>4113</v>
      </c>
      <c r="C1446" s="59" t="s">
        <v>4114</v>
      </c>
      <c r="D1446" s="59" t="s">
        <v>15</v>
      </c>
      <c r="F1446" s="59" t="s">
        <v>5</v>
      </c>
      <c r="G1446" s="152" t="str">
        <f>VLOOKUP(D1446,sku归属!A:B,2,0)</f>
        <v>其他</v>
      </c>
    </row>
    <row r="1447" spans="1:13" s="59" customFormat="1" customHeight="1">
      <c r="A1447" s="59" t="s">
        <v>4115</v>
      </c>
      <c r="B1447" s="59" t="s">
        <v>4116</v>
      </c>
      <c r="C1447" s="59" t="s">
        <v>4117</v>
      </c>
      <c r="D1447" s="59" t="s">
        <v>15</v>
      </c>
      <c r="F1447" s="59" t="s">
        <v>5</v>
      </c>
      <c r="G1447" s="152" t="str">
        <f>VLOOKUP(D1447,sku归属!A:B,2,0)</f>
        <v>其他</v>
      </c>
    </row>
    <row r="1448" spans="1:13" s="59" customFormat="1" customHeight="1">
      <c r="A1448" s="59" t="s">
        <v>4118</v>
      </c>
      <c r="B1448" s="59" t="s">
        <v>4119</v>
      </c>
      <c r="C1448" s="59" t="s">
        <v>4120</v>
      </c>
      <c r="D1448" s="59" t="s">
        <v>15</v>
      </c>
      <c r="F1448" s="59" t="s">
        <v>5</v>
      </c>
      <c r="G1448" s="152" t="str">
        <f>VLOOKUP(D1448,sku归属!A:B,2,0)</f>
        <v>其他</v>
      </c>
    </row>
    <row r="1449" spans="1:13" s="59" customFormat="1" customHeight="1">
      <c r="A1449" s="59" t="s">
        <v>4121</v>
      </c>
      <c r="B1449" s="59" t="s">
        <v>4122</v>
      </c>
      <c r="C1449" s="59" t="s">
        <v>4123</v>
      </c>
      <c r="D1449" s="59" t="s">
        <v>15</v>
      </c>
      <c r="F1449" s="59" t="s">
        <v>5</v>
      </c>
      <c r="G1449" s="152" t="str">
        <f>VLOOKUP(D1449,sku归属!A:B,2,0)</f>
        <v>其他</v>
      </c>
    </row>
    <row r="1450" spans="1:13" s="59" customFormat="1" customHeight="1">
      <c r="A1450" s="59" t="s">
        <v>4124</v>
      </c>
      <c r="B1450" s="59" t="s">
        <v>4125</v>
      </c>
      <c r="C1450" s="59" t="s">
        <v>4126</v>
      </c>
      <c r="D1450" s="59" t="s">
        <v>15</v>
      </c>
      <c r="F1450" s="59" t="s">
        <v>5</v>
      </c>
      <c r="G1450" s="152" t="str">
        <f>VLOOKUP(D1450,sku归属!A:B,2,0)</f>
        <v>其他</v>
      </c>
    </row>
    <row r="1451" spans="1:13" s="59" customFormat="1" customHeight="1">
      <c r="A1451" s="59" t="s">
        <v>4127</v>
      </c>
      <c r="B1451" s="59" t="s">
        <v>4128</v>
      </c>
      <c r="C1451" s="59" t="s">
        <v>4129</v>
      </c>
      <c r="D1451" s="59" t="s">
        <v>15</v>
      </c>
      <c r="F1451" s="59" t="s">
        <v>5</v>
      </c>
      <c r="G1451" s="152" t="str">
        <f>VLOOKUP(D1451,sku归属!A:B,2,0)</f>
        <v>其他</v>
      </c>
    </row>
    <row r="1452" spans="1:13" s="59" customFormat="1" customHeight="1">
      <c r="A1452" s="59" t="s">
        <v>4130</v>
      </c>
      <c r="B1452" s="59" t="s">
        <v>4131</v>
      </c>
      <c r="C1452" s="59" t="s">
        <v>4132</v>
      </c>
      <c r="D1452" s="59" t="s">
        <v>15</v>
      </c>
      <c r="F1452" s="59" t="s">
        <v>5</v>
      </c>
      <c r="G1452" s="152" t="str">
        <f>VLOOKUP(D1452,sku归属!A:B,2,0)</f>
        <v>其他</v>
      </c>
    </row>
    <row r="1453" spans="1:13" s="59" customFormat="1" customHeight="1">
      <c r="A1453" s="59" t="s">
        <v>4133</v>
      </c>
      <c r="B1453" s="59" t="s">
        <v>4134</v>
      </c>
      <c r="C1453" s="59" t="s">
        <v>4135</v>
      </c>
      <c r="D1453" s="59" t="s">
        <v>15</v>
      </c>
      <c r="F1453" s="59" t="s">
        <v>5</v>
      </c>
      <c r="G1453" s="152" t="str">
        <f>VLOOKUP(D1453,sku归属!A:B,2,0)</f>
        <v>其他</v>
      </c>
    </row>
    <row r="1454" spans="1:13" s="59" customFormat="1" customHeight="1">
      <c r="A1454" s="59" t="s">
        <v>4136</v>
      </c>
      <c r="B1454" s="59" t="s">
        <v>4137</v>
      </c>
      <c r="C1454" s="59" t="s">
        <v>4138</v>
      </c>
      <c r="D1454" s="59" t="s">
        <v>15</v>
      </c>
      <c r="F1454" s="59" t="s">
        <v>5</v>
      </c>
      <c r="G1454" s="152" t="str">
        <f>VLOOKUP(D1454,sku归属!A:B,2,0)</f>
        <v>其他</v>
      </c>
    </row>
    <row r="1455" spans="1:13" s="59" customFormat="1" customHeight="1">
      <c r="A1455" s="59" t="s">
        <v>4139</v>
      </c>
      <c r="B1455" s="59" t="s">
        <v>4140</v>
      </c>
      <c r="C1455" s="59" t="s">
        <v>4141</v>
      </c>
      <c r="D1455" s="59" t="s">
        <v>14</v>
      </c>
      <c r="F1455" s="59" t="s">
        <v>5</v>
      </c>
      <c r="G1455" s="152" t="str">
        <f>VLOOKUP(D1455,sku归属!A:B,2,0)</f>
        <v>其他</v>
      </c>
    </row>
    <row r="1456" spans="1:13" s="59" customFormat="1" customHeight="1">
      <c r="A1456" s="59" t="s">
        <v>4142</v>
      </c>
      <c r="B1456" s="59" t="s">
        <v>4143</v>
      </c>
      <c r="C1456" s="59" t="s">
        <v>4144</v>
      </c>
      <c r="D1456" s="59" t="s">
        <v>14</v>
      </c>
      <c r="F1456" s="59" t="s">
        <v>5</v>
      </c>
      <c r="G1456" s="152" t="str">
        <f>VLOOKUP(D1456,sku归属!A:B,2,0)</f>
        <v>其他</v>
      </c>
    </row>
    <row r="1457" spans="1:13" s="59" customFormat="1" customHeight="1">
      <c r="A1457" s="59" t="s">
        <v>4145</v>
      </c>
      <c r="B1457" s="59" t="s">
        <v>4146</v>
      </c>
      <c r="C1457" s="59" t="s">
        <v>4147</v>
      </c>
      <c r="D1457" s="59" t="s">
        <v>14</v>
      </c>
      <c r="F1457" s="59" t="s">
        <v>5</v>
      </c>
      <c r="G1457" s="152" t="str">
        <f>VLOOKUP(D1457,sku归属!A:B,2,0)</f>
        <v>其他</v>
      </c>
    </row>
    <row r="1458" spans="1:13" s="59" customFormat="1" customHeight="1">
      <c r="A1458" s="59" t="s">
        <v>4148</v>
      </c>
      <c r="B1458" s="59" t="s">
        <v>4149</v>
      </c>
      <c r="C1458" s="59" t="s">
        <v>4150</v>
      </c>
      <c r="D1458" s="59" t="s">
        <v>14</v>
      </c>
      <c r="F1458" s="59" t="s">
        <v>5</v>
      </c>
      <c r="G1458" s="152" t="str">
        <f>VLOOKUP(D1458,sku归属!A:B,2,0)</f>
        <v>其他</v>
      </c>
    </row>
    <row r="1459" spans="1:13" s="59" customFormat="1" customHeight="1">
      <c r="A1459" s="59" t="s">
        <v>4151</v>
      </c>
      <c r="B1459" s="59" t="s">
        <v>4152</v>
      </c>
      <c r="C1459" s="59" t="s">
        <v>4153</v>
      </c>
      <c r="D1459" s="59" t="s">
        <v>14</v>
      </c>
      <c r="F1459" s="59" t="s">
        <v>5</v>
      </c>
      <c r="G1459" s="152" t="str">
        <f>VLOOKUP(D1459,sku归属!A:B,2,0)</f>
        <v>其他</v>
      </c>
    </row>
    <row r="1460" spans="1:13" s="59" customFormat="1" customHeight="1">
      <c r="A1460" s="59" t="s">
        <v>4154</v>
      </c>
      <c r="B1460" s="59" t="s">
        <v>4155</v>
      </c>
      <c r="C1460" s="59" t="s">
        <v>4156</v>
      </c>
      <c r="D1460" s="59" t="s">
        <v>14</v>
      </c>
      <c r="F1460" s="59" t="s">
        <v>5</v>
      </c>
      <c r="G1460" s="152" t="str">
        <f>VLOOKUP(D1460,sku归属!A:B,2,0)</f>
        <v>其他</v>
      </c>
    </row>
    <row r="1461" spans="1:13" s="59" customFormat="1" customHeight="1">
      <c r="A1461" s="59" t="s">
        <v>4157</v>
      </c>
      <c r="B1461" s="59" t="s">
        <v>4158</v>
      </c>
      <c r="C1461" s="59" t="s">
        <v>4159</v>
      </c>
      <c r="D1461" s="59" t="s">
        <v>14</v>
      </c>
      <c r="F1461" s="59" t="s">
        <v>5</v>
      </c>
      <c r="G1461" s="152" t="str">
        <f>VLOOKUP(D1461,sku归属!A:B,2,0)</f>
        <v>其他</v>
      </c>
    </row>
    <row r="1462" spans="1:13" s="59" customFormat="1" customHeight="1">
      <c r="A1462" s="59" t="s">
        <v>4160</v>
      </c>
      <c r="B1462" s="59" t="s">
        <v>4161</v>
      </c>
      <c r="C1462" s="59" t="s">
        <v>4162</v>
      </c>
      <c r="D1462" s="59" t="s">
        <v>14</v>
      </c>
      <c r="F1462" s="59" t="s">
        <v>5</v>
      </c>
      <c r="G1462" s="152" t="str">
        <f>VLOOKUP(D1462,sku归属!A:B,2,0)</f>
        <v>其他</v>
      </c>
    </row>
    <row r="1463" spans="1:13" s="59" customFormat="1" customHeight="1">
      <c r="A1463" s="59" t="s">
        <v>4163</v>
      </c>
      <c r="B1463" s="59" t="s">
        <v>4164</v>
      </c>
      <c r="C1463" s="59" t="s">
        <v>4165</v>
      </c>
      <c r="D1463" s="59" t="s">
        <v>14</v>
      </c>
      <c r="F1463" s="59" t="s">
        <v>5</v>
      </c>
      <c r="G1463" s="152" t="str">
        <f>VLOOKUP(D1463,sku归属!A:B,2,0)</f>
        <v>其他</v>
      </c>
    </row>
    <row r="1464" spans="1:13" s="59" customFormat="1" customHeight="1">
      <c r="A1464" s="59" t="s">
        <v>4166</v>
      </c>
      <c r="B1464" s="59" t="s">
        <v>4167</v>
      </c>
      <c r="C1464" s="59" t="s">
        <v>4168</v>
      </c>
      <c r="D1464" s="59" t="s">
        <v>14</v>
      </c>
      <c r="F1464" s="59" t="s">
        <v>5</v>
      </c>
      <c r="G1464" s="152" t="str">
        <f>VLOOKUP(D1464,sku归属!A:B,2,0)</f>
        <v>其他</v>
      </c>
    </row>
    <row r="1465" spans="1:13" s="59" customFormat="1" customHeight="1">
      <c r="A1465" s="59" t="s">
        <v>4169</v>
      </c>
      <c r="B1465" s="59" t="s">
        <v>4170</v>
      </c>
      <c r="C1465" s="59" t="s">
        <v>4171</v>
      </c>
      <c r="D1465" s="59" t="s">
        <v>14</v>
      </c>
      <c r="F1465" s="59" t="s">
        <v>5</v>
      </c>
      <c r="G1465" s="152" t="str">
        <f>VLOOKUP(D1465,sku归属!A:B,2,0)</f>
        <v>其他</v>
      </c>
    </row>
    <row r="1466" spans="1:13" s="59" customFormat="1" customHeight="1">
      <c r="A1466" s="59" t="s">
        <v>4172</v>
      </c>
      <c r="B1466" s="59" t="s">
        <v>4173</v>
      </c>
      <c r="C1466" s="59" t="s">
        <v>4174</v>
      </c>
      <c r="D1466" s="59" t="s">
        <v>14</v>
      </c>
      <c r="F1466" s="59" t="s">
        <v>5</v>
      </c>
      <c r="G1466" s="152" t="str">
        <f>VLOOKUP(D1466,sku归属!A:B,2,0)</f>
        <v>其他</v>
      </c>
    </row>
    <row r="1467" spans="1:13" s="59" customFormat="1" customHeight="1">
      <c r="A1467" s="59" t="s">
        <v>4175</v>
      </c>
      <c r="B1467" s="59" t="s">
        <v>4176</v>
      </c>
      <c r="C1467" s="59" t="s">
        <v>4177</v>
      </c>
      <c r="D1467" s="59" t="s">
        <v>14</v>
      </c>
      <c r="F1467" s="59" t="s">
        <v>5</v>
      </c>
      <c r="G1467" s="152" t="str">
        <f>VLOOKUP(D1467,sku归属!A:B,2,0)</f>
        <v>其他</v>
      </c>
    </row>
    <row r="1468" spans="1:13" s="59" customFormat="1" customHeight="1">
      <c r="A1468" s="59" t="s">
        <v>4178</v>
      </c>
      <c r="B1468" s="59" t="s">
        <v>4179</v>
      </c>
      <c r="C1468" s="59" t="s">
        <v>4180</v>
      </c>
      <c r="D1468" s="59" t="s">
        <v>14</v>
      </c>
      <c r="F1468" s="59" t="s">
        <v>5</v>
      </c>
      <c r="G1468" s="152" t="str">
        <f>VLOOKUP(D1468,sku归属!A:B,2,0)</f>
        <v>其他</v>
      </c>
    </row>
    <row r="1469" spans="1:13" s="59" customFormat="1" customHeight="1">
      <c r="A1469" s="59" t="s">
        <v>4181</v>
      </c>
      <c r="B1469" s="59" t="s">
        <v>4182</v>
      </c>
      <c r="C1469" s="59" t="s">
        <v>4183</v>
      </c>
      <c r="D1469" s="59" t="s">
        <v>14</v>
      </c>
      <c r="F1469" s="59" t="s">
        <v>5</v>
      </c>
      <c r="G1469" s="152" t="str">
        <f>VLOOKUP(D1469,sku归属!A:B,2,0)</f>
        <v>其他</v>
      </c>
    </row>
    <row r="1470" spans="1:13" s="59" customFormat="1" customHeight="1">
      <c r="A1470" s="59" t="s">
        <v>4184</v>
      </c>
      <c r="B1470" s="59" t="s">
        <v>4185</v>
      </c>
      <c r="C1470" s="59" t="s">
        <v>4186</v>
      </c>
      <c r="D1470" s="59" t="s">
        <v>14</v>
      </c>
      <c r="F1470" s="59" t="s">
        <v>5</v>
      </c>
      <c r="G1470" s="152" t="str">
        <f>VLOOKUP(D1470,sku归属!A:B,2,0)</f>
        <v>其他</v>
      </c>
    </row>
    <row r="1471" spans="1:13" s="59" customFormat="1" customHeight="1">
      <c r="A1471" s="59" t="s">
        <v>4187</v>
      </c>
      <c r="B1471" s="59" t="s">
        <v>4188</v>
      </c>
      <c r="C1471" s="59" t="s">
        <v>4144</v>
      </c>
      <c r="D1471" s="59" t="s">
        <v>15</v>
      </c>
      <c r="F1471" s="59" t="s">
        <v>5</v>
      </c>
      <c r="G1471" s="152" t="str">
        <f>VLOOKUP(D1471,sku归属!A:B,2,0)</f>
        <v>其他</v>
      </c>
    </row>
    <row r="1472" spans="1:13" s="59" customFormat="1" customHeight="1">
      <c r="A1472" s="59" t="s">
        <v>4189</v>
      </c>
      <c r="B1472" s="59" t="s">
        <v>4190</v>
      </c>
      <c r="C1472" s="59" t="s">
        <v>4147</v>
      </c>
      <c r="D1472" s="59" t="s">
        <v>15</v>
      </c>
      <c r="F1472" s="59" t="s">
        <v>5</v>
      </c>
      <c r="G1472" s="152" t="str">
        <f>VLOOKUP(D1472,sku归属!A:B,2,0)</f>
        <v>其他</v>
      </c>
    </row>
    <row r="1473" spans="1:13" s="59" customFormat="1" customHeight="1">
      <c r="A1473" s="59" t="s">
        <v>4191</v>
      </c>
      <c r="B1473" s="59" t="s">
        <v>4192</v>
      </c>
      <c r="C1473" s="59" t="s">
        <v>4156</v>
      </c>
      <c r="D1473" s="59" t="s">
        <v>15</v>
      </c>
      <c r="F1473" s="59" t="s">
        <v>5</v>
      </c>
      <c r="G1473" s="152" t="str">
        <f>VLOOKUP(D1473,sku归属!A:B,2,0)</f>
        <v>其他</v>
      </c>
    </row>
    <row r="1474" spans="1:13" s="59" customFormat="1" customHeight="1">
      <c r="A1474" s="59" t="s">
        <v>4193</v>
      </c>
      <c r="B1474" s="59" t="s">
        <v>4194</v>
      </c>
      <c r="C1474" s="59" t="s">
        <v>4153</v>
      </c>
      <c r="D1474" s="59" t="s">
        <v>15</v>
      </c>
      <c r="F1474" s="59" t="s">
        <v>5</v>
      </c>
      <c r="G1474" s="152" t="str">
        <f>VLOOKUP(D1474,sku归属!A:B,2,0)</f>
        <v>其他</v>
      </c>
    </row>
    <row r="1475" spans="1:13" s="59" customFormat="1" customHeight="1">
      <c r="A1475" s="59" t="s">
        <v>4195</v>
      </c>
      <c r="B1475" s="59" t="s">
        <v>4196</v>
      </c>
      <c r="C1475" s="59" t="s">
        <v>4150</v>
      </c>
      <c r="D1475" s="59" t="s">
        <v>15</v>
      </c>
      <c r="F1475" s="59" t="s">
        <v>5</v>
      </c>
      <c r="G1475" s="152" t="str">
        <f>VLOOKUP(D1475,sku归属!A:B,2,0)</f>
        <v>其他</v>
      </c>
    </row>
    <row r="1476" spans="1:13" s="59" customFormat="1" customHeight="1">
      <c r="A1476" s="59" t="s">
        <v>4197</v>
      </c>
      <c r="B1476" s="59" t="s">
        <v>4198</v>
      </c>
      <c r="C1476" s="59" t="s">
        <v>4141</v>
      </c>
      <c r="D1476" s="59" t="s">
        <v>15</v>
      </c>
      <c r="F1476" s="59" t="s">
        <v>5</v>
      </c>
      <c r="G1476" s="152" t="str">
        <f>VLOOKUP(D1476,sku归属!A:B,2,0)</f>
        <v>其他</v>
      </c>
    </row>
    <row r="1477" spans="1:13" s="59" customFormat="1" customHeight="1">
      <c r="A1477" s="59" t="s">
        <v>4199</v>
      </c>
      <c r="B1477" s="59" t="s">
        <v>4200</v>
      </c>
      <c r="C1477" s="59" t="s">
        <v>76</v>
      </c>
      <c r="D1477" s="59">
        <v>801</v>
      </c>
      <c r="F1477" s="59" t="s">
        <v>5</v>
      </c>
      <c r="G1477" s="152" t="str">
        <f>VLOOKUP(D1477,sku归属!A:B,2,0)</f>
        <v>丁芳芳</v>
      </c>
    </row>
    <row r="1478" spans="1:13" s="59" customFormat="1" customHeight="1">
      <c r="A1478" s="59" t="s">
        <v>4201</v>
      </c>
      <c r="B1478" s="59" t="s">
        <v>4202</v>
      </c>
      <c r="C1478" s="59" t="s">
        <v>73</v>
      </c>
      <c r="D1478" s="59">
        <v>801</v>
      </c>
      <c r="F1478" s="59" t="s">
        <v>5</v>
      </c>
      <c r="G1478" s="152" t="str">
        <f>VLOOKUP(D1478,sku归属!A:B,2,0)</f>
        <v>丁芳芳</v>
      </c>
    </row>
    <row r="1479" spans="1:13" s="59" customFormat="1" customHeight="1">
      <c r="A1479" s="59" t="s">
        <v>4203</v>
      </c>
      <c r="B1479" s="59" t="s">
        <v>4204</v>
      </c>
      <c r="C1479" s="59" t="s">
        <v>70</v>
      </c>
      <c r="D1479" s="59">
        <v>801</v>
      </c>
      <c r="F1479" s="59" t="s">
        <v>5</v>
      </c>
      <c r="G1479" s="152" t="str">
        <f>VLOOKUP(D1479,sku归属!A:B,2,0)</f>
        <v>丁芳芳</v>
      </c>
    </row>
    <row r="1480" spans="1:13" s="59" customFormat="1" customHeight="1">
      <c r="A1480" s="59" t="s">
        <v>4205</v>
      </c>
      <c r="B1480" s="59" t="s">
        <v>4206</v>
      </c>
      <c r="C1480" s="59" t="s">
        <v>85</v>
      </c>
      <c r="D1480" s="59">
        <v>801</v>
      </c>
      <c r="F1480" s="59" t="s">
        <v>5</v>
      </c>
      <c r="G1480" s="152" t="str">
        <f>VLOOKUP(D1480,sku归属!A:B,2,0)</f>
        <v>丁芳芳</v>
      </c>
    </row>
    <row r="1481" spans="1:13" s="59" customFormat="1" customHeight="1">
      <c r="A1481" s="59" t="s">
        <v>4207</v>
      </c>
      <c r="B1481" s="59" t="s">
        <v>4208</v>
      </c>
      <c r="C1481" s="59" t="s">
        <v>82</v>
      </c>
      <c r="D1481" s="59">
        <v>801</v>
      </c>
      <c r="F1481" s="59" t="s">
        <v>5</v>
      </c>
      <c r="G1481" s="152" t="str">
        <f>VLOOKUP(D1481,sku归属!A:B,2,0)</f>
        <v>丁芳芳</v>
      </c>
    </row>
    <row r="1482" spans="1:13" s="59" customFormat="1" customHeight="1">
      <c r="A1482" s="59" t="s">
        <v>4209</v>
      </c>
      <c r="B1482" s="59" t="s">
        <v>4210</v>
      </c>
      <c r="C1482" s="59" t="s">
        <v>79</v>
      </c>
      <c r="D1482" s="59">
        <v>801</v>
      </c>
      <c r="F1482" s="59" t="s">
        <v>5</v>
      </c>
      <c r="G1482" s="152" t="str">
        <f>VLOOKUP(D1482,sku归属!A:B,2,0)</f>
        <v>丁芳芳</v>
      </c>
    </row>
    <row r="1483" spans="1:13" s="59" customFormat="1" customHeight="1">
      <c r="A1483" s="59" t="s">
        <v>4211</v>
      </c>
      <c r="B1483" s="59" t="s">
        <v>4212</v>
      </c>
      <c r="C1483" s="59" t="s">
        <v>4213</v>
      </c>
      <c r="D1483" s="59">
        <v>801</v>
      </c>
      <c r="F1483" s="59" t="s">
        <v>5</v>
      </c>
      <c r="G1483" s="152" t="str">
        <f>VLOOKUP(D1483,sku归属!A:B,2,0)</f>
        <v>丁芳芳</v>
      </c>
    </row>
    <row r="1484" spans="1:13" s="59" customFormat="1" customHeight="1">
      <c r="A1484" s="59" t="s">
        <v>4214</v>
      </c>
      <c r="B1484" s="59" t="s">
        <v>4215</v>
      </c>
      <c r="C1484" s="59" t="s">
        <v>4216</v>
      </c>
      <c r="D1484" s="59">
        <v>801</v>
      </c>
      <c r="F1484" s="59" t="s">
        <v>5</v>
      </c>
      <c r="G1484" s="152" t="str">
        <f>VLOOKUP(D1484,sku归属!A:B,2,0)</f>
        <v>丁芳芳</v>
      </c>
    </row>
    <row r="1485" spans="1:13" s="59" customFormat="1" customHeight="1">
      <c r="A1485" s="59" t="s">
        <v>4217</v>
      </c>
      <c r="B1485" s="59" t="s">
        <v>4218</v>
      </c>
      <c r="C1485" s="59" t="s">
        <v>148</v>
      </c>
      <c r="D1485" s="59">
        <v>801</v>
      </c>
      <c r="F1485" s="59" t="s">
        <v>5</v>
      </c>
      <c r="G1485" s="152" t="str">
        <f>VLOOKUP(D1485,sku归属!A:B,2,0)</f>
        <v>丁芳芳</v>
      </c>
    </row>
    <row r="1486" spans="1:13" s="59" customFormat="1" customHeight="1">
      <c r="A1486" s="59" t="s">
        <v>4219</v>
      </c>
      <c r="B1486" s="59" t="s">
        <v>4220</v>
      </c>
      <c r="C1486" s="59" t="s">
        <v>145</v>
      </c>
      <c r="D1486" s="59">
        <v>801</v>
      </c>
      <c r="F1486" s="59" t="s">
        <v>5</v>
      </c>
      <c r="G1486" s="152" t="str">
        <f>VLOOKUP(D1486,sku归属!A:B,2,0)</f>
        <v>丁芳芳</v>
      </c>
    </row>
    <row r="1487" spans="1:13" s="59" customFormat="1" customHeight="1">
      <c r="A1487" s="59" t="s">
        <v>4221</v>
      </c>
      <c r="B1487" s="59" t="s">
        <v>4222</v>
      </c>
      <c r="C1487" s="59" t="s">
        <v>40</v>
      </c>
      <c r="D1487" s="59">
        <v>801</v>
      </c>
      <c r="F1487" s="59" t="s">
        <v>5</v>
      </c>
      <c r="G1487" s="152" t="str">
        <f>VLOOKUP(D1487,sku归属!A:B,2,0)</f>
        <v>丁芳芳</v>
      </c>
    </row>
    <row r="1488" spans="1:13" s="59" customFormat="1" customHeight="1">
      <c r="A1488" s="59" t="s">
        <v>4223</v>
      </c>
      <c r="B1488" s="59" t="s">
        <v>4224</v>
      </c>
      <c r="C1488" s="59" t="s">
        <v>43</v>
      </c>
      <c r="D1488" s="59">
        <v>801</v>
      </c>
      <c r="F1488" s="59" t="s">
        <v>5</v>
      </c>
      <c r="G1488" s="152" t="str">
        <f>VLOOKUP(D1488,sku归属!A:B,2,0)</f>
        <v>丁芳芳</v>
      </c>
    </row>
    <row r="1489" spans="1:13" s="59" customFormat="1" customHeight="1">
      <c r="A1489" s="59" t="s">
        <v>4225</v>
      </c>
      <c r="B1489" s="59" t="s">
        <v>4226</v>
      </c>
      <c r="C1489" s="59" t="s">
        <v>34</v>
      </c>
      <c r="D1489" s="59">
        <v>801</v>
      </c>
      <c r="F1489" s="59" t="s">
        <v>5</v>
      </c>
      <c r="G1489" s="152" t="str">
        <f>VLOOKUP(D1489,sku归属!A:B,2,0)</f>
        <v>丁芳芳</v>
      </c>
    </row>
    <row r="1490" spans="1:13" s="59" customFormat="1" customHeight="1">
      <c r="A1490" s="59" t="s">
        <v>4227</v>
      </c>
      <c r="B1490" s="59" t="s">
        <v>4228</v>
      </c>
      <c r="C1490" s="59" t="s">
        <v>37</v>
      </c>
      <c r="D1490" s="59">
        <v>801</v>
      </c>
      <c r="F1490" s="59" t="s">
        <v>5</v>
      </c>
      <c r="G1490" s="152" t="str">
        <f>VLOOKUP(D1490,sku归属!A:B,2,0)</f>
        <v>丁芳芳</v>
      </c>
    </row>
    <row r="1491" spans="1:13" s="59" customFormat="1" customHeight="1">
      <c r="A1491" s="59" t="s">
        <v>4229</v>
      </c>
      <c r="B1491" s="59" t="s">
        <v>4230</v>
      </c>
      <c r="C1491" s="59" t="s">
        <v>67</v>
      </c>
      <c r="D1491" s="59">
        <v>801</v>
      </c>
      <c r="F1491" s="59" t="s">
        <v>5</v>
      </c>
      <c r="G1491" s="152" t="str">
        <f>VLOOKUP(D1491,sku归属!A:B,2,0)</f>
        <v>丁芳芳</v>
      </c>
    </row>
    <row r="1492" spans="1:13" s="59" customFormat="1" customHeight="1">
      <c r="A1492" s="59" t="s">
        <v>4231</v>
      </c>
      <c r="B1492" s="59" t="s">
        <v>4232</v>
      </c>
      <c r="C1492" s="59" t="s">
        <v>64</v>
      </c>
      <c r="D1492" s="59">
        <v>801</v>
      </c>
      <c r="F1492" s="59" t="s">
        <v>5</v>
      </c>
      <c r="G1492" s="152" t="str">
        <f>VLOOKUP(D1492,sku归属!A:B,2,0)</f>
        <v>丁芳芳</v>
      </c>
    </row>
    <row r="1493" spans="1:13" s="59" customFormat="1" customHeight="1">
      <c r="A1493" s="59" t="s">
        <v>4233</v>
      </c>
      <c r="B1493" s="59" t="s">
        <v>4234</v>
      </c>
      <c r="C1493" s="59" t="s">
        <v>61</v>
      </c>
      <c r="D1493" s="59">
        <v>801</v>
      </c>
      <c r="F1493" s="59" t="s">
        <v>5</v>
      </c>
      <c r="G1493" s="152" t="str">
        <f>VLOOKUP(D1493,sku归属!A:B,2,0)</f>
        <v>丁芳芳</v>
      </c>
    </row>
    <row r="1494" spans="1:13" s="59" customFormat="1" customHeight="1">
      <c r="A1494" s="59" t="s">
        <v>4235</v>
      </c>
      <c r="B1494" s="59" t="s">
        <v>4236</v>
      </c>
      <c r="C1494" s="59" t="s">
        <v>58</v>
      </c>
      <c r="D1494" s="59">
        <v>801</v>
      </c>
      <c r="F1494" s="59" t="s">
        <v>5</v>
      </c>
      <c r="G1494" s="152" t="str">
        <f>VLOOKUP(D1494,sku归属!A:B,2,0)</f>
        <v>丁芳芳</v>
      </c>
    </row>
    <row r="1495" spans="1:13" s="59" customFormat="1" customHeight="1">
      <c r="A1495" s="59" t="s">
        <v>4237</v>
      </c>
      <c r="B1495" s="59" t="s">
        <v>4238</v>
      </c>
      <c r="C1495" s="59" t="s">
        <v>3964</v>
      </c>
      <c r="D1495" s="59">
        <v>801</v>
      </c>
      <c r="F1495" s="59" t="s">
        <v>5</v>
      </c>
      <c r="G1495" s="152" t="str">
        <f>VLOOKUP(D1495,sku归属!A:B,2,0)</f>
        <v>丁芳芳</v>
      </c>
    </row>
    <row r="1496" spans="1:13" s="59" customFormat="1" customHeight="1">
      <c r="A1496" s="59" t="s">
        <v>4239</v>
      </c>
      <c r="B1496" s="59" t="s">
        <v>4240</v>
      </c>
      <c r="C1496" s="59" t="s">
        <v>3967</v>
      </c>
      <c r="D1496" s="59">
        <v>801</v>
      </c>
      <c r="F1496" s="59" t="s">
        <v>5</v>
      </c>
      <c r="G1496" s="152" t="str">
        <f>VLOOKUP(D1496,sku归属!A:B,2,0)</f>
        <v>丁芳芳</v>
      </c>
    </row>
    <row r="1497" spans="1:13" s="59" customFormat="1" customHeight="1">
      <c r="A1497" s="59" t="s">
        <v>4241</v>
      </c>
      <c r="B1497" s="59" t="s">
        <v>4242</v>
      </c>
      <c r="C1497" s="59" t="s">
        <v>4243</v>
      </c>
      <c r="D1497" s="59">
        <v>801</v>
      </c>
      <c r="F1497" s="59" t="s">
        <v>5</v>
      </c>
      <c r="G1497" s="152" t="str">
        <f>VLOOKUP(D1497,sku归属!A:B,2,0)</f>
        <v>丁芳芳</v>
      </c>
    </row>
    <row r="1498" spans="1:13" s="59" customFormat="1" customHeight="1">
      <c r="A1498" s="59" t="s">
        <v>4244</v>
      </c>
      <c r="B1498" s="59" t="s">
        <v>4245</v>
      </c>
      <c r="C1498" s="59" t="s">
        <v>4246</v>
      </c>
      <c r="D1498" s="59">
        <v>801</v>
      </c>
      <c r="F1498" s="59" t="s">
        <v>5</v>
      </c>
      <c r="G1498" s="152" t="str">
        <f>VLOOKUP(D1498,sku归属!A:B,2,0)</f>
        <v>丁芳芳</v>
      </c>
    </row>
    <row r="1499" spans="1:13" s="59" customFormat="1" customHeight="1">
      <c r="A1499" s="59" t="s">
        <v>4247</v>
      </c>
      <c r="B1499" s="59" t="s">
        <v>4248</v>
      </c>
      <c r="C1499" s="59" t="s">
        <v>4249</v>
      </c>
      <c r="D1499" s="59">
        <v>801</v>
      </c>
      <c r="F1499" s="59" t="s">
        <v>5</v>
      </c>
      <c r="G1499" s="152" t="str">
        <f>VLOOKUP(D1499,sku归属!A:B,2,0)</f>
        <v>丁芳芳</v>
      </c>
    </row>
    <row r="1500" spans="1:13" s="59" customFormat="1" customHeight="1">
      <c r="A1500" s="59" t="s">
        <v>4250</v>
      </c>
      <c r="B1500" s="59" t="s">
        <v>4251</v>
      </c>
      <c r="C1500" s="59" t="s">
        <v>4252</v>
      </c>
      <c r="D1500" s="59">
        <v>801</v>
      </c>
      <c r="F1500" s="59" t="s">
        <v>5</v>
      </c>
      <c r="G1500" s="152" t="str">
        <f>VLOOKUP(D1500,sku归属!A:B,2,0)</f>
        <v>丁芳芳</v>
      </c>
    </row>
    <row r="1501" spans="1:13" s="59" customFormat="1" customHeight="1">
      <c r="A1501" s="59" t="s">
        <v>4253</v>
      </c>
      <c r="B1501" s="59" t="s">
        <v>4254</v>
      </c>
      <c r="C1501" s="59" t="s">
        <v>3541</v>
      </c>
      <c r="D1501" s="59">
        <v>801</v>
      </c>
      <c r="F1501" s="59" t="s">
        <v>5</v>
      </c>
      <c r="G1501" s="152" t="str">
        <f>VLOOKUP(D1501,sku归属!A:B,2,0)</f>
        <v>丁芳芳</v>
      </c>
    </row>
    <row r="1502" spans="1:13" s="59" customFormat="1" customHeight="1">
      <c r="A1502" s="59" t="s">
        <v>4255</v>
      </c>
      <c r="B1502" s="59" t="s">
        <v>4256</v>
      </c>
      <c r="C1502" s="59" t="s">
        <v>3538</v>
      </c>
      <c r="D1502" s="59">
        <v>801</v>
      </c>
      <c r="F1502" s="59" t="s">
        <v>5</v>
      </c>
      <c r="G1502" s="152" t="str">
        <f>VLOOKUP(D1502,sku归属!A:B,2,0)</f>
        <v>丁芳芳</v>
      </c>
    </row>
    <row r="1503" spans="1:13" s="59" customFormat="1" customHeight="1">
      <c r="A1503" s="59" t="s">
        <v>4257</v>
      </c>
      <c r="B1503" s="59" t="s">
        <v>4258</v>
      </c>
      <c r="C1503" s="59" t="s">
        <v>3583</v>
      </c>
      <c r="D1503" s="59">
        <v>801</v>
      </c>
      <c r="F1503" s="59" t="s">
        <v>5</v>
      </c>
      <c r="G1503" s="152" t="str">
        <f>VLOOKUP(D1503,sku归属!A:B,2,0)</f>
        <v>丁芳芳</v>
      </c>
    </row>
    <row r="1504" spans="1:13" s="59" customFormat="1" customHeight="1">
      <c r="A1504" s="59" t="s">
        <v>4259</v>
      </c>
      <c r="B1504" s="59" t="s">
        <v>4260</v>
      </c>
      <c r="C1504" s="59" t="s">
        <v>3586</v>
      </c>
      <c r="D1504" s="59">
        <v>801</v>
      </c>
      <c r="F1504" s="59" t="s">
        <v>5</v>
      </c>
      <c r="G1504" s="152" t="str">
        <f>VLOOKUP(D1504,sku归属!A:B,2,0)</f>
        <v>丁芳芳</v>
      </c>
    </row>
    <row r="1505" spans="1:13" s="59" customFormat="1" customHeight="1">
      <c r="A1505" s="59" t="s">
        <v>4261</v>
      </c>
      <c r="B1505" s="59" t="s">
        <v>4262</v>
      </c>
      <c r="C1505" s="59" t="s">
        <v>4263</v>
      </c>
      <c r="D1505" s="59">
        <v>801</v>
      </c>
      <c r="F1505" s="59" t="s">
        <v>5</v>
      </c>
      <c r="G1505" s="152" t="str">
        <f>VLOOKUP(D1505,sku归属!A:B,2,0)</f>
        <v>丁芳芳</v>
      </c>
    </row>
    <row r="1506" spans="1:13" s="59" customFormat="1" customHeight="1">
      <c r="A1506" s="59" t="s">
        <v>4264</v>
      </c>
      <c r="B1506" s="59" t="s">
        <v>4265</v>
      </c>
      <c r="C1506" s="59" t="s">
        <v>4266</v>
      </c>
      <c r="D1506" s="59">
        <v>801</v>
      </c>
      <c r="F1506" s="59" t="s">
        <v>5</v>
      </c>
      <c r="G1506" s="152" t="str">
        <f>VLOOKUP(D1506,sku归属!A:B,2,0)</f>
        <v>丁芳芳</v>
      </c>
    </row>
    <row r="1507" spans="1:13" s="59" customFormat="1" customHeight="1">
      <c r="A1507" s="59" t="s">
        <v>4267</v>
      </c>
      <c r="B1507" s="59" t="s">
        <v>4268</v>
      </c>
      <c r="C1507" s="59" t="s">
        <v>4269</v>
      </c>
      <c r="D1507" s="59">
        <v>801</v>
      </c>
      <c r="F1507" s="59" t="s">
        <v>5</v>
      </c>
      <c r="G1507" s="152" t="str">
        <f>VLOOKUP(D1507,sku归属!A:B,2,0)</f>
        <v>丁芳芳</v>
      </c>
    </row>
    <row r="1508" spans="1:13" s="59" customFormat="1" customHeight="1">
      <c r="A1508" s="59" t="s">
        <v>4270</v>
      </c>
      <c r="B1508" s="59" t="s">
        <v>4271</v>
      </c>
      <c r="C1508" s="59" t="s">
        <v>4272</v>
      </c>
      <c r="D1508" s="59">
        <v>801</v>
      </c>
      <c r="F1508" s="59" t="s">
        <v>5</v>
      </c>
      <c r="G1508" s="152" t="str">
        <f>VLOOKUP(D1508,sku归属!A:B,2,0)</f>
        <v>丁芳芳</v>
      </c>
    </row>
    <row r="1509" spans="1:13" s="59" customFormat="1" customHeight="1">
      <c r="A1509" s="59" t="s">
        <v>4273</v>
      </c>
      <c r="B1509" s="59" t="s">
        <v>4274</v>
      </c>
      <c r="C1509" s="59" t="s">
        <v>4275</v>
      </c>
      <c r="D1509" s="59">
        <v>801</v>
      </c>
      <c r="F1509" s="59" t="s">
        <v>5</v>
      </c>
      <c r="G1509" s="152" t="str">
        <f>VLOOKUP(D1509,sku归属!A:B,2,0)</f>
        <v>丁芳芳</v>
      </c>
    </row>
    <row r="1510" spans="1:13" s="59" customFormat="1" customHeight="1">
      <c r="A1510" s="59" t="s">
        <v>4276</v>
      </c>
      <c r="B1510" s="59" t="s">
        <v>4277</v>
      </c>
      <c r="C1510" s="59" t="s">
        <v>4278</v>
      </c>
      <c r="D1510" s="59">
        <v>801</v>
      </c>
      <c r="F1510" s="59" t="s">
        <v>5</v>
      </c>
      <c r="G1510" s="152" t="str">
        <f>VLOOKUP(D1510,sku归属!A:B,2,0)</f>
        <v>丁芳芳</v>
      </c>
    </row>
    <row r="1511" spans="1:13" s="59" customFormat="1" customHeight="1">
      <c r="A1511" s="59" t="s">
        <v>4279</v>
      </c>
      <c r="B1511" s="59" t="s">
        <v>4280</v>
      </c>
      <c r="C1511" s="59" t="s">
        <v>4281</v>
      </c>
      <c r="D1511" s="59">
        <v>801</v>
      </c>
      <c r="F1511" s="59" t="s">
        <v>5</v>
      </c>
      <c r="G1511" s="152" t="str">
        <f>VLOOKUP(D1511,sku归属!A:B,2,0)</f>
        <v>丁芳芳</v>
      </c>
    </row>
    <row r="1512" spans="1:13" s="59" customFormat="1" customHeight="1">
      <c r="A1512" s="59" t="s">
        <v>4282</v>
      </c>
      <c r="B1512" s="59" t="s">
        <v>4283</v>
      </c>
      <c r="C1512" s="59" t="s">
        <v>4284</v>
      </c>
      <c r="D1512" s="59">
        <v>801</v>
      </c>
      <c r="F1512" s="59" t="s">
        <v>5</v>
      </c>
      <c r="G1512" s="152" t="str">
        <f>VLOOKUP(D1512,sku归属!A:B,2,0)</f>
        <v>丁芳芳</v>
      </c>
    </row>
    <row r="1513" spans="1:13" s="59" customFormat="1" customHeight="1">
      <c r="A1513" s="59" t="s">
        <v>4285</v>
      </c>
      <c r="B1513" s="59" t="s">
        <v>4286</v>
      </c>
      <c r="C1513" s="59" t="s">
        <v>4287</v>
      </c>
      <c r="D1513" s="59">
        <v>801</v>
      </c>
      <c r="F1513" s="59" t="s">
        <v>5</v>
      </c>
      <c r="G1513" s="152" t="str">
        <f>VLOOKUP(D1513,sku归属!A:B,2,0)</f>
        <v>丁芳芳</v>
      </c>
    </row>
    <row r="1514" spans="1:13" s="59" customFormat="1" customHeight="1">
      <c r="A1514" s="59" t="s">
        <v>4288</v>
      </c>
      <c r="B1514" s="59" t="s">
        <v>4289</v>
      </c>
      <c r="C1514" s="59" t="s">
        <v>3854</v>
      </c>
      <c r="D1514" s="59">
        <v>801</v>
      </c>
      <c r="F1514" s="59" t="s">
        <v>5</v>
      </c>
      <c r="G1514" s="152" t="str">
        <f>VLOOKUP(D1514,sku归属!A:B,2,0)</f>
        <v>丁芳芳</v>
      </c>
    </row>
    <row r="1515" spans="1:13" s="59" customFormat="1" customHeight="1">
      <c r="A1515" s="59" t="s">
        <v>4290</v>
      </c>
      <c r="B1515" s="59" t="s">
        <v>4291</v>
      </c>
      <c r="C1515" s="59" t="s">
        <v>3848</v>
      </c>
      <c r="D1515" s="59">
        <v>801</v>
      </c>
      <c r="F1515" s="59" t="s">
        <v>5</v>
      </c>
      <c r="G1515" s="152" t="str">
        <f>VLOOKUP(D1515,sku归属!A:B,2,0)</f>
        <v>丁芳芳</v>
      </c>
    </row>
    <row r="1516" spans="1:13" s="59" customFormat="1" customHeight="1">
      <c r="A1516" s="59" t="s">
        <v>4292</v>
      </c>
      <c r="B1516" s="59" t="s">
        <v>4293</v>
      </c>
      <c r="C1516" s="59" t="s">
        <v>3851</v>
      </c>
      <c r="D1516" s="59">
        <v>801</v>
      </c>
      <c r="F1516" s="59" t="s">
        <v>5</v>
      </c>
      <c r="G1516" s="152" t="str">
        <f>VLOOKUP(D1516,sku归属!A:B,2,0)</f>
        <v>丁芳芳</v>
      </c>
    </row>
    <row r="1517" spans="1:13" s="59" customFormat="1" customHeight="1">
      <c r="A1517" s="59" t="s">
        <v>4294</v>
      </c>
      <c r="B1517" s="59" t="s">
        <v>4295</v>
      </c>
      <c r="C1517" s="59" t="s">
        <v>4296</v>
      </c>
      <c r="D1517" s="59">
        <v>801</v>
      </c>
      <c r="F1517" s="59" t="s">
        <v>5</v>
      </c>
      <c r="G1517" s="152" t="str">
        <f>VLOOKUP(D1517,sku归属!A:B,2,0)</f>
        <v>丁芳芳</v>
      </c>
    </row>
    <row r="1518" spans="1:13" s="59" customFormat="1" customHeight="1">
      <c r="A1518" s="59" t="s">
        <v>4297</v>
      </c>
      <c r="B1518" s="59" t="s">
        <v>4298</v>
      </c>
      <c r="C1518" s="59" t="s">
        <v>4299</v>
      </c>
      <c r="D1518" s="59">
        <v>801</v>
      </c>
      <c r="F1518" s="59" t="s">
        <v>5</v>
      </c>
      <c r="G1518" s="152" t="str">
        <f>VLOOKUP(D1518,sku归属!A:B,2,0)</f>
        <v>丁芳芳</v>
      </c>
    </row>
    <row r="1519" spans="1:13" s="59" customFormat="1" customHeight="1">
      <c r="A1519" s="59" t="s">
        <v>4300</v>
      </c>
      <c r="B1519" s="59" t="s">
        <v>4301</v>
      </c>
      <c r="C1519" s="59" t="s">
        <v>4302</v>
      </c>
      <c r="D1519" s="59">
        <v>801</v>
      </c>
      <c r="F1519" s="59" t="s">
        <v>5</v>
      </c>
      <c r="G1519" s="152" t="str">
        <f>VLOOKUP(D1519,sku归属!A:B,2,0)</f>
        <v>丁芳芳</v>
      </c>
    </row>
    <row r="1520" spans="1:13" s="59" customFormat="1" customHeight="1">
      <c r="A1520" s="59" t="s">
        <v>4303</v>
      </c>
      <c r="B1520" s="59" t="s">
        <v>4304</v>
      </c>
      <c r="C1520" s="59" t="s">
        <v>4305</v>
      </c>
      <c r="D1520" s="59">
        <v>801</v>
      </c>
      <c r="F1520" s="59" t="s">
        <v>5</v>
      </c>
      <c r="G1520" s="152" t="str">
        <f>VLOOKUP(D1520,sku归属!A:B,2,0)</f>
        <v>丁芳芳</v>
      </c>
    </row>
    <row r="1521" spans="1:13" s="59" customFormat="1" customHeight="1">
      <c r="A1521" s="59" t="s">
        <v>4306</v>
      </c>
      <c r="B1521" s="59" t="s">
        <v>4307</v>
      </c>
      <c r="C1521" s="59" t="s">
        <v>4308</v>
      </c>
      <c r="D1521" s="59">
        <v>801</v>
      </c>
      <c r="F1521" s="59" t="s">
        <v>5</v>
      </c>
      <c r="G1521" s="152" t="str">
        <f>VLOOKUP(D1521,sku归属!A:B,2,0)</f>
        <v>丁芳芳</v>
      </c>
    </row>
    <row r="1522" spans="1:13" s="59" customFormat="1" customHeight="1">
      <c r="A1522" s="59" t="s">
        <v>4309</v>
      </c>
      <c r="B1522" s="59" t="s">
        <v>4310</v>
      </c>
      <c r="C1522" s="59" t="s">
        <v>4311</v>
      </c>
      <c r="D1522" s="59">
        <v>801</v>
      </c>
      <c r="F1522" s="59" t="s">
        <v>5</v>
      </c>
      <c r="G1522" s="152" t="str">
        <f>VLOOKUP(D1522,sku归属!A:B,2,0)</f>
        <v>丁芳芳</v>
      </c>
    </row>
    <row r="1523" spans="1:13" s="59" customFormat="1" customHeight="1">
      <c r="A1523" s="59" t="s">
        <v>4312</v>
      </c>
      <c r="B1523" s="59" t="s">
        <v>4313</v>
      </c>
      <c r="C1523" s="59" t="s">
        <v>4314</v>
      </c>
      <c r="D1523" s="59">
        <v>801</v>
      </c>
      <c r="F1523" s="59" t="s">
        <v>5</v>
      </c>
      <c r="G1523" s="152" t="str">
        <f>VLOOKUP(D1523,sku归属!A:B,2,0)</f>
        <v>丁芳芳</v>
      </c>
    </row>
    <row r="1524" spans="1:13" s="59" customFormat="1" customHeight="1">
      <c r="A1524" s="59" t="s">
        <v>4315</v>
      </c>
      <c r="B1524" s="59" t="s">
        <v>4316</v>
      </c>
      <c r="C1524" s="59" t="s">
        <v>4317</v>
      </c>
      <c r="D1524" s="59">
        <v>801</v>
      </c>
      <c r="F1524" s="59" t="s">
        <v>5</v>
      </c>
      <c r="G1524" s="152" t="str">
        <f>VLOOKUP(D1524,sku归属!A:B,2,0)</f>
        <v>丁芳芳</v>
      </c>
    </row>
    <row r="1525" spans="1:13" s="59" customFormat="1" customHeight="1">
      <c r="A1525" s="59" t="s">
        <v>4318</v>
      </c>
      <c r="B1525" s="59" t="s">
        <v>4319</v>
      </c>
      <c r="C1525" s="59" t="s">
        <v>4320</v>
      </c>
      <c r="D1525" s="59">
        <v>801</v>
      </c>
      <c r="F1525" s="59" t="s">
        <v>5</v>
      </c>
      <c r="G1525" s="152" t="str">
        <f>VLOOKUP(D1525,sku归属!A:B,2,0)</f>
        <v>丁芳芳</v>
      </c>
    </row>
    <row r="1526" spans="1:13" s="59" customFormat="1" customHeight="1">
      <c r="A1526" s="59" t="s">
        <v>4321</v>
      </c>
      <c r="B1526" s="59" t="s">
        <v>4322</v>
      </c>
      <c r="C1526" s="59" t="s">
        <v>4323</v>
      </c>
      <c r="D1526" s="59">
        <v>801</v>
      </c>
      <c r="F1526" s="59" t="s">
        <v>5</v>
      </c>
      <c r="G1526" s="152" t="str">
        <f>VLOOKUP(D1526,sku归属!A:B,2,0)</f>
        <v>丁芳芳</v>
      </c>
    </row>
    <row r="1527" spans="1:13" s="59" customFormat="1" customHeight="1">
      <c r="A1527" s="59" t="s">
        <v>4324</v>
      </c>
      <c r="B1527" s="59" t="s">
        <v>4325</v>
      </c>
      <c r="C1527" s="59" t="s">
        <v>4326</v>
      </c>
      <c r="D1527" s="59">
        <v>801</v>
      </c>
      <c r="F1527" s="59" t="s">
        <v>5</v>
      </c>
      <c r="G1527" s="152" t="str">
        <f>VLOOKUP(D1527,sku归属!A:B,2,0)</f>
        <v>丁芳芳</v>
      </c>
    </row>
    <row r="1528" spans="1:13" s="59" customFormat="1" customHeight="1">
      <c r="A1528" s="59" t="s">
        <v>4327</v>
      </c>
      <c r="B1528" s="59" t="s">
        <v>4328</v>
      </c>
      <c r="C1528" s="59" t="s">
        <v>4329</v>
      </c>
      <c r="D1528" s="59">
        <v>801</v>
      </c>
      <c r="F1528" s="59" t="s">
        <v>5</v>
      </c>
      <c r="G1528" s="152" t="str">
        <f>VLOOKUP(D1528,sku归属!A:B,2,0)</f>
        <v>丁芳芳</v>
      </c>
    </row>
    <row r="1529" spans="1:13" s="59" customFormat="1" customHeight="1">
      <c r="A1529" s="59" t="s">
        <v>4330</v>
      </c>
      <c r="B1529" s="59" t="s">
        <v>4331</v>
      </c>
      <c r="C1529" s="59" t="s">
        <v>2502</v>
      </c>
      <c r="D1529" s="59">
        <v>801</v>
      </c>
      <c r="F1529" s="59" t="s">
        <v>5</v>
      </c>
      <c r="G1529" s="152" t="str">
        <f>VLOOKUP(D1529,sku归属!A:B,2,0)</f>
        <v>丁芳芳</v>
      </c>
    </row>
    <row r="1530" spans="1:13" s="59" customFormat="1" customHeight="1">
      <c r="A1530" s="59" t="s">
        <v>4332</v>
      </c>
      <c r="B1530" s="59" t="s">
        <v>4333</v>
      </c>
      <c r="C1530" s="59" t="s">
        <v>2499</v>
      </c>
      <c r="D1530" s="59">
        <v>801</v>
      </c>
      <c r="F1530" s="59" t="s">
        <v>5</v>
      </c>
      <c r="G1530" s="152" t="str">
        <f>VLOOKUP(D1530,sku归属!A:B,2,0)</f>
        <v>丁芳芳</v>
      </c>
    </row>
    <row r="1531" spans="1:13" s="59" customFormat="1" customHeight="1">
      <c r="A1531" s="59" t="s">
        <v>4334</v>
      </c>
      <c r="B1531" s="59" t="s">
        <v>4335</v>
      </c>
      <c r="C1531" s="59" t="s">
        <v>2508</v>
      </c>
      <c r="D1531" s="59">
        <v>801</v>
      </c>
      <c r="F1531" s="59" t="s">
        <v>5</v>
      </c>
      <c r="G1531" s="152" t="str">
        <f>VLOOKUP(D1531,sku归属!A:B,2,0)</f>
        <v>丁芳芳</v>
      </c>
    </row>
    <row r="1532" spans="1:13" s="59" customFormat="1" customHeight="1">
      <c r="A1532" s="59" t="s">
        <v>4336</v>
      </c>
      <c r="B1532" s="59" t="s">
        <v>4337</v>
      </c>
      <c r="C1532" s="59" t="s">
        <v>2505</v>
      </c>
      <c r="D1532" s="59">
        <v>801</v>
      </c>
      <c r="F1532" s="59" t="s">
        <v>5</v>
      </c>
      <c r="G1532" s="152" t="str">
        <f>VLOOKUP(D1532,sku归属!A:B,2,0)</f>
        <v>丁芳芳</v>
      </c>
    </row>
    <row r="1533" spans="1:13" s="59" customFormat="1" customHeight="1">
      <c r="A1533" s="59" t="s">
        <v>4338</v>
      </c>
      <c r="B1533" s="59" t="s">
        <v>4339</v>
      </c>
      <c r="C1533" s="59" t="s">
        <v>4340</v>
      </c>
      <c r="D1533" s="59">
        <v>801</v>
      </c>
      <c r="F1533" s="59" t="s">
        <v>5</v>
      </c>
      <c r="G1533" s="152" t="str">
        <f>VLOOKUP(D1533,sku归属!A:B,2,0)</f>
        <v>丁芳芳</v>
      </c>
    </row>
    <row r="1534" spans="1:13" s="59" customFormat="1" customHeight="1">
      <c r="A1534" s="59" t="s">
        <v>4341</v>
      </c>
      <c r="B1534" s="59" t="s">
        <v>4342</v>
      </c>
      <c r="C1534" s="59" t="s">
        <v>4343</v>
      </c>
      <c r="D1534" s="59">
        <v>801</v>
      </c>
      <c r="F1534" s="59" t="s">
        <v>5</v>
      </c>
      <c r="G1534" s="152" t="str">
        <f>VLOOKUP(D1534,sku归属!A:B,2,0)</f>
        <v>丁芳芳</v>
      </c>
    </row>
    <row r="1535" spans="1:13" s="59" customFormat="1" customHeight="1">
      <c r="A1535" s="59" t="s">
        <v>4344</v>
      </c>
      <c r="B1535" s="59" t="s">
        <v>4345</v>
      </c>
      <c r="C1535" s="59" t="s">
        <v>229</v>
      </c>
      <c r="D1535" s="59">
        <v>801</v>
      </c>
      <c r="F1535" s="59" t="s">
        <v>5</v>
      </c>
      <c r="G1535" s="152" t="str">
        <f>VLOOKUP(D1535,sku归属!A:B,2,0)</f>
        <v>丁芳芳</v>
      </c>
    </row>
    <row r="1536" spans="1:13" s="59" customFormat="1" customHeight="1">
      <c r="A1536" s="59" t="s">
        <v>4346</v>
      </c>
      <c r="B1536" s="59" t="s">
        <v>4347</v>
      </c>
      <c r="C1536" s="59" t="s">
        <v>232</v>
      </c>
      <c r="D1536" s="59">
        <v>801</v>
      </c>
      <c r="F1536" s="59" t="s">
        <v>5</v>
      </c>
      <c r="G1536" s="152" t="str">
        <f>VLOOKUP(D1536,sku归属!A:B,2,0)</f>
        <v>丁芳芳</v>
      </c>
    </row>
    <row r="1537" spans="1:13" s="59" customFormat="1" customHeight="1">
      <c r="A1537" s="59" t="s">
        <v>4348</v>
      </c>
      <c r="B1537" s="59" t="s">
        <v>4349</v>
      </c>
      <c r="C1537" s="59" t="s">
        <v>4350</v>
      </c>
      <c r="D1537" s="59">
        <v>801</v>
      </c>
      <c r="F1537" s="59" t="s">
        <v>5</v>
      </c>
      <c r="G1537" s="152" t="str">
        <f>VLOOKUP(D1537,sku归属!A:B,2,0)</f>
        <v>丁芳芳</v>
      </c>
    </row>
    <row r="1538" spans="1:13" s="59" customFormat="1" customHeight="1">
      <c r="A1538" s="59" t="s">
        <v>4351</v>
      </c>
      <c r="B1538" s="59" t="s">
        <v>4352</v>
      </c>
      <c r="C1538" s="59" t="s">
        <v>4353</v>
      </c>
      <c r="D1538" s="59">
        <v>801</v>
      </c>
      <c r="F1538" s="59" t="s">
        <v>5</v>
      </c>
      <c r="G1538" s="152" t="str">
        <f>VLOOKUP(D1538,sku归属!A:B,2,0)</f>
        <v>丁芳芳</v>
      </c>
    </row>
    <row r="1539" spans="1:13" s="59" customFormat="1" customHeight="1">
      <c r="A1539" s="59" t="s">
        <v>4354</v>
      </c>
      <c r="B1539" s="59" t="s">
        <v>4355</v>
      </c>
      <c r="C1539" s="59" t="s">
        <v>223</v>
      </c>
      <c r="D1539" s="59">
        <v>801</v>
      </c>
      <c r="F1539" s="59" t="s">
        <v>5</v>
      </c>
      <c r="G1539" s="152" t="str">
        <f>VLOOKUP(D1539,sku归属!A:B,2,0)</f>
        <v>丁芳芳</v>
      </c>
    </row>
    <row r="1540" spans="1:13" s="59" customFormat="1" customHeight="1">
      <c r="A1540" s="59" t="s">
        <v>4356</v>
      </c>
      <c r="B1540" s="59" t="s">
        <v>4357</v>
      </c>
      <c r="C1540" s="59" t="s">
        <v>226</v>
      </c>
      <c r="D1540" s="59">
        <v>801</v>
      </c>
      <c r="F1540" s="59" t="s">
        <v>5</v>
      </c>
      <c r="G1540" s="152" t="str">
        <f>VLOOKUP(D1540,sku归属!A:B,2,0)</f>
        <v>丁芳芳</v>
      </c>
    </row>
    <row r="1541" spans="1:13" s="59" customFormat="1" customHeight="1">
      <c r="A1541" s="59" t="s">
        <v>4358</v>
      </c>
      <c r="B1541" s="59" t="s">
        <v>4359</v>
      </c>
      <c r="C1541" s="59" t="s">
        <v>235</v>
      </c>
      <c r="D1541" s="59">
        <v>801</v>
      </c>
      <c r="F1541" s="59" t="s">
        <v>5</v>
      </c>
      <c r="G1541" s="152" t="str">
        <f>VLOOKUP(D1541,sku归属!A:B,2,0)</f>
        <v>丁芳芳</v>
      </c>
    </row>
    <row r="1542" spans="1:13" s="59" customFormat="1" customHeight="1">
      <c r="A1542" s="59" t="s">
        <v>4360</v>
      </c>
      <c r="B1542" s="59" t="s">
        <v>4361</v>
      </c>
      <c r="C1542" s="59" t="s">
        <v>238</v>
      </c>
      <c r="D1542" s="59">
        <v>801</v>
      </c>
      <c r="F1542" s="59" t="s">
        <v>5</v>
      </c>
      <c r="G1542" s="152" t="str">
        <f>VLOOKUP(D1542,sku归属!A:B,2,0)</f>
        <v>丁芳芳</v>
      </c>
    </row>
    <row r="1543" spans="1:13" s="59" customFormat="1" customHeight="1">
      <c r="A1543" s="59" t="s">
        <v>4362</v>
      </c>
      <c r="B1543" s="59" t="s">
        <v>4363</v>
      </c>
      <c r="C1543" s="59" t="s">
        <v>4364</v>
      </c>
      <c r="D1543" s="59">
        <v>801</v>
      </c>
      <c r="F1543" s="59" t="s">
        <v>5</v>
      </c>
      <c r="G1543" s="152" t="str">
        <f>VLOOKUP(D1543,sku归属!A:B,2,0)</f>
        <v>丁芳芳</v>
      </c>
    </row>
    <row r="1544" spans="1:13" s="59" customFormat="1" customHeight="1">
      <c r="A1544" s="59" t="s">
        <v>4365</v>
      </c>
      <c r="B1544" s="59" t="s">
        <v>4366</v>
      </c>
      <c r="C1544" s="59" t="s">
        <v>4367</v>
      </c>
      <c r="D1544" s="59">
        <v>801</v>
      </c>
      <c r="F1544" s="59" t="s">
        <v>5</v>
      </c>
      <c r="G1544" s="152" t="str">
        <f>VLOOKUP(D1544,sku归属!A:B,2,0)</f>
        <v>丁芳芳</v>
      </c>
    </row>
    <row r="1545" spans="1:13" s="59" customFormat="1" customHeight="1">
      <c r="A1545" s="59" t="s">
        <v>4368</v>
      </c>
      <c r="B1545" s="59" t="s">
        <v>4369</v>
      </c>
      <c r="C1545" s="59" t="s">
        <v>4370</v>
      </c>
      <c r="D1545" s="59">
        <v>801</v>
      </c>
      <c r="F1545" s="59" t="s">
        <v>5</v>
      </c>
      <c r="G1545" s="152" t="str">
        <f>VLOOKUP(D1545,sku归属!A:B,2,0)</f>
        <v>丁芳芳</v>
      </c>
    </row>
    <row r="1546" spans="1:13" s="59" customFormat="1" customHeight="1">
      <c r="A1546" s="59" t="s">
        <v>4371</v>
      </c>
      <c r="B1546" s="59" t="s">
        <v>4372</v>
      </c>
      <c r="C1546" s="59" t="s">
        <v>4373</v>
      </c>
      <c r="D1546" s="59">
        <v>801</v>
      </c>
      <c r="F1546" s="59" t="s">
        <v>5</v>
      </c>
      <c r="G1546" s="152" t="str">
        <f>VLOOKUP(D1546,sku归属!A:B,2,0)</f>
        <v>丁芳芳</v>
      </c>
    </row>
    <row r="1547" spans="1:13" s="59" customFormat="1" customHeight="1">
      <c r="A1547" s="59" t="s">
        <v>4374</v>
      </c>
      <c r="B1547" s="59" t="s">
        <v>4375</v>
      </c>
      <c r="C1547" s="59" t="s">
        <v>4376</v>
      </c>
      <c r="D1547" s="59">
        <v>801</v>
      </c>
      <c r="F1547" s="59" t="s">
        <v>5</v>
      </c>
      <c r="G1547" s="152" t="str">
        <f>VLOOKUP(D1547,sku归属!A:B,2,0)</f>
        <v>丁芳芳</v>
      </c>
    </row>
    <row r="1548" spans="1:13" s="59" customFormat="1" customHeight="1">
      <c r="A1548" s="59" t="s">
        <v>4377</v>
      </c>
      <c r="B1548" s="59" t="s">
        <v>4378</v>
      </c>
      <c r="C1548" s="59" t="s">
        <v>4379</v>
      </c>
      <c r="D1548" s="59">
        <v>801</v>
      </c>
      <c r="F1548" s="59" t="s">
        <v>5</v>
      </c>
      <c r="G1548" s="152" t="str">
        <f>VLOOKUP(D1548,sku归属!A:B,2,0)</f>
        <v>丁芳芳</v>
      </c>
    </row>
    <row r="1549" spans="1:13" s="59" customFormat="1" customHeight="1">
      <c r="A1549" s="59" t="s">
        <v>4380</v>
      </c>
      <c r="B1549" s="59" t="s">
        <v>4381</v>
      </c>
      <c r="C1549" s="59" t="s">
        <v>4382</v>
      </c>
      <c r="D1549" s="59">
        <v>801</v>
      </c>
      <c r="F1549" s="59" t="s">
        <v>5</v>
      </c>
      <c r="G1549" s="152" t="str">
        <f>VLOOKUP(D1549,sku归属!A:B,2,0)</f>
        <v>丁芳芳</v>
      </c>
    </row>
    <row r="1550" spans="1:13" s="59" customFormat="1" customHeight="1">
      <c r="A1550" s="59" t="s">
        <v>4383</v>
      </c>
      <c r="B1550" s="59" t="s">
        <v>4384</v>
      </c>
      <c r="C1550" s="59" t="s">
        <v>4385</v>
      </c>
      <c r="D1550" s="59">
        <v>801</v>
      </c>
      <c r="F1550" s="59" t="s">
        <v>5</v>
      </c>
      <c r="G1550" s="152" t="str">
        <f>VLOOKUP(D1550,sku归属!A:B,2,0)</f>
        <v>丁芳芳</v>
      </c>
    </row>
    <row r="1551" spans="1:13" s="59" customFormat="1" customHeight="1">
      <c r="A1551" s="59" t="s">
        <v>4386</v>
      </c>
      <c r="B1551" s="59" t="s">
        <v>4387</v>
      </c>
      <c r="C1551" s="59" t="s">
        <v>2220</v>
      </c>
      <c r="D1551" s="59">
        <v>801</v>
      </c>
      <c r="F1551" s="59" t="s">
        <v>5</v>
      </c>
      <c r="G1551" s="152" t="str">
        <f>VLOOKUP(D1551,sku归属!A:B,2,0)</f>
        <v>丁芳芳</v>
      </c>
    </row>
    <row r="1552" spans="1:13" s="59" customFormat="1" customHeight="1">
      <c r="A1552" s="59" t="s">
        <v>4388</v>
      </c>
      <c r="B1552" s="59" t="s">
        <v>4389</v>
      </c>
      <c r="C1552" s="59" t="s">
        <v>2214</v>
      </c>
      <c r="D1552" s="59">
        <v>801</v>
      </c>
      <c r="F1552" s="59" t="s">
        <v>5</v>
      </c>
      <c r="G1552" s="152" t="str">
        <f>VLOOKUP(D1552,sku归属!A:B,2,0)</f>
        <v>丁芳芳</v>
      </c>
    </row>
    <row r="1553" spans="1:13" s="59" customFormat="1" customHeight="1">
      <c r="A1553" s="59" t="s">
        <v>4390</v>
      </c>
      <c r="B1553" s="59" t="s">
        <v>4391</v>
      </c>
      <c r="C1553" s="59" t="s">
        <v>2223</v>
      </c>
      <c r="D1553" s="59">
        <v>801</v>
      </c>
      <c r="F1553" s="59" t="s">
        <v>5</v>
      </c>
      <c r="G1553" s="152" t="str">
        <f>VLOOKUP(D1553,sku归属!A:B,2,0)</f>
        <v>丁芳芳</v>
      </c>
    </row>
    <row r="1554" spans="1:13" s="59" customFormat="1" customHeight="1">
      <c r="A1554" s="59" t="s">
        <v>4392</v>
      </c>
      <c r="B1554" s="59" t="s">
        <v>4393</v>
      </c>
      <c r="C1554" s="59" t="s">
        <v>2217</v>
      </c>
      <c r="D1554" s="59">
        <v>801</v>
      </c>
      <c r="F1554" s="59" t="s">
        <v>5</v>
      </c>
      <c r="G1554" s="152" t="str">
        <f>VLOOKUP(D1554,sku归属!A:B,2,0)</f>
        <v>丁芳芳</v>
      </c>
    </row>
    <row r="1555" spans="1:13" s="59" customFormat="1" customHeight="1">
      <c r="A1555" s="59" t="s">
        <v>4394</v>
      </c>
      <c r="B1555" s="59" t="s">
        <v>4395</v>
      </c>
      <c r="C1555" s="59" t="s">
        <v>4396</v>
      </c>
      <c r="D1555" s="59">
        <v>801</v>
      </c>
      <c r="F1555" s="59" t="s">
        <v>5</v>
      </c>
      <c r="G1555" s="152" t="str">
        <f>VLOOKUP(D1555,sku归属!A:B,2,0)</f>
        <v>丁芳芳</v>
      </c>
    </row>
    <row r="1556" spans="1:13" s="59" customFormat="1" customHeight="1">
      <c r="A1556" s="59" t="s">
        <v>4397</v>
      </c>
      <c r="B1556" s="59" t="s">
        <v>4398</v>
      </c>
      <c r="C1556" s="59" t="s">
        <v>4399</v>
      </c>
      <c r="D1556" s="59">
        <v>801</v>
      </c>
      <c r="F1556" s="59" t="s">
        <v>5</v>
      </c>
      <c r="G1556" s="152" t="str">
        <f>VLOOKUP(D1556,sku归属!A:B,2,0)</f>
        <v>丁芳芳</v>
      </c>
    </row>
    <row r="1557" spans="1:13" s="59" customFormat="1" customHeight="1">
      <c r="A1557" s="59" t="s">
        <v>4400</v>
      </c>
      <c r="B1557" s="59" t="s">
        <v>4401</v>
      </c>
      <c r="C1557" s="59" t="s">
        <v>4402</v>
      </c>
      <c r="D1557" s="59">
        <v>801</v>
      </c>
      <c r="F1557" s="59" t="s">
        <v>5</v>
      </c>
      <c r="G1557" s="152" t="str">
        <f>VLOOKUP(D1557,sku归属!A:B,2,0)</f>
        <v>丁芳芳</v>
      </c>
    </row>
    <row r="1558" spans="1:13" s="59" customFormat="1" customHeight="1">
      <c r="A1558" s="59" t="s">
        <v>4403</v>
      </c>
      <c r="B1558" s="59" t="s">
        <v>4404</v>
      </c>
      <c r="C1558" s="59" t="s">
        <v>4405</v>
      </c>
      <c r="D1558" s="59">
        <v>801</v>
      </c>
      <c r="F1558" s="59" t="s">
        <v>5</v>
      </c>
      <c r="G1558" s="152" t="str">
        <f>VLOOKUP(D1558,sku归属!A:B,2,0)</f>
        <v>丁芳芳</v>
      </c>
    </row>
    <row r="1559" spans="1:13" s="59" customFormat="1" customHeight="1">
      <c r="A1559" s="59" t="s">
        <v>4406</v>
      </c>
      <c r="B1559" s="59" t="s">
        <v>4407</v>
      </c>
      <c r="C1559" s="59" t="s">
        <v>4408</v>
      </c>
      <c r="D1559" s="59">
        <v>801</v>
      </c>
      <c r="F1559" s="59" t="s">
        <v>5</v>
      </c>
      <c r="G1559" s="152" t="str">
        <f>VLOOKUP(D1559,sku归属!A:B,2,0)</f>
        <v>丁芳芳</v>
      </c>
    </row>
    <row r="1560" spans="1:13" s="59" customFormat="1" customHeight="1">
      <c r="A1560" s="59" t="s">
        <v>4409</v>
      </c>
      <c r="B1560" s="59" t="s">
        <v>4410</v>
      </c>
      <c r="C1560" s="59" t="s">
        <v>4411</v>
      </c>
      <c r="D1560" s="59">
        <v>801</v>
      </c>
      <c r="F1560" s="59" t="s">
        <v>5</v>
      </c>
      <c r="G1560" s="152" t="str">
        <f>VLOOKUP(D1560,sku归属!A:B,2,0)</f>
        <v>丁芳芳</v>
      </c>
    </row>
    <row r="1561" spans="1:13" s="59" customFormat="1" customHeight="1">
      <c r="A1561" s="59" t="s">
        <v>4412</v>
      </c>
      <c r="B1561" s="59" t="s">
        <v>4413</v>
      </c>
      <c r="C1561" s="59" t="s">
        <v>4414</v>
      </c>
      <c r="D1561" s="59">
        <v>801</v>
      </c>
      <c r="F1561" s="59" t="s">
        <v>5</v>
      </c>
      <c r="G1561" s="152" t="str">
        <f>VLOOKUP(D1561,sku归属!A:B,2,0)</f>
        <v>丁芳芳</v>
      </c>
    </row>
    <row r="1562" spans="1:13" s="59" customFormat="1" customHeight="1">
      <c r="A1562" s="59" t="s">
        <v>4415</v>
      </c>
      <c r="B1562" s="59" t="s">
        <v>4416</v>
      </c>
      <c r="C1562" s="59" t="s">
        <v>4417</v>
      </c>
      <c r="D1562" s="59">
        <v>801</v>
      </c>
      <c r="F1562" s="59" t="s">
        <v>5</v>
      </c>
      <c r="G1562" s="152" t="str">
        <f>VLOOKUP(D1562,sku归属!A:B,2,0)</f>
        <v>丁芳芳</v>
      </c>
    </row>
    <row r="1563" spans="1:13" s="59" customFormat="1" customHeight="1">
      <c r="A1563" s="59" t="s">
        <v>4418</v>
      </c>
      <c r="B1563" s="59" t="s">
        <v>4419</v>
      </c>
      <c r="C1563" s="59" t="s">
        <v>4420</v>
      </c>
      <c r="D1563" s="59">
        <v>801</v>
      </c>
      <c r="F1563" s="59" t="s">
        <v>5</v>
      </c>
      <c r="G1563" s="152" t="str">
        <f>VLOOKUP(D1563,sku归属!A:B,2,0)</f>
        <v>丁芳芳</v>
      </c>
    </row>
    <row r="1564" spans="1:13" s="59" customFormat="1" customHeight="1">
      <c r="A1564" s="59" t="s">
        <v>4421</v>
      </c>
      <c r="B1564" s="59" t="s">
        <v>4422</v>
      </c>
      <c r="C1564" s="59" t="s">
        <v>4423</v>
      </c>
      <c r="D1564" s="59">
        <v>801</v>
      </c>
      <c r="F1564" s="59" t="s">
        <v>5</v>
      </c>
      <c r="G1564" s="152" t="str">
        <f>VLOOKUP(D1564,sku归属!A:B,2,0)</f>
        <v>丁芳芳</v>
      </c>
    </row>
    <row r="1565" spans="1:13" s="59" customFormat="1" customHeight="1">
      <c r="A1565" s="59" t="s">
        <v>4424</v>
      </c>
      <c r="B1565" s="59" t="s">
        <v>4425</v>
      </c>
      <c r="C1565" s="59" t="s">
        <v>4426</v>
      </c>
      <c r="D1565" s="59">
        <v>801</v>
      </c>
      <c r="F1565" s="59" t="s">
        <v>5</v>
      </c>
      <c r="G1565" s="152" t="str">
        <f>VLOOKUP(D1565,sku归属!A:B,2,0)</f>
        <v>丁芳芳</v>
      </c>
    </row>
    <row r="1566" spans="1:13" s="59" customFormat="1" customHeight="1">
      <c r="A1566" s="59" t="s">
        <v>4427</v>
      </c>
      <c r="B1566" s="59" t="s">
        <v>4428</v>
      </c>
      <c r="C1566" s="59" t="s">
        <v>4429</v>
      </c>
      <c r="D1566" s="59">
        <v>801</v>
      </c>
      <c r="F1566" s="59" t="s">
        <v>5</v>
      </c>
      <c r="G1566" s="152" t="str">
        <f>VLOOKUP(D1566,sku归属!A:B,2,0)</f>
        <v>丁芳芳</v>
      </c>
    </row>
    <row r="1567" spans="1:13" s="59" customFormat="1" customHeight="1">
      <c r="A1567" s="59" t="s">
        <v>4430</v>
      </c>
      <c r="B1567" s="59" t="s">
        <v>4431</v>
      </c>
      <c r="C1567" s="59" t="s">
        <v>4432</v>
      </c>
      <c r="D1567" s="59">
        <v>801</v>
      </c>
      <c r="F1567" s="59" t="s">
        <v>5</v>
      </c>
      <c r="G1567" s="152" t="str">
        <f>VLOOKUP(D1567,sku归属!A:B,2,0)</f>
        <v>丁芳芳</v>
      </c>
    </row>
    <row r="1568" spans="1:13" s="59" customFormat="1" customHeight="1">
      <c r="A1568" s="59" t="s">
        <v>4433</v>
      </c>
      <c r="B1568" s="59" t="s">
        <v>4434</v>
      </c>
      <c r="C1568" s="59" t="s">
        <v>4435</v>
      </c>
      <c r="D1568" s="59">
        <v>801</v>
      </c>
      <c r="F1568" s="59" t="s">
        <v>5</v>
      </c>
      <c r="G1568" s="152" t="str">
        <f>VLOOKUP(D1568,sku归属!A:B,2,0)</f>
        <v>丁芳芳</v>
      </c>
    </row>
    <row r="1569" spans="1:13" s="59" customFormat="1" customHeight="1">
      <c r="A1569" s="59" t="s">
        <v>4436</v>
      </c>
      <c r="B1569" s="59" t="s">
        <v>4437</v>
      </c>
      <c r="C1569" s="59" t="s">
        <v>4438</v>
      </c>
      <c r="D1569" s="59">
        <v>801</v>
      </c>
      <c r="F1569" s="59" t="s">
        <v>5</v>
      </c>
      <c r="G1569" s="152" t="str">
        <f>VLOOKUP(D1569,sku归属!A:B,2,0)</f>
        <v>丁芳芳</v>
      </c>
    </row>
    <row r="1570" spans="1:13" s="59" customFormat="1" customHeight="1">
      <c r="A1570" s="59" t="s">
        <v>4439</v>
      </c>
      <c r="B1570" s="59" t="s">
        <v>4440</v>
      </c>
      <c r="C1570" s="59" t="s">
        <v>4441</v>
      </c>
      <c r="D1570" s="59">
        <v>801</v>
      </c>
      <c r="F1570" s="59" t="s">
        <v>5</v>
      </c>
      <c r="G1570" s="152" t="str">
        <f>VLOOKUP(D1570,sku归属!A:B,2,0)</f>
        <v>丁芳芳</v>
      </c>
    </row>
    <row r="1571" spans="1:13" s="59" customFormat="1" customHeight="1">
      <c r="A1571" s="59" t="s">
        <v>4442</v>
      </c>
      <c r="B1571" s="59" t="s">
        <v>4443</v>
      </c>
      <c r="C1571" s="59" t="s">
        <v>4444</v>
      </c>
      <c r="D1571" s="59">
        <v>801</v>
      </c>
      <c r="F1571" s="59" t="s">
        <v>5</v>
      </c>
      <c r="G1571" s="152" t="str">
        <f>VLOOKUP(D1571,sku归属!A:B,2,0)</f>
        <v>丁芳芳</v>
      </c>
    </row>
    <row r="1572" spans="1:13" s="59" customFormat="1" customHeight="1">
      <c r="A1572" s="59" t="s">
        <v>4445</v>
      </c>
      <c r="B1572" s="59" t="s">
        <v>4446</v>
      </c>
      <c r="C1572" s="59" t="s">
        <v>4447</v>
      </c>
      <c r="D1572" s="59">
        <v>801</v>
      </c>
      <c r="F1572" s="59" t="s">
        <v>5</v>
      </c>
      <c r="G1572" s="152" t="str">
        <f>VLOOKUP(D1572,sku归属!A:B,2,0)</f>
        <v>丁芳芳</v>
      </c>
    </row>
    <row r="1573" spans="1:13" s="59" customFormat="1" customHeight="1">
      <c r="A1573" s="59" t="s">
        <v>4448</v>
      </c>
      <c r="B1573" s="59" t="s">
        <v>4449</v>
      </c>
      <c r="C1573" s="59" t="s">
        <v>4450</v>
      </c>
      <c r="D1573" s="59">
        <v>801</v>
      </c>
      <c r="F1573" s="59" t="s">
        <v>5</v>
      </c>
      <c r="G1573" s="152" t="str">
        <f>VLOOKUP(D1573,sku归属!A:B,2,0)</f>
        <v>丁芳芳</v>
      </c>
    </row>
    <row r="1574" spans="1:13" s="59" customFormat="1" customHeight="1">
      <c r="A1574" s="59" t="s">
        <v>4451</v>
      </c>
      <c r="B1574" s="59" t="s">
        <v>4452</v>
      </c>
      <c r="C1574" s="59" t="s">
        <v>4453</v>
      </c>
      <c r="D1574" s="59">
        <v>801</v>
      </c>
      <c r="F1574" s="59" t="s">
        <v>5</v>
      </c>
      <c r="G1574" s="152" t="str">
        <f>VLOOKUP(D1574,sku归属!A:B,2,0)</f>
        <v>丁芳芳</v>
      </c>
    </row>
    <row r="1575" spans="1:13" s="59" customFormat="1" customHeight="1">
      <c r="A1575" s="59" t="s">
        <v>4454</v>
      </c>
      <c r="B1575" s="59" t="s">
        <v>4455</v>
      </c>
      <c r="C1575" s="59" t="s">
        <v>4456</v>
      </c>
      <c r="D1575" s="59">
        <v>801</v>
      </c>
      <c r="F1575" s="59" t="s">
        <v>5</v>
      </c>
      <c r="G1575" s="152" t="str">
        <f>VLOOKUP(D1575,sku归属!A:B,2,0)</f>
        <v>丁芳芳</v>
      </c>
    </row>
    <row r="1576" spans="1:13" s="59" customFormat="1" customHeight="1">
      <c r="A1576" s="59" t="s">
        <v>4457</v>
      </c>
      <c r="B1576" s="59" t="s">
        <v>4458</v>
      </c>
      <c r="C1576" s="59" t="s">
        <v>4459</v>
      </c>
      <c r="D1576" s="59">
        <v>801</v>
      </c>
      <c r="F1576" s="59" t="s">
        <v>5</v>
      </c>
      <c r="G1576" s="152" t="str">
        <f>VLOOKUP(D1576,sku归属!A:B,2,0)</f>
        <v>丁芳芳</v>
      </c>
    </row>
    <row r="1577" spans="1:13" s="59" customFormat="1" customHeight="1">
      <c r="A1577" s="59" t="s">
        <v>4460</v>
      </c>
      <c r="B1577" s="59" t="s">
        <v>4461</v>
      </c>
      <c r="C1577" s="59" t="s">
        <v>4462</v>
      </c>
      <c r="D1577" s="59">
        <v>801</v>
      </c>
      <c r="F1577" s="59" t="s">
        <v>5</v>
      </c>
      <c r="G1577" s="152" t="str">
        <f>VLOOKUP(D1577,sku归属!A:B,2,0)</f>
        <v>丁芳芳</v>
      </c>
    </row>
    <row r="1578" spans="1:13" s="59" customFormat="1" customHeight="1">
      <c r="A1578" s="59" t="s">
        <v>4463</v>
      </c>
      <c r="B1578" s="59" t="s">
        <v>4464</v>
      </c>
      <c r="C1578" s="59" t="s">
        <v>4465</v>
      </c>
      <c r="D1578" s="59">
        <v>801</v>
      </c>
      <c r="F1578" s="59" t="s">
        <v>5</v>
      </c>
      <c r="G1578" s="152" t="str">
        <f>VLOOKUP(D1578,sku归属!A:B,2,0)</f>
        <v>丁芳芳</v>
      </c>
    </row>
    <row r="1579" spans="1:13" s="59" customFormat="1" customHeight="1">
      <c r="A1579" s="59" t="s">
        <v>4466</v>
      </c>
      <c r="B1579" s="59" t="s">
        <v>4467</v>
      </c>
      <c r="C1579" s="59" t="s">
        <v>4468</v>
      </c>
      <c r="D1579" s="59">
        <v>801</v>
      </c>
      <c r="F1579" s="59" t="s">
        <v>5</v>
      </c>
      <c r="G1579" s="152" t="str">
        <f>VLOOKUP(D1579,sku归属!A:B,2,0)</f>
        <v>丁芳芳</v>
      </c>
    </row>
    <row r="1580" spans="1:13" s="59" customFormat="1" customHeight="1">
      <c r="A1580" s="59" t="s">
        <v>4469</v>
      </c>
      <c r="B1580" s="59" t="s">
        <v>4470</v>
      </c>
      <c r="C1580" s="59" t="s">
        <v>4471</v>
      </c>
      <c r="D1580" s="59">
        <v>801</v>
      </c>
      <c r="F1580" s="59" t="s">
        <v>5</v>
      </c>
      <c r="G1580" s="152" t="str">
        <f>VLOOKUP(D1580,sku归属!A:B,2,0)</f>
        <v>丁芳芳</v>
      </c>
    </row>
    <row r="1581" spans="1:13" s="59" customFormat="1" customHeight="1">
      <c r="A1581" s="59" t="s">
        <v>4472</v>
      </c>
      <c r="B1581" s="59" t="s">
        <v>4473</v>
      </c>
      <c r="C1581" s="59" t="s">
        <v>4474</v>
      </c>
      <c r="D1581" s="59">
        <v>801</v>
      </c>
      <c r="F1581" s="59" t="s">
        <v>5</v>
      </c>
      <c r="G1581" s="152" t="str">
        <f>VLOOKUP(D1581,sku归属!A:B,2,0)</f>
        <v>丁芳芳</v>
      </c>
    </row>
    <row r="1582" spans="1:13" s="59" customFormat="1" customHeight="1">
      <c r="A1582" s="59" t="s">
        <v>4475</v>
      </c>
      <c r="B1582" s="59" t="s">
        <v>4476</v>
      </c>
      <c r="C1582" s="59" t="s">
        <v>4477</v>
      </c>
      <c r="D1582" s="59">
        <v>801</v>
      </c>
      <c r="F1582" s="59" t="s">
        <v>5</v>
      </c>
      <c r="G1582" s="152" t="str">
        <f>VLOOKUP(D1582,sku归属!A:B,2,0)</f>
        <v>丁芳芳</v>
      </c>
    </row>
    <row r="1583" spans="1:13" s="59" customFormat="1" customHeight="1">
      <c r="A1583" s="59" t="s">
        <v>4478</v>
      </c>
      <c r="B1583" s="59" t="s">
        <v>4479</v>
      </c>
      <c r="C1583" s="59" t="s">
        <v>4480</v>
      </c>
      <c r="D1583" s="59">
        <v>801</v>
      </c>
      <c r="F1583" s="59" t="s">
        <v>5</v>
      </c>
      <c r="G1583" s="152" t="str">
        <f>VLOOKUP(D1583,sku归属!A:B,2,0)</f>
        <v>丁芳芳</v>
      </c>
    </row>
    <row r="1584" spans="1:13" s="59" customFormat="1" customHeight="1">
      <c r="A1584" s="59" t="s">
        <v>4481</v>
      </c>
      <c r="B1584" s="59" t="s">
        <v>4482</v>
      </c>
      <c r="C1584" s="59" t="s">
        <v>4483</v>
      </c>
      <c r="D1584" s="59">
        <v>801</v>
      </c>
      <c r="F1584" s="59" t="s">
        <v>5</v>
      </c>
      <c r="G1584" s="152" t="str">
        <f>VLOOKUP(D1584,sku归属!A:B,2,0)</f>
        <v>丁芳芳</v>
      </c>
    </row>
    <row r="1585" spans="1:13" s="59" customFormat="1" customHeight="1">
      <c r="A1585" s="59" t="s">
        <v>4484</v>
      </c>
      <c r="B1585" s="59" t="s">
        <v>4485</v>
      </c>
      <c r="C1585" s="59" t="s">
        <v>4486</v>
      </c>
      <c r="D1585" s="59">
        <v>801</v>
      </c>
      <c r="F1585" s="59" t="s">
        <v>5</v>
      </c>
      <c r="G1585" s="152" t="str">
        <f>VLOOKUP(D1585,sku归属!A:B,2,0)</f>
        <v>丁芳芳</v>
      </c>
    </row>
    <row r="1586" spans="1:13" s="59" customFormat="1" customHeight="1">
      <c r="A1586" s="59" t="s">
        <v>4487</v>
      </c>
      <c r="B1586" s="59" t="s">
        <v>4488</v>
      </c>
      <c r="C1586" s="59" t="s">
        <v>4489</v>
      </c>
      <c r="D1586" s="59">
        <v>801</v>
      </c>
      <c r="F1586" s="59" t="s">
        <v>5</v>
      </c>
      <c r="G1586" s="152" t="str">
        <f>VLOOKUP(D1586,sku归属!A:B,2,0)</f>
        <v>丁芳芳</v>
      </c>
    </row>
    <row r="1587" spans="1:13" s="59" customFormat="1" customHeight="1">
      <c r="A1587" s="59" t="s">
        <v>4490</v>
      </c>
      <c r="B1587" s="59" t="s">
        <v>4491</v>
      </c>
      <c r="C1587" s="59" t="s">
        <v>4492</v>
      </c>
      <c r="D1587" s="59">
        <v>801</v>
      </c>
      <c r="F1587" s="59" t="s">
        <v>5</v>
      </c>
      <c r="G1587" s="152" t="str">
        <f>VLOOKUP(D1587,sku归属!A:B,2,0)</f>
        <v>丁芳芳</v>
      </c>
    </row>
    <row r="1588" spans="1:13" s="59" customFormat="1" customHeight="1">
      <c r="A1588" s="59" t="s">
        <v>4493</v>
      </c>
      <c r="B1588" s="59" t="s">
        <v>4494</v>
      </c>
      <c r="C1588" s="59" t="s">
        <v>4495</v>
      </c>
      <c r="D1588" s="59">
        <v>801</v>
      </c>
      <c r="F1588" s="59" t="s">
        <v>5</v>
      </c>
      <c r="G1588" s="152" t="str">
        <f>VLOOKUP(D1588,sku归属!A:B,2,0)</f>
        <v>丁芳芳</v>
      </c>
    </row>
    <row r="1589" spans="1:13" s="59" customFormat="1" customHeight="1">
      <c r="A1589" s="59" t="s">
        <v>4496</v>
      </c>
      <c r="B1589" s="59" t="s">
        <v>4497</v>
      </c>
      <c r="C1589" s="59" t="s">
        <v>4498</v>
      </c>
      <c r="D1589" s="59">
        <v>801</v>
      </c>
      <c r="F1589" s="59" t="s">
        <v>5</v>
      </c>
      <c r="G1589" s="152" t="str">
        <f>VLOOKUP(D1589,sku归属!A:B,2,0)</f>
        <v>丁芳芳</v>
      </c>
    </row>
    <row r="1590" spans="1:13" s="59" customFormat="1" customHeight="1">
      <c r="A1590" s="59" t="s">
        <v>4499</v>
      </c>
      <c r="B1590" s="59" t="s">
        <v>4500</v>
      </c>
      <c r="C1590" s="59" t="s">
        <v>4501</v>
      </c>
      <c r="D1590" s="59">
        <v>801</v>
      </c>
      <c r="F1590" s="59" t="s">
        <v>5</v>
      </c>
      <c r="G1590" s="152" t="str">
        <f>VLOOKUP(D1590,sku归属!A:B,2,0)</f>
        <v>丁芳芳</v>
      </c>
    </row>
    <row r="1591" spans="1:13" s="59" customFormat="1" customHeight="1">
      <c r="A1591" s="59" t="s">
        <v>4502</v>
      </c>
      <c r="B1591" s="59" t="s">
        <v>4503</v>
      </c>
      <c r="C1591" s="59" t="s">
        <v>4504</v>
      </c>
      <c r="D1591" s="59">
        <v>801</v>
      </c>
      <c r="F1591" s="59" t="s">
        <v>5</v>
      </c>
      <c r="G1591" s="152" t="str">
        <f>VLOOKUP(D1591,sku归属!A:B,2,0)</f>
        <v>丁芳芳</v>
      </c>
    </row>
    <row r="1592" spans="1:13" s="59" customFormat="1" customHeight="1">
      <c r="A1592" s="59" t="s">
        <v>4505</v>
      </c>
      <c r="B1592" s="59" t="s">
        <v>4506</v>
      </c>
      <c r="C1592" s="59" t="s">
        <v>4507</v>
      </c>
      <c r="D1592" s="59">
        <v>801</v>
      </c>
      <c r="F1592" s="59" t="s">
        <v>5</v>
      </c>
      <c r="G1592" s="152" t="str">
        <f>VLOOKUP(D1592,sku归属!A:B,2,0)</f>
        <v>丁芳芳</v>
      </c>
    </row>
    <row r="1593" spans="1:13" s="59" customFormat="1" customHeight="1">
      <c r="A1593" s="59" t="s">
        <v>4508</v>
      </c>
      <c r="B1593" s="59" t="s">
        <v>4509</v>
      </c>
      <c r="C1593" s="59" t="s">
        <v>4510</v>
      </c>
      <c r="D1593" s="59">
        <v>801</v>
      </c>
      <c r="F1593" s="59" t="s">
        <v>5</v>
      </c>
      <c r="G1593" s="152" t="str">
        <f>VLOOKUP(D1593,sku归属!A:B,2,0)</f>
        <v>丁芳芳</v>
      </c>
    </row>
    <row r="1594" spans="1:13" s="59" customFormat="1" customHeight="1">
      <c r="A1594" s="59" t="s">
        <v>4511</v>
      </c>
      <c r="B1594" s="59" t="s">
        <v>4512</v>
      </c>
      <c r="C1594" s="59" t="s">
        <v>4513</v>
      </c>
      <c r="D1594" s="59">
        <v>801</v>
      </c>
      <c r="F1594" s="59" t="s">
        <v>5</v>
      </c>
      <c r="G1594" s="152" t="str">
        <f>VLOOKUP(D1594,sku归属!A:B,2,0)</f>
        <v>丁芳芳</v>
      </c>
    </row>
    <row r="1595" spans="1:13" s="59" customFormat="1" customHeight="1">
      <c r="A1595" s="59" t="s">
        <v>4514</v>
      </c>
      <c r="B1595" s="59" t="s">
        <v>4515</v>
      </c>
      <c r="C1595" s="59" t="s">
        <v>208</v>
      </c>
      <c r="D1595" s="59">
        <v>801</v>
      </c>
      <c r="F1595" s="59" t="s">
        <v>5</v>
      </c>
      <c r="G1595" s="152" t="str">
        <f>VLOOKUP(D1595,sku归属!A:B,2,0)</f>
        <v>丁芳芳</v>
      </c>
    </row>
    <row r="1596" spans="1:13" s="59" customFormat="1" customHeight="1">
      <c r="A1596" s="59" t="s">
        <v>4516</v>
      </c>
      <c r="B1596" s="59" t="s">
        <v>4517</v>
      </c>
      <c r="C1596" s="59" t="s">
        <v>205</v>
      </c>
      <c r="D1596" s="59">
        <v>801</v>
      </c>
      <c r="F1596" s="59" t="s">
        <v>5</v>
      </c>
      <c r="G1596" s="152" t="str">
        <f>VLOOKUP(D1596,sku归属!A:B,2,0)</f>
        <v>丁芳芳</v>
      </c>
    </row>
    <row r="1597" spans="1:13" s="59" customFormat="1" customHeight="1">
      <c r="A1597" s="59" t="s">
        <v>4518</v>
      </c>
      <c r="B1597" s="59" t="s">
        <v>4519</v>
      </c>
      <c r="C1597" s="59" t="s">
        <v>214</v>
      </c>
      <c r="D1597" s="59">
        <v>801</v>
      </c>
      <c r="F1597" s="59" t="s">
        <v>5</v>
      </c>
      <c r="G1597" s="152" t="str">
        <f>VLOOKUP(D1597,sku归属!A:B,2,0)</f>
        <v>丁芳芳</v>
      </c>
    </row>
    <row r="1598" spans="1:13" s="59" customFormat="1" customHeight="1">
      <c r="A1598" s="59" t="s">
        <v>4520</v>
      </c>
      <c r="B1598" s="59" t="s">
        <v>4521</v>
      </c>
      <c r="C1598" s="59" t="s">
        <v>211</v>
      </c>
      <c r="D1598" s="59">
        <v>801</v>
      </c>
      <c r="F1598" s="59" t="s">
        <v>5</v>
      </c>
      <c r="G1598" s="152" t="str">
        <f>VLOOKUP(D1598,sku归属!A:B,2,0)</f>
        <v>丁芳芳</v>
      </c>
    </row>
    <row r="1599" spans="1:13" s="59" customFormat="1" customHeight="1">
      <c r="A1599" s="59" t="s">
        <v>4522</v>
      </c>
      <c r="B1599" s="59" t="s">
        <v>4523</v>
      </c>
      <c r="C1599" s="59" t="s">
        <v>4524</v>
      </c>
      <c r="D1599" s="59">
        <v>801</v>
      </c>
      <c r="F1599" s="59" t="s">
        <v>5</v>
      </c>
      <c r="G1599" s="152" t="str">
        <f>VLOOKUP(D1599,sku归属!A:B,2,0)</f>
        <v>丁芳芳</v>
      </c>
    </row>
    <row r="1600" spans="1:13" s="59" customFormat="1" customHeight="1">
      <c r="A1600" s="59" t="s">
        <v>4525</v>
      </c>
      <c r="B1600" s="59" t="s">
        <v>4526</v>
      </c>
      <c r="C1600" s="59" t="s">
        <v>4527</v>
      </c>
      <c r="D1600" s="59">
        <v>801</v>
      </c>
      <c r="F1600" s="59" t="s">
        <v>5</v>
      </c>
      <c r="G1600" s="152" t="str">
        <f>VLOOKUP(D1600,sku归属!A:B,2,0)</f>
        <v>丁芳芳</v>
      </c>
    </row>
    <row r="1601" spans="1:13" s="59" customFormat="1" customHeight="1">
      <c r="A1601" s="59" t="s">
        <v>4528</v>
      </c>
      <c r="B1601" s="59" t="s">
        <v>4529</v>
      </c>
      <c r="C1601" s="59" t="s">
        <v>4530</v>
      </c>
      <c r="D1601" s="59">
        <v>801</v>
      </c>
      <c r="F1601" s="59" t="s">
        <v>5</v>
      </c>
      <c r="G1601" s="152" t="str">
        <f>VLOOKUP(D1601,sku归属!A:B,2,0)</f>
        <v>丁芳芳</v>
      </c>
    </row>
    <row r="1602" spans="1:13" s="59" customFormat="1" customHeight="1">
      <c r="A1602" s="59" t="s">
        <v>4531</v>
      </c>
      <c r="B1602" s="59" t="s">
        <v>4532</v>
      </c>
      <c r="C1602" s="59" t="s">
        <v>4533</v>
      </c>
      <c r="D1602" s="59">
        <v>801</v>
      </c>
      <c r="F1602" s="59" t="s">
        <v>5</v>
      </c>
      <c r="G1602" s="152" t="str">
        <f>VLOOKUP(D1602,sku归属!A:B,2,0)</f>
        <v>丁芳芳</v>
      </c>
    </row>
    <row r="1603" spans="1:13" s="59" customFormat="1" customHeight="1">
      <c r="A1603" s="59" t="s">
        <v>4534</v>
      </c>
      <c r="B1603" s="59" t="s">
        <v>4535</v>
      </c>
      <c r="C1603" s="59" t="s">
        <v>4536</v>
      </c>
      <c r="D1603" s="59">
        <v>801</v>
      </c>
      <c r="F1603" s="59" t="s">
        <v>5</v>
      </c>
      <c r="G1603" s="152" t="str">
        <f>VLOOKUP(D1603,sku归属!A:B,2,0)</f>
        <v>丁芳芳</v>
      </c>
    </row>
    <row r="1604" spans="1:13" s="59" customFormat="1" customHeight="1">
      <c r="A1604" s="59" t="s">
        <v>4537</v>
      </c>
      <c r="B1604" s="59" t="s">
        <v>4538</v>
      </c>
      <c r="C1604" s="59" t="s">
        <v>4539</v>
      </c>
      <c r="D1604" s="59">
        <v>801</v>
      </c>
      <c r="F1604" s="59" t="s">
        <v>5</v>
      </c>
      <c r="G1604" s="152" t="str">
        <f>VLOOKUP(D1604,sku归属!A:B,2,0)</f>
        <v>丁芳芳</v>
      </c>
    </row>
    <row r="1605" spans="1:13" s="59" customFormat="1" customHeight="1">
      <c r="A1605" s="59" t="s">
        <v>4540</v>
      </c>
      <c r="B1605" s="59" t="s">
        <v>4541</v>
      </c>
      <c r="C1605" s="59" t="s">
        <v>4542</v>
      </c>
      <c r="D1605" s="59">
        <v>801</v>
      </c>
      <c r="F1605" s="59" t="s">
        <v>5</v>
      </c>
      <c r="G1605" s="152" t="str">
        <f>VLOOKUP(D1605,sku归属!A:B,2,0)</f>
        <v>丁芳芳</v>
      </c>
    </row>
    <row r="1606" spans="1:13" s="59" customFormat="1" customHeight="1">
      <c r="A1606" s="59" t="s">
        <v>4543</v>
      </c>
      <c r="B1606" s="59" t="s">
        <v>4544</v>
      </c>
      <c r="C1606" s="59" t="s">
        <v>4545</v>
      </c>
      <c r="D1606" s="59">
        <v>801</v>
      </c>
      <c r="F1606" s="59" t="s">
        <v>5</v>
      </c>
      <c r="G1606" s="152" t="str">
        <f>VLOOKUP(D1606,sku归属!A:B,2,0)</f>
        <v>丁芳芳</v>
      </c>
    </row>
    <row r="1607" spans="1:13" s="59" customFormat="1" customHeight="1">
      <c r="A1607" s="59" t="s">
        <v>4546</v>
      </c>
      <c r="B1607" s="59" t="s">
        <v>4547</v>
      </c>
      <c r="C1607" s="59" t="s">
        <v>4548</v>
      </c>
      <c r="D1607" s="59">
        <v>801</v>
      </c>
      <c r="F1607" s="59" t="s">
        <v>5</v>
      </c>
      <c r="G1607" s="152" t="str">
        <f>VLOOKUP(D1607,sku归属!A:B,2,0)</f>
        <v>丁芳芳</v>
      </c>
    </row>
    <row r="1608" spans="1:13" s="59" customFormat="1" customHeight="1">
      <c r="A1608" s="59" t="s">
        <v>4549</v>
      </c>
      <c r="B1608" s="59" t="s">
        <v>4550</v>
      </c>
      <c r="C1608" s="59" t="s">
        <v>4551</v>
      </c>
      <c r="D1608" s="59">
        <v>801</v>
      </c>
      <c r="F1608" s="59" t="s">
        <v>5</v>
      </c>
      <c r="G1608" s="152" t="str">
        <f>VLOOKUP(D1608,sku归属!A:B,2,0)</f>
        <v>丁芳芳</v>
      </c>
    </row>
    <row r="1609" spans="1:13" s="59" customFormat="1" customHeight="1">
      <c r="A1609" s="59" t="s">
        <v>4552</v>
      </c>
      <c r="B1609" s="59" t="s">
        <v>4553</v>
      </c>
      <c r="C1609" s="59" t="s">
        <v>4554</v>
      </c>
      <c r="D1609" s="59">
        <v>801</v>
      </c>
      <c r="F1609" s="59" t="s">
        <v>5</v>
      </c>
      <c r="G1609" s="152" t="str">
        <f>VLOOKUP(D1609,sku归属!A:B,2,0)</f>
        <v>丁芳芳</v>
      </c>
    </row>
    <row r="1610" spans="1:13" s="59" customFormat="1" customHeight="1">
      <c r="A1610" s="59" t="s">
        <v>4555</v>
      </c>
      <c r="B1610" s="59" t="s">
        <v>4556</v>
      </c>
      <c r="C1610" s="59" t="s">
        <v>4557</v>
      </c>
      <c r="D1610" s="59">
        <v>801</v>
      </c>
      <c r="F1610" s="59" t="s">
        <v>5</v>
      </c>
      <c r="G1610" s="152" t="str">
        <f>VLOOKUP(D1610,sku归属!A:B,2,0)</f>
        <v>丁芳芳</v>
      </c>
    </row>
    <row r="1611" spans="1:13" s="59" customFormat="1" customHeight="1">
      <c r="A1611" s="59" t="s">
        <v>4558</v>
      </c>
      <c r="B1611" s="59" t="s">
        <v>4559</v>
      </c>
      <c r="C1611" s="59" t="s">
        <v>4560</v>
      </c>
      <c r="D1611" s="59">
        <v>801</v>
      </c>
      <c r="F1611" s="59" t="s">
        <v>5</v>
      </c>
      <c r="G1611" s="152" t="str">
        <f>VLOOKUP(D1611,sku归属!A:B,2,0)</f>
        <v>丁芳芳</v>
      </c>
    </row>
    <row r="1612" spans="1:13" s="59" customFormat="1" customHeight="1">
      <c r="A1612" s="59" t="s">
        <v>4561</v>
      </c>
      <c r="B1612" s="59" t="s">
        <v>4562</v>
      </c>
      <c r="C1612" s="59" t="s">
        <v>4563</v>
      </c>
      <c r="D1612" s="59">
        <v>801</v>
      </c>
      <c r="F1612" s="59" t="s">
        <v>5</v>
      </c>
      <c r="G1612" s="152" t="str">
        <f>VLOOKUP(D1612,sku归属!A:B,2,0)</f>
        <v>丁芳芳</v>
      </c>
    </row>
    <row r="1613" spans="1:13" s="59" customFormat="1" customHeight="1">
      <c r="A1613" s="59" t="s">
        <v>4564</v>
      </c>
      <c r="B1613" s="59" t="s">
        <v>4565</v>
      </c>
      <c r="C1613" s="59" t="s">
        <v>4566</v>
      </c>
      <c r="D1613" s="59">
        <v>801</v>
      </c>
      <c r="F1613" s="59" t="s">
        <v>5</v>
      </c>
      <c r="G1613" s="152" t="str">
        <f>VLOOKUP(D1613,sku归属!A:B,2,0)</f>
        <v>丁芳芳</v>
      </c>
    </row>
    <row r="1614" spans="1:13" s="59" customFormat="1" customHeight="1">
      <c r="A1614" s="59" t="s">
        <v>4567</v>
      </c>
      <c r="B1614" s="59" t="s">
        <v>4568</v>
      </c>
      <c r="C1614" s="59" t="s">
        <v>4569</v>
      </c>
      <c r="D1614" s="59">
        <v>801</v>
      </c>
      <c r="F1614" s="59" t="s">
        <v>5</v>
      </c>
      <c r="G1614" s="152" t="str">
        <f>VLOOKUP(D1614,sku归属!A:B,2,0)</f>
        <v>丁芳芳</v>
      </c>
    </row>
    <row r="1615" spans="1:13" s="59" customFormat="1" customHeight="1">
      <c r="A1615" s="59" t="s">
        <v>4570</v>
      </c>
      <c r="B1615" s="59" t="s">
        <v>4571</v>
      </c>
      <c r="C1615" s="59" t="s">
        <v>4572</v>
      </c>
      <c r="D1615" s="59">
        <v>801</v>
      </c>
      <c r="F1615" s="59" t="s">
        <v>5</v>
      </c>
      <c r="G1615" s="152" t="str">
        <f>VLOOKUP(D1615,sku归属!A:B,2,0)</f>
        <v>丁芳芳</v>
      </c>
    </row>
    <row r="1616" spans="1:13" s="59" customFormat="1" customHeight="1">
      <c r="A1616" s="59" t="s">
        <v>4573</v>
      </c>
      <c r="B1616" s="59" t="s">
        <v>4574</v>
      </c>
      <c r="C1616" s="59" t="s">
        <v>4575</v>
      </c>
      <c r="D1616" s="59">
        <v>801</v>
      </c>
      <c r="F1616" s="59" t="s">
        <v>5</v>
      </c>
      <c r="G1616" s="152" t="str">
        <f>VLOOKUP(D1616,sku归属!A:B,2,0)</f>
        <v>丁芳芳</v>
      </c>
    </row>
    <row r="1617" spans="1:13" s="59" customFormat="1" customHeight="1">
      <c r="A1617" s="59" t="s">
        <v>4576</v>
      </c>
      <c r="B1617" s="59" t="s">
        <v>4577</v>
      </c>
      <c r="C1617" s="59" t="s">
        <v>4578</v>
      </c>
      <c r="D1617" s="59">
        <v>801</v>
      </c>
      <c r="F1617" s="59" t="s">
        <v>5</v>
      </c>
      <c r="G1617" s="152" t="str">
        <f>VLOOKUP(D1617,sku归属!A:B,2,0)</f>
        <v>丁芳芳</v>
      </c>
    </row>
    <row r="1618" spans="1:13" s="59" customFormat="1" customHeight="1">
      <c r="A1618" s="59" t="s">
        <v>4579</v>
      </c>
      <c r="B1618" s="59" t="s">
        <v>4580</v>
      </c>
      <c r="C1618" s="59" t="s">
        <v>4581</v>
      </c>
      <c r="D1618" s="59">
        <v>801</v>
      </c>
      <c r="F1618" s="59" t="s">
        <v>5</v>
      </c>
      <c r="G1618" s="152" t="str">
        <f>VLOOKUP(D1618,sku归属!A:B,2,0)</f>
        <v>丁芳芳</v>
      </c>
    </row>
    <row r="1619" spans="1:13" s="59" customFormat="1" customHeight="1">
      <c r="A1619" s="59" t="s">
        <v>4582</v>
      </c>
      <c r="B1619" s="59" t="s">
        <v>4583</v>
      </c>
      <c r="C1619" s="59" t="s">
        <v>4584</v>
      </c>
      <c r="D1619" s="59">
        <v>801</v>
      </c>
      <c r="F1619" s="59" t="s">
        <v>5</v>
      </c>
      <c r="G1619" s="152" t="str">
        <f>VLOOKUP(D1619,sku归属!A:B,2,0)</f>
        <v>丁芳芳</v>
      </c>
    </row>
    <row r="1620" spans="1:13" s="59" customFormat="1" customHeight="1">
      <c r="A1620" s="59" t="s">
        <v>4585</v>
      </c>
      <c r="B1620" s="59" t="s">
        <v>4586</v>
      </c>
      <c r="C1620" s="59" t="s">
        <v>4587</v>
      </c>
      <c r="D1620" s="59">
        <v>801</v>
      </c>
      <c r="F1620" s="59" t="s">
        <v>5</v>
      </c>
      <c r="G1620" s="152" t="str">
        <f>VLOOKUP(D1620,sku归属!A:B,2,0)</f>
        <v>丁芳芳</v>
      </c>
    </row>
    <row r="1621" spans="1:13" s="59" customFormat="1" customHeight="1">
      <c r="A1621" s="59" t="s">
        <v>4588</v>
      </c>
      <c r="B1621" s="59" t="s">
        <v>4589</v>
      </c>
      <c r="C1621" s="59" t="s">
        <v>4590</v>
      </c>
      <c r="D1621" s="59">
        <v>801</v>
      </c>
      <c r="F1621" s="59" t="s">
        <v>5</v>
      </c>
      <c r="G1621" s="152" t="str">
        <f>VLOOKUP(D1621,sku归属!A:B,2,0)</f>
        <v>丁芳芳</v>
      </c>
    </row>
    <row r="1622" spans="1:13" s="59" customFormat="1" customHeight="1">
      <c r="A1622" s="59" t="s">
        <v>4591</v>
      </c>
      <c r="B1622" s="59" t="s">
        <v>4592</v>
      </c>
      <c r="C1622" s="59" t="s">
        <v>4593</v>
      </c>
      <c r="D1622" s="59">
        <v>801</v>
      </c>
      <c r="F1622" s="59" t="s">
        <v>5</v>
      </c>
      <c r="G1622" s="152" t="str">
        <f>VLOOKUP(D1622,sku归属!A:B,2,0)</f>
        <v>丁芳芳</v>
      </c>
    </row>
    <row r="1623" spans="1:13" s="59" customFormat="1" customHeight="1">
      <c r="A1623" s="59" t="s">
        <v>4594</v>
      </c>
      <c r="B1623" s="59" t="s">
        <v>4595</v>
      </c>
      <c r="C1623" s="59" t="s">
        <v>4596</v>
      </c>
      <c r="D1623" s="59">
        <v>801</v>
      </c>
      <c r="F1623" s="59" t="s">
        <v>5</v>
      </c>
      <c r="G1623" s="152" t="str">
        <f>VLOOKUP(D1623,sku归属!A:B,2,0)</f>
        <v>丁芳芳</v>
      </c>
    </row>
    <row r="1624" spans="1:13" s="59" customFormat="1" customHeight="1">
      <c r="A1624" s="59" t="s">
        <v>4597</v>
      </c>
      <c r="B1624" s="59" t="s">
        <v>4598</v>
      </c>
      <c r="C1624" s="59" t="s">
        <v>4599</v>
      </c>
      <c r="D1624" s="59">
        <v>801</v>
      </c>
      <c r="F1624" s="59" t="s">
        <v>5</v>
      </c>
      <c r="G1624" s="152" t="str">
        <f>VLOOKUP(D1624,sku归属!A:B,2,0)</f>
        <v>丁芳芳</v>
      </c>
    </row>
    <row r="1625" spans="1:13" s="59" customFormat="1" customHeight="1">
      <c r="A1625" s="59" t="s">
        <v>4600</v>
      </c>
      <c r="B1625" s="59" t="s">
        <v>4601</v>
      </c>
      <c r="C1625" s="59" t="s">
        <v>4572</v>
      </c>
      <c r="D1625" s="59">
        <v>801</v>
      </c>
      <c r="F1625" s="59" t="s">
        <v>5</v>
      </c>
      <c r="G1625" s="152" t="str">
        <f>VLOOKUP(D1625,sku归属!A:B,2,0)</f>
        <v>丁芳芳</v>
      </c>
    </row>
    <row r="1626" spans="1:13" s="59" customFormat="1" customHeight="1">
      <c r="A1626" s="59" t="s">
        <v>4602</v>
      </c>
      <c r="B1626" s="59" t="s">
        <v>4603</v>
      </c>
      <c r="C1626" s="59" t="s">
        <v>4575</v>
      </c>
      <c r="D1626" s="59">
        <v>801</v>
      </c>
      <c r="F1626" s="59" t="s">
        <v>5</v>
      </c>
      <c r="G1626" s="152" t="str">
        <f>VLOOKUP(D1626,sku归属!A:B,2,0)</f>
        <v>丁芳芳</v>
      </c>
    </row>
    <row r="1627" spans="1:13" s="59" customFormat="1" customHeight="1">
      <c r="A1627" s="59" t="s">
        <v>4604</v>
      </c>
      <c r="B1627" s="59" t="s">
        <v>4605</v>
      </c>
      <c r="C1627" s="59" t="s">
        <v>4578</v>
      </c>
      <c r="D1627" s="59">
        <v>801</v>
      </c>
      <c r="F1627" s="59" t="s">
        <v>5</v>
      </c>
      <c r="G1627" s="152" t="str">
        <f>VLOOKUP(D1627,sku归属!A:B,2,0)</f>
        <v>丁芳芳</v>
      </c>
    </row>
    <row r="1628" spans="1:13" s="59" customFormat="1" customHeight="1">
      <c r="A1628" s="59" t="s">
        <v>4606</v>
      </c>
      <c r="B1628" s="59" t="s">
        <v>4607</v>
      </c>
      <c r="C1628" s="59" t="s">
        <v>4581</v>
      </c>
      <c r="D1628" s="59">
        <v>801</v>
      </c>
      <c r="F1628" s="59" t="s">
        <v>5</v>
      </c>
      <c r="G1628" s="152" t="str">
        <f>VLOOKUP(D1628,sku归属!A:B,2,0)</f>
        <v>丁芳芳</v>
      </c>
    </row>
    <row r="1629" spans="1:13" s="59" customFormat="1" customHeight="1">
      <c r="A1629" s="59" t="s">
        <v>4608</v>
      </c>
      <c r="B1629" s="59" t="s">
        <v>4609</v>
      </c>
      <c r="C1629" s="59" t="s">
        <v>4584</v>
      </c>
      <c r="D1629" s="59">
        <v>801</v>
      </c>
      <c r="F1629" s="59" t="s">
        <v>5</v>
      </c>
      <c r="G1629" s="152" t="str">
        <f>VLOOKUP(D1629,sku归属!A:B,2,0)</f>
        <v>丁芳芳</v>
      </c>
    </row>
    <row r="1630" spans="1:13" s="59" customFormat="1" customHeight="1">
      <c r="A1630" s="59" t="s">
        <v>4610</v>
      </c>
      <c r="B1630" s="59" t="s">
        <v>4611</v>
      </c>
      <c r="C1630" s="59" t="s">
        <v>4587</v>
      </c>
      <c r="D1630" s="59">
        <v>801</v>
      </c>
      <c r="F1630" s="59" t="s">
        <v>5</v>
      </c>
      <c r="G1630" s="152" t="str">
        <f>VLOOKUP(D1630,sku归属!A:B,2,0)</f>
        <v>丁芳芳</v>
      </c>
    </row>
    <row r="1631" spans="1:13" s="59" customFormat="1" customHeight="1">
      <c r="A1631" s="59" t="s">
        <v>4612</v>
      </c>
      <c r="B1631" s="59" t="s">
        <v>4613</v>
      </c>
      <c r="C1631" s="59" t="s">
        <v>4590</v>
      </c>
      <c r="D1631" s="59">
        <v>801</v>
      </c>
      <c r="F1631" s="59" t="s">
        <v>5</v>
      </c>
      <c r="G1631" s="152" t="str">
        <f>VLOOKUP(D1631,sku归属!A:B,2,0)</f>
        <v>丁芳芳</v>
      </c>
    </row>
    <row r="1632" spans="1:13" s="59" customFormat="1" customHeight="1">
      <c r="A1632" s="59" t="s">
        <v>4614</v>
      </c>
      <c r="B1632" s="59" t="s">
        <v>4615</v>
      </c>
      <c r="C1632" s="59" t="s">
        <v>4593</v>
      </c>
      <c r="D1632" s="59">
        <v>801</v>
      </c>
      <c r="F1632" s="59" t="s">
        <v>5</v>
      </c>
      <c r="G1632" s="152" t="str">
        <f>VLOOKUP(D1632,sku归属!A:B,2,0)</f>
        <v>丁芳芳</v>
      </c>
    </row>
    <row r="1633" spans="1:13" s="59" customFormat="1" customHeight="1">
      <c r="A1633" s="59" t="s">
        <v>4616</v>
      </c>
      <c r="B1633" s="59" t="s">
        <v>4617</v>
      </c>
      <c r="C1633" s="59" t="s">
        <v>4548</v>
      </c>
      <c r="D1633" s="59">
        <v>801</v>
      </c>
      <c r="F1633" s="59" t="s">
        <v>5</v>
      </c>
      <c r="G1633" s="152" t="str">
        <f>VLOOKUP(D1633,sku归属!A:B,2,0)</f>
        <v>丁芳芳</v>
      </c>
    </row>
    <row r="1634" spans="1:13" s="59" customFormat="1" customHeight="1">
      <c r="A1634" s="59" t="s">
        <v>4618</v>
      </c>
      <c r="B1634" s="59" t="s">
        <v>4619</v>
      </c>
      <c r="C1634" s="59" t="s">
        <v>4551</v>
      </c>
      <c r="D1634" s="59">
        <v>801</v>
      </c>
      <c r="F1634" s="59" t="s">
        <v>5</v>
      </c>
      <c r="G1634" s="152" t="str">
        <f>VLOOKUP(D1634,sku归属!A:B,2,0)</f>
        <v>丁芳芳</v>
      </c>
    </row>
    <row r="1635" spans="1:13" s="59" customFormat="1" customHeight="1">
      <c r="A1635" s="59" t="s">
        <v>4620</v>
      </c>
      <c r="B1635" s="59" t="s">
        <v>4621</v>
      </c>
      <c r="C1635" s="59" t="s">
        <v>4554</v>
      </c>
      <c r="D1635" s="59">
        <v>801</v>
      </c>
      <c r="F1635" s="59" t="s">
        <v>5</v>
      </c>
      <c r="G1635" s="152" t="str">
        <f>VLOOKUP(D1635,sku归属!A:B,2,0)</f>
        <v>丁芳芳</v>
      </c>
    </row>
    <row r="1636" spans="1:13" s="59" customFormat="1" customHeight="1">
      <c r="A1636" s="59" t="s">
        <v>4622</v>
      </c>
      <c r="B1636" s="59" t="s">
        <v>4623</v>
      </c>
      <c r="C1636" s="59" t="s">
        <v>4557</v>
      </c>
      <c r="D1636" s="59">
        <v>801</v>
      </c>
      <c r="F1636" s="59" t="s">
        <v>5</v>
      </c>
      <c r="G1636" s="152" t="str">
        <f>VLOOKUP(D1636,sku归属!A:B,2,0)</f>
        <v>丁芳芳</v>
      </c>
    </row>
    <row r="1637" spans="1:13" s="59" customFormat="1" customHeight="1">
      <c r="A1637" s="59" t="s">
        <v>4624</v>
      </c>
      <c r="B1637" s="59" t="s">
        <v>4625</v>
      </c>
      <c r="C1637" s="59" t="s">
        <v>4560</v>
      </c>
      <c r="D1637" s="59">
        <v>801</v>
      </c>
      <c r="F1637" s="59" t="s">
        <v>5</v>
      </c>
      <c r="G1637" s="152" t="str">
        <f>VLOOKUP(D1637,sku归属!A:B,2,0)</f>
        <v>丁芳芳</v>
      </c>
    </row>
    <row r="1638" spans="1:13" s="59" customFormat="1" customHeight="1">
      <c r="A1638" s="59" t="s">
        <v>4626</v>
      </c>
      <c r="B1638" s="59" t="s">
        <v>4627</v>
      </c>
      <c r="C1638" s="59" t="s">
        <v>4563</v>
      </c>
      <c r="D1638" s="59">
        <v>801</v>
      </c>
      <c r="F1638" s="59" t="s">
        <v>5</v>
      </c>
      <c r="G1638" s="152" t="str">
        <f>VLOOKUP(D1638,sku归属!A:B,2,0)</f>
        <v>丁芳芳</v>
      </c>
    </row>
    <row r="1639" spans="1:13" s="59" customFormat="1" customHeight="1">
      <c r="A1639" s="59" t="s">
        <v>4628</v>
      </c>
      <c r="B1639" s="59" t="s">
        <v>4629</v>
      </c>
      <c r="C1639" s="59" t="s">
        <v>4566</v>
      </c>
      <c r="D1639" s="59">
        <v>801</v>
      </c>
      <c r="F1639" s="59" t="s">
        <v>5</v>
      </c>
      <c r="G1639" s="152" t="str">
        <f>VLOOKUP(D1639,sku归属!A:B,2,0)</f>
        <v>丁芳芳</v>
      </c>
    </row>
    <row r="1640" spans="1:13" s="59" customFormat="1" customHeight="1">
      <c r="A1640" s="59" t="s">
        <v>4630</v>
      </c>
      <c r="B1640" s="59" t="s">
        <v>4631</v>
      </c>
      <c r="C1640" s="59" t="s">
        <v>4569</v>
      </c>
      <c r="D1640" s="59">
        <v>801</v>
      </c>
      <c r="F1640" s="59" t="s">
        <v>5</v>
      </c>
      <c r="G1640" s="152" t="str">
        <f>VLOOKUP(D1640,sku归属!A:B,2,0)</f>
        <v>丁芳芳</v>
      </c>
    </row>
    <row r="1641" spans="1:13" s="59" customFormat="1" customHeight="1">
      <c r="A1641" s="59" t="s">
        <v>4632</v>
      </c>
      <c r="B1641" s="59" t="s">
        <v>4633</v>
      </c>
      <c r="C1641" s="59" t="s">
        <v>4530</v>
      </c>
      <c r="D1641" s="59">
        <v>801</v>
      </c>
      <c r="F1641" s="59" t="s">
        <v>5</v>
      </c>
      <c r="G1641" s="152" t="str">
        <f>VLOOKUP(D1641,sku归属!A:B,2,0)</f>
        <v>丁芳芳</v>
      </c>
    </row>
    <row r="1642" spans="1:13" s="59" customFormat="1" customHeight="1">
      <c r="A1642" s="59" t="s">
        <v>4634</v>
      </c>
      <c r="B1642" s="59" t="s">
        <v>4635</v>
      </c>
      <c r="C1642" s="59" t="s">
        <v>4533</v>
      </c>
      <c r="D1642" s="59">
        <v>801</v>
      </c>
      <c r="F1642" s="59" t="s">
        <v>5</v>
      </c>
      <c r="G1642" s="152" t="str">
        <f>VLOOKUP(D1642,sku归属!A:B,2,0)</f>
        <v>丁芳芳</v>
      </c>
    </row>
    <row r="1643" spans="1:13" s="59" customFormat="1" customHeight="1">
      <c r="A1643" s="59" t="s">
        <v>4636</v>
      </c>
      <c r="B1643" s="59" t="s">
        <v>4637</v>
      </c>
      <c r="C1643" s="59" t="s">
        <v>4536</v>
      </c>
      <c r="D1643" s="59">
        <v>801</v>
      </c>
      <c r="F1643" s="59" t="s">
        <v>5</v>
      </c>
      <c r="G1643" s="152" t="str">
        <f>VLOOKUP(D1643,sku归属!A:B,2,0)</f>
        <v>丁芳芳</v>
      </c>
    </row>
    <row r="1644" spans="1:13" s="59" customFormat="1" customHeight="1">
      <c r="A1644" s="59" t="s">
        <v>4638</v>
      </c>
      <c r="B1644" s="59" t="s">
        <v>4639</v>
      </c>
      <c r="C1644" s="59" t="s">
        <v>4539</v>
      </c>
      <c r="D1644" s="59">
        <v>801</v>
      </c>
      <c r="F1644" s="59" t="s">
        <v>5</v>
      </c>
      <c r="G1644" s="152" t="str">
        <f>VLOOKUP(D1644,sku归属!A:B,2,0)</f>
        <v>丁芳芳</v>
      </c>
    </row>
    <row r="1645" spans="1:13" s="59" customFormat="1" customHeight="1">
      <c r="A1645" s="59" t="s">
        <v>4640</v>
      </c>
      <c r="B1645" s="59" t="s">
        <v>4641</v>
      </c>
      <c r="C1645" s="59" t="s">
        <v>4542</v>
      </c>
      <c r="D1645" s="59">
        <v>801</v>
      </c>
      <c r="F1645" s="59" t="s">
        <v>5</v>
      </c>
      <c r="G1645" s="152" t="str">
        <f>VLOOKUP(D1645,sku归属!A:B,2,0)</f>
        <v>丁芳芳</v>
      </c>
    </row>
    <row r="1646" spans="1:13" s="59" customFormat="1" customHeight="1">
      <c r="A1646" s="59" t="s">
        <v>4642</v>
      </c>
      <c r="B1646" s="59" t="s">
        <v>4643</v>
      </c>
      <c r="C1646" s="59" t="s">
        <v>4545</v>
      </c>
      <c r="D1646" s="59">
        <v>801</v>
      </c>
      <c r="F1646" s="59" t="s">
        <v>5</v>
      </c>
      <c r="G1646" s="152" t="str">
        <f>VLOOKUP(D1646,sku归属!A:B,2,0)</f>
        <v>丁芳芳</v>
      </c>
    </row>
    <row r="1647" spans="1:13" s="59" customFormat="1" customHeight="1">
      <c r="A1647" s="59" t="s">
        <v>4644</v>
      </c>
      <c r="B1647" s="59" t="s">
        <v>4645</v>
      </c>
      <c r="C1647" s="59" t="s">
        <v>4646</v>
      </c>
      <c r="D1647" s="59" t="s">
        <v>16</v>
      </c>
      <c r="F1647" s="59" t="s">
        <v>5</v>
      </c>
      <c r="G1647" s="152" t="str">
        <f>VLOOKUP(D1647,sku归属!A:B,2,0)</f>
        <v>其他</v>
      </c>
    </row>
    <row r="1648" spans="1:13" s="59" customFormat="1" customHeight="1">
      <c r="A1648" s="59" t="s">
        <v>4647</v>
      </c>
      <c r="B1648" s="59" t="s">
        <v>4648</v>
      </c>
      <c r="C1648" s="59" t="s">
        <v>4649</v>
      </c>
      <c r="D1648" s="59" t="s">
        <v>16</v>
      </c>
      <c r="F1648" s="59" t="s">
        <v>5</v>
      </c>
      <c r="G1648" s="152" t="str">
        <f>VLOOKUP(D1648,sku归属!A:B,2,0)</f>
        <v>其他</v>
      </c>
    </row>
    <row r="1649" spans="1:13" s="59" customFormat="1" customHeight="1">
      <c r="A1649" s="59" t="s">
        <v>4650</v>
      </c>
      <c r="B1649" s="59" t="s">
        <v>4651</v>
      </c>
      <c r="C1649" s="59" t="s">
        <v>4652</v>
      </c>
      <c r="D1649" s="59" t="s">
        <v>16</v>
      </c>
      <c r="F1649" s="59" t="s">
        <v>5</v>
      </c>
      <c r="G1649" s="152" t="str">
        <f>VLOOKUP(D1649,sku归属!A:B,2,0)</f>
        <v>其他</v>
      </c>
    </row>
    <row r="1650" spans="1:13" s="59" customFormat="1" customHeight="1">
      <c r="A1650" s="59" t="s">
        <v>4653</v>
      </c>
      <c r="B1650" s="59" t="s">
        <v>4654</v>
      </c>
      <c r="C1650" s="59" t="s">
        <v>4655</v>
      </c>
      <c r="D1650" s="59" t="s">
        <v>16</v>
      </c>
      <c r="F1650" s="59" t="s">
        <v>5</v>
      </c>
      <c r="G1650" s="152" t="str">
        <f>VLOOKUP(D1650,sku归属!A:B,2,0)</f>
        <v>其他</v>
      </c>
    </row>
    <row r="1651" spans="1:13" s="59" customFormat="1" customHeight="1">
      <c r="A1651" s="59" t="s">
        <v>4656</v>
      </c>
      <c r="B1651" s="59" t="s">
        <v>4657</v>
      </c>
      <c r="C1651" s="59" t="s">
        <v>4658</v>
      </c>
      <c r="D1651" s="59" t="s">
        <v>16</v>
      </c>
      <c r="F1651" s="59" t="s">
        <v>5</v>
      </c>
      <c r="G1651" s="152" t="str">
        <f>VLOOKUP(D1651,sku归属!A:B,2,0)</f>
        <v>其他</v>
      </c>
    </row>
    <row r="1652" spans="1:13" s="59" customFormat="1" customHeight="1">
      <c r="A1652" s="59" t="s">
        <v>4659</v>
      </c>
      <c r="B1652" s="59" t="s">
        <v>4660</v>
      </c>
      <c r="C1652" s="59" t="s">
        <v>4661</v>
      </c>
      <c r="D1652" s="59" t="s">
        <v>16</v>
      </c>
      <c r="F1652" s="59" t="s">
        <v>5</v>
      </c>
      <c r="G1652" s="152" t="str">
        <f>VLOOKUP(D1652,sku归属!A:B,2,0)</f>
        <v>其他</v>
      </c>
    </row>
    <row r="1653" spans="1:13" s="59" customFormat="1" customHeight="1">
      <c r="A1653" s="59" t="s">
        <v>4662</v>
      </c>
      <c r="B1653" s="59" t="s">
        <v>4663</v>
      </c>
      <c r="C1653" s="59" t="s">
        <v>4664</v>
      </c>
      <c r="D1653" s="59" t="s">
        <v>16</v>
      </c>
      <c r="F1653" s="59" t="s">
        <v>5</v>
      </c>
      <c r="G1653" s="152" t="str">
        <f>VLOOKUP(D1653,sku归属!A:B,2,0)</f>
        <v>其他</v>
      </c>
    </row>
    <row r="1654" spans="1:13" s="59" customFormat="1" customHeight="1">
      <c r="A1654" s="59" t="s">
        <v>4665</v>
      </c>
      <c r="B1654" s="59" t="s">
        <v>4666</v>
      </c>
      <c r="C1654" s="59" t="s">
        <v>4667</v>
      </c>
      <c r="D1654" s="59" t="s">
        <v>16</v>
      </c>
      <c r="F1654" s="59" t="s">
        <v>5</v>
      </c>
      <c r="G1654" s="152" t="str">
        <f>VLOOKUP(D1654,sku归属!A:B,2,0)</f>
        <v>其他</v>
      </c>
    </row>
    <row r="1655" spans="1:13" s="59" customFormat="1" customHeight="1">
      <c r="A1655" s="59" t="s">
        <v>4668</v>
      </c>
      <c r="B1655" s="59" t="s">
        <v>4669</v>
      </c>
      <c r="C1655" s="59" t="s">
        <v>4670</v>
      </c>
      <c r="D1655" s="59" t="s">
        <v>16</v>
      </c>
      <c r="F1655" s="59" t="s">
        <v>5</v>
      </c>
      <c r="G1655" s="152" t="str">
        <f>VLOOKUP(D1655,sku归属!A:B,2,0)</f>
        <v>其他</v>
      </c>
    </row>
    <row r="1656" spans="1:13" s="59" customFormat="1" customHeight="1">
      <c r="A1656" s="59" t="s">
        <v>4671</v>
      </c>
      <c r="B1656" s="59" t="s">
        <v>4672</v>
      </c>
      <c r="C1656" s="59" t="s">
        <v>4673</v>
      </c>
      <c r="D1656" s="59" t="s">
        <v>16</v>
      </c>
      <c r="F1656" s="59" t="s">
        <v>5</v>
      </c>
      <c r="G1656" s="152" t="str">
        <f>VLOOKUP(D1656,sku归属!A:B,2,0)</f>
        <v>其他</v>
      </c>
    </row>
    <row r="1657" spans="1:13" s="59" customFormat="1" customHeight="1">
      <c r="A1657" s="59" t="s">
        <v>4674</v>
      </c>
      <c r="B1657" s="59" t="s">
        <v>4675</v>
      </c>
      <c r="C1657" s="59" t="s">
        <v>2764</v>
      </c>
      <c r="D1657" s="59" t="s">
        <v>16</v>
      </c>
      <c r="F1657" s="59" t="s">
        <v>5</v>
      </c>
      <c r="G1657" s="152" t="str">
        <f>VLOOKUP(D1657,sku归属!A:B,2,0)</f>
        <v>其他</v>
      </c>
    </row>
    <row r="1658" spans="1:13" s="59" customFormat="1" customHeight="1">
      <c r="A1658" s="59" t="s">
        <v>4676</v>
      </c>
      <c r="B1658" s="59" t="s">
        <v>4677</v>
      </c>
      <c r="C1658" s="59" t="s">
        <v>2758</v>
      </c>
      <c r="D1658" s="59" t="s">
        <v>16</v>
      </c>
      <c r="F1658" s="59" t="s">
        <v>5</v>
      </c>
      <c r="G1658" s="152" t="str">
        <f>VLOOKUP(D1658,sku归属!A:B,2,0)</f>
        <v>其他</v>
      </c>
    </row>
    <row r="1659" spans="1:13" s="59" customFormat="1" customHeight="1">
      <c r="A1659" s="59" t="s">
        <v>4678</v>
      </c>
      <c r="B1659" s="59" t="s">
        <v>4679</v>
      </c>
      <c r="C1659" s="59" t="s">
        <v>2761</v>
      </c>
      <c r="D1659" s="59" t="s">
        <v>16</v>
      </c>
      <c r="F1659" s="59" t="s">
        <v>5</v>
      </c>
      <c r="G1659" s="152" t="str">
        <f>VLOOKUP(D1659,sku归属!A:B,2,0)</f>
        <v>其他</v>
      </c>
    </row>
    <row r="1660" spans="1:13" s="59" customFormat="1" customHeight="1">
      <c r="A1660" s="59" t="s">
        <v>4680</v>
      </c>
      <c r="B1660" s="59" t="s">
        <v>4681</v>
      </c>
      <c r="C1660" s="59" t="s">
        <v>4581</v>
      </c>
      <c r="D1660" s="59" t="s">
        <v>16</v>
      </c>
      <c r="F1660" s="59" t="s">
        <v>5</v>
      </c>
      <c r="G1660" s="152" t="str">
        <f>VLOOKUP(D1660,sku归属!A:B,2,0)</f>
        <v>其他</v>
      </c>
    </row>
    <row r="1661" spans="1:13" s="59" customFormat="1" customHeight="1">
      <c r="A1661" s="59" t="s">
        <v>4682</v>
      </c>
      <c r="B1661" s="59" t="s">
        <v>4683</v>
      </c>
      <c r="C1661" s="59" t="s">
        <v>4572</v>
      </c>
      <c r="D1661" s="59" t="s">
        <v>16</v>
      </c>
      <c r="F1661" s="59" t="s">
        <v>5</v>
      </c>
      <c r="G1661" s="152" t="str">
        <f>VLOOKUP(D1661,sku归属!A:B,2,0)</f>
        <v>其他</v>
      </c>
    </row>
    <row r="1662" spans="1:13" s="59" customFormat="1" customHeight="1">
      <c r="A1662" s="59" t="s">
        <v>4684</v>
      </c>
      <c r="B1662" s="59" t="s">
        <v>4685</v>
      </c>
      <c r="C1662" s="59" t="s">
        <v>4686</v>
      </c>
      <c r="D1662" s="59" t="s">
        <v>16</v>
      </c>
      <c r="F1662" s="59" t="s">
        <v>5</v>
      </c>
      <c r="G1662" s="152" t="str">
        <f>VLOOKUP(D1662,sku归属!A:B,2,0)</f>
        <v>其他</v>
      </c>
    </row>
    <row r="1663" spans="1:13" s="59" customFormat="1" customHeight="1">
      <c r="A1663" s="59" t="s">
        <v>4687</v>
      </c>
      <c r="B1663" s="59" t="s">
        <v>4688</v>
      </c>
      <c r="C1663" s="59" t="s">
        <v>4689</v>
      </c>
      <c r="D1663" s="59" t="s">
        <v>16</v>
      </c>
      <c r="F1663" s="59" t="s">
        <v>5</v>
      </c>
      <c r="G1663" s="152" t="str">
        <f>VLOOKUP(D1663,sku归属!A:B,2,0)</f>
        <v>其他</v>
      </c>
    </row>
    <row r="1664" spans="1:13" s="59" customFormat="1" customHeight="1">
      <c r="A1664" s="59" t="s">
        <v>4690</v>
      </c>
      <c r="B1664" s="59" t="s">
        <v>4691</v>
      </c>
      <c r="C1664" s="59" t="s">
        <v>4692</v>
      </c>
      <c r="D1664" s="59" t="s">
        <v>16</v>
      </c>
      <c r="F1664" s="59" t="s">
        <v>5</v>
      </c>
      <c r="G1664" s="152" t="str">
        <f>VLOOKUP(D1664,sku归属!A:B,2,0)</f>
        <v>其他</v>
      </c>
    </row>
    <row r="1665" spans="1:13" s="59" customFormat="1" customHeight="1">
      <c r="A1665" s="59" t="s">
        <v>4693</v>
      </c>
      <c r="B1665" s="59" t="s">
        <v>4694</v>
      </c>
      <c r="C1665" s="59" t="s">
        <v>4695</v>
      </c>
      <c r="D1665" s="59" t="s">
        <v>16</v>
      </c>
      <c r="F1665" s="59" t="s">
        <v>5</v>
      </c>
      <c r="G1665" s="152" t="str">
        <f>VLOOKUP(D1665,sku归属!A:B,2,0)</f>
        <v>其他</v>
      </c>
    </row>
    <row r="1666" spans="1:13" s="59" customFormat="1" customHeight="1">
      <c r="A1666" s="59" t="s">
        <v>4696</v>
      </c>
      <c r="B1666" s="59" t="s">
        <v>4697</v>
      </c>
      <c r="C1666" s="59" t="s">
        <v>4698</v>
      </c>
      <c r="D1666" s="59" t="s">
        <v>16</v>
      </c>
      <c r="F1666" s="59" t="s">
        <v>5</v>
      </c>
      <c r="G1666" s="152" t="str">
        <f>VLOOKUP(D1666,sku归属!A:B,2,0)</f>
        <v>其他</v>
      </c>
    </row>
    <row r="1667" spans="1:13" s="59" customFormat="1" customHeight="1">
      <c r="A1667" s="59" t="s">
        <v>4699</v>
      </c>
      <c r="B1667" s="59" t="s">
        <v>4700</v>
      </c>
      <c r="C1667" s="59" t="s">
        <v>4701</v>
      </c>
      <c r="D1667" s="59" t="s">
        <v>16</v>
      </c>
      <c r="F1667" s="59" t="s">
        <v>5</v>
      </c>
      <c r="G1667" s="152" t="str">
        <f>VLOOKUP(D1667,sku归属!A:B,2,0)</f>
        <v>其他</v>
      </c>
    </row>
    <row r="1668" spans="1:13" s="59" customFormat="1" customHeight="1">
      <c r="A1668" s="59" t="s">
        <v>4702</v>
      </c>
      <c r="B1668" s="59" t="s">
        <v>4703</v>
      </c>
      <c r="C1668" s="59" t="s">
        <v>4704</v>
      </c>
      <c r="D1668" s="59" t="s">
        <v>16</v>
      </c>
      <c r="F1668" s="59" t="s">
        <v>5</v>
      </c>
      <c r="G1668" s="152" t="str">
        <f>VLOOKUP(D1668,sku归属!A:B,2,0)</f>
        <v>其他</v>
      </c>
    </row>
    <row r="1669" spans="1:13" s="59" customFormat="1" customHeight="1">
      <c r="A1669" s="59" t="s">
        <v>4705</v>
      </c>
      <c r="B1669" s="59" t="s">
        <v>4706</v>
      </c>
      <c r="C1669" s="59" t="s">
        <v>4707</v>
      </c>
      <c r="D1669" s="59" t="s">
        <v>16</v>
      </c>
      <c r="F1669" s="59" t="s">
        <v>5</v>
      </c>
      <c r="G1669" s="152" t="str">
        <f>VLOOKUP(D1669,sku归属!A:B,2,0)</f>
        <v>其他</v>
      </c>
    </row>
    <row r="1670" spans="1:13" s="59" customFormat="1" customHeight="1">
      <c r="A1670" s="59" t="s">
        <v>4708</v>
      </c>
      <c r="B1670" s="59" t="s">
        <v>4709</v>
      </c>
      <c r="C1670" s="59" t="s">
        <v>4710</v>
      </c>
      <c r="D1670" s="59" t="s">
        <v>16</v>
      </c>
      <c r="F1670" s="59" t="s">
        <v>5</v>
      </c>
      <c r="G1670" s="152" t="str">
        <f>VLOOKUP(D1670,sku归属!A:B,2,0)</f>
        <v>其他</v>
      </c>
    </row>
    <row r="1671" spans="1:13" s="59" customFormat="1" customHeight="1">
      <c r="A1671" s="59" t="s">
        <v>4711</v>
      </c>
      <c r="B1671" s="59" t="s">
        <v>4712</v>
      </c>
      <c r="C1671" s="59" t="s">
        <v>4713</v>
      </c>
      <c r="D1671" s="59" t="s">
        <v>16</v>
      </c>
      <c r="F1671" s="59" t="s">
        <v>5</v>
      </c>
      <c r="G1671" s="152" t="str">
        <f>VLOOKUP(D1671,sku归属!A:B,2,0)</f>
        <v>其他</v>
      </c>
    </row>
    <row r="1672" spans="1:13" s="59" customFormat="1" customHeight="1">
      <c r="A1672" s="59" t="s">
        <v>4714</v>
      </c>
      <c r="B1672" s="59" t="s">
        <v>4715</v>
      </c>
      <c r="C1672" s="59" t="s">
        <v>4716</v>
      </c>
      <c r="D1672" s="59" t="s">
        <v>16</v>
      </c>
      <c r="F1672" s="59" t="s">
        <v>5</v>
      </c>
      <c r="G1672" s="152" t="str">
        <f>VLOOKUP(D1672,sku归属!A:B,2,0)</f>
        <v>其他</v>
      </c>
    </row>
    <row r="1673" spans="1:13" s="59" customFormat="1" customHeight="1">
      <c r="A1673" s="59" t="s">
        <v>4717</v>
      </c>
      <c r="B1673" s="59" t="s">
        <v>4718</v>
      </c>
      <c r="C1673" s="59" t="s">
        <v>4719</v>
      </c>
      <c r="D1673" s="59" t="s">
        <v>15</v>
      </c>
      <c r="F1673" s="59" t="s">
        <v>5</v>
      </c>
      <c r="G1673" s="152" t="str">
        <f>VLOOKUP(D1673,sku归属!A:B,2,0)</f>
        <v>其他</v>
      </c>
    </row>
    <row r="1674" spans="1:13" s="59" customFormat="1" customHeight="1">
      <c r="A1674" s="59" t="s">
        <v>4720</v>
      </c>
      <c r="B1674" s="59" t="s">
        <v>4721</v>
      </c>
      <c r="C1674" s="59" t="s">
        <v>4722</v>
      </c>
      <c r="D1674" s="59" t="s">
        <v>15</v>
      </c>
      <c r="F1674" s="59" t="s">
        <v>5</v>
      </c>
      <c r="G1674" s="152" t="str">
        <f>VLOOKUP(D1674,sku归属!A:B,2,0)</f>
        <v>其他</v>
      </c>
    </row>
    <row r="1675" spans="1:13" s="59" customFormat="1" customHeight="1">
      <c r="A1675" s="59" t="s">
        <v>4723</v>
      </c>
      <c r="B1675" s="59" t="s">
        <v>4724</v>
      </c>
      <c r="C1675" s="59" t="s">
        <v>4725</v>
      </c>
      <c r="D1675" s="59" t="s">
        <v>15</v>
      </c>
      <c r="F1675" s="59" t="s">
        <v>5</v>
      </c>
      <c r="G1675" s="152" t="str">
        <f>VLOOKUP(D1675,sku归属!A:B,2,0)</f>
        <v>其他</v>
      </c>
    </row>
    <row r="1676" spans="1:13" s="59" customFormat="1" customHeight="1">
      <c r="A1676" s="59" t="s">
        <v>4726</v>
      </c>
      <c r="B1676" s="59" t="s">
        <v>4727</v>
      </c>
      <c r="C1676" s="59" t="s">
        <v>4728</v>
      </c>
      <c r="D1676" s="59" t="s">
        <v>15</v>
      </c>
      <c r="F1676" s="59" t="s">
        <v>5</v>
      </c>
      <c r="G1676" s="152" t="str">
        <f>VLOOKUP(D1676,sku归属!A:B,2,0)</f>
        <v>其他</v>
      </c>
    </row>
    <row r="1677" spans="1:13" s="59" customFormat="1" customHeight="1">
      <c r="A1677" s="59" t="s">
        <v>4729</v>
      </c>
      <c r="B1677" s="59" t="s">
        <v>4730</v>
      </c>
      <c r="C1677" s="59" t="s">
        <v>4731</v>
      </c>
      <c r="D1677" s="59" t="s">
        <v>15</v>
      </c>
      <c r="F1677" s="59" t="s">
        <v>5</v>
      </c>
      <c r="G1677" s="152" t="str">
        <f>VLOOKUP(D1677,sku归属!A:B,2,0)</f>
        <v>其他</v>
      </c>
    </row>
    <row r="1678" spans="1:13" s="59" customFormat="1" customHeight="1">
      <c r="A1678" s="59" t="s">
        <v>4732</v>
      </c>
      <c r="B1678" s="59" t="s">
        <v>4733</v>
      </c>
      <c r="C1678" s="59" t="s">
        <v>4734</v>
      </c>
      <c r="D1678" s="59" t="s">
        <v>15</v>
      </c>
      <c r="F1678" s="59" t="s">
        <v>5</v>
      </c>
      <c r="G1678" s="152" t="str">
        <f>VLOOKUP(D1678,sku归属!A:B,2,0)</f>
        <v>其他</v>
      </c>
    </row>
    <row r="1679" spans="1:13" s="59" customFormat="1" customHeight="1">
      <c r="A1679" s="59" t="s">
        <v>4735</v>
      </c>
      <c r="B1679" s="59" t="s">
        <v>4736</v>
      </c>
      <c r="C1679" s="59" t="s">
        <v>4737</v>
      </c>
      <c r="D1679" s="59" t="s">
        <v>15</v>
      </c>
      <c r="F1679" s="59" t="s">
        <v>5</v>
      </c>
      <c r="G1679" s="152" t="str">
        <f>VLOOKUP(D1679,sku归属!A:B,2,0)</f>
        <v>其他</v>
      </c>
    </row>
    <row r="1680" spans="1:13" s="59" customFormat="1" customHeight="1">
      <c r="A1680" s="59" t="s">
        <v>4738</v>
      </c>
      <c r="B1680" s="59" t="s">
        <v>4739</v>
      </c>
      <c r="C1680" s="59" t="s">
        <v>4740</v>
      </c>
      <c r="D1680" s="59" t="s">
        <v>15</v>
      </c>
      <c r="F1680" s="59" t="s">
        <v>5</v>
      </c>
      <c r="G1680" s="152" t="str">
        <f>VLOOKUP(D1680,sku归属!A:B,2,0)</f>
        <v>其他</v>
      </c>
    </row>
    <row r="1681" spans="1:13" s="59" customFormat="1" customHeight="1">
      <c r="A1681" s="59" t="s">
        <v>4741</v>
      </c>
      <c r="B1681" s="59" t="s">
        <v>4742</v>
      </c>
      <c r="C1681" s="59" t="s">
        <v>4743</v>
      </c>
      <c r="D1681" s="59" t="s">
        <v>15</v>
      </c>
      <c r="F1681" s="59" t="s">
        <v>5</v>
      </c>
      <c r="G1681" s="152" t="str">
        <f>VLOOKUP(D1681,sku归属!A:B,2,0)</f>
        <v>其他</v>
      </c>
    </row>
    <row r="1682" spans="1:13" s="59" customFormat="1" customHeight="1">
      <c r="A1682" s="59" t="s">
        <v>4744</v>
      </c>
      <c r="B1682" s="59" t="s">
        <v>4745</v>
      </c>
      <c r="C1682" s="59" t="s">
        <v>4746</v>
      </c>
      <c r="D1682" s="59" t="s">
        <v>15</v>
      </c>
      <c r="F1682" s="59" t="s">
        <v>5</v>
      </c>
      <c r="G1682" s="152" t="str">
        <f>VLOOKUP(D1682,sku归属!A:B,2,0)</f>
        <v>其他</v>
      </c>
    </row>
    <row r="1683" spans="1:13" s="59" customFormat="1" customHeight="1">
      <c r="A1683" s="59" t="s">
        <v>4747</v>
      </c>
      <c r="B1683" s="59" t="s">
        <v>4748</v>
      </c>
      <c r="C1683" s="59" t="s">
        <v>4749</v>
      </c>
      <c r="D1683" s="59" t="s">
        <v>15</v>
      </c>
      <c r="F1683" s="59" t="s">
        <v>5</v>
      </c>
      <c r="G1683" s="152" t="str">
        <f>VLOOKUP(D1683,sku归属!A:B,2,0)</f>
        <v>其他</v>
      </c>
    </row>
    <row r="1684" spans="1:13" s="59" customFormat="1" customHeight="1">
      <c r="A1684" s="59" t="s">
        <v>4750</v>
      </c>
      <c r="B1684" s="59" t="s">
        <v>4751</v>
      </c>
      <c r="C1684" s="59" t="s">
        <v>4752</v>
      </c>
      <c r="D1684" s="59" t="s">
        <v>15</v>
      </c>
      <c r="F1684" s="59" t="s">
        <v>5</v>
      </c>
      <c r="G1684" s="152" t="str">
        <f>VLOOKUP(D1684,sku归属!A:B,2,0)</f>
        <v>其他</v>
      </c>
    </row>
    <row r="1685" spans="1:13" s="59" customFormat="1" customHeight="1">
      <c r="A1685" s="59" t="s">
        <v>4753</v>
      </c>
      <c r="B1685" s="59" t="s">
        <v>4754</v>
      </c>
      <c r="C1685" s="59" t="s">
        <v>4755</v>
      </c>
      <c r="D1685" s="59" t="s">
        <v>17</v>
      </c>
      <c r="F1685" s="59" t="s">
        <v>5</v>
      </c>
      <c r="G1685" s="152" t="str">
        <f>VLOOKUP(D1685,sku归属!A:B,2,0)</f>
        <v>其他</v>
      </c>
    </row>
    <row r="1686" spans="1:13" s="59" customFormat="1" customHeight="1">
      <c r="A1686" s="59" t="s">
        <v>4756</v>
      </c>
      <c r="B1686" s="59" t="s">
        <v>4757</v>
      </c>
      <c r="C1686" s="59" t="s">
        <v>4758</v>
      </c>
      <c r="D1686" s="59" t="s">
        <v>17</v>
      </c>
      <c r="F1686" s="59" t="s">
        <v>5</v>
      </c>
      <c r="G1686" s="152" t="str">
        <f>VLOOKUP(D1686,sku归属!A:B,2,0)</f>
        <v>其他</v>
      </c>
    </row>
    <row r="1687" spans="1:13" s="59" customFormat="1" customHeight="1">
      <c r="A1687" s="59" t="s">
        <v>4759</v>
      </c>
      <c r="B1687" s="59" t="s">
        <v>4760</v>
      </c>
      <c r="C1687" s="59" t="s">
        <v>4761</v>
      </c>
      <c r="D1687" s="59" t="s">
        <v>17</v>
      </c>
      <c r="F1687" s="59" t="s">
        <v>5</v>
      </c>
      <c r="G1687" s="152" t="str">
        <f>VLOOKUP(D1687,sku归属!A:B,2,0)</f>
        <v>其他</v>
      </c>
    </row>
    <row r="1688" spans="1:13" s="59" customFormat="1" customHeight="1">
      <c r="A1688" s="59" t="s">
        <v>4762</v>
      </c>
      <c r="B1688" s="59" t="s">
        <v>4763</v>
      </c>
      <c r="C1688" s="59" t="s">
        <v>4764</v>
      </c>
      <c r="D1688" s="59" t="s">
        <v>17</v>
      </c>
      <c r="F1688" s="59" t="s">
        <v>5</v>
      </c>
      <c r="G1688" s="152" t="str">
        <f>VLOOKUP(D1688,sku归属!A:B,2,0)</f>
        <v>其他</v>
      </c>
    </row>
    <row r="1689" spans="1:13" s="59" customFormat="1" customHeight="1">
      <c r="A1689" s="59" t="s">
        <v>4765</v>
      </c>
      <c r="B1689" s="59" t="s">
        <v>4766</v>
      </c>
      <c r="C1689" s="59" t="s">
        <v>4767</v>
      </c>
      <c r="D1689" s="59" t="s">
        <v>17</v>
      </c>
      <c r="F1689" s="59" t="s">
        <v>5</v>
      </c>
      <c r="G1689" s="152" t="str">
        <f>VLOOKUP(D1689,sku归属!A:B,2,0)</f>
        <v>其他</v>
      </c>
    </row>
    <row r="1690" spans="1:13" s="59" customFormat="1" customHeight="1">
      <c r="A1690" s="59" t="s">
        <v>4768</v>
      </c>
      <c r="B1690" s="59" t="s">
        <v>4769</v>
      </c>
      <c r="C1690" s="59" t="s">
        <v>4770</v>
      </c>
      <c r="D1690" s="59" t="s">
        <v>17</v>
      </c>
      <c r="F1690" s="59" t="s">
        <v>5</v>
      </c>
      <c r="G1690" s="152" t="str">
        <f>VLOOKUP(D1690,sku归属!A:B,2,0)</f>
        <v>其他</v>
      </c>
    </row>
    <row r="1691" spans="1:13" s="59" customFormat="1" customHeight="1">
      <c r="A1691" s="59" t="s">
        <v>4771</v>
      </c>
      <c r="B1691" s="59" t="s">
        <v>4772</v>
      </c>
      <c r="C1691" s="59" t="s">
        <v>4773</v>
      </c>
      <c r="D1691" s="59" t="s">
        <v>17</v>
      </c>
      <c r="F1691" s="59" t="s">
        <v>5</v>
      </c>
      <c r="G1691" s="152" t="str">
        <f>VLOOKUP(D1691,sku归属!A:B,2,0)</f>
        <v>其他</v>
      </c>
    </row>
    <row r="1692" spans="1:13" s="59" customFormat="1" customHeight="1">
      <c r="A1692" s="59" t="s">
        <v>4774</v>
      </c>
      <c r="B1692" s="59" t="s">
        <v>4775</v>
      </c>
      <c r="C1692" s="59" t="s">
        <v>4776</v>
      </c>
      <c r="D1692" s="59" t="s">
        <v>17</v>
      </c>
      <c r="F1692" s="59" t="s">
        <v>5</v>
      </c>
      <c r="G1692" s="152" t="str">
        <f>VLOOKUP(D1692,sku归属!A:B,2,0)</f>
        <v>其他</v>
      </c>
    </row>
    <row r="1693" spans="1:13" s="59" customFormat="1" customHeight="1">
      <c r="A1693" s="59" t="s">
        <v>4777</v>
      </c>
      <c r="B1693" s="59" t="s">
        <v>4778</v>
      </c>
      <c r="C1693" s="59" t="s">
        <v>4779</v>
      </c>
      <c r="D1693" s="59" t="s">
        <v>17</v>
      </c>
      <c r="F1693" s="59" t="s">
        <v>5</v>
      </c>
      <c r="G1693" s="152" t="str">
        <f>VLOOKUP(D1693,sku归属!A:B,2,0)</f>
        <v>其他</v>
      </c>
    </row>
    <row r="1694" spans="1:13" s="59" customFormat="1" customHeight="1">
      <c r="A1694" s="59" t="s">
        <v>4780</v>
      </c>
      <c r="B1694" s="59" t="s">
        <v>4781</v>
      </c>
      <c r="C1694" s="59" t="s">
        <v>4782</v>
      </c>
      <c r="D1694" s="59" t="s">
        <v>17</v>
      </c>
      <c r="F1694" s="59" t="s">
        <v>5</v>
      </c>
      <c r="G1694" s="152" t="str">
        <f>VLOOKUP(D1694,sku归属!A:B,2,0)</f>
        <v>其他</v>
      </c>
    </row>
    <row r="1695" spans="1:13" s="59" customFormat="1" customHeight="1">
      <c r="A1695" s="59" t="s">
        <v>4783</v>
      </c>
      <c r="B1695" s="59" t="s">
        <v>4784</v>
      </c>
      <c r="C1695" s="59" t="s">
        <v>4785</v>
      </c>
      <c r="D1695" s="59" t="s">
        <v>17</v>
      </c>
      <c r="F1695" s="59" t="s">
        <v>5</v>
      </c>
      <c r="G1695" s="152" t="str">
        <f>VLOOKUP(D1695,sku归属!A:B,2,0)</f>
        <v>其他</v>
      </c>
    </row>
    <row r="1696" spans="1:13" s="59" customFormat="1" customHeight="1">
      <c r="A1696" s="59" t="s">
        <v>4786</v>
      </c>
      <c r="B1696" s="59" t="s">
        <v>4787</v>
      </c>
      <c r="C1696" s="59" t="s">
        <v>4788</v>
      </c>
      <c r="D1696" s="59" t="s">
        <v>17</v>
      </c>
      <c r="F1696" s="59" t="s">
        <v>5</v>
      </c>
      <c r="G1696" s="152" t="str">
        <f>VLOOKUP(D1696,sku归属!A:B,2,0)</f>
        <v>其他</v>
      </c>
    </row>
    <row r="1697" spans="1:13" s="59" customFormat="1" customHeight="1">
      <c r="A1697" s="59" t="s">
        <v>4789</v>
      </c>
      <c r="B1697" s="59" t="s">
        <v>4790</v>
      </c>
      <c r="C1697" s="59" t="s">
        <v>4791</v>
      </c>
      <c r="D1697" s="59" t="s">
        <v>16</v>
      </c>
      <c r="F1697" s="59" t="s">
        <v>5</v>
      </c>
      <c r="G1697" s="152" t="str">
        <f>VLOOKUP(D1697,sku归属!A:B,2,0)</f>
        <v>其他</v>
      </c>
    </row>
    <row r="1698" spans="1:13" s="59" customFormat="1" customHeight="1">
      <c r="A1698" s="59" t="s">
        <v>4792</v>
      </c>
      <c r="B1698" s="59" t="s">
        <v>4793</v>
      </c>
      <c r="C1698" s="59" t="s">
        <v>4794</v>
      </c>
      <c r="D1698" s="59" t="s">
        <v>16</v>
      </c>
      <c r="F1698" s="59" t="s">
        <v>5</v>
      </c>
      <c r="G1698" s="152" t="str">
        <f>VLOOKUP(D1698,sku归属!A:B,2,0)</f>
        <v>其他</v>
      </c>
    </row>
    <row r="1699" spans="1:13" s="59" customFormat="1" customHeight="1">
      <c r="A1699" s="59" t="s">
        <v>4795</v>
      </c>
      <c r="B1699" s="59" t="s">
        <v>4796</v>
      </c>
      <c r="C1699" s="59" t="s">
        <v>2234</v>
      </c>
      <c r="D1699" s="59" t="s">
        <v>16</v>
      </c>
      <c r="F1699" s="59" t="s">
        <v>5</v>
      </c>
      <c r="G1699" s="152" t="str">
        <f>VLOOKUP(D1699,sku归属!A:B,2,0)</f>
        <v>其他</v>
      </c>
    </row>
    <row r="1700" spans="1:13" s="59" customFormat="1" customHeight="1">
      <c r="A1700" s="59" t="s">
        <v>4797</v>
      </c>
      <c r="B1700" s="59" t="s">
        <v>4798</v>
      </c>
      <c r="C1700" s="59" t="s">
        <v>2673</v>
      </c>
      <c r="D1700" s="59" t="s">
        <v>16</v>
      </c>
      <c r="F1700" s="59" t="s">
        <v>5</v>
      </c>
      <c r="G1700" s="152" t="str">
        <f>VLOOKUP(D1700,sku归属!A:B,2,0)</f>
        <v>其他</v>
      </c>
    </row>
    <row r="1701" spans="1:13" s="59" customFormat="1" customHeight="1">
      <c r="A1701" s="59" t="s">
        <v>4799</v>
      </c>
      <c r="B1701" s="59" t="s">
        <v>4800</v>
      </c>
      <c r="C1701" s="59" t="s">
        <v>2682</v>
      </c>
      <c r="D1701" s="59" t="s">
        <v>16</v>
      </c>
      <c r="F1701" s="59" t="s">
        <v>5</v>
      </c>
      <c r="G1701" s="152" t="str">
        <f>VLOOKUP(D1701,sku归属!A:B,2,0)</f>
        <v>其他</v>
      </c>
    </row>
    <row r="1702" spans="1:13" s="59" customFormat="1" customHeight="1">
      <c r="A1702" s="59" t="s">
        <v>4801</v>
      </c>
      <c r="B1702" s="59" t="s">
        <v>4802</v>
      </c>
      <c r="C1702" s="59" t="s">
        <v>2688</v>
      </c>
      <c r="D1702" s="59" t="s">
        <v>16</v>
      </c>
      <c r="F1702" s="59" t="s">
        <v>5</v>
      </c>
      <c r="G1702" s="152" t="str">
        <f>VLOOKUP(D1702,sku归属!A:B,2,0)</f>
        <v>其他</v>
      </c>
    </row>
    <row r="1703" spans="1:13" s="59" customFormat="1" customHeight="1">
      <c r="A1703" s="59" t="s">
        <v>4803</v>
      </c>
      <c r="B1703" s="59" t="s">
        <v>4804</v>
      </c>
      <c r="C1703" s="59" t="s">
        <v>2237</v>
      </c>
      <c r="D1703" s="59" t="s">
        <v>16</v>
      </c>
      <c r="F1703" s="59" t="s">
        <v>5</v>
      </c>
      <c r="G1703" s="152" t="str">
        <f>VLOOKUP(D1703,sku归属!A:B,2,0)</f>
        <v>其他</v>
      </c>
    </row>
    <row r="1704" spans="1:13" s="59" customFormat="1" customHeight="1">
      <c r="A1704" s="59" t="s">
        <v>4805</v>
      </c>
      <c r="B1704" s="59" t="s">
        <v>4806</v>
      </c>
      <c r="C1704" s="59" t="s">
        <v>2685</v>
      </c>
      <c r="D1704" s="59" t="s">
        <v>16</v>
      </c>
      <c r="F1704" s="59" t="s">
        <v>5</v>
      </c>
      <c r="G1704" s="152" t="str">
        <f>VLOOKUP(D1704,sku归属!A:B,2,0)</f>
        <v>其他</v>
      </c>
    </row>
    <row r="1705" spans="1:13" s="59" customFormat="1" customHeight="1">
      <c r="A1705" s="59" t="s">
        <v>4807</v>
      </c>
      <c r="B1705" s="59" t="s">
        <v>4808</v>
      </c>
      <c r="C1705" s="59" t="s">
        <v>2240</v>
      </c>
      <c r="D1705" s="59" t="s">
        <v>16</v>
      </c>
      <c r="F1705" s="59" t="s">
        <v>5</v>
      </c>
      <c r="G1705" s="152" t="str">
        <f>VLOOKUP(D1705,sku归属!A:B,2,0)</f>
        <v>其他</v>
      </c>
    </row>
    <row r="1706" spans="1:13" s="59" customFormat="1" customHeight="1">
      <c r="A1706" s="59" t="s">
        <v>4809</v>
      </c>
      <c r="B1706" s="59" t="s">
        <v>4810</v>
      </c>
      <c r="C1706" s="59" t="s">
        <v>2676</v>
      </c>
      <c r="D1706" s="59" t="s">
        <v>16</v>
      </c>
      <c r="F1706" s="59" t="s">
        <v>5</v>
      </c>
      <c r="G1706" s="152" t="str">
        <f>VLOOKUP(D1706,sku归属!A:B,2,0)</f>
        <v>其他</v>
      </c>
    </row>
    <row r="1707" spans="1:13" s="59" customFormat="1" customHeight="1">
      <c r="A1707" s="59" t="s">
        <v>4811</v>
      </c>
      <c r="B1707" s="59" t="s">
        <v>4812</v>
      </c>
      <c r="C1707" s="59" t="s">
        <v>4813</v>
      </c>
      <c r="D1707" s="59" t="s">
        <v>16</v>
      </c>
      <c r="F1707" s="59" t="s">
        <v>5</v>
      </c>
      <c r="G1707" s="152" t="str">
        <f>VLOOKUP(D1707,sku归属!A:B,2,0)</f>
        <v>其他</v>
      </c>
    </row>
    <row r="1708" spans="1:13" s="59" customFormat="1" customHeight="1">
      <c r="A1708" s="59" t="s">
        <v>4814</v>
      </c>
      <c r="B1708" s="59" t="s">
        <v>4815</v>
      </c>
      <c r="C1708" s="59" t="s">
        <v>4816</v>
      </c>
      <c r="D1708" s="59" t="s">
        <v>16</v>
      </c>
      <c r="F1708" s="59" t="s">
        <v>5</v>
      </c>
      <c r="G1708" s="152" t="str">
        <f>VLOOKUP(D1708,sku归属!A:B,2,0)</f>
        <v>其他</v>
      </c>
    </row>
    <row r="1709" spans="1:13" s="59" customFormat="1" customHeight="1">
      <c r="A1709" s="59" t="s">
        <v>4817</v>
      </c>
      <c r="B1709" s="59" t="s">
        <v>4818</v>
      </c>
      <c r="C1709" s="59" t="s">
        <v>4819</v>
      </c>
      <c r="D1709" s="59" t="s">
        <v>16</v>
      </c>
      <c r="F1709" s="59" t="s">
        <v>5</v>
      </c>
      <c r="G1709" s="152" t="str">
        <f>VLOOKUP(D1709,sku归属!A:B,2,0)</f>
        <v>其他</v>
      </c>
    </row>
    <row r="1710" spans="1:13" s="59" customFormat="1" customHeight="1">
      <c r="A1710" s="59" t="s">
        <v>4820</v>
      </c>
      <c r="B1710" s="59" t="s">
        <v>4821</v>
      </c>
      <c r="C1710" s="59" t="s">
        <v>4396</v>
      </c>
      <c r="D1710" s="59" t="s">
        <v>16</v>
      </c>
      <c r="F1710" s="59" t="s">
        <v>5</v>
      </c>
      <c r="G1710" s="152" t="str">
        <f>VLOOKUP(D1710,sku归属!A:B,2,0)</f>
        <v>其他</v>
      </c>
    </row>
    <row r="1711" spans="1:13" s="59" customFormat="1" customHeight="1">
      <c r="A1711" s="59" t="s">
        <v>4822</v>
      </c>
      <c r="B1711" s="59" t="s">
        <v>4823</v>
      </c>
      <c r="C1711" s="59" t="s">
        <v>4399</v>
      </c>
      <c r="D1711" s="59" t="s">
        <v>16</v>
      </c>
      <c r="F1711" s="59" t="s">
        <v>5</v>
      </c>
      <c r="G1711" s="152" t="str">
        <f>VLOOKUP(D1711,sku归属!A:B,2,0)</f>
        <v>其他</v>
      </c>
    </row>
    <row r="1712" spans="1:13" s="59" customFormat="1" customHeight="1">
      <c r="A1712" s="59" t="s">
        <v>4824</v>
      </c>
      <c r="B1712" s="59" t="s">
        <v>4825</v>
      </c>
      <c r="C1712" s="59" t="s">
        <v>4826</v>
      </c>
      <c r="D1712" s="59" t="s">
        <v>15</v>
      </c>
      <c r="F1712" s="59" t="s">
        <v>5</v>
      </c>
      <c r="G1712" s="152" t="str">
        <f>VLOOKUP(D1712,sku归属!A:B,2,0)</f>
        <v>其他</v>
      </c>
    </row>
    <row r="1713" spans="1:13" s="59" customFormat="1" customHeight="1">
      <c r="A1713" s="59" t="s">
        <v>4827</v>
      </c>
      <c r="B1713" s="59" t="s">
        <v>4828</v>
      </c>
      <c r="C1713" s="59" t="s">
        <v>4829</v>
      </c>
      <c r="D1713" s="59" t="s">
        <v>16</v>
      </c>
      <c r="F1713" s="59" t="s">
        <v>5</v>
      </c>
      <c r="G1713" s="152" t="str">
        <f>VLOOKUP(D1713,sku归属!A:B,2,0)</f>
        <v>其他</v>
      </c>
    </row>
    <row r="1714" spans="1:13" s="59" customFormat="1" customHeight="1">
      <c r="A1714" s="59" t="s">
        <v>4830</v>
      </c>
      <c r="B1714" s="59" t="s">
        <v>4831</v>
      </c>
      <c r="C1714" s="59" t="s">
        <v>4832</v>
      </c>
      <c r="D1714" s="59" t="s">
        <v>16</v>
      </c>
      <c r="F1714" s="59" t="s">
        <v>5</v>
      </c>
      <c r="G1714" s="152" t="str">
        <f>VLOOKUP(D1714,sku归属!A:B,2,0)</f>
        <v>其他</v>
      </c>
    </row>
    <row r="1715" spans="1:13" s="59" customFormat="1" customHeight="1">
      <c r="A1715" s="59" t="s">
        <v>4833</v>
      </c>
      <c r="B1715" s="59" t="s">
        <v>4834</v>
      </c>
      <c r="C1715" s="59" t="s">
        <v>4835</v>
      </c>
      <c r="D1715" s="59" t="s">
        <v>16</v>
      </c>
      <c r="F1715" s="59" t="s">
        <v>5</v>
      </c>
      <c r="G1715" s="152" t="str">
        <f>VLOOKUP(D1715,sku归属!A:B,2,0)</f>
        <v>其他</v>
      </c>
    </row>
    <row r="1716" spans="1:13" s="59" customFormat="1" customHeight="1">
      <c r="A1716" s="59" t="s">
        <v>4836</v>
      </c>
      <c r="B1716" s="59" t="s">
        <v>4837</v>
      </c>
      <c r="C1716" s="59" t="s">
        <v>4838</v>
      </c>
      <c r="D1716" s="59" t="s">
        <v>16</v>
      </c>
      <c r="F1716" s="59" t="s">
        <v>5</v>
      </c>
      <c r="G1716" s="152" t="str">
        <f>VLOOKUP(D1716,sku归属!A:B,2,0)</f>
        <v>其他</v>
      </c>
    </row>
    <row r="1717" spans="1:13" s="59" customFormat="1" customHeight="1">
      <c r="A1717" s="59" t="s">
        <v>4839</v>
      </c>
      <c r="B1717" s="59" t="s">
        <v>4840</v>
      </c>
      <c r="C1717" s="59" t="s">
        <v>4841</v>
      </c>
      <c r="D1717" s="59" t="s">
        <v>16</v>
      </c>
      <c r="F1717" s="59" t="s">
        <v>5</v>
      </c>
      <c r="G1717" s="152" t="str">
        <f>VLOOKUP(D1717,sku归属!A:B,2,0)</f>
        <v>其他</v>
      </c>
    </row>
    <row r="1718" spans="1:13" s="59" customFormat="1" customHeight="1">
      <c r="A1718" s="59" t="s">
        <v>4842</v>
      </c>
      <c r="B1718" s="59" t="s">
        <v>4843</v>
      </c>
      <c r="C1718" s="59" t="s">
        <v>4844</v>
      </c>
      <c r="D1718" s="59" t="s">
        <v>16</v>
      </c>
      <c r="F1718" s="59" t="s">
        <v>5</v>
      </c>
      <c r="G1718" s="152" t="str">
        <f>VLOOKUP(D1718,sku归属!A:B,2,0)</f>
        <v>其他</v>
      </c>
    </row>
    <row r="1719" spans="1:13" s="59" customFormat="1" customHeight="1">
      <c r="A1719" s="59" t="s">
        <v>4845</v>
      </c>
      <c r="B1719" s="59" t="s">
        <v>4846</v>
      </c>
      <c r="C1719" s="59" t="s">
        <v>4847</v>
      </c>
      <c r="D1719" s="59" t="s">
        <v>16</v>
      </c>
      <c r="F1719" s="59" t="s">
        <v>5</v>
      </c>
      <c r="G1719" s="152" t="str">
        <f>VLOOKUP(D1719,sku归属!A:B,2,0)</f>
        <v>其他</v>
      </c>
    </row>
    <row r="1720" spans="1:13" s="59" customFormat="1" customHeight="1">
      <c r="A1720" s="59" t="s">
        <v>4848</v>
      </c>
      <c r="B1720" s="59" t="s">
        <v>4849</v>
      </c>
      <c r="C1720" s="59" t="s">
        <v>4850</v>
      </c>
      <c r="D1720" s="59" t="s">
        <v>16</v>
      </c>
      <c r="F1720" s="59" t="s">
        <v>5</v>
      </c>
      <c r="G1720" s="152" t="str">
        <f>VLOOKUP(D1720,sku归属!A:B,2,0)</f>
        <v>其他</v>
      </c>
    </row>
    <row r="1721" spans="1:13" s="59" customFormat="1" customHeight="1">
      <c r="A1721" s="59" t="s">
        <v>4851</v>
      </c>
      <c r="B1721" s="59" t="s">
        <v>4852</v>
      </c>
      <c r="C1721" s="59" t="s">
        <v>3899</v>
      </c>
      <c r="D1721" s="59" t="s">
        <v>16</v>
      </c>
      <c r="F1721" s="59" t="s">
        <v>5</v>
      </c>
      <c r="G1721" s="152" t="str">
        <f>VLOOKUP(D1721,sku归属!A:B,2,0)</f>
        <v>其他</v>
      </c>
    </row>
    <row r="1722" spans="1:13" s="59" customFormat="1" customHeight="1">
      <c r="A1722" s="59" t="s">
        <v>4853</v>
      </c>
      <c r="B1722" s="59" t="s">
        <v>4854</v>
      </c>
      <c r="C1722" s="59" t="s">
        <v>3896</v>
      </c>
      <c r="D1722" s="59" t="s">
        <v>16</v>
      </c>
      <c r="F1722" s="59" t="s">
        <v>5</v>
      </c>
      <c r="G1722" s="152" t="str">
        <f>VLOOKUP(D1722,sku归属!A:B,2,0)</f>
        <v>其他</v>
      </c>
    </row>
    <row r="1723" spans="1:13" s="59" customFormat="1" customHeight="1">
      <c r="A1723" s="59" t="s">
        <v>4855</v>
      </c>
      <c r="B1723" s="59" t="s">
        <v>4856</v>
      </c>
      <c r="C1723" s="59" t="s">
        <v>4857</v>
      </c>
      <c r="D1723" s="59" t="s">
        <v>16</v>
      </c>
      <c r="F1723" s="59" t="s">
        <v>5</v>
      </c>
      <c r="G1723" s="152" t="str">
        <f>VLOOKUP(D1723,sku归属!A:B,2,0)</f>
        <v>其他</v>
      </c>
    </row>
    <row r="1724" spans="1:13" s="59" customFormat="1" customHeight="1">
      <c r="A1724" s="59" t="s">
        <v>4858</v>
      </c>
      <c r="B1724" s="59" t="s">
        <v>4859</v>
      </c>
      <c r="C1724" s="59" t="s">
        <v>4860</v>
      </c>
      <c r="D1724" s="59" t="s">
        <v>15</v>
      </c>
      <c r="F1724" s="59" t="s">
        <v>5</v>
      </c>
      <c r="G1724" s="152" t="str">
        <f>VLOOKUP(D1724,sku归属!A:B,2,0)</f>
        <v>其他</v>
      </c>
    </row>
    <row r="1725" spans="1:13" s="59" customFormat="1" customHeight="1">
      <c r="A1725" s="59" t="s">
        <v>4861</v>
      </c>
      <c r="B1725" s="59" t="s">
        <v>4862</v>
      </c>
      <c r="C1725" s="59" t="s">
        <v>4863</v>
      </c>
      <c r="D1725" s="59" t="s">
        <v>15</v>
      </c>
      <c r="F1725" s="59" t="s">
        <v>5</v>
      </c>
      <c r="G1725" s="152" t="str">
        <f>VLOOKUP(D1725,sku归属!A:B,2,0)</f>
        <v>其他</v>
      </c>
    </row>
    <row r="1726" spans="1:13" s="59" customFormat="1" customHeight="1">
      <c r="A1726" s="59" t="s">
        <v>4864</v>
      </c>
      <c r="B1726" s="59" t="s">
        <v>4865</v>
      </c>
      <c r="C1726" s="59" t="s">
        <v>3479</v>
      </c>
      <c r="D1726" s="59">
        <v>801</v>
      </c>
      <c r="F1726" s="59" t="s">
        <v>5</v>
      </c>
      <c r="G1726" s="152" t="str">
        <f>VLOOKUP(D1726,sku归属!A:B,2,0)</f>
        <v>丁芳芳</v>
      </c>
    </row>
    <row r="1727" spans="1:13" s="59" customFormat="1" customHeight="1">
      <c r="A1727" s="59" t="s">
        <v>4866</v>
      </c>
      <c r="B1727" s="59" t="s">
        <v>4867</v>
      </c>
      <c r="C1727" s="59" t="s">
        <v>3476</v>
      </c>
      <c r="D1727" s="59">
        <v>801</v>
      </c>
      <c r="F1727" s="59" t="s">
        <v>5</v>
      </c>
      <c r="G1727" s="152" t="str">
        <f>VLOOKUP(D1727,sku归属!A:B,2,0)</f>
        <v>丁芳芳</v>
      </c>
    </row>
    <row r="1728" spans="1:13" s="59" customFormat="1" customHeight="1">
      <c r="A1728" s="59" t="s">
        <v>4868</v>
      </c>
      <c r="B1728" s="59" t="s">
        <v>4869</v>
      </c>
      <c r="C1728" s="59" t="s">
        <v>3485</v>
      </c>
      <c r="D1728" s="59">
        <v>801</v>
      </c>
      <c r="F1728" s="59" t="s">
        <v>5</v>
      </c>
      <c r="G1728" s="152" t="str">
        <f>VLOOKUP(D1728,sku归属!A:B,2,0)</f>
        <v>丁芳芳</v>
      </c>
    </row>
    <row r="1729" spans="1:13" s="59" customFormat="1" customHeight="1">
      <c r="A1729" s="59" t="s">
        <v>4870</v>
      </c>
      <c r="B1729" s="59" t="s">
        <v>4871</v>
      </c>
      <c r="C1729" s="59" t="s">
        <v>3482</v>
      </c>
      <c r="D1729" s="59">
        <v>801</v>
      </c>
      <c r="F1729" s="59" t="s">
        <v>5</v>
      </c>
      <c r="G1729" s="152" t="str">
        <f>VLOOKUP(D1729,sku归属!A:B,2,0)</f>
        <v>丁芳芳</v>
      </c>
    </row>
    <row r="1730" spans="1:13" s="59" customFormat="1" customHeight="1">
      <c r="A1730" s="59" t="s">
        <v>4872</v>
      </c>
      <c r="B1730" s="59" t="s">
        <v>4873</v>
      </c>
      <c r="C1730" s="59" t="s">
        <v>4874</v>
      </c>
      <c r="D1730" s="59">
        <v>801</v>
      </c>
      <c r="F1730" s="59" t="s">
        <v>5</v>
      </c>
      <c r="G1730" s="152" t="str">
        <f>VLOOKUP(D1730,sku归属!A:B,2,0)</f>
        <v>丁芳芳</v>
      </c>
    </row>
    <row r="1731" spans="1:13" s="59" customFormat="1" customHeight="1">
      <c r="A1731" s="59" t="s">
        <v>4875</v>
      </c>
      <c r="B1731" s="59" t="s">
        <v>4876</v>
      </c>
      <c r="C1731" s="59" t="s">
        <v>4877</v>
      </c>
      <c r="D1731" s="59">
        <v>801</v>
      </c>
      <c r="F1731" s="59" t="s">
        <v>5</v>
      </c>
      <c r="G1731" s="152" t="str">
        <f>VLOOKUP(D1731,sku归属!A:B,2,0)</f>
        <v>丁芳芳</v>
      </c>
    </row>
    <row r="1732" spans="1:13" s="59" customFormat="1" customHeight="1">
      <c r="A1732" s="59" t="s">
        <v>4878</v>
      </c>
      <c r="B1732" s="59" t="s">
        <v>4879</v>
      </c>
      <c r="C1732" s="59" t="s">
        <v>4075</v>
      </c>
      <c r="D1732" s="59">
        <v>801</v>
      </c>
      <c r="F1732" s="59" t="s">
        <v>5</v>
      </c>
      <c r="G1732" s="152" t="str">
        <f>VLOOKUP(D1732,sku归属!A:B,2,0)</f>
        <v>丁芳芳</v>
      </c>
    </row>
    <row r="1733" spans="1:13" s="59" customFormat="1" customHeight="1">
      <c r="A1733" s="59" t="s">
        <v>4880</v>
      </c>
      <c r="B1733" s="59" t="s">
        <v>4881</v>
      </c>
      <c r="C1733" s="59" t="s">
        <v>4072</v>
      </c>
      <c r="D1733" s="59">
        <v>801</v>
      </c>
      <c r="F1733" s="59" t="s">
        <v>5</v>
      </c>
      <c r="G1733" s="152" t="str">
        <f>VLOOKUP(D1733,sku归属!A:B,2,0)</f>
        <v>丁芳芳</v>
      </c>
    </row>
    <row r="1734" spans="1:13" s="59" customFormat="1" customHeight="1">
      <c r="A1734" s="59" t="s">
        <v>4882</v>
      </c>
      <c r="B1734" s="59" t="s">
        <v>4883</v>
      </c>
      <c r="C1734" s="59" t="s">
        <v>4081</v>
      </c>
      <c r="D1734" s="59">
        <v>801</v>
      </c>
      <c r="F1734" s="59" t="s">
        <v>5</v>
      </c>
      <c r="G1734" s="152" t="str">
        <f>VLOOKUP(D1734,sku归属!A:B,2,0)</f>
        <v>丁芳芳</v>
      </c>
    </row>
    <row r="1735" spans="1:13" s="59" customFormat="1" customHeight="1">
      <c r="A1735" s="59" t="s">
        <v>4884</v>
      </c>
      <c r="B1735" s="59" t="s">
        <v>4885</v>
      </c>
      <c r="C1735" s="59" t="s">
        <v>4078</v>
      </c>
      <c r="D1735" s="59">
        <v>801</v>
      </c>
      <c r="F1735" s="59" t="s">
        <v>5</v>
      </c>
      <c r="G1735" s="152" t="str">
        <f>VLOOKUP(D1735,sku归属!A:B,2,0)</f>
        <v>丁芳芳</v>
      </c>
    </row>
    <row r="1736" spans="1:13" s="59" customFormat="1" customHeight="1">
      <c r="A1736" s="59" t="s">
        <v>4886</v>
      </c>
      <c r="B1736" s="59" t="s">
        <v>4887</v>
      </c>
      <c r="C1736" s="59" t="s">
        <v>4888</v>
      </c>
      <c r="D1736" s="59">
        <v>801</v>
      </c>
      <c r="F1736" s="59" t="s">
        <v>5</v>
      </c>
      <c r="G1736" s="152" t="str">
        <f>VLOOKUP(D1736,sku归属!A:B,2,0)</f>
        <v>丁芳芳</v>
      </c>
    </row>
    <row r="1737" spans="1:13" s="59" customFormat="1" customHeight="1">
      <c r="A1737" s="59" t="s">
        <v>4889</v>
      </c>
      <c r="B1737" s="59" t="s">
        <v>4890</v>
      </c>
      <c r="C1737" s="59" t="s">
        <v>4891</v>
      </c>
      <c r="D1737" s="59">
        <v>801</v>
      </c>
      <c r="F1737" s="59" t="s">
        <v>5</v>
      </c>
      <c r="G1737" s="152" t="str">
        <f>VLOOKUP(D1737,sku归属!A:B,2,0)</f>
        <v>丁芳芳</v>
      </c>
    </row>
    <row r="1738" spans="1:13" s="59" customFormat="1" customHeight="1">
      <c r="A1738" s="59" t="s">
        <v>4892</v>
      </c>
      <c r="B1738" s="59" t="s">
        <v>4893</v>
      </c>
      <c r="C1738" s="59" t="s">
        <v>4894</v>
      </c>
      <c r="D1738" s="59">
        <v>801</v>
      </c>
      <c r="F1738" s="59" t="s">
        <v>5</v>
      </c>
      <c r="G1738" s="152" t="str">
        <f>VLOOKUP(D1738,sku归属!A:B,2,0)</f>
        <v>丁芳芳</v>
      </c>
    </row>
    <row r="1739" spans="1:13" s="59" customFormat="1" customHeight="1">
      <c r="A1739" s="59" t="s">
        <v>4895</v>
      </c>
      <c r="B1739" s="59" t="s">
        <v>4896</v>
      </c>
      <c r="C1739" s="59" t="s">
        <v>4897</v>
      </c>
      <c r="D1739" s="59">
        <v>801</v>
      </c>
      <c r="F1739" s="59" t="s">
        <v>5</v>
      </c>
      <c r="G1739" s="152" t="str">
        <f>VLOOKUP(D1739,sku归属!A:B,2,0)</f>
        <v>丁芳芳</v>
      </c>
    </row>
    <row r="1740" spans="1:13" s="59" customFormat="1" customHeight="1">
      <c r="A1740" s="59" t="s">
        <v>4898</v>
      </c>
      <c r="B1740" s="59" t="s">
        <v>4899</v>
      </c>
      <c r="C1740" s="59" t="s">
        <v>4900</v>
      </c>
      <c r="D1740" s="59">
        <v>801</v>
      </c>
      <c r="F1740" s="59" t="s">
        <v>5</v>
      </c>
      <c r="G1740" s="152" t="str">
        <f>VLOOKUP(D1740,sku归属!A:B,2,0)</f>
        <v>丁芳芳</v>
      </c>
    </row>
    <row r="1741" spans="1:13" s="59" customFormat="1" customHeight="1">
      <c r="A1741" s="59" t="s">
        <v>4901</v>
      </c>
      <c r="B1741" s="59" t="s">
        <v>4902</v>
      </c>
      <c r="C1741" s="59" t="s">
        <v>4903</v>
      </c>
      <c r="D1741" s="59">
        <v>801</v>
      </c>
      <c r="F1741" s="59" t="s">
        <v>5</v>
      </c>
      <c r="G1741" s="152" t="str">
        <f>VLOOKUP(D1741,sku归属!A:B,2,0)</f>
        <v>丁芳芳</v>
      </c>
    </row>
    <row r="1742" spans="1:13" s="59" customFormat="1" customHeight="1">
      <c r="A1742" s="59" t="s">
        <v>4904</v>
      </c>
      <c r="B1742" s="59" t="s">
        <v>4905</v>
      </c>
      <c r="C1742" s="59" t="s">
        <v>4906</v>
      </c>
      <c r="D1742" s="59">
        <v>801</v>
      </c>
      <c r="F1742" s="59" t="s">
        <v>5</v>
      </c>
      <c r="G1742" s="152" t="str">
        <f>VLOOKUP(D1742,sku归属!A:B,2,0)</f>
        <v>丁芳芳</v>
      </c>
    </row>
    <row r="1743" spans="1:13" s="59" customFormat="1" customHeight="1">
      <c r="A1743" s="59" t="s">
        <v>4907</v>
      </c>
      <c r="B1743" s="59" t="s">
        <v>4908</v>
      </c>
      <c r="C1743" s="59" t="s">
        <v>4909</v>
      </c>
      <c r="D1743" s="59">
        <v>801</v>
      </c>
      <c r="F1743" s="59" t="s">
        <v>5</v>
      </c>
      <c r="G1743" s="152" t="str">
        <f>VLOOKUP(D1743,sku归属!A:B,2,0)</f>
        <v>丁芳芳</v>
      </c>
    </row>
    <row r="1744" spans="1:13" s="59" customFormat="1" customHeight="1">
      <c r="A1744" s="59" t="s">
        <v>4910</v>
      </c>
      <c r="B1744" s="59" t="s">
        <v>4911</v>
      </c>
      <c r="C1744" s="59" t="s">
        <v>4912</v>
      </c>
      <c r="D1744" s="59">
        <v>801</v>
      </c>
      <c r="F1744" s="59" t="s">
        <v>5</v>
      </c>
      <c r="G1744" s="152" t="str">
        <f>VLOOKUP(D1744,sku归属!A:B,2,0)</f>
        <v>丁芳芳</v>
      </c>
    </row>
    <row r="1745" spans="1:13" s="59" customFormat="1" customHeight="1">
      <c r="A1745" s="59" t="s">
        <v>4913</v>
      </c>
      <c r="B1745" s="59" t="s">
        <v>4914</v>
      </c>
      <c r="C1745" s="59" t="s">
        <v>4915</v>
      </c>
      <c r="D1745" s="59">
        <v>801</v>
      </c>
      <c r="F1745" s="59" t="s">
        <v>5</v>
      </c>
      <c r="G1745" s="152" t="str">
        <f>VLOOKUP(D1745,sku归属!A:B,2,0)</f>
        <v>丁芳芳</v>
      </c>
    </row>
    <row r="1746" spans="1:13" s="59" customFormat="1" customHeight="1">
      <c r="A1746" s="59" t="s">
        <v>4916</v>
      </c>
      <c r="B1746" s="59" t="s">
        <v>4917</v>
      </c>
      <c r="C1746" s="59" t="s">
        <v>4918</v>
      </c>
      <c r="D1746" s="59">
        <v>801</v>
      </c>
      <c r="F1746" s="59" t="s">
        <v>5</v>
      </c>
      <c r="G1746" s="152" t="str">
        <f>VLOOKUP(D1746,sku归属!A:B,2,0)</f>
        <v>丁芳芳</v>
      </c>
    </row>
    <row r="1747" spans="1:13" s="59" customFormat="1" customHeight="1">
      <c r="A1747" s="59" t="s">
        <v>4919</v>
      </c>
      <c r="B1747" s="59" t="s">
        <v>4920</v>
      </c>
      <c r="C1747" s="59" t="s">
        <v>4921</v>
      </c>
      <c r="D1747" s="59">
        <v>801</v>
      </c>
      <c r="F1747" s="59" t="s">
        <v>5</v>
      </c>
      <c r="G1747" s="152" t="str">
        <f>VLOOKUP(D1747,sku归属!A:B,2,0)</f>
        <v>丁芳芳</v>
      </c>
    </row>
    <row r="1748" spans="1:13" s="59" customFormat="1" customHeight="1">
      <c r="A1748" s="59" t="s">
        <v>4922</v>
      </c>
      <c r="B1748" s="59" t="s">
        <v>4923</v>
      </c>
      <c r="C1748" s="59" t="s">
        <v>4924</v>
      </c>
      <c r="D1748" s="59">
        <v>801</v>
      </c>
      <c r="F1748" s="59" t="s">
        <v>5</v>
      </c>
      <c r="G1748" s="152" t="str">
        <f>VLOOKUP(D1748,sku归属!A:B,2,0)</f>
        <v>丁芳芳</v>
      </c>
    </row>
    <row r="1749" spans="1:13" s="59" customFormat="1" customHeight="1">
      <c r="A1749" s="59" t="s">
        <v>4925</v>
      </c>
      <c r="B1749" s="59" t="s">
        <v>4926</v>
      </c>
      <c r="C1749" s="59" t="s">
        <v>4927</v>
      </c>
      <c r="D1749" s="59">
        <v>801</v>
      </c>
      <c r="F1749" s="59" t="s">
        <v>5</v>
      </c>
      <c r="G1749" s="152" t="str">
        <f>VLOOKUP(D1749,sku归属!A:B,2,0)</f>
        <v>丁芳芳</v>
      </c>
    </row>
    <row r="1750" spans="1:13" s="59" customFormat="1" customHeight="1">
      <c r="A1750" s="59" t="s">
        <v>4928</v>
      </c>
      <c r="B1750" s="59" t="s">
        <v>4929</v>
      </c>
      <c r="C1750" s="59" t="s">
        <v>4930</v>
      </c>
      <c r="D1750" s="59">
        <v>801</v>
      </c>
      <c r="F1750" s="59" t="s">
        <v>5</v>
      </c>
      <c r="G1750" s="152" t="str">
        <f>VLOOKUP(D1750,sku归属!A:B,2,0)</f>
        <v>丁芳芳</v>
      </c>
    </row>
    <row r="1751" spans="1:13" s="59" customFormat="1" customHeight="1">
      <c r="A1751" s="59" t="s">
        <v>4931</v>
      </c>
      <c r="B1751" s="59" t="s">
        <v>4932</v>
      </c>
      <c r="C1751" s="59" t="s">
        <v>4933</v>
      </c>
      <c r="D1751" s="59">
        <v>801</v>
      </c>
      <c r="F1751" s="59" t="s">
        <v>5</v>
      </c>
      <c r="G1751" s="152" t="str">
        <f>VLOOKUP(D1751,sku归属!A:B,2,0)</f>
        <v>丁芳芳</v>
      </c>
    </row>
    <row r="1752" spans="1:13" s="59" customFormat="1" customHeight="1">
      <c r="A1752" s="59" t="s">
        <v>4934</v>
      </c>
      <c r="B1752" s="59" t="s">
        <v>4935</v>
      </c>
      <c r="C1752" s="59" t="s">
        <v>4936</v>
      </c>
      <c r="D1752" s="59">
        <v>801</v>
      </c>
      <c r="F1752" s="59" t="s">
        <v>5</v>
      </c>
      <c r="G1752" s="152" t="str">
        <f>VLOOKUP(D1752,sku归属!A:B,2,0)</f>
        <v>丁芳芳</v>
      </c>
    </row>
    <row r="1753" spans="1:13" s="59" customFormat="1" customHeight="1">
      <c r="A1753" s="59" t="s">
        <v>4937</v>
      </c>
      <c r="B1753" s="59" t="s">
        <v>4938</v>
      </c>
      <c r="C1753" s="59" t="s">
        <v>4939</v>
      </c>
      <c r="D1753" s="59">
        <v>801</v>
      </c>
      <c r="F1753" s="59" t="s">
        <v>5</v>
      </c>
      <c r="G1753" s="152" t="str">
        <f>VLOOKUP(D1753,sku归属!A:B,2,0)</f>
        <v>丁芳芳</v>
      </c>
    </row>
    <row r="1754" spans="1:13" s="59" customFormat="1" customHeight="1">
      <c r="A1754" s="59" t="s">
        <v>4940</v>
      </c>
      <c r="B1754" s="59" t="s">
        <v>4941</v>
      </c>
      <c r="C1754" s="59" t="s">
        <v>4819</v>
      </c>
      <c r="D1754" s="59">
        <v>801</v>
      </c>
      <c r="F1754" s="59" t="s">
        <v>5</v>
      </c>
      <c r="G1754" s="152" t="str">
        <f>VLOOKUP(D1754,sku归属!A:B,2,0)</f>
        <v>丁芳芳</v>
      </c>
    </row>
    <row r="1755" spans="1:13" s="59" customFormat="1" customHeight="1">
      <c r="A1755" s="59" t="s">
        <v>4942</v>
      </c>
      <c r="B1755" s="59" t="s">
        <v>4943</v>
      </c>
      <c r="C1755" s="59" t="s">
        <v>4813</v>
      </c>
      <c r="D1755" s="59">
        <v>801</v>
      </c>
      <c r="F1755" s="59" t="s">
        <v>5</v>
      </c>
      <c r="G1755" s="152" t="str">
        <f>VLOOKUP(D1755,sku归属!A:B,2,0)</f>
        <v>丁芳芳</v>
      </c>
    </row>
    <row r="1756" spans="1:13" s="59" customFormat="1" customHeight="1">
      <c r="A1756" s="59" t="s">
        <v>4944</v>
      </c>
      <c r="B1756" s="59" t="s">
        <v>4945</v>
      </c>
      <c r="C1756" s="59" t="s">
        <v>4816</v>
      </c>
      <c r="D1756" s="59">
        <v>801</v>
      </c>
      <c r="F1756" s="59" t="s">
        <v>5</v>
      </c>
      <c r="G1756" s="152" t="str">
        <f>VLOOKUP(D1756,sku归属!A:B,2,0)</f>
        <v>丁芳芳</v>
      </c>
    </row>
    <row r="1757" spans="1:13" s="59" customFormat="1" customHeight="1">
      <c r="A1757" s="59" t="s">
        <v>4946</v>
      </c>
      <c r="B1757" s="59" t="s">
        <v>4947</v>
      </c>
      <c r="C1757" s="59" t="s">
        <v>4948</v>
      </c>
      <c r="D1757" s="59">
        <v>801</v>
      </c>
      <c r="F1757" s="59" t="s">
        <v>5</v>
      </c>
      <c r="G1757" s="152" t="str">
        <f>VLOOKUP(D1757,sku归属!A:B,2,0)</f>
        <v>丁芳芳</v>
      </c>
    </row>
    <row r="1758" spans="1:13" s="59" customFormat="1" customHeight="1">
      <c r="A1758" s="59" t="s">
        <v>4949</v>
      </c>
      <c r="B1758" s="59" t="s">
        <v>4950</v>
      </c>
      <c r="C1758" s="59" t="s">
        <v>4951</v>
      </c>
      <c r="D1758" s="59">
        <v>801</v>
      </c>
      <c r="F1758" s="59" t="s">
        <v>5</v>
      </c>
      <c r="G1758" s="152" t="str">
        <f>VLOOKUP(D1758,sku归属!A:B,2,0)</f>
        <v>丁芳芳</v>
      </c>
    </row>
    <row r="1759" spans="1:13" s="59" customFormat="1" customHeight="1">
      <c r="A1759" s="59" t="s">
        <v>4952</v>
      </c>
      <c r="B1759" s="59" t="s">
        <v>4953</v>
      </c>
      <c r="C1759" s="59" t="s">
        <v>4954</v>
      </c>
      <c r="D1759" s="59">
        <v>801</v>
      </c>
      <c r="F1759" s="59" t="s">
        <v>5</v>
      </c>
      <c r="G1759" s="152" t="str">
        <f>VLOOKUP(D1759,sku归属!A:B,2,0)</f>
        <v>丁芳芳</v>
      </c>
    </row>
    <row r="1760" spans="1:13" s="59" customFormat="1" customHeight="1">
      <c r="A1760" s="59" t="s">
        <v>4955</v>
      </c>
      <c r="B1760" s="59" t="s">
        <v>4956</v>
      </c>
      <c r="C1760" s="59" t="s">
        <v>4957</v>
      </c>
      <c r="D1760" s="59" t="s">
        <v>15</v>
      </c>
      <c r="F1760" s="59" t="s">
        <v>5</v>
      </c>
      <c r="G1760" s="152" t="str">
        <f>VLOOKUP(D1760,sku归属!A:B,2,0)</f>
        <v>其他</v>
      </c>
    </row>
    <row r="1761" spans="1:13" s="59" customFormat="1" customHeight="1">
      <c r="A1761" s="59" t="s">
        <v>4958</v>
      </c>
      <c r="B1761" s="59" t="s">
        <v>4959</v>
      </c>
      <c r="C1761" s="59" t="s">
        <v>4960</v>
      </c>
      <c r="D1761" s="59" t="s">
        <v>15</v>
      </c>
      <c r="F1761" s="59" t="s">
        <v>5</v>
      </c>
      <c r="G1761" s="152" t="str">
        <f>VLOOKUP(D1761,sku归属!A:B,2,0)</f>
        <v>其他</v>
      </c>
    </row>
    <row r="1762" spans="1:13" s="59" customFormat="1" customHeight="1">
      <c r="A1762" s="59" t="s">
        <v>4961</v>
      </c>
      <c r="B1762" s="59" t="s">
        <v>4962</v>
      </c>
      <c r="C1762" s="59" t="s">
        <v>4963</v>
      </c>
      <c r="D1762" s="59" t="s">
        <v>15</v>
      </c>
      <c r="F1762" s="59" t="s">
        <v>5</v>
      </c>
      <c r="G1762" s="152" t="str">
        <f>VLOOKUP(D1762,sku归属!A:B,2,0)</f>
        <v>其他</v>
      </c>
    </row>
    <row r="1763" spans="1:13" s="59" customFormat="1" customHeight="1">
      <c r="A1763" s="59" t="s">
        <v>4964</v>
      </c>
      <c r="B1763" s="59" t="s">
        <v>4965</v>
      </c>
      <c r="C1763" s="59" t="s">
        <v>4966</v>
      </c>
      <c r="D1763" s="59" t="s">
        <v>15</v>
      </c>
      <c r="F1763" s="59" t="s">
        <v>5</v>
      </c>
      <c r="G1763" s="152" t="str">
        <f>VLOOKUP(D1763,sku归属!A:B,2,0)</f>
        <v>其他</v>
      </c>
    </row>
    <row r="1764" spans="1:13" s="59" customFormat="1" customHeight="1">
      <c r="A1764" s="59" t="s">
        <v>4967</v>
      </c>
      <c r="B1764" s="59" t="s">
        <v>4968</v>
      </c>
      <c r="C1764" s="59" t="s">
        <v>4969</v>
      </c>
      <c r="D1764" s="59" t="s">
        <v>15</v>
      </c>
      <c r="F1764" s="59" t="s">
        <v>5</v>
      </c>
      <c r="G1764" s="152" t="str">
        <f>VLOOKUP(D1764,sku归属!A:B,2,0)</f>
        <v>其他</v>
      </c>
    </row>
    <row r="1765" spans="1:13" s="59" customFormat="1" customHeight="1">
      <c r="A1765" s="59" t="s">
        <v>4970</v>
      </c>
      <c r="B1765" s="59" t="s">
        <v>4971</v>
      </c>
      <c r="C1765" s="59" t="s">
        <v>4972</v>
      </c>
      <c r="D1765" s="59" t="s">
        <v>15</v>
      </c>
      <c r="F1765" s="59" t="s">
        <v>5</v>
      </c>
      <c r="G1765" s="152" t="str">
        <f>VLOOKUP(D1765,sku归属!A:B,2,0)</f>
        <v>其他</v>
      </c>
    </row>
    <row r="1766" spans="1:13" s="59" customFormat="1" customHeight="1">
      <c r="A1766" s="59" t="s">
        <v>4973</v>
      </c>
      <c r="B1766" s="59" t="s">
        <v>4974</v>
      </c>
      <c r="C1766" s="59" t="s">
        <v>4975</v>
      </c>
      <c r="D1766" s="59" t="s">
        <v>15</v>
      </c>
      <c r="F1766" s="59" t="s">
        <v>5</v>
      </c>
      <c r="G1766" s="152" t="str">
        <f>VLOOKUP(D1766,sku归属!A:B,2,0)</f>
        <v>其他</v>
      </c>
    </row>
    <row r="1767" spans="1:13" s="59" customFormat="1" customHeight="1">
      <c r="A1767" s="59" t="s">
        <v>4976</v>
      </c>
      <c r="B1767" s="59" t="s">
        <v>4977</v>
      </c>
      <c r="C1767" s="59" t="s">
        <v>4978</v>
      </c>
      <c r="D1767" s="59" t="s">
        <v>15</v>
      </c>
      <c r="F1767" s="59" t="s">
        <v>5</v>
      </c>
      <c r="G1767" s="152" t="str">
        <f>VLOOKUP(D1767,sku归属!A:B,2,0)</f>
        <v>其他</v>
      </c>
    </row>
    <row r="1768" spans="1:13" s="59" customFormat="1" customHeight="1">
      <c r="A1768" s="59" t="s">
        <v>4979</v>
      </c>
      <c r="B1768" s="59" t="s">
        <v>4980</v>
      </c>
      <c r="C1768" s="59" t="s">
        <v>4981</v>
      </c>
      <c r="D1768" s="59" t="s">
        <v>15</v>
      </c>
      <c r="F1768" s="59" t="s">
        <v>5</v>
      </c>
      <c r="G1768" s="152" t="str">
        <f>VLOOKUP(D1768,sku归属!A:B,2,0)</f>
        <v>其他</v>
      </c>
    </row>
    <row r="1769" spans="1:13" s="59" customFormat="1" customHeight="1">
      <c r="A1769" s="59" t="s">
        <v>4982</v>
      </c>
      <c r="B1769" s="59" t="s">
        <v>4983</v>
      </c>
      <c r="C1769" s="59" t="s">
        <v>4984</v>
      </c>
      <c r="D1769" s="59" t="s">
        <v>15</v>
      </c>
      <c r="F1769" s="59" t="s">
        <v>5</v>
      </c>
      <c r="G1769" s="152" t="str">
        <f>VLOOKUP(D1769,sku归属!A:B,2,0)</f>
        <v>其他</v>
      </c>
    </row>
    <row r="1770" spans="1:13" s="59" customFormat="1" customHeight="1">
      <c r="A1770" s="59" t="s">
        <v>4985</v>
      </c>
      <c r="B1770" s="59" t="s">
        <v>4986</v>
      </c>
      <c r="C1770" s="59" t="s">
        <v>4987</v>
      </c>
      <c r="D1770" s="59" t="s">
        <v>15</v>
      </c>
      <c r="F1770" s="59" t="s">
        <v>5</v>
      </c>
      <c r="G1770" s="152" t="str">
        <f>VLOOKUP(D1770,sku归属!A:B,2,0)</f>
        <v>其他</v>
      </c>
    </row>
    <row r="1771" spans="1:13" s="59" customFormat="1" customHeight="1">
      <c r="A1771" s="59" t="s">
        <v>4988</v>
      </c>
      <c r="B1771" s="59" t="s">
        <v>4989</v>
      </c>
      <c r="C1771" s="59" t="s">
        <v>4990</v>
      </c>
      <c r="D1771" s="59" t="s">
        <v>15</v>
      </c>
      <c r="F1771" s="59" t="s">
        <v>5</v>
      </c>
      <c r="G1771" s="152" t="str">
        <f>VLOOKUP(D1771,sku归属!A:B,2,0)</f>
        <v>其他</v>
      </c>
    </row>
    <row r="1772" spans="1:13" s="59" customFormat="1" customHeight="1">
      <c r="A1772" s="59" t="s">
        <v>4991</v>
      </c>
      <c r="B1772" s="59" t="s">
        <v>4992</v>
      </c>
      <c r="C1772" s="59" t="s">
        <v>4993</v>
      </c>
      <c r="D1772" s="59" t="s">
        <v>15</v>
      </c>
      <c r="F1772" s="59" t="s">
        <v>5</v>
      </c>
      <c r="G1772" s="152" t="str">
        <f>VLOOKUP(D1772,sku归属!A:B,2,0)</f>
        <v>其他</v>
      </c>
    </row>
    <row r="1773" spans="1:13" s="59" customFormat="1" customHeight="1">
      <c r="A1773" s="59" t="s">
        <v>4994</v>
      </c>
      <c r="B1773" s="59" t="s">
        <v>4995</v>
      </c>
      <c r="C1773" s="59" t="s">
        <v>4996</v>
      </c>
      <c r="D1773" s="59" t="s">
        <v>15</v>
      </c>
      <c r="F1773" s="59" t="s">
        <v>5</v>
      </c>
      <c r="G1773" s="152" t="str">
        <f>VLOOKUP(D1773,sku归属!A:B,2,0)</f>
        <v>其他</v>
      </c>
    </row>
    <row r="1774" spans="1:13" s="59" customFormat="1" customHeight="1">
      <c r="A1774" s="59" t="s">
        <v>4997</v>
      </c>
      <c r="B1774" s="59" t="s">
        <v>4998</v>
      </c>
      <c r="C1774" s="59" t="s">
        <v>4999</v>
      </c>
      <c r="D1774" s="59" t="s">
        <v>15</v>
      </c>
      <c r="F1774" s="59" t="s">
        <v>5</v>
      </c>
      <c r="G1774" s="152" t="str">
        <f>VLOOKUP(D1774,sku归属!A:B,2,0)</f>
        <v>其他</v>
      </c>
    </row>
    <row r="1775" spans="1:13" s="59" customFormat="1" customHeight="1">
      <c r="A1775" s="59" t="s">
        <v>5000</v>
      </c>
      <c r="B1775" s="59" t="s">
        <v>5001</v>
      </c>
      <c r="C1775" s="59" t="s">
        <v>5002</v>
      </c>
      <c r="D1775" s="59" t="s">
        <v>15</v>
      </c>
      <c r="F1775" s="59" t="s">
        <v>5</v>
      </c>
      <c r="G1775" s="152" t="str">
        <f>VLOOKUP(D1775,sku归属!A:B,2,0)</f>
        <v>其他</v>
      </c>
    </row>
    <row r="1776" spans="1:13" s="59" customFormat="1" customHeight="1">
      <c r="A1776" s="59" t="s">
        <v>5003</v>
      </c>
      <c r="B1776" s="59" t="s">
        <v>5004</v>
      </c>
      <c r="C1776" s="59" t="s">
        <v>5005</v>
      </c>
      <c r="D1776" s="59" t="s">
        <v>15</v>
      </c>
      <c r="F1776" s="59" t="s">
        <v>5</v>
      </c>
      <c r="G1776" s="152" t="str">
        <f>VLOOKUP(D1776,sku归属!A:B,2,0)</f>
        <v>其他</v>
      </c>
    </row>
    <row r="1777" spans="1:13" s="59" customFormat="1" customHeight="1">
      <c r="A1777" s="59" t="s">
        <v>5006</v>
      </c>
      <c r="B1777" s="59" t="s">
        <v>5007</v>
      </c>
      <c r="C1777" s="59" t="s">
        <v>5008</v>
      </c>
      <c r="D1777" s="59" t="s">
        <v>15</v>
      </c>
      <c r="F1777" s="59" t="s">
        <v>5</v>
      </c>
      <c r="G1777" s="152" t="str">
        <f>VLOOKUP(D1777,sku归属!A:B,2,0)</f>
        <v>其他</v>
      </c>
    </row>
    <row r="1778" spans="1:13" s="59" customFormat="1" customHeight="1">
      <c r="A1778" s="59" t="s">
        <v>5009</v>
      </c>
      <c r="B1778" s="59" t="s">
        <v>5010</v>
      </c>
      <c r="C1778" s="59" t="s">
        <v>5011</v>
      </c>
      <c r="D1778" s="59" t="s">
        <v>15</v>
      </c>
      <c r="F1778" s="59" t="s">
        <v>5</v>
      </c>
      <c r="G1778" s="152" t="str">
        <f>VLOOKUP(D1778,sku归属!A:B,2,0)</f>
        <v>其他</v>
      </c>
    </row>
    <row r="1779" spans="1:13" s="59" customFormat="1" customHeight="1">
      <c r="A1779" s="59" t="s">
        <v>5012</v>
      </c>
      <c r="B1779" s="59" t="s">
        <v>5013</v>
      </c>
      <c r="C1779" s="59" t="s">
        <v>5014</v>
      </c>
      <c r="D1779" s="59" t="s">
        <v>15</v>
      </c>
      <c r="F1779" s="59" t="s">
        <v>5</v>
      </c>
      <c r="G1779" s="152" t="str">
        <f>VLOOKUP(D1779,sku归属!A:B,2,0)</f>
        <v>其他</v>
      </c>
    </row>
    <row r="1780" spans="1:13" s="59" customFormat="1" customHeight="1">
      <c r="A1780" s="59" t="s">
        <v>5015</v>
      </c>
      <c r="B1780" s="59" t="s">
        <v>5016</v>
      </c>
      <c r="C1780" s="59" t="s">
        <v>5017</v>
      </c>
      <c r="D1780" s="59" t="s">
        <v>15</v>
      </c>
      <c r="F1780" s="59" t="s">
        <v>5</v>
      </c>
      <c r="G1780" s="152" t="str">
        <f>VLOOKUP(D1780,sku归属!A:B,2,0)</f>
        <v>其他</v>
      </c>
    </row>
    <row r="1781" spans="1:13" s="59" customFormat="1" customHeight="1">
      <c r="A1781" s="59" t="s">
        <v>5018</v>
      </c>
      <c r="B1781" s="59" t="s">
        <v>5019</v>
      </c>
      <c r="C1781" s="59" t="s">
        <v>5020</v>
      </c>
      <c r="D1781" s="59" t="s">
        <v>15</v>
      </c>
      <c r="F1781" s="59" t="s">
        <v>5</v>
      </c>
      <c r="G1781" s="152" t="str">
        <f>VLOOKUP(D1781,sku归属!A:B,2,0)</f>
        <v>其他</v>
      </c>
    </row>
    <row r="1782" spans="1:13" s="59" customFormat="1" customHeight="1">
      <c r="A1782" s="59" t="s">
        <v>5021</v>
      </c>
      <c r="B1782" s="59" t="s">
        <v>5022</v>
      </c>
      <c r="C1782" s="59" t="s">
        <v>5023</v>
      </c>
      <c r="D1782" s="59" t="s">
        <v>15</v>
      </c>
      <c r="F1782" s="59" t="s">
        <v>5</v>
      </c>
      <c r="G1782" s="152" t="str">
        <f>VLOOKUP(D1782,sku归属!A:B,2,0)</f>
        <v>其他</v>
      </c>
    </row>
    <row r="1783" spans="1:13" s="59" customFormat="1" customHeight="1">
      <c r="A1783" s="59" t="s">
        <v>5024</v>
      </c>
      <c r="B1783" s="59" t="s">
        <v>5025</v>
      </c>
      <c r="C1783" s="59" t="s">
        <v>5026</v>
      </c>
      <c r="D1783" s="59" t="s">
        <v>15</v>
      </c>
      <c r="F1783" s="59" t="s">
        <v>5</v>
      </c>
      <c r="G1783" s="152" t="str">
        <f>VLOOKUP(D1783,sku归属!A:B,2,0)</f>
        <v>其他</v>
      </c>
    </row>
    <row r="1784" spans="1:13" s="59" customFormat="1" customHeight="1">
      <c r="A1784" s="59" t="s">
        <v>5027</v>
      </c>
      <c r="B1784" s="59" t="s">
        <v>5028</v>
      </c>
      <c r="C1784" s="59" t="s">
        <v>5029</v>
      </c>
      <c r="D1784" s="59" t="s">
        <v>15</v>
      </c>
      <c r="F1784" s="59" t="s">
        <v>5</v>
      </c>
      <c r="G1784" s="152" t="str">
        <f>VLOOKUP(D1784,sku归属!A:B,2,0)</f>
        <v>其他</v>
      </c>
    </row>
    <row r="1785" spans="1:13" s="59" customFormat="1" customHeight="1">
      <c r="A1785" s="59" t="s">
        <v>5030</v>
      </c>
      <c r="B1785" s="59" t="s">
        <v>5031</v>
      </c>
      <c r="C1785" s="59" t="s">
        <v>5032</v>
      </c>
      <c r="D1785" s="59" t="s">
        <v>15</v>
      </c>
      <c r="F1785" s="59" t="s">
        <v>5</v>
      </c>
      <c r="G1785" s="152" t="str">
        <f>VLOOKUP(D1785,sku归属!A:B,2,0)</f>
        <v>其他</v>
      </c>
    </row>
    <row r="1786" spans="1:13" s="59" customFormat="1" customHeight="1">
      <c r="A1786" s="59" t="s">
        <v>5033</v>
      </c>
      <c r="B1786" s="59" t="s">
        <v>5034</v>
      </c>
      <c r="C1786" s="59" t="s">
        <v>5035</v>
      </c>
      <c r="D1786" s="59" t="s">
        <v>15</v>
      </c>
      <c r="F1786" s="59" t="s">
        <v>5</v>
      </c>
      <c r="G1786" s="152" t="str">
        <f>VLOOKUP(D1786,sku归属!A:B,2,0)</f>
        <v>其他</v>
      </c>
    </row>
    <row r="1787" spans="1:13" s="59" customFormat="1" customHeight="1">
      <c r="A1787" s="59" t="s">
        <v>5036</v>
      </c>
      <c r="B1787" s="59" t="s">
        <v>5037</v>
      </c>
      <c r="C1787" s="59" t="s">
        <v>5038</v>
      </c>
      <c r="D1787" s="59" t="s">
        <v>15</v>
      </c>
      <c r="F1787" s="59" t="s">
        <v>5</v>
      </c>
      <c r="G1787" s="152" t="str">
        <f>VLOOKUP(D1787,sku归属!A:B,2,0)</f>
        <v>其他</v>
      </c>
    </row>
    <row r="1788" spans="1:13" s="59" customFormat="1" customHeight="1">
      <c r="A1788" s="59" t="s">
        <v>5039</v>
      </c>
      <c r="B1788" s="59" t="s">
        <v>5040</v>
      </c>
      <c r="C1788" s="59" t="s">
        <v>5041</v>
      </c>
      <c r="D1788" s="59" t="s">
        <v>15</v>
      </c>
      <c r="F1788" s="59" t="s">
        <v>5</v>
      </c>
      <c r="G1788" s="152" t="str">
        <f>VLOOKUP(D1788,sku归属!A:B,2,0)</f>
        <v>其他</v>
      </c>
    </row>
    <row r="1789" spans="1:13" s="59" customFormat="1" customHeight="1">
      <c r="A1789" s="59" t="s">
        <v>5042</v>
      </c>
      <c r="B1789" s="59" t="s">
        <v>5043</v>
      </c>
      <c r="C1789" s="59" t="s">
        <v>5044</v>
      </c>
      <c r="D1789" s="59" t="s">
        <v>17</v>
      </c>
      <c r="F1789" s="59" t="s">
        <v>5</v>
      </c>
      <c r="G1789" s="152" t="str">
        <f>VLOOKUP(D1789,sku归属!A:B,2,0)</f>
        <v>其他</v>
      </c>
    </row>
    <row r="1790" spans="1:13" s="59" customFormat="1" customHeight="1">
      <c r="A1790" s="59" t="s">
        <v>5045</v>
      </c>
      <c r="B1790" s="59" t="s">
        <v>5046</v>
      </c>
      <c r="C1790" s="59" t="s">
        <v>5047</v>
      </c>
      <c r="D1790" s="59" t="s">
        <v>17</v>
      </c>
      <c r="F1790" s="59" t="s">
        <v>5</v>
      </c>
      <c r="G1790" s="152" t="str">
        <f>VLOOKUP(D1790,sku归属!A:B,2,0)</f>
        <v>其他</v>
      </c>
    </row>
    <row r="1791" spans="1:13" s="59" customFormat="1" customHeight="1">
      <c r="A1791" s="59" t="s">
        <v>5048</v>
      </c>
      <c r="B1791" s="59" t="s">
        <v>5049</v>
      </c>
      <c r="C1791" s="59" t="s">
        <v>5050</v>
      </c>
      <c r="D1791" s="59" t="s">
        <v>17</v>
      </c>
      <c r="F1791" s="59" t="s">
        <v>5</v>
      </c>
      <c r="G1791" s="152" t="str">
        <f>VLOOKUP(D1791,sku归属!A:B,2,0)</f>
        <v>其他</v>
      </c>
    </row>
    <row r="1792" spans="1:13" s="59" customFormat="1" customHeight="1">
      <c r="A1792" s="59" t="s">
        <v>5051</v>
      </c>
      <c r="B1792" s="59" t="s">
        <v>5052</v>
      </c>
      <c r="C1792" s="59" t="s">
        <v>5053</v>
      </c>
      <c r="D1792" s="59" t="s">
        <v>17</v>
      </c>
      <c r="F1792" s="59" t="s">
        <v>5</v>
      </c>
      <c r="G1792" s="152" t="str">
        <f>VLOOKUP(D1792,sku归属!A:B,2,0)</f>
        <v>其他</v>
      </c>
    </row>
    <row r="1793" spans="1:13" s="59" customFormat="1" customHeight="1">
      <c r="A1793" s="59" t="s">
        <v>5054</v>
      </c>
      <c r="B1793" s="59" t="s">
        <v>5055</v>
      </c>
      <c r="C1793" s="59" t="s">
        <v>5056</v>
      </c>
      <c r="D1793" s="59" t="s">
        <v>17</v>
      </c>
      <c r="F1793" s="59" t="s">
        <v>5</v>
      </c>
      <c r="G1793" s="152" t="str">
        <f>VLOOKUP(D1793,sku归属!A:B,2,0)</f>
        <v>其他</v>
      </c>
    </row>
    <row r="1794" spans="1:13" s="59" customFormat="1" customHeight="1">
      <c r="A1794" s="59" t="s">
        <v>5057</v>
      </c>
      <c r="B1794" s="59" t="s">
        <v>5058</v>
      </c>
      <c r="C1794" s="59" t="s">
        <v>5059</v>
      </c>
      <c r="D1794" s="59" t="s">
        <v>17</v>
      </c>
      <c r="F1794" s="59" t="s">
        <v>5</v>
      </c>
      <c r="G1794" s="152" t="str">
        <f>VLOOKUP(D1794,sku归属!A:B,2,0)</f>
        <v>其他</v>
      </c>
    </row>
    <row r="1795" spans="1:13" s="59" customFormat="1" customHeight="1">
      <c r="A1795" s="59" t="s">
        <v>5060</v>
      </c>
      <c r="B1795" s="59" t="s">
        <v>5061</v>
      </c>
      <c r="C1795" s="59" t="s">
        <v>5062</v>
      </c>
      <c r="D1795" s="59" t="s">
        <v>17</v>
      </c>
      <c r="F1795" s="59" t="s">
        <v>5</v>
      </c>
      <c r="G1795" s="152" t="str">
        <f>VLOOKUP(D1795,sku归属!A:B,2,0)</f>
        <v>其他</v>
      </c>
    </row>
    <row r="1796" spans="1:13" s="59" customFormat="1" customHeight="1">
      <c r="A1796" s="59" t="s">
        <v>5063</v>
      </c>
      <c r="B1796" s="59" t="s">
        <v>5064</v>
      </c>
      <c r="C1796" s="59" t="s">
        <v>5065</v>
      </c>
      <c r="D1796" s="59" t="s">
        <v>17</v>
      </c>
      <c r="F1796" s="59" t="s">
        <v>5</v>
      </c>
      <c r="G1796" s="152" t="str">
        <f>VLOOKUP(D1796,sku归属!A:B,2,0)</f>
        <v>其他</v>
      </c>
    </row>
    <row r="1797" spans="1:13" s="59" customFormat="1" customHeight="1">
      <c r="A1797" s="59" t="s">
        <v>5066</v>
      </c>
      <c r="B1797" s="59" t="s">
        <v>5067</v>
      </c>
      <c r="C1797" s="59" t="s">
        <v>5068</v>
      </c>
      <c r="D1797" s="59" t="s">
        <v>17</v>
      </c>
      <c r="F1797" s="59" t="s">
        <v>5</v>
      </c>
      <c r="G1797" s="152" t="str">
        <f>VLOOKUP(D1797,sku归属!A:B,2,0)</f>
        <v>其他</v>
      </c>
    </row>
    <row r="1798" spans="1:13" s="59" customFormat="1" customHeight="1">
      <c r="A1798" s="59" t="s">
        <v>5069</v>
      </c>
      <c r="B1798" s="59" t="s">
        <v>5070</v>
      </c>
      <c r="C1798" s="59" t="s">
        <v>5071</v>
      </c>
      <c r="D1798" s="59" t="s">
        <v>17</v>
      </c>
      <c r="F1798" s="59" t="s">
        <v>5</v>
      </c>
      <c r="G1798" s="152" t="str">
        <f>VLOOKUP(D1798,sku归属!A:B,2,0)</f>
        <v>其他</v>
      </c>
    </row>
    <row r="1799" spans="1:13" s="59" customFormat="1" customHeight="1">
      <c r="A1799" s="59" t="s">
        <v>5072</v>
      </c>
      <c r="B1799" s="59" t="s">
        <v>5073</v>
      </c>
      <c r="C1799" s="59" t="s">
        <v>5074</v>
      </c>
      <c r="D1799" s="59" t="s">
        <v>17</v>
      </c>
      <c r="F1799" s="59" t="s">
        <v>5</v>
      </c>
      <c r="G1799" s="152" t="str">
        <f>VLOOKUP(D1799,sku归属!A:B,2,0)</f>
        <v>其他</v>
      </c>
    </row>
    <row r="1800" spans="1:13" s="59" customFormat="1" customHeight="1">
      <c r="A1800" s="59" t="s">
        <v>5075</v>
      </c>
      <c r="B1800" s="59" t="s">
        <v>5076</v>
      </c>
      <c r="C1800" s="59" t="s">
        <v>5077</v>
      </c>
      <c r="D1800" s="59" t="s">
        <v>17</v>
      </c>
      <c r="F1800" s="59" t="s">
        <v>5</v>
      </c>
      <c r="G1800" s="152" t="str">
        <f>VLOOKUP(D1800,sku归属!A:B,2,0)</f>
        <v>其他</v>
      </c>
    </row>
    <row r="1801" spans="1:13" s="59" customFormat="1" customHeight="1">
      <c r="A1801" s="59" t="s">
        <v>5078</v>
      </c>
      <c r="B1801" s="59" t="s">
        <v>5079</v>
      </c>
      <c r="C1801" s="59" t="s">
        <v>2128</v>
      </c>
      <c r="D1801" s="59" t="s">
        <v>17</v>
      </c>
      <c r="F1801" s="59" t="s">
        <v>5</v>
      </c>
      <c r="G1801" s="152" t="str">
        <f>VLOOKUP(D1801,sku归属!A:B,2,0)</f>
        <v>其他</v>
      </c>
    </row>
    <row r="1802" spans="1:13" s="59" customFormat="1" customHeight="1">
      <c r="A1802" s="59" t="s">
        <v>5080</v>
      </c>
      <c r="B1802" s="59" t="s">
        <v>5081</v>
      </c>
      <c r="C1802" s="59" t="s">
        <v>2131</v>
      </c>
      <c r="D1802" s="59" t="s">
        <v>17</v>
      </c>
      <c r="F1802" s="59" t="s">
        <v>5</v>
      </c>
      <c r="G1802" s="152" t="str">
        <f>VLOOKUP(D1802,sku归属!A:B,2,0)</f>
        <v>其他</v>
      </c>
    </row>
    <row r="1803" spans="1:13" s="59" customFormat="1" customHeight="1">
      <c r="A1803" s="59" t="s">
        <v>5082</v>
      </c>
      <c r="B1803" s="59" t="s">
        <v>5083</v>
      </c>
      <c r="C1803" s="59" t="s">
        <v>5084</v>
      </c>
      <c r="D1803" s="59" t="s">
        <v>17</v>
      </c>
      <c r="F1803" s="59" t="s">
        <v>5</v>
      </c>
      <c r="G1803" s="152" t="str">
        <f>VLOOKUP(D1803,sku归属!A:B,2,0)</f>
        <v>其他</v>
      </c>
    </row>
    <row r="1804" spans="1:13" s="59" customFormat="1" customHeight="1">
      <c r="A1804" s="59" t="s">
        <v>5085</v>
      </c>
      <c r="B1804" s="59" t="s">
        <v>5086</v>
      </c>
      <c r="C1804" s="59" t="s">
        <v>5087</v>
      </c>
      <c r="D1804" s="59" t="s">
        <v>17</v>
      </c>
      <c r="F1804" s="59" t="s">
        <v>5</v>
      </c>
      <c r="G1804" s="152" t="str">
        <f>VLOOKUP(D1804,sku归属!A:B,2,0)</f>
        <v>其他</v>
      </c>
    </row>
    <row r="1805" spans="1:13" s="59" customFormat="1" customHeight="1">
      <c r="A1805" s="59" t="s">
        <v>5088</v>
      </c>
      <c r="B1805" s="59" t="s">
        <v>5089</v>
      </c>
      <c r="C1805" s="59" t="s">
        <v>5090</v>
      </c>
      <c r="D1805" s="59" t="s">
        <v>17</v>
      </c>
      <c r="F1805" s="59" t="s">
        <v>5</v>
      </c>
      <c r="G1805" s="152" t="str">
        <f>VLOOKUP(D1805,sku归属!A:B,2,0)</f>
        <v>其他</v>
      </c>
    </row>
    <row r="1806" spans="1:13" s="59" customFormat="1" customHeight="1">
      <c r="A1806" s="59" t="s">
        <v>5091</v>
      </c>
      <c r="B1806" s="59" t="s">
        <v>5092</v>
      </c>
      <c r="C1806" s="59" t="s">
        <v>5093</v>
      </c>
      <c r="D1806" s="59" t="s">
        <v>17</v>
      </c>
      <c r="F1806" s="59" t="s">
        <v>5</v>
      </c>
      <c r="G1806" s="152" t="str">
        <f>VLOOKUP(D1806,sku归属!A:B,2,0)</f>
        <v>其他</v>
      </c>
    </row>
    <row r="1807" spans="1:13" s="59" customFormat="1" customHeight="1">
      <c r="A1807" s="59" t="s">
        <v>5094</v>
      </c>
      <c r="B1807" s="59" t="s">
        <v>5095</v>
      </c>
      <c r="C1807" s="59" t="s">
        <v>5096</v>
      </c>
      <c r="D1807" s="59" t="s">
        <v>17</v>
      </c>
      <c r="F1807" s="59" t="s">
        <v>5</v>
      </c>
      <c r="G1807" s="152" t="str">
        <f>VLOOKUP(D1807,sku归属!A:B,2,0)</f>
        <v>其他</v>
      </c>
    </row>
    <row r="1808" spans="1:13" s="59" customFormat="1" customHeight="1">
      <c r="A1808" s="59" t="s">
        <v>5097</v>
      </c>
      <c r="B1808" s="59" t="s">
        <v>5098</v>
      </c>
      <c r="C1808" s="59" t="s">
        <v>5099</v>
      </c>
      <c r="D1808" s="59" t="s">
        <v>17</v>
      </c>
      <c r="F1808" s="59" t="s">
        <v>5</v>
      </c>
      <c r="G1808" s="152" t="str">
        <f>VLOOKUP(D1808,sku归属!A:B,2,0)</f>
        <v>其他</v>
      </c>
    </row>
    <row r="1809" spans="1:13" s="59" customFormat="1" customHeight="1">
      <c r="A1809" s="59" t="s">
        <v>5100</v>
      </c>
      <c r="B1809" s="59" t="s">
        <v>5101</v>
      </c>
      <c r="C1809" s="59" t="s">
        <v>5102</v>
      </c>
      <c r="D1809" s="59" t="s">
        <v>17</v>
      </c>
      <c r="F1809" s="59" t="s">
        <v>5</v>
      </c>
      <c r="G1809" s="152" t="str">
        <f>VLOOKUP(D1809,sku归属!A:B,2,0)</f>
        <v>其他</v>
      </c>
    </row>
    <row r="1810" spans="1:13" s="59" customFormat="1" customHeight="1">
      <c r="A1810" s="59" t="s">
        <v>5103</v>
      </c>
      <c r="B1810" s="59" t="s">
        <v>5104</v>
      </c>
      <c r="C1810" s="59" t="s">
        <v>5105</v>
      </c>
      <c r="D1810" s="59" t="s">
        <v>17</v>
      </c>
      <c r="F1810" s="59" t="s">
        <v>5</v>
      </c>
      <c r="G1810" s="152" t="str">
        <f>VLOOKUP(D1810,sku归属!A:B,2,0)</f>
        <v>其他</v>
      </c>
    </row>
    <row r="1811" spans="1:13" s="59" customFormat="1" customHeight="1">
      <c r="A1811" s="59" t="s">
        <v>5106</v>
      </c>
      <c r="B1811" s="59" t="s">
        <v>5107</v>
      </c>
      <c r="C1811" s="59" t="s">
        <v>5108</v>
      </c>
      <c r="D1811" s="59" t="s">
        <v>17</v>
      </c>
      <c r="F1811" s="59" t="s">
        <v>5</v>
      </c>
      <c r="G1811" s="152" t="str">
        <f>VLOOKUP(D1811,sku归属!A:B,2,0)</f>
        <v>其他</v>
      </c>
    </row>
    <row r="1812" spans="1:13" s="59" customFormat="1" customHeight="1">
      <c r="A1812" s="59" t="s">
        <v>5109</v>
      </c>
      <c r="B1812" s="59" t="s">
        <v>5110</v>
      </c>
      <c r="C1812" s="59" t="s">
        <v>5111</v>
      </c>
      <c r="D1812" s="59" t="s">
        <v>17</v>
      </c>
      <c r="F1812" s="59" t="s">
        <v>5</v>
      </c>
      <c r="G1812" s="152" t="str">
        <f>VLOOKUP(D1812,sku归属!A:B,2,0)</f>
        <v>其他</v>
      </c>
    </row>
    <row r="1813" spans="1:13" s="59" customFormat="1" customHeight="1">
      <c r="A1813" s="59" t="s">
        <v>5112</v>
      </c>
      <c r="B1813" s="59" t="s">
        <v>5113</v>
      </c>
      <c r="C1813" s="59" t="s">
        <v>5114</v>
      </c>
      <c r="D1813" s="59" t="s">
        <v>17</v>
      </c>
      <c r="F1813" s="59" t="s">
        <v>5</v>
      </c>
      <c r="G1813" s="152" t="str">
        <f>VLOOKUP(D1813,sku归属!A:B,2,0)</f>
        <v>其他</v>
      </c>
    </row>
    <row r="1814" spans="1:13" s="59" customFormat="1" customHeight="1">
      <c r="A1814" s="59" t="s">
        <v>5115</v>
      </c>
      <c r="B1814" s="59" t="s">
        <v>5116</v>
      </c>
      <c r="C1814" s="59" t="s">
        <v>5117</v>
      </c>
      <c r="D1814" s="59" t="s">
        <v>17</v>
      </c>
      <c r="F1814" s="59" t="s">
        <v>5</v>
      </c>
      <c r="G1814" s="152" t="str">
        <f>VLOOKUP(D1814,sku归属!A:B,2,0)</f>
        <v>其他</v>
      </c>
    </row>
    <row r="1815" spans="1:13" s="59" customFormat="1" customHeight="1">
      <c r="A1815" s="59" t="s">
        <v>5118</v>
      </c>
      <c r="B1815" s="59" t="s">
        <v>5119</v>
      </c>
      <c r="C1815" s="59" t="s">
        <v>5120</v>
      </c>
      <c r="D1815" s="59" t="s">
        <v>17</v>
      </c>
      <c r="F1815" s="59" t="s">
        <v>5</v>
      </c>
      <c r="G1815" s="152" t="str">
        <f>VLOOKUP(D1815,sku归属!A:B,2,0)</f>
        <v>其他</v>
      </c>
    </row>
    <row r="1816" spans="1:13" s="59" customFormat="1" customHeight="1">
      <c r="A1816" s="59" t="s">
        <v>5121</v>
      </c>
      <c r="B1816" s="59" t="s">
        <v>5122</v>
      </c>
      <c r="C1816" s="59" t="s">
        <v>5123</v>
      </c>
      <c r="D1816" s="59" t="s">
        <v>17</v>
      </c>
      <c r="F1816" s="59" t="s">
        <v>5</v>
      </c>
      <c r="G1816" s="152" t="str">
        <f>VLOOKUP(D1816,sku归属!A:B,2,0)</f>
        <v>其他</v>
      </c>
    </row>
    <row r="1817" spans="1:13" s="59" customFormat="1" customHeight="1">
      <c r="A1817" s="59" t="s">
        <v>5124</v>
      </c>
      <c r="B1817" s="59" t="s">
        <v>5125</v>
      </c>
      <c r="C1817" s="59" t="s">
        <v>5126</v>
      </c>
      <c r="D1817" s="59" t="s">
        <v>17</v>
      </c>
      <c r="F1817" s="59" t="s">
        <v>5</v>
      </c>
      <c r="G1817" s="152" t="str">
        <f>VLOOKUP(D1817,sku归属!A:B,2,0)</f>
        <v>其他</v>
      </c>
    </row>
    <row r="1818" spans="1:13" s="59" customFormat="1" customHeight="1">
      <c r="A1818" s="59" t="s">
        <v>5127</v>
      </c>
      <c r="B1818" s="59" t="s">
        <v>5128</v>
      </c>
      <c r="C1818" s="59" t="s">
        <v>5129</v>
      </c>
      <c r="D1818" s="59" t="s">
        <v>17</v>
      </c>
      <c r="F1818" s="59" t="s">
        <v>5</v>
      </c>
      <c r="G1818" s="152" t="str">
        <f>VLOOKUP(D1818,sku归属!A:B,2,0)</f>
        <v>其他</v>
      </c>
    </row>
    <row r="1819" spans="1:13" s="59" customFormat="1" customHeight="1">
      <c r="A1819" s="59" t="s">
        <v>5130</v>
      </c>
      <c r="B1819" s="59" t="s">
        <v>5131</v>
      </c>
      <c r="C1819" s="59" t="s">
        <v>5132</v>
      </c>
      <c r="D1819" s="59" t="s">
        <v>17</v>
      </c>
      <c r="F1819" s="59" t="s">
        <v>5</v>
      </c>
      <c r="G1819" s="152" t="str">
        <f>VLOOKUP(D1819,sku归属!A:B,2,0)</f>
        <v>其他</v>
      </c>
    </row>
    <row r="1820" spans="1:13" s="59" customFormat="1" customHeight="1">
      <c r="A1820" s="59" t="s">
        <v>5133</v>
      </c>
      <c r="B1820" s="59" t="s">
        <v>5134</v>
      </c>
      <c r="C1820" s="59" t="s">
        <v>5135</v>
      </c>
      <c r="D1820" s="59" t="s">
        <v>17</v>
      </c>
      <c r="F1820" s="59" t="s">
        <v>5</v>
      </c>
      <c r="G1820" s="152" t="str">
        <f>VLOOKUP(D1820,sku归属!A:B,2,0)</f>
        <v>其他</v>
      </c>
    </row>
    <row r="1821" spans="1:13" s="59" customFormat="1" customHeight="1">
      <c r="A1821" s="59" t="s">
        <v>5136</v>
      </c>
      <c r="B1821" s="59" t="s">
        <v>5137</v>
      </c>
      <c r="C1821" s="59" t="s">
        <v>5138</v>
      </c>
      <c r="D1821" s="59" t="s">
        <v>17</v>
      </c>
      <c r="F1821" s="59" t="s">
        <v>5</v>
      </c>
      <c r="G1821" s="152" t="str">
        <f>VLOOKUP(D1821,sku归属!A:B,2,0)</f>
        <v>其他</v>
      </c>
    </row>
    <row r="1822" spans="1:13" s="59" customFormat="1" customHeight="1">
      <c r="A1822" s="59" t="s">
        <v>5139</v>
      </c>
      <c r="B1822" s="59" t="s">
        <v>5140</v>
      </c>
      <c r="C1822" s="59" t="s">
        <v>5141</v>
      </c>
      <c r="D1822" s="59" t="s">
        <v>17</v>
      </c>
      <c r="F1822" s="59" t="s">
        <v>5</v>
      </c>
      <c r="G1822" s="152" t="str">
        <f>VLOOKUP(D1822,sku归属!A:B,2,0)</f>
        <v>其他</v>
      </c>
    </row>
    <row r="1823" spans="1:13" s="59" customFormat="1" customHeight="1">
      <c r="A1823" s="59" t="s">
        <v>5142</v>
      </c>
      <c r="B1823" s="59" t="s">
        <v>5143</v>
      </c>
      <c r="C1823" s="59" t="s">
        <v>5144</v>
      </c>
      <c r="D1823" s="59" t="s">
        <v>17</v>
      </c>
      <c r="F1823" s="59" t="s">
        <v>5</v>
      </c>
      <c r="G1823" s="152" t="str">
        <f>VLOOKUP(D1823,sku归属!A:B,2,0)</f>
        <v>其他</v>
      </c>
    </row>
    <row r="1824" spans="1:13" s="59" customFormat="1" customHeight="1">
      <c r="A1824" s="59" t="s">
        <v>5145</v>
      </c>
      <c r="B1824" s="59" t="s">
        <v>5146</v>
      </c>
      <c r="C1824" s="59" t="s">
        <v>5147</v>
      </c>
      <c r="D1824" s="59" t="s">
        <v>17</v>
      </c>
      <c r="F1824" s="59" t="s">
        <v>5</v>
      </c>
      <c r="G1824" s="152" t="str">
        <f>VLOOKUP(D1824,sku归属!A:B,2,0)</f>
        <v>其他</v>
      </c>
    </row>
    <row r="1825" spans="1:13" s="59" customFormat="1" customHeight="1">
      <c r="A1825" s="59" t="s">
        <v>5148</v>
      </c>
      <c r="B1825" s="59" t="s">
        <v>5149</v>
      </c>
      <c r="C1825" s="59" t="s">
        <v>5150</v>
      </c>
      <c r="D1825" s="59" t="s">
        <v>17</v>
      </c>
      <c r="F1825" s="59" t="s">
        <v>5</v>
      </c>
      <c r="G1825" s="152" t="str">
        <f>VLOOKUP(D1825,sku归属!A:B,2,0)</f>
        <v>其他</v>
      </c>
    </row>
    <row r="1826" spans="1:13" s="59" customFormat="1" customHeight="1">
      <c r="A1826" s="59" t="s">
        <v>5151</v>
      </c>
      <c r="B1826" s="59" t="s">
        <v>5152</v>
      </c>
      <c r="C1826" s="59" t="s">
        <v>5153</v>
      </c>
      <c r="D1826" s="59" t="s">
        <v>17</v>
      </c>
      <c r="F1826" s="59" t="s">
        <v>5</v>
      </c>
      <c r="G1826" s="152" t="str">
        <f>VLOOKUP(D1826,sku归属!A:B,2,0)</f>
        <v>其他</v>
      </c>
    </row>
    <row r="1827" spans="1:13" s="59" customFormat="1" customHeight="1">
      <c r="A1827" s="59" t="s">
        <v>5154</v>
      </c>
      <c r="B1827" s="59" t="s">
        <v>5155</v>
      </c>
      <c r="C1827" s="59" t="s">
        <v>5156</v>
      </c>
      <c r="D1827" s="59" t="s">
        <v>17</v>
      </c>
      <c r="F1827" s="59" t="s">
        <v>5</v>
      </c>
      <c r="G1827" s="152" t="str">
        <f>VLOOKUP(D1827,sku归属!A:B,2,0)</f>
        <v>其他</v>
      </c>
    </row>
    <row r="1828" spans="1:13" s="59" customFormat="1" customHeight="1">
      <c r="A1828" s="59" t="s">
        <v>5157</v>
      </c>
      <c r="B1828" s="59" t="s">
        <v>5158</v>
      </c>
      <c r="C1828" s="59" t="s">
        <v>5159</v>
      </c>
      <c r="D1828" s="59" t="s">
        <v>17</v>
      </c>
      <c r="F1828" s="59" t="s">
        <v>5</v>
      </c>
      <c r="G1828" s="152" t="str">
        <f>VLOOKUP(D1828,sku归属!A:B,2,0)</f>
        <v>其他</v>
      </c>
    </row>
    <row r="1829" spans="1:13" s="59" customFormat="1" customHeight="1">
      <c r="A1829" s="59" t="s">
        <v>5160</v>
      </c>
      <c r="B1829" s="59" t="s">
        <v>5161</v>
      </c>
      <c r="C1829" s="59" t="s">
        <v>5162</v>
      </c>
      <c r="D1829" s="59" t="s">
        <v>17</v>
      </c>
      <c r="F1829" s="59" t="s">
        <v>5</v>
      </c>
      <c r="G1829" s="152" t="str">
        <f>VLOOKUP(D1829,sku归属!A:B,2,0)</f>
        <v>其他</v>
      </c>
    </row>
    <row r="1830" spans="1:13" s="59" customFormat="1" customHeight="1">
      <c r="A1830" s="59" t="s">
        <v>5163</v>
      </c>
      <c r="B1830" s="59" t="s">
        <v>5164</v>
      </c>
      <c r="C1830" s="59" t="s">
        <v>5165</v>
      </c>
      <c r="D1830" s="59" t="s">
        <v>16</v>
      </c>
      <c r="F1830" s="59" t="s">
        <v>5</v>
      </c>
      <c r="G1830" s="152" t="str">
        <f>VLOOKUP(D1830,sku归属!A:B,2,0)</f>
        <v>其他</v>
      </c>
    </row>
    <row r="1831" spans="1:13" s="59" customFormat="1" customHeight="1">
      <c r="A1831" s="59" t="s">
        <v>5166</v>
      </c>
      <c r="B1831" s="59" t="s">
        <v>5167</v>
      </c>
      <c r="C1831" s="59" t="s">
        <v>4599</v>
      </c>
      <c r="D1831" s="59" t="s">
        <v>16</v>
      </c>
      <c r="F1831" s="59" t="s">
        <v>5</v>
      </c>
      <c r="G1831" s="152" t="str">
        <f>VLOOKUP(D1831,sku归属!A:B,2,0)</f>
        <v>其他</v>
      </c>
    </row>
    <row r="1832" spans="1:13" s="59" customFormat="1" customHeight="1">
      <c r="A1832" s="59" t="s">
        <v>5168</v>
      </c>
      <c r="B1832" s="59" t="s">
        <v>5169</v>
      </c>
      <c r="C1832" s="59" t="s">
        <v>5170</v>
      </c>
      <c r="D1832" s="59" t="s">
        <v>16</v>
      </c>
      <c r="F1832" s="59" t="s">
        <v>5</v>
      </c>
      <c r="G1832" s="152" t="str">
        <f>VLOOKUP(D1832,sku归属!A:B,2,0)</f>
        <v>其他</v>
      </c>
    </row>
    <row r="1833" spans="1:13" s="59" customFormat="1" customHeight="1">
      <c r="A1833" s="59" t="s">
        <v>5171</v>
      </c>
      <c r="B1833" s="59" t="s">
        <v>5172</v>
      </c>
      <c r="C1833" s="59" t="s">
        <v>4596</v>
      </c>
      <c r="D1833" s="59" t="s">
        <v>16</v>
      </c>
      <c r="F1833" s="59" t="s">
        <v>5</v>
      </c>
      <c r="G1833" s="152" t="str">
        <f>VLOOKUP(D1833,sku归属!A:B,2,0)</f>
        <v>其他</v>
      </c>
    </row>
    <row r="1834" spans="1:13" s="59" customFormat="1" customHeight="1">
      <c r="A1834" s="59" t="s">
        <v>5173</v>
      </c>
      <c r="B1834" s="59" t="s">
        <v>5174</v>
      </c>
      <c r="C1834" s="59" t="s">
        <v>5175</v>
      </c>
      <c r="D1834" s="59" t="s">
        <v>16</v>
      </c>
      <c r="F1834" s="59" t="s">
        <v>5</v>
      </c>
      <c r="G1834" s="152" t="str">
        <f>VLOOKUP(D1834,sku归属!A:B,2,0)</f>
        <v>其他</v>
      </c>
    </row>
    <row r="1835" spans="1:13" s="59" customFormat="1" customHeight="1">
      <c r="A1835" s="59" t="s">
        <v>5176</v>
      </c>
      <c r="B1835" s="59" t="s">
        <v>5177</v>
      </c>
      <c r="C1835" s="59" t="s">
        <v>5178</v>
      </c>
      <c r="D1835" s="59" t="s">
        <v>16</v>
      </c>
      <c r="F1835" s="59" t="s">
        <v>5</v>
      </c>
      <c r="G1835" s="152" t="str">
        <f>VLOOKUP(D1835,sku归属!A:B,2,0)</f>
        <v>其他</v>
      </c>
    </row>
    <row r="1836" spans="1:13" s="59" customFormat="1" customHeight="1">
      <c r="A1836" s="59" t="s">
        <v>5179</v>
      </c>
      <c r="B1836" s="59" t="s">
        <v>5180</v>
      </c>
      <c r="C1836" s="59" t="s">
        <v>5181</v>
      </c>
      <c r="D1836" s="59" t="s">
        <v>16</v>
      </c>
      <c r="F1836" s="59" t="s">
        <v>5</v>
      </c>
      <c r="G1836" s="152" t="str">
        <f>VLOOKUP(D1836,sku归属!A:B,2,0)</f>
        <v>其他</v>
      </c>
    </row>
    <row r="1837" spans="1:13" s="59" customFormat="1" customHeight="1">
      <c r="A1837" s="59" t="s">
        <v>5182</v>
      </c>
      <c r="B1837" s="59" t="s">
        <v>5183</v>
      </c>
      <c r="C1837" s="59" t="s">
        <v>5184</v>
      </c>
      <c r="D1837" s="59" t="s">
        <v>16</v>
      </c>
      <c r="F1837" s="59" t="s">
        <v>5</v>
      </c>
      <c r="G1837" s="152" t="str">
        <f>VLOOKUP(D1837,sku归属!A:B,2,0)</f>
        <v>其他</v>
      </c>
    </row>
    <row r="1838" spans="1:13" s="59" customFormat="1" customHeight="1">
      <c r="A1838" s="59" t="s">
        <v>5185</v>
      </c>
      <c r="B1838" s="59" t="s">
        <v>5186</v>
      </c>
      <c r="C1838" s="59" t="s">
        <v>1323</v>
      </c>
      <c r="D1838" s="59" t="s">
        <v>16</v>
      </c>
      <c r="F1838" s="59" t="s">
        <v>5</v>
      </c>
      <c r="G1838" s="152" t="str">
        <f>VLOOKUP(D1838,sku归属!A:B,2,0)</f>
        <v>其他</v>
      </c>
    </row>
    <row r="1839" spans="1:13" s="59" customFormat="1" customHeight="1">
      <c r="A1839" s="59" t="s">
        <v>5187</v>
      </c>
      <c r="B1839" s="59" t="s">
        <v>5188</v>
      </c>
      <c r="C1839" s="59" t="s">
        <v>1320</v>
      </c>
      <c r="D1839" s="59" t="s">
        <v>16</v>
      </c>
      <c r="F1839" s="59" t="s">
        <v>5</v>
      </c>
      <c r="G1839" s="152" t="str">
        <f>VLOOKUP(D1839,sku归属!A:B,2,0)</f>
        <v>其他</v>
      </c>
    </row>
    <row r="1840" spans="1:13" s="59" customFormat="1" customHeight="1">
      <c r="A1840" s="59" t="s">
        <v>5189</v>
      </c>
      <c r="B1840" s="59" t="s">
        <v>5190</v>
      </c>
      <c r="C1840" s="59" t="s">
        <v>5191</v>
      </c>
      <c r="D1840" s="59" t="s">
        <v>16</v>
      </c>
      <c r="F1840" s="59" t="s">
        <v>5</v>
      </c>
      <c r="G1840" s="152" t="str">
        <f>VLOOKUP(D1840,sku归属!A:B,2,0)</f>
        <v>其他</v>
      </c>
    </row>
    <row r="1841" spans="1:13" s="59" customFormat="1" customHeight="1">
      <c r="A1841" s="59" t="s">
        <v>5192</v>
      </c>
      <c r="B1841" s="59" t="s">
        <v>5193</v>
      </c>
      <c r="C1841" s="59" t="s">
        <v>5194</v>
      </c>
      <c r="D1841" s="59" t="s">
        <v>16</v>
      </c>
      <c r="F1841" s="59" t="s">
        <v>5</v>
      </c>
      <c r="G1841" s="152" t="str">
        <f>VLOOKUP(D1841,sku归属!A:B,2,0)</f>
        <v>其他</v>
      </c>
    </row>
    <row r="1842" spans="1:13" s="59" customFormat="1" customHeight="1">
      <c r="A1842" s="59" t="s">
        <v>5195</v>
      </c>
      <c r="B1842" s="59" t="s">
        <v>5196</v>
      </c>
      <c r="C1842" s="59" t="s">
        <v>5197</v>
      </c>
      <c r="D1842" s="59" t="s">
        <v>16</v>
      </c>
      <c r="F1842" s="59" t="s">
        <v>5</v>
      </c>
      <c r="G1842" s="152" t="str">
        <f>VLOOKUP(D1842,sku归属!A:B,2,0)</f>
        <v>其他</v>
      </c>
    </row>
    <row r="1843" spans="1:13" s="59" customFormat="1" customHeight="1">
      <c r="A1843" s="59" t="s">
        <v>5198</v>
      </c>
      <c r="B1843" s="59" t="s">
        <v>5199</v>
      </c>
      <c r="C1843" s="59" t="s">
        <v>5200</v>
      </c>
      <c r="D1843" s="59" t="s">
        <v>16</v>
      </c>
      <c r="F1843" s="59" t="s">
        <v>5</v>
      </c>
      <c r="G1843" s="152" t="str">
        <f>VLOOKUP(D1843,sku归属!A:B,2,0)</f>
        <v>其他</v>
      </c>
    </row>
    <row r="1844" spans="1:13" s="59" customFormat="1" customHeight="1">
      <c r="A1844" s="59" t="s">
        <v>5201</v>
      </c>
      <c r="B1844" s="59" t="s">
        <v>5202</v>
      </c>
      <c r="C1844" s="59" t="s">
        <v>5203</v>
      </c>
      <c r="D1844" s="59" t="s">
        <v>16</v>
      </c>
      <c r="F1844" s="59" t="s">
        <v>5</v>
      </c>
      <c r="G1844" s="152" t="str">
        <f>VLOOKUP(D1844,sku归属!A:B,2,0)</f>
        <v>其他</v>
      </c>
    </row>
    <row r="1845" spans="1:13" s="59" customFormat="1" customHeight="1">
      <c r="A1845" s="59" t="s">
        <v>5204</v>
      </c>
      <c r="B1845" s="59" t="s">
        <v>5205</v>
      </c>
      <c r="C1845" s="59" t="s">
        <v>5206</v>
      </c>
      <c r="D1845" s="59" t="s">
        <v>16</v>
      </c>
      <c r="F1845" s="59" t="s">
        <v>5</v>
      </c>
      <c r="G1845" s="152" t="str">
        <f>VLOOKUP(D1845,sku归属!A:B,2,0)</f>
        <v>其他</v>
      </c>
    </row>
    <row r="1846" spans="1:13" s="59" customFormat="1" customHeight="1">
      <c r="A1846" s="59" t="s">
        <v>5207</v>
      </c>
      <c r="B1846" s="59" t="s">
        <v>5208</v>
      </c>
      <c r="C1846" s="59" t="s">
        <v>5209</v>
      </c>
      <c r="D1846" s="59" t="s">
        <v>16</v>
      </c>
      <c r="F1846" s="59" t="s">
        <v>5</v>
      </c>
      <c r="G1846" s="152" t="str">
        <f>VLOOKUP(D1846,sku归属!A:B,2,0)</f>
        <v>其他</v>
      </c>
    </row>
    <row r="1847" spans="1:13" s="59" customFormat="1" customHeight="1">
      <c r="A1847" s="59" t="s">
        <v>5210</v>
      </c>
      <c r="B1847" s="59" t="s">
        <v>5211</v>
      </c>
      <c r="C1847" s="59" t="s">
        <v>5212</v>
      </c>
      <c r="D1847" s="59" t="s">
        <v>16</v>
      </c>
      <c r="F1847" s="59" t="s">
        <v>5</v>
      </c>
      <c r="G1847" s="152" t="str">
        <f>VLOOKUP(D1847,sku归属!A:B,2,0)</f>
        <v>其他</v>
      </c>
    </row>
    <row r="1848" spans="1:13" s="59" customFormat="1" customHeight="1">
      <c r="A1848" s="59" t="s">
        <v>5213</v>
      </c>
      <c r="B1848" s="59" t="s">
        <v>5214</v>
      </c>
      <c r="C1848" s="59" t="s">
        <v>5215</v>
      </c>
      <c r="D1848" s="59" t="s">
        <v>16</v>
      </c>
      <c r="F1848" s="59" t="s">
        <v>5</v>
      </c>
      <c r="G1848" s="152" t="str">
        <f>VLOOKUP(D1848,sku归属!A:B,2,0)</f>
        <v>其他</v>
      </c>
    </row>
    <row r="1849" spans="1:13" s="59" customFormat="1" customHeight="1">
      <c r="A1849" s="59" t="s">
        <v>5216</v>
      </c>
      <c r="B1849" s="59" t="s">
        <v>5217</v>
      </c>
      <c r="C1849" s="59" t="s">
        <v>5218</v>
      </c>
      <c r="D1849" s="59" t="s">
        <v>16</v>
      </c>
      <c r="F1849" s="59" t="s">
        <v>5</v>
      </c>
      <c r="G1849" s="152" t="str">
        <f>VLOOKUP(D1849,sku归属!A:B,2,0)</f>
        <v>其他</v>
      </c>
    </row>
    <row r="1850" spans="1:13" s="59" customFormat="1" customHeight="1">
      <c r="A1850" s="59" t="s">
        <v>5219</v>
      </c>
      <c r="B1850" s="59" t="s">
        <v>5220</v>
      </c>
      <c r="C1850" s="59" t="s">
        <v>5221</v>
      </c>
      <c r="D1850" s="59" t="s">
        <v>16</v>
      </c>
      <c r="F1850" s="59" t="s">
        <v>5</v>
      </c>
      <c r="G1850" s="152" t="str">
        <f>VLOOKUP(D1850,sku归属!A:B,2,0)</f>
        <v>其他</v>
      </c>
    </row>
    <row r="1851" spans="1:13" s="59" customFormat="1" customHeight="1">
      <c r="A1851" s="59" t="s">
        <v>5222</v>
      </c>
      <c r="B1851" s="59" t="s">
        <v>5223</v>
      </c>
      <c r="C1851" s="59" t="s">
        <v>5224</v>
      </c>
      <c r="D1851" s="59" t="s">
        <v>16</v>
      </c>
      <c r="F1851" s="59" t="s">
        <v>5</v>
      </c>
      <c r="G1851" s="152" t="str">
        <f>VLOOKUP(D1851,sku归属!A:B,2,0)</f>
        <v>其他</v>
      </c>
    </row>
    <row r="1852" spans="1:13" s="59" customFormat="1" customHeight="1">
      <c r="A1852" s="59" t="s">
        <v>5225</v>
      </c>
      <c r="B1852" s="59" t="s">
        <v>5226</v>
      </c>
      <c r="C1852" s="59" t="s">
        <v>5227</v>
      </c>
      <c r="D1852" s="59" t="s">
        <v>16</v>
      </c>
      <c r="F1852" s="59" t="s">
        <v>5</v>
      </c>
      <c r="G1852" s="152" t="str">
        <f>VLOOKUP(D1852,sku归属!A:B,2,0)</f>
        <v>其他</v>
      </c>
    </row>
    <row r="1853" spans="1:13" s="59" customFormat="1" customHeight="1">
      <c r="A1853" s="59" t="s">
        <v>5228</v>
      </c>
      <c r="B1853" s="59" t="s">
        <v>5229</v>
      </c>
      <c r="C1853" s="59" t="s">
        <v>5230</v>
      </c>
      <c r="D1853" s="59" t="s">
        <v>16</v>
      </c>
      <c r="F1853" s="59" t="s">
        <v>5</v>
      </c>
      <c r="G1853" s="152" t="str">
        <f>VLOOKUP(D1853,sku归属!A:B,2,0)</f>
        <v>其他</v>
      </c>
    </row>
    <row r="1854" spans="1:13" s="59" customFormat="1" customHeight="1">
      <c r="A1854" s="59" t="s">
        <v>5231</v>
      </c>
      <c r="B1854" s="59" t="s">
        <v>5232</v>
      </c>
      <c r="C1854" s="59" t="s">
        <v>5233</v>
      </c>
      <c r="D1854" s="59" t="s">
        <v>17</v>
      </c>
      <c r="F1854" s="59" t="s">
        <v>5</v>
      </c>
      <c r="G1854" s="152" t="str">
        <f>VLOOKUP(D1854,sku归属!A:B,2,0)</f>
        <v>其他</v>
      </c>
    </row>
    <row r="1855" spans="1:13" s="59" customFormat="1" customHeight="1">
      <c r="A1855" s="59" t="s">
        <v>5234</v>
      </c>
      <c r="B1855" s="59" t="s">
        <v>5235</v>
      </c>
      <c r="C1855" s="59" t="s">
        <v>5236</v>
      </c>
      <c r="D1855" s="59" t="s">
        <v>17</v>
      </c>
      <c r="F1855" s="59" t="s">
        <v>5</v>
      </c>
      <c r="G1855" s="152" t="str">
        <f>VLOOKUP(D1855,sku归属!A:B,2,0)</f>
        <v>其他</v>
      </c>
    </row>
    <row r="1856" spans="1:13" s="59" customFormat="1" customHeight="1">
      <c r="A1856" s="59" t="s">
        <v>5237</v>
      </c>
      <c r="B1856" s="59" t="s">
        <v>5238</v>
      </c>
      <c r="C1856" s="59" t="s">
        <v>5239</v>
      </c>
      <c r="D1856" s="59" t="s">
        <v>17</v>
      </c>
      <c r="F1856" s="59" t="s">
        <v>5</v>
      </c>
      <c r="G1856" s="152" t="str">
        <f>VLOOKUP(D1856,sku归属!A:B,2,0)</f>
        <v>其他</v>
      </c>
    </row>
    <row r="1857" spans="1:13" s="59" customFormat="1" customHeight="1">
      <c r="A1857" s="59" t="s">
        <v>5240</v>
      </c>
      <c r="B1857" s="59" t="s">
        <v>5241</v>
      </c>
      <c r="C1857" s="59" t="s">
        <v>5242</v>
      </c>
      <c r="D1857" s="59" t="s">
        <v>17</v>
      </c>
      <c r="F1857" s="59" t="s">
        <v>5</v>
      </c>
      <c r="G1857" s="152" t="str">
        <f>VLOOKUP(D1857,sku归属!A:B,2,0)</f>
        <v>其他</v>
      </c>
    </row>
    <row r="1858" spans="1:13" s="59" customFormat="1" customHeight="1">
      <c r="A1858" s="59" t="s">
        <v>5243</v>
      </c>
      <c r="B1858" s="59" t="s">
        <v>5244</v>
      </c>
      <c r="C1858" s="59" t="s">
        <v>5245</v>
      </c>
      <c r="D1858" s="59" t="s">
        <v>17</v>
      </c>
      <c r="F1858" s="59" t="s">
        <v>5</v>
      </c>
      <c r="G1858" s="152" t="str">
        <f>VLOOKUP(D1858,sku归属!A:B,2,0)</f>
        <v>其他</v>
      </c>
    </row>
    <row r="1859" spans="1:13" s="59" customFormat="1" customHeight="1">
      <c r="A1859" s="59" t="s">
        <v>5246</v>
      </c>
      <c r="B1859" s="59" t="s">
        <v>5247</v>
      </c>
      <c r="C1859" s="59" t="s">
        <v>5248</v>
      </c>
      <c r="D1859" s="59" t="s">
        <v>17</v>
      </c>
      <c r="F1859" s="59" t="s">
        <v>5</v>
      </c>
      <c r="G1859" s="152" t="str">
        <f>VLOOKUP(D1859,sku归属!A:B,2,0)</f>
        <v>其他</v>
      </c>
    </row>
    <row r="1860" spans="1:13" s="59" customFormat="1" customHeight="1">
      <c r="A1860" s="59" t="s">
        <v>5249</v>
      </c>
      <c r="B1860" s="59" t="s">
        <v>5250</v>
      </c>
      <c r="C1860" s="59" t="s">
        <v>5251</v>
      </c>
      <c r="D1860" s="59" t="s">
        <v>17</v>
      </c>
      <c r="F1860" s="59" t="s">
        <v>5</v>
      </c>
      <c r="G1860" s="152" t="str">
        <f>VLOOKUP(D1860,sku归属!A:B,2,0)</f>
        <v>其他</v>
      </c>
    </row>
    <row r="1861" spans="1:13" s="59" customFormat="1" customHeight="1">
      <c r="A1861" s="59" t="s">
        <v>5252</v>
      </c>
      <c r="B1861" s="59" t="s">
        <v>5253</v>
      </c>
      <c r="C1861" s="59" t="s">
        <v>5254</v>
      </c>
      <c r="D1861" s="59" t="s">
        <v>18</v>
      </c>
      <c r="F1861" s="59" t="s">
        <v>5</v>
      </c>
      <c r="G1861" s="152" t="str">
        <f>VLOOKUP(D1861,sku归属!A:B,2,0)</f>
        <v>谭熹杰</v>
      </c>
    </row>
    <row r="1862" spans="1:13" s="59" customFormat="1" customHeight="1">
      <c r="A1862" s="59" t="s">
        <v>5255</v>
      </c>
      <c r="B1862" s="59" t="s">
        <v>5256</v>
      </c>
      <c r="C1862" s="59" t="s">
        <v>5257</v>
      </c>
      <c r="D1862" s="59" t="s">
        <v>18</v>
      </c>
      <c r="F1862" s="59" t="s">
        <v>5</v>
      </c>
      <c r="G1862" s="152" t="str">
        <f>VLOOKUP(D1862,sku归属!A:B,2,0)</f>
        <v>谭熹杰</v>
      </c>
    </row>
    <row r="1863" spans="1:13" s="59" customFormat="1" customHeight="1">
      <c r="A1863" s="59" t="s">
        <v>5258</v>
      </c>
      <c r="B1863" s="59" t="s">
        <v>5259</v>
      </c>
      <c r="C1863" s="59" t="s">
        <v>5260</v>
      </c>
      <c r="D1863" s="59" t="s">
        <v>18</v>
      </c>
      <c r="F1863" s="59" t="s">
        <v>5</v>
      </c>
      <c r="G1863" s="152" t="str">
        <f>VLOOKUP(D1863,sku归属!A:B,2,0)</f>
        <v>谭熹杰</v>
      </c>
    </row>
    <row r="1864" spans="1:13" s="59" customFormat="1" customHeight="1">
      <c r="A1864" s="59" t="s">
        <v>5261</v>
      </c>
      <c r="B1864" s="59" t="s">
        <v>5262</v>
      </c>
      <c r="C1864" s="59" t="s">
        <v>5263</v>
      </c>
      <c r="D1864" s="59" t="s">
        <v>16</v>
      </c>
      <c r="F1864" s="59" t="s">
        <v>5</v>
      </c>
      <c r="G1864" s="152" t="str">
        <f>VLOOKUP(D1864,sku归属!A:B,2,0)</f>
        <v>其他</v>
      </c>
    </row>
    <row r="1865" spans="1:13" s="59" customFormat="1" customHeight="1">
      <c r="A1865" s="59" t="s">
        <v>5264</v>
      </c>
      <c r="B1865" s="59" t="s">
        <v>5265</v>
      </c>
      <c r="C1865" s="59" t="s">
        <v>5266</v>
      </c>
      <c r="D1865" s="59" t="s">
        <v>16</v>
      </c>
      <c r="F1865" s="59" t="s">
        <v>5</v>
      </c>
      <c r="G1865" s="152" t="str">
        <f>VLOOKUP(D1865,sku归属!A:B,2,0)</f>
        <v>其他</v>
      </c>
    </row>
    <row r="1866" spans="1:13" s="59" customFormat="1" customHeight="1">
      <c r="A1866" s="59" t="s">
        <v>5267</v>
      </c>
      <c r="B1866" s="59" t="s">
        <v>5268</v>
      </c>
      <c r="C1866" s="59" t="s">
        <v>5269</v>
      </c>
      <c r="D1866" s="59" t="s">
        <v>16</v>
      </c>
      <c r="F1866" s="59" t="s">
        <v>5</v>
      </c>
      <c r="G1866" s="152" t="str">
        <f>VLOOKUP(D1866,sku归属!A:B,2,0)</f>
        <v>其他</v>
      </c>
    </row>
    <row r="1867" spans="1:13" s="59" customFormat="1" customHeight="1">
      <c r="A1867" s="59" t="s">
        <v>5270</v>
      </c>
      <c r="B1867" s="59" t="s">
        <v>5271</v>
      </c>
      <c r="C1867" s="59" t="s">
        <v>5272</v>
      </c>
      <c r="D1867" s="59" t="s">
        <v>16</v>
      </c>
      <c r="F1867" s="59" t="s">
        <v>5</v>
      </c>
      <c r="G1867" s="152" t="str">
        <f>VLOOKUP(D1867,sku归属!A:B,2,0)</f>
        <v>其他</v>
      </c>
    </row>
    <row r="1868" spans="1:13" s="59" customFormat="1" customHeight="1">
      <c r="A1868" s="59" t="s">
        <v>5273</v>
      </c>
      <c r="B1868" s="59" t="s">
        <v>5274</v>
      </c>
      <c r="C1868" s="59" t="s">
        <v>5275</v>
      </c>
      <c r="D1868" s="59" t="s">
        <v>16</v>
      </c>
      <c r="F1868" s="59" t="s">
        <v>5</v>
      </c>
      <c r="G1868" s="152" t="str">
        <f>VLOOKUP(D1868,sku归属!A:B,2,0)</f>
        <v>其他</v>
      </c>
    </row>
    <row r="1869" spans="1:13" s="59" customFormat="1" customHeight="1">
      <c r="A1869" s="59" t="s">
        <v>5276</v>
      </c>
      <c r="B1869" s="59" t="s">
        <v>5277</v>
      </c>
      <c r="C1869" s="59" t="s">
        <v>5278</v>
      </c>
      <c r="D1869" s="59" t="s">
        <v>16</v>
      </c>
      <c r="F1869" s="59" t="s">
        <v>5</v>
      </c>
      <c r="G1869" s="152" t="str">
        <f>VLOOKUP(D1869,sku归属!A:B,2,0)</f>
        <v>其他</v>
      </c>
    </row>
    <row r="1870" spans="1:13" s="59" customFormat="1" customHeight="1">
      <c r="A1870" s="59" t="s">
        <v>5279</v>
      </c>
      <c r="B1870" s="59" t="s">
        <v>5280</v>
      </c>
      <c r="C1870" s="59" t="s">
        <v>5281</v>
      </c>
      <c r="D1870" s="59" t="s">
        <v>16</v>
      </c>
      <c r="F1870" s="59" t="s">
        <v>5</v>
      </c>
      <c r="G1870" s="152" t="str">
        <f>VLOOKUP(D1870,sku归属!A:B,2,0)</f>
        <v>其他</v>
      </c>
    </row>
    <row r="1871" spans="1:13" s="59" customFormat="1" customHeight="1">
      <c r="A1871" s="59" t="s">
        <v>5282</v>
      </c>
      <c r="B1871" s="59" t="s">
        <v>5283</v>
      </c>
      <c r="C1871" s="59" t="s">
        <v>5284</v>
      </c>
      <c r="D1871" s="59" t="s">
        <v>13</v>
      </c>
      <c r="F1871" s="59" t="s">
        <v>5</v>
      </c>
      <c r="G1871" s="152" t="str">
        <f>VLOOKUP(D1871,sku归属!A:B,2,0)</f>
        <v>其他</v>
      </c>
    </row>
    <row r="1872" spans="1:13" s="59" customFormat="1" customHeight="1">
      <c r="A1872" s="59" t="s">
        <v>5285</v>
      </c>
      <c r="B1872" s="59" t="s">
        <v>5286</v>
      </c>
      <c r="C1872" s="59" t="s">
        <v>5287</v>
      </c>
      <c r="D1872" s="59" t="s">
        <v>13</v>
      </c>
      <c r="F1872" s="59" t="s">
        <v>5</v>
      </c>
      <c r="G1872" s="152" t="str">
        <f>VLOOKUP(D1872,sku归属!A:B,2,0)</f>
        <v>其他</v>
      </c>
    </row>
    <row r="1873" spans="1:13" s="59" customFormat="1" customHeight="1">
      <c r="A1873" s="59" t="s">
        <v>5288</v>
      </c>
      <c r="B1873" s="59" t="s">
        <v>5289</v>
      </c>
      <c r="C1873" s="59" t="s">
        <v>5290</v>
      </c>
      <c r="D1873" s="59" t="s">
        <v>13</v>
      </c>
      <c r="F1873" s="59" t="s">
        <v>5</v>
      </c>
      <c r="G1873" s="152" t="str">
        <f>VLOOKUP(D1873,sku归属!A:B,2,0)</f>
        <v>其他</v>
      </c>
    </row>
    <row r="1874" spans="1:13" s="59" customFormat="1" customHeight="1">
      <c r="A1874" s="59" t="s">
        <v>5291</v>
      </c>
      <c r="B1874" s="59" t="s">
        <v>5292</v>
      </c>
      <c r="C1874" s="59" t="s">
        <v>5293</v>
      </c>
      <c r="D1874" s="59" t="s">
        <v>13</v>
      </c>
      <c r="F1874" s="59" t="s">
        <v>5</v>
      </c>
      <c r="G1874" s="152" t="str">
        <f>VLOOKUP(D1874,sku归属!A:B,2,0)</f>
        <v>其他</v>
      </c>
    </row>
    <row r="1875" spans="1:13" s="59" customFormat="1" customHeight="1">
      <c r="A1875" s="59" t="s">
        <v>5294</v>
      </c>
      <c r="B1875" s="59" t="s">
        <v>5295</v>
      </c>
      <c r="C1875" s="59" t="s">
        <v>5296</v>
      </c>
      <c r="D1875" s="59" t="s">
        <v>13</v>
      </c>
      <c r="F1875" s="59" t="s">
        <v>5</v>
      </c>
      <c r="G1875" s="152" t="str">
        <f>VLOOKUP(D1875,sku归属!A:B,2,0)</f>
        <v>其他</v>
      </c>
    </row>
    <row r="1876" spans="1:13" s="59" customFormat="1" customHeight="1">
      <c r="A1876" s="59" t="s">
        <v>5297</v>
      </c>
      <c r="B1876" s="59" t="s">
        <v>5298</v>
      </c>
      <c r="C1876" s="59" t="s">
        <v>5299</v>
      </c>
      <c r="D1876" s="59" t="s">
        <v>13</v>
      </c>
      <c r="F1876" s="59" t="s">
        <v>5</v>
      </c>
      <c r="G1876" s="152" t="str">
        <f>VLOOKUP(D1876,sku归属!A:B,2,0)</f>
        <v>其他</v>
      </c>
    </row>
    <row r="1877" spans="1:13" s="59" customFormat="1" customHeight="1">
      <c r="A1877" s="59" t="s">
        <v>5300</v>
      </c>
      <c r="B1877" s="59" t="s">
        <v>5301</v>
      </c>
      <c r="C1877" s="59" t="s">
        <v>5302</v>
      </c>
      <c r="D1877" s="59" t="s">
        <v>13</v>
      </c>
      <c r="F1877" s="59" t="s">
        <v>5</v>
      </c>
      <c r="G1877" s="152" t="str">
        <f>VLOOKUP(D1877,sku归属!A:B,2,0)</f>
        <v>其他</v>
      </c>
    </row>
    <row r="1878" spans="1:13" s="59" customFormat="1" customHeight="1">
      <c r="A1878" s="59" t="s">
        <v>5303</v>
      </c>
      <c r="B1878" s="59" t="s">
        <v>5304</v>
      </c>
      <c r="C1878" s="59" t="s">
        <v>5305</v>
      </c>
      <c r="D1878" s="59" t="s">
        <v>13</v>
      </c>
      <c r="F1878" s="59" t="s">
        <v>5</v>
      </c>
      <c r="G1878" s="152" t="str">
        <f>VLOOKUP(D1878,sku归属!A:B,2,0)</f>
        <v>其他</v>
      </c>
    </row>
    <row r="1879" spans="1:13" s="59" customFormat="1" customHeight="1">
      <c r="A1879" s="59" t="s">
        <v>5306</v>
      </c>
      <c r="B1879" s="59" t="s">
        <v>5307</v>
      </c>
      <c r="C1879" s="59" t="s">
        <v>5308</v>
      </c>
      <c r="D1879" s="59" t="s">
        <v>13</v>
      </c>
      <c r="F1879" s="59" t="s">
        <v>5</v>
      </c>
      <c r="G1879" s="152" t="str">
        <f>VLOOKUP(D1879,sku归属!A:B,2,0)</f>
        <v>其他</v>
      </c>
    </row>
    <row r="1880" spans="1:13" s="59" customFormat="1" customHeight="1">
      <c r="A1880" s="59" t="s">
        <v>5309</v>
      </c>
      <c r="B1880" s="59" t="s">
        <v>5310</v>
      </c>
      <c r="C1880" s="59" t="s">
        <v>5311</v>
      </c>
      <c r="D1880" s="59" t="s">
        <v>13</v>
      </c>
      <c r="F1880" s="59" t="s">
        <v>5</v>
      </c>
      <c r="G1880" s="152" t="str">
        <f>VLOOKUP(D1880,sku归属!A:B,2,0)</f>
        <v>其他</v>
      </c>
    </row>
    <row r="1881" spans="1:13" s="59" customFormat="1" customHeight="1">
      <c r="A1881" s="59" t="s">
        <v>5312</v>
      </c>
      <c r="B1881" s="59" t="s">
        <v>5313</v>
      </c>
      <c r="C1881" s="59" t="s">
        <v>5314</v>
      </c>
      <c r="D1881" s="59" t="s">
        <v>13</v>
      </c>
      <c r="F1881" s="59" t="s">
        <v>5</v>
      </c>
      <c r="G1881" s="152" t="str">
        <f>VLOOKUP(D1881,sku归属!A:B,2,0)</f>
        <v>其他</v>
      </c>
    </row>
    <row r="1882" spans="1:13" s="59" customFormat="1" customHeight="1">
      <c r="A1882" s="59" t="s">
        <v>5315</v>
      </c>
      <c r="B1882" s="59" t="s">
        <v>5316</v>
      </c>
      <c r="C1882" s="59" t="s">
        <v>5317</v>
      </c>
      <c r="D1882" s="59" t="s">
        <v>13</v>
      </c>
      <c r="F1882" s="59" t="s">
        <v>5</v>
      </c>
      <c r="G1882" s="152" t="str">
        <f>VLOOKUP(D1882,sku归属!A:B,2,0)</f>
        <v>其他</v>
      </c>
    </row>
    <row r="1883" spans="1:13" s="59" customFormat="1" customHeight="1">
      <c r="A1883" s="59" t="s">
        <v>5318</v>
      </c>
      <c r="B1883" s="59" t="s">
        <v>5319</v>
      </c>
      <c r="C1883" s="59" t="s">
        <v>5320</v>
      </c>
      <c r="D1883" s="59" t="s">
        <v>13</v>
      </c>
      <c r="F1883" s="59" t="s">
        <v>5</v>
      </c>
      <c r="G1883" s="152" t="str">
        <f>VLOOKUP(D1883,sku归属!A:B,2,0)</f>
        <v>其他</v>
      </c>
    </row>
    <row r="1884" spans="1:13" s="59" customFormat="1" customHeight="1">
      <c r="A1884" s="59" t="s">
        <v>5321</v>
      </c>
      <c r="B1884" s="59" t="s">
        <v>5322</v>
      </c>
      <c r="C1884" s="59" t="s">
        <v>5323</v>
      </c>
      <c r="D1884" s="59" t="s">
        <v>13</v>
      </c>
      <c r="F1884" s="59" t="s">
        <v>5</v>
      </c>
      <c r="G1884" s="152" t="str">
        <f>VLOOKUP(D1884,sku归属!A:B,2,0)</f>
        <v>其他</v>
      </c>
    </row>
    <row r="1885" spans="1:13" s="59" customFormat="1" customHeight="1">
      <c r="A1885" s="59" t="s">
        <v>5324</v>
      </c>
      <c r="B1885" s="59" t="s">
        <v>5325</v>
      </c>
      <c r="C1885" s="59" t="s">
        <v>5326</v>
      </c>
      <c r="D1885" s="59" t="s">
        <v>13</v>
      </c>
      <c r="F1885" s="59" t="s">
        <v>5</v>
      </c>
      <c r="G1885" s="152" t="str">
        <f>VLOOKUP(D1885,sku归属!A:B,2,0)</f>
        <v>其他</v>
      </c>
    </row>
    <row r="1886" spans="1:13" s="59" customFormat="1" customHeight="1">
      <c r="A1886" s="59" t="s">
        <v>5327</v>
      </c>
      <c r="B1886" s="59" t="s">
        <v>5328</v>
      </c>
      <c r="C1886" s="59" t="s">
        <v>5329</v>
      </c>
      <c r="D1886" s="59" t="s">
        <v>13</v>
      </c>
      <c r="F1886" s="59" t="s">
        <v>5</v>
      </c>
      <c r="G1886" s="152" t="str">
        <f>VLOOKUP(D1886,sku归属!A:B,2,0)</f>
        <v>其他</v>
      </c>
    </row>
    <row r="1887" spans="1:13" s="59" customFormat="1" customHeight="1">
      <c r="A1887" s="59" t="s">
        <v>5330</v>
      </c>
      <c r="B1887" s="59" t="s">
        <v>5331</v>
      </c>
      <c r="C1887" s="59" t="s">
        <v>5332</v>
      </c>
      <c r="D1887" s="59" t="s">
        <v>13</v>
      </c>
      <c r="F1887" s="59" t="s">
        <v>5</v>
      </c>
      <c r="G1887" s="152" t="str">
        <f>VLOOKUP(D1887,sku归属!A:B,2,0)</f>
        <v>其他</v>
      </c>
    </row>
    <row r="1888" spans="1:13" s="59" customFormat="1" customHeight="1">
      <c r="A1888" s="59" t="s">
        <v>5333</v>
      </c>
      <c r="B1888" s="59" t="s">
        <v>5334</v>
      </c>
      <c r="C1888" s="59" t="s">
        <v>5335</v>
      </c>
      <c r="D1888" s="59" t="s">
        <v>13</v>
      </c>
      <c r="F1888" s="59" t="s">
        <v>5</v>
      </c>
      <c r="G1888" s="152" t="str">
        <f>VLOOKUP(D1888,sku归属!A:B,2,0)</f>
        <v>其他</v>
      </c>
    </row>
    <row r="1889" spans="1:13" s="59" customFormat="1" customHeight="1">
      <c r="A1889" s="59" t="s">
        <v>5336</v>
      </c>
      <c r="B1889" s="59" t="s">
        <v>5337</v>
      </c>
      <c r="C1889" s="59" t="s">
        <v>5338</v>
      </c>
      <c r="D1889" s="59" t="s">
        <v>13</v>
      </c>
      <c r="F1889" s="59" t="s">
        <v>5</v>
      </c>
      <c r="G1889" s="152" t="str">
        <f>VLOOKUP(D1889,sku归属!A:B,2,0)</f>
        <v>其他</v>
      </c>
    </row>
    <row r="1890" spans="1:13" s="59" customFormat="1" customHeight="1">
      <c r="A1890" s="59" t="s">
        <v>5339</v>
      </c>
      <c r="B1890" s="59" t="s">
        <v>5340</v>
      </c>
      <c r="C1890" s="59" t="s">
        <v>5341</v>
      </c>
      <c r="D1890" s="59" t="s">
        <v>13</v>
      </c>
      <c r="F1890" s="59" t="s">
        <v>5</v>
      </c>
      <c r="G1890" s="152" t="str">
        <f>VLOOKUP(D1890,sku归属!A:B,2,0)</f>
        <v>其他</v>
      </c>
    </row>
    <row r="1891" spans="1:13" s="59" customFormat="1" customHeight="1">
      <c r="A1891" s="59" t="s">
        <v>5342</v>
      </c>
      <c r="B1891" s="59" t="s">
        <v>5343</v>
      </c>
      <c r="C1891" s="59" t="s">
        <v>5344</v>
      </c>
      <c r="D1891" s="59" t="s">
        <v>13</v>
      </c>
      <c r="F1891" s="59" t="s">
        <v>5</v>
      </c>
      <c r="G1891" s="152" t="str">
        <f>VLOOKUP(D1891,sku归属!A:B,2,0)</f>
        <v>其他</v>
      </c>
    </row>
    <row r="1892" spans="1:13" s="59" customFormat="1" customHeight="1">
      <c r="A1892" s="59" t="s">
        <v>5345</v>
      </c>
      <c r="B1892" s="59" t="s">
        <v>5346</v>
      </c>
      <c r="C1892" s="59" t="s">
        <v>5347</v>
      </c>
      <c r="D1892" s="59" t="s">
        <v>13</v>
      </c>
      <c r="F1892" s="59" t="s">
        <v>5</v>
      </c>
      <c r="G1892" s="152" t="str">
        <f>VLOOKUP(D1892,sku归属!A:B,2,0)</f>
        <v>其他</v>
      </c>
    </row>
    <row r="1893" spans="1:13" s="59" customFormat="1" customHeight="1">
      <c r="A1893" s="59" t="s">
        <v>5348</v>
      </c>
      <c r="B1893" s="59" t="s">
        <v>5349</v>
      </c>
      <c r="C1893" s="59" t="s">
        <v>5350</v>
      </c>
      <c r="D1893" s="59" t="s">
        <v>13</v>
      </c>
      <c r="F1893" s="59" t="s">
        <v>5</v>
      </c>
      <c r="G1893" s="152" t="str">
        <f>VLOOKUP(D1893,sku归属!A:B,2,0)</f>
        <v>其他</v>
      </c>
    </row>
    <row r="1894" spans="1:13" s="59" customFormat="1" customHeight="1">
      <c r="A1894" s="59" t="s">
        <v>5351</v>
      </c>
      <c r="B1894" s="59" t="s">
        <v>5352</v>
      </c>
      <c r="C1894" s="59" t="s">
        <v>5353</v>
      </c>
      <c r="D1894" s="59" t="s">
        <v>13</v>
      </c>
      <c r="F1894" s="59" t="s">
        <v>5</v>
      </c>
      <c r="G1894" s="152" t="str">
        <f>VLOOKUP(D1894,sku归属!A:B,2,0)</f>
        <v>其他</v>
      </c>
    </row>
    <row r="1895" spans="1:13" s="59" customFormat="1" customHeight="1">
      <c r="A1895" s="59" t="s">
        <v>5354</v>
      </c>
      <c r="B1895" s="59" t="s">
        <v>5355</v>
      </c>
      <c r="C1895" s="59" t="s">
        <v>5356</v>
      </c>
      <c r="D1895" s="59" t="s">
        <v>13</v>
      </c>
      <c r="F1895" s="59" t="s">
        <v>5</v>
      </c>
      <c r="G1895" s="152" t="str">
        <f>VLOOKUP(D1895,sku归属!A:B,2,0)</f>
        <v>其他</v>
      </c>
    </row>
    <row r="1896" spans="1:13" s="59" customFormat="1" customHeight="1">
      <c r="A1896" s="59" t="s">
        <v>5357</v>
      </c>
      <c r="B1896" s="59" t="s">
        <v>5358</v>
      </c>
      <c r="C1896" s="59" t="s">
        <v>5359</v>
      </c>
      <c r="D1896" s="59" t="s">
        <v>13</v>
      </c>
      <c r="F1896" s="59" t="s">
        <v>5</v>
      </c>
      <c r="G1896" s="152" t="str">
        <f>VLOOKUP(D1896,sku归属!A:B,2,0)</f>
        <v>其他</v>
      </c>
    </row>
    <row r="1897" spans="1:13" s="59" customFormat="1" customHeight="1">
      <c r="A1897" s="59" t="s">
        <v>5360</v>
      </c>
      <c r="B1897" s="59" t="s">
        <v>5361</v>
      </c>
      <c r="C1897" s="59" t="s">
        <v>5362</v>
      </c>
      <c r="D1897" s="59" t="s">
        <v>13</v>
      </c>
      <c r="F1897" s="59" t="s">
        <v>5</v>
      </c>
      <c r="G1897" s="152" t="str">
        <f>VLOOKUP(D1897,sku归属!A:B,2,0)</f>
        <v>其他</v>
      </c>
    </row>
    <row r="1898" spans="1:13" s="59" customFormat="1" customHeight="1">
      <c r="A1898" s="59" t="s">
        <v>5363</v>
      </c>
      <c r="B1898" s="59" t="s">
        <v>5364</v>
      </c>
      <c r="C1898" s="59" t="s">
        <v>5365</v>
      </c>
      <c r="D1898" s="59" t="s">
        <v>13</v>
      </c>
      <c r="F1898" s="59" t="s">
        <v>5</v>
      </c>
      <c r="G1898" s="152" t="str">
        <f>VLOOKUP(D1898,sku归属!A:B,2,0)</f>
        <v>其他</v>
      </c>
    </row>
    <row r="1899" spans="1:13" s="59" customFormat="1" customHeight="1">
      <c r="A1899" s="59" t="s">
        <v>5366</v>
      </c>
      <c r="B1899" s="59" t="s">
        <v>5367</v>
      </c>
      <c r="C1899" s="59" t="s">
        <v>5368</v>
      </c>
      <c r="D1899" s="59" t="s">
        <v>13</v>
      </c>
      <c r="F1899" s="59" t="s">
        <v>5</v>
      </c>
      <c r="G1899" s="152" t="str">
        <f>VLOOKUP(D1899,sku归属!A:B,2,0)</f>
        <v>其他</v>
      </c>
    </row>
    <row r="1900" spans="1:13" s="59" customFormat="1" customHeight="1">
      <c r="A1900" s="59" t="s">
        <v>5369</v>
      </c>
      <c r="B1900" s="59" t="s">
        <v>5370</v>
      </c>
      <c r="C1900" s="59" t="s">
        <v>5371</v>
      </c>
      <c r="D1900" s="59" t="s">
        <v>13</v>
      </c>
      <c r="F1900" s="59" t="s">
        <v>5</v>
      </c>
      <c r="G1900" s="152" t="str">
        <f>VLOOKUP(D1900,sku归属!A:B,2,0)</f>
        <v>其他</v>
      </c>
    </row>
    <row r="1901" spans="1:13" s="59" customFormat="1" customHeight="1">
      <c r="A1901" s="59" t="s">
        <v>5372</v>
      </c>
      <c r="B1901" s="59" t="s">
        <v>5373</v>
      </c>
      <c r="C1901" s="59" t="s">
        <v>5374</v>
      </c>
      <c r="D1901" s="59" t="s">
        <v>13</v>
      </c>
      <c r="F1901" s="59" t="s">
        <v>5</v>
      </c>
      <c r="G1901" s="152" t="str">
        <f>VLOOKUP(D1901,sku归属!A:B,2,0)</f>
        <v>其他</v>
      </c>
    </row>
    <row r="1902" spans="1:13" s="59" customFormat="1" customHeight="1">
      <c r="A1902" s="59" t="s">
        <v>5375</v>
      </c>
      <c r="B1902" s="59" t="s">
        <v>5376</v>
      </c>
      <c r="C1902" s="59" t="s">
        <v>5377</v>
      </c>
      <c r="D1902" s="59" t="s">
        <v>13</v>
      </c>
      <c r="F1902" s="59" t="s">
        <v>5</v>
      </c>
      <c r="G1902" s="152" t="str">
        <f>VLOOKUP(D1902,sku归属!A:B,2,0)</f>
        <v>其他</v>
      </c>
    </row>
    <row r="1903" spans="1:13" s="59" customFormat="1" customHeight="1">
      <c r="A1903" s="59" t="s">
        <v>5378</v>
      </c>
      <c r="B1903" s="59" t="s">
        <v>5379</v>
      </c>
      <c r="C1903" s="59" t="s">
        <v>5380</v>
      </c>
      <c r="D1903" s="59" t="s">
        <v>13</v>
      </c>
      <c r="F1903" s="59" t="s">
        <v>5</v>
      </c>
      <c r="G1903" s="152" t="str">
        <f>VLOOKUP(D1903,sku归属!A:B,2,0)</f>
        <v>其他</v>
      </c>
    </row>
    <row r="1904" spans="1:13" s="59" customFormat="1" customHeight="1">
      <c r="A1904" s="59" t="s">
        <v>5381</v>
      </c>
      <c r="B1904" s="59" t="s">
        <v>5382</v>
      </c>
      <c r="C1904" s="59" t="s">
        <v>5383</v>
      </c>
      <c r="D1904" s="59" t="s">
        <v>13</v>
      </c>
      <c r="F1904" s="59" t="s">
        <v>5</v>
      </c>
      <c r="G1904" s="152" t="str">
        <f>VLOOKUP(D1904,sku归属!A:B,2,0)</f>
        <v>其他</v>
      </c>
    </row>
    <row r="1905" spans="1:13" s="59" customFormat="1" customHeight="1">
      <c r="A1905" s="59" t="s">
        <v>5384</v>
      </c>
      <c r="B1905" s="59" t="s">
        <v>5385</v>
      </c>
      <c r="C1905" s="59" t="s">
        <v>5386</v>
      </c>
      <c r="D1905" s="59" t="s">
        <v>13</v>
      </c>
      <c r="F1905" s="59" t="s">
        <v>5</v>
      </c>
      <c r="G1905" s="152" t="str">
        <f>VLOOKUP(D1905,sku归属!A:B,2,0)</f>
        <v>其他</v>
      </c>
    </row>
    <row r="1906" spans="1:13" s="59" customFormat="1" customHeight="1">
      <c r="A1906" s="59" t="s">
        <v>5387</v>
      </c>
      <c r="B1906" s="59" t="s">
        <v>5388</v>
      </c>
      <c r="C1906" s="59" t="s">
        <v>5389</v>
      </c>
      <c r="D1906" s="59" t="s">
        <v>13</v>
      </c>
      <c r="F1906" s="59" t="s">
        <v>5</v>
      </c>
      <c r="G1906" s="152" t="str">
        <f>VLOOKUP(D1906,sku归属!A:B,2,0)</f>
        <v>其他</v>
      </c>
    </row>
    <row r="1907" spans="1:13" s="59" customFormat="1" customHeight="1">
      <c r="A1907" s="59" t="s">
        <v>5390</v>
      </c>
      <c r="B1907" s="59" t="s">
        <v>5391</v>
      </c>
      <c r="C1907" s="59" t="s">
        <v>5392</v>
      </c>
      <c r="D1907" s="59" t="s">
        <v>13</v>
      </c>
      <c r="F1907" s="59" t="s">
        <v>5</v>
      </c>
      <c r="G1907" s="152" t="str">
        <f>VLOOKUP(D1907,sku归属!A:B,2,0)</f>
        <v>其他</v>
      </c>
    </row>
    <row r="1908" spans="1:13" s="59" customFormat="1" customHeight="1">
      <c r="A1908" s="59" t="s">
        <v>5393</v>
      </c>
      <c r="B1908" s="59" t="s">
        <v>5394</v>
      </c>
      <c r="C1908" s="59" t="s">
        <v>5395</v>
      </c>
      <c r="D1908" s="59" t="s">
        <v>13</v>
      </c>
      <c r="F1908" s="59" t="s">
        <v>5</v>
      </c>
      <c r="G1908" s="152" t="str">
        <f>VLOOKUP(D1908,sku归属!A:B,2,0)</f>
        <v>其他</v>
      </c>
    </row>
    <row r="1909" spans="1:13" s="59" customFormat="1" customHeight="1">
      <c r="A1909" s="59" t="s">
        <v>5396</v>
      </c>
      <c r="B1909" s="59" t="s">
        <v>5397</v>
      </c>
      <c r="C1909" s="59" t="s">
        <v>5398</v>
      </c>
      <c r="D1909" s="59" t="s">
        <v>13</v>
      </c>
      <c r="F1909" s="59" t="s">
        <v>5</v>
      </c>
      <c r="G1909" s="152" t="str">
        <f>VLOOKUP(D1909,sku归属!A:B,2,0)</f>
        <v>其他</v>
      </c>
    </row>
    <row r="1910" spans="1:13" s="59" customFormat="1" customHeight="1">
      <c r="A1910" s="59" t="s">
        <v>5399</v>
      </c>
      <c r="B1910" s="59" t="s">
        <v>5400</v>
      </c>
      <c r="C1910" s="59" t="s">
        <v>5401</v>
      </c>
      <c r="D1910" s="59" t="s">
        <v>13</v>
      </c>
      <c r="F1910" s="59" t="s">
        <v>5</v>
      </c>
      <c r="G1910" s="152" t="str">
        <f>VLOOKUP(D1910,sku归属!A:B,2,0)</f>
        <v>其他</v>
      </c>
    </row>
    <row r="1911" spans="1:13" s="59" customFormat="1" customHeight="1">
      <c r="A1911" s="59" t="s">
        <v>5402</v>
      </c>
      <c r="B1911" s="59" t="s">
        <v>5403</v>
      </c>
      <c r="C1911" s="59" t="s">
        <v>5404</v>
      </c>
      <c r="D1911" s="59" t="s">
        <v>13</v>
      </c>
      <c r="F1911" s="59" t="s">
        <v>5</v>
      </c>
      <c r="G1911" s="152" t="str">
        <f>VLOOKUP(D1911,sku归属!A:B,2,0)</f>
        <v>其他</v>
      </c>
    </row>
    <row r="1912" spans="1:13" s="59" customFormat="1" customHeight="1">
      <c r="A1912" s="59" t="s">
        <v>5405</v>
      </c>
      <c r="B1912" s="59" t="s">
        <v>5406</v>
      </c>
      <c r="C1912" s="59" t="s">
        <v>5407</v>
      </c>
      <c r="D1912" s="59" t="s">
        <v>13</v>
      </c>
      <c r="F1912" s="59" t="s">
        <v>5</v>
      </c>
      <c r="G1912" s="152" t="str">
        <f>VLOOKUP(D1912,sku归属!A:B,2,0)</f>
        <v>其他</v>
      </c>
    </row>
    <row r="1913" spans="1:13" s="59" customFormat="1" customHeight="1">
      <c r="A1913" s="59" t="s">
        <v>5408</v>
      </c>
      <c r="B1913" s="59" t="s">
        <v>5409</v>
      </c>
      <c r="C1913" s="59" t="s">
        <v>5410</v>
      </c>
      <c r="D1913" s="59" t="s">
        <v>13</v>
      </c>
      <c r="F1913" s="59" t="s">
        <v>5</v>
      </c>
      <c r="G1913" s="152" t="str">
        <f>VLOOKUP(D1913,sku归属!A:B,2,0)</f>
        <v>其他</v>
      </c>
    </row>
    <row r="1914" spans="1:13" s="59" customFormat="1" customHeight="1">
      <c r="A1914" s="59" t="s">
        <v>5411</v>
      </c>
      <c r="B1914" s="59" t="s">
        <v>5412</v>
      </c>
      <c r="C1914" s="59" t="s">
        <v>5413</v>
      </c>
      <c r="D1914" s="59" t="s">
        <v>13</v>
      </c>
      <c r="F1914" s="59" t="s">
        <v>5</v>
      </c>
      <c r="G1914" s="152" t="str">
        <f>VLOOKUP(D1914,sku归属!A:B,2,0)</f>
        <v>其他</v>
      </c>
    </row>
    <row r="1915" spans="1:13" s="59" customFormat="1" customHeight="1">
      <c r="A1915" s="59" t="s">
        <v>5414</v>
      </c>
      <c r="B1915" s="59" t="s">
        <v>5415</v>
      </c>
      <c r="C1915" s="59" t="s">
        <v>5416</v>
      </c>
      <c r="D1915" s="59" t="s">
        <v>13</v>
      </c>
      <c r="F1915" s="59" t="s">
        <v>5</v>
      </c>
      <c r="G1915" s="152" t="str">
        <f>VLOOKUP(D1915,sku归属!A:B,2,0)</f>
        <v>其他</v>
      </c>
    </row>
    <row r="1916" spans="1:13" s="59" customFormat="1" customHeight="1">
      <c r="A1916" s="59" t="s">
        <v>5417</v>
      </c>
      <c r="B1916" s="59" t="s">
        <v>5418</v>
      </c>
      <c r="C1916" s="59" t="s">
        <v>5419</v>
      </c>
      <c r="D1916" s="59" t="s">
        <v>13</v>
      </c>
      <c r="F1916" s="59" t="s">
        <v>5</v>
      </c>
      <c r="G1916" s="152" t="str">
        <f>VLOOKUP(D1916,sku归属!A:B,2,0)</f>
        <v>其他</v>
      </c>
    </row>
    <row r="1917" spans="1:13" s="59" customFormat="1" customHeight="1">
      <c r="A1917" s="59" t="s">
        <v>5420</v>
      </c>
      <c r="B1917" s="59" t="s">
        <v>5421</v>
      </c>
      <c r="C1917" s="59" t="s">
        <v>5422</v>
      </c>
      <c r="D1917" s="59" t="s">
        <v>13</v>
      </c>
      <c r="F1917" s="59" t="s">
        <v>5</v>
      </c>
      <c r="G1917" s="152" t="str">
        <f>VLOOKUP(D1917,sku归属!A:B,2,0)</f>
        <v>其他</v>
      </c>
    </row>
    <row r="1918" spans="1:13" s="59" customFormat="1" customHeight="1">
      <c r="A1918" s="59" t="s">
        <v>5423</v>
      </c>
      <c r="B1918" s="59" t="s">
        <v>5424</v>
      </c>
      <c r="C1918" s="59" t="s">
        <v>5425</v>
      </c>
      <c r="D1918" s="59" t="s">
        <v>13</v>
      </c>
      <c r="F1918" s="59" t="s">
        <v>5</v>
      </c>
      <c r="G1918" s="152" t="str">
        <f>VLOOKUP(D1918,sku归属!A:B,2,0)</f>
        <v>其他</v>
      </c>
    </row>
    <row r="1919" spans="1:13" s="59" customFormat="1" customHeight="1">
      <c r="A1919" s="59" t="s">
        <v>5426</v>
      </c>
      <c r="B1919" s="59" t="s">
        <v>5427</v>
      </c>
      <c r="C1919" s="59" t="s">
        <v>4090</v>
      </c>
      <c r="D1919" s="59" t="s">
        <v>13</v>
      </c>
      <c r="F1919" s="59" t="s">
        <v>5</v>
      </c>
      <c r="G1919" s="152" t="str">
        <f>VLOOKUP(D1919,sku归属!A:B,2,0)</f>
        <v>其他</v>
      </c>
    </row>
    <row r="1920" spans="1:13" s="59" customFormat="1" customHeight="1">
      <c r="A1920" s="59" t="s">
        <v>5428</v>
      </c>
      <c r="B1920" s="59" t="s">
        <v>5429</v>
      </c>
      <c r="C1920" s="59" t="s">
        <v>4084</v>
      </c>
      <c r="D1920" s="59" t="s">
        <v>13</v>
      </c>
      <c r="F1920" s="59" t="s">
        <v>5</v>
      </c>
      <c r="G1920" s="152" t="str">
        <f>VLOOKUP(D1920,sku归属!A:B,2,0)</f>
        <v>其他</v>
      </c>
    </row>
    <row r="1921" spans="1:13" s="59" customFormat="1" customHeight="1">
      <c r="A1921" s="59" t="s">
        <v>5430</v>
      </c>
      <c r="B1921" s="59" t="s">
        <v>5431</v>
      </c>
      <c r="C1921" s="59" t="s">
        <v>4489</v>
      </c>
      <c r="D1921" s="59" t="s">
        <v>13</v>
      </c>
      <c r="F1921" s="59" t="s">
        <v>5</v>
      </c>
      <c r="G1921" s="152" t="str">
        <f>VLOOKUP(D1921,sku归属!A:B,2,0)</f>
        <v>其他</v>
      </c>
    </row>
    <row r="1922" spans="1:13" s="59" customFormat="1" customHeight="1">
      <c r="A1922" s="59" t="s">
        <v>5432</v>
      </c>
      <c r="B1922" s="59" t="s">
        <v>5433</v>
      </c>
      <c r="C1922" s="59" t="s">
        <v>4495</v>
      </c>
      <c r="D1922" s="59" t="s">
        <v>13</v>
      </c>
      <c r="F1922" s="59" t="s">
        <v>5</v>
      </c>
      <c r="G1922" s="152" t="str">
        <f>VLOOKUP(D1922,sku归属!A:B,2,0)</f>
        <v>其他</v>
      </c>
    </row>
    <row r="1923" spans="1:13" s="59" customFormat="1" customHeight="1">
      <c r="A1923" s="59" t="s">
        <v>5434</v>
      </c>
      <c r="B1923" s="59" t="s">
        <v>5435</v>
      </c>
      <c r="C1923" s="59" t="s">
        <v>4492</v>
      </c>
      <c r="D1923" s="59" t="s">
        <v>13</v>
      </c>
      <c r="F1923" s="59" t="s">
        <v>5</v>
      </c>
      <c r="G1923" s="152" t="str">
        <f>VLOOKUP(D1923,sku归属!A:B,2,0)</f>
        <v>其他</v>
      </c>
    </row>
    <row r="1924" spans="1:13" s="59" customFormat="1" customHeight="1">
      <c r="A1924" s="59" t="s">
        <v>5436</v>
      </c>
      <c r="B1924" s="59" t="s">
        <v>5437</v>
      </c>
      <c r="C1924" s="59" t="s">
        <v>4480</v>
      </c>
      <c r="D1924" s="59" t="s">
        <v>13</v>
      </c>
      <c r="F1924" s="59" t="s">
        <v>5</v>
      </c>
      <c r="G1924" s="152" t="str">
        <f>VLOOKUP(D1924,sku归属!A:B,2,0)</f>
        <v>其他</v>
      </c>
    </row>
    <row r="1925" spans="1:13" s="59" customFormat="1" customHeight="1">
      <c r="A1925" s="59" t="s">
        <v>5438</v>
      </c>
      <c r="B1925" s="59" t="s">
        <v>5439</v>
      </c>
      <c r="C1925" s="59" t="s">
        <v>4486</v>
      </c>
      <c r="D1925" s="59" t="s">
        <v>13</v>
      </c>
      <c r="F1925" s="59" t="s">
        <v>5</v>
      </c>
      <c r="G1925" s="152" t="str">
        <f>VLOOKUP(D1925,sku归属!A:B,2,0)</f>
        <v>其他</v>
      </c>
    </row>
    <row r="1926" spans="1:13" s="59" customFormat="1" customHeight="1">
      <c r="A1926" s="59" t="s">
        <v>5440</v>
      </c>
      <c r="B1926" s="59" t="s">
        <v>5441</v>
      </c>
      <c r="C1926" s="59" t="s">
        <v>4483</v>
      </c>
      <c r="D1926" s="59" t="s">
        <v>13</v>
      </c>
      <c r="F1926" s="59" t="s">
        <v>5</v>
      </c>
      <c r="G1926" s="152" t="str">
        <f>VLOOKUP(D1926,sku归属!A:B,2,0)</f>
        <v>其他</v>
      </c>
    </row>
    <row r="1927" spans="1:13" s="59" customFormat="1" customHeight="1">
      <c r="A1927" s="59" t="s">
        <v>5442</v>
      </c>
      <c r="B1927" s="59" t="s">
        <v>5443</v>
      </c>
      <c r="C1927" s="59" t="s">
        <v>5444</v>
      </c>
      <c r="D1927" s="59" t="s">
        <v>13</v>
      </c>
      <c r="F1927" s="59" t="s">
        <v>5</v>
      </c>
      <c r="G1927" s="152" t="str">
        <f>VLOOKUP(D1927,sku归属!A:B,2,0)</f>
        <v>其他</v>
      </c>
    </row>
    <row r="1928" spans="1:13" s="59" customFormat="1" customHeight="1">
      <c r="A1928" s="59" t="s">
        <v>5445</v>
      </c>
      <c r="B1928" s="59" t="s">
        <v>5446</v>
      </c>
      <c r="C1928" s="59" t="s">
        <v>5447</v>
      </c>
      <c r="D1928" s="59" t="s">
        <v>13</v>
      </c>
      <c r="F1928" s="59" t="s">
        <v>5</v>
      </c>
      <c r="G1928" s="152" t="str">
        <f>VLOOKUP(D1928,sku归属!A:B,2,0)</f>
        <v>其他</v>
      </c>
    </row>
    <row r="1929" spans="1:13" s="59" customFormat="1" customHeight="1">
      <c r="A1929" s="59" t="s">
        <v>5448</v>
      </c>
      <c r="B1929" s="59" t="s">
        <v>5449</v>
      </c>
      <c r="C1929" s="59" t="s">
        <v>5450</v>
      </c>
      <c r="D1929" s="59" t="s">
        <v>13</v>
      </c>
      <c r="F1929" s="59" t="s">
        <v>5</v>
      </c>
      <c r="G1929" s="152" t="str">
        <f>VLOOKUP(D1929,sku归属!A:B,2,0)</f>
        <v>其他</v>
      </c>
    </row>
    <row r="1930" spans="1:13" s="59" customFormat="1" customHeight="1">
      <c r="A1930" s="59" t="s">
        <v>5451</v>
      </c>
      <c r="B1930" s="59" t="s">
        <v>5452</v>
      </c>
      <c r="C1930" s="59" t="s">
        <v>5453</v>
      </c>
      <c r="D1930" s="59" t="s">
        <v>13</v>
      </c>
      <c r="F1930" s="59" t="s">
        <v>5</v>
      </c>
      <c r="G1930" s="152" t="str">
        <f>VLOOKUP(D1930,sku归属!A:B,2,0)</f>
        <v>其他</v>
      </c>
    </row>
    <row r="1931" spans="1:13" s="59" customFormat="1" customHeight="1">
      <c r="A1931" s="59" t="s">
        <v>5454</v>
      </c>
      <c r="B1931" s="59" t="s">
        <v>5455</v>
      </c>
      <c r="C1931" s="59" t="s">
        <v>5456</v>
      </c>
      <c r="D1931" s="59" t="s">
        <v>13</v>
      </c>
      <c r="F1931" s="59" t="s">
        <v>5</v>
      </c>
      <c r="G1931" s="152" t="str">
        <f>VLOOKUP(D1931,sku归属!A:B,2,0)</f>
        <v>其他</v>
      </c>
    </row>
    <row r="1932" spans="1:13" s="59" customFormat="1" customHeight="1">
      <c r="A1932" s="59" t="s">
        <v>5457</v>
      </c>
      <c r="B1932" s="59" t="s">
        <v>5458</v>
      </c>
      <c r="C1932" s="59" t="s">
        <v>5459</v>
      </c>
      <c r="D1932" s="59" t="s">
        <v>13</v>
      </c>
      <c r="F1932" s="59" t="s">
        <v>5</v>
      </c>
      <c r="G1932" s="152" t="str">
        <f>VLOOKUP(D1932,sku归属!A:B,2,0)</f>
        <v>其他</v>
      </c>
    </row>
    <row r="1933" spans="1:13" s="59" customFormat="1" customHeight="1">
      <c r="A1933" s="59" t="s">
        <v>5460</v>
      </c>
      <c r="B1933" s="59" t="s">
        <v>5461</v>
      </c>
      <c r="C1933" s="59" t="s">
        <v>259</v>
      </c>
      <c r="D1933" s="59" t="s">
        <v>16</v>
      </c>
      <c r="F1933" s="59" t="s">
        <v>5</v>
      </c>
      <c r="G1933" s="152" t="str">
        <f>VLOOKUP(D1933,sku归属!A:B,2,0)</f>
        <v>其他</v>
      </c>
    </row>
    <row r="1934" spans="1:13" s="59" customFormat="1" customHeight="1">
      <c r="A1934" s="59" t="s">
        <v>5462</v>
      </c>
      <c r="B1934" s="59" t="s">
        <v>5463</v>
      </c>
      <c r="C1934" s="59" t="s">
        <v>5464</v>
      </c>
      <c r="D1934" s="59" t="s">
        <v>16</v>
      </c>
      <c r="F1934" s="59" t="s">
        <v>5</v>
      </c>
      <c r="G1934" s="152" t="str">
        <f>VLOOKUP(D1934,sku归属!A:B,2,0)</f>
        <v>其他</v>
      </c>
    </row>
    <row r="1935" spans="1:13" s="59" customFormat="1" customHeight="1">
      <c r="A1935" s="59" t="s">
        <v>5465</v>
      </c>
      <c r="B1935" s="59" t="s">
        <v>5466</v>
      </c>
      <c r="C1935" s="59" t="s">
        <v>5467</v>
      </c>
      <c r="D1935" s="59" t="s">
        <v>16</v>
      </c>
      <c r="F1935" s="59" t="s">
        <v>5</v>
      </c>
      <c r="G1935" s="152" t="str">
        <f>VLOOKUP(D1935,sku归属!A:B,2,0)</f>
        <v>其他</v>
      </c>
    </row>
    <row r="1936" spans="1:13" s="59" customFormat="1" customHeight="1">
      <c r="A1936" s="59" t="s">
        <v>5468</v>
      </c>
      <c r="B1936" s="59" t="s">
        <v>5469</v>
      </c>
      <c r="C1936" s="59" t="s">
        <v>5470</v>
      </c>
      <c r="D1936" s="59" t="s">
        <v>16</v>
      </c>
      <c r="F1936" s="59" t="s">
        <v>5</v>
      </c>
      <c r="G1936" s="152" t="str">
        <f>VLOOKUP(D1936,sku归属!A:B,2,0)</f>
        <v>其他</v>
      </c>
    </row>
    <row r="1937" spans="1:13" s="59" customFormat="1" customHeight="1">
      <c r="A1937" s="59" t="s">
        <v>5471</v>
      </c>
      <c r="B1937" s="59" t="s">
        <v>5472</v>
      </c>
      <c r="C1937" s="59" t="s">
        <v>262</v>
      </c>
      <c r="D1937" s="59" t="s">
        <v>16</v>
      </c>
      <c r="F1937" s="59" t="s">
        <v>5</v>
      </c>
      <c r="G1937" s="152" t="str">
        <f>VLOOKUP(D1937,sku归属!A:B,2,0)</f>
        <v>其他</v>
      </c>
    </row>
    <row r="1938" spans="1:13" s="59" customFormat="1" customHeight="1">
      <c r="A1938" s="59" t="s">
        <v>5473</v>
      </c>
      <c r="B1938" s="59" t="s">
        <v>5474</v>
      </c>
      <c r="C1938" s="59" t="s">
        <v>5475</v>
      </c>
      <c r="D1938" s="59" t="s">
        <v>16</v>
      </c>
      <c r="F1938" s="59" t="s">
        <v>5</v>
      </c>
      <c r="G1938" s="152" t="str">
        <f>VLOOKUP(D1938,sku归属!A:B,2,0)</f>
        <v>其他</v>
      </c>
    </row>
    <row r="1939" spans="1:13" s="59" customFormat="1" customHeight="1">
      <c r="A1939" s="59" t="s">
        <v>5476</v>
      </c>
      <c r="B1939" s="59" t="s">
        <v>5477</v>
      </c>
      <c r="C1939" s="59" t="s">
        <v>5478</v>
      </c>
      <c r="D1939" s="59" t="s">
        <v>16</v>
      </c>
      <c r="F1939" s="59" t="s">
        <v>5</v>
      </c>
      <c r="G1939" s="152" t="str">
        <f>VLOOKUP(D1939,sku归属!A:B,2,0)</f>
        <v>其他</v>
      </c>
    </row>
    <row r="1940" spans="1:13" s="59" customFormat="1" customHeight="1">
      <c r="A1940" s="59" t="s">
        <v>5479</v>
      </c>
      <c r="B1940" s="59" t="s">
        <v>5480</v>
      </c>
      <c r="C1940" s="59" t="s">
        <v>5481</v>
      </c>
      <c r="D1940" s="59" t="s">
        <v>16</v>
      </c>
      <c r="F1940" s="59" t="s">
        <v>5</v>
      </c>
      <c r="G1940" s="152" t="str">
        <f>VLOOKUP(D1940,sku归属!A:B,2,0)</f>
        <v>其他</v>
      </c>
    </row>
    <row r="1941" spans="1:13" s="59" customFormat="1" customHeight="1">
      <c r="A1941" s="59" t="s">
        <v>5482</v>
      </c>
      <c r="B1941" s="59" t="s">
        <v>5483</v>
      </c>
      <c r="C1941" s="59" t="s">
        <v>5484</v>
      </c>
      <c r="D1941" s="59" t="s">
        <v>16</v>
      </c>
      <c r="F1941" s="59" t="s">
        <v>5</v>
      </c>
      <c r="G1941" s="152" t="str">
        <f>VLOOKUP(D1941,sku归属!A:B,2,0)</f>
        <v>其他</v>
      </c>
    </row>
    <row r="1942" spans="1:13" s="59" customFormat="1" customHeight="1">
      <c r="A1942" s="59" t="s">
        <v>5485</v>
      </c>
      <c r="B1942" s="59" t="s">
        <v>5486</v>
      </c>
      <c r="C1942" s="59" t="s">
        <v>5487</v>
      </c>
      <c r="D1942" s="59" t="s">
        <v>16</v>
      </c>
      <c r="F1942" s="59" t="s">
        <v>5</v>
      </c>
      <c r="G1942" s="152" t="str">
        <f>VLOOKUP(D1942,sku归属!A:B,2,0)</f>
        <v>其他</v>
      </c>
    </row>
    <row r="1943" spans="1:13" s="59" customFormat="1" customHeight="1">
      <c r="A1943" s="59" t="s">
        <v>5488</v>
      </c>
      <c r="B1943" s="59" t="s">
        <v>5489</v>
      </c>
      <c r="C1943" s="59" t="s">
        <v>5490</v>
      </c>
      <c r="D1943" s="59" t="s">
        <v>16</v>
      </c>
      <c r="F1943" s="59" t="s">
        <v>5</v>
      </c>
      <c r="G1943" s="152" t="str">
        <f>VLOOKUP(D1943,sku归属!A:B,2,0)</f>
        <v>其他</v>
      </c>
    </row>
    <row r="1944" spans="1:13" s="59" customFormat="1" customHeight="1">
      <c r="A1944" s="59" t="s">
        <v>5491</v>
      </c>
      <c r="B1944" s="59" t="s">
        <v>5492</v>
      </c>
      <c r="C1944" s="59" t="s">
        <v>398</v>
      </c>
      <c r="D1944" s="59" t="s">
        <v>16</v>
      </c>
      <c r="F1944" s="59" t="s">
        <v>5</v>
      </c>
      <c r="G1944" s="152" t="str">
        <f>VLOOKUP(D1944,sku归属!A:B,2,0)</f>
        <v>其他</v>
      </c>
    </row>
    <row r="1945" spans="1:13" s="59" customFormat="1" customHeight="1">
      <c r="A1945" s="59" t="s">
        <v>5493</v>
      </c>
      <c r="B1945" s="59" t="s">
        <v>5494</v>
      </c>
      <c r="C1945" s="59" t="s">
        <v>5495</v>
      </c>
      <c r="D1945" s="59" t="s">
        <v>16</v>
      </c>
      <c r="F1945" s="59" t="s">
        <v>5</v>
      </c>
      <c r="G1945" s="152" t="str">
        <f>VLOOKUP(D1945,sku归属!A:B,2,0)</f>
        <v>其他</v>
      </c>
    </row>
    <row r="1946" spans="1:13" s="59" customFormat="1" customHeight="1">
      <c r="A1946" s="59" t="s">
        <v>5496</v>
      </c>
      <c r="B1946" s="59" t="s">
        <v>5497</v>
      </c>
      <c r="C1946" s="59" t="s">
        <v>5498</v>
      </c>
      <c r="D1946" s="59" t="s">
        <v>16</v>
      </c>
      <c r="F1946" s="59" t="s">
        <v>5</v>
      </c>
      <c r="G1946" s="152" t="str">
        <f>VLOOKUP(D1946,sku归属!A:B,2,0)</f>
        <v>其他</v>
      </c>
    </row>
    <row r="1947" spans="1:13" s="59" customFormat="1" customHeight="1">
      <c r="A1947" s="59" t="s">
        <v>5499</v>
      </c>
      <c r="B1947" s="59" t="s">
        <v>5500</v>
      </c>
      <c r="C1947" s="59" t="s">
        <v>1669</v>
      </c>
      <c r="D1947" s="59" t="s">
        <v>16</v>
      </c>
      <c r="F1947" s="59" t="s">
        <v>5</v>
      </c>
      <c r="G1947" s="152" t="str">
        <f>VLOOKUP(D1947,sku归属!A:B,2,0)</f>
        <v>其他</v>
      </c>
    </row>
    <row r="1948" spans="1:13" s="59" customFormat="1" customHeight="1">
      <c r="A1948" s="59" t="s">
        <v>5501</v>
      </c>
      <c r="B1948" s="59" t="s">
        <v>5502</v>
      </c>
      <c r="C1948" s="59" t="s">
        <v>5503</v>
      </c>
      <c r="D1948" s="59" t="s">
        <v>16</v>
      </c>
      <c r="F1948" s="59" t="s">
        <v>5</v>
      </c>
      <c r="G1948" s="152" t="str">
        <f>VLOOKUP(D1948,sku归属!A:B,2,0)</f>
        <v>其他</v>
      </c>
    </row>
    <row r="1949" spans="1:13" s="59" customFormat="1" customHeight="1">
      <c r="A1949" s="59" t="s">
        <v>5504</v>
      </c>
      <c r="B1949" s="59" t="s">
        <v>5505</v>
      </c>
      <c r="C1949" s="59" t="s">
        <v>5506</v>
      </c>
      <c r="D1949" s="59" t="s">
        <v>16</v>
      </c>
      <c r="F1949" s="59" t="s">
        <v>5</v>
      </c>
      <c r="G1949" s="152" t="str">
        <f>VLOOKUP(D1949,sku归属!A:B,2,0)</f>
        <v>其他</v>
      </c>
    </row>
    <row r="1950" spans="1:13" s="59" customFormat="1" customHeight="1">
      <c r="A1950" s="59" t="s">
        <v>5507</v>
      </c>
      <c r="B1950" s="59" t="s">
        <v>5508</v>
      </c>
      <c r="C1950" s="59" t="s">
        <v>1666</v>
      </c>
      <c r="D1950" s="59" t="s">
        <v>16</v>
      </c>
      <c r="F1950" s="59" t="s">
        <v>5</v>
      </c>
      <c r="G1950" s="152" t="str">
        <f>VLOOKUP(D1950,sku归属!A:B,2,0)</f>
        <v>其他</v>
      </c>
    </row>
    <row r="1951" spans="1:13" s="59" customFormat="1" customHeight="1">
      <c r="A1951" s="59" t="s">
        <v>5509</v>
      </c>
      <c r="B1951" s="59" t="s">
        <v>5510</v>
      </c>
      <c r="C1951" s="59" t="s">
        <v>1675</v>
      </c>
      <c r="D1951" s="59" t="s">
        <v>16</v>
      </c>
      <c r="F1951" s="59" t="s">
        <v>5</v>
      </c>
      <c r="G1951" s="152" t="str">
        <f>VLOOKUP(D1951,sku归属!A:B,2,0)</f>
        <v>其他</v>
      </c>
    </row>
    <row r="1952" spans="1:13" s="59" customFormat="1" customHeight="1">
      <c r="A1952" s="59" t="s">
        <v>5511</v>
      </c>
      <c r="B1952" s="59" t="s">
        <v>5512</v>
      </c>
      <c r="C1952" s="59" t="s">
        <v>1672</v>
      </c>
      <c r="D1952" s="59" t="s">
        <v>16</v>
      </c>
      <c r="F1952" s="59" t="s">
        <v>5</v>
      </c>
      <c r="G1952" s="152" t="str">
        <f>VLOOKUP(D1952,sku归属!A:B,2,0)</f>
        <v>其他</v>
      </c>
    </row>
    <row r="1953" spans="1:13" s="59" customFormat="1" customHeight="1">
      <c r="A1953" s="59" t="s">
        <v>5513</v>
      </c>
      <c r="B1953" s="59" t="s">
        <v>5514</v>
      </c>
      <c r="C1953" s="59" t="s">
        <v>5515</v>
      </c>
      <c r="D1953" s="59" t="s">
        <v>17</v>
      </c>
      <c r="F1953" s="59" t="s">
        <v>5</v>
      </c>
      <c r="G1953" s="152" t="str">
        <f>VLOOKUP(D1953,sku归属!A:B,2,0)</f>
        <v>其他</v>
      </c>
    </row>
    <row r="1954" spans="1:13" s="59" customFormat="1" customHeight="1">
      <c r="A1954" s="59" t="s">
        <v>5516</v>
      </c>
      <c r="B1954" s="59" t="s">
        <v>5517</v>
      </c>
      <c r="C1954" s="59">
        <v>66256</v>
      </c>
      <c r="D1954" s="59" t="s">
        <v>17</v>
      </c>
      <c r="F1954" s="59" t="s">
        <v>5</v>
      </c>
      <c r="G1954" s="152" t="str">
        <f>VLOOKUP(D1954,sku归属!A:B,2,0)</f>
        <v>其他</v>
      </c>
    </row>
    <row r="1955" spans="1:13" s="59" customFormat="1" customHeight="1">
      <c r="A1955" s="59" t="s">
        <v>5518</v>
      </c>
      <c r="B1955" s="59" t="s">
        <v>5519</v>
      </c>
      <c r="C1955" s="59" t="s">
        <v>5520</v>
      </c>
      <c r="D1955" s="59" t="s">
        <v>17</v>
      </c>
      <c r="F1955" s="59" t="s">
        <v>5</v>
      </c>
      <c r="G1955" s="152" t="str">
        <f>VLOOKUP(D1955,sku归属!A:B,2,0)</f>
        <v>其他</v>
      </c>
    </row>
    <row r="1956" spans="1:13" s="59" customFormat="1" customHeight="1">
      <c r="A1956" s="59" t="s">
        <v>5521</v>
      </c>
      <c r="B1956" s="59" t="s">
        <v>5522</v>
      </c>
      <c r="C1956" s="59" t="s">
        <v>5523</v>
      </c>
      <c r="D1956" s="59" t="s">
        <v>17</v>
      </c>
      <c r="F1956" s="59" t="s">
        <v>5</v>
      </c>
      <c r="G1956" s="152" t="str">
        <f>VLOOKUP(D1956,sku归属!A:B,2,0)</f>
        <v>其他</v>
      </c>
    </row>
    <row r="1957" spans="1:13" s="59" customFormat="1" customHeight="1">
      <c r="A1957" s="59" t="s">
        <v>5524</v>
      </c>
      <c r="B1957" s="59" t="s">
        <v>5525</v>
      </c>
      <c r="C1957" s="59" t="s">
        <v>5526</v>
      </c>
      <c r="D1957" s="59" t="s">
        <v>17</v>
      </c>
      <c r="F1957" s="59" t="s">
        <v>5</v>
      </c>
      <c r="G1957" s="152" t="str">
        <f>VLOOKUP(D1957,sku归属!A:B,2,0)</f>
        <v>其他</v>
      </c>
    </row>
    <row r="1958" spans="1:13" s="59" customFormat="1" customHeight="1">
      <c r="A1958" s="59" t="s">
        <v>5527</v>
      </c>
      <c r="B1958" s="59" t="s">
        <v>5528</v>
      </c>
      <c r="C1958" s="59" t="s">
        <v>5529</v>
      </c>
      <c r="D1958" s="59" t="s">
        <v>17</v>
      </c>
      <c r="F1958" s="59" t="s">
        <v>5</v>
      </c>
      <c r="G1958" s="152" t="str">
        <f>VLOOKUP(D1958,sku归属!A:B,2,0)</f>
        <v>其他</v>
      </c>
    </row>
    <row r="1959" spans="1:13" s="59" customFormat="1" customHeight="1">
      <c r="A1959" s="59" t="s">
        <v>5530</v>
      </c>
      <c r="B1959" s="59" t="s">
        <v>5531</v>
      </c>
      <c r="C1959" s="59" t="s">
        <v>5532</v>
      </c>
      <c r="D1959" s="59" t="s">
        <v>17</v>
      </c>
      <c r="F1959" s="59" t="s">
        <v>5</v>
      </c>
      <c r="G1959" s="152" t="str">
        <f>VLOOKUP(D1959,sku归属!A:B,2,0)</f>
        <v>其他</v>
      </c>
    </row>
    <row r="1960" spans="1:13" s="59" customFormat="1" customHeight="1">
      <c r="A1960" s="59" t="s">
        <v>5533</v>
      </c>
      <c r="B1960" s="59" t="s">
        <v>5534</v>
      </c>
      <c r="C1960" s="59" t="s">
        <v>5535</v>
      </c>
      <c r="D1960" s="59" t="s">
        <v>17</v>
      </c>
      <c r="F1960" s="59" t="s">
        <v>5</v>
      </c>
      <c r="G1960" s="152" t="str">
        <f>VLOOKUP(D1960,sku归属!A:B,2,0)</f>
        <v>其他</v>
      </c>
    </row>
    <row r="1961" spans="1:13" s="59" customFormat="1" customHeight="1">
      <c r="A1961" s="59" t="s">
        <v>5536</v>
      </c>
      <c r="B1961" s="59" t="s">
        <v>5537</v>
      </c>
      <c r="C1961" s="59" t="s">
        <v>5538</v>
      </c>
      <c r="D1961" s="59" t="s">
        <v>17</v>
      </c>
      <c r="F1961" s="59" t="s">
        <v>5</v>
      </c>
      <c r="G1961" s="152" t="str">
        <f>VLOOKUP(D1961,sku归属!A:B,2,0)</f>
        <v>其他</v>
      </c>
    </row>
    <row r="1962" spans="1:13" s="59" customFormat="1" customHeight="1">
      <c r="A1962" s="59" t="s">
        <v>5539</v>
      </c>
      <c r="B1962" s="59" t="s">
        <v>5540</v>
      </c>
      <c r="C1962" s="59" t="s">
        <v>5541</v>
      </c>
      <c r="D1962" s="59" t="s">
        <v>17</v>
      </c>
      <c r="F1962" s="59" t="s">
        <v>5</v>
      </c>
      <c r="G1962" s="152" t="str">
        <f>VLOOKUP(D1962,sku归属!A:B,2,0)</f>
        <v>其他</v>
      </c>
    </row>
    <row r="1963" spans="1:13" s="59" customFormat="1" customHeight="1">
      <c r="A1963" s="59" t="s">
        <v>5542</v>
      </c>
      <c r="B1963" s="59" t="s">
        <v>5543</v>
      </c>
      <c r="C1963" s="59" t="s">
        <v>5544</v>
      </c>
      <c r="D1963" s="59" t="s">
        <v>17</v>
      </c>
      <c r="F1963" s="59" t="s">
        <v>5</v>
      </c>
      <c r="G1963" s="152" t="str">
        <f>VLOOKUP(D1963,sku归属!A:B,2,0)</f>
        <v>其他</v>
      </c>
    </row>
    <row r="1964" spans="1:13" s="59" customFormat="1" customHeight="1">
      <c r="A1964" s="59" t="s">
        <v>5545</v>
      </c>
      <c r="B1964" s="59" t="s">
        <v>5546</v>
      </c>
      <c r="C1964" s="59" t="s">
        <v>5547</v>
      </c>
      <c r="D1964" s="59" t="s">
        <v>17</v>
      </c>
      <c r="F1964" s="59" t="s">
        <v>5</v>
      </c>
      <c r="G1964" s="152" t="str">
        <f>VLOOKUP(D1964,sku归属!A:B,2,0)</f>
        <v>其他</v>
      </c>
    </row>
    <row r="1965" spans="1:13" s="59" customFormat="1" customHeight="1">
      <c r="A1965" s="59" t="s">
        <v>5548</v>
      </c>
      <c r="B1965" s="59" t="s">
        <v>5549</v>
      </c>
      <c r="C1965" s="59" t="s">
        <v>5550</v>
      </c>
      <c r="D1965" s="59" t="s">
        <v>17</v>
      </c>
      <c r="F1965" s="59" t="s">
        <v>5</v>
      </c>
      <c r="G1965" s="152" t="str">
        <f>VLOOKUP(D1965,sku归属!A:B,2,0)</f>
        <v>其他</v>
      </c>
    </row>
    <row r="1966" spans="1:13" s="59" customFormat="1" customHeight="1">
      <c r="A1966" s="59" t="s">
        <v>5551</v>
      </c>
      <c r="B1966" s="59" t="s">
        <v>5552</v>
      </c>
      <c r="C1966" s="59" t="s">
        <v>5553</v>
      </c>
      <c r="D1966" s="59" t="s">
        <v>17</v>
      </c>
      <c r="F1966" s="59" t="s">
        <v>5</v>
      </c>
      <c r="G1966" s="152" t="str">
        <f>VLOOKUP(D1966,sku归属!A:B,2,0)</f>
        <v>其他</v>
      </c>
    </row>
    <row r="1967" spans="1:13" s="59" customFormat="1" customHeight="1">
      <c r="A1967" s="59" t="s">
        <v>5554</v>
      </c>
      <c r="B1967" s="59" t="s">
        <v>5555</v>
      </c>
      <c r="C1967" s="59" t="s">
        <v>5556</v>
      </c>
      <c r="D1967" s="59" t="s">
        <v>17</v>
      </c>
      <c r="F1967" s="59" t="s">
        <v>5</v>
      </c>
      <c r="G1967" s="152" t="str">
        <f>VLOOKUP(D1967,sku归属!A:B,2,0)</f>
        <v>其他</v>
      </c>
    </row>
    <row r="1968" spans="1:13" s="59" customFormat="1" customHeight="1">
      <c r="A1968" s="59" t="s">
        <v>5557</v>
      </c>
      <c r="B1968" s="59" t="s">
        <v>5558</v>
      </c>
      <c r="C1968" s="59" t="s">
        <v>5559</v>
      </c>
      <c r="D1968" s="59" t="s">
        <v>17</v>
      </c>
      <c r="F1968" s="59" t="s">
        <v>5</v>
      </c>
      <c r="G1968" s="152" t="str">
        <f>VLOOKUP(D1968,sku归属!A:B,2,0)</f>
        <v>其他</v>
      </c>
    </row>
    <row r="1969" spans="1:13" s="59" customFormat="1" customHeight="1">
      <c r="A1969" s="59" t="s">
        <v>5560</v>
      </c>
      <c r="B1969" s="59" t="s">
        <v>5561</v>
      </c>
      <c r="C1969" s="59" t="s">
        <v>5562</v>
      </c>
      <c r="D1969" s="59" t="s">
        <v>17</v>
      </c>
      <c r="F1969" s="59" t="s">
        <v>5</v>
      </c>
      <c r="G1969" s="152" t="str">
        <f>VLOOKUP(D1969,sku归属!A:B,2,0)</f>
        <v>其他</v>
      </c>
    </row>
    <row r="1970" spans="1:13" s="59" customFormat="1" customHeight="1">
      <c r="A1970" s="59" t="s">
        <v>5563</v>
      </c>
      <c r="B1970" s="59" t="s">
        <v>5564</v>
      </c>
      <c r="C1970" s="59" t="s">
        <v>5565</v>
      </c>
      <c r="D1970" s="59" t="s">
        <v>17</v>
      </c>
      <c r="F1970" s="59" t="s">
        <v>5</v>
      </c>
      <c r="G1970" s="152" t="str">
        <f>VLOOKUP(D1970,sku归属!A:B,2,0)</f>
        <v>其他</v>
      </c>
    </row>
    <row r="1971" spans="1:13" s="59" customFormat="1" customHeight="1">
      <c r="A1971" s="59" t="s">
        <v>5566</v>
      </c>
      <c r="B1971" s="59" t="s">
        <v>5567</v>
      </c>
      <c r="C1971" s="59" t="s">
        <v>5568</v>
      </c>
      <c r="D1971" s="59" t="s">
        <v>17</v>
      </c>
      <c r="F1971" s="59" t="s">
        <v>5</v>
      </c>
      <c r="G1971" s="152" t="str">
        <f>VLOOKUP(D1971,sku归属!A:B,2,0)</f>
        <v>其他</v>
      </c>
    </row>
    <row r="1972" spans="1:13" s="59" customFormat="1" customHeight="1">
      <c r="A1972" s="59" t="s">
        <v>5569</v>
      </c>
      <c r="B1972" s="59" t="s">
        <v>5570</v>
      </c>
      <c r="C1972" s="59" t="s">
        <v>5571</v>
      </c>
      <c r="D1972" s="59" t="s">
        <v>6</v>
      </c>
      <c r="F1972" s="59" t="s">
        <v>5</v>
      </c>
      <c r="G1972" s="152" t="str">
        <f>VLOOKUP(D1972,sku归属!A:B,2,0)</f>
        <v>莫美玉</v>
      </c>
    </row>
    <row r="1973" spans="1:13" s="59" customFormat="1" customHeight="1">
      <c r="A1973" s="59" t="s">
        <v>5572</v>
      </c>
      <c r="B1973" s="59" t="s">
        <v>5573</v>
      </c>
      <c r="C1973" s="59" t="s">
        <v>5574</v>
      </c>
      <c r="D1973" s="59" t="s">
        <v>6</v>
      </c>
      <c r="F1973" s="59" t="s">
        <v>5</v>
      </c>
      <c r="G1973" s="152" t="str">
        <f>VLOOKUP(D1973,sku归属!A:B,2,0)</f>
        <v>莫美玉</v>
      </c>
    </row>
    <row r="1974" spans="1:13" s="59" customFormat="1" customHeight="1">
      <c r="A1974" s="59" t="s">
        <v>5575</v>
      </c>
      <c r="B1974" s="59" t="s">
        <v>5576</v>
      </c>
      <c r="C1974" s="59" t="s">
        <v>5577</v>
      </c>
      <c r="D1974" s="59" t="s">
        <v>6</v>
      </c>
      <c r="F1974" s="59" t="s">
        <v>5</v>
      </c>
      <c r="G1974" s="152" t="str">
        <f>VLOOKUP(D1974,sku归属!A:B,2,0)</f>
        <v>莫美玉</v>
      </c>
    </row>
    <row r="1975" spans="1:13" s="59" customFormat="1" customHeight="1">
      <c r="A1975" s="59" t="s">
        <v>5578</v>
      </c>
      <c r="B1975" s="59" t="s">
        <v>5579</v>
      </c>
      <c r="C1975" s="59" t="s">
        <v>5580</v>
      </c>
      <c r="D1975" s="59" t="s">
        <v>6</v>
      </c>
      <c r="F1975" s="59" t="s">
        <v>5</v>
      </c>
      <c r="G1975" s="152" t="str">
        <f>VLOOKUP(D1975,sku归属!A:B,2,0)</f>
        <v>莫美玉</v>
      </c>
    </row>
    <row r="1976" spans="1:13" s="59" customFormat="1" customHeight="1">
      <c r="A1976" s="59" t="s">
        <v>5581</v>
      </c>
      <c r="B1976" s="59" t="s">
        <v>5582</v>
      </c>
      <c r="C1976" s="59" t="s">
        <v>5583</v>
      </c>
      <c r="D1976" s="59" t="s">
        <v>6</v>
      </c>
      <c r="F1976" s="59" t="s">
        <v>5</v>
      </c>
      <c r="G1976" s="152" t="str">
        <f>VLOOKUP(D1976,sku归属!A:B,2,0)</f>
        <v>莫美玉</v>
      </c>
    </row>
    <row r="1977" spans="1:13" s="59" customFormat="1" customHeight="1">
      <c r="A1977" s="59" t="s">
        <v>5584</v>
      </c>
      <c r="B1977" s="59" t="s">
        <v>5585</v>
      </c>
      <c r="C1977" s="59" t="s">
        <v>5586</v>
      </c>
      <c r="D1977" s="59" t="s">
        <v>6</v>
      </c>
      <c r="F1977" s="59" t="s">
        <v>5</v>
      </c>
      <c r="G1977" s="152" t="str">
        <f>VLOOKUP(D1977,sku归属!A:B,2,0)</f>
        <v>莫美玉</v>
      </c>
    </row>
    <row r="1978" spans="1:13" s="59" customFormat="1" customHeight="1">
      <c r="A1978" s="59" t="s">
        <v>5587</v>
      </c>
      <c r="B1978" s="59" t="s">
        <v>5588</v>
      </c>
      <c r="C1978" s="59" t="s">
        <v>5589</v>
      </c>
      <c r="D1978" s="59" t="s">
        <v>6</v>
      </c>
      <c r="F1978" s="59" t="s">
        <v>5</v>
      </c>
      <c r="G1978" s="152" t="str">
        <f>VLOOKUP(D1978,sku归属!A:B,2,0)</f>
        <v>莫美玉</v>
      </c>
    </row>
    <row r="1979" spans="1:13" s="59" customFormat="1" customHeight="1">
      <c r="A1979" s="59" t="s">
        <v>5590</v>
      </c>
      <c r="B1979" s="59" t="s">
        <v>5591</v>
      </c>
      <c r="C1979" s="59" t="s">
        <v>5592</v>
      </c>
      <c r="D1979" s="59" t="s">
        <v>6</v>
      </c>
      <c r="F1979" s="59" t="s">
        <v>5</v>
      </c>
      <c r="G1979" s="152" t="str">
        <f>VLOOKUP(D1979,sku归属!A:B,2,0)</f>
        <v>莫美玉</v>
      </c>
    </row>
    <row r="1980" spans="1:13" s="59" customFormat="1" customHeight="1">
      <c r="A1980" s="59" t="s">
        <v>5593</v>
      </c>
      <c r="B1980" s="59" t="s">
        <v>5594</v>
      </c>
      <c r="C1980" s="59" t="s">
        <v>5595</v>
      </c>
      <c r="D1980" s="59" t="s">
        <v>6</v>
      </c>
      <c r="F1980" s="59" t="s">
        <v>5</v>
      </c>
      <c r="G1980" s="152" t="str">
        <f>VLOOKUP(D1980,sku归属!A:B,2,0)</f>
        <v>莫美玉</v>
      </c>
    </row>
    <row r="1981" spans="1:13" s="59" customFormat="1" customHeight="1">
      <c r="A1981" s="59" t="s">
        <v>5596</v>
      </c>
      <c r="B1981" s="59" t="s">
        <v>5597</v>
      </c>
      <c r="C1981" s="59" t="s">
        <v>5598</v>
      </c>
      <c r="D1981" s="59" t="s">
        <v>6</v>
      </c>
      <c r="F1981" s="59" t="s">
        <v>5</v>
      </c>
      <c r="G1981" s="152" t="str">
        <f>VLOOKUP(D1981,sku归属!A:B,2,0)</f>
        <v>莫美玉</v>
      </c>
    </row>
    <row r="1982" spans="1:13" s="59" customFormat="1" customHeight="1">
      <c r="A1982" s="59" t="s">
        <v>5599</v>
      </c>
      <c r="B1982" s="59" t="s">
        <v>5600</v>
      </c>
      <c r="C1982" s="59" t="s">
        <v>5601</v>
      </c>
      <c r="D1982" s="59" t="s">
        <v>6</v>
      </c>
      <c r="F1982" s="59" t="s">
        <v>5</v>
      </c>
      <c r="G1982" s="152" t="str">
        <f>VLOOKUP(D1982,sku归属!A:B,2,0)</f>
        <v>莫美玉</v>
      </c>
    </row>
    <row r="1983" spans="1:13" s="59" customFormat="1" customHeight="1">
      <c r="A1983" s="59" t="s">
        <v>5602</v>
      </c>
      <c r="B1983" s="59" t="s">
        <v>5603</v>
      </c>
      <c r="C1983" s="59" t="s">
        <v>5604</v>
      </c>
      <c r="D1983" s="59" t="s">
        <v>6</v>
      </c>
      <c r="F1983" s="59" t="s">
        <v>5</v>
      </c>
      <c r="G1983" s="152" t="str">
        <f>VLOOKUP(D1983,sku归属!A:B,2,0)</f>
        <v>莫美玉</v>
      </c>
    </row>
    <row r="1984" spans="1:13" s="59" customFormat="1" customHeight="1">
      <c r="A1984" s="59" t="s">
        <v>5605</v>
      </c>
      <c r="B1984" s="59" t="s">
        <v>5606</v>
      </c>
      <c r="C1984" s="59" t="s">
        <v>3455</v>
      </c>
      <c r="D1984" s="59" t="s">
        <v>6</v>
      </c>
      <c r="F1984" s="59" t="s">
        <v>5</v>
      </c>
      <c r="G1984" s="152" t="str">
        <f>VLOOKUP(D1984,sku归属!A:B,2,0)</f>
        <v>莫美玉</v>
      </c>
    </row>
    <row r="1985" spans="1:13" s="59" customFormat="1" customHeight="1">
      <c r="A1985" s="59" t="s">
        <v>5607</v>
      </c>
      <c r="B1985" s="59" t="s">
        <v>5608</v>
      </c>
      <c r="C1985" s="59" t="s">
        <v>3589</v>
      </c>
      <c r="D1985" s="59" t="s">
        <v>6</v>
      </c>
      <c r="F1985" s="59" t="s">
        <v>5</v>
      </c>
      <c r="G1985" s="152" t="str">
        <f>VLOOKUP(D1985,sku归属!A:B,2,0)</f>
        <v>莫美玉</v>
      </c>
    </row>
    <row r="1986" spans="1:13" s="59" customFormat="1" customHeight="1">
      <c r="A1986" s="59" t="s">
        <v>5609</v>
      </c>
      <c r="B1986" s="59" t="s">
        <v>5610</v>
      </c>
      <c r="C1986" s="59" t="s">
        <v>1320</v>
      </c>
      <c r="D1986" s="59" t="s">
        <v>6</v>
      </c>
      <c r="F1986" s="59" t="s">
        <v>5</v>
      </c>
      <c r="G1986" s="152" t="str">
        <f>VLOOKUP(D1986,sku归属!A:B,2,0)</f>
        <v>莫美玉</v>
      </c>
    </row>
    <row r="1987" spans="1:13" s="59" customFormat="1" customHeight="1">
      <c r="A1987" s="59" t="s">
        <v>5611</v>
      </c>
      <c r="B1987" s="59" t="s">
        <v>5612</v>
      </c>
      <c r="C1987" s="59" t="s">
        <v>1323</v>
      </c>
      <c r="D1987" s="59" t="s">
        <v>6</v>
      </c>
      <c r="F1987" s="59" t="s">
        <v>5</v>
      </c>
      <c r="G1987" s="152" t="str">
        <f>VLOOKUP(D1987,sku归属!A:B,2,0)</f>
        <v>莫美玉</v>
      </c>
    </row>
    <row r="1988" spans="1:13" s="59" customFormat="1" customHeight="1">
      <c r="A1988" s="59" t="s">
        <v>5613</v>
      </c>
      <c r="B1988" s="59" t="s">
        <v>5614</v>
      </c>
      <c r="C1988" s="59" t="s">
        <v>1326</v>
      </c>
      <c r="D1988" s="59" t="s">
        <v>6</v>
      </c>
      <c r="F1988" s="59" t="s">
        <v>5</v>
      </c>
      <c r="G1988" s="152" t="str">
        <f>VLOOKUP(D1988,sku归属!A:B,2,0)</f>
        <v>莫美玉</v>
      </c>
    </row>
    <row r="1989" spans="1:13" s="59" customFormat="1" customHeight="1">
      <c r="A1989" s="59" t="s">
        <v>5615</v>
      </c>
      <c r="B1989" s="59" t="s">
        <v>5616</v>
      </c>
      <c r="C1989" s="59" t="s">
        <v>1329</v>
      </c>
      <c r="D1989" s="59" t="s">
        <v>6</v>
      </c>
      <c r="F1989" s="59" t="s">
        <v>5</v>
      </c>
      <c r="G1989" s="152" t="str">
        <f>VLOOKUP(D1989,sku归属!A:B,2,0)</f>
        <v>莫美玉</v>
      </c>
    </row>
    <row r="1990" spans="1:13" s="59" customFormat="1" customHeight="1">
      <c r="A1990" s="59" t="s">
        <v>5617</v>
      </c>
      <c r="B1990" s="59" t="s">
        <v>5618</v>
      </c>
      <c r="C1990" s="59" t="s">
        <v>5619</v>
      </c>
      <c r="D1990" s="59" t="s">
        <v>6</v>
      </c>
      <c r="F1990" s="59" t="s">
        <v>5</v>
      </c>
      <c r="G1990" s="152" t="str">
        <f>VLOOKUP(D1990,sku归属!A:B,2,0)</f>
        <v>莫美玉</v>
      </c>
    </row>
    <row r="1991" spans="1:13" s="59" customFormat="1" customHeight="1">
      <c r="A1991" s="59" t="s">
        <v>5620</v>
      </c>
      <c r="B1991" s="59" t="s">
        <v>5621</v>
      </c>
      <c r="C1991" s="59" t="s">
        <v>5622</v>
      </c>
      <c r="D1991" s="59" t="s">
        <v>6</v>
      </c>
      <c r="F1991" s="59" t="s">
        <v>5</v>
      </c>
      <c r="G1991" s="152" t="str">
        <f>VLOOKUP(D1991,sku归属!A:B,2,0)</f>
        <v>莫美玉</v>
      </c>
    </row>
    <row r="1992" spans="1:13" s="59" customFormat="1" customHeight="1">
      <c r="A1992" s="59" t="s">
        <v>5623</v>
      </c>
      <c r="B1992" s="59" t="s">
        <v>5624</v>
      </c>
      <c r="C1992" s="59" t="s">
        <v>5625</v>
      </c>
      <c r="D1992" s="59" t="s">
        <v>6</v>
      </c>
      <c r="F1992" s="59" t="s">
        <v>5</v>
      </c>
      <c r="G1992" s="152" t="str">
        <f>VLOOKUP(D1992,sku归属!A:B,2,0)</f>
        <v>莫美玉</v>
      </c>
    </row>
    <row r="1993" spans="1:13" s="59" customFormat="1" customHeight="1">
      <c r="A1993" s="59" t="s">
        <v>5626</v>
      </c>
      <c r="B1993" s="59" t="s">
        <v>5627</v>
      </c>
      <c r="C1993" s="59" t="s">
        <v>5628</v>
      </c>
      <c r="D1993" s="59" t="s">
        <v>6</v>
      </c>
      <c r="F1993" s="59" t="s">
        <v>5</v>
      </c>
      <c r="G1993" s="152" t="str">
        <f>VLOOKUP(D1993,sku归属!A:B,2,0)</f>
        <v>莫美玉</v>
      </c>
    </row>
    <row r="1994" spans="1:13" s="59" customFormat="1" customHeight="1">
      <c r="A1994" s="59" t="s">
        <v>5629</v>
      </c>
      <c r="B1994" s="59" t="s">
        <v>5630</v>
      </c>
      <c r="C1994" s="59" t="s">
        <v>5631</v>
      </c>
      <c r="D1994" s="59" t="s">
        <v>6</v>
      </c>
      <c r="F1994" s="59" t="s">
        <v>5</v>
      </c>
      <c r="G1994" s="152" t="str">
        <f>VLOOKUP(D1994,sku归属!A:B,2,0)</f>
        <v>莫美玉</v>
      </c>
    </row>
    <row r="1995" spans="1:13" s="59" customFormat="1" customHeight="1">
      <c r="A1995" s="59" t="s">
        <v>5632</v>
      </c>
      <c r="B1995" s="59" t="s">
        <v>5633</v>
      </c>
      <c r="C1995" s="59" t="s">
        <v>5634</v>
      </c>
      <c r="D1995" s="59" t="s">
        <v>6</v>
      </c>
      <c r="F1995" s="59" t="s">
        <v>5</v>
      </c>
      <c r="G1995" s="152" t="str">
        <f>VLOOKUP(D1995,sku归属!A:B,2,0)</f>
        <v>莫美玉</v>
      </c>
    </row>
    <row r="1996" spans="1:13" s="59" customFormat="1" customHeight="1">
      <c r="A1996" s="59" t="s">
        <v>5635</v>
      </c>
      <c r="B1996" s="59" t="s">
        <v>5636</v>
      </c>
      <c r="C1996" s="59" t="s">
        <v>5637</v>
      </c>
      <c r="D1996" s="59" t="s">
        <v>6</v>
      </c>
      <c r="F1996" s="59" t="s">
        <v>5</v>
      </c>
      <c r="G1996" s="152" t="str">
        <f>VLOOKUP(D1996,sku归属!A:B,2,0)</f>
        <v>莫美玉</v>
      </c>
    </row>
    <row r="1997" spans="1:13" s="59" customFormat="1" customHeight="1">
      <c r="A1997" s="59" t="s">
        <v>5638</v>
      </c>
      <c r="B1997" s="59" t="s">
        <v>5639</v>
      </c>
      <c r="C1997" s="59" t="s">
        <v>5640</v>
      </c>
      <c r="D1997" s="59" t="s">
        <v>6</v>
      </c>
      <c r="F1997" s="59" t="s">
        <v>5</v>
      </c>
      <c r="G1997" s="152" t="str">
        <f>VLOOKUP(D1997,sku归属!A:B,2,0)</f>
        <v>莫美玉</v>
      </c>
    </row>
    <row r="1998" spans="1:13" s="59" customFormat="1" customHeight="1">
      <c r="A1998" s="59" t="s">
        <v>5641</v>
      </c>
      <c r="B1998" s="59" t="s">
        <v>5642</v>
      </c>
      <c r="C1998" s="59" t="s">
        <v>5643</v>
      </c>
      <c r="D1998" s="59" t="s">
        <v>6</v>
      </c>
      <c r="F1998" s="59" t="s">
        <v>5</v>
      </c>
      <c r="G1998" s="152" t="str">
        <f>VLOOKUP(D1998,sku归属!A:B,2,0)</f>
        <v>莫美玉</v>
      </c>
    </row>
    <row r="1999" spans="1:13" s="59" customFormat="1" customHeight="1">
      <c r="A1999" s="59" t="s">
        <v>5644</v>
      </c>
      <c r="B1999" s="59" t="s">
        <v>5645</v>
      </c>
      <c r="C1999" s="59" t="s">
        <v>4551</v>
      </c>
      <c r="D1999" s="59" t="s">
        <v>6</v>
      </c>
      <c r="F1999" s="59" t="s">
        <v>5</v>
      </c>
      <c r="G1999" s="152" t="str">
        <f>VLOOKUP(D1999,sku归属!A:B,2,0)</f>
        <v>莫美玉</v>
      </c>
    </row>
    <row r="2000" spans="1:13" s="59" customFormat="1" customHeight="1">
      <c r="A2000" s="59" t="s">
        <v>5646</v>
      </c>
      <c r="B2000" s="59" t="s">
        <v>5647</v>
      </c>
      <c r="C2000" s="59" t="s">
        <v>4548</v>
      </c>
      <c r="D2000" s="59" t="s">
        <v>6</v>
      </c>
      <c r="F2000" s="59" t="s">
        <v>5</v>
      </c>
      <c r="G2000" s="152" t="str">
        <f>VLOOKUP(D2000,sku归属!A:B,2,0)</f>
        <v>莫美玉</v>
      </c>
    </row>
    <row r="2001" spans="1:13" s="59" customFormat="1" customHeight="1">
      <c r="A2001" s="59" t="s">
        <v>5648</v>
      </c>
      <c r="B2001" s="59" t="s">
        <v>5649</v>
      </c>
      <c r="C2001" s="59" t="s">
        <v>4554</v>
      </c>
      <c r="D2001" s="59" t="s">
        <v>6</v>
      </c>
      <c r="F2001" s="59" t="s">
        <v>5</v>
      </c>
      <c r="G2001" s="152" t="str">
        <f>VLOOKUP(D2001,sku归属!A:B,2,0)</f>
        <v>莫美玉</v>
      </c>
    </row>
    <row r="2002" spans="1:13" s="59" customFormat="1" customHeight="1">
      <c r="A2002" s="59" t="s">
        <v>5650</v>
      </c>
      <c r="B2002" s="59" t="s">
        <v>5651</v>
      </c>
      <c r="C2002" s="59" t="s">
        <v>4560</v>
      </c>
      <c r="D2002" s="59" t="s">
        <v>6</v>
      </c>
      <c r="F2002" s="59" t="s">
        <v>5</v>
      </c>
      <c r="G2002" s="152" t="str">
        <f>VLOOKUP(D2002,sku归属!A:B,2,0)</f>
        <v>莫美玉</v>
      </c>
    </row>
    <row r="2003" spans="1:13" s="59" customFormat="1" customHeight="1">
      <c r="A2003" s="59" t="s">
        <v>5652</v>
      </c>
      <c r="B2003" s="59" t="s">
        <v>5653</v>
      </c>
      <c r="C2003" s="59" t="s">
        <v>4557</v>
      </c>
      <c r="D2003" s="59" t="s">
        <v>6</v>
      </c>
      <c r="F2003" s="59" t="s">
        <v>5</v>
      </c>
      <c r="G2003" s="152" t="str">
        <f>VLOOKUP(D2003,sku归属!A:B,2,0)</f>
        <v>莫美玉</v>
      </c>
    </row>
    <row r="2004" spans="1:13" s="59" customFormat="1" customHeight="1">
      <c r="A2004" s="59" t="s">
        <v>5654</v>
      </c>
      <c r="B2004" s="59" t="s">
        <v>5655</v>
      </c>
      <c r="C2004" s="59" t="s">
        <v>4563</v>
      </c>
      <c r="D2004" s="59" t="s">
        <v>6</v>
      </c>
      <c r="F2004" s="59" t="s">
        <v>5</v>
      </c>
      <c r="G2004" s="152" t="str">
        <f>VLOOKUP(D2004,sku归属!A:B,2,0)</f>
        <v>莫美玉</v>
      </c>
    </row>
    <row r="2005" spans="1:13" s="59" customFormat="1" customHeight="1">
      <c r="A2005" s="59" t="s">
        <v>5656</v>
      </c>
      <c r="B2005" s="59" t="s">
        <v>5657</v>
      </c>
      <c r="C2005" s="59" t="s">
        <v>5658</v>
      </c>
      <c r="D2005" s="59" t="s">
        <v>6</v>
      </c>
      <c r="F2005" s="59" t="s">
        <v>5</v>
      </c>
      <c r="G2005" s="152" t="str">
        <f>VLOOKUP(D2005,sku归属!A:B,2,0)</f>
        <v>莫美玉</v>
      </c>
    </row>
    <row r="2006" spans="1:13" s="59" customFormat="1" customHeight="1">
      <c r="A2006" s="59" t="s">
        <v>5659</v>
      </c>
      <c r="B2006" s="59" t="s">
        <v>5660</v>
      </c>
      <c r="C2006" s="59" t="s">
        <v>5661</v>
      </c>
      <c r="D2006" s="59" t="s">
        <v>6</v>
      </c>
      <c r="F2006" s="59" t="s">
        <v>5</v>
      </c>
      <c r="G2006" s="152" t="str">
        <f>VLOOKUP(D2006,sku归属!A:B,2,0)</f>
        <v>莫美玉</v>
      </c>
    </row>
    <row r="2007" spans="1:13" s="59" customFormat="1" customHeight="1">
      <c r="A2007" s="59" t="s">
        <v>5662</v>
      </c>
      <c r="B2007" s="59" t="s">
        <v>5663</v>
      </c>
      <c r="C2007" s="59" t="s">
        <v>5664</v>
      </c>
      <c r="D2007" s="59" t="s">
        <v>6</v>
      </c>
      <c r="F2007" s="59" t="s">
        <v>5</v>
      </c>
      <c r="G2007" s="152" t="str">
        <f>VLOOKUP(D2007,sku归属!A:B,2,0)</f>
        <v>莫美玉</v>
      </c>
    </row>
    <row r="2008" spans="1:13" s="59" customFormat="1" customHeight="1">
      <c r="A2008" s="59" t="s">
        <v>5665</v>
      </c>
      <c r="B2008" s="59" t="s">
        <v>5666</v>
      </c>
      <c r="C2008" s="59" t="s">
        <v>5667</v>
      </c>
      <c r="D2008" s="59" t="s">
        <v>6</v>
      </c>
      <c r="F2008" s="59" t="s">
        <v>5</v>
      </c>
      <c r="G2008" s="152" t="str">
        <f>VLOOKUP(D2008,sku归属!A:B,2,0)</f>
        <v>莫美玉</v>
      </c>
    </row>
    <row r="2009" spans="1:13" s="59" customFormat="1" customHeight="1">
      <c r="A2009" s="59" t="s">
        <v>5668</v>
      </c>
      <c r="B2009" s="59" t="s">
        <v>5669</v>
      </c>
      <c r="C2009" s="59" t="s">
        <v>4874</v>
      </c>
      <c r="D2009" s="59" t="s">
        <v>6</v>
      </c>
      <c r="F2009" s="59" t="s">
        <v>5</v>
      </c>
      <c r="G2009" s="152" t="str">
        <f>VLOOKUP(D2009,sku归属!A:B,2,0)</f>
        <v>莫美玉</v>
      </c>
    </row>
    <row r="2010" spans="1:13" s="59" customFormat="1" customHeight="1">
      <c r="A2010" s="59" t="s">
        <v>5670</v>
      </c>
      <c r="B2010" s="59" t="s">
        <v>5671</v>
      </c>
      <c r="C2010" s="59" t="s">
        <v>4877</v>
      </c>
      <c r="D2010" s="59" t="s">
        <v>6</v>
      </c>
      <c r="F2010" s="59" t="s">
        <v>5</v>
      </c>
      <c r="G2010" s="152" t="str">
        <f>VLOOKUP(D2010,sku归属!A:B,2,0)</f>
        <v>莫美玉</v>
      </c>
    </row>
    <row r="2011" spans="1:13" s="59" customFormat="1" customHeight="1">
      <c r="A2011" s="59" t="s">
        <v>5672</v>
      </c>
      <c r="B2011" s="59" t="s">
        <v>5673</v>
      </c>
      <c r="C2011" s="59" t="s">
        <v>4213</v>
      </c>
      <c r="D2011" s="59" t="s">
        <v>6</v>
      </c>
      <c r="F2011" s="59" t="s">
        <v>5</v>
      </c>
      <c r="G2011" s="152" t="str">
        <f>VLOOKUP(D2011,sku归属!A:B,2,0)</f>
        <v>莫美玉</v>
      </c>
    </row>
    <row r="2012" spans="1:13" s="59" customFormat="1" customHeight="1">
      <c r="A2012" s="59" t="s">
        <v>5674</v>
      </c>
      <c r="B2012" s="59" t="s">
        <v>5675</v>
      </c>
      <c r="C2012" s="59" t="s">
        <v>4216</v>
      </c>
      <c r="D2012" s="59" t="s">
        <v>6</v>
      </c>
      <c r="F2012" s="59" t="s">
        <v>5</v>
      </c>
      <c r="G2012" s="152" t="str">
        <f>VLOOKUP(D2012,sku归属!A:B,2,0)</f>
        <v>莫美玉</v>
      </c>
    </row>
    <row r="2013" spans="1:13" s="59" customFormat="1" customHeight="1">
      <c r="A2013" s="59" t="s">
        <v>5676</v>
      </c>
      <c r="B2013" s="59" t="s">
        <v>5677</v>
      </c>
      <c r="C2013" s="59" t="s">
        <v>5678</v>
      </c>
      <c r="D2013" s="59" t="s">
        <v>6</v>
      </c>
      <c r="F2013" s="59" t="s">
        <v>5</v>
      </c>
      <c r="G2013" s="152" t="str">
        <f>VLOOKUP(D2013,sku归属!A:B,2,0)</f>
        <v>莫美玉</v>
      </c>
    </row>
    <row r="2014" spans="1:13" s="59" customFormat="1" customHeight="1">
      <c r="A2014" s="59" t="s">
        <v>5679</v>
      </c>
      <c r="B2014" s="59" t="s">
        <v>5680</v>
      </c>
      <c r="C2014" s="59" t="s">
        <v>5681</v>
      </c>
      <c r="D2014" s="59" t="s">
        <v>6</v>
      </c>
      <c r="F2014" s="59" t="s">
        <v>5</v>
      </c>
      <c r="G2014" s="152" t="str">
        <f>VLOOKUP(D2014,sku归属!A:B,2,0)</f>
        <v>莫美玉</v>
      </c>
    </row>
    <row r="2015" spans="1:13" s="59" customFormat="1" customHeight="1">
      <c r="A2015" s="59" t="s">
        <v>5682</v>
      </c>
      <c r="B2015" s="59" t="s">
        <v>5683</v>
      </c>
      <c r="C2015" s="59" t="s">
        <v>5684</v>
      </c>
      <c r="D2015" s="59" t="s">
        <v>6</v>
      </c>
      <c r="F2015" s="59" t="s">
        <v>5</v>
      </c>
      <c r="G2015" s="152" t="str">
        <f>VLOOKUP(D2015,sku归属!A:B,2,0)</f>
        <v>莫美玉</v>
      </c>
    </row>
    <row r="2016" spans="1:13" s="59" customFormat="1" customHeight="1">
      <c r="A2016" s="59" t="s">
        <v>5685</v>
      </c>
      <c r="B2016" s="59" t="s">
        <v>5686</v>
      </c>
      <c r="C2016" s="59" t="s">
        <v>5687</v>
      </c>
      <c r="D2016" s="59" t="s">
        <v>6</v>
      </c>
      <c r="F2016" s="59" t="s">
        <v>5</v>
      </c>
      <c r="G2016" s="152" t="str">
        <f>VLOOKUP(D2016,sku归属!A:B,2,0)</f>
        <v>莫美玉</v>
      </c>
    </row>
    <row r="2017" spans="1:13" s="59" customFormat="1" customHeight="1">
      <c r="A2017" s="59" t="s">
        <v>5688</v>
      </c>
      <c r="B2017" s="59" t="s">
        <v>5689</v>
      </c>
      <c r="C2017" s="59" t="s">
        <v>5690</v>
      </c>
      <c r="D2017" s="59" t="s">
        <v>6</v>
      </c>
      <c r="F2017" s="59" t="s">
        <v>5</v>
      </c>
      <c r="G2017" s="152" t="str">
        <f>VLOOKUP(D2017,sku归属!A:B,2,0)</f>
        <v>莫美玉</v>
      </c>
    </row>
    <row r="2018" spans="1:13" s="59" customFormat="1" customHeight="1">
      <c r="A2018" s="59" t="s">
        <v>5691</v>
      </c>
      <c r="B2018" s="59" t="s">
        <v>5692</v>
      </c>
      <c r="C2018" s="59" t="s">
        <v>5693</v>
      </c>
      <c r="D2018" s="59" t="s">
        <v>6</v>
      </c>
      <c r="F2018" s="59" t="s">
        <v>5</v>
      </c>
      <c r="G2018" s="152" t="str">
        <f>VLOOKUP(D2018,sku归属!A:B,2,0)</f>
        <v>莫美玉</v>
      </c>
    </row>
    <row r="2019" spans="1:13" s="59" customFormat="1" customHeight="1">
      <c r="A2019" s="59" t="s">
        <v>5694</v>
      </c>
      <c r="B2019" s="59" t="s">
        <v>5695</v>
      </c>
      <c r="C2019" s="59" t="s">
        <v>5696</v>
      </c>
      <c r="D2019" s="59" t="s">
        <v>6</v>
      </c>
      <c r="F2019" s="59" t="s">
        <v>5</v>
      </c>
      <c r="G2019" s="152" t="str">
        <f>VLOOKUP(D2019,sku归属!A:B,2,0)</f>
        <v>莫美玉</v>
      </c>
    </row>
    <row r="2020" spans="1:13" s="59" customFormat="1" customHeight="1">
      <c r="A2020" s="59" t="s">
        <v>5697</v>
      </c>
      <c r="B2020" s="59" t="s">
        <v>5698</v>
      </c>
      <c r="C2020" s="59" t="s">
        <v>5699</v>
      </c>
      <c r="D2020" s="59" t="s">
        <v>6</v>
      </c>
      <c r="F2020" s="59" t="s">
        <v>5</v>
      </c>
      <c r="G2020" s="152" t="str">
        <f>VLOOKUP(D2020,sku归属!A:B,2,0)</f>
        <v>莫美玉</v>
      </c>
    </row>
    <row r="2021" spans="1:13" s="59" customFormat="1" customHeight="1">
      <c r="A2021" s="59" t="s">
        <v>5700</v>
      </c>
      <c r="B2021" s="59" t="s">
        <v>5701</v>
      </c>
      <c r="C2021" s="59" t="s">
        <v>5702</v>
      </c>
      <c r="D2021" s="59" t="s">
        <v>6</v>
      </c>
      <c r="F2021" s="59" t="s">
        <v>5</v>
      </c>
      <c r="G2021" s="152" t="str">
        <f>VLOOKUP(D2021,sku归属!A:B,2,0)</f>
        <v>莫美玉</v>
      </c>
    </row>
    <row r="2022" spans="1:13" s="59" customFormat="1" customHeight="1">
      <c r="A2022" s="59" t="s">
        <v>5703</v>
      </c>
      <c r="B2022" s="59" t="s">
        <v>5704</v>
      </c>
      <c r="C2022" s="59" t="s">
        <v>5705</v>
      </c>
      <c r="D2022" s="59" t="s">
        <v>6</v>
      </c>
      <c r="F2022" s="59" t="s">
        <v>5</v>
      </c>
      <c r="G2022" s="152" t="str">
        <f>VLOOKUP(D2022,sku归属!A:B,2,0)</f>
        <v>莫美玉</v>
      </c>
    </row>
    <row r="2023" spans="1:13" s="59" customFormat="1" customHeight="1">
      <c r="A2023" s="59" t="s">
        <v>5706</v>
      </c>
      <c r="B2023" s="59" t="s">
        <v>5707</v>
      </c>
      <c r="C2023" s="59" t="s">
        <v>5708</v>
      </c>
      <c r="D2023" s="59" t="s">
        <v>6</v>
      </c>
      <c r="F2023" s="59" t="s">
        <v>5</v>
      </c>
      <c r="G2023" s="152" t="str">
        <f>VLOOKUP(D2023,sku归属!A:B,2,0)</f>
        <v>莫美玉</v>
      </c>
    </row>
    <row r="2024" spans="1:13" s="59" customFormat="1" customHeight="1">
      <c r="A2024" s="59" t="s">
        <v>5709</v>
      </c>
      <c r="B2024" s="59" t="s">
        <v>5710</v>
      </c>
      <c r="C2024" s="59" t="s">
        <v>5711</v>
      </c>
      <c r="D2024" s="59" t="s">
        <v>6</v>
      </c>
      <c r="F2024" s="59" t="s">
        <v>5</v>
      </c>
      <c r="G2024" s="152" t="str">
        <f>VLOOKUP(D2024,sku归属!A:B,2,0)</f>
        <v>莫美玉</v>
      </c>
    </row>
    <row r="2025" spans="1:13" s="59" customFormat="1" customHeight="1">
      <c r="A2025" s="59" t="s">
        <v>5712</v>
      </c>
      <c r="B2025" s="59" t="s">
        <v>5713</v>
      </c>
      <c r="C2025" s="59" t="s">
        <v>5714</v>
      </c>
      <c r="D2025" s="59" t="s">
        <v>6</v>
      </c>
      <c r="F2025" s="59" t="s">
        <v>5</v>
      </c>
      <c r="G2025" s="152" t="str">
        <f>VLOOKUP(D2025,sku归属!A:B,2,0)</f>
        <v>莫美玉</v>
      </c>
    </row>
    <row r="2026" spans="1:13" s="59" customFormat="1" customHeight="1">
      <c r="A2026" s="59" t="s">
        <v>5715</v>
      </c>
      <c r="B2026" s="59" t="s">
        <v>5716</v>
      </c>
      <c r="C2026" s="59" t="s">
        <v>5717</v>
      </c>
      <c r="D2026" s="59" t="s">
        <v>6</v>
      </c>
      <c r="F2026" s="59" t="s">
        <v>5</v>
      </c>
      <c r="G2026" s="152" t="str">
        <f>VLOOKUP(D2026,sku归属!A:B,2,0)</f>
        <v>莫美玉</v>
      </c>
    </row>
    <row r="2027" spans="1:13" s="59" customFormat="1" customHeight="1">
      <c r="A2027" s="59" t="s">
        <v>5718</v>
      </c>
      <c r="B2027" s="59" t="s">
        <v>5719</v>
      </c>
      <c r="C2027" s="59" t="s">
        <v>5720</v>
      </c>
      <c r="D2027" s="59" t="s">
        <v>6</v>
      </c>
      <c r="F2027" s="59" t="s">
        <v>5</v>
      </c>
      <c r="G2027" s="152" t="str">
        <f>VLOOKUP(D2027,sku归属!A:B,2,0)</f>
        <v>莫美玉</v>
      </c>
    </row>
    <row r="2028" spans="1:13" s="59" customFormat="1" customHeight="1">
      <c r="A2028" s="59" t="s">
        <v>5721</v>
      </c>
      <c r="B2028" s="59" t="s">
        <v>5722</v>
      </c>
      <c r="C2028" s="59" t="s">
        <v>5723</v>
      </c>
      <c r="D2028" s="59" t="s">
        <v>6</v>
      </c>
      <c r="F2028" s="59" t="s">
        <v>5</v>
      </c>
      <c r="G2028" s="152" t="str">
        <f>VLOOKUP(D2028,sku归属!A:B,2,0)</f>
        <v>莫美玉</v>
      </c>
    </row>
    <row r="2029" spans="1:13" s="59" customFormat="1" customHeight="1">
      <c r="A2029" s="59" t="s">
        <v>5724</v>
      </c>
      <c r="B2029" s="59" t="s">
        <v>5725</v>
      </c>
      <c r="C2029" s="59" t="s">
        <v>5726</v>
      </c>
      <c r="D2029" s="59" t="s">
        <v>6</v>
      </c>
      <c r="F2029" s="59" t="s">
        <v>5</v>
      </c>
      <c r="G2029" s="152" t="str">
        <f>VLOOKUP(D2029,sku归属!A:B,2,0)</f>
        <v>莫美玉</v>
      </c>
    </row>
    <row r="2030" spans="1:13" s="59" customFormat="1" customHeight="1">
      <c r="A2030" s="59" t="s">
        <v>5727</v>
      </c>
      <c r="B2030" s="59" t="s">
        <v>5728</v>
      </c>
      <c r="C2030" s="59" t="s">
        <v>5729</v>
      </c>
      <c r="D2030" s="59" t="s">
        <v>6</v>
      </c>
      <c r="F2030" s="59" t="s">
        <v>5</v>
      </c>
      <c r="G2030" s="152" t="str">
        <f>VLOOKUP(D2030,sku归属!A:B,2,0)</f>
        <v>莫美玉</v>
      </c>
    </row>
    <row r="2031" spans="1:13" s="59" customFormat="1" customHeight="1">
      <c r="A2031" s="59" t="s">
        <v>5730</v>
      </c>
      <c r="B2031" s="59" t="s">
        <v>5731</v>
      </c>
      <c r="C2031" s="59" t="s">
        <v>3028</v>
      </c>
      <c r="D2031" s="59" t="s">
        <v>6</v>
      </c>
      <c r="F2031" s="59" t="s">
        <v>5</v>
      </c>
      <c r="G2031" s="152" t="str">
        <f>VLOOKUP(D2031,sku归属!A:B,2,0)</f>
        <v>莫美玉</v>
      </c>
    </row>
    <row r="2032" spans="1:13" s="59" customFormat="1" customHeight="1">
      <c r="A2032" s="59" t="s">
        <v>5732</v>
      </c>
      <c r="B2032" s="59" t="s">
        <v>5733</v>
      </c>
      <c r="C2032" s="59" t="s">
        <v>2734</v>
      </c>
      <c r="D2032" s="59" t="s">
        <v>6</v>
      </c>
      <c r="F2032" s="59" t="s">
        <v>5</v>
      </c>
      <c r="G2032" s="152" t="str">
        <f>VLOOKUP(D2032,sku归属!A:B,2,0)</f>
        <v>莫美玉</v>
      </c>
    </row>
    <row r="2033" spans="1:13" s="59" customFormat="1" customHeight="1">
      <c r="A2033" s="59" t="s">
        <v>5734</v>
      </c>
      <c r="B2033" s="59" t="s">
        <v>5735</v>
      </c>
      <c r="C2033" s="59" t="s">
        <v>3031</v>
      </c>
      <c r="D2033" s="59" t="s">
        <v>6</v>
      </c>
      <c r="F2033" s="59" t="s">
        <v>5</v>
      </c>
      <c r="G2033" s="152" t="str">
        <f>VLOOKUP(D2033,sku归属!A:B,2,0)</f>
        <v>莫美玉</v>
      </c>
    </row>
    <row r="2034" spans="1:13" s="59" customFormat="1" customHeight="1">
      <c r="A2034" s="59" t="s">
        <v>5736</v>
      </c>
      <c r="B2034" s="59" t="s">
        <v>5737</v>
      </c>
      <c r="C2034" s="59" t="s">
        <v>2725</v>
      </c>
      <c r="D2034" s="59" t="s">
        <v>6</v>
      </c>
      <c r="F2034" s="59" t="s">
        <v>5</v>
      </c>
      <c r="G2034" s="152" t="str">
        <f>VLOOKUP(D2034,sku归属!A:B,2,0)</f>
        <v>莫美玉</v>
      </c>
    </row>
    <row r="2035" spans="1:13" s="59" customFormat="1" customHeight="1">
      <c r="A2035" s="59" t="s">
        <v>5738</v>
      </c>
      <c r="B2035" s="59" t="s">
        <v>5739</v>
      </c>
      <c r="C2035" s="59" t="s">
        <v>2728</v>
      </c>
      <c r="D2035" s="59" t="s">
        <v>6</v>
      </c>
      <c r="F2035" s="59" t="s">
        <v>5</v>
      </c>
      <c r="G2035" s="152" t="str">
        <f>VLOOKUP(D2035,sku归属!A:B,2,0)</f>
        <v>莫美玉</v>
      </c>
    </row>
    <row r="2036" spans="1:13" s="59" customFormat="1" customHeight="1">
      <c r="A2036" s="59" t="s">
        <v>5740</v>
      </c>
      <c r="B2036" s="59" t="s">
        <v>5741</v>
      </c>
      <c r="C2036" s="59" t="s">
        <v>2731</v>
      </c>
      <c r="D2036" s="59" t="s">
        <v>6</v>
      </c>
      <c r="F2036" s="59" t="s">
        <v>5</v>
      </c>
      <c r="G2036" s="152" t="str">
        <f>VLOOKUP(D2036,sku归属!A:B,2,0)</f>
        <v>莫美玉</v>
      </c>
    </row>
    <row r="2037" spans="1:13" s="59" customFormat="1" customHeight="1">
      <c r="A2037" s="59" t="s">
        <v>5742</v>
      </c>
      <c r="B2037" s="59" t="s">
        <v>5743</v>
      </c>
      <c r="C2037" s="59" t="s">
        <v>5744</v>
      </c>
      <c r="D2037" s="59" t="s">
        <v>6</v>
      </c>
      <c r="F2037" s="59" t="s">
        <v>5</v>
      </c>
      <c r="G2037" s="152" t="str">
        <f>VLOOKUP(D2037,sku归属!A:B,2,0)</f>
        <v>莫美玉</v>
      </c>
    </row>
    <row r="2038" spans="1:13" s="59" customFormat="1" customHeight="1">
      <c r="A2038" s="59" t="s">
        <v>5745</v>
      </c>
      <c r="B2038" s="59" t="s">
        <v>5746</v>
      </c>
      <c r="C2038" s="59" t="s">
        <v>5747</v>
      </c>
      <c r="D2038" s="59" t="s">
        <v>6</v>
      </c>
      <c r="F2038" s="59" t="s">
        <v>5</v>
      </c>
      <c r="G2038" s="152" t="str">
        <f>VLOOKUP(D2038,sku归属!A:B,2,0)</f>
        <v>莫美玉</v>
      </c>
    </row>
    <row r="2039" spans="1:13" s="59" customFormat="1" customHeight="1">
      <c r="A2039" s="59" t="s">
        <v>5748</v>
      </c>
      <c r="B2039" s="59" t="s">
        <v>5749</v>
      </c>
      <c r="C2039" s="59" t="s">
        <v>5750</v>
      </c>
      <c r="D2039" s="59" t="s">
        <v>6</v>
      </c>
      <c r="F2039" s="59" t="s">
        <v>5</v>
      </c>
      <c r="G2039" s="152" t="str">
        <f>VLOOKUP(D2039,sku归属!A:B,2,0)</f>
        <v>莫美玉</v>
      </c>
    </row>
    <row r="2040" spans="1:13" s="59" customFormat="1" customHeight="1">
      <c r="A2040" s="59" t="s">
        <v>5751</v>
      </c>
      <c r="B2040" s="59" t="s">
        <v>5752</v>
      </c>
      <c r="C2040" s="59" t="s">
        <v>5753</v>
      </c>
      <c r="D2040" s="59" t="s">
        <v>6</v>
      </c>
      <c r="F2040" s="59" t="s">
        <v>5</v>
      </c>
      <c r="G2040" s="152" t="str">
        <f>VLOOKUP(D2040,sku归属!A:B,2,0)</f>
        <v>莫美玉</v>
      </c>
    </row>
    <row r="2041" spans="1:13" s="59" customFormat="1" customHeight="1">
      <c r="A2041" s="59" t="s">
        <v>5754</v>
      </c>
      <c r="B2041" s="59" t="s">
        <v>5755</v>
      </c>
      <c r="C2041" s="59" t="s">
        <v>4813</v>
      </c>
      <c r="D2041" s="59" t="s">
        <v>6</v>
      </c>
      <c r="F2041" s="59" t="s">
        <v>5</v>
      </c>
      <c r="G2041" s="152" t="str">
        <f>VLOOKUP(D2041,sku归属!A:B,2,0)</f>
        <v>莫美玉</v>
      </c>
    </row>
    <row r="2042" spans="1:13" s="59" customFormat="1" customHeight="1">
      <c r="A2042" s="59" t="s">
        <v>5756</v>
      </c>
      <c r="B2042" s="59" t="s">
        <v>5757</v>
      </c>
      <c r="C2042" s="59" t="s">
        <v>4816</v>
      </c>
      <c r="D2042" s="59" t="s">
        <v>6</v>
      </c>
      <c r="F2042" s="59" t="s">
        <v>5</v>
      </c>
      <c r="G2042" s="152" t="str">
        <f>VLOOKUP(D2042,sku归属!A:B,2,0)</f>
        <v>莫美玉</v>
      </c>
    </row>
    <row r="2043" spans="1:13" s="59" customFormat="1" customHeight="1">
      <c r="A2043" s="59" t="s">
        <v>5758</v>
      </c>
      <c r="B2043" s="59" t="s">
        <v>5759</v>
      </c>
      <c r="C2043" s="59" t="s">
        <v>4819</v>
      </c>
      <c r="D2043" s="59" t="s">
        <v>6</v>
      </c>
      <c r="F2043" s="59" t="s">
        <v>5</v>
      </c>
      <c r="G2043" s="152" t="str">
        <f>VLOOKUP(D2043,sku归属!A:B,2,0)</f>
        <v>莫美玉</v>
      </c>
    </row>
    <row r="2044" spans="1:13" s="59" customFormat="1" customHeight="1">
      <c r="A2044" s="59" t="s">
        <v>5760</v>
      </c>
      <c r="B2044" s="59" t="s">
        <v>5761</v>
      </c>
      <c r="C2044" s="59" t="s">
        <v>5032</v>
      </c>
      <c r="D2044" s="59" t="s">
        <v>6</v>
      </c>
      <c r="F2044" s="59" t="s">
        <v>5</v>
      </c>
      <c r="G2044" s="152" t="str">
        <f>VLOOKUP(D2044,sku归属!A:B,2,0)</f>
        <v>莫美玉</v>
      </c>
    </row>
    <row r="2045" spans="1:13" s="59" customFormat="1" customHeight="1">
      <c r="A2045" s="59" t="s">
        <v>5762</v>
      </c>
      <c r="B2045" s="59" t="s">
        <v>5763</v>
      </c>
      <c r="C2045" s="59" t="s">
        <v>5020</v>
      </c>
      <c r="D2045" s="59" t="s">
        <v>6</v>
      </c>
      <c r="F2045" s="59" t="s">
        <v>5</v>
      </c>
      <c r="G2045" s="152" t="str">
        <f>VLOOKUP(D2045,sku归属!A:B,2,0)</f>
        <v>莫美玉</v>
      </c>
    </row>
    <row r="2046" spans="1:13" s="59" customFormat="1" customHeight="1">
      <c r="A2046" s="59" t="s">
        <v>5764</v>
      </c>
      <c r="B2046" s="59" t="s">
        <v>5765</v>
      </c>
      <c r="C2046" s="59" t="s">
        <v>5029</v>
      </c>
      <c r="D2046" s="59" t="s">
        <v>6</v>
      </c>
      <c r="F2046" s="59" t="s">
        <v>5</v>
      </c>
      <c r="G2046" s="152" t="str">
        <f>VLOOKUP(D2046,sku归属!A:B,2,0)</f>
        <v>莫美玉</v>
      </c>
    </row>
    <row r="2047" spans="1:13" s="59" customFormat="1" customHeight="1">
      <c r="A2047" s="59" t="s">
        <v>5766</v>
      </c>
      <c r="B2047" s="59" t="s">
        <v>5767</v>
      </c>
      <c r="C2047" s="59" t="s">
        <v>5023</v>
      </c>
      <c r="D2047" s="59" t="s">
        <v>6</v>
      </c>
      <c r="F2047" s="59" t="s">
        <v>5</v>
      </c>
      <c r="G2047" s="152" t="str">
        <f>VLOOKUP(D2047,sku归属!A:B,2,0)</f>
        <v>莫美玉</v>
      </c>
    </row>
    <row r="2048" spans="1:13" s="59" customFormat="1" customHeight="1">
      <c r="A2048" s="59" t="s">
        <v>5768</v>
      </c>
      <c r="B2048" s="59" t="s">
        <v>5769</v>
      </c>
      <c r="C2048" s="59" t="s">
        <v>5038</v>
      </c>
      <c r="D2048" s="59" t="s">
        <v>6</v>
      </c>
      <c r="F2048" s="59" t="s">
        <v>5</v>
      </c>
      <c r="G2048" s="152" t="str">
        <f>VLOOKUP(D2048,sku归属!A:B,2,0)</f>
        <v>莫美玉</v>
      </c>
    </row>
    <row r="2049" spans="1:13" s="59" customFormat="1" customHeight="1">
      <c r="A2049" s="59" t="s">
        <v>5770</v>
      </c>
      <c r="B2049" s="59" t="s">
        <v>5771</v>
      </c>
      <c r="C2049" s="59" t="s">
        <v>5026</v>
      </c>
      <c r="D2049" s="59" t="s">
        <v>6</v>
      </c>
      <c r="F2049" s="59" t="s">
        <v>5</v>
      </c>
      <c r="G2049" s="152" t="str">
        <f>VLOOKUP(D2049,sku归属!A:B,2,0)</f>
        <v>莫美玉</v>
      </c>
    </row>
    <row r="2050" spans="1:13" s="59" customFormat="1" customHeight="1">
      <c r="A2050" s="59" t="s">
        <v>5772</v>
      </c>
      <c r="B2050" s="59" t="s">
        <v>5773</v>
      </c>
      <c r="C2050" s="59" t="s">
        <v>5035</v>
      </c>
      <c r="D2050" s="59" t="s">
        <v>6</v>
      </c>
      <c r="F2050" s="59" t="s">
        <v>5</v>
      </c>
      <c r="G2050" s="152" t="str">
        <f>VLOOKUP(D2050,sku归属!A:B,2,0)</f>
        <v>莫美玉</v>
      </c>
    </row>
    <row r="2051" spans="1:13" s="59" customFormat="1" customHeight="1">
      <c r="A2051" s="59" t="s">
        <v>5774</v>
      </c>
      <c r="B2051" s="59" t="s">
        <v>5775</v>
      </c>
      <c r="C2051" s="59" t="s">
        <v>5041</v>
      </c>
      <c r="D2051" s="59" t="s">
        <v>6</v>
      </c>
      <c r="F2051" s="59" t="s">
        <v>5</v>
      </c>
      <c r="G2051" s="152" t="str">
        <f>VLOOKUP(D2051,sku归属!A:B,2,0)</f>
        <v>莫美玉</v>
      </c>
    </row>
    <row r="2052" spans="1:13" s="59" customFormat="1" customHeight="1">
      <c r="A2052" s="59" t="s">
        <v>5776</v>
      </c>
      <c r="B2052" s="59" t="s">
        <v>5777</v>
      </c>
      <c r="C2052" s="59" t="s">
        <v>5017</v>
      </c>
      <c r="D2052" s="59" t="s">
        <v>6</v>
      </c>
      <c r="F2052" s="59" t="s">
        <v>5</v>
      </c>
      <c r="G2052" s="152" t="str">
        <f>VLOOKUP(D2052,sku归属!A:B,2,0)</f>
        <v>莫美玉</v>
      </c>
    </row>
    <row r="2053" spans="1:13" s="59" customFormat="1" customHeight="1">
      <c r="A2053" s="59" t="s">
        <v>5778</v>
      </c>
      <c r="B2053" s="59" t="s">
        <v>5779</v>
      </c>
      <c r="C2053" s="59" t="s">
        <v>5008</v>
      </c>
      <c r="D2053" s="59" t="s">
        <v>6</v>
      </c>
      <c r="F2053" s="59" t="s">
        <v>5</v>
      </c>
      <c r="G2053" s="152" t="str">
        <f>VLOOKUP(D2053,sku归属!A:B,2,0)</f>
        <v>莫美玉</v>
      </c>
    </row>
    <row r="2054" spans="1:13" s="59" customFormat="1" customHeight="1">
      <c r="A2054" s="59" t="s">
        <v>5780</v>
      </c>
      <c r="B2054" s="59" t="s">
        <v>5781</v>
      </c>
      <c r="C2054" s="59" t="s">
        <v>5014</v>
      </c>
      <c r="D2054" s="59" t="s">
        <v>6</v>
      </c>
      <c r="F2054" s="59" t="s">
        <v>5</v>
      </c>
      <c r="G2054" s="152" t="str">
        <f>VLOOKUP(D2054,sku归属!A:B,2,0)</f>
        <v>莫美玉</v>
      </c>
    </row>
    <row r="2055" spans="1:13" s="59" customFormat="1" customHeight="1">
      <c r="A2055" s="59" t="s">
        <v>5782</v>
      </c>
      <c r="B2055" s="59" t="s">
        <v>5783</v>
      </c>
      <c r="C2055" s="59" t="s">
        <v>5011</v>
      </c>
      <c r="D2055" s="59" t="s">
        <v>6</v>
      </c>
      <c r="F2055" s="59" t="s">
        <v>5</v>
      </c>
      <c r="G2055" s="152" t="str">
        <f>VLOOKUP(D2055,sku归属!A:B,2,0)</f>
        <v>莫美玉</v>
      </c>
    </row>
    <row r="2056" spans="1:13" s="59" customFormat="1" customHeight="1">
      <c r="A2056" s="59" t="s">
        <v>5784</v>
      </c>
      <c r="B2056" s="59" t="s">
        <v>5785</v>
      </c>
      <c r="C2056" s="59" t="s">
        <v>5005</v>
      </c>
      <c r="D2056" s="59" t="s">
        <v>6</v>
      </c>
      <c r="F2056" s="59" t="s">
        <v>5</v>
      </c>
      <c r="G2056" s="152" t="str">
        <f>VLOOKUP(D2056,sku归属!A:B,2,0)</f>
        <v>莫美玉</v>
      </c>
    </row>
    <row r="2057" spans="1:13" s="59" customFormat="1" customHeight="1">
      <c r="A2057" s="59" t="s">
        <v>5786</v>
      </c>
      <c r="B2057" s="59" t="s">
        <v>5787</v>
      </c>
      <c r="C2057" s="59" t="s">
        <v>5002</v>
      </c>
      <c r="D2057" s="59" t="s">
        <v>6</v>
      </c>
      <c r="F2057" s="59" t="s">
        <v>5</v>
      </c>
      <c r="G2057" s="152" t="str">
        <f>VLOOKUP(D2057,sku归属!A:B,2,0)</f>
        <v>莫美玉</v>
      </c>
    </row>
    <row r="2058" spans="1:13" s="59" customFormat="1" customHeight="1">
      <c r="A2058" s="59" t="s">
        <v>5788</v>
      </c>
      <c r="B2058" s="59" t="s">
        <v>5789</v>
      </c>
      <c r="C2058" s="59" t="s">
        <v>4987</v>
      </c>
      <c r="D2058" s="59" t="s">
        <v>6</v>
      </c>
      <c r="F2058" s="59" t="s">
        <v>5</v>
      </c>
      <c r="G2058" s="152" t="str">
        <f>VLOOKUP(D2058,sku归属!A:B,2,0)</f>
        <v>莫美玉</v>
      </c>
    </row>
    <row r="2059" spans="1:13" s="59" customFormat="1" customHeight="1">
      <c r="A2059" s="59" t="s">
        <v>5790</v>
      </c>
      <c r="B2059" s="59" t="s">
        <v>5791</v>
      </c>
      <c r="C2059" s="59" t="s">
        <v>4996</v>
      </c>
      <c r="D2059" s="59" t="s">
        <v>6</v>
      </c>
      <c r="F2059" s="59" t="s">
        <v>5</v>
      </c>
      <c r="G2059" s="152" t="str">
        <f>VLOOKUP(D2059,sku归属!A:B,2,0)</f>
        <v>莫美玉</v>
      </c>
    </row>
    <row r="2060" spans="1:13" s="59" customFormat="1" customHeight="1">
      <c r="A2060" s="59" t="s">
        <v>5792</v>
      </c>
      <c r="B2060" s="59" t="s">
        <v>5793</v>
      </c>
      <c r="C2060" s="59" t="s">
        <v>4999</v>
      </c>
      <c r="D2060" s="59" t="s">
        <v>6</v>
      </c>
      <c r="F2060" s="59" t="s">
        <v>5</v>
      </c>
      <c r="G2060" s="152" t="str">
        <f>VLOOKUP(D2060,sku归属!A:B,2,0)</f>
        <v>莫美玉</v>
      </c>
    </row>
    <row r="2061" spans="1:13" s="59" customFormat="1" customHeight="1">
      <c r="A2061" s="59" t="s">
        <v>5794</v>
      </c>
      <c r="B2061" s="59" t="s">
        <v>5795</v>
      </c>
      <c r="C2061" s="59" t="s">
        <v>4993</v>
      </c>
      <c r="D2061" s="59" t="s">
        <v>6</v>
      </c>
      <c r="F2061" s="59" t="s">
        <v>5</v>
      </c>
      <c r="G2061" s="152" t="str">
        <f>VLOOKUP(D2061,sku归属!A:B,2,0)</f>
        <v>莫美玉</v>
      </c>
    </row>
    <row r="2062" spans="1:13" s="59" customFormat="1" customHeight="1">
      <c r="A2062" s="59" t="s">
        <v>5796</v>
      </c>
      <c r="B2062" s="59" t="s">
        <v>5797</v>
      </c>
      <c r="C2062" s="59" t="s">
        <v>4990</v>
      </c>
      <c r="D2062" s="59" t="s">
        <v>6</v>
      </c>
      <c r="F2062" s="59" t="s">
        <v>5</v>
      </c>
      <c r="G2062" s="152" t="str">
        <f>VLOOKUP(D2062,sku归属!A:B,2,0)</f>
        <v>莫美玉</v>
      </c>
    </row>
    <row r="2063" spans="1:13" s="59" customFormat="1" customHeight="1">
      <c r="A2063" s="59" t="s">
        <v>5798</v>
      </c>
      <c r="B2063" s="59" t="s">
        <v>5799</v>
      </c>
      <c r="C2063" s="59" t="s">
        <v>5800</v>
      </c>
      <c r="D2063" s="59" t="s">
        <v>6</v>
      </c>
      <c r="F2063" s="59" t="s">
        <v>5</v>
      </c>
      <c r="G2063" s="152" t="str">
        <f>VLOOKUP(D2063,sku归属!A:B,2,0)</f>
        <v>莫美玉</v>
      </c>
    </row>
    <row r="2064" spans="1:13" s="59" customFormat="1" customHeight="1">
      <c r="A2064" s="59" t="s">
        <v>5801</v>
      </c>
      <c r="B2064" s="59" t="s">
        <v>5802</v>
      </c>
      <c r="C2064" s="59" t="s">
        <v>5803</v>
      </c>
      <c r="D2064" s="59" t="s">
        <v>6</v>
      </c>
      <c r="F2064" s="59" t="s">
        <v>5</v>
      </c>
      <c r="G2064" s="152" t="str">
        <f>VLOOKUP(D2064,sku归属!A:B,2,0)</f>
        <v>莫美玉</v>
      </c>
    </row>
    <row r="2065" spans="1:13" s="59" customFormat="1" customHeight="1">
      <c r="A2065" s="59" t="s">
        <v>5804</v>
      </c>
      <c r="B2065" s="59" t="s">
        <v>5805</v>
      </c>
      <c r="C2065" s="59" t="s">
        <v>5806</v>
      </c>
      <c r="D2065" s="59" t="s">
        <v>6</v>
      </c>
      <c r="F2065" s="59" t="s">
        <v>5</v>
      </c>
      <c r="G2065" s="152" t="str">
        <f>VLOOKUP(D2065,sku归属!A:B,2,0)</f>
        <v>莫美玉</v>
      </c>
    </row>
    <row r="2066" spans="1:13" s="59" customFormat="1" customHeight="1">
      <c r="A2066" s="59" t="s">
        <v>5807</v>
      </c>
      <c r="B2066" s="59" t="s">
        <v>5808</v>
      </c>
      <c r="C2066" s="59" t="s">
        <v>5809</v>
      </c>
      <c r="D2066" s="59" t="s">
        <v>6</v>
      </c>
      <c r="F2066" s="59" t="s">
        <v>5</v>
      </c>
      <c r="G2066" s="152" t="str">
        <f>VLOOKUP(D2066,sku归属!A:B,2,0)</f>
        <v>莫美玉</v>
      </c>
    </row>
    <row r="2067" spans="1:13" s="59" customFormat="1" customHeight="1">
      <c r="A2067" s="59" t="s">
        <v>5810</v>
      </c>
      <c r="B2067" s="59" t="s">
        <v>5811</v>
      </c>
      <c r="C2067" s="59" t="s">
        <v>5812</v>
      </c>
      <c r="D2067" s="59" t="s">
        <v>6</v>
      </c>
      <c r="F2067" s="59" t="s">
        <v>5</v>
      </c>
      <c r="G2067" s="152" t="str">
        <f>VLOOKUP(D2067,sku归属!A:B,2,0)</f>
        <v>莫美玉</v>
      </c>
    </row>
    <row r="2068" spans="1:13" s="59" customFormat="1" customHeight="1">
      <c r="A2068" s="59" t="s">
        <v>5813</v>
      </c>
      <c r="B2068" s="59" t="s">
        <v>5814</v>
      </c>
      <c r="C2068" s="59" t="s">
        <v>5815</v>
      </c>
      <c r="D2068" s="59" t="s">
        <v>6</v>
      </c>
      <c r="F2068" s="59" t="s">
        <v>5</v>
      </c>
      <c r="G2068" s="152" t="str">
        <f>VLOOKUP(D2068,sku归属!A:B,2,0)</f>
        <v>莫美玉</v>
      </c>
    </row>
    <row r="2069" spans="1:13" s="59" customFormat="1" customHeight="1">
      <c r="A2069" s="59" t="s">
        <v>5816</v>
      </c>
      <c r="B2069" s="59" t="s">
        <v>5817</v>
      </c>
      <c r="C2069" s="59" t="s">
        <v>5191</v>
      </c>
      <c r="D2069" s="59" t="s">
        <v>6</v>
      </c>
      <c r="F2069" s="59" t="s">
        <v>5</v>
      </c>
      <c r="G2069" s="152" t="str">
        <f>VLOOKUP(D2069,sku归属!A:B,2,0)</f>
        <v>莫美玉</v>
      </c>
    </row>
    <row r="2070" spans="1:13" s="59" customFormat="1" customHeight="1">
      <c r="A2070" s="59" t="s">
        <v>5818</v>
      </c>
      <c r="B2070" s="59" t="s">
        <v>5819</v>
      </c>
      <c r="C2070" s="59" t="s">
        <v>5194</v>
      </c>
      <c r="D2070" s="59" t="s">
        <v>6</v>
      </c>
      <c r="F2070" s="59" t="s">
        <v>5</v>
      </c>
      <c r="G2070" s="152" t="str">
        <f>VLOOKUP(D2070,sku归属!A:B,2,0)</f>
        <v>莫美玉</v>
      </c>
    </row>
    <row r="2071" spans="1:13" s="59" customFormat="1" customHeight="1">
      <c r="A2071" s="59" t="s">
        <v>5820</v>
      </c>
      <c r="B2071" s="59" t="s">
        <v>5821</v>
      </c>
      <c r="C2071" s="59" t="s">
        <v>5822</v>
      </c>
      <c r="D2071" s="59" t="s">
        <v>6</v>
      </c>
      <c r="F2071" s="59" t="s">
        <v>5</v>
      </c>
      <c r="G2071" s="152" t="str">
        <f>VLOOKUP(D2071,sku归属!A:B,2,0)</f>
        <v>莫美玉</v>
      </c>
    </row>
    <row r="2072" spans="1:13" s="59" customFormat="1" customHeight="1">
      <c r="A2072" s="59" t="s">
        <v>5823</v>
      </c>
      <c r="B2072" s="59" t="s">
        <v>5824</v>
      </c>
      <c r="C2072" s="59" t="s">
        <v>2610</v>
      </c>
      <c r="D2072" s="59" t="s">
        <v>6</v>
      </c>
      <c r="F2072" s="59" t="s">
        <v>5</v>
      </c>
      <c r="G2072" s="152" t="str">
        <f>VLOOKUP(D2072,sku归属!A:B,2,0)</f>
        <v>莫美玉</v>
      </c>
    </row>
    <row r="2073" spans="1:13" s="59" customFormat="1" customHeight="1">
      <c r="A2073" s="59" t="s">
        <v>5825</v>
      </c>
      <c r="B2073" s="59" t="s">
        <v>5826</v>
      </c>
      <c r="C2073" s="59" t="s">
        <v>2613</v>
      </c>
      <c r="D2073" s="59" t="s">
        <v>6</v>
      </c>
      <c r="F2073" s="59" t="s">
        <v>5</v>
      </c>
      <c r="G2073" s="152" t="str">
        <f>VLOOKUP(D2073,sku归属!A:B,2,0)</f>
        <v>莫美玉</v>
      </c>
    </row>
    <row r="2074" spans="1:13" s="59" customFormat="1" customHeight="1">
      <c r="A2074" s="59" t="s">
        <v>5827</v>
      </c>
      <c r="B2074" s="59" t="s">
        <v>5828</v>
      </c>
      <c r="C2074" s="59" t="s">
        <v>2616</v>
      </c>
      <c r="D2074" s="59" t="s">
        <v>6</v>
      </c>
      <c r="F2074" s="59" t="s">
        <v>5</v>
      </c>
      <c r="G2074" s="152" t="str">
        <f>VLOOKUP(D2074,sku归属!A:B,2,0)</f>
        <v>莫美玉</v>
      </c>
    </row>
    <row r="2075" spans="1:13" s="59" customFormat="1" customHeight="1">
      <c r="A2075" s="59" t="s">
        <v>5829</v>
      </c>
      <c r="B2075" s="59" t="s">
        <v>5830</v>
      </c>
      <c r="C2075" s="59" t="s">
        <v>2601</v>
      </c>
      <c r="D2075" s="59" t="s">
        <v>6</v>
      </c>
      <c r="F2075" s="59" t="s">
        <v>5</v>
      </c>
      <c r="G2075" s="152" t="str">
        <f>VLOOKUP(D2075,sku归属!A:B,2,0)</f>
        <v>莫美玉</v>
      </c>
    </row>
    <row r="2076" spans="1:13" s="59" customFormat="1" customHeight="1">
      <c r="A2076" s="59" t="s">
        <v>5831</v>
      </c>
      <c r="B2076" s="59" t="s">
        <v>5832</v>
      </c>
      <c r="C2076" s="59" t="s">
        <v>2604</v>
      </c>
      <c r="D2076" s="59" t="s">
        <v>6</v>
      </c>
      <c r="F2076" s="59" t="s">
        <v>5</v>
      </c>
      <c r="G2076" s="152" t="str">
        <f>VLOOKUP(D2076,sku归属!A:B,2,0)</f>
        <v>莫美玉</v>
      </c>
    </row>
    <row r="2077" spans="1:13" s="59" customFormat="1" customHeight="1">
      <c r="A2077" s="59" t="s">
        <v>5833</v>
      </c>
      <c r="B2077" s="59" t="s">
        <v>5834</v>
      </c>
      <c r="C2077" s="59" t="s">
        <v>2607</v>
      </c>
      <c r="D2077" s="59" t="s">
        <v>6</v>
      </c>
      <c r="F2077" s="59" t="s">
        <v>5</v>
      </c>
      <c r="G2077" s="152" t="str">
        <f>VLOOKUP(D2077,sku归属!A:B,2,0)</f>
        <v>莫美玉</v>
      </c>
    </row>
    <row r="2078" spans="1:13" s="59" customFormat="1" customHeight="1">
      <c r="A2078" s="59" t="s">
        <v>5835</v>
      </c>
      <c r="B2078" s="59" t="s">
        <v>5836</v>
      </c>
      <c r="C2078" s="59" t="s">
        <v>5837</v>
      </c>
      <c r="D2078" s="59" t="s">
        <v>6</v>
      </c>
      <c r="F2078" s="59" t="s">
        <v>5</v>
      </c>
      <c r="G2078" s="152" t="str">
        <f>VLOOKUP(D2078,sku归属!A:B,2,0)</f>
        <v>莫美玉</v>
      </c>
    </row>
    <row r="2079" spans="1:13" s="59" customFormat="1" customHeight="1">
      <c r="A2079" s="59" t="s">
        <v>5838</v>
      </c>
      <c r="B2079" s="59" t="s">
        <v>5839</v>
      </c>
      <c r="C2079" s="59" t="s">
        <v>5840</v>
      </c>
      <c r="D2079" s="59" t="s">
        <v>6</v>
      </c>
      <c r="F2079" s="59" t="s">
        <v>5</v>
      </c>
      <c r="G2079" s="152" t="str">
        <f>VLOOKUP(D2079,sku归属!A:B,2,0)</f>
        <v>莫美玉</v>
      </c>
    </row>
    <row r="2080" spans="1:13" s="59" customFormat="1" customHeight="1">
      <c r="A2080" s="59" t="s">
        <v>5841</v>
      </c>
      <c r="B2080" s="59" t="s">
        <v>5842</v>
      </c>
      <c r="C2080" s="59" t="s">
        <v>4075</v>
      </c>
      <c r="D2080" s="59" t="s">
        <v>6</v>
      </c>
      <c r="F2080" s="59" t="s">
        <v>5</v>
      </c>
      <c r="G2080" s="152" t="str">
        <f>VLOOKUP(D2080,sku归属!A:B,2,0)</f>
        <v>莫美玉</v>
      </c>
    </row>
    <row r="2081" spans="1:13" s="59" customFormat="1" customHeight="1">
      <c r="A2081" s="59" t="s">
        <v>5843</v>
      </c>
      <c r="B2081" s="59" t="s">
        <v>5844</v>
      </c>
      <c r="C2081" s="59" t="s">
        <v>4072</v>
      </c>
      <c r="D2081" s="59" t="s">
        <v>6</v>
      </c>
      <c r="F2081" s="59" t="s">
        <v>5</v>
      </c>
      <c r="G2081" s="152" t="str">
        <f>VLOOKUP(D2081,sku归属!A:B,2,0)</f>
        <v>莫美玉</v>
      </c>
    </row>
    <row r="2082" spans="1:13" s="59" customFormat="1" customHeight="1">
      <c r="A2082" s="59" t="s">
        <v>5845</v>
      </c>
      <c r="B2082" s="59" t="s">
        <v>5846</v>
      </c>
      <c r="C2082" s="59" t="s">
        <v>4081</v>
      </c>
      <c r="D2082" s="59" t="s">
        <v>6</v>
      </c>
      <c r="F2082" s="59" t="s">
        <v>5</v>
      </c>
      <c r="G2082" s="152" t="str">
        <f>VLOOKUP(D2082,sku归属!A:B,2,0)</f>
        <v>莫美玉</v>
      </c>
    </row>
    <row r="2083" spans="1:13" s="59" customFormat="1" customHeight="1">
      <c r="A2083" s="59" t="s">
        <v>5847</v>
      </c>
      <c r="B2083" s="59" t="s">
        <v>5848</v>
      </c>
      <c r="C2083" s="59" t="s">
        <v>4078</v>
      </c>
      <c r="D2083" s="59" t="s">
        <v>6</v>
      </c>
      <c r="F2083" s="59" t="s">
        <v>5</v>
      </c>
      <c r="G2083" s="152" t="str">
        <f>VLOOKUP(D2083,sku归属!A:B,2,0)</f>
        <v>莫美玉</v>
      </c>
    </row>
    <row r="2084" spans="1:13" s="59" customFormat="1" customHeight="1">
      <c r="A2084" s="59" t="s">
        <v>5849</v>
      </c>
      <c r="B2084" s="59" t="s">
        <v>5850</v>
      </c>
      <c r="C2084" s="59" t="s">
        <v>5851</v>
      </c>
      <c r="D2084" s="59" t="s">
        <v>16</v>
      </c>
      <c r="F2084" s="59" t="s">
        <v>5</v>
      </c>
      <c r="G2084" s="152" t="str">
        <f>VLOOKUP(D2084,sku归属!A:B,2,0)</f>
        <v>其他</v>
      </c>
    </row>
    <row r="2085" spans="1:13" s="59" customFormat="1" customHeight="1">
      <c r="A2085" s="59" t="s">
        <v>5852</v>
      </c>
      <c r="B2085" s="59" t="s">
        <v>5853</v>
      </c>
      <c r="C2085" s="59" t="s">
        <v>5854</v>
      </c>
      <c r="D2085" s="59" t="s">
        <v>16</v>
      </c>
      <c r="F2085" s="59" t="s">
        <v>5</v>
      </c>
      <c r="G2085" s="152" t="str">
        <f>VLOOKUP(D2085,sku归属!A:B,2,0)</f>
        <v>其他</v>
      </c>
    </row>
    <row r="2086" spans="1:13" s="59" customFormat="1" customHeight="1">
      <c r="A2086" s="59" t="s">
        <v>5855</v>
      </c>
      <c r="B2086" s="59" t="s">
        <v>5856</v>
      </c>
      <c r="C2086" s="59" t="s">
        <v>5857</v>
      </c>
      <c r="D2086" s="59" t="s">
        <v>16</v>
      </c>
      <c r="F2086" s="59" t="s">
        <v>5</v>
      </c>
      <c r="G2086" s="152" t="str">
        <f>VLOOKUP(D2086,sku归属!A:B,2,0)</f>
        <v>其他</v>
      </c>
    </row>
    <row r="2087" spans="1:13" s="59" customFormat="1" customHeight="1">
      <c r="A2087" s="59" t="s">
        <v>5858</v>
      </c>
      <c r="B2087" s="59" t="s">
        <v>5859</v>
      </c>
      <c r="C2087" s="59" t="s">
        <v>5860</v>
      </c>
      <c r="D2087" s="59" t="s">
        <v>16</v>
      </c>
      <c r="F2087" s="59" t="s">
        <v>5</v>
      </c>
      <c r="G2087" s="152" t="str">
        <f>VLOOKUP(D2087,sku归属!A:B,2,0)</f>
        <v>其他</v>
      </c>
    </row>
    <row r="2088" spans="1:13" s="59" customFormat="1" customHeight="1">
      <c r="A2088" s="59" t="s">
        <v>5861</v>
      </c>
      <c r="B2088" s="59" t="s">
        <v>5862</v>
      </c>
      <c r="C2088" s="59" t="s">
        <v>5863</v>
      </c>
      <c r="D2088" s="59" t="s">
        <v>13</v>
      </c>
      <c r="F2088" s="59" t="s">
        <v>5</v>
      </c>
      <c r="G2088" s="152" t="str">
        <f>VLOOKUP(D2088,sku归属!A:B,2,0)</f>
        <v>其他</v>
      </c>
    </row>
    <row r="2089" spans="1:13" s="59" customFormat="1" customHeight="1">
      <c r="A2089" s="59" t="s">
        <v>5864</v>
      </c>
      <c r="B2089" s="59" t="s">
        <v>5865</v>
      </c>
      <c r="C2089" s="59" t="s">
        <v>5866</v>
      </c>
      <c r="D2089" s="59" t="s">
        <v>13</v>
      </c>
      <c r="F2089" s="59" t="s">
        <v>5</v>
      </c>
      <c r="G2089" s="152" t="str">
        <f>VLOOKUP(D2089,sku归属!A:B,2,0)</f>
        <v>其他</v>
      </c>
    </row>
    <row r="2090" spans="1:13" s="59" customFormat="1" customHeight="1">
      <c r="A2090" s="59" t="s">
        <v>5867</v>
      </c>
      <c r="B2090" s="59" t="s">
        <v>5868</v>
      </c>
      <c r="C2090" s="59" t="s">
        <v>5869</v>
      </c>
      <c r="D2090" s="59" t="s">
        <v>13</v>
      </c>
      <c r="F2090" s="59" t="s">
        <v>5</v>
      </c>
      <c r="G2090" s="152" t="str">
        <f>VLOOKUP(D2090,sku归属!A:B,2,0)</f>
        <v>其他</v>
      </c>
    </row>
    <row r="2091" spans="1:13" s="59" customFormat="1" customHeight="1">
      <c r="A2091" s="59" t="s">
        <v>5870</v>
      </c>
      <c r="B2091" s="59" t="s">
        <v>5871</v>
      </c>
      <c r="C2091" s="59" t="s">
        <v>5872</v>
      </c>
      <c r="D2091" s="59" t="s">
        <v>13</v>
      </c>
      <c r="F2091" s="59" t="s">
        <v>5</v>
      </c>
      <c r="G2091" s="152" t="str">
        <f>VLOOKUP(D2091,sku归属!A:B,2,0)</f>
        <v>其他</v>
      </c>
    </row>
    <row r="2092" spans="1:13" s="59" customFormat="1" customHeight="1">
      <c r="A2092" s="59" t="s">
        <v>5873</v>
      </c>
      <c r="B2092" s="59" t="s">
        <v>5874</v>
      </c>
      <c r="C2092" s="59" t="s">
        <v>5875</v>
      </c>
      <c r="D2092" s="59" t="s">
        <v>13</v>
      </c>
      <c r="F2092" s="59" t="s">
        <v>5</v>
      </c>
      <c r="G2092" s="152" t="str">
        <f>VLOOKUP(D2092,sku归属!A:B,2,0)</f>
        <v>其他</v>
      </c>
    </row>
    <row r="2093" spans="1:13" s="59" customFormat="1" customHeight="1">
      <c r="A2093" s="59" t="s">
        <v>5876</v>
      </c>
      <c r="B2093" s="59" t="s">
        <v>5877</v>
      </c>
      <c r="C2093" s="59" t="s">
        <v>5878</v>
      </c>
      <c r="D2093" s="59" t="s">
        <v>13</v>
      </c>
      <c r="F2093" s="59" t="s">
        <v>5</v>
      </c>
      <c r="G2093" s="152" t="str">
        <f>VLOOKUP(D2093,sku归属!A:B,2,0)</f>
        <v>其他</v>
      </c>
    </row>
    <row r="2094" spans="1:13" s="59" customFormat="1" customHeight="1">
      <c r="A2094" s="59" t="s">
        <v>5879</v>
      </c>
      <c r="B2094" s="59" t="s">
        <v>5880</v>
      </c>
      <c r="C2094" s="59" t="s">
        <v>5881</v>
      </c>
      <c r="D2094" s="59" t="s">
        <v>17</v>
      </c>
      <c r="F2094" s="59" t="s">
        <v>5</v>
      </c>
      <c r="G2094" s="152" t="str">
        <f>VLOOKUP(D2094,sku归属!A:B,2,0)</f>
        <v>其他</v>
      </c>
    </row>
    <row r="2095" spans="1:13" s="59" customFormat="1" customHeight="1">
      <c r="A2095" s="59" t="s">
        <v>5882</v>
      </c>
      <c r="B2095" s="59" t="s">
        <v>5883</v>
      </c>
      <c r="C2095" s="59" t="s">
        <v>5884</v>
      </c>
      <c r="D2095" s="59" t="s">
        <v>17</v>
      </c>
      <c r="F2095" s="59" t="s">
        <v>5</v>
      </c>
      <c r="G2095" s="152" t="str">
        <f>VLOOKUP(D2095,sku归属!A:B,2,0)</f>
        <v>其他</v>
      </c>
    </row>
    <row r="2096" spans="1:13" s="59" customFormat="1" customHeight="1">
      <c r="A2096" s="59" t="s">
        <v>5885</v>
      </c>
      <c r="B2096" s="59" t="s">
        <v>5886</v>
      </c>
      <c r="C2096" s="59" t="s">
        <v>5887</v>
      </c>
      <c r="D2096" s="59" t="s">
        <v>17</v>
      </c>
      <c r="F2096" s="59" t="s">
        <v>5</v>
      </c>
      <c r="G2096" s="152" t="str">
        <f>VLOOKUP(D2096,sku归属!A:B,2,0)</f>
        <v>其他</v>
      </c>
    </row>
    <row r="2097" spans="1:13" s="59" customFormat="1" customHeight="1">
      <c r="A2097" s="59" t="s">
        <v>5888</v>
      </c>
      <c r="B2097" s="59" t="s">
        <v>5889</v>
      </c>
      <c r="C2097" s="59" t="s">
        <v>5890</v>
      </c>
      <c r="D2097" s="59" t="s">
        <v>17</v>
      </c>
      <c r="F2097" s="59" t="s">
        <v>5</v>
      </c>
      <c r="G2097" s="152" t="str">
        <f>VLOOKUP(D2097,sku归属!A:B,2,0)</f>
        <v>其他</v>
      </c>
    </row>
    <row r="2098" spans="1:13" s="59" customFormat="1" customHeight="1">
      <c r="A2098" s="59" t="s">
        <v>5891</v>
      </c>
      <c r="B2098" s="59" t="s">
        <v>5892</v>
      </c>
      <c r="C2098" s="59" t="s">
        <v>5893</v>
      </c>
      <c r="D2098" s="59" t="s">
        <v>17</v>
      </c>
      <c r="F2098" s="59" t="s">
        <v>5</v>
      </c>
      <c r="G2098" s="152" t="str">
        <f>VLOOKUP(D2098,sku归属!A:B,2,0)</f>
        <v>其他</v>
      </c>
    </row>
    <row r="2099" spans="1:13" s="59" customFormat="1" customHeight="1">
      <c r="A2099" s="59" t="s">
        <v>5894</v>
      </c>
      <c r="B2099" s="59" t="s">
        <v>5895</v>
      </c>
      <c r="C2099" s="59" t="s">
        <v>5896</v>
      </c>
      <c r="D2099" s="59" t="s">
        <v>17</v>
      </c>
      <c r="F2099" s="59" t="s">
        <v>5</v>
      </c>
      <c r="G2099" s="152" t="str">
        <f>VLOOKUP(D2099,sku归属!A:B,2,0)</f>
        <v>其他</v>
      </c>
    </row>
    <row r="2100" spans="1:13" s="59" customFormat="1" customHeight="1">
      <c r="A2100" s="59" t="s">
        <v>5897</v>
      </c>
      <c r="B2100" s="59" t="s">
        <v>5898</v>
      </c>
      <c r="C2100" s="59" t="s">
        <v>5899</v>
      </c>
      <c r="D2100" s="59" t="s">
        <v>17</v>
      </c>
      <c r="F2100" s="59" t="s">
        <v>5</v>
      </c>
      <c r="G2100" s="152" t="str">
        <f>VLOOKUP(D2100,sku归属!A:B,2,0)</f>
        <v>其他</v>
      </c>
    </row>
    <row r="2101" spans="1:13" s="59" customFormat="1" customHeight="1">
      <c r="A2101" s="59" t="s">
        <v>5900</v>
      </c>
      <c r="B2101" s="59" t="s">
        <v>5901</v>
      </c>
      <c r="C2101" s="59" t="s">
        <v>5902</v>
      </c>
      <c r="D2101" s="59" t="s">
        <v>17</v>
      </c>
      <c r="F2101" s="59" t="s">
        <v>5</v>
      </c>
      <c r="G2101" s="152" t="str">
        <f>VLOOKUP(D2101,sku归属!A:B,2,0)</f>
        <v>其他</v>
      </c>
    </row>
    <row r="2102" spans="1:13" s="59" customFormat="1" customHeight="1">
      <c r="A2102" s="59" t="s">
        <v>5903</v>
      </c>
      <c r="B2102" s="59" t="s">
        <v>5904</v>
      </c>
      <c r="C2102" s="59" t="s">
        <v>5905</v>
      </c>
      <c r="D2102" s="59" t="s">
        <v>17</v>
      </c>
      <c r="F2102" s="59" t="s">
        <v>5</v>
      </c>
      <c r="G2102" s="152" t="str">
        <f>VLOOKUP(D2102,sku归属!A:B,2,0)</f>
        <v>其他</v>
      </c>
    </row>
    <row r="2103" spans="1:13" s="59" customFormat="1" customHeight="1">
      <c r="A2103" s="59" t="s">
        <v>5906</v>
      </c>
      <c r="B2103" s="59" t="s">
        <v>5907</v>
      </c>
      <c r="C2103" s="59" t="s">
        <v>5908</v>
      </c>
      <c r="D2103" s="59" t="s">
        <v>17</v>
      </c>
      <c r="F2103" s="59" t="s">
        <v>5</v>
      </c>
      <c r="G2103" s="152" t="str">
        <f>VLOOKUP(D2103,sku归属!A:B,2,0)</f>
        <v>其他</v>
      </c>
    </row>
    <row r="2104" spans="1:13" s="59" customFormat="1" customHeight="1">
      <c r="A2104" s="59" t="s">
        <v>5909</v>
      </c>
      <c r="B2104" s="59" t="s">
        <v>5910</v>
      </c>
      <c r="C2104" s="59" t="s">
        <v>5911</v>
      </c>
      <c r="D2104" s="59" t="s">
        <v>17</v>
      </c>
      <c r="F2104" s="59" t="s">
        <v>5</v>
      </c>
      <c r="G2104" s="152" t="str">
        <f>VLOOKUP(D2104,sku归属!A:B,2,0)</f>
        <v>其他</v>
      </c>
    </row>
    <row r="2105" spans="1:13" s="59" customFormat="1" customHeight="1">
      <c r="A2105" s="59" t="s">
        <v>5912</v>
      </c>
      <c r="B2105" s="59" t="s">
        <v>5913</v>
      </c>
      <c r="C2105" s="59" t="s">
        <v>5914</v>
      </c>
      <c r="D2105" s="59" t="s">
        <v>17</v>
      </c>
      <c r="F2105" s="59" t="s">
        <v>5</v>
      </c>
      <c r="G2105" s="152" t="str">
        <f>VLOOKUP(D2105,sku归属!A:B,2,0)</f>
        <v>其他</v>
      </c>
    </row>
    <row r="2106" spans="1:13" s="59" customFormat="1" customHeight="1">
      <c r="A2106" s="59" t="s">
        <v>5915</v>
      </c>
      <c r="B2106" s="59" t="s">
        <v>5916</v>
      </c>
      <c r="C2106" s="59" t="s">
        <v>5917</v>
      </c>
      <c r="D2106" s="59" t="s">
        <v>17</v>
      </c>
      <c r="F2106" s="59" t="s">
        <v>5</v>
      </c>
      <c r="G2106" s="152" t="str">
        <f>VLOOKUP(D2106,sku归属!A:B,2,0)</f>
        <v>其他</v>
      </c>
    </row>
    <row r="2107" spans="1:13" s="59" customFormat="1" customHeight="1">
      <c r="A2107" s="59" t="s">
        <v>5918</v>
      </c>
      <c r="B2107" s="59" t="s">
        <v>5919</v>
      </c>
      <c r="C2107" s="59" t="s">
        <v>5920</v>
      </c>
      <c r="D2107" s="59" t="s">
        <v>17</v>
      </c>
      <c r="F2107" s="59" t="s">
        <v>5</v>
      </c>
      <c r="G2107" s="152" t="str">
        <f>VLOOKUP(D2107,sku归属!A:B,2,0)</f>
        <v>其他</v>
      </c>
    </row>
    <row r="2108" spans="1:13" s="59" customFormat="1" customHeight="1">
      <c r="A2108" s="59" t="s">
        <v>5921</v>
      </c>
      <c r="B2108" s="59" t="s">
        <v>5922</v>
      </c>
      <c r="C2108" s="59" t="s">
        <v>5923</v>
      </c>
      <c r="D2108" s="59" t="s">
        <v>17</v>
      </c>
      <c r="F2108" s="59" t="s">
        <v>5</v>
      </c>
      <c r="G2108" s="152" t="str">
        <f>VLOOKUP(D2108,sku归属!A:B,2,0)</f>
        <v>其他</v>
      </c>
    </row>
    <row r="2109" spans="1:13" s="59" customFormat="1" customHeight="1">
      <c r="A2109" s="59" t="s">
        <v>5924</v>
      </c>
      <c r="B2109" s="59" t="s">
        <v>5925</v>
      </c>
      <c r="C2109" s="59" t="s">
        <v>5926</v>
      </c>
      <c r="D2109" s="59" t="s">
        <v>17</v>
      </c>
      <c r="F2109" s="59" t="s">
        <v>5</v>
      </c>
      <c r="G2109" s="152" t="str">
        <f>VLOOKUP(D2109,sku归属!A:B,2,0)</f>
        <v>其他</v>
      </c>
    </row>
    <row r="2110" spans="1:13" s="59" customFormat="1" customHeight="1">
      <c r="A2110" s="59" t="s">
        <v>5927</v>
      </c>
      <c r="B2110" s="59" t="s">
        <v>5928</v>
      </c>
      <c r="C2110" s="59" t="s">
        <v>5929</v>
      </c>
      <c r="D2110" s="59" t="s">
        <v>17</v>
      </c>
      <c r="F2110" s="59" t="s">
        <v>5</v>
      </c>
      <c r="G2110" s="152" t="str">
        <f>VLOOKUP(D2110,sku归属!A:B,2,0)</f>
        <v>其他</v>
      </c>
    </row>
    <row r="2111" spans="1:13" s="59" customFormat="1" customHeight="1">
      <c r="A2111" s="59" t="s">
        <v>5930</v>
      </c>
      <c r="B2111" s="59" t="s">
        <v>5931</v>
      </c>
      <c r="C2111" s="59" t="s">
        <v>5932</v>
      </c>
      <c r="D2111" s="59" t="s">
        <v>17</v>
      </c>
      <c r="F2111" s="59" t="s">
        <v>5</v>
      </c>
      <c r="G2111" s="152" t="str">
        <f>VLOOKUP(D2111,sku归属!A:B,2,0)</f>
        <v>其他</v>
      </c>
    </row>
    <row r="2112" spans="1:13" s="59" customFormat="1" customHeight="1">
      <c r="A2112" s="59" t="s">
        <v>5933</v>
      </c>
      <c r="B2112" s="59" t="s">
        <v>5934</v>
      </c>
      <c r="C2112" s="59" t="s">
        <v>5935</v>
      </c>
      <c r="D2112" s="59" t="s">
        <v>17</v>
      </c>
      <c r="F2112" s="59" t="s">
        <v>5</v>
      </c>
      <c r="G2112" s="152" t="str">
        <f>VLOOKUP(D2112,sku归属!A:B,2,0)</f>
        <v>其他</v>
      </c>
    </row>
    <row r="2113" spans="1:13" s="59" customFormat="1" customHeight="1">
      <c r="A2113" s="59" t="s">
        <v>5936</v>
      </c>
      <c r="B2113" s="59" t="s">
        <v>5937</v>
      </c>
      <c r="C2113" s="59" t="s">
        <v>5938</v>
      </c>
      <c r="D2113" s="59" t="s">
        <v>17</v>
      </c>
      <c r="F2113" s="59" t="s">
        <v>5</v>
      </c>
      <c r="G2113" s="152" t="str">
        <f>VLOOKUP(D2113,sku归属!A:B,2,0)</f>
        <v>其他</v>
      </c>
    </row>
    <row r="2114" spans="1:13" s="59" customFormat="1" customHeight="1">
      <c r="A2114" s="59" t="s">
        <v>5939</v>
      </c>
      <c r="B2114" s="59" t="s">
        <v>5940</v>
      </c>
      <c r="C2114" s="59" t="s">
        <v>5941</v>
      </c>
      <c r="D2114" s="59" t="s">
        <v>17</v>
      </c>
      <c r="F2114" s="59" t="s">
        <v>5</v>
      </c>
      <c r="G2114" s="152" t="str">
        <f>VLOOKUP(D2114,sku归属!A:B,2,0)</f>
        <v>其他</v>
      </c>
    </row>
    <row r="2115" spans="1:13" s="59" customFormat="1" customHeight="1">
      <c r="A2115" s="59" t="s">
        <v>5942</v>
      </c>
      <c r="B2115" s="59" t="s">
        <v>5943</v>
      </c>
      <c r="C2115" s="59" t="s">
        <v>5944</v>
      </c>
      <c r="D2115" s="59" t="s">
        <v>17</v>
      </c>
      <c r="F2115" s="59" t="s">
        <v>5</v>
      </c>
      <c r="G2115" s="152" t="str">
        <f>VLOOKUP(D2115,sku归属!A:B,2,0)</f>
        <v>其他</v>
      </c>
    </row>
    <row r="2116" spans="1:13" s="59" customFormat="1" customHeight="1">
      <c r="A2116" s="59" t="s">
        <v>5945</v>
      </c>
      <c r="B2116" s="59" t="s">
        <v>5946</v>
      </c>
      <c r="C2116" s="59" t="s">
        <v>5947</v>
      </c>
      <c r="D2116" s="59" t="s">
        <v>17</v>
      </c>
      <c r="F2116" s="59" t="s">
        <v>5</v>
      </c>
      <c r="G2116" s="152" t="str">
        <f>VLOOKUP(D2116,sku归属!A:B,2,0)</f>
        <v>其他</v>
      </c>
    </row>
    <row r="2117" spans="1:13" s="59" customFormat="1" customHeight="1">
      <c r="A2117" s="59" t="s">
        <v>5948</v>
      </c>
      <c r="B2117" s="59" t="s">
        <v>5949</v>
      </c>
      <c r="C2117" s="59" t="s">
        <v>5950</v>
      </c>
      <c r="D2117" s="59" t="s">
        <v>17</v>
      </c>
      <c r="F2117" s="59" t="s">
        <v>5</v>
      </c>
      <c r="G2117" s="152" t="str">
        <f>VLOOKUP(D2117,sku归属!A:B,2,0)</f>
        <v>其他</v>
      </c>
    </row>
    <row r="2118" spans="1:13" s="59" customFormat="1" customHeight="1">
      <c r="A2118" s="59" t="s">
        <v>5951</v>
      </c>
      <c r="B2118" s="59" t="s">
        <v>5952</v>
      </c>
      <c r="C2118" s="59" t="s">
        <v>5953</v>
      </c>
      <c r="D2118" s="59" t="s">
        <v>17</v>
      </c>
      <c r="F2118" s="59" t="s">
        <v>5</v>
      </c>
      <c r="G2118" s="152" t="str">
        <f>VLOOKUP(D2118,sku归属!A:B,2,0)</f>
        <v>其他</v>
      </c>
    </row>
    <row r="2119" spans="1:13" s="59" customFormat="1" customHeight="1">
      <c r="A2119" s="59" t="s">
        <v>5954</v>
      </c>
      <c r="B2119" s="59" t="s">
        <v>5955</v>
      </c>
      <c r="C2119" s="59" t="s">
        <v>5956</v>
      </c>
      <c r="D2119" s="59" t="s">
        <v>17</v>
      </c>
      <c r="F2119" s="59" t="s">
        <v>5</v>
      </c>
      <c r="G2119" s="152" t="str">
        <f>VLOOKUP(D2119,sku归属!A:B,2,0)</f>
        <v>其他</v>
      </c>
    </row>
    <row r="2120" spans="1:13" s="59" customFormat="1" customHeight="1">
      <c r="A2120" s="59" t="s">
        <v>5957</v>
      </c>
      <c r="B2120" s="59" t="s">
        <v>5958</v>
      </c>
      <c r="C2120" s="59" t="s">
        <v>5959</v>
      </c>
      <c r="D2120" s="59" t="s">
        <v>17</v>
      </c>
      <c r="F2120" s="59" t="s">
        <v>5</v>
      </c>
      <c r="G2120" s="152" t="str">
        <f>VLOOKUP(D2120,sku归属!A:B,2,0)</f>
        <v>其他</v>
      </c>
    </row>
    <row r="2121" spans="1:13" s="59" customFormat="1" customHeight="1">
      <c r="A2121" s="59" t="s">
        <v>5960</v>
      </c>
      <c r="B2121" s="59" t="s">
        <v>5961</v>
      </c>
      <c r="C2121" s="59" t="s">
        <v>5962</v>
      </c>
      <c r="D2121" s="59" t="s">
        <v>17</v>
      </c>
      <c r="F2121" s="59" t="s">
        <v>5</v>
      </c>
      <c r="G2121" s="152" t="str">
        <f>VLOOKUP(D2121,sku归属!A:B,2,0)</f>
        <v>其他</v>
      </c>
    </row>
    <row r="2122" spans="1:13" s="59" customFormat="1" customHeight="1">
      <c r="A2122" s="59" t="s">
        <v>5963</v>
      </c>
      <c r="B2122" s="59" t="s">
        <v>5964</v>
      </c>
      <c r="C2122" s="59" t="s">
        <v>5965</v>
      </c>
      <c r="D2122" s="59" t="s">
        <v>17</v>
      </c>
      <c r="F2122" s="59" t="s">
        <v>5</v>
      </c>
      <c r="G2122" s="152" t="str">
        <f>VLOOKUP(D2122,sku归属!A:B,2,0)</f>
        <v>其他</v>
      </c>
    </row>
    <row r="2123" spans="1:13" s="59" customFormat="1" customHeight="1">
      <c r="A2123" s="59" t="s">
        <v>5966</v>
      </c>
      <c r="B2123" s="59" t="s">
        <v>5967</v>
      </c>
      <c r="C2123" s="59" t="s">
        <v>5968</v>
      </c>
      <c r="D2123" s="59" t="s">
        <v>13</v>
      </c>
      <c r="F2123" s="59" t="s">
        <v>5</v>
      </c>
      <c r="G2123" s="152" t="str">
        <f>VLOOKUP(D2123,sku归属!A:B,2,0)</f>
        <v>其他</v>
      </c>
    </row>
    <row r="2124" spans="1:13" s="59" customFormat="1" customHeight="1">
      <c r="A2124" s="59" t="s">
        <v>5969</v>
      </c>
      <c r="B2124" s="59" t="s">
        <v>5970</v>
      </c>
      <c r="C2124" s="59" t="s">
        <v>5971</v>
      </c>
      <c r="D2124" s="59" t="s">
        <v>13</v>
      </c>
      <c r="F2124" s="59" t="s">
        <v>5</v>
      </c>
      <c r="G2124" s="152" t="str">
        <f>VLOOKUP(D2124,sku归属!A:B,2,0)</f>
        <v>其他</v>
      </c>
    </row>
    <row r="2125" spans="1:13" s="59" customFormat="1" customHeight="1">
      <c r="A2125" s="59" t="s">
        <v>5972</v>
      </c>
      <c r="B2125" s="59" t="s">
        <v>5973</v>
      </c>
      <c r="C2125" s="59" t="s">
        <v>5974</v>
      </c>
      <c r="D2125" s="59" t="s">
        <v>13</v>
      </c>
      <c r="F2125" s="59" t="s">
        <v>5</v>
      </c>
      <c r="G2125" s="152" t="str">
        <f>VLOOKUP(D2125,sku归属!A:B,2,0)</f>
        <v>其他</v>
      </c>
    </row>
    <row r="2126" spans="1:13" s="59" customFormat="1" customHeight="1">
      <c r="A2126" s="59" t="s">
        <v>5975</v>
      </c>
      <c r="B2126" s="59" t="s">
        <v>5976</v>
      </c>
      <c r="C2126" s="59" t="s">
        <v>5977</v>
      </c>
      <c r="D2126" s="59" t="s">
        <v>13</v>
      </c>
      <c r="F2126" s="59" t="s">
        <v>5</v>
      </c>
      <c r="G2126" s="152" t="str">
        <f>VLOOKUP(D2126,sku归属!A:B,2,0)</f>
        <v>其他</v>
      </c>
    </row>
    <row r="2127" spans="1:13" s="59" customFormat="1" customHeight="1">
      <c r="A2127" s="59" t="s">
        <v>5978</v>
      </c>
      <c r="B2127" s="59" t="s">
        <v>5979</v>
      </c>
      <c r="C2127" s="59" t="s">
        <v>5980</v>
      </c>
      <c r="D2127" s="59" t="s">
        <v>13</v>
      </c>
      <c r="F2127" s="59" t="s">
        <v>5</v>
      </c>
      <c r="G2127" s="152" t="str">
        <f>VLOOKUP(D2127,sku归属!A:B,2,0)</f>
        <v>其他</v>
      </c>
    </row>
    <row r="2128" spans="1:13" s="59" customFormat="1" customHeight="1">
      <c r="A2128" s="59" t="s">
        <v>5981</v>
      </c>
      <c r="B2128" s="59" t="s">
        <v>5982</v>
      </c>
      <c r="C2128" s="59" t="s">
        <v>5983</v>
      </c>
      <c r="D2128" s="59" t="s">
        <v>13</v>
      </c>
      <c r="F2128" s="59" t="s">
        <v>5</v>
      </c>
      <c r="G2128" s="152" t="str">
        <f>VLOOKUP(D2128,sku归属!A:B,2,0)</f>
        <v>其他</v>
      </c>
    </row>
    <row r="2129" spans="1:13" s="59" customFormat="1" customHeight="1">
      <c r="A2129" s="59" t="s">
        <v>5984</v>
      </c>
      <c r="B2129" s="59" t="s">
        <v>5985</v>
      </c>
      <c r="C2129" s="59" t="s">
        <v>5986</v>
      </c>
      <c r="D2129" s="59" t="s">
        <v>13</v>
      </c>
      <c r="F2129" s="59" t="s">
        <v>5</v>
      </c>
      <c r="G2129" s="152" t="str">
        <f>VLOOKUP(D2129,sku归属!A:B,2,0)</f>
        <v>其他</v>
      </c>
    </row>
    <row r="2130" spans="1:13" s="59" customFormat="1" customHeight="1">
      <c r="A2130" s="59" t="s">
        <v>5987</v>
      </c>
      <c r="B2130" s="59" t="s">
        <v>5988</v>
      </c>
      <c r="C2130" s="59" t="s">
        <v>5989</v>
      </c>
      <c r="D2130" s="59" t="s">
        <v>13</v>
      </c>
      <c r="F2130" s="59" t="s">
        <v>5</v>
      </c>
      <c r="G2130" s="152" t="str">
        <f>VLOOKUP(D2130,sku归属!A:B,2,0)</f>
        <v>其他</v>
      </c>
    </row>
    <row r="2131" spans="1:13" s="59" customFormat="1" customHeight="1">
      <c r="A2131" s="59" t="s">
        <v>5990</v>
      </c>
      <c r="B2131" s="59" t="s">
        <v>5991</v>
      </c>
      <c r="C2131" s="59" t="s">
        <v>5992</v>
      </c>
      <c r="D2131" s="59" t="s">
        <v>13</v>
      </c>
      <c r="F2131" s="59" t="s">
        <v>5</v>
      </c>
      <c r="G2131" s="152" t="str">
        <f>VLOOKUP(D2131,sku归属!A:B,2,0)</f>
        <v>其他</v>
      </c>
    </row>
    <row r="2132" spans="1:13" s="59" customFormat="1" customHeight="1">
      <c r="A2132" s="59" t="s">
        <v>5993</v>
      </c>
      <c r="B2132" s="59" t="s">
        <v>5994</v>
      </c>
      <c r="C2132" s="59" t="s">
        <v>5995</v>
      </c>
      <c r="D2132" s="59" t="s">
        <v>13</v>
      </c>
      <c r="F2132" s="59" t="s">
        <v>5</v>
      </c>
      <c r="G2132" s="152" t="str">
        <f>VLOOKUP(D2132,sku归属!A:B,2,0)</f>
        <v>其他</v>
      </c>
    </row>
    <row r="2133" spans="1:13" s="59" customFormat="1" customHeight="1">
      <c r="A2133" s="59" t="s">
        <v>5996</v>
      </c>
      <c r="B2133" s="59" t="s">
        <v>5997</v>
      </c>
      <c r="C2133" s="59" t="s">
        <v>5998</v>
      </c>
      <c r="D2133" s="59" t="s">
        <v>13</v>
      </c>
      <c r="F2133" s="59" t="s">
        <v>5</v>
      </c>
      <c r="G2133" s="152" t="str">
        <f>VLOOKUP(D2133,sku归属!A:B,2,0)</f>
        <v>其他</v>
      </c>
    </row>
    <row r="2134" spans="1:13" s="59" customFormat="1" customHeight="1">
      <c r="A2134" s="59" t="s">
        <v>5999</v>
      </c>
      <c r="B2134" s="59" t="s">
        <v>6000</v>
      </c>
      <c r="C2134" s="59" t="s">
        <v>6001</v>
      </c>
      <c r="D2134" s="59" t="s">
        <v>13</v>
      </c>
      <c r="F2134" s="59" t="s">
        <v>5</v>
      </c>
      <c r="G2134" s="152" t="str">
        <f>VLOOKUP(D2134,sku归属!A:B,2,0)</f>
        <v>其他</v>
      </c>
    </row>
    <row r="2135" spans="1:13" s="59" customFormat="1" customHeight="1">
      <c r="A2135" s="59" t="s">
        <v>6002</v>
      </c>
      <c r="B2135" s="59" t="s">
        <v>6003</v>
      </c>
      <c r="C2135" s="59" t="s">
        <v>6004</v>
      </c>
      <c r="D2135" s="59" t="s">
        <v>13</v>
      </c>
      <c r="F2135" s="59" t="s">
        <v>5</v>
      </c>
      <c r="G2135" s="152" t="str">
        <f>VLOOKUP(D2135,sku归属!A:B,2,0)</f>
        <v>其他</v>
      </c>
    </row>
    <row r="2136" spans="1:13" s="59" customFormat="1" customHeight="1">
      <c r="A2136" s="59" t="s">
        <v>6005</v>
      </c>
      <c r="B2136" s="59" t="s">
        <v>6006</v>
      </c>
      <c r="C2136" s="59" t="s">
        <v>6007</v>
      </c>
      <c r="D2136" s="59" t="s">
        <v>13</v>
      </c>
      <c r="F2136" s="59" t="s">
        <v>5</v>
      </c>
      <c r="G2136" s="152" t="str">
        <f>VLOOKUP(D2136,sku归属!A:B,2,0)</f>
        <v>其他</v>
      </c>
    </row>
    <row r="2137" spans="1:13" s="59" customFormat="1" customHeight="1">
      <c r="A2137" s="59" t="s">
        <v>6008</v>
      </c>
      <c r="B2137" s="59" t="s">
        <v>6009</v>
      </c>
      <c r="C2137" s="59" t="s">
        <v>6010</v>
      </c>
      <c r="D2137" s="59" t="s">
        <v>13</v>
      </c>
      <c r="F2137" s="59" t="s">
        <v>5</v>
      </c>
      <c r="G2137" s="152" t="str">
        <f>VLOOKUP(D2137,sku归属!A:B,2,0)</f>
        <v>其他</v>
      </c>
    </row>
    <row r="2138" spans="1:13" s="59" customFormat="1" customHeight="1">
      <c r="A2138" s="59" t="s">
        <v>6011</v>
      </c>
      <c r="B2138" s="59" t="s">
        <v>6012</v>
      </c>
      <c r="C2138" s="59" t="s">
        <v>6013</v>
      </c>
      <c r="D2138" s="59" t="s">
        <v>13</v>
      </c>
      <c r="F2138" s="59" t="s">
        <v>5</v>
      </c>
      <c r="G2138" s="152" t="str">
        <f>VLOOKUP(D2138,sku归属!A:B,2,0)</f>
        <v>其他</v>
      </c>
    </row>
    <row r="2139" spans="1:13" s="59" customFormat="1" customHeight="1">
      <c r="A2139" s="59" t="s">
        <v>6014</v>
      </c>
      <c r="B2139" s="59" t="s">
        <v>6015</v>
      </c>
      <c r="C2139" s="59" t="s">
        <v>6016</v>
      </c>
      <c r="D2139" s="59" t="s">
        <v>13</v>
      </c>
      <c r="F2139" s="59" t="s">
        <v>5</v>
      </c>
      <c r="G2139" s="152" t="str">
        <f>VLOOKUP(D2139,sku归属!A:B,2,0)</f>
        <v>其他</v>
      </c>
    </row>
    <row r="2140" spans="1:13" s="59" customFormat="1" customHeight="1">
      <c r="A2140" s="59" t="s">
        <v>6017</v>
      </c>
      <c r="B2140" s="59" t="s">
        <v>6018</v>
      </c>
      <c r="C2140" s="59" t="s">
        <v>6019</v>
      </c>
      <c r="D2140" s="59" t="s">
        <v>13</v>
      </c>
      <c r="F2140" s="59" t="s">
        <v>5</v>
      </c>
      <c r="G2140" s="152" t="str">
        <f>VLOOKUP(D2140,sku归属!A:B,2,0)</f>
        <v>其他</v>
      </c>
    </row>
    <row r="2141" spans="1:13" s="59" customFormat="1" customHeight="1">
      <c r="A2141" s="59" t="s">
        <v>6020</v>
      </c>
      <c r="B2141" s="59" t="s">
        <v>6021</v>
      </c>
      <c r="C2141" s="59" t="s">
        <v>6022</v>
      </c>
      <c r="D2141" s="59" t="s">
        <v>17</v>
      </c>
      <c r="F2141" s="59" t="s">
        <v>5</v>
      </c>
      <c r="G2141" s="152" t="str">
        <f>VLOOKUP(D2141,sku归属!A:B,2,0)</f>
        <v>其他</v>
      </c>
    </row>
    <row r="2142" spans="1:13" s="59" customFormat="1" customHeight="1">
      <c r="A2142" s="59" t="s">
        <v>6023</v>
      </c>
      <c r="B2142" s="59" t="s">
        <v>6024</v>
      </c>
      <c r="C2142" s="59" t="s">
        <v>6025</v>
      </c>
      <c r="D2142" s="59" t="s">
        <v>17</v>
      </c>
      <c r="F2142" s="59" t="s">
        <v>5</v>
      </c>
      <c r="G2142" s="152" t="str">
        <f>VLOOKUP(D2142,sku归属!A:B,2,0)</f>
        <v>其他</v>
      </c>
    </row>
    <row r="2143" spans="1:13" s="59" customFormat="1" customHeight="1">
      <c r="A2143" s="59" t="s">
        <v>6026</v>
      </c>
      <c r="B2143" s="59" t="s">
        <v>6027</v>
      </c>
      <c r="C2143" s="59" t="s">
        <v>6028</v>
      </c>
      <c r="D2143" s="59" t="s">
        <v>17</v>
      </c>
      <c r="F2143" s="59" t="s">
        <v>5</v>
      </c>
      <c r="G2143" s="152" t="str">
        <f>VLOOKUP(D2143,sku归属!A:B,2,0)</f>
        <v>其他</v>
      </c>
    </row>
    <row r="2144" spans="1:13" s="59" customFormat="1" customHeight="1">
      <c r="A2144" s="59" t="s">
        <v>6029</v>
      </c>
      <c r="B2144" s="59" t="s">
        <v>6030</v>
      </c>
      <c r="C2144" s="59" t="s">
        <v>6031</v>
      </c>
      <c r="D2144" s="59" t="s">
        <v>17</v>
      </c>
      <c r="F2144" s="59" t="s">
        <v>5</v>
      </c>
      <c r="G2144" s="152" t="str">
        <f>VLOOKUP(D2144,sku归属!A:B,2,0)</f>
        <v>其他</v>
      </c>
    </row>
    <row r="2145" spans="1:13" s="59" customFormat="1" customHeight="1">
      <c r="A2145" s="59" t="s">
        <v>6032</v>
      </c>
      <c r="B2145" s="59" t="s">
        <v>6033</v>
      </c>
      <c r="C2145" s="59" t="s">
        <v>6034</v>
      </c>
      <c r="D2145" s="59" t="s">
        <v>17</v>
      </c>
      <c r="F2145" s="59" t="s">
        <v>5</v>
      </c>
      <c r="G2145" s="152" t="str">
        <f>VLOOKUP(D2145,sku归属!A:B,2,0)</f>
        <v>其他</v>
      </c>
    </row>
    <row r="2146" spans="1:13" s="59" customFormat="1" customHeight="1">
      <c r="A2146" s="59" t="s">
        <v>6035</v>
      </c>
      <c r="B2146" s="59" t="s">
        <v>6036</v>
      </c>
      <c r="C2146" s="59" t="s">
        <v>6037</v>
      </c>
      <c r="D2146" s="59" t="s">
        <v>17</v>
      </c>
      <c r="F2146" s="59" t="s">
        <v>5</v>
      </c>
      <c r="G2146" s="152" t="str">
        <f>VLOOKUP(D2146,sku归属!A:B,2,0)</f>
        <v>其他</v>
      </c>
    </row>
    <row r="2147" spans="1:13" s="59" customFormat="1" customHeight="1">
      <c r="A2147" s="59" t="s">
        <v>6038</v>
      </c>
      <c r="B2147" s="59" t="s">
        <v>6039</v>
      </c>
      <c r="C2147" s="59" t="s">
        <v>6040</v>
      </c>
      <c r="D2147" s="59" t="s">
        <v>17</v>
      </c>
      <c r="F2147" s="59" t="s">
        <v>5</v>
      </c>
      <c r="G2147" s="152" t="str">
        <f>VLOOKUP(D2147,sku归属!A:B,2,0)</f>
        <v>其他</v>
      </c>
    </row>
    <row r="2148" spans="1:13" s="59" customFormat="1" customHeight="1">
      <c r="A2148" s="59" t="s">
        <v>6041</v>
      </c>
      <c r="B2148" s="59" t="s">
        <v>6042</v>
      </c>
      <c r="C2148" s="59" t="s">
        <v>6043</v>
      </c>
      <c r="D2148" s="59" t="s">
        <v>17</v>
      </c>
      <c r="F2148" s="59" t="s">
        <v>5</v>
      </c>
      <c r="G2148" s="152" t="str">
        <f>VLOOKUP(D2148,sku归属!A:B,2,0)</f>
        <v>其他</v>
      </c>
    </row>
    <row r="2149" spans="1:13" s="59" customFormat="1" customHeight="1">
      <c r="A2149" s="59" t="s">
        <v>6044</v>
      </c>
      <c r="B2149" s="59" t="s">
        <v>6045</v>
      </c>
      <c r="C2149" s="59" t="s">
        <v>6046</v>
      </c>
      <c r="D2149" s="59" t="s">
        <v>17</v>
      </c>
      <c r="F2149" s="59" t="s">
        <v>5</v>
      </c>
      <c r="G2149" s="152" t="str">
        <f>VLOOKUP(D2149,sku归属!A:B,2,0)</f>
        <v>其他</v>
      </c>
    </row>
    <row r="2150" spans="1:13" s="59" customFormat="1" customHeight="1">
      <c r="A2150" s="59" t="s">
        <v>6047</v>
      </c>
      <c r="B2150" s="59" t="s">
        <v>6048</v>
      </c>
      <c r="C2150" s="59" t="s">
        <v>6049</v>
      </c>
      <c r="D2150" s="59" t="s">
        <v>17</v>
      </c>
      <c r="F2150" s="59" t="s">
        <v>5</v>
      </c>
      <c r="G2150" s="152" t="str">
        <f>VLOOKUP(D2150,sku归属!A:B,2,0)</f>
        <v>其他</v>
      </c>
    </row>
    <row r="2151" spans="1:13" s="59" customFormat="1" customHeight="1">
      <c r="A2151" s="59" t="s">
        <v>6050</v>
      </c>
      <c r="B2151" s="59" t="s">
        <v>6051</v>
      </c>
      <c r="C2151" s="59" t="s">
        <v>6052</v>
      </c>
      <c r="D2151" s="59" t="s">
        <v>17</v>
      </c>
      <c r="F2151" s="59" t="s">
        <v>5</v>
      </c>
      <c r="G2151" s="152" t="str">
        <f>VLOOKUP(D2151,sku归属!A:B,2,0)</f>
        <v>其他</v>
      </c>
    </row>
    <row r="2152" spans="1:13" s="59" customFormat="1" customHeight="1">
      <c r="A2152" s="59" t="s">
        <v>6053</v>
      </c>
      <c r="B2152" s="59" t="s">
        <v>6054</v>
      </c>
      <c r="C2152" s="59" t="s">
        <v>6055</v>
      </c>
      <c r="D2152" s="59" t="s">
        <v>17</v>
      </c>
      <c r="F2152" s="59" t="s">
        <v>5</v>
      </c>
      <c r="G2152" s="152" t="str">
        <f>VLOOKUP(D2152,sku归属!A:B,2,0)</f>
        <v>其他</v>
      </c>
    </row>
    <row r="2153" spans="1:13" s="59" customFormat="1" customHeight="1">
      <c r="A2153" s="59" t="s">
        <v>6056</v>
      </c>
      <c r="B2153" s="59" t="s">
        <v>6057</v>
      </c>
      <c r="C2153" s="59" t="s">
        <v>6058</v>
      </c>
      <c r="D2153" s="59" t="s">
        <v>17</v>
      </c>
      <c r="F2153" s="59" t="s">
        <v>5</v>
      </c>
      <c r="G2153" s="152" t="str">
        <f>VLOOKUP(D2153,sku归属!A:B,2,0)</f>
        <v>其他</v>
      </c>
    </row>
    <row r="2154" spans="1:13" s="59" customFormat="1" customHeight="1">
      <c r="A2154" s="59" t="s">
        <v>6059</v>
      </c>
      <c r="B2154" s="59" t="s">
        <v>6060</v>
      </c>
      <c r="C2154" s="59" t="s">
        <v>6061</v>
      </c>
      <c r="D2154" s="59" t="s">
        <v>17</v>
      </c>
      <c r="F2154" s="59" t="s">
        <v>5</v>
      </c>
      <c r="G2154" s="152" t="str">
        <f>VLOOKUP(D2154,sku归属!A:B,2,0)</f>
        <v>其他</v>
      </c>
    </row>
    <row r="2155" spans="1:13" s="59" customFormat="1" customHeight="1">
      <c r="A2155" s="59" t="s">
        <v>6062</v>
      </c>
      <c r="B2155" s="59" t="s">
        <v>6063</v>
      </c>
      <c r="C2155" s="59" t="s">
        <v>6064</v>
      </c>
      <c r="D2155" s="59" t="s">
        <v>13</v>
      </c>
      <c r="F2155" s="59" t="s">
        <v>5</v>
      </c>
      <c r="G2155" s="152" t="str">
        <f>VLOOKUP(D2155,sku归属!A:B,2,0)</f>
        <v>其他</v>
      </c>
    </row>
    <row r="2156" spans="1:13" s="59" customFormat="1" customHeight="1">
      <c r="A2156" s="59" t="s">
        <v>6065</v>
      </c>
      <c r="B2156" s="59" t="s">
        <v>6066</v>
      </c>
      <c r="C2156" s="59" t="s">
        <v>6067</v>
      </c>
      <c r="D2156" s="59" t="s">
        <v>13</v>
      </c>
      <c r="F2156" s="59" t="s">
        <v>5</v>
      </c>
      <c r="G2156" s="152" t="str">
        <f>VLOOKUP(D2156,sku归属!A:B,2,0)</f>
        <v>其他</v>
      </c>
    </row>
    <row r="2157" spans="1:13" s="59" customFormat="1" customHeight="1">
      <c r="A2157" s="59" t="s">
        <v>6068</v>
      </c>
      <c r="B2157" s="59" t="s">
        <v>6069</v>
      </c>
      <c r="C2157" s="59" t="s">
        <v>6070</v>
      </c>
      <c r="D2157" s="59" t="s">
        <v>13</v>
      </c>
      <c r="F2157" s="59" t="s">
        <v>5</v>
      </c>
      <c r="G2157" s="152" t="str">
        <f>VLOOKUP(D2157,sku归属!A:B,2,0)</f>
        <v>其他</v>
      </c>
    </row>
    <row r="2158" spans="1:13" s="59" customFormat="1" customHeight="1">
      <c r="A2158" s="59" t="s">
        <v>6071</v>
      </c>
      <c r="B2158" s="59" t="s">
        <v>6072</v>
      </c>
      <c r="C2158" s="59" t="s">
        <v>6073</v>
      </c>
      <c r="D2158" s="59" t="s">
        <v>13</v>
      </c>
      <c r="F2158" s="59" t="s">
        <v>5</v>
      </c>
      <c r="G2158" s="152" t="str">
        <f>VLOOKUP(D2158,sku归属!A:B,2,0)</f>
        <v>其他</v>
      </c>
    </row>
    <row r="2159" spans="1:13" s="59" customFormat="1" customHeight="1">
      <c r="A2159" s="59" t="s">
        <v>6074</v>
      </c>
      <c r="B2159" s="59" t="s">
        <v>6075</v>
      </c>
      <c r="C2159" s="59" t="s">
        <v>6076</v>
      </c>
      <c r="D2159" s="59" t="s">
        <v>13</v>
      </c>
      <c r="F2159" s="59" t="s">
        <v>5</v>
      </c>
      <c r="G2159" s="152" t="str">
        <f>VLOOKUP(D2159,sku归属!A:B,2,0)</f>
        <v>其他</v>
      </c>
    </row>
    <row r="2160" spans="1:13" s="59" customFormat="1" customHeight="1">
      <c r="A2160" s="59" t="s">
        <v>6077</v>
      </c>
      <c r="B2160" s="59" t="s">
        <v>6078</v>
      </c>
      <c r="C2160" s="59" t="s">
        <v>6079</v>
      </c>
      <c r="D2160" s="59" t="s">
        <v>13</v>
      </c>
      <c r="F2160" s="59" t="s">
        <v>5</v>
      </c>
      <c r="G2160" s="152" t="str">
        <f>VLOOKUP(D2160,sku归属!A:B,2,0)</f>
        <v>其他</v>
      </c>
    </row>
    <row r="2161" spans="1:13" s="59" customFormat="1" customHeight="1">
      <c r="A2161" s="59" t="s">
        <v>6080</v>
      </c>
      <c r="B2161" s="59" t="s">
        <v>6081</v>
      </c>
      <c r="C2161" s="59" t="s">
        <v>6082</v>
      </c>
      <c r="D2161" s="59" t="s">
        <v>13</v>
      </c>
      <c r="F2161" s="59" t="s">
        <v>5</v>
      </c>
      <c r="G2161" s="152" t="str">
        <f>VLOOKUP(D2161,sku归属!A:B,2,0)</f>
        <v>其他</v>
      </c>
    </row>
    <row r="2162" spans="1:13" s="59" customFormat="1" customHeight="1">
      <c r="A2162" s="59" t="s">
        <v>6083</v>
      </c>
      <c r="B2162" s="59" t="s">
        <v>6084</v>
      </c>
      <c r="C2162" s="59" t="s">
        <v>6085</v>
      </c>
      <c r="D2162" s="59" t="s">
        <v>13</v>
      </c>
      <c r="F2162" s="59" t="s">
        <v>5</v>
      </c>
      <c r="G2162" s="152" t="str">
        <f>VLOOKUP(D2162,sku归属!A:B,2,0)</f>
        <v>其他</v>
      </c>
    </row>
    <row r="2163" spans="1:13" s="59" customFormat="1" customHeight="1">
      <c r="A2163" s="59" t="s">
        <v>6086</v>
      </c>
      <c r="B2163" s="59" t="s">
        <v>6087</v>
      </c>
      <c r="C2163" s="59" t="s">
        <v>6088</v>
      </c>
      <c r="D2163" s="59" t="s">
        <v>13</v>
      </c>
      <c r="F2163" s="59" t="s">
        <v>5</v>
      </c>
      <c r="G2163" s="152" t="str">
        <f>VLOOKUP(D2163,sku归属!A:B,2,0)</f>
        <v>其他</v>
      </c>
    </row>
    <row r="2164" spans="1:13" s="59" customFormat="1" customHeight="1">
      <c r="A2164" s="59" t="s">
        <v>6089</v>
      </c>
      <c r="B2164" s="59" t="s">
        <v>6090</v>
      </c>
      <c r="C2164" s="59" t="s">
        <v>6091</v>
      </c>
      <c r="D2164" s="59" t="s">
        <v>13</v>
      </c>
      <c r="F2164" s="59" t="s">
        <v>5</v>
      </c>
      <c r="G2164" s="152" t="str">
        <f>VLOOKUP(D2164,sku归属!A:B,2,0)</f>
        <v>其他</v>
      </c>
    </row>
    <row r="2165" spans="1:13" s="59" customFormat="1" customHeight="1">
      <c r="A2165" s="59" t="s">
        <v>6092</v>
      </c>
      <c r="B2165" s="59" t="s">
        <v>6093</v>
      </c>
      <c r="C2165" s="59" t="s">
        <v>6094</v>
      </c>
      <c r="D2165" s="59" t="s">
        <v>13</v>
      </c>
      <c r="F2165" s="59" t="s">
        <v>5</v>
      </c>
      <c r="G2165" s="152" t="str">
        <f>VLOOKUP(D2165,sku归属!A:B,2,0)</f>
        <v>其他</v>
      </c>
    </row>
    <row r="2166" spans="1:13" s="59" customFormat="1" customHeight="1">
      <c r="A2166" s="59" t="s">
        <v>6095</v>
      </c>
      <c r="B2166" s="59" t="s">
        <v>6096</v>
      </c>
      <c r="C2166" s="59" t="s">
        <v>6097</v>
      </c>
      <c r="D2166" s="59" t="s">
        <v>13</v>
      </c>
      <c r="F2166" s="59" t="s">
        <v>5</v>
      </c>
      <c r="G2166" s="152" t="str">
        <f>VLOOKUP(D2166,sku归属!A:B,2,0)</f>
        <v>其他</v>
      </c>
    </row>
    <row r="2167" spans="1:13" s="59" customFormat="1" customHeight="1">
      <c r="A2167" s="59" t="s">
        <v>6098</v>
      </c>
      <c r="B2167" s="59" t="s">
        <v>6099</v>
      </c>
      <c r="C2167" s="59" t="s">
        <v>6100</v>
      </c>
      <c r="D2167" s="59" t="s">
        <v>13</v>
      </c>
      <c r="F2167" s="59" t="s">
        <v>5</v>
      </c>
      <c r="G2167" s="152" t="str">
        <f>VLOOKUP(D2167,sku归属!A:B,2,0)</f>
        <v>其他</v>
      </c>
    </row>
    <row r="2168" spans="1:13" s="59" customFormat="1" customHeight="1">
      <c r="A2168" s="59" t="s">
        <v>6101</v>
      </c>
      <c r="B2168" s="59" t="s">
        <v>6102</v>
      </c>
      <c r="C2168" s="59" t="s">
        <v>6103</v>
      </c>
      <c r="D2168" s="59" t="s">
        <v>13</v>
      </c>
      <c r="F2168" s="59" t="s">
        <v>5</v>
      </c>
      <c r="G2168" s="152" t="str">
        <f>VLOOKUP(D2168,sku归属!A:B,2,0)</f>
        <v>其他</v>
      </c>
    </row>
    <row r="2169" spans="1:13" s="59" customFormat="1" customHeight="1">
      <c r="A2169" s="59" t="s">
        <v>6104</v>
      </c>
      <c r="B2169" s="59" t="s">
        <v>6105</v>
      </c>
      <c r="C2169" s="59" t="s">
        <v>6106</v>
      </c>
      <c r="D2169" s="59" t="s">
        <v>13</v>
      </c>
      <c r="F2169" s="59" t="s">
        <v>5</v>
      </c>
      <c r="G2169" s="152" t="str">
        <f>VLOOKUP(D2169,sku归属!A:B,2,0)</f>
        <v>其他</v>
      </c>
    </row>
    <row r="2170" spans="1:13" s="59" customFormat="1" customHeight="1">
      <c r="A2170" s="59" t="s">
        <v>6107</v>
      </c>
      <c r="B2170" s="59" t="s">
        <v>6108</v>
      </c>
      <c r="C2170" s="59" t="s">
        <v>6109</v>
      </c>
      <c r="D2170" s="59" t="s">
        <v>13</v>
      </c>
      <c r="F2170" s="59" t="s">
        <v>5</v>
      </c>
      <c r="G2170" s="152" t="str">
        <f>VLOOKUP(D2170,sku归属!A:B,2,0)</f>
        <v>其他</v>
      </c>
    </row>
    <row r="2171" spans="1:13" s="59" customFormat="1" customHeight="1">
      <c r="A2171" s="59" t="s">
        <v>6110</v>
      </c>
      <c r="B2171" s="59" t="s">
        <v>6111</v>
      </c>
      <c r="C2171" s="59" t="s">
        <v>6112</v>
      </c>
      <c r="D2171" s="59" t="s">
        <v>13</v>
      </c>
      <c r="F2171" s="59" t="s">
        <v>5</v>
      </c>
      <c r="G2171" s="152" t="str">
        <f>VLOOKUP(D2171,sku归属!A:B,2,0)</f>
        <v>其他</v>
      </c>
    </row>
    <row r="2172" spans="1:13" s="59" customFormat="1" customHeight="1">
      <c r="A2172" s="59" t="s">
        <v>6113</v>
      </c>
      <c r="B2172" s="59" t="s">
        <v>6114</v>
      </c>
      <c r="C2172" s="59" t="s">
        <v>6115</v>
      </c>
      <c r="D2172" s="59" t="s">
        <v>13</v>
      </c>
      <c r="F2172" s="59" t="s">
        <v>5</v>
      </c>
      <c r="G2172" s="152" t="str">
        <f>VLOOKUP(D2172,sku归属!A:B,2,0)</f>
        <v>其他</v>
      </c>
    </row>
    <row r="2173" spans="1:13" s="59" customFormat="1" customHeight="1">
      <c r="A2173" s="59" t="s">
        <v>6116</v>
      </c>
      <c r="B2173" s="59" t="s">
        <v>6117</v>
      </c>
      <c r="C2173" s="59" t="s">
        <v>6118</v>
      </c>
      <c r="D2173" s="59" t="s">
        <v>13</v>
      </c>
      <c r="F2173" s="59" t="s">
        <v>5</v>
      </c>
      <c r="G2173" s="152" t="str">
        <f>VLOOKUP(D2173,sku归属!A:B,2,0)</f>
        <v>其他</v>
      </c>
    </row>
    <row r="2174" spans="1:13" s="59" customFormat="1" customHeight="1">
      <c r="A2174" s="59" t="s">
        <v>6119</v>
      </c>
      <c r="B2174" s="59" t="s">
        <v>6120</v>
      </c>
      <c r="C2174" s="59" t="s">
        <v>6121</v>
      </c>
      <c r="D2174" s="59" t="s">
        <v>13</v>
      </c>
      <c r="F2174" s="59" t="s">
        <v>5</v>
      </c>
      <c r="G2174" s="152" t="str">
        <f>VLOOKUP(D2174,sku归属!A:B,2,0)</f>
        <v>其他</v>
      </c>
    </row>
    <row r="2175" spans="1:13" s="59" customFormat="1" customHeight="1">
      <c r="A2175" s="59" t="s">
        <v>6122</v>
      </c>
      <c r="B2175" s="59" t="s">
        <v>6123</v>
      </c>
      <c r="C2175" s="59" t="s">
        <v>6124</v>
      </c>
      <c r="D2175" s="59" t="s">
        <v>13</v>
      </c>
      <c r="F2175" s="59" t="s">
        <v>5</v>
      </c>
      <c r="G2175" s="152" t="str">
        <f>VLOOKUP(D2175,sku归属!A:B,2,0)</f>
        <v>其他</v>
      </c>
    </row>
    <row r="2176" spans="1:13" s="59" customFormat="1" customHeight="1">
      <c r="A2176" s="59" t="s">
        <v>6125</v>
      </c>
      <c r="B2176" s="59" t="s">
        <v>6126</v>
      </c>
      <c r="C2176" s="59" t="s">
        <v>6127</v>
      </c>
      <c r="D2176" s="59" t="s">
        <v>13</v>
      </c>
      <c r="F2176" s="59" t="s">
        <v>5</v>
      </c>
      <c r="G2176" s="152" t="str">
        <f>VLOOKUP(D2176,sku归属!A:B,2,0)</f>
        <v>其他</v>
      </c>
    </row>
    <row r="2177" spans="1:13" s="59" customFormat="1" customHeight="1">
      <c r="A2177" s="59" t="s">
        <v>6128</v>
      </c>
      <c r="B2177" s="59" t="s">
        <v>6129</v>
      </c>
      <c r="C2177" s="59" t="s">
        <v>6130</v>
      </c>
      <c r="D2177" s="59">
        <v>801</v>
      </c>
      <c r="F2177" s="59" t="s">
        <v>5</v>
      </c>
      <c r="G2177" s="152" t="str">
        <f>VLOOKUP(D2177,sku归属!A:B,2,0)</f>
        <v>丁芳芳</v>
      </c>
    </row>
    <row r="2178" spans="1:13" s="59" customFormat="1" customHeight="1">
      <c r="A2178" s="59" t="s">
        <v>6131</v>
      </c>
      <c r="B2178" s="59" t="s">
        <v>6132</v>
      </c>
      <c r="C2178" s="59" t="s">
        <v>6133</v>
      </c>
      <c r="D2178" s="59">
        <v>801</v>
      </c>
      <c r="F2178" s="59" t="s">
        <v>5</v>
      </c>
      <c r="G2178" s="152" t="str">
        <f>VLOOKUP(D2178,sku归属!A:B,2,0)</f>
        <v>丁芳芳</v>
      </c>
    </row>
    <row r="2179" spans="1:13" s="59" customFormat="1" customHeight="1">
      <c r="A2179" s="59" t="s">
        <v>6134</v>
      </c>
      <c r="B2179" s="59" t="s">
        <v>6135</v>
      </c>
      <c r="C2179" s="59" t="s">
        <v>6136</v>
      </c>
      <c r="D2179" s="59">
        <v>801</v>
      </c>
      <c r="F2179" s="59" t="s">
        <v>5</v>
      </c>
      <c r="G2179" s="152" t="str">
        <f>VLOOKUP(D2179,sku归属!A:B,2,0)</f>
        <v>丁芳芳</v>
      </c>
    </row>
    <row r="2180" spans="1:13" s="59" customFormat="1" customHeight="1">
      <c r="A2180" s="59" t="s">
        <v>6137</v>
      </c>
      <c r="B2180" s="59" t="s">
        <v>6138</v>
      </c>
      <c r="C2180" s="59" t="s">
        <v>5475</v>
      </c>
      <c r="D2180" s="59">
        <v>801</v>
      </c>
      <c r="F2180" s="59" t="s">
        <v>5</v>
      </c>
      <c r="G2180" s="152" t="str">
        <f>VLOOKUP(D2180,sku归属!A:B,2,0)</f>
        <v>丁芳芳</v>
      </c>
    </row>
    <row r="2181" spans="1:13" s="59" customFormat="1" customHeight="1">
      <c r="A2181" s="59" t="s">
        <v>6139</v>
      </c>
      <c r="B2181" s="59" t="s">
        <v>6140</v>
      </c>
      <c r="C2181" s="59" t="s">
        <v>5478</v>
      </c>
      <c r="D2181" s="59">
        <v>801</v>
      </c>
      <c r="F2181" s="59" t="s">
        <v>5</v>
      </c>
      <c r="G2181" s="152" t="str">
        <f>VLOOKUP(D2181,sku归属!A:B,2,0)</f>
        <v>丁芳芳</v>
      </c>
    </row>
    <row r="2182" spans="1:13" s="59" customFormat="1" customHeight="1">
      <c r="A2182" s="59" t="s">
        <v>6141</v>
      </c>
      <c r="B2182" s="59" t="s">
        <v>6142</v>
      </c>
      <c r="C2182" s="59" t="s">
        <v>5481</v>
      </c>
      <c r="D2182" s="59">
        <v>801</v>
      </c>
      <c r="F2182" s="59" t="s">
        <v>5</v>
      </c>
      <c r="G2182" s="152" t="str">
        <f>VLOOKUP(D2182,sku归属!A:B,2,0)</f>
        <v>丁芳芳</v>
      </c>
    </row>
    <row r="2183" spans="1:13" s="59" customFormat="1" customHeight="1">
      <c r="A2183" s="59" t="s">
        <v>6143</v>
      </c>
      <c r="B2183" s="59" t="s">
        <v>6144</v>
      </c>
      <c r="C2183" s="59" t="s">
        <v>6145</v>
      </c>
      <c r="D2183" s="59">
        <v>801</v>
      </c>
      <c r="F2183" s="59" t="s">
        <v>5</v>
      </c>
      <c r="G2183" s="152" t="str">
        <f>VLOOKUP(D2183,sku归属!A:B,2,0)</f>
        <v>丁芳芳</v>
      </c>
    </row>
    <row r="2184" spans="1:13" s="59" customFormat="1" customHeight="1">
      <c r="A2184" s="59" t="s">
        <v>6146</v>
      </c>
      <c r="B2184" s="59" t="s">
        <v>6147</v>
      </c>
      <c r="C2184" s="59" t="s">
        <v>6148</v>
      </c>
      <c r="D2184" s="59">
        <v>801</v>
      </c>
      <c r="F2184" s="59" t="s">
        <v>5</v>
      </c>
      <c r="G2184" s="152" t="str">
        <f>VLOOKUP(D2184,sku归属!A:B,2,0)</f>
        <v>丁芳芳</v>
      </c>
    </row>
    <row r="2185" spans="1:13" s="59" customFormat="1" customHeight="1">
      <c r="A2185" s="59" t="s">
        <v>6149</v>
      </c>
      <c r="B2185" s="59" t="s">
        <v>6150</v>
      </c>
      <c r="C2185" s="59" t="s">
        <v>6151</v>
      </c>
      <c r="D2185" s="59">
        <v>801</v>
      </c>
      <c r="F2185" s="59" t="s">
        <v>5</v>
      </c>
      <c r="G2185" s="152" t="str">
        <f>VLOOKUP(D2185,sku归属!A:B,2,0)</f>
        <v>丁芳芳</v>
      </c>
    </row>
    <row r="2186" spans="1:13" s="59" customFormat="1" customHeight="1">
      <c r="A2186" s="59" t="s">
        <v>6152</v>
      </c>
      <c r="B2186" s="59" t="s">
        <v>6153</v>
      </c>
      <c r="C2186" s="59" t="s">
        <v>6154</v>
      </c>
      <c r="D2186" s="59">
        <v>801</v>
      </c>
      <c r="F2186" s="59" t="s">
        <v>5</v>
      </c>
      <c r="G2186" s="152" t="str">
        <f>VLOOKUP(D2186,sku归属!A:B,2,0)</f>
        <v>丁芳芳</v>
      </c>
    </row>
    <row r="2187" spans="1:13" s="59" customFormat="1" customHeight="1">
      <c r="A2187" s="59" t="s">
        <v>6155</v>
      </c>
      <c r="B2187" s="59" t="s">
        <v>6156</v>
      </c>
      <c r="C2187" s="59" t="s">
        <v>6157</v>
      </c>
      <c r="D2187" s="59">
        <v>801</v>
      </c>
      <c r="F2187" s="59" t="s">
        <v>5</v>
      </c>
      <c r="G2187" s="152" t="str">
        <f>VLOOKUP(D2187,sku归属!A:B,2,0)</f>
        <v>丁芳芳</v>
      </c>
    </row>
    <row r="2188" spans="1:13" s="59" customFormat="1" customHeight="1">
      <c r="A2188" s="59" t="s">
        <v>6158</v>
      </c>
      <c r="B2188" s="59" t="s">
        <v>6159</v>
      </c>
      <c r="C2188" s="59" t="s">
        <v>6160</v>
      </c>
      <c r="D2188" s="59">
        <v>801</v>
      </c>
      <c r="F2188" s="59" t="s">
        <v>5</v>
      </c>
      <c r="G2188" s="152" t="str">
        <f>VLOOKUP(D2188,sku归属!A:B,2,0)</f>
        <v>丁芳芳</v>
      </c>
    </row>
    <row r="2189" spans="1:13" s="59" customFormat="1" customHeight="1">
      <c r="A2189" s="59" t="s">
        <v>6161</v>
      </c>
      <c r="B2189" s="59" t="s">
        <v>6162</v>
      </c>
      <c r="C2189" s="59" t="s">
        <v>6163</v>
      </c>
      <c r="D2189" s="59">
        <v>801</v>
      </c>
      <c r="F2189" s="59" t="s">
        <v>5</v>
      </c>
      <c r="G2189" s="152" t="str">
        <f>VLOOKUP(D2189,sku归属!A:B,2,0)</f>
        <v>丁芳芳</v>
      </c>
    </row>
    <row r="2190" spans="1:13" s="59" customFormat="1" customHeight="1">
      <c r="A2190" s="59" t="s">
        <v>6164</v>
      </c>
      <c r="B2190" s="59" t="s">
        <v>6165</v>
      </c>
      <c r="C2190" s="59" t="s">
        <v>6166</v>
      </c>
      <c r="D2190" s="59">
        <v>801</v>
      </c>
      <c r="F2190" s="59" t="s">
        <v>5</v>
      </c>
      <c r="G2190" s="152" t="str">
        <f>VLOOKUP(D2190,sku归属!A:B,2,0)</f>
        <v>丁芳芳</v>
      </c>
    </row>
    <row r="2191" spans="1:13" s="59" customFormat="1" customHeight="1">
      <c r="A2191" s="59" t="s">
        <v>6167</v>
      </c>
      <c r="B2191" s="59" t="s">
        <v>6168</v>
      </c>
      <c r="C2191" s="59" t="s">
        <v>6169</v>
      </c>
      <c r="D2191" s="59">
        <v>801</v>
      </c>
      <c r="F2191" s="59" t="s">
        <v>5</v>
      </c>
      <c r="G2191" s="152" t="str">
        <f>VLOOKUP(D2191,sku归属!A:B,2,0)</f>
        <v>丁芳芳</v>
      </c>
    </row>
    <row r="2192" spans="1:13" s="59" customFormat="1" customHeight="1">
      <c r="A2192" s="59" t="s">
        <v>6170</v>
      </c>
      <c r="B2192" s="59" t="s">
        <v>6171</v>
      </c>
      <c r="C2192" s="59" t="s">
        <v>6172</v>
      </c>
      <c r="D2192" s="59">
        <v>801</v>
      </c>
      <c r="F2192" s="59" t="s">
        <v>5</v>
      </c>
      <c r="G2192" s="152" t="str">
        <f>VLOOKUP(D2192,sku归属!A:B,2,0)</f>
        <v>丁芳芳</v>
      </c>
    </row>
    <row r="2193" spans="1:13" s="59" customFormat="1" customHeight="1">
      <c r="A2193" s="59" t="s">
        <v>6173</v>
      </c>
      <c r="B2193" s="59" t="s">
        <v>6174</v>
      </c>
      <c r="C2193" s="59" t="s">
        <v>6175</v>
      </c>
      <c r="D2193" s="59">
        <v>801</v>
      </c>
      <c r="F2193" s="59" t="s">
        <v>5</v>
      </c>
      <c r="G2193" s="152" t="str">
        <f>VLOOKUP(D2193,sku归属!A:B,2,0)</f>
        <v>丁芳芳</v>
      </c>
    </row>
    <row r="2194" spans="1:13" s="59" customFormat="1" customHeight="1">
      <c r="A2194" s="59" t="s">
        <v>6176</v>
      </c>
      <c r="B2194" s="59" t="s">
        <v>6177</v>
      </c>
      <c r="C2194" s="59" t="s">
        <v>6178</v>
      </c>
      <c r="D2194" s="59">
        <v>801</v>
      </c>
      <c r="F2194" s="59" t="s">
        <v>5</v>
      </c>
      <c r="G2194" s="152" t="str">
        <f>VLOOKUP(D2194,sku归属!A:B,2,0)</f>
        <v>丁芳芳</v>
      </c>
    </row>
    <row r="2195" spans="1:13" s="59" customFormat="1" customHeight="1">
      <c r="A2195" s="59" t="s">
        <v>6179</v>
      </c>
      <c r="B2195" s="59" t="s">
        <v>6180</v>
      </c>
      <c r="C2195" s="59" t="s">
        <v>6181</v>
      </c>
      <c r="D2195" s="59">
        <v>801</v>
      </c>
      <c r="F2195" s="59" t="s">
        <v>5</v>
      </c>
      <c r="G2195" s="152" t="str">
        <f>VLOOKUP(D2195,sku归属!A:B,2,0)</f>
        <v>丁芳芳</v>
      </c>
    </row>
    <row r="2196" spans="1:13" s="59" customFormat="1" customHeight="1">
      <c r="A2196" s="59" t="s">
        <v>6182</v>
      </c>
      <c r="B2196" s="59" t="s">
        <v>6183</v>
      </c>
      <c r="C2196" s="59" t="s">
        <v>6184</v>
      </c>
      <c r="D2196" s="59">
        <v>801</v>
      </c>
      <c r="F2196" s="59" t="s">
        <v>5</v>
      </c>
      <c r="G2196" s="152" t="str">
        <f>VLOOKUP(D2196,sku归属!A:B,2,0)</f>
        <v>丁芳芳</v>
      </c>
    </row>
    <row r="2197" spans="1:13" s="59" customFormat="1" customHeight="1">
      <c r="A2197" s="59" t="s">
        <v>6185</v>
      </c>
      <c r="B2197" s="59" t="s">
        <v>6186</v>
      </c>
      <c r="C2197" s="59" t="s">
        <v>6187</v>
      </c>
      <c r="D2197" s="59">
        <v>801</v>
      </c>
      <c r="F2197" s="59" t="s">
        <v>5</v>
      </c>
      <c r="G2197" s="152" t="str">
        <f>VLOOKUP(D2197,sku归属!A:B,2,0)</f>
        <v>丁芳芳</v>
      </c>
    </row>
    <row r="2198" spans="1:13" s="59" customFormat="1" customHeight="1">
      <c r="A2198" s="59" t="s">
        <v>6188</v>
      </c>
      <c r="B2198" s="59" t="s">
        <v>6189</v>
      </c>
      <c r="C2198" s="59" t="s">
        <v>5974</v>
      </c>
      <c r="D2198" s="59">
        <v>801</v>
      </c>
      <c r="F2198" s="59" t="s">
        <v>5</v>
      </c>
      <c r="G2198" s="152" t="str">
        <f>VLOOKUP(D2198,sku归属!A:B,2,0)</f>
        <v>丁芳芳</v>
      </c>
    </row>
    <row r="2199" spans="1:13" s="59" customFormat="1" customHeight="1">
      <c r="A2199" s="59" t="s">
        <v>6190</v>
      </c>
      <c r="B2199" s="59" t="s">
        <v>6191</v>
      </c>
      <c r="C2199" s="59" t="s">
        <v>5971</v>
      </c>
      <c r="D2199" s="59">
        <v>801</v>
      </c>
      <c r="F2199" s="59" t="s">
        <v>5</v>
      </c>
      <c r="G2199" s="152" t="str">
        <f>VLOOKUP(D2199,sku归属!A:B,2,0)</f>
        <v>丁芳芳</v>
      </c>
    </row>
    <row r="2200" spans="1:13" s="59" customFormat="1" customHeight="1">
      <c r="A2200" s="59" t="s">
        <v>6192</v>
      </c>
      <c r="B2200" s="59" t="s">
        <v>6193</v>
      </c>
      <c r="C2200" s="59" t="s">
        <v>5980</v>
      </c>
      <c r="D2200" s="59">
        <v>801</v>
      </c>
      <c r="F2200" s="59" t="s">
        <v>5</v>
      </c>
      <c r="G2200" s="152" t="str">
        <f>VLOOKUP(D2200,sku归属!A:B,2,0)</f>
        <v>丁芳芳</v>
      </c>
    </row>
    <row r="2201" spans="1:13" s="59" customFormat="1" customHeight="1">
      <c r="A2201" s="59" t="s">
        <v>6194</v>
      </c>
      <c r="B2201" s="59" t="s">
        <v>6195</v>
      </c>
      <c r="C2201" s="59" t="s">
        <v>5977</v>
      </c>
      <c r="D2201" s="59">
        <v>801</v>
      </c>
      <c r="F2201" s="59" t="s">
        <v>5</v>
      </c>
      <c r="G2201" s="152" t="str">
        <f>VLOOKUP(D2201,sku归属!A:B,2,0)</f>
        <v>丁芳芳</v>
      </c>
    </row>
    <row r="2202" spans="1:13" s="59" customFormat="1" customHeight="1">
      <c r="A2202" s="59" t="s">
        <v>6196</v>
      </c>
      <c r="B2202" s="59" t="s">
        <v>6197</v>
      </c>
      <c r="C2202" s="59" t="s">
        <v>5968</v>
      </c>
      <c r="D2202" s="59">
        <v>801</v>
      </c>
      <c r="F2202" s="59" t="s">
        <v>5</v>
      </c>
      <c r="G2202" s="152" t="str">
        <f>VLOOKUP(D2202,sku归属!A:B,2,0)</f>
        <v>丁芳芳</v>
      </c>
    </row>
    <row r="2203" spans="1:13" s="59" customFormat="1" customHeight="1">
      <c r="A2203" s="59" t="s">
        <v>6198</v>
      </c>
      <c r="B2203" s="59" t="s">
        <v>6199</v>
      </c>
      <c r="C2203" s="59" t="s">
        <v>6200</v>
      </c>
      <c r="D2203" s="59">
        <v>801</v>
      </c>
      <c r="F2203" s="59" t="s">
        <v>5</v>
      </c>
      <c r="G2203" s="152" t="str">
        <f>VLOOKUP(D2203,sku归属!A:B,2,0)</f>
        <v>丁芳芳</v>
      </c>
    </row>
    <row r="2204" spans="1:13" s="59" customFormat="1" customHeight="1">
      <c r="A2204" s="59" t="s">
        <v>6201</v>
      </c>
      <c r="B2204" s="59" t="s">
        <v>6202</v>
      </c>
      <c r="C2204" s="59" t="s">
        <v>6203</v>
      </c>
      <c r="D2204" s="59">
        <v>801</v>
      </c>
      <c r="F2204" s="59" t="s">
        <v>5</v>
      </c>
      <c r="G2204" s="152" t="str">
        <f>VLOOKUP(D2204,sku归属!A:B,2,0)</f>
        <v>丁芳芳</v>
      </c>
    </row>
    <row r="2205" spans="1:13" s="59" customFormat="1" customHeight="1">
      <c r="A2205" s="59" t="s">
        <v>6204</v>
      </c>
      <c r="B2205" s="59" t="s">
        <v>6205</v>
      </c>
      <c r="C2205" s="59" t="s">
        <v>6206</v>
      </c>
      <c r="D2205" s="59">
        <v>801</v>
      </c>
      <c r="F2205" s="59" t="s">
        <v>5</v>
      </c>
      <c r="G2205" s="152" t="str">
        <f>VLOOKUP(D2205,sku归属!A:B,2,0)</f>
        <v>丁芳芳</v>
      </c>
    </row>
    <row r="2206" spans="1:13" s="59" customFormat="1" customHeight="1">
      <c r="A2206" s="59" t="s">
        <v>6207</v>
      </c>
      <c r="B2206" s="59" t="s">
        <v>6208</v>
      </c>
      <c r="C2206" s="59" t="s">
        <v>6209</v>
      </c>
      <c r="D2206" s="59">
        <v>801</v>
      </c>
      <c r="F2206" s="59" t="s">
        <v>5</v>
      </c>
      <c r="G2206" s="152" t="str">
        <f>VLOOKUP(D2206,sku归属!A:B,2,0)</f>
        <v>丁芳芳</v>
      </c>
    </row>
    <row r="2207" spans="1:13" s="59" customFormat="1" customHeight="1">
      <c r="A2207" s="59" t="s">
        <v>6210</v>
      </c>
      <c r="B2207" s="59" t="s">
        <v>6211</v>
      </c>
      <c r="C2207" s="59" t="s">
        <v>5983</v>
      </c>
      <c r="D2207" s="59">
        <v>801</v>
      </c>
      <c r="F2207" s="59" t="s">
        <v>5</v>
      </c>
      <c r="G2207" s="152" t="str">
        <f>VLOOKUP(D2207,sku归属!A:B,2,0)</f>
        <v>丁芳芳</v>
      </c>
    </row>
    <row r="2208" spans="1:13" s="59" customFormat="1" customHeight="1">
      <c r="A2208" s="59" t="s">
        <v>6212</v>
      </c>
      <c r="B2208" s="59" t="s">
        <v>6213</v>
      </c>
      <c r="C2208" s="59" t="s">
        <v>5986</v>
      </c>
      <c r="D2208" s="59">
        <v>801</v>
      </c>
      <c r="F2208" s="59" t="s">
        <v>5</v>
      </c>
      <c r="G2208" s="152" t="str">
        <f>VLOOKUP(D2208,sku归属!A:B,2,0)</f>
        <v>丁芳芳</v>
      </c>
    </row>
    <row r="2209" spans="1:13" s="59" customFormat="1" customHeight="1">
      <c r="A2209" s="59" t="s">
        <v>6214</v>
      </c>
      <c r="B2209" s="59" t="s">
        <v>6215</v>
      </c>
      <c r="C2209" s="59" t="s">
        <v>5989</v>
      </c>
      <c r="D2209" s="59">
        <v>801</v>
      </c>
      <c r="F2209" s="59" t="s">
        <v>5</v>
      </c>
      <c r="G2209" s="152" t="str">
        <f>VLOOKUP(D2209,sku归属!A:B,2,0)</f>
        <v>丁芳芳</v>
      </c>
    </row>
    <row r="2210" spans="1:13" s="59" customFormat="1" customHeight="1">
      <c r="A2210" s="59" t="s">
        <v>6216</v>
      </c>
      <c r="B2210" s="59" t="s">
        <v>6217</v>
      </c>
      <c r="C2210" s="59" t="s">
        <v>5992</v>
      </c>
      <c r="D2210" s="59">
        <v>801</v>
      </c>
      <c r="F2210" s="59" t="s">
        <v>5</v>
      </c>
      <c r="G2210" s="152" t="str">
        <f>VLOOKUP(D2210,sku归属!A:B,2,0)</f>
        <v>丁芳芳</v>
      </c>
    </row>
    <row r="2211" spans="1:13" s="59" customFormat="1" customHeight="1">
      <c r="A2211" s="59" t="s">
        <v>6218</v>
      </c>
      <c r="B2211" s="59" t="s">
        <v>6219</v>
      </c>
      <c r="C2211" s="59" t="s">
        <v>5995</v>
      </c>
      <c r="D2211" s="59">
        <v>801</v>
      </c>
      <c r="F2211" s="59" t="s">
        <v>5</v>
      </c>
      <c r="G2211" s="152" t="str">
        <f>VLOOKUP(D2211,sku归属!A:B,2,0)</f>
        <v>丁芳芳</v>
      </c>
    </row>
    <row r="2212" spans="1:13" s="59" customFormat="1" customHeight="1">
      <c r="A2212" s="59" t="s">
        <v>6220</v>
      </c>
      <c r="B2212" s="59" t="s">
        <v>6221</v>
      </c>
      <c r="C2212" s="59" t="s">
        <v>5998</v>
      </c>
      <c r="D2212" s="59">
        <v>801</v>
      </c>
      <c r="F2212" s="59" t="s">
        <v>5</v>
      </c>
      <c r="G2212" s="152" t="str">
        <f>VLOOKUP(D2212,sku归属!A:B,2,0)</f>
        <v>丁芳芳</v>
      </c>
    </row>
    <row r="2213" spans="1:13" s="59" customFormat="1" customHeight="1">
      <c r="A2213" s="59" t="s">
        <v>6222</v>
      </c>
      <c r="B2213" s="59" t="s">
        <v>6223</v>
      </c>
      <c r="C2213" s="59" t="s">
        <v>6001</v>
      </c>
      <c r="D2213" s="59">
        <v>801</v>
      </c>
      <c r="F2213" s="59" t="s">
        <v>5</v>
      </c>
      <c r="G2213" s="152" t="str">
        <f>VLOOKUP(D2213,sku归属!A:B,2,0)</f>
        <v>丁芳芳</v>
      </c>
    </row>
    <row r="2214" spans="1:13" s="59" customFormat="1" customHeight="1">
      <c r="A2214" s="59" t="s">
        <v>6224</v>
      </c>
      <c r="B2214" s="59" t="s">
        <v>6225</v>
      </c>
      <c r="C2214" s="59" t="s">
        <v>6004</v>
      </c>
      <c r="D2214" s="59">
        <v>801</v>
      </c>
      <c r="F2214" s="59" t="s">
        <v>5</v>
      </c>
      <c r="G2214" s="152" t="str">
        <f>VLOOKUP(D2214,sku归属!A:B,2,0)</f>
        <v>丁芳芳</v>
      </c>
    </row>
    <row r="2215" spans="1:13" s="59" customFormat="1" customHeight="1">
      <c r="A2215" s="59" t="s">
        <v>6226</v>
      </c>
      <c r="B2215" s="59" t="s">
        <v>6227</v>
      </c>
      <c r="C2215" s="59" t="s">
        <v>6007</v>
      </c>
      <c r="D2215" s="59">
        <v>801</v>
      </c>
      <c r="F2215" s="59" t="s">
        <v>5</v>
      </c>
      <c r="G2215" s="152" t="str">
        <f>VLOOKUP(D2215,sku归属!A:B,2,0)</f>
        <v>丁芳芳</v>
      </c>
    </row>
    <row r="2216" spans="1:13" s="59" customFormat="1" customHeight="1">
      <c r="A2216" s="59" t="s">
        <v>6228</v>
      </c>
      <c r="B2216" s="59" t="s">
        <v>6229</v>
      </c>
      <c r="C2216" s="59" t="s">
        <v>6230</v>
      </c>
      <c r="D2216" s="59" t="s">
        <v>17</v>
      </c>
      <c r="F2216" s="59" t="s">
        <v>5</v>
      </c>
      <c r="G2216" s="152" t="str">
        <f>VLOOKUP(D2216,sku归属!A:B,2,0)</f>
        <v>其他</v>
      </c>
    </row>
    <row r="2217" spans="1:13" s="59" customFormat="1" customHeight="1">
      <c r="A2217" s="59" t="s">
        <v>6231</v>
      </c>
      <c r="B2217" s="59" t="s">
        <v>6232</v>
      </c>
      <c r="C2217" s="59" t="s">
        <v>6233</v>
      </c>
      <c r="D2217" s="59" t="s">
        <v>17</v>
      </c>
      <c r="F2217" s="59" t="s">
        <v>5</v>
      </c>
      <c r="G2217" s="152" t="str">
        <f>VLOOKUP(D2217,sku归属!A:B,2,0)</f>
        <v>其他</v>
      </c>
    </row>
    <row r="2218" spans="1:13" s="59" customFormat="1" customHeight="1">
      <c r="A2218" s="59" t="s">
        <v>6234</v>
      </c>
      <c r="B2218" s="59" t="s">
        <v>6235</v>
      </c>
      <c r="C2218" s="59" t="s">
        <v>6236</v>
      </c>
      <c r="D2218" s="59" t="s">
        <v>17</v>
      </c>
      <c r="F2218" s="59" t="s">
        <v>5</v>
      </c>
      <c r="G2218" s="152" t="str">
        <f>VLOOKUP(D2218,sku归属!A:B,2,0)</f>
        <v>其他</v>
      </c>
    </row>
    <row r="2219" spans="1:13" s="59" customFormat="1" customHeight="1">
      <c r="A2219" s="59" t="s">
        <v>6237</v>
      </c>
      <c r="B2219" s="59" t="s">
        <v>6238</v>
      </c>
      <c r="C2219" s="59" t="s">
        <v>6239</v>
      </c>
      <c r="D2219" s="59" t="s">
        <v>17</v>
      </c>
      <c r="F2219" s="59" t="s">
        <v>5</v>
      </c>
      <c r="G2219" s="152" t="str">
        <f>VLOOKUP(D2219,sku归属!A:B,2,0)</f>
        <v>其他</v>
      </c>
    </row>
    <row r="2220" spans="1:13" s="59" customFormat="1" customHeight="1">
      <c r="A2220" s="59" t="s">
        <v>6240</v>
      </c>
      <c r="B2220" s="59" t="s">
        <v>6241</v>
      </c>
      <c r="C2220" s="59" t="s">
        <v>6242</v>
      </c>
      <c r="D2220" s="59" t="s">
        <v>17</v>
      </c>
      <c r="F2220" s="59" t="s">
        <v>5</v>
      </c>
      <c r="G2220" s="152" t="str">
        <f>VLOOKUP(D2220,sku归属!A:B,2,0)</f>
        <v>其他</v>
      </c>
    </row>
    <row r="2221" spans="1:13" s="59" customFormat="1" customHeight="1">
      <c r="A2221" s="59" t="s">
        <v>6243</v>
      </c>
      <c r="B2221" s="59" t="s">
        <v>6244</v>
      </c>
      <c r="C2221" s="59" t="s">
        <v>6245</v>
      </c>
      <c r="D2221" s="59" t="s">
        <v>17</v>
      </c>
      <c r="F2221" s="59" t="s">
        <v>5</v>
      </c>
      <c r="G2221" s="152" t="str">
        <f>VLOOKUP(D2221,sku归属!A:B,2,0)</f>
        <v>其他</v>
      </c>
    </row>
    <row r="2222" spans="1:13" s="59" customFormat="1" customHeight="1">
      <c r="A2222" s="59" t="s">
        <v>6246</v>
      </c>
      <c r="B2222" s="59" t="s">
        <v>6247</v>
      </c>
      <c r="C2222" s="59" t="s">
        <v>6248</v>
      </c>
      <c r="D2222" s="59" t="s">
        <v>15</v>
      </c>
      <c r="F2222" s="59" t="s">
        <v>5</v>
      </c>
      <c r="G2222" s="152" t="str">
        <f>VLOOKUP(D2222,sku归属!A:B,2,0)</f>
        <v>其他</v>
      </c>
    </row>
    <row r="2223" spans="1:13" s="59" customFormat="1" customHeight="1">
      <c r="A2223" s="59" t="s">
        <v>6249</v>
      </c>
      <c r="B2223" s="59" t="s">
        <v>6250</v>
      </c>
      <c r="C2223" s="59" t="s">
        <v>6251</v>
      </c>
      <c r="D2223" s="59" t="s">
        <v>15</v>
      </c>
      <c r="F2223" s="59" t="s">
        <v>5</v>
      </c>
      <c r="G2223" s="152" t="str">
        <f>VLOOKUP(D2223,sku归属!A:B,2,0)</f>
        <v>其他</v>
      </c>
    </row>
    <row r="2224" spans="1:13" s="59" customFormat="1" customHeight="1">
      <c r="A2224" s="59" t="s">
        <v>6252</v>
      </c>
      <c r="B2224" s="59" t="s">
        <v>6253</v>
      </c>
      <c r="C2224" s="59" t="s">
        <v>6254</v>
      </c>
      <c r="D2224" s="59" t="s">
        <v>15</v>
      </c>
      <c r="F2224" s="59" t="s">
        <v>5</v>
      </c>
      <c r="G2224" s="152" t="str">
        <f>VLOOKUP(D2224,sku归属!A:B,2,0)</f>
        <v>其他</v>
      </c>
    </row>
    <row r="2225" spans="1:13" s="59" customFormat="1" customHeight="1">
      <c r="A2225" s="59" t="s">
        <v>6255</v>
      </c>
      <c r="B2225" s="59" t="s">
        <v>6256</v>
      </c>
      <c r="C2225" s="59" t="s">
        <v>6257</v>
      </c>
      <c r="D2225" s="59" t="s">
        <v>15</v>
      </c>
      <c r="F2225" s="59" t="s">
        <v>5</v>
      </c>
      <c r="G2225" s="152" t="str">
        <f>VLOOKUP(D2225,sku归属!A:B,2,0)</f>
        <v>其他</v>
      </c>
    </row>
    <row r="2226" spans="1:13" s="59" customFormat="1" customHeight="1">
      <c r="A2226" s="59" t="s">
        <v>6258</v>
      </c>
      <c r="B2226" s="59" t="s">
        <v>6259</v>
      </c>
      <c r="C2226" s="59" t="s">
        <v>6260</v>
      </c>
      <c r="D2226" s="59" t="s">
        <v>15</v>
      </c>
      <c r="F2226" s="59" t="s">
        <v>5</v>
      </c>
      <c r="G2226" s="152" t="str">
        <f>VLOOKUP(D2226,sku归属!A:B,2,0)</f>
        <v>其他</v>
      </c>
    </row>
    <row r="2227" spans="1:13" s="59" customFormat="1" customHeight="1">
      <c r="A2227" s="59" t="s">
        <v>6261</v>
      </c>
      <c r="B2227" s="59" t="s">
        <v>6262</v>
      </c>
      <c r="C2227" s="59" t="s">
        <v>6263</v>
      </c>
      <c r="D2227" s="59" t="s">
        <v>15</v>
      </c>
      <c r="F2227" s="59" t="s">
        <v>5</v>
      </c>
      <c r="G2227" s="152" t="str">
        <f>VLOOKUP(D2227,sku归属!A:B,2,0)</f>
        <v>其他</v>
      </c>
    </row>
    <row r="2228" spans="1:13" s="59" customFormat="1" customHeight="1">
      <c r="A2228" s="59" t="s">
        <v>6264</v>
      </c>
      <c r="B2228" s="59" t="s">
        <v>6265</v>
      </c>
      <c r="C2228" s="59" t="s">
        <v>6266</v>
      </c>
      <c r="D2228" s="59" t="s">
        <v>15</v>
      </c>
      <c r="F2228" s="59" t="s">
        <v>5</v>
      </c>
      <c r="G2228" s="152" t="str">
        <f>VLOOKUP(D2228,sku归属!A:B,2,0)</f>
        <v>其他</v>
      </c>
    </row>
    <row r="2229" spans="1:13" s="59" customFormat="1" customHeight="1">
      <c r="A2229" s="59" t="s">
        <v>6267</v>
      </c>
      <c r="B2229" s="59" t="s">
        <v>6268</v>
      </c>
      <c r="C2229" s="59" t="s">
        <v>6269</v>
      </c>
      <c r="D2229" s="59" t="s">
        <v>15</v>
      </c>
      <c r="F2229" s="59" t="s">
        <v>5</v>
      </c>
      <c r="G2229" s="152" t="str">
        <f>VLOOKUP(D2229,sku归属!A:B,2,0)</f>
        <v>其他</v>
      </c>
    </row>
    <row r="2230" spans="1:13" s="59" customFormat="1" customHeight="1">
      <c r="A2230" s="59" t="s">
        <v>6270</v>
      </c>
      <c r="B2230" s="59" t="s">
        <v>6271</v>
      </c>
      <c r="C2230" s="59" t="s">
        <v>6272</v>
      </c>
      <c r="D2230" s="59" t="s">
        <v>15</v>
      </c>
      <c r="F2230" s="59" t="s">
        <v>5</v>
      </c>
      <c r="G2230" s="152" t="str">
        <f>VLOOKUP(D2230,sku归属!A:B,2,0)</f>
        <v>其他</v>
      </c>
    </row>
    <row r="2231" spans="1:13" s="59" customFormat="1" customHeight="1">
      <c r="A2231" s="59" t="s">
        <v>6273</v>
      </c>
      <c r="B2231" s="59" t="s">
        <v>6274</v>
      </c>
      <c r="C2231" s="59" t="s">
        <v>6275</v>
      </c>
      <c r="D2231" s="59" t="s">
        <v>15</v>
      </c>
      <c r="F2231" s="59" t="s">
        <v>5</v>
      </c>
      <c r="G2231" s="152" t="str">
        <f>VLOOKUP(D2231,sku归属!A:B,2,0)</f>
        <v>其他</v>
      </c>
    </row>
    <row r="2232" spans="1:13" s="59" customFormat="1" customHeight="1">
      <c r="A2232" s="59" t="s">
        <v>6276</v>
      </c>
      <c r="B2232" s="59" t="s">
        <v>6277</v>
      </c>
      <c r="C2232" s="59" t="s">
        <v>6278</v>
      </c>
      <c r="D2232" s="59" t="s">
        <v>15</v>
      </c>
      <c r="F2232" s="59" t="s">
        <v>5</v>
      </c>
      <c r="G2232" s="152" t="str">
        <f>VLOOKUP(D2232,sku归属!A:B,2,0)</f>
        <v>其他</v>
      </c>
    </row>
    <row r="2233" spans="1:13" s="59" customFormat="1" customHeight="1">
      <c r="A2233" s="59" t="s">
        <v>6279</v>
      </c>
      <c r="B2233" s="59" t="s">
        <v>6280</v>
      </c>
      <c r="C2233" s="59" t="s">
        <v>6281</v>
      </c>
      <c r="D2233" s="59" t="s">
        <v>15</v>
      </c>
      <c r="F2233" s="59" t="s">
        <v>5</v>
      </c>
      <c r="G2233" s="152" t="str">
        <f>VLOOKUP(D2233,sku归属!A:B,2,0)</f>
        <v>其他</v>
      </c>
    </row>
    <row r="2234" spans="1:13" s="59" customFormat="1" customHeight="1">
      <c r="A2234" s="59" t="s">
        <v>6282</v>
      </c>
      <c r="B2234" s="59" t="s">
        <v>6283</v>
      </c>
      <c r="C2234" s="59" t="s">
        <v>6284</v>
      </c>
      <c r="D2234" s="59" t="s">
        <v>15</v>
      </c>
      <c r="F2234" s="59" t="s">
        <v>5</v>
      </c>
      <c r="G2234" s="152" t="str">
        <f>VLOOKUP(D2234,sku归属!A:B,2,0)</f>
        <v>其他</v>
      </c>
    </row>
    <row r="2235" spans="1:13" s="59" customFormat="1" customHeight="1">
      <c r="A2235" s="59" t="s">
        <v>6285</v>
      </c>
      <c r="B2235" s="59" t="s">
        <v>6286</v>
      </c>
      <c r="C2235" s="59" t="s">
        <v>6287</v>
      </c>
      <c r="D2235" s="59" t="s">
        <v>15</v>
      </c>
      <c r="F2235" s="59" t="s">
        <v>5</v>
      </c>
      <c r="G2235" s="152" t="str">
        <f>VLOOKUP(D2235,sku归属!A:B,2,0)</f>
        <v>其他</v>
      </c>
    </row>
    <row r="2236" spans="1:13" s="59" customFormat="1" customHeight="1">
      <c r="A2236" s="59" t="s">
        <v>6288</v>
      </c>
      <c r="B2236" s="59" t="s">
        <v>6289</v>
      </c>
      <c r="C2236" s="59" t="s">
        <v>6290</v>
      </c>
      <c r="D2236" s="59" t="s">
        <v>15</v>
      </c>
      <c r="F2236" s="59" t="s">
        <v>5</v>
      </c>
      <c r="G2236" s="152" t="str">
        <f>VLOOKUP(D2236,sku归属!A:B,2,0)</f>
        <v>其他</v>
      </c>
    </row>
    <row r="2237" spans="1:13" s="59" customFormat="1" customHeight="1">
      <c r="A2237" s="59" t="s">
        <v>6291</v>
      </c>
      <c r="B2237" s="59" t="s">
        <v>6292</v>
      </c>
      <c r="C2237" s="59" t="s">
        <v>6293</v>
      </c>
      <c r="D2237" s="59" t="s">
        <v>15</v>
      </c>
      <c r="F2237" s="59" t="s">
        <v>5</v>
      </c>
      <c r="G2237" s="152" t="str">
        <f>VLOOKUP(D2237,sku归属!A:B,2,0)</f>
        <v>其他</v>
      </c>
    </row>
    <row r="2238" spans="1:13" s="59" customFormat="1" customHeight="1">
      <c r="A2238" s="59" t="s">
        <v>6294</v>
      </c>
      <c r="B2238" s="59" t="s">
        <v>6295</v>
      </c>
      <c r="C2238" s="59" t="s">
        <v>6296</v>
      </c>
      <c r="D2238" s="59" t="s">
        <v>15</v>
      </c>
      <c r="F2238" s="59" t="s">
        <v>5</v>
      </c>
      <c r="G2238" s="152" t="str">
        <f>VLOOKUP(D2238,sku归属!A:B,2,0)</f>
        <v>其他</v>
      </c>
    </row>
    <row r="2239" spans="1:13" s="59" customFormat="1" customHeight="1">
      <c r="A2239" s="59" t="s">
        <v>6297</v>
      </c>
      <c r="B2239" s="59" t="s">
        <v>6298</v>
      </c>
      <c r="C2239" s="59" t="s">
        <v>6299</v>
      </c>
      <c r="D2239" s="59" t="s">
        <v>15</v>
      </c>
      <c r="F2239" s="59" t="s">
        <v>5</v>
      </c>
      <c r="G2239" s="152" t="str">
        <f>VLOOKUP(D2239,sku归属!A:B,2,0)</f>
        <v>其他</v>
      </c>
    </row>
    <row r="2240" spans="1:13" s="59" customFormat="1" customHeight="1">
      <c r="A2240" s="59" t="s">
        <v>6300</v>
      </c>
      <c r="B2240" s="59" t="s">
        <v>6301</v>
      </c>
      <c r="C2240" s="59" t="s">
        <v>6302</v>
      </c>
      <c r="D2240" s="59" t="s">
        <v>15</v>
      </c>
      <c r="F2240" s="59" t="s">
        <v>5</v>
      </c>
      <c r="G2240" s="152" t="str">
        <f>VLOOKUP(D2240,sku归属!A:B,2,0)</f>
        <v>其他</v>
      </c>
    </row>
    <row r="2241" spans="1:13" s="59" customFormat="1" customHeight="1">
      <c r="A2241" s="59" t="s">
        <v>6303</v>
      </c>
      <c r="B2241" s="59" t="s">
        <v>6304</v>
      </c>
      <c r="C2241" s="59" t="s">
        <v>6305</v>
      </c>
      <c r="D2241" s="59" t="s">
        <v>15</v>
      </c>
      <c r="F2241" s="59" t="s">
        <v>5</v>
      </c>
      <c r="G2241" s="152" t="str">
        <f>VLOOKUP(D2241,sku归属!A:B,2,0)</f>
        <v>其他</v>
      </c>
    </row>
    <row r="2242" spans="1:13" s="59" customFormat="1" customHeight="1">
      <c r="A2242" s="59" t="s">
        <v>6306</v>
      </c>
      <c r="B2242" s="59" t="s">
        <v>6307</v>
      </c>
      <c r="C2242" s="59" t="s">
        <v>6308</v>
      </c>
      <c r="D2242" s="59" t="s">
        <v>15</v>
      </c>
      <c r="F2242" s="59" t="s">
        <v>5</v>
      </c>
      <c r="G2242" s="152" t="str">
        <f>VLOOKUP(D2242,sku归属!A:B,2,0)</f>
        <v>其他</v>
      </c>
    </row>
    <row r="2243" spans="1:13" s="59" customFormat="1" customHeight="1">
      <c r="A2243" s="59" t="s">
        <v>6309</v>
      </c>
      <c r="B2243" s="59" t="s">
        <v>6310</v>
      </c>
      <c r="C2243" s="59" t="s">
        <v>6311</v>
      </c>
      <c r="D2243" s="59" t="s">
        <v>17</v>
      </c>
      <c r="F2243" s="59" t="s">
        <v>5</v>
      </c>
      <c r="G2243" s="152" t="str">
        <f>VLOOKUP(D2243,sku归属!A:B,2,0)</f>
        <v>其他</v>
      </c>
    </row>
    <row r="2244" spans="1:13" s="59" customFormat="1" customHeight="1">
      <c r="A2244" s="59" t="s">
        <v>6312</v>
      </c>
      <c r="B2244" s="59" t="s">
        <v>6313</v>
      </c>
      <c r="C2244" s="59" t="s">
        <v>6314</v>
      </c>
      <c r="D2244" s="59" t="s">
        <v>17</v>
      </c>
      <c r="F2244" s="59" t="s">
        <v>5</v>
      </c>
      <c r="G2244" s="152" t="str">
        <f>VLOOKUP(D2244,sku归属!A:B,2,0)</f>
        <v>其他</v>
      </c>
    </row>
    <row r="2245" spans="1:13" s="59" customFormat="1" customHeight="1">
      <c r="A2245" s="59" t="s">
        <v>6315</v>
      </c>
      <c r="B2245" s="59" t="s">
        <v>6316</v>
      </c>
      <c r="C2245" s="59" t="s">
        <v>6317</v>
      </c>
      <c r="D2245" s="59" t="s">
        <v>17</v>
      </c>
      <c r="F2245" s="59" t="s">
        <v>5</v>
      </c>
      <c r="G2245" s="152" t="str">
        <f>VLOOKUP(D2245,sku归属!A:B,2,0)</f>
        <v>其他</v>
      </c>
    </row>
    <row r="2246" spans="1:13" s="59" customFormat="1" customHeight="1">
      <c r="A2246" s="59" t="s">
        <v>6318</v>
      </c>
      <c r="B2246" s="59" t="s">
        <v>6319</v>
      </c>
      <c r="C2246" s="59" t="s">
        <v>6320</v>
      </c>
      <c r="D2246" s="59" t="s">
        <v>17</v>
      </c>
      <c r="F2246" s="59" t="s">
        <v>5</v>
      </c>
      <c r="G2246" s="152" t="str">
        <f>VLOOKUP(D2246,sku归属!A:B,2,0)</f>
        <v>其他</v>
      </c>
    </row>
    <row r="2247" spans="1:13" s="59" customFormat="1" customHeight="1">
      <c r="A2247" s="59" t="s">
        <v>6321</v>
      </c>
      <c r="B2247" s="59" t="s">
        <v>6322</v>
      </c>
      <c r="C2247" s="59" t="s">
        <v>6323</v>
      </c>
      <c r="D2247" s="59" t="s">
        <v>17</v>
      </c>
      <c r="F2247" s="59" t="s">
        <v>5</v>
      </c>
      <c r="G2247" s="152" t="str">
        <f>VLOOKUP(D2247,sku归属!A:B,2,0)</f>
        <v>其他</v>
      </c>
    </row>
    <row r="2248" spans="1:13" s="59" customFormat="1" customHeight="1">
      <c r="A2248" s="59" t="s">
        <v>6324</v>
      </c>
      <c r="B2248" s="59" t="s">
        <v>6325</v>
      </c>
      <c r="C2248" s="59" t="s">
        <v>5464</v>
      </c>
      <c r="D2248" s="59" t="s">
        <v>17</v>
      </c>
      <c r="F2248" s="59" t="s">
        <v>5</v>
      </c>
      <c r="G2248" s="152" t="str">
        <f>VLOOKUP(D2248,sku归属!A:B,2,0)</f>
        <v>其他</v>
      </c>
    </row>
    <row r="2249" spans="1:13" s="59" customFormat="1" customHeight="1">
      <c r="A2249" s="59" t="s">
        <v>6326</v>
      </c>
      <c r="B2249" s="59" t="s">
        <v>6327</v>
      </c>
      <c r="C2249" s="59" t="s">
        <v>6328</v>
      </c>
      <c r="D2249" s="59" t="s">
        <v>17</v>
      </c>
      <c r="F2249" s="59" t="s">
        <v>5</v>
      </c>
      <c r="G2249" s="152" t="str">
        <f>VLOOKUP(D2249,sku归属!A:B,2,0)</f>
        <v>其他</v>
      </c>
    </row>
    <row r="2250" spans="1:13" s="59" customFormat="1" customHeight="1">
      <c r="A2250" s="59" t="s">
        <v>6329</v>
      </c>
      <c r="B2250" s="59" t="s">
        <v>6330</v>
      </c>
      <c r="C2250" s="59" t="s">
        <v>6331</v>
      </c>
      <c r="D2250" s="59" t="s">
        <v>17</v>
      </c>
      <c r="F2250" s="59" t="s">
        <v>5</v>
      </c>
      <c r="G2250" s="152" t="str">
        <f>VLOOKUP(D2250,sku归属!A:B,2,0)</f>
        <v>其他</v>
      </c>
    </row>
    <row r="2251" spans="1:13" s="59" customFormat="1" customHeight="1">
      <c r="A2251" s="59" t="s">
        <v>6332</v>
      </c>
      <c r="B2251" s="59" t="s">
        <v>6333</v>
      </c>
      <c r="C2251" s="59" t="s">
        <v>6334</v>
      </c>
      <c r="D2251" s="59" t="s">
        <v>17</v>
      </c>
      <c r="F2251" s="59" t="s">
        <v>5</v>
      </c>
      <c r="G2251" s="152" t="str">
        <f>VLOOKUP(D2251,sku归属!A:B,2,0)</f>
        <v>其他</v>
      </c>
    </row>
    <row r="2252" spans="1:13" s="59" customFormat="1" customHeight="1">
      <c r="A2252" s="59" t="s">
        <v>6335</v>
      </c>
      <c r="B2252" s="59" t="s">
        <v>6336</v>
      </c>
      <c r="C2252" s="59" t="s">
        <v>6337</v>
      </c>
      <c r="D2252" s="59" t="s">
        <v>17</v>
      </c>
      <c r="F2252" s="59" t="s">
        <v>5</v>
      </c>
      <c r="G2252" s="152" t="str">
        <f>VLOOKUP(D2252,sku归属!A:B,2,0)</f>
        <v>其他</v>
      </c>
    </row>
    <row r="2253" spans="1:13" s="59" customFormat="1" customHeight="1">
      <c r="A2253" s="59" t="s">
        <v>6338</v>
      </c>
      <c r="B2253" s="59" t="s">
        <v>6339</v>
      </c>
      <c r="C2253" s="59" t="s">
        <v>6340</v>
      </c>
      <c r="D2253" s="59" t="s">
        <v>17</v>
      </c>
      <c r="F2253" s="59" t="s">
        <v>5</v>
      </c>
      <c r="G2253" s="152" t="str">
        <f>VLOOKUP(D2253,sku归属!A:B,2,0)</f>
        <v>其他</v>
      </c>
    </row>
    <row r="2254" spans="1:13" s="59" customFormat="1" customHeight="1">
      <c r="A2254" s="59" t="s">
        <v>6341</v>
      </c>
      <c r="B2254" s="59" t="s">
        <v>6342</v>
      </c>
      <c r="C2254" s="59" t="s">
        <v>6343</v>
      </c>
      <c r="D2254" s="59" t="s">
        <v>16</v>
      </c>
      <c r="F2254" s="59" t="s">
        <v>5</v>
      </c>
      <c r="G2254" s="152" t="str">
        <f>VLOOKUP(D2254,sku归属!A:B,2,0)</f>
        <v>其他</v>
      </c>
    </row>
    <row r="2255" spans="1:13" s="59" customFormat="1" customHeight="1">
      <c r="A2255" s="59" t="s">
        <v>6344</v>
      </c>
      <c r="B2255" s="59" t="s">
        <v>6345</v>
      </c>
      <c r="C2255" s="59" t="s">
        <v>6346</v>
      </c>
      <c r="D2255" s="59" t="s">
        <v>16</v>
      </c>
      <c r="F2255" s="59" t="s">
        <v>5</v>
      </c>
      <c r="G2255" s="152" t="str">
        <f>VLOOKUP(D2255,sku归属!A:B,2,0)</f>
        <v>其他</v>
      </c>
    </row>
    <row r="2256" spans="1:13" s="59" customFormat="1" customHeight="1">
      <c r="A2256" s="59" t="s">
        <v>6347</v>
      </c>
      <c r="B2256" s="59" t="s">
        <v>6348</v>
      </c>
      <c r="C2256" s="59" t="s">
        <v>6349</v>
      </c>
      <c r="D2256" s="59" t="s">
        <v>16</v>
      </c>
      <c r="F2256" s="59" t="s">
        <v>5</v>
      </c>
      <c r="G2256" s="152" t="str">
        <f>VLOOKUP(D2256,sku归属!A:B,2,0)</f>
        <v>其他</v>
      </c>
    </row>
    <row r="2257" spans="1:13" s="59" customFormat="1" customHeight="1">
      <c r="A2257" s="59" t="s">
        <v>6350</v>
      </c>
      <c r="B2257" s="59" t="s">
        <v>6351</v>
      </c>
      <c r="C2257" s="59" t="s">
        <v>6352</v>
      </c>
      <c r="D2257" s="59" t="s">
        <v>16</v>
      </c>
      <c r="F2257" s="59" t="s">
        <v>5</v>
      </c>
      <c r="G2257" s="152" t="str">
        <f>VLOOKUP(D2257,sku归属!A:B,2,0)</f>
        <v>其他</v>
      </c>
    </row>
    <row r="2258" spans="1:13" s="59" customFormat="1" customHeight="1">
      <c r="A2258" s="59" t="s">
        <v>6353</v>
      </c>
      <c r="B2258" s="59" t="s">
        <v>6354</v>
      </c>
      <c r="C2258" s="59" t="s">
        <v>6355</v>
      </c>
      <c r="D2258" s="59" t="s">
        <v>16</v>
      </c>
      <c r="F2258" s="59" t="s">
        <v>5</v>
      </c>
      <c r="G2258" s="152" t="str">
        <f>VLOOKUP(D2258,sku归属!A:B,2,0)</f>
        <v>其他</v>
      </c>
    </row>
    <row r="2259" spans="1:13" s="59" customFormat="1" customHeight="1">
      <c r="A2259" s="59" t="s">
        <v>6356</v>
      </c>
      <c r="B2259" s="59" t="s">
        <v>6357</v>
      </c>
      <c r="C2259" s="59" t="s">
        <v>6358</v>
      </c>
      <c r="D2259" s="59" t="s">
        <v>16</v>
      </c>
      <c r="F2259" s="59" t="s">
        <v>5</v>
      </c>
      <c r="G2259" s="152" t="str">
        <f>VLOOKUP(D2259,sku归属!A:B,2,0)</f>
        <v>其他</v>
      </c>
    </row>
    <row r="2260" spans="1:13" s="59" customFormat="1" customHeight="1">
      <c r="A2260" s="59" t="s">
        <v>6359</v>
      </c>
      <c r="B2260" s="59" t="s">
        <v>6360</v>
      </c>
      <c r="C2260" s="59" t="s">
        <v>6361</v>
      </c>
      <c r="D2260" s="59" t="s">
        <v>16</v>
      </c>
      <c r="F2260" s="59" t="s">
        <v>5</v>
      </c>
      <c r="G2260" s="152" t="str">
        <f>VLOOKUP(D2260,sku归属!A:B,2,0)</f>
        <v>其他</v>
      </c>
    </row>
    <row r="2261" spans="1:13" s="59" customFormat="1" customHeight="1">
      <c r="A2261" s="59" t="s">
        <v>6362</v>
      </c>
      <c r="B2261" s="59" t="s">
        <v>6363</v>
      </c>
      <c r="C2261" s="59" t="s">
        <v>106</v>
      </c>
      <c r="D2261" s="59" t="s">
        <v>16</v>
      </c>
      <c r="F2261" s="59" t="s">
        <v>5</v>
      </c>
      <c r="G2261" s="152" t="str">
        <f>VLOOKUP(D2261,sku归属!A:B,2,0)</f>
        <v>其他</v>
      </c>
    </row>
    <row r="2262" spans="1:13" s="59" customFormat="1" customHeight="1">
      <c r="A2262" s="59" t="s">
        <v>6364</v>
      </c>
      <c r="B2262" s="59" t="s">
        <v>6365</v>
      </c>
      <c r="C2262" s="59" t="s">
        <v>109</v>
      </c>
      <c r="D2262" s="59" t="s">
        <v>16</v>
      </c>
      <c r="F2262" s="59" t="s">
        <v>5</v>
      </c>
      <c r="G2262" s="152" t="str">
        <f>VLOOKUP(D2262,sku归属!A:B,2,0)</f>
        <v>其他</v>
      </c>
    </row>
    <row r="2263" spans="1:13" s="59" customFormat="1" customHeight="1">
      <c r="A2263" s="59" t="s">
        <v>6366</v>
      </c>
      <c r="B2263" s="59" t="s">
        <v>6367</v>
      </c>
      <c r="C2263" s="59" t="s">
        <v>6368</v>
      </c>
      <c r="D2263" s="59" t="s">
        <v>16</v>
      </c>
      <c r="F2263" s="59" t="s">
        <v>5</v>
      </c>
      <c r="G2263" s="152" t="str">
        <f>VLOOKUP(D2263,sku归属!A:B,2,0)</f>
        <v>其他</v>
      </c>
    </row>
    <row r="2264" spans="1:13" s="59" customFormat="1" customHeight="1">
      <c r="A2264" s="59" t="s">
        <v>6369</v>
      </c>
      <c r="B2264" s="59" t="s">
        <v>6370</v>
      </c>
      <c r="C2264" s="59" t="s">
        <v>6148</v>
      </c>
      <c r="D2264" s="59" t="s">
        <v>16</v>
      </c>
      <c r="F2264" s="59" t="s">
        <v>5</v>
      </c>
      <c r="G2264" s="152" t="str">
        <f>VLOOKUP(D2264,sku归属!A:B,2,0)</f>
        <v>其他</v>
      </c>
    </row>
    <row r="2265" spans="1:13" s="59" customFormat="1" customHeight="1">
      <c r="A2265" s="59" t="s">
        <v>6371</v>
      </c>
      <c r="B2265" s="59" t="s">
        <v>6372</v>
      </c>
      <c r="C2265" s="59" t="s">
        <v>6151</v>
      </c>
      <c r="D2265" s="59" t="s">
        <v>16</v>
      </c>
      <c r="F2265" s="59" t="s">
        <v>5</v>
      </c>
      <c r="G2265" s="152" t="str">
        <f>VLOOKUP(D2265,sku归属!A:B,2,0)</f>
        <v>其他</v>
      </c>
    </row>
    <row r="2266" spans="1:13" s="59" customFormat="1" customHeight="1">
      <c r="A2266" s="59" t="s">
        <v>6373</v>
      </c>
      <c r="B2266" s="59" t="s">
        <v>6374</v>
      </c>
      <c r="C2266" s="59" t="s">
        <v>6375</v>
      </c>
      <c r="D2266" s="59" t="s">
        <v>16</v>
      </c>
      <c r="F2266" s="59" t="s">
        <v>5</v>
      </c>
      <c r="G2266" s="152" t="str">
        <f>VLOOKUP(D2266,sku归属!A:B,2,0)</f>
        <v>其他</v>
      </c>
    </row>
    <row r="2267" spans="1:13" s="59" customFormat="1" customHeight="1">
      <c r="A2267" s="59" t="s">
        <v>6376</v>
      </c>
      <c r="B2267" s="59" t="s">
        <v>6377</v>
      </c>
      <c r="C2267" s="59" t="s">
        <v>6378</v>
      </c>
      <c r="D2267" s="59" t="s">
        <v>16</v>
      </c>
      <c r="F2267" s="59" t="s">
        <v>5</v>
      </c>
      <c r="G2267" s="152" t="str">
        <f>VLOOKUP(D2267,sku归属!A:B,2,0)</f>
        <v>其他</v>
      </c>
    </row>
    <row r="2268" spans="1:13" s="59" customFormat="1" customHeight="1">
      <c r="A2268" s="59" t="s">
        <v>6379</v>
      </c>
      <c r="B2268" s="59" t="s">
        <v>6380</v>
      </c>
      <c r="C2268" s="59" t="s">
        <v>6381</v>
      </c>
      <c r="D2268" s="59" t="s">
        <v>16</v>
      </c>
      <c r="F2268" s="59" t="s">
        <v>5</v>
      </c>
      <c r="G2268" s="152" t="str">
        <f>VLOOKUP(D2268,sku归属!A:B,2,0)</f>
        <v>其他</v>
      </c>
    </row>
    <row r="2269" spans="1:13" s="59" customFormat="1" customHeight="1">
      <c r="A2269" s="59" t="s">
        <v>6382</v>
      </c>
      <c r="B2269" s="59" t="s">
        <v>6383</v>
      </c>
      <c r="C2269" s="59" t="s">
        <v>6384</v>
      </c>
      <c r="D2269" s="59" t="s">
        <v>16</v>
      </c>
      <c r="F2269" s="59" t="s">
        <v>5</v>
      </c>
      <c r="G2269" s="152" t="str">
        <f>VLOOKUP(D2269,sku归属!A:B,2,0)</f>
        <v>其他</v>
      </c>
    </row>
    <row r="2270" spans="1:13" s="59" customFormat="1" customHeight="1">
      <c r="A2270" s="59" t="s">
        <v>6385</v>
      </c>
      <c r="B2270" s="59" t="s">
        <v>6386</v>
      </c>
      <c r="C2270" s="59" t="s">
        <v>6387</v>
      </c>
      <c r="D2270" s="59" t="s">
        <v>16</v>
      </c>
      <c r="F2270" s="59" t="s">
        <v>5</v>
      </c>
      <c r="G2270" s="152" t="str">
        <f>VLOOKUP(D2270,sku归属!A:B,2,0)</f>
        <v>其他</v>
      </c>
    </row>
    <row r="2271" spans="1:13" s="59" customFormat="1" customHeight="1">
      <c r="A2271" s="59" t="s">
        <v>6388</v>
      </c>
      <c r="B2271" s="59" t="s">
        <v>6389</v>
      </c>
      <c r="C2271" s="59" t="s">
        <v>6390</v>
      </c>
      <c r="D2271" s="59" t="s">
        <v>16</v>
      </c>
      <c r="F2271" s="59" t="s">
        <v>5</v>
      </c>
      <c r="G2271" s="152" t="str">
        <f>VLOOKUP(D2271,sku归属!A:B,2,0)</f>
        <v>其他</v>
      </c>
    </row>
    <row r="2272" spans="1:13" s="59" customFormat="1" customHeight="1">
      <c r="A2272" s="59" t="s">
        <v>6391</v>
      </c>
      <c r="B2272" s="59" t="s">
        <v>6392</v>
      </c>
      <c r="C2272" s="59" t="s">
        <v>6393</v>
      </c>
      <c r="D2272" s="59" t="s">
        <v>16</v>
      </c>
      <c r="F2272" s="59" t="s">
        <v>5</v>
      </c>
      <c r="G2272" s="152" t="str">
        <f>VLOOKUP(D2272,sku归属!A:B,2,0)</f>
        <v>其他</v>
      </c>
    </row>
    <row r="2273" spans="1:13" s="59" customFormat="1" customHeight="1">
      <c r="A2273" s="59" t="s">
        <v>6394</v>
      </c>
      <c r="B2273" s="59" t="s">
        <v>6395</v>
      </c>
      <c r="C2273" s="59" t="s">
        <v>6157</v>
      </c>
      <c r="D2273" s="59" t="s">
        <v>16</v>
      </c>
      <c r="F2273" s="59" t="s">
        <v>5</v>
      </c>
      <c r="G2273" s="152" t="str">
        <f>VLOOKUP(D2273,sku归属!A:B,2,0)</f>
        <v>其他</v>
      </c>
    </row>
    <row r="2274" spans="1:13" s="59" customFormat="1" customHeight="1">
      <c r="A2274" s="59" t="s">
        <v>6396</v>
      </c>
      <c r="B2274" s="59" t="s">
        <v>6397</v>
      </c>
      <c r="C2274" s="59" t="s">
        <v>6154</v>
      </c>
      <c r="D2274" s="59" t="s">
        <v>16</v>
      </c>
      <c r="F2274" s="59" t="s">
        <v>5</v>
      </c>
      <c r="G2274" s="152" t="str">
        <f>VLOOKUP(D2274,sku归属!A:B,2,0)</f>
        <v>其他</v>
      </c>
    </row>
    <row r="2275" spans="1:13" s="59" customFormat="1" customHeight="1">
      <c r="A2275" s="59" t="s">
        <v>6398</v>
      </c>
      <c r="B2275" s="59" t="s">
        <v>6399</v>
      </c>
      <c r="C2275" s="59" t="s">
        <v>6160</v>
      </c>
      <c r="D2275" s="59" t="s">
        <v>16</v>
      </c>
      <c r="F2275" s="59" t="s">
        <v>5</v>
      </c>
      <c r="G2275" s="152" t="str">
        <f>VLOOKUP(D2275,sku归属!A:B,2,0)</f>
        <v>其他</v>
      </c>
    </row>
    <row r="2276" spans="1:13" s="59" customFormat="1" customHeight="1">
      <c r="A2276" s="59" t="s">
        <v>6400</v>
      </c>
      <c r="B2276" s="59" t="s">
        <v>6401</v>
      </c>
      <c r="C2276" s="59" t="s">
        <v>6402</v>
      </c>
      <c r="D2276" s="59" t="s">
        <v>16</v>
      </c>
      <c r="F2276" s="59" t="s">
        <v>5</v>
      </c>
      <c r="G2276" s="152" t="str">
        <f>VLOOKUP(D2276,sku归属!A:B,2,0)</f>
        <v>其他</v>
      </c>
    </row>
    <row r="2277" spans="1:13" s="59" customFormat="1" customHeight="1">
      <c r="A2277" s="59" t="s">
        <v>6403</v>
      </c>
      <c r="B2277" s="59" t="s">
        <v>6404</v>
      </c>
      <c r="C2277" s="59" t="s">
        <v>6405</v>
      </c>
      <c r="D2277" s="59" t="s">
        <v>16</v>
      </c>
      <c r="F2277" s="59" t="s">
        <v>5</v>
      </c>
      <c r="G2277" s="152" t="str">
        <f>VLOOKUP(D2277,sku归属!A:B,2,0)</f>
        <v>其他</v>
      </c>
    </row>
    <row r="2278" spans="1:13" s="59" customFormat="1" customHeight="1">
      <c r="A2278" s="59" t="s">
        <v>6406</v>
      </c>
      <c r="B2278" s="59" t="s">
        <v>6407</v>
      </c>
      <c r="C2278" s="59" t="s">
        <v>6408</v>
      </c>
      <c r="D2278" s="59" t="s">
        <v>16</v>
      </c>
      <c r="F2278" s="59" t="s">
        <v>5</v>
      </c>
      <c r="G2278" s="152" t="str">
        <f>VLOOKUP(D2278,sku归属!A:B,2,0)</f>
        <v>其他</v>
      </c>
    </row>
    <row r="2279" spans="1:13" s="59" customFormat="1" customHeight="1">
      <c r="A2279" s="59" t="s">
        <v>6409</v>
      </c>
      <c r="B2279" s="59" t="s">
        <v>6410</v>
      </c>
      <c r="C2279" s="59" t="s">
        <v>6411</v>
      </c>
      <c r="D2279" s="59" t="s">
        <v>16</v>
      </c>
      <c r="F2279" s="59" t="s">
        <v>5</v>
      </c>
      <c r="G2279" s="152" t="str">
        <f>VLOOKUP(D2279,sku归属!A:B,2,0)</f>
        <v>其他</v>
      </c>
    </row>
    <row r="2280" spans="1:13" s="59" customFormat="1" customHeight="1">
      <c r="A2280" s="59" t="s">
        <v>6412</v>
      </c>
      <c r="B2280" s="59" t="s">
        <v>6413</v>
      </c>
      <c r="C2280" s="59" t="s">
        <v>6414</v>
      </c>
      <c r="D2280" s="59" t="s">
        <v>16</v>
      </c>
      <c r="F2280" s="59" t="s">
        <v>5</v>
      </c>
      <c r="G2280" s="152" t="str">
        <f>VLOOKUP(D2280,sku归属!A:B,2,0)</f>
        <v>其他</v>
      </c>
    </row>
    <row r="2281" spans="1:13" s="59" customFormat="1" customHeight="1">
      <c r="A2281" s="59" t="s">
        <v>6415</v>
      </c>
      <c r="B2281" s="59" t="s">
        <v>6416</v>
      </c>
      <c r="C2281" s="59" t="s">
        <v>6417</v>
      </c>
      <c r="D2281" s="59" t="s">
        <v>16</v>
      </c>
      <c r="F2281" s="59" t="s">
        <v>5</v>
      </c>
      <c r="G2281" s="152" t="str">
        <f>VLOOKUP(D2281,sku归属!A:B,2,0)</f>
        <v>其他</v>
      </c>
    </row>
    <row r="2282" spans="1:13" s="59" customFormat="1" customHeight="1">
      <c r="A2282" s="59" t="s">
        <v>6418</v>
      </c>
      <c r="B2282" s="59" t="s">
        <v>6419</v>
      </c>
      <c r="C2282" s="59" t="s">
        <v>6133</v>
      </c>
      <c r="D2282" s="59" t="s">
        <v>16</v>
      </c>
      <c r="F2282" s="59" t="s">
        <v>5</v>
      </c>
      <c r="G2282" s="152" t="str">
        <f>VLOOKUP(D2282,sku归属!A:B,2,0)</f>
        <v>其他</v>
      </c>
    </row>
    <row r="2283" spans="1:13" s="59" customFormat="1" customHeight="1">
      <c r="A2283" s="59" t="s">
        <v>6420</v>
      </c>
      <c r="B2283" s="59" t="s">
        <v>6421</v>
      </c>
      <c r="C2283" s="59" t="s">
        <v>6136</v>
      </c>
      <c r="D2283" s="59" t="s">
        <v>16</v>
      </c>
      <c r="F2283" s="59" t="s">
        <v>5</v>
      </c>
      <c r="G2283" s="152" t="str">
        <f>VLOOKUP(D2283,sku归属!A:B,2,0)</f>
        <v>其他</v>
      </c>
    </row>
    <row r="2284" spans="1:13" s="59" customFormat="1" customHeight="1">
      <c r="A2284" s="59" t="s">
        <v>6422</v>
      </c>
      <c r="B2284" s="59" t="s">
        <v>6423</v>
      </c>
      <c r="C2284" s="59" t="s">
        <v>6130</v>
      </c>
      <c r="D2284" s="59" t="s">
        <v>16</v>
      </c>
      <c r="F2284" s="59" t="s">
        <v>5</v>
      </c>
      <c r="G2284" s="152" t="str">
        <f>VLOOKUP(D2284,sku归属!A:B,2,0)</f>
        <v>其他</v>
      </c>
    </row>
    <row r="2285" spans="1:13" s="59" customFormat="1" customHeight="1">
      <c r="A2285" s="59" t="s">
        <v>6424</v>
      </c>
      <c r="B2285" s="59" t="s">
        <v>6425</v>
      </c>
      <c r="C2285" s="59" t="s">
        <v>6426</v>
      </c>
      <c r="D2285" s="59" t="s">
        <v>16</v>
      </c>
      <c r="F2285" s="59" t="s">
        <v>5</v>
      </c>
      <c r="G2285" s="152" t="str">
        <f>VLOOKUP(D2285,sku归属!A:B,2,0)</f>
        <v>其他</v>
      </c>
    </row>
    <row r="2286" spans="1:13" s="59" customFormat="1" customHeight="1">
      <c r="A2286" s="59" t="s">
        <v>6427</v>
      </c>
      <c r="B2286" s="59" t="s">
        <v>6428</v>
      </c>
      <c r="C2286" s="59" t="s">
        <v>6429</v>
      </c>
      <c r="D2286" s="59" t="s">
        <v>16</v>
      </c>
      <c r="F2286" s="59" t="s">
        <v>5</v>
      </c>
      <c r="G2286" s="152" t="str">
        <f>VLOOKUP(D2286,sku归属!A:B,2,0)</f>
        <v>其他</v>
      </c>
    </row>
    <row r="2287" spans="1:13" s="59" customFormat="1" customHeight="1">
      <c r="A2287" s="59" t="s">
        <v>6430</v>
      </c>
      <c r="B2287" s="59" t="s">
        <v>6431</v>
      </c>
      <c r="C2287" s="59" t="s">
        <v>6432</v>
      </c>
      <c r="D2287" s="59" t="s">
        <v>16</v>
      </c>
      <c r="F2287" s="59" t="s">
        <v>5</v>
      </c>
      <c r="G2287" s="152" t="str">
        <f>VLOOKUP(D2287,sku归属!A:B,2,0)</f>
        <v>其他</v>
      </c>
    </row>
    <row r="2288" spans="1:13" s="59" customFormat="1" customHeight="1">
      <c r="A2288" s="59" t="s">
        <v>6433</v>
      </c>
      <c r="B2288" s="59" t="s">
        <v>6434</v>
      </c>
      <c r="C2288" s="59" t="s">
        <v>6435</v>
      </c>
      <c r="D2288" s="59" t="s">
        <v>16</v>
      </c>
      <c r="F2288" s="59" t="s">
        <v>5</v>
      </c>
      <c r="G2288" s="152" t="str">
        <f>VLOOKUP(D2288,sku归属!A:B,2,0)</f>
        <v>其他</v>
      </c>
    </row>
    <row r="2289" spans="1:13" s="59" customFormat="1" customHeight="1">
      <c r="A2289" s="59" t="s">
        <v>6436</v>
      </c>
      <c r="B2289" s="59" t="s">
        <v>6437</v>
      </c>
      <c r="C2289" s="59" t="s">
        <v>6438</v>
      </c>
      <c r="D2289" s="59" t="s">
        <v>16</v>
      </c>
      <c r="F2289" s="59" t="s">
        <v>5</v>
      </c>
      <c r="G2289" s="152" t="str">
        <f>VLOOKUP(D2289,sku归属!A:B,2,0)</f>
        <v>其他</v>
      </c>
    </row>
    <row r="2290" spans="1:13" s="59" customFormat="1" customHeight="1">
      <c r="A2290" s="59" t="s">
        <v>6439</v>
      </c>
      <c r="B2290" s="59" t="s">
        <v>6440</v>
      </c>
      <c r="C2290" s="59" t="s">
        <v>6441</v>
      </c>
      <c r="D2290" s="59" t="s">
        <v>16</v>
      </c>
      <c r="F2290" s="59" t="s">
        <v>5</v>
      </c>
      <c r="G2290" s="152" t="str">
        <f>VLOOKUP(D2290,sku归属!A:B,2,0)</f>
        <v>其他</v>
      </c>
    </row>
    <row r="2291" spans="1:13" s="59" customFormat="1" customHeight="1">
      <c r="A2291" s="59" t="s">
        <v>6442</v>
      </c>
      <c r="B2291" s="59" t="s">
        <v>6443</v>
      </c>
      <c r="C2291" s="59" t="s">
        <v>6444</v>
      </c>
      <c r="D2291" s="59" t="s">
        <v>16</v>
      </c>
      <c r="F2291" s="59" t="s">
        <v>5</v>
      </c>
      <c r="G2291" s="152" t="str">
        <f>VLOOKUP(D2291,sku归属!A:B,2,0)</f>
        <v>其他</v>
      </c>
    </row>
    <row r="2292" spans="1:13" s="59" customFormat="1" customHeight="1">
      <c r="A2292" s="59" t="s">
        <v>6445</v>
      </c>
      <c r="B2292" s="59" t="s">
        <v>6446</v>
      </c>
      <c r="C2292" s="59" t="s">
        <v>6447</v>
      </c>
      <c r="D2292" s="59" t="s">
        <v>16</v>
      </c>
      <c r="F2292" s="59" t="s">
        <v>5</v>
      </c>
      <c r="G2292" s="152" t="str">
        <f>VLOOKUP(D2292,sku归属!A:B,2,0)</f>
        <v>其他</v>
      </c>
    </row>
    <row r="2293" spans="1:13" s="59" customFormat="1" customHeight="1">
      <c r="A2293" s="59" t="s">
        <v>6448</v>
      </c>
      <c r="B2293" s="59" t="s">
        <v>6449</v>
      </c>
      <c r="C2293" s="59" t="s">
        <v>6169</v>
      </c>
      <c r="D2293" s="59" t="s">
        <v>16</v>
      </c>
      <c r="F2293" s="59" t="s">
        <v>5</v>
      </c>
      <c r="G2293" s="152" t="str">
        <f>VLOOKUP(D2293,sku归属!A:B,2,0)</f>
        <v>其他</v>
      </c>
    </row>
    <row r="2294" spans="1:13" s="59" customFormat="1" customHeight="1">
      <c r="A2294" s="59" t="s">
        <v>6450</v>
      </c>
      <c r="B2294" s="59" t="s">
        <v>6451</v>
      </c>
      <c r="C2294" s="59" t="s">
        <v>6163</v>
      </c>
      <c r="D2294" s="59" t="s">
        <v>16</v>
      </c>
      <c r="F2294" s="59" t="s">
        <v>5</v>
      </c>
      <c r="G2294" s="152" t="str">
        <f>VLOOKUP(D2294,sku归属!A:B,2,0)</f>
        <v>其他</v>
      </c>
    </row>
    <row r="2295" spans="1:13" s="59" customFormat="1" customHeight="1">
      <c r="A2295" s="59" t="s">
        <v>6452</v>
      </c>
      <c r="B2295" s="59" t="s">
        <v>6453</v>
      </c>
      <c r="C2295" s="59" t="s">
        <v>6178</v>
      </c>
      <c r="D2295" s="59" t="s">
        <v>16</v>
      </c>
      <c r="F2295" s="59" t="s">
        <v>5</v>
      </c>
      <c r="G2295" s="152" t="str">
        <f>VLOOKUP(D2295,sku归属!A:B,2,0)</f>
        <v>其他</v>
      </c>
    </row>
    <row r="2296" spans="1:13" s="59" customFormat="1" customHeight="1">
      <c r="A2296" s="59" t="s">
        <v>6454</v>
      </c>
      <c r="B2296" s="59" t="s">
        <v>6455</v>
      </c>
      <c r="C2296" s="59" t="s">
        <v>6172</v>
      </c>
      <c r="D2296" s="59" t="s">
        <v>16</v>
      </c>
      <c r="F2296" s="59" t="s">
        <v>5</v>
      </c>
      <c r="G2296" s="152" t="str">
        <f>VLOOKUP(D2296,sku归属!A:B,2,0)</f>
        <v>其他</v>
      </c>
    </row>
    <row r="2297" spans="1:13" s="59" customFormat="1" customHeight="1">
      <c r="A2297" s="59" t="s">
        <v>6456</v>
      </c>
      <c r="B2297" s="59" t="s">
        <v>6457</v>
      </c>
      <c r="C2297" s="59" t="s">
        <v>6166</v>
      </c>
      <c r="D2297" s="59" t="s">
        <v>16</v>
      </c>
      <c r="F2297" s="59" t="s">
        <v>5</v>
      </c>
      <c r="G2297" s="152" t="str">
        <f>VLOOKUP(D2297,sku归属!A:B,2,0)</f>
        <v>其他</v>
      </c>
    </row>
    <row r="2298" spans="1:13" s="59" customFormat="1" customHeight="1">
      <c r="A2298" s="59" t="s">
        <v>6458</v>
      </c>
      <c r="B2298" s="59" t="s">
        <v>6459</v>
      </c>
      <c r="C2298" s="59" t="s">
        <v>6175</v>
      </c>
      <c r="D2298" s="59" t="s">
        <v>16</v>
      </c>
      <c r="F2298" s="59" t="s">
        <v>5</v>
      </c>
      <c r="G2298" s="152" t="str">
        <f>VLOOKUP(D2298,sku归属!A:B,2,0)</f>
        <v>其他</v>
      </c>
    </row>
    <row r="2299" spans="1:13" s="59" customFormat="1" customHeight="1">
      <c r="A2299" s="59" t="s">
        <v>6460</v>
      </c>
      <c r="B2299" s="59" t="s">
        <v>6461</v>
      </c>
      <c r="C2299" s="59" t="s">
        <v>6462</v>
      </c>
      <c r="D2299" s="59" t="s">
        <v>16</v>
      </c>
      <c r="F2299" s="59" t="s">
        <v>5</v>
      </c>
      <c r="G2299" s="152" t="str">
        <f>VLOOKUP(D2299,sku归属!A:B,2,0)</f>
        <v>其他</v>
      </c>
    </row>
    <row r="2300" spans="1:13" s="59" customFormat="1" customHeight="1">
      <c r="A2300" s="59" t="s">
        <v>6463</v>
      </c>
      <c r="B2300" s="59" t="s">
        <v>6464</v>
      </c>
      <c r="C2300" s="59" t="s">
        <v>842</v>
      </c>
      <c r="D2300" s="59" t="s">
        <v>16</v>
      </c>
      <c r="F2300" s="59" t="s">
        <v>5</v>
      </c>
      <c r="G2300" s="152" t="str">
        <f>VLOOKUP(D2300,sku归属!A:B,2,0)</f>
        <v>其他</v>
      </c>
    </row>
    <row r="2301" spans="1:13" s="59" customFormat="1" customHeight="1">
      <c r="A2301" s="59" t="s">
        <v>6465</v>
      </c>
      <c r="B2301" s="59" t="s">
        <v>6466</v>
      </c>
      <c r="C2301" s="59" t="s">
        <v>845</v>
      </c>
      <c r="D2301" s="59" t="s">
        <v>16</v>
      </c>
      <c r="F2301" s="59" t="s">
        <v>5</v>
      </c>
      <c r="G2301" s="152" t="str">
        <f>VLOOKUP(D2301,sku归属!A:B,2,0)</f>
        <v>其他</v>
      </c>
    </row>
    <row r="2302" spans="1:13" s="59" customFormat="1" customHeight="1">
      <c r="A2302" s="59" t="s">
        <v>6467</v>
      </c>
      <c r="B2302" s="59" t="s">
        <v>6468</v>
      </c>
      <c r="C2302" s="59" t="s">
        <v>6469</v>
      </c>
      <c r="D2302" s="59" t="s">
        <v>16</v>
      </c>
      <c r="F2302" s="59" t="s">
        <v>5</v>
      </c>
      <c r="G2302" s="152" t="str">
        <f>VLOOKUP(D2302,sku归属!A:B,2,0)</f>
        <v>其他</v>
      </c>
    </row>
    <row r="2303" spans="1:13" s="59" customFormat="1" customHeight="1">
      <c r="A2303" s="59" t="s">
        <v>6470</v>
      </c>
      <c r="B2303" s="59" t="s">
        <v>6471</v>
      </c>
      <c r="C2303" s="59" t="s">
        <v>6472</v>
      </c>
      <c r="D2303" s="59" t="s">
        <v>16</v>
      </c>
      <c r="F2303" s="59" t="s">
        <v>5</v>
      </c>
      <c r="G2303" s="152" t="str">
        <f>VLOOKUP(D2303,sku归属!A:B,2,0)</f>
        <v>其他</v>
      </c>
    </row>
    <row r="2304" spans="1:13" s="59" customFormat="1" customHeight="1">
      <c r="A2304" s="59" t="s">
        <v>6473</v>
      </c>
      <c r="B2304" s="59" t="s">
        <v>6474</v>
      </c>
      <c r="C2304" s="59" t="s">
        <v>6475</v>
      </c>
      <c r="D2304" s="59" t="s">
        <v>16</v>
      </c>
      <c r="F2304" s="59" t="s">
        <v>5</v>
      </c>
      <c r="G2304" s="152" t="str">
        <f>VLOOKUP(D2304,sku归属!A:B,2,0)</f>
        <v>其他</v>
      </c>
    </row>
    <row r="2305" spans="1:13" s="59" customFormat="1" customHeight="1">
      <c r="A2305" s="59" t="s">
        <v>6476</v>
      </c>
      <c r="B2305" s="59" t="s">
        <v>6477</v>
      </c>
      <c r="C2305" s="59" t="s">
        <v>6478</v>
      </c>
      <c r="D2305" s="59" t="s">
        <v>16</v>
      </c>
      <c r="F2305" s="59" t="s">
        <v>5</v>
      </c>
      <c r="G2305" s="152" t="str">
        <f>VLOOKUP(D2305,sku归属!A:B,2,0)</f>
        <v>其他</v>
      </c>
    </row>
    <row r="2306" spans="1:13" s="59" customFormat="1" customHeight="1">
      <c r="A2306" s="59" t="s">
        <v>6479</v>
      </c>
      <c r="B2306" s="59" t="s">
        <v>6480</v>
      </c>
      <c r="C2306" s="59" t="s">
        <v>6481</v>
      </c>
      <c r="D2306" s="59" t="s">
        <v>16</v>
      </c>
      <c r="F2306" s="59" t="s">
        <v>5</v>
      </c>
      <c r="G2306" s="152" t="str">
        <f>VLOOKUP(D2306,sku归属!A:B,2,0)</f>
        <v>其他</v>
      </c>
    </row>
    <row r="2307" spans="1:13" s="59" customFormat="1" customHeight="1">
      <c r="A2307" s="59" t="s">
        <v>6482</v>
      </c>
      <c r="B2307" s="59" t="s">
        <v>6483</v>
      </c>
      <c r="C2307" s="59" t="s">
        <v>6484</v>
      </c>
      <c r="D2307" s="59" t="s">
        <v>16</v>
      </c>
      <c r="F2307" s="59" t="s">
        <v>5</v>
      </c>
      <c r="G2307" s="152" t="str">
        <f>VLOOKUP(D2307,sku归属!A:B,2,0)</f>
        <v>其他</v>
      </c>
    </row>
    <row r="2308" spans="1:13" s="59" customFormat="1" customHeight="1">
      <c r="A2308" s="59" t="s">
        <v>6485</v>
      </c>
      <c r="B2308" s="59" t="s">
        <v>6486</v>
      </c>
      <c r="C2308" s="59" t="s">
        <v>6487</v>
      </c>
      <c r="D2308" s="59" t="s">
        <v>16</v>
      </c>
      <c r="F2308" s="59" t="s">
        <v>5</v>
      </c>
      <c r="G2308" s="152" t="str">
        <f>VLOOKUP(D2308,sku归属!A:B,2,0)</f>
        <v>其他</v>
      </c>
    </row>
    <row r="2309" spans="1:13" s="59" customFormat="1" customHeight="1">
      <c r="A2309" s="59" t="s">
        <v>6488</v>
      </c>
      <c r="B2309" s="59" t="s">
        <v>6489</v>
      </c>
      <c r="C2309" s="59" t="s">
        <v>6490</v>
      </c>
      <c r="D2309" s="59" t="s">
        <v>16</v>
      </c>
      <c r="F2309" s="59" t="s">
        <v>5</v>
      </c>
      <c r="G2309" s="152" t="str">
        <f>VLOOKUP(D2309,sku归属!A:B,2,0)</f>
        <v>其他</v>
      </c>
    </row>
    <row r="2310" spans="1:13" s="59" customFormat="1" customHeight="1">
      <c r="A2310" s="59" t="s">
        <v>6491</v>
      </c>
      <c r="B2310" s="59" t="s">
        <v>6492</v>
      </c>
      <c r="C2310" s="59" t="s">
        <v>6493</v>
      </c>
      <c r="D2310" s="59" t="s">
        <v>16</v>
      </c>
      <c r="F2310" s="59" t="s">
        <v>5</v>
      </c>
      <c r="G2310" s="152" t="str">
        <f>VLOOKUP(D2310,sku归属!A:B,2,0)</f>
        <v>其他</v>
      </c>
    </row>
    <row r="2311" spans="1:13" s="59" customFormat="1" customHeight="1">
      <c r="A2311" s="59" t="s">
        <v>6494</v>
      </c>
      <c r="B2311" s="59" t="s">
        <v>6495</v>
      </c>
      <c r="C2311" s="59" t="s">
        <v>6496</v>
      </c>
      <c r="D2311" s="59" t="s">
        <v>16</v>
      </c>
      <c r="F2311" s="59" t="s">
        <v>5</v>
      </c>
      <c r="G2311" s="152" t="str">
        <f>VLOOKUP(D2311,sku归属!A:B,2,0)</f>
        <v>其他</v>
      </c>
    </row>
    <row r="2312" spans="1:13" s="59" customFormat="1" customHeight="1">
      <c r="A2312" s="59" t="s">
        <v>6497</v>
      </c>
      <c r="B2312" s="59" t="s">
        <v>6498</v>
      </c>
      <c r="C2312" s="59" t="s">
        <v>6499</v>
      </c>
      <c r="D2312" s="59" t="s">
        <v>16</v>
      </c>
      <c r="F2312" s="59" t="s">
        <v>5</v>
      </c>
      <c r="G2312" s="152" t="str">
        <f>VLOOKUP(D2312,sku归属!A:B,2,0)</f>
        <v>其他</v>
      </c>
    </row>
    <row r="2313" spans="1:13" s="59" customFormat="1" customHeight="1">
      <c r="A2313" s="59" t="s">
        <v>6500</v>
      </c>
      <c r="B2313" s="59" t="s">
        <v>6501</v>
      </c>
      <c r="C2313" s="59" t="s">
        <v>6502</v>
      </c>
      <c r="D2313" s="59" t="s">
        <v>16</v>
      </c>
      <c r="F2313" s="59" t="s">
        <v>5</v>
      </c>
      <c r="G2313" s="152" t="str">
        <f>VLOOKUP(D2313,sku归属!A:B,2,0)</f>
        <v>其他</v>
      </c>
    </row>
    <row r="2314" spans="1:13" s="59" customFormat="1" customHeight="1">
      <c r="A2314" s="59" t="s">
        <v>6503</v>
      </c>
      <c r="B2314" s="59" t="s">
        <v>6504</v>
      </c>
      <c r="C2314" s="59" t="s">
        <v>6505</v>
      </c>
      <c r="D2314" s="59" t="s">
        <v>16</v>
      </c>
      <c r="F2314" s="59" t="s">
        <v>5</v>
      </c>
      <c r="G2314" s="152" t="str">
        <f>VLOOKUP(D2314,sku归属!A:B,2,0)</f>
        <v>其他</v>
      </c>
    </row>
    <row r="2315" spans="1:13" s="59" customFormat="1" customHeight="1">
      <c r="A2315" s="59" t="s">
        <v>6506</v>
      </c>
      <c r="B2315" s="59" t="s">
        <v>6507</v>
      </c>
      <c r="C2315" s="59" t="s">
        <v>6508</v>
      </c>
      <c r="D2315" s="59" t="s">
        <v>16</v>
      </c>
      <c r="F2315" s="59" t="s">
        <v>5</v>
      </c>
      <c r="G2315" s="152" t="str">
        <f>VLOOKUP(D2315,sku归属!A:B,2,0)</f>
        <v>其他</v>
      </c>
    </row>
    <row r="2316" spans="1:13" s="59" customFormat="1" customHeight="1">
      <c r="A2316" s="59" t="s">
        <v>6509</v>
      </c>
      <c r="B2316" s="59" t="s">
        <v>6510</v>
      </c>
      <c r="C2316" s="59" t="s">
        <v>6511</v>
      </c>
      <c r="D2316" s="59" t="s">
        <v>16</v>
      </c>
      <c r="F2316" s="59" t="s">
        <v>5</v>
      </c>
      <c r="G2316" s="152" t="str">
        <f>VLOOKUP(D2316,sku归属!A:B,2,0)</f>
        <v>其他</v>
      </c>
    </row>
    <row r="2317" spans="1:13" s="59" customFormat="1" customHeight="1">
      <c r="A2317" s="59" t="s">
        <v>6512</v>
      </c>
      <c r="B2317" s="59" t="s">
        <v>6513</v>
      </c>
      <c r="C2317" s="59" t="s">
        <v>6514</v>
      </c>
      <c r="D2317" s="59" t="s">
        <v>16</v>
      </c>
      <c r="F2317" s="59" t="s">
        <v>5</v>
      </c>
      <c r="G2317" s="152" t="str">
        <f>VLOOKUP(D2317,sku归属!A:B,2,0)</f>
        <v>其他</v>
      </c>
    </row>
    <row r="2318" spans="1:13" s="59" customFormat="1" customHeight="1">
      <c r="A2318" s="59" t="s">
        <v>6515</v>
      </c>
      <c r="B2318" s="59" t="s">
        <v>6516</v>
      </c>
      <c r="C2318" s="59" t="s">
        <v>6517</v>
      </c>
      <c r="D2318" s="59" t="s">
        <v>16</v>
      </c>
      <c r="F2318" s="59" t="s">
        <v>5</v>
      </c>
      <c r="G2318" s="152" t="str">
        <f>VLOOKUP(D2318,sku归属!A:B,2,0)</f>
        <v>其他</v>
      </c>
    </row>
    <row r="2319" spans="1:13" s="59" customFormat="1" customHeight="1">
      <c r="A2319" s="59" t="s">
        <v>6518</v>
      </c>
      <c r="B2319" s="59" t="s">
        <v>6519</v>
      </c>
      <c r="C2319" s="59" t="s">
        <v>6520</v>
      </c>
      <c r="D2319" s="59" t="s">
        <v>16</v>
      </c>
      <c r="F2319" s="59" t="s">
        <v>5</v>
      </c>
      <c r="G2319" s="152" t="str">
        <f>VLOOKUP(D2319,sku归属!A:B,2,0)</f>
        <v>其他</v>
      </c>
    </row>
    <row r="2320" spans="1:13" s="59" customFormat="1" customHeight="1">
      <c r="A2320" s="59" t="s">
        <v>6521</v>
      </c>
      <c r="B2320" s="59" t="s">
        <v>6522</v>
      </c>
      <c r="C2320" s="59" t="s">
        <v>6523</v>
      </c>
      <c r="D2320" s="59" t="s">
        <v>16</v>
      </c>
      <c r="F2320" s="59" t="s">
        <v>5</v>
      </c>
      <c r="G2320" s="152" t="str">
        <f>VLOOKUP(D2320,sku归属!A:B,2,0)</f>
        <v>其他</v>
      </c>
    </row>
    <row r="2321" spans="1:13" s="59" customFormat="1" customHeight="1">
      <c r="A2321" s="59" t="s">
        <v>6524</v>
      </c>
      <c r="B2321" s="59" t="s">
        <v>6525</v>
      </c>
      <c r="C2321" s="59" t="s">
        <v>6526</v>
      </c>
      <c r="D2321" s="59" t="s">
        <v>16</v>
      </c>
      <c r="F2321" s="59" t="s">
        <v>5</v>
      </c>
      <c r="G2321" s="152" t="str">
        <f>VLOOKUP(D2321,sku归属!A:B,2,0)</f>
        <v>其他</v>
      </c>
    </row>
    <row r="2322" spans="1:13" s="59" customFormat="1" customHeight="1">
      <c r="A2322" s="59" t="s">
        <v>6527</v>
      </c>
      <c r="B2322" s="59" t="s">
        <v>6528</v>
      </c>
      <c r="C2322" s="59" t="s">
        <v>6529</v>
      </c>
      <c r="D2322" s="59" t="s">
        <v>16</v>
      </c>
      <c r="F2322" s="59" t="s">
        <v>5</v>
      </c>
      <c r="G2322" s="152" t="str">
        <f>VLOOKUP(D2322,sku归属!A:B,2,0)</f>
        <v>其他</v>
      </c>
    </row>
    <row r="2323" spans="1:13" s="59" customFormat="1" customHeight="1">
      <c r="A2323" s="59" t="s">
        <v>6530</v>
      </c>
      <c r="B2323" s="59" t="s">
        <v>6531</v>
      </c>
      <c r="C2323" s="59" t="s">
        <v>6532</v>
      </c>
      <c r="D2323" s="59" t="s">
        <v>16</v>
      </c>
      <c r="F2323" s="59" t="s">
        <v>5</v>
      </c>
      <c r="G2323" s="152" t="str">
        <f>VLOOKUP(D2323,sku归属!A:B,2,0)</f>
        <v>其他</v>
      </c>
    </row>
    <row r="2324" spans="1:13" s="59" customFormat="1" customHeight="1">
      <c r="A2324" s="59" t="s">
        <v>6533</v>
      </c>
      <c r="B2324" s="59" t="s">
        <v>6534</v>
      </c>
      <c r="C2324" s="59" t="s">
        <v>6535</v>
      </c>
      <c r="D2324" s="59" t="s">
        <v>16</v>
      </c>
      <c r="F2324" s="59" t="s">
        <v>5</v>
      </c>
      <c r="G2324" s="152" t="str">
        <f>VLOOKUP(D2324,sku归属!A:B,2,0)</f>
        <v>其他</v>
      </c>
    </row>
    <row r="2325" spans="1:13" s="59" customFormat="1" customHeight="1">
      <c r="A2325" s="59" t="s">
        <v>6536</v>
      </c>
      <c r="B2325" s="59" t="s">
        <v>6537</v>
      </c>
      <c r="C2325" s="59" t="s">
        <v>6538</v>
      </c>
      <c r="D2325" s="59" t="s">
        <v>16</v>
      </c>
      <c r="F2325" s="59" t="s">
        <v>5</v>
      </c>
      <c r="G2325" s="152" t="str">
        <f>VLOOKUP(D2325,sku归属!A:B,2,0)</f>
        <v>其他</v>
      </c>
    </row>
    <row r="2326" spans="1:13" s="59" customFormat="1" customHeight="1">
      <c r="A2326" s="59" t="s">
        <v>6539</v>
      </c>
      <c r="B2326" s="59" t="s">
        <v>6540</v>
      </c>
      <c r="C2326" s="59" t="s">
        <v>6541</v>
      </c>
      <c r="D2326" s="59" t="s">
        <v>16</v>
      </c>
      <c r="F2326" s="59" t="s">
        <v>5</v>
      </c>
      <c r="G2326" s="152" t="str">
        <f>VLOOKUP(D2326,sku归属!A:B,2,0)</f>
        <v>其他</v>
      </c>
    </row>
    <row r="2327" spans="1:13" s="59" customFormat="1" customHeight="1">
      <c r="A2327" s="59" t="s">
        <v>6542</v>
      </c>
      <c r="B2327" s="59" t="s">
        <v>6543</v>
      </c>
      <c r="C2327" s="59" t="s">
        <v>6544</v>
      </c>
      <c r="D2327" s="59" t="s">
        <v>16</v>
      </c>
      <c r="F2327" s="59" t="s">
        <v>5</v>
      </c>
      <c r="G2327" s="152" t="str">
        <f>VLOOKUP(D2327,sku归属!A:B,2,0)</f>
        <v>其他</v>
      </c>
    </row>
    <row r="2328" spans="1:13" s="59" customFormat="1" customHeight="1">
      <c r="A2328" s="59" t="s">
        <v>6545</v>
      </c>
      <c r="B2328" s="59" t="s">
        <v>6546</v>
      </c>
      <c r="C2328" s="59" t="s">
        <v>6547</v>
      </c>
      <c r="D2328" s="59" t="s">
        <v>16</v>
      </c>
      <c r="F2328" s="59" t="s">
        <v>5</v>
      </c>
      <c r="G2328" s="152" t="str">
        <f>VLOOKUP(D2328,sku归属!A:B,2,0)</f>
        <v>其他</v>
      </c>
    </row>
    <row r="2329" spans="1:13" s="59" customFormat="1" customHeight="1">
      <c r="A2329" s="59" t="s">
        <v>6548</v>
      </c>
      <c r="B2329" s="59" t="s">
        <v>6549</v>
      </c>
      <c r="C2329" s="59" t="s">
        <v>6550</v>
      </c>
      <c r="D2329" s="59" t="s">
        <v>16</v>
      </c>
      <c r="F2329" s="59" t="s">
        <v>5</v>
      </c>
      <c r="G2329" s="152" t="str">
        <f>VLOOKUP(D2329,sku归属!A:B,2,0)</f>
        <v>其他</v>
      </c>
    </row>
    <row r="2330" spans="1:13" s="59" customFormat="1" customHeight="1">
      <c r="A2330" s="59" t="s">
        <v>6551</v>
      </c>
      <c r="B2330" s="59" t="s">
        <v>6552</v>
      </c>
      <c r="C2330" s="59" t="s">
        <v>6553</v>
      </c>
      <c r="D2330" s="59" t="s">
        <v>16</v>
      </c>
      <c r="F2330" s="59" t="s">
        <v>5</v>
      </c>
      <c r="G2330" s="152" t="str">
        <f>VLOOKUP(D2330,sku归属!A:B,2,0)</f>
        <v>其他</v>
      </c>
    </row>
    <row r="2331" spans="1:13" s="59" customFormat="1" customHeight="1">
      <c r="A2331" s="59" t="s">
        <v>6554</v>
      </c>
      <c r="B2331" s="59" t="s">
        <v>6555</v>
      </c>
      <c r="C2331" s="59" t="s">
        <v>6556</v>
      </c>
      <c r="D2331" s="59" t="s">
        <v>16</v>
      </c>
      <c r="F2331" s="59" t="s">
        <v>5</v>
      </c>
      <c r="G2331" s="152" t="str">
        <f>VLOOKUP(D2331,sku归属!A:B,2,0)</f>
        <v>其他</v>
      </c>
    </row>
    <row r="2332" spans="1:13" s="59" customFormat="1" customHeight="1">
      <c r="A2332" s="59" t="s">
        <v>6557</v>
      </c>
      <c r="B2332" s="59" t="s">
        <v>6558</v>
      </c>
      <c r="C2332" s="59" t="s">
        <v>6559</v>
      </c>
      <c r="D2332" s="59" t="s">
        <v>17</v>
      </c>
      <c r="F2332" s="59" t="s">
        <v>5</v>
      </c>
      <c r="G2332" s="152" t="str">
        <f>VLOOKUP(D2332,sku归属!A:B,2,0)</f>
        <v>其他</v>
      </c>
    </row>
    <row r="2333" spans="1:13" s="59" customFormat="1" customHeight="1">
      <c r="A2333" s="59" t="s">
        <v>6560</v>
      </c>
      <c r="B2333" s="59" t="s">
        <v>6561</v>
      </c>
      <c r="C2333" s="59" t="s">
        <v>6562</v>
      </c>
      <c r="D2333" s="59" t="s">
        <v>17</v>
      </c>
      <c r="F2333" s="59" t="s">
        <v>5</v>
      </c>
      <c r="G2333" s="152" t="str">
        <f>VLOOKUP(D2333,sku归属!A:B,2,0)</f>
        <v>其他</v>
      </c>
    </row>
    <row r="2334" spans="1:13" s="59" customFormat="1" customHeight="1">
      <c r="A2334" s="59" t="s">
        <v>6563</v>
      </c>
      <c r="B2334" s="59" t="s">
        <v>6564</v>
      </c>
      <c r="C2334" s="59" t="s">
        <v>6565</v>
      </c>
      <c r="D2334" s="59" t="s">
        <v>17</v>
      </c>
      <c r="F2334" s="59" t="s">
        <v>5</v>
      </c>
      <c r="G2334" s="152" t="str">
        <f>VLOOKUP(D2334,sku归属!A:B,2,0)</f>
        <v>其他</v>
      </c>
    </row>
    <row r="2335" spans="1:13" s="59" customFormat="1" customHeight="1">
      <c r="A2335" s="59" t="s">
        <v>6566</v>
      </c>
      <c r="B2335" s="59" t="s">
        <v>6567</v>
      </c>
      <c r="C2335" s="59" t="s">
        <v>6568</v>
      </c>
      <c r="D2335" s="59" t="s">
        <v>17</v>
      </c>
      <c r="F2335" s="59" t="s">
        <v>5</v>
      </c>
      <c r="G2335" s="152" t="str">
        <f>VLOOKUP(D2335,sku归属!A:B,2,0)</f>
        <v>其他</v>
      </c>
    </row>
    <row r="2336" spans="1:13" s="59" customFormat="1" customHeight="1">
      <c r="A2336" s="59" t="s">
        <v>6569</v>
      </c>
      <c r="B2336" s="59" t="s">
        <v>6570</v>
      </c>
      <c r="C2336" s="59" t="s">
        <v>6571</v>
      </c>
      <c r="D2336" s="59" t="s">
        <v>17</v>
      </c>
      <c r="F2336" s="59" t="s">
        <v>5</v>
      </c>
      <c r="G2336" s="152" t="str">
        <f>VLOOKUP(D2336,sku归属!A:B,2,0)</f>
        <v>其他</v>
      </c>
    </row>
    <row r="2337" spans="1:13" s="59" customFormat="1" customHeight="1">
      <c r="A2337" s="59" t="s">
        <v>6572</v>
      </c>
      <c r="B2337" s="59" t="s">
        <v>6573</v>
      </c>
      <c r="C2337" s="59" t="s">
        <v>6574</v>
      </c>
      <c r="D2337" s="59" t="s">
        <v>17</v>
      </c>
      <c r="F2337" s="59" t="s">
        <v>5</v>
      </c>
      <c r="G2337" s="152" t="str">
        <f>VLOOKUP(D2337,sku归属!A:B,2,0)</f>
        <v>其他</v>
      </c>
    </row>
    <row r="2338" spans="1:13" s="59" customFormat="1" customHeight="1">
      <c r="A2338" s="59" t="s">
        <v>6575</v>
      </c>
      <c r="B2338" s="59" t="s">
        <v>6576</v>
      </c>
      <c r="C2338" s="59" t="s">
        <v>3404</v>
      </c>
      <c r="D2338" s="59" t="s">
        <v>17</v>
      </c>
      <c r="F2338" s="59" t="s">
        <v>5</v>
      </c>
      <c r="G2338" s="152" t="str">
        <f>VLOOKUP(D2338,sku归属!A:B,2,0)</f>
        <v>其他</v>
      </c>
    </row>
    <row r="2339" spans="1:13" s="59" customFormat="1" customHeight="1">
      <c r="A2339" s="59" t="s">
        <v>6577</v>
      </c>
      <c r="B2339" s="59" t="s">
        <v>6578</v>
      </c>
      <c r="C2339" s="59" t="s">
        <v>3407</v>
      </c>
      <c r="D2339" s="59" t="s">
        <v>17</v>
      </c>
      <c r="F2339" s="59" t="s">
        <v>5</v>
      </c>
      <c r="G2339" s="152" t="str">
        <f>VLOOKUP(D2339,sku归属!A:B,2,0)</f>
        <v>其他</v>
      </c>
    </row>
    <row r="2340" spans="1:13" s="59" customFormat="1" customHeight="1">
      <c r="A2340" s="59" t="s">
        <v>6579</v>
      </c>
      <c r="B2340" s="59" t="s">
        <v>6580</v>
      </c>
      <c r="C2340" s="59" t="s">
        <v>3943</v>
      </c>
      <c r="D2340" s="59" t="s">
        <v>17</v>
      </c>
      <c r="F2340" s="59" t="s">
        <v>5</v>
      </c>
      <c r="G2340" s="152" t="str">
        <f>VLOOKUP(D2340,sku归属!A:B,2,0)</f>
        <v>其他</v>
      </c>
    </row>
    <row r="2341" spans="1:13" s="59" customFormat="1" customHeight="1">
      <c r="A2341" s="59" t="s">
        <v>6581</v>
      </c>
      <c r="B2341" s="59" t="s">
        <v>6582</v>
      </c>
      <c r="C2341" s="59" t="s">
        <v>3937</v>
      </c>
      <c r="D2341" s="59" t="s">
        <v>17</v>
      </c>
      <c r="F2341" s="59" t="s">
        <v>5</v>
      </c>
      <c r="G2341" s="152" t="str">
        <f>VLOOKUP(D2341,sku归属!A:B,2,0)</f>
        <v>其他</v>
      </c>
    </row>
    <row r="2342" spans="1:13" s="59" customFormat="1" customHeight="1">
      <c r="A2342" s="59" t="s">
        <v>6583</v>
      </c>
      <c r="B2342" s="59" t="s">
        <v>6584</v>
      </c>
      <c r="C2342" s="59" t="s">
        <v>3940</v>
      </c>
      <c r="D2342" s="59" t="s">
        <v>17</v>
      </c>
      <c r="F2342" s="59" t="s">
        <v>5</v>
      </c>
      <c r="G2342" s="152" t="str">
        <f>VLOOKUP(D2342,sku归属!A:B,2,0)</f>
        <v>其他</v>
      </c>
    </row>
    <row r="2343" spans="1:13" s="59" customFormat="1" customHeight="1">
      <c r="A2343" s="59" t="s">
        <v>6585</v>
      </c>
      <c r="B2343" s="59" t="s">
        <v>6586</v>
      </c>
      <c r="C2343" s="59" t="s">
        <v>6587</v>
      </c>
      <c r="D2343" s="59" t="s">
        <v>17</v>
      </c>
      <c r="F2343" s="59" t="s">
        <v>5</v>
      </c>
      <c r="G2343" s="152" t="str">
        <f>VLOOKUP(D2343,sku归属!A:B,2,0)</f>
        <v>其他</v>
      </c>
    </row>
    <row r="2344" spans="1:13" s="59" customFormat="1" customHeight="1">
      <c r="A2344" s="59" t="s">
        <v>6588</v>
      </c>
      <c r="B2344" s="59" t="s">
        <v>6589</v>
      </c>
      <c r="C2344" s="59" t="s">
        <v>6590</v>
      </c>
      <c r="D2344" s="59" t="s">
        <v>17</v>
      </c>
      <c r="F2344" s="59" t="s">
        <v>5</v>
      </c>
      <c r="G2344" s="152" t="str">
        <f>VLOOKUP(D2344,sku归属!A:B,2,0)</f>
        <v>其他</v>
      </c>
    </row>
    <row r="2345" spans="1:13" s="59" customFormat="1" customHeight="1">
      <c r="A2345" s="59" t="s">
        <v>6591</v>
      </c>
      <c r="B2345" s="59" t="s">
        <v>6592</v>
      </c>
      <c r="C2345" s="59" t="s">
        <v>6593</v>
      </c>
      <c r="D2345" s="59" t="s">
        <v>17</v>
      </c>
      <c r="F2345" s="59" t="s">
        <v>5</v>
      </c>
      <c r="G2345" s="152" t="str">
        <f>VLOOKUP(D2345,sku归属!A:B,2,0)</f>
        <v>其他</v>
      </c>
    </row>
    <row r="2346" spans="1:13" s="59" customFormat="1" customHeight="1">
      <c r="A2346" s="59" t="s">
        <v>6594</v>
      </c>
      <c r="B2346" s="59" t="s">
        <v>6595</v>
      </c>
      <c r="C2346" s="59" t="s">
        <v>6596</v>
      </c>
      <c r="D2346" s="59" t="s">
        <v>17</v>
      </c>
      <c r="F2346" s="59" t="s">
        <v>5</v>
      </c>
      <c r="G2346" s="152" t="str">
        <f>VLOOKUP(D2346,sku归属!A:B,2,0)</f>
        <v>其他</v>
      </c>
    </row>
    <row r="2347" spans="1:13" s="59" customFormat="1" customHeight="1">
      <c r="A2347" s="59" t="s">
        <v>6597</v>
      </c>
      <c r="B2347" s="59" t="s">
        <v>6598</v>
      </c>
      <c r="C2347" s="59" t="s">
        <v>6599</v>
      </c>
      <c r="D2347" s="59" t="s">
        <v>17</v>
      </c>
      <c r="F2347" s="59" t="s">
        <v>5</v>
      </c>
      <c r="G2347" s="152" t="str">
        <f>VLOOKUP(D2347,sku归属!A:B,2,0)</f>
        <v>其他</v>
      </c>
    </row>
    <row r="2348" spans="1:13" s="59" customFormat="1" customHeight="1">
      <c r="A2348" s="59" t="s">
        <v>6600</v>
      </c>
      <c r="B2348" s="59" t="s">
        <v>6601</v>
      </c>
      <c r="C2348" s="59" t="s">
        <v>6602</v>
      </c>
      <c r="D2348" s="59" t="s">
        <v>17</v>
      </c>
      <c r="F2348" s="59" t="s">
        <v>5</v>
      </c>
      <c r="G2348" s="152" t="str">
        <f>VLOOKUP(D2348,sku归属!A:B,2,0)</f>
        <v>其他</v>
      </c>
    </row>
    <row r="2349" spans="1:13" s="59" customFormat="1" customHeight="1">
      <c r="A2349" s="59" t="s">
        <v>6603</v>
      </c>
      <c r="B2349" s="59" t="s">
        <v>6604</v>
      </c>
      <c r="C2349" s="59" t="s">
        <v>6605</v>
      </c>
      <c r="D2349" s="59" t="s">
        <v>17</v>
      </c>
      <c r="F2349" s="59" t="s">
        <v>5</v>
      </c>
      <c r="G2349" s="152" t="str">
        <f>VLOOKUP(D2349,sku归属!A:B,2,0)</f>
        <v>其他</v>
      </c>
    </row>
    <row r="2350" spans="1:13" s="59" customFormat="1" customHeight="1">
      <c r="A2350" s="59" t="s">
        <v>6606</v>
      </c>
      <c r="B2350" s="59" t="s">
        <v>6607</v>
      </c>
      <c r="C2350" s="59" t="s">
        <v>6608</v>
      </c>
      <c r="D2350" s="59" t="s">
        <v>17</v>
      </c>
      <c r="F2350" s="59" t="s">
        <v>5</v>
      </c>
      <c r="G2350" s="152" t="str">
        <f>VLOOKUP(D2350,sku归属!A:B,2,0)</f>
        <v>其他</v>
      </c>
    </row>
    <row r="2351" spans="1:13" s="59" customFormat="1" customHeight="1">
      <c r="A2351" s="59" t="s">
        <v>6609</v>
      </c>
      <c r="B2351" s="59" t="s">
        <v>6610</v>
      </c>
      <c r="C2351" s="59" t="s">
        <v>6611</v>
      </c>
      <c r="D2351" s="59" t="s">
        <v>17</v>
      </c>
      <c r="F2351" s="59" t="s">
        <v>5</v>
      </c>
      <c r="G2351" s="152" t="str">
        <f>VLOOKUP(D2351,sku归属!A:B,2,0)</f>
        <v>其他</v>
      </c>
    </row>
    <row r="2352" spans="1:13" s="59" customFormat="1" customHeight="1">
      <c r="A2352" s="59" t="s">
        <v>6612</v>
      </c>
      <c r="B2352" s="59" t="s">
        <v>6613</v>
      </c>
      <c r="C2352" s="59" t="s">
        <v>6614</v>
      </c>
      <c r="D2352" s="59" t="s">
        <v>17</v>
      </c>
      <c r="F2352" s="59" t="s">
        <v>5</v>
      </c>
      <c r="G2352" s="152" t="str">
        <f>VLOOKUP(D2352,sku归属!A:B,2,0)</f>
        <v>其他</v>
      </c>
    </row>
    <row r="2353" spans="1:13" s="59" customFormat="1" customHeight="1">
      <c r="A2353" s="59" t="s">
        <v>6615</v>
      </c>
      <c r="B2353" s="59" t="s">
        <v>6616</v>
      </c>
      <c r="C2353" s="59" t="s">
        <v>6617</v>
      </c>
      <c r="D2353" s="59" t="s">
        <v>17</v>
      </c>
      <c r="F2353" s="59" t="s">
        <v>5</v>
      </c>
      <c r="G2353" s="152" t="str">
        <f>VLOOKUP(D2353,sku归属!A:B,2,0)</f>
        <v>其他</v>
      </c>
    </row>
    <row r="2354" spans="1:13" s="59" customFormat="1" customHeight="1">
      <c r="A2354" s="59" t="s">
        <v>6618</v>
      </c>
      <c r="B2354" s="59" t="s">
        <v>6619</v>
      </c>
      <c r="C2354" s="59" t="s">
        <v>6620</v>
      </c>
      <c r="D2354" s="59" t="s">
        <v>13</v>
      </c>
      <c r="F2354" s="59" t="s">
        <v>5</v>
      </c>
      <c r="G2354" s="152" t="str">
        <f>VLOOKUP(D2354,sku归属!A:B,2,0)</f>
        <v>其他</v>
      </c>
    </row>
    <row r="2355" spans="1:13" s="59" customFormat="1" customHeight="1">
      <c r="A2355" s="59" t="s">
        <v>6621</v>
      </c>
      <c r="B2355" s="59" t="s">
        <v>6622</v>
      </c>
      <c r="C2355" s="59" t="s">
        <v>6623</v>
      </c>
      <c r="D2355" s="59" t="s">
        <v>13</v>
      </c>
      <c r="F2355" s="59" t="s">
        <v>5</v>
      </c>
      <c r="G2355" s="152" t="str">
        <f>VLOOKUP(D2355,sku归属!A:B,2,0)</f>
        <v>其他</v>
      </c>
    </row>
    <row r="2356" spans="1:13" s="59" customFormat="1" customHeight="1">
      <c r="A2356" s="59" t="s">
        <v>6624</v>
      </c>
      <c r="B2356" s="59" t="s">
        <v>6625</v>
      </c>
      <c r="C2356" s="59" t="s">
        <v>6626</v>
      </c>
      <c r="D2356" s="59" t="s">
        <v>13</v>
      </c>
      <c r="F2356" s="59" t="s">
        <v>5</v>
      </c>
      <c r="G2356" s="152" t="str">
        <f>VLOOKUP(D2356,sku归属!A:B,2,0)</f>
        <v>其他</v>
      </c>
    </row>
    <row r="2357" spans="1:13" s="59" customFormat="1" customHeight="1">
      <c r="A2357" s="59" t="s">
        <v>6627</v>
      </c>
      <c r="B2357" s="59" t="s">
        <v>6628</v>
      </c>
      <c r="C2357" s="59" t="s">
        <v>6629</v>
      </c>
      <c r="D2357" s="59" t="s">
        <v>13</v>
      </c>
      <c r="F2357" s="59" t="s">
        <v>5</v>
      </c>
      <c r="G2357" s="152" t="str">
        <f>VLOOKUP(D2357,sku归属!A:B,2,0)</f>
        <v>其他</v>
      </c>
    </row>
    <row r="2358" spans="1:13" s="59" customFormat="1" customHeight="1">
      <c r="A2358" s="59" t="s">
        <v>6630</v>
      </c>
      <c r="B2358" s="59" t="s">
        <v>6631</v>
      </c>
      <c r="C2358" s="59" t="s">
        <v>953</v>
      </c>
      <c r="D2358" s="59" t="s">
        <v>13</v>
      </c>
      <c r="F2358" s="59" t="s">
        <v>5</v>
      </c>
      <c r="G2358" s="152" t="str">
        <f>VLOOKUP(D2358,sku归属!A:B,2,0)</f>
        <v>其他</v>
      </c>
    </row>
    <row r="2359" spans="1:13" s="59" customFormat="1" customHeight="1">
      <c r="A2359" s="59" t="s">
        <v>6632</v>
      </c>
      <c r="B2359" s="59" t="s">
        <v>6633</v>
      </c>
      <c r="C2359" s="59" t="s">
        <v>956</v>
      </c>
      <c r="D2359" s="59" t="s">
        <v>13</v>
      </c>
      <c r="F2359" s="59" t="s">
        <v>5</v>
      </c>
      <c r="G2359" s="152" t="str">
        <f>VLOOKUP(D2359,sku归属!A:B,2,0)</f>
        <v>其他</v>
      </c>
    </row>
    <row r="2360" spans="1:13" s="59" customFormat="1" customHeight="1">
      <c r="A2360" s="59" t="s">
        <v>6634</v>
      </c>
      <c r="B2360" s="59" t="s">
        <v>6635</v>
      </c>
      <c r="C2360" s="59" t="s">
        <v>959</v>
      </c>
      <c r="D2360" s="59" t="s">
        <v>13</v>
      </c>
      <c r="F2360" s="59" t="s">
        <v>5</v>
      </c>
      <c r="G2360" s="152" t="str">
        <f>VLOOKUP(D2360,sku归属!A:B,2,0)</f>
        <v>其他</v>
      </c>
    </row>
    <row r="2361" spans="1:13" s="59" customFormat="1" customHeight="1">
      <c r="A2361" s="59" t="s">
        <v>6636</v>
      </c>
      <c r="B2361" s="59" t="s">
        <v>6637</v>
      </c>
      <c r="C2361" s="59" t="s">
        <v>962</v>
      </c>
      <c r="D2361" s="59" t="s">
        <v>13</v>
      </c>
      <c r="F2361" s="59" t="s">
        <v>5</v>
      </c>
      <c r="G2361" s="152" t="str">
        <f>VLOOKUP(D2361,sku归属!A:B,2,0)</f>
        <v>其他</v>
      </c>
    </row>
    <row r="2362" spans="1:13" s="59" customFormat="1" customHeight="1">
      <c r="A2362" s="59" t="s">
        <v>6638</v>
      </c>
      <c r="B2362" s="59" t="s">
        <v>6639</v>
      </c>
      <c r="C2362" s="59" t="s">
        <v>965</v>
      </c>
      <c r="D2362" s="59" t="s">
        <v>13</v>
      </c>
      <c r="F2362" s="59" t="s">
        <v>5</v>
      </c>
      <c r="G2362" s="152" t="str">
        <f>VLOOKUP(D2362,sku归属!A:B,2,0)</f>
        <v>其他</v>
      </c>
    </row>
    <row r="2363" spans="1:13" s="59" customFormat="1" customHeight="1">
      <c r="A2363" s="59" t="s">
        <v>6640</v>
      </c>
      <c r="B2363" s="59" t="s">
        <v>6641</v>
      </c>
      <c r="C2363" s="59" t="s">
        <v>968</v>
      </c>
      <c r="D2363" s="59" t="s">
        <v>13</v>
      </c>
      <c r="F2363" s="59" t="s">
        <v>5</v>
      </c>
      <c r="G2363" s="152" t="str">
        <f>VLOOKUP(D2363,sku归属!A:B,2,0)</f>
        <v>其他</v>
      </c>
    </row>
    <row r="2364" spans="1:13" s="59" customFormat="1" customHeight="1">
      <c r="A2364" s="59" t="s">
        <v>6642</v>
      </c>
      <c r="B2364" s="59" t="s">
        <v>6643</v>
      </c>
      <c r="C2364" s="59" t="s">
        <v>3407</v>
      </c>
      <c r="D2364" s="59" t="s">
        <v>13</v>
      </c>
      <c r="F2364" s="59" t="s">
        <v>5</v>
      </c>
      <c r="G2364" s="152" t="str">
        <f>VLOOKUP(D2364,sku归属!A:B,2,0)</f>
        <v>其他</v>
      </c>
    </row>
    <row r="2365" spans="1:13" s="59" customFormat="1" customHeight="1">
      <c r="A2365" s="59" t="s">
        <v>6644</v>
      </c>
      <c r="B2365" s="59" t="s">
        <v>6645</v>
      </c>
      <c r="C2365" s="59" t="s">
        <v>3404</v>
      </c>
      <c r="D2365" s="59" t="s">
        <v>13</v>
      </c>
      <c r="F2365" s="59" t="s">
        <v>5</v>
      </c>
      <c r="G2365" s="152" t="str">
        <f>VLOOKUP(D2365,sku归属!A:B,2,0)</f>
        <v>其他</v>
      </c>
    </row>
    <row r="2366" spans="1:13" s="59" customFormat="1" customHeight="1">
      <c r="A2366" s="59" t="s">
        <v>6646</v>
      </c>
      <c r="B2366" s="59" t="s">
        <v>6647</v>
      </c>
      <c r="C2366" s="59" t="s">
        <v>6648</v>
      </c>
      <c r="D2366" s="59" t="s">
        <v>13</v>
      </c>
      <c r="F2366" s="59" t="s">
        <v>5</v>
      </c>
      <c r="G2366" s="152" t="str">
        <f>VLOOKUP(D2366,sku归属!A:B,2,0)</f>
        <v>其他</v>
      </c>
    </row>
    <row r="2367" spans="1:13" s="59" customFormat="1" customHeight="1">
      <c r="A2367" s="59" t="s">
        <v>6649</v>
      </c>
      <c r="B2367" s="59" t="s">
        <v>6650</v>
      </c>
      <c r="C2367" s="59" t="s">
        <v>6651</v>
      </c>
      <c r="D2367" s="59" t="s">
        <v>13</v>
      </c>
      <c r="F2367" s="59" t="s">
        <v>5</v>
      </c>
      <c r="G2367" s="152" t="str">
        <f>VLOOKUP(D2367,sku归属!A:B,2,0)</f>
        <v>其他</v>
      </c>
    </row>
    <row r="2368" spans="1:13" s="59" customFormat="1" customHeight="1">
      <c r="A2368" s="59" t="s">
        <v>6652</v>
      </c>
      <c r="B2368" s="59" t="s">
        <v>6653</v>
      </c>
      <c r="C2368" s="59" t="s">
        <v>6654</v>
      </c>
      <c r="D2368" s="59" t="s">
        <v>13</v>
      </c>
      <c r="F2368" s="59" t="s">
        <v>5</v>
      </c>
      <c r="G2368" s="152" t="str">
        <f>VLOOKUP(D2368,sku归属!A:B,2,0)</f>
        <v>其他</v>
      </c>
    </row>
    <row r="2369" spans="1:13" s="59" customFormat="1" customHeight="1">
      <c r="A2369" s="59" t="s">
        <v>6655</v>
      </c>
      <c r="B2369" s="59" t="s">
        <v>6656</v>
      </c>
      <c r="C2369" s="59" t="s">
        <v>6657</v>
      </c>
      <c r="D2369" s="59" t="s">
        <v>13</v>
      </c>
      <c r="F2369" s="59" t="s">
        <v>5</v>
      </c>
      <c r="G2369" s="152" t="str">
        <f>VLOOKUP(D2369,sku归属!A:B,2,0)</f>
        <v>其他</v>
      </c>
    </row>
    <row r="2370" spans="1:13" s="59" customFormat="1" customHeight="1">
      <c r="A2370" s="59" t="s">
        <v>6658</v>
      </c>
      <c r="B2370" s="59" t="s">
        <v>6659</v>
      </c>
      <c r="C2370" s="59" t="s">
        <v>6660</v>
      </c>
      <c r="D2370" s="59" t="s">
        <v>13</v>
      </c>
      <c r="F2370" s="59" t="s">
        <v>5</v>
      </c>
      <c r="G2370" s="152" t="str">
        <f>VLOOKUP(D2370,sku归属!A:B,2,0)</f>
        <v>其他</v>
      </c>
    </row>
    <row r="2371" spans="1:13" s="59" customFormat="1" customHeight="1">
      <c r="A2371" s="59" t="s">
        <v>6661</v>
      </c>
      <c r="B2371" s="59" t="s">
        <v>6662</v>
      </c>
      <c r="C2371" s="59" t="s">
        <v>6663</v>
      </c>
      <c r="D2371" s="59" t="s">
        <v>13</v>
      </c>
      <c r="F2371" s="59" t="s">
        <v>5</v>
      </c>
      <c r="G2371" s="152" t="str">
        <f>VLOOKUP(D2371,sku归属!A:B,2,0)</f>
        <v>其他</v>
      </c>
    </row>
    <row r="2372" spans="1:13" s="59" customFormat="1" customHeight="1">
      <c r="A2372" s="59" t="s">
        <v>6664</v>
      </c>
      <c r="B2372" s="59" t="s">
        <v>6665</v>
      </c>
      <c r="C2372" s="59" t="s">
        <v>6666</v>
      </c>
      <c r="D2372" s="59" t="s">
        <v>13</v>
      </c>
      <c r="F2372" s="59" t="s">
        <v>5</v>
      </c>
      <c r="G2372" s="152" t="str">
        <f>VLOOKUP(D2372,sku归属!A:B,2,0)</f>
        <v>其他</v>
      </c>
    </row>
    <row r="2373" spans="1:13" s="59" customFormat="1" customHeight="1">
      <c r="A2373" s="59" t="s">
        <v>6667</v>
      </c>
      <c r="B2373" s="59" t="s">
        <v>6668</v>
      </c>
      <c r="C2373" s="59" t="s">
        <v>6669</v>
      </c>
      <c r="D2373" s="59" t="s">
        <v>13</v>
      </c>
      <c r="F2373" s="59" t="s">
        <v>5</v>
      </c>
      <c r="G2373" s="152" t="str">
        <f>VLOOKUP(D2373,sku归属!A:B,2,0)</f>
        <v>其他</v>
      </c>
    </row>
    <row r="2374" spans="1:13" s="59" customFormat="1" customHeight="1">
      <c r="A2374" s="59" t="s">
        <v>6670</v>
      </c>
      <c r="B2374" s="59" t="s">
        <v>6671</v>
      </c>
      <c r="C2374" s="59" t="s">
        <v>6672</v>
      </c>
      <c r="D2374" s="59" t="s">
        <v>13</v>
      </c>
      <c r="F2374" s="59" t="s">
        <v>5</v>
      </c>
      <c r="G2374" s="152" t="str">
        <f>VLOOKUP(D2374,sku归属!A:B,2,0)</f>
        <v>其他</v>
      </c>
    </row>
    <row r="2375" spans="1:13" s="59" customFormat="1" customHeight="1">
      <c r="A2375" s="59" t="s">
        <v>6673</v>
      </c>
      <c r="B2375" s="59" t="s">
        <v>6674</v>
      </c>
      <c r="C2375" s="59" t="s">
        <v>6675</v>
      </c>
      <c r="D2375" s="59" t="s">
        <v>13</v>
      </c>
      <c r="F2375" s="59" t="s">
        <v>5</v>
      </c>
      <c r="G2375" s="152" t="str">
        <f>VLOOKUP(D2375,sku归属!A:B,2,0)</f>
        <v>其他</v>
      </c>
    </row>
    <row r="2376" spans="1:13" s="59" customFormat="1" customHeight="1">
      <c r="A2376" s="59" t="s">
        <v>6676</v>
      </c>
      <c r="B2376" s="59" t="s">
        <v>6677</v>
      </c>
      <c r="C2376" s="59" t="s">
        <v>6678</v>
      </c>
      <c r="D2376" s="59" t="s">
        <v>13</v>
      </c>
      <c r="F2376" s="59" t="s">
        <v>5</v>
      </c>
      <c r="G2376" s="152" t="str">
        <f>VLOOKUP(D2376,sku归属!A:B,2,0)</f>
        <v>其他</v>
      </c>
    </row>
    <row r="2377" spans="1:13" s="59" customFormat="1" customHeight="1">
      <c r="A2377" s="59" t="s">
        <v>6679</v>
      </c>
      <c r="B2377" s="59" t="s">
        <v>6680</v>
      </c>
      <c r="C2377" s="59" t="s">
        <v>6681</v>
      </c>
      <c r="D2377" s="59" t="s">
        <v>13</v>
      </c>
      <c r="F2377" s="59" t="s">
        <v>5</v>
      </c>
      <c r="G2377" s="152" t="str">
        <f>VLOOKUP(D2377,sku归属!A:B,2,0)</f>
        <v>其他</v>
      </c>
    </row>
    <row r="2378" spans="1:13" s="59" customFormat="1" customHeight="1">
      <c r="A2378" s="59" t="s">
        <v>6682</v>
      </c>
      <c r="B2378" s="59" t="s">
        <v>6683</v>
      </c>
      <c r="C2378" s="59" t="s">
        <v>6684</v>
      </c>
      <c r="D2378" s="59" t="s">
        <v>13</v>
      </c>
      <c r="F2378" s="59" t="s">
        <v>5</v>
      </c>
      <c r="G2378" s="152" t="str">
        <f>VLOOKUP(D2378,sku归属!A:B,2,0)</f>
        <v>其他</v>
      </c>
    </row>
    <row r="2379" spans="1:13" s="59" customFormat="1" customHeight="1">
      <c r="A2379" s="59" t="s">
        <v>6685</v>
      </c>
      <c r="B2379" s="59" t="s">
        <v>6686</v>
      </c>
      <c r="C2379" s="59" t="s">
        <v>6687</v>
      </c>
      <c r="D2379" s="59" t="s">
        <v>13</v>
      </c>
      <c r="F2379" s="59" t="s">
        <v>5</v>
      </c>
      <c r="G2379" s="152" t="str">
        <f>VLOOKUP(D2379,sku归属!A:B,2,0)</f>
        <v>其他</v>
      </c>
    </row>
    <row r="2380" spans="1:13" s="59" customFormat="1" customHeight="1">
      <c r="A2380" s="59" t="s">
        <v>6688</v>
      </c>
      <c r="B2380" s="59" t="s">
        <v>6689</v>
      </c>
      <c r="C2380" s="59" t="s">
        <v>6690</v>
      </c>
      <c r="D2380" s="59" t="s">
        <v>13</v>
      </c>
      <c r="F2380" s="59" t="s">
        <v>5</v>
      </c>
      <c r="G2380" s="152" t="str">
        <f>VLOOKUP(D2380,sku归属!A:B,2,0)</f>
        <v>其他</v>
      </c>
    </row>
    <row r="2381" spans="1:13" s="59" customFormat="1" customHeight="1">
      <c r="A2381" s="59" t="s">
        <v>6691</v>
      </c>
      <c r="B2381" s="59" t="s">
        <v>6692</v>
      </c>
      <c r="C2381" s="59" t="s">
        <v>6693</v>
      </c>
      <c r="D2381" s="59" t="s">
        <v>13</v>
      </c>
      <c r="F2381" s="59" t="s">
        <v>5</v>
      </c>
      <c r="G2381" s="152" t="str">
        <f>VLOOKUP(D2381,sku归属!A:B,2,0)</f>
        <v>其他</v>
      </c>
    </row>
    <row r="2382" spans="1:13" s="59" customFormat="1" customHeight="1">
      <c r="A2382" s="59" t="s">
        <v>6694</v>
      </c>
      <c r="B2382" s="59" t="s">
        <v>6695</v>
      </c>
      <c r="C2382" s="59" t="s">
        <v>6696</v>
      </c>
      <c r="D2382" s="59" t="s">
        <v>13</v>
      </c>
      <c r="F2382" s="59" t="s">
        <v>5</v>
      </c>
      <c r="G2382" s="152" t="str">
        <f>VLOOKUP(D2382,sku归属!A:B,2,0)</f>
        <v>其他</v>
      </c>
    </row>
    <row r="2383" spans="1:13" s="59" customFormat="1" customHeight="1">
      <c r="A2383" s="59" t="s">
        <v>6697</v>
      </c>
      <c r="B2383" s="59" t="s">
        <v>6698</v>
      </c>
      <c r="C2383" s="59" t="s">
        <v>6699</v>
      </c>
      <c r="D2383" s="59" t="s">
        <v>13</v>
      </c>
      <c r="F2383" s="59" t="s">
        <v>5</v>
      </c>
      <c r="G2383" s="152" t="str">
        <f>VLOOKUP(D2383,sku归属!A:B,2,0)</f>
        <v>其他</v>
      </c>
    </row>
    <row r="2384" spans="1:13" s="59" customFormat="1" customHeight="1">
      <c r="A2384" s="59" t="s">
        <v>6700</v>
      </c>
      <c r="B2384" s="59" t="s">
        <v>6701</v>
      </c>
      <c r="C2384" s="59" t="s">
        <v>2291</v>
      </c>
      <c r="D2384" s="59" t="s">
        <v>13</v>
      </c>
      <c r="F2384" s="59" t="s">
        <v>5</v>
      </c>
      <c r="G2384" s="152" t="str">
        <f>VLOOKUP(D2384,sku归属!A:B,2,0)</f>
        <v>其他</v>
      </c>
    </row>
    <row r="2385" spans="1:13" s="59" customFormat="1" customHeight="1">
      <c r="A2385" s="59" t="s">
        <v>6702</v>
      </c>
      <c r="B2385" s="59" t="s">
        <v>6703</v>
      </c>
      <c r="C2385" s="59" t="s">
        <v>2294</v>
      </c>
      <c r="D2385" s="59" t="s">
        <v>13</v>
      </c>
      <c r="F2385" s="59" t="s">
        <v>5</v>
      </c>
      <c r="G2385" s="152" t="str">
        <f>VLOOKUP(D2385,sku归属!A:B,2,0)</f>
        <v>其他</v>
      </c>
    </row>
    <row r="2386" spans="1:13" s="59" customFormat="1" customHeight="1">
      <c r="A2386" s="59" t="s">
        <v>6704</v>
      </c>
      <c r="B2386" s="59" t="s">
        <v>6705</v>
      </c>
      <c r="C2386" s="59" t="s">
        <v>6706</v>
      </c>
      <c r="D2386" s="59" t="s">
        <v>17</v>
      </c>
      <c r="F2386" s="59" t="s">
        <v>5</v>
      </c>
      <c r="G2386" s="152" t="str">
        <f>VLOOKUP(D2386,sku归属!A:B,2,0)</f>
        <v>其他</v>
      </c>
    </row>
    <row r="2387" spans="1:13" s="59" customFormat="1" customHeight="1">
      <c r="A2387" s="59" t="s">
        <v>6707</v>
      </c>
      <c r="B2387" s="59" t="s">
        <v>6708</v>
      </c>
      <c r="C2387" s="59" t="s">
        <v>6709</v>
      </c>
      <c r="D2387" s="59" t="s">
        <v>17</v>
      </c>
      <c r="F2387" s="59" t="s">
        <v>5</v>
      </c>
      <c r="G2387" s="152" t="str">
        <f>VLOOKUP(D2387,sku归属!A:B,2,0)</f>
        <v>其他</v>
      </c>
    </row>
    <row r="2388" spans="1:13" s="59" customFormat="1" customHeight="1">
      <c r="A2388" s="59" t="s">
        <v>6710</v>
      </c>
      <c r="B2388" s="59" t="s">
        <v>6711</v>
      </c>
      <c r="C2388" s="59" t="s">
        <v>6712</v>
      </c>
      <c r="D2388" s="59" t="s">
        <v>17</v>
      </c>
      <c r="F2388" s="59" t="s">
        <v>5</v>
      </c>
      <c r="G2388" s="152" t="str">
        <f>VLOOKUP(D2388,sku归属!A:B,2,0)</f>
        <v>其他</v>
      </c>
    </row>
    <row r="2389" spans="1:13" s="59" customFormat="1" customHeight="1">
      <c r="A2389" s="59" t="s">
        <v>6713</v>
      </c>
      <c r="B2389" s="59" t="s">
        <v>6714</v>
      </c>
      <c r="C2389" s="59" t="s">
        <v>6715</v>
      </c>
      <c r="D2389" s="59" t="s">
        <v>17</v>
      </c>
      <c r="F2389" s="59" t="s">
        <v>5</v>
      </c>
      <c r="G2389" s="152" t="str">
        <f>VLOOKUP(D2389,sku归属!A:B,2,0)</f>
        <v>其他</v>
      </c>
    </row>
    <row r="2390" spans="1:13" s="59" customFormat="1" customHeight="1">
      <c r="A2390" s="59" t="s">
        <v>6716</v>
      </c>
      <c r="B2390" s="59" t="s">
        <v>6717</v>
      </c>
      <c r="C2390" s="59" t="s">
        <v>6718</v>
      </c>
      <c r="D2390" s="59" t="s">
        <v>17</v>
      </c>
      <c r="F2390" s="59" t="s">
        <v>5</v>
      </c>
      <c r="G2390" s="152" t="str">
        <f>VLOOKUP(D2390,sku归属!A:B,2,0)</f>
        <v>其他</v>
      </c>
    </row>
    <row r="2391" spans="1:13" s="59" customFormat="1" customHeight="1">
      <c r="A2391" s="59" t="s">
        <v>6719</v>
      </c>
      <c r="B2391" s="59" t="s">
        <v>6720</v>
      </c>
      <c r="C2391" s="59" t="s">
        <v>6721</v>
      </c>
      <c r="D2391" s="59" t="s">
        <v>17</v>
      </c>
      <c r="F2391" s="59" t="s">
        <v>5</v>
      </c>
      <c r="G2391" s="152" t="str">
        <f>VLOOKUP(D2391,sku归属!A:B,2,0)</f>
        <v>其他</v>
      </c>
    </row>
    <row r="2392" spans="1:13" s="59" customFormat="1" customHeight="1">
      <c r="A2392" s="59" t="s">
        <v>6722</v>
      </c>
      <c r="B2392" s="59" t="s">
        <v>6723</v>
      </c>
      <c r="C2392" s="59" t="s">
        <v>6724</v>
      </c>
      <c r="D2392" s="59" t="s">
        <v>17</v>
      </c>
      <c r="F2392" s="59" t="s">
        <v>5</v>
      </c>
      <c r="G2392" s="152" t="str">
        <f>VLOOKUP(D2392,sku归属!A:B,2,0)</f>
        <v>其他</v>
      </c>
    </row>
    <row r="2393" spans="1:13" s="59" customFormat="1" customHeight="1">
      <c r="A2393" s="59" t="s">
        <v>6725</v>
      </c>
      <c r="B2393" s="59" t="s">
        <v>6726</v>
      </c>
      <c r="C2393" s="59" t="s">
        <v>6727</v>
      </c>
      <c r="D2393" s="59" t="s">
        <v>17</v>
      </c>
      <c r="F2393" s="59" t="s">
        <v>5</v>
      </c>
      <c r="G2393" s="152" t="str">
        <f>VLOOKUP(D2393,sku归属!A:B,2,0)</f>
        <v>其他</v>
      </c>
    </row>
    <row r="2394" spans="1:13" s="59" customFormat="1" customHeight="1">
      <c r="A2394" s="59" t="s">
        <v>6728</v>
      </c>
      <c r="B2394" s="59" t="s">
        <v>6729</v>
      </c>
      <c r="C2394" s="59" t="s">
        <v>6730</v>
      </c>
      <c r="D2394" s="59" t="s">
        <v>17</v>
      </c>
      <c r="F2394" s="59" t="s">
        <v>5</v>
      </c>
      <c r="G2394" s="152" t="str">
        <f>VLOOKUP(D2394,sku归属!A:B,2,0)</f>
        <v>其他</v>
      </c>
    </row>
    <row r="2395" spans="1:13" s="59" customFormat="1" customHeight="1">
      <c r="A2395" s="59" t="s">
        <v>6731</v>
      </c>
      <c r="B2395" s="59" t="s">
        <v>6732</v>
      </c>
      <c r="C2395" s="59" t="s">
        <v>6733</v>
      </c>
      <c r="D2395" s="59" t="s">
        <v>17</v>
      </c>
      <c r="F2395" s="59" t="s">
        <v>5</v>
      </c>
      <c r="G2395" s="152" t="str">
        <f>VLOOKUP(D2395,sku归属!A:B,2,0)</f>
        <v>其他</v>
      </c>
    </row>
    <row r="2396" spans="1:13" s="59" customFormat="1" customHeight="1">
      <c r="A2396" s="59" t="s">
        <v>6734</v>
      </c>
      <c r="B2396" s="59" t="s">
        <v>6735</v>
      </c>
      <c r="C2396" s="59" t="s">
        <v>6736</v>
      </c>
      <c r="D2396" s="59" t="s">
        <v>17</v>
      </c>
      <c r="F2396" s="59" t="s">
        <v>5</v>
      </c>
      <c r="G2396" s="152" t="str">
        <f>VLOOKUP(D2396,sku归属!A:B,2,0)</f>
        <v>其他</v>
      </c>
    </row>
    <row r="2397" spans="1:13" s="59" customFormat="1" customHeight="1">
      <c r="A2397" s="59" t="s">
        <v>6737</v>
      </c>
      <c r="B2397" s="59" t="s">
        <v>6738</v>
      </c>
      <c r="C2397" s="59" t="s">
        <v>6739</v>
      </c>
      <c r="D2397" s="59" t="s">
        <v>17</v>
      </c>
      <c r="F2397" s="59" t="s">
        <v>5</v>
      </c>
      <c r="G2397" s="152" t="str">
        <f>VLOOKUP(D2397,sku归属!A:B,2,0)</f>
        <v>其他</v>
      </c>
    </row>
    <row r="2398" spans="1:13" s="59" customFormat="1" customHeight="1">
      <c r="A2398" s="59" t="s">
        <v>6740</v>
      </c>
      <c r="B2398" s="59" t="s">
        <v>6741</v>
      </c>
      <c r="C2398" s="59" t="s">
        <v>4340</v>
      </c>
      <c r="D2398" s="59" t="s">
        <v>6</v>
      </c>
      <c r="F2398" s="59" t="s">
        <v>5</v>
      </c>
      <c r="G2398" s="152" t="str">
        <f>VLOOKUP(D2398,sku归属!A:B,2,0)</f>
        <v>莫美玉</v>
      </c>
    </row>
    <row r="2399" spans="1:13" s="59" customFormat="1" customHeight="1">
      <c r="A2399" s="59" t="s">
        <v>6742</v>
      </c>
      <c r="B2399" s="59" t="s">
        <v>6743</v>
      </c>
      <c r="C2399" s="59" t="s">
        <v>4343</v>
      </c>
      <c r="D2399" s="59" t="s">
        <v>6</v>
      </c>
      <c r="F2399" s="59" t="s">
        <v>5</v>
      </c>
      <c r="G2399" s="152" t="str">
        <f>VLOOKUP(D2399,sku归属!A:B,2,0)</f>
        <v>莫美玉</v>
      </c>
    </row>
    <row r="2400" spans="1:13" s="59" customFormat="1" customHeight="1">
      <c r="A2400" s="59" t="s">
        <v>6744</v>
      </c>
      <c r="B2400" s="59" t="s">
        <v>6745</v>
      </c>
      <c r="C2400" s="59" t="s">
        <v>4350</v>
      </c>
      <c r="D2400" s="59" t="s">
        <v>6</v>
      </c>
      <c r="F2400" s="59" t="s">
        <v>5</v>
      </c>
      <c r="G2400" s="152" t="str">
        <f>VLOOKUP(D2400,sku归属!A:B,2,0)</f>
        <v>莫美玉</v>
      </c>
    </row>
    <row r="2401" spans="1:13" s="59" customFormat="1" customHeight="1">
      <c r="A2401" s="59" t="s">
        <v>6746</v>
      </c>
      <c r="B2401" s="59" t="s">
        <v>6747</v>
      </c>
      <c r="C2401" s="59" t="s">
        <v>4353</v>
      </c>
      <c r="D2401" s="59" t="s">
        <v>6</v>
      </c>
      <c r="F2401" s="59" t="s">
        <v>5</v>
      </c>
      <c r="G2401" s="152" t="str">
        <f>VLOOKUP(D2401,sku归属!A:B,2,0)</f>
        <v>莫美玉</v>
      </c>
    </row>
    <row r="2402" spans="1:13" s="59" customFormat="1" customHeight="1">
      <c r="A2402" s="59" t="s">
        <v>6748</v>
      </c>
      <c r="B2402" s="59" t="s">
        <v>6749</v>
      </c>
      <c r="C2402" s="59" t="s">
        <v>6750</v>
      </c>
      <c r="D2402" s="59" t="s">
        <v>6</v>
      </c>
      <c r="F2402" s="59" t="s">
        <v>5</v>
      </c>
      <c r="G2402" s="152" t="str">
        <f>VLOOKUP(D2402,sku归属!A:B,2,0)</f>
        <v>莫美玉</v>
      </c>
    </row>
    <row r="2403" spans="1:13" s="59" customFormat="1" customHeight="1">
      <c r="A2403" s="59" t="s">
        <v>6751</v>
      </c>
      <c r="B2403" s="59" t="s">
        <v>6752</v>
      </c>
      <c r="C2403" s="59" t="s">
        <v>6753</v>
      </c>
      <c r="D2403" s="59" t="s">
        <v>6</v>
      </c>
      <c r="F2403" s="59" t="s">
        <v>5</v>
      </c>
      <c r="G2403" s="152" t="str">
        <f>VLOOKUP(D2403,sku归属!A:B,2,0)</f>
        <v>莫美玉</v>
      </c>
    </row>
    <row r="2404" spans="1:13" s="59" customFormat="1" customHeight="1">
      <c r="A2404" s="59" t="s">
        <v>6754</v>
      </c>
      <c r="B2404" s="59" t="s">
        <v>6755</v>
      </c>
      <c r="C2404" s="59" t="s">
        <v>1711</v>
      </c>
      <c r="D2404" s="59" t="s">
        <v>6</v>
      </c>
      <c r="F2404" s="59" t="s">
        <v>5</v>
      </c>
      <c r="G2404" s="152" t="str">
        <f>VLOOKUP(D2404,sku归属!A:B,2,0)</f>
        <v>莫美玉</v>
      </c>
    </row>
    <row r="2405" spans="1:13" s="59" customFormat="1" customHeight="1">
      <c r="A2405" s="59" t="s">
        <v>6756</v>
      </c>
      <c r="B2405" s="59" t="s">
        <v>6757</v>
      </c>
      <c r="C2405" s="59" t="s">
        <v>1708</v>
      </c>
      <c r="D2405" s="59" t="s">
        <v>6</v>
      </c>
      <c r="F2405" s="59" t="s">
        <v>5</v>
      </c>
      <c r="G2405" s="152" t="str">
        <f>VLOOKUP(D2405,sku归属!A:B,2,0)</f>
        <v>莫美玉</v>
      </c>
    </row>
    <row r="2406" spans="1:13" s="59" customFormat="1" customHeight="1">
      <c r="A2406" s="59" t="s">
        <v>6758</v>
      </c>
      <c r="B2406" s="59" t="s">
        <v>6759</v>
      </c>
      <c r="C2406" s="59" t="s">
        <v>6760</v>
      </c>
      <c r="D2406" s="59" t="s">
        <v>6</v>
      </c>
      <c r="F2406" s="59" t="s">
        <v>5</v>
      </c>
      <c r="G2406" s="152" t="str">
        <f>VLOOKUP(D2406,sku归属!A:B,2,0)</f>
        <v>莫美玉</v>
      </c>
    </row>
    <row r="2407" spans="1:13" s="59" customFormat="1" customHeight="1">
      <c r="A2407" s="59" t="s">
        <v>6761</v>
      </c>
      <c r="B2407" s="59" t="s">
        <v>6762</v>
      </c>
      <c r="C2407" s="59" t="s">
        <v>6763</v>
      </c>
      <c r="D2407" s="59" t="s">
        <v>6</v>
      </c>
      <c r="F2407" s="59" t="s">
        <v>5</v>
      </c>
      <c r="G2407" s="152" t="str">
        <f>VLOOKUP(D2407,sku归属!A:B,2,0)</f>
        <v>莫美玉</v>
      </c>
    </row>
    <row r="2408" spans="1:13" s="59" customFormat="1" customHeight="1">
      <c r="A2408" s="59" t="s">
        <v>6764</v>
      </c>
      <c r="B2408" s="59" t="s">
        <v>6765</v>
      </c>
      <c r="C2408" s="59" t="s">
        <v>6766</v>
      </c>
      <c r="D2408" s="59" t="s">
        <v>6</v>
      </c>
      <c r="F2408" s="59" t="s">
        <v>5</v>
      </c>
      <c r="G2408" s="152" t="str">
        <f>VLOOKUP(D2408,sku归属!A:B,2,0)</f>
        <v>莫美玉</v>
      </c>
    </row>
    <row r="2409" spans="1:13" s="59" customFormat="1" customHeight="1">
      <c r="A2409" s="59" t="s">
        <v>6767</v>
      </c>
      <c r="B2409" s="59" t="s">
        <v>6768</v>
      </c>
      <c r="C2409" s="59" t="s">
        <v>6769</v>
      </c>
      <c r="D2409" s="59" t="s">
        <v>6</v>
      </c>
      <c r="F2409" s="59" t="s">
        <v>5</v>
      </c>
      <c r="G2409" s="152" t="str">
        <f>VLOOKUP(D2409,sku归属!A:B,2,0)</f>
        <v>莫美玉</v>
      </c>
    </row>
    <row r="2410" spans="1:13" s="59" customFormat="1" customHeight="1">
      <c r="A2410" s="59" t="s">
        <v>6770</v>
      </c>
      <c r="B2410" s="59" t="s">
        <v>6771</v>
      </c>
      <c r="C2410" s="59" t="s">
        <v>6772</v>
      </c>
      <c r="D2410" s="59" t="s">
        <v>6</v>
      </c>
      <c r="F2410" s="59" t="s">
        <v>5</v>
      </c>
      <c r="G2410" s="152" t="str">
        <f>VLOOKUP(D2410,sku归属!A:B,2,0)</f>
        <v>莫美玉</v>
      </c>
    </row>
    <row r="2411" spans="1:13" s="59" customFormat="1" customHeight="1">
      <c r="A2411" s="59" t="s">
        <v>6773</v>
      </c>
      <c r="B2411" s="59" t="s">
        <v>6774</v>
      </c>
      <c r="C2411" s="59" t="s">
        <v>6775</v>
      </c>
      <c r="D2411" s="59" t="s">
        <v>6</v>
      </c>
      <c r="F2411" s="59" t="s">
        <v>5</v>
      </c>
      <c r="G2411" s="152" t="str">
        <f>VLOOKUP(D2411,sku归属!A:B,2,0)</f>
        <v>莫美玉</v>
      </c>
    </row>
    <row r="2412" spans="1:13" s="59" customFormat="1" customHeight="1">
      <c r="A2412" s="59" t="s">
        <v>6776</v>
      </c>
      <c r="B2412" s="59" t="s">
        <v>6777</v>
      </c>
      <c r="C2412" s="59" t="s">
        <v>6778</v>
      </c>
      <c r="D2412" s="59" t="s">
        <v>6</v>
      </c>
      <c r="F2412" s="59" t="s">
        <v>5</v>
      </c>
      <c r="G2412" s="152" t="str">
        <f>VLOOKUP(D2412,sku归属!A:B,2,0)</f>
        <v>莫美玉</v>
      </c>
    </row>
    <row r="2413" spans="1:13" s="59" customFormat="1" customHeight="1">
      <c r="A2413" s="59" t="s">
        <v>6779</v>
      </c>
      <c r="B2413" s="59" t="s">
        <v>6780</v>
      </c>
      <c r="C2413" s="59" t="s">
        <v>6781</v>
      </c>
      <c r="D2413" s="59" t="s">
        <v>6</v>
      </c>
      <c r="F2413" s="59" t="s">
        <v>5</v>
      </c>
      <c r="G2413" s="152" t="str">
        <f>VLOOKUP(D2413,sku归属!A:B,2,0)</f>
        <v>莫美玉</v>
      </c>
    </row>
    <row r="2414" spans="1:13" s="59" customFormat="1" customHeight="1">
      <c r="A2414" s="59" t="s">
        <v>6782</v>
      </c>
      <c r="B2414" s="59" t="s">
        <v>6783</v>
      </c>
      <c r="C2414" s="59" t="s">
        <v>6784</v>
      </c>
      <c r="D2414" s="59" t="s">
        <v>6</v>
      </c>
      <c r="F2414" s="59" t="s">
        <v>5</v>
      </c>
      <c r="G2414" s="152" t="str">
        <f>VLOOKUP(D2414,sku归属!A:B,2,0)</f>
        <v>莫美玉</v>
      </c>
    </row>
    <row r="2415" spans="1:13" s="59" customFormat="1" customHeight="1">
      <c r="A2415" s="59" t="s">
        <v>6785</v>
      </c>
      <c r="B2415" s="59" t="s">
        <v>6786</v>
      </c>
      <c r="C2415" s="59" t="s">
        <v>6787</v>
      </c>
      <c r="D2415" s="59" t="s">
        <v>6</v>
      </c>
      <c r="F2415" s="59" t="s">
        <v>5</v>
      </c>
      <c r="G2415" s="152" t="str">
        <f>VLOOKUP(D2415,sku归属!A:B,2,0)</f>
        <v>莫美玉</v>
      </c>
    </row>
    <row r="2416" spans="1:13" s="59" customFormat="1" customHeight="1">
      <c r="A2416" s="59" t="s">
        <v>6788</v>
      </c>
      <c r="B2416" s="59" t="s">
        <v>6789</v>
      </c>
      <c r="C2416" s="59" t="s">
        <v>2822</v>
      </c>
      <c r="D2416" s="59" t="s">
        <v>6</v>
      </c>
      <c r="F2416" s="59" t="s">
        <v>5</v>
      </c>
      <c r="G2416" s="152" t="str">
        <f>VLOOKUP(D2416,sku归属!A:B,2,0)</f>
        <v>莫美玉</v>
      </c>
    </row>
    <row r="2417" spans="1:13" s="59" customFormat="1" customHeight="1">
      <c r="A2417" s="59" t="s">
        <v>6790</v>
      </c>
      <c r="B2417" s="59" t="s">
        <v>6791</v>
      </c>
      <c r="C2417" s="59" t="s">
        <v>2825</v>
      </c>
      <c r="D2417" s="59" t="s">
        <v>6</v>
      </c>
      <c r="F2417" s="59" t="s">
        <v>5</v>
      </c>
      <c r="G2417" s="152" t="str">
        <f>VLOOKUP(D2417,sku归属!A:B,2,0)</f>
        <v>莫美玉</v>
      </c>
    </row>
    <row r="2418" spans="1:13" s="59" customFormat="1" customHeight="1">
      <c r="A2418" s="59" t="s">
        <v>6792</v>
      </c>
      <c r="B2418" s="59" t="s">
        <v>6793</v>
      </c>
      <c r="C2418" s="59" t="s">
        <v>2816</v>
      </c>
      <c r="D2418" s="59" t="s">
        <v>6</v>
      </c>
      <c r="F2418" s="59" t="s">
        <v>5</v>
      </c>
      <c r="G2418" s="152" t="str">
        <f>VLOOKUP(D2418,sku归属!A:B,2,0)</f>
        <v>莫美玉</v>
      </c>
    </row>
    <row r="2419" spans="1:13" s="59" customFormat="1" customHeight="1">
      <c r="A2419" s="59" t="s">
        <v>6794</v>
      </c>
      <c r="B2419" s="59" t="s">
        <v>6795</v>
      </c>
      <c r="C2419" s="59" t="s">
        <v>2819</v>
      </c>
      <c r="D2419" s="59" t="s">
        <v>6</v>
      </c>
      <c r="F2419" s="59" t="s">
        <v>5</v>
      </c>
      <c r="G2419" s="152" t="str">
        <f>VLOOKUP(D2419,sku归属!A:B,2,0)</f>
        <v>莫美玉</v>
      </c>
    </row>
    <row r="2420" spans="1:13" s="59" customFormat="1" customHeight="1">
      <c r="A2420" s="59" t="s">
        <v>6796</v>
      </c>
      <c r="B2420" s="59" t="s">
        <v>6797</v>
      </c>
      <c r="C2420" s="59" t="s">
        <v>5275</v>
      </c>
      <c r="D2420" s="59" t="s">
        <v>6</v>
      </c>
      <c r="F2420" s="59" t="s">
        <v>5</v>
      </c>
      <c r="G2420" s="152" t="str">
        <f>VLOOKUP(D2420,sku归属!A:B,2,0)</f>
        <v>莫美玉</v>
      </c>
    </row>
    <row r="2421" spans="1:13" s="59" customFormat="1" customHeight="1">
      <c r="A2421" s="59" t="s">
        <v>6798</v>
      </c>
      <c r="B2421" s="59" t="s">
        <v>6799</v>
      </c>
      <c r="C2421" s="59" t="s">
        <v>5281</v>
      </c>
      <c r="D2421" s="59" t="s">
        <v>6</v>
      </c>
      <c r="F2421" s="59" t="s">
        <v>5</v>
      </c>
      <c r="G2421" s="152" t="str">
        <f>VLOOKUP(D2421,sku归属!A:B,2,0)</f>
        <v>莫美玉</v>
      </c>
    </row>
    <row r="2422" spans="1:13" s="59" customFormat="1" customHeight="1">
      <c r="A2422" s="59" t="s">
        <v>6800</v>
      </c>
      <c r="B2422" s="59" t="s">
        <v>6801</v>
      </c>
      <c r="C2422" s="59" t="s">
        <v>5278</v>
      </c>
      <c r="D2422" s="59" t="s">
        <v>6</v>
      </c>
      <c r="F2422" s="59" t="s">
        <v>5</v>
      </c>
      <c r="G2422" s="152" t="str">
        <f>VLOOKUP(D2422,sku归属!A:B,2,0)</f>
        <v>莫美玉</v>
      </c>
    </row>
    <row r="2423" spans="1:13" s="59" customFormat="1" customHeight="1">
      <c r="A2423" s="59" t="s">
        <v>6802</v>
      </c>
      <c r="B2423" s="59" t="s">
        <v>6803</v>
      </c>
      <c r="C2423" s="59" t="s">
        <v>3529</v>
      </c>
      <c r="D2423" s="59" t="s">
        <v>6</v>
      </c>
      <c r="F2423" s="59" t="s">
        <v>5</v>
      </c>
      <c r="G2423" s="152" t="str">
        <f>VLOOKUP(D2423,sku归属!A:B,2,0)</f>
        <v>莫美玉</v>
      </c>
    </row>
    <row r="2424" spans="1:13" s="59" customFormat="1" customHeight="1">
      <c r="A2424" s="59" t="s">
        <v>6804</v>
      </c>
      <c r="B2424" s="59" t="s">
        <v>6805</v>
      </c>
      <c r="C2424" s="59" t="s">
        <v>2922</v>
      </c>
      <c r="D2424" s="59" t="s">
        <v>6</v>
      </c>
      <c r="F2424" s="59" t="s">
        <v>5</v>
      </c>
      <c r="G2424" s="152" t="str">
        <f>VLOOKUP(D2424,sku归属!A:B,2,0)</f>
        <v>莫美玉</v>
      </c>
    </row>
    <row r="2425" spans="1:13" s="59" customFormat="1" customHeight="1">
      <c r="A2425" s="59" t="s">
        <v>6806</v>
      </c>
      <c r="B2425" s="59" t="s">
        <v>6807</v>
      </c>
      <c r="C2425" s="59" t="s">
        <v>6361</v>
      </c>
      <c r="D2425" s="59" t="s">
        <v>6</v>
      </c>
      <c r="F2425" s="59" t="s">
        <v>5</v>
      </c>
      <c r="G2425" s="152" t="str">
        <f>VLOOKUP(D2425,sku归属!A:B,2,0)</f>
        <v>莫美玉</v>
      </c>
    </row>
    <row r="2426" spans="1:13" s="59" customFormat="1" customHeight="1">
      <c r="A2426" s="59" t="s">
        <v>6808</v>
      </c>
      <c r="B2426" s="59" t="s">
        <v>6809</v>
      </c>
      <c r="C2426" s="59" t="s">
        <v>6136</v>
      </c>
      <c r="D2426" s="59" t="s">
        <v>6</v>
      </c>
      <c r="F2426" s="59" t="s">
        <v>5</v>
      </c>
      <c r="G2426" s="152" t="str">
        <f>VLOOKUP(D2426,sku归属!A:B,2,0)</f>
        <v>莫美玉</v>
      </c>
    </row>
    <row r="2427" spans="1:13" s="59" customFormat="1" customHeight="1">
      <c r="A2427" s="59" t="s">
        <v>6810</v>
      </c>
      <c r="B2427" s="59" t="s">
        <v>6811</v>
      </c>
      <c r="C2427" s="59" t="s">
        <v>6812</v>
      </c>
      <c r="D2427" s="59" t="s">
        <v>6</v>
      </c>
      <c r="F2427" s="59" t="s">
        <v>5</v>
      </c>
      <c r="G2427" s="152" t="str">
        <f>VLOOKUP(D2427,sku归属!A:B,2,0)</f>
        <v>莫美玉</v>
      </c>
    </row>
    <row r="2428" spans="1:13" s="59" customFormat="1" customHeight="1">
      <c r="A2428" s="59" t="s">
        <v>6813</v>
      </c>
      <c r="B2428" s="59" t="s">
        <v>6814</v>
      </c>
      <c r="C2428" s="59" t="s">
        <v>6815</v>
      </c>
      <c r="D2428" s="59" t="s">
        <v>6</v>
      </c>
      <c r="F2428" s="59" t="s">
        <v>5</v>
      </c>
      <c r="G2428" s="152" t="str">
        <f>VLOOKUP(D2428,sku归属!A:B,2,0)</f>
        <v>莫美玉</v>
      </c>
    </row>
    <row r="2429" spans="1:13" s="59" customFormat="1" customHeight="1">
      <c r="A2429" s="59" t="s">
        <v>6816</v>
      </c>
      <c r="B2429" s="59" t="s">
        <v>6817</v>
      </c>
      <c r="C2429" s="59" t="s">
        <v>6818</v>
      </c>
      <c r="D2429" s="59" t="s">
        <v>6</v>
      </c>
      <c r="F2429" s="59" t="s">
        <v>5</v>
      </c>
      <c r="G2429" s="152" t="str">
        <f>VLOOKUP(D2429,sku归属!A:B,2,0)</f>
        <v>莫美玉</v>
      </c>
    </row>
    <row r="2430" spans="1:13" s="59" customFormat="1" customHeight="1">
      <c r="A2430" s="59" t="s">
        <v>6819</v>
      </c>
      <c r="B2430" s="59" t="s">
        <v>6820</v>
      </c>
      <c r="C2430" s="59" t="s">
        <v>6821</v>
      </c>
      <c r="D2430" s="59" t="s">
        <v>6</v>
      </c>
      <c r="F2430" s="59" t="s">
        <v>5</v>
      </c>
      <c r="G2430" s="152" t="str">
        <f>VLOOKUP(D2430,sku归属!A:B,2,0)</f>
        <v>莫美玉</v>
      </c>
    </row>
    <row r="2431" spans="1:13" s="59" customFormat="1" customHeight="1">
      <c r="A2431" s="59" t="s">
        <v>6822</v>
      </c>
      <c r="B2431" s="59" t="s">
        <v>6823</v>
      </c>
      <c r="C2431" s="59" t="s">
        <v>6824</v>
      </c>
      <c r="D2431" s="59" t="s">
        <v>6</v>
      </c>
      <c r="F2431" s="59" t="s">
        <v>5</v>
      </c>
      <c r="G2431" s="152" t="str">
        <f>VLOOKUP(D2431,sku归属!A:B,2,0)</f>
        <v>莫美玉</v>
      </c>
    </row>
    <row r="2432" spans="1:13" s="59" customFormat="1" customHeight="1">
      <c r="A2432" s="59" t="s">
        <v>6825</v>
      </c>
      <c r="B2432" s="59" t="s">
        <v>6826</v>
      </c>
      <c r="C2432" s="59" t="s">
        <v>6827</v>
      </c>
      <c r="D2432" s="59" t="s">
        <v>6</v>
      </c>
      <c r="F2432" s="59" t="s">
        <v>5</v>
      </c>
      <c r="G2432" s="152" t="str">
        <f>VLOOKUP(D2432,sku归属!A:B,2,0)</f>
        <v>莫美玉</v>
      </c>
    </row>
    <row r="2433" spans="1:13" s="59" customFormat="1" customHeight="1">
      <c r="A2433" s="59" t="s">
        <v>6828</v>
      </c>
      <c r="B2433" s="59" t="s">
        <v>6829</v>
      </c>
      <c r="C2433" s="59" t="s">
        <v>5481</v>
      </c>
      <c r="D2433" s="59" t="s">
        <v>6</v>
      </c>
      <c r="F2433" s="59" t="s">
        <v>5</v>
      </c>
      <c r="G2433" s="152" t="str">
        <f>VLOOKUP(D2433,sku归属!A:B,2,0)</f>
        <v>莫美玉</v>
      </c>
    </row>
    <row r="2434" spans="1:13" s="59" customFormat="1" customHeight="1">
      <c r="A2434" s="59" t="s">
        <v>6830</v>
      </c>
      <c r="B2434" s="59" t="s">
        <v>6831</v>
      </c>
      <c r="C2434" s="59" t="s">
        <v>5478</v>
      </c>
      <c r="D2434" s="59" t="s">
        <v>6</v>
      </c>
      <c r="F2434" s="59" t="s">
        <v>5</v>
      </c>
      <c r="G2434" s="152" t="str">
        <f>VLOOKUP(D2434,sku归属!A:B,2,0)</f>
        <v>莫美玉</v>
      </c>
    </row>
    <row r="2435" spans="1:13" s="59" customFormat="1" customHeight="1">
      <c r="A2435" s="59" t="s">
        <v>6832</v>
      </c>
      <c r="B2435" s="59" t="s">
        <v>6833</v>
      </c>
      <c r="C2435" s="59" t="s">
        <v>5475</v>
      </c>
      <c r="D2435" s="59" t="s">
        <v>6</v>
      </c>
      <c r="F2435" s="59" t="s">
        <v>5</v>
      </c>
      <c r="G2435" s="152" t="str">
        <f>VLOOKUP(D2435,sku归属!A:B,2,0)</f>
        <v>莫美玉</v>
      </c>
    </row>
    <row r="2436" spans="1:13" s="59" customFormat="1" customHeight="1">
      <c r="A2436" s="59" t="s">
        <v>6834</v>
      </c>
      <c r="B2436" s="59" t="s">
        <v>6835</v>
      </c>
      <c r="C2436" s="59" t="s">
        <v>6172</v>
      </c>
      <c r="D2436" s="59" t="s">
        <v>6</v>
      </c>
      <c r="F2436" s="59" t="s">
        <v>5</v>
      </c>
      <c r="G2436" s="152" t="str">
        <f>VLOOKUP(D2436,sku归属!A:B,2,0)</f>
        <v>莫美玉</v>
      </c>
    </row>
    <row r="2437" spans="1:13" s="59" customFormat="1" customHeight="1">
      <c r="A2437" s="59" t="s">
        <v>6836</v>
      </c>
      <c r="B2437" s="59" t="s">
        <v>6837</v>
      </c>
      <c r="C2437" s="59" t="s">
        <v>6178</v>
      </c>
      <c r="D2437" s="59" t="s">
        <v>6</v>
      </c>
      <c r="F2437" s="59" t="s">
        <v>5</v>
      </c>
      <c r="G2437" s="152" t="str">
        <f>VLOOKUP(D2437,sku归属!A:B,2,0)</f>
        <v>莫美玉</v>
      </c>
    </row>
    <row r="2438" spans="1:13" s="59" customFormat="1" customHeight="1">
      <c r="A2438" s="59" t="s">
        <v>6838</v>
      </c>
      <c r="B2438" s="59" t="s">
        <v>6839</v>
      </c>
      <c r="C2438" s="59" t="s">
        <v>6175</v>
      </c>
      <c r="D2438" s="59" t="s">
        <v>6</v>
      </c>
      <c r="F2438" s="59" t="s">
        <v>5</v>
      </c>
      <c r="G2438" s="152" t="str">
        <f>VLOOKUP(D2438,sku归属!A:B,2,0)</f>
        <v>莫美玉</v>
      </c>
    </row>
    <row r="2439" spans="1:13" s="59" customFormat="1" customHeight="1">
      <c r="A2439" s="59" t="s">
        <v>6840</v>
      </c>
      <c r="B2439" s="59" t="s">
        <v>6841</v>
      </c>
      <c r="C2439" s="59" t="s">
        <v>6163</v>
      </c>
      <c r="D2439" s="59" t="s">
        <v>6</v>
      </c>
      <c r="F2439" s="59" t="s">
        <v>5</v>
      </c>
      <c r="G2439" s="152" t="str">
        <f>VLOOKUP(D2439,sku归属!A:B,2,0)</f>
        <v>莫美玉</v>
      </c>
    </row>
    <row r="2440" spans="1:13" s="59" customFormat="1" customHeight="1">
      <c r="A2440" s="59" t="s">
        <v>6842</v>
      </c>
      <c r="B2440" s="59" t="s">
        <v>6843</v>
      </c>
      <c r="C2440" s="59" t="s">
        <v>6169</v>
      </c>
      <c r="D2440" s="59" t="s">
        <v>6</v>
      </c>
      <c r="F2440" s="59" t="s">
        <v>5</v>
      </c>
      <c r="G2440" s="152" t="str">
        <f>VLOOKUP(D2440,sku归属!A:B,2,0)</f>
        <v>莫美玉</v>
      </c>
    </row>
    <row r="2441" spans="1:13" s="59" customFormat="1" customHeight="1">
      <c r="A2441" s="59" t="s">
        <v>6844</v>
      </c>
      <c r="B2441" s="59" t="s">
        <v>6845</v>
      </c>
      <c r="C2441" s="59" t="s">
        <v>6166</v>
      </c>
      <c r="D2441" s="59" t="s">
        <v>6</v>
      </c>
      <c r="F2441" s="59" t="s">
        <v>5</v>
      </c>
      <c r="G2441" s="152" t="str">
        <f>VLOOKUP(D2441,sku归属!A:B,2,0)</f>
        <v>莫美玉</v>
      </c>
    </row>
    <row r="2442" spans="1:13" s="59" customFormat="1" customHeight="1">
      <c r="A2442" s="59" t="s">
        <v>6846</v>
      </c>
      <c r="B2442" s="59" t="s">
        <v>6847</v>
      </c>
      <c r="C2442" s="59" t="s">
        <v>3404</v>
      </c>
      <c r="D2442" s="59" t="s">
        <v>6</v>
      </c>
      <c r="F2442" s="59" t="s">
        <v>5</v>
      </c>
      <c r="G2442" s="152" t="str">
        <f>VLOOKUP(D2442,sku归属!A:B,2,0)</f>
        <v>莫美玉</v>
      </c>
    </row>
    <row r="2443" spans="1:13" s="59" customFormat="1" customHeight="1">
      <c r="A2443" s="59" t="s">
        <v>6848</v>
      </c>
      <c r="B2443" s="59" t="s">
        <v>6849</v>
      </c>
      <c r="C2443" s="59" t="s">
        <v>3671</v>
      </c>
      <c r="D2443" s="59" t="s">
        <v>6</v>
      </c>
      <c r="F2443" s="59" t="s">
        <v>5</v>
      </c>
      <c r="G2443" s="152" t="str">
        <f>VLOOKUP(D2443,sku归属!A:B,2,0)</f>
        <v>莫美玉</v>
      </c>
    </row>
    <row r="2444" spans="1:13" s="59" customFormat="1" customHeight="1">
      <c r="A2444" s="59" t="s">
        <v>6850</v>
      </c>
      <c r="B2444" s="59" t="s">
        <v>6851</v>
      </c>
      <c r="C2444" s="59" t="s">
        <v>5464</v>
      </c>
      <c r="D2444" s="59" t="s">
        <v>6</v>
      </c>
      <c r="F2444" s="59" t="s">
        <v>5</v>
      </c>
      <c r="G2444" s="152" t="str">
        <f>VLOOKUP(D2444,sku归属!A:B,2,0)</f>
        <v>莫美玉</v>
      </c>
    </row>
    <row r="2445" spans="1:13" s="59" customFormat="1" customHeight="1">
      <c r="A2445" s="59" t="s">
        <v>6852</v>
      </c>
      <c r="B2445" s="59" t="s">
        <v>6853</v>
      </c>
      <c r="C2445" s="59" t="s">
        <v>6331</v>
      </c>
      <c r="D2445" s="59" t="s">
        <v>6</v>
      </c>
      <c r="F2445" s="59" t="s">
        <v>5</v>
      </c>
      <c r="G2445" s="152" t="str">
        <f>VLOOKUP(D2445,sku归属!A:B,2,0)</f>
        <v>莫美玉</v>
      </c>
    </row>
    <row r="2446" spans="1:13" s="59" customFormat="1" customHeight="1">
      <c r="A2446" s="59" t="s">
        <v>6854</v>
      </c>
      <c r="B2446" s="59" t="s">
        <v>6855</v>
      </c>
      <c r="C2446" s="59" t="s">
        <v>6856</v>
      </c>
      <c r="D2446" s="59" t="s">
        <v>6</v>
      </c>
      <c r="F2446" s="59" t="s">
        <v>5</v>
      </c>
      <c r="G2446" s="152" t="str">
        <f>VLOOKUP(D2446,sku归属!A:B,2,0)</f>
        <v>莫美玉</v>
      </c>
    </row>
    <row r="2447" spans="1:13" s="59" customFormat="1" customHeight="1">
      <c r="A2447" s="59" t="s">
        <v>6857</v>
      </c>
      <c r="B2447" s="59" t="s">
        <v>6858</v>
      </c>
      <c r="C2447" s="59" t="s">
        <v>6859</v>
      </c>
      <c r="D2447" s="59" t="s">
        <v>6</v>
      </c>
      <c r="F2447" s="59" t="s">
        <v>5</v>
      </c>
      <c r="G2447" s="152" t="str">
        <f>VLOOKUP(D2447,sku归属!A:B,2,0)</f>
        <v>莫美玉</v>
      </c>
    </row>
    <row r="2448" spans="1:13" s="59" customFormat="1" customHeight="1">
      <c r="A2448" s="59" t="s">
        <v>6860</v>
      </c>
      <c r="B2448" s="59" t="s">
        <v>6861</v>
      </c>
      <c r="C2448" s="59" t="s">
        <v>6862</v>
      </c>
      <c r="D2448" s="59" t="s">
        <v>6</v>
      </c>
      <c r="F2448" s="59" t="s">
        <v>5</v>
      </c>
      <c r="G2448" s="152" t="str">
        <f>VLOOKUP(D2448,sku归属!A:B,2,0)</f>
        <v>莫美玉</v>
      </c>
    </row>
    <row r="2449" spans="1:13" s="59" customFormat="1" customHeight="1">
      <c r="A2449" s="59" t="s">
        <v>6863</v>
      </c>
      <c r="B2449" s="59" t="s">
        <v>6864</v>
      </c>
      <c r="C2449" s="59" t="s">
        <v>6865</v>
      </c>
      <c r="D2449" s="59" t="s">
        <v>6</v>
      </c>
      <c r="F2449" s="59" t="s">
        <v>5</v>
      </c>
      <c r="G2449" s="152" t="str">
        <f>VLOOKUP(D2449,sku归属!A:B,2,0)</f>
        <v>莫美玉</v>
      </c>
    </row>
    <row r="2450" spans="1:13" s="59" customFormat="1" customHeight="1">
      <c r="A2450" s="59" t="s">
        <v>6866</v>
      </c>
      <c r="B2450" s="59" t="s">
        <v>6867</v>
      </c>
      <c r="C2450" s="59" t="s">
        <v>6868</v>
      </c>
      <c r="D2450" s="59" t="s">
        <v>6</v>
      </c>
      <c r="F2450" s="59" t="s">
        <v>5</v>
      </c>
      <c r="G2450" s="152" t="str">
        <f>VLOOKUP(D2450,sku归属!A:B,2,0)</f>
        <v>莫美玉</v>
      </c>
    </row>
    <row r="2451" spans="1:13" s="59" customFormat="1" customHeight="1">
      <c r="A2451" s="59" t="s">
        <v>6869</v>
      </c>
      <c r="B2451" s="59" t="s">
        <v>6870</v>
      </c>
      <c r="C2451" s="59" t="s">
        <v>6871</v>
      </c>
      <c r="D2451" s="59" t="s">
        <v>6</v>
      </c>
      <c r="F2451" s="59" t="s">
        <v>5</v>
      </c>
      <c r="G2451" s="152" t="str">
        <f>VLOOKUP(D2451,sku归属!A:B,2,0)</f>
        <v>莫美玉</v>
      </c>
    </row>
    <row r="2452" spans="1:13" s="59" customFormat="1" customHeight="1">
      <c r="A2452" s="59" t="s">
        <v>6872</v>
      </c>
      <c r="B2452" s="59" t="s">
        <v>6873</v>
      </c>
      <c r="C2452" s="59" t="s">
        <v>6874</v>
      </c>
      <c r="D2452" s="59" t="s">
        <v>6</v>
      </c>
      <c r="F2452" s="59" t="s">
        <v>5</v>
      </c>
      <c r="G2452" s="152" t="str">
        <f>VLOOKUP(D2452,sku归属!A:B,2,0)</f>
        <v>莫美玉</v>
      </c>
    </row>
    <row r="2453" spans="1:13" s="59" customFormat="1" customHeight="1">
      <c r="A2453" s="59" t="s">
        <v>6875</v>
      </c>
      <c r="B2453" s="59" t="s">
        <v>6876</v>
      </c>
      <c r="C2453" s="59" t="s">
        <v>6877</v>
      </c>
      <c r="D2453" s="59" t="s">
        <v>6</v>
      </c>
      <c r="F2453" s="59" t="s">
        <v>5</v>
      </c>
      <c r="G2453" s="152" t="str">
        <f>VLOOKUP(D2453,sku归属!A:B,2,0)</f>
        <v>莫美玉</v>
      </c>
    </row>
    <row r="2454" spans="1:13" s="59" customFormat="1" customHeight="1">
      <c r="A2454" s="59" t="s">
        <v>6878</v>
      </c>
      <c r="B2454" s="59" t="s">
        <v>6879</v>
      </c>
      <c r="C2454" s="59" t="s">
        <v>6880</v>
      </c>
      <c r="D2454" s="59" t="s">
        <v>6</v>
      </c>
      <c r="F2454" s="59" t="s">
        <v>5</v>
      </c>
      <c r="G2454" s="152" t="str">
        <f>VLOOKUP(D2454,sku归属!A:B,2,0)</f>
        <v>莫美玉</v>
      </c>
    </row>
    <row r="2455" spans="1:13" s="59" customFormat="1" customHeight="1">
      <c r="A2455" s="59" t="s">
        <v>6881</v>
      </c>
      <c r="B2455" s="59" t="s">
        <v>6882</v>
      </c>
      <c r="C2455" s="59" t="s">
        <v>6883</v>
      </c>
      <c r="D2455" s="59" t="s">
        <v>6</v>
      </c>
      <c r="F2455" s="59" t="s">
        <v>5</v>
      </c>
      <c r="G2455" s="152" t="str">
        <f>VLOOKUP(D2455,sku归属!A:B,2,0)</f>
        <v>莫美玉</v>
      </c>
    </row>
    <row r="2456" spans="1:13" s="59" customFormat="1" customHeight="1">
      <c r="A2456" s="59" t="s">
        <v>6884</v>
      </c>
      <c r="B2456" s="59" t="s">
        <v>6885</v>
      </c>
      <c r="C2456" s="59" t="s">
        <v>6130</v>
      </c>
      <c r="D2456" s="59" t="s">
        <v>6</v>
      </c>
      <c r="F2456" s="59" t="s">
        <v>5</v>
      </c>
      <c r="G2456" s="152" t="str">
        <f>VLOOKUP(D2456,sku归属!A:B,2,0)</f>
        <v>莫美玉</v>
      </c>
    </row>
    <row r="2457" spans="1:13" s="59" customFormat="1" customHeight="1">
      <c r="A2457" s="59" t="s">
        <v>6886</v>
      </c>
      <c r="B2457" s="59" t="s">
        <v>6887</v>
      </c>
      <c r="C2457" s="59" t="s">
        <v>6136</v>
      </c>
      <c r="D2457" s="59" t="s">
        <v>6</v>
      </c>
      <c r="F2457" s="59" t="s">
        <v>5</v>
      </c>
      <c r="G2457" s="152" t="str">
        <f>VLOOKUP(D2457,sku归属!A:B,2,0)</f>
        <v>莫美玉</v>
      </c>
    </row>
    <row r="2458" spans="1:13" s="59" customFormat="1" customHeight="1">
      <c r="A2458" s="59" t="s">
        <v>6888</v>
      </c>
      <c r="B2458" s="59" t="s">
        <v>6889</v>
      </c>
      <c r="C2458" s="59" t="s">
        <v>6133</v>
      </c>
      <c r="D2458" s="59" t="s">
        <v>6</v>
      </c>
      <c r="F2458" s="59" t="s">
        <v>5</v>
      </c>
      <c r="G2458" s="152" t="str">
        <f>VLOOKUP(D2458,sku归属!A:B,2,0)</f>
        <v>莫美玉</v>
      </c>
    </row>
    <row r="2459" spans="1:13" s="59" customFormat="1" customHeight="1">
      <c r="A2459" s="59" t="s">
        <v>6890</v>
      </c>
      <c r="B2459" s="59" t="s">
        <v>6891</v>
      </c>
      <c r="C2459" s="59" t="s">
        <v>5481</v>
      </c>
      <c r="D2459" s="59" t="s">
        <v>6</v>
      </c>
      <c r="F2459" s="59" t="s">
        <v>5</v>
      </c>
      <c r="G2459" s="152" t="str">
        <f>VLOOKUP(D2459,sku归属!A:B,2,0)</f>
        <v>莫美玉</v>
      </c>
    </row>
    <row r="2460" spans="1:13" s="59" customFormat="1" customHeight="1">
      <c r="A2460" s="59" t="s">
        <v>6892</v>
      </c>
      <c r="B2460" s="59" t="s">
        <v>6893</v>
      </c>
      <c r="C2460" s="59" t="s">
        <v>5478</v>
      </c>
      <c r="D2460" s="59" t="s">
        <v>6</v>
      </c>
      <c r="F2460" s="59" t="s">
        <v>5</v>
      </c>
      <c r="G2460" s="152" t="str">
        <f>VLOOKUP(D2460,sku归属!A:B,2,0)</f>
        <v>莫美玉</v>
      </c>
    </row>
    <row r="2461" spans="1:13" s="59" customFormat="1" customHeight="1">
      <c r="A2461" s="59" t="s">
        <v>6894</v>
      </c>
      <c r="B2461" s="59" t="s">
        <v>6895</v>
      </c>
      <c r="C2461" s="59" t="s">
        <v>5475</v>
      </c>
      <c r="D2461" s="59" t="s">
        <v>6</v>
      </c>
      <c r="F2461" s="59" t="s">
        <v>5</v>
      </c>
      <c r="G2461" s="152" t="str">
        <f>VLOOKUP(D2461,sku归属!A:B,2,0)</f>
        <v>莫美玉</v>
      </c>
    </row>
    <row r="2462" spans="1:13" s="59" customFormat="1" customHeight="1">
      <c r="A2462" s="59" t="s">
        <v>6896</v>
      </c>
      <c r="B2462" s="59" t="s">
        <v>6897</v>
      </c>
      <c r="C2462" s="59" t="s">
        <v>6130</v>
      </c>
      <c r="D2462" s="59" t="s">
        <v>3</v>
      </c>
      <c r="F2462" s="59" t="s">
        <v>5</v>
      </c>
      <c r="G2462" s="152" t="str">
        <f>VLOOKUP(D2462,sku归属!A:B,2,0)</f>
        <v>其他</v>
      </c>
    </row>
    <row r="2463" spans="1:13" s="59" customFormat="1" customHeight="1">
      <c r="A2463" s="59" t="s">
        <v>6898</v>
      </c>
      <c r="B2463" s="59" t="s">
        <v>6899</v>
      </c>
      <c r="C2463" s="59" t="s">
        <v>6133</v>
      </c>
      <c r="D2463" s="59" t="s">
        <v>3</v>
      </c>
      <c r="F2463" s="59" t="s">
        <v>5</v>
      </c>
      <c r="G2463" s="152" t="str">
        <f>VLOOKUP(D2463,sku归属!A:B,2,0)</f>
        <v>其他</v>
      </c>
    </row>
    <row r="2464" spans="1:13" s="59" customFormat="1" customHeight="1">
      <c r="A2464" s="59" t="s">
        <v>6900</v>
      </c>
      <c r="B2464" s="59" t="s">
        <v>6901</v>
      </c>
      <c r="C2464" s="59" t="s">
        <v>6136</v>
      </c>
      <c r="D2464" s="59" t="s">
        <v>3</v>
      </c>
      <c r="F2464" s="59" t="s">
        <v>5</v>
      </c>
      <c r="G2464" s="152" t="str">
        <f>VLOOKUP(D2464,sku归属!A:B,2,0)</f>
        <v>其他</v>
      </c>
    </row>
    <row r="2465" spans="1:13" s="59" customFormat="1" customHeight="1">
      <c r="A2465" s="59" t="s">
        <v>6902</v>
      </c>
      <c r="B2465" s="59" t="s">
        <v>6903</v>
      </c>
      <c r="C2465" s="59" t="s">
        <v>6904</v>
      </c>
      <c r="D2465" s="59" t="s">
        <v>3</v>
      </c>
      <c r="F2465" s="59" t="s">
        <v>5</v>
      </c>
      <c r="G2465" s="152" t="str">
        <f>VLOOKUP(D2465,sku归属!A:B,2,0)</f>
        <v>其他</v>
      </c>
    </row>
    <row r="2466" spans="1:13" s="59" customFormat="1" customHeight="1">
      <c r="A2466" s="59" t="s">
        <v>6905</v>
      </c>
      <c r="B2466" s="59" t="s">
        <v>6906</v>
      </c>
      <c r="C2466" s="59" t="s">
        <v>6907</v>
      </c>
      <c r="D2466" s="59" t="s">
        <v>3</v>
      </c>
      <c r="F2466" s="59" t="s">
        <v>5</v>
      </c>
      <c r="G2466" s="152" t="str">
        <f>VLOOKUP(D2466,sku归属!A:B,2,0)</f>
        <v>其他</v>
      </c>
    </row>
    <row r="2467" spans="1:13" s="59" customFormat="1" customHeight="1">
      <c r="A2467" s="59" t="s">
        <v>6908</v>
      </c>
      <c r="B2467" s="59" t="s">
        <v>6909</v>
      </c>
      <c r="C2467" s="59" t="s">
        <v>6910</v>
      </c>
      <c r="D2467" s="59" t="s">
        <v>3</v>
      </c>
      <c r="F2467" s="59" t="s">
        <v>5</v>
      </c>
      <c r="G2467" s="152" t="str">
        <f>VLOOKUP(D2467,sku归属!A:B,2,0)</f>
        <v>其他</v>
      </c>
    </row>
    <row r="2468" spans="1:13" s="59" customFormat="1" customHeight="1">
      <c r="A2468" s="59" t="s">
        <v>6911</v>
      </c>
      <c r="B2468" s="59" t="s">
        <v>6912</v>
      </c>
      <c r="C2468" s="59" t="s">
        <v>6913</v>
      </c>
      <c r="D2468" s="59" t="s">
        <v>3</v>
      </c>
      <c r="F2468" s="59" t="s">
        <v>5</v>
      </c>
      <c r="G2468" s="152" t="str">
        <f>VLOOKUP(D2468,sku归属!A:B,2,0)</f>
        <v>其他</v>
      </c>
    </row>
    <row r="2469" spans="1:13" s="59" customFormat="1" customHeight="1">
      <c r="A2469" s="59" t="s">
        <v>6914</v>
      </c>
      <c r="B2469" s="59" t="s">
        <v>6915</v>
      </c>
      <c r="C2469" s="59" t="s">
        <v>6916</v>
      </c>
      <c r="D2469" s="59" t="s">
        <v>3</v>
      </c>
      <c r="F2469" s="59" t="s">
        <v>5</v>
      </c>
      <c r="G2469" s="152" t="str">
        <f>VLOOKUP(D2469,sku归属!A:B,2,0)</f>
        <v>其他</v>
      </c>
    </row>
    <row r="2470" spans="1:13" s="59" customFormat="1" customHeight="1">
      <c r="A2470" s="59" t="s">
        <v>6917</v>
      </c>
      <c r="B2470" s="59" t="s">
        <v>6918</v>
      </c>
      <c r="C2470" s="59" t="s">
        <v>6919</v>
      </c>
      <c r="D2470" s="59" t="s">
        <v>3</v>
      </c>
      <c r="F2470" s="59" t="s">
        <v>5</v>
      </c>
      <c r="G2470" s="152" t="str">
        <f>VLOOKUP(D2470,sku归属!A:B,2,0)</f>
        <v>其他</v>
      </c>
    </row>
    <row r="2471" spans="1:13" s="59" customFormat="1" customHeight="1">
      <c r="A2471" s="59" t="s">
        <v>6920</v>
      </c>
      <c r="B2471" s="59" t="s">
        <v>6921</v>
      </c>
      <c r="C2471" s="59" t="s">
        <v>6922</v>
      </c>
      <c r="D2471" s="59" t="s">
        <v>3</v>
      </c>
      <c r="F2471" s="59" t="s">
        <v>5</v>
      </c>
      <c r="G2471" s="152" t="str">
        <f>VLOOKUP(D2471,sku归属!A:B,2,0)</f>
        <v>其他</v>
      </c>
    </row>
    <row r="2472" spans="1:13" s="59" customFormat="1" customHeight="1">
      <c r="A2472" s="59" t="s">
        <v>6923</v>
      </c>
      <c r="B2472" s="59" t="s">
        <v>6924</v>
      </c>
      <c r="C2472" s="59" t="s">
        <v>6925</v>
      </c>
      <c r="D2472" s="59" t="s">
        <v>3</v>
      </c>
      <c r="F2472" s="59" t="s">
        <v>5</v>
      </c>
      <c r="G2472" s="152" t="str">
        <f>VLOOKUP(D2472,sku归属!A:B,2,0)</f>
        <v>其他</v>
      </c>
    </row>
    <row r="2473" spans="1:13" s="59" customFormat="1" customHeight="1">
      <c r="A2473" s="59" t="s">
        <v>6926</v>
      </c>
      <c r="B2473" s="59" t="s">
        <v>6927</v>
      </c>
      <c r="C2473" s="59" t="s">
        <v>6928</v>
      </c>
      <c r="D2473" s="59" t="s">
        <v>13</v>
      </c>
      <c r="F2473" s="59" t="s">
        <v>5</v>
      </c>
      <c r="G2473" s="152" t="str">
        <f>VLOOKUP(D2473,sku归属!A:B,2,0)</f>
        <v>其他</v>
      </c>
    </row>
    <row r="2474" spans="1:13" s="59" customFormat="1" customHeight="1">
      <c r="A2474" s="59" t="s">
        <v>6929</v>
      </c>
      <c r="B2474" s="59" t="s">
        <v>6930</v>
      </c>
      <c r="C2474" s="59" t="s">
        <v>6931</v>
      </c>
      <c r="D2474" s="59" t="s">
        <v>13</v>
      </c>
      <c r="F2474" s="59" t="s">
        <v>5</v>
      </c>
      <c r="G2474" s="152" t="str">
        <f>VLOOKUP(D2474,sku归属!A:B,2,0)</f>
        <v>其他</v>
      </c>
    </row>
    <row r="2475" spans="1:13" s="59" customFormat="1" customHeight="1">
      <c r="A2475" s="59" t="s">
        <v>6932</v>
      </c>
      <c r="B2475" s="59" t="s">
        <v>6933</v>
      </c>
      <c r="C2475" s="59" t="s">
        <v>6934</v>
      </c>
      <c r="D2475" s="59" t="s">
        <v>13</v>
      </c>
      <c r="F2475" s="59" t="s">
        <v>5</v>
      </c>
      <c r="G2475" s="152" t="str">
        <f>VLOOKUP(D2475,sku归属!A:B,2,0)</f>
        <v>其他</v>
      </c>
    </row>
    <row r="2476" spans="1:13" s="59" customFormat="1" customHeight="1">
      <c r="A2476" s="59" t="s">
        <v>6935</v>
      </c>
      <c r="B2476" s="59" t="s">
        <v>6936</v>
      </c>
      <c r="C2476" s="59" t="s">
        <v>6937</v>
      </c>
      <c r="D2476" s="59" t="s">
        <v>13</v>
      </c>
      <c r="F2476" s="59" t="s">
        <v>5</v>
      </c>
      <c r="G2476" s="152" t="str">
        <f>VLOOKUP(D2476,sku归属!A:B,2,0)</f>
        <v>其他</v>
      </c>
    </row>
    <row r="2477" spans="1:13" s="59" customFormat="1" customHeight="1">
      <c r="A2477" s="59" t="s">
        <v>6938</v>
      </c>
      <c r="B2477" s="59" t="s">
        <v>6939</v>
      </c>
      <c r="C2477" s="59" t="s">
        <v>6940</v>
      </c>
      <c r="D2477" s="59" t="s">
        <v>13</v>
      </c>
      <c r="F2477" s="59" t="s">
        <v>5</v>
      </c>
      <c r="G2477" s="152" t="str">
        <f>VLOOKUP(D2477,sku归属!A:B,2,0)</f>
        <v>其他</v>
      </c>
    </row>
    <row r="2478" spans="1:13" s="59" customFormat="1" customHeight="1">
      <c r="A2478" s="59" t="s">
        <v>6941</v>
      </c>
      <c r="B2478" s="59" t="s">
        <v>6942</v>
      </c>
      <c r="C2478" s="59" t="s">
        <v>6943</v>
      </c>
      <c r="D2478" s="59" t="s">
        <v>13</v>
      </c>
      <c r="F2478" s="59" t="s">
        <v>5</v>
      </c>
      <c r="G2478" s="152" t="str">
        <f>VLOOKUP(D2478,sku归属!A:B,2,0)</f>
        <v>其他</v>
      </c>
    </row>
    <row r="2479" spans="1:13" s="59" customFormat="1" customHeight="1">
      <c r="A2479" s="59" t="s">
        <v>6944</v>
      </c>
      <c r="B2479" s="59" t="s">
        <v>6945</v>
      </c>
      <c r="C2479" s="59" t="s">
        <v>6946</v>
      </c>
      <c r="D2479" s="59" t="s">
        <v>13</v>
      </c>
      <c r="F2479" s="59" t="s">
        <v>5</v>
      </c>
      <c r="G2479" s="152" t="str">
        <f>VLOOKUP(D2479,sku归属!A:B,2,0)</f>
        <v>其他</v>
      </c>
    </row>
    <row r="2480" spans="1:13" s="59" customFormat="1" customHeight="1">
      <c r="A2480" s="59" t="s">
        <v>6947</v>
      </c>
      <c r="B2480" s="59" t="s">
        <v>6948</v>
      </c>
      <c r="C2480" s="59" t="s">
        <v>6949</v>
      </c>
      <c r="D2480" s="59" t="s">
        <v>13</v>
      </c>
      <c r="F2480" s="59" t="s">
        <v>5</v>
      </c>
      <c r="G2480" s="152" t="str">
        <f>VLOOKUP(D2480,sku归属!A:B,2,0)</f>
        <v>其他</v>
      </c>
    </row>
    <row r="2481" spans="1:13" s="59" customFormat="1" customHeight="1">
      <c r="A2481" s="59" t="s">
        <v>6950</v>
      </c>
      <c r="B2481" s="59" t="s">
        <v>6951</v>
      </c>
      <c r="C2481" s="59" t="s">
        <v>6952</v>
      </c>
      <c r="D2481" s="59" t="s">
        <v>13</v>
      </c>
      <c r="F2481" s="59" t="s">
        <v>5</v>
      </c>
      <c r="G2481" s="152" t="str">
        <f>VLOOKUP(D2481,sku归属!A:B,2,0)</f>
        <v>其他</v>
      </c>
    </row>
    <row r="2482" spans="1:13" s="59" customFormat="1" customHeight="1">
      <c r="A2482" s="59" t="s">
        <v>6953</v>
      </c>
      <c r="B2482" s="59" t="s">
        <v>6954</v>
      </c>
      <c r="C2482" s="59" t="s">
        <v>6955</v>
      </c>
      <c r="D2482" s="59" t="s">
        <v>13</v>
      </c>
      <c r="F2482" s="59" t="s">
        <v>5</v>
      </c>
      <c r="G2482" s="152" t="str">
        <f>VLOOKUP(D2482,sku归属!A:B,2,0)</f>
        <v>其他</v>
      </c>
    </row>
    <row r="2483" spans="1:13" s="59" customFormat="1" customHeight="1">
      <c r="A2483" s="59" t="s">
        <v>6956</v>
      </c>
      <c r="B2483" s="59" t="s">
        <v>6957</v>
      </c>
      <c r="C2483" s="59" t="s">
        <v>6958</v>
      </c>
      <c r="D2483" s="59" t="s">
        <v>13</v>
      </c>
      <c r="F2483" s="59" t="s">
        <v>5</v>
      </c>
      <c r="G2483" s="152" t="str">
        <f>VLOOKUP(D2483,sku归属!A:B,2,0)</f>
        <v>其他</v>
      </c>
    </row>
    <row r="2484" spans="1:13" s="59" customFormat="1" customHeight="1">
      <c r="A2484" s="59" t="s">
        <v>6959</v>
      </c>
      <c r="B2484" s="59" t="s">
        <v>6960</v>
      </c>
      <c r="C2484" s="59" t="s">
        <v>6961</v>
      </c>
      <c r="D2484" s="59" t="s">
        <v>13</v>
      </c>
      <c r="F2484" s="59" t="s">
        <v>5</v>
      </c>
      <c r="G2484" s="152" t="str">
        <f>VLOOKUP(D2484,sku归属!A:B,2,0)</f>
        <v>其他</v>
      </c>
    </row>
    <row r="2485" spans="1:13" s="59" customFormat="1" customHeight="1">
      <c r="A2485" s="59" t="s">
        <v>6962</v>
      </c>
      <c r="B2485" s="59" t="s">
        <v>6963</v>
      </c>
      <c r="C2485" s="59" t="s">
        <v>6964</v>
      </c>
      <c r="D2485" s="59" t="s">
        <v>13</v>
      </c>
      <c r="F2485" s="59" t="s">
        <v>5</v>
      </c>
      <c r="G2485" s="152" t="str">
        <f>VLOOKUP(D2485,sku归属!A:B,2,0)</f>
        <v>其他</v>
      </c>
    </row>
    <row r="2486" spans="1:13" s="59" customFormat="1" customHeight="1">
      <c r="A2486" s="59" t="s">
        <v>6965</v>
      </c>
      <c r="B2486" s="59" t="s">
        <v>6966</v>
      </c>
      <c r="C2486" s="59" t="s">
        <v>6967</v>
      </c>
      <c r="D2486" s="59" t="s">
        <v>13</v>
      </c>
      <c r="F2486" s="59" t="s">
        <v>5</v>
      </c>
      <c r="G2486" s="152" t="str">
        <f>VLOOKUP(D2486,sku归属!A:B,2,0)</f>
        <v>其他</v>
      </c>
    </row>
    <row r="2487" spans="1:13" s="59" customFormat="1" customHeight="1">
      <c r="A2487" s="59" t="s">
        <v>6968</v>
      </c>
      <c r="B2487" s="59" t="s">
        <v>6969</v>
      </c>
      <c r="C2487" s="59" t="s">
        <v>6970</v>
      </c>
      <c r="D2487" s="59" t="s">
        <v>13</v>
      </c>
      <c r="F2487" s="59" t="s">
        <v>5</v>
      </c>
      <c r="G2487" s="152" t="str">
        <f>VLOOKUP(D2487,sku归属!A:B,2,0)</f>
        <v>其他</v>
      </c>
    </row>
    <row r="2488" spans="1:13" s="59" customFormat="1" customHeight="1">
      <c r="A2488" s="59" t="s">
        <v>6971</v>
      </c>
      <c r="B2488" s="59" t="s">
        <v>6972</v>
      </c>
      <c r="C2488" s="59" t="s">
        <v>6973</v>
      </c>
      <c r="D2488" s="59" t="s">
        <v>13</v>
      </c>
      <c r="F2488" s="59" t="s">
        <v>5</v>
      </c>
      <c r="G2488" s="152" t="str">
        <f>VLOOKUP(D2488,sku归属!A:B,2,0)</f>
        <v>其他</v>
      </c>
    </row>
    <row r="2489" spans="1:13" s="59" customFormat="1" customHeight="1">
      <c r="A2489" s="59" t="s">
        <v>6974</v>
      </c>
      <c r="B2489" s="59" t="s">
        <v>6975</v>
      </c>
      <c r="C2489" s="59" t="s">
        <v>6976</v>
      </c>
      <c r="D2489" s="59" t="s">
        <v>13</v>
      </c>
      <c r="F2489" s="59" t="s">
        <v>5</v>
      </c>
      <c r="G2489" s="152" t="str">
        <f>VLOOKUP(D2489,sku归属!A:B,2,0)</f>
        <v>其他</v>
      </c>
    </row>
    <row r="2490" spans="1:13" s="59" customFormat="1" customHeight="1">
      <c r="A2490" s="59" t="s">
        <v>6977</v>
      </c>
      <c r="B2490" s="59" t="s">
        <v>6978</v>
      </c>
      <c r="C2490" s="59" t="s">
        <v>6979</v>
      </c>
      <c r="D2490" s="59" t="s">
        <v>13</v>
      </c>
      <c r="F2490" s="59" t="s">
        <v>5</v>
      </c>
      <c r="G2490" s="152" t="str">
        <f>VLOOKUP(D2490,sku归属!A:B,2,0)</f>
        <v>其他</v>
      </c>
    </row>
    <row r="2491" spans="1:13" s="59" customFormat="1" customHeight="1">
      <c r="A2491" s="59" t="s">
        <v>6980</v>
      </c>
      <c r="B2491" s="59" t="s">
        <v>6981</v>
      </c>
      <c r="C2491" s="59" t="s">
        <v>6982</v>
      </c>
      <c r="D2491" s="59" t="s">
        <v>13</v>
      </c>
      <c r="F2491" s="59" t="s">
        <v>5</v>
      </c>
      <c r="G2491" s="152" t="str">
        <f>VLOOKUP(D2491,sku归属!A:B,2,0)</f>
        <v>其他</v>
      </c>
    </row>
    <row r="2492" spans="1:13" s="59" customFormat="1" customHeight="1">
      <c r="A2492" s="59" t="s">
        <v>6983</v>
      </c>
      <c r="B2492" s="59" t="s">
        <v>6984</v>
      </c>
      <c r="C2492" s="59" t="s">
        <v>6985</v>
      </c>
      <c r="D2492" s="59" t="s">
        <v>13</v>
      </c>
      <c r="F2492" s="59" t="s">
        <v>5</v>
      </c>
      <c r="G2492" s="152" t="str">
        <f>VLOOKUP(D2492,sku归属!A:B,2,0)</f>
        <v>其他</v>
      </c>
    </row>
    <row r="2493" spans="1:13" s="59" customFormat="1" customHeight="1">
      <c r="A2493" s="59" t="s">
        <v>6986</v>
      </c>
      <c r="B2493" s="59" t="s">
        <v>6987</v>
      </c>
      <c r="C2493" s="59" t="s">
        <v>6988</v>
      </c>
      <c r="D2493" s="59" t="s">
        <v>13</v>
      </c>
      <c r="F2493" s="59" t="s">
        <v>5</v>
      </c>
      <c r="G2493" s="152" t="str">
        <f>VLOOKUP(D2493,sku归属!A:B,2,0)</f>
        <v>其他</v>
      </c>
    </row>
    <row r="2494" spans="1:13" s="59" customFormat="1" customHeight="1">
      <c r="A2494" s="59" t="s">
        <v>6989</v>
      </c>
      <c r="B2494" s="59" t="s">
        <v>6990</v>
      </c>
      <c r="C2494" s="59" t="s">
        <v>6991</v>
      </c>
      <c r="D2494" s="59" t="s">
        <v>13</v>
      </c>
      <c r="F2494" s="59" t="s">
        <v>5</v>
      </c>
      <c r="G2494" s="152" t="str">
        <f>VLOOKUP(D2494,sku归属!A:B,2,0)</f>
        <v>其他</v>
      </c>
    </row>
    <row r="2495" spans="1:13" s="59" customFormat="1" customHeight="1">
      <c r="A2495" s="59" t="s">
        <v>6992</v>
      </c>
      <c r="B2495" s="59" t="s">
        <v>6993</v>
      </c>
      <c r="C2495" s="59" t="s">
        <v>6994</v>
      </c>
      <c r="D2495" s="59" t="s">
        <v>17</v>
      </c>
      <c r="F2495" s="59" t="s">
        <v>5</v>
      </c>
      <c r="G2495" s="152" t="str">
        <f>VLOOKUP(D2495,sku归属!A:B,2,0)</f>
        <v>其他</v>
      </c>
    </row>
    <row r="2496" spans="1:13" s="59" customFormat="1" customHeight="1">
      <c r="A2496" s="59" t="s">
        <v>6995</v>
      </c>
      <c r="B2496" s="59" t="s">
        <v>6996</v>
      </c>
      <c r="C2496" s="59" t="s">
        <v>3677</v>
      </c>
      <c r="D2496" s="59" t="s">
        <v>17</v>
      </c>
      <c r="F2496" s="59" t="s">
        <v>5</v>
      </c>
      <c r="G2496" s="152" t="str">
        <f>VLOOKUP(D2496,sku归属!A:B,2,0)</f>
        <v>其他</v>
      </c>
    </row>
    <row r="2497" spans="1:13" s="59" customFormat="1" customHeight="1">
      <c r="A2497" s="59" t="s">
        <v>6997</v>
      </c>
      <c r="B2497" s="59" t="s">
        <v>6998</v>
      </c>
      <c r="C2497" s="59" t="s">
        <v>6999</v>
      </c>
      <c r="D2497" s="59" t="s">
        <v>17</v>
      </c>
      <c r="F2497" s="59" t="s">
        <v>5</v>
      </c>
      <c r="G2497" s="152" t="str">
        <f>VLOOKUP(D2497,sku归属!A:B,2,0)</f>
        <v>其他</v>
      </c>
    </row>
    <row r="2498" spans="1:13" s="59" customFormat="1" customHeight="1">
      <c r="A2498" s="59" t="s">
        <v>7000</v>
      </c>
      <c r="B2498" s="59" t="s">
        <v>7001</v>
      </c>
      <c r="C2498" s="59" t="s">
        <v>3680</v>
      </c>
      <c r="D2498" s="59" t="s">
        <v>17</v>
      </c>
      <c r="F2498" s="59" t="s">
        <v>5</v>
      </c>
      <c r="G2498" s="152" t="str">
        <f>VLOOKUP(D2498,sku归属!A:B,2,0)</f>
        <v>其他</v>
      </c>
    </row>
    <row r="2499" spans="1:13" s="59" customFormat="1" customHeight="1">
      <c r="A2499" s="59" t="s">
        <v>7002</v>
      </c>
      <c r="B2499" s="59" t="s">
        <v>7003</v>
      </c>
      <c r="C2499" s="59" t="s">
        <v>7004</v>
      </c>
      <c r="D2499" s="59" t="s">
        <v>17</v>
      </c>
      <c r="F2499" s="59" t="s">
        <v>5</v>
      </c>
      <c r="G2499" s="152" t="str">
        <f>VLOOKUP(D2499,sku归属!A:B,2,0)</f>
        <v>其他</v>
      </c>
    </row>
    <row r="2500" spans="1:13" s="59" customFormat="1" customHeight="1">
      <c r="A2500" s="59" t="s">
        <v>7005</v>
      </c>
      <c r="B2500" s="59" t="s">
        <v>7006</v>
      </c>
      <c r="C2500" s="59" t="s">
        <v>7007</v>
      </c>
      <c r="D2500" s="59" t="s">
        <v>17</v>
      </c>
      <c r="F2500" s="59" t="s">
        <v>5</v>
      </c>
      <c r="G2500" s="152" t="str">
        <f>VLOOKUP(D2500,sku归属!A:B,2,0)</f>
        <v>其他</v>
      </c>
    </row>
    <row r="2501" spans="1:13" s="59" customFormat="1" customHeight="1">
      <c r="A2501" s="59" t="s">
        <v>7008</v>
      </c>
      <c r="B2501" s="59" t="s">
        <v>7009</v>
      </c>
      <c r="C2501" s="59" t="s">
        <v>7010</v>
      </c>
      <c r="D2501" s="59" t="s">
        <v>17</v>
      </c>
      <c r="F2501" s="59" t="s">
        <v>5</v>
      </c>
      <c r="G2501" s="152" t="str">
        <f>VLOOKUP(D2501,sku归属!A:B,2,0)</f>
        <v>其他</v>
      </c>
    </row>
    <row r="2502" spans="1:13" s="59" customFormat="1" customHeight="1">
      <c r="A2502" s="59" t="s">
        <v>7011</v>
      </c>
      <c r="B2502" s="59" t="s">
        <v>7012</v>
      </c>
      <c r="C2502" s="59" t="s">
        <v>7013</v>
      </c>
      <c r="D2502" s="59" t="s">
        <v>17</v>
      </c>
      <c r="F2502" s="59" t="s">
        <v>5</v>
      </c>
      <c r="G2502" s="152" t="str">
        <f>VLOOKUP(D2502,sku归属!A:B,2,0)</f>
        <v>其他</v>
      </c>
    </row>
    <row r="2503" spans="1:13" s="59" customFormat="1" customHeight="1">
      <c r="A2503" s="59" t="s">
        <v>7014</v>
      </c>
      <c r="B2503" s="59" t="s">
        <v>7015</v>
      </c>
      <c r="C2503" s="59" t="s">
        <v>6750</v>
      </c>
      <c r="D2503" s="59" t="s">
        <v>17</v>
      </c>
      <c r="F2503" s="59" t="s">
        <v>5</v>
      </c>
      <c r="G2503" s="152" t="str">
        <f>VLOOKUP(D2503,sku归属!A:B,2,0)</f>
        <v>其他</v>
      </c>
    </row>
    <row r="2504" spans="1:13" s="59" customFormat="1" customHeight="1">
      <c r="A2504" s="59" t="s">
        <v>7016</v>
      </c>
      <c r="B2504" s="59" t="s">
        <v>7017</v>
      </c>
      <c r="C2504" s="59" t="s">
        <v>6753</v>
      </c>
      <c r="D2504" s="59" t="s">
        <v>17</v>
      </c>
      <c r="F2504" s="59" t="s">
        <v>5</v>
      </c>
      <c r="G2504" s="152" t="str">
        <f>VLOOKUP(D2504,sku归属!A:B,2,0)</f>
        <v>其他</v>
      </c>
    </row>
    <row r="2505" spans="1:13" s="59" customFormat="1" customHeight="1">
      <c r="A2505" s="59" t="s">
        <v>7018</v>
      </c>
      <c r="B2505" s="59" t="s">
        <v>7019</v>
      </c>
      <c r="C2505" s="59" t="s">
        <v>3739</v>
      </c>
      <c r="D2505" s="59" t="s">
        <v>17</v>
      </c>
      <c r="F2505" s="59" t="s">
        <v>5</v>
      </c>
      <c r="G2505" s="152" t="str">
        <f>VLOOKUP(D2505,sku归属!A:B,2,0)</f>
        <v>其他</v>
      </c>
    </row>
    <row r="2506" spans="1:13" s="59" customFormat="1" customHeight="1">
      <c r="A2506" s="59" t="s">
        <v>7020</v>
      </c>
      <c r="B2506" s="59" t="s">
        <v>7021</v>
      </c>
      <c r="C2506" s="59" t="s">
        <v>3745</v>
      </c>
      <c r="D2506" s="59" t="s">
        <v>17</v>
      </c>
      <c r="F2506" s="59" t="s">
        <v>5</v>
      </c>
      <c r="G2506" s="152" t="str">
        <f>VLOOKUP(D2506,sku归属!A:B,2,0)</f>
        <v>其他</v>
      </c>
    </row>
    <row r="2507" spans="1:13" s="59" customFormat="1" customHeight="1">
      <c r="A2507" s="59" t="s">
        <v>7022</v>
      </c>
      <c r="B2507" s="59" t="s">
        <v>7023</v>
      </c>
      <c r="C2507" s="59" t="s">
        <v>3742</v>
      </c>
      <c r="D2507" s="59" t="s">
        <v>17</v>
      </c>
      <c r="F2507" s="59" t="s">
        <v>5</v>
      </c>
      <c r="G2507" s="152" t="str">
        <f>VLOOKUP(D2507,sku归属!A:B,2,0)</f>
        <v>其他</v>
      </c>
    </row>
    <row r="2508" spans="1:13" s="59" customFormat="1" customHeight="1">
      <c r="A2508" s="59" t="s">
        <v>7024</v>
      </c>
      <c r="B2508" s="59" t="s">
        <v>7025</v>
      </c>
      <c r="C2508" s="59" t="s">
        <v>3748</v>
      </c>
      <c r="D2508" s="59" t="s">
        <v>17</v>
      </c>
      <c r="F2508" s="59" t="s">
        <v>5</v>
      </c>
      <c r="G2508" s="152" t="str">
        <f>VLOOKUP(D2508,sku归属!A:B,2,0)</f>
        <v>其他</v>
      </c>
    </row>
    <row r="2509" spans="1:13" s="59" customFormat="1" customHeight="1">
      <c r="A2509" s="59" t="s">
        <v>7026</v>
      </c>
      <c r="B2509" s="59" t="s">
        <v>7027</v>
      </c>
      <c r="C2509" s="59" t="s">
        <v>7028</v>
      </c>
      <c r="D2509" s="59" t="s">
        <v>17</v>
      </c>
      <c r="F2509" s="59" t="s">
        <v>5</v>
      </c>
      <c r="G2509" s="152" t="str">
        <f>VLOOKUP(D2509,sku归属!A:B,2,0)</f>
        <v>其他</v>
      </c>
    </row>
    <row r="2510" spans="1:13" s="59" customFormat="1" customHeight="1">
      <c r="A2510" s="59" t="s">
        <v>7029</v>
      </c>
      <c r="B2510" s="59" t="s">
        <v>7030</v>
      </c>
      <c r="C2510" s="59" t="s">
        <v>7031</v>
      </c>
      <c r="D2510" s="59" t="s">
        <v>17</v>
      </c>
      <c r="F2510" s="59" t="s">
        <v>5</v>
      </c>
      <c r="G2510" s="152" t="str">
        <f>VLOOKUP(D2510,sku归属!A:B,2,0)</f>
        <v>其他</v>
      </c>
    </row>
    <row r="2511" spans="1:13" s="59" customFormat="1" customHeight="1">
      <c r="A2511" s="59" t="s">
        <v>7032</v>
      </c>
      <c r="B2511" s="59" t="s">
        <v>7033</v>
      </c>
      <c r="C2511" s="59" t="s">
        <v>7034</v>
      </c>
      <c r="D2511" s="59" t="s">
        <v>17</v>
      </c>
      <c r="F2511" s="59" t="s">
        <v>5</v>
      </c>
      <c r="G2511" s="152" t="str">
        <f>VLOOKUP(D2511,sku归属!A:B,2,0)</f>
        <v>其他</v>
      </c>
    </row>
    <row r="2512" spans="1:13" s="59" customFormat="1" customHeight="1">
      <c r="A2512" s="59" t="s">
        <v>7035</v>
      </c>
      <c r="B2512" s="59" t="s">
        <v>7036</v>
      </c>
      <c r="C2512" s="59" t="s">
        <v>3884</v>
      </c>
      <c r="D2512" s="59" t="s">
        <v>17</v>
      </c>
      <c r="F2512" s="59" t="s">
        <v>5</v>
      </c>
      <c r="G2512" s="152" t="str">
        <f>VLOOKUP(D2512,sku归属!A:B,2,0)</f>
        <v>其他</v>
      </c>
    </row>
    <row r="2513" spans="1:13" s="59" customFormat="1" customHeight="1">
      <c r="A2513" s="59" t="s">
        <v>7037</v>
      </c>
      <c r="B2513" s="59" t="s">
        <v>7038</v>
      </c>
      <c r="C2513" s="59" t="s">
        <v>3878</v>
      </c>
      <c r="D2513" s="59" t="s">
        <v>17</v>
      </c>
      <c r="F2513" s="59" t="s">
        <v>5</v>
      </c>
      <c r="G2513" s="152" t="str">
        <f>VLOOKUP(D2513,sku归属!A:B,2,0)</f>
        <v>其他</v>
      </c>
    </row>
    <row r="2514" spans="1:13" s="59" customFormat="1" customHeight="1">
      <c r="A2514" s="59" t="s">
        <v>7039</v>
      </c>
      <c r="B2514" s="59" t="s">
        <v>7040</v>
      </c>
      <c r="C2514" s="59" t="s">
        <v>3881</v>
      </c>
      <c r="D2514" s="59" t="s">
        <v>17</v>
      </c>
      <c r="F2514" s="59" t="s">
        <v>5</v>
      </c>
      <c r="G2514" s="152" t="str">
        <f>VLOOKUP(D2514,sku归属!A:B,2,0)</f>
        <v>其他</v>
      </c>
    </row>
    <row r="2515" spans="1:13" s="59" customFormat="1" customHeight="1">
      <c r="A2515" s="59" t="s">
        <v>7041</v>
      </c>
      <c r="B2515" s="59" t="s">
        <v>7042</v>
      </c>
      <c r="C2515" s="59" t="s">
        <v>4951</v>
      </c>
      <c r="D2515" s="59" t="s">
        <v>17</v>
      </c>
      <c r="F2515" s="59" t="s">
        <v>5</v>
      </c>
      <c r="G2515" s="152" t="str">
        <f>VLOOKUP(D2515,sku归属!A:B,2,0)</f>
        <v>其他</v>
      </c>
    </row>
    <row r="2516" spans="1:13" s="59" customFormat="1" customHeight="1">
      <c r="A2516" s="59" t="s">
        <v>7043</v>
      </c>
      <c r="B2516" s="59" t="s">
        <v>7044</v>
      </c>
      <c r="C2516" s="59" t="s">
        <v>4948</v>
      </c>
      <c r="D2516" s="59" t="s">
        <v>17</v>
      </c>
      <c r="F2516" s="59" t="s">
        <v>5</v>
      </c>
      <c r="G2516" s="152" t="str">
        <f>VLOOKUP(D2516,sku归属!A:B,2,0)</f>
        <v>其他</v>
      </c>
    </row>
    <row r="2517" spans="1:13" s="59" customFormat="1" customHeight="1">
      <c r="A2517" s="59" t="s">
        <v>7045</v>
      </c>
      <c r="B2517" s="59" t="s">
        <v>7046</v>
      </c>
      <c r="C2517" s="59" t="s">
        <v>7047</v>
      </c>
      <c r="D2517" s="59" t="s">
        <v>17</v>
      </c>
      <c r="F2517" s="59" t="s">
        <v>5</v>
      </c>
      <c r="G2517" s="152" t="str">
        <f>VLOOKUP(D2517,sku归属!A:B,2,0)</f>
        <v>其他</v>
      </c>
    </row>
    <row r="2518" spans="1:13" s="59" customFormat="1" customHeight="1">
      <c r="A2518" s="59" t="s">
        <v>7048</v>
      </c>
      <c r="B2518" s="59" t="s">
        <v>7049</v>
      </c>
      <c r="C2518" s="59" t="s">
        <v>4954</v>
      </c>
      <c r="D2518" s="59" t="s">
        <v>17</v>
      </c>
      <c r="F2518" s="59" t="s">
        <v>5</v>
      </c>
      <c r="G2518" s="152" t="str">
        <f>VLOOKUP(D2518,sku归属!A:B,2,0)</f>
        <v>其他</v>
      </c>
    </row>
    <row r="2519" spans="1:13" s="59" customFormat="1" customHeight="1">
      <c r="A2519" s="59" t="s">
        <v>7050</v>
      </c>
      <c r="B2519" s="59" t="s">
        <v>7051</v>
      </c>
      <c r="C2519" s="59" t="s">
        <v>7052</v>
      </c>
      <c r="D2519" s="59" t="s">
        <v>17</v>
      </c>
      <c r="F2519" s="59" t="s">
        <v>5</v>
      </c>
      <c r="G2519" s="152" t="str">
        <f>VLOOKUP(D2519,sku归属!A:B,2,0)</f>
        <v>其他</v>
      </c>
    </row>
    <row r="2520" spans="1:13" s="59" customFormat="1" customHeight="1">
      <c r="A2520" s="59" t="s">
        <v>7053</v>
      </c>
      <c r="B2520" s="59" t="s">
        <v>7054</v>
      </c>
      <c r="C2520" s="59" t="s">
        <v>7055</v>
      </c>
      <c r="D2520" s="59" t="s">
        <v>17</v>
      </c>
      <c r="F2520" s="59" t="s">
        <v>5</v>
      </c>
      <c r="G2520" s="152" t="str">
        <f>VLOOKUP(D2520,sku归属!A:B,2,0)</f>
        <v>其他</v>
      </c>
    </row>
    <row r="2521" spans="1:13" s="59" customFormat="1" customHeight="1">
      <c r="A2521" s="59" t="s">
        <v>7056</v>
      </c>
      <c r="B2521" s="59" t="s">
        <v>7057</v>
      </c>
      <c r="C2521" s="59" t="s">
        <v>7058</v>
      </c>
      <c r="D2521" s="59" t="s">
        <v>17</v>
      </c>
      <c r="F2521" s="59" t="s">
        <v>5</v>
      </c>
      <c r="G2521" s="152" t="str">
        <f>VLOOKUP(D2521,sku归属!A:B,2,0)</f>
        <v>其他</v>
      </c>
    </row>
    <row r="2522" spans="1:13" s="59" customFormat="1" customHeight="1">
      <c r="A2522" s="59" t="s">
        <v>7059</v>
      </c>
      <c r="B2522" s="59" t="s">
        <v>7060</v>
      </c>
      <c r="C2522" s="59" t="s">
        <v>7061</v>
      </c>
      <c r="D2522" s="59" t="s">
        <v>17</v>
      </c>
      <c r="F2522" s="59" t="s">
        <v>5</v>
      </c>
      <c r="G2522" s="152" t="str">
        <f>VLOOKUP(D2522,sku归属!A:B,2,0)</f>
        <v>其他</v>
      </c>
    </row>
    <row r="2523" spans="1:13" s="59" customFormat="1" customHeight="1">
      <c r="A2523" s="59" t="s">
        <v>7062</v>
      </c>
      <c r="B2523" s="59" t="s">
        <v>7063</v>
      </c>
      <c r="C2523" s="59" t="s">
        <v>7064</v>
      </c>
      <c r="D2523" s="59" t="s">
        <v>17</v>
      </c>
      <c r="F2523" s="59" t="s">
        <v>5</v>
      </c>
      <c r="G2523" s="152" t="str">
        <f>VLOOKUP(D2523,sku归属!A:B,2,0)</f>
        <v>其他</v>
      </c>
    </row>
    <row r="2524" spans="1:13" s="59" customFormat="1" customHeight="1">
      <c r="A2524" s="59" t="s">
        <v>7065</v>
      </c>
      <c r="B2524" s="59" t="s">
        <v>7066</v>
      </c>
      <c r="C2524" s="59" t="s">
        <v>7067</v>
      </c>
      <c r="D2524" s="59" t="s">
        <v>17</v>
      </c>
      <c r="F2524" s="59" t="s">
        <v>5</v>
      </c>
      <c r="G2524" s="152" t="str">
        <f>VLOOKUP(D2524,sku归属!A:B,2,0)</f>
        <v>其他</v>
      </c>
    </row>
    <row r="2525" spans="1:13" s="59" customFormat="1" customHeight="1">
      <c r="A2525" s="59" t="s">
        <v>7068</v>
      </c>
      <c r="B2525" s="59" t="s">
        <v>7069</v>
      </c>
      <c r="C2525" s="59" t="s">
        <v>7070</v>
      </c>
      <c r="D2525" s="59" t="s">
        <v>17</v>
      </c>
      <c r="F2525" s="59" t="s">
        <v>5</v>
      </c>
      <c r="G2525" s="152" t="str">
        <f>VLOOKUP(D2525,sku归属!A:B,2,0)</f>
        <v>其他</v>
      </c>
    </row>
    <row r="2526" spans="1:13" s="59" customFormat="1" customHeight="1">
      <c r="A2526" s="59" t="s">
        <v>7071</v>
      </c>
      <c r="B2526" s="59" t="s">
        <v>7072</v>
      </c>
      <c r="C2526" s="59" t="s">
        <v>7073</v>
      </c>
      <c r="D2526" s="59" t="s">
        <v>17</v>
      </c>
      <c r="F2526" s="59" t="s">
        <v>5</v>
      </c>
      <c r="G2526" s="152" t="str">
        <f>VLOOKUP(D2526,sku归属!A:B,2,0)</f>
        <v>其他</v>
      </c>
    </row>
    <row r="2527" spans="1:13" s="59" customFormat="1" customHeight="1">
      <c r="A2527" s="59" t="s">
        <v>7074</v>
      </c>
      <c r="B2527" s="59" t="s">
        <v>7075</v>
      </c>
      <c r="C2527" s="59" t="s">
        <v>7076</v>
      </c>
      <c r="D2527" s="59" t="s">
        <v>17</v>
      </c>
      <c r="F2527" s="59" t="s">
        <v>5</v>
      </c>
      <c r="G2527" s="152" t="str">
        <f>VLOOKUP(D2527,sku归属!A:B,2,0)</f>
        <v>其他</v>
      </c>
    </row>
    <row r="2528" spans="1:13" s="59" customFormat="1" customHeight="1">
      <c r="A2528" s="59" t="s">
        <v>7077</v>
      </c>
      <c r="B2528" s="59" t="s">
        <v>7078</v>
      </c>
      <c r="C2528" s="59" t="s">
        <v>7079</v>
      </c>
      <c r="D2528" s="59" t="s">
        <v>17</v>
      </c>
      <c r="F2528" s="59" t="s">
        <v>5</v>
      </c>
      <c r="G2528" s="152" t="str">
        <f>VLOOKUP(D2528,sku归属!A:B,2,0)</f>
        <v>其他</v>
      </c>
    </row>
    <row r="2529" spans="1:13" s="59" customFormat="1" customHeight="1">
      <c r="A2529" s="59" t="s">
        <v>7080</v>
      </c>
      <c r="B2529" s="59" t="s">
        <v>7081</v>
      </c>
      <c r="C2529" s="59" t="s">
        <v>7082</v>
      </c>
      <c r="D2529" s="59" t="s">
        <v>17</v>
      </c>
      <c r="F2529" s="59" t="s">
        <v>5</v>
      </c>
      <c r="G2529" s="152" t="str">
        <f>VLOOKUP(D2529,sku归属!A:B,2,0)</f>
        <v>其他</v>
      </c>
    </row>
    <row r="2530" spans="1:13" s="59" customFormat="1" customHeight="1">
      <c r="A2530" s="59" t="s">
        <v>7083</v>
      </c>
      <c r="B2530" s="59" t="s">
        <v>7084</v>
      </c>
      <c r="C2530" s="59" t="s">
        <v>7085</v>
      </c>
      <c r="D2530" s="59" t="s">
        <v>17</v>
      </c>
      <c r="F2530" s="59" t="s">
        <v>5</v>
      </c>
      <c r="G2530" s="152" t="str">
        <f>VLOOKUP(D2530,sku归属!A:B,2,0)</f>
        <v>其他</v>
      </c>
    </row>
    <row r="2531" spans="1:13" s="59" customFormat="1" customHeight="1">
      <c r="A2531" s="59" t="s">
        <v>7086</v>
      </c>
      <c r="B2531" s="59" t="s">
        <v>7087</v>
      </c>
      <c r="C2531" s="59" t="s">
        <v>7088</v>
      </c>
      <c r="D2531" s="59" t="s">
        <v>17</v>
      </c>
      <c r="F2531" s="59" t="s">
        <v>5</v>
      </c>
      <c r="G2531" s="152" t="str">
        <f>VLOOKUP(D2531,sku归属!A:B,2,0)</f>
        <v>其他</v>
      </c>
    </row>
    <row r="2532" spans="1:13" s="59" customFormat="1" customHeight="1">
      <c r="A2532" s="59" t="s">
        <v>7089</v>
      </c>
      <c r="B2532" s="59" t="s">
        <v>7090</v>
      </c>
      <c r="C2532" s="59" t="s">
        <v>7091</v>
      </c>
      <c r="D2532" s="59" t="s">
        <v>17</v>
      </c>
      <c r="F2532" s="59" t="s">
        <v>5</v>
      </c>
      <c r="G2532" s="152" t="str">
        <f>VLOOKUP(D2532,sku归属!A:B,2,0)</f>
        <v>其他</v>
      </c>
    </row>
    <row r="2533" spans="1:13" s="59" customFormat="1" customHeight="1">
      <c r="A2533" s="59" t="s">
        <v>7092</v>
      </c>
      <c r="B2533" s="59" t="s">
        <v>7093</v>
      </c>
      <c r="C2533" s="59" t="s">
        <v>7094</v>
      </c>
      <c r="D2533" s="59" t="s">
        <v>17</v>
      </c>
      <c r="F2533" s="59" t="s">
        <v>5</v>
      </c>
      <c r="G2533" s="152" t="str">
        <f>VLOOKUP(D2533,sku归属!A:B,2,0)</f>
        <v>其他</v>
      </c>
    </row>
    <row r="2534" spans="1:13" s="59" customFormat="1" customHeight="1">
      <c r="A2534" s="59" t="s">
        <v>7095</v>
      </c>
      <c r="B2534" s="59" t="s">
        <v>7096</v>
      </c>
      <c r="C2534" s="59" t="s">
        <v>7097</v>
      </c>
      <c r="D2534" s="59" t="s">
        <v>17</v>
      </c>
      <c r="F2534" s="59" t="s">
        <v>5</v>
      </c>
      <c r="G2534" s="152" t="str">
        <f>VLOOKUP(D2534,sku归属!A:B,2,0)</f>
        <v>其他</v>
      </c>
    </row>
    <row r="2535" spans="1:13" s="59" customFormat="1" customHeight="1">
      <c r="A2535" s="59" t="s">
        <v>7098</v>
      </c>
      <c r="B2535" s="59" t="s">
        <v>7099</v>
      </c>
      <c r="C2535" s="59" t="s">
        <v>7100</v>
      </c>
      <c r="D2535" s="59" t="s">
        <v>17</v>
      </c>
      <c r="F2535" s="59" t="s">
        <v>5</v>
      </c>
      <c r="G2535" s="152" t="str">
        <f>VLOOKUP(D2535,sku归属!A:B,2,0)</f>
        <v>其他</v>
      </c>
    </row>
    <row r="2536" spans="1:13" s="59" customFormat="1" customHeight="1">
      <c r="A2536" s="59" t="s">
        <v>7101</v>
      </c>
      <c r="B2536" s="59" t="s">
        <v>7102</v>
      </c>
      <c r="C2536" s="59" t="s">
        <v>3404</v>
      </c>
      <c r="D2536" s="59" t="s">
        <v>16</v>
      </c>
      <c r="F2536" s="59" t="s">
        <v>5</v>
      </c>
      <c r="G2536" s="152" t="str">
        <f>VLOOKUP(D2536,sku归属!A:B,2,0)</f>
        <v>其他</v>
      </c>
    </row>
    <row r="2537" spans="1:13" s="59" customFormat="1" customHeight="1">
      <c r="A2537" s="59" t="s">
        <v>7103</v>
      </c>
      <c r="B2537" s="59" t="s">
        <v>7104</v>
      </c>
      <c r="C2537" s="59" t="s">
        <v>3407</v>
      </c>
      <c r="D2537" s="59" t="s">
        <v>16</v>
      </c>
      <c r="F2537" s="59" t="s">
        <v>5</v>
      </c>
      <c r="G2537" s="152" t="str">
        <f>VLOOKUP(D2537,sku归属!A:B,2,0)</f>
        <v>其他</v>
      </c>
    </row>
    <row r="2538" spans="1:13" s="59" customFormat="1" customHeight="1">
      <c r="A2538" s="59" t="s">
        <v>7105</v>
      </c>
      <c r="B2538" s="59" t="s">
        <v>7106</v>
      </c>
      <c r="C2538" s="59" t="s">
        <v>6871</v>
      </c>
      <c r="D2538" s="59" t="s">
        <v>16</v>
      </c>
      <c r="F2538" s="59" t="s">
        <v>5</v>
      </c>
      <c r="G2538" s="152" t="str">
        <f>VLOOKUP(D2538,sku归属!A:B,2,0)</f>
        <v>其他</v>
      </c>
    </row>
    <row r="2539" spans="1:13" s="59" customFormat="1" customHeight="1">
      <c r="A2539" s="59" t="s">
        <v>7107</v>
      </c>
      <c r="B2539" s="59" t="s">
        <v>7108</v>
      </c>
      <c r="C2539" s="59" t="s">
        <v>6874</v>
      </c>
      <c r="D2539" s="59" t="s">
        <v>16</v>
      </c>
      <c r="F2539" s="59" t="s">
        <v>5</v>
      </c>
      <c r="G2539" s="152" t="str">
        <f>VLOOKUP(D2539,sku归属!A:B,2,0)</f>
        <v>其他</v>
      </c>
    </row>
    <row r="2540" spans="1:13" s="59" customFormat="1" customHeight="1">
      <c r="A2540" s="59" t="s">
        <v>7109</v>
      </c>
      <c r="B2540" s="59" t="s">
        <v>7110</v>
      </c>
      <c r="C2540" s="59" t="s">
        <v>6868</v>
      </c>
      <c r="D2540" s="59" t="s">
        <v>16</v>
      </c>
      <c r="F2540" s="59" t="s">
        <v>5</v>
      </c>
      <c r="G2540" s="152" t="str">
        <f>VLOOKUP(D2540,sku归属!A:B,2,0)</f>
        <v>其他</v>
      </c>
    </row>
    <row r="2541" spans="1:13" s="59" customFormat="1" customHeight="1">
      <c r="A2541" s="59" t="s">
        <v>7111</v>
      </c>
      <c r="B2541" s="59" t="s">
        <v>7112</v>
      </c>
      <c r="C2541" s="59" t="s">
        <v>3751</v>
      </c>
      <c r="D2541" s="59" t="s">
        <v>16</v>
      </c>
      <c r="F2541" s="59" t="s">
        <v>5</v>
      </c>
      <c r="G2541" s="152" t="str">
        <f>VLOOKUP(D2541,sku归属!A:B,2,0)</f>
        <v>其他</v>
      </c>
    </row>
    <row r="2542" spans="1:13" s="59" customFormat="1" customHeight="1">
      <c r="A2542" s="59" t="s">
        <v>7113</v>
      </c>
      <c r="B2542" s="59" t="s">
        <v>7114</v>
      </c>
      <c r="C2542" s="59" t="s">
        <v>3754</v>
      </c>
      <c r="D2542" s="59" t="s">
        <v>16</v>
      </c>
      <c r="F2542" s="59" t="s">
        <v>5</v>
      </c>
      <c r="G2542" s="152" t="str">
        <f>VLOOKUP(D2542,sku归属!A:B,2,0)</f>
        <v>其他</v>
      </c>
    </row>
    <row r="2543" spans="1:13" s="59" customFormat="1" customHeight="1">
      <c r="A2543" s="59" t="s">
        <v>7115</v>
      </c>
      <c r="B2543" s="59" t="s">
        <v>7116</v>
      </c>
      <c r="C2543" s="59" t="s">
        <v>1660</v>
      </c>
      <c r="D2543" s="59" t="s">
        <v>16</v>
      </c>
      <c r="F2543" s="59" t="s">
        <v>5</v>
      </c>
      <c r="G2543" s="152" t="str">
        <f>VLOOKUP(D2543,sku归属!A:B,2,0)</f>
        <v>其他</v>
      </c>
    </row>
    <row r="2544" spans="1:13" s="59" customFormat="1" customHeight="1">
      <c r="A2544" s="59" t="s">
        <v>7117</v>
      </c>
      <c r="B2544" s="59" t="s">
        <v>7118</v>
      </c>
      <c r="C2544" s="59" t="s">
        <v>1657</v>
      </c>
      <c r="D2544" s="59" t="s">
        <v>16</v>
      </c>
      <c r="F2544" s="59" t="s">
        <v>5</v>
      </c>
      <c r="G2544" s="152" t="str">
        <f>VLOOKUP(D2544,sku归属!A:B,2,0)</f>
        <v>其他</v>
      </c>
    </row>
    <row r="2545" spans="1:13" s="59" customFormat="1" customHeight="1">
      <c r="A2545" s="59" t="s">
        <v>7119</v>
      </c>
      <c r="B2545" s="59" t="s">
        <v>7120</v>
      </c>
      <c r="C2545" s="59" t="s">
        <v>1663</v>
      </c>
      <c r="D2545" s="59" t="s">
        <v>16</v>
      </c>
      <c r="F2545" s="59" t="s">
        <v>5</v>
      </c>
      <c r="G2545" s="152" t="str">
        <f>VLOOKUP(D2545,sku归属!A:B,2,0)</f>
        <v>其他</v>
      </c>
    </row>
    <row r="2546" spans="1:13" s="59" customFormat="1" customHeight="1">
      <c r="A2546" s="59" t="s">
        <v>7121</v>
      </c>
      <c r="B2546" s="59" t="s">
        <v>7122</v>
      </c>
      <c r="C2546" s="59" t="s">
        <v>6251</v>
      </c>
      <c r="D2546" s="59" t="s">
        <v>16</v>
      </c>
      <c r="F2546" s="59" t="s">
        <v>5</v>
      </c>
      <c r="G2546" s="152" t="str">
        <f>VLOOKUP(D2546,sku归属!A:B,2,0)</f>
        <v>其他</v>
      </c>
    </row>
    <row r="2547" spans="1:13" s="59" customFormat="1" customHeight="1">
      <c r="A2547" s="59" t="s">
        <v>7123</v>
      </c>
      <c r="B2547" s="59" t="s">
        <v>7124</v>
      </c>
      <c r="C2547" s="59" t="s">
        <v>6248</v>
      </c>
      <c r="D2547" s="59" t="s">
        <v>16</v>
      </c>
      <c r="F2547" s="59" t="s">
        <v>5</v>
      </c>
      <c r="G2547" s="152" t="str">
        <f>VLOOKUP(D2547,sku归属!A:B,2,0)</f>
        <v>其他</v>
      </c>
    </row>
    <row r="2548" spans="1:13" s="59" customFormat="1" customHeight="1">
      <c r="A2548" s="59" t="s">
        <v>7125</v>
      </c>
      <c r="B2548" s="59" t="s">
        <v>7126</v>
      </c>
      <c r="C2548" s="59" t="s">
        <v>6260</v>
      </c>
      <c r="D2548" s="59" t="s">
        <v>16</v>
      </c>
      <c r="F2548" s="59" t="s">
        <v>5</v>
      </c>
      <c r="G2548" s="152" t="str">
        <f>VLOOKUP(D2548,sku归属!A:B,2,0)</f>
        <v>其他</v>
      </c>
    </row>
    <row r="2549" spans="1:13" s="59" customFormat="1" customHeight="1">
      <c r="A2549" s="59" t="s">
        <v>7127</v>
      </c>
      <c r="B2549" s="59" t="s">
        <v>7128</v>
      </c>
      <c r="C2549" s="59" t="s">
        <v>6254</v>
      </c>
      <c r="D2549" s="59" t="s">
        <v>16</v>
      </c>
      <c r="F2549" s="59" t="s">
        <v>5</v>
      </c>
      <c r="G2549" s="152" t="str">
        <f>VLOOKUP(D2549,sku归属!A:B,2,0)</f>
        <v>其他</v>
      </c>
    </row>
    <row r="2550" spans="1:13" s="59" customFormat="1" customHeight="1">
      <c r="A2550" s="59" t="s">
        <v>7129</v>
      </c>
      <c r="B2550" s="59" t="s">
        <v>7130</v>
      </c>
      <c r="C2550" s="59" t="s">
        <v>6263</v>
      </c>
      <c r="D2550" s="59" t="s">
        <v>16</v>
      </c>
      <c r="F2550" s="59" t="s">
        <v>5</v>
      </c>
      <c r="G2550" s="152" t="str">
        <f>VLOOKUP(D2550,sku归属!A:B,2,0)</f>
        <v>其他</v>
      </c>
    </row>
    <row r="2551" spans="1:13" s="59" customFormat="1" customHeight="1">
      <c r="A2551" s="59" t="s">
        <v>7131</v>
      </c>
      <c r="B2551" s="59" t="s">
        <v>7132</v>
      </c>
      <c r="C2551" s="59" t="s">
        <v>6257</v>
      </c>
      <c r="D2551" s="59" t="s">
        <v>16</v>
      </c>
      <c r="F2551" s="59" t="s">
        <v>5</v>
      </c>
      <c r="G2551" s="152" t="str">
        <f>VLOOKUP(D2551,sku归属!A:B,2,0)</f>
        <v>其他</v>
      </c>
    </row>
    <row r="2552" spans="1:13" s="59" customFormat="1" customHeight="1">
      <c r="A2552" s="59" t="s">
        <v>7133</v>
      </c>
      <c r="B2552" s="59" t="s">
        <v>7134</v>
      </c>
      <c r="C2552" s="59" t="s">
        <v>6721</v>
      </c>
      <c r="D2552" s="59" t="s">
        <v>16</v>
      </c>
      <c r="F2552" s="59" t="s">
        <v>5</v>
      </c>
      <c r="G2552" s="152" t="str">
        <f>VLOOKUP(D2552,sku归属!A:B,2,0)</f>
        <v>其他</v>
      </c>
    </row>
    <row r="2553" spans="1:13" s="59" customFormat="1" customHeight="1">
      <c r="A2553" s="59" t="s">
        <v>7135</v>
      </c>
      <c r="B2553" s="59" t="s">
        <v>7136</v>
      </c>
      <c r="C2553" s="59" t="s">
        <v>6724</v>
      </c>
      <c r="D2553" s="59" t="s">
        <v>16</v>
      </c>
      <c r="F2553" s="59" t="s">
        <v>5</v>
      </c>
      <c r="G2553" s="152" t="str">
        <f>VLOOKUP(D2553,sku归属!A:B,2,0)</f>
        <v>其他</v>
      </c>
    </row>
    <row r="2554" spans="1:13" s="59" customFormat="1" customHeight="1">
      <c r="A2554" s="59" t="s">
        <v>7137</v>
      </c>
      <c r="B2554" s="59" t="s">
        <v>7138</v>
      </c>
      <c r="C2554" s="59" t="s">
        <v>6718</v>
      </c>
      <c r="D2554" s="59" t="s">
        <v>16</v>
      </c>
      <c r="F2554" s="59" t="s">
        <v>5</v>
      </c>
      <c r="G2554" s="152" t="str">
        <f>VLOOKUP(D2554,sku归属!A:B,2,0)</f>
        <v>其他</v>
      </c>
    </row>
    <row r="2555" spans="1:13" s="59" customFormat="1" customHeight="1">
      <c r="A2555" s="59" t="s">
        <v>7139</v>
      </c>
      <c r="B2555" s="59" t="s">
        <v>7140</v>
      </c>
      <c r="C2555" s="59" t="s">
        <v>6727</v>
      </c>
      <c r="D2555" s="59" t="s">
        <v>16</v>
      </c>
      <c r="F2555" s="59" t="s">
        <v>5</v>
      </c>
      <c r="G2555" s="152" t="str">
        <f>VLOOKUP(D2555,sku归属!A:B,2,0)</f>
        <v>其他</v>
      </c>
    </row>
    <row r="2556" spans="1:13" s="59" customFormat="1" customHeight="1">
      <c r="A2556" s="59" t="s">
        <v>7141</v>
      </c>
      <c r="B2556" s="59" t="s">
        <v>7142</v>
      </c>
      <c r="C2556" s="59" t="s">
        <v>6715</v>
      </c>
      <c r="D2556" s="59" t="s">
        <v>16</v>
      </c>
      <c r="F2556" s="59" t="s">
        <v>5</v>
      </c>
      <c r="G2556" s="152" t="str">
        <f>VLOOKUP(D2556,sku归属!A:B,2,0)</f>
        <v>其他</v>
      </c>
    </row>
    <row r="2557" spans="1:13" s="59" customFormat="1" customHeight="1">
      <c r="A2557" s="59" t="s">
        <v>7143</v>
      </c>
      <c r="B2557" s="59" t="s">
        <v>7144</v>
      </c>
      <c r="C2557" s="59" t="s">
        <v>6712</v>
      </c>
      <c r="D2557" s="59" t="s">
        <v>16</v>
      </c>
      <c r="F2557" s="59" t="s">
        <v>5</v>
      </c>
      <c r="G2557" s="152" t="str">
        <f>VLOOKUP(D2557,sku归属!A:B,2,0)</f>
        <v>其他</v>
      </c>
    </row>
    <row r="2558" spans="1:13" s="59" customFormat="1" customHeight="1">
      <c r="A2558" s="59" t="s">
        <v>7145</v>
      </c>
      <c r="B2558" s="59" t="s">
        <v>7146</v>
      </c>
      <c r="C2558" s="59" t="s">
        <v>6559</v>
      </c>
      <c r="D2558" s="59" t="s">
        <v>16</v>
      </c>
      <c r="F2558" s="59" t="s">
        <v>5</v>
      </c>
      <c r="G2558" s="152" t="str">
        <f>VLOOKUP(D2558,sku归属!A:B,2,0)</f>
        <v>其他</v>
      </c>
    </row>
    <row r="2559" spans="1:13" s="59" customFormat="1" customHeight="1">
      <c r="A2559" s="59" t="s">
        <v>7147</v>
      </c>
      <c r="B2559" s="59" t="s">
        <v>7148</v>
      </c>
      <c r="C2559" s="59" t="s">
        <v>6568</v>
      </c>
      <c r="D2559" s="59" t="s">
        <v>16</v>
      </c>
      <c r="F2559" s="59" t="s">
        <v>5</v>
      </c>
      <c r="G2559" s="152" t="str">
        <f>VLOOKUP(D2559,sku归属!A:B,2,0)</f>
        <v>其他</v>
      </c>
    </row>
    <row r="2560" spans="1:13" s="59" customFormat="1" customHeight="1">
      <c r="A2560" s="59" t="s">
        <v>7149</v>
      </c>
      <c r="B2560" s="59" t="s">
        <v>7150</v>
      </c>
      <c r="C2560" s="59" t="s">
        <v>6562</v>
      </c>
      <c r="D2560" s="59" t="s">
        <v>16</v>
      </c>
      <c r="F2560" s="59" t="s">
        <v>5</v>
      </c>
      <c r="G2560" s="152" t="str">
        <f>VLOOKUP(D2560,sku归属!A:B,2,0)</f>
        <v>其他</v>
      </c>
    </row>
    <row r="2561" spans="1:13" s="59" customFormat="1" customHeight="1">
      <c r="A2561" s="59" t="s">
        <v>7151</v>
      </c>
      <c r="B2561" s="59" t="s">
        <v>7152</v>
      </c>
      <c r="C2561" s="59" t="s">
        <v>6565</v>
      </c>
      <c r="D2561" s="59" t="s">
        <v>16</v>
      </c>
      <c r="F2561" s="59" t="s">
        <v>5</v>
      </c>
      <c r="G2561" s="152" t="str">
        <f>VLOOKUP(D2561,sku归属!A:B,2,0)</f>
        <v>其他</v>
      </c>
    </row>
    <row r="2562" spans="1:13" s="59" customFormat="1" customHeight="1">
      <c r="A2562" s="59" t="s">
        <v>7153</v>
      </c>
      <c r="B2562" s="59" t="s">
        <v>7154</v>
      </c>
      <c r="C2562" s="59" t="s">
        <v>7155</v>
      </c>
      <c r="D2562" s="59" t="s">
        <v>16</v>
      </c>
      <c r="F2562" s="59" t="s">
        <v>5</v>
      </c>
      <c r="G2562" s="152" t="str">
        <f>VLOOKUP(D2562,sku归属!A:B,2,0)</f>
        <v>其他</v>
      </c>
    </row>
    <row r="2563" spans="1:13" s="59" customFormat="1" customHeight="1">
      <c r="A2563" s="59" t="s">
        <v>7156</v>
      </c>
      <c r="B2563" s="59" t="s">
        <v>7157</v>
      </c>
      <c r="C2563" s="59" t="s">
        <v>7158</v>
      </c>
      <c r="D2563" s="59" t="s">
        <v>16</v>
      </c>
      <c r="F2563" s="59" t="s">
        <v>5</v>
      </c>
      <c r="G2563" s="152" t="str">
        <f>VLOOKUP(D2563,sku归属!A:B,2,0)</f>
        <v>其他</v>
      </c>
    </row>
    <row r="2564" spans="1:13" s="59" customFormat="1" customHeight="1">
      <c r="A2564" s="59" t="s">
        <v>7159</v>
      </c>
      <c r="B2564" s="59" t="s">
        <v>7160</v>
      </c>
      <c r="C2564" s="59" t="s">
        <v>7161</v>
      </c>
      <c r="D2564" s="59" t="s">
        <v>16</v>
      </c>
      <c r="F2564" s="59" t="s">
        <v>5</v>
      </c>
      <c r="G2564" s="152" t="str">
        <f>VLOOKUP(D2564,sku归属!A:B,2,0)</f>
        <v>其他</v>
      </c>
    </row>
    <row r="2565" spans="1:13" s="59" customFormat="1" customHeight="1">
      <c r="A2565" s="59" t="s">
        <v>7162</v>
      </c>
      <c r="B2565" s="59" t="s">
        <v>7163</v>
      </c>
      <c r="C2565" s="59" t="s">
        <v>7164</v>
      </c>
      <c r="D2565" s="59" t="s">
        <v>16</v>
      </c>
      <c r="F2565" s="59" t="s">
        <v>5</v>
      </c>
      <c r="G2565" s="152" t="str">
        <f>VLOOKUP(D2565,sku归属!A:B,2,0)</f>
        <v>其他</v>
      </c>
    </row>
    <row r="2566" spans="1:13" s="59" customFormat="1" customHeight="1">
      <c r="A2566" s="59" t="s">
        <v>7165</v>
      </c>
      <c r="B2566" s="59" t="s">
        <v>7166</v>
      </c>
      <c r="C2566" s="59" t="s">
        <v>7167</v>
      </c>
      <c r="D2566" s="59" t="s">
        <v>16</v>
      </c>
      <c r="F2566" s="59" t="s">
        <v>5</v>
      </c>
      <c r="G2566" s="152" t="str">
        <f>VLOOKUP(D2566,sku归属!A:B,2,0)</f>
        <v>其他</v>
      </c>
    </row>
    <row r="2567" spans="1:13" s="59" customFormat="1" customHeight="1">
      <c r="A2567" s="59" t="s">
        <v>7168</v>
      </c>
      <c r="B2567" s="59" t="s">
        <v>7169</v>
      </c>
      <c r="C2567" s="59" t="s">
        <v>7170</v>
      </c>
      <c r="D2567" s="59" t="s">
        <v>16</v>
      </c>
      <c r="F2567" s="59" t="s">
        <v>5</v>
      </c>
      <c r="G2567" s="152" t="str">
        <f>VLOOKUP(D2567,sku归属!A:B,2,0)</f>
        <v>其他</v>
      </c>
    </row>
    <row r="2568" spans="1:13" s="59" customFormat="1" customHeight="1">
      <c r="A2568" s="59" t="s">
        <v>7171</v>
      </c>
      <c r="B2568" s="59" t="s">
        <v>7172</v>
      </c>
      <c r="C2568" s="59" t="s">
        <v>7173</v>
      </c>
      <c r="D2568" s="59" t="s">
        <v>16</v>
      </c>
      <c r="F2568" s="59" t="s">
        <v>5</v>
      </c>
      <c r="G2568" s="152" t="str">
        <f>VLOOKUP(D2568,sku归属!A:B,2,0)</f>
        <v>其他</v>
      </c>
    </row>
    <row r="2569" spans="1:13" s="59" customFormat="1" customHeight="1">
      <c r="A2569" s="59" t="s">
        <v>7174</v>
      </c>
      <c r="B2569" s="59" t="s">
        <v>7175</v>
      </c>
      <c r="C2569" s="59" t="s">
        <v>7176</v>
      </c>
      <c r="D2569" s="59" t="s">
        <v>16</v>
      </c>
      <c r="F2569" s="59" t="s">
        <v>5</v>
      </c>
      <c r="G2569" s="152" t="str">
        <f>VLOOKUP(D2569,sku归属!A:B,2,0)</f>
        <v>其他</v>
      </c>
    </row>
    <row r="2570" spans="1:13" s="59" customFormat="1" customHeight="1">
      <c r="A2570" s="59" t="s">
        <v>7177</v>
      </c>
      <c r="B2570" s="59" t="s">
        <v>7178</v>
      </c>
      <c r="C2570" s="59" t="s">
        <v>7179</v>
      </c>
      <c r="D2570" s="59" t="s">
        <v>16</v>
      </c>
      <c r="F2570" s="59" t="s">
        <v>5</v>
      </c>
      <c r="G2570" s="152" t="str">
        <f>VLOOKUP(D2570,sku归属!A:B,2,0)</f>
        <v>其他</v>
      </c>
    </row>
    <row r="2571" spans="1:13" s="59" customFormat="1" customHeight="1">
      <c r="A2571" s="59" t="s">
        <v>7180</v>
      </c>
      <c r="B2571" s="59" t="s">
        <v>7181</v>
      </c>
      <c r="C2571" s="59" t="s">
        <v>7182</v>
      </c>
      <c r="D2571" s="59" t="s">
        <v>16</v>
      </c>
      <c r="F2571" s="59" t="s">
        <v>5</v>
      </c>
      <c r="G2571" s="152" t="str">
        <f>VLOOKUP(D2571,sku归属!A:B,2,0)</f>
        <v>其他</v>
      </c>
    </row>
    <row r="2572" spans="1:13" s="59" customFormat="1" customHeight="1">
      <c r="A2572" s="59" t="s">
        <v>7183</v>
      </c>
      <c r="B2572" s="59" t="s">
        <v>7184</v>
      </c>
      <c r="C2572" s="59" t="s">
        <v>7185</v>
      </c>
      <c r="D2572" s="59" t="s">
        <v>16</v>
      </c>
      <c r="F2572" s="59" t="s">
        <v>5</v>
      </c>
      <c r="G2572" s="152" t="str">
        <f>VLOOKUP(D2572,sku归属!A:B,2,0)</f>
        <v>其他</v>
      </c>
    </row>
    <row r="2573" spans="1:13" s="59" customFormat="1" customHeight="1">
      <c r="A2573" s="59" t="s">
        <v>7186</v>
      </c>
      <c r="B2573" s="59" t="s">
        <v>7187</v>
      </c>
      <c r="C2573" s="59" t="s">
        <v>7188</v>
      </c>
      <c r="D2573" s="59" t="s">
        <v>16</v>
      </c>
      <c r="F2573" s="59" t="s">
        <v>5</v>
      </c>
      <c r="G2573" s="152" t="str">
        <f>VLOOKUP(D2573,sku归属!A:B,2,0)</f>
        <v>其他</v>
      </c>
    </row>
    <row r="2574" spans="1:13" s="59" customFormat="1" customHeight="1">
      <c r="A2574" s="59" t="s">
        <v>7189</v>
      </c>
      <c r="B2574" s="59" t="s">
        <v>7190</v>
      </c>
      <c r="C2574" s="59" t="s">
        <v>7191</v>
      </c>
      <c r="D2574" s="59" t="s">
        <v>16</v>
      </c>
      <c r="F2574" s="59" t="s">
        <v>5</v>
      </c>
      <c r="G2574" s="152" t="str">
        <f>VLOOKUP(D2574,sku归属!A:B,2,0)</f>
        <v>其他</v>
      </c>
    </row>
    <row r="2575" spans="1:13" s="59" customFormat="1" customHeight="1">
      <c r="A2575" s="59" t="s">
        <v>7192</v>
      </c>
      <c r="B2575" s="59" t="s">
        <v>7193</v>
      </c>
      <c r="C2575" s="59" t="s">
        <v>7194</v>
      </c>
      <c r="D2575" s="59" t="s">
        <v>16</v>
      </c>
      <c r="F2575" s="59" t="s">
        <v>5</v>
      </c>
      <c r="G2575" s="152" t="str">
        <f>VLOOKUP(D2575,sku归属!A:B,2,0)</f>
        <v>其他</v>
      </c>
    </row>
    <row r="2576" spans="1:13" s="59" customFormat="1" customHeight="1">
      <c r="A2576" s="59" t="s">
        <v>7195</v>
      </c>
      <c r="B2576" s="59" t="s">
        <v>7196</v>
      </c>
      <c r="C2576" s="59" t="s">
        <v>7197</v>
      </c>
      <c r="D2576" s="59" t="s">
        <v>16</v>
      </c>
      <c r="F2576" s="59" t="s">
        <v>5</v>
      </c>
      <c r="G2576" s="152" t="str">
        <f>VLOOKUP(D2576,sku归属!A:B,2,0)</f>
        <v>其他</v>
      </c>
    </row>
    <row r="2577" spans="1:13" s="59" customFormat="1" customHeight="1">
      <c r="A2577" s="59" t="s">
        <v>7198</v>
      </c>
      <c r="B2577" s="59" t="s">
        <v>7199</v>
      </c>
      <c r="C2577" s="59" t="s">
        <v>7200</v>
      </c>
      <c r="D2577" s="59" t="s">
        <v>16</v>
      </c>
      <c r="F2577" s="59" t="s">
        <v>5</v>
      </c>
      <c r="G2577" s="152" t="str">
        <f>VLOOKUP(D2577,sku归属!A:B,2,0)</f>
        <v>其他</v>
      </c>
    </row>
    <row r="2578" spans="1:13" s="59" customFormat="1" customHeight="1">
      <c r="A2578" s="59" t="s">
        <v>7201</v>
      </c>
      <c r="B2578" s="59" t="s">
        <v>7202</v>
      </c>
      <c r="C2578" s="59" t="s">
        <v>7203</v>
      </c>
      <c r="D2578" s="59" t="s">
        <v>16</v>
      </c>
      <c r="F2578" s="59" t="s">
        <v>5</v>
      </c>
      <c r="G2578" s="152" t="str">
        <f>VLOOKUP(D2578,sku归属!A:B,2,0)</f>
        <v>其他</v>
      </c>
    </row>
    <row r="2579" spans="1:13" s="59" customFormat="1" customHeight="1">
      <c r="A2579" s="59" t="s">
        <v>7204</v>
      </c>
      <c r="B2579" s="59" t="s">
        <v>7205</v>
      </c>
      <c r="C2579" s="59" t="s">
        <v>7206</v>
      </c>
      <c r="D2579" s="59" t="s">
        <v>16</v>
      </c>
      <c r="F2579" s="59" t="s">
        <v>5</v>
      </c>
      <c r="G2579" s="152" t="str">
        <f>VLOOKUP(D2579,sku归属!A:B,2,0)</f>
        <v>其他</v>
      </c>
    </row>
    <row r="2580" spans="1:13" s="59" customFormat="1" customHeight="1">
      <c r="A2580" s="59" t="s">
        <v>7207</v>
      </c>
      <c r="B2580" s="59" t="s">
        <v>7208</v>
      </c>
      <c r="C2580" s="59" t="s">
        <v>7209</v>
      </c>
      <c r="D2580" s="59" t="s">
        <v>16</v>
      </c>
      <c r="F2580" s="59" t="s">
        <v>5</v>
      </c>
      <c r="G2580" s="152" t="str">
        <f>VLOOKUP(D2580,sku归属!A:B,2,0)</f>
        <v>其他</v>
      </c>
    </row>
    <row r="2581" spans="1:13" s="59" customFormat="1" customHeight="1">
      <c r="A2581" s="59" t="s">
        <v>7210</v>
      </c>
      <c r="B2581" s="59" t="s">
        <v>7211</v>
      </c>
      <c r="C2581" s="59" t="s">
        <v>7212</v>
      </c>
      <c r="D2581" s="59" t="s">
        <v>16</v>
      </c>
      <c r="F2581" s="59" t="s">
        <v>5</v>
      </c>
      <c r="G2581" s="152" t="str">
        <f>VLOOKUP(D2581,sku归属!A:B,2,0)</f>
        <v>其他</v>
      </c>
    </row>
    <row r="2582" spans="1:13" s="59" customFormat="1" customHeight="1">
      <c r="A2582" s="59" t="s">
        <v>7213</v>
      </c>
      <c r="B2582" s="59" t="s">
        <v>7214</v>
      </c>
      <c r="C2582" s="59" t="s">
        <v>4284</v>
      </c>
      <c r="D2582" s="59" t="s">
        <v>16</v>
      </c>
      <c r="F2582" s="59" t="s">
        <v>5</v>
      </c>
      <c r="G2582" s="152" t="str">
        <f>VLOOKUP(D2582,sku归属!A:B,2,0)</f>
        <v>其他</v>
      </c>
    </row>
    <row r="2583" spans="1:13" s="59" customFormat="1" customHeight="1">
      <c r="A2583" s="59" t="s">
        <v>7215</v>
      </c>
      <c r="B2583" s="59" t="s">
        <v>7216</v>
      </c>
      <c r="C2583" s="59" t="s">
        <v>4281</v>
      </c>
      <c r="D2583" s="59" t="s">
        <v>16</v>
      </c>
      <c r="F2583" s="59" t="s">
        <v>5</v>
      </c>
      <c r="G2583" s="152" t="str">
        <f>VLOOKUP(D2583,sku归属!A:B,2,0)</f>
        <v>其他</v>
      </c>
    </row>
    <row r="2584" spans="1:13" s="59" customFormat="1" customHeight="1">
      <c r="A2584" s="59" t="s">
        <v>7217</v>
      </c>
      <c r="B2584" s="59" t="s">
        <v>7218</v>
      </c>
      <c r="C2584" s="59" t="s">
        <v>4275</v>
      </c>
      <c r="D2584" s="59" t="s">
        <v>16</v>
      </c>
      <c r="F2584" s="59" t="s">
        <v>5</v>
      </c>
      <c r="G2584" s="152" t="str">
        <f>VLOOKUP(D2584,sku归属!A:B,2,0)</f>
        <v>其他</v>
      </c>
    </row>
    <row r="2585" spans="1:13" s="59" customFormat="1" customHeight="1">
      <c r="A2585" s="59" t="s">
        <v>7219</v>
      </c>
      <c r="B2585" s="59" t="s">
        <v>7220</v>
      </c>
      <c r="C2585" s="59" t="s">
        <v>4278</v>
      </c>
      <c r="D2585" s="59" t="s">
        <v>16</v>
      </c>
      <c r="F2585" s="59" t="s">
        <v>5</v>
      </c>
      <c r="G2585" s="152" t="str">
        <f>VLOOKUP(D2585,sku归属!A:B,2,0)</f>
        <v>其他</v>
      </c>
    </row>
    <row r="2586" spans="1:13" s="59" customFormat="1" customHeight="1">
      <c r="A2586" s="59" t="s">
        <v>7221</v>
      </c>
      <c r="B2586" s="59" t="s">
        <v>7222</v>
      </c>
      <c r="C2586" s="59" t="s">
        <v>7223</v>
      </c>
      <c r="D2586" s="59" t="s">
        <v>16</v>
      </c>
      <c r="F2586" s="59" t="s">
        <v>5</v>
      </c>
      <c r="G2586" s="152" t="str">
        <f>VLOOKUP(D2586,sku归属!A:B,2,0)</f>
        <v>其他</v>
      </c>
    </row>
    <row r="2587" spans="1:13" s="59" customFormat="1" customHeight="1">
      <c r="A2587" s="59" t="s">
        <v>7224</v>
      </c>
      <c r="B2587" s="59" t="s">
        <v>7225</v>
      </c>
      <c r="C2587" s="59" t="s">
        <v>7226</v>
      </c>
      <c r="D2587" s="59" t="s">
        <v>16</v>
      </c>
      <c r="F2587" s="59" t="s">
        <v>5</v>
      </c>
      <c r="G2587" s="152" t="str">
        <f>VLOOKUP(D2587,sku归属!A:B,2,0)</f>
        <v>其他</v>
      </c>
    </row>
    <row r="2588" spans="1:13" s="59" customFormat="1" customHeight="1">
      <c r="A2588" s="59" t="s">
        <v>7227</v>
      </c>
      <c r="B2588" s="59" t="s">
        <v>7228</v>
      </c>
      <c r="C2588" s="59" t="s">
        <v>7229</v>
      </c>
      <c r="D2588" s="59" t="s">
        <v>16</v>
      </c>
      <c r="F2588" s="59" t="s">
        <v>5</v>
      </c>
      <c r="G2588" s="152" t="str">
        <f>VLOOKUP(D2588,sku归属!A:B,2,0)</f>
        <v>其他</v>
      </c>
    </row>
    <row r="2589" spans="1:13" s="59" customFormat="1" customHeight="1">
      <c r="A2589" s="59" t="s">
        <v>7230</v>
      </c>
      <c r="B2589" s="59" t="s">
        <v>7231</v>
      </c>
      <c r="C2589" s="59" t="s">
        <v>7232</v>
      </c>
      <c r="D2589" s="59" t="s">
        <v>16</v>
      </c>
      <c r="F2589" s="59" t="s">
        <v>5</v>
      </c>
      <c r="G2589" s="152" t="str">
        <f>VLOOKUP(D2589,sku归属!A:B,2,0)</f>
        <v>其他</v>
      </c>
    </row>
    <row r="2590" spans="1:13" s="59" customFormat="1" customHeight="1">
      <c r="A2590" s="59" t="s">
        <v>7233</v>
      </c>
      <c r="B2590" s="59" t="s">
        <v>7234</v>
      </c>
      <c r="C2590" s="59" t="s">
        <v>7235</v>
      </c>
      <c r="D2590" s="59" t="s">
        <v>16</v>
      </c>
      <c r="F2590" s="59" t="s">
        <v>5</v>
      </c>
      <c r="G2590" s="152" t="str">
        <f>VLOOKUP(D2590,sku归属!A:B,2,0)</f>
        <v>其他</v>
      </c>
    </row>
    <row r="2591" spans="1:13" s="59" customFormat="1" customHeight="1">
      <c r="A2591" s="59" t="s">
        <v>7236</v>
      </c>
      <c r="B2591" s="59" t="s">
        <v>7237</v>
      </c>
      <c r="C2591" s="59" t="s">
        <v>7238</v>
      </c>
      <c r="D2591" s="59" t="s">
        <v>16</v>
      </c>
      <c r="F2591" s="59" t="s">
        <v>5</v>
      </c>
      <c r="G2591" s="152" t="str">
        <f>VLOOKUP(D2591,sku归属!A:B,2,0)</f>
        <v>其他</v>
      </c>
    </row>
    <row r="2592" spans="1:13" s="59" customFormat="1" customHeight="1">
      <c r="A2592" s="59" t="s">
        <v>7239</v>
      </c>
      <c r="B2592" s="59" t="s">
        <v>7240</v>
      </c>
      <c r="C2592" s="59" t="s">
        <v>7241</v>
      </c>
      <c r="D2592" s="59" t="s">
        <v>16</v>
      </c>
      <c r="F2592" s="59" t="s">
        <v>5</v>
      </c>
      <c r="G2592" s="152" t="str">
        <f>VLOOKUP(D2592,sku归属!A:B,2,0)</f>
        <v>其他</v>
      </c>
    </row>
    <row r="2593" spans="1:13" s="59" customFormat="1" customHeight="1">
      <c r="A2593" s="59" t="s">
        <v>7242</v>
      </c>
      <c r="B2593" s="59" t="s">
        <v>7243</v>
      </c>
      <c r="C2593" s="59" t="s">
        <v>7244</v>
      </c>
      <c r="D2593" s="59" t="s">
        <v>16</v>
      </c>
      <c r="F2593" s="59" t="s">
        <v>5</v>
      </c>
      <c r="G2593" s="152" t="str">
        <f>VLOOKUP(D2593,sku归属!A:B,2,0)</f>
        <v>其他</v>
      </c>
    </row>
    <row r="2594" spans="1:13" s="59" customFormat="1" customHeight="1">
      <c r="A2594" s="59" t="s">
        <v>7245</v>
      </c>
      <c r="B2594" s="59" t="s">
        <v>7246</v>
      </c>
      <c r="C2594" s="59" t="s">
        <v>7247</v>
      </c>
      <c r="D2594" s="59" t="s">
        <v>16</v>
      </c>
      <c r="F2594" s="59" t="s">
        <v>5</v>
      </c>
      <c r="G2594" s="152" t="str">
        <f>VLOOKUP(D2594,sku归属!A:B,2,0)</f>
        <v>其他</v>
      </c>
    </row>
    <row r="2595" spans="1:13" s="59" customFormat="1" customHeight="1">
      <c r="A2595" s="59" t="s">
        <v>7248</v>
      </c>
      <c r="B2595" s="59" t="s">
        <v>7249</v>
      </c>
      <c r="C2595" s="59" t="s">
        <v>7250</v>
      </c>
      <c r="D2595" s="59" t="s">
        <v>16</v>
      </c>
      <c r="F2595" s="59" t="s">
        <v>5</v>
      </c>
      <c r="G2595" s="152" t="str">
        <f>VLOOKUP(D2595,sku归属!A:B,2,0)</f>
        <v>其他</v>
      </c>
    </row>
    <row r="2596" spans="1:13" s="59" customFormat="1" customHeight="1">
      <c r="A2596" s="59" t="s">
        <v>7251</v>
      </c>
      <c r="B2596" s="59" t="s">
        <v>7252</v>
      </c>
      <c r="C2596" s="59" t="s">
        <v>7253</v>
      </c>
      <c r="D2596" s="59" t="s">
        <v>16</v>
      </c>
      <c r="F2596" s="59" t="s">
        <v>5</v>
      </c>
      <c r="G2596" s="152" t="str">
        <f>VLOOKUP(D2596,sku归属!A:B,2,0)</f>
        <v>其他</v>
      </c>
    </row>
    <row r="2597" spans="1:13" s="59" customFormat="1" customHeight="1">
      <c r="A2597" s="59" t="s">
        <v>7254</v>
      </c>
      <c r="B2597" s="59" t="s">
        <v>7255</v>
      </c>
      <c r="C2597" s="59" t="s">
        <v>7256</v>
      </c>
      <c r="D2597" s="59" t="s">
        <v>16</v>
      </c>
      <c r="F2597" s="59" t="s">
        <v>5</v>
      </c>
      <c r="G2597" s="152" t="str">
        <f>VLOOKUP(D2597,sku归属!A:B,2,0)</f>
        <v>其他</v>
      </c>
    </row>
    <row r="2598" spans="1:13" s="59" customFormat="1" customHeight="1">
      <c r="A2598" s="59" t="s">
        <v>7257</v>
      </c>
      <c r="B2598" s="59" t="s">
        <v>7258</v>
      </c>
      <c r="C2598" s="59" t="s">
        <v>7259</v>
      </c>
      <c r="D2598" s="59" t="s">
        <v>16</v>
      </c>
      <c r="F2598" s="59" t="s">
        <v>5</v>
      </c>
      <c r="G2598" s="152" t="str">
        <f>VLOOKUP(D2598,sku归属!A:B,2,0)</f>
        <v>其他</v>
      </c>
    </row>
    <row r="2599" spans="1:13" s="59" customFormat="1" customHeight="1">
      <c r="A2599" s="59" t="s">
        <v>7260</v>
      </c>
      <c r="B2599" s="59" t="s">
        <v>7261</v>
      </c>
      <c r="C2599" s="59" t="s">
        <v>7262</v>
      </c>
      <c r="D2599" s="59" t="s">
        <v>16</v>
      </c>
      <c r="F2599" s="59" t="s">
        <v>5</v>
      </c>
      <c r="G2599" s="152" t="str">
        <f>VLOOKUP(D2599,sku归属!A:B,2,0)</f>
        <v>其他</v>
      </c>
    </row>
    <row r="2600" spans="1:13" s="59" customFormat="1" customHeight="1">
      <c r="A2600" s="59" t="s">
        <v>7263</v>
      </c>
      <c r="B2600" s="59" t="s">
        <v>7264</v>
      </c>
      <c r="C2600" s="59" t="s">
        <v>7265</v>
      </c>
      <c r="D2600" s="59" t="s">
        <v>16</v>
      </c>
      <c r="F2600" s="59" t="s">
        <v>5</v>
      </c>
      <c r="G2600" s="152" t="str">
        <f>VLOOKUP(D2600,sku归属!A:B,2,0)</f>
        <v>其他</v>
      </c>
    </row>
    <row r="2601" spans="1:13" s="59" customFormat="1" customHeight="1">
      <c r="A2601" s="59" t="s">
        <v>7266</v>
      </c>
      <c r="B2601" s="59" t="s">
        <v>7267</v>
      </c>
      <c r="C2601" s="59" t="s">
        <v>7268</v>
      </c>
      <c r="D2601" s="59" t="s">
        <v>16</v>
      </c>
      <c r="F2601" s="59" t="s">
        <v>5</v>
      </c>
      <c r="G2601" s="152" t="str">
        <f>VLOOKUP(D2601,sku归属!A:B,2,0)</f>
        <v>其他</v>
      </c>
    </row>
    <row r="2602" spans="1:13" s="59" customFormat="1" customHeight="1">
      <c r="A2602" s="59" t="s">
        <v>7269</v>
      </c>
      <c r="B2602" s="59" t="s">
        <v>7270</v>
      </c>
      <c r="C2602" s="59" t="s">
        <v>7271</v>
      </c>
      <c r="D2602" s="59" t="s">
        <v>16</v>
      </c>
      <c r="F2602" s="59" t="s">
        <v>5</v>
      </c>
      <c r="G2602" s="152" t="str">
        <f>VLOOKUP(D2602,sku归属!A:B,2,0)</f>
        <v>其他</v>
      </c>
    </row>
    <row r="2603" spans="1:13" s="59" customFormat="1" customHeight="1">
      <c r="A2603" s="59" t="s">
        <v>7272</v>
      </c>
      <c r="B2603" s="59" t="s">
        <v>7273</v>
      </c>
      <c r="C2603" s="59" t="s">
        <v>7274</v>
      </c>
      <c r="D2603" s="59" t="s">
        <v>16</v>
      </c>
      <c r="F2603" s="59" t="s">
        <v>5</v>
      </c>
      <c r="G2603" s="152" t="str">
        <f>VLOOKUP(D2603,sku归属!A:B,2,0)</f>
        <v>其他</v>
      </c>
    </row>
    <row r="2604" spans="1:13" s="59" customFormat="1" customHeight="1">
      <c r="A2604" s="59" t="s">
        <v>7275</v>
      </c>
      <c r="B2604" s="59" t="s">
        <v>7276</v>
      </c>
      <c r="C2604" s="59" t="s">
        <v>7277</v>
      </c>
      <c r="D2604" s="59" t="s">
        <v>17</v>
      </c>
      <c r="F2604" s="59" t="s">
        <v>5</v>
      </c>
      <c r="G2604" s="152" t="str">
        <f>VLOOKUP(D2604,sku归属!A:B,2,0)</f>
        <v>其他</v>
      </c>
    </row>
    <row r="2605" spans="1:13" s="59" customFormat="1" customHeight="1">
      <c r="A2605" s="59" t="s">
        <v>7278</v>
      </c>
      <c r="B2605" s="59" t="s">
        <v>7279</v>
      </c>
      <c r="C2605" s="59" t="s">
        <v>7280</v>
      </c>
      <c r="D2605" s="59" t="s">
        <v>17</v>
      </c>
      <c r="F2605" s="59" t="s">
        <v>5</v>
      </c>
      <c r="G2605" s="152" t="str">
        <f>VLOOKUP(D2605,sku归属!A:B,2,0)</f>
        <v>其他</v>
      </c>
    </row>
    <row r="2606" spans="1:13" s="59" customFormat="1" customHeight="1">
      <c r="A2606" s="59" t="s">
        <v>7281</v>
      </c>
      <c r="B2606" s="59" t="s">
        <v>7282</v>
      </c>
      <c r="C2606" s="59" t="s">
        <v>7283</v>
      </c>
      <c r="D2606" s="59" t="s">
        <v>17</v>
      </c>
      <c r="F2606" s="59" t="s">
        <v>5</v>
      </c>
      <c r="G2606" s="152" t="str">
        <f>VLOOKUP(D2606,sku归属!A:B,2,0)</f>
        <v>其他</v>
      </c>
    </row>
    <row r="2607" spans="1:13" s="59" customFormat="1" customHeight="1">
      <c r="A2607" s="59" t="s">
        <v>7284</v>
      </c>
      <c r="B2607" s="59" t="s">
        <v>7285</v>
      </c>
      <c r="C2607" s="59" t="s">
        <v>7286</v>
      </c>
      <c r="D2607" s="59" t="s">
        <v>17</v>
      </c>
      <c r="F2607" s="59" t="s">
        <v>5</v>
      </c>
      <c r="G2607" s="152" t="str">
        <f>VLOOKUP(D2607,sku归属!A:B,2,0)</f>
        <v>其他</v>
      </c>
    </row>
    <row r="2608" spans="1:13" s="59" customFormat="1" customHeight="1">
      <c r="A2608" s="59" t="s">
        <v>7287</v>
      </c>
      <c r="B2608" s="59" t="s">
        <v>7288</v>
      </c>
      <c r="C2608" s="59" t="s">
        <v>7289</v>
      </c>
      <c r="D2608" s="59" t="s">
        <v>17</v>
      </c>
      <c r="F2608" s="59" t="s">
        <v>5</v>
      </c>
      <c r="G2608" s="152" t="str">
        <f>VLOOKUP(D2608,sku归属!A:B,2,0)</f>
        <v>其他</v>
      </c>
    </row>
    <row r="2609" spans="1:13" s="59" customFormat="1" customHeight="1">
      <c r="A2609" s="59" t="s">
        <v>7290</v>
      </c>
      <c r="B2609" s="59" t="s">
        <v>7291</v>
      </c>
      <c r="C2609" s="59" t="s">
        <v>7292</v>
      </c>
      <c r="D2609" s="59" t="s">
        <v>17</v>
      </c>
      <c r="F2609" s="59" t="s">
        <v>5</v>
      </c>
      <c r="G2609" s="152" t="str">
        <f>VLOOKUP(D2609,sku归属!A:B,2,0)</f>
        <v>其他</v>
      </c>
    </row>
    <row r="2610" spans="1:13" s="59" customFormat="1" customHeight="1">
      <c r="A2610" s="59" t="s">
        <v>7293</v>
      </c>
      <c r="B2610" s="59" t="s">
        <v>7294</v>
      </c>
      <c r="C2610" s="59" t="s">
        <v>7295</v>
      </c>
      <c r="D2610" s="59" t="s">
        <v>17</v>
      </c>
      <c r="F2610" s="59" t="s">
        <v>5</v>
      </c>
      <c r="G2610" s="152" t="str">
        <f>VLOOKUP(D2610,sku归属!A:B,2,0)</f>
        <v>其他</v>
      </c>
    </row>
    <row r="2611" spans="1:13" s="59" customFormat="1" customHeight="1">
      <c r="A2611" s="59" t="s">
        <v>7296</v>
      </c>
      <c r="B2611" s="59" t="s">
        <v>7297</v>
      </c>
      <c r="C2611" s="59" t="s">
        <v>3090</v>
      </c>
      <c r="D2611" s="59" t="s">
        <v>13</v>
      </c>
      <c r="F2611" s="59" t="s">
        <v>5</v>
      </c>
      <c r="G2611" s="152" t="str">
        <f>VLOOKUP(D2611,sku归属!A:B,2,0)</f>
        <v>其他</v>
      </c>
    </row>
    <row r="2612" spans="1:13" s="59" customFormat="1" customHeight="1">
      <c r="A2612" s="59" t="s">
        <v>7298</v>
      </c>
      <c r="B2612" s="59" t="s">
        <v>7299</v>
      </c>
      <c r="C2612" s="59" t="s">
        <v>3087</v>
      </c>
      <c r="D2612" s="59" t="s">
        <v>13</v>
      </c>
      <c r="F2612" s="59" t="s">
        <v>5</v>
      </c>
      <c r="G2612" s="152" t="str">
        <f>VLOOKUP(D2612,sku归属!A:B,2,0)</f>
        <v>其他</v>
      </c>
    </row>
    <row r="2613" spans="1:13" s="59" customFormat="1" customHeight="1">
      <c r="A2613" s="59" t="s">
        <v>7300</v>
      </c>
      <c r="B2613" s="59" t="s">
        <v>7301</v>
      </c>
      <c r="C2613" s="59" t="s">
        <v>7302</v>
      </c>
      <c r="D2613" s="59" t="s">
        <v>13</v>
      </c>
      <c r="F2613" s="59" t="s">
        <v>5</v>
      </c>
      <c r="G2613" s="152" t="str">
        <f>VLOOKUP(D2613,sku归属!A:B,2,0)</f>
        <v>其他</v>
      </c>
    </row>
    <row r="2614" spans="1:13" s="59" customFormat="1" customHeight="1">
      <c r="A2614" s="59" t="s">
        <v>7303</v>
      </c>
      <c r="B2614" s="59" t="s">
        <v>7304</v>
      </c>
      <c r="C2614" s="59" t="s">
        <v>7305</v>
      </c>
      <c r="D2614" s="59" t="s">
        <v>13</v>
      </c>
      <c r="F2614" s="59" t="s">
        <v>5</v>
      </c>
      <c r="G2614" s="152" t="str">
        <f>VLOOKUP(D2614,sku归属!A:B,2,0)</f>
        <v>其他</v>
      </c>
    </row>
    <row r="2615" spans="1:13" s="59" customFormat="1" customHeight="1">
      <c r="A2615" s="59" t="s">
        <v>7306</v>
      </c>
      <c r="B2615" s="59" t="s">
        <v>7307</v>
      </c>
      <c r="C2615" s="59" t="s">
        <v>7308</v>
      </c>
      <c r="D2615" s="59" t="s">
        <v>13</v>
      </c>
      <c r="F2615" s="59" t="s">
        <v>5</v>
      </c>
      <c r="G2615" s="152" t="str">
        <f>VLOOKUP(D2615,sku归属!A:B,2,0)</f>
        <v>其他</v>
      </c>
    </row>
    <row r="2616" spans="1:13" s="59" customFormat="1" customHeight="1">
      <c r="A2616" s="59" t="s">
        <v>7309</v>
      </c>
      <c r="B2616" s="59" t="s">
        <v>7310</v>
      </c>
      <c r="C2616" s="59" t="s">
        <v>7311</v>
      </c>
      <c r="D2616" s="59" t="s">
        <v>13</v>
      </c>
      <c r="F2616" s="59" t="s">
        <v>5</v>
      </c>
      <c r="G2616" s="152" t="str">
        <f>VLOOKUP(D2616,sku归属!A:B,2,0)</f>
        <v>其他</v>
      </c>
    </row>
    <row r="2617" spans="1:13" s="59" customFormat="1" customHeight="1">
      <c r="A2617" s="59" t="s">
        <v>7312</v>
      </c>
      <c r="B2617" s="59" t="s">
        <v>7313</v>
      </c>
      <c r="C2617" s="59" t="s">
        <v>7314</v>
      </c>
      <c r="D2617" s="59" t="s">
        <v>13</v>
      </c>
      <c r="F2617" s="59" t="s">
        <v>5</v>
      </c>
      <c r="G2617" s="152" t="str">
        <f>VLOOKUP(D2617,sku归属!A:B,2,0)</f>
        <v>其他</v>
      </c>
    </row>
    <row r="2618" spans="1:13" s="59" customFormat="1" customHeight="1">
      <c r="A2618" s="59" t="s">
        <v>7315</v>
      </c>
      <c r="B2618" s="59" t="s">
        <v>7316</v>
      </c>
      <c r="C2618" s="59" t="s">
        <v>7317</v>
      </c>
      <c r="D2618" s="59" t="s">
        <v>13</v>
      </c>
      <c r="F2618" s="59" t="s">
        <v>5</v>
      </c>
      <c r="G2618" s="152" t="str">
        <f>VLOOKUP(D2618,sku归属!A:B,2,0)</f>
        <v>其他</v>
      </c>
    </row>
    <row r="2619" spans="1:13" s="59" customFormat="1" customHeight="1">
      <c r="A2619" s="59" t="s">
        <v>7318</v>
      </c>
      <c r="B2619" s="59" t="s">
        <v>7319</v>
      </c>
      <c r="C2619" s="59" t="s">
        <v>7320</v>
      </c>
      <c r="D2619" s="59" t="s">
        <v>13</v>
      </c>
      <c r="F2619" s="59" t="s">
        <v>5</v>
      </c>
      <c r="G2619" s="152" t="str">
        <f>VLOOKUP(D2619,sku归属!A:B,2,0)</f>
        <v>其他</v>
      </c>
    </row>
    <row r="2620" spans="1:13" s="59" customFormat="1" customHeight="1">
      <c r="A2620" s="59" t="s">
        <v>7321</v>
      </c>
      <c r="B2620" s="59" t="s">
        <v>7322</v>
      </c>
      <c r="C2620" s="59" t="s">
        <v>7323</v>
      </c>
      <c r="D2620" s="59" t="s">
        <v>13</v>
      </c>
      <c r="F2620" s="59" t="s">
        <v>5</v>
      </c>
      <c r="G2620" s="152" t="str">
        <f>VLOOKUP(D2620,sku归属!A:B,2,0)</f>
        <v>其他</v>
      </c>
    </row>
    <row r="2621" spans="1:13" s="59" customFormat="1" customHeight="1">
      <c r="A2621" s="59" t="s">
        <v>7324</v>
      </c>
      <c r="B2621" s="59" t="s">
        <v>7325</v>
      </c>
      <c r="C2621" s="59" t="s">
        <v>7326</v>
      </c>
      <c r="D2621" s="59" t="s">
        <v>13</v>
      </c>
      <c r="F2621" s="59" t="s">
        <v>5</v>
      </c>
      <c r="G2621" s="152" t="str">
        <f>VLOOKUP(D2621,sku归属!A:B,2,0)</f>
        <v>其他</v>
      </c>
    </row>
    <row r="2622" spans="1:13" s="59" customFormat="1" customHeight="1">
      <c r="A2622" s="59" t="s">
        <v>7327</v>
      </c>
      <c r="B2622" s="59" t="s">
        <v>7328</v>
      </c>
      <c r="C2622" s="59" t="s">
        <v>7329</v>
      </c>
      <c r="D2622" s="59" t="s">
        <v>13</v>
      </c>
      <c r="F2622" s="59" t="s">
        <v>5</v>
      </c>
      <c r="G2622" s="152" t="str">
        <f>VLOOKUP(D2622,sku归属!A:B,2,0)</f>
        <v>其他</v>
      </c>
    </row>
    <row r="2623" spans="1:13" s="59" customFormat="1" customHeight="1">
      <c r="A2623" s="59" t="s">
        <v>7330</v>
      </c>
      <c r="B2623" s="59" t="s">
        <v>7331</v>
      </c>
      <c r="C2623" s="59" t="s">
        <v>7332</v>
      </c>
      <c r="D2623" s="59" t="s">
        <v>13</v>
      </c>
      <c r="F2623" s="59" t="s">
        <v>5</v>
      </c>
      <c r="G2623" s="152" t="str">
        <f>VLOOKUP(D2623,sku归属!A:B,2,0)</f>
        <v>其他</v>
      </c>
    </row>
    <row r="2624" spans="1:13" s="59" customFormat="1" customHeight="1">
      <c r="A2624" s="59" t="s">
        <v>7333</v>
      </c>
      <c r="B2624" s="59" t="s">
        <v>7334</v>
      </c>
      <c r="C2624" s="59" t="s">
        <v>7335</v>
      </c>
      <c r="D2624" s="59" t="s">
        <v>13</v>
      </c>
      <c r="F2624" s="59" t="s">
        <v>5</v>
      </c>
      <c r="G2624" s="152" t="str">
        <f>VLOOKUP(D2624,sku归属!A:B,2,0)</f>
        <v>其他</v>
      </c>
    </row>
    <row r="2625" spans="1:13" s="59" customFormat="1" customHeight="1">
      <c r="A2625" s="59" t="s">
        <v>7336</v>
      </c>
      <c r="B2625" s="59" t="s">
        <v>7337</v>
      </c>
      <c r="C2625" s="59" t="s">
        <v>7338</v>
      </c>
      <c r="D2625" s="59" t="s">
        <v>17</v>
      </c>
      <c r="F2625" s="59" t="s">
        <v>5</v>
      </c>
      <c r="G2625" s="152" t="str">
        <f>VLOOKUP(D2625,sku归属!A:B,2,0)</f>
        <v>其他</v>
      </c>
    </row>
    <row r="2626" spans="1:13" s="59" customFormat="1" customHeight="1">
      <c r="A2626" s="59" t="s">
        <v>7339</v>
      </c>
      <c r="B2626" s="59" t="s">
        <v>7340</v>
      </c>
      <c r="C2626" s="59" t="s">
        <v>7341</v>
      </c>
      <c r="D2626" s="59" t="s">
        <v>17</v>
      </c>
      <c r="F2626" s="59" t="s">
        <v>5</v>
      </c>
      <c r="G2626" s="152" t="str">
        <f>VLOOKUP(D2626,sku归属!A:B,2,0)</f>
        <v>其他</v>
      </c>
    </row>
    <row r="2627" spans="1:13" s="59" customFormat="1" customHeight="1">
      <c r="A2627" s="59" t="s">
        <v>7342</v>
      </c>
      <c r="B2627" s="59" t="s">
        <v>7343</v>
      </c>
      <c r="C2627" s="59" t="s">
        <v>7344</v>
      </c>
      <c r="D2627" s="59" t="s">
        <v>17</v>
      </c>
      <c r="F2627" s="59" t="s">
        <v>5</v>
      </c>
      <c r="G2627" s="152" t="str">
        <f>VLOOKUP(D2627,sku归属!A:B,2,0)</f>
        <v>其他</v>
      </c>
    </row>
    <row r="2628" spans="1:13" s="59" customFormat="1" customHeight="1">
      <c r="A2628" s="59" t="s">
        <v>7345</v>
      </c>
      <c r="B2628" s="59" t="s">
        <v>7346</v>
      </c>
      <c r="C2628" s="59" t="s">
        <v>7347</v>
      </c>
      <c r="D2628" s="59" t="s">
        <v>17</v>
      </c>
      <c r="F2628" s="59" t="s">
        <v>5</v>
      </c>
      <c r="G2628" s="152" t="str">
        <f>VLOOKUP(D2628,sku归属!A:B,2,0)</f>
        <v>其他</v>
      </c>
    </row>
    <row r="2629" spans="1:13" s="59" customFormat="1" customHeight="1">
      <c r="A2629" s="59" t="s">
        <v>7348</v>
      </c>
      <c r="B2629" s="59" t="s">
        <v>7349</v>
      </c>
      <c r="C2629" s="59" t="s">
        <v>7350</v>
      </c>
      <c r="D2629" s="59" t="s">
        <v>17</v>
      </c>
      <c r="F2629" s="59" t="s">
        <v>5</v>
      </c>
      <c r="G2629" s="152" t="str">
        <f>VLOOKUP(D2629,sku归属!A:B,2,0)</f>
        <v>其他</v>
      </c>
    </row>
    <row r="2630" spans="1:13" s="59" customFormat="1" customHeight="1">
      <c r="A2630" s="59" t="s">
        <v>7351</v>
      </c>
      <c r="B2630" s="59" t="s">
        <v>7352</v>
      </c>
      <c r="C2630" s="59" t="s">
        <v>7353</v>
      </c>
      <c r="D2630" s="59" t="s">
        <v>17</v>
      </c>
      <c r="F2630" s="59" t="s">
        <v>5</v>
      </c>
      <c r="G2630" s="152" t="str">
        <f>VLOOKUP(D2630,sku归属!A:B,2,0)</f>
        <v>其他</v>
      </c>
    </row>
    <row r="2631" spans="1:13" s="59" customFormat="1" customHeight="1">
      <c r="A2631" s="59" t="s">
        <v>7354</v>
      </c>
      <c r="B2631" s="59" t="s">
        <v>7355</v>
      </c>
      <c r="C2631" s="59" t="s">
        <v>7356</v>
      </c>
      <c r="D2631" s="59" t="s">
        <v>17</v>
      </c>
      <c r="F2631" s="59" t="s">
        <v>5</v>
      </c>
      <c r="G2631" s="152" t="str">
        <f>VLOOKUP(D2631,sku归属!A:B,2,0)</f>
        <v>其他</v>
      </c>
    </row>
    <row r="2632" spans="1:13" s="59" customFormat="1" customHeight="1">
      <c r="A2632" s="59" t="s">
        <v>7357</v>
      </c>
      <c r="B2632" s="59" t="s">
        <v>7358</v>
      </c>
      <c r="C2632" s="59" t="s">
        <v>7359</v>
      </c>
      <c r="D2632" s="59" t="s">
        <v>17</v>
      </c>
      <c r="F2632" s="59" t="s">
        <v>5</v>
      </c>
      <c r="G2632" s="152" t="str">
        <f>VLOOKUP(D2632,sku归属!A:B,2,0)</f>
        <v>其他</v>
      </c>
    </row>
    <row r="2633" spans="1:13" s="59" customFormat="1" customHeight="1">
      <c r="A2633" s="59" t="s">
        <v>7360</v>
      </c>
      <c r="B2633" s="59" t="s">
        <v>7361</v>
      </c>
      <c r="C2633" s="59" t="s">
        <v>7362</v>
      </c>
      <c r="D2633" s="59" t="s">
        <v>17</v>
      </c>
      <c r="F2633" s="59" t="s">
        <v>5</v>
      </c>
      <c r="G2633" s="152" t="str">
        <f>VLOOKUP(D2633,sku归属!A:B,2,0)</f>
        <v>其他</v>
      </c>
    </row>
    <row r="2634" spans="1:13" s="59" customFormat="1" customHeight="1">
      <c r="A2634" s="59" t="s">
        <v>7363</v>
      </c>
      <c r="B2634" s="59" t="s">
        <v>7364</v>
      </c>
      <c r="C2634" s="59" t="s">
        <v>7365</v>
      </c>
      <c r="D2634" s="59" t="s">
        <v>17</v>
      </c>
      <c r="F2634" s="59" t="s">
        <v>5</v>
      </c>
      <c r="G2634" s="152" t="str">
        <f>VLOOKUP(D2634,sku归属!A:B,2,0)</f>
        <v>其他</v>
      </c>
    </row>
    <row r="2635" spans="1:13" s="59" customFormat="1" customHeight="1">
      <c r="A2635" s="59" t="s">
        <v>7366</v>
      </c>
      <c r="B2635" s="59" t="s">
        <v>7367</v>
      </c>
      <c r="C2635" s="59" t="s">
        <v>7368</v>
      </c>
      <c r="D2635" s="59" t="s">
        <v>17</v>
      </c>
      <c r="F2635" s="59" t="s">
        <v>5</v>
      </c>
      <c r="G2635" s="152" t="str">
        <f>VLOOKUP(D2635,sku归属!A:B,2,0)</f>
        <v>其他</v>
      </c>
    </row>
    <row r="2636" spans="1:13" s="59" customFormat="1" customHeight="1">
      <c r="A2636" s="59" t="s">
        <v>7369</v>
      </c>
      <c r="B2636" s="59" t="s">
        <v>7370</v>
      </c>
      <c r="C2636" s="59" t="s">
        <v>7371</v>
      </c>
      <c r="D2636" s="59" t="s">
        <v>17</v>
      </c>
      <c r="F2636" s="59" t="s">
        <v>5</v>
      </c>
      <c r="G2636" s="152" t="str">
        <f>VLOOKUP(D2636,sku归属!A:B,2,0)</f>
        <v>其他</v>
      </c>
    </row>
    <row r="2637" spans="1:13" s="59" customFormat="1" customHeight="1">
      <c r="A2637" s="59" t="s">
        <v>7372</v>
      </c>
      <c r="B2637" s="59" t="s">
        <v>7373</v>
      </c>
      <c r="C2637" s="59" t="s">
        <v>7374</v>
      </c>
      <c r="D2637" s="59" t="s">
        <v>17</v>
      </c>
      <c r="F2637" s="59" t="s">
        <v>5</v>
      </c>
      <c r="G2637" s="152" t="str">
        <f>VLOOKUP(D2637,sku归属!A:B,2,0)</f>
        <v>其他</v>
      </c>
    </row>
    <row r="2638" spans="1:13" s="59" customFormat="1" customHeight="1">
      <c r="A2638" s="59" t="s">
        <v>7375</v>
      </c>
      <c r="B2638" s="59" t="s">
        <v>7376</v>
      </c>
      <c r="C2638" s="59" t="s">
        <v>7377</v>
      </c>
      <c r="D2638" s="59" t="s">
        <v>17</v>
      </c>
      <c r="F2638" s="59" t="s">
        <v>5</v>
      </c>
      <c r="G2638" s="152" t="str">
        <f>VLOOKUP(D2638,sku归属!A:B,2,0)</f>
        <v>其他</v>
      </c>
    </row>
    <row r="2639" spans="1:13" s="59" customFormat="1" customHeight="1">
      <c r="A2639" s="59" t="s">
        <v>7378</v>
      </c>
      <c r="B2639" s="59" t="s">
        <v>7379</v>
      </c>
      <c r="C2639" s="59" t="s">
        <v>7380</v>
      </c>
      <c r="D2639" s="59" t="s">
        <v>17</v>
      </c>
      <c r="F2639" s="59" t="s">
        <v>5</v>
      </c>
      <c r="G2639" s="152" t="str">
        <f>VLOOKUP(D2639,sku归属!A:B,2,0)</f>
        <v>其他</v>
      </c>
    </row>
    <row r="2640" spans="1:13" s="59" customFormat="1" customHeight="1">
      <c r="A2640" s="59" t="s">
        <v>7381</v>
      </c>
      <c r="B2640" s="59" t="s">
        <v>7382</v>
      </c>
      <c r="C2640" s="59" t="s">
        <v>7383</v>
      </c>
      <c r="D2640" s="59" t="s">
        <v>17</v>
      </c>
      <c r="F2640" s="59" t="s">
        <v>5</v>
      </c>
      <c r="G2640" s="152" t="str">
        <f>VLOOKUP(D2640,sku归属!A:B,2,0)</f>
        <v>其他</v>
      </c>
    </row>
    <row r="2641" spans="1:13" s="59" customFormat="1" customHeight="1">
      <c r="A2641" s="59" t="s">
        <v>7384</v>
      </c>
      <c r="B2641" s="59" t="s">
        <v>7385</v>
      </c>
      <c r="C2641" s="59" t="s">
        <v>7386</v>
      </c>
      <c r="D2641" s="59" t="s">
        <v>17</v>
      </c>
      <c r="F2641" s="59" t="s">
        <v>5</v>
      </c>
      <c r="G2641" s="152" t="str">
        <f>VLOOKUP(D2641,sku归属!A:B,2,0)</f>
        <v>其他</v>
      </c>
    </row>
    <row r="2642" spans="1:13" s="59" customFormat="1" customHeight="1">
      <c r="A2642" s="59" t="s">
        <v>7387</v>
      </c>
      <c r="B2642" s="59" t="s">
        <v>7388</v>
      </c>
      <c r="C2642" s="59" t="s">
        <v>7389</v>
      </c>
      <c r="D2642" s="59" t="s">
        <v>17</v>
      </c>
      <c r="F2642" s="59" t="s">
        <v>5</v>
      </c>
      <c r="G2642" s="152" t="str">
        <f>VLOOKUP(D2642,sku归属!A:B,2,0)</f>
        <v>其他</v>
      </c>
    </row>
    <row r="2643" spans="1:13" s="59" customFormat="1" customHeight="1">
      <c r="A2643" s="59" t="s">
        <v>7390</v>
      </c>
      <c r="B2643" s="59" t="s">
        <v>7391</v>
      </c>
      <c r="C2643" s="59" t="s">
        <v>7392</v>
      </c>
      <c r="D2643" s="59" t="s">
        <v>17</v>
      </c>
      <c r="F2643" s="59" t="s">
        <v>5</v>
      </c>
      <c r="G2643" s="152" t="str">
        <f>VLOOKUP(D2643,sku归属!A:B,2,0)</f>
        <v>其他</v>
      </c>
    </row>
    <row r="2644" spans="1:13" s="59" customFormat="1" customHeight="1">
      <c r="A2644" s="59" t="s">
        <v>7393</v>
      </c>
      <c r="B2644" s="59" t="s">
        <v>7394</v>
      </c>
      <c r="C2644" s="59" t="s">
        <v>7395</v>
      </c>
      <c r="D2644" s="59" t="s">
        <v>17</v>
      </c>
      <c r="F2644" s="59" t="s">
        <v>5</v>
      </c>
      <c r="G2644" s="152" t="str">
        <f>VLOOKUP(D2644,sku归属!A:B,2,0)</f>
        <v>其他</v>
      </c>
    </row>
    <row r="2645" spans="1:13" s="59" customFormat="1" customHeight="1">
      <c r="A2645" s="59" t="s">
        <v>7396</v>
      </c>
      <c r="B2645" s="59" t="s">
        <v>7397</v>
      </c>
      <c r="C2645" s="59" t="s">
        <v>7398</v>
      </c>
      <c r="D2645" s="59" t="s">
        <v>17</v>
      </c>
      <c r="F2645" s="59" t="s">
        <v>5</v>
      </c>
      <c r="G2645" s="152" t="str">
        <f>VLOOKUP(D2645,sku归属!A:B,2,0)</f>
        <v>其他</v>
      </c>
    </row>
    <row r="2646" spans="1:13" s="59" customFormat="1" customHeight="1">
      <c r="A2646" s="59" t="s">
        <v>7399</v>
      </c>
      <c r="B2646" s="59" t="s">
        <v>7400</v>
      </c>
      <c r="C2646" s="59" t="s">
        <v>818</v>
      </c>
      <c r="D2646" s="59" t="s">
        <v>17</v>
      </c>
      <c r="F2646" s="59" t="s">
        <v>5</v>
      </c>
      <c r="G2646" s="152" t="str">
        <f>VLOOKUP(D2646,sku归属!A:B,2,0)</f>
        <v>其他</v>
      </c>
    </row>
    <row r="2647" spans="1:13" s="59" customFormat="1" customHeight="1">
      <c r="A2647" s="59" t="s">
        <v>7401</v>
      </c>
      <c r="B2647" s="59" t="s">
        <v>7402</v>
      </c>
      <c r="C2647" s="59" t="s">
        <v>7403</v>
      </c>
      <c r="D2647" s="59" t="s">
        <v>17</v>
      </c>
      <c r="F2647" s="59" t="s">
        <v>5</v>
      </c>
      <c r="G2647" s="152" t="str">
        <f>VLOOKUP(D2647,sku归属!A:B,2,0)</f>
        <v>其他</v>
      </c>
    </row>
    <row r="2648" spans="1:13" s="59" customFormat="1" customHeight="1">
      <c r="A2648" s="59" t="s">
        <v>7404</v>
      </c>
      <c r="B2648" s="59" t="s">
        <v>7405</v>
      </c>
      <c r="C2648" s="59" t="s">
        <v>815</v>
      </c>
      <c r="D2648" s="59" t="s">
        <v>17</v>
      </c>
      <c r="F2648" s="59" t="s">
        <v>5</v>
      </c>
      <c r="G2648" s="152" t="str">
        <f>VLOOKUP(D2648,sku归属!A:B,2,0)</f>
        <v>其他</v>
      </c>
    </row>
    <row r="2649" spans="1:13" s="59" customFormat="1" customHeight="1">
      <c r="A2649" s="59" t="s">
        <v>7406</v>
      </c>
      <c r="B2649" s="59" t="s">
        <v>7407</v>
      </c>
      <c r="C2649" s="59" t="s">
        <v>821</v>
      </c>
      <c r="D2649" s="59" t="s">
        <v>17</v>
      </c>
      <c r="F2649" s="59" t="s">
        <v>5</v>
      </c>
      <c r="G2649" s="152" t="str">
        <f>VLOOKUP(D2649,sku归属!A:B,2,0)</f>
        <v>其他</v>
      </c>
    </row>
    <row r="2650" spans="1:13" s="59" customFormat="1" customHeight="1">
      <c r="A2650" s="59" t="s">
        <v>7408</v>
      </c>
      <c r="B2650" s="59" t="s">
        <v>7409</v>
      </c>
      <c r="C2650" s="59" t="s">
        <v>824</v>
      </c>
      <c r="D2650" s="59" t="s">
        <v>17</v>
      </c>
      <c r="F2650" s="59" t="s">
        <v>5</v>
      </c>
      <c r="G2650" s="152" t="str">
        <f>VLOOKUP(D2650,sku归属!A:B,2,0)</f>
        <v>其他</v>
      </c>
    </row>
    <row r="2651" spans="1:13" s="59" customFormat="1" customHeight="1">
      <c r="A2651" s="59" t="s">
        <v>7410</v>
      </c>
      <c r="B2651" s="59" t="s">
        <v>7411</v>
      </c>
      <c r="C2651" s="59" t="s">
        <v>7412</v>
      </c>
      <c r="D2651" s="59" t="s">
        <v>17</v>
      </c>
      <c r="F2651" s="59" t="s">
        <v>5</v>
      </c>
      <c r="G2651" s="152" t="str">
        <f>VLOOKUP(D2651,sku归属!A:B,2,0)</f>
        <v>其他</v>
      </c>
    </row>
    <row r="2652" spans="1:13" s="59" customFormat="1" customHeight="1">
      <c r="A2652" s="59" t="s">
        <v>7413</v>
      </c>
      <c r="B2652" s="59" t="s">
        <v>7414</v>
      </c>
      <c r="C2652" s="59" t="s">
        <v>7415</v>
      </c>
      <c r="D2652" s="59" t="s">
        <v>17</v>
      </c>
      <c r="F2652" s="59" t="s">
        <v>5</v>
      </c>
      <c r="G2652" s="152" t="str">
        <f>VLOOKUP(D2652,sku归属!A:B,2,0)</f>
        <v>其他</v>
      </c>
    </row>
    <row r="2653" spans="1:13" s="59" customFormat="1" customHeight="1">
      <c r="A2653" s="59" t="s">
        <v>7416</v>
      </c>
      <c r="B2653" s="59" t="s">
        <v>7417</v>
      </c>
      <c r="C2653" s="59" t="s">
        <v>7418</v>
      </c>
      <c r="D2653" s="59" t="s">
        <v>17</v>
      </c>
      <c r="F2653" s="59" t="s">
        <v>5</v>
      </c>
      <c r="G2653" s="152" t="str">
        <f>VLOOKUP(D2653,sku归属!A:B,2,0)</f>
        <v>其他</v>
      </c>
    </row>
    <row r="2654" spans="1:13" s="59" customFormat="1" customHeight="1">
      <c r="A2654" s="59" t="s">
        <v>7419</v>
      </c>
      <c r="B2654" s="59" t="s">
        <v>7420</v>
      </c>
      <c r="C2654" s="59" t="s">
        <v>7421</v>
      </c>
      <c r="D2654" s="59" t="s">
        <v>17</v>
      </c>
      <c r="F2654" s="59" t="s">
        <v>5</v>
      </c>
      <c r="G2654" s="152" t="str">
        <f>VLOOKUP(D2654,sku归属!A:B,2,0)</f>
        <v>其他</v>
      </c>
    </row>
    <row r="2655" spans="1:13" s="59" customFormat="1" customHeight="1">
      <c r="A2655" s="59" t="s">
        <v>7422</v>
      </c>
      <c r="B2655" s="59" t="s">
        <v>7423</v>
      </c>
      <c r="C2655" s="59" t="s">
        <v>7424</v>
      </c>
      <c r="D2655" s="59" t="s">
        <v>17</v>
      </c>
      <c r="F2655" s="59" t="s">
        <v>5</v>
      </c>
      <c r="G2655" s="152" t="str">
        <f>VLOOKUP(D2655,sku归属!A:B,2,0)</f>
        <v>其他</v>
      </c>
    </row>
    <row r="2656" spans="1:13" s="59" customFormat="1" customHeight="1">
      <c r="A2656" s="59" t="s">
        <v>7425</v>
      </c>
      <c r="B2656" s="59" t="s">
        <v>7426</v>
      </c>
      <c r="C2656" s="59" t="s">
        <v>7427</v>
      </c>
      <c r="D2656" s="59" t="s">
        <v>17</v>
      </c>
      <c r="F2656" s="59" t="s">
        <v>5</v>
      </c>
      <c r="G2656" s="152" t="str">
        <f>VLOOKUP(D2656,sku归属!A:B,2,0)</f>
        <v>其他</v>
      </c>
    </row>
    <row r="2657" spans="1:13" s="59" customFormat="1" customHeight="1">
      <c r="A2657" s="59" t="s">
        <v>7428</v>
      </c>
      <c r="B2657" s="59" t="s">
        <v>7429</v>
      </c>
      <c r="C2657" s="59" t="s">
        <v>2939</v>
      </c>
      <c r="D2657" s="59" t="s">
        <v>17</v>
      </c>
      <c r="F2657" s="59" t="s">
        <v>5</v>
      </c>
      <c r="G2657" s="152" t="str">
        <f>VLOOKUP(D2657,sku归属!A:B,2,0)</f>
        <v>其他</v>
      </c>
    </row>
    <row r="2658" spans="1:13" s="59" customFormat="1" customHeight="1">
      <c r="A2658" s="59" t="s">
        <v>7430</v>
      </c>
      <c r="B2658" s="59" t="s">
        <v>7431</v>
      </c>
      <c r="C2658" s="59" t="s">
        <v>2691</v>
      </c>
      <c r="D2658" s="59" t="s">
        <v>17</v>
      </c>
      <c r="F2658" s="59" t="s">
        <v>5</v>
      </c>
      <c r="G2658" s="152" t="str">
        <f>VLOOKUP(D2658,sku归属!A:B,2,0)</f>
        <v>其他</v>
      </c>
    </row>
    <row r="2659" spans="1:13" s="59" customFormat="1" customHeight="1">
      <c r="A2659" s="59" t="s">
        <v>7432</v>
      </c>
      <c r="B2659" s="59" t="s">
        <v>7433</v>
      </c>
      <c r="C2659" s="59" t="s">
        <v>7434</v>
      </c>
      <c r="D2659" s="59" t="s">
        <v>17</v>
      </c>
      <c r="F2659" s="59" t="s">
        <v>5</v>
      </c>
      <c r="G2659" s="152" t="str">
        <f>VLOOKUP(D2659,sku归属!A:B,2,0)</f>
        <v>其他</v>
      </c>
    </row>
    <row r="2660" spans="1:13" s="59" customFormat="1" customHeight="1">
      <c r="A2660" s="59" t="s">
        <v>7435</v>
      </c>
      <c r="B2660" s="59" t="s">
        <v>7436</v>
      </c>
      <c r="C2660" s="59" t="s">
        <v>7437</v>
      </c>
      <c r="D2660" s="59" t="s">
        <v>17</v>
      </c>
      <c r="F2660" s="59" t="s">
        <v>5</v>
      </c>
      <c r="G2660" s="152" t="str">
        <f>VLOOKUP(D2660,sku归属!A:B,2,0)</f>
        <v>其他</v>
      </c>
    </row>
    <row r="2661" spans="1:13" s="59" customFormat="1" customHeight="1">
      <c r="A2661" s="59" t="s">
        <v>7438</v>
      </c>
      <c r="B2661" s="59" t="s">
        <v>7439</v>
      </c>
      <c r="C2661" s="59" t="s">
        <v>7440</v>
      </c>
      <c r="D2661" s="59" t="s">
        <v>17</v>
      </c>
      <c r="F2661" s="59" t="s">
        <v>5</v>
      </c>
      <c r="G2661" s="152" t="str">
        <f>VLOOKUP(D2661,sku归属!A:B,2,0)</f>
        <v>其他</v>
      </c>
    </row>
    <row r="2662" spans="1:13" s="59" customFormat="1" customHeight="1">
      <c r="A2662" s="59" t="s">
        <v>7441</v>
      </c>
      <c r="B2662" s="59" t="s">
        <v>7442</v>
      </c>
      <c r="C2662" s="59" t="s">
        <v>7443</v>
      </c>
      <c r="D2662" s="59" t="s">
        <v>17</v>
      </c>
      <c r="F2662" s="59" t="s">
        <v>5</v>
      </c>
      <c r="G2662" s="152" t="str">
        <f>VLOOKUP(D2662,sku归属!A:B,2,0)</f>
        <v>其他</v>
      </c>
    </row>
    <row r="2663" spans="1:13" s="59" customFormat="1" customHeight="1">
      <c r="A2663" s="59" t="s">
        <v>7444</v>
      </c>
      <c r="B2663" s="59" t="s">
        <v>7445</v>
      </c>
      <c r="C2663" s="59" t="s">
        <v>7446</v>
      </c>
      <c r="D2663" s="59" t="s">
        <v>17</v>
      </c>
      <c r="F2663" s="59" t="s">
        <v>5</v>
      </c>
      <c r="G2663" s="152" t="str">
        <f>VLOOKUP(D2663,sku归属!A:B,2,0)</f>
        <v>其他</v>
      </c>
    </row>
    <row r="2664" spans="1:13" s="59" customFormat="1" customHeight="1">
      <c r="A2664" s="59" t="s">
        <v>7447</v>
      </c>
      <c r="B2664" s="59" t="s">
        <v>7448</v>
      </c>
      <c r="C2664" s="59" t="s">
        <v>7449</v>
      </c>
      <c r="D2664" s="59" t="s">
        <v>17</v>
      </c>
      <c r="F2664" s="59" t="s">
        <v>5</v>
      </c>
      <c r="G2664" s="152" t="str">
        <f>VLOOKUP(D2664,sku归属!A:B,2,0)</f>
        <v>其他</v>
      </c>
    </row>
    <row r="2665" spans="1:13" s="59" customFormat="1" customHeight="1">
      <c r="A2665" s="59" t="s">
        <v>7450</v>
      </c>
      <c r="B2665" s="59" t="s">
        <v>7451</v>
      </c>
      <c r="C2665" s="59" t="s">
        <v>7452</v>
      </c>
      <c r="D2665" s="59" t="s">
        <v>17</v>
      </c>
      <c r="F2665" s="59" t="s">
        <v>5</v>
      </c>
      <c r="G2665" s="152" t="str">
        <f>VLOOKUP(D2665,sku归属!A:B,2,0)</f>
        <v>其他</v>
      </c>
    </row>
    <row r="2666" spans="1:13" s="59" customFormat="1" customHeight="1">
      <c r="A2666" s="59" t="s">
        <v>7453</v>
      </c>
      <c r="B2666" s="59" t="s">
        <v>7454</v>
      </c>
      <c r="C2666" s="59" t="s">
        <v>7455</v>
      </c>
      <c r="D2666" s="59" t="s">
        <v>17</v>
      </c>
      <c r="F2666" s="59" t="s">
        <v>5</v>
      </c>
      <c r="G2666" s="152" t="str">
        <f>VLOOKUP(D2666,sku归属!A:B,2,0)</f>
        <v>其他</v>
      </c>
    </row>
    <row r="2667" spans="1:13" s="59" customFormat="1" customHeight="1">
      <c r="A2667" s="59" t="s">
        <v>7456</v>
      </c>
      <c r="B2667" s="59" t="s">
        <v>7457</v>
      </c>
      <c r="C2667" s="59" t="s">
        <v>7458</v>
      </c>
      <c r="D2667" s="59" t="s">
        <v>17</v>
      </c>
      <c r="F2667" s="59" t="s">
        <v>5</v>
      </c>
      <c r="G2667" s="152" t="str">
        <f>VLOOKUP(D2667,sku归属!A:B,2,0)</f>
        <v>其他</v>
      </c>
    </row>
    <row r="2668" spans="1:13" s="59" customFormat="1" customHeight="1">
      <c r="A2668" s="59" t="s">
        <v>7459</v>
      </c>
      <c r="B2668" s="59" t="s">
        <v>7460</v>
      </c>
      <c r="C2668" s="59" t="s">
        <v>7461</v>
      </c>
      <c r="D2668" s="59" t="s">
        <v>17</v>
      </c>
      <c r="F2668" s="59" t="s">
        <v>5</v>
      </c>
      <c r="G2668" s="152" t="str">
        <f>VLOOKUP(D2668,sku归属!A:B,2,0)</f>
        <v>其他</v>
      </c>
    </row>
    <row r="2669" spans="1:13" s="59" customFormat="1" customHeight="1">
      <c r="A2669" s="59" t="s">
        <v>7462</v>
      </c>
      <c r="B2669" s="59" t="s">
        <v>7463</v>
      </c>
      <c r="C2669" s="59" t="s">
        <v>7464</v>
      </c>
      <c r="D2669" s="59" t="s">
        <v>17</v>
      </c>
      <c r="F2669" s="59" t="s">
        <v>5</v>
      </c>
      <c r="G2669" s="152" t="str">
        <f>VLOOKUP(D2669,sku归属!A:B,2,0)</f>
        <v>其他</v>
      </c>
    </row>
    <row r="2670" spans="1:13" s="59" customFormat="1" customHeight="1">
      <c r="A2670" s="59" t="s">
        <v>7465</v>
      </c>
      <c r="B2670" s="59" t="s">
        <v>7466</v>
      </c>
      <c r="C2670" s="59" t="s">
        <v>7467</v>
      </c>
      <c r="D2670" s="59" t="s">
        <v>17</v>
      </c>
      <c r="F2670" s="59" t="s">
        <v>5</v>
      </c>
      <c r="G2670" s="152" t="str">
        <f>VLOOKUP(D2670,sku归属!A:B,2,0)</f>
        <v>其他</v>
      </c>
    </row>
    <row r="2671" spans="1:13" s="59" customFormat="1" customHeight="1">
      <c r="A2671" s="59" t="s">
        <v>7468</v>
      </c>
      <c r="B2671" s="59" t="s">
        <v>7469</v>
      </c>
      <c r="C2671" s="59" t="s">
        <v>7470</v>
      </c>
      <c r="D2671" s="59" t="s">
        <v>17</v>
      </c>
      <c r="F2671" s="59" t="s">
        <v>5</v>
      </c>
      <c r="G2671" s="152" t="str">
        <f>VLOOKUP(D2671,sku归属!A:B,2,0)</f>
        <v>其他</v>
      </c>
    </row>
    <row r="2672" spans="1:13" s="59" customFormat="1" customHeight="1">
      <c r="A2672" s="59" t="s">
        <v>7471</v>
      </c>
      <c r="B2672" s="59" t="s">
        <v>7472</v>
      </c>
      <c r="C2672" s="59" t="s">
        <v>3704</v>
      </c>
      <c r="D2672" s="59" t="s">
        <v>6</v>
      </c>
      <c r="F2672" s="59" t="s">
        <v>5</v>
      </c>
      <c r="G2672" s="152" t="str">
        <f>VLOOKUP(D2672,sku归属!A:B,2,0)</f>
        <v>莫美玉</v>
      </c>
    </row>
    <row r="2673" spans="1:13" s="59" customFormat="1" customHeight="1">
      <c r="A2673" s="59" t="s">
        <v>7473</v>
      </c>
      <c r="B2673" s="59" t="s">
        <v>7474</v>
      </c>
      <c r="C2673" s="59" t="s">
        <v>3701</v>
      </c>
      <c r="D2673" s="59" t="s">
        <v>6</v>
      </c>
      <c r="F2673" s="59" t="s">
        <v>5</v>
      </c>
      <c r="G2673" s="152" t="str">
        <f>VLOOKUP(D2673,sku归属!A:B,2,0)</f>
        <v>莫美玉</v>
      </c>
    </row>
    <row r="2674" spans="1:13" s="59" customFormat="1" customHeight="1">
      <c r="A2674" s="59" t="s">
        <v>7475</v>
      </c>
      <c r="B2674" s="59" t="s">
        <v>7476</v>
      </c>
      <c r="C2674" s="59" t="s">
        <v>3452</v>
      </c>
      <c r="D2674" s="59" t="s">
        <v>6</v>
      </c>
      <c r="F2674" s="59" t="s">
        <v>5</v>
      </c>
      <c r="G2674" s="152" t="str">
        <f>VLOOKUP(D2674,sku归属!A:B,2,0)</f>
        <v>莫美玉</v>
      </c>
    </row>
    <row r="2675" spans="1:13" s="59" customFormat="1" customHeight="1">
      <c r="A2675" s="59" t="s">
        <v>7477</v>
      </c>
      <c r="B2675" s="59" t="s">
        <v>7478</v>
      </c>
      <c r="C2675" s="59" t="s">
        <v>3449</v>
      </c>
      <c r="D2675" s="59" t="s">
        <v>6</v>
      </c>
      <c r="F2675" s="59" t="s">
        <v>5</v>
      </c>
      <c r="G2675" s="152" t="str">
        <f>VLOOKUP(D2675,sku归属!A:B,2,0)</f>
        <v>莫美玉</v>
      </c>
    </row>
    <row r="2676" spans="1:13" s="59" customFormat="1" customHeight="1">
      <c r="A2676" s="59" t="s">
        <v>7479</v>
      </c>
      <c r="B2676" s="59" t="s">
        <v>7480</v>
      </c>
      <c r="C2676" s="59" t="s">
        <v>7481</v>
      </c>
      <c r="D2676" s="59" t="s">
        <v>6</v>
      </c>
      <c r="F2676" s="59" t="s">
        <v>5</v>
      </c>
      <c r="G2676" s="152" t="str">
        <f>VLOOKUP(D2676,sku归属!A:B,2,0)</f>
        <v>莫美玉</v>
      </c>
    </row>
    <row r="2677" spans="1:13" s="59" customFormat="1" customHeight="1">
      <c r="A2677" s="59" t="s">
        <v>7482</v>
      </c>
      <c r="B2677" s="59" t="s">
        <v>7483</v>
      </c>
      <c r="C2677" s="59" t="s">
        <v>7484</v>
      </c>
      <c r="D2677" s="59" t="s">
        <v>6</v>
      </c>
      <c r="F2677" s="59" t="s">
        <v>5</v>
      </c>
      <c r="G2677" s="152" t="str">
        <f>VLOOKUP(D2677,sku归属!A:B,2,0)</f>
        <v>莫美玉</v>
      </c>
    </row>
    <row r="2678" spans="1:13" s="59" customFormat="1" customHeight="1">
      <c r="A2678" s="59" t="s">
        <v>7485</v>
      </c>
      <c r="B2678" s="59" t="s">
        <v>7486</v>
      </c>
      <c r="C2678" s="59" t="s">
        <v>7487</v>
      </c>
      <c r="D2678" s="59" t="s">
        <v>6</v>
      </c>
      <c r="F2678" s="59" t="s">
        <v>5</v>
      </c>
      <c r="G2678" s="152" t="str">
        <f>VLOOKUP(D2678,sku归属!A:B,2,0)</f>
        <v>莫美玉</v>
      </c>
    </row>
    <row r="2679" spans="1:13" s="59" customFormat="1" customHeight="1">
      <c r="A2679" s="59" t="s">
        <v>7488</v>
      </c>
      <c r="B2679" s="59" t="s">
        <v>7489</v>
      </c>
      <c r="C2679" s="59" t="s">
        <v>7490</v>
      </c>
      <c r="D2679" s="59" t="s">
        <v>6</v>
      </c>
      <c r="F2679" s="59" t="s">
        <v>5</v>
      </c>
      <c r="G2679" s="152" t="str">
        <f>VLOOKUP(D2679,sku归属!A:B,2,0)</f>
        <v>莫美玉</v>
      </c>
    </row>
    <row r="2680" spans="1:13" s="59" customFormat="1" customHeight="1">
      <c r="A2680" s="59" t="s">
        <v>7491</v>
      </c>
      <c r="B2680" s="59" t="s">
        <v>7492</v>
      </c>
      <c r="C2680" s="59" t="s">
        <v>7493</v>
      </c>
      <c r="D2680" s="59" t="s">
        <v>6</v>
      </c>
      <c r="F2680" s="59" t="s">
        <v>5</v>
      </c>
      <c r="G2680" s="152" t="str">
        <f>VLOOKUP(D2680,sku归属!A:B,2,0)</f>
        <v>莫美玉</v>
      </c>
    </row>
    <row r="2681" spans="1:13" s="59" customFormat="1" customHeight="1">
      <c r="A2681" s="59" t="s">
        <v>7494</v>
      </c>
      <c r="B2681" s="59" t="s">
        <v>7495</v>
      </c>
      <c r="C2681" s="59" t="s">
        <v>7496</v>
      </c>
      <c r="D2681" s="59" t="s">
        <v>6</v>
      </c>
      <c r="F2681" s="59" t="s">
        <v>5</v>
      </c>
      <c r="G2681" s="152" t="str">
        <f>VLOOKUP(D2681,sku归属!A:B,2,0)</f>
        <v>莫美玉</v>
      </c>
    </row>
    <row r="2682" spans="1:13" s="59" customFormat="1" customHeight="1">
      <c r="A2682" s="59" t="s">
        <v>7497</v>
      </c>
      <c r="B2682" s="59" t="s">
        <v>7498</v>
      </c>
      <c r="C2682" s="59" t="s">
        <v>7499</v>
      </c>
      <c r="D2682" s="59" t="s">
        <v>6</v>
      </c>
      <c r="F2682" s="59" t="s">
        <v>5</v>
      </c>
      <c r="G2682" s="152" t="str">
        <f>VLOOKUP(D2682,sku归属!A:B,2,0)</f>
        <v>莫美玉</v>
      </c>
    </row>
    <row r="2683" spans="1:13" s="59" customFormat="1" customHeight="1">
      <c r="A2683" s="59" t="s">
        <v>7500</v>
      </c>
      <c r="B2683" s="59" t="s">
        <v>7501</v>
      </c>
      <c r="C2683" s="59" t="s">
        <v>7502</v>
      </c>
      <c r="D2683" s="59" t="s">
        <v>6</v>
      </c>
      <c r="F2683" s="59" t="s">
        <v>5</v>
      </c>
      <c r="G2683" s="152" t="str">
        <f>VLOOKUP(D2683,sku归属!A:B,2,0)</f>
        <v>莫美玉</v>
      </c>
    </row>
    <row r="2684" spans="1:13" s="59" customFormat="1" customHeight="1">
      <c r="A2684" s="59" t="s">
        <v>7503</v>
      </c>
      <c r="B2684" s="59" t="s">
        <v>7504</v>
      </c>
      <c r="C2684" s="59" t="s">
        <v>7505</v>
      </c>
      <c r="D2684" s="59" t="s">
        <v>6</v>
      </c>
      <c r="F2684" s="59" t="s">
        <v>5</v>
      </c>
      <c r="G2684" s="152" t="str">
        <f>VLOOKUP(D2684,sku归属!A:B,2,0)</f>
        <v>莫美玉</v>
      </c>
    </row>
    <row r="2685" spans="1:13" s="59" customFormat="1" customHeight="1">
      <c r="A2685" s="59" t="s">
        <v>7506</v>
      </c>
      <c r="B2685" s="59" t="s">
        <v>7507</v>
      </c>
      <c r="C2685" s="59" t="s">
        <v>7508</v>
      </c>
      <c r="D2685" s="59" t="s">
        <v>6</v>
      </c>
      <c r="F2685" s="59" t="s">
        <v>5</v>
      </c>
      <c r="G2685" s="152" t="str">
        <f>VLOOKUP(D2685,sku归属!A:B,2,0)</f>
        <v>莫美玉</v>
      </c>
    </row>
    <row r="2686" spans="1:13" s="59" customFormat="1" customHeight="1">
      <c r="A2686" s="59" t="s">
        <v>7509</v>
      </c>
      <c r="B2686" s="59" t="s">
        <v>7510</v>
      </c>
      <c r="C2686" s="59" t="s">
        <v>7511</v>
      </c>
      <c r="D2686" s="59" t="s">
        <v>6</v>
      </c>
      <c r="F2686" s="59" t="s">
        <v>5</v>
      </c>
      <c r="G2686" s="152" t="str">
        <f>VLOOKUP(D2686,sku归属!A:B,2,0)</f>
        <v>莫美玉</v>
      </c>
    </row>
    <row r="2687" spans="1:13" s="59" customFormat="1" customHeight="1">
      <c r="A2687" s="59" t="s">
        <v>7512</v>
      </c>
      <c r="B2687" s="59" t="s">
        <v>7513</v>
      </c>
      <c r="C2687" s="59" t="s">
        <v>7514</v>
      </c>
      <c r="D2687" s="59" t="s">
        <v>6</v>
      </c>
      <c r="F2687" s="59" t="s">
        <v>5</v>
      </c>
      <c r="G2687" s="152" t="str">
        <f>VLOOKUP(D2687,sku归属!A:B,2,0)</f>
        <v>莫美玉</v>
      </c>
    </row>
    <row r="2688" spans="1:13" s="59" customFormat="1" customHeight="1">
      <c r="A2688" s="59" t="s">
        <v>7515</v>
      </c>
      <c r="B2688" s="59" t="s">
        <v>7516</v>
      </c>
      <c r="C2688" s="59" t="s">
        <v>7517</v>
      </c>
      <c r="D2688" s="59" t="s">
        <v>6</v>
      </c>
      <c r="F2688" s="59" t="s">
        <v>5</v>
      </c>
      <c r="G2688" s="152" t="str">
        <f>VLOOKUP(D2688,sku归属!A:B,2,0)</f>
        <v>莫美玉</v>
      </c>
    </row>
    <row r="2689" spans="1:13" s="59" customFormat="1" customHeight="1">
      <c r="A2689" s="59" t="s">
        <v>7518</v>
      </c>
      <c r="B2689" s="59" t="s">
        <v>7519</v>
      </c>
      <c r="C2689" s="59" t="s">
        <v>7520</v>
      </c>
      <c r="D2689" s="59" t="s">
        <v>6</v>
      </c>
      <c r="F2689" s="59" t="s">
        <v>5</v>
      </c>
      <c r="G2689" s="152" t="str">
        <f>VLOOKUP(D2689,sku归属!A:B,2,0)</f>
        <v>莫美玉</v>
      </c>
    </row>
    <row r="2690" spans="1:13" s="59" customFormat="1" customHeight="1">
      <c r="A2690" s="59" t="s">
        <v>7521</v>
      </c>
      <c r="B2690" s="59" t="s">
        <v>7522</v>
      </c>
      <c r="C2690" s="59" t="s">
        <v>7064</v>
      </c>
      <c r="D2690" s="59" t="s">
        <v>6</v>
      </c>
      <c r="F2690" s="59" t="s">
        <v>5</v>
      </c>
      <c r="G2690" s="152" t="str">
        <f>VLOOKUP(D2690,sku归属!A:B,2,0)</f>
        <v>莫美玉</v>
      </c>
    </row>
    <row r="2691" spans="1:13" s="59" customFormat="1" customHeight="1">
      <c r="A2691" s="59" t="s">
        <v>7523</v>
      </c>
      <c r="B2691" s="59" t="s">
        <v>7524</v>
      </c>
      <c r="C2691" s="59" t="s">
        <v>7070</v>
      </c>
      <c r="D2691" s="59" t="s">
        <v>6</v>
      </c>
      <c r="F2691" s="59" t="s">
        <v>5</v>
      </c>
      <c r="G2691" s="152" t="str">
        <f>VLOOKUP(D2691,sku归属!A:B,2,0)</f>
        <v>莫美玉</v>
      </c>
    </row>
    <row r="2692" spans="1:13" s="59" customFormat="1" customHeight="1">
      <c r="A2692" s="59" t="s">
        <v>7525</v>
      </c>
      <c r="B2692" s="59" t="s">
        <v>7526</v>
      </c>
      <c r="C2692" s="59" t="s">
        <v>7067</v>
      </c>
      <c r="D2692" s="59" t="s">
        <v>6</v>
      </c>
      <c r="F2692" s="59" t="s">
        <v>5</v>
      </c>
      <c r="G2692" s="152" t="str">
        <f>VLOOKUP(D2692,sku归属!A:B,2,0)</f>
        <v>莫美玉</v>
      </c>
    </row>
    <row r="2693" spans="1:13" s="59" customFormat="1" customHeight="1">
      <c r="A2693" s="59" t="s">
        <v>7527</v>
      </c>
      <c r="B2693" s="59" t="s">
        <v>7528</v>
      </c>
      <c r="C2693" s="59" t="s">
        <v>7076</v>
      </c>
      <c r="D2693" s="59" t="s">
        <v>6</v>
      </c>
      <c r="F2693" s="59" t="s">
        <v>5</v>
      </c>
      <c r="G2693" s="152" t="str">
        <f>VLOOKUP(D2693,sku归属!A:B,2,0)</f>
        <v>莫美玉</v>
      </c>
    </row>
    <row r="2694" spans="1:13" s="59" customFormat="1" customHeight="1">
      <c r="A2694" s="59" t="s">
        <v>7529</v>
      </c>
      <c r="B2694" s="59" t="s">
        <v>7530</v>
      </c>
      <c r="C2694" s="59" t="s">
        <v>7061</v>
      </c>
      <c r="D2694" s="59" t="s">
        <v>6</v>
      </c>
      <c r="F2694" s="59" t="s">
        <v>5</v>
      </c>
      <c r="G2694" s="152" t="str">
        <f>VLOOKUP(D2694,sku归属!A:B,2,0)</f>
        <v>莫美玉</v>
      </c>
    </row>
    <row r="2695" spans="1:13" s="59" customFormat="1" customHeight="1">
      <c r="A2695" s="59" t="s">
        <v>7531</v>
      </c>
      <c r="B2695" s="59" t="s">
        <v>7532</v>
      </c>
      <c r="C2695" s="59" t="s">
        <v>7073</v>
      </c>
      <c r="D2695" s="59" t="s">
        <v>6</v>
      </c>
      <c r="F2695" s="59" t="s">
        <v>5</v>
      </c>
      <c r="G2695" s="152" t="str">
        <f>VLOOKUP(D2695,sku归属!A:B,2,0)</f>
        <v>莫美玉</v>
      </c>
    </row>
    <row r="2696" spans="1:13" s="59" customFormat="1" customHeight="1">
      <c r="A2696" s="59" t="s">
        <v>7533</v>
      </c>
      <c r="B2696" s="59" t="s">
        <v>7534</v>
      </c>
      <c r="C2696" s="59" t="s">
        <v>6556</v>
      </c>
      <c r="D2696" s="59" t="s">
        <v>6</v>
      </c>
      <c r="F2696" s="59" t="s">
        <v>5</v>
      </c>
      <c r="G2696" s="152" t="str">
        <f>VLOOKUP(D2696,sku归属!A:B,2,0)</f>
        <v>莫美玉</v>
      </c>
    </row>
    <row r="2697" spans="1:13" s="59" customFormat="1" customHeight="1">
      <c r="A2697" s="59" t="s">
        <v>7535</v>
      </c>
      <c r="B2697" s="59" t="s">
        <v>7536</v>
      </c>
      <c r="C2697" s="59" t="s">
        <v>6553</v>
      </c>
      <c r="D2697" s="59" t="s">
        <v>6</v>
      </c>
      <c r="F2697" s="59" t="s">
        <v>5</v>
      </c>
      <c r="G2697" s="152" t="str">
        <f>VLOOKUP(D2697,sku归属!A:B,2,0)</f>
        <v>莫美玉</v>
      </c>
    </row>
    <row r="2698" spans="1:13" s="59" customFormat="1" customHeight="1">
      <c r="A2698" s="59" t="s">
        <v>7537</v>
      </c>
      <c r="B2698" s="59" t="s">
        <v>7538</v>
      </c>
      <c r="C2698" s="59" t="s">
        <v>6550</v>
      </c>
      <c r="D2698" s="59" t="s">
        <v>6</v>
      </c>
      <c r="F2698" s="59" t="s">
        <v>5</v>
      </c>
      <c r="G2698" s="152" t="str">
        <f>VLOOKUP(D2698,sku归属!A:B,2,0)</f>
        <v>莫美玉</v>
      </c>
    </row>
    <row r="2699" spans="1:13" s="59" customFormat="1" customHeight="1">
      <c r="A2699" s="59" t="s">
        <v>7539</v>
      </c>
      <c r="B2699" s="59" t="s">
        <v>7540</v>
      </c>
      <c r="C2699" s="59" t="s">
        <v>6587</v>
      </c>
      <c r="D2699" s="59" t="s">
        <v>6</v>
      </c>
      <c r="F2699" s="59" t="s">
        <v>5</v>
      </c>
      <c r="G2699" s="152" t="str">
        <f>VLOOKUP(D2699,sku归属!A:B,2,0)</f>
        <v>莫美玉</v>
      </c>
    </row>
    <row r="2700" spans="1:13" s="59" customFormat="1" customHeight="1">
      <c r="A2700" s="59" t="s">
        <v>7541</v>
      </c>
      <c r="B2700" s="59" t="s">
        <v>7542</v>
      </c>
      <c r="C2700" s="59" t="s">
        <v>6590</v>
      </c>
      <c r="D2700" s="59" t="s">
        <v>6</v>
      </c>
      <c r="F2700" s="59" t="s">
        <v>5</v>
      </c>
      <c r="G2700" s="152" t="str">
        <f>VLOOKUP(D2700,sku归属!A:B,2,0)</f>
        <v>莫美玉</v>
      </c>
    </row>
    <row r="2701" spans="1:13" s="59" customFormat="1" customHeight="1">
      <c r="A2701" s="59" t="s">
        <v>7543</v>
      </c>
      <c r="B2701" s="59" t="s">
        <v>7544</v>
      </c>
      <c r="C2701" s="59" t="s">
        <v>3441</v>
      </c>
      <c r="D2701" s="59" t="s">
        <v>6</v>
      </c>
      <c r="F2701" s="59" t="s">
        <v>5</v>
      </c>
      <c r="G2701" s="152" t="str">
        <f>VLOOKUP(D2701,sku归属!A:B,2,0)</f>
        <v>莫美玉</v>
      </c>
    </row>
    <row r="2702" spans="1:13" s="59" customFormat="1" customHeight="1">
      <c r="A2702" s="59" t="s">
        <v>7545</v>
      </c>
      <c r="B2702" s="59" t="s">
        <v>7546</v>
      </c>
      <c r="C2702" s="59" t="s">
        <v>3444</v>
      </c>
      <c r="D2702" s="59" t="s">
        <v>6</v>
      </c>
      <c r="F2702" s="59" t="s">
        <v>5</v>
      </c>
      <c r="G2702" s="152" t="str">
        <f>VLOOKUP(D2702,sku归属!A:B,2,0)</f>
        <v>莫美玉</v>
      </c>
    </row>
    <row r="2703" spans="1:13" s="59" customFormat="1" customHeight="1">
      <c r="A2703" s="59" t="s">
        <v>7547</v>
      </c>
      <c r="B2703" s="59" t="s">
        <v>7548</v>
      </c>
      <c r="C2703" s="59" t="s">
        <v>7549</v>
      </c>
      <c r="D2703" s="59" t="s">
        <v>6</v>
      </c>
      <c r="F2703" s="59" t="s">
        <v>5</v>
      </c>
      <c r="G2703" s="152" t="str">
        <f>VLOOKUP(D2703,sku归属!A:B,2,0)</f>
        <v>莫美玉</v>
      </c>
    </row>
    <row r="2704" spans="1:13" s="59" customFormat="1" customHeight="1">
      <c r="A2704" s="59" t="s">
        <v>7550</v>
      </c>
      <c r="B2704" s="59" t="s">
        <v>7551</v>
      </c>
      <c r="C2704" s="59" t="s">
        <v>3438</v>
      </c>
      <c r="D2704" s="59" t="s">
        <v>6</v>
      </c>
      <c r="F2704" s="59" t="s">
        <v>5</v>
      </c>
      <c r="G2704" s="152" t="str">
        <f>VLOOKUP(D2704,sku归属!A:B,2,0)</f>
        <v>莫美玉</v>
      </c>
    </row>
    <row r="2705" spans="1:13" s="59" customFormat="1" customHeight="1">
      <c r="A2705" s="59" t="s">
        <v>7552</v>
      </c>
      <c r="B2705" s="59" t="s">
        <v>7553</v>
      </c>
      <c r="C2705" s="59" t="s">
        <v>6910</v>
      </c>
      <c r="D2705" s="59" t="s">
        <v>6</v>
      </c>
      <c r="F2705" s="59" t="s">
        <v>5</v>
      </c>
      <c r="G2705" s="152" t="str">
        <f>VLOOKUP(D2705,sku归属!A:B,2,0)</f>
        <v>莫美玉</v>
      </c>
    </row>
    <row r="2706" spans="1:13" s="59" customFormat="1" customHeight="1">
      <c r="A2706" s="59" t="s">
        <v>7554</v>
      </c>
      <c r="B2706" s="59" t="s">
        <v>7555</v>
      </c>
      <c r="C2706" s="59" t="s">
        <v>6913</v>
      </c>
      <c r="D2706" s="59" t="s">
        <v>6</v>
      </c>
      <c r="F2706" s="59" t="s">
        <v>5</v>
      </c>
      <c r="G2706" s="152" t="str">
        <f>VLOOKUP(D2706,sku归属!A:B,2,0)</f>
        <v>莫美玉</v>
      </c>
    </row>
    <row r="2707" spans="1:13" s="59" customFormat="1" customHeight="1">
      <c r="A2707" s="59" t="s">
        <v>7556</v>
      </c>
      <c r="B2707" s="59" t="s">
        <v>7557</v>
      </c>
      <c r="C2707" s="59" t="s">
        <v>6916</v>
      </c>
      <c r="D2707" s="59" t="s">
        <v>6</v>
      </c>
      <c r="F2707" s="59" t="s">
        <v>5</v>
      </c>
      <c r="G2707" s="152" t="str">
        <f>VLOOKUP(D2707,sku归属!A:B,2,0)</f>
        <v>莫美玉</v>
      </c>
    </row>
    <row r="2708" spans="1:13" s="59" customFormat="1" customHeight="1">
      <c r="A2708" s="59" t="s">
        <v>7558</v>
      </c>
      <c r="B2708" s="59" t="s">
        <v>7559</v>
      </c>
      <c r="C2708" s="59" t="s">
        <v>6919</v>
      </c>
      <c r="D2708" s="59" t="s">
        <v>6</v>
      </c>
      <c r="F2708" s="59" t="s">
        <v>5</v>
      </c>
      <c r="G2708" s="152" t="str">
        <f>VLOOKUP(D2708,sku归属!A:B,2,0)</f>
        <v>莫美玉</v>
      </c>
    </row>
    <row r="2709" spans="1:13" s="59" customFormat="1" customHeight="1">
      <c r="A2709" s="59" t="s">
        <v>7560</v>
      </c>
      <c r="B2709" s="59" t="s">
        <v>7561</v>
      </c>
      <c r="C2709" s="59" t="s">
        <v>6922</v>
      </c>
      <c r="D2709" s="59" t="s">
        <v>6</v>
      </c>
      <c r="F2709" s="59" t="s">
        <v>5</v>
      </c>
      <c r="G2709" s="152" t="str">
        <f>VLOOKUP(D2709,sku归属!A:B,2,0)</f>
        <v>莫美玉</v>
      </c>
    </row>
    <row r="2710" spans="1:13" s="59" customFormat="1" customHeight="1">
      <c r="A2710" s="59" t="s">
        <v>7562</v>
      </c>
      <c r="B2710" s="59" t="s">
        <v>7563</v>
      </c>
      <c r="C2710" s="59" t="s">
        <v>6925</v>
      </c>
      <c r="D2710" s="59" t="s">
        <v>6</v>
      </c>
      <c r="F2710" s="59" t="s">
        <v>5</v>
      </c>
      <c r="G2710" s="152" t="str">
        <f>VLOOKUP(D2710,sku归属!A:B,2,0)</f>
        <v>莫美玉</v>
      </c>
    </row>
    <row r="2711" spans="1:13" s="59" customFormat="1" customHeight="1">
      <c r="A2711" s="59" t="s">
        <v>7564</v>
      </c>
      <c r="B2711" s="59" t="s">
        <v>7565</v>
      </c>
      <c r="C2711" s="59" t="s">
        <v>6154</v>
      </c>
      <c r="D2711" s="59" t="s">
        <v>6</v>
      </c>
      <c r="F2711" s="59" t="s">
        <v>5</v>
      </c>
      <c r="G2711" s="152" t="str">
        <f>VLOOKUP(D2711,sku归属!A:B,2,0)</f>
        <v>莫美玉</v>
      </c>
    </row>
    <row r="2712" spans="1:13" s="59" customFormat="1" customHeight="1">
      <c r="A2712" s="59" t="s">
        <v>7566</v>
      </c>
      <c r="B2712" s="59" t="s">
        <v>7567</v>
      </c>
      <c r="C2712" s="59" t="s">
        <v>6157</v>
      </c>
      <c r="D2712" s="59" t="s">
        <v>6</v>
      </c>
      <c r="F2712" s="59" t="s">
        <v>5</v>
      </c>
      <c r="G2712" s="152" t="str">
        <f>VLOOKUP(D2712,sku归属!A:B,2,0)</f>
        <v>莫美玉</v>
      </c>
    </row>
    <row r="2713" spans="1:13" s="59" customFormat="1" customHeight="1">
      <c r="A2713" s="59" t="s">
        <v>7568</v>
      </c>
      <c r="B2713" s="59" t="s">
        <v>7569</v>
      </c>
      <c r="C2713" s="59" t="s">
        <v>6160</v>
      </c>
      <c r="D2713" s="59" t="s">
        <v>6</v>
      </c>
      <c r="F2713" s="59" t="s">
        <v>5</v>
      </c>
      <c r="G2713" s="152" t="str">
        <f>VLOOKUP(D2713,sku归属!A:B,2,0)</f>
        <v>莫美玉</v>
      </c>
    </row>
    <row r="2714" spans="1:13" s="59" customFormat="1" customHeight="1">
      <c r="A2714" s="59" t="s">
        <v>7570</v>
      </c>
      <c r="B2714" s="59" t="s">
        <v>7571</v>
      </c>
      <c r="C2714" s="59" t="s">
        <v>7572</v>
      </c>
      <c r="D2714" s="59" t="s">
        <v>6</v>
      </c>
      <c r="F2714" s="59" t="s">
        <v>5</v>
      </c>
      <c r="G2714" s="152" t="str">
        <f>VLOOKUP(D2714,sku归属!A:B,2,0)</f>
        <v>莫美玉</v>
      </c>
    </row>
    <row r="2715" spans="1:13" s="59" customFormat="1" customHeight="1">
      <c r="A2715" s="59" t="s">
        <v>7573</v>
      </c>
      <c r="B2715" s="59" t="s">
        <v>7574</v>
      </c>
      <c r="C2715" s="59" t="s">
        <v>7575</v>
      </c>
      <c r="D2715" s="59" t="s">
        <v>6</v>
      </c>
      <c r="F2715" s="59" t="s">
        <v>5</v>
      </c>
      <c r="G2715" s="152" t="str">
        <f>VLOOKUP(D2715,sku归属!A:B,2,0)</f>
        <v>莫美玉</v>
      </c>
    </row>
    <row r="2716" spans="1:13" s="59" customFormat="1" customHeight="1">
      <c r="A2716" s="59" t="s">
        <v>7576</v>
      </c>
      <c r="B2716" s="59" t="s">
        <v>7577</v>
      </c>
      <c r="C2716" s="59" t="s">
        <v>7578</v>
      </c>
      <c r="D2716" s="59" t="s">
        <v>6</v>
      </c>
      <c r="F2716" s="59" t="s">
        <v>5</v>
      </c>
      <c r="G2716" s="152" t="str">
        <f>VLOOKUP(D2716,sku归属!A:B,2,0)</f>
        <v>莫美玉</v>
      </c>
    </row>
    <row r="2717" spans="1:13" s="59" customFormat="1" customHeight="1">
      <c r="A2717" s="59" t="s">
        <v>7579</v>
      </c>
      <c r="B2717" s="59" t="s">
        <v>7580</v>
      </c>
      <c r="C2717" s="59" t="s">
        <v>7581</v>
      </c>
      <c r="D2717" s="59" t="s">
        <v>6</v>
      </c>
      <c r="F2717" s="59" t="s">
        <v>5</v>
      </c>
      <c r="G2717" s="152" t="str">
        <f>VLOOKUP(D2717,sku归属!A:B,2,0)</f>
        <v>莫美玉</v>
      </c>
    </row>
    <row r="2718" spans="1:13" s="59" customFormat="1" customHeight="1">
      <c r="A2718" s="59" t="s">
        <v>7582</v>
      </c>
      <c r="B2718" s="59" t="s">
        <v>7583</v>
      </c>
      <c r="C2718" s="59" t="s">
        <v>7584</v>
      </c>
      <c r="D2718" s="59" t="s">
        <v>6</v>
      </c>
      <c r="F2718" s="59" t="s">
        <v>5</v>
      </c>
      <c r="G2718" s="152" t="str">
        <f>VLOOKUP(D2718,sku归属!A:B,2,0)</f>
        <v>莫美玉</v>
      </c>
    </row>
    <row r="2719" spans="1:13" s="59" customFormat="1" customHeight="1">
      <c r="A2719" s="59" t="s">
        <v>7585</v>
      </c>
      <c r="B2719" s="59" t="s">
        <v>7586</v>
      </c>
      <c r="C2719" s="59" t="s">
        <v>7587</v>
      </c>
      <c r="D2719" s="59" t="s">
        <v>6</v>
      </c>
      <c r="F2719" s="59" t="s">
        <v>5</v>
      </c>
      <c r="G2719" s="152" t="str">
        <f>VLOOKUP(D2719,sku归属!A:B,2,0)</f>
        <v>莫美玉</v>
      </c>
    </row>
    <row r="2720" spans="1:13" s="59" customFormat="1" customHeight="1">
      <c r="A2720" s="59" t="s">
        <v>7588</v>
      </c>
      <c r="B2720" s="59" t="s">
        <v>7589</v>
      </c>
      <c r="C2720" s="59" t="s">
        <v>7590</v>
      </c>
      <c r="D2720" s="59" t="s">
        <v>6</v>
      </c>
      <c r="F2720" s="59" t="s">
        <v>5</v>
      </c>
      <c r="G2720" s="152" t="str">
        <f>VLOOKUP(D2720,sku归属!A:B,2,0)</f>
        <v>莫美玉</v>
      </c>
    </row>
    <row r="2721" spans="1:13" s="59" customFormat="1" customHeight="1">
      <c r="A2721" s="59" t="s">
        <v>7591</v>
      </c>
      <c r="B2721" s="59" t="s">
        <v>7592</v>
      </c>
      <c r="C2721" s="59" t="s">
        <v>7593</v>
      </c>
      <c r="D2721" s="59" t="s">
        <v>6</v>
      </c>
      <c r="F2721" s="59" t="s">
        <v>5</v>
      </c>
      <c r="G2721" s="152" t="str">
        <f>VLOOKUP(D2721,sku归属!A:B,2,0)</f>
        <v>莫美玉</v>
      </c>
    </row>
    <row r="2722" spans="1:13" s="59" customFormat="1" customHeight="1">
      <c r="A2722" s="59" t="s">
        <v>7594</v>
      </c>
      <c r="B2722" s="59" t="s">
        <v>7595</v>
      </c>
      <c r="C2722" s="59" t="s">
        <v>7596</v>
      </c>
      <c r="D2722" s="59" t="s">
        <v>6</v>
      </c>
      <c r="F2722" s="59" t="s">
        <v>5</v>
      </c>
      <c r="G2722" s="152" t="str">
        <f>VLOOKUP(D2722,sku归属!A:B,2,0)</f>
        <v>莫美玉</v>
      </c>
    </row>
    <row r="2723" spans="1:13" s="59" customFormat="1" customHeight="1">
      <c r="A2723" s="59" t="s">
        <v>7597</v>
      </c>
      <c r="B2723" s="59" t="s">
        <v>7598</v>
      </c>
      <c r="C2723" s="59" t="s">
        <v>7599</v>
      </c>
      <c r="D2723" s="59" t="s">
        <v>6</v>
      </c>
      <c r="F2723" s="59" t="s">
        <v>5</v>
      </c>
      <c r="G2723" s="152" t="str">
        <f>VLOOKUP(D2723,sku归属!A:B,2,0)</f>
        <v>莫美玉</v>
      </c>
    </row>
    <row r="2724" spans="1:13" s="59" customFormat="1" customHeight="1">
      <c r="A2724" s="59" t="s">
        <v>7600</v>
      </c>
      <c r="B2724" s="59" t="s">
        <v>7601</v>
      </c>
      <c r="C2724" s="59" t="s">
        <v>7602</v>
      </c>
      <c r="D2724" s="59" t="s">
        <v>6</v>
      </c>
      <c r="F2724" s="59" t="s">
        <v>5</v>
      </c>
      <c r="G2724" s="152" t="str">
        <f>VLOOKUP(D2724,sku归属!A:B,2,0)</f>
        <v>莫美玉</v>
      </c>
    </row>
    <row r="2725" spans="1:13" s="59" customFormat="1" customHeight="1">
      <c r="A2725" s="59" t="s">
        <v>7603</v>
      </c>
      <c r="B2725" s="59" t="s">
        <v>7604</v>
      </c>
      <c r="C2725" s="59" t="s">
        <v>7605</v>
      </c>
      <c r="D2725" s="59" t="s">
        <v>6</v>
      </c>
      <c r="F2725" s="59" t="s">
        <v>5</v>
      </c>
      <c r="G2725" s="152" t="str">
        <f>VLOOKUP(D2725,sku归属!A:B,2,0)</f>
        <v>莫美玉</v>
      </c>
    </row>
    <row r="2726" spans="1:13" s="59" customFormat="1" customHeight="1">
      <c r="A2726" s="59" t="s">
        <v>7606</v>
      </c>
      <c r="B2726" s="59" t="s">
        <v>7607</v>
      </c>
      <c r="C2726" s="59" t="s">
        <v>7608</v>
      </c>
      <c r="D2726" s="59" t="s">
        <v>6</v>
      </c>
      <c r="F2726" s="59" t="s">
        <v>5</v>
      </c>
      <c r="G2726" s="152" t="str">
        <f>VLOOKUP(D2726,sku归属!A:B,2,0)</f>
        <v>莫美玉</v>
      </c>
    </row>
    <row r="2727" spans="1:13" s="59" customFormat="1" customHeight="1">
      <c r="A2727" s="59" t="s">
        <v>7609</v>
      </c>
      <c r="B2727" s="59" t="s">
        <v>7610</v>
      </c>
      <c r="C2727" s="59" t="s">
        <v>7611</v>
      </c>
      <c r="D2727" s="59" t="s">
        <v>6</v>
      </c>
      <c r="F2727" s="59" t="s">
        <v>5</v>
      </c>
      <c r="G2727" s="152" t="str">
        <f>VLOOKUP(D2727,sku归属!A:B,2,0)</f>
        <v>莫美玉</v>
      </c>
    </row>
    <row r="2728" spans="1:13" s="59" customFormat="1" customHeight="1">
      <c r="A2728" s="59" t="s">
        <v>7612</v>
      </c>
      <c r="B2728" s="59" t="s">
        <v>7613</v>
      </c>
      <c r="C2728" s="59" t="s">
        <v>7614</v>
      </c>
      <c r="D2728" s="59" t="s">
        <v>6</v>
      </c>
      <c r="F2728" s="59" t="s">
        <v>5</v>
      </c>
      <c r="G2728" s="152" t="str">
        <f>VLOOKUP(D2728,sku归属!A:B,2,0)</f>
        <v>莫美玉</v>
      </c>
    </row>
    <row r="2729" spans="1:13" s="59" customFormat="1" customHeight="1">
      <c r="A2729" s="59" t="s">
        <v>7615</v>
      </c>
      <c r="B2729" s="59" t="s">
        <v>7616</v>
      </c>
      <c r="C2729" s="59" t="s">
        <v>7617</v>
      </c>
      <c r="D2729" s="59" t="s">
        <v>6</v>
      </c>
      <c r="F2729" s="59" t="s">
        <v>5</v>
      </c>
      <c r="G2729" s="152" t="str">
        <f>VLOOKUP(D2729,sku归属!A:B,2,0)</f>
        <v>莫美玉</v>
      </c>
    </row>
    <row r="2730" spans="1:13" s="59" customFormat="1" customHeight="1">
      <c r="A2730" s="59" t="s">
        <v>7618</v>
      </c>
      <c r="B2730" s="59" t="s">
        <v>7619</v>
      </c>
      <c r="C2730" s="59" t="s">
        <v>7620</v>
      </c>
      <c r="D2730" s="59" t="s">
        <v>6</v>
      </c>
      <c r="F2730" s="59" t="s">
        <v>5</v>
      </c>
      <c r="G2730" s="152" t="str">
        <f>VLOOKUP(D2730,sku归属!A:B,2,0)</f>
        <v>莫美玉</v>
      </c>
    </row>
    <row r="2731" spans="1:13" s="59" customFormat="1" customHeight="1">
      <c r="A2731" s="59" t="s">
        <v>7621</v>
      </c>
      <c r="B2731" s="59" t="s">
        <v>7622</v>
      </c>
      <c r="C2731" s="59" t="s">
        <v>7623</v>
      </c>
      <c r="D2731" s="59" t="s">
        <v>6</v>
      </c>
      <c r="F2731" s="59" t="s">
        <v>5</v>
      </c>
      <c r="G2731" s="152" t="str">
        <f>VLOOKUP(D2731,sku归属!A:B,2,0)</f>
        <v>莫美玉</v>
      </c>
    </row>
    <row r="2732" spans="1:13" s="59" customFormat="1" customHeight="1">
      <c r="A2732" s="59" t="s">
        <v>7624</v>
      </c>
      <c r="B2732" s="59" t="s">
        <v>7625</v>
      </c>
      <c r="C2732" s="59" t="s">
        <v>7626</v>
      </c>
      <c r="D2732" s="59" t="s">
        <v>6</v>
      </c>
      <c r="F2732" s="59" t="s">
        <v>5</v>
      </c>
      <c r="G2732" s="152" t="str">
        <f>VLOOKUP(D2732,sku归属!A:B,2,0)</f>
        <v>莫美玉</v>
      </c>
    </row>
    <row r="2733" spans="1:13" s="59" customFormat="1" customHeight="1">
      <c r="A2733" s="59" t="s">
        <v>7627</v>
      </c>
      <c r="B2733" s="59" t="s">
        <v>7628</v>
      </c>
      <c r="C2733" s="59" t="s">
        <v>7629</v>
      </c>
      <c r="D2733" s="59" t="s">
        <v>6</v>
      </c>
      <c r="F2733" s="59" t="s">
        <v>5</v>
      </c>
      <c r="G2733" s="152" t="str">
        <f>VLOOKUP(D2733,sku归属!A:B,2,0)</f>
        <v>莫美玉</v>
      </c>
    </row>
    <row r="2734" spans="1:13" s="59" customFormat="1" customHeight="1">
      <c r="A2734" s="59" t="s">
        <v>7630</v>
      </c>
      <c r="B2734" s="59" t="s">
        <v>7631</v>
      </c>
      <c r="C2734" s="59" t="s">
        <v>6010</v>
      </c>
      <c r="D2734" s="59" t="s">
        <v>6</v>
      </c>
      <c r="F2734" s="59" t="s">
        <v>5</v>
      </c>
      <c r="G2734" s="152" t="str">
        <f>VLOOKUP(D2734,sku归属!A:B,2,0)</f>
        <v>莫美玉</v>
      </c>
    </row>
    <row r="2735" spans="1:13" s="59" customFormat="1" customHeight="1">
      <c r="A2735" s="59" t="s">
        <v>7632</v>
      </c>
      <c r="B2735" s="59" t="s">
        <v>7633</v>
      </c>
      <c r="C2735" s="59" t="s">
        <v>6013</v>
      </c>
      <c r="D2735" s="59" t="s">
        <v>6</v>
      </c>
      <c r="F2735" s="59" t="s">
        <v>5</v>
      </c>
      <c r="G2735" s="152" t="str">
        <f>VLOOKUP(D2735,sku归属!A:B,2,0)</f>
        <v>莫美玉</v>
      </c>
    </row>
    <row r="2736" spans="1:13" s="59" customFormat="1" customHeight="1">
      <c r="A2736" s="59" t="s">
        <v>7634</v>
      </c>
      <c r="B2736" s="59" t="s">
        <v>7635</v>
      </c>
      <c r="C2736" s="59" t="s">
        <v>6016</v>
      </c>
      <c r="D2736" s="59" t="s">
        <v>6</v>
      </c>
      <c r="F2736" s="59" t="s">
        <v>5</v>
      </c>
      <c r="G2736" s="152" t="str">
        <f>VLOOKUP(D2736,sku归属!A:B,2,0)</f>
        <v>莫美玉</v>
      </c>
    </row>
    <row r="2737" spans="1:13" s="59" customFormat="1" customHeight="1">
      <c r="A2737" s="59" t="s">
        <v>7636</v>
      </c>
      <c r="B2737" s="59" t="s">
        <v>7637</v>
      </c>
      <c r="C2737" s="59" t="s">
        <v>6019</v>
      </c>
      <c r="D2737" s="59" t="s">
        <v>6</v>
      </c>
      <c r="F2737" s="59" t="s">
        <v>5</v>
      </c>
      <c r="G2737" s="152" t="str">
        <f>VLOOKUP(D2737,sku归属!A:B,2,0)</f>
        <v>莫美玉</v>
      </c>
    </row>
    <row r="2738" spans="1:13" s="59" customFormat="1" customHeight="1">
      <c r="A2738" s="59" t="s">
        <v>7638</v>
      </c>
      <c r="B2738" s="59" t="s">
        <v>7639</v>
      </c>
      <c r="C2738" s="59" t="s">
        <v>7314</v>
      </c>
      <c r="D2738" s="59" t="s">
        <v>6</v>
      </c>
      <c r="F2738" s="59" t="s">
        <v>5</v>
      </c>
      <c r="G2738" s="152" t="str">
        <f>VLOOKUP(D2738,sku归属!A:B,2,0)</f>
        <v>莫美玉</v>
      </c>
    </row>
    <row r="2739" spans="1:13" s="59" customFormat="1" customHeight="1">
      <c r="A2739" s="59" t="s">
        <v>7640</v>
      </c>
      <c r="B2739" s="59" t="s">
        <v>7641</v>
      </c>
      <c r="C2739" s="59" t="s">
        <v>7317</v>
      </c>
      <c r="D2739" s="59" t="s">
        <v>6</v>
      </c>
      <c r="F2739" s="59" t="s">
        <v>5</v>
      </c>
      <c r="G2739" s="152" t="str">
        <f>VLOOKUP(D2739,sku归属!A:B,2,0)</f>
        <v>莫美玉</v>
      </c>
    </row>
    <row r="2740" spans="1:13" s="59" customFormat="1" customHeight="1">
      <c r="A2740" s="59" t="s">
        <v>7642</v>
      </c>
      <c r="B2740" s="59" t="s">
        <v>7643</v>
      </c>
      <c r="C2740" s="59" t="s">
        <v>7644</v>
      </c>
      <c r="D2740" s="59" t="s">
        <v>6</v>
      </c>
      <c r="F2740" s="59" t="s">
        <v>5</v>
      </c>
      <c r="G2740" s="152" t="str">
        <f>VLOOKUP(D2740,sku归属!A:B,2,0)</f>
        <v>莫美玉</v>
      </c>
    </row>
    <row r="2741" spans="1:13" s="59" customFormat="1" customHeight="1">
      <c r="A2741" s="59" t="s">
        <v>7645</v>
      </c>
      <c r="B2741" s="59" t="s">
        <v>7646</v>
      </c>
      <c r="C2741" s="59" t="s">
        <v>7647</v>
      </c>
      <c r="D2741" s="59" t="s">
        <v>6</v>
      </c>
      <c r="F2741" s="59" t="s">
        <v>5</v>
      </c>
      <c r="G2741" s="152" t="str">
        <f>VLOOKUP(D2741,sku归属!A:B,2,0)</f>
        <v>莫美玉</v>
      </c>
    </row>
    <row r="2742" spans="1:13" s="59" customFormat="1" customHeight="1">
      <c r="A2742" s="59" t="s">
        <v>7648</v>
      </c>
      <c r="B2742" s="59" t="s">
        <v>7649</v>
      </c>
      <c r="C2742" s="59" t="s">
        <v>7650</v>
      </c>
      <c r="D2742" s="59" t="s">
        <v>6</v>
      </c>
      <c r="F2742" s="59" t="s">
        <v>5</v>
      </c>
      <c r="G2742" s="152" t="str">
        <f>VLOOKUP(D2742,sku归属!A:B,2,0)</f>
        <v>莫美玉</v>
      </c>
    </row>
    <row r="2743" spans="1:13" s="59" customFormat="1" customHeight="1">
      <c r="A2743" s="59" t="s">
        <v>7651</v>
      </c>
      <c r="B2743" s="59" t="s">
        <v>7652</v>
      </c>
      <c r="C2743" s="59" t="s">
        <v>7653</v>
      </c>
      <c r="D2743" s="59" t="s">
        <v>6</v>
      </c>
      <c r="F2743" s="59" t="s">
        <v>5</v>
      </c>
      <c r="G2743" s="152" t="str">
        <f>VLOOKUP(D2743,sku归属!A:B,2,0)</f>
        <v>莫美玉</v>
      </c>
    </row>
    <row r="2744" spans="1:13" s="59" customFormat="1" customHeight="1">
      <c r="A2744" s="59" t="s">
        <v>7654</v>
      </c>
      <c r="B2744" s="59" t="s">
        <v>7655</v>
      </c>
      <c r="C2744" s="59" t="s">
        <v>7656</v>
      </c>
      <c r="D2744" s="59" t="s">
        <v>6</v>
      </c>
      <c r="F2744" s="59" t="s">
        <v>5</v>
      </c>
      <c r="G2744" s="152" t="str">
        <f>VLOOKUP(D2744,sku归属!A:B,2,0)</f>
        <v>莫美玉</v>
      </c>
    </row>
    <row r="2745" spans="1:13" s="59" customFormat="1" customHeight="1">
      <c r="A2745" s="59" t="s">
        <v>7657</v>
      </c>
      <c r="B2745" s="59" t="s">
        <v>7658</v>
      </c>
      <c r="C2745" s="59" t="s">
        <v>7659</v>
      </c>
      <c r="D2745" s="59" t="s">
        <v>6</v>
      </c>
      <c r="F2745" s="59" t="s">
        <v>5</v>
      </c>
      <c r="G2745" s="152" t="str">
        <f>VLOOKUP(D2745,sku归属!A:B,2,0)</f>
        <v>莫美玉</v>
      </c>
    </row>
    <row r="2746" spans="1:13" s="59" customFormat="1" customHeight="1">
      <c r="A2746" s="59" t="s">
        <v>7660</v>
      </c>
      <c r="B2746" s="59" t="s">
        <v>7661</v>
      </c>
      <c r="C2746" s="59" t="s">
        <v>7662</v>
      </c>
      <c r="D2746" s="59" t="s">
        <v>6</v>
      </c>
      <c r="F2746" s="59" t="s">
        <v>5</v>
      </c>
      <c r="G2746" s="152" t="str">
        <f>VLOOKUP(D2746,sku归属!A:B,2,0)</f>
        <v>莫美玉</v>
      </c>
    </row>
    <row r="2747" spans="1:13" s="59" customFormat="1" customHeight="1">
      <c r="A2747" s="59" t="s">
        <v>7663</v>
      </c>
      <c r="B2747" s="59" t="s">
        <v>7664</v>
      </c>
      <c r="C2747" s="59" t="s">
        <v>7665</v>
      </c>
      <c r="D2747" s="59" t="s">
        <v>6</v>
      </c>
      <c r="F2747" s="59" t="s">
        <v>5</v>
      </c>
      <c r="G2747" s="152" t="str">
        <f>VLOOKUP(D2747,sku归属!A:B,2,0)</f>
        <v>莫美玉</v>
      </c>
    </row>
    <row r="2748" spans="1:13" s="59" customFormat="1" customHeight="1">
      <c r="A2748" s="59" t="s">
        <v>7666</v>
      </c>
      <c r="B2748" s="59" t="s">
        <v>7667</v>
      </c>
      <c r="C2748" s="59" t="s">
        <v>7668</v>
      </c>
      <c r="D2748" s="59" t="s">
        <v>6</v>
      </c>
      <c r="F2748" s="59" t="s">
        <v>5</v>
      </c>
      <c r="G2748" s="152" t="str">
        <f>VLOOKUP(D2748,sku归属!A:B,2,0)</f>
        <v>莫美玉</v>
      </c>
    </row>
    <row r="2749" spans="1:13" s="59" customFormat="1" customHeight="1">
      <c r="A2749" s="59" t="s">
        <v>7669</v>
      </c>
      <c r="B2749" s="59" t="s">
        <v>7670</v>
      </c>
      <c r="C2749" s="59" t="s">
        <v>7671</v>
      </c>
      <c r="D2749" s="59" t="s">
        <v>6</v>
      </c>
      <c r="F2749" s="59" t="s">
        <v>5</v>
      </c>
      <c r="G2749" s="152" t="str">
        <f>VLOOKUP(D2749,sku归属!A:B,2,0)</f>
        <v>莫美玉</v>
      </c>
    </row>
    <row r="2750" spans="1:13" s="59" customFormat="1" customHeight="1">
      <c r="A2750" s="59" t="s">
        <v>7672</v>
      </c>
      <c r="B2750" s="59" t="s">
        <v>7673</v>
      </c>
      <c r="C2750" s="59" t="s">
        <v>7674</v>
      </c>
      <c r="D2750" s="59" t="s">
        <v>6</v>
      </c>
      <c r="F2750" s="59" t="s">
        <v>5</v>
      </c>
      <c r="G2750" s="152" t="str">
        <f>VLOOKUP(D2750,sku归属!A:B,2,0)</f>
        <v>莫美玉</v>
      </c>
    </row>
    <row r="2751" spans="1:13" s="59" customFormat="1" customHeight="1">
      <c r="A2751" s="59" t="s">
        <v>7675</v>
      </c>
      <c r="B2751" s="59" t="s">
        <v>7676</v>
      </c>
      <c r="C2751" s="59" t="s">
        <v>1831</v>
      </c>
      <c r="D2751" s="59" t="s">
        <v>6</v>
      </c>
      <c r="F2751" s="59" t="s">
        <v>5</v>
      </c>
      <c r="G2751" s="152" t="str">
        <f>VLOOKUP(D2751,sku归属!A:B,2,0)</f>
        <v>莫美玉</v>
      </c>
    </row>
    <row r="2752" spans="1:13" s="59" customFormat="1" customHeight="1">
      <c r="A2752" s="59" t="s">
        <v>7677</v>
      </c>
      <c r="B2752" s="59" t="s">
        <v>7678</v>
      </c>
      <c r="C2752" s="59" t="s">
        <v>1828</v>
      </c>
      <c r="D2752" s="59" t="s">
        <v>6</v>
      </c>
      <c r="F2752" s="59" t="s">
        <v>5</v>
      </c>
      <c r="G2752" s="152" t="str">
        <f>VLOOKUP(D2752,sku归属!A:B,2,0)</f>
        <v>莫美玉</v>
      </c>
    </row>
    <row r="2753" spans="1:13" s="59" customFormat="1" customHeight="1">
      <c r="A2753" s="59" t="s">
        <v>7679</v>
      </c>
      <c r="B2753" s="59" t="s">
        <v>7680</v>
      </c>
      <c r="C2753" s="59" t="s">
        <v>3630</v>
      </c>
      <c r="D2753" s="59" t="s">
        <v>6</v>
      </c>
      <c r="F2753" s="59" t="s">
        <v>5</v>
      </c>
      <c r="G2753" s="152" t="str">
        <f>VLOOKUP(D2753,sku归属!A:B,2,0)</f>
        <v>莫美玉</v>
      </c>
    </row>
    <row r="2754" spans="1:13" s="59" customFormat="1" customHeight="1">
      <c r="A2754" s="59" t="s">
        <v>7681</v>
      </c>
      <c r="B2754" s="59" t="s">
        <v>7682</v>
      </c>
      <c r="C2754" s="59" t="s">
        <v>3633</v>
      </c>
      <c r="D2754" s="59" t="s">
        <v>6</v>
      </c>
      <c r="F2754" s="59" t="s">
        <v>5</v>
      </c>
      <c r="G2754" s="152" t="str">
        <f>VLOOKUP(D2754,sku归属!A:B,2,0)</f>
        <v>莫美玉</v>
      </c>
    </row>
    <row r="2755" spans="1:13" s="59" customFormat="1" customHeight="1">
      <c r="A2755" s="59" t="s">
        <v>7683</v>
      </c>
      <c r="B2755" s="59" t="s">
        <v>7684</v>
      </c>
      <c r="C2755" s="59" t="s">
        <v>1602</v>
      </c>
      <c r="D2755" s="59" t="s">
        <v>6</v>
      </c>
      <c r="F2755" s="59" t="s">
        <v>5</v>
      </c>
      <c r="G2755" s="152" t="str">
        <f>VLOOKUP(D2755,sku归属!A:B,2,0)</f>
        <v>莫美玉</v>
      </c>
    </row>
    <row r="2756" spans="1:13" s="59" customFormat="1" customHeight="1">
      <c r="A2756" s="59" t="s">
        <v>7685</v>
      </c>
      <c r="B2756" s="59" t="s">
        <v>7686</v>
      </c>
      <c r="C2756" s="59" t="s">
        <v>1605</v>
      </c>
      <c r="D2756" s="59" t="s">
        <v>6</v>
      </c>
      <c r="F2756" s="59" t="s">
        <v>5</v>
      </c>
      <c r="G2756" s="152" t="str">
        <f>VLOOKUP(D2756,sku归属!A:B,2,0)</f>
        <v>莫美玉</v>
      </c>
    </row>
    <row r="2757" spans="1:13" s="59" customFormat="1" customHeight="1">
      <c r="A2757" s="59" t="s">
        <v>7687</v>
      </c>
      <c r="B2757" s="59" t="s">
        <v>7688</v>
      </c>
      <c r="C2757" s="59" t="s">
        <v>7689</v>
      </c>
      <c r="D2757" s="59" t="s">
        <v>6</v>
      </c>
      <c r="F2757" s="59" t="s">
        <v>5</v>
      </c>
      <c r="G2757" s="152" t="str">
        <f>VLOOKUP(D2757,sku归属!A:B,2,0)</f>
        <v>莫美玉</v>
      </c>
    </row>
    <row r="2758" spans="1:13" s="59" customFormat="1" customHeight="1">
      <c r="A2758" s="59" t="s">
        <v>7690</v>
      </c>
      <c r="B2758" s="59" t="s">
        <v>7691</v>
      </c>
      <c r="C2758" s="59" t="s">
        <v>7692</v>
      </c>
      <c r="D2758" s="59" t="s">
        <v>6</v>
      </c>
      <c r="F2758" s="59" t="s">
        <v>5</v>
      </c>
      <c r="G2758" s="152" t="str">
        <f>VLOOKUP(D2758,sku归属!A:B,2,0)</f>
        <v>莫美玉</v>
      </c>
    </row>
    <row r="2759" spans="1:13" s="59" customFormat="1" customHeight="1">
      <c r="A2759" s="59" t="s">
        <v>7693</v>
      </c>
      <c r="B2759" s="59" t="s">
        <v>7694</v>
      </c>
      <c r="C2759" s="59" t="s">
        <v>7695</v>
      </c>
      <c r="D2759" s="59" t="s">
        <v>6</v>
      </c>
      <c r="F2759" s="59" t="s">
        <v>5</v>
      </c>
      <c r="G2759" s="152" t="str">
        <f>VLOOKUP(D2759,sku归属!A:B,2,0)</f>
        <v>莫美玉</v>
      </c>
    </row>
    <row r="2760" spans="1:13" s="59" customFormat="1" customHeight="1">
      <c r="A2760" s="59" t="s">
        <v>7696</v>
      </c>
      <c r="B2760" s="59" t="s">
        <v>7697</v>
      </c>
      <c r="C2760" s="59" t="s">
        <v>7698</v>
      </c>
      <c r="D2760" s="59" t="s">
        <v>6</v>
      </c>
      <c r="F2760" s="59" t="s">
        <v>5</v>
      </c>
      <c r="G2760" s="152" t="str">
        <f>VLOOKUP(D2760,sku归属!A:B,2,0)</f>
        <v>莫美玉</v>
      </c>
    </row>
    <row r="2761" spans="1:13" s="59" customFormat="1" customHeight="1">
      <c r="A2761" s="59" t="s">
        <v>7699</v>
      </c>
      <c r="B2761" s="59" t="s">
        <v>7700</v>
      </c>
      <c r="C2761" s="59" t="s">
        <v>7701</v>
      </c>
      <c r="D2761" s="59" t="s">
        <v>6</v>
      </c>
      <c r="F2761" s="59" t="s">
        <v>5</v>
      </c>
      <c r="G2761" s="152" t="str">
        <f>VLOOKUP(D2761,sku归属!A:B,2,0)</f>
        <v>莫美玉</v>
      </c>
    </row>
    <row r="2762" spans="1:13" s="59" customFormat="1" customHeight="1">
      <c r="A2762" s="59" t="s">
        <v>7702</v>
      </c>
      <c r="B2762" s="59" t="s">
        <v>7703</v>
      </c>
      <c r="C2762" s="59" t="s">
        <v>7704</v>
      </c>
      <c r="D2762" s="59" t="s">
        <v>6</v>
      </c>
      <c r="F2762" s="59" t="s">
        <v>5</v>
      </c>
      <c r="G2762" s="152" t="str">
        <f>VLOOKUP(D2762,sku归属!A:B,2,0)</f>
        <v>莫美玉</v>
      </c>
    </row>
    <row r="2763" spans="1:13" s="59" customFormat="1" customHeight="1">
      <c r="A2763" s="59" t="s">
        <v>7705</v>
      </c>
      <c r="B2763" s="59" t="s">
        <v>7706</v>
      </c>
      <c r="C2763" s="59" t="s">
        <v>7707</v>
      </c>
      <c r="D2763" s="59" t="s">
        <v>6</v>
      </c>
      <c r="F2763" s="59" t="s">
        <v>5</v>
      </c>
      <c r="G2763" s="152" t="str">
        <f>VLOOKUP(D2763,sku归属!A:B,2,0)</f>
        <v>莫美玉</v>
      </c>
    </row>
    <row r="2764" spans="1:13" s="59" customFormat="1" customHeight="1">
      <c r="A2764" s="59" t="s">
        <v>7708</v>
      </c>
      <c r="B2764" s="59" t="s">
        <v>7709</v>
      </c>
      <c r="C2764" s="59" t="s">
        <v>7710</v>
      </c>
      <c r="D2764" s="59" t="s">
        <v>6</v>
      </c>
      <c r="F2764" s="59" t="s">
        <v>5</v>
      </c>
      <c r="G2764" s="152" t="str">
        <f>VLOOKUP(D2764,sku归属!A:B,2,0)</f>
        <v>莫美玉</v>
      </c>
    </row>
    <row r="2765" spans="1:13" s="59" customFormat="1" customHeight="1">
      <c r="A2765" s="59" t="s">
        <v>7711</v>
      </c>
      <c r="B2765" s="59" t="s">
        <v>7712</v>
      </c>
      <c r="C2765" s="59" t="s">
        <v>7713</v>
      </c>
      <c r="D2765" s="59" t="s">
        <v>6</v>
      </c>
      <c r="F2765" s="59" t="s">
        <v>5</v>
      </c>
      <c r="G2765" s="152" t="str">
        <f>VLOOKUP(D2765,sku归属!A:B,2,0)</f>
        <v>莫美玉</v>
      </c>
    </row>
    <row r="2766" spans="1:13" s="59" customFormat="1" customHeight="1">
      <c r="A2766" s="59" t="s">
        <v>7714</v>
      </c>
      <c r="B2766" s="59" t="s">
        <v>7715</v>
      </c>
      <c r="C2766" s="59" t="s">
        <v>7716</v>
      </c>
      <c r="D2766" s="59" t="s">
        <v>6</v>
      </c>
      <c r="F2766" s="59" t="s">
        <v>5</v>
      </c>
      <c r="G2766" s="152" t="str">
        <f>VLOOKUP(D2766,sku归属!A:B,2,0)</f>
        <v>莫美玉</v>
      </c>
    </row>
    <row r="2767" spans="1:13" s="59" customFormat="1" customHeight="1">
      <c r="A2767" s="59" t="s">
        <v>7717</v>
      </c>
      <c r="B2767" s="59" t="s">
        <v>7718</v>
      </c>
      <c r="C2767" s="59" t="s">
        <v>5562</v>
      </c>
      <c r="D2767" s="59" t="s">
        <v>6</v>
      </c>
      <c r="F2767" s="59" t="s">
        <v>5</v>
      </c>
      <c r="G2767" s="152" t="str">
        <f>VLOOKUP(D2767,sku归属!A:B,2,0)</f>
        <v>莫美玉</v>
      </c>
    </row>
    <row r="2768" spans="1:13" s="59" customFormat="1" customHeight="1">
      <c r="A2768" s="59" t="s">
        <v>7719</v>
      </c>
      <c r="B2768" s="59" t="s">
        <v>7720</v>
      </c>
      <c r="C2768" s="59" t="s">
        <v>5565</v>
      </c>
      <c r="D2768" s="59" t="s">
        <v>6</v>
      </c>
      <c r="F2768" s="59" t="s">
        <v>5</v>
      </c>
      <c r="G2768" s="152" t="str">
        <f>VLOOKUP(D2768,sku归属!A:B,2,0)</f>
        <v>莫美玉</v>
      </c>
    </row>
    <row r="2769" spans="1:13" s="59" customFormat="1" customHeight="1">
      <c r="A2769" s="59" t="s">
        <v>7721</v>
      </c>
      <c r="B2769" s="59" t="s">
        <v>7722</v>
      </c>
      <c r="C2769" s="59" t="s">
        <v>5568</v>
      </c>
      <c r="D2769" s="59" t="s">
        <v>6</v>
      </c>
      <c r="F2769" s="59" t="s">
        <v>5</v>
      </c>
      <c r="G2769" s="152" t="str">
        <f>VLOOKUP(D2769,sku归属!A:B,2,0)</f>
        <v>莫美玉</v>
      </c>
    </row>
    <row r="2770" spans="1:13" s="59" customFormat="1" customHeight="1">
      <c r="A2770" s="59" t="s">
        <v>7723</v>
      </c>
      <c r="B2770" s="59" t="s">
        <v>7724</v>
      </c>
      <c r="C2770" s="59" t="s">
        <v>7725</v>
      </c>
      <c r="D2770" s="59" t="s">
        <v>6</v>
      </c>
      <c r="F2770" s="59" t="s">
        <v>5</v>
      </c>
      <c r="G2770" s="152" t="str">
        <f>VLOOKUP(D2770,sku归属!A:B,2,0)</f>
        <v>莫美玉</v>
      </c>
    </row>
    <row r="2771" spans="1:13" s="59" customFormat="1" customHeight="1">
      <c r="A2771" s="59" t="s">
        <v>7726</v>
      </c>
      <c r="B2771" s="59" t="s">
        <v>7727</v>
      </c>
      <c r="C2771" s="59" t="s">
        <v>7728</v>
      </c>
      <c r="D2771" s="59" t="s">
        <v>6</v>
      </c>
      <c r="F2771" s="59" t="s">
        <v>5</v>
      </c>
      <c r="G2771" s="152" t="str">
        <f>VLOOKUP(D2771,sku归属!A:B,2,0)</f>
        <v>莫美玉</v>
      </c>
    </row>
    <row r="2772" spans="1:13" s="59" customFormat="1" customHeight="1">
      <c r="A2772" s="59" t="s">
        <v>7729</v>
      </c>
      <c r="B2772" s="59" t="s">
        <v>7730</v>
      </c>
      <c r="C2772" s="59" t="s">
        <v>7731</v>
      </c>
      <c r="D2772" s="59" t="s">
        <v>6</v>
      </c>
      <c r="F2772" s="59" t="s">
        <v>5</v>
      </c>
      <c r="G2772" s="152" t="str">
        <f>VLOOKUP(D2772,sku归属!A:B,2,0)</f>
        <v>莫美玉</v>
      </c>
    </row>
    <row r="2773" spans="1:13" s="59" customFormat="1" customHeight="1">
      <c r="A2773" s="59" t="s">
        <v>7732</v>
      </c>
      <c r="B2773" s="59" t="s">
        <v>7733</v>
      </c>
      <c r="C2773" s="59" t="s">
        <v>7734</v>
      </c>
      <c r="D2773" s="59" t="s">
        <v>6</v>
      </c>
      <c r="F2773" s="59" t="s">
        <v>5</v>
      </c>
      <c r="G2773" s="152" t="str">
        <f>VLOOKUP(D2773,sku归属!A:B,2,0)</f>
        <v>莫美玉</v>
      </c>
    </row>
    <row r="2774" spans="1:13" s="59" customFormat="1" customHeight="1">
      <c r="A2774" s="59" t="s">
        <v>7735</v>
      </c>
      <c r="B2774" s="59" t="s">
        <v>7736</v>
      </c>
      <c r="C2774" s="59" t="s">
        <v>7737</v>
      </c>
      <c r="D2774" s="59" t="s">
        <v>6</v>
      </c>
      <c r="F2774" s="59" t="s">
        <v>5</v>
      </c>
      <c r="G2774" s="152" t="str">
        <f>VLOOKUP(D2774,sku归属!A:B,2,0)</f>
        <v>莫美玉</v>
      </c>
    </row>
    <row r="2775" spans="1:13" s="59" customFormat="1" customHeight="1">
      <c r="A2775" s="59" t="s">
        <v>7738</v>
      </c>
      <c r="B2775" s="59" t="s">
        <v>7739</v>
      </c>
      <c r="C2775" s="59" t="s">
        <v>7740</v>
      </c>
      <c r="D2775" s="59" t="s">
        <v>6</v>
      </c>
      <c r="F2775" s="59" t="s">
        <v>5</v>
      </c>
      <c r="G2775" s="152" t="str">
        <f>VLOOKUP(D2775,sku归属!A:B,2,0)</f>
        <v>莫美玉</v>
      </c>
    </row>
    <row r="2776" spans="1:13" s="59" customFormat="1" customHeight="1">
      <c r="A2776" s="59" t="s">
        <v>7741</v>
      </c>
      <c r="B2776" s="59" t="s">
        <v>7742</v>
      </c>
      <c r="C2776" s="59" t="s">
        <v>7743</v>
      </c>
      <c r="D2776" s="59" t="s">
        <v>6</v>
      </c>
      <c r="F2776" s="59" t="s">
        <v>5</v>
      </c>
      <c r="G2776" s="152" t="str">
        <f>VLOOKUP(D2776,sku归属!A:B,2,0)</f>
        <v>莫美玉</v>
      </c>
    </row>
    <row r="2777" spans="1:13" s="59" customFormat="1" customHeight="1">
      <c r="A2777" s="59" t="s">
        <v>7744</v>
      </c>
      <c r="B2777" s="59" t="s">
        <v>7745</v>
      </c>
      <c r="C2777" s="59" t="s">
        <v>7746</v>
      </c>
      <c r="D2777" s="59" t="s">
        <v>6</v>
      </c>
      <c r="F2777" s="59" t="s">
        <v>5</v>
      </c>
      <c r="G2777" s="152" t="str">
        <f>VLOOKUP(D2777,sku归属!A:B,2,0)</f>
        <v>莫美玉</v>
      </c>
    </row>
    <row r="2778" spans="1:13" s="59" customFormat="1" customHeight="1">
      <c r="A2778" s="59" t="s">
        <v>7747</v>
      </c>
      <c r="B2778" s="59" t="s">
        <v>7748</v>
      </c>
      <c r="C2778" s="59" t="s">
        <v>4692</v>
      </c>
      <c r="D2778" s="59" t="s">
        <v>6</v>
      </c>
      <c r="F2778" s="59" t="s">
        <v>5</v>
      </c>
      <c r="G2778" s="152" t="str">
        <f>VLOOKUP(D2778,sku归属!A:B,2,0)</f>
        <v>莫美玉</v>
      </c>
    </row>
    <row r="2779" spans="1:13" s="59" customFormat="1" customHeight="1">
      <c r="A2779" s="59" t="s">
        <v>7749</v>
      </c>
      <c r="B2779" s="59" t="s">
        <v>7750</v>
      </c>
      <c r="C2779" s="59" t="s">
        <v>4689</v>
      </c>
      <c r="D2779" s="59" t="s">
        <v>6</v>
      </c>
      <c r="F2779" s="59" t="s">
        <v>5</v>
      </c>
      <c r="G2779" s="152" t="str">
        <f>VLOOKUP(D2779,sku归属!A:B,2,0)</f>
        <v>莫美玉</v>
      </c>
    </row>
    <row r="2780" spans="1:13" s="59" customFormat="1" customHeight="1">
      <c r="A2780" s="59" t="s">
        <v>7751</v>
      </c>
      <c r="B2780" s="59" t="s">
        <v>7752</v>
      </c>
      <c r="C2780" s="59" t="s">
        <v>7753</v>
      </c>
      <c r="D2780" s="59" t="s">
        <v>6</v>
      </c>
      <c r="F2780" s="59" t="s">
        <v>5</v>
      </c>
      <c r="G2780" s="152" t="str">
        <f>VLOOKUP(D2780,sku归属!A:B,2,0)</f>
        <v>莫美玉</v>
      </c>
    </row>
    <row r="2781" spans="1:13" s="59" customFormat="1" customHeight="1">
      <c r="A2781" s="59" t="s">
        <v>7754</v>
      </c>
      <c r="B2781" s="59" t="s">
        <v>7755</v>
      </c>
      <c r="C2781" s="59" t="s">
        <v>7756</v>
      </c>
      <c r="D2781" s="59" t="s">
        <v>6</v>
      </c>
      <c r="F2781" s="59" t="s">
        <v>5</v>
      </c>
      <c r="G2781" s="152" t="str">
        <f>VLOOKUP(D2781,sku归属!A:B,2,0)</f>
        <v>莫美玉</v>
      </c>
    </row>
    <row r="2782" spans="1:13" s="59" customFormat="1" customHeight="1">
      <c r="A2782" s="59" t="s">
        <v>7757</v>
      </c>
      <c r="B2782" s="59" t="s">
        <v>7758</v>
      </c>
      <c r="C2782" s="59" t="s">
        <v>7759</v>
      </c>
      <c r="D2782" s="59" t="s">
        <v>6</v>
      </c>
      <c r="F2782" s="59" t="s">
        <v>5</v>
      </c>
      <c r="G2782" s="152" t="str">
        <f>VLOOKUP(D2782,sku归属!A:B,2,0)</f>
        <v>莫美玉</v>
      </c>
    </row>
    <row r="2783" spans="1:13" s="59" customFormat="1" customHeight="1">
      <c r="A2783" s="59" t="s">
        <v>7760</v>
      </c>
      <c r="B2783" s="59" t="s">
        <v>7761</v>
      </c>
      <c r="C2783" s="59" t="s">
        <v>7762</v>
      </c>
      <c r="D2783" s="59" t="s">
        <v>6</v>
      </c>
      <c r="F2783" s="59" t="s">
        <v>5</v>
      </c>
      <c r="G2783" s="152" t="str">
        <f>VLOOKUP(D2783,sku归属!A:B,2,0)</f>
        <v>莫美玉</v>
      </c>
    </row>
    <row r="2784" spans="1:13" s="59" customFormat="1" customHeight="1">
      <c r="A2784" s="59" t="s">
        <v>7763</v>
      </c>
      <c r="B2784" s="59" t="s">
        <v>7764</v>
      </c>
      <c r="C2784" s="59" t="s">
        <v>6133</v>
      </c>
      <c r="D2784" s="59" t="s">
        <v>6</v>
      </c>
      <c r="F2784" s="59" t="s">
        <v>5</v>
      </c>
      <c r="G2784" s="152" t="str">
        <f>VLOOKUP(D2784,sku归属!A:B,2,0)</f>
        <v>莫美玉</v>
      </c>
    </row>
    <row r="2785" spans="1:13" s="59" customFormat="1" customHeight="1">
      <c r="A2785" s="59" t="s">
        <v>7765</v>
      </c>
      <c r="B2785" s="59" t="s">
        <v>7766</v>
      </c>
      <c r="C2785" s="59" t="s">
        <v>4686</v>
      </c>
      <c r="D2785" s="59" t="s">
        <v>6</v>
      </c>
      <c r="F2785" s="59" t="s">
        <v>5</v>
      </c>
      <c r="G2785" s="152" t="str">
        <f>VLOOKUP(D2785,sku归属!A:B,2,0)</f>
        <v>莫美玉</v>
      </c>
    </row>
    <row r="2786" spans="1:13" s="59" customFormat="1" customHeight="1">
      <c r="A2786" s="59" t="s">
        <v>7767</v>
      </c>
      <c r="B2786" s="59" t="s">
        <v>7768</v>
      </c>
      <c r="C2786" s="59" t="s">
        <v>7769</v>
      </c>
      <c r="D2786" s="59" t="s">
        <v>6</v>
      </c>
      <c r="F2786" s="59" t="s">
        <v>5</v>
      </c>
      <c r="G2786" s="152" t="str">
        <f>VLOOKUP(D2786,sku归属!A:B,2,0)</f>
        <v>莫美玉</v>
      </c>
    </row>
    <row r="2787" spans="1:13" s="59" customFormat="1" customHeight="1">
      <c r="A2787" s="59" t="s">
        <v>7770</v>
      </c>
      <c r="B2787" s="59" t="s">
        <v>7771</v>
      </c>
      <c r="C2787" s="59" t="s">
        <v>6181</v>
      </c>
      <c r="D2787" s="59" t="s">
        <v>6</v>
      </c>
      <c r="F2787" s="59" t="s">
        <v>5</v>
      </c>
      <c r="G2787" s="152" t="str">
        <f>VLOOKUP(D2787,sku归属!A:B,2,0)</f>
        <v>莫美玉</v>
      </c>
    </row>
    <row r="2788" spans="1:13" s="59" customFormat="1" customHeight="1">
      <c r="A2788" s="59" t="s">
        <v>7772</v>
      </c>
      <c r="B2788" s="59" t="s">
        <v>7773</v>
      </c>
      <c r="C2788" s="59" t="s">
        <v>6184</v>
      </c>
      <c r="D2788" s="59" t="s">
        <v>6</v>
      </c>
      <c r="F2788" s="59" t="s">
        <v>5</v>
      </c>
      <c r="G2788" s="152" t="str">
        <f>VLOOKUP(D2788,sku归属!A:B,2,0)</f>
        <v>莫美玉</v>
      </c>
    </row>
    <row r="2789" spans="1:13" s="59" customFormat="1" customHeight="1">
      <c r="A2789" s="59" t="s">
        <v>7774</v>
      </c>
      <c r="B2789" s="59" t="s">
        <v>7775</v>
      </c>
      <c r="C2789" s="59" t="s">
        <v>6187</v>
      </c>
      <c r="D2789" s="59" t="s">
        <v>6</v>
      </c>
      <c r="F2789" s="59" t="s">
        <v>5</v>
      </c>
      <c r="G2789" s="152" t="str">
        <f>VLOOKUP(D2789,sku归属!A:B,2,0)</f>
        <v>莫美玉</v>
      </c>
    </row>
    <row r="2790" spans="1:13" s="59" customFormat="1" customHeight="1">
      <c r="A2790" s="59" t="s">
        <v>7776</v>
      </c>
      <c r="B2790" s="59" t="s">
        <v>7777</v>
      </c>
      <c r="C2790" s="59" t="s">
        <v>7778</v>
      </c>
      <c r="D2790" s="59" t="s">
        <v>6</v>
      </c>
      <c r="F2790" s="59" t="s">
        <v>5</v>
      </c>
      <c r="G2790" s="152" t="str">
        <f>VLOOKUP(D2790,sku归属!A:B,2,0)</f>
        <v>莫美玉</v>
      </c>
    </row>
    <row r="2791" spans="1:13" s="59" customFormat="1" customHeight="1">
      <c r="A2791" s="59" t="s">
        <v>7779</v>
      </c>
      <c r="B2791" s="59" t="s">
        <v>7780</v>
      </c>
      <c r="C2791" s="59" t="s">
        <v>7781</v>
      </c>
      <c r="D2791" s="59" t="s">
        <v>6</v>
      </c>
      <c r="F2791" s="59" t="s">
        <v>5</v>
      </c>
      <c r="G2791" s="152" t="str">
        <f>VLOOKUP(D2791,sku归属!A:B,2,0)</f>
        <v>莫美玉</v>
      </c>
    </row>
    <row r="2792" spans="1:13" s="59" customFormat="1" customHeight="1">
      <c r="A2792" s="59" t="s">
        <v>7782</v>
      </c>
      <c r="B2792" s="59" t="s">
        <v>7783</v>
      </c>
      <c r="C2792" s="59" t="s">
        <v>7784</v>
      </c>
      <c r="D2792" s="59" t="s">
        <v>6</v>
      </c>
      <c r="F2792" s="59" t="s">
        <v>5</v>
      </c>
      <c r="G2792" s="152" t="str">
        <f>VLOOKUP(D2792,sku归属!A:B,2,0)</f>
        <v>莫美玉</v>
      </c>
    </row>
    <row r="2793" spans="1:13" s="59" customFormat="1" customHeight="1">
      <c r="A2793" s="59" t="s">
        <v>7785</v>
      </c>
      <c r="B2793" s="59" t="s">
        <v>7786</v>
      </c>
      <c r="C2793" s="59" t="s">
        <v>7787</v>
      </c>
      <c r="D2793" s="59" t="s">
        <v>6</v>
      </c>
      <c r="F2793" s="59" t="s">
        <v>5</v>
      </c>
      <c r="G2793" s="152" t="str">
        <f>VLOOKUP(D2793,sku归属!A:B,2,0)</f>
        <v>莫美玉</v>
      </c>
    </row>
    <row r="2794" spans="1:13" s="59" customFormat="1" customHeight="1">
      <c r="A2794" s="59" t="s">
        <v>7788</v>
      </c>
      <c r="B2794" s="59" t="s">
        <v>7789</v>
      </c>
      <c r="C2794" s="59" t="s">
        <v>7790</v>
      </c>
      <c r="D2794" s="59" t="s">
        <v>6</v>
      </c>
      <c r="F2794" s="59" t="s">
        <v>5</v>
      </c>
      <c r="G2794" s="152" t="str">
        <f>VLOOKUP(D2794,sku归属!A:B,2,0)</f>
        <v>莫美玉</v>
      </c>
    </row>
    <row r="2795" spans="1:13" s="59" customFormat="1" customHeight="1">
      <c r="A2795" s="59" t="s">
        <v>7791</v>
      </c>
      <c r="B2795" s="59" t="s">
        <v>7792</v>
      </c>
      <c r="C2795" s="59" t="s">
        <v>7793</v>
      </c>
      <c r="D2795" s="59" t="s">
        <v>6</v>
      </c>
      <c r="F2795" s="59" t="s">
        <v>5</v>
      </c>
      <c r="G2795" s="152" t="str">
        <f>VLOOKUP(D2795,sku归属!A:B,2,0)</f>
        <v>莫美玉</v>
      </c>
    </row>
    <row r="2796" spans="1:13" s="59" customFormat="1" customHeight="1">
      <c r="A2796" s="59" t="s">
        <v>7794</v>
      </c>
      <c r="B2796" s="59" t="s">
        <v>7795</v>
      </c>
      <c r="C2796" s="59" t="s">
        <v>7796</v>
      </c>
      <c r="D2796" s="59" t="s">
        <v>6</v>
      </c>
      <c r="F2796" s="59" t="s">
        <v>5</v>
      </c>
      <c r="G2796" s="152" t="str">
        <f>VLOOKUP(D2796,sku归属!A:B,2,0)</f>
        <v>莫美玉</v>
      </c>
    </row>
    <row r="2797" spans="1:13" s="59" customFormat="1" customHeight="1">
      <c r="A2797" s="59" t="s">
        <v>7797</v>
      </c>
      <c r="B2797" s="59" t="s">
        <v>7798</v>
      </c>
      <c r="C2797" s="59" t="s">
        <v>7799</v>
      </c>
      <c r="D2797" s="59" t="s">
        <v>6</v>
      </c>
      <c r="F2797" s="59" t="s">
        <v>5</v>
      </c>
      <c r="G2797" s="152" t="str">
        <f>VLOOKUP(D2797,sku归属!A:B,2,0)</f>
        <v>莫美玉</v>
      </c>
    </row>
    <row r="2798" spans="1:13" s="59" customFormat="1" customHeight="1">
      <c r="A2798" s="59" t="s">
        <v>7800</v>
      </c>
      <c r="B2798" s="59" t="s">
        <v>7801</v>
      </c>
      <c r="C2798" s="59" t="s">
        <v>7802</v>
      </c>
      <c r="D2798" s="59" t="s">
        <v>6</v>
      </c>
      <c r="F2798" s="59" t="s">
        <v>5</v>
      </c>
      <c r="G2798" s="152" t="str">
        <f>VLOOKUP(D2798,sku归属!A:B,2,0)</f>
        <v>莫美玉</v>
      </c>
    </row>
    <row r="2799" spans="1:13" s="59" customFormat="1" customHeight="1">
      <c r="A2799" s="59" t="s">
        <v>7803</v>
      </c>
      <c r="B2799" s="59" t="s">
        <v>7804</v>
      </c>
      <c r="C2799" s="59" t="s">
        <v>7805</v>
      </c>
      <c r="D2799" s="59" t="s">
        <v>6</v>
      </c>
      <c r="F2799" s="59" t="s">
        <v>5</v>
      </c>
      <c r="G2799" s="152" t="str">
        <f>VLOOKUP(D2799,sku归属!A:B,2,0)</f>
        <v>莫美玉</v>
      </c>
    </row>
    <row r="2800" spans="1:13" s="59" customFormat="1" customHeight="1">
      <c r="A2800" s="59" t="s">
        <v>7806</v>
      </c>
      <c r="B2800" s="59" t="s">
        <v>7807</v>
      </c>
      <c r="C2800" s="59" t="s">
        <v>7808</v>
      </c>
      <c r="D2800" s="59" t="s">
        <v>6</v>
      </c>
      <c r="F2800" s="59" t="s">
        <v>5</v>
      </c>
      <c r="G2800" s="152" t="str">
        <f>VLOOKUP(D2800,sku归属!A:B,2,0)</f>
        <v>莫美玉</v>
      </c>
    </row>
    <row r="2801" spans="1:13" s="59" customFormat="1" customHeight="1">
      <c r="A2801" s="59" t="s">
        <v>7809</v>
      </c>
      <c r="B2801" s="59" t="s">
        <v>7810</v>
      </c>
      <c r="C2801" s="59" t="s">
        <v>7811</v>
      </c>
      <c r="D2801" s="59" t="s">
        <v>6</v>
      </c>
      <c r="F2801" s="59" t="s">
        <v>5</v>
      </c>
      <c r="G2801" s="152" t="str">
        <f>VLOOKUP(D2801,sku归属!A:B,2,0)</f>
        <v>莫美玉</v>
      </c>
    </row>
    <row r="2802" spans="1:13" s="59" customFormat="1" customHeight="1">
      <c r="A2802" s="59" t="s">
        <v>7812</v>
      </c>
      <c r="B2802" s="59" t="s">
        <v>7813</v>
      </c>
      <c r="C2802" s="59" t="s">
        <v>7814</v>
      </c>
      <c r="D2802" s="59" t="s">
        <v>6</v>
      </c>
      <c r="F2802" s="59" t="s">
        <v>5</v>
      </c>
      <c r="G2802" s="152" t="str">
        <f>VLOOKUP(D2802,sku归属!A:B,2,0)</f>
        <v>莫美玉</v>
      </c>
    </row>
    <row r="2803" spans="1:13" s="59" customFormat="1" customHeight="1">
      <c r="A2803" s="59" t="s">
        <v>7815</v>
      </c>
      <c r="B2803" s="59" t="s">
        <v>7816</v>
      </c>
      <c r="C2803" s="59" t="s">
        <v>7817</v>
      </c>
      <c r="D2803" s="59" t="s">
        <v>6</v>
      </c>
      <c r="F2803" s="59" t="s">
        <v>5</v>
      </c>
      <c r="G2803" s="152" t="str">
        <f>VLOOKUP(D2803,sku归属!A:B,2,0)</f>
        <v>莫美玉</v>
      </c>
    </row>
    <row r="2804" spans="1:13" s="59" customFormat="1" customHeight="1">
      <c r="A2804" s="59" t="s">
        <v>7818</v>
      </c>
      <c r="B2804" s="59" t="s">
        <v>7819</v>
      </c>
      <c r="C2804" s="59" t="s">
        <v>7458</v>
      </c>
      <c r="D2804" s="59" t="s">
        <v>6</v>
      </c>
      <c r="F2804" s="59" t="s">
        <v>5</v>
      </c>
      <c r="G2804" s="152" t="str">
        <f>VLOOKUP(D2804,sku归属!A:B,2,0)</f>
        <v>莫美玉</v>
      </c>
    </row>
    <row r="2805" spans="1:13" s="59" customFormat="1" customHeight="1">
      <c r="A2805" s="59" t="s">
        <v>7820</v>
      </c>
      <c r="B2805" s="59" t="s">
        <v>7821</v>
      </c>
      <c r="C2805" s="59" t="s">
        <v>7461</v>
      </c>
      <c r="D2805" s="59" t="s">
        <v>6</v>
      </c>
      <c r="F2805" s="59" t="s">
        <v>5</v>
      </c>
      <c r="G2805" s="152" t="str">
        <f>VLOOKUP(D2805,sku归属!A:B,2,0)</f>
        <v>莫美玉</v>
      </c>
    </row>
    <row r="2806" spans="1:13" s="59" customFormat="1" customHeight="1">
      <c r="A2806" s="59" t="s">
        <v>7822</v>
      </c>
      <c r="B2806" s="59" t="s">
        <v>7823</v>
      </c>
      <c r="C2806" s="59" t="s">
        <v>7452</v>
      </c>
      <c r="D2806" s="59" t="s">
        <v>6</v>
      </c>
      <c r="F2806" s="59" t="s">
        <v>5</v>
      </c>
      <c r="G2806" s="152" t="str">
        <f>VLOOKUP(D2806,sku归属!A:B,2,0)</f>
        <v>莫美玉</v>
      </c>
    </row>
    <row r="2807" spans="1:13" s="59" customFormat="1" customHeight="1">
      <c r="A2807" s="59" t="s">
        <v>7824</v>
      </c>
      <c r="B2807" s="59" t="s">
        <v>7825</v>
      </c>
      <c r="C2807" s="59" t="s">
        <v>7464</v>
      </c>
      <c r="D2807" s="59" t="s">
        <v>6</v>
      </c>
      <c r="F2807" s="59" t="s">
        <v>5</v>
      </c>
      <c r="G2807" s="152" t="str">
        <f>VLOOKUP(D2807,sku归属!A:B,2,0)</f>
        <v>莫美玉</v>
      </c>
    </row>
    <row r="2808" spans="1:13" s="59" customFormat="1" customHeight="1">
      <c r="A2808" s="59" t="s">
        <v>7826</v>
      </c>
      <c r="B2808" s="59" t="s">
        <v>7827</v>
      </c>
      <c r="C2808" s="59" t="s">
        <v>7455</v>
      </c>
      <c r="D2808" s="59" t="s">
        <v>6</v>
      </c>
      <c r="F2808" s="59" t="s">
        <v>5</v>
      </c>
      <c r="G2808" s="152" t="str">
        <f>VLOOKUP(D2808,sku归属!A:B,2,0)</f>
        <v>莫美玉</v>
      </c>
    </row>
    <row r="2809" spans="1:13" s="59" customFormat="1" customHeight="1">
      <c r="A2809" s="59" t="s">
        <v>7828</v>
      </c>
      <c r="B2809" s="59" t="s">
        <v>7829</v>
      </c>
      <c r="C2809" s="59" t="s">
        <v>7449</v>
      </c>
      <c r="D2809" s="59" t="s">
        <v>6</v>
      </c>
      <c r="F2809" s="59" t="s">
        <v>5</v>
      </c>
      <c r="G2809" s="152" t="str">
        <f>VLOOKUP(D2809,sku归属!A:B,2,0)</f>
        <v>莫美玉</v>
      </c>
    </row>
    <row r="2810" spans="1:13" s="59" customFormat="1" customHeight="1">
      <c r="A2810" s="59" t="s">
        <v>7830</v>
      </c>
      <c r="B2810" s="59" t="s">
        <v>7831</v>
      </c>
      <c r="C2810" s="59" t="s">
        <v>1360</v>
      </c>
      <c r="D2810" s="59" t="s">
        <v>6</v>
      </c>
      <c r="F2810" s="59" t="s">
        <v>5</v>
      </c>
      <c r="G2810" s="152" t="str">
        <f>VLOOKUP(D2810,sku归属!A:B,2,0)</f>
        <v>莫美玉</v>
      </c>
    </row>
    <row r="2811" spans="1:13" s="59" customFormat="1" customHeight="1">
      <c r="A2811" s="59" t="s">
        <v>7832</v>
      </c>
      <c r="B2811" s="59" t="s">
        <v>7833</v>
      </c>
      <c r="C2811" s="59" t="s">
        <v>1363</v>
      </c>
      <c r="D2811" s="59" t="s">
        <v>6</v>
      </c>
      <c r="F2811" s="59" t="s">
        <v>5</v>
      </c>
      <c r="G2811" s="152" t="str">
        <f>VLOOKUP(D2811,sku归属!A:B,2,0)</f>
        <v>莫美玉</v>
      </c>
    </row>
    <row r="2812" spans="1:13" s="59" customFormat="1" customHeight="1">
      <c r="A2812" s="59" t="s">
        <v>7834</v>
      </c>
      <c r="B2812" s="59" t="s">
        <v>7835</v>
      </c>
      <c r="C2812" s="59" t="s">
        <v>1366</v>
      </c>
      <c r="D2812" s="59" t="s">
        <v>6</v>
      </c>
      <c r="F2812" s="59" t="s">
        <v>5</v>
      </c>
      <c r="G2812" s="152" t="str">
        <f>VLOOKUP(D2812,sku归属!A:B,2,0)</f>
        <v>莫美玉</v>
      </c>
    </row>
    <row r="2813" spans="1:13" s="59" customFormat="1" customHeight="1">
      <c r="A2813" s="59" t="s">
        <v>7836</v>
      </c>
      <c r="B2813" s="59" t="s">
        <v>7837</v>
      </c>
      <c r="C2813" s="59" t="s">
        <v>1369</v>
      </c>
      <c r="D2813" s="59" t="s">
        <v>6</v>
      </c>
      <c r="F2813" s="59" t="s">
        <v>5</v>
      </c>
      <c r="G2813" s="152" t="str">
        <f>VLOOKUP(D2813,sku归属!A:B,2,0)</f>
        <v>莫美玉</v>
      </c>
    </row>
    <row r="2814" spans="1:13" s="59" customFormat="1" customHeight="1">
      <c r="A2814" s="59" t="s">
        <v>7838</v>
      </c>
      <c r="B2814" s="59" t="s">
        <v>7839</v>
      </c>
      <c r="C2814" s="59" t="s">
        <v>1372</v>
      </c>
      <c r="D2814" s="59" t="s">
        <v>6</v>
      </c>
      <c r="F2814" s="59" t="s">
        <v>5</v>
      </c>
      <c r="G2814" s="152" t="str">
        <f>VLOOKUP(D2814,sku归属!A:B,2,0)</f>
        <v>莫美玉</v>
      </c>
    </row>
    <row r="2815" spans="1:13" s="59" customFormat="1" customHeight="1">
      <c r="A2815" s="59" t="s">
        <v>7840</v>
      </c>
      <c r="B2815" s="59" t="s">
        <v>7841</v>
      </c>
      <c r="C2815" s="59" t="s">
        <v>1375</v>
      </c>
      <c r="D2815" s="59" t="s">
        <v>6</v>
      </c>
      <c r="F2815" s="59" t="s">
        <v>5</v>
      </c>
      <c r="G2815" s="152" t="str">
        <f>VLOOKUP(D2815,sku归属!A:B,2,0)</f>
        <v>莫美玉</v>
      </c>
    </row>
    <row r="2816" spans="1:13" s="59" customFormat="1" customHeight="1">
      <c r="A2816" s="59" t="s">
        <v>7842</v>
      </c>
      <c r="B2816" s="59" t="s">
        <v>7843</v>
      </c>
      <c r="C2816" s="59" t="s">
        <v>1518</v>
      </c>
      <c r="D2816" s="59" t="s">
        <v>6</v>
      </c>
      <c r="F2816" s="59" t="s">
        <v>5</v>
      </c>
      <c r="G2816" s="152" t="str">
        <f>VLOOKUP(D2816,sku归属!A:B,2,0)</f>
        <v>莫美玉</v>
      </c>
    </row>
    <row r="2817" spans="1:13" s="59" customFormat="1" customHeight="1">
      <c r="A2817" s="59" t="s">
        <v>7844</v>
      </c>
      <c r="B2817" s="59" t="s">
        <v>7845</v>
      </c>
      <c r="C2817" s="59" t="s">
        <v>1521</v>
      </c>
      <c r="D2817" s="59" t="s">
        <v>6</v>
      </c>
      <c r="F2817" s="59" t="s">
        <v>5</v>
      </c>
      <c r="G2817" s="152" t="str">
        <f>VLOOKUP(D2817,sku归属!A:B,2,0)</f>
        <v>莫美玉</v>
      </c>
    </row>
    <row r="2818" spans="1:13" s="59" customFormat="1" customHeight="1">
      <c r="A2818" s="59" t="s">
        <v>7846</v>
      </c>
      <c r="B2818" s="59" t="s">
        <v>7847</v>
      </c>
      <c r="C2818" s="59" t="s">
        <v>1527</v>
      </c>
      <c r="D2818" s="59" t="s">
        <v>6</v>
      </c>
      <c r="F2818" s="59" t="s">
        <v>5</v>
      </c>
      <c r="G2818" s="152" t="str">
        <f>VLOOKUP(D2818,sku归属!A:B,2,0)</f>
        <v>莫美玉</v>
      </c>
    </row>
    <row r="2819" spans="1:13" s="59" customFormat="1" customHeight="1">
      <c r="A2819" s="59" t="s">
        <v>7848</v>
      </c>
      <c r="B2819" s="59" t="s">
        <v>7849</v>
      </c>
      <c r="C2819" s="59" t="s">
        <v>1524</v>
      </c>
      <c r="D2819" s="59" t="s">
        <v>6</v>
      </c>
      <c r="F2819" s="59" t="s">
        <v>5</v>
      </c>
      <c r="G2819" s="152" t="str">
        <f>VLOOKUP(D2819,sku归属!A:B,2,0)</f>
        <v>莫美玉</v>
      </c>
    </row>
    <row r="2820" spans="1:13" s="59" customFormat="1" customHeight="1">
      <c r="A2820" s="59" t="s">
        <v>7850</v>
      </c>
      <c r="B2820" s="59" t="s">
        <v>7851</v>
      </c>
      <c r="C2820" s="59" t="s">
        <v>7852</v>
      </c>
      <c r="D2820" s="59" t="s">
        <v>6</v>
      </c>
      <c r="F2820" s="59" t="s">
        <v>5</v>
      </c>
      <c r="G2820" s="152" t="str">
        <f>VLOOKUP(D2820,sku归属!A:B,2,0)</f>
        <v>莫美玉</v>
      </c>
    </row>
    <row r="2821" spans="1:13" s="59" customFormat="1" customHeight="1">
      <c r="A2821" s="59" t="s">
        <v>7853</v>
      </c>
      <c r="B2821" s="59" t="s">
        <v>7854</v>
      </c>
      <c r="C2821" s="59" t="s">
        <v>7855</v>
      </c>
      <c r="D2821" s="59" t="s">
        <v>6</v>
      </c>
      <c r="F2821" s="59" t="s">
        <v>5</v>
      </c>
      <c r="G2821" s="152" t="str">
        <f>VLOOKUP(D2821,sku归属!A:B,2,0)</f>
        <v>莫美玉</v>
      </c>
    </row>
    <row r="2822" spans="1:13" s="59" customFormat="1" customHeight="1">
      <c r="A2822" s="59" t="s">
        <v>7856</v>
      </c>
      <c r="B2822" s="59" t="s">
        <v>7857</v>
      </c>
      <c r="C2822" s="59" t="s">
        <v>7858</v>
      </c>
      <c r="D2822" s="59" t="s">
        <v>6</v>
      </c>
      <c r="F2822" s="59" t="s">
        <v>5</v>
      </c>
      <c r="G2822" s="152" t="str">
        <f>VLOOKUP(D2822,sku归属!A:B,2,0)</f>
        <v>莫美玉</v>
      </c>
    </row>
    <row r="2823" spans="1:13" s="59" customFormat="1" customHeight="1">
      <c r="A2823" s="59" t="s">
        <v>7859</v>
      </c>
      <c r="B2823" s="59" t="s">
        <v>7860</v>
      </c>
      <c r="C2823" s="59" t="s">
        <v>7861</v>
      </c>
      <c r="D2823" s="59" t="s">
        <v>6</v>
      </c>
      <c r="F2823" s="59" t="s">
        <v>5</v>
      </c>
      <c r="G2823" s="152" t="str">
        <f>VLOOKUP(D2823,sku归属!A:B,2,0)</f>
        <v>莫美玉</v>
      </c>
    </row>
    <row r="2824" spans="1:13" s="59" customFormat="1" customHeight="1">
      <c r="A2824" s="59" t="s">
        <v>7862</v>
      </c>
      <c r="B2824" s="59" t="s">
        <v>7863</v>
      </c>
      <c r="C2824" s="59" t="s">
        <v>7362</v>
      </c>
      <c r="D2824" s="59" t="s">
        <v>6</v>
      </c>
      <c r="F2824" s="59" t="s">
        <v>5</v>
      </c>
      <c r="G2824" s="152" t="str">
        <f>VLOOKUP(D2824,sku归属!A:B,2,0)</f>
        <v>莫美玉</v>
      </c>
    </row>
    <row r="2825" spans="1:13" s="59" customFormat="1" customHeight="1">
      <c r="A2825" s="59" t="s">
        <v>7864</v>
      </c>
      <c r="B2825" s="59" t="s">
        <v>7865</v>
      </c>
      <c r="C2825" s="59" t="s">
        <v>7365</v>
      </c>
      <c r="D2825" s="59" t="s">
        <v>6</v>
      </c>
      <c r="F2825" s="59" t="s">
        <v>5</v>
      </c>
      <c r="G2825" s="152" t="str">
        <f>VLOOKUP(D2825,sku归属!A:B,2,0)</f>
        <v>莫美玉</v>
      </c>
    </row>
    <row r="2826" spans="1:13" s="59" customFormat="1" customHeight="1">
      <c r="A2826" s="59" t="s">
        <v>7866</v>
      </c>
      <c r="B2826" s="59" t="s">
        <v>7867</v>
      </c>
      <c r="C2826" s="59" t="s">
        <v>7359</v>
      </c>
      <c r="D2826" s="59" t="s">
        <v>6</v>
      </c>
      <c r="F2826" s="59" t="s">
        <v>5</v>
      </c>
      <c r="G2826" s="152" t="str">
        <f>VLOOKUP(D2826,sku归属!A:B,2,0)</f>
        <v>莫美玉</v>
      </c>
    </row>
    <row r="2827" spans="1:13" s="59" customFormat="1" customHeight="1">
      <c r="A2827" s="59" t="s">
        <v>7868</v>
      </c>
      <c r="B2827" s="59" t="s">
        <v>7869</v>
      </c>
      <c r="C2827" s="59" t="s">
        <v>7870</v>
      </c>
      <c r="D2827" s="59" t="s">
        <v>6</v>
      </c>
      <c r="F2827" s="59" t="s">
        <v>5</v>
      </c>
      <c r="G2827" s="152" t="str">
        <f>VLOOKUP(D2827,sku归属!A:B,2,0)</f>
        <v>莫美玉</v>
      </c>
    </row>
    <row r="2828" spans="1:13" s="59" customFormat="1" customHeight="1">
      <c r="A2828" s="59" t="s">
        <v>7871</v>
      </c>
      <c r="B2828" s="59" t="s">
        <v>7872</v>
      </c>
      <c r="C2828" s="59" t="s">
        <v>7873</v>
      </c>
      <c r="D2828" s="59" t="s">
        <v>6</v>
      </c>
      <c r="F2828" s="59" t="s">
        <v>5</v>
      </c>
      <c r="G2828" s="152" t="str">
        <f>VLOOKUP(D2828,sku归属!A:B,2,0)</f>
        <v>莫美玉</v>
      </c>
    </row>
    <row r="2829" spans="1:13" s="59" customFormat="1" customHeight="1">
      <c r="A2829" s="59" t="s">
        <v>7874</v>
      </c>
      <c r="B2829" s="59" t="s">
        <v>7875</v>
      </c>
      <c r="C2829" s="59" t="s">
        <v>7876</v>
      </c>
      <c r="D2829" s="59" t="s">
        <v>6</v>
      </c>
      <c r="F2829" s="59" t="s">
        <v>5</v>
      </c>
      <c r="G2829" s="152" t="str">
        <f>VLOOKUP(D2829,sku归属!A:B,2,0)</f>
        <v>莫美玉</v>
      </c>
    </row>
    <row r="2830" spans="1:13" s="59" customFormat="1" customHeight="1">
      <c r="A2830" s="59" t="s">
        <v>7877</v>
      </c>
      <c r="B2830" s="59" t="s">
        <v>7878</v>
      </c>
      <c r="C2830" s="59" t="s">
        <v>2086</v>
      </c>
      <c r="D2830" s="59" t="s">
        <v>6</v>
      </c>
      <c r="F2830" s="59" t="s">
        <v>5</v>
      </c>
      <c r="G2830" s="152" t="str">
        <f>VLOOKUP(D2830,sku归属!A:B,2,0)</f>
        <v>莫美玉</v>
      </c>
    </row>
    <row r="2831" spans="1:13" s="59" customFormat="1" customHeight="1">
      <c r="A2831" s="59" t="s">
        <v>7879</v>
      </c>
      <c r="B2831" s="59" t="s">
        <v>7880</v>
      </c>
      <c r="C2831" s="59" t="s">
        <v>2089</v>
      </c>
      <c r="D2831" s="59" t="s">
        <v>6</v>
      </c>
      <c r="F2831" s="59" t="s">
        <v>5</v>
      </c>
      <c r="G2831" s="152" t="str">
        <f>VLOOKUP(D2831,sku归属!A:B,2,0)</f>
        <v>莫美玉</v>
      </c>
    </row>
    <row r="2832" spans="1:13" s="59" customFormat="1" customHeight="1">
      <c r="A2832" s="59" t="s">
        <v>7881</v>
      </c>
      <c r="B2832" s="59" t="s">
        <v>7882</v>
      </c>
      <c r="C2832" s="59" t="s">
        <v>7883</v>
      </c>
      <c r="D2832" s="59" t="s">
        <v>6</v>
      </c>
      <c r="F2832" s="59" t="s">
        <v>5</v>
      </c>
      <c r="G2832" s="152" t="str">
        <f>VLOOKUP(D2832,sku归属!A:B,2,0)</f>
        <v>莫美玉</v>
      </c>
    </row>
    <row r="2833" spans="1:13" s="59" customFormat="1" customHeight="1">
      <c r="A2833" s="59" t="s">
        <v>7884</v>
      </c>
      <c r="B2833" s="59" t="s">
        <v>7885</v>
      </c>
      <c r="C2833" s="59" t="s">
        <v>7886</v>
      </c>
      <c r="D2833" s="59" t="s">
        <v>6</v>
      </c>
      <c r="F2833" s="59" t="s">
        <v>5</v>
      </c>
      <c r="G2833" s="152" t="str">
        <f>VLOOKUP(D2833,sku归属!A:B,2,0)</f>
        <v>莫美玉</v>
      </c>
    </row>
    <row r="2834" spans="1:13" s="59" customFormat="1" customHeight="1">
      <c r="A2834" s="59" t="s">
        <v>7887</v>
      </c>
      <c r="B2834" s="59" t="s">
        <v>7888</v>
      </c>
      <c r="C2834" s="59" t="s">
        <v>7889</v>
      </c>
      <c r="D2834" s="59" t="s">
        <v>6</v>
      </c>
      <c r="F2834" s="59" t="s">
        <v>5</v>
      </c>
      <c r="G2834" s="152" t="str">
        <f>VLOOKUP(D2834,sku归属!A:B,2,0)</f>
        <v>莫美玉</v>
      </c>
    </row>
    <row r="2835" spans="1:13" s="59" customFormat="1" customHeight="1">
      <c r="A2835" s="59" t="s">
        <v>7890</v>
      </c>
      <c r="B2835" s="59" t="s">
        <v>7891</v>
      </c>
      <c r="C2835" s="59" t="s">
        <v>7892</v>
      </c>
      <c r="D2835" s="59" t="s">
        <v>6</v>
      </c>
      <c r="F2835" s="59" t="s">
        <v>5</v>
      </c>
      <c r="G2835" s="152" t="str">
        <f>VLOOKUP(D2835,sku归属!A:B,2,0)</f>
        <v>莫美玉</v>
      </c>
    </row>
    <row r="2836" spans="1:13" s="59" customFormat="1" customHeight="1">
      <c r="A2836" s="59" t="s">
        <v>7893</v>
      </c>
      <c r="B2836" s="59" t="s">
        <v>7894</v>
      </c>
      <c r="C2836" s="59" t="s">
        <v>7895</v>
      </c>
      <c r="D2836" s="59" t="s">
        <v>6</v>
      </c>
      <c r="F2836" s="59" t="s">
        <v>5</v>
      </c>
      <c r="G2836" s="152" t="str">
        <f>VLOOKUP(D2836,sku归属!A:B,2,0)</f>
        <v>莫美玉</v>
      </c>
    </row>
    <row r="2837" spans="1:13" s="59" customFormat="1" customHeight="1">
      <c r="A2837" s="59" t="s">
        <v>7896</v>
      </c>
      <c r="B2837" s="59" t="s">
        <v>7897</v>
      </c>
      <c r="C2837" s="59" t="s">
        <v>7898</v>
      </c>
      <c r="D2837" s="59" t="s">
        <v>6</v>
      </c>
      <c r="F2837" s="59" t="s">
        <v>5</v>
      </c>
      <c r="G2837" s="152" t="str">
        <f>VLOOKUP(D2837,sku归属!A:B,2,0)</f>
        <v>莫美玉</v>
      </c>
    </row>
    <row r="2838" spans="1:13" s="59" customFormat="1" customHeight="1">
      <c r="A2838" s="59" t="s">
        <v>7899</v>
      </c>
      <c r="B2838" s="59" t="s">
        <v>7900</v>
      </c>
      <c r="C2838" s="59" t="s">
        <v>7901</v>
      </c>
      <c r="D2838" s="59" t="s">
        <v>6</v>
      </c>
      <c r="F2838" s="59" t="s">
        <v>5</v>
      </c>
      <c r="G2838" s="152" t="str">
        <f>VLOOKUP(D2838,sku归属!A:B,2,0)</f>
        <v>莫美玉</v>
      </c>
    </row>
    <row r="2839" spans="1:13" s="59" customFormat="1" customHeight="1">
      <c r="A2839" s="59" t="s">
        <v>7902</v>
      </c>
      <c r="B2839" s="59" t="s">
        <v>7903</v>
      </c>
      <c r="C2839" s="59" t="s">
        <v>7904</v>
      </c>
      <c r="D2839" s="59" t="s">
        <v>6</v>
      </c>
      <c r="F2839" s="59" t="s">
        <v>5</v>
      </c>
      <c r="G2839" s="152" t="str">
        <f>VLOOKUP(D2839,sku归属!A:B,2,0)</f>
        <v>莫美玉</v>
      </c>
    </row>
    <row r="2840" spans="1:13" s="59" customFormat="1" customHeight="1">
      <c r="A2840" s="59" t="s">
        <v>7905</v>
      </c>
      <c r="B2840" s="59" t="s">
        <v>7906</v>
      </c>
      <c r="C2840" s="59" t="s">
        <v>2101</v>
      </c>
      <c r="D2840" s="59" t="s">
        <v>6</v>
      </c>
      <c r="F2840" s="59" t="s">
        <v>5</v>
      </c>
      <c r="G2840" s="152" t="str">
        <f>VLOOKUP(D2840,sku归属!A:B,2,0)</f>
        <v>莫美玉</v>
      </c>
    </row>
    <row r="2841" spans="1:13" s="59" customFormat="1" customHeight="1">
      <c r="A2841" s="59" t="s">
        <v>7907</v>
      </c>
      <c r="B2841" s="59" t="s">
        <v>7908</v>
      </c>
      <c r="C2841" s="59" t="s">
        <v>2098</v>
      </c>
      <c r="D2841" s="59" t="s">
        <v>6</v>
      </c>
      <c r="F2841" s="59" t="s">
        <v>5</v>
      </c>
      <c r="G2841" s="152" t="str">
        <f>VLOOKUP(D2841,sku归属!A:B,2,0)</f>
        <v>莫美玉</v>
      </c>
    </row>
    <row r="2842" spans="1:13" s="59" customFormat="1" customHeight="1">
      <c r="A2842" s="59" t="s">
        <v>7909</v>
      </c>
      <c r="B2842" s="59" t="s">
        <v>7910</v>
      </c>
      <c r="C2842" s="59" t="s">
        <v>2119</v>
      </c>
      <c r="D2842" s="59" t="s">
        <v>6</v>
      </c>
      <c r="F2842" s="59" t="s">
        <v>5</v>
      </c>
      <c r="G2842" s="152" t="str">
        <f>VLOOKUP(D2842,sku归属!A:B,2,0)</f>
        <v>莫美玉</v>
      </c>
    </row>
    <row r="2843" spans="1:13" s="59" customFormat="1" customHeight="1">
      <c r="A2843" s="59" t="s">
        <v>7911</v>
      </c>
      <c r="B2843" s="59" t="s">
        <v>7912</v>
      </c>
      <c r="C2843" s="59" t="s">
        <v>2116</v>
      </c>
      <c r="D2843" s="59" t="s">
        <v>6</v>
      </c>
      <c r="F2843" s="59" t="s">
        <v>5</v>
      </c>
      <c r="G2843" s="152" t="str">
        <f>VLOOKUP(D2843,sku归属!A:B,2,0)</f>
        <v>莫美玉</v>
      </c>
    </row>
    <row r="2844" spans="1:13" s="59" customFormat="1" customHeight="1">
      <c r="A2844" s="59" t="s">
        <v>7913</v>
      </c>
      <c r="B2844" s="59" t="s">
        <v>7914</v>
      </c>
      <c r="C2844" s="59" t="s">
        <v>7915</v>
      </c>
      <c r="D2844" s="59" t="s">
        <v>6</v>
      </c>
      <c r="F2844" s="59" t="s">
        <v>5</v>
      </c>
      <c r="G2844" s="152" t="str">
        <f>VLOOKUP(D2844,sku归属!A:B,2,0)</f>
        <v>莫美玉</v>
      </c>
    </row>
    <row r="2845" spans="1:13" s="59" customFormat="1" customHeight="1">
      <c r="A2845" s="59" t="s">
        <v>7916</v>
      </c>
      <c r="B2845" s="59" t="s">
        <v>7917</v>
      </c>
      <c r="C2845" s="59" t="s">
        <v>7918</v>
      </c>
      <c r="D2845" s="59" t="s">
        <v>6</v>
      </c>
      <c r="F2845" s="59" t="s">
        <v>5</v>
      </c>
      <c r="G2845" s="152" t="str">
        <f>VLOOKUP(D2845,sku归属!A:B,2,0)</f>
        <v>莫美玉</v>
      </c>
    </row>
    <row r="2846" spans="1:13" s="59" customFormat="1" customHeight="1">
      <c r="A2846" s="59" t="s">
        <v>7919</v>
      </c>
      <c r="B2846" s="59" t="s">
        <v>7920</v>
      </c>
      <c r="C2846" s="59" t="s">
        <v>7921</v>
      </c>
      <c r="D2846" s="59" t="s">
        <v>6</v>
      </c>
      <c r="F2846" s="59" t="s">
        <v>5</v>
      </c>
      <c r="G2846" s="152" t="str">
        <f>VLOOKUP(D2846,sku归属!A:B,2,0)</f>
        <v>莫美玉</v>
      </c>
    </row>
    <row r="2847" spans="1:13" s="59" customFormat="1" customHeight="1">
      <c r="A2847" s="59" t="s">
        <v>7922</v>
      </c>
      <c r="B2847" s="59" t="s">
        <v>7923</v>
      </c>
      <c r="C2847" s="59" t="s">
        <v>7924</v>
      </c>
      <c r="D2847" s="59" t="s">
        <v>6</v>
      </c>
      <c r="F2847" s="59" t="s">
        <v>5</v>
      </c>
      <c r="G2847" s="152" t="str">
        <f>VLOOKUP(D2847,sku归属!A:B,2,0)</f>
        <v>莫美玉</v>
      </c>
    </row>
    <row r="2848" spans="1:13" s="59" customFormat="1" customHeight="1">
      <c r="A2848" s="59" t="s">
        <v>7925</v>
      </c>
      <c r="B2848" s="59" t="s">
        <v>7926</v>
      </c>
      <c r="C2848" s="59" t="s">
        <v>7927</v>
      </c>
      <c r="D2848" s="59">
        <v>801</v>
      </c>
      <c r="F2848" s="59" t="s">
        <v>5</v>
      </c>
      <c r="G2848" s="152" t="str">
        <f>VLOOKUP(D2848,sku归属!A:B,2,0)</f>
        <v>丁芳芳</v>
      </c>
    </row>
    <row r="2849" spans="1:13" s="59" customFormat="1" customHeight="1">
      <c r="A2849" s="59" t="s">
        <v>7928</v>
      </c>
      <c r="B2849" s="59" t="s">
        <v>7929</v>
      </c>
      <c r="C2849" s="59" t="s">
        <v>7930</v>
      </c>
      <c r="D2849" s="59">
        <v>801</v>
      </c>
      <c r="F2849" s="59" t="s">
        <v>5</v>
      </c>
      <c r="G2849" s="152" t="str">
        <f>VLOOKUP(D2849,sku归属!A:B,2,0)</f>
        <v>丁芳芳</v>
      </c>
    </row>
    <row r="2850" spans="1:13" s="59" customFormat="1" customHeight="1">
      <c r="A2850" s="59" t="s">
        <v>7931</v>
      </c>
      <c r="B2850" s="59" t="s">
        <v>7932</v>
      </c>
      <c r="C2850" s="59" t="s">
        <v>7695</v>
      </c>
      <c r="D2850" s="59">
        <v>801</v>
      </c>
      <c r="F2850" s="59" t="s">
        <v>5</v>
      </c>
      <c r="G2850" s="152" t="str">
        <f>VLOOKUP(D2850,sku归属!A:B,2,0)</f>
        <v>丁芳芳</v>
      </c>
    </row>
    <row r="2851" spans="1:13" s="59" customFormat="1" customHeight="1">
      <c r="A2851" s="59" t="s">
        <v>7933</v>
      </c>
      <c r="B2851" s="59" t="s">
        <v>7934</v>
      </c>
      <c r="C2851" s="59" t="s">
        <v>7935</v>
      </c>
      <c r="D2851" s="59">
        <v>801</v>
      </c>
      <c r="F2851" s="59" t="s">
        <v>5</v>
      </c>
      <c r="G2851" s="152" t="str">
        <f>VLOOKUP(D2851,sku归属!A:B,2,0)</f>
        <v>丁芳芳</v>
      </c>
    </row>
    <row r="2852" spans="1:13" s="59" customFormat="1" customHeight="1">
      <c r="A2852" s="59" t="s">
        <v>7936</v>
      </c>
      <c r="B2852" s="59" t="s">
        <v>7937</v>
      </c>
      <c r="C2852" s="59" t="s">
        <v>7704</v>
      </c>
      <c r="D2852" s="59">
        <v>801</v>
      </c>
      <c r="F2852" s="59" t="s">
        <v>5</v>
      </c>
      <c r="G2852" s="152" t="str">
        <f>VLOOKUP(D2852,sku归属!A:B,2,0)</f>
        <v>丁芳芳</v>
      </c>
    </row>
    <row r="2853" spans="1:13" s="59" customFormat="1" customHeight="1">
      <c r="A2853" s="59" t="s">
        <v>7938</v>
      </c>
      <c r="B2853" s="59" t="s">
        <v>7939</v>
      </c>
      <c r="C2853" s="59" t="s">
        <v>7940</v>
      </c>
      <c r="D2853" s="59" t="s">
        <v>6</v>
      </c>
      <c r="F2853" s="59" t="s">
        <v>5</v>
      </c>
      <c r="G2853" s="152" t="str">
        <f>VLOOKUP(D2853,sku归属!A:B,2,0)</f>
        <v>莫美玉</v>
      </c>
    </row>
    <row r="2854" spans="1:13" s="59" customFormat="1" customHeight="1">
      <c r="A2854" s="59" t="s">
        <v>7941</v>
      </c>
      <c r="B2854" s="59" t="s">
        <v>7942</v>
      </c>
      <c r="C2854" s="59" t="s">
        <v>7943</v>
      </c>
      <c r="D2854" s="59" t="s">
        <v>6</v>
      </c>
      <c r="F2854" s="59" t="s">
        <v>5</v>
      </c>
      <c r="G2854" s="152" t="str">
        <f>VLOOKUP(D2854,sku归属!A:B,2,0)</f>
        <v>莫美玉</v>
      </c>
    </row>
    <row r="2855" spans="1:13" s="59" customFormat="1" customHeight="1">
      <c r="A2855" s="59" t="s">
        <v>7944</v>
      </c>
      <c r="B2855" s="59" t="s">
        <v>7945</v>
      </c>
      <c r="C2855" s="59" t="s">
        <v>7946</v>
      </c>
      <c r="D2855" s="59" t="s">
        <v>6</v>
      </c>
      <c r="F2855" s="59" t="s">
        <v>5</v>
      </c>
      <c r="G2855" s="152" t="str">
        <f>VLOOKUP(D2855,sku归属!A:B,2,0)</f>
        <v>莫美玉</v>
      </c>
    </row>
    <row r="2856" spans="1:13" s="59" customFormat="1" customHeight="1">
      <c r="A2856" s="59" t="s">
        <v>7947</v>
      </c>
      <c r="B2856" s="59" t="s">
        <v>7948</v>
      </c>
      <c r="C2856" s="59" t="s">
        <v>7427</v>
      </c>
      <c r="D2856" s="59" t="s">
        <v>6</v>
      </c>
      <c r="F2856" s="59" t="s">
        <v>5</v>
      </c>
      <c r="G2856" s="152" t="str">
        <f>VLOOKUP(D2856,sku归属!A:B,2,0)</f>
        <v>莫美玉</v>
      </c>
    </row>
    <row r="2857" spans="1:13" s="59" customFormat="1" customHeight="1">
      <c r="A2857" s="59" t="s">
        <v>7949</v>
      </c>
      <c r="B2857" s="59" t="s">
        <v>7950</v>
      </c>
      <c r="C2857" s="59" t="s">
        <v>7424</v>
      </c>
      <c r="D2857" s="59" t="s">
        <v>6</v>
      </c>
      <c r="F2857" s="59" t="s">
        <v>5</v>
      </c>
      <c r="G2857" s="152" t="str">
        <f>VLOOKUP(D2857,sku归属!A:B,2,0)</f>
        <v>莫美玉</v>
      </c>
    </row>
    <row r="2858" spans="1:13" s="59" customFormat="1" customHeight="1">
      <c r="A2858" s="59" t="s">
        <v>7951</v>
      </c>
      <c r="B2858" s="59" t="s">
        <v>7952</v>
      </c>
      <c r="C2858" s="59" t="s">
        <v>7418</v>
      </c>
      <c r="D2858" s="59" t="s">
        <v>6</v>
      </c>
      <c r="F2858" s="59" t="s">
        <v>5</v>
      </c>
      <c r="G2858" s="152" t="str">
        <f>VLOOKUP(D2858,sku归属!A:B,2,0)</f>
        <v>莫美玉</v>
      </c>
    </row>
    <row r="2859" spans="1:13" s="59" customFormat="1" customHeight="1">
      <c r="A2859" s="59" t="s">
        <v>7953</v>
      </c>
      <c r="B2859" s="59" t="s">
        <v>7954</v>
      </c>
      <c r="C2859" s="59" t="s">
        <v>7421</v>
      </c>
      <c r="D2859" s="59" t="s">
        <v>6</v>
      </c>
      <c r="F2859" s="59" t="s">
        <v>5</v>
      </c>
      <c r="G2859" s="152" t="str">
        <f>VLOOKUP(D2859,sku归属!A:B,2,0)</f>
        <v>莫美玉</v>
      </c>
    </row>
    <row r="2860" spans="1:13" s="59" customFormat="1" customHeight="1">
      <c r="A2860" s="59" t="s">
        <v>7955</v>
      </c>
      <c r="B2860" s="59" t="s">
        <v>7956</v>
      </c>
      <c r="C2860" s="59" t="s">
        <v>7957</v>
      </c>
      <c r="D2860" s="59" t="s">
        <v>6</v>
      </c>
      <c r="F2860" s="59" t="s">
        <v>5</v>
      </c>
      <c r="G2860" s="152" t="str">
        <f>VLOOKUP(D2860,sku归属!A:B,2,0)</f>
        <v>莫美玉</v>
      </c>
    </row>
    <row r="2861" spans="1:13" s="59" customFormat="1" customHeight="1">
      <c r="A2861" s="59" t="s">
        <v>7958</v>
      </c>
      <c r="B2861" s="59" t="s">
        <v>7959</v>
      </c>
      <c r="C2861" s="59" t="s">
        <v>7960</v>
      </c>
      <c r="D2861" s="59" t="s">
        <v>6</v>
      </c>
      <c r="F2861" s="59" t="s">
        <v>5</v>
      </c>
      <c r="G2861" s="152" t="str">
        <f>VLOOKUP(D2861,sku归属!A:B,2,0)</f>
        <v>莫美玉</v>
      </c>
    </row>
    <row r="2862" spans="1:13" s="59" customFormat="1" customHeight="1">
      <c r="A2862" s="59" t="s">
        <v>7961</v>
      </c>
      <c r="B2862" s="59" t="s">
        <v>7962</v>
      </c>
      <c r="C2862" s="59" t="s">
        <v>7963</v>
      </c>
      <c r="D2862" s="59" t="s">
        <v>6</v>
      </c>
      <c r="F2862" s="59" t="s">
        <v>5</v>
      </c>
      <c r="G2862" s="152" t="str">
        <f>VLOOKUP(D2862,sku归属!A:B,2,0)</f>
        <v>莫美玉</v>
      </c>
    </row>
    <row r="2863" spans="1:13" s="59" customFormat="1" customHeight="1">
      <c r="A2863" s="59" t="s">
        <v>7964</v>
      </c>
      <c r="B2863" s="59" t="s">
        <v>7965</v>
      </c>
      <c r="C2863" s="59" t="s">
        <v>7966</v>
      </c>
      <c r="D2863" s="59" t="s">
        <v>6</v>
      </c>
      <c r="F2863" s="59" t="s">
        <v>5</v>
      </c>
      <c r="G2863" s="152" t="str">
        <f>VLOOKUP(D2863,sku归属!A:B,2,0)</f>
        <v>莫美玉</v>
      </c>
    </row>
    <row r="2864" spans="1:13" s="59" customFormat="1" customHeight="1">
      <c r="A2864" s="59" t="s">
        <v>7967</v>
      </c>
      <c r="B2864" s="59" t="s">
        <v>7968</v>
      </c>
      <c r="C2864" s="59" t="s">
        <v>7969</v>
      </c>
      <c r="D2864" s="59" t="s">
        <v>6</v>
      </c>
      <c r="F2864" s="59" t="s">
        <v>5</v>
      </c>
      <c r="G2864" s="152" t="str">
        <f>VLOOKUP(D2864,sku归属!A:B,2,0)</f>
        <v>莫美玉</v>
      </c>
    </row>
    <row r="2865" spans="1:13" s="59" customFormat="1" customHeight="1">
      <c r="A2865" s="59" t="s">
        <v>7970</v>
      </c>
      <c r="B2865" s="59" t="s">
        <v>7971</v>
      </c>
      <c r="C2865" s="59" t="s">
        <v>7972</v>
      </c>
      <c r="D2865" s="59" t="s">
        <v>6</v>
      </c>
      <c r="F2865" s="59" t="s">
        <v>5</v>
      </c>
      <c r="G2865" s="152" t="str">
        <f>VLOOKUP(D2865,sku归属!A:B,2,0)</f>
        <v>莫美玉</v>
      </c>
    </row>
    <row r="2866" spans="1:13" s="59" customFormat="1" customHeight="1">
      <c r="A2866" s="59" t="s">
        <v>7973</v>
      </c>
      <c r="B2866" s="59" t="s">
        <v>7974</v>
      </c>
      <c r="C2866" s="59" t="s">
        <v>7975</v>
      </c>
      <c r="D2866" s="59" t="s">
        <v>6</v>
      </c>
      <c r="F2866" s="59" t="s">
        <v>5</v>
      </c>
      <c r="G2866" s="152" t="str">
        <f>VLOOKUP(D2866,sku归属!A:B,2,0)</f>
        <v>莫美玉</v>
      </c>
    </row>
    <row r="2867" spans="1:13" s="59" customFormat="1" customHeight="1">
      <c r="A2867" s="59" t="s">
        <v>7976</v>
      </c>
      <c r="B2867" s="59" t="s">
        <v>7977</v>
      </c>
      <c r="C2867" s="59" t="s">
        <v>7978</v>
      </c>
      <c r="D2867" s="59" t="s">
        <v>6</v>
      </c>
      <c r="F2867" s="59" t="s">
        <v>5</v>
      </c>
      <c r="G2867" s="152" t="str">
        <f>VLOOKUP(D2867,sku归属!A:B,2,0)</f>
        <v>莫美玉</v>
      </c>
    </row>
    <row r="2868" spans="1:13" s="59" customFormat="1" customHeight="1">
      <c r="A2868" s="59" t="s">
        <v>7979</v>
      </c>
      <c r="B2868" s="59" t="s">
        <v>7980</v>
      </c>
      <c r="C2868" s="59" t="s">
        <v>7981</v>
      </c>
      <c r="D2868" s="59" t="s">
        <v>6</v>
      </c>
      <c r="F2868" s="59" t="s">
        <v>5</v>
      </c>
      <c r="G2868" s="152" t="str">
        <f>VLOOKUP(D2868,sku归属!A:B,2,0)</f>
        <v>莫美玉</v>
      </c>
    </row>
    <row r="2869" spans="1:13" s="59" customFormat="1" customHeight="1">
      <c r="A2869" s="59" t="s">
        <v>7982</v>
      </c>
      <c r="B2869" s="59" t="s">
        <v>7983</v>
      </c>
      <c r="C2869" s="59" t="s">
        <v>7984</v>
      </c>
      <c r="D2869" s="59" t="s">
        <v>6</v>
      </c>
      <c r="F2869" s="59" t="s">
        <v>5</v>
      </c>
      <c r="G2869" s="152" t="str">
        <f>VLOOKUP(D2869,sku归属!A:B,2,0)</f>
        <v>莫美玉</v>
      </c>
    </row>
    <row r="2870" spans="1:13" s="59" customFormat="1" customHeight="1">
      <c r="A2870" s="59" t="s">
        <v>7985</v>
      </c>
      <c r="B2870" s="59" t="s">
        <v>7986</v>
      </c>
      <c r="C2870" s="59" t="s">
        <v>7987</v>
      </c>
      <c r="D2870" s="59" t="s">
        <v>6</v>
      </c>
      <c r="F2870" s="59" t="s">
        <v>5</v>
      </c>
      <c r="G2870" s="152" t="str">
        <f>VLOOKUP(D2870,sku归属!A:B,2,0)</f>
        <v>莫美玉</v>
      </c>
    </row>
    <row r="2871" spans="1:13" s="59" customFormat="1" customHeight="1">
      <c r="A2871" s="59" t="s">
        <v>7988</v>
      </c>
      <c r="B2871" s="59" t="s">
        <v>7989</v>
      </c>
      <c r="C2871" s="59" t="s">
        <v>7990</v>
      </c>
      <c r="D2871" s="59" t="s">
        <v>6</v>
      </c>
      <c r="F2871" s="59" t="s">
        <v>5</v>
      </c>
      <c r="G2871" s="152" t="str">
        <f>VLOOKUP(D2871,sku归属!A:B,2,0)</f>
        <v>莫美玉</v>
      </c>
    </row>
    <row r="2872" spans="1:13" s="59" customFormat="1" customHeight="1">
      <c r="A2872" s="59" t="s">
        <v>7991</v>
      </c>
      <c r="B2872" s="59" t="s">
        <v>7992</v>
      </c>
      <c r="C2872" s="59" t="s">
        <v>7993</v>
      </c>
      <c r="D2872" s="59" t="s">
        <v>6</v>
      </c>
      <c r="F2872" s="59" t="s">
        <v>5</v>
      </c>
      <c r="G2872" s="152" t="str">
        <f>VLOOKUP(D2872,sku归属!A:B,2,0)</f>
        <v>莫美玉</v>
      </c>
    </row>
    <row r="2873" spans="1:13" s="59" customFormat="1" customHeight="1">
      <c r="A2873" s="59" t="s">
        <v>7994</v>
      </c>
      <c r="B2873" s="59" t="s">
        <v>7995</v>
      </c>
      <c r="C2873" s="59" t="s">
        <v>7996</v>
      </c>
      <c r="D2873" s="59" t="s">
        <v>6</v>
      </c>
      <c r="F2873" s="59" t="s">
        <v>5</v>
      </c>
      <c r="G2873" s="152" t="str">
        <f>VLOOKUP(D2873,sku归属!A:B,2,0)</f>
        <v>莫美玉</v>
      </c>
    </row>
    <row r="2874" spans="1:13" s="59" customFormat="1" customHeight="1">
      <c r="A2874" s="59" t="s">
        <v>7997</v>
      </c>
      <c r="B2874" s="59" t="s">
        <v>7998</v>
      </c>
      <c r="C2874" s="59" t="s">
        <v>7999</v>
      </c>
      <c r="D2874" s="59" t="s">
        <v>6</v>
      </c>
      <c r="F2874" s="59" t="s">
        <v>5</v>
      </c>
      <c r="G2874" s="152" t="str">
        <f>VLOOKUP(D2874,sku归属!A:B,2,0)</f>
        <v>莫美玉</v>
      </c>
    </row>
    <row r="2875" spans="1:13" s="59" customFormat="1" customHeight="1">
      <c r="A2875" s="59" t="s">
        <v>8000</v>
      </c>
      <c r="B2875" s="59" t="s">
        <v>8001</v>
      </c>
      <c r="C2875" s="59" t="s">
        <v>8002</v>
      </c>
      <c r="D2875" s="59" t="s">
        <v>6</v>
      </c>
      <c r="F2875" s="59" t="s">
        <v>5</v>
      </c>
      <c r="G2875" s="152" t="str">
        <f>VLOOKUP(D2875,sku归属!A:B,2,0)</f>
        <v>莫美玉</v>
      </c>
    </row>
    <row r="2876" spans="1:13" s="59" customFormat="1" customHeight="1">
      <c r="A2876" s="59" t="s">
        <v>8003</v>
      </c>
      <c r="B2876" s="59" t="s">
        <v>8004</v>
      </c>
      <c r="C2876" s="59" t="s">
        <v>8005</v>
      </c>
      <c r="D2876" s="59" t="s">
        <v>6</v>
      </c>
      <c r="F2876" s="59" t="s">
        <v>5</v>
      </c>
      <c r="G2876" s="152" t="str">
        <f>VLOOKUP(D2876,sku归属!A:B,2,0)</f>
        <v>莫美玉</v>
      </c>
    </row>
    <row r="2877" spans="1:13" s="59" customFormat="1" customHeight="1">
      <c r="A2877" s="59" t="s">
        <v>8006</v>
      </c>
      <c r="B2877" s="59" t="s">
        <v>8007</v>
      </c>
      <c r="C2877" s="59" t="s">
        <v>8008</v>
      </c>
      <c r="D2877" s="59" t="s">
        <v>6</v>
      </c>
      <c r="F2877" s="59" t="s">
        <v>5</v>
      </c>
      <c r="G2877" s="152" t="str">
        <f>VLOOKUP(D2877,sku归属!A:B,2,0)</f>
        <v>莫美玉</v>
      </c>
    </row>
    <row r="2878" spans="1:13" s="59" customFormat="1" customHeight="1">
      <c r="A2878" s="59" t="s">
        <v>8009</v>
      </c>
      <c r="B2878" s="59" t="s">
        <v>8010</v>
      </c>
      <c r="C2878" s="59" t="s">
        <v>8011</v>
      </c>
      <c r="D2878" s="59" t="s">
        <v>6</v>
      </c>
      <c r="F2878" s="59" t="s">
        <v>5</v>
      </c>
      <c r="G2878" s="152" t="str">
        <f>VLOOKUP(D2878,sku归属!A:B,2,0)</f>
        <v>莫美玉</v>
      </c>
    </row>
    <row r="2879" spans="1:13" s="59" customFormat="1" customHeight="1">
      <c r="A2879" s="59" t="s">
        <v>8012</v>
      </c>
      <c r="B2879" s="59" t="s">
        <v>8013</v>
      </c>
      <c r="C2879" s="59" t="s">
        <v>8014</v>
      </c>
      <c r="D2879" s="59" t="s">
        <v>6</v>
      </c>
      <c r="F2879" s="59" t="s">
        <v>5</v>
      </c>
      <c r="G2879" s="152" t="str">
        <f>VLOOKUP(D2879,sku归属!A:B,2,0)</f>
        <v>莫美玉</v>
      </c>
    </row>
    <row r="2880" spans="1:13" s="59" customFormat="1" customHeight="1">
      <c r="A2880" s="59" t="s">
        <v>8015</v>
      </c>
      <c r="B2880" s="59" t="s">
        <v>8016</v>
      </c>
      <c r="C2880" s="59" t="s">
        <v>7344</v>
      </c>
      <c r="D2880" s="59" t="s">
        <v>6</v>
      </c>
      <c r="F2880" s="59" t="s">
        <v>5</v>
      </c>
      <c r="G2880" s="152" t="str">
        <f>VLOOKUP(D2880,sku归属!A:B,2,0)</f>
        <v>莫美玉</v>
      </c>
    </row>
    <row r="2881" spans="1:13" s="59" customFormat="1" customHeight="1">
      <c r="A2881" s="59" t="s">
        <v>8017</v>
      </c>
      <c r="B2881" s="59" t="s">
        <v>8018</v>
      </c>
      <c r="C2881" s="59" t="s">
        <v>7347</v>
      </c>
      <c r="D2881" s="59" t="s">
        <v>6</v>
      </c>
      <c r="F2881" s="59" t="s">
        <v>5</v>
      </c>
      <c r="G2881" s="152" t="str">
        <f>VLOOKUP(D2881,sku归属!A:B,2,0)</f>
        <v>莫美玉</v>
      </c>
    </row>
    <row r="2882" spans="1:13" s="59" customFormat="1" customHeight="1">
      <c r="A2882" s="59" t="s">
        <v>8019</v>
      </c>
      <c r="B2882" s="59" t="s">
        <v>8020</v>
      </c>
      <c r="C2882" s="59" t="s">
        <v>8021</v>
      </c>
      <c r="D2882" s="59" t="s">
        <v>6</v>
      </c>
      <c r="F2882" s="59" t="s">
        <v>5</v>
      </c>
      <c r="G2882" s="152" t="str">
        <f>VLOOKUP(D2882,sku归属!A:B,2,0)</f>
        <v>莫美玉</v>
      </c>
    </row>
    <row r="2883" spans="1:13" s="59" customFormat="1" customHeight="1">
      <c r="A2883" s="59" t="s">
        <v>8022</v>
      </c>
      <c r="B2883" s="59" t="s">
        <v>8023</v>
      </c>
      <c r="C2883" s="59" t="s">
        <v>8024</v>
      </c>
      <c r="D2883" s="59" t="s">
        <v>6</v>
      </c>
      <c r="F2883" s="59" t="s">
        <v>5</v>
      </c>
      <c r="G2883" s="152" t="str">
        <f>VLOOKUP(D2883,sku归属!A:B,2,0)</f>
        <v>莫美玉</v>
      </c>
    </row>
    <row r="2884" spans="1:13" s="59" customFormat="1" customHeight="1">
      <c r="A2884" s="59" t="s">
        <v>8025</v>
      </c>
      <c r="B2884" s="59" t="s">
        <v>8026</v>
      </c>
      <c r="C2884" s="59" t="s">
        <v>6469</v>
      </c>
      <c r="D2884" s="59" t="s">
        <v>6</v>
      </c>
      <c r="F2884" s="59" t="s">
        <v>5</v>
      </c>
      <c r="G2884" s="152" t="str">
        <f>VLOOKUP(D2884,sku归属!A:B,2,0)</f>
        <v>莫美玉</v>
      </c>
    </row>
    <row r="2885" spans="1:13" s="59" customFormat="1" customHeight="1">
      <c r="A2885" s="59" t="s">
        <v>8027</v>
      </c>
      <c r="B2885" s="59" t="s">
        <v>8028</v>
      </c>
      <c r="C2885" s="59" t="s">
        <v>6462</v>
      </c>
      <c r="D2885" s="59" t="s">
        <v>6</v>
      </c>
      <c r="F2885" s="59" t="s">
        <v>5</v>
      </c>
      <c r="G2885" s="152" t="str">
        <f>VLOOKUP(D2885,sku归属!A:B,2,0)</f>
        <v>莫美玉</v>
      </c>
    </row>
    <row r="2886" spans="1:13" s="59" customFormat="1" customHeight="1">
      <c r="A2886" s="59" t="s">
        <v>8029</v>
      </c>
      <c r="B2886" s="59" t="s">
        <v>8030</v>
      </c>
      <c r="C2886" s="59" t="s">
        <v>1563</v>
      </c>
      <c r="D2886" s="59" t="s">
        <v>6</v>
      </c>
      <c r="F2886" s="59" t="s">
        <v>5</v>
      </c>
      <c r="G2886" s="152" t="str">
        <f>VLOOKUP(D2886,sku归属!A:B,2,0)</f>
        <v>莫美玉</v>
      </c>
    </row>
    <row r="2887" spans="1:13" s="59" customFormat="1" customHeight="1">
      <c r="A2887" s="59" t="s">
        <v>8031</v>
      </c>
      <c r="B2887" s="59" t="s">
        <v>8032</v>
      </c>
      <c r="C2887" s="59" t="s">
        <v>1560</v>
      </c>
      <c r="D2887" s="59" t="s">
        <v>6</v>
      </c>
      <c r="F2887" s="59" t="s">
        <v>5</v>
      </c>
      <c r="G2887" s="152" t="str">
        <f>VLOOKUP(D2887,sku归属!A:B,2,0)</f>
        <v>莫美玉</v>
      </c>
    </row>
    <row r="2888" spans="1:13" s="59" customFormat="1" customHeight="1">
      <c r="A2888" s="59" t="s">
        <v>8033</v>
      </c>
      <c r="B2888" s="59" t="s">
        <v>8034</v>
      </c>
      <c r="C2888" s="59" t="s">
        <v>8035</v>
      </c>
      <c r="D2888" s="59" t="s">
        <v>6</v>
      </c>
      <c r="F2888" s="59" t="s">
        <v>5</v>
      </c>
      <c r="G2888" s="152" t="str">
        <f>VLOOKUP(D2888,sku归属!A:B,2,0)</f>
        <v>莫美玉</v>
      </c>
    </row>
    <row r="2889" spans="1:13" s="59" customFormat="1" customHeight="1">
      <c r="A2889" s="59" t="s">
        <v>8036</v>
      </c>
      <c r="B2889" s="59" t="s">
        <v>8037</v>
      </c>
      <c r="C2889" s="59" t="s">
        <v>8038</v>
      </c>
      <c r="D2889" s="59" t="s">
        <v>6</v>
      </c>
      <c r="F2889" s="59" t="s">
        <v>5</v>
      </c>
      <c r="G2889" s="152" t="str">
        <f>VLOOKUP(D2889,sku归属!A:B,2,0)</f>
        <v>莫美玉</v>
      </c>
    </row>
    <row r="2890" spans="1:13" s="59" customFormat="1" customHeight="1">
      <c r="A2890" s="59" t="s">
        <v>8039</v>
      </c>
      <c r="B2890" s="59" t="s">
        <v>8040</v>
      </c>
      <c r="C2890" s="59" t="s">
        <v>8041</v>
      </c>
      <c r="D2890" s="59" t="s">
        <v>6</v>
      </c>
      <c r="F2890" s="59" t="s">
        <v>5</v>
      </c>
      <c r="G2890" s="152" t="str">
        <f>VLOOKUP(D2890,sku归属!A:B,2,0)</f>
        <v>莫美玉</v>
      </c>
    </row>
    <row r="2891" spans="1:13" s="59" customFormat="1" customHeight="1">
      <c r="A2891" s="59" t="s">
        <v>8042</v>
      </c>
      <c r="B2891" s="59" t="s">
        <v>8043</v>
      </c>
      <c r="C2891" s="59" t="s">
        <v>6967</v>
      </c>
      <c r="D2891" s="59">
        <v>801</v>
      </c>
      <c r="F2891" s="59" t="s">
        <v>5</v>
      </c>
      <c r="G2891" s="152" t="str">
        <f>VLOOKUP(D2891,sku归属!A:B,2,0)</f>
        <v>丁芳芳</v>
      </c>
    </row>
    <row r="2892" spans="1:13" s="59" customFormat="1" customHeight="1">
      <c r="A2892" s="59" t="s">
        <v>8044</v>
      </c>
      <c r="B2892" s="59" t="s">
        <v>8045</v>
      </c>
      <c r="C2892" s="59" t="s">
        <v>6958</v>
      </c>
      <c r="D2892" s="59">
        <v>801</v>
      </c>
      <c r="F2892" s="59" t="s">
        <v>5</v>
      </c>
      <c r="G2892" s="152" t="str">
        <f>VLOOKUP(D2892,sku归属!A:B,2,0)</f>
        <v>丁芳芳</v>
      </c>
    </row>
    <row r="2893" spans="1:13" s="59" customFormat="1" customHeight="1">
      <c r="A2893" s="59" t="s">
        <v>8046</v>
      </c>
      <c r="B2893" s="59" t="s">
        <v>8047</v>
      </c>
      <c r="C2893" s="59" t="s">
        <v>6961</v>
      </c>
      <c r="D2893" s="59">
        <v>801</v>
      </c>
      <c r="F2893" s="59" t="s">
        <v>5</v>
      </c>
      <c r="G2893" s="152" t="str">
        <f>VLOOKUP(D2893,sku归属!A:B,2,0)</f>
        <v>丁芳芳</v>
      </c>
    </row>
    <row r="2894" spans="1:13" s="59" customFormat="1" customHeight="1">
      <c r="A2894" s="59" t="s">
        <v>8048</v>
      </c>
      <c r="B2894" s="59" t="s">
        <v>8049</v>
      </c>
      <c r="C2894" s="59" t="s">
        <v>6964</v>
      </c>
      <c r="D2894" s="59">
        <v>801</v>
      </c>
      <c r="F2894" s="59" t="s">
        <v>5</v>
      </c>
      <c r="G2894" s="152" t="str">
        <f>VLOOKUP(D2894,sku归属!A:B,2,0)</f>
        <v>丁芳芳</v>
      </c>
    </row>
    <row r="2895" spans="1:13" s="59" customFormat="1" customHeight="1">
      <c r="A2895" s="59" t="s">
        <v>8050</v>
      </c>
      <c r="B2895" s="59" t="s">
        <v>8051</v>
      </c>
      <c r="C2895" s="59" t="s">
        <v>6949</v>
      </c>
      <c r="D2895" s="59">
        <v>801</v>
      </c>
      <c r="F2895" s="59" t="s">
        <v>5</v>
      </c>
      <c r="G2895" s="152" t="str">
        <f>VLOOKUP(D2895,sku归属!A:B,2,0)</f>
        <v>丁芳芳</v>
      </c>
    </row>
    <row r="2896" spans="1:13" s="59" customFormat="1" customHeight="1">
      <c r="A2896" s="59" t="s">
        <v>8052</v>
      </c>
      <c r="B2896" s="59" t="s">
        <v>8053</v>
      </c>
      <c r="C2896" s="59" t="s">
        <v>6955</v>
      </c>
      <c r="D2896" s="59">
        <v>801</v>
      </c>
      <c r="F2896" s="59" t="s">
        <v>5</v>
      </c>
      <c r="G2896" s="152" t="str">
        <f>VLOOKUP(D2896,sku归属!A:B,2,0)</f>
        <v>丁芳芳</v>
      </c>
    </row>
    <row r="2897" spans="1:13" s="59" customFormat="1" customHeight="1">
      <c r="A2897" s="59" t="s">
        <v>8054</v>
      </c>
      <c r="B2897" s="59" t="s">
        <v>8055</v>
      </c>
      <c r="C2897" s="59" t="s">
        <v>6952</v>
      </c>
      <c r="D2897" s="59">
        <v>801</v>
      </c>
      <c r="F2897" s="59" t="s">
        <v>5</v>
      </c>
      <c r="G2897" s="152" t="str">
        <f>VLOOKUP(D2897,sku归属!A:B,2,0)</f>
        <v>丁芳芳</v>
      </c>
    </row>
    <row r="2898" spans="1:13" s="59" customFormat="1" customHeight="1">
      <c r="A2898" s="59" t="s">
        <v>8056</v>
      </c>
      <c r="B2898" s="59" t="s">
        <v>8057</v>
      </c>
      <c r="C2898" s="59" t="s">
        <v>7028</v>
      </c>
      <c r="D2898" s="59">
        <v>801</v>
      </c>
      <c r="F2898" s="59" t="s">
        <v>5</v>
      </c>
      <c r="G2898" s="152" t="str">
        <f>VLOOKUP(D2898,sku归属!A:B,2,0)</f>
        <v>丁芳芳</v>
      </c>
    </row>
    <row r="2899" spans="1:13" s="59" customFormat="1" customHeight="1">
      <c r="A2899" s="59" t="s">
        <v>8058</v>
      </c>
      <c r="B2899" s="59" t="s">
        <v>8059</v>
      </c>
      <c r="C2899" s="59" t="s">
        <v>7031</v>
      </c>
      <c r="D2899" s="59">
        <v>801</v>
      </c>
      <c r="F2899" s="59" t="s">
        <v>5</v>
      </c>
      <c r="G2899" s="152" t="str">
        <f>VLOOKUP(D2899,sku归属!A:B,2,0)</f>
        <v>丁芳芳</v>
      </c>
    </row>
    <row r="2900" spans="1:13" s="59" customFormat="1" customHeight="1">
      <c r="A2900" s="59" t="s">
        <v>8060</v>
      </c>
      <c r="B2900" s="59" t="s">
        <v>8061</v>
      </c>
      <c r="C2900" s="59" t="s">
        <v>7034</v>
      </c>
      <c r="D2900" s="59">
        <v>801</v>
      </c>
      <c r="F2900" s="59" t="s">
        <v>5</v>
      </c>
      <c r="G2900" s="152" t="str">
        <f>VLOOKUP(D2900,sku归属!A:B,2,0)</f>
        <v>丁芳芳</v>
      </c>
    </row>
    <row r="2901" spans="1:13" s="59" customFormat="1" customHeight="1">
      <c r="A2901" s="59" t="s">
        <v>8062</v>
      </c>
      <c r="B2901" s="59" t="s">
        <v>8063</v>
      </c>
      <c r="C2901" s="59" t="s">
        <v>6441</v>
      </c>
      <c r="D2901" s="59">
        <v>801</v>
      </c>
      <c r="F2901" s="59" t="s">
        <v>5</v>
      </c>
      <c r="G2901" s="152" t="str">
        <f>VLOOKUP(D2901,sku归属!A:B,2,0)</f>
        <v>丁芳芳</v>
      </c>
    </row>
    <row r="2902" spans="1:13" s="59" customFormat="1" customHeight="1">
      <c r="A2902" s="59" t="s">
        <v>8064</v>
      </c>
      <c r="B2902" s="59" t="s">
        <v>8065</v>
      </c>
      <c r="C2902" s="59" t="s">
        <v>6444</v>
      </c>
      <c r="D2902" s="59">
        <v>801</v>
      </c>
      <c r="F2902" s="59" t="s">
        <v>5</v>
      </c>
      <c r="G2902" s="152" t="str">
        <f>VLOOKUP(D2902,sku归属!A:B,2,0)</f>
        <v>丁芳芳</v>
      </c>
    </row>
    <row r="2903" spans="1:13" s="59" customFormat="1" customHeight="1">
      <c r="A2903" s="59" t="s">
        <v>8066</v>
      </c>
      <c r="B2903" s="59" t="s">
        <v>8067</v>
      </c>
      <c r="C2903" s="59" t="s">
        <v>6438</v>
      </c>
      <c r="D2903" s="59">
        <v>801</v>
      </c>
      <c r="F2903" s="59" t="s">
        <v>5</v>
      </c>
      <c r="G2903" s="152" t="str">
        <f>VLOOKUP(D2903,sku归属!A:B,2,0)</f>
        <v>丁芳芳</v>
      </c>
    </row>
    <row r="2904" spans="1:13" s="59" customFormat="1" customHeight="1">
      <c r="A2904" s="59" t="s">
        <v>8068</v>
      </c>
      <c r="B2904" s="59" t="s">
        <v>8069</v>
      </c>
      <c r="C2904" s="59" t="s">
        <v>6447</v>
      </c>
      <c r="D2904" s="59">
        <v>801</v>
      </c>
      <c r="F2904" s="59" t="s">
        <v>5</v>
      </c>
      <c r="G2904" s="152" t="str">
        <f>VLOOKUP(D2904,sku归属!A:B,2,0)</f>
        <v>丁芳芳</v>
      </c>
    </row>
    <row r="2905" spans="1:13" s="59" customFormat="1" customHeight="1">
      <c r="A2905" s="59" t="s">
        <v>8070</v>
      </c>
      <c r="B2905" s="59" t="s">
        <v>8071</v>
      </c>
      <c r="C2905" s="59" t="s">
        <v>1993</v>
      </c>
      <c r="D2905" s="59">
        <v>801</v>
      </c>
      <c r="F2905" s="59" t="s">
        <v>5</v>
      </c>
      <c r="G2905" s="152" t="str">
        <f>VLOOKUP(D2905,sku归属!A:B,2,0)</f>
        <v>丁芳芳</v>
      </c>
    </row>
    <row r="2906" spans="1:13" s="59" customFormat="1" customHeight="1">
      <c r="A2906" s="59" t="s">
        <v>8072</v>
      </c>
      <c r="B2906" s="59" t="s">
        <v>8073</v>
      </c>
      <c r="C2906" s="59" t="s">
        <v>6913</v>
      </c>
      <c r="D2906" s="59">
        <v>801</v>
      </c>
      <c r="F2906" s="59" t="s">
        <v>5</v>
      </c>
      <c r="G2906" s="152" t="str">
        <f>VLOOKUP(D2906,sku归属!A:B,2,0)</f>
        <v>丁芳芳</v>
      </c>
    </row>
    <row r="2907" spans="1:13" s="59" customFormat="1" customHeight="1">
      <c r="A2907" s="59" t="s">
        <v>8074</v>
      </c>
      <c r="B2907" s="59" t="s">
        <v>8075</v>
      </c>
      <c r="C2907" s="59" t="s">
        <v>6910</v>
      </c>
      <c r="D2907" s="59">
        <v>801</v>
      </c>
      <c r="F2907" s="59" t="s">
        <v>5</v>
      </c>
      <c r="G2907" s="152" t="str">
        <f>VLOOKUP(D2907,sku归属!A:B,2,0)</f>
        <v>丁芳芳</v>
      </c>
    </row>
    <row r="2908" spans="1:13" s="59" customFormat="1" customHeight="1">
      <c r="A2908" s="59" t="s">
        <v>8076</v>
      </c>
      <c r="B2908" s="59" t="s">
        <v>8077</v>
      </c>
      <c r="C2908" s="59" t="s">
        <v>6916</v>
      </c>
      <c r="D2908" s="59">
        <v>801</v>
      </c>
      <c r="F2908" s="59" t="s">
        <v>5</v>
      </c>
      <c r="G2908" s="152" t="str">
        <f>VLOOKUP(D2908,sku归属!A:B,2,0)</f>
        <v>丁芳芳</v>
      </c>
    </row>
    <row r="2909" spans="1:13" s="59" customFormat="1" customHeight="1">
      <c r="A2909" s="59" t="s">
        <v>8078</v>
      </c>
      <c r="B2909" s="59" t="s">
        <v>8079</v>
      </c>
      <c r="C2909" s="59" t="s">
        <v>6922</v>
      </c>
      <c r="D2909" s="59">
        <v>801</v>
      </c>
      <c r="F2909" s="59" t="s">
        <v>5</v>
      </c>
      <c r="G2909" s="152" t="str">
        <f>VLOOKUP(D2909,sku归属!A:B,2,0)</f>
        <v>丁芳芳</v>
      </c>
    </row>
    <row r="2910" spans="1:13" s="59" customFormat="1" customHeight="1">
      <c r="A2910" s="59" t="s">
        <v>8080</v>
      </c>
      <c r="B2910" s="59" t="s">
        <v>8081</v>
      </c>
      <c r="C2910" s="59" t="s">
        <v>6919</v>
      </c>
      <c r="D2910" s="59">
        <v>801</v>
      </c>
      <c r="F2910" s="59" t="s">
        <v>5</v>
      </c>
      <c r="G2910" s="152" t="str">
        <f>VLOOKUP(D2910,sku归属!A:B,2,0)</f>
        <v>丁芳芳</v>
      </c>
    </row>
    <row r="2911" spans="1:13" s="59" customFormat="1" customHeight="1">
      <c r="A2911" s="59" t="s">
        <v>8082</v>
      </c>
      <c r="B2911" s="59" t="s">
        <v>8083</v>
      </c>
      <c r="C2911" s="59" t="s">
        <v>6925</v>
      </c>
      <c r="D2911" s="59">
        <v>801</v>
      </c>
      <c r="F2911" s="59" t="s">
        <v>5</v>
      </c>
      <c r="G2911" s="152" t="str">
        <f>VLOOKUP(D2911,sku归属!A:B,2,0)</f>
        <v>丁芳芳</v>
      </c>
    </row>
    <row r="2912" spans="1:13" s="59" customFormat="1" customHeight="1">
      <c r="A2912" s="59" t="s">
        <v>8084</v>
      </c>
      <c r="B2912" s="59" t="s">
        <v>8085</v>
      </c>
      <c r="C2912" s="59" t="s">
        <v>6907</v>
      </c>
      <c r="D2912" s="59">
        <v>801</v>
      </c>
      <c r="F2912" s="59" t="s">
        <v>5</v>
      </c>
      <c r="G2912" s="152" t="str">
        <f>VLOOKUP(D2912,sku归属!A:B,2,0)</f>
        <v>丁芳芳</v>
      </c>
    </row>
    <row r="2913" spans="1:13" s="59" customFormat="1" customHeight="1">
      <c r="A2913" s="59" t="s">
        <v>8086</v>
      </c>
      <c r="B2913" s="59" t="s">
        <v>8087</v>
      </c>
      <c r="C2913" s="59" t="s">
        <v>6904</v>
      </c>
      <c r="D2913" s="59">
        <v>801</v>
      </c>
      <c r="F2913" s="59" t="s">
        <v>5</v>
      </c>
      <c r="G2913" s="152" t="str">
        <f>VLOOKUP(D2913,sku归属!A:B,2,0)</f>
        <v>丁芳芳</v>
      </c>
    </row>
    <row r="2914" spans="1:13" s="59" customFormat="1" customHeight="1">
      <c r="A2914" s="59" t="s">
        <v>8088</v>
      </c>
      <c r="B2914" s="59" t="s">
        <v>8089</v>
      </c>
      <c r="C2914" s="59" t="s">
        <v>8090</v>
      </c>
      <c r="D2914" s="59">
        <v>801</v>
      </c>
      <c r="F2914" s="59" t="s">
        <v>5</v>
      </c>
      <c r="G2914" s="152" t="str">
        <f>VLOOKUP(D2914,sku归属!A:B,2,0)</f>
        <v>丁芳芳</v>
      </c>
    </row>
    <row r="2915" spans="1:13" s="59" customFormat="1" customHeight="1">
      <c r="A2915" s="59" t="s">
        <v>8091</v>
      </c>
      <c r="B2915" s="59" t="s">
        <v>8092</v>
      </c>
      <c r="C2915" s="59" t="s">
        <v>6337</v>
      </c>
      <c r="D2915" s="59">
        <v>801</v>
      </c>
      <c r="F2915" s="59" t="s">
        <v>5</v>
      </c>
      <c r="G2915" s="152" t="str">
        <f>VLOOKUP(D2915,sku归属!A:B,2,0)</f>
        <v>丁芳芳</v>
      </c>
    </row>
    <row r="2916" spans="1:13" s="59" customFormat="1" customHeight="1">
      <c r="A2916" s="59" t="s">
        <v>8093</v>
      </c>
      <c r="B2916" s="59" t="s">
        <v>8094</v>
      </c>
      <c r="C2916" s="59" t="s">
        <v>6340</v>
      </c>
      <c r="D2916" s="59">
        <v>801</v>
      </c>
      <c r="F2916" s="59" t="s">
        <v>5</v>
      </c>
      <c r="G2916" s="152" t="str">
        <f>VLOOKUP(D2916,sku归属!A:B,2,0)</f>
        <v>丁芳芳</v>
      </c>
    </row>
    <row r="2917" spans="1:13" s="59" customFormat="1" customHeight="1">
      <c r="A2917" s="59" t="s">
        <v>8095</v>
      </c>
      <c r="B2917" s="59" t="s">
        <v>8096</v>
      </c>
      <c r="C2917" s="59" t="s">
        <v>6334</v>
      </c>
      <c r="D2917" s="59">
        <v>801</v>
      </c>
      <c r="F2917" s="59" t="s">
        <v>5</v>
      </c>
      <c r="G2917" s="152" t="str">
        <f>VLOOKUP(D2917,sku归属!A:B,2,0)</f>
        <v>丁芳芳</v>
      </c>
    </row>
    <row r="2918" spans="1:13" s="59" customFormat="1" customHeight="1">
      <c r="A2918" s="59" t="s">
        <v>8097</v>
      </c>
      <c r="B2918" s="59" t="s">
        <v>8098</v>
      </c>
      <c r="C2918" s="59" t="s">
        <v>8099</v>
      </c>
      <c r="D2918" s="59">
        <v>801</v>
      </c>
      <c r="F2918" s="59" t="s">
        <v>5</v>
      </c>
      <c r="G2918" s="152" t="str">
        <f>VLOOKUP(D2918,sku归属!A:B,2,0)</f>
        <v>丁芳芳</v>
      </c>
    </row>
    <row r="2919" spans="1:13" s="59" customFormat="1" customHeight="1">
      <c r="A2919" s="59" t="s">
        <v>8100</v>
      </c>
      <c r="B2919" s="59" t="s">
        <v>8101</v>
      </c>
      <c r="C2919" s="59" t="s">
        <v>8102</v>
      </c>
      <c r="D2919" s="59">
        <v>801</v>
      </c>
      <c r="F2919" s="59" t="s">
        <v>5</v>
      </c>
      <c r="G2919" s="152" t="str">
        <f>VLOOKUP(D2919,sku归属!A:B,2,0)</f>
        <v>丁芳芳</v>
      </c>
    </row>
    <row r="2920" spans="1:13" s="59" customFormat="1" customHeight="1">
      <c r="A2920" s="59" t="s">
        <v>8103</v>
      </c>
      <c r="B2920" s="59" t="s">
        <v>8104</v>
      </c>
      <c r="C2920" s="59" t="s">
        <v>8105</v>
      </c>
      <c r="D2920" s="59">
        <v>801</v>
      </c>
      <c r="F2920" s="59" t="s">
        <v>5</v>
      </c>
      <c r="G2920" s="152" t="str">
        <f>VLOOKUP(D2920,sku归属!A:B,2,0)</f>
        <v>丁芳芳</v>
      </c>
    </row>
    <row r="2921" spans="1:13" s="59" customFormat="1" customHeight="1">
      <c r="A2921" s="59" t="s">
        <v>8106</v>
      </c>
      <c r="B2921" s="59" t="s">
        <v>8107</v>
      </c>
      <c r="C2921" s="59" t="s">
        <v>8108</v>
      </c>
      <c r="D2921" s="59">
        <v>801</v>
      </c>
      <c r="F2921" s="59" t="s">
        <v>5</v>
      </c>
      <c r="G2921" s="152" t="str">
        <f>VLOOKUP(D2921,sku归属!A:B,2,0)</f>
        <v>丁芳芳</v>
      </c>
    </row>
    <row r="2922" spans="1:13" s="59" customFormat="1" customHeight="1">
      <c r="A2922" s="59" t="s">
        <v>8109</v>
      </c>
      <c r="B2922" s="59" t="s">
        <v>8110</v>
      </c>
      <c r="C2922" s="59" t="s">
        <v>8111</v>
      </c>
      <c r="D2922" s="59">
        <v>801</v>
      </c>
      <c r="F2922" s="59" t="s">
        <v>5</v>
      </c>
      <c r="G2922" s="152" t="str">
        <f>VLOOKUP(D2922,sku归属!A:B,2,0)</f>
        <v>丁芳芳</v>
      </c>
    </row>
    <row r="2923" spans="1:13" s="59" customFormat="1" customHeight="1">
      <c r="A2923" s="59" t="s">
        <v>8112</v>
      </c>
      <c r="B2923" s="59" t="s">
        <v>8113</v>
      </c>
      <c r="C2923" s="59" t="s">
        <v>7286</v>
      </c>
      <c r="D2923" s="59">
        <v>801</v>
      </c>
      <c r="F2923" s="59" t="s">
        <v>5</v>
      </c>
      <c r="G2923" s="152" t="str">
        <f>VLOOKUP(D2923,sku归属!A:B,2,0)</f>
        <v>丁芳芳</v>
      </c>
    </row>
    <row r="2924" spans="1:13" s="59" customFormat="1" customHeight="1">
      <c r="A2924" s="59" t="s">
        <v>8114</v>
      </c>
      <c r="B2924" s="59" t="s">
        <v>8115</v>
      </c>
      <c r="C2924" s="59" t="s">
        <v>7289</v>
      </c>
      <c r="D2924" s="59">
        <v>801</v>
      </c>
      <c r="F2924" s="59" t="s">
        <v>5</v>
      </c>
      <c r="G2924" s="152" t="str">
        <f>VLOOKUP(D2924,sku归属!A:B,2,0)</f>
        <v>丁芳芳</v>
      </c>
    </row>
    <row r="2925" spans="1:13" s="59" customFormat="1" customHeight="1">
      <c r="A2925" s="59" t="s">
        <v>8116</v>
      </c>
      <c r="B2925" s="59" t="s">
        <v>8117</v>
      </c>
      <c r="C2925" s="59" t="s">
        <v>7311</v>
      </c>
      <c r="D2925" s="59">
        <v>801</v>
      </c>
      <c r="F2925" s="59" t="s">
        <v>5</v>
      </c>
      <c r="G2925" s="152" t="str">
        <f>VLOOKUP(D2925,sku归属!A:B,2,0)</f>
        <v>丁芳芳</v>
      </c>
    </row>
    <row r="2926" spans="1:13" s="59" customFormat="1" customHeight="1">
      <c r="A2926" s="59" t="s">
        <v>8118</v>
      </c>
      <c r="B2926" s="59" t="s">
        <v>8119</v>
      </c>
      <c r="C2926" s="59" t="s">
        <v>7308</v>
      </c>
      <c r="D2926" s="59">
        <v>801</v>
      </c>
      <c r="F2926" s="59" t="s">
        <v>5</v>
      </c>
      <c r="G2926" s="152" t="str">
        <f>VLOOKUP(D2926,sku归属!A:B,2,0)</f>
        <v>丁芳芳</v>
      </c>
    </row>
    <row r="2927" spans="1:13" s="59" customFormat="1" customHeight="1">
      <c r="A2927" s="59" t="s">
        <v>8120</v>
      </c>
      <c r="B2927" s="59" t="s">
        <v>8121</v>
      </c>
      <c r="C2927" s="59" t="s">
        <v>7305</v>
      </c>
      <c r="D2927" s="59">
        <v>801</v>
      </c>
      <c r="F2927" s="59" t="s">
        <v>5</v>
      </c>
      <c r="G2927" s="152" t="str">
        <f>VLOOKUP(D2927,sku归属!A:B,2,0)</f>
        <v>丁芳芳</v>
      </c>
    </row>
    <row r="2928" spans="1:13" s="59" customFormat="1" customHeight="1">
      <c r="A2928" s="59" t="s">
        <v>8122</v>
      </c>
      <c r="B2928" s="59" t="s">
        <v>8123</v>
      </c>
      <c r="C2928" s="59" t="s">
        <v>7302</v>
      </c>
      <c r="D2928" s="59">
        <v>801</v>
      </c>
      <c r="F2928" s="59" t="s">
        <v>5</v>
      </c>
      <c r="G2928" s="152" t="str">
        <f>VLOOKUP(D2928,sku归属!A:B,2,0)</f>
        <v>丁芳芳</v>
      </c>
    </row>
    <row r="2929" spans="1:13" s="59" customFormat="1" customHeight="1">
      <c r="A2929" s="59" t="s">
        <v>8124</v>
      </c>
      <c r="B2929" s="59" t="s">
        <v>8125</v>
      </c>
      <c r="C2929" s="59" t="s">
        <v>6994</v>
      </c>
      <c r="D2929" s="59">
        <v>801</v>
      </c>
      <c r="F2929" s="59" t="s">
        <v>5</v>
      </c>
      <c r="G2929" s="152" t="str">
        <f>VLOOKUP(D2929,sku归属!A:B,2,0)</f>
        <v>丁芳芳</v>
      </c>
    </row>
    <row r="2930" spans="1:13" s="59" customFormat="1" customHeight="1">
      <c r="A2930" s="59" t="s">
        <v>8126</v>
      </c>
      <c r="B2930" s="59" t="s">
        <v>8127</v>
      </c>
      <c r="C2930" s="59" t="s">
        <v>6999</v>
      </c>
      <c r="D2930" s="59">
        <v>801</v>
      </c>
      <c r="F2930" s="59" t="s">
        <v>5</v>
      </c>
      <c r="G2930" s="152" t="str">
        <f>VLOOKUP(D2930,sku归属!A:B,2,0)</f>
        <v>丁芳芳</v>
      </c>
    </row>
    <row r="2931" spans="1:13" s="59" customFormat="1" customHeight="1">
      <c r="A2931" s="59" t="s">
        <v>8128</v>
      </c>
      <c r="B2931" s="59" t="s">
        <v>8129</v>
      </c>
      <c r="C2931" s="59" t="s">
        <v>8130</v>
      </c>
      <c r="D2931" s="59">
        <v>801</v>
      </c>
      <c r="F2931" s="59" t="s">
        <v>5</v>
      </c>
      <c r="G2931" s="152" t="str">
        <f>VLOOKUP(D2931,sku归属!A:B,2,0)</f>
        <v>丁芳芳</v>
      </c>
    </row>
    <row r="2932" spans="1:13" s="59" customFormat="1" customHeight="1">
      <c r="A2932" s="59" t="s">
        <v>8131</v>
      </c>
      <c r="B2932" s="59" t="s">
        <v>8132</v>
      </c>
      <c r="C2932" s="59" t="s">
        <v>8133</v>
      </c>
      <c r="D2932" s="59">
        <v>801</v>
      </c>
      <c r="F2932" s="59" t="s">
        <v>5</v>
      </c>
      <c r="G2932" s="152" t="str">
        <f>VLOOKUP(D2932,sku归属!A:B,2,0)</f>
        <v>丁芳芳</v>
      </c>
    </row>
    <row r="2933" spans="1:13" s="59" customFormat="1" customHeight="1">
      <c r="A2933" s="59" t="s">
        <v>8134</v>
      </c>
      <c r="B2933" s="59" t="s">
        <v>8135</v>
      </c>
      <c r="C2933" s="59" t="s">
        <v>3558</v>
      </c>
      <c r="D2933" s="59" t="s">
        <v>6</v>
      </c>
      <c r="F2933" s="59" t="s">
        <v>5</v>
      </c>
      <c r="G2933" s="152" t="str">
        <f>VLOOKUP(D2933,sku归属!A:B,2,0)</f>
        <v>莫美玉</v>
      </c>
    </row>
    <row r="2934" spans="1:13" s="59" customFormat="1" customHeight="1">
      <c r="A2934" s="59" t="s">
        <v>8136</v>
      </c>
      <c r="B2934" s="59" t="s">
        <v>8137</v>
      </c>
      <c r="C2934" s="59" t="s">
        <v>3488</v>
      </c>
      <c r="D2934" s="59" t="s">
        <v>6</v>
      </c>
      <c r="F2934" s="59" t="s">
        <v>5</v>
      </c>
      <c r="G2934" s="152" t="str">
        <f>VLOOKUP(D2934,sku归属!A:B,2,0)</f>
        <v>莫美玉</v>
      </c>
    </row>
    <row r="2935" spans="1:13" s="59" customFormat="1" customHeight="1">
      <c r="A2935" s="59" t="s">
        <v>8138</v>
      </c>
      <c r="B2935" s="59" t="s">
        <v>8139</v>
      </c>
      <c r="C2935" s="59" t="s">
        <v>8140</v>
      </c>
      <c r="D2935" s="59" t="s">
        <v>6</v>
      </c>
      <c r="F2935" s="59" t="s">
        <v>5</v>
      </c>
      <c r="G2935" s="152" t="str">
        <f>VLOOKUP(D2935,sku归属!A:B,2,0)</f>
        <v>莫美玉</v>
      </c>
    </row>
    <row r="2936" spans="1:13" s="59" customFormat="1" customHeight="1">
      <c r="A2936" s="59" t="s">
        <v>8141</v>
      </c>
      <c r="B2936" s="59" t="s">
        <v>8142</v>
      </c>
      <c r="C2936" s="59" t="s">
        <v>8143</v>
      </c>
      <c r="D2936" s="59" t="s">
        <v>6</v>
      </c>
      <c r="F2936" s="59" t="s">
        <v>5</v>
      </c>
      <c r="G2936" s="152" t="str">
        <f>VLOOKUP(D2936,sku归属!A:B,2,0)</f>
        <v>莫美玉</v>
      </c>
    </row>
    <row r="2937" spans="1:13" s="59" customFormat="1" customHeight="1">
      <c r="A2937" s="59" t="s">
        <v>8144</v>
      </c>
      <c r="B2937" s="59" t="s">
        <v>8145</v>
      </c>
      <c r="C2937" s="59" t="s">
        <v>8146</v>
      </c>
      <c r="D2937" s="59" t="s">
        <v>6</v>
      </c>
      <c r="F2937" s="59" t="s">
        <v>5</v>
      </c>
      <c r="G2937" s="152" t="str">
        <f>VLOOKUP(D2937,sku归属!A:B,2,0)</f>
        <v>莫美玉</v>
      </c>
    </row>
    <row r="2938" spans="1:13" s="59" customFormat="1" customHeight="1">
      <c r="A2938" s="59" t="s">
        <v>8147</v>
      </c>
      <c r="B2938" s="59" t="s">
        <v>8148</v>
      </c>
      <c r="C2938" s="59" t="s">
        <v>8149</v>
      </c>
      <c r="D2938" s="59" t="s">
        <v>6</v>
      </c>
      <c r="F2938" s="59" t="s">
        <v>5</v>
      </c>
      <c r="G2938" s="152" t="str">
        <f>VLOOKUP(D2938,sku归属!A:B,2,0)</f>
        <v>莫美玉</v>
      </c>
    </row>
    <row r="2939" spans="1:13" s="59" customFormat="1" customHeight="1">
      <c r="A2939" s="59" t="s">
        <v>8150</v>
      </c>
      <c r="B2939" s="59" t="s">
        <v>8151</v>
      </c>
      <c r="C2939" s="59" t="s">
        <v>8152</v>
      </c>
      <c r="D2939" s="59" t="s">
        <v>6</v>
      </c>
      <c r="F2939" s="59" t="s">
        <v>5</v>
      </c>
      <c r="G2939" s="152" t="str">
        <f>VLOOKUP(D2939,sku归属!A:B,2,0)</f>
        <v>莫美玉</v>
      </c>
    </row>
    <row r="2940" spans="1:13" s="59" customFormat="1" customHeight="1">
      <c r="A2940" s="59" t="s">
        <v>8153</v>
      </c>
      <c r="B2940" s="59" t="s">
        <v>8154</v>
      </c>
      <c r="C2940" s="59" t="s">
        <v>8155</v>
      </c>
      <c r="D2940" s="59" t="s">
        <v>6</v>
      </c>
      <c r="F2940" s="59" t="s">
        <v>5</v>
      </c>
      <c r="G2940" s="152" t="str">
        <f>VLOOKUP(D2940,sku归属!A:B,2,0)</f>
        <v>莫美玉</v>
      </c>
    </row>
    <row r="2941" spans="1:13" s="59" customFormat="1" customHeight="1">
      <c r="A2941" s="59" t="s">
        <v>8156</v>
      </c>
      <c r="B2941" s="59" t="s">
        <v>8157</v>
      </c>
      <c r="C2941" s="59" t="s">
        <v>8158</v>
      </c>
      <c r="D2941" s="59" t="s">
        <v>6</v>
      </c>
      <c r="F2941" s="59" t="s">
        <v>5</v>
      </c>
      <c r="G2941" s="152" t="str">
        <f>VLOOKUP(D2941,sku归属!A:B,2,0)</f>
        <v>莫美玉</v>
      </c>
    </row>
    <row r="2942" spans="1:13" s="59" customFormat="1" customHeight="1">
      <c r="A2942" s="59" t="s">
        <v>8159</v>
      </c>
      <c r="B2942" s="59" t="s">
        <v>8160</v>
      </c>
      <c r="C2942" s="59" t="s">
        <v>8161</v>
      </c>
      <c r="D2942" s="59" t="s">
        <v>6</v>
      </c>
      <c r="F2942" s="59" t="s">
        <v>5</v>
      </c>
      <c r="G2942" s="152" t="str">
        <f>VLOOKUP(D2942,sku归属!A:B,2,0)</f>
        <v>莫美玉</v>
      </c>
    </row>
    <row r="2943" spans="1:13" s="59" customFormat="1" customHeight="1">
      <c r="A2943" s="59" t="s">
        <v>8162</v>
      </c>
      <c r="B2943" s="59" t="s">
        <v>8163</v>
      </c>
      <c r="C2943" s="59" t="s">
        <v>8164</v>
      </c>
      <c r="D2943" s="59" t="s">
        <v>6</v>
      </c>
      <c r="F2943" s="59" t="s">
        <v>5</v>
      </c>
      <c r="G2943" s="152" t="str">
        <f>VLOOKUP(D2943,sku归属!A:B,2,0)</f>
        <v>莫美玉</v>
      </c>
    </row>
    <row r="2944" spans="1:13" s="59" customFormat="1" customHeight="1">
      <c r="A2944" s="59" t="s">
        <v>8165</v>
      </c>
      <c r="B2944" s="59" t="s">
        <v>8166</v>
      </c>
      <c r="C2944" s="59" t="s">
        <v>8105</v>
      </c>
      <c r="D2944" s="59" t="s">
        <v>6</v>
      </c>
      <c r="F2944" s="59" t="s">
        <v>5</v>
      </c>
      <c r="G2944" s="152" t="str">
        <f>VLOOKUP(D2944,sku归属!A:B,2,0)</f>
        <v>莫美玉</v>
      </c>
    </row>
    <row r="2945" spans="1:13" s="59" customFormat="1" customHeight="1">
      <c r="A2945" s="59" t="s">
        <v>8167</v>
      </c>
      <c r="B2945" s="59" t="s">
        <v>8168</v>
      </c>
      <c r="C2945" s="59" t="s">
        <v>8169</v>
      </c>
      <c r="D2945" s="59" t="s">
        <v>6</v>
      </c>
      <c r="F2945" s="59" t="s">
        <v>5</v>
      </c>
      <c r="G2945" s="152" t="str">
        <f>VLOOKUP(D2945,sku归属!A:B,2,0)</f>
        <v>莫美玉</v>
      </c>
    </row>
    <row r="2946" spans="1:13" s="59" customFormat="1" customHeight="1">
      <c r="A2946" s="59" t="s">
        <v>8170</v>
      </c>
      <c r="B2946" s="59" t="s">
        <v>8171</v>
      </c>
      <c r="C2946" s="59" t="s">
        <v>8099</v>
      </c>
      <c r="D2946" s="59" t="s">
        <v>6</v>
      </c>
      <c r="F2946" s="59" t="s">
        <v>5</v>
      </c>
      <c r="G2946" s="152" t="str">
        <f>VLOOKUP(D2946,sku归属!A:B,2,0)</f>
        <v>莫美玉</v>
      </c>
    </row>
    <row r="2947" spans="1:13" s="59" customFormat="1" customHeight="1">
      <c r="A2947" s="59" t="s">
        <v>8172</v>
      </c>
      <c r="B2947" s="59" t="s">
        <v>8173</v>
      </c>
      <c r="C2947" s="59" t="s">
        <v>8102</v>
      </c>
      <c r="D2947" s="59" t="s">
        <v>6</v>
      </c>
      <c r="F2947" s="59" t="s">
        <v>5</v>
      </c>
      <c r="G2947" s="152" t="str">
        <f>VLOOKUP(D2947,sku归属!A:B,2,0)</f>
        <v>莫美玉</v>
      </c>
    </row>
    <row r="2948" spans="1:13" s="59" customFormat="1" customHeight="1">
      <c r="A2948" s="59" t="s">
        <v>8174</v>
      </c>
      <c r="B2948" s="59" t="s">
        <v>8175</v>
      </c>
      <c r="C2948" s="59" t="s">
        <v>8111</v>
      </c>
      <c r="D2948" s="59" t="s">
        <v>6</v>
      </c>
      <c r="F2948" s="59" t="s">
        <v>5</v>
      </c>
      <c r="G2948" s="152" t="str">
        <f>VLOOKUP(D2948,sku归属!A:B,2,0)</f>
        <v>莫美玉</v>
      </c>
    </row>
    <row r="2949" spans="1:13" s="59" customFormat="1" customHeight="1">
      <c r="A2949" s="59" t="s">
        <v>8176</v>
      </c>
      <c r="B2949" s="59" t="s">
        <v>8177</v>
      </c>
      <c r="C2949" s="59" t="s">
        <v>8178</v>
      </c>
      <c r="D2949" s="59" t="s">
        <v>6</v>
      </c>
      <c r="F2949" s="59" t="s">
        <v>5</v>
      </c>
      <c r="G2949" s="152" t="str">
        <f>VLOOKUP(D2949,sku归属!A:B,2,0)</f>
        <v>莫美玉</v>
      </c>
    </row>
    <row r="2950" spans="1:13" s="59" customFormat="1" customHeight="1">
      <c r="A2950" s="59" t="s">
        <v>8179</v>
      </c>
      <c r="B2950" s="59" t="s">
        <v>8180</v>
      </c>
      <c r="C2950" s="59" t="s">
        <v>8181</v>
      </c>
      <c r="D2950" s="59" t="s">
        <v>6</v>
      </c>
      <c r="F2950" s="59" t="s">
        <v>5</v>
      </c>
      <c r="G2950" s="152" t="str">
        <f>VLOOKUP(D2950,sku归属!A:B,2,0)</f>
        <v>莫美玉</v>
      </c>
    </row>
    <row r="2951" spans="1:13" s="59" customFormat="1" customHeight="1">
      <c r="A2951" s="59" t="s">
        <v>8182</v>
      </c>
      <c r="B2951" s="59" t="s">
        <v>8183</v>
      </c>
      <c r="C2951" s="59" t="s">
        <v>8184</v>
      </c>
      <c r="D2951" s="59" t="s">
        <v>6</v>
      </c>
      <c r="F2951" s="59" t="s">
        <v>5</v>
      </c>
      <c r="G2951" s="152" t="str">
        <f>VLOOKUP(D2951,sku归属!A:B,2,0)</f>
        <v>莫美玉</v>
      </c>
    </row>
    <row r="2952" spans="1:13" s="59" customFormat="1" customHeight="1">
      <c r="A2952" s="59" t="s">
        <v>8185</v>
      </c>
      <c r="B2952" s="59" t="s">
        <v>8186</v>
      </c>
      <c r="C2952" s="59" t="s">
        <v>8187</v>
      </c>
      <c r="D2952" s="59" t="s">
        <v>6</v>
      </c>
      <c r="F2952" s="59" t="s">
        <v>5</v>
      </c>
      <c r="G2952" s="152" t="str">
        <f>VLOOKUP(D2952,sku归属!A:B,2,0)</f>
        <v>莫美玉</v>
      </c>
    </row>
    <row r="2953" spans="1:13" s="59" customFormat="1" customHeight="1">
      <c r="A2953" s="59" t="s">
        <v>8188</v>
      </c>
      <c r="B2953" s="59" t="s">
        <v>8189</v>
      </c>
      <c r="C2953" s="59" t="s">
        <v>8190</v>
      </c>
      <c r="D2953" s="59" t="s">
        <v>6</v>
      </c>
      <c r="F2953" s="59" t="s">
        <v>5</v>
      </c>
      <c r="G2953" s="152" t="str">
        <f>VLOOKUP(D2953,sku归属!A:B,2,0)</f>
        <v>莫美玉</v>
      </c>
    </row>
    <row r="2954" spans="1:13" s="59" customFormat="1" customHeight="1">
      <c r="A2954" s="59" t="s">
        <v>8191</v>
      </c>
      <c r="B2954" s="59" t="s">
        <v>8192</v>
      </c>
      <c r="C2954" s="59" t="s">
        <v>8193</v>
      </c>
      <c r="D2954" s="59" t="s">
        <v>6</v>
      </c>
      <c r="F2954" s="59" t="s">
        <v>5</v>
      </c>
      <c r="G2954" s="152" t="str">
        <f>VLOOKUP(D2954,sku归属!A:B,2,0)</f>
        <v>莫美玉</v>
      </c>
    </row>
    <row r="2955" spans="1:13" s="59" customFormat="1" customHeight="1">
      <c r="A2955" s="59" t="s">
        <v>8194</v>
      </c>
      <c r="B2955" s="59" t="s">
        <v>8195</v>
      </c>
      <c r="C2955" s="59" t="s">
        <v>8196</v>
      </c>
      <c r="D2955" s="59" t="s">
        <v>6</v>
      </c>
      <c r="F2955" s="59" t="s">
        <v>5</v>
      </c>
      <c r="G2955" s="152" t="str">
        <f>VLOOKUP(D2955,sku归属!A:B,2,0)</f>
        <v>莫美玉</v>
      </c>
    </row>
    <row r="2956" spans="1:13" s="59" customFormat="1" customHeight="1">
      <c r="A2956" s="59" t="s">
        <v>8197</v>
      </c>
      <c r="B2956" s="59" t="s">
        <v>8198</v>
      </c>
      <c r="C2956" s="59" t="s">
        <v>8199</v>
      </c>
      <c r="D2956" s="59" t="s">
        <v>6</v>
      </c>
      <c r="F2956" s="59" t="s">
        <v>5</v>
      </c>
      <c r="G2956" s="152" t="str">
        <f>VLOOKUP(D2956,sku归属!A:B,2,0)</f>
        <v>莫美玉</v>
      </c>
    </row>
    <row r="2957" spans="1:13" s="59" customFormat="1" customHeight="1">
      <c r="A2957" s="59" t="s">
        <v>8200</v>
      </c>
      <c r="B2957" s="59" t="s">
        <v>8201</v>
      </c>
      <c r="C2957" s="59" t="s">
        <v>8202</v>
      </c>
      <c r="D2957" s="59" t="s">
        <v>6</v>
      </c>
      <c r="F2957" s="59" t="s">
        <v>5</v>
      </c>
      <c r="G2957" s="152" t="str">
        <f>VLOOKUP(D2957,sku归属!A:B,2,0)</f>
        <v>莫美玉</v>
      </c>
    </row>
    <row r="2958" spans="1:13" s="59" customFormat="1" customHeight="1">
      <c r="A2958" s="59" t="s">
        <v>8203</v>
      </c>
      <c r="B2958" s="59" t="s">
        <v>8204</v>
      </c>
      <c r="C2958" s="59" t="s">
        <v>8205</v>
      </c>
      <c r="D2958" s="59" t="s">
        <v>6</v>
      </c>
      <c r="F2958" s="59" t="s">
        <v>5</v>
      </c>
      <c r="G2958" s="152" t="str">
        <f>VLOOKUP(D2958,sku归属!A:B,2,0)</f>
        <v>莫美玉</v>
      </c>
    </row>
    <row r="2959" spans="1:13" s="59" customFormat="1" customHeight="1">
      <c r="A2959" s="59" t="s">
        <v>8206</v>
      </c>
      <c r="B2959" s="59" t="s">
        <v>8207</v>
      </c>
      <c r="C2959" s="59" t="s">
        <v>6690</v>
      </c>
      <c r="D2959" s="59" t="s">
        <v>6</v>
      </c>
      <c r="F2959" s="59" t="s">
        <v>5</v>
      </c>
      <c r="G2959" s="152" t="str">
        <f>VLOOKUP(D2959,sku归属!A:B,2,0)</f>
        <v>莫美玉</v>
      </c>
    </row>
    <row r="2960" spans="1:13" s="59" customFormat="1" customHeight="1">
      <c r="A2960" s="59" t="s">
        <v>8208</v>
      </c>
      <c r="B2960" s="59" t="s">
        <v>8209</v>
      </c>
      <c r="C2960" s="59" t="s">
        <v>6693</v>
      </c>
      <c r="D2960" s="59" t="s">
        <v>6</v>
      </c>
      <c r="F2960" s="59" t="s">
        <v>5</v>
      </c>
      <c r="G2960" s="152" t="str">
        <f>VLOOKUP(D2960,sku归属!A:B,2,0)</f>
        <v>莫美玉</v>
      </c>
    </row>
    <row r="2961" spans="1:13" s="59" customFormat="1" customHeight="1">
      <c r="A2961" s="59" t="s">
        <v>8210</v>
      </c>
      <c r="B2961" s="59" t="s">
        <v>8211</v>
      </c>
      <c r="C2961" s="59" t="s">
        <v>6696</v>
      </c>
      <c r="D2961" s="59" t="s">
        <v>6</v>
      </c>
      <c r="F2961" s="59" t="s">
        <v>5</v>
      </c>
      <c r="G2961" s="152" t="str">
        <f>VLOOKUP(D2961,sku归属!A:B,2,0)</f>
        <v>莫美玉</v>
      </c>
    </row>
    <row r="2962" spans="1:13" s="59" customFormat="1" customHeight="1">
      <c r="A2962" s="59" t="s">
        <v>8212</v>
      </c>
      <c r="B2962" s="59" t="s">
        <v>8213</v>
      </c>
      <c r="C2962" s="59" t="s">
        <v>6699</v>
      </c>
      <c r="D2962" s="59" t="s">
        <v>6</v>
      </c>
      <c r="F2962" s="59" t="s">
        <v>5</v>
      </c>
      <c r="G2962" s="152" t="str">
        <f>VLOOKUP(D2962,sku归属!A:B,2,0)</f>
        <v>莫美玉</v>
      </c>
    </row>
    <row r="2963" spans="1:13" s="59" customFormat="1" customHeight="1">
      <c r="A2963" s="59" t="s">
        <v>8214</v>
      </c>
      <c r="B2963" s="59" t="s">
        <v>8215</v>
      </c>
      <c r="C2963" s="59" t="s">
        <v>8216</v>
      </c>
      <c r="D2963" s="59" t="s">
        <v>6</v>
      </c>
      <c r="F2963" s="59" t="s">
        <v>5</v>
      </c>
      <c r="G2963" s="152" t="str">
        <f>VLOOKUP(D2963,sku归属!A:B,2,0)</f>
        <v>莫美玉</v>
      </c>
    </row>
    <row r="2964" spans="1:13" s="59" customFormat="1" customHeight="1">
      <c r="A2964" s="59" t="s">
        <v>8217</v>
      </c>
      <c r="B2964" s="59" t="s">
        <v>8218</v>
      </c>
      <c r="C2964" s="59" t="s">
        <v>8219</v>
      </c>
      <c r="D2964" s="59" t="s">
        <v>6</v>
      </c>
      <c r="F2964" s="59" t="s">
        <v>5</v>
      </c>
      <c r="G2964" s="152" t="str">
        <f>VLOOKUP(D2964,sku归属!A:B,2,0)</f>
        <v>莫美玉</v>
      </c>
    </row>
    <row r="2965" spans="1:13" s="59" customFormat="1" customHeight="1">
      <c r="A2965" s="59" t="s">
        <v>8220</v>
      </c>
      <c r="B2965" s="59" t="s">
        <v>8221</v>
      </c>
      <c r="C2965" s="59" t="s">
        <v>8222</v>
      </c>
      <c r="D2965" s="59" t="s">
        <v>6</v>
      </c>
      <c r="F2965" s="59" t="s">
        <v>5</v>
      </c>
      <c r="G2965" s="152" t="str">
        <f>VLOOKUP(D2965,sku归属!A:B,2,0)</f>
        <v>莫美玉</v>
      </c>
    </row>
    <row r="2966" spans="1:13" s="59" customFormat="1" customHeight="1">
      <c r="A2966" s="59" t="s">
        <v>8223</v>
      </c>
      <c r="B2966" s="59" t="s">
        <v>8224</v>
      </c>
      <c r="C2966" s="59" t="s">
        <v>8225</v>
      </c>
      <c r="D2966" s="59" t="s">
        <v>6</v>
      </c>
      <c r="F2966" s="59" t="s">
        <v>5</v>
      </c>
      <c r="G2966" s="152" t="str">
        <f>VLOOKUP(D2966,sku归属!A:B,2,0)</f>
        <v>莫美玉</v>
      </c>
    </row>
    <row r="2967" spans="1:13" s="59" customFormat="1" customHeight="1">
      <c r="A2967" s="59" t="s">
        <v>8226</v>
      </c>
      <c r="B2967" s="59" t="s">
        <v>8227</v>
      </c>
      <c r="C2967" s="59" t="s">
        <v>8228</v>
      </c>
      <c r="D2967" s="59" t="s">
        <v>6</v>
      </c>
      <c r="F2967" s="59" t="s">
        <v>5</v>
      </c>
      <c r="G2967" s="152" t="str">
        <f>VLOOKUP(D2967,sku归属!A:B,2,0)</f>
        <v>莫美玉</v>
      </c>
    </row>
    <row r="2968" spans="1:13" s="59" customFormat="1" customHeight="1">
      <c r="A2968" s="59" t="s">
        <v>8229</v>
      </c>
      <c r="B2968" s="59" t="s">
        <v>8230</v>
      </c>
      <c r="C2968" s="59" t="s">
        <v>8231</v>
      </c>
      <c r="D2968" s="59" t="s">
        <v>6</v>
      </c>
      <c r="F2968" s="59" t="s">
        <v>5</v>
      </c>
      <c r="G2968" s="152" t="str">
        <f>VLOOKUP(D2968,sku归属!A:B,2,0)</f>
        <v>莫美玉</v>
      </c>
    </row>
    <row r="2969" spans="1:13" s="59" customFormat="1" customHeight="1">
      <c r="A2969" s="59" t="s">
        <v>8232</v>
      </c>
      <c r="B2969" s="59" t="s">
        <v>8233</v>
      </c>
      <c r="C2969" s="59" t="s">
        <v>8234</v>
      </c>
      <c r="D2969" s="59" t="s">
        <v>6</v>
      </c>
      <c r="F2969" s="59" t="s">
        <v>5</v>
      </c>
      <c r="G2969" s="152" t="str">
        <f>VLOOKUP(D2969,sku归属!A:B,2,0)</f>
        <v>莫美玉</v>
      </c>
    </row>
    <row r="2970" spans="1:13" s="59" customFormat="1" customHeight="1">
      <c r="A2970" s="59" t="s">
        <v>8235</v>
      </c>
      <c r="B2970" s="59" t="s">
        <v>8236</v>
      </c>
      <c r="C2970" s="59" t="s">
        <v>8237</v>
      </c>
      <c r="D2970" s="59" t="s">
        <v>6</v>
      </c>
      <c r="F2970" s="59" t="s">
        <v>5</v>
      </c>
      <c r="G2970" s="152" t="str">
        <f>VLOOKUP(D2970,sku归属!A:B,2,0)</f>
        <v>莫美玉</v>
      </c>
    </row>
    <row r="2971" spans="1:13" s="59" customFormat="1" customHeight="1">
      <c r="A2971" s="59" t="s">
        <v>8238</v>
      </c>
      <c r="B2971" s="59" t="s">
        <v>8239</v>
      </c>
      <c r="C2971" s="59" t="s">
        <v>8240</v>
      </c>
      <c r="D2971" s="59" t="s">
        <v>6</v>
      </c>
      <c r="F2971" s="59" t="s">
        <v>5</v>
      </c>
      <c r="G2971" s="152" t="str">
        <f>VLOOKUP(D2971,sku归属!A:B,2,0)</f>
        <v>莫美玉</v>
      </c>
    </row>
    <row r="2972" spans="1:13" s="59" customFormat="1" customHeight="1">
      <c r="A2972" s="59" t="s">
        <v>8241</v>
      </c>
      <c r="B2972" s="59" t="s">
        <v>8242</v>
      </c>
      <c r="C2972" s="59" t="s">
        <v>8243</v>
      </c>
      <c r="D2972" s="59" t="s">
        <v>6</v>
      </c>
      <c r="F2972" s="59" t="s">
        <v>5</v>
      </c>
      <c r="G2972" s="152" t="str">
        <f>VLOOKUP(D2972,sku归属!A:B,2,0)</f>
        <v>莫美玉</v>
      </c>
    </row>
    <row r="2973" spans="1:13" s="59" customFormat="1" customHeight="1">
      <c r="A2973" s="59" t="s">
        <v>8244</v>
      </c>
      <c r="B2973" s="59" t="s">
        <v>8245</v>
      </c>
      <c r="C2973" s="59" t="s">
        <v>692</v>
      </c>
      <c r="D2973" s="59" t="s">
        <v>6</v>
      </c>
      <c r="F2973" s="59" t="s">
        <v>5</v>
      </c>
      <c r="G2973" s="152" t="str">
        <f>VLOOKUP(D2973,sku归属!A:B,2,0)</f>
        <v>莫美玉</v>
      </c>
    </row>
    <row r="2974" spans="1:13" s="59" customFormat="1" customHeight="1">
      <c r="A2974" s="59" t="s">
        <v>8246</v>
      </c>
      <c r="B2974" s="59" t="s">
        <v>8247</v>
      </c>
      <c r="C2974" s="59" t="s">
        <v>695</v>
      </c>
      <c r="D2974" s="59" t="s">
        <v>6</v>
      </c>
      <c r="F2974" s="59" t="s">
        <v>5</v>
      </c>
      <c r="G2974" s="152" t="str">
        <f>VLOOKUP(D2974,sku归属!A:B,2,0)</f>
        <v>莫美玉</v>
      </c>
    </row>
    <row r="2975" spans="1:13" s="59" customFormat="1" customHeight="1">
      <c r="A2975" s="59" t="s">
        <v>8248</v>
      </c>
      <c r="B2975" s="59" t="s">
        <v>8249</v>
      </c>
      <c r="C2975" s="59" t="s">
        <v>8250</v>
      </c>
      <c r="D2975" s="59" t="s">
        <v>6</v>
      </c>
      <c r="F2975" s="59" t="s">
        <v>5</v>
      </c>
      <c r="G2975" s="152" t="str">
        <f>VLOOKUP(D2975,sku归属!A:B,2,0)</f>
        <v>莫美玉</v>
      </c>
    </row>
    <row r="2976" spans="1:13" s="59" customFormat="1" customHeight="1">
      <c r="A2976" s="59" t="s">
        <v>8251</v>
      </c>
      <c r="B2976" s="59" t="s">
        <v>8252</v>
      </c>
      <c r="C2976" s="59" t="s">
        <v>8253</v>
      </c>
      <c r="D2976" s="59" t="s">
        <v>6</v>
      </c>
      <c r="F2976" s="59" t="s">
        <v>5</v>
      </c>
      <c r="G2976" s="152" t="str">
        <f>VLOOKUP(D2976,sku归属!A:B,2,0)</f>
        <v>莫美玉</v>
      </c>
    </row>
    <row r="2977" spans="1:13" s="59" customFormat="1" customHeight="1">
      <c r="A2977" s="59" t="s">
        <v>8254</v>
      </c>
      <c r="B2977" s="59" t="s">
        <v>8255</v>
      </c>
      <c r="C2977" s="59" t="s">
        <v>8256</v>
      </c>
      <c r="D2977" s="59" t="s">
        <v>6</v>
      </c>
      <c r="F2977" s="59" t="s">
        <v>5</v>
      </c>
      <c r="G2977" s="152" t="str">
        <f>VLOOKUP(D2977,sku归属!A:B,2,0)</f>
        <v>莫美玉</v>
      </c>
    </row>
    <row r="2978" spans="1:13" s="59" customFormat="1" customHeight="1">
      <c r="A2978" s="59" t="s">
        <v>8257</v>
      </c>
      <c r="B2978" s="59" t="s">
        <v>8258</v>
      </c>
      <c r="C2978" s="59" t="s">
        <v>8259</v>
      </c>
      <c r="D2978" s="59" t="s">
        <v>6</v>
      </c>
      <c r="F2978" s="59" t="s">
        <v>5</v>
      </c>
      <c r="G2978" s="152" t="str">
        <f>VLOOKUP(D2978,sku归属!A:B,2,0)</f>
        <v>莫美玉</v>
      </c>
    </row>
    <row r="2979" spans="1:13" s="59" customFormat="1" customHeight="1">
      <c r="A2979" s="59" t="s">
        <v>8260</v>
      </c>
      <c r="B2979" s="59" t="s">
        <v>8261</v>
      </c>
      <c r="C2979" s="59" t="s">
        <v>8262</v>
      </c>
      <c r="D2979" s="59" t="s">
        <v>6</v>
      </c>
      <c r="F2979" s="59" t="s">
        <v>5</v>
      </c>
      <c r="G2979" s="152" t="str">
        <f>VLOOKUP(D2979,sku归属!A:B,2,0)</f>
        <v>莫美玉</v>
      </c>
    </row>
    <row r="2980" spans="1:13" s="59" customFormat="1" customHeight="1">
      <c r="A2980" s="59" t="s">
        <v>8263</v>
      </c>
      <c r="B2980" s="59" t="s">
        <v>8264</v>
      </c>
      <c r="C2980" s="59" t="s">
        <v>8265</v>
      </c>
      <c r="D2980" s="59" t="s">
        <v>6</v>
      </c>
      <c r="F2980" s="59" t="s">
        <v>5</v>
      </c>
      <c r="G2980" s="152" t="str">
        <f>VLOOKUP(D2980,sku归属!A:B,2,0)</f>
        <v>莫美玉</v>
      </c>
    </row>
    <row r="2981" spans="1:13" s="59" customFormat="1" customHeight="1">
      <c r="A2981" s="59" t="s">
        <v>8266</v>
      </c>
      <c r="B2981" s="59" t="s">
        <v>8267</v>
      </c>
      <c r="C2981" s="59" t="s">
        <v>8268</v>
      </c>
      <c r="D2981" s="59" t="s">
        <v>6</v>
      </c>
      <c r="F2981" s="59" t="s">
        <v>5</v>
      </c>
      <c r="G2981" s="152" t="str">
        <f>VLOOKUP(D2981,sku归属!A:B,2,0)</f>
        <v>莫美玉</v>
      </c>
    </row>
    <row r="2982" spans="1:13" s="59" customFormat="1" customHeight="1">
      <c r="A2982" s="59" t="s">
        <v>8269</v>
      </c>
      <c r="B2982" s="59" t="s">
        <v>8270</v>
      </c>
      <c r="C2982" s="59" t="s">
        <v>8271</v>
      </c>
      <c r="D2982" s="59" t="s">
        <v>6</v>
      </c>
      <c r="F2982" s="59" t="s">
        <v>5</v>
      </c>
      <c r="G2982" s="152" t="str">
        <f>VLOOKUP(D2982,sku归属!A:B,2,0)</f>
        <v>莫美玉</v>
      </c>
    </row>
    <row r="2983" spans="1:13" s="59" customFormat="1" customHeight="1">
      <c r="A2983" s="59" t="s">
        <v>8272</v>
      </c>
      <c r="B2983" s="59" t="s">
        <v>8273</v>
      </c>
      <c r="C2983" s="59" t="s">
        <v>8274</v>
      </c>
      <c r="D2983" s="59" t="s">
        <v>6</v>
      </c>
      <c r="F2983" s="59" t="s">
        <v>5</v>
      </c>
      <c r="G2983" s="152" t="str">
        <f>VLOOKUP(D2983,sku归属!A:B,2,0)</f>
        <v>莫美玉</v>
      </c>
    </row>
    <row r="2984" spans="1:13" s="59" customFormat="1" customHeight="1">
      <c r="A2984" s="59" t="s">
        <v>8275</v>
      </c>
      <c r="B2984" s="59" t="s">
        <v>8276</v>
      </c>
      <c r="C2984" s="59" t="s">
        <v>8277</v>
      </c>
      <c r="D2984" s="59" t="s">
        <v>6</v>
      </c>
      <c r="F2984" s="59" t="s">
        <v>5</v>
      </c>
      <c r="G2984" s="152" t="str">
        <f>VLOOKUP(D2984,sku归属!A:B,2,0)</f>
        <v>莫美玉</v>
      </c>
    </row>
    <row r="2985" spans="1:13" s="59" customFormat="1" customHeight="1">
      <c r="A2985" s="59" t="s">
        <v>8278</v>
      </c>
      <c r="B2985" s="59" t="s">
        <v>8279</v>
      </c>
      <c r="C2985" s="59" t="s">
        <v>8280</v>
      </c>
      <c r="D2985" s="59" t="s">
        <v>6</v>
      </c>
      <c r="F2985" s="59" t="s">
        <v>5</v>
      </c>
      <c r="G2985" s="152" t="str">
        <f>VLOOKUP(D2985,sku归属!A:B,2,0)</f>
        <v>莫美玉</v>
      </c>
    </row>
    <row r="2986" spans="1:13" s="59" customFormat="1" customHeight="1">
      <c r="A2986" s="59" t="s">
        <v>8281</v>
      </c>
      <c r="B2986" s="59" t="s">
        <v>8282</v>
      </c>
      <c r="C2986" s="59" t="s">
        <v>8283</v>
      </c>
      <c r="D2986" s="59" t="s">
        <v>6</v>
      </c>
      <c r="F2986" s="59" t="s">
        <v>5</v>
      </c>
      <c r="G2986" s="152" t="str">
        <f>VLOOKUP(D2986,sku归属!A:B,2,0)</f>
        <v>莫美玉</v>
      </c>
    </row>
    <row r="2987" spans="1:13" s="59" customFormat="1" customHeight="1">
      <c r="A2987" s="59" t="s">
        <v>8284</v>
      </c>
      <c r="B2987" s="59" t="s">
        <v>8285</v>
      </c>
      <c r="C2987" s="59" t="s">
        <v>8286</v>
      </c>
      <c r="D2987" s="59" t="s">
        <v>6</v>
      </c>
      <c r="F2987" s="59" t="s">
        <v>5</v>
      </c>
      <c r="G2987" s="152" t="str">
        <f>VLOOKUP(D2987,sku归属!A:B,2,0)</f>
        <v>莫美玉</v>
      </c>
    </row>
    <row r="2988" spans="1:13" s="59" customFormat="1" customHeight="1">
      <c r="A2988" s="59" t="s">
        <v>8287</v>
      </c>
      <c r="B2988" s="59" t="s">
        <v>8288</v>
      </c>
      <c r="C2988" s="59" t="s">
        <v>8289</v>
      </c>
      <c r="D2988" s="59" t="s">
        <v>6</v>
      </c>
      <c r="F2988" s="59" t="s">
        <v>5</v>
      </c>
      <c r="G2988" s="152" t="str">
        <f>VLOOKUP(D2988,sku归属!A:B,2,0)</f>
        <v>莫美玉</v>
      </c>
    </row>
    <row r="2989" spans="1:13" s="59" customFormat="1" customHeight="1">
      <c r="A2989" s="59" t="s">
        <v>8290</v>
      </c>
      <c r="B2989" s="59" t="s">
        <v>8291</v>
      </c>
      <c r="C2989" s="59" t="s">
        <v>8292</v>
      </c>
      <c r="D2989" s="59" t="s">
        <v>6</v>
      </c>
      <c r="F2989" s="59" t="s">
        <v>5</v>
      </c>
      <c r="G2989" s="152" t="str">
        <f>VLOOKUP(D2989,sku归属!A:B,2,0)</f>
        <v>莫美玉</v>
      </c>
    </row>
    <row r="2990" spans="1:13" s="59" customFormat="1" customHeight="1">
      <c r="A2990" s="59" t="s">
        <v>8293</v>
      </c>
      <c r="B2990" s="59" t="s">
        <v>8294</v>
      </c>
      <c r="C2990" s="59" t="s">
        <v>8295</v>
      </c>
      <c r="D2990" s="59" t="s">
        <v>6</v>
      </c>
      <c r="F2990" s="59" t="s">
        <v>5</v>
      </c>
      <c r="G2990" s="152" t="str">
        <f>VLOOKUP(D2990,sku归属!A:B,2,0)</f>
        <v>莫美玉</v>
      </c>
    </row>
    <row r="2991" spans="1:13" s="59" customFormat="1" customHeight="1">
      <c r="A2991" s="59" t="s">
        <v>8296</v>
      </c>
      <c r="B2991" s="59" t="s">
        <v>8297</v>
      </c>
      <c r="C2991" s="59" t="s">
        <v>8298</v>
      </c>
      <c r="D2991" s="59" t="s">
        <v>6</v>
      </c>
      <c r="F2991" s="59" t="s">
        <v>5</v>
      </c>
      <c r="G2991" s="152" t="str">
        <f>VLOOKUP(D2991,sku归属!A:B,2,0)</f>
        <v>莫美玉</v>
      </c>
    </row>
    <row r="2992" spans="1:13" s="59" customFormat="1" customHeight="1">
      <c r="A2992" s="59" t="s">
        <v>8299</v>
      </c>
      <c r="B2992" s="59" t="s">
        <v>8300</v>
      </c>
      <c r="C2992" s="59" t="s">
        <v>8301</v>
      </c>
      <c r="D2992" s="59" t="s">
        <v>6</v>
      </c>
      <c r="F2992" s="59" t="s">
        <v>5</v>
      </c>
      <c r="G2992" s="152" t="str">
        <f>VLOOKUP(D2992,sku归属!A:B,2,0)</f>
        <v>莫美玉</v>
      </c>
    </row>
    <row r="2993" spans="1:13" s="59" customFormat="1" customHeight="1">
      <c r="A2993" s="59" t="s">
        <v>8302</v>
      </c>
      <c r="B2993" s="59" t="s">
        <v>8303</v>
      </c>
      <c r="C2993" s="59" t="s">
        <v>8304</v>
      </c>
      <c r="D2993" s="59" t="s">
        <v>6</v>
      </c>
      <c r="F2993" s="59" t="s">
        <v>5</v>
      </c>
      <c r="G2993" s="152" t="str">
        <f>VLOOKUP(D2993,sku归属!A:B,2,0)</f>
        <v>莫美玉</v>
      </c>
    </row>
    <row r="2994" spans="1:13" s="59" customFormat="1" customHeight="1">
      <c r="A2994" s="59" t="s">
        <v>8305</v>
      </c>
      <c r="B2994" s="59" t="s">
        <v>8306</v>
      </c>
      <c r="C2994" s="59" t="s">
        <v>8307</v>
      </c>
      <c r="D2994" s="59" t="s">
        <v>6</v>
      </c>
      <c r="F2994" s="59" t="s">
        <v>5</v>
      </c>
      <c r="G2994" s="152" t="str">
        <f>VLOOKUP(D2994,sku归属!A:B,2,0)</f>
        <v>莫美玉</v>
      </c>
    </row>
    <row r="2995" spans="1:13" s="59" customFormat="1" customHeight="1">
      <c r="A2995" s="59" t="s">
        <v>8308</v>
      </c>
      <c r="B2995" s="59" t="s">
        <v>8309</v>
      </c>
      <c r="C2995" s="59" t="s">
        <v>8310</v>
      </c>
      <c r="D2995" s="59" t="s">
        <v>6</v>
      </c>
      <c r="F2995" s="59" t="s">
        <v>5</v>
      </c>
      <c r="G2995" s="152" t="str">
        <f>VLOOKUP(D2995,sku归属!A:B,2,0)</f>
        <v>莫美玉</v>
      </c>
    </row>
    <row r="2996" spans="1:13" s="59" customFormat="1" customHeight="1">
      <c r="A2996" s="59" t="s">
        <v>8311</v>
      </c>
      <c r="B2996" s="59" t="s">
        <v>8312</v>
      </c>
      <c r="C2996" s="59" t="s">
        <v>8313</v>
      </c>
      <c r="D2996" s="59" t="s">
        <v>6</v>
      </c>
      <c r="F2996" s="59" t="s">
        <v>5</v>
      </c>
      <c r="G2996" s="152" t="str">
        <f>VLOOKUP(D2996,sku归属!A:B,2,0)</f>
        <v>莫美玉</v>
      </c>
    </row>
    <row r="2997" spans="1:13" s="59" customFormat="1" customHeight="1">
      <c r="A2997" s="59" t="s">
        <v>8314</v>
      </c>
      <c r="B2997" s="59" t="s">
        <v>8315</v>
      </c>
      <c r="C2997" s="59" t="s">
        <v>8316</v>
      </c>
      <c r="D2997" s="59" t="s">
        <v>6</v>
      </c>
      <c r="F2997" s="59" t="s">
        <v>5</v>
      </c>
      <c r="G2997" s="152" t="str">
        <f>VLOOKUP(D2997,sku归属!A:B,2,0)</f>
        <v>莫美玉</v>
      </c>
    </row>
    <row r="2998" spans="1:13" s="59" customFormat="1" customHeight="1">
      <c r="A2998" s="59" t="s">
        <v>8317</v>
      </c>
      <c r="B2998" s="59" t="s">
        <v>8318</v>
      </c>
      <c r="C2998" s="59" t="s">
        <v>1245</v>
      </c>
      <c r="D2998" s="59" t="s">
        <v>6</v>
      </c>
      <c r="F2998" s="59" t="s">
        <v>5</v>
      </c>
      <c r="G2998" s="152" t="str">
        <f>VLOOKUP(D2998,sku归属!A:B,2,0)</f>
        <v>莫美玉</v>
      </c>
    </row>
    <row r="2999" spans="1:13" s="59" customFormat="1" customHeight="1">
      <c r="A2999" s="59" t="s">
        <v>8319</v>
      </c>
      <c r="B2999" s="59" t="s">
        <v>8320</v>
      </c>
      <c r="C2999" s="59" t="s">
        <v>1251</v>
      </c>
      <c r="D2999" s="59" t="s">
        <v>6</v>
      </c>
      <c r="F2999" s="59" t="s">
        <v>5</v>
      </c>
      <c r="G2999" s="152" t="str">
        <f>VLOOKUP(D2999,sku归属!A:B,2,0)</f>
        <v>莫美玉</v>
      </c>
    </row>
    <row r="3000" spans="1:13" s="59" customFormat="1" customHeight="1">
      <c r="A3000" s="59" t="s">
        <v>8321</v>
      </c>
      <c r="B3000" s="59" t="s">
        <v>8322</v>
      </c>
      <c r="C3000" s="59" t="s">
        <v>8323</v>
      </c>
      <c r="D3000" s="59" t="s">
        <v>6</v>
      </c>
      <c r="F3000" s="59" t="s">
        <v>5</v>
      </c>
      <c r="G3000" s="152" t="str">
        <f>VLOOKUP(D3000,sku归属!A:B,2,0)</f>
        <v>莫美玉</v>
      </c>
    </row>
    <row r="3001" spans="1:13" s="59" customFormat="1" customHeight="1">
      <c r="A3001" s="59" t="s">
        <v>8324</v>
      </c>
      <c r="B3001" s="59" t="s">
        <v>8325</v>
      </c>
      <c r="C3001" s="59" t="s">
        <v>8326</v>
      </c>
      <c r="D3001" s="59" t="s">
        <v>6</v>
      </c>
      <c r="F3001" s="59" t="s">
        <v>5</v>
      </c>
      <c r="G3001" s="152" t="str">
        <f>VLOOKUP(D3001,sku归属!A:B,2,0)</f>
        <v>莫美玉</v>
      </c>
    </row>
    <row r="3002" spans="1:13" s="59" customFormat="1" customHeight="1">
      <c r="A3002" s="59" t="s">
        <v>8327</v>
      </c>
      <c r="B3002" s="59" t="s">
        <v>8328</v>
      </c>
      <c r="C3002" s="59" t="s">
        <v>8329</v>
      </c>
      <c r="D3002" s="59" t="s">
        <v>6</v>
      </c>
      <c r="F3002" s="59" t="s">
        <v>5</v>
      </c>
      <c r="G3002" s="152" t="str">
        <f>VLOOKUP(D3002,sku归属!A:B,2,0)</f>
        <v>莫美玉</v>
      </c>
    </row>
    <row r="3003" spans="1:13" s="59" customFormat="1" customHeight="1">
      <c r="A3003" s="59" t="s">
        <v>8330</v>
      </c>
      <c r="B3003" s="59" t="s">
        <v>8331</v>
      </c>
      <c r="C3003" s="59" t="s">
        <v>8332</v>
      </c>
      <c r="D3003" s="59" t="s">
        <v>6</v>
      </c>
      <c r="F3003" s="59" t="s">
        <v>5</v>
      </c>
      <c r="G3003" s="152" t="str">
        <f>VLOOKUP(D3003,sku归属!A:B,2,0)</f>
        <v>莫美玉</v>
      </c>
    </row>
    <row r="3004" spans="1:13" s="59" customFormat="1" customHeight="1">
      <c r="A3004" s="59" t="s">
        <v>8333</v>
      </c>
      <c r="B3004" s="59" t="s">
        <v>8334</v>
      </c>
      <c r="C3004" s="59" t="s">
        <v>8335</v>
      </c>
      <c r="D3004" s="59" t="s">
        <v>6</v>
      </c>
      <c r="F3004" s="59" t="s">
        <v>5</v>
      </c>
      <c r="G3004" s="152" t="str">
        <f>VLOOKUP(D3004,sku归属!A:B,2,0)</f>
        <v>莫美玉</v>
      </c>
    </row>
    <row r="3005" spans="1:13" s="59" customFormat="1" customHeight="1">
      <c r="A3005" s="59" t="s">
        <v>8336</v>
      </c>
      <c r="B3005" s="59" t="s">
        <v>8337</v>
      </c>
      <c r="C3005" s="59" t="s">
        <v>8338</v>
      </c>
      <c r="D3005" s="59" t="s">
        <v>6</v>
      </c>
      <c r="F3005" s="59" t="s">
        <v>5</v>
      </c>
      <c r="G3005" s="152" t="str">
        <f>VLOOKUP(D3005,sku归属!A:B,2,0)</f>
        <v>莫美玉</v>
      </c>
    </row>
    <row r="3006" spans="1:13" s="59" customFormat="1" customHeight="1">
      <c r="A3006" s="59" t="s">
        <v>8339</v>
      </c>
      <c r="B3006" s="59" t="s">
        <v>8340</v>
      </c>
      <c r="C3006" s="59" t="s">
        <v>8341</v>
      </c>
      <c r="D3006" s="59" t="s">
        <v>6</v>
      </c>
      <c r="F3006" s="59" t="s">
        <v>5</v>
      </c>
      <c r="G3006" s="152" t="str">
        <f>VLOOKUP(D3006,sku归属!A:B,2,0)</f>
        <v>莫美玉</v>
      </c>
    </row>
    <row r="3007" spans="1:13" s="59" customFormat="1" customHeight="1">
      <c r="A3007" s="59" t="s">
        <v>8342</v>
      </c>
      <c r="B3007" s="59" t="s">
        <v>8343</v>
      </c>
      <c r="C3007" s="59" t="s">
        <v>8344</v>
      </c>
      <c r="D3007" s="59" t="s">
        <v>6</v>
      </c>
      <c r="F3007" s="59" t="s">
        <v>5</v>
      </c>
      <c r="G3007" s="152" t="str">
        <f>VLOOKUP(D3007,sku归属!A:B,2,0)</f>
        <v>莫美玉</v>
      </c>
    </row>
    <row r="3008" spans="1:13" s="59" customFormat="1" customHeight="1">
      <c r="A3008" s="59" t="s">
        <v>8345</v>
      </c>
      <c r="B3008" s="59" t="s">
        <v>8346</v>
      </c>
      <c r="C3008" s="59" t="s">
        <v>8347</v>
      </c>
      <c r="D3008" s="59" t="s">
        <v>6</v>
      </c>
      <c r="F3008" s="59" t="s">
        <v>5</v>
      </c>
      <c r="G3008" s="152" t="str">
        <f>VLOOKUP(D3008,sku归属!A:B,2,0)</f>
        <v>莫美玉</v>
      </c>
    </row>
    <row r="3009" spans="1:13" s="59" customFormat="1" customHeight="1">
      <c r="A3009" s="59" t="s">
        <v>8348</v>
      </c>
      <c r="B3009" s="59" t="s">
        <v>8349</v>
      </c>
      <c r="C3009" s="59" t="s">
        <v>8350</v>
      </c>
      <c r="D3009" s="59" t="s">
        <v>6</v>
      </c>
      <c r="F3009" s="59" t="s">
        <v>5</v>
      </c>
      <c r="G3009" s="152" t="str">
        <f>VLOOKUP(D3009,sku归属!A:B,2,0)</f>
        <v>莫美玉</v>
      </c>
    </row>
    <row r="3010" spans="1:13" s="59" customFormat="1" customHeight="1">
      <c r="A3010" s="59" t="s">
        <v>8351</v>
      </c>
      <c r="B3010" s="59" t="s">
        <v>8352</v>
      </c>
      <c r="C3010" s="59" t="s">
        <v>8353</v>
      </c>
      <c r="D3010" s="59" t="s">
        <v>6</v>
      </c>
      <c r="F3010" s="59" t="s">
        <v>5</v>
      </c>
      <c r="G3010" s="152" t="str">
        <f>VLOOKUP(D3010,sku归属!A:B,2,0)</f>
        <v>莫美玉</v>
      </c>
    </row>
    <row r="3011" spans="1:13" s="59" customFormat="1" customHeight="1">
      <c r="A3011" s="59" t="s">
        <v>8354</v>
      </c>
      <c r="B3011" s="59" t="s">
        <v>8355</v>
      </c>
      <c r="C3011" s="59" t="s">
        <v>8356</v>
      </c>
      <c r="D3011" s="59" t="s">
        <v>6</v>
      </c>
      <c r="F3011" s="59" t="s">
        <v>5</v>
      </c>
      <c r="G3011" s="152" t="str">
        <f>VLOOKUP(D3011,sku归属!A:B,2,0)</f>
        <v>莫美玉</v>
      </c>
    </row>
    <row r="3012" spans="1:13" s="59" customFormat="1" customHeight="1">
      <c r="A3012" s="59" t="s">
        <v>8357</v>
      </c>
      <c r="B3012" s="59" t="s">
        <v>8358</v>
      </c>
      <c r="C3012" s="59" t="s">
        <v>8359</v>
      </c>
      <c r="D3012" s="59" t="s">
        <v>6</v>
      </c>
      <c r="F3012" s="59" t="s">
        <v>5</v>
      </c>
      <c r="G3012" s="152" t="str">
        <f>VLOOKUP(D3012,sku归属!A:B,2,0)</f>
        <v>莫美玉</v>
      </c>
    </row>
    <row r="3013" spans="1:13" s="59" customFormat="1" customHeight="1">
      <c r="A3013" s="59" t="s">
        <v>8360</v>
      </c>
      <c r="B3013" s="59" t="s">
        <v>8361</v>
      </c>
      <c r="C3013" s="59" t="s">
        <v>8362</v>
      </c>
      <c r="D3013" s="59" t="s">
        <v>6</v>
      </c>
      <c r="F3013" s="59" t="s">
        <v>5</v>
      </c>
      <c r="G3013" s="152" t="str">
        <f>VLOOKUP(D3013,sku归属!A:B,2,0)</f>
        <v>莫美玉</v>
      </c>
    </row>
    <row r="3014" spans="1:13" s="59" customFormat="1" customHeight="1">
      <c r="A3014" s="59" t="s">
        <v>8363</v>
      </c>
      <c r="B3014" s="59" t="s">
        <v>8364</v>
      </c>
      <c r="C3014" s="59" t="s">
        <v>8365</v>
      </c>
      <c r="D3014" s="59" t="s">
        <v>6</v>
      </c>
      <c r="F3014" s="59" t="s">
        <v>5</v>
      </c>
      <c r="G3014" s="152" t="str">
        <f>VLOOKUP(D3014,sku归属!A:B,2,0)</f>
        <v>莫美玉</v>
      </c>
    </row>
    <row r="3015" spans="1:13" s="59" customFormat="1" customHeight="1">
      <c r="A3015" s="59" t="s">
        <v>8366</v>
      </c>
      <c r="B3015" s="59" t="s">
        <v>8367</v>
      </c>
      <c r="C3015" s="59" t="s">
        <v>8368</v>
      </c>
      <c r="D3015" s="59" t="s">
        <v>6</v>
      </c>
      <c r="F3015" s="59" t="s">
        <v>5</v>
      </c>
      <c r="G3015" s="152" t="str">
        <f>VLOOKUP(D3015,sku归属!A:B,2,0)</f>
        <v>莫美玉</v>
      </c>
    </row>
    <row r="3016" spans="1:13" s="59" customFormat="1" customHeight="1">
      <c r="A3016" s="59" t="s">
        <v>8369</v>
      </c>
      <c r="B3016" s="59" t="s">
        <v>8370</v>
      </c>
      <c r="C3016" s="59" t="s">
        <v>8371</v>
      </c>
      <c r="D3016" s="59" t="s">
        <v>6</v>
      </c>
      <c r="F3016" s="59" t="s">
        <v>5</v>
      </c>
      <c r="G3016" s="152" t="str">
        <f>VLOOKUP(D3016,sku归属!A:B,2,0)</f>
        <v>莫美玉</v>
      </c>
    </row>
    <row r="3017" spans="1:13" s="59" customFormat="1" customHeight="1">
      <c r="A3017" s="59" t="s">
        <v>8372</v>
      </c>
      <c r="B3017" s="59" t="s">
        <v>8373</v>
      </c>
      <c r="C3017" s="59" t="s">
        <v>8374</v>
      </c>
      <c r="D3017" s="59" t="s">
        <v>6</v>
      </c>
      <c r="F3017" s="59" t="s">
        <v>5</v>
      </c>
      <c r="G3017" s="152" t="str">
        <f>VLOOKUP(D3017,sku归属!A:B,2,0)</f>
        <v>莫美玉</v>
      </c>
    </row>
    <row r="3018" spans="1:13" s="59" customFormat="1" customHeight="1">
      <c r="A3018" s="59" t="s">
        <v>8375</v>
      </c>
      <c r="B3018" s="59" t="s">
        <v>8376</v>
      </c>
      <c r="C3018" s="59" t="s">
        <v>8377</v>
      </c>
      <c r="D3018" s="59" t="s">
        <v>6</v>
      </c>
      <c r="F3018" s="59" t="s">
        <v>5</v>
      </c>
      <c r="G3018" s="152" t="str">
        <f>VLOOKUP(D3018,sku归属!A:B,2,0)</f>
        <v>莫美玉</v>
      </c>
    </row>
    <row r="3019" spans="1:13" s="59" customFormat="1" customHeight="1">
      <c r="A3019" s="59" t="s">
        <v>8378</v>
      </c>
      <c r="B3019" s="59" t="s">
        <v>8379</v>
      </c>
      <c r="C3019" s="59" t="s">
        <v>6544</v>
      </c>
      <c r="D3019" s="59" t="s">
        <v>6</v>
      </c>
      <c r="F3019" s="59" t="s">
        <v>5</v>
      </c>
      <c r="G3019" s="152" t="str">
        <f>VLOOKUP(D3019,sku归属!A:B,2,0)</f>
        <v>莫美玉</v>
      </c>
    </row>
    <row r="3020" spans="1:13" s="59" customFormat="1" customHeight="1">
      <c r="A3020" s="59" t="s">
        <v>8380</v>
      </c>
      <c r="B3020" s="59" t="s">
        <v>8381</v>
      </c>
      <c r="C3020" s="59" t="s">
        <v>8382</v>
      </c>
      <c r="D3020" s="59" t="s">
        <v>6</v>
      </c>
      <c r="F3020" s="59" t="s">
        <v>5</v>
      </c>
      <c r="G3020" s="152" t="str">
        <f>VLOOKUP(D3020,sku归属!A:B,2,0)</f>
        <v>莫美玉</v>
      </c>
    </row>
    <row r="3021" spans="1:13" s="59" customFormat="1" customHeight="1">
      <c r="A3021" s="59" t="s">
        <v>8383</v>
      </c>
      <c r="B3021" s="59" t="s">
        <v>8384</v>
      </c>
      <c r="C3021" s="59" t="s">
        <v>6532</v>
      </c>
      <c r="D3021" s="59" t="s">
        <v>6</v>
      </c>
      <c r="F3021" s="59" t="s">
        <v>5</v>
      </c>
      <c r="G3021" s="152" t="str">
        <f>VLOOKUP(D3021,sku归属!A:B,2,0)</f>
        <v>莫美玉</v>
      </c>
    </row>
    <row r="3022" spans="1:13" s="59" customFormat="1" customHeight="1">
      <c r="A3022" s="59" t="s">
        <v>8385</v>
      </c>
      <c r="B3022" s="59" t="s">
        <v>8386</v>
      </c>
      <c r="C3022" s="59" t="s">
        <v>8387</v>
      </c>
      <c r="D3022" s="59" t="s">
        <v>6</v>
      </c>
      <c r="F3022" s="59" t="s">
        <v>5</v>
      </c>
      <c r="G3022" s="152" t="str">
        <f>VLOOKUP(D3022,sku归属!A:B,2,0)</f>
        <v>莫美玉</v>
      </c>
    </row>
    <row r="3023" spans="1:13" s="59" customFormat="1" customHeight="1">
      <c r="A3023" s="59" t="s">
        <v>8388</v>
      </c>
      <c r="B3023" s="59" t="s">
        <v>8389</v>
      </c>
      <c r="C3023" s="59" t="s">
        <v>8390</v>
      </c>
      <c r="D3023" s="59" t="s">
        <v>6</v>
      </c>
      <c r="F3023" s="59" t="s">
        <v>5</v>
      </c>
      <c r="G3023" s="152" t="str">
        <f>VLOOKUP(D3023,sku归属!A:B,2,0)</f>
        <v>莫美玉</v>
      </c>
    </row>
    <row r="3024" spans="1:13" s="59" customFormat="1" customHeight="1">
      <c r="A3024" s="59" t="s">
        <v>8391</v>
      </c>
      <c r="B3024" s="59" t="s">
        <v>8392</v>
      </c>
      <c r="C3024" s="59" t="s">
        <v>8393</v>
      </c>
      <c r="D3024" s="59" t="s">
        <v>6</v>
      </c>
      <c r="F3024" s="59" t="s">
        <v>5</v>
      </c>
      <c r="G3024" s="152" t="str">
        <f>VLOOKUP(D3024,sku归属!A:B,2,0)</f>
        <v>莫美玉</v>
      </c>
    </row>
    <row r="3025" spans="1:13" s="59" customFormat="1" customHeight="1">
      <c r="A3025" s="59" t="s">
        <v>8394</v>
      </c>
      <c r="B3025" s="59" t="s">
        <v>8395</v>
      </c>
      <c r="C3025" s="59" t="s">
        <v>8396</v>
      </c>
      <c r="D3025" s="59" t="s">
        <v>6</v>
      </c>
      <c r="F3025" s="59" t="s">
        <v>5</v>
      </c>
      <c r="G3025" s="152" t="str">
        <f>VLOOKUP(D3025,sku归属!A:B,2,0)</f>
        <v>莫美玉</v>
      </c>
    </row>
    <row r="3026" spans="1:13" s="59" customFormat="1" customHeight="1">
      <c r="A3026" s="59" t="s">
        <v>8397</v>
      </c>
      <c r="B3026" s="59" t="s">
        <v>8398</v>
      </c>
      <c r="C3026" s="59" t="s">
        <v>8399</v>
      </c>
      <c r="D3026" s="59" t="s">
        <v>6</v>
      </c>
      <c r="F3026" s="59" t="s">
        <v>5</v>
      </c>
      <c r="G3026" s="152" t="str">
        <f>VLOOKUP(D3026,sku归属!A:B,2,0)</f>
        <v>莫美玉</v>
      </c>
    </row>
    <row r="3027" spans="1:13" s="59" customFormat="1" customHeight="1">
      <c r="A3027" s="59" t="s">
        <v>8400</v>
      </c>
      <c r="B3027" s="59" t="s">
        <v>8401</v>
      </c>
      <c r="C3027" s="59" t="s">
        <v>8402</v>
      </c>
      <c r="D3027" s="59" t="s">
        <v>6</v>
      </c>
      <c r="F3027" s="59" t="s">
        <v>5</v>
      </c>
      <c r="G3027" s="152" t="str">
        <f>VLOOKUP(D3027,sku归属!A:B,2,0)</f>
        <v>莫美玉</v>
      </c>
    </row>
    <row r="3028" spans="1:13" s="59" customFormat="1" customHeight="1">
      <c r="A3028" s="59" t="s">
        <v>8403</v>
      </c>
      <c r="B3028" s="59" t="s">
        <v>8404</v>
      </c>
      <c r="C3028" s="59" t="s">
        <v>8405</v>
      </c>
      <c r="D3028" s="59" t="s">
        <v>6</v>
      </c>
      <c r="F3028" s="59" t="s">
        <v>5</v>
      </c>
      <c r="G3028" s="152" t="str">
        <f>VLOOKUP(D3028,sku归属!A:B,2,0)</f>
        <v>莫美玉</v>
      </c>
    </row>
    <row r="3029" spans="1:13" s="59" customFormat="1" customHeight="1">
      <c r="A3029" s="59" t="s">
        <v>8406</v>
      </c>
      <c r="B3029" s="59" t="s">
        <v>8407</v>
      </c>
      <c r="C3029" s="59" t="s">
        <v>8408</v>
      </c>
      <c r="D3029" s="59" t="s">
        <v>6</v>
      </c>
      <c r="F3029" s="59" t="s">
        <v>5</v>
      </c>
      <c r="G3029" s="152" t="str">
        <f>VLOOKUP(D3029,sku归属!A:B,2,0)</f>
        <v>莫美玉</v>
      </c>
    </row>
    <row r="3030" spans="1:13" s="59" customFormat="1" customHeight="1">
      <c r="A3030" s="59" t="s">
        <v>8409</v>
      </c>
      <c r="B3030" s="59" t="s">
        <v>8410</v>
      </c>
      <c r="C3030" s="59" t="s">
        <v>8411</v>
      </c>
      <c r="D3030" s="59" t="s">
        <v>6</v>
      </c>
      <c r="F3030" s="59" t="s">
        <v>5</v>
      </c>
      <c r="G3030" s="152" t="str">
        <f>VLOOKUP(D3030,sku归属!A:B,2,0)</f>
        <v>莫美玉</v>
      </c>
    </row>
    <row r="3031" spans="1:13" s="59" customFormat="1" customHeight="1">
      <c r="A3031" s="59" t="s">
        <v>8412</v>
      </c>
      <c r="B3031" s="59" t="s">
        <v>8413</v>
      </c>
      <c r="C3031" s="59" t="s">
        <v>8414</v>
      </c>
      <c r="D3031" s="59" t="s">
        <v>6</v>
      </c>
      <c r="F3031" s="59" t="s">
        <v>5</v>
      </c>
      <c r="G3031" s="152" t="str">
        <f>VLOOKUP(D3031,sku归属!A:B,2,0)</f>
        <v>莫美玉</v>
      </c>
    </row>
    <row r="3032" spans="1:13" s="59" customFormat="1" customHeight="1">
      <c r="A3032" s="59" t="s">
        <v>8415</v>
      </c>
      <c r="B3032" s="59" t="s">
        <v>8416</v>
      </c>
      <c r="C3032" s="59" t="s">
        <v>8417</v>
      </c>
      <c r="D3032" s="59" t="s">
        <v>6</v>
      </c>
      <c r="F3032" s="59" t="s">
        <v>5</v>
      </c>
      <c r="G3032" s="152" t="str">
        <f>VLOOKUP(D3032,sku归属!A:B,2,0)</f>
        <v>莫美玉</v>
      </c>
    </row>
    <row r="3033" spans="1:13" s="59" customFormat="1" customHeight="1">
      <c r="A3033" s="59" t="s">
        <v>8418</v>
      </c>
      <c r="B3033" s="59" t="s">
        <v>8419</v>
      </c>
      <c r="C3033" s="59" t="s">
        <v>8420</v>
      </c>
      <c r="D3033" s="59" t="s">
        <v>6</v>
      </c>
      <c r="F3033" s="59" t="s">
        <v>5</v>
      </c>
      <c r="G3033" s="152" t="str">
        <f>VLOOKUP(D3033,sku归属!A:B,2,0)</f>
        <v>莫美玉</v>
      </c>
    </row>
    <row r="3034" spans="1:13" s="59" customFormat="1" customHeight="1">
      <c r="A3034" s="59" t="s">
        <v>8421</v>
      </c>
      <c r="B3034" s="59" t="s">
        <v>8422</v>
      </c>
      <c r="C3034" s="59" t="s">
        <v>8423</v>
      </c>
      <c r="D3034" s="59" t="s">
        <v>6</v>
      </c>
      <c r="F3034" s="59" t="s">
        <v>5</v>
      </c>
      <c r="G3034" s="152" t="str">
        <f>VLOOKUP(D3034,sku归属!A:B,2,0)</f>
        <v>莫美玉</v>
      </c>
    </row>
    <row r="3035" spans="1:13" s="59" customFormat="1" customHeight="1">
      <c r="A3035" s="59" t="s">
        <v>8424</v>
      </c>
      <c r="B3035" s="59" t="s">
        <v>8425</v>
      </c>
      <c r="C3035" s="59" t="s">
        <v>8426</v>
      </c>
      <c r="D3035" s="59" t="s">
        <v>6</v>
      </c>
      <c r="F3035" s="59" t="s">
        <v>5</v>
      </c>
      <c r="G3035" s="152" t="str">
        <f>VLOOKUP(D3035,sku归属!A:B,2,0)</f>
        <v>莫美玉</v>
      </c>
    </row>
    <row r="3036" spans="1:13" s="59" customFormat="1" customHeight="1">
      <c r="A3036" s="59" t="s">
        <v>8427</v>
      </c>
      <c r="B3036" s="59" t="s">
        <v>8428</v>
      </c>
      <c r="C3036" s="59" t="s">
        <v>8429</v>
      </c>
      <c r="D3036" s="59" t="s">
        <v>6</v>
      </c>
      <c r="F3036" s="59" t="s">
        <v>5</v>
      </c>
      <c r="G3036" s="152" t="str">
        <f>VLOOKUP(D3036,sku归属!A:B,2,0)</f>
        <v>莫美玉</v>
      </c>
    </row>
    <row r="3037" spans="1:13" s="59" customFormat="1" customHeight="1">
      <c r="A3037" s="59" t="s">
        <v>8430</v>
      </c>
      <c r="B3037" s="59" t="s">
        <v>8431</v>
      </c>
      <c r="C3037" s="59" t="s">
        <v>8432</v>
      </c>
      <c r="D3037" s="59">
        <v>801</v>
      </c>
      <c r="F3037" s="59" t="s">
        <v>5</v>
      </c>
      <c r="G3037" s="152" t="str">
        <f>VLOOKUP(D3037,sku归属!A:B,2,0)</f>
        <v>丁芳芳</v>
      </c>
    </row>
    <row r="3038" spans="1:13" s="59" customFormat="1" customHeight="1">
      <c r="A3038" s="59" t="s">
        <v>8433</v>
      </c>
      <c r="B3038" s="59" t="s">
        <v>8434</v>
      </c>
      <c r="C3038" s="59" t="s">
        <v>8435</v>
      </c>
      <c r="D3038" s="59">
        <v>801</v>
      </c>
      <c r="F3038" s="59" t="s">
        <v>5</v>
      </c>
      <c r="G3038" s="152" t="str">
        <f>VLOOKUP(D3038,sku归属!A:B,2,0)</f>
        <v>丁芳芳</v>
      </c>
    </row>
    <row r="3039" spans="1:13" s="59" customFormat="1" customHeight="1">
      <c r="A3039" s="59" t="s">
        <v>8436</v>
      </c>
      <c r="B3039" s="59" t="s">
        <v>8437</v>
      </c>
      <c r="C3039" s="59" t="s">
        <v>268</v>
      </c>
      <c r="D3039" s="59">
        <v>801</v>
      </c>
      <c r="F3039" s="59" t="s">
        <v>5</v>
      </c>
      <c r="G3039" s="152" t="str">
        <f>VLOOKUP(D3039,sku归属!A:B,2,0)</f>
        <v>丁芳芳</v>
      </c>
    </row>
    <row r="3040" spans="1:13" s="59" customFormat="1" customHeight="1">
      <c r="A3040" s="59" t="s">
        <v>8438</v>
      </c>
      <c r="B3040" s="59" t="s">
        <v>8439</v>
      </c>
      <c r="C3040" s="59" t="s">
        <v>265</v>
      </c>
      <c r="D3040" s="59">
        <v>801</v>
      </c>
      <c r="F3040" s="59" t="s">
        <v>5</v>
      </c>
      <c r="G3040" s="152" t="str">
        <f>VLOOKUP(D3040,sku归属!A:B,2,0)</f>
        <v>丁芳芳</v>
      </c>
    </row>
    <row r="3041" spans="1:13" s="59" customFormat="1" customHeight="1">
      <c r="A3041" s="59" t="s">
        <v>8440</v>
      </c>
      <c r="B3041" s="59" t="s">
        <v>8441</v>
      </c>
      <c r="C3041" s="59" t="s">
        <v>8442</v>
      </c>
      <c r="D3041" s="59">
        <v>801</v>
      </c>
      <c r="F3041" s="59" t="s">
        <v>5</v>
      </c>
      <c r="G3041" s="152" t="str">
        <f>VLOOKUP(D3041,sku归属!A:B,2,0)</f>
        <v>丁芳芳</v>
      </c>
    </row>
    <row r="3042" spans="1:13" s="59" customFormat="1" customHeight="1">
      <c r="A3042" s="59" t="s">
        <v>8443</v>
      </c>
      <c r="B3042" s="59" t="s">
        <v>8444</v>
      </c>
      <c r="C3042" s="59" t="s">
        <v>8445</v>
      </c>
      <c r="D3042" s="59">
        <v>801</v>
      </c>
      <c r="F3042" s="59" t="s">
        <v>5</v>
      </c>
      <c r="G3042" s="152" t="str">
        <f>VLOOKUP(D3042,sku归属!A:B,2,0)</f>
        <v>丁芳芳</v>
      </c>
    </row>
    <row r="3043" spans="1:13" s="59" customFormat="1" customHeight="1">
      <c r="A3043" s="59" t="s">
        <v>8446</v>
      </c>
      <c r="B3043" s="59" t="s">
        <v>8447</v>
      </c>
      <c r="C3043" s="59" t="s">
        <v>8448</v>
      </c>
      <c r="D3043" s="59">
        <v>801</v>
      </c>
      <c r="F3043" s="59" t="s">
        <v>5</v>
      </c>
      <c r="G3043" s="152" t="str">
        <f>VLOOKUP(D3043,sku归属!A:B,2,0)</f>
        <v>丁芳芳</v>
      </c>
    </row>
    <row r="3044" spans="1:13" s="59" customFormat="1" customHeight="1">
      <c r="A3044" s="59" t="s">
        <v>8449</v>
      </c>
      <c r="B3044" s="59" t="s">
        <v>8450</v>
      </c>
      <c r="C3044" s="59" t="s">
        <v>8451</v>
      </c>
      <c r="D3044" s="59">
        <v>801</v>
      </c>
      <c r="F3044" s="59" t="s">
        <v>5</v>
      </c>
      <c r="G3044" s="152" t="str">
        <f>VLOOKUP(D3044,sku归属!A:B,2,0)</f>
        <v>丁芳芳</v>
      </c>
    </row>
    <row r="3045" spans="1:13" s="59" customFormat="1" customHeight="1">
      <c r="A3045" s="59" t="s">
        <v>8452</v>
      </c>
      <c r="B3045" s="59" t="s">
        <v>8453</v>
      </c>
      <c r="C3045" s="59" t="s">
        <v>8454</v>
      </c>
      <c r="D3045" s="59">
        <v>801</v>
      </c>
      <c r="F3045" s="59" t="s">
        <v>5</v>
      </c>
      <c r="G3045" s="152" t="str">
        <f>VLOOKUP(D3045,sku归属!A:B,2,0)</f>
        <v>丁芳芳</v>
      </c>
    </row>
    <row r="3046" spans="1:13" s="59" customFormat="1" customHeight="1">
      <c r="A3046" s="59" t="s">
        <v>8455</v>
      </c>
      <c r="B3046" s="59" t="s">
        <v>8456</v>
      </c>
      <c r="C3046" s="59" t="s">
        <v>8457</v>
      </c>
      <c r="D3046" s="59">
        <v>801</v>
      </c>
      <c r="F3046" s="59" t="s">
        <v>5</v>
      </c>
      <c r="G3046" s="152" t="str">
        <f>VLOOKUP(D3046,sku归属!A:B,2,0)</f>
        <v>丁芳芳</v>
      </c>
    </row>
    <row r="3047" spans="1:13" s="59" customFormat="1" customHeight="1">
      <c r="A3047" s="59" t="s">
        <v>8458</v>
      </c>
      <c r="B3047" s="59" t="s">
        <v>8459</v>
      </c>
      <c r="C3047" s="59" t="s">
        <v>8460</v>
      </c>
      <c r="D3047" s="59">
        <v>801</v>
      </c>
      <c r="F3047" s="59" t="s">
        <v>5</v>
      </c>
      <c r="G3047" s="152" t="str">
        <f>VLOOKUP(D3047,sku归属!A:B,2,0)</f>
        <v>丁芳芳</v>
      </c>
    </row>
    <row r="3048" spans="1:13" s="59" customFormat="1" customHeight="1">
      <c r="A3048" s="59" t="s">
        <v>8461</v>
      </c>
      <c r="B3048" s="59" t="s">
        <v>8462</v>
      </c>
      <c r="C3048" s="59" t="s">
        <v>1028</v>
      </c>
      <c r="D3048" s="59">
        <v>801</v>
      </c>
      <c r="F3048" s="59" t="s">
        <v>5</v>
      </c>
      <c r="G3048" s="152" t="str">
        <f>VLOOKUP(D3048,sku归属!A:B,2,0)</f>
        <v>丁芳芳</v>
      </c>
    </row>
    <row r="3049" spans="1:13" s="59" customFormat="1" customHeight="1">
      <c r="A3049" s="59" t="s">
        <v>8463</v>
      </c>
      <c r="B3049" s="59" t="s">
        <v>8464</v>
      </c>
      <c r="C3049" s="59" t="s">
        <v>8465</v>
      </c>
      <c r="D3049" s="59">
        <v>801</v>
      </c>
      <c r="F3049" s="59" t="s">
        <v>5</v>
      </c>
      <c r="G3049" s="152" t="str">
        <f>VLOOKUP(D3049,sku归属!A:B,2,0)</f>
        <v>丁芳芳</v>
      </c>
    </row>
    <row r="3050" spans="1:13" s="59" customFormat="1" customHeight="1">
      <c r="A3050" s="59" t="s">
        <v>8466</v>
      </c>
      <c r="B3050" s="59" t="s">
        <v>8467</v>
      </c>
      <c r="C3050" s="59" t="s">
        <v>8468</v>
      </c>
      <c r="D3050" s="59">
        <v>801</v>
      </c>
      <c r="F3050" s="59" t="s">
        <v>5</v>
      </c>
      <c r="G3050" s="152" t="str">
        <f>VLOOKUP(D3050,sku归属!A:B,2,0)</f>
        <v>丁芳芳</v>
      </c>
    </row>
    <row r="3051" spans="1:13" s="59" customFormat="1" customHeight="1">
      <c r="A3051" s="59" t="s">
        <v>8469</v>
      </c>
      <c r="B3051" s="59" t="s">
        <v>8470</v>
      </c>
      <c r="C3051" s="59" t="s">
        <v>8471</v>
      </c>
      <c r="D3051" s="59">
        <v>801</v>
      </c>
      <c r="F3051" s="59" t="s">
        <v>5</v>
      </c>
      <c r="G3051" s="152" t="str">
        <f>VLOOKUP(D3051,sku归属!A:B,2,0)</f>
        <v>丁芳芳</v>
      </c>
    </row>
    <row r="3052" spans="1:13" s="59" customFormat="1" customHeight="1">
      <c r="A3052" s="59" t="s">
        <v>8472</v>
      </c>
      <c r="B3052" s="59" t="s">
        <v>8473</v>
      </c>
      <c r="C3052" s="59" t="s">
        <v>8474</v>
      </c>
      <c r="D3052" s="59">
        <v>801</v>
      </c>
      <c r="F3052" s="59" t="s">
        <v>5</v>
      </c>
      <c r="G3052" s="152" t="str">
        <f>VLOOKUP(D3052,sku归属!A:B,2,0)</f>
        <v>丁芳芳</v>
      </c>
    </row>
    <row r="3053" spans="1:13" s="59" customFormat="1" customHeight="1">
      <c r="A3053" s="59" t="s">
        <v>8475</v>
      </c>
      <c r="B3053" s="59" t="s">
        <v>8476</v>
      </c>
      <c r="C3053" s="59" t="s">
        <v>8477</v>
      </c>
      <c r="D3053" s="59">
        <v>801</v>
      </c>
      <c r="F3053" s="59" t="s">
        <v>5</v>
      </c>
      <c r="G3053" s="152" t="str">
        <f>VLOOKUP(D3053,sku归属!A:B,2,0)</f>
        <v>丁芳芳</v>
      </c>
    </row>
    <row r="3054" spans="1:13" s="59" customFormat="1" customHeight="1">
      <c r="A3054" s="59" t="s">
        <v>8478</v>
      </c>
      <c r="B3054" s="59" t="s">
        <v>8479</v>
      </c>
      <c r="C3054" s="59" t="s">
        <v>8480</v>
      </c>
      <c r="D3054" s="59">
        <v>801</v>
      </c>
      <c r="F3054" s="59" t="s">
        <v>5</v>
      </c>
      <c r="G3054" s="152" t="str">
        <f>VLOOKUP(D3054,sku归属!A:B,2,0)</f>
        <v>丁芳芳</v>
      </c>
    </row>
    <row r="3055" spans="1:13" s="59" customFormat="1" customHeight="1">
      <c r="A3055" s="59" t="s">
        <v>8481</v>
      </c>
      <c r="B3055" s="59" t="s">
        <v>8482</v>
      </c>
      <c r="C3055" s="59" t="s">
        <v>8483</v>
      </c>
      <c r="D3055" s="59">
        <v>801</v>
      </c>
      <c r="F3055" s="59" t="s">
        <v>5</v>
      </c>
      <c r="G3055" s="152" t="str">
        <f>VLOOKUP(D3055,sku归属!A:B,2,0)</f>
        <v>丁芳芳</v>
      </c>
    </row>
    <row r="3056" spans="1:13" s="59" customFormat="1" customHeight="1">
      <c r="A3056" s="59" t="s">
        <v>8484</v>
      </c>
      <c r="B3056" s="59" t="s">
        <v>8485</v>
      </c>
      <c r="C3056" s="59" t="s">
        <v>8486</v>
      </c>
      <c r="D3056" s="59">
        <v>801</v>
      </c>
      <c r="F3056" s="59" t="s">
        <v>5</v>
      </c>
      <c r="G3056" s="152" t="str">
        <f>VLOOKUP(D3056,sku归属!A:B,2,0)</f>
        <v>丁芳芳</v>
      </c>
    </row>
    <row r="3057" spans="1:13" s="59" customFormat="1" customHeight="1">
      <c r="A3057" s="59" t="s">
        <v>8487</v>
      </c>
      <c r="B3057" s="59" t="s">
        <v>8488</v>
      </c>
      <c r="C3057" s="59" t="s">
        <v>8489</v>
      </c>
      <c r="D3057" s="59">
        <v>801</v>
      </c>
      <c r="F3057" s="59" t="s">
        <v>5</v>
      </c>
      <c r="G3057" s="152" t="str">
        <f>VLOOKUP(D3057,sku归属!A:B,2,0)</f>
        <v>丁芳芳</v>
      </c>
    </row>
    <row r="3058" spans="1:13" s="59" customFormat="1" customHeight="1">
      <c r="A3058" s="59" t="s">
        <v>8490</v>
      </c>
      <c r="B3058" s="59" t="s">
        <v>8491</v>
      </c>
      <c r="C3058" s="59" t="s">
        <v>8492</v>
      </c>
      <c r="D3058" s="59">
        <v>801</v>
      </c>
      <c r="F3058" s="59" t="s">
        <v>5</v>
      </c>
      <c r="G3058" s="152" t="str">
        <f>VLOOKUP(D3058,sku归属!A:B,2,0)</f>
        <v>丁芳芳</v>
      </c>
    </row>
    <row r="3059" spans="1:13" s="59" customFormat="1" customHeight="1">
      <c r="A3059" s="59" t="s">
        <v>8493</v>
      </c>
      <c r="B3059" s="59" t="s">
        <v>8494</v>
      </c>
      <c r="C3059" s="59" t="s">
        <v>8495</v>
      </c>
      <c r="D3059" s="59">
        <v>801</v>
      </c>
      <c r="F3059" s="59" t="s">
        <v>5</v>
      </c>
      <c r="G3059" s="152" t="str">
        <f>VLOOKUP(D3059,sku归属!A:B,2,0)</f>
        <v>丁芳芳</v>
      </c>
    </row>
    <row r="3060" spans="1:13" s="59" customFormat="1" customHeight="1">
      <c r="A3060" s="59" t="s">
        <v>8496</v>
      </c>
      <c r="B3060" s="59" t="s">
        <v>8497</v>
      </c>
      <c r="C3060" s="59" t="s">
        <v>8498</v>
      </c>
      <c r="D3060" s="59">
        <v>801</v>
      </c>
      <c r="F3060" s="59" t="s">
        <v>5</v>
      </c>
      <c r="G3060" s="152" t="str">
        <f>VLOOKUP(D3060,sku归属!A:B,2,0)</f>
        <v>丁芳芳</v>
      </c>
    </row>
    <row r="3061" spans="1:13" s="59" customFormat="1" customHeight="1">
      <c r="A3061" s="59" t="s">
        <v>8499</v>
      </c>
      <c r="B3061" s="59" t="s">
        <v>8500</v>
      </c>
      <c r="C3061" s="59" t="s">
        <v>3754</v>
      </c>
      <c r="D3061" s="59">
        <v>801</v>
      </c>
      <c r="F3061" s="59" t="s">
        <v>5</v>
      </c>
      <c r="G3061" s="152" t="str">
        <f>VLOOKUP(D3061,sku归属!A:B,2,0)</f>
        <v>丁芳芳</v>
      </c>
    </row>
    <row r="3062" spans="1:13" s="59" customFormat="1" customHeight="1">
      <c r="A3062" s="59" t="s">
        <v>8501</v>
      </c>
      <c r="B3062" s="59" t="s">
        <v>8502</v>
      </c>
      <c r="C3062" s="59" t="s">
        <v>3751</v>
      </c>
      <c r="D3062" s="59">
        <v>801</v>
      </c>
      <c r="F3062" s="59" t="s">
        <v>5</v>
      </c>
      <c r="G3062" s="152" t="str">
        <f>VLOOKUP(D3062,sku归属!A:B,2,0)</f>
        <v>丁芳芳</v>
      </c>
    </row>
    <row r="3063" spans="1:13" s="59" customFormat="1" customHeight="1">
      <c r="A3063" s="59" t="s">
        <v>8503</v>
      </c>
      <c r="B3063" s="59" t="s">
        <v>8504</v>
      </c>
      <c r="C3063" s="59" t="s">
        <v>2794</v>
      </c>
      <c r="D3063" s="59">
        <v>801</v>
      </c>
      <c r="F3063" s="59" t="s">
        <v>5</v>
      </c>
      <c r="G3063" s="152" t="str">
        <f>VLOOKUP(D3063,sku归属!A:B,2,0)</f>
        <v>丁芳芳</v>
      </c>
    </row>
    <row r="3064" spans="1:13" s="59" customFormat="1" customHeight="1">
      <c r="A3064" s="59" t="s">
        <v>8505</v>
      </c>
      <c r="B3064" s="59" t="s">
        <v>8506</v>
      </c>
      <c r="C3064" s="59" t="s">
        <v>2791</v>
      </c>
      <c r="D3064" s="59">
        <v>801</v>
      </c>
      <c r="F3064" s="59" t="s">
        <v>5</v>
      </c>
      <c r="G3064" s="152" t="str">
        <f>VLOOKUP(D3064,sku归属!A:B,2,0)</f>
        <v>丁芳芳</v>
      </c>
    </row>
    <row r="3065" spans="1:13" s="59" customFormat="1" customHeight="1">
      <c r="A3065" s="59" t="s">
        <v>8507</v>
      </c>
      <c r="B3065" s="59" t="s">
        <v>8508</v>
      </c>
      <c r="C3065" s="59" t="s">
        <v>2466</v>
      </c>
      <c r="D3065" s="59">
        <v>801</v>
      </c>
      <c r="F3065" s="59" t="s">
        <v>5</v>
      </c>
      <c r="G3065" s="152" t="str">
        <f>VLOOKUP(D3065,sku归属!A:B,2,0)</f>
        <v>丁芳芳</v>
      </c>
    </row>
    <row r="3066" spans="1:13" s="59" customFormat="1" customHeight="1">
      <c r="A3066" s="59" t="s">
        <v>8509</v>
      </c>
      <c r="B3066" s="59" t="s">
        <v>8510</v>
      </c>
      <c r="C3066" s="59" t="s">
        <v>2463</v>
      </c>
      <c r="D3066" s="59">
        <v>801</v>
      </c>
      <c r="F3066" s="59" t="s">
        <v>5</v>
      </c>
      <c r="G3066" s="152" t="str">
        <f>VLOOKUP(D3066,sku归属!A:B,2,0)</f>
        <v>丁芳芳</v>
      </c>
    </row>
    <row r="3067" spans="1:13" s="59" customFormat="1" customHeight="1">
      <c r="A3067" s="59" t="s">
        <v>8511</v>
      </c>
      <c r="B3067" s="59" t="s">
        <v>8512</v>
      </c>
      <c r="C3067" s="59" t="s">
        <v>2469</v>
      </c>
      <c r="D3067" s="59">
        <v>801</v>
      </c>
      <c r="F3067" s="59" t="s">
        <v>5</v>
      </c>
      <c r="G3067" s="152" t="str">
        <f>VLOOKUP(D3067,sku归属!A:B,2,0)</f>
        <v>丁芳芳</v>
      </c>
    </row>
    <row r="3068" spans="1:13" s="59" customFormat="1" customHeight="1">
      <c r="A3068" s="59" t="s">
        <v>8513</v>
      </c>
      <c r="B3068" s="59" t="s">
        <v>8514</v>
      </c>
      <c r="C3068" s="59" t="s">
        <v>2475</v>
      </c>
      <c r="D3068" s="59">
        <v>801</v>
      </c>
      <c r="F3068" s="59" t="s">
        <v>5</v>
      </c>
      <c r="G3068" s="152" t="str">
        <f>VLOOKUP(D3068,sku归属!A:B,2,0)</f>
        <v>丁芳芳</v>
      </c>
    </row>
    <row r="3069" spans="1:13" s="59" customFormat="1" customHeight="1">
      <c r="A3069" s="59" t="s">
        <v>8515</v>
      </c>
      <c r="B3069" s="59" t="s">
        <v>8516</v>
      </c>
      <c r="C3069" s="59" t="s">
        <v>2472</v>
      </c>
      <c r="D3069" s="59">
        <v>801</v>
      </c>
      <c r="F3069" s="59" t="s">
        <v>5</v>
      </c>
      <c r="G3069" s="152" t="str">
        <f>VLOOKUP(D3069,sku归属!A:B,2,0)</f>
        <v>丁芳芳</v>
      </c>
    </row>
    <row r="3070" spans="1:13" s="59" customFormat="1" customHeight="1">
      <c r="A3070" s="59" t="s">
        <v>8517</v>
      </c>
      <c r="B3070" s="59" t="s">
        <v>8518</v>
      </c>
      <c r="C3070" s="59" t="s">
        <v>2478</v>
      </c>
      <c r="D3070" s="59">
        <v>801</v>
      </c>
      <c r="F3070" s="59" t="s">
        <v>5</v>
      </c>
      <c r="G3070" s="152" t="str">
        <f>VLOOKUP(D3070,sku归属!A:B,2,0)</f>
        <v>丁芳芳</v>
      </c>
    </row>
    <row r="3071" spans="1:13" s="59" customFormat="1" customHeight="1">
      <c r="A3071" s="59" t="s">
        <v>8519</v>
      </c>
      <c r="B3071" s="59" t="s">
        <v>8520</v>
      </c>
      <c r="C3071" s="59" t="s">
        <v>8521</v>
      </c>
      <c r="D3071" s="59">
        <v>801</v>
      </c>
      <c r="F3071" s="59" t="s">
        <v>5</v>
      </c>
      <c r="G3071" s="152" t="str">
        <f>VLOOKUP(D3071,sku归属!A:B,2,0)</f>
        <v>丁芳芳</v>
      </c>
    </row>
    <row r="3072" spans="1:13" s="59" customFormat="1" customHeight="1">
      <c r="A3072" s="59" t="s">
        <v>8522</v>
      </c>
      <c r="B3072" s="59" t="s">
        <v>8523</v>
      </c>
      <c r="C3072" s="59" t="s">
        <v>8524</v>
      </c>
      <c r="D3072" s="59">
        <v>801</v>
      </c>
      <c r="F3072" s="59" t="s">
        <v>5</v>
      </c>
      <c r="G3072" s="152" t="str">
        <f>VLOOKUP(D3072,sku归属!A:B,2,0)</f>
        <v>丁芳芳</v>
      </c>
    </row>
    <row r="3073" spans="1:13" s="59" customFormat="1" customHeight="1">
      <c r="A3073" s="59" t="s">
        <v>8525</v>
      </c>
      <c r="B3073" s="59" t="s">
        <v>8526</v>
      </c>
      <c r="C3073" s="59" t="s">
        <v>8527</v>
      </c>
      <c r="D3073" s="59">
        <v>801</v>
      </c>
      <c r="F3073" s="59" t="s">
        <v>5</v>
      </c>
      <c r="G3073" s="152" t="str">
        <f>VLOOKUP(D3073,sku归属!A:B,2,0)</f>
        <v>丁芳芳</v>
      </c>
    </row>
    <row r="3074" spans="1:13" s="59" customFormat="1" customHeight="1">
      <c r="A3074" s="59" t="s">
        <v>8528</v>
      </c>
      <c r="B3074" s="59" t="s">
        <v>8529</v>
      </c>
      <c r="C3074" s="59" t="s">
        <v>8530</v>
      </c>
      <c r="D3074" s="59">
        <v>801</v>
      </c>
      <c r="F3074" s="59" t="s">
        <v>5</v>
      </c>
      <c r="G3074" s="152" t="str">
        <f>VLOOKUP(D3074,sku归属!A:B,2,0)</f>
        <v>丁芳芳</v>
      </c>
    </row>
    <row r="3075" spans="1:13" s="59" customFormat="1" customHeight="1">
      <c r="A3075" s="59" t="s">
        <v>8531</v>
      </c>
      <c r="B3075" s="59" t="s">
        <v>8532</v>
      </c>
      <c r="C3075" s="59" t="s">
        <v>8533</v>
      </c>
      <c r="D3075" s="59">
        <v>801</v>
      </c>
      <c r="F3075" s="59" t="s">
        <v>5</v>
      </c>
      <c r="G3075" s="152" t="str">
        <f>VLOOKUP(D3075,sku归属!A:B,2,0)</f>
        <v>丁芳芳</v>
      </c>
    </row>
    <row r="3076" spans="1:13" s="59" customFormat="1" customHeight="1">
      <c r="A3076" s="59" t="s">
        <v>8534</v>
      </c>
      <c r="B3076" s="59" t="s">
        <v>8535</v>
      </c>
      <c r="C3076" s="59" t="s">
        <v>8536</v>
      </c>
      <c r="D3076" s="59">
        <v>801</v>
      </c>
      <c r="F3076" s="59" t="s">
        <v>5</v>
      </c>
      <c r="G3076" s="152" t="str">
        <f>VLOOKUP(D3076,sku归属!A:B,2,0)</f>
        <v>丁芳芳</v>
      </c>
    </row>
    <row r="3077" spans="1:13" s="59" customFormat="1" customHeight="1">
      <c r="A3077" s="59" t="s">
        <v>8537</v>
      </c>
      <c r="B3077" s="59" t="s">
        <v>8538</v>
      </c>
      <c r="C3077" s="59" t="s">
        <v>8539</v>
      </c>
      <c r="D3077" s="59">
        <v>801</v>
      </c>
      <c r="F3077" s="59" t="s">
        <v>5</v>
      </c>
      <c r="G3077" s="152" t="str">
        <f>VLOOKUP(D3077,sku归属!A:B,2,0)</f>
        <v>丁芳芳</v>
      </c>
    </row>
    <row r="3078" spans="1:13" s="59" customFormat="1" customHeight="1">
      <c r="A3078" s="59" t="s">
        <v>8540</v>
      </c>
      <c r="B3078" s="59" t="s">
        <v>8541</v>
      </c>
      <c r="C3078" s="59" t="s">
        <v>8542</v>
      </c>
      <c r="D3078" s="59">
        <v>801</v>
      </c>
      <c r="F3078" s="59" t="s">
        <v>5</v>
      </c>
      <c r="G3078" s="152" t="str">
        <f>VLOOKUP(D3078,sku归属!A:B,2,0)</f>
        <v>丁芳芳</v>
      </c>
    </row>
    <row r="3079" spans="1:13" s="59" customFormat="1" customHeight="1">
      <c r="A3079" s="59" t="s">
        <v>8543</v>
      </c>
      <c r="B3079" s="59" t="s">
        <v>8544</v>
      </c>
      <c r="C3079" s="59" t="s">
        <v>8545</v>
      </c>
      <c r="D3079" s="59">
        <v>801</v>
      </c>
      <c r="F3079" s="59" t="s">
        <v>5</v>
      </c>
      <c r="G3079" s="152" t="str">
        <f>VLOOKUP(D3079,sku归属!A:B,2,0)</f>
        <v>丁芳芳</v>
      </c>
    </row>
    <row r="3080" spans="1:13" s="59" customFormat="1" customHeight="1">
      <c r="A3080" s="59" t="s">
        <v>8546</v>
      </c>
      <c r="B3080" s="59" t="s">
        <v>8547</v>
      </c>
      <c r="C3080" s="59" t="s">
        <v>2424</v>
      </c>
      <c r="D3080" s="59">
        <v>801</v>
      </c>
      <c r="F3080" s="59" t="s">
        <v>5</v>
      </c>
      <c r="G3080" s="152" t="str">
        <f>VLOOKUP(D3080,sku归属!A:B,2,0)</f>
        <v>丁芳芳</v>
      </c>
    </row>
    <row r="3081" spans="1:13" s="59" customFormat="1" customHeight="1">
      <c r="A3081" s="59" t="s">
        <v>8548</v>
      </c>
      <c r="B3081" s="59" t="s">
        <v>8549</v>
      </c>
      <c r="C3081" s="59" t="s">
        <v>2353</v>
      </c>
      <c r="D3081" s="59">
        <v>801</v>
      </c>
      <c r="F3081" s="59" t="s">
        <v>5</v>
      </c>
      <c r="G3081" s="152" t="str">
        <f>VLOOKUP(D3081,sku归属!A:B,2,0)</f>
        <v>丁芳芳</v>
      </c>
    </row>
    <row r="3082" spans="1:13" s="59" customFormat="1" customHeight="1">
      <c r="A3082" s="59" t="s">
        <v>8550</v>
      </c>
      <c r="B3082" s="59" t="s">
        <v>8551</v>
      </c>
      <c r="C3082" s="59" t="s">
        <v>2427</v>
      </c>
      <c r="D3082" s="59">
        <v>801</v>
      </c>
      <c r="F3082" s="59" t="s">
        <v>5</v>
      </c>
      <c r="G3082" s="152" t="str">
        <f>VLOOKUP(D3082,sku归属!A:B,2,0)</f>
        <v>丁芳芳</v>
      </c>
    </row>
    <row r="3083" spans="1:13" s="59" customFormat="1" customHeight="1">
      <c r="A3083" s="59" t="s">
        <v>8552</v>
      </c>
      <c r="B3083" s="59" t="s">
        <v>8553</v>
      </c>
      <c r="C3083" s="59" t="s">
        <v>8554</v>
      </c>
      <c r="D3083" s="59">
        <v>801</v>
      </c>
      <c r="F3083" s="59" t="s">
        <v>5</v>
      </c>
      <c r="G3083" s="152" t="str">
        <f>VLOOKUP(D3083,sku归属!A:B,2,0)</f>
        <v>丁芳芳</v>
      </c>
    </row>
    <row r="3084" spans="1:13" s="59" customFormat="1" customHeight="1">
      <c r="A3084" s="59" t="s">
        <v>8555</v>
      </c>
      <c r="B3084" s="59" t="s">
        <v>8556</v>
      </c>
      <c r="C3084" s="59" t="s">
        <v>8557</v>
      </c>
      <c r="D3084" s="59">
        <v>801</v>
      </c>
      <c r="F3084" s="59" t="s">
        <v>5</v>
      </c>
      <c r="G3084" s="152" t="str">
        <f>VLOOKUP(D3084,sku归属!A:B,2,0)</f>
        <v>丁芳芳</v>
      </c>
    </row>
    <row r="3085" spans="1:13" s="59" customFormat="1" customHeight="1">
      <c r="A3085" s="59" t="s">
        <v>8558</v>
      </c>
      <c r="B3085" s="59" t="s">
        <v>8559</v>
      </c>
      <c r="C3085" s="59" t="s">
        <v>8560</v>
      </c>
      <c r="D3085" s="59">
        <v>801</v>
      </c>
      <c r="F3085" s="59" t="s">
        <v>5</v>
      </c>
      <c r="G3085" s="152" t="str">
        <f>VLOOKUP(D3085,sku归属!A:B,2,0)</f>
        <v>丁芳芳</v>
      </c>
    </row>
    <row r="3086" spans="1:13" s="59" customFormat="1" customHeight="1">
      <c r="A3086" s="59" t="s">
        <v>8561</v>
      </c>
      <c r="B3086" s="59" t="s">
        <v>8562</v>
      </c>
      <c r="C3086" s="59" t="s">
        <v>8563</v>
      </c>
      <c r="D3086" s="59">
        <v>801</v>
      </c>
      <c r="F3086" s="59" t="s">
        <v>5</v>
      </c>
      <c r="G3086" s="152" t="str">
        <f>VLOOKUP(D3086,sku归属!A:B,2,0)</f>
        <v>丁芳芳</v>
      </c>
    </row>
    <row r="3087" spans="1:13" s="59" customFormat="1" customHeight="1">
      <c r="A3087" s="59" t="s">
        <v>8564</v>
      </c>
      <c r="B3087" s="59" t="s">
        <v>8565</v>
      </c>
      <c r="C3087" s="59" t="s">
        <v>8566</v>
      </c>
      <c r="D3087" s="59">
        <v>801</v>
      </c>
      <c r="F3087" s="59" t="s">
        <v>5</v>
      </c>
      <c r="G3087" s="152" t="str">
        <f>VLOOKUP(D3087,sku归属!A:B,2,0)</f>
        <v>丁芳芳</v>
      </c>
    </row>
    <row r="3088" spans="1:13" s="59" customFormat="1" customHeight="1">
      <c r="A3088" s="59" t="s">
        <v>8567</v>
      </c>
      <c r="B3088" s="59" t="s">
        <v>8568</v>
      </c>
      <c r="C3088" s="59" t="s">
        <v>8569</v>
      </c>
      <c r="D3088" s="59">
        <v>801</v>
      </c>
      <c r="F3088" s="59" t="s">
        <v>5</v>
      </c>
      <c r="G3088" s="152" t="str">
        <f>VLOOKUP(D3088,sku归属!A:B,2,0)</f>
        <v>丁芳芳</v>
      </c>
    </row>
    <row r="3089" spans="1:13" s="59" customFormat="1" customHeight="1">
      <c r="A3089" s="59" t="s">
        <v>8570</v>
      </c>
      <c r="B3089" s="59" t="s">
        <v>8571</v>
      </c>
      <c r="C3089" s="59" t="s">
        <v>8572</v>
      </c>
      <c r="D3089" s="59">
        <v>801</v>
      </c>
      <c r="F3089" s="59" t="s">
        <v>5</v>
      </c>
      <c r="G3089" s="152" t="str">
        <f>VLOOKUP(D3089,sku归属!A:B,2,0)</f>
        <v>丁芳芳</v>
      </c>
    </row>
    <row r="3090" spans="1:13" s="59" customFormat="1" customHeight="1">
      <c r="A3090" s="59" t="s">
        <v>8573</v>
      </c>
      <c r="B3090" s="59" t="s">
        <v>8574</v>
      </c>
      <c r="C3090" s="59" t="s">
        <v>8575</v>
      </c>
      <c r="D3090" s="59">
        <v>801</v>
      </c>
      <c r="F3090" s="59" t="s">
        <v>5</v>
      </c>
      <c r="G3090" s="152" t="str">
        <f>VLOOKUP(D3090,sku归属!A:B,2,0)</f>
        <v>丁芳芳</v>
      </c>
    </row>
    <row r="3091" spans="1:13" s="59" customFormat="1" customHeight="1">
      <c r="A3091" s="59" t="s">
        <v>8576</v>
      </c>
      <c r="B3091" s="59" t="s">
        <v>8577</v>
      </c>
      <c r="C3091" s="59" t="s">
        <v>8578</v>
      </c>
      <c r="D3091" s="59">
        <v>801</v>
      </c>
      <c r="F3091" s="59" t="s">
        <v>5</v>
      </c>
      <c r="G3091" s="152" t="str">
        <f>VLOOKUP(D3091,sku归属!A:B,2,0)</f>
        <v>丁芳芳</v>
      </c>
    </row>
    <row r="3092" spans="1:13" s="59" customFormat="1" customHeight="1">
      <c r="A3092" s="59" t="s">
        <v>8579</v>
      </c>
      <c r="B3092" s="59" t="s">
        <v>8580</v>
      </c>
      <c r="C3092" s="59" t="s">
        <v>8581</v>
      </c>
      <c r="D3092" s="59">
        <v>801</v>
      </c>
      <c r="F3092" s="59" t="s">
        <v>5</v>
      </c>
      <c r="G3092" s="152" t="str">
        <f>VLOOKUP(D3092,sku归属!A:B,2,0)</f>
        <v>丁芳芳</v>
      </c>
    </row>
    <row r="3093" spans="1:13" s="59" customFormat="1" customHeight="1">
      <c r="A3093" s="59" t="s">
        <v>8582</v>
      </c>
      <c r="B3093" s="59" t="s">
        <v>8583</v>
      </c>
      <c r="C3093" s="59" t="s">
        <v>8584</v>
      </c>
      <c r="D3093" s="59">
        <v>801</v>
      </c>
      <c r="F3093" s="59" t="s">
        <v>5</v>
      </c>
      <c r="G3093" s="152" t="str">
        <f>VLOOKUP(D3093,sku归属!A:B,2,0)</f>
        <v>丁芳芳</v>
      </c>
    </row>
    <row r="3094" spans="1:13" s="59" customFormat="1" customHeight="1">
      <c r="A3094" s="59" t="s">
        <v>8585</v>
      </c>
      <c r="B3094" s="59" t="s">
        <v>8586</v>
      </c>
      <c r="C3094" s="59" t="s">
        <v>8587</v>
      </c>
      <c r="D3094" s="59">
        <v>801</v>
      </c>
      <c r="F3094" s="59" t="s">
        <v>5</v>
      </c>
      <c r="G3094" s="152" t="str">
        <f>VLOOKUP(D3094,sku归属!A:B,2,0)</f>
        <v>丁芳芳</v>
      </c>
    </row>
    <row r="3095" spans="1:13" s="59" customFormat="1" customHeight="1">
      <c r="A3095" s="59" t="s">
        <v>8588</v>
      </c>
      <c r="B3095" s="59" t="s">
        <v>8589</v>
      </c>
      <c r="C3095" s="59" t="s">
        <v>8590</v>
      </c>
      <c r="D3095" s="59">
        <v>801</v>
      </c>
      <c r="F3095" s="59" t="s">
        <v>5</v>
      </c>
      <c r="G3095" s="152" t="str">
        <f>VLOOKUP(D3095,sku归属!A:B,2,0)</f>
        <v>丁芳芳</v>
      </c>
    </row>
    <row r="3096" spans="1:13" s="59" customFormat="1" customHeight="1">
      <c r="A3096" s="59" t="s">
        <v>8591</v>
      </c>
      <c r="B3096" s="59" t="s">
        <v>8592</v>
      </c>
      <c r="C3096" s="59" t="s">
        <v>8593</v>
      </c>
      <c r="D3096" s="59">
        <v>801</v>
      </c>
      <c r="F3096" s="59" t="s">
        <v>5</v>
      </c>
      <c r="G3096" s="152" t="str">
        <f>VLOOKUP(D3096,sku归属!A:B,2,0)</f>
        <v>丁芳芳</v>
      </c>
    </row>
    <row r="3097" spans="1:13" s="59" customFormat="1" customHeight="1">
      <c r="A3097" s="59" t="s">
        <v>8594</v>
      </c>
      <c r="B3097" s="59" t="s">
        <v>8595</v>
      </c>
      <c r="C3097" s="59" t="s">
        <v>8596</v>
      </c>
      <c r="D3097" s="59">
        <v>801</v>
      </c>
      <c r="F3097" s="59" t="s">
        <v>5</v>
      </c>
      <c r="G3097" s="152" t="str">
        <f>VLOOKUP(D3097,sku归属!A:B,2,0)</f>
        <v>丁芳芳</v>
      </c>
    </row>
    <row r="3098" spans="1:13" s="59" customFormat="1" customHeight="1">
      <c r="A3098" s="59" t="s">
        <v>8597</v>
      </c>
      <c r="B3098" s="59" t="s">
        <v>8598</v>
      </c>
      <c r="C3098" s="59" t="s">
        <v>8599</v>
      </c>
      <c r="D3098" s="59">
        <v>801</v>
      </c>
      <c r="F3098" s="59" t="s">
        <v>5</v>
      </c>
      <c r="G3098" s="152" t="str">
        <f>VLOOKUP(D3098,sku归属!A:B,2,0)</f>
        <v>丁芳芳</v>
      </c>
    </row>
    <row r="3099" spans="1:13" s="59" customFormat="1" customHeight="1">
      <c r="A3099" s="59" t="s">
        <v>8600</v>
      </c>
      <c r="B3099" s="59" t="s">
        <v>8601</v>
      </c>
      <c r="C3099" s="59" t="s">
        <v>8602</v>
      </c>
      <c r="D3099" s="59">
        <v>801</v>
      </c>
      <c r="F3099" s="59" t="s">
        <v>5</v>
      </c>
      <c r="G3099" s="152" t="str">
        <f>VLOOKUP(D3099,sku归属!A:B,2,0)</f>
        <v>丁芳芳</v>
      </c>
    </row>
    <row r="3100" spans="1:13" s="59" customFormat="1" customHeight="1">
      <c r="A3100" s="59" t="s">
        <v>8603</v>
      </c>
      <c r="B3100" s="59" t="s">
        <v>8604</v>
      </c>
      <c r="C3100" s="59" t="s">
        <v>6328</v>
      </c>
      <c r="D3100" s="59">
        <v>801</v>
      </c>
      <c r="F3100" s="59" t="s">
        <v>5</v>
      </c>
      <c r="G3100" s="152" t="str">
        <f>VLOOKUP(D3100,sku归属!A:B,2,0)</f>
        <v>丁芳芳</v>
      </c>
    </row>
    <row r="3101" spans="1:13" s="59" customFormat="1" customHeight="1">
      <c r="A3101" s="59" t="s">
        <v>8605</v>
      </c>
      <c r="B3101" s="59" t="s">
        <v>8606</v>
      </c>
      <c r="C3101" s="59" t="s">
        <v>6331</v>
      </c>
      <c r="D3101" s="59">
        <v>801</v>
      </c>
      <c r="F3101" s="59" t="s">
        <v>5</v>
      </c>
      <c r="G3101" s="152" t="str">
        <f>VLOOKUP(D3101,sku归属!A:B,2,0)</f>
        <v>丁芳芳</v>
      </c>
    </row>
    <row r="3102" spans="1:13" s="59" customFormat="1" customHeight="1">
      <c r="A3102" s="59" t="s">
        <v>8607</v>
      </c>
      <c r="B3102" s="59" t="s">
        <v>8608</v>
      </c>
      <c r="C3102" s="59" t="s">
        <v>8609</v>
      </c>
      <c r="D3102" s="59">
        <v>801</v>
      </c>
      <c r="F3102" s="59" t="s">
        <v>5</v>
      </c>
      <c r="G3102" s="152" t="str">
        <f>VLOOKUP(D3102,sku归属!A:B,2,0)</f>
        <v>丁芳芳</v>
      </c>
    </row>
    <row r="3103" spans="1:13" s="59" customFormat="1" customHeight="1">
      <c r="A3103" s="59" t="s">
        <v>8610</v>
      </c>
      <c r="B3103" s="59" t="s">
        <v>8611</v>
      </c>
      <c r="C3103" s="59" t="s">
        <v>7164</v>
      </c>
      <c r="D3103" s="59">
        <v>801</v>
      </c>
      <c r="F3103" s="59" t="s">
        <v>5</v>
      </c>
      <c r="G3103" s="152" t="str">
        <f>VLOOKUP(D3103,sku归属!A:B,2,0)</f>
        <v>丁芳芳</v>
      </c>
    </row>
    <row r="3104" spans="1:13" s="59" customFormat="1" customHeight="1">
      <c r="A3104" s="59" t="s">
        <v>8612</v>
      </c>
      <c r="B3104" s="59" t="s">
        <v>8613</v>
      </c>
      <c r="C3104" s="59" t="s">
        <v>7161</v>
      </c>
      <c r="D3104" s="59">
        <v>801</v>
      </c>
      <c r="F3104" s="59" t="s">
        <v>5</v>
      </c>
      <c r="G3104" s="152" t="str">
        <f>VLOOKUP(D3104,sku归属!A:B,2,0)</f>
        <v>丁芳芳</v>
      </c>
    </row>
    <row r="3105" spans="1:13" s="59" customFormat="1" customHeight="1">
      <c r="A3105" s="59" t="s">
        <v>8614</v>
      </c>
      <c r="B3105" s="59" t="s">
        <v>8615</v>
      </c>
      <c r="C3105" s="59" t="s">
        <v>7689</v>
      </c>
      <c r="D3105" s="59">
        <v>801</v>
      </c>
      <c r="F3105" s="59" t="s">
        <v>5</v>
      </c>
      <c r="G3105" s="152" t="str">
        <f>VLOOKUP(D3105,sku归属!A:B,2,0)</f>
        <v>丁芳芳</v>
      </c>
    </row>
    <row r="3106" spans="1:13" s="59" customFormat="1" customHeight="1">
      <c r="A3106" s="59" t="s">
        <v>8616</v>
      </c>
      <c r="B3106" s="59" t="s">
        <v>8617</v>
      </c>
      <c r="C3106" s="59" t="s">
        <v>7930</v>
      </c>
      <c r="D3106" s="59">
        <v>801</v>
      </c>
      <c r="F3106" s="59" t="s">
        <v>5</v>
      </c>
      <c r="G3106" s="152" t="str">
        <f>VLOOKUP(D3106,sku归属!A:B,2,0)</f>
        <v>丁芳芳</v>
      </c>
    </row>
    <row r="3107" spans="1:13" s="59" customFormat="1" customHeight="1">
      <c r="A3107" s="59" t="s">
        <v>8618</v>
      </c>
      <c r="B3107" s="59" t="s">
        <v>8619</v>
      </c>
      <c r="C3107" s="59" t="s">
        <v>8620</v>
      </c>
      <c r="D3107" s="59">
        <v>801</v>
      </c>
      <c r="F3107" s="59" t="s">
        <v>5</v>
      </c>
      <c r="G3107" s="152" t="str">
        <f>VLOOKUP(D3107,sku归属!A:B,2,0)</f>
        <v>丁芳芳</v>
      </c>
    </row>
    <row r="3108" spans="1:13" s="59" customFormat="1" customHeight="1">
      <c r="A3108" s="59" t="s">
        <v>8621</v>
      </c>
      <c r="B3108" s="59" t="s">
        <v>8622</v>
      </c>
      <c r="C3108" s="59" t="s">
        <v>7698</v>
      </c>
      <c r="D3108" s="59">
        <v>801</v>
      </c>
      <c r="F3108" s="59" t="s">
        <v>5</v>
      </c>
      <c r="G3108" s="152" t="str">
        <f>VLOOKUP(D3108,sku归属!A:B,2,0)</f>
        <v>丁芳芳</v>
      </c>
    </row>
    <row r="3109" spans="1:13" s="59" customFormat="1" customHeight="1">
      <c r="A3109" s="59" t="s">
        <v>8623</v>
      </c>
      <c r="B3109" s="59" t="s">
        <v>8624</v>
      </c>
      <c r="C3109" s="59" t="s">
        <v>7701</v>
      </c>
      <c r="D3109" s="59">
        <v>801</v>
      </c>
      <c r="F3109" s="59" t="s">
        <v>5</v>
      </c>
      <c r="G3109" s="152" t="str">
        <f>VLOOKUP(D3109,sku归属!A:B,2,0)</f>
        <v>丁芳芳</v>
      </c>
    </row>
    <row r="3110" spans="1:13" s="59" customFormat="1" customHeight="1">
      <c r="A3110" s="59" t="s">
        <v>8625</v>
      </c>
      <c r="B3110" s="59" t="s">
        <v>8626</v>
      </c>
      <c r="C3110" s="59" t="s">
        <v>8627</v>
      </c>
      <c r="D3110" s="59">
        <v>801</v>
      </c>
      <c r="F3110" s="59" t="s">
        <v>5</v>
      </c>
      <c r="G3110" s="152" t="str">
        <f>VLOOKUP(D3110,sku归属!A:B,2,0)</f>
        <v>丁芳芳</v>
      </c>
    </row>
    <row r="3111" spans="1:13" s="59" customFormat="1" customHeight="1">
      <c r="A3111" s="59" t="s">
        <v>8628</v>
      </c>
      <c r="B3111" s="59" t="s">
        <v>8629</v>
      </c>
      <c r="C3111" s="59" t="s">
        <v>7668</v>
      </c>
      <c r="D3111" s="59">
        <v>801</v>
      </c>
      <c r="F3111" s="59" t="s">
        <v>5</v>
      </c>
      <c r="G3111" s="152" t="str">
        <f>VLOOKUP(D3111,sku归属!A:B,2,0)</f>
        <v>丁芳芳</v>
      </c>
    </row>
    <row r="3112" spans="1:13" s="59" customFormat="1" customHeight="1">
      <c r="A3112" s="59" t="s">
        <v>8630</v>
      </c>
      <c r="B3112" s="59" t="s">
        <v>8631</v>
      </c>
      <c r="C3112" s="59" t="s">
        <v>7671</v>
      </c>
      <c r="D3112" s="59">
        <v>801</v>
      </c>
      <c r="F3112" s="59" t="s">
        <v>5</v>
      </c>
      <c r="G3112" s="152" t="str">
        <f>VLOOKUP(D3112,sku归属!A:B,2,0)</f>
        <v>丁芳芳</v>
      </c>
    </row>
    <row r="3113" spans="1:13" s="59" customFormat="1" customHeight="1">
      <c r="A3113" s="59" t="s">
        <v>8632</v>
      </c>
      <c r="B3113" s="59" t="s">
        <v>8633</v>
      </c>
      <c r="C3113" s="59" t="s">
        <v>7674</v>
      </c>
      <c r="D3113" s="59">
        <v>801</v>
      </c>
      <c r="F3113" s="59" t="s">
        <v>5</v>
      </c>
      <c r="G3113" s="152" t="str">
        <f>VLOOKUP(D3113,sku归属!A:B,2,0)</f>
        <v>丁芳芳</v>
      </c>
    </row>
    <row r="3114" spans="1:13" s="59" customFormat="1" customHeight="1">
      <c r="A3114" s="59" t="s">
        <v>8634</v>
      </c>
      <c r="B3114" s="59" t="s">
        <v>8635</v>
      </c>
      <c r="C3114" s="59" t="s">
        <v>7659</v>
      </c>
      <c r="D3114" s="59">
        <v>801</v>
      </c>
      <c r="F3114" s="59" t="s">
        <v>5</v>
      </c>
      <c r="G3114" s="152" t="str">
        <f>VLOOKUP(D3114,sku归属!A:B,2,0)</f>
        <v>丁芳芳</v>
      </c>
    </row>
    <row r="3115" spans="1:13" s="59" customFormat="1" customHeight="1">
      <c r="A3115" s="59" t="s">
        <v>8636</v>
      </c>
      <c r="B3115" s="59" t="s">
        <v>8637</v>
      </c>
      <c r="C3115" s="59" t="s">
        <v>7662</v>
      </c>
      <c r="D3115" s="59">
        <v>801</v>
      </c>
      <c r="F3115" s="59" t="s">
        <v>5</v>
      </c>
      <c r="G3115" s="152" t="str">
        <f>VLOOKUP(D3115,sku归属!A:B,2,0)</f>
        <v>丁芳芳</v>
      </c>
    </row>
    <row r="3116" spans="1:13" s="59" customFormat="1" customHeight="1">
      <c r="A3116" s="59" t="s">
        <v>8638</v>
      </c>
      <c r="B3116" s="59" t="s">
        <v>8639</v>
      </c>
      <c r="C3116" s="59" t="s">
        <v>7665</v>
      </c>
      <c r="D3116" s="59">
        <v>801</v>
      </c>
      <c r="F3116" s="59" t="s">
        <v>5</v>
      </c>
      <c r="G3116" s="152" t="str">
        <f>VLOOKUP(D3116,sku归属!A:B,2,0)</f>
        <v>丁芳芳</v>
      </c>
    </row>
    <row r="3117" spans="1:13" s="59" customFormat="1" customHeight="1">
      <c r="A3117" s="59" t="s">
        <v>8640</v>
      </c>
      <c r="B3117" s="59" t="s">
        <v>8641</v>
      </c>
      <c r="C3117" s="59" t="s">
        <v>7650</v>
      </c>
      <c r="D3117" s="59">
        <v>801</v>
      </c>
      <c r="F3117" s="59" t="s">
        <v>5</v>
      </c>
      <c r="G3117" s="152" t="str">
        <f>VLOOKUP(D3117,sku归属!A:B,2,0)</f>
        <v>丁芳芳</v>
      </c>
    </row>
    <row r="3118" spans="1:13" s="59" customFormat="1" customHeight="1">
      <c r="A3118" s="59" t="s">
        <v>8642</v>
      </c>
      <c r="B3118" s="59" t="s">
        <v>8643</v>
      </c>
      <c r="C3118" s="59" t="s">
        <v>7653</v>
      </c>
      <c r="D3118" s="59">
        <v>801</v>
      </c>
      <c r="F3118" s="59" t="s">
        <v>5</v>
      </c>
      <c r="G3118" s="152" t="str">
        <f>VLOOKUP(D3118,sku归属!A:B,2,0)</f>
        <v>丁芳芳</v>
      </c>
    </row>
    <row r="3119" spans="1:13" s="59" customFormat="1" customHeight="1">
      <c r="A3119" s="59" t="s">
        <v>8644</v>
      </c>
      <c r="B3119" s="59" t="s">
        <v>8645</v>
      </c>
      <c r="C3119" s="59" t="s">
        <v>7656</v>
      </c>
      <c r="D3119" s="59">
        <v>801</v>
      </c>
      <c r="F3119" s="59" t="s">
        <v>5</v>
      </c>
      <c r="G3119" s="152" t="str">
        <f>VLOOKUP(D3119,sku归属!A:B,2,0)</f>
        <v>丁芳芳</v>
      </c>
    </row>
    <row r="3120" spans="1:13" s="59" customFormat="1" customHeight="1">
      <c r="A3120" s="59" t="s">
        <v>8646</v>
      </c>
      <c r="B3120" s="59" t="s">
        <v>8647</v>
      </c>
      <c r="C3120" s="59" t="s">
        <v>8648</v>
      </c>
      <c r="D3120" s="59">
        <v>801</v>
      </c>
      <c r="F3120" s="59" t="s">
        <v>5</v>
      </c>
      <c r="G3120" s="152" t="str">
        <f>VLOOKUP(D3120,sku归属!A:B,2,0)</f>
        <v>丁芳芳</v>
      </c>
    </row>
    <row r="3121" spans="1:13" s="59" customFormat="1" customHeight="1">
      <c r="A3121" s="59" t="s">
        <v>8649</v>
      </c>
      <c r="B3121" s="59" t="s">
        <v>8650</v>
      </c>
      <c r="C3121" s="59" t="s">
        <v>8651</v>
      </c>
      <c r="D3121" s="59">
        <v>801</v>
      </c>
      <c r="F3121" s="59" t="s">
        <v>5</v>
      </c>
      <c r="G3121" s="152" t="str">
        <f>VLOOKUP(D3121,sku归属!A:B,2,0)</f>
        <v>丁芳芳</v>
      </c>
    </row>
    <row r="3122" spans="1:13" s="59" customFormat="1" customHeight="1">
      <c r="A3122" s="59" t="s">
        <v>8652</v>
      </c>
      <c r="B3122" s="59" t="s">
        <v>8653</v>
      </c>
      <c r="C3122" s="59" t="s">
        <v>8190</v>
      </c>
      <c r="D3122" s="59">
        <v>801</v>
      </c>
      <c r="F3122" s="59" t="s">
        <v>5</v>
      </c>
      <c r="G3122" s="152" t="str">
        <f>VLOOKUP(D3122,sku归属!A:B,2,0)</f>
        <v>丁芳芳</v>
      </c>
    </row>
    <row r="3123" spans="1:13" s="59" customFormat="1" customHeight="1">
      <c r="A3123" s="59" t="s">
        <v>8654</v>
      </c>
      <c r="B3123" s="59" t="s">
        <v>8655</v>
      </c>
      <c r="C3123" s="59" t="s">
        <v>6590</v>
      </c>
      <c r="D3123" s="59">
        <v>801</v>
      </c>
      <c r="F3123" s="59" t="s">
        <v>5</v>
      </c>
      <c r="G3123" s="152" t="str">
        <f>VLOOKUP(D3123,sku归属!A:B,2,0)</f>
        <v>丁芳芳</v>
      </c>
    </row>
    <row r="3124" spans="1:13" s="59" customFormat="1" customHeight="1">
      <c r="A3124" s="59" t="s">
        <v>8656</v>
      </c>
      <c r="B3124" s="59" t="s">
        <v>8657</v>
      </c>
      <c r="C3124" s="59" t="s">
        <v>6587</v>
      </c>
      <c r="D3124" s="59">
        <v>801</v>
      </c>
      <c r="F3124" s="59" t="s">
        <v>5</v>
      </c>
      <c r="G3124" s="152" t="str">
        <f>VLOOKUP(D3124,sku归属!A:B,2,0)</f>
        <v>丁芳芳</v>
      </c>
    </row>
    <row r="3125" spans="1:13" s="59" customFormat="1" customHeight="1">
      <c r="A3125" s="59" t="s">
        <v>8658</v>
      </c>
      <c r="B3125" s="59" t="s">
        <v>8659</v>
      </c>
      <c r="C3125" s="59" t="s">
        <v>8660</v>
      </c>
      <c r="D3125" s="59">
        <v>801</v>
      </c>
      <c r="F3125" s="59" t="s">
        <v>5</v>
      </c>
      <c r="G3125" s="152" t="str">
        <f>VLOOKUP(D3125,sku归属!A:B,2,0)</f>
        <v>丁芳芳</v>
      </c>
    </row>
    <row r="3126" spans="1:13" s="59" customFormat="1" customHeight="1">
      <c r="A3126" s="59" t="s">
        <v>8661</v>
      </c>
      <c r="B3126" s="59" t="s">
        <v>8662</v>
      </c>
      <c r="C3126" s="59" t="s">
        <v>8663</v>
      </c>
      <c r="D3126" s="59">
        <v>801</v>
      </c>
      <c r="F3126" s="59" t="s">
        <v>5</v>
      </c>
      <c r="G3126" s="152" t="str">
        <f>VLOOKUP(D3126,sku归属!A:B,2,0)</f>
        <v>丁芳芳</v>
      </c>
    </row>
    <row r="3127" spans="1:13" s="59" customFormat="1" customHeight="1">
      <c r="A3127" s="59" t="s">
        <v>8664</v>
      </c>
      <c r="B3127" s="59" t="s">
        <v>8665</v>
      </c>
      <c r="C3127" s="59" t="s">
        <v>8666</v>
      </c>
      <c r="D3127" s="59">
        <v>801</v>
      </c>
      <c r="F3127" s="59" t="s">
        <v>5</v>
      </c>
      <c r="G3127" s="152" t="str">
        <f>VLOOKUP(D3127,sku归属!A:B,2,0)</f>
        <v>丁芳芳</v>
      </c>
    </row>
    <row r="3128" spans="1:13" s="59" customFormat="1" customHeight="1">
      <c r="A3128" s="59" t="s">
        <v>8667</v>
      </c>
      <c r="B3128" s="59" t="s">
        <v>8668</v>
      </c>
      <c r="C3128" s="59" t="s">
        <v>8669</v>
      </c>
      <c r="D3128" s="59">
        <v>801</v>
      </c>
      <c r="F3128" s="59" t="s">
        <v>5</v>
      </c>
      <c r="G3128" s="152" t="str">
        <f>VLOOKUP(D3128,sku归属!A:B,2,0)</f>
        <v>丁芳芳</v>
      </c>
    </row>
    <row r="3129" spans="1:13" s="59" customFormat="1" customHeight="1">
      <c r="A3129" s="59" t="s">
        <v>8670</v>
      </c>
      <c r="B3129" s="59" t="s">
        <v>8671</v>
      </c>
      <c r="C3129" s="59" t="s">
        <v>8672</v>
      </c>
      <c r="D3129" s="59">
        <v>801</v>
      </c>
      <c r="F3129" s="59" t="s">
        <v>5</v>
      </c>
      <c r="G3129" s="152" t="str">
        <f>VLOOKUP(D3129,sku归属!A:B,2,0)</f>
        <v>丁芳芳</v>
      </c>
    </row>
    <row r="3130" spans="1:13" s="59" customFormat="1" customHeight="1">
      <c r="A3130" s="59" t="s">
        <v>8673</v>
      </c>
      <c r="B3130" s="59" t="s">
        <v>8674</v>
      </c>
      <c r="C3130" s="59" t="s">
        <v>8675</v>
      </c>
      <c r="D3130" s="59">
        <v>801</v>
      </c>
      <c r="F3130" s="59" t="s">
        <v>5</v>
      </c>
      <c r="G3130" s="152" t="str">
        <f>VLOOKUP(D3130,sku归属!A:B,2,0)</f>
        <v>丁芳芳</v>
      </c>
    </row>
    <row r="3131" spans="1:13" s="59" customFormat="1" customHeight="1">
      <c r="A3131" s="59" t="s">
        <v>8676</v>
      </c>
      <c r="B3131" s="59" t="s">
        <v>8677</v>
      </c>
      <c r="C3131" s="59" t="s">
        <v>8678</v>
      </c>
      <c r="D3131" s="59">
        <v>801</v>
      </c>
      <c r="F3131" s="59" t="s">
        <v>5</v>
      </c>
      <c r="G3131" s="152" t="str">
        <f>VLOOKUP(D3131,sku归属!A:B,2,0)</f>
        <v>丁芳芳</v>
      </c>
    </row>
    <row r="3132" spans="1:13" s="59" customFormat="1" customHeight="1">
      <c r="A3132" s="59" t="s">
        <v>8679</v>
      </c>
      <c r="B3132" s="59" t="s">
        <v>8680</v>
      </c>
      <c r="C3132" s="59" t="s">
        <v>8681</v>
      </c>
      <c r="D3132" s="59">
        <v>801</v>
      </c>
      <c r="F3132" s="59" t="s">
        <v>5</v>
      </c>
      <c r="G3132" s="152" t="str">
        <f>VLOOKUP(D3132,sku归属!A:B,2,0)</f>
        <v>丁芳芳</v>
      </c>
    </row>
    <row r="3133" spans="1:13" s="59" customFormat="1" customHeight="1">
      <c r="A3133" s="59" t="s">
        <v>8682</v>
      </c>
      <c r="B3133" s="59" t="s">
        <v>8683</v>
      </c>
      <c r="C3133" s="59" t="s">
        <v>8684</v>
      </c>
      <c r="D3133" s="59">
        <v>801</v>
      </c>
      <c r="F3133" s="59" t="s">
        <v>5</v>
      </c>
      <c r="G3133" s="152" t="str">
        <f>VLOOKUP(D3133,sku归属!A:B,2,0)</f>
        <v>丁芳芳</v>
      </c>
    </row>
    <row r="3134" spans="1:13" s="59" customFormat="1" customHeight="1">
      <c r="A3134" s="59" t="s">
        <v>8685</v>
      </c>
      <c r="B3134" s="59" t="s">
        <v>8686</v>
      </c>
      <c r="C3134" s="59" t="s">
        <v>8687</v>
      </c>
      <c r="D3134" s="59">
        <v>801</v>
      </c>
      <c r="F3134" s="59" t="s">
        <v>5</v>
      </c>
      <c r="G3134" s="152" t="str">
        <f>VLOOKUP(D3134,sku归属!A:B,2,0)</f>
        <v>丁芳芳</v>
      </c>
    </row>
    <row r="3135" spans="1:13" s="59" customFormat="1" customHeight="1">
      <c r="A3135" s="59" t="s">
        <v>8688</v>
      </c>
      <c r="B3135" s="59" t="s">
        <v>8689</v>
      </c>
      <c r="C3135" s="59" t="s">
        <v>8690</v>
      </c>
      <c r="D3135" s="59">
        <v>801</v>
      </c>
      <c r="F3135" s="59" t="s">
        <v>5</v>
      </c>
      <c r="G3135" s="152" t="str">
        <f>VLOOKUP(D3135,sku归属!A:B,2,0)</f>
        <v>丁芳芳</v>
      </c>
    </row>
    <row r="3136" spans="1:13" s="59" customFormat="1" customHeight="1">
      <c r="A3136" s="59" t="s">
        <v>8691</v>
      </c>
      <c r="B3136" s="59" t="s">
        <v>8692</v>
      </c>
      <c r="C3136" s="59" t="s">
        <v>8693</v>
      </c>
      <c r="D3136" s="59">
        <v>801</v>
      </c>
      <c r="F3136" s="59" t="s">
        <v>5</v>
      </c>
      <c r="G3136" s="152" t="str">
        <f>VLOOKUP(D3136,sku归属!A:B,2,0)</f>
        <v>丁芳芳</v>
      </c>
    </row>
    <row r="3137" spans="1:13" s="59" customFormat="1" customHeight="1">
      <c r="A3137" s="59" t="s">
        <v>8694</v>
      </c>
      <c r="B3137" s="59" t="s">
        <v>8695</v>
      </c>
      <c r="C3137" s="59" t="s">
        <v>8696</v>
      </c>
      <c r="D3137" s="59">
        <v>801</v>
      </c>
      <c r="F3137" s="59" t="s">
        <v>5</v>
      </c>
      <c r="G3137" s="152" t="str">
        <f>VLOOKUP(D3137,sku归属!A:B,2,0)</f>
        <v>丁芳芳</v>
      </c>
    </row>
    <row r="3138" spans="1:13" s="59" customFormat="1" customHeight="1">
      <c r="A3138" s="59" t="s">
        <v>8697</v>
      </c>
      <c r="B3138" s="59" t="s">
        <v>8698</v>
      </c>
      <c r="C3138" s="59" t="s">
        <v>8699</v>
      </c>
      <c r="D3138" s="59">
        <v>801</v>
      </c>
      <c r="F3138" s="59" t="s">
        <v>5</v>
      </c>
      <c r="G3138" s="152" t="str">
        <f>VLOOKUP(D3138,sku归属!A:B,2,0)</f>
        <v>丁芳芳</v>
      </c>
    </row>
    <row r="3139" spans="1:13" s="59" customFormat="1" customHeight="1">
      <c r="A3139" s="59" t="s">
        <v>8700</v>
      </c>
      <c r="B3139" s="59" t="s">
        <v>8701</v>
      </c>
      <c r="C3139" s="59" t="s">
        <v>8702</v>
      </c>
      <c r="D3139" s="59">
        <v>801</v>
      </c>
      <c r="F3139" s="59" t="s">
        <v>5</v>
      </c>
      <c r="G3139" s="152" t="str">
        <f>VLOOKUP(D3139,sku归属!A:B,2,0)</f>
        <v>丁芳芳</v>
      </c>
    </row>
    <row r="3140" spans="1:13" s="59" customFormat="1" customHeight="1">
      <c r="A3140" s="59" t="s">
        <v>8703</v>
      </c>
      <c r="B3140" s="59" t="s">
        <v>8704</v>
      </c>
      <c r="C3140" s="59" t="s">
        <v>8705</v>
      </c>
      <c r="D3140" s="59">
        <v>801</v>
      </c>
      <c r="F3140" s="59" t="s">
        <v>5</v>
      </c>
      <c r="G3140" s="152" t="str">
        <f>VLOOKUP(D3140,sku归属!A:B,2,0)</f>
        <v>丁芳芳</v>
      </c>
    </row>
    <row r="3141" spans="1:13" s="59" customFormat="1" customHeight="1">
      <c r="A3141" s="59" t="s">
        <v>8706</v>
      </c>
      <c r="B3141" s="59" t="s">
        <v>8707</v>
      </c>
      <c r="C3141" s="59" t="s">
        <v>7898</v>
      </c>
      <c r="D3141" s="59">
        <v>801</v>
      </c>
      <c r="F3141" s="59" t="s">
        <v>5</v>
      </c>
      <c r="G3141" s="152" t="str">
        <f>VLOOKUP(D3141,sku归属!A:B,2,0)</f>
        <v>丁芳芳</v>
      </c>
    </row>
    <row r="3142" spans="1:13" s="59" customFormat="1" customHeight="1">
      <c r="A3142" s="59" t="s">
        <v>8708</v>
      </c>
      <c r="B3142" s="59" t="s">
        <v>8709</v>
      </c>
      <c r="C3142" s="59" t="s">
        <v>7895</v>
      </c>
      <c r="D3142" s="59">
        <v>801</v>
      </c>
      <c r="F3142" s="59" t="s">
        <v>5</v>
      </c>
      <c r="G3142" s="152" t="str">
        <f>VLOOKUP(D3142,sku归属!A:B,2,0)</f>
        <v>丁芳芳</v>
      </c>
    </row>
    <row r="3143" spans="1:13" s="59" customFormat="1" customHeight="1">
      <c r="A3143" s="59" t="s">
        <v>8710</v>
      </c>
      <c r="B3143" s="59" t="s">
        <v>8711</v>
      </c>
      <c r="C3143" s="59" t="s">
        <v>7904</v>
      </c>
      <c r="D3143" s="59">
        <v>801</v>
      </c>
      <c r="F3143" s="59" t="s">
        <v>5</v>
      </c>
      <c r="G3143" s="152" t="str">
        <f>VLOOKUP(D3143,sku归属!A:B,2,0)</f>
        <v>丁芳芳</v>
      </c>
    </row>
    <row r="3144" spans="1:13" s="59" customFormat="1" customHeight="1">
      <c r="A3144" s="59" t="s">
        <v>8712</v>
      </c>
      <c r="B3144" s="59" t="s">
        <v>8713</v>
      </c>
      <c r="C3144" s="59" t="s">
        <v>7901</v>
      </c>
      <c r="D3144" s="59">
        <v>801</v>
      </c>
      <c r="F3144" s="59" t="s">
        <v>5</v>
      </c>
      <c r="G3144" s="152" t="str">
        <f>VLOOKUP(D3144,sku归属!A:B,2,0)</f>
        <v>丁芳芳</v>
      </c>
    </row>
    <row r="3145" spans="1:13" s="59" customFormat="1" customHeight="1">
      <c r="A3145" s="59" t="s">
        <v>8714</v>
      </c>
      <c r="B3145" s="59" t="s">
        <v>8715</v>
      </c>
      <c r="C3145" s="59" t="s">
        <v>3772</v>
      </c>
      <c r="D3145" s="59">
        <v>801</v>
      </c>
      <c r="F3145" s="59" t="s">
        <v>5</v>
      </c>
      <c r="G3145" s="152" t="str">
        <f>VLOOKUP(D3145,sku归属!A:B,2,0)</f>
        <v>丁芳芳</v>
      </c>
    </row>
    <row r="3146" spans="1:13" s="59" customFormat="1" customHeight="1">
      <c r="A3146" s="59" t="s">
        <v>8716</v>
      </c>
      <c r="B3146" s="59" t="s">
        <v>8717</v>
      </c>
      <c r="C3146" s="59" t="s">
        <v>8718</v>
      </c>
      <c r="D3146" s="59">
        <v>801</v>
      </c>
      <c r="F3146" s="59" t="s">
        <v>5</v>
      </c>
      <c r="G3146" s="152" t="str">
        <f>VLOOKUP(D3146,sku归属!A:B,2,0)</f>
        <v>丁芳芳</v>
      </c>
    </row>
    <row r="3147" spans="1:13" s="59" customFormat="1" customHeight="1">
      <c r="A3147" s="59" t="s">
        <v>8719</v>
      </c>
      <c r="B3147" s="59" t="s">
        <v>8720</v>
      </c>
      <c r="C3147" s="59" t="s">
        <v>3778</v>
      </c>
      <c r="D3147" s="59">
        <v>801</v>
      </c>
      <c r="F3147" s="59" t="s">
        <v>5</v>
      </c>
      <c r="G3147" s="152" t="str">
        <f>VLOOKUP(D3147,sku归属!A:B,2,0)</f>
        <v>丁芳芳</v>
      </c>
    </row>
    <row r="3148" spans="1:13" s="59" customFormat="1" customHeight="1">
      <c r="A3148" s="59" t="s">
        <v>8721</v>
      </c>
      <c r="B3148" s="59" t="s">
        <v>8722</v>
      </c>
      <c r="C3148" s="59" t="s">
        <v>3781</v>
      </c>
      <c r="D3148" s="59">
        <v>801</v>
      </c>
      <c r="F3148" s="59" t="s">
        <v>5</v>
      </c>
      <c r="G3148" s="152" t="str">
        <f>VLOOKUP(D3148,sku归属!A:B,2,0)</f>
        <v>丁芳芳</v>
      </c>
    </row>
    <row r="3149" spans="1:13" s="59" customFormat="1" customHeight="1">
      <c r="A3149" s="59" t="s">
        <v>8723</v>
      </c>
      <c r="B3149" s="59" t="s">
        <v>8724</v>
      </c>
      <c r="C3149" s="59" t="s">
        <v>7756</v>
      </c>
      <c r="D3149" s="59">
        <v>801</v>
      </c>
      <c r="F3149" s="59" t="s">
        <v>5</v>
      </c>
      <c r="G3149" s="152" t="str">
        <f>VLOOKUP(D3149,sku归属!A:B,2,0)</f>
        <v>丁芳芳</v>
      </c>
    </row>
    <row r="3150" spans="1:13" s="59" customFormat="1" customHeight="1">
      <c r="A3150" s="59" t="s">
        <v>8725</v>
      </c>
      <c r="B3150" s="59" t="s">
        <v>8726</v>
      </c>
      <c r="C3150" s="59" t="s">
        <v>7753</v>
      </c>
      <c r="D3150" s="59">
        <v>801</v>
      </c>
      <c r="F3150" s="59" t="s">
        <v>5</v>
      </c>
      <c r="G3150" s="152" t="str">
        <f>VLOOKUP(D3150,sku归属!A:B,2,0)</f>
        <v>丁芳芳</v>
      </c>
    </row>
    <row r="3151" spans="1:13" s="59" customFormat="1" customHeight="1">
      <c r="A3151" s="59" t="s">
        <v>8727</v>
      </c>
      <c r="B3151" s="59" t="s">
        <v>8728</v>
      </c>
      <c r="C3151" s="59" t="s">
        <v>7762</v>
      </c>
      <c r="D3151" s="59">
        <v>801</v>
      </c>
      <c r="F3151" s="59" t="s">
        <v>5</v>
      </c>
      <c r="G3151" s="152" t="str">
        <f>VLOOKUP(D3151,sku归属!A:B,2,0)</f>
        <v>丁芳芳</v>
      </c>
    </row>
    <row r="3152" spans="1:13" s="59" customFormat="1" customHeight="1">
      <c r="A3152" s="59" t="s">
        <v>8729</v>
      </c>
      <c r="B3152" s="59" t="s">
        <v>8730</v>
      </c>
      <c r="C3152" s="59" t="s">
        <v>7759</v>
      </c>
      <c r="D3152" s="59">
        <v>801</v>
      </c>
      <c r="F3152" s="59" t="s">
        <v>5</v>
      </c>
      <c r="G3152" s="152" t="str">
        <f>VLOOKUP(D3152,sku归属!A:B,2,0)</f>
        <v>丁芳芳</v>
      </c>
    </row>
    <row r="3153" spans="1:13" s="59" customFormat="1" customHeight="1">
      <c r="A3153" s="59" t="s">
        <v>8731</v>
      </c>
      <c r="B3153" s="59" t="s">
        <v>8732</v>
      </c>
      <c r="C3153" s="59" t="s">
        <v>8733</v>
      </c>
      <c r="D3153" s="59">
        <v>801</v>
      </c>
      <c r="F3153" s="59" t="s">
        <v>5</v>
      </c>
      <c r="G3153" s="152" t="str">
        <f>VLOOKUP(D3153,sku归属!A:B,2,0)</f>
        <v>丁芳芳</v>
      </c>
    </row>
    <row r="3154" spans="1:13" s="59" customFormat="1" customHeight="1">
      <c r="A3154" s="59" t="s">
        <v>8734</v>
      </c>
      <c r="B3154" s="59" t="s">
        <v>8735</v>
      </c>
      <c r="C3154" s="59" t="s">
        <v>8736</v>
      </c>
      <c r="D3154" s="59">
        <v>801</v>
      </c>
      <c r="F3154" s="59" t="s">
        <v>5</v>
      </c>
      <c r="G3154" s="152" t="str">
        <f>VLOOKUP(D3154,sku归属!A:B,2,0)</f>
        <v>丁芳芳</v>
      </c>
    </row>
    <row r="3155" spans="1:13" s="59" customFormat="1" customHeight="1">
      <c r="A3155" s="59" t="s">
        <v>8737</v>
      </c>
      <c r="B3155" s="59" t="s">
        <v>8738</v>
      </c>
      <c r="C3155" s="59" t="s">
        <v>8739</v>
      </c>
      <c r="D3155" s="59">
        <v>801</v>
      </c>
      <c r="F3155" s="59" t="s">
        <v>5</v>
      </c>
      <c r="G3155" s="152" t="str">
        <f>VLOOKUP(D3155,sku归属!A:B,2,0)</f>
        <v>丁芳芳</v>
      </c>
    </row>
    <row r="3156" spans="1:13" s="59" customFormat="1" customHeight="1">
      <c r="A3156" s="59" t="s">
        <v>8740</v>
      </c>
      <c r="B3156" s="59" t="s">
        <v>8741</v>
      </c>
      <c r="C3156" s="59" t="s">
        <v>8742</v>
      </c>
      <c r="D3156" s="59">
        <v>801</v>
      </c>
      <c r="F3156" s="59" t="s">
        <v>5</v>
      </c>
      <c r="G3156" s="152" t="str">
        <f>VLOOKUP(D3156,sku归属!A:B,2,0)</f>
        <v>丁芳芳</v>
      </c>
    </row>
    <row r="3157" spans="1:13" s="59" customFormat="1" customHeight="1">
      <c r="A3157" s="59" t="s">
        <v>8743</v>
      </c>
      <c r="B3157" s="59" t="s">
        <v>8744</v>
      </c>
      <c r="C3157" s="59" t="s">
        <v>8745</v>
      </c>
      <c r="D3157" s="59">
        <v>801</v>
      </c>
      <c r="F3157" s="59" t="s">
        <v>5</v>
      </c>
      <c r="G3157" s="152" t="str">
        <f>VLOOKUP(D3157,sku归属!A:B,2,0)</f>
        <v>丁芳芳</v>
      </c>
    </row>
    <row r="3158" spans="1:13" s="59" customFormat="1" customHeight="1">
      <c r="A3158" s="59" t="s">
        <v>8746</v>
      </c>
      <c r="B3158" s="59" t="s">
        <v>8747</v>
      </c>
      <c r="C3158" s="59" t="s">
        <v>8748</v>
      </c>
      <c r="D3158" s="59">
        <v>801</v>
      </c>
      <c r="F3158" s="59" t="s">
        <v>5</v>
      </c>
      <c r="G3158" s="152" t="str">
        <f>VLOOKUP(D3158,sku归属!A:B,2,0)</f>
        <v>丁芳芳</v>
      </c>
    </row>
    <row r="3159" spans="1:13" s="59" customFormat="1" customHeight="1">
      <c r="A3159" s="59" t="s">
        <v>8749</v>
      </c>
      <c r="B3159" s="59" t="s">
        <v>8750</v>
      </c>
      <c r="C3159" s="59" t="s">
        <v>8751</v>
      </c>
      <c r="D3159" s="59">
        <v>801</v>
      </c>
      <c r="F3159" s="59" t="s">
        <v>5</v>
      </c>
      <c r="G3159" s="152" t="str">
        <f>VLOOKUP(D3159,sku归属!A:B,2,0)</f>
        <v>丁芳芳</v>
      </c>
    </row>
    <row r="3160" spans="1:13" s="59" customFormat="1" customHeight="1">
      <c r="A3160" s="59" t="s">
        <v>8752</v>
      </c>
      <c r="B3160" s="59" t="s">
        <v>8753</v>
      </c>
      <c r="C3160" s="59" t="s">
        <v>8754</v>
      </c>
      <c r="D3160" s="59">
        <v>801</v>
      </c>
      <c r="F3160" s="59" t="s">
        <v>5</v>
      </c>
      <c r="G3160" s="152" t="str">
        <f>VLOOKUP(D3160,sku归属!A:B,2,0)</f>
        <v>丁芳芳</v>
      </c>
    </row>
    <row r="3161" spans="1:13" s="59" customFormat="1" customHeight="1">
      <c r="A3161" s="59" t="s">
        <v>8755</v>
      </c>
      <c r="B3161" s="59" t="s">
        <v>8756</v>
      </c>
      <c r="C3161" s="59" t="s">
        <v>8757</v>
      </c>
      <c r="D3161" s="59">
        <v>801</v>
      </c>
      <c r="F3161" s="59" t="s">
        <v>5</v>
      </c>
      <c r="G3161" s="152" t="str">
        <f>VLOOKUP(D3161,sku归属!A:B,2,0)</f>
        <v>丁芳芳</v>
      </c>
    </row>
    <row r="3162" spans="1:13" s="59" customFormat="1" customHeight="1">
      <c r="A3162" s="59" t="s">
        <v>8758</v>
      </c>
      <c r="B3162" s="59" t="s">
        <v>8759</v>
      </c>
      <c r="C3162" s="59" t="s">
        <v>8760</v>
      </c>
      <c r="D3162" s="59">
        <v>801</v>
      </c>
      <c r="F3162" s="59" t="s">
        <v>5</v>
      </c>
      <c r="G3162" s="152" t="str">
        <f>VLOOKUP(D3162,sku归属!A:B,2,0)</f>
        <v>丁芳芳</v>
      </c>
    </row>
    <row r="3163" spans="1:13" s="59" customFormat="1" customHeight="1">
      <c r="A3163" s="59" t="s">
        <v>8761</v>
      </c>
      <c r="B3163" s="59" t="s">
        <v>8762</v>
      </c>
      <c r="C3163" s="59" t="s">
        <v>8763</v>
      </c>
      <c r="D3163" s="59">
        <v>801</v>
      </c>
      <c r="F3163" s="59" t="s">
        <v>5</v>
      </c>
      <c r="G3163" s="152" t="str">
        <f>VLOOKUP(D3163,sku归属!A:B,2,0)</f>
        <v>丁芳芳</v>
      </c>
    </row>
    <row r="3164" spans="1:13" s="59" customFormat="1" customHeight="1">
      <c r="A3164" s="59" t="s">
        <v>8764</v>
      </c>
      <c r="B3164" s="59" t="s">
        <v>8765</v>
      </c>
      <c r="C3164" s="59" t="s">
        <v>8766</v>
      </c>
      <c r="D3164" s="59">
        <v>801</v>
      </c>
      <c r="F3164" s="59" t="s">
        <v>5</v>
      </c>
      <c r="G3164" s="152" t="str">
        <f>VLOOKUP(D3164,sku归属!A:B,2,0)</f>
        <v>丁芳芳</v>
      </c>
    </row>
    <row r="3165" spans="1:13" s="59" customFormat="1" customHeight="1">
      <c r="A3165" s="59" t="s">
        <v>8767</v>
      </c>
      <c r="B3165" s="59" t="s">
        <v>8768</v>
      </c>
      <c r="C3165" s="59" t="s">
        <v>8769</v>
      </c>
      <c r="D3165" s="59">
        <v>801</v>
      </c>
      <c r="F3165" s="59" t="s">
        <v>5</v>
      </c>
      <c r="G3165" s="152" t="str">
        <f>VLOOKUP(D3165,sku归属!A:B,2,0)</f>
        <v>丁芳芳</v>
      </c>
    </row>
    <row r="3166" spans="1:13" s="59" customFormat="1" customHeight="1">
      <c r="A3166" s="59" t="s">
        <v>8770</v>
      </c>
      <c r="B3166" s="59" t="s">
        <v>8771</v>
      </c>
      <c r="C3166" s="59" t="s">
        <v>7870</v>
      </c>
      <c r="D3166" s="59">
        <v>801</v>
      </c>
      <c r="F3166" s="59" t="s">
        <v>5</v>
      </c>
      <c r="G3166" s="152" t="str">
        <f>VLOOKUP(D3166,sku归属!A:B,2,0)</f>
        <v>丁芳芳</v>
      </c>
    </row>
    <row r="3167" spans="1:13" s="59" customFormat="1" customHeight="1">
      <c r="A3167" s="59" t="s">
        <v>8772</v>
      </c>
      <c r="B3167" s="59" t="s">
        <v>8773</v>
      </c>
      <c r="C3167" s="59" t="s">
        <v>7873</v>
      </c>
      <c r="D3167" s="59">
        <v>801</v>
      </c>
      <c r="F3167" s="59" t="s">
        <v>5</v>
      </c>
      <c r="G3167" s="152" t="str">
        <f>VLOOKUP(D3167,sku归属!A:B,2,0)</f>
        <v>丁芳芳</v>
      </c>
    </row>
    <row r="3168" spans="1:13" s="59" customFormat="1" customHeight="1">
      <c r="A3168" s="59" t="s">
        <v>8774</v>
      </c>
      <c r="B3168" s="59" t="s">
        <v>8775</v>
      </c>
      <c r="C3168" s="59" t="s">
        <v>7876</v>
      </c>
      <c r="D3168" s="59">
        <v>801</v>
      </c>
      <c r="F3168" s="59" t="s">
        <v>5</v>
      </c>
      <c r="G3168" s="152" t="str">
        <f>VLOOKUP(D3168,sku归属!A:B,2,0)</f>
        <v>丁芳芳</v>
      </c>
    </row>
    <row r="3169" spans="1:13" s="59" customFormat="1" customHeight="1">
      <c r="A3169" s="59" t="s">
        <v>8776</v>
      </c>
      <c r="B3169" s="59" t="s">
        <v>8777</v>
      </c>
      <c r="C3169" s="59" t="s">
        <v>8778</v>
      </c>
      <c r="D3169" s="59">
        <v>801</v>
      </c>
      <c r="F3169" s="59" t="s">
        <v>5</v>
      </c>
      <c r="G3169" s="152" t="str">
        <f>VLOOKUP(D3169,sku归属!A:B,2,0)</f>
        <v>丁芳芳</v>
      </c>
    </row>
    <row r="3170" spans="1:13" s="59" customFormat="1" customHeight="1">
      <c r="A3170" s="59" t="s">
        <v>8779</v>
      </c>
      <c r="B3170" s="59" t="s">
        <v>8780</v>
      </c>
      <c r="C3170" s="59" t="s">
        <v>8781</v>
      </c>
      <c r="D3170" s="59">
        <v>801</v>
      </c>
      <c r="F3170" s="59" t="s">
        <v>5</v>
      </c>
      <c r="G3170" s="152" t="str">
        <f>VLOOKUP(D3170,sku归属!A:B,2,0)</f>
        <v>丁芳芳</v>
      </c>
    </row>
    <row r="3171" spans="1:13" s="59" customFormat="1" customHeight="1">
      <c r="A3171" s="59" t="s">
        <v>8782</v>
      </c>
      <c r="B3171" s="59" t="s">
        <v>8783</v>
      </c>
      <c r="C3171" s="59" t="s">
        <v>8784</v>
      </c>
      <c r="D3171" s="59">
        <v>801</v>
      </c>
      <c r="F3171" s="59" t="s">
        <v>5</v>
      </c>
      <c r="G3171" s="152" t="str">
        <f>VLOOKUP(D3171,sku归属!A:B,2,0)</f>
        <v>丁芳芳</v>
      </c>
    </row>
    <row r="3172" spans="1:13" s="59" customFormat="1" customHeight="1">
      <c r="A3172" s="59" t="s">
        <v>8785</v>
      </c>
      <c r="B3172" s="59" t="s">
        <v>8786</v>
      </c>
      <c r="C3172" s="59" t="s">
        <v>8787</v>
      </c>
      <c r="D3172" s="59">
        <v>801</v>
      </c>
      <c r="F3172" s="59" t="s">
        <v>5</v>
      </c>
      <c r="G3172" s="152" t="str">
        <f>VLOOKUP(D3172,sku归属!A:B,2,0)</f>
        <v>丁芳芳</v>
      </c>
    </row>
    <row r="3173" spans="1:13" s="59" customFormat="1" customHeight="1">
      <c r="A3173" s="59" t="s">
        <v>8788</v>
      </c>
      <c r="B3173" s="59" t="s">
        <v>8789</v>
      </c>
      <c r="C3173" s="59" t="s">
        <v>8790</v>
      </c>
      <c r="D3173" s="59">
        <v>801</v>
      </c>
      <c r="F3173" s="59" t="s">
        <v>5</v>
      </c>
      <c r="G3173" s="152" t="str">
        <f>VLOOKUP(D3173,sku归属!A:B,2,0)</f>
        <v>丁芳芳</v>
      </c>
    </row>
    <row r="3174" spans="1:13" s="59" customFormat="1" customHeight="1">
      <c r="A3174" s="59" t="s">
        <v>8791</v>
      </c>
      <c r="B3174" s="59" t="s">
        <v>8792</v>
      </c>
      <c r="C3174" s="59" t="s">
        <v>8793</v>
      </c>
      <c r="D3174" s="59">
        <v>801</v>
      </c>
      <c r="F3174" s="59" t="s">
        <v>5</v>
      </c>
      <c r="G3174" s="152" t="str">
        <f>VLOOKUP(D3174,sku归属!A:B,2,0)</f>
        <v>丁芳芳</v>
      </c>
    </row>
    <row r="3175" spans="1:13" s="59" customFormat="1" customHeight="1">
      <c r="A3175" s="59" t="s">
        <v>8794</v>
      </c>
      <c r="B3175" s="59" t="s">
        <v>8795</v>
      </c>
      <c r="C3175" s="59" t="s">
        <v>8796</v>
      </c>
      <c r="D3175" s="59">
        <v>801</v>
      </c>
      <c r="F3175" s="59" t="s">
        <v>5</v>
      </c>
      <c r="G3175" s="152" t="str">
        <f>VLOOKUP(D3175,sku归属!A:B,2,0)</f>
        <v>丁芳芳</v>
      </c>
    </row>
    <row r="3176" spans="1:13" s="59" customFormat="1" customHeight="1">
      <c r="A3176" s="59" t="s">
        <v>8797</v>
      </c>
      <c r="B3176" s="59" t="s">
        <v>8798</v>
      </c>
      <c r="C3176" s="59" t="s">
        <v>8799</v>
      </c>
      <c r="D3176" s="59">
        <v>801</v>
      </c>
      <c r="F3176" s="59" t="s">
        <v>5</v>
      </c>
      <c r="G3176" s="152" t="str">
        <f>VLOOKUP(D3176,sku归属!A:B,2,0)</f>
        <v>丁芳芳</v>
      </c>
    </row>
    <row r="3177" spans="1:13" s="59" customFormat="1" customHeight="1">
      <c r="A3177" s="59" t="s">
        <v>8800</v>
      </c>
      <c r="B3177" s="59" t="s">
        <v>8801</v>
      </c>
      <c r="C3177" s="59" t="s">
        <v>8802</v>
      </c>
      <c r="D3177" s="59">
        <v>801</v>
      </c>
      <c r="F3177" s="59" t="s">
        <v>5</v>
      </c>
      <c r="G3177" s="152" t="str">
        <f>VLOOKUP(D3177,sku归属!A:B,2,0)</f>
        <v>丁芳芳</v>
      </c>
    </row>
    <row r="3178" spans="1:13" s="59" customFormat="1" customHeight="1">
      <c r="A3178" s="59" t="s">
        <v>8803</v>
      </c>
      <c r="B3178" s="59" t="s">
        <v>8804</v>
      </c>
      <c r="C3178" s="59" t="s">
        <v>8805</v>
      </c>
      <c r="D3178" s="59">
        <v>801</v>
      </c>
      <c r="F3178" s="59" t="s">
        <v>5</v>
      </c>
      <c r="G3178" s="152" t="str">
        <f>VLOOKUP(D3178,sku归属!A:B,2,0)</f>
        <v>丁芳芳</v>
      </c>
    </row>
    <row r="3179" spans="1:13" s="59" customFormat="1" customHeight="1">
      <c r="A3179" s="59" t="s">
        <v>8806</v>
      </c>
      <c r="B3179" s="59" t="s">
        <v>8807</v>
      </c>
      <c r="C3179" s="59" t="s">
        <v>8808</v>
      </c>
      <c r="D3179" s="59">
        <v>801</v>
      </c>
      <c r="F3179" s="59" t="s">
        <v>5</v>
      </c>
      <c r="G3179" s="152" t="str">
        <f>VLOOKUP(D3179,sku归属!A:B,2,0)</f>
        <v>丁芳芳</v>
      </c>
    </row>
    <row r="3180" spans="1:13" s="59" customFormat="1" customHeight="1">
      <c r="A3180" s="59" t="s">
        <v>8809</v>
      </c>
      <c r="B3180" s="59" t="s">
        <v>8810</v>
      </c>
      <c r="C3180" s="59" t="s">
        <v>8811</v>
      </c>
      <c r="D3180" s="59">
        <v>801</v>
      </c>
      <c r="F3180" s="59" t="s">
        <v>5</v>
      </c>
      <c r="G3180" s="152" t="str">
        <f>VLOOKUP(D3180,sku归属!A:B,2,0)</f>
        <v>丁芳芳</v>
      </c>
    </row>
    <row r="3181" spans="1:13" s="59" customFormat="1" customHeight="1">
      <c r="A3181" s="59" t="s">
        <v>8812</v>
      </c>
      <c r="B3181" s="59" t="s">
        <v>8813</v>
      </c>
      <c r="C3181" s="59" t="s">
        <v>8814</v>
      </c>
      <c r="D3181" s="59">
        <v>801</v>
      </c>
      <c r="F3181" s="59" t="s">
        <v>5</v>
      </c>
      <c r="G3181" s="152" t="str">
        <f>VLOOKUP(D3181,sku归属!A:B,2,0)</f>
        <v>丁芳芳</v>
      </c>
    </row>
    <row r="3182" spans="1:13" s="59" customFormat="1" customHeight="1">
      <c r="A3182" s="59" t="s">
        <v>8815</v>
      </c>
      <c r="B3182" s="59" t="s">
        <v>8816</v>
      </c>
      <c r="C3182" s="59" t="s">
        <v>8817</v>
      </c>
      <c r="D3182" s="59">
        <v>801</v>
      </c>
      <c r="F3182" s="59" t="s">
        <v>5</v>
      </c>
      <c r="G3182" s="152" t="str">
        <f>VLOOKUP(D3182,sku归属!A:B,2,0)</f>
        <v>丁芳芳</v>
      </c>
    </row>
    <row r="3183" spans="1:13" s="59" customFormat="1" customHeight="1">
      <c r="A3183" s="59" t="s">
        <v>8818</v>
      </c>
      <c r="B3183" s="59" t="s">
        <v>8819</v>
      </c>
      <c r="C3183" s="59" t="s">
        <v>8820</v>
      </c>
      <c r="D3183" s="59">
        <v>801</v>
      </c>
      <c r="F3183" s="59" t="s">
        <v>5</v>
      </c>
      <c r="G3183" s="152" t="str">
        <f>VLOOKUP(D3183,sku归属!A:B,2,0)</f>
        <v>丁芳芳</v>
      </c>
    </row>
    <row r="3184" spans="1:13" s="59" customFormat="1" customHeight="1">
      <c r="A3184" s="59" t="s">
        <v>8821</v>
      </c>
      <c r="B3184" s="59" t="s">
        <v>8822</v>
      </c>
      <c r="C3184" s="59" t="s">
        <v>8823</v>
      </c>
      <c r="D3184" s="59">
        <v>801</v>
      </c>
      <c r="F3184" s="59" t="s">
        <v>5</v>
      </c>
      <c r="G3184" s="152" t="str">
        <f>VLOOKUP(D3184,sku归属!A:B,2,0)</f>
        <v>丁芳芳</v>
      </c>
    </row>
    <row r="3185" spans="1:13" s="59" customFormat="1" customHeight="1">
      <c r="A3185" s="59" t="s">
        <v>8824</v>
      </c>
      <c r="B3185" s="59" t="s">
        <v>8825</v>
      </c>
      <c r="C3185" s="59" t="s">
        <v>8826</v>
      </c>
      <c r="D3185" s="59">
        <v>801</v>
      </c>
      <c r="F3185" s="59" t="s">
        <v>5</v>
      </c>
      <c r="G3185" s="152" t="str">
        <f>VLOOKUP(D3185,sku归属!A:B,2,0)</f>
        <v>丁芳芳</v>
      </c>
    </row>
    <row r="3186" spans="1:13" s="59" customFormat="1" customHeight="1">
      <c r="A3186" s="59" t="s">
        <v>8827</v>
      </c>
      <c r="B3186" s="59" t="s">
        <v>8828</v>
      </c>
      <c r="C3186" s="59" t="s">
        <v>8146</v>
      </c>
      <c r="D3186" s="59">
        <v>801</v>
      </c>
      <c r="F3186" s="59" t="s">
        <v>5</v>
      </c>
      <c r="G3186" s="152" t="str">
        <f>VLOOKUP(D3186,sku归属!A:B,2,0)</f>
        <v>丁芳芳</v>
      </c>
    </row>
    <row r="3187" spans="1:13" s="59" customFormat="1" customHeight="1">
      <c r="A3187" s="59" t="s">
        <v>8829</v>
      </c>
      <c r="B3187" s="59" t="s">
        <v>8830</v>
      </c>
      <c r="C3187" s="59" t="s">
        <v>8149</v>
      </c>
      <c r="D3187" s="59">
        <v>801</v>
      </c>
      <c r="F3187" s="59" t="s">
        <v>5</v>
      </c>
      <c r="G3187" s="152" t="str">
        <f>VLOOKUP(D3187,sku归属!A:B,2,0)</f>
        <v>丁芳芳</v>
      </c>
    </row>
    <row r="3188" spans="1:13" s="59" customFormat="1" customHeight="1">
      <c r="A3188" s="59" t="s">
        <v>8831</v>
      </c>
      <c r="B3188" s="59" t="s">
        <v>8832</v>
      </c>
      <c r="C3188" s="59" t="s">
        <v>8152</v>
      </c>
      <c r="D3188" s="59">
        <v>801</v>
      </c>
      <c r="F3188" s="59" t="s">
        <v>5</v>
      </c>
      <c r="G3188" s="152" t="str">
        <f>VLOOKUP(D3188,sku归属!A:B,2,0)</f>
        <v>丁芳芳</v>
      </c>
    </row>
    <row r="3189" spans="1:13" s="59" customFormat="1" customHeight="1">
      <c r="A3189" s="59" t="s">
        <v>8833</v>
      </c>
      <c r="B3189" s="59" t="s">
        <v>8834</v>
      </c>
      <c r="C3189" s="59" t="s">
        <v>8155</v>
      </c>
      <c r="D3189" s="59">
        <v>801</v>
      </c>
      <c r="F3189" s="59" t="s">
        <v>5</v>
      </c>
      <c r="G3189" s="152" t="str">
        <f>VLOOKUP(D3189,sku归属!A:B,2,0)</f>
        <v>丁芳芳</v>
      </c>
    </row>
    <row r="3190" spans="1:13" s="59" customFormat="1" customHeight="1">
      <c r="A3190" s="59" t="s">
        <v>8835</v>
      </c>
      <c r="B3190" s="59" t="s">
        <v>8836</v>
      </c>
      <c r="C3190" s="59" t="s">
        <v>7960</v>
      </c>
      <c r="D3190" s="59">
        <v>801</v>
      </c>
      <c r="F3190" s="59" t="s">
        <v>5</v>
      </c>
      <c r="G3190" s="152" t="str">
        <f>VLOOKUP(D3190,sku归属!A:B,2,0)</f>
        <v>丁芳芳</v>
      </c>
    </row>
    <row r="3191" spans="1:13" s="59" customFormat="1" customHeight="1">
      <c r="A3191" s="59" t="s">
        <v>8837</v>
      </c>
      <c r="B3191" s="59" t="s">
        <v>8838</v>
      </c>
      <c r="C3191" s="59" t="s">
        <v>7957</v>
      </c>
      <c r="D3191" s="59">
        <v>801</v>
      </c>
      <c r="F3191" s="59" t="s">
        <v>5</v>
      </c>
      <c r="G3191" s="152" t="str">
        <f>VLOOKUP(D3191,sku归属!A:B,2,0)</f>
        <v>丁芳芳</v>
      </c>
    </row>
    <row r="3192" spans="1:13" s="59" customFormat="1" customHeight="1">
      <c r="A3192" s="59" t="s">
        <v>8839</v>
      </c>
      <c r="B3192" s="59" t="s">
        <v>8840</v>
      </c>
      <c r="C3192" s="59" t="s">
        <v>7966</v>
      </c>
      <c r="D3192" s="59">
        <v>801</v>
      </c>
      <c r="F3192" s="59" t="s">
        <v>5</v>
      </c>
      <c r="G3192" s="152" t="str">
        <f>VLOOKUP(D3192,sku归属!A:B,2,0)</f>
        <v>丁芳芳</v>
      </c>
    </row>
    <row r="3193" spans="1:13" s="59" customFormat="1" customHeight="1">
      <c r="A3193" s="59" t="s">
        <v>8841</v>
      </c>
      <c r="B3193" s="59" t="s">
        <v>8842</v>
      </c>
      <c r="C3193" s="59" t="s">
        <v>7963</v>
      </c>
      <c r="D3193" s="59">
        <v>801</v>
      </c>
      <c r="F3193" s="59" t="s">
        <v>5</v>
      </c>
      <c r="G3193" s="152" t="str">
        <f>VLOOKUP(D3193,sku归属!A:B,2,0)</f>
        <v>丁芳芳</v>
      </c>
    </row>
    <row r="3194" spans="1:13" s="59" customFormat="1" customHeight="1">
      <c r="A3194" s="59" t="s">
        <v>8843</v>
      </c>
      <c r="B3194" s="59" t="s">
        <v>8844</v>
      </c>
      <c r="C3194" s="59" t="s">
        <v>7915</v>
      </c>
      <c r="D3194" s="59">
        <v>801</v>
      </c>
      <c r="F3194" s="59" t="s">
        <v>5</v>
      </c>
      <c r="G3194" s="152" t="str">
        <f>VLOOKUP(D3194,sku归属!A:B,2,0)</f>
        <v>丁芳芳</v>
      </c>
    </row>
    <row r="3195" spans="1:13" s="59" customFormat="1" customHeight="1">
      <c r="A3195" s="59" t="s">
        <v>8845</v>
      </c>
      <c r="B3195" s="59" t="s">
        <v>8846</v>
      </c>
      <c r="C3195" s="59" t="s">
        <v>7918</v>
      </c>
      <c r="D3195" s="59">
        <v>801</v>
      </c>
      <c r="F3195" s="59" t="s">
        <v>5</v>
      </c>
      <c r="G3195" s="152" t="str">
        <f>VLOOKUP(D3195,sku归属!A:B,2,0)</f>
        <v>丁芳芳</v>
      </c>
    </row>
    <row r="3196" spans="1:13" s="59" customFormat="1" customHeight="1">
      <c r="A3196" s="59" t="s">
        <v>8847</v>
      </c>
      <c r="B3196" s="59" t="s">
        <v>8848</v>
      </c>
      <c r="C3196" s="59" t="s">
        <v>7921</v>
      </c>
      <c r="D3196" s="59">
        <v>801</v>
      </c>
      <c r="F3196" s="59" t="s">
        <v>5</v>
      </c>
      <c r="G3196" s="152" t="str">
        <f>VLOOKUP(D3196,sku归属!A:B,2,0)</f>
        <v>丁芳芳</v>
      </c>
    </row>
    <row r="3197" spans="1:13" s="59" customFormat="1" customHeight="1">
      <c r="A3197" s="59" t="s">
        <v>8849</v>
      </c>
      <c r="B3197" s="59" t="s">
        <v>8850</v>
      </c>
      <c r="C3197" s="59" t="s">
        <v>7924</v>
      </c>
      <c r="D3197" s="59">
        <v>801</v>
      </c>
      <c r="F3197" s="59" t="s">
        <v>5</v>
      </c>
      <c r="G3197" s="152" t="str">
        <f>VLOOKUP(D3197,sku归属!A:B,2,0)</f>
        <v>丁芳芳</v>
      </c>
    </row>
    <row r="3198" spans="1:13" s="59" customFormat="1" customHeight="1">
      <c r="A3198" s="59" t="s">
        <v>8851</v>
      </c>
      <c r="B3198" s="59" t="s">
        <v>8852</v>
      </c>
      <c r="C3198" s="59" t="s">
        <v>8853</v>
      </c>
      <c r="D3198" s="59">
        <v>801</v>
      </c>
      <c r="F3198" s="59" t="s">
        <v>5</v>
      </c>
      <c r="G3198" s="152" t="str">
        <f>VLOOKUP(D3198,sku归属!A:B,2,0)</f>
        <v>丁芳芳</v>
      </c>
    </row>
    <row r="3199" spans="1:13" s="59" customFormat="1" customHeight="1">
      <c r="A3199" s="59" t="s">
        <v>8854</v>
      </c>
      <c r="B3199" s="59" t="s">
        <v>8855</v>
      </c>
      <c r="C3199" s="59" t="s">
        <v>8856</v>
      </c>
      <c r="D3199" s="59">
        <v>801</v>
      </c>
      <c r="F3199" s="59" t="s">
        <v>5</v>
      </c>
      <c r="G3199" s="152" t="str">
        <f>VLOOKUP(D3199,sku归属!A:B,2,0)</f>
        <v>丁芳芳</v>
      </c>
    </row>
    <row r="3200" spans="1:13" s="59" customFormat="1" customHeight="1">
      <c r="A3200" s="59" t="s">
        <v>8857</v>
      </c>
      <c r="B3200" s="59" t="s">
        <v>8858</v>
      </c>
      <c r="C3200" s="59" t="s">
        <v>8859</v>
      </c>
      <c r="D3200" s="59">
        <v>801</v>
      </c>
      <c r="F3200" s="59" t="s">
        <v>5</v>
      </c>
      <c r="G3200" s="152" t="str">
        <f>VLOOKUP(D3200,sku归属!A:B,2,0)</f>
        <v>丁芳芳</v>
      </c>
    </row>
    <row r="3201" spans="1:13" s="59" customFormat="1" customHeight="1">
      <c r="A3201" s="59" t="s">
        <v>8860</v>
      </c>
      <c r="B3201" s="59" t="s">
        <v>8861</v>
      </c>
      <c r="C3201" s="59" t="s">
        <v>8862</v>
      </c>
      <c r="D3201" s="59">
        <v>801</v>
      </c>
      <c r="F3201" s="59" t="s">
        <v>5</v>
      </c>
      <c r="G3201" s="152" t="str">
        <f>VLOOKUP(D3201,sku归属!A:B,2,0)</f>
        <v>丁芳芳</v>
      </c>
    </row>
    <row r="3202" spans="1:13" s="59" customFormat="1" customHeight="1">
      <c r="A3202" s="59" t="s">
        <v>8863</v>
      </c>
      <c r="B3202" s="59" t="s">
        <v>8864</v>
      </c>
      <c r="C3202" s="59" t="s">
        <v>8865</v>
      </c>
      <c r="D3202" s="59">
        <v>801</v>
      </c>
      <c r="F3202" s="59" t="s">
        <v>5</v>
      </c>
      <c r="G3202" s="152" t="str">
        <f>VLOOKUP(D3202,sku归属!A:B,2,0)</f>
        <v>丁芳芳</v>
      </c>
    </row>
    <row r="3203" spans="1:13" s="59" customFormat="1" customHeight="1">
      <c r="A3203" s="59" t="s">
        <v>8866</v>
      </c>
      <c r="B3203" s="59" t="s">
        <v>8867</v>
      </c>
      <c r="C3203" s="59" t="s">
        <v>8868</v>
      </c>
      <c r="D3203" s="59">
        <v>801</v>
      </c>
      <c r="F3203" s="59" t="s">
        <v>5</v>
      </c>
      <c r="G3203" s="152" t="str">
        <f>VLOOKUP(D3203,sku归属!A:B,2,0)</f>
        <v>丁芳芳</v>
      </c>
    </row>
    <row r="3204" spans="1:13" s="59" customFormat="1" customHeight="1">
      <c r="A3204" s="59" t="s">
        <v>8869</v>
      </c>
      <c r="B3204" s="59" t="s">
        <v>8870</v>
      </c>
      <c r="C3204" s="59" t="s">
        <v>8871</v>
      </c>
      <c r="D3204" s="59">
        <v>801</v>
      </c>
      <c r="F3204" s="59" t="s">
        <v>5</v>
      </c>
      <c r="G3204" s="152" t="str">
        <f>VLOOKUP(D3204,sku归属!A:B,2,0)</f>
        <v>丁芳芳</v>
      </c>
    </row>
    <row r="3205" spans="1:13" s="59" customFormat="1" customHeight="1">
      <c r="A3205" s="59" t="s">
        <v>8872</v>
      </c>
      <c r="B3205" s="59" t="s">
        <v>8873</v>
      </c>
      <c r="C3205" s="59" t="s">
        <v>8874</v>
      </c>
      <c r="D3205" s="59">
        <v>801</v>
      </c>
      <c r="F3205" s="59" t="s">
        <v>5</v>
      </c>
      <c r="G3205" s="152" t="str">
        <f>VLOOKUP(D3205,sku归属!A:B,2,0)</f>
        <v>丁芳芳</v>
      </c>
    </row>
    <row r="3206" spans="1:13" s="59" customFormat="1" customHeight="1">
      <c r="A3206" s="59" t="s">
        <v>8875</v>
      </c>
      <c r="B3206" s="59" t="s">
        <v>8876</v>
      </c>
      <c r="C3206" s="59" t="s">
        <v>8877</v>
      </c>
      <c r="D3206" s="59">
        <v>801</v>
      </c>
      <c r="F3206" s="59" t="s">
        <v>5</v>
      </c>
      <c r="G3206" s="152" t="str">
        <f>VLOOKUP(D3206,sku归属!A:B,2,0)</f>
        <v>丁芳芳</v>
      </c>
    </row>
    <row r="3207" spans="1:13" s="59" customFormat="1" customHeight="1">
      <c r="A3207" s="59" t="s">
        <v>8878</v>
      </c>
      <c r="B3207" s="59" t="s">
        <v>8879</v>
      </c>
      <c r="C3207" s="59" t="s">
        <v>8880</v>
      </c>
      <c r="D3207" s="59">
        <v>801</v>
      </c>
      <c r="F3207" s="59" t="s">
        <v>5</v>
      </c>
      <c r="G3207" s="152" t="str">
        <f>VLOOKUP(D3207,sku归属!A:B,2,0)</f>
        <v>丁芳芳</v>
      </c>
    </row>
    <row r="3208" spans="1:13" s="59" customFormat="1" customHeight="1">
      <c r="A3208" s="59" t="s">
        <v>8881</v>
      </c>
      <c r="B3208" s="59" t="s">
        <v>8882</v>
      </c>
      <c r="C3208" s="59" t="s">
        <v>8883</v>
      </c>
      <c r="D3208" s="59">
        <v>801</v>
      </c>
      <c r="F3208" s="59" t="s">
        <v>5</v>
      </c>
      <c r="G3208" s="152" t="str">
        <f>VLOOKUP(D3208,sku归属!A:B,2,0)</f>
        <v>丁芳芳</v>
      </c>
    </row>
    <row r="3209" spans="1:13" s="59" customFormat="1" customHeight="1">
      <c r="A3209" s="59" t="s">
        <v>8884</v>
      </c>
      <c r="B3209" s="59" t="s">
        <v>8885</v>
      </c>
      <c r="C3209" s="59" t="s">
        <v>8886</v>
      </c>
      <c r="D3209" s="59">
        <v>801</v>
      </c>
      <c r="F3209" s="59" t="s">
        <v>5</v>
      </c>
      <c r="G3209" s="152" t="str">
        <f>VLOOKUP(D3209,sku归属!A:B,2,0)</f>
        <v>丁芳芳</v>
      </c>
    </row>
    <row r="3210" spans="1:13" s="59" customFormat="1" customHeight="1">
      <c r="A3210" s="59" t="s">
        <v>8887</v>
      </c>
      <c r="B3210" s="59" t="s">
        <v>8888</v>
      </c>
      <c r="C3210" s="59" t="s">
        <v>8889</v>
      </c>
      <c r="D3210" s="59">
        <v>801</v>
      </c>
      <c r="F3210" s="59" t="s">
        <v>5</v>
      </c>
      <c r="G3210" s="152" t="str">
        <f>VLOOKUP(D3210,sku归属!A:B,2,0)</f>
        <v>丁芳芳</v>
      </c>
    </row>
    <row r="3211" spans="1:13" s="59" customFormat="1" customHeight="1">
      <c r="A3211" s="59" t="s">
        <v>8890</v>
      </c>
      <c r="B3211" s="59" t="s">
        <v>8891</v>
      </c>
      <c r="C3211" s="59" t="s">
        <v>8892</v>
      </c>
      <c r="D3211" s="59">
        <v>801</v>
      </c>
      <c r="F3211" s="59" t="s">
        <v>5</v>
      </c>
      <c r="G3211" s="152" t="str">
        <f>VLOOKUP(D3211,sku归属!A:B,2,0)</f>
        <v>丁芳芳</v>
      </c>
    </row>
    <row r="3212" spans="1:13" s="59" customFormat="1" customHeight="1">
      <c r="A3212" s="59" t="s">
        <v>8893</v>
      </c>
      <c r="B3212" s="59" t="s">
        <v>8894</v>
      </c>
      <c r="C3212" s="59" t="s">
        <v>8895</v>
      </c>
      <c r="D3212" s="59">
        <v>801</v>
      </c>
      <c r="F3212" s="59" t="s">
        <v>5</v>
      </c>
      <c r="G3212" s="152" t="str">
        <f>VLOOKUP(D3212,sku归属!A:B,2,0)</f>
        <v>丁芳芳</v>
      </c>
    </row>
    <row r="3213" spans="1:13" s="59" customFormat="1" customHeight="1">
      <c r="A3213" s="59" t="s">
        <v>8896</v>
      </c>
      <c r="B3213" s="59" t="s">
        <v>8897</v>
      </c>
      <c r="C3213" s="59" t="s">
        <v>8898</v>
      </c>
      <c r="D3213" s="59">
        <v>801</v>
      </c>
      <c r="F3213" s="59" t="s">
        <v>5</v>
      </c>
      <c r="G3213" s="152" t="str">
        <f>VLOOKUP(D3213,sku归属!A:B,2,0)</f>
        <v>丁芳芳</v>
      </c>
    </row>
    <row r="3214" spans="1:13" s="59" customFormat="1" customHeight="1">
      <c r="A3214" s="59" t="s">
        <v>8899</v>
      </c>
      <c r="B3214" s="59" t="s">
        <v>8900</v>
      </c>
      <c r="C3214" s="59" t="s">
        <v>8901</v>
      </c>
      <c r="D3214" s="59">
        <v>801</v>
      </c>
      <c r="F3214" s="59" t="s">
        <v>5</v>
      </c>
      <c r="G3214" s="152" t="str">
        <f>VLOOKUP(D3214,sku归属!A:B,2,0)</f>
        <v>丁芳芳</v>
      </c>
    </row>
    <row r="3215" spans="1:13" s="59" customFormat="1" customHeight="1">
      <c r="A3215" s="59" t="s">
        <v>8902</v>
      </c>
      <c r="B3215" s="59" t="s">
        <v>8903</v>
      </c>
      <c r="C3215" s="59" t="s">
        <v>8904</v>
      </c>
      <c r="D3215" s="59">
        <v>801</v>
      </c>
      <c r="F3215" s="59" t="s">
        <v>5</v>
      </c>
      <c r="G3215" s="152" t="str">
        <f>VLOOKUP(D3215,sku归属!A:B,2,0)</f>
        <v>丁芳芳</v>
      </c>
    </row>
    <row r="3216" spans="1:13" s="59" customFormat="1" customHeight="1">
      <c r="A3216" s="59" t="s">
        <v>8905</v>
      </c>
      <c r="B3216" s="59" t="s">
        <v>8906</v>
      </c>
      <c r="C3216" s="59" t="s">
        <v>8907</v>
      </c>
      <c r="D3216" s="59">
        <v>801</v>
      </c>
      <c r="F3216" s="59" t="s">
        <v>5</v>
      </c>
      <c r="G3216" s="152" t="str">
        <f>VLOOKUP(D3216,sku归属!A:B,2,0)</f>
        <v>丁芳芳</v>
      </c>
    </row>
    <row r="3217" spans="1:13" s="59" customFormat="1" customHeight="1">
      <c r="A3217" s="59" t="s">
        <v>8908</v>
      </c>
      <c r="B3217" s="59" t="s">
        <v>8909</v>
      </c>
      <c r="C3217" s="59" t="s">
        <v>8910</v>
      </c>
      <c r="D3217" s="59">
        <v>801</v>
      </c>
      <c r="F3217" s="59" t="s">
        <v>5</v>
      </c>
      <c r="G3217" s="152" t="str">
        <f>VLOOKUP(D3217,sku归属!A:B,2,0)</f>
        <v>丁芳芳</v>
      </c>
    </row>
    <row r="3218" spans="1:13" s="59" customFormat="1" customHeight="1">
      <c r="A3218" s="59" t="s">
        <v>8911</v>
      </c>
      <c r="B3218" s="59" t="s">
        <v>8912</v>
      </c>
      <c r="C3218" s="59" t="s">
        <v>8913</v>
      </c>
      <c r="D3218" s="59">
        <v>801</v>
      </c>
      <c r="F3218" s="59" t="s">
        <v>5</v>
      </c>
      <c r="G3218" s="152" t="str">
        <f>VLOOKUP(D3218,sku归属!A:B,2,0)</f>
        <v>丁芳芳</v>
      </c>
    </row>
    <row r="3219" spans="1:13" s="59" customFormat="1" customHeight="1">
      <c r="A3219" s="59" t="s">
        <v>8914</v>
      </c>
      <c r="B3219" s="59" t="s">
        <v>8915</v>
      </c>
      <c r="C3219" s="59" t="s">
        <v>8916</v>
      </c>
      <c r="D3219" s="59">
        <v>801</v>
      </c>
      <c r="F3219" s="59" t="s">
        <v>5</v>
      </c>
      <c r="G3219" s="152" t="str">
        <f>VLOOKUP(D3219,sku归属!A:B,2,0)</f>
        <v>丁芳芳</v>
      </c>
    </row>
    <row r="3220" spans="1:13" s="59" customFormat="1" customHeight="1">
      <c r="A3220" s="59" t="s">
        <v>8917</v>
      </c>
      <c r="B3220" s="59" t="s">
        <v>8918</v>
      </c>
      <c r="C3220" s="59" t="s">
        <v>8919</v>
      </c>
      <c r="D3220" s="59">
        <v>801</v>
      </c>
      <c r="F3220" s="59" t="s">
        <v>5</v>
      </c>
      <c r="G3220" s="152" t="str">
        <f>VLOOKUP(D3220,sku归属!A:B,2,0)</f>
        <v>丁芳芳</v>
      </c>
    </row>
    <row r="3221" spans="1:13" s="59" customFormat="1" customHeight="1">
      <c r="A3221" s="59" t="s">
        <v>8920</v>
      </c>
      <c r="B3221" s="59" t="s">
        <v>8921</v>
      </c>
      <c r="C3221" s="59" t="s">
        <v>3444</v>
      </c>
      <c r="D3221" s="59">
        <v>801</v>
      </c>
      <c r="F3221" s="59" t="s">
        <v>5</v>
      </c>
      <c r="G3221" s="152" t="str">
        <f>VLOOKUP(D3221,sku归属!A:B,2,0)</f>
        <v>丁芳芳</v>
      </c>
    </row>
    <row r="3222" spans="1:13" s="59" customFormat="1" customHeight="1">
      <c r="A3222" s="59" t="s">
        <v>8922</v>
      </c>
      <c r="B3222" s="59" t="s">
        <v>8923</v>
      </c>
      <c r="C3222" s="59" t="s">
        <v>3441</v>
      </c>
      <c r="D3222" s="59">
        <v>801</v>
      </c>
      <c r="F3222" s="59" t="s">
        <v>5</v>
      </c>
      <c r="G3222" s="152" t="str">
        <f>VLOOKUP(D3222,sku归属!A:B,2,0)</f>
        <v>丁芳芳</v>
      </c>
    </row>
    <row r="3223" spans="1:13" s="59" customFormat="1" customHeight="1">
      <c r="A3223" s="59" t="s">
        <v>8924</v>
      </c>
      <c r="B3223" s="59" t="s">
        <v>8925</v>
      </c>
      <c r="C3223" s="59" t="s">
        <v>3438</v>
      </c>
      <c r="D3223" s="59">
        <v>801</v>
      </c>
      <c r="F3223" s="59" t="s">
        <v>5</v>
      </c>
      <c r="G3223" s="152" t="str">
        <f>VLOOKUP(D3223,sku归属!A:B,2,0)</f>
        <v>丁芳芳</v>
      </c>
    </row>
    <row r="3224" spans="1:13" s="59" customFormat="1" customHeight="1">
      <c r="A3224" s="59" t="s">
        <v>8926</v>
      </c>
      <c r="B3224" s="59" t="s">
        <v>8927</v>
      </c>
      <c r="C3224" s="59" t="s">
        <v>7549</v>
      </c>
      <c r="D3224" s="59">
        <v>801</v>
      </c>
      <c r="F3224" s="59" t="s">
        <v>5</v>
      </c>
      <c r="G3224" s="152" t="str">
        <f>VLOOKUP(D3224,sku归属!A:B,2,0)</f>
        <v>丁芳芳</v>
      </c>
    </row>
    <row r="3225" spans="1:13" s="59" customFormat="1" customHeight="1">
      <c r="A3225" s="59" t="s">
        <v>8928</v>
      </c>
      <c r="B3225" s="59" t="s">
        <v>8929</v>
      </c>
      <c r="C3225" s="59" t="s">
        <v>8930</v>
      </c>
      <c r="D3225" s="59">
        <v>801</v>
      </c>
      <c r="F3225" s="59" t="s">
        <v>5</v>
      </c>
      <c r="G3225" s="152" t="str">
        <f>VLOOKUP(D3225,sku归属!A:B,2,0)</f>
        <v>丁芳芳</v>
      </c>
    </row>
    <row r="3226" spans="1:13" s="59" customFormat="1" customHeight="1">
      <c r="A3226" s="59" t="s">
        <v>8931</v>
      </c>
      <c r="B3226" s="59" t="s">
        <v>8932</v>
      </c>
      <c r="C3226" s="59" t="s">
        <v>8933</v>
      </c>
      <c r="D3226" s="59">
        <v>801</v>
      </c>
      <c r="F3226" s="59" t="s">
        <v>5</v>
      </c>
      <c r="G3226" s="152" t="str">
        <f>VLOOKUP(D3226,sku归属!A:B,2,0)</f>
        <v>丁芳芳</v>
      </c>
    </row>
    <row r="3227" spans="1:13" s="59" customFormat="1" customHeight="1">
      <c r="A3227" s="59" t="s">
        <v>8934</v>
      </c>
      <c r="B3227" s="59" t="s">
        <v>8935</v>
      </c>
      <c r="C3227" s="59" t="s">
        <v>8936</v>
      </c>
      <c r="D3227" s="59">
        <v>801</v>
      </c>
      <c r="F3227" s="59" t="s">
        <v>5</v>
      </c>
      <c r="G3227" s="152" t="str">
        <f>VLOOKUP(D3227,sku归属!A:B,2,0)</f>
        <v>丁芳芳</v>
      </c>
    </row>
    <row r="3228" spans="1:13" s="59" customFormat="1" customHeight="1">
      <c r="A3228" s="59" t="s">
        <v>8937</v>
      </c>
      <c r="B3228" s="59" t="s">
        <v>8938</v>
      </c>
      <c r="C3228" s="59" t="s">
        <v>8939</v>
      </c>
      <c r="D3228" s="59">
        <v>801</v>
      </c>
      <c r="F3228" s="59" t="s">
        <v>5</v>
      </c>
      <c r="G3228" s="152" t="str">
        <f>VLOOKUP(D3228,sku归属!A:B,2,0)</f>
        <v>丁芳芳</v>
      </c>
    </row>
    <row r="3229" spans="1:13" s="59" customFormat="1" customHeight="1">
      <c r="A3229" s="59" t="s">
        <v>8940</v>
      </c>
      <c r="B3229" s="59" t="s">
        <v>8941</v>
      </c>
      <c r="C3229" s="59" t="s">
        <v>8942</v>
      </c>
      <c r="D3229" s="59">
        <v>801</v>
      </c>
      <c r="F3229" s="59" t="s">
        <v>5</v>
      </c>
      <c r="G3229" s="152" t="str">
        <f>VLOOKUP(D3229,sku归属!A:B,2,0)</f>
        <v>丁芳芳</v>
      </c>
    </row>
    <row r="3230" spans="1:13" s="59" customFormat="1" customHeight="1">
      <c r="A3230" s="59" t="s">
        <v>8943</v>
      </c>
      <c r="B3230" s="59" t="s">
        <v>8944</v>
      </c>
      <c r="C3230" s="59" t="s">
        <v>8945</v>
      </c>
      <c r="D3230" s="59">
        <v>801</v>
      </c>
      <c r="F3230" s="59" t="s">
        <v>5</v>
      </c>
      <c r="G3230" s="152" t="str">
        <f>VLOOKUP(D3230,sku归属!A:B,2,0)</f>
        <v>丁芳芳</v>
      </c>
    </row>
    <row r="3231" spans="1:13" s="59" customFormat="1" customHeight="1">
      <c r="A3231" s="59" t="s">
        <v>8946</v>
      </c>
      <c r="B3231" s="59" t="s">
        <v>8947</v>
      </c>
      <c r="C3231" s="59" t="s">
        <v>8948</v>
      </c>
      <c r="D3231" s="59">
        <v>801</v>
      </c>
      <c r="F3231" s="59" t="s">
        <v>5</v>
      </c>
      <c r="G3231" s="152" t="str">
        <f>VLOOKUP(D3231,sku归属!A:B,2,0)</f>
        <v>丁芳芳</v>
      </c>
    </row>
    <row r="3232" spans="1:13" s="59" customFormat="1" customHeight="1">
      <c r="A3232" s="59" t="s">
        <v>8949</v>
      </c>
      <c r="B3232" s="59" t="s">
        <v>8950</v>
      </c>
      <c r="C3232" s="59" t="s">
        <v>8951</v>
      </c>
      <c r="D3232" s="59">
        <v>801</v>
      </c>
      <c r="F3232" s="59" t="s">
        <v>5</v>
      </c>
      <c r="G3232" s="152" t="str">
        <f>VLOOKUP(D3232,sku归属!A:B,2,0)</f>
        <v>丁芳芳</v>
      </c>
    </row>
    <row r="3233" spans="1:13" s="59" customFormat="1" customHeight="1">
      <c r="A3233" s="59" t="s">
        <v>8952</v>
      </c>
      <c r="B3233" s="59" t="s">
        <v>8953</v>
      </c>
      <c r="C3233" s="59" t="s">
        <v>8954</v>
      </c>
      <c r="D3233" s="59">
        <v>801</v>
      </c>
      <c r="F3233" s="59" t="s">
        <v>5</v>
      </c>
      <c r="G3233" s="152" t="str">
        <f>VLOOKUP(D3233,sku归属!A:B,2,0)</f>
        <v>丁芳芳</v>
      </c>
    </row>
    <row r="3234" spans="1:13" s="59" customFormat="1" customHeight="1">
      <c r="A3234" s="59" t="s">
        <v>8955</v>
      </c>
      <c r="B3234" s="59" t="s">
        <v>8956</v>
      </c>
      <c r="C3234" s="59" t="s">
        <v>8957</v>
      </c>
      <c r="D3234" s="59">
        <v>801</v>
      </c>
      <c r="F3234" s="59" t="s">
        <v>5</v>
      </c>
      <c r="G3234" s="152" t="str">
        <f>VLOOKUP(D3234,sku归属!A:B,2,0)</f>
        <v>丁芳芳</v>
      </c>
    </row>
    <row r="3235" spans="1:13" s="59" customFormat="1" customHeight="1">
      <c r="A3235" s="59" t="s">
        <v>8958</v>
      </c>
      <c r="B3235" s="59" t="s">
        <v>8959</v>
      </c>
      <c r="C3235" s="59" t="s">
        <v>8960</v>
      </c>
      <c r="D3235" s="59">
        <v>801</v>
      </c>
      <c r="F3235" s="59" t="s">
        <v>5</v>
      </c>
      <c r="G3235" s="152" t="str">
        <f>VLOOKUP(D3235,sku归属!A:B,2,0)</f>
        <v>丁芳芳</v>
      </c>
    </row>
    <row r="3236" spans="1:13" s="59" customFormat="1" customHeight="1">
      <c r="A3236" s="59" t="s">
        <v>8961</v>
      </c>
      <c r="B3236" s="59" t="s">
        <v>8962</v>
      </c>
      <c r="C3236" s="59" t="s">
        <v>8963</v>
      </c>
      <c r="D3236" s="59">
        <v>801</v>
      </c>
      <c r="F3236" s="59" t="s">
        <v>5</v>
      </c>
      <c r="G3236" s="152" t="str">
        <f>VLOOKUP(D3236,sku归属!A:B,2,0)</f>
        <v>丁芳芳</v>
      </c>
    </row>
    <row r="3237" spans="1:13" s="59" customFormat="1" customHeight="1">
      <c r="A3237" s="59" t="s">
        <v>8964</v>
      </c>
      <c r="B3237" s="59" t="s">
        <v>8965</v>
      </c>
      <c r="C3237" s="59" t="s">
        <v>2331</v>
      </c>
      <c r="D3237" s="59">
        <v>801</v>
      </c>
      <c r="F3237" s="59" t="s">
        <v>5</v>
      </c>
      <c r="G3237" s="152" t="str">
        <f>VLOOKUP(D3237,sku归属!A:B,2,0)</f>
        <v>丁芳芳</v>
      </c>
    </row>
    <row r="3238" spans="1:13" s="59" customFormat="1" customHeight="1">
      <c r="A3238" s="59" t="s">
        <v>8966</v>
      </c>
      <c r="B3238" s="59" t="s">
        <v>8967</v>
      </c>
      <c r="C3238" s="59" t="s">
        <v>2334</v>
      </c>
      <c r="D3238" s="59">
        <v>801</v>
      </c>
      <c r="F3238" s="59" t="s">
        <v>5</v>
      </c>
      <c r="G3238" s="152" t="str">
        <f>VLOOKUP(D3238,sku归属!A:B,2,0)</f>
        <v>丁芳芳</v>
      </c>
    </row>
    <row r="3239" spans="1:13" s="59" customFormat="1" customHeight="1">
      <c r="A3239" s="59" t="s">
        <v>8968</v>
      </c>
      <c r="B3239" s="59" t="s">
        <v>8969</v>
      </c>
      <c r="C3239" s="59" t="s">
        <v>8970</v>
      </c>
      <c r="D3239" s="59">
        <v>801</v>
      </c>
      <c r="F3239" s="59" t="s">
        <v>5</v>
      </c>
      <c r="G3239" s="152" t="str">
        <f>VLOOKUP(D3239,sku归属!A:B,2,0)</f>
        <v>丁芳芳</v>
      </c>
    </row>
    <row r="3240" spans="1:13" s="59" customFormat="1" customHeight="1">
      <c r="A3240" s="59" t="s">
        <v>8971</v>
      </c>
      <c r="B3240" s="59" t="s">
        <v>8972</v>
      </c>
      <c r="C3240" s="59" t="s">
        <v>8973</v>
      </c>
      <c r="D3240" s="59">
        <v>801</v>
      </c>
      <c r="F3240" s="59" t="s">
        <v>5</v>
      </c>
      <c r="G3240" s="152" t="str">
        <f>VLOOKUP(D3240,sku归属!A:B,2,0)</f>
        <v>丁芳芳</v>
      </c>
    </row>
    <row r="3241" spans="1:13" s="59" customFormat="1" customHeight="1">
      <c r="A3241" s="59" t="s">
        <v>8974</v>
      </c>
      <c r="B3241" s="59" t="s">
        <v>8975</v>
      </c>
      <c r="C3241" s="59" t="s">
        <v>8976</v>
      </c>
      <c r="D3241" s="59">
        <v>801</v>
      </c>
      <c r="F3241" s="59" t="s">
        <v>5</v>
      </c>
      <c r="G3241" s="152" t="str">
        <f>VLOOKUP(D3241,sku归属!A:B,2,0)</f>
        <v>丁芳芳</v>
      </c>
    </row>
    <row r="3242" spans="1:13" s="59" customFormat="1" customHeight="1">
      <c r="A3242" s="59" t="s">
        <v>8977</v>
      </c>
      <c r="B3242" s="59" t="s">
        <v>8978</v>
      </c>
      <c r="C3242" s="59" t="s">
        <v>8979</v>
      </c>
      <c r="D3242" s="59">
        <v>801</v>
      </c>
      <c r="F3242" s="59" t="s">
        <v>5</v>
      </c>
      <c r="G3242" s="152" t="str">
        <f>VLOOKUP(D3242,sku归属!A:B,2,0)</f>
        <v>丁芳芳</v>
      </c>
    </row>
    <row r="3243" spans="1:13" s="59" customFormat="1" customHeight="1">
      <c r="A3243" s="59" t="s">
        <v>8980</v>
      </c>
      <c r="B3243" s="59" t="s">
        <v>8981</v>
      </c>
      <c r="C3243" s="59" t="s">
        <v>8982</v>
      </c>
      <c r="D3243" s="59">
        <v>801</v>
      </c>
      <c r="F3243" s="59" t="s">
        <v>5</v>
      </c>
      <c r="G3243" s="152" t="str">
        <f>VLOOKUP(D3243,sku归属!A:B,2,0)</f>
        <v>丁芳芳</v>
      </c>
    </row>
    <row r="3244" spans="1:13" s="59" customFormat="1" customHeight="1">
      <c r="A3244" s="59" t="s">
        <v>8983</v>
      </c>
      <c r="B3244" s="59" t="s">
        <v>8984</v>
      </c>
      <c r="C3244" s="59" t="s">
        <v>8985</v>
      </c>
      <c r="D3244" s="59">
        <v>801</v>
      </c>
      <c r="F3244" s="59" t="s">
        <v>5</v>
      </c>
      <c r="G3244" s="152" t="str">
        <f>VLOOKUP(D3244,sku归属!A:B,2,0)</f>
        <v>丁芳芳</v>
      </c>
    </row>
    <row r="3245" spans="1:13" s="59" customFormat="1" customHeight="1">
      <c r="A3245" s="59" t="s">
        <v>8986</v>
      </c>
      <c r="B3245" s="59" t="s">
        <v>8987</v>
      </c>
      <c r="C3245" s="59" t="s">
        <v>8988</v>
      </c>
      <c r="D3245" s="59">
        <v>801</v>
      </c>
      <c r="F3245" s="59" t="s">
        <v>5</v>
      </c>
      <c r="G3245" s="152" t="str">
        <f>VLOOKUP(D3245,sku归属!A:B,2,0)</f>
        <v>丁芳芳</v>
      </c>
    </row>
    <row r="3246" spans="1:13" s="59" customFormat="1" customHeight="1">
      <c r="A3246" s="59" t="s">
        <v>8989</v>
      </c>
      <c r="B3246" s="59" t="s">
        <v>8990</v>
      </c>
      <c r="C3246" s="59" t="s">
        <v>8205</v>
      </c>
      <c r="D3246" s="59">
        <v>801</v>
      </c>
      <c r="F3246" s="59" t="s">
        <v>5</v>
      </c>
      <c r="G3246" s="152" t="str">
        <f>VLOOKUP(D3246,sku归属!A:B,2,0)</f>
        <v>丁芳芳</v>
      </c>
    </row>
    <row r="3247" spans="1:13" s="59" customFormat="1" customHeight="1">
      <c r="A3247" s="59" t="s">
        <v>8991</v>
      </c>
      <c r="B3247" s="59" t="s">
        <v>8992</v>
      </c>
      <c r="C3247" s="59" t="s">
        <v>8202</v>
      </c>
      <c r="D3247" s="59">
        <v>801</v>
      </c>
      <c r="F3247" s="59" t="s">
        <v>5</v>
      </c>
      <c r="G3247" s="152" t="str">
        <f>VLOOKUP(D3247,sku归属!A:B,2,0)</f>
        <v>丁芳芳</v>
      </c>
    </row>
    <row r="3248" spans="1:13" s="59" customFormat="1" customHeight="1">
      <c r="A3248" s="59" t="s">
        <v>8993</v>
      </c>
      <c r="B3248" s="59" t="s">
        <v>8994</v>
      </c>
      <c r="C3248" s="59" t="s">
        <v>8995</v>
      </c>
      <c r="D3248" s="59">
        <v>801</v>
      </c>
      <c r="F3248" s="59" t="s">
        <v>5</v>
      </c>
      <c r="G3248" s="152" t="str">
        <f>VLOOKUP(D3248,sku归属!A:B,2,0)</f>
        <v>丁芳芳</v>
      </c>
    </row>
    <row r="3249" spans="1:13" s="59" customFormat="1" customHeight="1">
      <c r="A3249" s="59" t="s">
        <v>8996</v>
      </c>
      <c r="B3249" s="59" t="s">
        <v>8997</v>
      </c>
      <c r="C3249" s="59" t="s">
        <v>8998</v>
      </c>
      <c r="D3249" s="59">
        <v>801</v>
      </c>
      <c r="F3249" s="59" t="s">
        <v>5</v>
      </c>
      <c r="G3249" s="152" t="str">
        <f>VLOOKUP(D3249,sku归属!A:B,2,0)</f>
        <v>丁芳芳</v>
      </c>
    </row>
    <row r="3250" spans="1:13" s="59" customFormat="1" customHeight="1">
      <c r="A3250" s="59" t="s">
        <v>8999</v>
      </c>
      <c r="B3250" s="59" t="s">
        <v>9000</v>
      </c>
      <c r="C3250" s="59" t="s">
        <v>9001</v>
      </c>
      <c r="D3250" s="59">
        <v>801</v>
      </c>
      <c r="F3250" s="59" t="s">
        <v>5</v>
      </c>
      <c r="G3250" s="152" t="str">
        <f>VLOOKUP(D3250,sku归属!A:B,2,0)</f>
        <v>丁芳芳</v>
      </c>
    </row>
    <row r="3251" spans="1:13" s="59" customFormat="1" customHeight="1">
      <c r="A3251" s="59" t="s">
        <v>9002</v>
      </c>
      <c r="B3251" s="59" t="s">
        <v>9003</v>
      </c>
      <c r="C3251" s="59" t="s">
        <v>9004</v>
      </c>
      <c r="D3251" s="59">
        <v>801</v>
      </c>
      <c r="F3251" s="59" t="s">
        <v>5</v>
      </c>
      <c r="G3251" s="152" t="str">
        <f>VLOOKUP(D3251,sku归属!A:B,2,0)</f>
        <v>丁芳芳</v>
      </c>
    </row>
    <row r="3252" spans="1:13" s="59" customFormat="1" customHeight="1">
      <c r="A3252" s="59" t="s">
        <v>9005</v>
      </c>
      <c r="B3252" s="59" t="s">
        <v>9006</v>
      </c>
      <c r="C3252" s="59" t="s">
        <v>9007</v>
      </c>
      <c r="D3252" s="59">
        <v>801</v>
      </c>
      <c r="F3252" s="59" t="s">
        <v>5</v>
      </c>
      <c r="G3252" s="152" t="str">
        <f>VLOOKUP(D3252,sku归属!A:B,2,0)</f>
        <v>丁芳芳</v>
      </c>
    </row>
    <row r="3253" spans="1:13" s="59" customFormat="1" customHeight="1">
      <c r="A3253" s="59" t="s">
        <v>9008</v>
      </c>
      <c r="B3253" s="59" t="s">
        <v>9009</v>
      </c>
      <c r="C3253" s="59" t="s">
        <v>9010</v>
      </c>
      <c r="D3253" s="59">
        <v>801</v>
      </c>
      <c r="F3253" s="59" t="s">
        <v>5</v>
      </c>
      <c r="G3253" s="152" t="str">
        <f>VLOOKUP(D3253,sku归属!A:B,2,0)</f>
        <v>丁芳芳</v>
      </c>
    </row>
    <row r="3254" spans="1:13" s="59" customFormat="1" customHeight="1">
      <c r="A3254" s="59" t="s">
        <v>9011</v>
      </c>
      <c r="B3254" s="59" t="s">
        <v>9012</v>
      </c>
      <c r="C3254" s="59" t="s">
        <v>6605</v>
      </c>
      <c r="D3254" s="59">
        <v>801</v>
      </c>
      <c r="F3254" s="59" t="s">
        <v>5</v>
      </c>
      <c r="G3254" s="152" t="str">
        <f>VLOOKUP(D3254,sku归属!A:B,2,0)</f>
        <v>丁芳芳</v>
      </c>
    </row>
    <row r="3255" spans="1:13" s="59" customFormat="1" customHeight="1">
      <c r="A3255" s="59" t="s">
        <v>9013</v>
      </c>
      <c r="B3255" s="59" t="s">
        <v>9014</v>
      </c>
      <c r="C3255" s="59" t="s">
        <v>6608</v>
      </c>
      <c r="D3255" s="59">
        <v>801</v>
      </c>
      <c r="F3255" s="59" t="s">
        <v>5</v>
      </c>
      <c r="G3255" s="152" t="str">
        <f>VLOOKUP(D3255,sku归属!A:B,2,0)</f>
        <v>丁芳芳</v>
      </c>
    </row>
    <row r="3256" spans="1:13" s="59" customFormat="1" customHeight="1">
      <c r="A3256" s="59" t="s">
        <v>9015</v>
      </c>
      <c r="B3256" s="59" t="s">
        <v>9016</v>
      </c>
      <c r="C3256" s="59" t="s">
        <v>6611</v>
      </c>
      <c r="D3256" s="59">
        <v>801</v>
      </c>
      <c r="F3256" s="59" t="s">
        <v>5</v>
      </c>
      <c r="G3256" s="152" t="str">
        <f>VLOOKUP(D3256,sku归属!A:B,2,0)</f>
        <v>丁芳芳</v>
      </c>
    </row>
    <row r="3257" spans="1:13" s="59" customFormat="1" customHeight="1">
      <c r="A3257" s="59" t="s">
        <v>9017</v>
      </c>
      <c r="B3257" s="59" t="s">
        <v>9018</v>
      </c>
      <c r="C3257" s="59" t="s">
        <v>6602</v>
      </c>
      <c r="D3257" s="59">
        <v>801</v>
      </c>
      <c r="F3257" s="59" t="s">
        <v>5</v>
      </c>
      <c r="G3257" s="152" t="str">
        <f>VLOOKUP(D3257,sku归属!A:B,2,0)</f>
        <v>丁芳芳</v>
      </c>
    </row>
    <row r="3258" spans="1:13" s="59" customFormat="1" customHeight="1">
      <c r="A3258" s="59" t="s">
        <v>9019</v>
      </c>
      <c r="B3258" s="59" t="s">
        <v>9020</v>
      </c>
      <c r="C3258" s="59" t="s">
        <v>9021</v>
      </c>
      <c r="D3258" s="59">
        <v>801</v>
      </c>
      <c r="F3258" s="59" t="s">
        <v>5</v>
      </c>
      <c r="G3258" s="152" t="str">
        <f>VLOOKUP(D3258,sku归属!A:B,2,0)</f>
        <v>丁芳芳</v>
      </c>
    </row>
    <row r="3259" spans="1:13" s="59" customFormat="1" customHeight="1">
      <c r="A3259" s="59" t="s">
        <v>9022</v>
      </c>
      <c r="B3259" s="59" t="s">
        <v>9023</v>
      </c>
      <c r="C3259" s="59" t="s">
        <v>9024</v>
      </c>
      <c r="D3259" s="59">
        <v>801</v>
      </c>
      <c r="F3259" s="59" t="s">
        <v>5</v>
      </c>
      <c r="G3259" s="152" t="str">
        <f>VLOOKUP(D3259,sku归属!A:B,2,0)</f>
        <v>丁芳芳</v>
      </c>
    </row>
    <row r="3260" spans="1:13" s="59" customFormat="1" customHeight="1">
      <c r="A3260" s="59" t="s">
        <v>9025</v>
      </c>
      <c r="B3260" s="59" t="s">
        <v>9026</v>
      </c>
      <c r="C3260" s="59" t="s">
        <v>9027</v>
      </c>
      <c r="D3260" s="59">
        <v>801</v>
      </c>
      <c r="F3260" s="59" t="s">
        <v>5</v>
      </c>
      <c r="G3260" s="152" t="str">
        <f>VLOOKUP(D3260,sku归属!A:B,2,0)</f>
        <v>丁芳芳</v>
      </c>
    </row>
    <row r="3261" spans="1:13" s="59" customFormat="1" customHeight="1">
      <c r="A3261" s="59" t="s">
        <v>9028</v>
      </c>
      <c r="B3261" s="59" t="s">
        <v>9029</v>
      </c>
      <c r="C3261" s="59" t="s">
        <v>9030</v>
      </c>
      <c r="D3261" s="59">
        <v>801</v>
      </c>
      <c r="F3261" s="59" t="s">
        <v>5</v>
      </c>
      <c r="G3261" s="152" t="str">
        <f>VLOOKUP(D3261,sku归属!A:B,2,0)</f>
        <v>丁芳芳</v>
      </c>
    </row>
    <row r="3262" spans="1:13" s="59" customFormat="1" customHeight="1">
      <c r="A3262" s="59" t="s">
        <v>9031</v>
      </c>
      <c r="B3262" s="59" t="s">
        <v>9032</v>
      </c>
      <c r="C3262" s="59" t="s">
        <v>9033</v>
      </c>
      <c r="D3262" s="59">
        <v>801</v>
      </c>
      <c r="F3262" s="59" t="s">
        <v>5</v>
      </c>
      <c r="G3262" s="152" t="str">
        <f>VLOOKUP(D3262,sku归属!A:B,2,0)</f>
        <v>丁芳芳</v>
      </c>
    </row>
    <row r="3263" spans="1:13" s="59" customFormat="1" customHeight="1">
      <c r="A3263" s="59" t="s">
        <v>9034</v>
      </c>
      <c r="B3263" s="59" t="s">
        <v>9035</v>
      </c>
      <c r="C3263" s="59" t="s">
        <v>9036</v>
      </c>
      <c r="D3263" s="59">
        <v>801</v>
      </c>
      <c r="F3263" s="59" t="s">
        <v>5</v>
      </c>
      <c r="G3263" s="152" t="str">
        <f>VLOOKUP(D3263,sku归属!A:B,2,0)</f>
        <v>丁芳芳</v>
      </c>
    </row>
    <row r="3264" spans="1:13" s="59" customFormat="1" customHeight="1">
      <c r="A3264" s="59" t="s">
        <v>9037</v>
      </c>
      <c r="B3264" s="59" t="s">
        <v>9038</v>
      </c>
      <c r="C3264" s="59" t="s">
        <v>9039</v>
      </c>
      <c r="D3264" s="59">
        <v>801</v>
      </c>
      <c r="F3264" s="59" t="s">
        <v>5</v>
      </c>
      <c r="G3264" s="152" t="str">
        <f>VLOOKUP(D3264,sku归属!A:B,2,0)</f>
        <v>丁芳芳</v>
      </c>
    </row>
    <row r="3265" spans="1:13" s="59" customFormat="1" customHeight="1">
      <c r="A3265" s="59" t="s">
        <v>9040</v>
      </c>
      <c r="B3265" s="59" t="s">
        <v>9041</v>
      </c>
      <c r="C3265" s="59" t="s">
        <v>9042</v>
      </c>
      <c r="D3265" s="59">
        <v>801</v>
      </c>
      <c r="F3265" s="59" t="s">
        <v>5</v>
      </c>
      <c r="G3265" s="152" t="str">
        <f>VLOOKUP(D3265,sku归属!A:B,2,0)</f>
        <v>丁芳芳</v>
      </c>
    </row>
    <row r="3266" spans="1:13" s="59" customFormat="1" customHeight="1">
      <c r="A3266" s="59" t="s">
        <v>9043</v>
      </c>
      <c r="B3266" s="59" t="s">
        <v>9044</v>
      </c>
      <c r="C3266" s="59" t="s">
        <v>9045</v>
      </c>
      <c r="D3266" s="59">
        <v>801</v>
      </c>
      <c r="F3266" s="59" t="s">
        <v>5</v>
      </c>
      <c r="G3266" s="152" t="str">
        <f>VLOOKUP(D3266,sku归属!A:B,2,0)</f>
        <v>丁芳芳</v>
      </c>
    </row>
    <row r="3267" spans="1:13" s="59" customFormat="1" customHeight="1">
      <c r="A3267" s="59" t="s">
        <v>9046</v>
      </c>
      <c r="B3267" s="59" t="s">
        <v>9047</v>
      </c>
      <c r="C3267" s="59" t="s">
        <v>9048</v>
      </c>
      <c r="D3267" s="59">
        <v>801</v>
      </c>
      <c r="F3267" s="59" t="s">
        <v>5</v>
      </c>
      <c r="G3267" s="152" t="str">
        <f>VLOOKUP(D3267,sku归属!A:B,2,0)</f>
        <v>丁芳芳</v>
      </c>
    </row>
    <row r="3268" spans="1:13" s="59" customFormat="1" customHeight="1">
      <c r="A3268" s="59" t="s">
        <v>9049</v>
      </c>
      <c r="B3268" s="59" t="s">
        <v>9050</v>
      </c>
      <c r="C3268" s="59" t="s">
        <v>9051</v>
      </c>
      <c r="D3268" s="59">
        <v>801</v>
      </c>
      <c r="F3268" s="59" t="s">
        <v>5</v>
      </c>
      <c r="G3268" s="152" t="str">
        <f>VLOOKUP(D3268,sku归属!A:B,2,0)</f>
        <v>丁芳芳</v>
      </c>
    </row>
    <row r="3269" spans="1:13" s="59" customFormat="1" customHeight="1">
      <c r="A3269" s="59" t="s">
        <v>9052</v>
      </c>
      <c r="B3269" s="59" t="s">
        <v>9053</v>
      </c>
      <c r="C3269" s="59" t="s">
        <v>9054</v>
      </c>
      <c r="D3269" s="59">
        <v>801</v>
      </c>
      <c r="F3269" s="59" t="s">
        <v>5</v>
      </c>
      <c r="G3269" s="152" t="str">
        <f>VLOOKUP(D3269,sku归属!A:B,2,0)</f>
        <v>丁芳芳</v>
      </c>
    </row>
    <row r="3270" spans="1:13" s="59" customFormat="1" customHeight="1">
      <c r="A3270" s="59" t="s">
        <v>9055</v>
      </c>
      <c r="B3270" s="59" t="s">
        <v>9056</v>
      </c>
      <c r="C3270" s="59" t="s">
        <v>9057</v>
      </c>
      <c r="D3270" s="59">
        <v>801</v>
      </c>
      <c r="F3270" s="59" t="s">
        <v>5</v>
      </c>
      <c r="G3270" s="152" t="str">
        <f>VLOOKUP(D3270,sku归属!A:B,2,0)</f>
        <v>丁芳芳</v>
      </c>
    </row>
    <row r="3271" spans="1:13" s="59" customFormat="1" customHeight="1">
      <c r="A3271" s="59" t="s">
        <v>9058</v>
      </c>
      <c r="B3271" s="59" t="s">
        <v>9059</v>
      </c>
      <c r="C3271" s="59" t="s">
        <v>9060</v>
      </c>
      <c r="D3271" s="59">
        <v>801</v>
      </c>
      <c r="F3271" s="59" t="s">
        <v>5</v>
      </c>
      <c r="G3271" s="152" t="str">
        <f>VLOOKUP(D3271,sku归属!A:B,2,0)</f>
        <v>丁芳芳</v>
      </c>
    </row>
    <row r="3272" spans="1:13" s="59" customFormat="1" customHeight="1">
      <c r="A3272" s="59" t="s">
        <v>9061</v>
      </c>
      <c r="B3272" s="59" t="s">
        <v>9062</v>
      </c>
      <c r="C3272" s="59" t="s">
        <v>9063</v>
      </c>
      <c r="D3272" s="59">
        <v>801</v>
      </c>
      <c r="F3272" s="59" t="s">
        <v>5</v>
      </c>
      <c r="G3272" s="152" t="str">
        <f>VLOOKUP(D3272,sku归属!A:B,2,0)</f>
        <v>丁芳芳</v>
      </c>
    </row>
    <row r="3273" spans="1:13" s="59" customFormat="1" customHeight="1">
      <c r="A3273" s="59" t="s">
        <v>9064</v>
      </c>
      <c r="B3273" s="59" t="s">
        <v>9065</v>
      </c>
      <c r="C3273" s="59" t="s">
        <v>9066</v>
      </c>
      <c r="D3273" s="59">
        <v>801</v>
      </c>
      <c r="F3273" s="59" t="s">
        <v>5</v>
      </c>
      <c r="G3273" s="152" t="str">
        <f>VLOOKUP(D3273,sku归属!A:B,2,0)</f>
        <v>丁芳芳</v>
      </c>
    </row>
    <row r="3274" spans="1:13" s="59" customFormat="1" customHeight="1">
      <c r="A3274" s="59" t="s">
        <v>9067</v>
      </c>
      <c r="B3274" s="59" t="s">
        <v>9068</v>
      </c>
      <c r="C3274" s="59" t="s">
        <v>9069</v>
      </c>
      <c r="D3274" s="59">
        <v>801</v>
      </c>
      <c r="F3274" s="59" t="s">
        <v>5</v>
      </c>
      <c r="G3274" s="152" t="str">
        <f>VLOOKUP(D3274,sku归属!A:B,2,0)</f>
        <v>丁芳芳</v>
      </c>
    </row>
    <row r="3275" spans="1:13" s="59" customFormat="1" customHeight="1">
      <c r="A3275" s="59" t="s">
        <v>9070</v>
      </c>
      <c r="B3275" s="59" t="s">
        <v>9071</v>
      </c>
      <c r="C3275" s="59" t="s">
        <v>9072</v>
      </c>
      <c r="D3275" s="59">
        <v>801</v>
      </c>
      <c r="F3275" s="59" t="s">
        <v>5</v>
      </c>
      <c r="G3275" s="152" t="str">
        <f>VLOOKUP(D3275,sku归属!A:B,2,0)</f>
        <v>丁芳芳</v>
      </c>
    </row>
    <row r="3276" spans="1:13" s="59" customFormat="1" customHeight="1">
      <c r="A3276" s="59" t="s">
        <v>9073</v>
      </c>
      <c r="B3276" s="59" t="s">
        <v>9074</v>
      </c>
      <c r="C3276" s="59" t="s">
        <v>9075</v>
      </c>
      <c r="D3276" s="59">
        <v>801</v>
      </c>
      <c r="F3276" s="59" t="s">
        <v>5</v>
      </c>
      <c r="G3276" s="152" t="str">
        <f>VLOOKUP(D3276,sku归属!A:B,2,0)</f>
        <v>丁芳芳</v>
      </c>
    </row>
    <row r="3277" spans="1:13" s="59" customFormat="1" customHeight="1">
      <c r="A3277" s="59" t="s">
        <v>9076</v>
      </c>
      <c r="B3277" s="59" t="s">
        <v>9077</v>
      </c>
      <c r="C3277" s="59" t="s">
        <v>9078</v>
      </c>
      <c r="D3277" s="59">
        <v>801</v>
      </c>
      <c r="F3277" s="59" t="s">
        <v>5</v>
      </c>
      <c r="G3277" s="152" t="str">
        <f>VLOOKUP(D3277,sku归属!A:B,2,0)</f>
        <v>丁芳芳</v>
      </c>
    </row>
    <row r="3278" spans="1:13" s="59" customFormat="1" customHeight="1">
      <c r="A3278" s="59" t="s">
        <v>9079</v>
      </c>
      <c r="B3278" s="59" t="s">
        <v>9080</v>
      </c>
      <c r="C3278" s="59" t="s">
        <v>9081</v>
      </c>
      <c r="D3278" s="59">
        <v>801</v>
      </c>
      <c r="F3278" s="59" t="s">
        <v>5</v>
      </c>
      <c r="G3278" s="152" t="str">
        <f>VLOOKUP(D3278,sku归属!A:B,2,0)</f>
        <v>丁芳芳</v>
      </c>
    </row>
    <row r="3279" spans="1:13" s="59" customFormat="1" customHeight="1">
      <c r="A3279" s="59" t="s">
        <v>9082</v>
      </c>
      <c r="B3279" s="59" t="s">
        <v>9083</v>
      </c>
      <c r="C3279" s="59" t="s">
        <v>3229</v>
      </c>
      <c r="D3279" s="59">
        <v>801</v>
      </c>
      <c r="F3279" s="59" t="s">
        <v>5</v>
      </c>
      <c r="G3279" s="152" t="str">
        <f>VLOOKUP(D3279,sku归属!A:B,2,0)</f>
        <v>丁芳芳</v>
      </c>
    </row>
    <row r="3280" spans="1:13" s="59" customFormat="1" customHeight="1">
      <c r="A3280" s="59" t="s">
        <v>9084</v>
      </c>
      <c r="B3280" s="59" t="s">
        <v>9085</v>
      </c>
      <c r="C3280" s="59" t="s">
        <v>3232</v>
      </c>
      <c r="D3280" s="59">
        <v>801</v>
      </c>
      <c r="F3280" s="59" t="s">
        <v>5</v>
      </c>
      <c r="G3280" s="152" t="str">
        <f>VLOOKUP(D3280,sku归属!A:B,2,0)</f>
        <v>丁芳芳</v>
      </c>
    </row>
    <row r="3281" spans="1:13" s="59" customFormat="1" customHeight="1">
      <c r="A3281" s="59" t="s">
        <v>9086</v>
      </c>
      <c r="B3281" s="59" t="s">
        <v>9087</v>
      </c>
      <c r="C3281" s="59" t="s">
        <v>9088</v>
      </c>
      <c r="D3281" s="59">
        <v>801</v>
      </c>
      <c r="F3281" s="59" t="s">
        <v>5</v>
      </c>
      <c r="G3281" s="152" t="str">
        <f>VLOOKUP(D3281,sku归属!A:B,2,0)</f>
        <v>丁芳芳</v>
      </c>
    </row>
    <row r="3282" spans="1:13" s="59" customFormat="1" customHeight="1">
      <c r="A3282" s="59" t="s">
        <v>9089</v>
      </c>
      <c r="B3282" s="59" t="s">
        <v>9090</v>
      </c>
      <c r="C3282" s="59" t="s">
        <v>9091</v>
      </c>
      <c r="D3282" s="59">
        <v>801</v>
      </c>
      <c r="F3282" s="59" t="s">
        <v>5</v>
      </c>
      <c r="G3282" s="152" t="str">
        <f>VLOOKUP(D3282,sku归属!A:B,2,0)</f>
        <v>丁芳芳</v>
      </c>
    </row>
    <row r="3283" spans="1:13" s="59" customFormat="1" customHeight="1">
      <c r="A3283" s="59" t="s">
        <v>9092</v>
      </c>
      <c r="B3283" s="59" t="s">
        <v>9093</v>
      </c>
      <c r="C3283" s="59" t="s">
        <v>9094</v>
      </c>
      <c r="D3283" s="59">
        <v>801</v>
      </c>
      <c r="F3283" s="59" t="s">
        <v>5</v>
      </c>
      <c r="G3283" s="152" t="str">
        <f>VLOOKUP(D3283,sku归属!A:B,2,0)</f>
        <v>丁芳芳</v>
      </c>
    </row>
    <row r="3284" spans="1:13" s="59" customFormat="1" customHeight="1">
      <c r="A3284" s="59" t="s">
        <v>9095</v>
      </c>
      <c r="B3284" s="59" t="s">
        <v>9096</v>
      </c>
      <c r="C3284" s="59" t="s">
        <v>9097</v>
      </c>
      <c r="D3284" s="59">
        <v>801</v>
      </c>
      <c r="F3284" s="59" t="s">
        <v>5</v>
      </c>
      <c r="G3284" s="152" t="str">
        <f>VLOOKUP(D3284,sku归属!A:B,2,0)</f>
        <v>丁芳芳</v>
      </c>
    </row>
    <row r="3285" spans="1:13" s="59" customFormat="1" customHeight="1">
      <c r="A3285" s="59" t="s">
        <v>9098</v>
      </c>
      <c r="B3285" s="59" t="s">
        <v>9099</v>
      </c>
      <c r="C3285" s="59" t="s">
        <v>9100</v>
      </c>
      <c r="D3285" s="59">
        <v>801</v>
      </c>
      <c r="F3285" s="59" t="s">
        <v>5</v>
      </c>
      <c r="G3285" s="152" t="str">
        <f>VLOOKUP(D3285,sku归属!A:B,2,0)</f>
        <v>丁芳芳</v>
      </c>
    </row>
    <row r="3286" spans="1:13" s="59" customFormat="1" customHeight="1">
      <c r="A3286" s="59" t="s">
        <v>9101</v>
      </c>
      <c r="B3286" s="59" t="s">
        <v>9102</v>
      </c>
      <c r="C3286" s="59" t="s">
        <v>9103</v>
      </c>
      <c r="D3286" s="59">
        <v>801</v>
      </c>
      <c r="F3286" s="59" t="s">
        <v>5</v>
      </c>
      <c r="G3286" s="152" t="str">
        <f>VLOOKUP(D3286,sku归属!A:B,2,0)</f>
        <v>丁芳芳</v>
      </c>
    </row>
    <row r="3287" spans="1:13" s="59" customFormat="1" customHeight="1">
      <c r="A3287" s="59" t="s">
        <v>9104</v>
      </c>
      <c r="B3287" s="59" t="s">
        <v>9105</v>
      </c>
      <c r="C3287" s="59" t="s">
        <v>9106</v>
      </c>
      <c r="D3287" s="59">
        <v>801</v>
      </c>
      <c r="F3287" s="59" t="s">
        <v>5</v>
      </c>
      <c r="G3287" s="152" t="str">
        <f>VLOOKUP(D3287,sku归属!A:B,2,0)</f>
        <v>丁芳芳</v>
      </c>
    </row>
    <row r="3288" spans="1:13" s="59" customFormat="1" customHeight="1">
      <c r="A3288" s="59" t="s">
        <v>9107</v>
      </c>
      <c r="B3288" s="59" t="s">
        <v>9108</v>
      </c>
      <c r="C3288" s="59" t="s">
        <v>9109</v>
      </c>
      <c r="D3288" s="59">
        <v>801</v>
      </c>
      <c r="F3288" s="59" t="s">
        <v>5</v>
      </c>
      <c r="G3288" s="152" t="str">
        <f>VLOOKUP(D3288,sku归属!A:B,2,0)</f>
        <v>丁芳芳</v>
      </c>
    </row>
    <row r="3289" spans="1:13" s="59" customFormat="1" customHeight="1">
      <c r="A3289" s="59" t="s">
        <v>9110</v>
      </c>
      <c r="B3289" s="59" t="s">
        <v>9111</v>
      </c>
      <c r="C3289" s="59" t="s">
        <v>9112</v>
      </c>
      <c r="D3289" s="59">
        <v>801</v>
      </c>
      <c r="F3289" s="59" t="s">
        <v>5</v>
      </c>
      <c r="G3289" s="152" t="str">
        <f>VLOOKUP(D3289,sku归属!A:B,2,0)</f>
        <v>丁芳芳</v>
      </c>
    </row>
    <row r="3290" spans="1:13" s="59" customFormat="1" customHeight="1">
      <c r="A3290" s="59" t="s">
        <v>9113</v>
      </c>
      <c r="B3290" s="59" t="s">
        <v>9114</v>
      </c>
      <c r="C3290" s="59" t="s">
        <v>9115</v>
      </c>
      <c r="D3290" s="59">
        <v>801</v>
      </c>
      <c r="F3290" s="59" t="s">
        <v>5</v>
      </c>
      <c r="G3290" s="152" t="str">
        <f>VLOOKUP(D3290,sku归属!A:B,2,0)</f>
        <v>丁芳芳</v>
      </c>
    </row>
    <row r="3291" spans="1:13" s="59" customFormat="1" customHeight="1">
      <c r="A3291" s="59" t="s">
        <v>9116</v>
      </c>
      <c r="B3291" s="59" t="s">
        <v>9117</v>
      </c>
      <c r="C3291" s="59" t="s">
        <v>9118</v>
      </c>
      <c r="D3291" s="59">
        <v>801</v>
      </c>
      <c r="F3291" s="59" t="s">
        <v>5</v>
      </c>
      <c r="G3291" s="152" t="str">
        <f>VLOOKUP(D3291,sku归属!A:B,2,0)</f>
        <v>丁芳芳</v>
      </c>
    </row>
    <row r="3292" spans="1:13" s="59" customFormat="1" customHeight="1">
      <c r="A3292" s="59" t="s">
        <v>9119</v>
      </c>
      <c r="B3292" s="59" t="s">
        <v>9120</v>
      </c>
      <c r="C3292" s="59" t="s">
        <v>9121</v>
      </c>
      <c r="D3292" s="59" t="s">
        <v>6</v>
      </c>
      <c r="F3292" s="59" t="s">
        <v>5</v>
      </c>
      <c r="G3292" s="152" t="str">
        <f>VLOOKUP(D3292,sku归属!A:B,2,0)</f>
        <v>莫美玉</v>
      </c>
    </row>
    <row r="3293" spans="1:13" s="59" customFormat="1" customHeight="1">
      <c r="A3293" s="59" t="s">
        <v>9122</v>
      </c>
      <c r="B3293" s="59" t="s">
        <v>9123</v>
      </c>
      <c r="C3293" s="59" t="s">
        <v>9124</v>
      </c>
      <c r="D3293" s="59" t="s">
        <v>6</v>
      </c>
      <c r="F3293" s="59" t="s">
        <v>5</v>
      </c>
      <c r="G3293" s="152" t="str">
        <f>VLOOKUP(D3293,sku归属!A:B,2,0)</f>
        <v>莫美玉</v>
      </c>
    </row>
    <row r="3294" spans="1:13" s="59" customFormat="1" customHeight="1">
      <c r="A3294" s="59" t="s">
        <v>9125</v>
      </c>
      <c r="B3294" s="59" t="s">
        <v>9126</v>
      </c>
      <c r="C3294" s="59" t="s">
        <v>9127</v>
      </c>
      <c r="D3294" s="59" t="s">
        <v>6</v>
      </c>
      <c r="F3294" s="59" t="s">
        <v>5</v>
      </c>
      <c r="G3294" s="152" t="str">
        <f>VLOOKUP(D3294,sku归属!A:B,2,0)</f>
        <v>莫美玉</v>
      </c>
    </row>
    <row r="3295" spans="1:13" s="59" customFormat="1" customHeight="1">
      <c r="A3295" s="59" t="s">
        <v>9128</v>
      </c>
      <c r="B3295" s="59" t="s">
        <v>9129</v>
      </c>
      <c r="C3295" s="59" t="s">
        <v>9130</v>
      </c>
      <c r="D3295" s="59" t="s">
        <v>6</v>
      </c>
      <c r="F3295" s="59" t="s">
        <v>5</v>
      </c>
      <c r="G3295" s="152" t="str">
        <f>VLOOKUP(D3295,sku归属!A:B,2,0)</f>
        <v>莫美玉</v>
      </c>
    </row>
    <row r="3296" spans="1:13" s="59" customFormat="1" customHeight="1">
      <c r="A3296" s="59" t="s">
        <v>9131</v>
      </c>
      <c r="B3296" s="59" t="s">
        <v>9132</v>
      </c>
      <c r="C3296" s="59" t="s">
        <v>9133</v>
      </c>
      <c r="D3296" s="59" t="s">
        <v>6</v>
      </c>
      <c r="F3296" s="59" t="s">
        <v>5</v>
      </c>
      <c r="G3296" s="152" t="str">
        <f>VLOOKUP(D3296,sku归属!A:B,2,0)</f>
        <v>莫美玉</v>
      </c>
    </row>
    <row r="3297" spans="1:13" s="59" customFormat="1" customHeight="1">
      <c r="A3297" s="59" t="s">
        <v>9134</v>
      </c>
      <c r="B3297" s="59" t="s">
        <v>9135</v>
      </c>
      <c r="C3297" s="59" t="s">
        <v>9136</v>
      </c>
      <c r="D3297" s="59" t="s">
        <v>6</v>
      </c>
      <c r="F3297" s="59" t="s">
        <v>5</v>
      </c>
      <c r="G3297" s="152" t="str">
        <f>VLOOKUP(D3297,sku归属!A:B,2,0)</f>
        <v>莫美玉</v>
      </c>
    </row>
    <row r="3298" spans="1:13" s="59" customFormat="1" customHeight="1">
      <c r="A3298" s="59" t="s">
        <v>9137</v>
      </c>
      <c r="B3298" s="59" t="s">
        <v>9138</v>
      </c>
      <c r="C3298" s="59" t="s">
        <v>8442</v>
      </c>
      <c r="D3298" s="59" t="s">
        <v>6</v>
      </c>
      <c r="F3298" s="59" t="s">
        <v>5</v>
      </c>
      <c r="G3298" s="152" t="str">
        <f>VLOOKUP(D3298,sku归属!A:B,2,0)</f>
        <v>莫美玉</v>
      </c>
    </row>
    <row r="3299" spans="1:13" s="59" customFormat="1" customHeight="1">
      <c r="A3299" s="59" t="s">
        <v>9139</v>
      </c>
      <c r="B3299" s="59" t="s">
        <v>9140</v>
      </c>
      <c r="C3299" s="59" t="s">
        <v>8445</v>
      </c>
      <c r="D3299" s="59" t="s">
        <v>6</v>
      </c>
      <c r="F3299" s="59" t="s">
        <v>5</v>
      </c>
      <c r="G3299" s="152" t="str">
        <f>VLOOKUP(D3299,sku归属!A:B,2,0)</f>
        <v>莫美玉</v>
      </c>
    </row>
    <row r="3300" spans="1:13" s="59" customFormat="1" customHeight="1">
      <c r="A3300" s="59" t="s">
        <v>9141</v>
      </c>
      <c r="B3300" s="59" t="s">
        <v>9142</v>
      </c>
      <c r="C3300" s="59" t="s">
        <v>7271</v>
      </c>
      <c r="D3300" s="59" t="s">
        <v>6</v>
      </c>
      <c r="F3300" s="59" t="s">
        <v>5</v>
      </c>
      <c r="G3300" s="152" t="str">
        <f>VLOOKUP(D3300,sku归属!A:B,2,0)</f>
        <v>莫美玉</v>
      </c>
    </row>
    <row r="3301" spans="1:13" s="59" customFormat="1" customHeight="1">
      <c r="A3301" s="59" t="s">
        <v>9143</v>
      </c>
      <c r="B3301" s="59" t="s">
        <v>9144</v>
      </c>
      <c r="C3301" s="59" t="s">
        <v>7265</v>
      </c>
      <c r="D3301" s="59" t="s">
        <v>6</v>
      </c>
      <c r="F3301" s="59" t="s">
        <v>5</v>
      </c>
      <c r="G3301" s="152" t="str">
        <f>VLOOKUP(D3301,sku归属!A:B,2,0)</f>
        <v>莫美玉</v>
      </c>
    </row>
    <row r="3302" spans="1:13" s="59" customFormat="1" customHeight="1">
      <c r="A3302" s="59" t="s">
        <v>9145</v>
      </c>
      <c r="B3302" s="59" t="s">
        <v>9146</v>
      </c>
      <c r="C3302" s="59" t="s">
        <v>7274</v>
      </c>
      <c r="D3302" s="59" t="s">
        <v>6</v>
      </c>
      <c r="F3302" s="59" t="s">
        <v>5</v>
      </c>
      <c r="G3302" s="152" t="str">
        <f>VLOOKUP(D3302,sku归属!A:B,2,0)</f>
        <v>莫美玉</v>
      </c>
    </row>
    <row r="3303" spans="1:13" s="59" customFormat="1" customHeight="1">
      <c r="A3303" s="59" t="s">
        <v>9147</v>
      </c>
      <c r="B3303" s="59" t="s">
        <v>9148</v>
      </c>
      <c r="C3303" s="59" t="s">
        <v>7268</v>
      </c>
      <c r="D3303" s="59" t="s">
        <v>6</v>
      </c>
      <c r="F3303" s="59" t="s">
        <v>5</v>
      </c>
      <c r="G3303" s="152" t="str">
        <f>VLOOKUP(D3303,sku归属!A:B,2,0)</f>
        <v>莫美玉</v>
      </c>
    </row>
    <row r="3304" spans="1:13" s="59" customFormat="1" customHeight="1">
      <c r="A3304" s="59" t="s">
        <v>9149</v>
      </c>
      <c r="B3304" s="59" t="s">
        <v>9150</v>
      </c>
      <c r="C3304" s="59" t="s">
        <v>9151</v>
      </c>
      <c r="D3304" s="59" t="s">
        <v>6</v>
      </c>
      <c r="F3304" s="59" t="s">
        <v>5</v>
      </c>
      <c r="G3304" s="152" t="str">
        <f>VLOOKUP(D3304,sku归属!A:B,2,0)</f>
        <v>莫美玉</v>
      </c>
    </row>
    <row r="3305" spans="1:13" s="59" customFormat="1" customHeight="1">
      <c r="A3305" s="59" t="s">
        <v>9152</v>
      </c>
      <c r="B3305" s="59" t="s">
        <v>9153</v>
      </c>
      <c r="C3305" s="59" t="s">
        <v>1807</v>
      </c>
      <c r="D3305" s="59" t="s">
        <v>6</v>
      </c>
      <c r="F3305" s="59" t="s">
        <v>5</v>
      </c>
      <c r="G3305" s="152" t="str">
        <f>VLOOKUP(D3305,sku归属!A:B,2,0)</f>
        <v>莫美玉</v>
      </c>
    </row>
    <row r="3306" spans="1:13" s="59" customFormat="1" customHeight="1">
      <c r="A3306" s="59" t="s">
        <v>9154</v>
      </c>
      <c r="B3306" s="59" t="s">
        <v>9155</v>
      </c>
      <c r="C3306" s="59" t="s">
        <v>1810</v>
      </c>
      <c r="D3306" s="59" t="s">
        <v>6</v>
      </c>
      <c r="F3306" s="59" t="s">
        <v>5</v>
      </c>
      <c r="G3306" s="152" t="str">
        <f>VLOOKUP(D3306,sku归属!A:B,2,0)</f>
        <v>莫美玉</v>
      </c>
    </row>
    <row r="3307" spans="1:13" s="59" customFormat="1" customHeight="1">
      <c r="A3307" s="59" t="s">
        <v>9156</v>
      </c>
      <c r="B3307" s="59" t="s">
        <v>9157</v>
      </c>
      <c r="C3307" s="59" t="s">
        <v>1813</v>
      </c>
      <c r="D3307" s="59" t="s">
        <v>6</v>
      </c>
      <c r="F3307" s="59" t="s">
        <v>5</v>
      </c>
      <c r="G3307" s="152" t="str">
        <f>VLOOKUP(D3307,sku归属!A:B,2,0)</f>
        <v>莫美玉</v>
      </c>
    </row>
    <row r="3308" spans="1:13" s="59" customFormat="1" customHeight="1">
      <c r="A3308" s="59" t="s">
        <v>9158</v>
      </c>
      <c r="B3308" s="59" t="s">
        <v>9159</v>
      </c>
      <c r="C3308" s="59" t="s">
        <v>2647</v>
      </c>
      <c r="D3308" s="59" t="s">
        <v>6</v>
      </c>
      <c r="F3308" s="59" t="s">
        <v>5</v>
      </c>
      <c r="G3308" s="152" t="str">
        <f>VLOOKUP(D3308,sku归属!A:B,2,0)</f>
        <v>莫美玉</v>
      </c>
    </row>
    <row r="3309" spans="1:13" s="59" customFormat="1" customHeight="1">
      <c r="A3309" s="59" t="s">
        <v>9160</v>
      </c>
      <c r="B3309" s="59" t="s">
        <v>9161</v>
      </c>
      <c r="C3309" s="59" t="s">
        <v>2644</v>
      </c>
      <c r="D3309" s="59" t="s">
        <v>6</v>
      </c>
      <c r="F3309" s="59" t="s">
        <v>5</v>
      </c>
      <c r="G3309" s="152" t="str">
        <f>VLOOKUP(D3309,sku归属!A:B,2,0)</f>
        <v>莫美玉</v>
      </c>
    </row>
    <row r="3310" spans="1:13" s="59" customFormat="1" customHeight="1">
      <c r="A3310" s="59" t="s">
        <v>9162</v>
      </c>
      <c r="B3310" s="59" t="s">
        <v>9163</v>
      </c>
      <c r="C3310" s="59" t="s">
        <v>8690</v>
      </c>
      <c r="D3310" s="59" t="s">
        <v>6</v>
      </c>
      <c r="F3310" s="59" t="s">
        <v>5</v>
      </c>
      <c r="G3310" s="152" t="str">
        <f>VLOOKUP(D3310,sku归属!A:B,2,0)</f>
        <v>莫美玉</v>
      </c>
    </row>
    <row r="3311" spans="1:13" s="59" customFormat="1" customHeight="1">
      <c r="A3311" s="59" t="s">
        <v>9164</v>
      </c>
      <c r="B3311" s="59" t="s">
        <v>9165</v>
      </c>
      <c r="C3311" s="59" t="s">
        <v>8693</v>
      </c>
      <c r="D3311" s="59" t="s">
        <v>6</v>
      </c>
      <c r="F3311" s="59" t="s">
        <v>5</v>
      </c>
      <c r="G3311" s="152" t="str">
        <f>VLOOKUP(D3311,sku归属!A:B,2,0)</f>
        <v>莫美玉</v>
      </c>
    </row>
    <row r="3312" spans="1:13" s="59" customFormat="1" customHeight="1">
      <c r="A3312" s="59" t="s">
        <v>9166</v>
      </c>
      <c r="B3312" s="59" t="s">
        <v>9167</v>
      </c>
      <c r="C3312" s="59" t="s">
        <v>8696</v>
      </c>
      <c r="D3312" s="59" t="s">
        <v>6</v>
      </c>
      <c r="F3312" s="59" t="s">
        <v>5</v>
      </c>
      <c r="G3312" s="152" t="str">
        <f>VLOOKUP(D3312,sku归属!A:B,2,0)</f>
        <v>莫美玉</v>
      </c>
    </row>
    <row r="3313" spans="1:13" s="59" customFormat="1" customHeight="1">
      <c r="A3313" s="59" t="s">
        <v>9168</v>
      </c>
      <c r="B3313" s="59" t="s">
        <v>9169</v>
      </c>
      <c r="C3313" s="59" t="s">
        <v>8699</v>
      </c>
      <c r="D3313" s="59" t="s">
        <v>6</v>
      </c>
      <c r="F3313" s="59" t="s">
        <v>5</v>
      </c>
      <c r="G3313" s="152" t="str">
        <f>VLOOKUP(D3313,sku归属!A:B,2,0)</f>
        <v>莫美玉</v>
      </c>
    </row>
    <row r="3314" spans="1:13" s="59" customFormat="1" customHeight="1">
      <c r="A3314" s="59" t="s">
        <v>9170</v>
      </c>
      <c r="B3314" s="59" t="s">
        <v>9171</v>
      </c>
      <c r="C3314" s="59" t="s">
        <v>8702</v>
      </c>
      <c r="D3314" s="59" t="s">
        <v>6</v>
      </c>
      <c r="F3314" s="59" t="s">
        <v>5</v>
      </c>
      <c r="G3314" s="152" t="str">
        <f>VLOOKUP(D3314,sku归属!A:B,2,0)</f>
        <v>莫美玉</v>
      </c>
    </row>
    <row r="3315" spans="1:13" s="59" customFormat="1" customHeight="1">
      <c r="A3315" s="59" t="s">
        <v>9172</v>
      </c>
      <c r="B3315" s="59" t="s">
        <v>9173</v>
      </c>
      <c r="C3315" s="59" t="s">
        <v>8705</v>
      </c>
      <c r="D3315" s="59" t="s">
        <v>6</v>
      </c>
      <c r="F3315" s="59" t="s">
        <v>5</v>
      </c>
      <c r="G3315" s="152" t="str">
        <f>VLOOKUP(D3315,sku归属!A:B,2,0)</f>
        <v>莫美玉</v>
      </c>
    </row>
    <row r="3316" spans="1:13" s="59" customFormat="1" customHeight="1">
      <c r="A3316" s="59" t="s">
        <v>9174</v>
      </c>
      <c r="B3316" s="59" t="s">
        <v>9175</v>
      </c>
      <c r="C3316" s="59" t="s">
        <v>3226</v>
      </c>
      <c r="D3316" s="59" t="s">
        <v>6</v>
      </c>
      <c r="F3316" s="59" t="s">
        <v>5</v>
      </c>
      <c r="G3316" s="152" t="str">
        <f>VLOOKUP(D3316,sku归属!A:B,2,0)</f>
        <v>莫美玉</v>
      </c>
    </row>
    <row r="3317" spans="1:13" s="59" customFormat="1" customHeight="1">
      <c r="A3317" s="59" t="s">
        <v>9176</v>
      </c>
      <c r="B3317" s="59" t="s">
        <v>9177</v>
      </c>
      <c r="C3317" s="59" t="s">
        <v>3223</v>
      </c>
      <c r="D3317" s="59" t="s">
        <v>6</v>
      </c>
      <c r="F3317" s="59" t="s">
        <v>5</v>
      </c>
      <c r="G3317" s="152" t="str">
        <f>VLOOKUP(D3317,sku归属!A:B,2,0)</f>
        <v>莫美玉</v>
      </c>
    </row>
    <row r="3318" spans="1:13" s="59" customFormat="1" customHeight="1">
      <c r="A3318" s="59" t="s">
        <v>9178</v>
      </c>
      <c r="B3318" s="59" t="s">
        <v>9179</v>
      </c>
      <c r="C3318" s="59" t="s">
        <v>3229</v>
      </c>
      <c r="D3318" s="59" t="s">
        <v>6</v>
      </c>
      <c r="F3318" s="59" t="s">
        <v>5</v>
      </c>
      <c r="G3318" s="152" t="str">
        <f>VLOOKUP(D3318,sku归属!A:B,2,0)</f>
        <v>莫美玉</v>
      </c>
    </row>
    <row r="3319" spans="1:13" s="59" customFormat="1" customHeight="1">
      <c r="A3319" s="59" t="s">
        <v>9180</v>
      </c>
      <c r="B3319" s="59" t="s">
        <v>9181</v>
      </c>
      <c r="C3319" s="59" t="s">
        <v>3232</v>
      </c>
      <c r="D3319" s="59" t="s">
        <v>6</v>
      </c>
      <c r="F3319" s="59" t="s">
        <v>5</v>
      </c>
      <c r="G3319" s="152" t="str">
        <f>VLOOKUP(D3319,sku归属!A:B,2,0)</f>
        <v>莫美玉</v>
      </c>
    </row>
    <row r="3320" spans="1:13" s="59" customFormat="1" customHeight="1">
      <c r="A3320" s="59" t="s">
        <v>9182</v>
      </c>
      <c r="B3320" s="59" t="s">
        <v>9183</v>
      </c>
      <c r="C3320" s="59" t="s">
        <v>3455</v>
      </c>
      <c r="D3320" s="59">
        <v>801</v>
      </c>
      <c r="F3320" s="59" t="s">
        <v>5</v>
      </c>
      <c r="G3320" s="152" t="str">
        <f>VLOOKUP(D3320,sku归属!A:B,2,0)</f>
        <v>丁芳芳</v>
      </c>
    </row>
    <row r="3321" spans="1:13" s="59" customFormat="1" customHeight="1">
      <c r="A3321" s="59" t="s">
        <v>9184</v>
      </c>
      <c r="B3321" s="59" t="s">
        <v>9185</v>
      </c>
      <c r="C3321" s="59" t="s">
        <v>9186</v>
      </c>
      <c r="D3321" s="59" t="s">
        <v>17</v>
      </c>
      <c r="F3321" s="59" t="s">
        <v>5</v>
      </c>
      <c r="G3321" s="152" t="str">
        <f>VLOOKUP(D3321,sku归属!A:B,2,0)</f>
        <v>其他</v>
      </c>
    </row>
    <row r="3322" spans="1:13" s="59" customFormat="1" customHeight="1">
      <c r="A3322" s="59" t="s">
        <v>9187</v>
      </c>
      <c r="B3322" s="59" t="s">
        <v>9188</v>
      </c>
      <c r="C3322" s="59" t="s">
        <v>9189</v>
      </c>
      <c r="D3322" s="59" t="s">
        <v>17</v>
      </c>
      <c r="F3322" s="59" t="s">
        <v>5</v>
      </c>
      <c r="G3322" s="152" t="str">
        <f>VLOOKUP(D3322,sku归属!A:B,2,0)</f>
        <v>其他</v>
      </c>
    </row>
    <row r="3323" spans="1:13" s="59" customFormat="1" customHeight="1">
      <c r="A3323" s="59" t="s">
        <v>9190</v>
      </c>
      <c r="B3323" s="59" t="s">
        <v>9191</v>
      </c>
      <c r="C3323" s="59" t="s">
        <v>9192</v>
      </c>
      <c r="D3323" s="59" t="s">
        <v>17</v>
      </c>
      <c r="F3323" s="59" t="s">
        <v>5</v>
      </c>
      <c r="G3323" s="152" t="str">
        <f>VLOOKUP(D3323,sku归属!A:B,2,0)</f>
        <v>其他</v>
      </c>
    </row>
    <row r="3324" spans="1:13" s="59" customFormat="1" customHeight="1">
      <c r="A3324" s="59" t="s">
        <v>9193</v>
      </c>
      <c r="B3324" s="59" t="s">
        <v>9194</v>
      </c>
      <c r="C3324" s="59" t="s">
        <v>9195</v>
      </c>
      <c r="D3324" s="59" t="s">
        <v>17</v>
      </c>
      <c r="F3324" s="59" t="s">
        <v>5</v>
      </c>
      <c r="G3324" s="152" t="str">
        <f>VLOOKUP(D3324,sku归属!A:B,2,0)</f>
        <v>其他</v>
      </c>
    </row>
    <row r="3325" spans="1:13" s="59" customFormat="1" customHeight="1">
      <c r="A3325" s="59" t="s">
        <v>9196</v>
      </c>
      <c r="B3325" s="59" t="s">
        <v>9197</v>
      </c>
      <c r="C3325" s="59" t="s">
        <v>9198</v>
      </c>
      <c r="D3325" s="59" t="s">
        <v>17</v>
      </c>
      <c r="F3325" s="59" t="s">
        <v>5</v>
      </c>
      <c r="G3325" s="152" t="str">
        <f>VLOOKUP(D3325,sku归属!A:B,2,0)</f>
        <v>其他</v>
      </c>
    </row>
    <row r="3326" spans="1:13" s="59" customFormat="1" customHeight="1">
      <c r="A3326" s="59" t="s">
        <v>9199</v>
      </c>
      <c r="B3326" s="59" t="s">
        <v>9200</v>
      </c>
      <c r="C3326" s="59" t="s">
        <v>6958</v>
      </c>
      <c r="D3326" s="59" t="s">
        <v>17</v>
      </c>
      <c r="F3326" s="59" t="s">
        <v>5</v>
      </c>
      <c r="G3326" s="152" t="str">
        <f>VLOOKUP(D3326,sku归属!A:B,2,0)</f>
        <v>其他</v>
      </c>
    </row>
    <row r="3327" spans="1:13" s="59" customFormat="1" customHeight="1">
      <c r="A3327" s="59" t="s">
        <v>9201</v>
      </c>
      <c r="B3327" s="59" t="s">
        <v>9202</v>
      </c>
      <c r="C3327" s="59" t="s">
        <v>6961</v>
      </c>
      <c r="D3327" s="59" t="s">
        <v>17</v>
      </c>
      <c r="F3327" s="59" t="s">
        <v>5</v>
      </c>
      <c r="G3327" s="152" t="str">
        <f>VLOOKUP(D3327,sku归属!A:B,2,0)</f>
        <v>其他</v>
      </c>
    </row>
    <row r="3328" spans="1:13" s="59" customFormat="1" customHeight="1">
      <c r="A3328" s="59" t="s">
        <v>9203</v>
      </c>
      <c r="B3328" s="59" t="s">
        <v>9204</v>
      </c>
      <c r="C3328" s="59" t="s">
        <v>6964</v>
      </c>
      <c r="D3328" s="59" t="s">
        <v>17</v>
      </c>
      <c r="F3328" s="59" t="s">
        <v>5</v>
      </c>
      <c r="G3328" s="152" t="str">
        <f>VLOOKUP(D3328,sku归属!A:B,2,0)</f>
        <v>其他</v>
      </c>
    </row>
    <row r="3329" spans="1:13" s="59" customFormat="1" customHeight="1">
      <c r="A3329" s="59" t="s">
        <v>9205</v>
      </c>
      <c r="B3329" s="59" t="s">
        <v>9206</v>
      </c>
      <c r="C3329" s="59" t="s">
        <v>6949</v>
      </c>
      <c r="D3329" s="59" t="s">
        <v>17</v>
      </c>
      <c r="F3329" s="59" t="s">
        <v>5</v>
      </c>
      <c r="G3329" s="152" t="str">
        <f>VLOOKUP(D3329,sku归属!A:B,2,0)</f>
        <v>其他</v>
      </c>
    </row>
    <row r="3330" spans="1:13" s="59" customFormat="1" customHeight="1">
      <c r="A3330" s="59" t="s">
        <v>9207</v>
      </c>
      <c r="B3330" s="59" t="s">
        <v>9208</v>
      </c>
      <c r="C3330" s="59" t="s">
        <v>6955</v>
      </c>
      <c r="D3330" s="59" t="s">
        <v>17</v>
      </c>
      <c r="F3330" s="59" t="s">
        <v>5</v>
      </c>
      <c r="G3330" s="152" t="str">
        <f>VLOOKUP(D3330,sku归属!A:B,2,0)</f>
        <v>其他</v>
      </c>
    </row>
    <row r="3331" spans="1:13" s="59" customFormat="1" customHeight="1">
      <c r="A3331" s="59" t="s">
        <v>9209</v>
      </c>
      <c r="B3331" s="59" t="s">
        <v>9210</v>
      </c>
      <c r="C3331" s="59" t="s">
        <v>6952</v>
      </c>
      <c r="D3331" s="59" t="s">
        <v>17</v>
      </c>
      <c r="F3331" s="59" t="s">
        <v>5</v>
      </c>
      <c r="G3331" s="152" t="str">
        <f>VLOOKUP(D3331,sku归属!A:B,2,0)</f>
        <v>其他</v>
      </c>
    </row>
    <row r="3332" spans="1:13" s="59" customFormat="1" customHeight="1">
      <c r="A3332" s="59" t="s">
        <v>9211</v>
      </c>
      <c r="B3332" s="59" t="s">
        <v>9212</v>
      </c>
      <c r="C3332" s="59" t="s">
        <v>9213</v>
      </c>
      <c r="D3332" s="59" t="s">
        <v>17</v>
      </c>
      <c r="F3332" s="59" t="s">
        <v>5</v>
      </c>
      <c r="G3332" s="152" t="str">
        <f>VLOOKUP(D3332,sku归属!A:B,2,0)</f>
        <v>其他</v>
      </c>
    </row>
    <row r="3333" spans="1:13" s="59" customFormat="1" customHeight="1">
      <c r="A3333" s="59" t="s">
        <v>9214</v>
      </c>
      <c r="B3333" s="59" t="s">
        <v>9215</v>
      </c>
      <c r="C3333" s="59" t="s">
        <v>9216</v>
      </c>
      <c r="D3333" s="59" t="s">
        <v>17</v>
      </c>
      <c r="F3333" s="59" t="s">
        <v>5</v>
      </c>
      <c r="G3333" s="152" t="str">
        <f>VLOOKUP(D3333,sku归属!A:B,2,0)</f>
        <v>其他</v>
      </c>
    </row>
    <row r="3334" spans="1:13" s="59" customFormat="1" customHeight="1">
      <c r="A3334" s="59" t="s">
        <v>9217</v>
      </c>
      <c r="B3334" s="59" t="s">
        <v>9218</v>
      </c>
      <c r="C3334" s="59" t="s">
        <v>9219</v>
      </c>
      <c r="D3334" s="59" t="s">
        <v>17</v>
      </c>
      <c r="F3334" s="59" t="s">
        <v>5</v>
      </c>
      <c r="G3334" s="152" t="str">
        <f>VLOOKUP(D3334,sku归属!A:B,2,0)</f>
        <v>其他</v>
      </c>
    </row>
    <row r="3335" spans="1:13" s="59" customFormat="1" customHeight="1">
      <c r="A3335" s="59" t="s">
        <v>9220</v>
      </c>
      <c r="B3335" s="59" t="s">
        <v>9221</v>
      </c>
      <c r="C3335" s="59" t="s">
        <v>9222</v>
      </c>
      <c r="D3335" s="59" t="s">
        <v>17</v>
      </c>
      <c r="F3335" s="59" t="s">
        <v>5</v>
      </c>
      <c r="G3335" s="152" t="str">
        <f>VLOOKUP(D3335,sku归属!A:B,2,0)</f>
        <v>其他</v>
      </c>
    </row>
    <row r="3336" spans="1:13" s="59" customFormat="1" customHeight="1">
      <c r="A3336" s="59" t="s">
        <v>9223</v>
      </c>
      <c r="B3336" s="59" t="s">
        <v>9224</v>
      </c>
      <c r="C3336" s="59" t="s">
        <v>9225</v>
      </c>
      <c r="D3336" s="59" t="s">
        <v>17</v>
      </c>
      <c r="F3336" s="59" t="s">
        <v>5</v>
      </c>
      <c r="G3336" s="152" t="str">
        <f>VLOOKUP(D3336,sku归属!A:B,2,0)</f>
        <v>其他</v>
      </c>
    </row>
    <row r="3337" spans="1:13" s="59" customFormat="1" customHeight="1">
      <c r="A3337" s="59" t="s">
        <v>9226</v>
      </c>
      <c r="B3337" s="59" t="s">
        <v>9227</v>
      </c>
      <c r="C3337" s="59" t="s">
        <v>9228</v>
      </c>
      <c r="D3337" s="59" t="s">
        <v>17</v>
      </c>
      <c r="F3337" s="59" t="s">
        <v>5</v>
      </c>
      <c r="G3337" s="152" t="str">
        <f>VLOOKUP(D3337,sku归属!A:B,2,0)</f>
        <v>其他</v>
      </c>
    </row>
    <row r="3338" spans="1:13" s="59" customFormat="1" customHeight="1">
      <c r="A3338" s="59" t="s">
        <v>9229</v>
      </c>
      <c r="B3338" s="59" t="s">
        <v>9230</v>
      </c>
      <c r="C3338" s="59" t="s">
        <v>3630</v>
      </c>
      <c r="D3338" s="59" t="s">
        <v>17</v>
      </c>
      <c r="F3338" s="59" t="s">
        <v>5</v>
      </c>
      <c r="G3338" s="152" t="str">
        <f>VLOOKUP(D3338,sku归属!A:B,2,0)</f>
        <v>其他</v>
      </c>
    </row>
    <row r="3339" spans="1:13" s="59" customFormat="1" customHeight="1">
      <c r="A3339" s="59" t="s">
        <v>9231</v>
      </c>
      <c r="B3339" s="59" t="s">
        <v>9232</v>
      </c>
      <c r="C3339" s="59" t="s">
        <v>3633</v>
      </c>
      <c r="D3339" s="59" t="s">
        <v>17</v>
      </c>
      <c r="F3339" s="59" t="s">
        <v>5</v>
      </c>
      <c r="G3339" s="152" t="str">
        <f>VLOOKUP(D3339,sku归属!A:B,2,0)</f>
        <v>其他</v>
      </c>
    </row>
    <row r="3340" spans="1:13" s="59" customFormat="1" customHeight="1">
      <c r="A3340" s="59" t="s">
        <v>9233</v>
      </c>
      <c r="B3340" s="59" t="s">
        <v>9234</v>
      </c>
      <c r="C3340" s="59" t="s">
        <v>6654</v>
      </c>
      <c r="D3340" s="59" t="s">
        <v>17</v>
      </c>
      <c r="F3340" s="59" t="s">
        <v>5</v>
      </c>
      <c r="G3340" s="152" t="str">
        <f>VLOOKUP(D3340,sku归属!A:B,2,0)</f>
        <v>其他</v>
      </c>
    </row>
    <row r="3341" spans="1:13" s="59" customFormat="1" customHeight="1">
      <c r="A3341" s="59" t="s">
        <v>9235</v>
      </c>
      <c r="B3341" s="59" t="s">
        <v>9236</v>
      </c>
      <c r="C3341" s="59" t="s">
        <v>6657</v>
      </c>
      <c r="D3341" s="59" t="s">
        <v>17</v>
      </c>
      <c r="F3341" s="59" t="s">
        <v>5</v>
      </c>
      <c r="G3341" s="152" t="str">
        <f>VLOOKUP(D3341,sku归属!A:B,2,0)</f>
        <v>其他</v>
      </c>
    </row>
    <row r="3342" spans="1:13" s="59" customFormat="1" customHeight="1">
      <c r="A3342" s="59" t="s">
        <v>9237</v>
      </c>
      <c r="B3342" s="59" t="s">
        <v>9238</v>
      </c>
      <c r="C3342" s="59" t="s">
        <v>6648</v>
      </c>
      <c r="D3342" s="59" t="s">
        <v>17</v>
      </c>
      <c r="F3342" s="59" t="s">
        <v>5</v>
      </c>
      <c r="G3342" s="152" t="str">
        <f>VLOOKUP(D3342,sku归属!A:B,2,0)</f>
        <v>其他</v>
      </c>
    </row>
    <row r="3343" spans="1:13" s="59" customFormat="1" customHeight="1">
      <c r="A3343" s="59" t="s">
        <v>9239</v>
      </c>
      <c r="B3343" s="59" t="s">
        <v>9240</v>
      </c>
      <c r="C3343" s="59" t="s">
        <v>6651</v>
      </c>
      <c r="D3343" s="59" t="s">
        <v>17</v>
      </c>
      <c r="F3343" s="59" t="s">
        <v>5</v>
      </c>
      <c r="G3343" s="152" t="str">
        <f>VLOOKUP(D3343,sku归属!A:B,2,0)</f>
        <v>其他</v>
      </c>
    </row>
    <row r="3344" spans="1:13" s="59" customFormat="1" customHeight="1">
      <c r="A3344" s="59" t="s">
        <v>9241</v>
      </c>
      <c r="B3344" s="59" t="s">
        <v>9242</v>
      </c>
      <c r="C3344" s="59" t="s">
        <v>3869</v>
      </c>
      <c r="D3344" s="59" t="s">
        <v>17</v>
      </c>
      <c r="F3344" s="59" t="s">
        <v>5</v>
      </c>
      <c r="G3344" s="152" t="str">
        <f>VLOOKUP(D3344,sku归属!A:B,2,0)</f>
        <v>其他</v>
      </c>
    </row>
    <row r="3345" spans="1:13" s="59" customFormat="1" customHeight="1">
      <c r="A3345" s="59" t="s">
        <v>9243</v>
      </c>
      <c r="B3345" s="59" t="s">
        <v>9244</v>
      </c>
      <c r="C3345" s="59" t="s">
        <v>3866</v>
      </c>
      <c r="D3345" s="59" t="s">
        <v>17</v>
      </c>
      <c r="F3345" s="59" t="s">
        <v>5</v>
      </c>
      <c r="G3345" s="152" t="str">
        <f>VLOOKUP(D3345,sku归属!A:B,2,0)</f>
        <v>其他</v>
      </c>
    </row>
    <row r="3346" spans="1:13" s="59" customFormat="1" customHeight="1">
      <c r="A3346" s="59" t="s">
        <v>9245</v>
      </c>
      <c r="B3346" s="59" t="s">
        <v>9246</v>
      </c>
      <c r="C3346" s="59" t="s">
        <v>3872</v>
      </c>
      <c r="D3346" s="59" t="s">
        <v>17</v>
      </c>
      <c r="F3346" s="59" t="s">
        <v>5</v>
      </c>
      <c r="G3346" s="152" t="str">
        <f>VLOOKUP(D3346,sku归属!A:B,2,0)</f>
        <v>其他</v>
      </c>
    </row>
    <row r="3347" spans="1:13" s="59" customFormat="1" customHeight="1">
      <c r="A3347" s="59" t="s">
        <v>9247</v>
      </c>
      <c r="B3347" s="59" t="s">
        <v>9248</v>
      </c>
      <c r="C3347" s="59" t="s">
        <v>3875</v>
      </c>
      <c r="D3347" s="59" t="s">
        <v>17</v>
      </c>
      <c r="F3347" s="59" t="s">
        <v>5</v>
      </c>
      <c r="G3347" s="152" t="str">
        <f>VLOOKUP(D3347,sku归属!A:B,2,0)</f>
        <v>其他</v>
      </c>
    </row>
    <row r="3348" spans="1:13" s="59" customFormat="1" customHeight="1">
      <c r="A3348" s="59" t="s">
        <v>9249</v>
      </c>
      <c r="B3348" s="59" t="s">
        <v>9250</v>
      </c>
      <c r="C3348" s="59" t="s">
        <v>2896</v>
      </c>
      <c r="D3348" s="59" t="s">
        <v>17</v>
      </c>
      <c r="F3348" s="59" t="s">
        <v>5</v>
      </c>
      <c r="G3348" s="152" t="str">
        <f>VLOOKUP(D3348,sku归属!A:B,2,0)</f>
        <v>其他</v>
      </c>
    </row>
    <row r="3349" spans="1:13" s="59" customFormat="1" customHeight="1">
      <c r="A3349" s="59" t="s">
        <v>9251</v>
      </c>
      <c r="B3349" s="59" t="s">
        <v>9252</v>
      </c>
      <c r="C3349" s="59" t="s">
        <v>3425</v>
      </c>
      <c r="D3349" s="59" t="s">
        <v>17</v>
      </c>
      <c r="F3349" s="59" t="s">
        <v>5</v>
      </c>
      <c r="G3349" s="152" t="str">
        <f>VLOOKUP(D3349,sku归属!A:B,2,0)</f>
        <v>其他</v>
      </c>
    </row>
    <row r="3350" spans="1:13" s="59" customFormat="1" customHeight="1">
      <c r="A3350" s="59" t="s">
        <v>9253</v>
      </c>
      <c r="B3350" s="59" t="s">
        <v>9254</v>
      </c>
      <c r="C3350" s="59" t="s">
        <v>9255</v>
      </c>
      <c r="D3350" s="59" t="s">
        <v>17</v>
      </c>
      <c r="F3350" s="59" t="s">
        <v>5</v>
      </c>
      <c r="G3350" s="152" t="str">
        <f>VLOOKUP(D3350,sku归属!A:B,2,0)</f>
        <v>其他</v>
      </c>
    </row>
    <row r="3351" spans="1:13" s="59" customFormat="1" customHeight="1">
      <c r="A3351" s="59" t="s">
        <v>9256</v>
      </c>
      <c r="B3351" s="59" t="s">
        <v>9257</v>
      </c>
      <c r="C3351" s="59" t="s">
        <v>9258</v>
      </c>
      <c r="D3351" s="59" t="s">
        <v>17</v>
      </c>
      <c r="F3351" s="59" t="s">
        <v>5</v>
      </c>
      <c r="G3351" s="152" t="str">
        <f>VLOOKUP(D3351,sku归属!A:B,2,0)</f>
        <v>其他</v>
      </c>
    </row>
    <row r="3352" spans="1:13" s="59" customFormat="1" customHeight="1">
      <c r="A3352" s="59" t="s">
        <v>9259</v>
      </c>
      <c r="B3352" s="59" t="s">
        <v>9260</v>
      </c>
      <c r="C3352" s="59" t="s">
        <v>4599</v>
      </c>
      <c r="D3352" s="59" t="s">
        <v>17</v>
      </c>
      <c r="F3352" s="59" t="s">
        <v>5</v>
      </c>
      <c r="G3352" s="152" t="str">
        <f>VLOOKUP(D3352,sku归属!A:B,2,0)</f>
        <v>其他</v>
      </c>
    </row>
    <row r="3353" spans="1:13" s="59" customFormat="1" customHeight="1">
      <c r="A3353" s="59" t="s">
        <v>9261</v>
      </c>
      <c r="B3353" s="59" t="s">
        <v>9262</v>
      </c>
      <c r="C3353" s="59" t="s">
        <v>4596</v>
      </c>
      <c r="D3353" s="59" t="s">
        <v>17</v>
      </c>
      <c r="F3353" s="59" t="s">
        <v>5</v>
      </c>
      <c r="G3353" s="152" t="str">
        <f>VLOOKUP(D3353,sku归属!A:B,2,0)</f>
        <v>其他</v>
      </c>
    </row>
    <row r="3354" spans="1:13" s="59" customFormat="1" customHeight="1">
      <c r="A3354" s="59" t="s">
        <v>9263</v>
      </c>
      <c r="B3354" s="59" t="s">
        <v>9264</v>
      </c>
      <c r="C3354" s="59" t="s">
        <v>9265</v>
      </c>
      <c r="D3354" s="59" t="s">
        <v>17</v>
      </c>
      <c r="F3354" s="59" t="s">
        <v>5</v>
      </c>
      <c r="G3354" s="152" t="str">
        <f>VLOOKUP(D3354,sku归属!A:B,2,0)</f>
        <v>其他</v>
      </c>
    </row>
    <row r="3355" spans="1:13" s="59" customFormat="1" customHeight="1">
      <c r="A3355" s="59" t="s">
        <v>9266</v>
      </c>
      <c r="B3355" s="59" t="s">
        <v>9267</v>
      </c>
      <c r="C3355" s="59" t="s">
        <v>9268</v>
      </c>
      <c r="D3355" s="59" t="s">
        <v>17</v>
      </c>
      <c r="F3355" s="59" t="s">
        <v>5</v>
      </c>
      <c r="G3355" s="152" t="str">
        <f>VLOOKUP(D3355,sku归属!A:B,2,0)</f>
        <v>其他</v>
      </c>
    </row>
    <row r="3356" spans="1:13" s="59" customFormat="1" customHeight="1">
      <c r="A3356" s="59" t="s">
        <v>9269</v>
      </c>
      <c r="B3356" s="59" t="s">
        <v>9270</v>
      </c>
      <c r="C3356" s="59" t="s">
        <v>9271</v>
      </c>
      <c r="D3356" s="59" t="s">
        <v>17</v>
      </c>
      <c r="F3356" s="59" t="s">
        <v>5</v>
      </c>
      <c r="G3356" s="152" t="str">
        <f>VLOOKUP(D3356,sku归属!A:B,2,0)</f>
        <v>其他</v>
      </c>
    </row>
    <row r="3357" spans="1:13" s="59" customFormat="1" customHeight="1">
      <c r="A3357" s="59" t="s">
        <v>9272</v>
      </c>
      <c r="B3357" s="59" t="s">
        <v>9273</v>
      </c>
      <c r="C3357" s="59" t="s">
        <v>9274</v>
      </c>
      <c r="D3357" s="59" t="s">
        <v>17</v>
      </c>
      <c r="F3357" s="59" t="s">
        <v>5</v>
      </c>
      <c r="G3357" s="152" t="str">
        <f>VLOOKUP(D3357,sku归属!A:B,2,0)</f>
        <v>其他</v>
      </c>
    </row>
    <row r="3358" spans="1:13" s="59" customFormat="1" customHeight="1">
      <c r="A3358" s="59" t="s">
        <v>9275</v>
      </c>
      <c r="B3358" s="59" t="s">
        <v>9276</v>
      </c>
      <c r="C3358" s="59" t="s">
        <v>9277</v>
      </c>
      <c r="D3358" s="59" t="s">
        <v>17</v>
      </c>
      <c r="F3358" s="59" t="s">
        <v>5</v>
      </c>
      <c r="G3358" s="152" t="str">
        <f>VLOOKUP(D3358,sku归属!A:B,2,0)</f>
        <v>其他</v>
      </c>
    </row>
    <row r="3359" spans="1:13" s="59" customFormat="1" customHeight="1">
      <c r="A3359" s="59" t="s">
        <v>9278</v>
      </c>
      <c r="B3359" s="59" t="s">
        <v>9279</v>
      </c>
      <c r="C3359" s="59" t="s">
        <v>9280</v>
      </c>
      <c r="D3359" s="59" t="s">
        <v>17</v>
      </c>
      <c r="F3359" s="59" t="s">
        <v>5</v>
      </c>
      <c r="G3359" s="152" t="str">
        <f>VLOOKUP(D3359,sku归属!A:B,2,0)</f>
        <v>其他</v>
      </c>
    </row>
    <row r="3360" spans="1:13" s="59" customFormat="1" customHeight="1">
      <c r="A3360" s="59" t="s">
        <v>9281</v>
      </c>
      <c r="B3360" s="59" t="s">
        <v>9282</v>
      </c>
      <c r="C3360" s="59" t="s">
        <v>9283</v>
      </c>
      <c r="D3360" s="59" t="s">
        <v>17</v>
      </c>
      <c r="F3360" s="59" t="s">
        <v>5</v>
      </c>
      <c r="G3360" s="152" t="str">
        <f>VLOOKUP(D3360,sku归属!A:B,2,0)</f>
        <v>其他</v>
      </c>
    </row>
    <row r="3361" spans="1:13" s="59" customFormat="1" customHeight="1">
      <c r="A3361" s="59" t="s">
        <v>9284</v>
      </c>
      <c r="B3361" s="59" t="s">
        <v>9285</v>
      </c>
      <c r="C3361" s="59" t="s">
        <v>9286</v>
      </c>
      <c r="D3361" s="59" t="s">
        <v>17</v>
      </c>
      <c r="F3361" s="59" t="s">
        <v>5</v>
      </c>
      <c r="G3361" s="152" t="str">
        <f>VLOOKUP(D3361,sku归属!A:B,2,0)</f>
        <v>其他</v>
      </c>
    </row>
    <row r="3362" spans="1:13" s="59" customFormat="1" customHeight="1">
      <c r="A3362" s="59" t="s">
        <v>9287</v>
      </c>
      <c r="B3362" s="59" t="s">
        <v>9288</v>
      </c>
      <c r="C3362" s="59" t="s">
        <v>9289</v>
      </c>
      <c r="D3362" s="59" t="s">
        <v>17</v>
      </c>
      <c r="F3362" s="59" t="s">
        <v>5</v>
      </c>
      <c r="G3362" s="152" t="str">
        <f>VLOOKUP(D3362,sku归属!A:B,2,0)</f>
        <v>其他</v>
      </c>
    </row>
    <row r="3363" spans="1:13" s="59" customFormat="1" customHeight="1">
      <c r="A3363" s="59" t="s">
        <v>9290</v>
      </c>
      <c r="B3363" s="59" t="s">
        <v>9291</v>
      </c>
      <c r="C3363" s="59" t="s">
        <v>9292</v>
      </c>
      <c r="D3363" s="59" t="s">
        <v>17</v>
      </c>
      <c r="F3363" s="59" t="s">
        <v>5</v>
      </c>
      <c r="G3363" s="152" t="str">
        <f>VLOOKUP(D3363,sku归属!A:B,2,0)</f>
        <v>其他</v>
      </c>
    </row>
    <row r="3364" spans="1:13" s="59" customFormat="1" customHeight="1">
      <c r="A3364" s="59" t="s">
        <v>9293</v>
      </c>
      <c r="B3364" s="59" t="s">
        <v>9294</v>
      </c>
      <c r="C3364" s="59" t="s">
        <v>9295</v>
      </c>
      <c r="D3364" s="59" t="s">
        <v>17</v>
      </c>
      <c r="F3364" s="59" t="s">
        <v>5</v>
      </c>
      <c r="G3364" s="152" t="str">
        <f>VLOOKUP(D3364,sku归属!A:B,2,0)</f>
        <v>其他</v>
      </c>
    </row>
    <row r="3365" spans="1:13" s="59" customFormat="1" customHeight="1">
      <c r="A3365" s="59" t="s">
        <v>9296</v>
      </c>
      <c r="B3365" s="59" t="s">
        <v>9297</v>
      </c>
      <c r="C3365" s="59" t="s">
        <v>9298</v>
      </c>
      <c r="D3365" s="59" t="s">
        <v>17</v>
      </c>
      <c r="F3365" s="59" t="s">
        <v>5</v>
      </c>
      <c r="G3365" s="152" t="str">
        <f>VLOOKUP(D3365,sku归属!A:B,2,0)</f>
        <v>其他</v>
      </c>
    </row>
    <row r="3366" spans="1:13" s="59" customFormat="1" customHeight="1">
      <c r="A3366" s="59" t="s">
        <v>9299</v>
      </c>
      <c r="B3366" s="59" t="s">
        <v>9300</v>
      </c>
      <c r="C3366" s="59" t="s">
        <v>9301</v>
      </c>
      <c r="D3366" s="59" t="s">
        <v>17</v>
      </c>
      <c r="F3366" s="59" t="s">
        <v>5</v>
      </c>
      <c r="G3366" s="152" t="str">
        <f>VLOOKUP(D3366,sku归属!A:B,2,0)</f>
        <v>其他</v>
      </c>
    </row>
    <row r="3367" spans="1:13" s="59" customFormat="1" customHeight="1">
      <c r="A3367" s="59" t="s">
        <v>9302</v>
      </c>
      <c r="B3367" s="59" t="s">
        <v>9303</v>
      </c>
      <c r="C3367" s="59" t="s">
        <v>9304</v>
      </c>
      <c r="D3367" s="59" t="s">
        <v>17</v>
      </c>
      <c r="F3367" s="59" t="s">
        <v>5</v>
      </c>
      <c r="G3367" s="152" t="str">
        <f>VLOOKUP(D3367,sku归属!A:B,2,0)</f>
        <v>其他</v>
      </c>
    </row>
    <row r="3368" spans="1:13" s="59" customFormat="1" customHeight="1">
      <c r="A3368" s="59" t="s">
        <v>9305</v>
      </c>
      <c r="B3368" s="59" t="s">
        <v>9306</v>
      </c>
      <c r="C3368" s="59" t="s">
        <v>9307</v>
      </c>
      <c r="D3368" s="59" t="s">
        <v>17</v>
      </c>
      <c r="F3368" s="59" t="s">
        <v>5</v>
      </c>
      <c r="G3368" s="152" t="str">
        <f>VLOOKUP(D3368,sku归属!A:B,2,0)</f>
        <v>其他</v>
      </c>
    </row>
    <row r="3369" spans="1:13" s="59" customFormat="1" customHeight="1">
      <c r="A3369" s="59" t="s">
        <v>9308</v>
      </c>
      <c r="B3369" s="59" t="s">
        <v>9309</v>
      </c>
      <c r="C3369" s="59" t="s">
        <v>1200</v>
      </c>
      <c r="D3369" s="59" t="s">
        <v>17</v>
      </c>
      <c r="F3369" s="59" t="s">
        <v>5</v>
      </c>
      <c r="G3369" s="152" t="str">
        <f>VLOOKUP(D3369,sku归属!A:B,2,0)</f>
        <v>其他</v>
      </c>
    </row>
    <row r="3370" spans="1:13" s="59" customFormat="1" customHeight="1">
      <c r="A3370" s="59" t="s">
        <v>9310</v>
      </c>
      <c r="B3370" s="59" t="s">
        <v>9311</v>
      </c>
      <c r="C3370" s="59" t="s">
        <v>1203</v>
      </c>
      <c r="D3370" s="59" t="s">
        <v>17</v>
      </c>
      <c r="F3370" s="59" t="s">
        <v>5</v>
      </c>
      <c r="G3370" s="152" t="str">
        <f>VLOOKUP(D3370,sku归属!A:B,2,0)</f>
        <v>其他</v>
      </c>
    </row>
    <row r="3371" spans="1:13" s="59" customFormat="1" customHeight="1">
      <c r="A3371" s="59" t="s">
        <v>9312</v>
      </c>
      <c r="B3371" s="59" t="s">
        <v>9313</v>
      </c>
      <c r="C3371" s="59" t="s">
        <v>1206</v>
      </c>
      <c r="D3371" s="59" t="s">
        <v>17</v>
      </c>
      <c r="F3371" s="59" t="s">
        <v>5</v>
      </c>
      <c r="G3371" s="152" t="str">
        <f>VLOOKUP(D3371,sku归属!A:B,2,0)</f>
        <v>其他</v>
      </c>
    </row>
    <row r="3372" spans="1:13" s="59" customFormat="1" customHeight="1">
      <c r="A3372" s="59" t="s">
        <v>9314</v>
      </c>
      <c r="B3372" s="59" t="s">
        <v>9315</v>
      </c>
      <c r="C3372" s="59" t="s">
        <v>1209</v>
      </c>
      <c r="D3372" s="59" t="s">
        <v>17</v>
      </c>
      <c r="F3372" s="59" t="s">
        <v>5</v>
      </c>
      <c r="G3372" s="152" t="str">
        <f>VLOOKUP(D3372,sku归属!A:B,2,0)</f>
        <v>其他</v>
      </c>
    </row>
    <row r="3373" spans="1:13" s="59" customFormat="1" customHeight="1">
      <c r="A3373" s="59" t="s">
        <v>9316</v>
      </c>
      <c r="B3373" s="59" t="s">
        <v>9317</v>
      </c>
      <c r="C3373" s="59" t="s">
        <v>9318</v>
      </c>
      <c r="D3373" s="59" t="s">
        <v>17</v>
      </c>
      <c r="F3373" s="59" t="s">
        <v>5</v>
      </c>
      <c r="G3373" s="152" t="str">
        <f>VLOOKUP(D3373,sku归属!A:B,2,0)</f>
        <v>其他</v>
      </c>
    </row>
    <row r="3374" spans="1:13" s="59" customFormat="1" customHeight="1">
      <c r="A3374" s="59" t="s">
        <v>9319</v>
      </c>
      <c r="B3374" s="59" t="s">
        <v>9320</v>
      </c>
      <c r="C3374" s="59" t="s">
        <v>9321</v>
      </c>
      <c r="D3374" s="59" t="s">
        <v>17</v>
      </c>
      <c r="F3374" s="59" t="s">
        <v>5</v>
      </c>
      <c r="G3374" s="152" t="str">
        <f>VLOOKUP(D3374,sku归属!A:B,2,0)</f>
        <v>其他</v>
      </c>
    </row>
    <row r="3375" spans="1:13" s="59" customFormat="1" customHeight="1">
      <c r="A3375" s="59" t="s">
        <v>9322</v>
      </c>
      <c r="B3375" s="59" t="s">
        <v>9323</v>
      </c>
      <c r="C3375" s="59" t="s">
        <v>9324</v>
      </c>
      <c r="D3375" s="59" t="s">
        <v>17</v>
      </c>
      <c r="F3375" s="59" t="s">
        <v>5</v>
      </c>
      <c r="G3375" s="152" t="str">
        <f>VLOOKUP(D3375,sku归属!A:B,2,0)</f>
        <v>其他</v>
      </c>
    </row>
    <row r="3376" spans="1:13" s="59" customFormat="1" customHeight="1">
      <c r="A3376" s="59" t="s">
        <v>9325</v>
      </c>
      <c r="B3376" s="59" t="s">
        <v>9326</v>
      </c>
      <c r="C3376" s="59" t="s">
        <v>9327</v>
      </c>
      <c r="D3376" s="59" t="s">
        <v>17</v>
      </c>
      <c r="F3376" s="59" t="s">
        <v>5</v>
      </c>
      <c r="G3376" s="152" t="str">
        <f>VLOOKUP(D3376,sku归属!A:B,2,0)</f>
        <v>其他</v>
      </c>
    </row>
    <row r="3377" spans="1:13" s="59" customFormat="1" customHeight="1">
      <c r="A3377" s="59" t="s">
        <v>9328</v>
      </c>
      <c r="B3377" s="59" t="s">
        <v>9329</v>
      </c>
      <c r="C3377" s="59" t="s">
        <v>9330</v>
      </c>
      <c r="D3377" s="59" t="s">
        <v>17</v>
      </c>
      <c r="F3377" s="59" t="s">
        <v>5</v>
      </c>
      <c r="G3377" s="152" t="str">
        <f>VLOOKUP(D3377,sku归属!A:B,2,0)</f>
        <v>其他</v>
      </c>
    </row>
    <row r="3378" spans="1:13" s="59" customFormat="1" customHeight="1">
      <c r="A3378" s="59" t="s">
        <v>9331</v>
      </c>
      <c r="B3378" s="59" t="s">
        <v>9332</v>
      </c>
      <c r="C3378" s="59" t="s">
        <v>9333</v>
      </c>
      <c r="D3378" s="59" t="s">
        <v>17</v>
      </c>
      <c r="F3378" s="59" t="s">
        <v>5</v>
      </c>
      <c r="G3378" s="152" t="str">
        <f>VLOOKUP(D3378,sku归属!A:B,2,0)</f>
        <v>其他</v>
      </c>
    </row>
    <row r="3379" spans="1:13" s="59" customFormat="1" customHeight="1">
      <c r="A3379" s="59" t="s">
        <v>9334</v>
      </c>
      <c r="B3379" s="59" t="s">
        <v>9335</v>
      </c>
      <c r="C3379" s="59" t="s">
        <v>9336</v>
      </c>
      <c r="D3379" s="59" t="s">
        <v>17</v>
      </c>
      <c r="F3379" s="59" t="s">
        <v>5</v>
      </c>
      <c r="G3379" s="152" t="str">
        <f>VLOOKUP(D3379,sku归属!A:B,2,0)</f>
        <v>其他</v>
      </c>
    </row>
    <row r="3380" spans="1:13" s="59" customFormat="1" customHeight="1">
      <c r="A3380" s="59" t="s">
        <v>9337</v>
      </c>
      <c r="B3380" s="59" t="s">
        <v>9338</v>
      </c>
      <c r="C3380" s="59" t="s">
        <v>455</v>
      </c>
      <c r="D3380" s="59" t="s">
        <v>17</v>
      </c>
      <c r="F3380" s="59" t="s">
        <v>5</v>
      </c>
      <c r="G3380" s="152" t="str">
        <f>VLOOKUP(D3380,sku归属!A:B,2,0)</f>
        <v>其他</v>
      </c>
    </row>
    <row r="3381" spans="1:13" s="59" customFormat="1" customHeight="1">
      <c r="A3381" s="59" t="s">
        <v>9339</v>
      </c>
      <c r="B3381" s="59" t="s">
        <v>9340</v>
      </c>
      <c r="C3381" s="59" t="s">
        <v>449</v>
      </c>
      <c r="D3381" s="59" t="s">
        <v>17</v>
      </c>
      <c r="F3381" s="59" t="s">
        <v>5</v>
      </c>
      <c r="G3381" s="152" t="str">
        <f>VLOOKUP(D3381,sku归属!A:B,2,0)</f>
        <v>其他</v>
      </c>
    </row>
    <row r="3382" spans="1:13" s="59" customFormat="1" customHeight="1">
      <c r="A3382" s="59" t="s">
        <v>9341</v>
      </c>
      <c r="B3382" s="59" t="s">
        <v>9342</v>
      </c>
      <c r="C3382" s="59" t="s">
        <v>452</v>
      </c>
      <c r="D3382" s="59" t="s">
        <v>17</v>
      </c>
      <c r="F3382" s="59" t="s">
        <v>5</v>
      </c>
      <c r="G3382" s="152" t="str">
        <f>VLOOKUP(D3382,sku归属!A:B,2,0)</f>
        <v>其他</v>
      </c>
    </row>
    <row r="3383" spans="1:13" s="59" customFormat="1" customHeight="1">
      <c r="A3383" s="59" t="s">
        <v>9343</v>
      </c>
      <c r="B3383" s="59" t="s">
        <v>9344</v>
      </c>
      <c r="C3383" s="59" t="s">
        <v>1663</v>
      </c>
      <c r="D3383" s="59" t="s">
        <v>17</v>
      </c>
      <c r="F3383" s="59" t="s">
        <v>5</v>
      </c>
      <c r="G3383" s="152" t="str">
        <f>VLOOKUP(D3383,sku归属!A:B,2,0)</f>
        <v>其他</v>
      </c>
    </row>
    <row r="3384" spans="1:13" s="59" customFormat="1" customHeight="1">
      <c r="A3384" s="59" t="s">
        <v>9345</v>
      </c>
      <c r="B3384" s="59" t="s">
        <v>9346</v>
      </c>
      <c r="C3384" s="59" t="s">
        <v>1657</v>
      </c>
      <c r="D3384" s="59" t="s">
        <v>17</v>
      </c>
      <c r="F3384" s="59" t="s">
        <v>5</v>
      </c>
      <c r="G3384" s="152" t="str">
        <f>VLOOKUP(D3384,sku归属!A:B,2,0)</f>
        <v>其他</v>
      </c>
    </row>
    <row r="3385" spans="1:13" s="59" customFormat="1" customHeight="1">
      <c r="A3385" s="59" t="s">
        <v>9347</v>
      </c>
      <c r="B3385" s="59" t="s">
        <v>9348</v>
      </c>
      <c r="C3385" s="59" t="s">
        <v>1660</v>
      </c>
      <c r="D3385" s="59" t="s">
        <v>17</v>
      </c>
      <c r="F3385" s="59" t="s">
        <v>5</v>
      </c>
      <c r="G3385" s="152" t="str">
        <f>VLOOKUP(D3385,sku归属!A:B,2,0)</f>
        <v>其他</v>
      </c>
    </row>
    <row r="3386" spans="1:13" s="59" customFormat="1" customHeight="1">
      <c r="A3386" s="59" t="s">
        <v>9349</v>
      </c>
      <c r="B3386" s="59" t="s">
        <v>9350</v>
      </c>
      <c r="C3386" s="59" t="s">
        <v>7870</v>
      </c>
      <c r="D3386" s="59" t="s">
        <v>17</v>
      </c>
      <c r="F3386" s="59" t="s">
        <v>5</v>
      </c>
      <c r="G3386" s="152" t="str">
        <f>VLOOKUP(D3386,sku归属!A:B,2,0)</f>
        <v>其他</v>
      </c>
    </row>
    <row r="3387" spans="1:13" s="59" customFormat="1" customHeight="1">
      <c r="A3387" s="59" t="s">
        <v>9351</v>
      </c>
      <c r="B3387" s="59" t="s">
        <v>9352</v>
      </c>
      <c r="C3387" s="59" t="s">
        <v>7873</v>
      </c>
      <c r="D3387" s="59" t="s">
        <v>17</v>
      </c>
      <c r="F3387" s="59" t="s">
        <v>5</v>
      </c>
      <c r="G3387" s="152" t="str">
        <f>VLOOKUP(D3387,sku归属!A:B,2,0)</f>
        <v>其他</v>
      </c>
    </row>
    <row r="3388" spans="1:13" s="59" customFormat="1" customHeight="1">
      <c r="A3388" s="59" t="s">
        <v>9353</v>
      </c>
      <c r="B3388" s="59" t="s">
        <v>9354</v>
      </c>
      <c r="C3388" s="59" t="s">
        <v>9355</v>
      </c>
      <c r="D3388" s="59" t="s">
        <v>17</v>
      </c>
      <c r="F3388" s="59" t="s">
        <v>5</v>
      </c>
      <c r="G3388" s="152" t="str">
        <f>VLOOKUP(D3388,sku归属!A:B,2,0)</f>
        <v>其他</v>
      </c>
    </row>
    <row r="3389" spans="1:13" s="59" customFormat="1" customHeight="1">
      <c r="A3389" s="59" t="s">
        <v>9356</v>
      </c>
      <c r="B3389" s="59" t="s">
        <v>9357</v>
      </c>
      <c r="C3389" s="59" t="s">
        <v>9358</v>
      </c>
      <c r="D3389" s="59" t="s">
        <v>17</v>
      </c>
      <c r="F3389" s="59" t="s">
        <v>5</v>
      </c>
      <c r="G3389" s="152" t="str">
        <f>VLOOKUP(D3389,sku归属!A:B,2,0)</f>
        <v>其他</v>
      </c>
    </row>
    <row r="3390" spans="1:13" s="59" customFormat="1" customHeight="1">
      <c r="A3390" s="59" t="s">
        <v>9359</v>
      </c>
      <c r="B3390" s="59" t="s">
        <v>9360</v>
      </c>
      <c r="C3390" s="59" t="s">
        <v>9361</v>
      </c>
      <c r="D3390" s="59" t="s">
        <v>17</v>
      </c>
      <c r="F3390" s="59" t="s">
        <v>5</v>
      </c>
      <c r="G3390" s="152" t="str">
        <f>VLOOKUP(D3390,sku归属!A:B,2,0)</f>
        <v>其他</v>
      </c>
    </row>
    <row r="3391" spans="1:13" s="59" customFormat="1" customHeight="1">
      <c r="A3391" s="59" t="s">
        <v>9362</v>
      </c>
      <c r="B3391" s="59" t="s">
        <v>9363</v>
      </c>
      <c r="C3391" s="59" t="s">
        <v>9364</v>
      </c>
      <c r="D3391" s="59" t="s">
        <v>17</v>
      </c>
      <c r="F3391" s="59" t="s">
        <v>5</v>
      </c>
      <c r="G3391" s="152" t="str">
        <f>VLOOKUP(D3391,sku归属!A:B,2,0)</f>
        <v>其他</v>
      </c>
    </row>
    <row r="3392" spans="1:13" s="59" customFormat="1" customHeight="1">
      <c r="A3392" s="59" t="s">
        <v>9365</v>
      </c>
      <c r="B3392" s="59" t="s">
        <v>9366</v>
      </c>
      <c r="C3392" s="59" t="s">
        <v>9367</v>
      </c>
      <c r="D3392" s="59" t="s">
        <v>17</v>
      </c>
      <c r="F3392" s="59" t="s">
        <v>5</v>
      </c>
      <c r="G3392" s="152" t="str">
        <f>VLOOKUP(D3392,sku归属!A:B,2,0)</f>
        <v>其他</v>
      </c>
    </row>
    <row r="3393" spans="1:13" s="59" customFormat="1" customHeight="1">
      <c r="A3393" s="59" t="s">
        <v>9368</v>
      </c>
      <c r="B3393" s="59" t="s">
        <v>9369</v>
      </c>
      <c r="C3393" s="59" t="s">
        <v>9370</v>
      </c>
      <c r="D3393" s="59" t="s">
        <v>17</v>
      </c>
      <c r="F3393" s="59" t="s">
        <v>5</v>
      </c>
      <c r="G3393" s="152" t="str">
        <f>VLOOKUP(D3393,sku归属!A:B,2,0)</f>
        <v>其他</v>
      </c>
    </row>
    <row r="3394" spans="1:13" s="59" customFormat="1" customHeight="1">
      <c r="A3394" s="59" t="s">
        <v>9371</v>
      </c>
      <c r="B3394" s="59" t="s">
        <v>9372</v>
      </c>
      <c r="C3394" s="59" t="s">
        <v>7743</v>
      </c>
      <c r="D3394" s="59" t="s">
        <v>17</v>
      </c>
      <c r="F3394" s="59" t="s">
        <v>5</v>
      </c>
      <c r="G3394" s="152" t="str">
        <f>VLOOKUP(D3394,sku归属!A:B,2,0)</f>
        <v>其他</v>
      </c>
    </row>
    <row r="3395" spans="1:13" s="59" customFormat="1" customHeight="1">
      <c r="A3395" s="59" t="s">
        <v>9373</v>
      </c>
      <c r="B3395" s="59" t="s">
        <v>9374</v>
      </c>
      <c r="C3395" s="59" t="s">
        <v>7746</v>
      </c>
      <c r="D3395" s="59" t="s">
        <v>17</v>
      </c>
      <c r="F3395" s="59" t="s">
        <v>5</v>
      </c>
      <c r="G3395" s="152" t="str">
        <f>VLOOKUP(D3395,sku归属!A:B,2,0)</f>
        <v>其他</v>
      </c>
    </row>
    <row r="3396" spans="1:13" s="59" customFormat="1" customHeight="1">
      <c r="A3396" s="59" t="s">
        <v>9375</v>
      </c>
      <c r="B3396" s="59" t="s">
        <v>9376</v>
      </c>
      <c r="C3396" s="59" t="s">
        <v>7737</v>
      </c>
      <c r="D3396" s="59" t="s">
        <v>17</v>
      </c>
      <c r="F3396" s="59" t="s">
        <v>5</v>
      </c>
      <c r="G3396" s="152" t="str">
        <f>VLOOKUP(D3396,sku归属!A:B,2,0)</f>
        <v>其他</v>
      </c>
    </row>
    <row r="3397" spans="1:13" s="59" customFormat="1" customHeight="1">
      <c r="A3397" s="59" t="s">
        <v>9377</v>
      </c>
      <c r="B3397" s="59" t="s">
        <v>9378</v>
      </c>
      <c r="C3397" s="59" t="s">
        <v>7740</v>
      </c>
      <c r="D3397" s="59" t="s">
        <v>17</v>
      </c>
      <c r="F3397" s="59" t="s">
        <v>5</v>
      </c>
      <c r="G3397" s="152" t="str">
        <f>VLOOKUP(D3397,sku归属!A:B,2,0)</f>
        <v>其他</v>
      </c>
    </row>
    <row r="3398" spans="1:13" s="59" customFormat="1" customHeight="1">
      <c r="A3398" s="59" t="s">
        <v>9379</v>
      </c>
      <c r="B3398" s="59" t="s">
        <v>9380</v>
      </c>
      <c r="C3398" s="59" t="s">
        <v>1846</v>
      </c>
      <c r="D3398" s="59" t="s">
        <v>17</v>
      </c>
      <c r="F3398" s="59" t="s">
        <v>5</v>
      </c>
      <c r="G3398" s="152" t="str">
        <f>VLOOKUP(D3398,sku归属!A:B,2,0)</f>
        <v>其他</v>
      </c>
    </row>
    <row r="3399" spans="1:13" s="59" customFormat="1" customHeight="1">
      <c r="A3399" s="59" t="s">
        <v>9381</v>
      </c>
      <c r="B3399" s="59" t="s">
        <v>9382</v>
      </c>
      <c r="C3399" s="59" t="s">
        <v>1840</v>
      </c>
      <c r="D3399" s="59" t="s">
        <v>17</v>
      </c>
      <c r="F3399" s="59" t="s">
        <v>5</v>
      </c>
      <c r="G3399" s="152" t="str">
        <f>VLOOKUP(D3399,sku归属!A:B,2,0)</f>
        <v>其他</v>
      </c>
    </row>
    <row r="3400" spans="1:13" s="59" customFormat="1" customHeight="1">
      <c r="A3400" s="59" t="s">
        <v>9383</v>
      </c>
      <c r="B3400" s="59" t="s">
        <v>9384</v>
      </c>
      <c r="C3400" s="59" t="s">
        <v>1843</v>
      </c>
      <c r="D3400" s="59" t="s">
        <v>17</v>
      </c>
      <c r="F3400" s="59" t="s">
        <v>5</v>
      </c>
      <c r="G3400" s="152" t="str">
        <f>VLOOKUP(D3400,sku归属!A:B,2,0)</f>
        <v>其他</v>
      </c>
    </row>
    <row r="3401" spans="1:13" s="59" customFormat="1" customHeight="1">
      <c r="A3401" s="59" t="s">
        <v>9385</v>
      </c>
      <c r="B3401" s="59" t="s">
        <v>9386</v>
      </c>
      <c r="C3401" s="59" t="s">
        <v>1855</v>
      </c>
      <c r="D3401" s="59" t="s">
        <v>17</v>
      </c>
      <c r="F3401" s="59" t="s">
        <v>5</v>
      </c>
      <c r="G3401" s="152" t="str">
        <f>VLOOKUP(D3401,sku归属!A:B,2,0)</f>
        <v>其他</v>
      </c>
    </row>
    <row r="3402" spans="1:13" s="59" customFormat="1" customHeight="1">
      <c r="A3402" s="59" t="s">
        <v>9387</v>
      </c>
      <c r="B3402" s="59" t="s">
        <v>9388</v>
      </c>
      <c r="C3402" s="59" t="s">
        <v>1849</v>
      </c>
      <c r="D3402" s="59" t="s">
        <v>17</v>
      </c>
      <c r="F3402" s="59" t="s">
        <v>5</v>
      </c>
      <c r="G3402" s="152" t="str">
        <f>VLOOKUP(D3402,sku归属!A:B,2,0)</f>
        <v>其他</v>
      </c>
    </row>
    <row r="3403" spans="1:13" s="59" customFormat="1" customHeight="1">
      <c r="A3403" s="59" t="s">
        <v>9389</v>
      </c>
      <c r="B3403" s="59" t="s">
        <v>9390</v>
      </c>
      <c r="C3403" s="59" t="s">
        <v>1852</v>
      </c>
      <c r="D3403" s="59" t="s">
        <v>17</v>
      </c>
      <c r="F3403" s="59" t="s">
        <v>5</v>
      </c>
      <c r="G3403" s="152" t="str">
        <f>VLOOKUP(D3403,sku归属!A:B,2,0)</f>
        <v>其他</v>
      </c>
    </row>
    <row r="3404" spans="1:13" s="59" customFormat="1" customHeight="1">
      <c r="A3404" s="59" t="s">
        <v>9391</v>
      </c>
      <c r="B3404" s="59" t="s">
        <v>9392</v>
      </c>
      <c r="C3404" s="59" t="s">
        <v>9393</v>
      </c>
      <c r="D3404" s="59" t="s">
        <v>17</v>
      </c>
      <c r="F3404" s="59" t="s">
        <v>5</v>
      </c>
      <c r="G3404" s="152" t="str">
        <f>VLOOKUP(D3404,sku归属!A:B,2,0)</f>
        <v>其他</v>
      </c>
    </row>
    <row r="3405" spans="1:13" s="59" customFormat="1" customHeight="1">
      <c r="A3405" s="59" t="s">
        <v>9394</v>
      </c>
      <c r="B3405" s="59" t="s">
        <v>9395</v>
      </c>
      <c r="C3405" s="59" t="s">
        <v>9396</v>
      </c>
      <c r="D3405" s="59" t="s">
        <v>17</v>
      </c>
      <c r="F3405" s="59" t="s">
        <v>5</v>
      </c>
      <c r="G3405" s="152" t="str">
        <f>VLOOKUP(D3405,sku归属!A:B,2,0)</f>
        <v>其他</v>
      </c>
    </row>
    <row r="3406" spans="1:13" s="59" customFormat="1" customHeight="1">
      <c r="A3406" s="59" t="s">
        <v>9397</v>
      </c>
      <c r="B3406" s="59" t="s">
        <v>9398</v>
      </c>
      <c r="C3406" s="59" t="s">
        <v>9399</v>
      </c>
      <c r="D3406" s="59" t="s">
        <v>17</v>
      </c>
      <c r="F3406" s="59" t="s">
        <v>5</v>
      </c>
      <c r="G3406" s="152" t="str">
        <f>VLOOKUP(D3406,sku归属!A:B,2,0)</f>
        <v>其他</v>
      </c>
    </row>
    <row r="3407" spans="1:13" s="59" customFormat="1" customHeight="1">
      <c r="A3407" s="59" t="s">
        <v>9400</v>
      </c>
      <c r="B3407" s="59" t="s">
        <v>9401</v>
      </c>
      <c r="C3407" s="59" t="s">
        <v>9402</v>
      </c>
      <c r="D3407" s="59" t="s">
        <v>17</v>
      </c>
      <c r="F3407" s="59" t="s">
        <v>5</v>
      </c>
      <c r="G3407" s="152" t="str">
        <f>VLOOKUP(D3407,sku归属!A:B,2,0)</f>
        <v>其他</v>
      </c>
    </row>
    <row r="3408" spans="1:13" s="59" customFormat="1" customHeight="1">
      <c r="A3408" s="59" t="s">
        <v>9403</v>
      </c>
      <c r="B3408" s="59" t="s">
        <v>9404</v>
      </c>
      <c r="C3408" s="59" t="s">
        <v>9405</v>
      </c>
      <c r="D3408" s="59" t="s">
        <v>17</v>
      </c>
      <c r="F3408" s="59" t="s">
        <v>5</v>
      </c>
      <c r="G3408" s="152" t="str">
        <f>VLOOKUP(D3408,sku归属!A:B,2,0)</f>
        <v>其他</v>
      </c>
    </row>
    <row r="3409" spans="1:13" s="59" customFormat="1" customHeight="1">
      <c r="A3409" s="59" t="s">
        <v>9406</v>
      </c>
      <c r="B3409" s="59" t="s">
        <v>9407</v>
      </c>
      <c r="C3409" s="59" t="s">
        <v>9408</v>
      </c>
      <c r="D3409" s="59" t="s">
        <v>17</v>
      </c>
      <c r="F3409" s="59" t="s">
        <v>5</v>
      </c>
      <c r="G3409" s="152" t="str">
        <f>VLOOKUP(D3409,sku归属!A:B,2,0)</f>
        <v>其他</v>
      </c>
    </row>
    <row r="3410" spans="1:13" s="59" customFormat="1" customHeight="1">
      <c r="A3410" s="59" t="s">
        <v>9409</v>
      </c>
      <c r="B3410" s="59" t="s">
        <v>9410</v>
      </c>
      <c r="C3410" s="59" t="s">
        <v>9411</v>
      </c>
      <c r="D3410" s="59" t="s">
        <v>17</v>
      </c>
      <c r="F3410" s="59" t="s">
        <v>5</v>
      </c>
      <c r="G3410" s="152" t="str">
        <f>VLOOKUP(D3410,sku归属!A:B,2,0)</f>
        <v>其他</v>
      </c>
    </row>
    <row r="3411" spans="1:13" s="59" customFormat="1" customHeight="1">
      <c r="A3411" s="59" t="s">
        <v>9412</v>
      </c>
      <c r="B3411" s="59" t="s">
        <v>9413</v>
      </c>
      <c r="C3411" s="59" t="s">
        <v>9414</v>
      </c>
      <c r="D3411" s="59" t="s">
        <v>17</v>
      </c>
      <c r="F3411" s="59" t="s">
        <v>5</v>
      </c>
      <c r="G3411" s="152" t="str">
        <f>VLOOKUP(D3411,sku归属!A:B,2,0)</f>
        <v>其他</v>
      </c>
    </row>
    <row r="3412" spans="1:13" s="59" customFormat="1" customHeight="1">
      <c r="A3412" s="59" t="s">
        <v>9415</v>
      </c>
      <c r="B3412" s="59" t="s">
        <v>9416</v>
      </c>
      <c r="C3412" s="59" t="s">
        <v>1215</v>
      </c>
      <c r="D3412" s="59" t="s">
        <v>17</v>
      </c>
      <c r="F3412" s="59" t="s">
        <v>5</v>
      </c>
      <c r="G3412" s="152" t="str">
        <f>VLOOKUP(D3412,sku归属!A:B,2,0)</f>
        <v>其他</v>
      </c>
    </row>
    <row r="3413" spans="1:13" s="59" customFormat="1" customHeight="1">
      <c r="A3413" s="59" t="s">
        <v>9417</v>
      </c>
      <c r="B3413" s="59" t="s">
        <v>9418</v>
      </c>
      <c r="C3413" s="59" t="s">
        <v>1212</v>
      </c>
      <c r="D3413" s="59" t="s">
        <v>17</v>
      </c>
      <c r="F3413" s="59" t="s">
        <v>5</v>
      </c>
      <c r="G3413" s="152" t="str">
        <f>VLOOKUP(D3413,sku归属!A:B,2,0)</f>
        <v>其他</v>
      </c>
    </row>
    <row r="3414" spans="1:13" s="59" customFormat="1" customHeight="1">
      <c r="A3414" s="59" t="s">
        <v>9419</v>
      </c>
      <c r="B3414" s="59" t="s">
        <v>9420</v>
      </c>
      <c r="C3414" s="59" t="s">
        <v>1221</v>
      </c>
      <c r="D3414" s="59" t="s">
        <v>17</v>
      </c>
      <c r="F3414" s="59" t="s">
        <v>5</v>
      </c>
      <c r="G3414" s="152" t="str">
        <f>VLOOKUP(D3414,sku归属!A:B,2,0)</f>
        <v>其他</v>
      </c>
    </row>
    <row r="3415" spans="1:13" s="59" customFormat="1" customHeight="1">
      <c r="A3415" s="59" t="s">
        <v>9421</v>
      </c>
      <c r="B3415" s="59" t="s">
        <v>9422</v>
      </c>
      <c r="C3415" s="59" t="s">
        <v>1218</v>
      </c>
      <c r="D3415" s="59" t="s">
        <v>17</v>
      </c>
      <c r="F3415" s="59" t="s">
        <v>5</v>
      </c>
      <c r="G3415" s="152" t="str">
        <f>VLOOKUP(D3415,sku归属!A:B,2,0)</f>
        <v>其他</v>
      </c>
    </row>
    <row r="3416" spans="1:13" s="59" customFormat="1" customHeight="1">
      <c r="A3416" s="59" t="s">
        <v>9423</v>
      </c>
      <c r="B3416" s="59" t="s">
        <v>9424</v>
      </c>
      <c r="C3416" s="59" t="s">
        <v>9425</v>
      </c>
      <c r="D3416" s="59" t="s">
        <v>17</v>
      </c>
      <c r="F3416" s="59" t="s">
        <v>5</v>
      </c>
      <c r="G3416" s="152" t="str">
        <f>VLOOKUP(D3416,sku归属!A:B,2,0)</f>
        <v>其他</v>
      </c>
    </row>
    <row r="3417" spans="1:13" s="59" customFormat="1" customHeight="1">
      <c r="A3417" s="59" t="s">
        <v>9426</v>
      </c>
      <c r="B3417" s="59" t="s">
        <v>9427</v>
      </c>
      <c r="C3417" s="59" t="s">
        <v>9428</v>
      </c>
      <c r="D3417" s="59" t="s">
        <v>17</v>
      </c>
      <c r="F3417" s="59" t="s">
        <v>5</v>
      </c>
      <c r="G3417" s="152" t="str">
        <f>VLOOKUP(D3417,sku归属!A:B,2,0)</f>
        <v>其他</v>
      </c>
    </row>
    <row r="3418" spans="1:13" s="59" customFormat="1" customHeight="1">
      <c r="A3418" s="59" t="s">
        <v>9429</v>
      </c>
      <c r="B3418" s="59" t="s">
        <v>9430</v>
      </c>
      <c r="C3418" s="59" t="s">
        <v>9431</v>
      </c>
      <c r="D3418" s="59" t="s">
        <v>17</v>
      </c>
      <c r="F3418" s="59" t="s">
        <v>5</v>
      </c>
      <c r="G3418" s="152" t="str">
        <f>VLOOKUP(D3418,sku归属!A:B,2,0)</f>
        <v>其他</v>
      </c>
    </row>
    <row r="3419" spans="1:13" s="59" customFormat="1" customHeight="1">
      <c r="A3419" s="59" t="s">
        <v>9432</v>
      </c>
      <c r="B3419" s="59" t="s">
        <v>9433</v>
      </c>
      <c r="C3419" s="59" t="s">
        <v>9434</v>
      </c>
      <c r="D3419" s="59" t="s">
        <v>17</v>
      </c>
      <c r="F3419" s="59" t="s">
        <v>5</v>
      </c>
      <c r="G3419" s="152" t="str">
        <f>VLOOKUP(D3419,sku归属!A:B,2,0)</f>
        <v>其他</v>
      </c>
    </row>
    <row r="3420" spans="1:13" s="59" customFormat="1" customHeight="1">
      <c r="A3420" s="59" t="s">
        <v>9435</v>
      </c>
      <c r="B3420" s="59" t="s">
        <v>9436</v>
      </c>
      <c r="C3420" s="59" t="s">
        <v>9437</v>
      </c>
      <c r="D3420" s="59" t="s">
        <v>17</v>
      </c>
      <c r="F3420" s="59" t="s">
        <v>5</v>
      </c>
      <c r="G3420" s="152" t="str">
        <f>VLOOKUP(D3420,sku归属!A:B,2,0)</f>
        <v>其他</v>
      </c>
    </row>
    <row r="3421" spans="1:13" s="59" customFormat="1" customHeight="1">
      <c r="A3421" s="59" t="s">
        <v>9438</v>
      </c>
      <c r="B3421" s="59" t="s">
        <v>9439</v>
      </c>
      <c r="C3421" s="59" t="s">
        <v>9440</v>
      </c>
      <c r="D3421" s="59" t="s">
        <v>17</v>
      </c>
      <c r="F3421" s="59" t="s">
        <v>5</v>
      </c>
      <c r="G3421" s="152" t="str">
        <f>VLOOKUP(D3421,sku归属!A:B,2,0)</f>
        <v>其他</v>
      </c>
    </row>
    <row r="3422" spans="1:13" s="59" customFormat="1" customHeight="1">
      <c r="A3422" s="59" t="s">
        <v>9441</v>
      </c>
      <c r="B3422" s="59" t="s">
        <v>9442</v>
      </c>
      <c r="C3422" s="59" t="s">
        <v>9443</v>
      </c>
      <c r="D3422" s="59" t="s">
        <v>17</v>
      </c>
      <c r="F3422" s="59" t="s">
        <v>5</v>
      </c>
      <c r="G3422" s="152" t="str">
        <f>VLOOKUP(D3422,sku归属!A:B,2,0)</f>
        <v>其他</v>
      </c>
    </row>
    <row r="3423" spans="1:13" s="59" customFormat="1" customHeight="1">
      <c r="A3423" s="59" t="s">
        <v>9444</v>
      </c>
      <c r="B3423" s="59" t="s">
        <v>9445</v>
      </c>
      <c r="C3423" s="59" t="s">
        <v>9446</v>
      </c>
      <c r="D3423" s="59" t="s">
        <v>17</v>
      </c>
      <c r="F3423" s="59" t="s">
        <v>5</v>
      </c>
      <c r="G3423" s="152" t="str">
        <f>VLOOKUP(D3423,sku归属!A:B,2,0)</f>
        <v>其他</v>
      </c>
    </row>
    <row r="3424" spans="1:13" s="59" customFormat="1" customHeight="1">
      <c r="A3424" s="59" t="s">
        <v>9447</v>
      </c>
      <c r="B3424" s="59" t="s">
        <v>9448</v>
      </c>
      <c r="C3424" s="59" t="s">
        <v>9449</v>
      </c>
      <c r="D3424" s="59" t="s">
        <v>17</v>
      </c>
      <c r="F3424" s="59" t="s">
        <v>5</v>
      </c>
      <c r="G3424" s="152" t="str">
        <f>VLOOKUP(D3424,sku归属!A:B,2,0)</f>
        <v>其他</v>
      </c>
    </row>
    <row r="3425" spans="1:13" s="59" customFormat="1" customHeight="1">
      <c r="A3425" s="59" t="s">
        <v>9450</v>
      </c>
      <c r="B3425" s="59" t="s">
        <v>9451</v>
      </c>
      <c r="C3425" s="59" t="s">
        <v>9452</v>
      </c>
      <c r="D3425" s="59" t="s">
        <v>17</v>
      </c>
      <c r="F3425" s="59" t="s">
        <v>5</v>
      </c>
      <c r="G3425" s="152" t="str">
        <f>VLOOKUP(D3425,sku归属!A:B,2,0)</f>
        <v>其他</v>
      </c>
    </row>
    <row r="3426" spans="1:13" s="59" customFormat="1" customHeight="1">
      <c r="A3426" s="59" t="s">
        <v>9453</v>
      </c>
      <c r="B3426" s="59" t="s">
        <v>9454</v>
      </c>
      <c r="C3426" s="59" t="s">
        <v>9455</v>
      </c>
      <c r="D3426" s="59" t="s">
        <v>17</v>
      </c>
      <c r="F3426" s="59" t="s">
        <v>5</v>
      </c>
      <c r="G3426" s="152" t="str">
        <f>VLOOKUP(D3426,sku归属!A:B,2,0)</f>
        <v>其他</v>
      </c>
    </row>
    <row r="3427" spans="1:13" s="59" customFormat="1" customHeight="1">
      <c r="A3427" s="59" t="s">
        <v>9456</v>
      </c>
      <c r="B3427" s="59" t="s">
        <v>9457</v>
      </c>
      <c r="C3427" s="59" t="s">
        <v>9458</v>
      </c>
      <c r="D3427" s="59" t="s">
        <v>17</v>
      </c>
      <c r="F3427" s="59" t="s">
        <v>5</v>
      </c>
      <c r="G3427" s="152" t="str">
        <f>VLOOKUP(D3427,sku归属!A:B,2,0)</f>
        <v>其他</v>
      </c>
    </row>
    <row r="3428" spans="1:13" s="59" customFormat="1" customHeight="1">
      <c r="A3428" s="59" t="s">
        <v>9459</v>
      </c>
      <c r="B3428" s="59" t="s">
        <v>9460</v>
      </c>
      <c r="C3428" s="59" t="s">
        <v>9461</v>
      </c>
      <c r="D3428" s="59" t="s">
        <v>17</v>
      </c>
      <c r="F3428" s="59" t="s">
        <v>5</v>
      </c>
      <c r="G3428" s="152" t="str">
        <f>VLOOKUP(D3428,sku归属!A:B,2,0)</f>
        <v>其他</v>
      </c>
    </row>
    <row r="3429" spans="1:13" s="59" customFormat="1" customHeight="1">
      <c r="A3429" s="59" t="s">
        <v>9462</v>
      </c>
      <c r="B3429" s="59" t="s">
        <v>9463</v>
      </c>
      <c r="C3429" s="59" t="s">
        <v>9464</v>
      </c>
      <c r="D3429" s="59" t="s">
        <v>17</v>
      </c>
      <c r="F3429" s="59" t="s">
        <v>5</v>
      </c>
      <c r="G3429" s="152" t="str">
        <f>VLOOKUP(D3429,sku归属!A:B,2,0)</f>
        <v>其他</v>
      </c>
    </row>
    <row r="3430" spans="1:13" s="59" customFormat="1" customHeight="1">
      <c r="A3430" s="59" t="s">
        <v>9465</v>
      </c>
      <c r="B3430" s="59" t="s">
        <v>9466</v>
      </c>
      <c r="C3430" s="59" t="s">
        <v>9467</v>
      </c>
      <c r="D3430" s="59" t="s">
        <v>17</v>
      </c>
      <c r="F3430" s="59" t="s">
        <v>5</v>
      </c>
      <c r="G3430" s="152" t="str">
        <f>VLOOKUP(D3430,sku归属!A:B,2,0)</f>
        <v>其他</v>
      </c>
    </row>
    <row r="3431" spans="1:13" s="59" customFormat="1" customHeight="1">
      <c r="A3431" s="59" t="s">
        <v>9468</v>
      </c>
      <c r="B3431" s="59" t="s">
        <v>9469</v>
      </c>
      <c r="C3431" s="59" t="s">
        <v>9470</v>
      </c>
      <c r="D3431" s="59" t="s">
        <v>17</v>
      </c>
      <c r="F3431" s="59" t="s">
        <v>5</v>
      </c>
      <c r="G3431" s="152" t="str">
        <f>VLOOKUP(D3431,sku归属!A:B,2,0)</f>
        <v>其他</v>
      </c>
    </row>
    <row r="3432" spans="1:13" s="59" customFormat="1" customHeight="1">
      <c r="A3432" s="59" t="s">
        <v>9471</v>
      </c>
      <c r="B3432" s="59" t="s">
        <v>9472</v>
      </c>
      <c r="C3432" s="59" t="s">
        <v>9473</v>
      </c>
      <c r="D3432" s="59" t="s">
        <v>17</v>
      </c>
      <c r="F3432" s="59" t="s">
        <v>5</v>
      </c>
      <c r="G3432" s="152" t="str">
        <f>VLOOKUP(D3432,sku归属!A:B,2,0)</f>
        <v>其他</v>
      </c>
    </row>
    <row r="3433" spans="1:13" s="59" customFormat="1" customHeight="1">
      <c r="A3433" s="59" t="s">
        <v>9474</v>
      </c>
      <c r="B3433" s="59" t="s">
        <v>9475</v>
      </c>
      <c r="C3433" s="59" t="s">
        <v>9476</v>
      </c>
      <c r="D3433" s="59" t="s">
        <v>17</v>
      </c>
      <c r="F3433" s="59" t="s">
        <v>5</v>
      </c>
      <c r="G3433" s="152" t="str">
        <f>VLOOKUP(D3433,sku归属!A:B,2,0)</f>
        <v>其他</v>
      </c>
    </row>
    <row r="3434" spans="1:13" s="59" customFormat="1" customHeight="1">
      <c r="A3434" s="59" t="s">
        <v>9477</v>
      </c>
      <c r="B3434" s="59" t="s">
        <v>9478</v>
      </c>
      <c r="C3434" s="59" t="s">
        <v>9479</v>
      </c>
      <c r="D3434" s="59" t="s">
        <v>17</v>
      </c>
      <c r="F3434" s="59" t="s">
        <v>5</v>
      </c>
      <c r="G3434" s="152" t="str">
        <f>VLOOKUP(D3434,sku归属!A:B,2,0)</f>
        <v>其他</v>
      </c>
    </row>
    <row r="3435" spans="1:13" s="59" customFormat="1" customHeight="1">
      <c r="A3435" s="59" t="s">
        <v>9480</v>
      </c>
      <c r="B3435" s="59" t="s">
        <v>9481</v>
      </c>
      <c r="C3435" s="59" t="s">
        <v>9482</v>
      </c>
      <c r="D3435" s="59" t="s">
        <v>17</v>
      </c>
      <c r="F3435" s="59" t="s">
        <v>5</v>
      </c>
      <c r="G3435" s="152" t="str">
        <f>VLOOKUP(D3435,sku归属!A:B,2,0)</f>
        <v>其他</v>
      </c>
    </row>
    <row r="3436" spans="1:13" s="59" customFormat="1" customHeight="1">
      <c r="A3436" s="59" t="s">
        <v>9483</v>
      </c>
      <c r="B3436" s="59" t="s">
        <v>9484</v>
      </c>
      <c r="C3436" s="59" t="s">
        <v>9485</v>
      </c>
      <c r="D3436" s="59" t="s">
        <v>17</v>
      </c>
      <c r="F3436" s="59" t="s">
        <v>5</v>
      </c>
      <c r="G3436" s="152" t="str">
        <f>VLOOKUP(D3436,sku归属!A:B,2,0)</f>
        <v>其他</v>
      </c>
    </row>
    <row r="3437" spans="1:13" s="59" customFormat="1" customHeight="1">
      <c r="A3437" s="59" t="s">
        <v>9486</v>
      </c>
      <c r="B3437" s="59" t="s">
        <v>9487</v>
      </c>
      <c r="C3437" s="59" t="s">
        <v>9488</v>
      </c>
      <c r="D3437" s="59" t="s">
        <v>17</v>
      </c>
      <c r="F3437" s="59" t="s">
        <v>5</v>
      </c>
      <c r="G3437" s="152" t="str">
        <f>VLOOKUP(D3437,sku归属!A:B,2,0)</f>
        <v>其他</v>
      </c>
    </row>
    <row r="3438" spans="1:13" s="59" customFormat="1" customHeight="1">
      <c r="A3438" s="59" t="s">
        <v>9489</v>
      </c>
      <c r="B3438" s="59" t="s">
        <v>9490</v>
      </c>
      <c r="C3438" s="59" t="s">
        <v>9491</v>
      </c>
      <c r="D3438" s="59" t="s">
        <v>17</v>
      </c>
      <c r="F3438" s="59" t="s">
        <v>5</v>
      </c>
      <c r="G3438" s="152" t="str">
        <f>VLOOKUP(D3438,sku归属!A:B,2,0)</f>
        <v>其他</v>
      </c>
    </row>
    <row r="3439" spans="1:13" s="59" customFormat="1" customHeight="1">
      <c r="A3439" s="59" t="s">
        <v>9492</v>
      </c>
      <c r="B3439" s="59" t="s">
        <v>9493</v>
      </c>
      <c r="C3439" s="59" t="s">
        <v>2404</v>
      </c>
      <c r="D3439" s="59" t="s">
        <v>17</v>
      </c>
      <c r="F3439" s="59" t="s">
        <v>5</v>
      </c>
      <c r="G3439" s="152" t="str">
        <f>VLOOKUP(D3439,sku归属!A:B,2,0)</f>
        <v>其他</v>
      </c>
    </row>
    <row r="3440" spans="1:13" s="59" customFormat="1" customHeight="1">
      <c r="A3440" s="59" t="s">
        <v>9494</v>
      </c>
      <c r="B3440" s="59" t="s">
        <v>9495</v>
      </c>
      <c r="C3440" s="59" t="s">
        <v>2407</v>
      </c>
      <c r="D3440" s="59" t="s">
        <v>17</v>
      </c>
      <c r="F3440" s="59" t="s">
        <v>5</v>
      </c>
      <c r="G3440" s="152" t="str">
        <f>VLOOKUP(D3440,sku归属!A:B,2,0)</f>
        <v>其他</v>
      </c>
    </row>
    <row r="3441" spans="1:13" s="59" customFormat="1" customHeight="1">
      <c r="A3441" s="59" t="s">
        <v>9496</v>
      </c>
      <c r="B3441" s="59" t="s">
        <v>9497</v>
      </c>
      <c r="C3441" s="59" t="s">
        <v>2410</v>
      </c>
      <c r="D3441" s="59" t="s">
        <v>17</v>
      </c>
      <c r="F3441" s="59" t="s">
        <v>5</v>
      </c>
      <c r="G3441" s="152" t="str">
        <f>VLOOKUP(D3441,sku归属!A:B,2,0)</f>
        <v>其他</v>
      </c>
    </row>
    <row r="3442" spans="1:13" s="59" customFormat="1" customHeight="1">
      <c r="A3442" s="59" t="s">
        <v>9498</v>
      </c>
      <c r="B3442" s="59" t="s">
        <v>9499</v>
      </c>
      <c r="C3442" s="59" t="s">
        <v>2413</v>
      </c>
      <c r="D3442" s="59" t="s">
        <v>17</v>
      </c>
      <c r="F3442" s="59" t="s">
        <v>5</v>
      </c>
      <c r="G3442" s="152" t="str">
        <f>VLOOKUP(D3442,sku归属!A:B,2,0)</f>
        <v>其他</v>
      </c>
    </row>
    <row r="3443" spans="1:13" s="59" customFormat="1" customHeight="1">
      <c r="A3443" s="59" t="s">
        <v>9500</v>
      </c>
      <c r="B3443" s="59" t="s">
        <v>9501</v>
      </c>
      <c r="C3443" s="59" t="s">
        <v>1521</v>
      </c>
      <c r="D3443" s="59" t="s">
        <v>17</v>
      </c>
      <c r="F3443" s="59" t="s">
        <v>5</v>
      </c>
      <c r="G3443" s="152" t="str">
        <f>VLOOKUP(D3443,sku归属!A:B,2,0)</f>
        <v>其他</v>
      </c>
    </row>
    <row r="3444" spans="1:13" s="59" customFormat="1" customHeight="1">
      <c r="A3444" s="59" t="s">
        <v>9502</v>
      </c>
      <c r="B3444" s="59" t="s">
        <v>9503</v>
      </c>
      <c r="C3444" s="59" t="s">
        <v>1518</v>
      </c>
      <c r="D3444" s="59" t="s">
        <v>17</v>
      </c>
      <c r="F3444" s="59" t="s">
        <v>5</v>
      </c>
      <c r="G3444" s="152" t="str">
        <f>VLOOKUP(D3444,sku归属!A:B,2,0)</f>
        <v>其他</v>
      </c>
    </row>
    <row r="3445" spans="1:13" s="59" customFormat="1" customHeight="1">
      <c r="A3445" s="59" t="s">
        <v>9504</v>
      </c>
      <c r="B3445" s="59" t="s">
        <v>9505</v>
      </c>
      <c r="C3445" s="59" t="s">
        <v>1413</v>
      </c>
      <c r="D3445" s="59" t="s">
        <v>17</v>
      </c>
      <c r="F3445" s="59" t="s">
        <v>5</v>
      </c>
      <c r="G3445" s="152" t="str">
        <f>VLOOKUP(D3445,sku归属!A:B,2,0)</f>
        <v>其他</v>
      </c>
    </row>
    <row r="3446" spans="1:13" s="59" customFormat="1" customHeight="1">
      <c r="A3446" s="59" t="s">
        <v>9506</v>
      </c>
      <c r="B3446" s="59" t="s">
        <v>9507</v>
      </c>
      <c r="C3446" s="59" t="s">
        <v>1410</v>
      </c>
      <c r="D3446" s="59" t="s">
        <v>17</v>
      </c>
      <c r="F3446" s="59" t="s">
        <v>5</v>
      </c>
      <c r="G3446" s="152" t="str">
        <f>VLOOKUP(D3446,sku归属!A:B,2,0)</f>
        <v>其他</v>
      </c>
    </row>
    <row r="3447" spans="1:13" s="59" customFormat="1" customHeight="1">
      <c r="A3447" s="59" t="s">
        <v>9508</v>
      </c>
      <c r="B3447" s="59" t="s">
        <v>9509</v>
      </c>
      <c r="C3447" s="59" t="s">
        <v>1527</v>
      </c>
      <c r="D3447" s="59" t="s">
        <v>17</v>
      </c>
      <c r="F3447" s="59" t="s">
        <v>5</v>
      </c>
      <c r="G3447" s="152" t="str">
        <f>VLOOKUP(D3447,sku归属!A:B,2,0)</f>
        <v>其他</v>
      </c>
    </row>
    <row r="3448" spans="1:13" s="59" customFormat="1" customHeight="1">
      <c r="A3448" s="59" t="s">
        <v>9510</v>
      </c>
      <c r="B3448" s="59" t="s">
        <v>9511</v>
      </c>
      <c r="C3448" s="59" t="s">
        <v>1524</v>
      </c>
      <c r="D3448" s="59" t="s">
        <v>17</v>
      </c>
      <c r="F3448" s="59" t="s">
        <v>5</v>
      </c>
      <c r="G3448" s="152" t="str">
        <f>VLOOKUP(D3448,sku归属!A:B,2,0)</f>
        <v>其他</v>
      </c>
    </row>
    <row r="3449" spans="1:13" s="59" customFormat="1" customHeight="1">
      <c r="A3449" s="59" t="s">
        <v>9512</v>
      </c>
      <c r="B3449" s="59" t="s">
        <v>9513</v>
      </c>
      <c r="C3449" s="59" t="s">
        <v>7787</v>
      </c>
      <c r="D3449" s="59" t="s">
        <v>17</v>
      </c>
      <c r="F3449" s="59" t="s">
        <v>5</v>
      </c>
      <c r="G3449" s="152" t="str">
        <f>VLOOKUP(D3449,sku归属!A:B,2,0)</f>
        <v>其他</v>
      </c>
    </row>
    <row r="3450" spans="1:13" s="59" customFormat="1" customHeight="1">
      <c r="A3450" s="59" t="s">
        <v>9514</v>
      </c>
      <c r="B3450" s="59" t="s">
        <v>9515</v>
      </c>
      <c r="C3450" s="59" t="s">
        <v>7793</v>
      </c>
      <c r="D3450" s="59" t="s">
        <v>17</v>
      </c>
      <c r="F3450" s="59" t="s">
        <v>5</v>
      </c>
      <c r="G3450" s="152" t="str">
        <f>VLOOKUP(D3450,sku归属!A:B,2,0)</f>
        <v>其他</v>
      </c>
    </row>
    <row r="3451" spans="1:13" s="59" customFormat="1" customHeight="1">
      <c r="A3451" s="59" t="s">
        <v>9516</v>
      </c>
      <c r="B3451" s="59" t="s">
        <v>9517</v>
      </c>
      <c r="C3451" s="59" t="s">
        <v>7790</v>
      </c>
      <c r="D3451" s="59" t="s">
        <v>17</v>
      </c>
      <c r="F3451" s="59" t="s">
        <v>5</v>
      </c>
      <c r="G3451" s="152" t="str">
        <f>VLOOKUP(D3451,sku归属!A:B,2,0)</f>
        <v>其他</v>
      </c>
    </row>
    <row r="3452" spans="1:13" s="59" customFormat="1" customHeight="1">
      <c r="A3452" s="59" t="s">
        <v>9518</v>
      </c>
      <c r="B3452" s="59" t="s">
        <v>9519</v>
      </c>
      <c r="C3452" s="59" t="s">
        <v>7314</v>
      </c>
      <c r="D3452" s="59" t="s">
        <v>16</v>
      </c>
      <c r="F3452" s="59" t="s">
        <v>5</v>
      </c>
      <c r="G3452" s="152" t="str">
        <f>VLOOKUP(D3452,sku归属!A:B,2,0)</f>
        <v>其他</v>
      </c>
    </row>
    <row r="3453" spans="1:13" s="59" customFormat="1" customHeight="1">
      <c r="A3453" s="59" t="s">
        <v>9520</v>
      </c>
      <c r="B3453" s="59" t="s">
        <v>9521</v>
      </c>
      <c r="C3453" s="59" t="s">
        <v>7317</v>
      </c>
      <c r="D3453" s="59" t="s">
        <v>16</v>
      </c>
      <c r="F3453" s="59" t="s">
        <v>5</v>
      </c>
      <c r="G3453" s="152" t="str">
        <f>VLOOKUP(D3453,sku归属!A:B,2,0)</f>
        <v>其他</v>
      </c>
    </row>
    <row r="3454" spans="1:13" s="59" customFormat="1" customHeight="1">
      <c r="A3454" s="59" t="s">
        <v>9522</v>
      </c>
      <c r="B3454" s="59" t="s">
        <v>9523</v>
      </c>
      <c r="C3454" s="59" t="s">
        <v>7308</v>
      </c>
      <c r="D3454" s="59" t="s">
        <v>16</v>
      </c>
      <c r="F3454" s="59" t="s">
        <v>5</v>
      </c>
      <c r="G3454" s="152" t="str">
        <f>VLOOKUP(D3454,sku归属!A:B,2,0)</f>
        <v>其他</v>
      </c>
    </row>
    <row r="3455" spans="1:13" s="59" customFormat="1" customHeight="1">
      <c r="A3455" s="59" t="s">
        <v>9524</v>
      </c>
      <c r="B3455" s="59" t="s">
        <v>9525</v>
      </c>
      <c r="C3455" s="59" t="s">
        <v>7311</v>
      </c>
      <c r="D3455" s="59" t="s">
        <v>16</v>
      </c>
      <c r="F3455" s="59" t="s">
        <v>5</v>
      </c>
      <c r="G3455" s="152" t="str">
        <f>VLOOKUP(D3455,sku归属!A:B,2,0)</f>
        <v>其他</v>
      </c>
    </row>
    <row r="3456" spans="1:13" s="59" customFormat="1" customHeight="1">
      <c r="A3456" s="59" t="s">
        <v>9526</v>
      </c>
      <c r="B3456" s="59" t="s">
        <v>9527</v>
      </c>
      <c r="C3456" s="59" t="s">
        <v>9528</v>
      </c>
      <c r="D3456" s="59" t="s">
        <v>16</v>
      </c>
      <c r="F3456" s="59" t="s">
        <v>5</v>
      </c>
      <c r="G3456" s="152" t="str">
        <f>VLOOKUP(D3456,sku归属!A:B,2,0)</f>
        <v>其他</v>
      </c>
    </row>
    <row r="3457" spans="1:13" s="59" customFormat="1" customHeight="1">
      <c r="A3457" s="59" t="s">
        <v>9529</v>
      </c>
      <c r="B3457" s="59" t="s">
        <v>9530</v>
      </c>
      <c r="C3457" s="59" t="s">
        <v>9531</v>
      </c>
      <c r="D3457" s="59" t="s">
        <v>16</v>
      </c>
      <c r="F3457" s="59" t="s">
        <v>5</v>
      </c>
      <c r="G3457" s="152" t="str">
        <f>VLOOKUP(D3457,sku归属!A:B,2,0)</f>
        <v>其他</v>
      </c>
    </row>
    <row r="3458" spans="1:13" s="59" customFormat="1" customHeight="1">
      <c r="A3458" s="59" t="s">
        <v>9532</v>
      </c>
      <c r="B3458" s="59" t="s">
        <v>9533</v>
      </c>
      <c r="C3458" s="59" t="s">
        <v>9534</v>
      </c>
      <c r="D3458" s="59" t="s">
        <v>16</v>
      </c>
      <c r="F3458" s="59" t="s">
        <v>5</v>
      </c>
      <c r="G3458" s="152" t="str">
        <f>VLOOKUP(D3458,sku归属!A:B,2,0)</f>
        <v>其他</v>
      </c>
    </row>
    <row r="3459" spans="1:13" s="59" customFormat="1" customHeight="1">
      <c r="A3459" s="59" t="s">
        <v>9535</v>
      </c>
      <c r="B3459" s="59" t="s">
        <v>9536</v>
      </c>
      <c r="C3459" s="59" t="s">
        <v>9537</v>
      </c>
      <c r="D3459" s="59" t="s">
        <v>16</v>
      </c>
      <c r="F3459" s="59" t="s">
        <v>5</v>
      </c>
      <c r="G3459" s="152" t="str">
        <f>VLOOKUP(D3459,sku归属!A:B,2,0)</f>
        <v>其他</v>
      </c>
    </row>
    <row r="3460" spans="1:13" s="59" customFormat="1" customHeight="1">
      <c r="A3460" s="59" t="s">
        <v>9538</v>
      </c>
      <c r="B3460" s="59" t="s">
        <v>9539</v>
      </c>
      <c r="C3460" s="59" t="s">
        <v>9540</v>
      </c>
      <c r="D3460" s="59" t="s">
        <v>16</v>
      </c>
      <c r="F3460" s="59" t="s">
        <v>5</v>
      </c>
      <c r="G3460" s="152" t="str">
        <f>VLOOKUP(D3460,sku归属!A:B,2,0)</f>
        <v>其他</v>
      </c>
    </row>
    <row r="3461" spans="1:13" s="59" customFormat="1" customHeight="1">
      <c r="A3461" s="59" t="s">
        <v>9541</v>
      </c>
      <c r="B3461" s="59" t="s">
        <v>9542</v>
      </c>
      <c r="C3461" s="59" t="s">
        <v>9543</v>
      </c>
      <c r="D3461" s="59" t="s">
        <v>16</v>
      </c>
      <c r="F3461" s="59" t="s">
        <v>5</v>
      </c>
      <c r="G3461" s="152" t="str">
        <f>VLOOKUP(D3461,sku归属!A:B,2,0)</f>
        <v>其他</v>
      </c>
    </row>
    <row r="3462" spans="1:13" s="59" customFormat="1" customHeight="1">
      <c r="A3462" s="59" t="s">
        <v>9544</v>
      </c>
      <c r="B3462" s="59" t="s">
        <v>9545</v>
      </c>
      <c r="C3462" s="59" t="s">
        <v>9546</v>
      </c>
      <c r="D3462" s="59" t="s">
        <v>16</v>
      </c>
      <c r="F3462" s="59" t="s">
        <v>5</v>
      </c>
      <c r="G3462" s="152" t="str">
        <f>VLOOKUP(D3462,sku归属!A:B,2,0)</f>
        <v>其他</v>
      </c>
    </row>
    <row r="3463" spans="1:13" s="59" customFormat="1" customHeight="1">
      <c r="A3463" s="59" t="s">
        <v>9547</v>
      </c>
      <c r="B3463" s="59" t="s">
        <v>9548</v>
      </c>
      <c r="C3463" s="59" t="s">
        <v>9549</v>
      </c>
      <c r="D3463" s="59" t="s">
        <v>16</v>
      </c>
      <c r="F3463" s="59" t="s">
        <v>5</v>
      </c>
      <c r="G3463" s="152" t="str">
        <f>VLOOKUP(D3463,sku归属!A:B,2,0)</f>
        <v>其他</v>
      </c>
    </row>
    <row r="3464" spans="1:13" s="59" customFormat="1" customHeight="1">
      <c r="A3464" s="59" t="s">
        <v>9550</v>
      </c>
      <c r="B3464" s="59" t="s">
        <v>9551</v>
      </c>
      <c r="C3464" s="59" t="s">
        <v>9552</v>
      </c>
      <c r="D3464" s="59" t="s">
        <v>16</v>
      </c>
      <c r="F3464" s="59" t="s">
        <v>5</v>
      </c>
      <c r="G3464" s="152" t="str">
        <f>VLOOKUP(D3464,sku归属!A:B,2,0)</f>
        <v>其他</v>
      </c>
    </row>
    <row r="3465" spans="1:13" s="59" customFormat="1" customHeight="1">
      <c r="A3465" s="59" t="s">
        <v>9553</v>
      </c>
      <c r="B3465" s="59" t="s">
        <v>9554</v>
      </c>
      <c r="C3465" s="59" t="s">
        <v>9555</v>
      </c>
      <c r="D3465" s="59" t="s">
        <v>16</v>
      </c>
      <c r="F3465" s="59" t="s">
        <v>5</v>
      </c>
      <c r="G3465" s="152" t="str">
        <f>VLOOKUP(D3465,sku归属!A:B,2,0)</f>
        <v>其他</v>
      </c>
    </row>
    <row r="3466" spans="1:13" s="59" customFormat="1" customHeight="1">
      <c r="A3466" s="59" t="s">
        <v>9556</v>
      </c>
      <c r="B3466" s="59" t="s">
        <v>9557</v>
      </c>
      <c r="C3466" s="59" t="s">
        <v>9558</v>
      </c>
      <c r="D3466" s="59" t="s">
        <v>16</v>
      </c>
      <c r="F3466" s="59" t="s">
        <v>5</v>
      </c>
      <c r="G3466" s="152" t="str">
        <f>VLOOKUP(D3466,sku归属!A:B,2,0)</f>
        <v>其他</v>
      </c>
    </row>
    <row r="3467" spans="1:13" s="59" customFormat="1" customHeight="1">
      <c r="A3467" s="59" t="s">
        <v>9559</v>
      </c>
      <c r="B3467" s="59" t="s">
        <v>9560</v>
      </c>
      <c r="C3467" s="59" t="s">
        <v>9561</v>
      </c>
      <c r="D3467" s="59" t="s">
        <v>16</v>
      </c>
      <c r="F3467" s="59" t="s">
        <v>5</v>
      </c>
      <c r="G3467" s="152" t="str">
        <f>VLOOKUP(D3467,sku归属!A:B,2,0)</f>
        <v>其他</v>
      </c>
    </row>
    <row r="3468" spans="1:13" s="59" customFormat="1" customHeight="1">
      <c r="A3468" s="59" t="s">
        <v>9562</v>
      </c>
      <c r="B3468" s="59" t="s">
        <v>9563</v>
      </c>
      <c r="C3468" s="59" t="s">
        <v>9564</v>
      </c>
      <c r="D3468" s="59" t="s">
        <v>16</v>
      </c>
      <c r="F3468" s="59" t="s">
        <v>5</v>
      </c>
      <c r="G3468" s="152" t="str">
        <f>VLOOKUP(D3468,sku归属!A:B,2,0)</f>
        <v>其他</v>
      </c>
    </row>
    <row r="3469" spans="1:13" s="59" customFormat="1" customHeight="1">
      <c r="A3469" s="59" t="s">
        <v>9565</v>
      </c>
      <c r="B3469" s="59" t="s">
        <v>9566</v>
      </c>
      <c r="C3469" s="59" t="s">
        <v>9567</v>
      </c>
      <c r="D3469" s="59" t="s">
        <v>16</v>
      </c>
      <c r="F3469" s="59" t="s">
        <v>5</v>
      </c>
      <c r="G3469" s="152" t="str">
        <f>VLOOKUP(D3469,sku归属!A:B,2,0)</f>
        <v>其他</v>
      </c>
    </row>
    <row r="3470" spans="1:13" s="59" customFormat="1" customHeight="1">
      <c r="A3470" s="59" t="s">
        <v>9568</v>
      </c>
      <c r="B3470" s="59" t="s">
        <v>9569</v>
      </c>
      <c r="C3470" s="59" t="s">
        <v>9570</v>
      </c>
      <c r="D3470" s="59" t="s">
        <v>16</v>
      </c>
      <c r="F3470" s="59" t="s">
        <v>5</v>
      </c>
      <c r="G3470" s="152" t="str">
        <f>VLOOKUP(D3470,sku归属!A:B,2,0)</f>
        <v>其他</v>
      </c>
    </row>
    <row r="3471" spans="1:13" s="59" customFormat="1" customHeight="1">
      <c r="A3471" s="59" t="s">
        <v>9571</v>
      </c>
      <c r="B3471" s="59" t="s">
        <v>9572</v>
      </c>
      <c r="C3471" s="59" t="s">
        <v>9573</v>
      </c>
      <c r="D3471" s="59" t="s">
        <v>16</v>
      </c>
      <c r="F3471" s="59" t="s">
        <v>5</v>
      </c>
      <c r="G3471" s="152" t="str">
        <f>VLOOKUP(D3471,sku归属!A:B,2,0)</f>
        <v>其他</v>
      </c>
    </row>
    <row r="3472" spans="1:13" s="59" customFormat="1" customHeight="1">
      <c r="A3472" s="59" t="s">
        <v>9574</v>
      </c>
      <c r="B3472" s="59" t="s">
        <v>9575</v>
      </c>
      <c r="C3472" s="59" t="s">
        <v>9576</v>
      </c>
      <c r="D3472" s="59" t="s">
        <v>16</v>
      </c>
      <c r="F3472" s="59" t="s">
        <v>5</v>
      </c>
      <c r="G3472" s="152" t="str">
        <f>VLOOKUP(D3472,sku归属!A:B,2,0)</f>
        <v>其他</v>
      </c>
    </row>
    <row r="3473" spans="1:13" s="59" customFormat="1" customHeight="1">
      <c r="A3473" s="59" t="s">
        <v>9577</v>
      </c>
      <c r="B3473" s="59" t="s">
        <v>9578</v>
      </c>
      <c r="C3473" s="59" t="s">
        <v>9579</v>
      </c>
      <c r="D3473" s="59" t="s">
        <v>16</v>
      </c>
      <c r="F3473" s="59" t="s">
        <v>5</v>
      </c>
      <c r="G3473" s="152" t="str">
        <f>VLOOKUP(D3473,sku归属!A:B,2,0)</f>
        <v>其他</v>
      </c>
    </row>
    <row r="3474" spans="1:13" s="59" customFormat="1" customHeight="1">
      <c r="A3474" s="59" t="s">
        <v>9580</v>
      </c>
      <c r="B3474" s="59" t="s">
        <v>9581</v>
      </c>
      <c r="C3474" s="59" t="s">
        <v>9582</v>
      </c>
      <c r="D3474" s="59" t="s">
        <v>16</v>
      </c>
      <c r="F3474" s="59" t="s">
        <v>5</v>
      </c>
      <c r="G3474" s="152" t="str">
        <f>VLOOKUP(D3474,sku归属!A:B,2,0)</f>
        <v>其他</v>
      </c>
    </row>
    <row r="3475" spans="1:13" s="59" customFormat="1" customHeight="1">
      <c r="A3475" s="59" t="s">
        <v>9583</v>
      </c>
      <c r="B3475" s="59" t="s">
        <v>9584</v>
      </c>
      <c r="C3475" s="59" t="s">
        <v>9585</v>
      </c>
      <c r="D3475" s="59" t="s">
        <v>16</v>
      </c>
      <c r="F3475" s="59" t="s">
        <v>5</v>
      </c>
      <c r="G3475" s="152" t="str">
        <f>VLOOKUP(D3475,sku归属!A:B,2,0)</f>
        <v>其他</v>
      </c>
    </row>
    <row r="3476" spans="1:13" s="59" customFormat="1" customHeight="1">
      <c r="A3476" s="59" t="s">
        <v>9586</v>
      </c>
      <c r="B3476" s="59" t="s">
        <v>9587</v>
      </c>
      <c r="C3476" s="59" t="s">
        <v>9588</v>
      </c>
      <c r="D3476" s="59" t="s">
        <v>16</v>
      </c>
      <c r="F3476" s="59" t="s">
        <v>5</v>
      </c>
      <c r="G3476" s="152" t="str">
        <f>VLOOKUP(D3476,sku归属!A:B,2,0)</f>
        <v>其他</v>
      </c>
    </row>
    <row r="3477" spans="1:13" s="59" customFormat="1" customHeight="1">
      <c r="A3477" s="59" t="s">
        <v>9589</v>
      </c>
      <c r="B3477" s="59" t="s">
        <v>9590</v>
      </c>
      <c r="C3477" s="59" t="s">
        <v>9591</v>
      </c>
      <c r="D3477" s="59" t="s">
        <v>16</v>
      </c>
      <c r="F3477" s="59" t="s">
        <v>5</v>
      </c>
      <c r="G3477" s="152" t="str">
        <f>VLOOKUP(D3477,sku归属!A:B,2,0)</f>
        <v>其他</v>
      </c>
    </row>
    <row r="3478" spans="1:13" s="59" customFormat="1" customHeight="1">
      <c r="A3478" s="59" t="s">
        <v>9592</v>
      </c>
      <c r="B3478" s="59" t="s">
        <v>9593</v>
      </c>
      <c r="C3478" s="59" t="s">
        <v>8038</v>
      </c>
      <c r="D3478" s="59" t="s">
        <v>16</v>
      </c>
      <c r="F3478" s="59" t="s">
        <v>5</v>
      </c>
      <c r="G3478" s="152" t="str">
        <f>VLOOKUP(D3478,sku归属!A:B,2,0)</f>
        <v>其他</v>
      </c>
    </row>
    <row r="3479" spans="1:13" s="59" customFormat="1" customHeight="1">
      <c r="A3479" s="59" t="s">
        <v>9594</v>
      </c>
      <c r="B3479" s="59" t="s">
        <v>9595</v>
      </c>
      <c r="C3479" s="59" t="s">
        <v>8041</v>
      </c>
      <c r="D3479" s="59" t="s">
        <v>16</v>
      </c>
      <c r="F3479" s="59" t="s">
        <v>5</v>
      </c>
      <c r="G3479" s="152" t="str">
        <f>VLOOKUP(D3479,sku归属!A:B,2,0)</f>
        <v>其他</v>
      </c>
    </row>
    <row r="3480" spans="1:13" s="59" customFormat="1" customHeight="1">
      <c r="A3480" s="59" t="s">
        <v>9596</v>
      </c>
      <c r="B3480" s="59" t="s">
        <v>9597</v>
      </c>
      <c r="C3480" s="59" t="s">
        <v>8021</v>
      </c>
      <c r="D3480" s="59" t="s">
        <v>16</v>
      </c>
      <c r="F3480" s="59" t="s">
        <v>5</v>
      </c>
      <c r="G3480" s="152" t="str">
        <f>VLOOKUP(D3480,sku归属!A:B,2,0)</f>
        <v>其他</v>
      </c>
    </row>
    <row r="3481" spans="1:13" s="59" customFormat="1" customHeight="1">
      <c r="A3481" s="59" t="s">
        <v>9598</v>
      </c>
      <c r="B3481" s="59" t="s">
        <v>9599</v>
      </c>
      <c r="C3481" s="59" t="s">
        <v>8035</v>
      </c>
      <c r="D3481" s="59" t="s">
        <v>16</v>
      </c>
      <c r="F3481" s="59" t="s">
        <v>5</v>
      </c>
      <c r="G3481" s="152" t="str">
        <f>VLOOKUP(D3481,sku归属!A:B,2,0)</f>
        <v>其他</v>
      </c>
    </row>
    <row r="3482" spans="1:13" s="59" customFormat="1" customHeight="1">
      <c r="A3482" s="59" t="s">
        <v>9600</v>
      </c>
      <c r="B3482" s="59" t="s">
        <v>9601</v>
      </c>
      <c r="C3482" s="59" t="s">
        <v>8024</v>
      </c>
      <c r="D3482" s="59" t="s">
        <v>16</v>
      </c>
      <c r="F3482" s="59" t="s">
        <v>5</v>
      </c>
      <c r="G3482" s="152" t="str">
        <f>VLOOKUP(D3482,sku归属!A:B,2,0)</f>
        <v>其他</v>
      </c>
    </row>
    <row r="3483" spans="1:13" s="59" customFormat="1" customHeight="1">
      <c r="A3483" s="59" t="s">
        <v>9602</v>
      </c>
      <c r="B3483" s="59" t="s">
        <v>9603</v>
      </c>
      <c r="C3483" s="59" t="s">
        <v>9109</v>
      </c>
      <c r="D3483" s="59" t="s">
        <v>16</v>
      </c>
      <c r="F3483" s="59" t="s">
        <v>5</v>
      </c>
      <c r="G3483" s="152" t="str">
        <f>VLOOKUP(D3483,sku归属!A:B,2,0)</f>
        <v>其他</v>
      </c>
    </row>
    <row r="3484" spans="1:13" s="59" customFormat="1" customHeight="1">
      <c r="A3484" s="59" t="s">
        <v>9604</v>
      </c>
      <c r="B3484" s="59" t="s">
        <v>9605</v>
      </c>
      <c r="C3484" s="59" t="s">
        <v>9115</v>
      </c>
      <c r="D3484" s="59" t="s">
        <v>16</v>
      </c>
      <c r="F3484" s="59" t="s">
        <v>5</v>
      </c>
      <c r="G3484" s="152" t="str">
        <f>VLOOKUP(D3484,sku归属!A:B,2,0)</f>
        <v>其他</v>
      </c>
    </row>
    <row r="3485" spans="1:13" s="59" customFormat="1" customHeight="1">
      <c r="A3485" s="59" t="s">
        <v>9606</v>
      </c>
      <c r="B3485" s="59" t="s">
        <v>9607</v>
      </c>
      <c r="C3485" s="59" t="s">
        <v>9118</v>
      </c>
      <c r="D3485" s="59" t="s">
        <v>16</v>
      </c>
      <c r="F3485" s="59" t="s">
        <v>5</v>
      </c>
      <c r="G3485" s="152" t="str">
        <f>VLOOKUP(D3485,sku归属!A:B,2,0)</f>
        <v>其他</v>
      </c>
    </row>
    <row r="3486" spans="1:13" s="59" customFormat="1" customHeight="1">
      <c r="A3486" s="59" t="s">
        <v>9608</v>
      </c>
      <c r="B3486" s="59" t="s">
        <v>9609</v>
      </c>
      <c r="C3486" s="59" t="s">
        <v>9112</v>
      </c>
      <c r="D3486" s="59" t="s">
        <v>16</v>
      </c>
      <c r="F3486" s="59" t="s">
        <v>5</v>
      </c>
      <c r="G3486" s="152" t="str">
        <f>VLOOKUP(D3486,sku归属!A:B,2,0)</f>
        <v>其他</v>
      </c>
    </row>
    <row r="3487" spans="1:13" s="59" customFormat="1" customHeight="1">
      <c r="A3487" s="59" t="s">
        <v>9610</v>
      </c>
      <c r="B3487" s="59" t="s">
        <v>9611</v>
      </c>
      <c r="C3487" s="59" t="s">
        <v>9612</v>
      </c>
      <c r="D3487" s="59" t="s">
        <v>16</v>
      </c>
      <c r="F3487" s="59" t="s">
        <v>5</v>
      </c>
      <c r="G3487" s="152" t="str">
        <f>VLOOKUP(D3487,sku归属!A:B,2,0)</f>
        <v>其他</v>
      </c>
    </row>
    <row r="3488" spans="1:13" s="59" customFormat="1" customHeight="1">
      <c r="A3488" s="59" t="s">
        <v>9613</v>
      </c>
      <c r="B3488" s="59" t="s">
        <v>9614</v>
      </c>
      <c r="C3488" s="59" t="s">
        <v>9615</v>
      </c>
      <c r="D3488" s="59" t="s">
        <v>16</v>
      </c>
      <c r="F3488" s="59" t="s">
        <v>5</v>
      </c>
      <c r="G3488" s="152" t="str">
        <f>VLOOKUP(D3488,sku归属!A:B,2,0)</f>
        <v>其他</v>
      </c>
    </row>
    <row r="3489" spans="1:13" s="59" customFormat="1" customHeight="1">
      <c r="A3489" s="59" t="s">
        <v>9616</v>
      </c>
      <c r="B3489" s="59" t="s">
        <v>9617</v>
      </c>
      <c r="C3489" s="59" t="s">
        <v>9618</v>
      </c>
      <c r="D3489" s="59" t="s">
        <v>16</v>
      </c>
      <c r="F3489" s="59" t="s">
        <v>5</v>
      </c>
      <c r="G3489" s="152" t="str">
        <f>VLOOKUP(D3489,sku归属!A:B,2,0)</f>
        <v>其他</v>
      </c>
    </row>
    <row r="3490" spans="1:13" s="59" customFormat="1" customHeight="1">
      <c r="A3490" s="59" t="s">
        <v>9619</v>
      </c>
      <c r="B3490" s="59" t="s">
        <v>9620</v>
      </c>
      <c r="C3490" s="59" t="s">
        <v>9621</v>
      </c>
      <c r="D3490" s="59" t="s">
        <v>16</v>
      </c>
      <c r="F3490" s="59" t="s">
        <v>5</v>
      </c>
      <c r="G3490" s="152" t="str">
        <f>VLOOKUP(D3490,sku归属!A:B,2,0)</f>
        <v>其他</v>
      </c>
    </row>
    <row r="3491" spans="1:13" s="59" customFormat="1" customHeight="1">
      <c r="A3491" s="59" t="s">
        <v>9622</v>
      </c>
      <c r="B3491" s="59" t="s">
        <v>9623</v>
      </c>
      <c r="C3491" s="59" t="s">
        <v>9624</v>
      </c>
      <c r="D3491" s="59" t="s">
        <v>16</v>
      </c>
      <c r="F3491" s="59" t="s">
        <v>5</v>
      </c>
      <c r="G3491" s="152" t="str">
        <f>VLOOKUP(D3491,sku归属!A:B,2,0)</f>
        <v>其他</v>
      </c>
    </row>
    <row r="3492" spans="1:13" s="59" customFormat="1" customHeight="1">
      <c r="A3492" s="59" t="s">
        <v>9625</v>
      </c>
      <c r="B3492" s="59" t="s">
        <v>9626</v>
      </c>
      <c r="C3492" s="59" t="s">
        <v>9627</v>
      </c>
      <c r="D3492" s="59" t="s">
        <v>16</v>
      </c>
      <c r="F3492" s="59" t="s">
        <v>5</v>
      </c>
      <c r="G3492" s="152" t="str">
        <f>VLOOKUP(D3492,sku归属!A:B,2,0)</f>
        <v>其他</v>
      </c>
    </row>
    <row r="3493" spans="1:13" s="59" customFormat="1" customHeight="1">
      <c r="A3493" s="59" t="s">
        <v>9628</v>
      </c>
      <c r="B3493" s="59" t="s">
        <v>9629</v>
      </c>
      <c r="C3493" s="59" t="s">
        <v>9630</v>
      </c>
      <c r="D3493" s="59" t="s">
        <v>16</v>
      </c>
      <c r="F3493" s="59" t="s">
        <v>5</v>
      </c>
      <c r="G3493" s="152" t="str">
        <f>VLOOKUP(D3493,sku归属!A:B,2,0)</f>
        <v>其他</v>
      </c>
    </row>
    <row r="3494" spans="1:13" s="59" customFormat="1" customHeight="1">
      <c r="A3494" s="59" t="s">
        <v>9631</v>
      </c>
      <c r="B3494" s="59" t="s">
        <v>9632</v>
      </c>
      <c r="C3494" s="59" t="s">
        <v>9633</v>
      </c>
      <c r="D3494" s="59" t="s">
        <v>16</v>
      </c>
      <c r="F3494" s="59" t="s">
        <v>5</v>
      </c>
      <c r="G3494" s="152" t="str">
        <f>VLOOKUP(D3494,sku归属!A:B,2,0)</f>
        <v>其他</v>
      </c>
    </row>
    <row r="3495" spans="1:13" s="59" customFormat="1" customHeight="1">
      <c r="A3495" s="59" t="s">
        <v>9634</v>
      </c>
      <c r="B3495" s="59" t="s">
        <v>9635</v>
      </c>
      <c r="C3495" s="59" t="s">
        <v>9636</v>
      </c>
      <c r="D3495" s="59" t="s">
        <v>16</v>
      </c>
      <c r="F3495" s="59" t="s">
        <v>5</v>
      </c>
      <c r="G3495" s="152" t="str">
        <f>VLOOKUP(D3495,sku归属!A:B,2,0)</f>
        <v>其他</v>
      </c>
    </row>
    <row r="3496" spans="1:13" s="59" customFormat="1" customHeight="1">
      <c r="A3496" s="59" t="s">
        <v>9637</v>
      </c>
      <c r="B3496" s="59" t="s">
        <v>9638</v>
      </c>
      <c r="C3496" s="59" t="s">
        <v>9639</v>
      </c>
      <c r="D3496" s="59" t="s">
        <v>16</v>
      </c>
      <c r="F3496" s="59" t="s">
        <v>5</v>
      </c>
      <c r="G3496" s="152" t="str">
        <f>VLOOKUP(D3496,sku归属!A:B,2,0)</f>
        <v>其他</v>
      </c>
    </row>
    <row r="3497" spans="1:13" s="59" customFormat="1" customHeight="1">
      <c r="A3497" s="59" t="s">
        <v>9640</v>
      </c>
      <c r="B3497" s="59" t="s">
        <v>9641</v>
      </c>
      <c r="C3497" s="59" t="s">
        <v>9642</v>
      </c>
      <c r="D3497" s="59" t="s">
        <v>16</v>
      </c>
      <c r="F3497" s="59" t="s">
        <v>5</v>
      </c>
      <c r="G3497" s="152" t="str">
        <f>VLOOKUP(D3497,sku归属!A:B,2,0)</f>
        <v>其他</v>
      </c>
    </row>
    <row r="3498" spans="1:13" s="59" customFormat="1" customHeight="1">
      <c r="A3498" s="59" t="s">
        <v>9643</v>
      </c>
      <c r="B3498" s="59" t="s">
        <v>9644</v>
      </c>
      <c r="C3498" s="59" t="s">
        <v>9645</v>
      </c>
      <c r="D3498" s="59" t="s">
        <v>16</v>
      </c>
      <c r="F3498" s="59" t="s">
        <v>5</v>
      </c>
      <c r="G3498" s="152" t="str">
        <f>VLOOKUP(D3498,sku归属!A:B,2,0)</f>
        <v>其他</v>
      </c>
    </row>
    <row r="3499" spans="1:13" s="59" customFormat="1" customHeight="1">
      <c r="A3499" s="59" t="s">
        <v>9646</v>
      </c>
      <c r="B3499" s="59" t="s">
        <v>9647</v>
      </c>
      <c r="C3499" s="59" t="s">
        <v>9648</v>
      </c>
      <c r="D3499" s="59" t="s">
        <v>16</v>
      </c>
      <c r="F3499" s="59" t="s">
        <v>5</v>
      </c>
      <c r="G3499" s="152" t="str">
        <f>VLOOKUP(D3499,sku归属!A:B,2,0)</f>
        <v>其他</v>
      </c>
    </row>
    <row r="3500" spans="1:13" s="59" customFormat="1" customHeight="1">
      <c r="A3500" s="59" t="s">
        <v>9649</v>
      </c>
      <c r="B3500" s="59" t="s">
        <v>9650</v>
      </c>
      <c r="C3500" s="59" t="s">
        <v>9651</v>
      </c>
      <c r="D3500" s="59" t="s">
        <v>16</v>
      </c>
      <c r="F3500" s="59" t="s">
        <v>5</v>
      </c>
      <c r="G3500" s="152" t="str">
        <f>VLOOKUP(D3500,sku归属!A:B,2,0)</f>
        <v>其他</v>
      </c>
    </row>
    <row r="3501" spans="1:13" s="59" customFormat="1" customHeight="1">
      <c r="A3501" s="59" t="s">
        <v>9652</v>
      </c>
      <c r="B3501" s="59" t="s">
        <v>9653</v>
      </c>
      <c r="C3501" s="59" t="s">
        <v>9654</v>
      </c>
      <c r="D3501" s="59" t="s">
        <v>16</v>
      </c>
      <c r="F3501" s="59" t="s">
        <v>5</v>
      </c>
      <c r="G3501" s="152" t="str">
        <f>VLOOKUP(D3501,sku归属!A:B,2,0)</f>
        <v>其他</v>
      </c>
    </row>
    <row r="3502" spans="1:13" s="59" customFormat="1" customHeight="1">
      <c r="A3502" s="59" t="s">
        <v>9655</v>
      </c>
      <c r="B3502" s="59" t="s">
        <v>9656</v>
      </c>
      <c r="C3502" s="59" t="s">
        <v>9657</v>
      </c>
      <c r="D3502" s="59" t="s">
        <v>16</v>
      </c>
      <c r="F3502" s="59" t="s">
        <v>5</v>
      </c>
      <c r="G3502" s="152" t="str">
        <f>VLOOKUP(D3502,sku归属!A:B,2,0)</f>
        <v>其他</v>
      </c>
    </row>
    <row r="3503" spans="1:13" s="59" customFormat="1" customHeight="1">
      <c r="A3503" s="59" t="s">
        <v>9658</v>
      </c>
      <c r="B3503" s="59" t="s">
        <v>9659</v>
      </c>
      <c r="C3503" s="59" t="s">
        <v>9660</v>
      </c>
      <c r="D3503" s="59" t="s">
        <v>16</v>
      </c>
      <c r="F3503" s="59" t="s">
        <v>5</v>
      </c>
      <c r="G3503" s="152" t="str">
        <f>VLOOKUP(D3503,sku归属!A:B,2,0)</f>
        <v>其他</v>
      </c>
    </row>
    <row r="3504" spans="1:13" s="59" customFormat="1" customHeight="1">
      <c r="A3504" s="59" t="s">
        <v>9661</v>
      </c>
      <c r="B3504" s="59" t="s">
        <v>9662</v>
      </c>
      <c r="C3504" s="59" t="s">
        <v>9663</v>
      </c>
      <c r="D3504" s="59" t="s">
        <v>16</v>
      </c>
      <c r="F3504" s="59" t="s">
        <v>5</v>
      </c>
      <c r="G3504" s="152" t="str">
        <f>VLOOKUP(D3504,sku归属!A:B,2,0)</f>
        <v>其他</v>
      </c>
    </row>
    <row r="3505" spans="1:13" s="59" customFormat="1" customHeight="1">
      <c r="A3505" s="59" t="s">
        <v>9664</v>
      </c>
      <c r="B3505" s="59" t="s">
        <v>9665</v>
      </c>
      <c r="C3505" s="59" t="s">
        <v>9666</v>
      </c>
      <c r="D3505" s="59" t="s">
        <v>16</v>
      </c>
      <c r="F3505" s="59" t="s">
        <v>5</v>
      </c>
      <c r="G3505" s="152" t="str">
        <f>VLOOKUP(D3505,sku归属!A:B,2,0)</f>
        <v>其他</v>
      </c>
    </row>
    <row r="3506" spans="1:13" s="59" customFormat="1" customHeight="1">
      <c r="A3506" s="59" t="s">
        <v>9667</v>
      </c>
      <c r="B3506" s="59" t="s">
        <v>9668</v>
      </c>
      <c r="C3506" s="59" t="s">
        <v>9669</v>
      </c>
      <c r="D3506" s="59" t="s">
        <v>16</v>
      </c>
      <c r="F3506" s="59" t="s">
        <v>5</v>
      </c>
      <c r="G3506" s="152" t="str">
        <f>VLOOKUP(D3506,sku归属!A:B,2,0)</f>
        <v>其他</v>
      </c>
    </row>
    <row r="3507" spans="1:13" s="59" customFormat="1" customHeight="1">
      <c r="A3507" s="59" t="s">
        <v>9670</v>
      </c>
      <c r="B3507" s="59" t="s">
        <v>9671</v>
      </c>
      <c r="C3507" s="59" t="s">
        <v>9672</v>
      </c>
      <c r="D3507" s="59" t="s">
        <v>16</v>
      </c>
      <c r="F3507" s="59" t="s">
        <v>5</v>
      </c>
      <c r="G3507" s="152" t="str">
        <f>VLOOKUP(D3507,sku归属!A:B,2,0)</f>
        <v>其他</v>
      </c>
    </row>
    <row r="3508" spans="1:13" s="59" customFormat="1" customHeight="1">
      <c r="A3508" s="59" t="s">
        <v>9673</v>
      </c>
      <c r="B3508" s="59" t="s">
        <v>9674</v>
      </c>
      <c r="C3508" s="59" t="s">
        <v>9675</v>
      </c>
      <c r="D3508" s="59" t="s">
        <v>16</v>
      </c>
      <c r="F3508" s="59" t="s">
        <v>5</v>
      </c>
      <c r="G3508" s="152" t="str">
        <f>VLOOKUP(D3508,sku归属!A:B,2,0)</f>
        <v>其他</v>
      </c>
    </row>
    <row r="3509" spans="1:13" s="59" customFormat="1" customHeight="1">
      <c r="A3509" s="59" t="s">
        <v>9676</v>
      </c>
      <c r="B3509" s="59" t="s">
        <v>9677</v>
      </c>
      <c r="C3509" s="59" t="s">
        <v>9678</v>
      </c>
      <c r="D3509" s="59" t="s">
        <v>16</v>
      </c>
      <c r="F3509" s="59" t="s">
        <v>5</v>
      </c>
      <c r="G3509" s="152" t="str">
        <f>VLOOKUP(D3509,sku归属!A:B,2,0)</f>
        <v>其他</v>
      </c>
    </row>
    <row r="3510" spans="1:13" s="59" customFormat="1" customHeight="1">
      <c r="A3510" s="59" t="s">
        <v>9679</v>
      </c>
      <c r="B3510" s="59" t="s">
        <v>9680</v>
      </c>
      <c r="C3510" s="59" t="s">
        <v>9681</v>
      </c>
      <c r="D3510" s="59" t="s">
        <v>16</v>
      </c>
      <c r="F3510" s="59" t="s">
        <v>5</v>
      </c>
      <c r="G3510" s="152" t="str">
        <f>VLOOKUP(D3510,sku归属!A:B,2,0)</f>
        <v>其他</v>
      </c>
    </row>
    <row r="3511" spans="1:13" s="59" customFormat="1" customHeight="1">
      <c r="A3511" s="59" t="s">
        <v>9682</v>
      </c>
      <c r="B3511" s="59" t="s">
        <v>9683</v>
      </c>
      <c r="C3511" s="59" t="s">
        <v>9684</v>
      </c>
      <c r="D3511" s="59" t="s">
        <v>16</v>
      </c>
      <c r="F3511" s="59" t="s">
        <v>5</v>
      </c>
      <c r="G3511" s="152" t="str">
        <f>VLOOKUP(D3511,sku归属!A:B,2,0)</f>
        <v>其他</v>
      </c>
    </row>
    <row r="3512" spans="1:13" s="59" customFormat="1" customHeight="1">
      <c r="A3512" s="59" t="s">
        <v>9685</v>
      </c>
      <c r="B3512" s="59" t="s">
        <v>9686</v>
      </c>
      <c r="C3512" s="59" t="s">
        <v>9687</v>
      </c>
      <c r="D3512" s="59" t="s">
        <v>16</v>
      </c>
      <c r="F3512" s="59" t="s">
        <v>5</v>
      </c>
      <c r="G3512" s="152" t="str">
        <f>VLOOKUP(D3512,sku归属!A:B,2,0)</f>
        <v>其他</v>
      </c>
    </row>
    <row r="3513" spans="1:13" s="59" customFormat="1" customHeight="1">
      <c r="A3513" s="59" t="s">
        <v>9688</v>
      </c>
      <c r="B3513" s="59" t="s">
        <v>9689</v>
      </c>
      <c r="C3513" s="59" t="s">
        <v>9690</v>
      </c>
      <c r="D3513" s="59" t="s">
        <v>16</v>
      </c>
      <c r="F3513" s="59" t="s">
        <v>5</v>
      </c>
      <c r="G3513" s="152" t="str">
        <f>VLOOKUP(D3513,sku归属!A:B,2,0)</f>
        <v>其他</v>
      </c>
    </row>
    <row r="3514" spans="1:13" s="59" customFormat="1" customHeight="1">
      <c r="A3514" s="59" t="s">
        <v>9691</v>
      </c>
      <c r="B3514" s="59" t="s">
        <v>9692</v>
      </c>
      <c r="C3514" s="59" t="s">
        <v>9693</v>
      </c>
      <c r="D3514" s="59" t="s">
        <v>16</v>
      </c>
      <c r="F3514" s="59" t="s">
        <v>5</v>
      </c>
      <c r="G3514" s="152" t="str">
        <f>VLOOKUP(D3514,sku归属!A:B,2,0)</f>
        <v>其他</v>
      </c>
    </row>
    <row r="3515" spans="1:13" s="59" customFormat="1" customHeight="1">
      <c r="A3515" s="59" t="s">
        <v>9694</v>
      </c>
      <c r="B3515" s="59" t="s">
        <v>9695</v>
      </c>
      <c r="C3515" s="59" t="s">
        <v>9696</v>
      </c>
      <c r="D3515" s="59" t="s">
        <v>16</v>
      </c>
      <c r="F3515" s="59" t="s">
        <v>5</v>
      </c>
      <c r="G3515" s="152" t="str">
        <f>VLOOKUP(D3515,sku归属!A:B,2,0)</f>
        <v>其他</v>
      </c>
    </row>
    <row r="3516" spans="1:13" s="59" customFormat="1" customHeight="1">
      <c r="A3516" s="59" t="s">
        <v>9697</v>
      </c>
      <c r="B3516" s="59" t="s">
        <v>9698</v>
      </c>
      <c r="C3516" s="59" t="s">
        <v>9699</v>
      </c>
      <c r="D3516" s="59" t="s">
        <v>16</v>
      </c>
      <c r="F3516" s="59" t="s">
        <v>5</v>
      </c>
      <c r="G3516" s="152" t="str">
        <f>VLOOKUP(D3516,sku归属!A:B,2,0)</f>
        <v>其他</v>
      </c>
    </row>
    <row r="3517" spans="1:13" s="59" customFormat="1" customHeight="1">
      <c r="A3517" s="59" t="s">
        <v>9700</v>
      </c>
      <c r="B3517" s="59" t="s">
        <v>9701</v>
      </c>
      <c r="C3517" s="59" t="s">
        <v>9702</v>
      </c>
      <c r="D3517" s="59" t="s">
        <v>16</v>
      </c>
      <c r="F3517" s="59" t="s">
        <v>5</v>
      </c>
      <c r="G3517" s="152" t="str">
        <f>VLOOKUP(D3517,sku归属!A:B,2,0)</f>
        <v>其他</v>
      </c>
    </row>
    <row r="3518" spans="1:13" s="59" customFormat="1" customHeight="1">
      <c r="A3518" s="59" t="s">
        <v>9703</v>
      </c>
      <c r="B3518" s="59" t="s">
        <v>9704</v>
      </c>
      <c r="C3518" s="59" t="s">
        <v>9705</v>
      </c>
      <c r="D3518" s="59" t="s">
        <v>16</v>
      </c>
      <c r="F3518" s="59" t="s">
        <v>5</v>
      </c>
      <c r="G3518" s="152" t="str">
        <f>VLOOKUP(D3518,sku归属!A:B,2,0)</f>
        <v>其他</v>
      </c>
    </row>
    <row r="3519" spans="1:13" s="59" customFormat="1" customHeight="1">
      <c r="A3519" s="59" t="s">
        <v>9706</v>
      </c>
      <c r="B3519" s="59" t="s">
        <v>9707</v>
      </c>
      <c r="C3519" s="59" t="s">
        <v>9708</v>
      </c>
      <c r="D3519" s="59" t="s">
        <v>16</v>
      </c>
      <c r="F3519" s="59" t="s">
        <v>5</v>
      </c>
      <c r="G3519" s="152" t="str">
        <f>VLOOKUP(D3519,sku归属!A:B,2,0)</f>
        <v>其他</v>
      </c>
    </row>
    <row r="3520" spans="1:13" s="59" customFormat="1" customHeight="1">
      <c r="A3520" s="59" t="s">
        <v>9709</v>
      </c>
      <c r="B3520" s="59" t="s">
        <v>9710</v>
      </c>
      <c r="C3520" s="59" t="s">
        <v>9711</v>
      </c>
      <c r="D3520" s="59" t="s">
        <v>16</v>
      </c>
      <c r="F3520" s="59" t="s">
        <v>5</v>
      </c>
      <c r="G3520" s="152" t="str">
        <f>VLOOKUP(D3520,sku归属!A:B,2,0)</f>
        <v>其他</v>
      </c>
    </row>
    <row r="3521" spans="1:13" s="59" customFormat="1" customHeight="1">
      <c r="A3521" s="59" t="s">
        <v>9712</v>
      </c>
      <c r="B3521" s="59" t="s">
        <v>9713</v>
      </c>
      <c r="C3521" s="59" t="s">
        <v>9714</v>
      </c>
      <c r="D3521" s="59" t="s">
        <v>16</v>
      </c>
      <c r="F3521" s="59" t="s">
        <v>5</v>
      </c>
      <c r="G3521" s="152" t="str">
        <f>VLOOKUP(D3521,sku归属!A:B,2,0)</f>
        <v>其他</v>
      </c>
    </row>
    <row r="3522" spans="1:13" s="59" customFormat="1" customHeight="1">
      <c r="A3522" s="59" t="s">
        <v>9715</v>
      </c>
      <c r="B3522" s="59" t="s">
        <v>9716</v>
      </c>
      <c r="C3522" s="59" t="s">
        <v>9717</v>
      </c>
      <c r="D3522" s="59" t="s">
        <v>16</v>
      </c>
      <c r="F3522" s="59" t="s">
        <v>5</v>
      </c>
      <c r="G3522" s="152" t="str">
        <f>VLOOKUP(D3522,sku归属!A:B,2,0)</f>
        <v>其他</v>
      </c>
    </row>
    <row r="3523" spans="1:13" s="59" customFormat="1" customHeight="1">
      <c r="A3523" s="59" t="s">
        <v>9718</v>
      </c>
      <c r="B3523" s="59" t="s">
        <v>9719</v>
      </c>
      <c r="C3523" s="59" t="s">
        <v>9720</v>
      </c>
      <c r="D3523" s="59" t="s">
        <v>16</v>
      </c>
      <c r="F3523" s="59" t="s">
        <v>5</v>
      </c>
      <c r="G3523" s="152" t="str">
        <f>VLOOKUP(D3523,sku归属!A:B,2,0)</f>
        <v>其他</v>
      </c>
    </row>
    <row r="3524" spans="1:13" s="59" customFormat="1" customHeight="1">
      <c r="A3524" s="59" t="s">
        <v>9721</v>
      </c>
      <c r="B3524" s="59" t="s">
        <v>9722</v>
      </c>
      <c r="C3524" s="59" t="s">
        <v>9723</v>
      </c>
      <c r="D3524" s="59" t="s">
        <v>16</v>
      </c>
      <c r="F3524" s="59" t="s">
        <v>5</v>
      </c>
      <c r="G3524" s="152" t="str">
        <f>VLOOKUP(D3524,sku归属!A:B,2,0)</f>
        <v>其他</v>
      </c>
    </row>
    <row r="3525" spans="1:13" s="59" customFormat="1" customHeight="1">
      <c r="A3525" s="59" t="s">
        <v>9724</v>
      </c>
      <c r="B3525" s="59" t="s">
        <v>9725</v>
      </c>
      <c r="C3525" s="59" t="s">
        <v>9726</v>
      </c>
      <c r="D3525" s="59" t="s">
        <v>16</v>
      </c>
      <c r="F3525" s="59" t="s">
        <v>5</v>
      </c>
      <c r="G3525" s="152" t="str">
        <f>VLOOKUP(D3525,sku归属!A:B,2,0)</f>
        <v>其他</v>
      </c>
    </row>
    <row r="3526" spans="1:13" s="59" customFormat="1" customHeight="1">
      <c r="A3526" s="59" t="s">
        <v>9727</v>
      </c>
      <c r="B3526" s="59" t="s">
        <v>9728</v>
      </c>
      <c r="C3526" s="59" t="s">
        <v>9729</v>
      </c>
      <c r="D3526" s="59" t="s">
        <v>16</v>
      </c>
      <c r="F3526" s="59" t="s">
        <v>5</v>
      </c>
      <c r="G3526" s="152" t="str">
        <f>VLOOKUP(D3526,sku归属!A:B,2,0)</f>
        <v>其他</v>
      </c>
    </row>
    <row r="3527" spans="1:13" s="59" customFormat="1" customHeight="1">
      <c r="A3527" s="59" t="s">
        <v>9730</v>
      </c>
      <c r="B3527" s="59" t="s">
        <v>9731</v>
      </c>
      <c r="C3527" s="59" t="s">
        <v>9732</v>
      </c>
      <c r="D3527" s="59" t="s">
        <v>16</v>
      </c>
      <c r="F3527" s="59" t="s">
        <v>5</v>
      </c>
      <c r="G3527" s="152" t="str">
        <f>VLOOKUP(D3527,sku归属!A:B,2,0)</f>
        <v>其他</v>
      </c>
    </row>
    <row r="3528" spans="1:13" s="59" customFormat="1" customHeight="1">
      <c r="A3528" s="59" t="s">
        <v>9733</v>
      </c>
      <c r="B3528" s="59" t="s">
        <v>9734</v>
      </c>
      <c r="C3528" s="59" t="s">
        <v>9735</v>
      </c>
      <c r="D3528" s="59" t="s">
        <v>16</v>
      </c>
      <c r="F3528" s="59" t="s">
        <v>5</v>
      </c>
      <c r="G3528" s="152" t="str">
        <f>VLOOKUP(D3528,sku归属!A:B,2,0)</f>
        <v>其他</v>
      </c>
    </row>
    <row r="3529" spans="1:13" s="59" customFormat="1" customHeight="1">
      <c r="A3529" s="59" t="s">
        <v>9736</v>
      </c>
      <c r="B3529" s="59" t="s">
        <v>9737</v>
      </c>
      <c r="C3529" s="59" t="s">
        <v>9738</v>
      </c>
      <c r="D3529" s="59" t="s">
        <v>16</v>
      </c>
      <c r="F3529" s="59" t="s">
        <v>5</v>
      </c>
      <c r="G3529" s="152" t="str">
        <f>VLOOKUP(D3529,sku归属!A:B,2,0)</f>
        <v>其他</v>
      </c>
    </row>
    <row r="3530" spans="1:13" s="59" customFormat="1" customHeight="1">
      <c r="A3530" s="59" t="s">
        <v>9739</v>
      </c>
      <c r="B3530" s="59" t="s">
        <v>9740</v>
      </c>
      <c r="C3530" s="59" t="s">
        <v>9741</v>
      </c>
      <c r="D3530" s="59" t="s">
        <v>16</v>
      </c>
      <c r="F3530" s="59" t="s">
        <v>5</v>
      </c>
      <c r="G3530" s="152" t="str">
        <f>VLOOKUP(D3530,sku归属!A:B,2,0)</f>
        <v>其他</v>
      </c>
    </row>
    <row r="3531" spans="1:13" s="59" customFormat="1" customHeight="1">
      <c r="A3531" s="59" t="s">
        <v>9742</v>
      </c>
      <c r="B3531" s="59" t="s">
        <v>9743</v>
      </c>
      <c r="C3531" s="59" t="s">
        <v>9744</v>
      </c>
      <c r="D3531" s="59" t="s">
        <v>16</v>
      </c>
      <c r="F3531" s="59" t="s">
        <v>5</v>
      </c>
      <c r="G3531" s="152" t="str">
        <f>VLOOKUP(D3531,sku归属!A:B,2,0)</f>
        <v>其他</v>
      </c>
    </row>
    <row r="3532" spans="1:13" s="59" customFormat="1" customHeight="1">
      <c r="A3532" s="59" t="s">
        <v>9745</v>
      </c>
      <c r="B3532" s="59" t="s">
        <v>9746</v>
      </c>
      <c r="C3532" s="59" t="s">
        <v>9747</v>
      </c>
      <c r="D3532" s="59" t="s">
        <v>16</v>
      </c>
      <c r="F3532" s="59" t="s">
        <v>5</v>
      </c>
      <c r="G3532" s="152" t="str">
        <f>VLOOKUP(D3532,sku归属!A:B,2,0)</f>
        <v>其他</v>
      </c>
    </row>
    <row r="3533" spans="1:13" s="59" customFormat="1" customHeight="1">
      <c r="A3533" s="59" t="s">
        <v>9748</v>
      </c>
      <c r="B3533" s="59" t="s">
        <v>9749</v>
      </c>
      <c r="C3533" s="59" t="s">
        <v>9750</v>
      </c>
      <c r="D3533" s="59" t="s">
        <v>16</v>
      </c>
      <c r="F3533" s="59" t="s">
        <v>5</v>
      </c>
      <c r="G3533" s="152" t="str">
        <f>VLOOKUP(D3533,sku归属!A:B,2,0)</f>
        <v>其他</v>
      </c>
    </row>
    <row r="3534" spans="1:13" s="59" customFormat="1" customHeight="1">
      <c r="A3534" s="59" t="s">
        <v>9751</v>
      </c>
      <c r="B3534" s="59" t="s">
        <v>9752</v>
      </c>
      <c r="C3534" s="59" t="s">
        <v>9753</v>
      </c>
      <c r="D3534" s="59" t="s">
        <v>16</v>
      </c>
      <c r="F3534" s="59" t="s">
        <v>5</v>
      </c>
      <c r="G3534" s="152" t="str">
        <f>VLOOKUP(D3534,sku归属!A:B,2,0)</f>
        <v>其他</v>
      </c>
    </row>
    <row r="3535" spans="1:13" s="59" customFormat="1" customHeight="1">
      <c r="A3535" s="59" t="s">
        <v>9754</v>
      </c>
      <c r="B3535" s="59" t="s">
        <v>9755</v>
      </c>
      <c r="C3535" s="59" t="s">
        <v>9756</v>
      </c>
      <c r="D3535" s="59" t="s">
        <v>16</v>
      </c>
      <c r="F3535" s="59" t="s">
        <v>5</v>
      </c>
      <c r="G3535" s="152" t="str">
        <f>VLOOKUP(D3535,sku归属!A:B,2,0)</f>
        <v>其他</v>
      </c>
    </row>
    <row r="3536" spans="1:13" s="59" customFormat="1" customHeight="1">
      <c r="A3536" s="59" t="s">
        <v>9757</v>
      </c>
      <c r="B3536" s="59" t="s">
        <v>9758</v>
      </c>
      <c r="C3536" s="59" t="s">
        <v>9759</v>
      </c>
      <c r="D3536" s="59" t="s">
        <v>16</v>
      </c>
      <c r="F3536" s="59" t="s">
        <v>5</v>
      </c>
      <c r="G3536" s="152" t="str">
        <f>VLOOKUP(D3536,sku归属!A:B,2,0)</f>
        <v>其他</v>
      </c>
    </row>
    <row r="3537" spans="1:13" s="59" customFormat="1" customHeight="1">
      <c r="A3537" s="59" t="s">
        <v>9760</v>
      </c>
      <c r="B3537" s="59" t="s">
        <v>9761</v>
      </c>
      <c r="C3537" s="59" t="s">
        <v>9762</v>
      </c>
      <c r="D3537" s="59" t="s">
        <v>16</v>
      </c>
      <c r="F3537" s="59" t="s">
        <v>5</v>
      </c>
      <c r="G3537" s="152" t="str">
        <f>VLOOKUP(D3537,sku归属!A:B,2,0)</f>
        <v>其他</v>
      </c>
    </row>
    <row r="3538" spans="1:13" s="59" customFormat="1" customHeight="1">
      <c r="A3538" s="59" t="s">
        <v>9763</v>
      </c>
      <c r="B3538" s="59" t="s">
        <v>9764</v>
      </c>
      <c r="C3538" s="59" t="s">
        <v>9765</v>
      </c>
      <c r="D3538" s="59" t="s">
        <v>16</v>
      </c>
      <c r="F3538" s="59" t="s">
        <v>5</v>
      </c>
      <c r="G3538" s="152" t="str">
        <f>VLOOKUP(D3538,sku归属!A:B,2,0)</f>
        <v>其他</v>
      </c>
    </row>
    <row r="3539" spans="1:13" s="59" customFormat="1" customHeight="1">
      <c r="A3539" s="59" t="s">
        <v>9766</v>
      </c>
      <c r="B3539" s="59" t="s">
        <v>9767</v>
      </c>
      <c r="C3539" s="59" t="s">
        <v>9768</v>
      </c>
      <c r="D3539" s="59" t="s">
        <v>16</v>
      </c>
      <c r="F3539" s="59" t="s">
        <v>5</v>
      </c>
      <c r="G3539" s="152" t="str">
        <f>VLOOKUP(D3539,sku归属!A:B,2,0)</f>
        <v>其他</v>
      </c>
    </row>
    <row r="3540" spans="1:13" s="59" customFormat="1" customHeight="1">
      <c r="A3540" s="59" t="s">
        <v>9769</v>
      </c>
      <c r="B3540" s="59" t="s">
        <v>9770</v>
      </c>
      <c r="C3540" s="59" t="s">
        <v>9771</v>
      </c>
      <c r="D3540" s="59" t="s">
        <v>16</v>
      </c>
      <c r="F3540" s="59" t="s">
        <v>5</v>
      </c>
      <c r="G3540" s="152" t="str">
        <f>VLOOKUP(D3540,sku归属!A:B,2,0)</f>
        <v>其他</v>
      </c>
    </row>
    <row r="3541" spans="1:13" s="59" customFormat="1" customHeight="1">
      <c r="A3541" s="59" t="s">
        <v>9772</v>
      </c>
      <c r="B3541" s="59" t="s">
        <v>9773</v>
      </c>
      <c r="C3541" s="59" t="s">
        <v>9774</v>
      </c>
      <c r="D3541" s="59" t="s">
        <v>16</v>
      </c>
      <c r="F3541" s="59" t="s">
        <v>5</v>
      </c>
      <c r="G3541" s="152" t="str">
        <f>VLOOKUP(D3541,sku归属!A:B,2,0)</f>
        <v>其他</v>
      </c>
    </row>
    <row r="3542" spans="1:13" s="59" customFormat="1" customHeight="1">
      <c r="A3542" s="59" t="s">
        <v>9775</v>
      </c>
      <c r="B3542" s="59" t="s">
        <v>9776</v>
      </c>
      <c r="C3542" s="59" t="s">
        <v>9777</v>
      </c>
      <c r="D3542" s="59" t="s">
        <v>16</v>
      </c>
      <c r="F3542" s="59" t="s">
        <v>5</v>
      </c>
      <c r="G3542" s="152" t="str">
        <f>VLOOKUP(D3542,sku归属!A:B,2,0)</f>
        <v>其他</v>
      </c>
    </row>
    <row r="3543" spans="1:13" s="59" customFormat="1" customHeight="1">
      <c r="A3543" s="59" t="s">
        <v>9778</v>
      </c>
      <c r="B3543" s="59" t="s">
        <v>9779</v>
      </c>
      <c r="C3543" s="59" t="s">
        <v>9780</v>
      </c>
      <c r="D3543" s="59" t="s">
        <v>16</v>
      </c>
      <c r="F3543" s="59" t="s">
        <v>5</v>
      </c>
      <c r="G3543" s="152" t="str">
        <f>VLOOKUP(D3543,sku归属!A:B,2,0)</f>
        <v>其他</v>
      </c>
    </row>
    <row r="3544" spans="1:13" s="59" customFormat="1" customHeight="1">
      <c r="A3544" s="59" t="s">
        <v>9781</v>
      </c>
      <c r="B3544" s="59" t="s">
        <v>9782</v>
      </c>
      <c r="C3544" s="59" t="s">
        <v>9783</v>
      </c>
      <c r="D3544" s="59" t="s">
        <v>16</v>
      </c>
      <c r="F3544" s="59" t="s">
        <v>5</v>
      </c>
      <c r="G3544" s="152" t="str">
        <f>VLOOKUP(D3544,sku归属!A:B,2,0)</f>
        <v>其他</v>
      </c>
    </row>
    <row r="3545" spans="1:13" s="59" customFormat="1" customHeight="1">
      <c r="A3545" s="59" t="s">
        <v>9784</v>
      </c>
      <c r="B3545" s="59" t="s">
        <v>9785</v>
      </c>
      <c r="C3545" s="59" t="s">
        <v>9786</v>
      </c>
      <c r="D3545" s="59" t="s">
        <v>16</v>
      </c>
      <c r="F3545" s="59" t="s">
        <v>5</v>
      </c>
      <c r="G3545" s="152" t="str">
        <f>VLOOKUP(D3545,sku归属!A:B,2,0)</f>
        <v>其他</v>
      </c>
    </row>
    <row r="3546" spans="1:13" s="59" customFormat="1" customHeight="1">
      <c r="A3546" s="59" t="s">
        <v>9787</v>
      </c>
      <c r="B3546" s="59" t="s">
        <v>9788</v>
      </c>
      <c r="C3546" s="59" t="s">
        <v>9789</v>
      </c>
      <c r="D3546" s="59" t="s">
        <v>16</v>
      </c>
      <c r="F3546" s="59" t="s">
        <v>5</v>
      </c>
      <c r="G3546" s="152" t="str">
        <f>VLOOKUP(D3546,sku归属!A:B,2,0)</f>
        <v>其他</v>
      </c>
    </row>
    <row r="3547" spans="1:13" s="59" customFormat="1" customHeight="1">
      <c r="A3547" s="59" t="s">
        <v>9790</v>
      </c>
      <c r="B3547" s="59" t="s">
        <v>9791</v>
      </c>
      <c r="C3547" s="59" t="s">
        <v>9792</v>
      </c>
      <c r="D3547" s="59" t="s">
        <v>16</v>
      </c>
      <c r="F3547" s="59" t="s">
        <v>5</v>
      </c>
      <c r="G3547" s="152" t="str">
        <f>VLOOKUP(D3547,sku归属!A:B,2,0)</f>
        <v>其他</v>
      </c>
    </row>
    <row r="3548" spans="1:13" s="59" customFormat="1" customHeight="1">
      <c r="A3548" s="59" t="s">
        <v>9793</v>
      </c>
      <c r="B3548" s="59" t="s">
        <v>9794</v>
      </c>
      <c r="C3548" s="59" t="s">
        <v>9795</v>
      </c>
      <c r="D3548" s="59" t="s">
        <v>16</v>
      </c>
      <c r="F3548" s="59" t="s">
        <v>5</v>
      </c>
      <c r="G3548" s="152" t="str">
        <f>VLOOKUP(D3548,sku归属!A:B,2,0)</f>
        <v>其他</v>
      </c>
    </row>
    <row r="3549" spans="1:13" s="59" customFormat="1" customHeight="1">
      <c r="A3549" s="59" t="s">
        <v>9796</v>
      </c>
      <c r="B3549" s="59" t="s">
        <v>9797</v>
      </c>
      <c r="C3549" s="59" t="s">
        <v>9798</v>
      </c>
      <c r="D3549" s="59" t="s">
        <v>16</v>
      </c>
      <c r="F3549" s="59" t="s">
        <v>5</v>
      </c>
      <c r="G3549" s="152" t="str">
        <f>VLOOKUP(D3549,sku归属!A:B,2,0)</f>
        <v>其他</v>
      </c>
    </row>
    <row r="3550" spans="1:13" s="59" customFormat="1" customHeight="1">
      <c r="A3550" s="59" t="s">
        <v>9799</v>
      </c>
      <c r="B3550" s="59" t="s">
        <v>9800</v>
      </c>
      <c r="C3550" s="59" t="s">
        <v>9801</v>
      </c>
      <c r="D3550" s="59" t="s">
        <v>16</v>
      </c>
      <c r="F3550" s="59" t="s">
        <v>5</v>
      </c>
      <c r="G3550" s="152" t="str">
        <f>VLOOKUP(D3550,sku归属!A:B,2,0)</f>
        <v>其他</v>
      </c>
    </row>
    <row r="3551" spans="1:13" s="59" customFormat="1" customHeight="1">
      <c r="A3551" s="59" t="s">
        <v>9802</v>
      </c>
      <c r="B3551" s="59" t="s">
        <v>9803</v>
      </c>
      <c r="C3551" s="59" t="s">
        <v>9804</v>
      </c>
      <c r="D3551" s="59" t="s">
        <v>16</v>
      </c>
      <c r="F3551" s="59" t="s">
        <v>5</v>
      </c>
      <c r="G3551" s="152" t="str">
        <f>VLOOKUP(D3551,sku归属!A:B,2,0)</f>
        <v>其他</v>
      </c>
    </row>
    <row r="3552" spans="1:13" s="59" customFormat="1" customHeight="1">
      <c r="A3552" s="59" t="s">
        <v>9805</v>
      </c>
      <c r="B3552" s="59" t="s">
        <v>9806</v>
      </c>
      <c r="C3552" s="59" t="s">
        <v>9807</v>
      </c>
      <c r="D3552" s="59" t="s">
        <v>16</v>
      </c>
      <c r="F3552" s="59" t="s">
        <v>5</v>
      </c>
      <c r="G3552" s="152" t="str">
        <f>VLOOKUP(D3552,sku归属!A:B,2,0)</f>
        <v>其他</v>
      </c>
    </row>
    <row r="3553" spans="1:13" s="59" customFormat="1" customHeight="1">
      <c r="A3553" s="59" t="s">
        <v>9808</v>
      </c>
      <c r="B3553" s="59" t="s">
        <v>9809</v>
      </c>
      <c r="C3553" s="59" t="s">
        <v>9810</v>
      </c>
      <c r="D3553" s="59" t="s">
        <v>16</v>
      </c>
      <c r="F3553" s="59" t="s">
        <v>5</v>
      </c>
      <c r="G3553" s="152" t="str">
        <f>VLOOKUP(D3553,sku归属!A:B,2,0)</f>
        <v>其他</v>
      </c>
    </row>
    <row r="3554" spans="1:13" s="59" customFormat="1" customHeight="1">
      <c r="A3554" s="59" t="s">
        <v>9811</v>
      </c>
      <c r="B3554" s="59" t="s">
        <v>9812</v>
      </c>
      <c r="C3554" s="59" t="s">
        <v>9813</v>
      </c>
      <c r="D3554" s="59" t="s">
        <v>16</v>
      </c>
      <c r="F3554" s="59" t="s">
        <v>5</v>
      </c>
      <c r="G3554" s="152" t="str">
        <f>VLOOKUP(D3554,sku归属!A:B,2,0)</f>
        <v>其他</v>
      </c>
    </row>
    <row r="3555" spans="1:13" s="59" customFormat="1" customHeight="1">
      <c r="A3555" s="59" t="s">
        <v>9814</v>
      </c>
      <c r="B3555" s="59" t="s">
        <v>9815</v>
      </c>
      <c r="C3555" s="59" t="s">
        <v>9816</v>
      </c>
      <c r="D3555" s="59" t="s">
        <v>16</v>
      </c>
      <c r="F3555" s="59" t="s">
        <v>5</v>
      </c>
      <c r="G3555" s="152" t="str">
        <f>VLOOKUP(D3555,sku归属!A:B,2,0)</f>
        <v>其他</v>
      </c>
    </row>
    <row r="3556" spans="1:13" s="59" customFormat="1" customHeight="1">
      <c r="A3556" s="59" t="s">
        <v>9817</v>
      </c>
      <c r="B3556" s="59" t="s">
        <v>9818</v>
      </c>
      <c r="C3556" s="59" t="s">
        <v>9819</v>
      </c>
      <c r="D3556" s="59" t="s">
        <v>16</v>
      </c>
      <c r="F3556" s="59" t="s">
        <v>5</v>
      </c>
      <c r="G3556" s="152" t="str">
        <f>VLOOKUP(D3556,sku归属!A:B,2,0)</f>
        <v>其他</v>
      </c>
    </row>
    <row r="3557" spans="1:13" s="59" customFormat="1" customHeight="1">
      <c r="A3557" s="59" t="s">
        <v>9820</v>
      </c>
      <c r="B3557" s="59" t="s">
        <v>9821</v>
      </c>
      <c r="C3557" s="59" t="s">
        <v>9822</v>
      </c>
      <c r="D3557" s="59" t="s">
        <v>16</v>
      </c>
      <c r="F3557" s="59" t="s">
        <v>5</v>
      </c>
      <c r="G3557" s="152" t="str">
        <f>VLOOKUP(D3557,sku归属!A:B,2,0)</f>
        <v>其他</v>
      </c>
    </row>
    <row r="3558" spans="1:13" s="59" customFormat="1" customHeight="1">
      <c r="A3558" s="59" t="s">
        <v>9823</v>
      </c>
      <c r="B3558" s="59" t="s">
        <v>9824</v>
      </c>
      <c r="C3558" s="59" t="s">
        <v>9825</v>
      </c>
      <c r="D3558" s="59" t="s">
        <v>16</v>
      </c>
      <c r="F3558" s="59" t="s">
        <v>5</v>
      </c>
      <c r="G3558" s="152" t="str">
        <f>VLOOKUP(D3558,sku归属!A:B,2,0)</f>
        <v>其他</v>
      </c>
    </row>
    <row r="3559" spans="1:13" s="59" customFormat="1" customHeight="1">
      <c r="A3559" s="59" t="s">
        <v>9826</v>
      </c>
      <c r="B3559" s="59" t="s">
        <v>9827</v>
      </c>
      <c r="C3559" s="59" t="s">
        <v>9828</v>
      </c>
      <c r="D3559" s="59" t="s">
        <v>16</v>
      </c>
      <c r="F3559" s="59" t="s">
        <v>5</v>
      </c>
      <c r="G3559" s="152" t="str">
        <f>VLOOKUP(D3559,sku归属!A:B,2,0)</f>
        <v>其他</v>
      </c>
    </row>
    <row r="3560" spans="1:13" s="59" customFormat="1" customHeight="1">
      <c r="A3560" s="59" t="s">
        <v>9829</v>
      </c>
      <c r="B3560" s="59" t="s">
        <v>9830</v>
      </c>
      <c r="C3560" s="59" t="s">
        <v>9831</v>
      </c>
      <c r="D3560" s="59" t="s">
        <v>16</v>
      </c>
      <c r="F3560" s="59" t="s">
        <v>5</v>
      </c>
      <c r="G3560" s="152" t="str">
        <f>VLOOKUP(D3560,sku归属!A:B,2,0)</f>
        <v>其他</v>
      </c>
    </row>
    <row r="3561" spans="1:13" s="59" customFormat="1" customHeight="1">
      <c r="A3561" s="59" t="s">
        <v>9832</v>
      </c>
      <c r="B3561" s="59" t="s">
        <v>9833</v>
      </c>
      <c r="C3561" s="59" t="s">
        <v>9834</v>
      </c>
      <c r="D3561" s="59" t="s">
        <v>16</v>
      </c>
      <c r="F3561" s="59" t="s">
        <v>5</v>
      </c>
      <c r="G3561" s="152" t="str">
        <f>VLOOKUP(D3561,sku归属!A:B,2,0)</f>
        <v>其他</v>
      </c>
    </row>
    <row r="3562" spans="1:13" s="59" customFormat="1" customHeight="1">
      <c r="A3562" s="59" t="s">
        <v>9835</v>
      </c>
      <c r="B3562" s="59" t="s">
        <v>9836</v>
      </c>
      <c r="C3562" s="59" t="s">
        <v>9837</v>
      </c>
      <c r="D3562" s="59" t="s">
        <v>16</v>
      </c>
      <c r="F3562" s="59" t="s">
        <v>5</v>
      </c>
      <c r="G3562" s="152" t="str">
        <f>VLOOKUP(D3562,sku归属!A:B,2,0)</f>
        <v>其他</v>
      </c>
    </row>
    <row r="3563" spans="1:13" s="59" customFormat="1" customHeight="1">
      <c r="A3563" s="59" t="s">
        <v>9838</v>
      </c>
      <c r="B3563" s="59" t="s">
        <v>9839</v>
      </c>
      <c r="C3563" s="59" t="s">
        <v>9840</v>
      </c>
      <c r="D3563" s="59" t="s">
        <v>16</v>
      </c>
      <c r="F3563" s="59" t="s">
        <v>5</v>
      </c>
      <c r="G3563" s="152" t="str">
        <f>VLOOKUP(D3563,sku归属!A:B,2,0)</f>
        <v>其他</v>
      </c>
    </row>
    <row r="3564" spans="1:13" s="59" customFormat="1" customHeight="1">
      <c r="A3564" s="59" t="s">
        <v>9841</v>
      </c>
      <c r="B3564" s="59" t="s">
        <v>9842</v>
      </c>
      <c r="C3564" s="59" t="s">
        <v>9843</v>
      </c>
      <c r="D3564" s="59" t="s">
        <v>16</v>
      </c>
      <c r="F3564" s="59" t="s">
        <v>5</v>
      </c>
      <c r="G3564" s="152" t="str">
        <f>VLOOKUP(D3564,sku归属!A:B,2,0)</f>
        <v>其他</v>
      </c>
    </row>
    <row r="3565" spans="1:13" s="59" customFormat="1" customHeight="1">
      <c r="A3565" s="59" t="s">
        <v>9844</v>
      </c>
      <c r="B3565" s="59" t="s">
        <v>9845</v>
      </c>
      <c r="C3565" s="59" t="s">
        <v>9846</v>
      </c>
      <c r="D3565" s="59" t="s">
        <v>16</v>
      </c>
      <c r="F3565" s="59" t="s">
        <v>5</v>
      </c>
      <c r="G3565" s="152" t="str">
        <f>VLOOKUP(D3565,sku归属!A:B,2,0)</f>
        <v>其他</v>
      </c>
    </row>
    <row r="3566" spans="1:13" s="59" customFormat="1" customHeight="1">
      <c r="A3566" s="59" t="s">
        <v>9847</v>
      </c>
      <c r="B3566" s="59" t="s">
        <v>9848</v>
      </c>
      <c r="C3566" s="59" t="s">
        <v>9849</v>
      </c>
      <c r="D3566" s="59" t="s">
        <v>16</v>
      </c>
      <c r="F3566" s="59" t="s">
        <v>5</v>
      </c>
      <c r="G3566" s="152" t="str">
        <f>VLOOKUP(D3566,sku归属!A:B,2,0)</f>
        <v>其他</v>
      </c>
    </row>
    <row r="3567" spans="1:13" s="59" customFormat="1" customHeight="1">
      <c r="A3567" s="59" t="s">
        <v>9850</v>
      </c>
      <c r="B3567" s="59" t="s">
        <v>9851</v>
      </c>
      <c r="C3567" s="59" t="s">
        <v>9852</v>
      </c>
      <c r="D3567" s="59" t="s">
        <v>16</v>
      </c>
      <c r="F3567" s="59" t="s">
        <v>5</v>
      </c>
      <c r="G3567" s="152" t="str">
        <f>VLOOKUP(D3567,sku归属!A:B,2,0)</f>
        <v>其他</v>
      </c>
    </row>
    <row r="3568" spans="1:13" s="59" customFormat="1" customHeight="1">
      <c r="A3568" s="59" t="s">
        <v>9853</v>
      </c>
      <c r="B3568" s="59" t="s">
        <v>9854</v>
      </c>
      <c r="C3568" s="59" t="s">
        <v>9855</v>
      </c>
      <c r="D3568" s="59" t="s">
        <v>16</v>
      </c>
      <c r="F3568" s="59" t="s">
        <v>5</v>
      </c>
      <c r="G3568" s="152" t="str">
        <f>VLOOKUP(D3568,sku归属!A:B,2,0)</f>
        <v>其他</v>
      </c>
    </row>
    <row r="3569" spans="1:13" s="59" customFormat="1" customHeight="1">
      <c r="A3569" s="59" t="s">
        <v>9856</v>
      </c>
      <c r="B3569" s="59" t="s">
        <v>9857</v>
      </c>
      <c r="C3569" s="59" t="s">
        <v>9858</v>
      </c>
      <c r="D3569" s="59" t="s">
        <v>16</v>
      </c>
      <c r="F3569" s="59" t="s">
        <v>5</v>
      </c>
      <c r="G3569" s="152" t="str">
        <f>VLOOKUP(D3569,sku归属!A:B,2,0)</f>
        <v>其他</v>
      </c>
    </row>
    <row r="3570" spans="1:13" s="59" customFormat="1" customHeight="1">
      <c r="A3570" s="59" t="s">
        <v>9859</v>
      </c>
      <c r="B3570" s="59" t="s">
        <v>9860</v>
      </c>
      <c r="C3570" s="59" t="s">
        <v>9861</v>
      </c>
      <c r="D3570" s="59" t="s">
        <v>16</v>
      </c>
      <c r="F3570" s="59" t="s">
        <v>5</v>
      </c>
      <c r="G3570" s="152" t="str">
        <f>VLOOKUP(D3570,sku归属!A:B,2,0)</f>
        <v>其他</v>
      </c>
    </row>
    <row r="3571" spans="1:13" s="59" customFormat="1" customHeight="1">
      <c r="A3571" s="59" t="s">
        <v>9862</v>
      </c>
      <c r="B3571" s="59" t="s">
        <v>9863</v>
      </c>
      <c r="C3571" s="59" t="s">
        <v>9864</v>
      </c>
      <c r="D3571" s="59" t="s">
        <v>16</v>
      </c>
      <c r="F3571" s="59" t="s">
        <v>5</v>
      </c>
      <c r="G3571" s="152" t="str">
        <f>VLOOKUP(D3571,sku归属!A:B,2,0)</f>
        <v>其他</v>
      </c>
    </row>
    <row r="3572" spans="1:13" s="59" customFormat="1" customHeight="1">
      <c r="A3572" s="59" t="s">
        <v>9865</v>
      </c>
      <c r="B3572" s="59" t="s">
        <v>9866</v>
      </c>
      <c r="C3572" s="59" t="s">
        <v>9867</v>
      </c>
      <c r="D3572" s="59" t="s">
        <v>16</v>
      </c>
      <c r="F3572" s="59" t="s">
        <v>5</v>
      </c>
      <c r="G3572" s="152" t="str">
        <f>VLOOKUP(D3572,sku归属!A:B,2,0)</f>
        <v>其他</v>
      </c>
    </row>
    <row r="3573" spans="1:13" s="59" customFormat="1" customHeight="1">
      <c r="A3573" s="59" t="s">
        <v>9868</v>
      </c>
      <c r="B3573" s="59" t="s">
        <v>9869</v>
      </c>
      <c r="C3573" s="59" t="s">
        <v>7921</v>
      </c>
      <c r="D3573" s="59" t="s">
        <v>16</v>
      </c>
      <c r="F3573" s="59" t="s">
        <v>5</v>
      </c>
      <c r="G3573" s="152" t="str">
        <f>VLOOKUP(D3573,sku归属!A:B,2,0)</f>
        <v>其他</v>
      </c>
    </row>
    <row r="3574" spans="1:13" s="59" customFormat="1" customHeight="1">
      <c r="A3574" s="59" t="s">
        <v>9870</v>
      </c>
      <c r="B3574" s="59" t="s">
        <v>9871</v>
      </c>
      <c r="C3574" s="59" t="s">
        <v>9872</v>
      </c>
      <c r="D3574" s="59" t="s">
        <v>16</v>
      </c>
      <c r="F3574" s="59" t="s">
        <v>5</v>
      </c>
      <c r="G3574" s="152" t="str">
        <f>VLOOKUP(D3574,sku归属!A:B,2,0)</f>
        <v>其他</v>
      </c>
    </row>
    <row r="3575" spans="1:13" s="59" customFormat="1" customHeight="1">
      <c r="A3575" s="59" t="s">
        <v>9873</v>
      </c>
      <c r="B3575" s="59" t="s">
        <v>9874</v>
      </c>
      <c r="C3575" s="59" t="s">
        <v>7918</v>
      </c>
      <c r="D3575" s="59" t="s">
        <v>16</v>
      </c>
      <c r="F3575" s="59" t="s">
        <v>5</v>
      </c>
      <c r="G3575" s="152" t="str">
        <f>VLOOKUP(D3575,sku归属!A:B,2,0)</f>
        <v>其他</v>
      </c>
    </row>
    <row r="3576" spans="1:13" s="59" customFormat="1" customHeight="1">
      <c r="A3576" s="59" t="s">
        <v>9875</v>
      </c>
      <c r="B3576" s="59" t="s">
        <v>9876</v>
      </c>
      <c r="C3576" s="59" t="s">
        <v>7915</v>
      </c>
      <c r="D3576" s="59" t="s">
        <v>16</v>
      </c>
      <c r="F3576" s="59" t="s">
        <v>5</v>
      </c>
      <c r="G3576" s="152" t="str">
        <f>VLOOKUP(D3576,sku归属!A:B,2,0)</f>
        <v>其他</v>
      </c>
    </row>
    <row r="3577" spans="1:13" s="59" customFormat="1" customHeight="1">
      <c r="A3577" s="59" t="s">
        <v>9877</v>
      </c>
      <c r="B3577" s="59" t="s">
        <v>9878</v>
      </c>
      <c r="C3577" s="59" t="s">
        <v>7924</v>
      </c>
      <c r="D3577" s="59" t="s">
        <v>16</v>
      </c>
      <c r="F3577" s="59" t="s">
        <v>5</v>
      </c>
      <c r="G3577" s="152" t="str">
        <f>VLOOKUP(D3577,sku归属!A:B,2,0)</f>
        <v>其他</v>
      </c>
    </row>
    <row r="3578" spans="1:13" s="59" customFormat="1" customHeight="1">
      <c r="A3578" s="59" t="s">
        <v>9879</v>
      </c>
      <c r="B3578" s="59" t="s">
        <v>9880</v>
      </c>
      <c r="C3578" s="59" t="s">
        <v>1876</v>
      </c>
      <c r="D3578" s="59" t="s">
        <v>16</v>
      </c>
      <c r="F3578" s="59" t="s">
        <v>5</v>
      </c>
      <c r="G3578" s="152" t="str">
        <f>VLOOKUP(D3578,sku归属!A:B,2,0)</f>
        <v>其他</v>
      </c>
    </row>
    <row r="3579" spans="1:13" s="59" customFormat="1" customHeight="1">
      <c r="A3579" s="59" t="s">
        <v>9881</v>
      </c>
      <c r="B3579" s="59" t="s">
        <v>9882</v>
      </c>
      <c r="C3579" s="59" t="s">
        <v>9883</v>
      </c>
      <c r="D3579" s="59" t="s">
        <v>16</v>
      </c>
      <c r="F3579" s="59" t="s">
        <v>5</v>
      </c>
      <c r="G3579" s="152" t="str">
        <f>VLOOKUP(D3579,sku归属!A:B,2,0)</f>
        <v>其他</v>
      </c>
    </row>
    <row r="3580" spans="1:13" s="59" customFormat="1" customHeight="1">
      <c r="A3580" s="59" t="s">
        <v>9884</v>
      </c>
      <c r="B3580" s="59" t="s">
        <v>9885</v>
      </c>
      <c r="C3580" s="59" t="s">
        <v>9886</v>
      </c>
      <c r="D3580" s="59" t="s">
        <v>16</v>
      </c>
      <c r="F3580" s="59" t="s">
        <v>5</v>
      </c>
      <c r="G3580" s="152" t="str">
        <f>VLOOKUP(D3580,sku归属!A:B,2,0)</f>
        <v>其他</v>
      </c>
    </row>
    <row r="3581" spans="1:13" s="59" customFormat="1" customHeight="1">
      <c r="A3581" s="59" t="s">
        <v>9887</v>
      </c>
      <c r="B3581" s="59" t="s">
        <v>9888</v>
      </c>
      <c r="C3581" s="59" t="s">
        <v>9889</v>
      </c>
      <c r="D3581" s="59" t="s">
        <v>16</v>
      </c>
      <c r="F3581" s="59" t="s">
        <v>5</v>
      </c>
      <c r="G3581" s="152" t="str">
        <f>VLOOKUP(D3581,sku归属!A:B,2,0)</f>
        <v>其他</v>
      </c>
    </row>
    <row r="3582" spans="1:13" s="59" customFormat="1" customHeight="1">
      <c r="A3582" s="59" t="s">
        <v>9890</v>
      </c>
      <c r="B3582" s="59" t="s">
        <v>9891</v>
      </c>
      <c r="C3582" s="59" t="s">
        <v>9892</v>
      </c>
      <c r="D3582" s="59" t="s">
        <v>16</v>
      </c>
      <c r="F3582" s="59" t="s">
        <v>5</v>
      </c>
      <c r="G3582" s="152" t="str">
        <f>VLOOKUP(D3582,sku归属!A:B,2,0)</f>
        <v>其他</v>
      </c>
    </row>
    <row r="3583" spans="1:13" s="59" customFormat="1" customHeight="1">
      <c r="A3583" s="59" t="s">
        <v>9893</v>
      </c>
      <c r="B3583" s="59" t="s">
        <v>9894</v>
      </c>
      <c r="C3583" s="59" t="s">
        <v>9895</v>
      </c>
      <c r="D3583" s="59" t="s">
        <v>16</v>
      </c>
      <c r="F3583" s="59" t="s">
        <v>5</v>
      </c>
      <c r="G3583" s="152" t="str">
        <f>VLOOKUP(D3583,sku归属!A:B,2,0)</f>
        <v>其他</v>
      </c>
    </row>
    <row r="3584" spans="1:13" s="59" customFormat="1" customHeight="1">
      <c r="A3584" s="59" t="s">
        <v>9896</v>
      </c>
      <c r="B3584" s="59" t="s">
        <v>9897</v>
      </c>
      <c r="C3584" s="59" t="s">
        <v>1212</v>
      </c>
      <c r="D3584" s="59" t="s">
        <v>16</v>
      </c>
      <c r="F3584" s="59" t="s">
        <v>5</v>
      </c>
      <c r="G3584" s="152" t="str">
        <f>VLOOKUP(D3584,sku归属!A:B,2,0)</f>
        <v>其他</v>
      </c>
    </row>
    <row r="3585" spans="1:13" s="59" customFormat="1" customHeight="1">
      <c r="A3585" s="59" t="s">
        <v>9898</v>
      </c>
      <c r="B3585" s="59" t="s">
        <v>9899</v>
      </c>
      <c r="C3585" s="59" t="s">
        <v>1218</v>
      </c>
      <c r="D3585" s="59" t="s">
        <v>16</v>
      </c>
      <c r="F3585" s="59" t="s">
        <v>5</v>
      </c>
      <c r="G3585" s="152" t="str">
        <f>VLOOKUP(D3585,sku归属!A:B,2,0)</f>
        <v>其他</v>
      </c>
    </row>
    <row r="3586" spans="1:13" s="59" customFormat="1" customHeight="1">
      <c r="A3586" s="59" t="s">
        <v>9900</v>
      </c>
      <c r="B3586" s="59" t="s">
        <v>9901</v>
      </c>
      <c r="C3586" s="59" t="s">
        <v>1221</v>
      </c>
      <c r="D3586" s="59" t="s">
        <v>16</v>
      </c>
      <c r="F3586" s="59" t="s">
        <v>5</v>
      </c>
      <c r="G3586" s="152" t="str">
        <f>VLOOKUP(D3586,sku归属!A:B,2,0)</f>
        <v>其他</v>
      </c>
    </row>
    <row r="3587" spans="1:13" s="59" customFormat="1" customHeight="1">
      <c r="A3587" s="59" t="s">
        <v>9902</v>
      </c>
      <c r="B3587" s="59" t="s">
        <v>9903</v>
      </c>
      <c r="C3587" s="59" t="s">
        <v>1215</v>
      </c>
      <c r="D3587" s="59" t="s">
        <v>16</v>
      </c>
      <c r="F3587" s="59" t="s">
        <v>5</v>
      </c>
      <c r="G3587" s="152" t="str">
        <f>VLOOKUP(D3587,sku归属!A:B,2,0)</f>
        <v>其他</v>
      </c>
    </row>
    <row r="3588" spans="1:13" s="59" customFormat="1" customHeight="1">
      <c r="A3588" s="59" t="s">
        <v>9904</v>
      </c>
      <c r="B3588" s="59" t="s">
        <v>9905</v>
      </c>
      <c r="C3588" s="59" t="s">
        <v>9906</v>
      </c>
      <c r="D3588" s="59" t="s">
        <v>16</v>
      </c>
      <c r="F3588" s="59" t="s">
        <v>5</v>
      </c>
      <c r="G3588" s="152" t="str">
        <f>VLOOKUP(D3588,sku归属!A:B,2,0)</f>
        <v>其他</v>
      </c>
    </row>
    <row r="3589" spans="1:13" s="59" customFormat="1" customHeight="1">
      <c r="A3589" s="59" t="s">
        <v>9907</v>
      </c>
      <c r="B3589" s="59" t="s">
        <v>9908</v>
      </c>
      <c r="C3589" s="59" t="s">
        <v>9909</v>
      </c>
      <c r="D3589" s="59" t="s">
        <v>16</v>
      </c>
      <c r="F3589" s="59" t="s">
        <v>5</v>
      </c>
      <c r="G3589" s="152" t="str">
        <f>VLOOKUP(D3589,sku归属!A:B,2,0)</f>
        <v>其他</v>
      </c>
    </row>
    <row r="3590" spans="1:13" s="59" customFormat="1" customHeight="1">
      <c r="A3590" s="59" t="s">
        <v>9910</v>
      </c>
      <c r="B3590" s="59" t="s">
        <v>9911</v>
      </c>
      <c r="C3590" s="59" t="s">
        <v>9912</v>
      </c>
      <c r="D3590" s="59" t="s">
        <v>16</v>
      </c>
      <c r="F3590" s="59" t="s">
        <v>5</v>
      </c>
      <c r="G3590" s="152" t="str">
        <f>VLOOKUP(D3590,sku归属!A:B,2,0)</f>
        <v>其他</v>
      </c>
    </row>
    <row r="3591" spans="1:13" s="59" customFormat="1" customHeight="1">
      <c r="A3591" s="59" t="s">
        <v>9913</v>
      </c>
      <c r="B3591" s="59" t="s">
        <v>9914</v>
      </c>
      <c r="C3591" s="59" t="s">
        <v>9915</v>
      </c>
      <c r="D3591" s="59" t="s">
        <v>16</v>
      </c>
      <c r="F3591" s="59" t="s">
        <v>5</v>
      </c>
      <c r="G3591" s="152" t="str">
        <f>VLOOKUP(D3591,sku归属!A:B,2,0)</f>
        <v>其他</v>
      </c>
    </row>
    <row r="3592" spans="1:13" s="59" customFormat="1" customHeight="1">
      <c r="A3592" s="59" t="s">
        <v>9916</v>
      </c>
      <c r="B3592" s="59" t="s">
        <v>9917</v>
      </c>
      <c r="C3592" s="59" t="s">
        <v>9918</v>
      </c>
      <c r="D3592" s="59" t="s">
        <v>16</v>
      </c>
      <c r="F3592" s="59" t="s">
        <v>5</v>
      </c>
      <c r="G3592" s="152" t="str">
        <f>VLOOKUP(D3592,sku归属!A:B,2,0)</f>
        <v>其他</v>
      </c>
    </row>
    <row r="3593" spans="1:13" s="59" customFormat="1" customHeight="1">
      <c r="A3593" s="59" t="s">
        <v>9919</v>
      </c>
      <c r="B3593" s="59" t="s">
        <v>9920</v>
      </c>
      <c r="C3593" s="59" t="s">
        <v>9921</v>
      </c>
      <c r="D3593" s="59" t="s">
        <v>16</v>
      </c>
      <c r="F3593" s="59" t="s">
        <v>5</v>
      </c>
      <c r="G3593" s="152" t="str">
        <f>VLOOKUP(D3593,sku归属!A:B,2,0)</f>
        <v>其他</v>
      </c>
    </row>
    <row r="3594" spans="1:13" s="59" customFormat="1" customHeight="1">
      <c r="A3594" s="59" t="s">
        <v>9922</v>
      </c>
      <c r="B3594" s="59" t="s">
        <v>9923</v>
      </c>
      <c r="C3594" s="59" t="s">
        <v>9924</v>
      </c>
      <c r="D3594" s="59" t="s">
        <v>16</v>
      </c>
      <c r="F3594" s="59" t="s">
        <v>5</v>
      </c>
      <c r="G3594" s="152" t="str">
        <f>VLOOKUP(D3594,sku归属!A:B,2,0)</f>
        <v>其他</v>
      </c>
    </row>
    <row r="3595" spans="1:13" s="59" customFormat="1" customHeight="1">
      <c r="A3595" s="59" t="s">
        <v>9925</v>
      </c>
      <c r="B3595" s="59" t="s">
        <v>9926</v>
      </c>
      <c r="C3595" s="59" t="s">
        <v>9927</v>
      </c>
      <c r="D3595" s="59" t="s">
        <v>16</v>
      </c>
      <c r="F3595" s="59" t="s">
        <v>5</v>
      </c>
      <c r="G3595" s="152" t="str">
        <f>VLOOKUP(D3595,sku归属!A:B,2,0)</f>
        <v>其他</v>
      </c>
    </row>
    <row r="3596" spans="1:13" s="59" customFormat="1" customHeight="1">
      <c r="A3596" s="59" t="s">
        <v>9928</v>
      </c>
      <c r="B3596" s="59" t="s">
        <v>9929</v>
      </c>
      <c r="C3596" s="59" t="s">
        <v>8426</v>
      </c>
      <c r="D3596" s="59" t="s">
        <v>16</v>
      </c>
      <c r="F3596" s="59" t="s">
        <v>5</v>
      </c>
      <c r="G3596" s="152" t="str">
        <f>VLOOKUP(D3596,sku归属!A:B,2,0)</f>
        <v>其他</v>
      </c>
    </row>
    <row r="3597" spans="1:13" s="59" customFormat="1" customHeight="1">
      <c r="A3597" s="59" t="s">
        <v>9930</v>
      </c>
      <c r="B3597" s="59" t="s">
        <v>9931</v>
      </c>
      <c r="C3597" s="59" t="s">
        <v>8429</v>
      </c>
      <c r="D3597" s="59" t="s">
        <v>16</v>
      </c>
      <c r="F3597" s="59" t="s">
        <v>5</v>
      </c>
      <c r="G3597" s="152" t="str">
        <f>VLOOKUP(D3597,sku归属!A:B,2,0)</f>
        <v>其他</v>
      </c>
    </row>
    <row r="3598" spans="1:13" s="59" customFormat="1" customHeight="1">
      <c r="A3598" s="59" t="s">
        <v>9932</v>
      </c>
      <c r="B3598" s="59" t="s">
        <v>9933</v>
      </c>
      <c r="C3598" s="59" t="s">
        <v>9934</v>
      </c>
      <c r="D3598" s="59" t="s">
        <v>16</v>
      </c>
      <c r="F3598" s="59" t="s">
        <v>5</v>
      </c>
      <c r="G3598" s="152" t="str">
        <f>VLOOKUP(D3598,sku归属!A:B,2,0)</f>
        <v>其他</v>
      </c>
    </row>
    <row r="3599" spans="1:13" s="59" customFormat="1" customHeight="1">
      <c r="A3599" s="59" t="s">
        <v>9935</v>
      </c>
      <c r="B3599" s="59" t="s">
        <v>9936</v>
      </c>
      <c r="C3599" s="59" t="s">
        <v>9937</v>
      </c>
      <c r="D3599" s="59" t="s">
        <v>16</v>
      </c>
      <c r="F3599" s="59" t="s">
        <v>5</v>
      </c>
      <c r="G3599" s="152" t="str">
        <f>VLOOKUP(D3599,sku归属!A:B,2,0)</f>
        <v>其他</v>
      </c>
    </row>
    <row r="3600" spans="1:13" s="59" customFormat="1" customHeight="1">
      <c r="A3600" s="59" t="s">
        <v>9938</v>
      </c>
      <c r="B3600" s="59" t="s">
        <v>9939</v>
      </c>
      <c r="C3600" s="59" t="s">
        <v>9940</v>
      </c>
      <c r="D3600" s="59" t="s">
        <v>16</v>
      </c>
      <c r="F3600" s="59" t="s">
        <v>5</v>
      </c>
      <c r="G3600" s="152" t="str">
        <f>VLOOKUP(D3600,sku归属!A:B,2,0)</f>
        <v>其他</v>
      </c>
    </row>
    <row r="3601" spans="1:13" s="59" customFormat="1" customHeight="1">
      <c r="A3601" s="59" t="s">
        <v>9941</v>
      </c>
      <c r="B3601" s="59" t="s">
        <v>9942</v>
      </c>
      <c r="C3601" s="59" t="s">
        <v>9943</v>
      </c>
      <c r="D3601" s="59" t="s">
        <v>16</v>
      </c>
      <c r="F3601" s="59" t="s">
        <v>5</v>
      </c>
      <c r="G3601" s="152" t="str">
        <f>VLOOKUP(D3601,sku归属!A:B,2,0)</f>
        <v>其他</v>
      </c>
    </row>
    <row r="3602" spans="1:13" s="59" customFormat="1" customHeight="1">
      <c r="A3602" s="59" t="s">
        <v>9944</v>
      </c>
      <c r="B3602" s="59" t="s">
        <v>9945</v>
      </c>
      <c r="C3602" s="59" t="s">
        <v>9946</v>
      </c>
      <c r="D3602" s="59" t="s">
        <v>16</v>
      </c>
      <c r="F3602" s="59" t="s">
        <v>5</v>
      </c>
      <c r="G3602" s="152" t="str">
        <f>VLOOKUP(D3602,sku归属!A:B,2,0)</f>
        <v>其他</v>
      </c>
    </row>
    <row r="3603" spans="1:13" s="59" customFormat="1" customHeight="1">
      <c r="A3603" s="59" t="s">
        <v>9947</v>
      </c>
      <c r="B3603" s="59" t="s">
        <v>9948</v>
      </c>
      <c r="C3603" s="59" t="s">
        <v>9949</v>
      </c>
      <c r="D3603" s="59" t="s">
        <v>16</v>
      </c>
      <c r="F3603" s="59" t="s">
        <v>5</v>
      </c>
      <c r="G3603" s="152" t="str">
        <f>VLOOKUP(D3603,sku归属!A:B,2,0)</f>
        <v>其他</v>
      </c>
    </row>
    <row r="3604" spans="1:13" s="59" customFormat="1" customHeight="1">
      <c r="A3604" s="59" t="s">
        <v>9950</v>
      </c>
      <c r="B3604" s="59" t="s">
        <v>9951</v>
      </c>
      <c r="C3604" s="59" t="s">
        <v>9952</v>
      </c>
      <c r="D3604" s="59" t="s">
        <v>16</v>
      </c>
      <c r="F3604" s="59" t="s">
        <v>5</v>
      </c>
      <c r="G3604" s="152" t="str">
        <f>VLOOKUP(D3604,sku归属!A:B,2,0)</f>
        <v>其他</v>
      </c>
    </row>
    <row r="3605" spans="1:13" s="59" customFormat="1" customHeight="1">
      <c r="A3605" s="59" t="s">
        <v>9953</v>
      </c>
      <c r="B3605" s="59" t="s">
        <v>9954</v>
      </c>
      <c r="C3605" s="59" t="s">
        <v>9955</v>
      </c>
      <c r="D3605" s="59" t="s">
        <v>16</v>
      </c>
      <c r="F3605" s="59" t="s">
        <v>5</v>
      </c>
      <c r="G3605" s="152" t="str">
        <f>VLOOKUP(D3605,sku归属!A:B,2,0)</f>
        <v>其他</v>
      </c>
    </row>
    <row r="3606" spans="1:13" s="59" customFormat="1" customHeight="1">
      <c r="A3606" s="59" t="s">
        <v>9956</v>
      </c>
      <c r="B3606" s="59" t="s">
        <v>9957</v>
      </c>
      <c r="C3606" s="59" t="s">
        <v>9958</v>
      </c>
      <c r="D3606" s="59" t="s">
        <v>16</v>
      </c>
      <c r="F3606" s="59" t="s">
        <v>5</v>
      </c>
      <c r="G3606" s="152" t="str">
        <f>VLOOKUP(D3606,sku归属!A:B,2,0)</f>
        <v>其他</v>
      </c>
    </row>
    <row r="3607" spans="1:13" s="59" customFormat="1" customHeight="1">
      <c r="A3607" s="59" t="s">
        <v>9959</v>
      </c>
      <c r="B3607" s="59" t="s">
        <v>9960</v>
      </c>
      <c r="C3607" s="59" t="s">
        <v>9961</v>
      </c>
      <c r="D3607" s="59" t="s">
        <v>16</v>
      </c>
      <c r="F3607" s="59" t="s">
        <v>5</v>
      </c>
      <c r="G3607" s="152" t="str">
        <f>VLOOKUP(D3607,sku归属!A:B,2,0)</f>
        <v>其他</v>
      </c>
    </row>
    <row r="3608" spans="1:13" s="59" customFormat="1" customHeight="1">
      <c r="A3608" s="59" t="s">
        <v>9962</v>
      </c>
      <c r="B3608" s="59" t="s">
        <v>9963</v>
      </c>
      <c r="C3608" s="59" t="s">
        <v>9964</v>
      </c>
      <c r="D3608" s="59" t="s">
        <v>16</v>
      </c>
      <c r="F3608" s="59" t="s">
        <v>5</v>
      </c>
      <c r="G3608" s="152" t="str">
        <f>VLOOKUP(D3608,sku归属!A:B,2,0)</f>
        <v>其他</v>
      </c>
    </row>
    <row r="3609" spans="1:13" s="59" customFormat="1" customHeight="1">
      <c r="A3609" s="59" t="s">
        <v>9965</v>
      </c>
      <c r="B3609" s="59" t="s">
        <v>9966</v>
      </c>
      <c r="C3609" s="59" t="s">
        <v>9967</v>
      </c>
      <c r="D3609" s="59" t="s">
        <v>16</v>
      </c>
      <c r="F3609" s="59" t="s">
        <v>5</v>
      </c>
      <c r="G3609" s="152" t="str">
        <f>VLOOKUP(D3609,sku归属!A:B,2,0)</f>
        <v>其他</v>
      </c>
    </row>
    <row r="3610" spans="1:13" s="59" customFormat="1" customHeight="1">
      <c r="A3610" s="59" t="s">
        <v>9968</v>
      </c>
      <c r="B3610" s="59" t="s">
        <v>9969</v>
      </c>
      <c r="C3610" s="59" t="s">
        <v>9970</v>
      </c>
      <c r="D3610" s="59" t="s">
        <v>16</v>
      </c>
      <c r="F3610" s="59" t="s">
        <v>5</v>
      </c>
      <c r="G3610" s="152" t="str">
        <f>VLOOKUP(D3610,sku归属!A:B,2,0)</f>
        <v>其他</v>
      </c>
    </row>
    <row r="3611" spans="1:13" s="59" customFormat="1" customHeight="1">
      <c r="A3611" s="59" t="s">
        <v>9971</v>
      </c>
      <c r="B3611" s="59" t="s">
        <v>9972</v>
      </c>
      <c r="C3611" s="59" t="s">
        <v>9973</v>
      </c>
      <c r="D3611" s="59" t="s">
        <v>16</v>
      </c>
      <c r="F3611" s="59" t="s">
        <v>5</v>
      </c>
      <c r="G3611" s="152" t="str">
        <f>VLOOKUP(D3611,sku归属!A:B,2,0)</f>
        <v>其他</v>
      </c>
    </row>
    <row r="3612" spans="1:13" s="59" customFormat="1" customHeight="1">
      <c r="A3612" s="59" t="s">
        <v>9974</v>
      </c>
      <c r="B3612" s="59" t="s">
        <v>9975</v>
      </c>
      <c r="C3612" s="59" t="s">
        <v>9976</v>
      </c>
      <c r="D3612" s="59" t="s">
        <v>16</v>
      </c>
      <c r="F3612" s="59" t="s">
        <v>5</v>
      </c>
      <c r="G3612" s="152" t="str">
        <f>VLOOKUP(D3612,sku归属!A:B,2,0)</f>
        <v>其他</v>
      </c>
    </row>
    <row r="3613" spans="1:13" s="59" customFormat="1" customHeight="1">
      <c r="A3613" s="59" t="s">
        <v>9977</v>
      </c>
      <c r="B3613" s="59" t="s">
        <v>9978</v>
      </c>
      <c r="C3613" s="59" t="s">
        <v>9979</v>
      </c>
      <c r="D3613" s="59" t="s">
        <v>16</v>
      </c>
      <c r="F3613" s="59" t="s">
        <v>5</v>
      </c>
      <c r="G3613" s="152" t="str">
        <f>VLOOKUP(D3613,sku归属!A:B,2,0)</f>
        <v>其他</v>
      </c>
    </row>
    <row r="3614" spans="1:13" s="59" customFormat="1" customHeight="1">
      <c r="A3614" s="59" t="s">
        <v>9980</v>
      </c>
      <c r="B3614" s="59" t="s">
        <v>9981</v>
      </c>
      <c r="C3614" s="59" t="s">
        <v>8377</v>
      </c>
      <c r="D3614" s="59" t="s">
        <v>16</v>
      </c>
      <c r="F3614" s="59" t="s">
        <v>5</v>
      </c>
      <c r="G3614" s="152" t="str">
        <f>VLOOKUP(D3614,sku归属!A:B,2,0)</f>
        <v>其他</v>
      </c>
    </row>
    <row r="3615" spans="1:13" s="59" customFormat="1" customHeight="1">
      <c r="A3615" s="59" t="s">
        <v>9982</v>
      </c>
      <c r="B3615" s="59" t="s">
        <v>9983</v>
      </c>
      <c r="C3615" s="59" t="s">
        <v>9984</v>
      </c>
      <c r="D3615" s="59" t="s">
        <v>16</v>
      </c>
      <c r="F3615" s="59" t="s">
        <v>5</v>
      </c>
      <c r="G3615" s="152" t="str">
        <f>VLOOKUP(D3615,sku归属!A:B,2,0)</f>
        <v>其他</v>
      </c>
    </row>
    <row r="3616" spans="1:13" s="59" customFormat="1" customHeight="1">
      <c r="A3616" s="59" t="s">
        <v>9985</v>
      </c>
      <c r="B3616" s="59" t="s">
        <v>9986</v>
      </c>
      <c r="C3616" s="59" t="s">
        <v>9987</v>
      </c>
      <c r="D3616" s="59" t="s">
        <v>16</v>
      </c>
      <c r="F3616" s="59" t="s">
        <v>5</v>
      </c>
      <c r="G3616" s="152" t="str">
        <f>VLOOKUP(D3616,sku归属!A:B,2,0)</f>
        <v>其他</v>
      </c>
    </row>
    <row r="3617" spans="1:13" s="59" customFormat="1" customHeight="1">
      <c r="A3617" s="59" t="s">
        <v>9988</v>
      </c>
      <c r="B3617" s="59" t="s">
        <v>9989</v>
      </c>
      <c r="C3617" s="59" t="s">
        <v>283</v>
      </c>
      <c r="D3617" s="59" t="s">
        <v>16</v>
      </c>
      <c r="F3617" s="59" t="s">
        <v>5</v>
      </c>
      <c r="G3617" s="152" t="str">
        <f>VLOOKUP(D3617,sku归属!A:B,2,0)</f>
        <v>其他</v>
      </c>
    </row>
    <row r="3618" spans="1:13" s="59" customFormat="1" customHeight="1">
      <c r="A3618" s="59" t="s">
        <v>9990</v>
      </c>
      <c r="B3618" s="59" t="s">
        <v>9991</v>
      </c>
      <c r="C3618" s="59" t="s">
        <v>4524</v>
      </c>
      <c r="D3618" s="59" t="s">
        <v>6</v>
      </c>
      <c r="F3618" s="59" t="s">
        <v>5</v>
      </c>
      <c r="G3618" s="152" t="str">
        <f>VLOOKUP(D3618,sku归属!A:B,2,0)</f>
        <v>莫美玉</v>
      </c>
    </row>
    <row r="3619" spans="1:13" s="59" customFormat="1" customHeight="1">
      <c r="A3619" s="59" t="s">
        <v>9992</v>
      </c>
      <c r="B3619" s="59" t="s">
        <v>9993</v>
      </c>
      <c r="C3619" s="59" t="s">
        <v>4527</v>
      </c>
      <c r="D3619" s="59" t="s">
        <v>6</v>
      </c>
      <c r="F3619" s="59" t="s">
        <v>5</v>
      </c>
      <c r="G3619" s="152" t="str">
        <f>VLOOKUP(D3619,sku归属!A:B,2,0)</f>
        <v>莫美玉</v>
      </c>
    </row>
    <row r="3620" spans="1:13" s="59" customFormat="1" customHeight="1">
      <c r="A3620" s="59" t="s">
        <v>9994</v>
      </c>
      <c r="B3620" s="59" t="s">
        <v>9995</v>
      </c>
      <c r="C3620" s="59" t="s">
        <v>4575</v>
      </c>
      <c r="D3620" s="59" t="s">
        <v>6</v>
      </c>
      <c r="F3620" s="59" t="s">
        <v>5</v>
      </c>
      <c r="G3620" s="152" t="str">
        <f>VLOOKUP(D3620,sku归属!A:B,2,0)</f>
        <v>莫美玉</v>
      </c>
    </row>
    <row r="3621" spans="1:13" s="59" customFormat="1" customHeight="1">
      <c r="A3621" s="59" t="s">
        <v>9996</v>
      </c>
      <c r="B3621" s="59" t="s">
        <v>9997</v>
      </c>
      <c r="C3621" s="59" t="s">
        <v>4578</v>
      </c>
      <c r="D3621" s="59" t="s">
        <v>6</v>
      </c>
      <c r="F3621" s="59" t="s">
        <v>5</v>
      </c>
      <c r="G3621" s="152" t="str">
        <f>VLOOKUP(D3621,sku归属!A:B,2,0)</f>
        <v>莫美玉</v>
      </c>
    </row>
    <row r="3622" spans="1:13" s="59" customFormat="1" customHeight="1">
      <c r="A3622" s="59" t="s">
        <v>9998</v>
      </c>
      <c r="B3622" s="59" t="s">
        <v>9999</v>
      </c>
      <c r="C3622" s="59" t="s">
        <v>10000</v>
      </c>
      <c r="D3622" s="59" t="s">
        <v>6</v>
      </c>
      <c r="F3622" s="59" t="s">
        <v>5</v>
      </c>
      <c r="G3622" s="152" t="str">
        <f>VLOOKUP(D3622,sku归属!A:B,2,0)</f>
        <v>莫美玉</v>
      </c>
    </row>
    <row r="3623" spans="1:13" s="59" customFormat="1" customHeight="1">
      <c r="A3623" s="59" t="s">
        <v>10001</v>
      </c>
      <c r="B3623" s="59" t="s">
        <v>10002</v>
      </c>
      <c r="C3623" s="59" t="s">
        <v>9858</v>
      </c>
      <c r="D3623" s="59" t="s">
        <v>6</v>
      </c>
      <c r="F3623" s="59" t="s">
        <v>5</v>
      </c>
      <c r="G3623" s="152" t="str">
        <f>VLOOKUP(D3623,sku归属!A:B,2,0)</f>
        <v>莫美玉</v>
      </c>
    </row>
    <row r="3624" spans="1:13" s="59" customFormat="1" customHeight="1">
      <c r="A3624" s="59" t="s">
        <v>10003</v>
      </c>
      <c r="B3624" s="59" t="s">
        <v>10004</v>
      </c>
      <c r="C3624" s="59" t="s">
        <v>9861</v>
      </c>
      <c r="D3624" s="59" t="s">
        <v>6</v>
      </c>
      <c r="F3624" s="59" t="s">
        <v>5</v>
      </c>
      <c r="G3624" s="152" t="str">
        <f>VLOOKUP(D3624,sku归属!A:B,2,0)</f>
        <v>莫美玉</v>
      </c>
    </row>
    <row r="3625" spans="1:13" s="59" customFormat="1" customHeight="1">
      <c r="A3625" s="59" t="s">
        <v>10005</v>
      </c>
      <c r="B3625" s="59" t="s">
        <v>10006</v>
      </c>
      <c r="C3625" s="59" t="s">
        <v>9867</v>
      </c>
      <c r="D3625" s="59" t="s">
        <v>6</v>
      </c>
      <c r="F3625" s="59" t="s">
        <v>5</v>
      </c>
      <c r="G3625" s="152" t="str">
        <f>VLOOKUP(D3625,sku归属!A:B,2,0)</f>
        <v>莫美玉</v>
      </c>
    </row>
    <row r="3626" spans="1:13" s="59" customFormat="1" customHeight="1">
      <c r="A3626" s="59" t="s">
        <v>10007</v>
      </c>
      <c r="B3626" s="59" t="s">
        <v>10008</v>
      </c>
      <c r="C3626" s="59" t="s">
        <v>9864</v>
      </c>
      <c r="D3626" s="59" t="s">
        <v>6</v>
      </c>
      <c r="F3626" s="59" t="s">
        <v>5</v>
      </c>
      <c r="G3626" s="152" t="str">
        <f>VLOOKUP(D3626,sku归属!A:B,2,0)</f>
        <v>莫美玉</v>
      </c>
    </row>
    <row r="3627" spans="1:13" s="59" customFormat="1" customHeight="1">
      <c r="A3627" s="59" t="s">
        <v>10009</v>
      </c>
      <c r="B3627" s="59" t="s">
        <v>10010</v>
      </c>
      <c r="C3627" s="59" t="s">
        <v>9109</v>
      </c>
      <c r="D3627" s="59" t="s">
        <v>6</v>
      </c>
      <c r="F3627" s="59" t="s">
        <v>5</v>
      </c>
      <c r="G3627" s="152" t="str">
        <f>VLOOKUP(D3627,sku归属!A:B,2,0)</f>
        <v>莫美玉</v>
      </c>
    </row>
    <row r="3628" spans="1:13" s="59" customFormat="1" customHeight="1">
      <c r="A3628" s="59" t="s">
        <v>10011</v>
      </c>
      <c r="B3628" s="59" t="s">
        <v>10012</v>
      </c>
      <c r="C3628" s="59" t="s">
        <v>9112</v>
      </c>
      <c r="D3628" s="59" t="s">
        <v>6</v>
      </c>
      <c r="F3628" s="59" t="s">
        <v>5</v>
      </c>
      <c r="G3628" s="152" t="str">
        <f>VLOOKUP(D3628,sku归属!A:B,2,0)</f>
        <v>莫美玉</v>
      </c>
    </row>
    <row r="3629" spans="1:13" s="59" customFormat="1" customHeight="1">
      <c r="A3629" s="59" t="s">
        <v>10013</v>
      </c>
      <c r="B3629" s="59" t="s">
        <v>10014</v>
      </c>
      <c r="C3629" s="59" t="s">
        <v>9115</v>
      </c>
      <c r="D3629" s="59" t="s">
        <v>6</v>
      </c>
      <c r="F3629" s="59" t="s">
        <v>5</v>
      </c>
      <c r="G3629" s="152" t="str">
        <f>VLOOKUP(D3629,sku归属!A:B,2,0)</f>
        <v>莫美玉</v>
      </c>
    </row>
    <row r="3630" spans="1:13" s="59" customFormat="1" customHeight="1">
      <c r="A3630" s="59" t="s">
        <v>10015</v>
      </c>
      <c r="B3630" s="59" t="s">
        <v>10016</v>
      </c>
      <c r="C3630" s="59" t="s">
        <v>9118</v>
      </c>
      <c r="D3630" s="59" t="s">
        <v>6</v>
      </c>
      <c r="F3630" s="59" t="s">
        <v>5</v>
      </c>
      <c r="G3630" s="152" t="str">
        <f>VLOOKUP(D3630,sku归属!A:B,2,0)</f>
        <v>莫美玉</v>
      </c>
    </row>
    <row r="3631" spans="1:13" s="59" customFormat="1" customHeight="1">
      <c r="A3631" s="59" t="s">
        <v>10017</v>
      </c>
      <c r="B3631" s="59" t="s">
        <v>10018</v>
      </c>
      <c r="C3631" s="59" t="s">
        <v>10019</v>
      </c>
      <c r="D3631" s="59" t="s">
        <v>6</v>
      </c>
      <c r="F3631" s="59" t="s">
        <v>5</v>
      </c>
      <c r="G3631" s="152" t="str">
        <f>VLOOKUP(D3631,sku归属!A:B,2,0)</f>
        <v>莫美玉</v>
      </c>
    </row>
    <row r="3632" spans="1:13" s="59" customFormat="1" customHeight="1">
      <c r="A3632" s="59" t="s">
        <v>10020</v>
      </c>
      <c r="B3632" s="59" t="s">
        <v>10021</v>
      </c>
      <c r="C3632" s="59" t="s">
        <v>10022</v>
      </c>
      <c r="D3632" s="59" t="s">
        <v>6</v>
      </c>
      <c r="F3632" s="59" t="s">
        <v>5</v>
      </c>
      <c r="G3632" s="152" t="str">
        <f>VLOOKUP(D3632,sku归属!A:B,2,0)</f>
        <v>莫美玉</v>
      </c>
    </row>
    <row r="3633" spans="1:13" s="59" customFormat="1" customHeight="1">
      <c r="A3633" s="59" t="s">
        <v>10023</v>
      </c>
      <c r="B3633" s="59" t="s">
        <v>10024</v>
      </c>
      <c r="C3633" s="59" t="s">
        <v>10025</v>
      </c>
      <c r="D3633" s="59" t="s">
        <v>6</v>
      </c>
      <c r="F3633" s="59" t="s">
        <v>5</v>
      </c>
      <c r="G3633" s="152" t="str">
        <f>VLOOKUP(D3633,sku归属!A:B,2,0)</f>
        <v>莫美玉</v>
      </c>
    </row>
    <row r="3634" spans="1:13" s="59" customFormat="1" customHeight="1">
      <c r="A3634" s="59" t="s">
        <v>10026</v>
      </c>
      <c r="B3634" s="59" t="s">
        <v>10027</v>
      </c>
      <c r="C3634" s="59" t="s">
        <v>10028</v>
      </c>
      <c r="D3634" s="59" t="s">
        <v>6</v>
      </c>
      <c r="F3634" s="59" t="s">
        <v>5</v>
      </c>
      <c r="G3634" s="152" t="str">
        <f>VLOOKUP(D3634,sku归属!A:B,2,0)</f>
        <v>莫美玉</v>
      </c>
    </row>
    <row r="3635" spans="1:13" s="59" customFormat="1" customHeight="1">
      <c r="A3635" s="59" t="s">
        <v>10029</v>
      </c>
      <c r="B3635" s="59" t="s">
        <v>10030</v>
      </c>
      <c r="C3635" s="59" t="s">
        <v>10031</v>
      </c>
      <c r="D3635" s="59" t="s">
        <v>6</v>
      </c>
      <c r="F3635" s="59" t="s">
        <v>5</v>
      </c>
      <c r="G3635" s="152" t="str">
        <f>VLOOKUP(D3635,sku归属!A:B,2,0)</f>
        <v>莫美玉</v>
      </c>
    </row>
    <row r="3636" spans="1:13" s="59" customFormat="1" customHeight="1">
      <c r="A3636" s="59" t="s">
        <v>10032</v>
      </c>
      <c r="B3636" s="59" t="s">
        <v>10033</v>
      </c>
      <c r="C3636" s="59" t="s">
        <v>10034</v>
      </c>
      <c r="D3636" s="59" t="s">
        <v>6</v>
      </c>
      <c r="F3636" s="59" t="s">
        <v>5</v>
      </c>
      <c r="G3636" s="152" t="str">
        <f>VLOOKUP(D3636,sku归属!A:B,2,0)</f>
        <v>莫美玉</v>
      </c>
    </row>
    <row r="3637" spans="1:13" s="59" customFormat="1" customHeight="1">
      <c r="A3637" s="59" t="s">
        <v>10035</v>
      </c>
      <c r="B3637" s="59" t="s">
        <v>10036</v>
      </c>
      <c r="C3637" s="59" t="s">
        <v>10037</v>
      </c>
      <c r="D3637" s="59" t="s">
        <v>6</v>
      </c>
      <c r="F3637" s="59" t="s">
        <v>5</v>
      </c>
      <c r="G3637" s="152" t="str">
        <f>VLOOKUP(D3637,sku归属!A:B,2,0)</f>
        <v>莫美玉</v>
      </c>
    </row>
    <row r="3638" spans="1:13" s="59" customFormat="1" customHeight="1">
      <c r="A3638" s="59" t="s">
        <v>10038</v>
      </c>
      <c r="B3638" s="59" t="s">
        <v>10039</v>
      </c>
      <c r="C3638" s="59" t="s">
        <v>10040</v>
      </c>
      <c r="D3638" s="59" t="s">
        <v>6</v>
      </c>
      <c r="F3638" s="59" t="s">
        <v>5</v>
      </c>
      <c r="G3638" s="152" t="str">
        <f>VLOOKUP(D3638,sku归属!A:B,2,0)</f>
        <v>莫美玉</v>
      </c>
    </row>
    <row r="3639" spans="1:13" s="59" customFormat="1" customHeight="1">
      <c r="A3639" s="59" t="s">
        <v>10041</v>
      </c>
      <c r="B3639" s="59" t="s">
        <v>10042</v>
      </c>
      <c r="C3639" s="59" t="s">
        <v>10043</v>
      </c>
      <c r="D3639" s="59" t="s">
        <v>6</v>
      </c>
      <c r="F3639" s="59" t="s">
        <v>5</v>
      </c>
      <c r="G3639" s="152" t="str">
        <f>VLOOKUP(D3639,sku归属!A:B,2,0)</f>
        <v>莫美玉</v>
      </c>
    </row>
    <row r="3640" spans="1:13" s="59" customFormat="1" customHeight="1">
      <c r="A3640" s="59" t="s">
        <v>10044</v>
      </c>
      <c r="B3640" s="59" t="s">
        <v>10045</v>
      </c>
      <c r="C3640" s="59" t="s">
        <v>10046</v>
      </c>
      <c r="D3640" s="59" t="s">
        <v>6</v>
      </c>
      <c r="F3640" s="59" t="s">
        <v>5</v>
      </c>
      <c r="G3640" s="152" t="str">
        <f>VLOOKUP(D3640,sku归属!A:B,2,0)</f>
        <v>莫美玉</v>
      </c>
    </row>
    <row r="3641" spans="1:13" s="59" customFormat="1" customHeight="1">
      <c r="A3641" s="59" t="s">
        <v>10047</v>
      </c>
      <c r="B3641" s="59" t="s">
        <v>10048</v>
      </c>
      <c r="C3641" s="59" t="s">
        <v>10049</v>
      </c>
      <c r="D3641" s="59" t="s">
        <v>6</v>
      </c>
      <c r="F3641" s="59" t="s">
        <v>5</v>
      </c>
      <c r="G3641" s="152" t="str">
        <f>VLOOKUP(D3641,sku归属!A:B,2,0)</f>
        <v>莫美玉</v>
      </c>
    </row>
    <row r="3642" spans="1:13" s="59" customFormat="1" customHeight="1">
      <c r="A3642" s="59" t="s">
        <v>10050</v>
      </c>
      <c r="B3642" s="59" t="s">
        <v>10051</v>
      </c>
      <c r="C3642" s="59" t="s">
        <v>8796</v>
      </c>
      <c r="D3642" s="59" t="s">
        <v>16</v>
      </c>
      <c r="F3642" s="59" t="s">
        <v>5</v>
      </c>
      <c r="G3642" s="152" t="str">
        <f>VLOOKUP(D3642,sku归属!A:B,2,0)</f>
        <v>其他</v>
      </c>
    </row>
    <row r="3643" spans="1:13" s="59" customFormat="1" customHeight="1">
      <c r="A3643" s="59" t="s">
        <v>10052</v>
      </c>
      <c r="B3643" s="59" t="s">
        <v>10053</v>
      </c>
      <c r="C3643" s="59" t="s">
        <v>10054</v>
      </c>
      <c r="D3643" s="59" t="s">
        <v>6</v>
      </c>
      <c r="F3643" s="59" t="s">
        <v>5</v>
      </c>
      <c r="G3643" s="152" t="str">
        <f>VLOOKUP(D3643,sku归属!A:B,2,0)</f>
        <v>莫美玉</v>
      </c>
    </row>
    <row r="3644" spans="1:13" s="59" customFormat="1" customHeight="1">
      <c r="A3644" s="59" t="s">
        <v>10055</v>
      </c>
      <c r="B3644" s="59" t="s">
        <v>10056</v>
      </c>
      <c r="C3644" s="59" t="s">
        <v>10057</v>
      </c>
      <c r="D3644" s="59">
        <v>801</v>
      </c>
      <c r="F3644" s="59" t="s">
        <v>5</v>
      </c>
      <c r="G3644" s="152" t="str">
        <f>VLOOKUP(D3644,sku归属!A:B,2,0)</f>
        <v>丁芳芳</v>
      </c>
    </row>
    <row r="3645" spans="1:13" s="59" customFormat="1" customHeight="1">
      <c r="A3645" s="59" t="s">
        <v>10058</v>
      </c>
      <c r="B3645" s="59" t="s">
        <v>10059</v>
      </c>
      <c r="C3645" s="59" t="s">
        <v>10060</v>
      </c>
      <c r="D3645" s="59">
        <v>801</v>
      </c>
      <c r="F3645" s="59" t="s">
        <v>5</v>
      </c>
      <c r="G3645" s="152" t="str">
        <f>VLOOKUP(D3645,sku归属!A:B,2,0)</f>
        <v>丁芳芳</v>
      </c>
    </row>
    <row r="3646" spans="1:13" s="59" customFormat="1" customHeight="1">
      <c r="A3646" s="59" t="s">
        <v>10061</v>
      </c>
      <c r="B3646" s="59" t="s">
        <v>10062</v>
      </c>
      <c r="C3646" s="59" t="s">
        <v>10063</v>
      </c>
      <c r="D3646" s="59">
        <v>801</v>
      </c>
      <c r="F3646" s="59" t="s">
        <v>5</v>
      </c>
      <c r="G3646" s="152" t="str">
        <f>VLOOKUP(D3646,sku归属!A:B,2,0)</f>
        <v>丁芳芳</v>
      </c>
    </row>
    <row r="3647" spans="1:13" s="59" customFormat="1" customHeight="1">
      <c r="A3647" s="59" t="s">
        <v>10064</v>
      </c>
      <c r="B3647" s="59" t="s">
        <v>10065</v>
      </c>
      <c r="C3647" s="59" t="s">
        <v>10066</v>
      </c>
      <c r="D3647" s="59">
        <v>801</v>
      </c>
      <c r="F3647" s="59" t="s">
        <v>5</v>
      </c>
      <c r="G3647" s="152" t="str">
        <f>VLOOKUP(D3647,sku归属!A:B,2,0)</f>
        <v>丁芳芳</v>
      </c>
    </row>
    <row r="3648" spans="1:13" s="59" customFormat="1" customHeight="1">
      <c r="A3648" s="59" t="s">
        <v>10067</v>
      </c>
      <c r="B3648" s="59" t="s">
        <v>10068</v>
      </c>
      <c r="C3648" s="59" t="s">
        <v>9858</v>
      </c>
      <c r="D3648" s="59">
        <v>801</v>
      </c>
      <c r="F3648" s="59" t="s">
        <v>5</v>
      </c>
      <c r="G3648" s="152" t="str">
        <f>VLOOKUP(D3648,sku归属!A:B,2,0)</f>
        <v>丁芳芳</v>
      </c>
    </row>
    <row r="3649" spans="1:13" s="59" customFormat="1" customHeight="1">
      <c r="A3649" s="59" t="s">
        <v>10069</v>
      </c>
      <c r="B3649" s="59" t="s">
        <v>10070</v>
      </c>
      <c r="C3649" s="59" t="s">
        <v>9861</v>
      </c>
      <c r="D3649" s="59">
        <v>801</v>
      </c>
      <c r="F3649" s="59" t="s">
        <v>5</v>
      </c>
      <c r="G3649" s="152" t="str">
        <f>VLOOKUP(D3649,sku归属!A:B,2,0)</f>
        <v>丁芳芳</v>
      </c>
    </row>
    <row r="3650" spans="1:13" s="59" customFormat="1" customHeight="1">
      <c r="A3650" s="59" t="s">
        <v>10071</v>
      </c>
      <c r="B3650" s="59" t="s">
        <v>10072</v>
      </c>
      <c r="C3650" s="59" t="s">
        <v>9867</v>
      </c>
      <c r="D3650" s="59">
        <v>801</v>
      </c>
      <c r="F3650" s="59" t="s">
        <v>5</v>
      </c>
      <c r="G3650" s="152" t="str">
        <f>VLOOKUP(D3650,sku归属!A:B,2,0)</f>
        <v>丁芳芳</v>
      </c>
    </row>
    <row r="3651" spans="1:13" s="59" customFormat="1" customHeight="1">
      <c r="A3651" s="59" t="s">
        <v>10073</v>
      </c>
      <c r="B3651" s="59" t="s">
        <v>10074</v>
      </c>
      <c r="C3651" s="59" t="s">
        <v>9864</v>
      </c>
      <c r="D3651" s="59">
        <v>801</v>
      </c>
      <c r="F3651" s="59" t="s">
        <v>5</v>
      </c>
      <c r="G3651" s="152" t="str">
        <f>VLOOKUP(D3651,sku归属!A:B,2,0)</f>
        <v>丁芳芳</v>
      </c>
    </row>
    <row r="3652" spans="1:13" s="59" customFormat="1" customHeight="1">
      <c r="A3652" s="59" t="s">
        <v>10075</v>
      </c>
      <c r="B3652" s="59" t="s">
        <v>10076</v>
      </c>
      <c r="C3652" s="59" t="s">
        <v>10077</v>
      </c>
      <c r="D3652" s="59">
        <v>801</v>
      </c>
      <c r="F3652" s="59" t="s">
        <v>5</v>
      </c>
      <c r="G3652" s="152" t="str">
        <f>VLOOKUP(D3652,sku归属!A:B,2,0)</f>
        <v>丁芳芳</v>
      </c>
    </row>
    <row r="3653" spans="1:13" s="59" customFormat="1" customHeight="1">
      <c r="A3653" s="59" t="s">
        <v>10078</v>
      </c>
      <c r="B3653" s="59" t="s">
        <v>10079</v>
      </c>
      <c r="C3653" s="59" t="s">
        <v>10080</v>
      </c>
      <c r="D3653" s="59">
        <v>801</v>
      </c>
      <c r="F3653" s="59" t="s">
        <v>5</v>
      </c>
      <c r="G3653" s="152" t="str">
        <f>VLOOKUP(D3653,sku归属!A:B,2,0)</f>
        <v>丁芳芳</v>
      </c>
    </row>
    <row r="3654" spans="1:13" s="59" customFormat="1" customHeight="1">
      <c r="A3654" s="59" t="s">
        <v>10081</v>
      </c>
      <c r="B3654" s="59" t="s">
        <v>10082</v>
      </c>
      <c r="C3654" s="59" t="s">
        <v>10083</v>
      </c>
      <c r="D3654" s="59">
        <v>801</v>
      </c>
      <c r="F3654" s="59" t="s">
        <v>5</v>
      </c>
      <c r="G3654" s="152" t="str">
        <f>VLOOKUP(D3654,sku归属!A:B,2,0)</f>
        <v>丁芳芳</v>
      </c>
    </row>
    <row r="3655" spans="1:13" s="59" customFormat="1" customHeight="1">
      <c r="A3655" s="59" t="s">
        <v>10084</v>
      </c>
      <c r="B3655" s="59" t="s">
        <v>10085</v>
      </c>
      <c r="C3655" s="59" t="s">
        <v>10086</v>
      </c>
      <c r="D3655" s="59">
        <v>801</v>
      </c>
      <c r="F3655" s="59" t="s">
        <v>5</v>
      </c>
      <c r="G3655" s="152" t="str">
        <f>VLOOKUP(D3655,sku归属!A:B,2,0)</f>
        <v>丁芳芳</v>
      </c>
    </row>
    <row r="3656" spans="1:13" s="59" customFormat="1" customHeight="1">
      <c r="A3656" s="59" t="s">
        <v>10087</v>
      </c>
      <c r="B3656" s="59" t="s">
        <v>10088</v>
      </c>
      <c r="C3656" s="59" t="s">
        <v>10089</v>
      </c>
      <c r="D3656" s="59">
        <v>801</v>
      </c>
      <c r="F3656" s="59" t="s">
        <v>5</v>
      </c>
      <c r="G3656" s="152" t="str">
        <f>VLOOKUP(D3656,sku归属!A:B,2,0)</f>
        <v>丁芳芳</v>
      </c>
    </row>
    <row r="3657" spans="1:13" s="59" customFormat="1" customHeight="1">
      <c r="A3657" s="59" t="s">
        <v>10090</v>
      </c>
      <c r="B3657" s="59" t="s">
        <v>10091</v>
      </c>
      <c r="C3657" s="59" t="s">
        <v>10092</v>
      </c>
      <c r="D3657" s="59">
        <v>801</v>
      </c>
      <c r="F3657" s="59" t="s">
        <v>5</v>
      </c>
      <c r="G3657" s="152" t="str">
        <f>VLOOKUP(D3657,sku归属!A:B,2,0)</f>
        <v>丁芳芳</v>
      </c>
    </row>
    <row r="3658" spans="1:13" s="59" customFormat="1" customHeight="1">
      <c r="A3658" s="59" t="s">
        <v>10093</v>
      </c>
      <c r="B3658" s="59" t="s">
        <v>10094</v>
      </c>
      <c r="C3658" s="59" t="s">
        <v>10095</v>
      </c>
      <c r="D3658" s="59">
        <v>801</v>
      </c>
      <c r="F3658" s="59" t="s">
        <v>5</v>
      </c>
      <c r="G3658" s="152" t="str">
        <f>VLOOKUP(D3658,sku归属!A:B,2,0)</f>
        <v>丁芳芳</v>
      </c>
    </row>
    <row r="3659" spans="1:13" s="59" customFormat="1" customHeight="1">
      <c r="A3659" s="59" t="s">
        <v>10096</v>
      </c>
      <c r="B3659" s="59" t="s">
        <v>10097</v>
      </c>
      <c r="C3659" s="59" t="s">
        <v>10098</v>
      </c>
      <c r="D3659" s="59">
        <v>801</v>
      </c>
      <c r="F3659" s="59" t="s">
        <v>5</v>
      </c>
      <c r="G3659" s="152" t="str">
        <f>VLOOKUP(D3659,sku归属!A:B,2,0)</f>
        <v>丁芳芳</v>
      </c>
    </row>
    <row r="3660" spans="1:13" s="59" customFormat="1" customHeight="1">
      <c r="A3660" s="59" t="s">
        <v>10099</v>
      </c>
      <c r="B3660" s="59" t="s">
        <v>10100</v>
      </c>
      <c r="C3660" s="59" t="s">
        <v>10101</v>
      </c>
      <c r="D3660" s="59">
        <v>801</v>
      </c>
      <c r="F3660" s="59" t="s">
        <v>5</v>
      </c>
      <c r="G3660" s="152" t="str">
        <f>VLOOKUP(D3660,sku归属!A:B,2,0)</f>
        <v>丁芳芳</v>
      </c>
    </row>
    <row r="3661" spans="1:13" s="59" customFormat="1" customHeight="1">
      <c r="A3661" s="59" t="s">
        <v>10102</v>
      </c>
      <c r="B3661" s="59" t="s">
        <v>10103</v>
      </c>
      <c r="C3661" s="59" t="s">
        <v>10104</v>
      </c>
      <c r="D3661" s="59">
        <v>801</v>
      </c>
      <c r="F3661" s="59" t="s">
        <v>5</v>
      </c>
      <c r="G3661" s="152" t="str">
        <f>VLOOKUP(D3661,sku归属!A:B,2,0)</f>
        <v>丁芳芳</v>
      </c>
    </row>
    <row r="3662" spans="1:13" s="59" customFormat="1" customHeight="1">
      <c r="A3662" s="59" t="s">
        <v>10105</v>
      </c>
      <c r="B3662" s="59" t="s">
        <v>10106</v>
      </c>
      <c r="C3662" s="59" t="s">
        <v>10107</v>
      </c>
      <c r="D3662" s="59">
        <v>801</v>
      </c>
      <c r="F3662" s="59" t="s">
        <v>5</v>
      </c>
      <c r="G3662" s="152" t="str">
        <f>VLOOKUP(D3662,sku归属!A:B,2,0)</f>
        <v>丁芳芳</v>
      </c>
    </row>
    <row r="3663" spans="1:13" s="59" customFormat="1" customHeight="1">
      <c r="A3663" s="59" t="s">
        <v>10108</v>
      </c>
      <c r="B3663" s="59" t="s">
        <v>10109</v>
      </c>
      <c r="C3663" s="59" t="s">
        <v>10110</v>
      </c>
      <c r="D3663" s="59">
        <v>801</v>
      </c>
      <c r="F3663" s="59" t="s">
        <v>5</v>
      </c>
      <c r="G3663" s="152" t="str">
        <f>VLOOKUP(D3663,sku归属!A:B,2,0)</f>
        <v>丁芳芳</v>
      </c>
    </row>
    <row r="3664" spans="1:13" s="59" customFormat="1" customHeight="1">
      <c r="A3664" s="59" t="s">
        <v>10111</v>
      </c>
      <c r="B3664" s="59" t="s">
        <v>10112</v>
      </c>
      <c r="C3664" s="59" t="s">
        <v>10113</v>
      </c>
      <c r="D3664" s="59">
        <v>801</v>
      </c>
      <c r="F3664" s="59" t="s">
        <v>5</v>
      </c>
      <c r="G3664" s="152" t="str">
        <f>VLOOKUP(D3664,sku归属!A:B,2,0)</f>
        <v>丁芳芳</v>
      </c>
    </row>
    <row r="3665" spans="1:13" s="59" customFormat="1" customHeight="1">
      <c r="A3665" s="59" t="s">
        <v>10114</v>
      </c>
      <c r="B3665" s="59" t="s">
        <v>10115</v>
      </c>
      <c r="C3665" s="59" t="s">
        <v>10116</v>
      </c>
      <c r="D3665" s="59">
        <v>801</v>
      </c>
      <c r="F3665" s="59" t="s">
        <v>5</v>
      </c>
      <c r="G3665" s="152" t="str">
        <f>VLOOKUP(D3665,sku归属!A:B,2,0)</f>
        <v>丁芳芳</v>
      </c>
    </row>
    <row r="3666" spans="1:13" s="59" customFormat="1" customHeight="1">
      <c r="A3666" s="59" t="s">
        <v>10117</v>
      </c>
      <c r="B3666" s="59" t="s">
        <v>10118</v>
      </c>
      <c r="C3666" s="59" t="s">
        <v>10119</v>
      </c>
      <c r="D3666" s="59">
        <v>801</v>
      </c>
      <c r="F3666" s="59" t="s">
        <v>5</v>
      </c>
      <c r="G3666" s="152" t="str">
        <f>VLOOKUP(D3666,sku归属!A:B,2,0)</f>
        <v>丁芳芳</v>
      </c>
    </row>
    <row r="3667" spans="1:13" s="59" customFormat="1" customHeight="1">
      <c r="A3667" s="59" t="s">
        <v>10120</v>
      </c>
      <c r="B3667" s="59" t="s">
        <v>10121</v>
      </c>
      <c r="C3667" s="59" t="s">
        <v>10122</v>
      </c>
      <c r="D3667" s="59">
        <v>801</v>
      </c>
      <c r="F3667" s="59" t="s">
        <v>5</v>
      </c>
      <c r="G3667" s="152" t="str">
        <f>VLOOKUP(D3667,sku归属!A:B,2,0)</f>
        <v>丁芳芳</v>
      </c>
    </row>
    <row r="3668" spans="1:13" s="59" customFormat="1" customHeight="1">
      <c r="A3668" s="59" t="s">
        <v>10123</v>
      </c>
      <c r="B3668" s="59" t="s">
        <v>10124</v>
      </c>
      <c r="C3668" s="59" t="s">
        <v>10125</v>
      </c>
      <c r="D3668" s="59">
        <v>801</v>
      </c>
      <c r="F3668" s="59" t="s">
        <v>5</v>
      </c>
      <c r="G3668" s="152" t="str">
        <f>VLOOKUP(D3668,sku归属!A:B,2,0)</f>
        <v>丁芳芳</v>
      </c>
    </row>
    <row r="3669" spans="1:13" s="59" customFormat="1" customHeight="1">
      <c r="A3669" s="59" t="s">
        <v>10126</v>
      </c>
      <c r="B3669" s="59" t="s">
        <v>10127</v>
      </c>
      <c r="C3669" s="59" t="s">
        <v>10128</v>
      </c>
      <c r="D3669" s="59">
        <v>801</v>
      </c>
      <c r="F3669" s="59" t="s">
        <v>5</v>
      </c>
      <c r="G3669" s="152" t="str">
        <f>VLOOKUP(D3669,sku归属!A:B,2,0)</f>
        <v>丁芳芳</v>
      </c>
    </row>
    <row r="3670" spans="1:13" s="59" customFormat="1" customHeight="1">
      <c r="A3670" s="59" t="s">
        <v>10129</v>
      </c>
      <c r="B3670" s="59" t="s">
        <v>10130</v>
      </c>
      <c r="C3670" s="59" t="s">
        <v>10131</v>
      </c>
      <c r="D3670" s="59">
        <v>801</v>
      </c>
      <c r="F3670" s="59" t="s">
        <v>5</v>
      </c>
      <c r="G3670" s="152" t="str">
        <f>VLOOKUP(D3670,sku归属!A:B,2,0)</f>
        <v>丁芳芳</v>
      </c>
    </row>
    <row r="3671" spans="1:13" s="59" customFormat="1" customHeight="1">
      <c r="A3671" s="59" t="s">
        <v>10132</v>
      </c>
      <c r="B3671" s="59" t="s">
        <v>10133</v>
      </c>
      <c r="C3671" s="59" t="s">
        <v>10134</v>
      </c>
      <c r="D3671" s="59">
        <v>801</v>
      </c>
      <c r="F3671" s="59" t="s">
        <v>5</v>
      </c>
      <c r="G3671" s="152" t="str">
        <f>VLOOKUP(D3671,sku归属!A:B,2,0)</f>
        <v>丁芳芳</v>
      </c>
    </row>
    <row r="3672" spans="1:13" s="59" customFormat="1" customHeight="1">
      <c r="A3672" s="59" t="s">
        <v>10135</v>
      </c>
      <c r="B3672" s="59" t="s">
        <v>10136</v>
      </c>
      <c r="C3672" s="59" t="s">
        <v>10137</v>
      </c>
      <c r="D3672" s="59">
        <v>801</v>
      </c>
      <c r="F3672" s="59" t="s">
        <v>5</v>
      </c>
      <c r="G3672" s="152" t="str">
        <f>VLOOKUP(D3672,sku归属!A:B,2,0)</f>
        <v>丁芳芳</v>
      </c>
    </row>
    <row r="3673" spans="1:13" s="59" customFormat="1" customHeight="1">
      <c r="A3673" s="59" t="s">
        <v>10138</v>
      </c>
      <c r="B3673" s="59" t="s">
        <v>10139</v>
      </c>
      <c r="C3673" s="59" t="s">
        <v>10140</v>
      </c>
      <c r="D3673" s="59">
        <v>801</v>
      </c>
      <c r="F3673" s="59" t="s">
        <v>5</v>
      </c>
      <c r="G3673" s="152" t="str">
        <f>VLOOKUP(D3673,sku归属!A:B,2,0)</f>
        <v>丁芳芳</v>
      </c>
    </row>
    <row r="3674" spans="1:13" s="59" customFormat="1" customHeight="1">
      <c r="A3674" s="59" t="s">
        <v>10141</v>
      </c>
      <c r="B3674" s="59" t="s">
        <v>10142</v>
      </c>
      <c r="C3674" s="59" t="s">
        <v>10143</v>
      </c>
      <c r="D3674" s="59">
        <v>801</v>
      </c>
      <c r="F3674" s="59" t="s">
        <v>5</v>
      </c>
      <c r="G3674" s="152" t="str">
        <f>VLOOKUP(D3674,sku归属!A:B,2,0)</f>
        <v>丁芳芳</v>
      </c>
    </row>
    <row r="3675" spans="1:13" s="59" customFormat="1" customHeight="1">
      <c r="A3675" s="59" t="s">
        <v>10144</v>
      </c>
      <c r="B3675" s="59" t="s">
        <v>10145</v>
      </c>
      <c r="C3675" s="59" t="s">
        <v>10146</v>
      </c>
      <c r="D3675" s="59">
        <v>801</v>
      </c>
      <c r="F3675" s="59" t="s">
        <v>5</v>
      </c>
      <c r="G3675" s="152" t="str">
        <f>VLOOKUP(D3675,sku归属!A:B,2,0)</f>
        <v>丁芳芳</v>
      </c>
    </row>
    <row r="3676" spans="1:13" s="59" customFormat="1" customHeight="1">
      <c r="A3676" s="59" t="s">
        <v>10147</v>
      </c>
      <c r="B3676" s="59" t="s">
        <v>10148</v>
      </c>
      <c r="C3676" s="59" t="s">
        <v>10149</v>
      </c>
      <c r="D3676" s="59">
        <v>801</v>
      </c>
      <c r="F3676" s="59" t="s">
        <v>5</v>
      </c>
      <c r="G3676" s="152" t="str">
        <f>VLOOKUP(D3676,sku归属!A:B,2,0)</f>
        <v>丁芳芳</v>
      </c>
    </row>
    <row r="3677" spans="1:13" s="59" customFormat="1" customHeight="1">
      <c r="A3677" s="59" t="s">
        <v>10150</v>
      </c>
      <c r="B3677" s="59" t="s">
        <v>10151</v>
      </c>
      <c r="C3677" s="59" t="s">
        <v>10152</v>
      </c>
      <c r="D3677" s="59">
        <v>801</v>
      </c>
      <c r="F3677" s="59" t="s">
        <v>5</v>
      </c>
      <c r="G3677" s="152" t="str">
        <f>VLOOKUP(D3677,sku归属!A:B,2,0)</f>
        <v>丁芳芳</v>
      </c>
    </row>
    <row r="3678" spans="1:13" s="59" customFormat="1" customHeight="1">
      <c r="A3678" s="59" t="s">
        <v>10153</v>
      </c>
      <c r="B3678" s="59" t="s">
        <v>10154</v>
      </c>
      <c r="C3678" s="59" t="s">
        <v>10155</v>
      </c>
      <c r="D3678" s="59">
        <v>801</v>
      </c>
      <c r="F3678" s="59" t="s">
        <v>5</v>
      </c>
      <c r="G3678" s="152" t="str">
        <f>VLOOKUP(D3678,sku归属!A:B,2,0)</f>
        <v>丁芳芳</v>
      </c>
    </row>
    <row r="3679" spans="1:13" s="59" customFormat="1" customHeight="1">
      <c r="A3679" s="59" t="s">
        <v>10156</v>
      </c>
      <c r="B3679" s="59" t="s">
        <v>10157</v>
      </c>
      <c r="C3679" s="59" t="s">
        <v>10158</v>
      </c>
      <c r="D3679" s="59">
        <v>801</v>
      </c>
      <c r="F3679" s="59" t="s">
        <v>5</v>
      </c>
      <c r="G3679" s="152" t="str">
        <f>VLOOKUP(D3679,sku归属!A:B,2,0)</f>
        <v>丁芳芳</v>
      </c>
    </row>
    <row r="3680" spans="1:13" s="59" customFormat="1" customHeight="1">
      <c r="A3680" s="59" t="s">
        <v>10159</v>
      </c>
      <c r="B3680" s="59" t="s">
        <v>10160</v>
      </c>
      <c r="C3680" s="59" t="s">
        <v>10161</v>
      </c>
      <c r="D3680" s="59">
        <v>801</v>
      </c>
      <c r="F3680" s="59" t="s">
        <v>5</v>
      </c>
      <c r="G3680" s="152" t="str">
        <f>VLOOKUP(D3680,sku归属!A:B,2,0)</f>
        <v>丁芳芳</v>
      </c>
    </row>
    <row r="3681" spans="1:13" s="59" customFormat="1" customHeight="1">
      <c r="A3681" s="59" t="s">
        <v>10162</v>
      </c>
      <c r="B3681" s="59" t="s">
        <v>10163</v>
      </c>
      <c r="C3681" s="59" t="s">
        <v>10164</v>
      </c>
      <c r="D3681" s="59">
        <v>801</v>
      </c>
      <c r="F3681" s="59" t="s">
        <v>5</v>
      </c>
      <c r="G3681" s="152" t="str">
        <f>VLOOKUP(D3681,sku归属!A:B,2,0)</f>
        <v>丁芳芳</v>
      </c>
    </row>
    <row r="3682" spans="1:13" s="59" customFormat="1" customHeight="1">
      <c r="A3682" s="59" t="s">
        <v>10165</v>
      </c>
      <c r="B3682" s="59" t="s">
        <v>10166</v>
      </c>
      <c r="C3682" s="59" t="s">
        <v>10167</v>
      </c>
      <c r="D3682" s="59">
        <v>801</v>
      </c>
      <c r="F3682" s="59" t="s">
        <v>5</v>
      </c>
      <c r="G3682" s="152" t="str">
        <f>VLOOKUP(D3682,sku归属!A:B,2,0)</f>
        <v>丁芳芳</v>
      </c>
    </row>
    <row r="3683" spans="1:13" s="59" customFormat="1" customHeight="1">
      <c r="A3683" s="59" t="s">
        <v>10168</v>
      </c>
      <c r="B3683" s="59" t="s">
        <v>10169</v>
      </c>
      <c r="C3683" s="59" t="s">
        <v>10170</v>
      </c>
      <c r="D3683" s="59">
        <v>801</v>
      </c>
      <c r="F3683" s="59" t="s">
        <v>5</v>
      </c>
      <c r="G3683" s="152" t="str">
        <f>VLOOKUP(D3683,sku归属!A:B,2,0)</f>
        <v>丁芳芳</v>
      </c>
    </row>
    <row r="3684" spans="1:13" s="59" customFormat="1" customHeight="1">
      <c r="A3684" s="59" t="s">
        <v>10171</v>
      </c>
      <c r="B3684" s="59" t="s">
        <v>10172</v>
      </c>
      <c r="C3684" s="59" t="s">
        <v>10173</v>
      </c>
      <c r="D3684" s="59">
        <v>801</v>
      </c>
      <c r="F3684" s="59" t="s">
        <v>5</v>
      </c>
      <c r="G3684" s="152" t="str">
        <f>VLOOKUP(D3684,sku归属!A:B,2,0)</f>
        <v>丁芳芳</v>
      </c>
    </row>
    <row r="3685" spans="1:13" s="59" customFormat="1" customHeight="1">
      <c r="A3685" s="59" t="s">
        <v>10174</v>
      </c>
      <c r="B3685" s="59" t="s">
        <v>10175</v>
      </c>
      <c r="C3685" s="59" t="s">
        <v>10176</v>
      </c>
      <c r="D3685" s="59">
        <v>801</v>
      </c>
      <c r="F3685" s="59" t="s">
        <v>5</v>
      </c>
      <c r="G3685" s="152" t="str">
        <f>VLOOKUP(D3685,sku归属!A:B,2,0)</f>
        <v>丁芳芳</v>
      </c>
    </row>
    <row r="3686" spans="1:13" s="59" customFormat="1" customHeight="1">
      <c r="A3686" s="59" t="s">
        <v>10177</v>
      </c>
      <c r="B3686" s="59" t="s">
        <v>10178</v>
      </c>
      <c r="C3686" s="59" t="s">
        <v>10179</v>
      </c>
      <c r="D3686" s="59">
        <v>801</v>
      </c>
      <c r="F3686" s="59" t="s">
        <v>5</v>
      </c>
      <c r="G3686" s="152" t="str">
        <f>VLOOKUP(D3686,sku归属!A:B,2,0)</f>
        <v>丁芳芳</v>
      </c>
    </row>
    <row r="3687" spans="1:13" s="59" customFormat="1" customHeight="1">
      <c r="A3687" s="59" t="s">
        <v>10180</v>
      </c>
      <c r="B3687" s="59" t="s">
        <v>10181</v>
      </c>
      <c r="C3687" s="59" t="s">
        <v>10182</v>
      </c>
      <c r="D3687" s="59">
        <v>801</v>
      </c>
      <c r="F3687" s="59" t="s">
        <v>5</v>
      </c>
      <c r="G3687" s="152" t="str">
        <f>VLOOKUP(D3687,sku归属!A:B,2,0)</f>
        <v>丁芳芳</v>
      </c>
    </row>
    <row r="3688" spans="1:13" s="59" customFormat="1" customHeight="1">
      <c r="A3688" s="59" t="s">
        <v>10183</v>
      </c>
      <c r="B3688" s="59" t="s">
        <v>10184</v>
      </c>
      <c r="C3688" s="59" t="s">
        <v>10185</v>
      </c>
      <c r="D3688" s="59">
        <v>801</v>
      </c>
      <c r="F3688" s="59" t="s">
        <v>5</v>
      </c>
      <c r="G3688" s="152" t="str">
        <f>VLOOKUP(D3688,sku归属!A:B,2,0)</f>
        <v>丁芳芳</v>
      </c>
    </row>
    <row r="3689" spans="1:13" s="59" customFormat="1" customHeight="1">
      <c r="A3689" s="59" t="s">
        <v>10186</v>
      </c>
      <c r="B3689" s="59" t="s">
        <v>10187</v>
      </c>
      <c r="C3689" s="59" t="s">
        <v>2831</v>
      </c>
      <c r="D3689" s="59">
        <v>801</v>
      </c>
      <c r="F3689" s="59" t="s">
        <v>5</v>
      </c>
      <c r="G3689" s="152" t="str">
        <f>VLOOKUP(D3689,sku归属!A:B,2,0)</f>
        <v>丁芳芳</v>
      </c>
    </row>
    <row r="3690" spans="1:13" s="59" customFormat="1" customHeight="1">
      <c r="A3690" s="59" t="s">
        <v>10188</v>
      </c>
      <c r="B3690" s="59" t="s">
        <v>10189</v>
      </c>
      <c r="C3690" s="59" t="s">
        <v>2828</v>
      </c>
      <c r="D3690" s="59">
        <v>801</v>
      </c>
      <c r="F3690" s="59" t="s">
        <v>5</v>
      </c>
      <c r="G3690" s="152" t="str">
        <f>VLOOKUP(D3690,sku归属!A:B,2,0)</f>
        <v>丁芳芳</v>
      </c>
    </row>
    <row r="3691" spans="1:13" s="59" customFormat="1" customHeight="1">
      <c r="A3691" s="59" t="s">
        <v>10190</v>
      </c>
      <c r="B3691" s="59" t="s">
        <v>10191</v>
      </c>
      <c r="C3691" s="59" t="s">
        <v>1798</v>
      </c>
      <c r="D3691" s="59" t="s">
        <v>6</v>
      </c>
      <c r="F3691" s="59" t="s">
        <v>5</v>
      </c>
      <c r="G3691" s="152" t="str">
        <f>VLOOKUP(D3691,sku归属!A:B,2,0)</f>
        <v>莫美玉</v>
      </c>
    </row>
    <row r="3692" spans="1:13" s="59" customFormat="1" customHeight="1">
      <c r="A3692" s="59" t="s">
        <v>10192</v>
      </c>
      <c r="B3692" s="59" t="s">
        <v>10193</v>
      </c>
      <c r="C3692" s="59" t="s">
        <v>1795</v>
      </c>
      <c r="D3692" s="59" t="s">
        <v>6</v>
      </c>
      <c r="F3692" s="59" t="s">
        <v>5</v>
      </c>
      <c r="G3692" s="152" t="str">
        <f>VLOOKUP(D3692,sku归属!A:B,2,0)</f>
        <v>莫美玉</v>
      </c>
    </row>
    <row r="3693" spans="1:13" s="59" customFormat="1" customHeight="1">
      <c r="A3693" s="59" t="s">
        <v>10194</v>
      </c>
      <c r="B3693" s="59" t="s">
        <v>10195</v>
      </c>
      <c r="C3693" s="59" t="s">
        <v>1804</v>
      </c>
      <c r="D3693" s="59" t="s">
        <v>6</v>
      </c>
      <c r="F3693" s="59" t="s">
        <v>5</v>
      </c>
      <c r="G3693" s="152" t="str">
        <f>VLOOKUP(D3693,sku归属!A:B,2,0)</f>
        <v>莫美玉</v>
      </c>
    </row>
    <row r="3694" spans="1:13" s="59" customFormat="1" customHeight="1">
      <c r="A3694" s="59" t="s">
        <v>10196</v>
      </c>
      <c r="B3694" s="59" t="s">
        <v>10197</v>
      </c>
      <c r="C3694" s="59" t="s">
        <v>1801</v>
      </c>
      <c r="D3694" s="59" t="s">
        <v>6</v>
      </c>
      <c r="F3694" s="59" t="s">
        <v>5</v>
      </c>
      <c r="G3694" s="152" t="str">
        <f>VLOOKUP(D3694,sku归属!A:B,2,0)</f>
        <v>莫美玉</v>
      </c>
    </row>
    <row r="3695" spans="1:13" s="59" customFormat="1" customHeight="1">
      <c r="A3695" s="59" t="s">
        <v>10198</v>
      </c>
      <c r="B3695" s="59" t="s">
        <v>10199</v>
      </c>
      <c r="C3695" s="59" t="s">
        <v>10200</v>
      </c>
      <c r="D3695" s="59" t="s">
        <v>6</v>
      </c>
      <c r="F3695" s="59" t="s">
        <v>5</v>
      </c>
      <c r="G3695" s="152" t="str">
        <f>VLOOKUP(D3695,sku归属!A:B,2,0)</f>
        <v>莫美玉</v>
      </c>
    </row>
    <row r="3696" spans="1:13" s="59" customFormat="1" customHeight="1">
      <c r="A3696" s="59" t="s">
        <v>10201</v>
      </c>
      <c r="B3696" s="59" t="s">
        <v>10202</v>
      </c>
      <c r="C3696" s="59" t="s">
        <v>10203</v>
      </c>
      <c r="D3696" s="59" t="s">
        <v>6</v>
      </c>
      <c r="F3696" s="59" t="s">
        <v>5</v>
      </c>
      <c r="G3696" s="152" t="str">
        <f>VLOOKUP(D3696,sku归属!A:B,2,0)</f>
        <v>莫美玉</v>
      </c>
    </row>
    <row r="3697" spans="1:13" s="59" customFormat="1" customHeight="1">
      <c r="A3697" s="59" t="s">
        <v>10204</v>
      </c>
      <c r="B3697" s="59" t="s">
        <v>10205</v>
      </c>
      <c r="C3697" s="59" t="s">
        <v>10206</v>
      </c>
      <c r="D3697" s="59" t="s">
        <v>6</v>
      </c>
      <c r="F3697" s="59" t="s">
        <v>5</v>
      </c>
      <c r="G3697" s="152" t="str">
        <f>VLOOKUP(D3697,sku归属!A:B,2,0)</f>
        <v>莫美玉</v>
      </c>
    </row>
    <row r="3698" spans="1:13" s="59" customFormat="1" customHeight="1">
      <c r="A3698" s="59" t="s">
        <v>10207</v>
      </c>
      <c r="B3698" s="59" t="s">
        <v>10208</v>
      </c>
      <c r="C3698" s="59" t="s">
        <v>10209</v>
      </c>
      <c r="D3698" s="59" t="s">
        <v>6</v>
      </c>
      <c r="F3698" s="59" t="s">
        <v>5</v>
      </c>
      <c r="G3698" s="152" t="str">
        <f>VLOOKUP(D3698,sku归属!A:B,2,0)</f>
        <v>莫美玉</v>
      </c>
    </row>
    <row r="3699" spans="1:13" s="59" customFormat="1" customHeight="1">
      <c r="A3699" s="59" t="s">
        <v>10210</v>
      </c>
      <c r="B3699" s="59" t="s">
        <v>10211</v>
      </c>
      <c r="C3699" s="59" t="s">
        <v>4533</v>
      </c>
      <c r="D3699" s="59" t="s">
        <v>6</v>
      </c>
      <c r="F3699" s="59" t="s">
        <v>5</v>
      </c>
      <c r="G3699" s="152" t="str">
        <f>VLOOKUP(D3699,sku归属!A:B,2,0)</f>
        <v>莫美玉</v>
      </c>
    </row>
    <row r="3700" spans="1:13" s="59" customFormat="1" customHeight="1">
      <c r="A3700" s="59" t="s">
        <v>10212</v>
      </c>
      <c r="B3700" s="59" t="s">
        <v>10213</v>
      </c>
      <c r="C3700" s="59" t="s">
        <v>4542</v>
      </c>
      <c r="D3700" s="59" t="s">
        <v>6</v>
      </c>
      <c r="F3700" s="59" t="s">
        <v>5</v>
      </c>
      <c r="G3700" s="152" t="str">
        <f>VLOOKUP(D3700,sku归属!A:B,2,0)</f>
        <v>莫美玉</v>
      </c>
    </row>
    <row r="3701" spans="1:13" s="59" customFormat="1" customHeight="1">
      <c r="A3701" s="59" t="s">
        <v>10214</v>
      </c>
      <c r="B3701" s="59" t="s">
        <v>10215</v>
      </c>
      <c r="C3701" s="59" t="s">
        <v>4545</v>
      </c>
      <c r="D3701" s="59" t="s">
        <v>6</v>
      </c>
      <c r="F3701" s="59" t="s">
        <v>5</v>
      </c>
      <c r="G3701" s="152" t="str">
        <f>VLOOKUP(D3701,sku归属!A:B,2,0)</f>
        <v>莫美玉</v>
      </c>
    </row>
    <row r="3702" spans="1:13" s="59" customFormat="1" customHeight="1">
      <c r="A3702" s="59" t="s">
        <v>10216</v>
      </c>
      <c r="B3702" s="59" t="s">
        <v>10217</v>
      </c>
      <c r="C3702" s="59" t="s">
        <v>4539</v>
      </c>
      <c r="D3702" s="59" t="s">
        <v>6</v>
      </c>
      <c r="F3702" s="59" t="s">
        <v>5</v>
      </c>
      <c r="G3702" s="152" t="str">
        <f>VLOOKUP(D3702,sku归属!A:B,2,0)</f>
        <v>莫美玉</v>
      </c>
    </row>
    <row r="3703" spans="1:13" s="59" customFormat="1" customHeight="1">
      <c r="A3703" s="59" t="s">
        <v>10218</v>
      </c>
      <c r="B3703" s="59" t="s">
        <v>10219</v>
      </c>
      <c r="C3703" s="59" t="s">
        <v>4536</v>
      </c>
      <c r="D3703" s="59" t="s">
        <v>6</v>
      </c>
      <c r="F3703" s="59" t="s">
        <v>5</v>
      </c>
      <c r="G3703" s="152" t="str">
        <f>VLOOKUP(D3703,sku归属!A:B,2,0)</f>
        <v>莫美玉</v>
      </c>
    </row>
    <row r="3704" spans="1:13" s="59" customFormat="1" customHeight="1">
      <c r="A3704" s="59" t="s">
        <v>10220</v>
      </c>
      <c r="B3704" s="59" t="s">
        <v>10221</v>
      </c>
      <c r="C3704" s="59" t="s">
        <v>4530</v>
      </c>
      <c r="D3704" s="59" t="s">
        <v>6</v>
      </c>
      <c r="F3704" s="59" t="s">
        <v>5</v>
      </c>
      <c r="G3704" s="152" t="str">
        <f>VLOOKUP(D3704,sku归属!A:B,2,0)</f>
        <v>莫美玉</v>
      </c>
    </row>
    <row r="3705" spans="1:13" s="59" customFormat="1" customHeight="1">
      <c r="A3705" s="59" t="s">
        <v>10222</v>
      </c>
      <c r="B3705" s="59" t="s">
        <v>10223</v>
      </c>
      <c r="C3705" s="59" t="s">
        <v>2697</v>
      </c>
      <c r="D3705" s="59" t="s">
        <v>6</v>
      </c>
      <c r="F3705" s="59" t="s">
        <v>5</v>
      </c>
      <c r="G3705" s="152" t="str">
        <f>VLOOKUP(D3705,sku归属!A:B,2,0)</f>
        <v>莫美玉</v>
      </c>
    </row>
    <row r="3706" spans="1:13" s="59" customFormat="1" customHeight="1">
      <c r="A3706" s="59" t="s">
        <v>10224</v>
      </c>
      <c r="B3706" s="59" t="s">
        <v>10225</v>
      </c>
      <c r="C3706" s="59" t="s">
        <v>2700</v>
      </c>
      <c r="D3706" s="59" t="s">
        <v>6</v>
      </c>
      <c r="F3706" s="59" t="s">
        <v>5</v>
      </c>
      <c r="G3706" s="152" t="str">
        <f>VLOOKUP(D3706,sku归属!A:B,2,0)</f>
        <v>莫美玉</v>
      </c>
    </row>
    <row r="3707" spans="1:13" s="59" customFormat="1" customHeight="1">
      <c r="A3707" s="59" t="s">
        <v>10226</v>
      </c>
      <c r="B3707" s="59" t="s">
        <v>10227</v>
      </c>
      <c r="C3707" s="59" t="s">
        <v>2700</v>
      </c>
      <c r="D3707" s="59" t="s">
        <v>6</v>
      </c>
      <c r="F3707" s="59" t="s">
        <v>5</v>
      </c>
      <c r="G3707" s="152" t="str">
        <f>VLOOKUP(D3707,sku归属!A:B,2,0)</f>
        <v>莫美玉</v>
      </c>
    </row>
    <row r="3708" spans="1:13" s="59" customFormat="1" customHeight="1">
      <c r="A3708" s="59" t="s">
        <v>10228</v>
      </c>
      <c r="B3708" s="59" t="s">
        <v>10229</v>
      </c>
      <c r="C3708" s="59" t="s">
        <v>2706</v>
      </c>
      <c r="D3708" s="59" t="s">
        <v>6</v>
      </c>
      <c r="F3708" s="59" t="s">
        <v>5</v>
      </c>
      <c r="G3708" s="152" t="str">
        <f>VLOOKUP(D3708,sku归属!A:B,2,0)</f>
        <v>莫美玉</v>
      </c>
    </row>
    <row r="3709" spans="1:13" s="59" customFormat="1" customHeight="1">
      <c r="A3709" s="59" t="s">
        <v>10230</v>
      </c>
      <c r="B3709" s="59" t="s">
        <v>10231</v>
      </c>
      <c r="C3709" s="59" t="s">
        <v>2703</v>
      </c>
      <c r="D3709" s="59" t="s">
        <v>6</v>
      </c>
      <c r="F3709" s="59" t="s">
        <v>5</v>
      </c>
      <c r="G3709" s="152" t="str">
        <f>VLOOKUP(D3709,sku归属!A:B,2,0)</f>
        <v>莫美玉</v>
      </c>
    </row>
    <row r="3710" spans="1:13" s="59" customFormat="1" customHeight="1">
      <c r="A3710" s="59" t="s">
        <v>10232</v>
      </c>
      <c r="B3710" s="59" t="s">
        <v>10233</v>
      </c>
      <c r="C3710" s="59" t="s">
        <v>2709</v>
      </c>
      <c r="D3710" s="59" t="s">
        <v>6</v>
      </c>
      <c r="F3710" s="59" t="s">
        <v>5</v>
      </c>
      <c r="G3710" s="152" t="str">
        <f>VLOOKUP(D3710,sku归属!A:B,2,0)</f>
        <v>莫美玉</v>
      </c>
    </row>
    <row r="3711" spans="1:13" s="59" customFormat="1" customHeight="1">
      <c r="A3711" s="59" t="s">
        <v>10234</v>
      </c>
      <c r="B3711" s="59" t="s">
        <v>10235</v>
      </c>
      <c r="C3711" s="59" t="s">
        <v>10236</v>
      </c>
      <c r="D3711" s="59" t="s">
        <v>6</v>
      </c>
      <c r="F3711" s="59" t="s">
        <v>5</v>
      </c>
      <c r="G3711" s="152" t="str">
        <f>VLOOKUP(D3711,sku归属!A:B,2,0)</f>
        <v>莫美玉</v>
      </c>
    </row>
    <row r="3712" spans="1:13" s="59" customFormat="1" customHeight="1">
      <c r="A3712" s="59" t="s">
        <v>10237</v>
      </c>
      <c r="B3712" s="59" t="s">
        <v>10238</v>
      </c>
      <c r="C3712" s="59" t="s">
        <v>10239</v>
      </c>
      <c r="D3712" s="59" t="s">
        <v>6</v>
      </c>
      <c r="F3712" s="59" t="s">
        <v>5</v>
      </c>
      <c r="G3712" s="152" t="str">
        <f>VLOOKUP(D3712,sku归属!A:B,2,0)</f>
        <v>莫美玉</v>
      </c>
    </row>
    <row r="3713" spans="1:13" s="59" customFormat="1" customHeight="1">
      <c r="A3713" s="59" t="s">
        <v>10240</v>
      </c>
      <c r="B3713" s="59" t="s">
        <v>10241</v>
      </c>
      <c r="C3713" s="59" t="s">
        <v>10242</v>
      </c>
      <c r="D3713" s="59" t="s">
        <v>6</v>
      </c>
      <c r="F3713" s="59" t="s">
        <v>5</v>
      </c>
      <c r="G3713" s="152" t="str">
        <f>VLOOKUP(D3713,sku归属!A:B,2,0)</f>
        <v>莫美玉</v>
      </c>
    </row>
    <row r="3714" spans="1:13" s="59" customFormat="1" customHeight="1">
      <c r="A3714" s="59" t="s">
        <v>10243</v>
      </c>
      <c r="B3714" s="59" t="s">
        <v>10244</v>
      </c>
      <c r="C3714" s="59" t="s">
        <v>10245</v>
      </c>
      <c r="D3714" s="59" t="s">
        <v>6</v>
      </c>
      <c r="F3714" s="59" t="s">
        <v>5</v>
      </c>
      <c r="G3714" s="152" t="str">
        <f>VLOOKUP(D3714,sku归属!A:B,2,0)</f>
        <v>莫美玉</v>
      </c>
    </row>
    <row r="3715" spans="1:13" s="59" customFormat="1" customHeight="1">
      <c r="A3715" s="59" t="s">
        <v>10246</v>
      </c>
      <c r="B3715" s="59" t="s">
        <v>10247</v>
      </c>
      <c r="C3715" s="59" t="s">
        <v>10248</v>
      </c>
      <c r="D3715" s="59" t="s">
        <v>6</v>
      </c>
      <c r="F3715" s="59" t="s">
        <v>5</v>
      </c>
      <c r="G3715" s="152" t="str">
        <f>VLOOKUP(D3715,sku归属!A:B,2,0)</f>
        <v>莫美玉</v>
      </c>
    </row>
    <row r="3716" spans="1:13" s="59" customFormat="1" customHeight="1">
      <c r="A3716" s="59" t="s">
        <v>10249</v>
      </c>
      <c r="B3716" s="59" t="s">
        <v>10250</v>
      </c>
      <c r="C3716" s="59" t="s">
        <v>10251</v>
      </c>
      <c r="D3716" s="59" t="s">
        <v>6</v>
      </c>
      <c r="F3716" s="59" t="s">
        <v>5</v>
      </c>
      <c r="G3716" s="152" t="str">
        <f>VLOOKUP(D3716,sku归属!A:B,2,0)</f>
        <v>莫美玉</v>
      </c>
    </row>
    <row r="3717" spans="1:13" s="59" customFormat="1" customHeight="1">
      <c r="A3717" s="59" t="s">
        <v>10252</v>
      </c>
      <c r="B3717" s="59" t="s">
        <v>10253</v>
      </c>
      <c r="C3717" s="59" t="s">
        <v>2514</v>
      </c>
      <c r="D3717" s="59" t="s">
        <v>6</v>
      </c>
      <c r="F3717" s="59" t="s">
        <v>5</v>
      </c>
      <c r="G3717" s="152" t="str">
        <f>VLOOKUP(D3717,sku归属!A:B,2,0)</f>
        <v>莫美玉</v>
      </c>
    </row>
    <row r="3718" spans="1:13" s="59" customFormat="1" customHeight="1">
      <c r="A3718" s="59" t="s">
        <v>10254</v>
      </c>
      <c r="B3718" s="59" t="s">
        <v>10255</v>
      </c>
      <c r="C3718" s="59" t="s">
        <v>2511</v>
      </c>
      <c r="D3718" s="59" t="s">
        <v>6</v>
      </c>
      <c r="F3718" s="59" t="s">
        <v>5</v>
      </c>
      <c r="G3718" s="152" t="str">
        <f>VLOOKUP(D3718,sku归属!A:B,2,0)</f>
        <v>莫美玉</v>
      </c>
    </row>
    <row r="3719" spans="1:13" s="59" customFormat="1" customHeight="1">
      <c r="A3719" s="59" t="s">
        <v>10256</v>
      </c>
      <c r="B3719" s="59" t="s">
        <v>10257</v>
      </c>
      <c r="C3719" s="59" t="s">
        <v>2520</v>
      </c>
      <c r="D3719" s="59" t="s">
        <v>6</v>
      </c>
      <c r="F3719" s="59" t="s">
        <v>5</v>
      </c>
      <c r="G3719" s="152" t="str">
        <f>VLOOKUP(D3719,sku归属!A:B,2,0)</f>
        <v>莫美玉</v>
      </c>
    </row>
    <row r="3720" spans="1:13" s="59" customFormat="1" customHeight="1">
      <c r="A3720" s="59" t="s">
        <v>10258</v>
      </c>
      <c r="B3720" s="59" t="s">
        <v>10259</v>
      </c>
      <c r="C3720" s="59" t="s">
        <v>2517</v>
      </c>
      <c r="D3720" s="59" t="s">
        <v>6</v>
      </c>
      <c r="F3720" s="59" t="s">
        <v>5</v>
      </c>
      <c r="G3720" s="152" t="str">
        <f>VLOOKUP(D3720,sku归属!A:B,2,0)</f>
        <v>莫美玉</v>
      </c>
    </row>
    <row r="3721" spans="1:13" s="59" customFormat="1" customHeight="1">
      <c r="A3721" s="59" t="s">
        <v>10260</v>
      </c>
      <c r="B3721" s="59" t="s">
        <v>10261</v>
      </c>
      <c r="C3721" s="59" t="s">
        <v>3428</v>
      </c>
      <c r="D3721" s="59" t="s">
        <v>6</v>
      </c>
      <c r="F3721" s="59" t="s">
        <v>5</v>
      </c>
      <c r="G3721" s="152" t="str">
        <f>VLOOKUP(D3721,sku归属!A:B,2,0)</f>
        <v>莫美玉</v>
      </c>
    </row>
    <row r="3722" spans="1:13" s="59" customFormat="1" customHeight="1">
      <c r="A3722" s="59" t="s">
        <v>10262</v>
      </c>
      <c r="B3722" s="59" t="s">
        <v>10263</v>
      </c>
      <c r="C3722" s="59" t="s">
        <v>2899</v>
      </c>
      <c r="D3722" s="59" t="s">
        <v>6</v>
      </c>
      <c r="F3722" s="59" t="s">
        <v>5</v>
      </c>
      <c r="G3722" s="152" t="str">
        <f>VLOOKUP(D3722,sku归属!A:B,2,0)</f>
        <v>莫美玉</v>
      </c>
    </row>
    <row r="3723" spans="1:13" s="59" customFormat="1" customHeight="1">
      <c r="A3723" s="59" t="s">
        <v>10264</v>
      </c>
      <c r="B3723" s="59" t="s">
        <v>10265</v>
      </c>
      <c r="C3723" s="59" t="s">
        <v>3431</v>
      </c>
      <c r="D3723" s="59" t="s">
        <v>6</v>
      </c>
      <c r="F3723" s="59" t="s">
        <v>5</v>
      </c>
      <c r="G3723" s="152" t="str">
        <f>VLOOKUP(D3723,sku归属!A:B,2,0)</f>
        <v>莫美玉</v>
      </c>
    </row>
    <row r="3724" spans="1:13" s="59" customFormat="1" customHeight="1">
      <c r="A3724" s="59" t="s">
        <v>10266</v>
      </c>
      <c r="B3724" s="59" t="s">
        <v>10267</v>
      </c>
      <c r="C3724" s="59" t="s">
        <v>10143</v>
      </c>
      <c r="D3724" s="59" t="s">
        <v>6</v>
      </c>
      <c r="F3724" s="59" t="s">
        <v>5</v>
      </c>
      <c r="G3724" s="152" t="str">
        <f>VLOOKUP(D3724,sku归属!A:B,2,0)</f>
        <v>莫美玉</v>
      </c>
    </row>
    <row r="3725" spans="1:13" s="59" customFormat="1" customHeight="1">
      <c r="A3725" s="59" t="s">
        <v>10268</v>
      </c>
      <c r="B3725" s="59" t="s">
        <v>10269</v>
      </c>
      <c r="C3725" s="59" t="s">
        <v>10146</v>
      </c>
      <c r="D3725" s="59" t="s">
        <v>6</v>
      </c>
      <c r="F3725" s="59" t="s">
        <v>5</v>
      </c>
      <c r="G3725" s="152" t="str">
        <f>VLOOKUP(D3725,sku归属!A:B,2,0)</f>
        <v>莫美玉</v>
      </c>
    </row>
    <row r="3726" spans="1:13" s="59" customFormat="1" customHeight="1">
      <c r="A3726" s="59" t="s">
        <v>10270</v>
      </c>
      <c r="B3726" s="59" t="s">
        <v>10271</v>
      </c>
      <c r="C3726" s="59" t="s">
        <v>10149</v>
      </c>
      <c r="D3726" s="59" t="s">
        <v>6</v>
      </c>
      <c r="F3726" s="59" t="s">
        <v>5</v>
      </c>
      <c r="G3726" s="152" t="str">
        <f>VLOOKUP(D3726,sku归属!A:B,2,0)</f>
        <v>莫美玉</v>
      </c>
    </row>
    <row r="3727" spans="1:13" s="59" customFormat="1" customHeight="1">
      <c r="A3727" s="59" t="s">
        <v>10272</v>
      </c>
      <c r="B3727" s="59" t="s">
        <v>10273</v>
      </c>
      <c r="C3727" s="59" t="s">
        <v>10152</v>
      </c>
      <c r="D3727" s="59" t="s">
        <v>6</v>
      </c>
      <c r="F3727" s="59" t="s">
        <v>5</v>
      </c>
      <c r="G3727" s="152" t="str">
        <f>VLOOKUP(D3727,sku归属!A:B,2,0)</f>
        <v>莫美玉</v>
      </c>
    </row>
    <row r="3728" spans="1:13" s="59" customFormat="1" customHeight="1">
      <c r="A3728" s="59" t="s">
        <v>10274</v>
      </c>
      <c r="B3728" s="59" t="s">
        <v>10275</v>
      </c>
      <c r="C3728" s="59" t="s">
        <v>10276</v>
      </c>
      <c r="D3728" s="59" t="s">
        <v>6</v>
      </c>
      <c r="F3728" s="59" t="s">
        <v>5</v>
      </c>
      <c r="G3728" s="152" t="str">
        <f>VLOOKUP(D3728,sku归属!A:B,2,0)</f>
        <v>莫美玉</v>
      </c>
    </row>
    <row r="3729" spans="1:13" s="59" customFormat="1" customHeight="1">
      <c r="A3729" s="59" t="s">
        <v>10277</v>
      </c>
      <c r="B3729" s="59" t="s">
        <v>10278</v>
      </c>
      <c r="C3729" s="59" t="s">
        <v>10276</v>
      </c>
      <c r="D3729" s="59" t="s">
        <v>6</v>
      </c>
      <c r="F3729" s="59" t="s">
        <v>5</v>
      </c>
      <c r="G3729" s="152" t="str">
        <f>VLOOKUP(D3729,sku归属!A:B,2,0)</f>
        <v>莫美玉</v>
      </c>
    </row>
    <row r="3730" spans="1:13" s="59" customFormat="1" customHeight="1">
      <c r="A3730" s="59" t="s">
        <v>10279</v>
      </c>
      <c r="B3730" s="59" t="s">
        <v>10280</v>
      </c>
      <c r="C3730" s="59" t="s">
        <v>10281</v>
      </c>
      <c r="D3730" s="59" t="s">
        <v>6</v>
      </c>
      <c r="F3730" s="59" t="s">
        <v>5</v>
      </c>
      <c r="G3730" s="152" t="str">
        <f>VLOOKUP(D3730,sku归属!A:B,2,0)</f>
        <v>莫美玉</v>
      </c>
    </row>
    <row r="3731" spans="1:13" s="59" customFormat="1" customHeight="1">
      <c r="A3731" s="59" t="s">
        <v>10282</v>
      </c>
      <c r="B3731" s="59" t="s">
        <v>10283</v>
      </c>
      <c r="C3731" s="59" t="s">
        <v>10284</v>
      </c>
      <c r="D3731" s="59" t="s">
        <v>6</v>
      </c>
      <c r="F3731" s="59" t="s">
        <v>5</v>
      </c>
      <c r="G3731" s="152" t="str">
        <f>VLOOKUP(D3731,sku归属!A:B,2,0)</f>
        <v>莫美玉</v>
      </c>
    </row>
    <row r="3732" spans="1:13" s="59" customFormat="1" customHeight="1">
      <c r="A3732" s="59" t="s">
        <v>10285</v>
      </c>
      <c r="B3732" s="59" t="s">
        <v>10286</v>
      </c>
      <c r="C3732" s="59" t="s">
        <v>10287</v>
      </c>
      <c r="D3732" s="59" t="s">
        <v>17</v>
      </c>
      <c r="F3732" s="59" t="s">
        <v>5</v>
      </c>
      <c r="G3732" s="152" t="str">
        <f>VLOOKUP(D3732,sku归属!A:B,2,0)</f>
        <v>其他</v>
      </c>
    </row>
    <row r="3733" spans="1:13" s="59" customFormat="1" customHeight="1">
      <c r="A3733" s="59" t="s">
        <v>10288</v>
      </c>
      <c r="B3733" s="59" t="s">
        <v>10289</v>
      </c>
      <c r="C3733" s="59" t="s">
        <v>10290</v>
      </c>
      <c r="D3733" s="59" t="s">
        <v>17</v>
      </c>
      <c r="F3733" s="59" t="s">
        <v>5</v>
      </c>
      <c r="G3733" s="152" t="str">
        <f>VLOOKUP(D3733,sku归属!A:B,2,0)</f>
        <v>其他</v>
      </c>
    </row>
    <row r="3734" spans="1:13" s="59" customFormat="1" customHeight="1">
      <c r="A3734" s="59" t="s">
        <v>10291</v>
      </c>
      <c r="B3734" s="59" t="s">
        <v>10292</v>
      </c>
      <c r="C3734" s="59" t="s">
        <v>10293</v>
      </c>
      <c r="D3734" s="59" t="s">
        <v>17</v>
      </c>
      <c r="F3734" s="59" t="s">
        <v>5</v>
      </c>
      <c r="G3734" s="152" t="str">
        <f>VLOOKUP(D3734,sku归属!A:B,2,0)</f>
        <v>其他</v>
      </c>
    </row>
    <row r="3735" spans="1:13" s="59" customFormat="1" customHeight="1">
      <c r="A3735" s="59" t="s">
        <v>10294</v>
      </c>
      <c r="B3735" s="59" t="s">
        <v>10295</v>
      </c>
      <c r="C3735" s="59" t="s">
        <v>10296</v>
      </c>
      <c r="D3735" s="59" t="s">
        <v>17</v>
      </c>
      <c r="F3735" s="59" t="s">
        <v>5</v>
      </c>
      <c r="G3735" s="152" t="str">
        <f>VLOOKUP(D3735,sku归属!A:B,2,0)</f>
        <v>其他</v>
      </c>
    </row>
    <row r="3736" spans="1:13" s="59" customFormat="1" customHeight="1">
      <c r="A3736" s="59" t="s">
        <v>10297</v>
      </c>
      <c r="B3736" s="59" t="s">
        <v>10298</v>
      </c>
      <c r="C3736" s="59" t="s">
        <v>10299</v>
      </c>
      <c r="D3736" s="59" t="s">
        <v>17</v>
      </c>
      <c r="F3736" s="59" t="s">
        <v>5</v>
      </c>
      <c r="G3736" s="152" t="str">
        <f>VLOOKUP(D3736,sku归属!A:B,2,0)</f>
        <v>其他</v>
      </c>
    </row>
    <row r="3737" spans="1:13" s="59" customFormat="1" customHeight="1">
      <c r="A3737" s="59" t="s">
        <v>10300</v>
      </c>
      <c r="B3737" s="59" t="s">
        <v>10301</v>
      </c>
      <c r="C3737" s="59" t="s">
        <v>10302</v>
      </c>
      <c r="D3737" s="59" t="s">
        <v>17</v>
      </c>
      <c r="F3737" s="59" t="s">
        <v>5</v>
      </c>
      <c r="G3737" s="152" t="str">
        <f>VLOOKUP(D3737,sku归属!A:B,2,0)</f>
        <v>其他</v>
      </c>
    </row>
    <row r="3738" spans="1:13" s="59" customFormat="1" customHeight="1">
      <c r="A3738" s="59" t="s">
        <v>10303</v>
      </c>
      <c r="B3738" s="59" t="s">
        <v>10304</v>
      </c>
      <c r="C3738" s="59" t="s">
        <v>10305</v>
      </c>
      <c r="D3738" s="59" t="s">
        <v>17</v>
      </c>
      <c r="F3738" s="59" t="s">
        <v>5</v>
      </c>
      <c r="G3738" s="152" t="str">
        <f>VLOOKUP(D3738,sku归属!A:B,2,0)</f>
        <v>其他</v>
      </c>
    </row>
    <row r="3739" spans="1:13" s="59" customFormat="1" customHeight="1">
      <c r="A3739" s="59" t="s">
        <v>10306</v>
      </c>
      <c r="B3739" s="59" t="s">
        <v>10307</v>
      </c>
      <c r="C3739" s="59" t="s">
        <v>10308</v>
      </c>
      <c r="D3739" s="59" t="s">
        <v>17</v>
      </c>
      <c r="F3739" s="59" t="s">
        <v>5</v>
      </c>
      <c r="G3739" s="152" t="str">
        <f>VLOOKUP(D3739,sku归属!A:B,2,0)</f>
        <v>其他</v>
      </c>
    </row>
    <row r="3740" spans="1:13" s="59" customFormat="1" customHeight="1">
      <c r="A3740" s="59" t="s">
        <v>10309</v>
      </c>
      <c r="B3740" s="59" t="s">
        <v>10310</v>
      </c>
      <c r="C3740" s="59" t="s">
        <v>10311</v>
      </c>
      <c r="D3740" s="59" t="s">
        <v>17</v>
      </c>
      <c r="F3740" s="59" t="s">
        <v>5</v>
      </c>
      <c r="G3740" s="152" t="str">
        <f>VLOOKUP(D3740,sku归属!A:B,2,0)</f>
        <v>其他</v>
      </c>
    </row>
    <row r="3741" spans="1:13" s="59" customFormat="1" customHeight="1">
      <c r="A3741" s="59" t="s">
        <v>10312</v>
      </c>
      <c r="B3741" s="59" t="s">
        <v>10313</v>
      </c>
      <c r="C3741" s="59" t="s">
        <v>10314</v>
      </c>
      <c r="D3741" s="59" t="s">
        <v>17</v>
      </c>
      <c r="F3741" s="59" t="s">
        <v>5</v>
      </c>
      <c r="G3741" s="152" t="str">
        <f>VLOOKUP(D3741,sku归属!A:B,2,0)</f>
        <v>其他</v>
      </c>
    </row>
    <row r="3742" spans="1:13" s="59" customFormat="1" customHeight="1">
      <c r="A3742" s="59" t="s">
        <v>10315</v>
      </c>
      <c r="B3742" s="59" t="s">
        <v>10316</v>
      </c>
      <c r="C3742" s="59" t="s">
        <v>10317</v>
      </c>
      <c r="D3742" s="59" t="s">
        <v>17</v>
      </c>
      <c r="F3742" s="59" t="s">
        <v>5</v>
      </c>
      <c r="G3742" s="152" t="str">
        <f>VLOOKUP(D3742,sku归属!A:B,2,0)</f>
        <v>其他</v>
      </c>
    </row>
    <row r="3743" spans="1:13" s="59" customFormat="1" customHeight="1">
      <c r="A3743" s="59" t="s">
        <v>10318</v>
      </c>
      <c r="B3743" s="59" t="s">
        <v>10319</v>
      </c>
      <c r="C3743" s="59" t="s">
        <v>10320</v>
      </c>
      <c r="D3743" s="59" t="s">
        <v>17</v>
      </c>
      <c r="F3743" s="59" t="s">
        <v>5</v>
      </c>
      <c r="G3743" s="152" t="str">
        <f>VLOOKUP(D3743,sku归属!A:B,2,0)</f>
        <v>其他</v>
      </c>
    </row>
    <row r="3744" spans="1:13" s="59" customFormat="1" customHeight="1">
      <c r="A3744" s="59" t="s">
        <v>10321</v>
      </c>
      <c r="B3744" s="59" t="s">
        <v>10322</v>
      </c>
      <c r="C3744" s="59" t="s">
        <v>10323</v>
      </c>
      <c r="D3744" s="59" t="s">
        <v>17</v>
      </c>
      <c r="F3744" s="59" t="s">
        <v>5</v>
      </c>
      <c r="G3744" s="152" t="str">
        <f>VLOOKUP(D3744,sku归属!A:B,2,0)</f>
        <v>其他</v>
      </c>
    </row>
    <row r="3745" spans="1:13" s="59" customFormat="1" customHeight="1">
      <c r="A3745" s="59" t="s">
        <v>10324</v>
      </c>
      <c r="B3745" s="59" t="s">
        <v>10325</v>
      </c>
      <c r="C3745" s="59" t="s">
        <v>10326</v>
      </c>
      <c r="D3745" s="59" t="s">
        <v>17</v>
      </c>
      <c r="F3745" s="59" t="s">
        <v>5</v>
      </c>
      <c r="G3745" s="152" t="str">
        <f>VLOOKUP(D3745,sku归属!A:B,2,0)</f>
        <v>其他</v>
      </c>
    </row>
    <row r="3746" spans="1:13" s="59" customFormat="1" customHeight="1">
      <c r="A3746" s="59" t="s">
        <v>10327</v>
      </c>
      <c r="B3746" s="59" t="s">
        <v>10328</v>
      </c>
      <c r="C3746" s="59" t="s">
        <v>10329</v>
      </c>
      <c r="D3746" s="59" t="s">
        <v>17</v>
      </c>
      <c r="F3746" s="59" t="s">
        <v>5</v>
      </c>
      <c r="G3746" s="152" t="str">
        <f>VLOOKUP(D3746,sku归属!A:B,2,0)</f>
        <v>其他</v>
      </c>
    </row>
    <row r="3747" spans="1:13" s="59" customFormat="1" customHeight="1">
      <c r="A3747" s="59" t="s">
        <v>10330</v>
      </c>
      <c r="B3747" s="59" t="s">
        <v>10331</v>
      </c>
      <c r="C3747" s="59" t="s">
        <v>10332</v>
      </c>
      <c r="D3747" s="59" t="s">
        <v>17</v>
      </c>
      <c r="F3747" s="59" t="s">
        <v>5</v>
      </c>
      <c r="G3747" s="152" t="str">
        <f>VLOOKUP(D3747,sku归属!A:B,2,0)</f>
        <v>其他</v>
      </c>
    </row>
    <row r="3748" spans="1:13" s="59" customFormat="1" customHeight="1">
      <c r="A3748" s="59" t="s">
        <v>10333</v>
      </c>
      <c r="B3748" s="59" t="s">
        <v>10334</v>
      </c>
      <c r="C3748" s="59" t="s">
        <v>10335</v>
      </c>
      <c r="D3748" s="59" t="s">
        <v>17</v>
      </c>
      <c r="F3748" s="59" t="s">
        <v>5</v>
      </c>
      <c r="G3748" s="152" t="str">
        <f>VLOOKUP(D3748,sku归属!A:B,2,0)</f>
        <v>其他</v>
      </c>
    </row>
    <row r="3749" spans="1:13" s="59" customFormat="1" customHeight="1">
      <c r="A3749" s="59" t="s">
        <v>10336</v>
      </c>
      <c r="B3749" s="59" t="s">
        <v>10337</v>
      </c>
      <c r="C3749" s="59" t="s">
        <v>10338</v>
      </c>
      <c r="D3749" s="59" t="s">
        <v>17</v>
      </c>
      <c r="F3749" s="59" t="s">
        <v>5</v>
      </c>
      <c r="G3749" s="152" t="str">
        <f>VLOOKUP(D3749,sku归属!A:B,2,0)</f>
        <v>其他</v>
      </c>
    </row>
    <row r="3750" spans="1:13" s="59" customFormat="1" customHeight="1">
      <c r="A3750" s="59" t="s">
        <v>10339</v>
      </c>
      <c r="B3750" s="59" t="s">
        <v>10340</v>
      </c>
      <c r="C3750" s="59" t="s">
        <v>10341</v>
      </c>
      <c r="D3750" s="59" t="s">
        <v>17</v>
      </c>
      <c r="F3750" s="59" t="s">
        <v>5</v>
      </c>
      <c r="G3750" s="152" t="str">
        <f>VLOOKUP(D3750,sku归属!A:B,2,0)</f>
        <v>其他</v>
      </c>
    </row>
    <row r="3751" spans="1:13" s="59" customFormat="1" customHeight="1">
      <c r="A3751" s="59" t="s">
        <v>10342</v>
      </c>
      <c r="B3751" s="59" t="s">
        <v>10343</v>
      </c>
      <c r="C3751" s="59" t="s">
        <v>10344</v>
      </c>
      <c r="D3751" s="59" t="s">
        <v>17</v>
      </c>
      <c r="F3751" s="59" t="s">
        <v>5</v>
      </c>
      <c r="G3751" s="152" t="str">
        <f>VLOOKUP(D3751,sku归属!A:B,2,0)</f>
        <v>其他</v>
      </c>
    </row>
    <row r="3752" spans="1:13" s="59" customFormat="1" customHeight="1">
      <c r="A3752" s="59" t="s">
        <v>10345</v>
      </c>
      <c r="B3752" s="59" t="s">
        <v>10346</v>
      </c>
      <c r="C3752" s="59" t="s">
        <v>10347</v>
      </c>
      <c r="D3752" s="59" t="s">
        <v>17</v>
      </c>
      <c r="F3752" s="59" t="s">
        <v>5</v>
      </c>
      <c r="G3752" s="152" t="str">
        <f>VLOOKUP(D3752,sku归属!A:B,2,0)</f>
        <v>其他</v>
      </c>
    </row>
    <row r="3753" spans="1:13" s="59" customFormat="1" customHeight="1">
      <c r="A3753" s="59" t="s">
        <v>10348</v>
      </c>
      <c r="B3753" s="59" t="s">
        <v>10349</v>
      </c>
      <c r="C3753" s="59" t="s">
        <v>10350</v>
      </c>
      <c r="D3753" s="59" t="s">
        <v>17</v>
      </c>
      <c r="F3753" s="59" t="s">
        <v>5</v>
      </c>
      <c r="G3753" s="152" t="str">
        <f>VLOOKUP(D3753,sku归属!A:B,2,0)</f>
        <v>其他</v>
      </c>
    </row>
    <row r="3754" spans="1:13" s="59" customFormat="1" customHeight="1">
      <c r="A3754" s="59" t="s">
        <v>10351</v>
      </c>
      <c r="B3754" s="59" t="s">
        <v>10352</v>
      </c>
      <c r="C3754" s="59" t="s">
        <v>10353</v>
      </c>
      <c r="D3754" s="59" t="s">
        <v>17</v>
      </c>
      <c r="F3754" s="59" t="s">
        <v>5</v>
      </c>
      <c r="G3754" s="152" t="str">
        <f>VLOOKUP(D3754,sku归属!A:B,2,0)</f>
        <v>其他</v>
      </c>
    </row>
    <row r="3755" spans="1:13" s="59" customFormat="1" customHeight="1">
      <c r="A3755" s="59" t="s">
        <v>10354</v>
      </c>
      <c r="B3755" s="59" t="s">
        <v>10355</v>
      </c>
      <c r="C3755" s="59" t="s">
        <v>7232</v>
      </c>
      <c r="D3755" s="59" t="s">
        <v>17</v>
      </c>
      <c r="F3755" s="59" t="s">
        <v>5</v>
      </c>
      <c r="G3755" s="152" t="str">
        <f>VLOOKUP(D3755,sku归属!A:B,2,0)</f>
        <v>其他</v>
      </c>
    </row>
    <row r="3756" spans="1:13" s="59" customFormat="1" customHeight="1">
      <c r="A3756" s="59" t="s">
        <v>10356</v>
      </c>
      <c r="B3756" s="59" t="s">
        <v>10357</v>
      </c>
      <c r="C3756" s="59" t="s">
        <v>7238</v>
      </c>
      <c r="D3756" s="59" t="s">
        <v>17</v>
      </c>
      <c r="F3756" s="59" t="s">
        <v>5</v>
      </c>
      <c r="G3756" s="152" t="str">
        <f>VLOOKUP(D3756,sku归属!A:B,2,0)</f>
        <v>其他</v>
      </c>
    </row>
    <row r="3757" spans="1:13" s="59" customFormat="1" customHeight="1">
      <c r="A3757" s="59" t="s">
        <v>10358</v>
      </c>
      <c r="B3757" s="59" t="s">
        <v>10359</v>
      </c>
      <c r="C3757" s="59" t="s">
        <v>7241</v>
      </c>
      <c r="D3757" s="59" t="s">
        <v>17</v>
      </c>
      <c r="F3757" s="59" t="s">
        <v>5</v>
      </c>
      <c r="G3757" s="152" t="str">
        <f>VLOOKUP(D3757,sku归属!A:B,2,0)</f>
        <v>其他</v>
      </c>
    </row>
    <row r="3758" spans="1:13" s="59" customFormat="1" customHeight="1">
      <c r="A3758" s="59" t="s">
        <v>10360</v>
      </c>
      <c r="B3758" s="59" t="s">
        <v>10361</v>
      </c>
      <c r="C3758" s="59" t="s">
        <v>7235</v>
      </c>
      <c r="D3758" s="59" t="s">
        <v>17</v>
      </c>
      <c r="F3758" s="59" t="s">
        <v>5</v>
      </c>
      <c r="G3758" s="152" t="str">
        <f>VLOOKUP(D3758,sku归属!A:B,2,0)</f>
        <v>其他</v>
      </c>
    </row>
    <row r="3759" spans="1:13" s="59" customFormat="1" customHeight="1">
      <c r="A3759" s="59" t="s">
        <v>10362</v>
      </c>
      <c r="B3759" s="59" t="s">
        <v>10363</v>
      </c>
      <c r="C3759" s="59" t="s">
        <v>10364</v>
      </c>
      <c r="D3759" s="59" t="s">
        <v>17</v>
      </c>
      <c r="F3759" s="59" t="s">
        <v>5</v>
      </c>
      <c r="G3759" s="152" t="str">
        <f>VLOOKUP(D3759,sku归属!A:B,2,0)</f>
        <v>其他</v>
      </c>
    </row>
    <row r="3760" spans="1:13" s="59" customFormat="1" customHeight="1">
      <c r="A3760" s="59" t="s">
        <v>10365</v>
      </c>
      <c r="B3760" s="59" t="s">
        <v>10366</v>
      </c>
      <c r="C3760" s="59" t="s">
        <v>10367</v>
      </c>
      <c r="D3760" s="59" t="s">
        <v>17</v>
      </c>
      <c r="F3760" s="59" t="s">
        <v>5</v>
      </c>
      <c r="G3760" s="152" t="str">
        <f>VLOOKUP(D3760,sku归属!A:B,2,0)</f>
        <v>其他</v>
      </c>
    </row>
    <row r="3761" spans="1:13" s="59" customFormat="1" customHeight="1">
      <c r="A3761" s="59" t="s">
        <v>10368</v>
      </c>
      <c r="B3761" s="59" t="s">
        <v>10369</v>
      </c>
      <c r="C3761" s="59" t="s">
        <v>10370</v>
      </c>
      <c r="D3761" s="59" t="s">
        <v>17</v>
      </c>
      <c r="F3761" s="59" t="s">
        <v>5</v>
      </c>
      <c r="G3761" s="152" t="str">
        <f>VLOOKUP(D3761,sku归属!A:B,2,0)</f>
        <v>其他</v>
      </c>
    </row>
    <row r="3762" spans="1:13" s="59" customFormat="1" customHeight="1">
      <c r="A3762" s="59" t="s">
        <v>10371</v>
      </c>
      <c r="B3762" s="59" t="s">
        <v>10372</v>
      </c>
      <c r="C3762" s="59" t="s">
        <v>10373</v>
      </c>
      <c r="D3762" s="59" t="s">
        <v>17</v>
      </c>
      <c r="F3762" s="59" t="s">
        <v>5</v>
      </c>
      <c r="G3762" s="152" t="str">
        <f>VLOOKUP(D3762,sku归属!A:B,2,0)</f>
        <v>其他</v>
      </c>
    </row>
    <row r="3763" spans="1:13" s="59" customFormat="1" customHeight="1">
      <c r="A3763" s="59" t="s">
        <v>10374</v>
      </c>
      <c r="B3763" s="59" t="s">
        <v>10375</v>
      </c>
      <c r="C3763" s="59" t="s">
        <v>10376</v>
      </c>
      <c r="D3763" s="59" t="s">
        <v>17</v>
      </c>
      <c r="F3763" s="59" t="s">
        <v>5</v>
      </c>
      <c r="G3763" s="152" t="str">
        <f>VLOOKUP(D3763,sku归属!A:B,2,0)</f>
        <v>其他</v>
      </c>
    </row>
    <row r="3764" spans="1:13" s="59" customFormat="1" customHeight="1">
      <c r="A3764" s="59" t="s">
        <v>10377</v>
      </c>
      <c r="B3764" s="59" t="s">
        <v>10378</v>
      </c>
      <c r="C3764" s="59" t="s">
        <v>10379</v>
      </c>
      <c r="D3764" s="59" t="s">
        <v>17</v>
      </c>
      <c r="F3764" s="59" t="s">
        <v>5</v>
      </c>
      <c r="G3764" s="152" t="str">
        <f>VLOOKUP(D3764,sku归属!A:B,2,0)</f>
        <v>其他</v>
      </c>
    </row>
    <row r="3765" spans="1:13" s="59" customFormat="1" customHeight="1">
      <c r="A3765" s="59" t="s">
        <v>10380</v>
      </c>
      <c r="B3765" s="59" t="s">
        <v>10381</v>
      </c>
      <c r="C3765" s="59" t="s">
        <v>10382</v>
      </c>
      <c r="D3765" s="59" t="s">
        <v>17</v>
      </c>
      <c r="F3765" s="59" t="s">
        <v>5</v>
      </c>
      <c r="G3765" s="152" t="str">
        <f>VLOOKUP(D3765,sku归属!A:B,2,0)</f>
        <v>其他</v>
      </c>
    </row>
    <row r="3766" spans="1:13" s="59" customFormat="1" customHeight="1">
      <c r="A3766" s="59" t="s">
        <v>10383</v>
      </c>
      <c r="B3766" s="59" t="s">
        <v>10384</v>
      </c>
      <c r="C3766" s="59" t="s">
        <v>10385</v>
      </c>
      <c r="D3766" s="59" t="s">
        <v>17</v>
      </c>
      <c r="F3766" s="59" t="s">
        <v>5</v>
      </c>
      <c r="G3766" s="152" t="str">
        <f>VLOOKUP(D3766,sku归属!A:B,2,0)</f>
        <v>其他</v>
      </c>
    </row>
    <row r="3767" spans="1:13" s="59" customFormat="1" customHeight="1">
      <c r="A3767" s="59" t="s">
        <v>10386</v>
      </c>
      <c r="B3767" s="59" t="s">
        <v>10387</v>
      </c>
      <c r="C3767" s="59" t="s">
        <v>10388</v>
      </c>
      <c r="D3767" s="59" t="s">
        <v>17</v>
      </c>
      <c r="F3767" s="59" t="s">
        <v>5</v>
      </c>
      <c r="G3767" s="152" t="str">
        <f>VLOOKUP(D3767,sku归属!A:B,2,0)</f>
        <v>其他</v>
      </c>
    </row>
    <row r="3768" spans="1:13" s="59" customFormat="1" customHeight="1">
      <c r="A3768" s="59" t="s">
        <v>10389</v>
      </c>
      <c r="B3768" s="59" t="s">
        <v>10390</v>
      </c>
      <c r="C3768" s="59" t="s">
        <v>10391</v>
      </c>
      <c r="D3768" s="59" t="s">
        <v>17</v>
      </c>
      <c r="F3768" s="59" t="s">
        <v>5</v>
      </c>
      <c r="G3768" s="152" t="str">
        <f>VLOOKUP(D3768,sku归属!A:B,2,0)</f>
        <v>其他</v>
      </c>
    </row>
    <row r="3769" spans="1:13" s="59" customFormat="1" customHeight="1">
      <c r="A3769" s="59" t="s">
        <v>10392</v>
      </c>
      <c r="B3769" s="59" t="s">
        <v>10393</v>
      </c>
      <c r="C3769" s="59" t="s">
        <v>10394</v>
      </c>
      <c r="D3769" s="59" t="s">
        <v>17</v>
      </c>
      <c r="F3769" s="59" t="s">
        <v>5</v>
      </c>
      <c r="G3769" s="152" t="str">
        <f>VLOOKUP(D3769,sku归属!A:B,2,0)</f>
        <v>其他</v>
      </c>
    </row>
    <row r="3770" spans="1:13" s="59" customFormat="1" customHeight="1">
      <c r="A3770" s="59" t="s">
        <v>10395</v>
      </c>
      <c r="B3770" s="59" t="s">
        <v>10396</v>
      </c>
      <c r="C3770" s="59" t="s">
        <v>10397</v>
      </c>
      <c r="D3770" s="59" t="s">
        <v>17</v>
      </c>
      <c r="F3770" s="59" t="s">
        <v>5</v>
      </c>
      <c r="G3770" s="152" t="str">
        <f>VLOOKUP(D3770,sku归属!A:B,2,0)</f>
        <v>其他</v>
      </c>
    </row>
    <row r="3771" spans="1:13" s="59" customFormat="1" customHeight="1">
      <c r="A3771" s="59" t="s">
        <v>10398</v>
      </c>
      <c r="B3771" s="59" t="s">
        <v>10399</v>
      </c>
      <c r="C3771" s="59" t="s">
        <v>10400</v>
      </c>
      <c r="D3771" s="59" t="s">
        <v>17</v>
      </c>
      <c r="F3771" s="59" t="s">
        <v>5</v>
      </c>
      <c r="G3771" s="152" t="str">
        <f>VLOOKUP(D3771,sku归属!A:B,2,0)</f>
        <v>其他</v>
      </c>
    </row>
    <row r="3772" spans="1:13" s="59" customFormat="1" customHeight="1">
      <c r="A3772" s="59" t="s">
        <v>10401</v>
      </c>
      <c r="B3772" s="59" t="s">
        <v>10402</v>
      </c>
      <c r="C3772" s="59" t="s">
        <v>10403</v>
      </c>
      <c r="D3772" s="59" t="s">
        <v>17</v>
      </c>
      <c r="F3772" s="59" t="s">
        <v>5</v>
      </c>
      <c r="G3772" s="152" t="str">
        <f>VLOOKUP(D3772,sku归属!A:B,2,0)</f>
        <v>其他</v>
      </c>
    </row>
    <row r="3773" spans="1:13" s="59" customFormat="1" customHeight="1">
      <c r="A3773" s="59" t="s">
        <v>10404</v>
      </c>
      <c r="B3773" s="59" t="s">
        <v>10405</v>
      </c>
      <c r="C3773" s="59" t="s">
        <v>10406</v>
      </c>
      <c r="D3773" s="59" t="s">
        <v>17</v>
      </c>
      <c r="F3773" s="59" t="s">
        <v>5</v>
      </c>
      <c r="G3773" s="152" t="str">
        <f>VLOOKUP(D3773,sku归属!A:B,2,0)</f>
        <v>其他</v>
      </c>
    </row>
    <row r="3774" spans="1:13" s="59" customFormat="1" customHeight="1">
      <c r="A3774" s="59" t="s">
        <v>10407</v>
      </c>
      <c r="B3774" s="59" t="s">
        <v>10408</v>
      </c>
      <c r="C3774" s="59" t="s">
        <v>10409</v>
      </c>
      <c r="D3774" s="59" t="s">
        <v>17</v>
      </c>
      <c r="F3774" s="59" t="s">
        <v>5</v>
      </c>
      <c r="G3774" s="152" t="str">
        <f>VLOOKUP(D3774,sku归属!A:B,2,0)</f>
        <v>其他</v>
      </c>
    </row>
    <row r="3775" spans="1:13" s="59" customFormat="1" customHeight="1">
      <c r="A3775" s="59" t="s">
        <v>10410</v>
      </c>
      <c r="B3775" s="59" t="s">
        <v>10411</v>
      </c>
      <c r="C3775" s="59" t="s">
        <v>10412</v>
      </c>
      <c r="D3775" s="59" t="s">
        <v>17</v>
      </c>
      <c r="F3775" s="59" t="s">
        <v>5</v>
      </c>
      <c r="G3775" s="152" t="str">
        <f>VLOOKUP(D3775,sku归属!A:B,2,0)</f>
        <v>其他</v>
      </c>
    </row>
    <row r="3776" spans="1:13" s="59" customFormat="1" customHeight="1">
      <c r="A3776" s="59" t="s">
        <v>10413</v>
      </c>
      <c r="B3776" s="59" t="s">
        <v>10414</v>
      </c>
      <c r="C3776" s="59" t="s">
        <v>10415</v>
      </c>
      <c r="D3776" s="59" t="s">
        <v>17</v>
      </c>
      <c r="F3776" s="59" t="s">
        <v>5</v>
      </c>
      <c r="G3776" s="152" t="str">
        <f>VLOOKUP(D3776,sku归属!A:B,2,0)</f>
        <v>其他</v>
      </c>
    </row>
    <row r="3777" spans="1:13" s="59" customFormat="1" customHeight="1">
      <c r="A3777" s="59" t="s">
        <v>10416</v>
      </c>
      <c r="B3777" s="59" t="s">
        <v>10417</v>
      </c>
      <c r="C3777" s="59" t="s">
        <v>10418</v>
      </c>
      <c r="D3777" s="59" t="s">
        <v>17</v>
      </c>
      <c r="F3777" s="59" t="s">
        <v>5</v>
      </c>
      <c r="G3777" s="152" t="str">
        <f>VLOOKUP(D3777,sku归属!A:B,2,0)</f>
        <v>其他</v>
      </c>
    </row>
    <row r="3778" spans="1:13" s="59" customFormat="1" customHeight="1">
      <c r="A3778" s="59" t="s">
        <v>10419</v>
      </c>
      <c r="B3778" s="59" t="s">
        <v>10420</v>
      </c>
      <c r="C3778" s="59" t="s">
        <v>10421</v>
      </c>
      <c r="D3778" s="59" t="s">
        <v>17</v>
      </c>
      <c r="F3778" s="59" t="s">
        <v>5</v>
      </c>
      <c r="G3778" s="152" t="str">
        <f>VLOOKUP(D3778,sku归属!A:B,2,0)</f>
        <v>其他</v>
      </c>
    </row>
    <row r="3779" spans="1:13" s="59" customFormat="1" customHeight="1">
      <c r="A3779" s="59" t="s">
        <v>10422</v>
      </c>
      <c r="B3779" s="59" t="s">
        <v>10423</v>
      </c>
      <c r="C3779" s="59" t="s">
        <v>6302</v>
      </c>
      <c r="D3779" s="59" t="s">
        <v>17</v>
      </c>
      <c r="F3779" s="59" t="s">
        <v>5</v>
      </c>
      <c r="G3779" s="152" t="str">
        <f>VLOOKUP(D3779,sku归属!A:B,2,0)</f>
        <v>其他</v>
      </c>
    </row>
    <row r="3780" spans="1:13" s="59" customFormat="1" customHeight="1">
      <c r="A3780" s="59" t="s">
        <v>10424</v>
      </c>
      <c r="B3780" s="59" t="s">
        <v>10425</v>
      </c>
      <c r="C3780" s="59" t="s">
        <v>6293</v>
      </c>
      <c r="D3780" s="59" t="s">
        <v>17</v>
      </c>
      <c r="F3780" s="59" t="s">
        <v>5</v>
      </c>
      <c r="G3780" s="152" t="str">
        <f>VLOOKUP(D3780,sku归属!A:B,2,0)</f>
        <v>其他</v>
      </c>
    </row>
    <row r="3781" spans="1:13" s="59" customFormat="1" customHeight="1">
      <c r="A3781" s="59" t="s">
        <v>10426</v>
      </c>
      <c r="B3781" s="59" t="s">
        <v>10427</v>
      </c>
      <c r="C3781" s="59" t="s">
        <v>6296</v>
      </c>
      <c r="D3781" s="59" t="s">
        <v>17</v>
      </c>
      <c r="F3781" s="59" t="s">
        <v>5</v>
      </c>
      <c r="G3781" s="152" t="str">
        <f>VLOOKUP(D3781,sku归属!A:B,2,0)</f>
        <v>其他</v>
      </c>
    </row>
    <row r="3782" spans="1:13" s="59" customFormat="1" customHeight="1">
      <c r="A3782" s="59" t="s">
        <v>10428</v>
      </c>
      <c r="B3782" s="59" t="s">
        <v>10429</v>
      </c>
      <c r="C3782" s="59" t="s">
        <v>6299</v>
      </c>
      <c r="D3782" s="59" t="s">
        <v>17</v>
      </c>
      <c r="F3782" s="59" t="s">
        <v>5</v>
      </c>
      <c r="G3782" s="152" t="str">
        <f>VLOOKUP(D3782,sku归属!A:B,2,0)</f>
        <v>其他</v>
      </c>
    </row>
    <row r="3783" spans="1:13" s="59" customFormat="1" customHeight="1">
      <c r="A3783" s="59" t="s">
        <v>10430</v>
      </c>
      <c r="B3783" s="59" t="s">
        <v>10431</v>
      </c>
      <c r="C3783" s="59" t="s">
        <v>6305</v>
      </c>
      <c r="D3783" s="59" t="s">
        <v>17</v>
      </c>
      <c r="F3783" s="59" t="s">
        <v>5</v>
      </c>
      <c r="G3783" s="152" t="str">
        <f>VLOOKUP(D3783,sku归属!A:B,2,0)</f>
        <v>其他</v>
      </c>
    </row>
    <row r="3784" spans="1:13" s="59" customFormat="1" customHeight="1">
      <c r="A3784" s="59" t="s">
        <v>10432</v>
      </c>
      <c r="B3784" s="59" t="s">
        <v>10433</v>
      </c>
      <c r="C3784" s="59" t="s">
        <v>6308</v>
      </c>
      <c r="D3784" s="59" t="s">
        <v>17</v>
      </c>
      <c r="F3784" s="59" t="s">
        <v>5</v>
      </c>
      <c r="G3784" s="152" t="str">
        <f>VLOOKUP(D3784,sku归属!A:B,2,0)</f>
        <v>其他</v>
      </c>
    </row>
    <row r="3785" spans="1:13" s="59" customFormat="1" customHeight="1">
      <c r="A3785" s="59" t="s">
        <v>10434</v>
      </c>
      <c r="B3785" s="59" t="s">
        <v>10435</v>
      </c>
      <c r="C3785" s="59" t="s">
        <v>10436</v>
      </c>
      <c r="D3785" s="59" t="s">
        <v>6</v>
      </c>
      <c r="F3785" s="59" t="s">
        <v>5</v>
      </c>
      <c r="G3785" s="152" t="str">
        <f>VLOOKUP(D3785,sku归属!A:B,2,0)</f>
        <v>莫美玉</v>
      </c>
    </row>
    <row r="3786" spans="1:13" s="59" customFormat="1" customHeight="1">
      <c r="A3786" s="59" t="s">
        <v>10437</v>
      </c>
      <c r="B3786" s="59" t="s">
        <v>10438</v>
      </c>
      <c r="C3786" s="59" t="s">
        <v>10439</v>
      </c>
      <c r="D3786" s="59" t="s">
        <v>6</v>
      </c>
      <c r="F3786" s="59" t="s">
        <v>5</v>
      </c>
      <c r="G3786" s="152" t="str">
        <f>VLOOKUP(D3786,sku归属!A:B,2,0)</f>
        <v>莫美玉</v>
      </c>
    </row>
    <row r="3787" spans="1:13" s="59" customFormat="1" customHeight="1">
      <c r="A3787" s="59" t="s">
        <v>10440</v>
      </c>
      <c r="B3787" s="59" t="s">
        <v>10441</v>
      </c>
      <c r="C3787" s="59" t="s">
        <v>10442</v>
      </c>
      <c r="D3787" s="59" t="s">
        <v>6</v>
      </c>
      <c r="F3787" s="59" t="s">
        <v>5</v>
      </c>
      <c r="G3787" s="152" t="str">
        <f>VLOOKUP(D3787,sku归属!A:B,2,0)</f>
        <v>莫美玉</v>
      </c>
    </row>
    <row r="3788" spans="1:13" s="59" customFormat="1" customHeight="1">
      <c r="A3788" s="59" t="s">
        <v>10443</v>
      </c>
      <c r="B3788" s="59" t="s">
        <v>10444</v>
      </c>
      <c r="C3788" s="59" t="s">
        <v>10445</v>
      </c>
      <c r="D3788" s="59" t="s">
        <v>6</v>
      </c>
      <c r="F3788" s="59" t="s">
        <v>5</v>
      </c>
      <c r="G3788" s="152" t="str">
        <f>VLOOKUP(D3788,sku归属!A:B,2,0)</f>
        <v>莫美玉</v>
      </c>
    </row>
    <row r="3789" spans="1:13" s="59" customFormat="1" customHeight="1">
      <c r="A3789" s="59" t="s">
        <v>10446</v>
      </c>
      <c r="B3789" s="59" t="s">
        <v>10447</v>
      </c>
      <c r="C3789" s="59" t="s">
        <v>10448</v>
      </c>
      <c r="D3789" s="59" t="s">
        <v>6</v>
      </c>
      <c r="F3789" s="59" t="s">
        <v>5</v>
      </c>
      <c r="G3789" s="152" t="str">
        <f>VLOOKUP(D3789,sku归属!A:B,2,0)</f>
        <v>莫美玉</v>
      </c>
    </row>
    <row r="3790" spans="1:13" s="59" customFormat="1" customHeight="1">
      <c r="A3790" s="59" t="s">
        <v>10449</v>
      </c>
      <c r="B3790" s="59" t="s">
        <v>10450</v>
      </c>
      <c r="C3790" s="59" t="s">
        <v>10451</v>
      </c>
      <c r="D3790" s="59" t="s">
        <v>6</v>
      </c>
      <c r="F3790" s="59" t="s">
        <v>5</v>
      </c>
      <c r="G3790" s="152" t="str">
        <f>VLOOKUP(D3790,sku归属!A:B,2,0)</f>
        <v>莫美玉</v>
      </c>
    </row>
    <row r="3791" spans="1:13" s="59" customFormat="1" customHeight="1">
      <c r="A3791" s="59" t="s">
        <v>10452</v>
      </c>
      <c r="B3791" s="59" t="s">
        <v>10453</v>
      </c>
      <c r="C3791" s="59" t="s">
        <v>10454</v>
      </c>
      <c r="D3791" s="59" t="s">
        <v>6</v>
      </c>
      <c r="F3791" s="59" t="s">
        <v>5</v>
      </c>
      <c r="G3791" s="152" t="str">
        <f>VLOOKUP(D3791,sku归属!A:B,2,0)</f>
        <v>莫美玉</v>
      </c>
    </row>
    <row r="3792" spans="1:13" s="59" customFormat="1" customHeight="1">
      <c r="A3792" s="59" t="s">
        <v>10455</v>
      </c>
      <c r="B3792" s="59" t="s">
        <v>10456</v>
      </c>
      <c r="C3792" s="59" t="s">
        <v>10457</v>
      </c>
      <c r="D3792" s="59" t="s">
        <v>6</v>
      </c>
      <c r="F3792" s="59" t="s">
        <v>5</v>
      </c>
      <c r="G3792" s="152" t="str">
        <f>VLOOKUP(D3792,sku归属!A:B,2,0)</f>
        <v>莫美玉</v>
      </c>
    </row>
    <row r="3793" spans="1:13" s="59" customFormat="1" customHeight="1">
      <c r="A3793" s="59" t="s">
        <v>10458</v>
      </c>
      <c r="B3793" s="59" t="s">
        <v>10459</v>
      </c>
      <c r="C3793" s="59" t="s">
        <v>10460</v>
      </c>
      <c r="D3793" s="59" t="s">
        <v>6</v>
      </c>
      <c r="F3793" s="59" t="s">
        <v>5</v>
      </c>
      <c r="G3793" s="152" t="str">
        <f>VLOOKUP(D3793,sku归属!A:B,2,0)</f>
        <v>莫美玉</v>
      </c>
    </row>
    <row r="3794" spans="1:13" s="59" customFormat="1" customHeight="1">
      <c r="A3794" s="59" t="s">
        <v>10461</v>
      </c>
      <c r="B3794" s="59" t="s">
        <v>10462</v>
      </c>
      <c r="C3794" s="59" t="s">
        <v>10463</v>
      </c>
      <c r="D3794" s="59" t="s">
        <v>6</v>
      </c>
      <c r="F3794" s="59" t="s">
        <v>5</v>
      </c>
      <c r="G3794" s="152" t="str">
        <f>VLOOKUP(D3794,sku归属!A:B,2,0)</f>
        <v>莫美玉</v>
      </c>
    </row>
    <row r="3795" spans="1:13" s="59" customFormat="1" customHeight="1">
      <c r="A3795" s="59" t="s">
        <v>10464</v>
      </c>
      <c r="B3795" s="59" t="s">
        <v>10465</v>
      </c>
      <c r="C3795" s="59" t="s">
        <v>10466</v>
      </c>
      <c r="D3795" s="59" t="s">
        <v>6</v>
      </c>
      <c r="F3795" s="59" t="s">
        <v>5</v>
      </c>
      <c r="G3795" s="152" t="str">
        <f>VLOOKUP(D3795,sku归属!A:B,2,0)</f>
        <v>莫美玉</v>
      </c>
    </row>
    <row r="3796" spans="1:13" s="59" customFormat="1" customHeight="1">
      <c r="A3796" s="59" t="s">
        <v>10467</v>
      </c>
      <c r="B3796" s="59" t="s">
        <v>10468</v>
      </c>
      <c r="C3796" s="59" t="s">
        <v>10469</v>
      </c>
      <c r="D3796" s="59" t="s">
        <v>16</v>
      </c>
      <c r="F3796" s="59" t="s">
        <v>5</v>
      </c>
      <c r="G3796" s="152" t="str">
        <f>VLOOKUP(D3796,sku归属!A:B,2,0)</f>
        <v>其他</v>
      </c>
    </row>
    <row r="3797" spans="1:13" s="59" customFormat="1" customHeight="1">
      <c r="A3797" s="59" t="s">
        <v>10470</v>
      </c>
      <c r="B3797" s="59" t="s">
        <v>10471</v>
      </c>
      <c r="C3797" s="59" t="s">
        <v>10472</v>
      </c>
      <c r="D3797" s="59" t="s">
        <v>16</v>
      </c>
      <c r="F3797" s="59" t="s">
        <v>5</v>
      </c>
      <c r="G3797" s="152" t="str">
        <f>VLOOKUP(D3797,sku归属!A:B,2,0)</f>
        <v>其他</v>
      </c>
    </row>
    <row r="3798" spans="1:13" s="59" customFormat="1" customHeight="1">
      <c r="A3798" s="59" t="s">
        <v>10473</v>
      </c>
      <c r="B3798" s="59" t="s">
        <v>10474</v>
      </c>
      <c r="C3798" s="59" t="s">
        <v>10475</v>
      </c>
      <c r="D3798" s="59" t="s">
        <v>16</v>
      </c>
      <c r="F3798" s="59" t="s">
        <v>5</v>
      </c>
      <c r="G3798" s="152" t="str">
        <f>VLOOKUP(D3798,sku归属!A:B,2,0)</f>
        <v>其他</v>
      </c>
    </row>
    <row r="3799" spans="1:13" s="59" customFormat="1" customHeight="1">
      <c r="A3799" s="59" t="s">
        <v>10476</v>
      </c>
      <c r="B3799" s="59" t="s">
        <v>10477</v>
      </c>
      <c r="C3799" s="59" t="s">
        <v>10478</v>
      </c>
      <c r="D3799" s="59" t="s">
        <v>16</v>
      </c>
      <c r="F3799" s="59" t="s">
        <v>5</v>
      </c>
      <c r="G3799" s="152" t="str">
        <f>VLOOKUP(D3799,sku归属!A:B,2,0)</f>
        <v>其他</v>
      </c>
    </row>
    <row r="3800" spans="1:13" s="59" customFormat="1" customHeight="1">
      <c r="A3800" s="59" t="s">
        <v>10479</v>
      </c>
      <c r="B3800" s="59" t="s">
        <v>10480</v>
      </c>
      <c r="C3800" s="59" t="s">
        <v>10481</v>
      </c>
      <c r="D3800" s="59" t="s">
        <v>16</v>
      </c>
      <c r="F3800" s="59" t="s">
        <v>5</v>
      </c>
      <c r="G3800" s="152" t="str">
        <f>VLOOKUP(D3800,sku归属!A:B,2,0)</f>
        <v>其他</v>
      </c>
    </row>
    <row r="3801" spans="1:13" s="59" customFormat="1" customHeight="1">
      <c r="A3801" s="59" t="s">
        <v>10482</v>
      </c>
      <c r="B3801" s="59" t="s">
        <v>10483</v>
      </c>
      <c r="C3801" s="59" t="s">
        <v>10484</v>
      </c>
      <c r="D3801" s="59" t="s">
        <v>16</v>
      </c>
      <c r="F3801" s="59" t="s">
        <v>5</v>
      </c>
      <c r="G3801" s="152" t="str">
        <f>VLOOKUP(D3801,sku归属!A:B,2,0)</f>
        <v>其他</v>
      </c>
    </row>
    <row r="3802" spans="1:13" s="59" customFormat="1" customHeight="1">
      <c r="A3802" s="59" t="s">
        <v>10485</v>
      </c>
      <c r="B3802" s="59" t="s">
        <v>10486</v>
      </c>
      <c r="C3802" s="59" t="s">
        <v>10487</v>
      </c>
      <c r="D3802" s="59" t="s">
        <v>16</v>
      </c>
      <c r="F3802" s="59" t="s">
        <v>5</v>
      </c>
      <c r="G3802" s="152" t="str">
        <f>VLOOKUP(D3802,sku归属!A:B,2,0)</f>
        <v>其他</v>
      </c>
    </row>
    <row r="3803" spans="1:13" s="59" customFormat="1" customHeight="1">
      <c r="A3803" s="59" t="s">
        <v>10488</v>
      </c>
      <c r="B3803" s="59" t="s">
        <v>10489</v>
      </c>
      <c r="C3803" s="59" t="s">
        <v>10490</v>
      </c>
      <c r="D3803" s="59" t="s">
        <v>16</v>
      </c>
      <c r="F3803" s="59" t="s">
        <v>5</v>
      </c>
      <c r="G3803" s="152" t="str">
        <f>VLOOKUP(D3803,sku归属!A:B,2,0)</f>
        <v>其他</v>
      </c>
    </row>
    <row r="3804" spans="1:13" s="59" customFormat="1" customHeight="1">
      <c r="A3804" s="59" t="s">
        <v>10491</v>
      </c>
      <c r="B3804" s="59" t="s">
        <v>10492</v>
      </c>
      <c r="C3804" s="59" t="s">
        <v>10493</v>
      </c>
      <c r="D3804" s="59" t="s">
        <v>16</v>
      </c>
      <c r="F3804" s="59" t="s">
        <v>5</v>
      </c>
      <c r="G3804" s="152" t="str">
        <f>VLOOKUP(D3804,sku归属!A:B,2,0)</f>
        <v>其他</v>
      </c>
    </row>
    <row r="3805" spans="1:13" s="59" customFormat="1" customHeight="1">
      <c r="A3805" s="59" t="s">
        <v>10494</v>
      </c>
      <c r="B3805" s="59" t="s">
        <v>10495</v>
      </c>
      <c r="C3805" s="59" t="s">
        <v>10496</v>
      </c>
      <c r="D3805" s="59" t="s">
        <v>16</v>
      </c>
      <c r="F3805" s="59" t="s">
        <v>5</v>
      </c>
      <c r="G3805" s="152" t="str">
        <f>VLOOKUP(D3805,sku归属!A:B,2,0)</f>
        <v>其他</v>
      </c>
    </row>
    <row r="3806" spans="1:13" s="59" customFormat="1" customHeight="1">
      <c r="A3806" s="59" t="s">
        <v>10497</v>
      </c>
      <c r="B3806" s="59" t="s">
        <v>10498</v>
      </c>
      <c r="C3806" s="59" t="s">
        <v>10499</v>
      </c>
      <c r="D3806" s="59" t="s">
        <v>16</v>
      </c>
      <c r="F3806" s="59" t="s">
        <v>5</v>
      </c>
      <c r="G3806" s="152" t="str">
        <f>VLOOKUP(D3806,sku归属!A:B,2,0)</f>
        <v>其他</v>
      </c>
    </row>
    <row r="3807" spans="1:13" s="59" customFormat="1" customHeight="1">
      <c r="A3807" s="59" t="s">
        <v>10500</v>
      </c>
      <c r="B3807" s="59" t="s">
        <v>10501</v>
      </c>
      <c r="C3807" s="59" t="s">
        <v>10502</v>
      </c>
      <c r="D3807" s="59" t="s">
        <v>16</v>
      </c>
      <c r="F3807" s="59" t="s">
        <v>5</v>
      </c>
      <c r="G3807" s="152" t="str">
        <f>VLOOKUP(D3807,sku归属!A:B,2,0)</f>
        <v>其他</v>
      </c>
    </row>
    <row r="3808" spans="1:13" s="59" customFormat="1" customHeight="1">
      <c r="A3808" s="59" t="s">
        <v>10503</v>
      </c>
      <c r="B3808" s="59" t="s">
        <v>10504</v>
      </c>
      <c r="C3808" s="59" t="s">
        <v>10505</v>
      </c>
      <c r="D3808" s="59" t="s">
        <v>16</v>
      </c>
      <c r="F3808" s="59" t="s">
        <v>5</v>
      </c>
      <c r="G3808" s="152" t="str">
        <f>VLOOKUP(D3808,sku归属!A:B,2,0)</f>
        <v>其他</v>
      </c>
    </row>
    <row r="3809" spans="1:13" s="59" customFormat="1" customHeight="1">
      <c r="A3809" s="59" t="s">
        <v>10506</v>
      </c>
      <c r="B3809" s="59" t="s">
        <v>10507</v>
      </c>
      <c r="C3809" s="59" t="s">
        <v>10508</v>
      </c>
      <c r="D3809" s="59" t="s">
        <v>16</v>
      </c>
      <c r="F3809" s="59" t="s">
        <v>5</v>
      </c>
      <c r="G3809" s="152" t="str">
        <f>VLOOKUP(D3809,sku归属!A:B,2,0)</f>
        <v>其他</v>
      </c>
    </row>
    <row r="3810" spans="1:13" s="59" customFormat="1" customHeight="1">
      <c r="A3810" s="59" t="s">
        <v>10509</v>
      </c>
      <c r="B3810" s="59" t="s">
        <v>10510</v>
      </c>
      <c r="C3810" s="59" t="s">
        <v>10382</v>
      </c>
      <c r="D3810" s="59" t="s">
        <v>16</v>
      </c>
      <c r="F3810" s="59" t="s">
        <v>5</v>
      </c>
      <c r="G3810" s="152" t="str">
        <f>VLOOKUP(D3810,sku归属!A:B,2,0)</f>
        <v>其他</v>
      </c>
    </row>
    <row r="3811" spans="1:13" s="59" customFormat="1" customHeight="1">
      <c r="A3811" s="59" t="s">
        <v>10511</v>
      </c>
      <c r="B3811" s="59" t="s">
        <v>10512</v>
      </c>
      <c r="C3811" s="59" t="s">
        <v>10388</v>
      </c>
      <c r="D3811" s="59" t="s">
        <v>16</v>
      </c>
      <c r="F3811" s="59" t="s">
        <v>5</v>
      </c>
      <c r="G3811" s="152" t="str">
        <f>VLOOKUP(D3811,sku归属!A:B,2,0)</f>
        <v>其他</v>
      </c>
    </row>
    <row r="3812" spans="1:13" s="59" customFormat="1" customHeight="1">
      <c r="A3812" s="59" t="s">
        <v>10513</v>
      </c>
      <c r="B3812" s="59" t="s">
        <v>10514</v>
      </c>
      <c r="C3812" s="59" t="s">
        <v>10385</v>
      </c>
      <c r="D3812" s="59" t="s">
        <v>16</v>
      </c>
      <c r="F3812" s="59" t="s">
        <v>5</v>
      </c>
      <c r="G3812" s="152" t="str">
        <f>VLOOKUP(D3812,sku归属!A:B,2,0)</f>
        <v>其他</v>
      </c>
    </row>
    <row r="3813" spans="1:13" s="59" customFormat="1" customHeight="1">
      <c r="A3813" s="59" t="s">
        <v>10515</v>
      </c>
      <c r="B3813" s="59" t="s">
        <v>10516</v>
      </c>
      <c r="C3813" s="59" t="s">
        <v>10376</v>
      </c>
      <c r="D3813" s="59" t="s">
        <v>16</v>
      </c>
      <c r="F3813" s="59" t="s">
        <v>5</v>
      </c>
      <c r="G3813" s="152" t="str">
        <f>VLOOKUP(D3813,sku归属!A:B,2,0)</f>
        <v>其他</v>
      </c>
    </row>
    <row r="3814" spans="1:13" s="59" customFormat="1" customHeight="1">
      <c r="A3814" s="59" t="s">
        <v>10517</v>
      </c>
      <c r="B3814" s="59" t="s">
        <v>10518</v>
      </c>
      <c r="C3814" s="59" t="s">
        <v>10379</v>
      </c>
      <c r="D3814" s="59" t="s">
        <v>16</v>
      </c>
      <c r="F3814" s="59" t="s">
        <v>5</v>
      </c>
      <c r="G3814" s="152" t="str">
        <f>VLOOKUP(D3814,sku归属!A:B,2,0)</f>
        <v>其他</v>
      </c>
    </row>
    <row r="3815" spans="1:13" s="59" customFormat="1" customHeight="1">
      <c r="A3815" s="59" t="s">
        <v>10519</v>
      </c>
      <c r="B3815" s="59" t="s">
        <v>10520</v>
      </c>
      <c r="C3815" s="59" t="s">
        <v>10521</v>
      </c>
      <c r="D3815" s="59" t="s">
        <v>16</v>
      </c>
      <c r="F3815" s="59" t="s">
        <v>5</v>
      </c>
      <c r="G3815" s="152" t="str">
        <f>VLOOKUP(D3815,sku归属!A:B,2,0)</f>
        <v>其他</v>
      </c>
    </row>
    <row r="3816" spans="1:13" s="59" customFormat="1" customHeight="1">
      <c r="A3816" s="59" t="s">
        <v>10522</v>
      </c>
      <c r="B3816" s="59" t="s">
        <v>10523</v>
      </c>
      <c r="C3816" s="59" t="s">
        <v>10524</v>
      </c>
      <c r="D3816" s="59" t="s">
        <v>16</v>
      </c>
      <c r="F3816" s="59" t="s">
        <v>5</v>
      </c>
      <c r="G3816" s="152" t="str">
        <f>VLOOKUP(D3816,sku归属!A:B,2,0)</f>
        <v>其他</v>
      </c>
    </row>
    <row r="3817" spans="1:13" s="59" customFormat="1" customHeight="1">
      <c r="A3817" s="59" t="s">
        <v>10525</v>
      </c>
      <c r="B3817" s="59" t="s">
        <v>10526</v>
      </c>
      <c r="C3817" s="59" t="s">
        <v>10527</v>
      </c>
      <c r="D3817" s="59" t="s">
        <v>16</v>
      </c>
      <c r="F3817" s="59" t="s">
        <v>5</v>
      </c>
      <c r="G3817" s="152" t="str">
        <f>VLOOKUP(D3817,sku归属!A:B,2,0)</f>
        <v>其他</v>
      </c>
    </row>
    <row r="3818" spans="1:13" s="59" customFormat="1" customHeight="1">
      <c r="A3818" s="59" t="s">
        <v>10528</v>
      </c>
      <c r="B3818" s="59" t="s">
        <v>10529</v>
      </c>
      <c r="C3818" s="59" t="s">
        <v>10530</v>
      </c>
      <c r="D3818" s="59" t="s">
        <v>16</v>
      </c>
      <c r="F3818" s="59" t="s">
        <v>5</v>
      </c>
      <c r="G3818" s="152" t="str">
        <f>VLOOKUP(D3818,sku归属!A:B,2,0)</f>
        <v>其他</v>
      </c>
    </row>
    <row r="3819" spans="1:13" s="59" customFormat="1" customHeight="1">
      <c r="A3819" s="59" t="s">
        <v>10531</v>
      </c>
      <c r="B3819" s="59" t="s">
        <v>10532</v>
      </c>
      <c r="C3819" s="59" t="s">
        <v>10533</v>
      </c>
      <c r="D3819" s="59" t="s">
        <v>16</v>
      </c>
      <c r="F3819" s="59" t="s">
        <v>5</v>
      </c>
      <c r="G3819" s="152" t="str">
        <f>VLOOKUP(D3819,sku归属!A:B,2,0)</f>
        <v>其他</v>
      </c>
    </row>
    <row r="3820" spans="1:13" s="59" customFormat="1" customHeight="1">
      <c r="A3820" s="59" t="s">
        <v>10534</v>
      </c>
      <c r="B3820" s="59" t="s">
        <v>10535</v>
      </c>
      <c r="C3820" s="59" t="s">
        <v>10536</v>
      </c>
      <c r="D3820" s="59" t="s">
        <v>16</v>
      </c>
      <c r="F3820" s="59" t="s">
        <v>5</v>
      </c>
      <c r="G3820" s="152" t="str">
        <f>VLOOKUP(D3820,sku归属!A:B,2,0)</f>
        <v>其他</v>
      </c>
    </row>
    <row r="3821" spans="1:13" s="59" customFormat="1" customHeight="1">
      <c r="A3821" s="59" t="s">
        <v>10537</v>
      </c>
      <c r="B3821" s="59" t="s">
        <v>10538</v>
      </c>
      <c r="C3821" s="59" t="s">
        <v>10539</v>
      </c>
      <c r="D3821" s="59" t="s">
        <v>16</v>
      </c>
      <c r="F3821" s="59" t="s">
        <v>5</v>
      </c>
      <c r="G3821" s="152" t="str">
        <f>VLOOKUP(D3821,sku归属!A:B,2,0)</f>
        <v>其他</v>
      </c>
    </row>
    <row r="3822" spans="1:13" s="59" customFormat="1" customHeight="1">
      <c r="A3822" s="59" t="s">
        <v>10540</v>
      </c>
      <c r="B3822" s="59" t="s">
        <v>10541</v>
      </c>
      <c r="C3822" s="59" t="s">
        <v>10542</v>
      </c>
      <c r="D3822" s="59" t="s">
        <v>16</v>
      </c>
      <c r="F3822" s="59" t="s">
        <v>5</v>
      </c>
      <c r="G3822" s="152" t="str">
        <f>VLOOKUP(D3822,sku归属!A:B,2,0)</f>
        <v>其他</v>
      </c>
    </row>
    <row r="3823" spans="1:13" s="59" customFormat="1" customHeight="1">
      <c r="A3823" s="59" t="s">
        <v>10543</v>
      </c>
      <c r="B3823" s="59" t="s">
        <v>10544</v>
      </c>
      <c r="C3823" s="59" t="s">
        <v>10545</v>
      </c>
      <c r="D3823" s="59" t="s">
        <v>16</v>
      </c>
      <c r="F3823" s="59" t="s">
        <v>5</v>
      </c>
      <c r="G3823" s="152" t="str">
        <f>VLOOKUP(D3823,sku归属!A:B,2,0)</f>
        <v>其他</v>
      </c>
    </row>
    <row r="3824" spans="1:13" s="59" customFormat="1" customHeight="1">
      <c r="A3824" s="59" t="s">
        <v>10546</v>
      </c>
      <c r="B3824" s="59" t="s">
        <v>10547</v>
      </c>
      <c r="C3824" s="59" t="s">
        <v>10548</v>
      </c>
      <c r="D3824" s="59" t="s">
        <v>16</v>
      </c>
      <c r="F3824" s="59" t="s">
        <v>5</v>
      </c>
      <c r="G3824" s="152" t="str">
        <f>VLOOKUP(D3824,sku归属!A:B,2,0)</f>
        <v>其他</v>
      </c>
    </row>
    <row r="3825" spans="1:13" s="59" customFormat="1" customHeight="1">
      <c r="A3825" s="59" t="s">
        <v>10549</v>
      </c>
      <c r="B3825" s="59" t="s">
        <v>10550</v>
      </c>
      <c r="C3825" s="59" t="s">
        <v>10107</v>
      </c>
      <c r="D3825" s="59" t="s">
        <v>16</v>
      </c>
      <c r="F3825" s="59" t="s">
        <v>5</v>
      </c>
      <c r="G3825" s="152" t="str">
        <f>VLOOKUP(D3825,sku归属!A:B,2,0)</f>
        <v>其他</v>
      </c>
    </row>
    <row r="3826" spans="1:13" s="59" customFormat="1" customHeight="1">
      <c r="A3826" s="59" t="s">
        <v>10551</v>
      </c>
      <c r="B3826" s="59" t="s">
        <v>10552</v>
      </c>
      <c r="C3826" s="59" t="s">
        <v>10098</v>
      </c>
      <c r="D3826" s="59" t="s">
        <v>16</v>
      </c>
      <c r="F3826" s="59" t="s">
        <v>5</v>
      </c>
      <c r="G3826" s="152" t="str">
        <f>VLOOKUP(D3826,sku归属!A:B,2,0)</f>
        <v>其他</v>
      </c>
    </row>
    <row r="3827" spans="1:13" s="59" customFormat="1" customHeight="1">
      <c r="A3827" s="59" t="s">
        <v>10553</v>
      </c>
      <c r="B3827" s="59" t="s">
        <v>10554</v>
      </c>
      <c r="C3827" s="59" t="s">
        <v>10101</v>
      </c>
      <c r="D3827" s="59" t="s">
        <v>16</v>
      </c>
      <c r="F3827" s="59" t="s">
        <v>5</v>
      </c>
      <c r="G3827" s="152" t="str">
        <f>VLOOKUP(D3827,sku归属!A:B,2,0)</f>
        <v>其他</v>
      </c>
    </row>
    <row r="3828" spans="1:13" s="59" customFormat="1" customHeight="1">
      <c r="A3828" s="59" t="s">
        <v>10555</v>
      </c>
      <c r="B3828" s="59" t="s">
        <v>10556</v>
      </c>
      <c r="C3828" s="59" t="s">
        <v>10104</v>
      </c>
      <c r="D3828" s="59" t="s">
        <v>16</v>
      </c>
      <c r="F3828" s="59" t="s">
        <v>5</v>
      </c>
      <c r="G3828" s="152" t="str">
        <f>VLOOKUP(D3828,sku归属!A:B,2,0)</f>
        <v>其他</v>
      </c>
    </row>
    <row r="3829" spans="1:13" s="59" customFormat="1" customHeight="1">
      <c r="A3829" s="59" t="s">
        <v>10557</v>
      </c>
      <c r="B3829" s="59" t="s">
        <v>10558</v>
      </c>
      <c r="C3829" s="59" t="s">
        <v>10146</v>
      </c>
      <c r="D3829" s="59" t="s">
        <v>16</v>
      </c>
      <c r="F3829" s="59" t="s">
        <v>5</v>
      </c>
      <c r="G3829" s="152" t="str">
        <f>VLOOKUP(D3829,sku归属!A:B,2,0)</f>
        <v>其他</v>
      </c>
    </row>
    <row r="3830" spans="1:13" s="59" customFormat="1" customHeight="1">
      <c r="A3830" s="59" t="s">
        <v>10559</v>
      </c>
      <c r="B3830" s="59" t="s">
        <v>10560</v>
      </c>
      <c r="C3830" s="59" t="s">
        <v>10143</v>
      </c>
      <c r="D3830" s="59" t="s">
        <v>16</v>
      </c>
      <c r="F3830" s="59" t="s">
        <v>5</v>
      </c>
      <c r="G3830" s="152" t="str">
        <f>VLOOKUP(D3830,sku归属!A:B,2,0)</f>
        <v>其他</v>
      </c>
    </row>
    <row r="3831" spans="1:13" s="59" customFormat="1" customHeight="1">
      <c r="A3831" s="59" t="s">
        <v>10561</v>
      </c>
      <c r="B3831" s="59" t="s">
        <v>10562</v>
      </c>
      <c r="C3831" s="59" t="s">
        <v>10152</v>
      </c>
      <c r="D3831" s="59" t="s">
        <v>16</v>
      </c>
      <c r="F3831" s="59" t="s">
        <v>5</v>
      </c>
      <c r="G3831" s="152" t="str">
        <f>VLOOKUP(D3831,sku归属!A:B,2,0)</f>
        <v>其他</v>
      </c>
    </row>
    <row r="3832" spans="1:13" s="59" customFormat="1" customHeight="1">
      <c r="A3832" s="59" t="s">
        <v>10563</v>
      </c>
      <c r="B3832" s="59" t="s">
        <v>10564</v>
      </c>
      <c r="C3832" s="59" t="s">
        <v>10149</v>
      </c>
      <c r="D3832" s="59" t="s">
        <v>16</v>
      </c>
      <c r="F3832" s="59" t="s">
        <v>5</v>
      </c>
      <c r="G3832" s="152" t="str">
        <f>VLOOKUP(D3832,sku归属!A:B,2,0)</f>
        <v>其他</v>
      </c>
    </row>
    <row r="3833" spans="1:13" s="59" customFormat="1" customHeight="1">
      <c r="A3833" s="59" t="s">
        <v>10565</v>
      </c>
      <c r="B3833" s="59" t="s">
        <v>10566</v>
      </c>
      <c r="C3833" s="59" t="s">
        <v>10567</v>
      </c>
      <c r="D3833" s="59" t="s">
        <v>16</v>
      </c>
      <c r="F3833" s="59" t="s">
        <v>5</v>
      </c>
      <c r="G3833" s="152" t="str">
        <f>VLOOKUP(D3833,sku归属!A:B,2,0)</f>
        <v>其他</v>
      </c>
    </row>
    <row r="3834" spans="1:13" s="59" customFormat="1" customHeight="1">
      <c r="A3834" s="59" t="s">
        <v>10568</v>
      </c>
      <c r="B3834" s="59" t="s">
        <v>10569</v>
      </c>
      <c r="C3834" s="59" t="s">
        <v>10570</v>
      </c>
      <c r="D3834" s="59" t="s">
        <v>16</v>
      </c>
      <c r="F3834" s="59" t="s">
        <v>5</v>
      </c>
      <c r="G3834" s="152" t="str">
        <f>VLOOKUP(D3834,sku归属!A:B,2,0)</f>
        <v>其他</v>
      </c>
    </row>
    <row r="3835" spans="1:13" s="59" customFormat="1" customHeight="1">
      <c r="A3835" s="59" t="s">
        <v>10571</v>
      </c>
      <c r="B3835" s="59" t="s">
        <v>10572</v>
      </c>
      <c r="C3835" s="59" t="s">
        <v>10573</v>
      </c>
      <c r="D3835" s="59" t="s">
        <v>16</v>
      </c>
      <c r="F3835" s="59" t="s">
        <v>5</v>
      </c>
      <c r="G3835" s="152" t="str">
        <f>VLOOKUP(D3835,sku归属!A:B,2,0)</f>
        <v>其他</v>
      </c>
    </row>
    <row r="3836" spans="1:13" s="59" customFormat="1" customHeight="1">
      <c r="A3836" s="59" t="s">
        <v>10574</v>
      </c>
      <c r="B3836" s="59" t="s">
        <v>10575</v>
      </c>
      <c r="C3836" s="59" t="s">
        <v>8442</v>
      </c>
      <c r="D3836" s="59" t="s">
        <v>16</v>
      </c>
      <c r="F3836" s="59" t="s">
        <v>5</v>
      </c>
      <c r="G3836" s="152" t="str">
        <f>VLOOKUP(D3836,sku归属!A:B,2,0)</f>
        <v>其他</v>
      </c>
    </row>
    <row r="3837" spans="1:13" s="59" customFormat="1" customHeight="1">
      <c r="A3837" s="59" t="s">
        <v>10576</v>
      </c>
      <c r="B3837" s="59" t="s">
        <v>10577</v>
      </c>
      <c r="C3837" s="59" t="s">
        <v>268</v>
      </c>
      <c r="D3837" s="59" t="s">
        <v>16</v>
      </c>
      <c r="F3837" s="59" t="s">
        <v>5</v>
      </c>
      <c r="G3837" s="152" t="str">
        <f>VLOOKUP(D3837,sku归属!A:B,2,0)</f>
        <v>其他</v>
      </c>
    </row>
    <row r="3838" spans="1:13" s="59" customFormat="1" customHeight="1">
      <c r="A3838" s="59" t="s">
        <v>10578</v>
      </c>
      <c r="B3838" s="59" t="s">
        <v>10579</v>
      </c>
      <c r="C3838" s="59" t="s">
        <v>265</v>
      </c>
      <c r="D3838" s="59" t="s">
        <v>16</v>
      </c>
      <c r="F3838" s="59" t="s">
        <v>5</v>
      </c>
      <c r="G3838" s="152" t="str">
        <f>VLOOKUP(D3838,sku归属!A:B,2,0)</f>
        <v>其他</v>
      </c>
    </row>
    <row r="3839" spans="1:13" s="59" customFormat="1" customHeight="1">
      <c r="A3839" s="59" t="s">
        <v>10580</v>
      </c>
      <c r="B3839" s="59" t="s">
        <v>10581</v>
      </c>
      <c r="C3839" s="59" t="s">
        <v>8445</v>
      </c>
      <c r="D3839" s="59" t="s">
        <v>16</v>
      </c>
      <c r="F3839" s="59" t="s">
        <v>5</v>
      </c>
      <c r="G3839" s="152" t="str">
        <f>VLOOKUP(D3839,sku归属!A:B,2,0)</f>
        <v>其他</v>
      </c>
    </row>
    <row r="3840" spans="1:13" s="59" customFormat="1" customHeight="1">
      <c r="A3840" s="59" t="s">
        <v>10582</v>
      </c>
      <c r="B3840" s="59" t="s">
        <v>10583</v>
      </c>
      <c r="C3840" s="59" t="s">
        <v>10584</v>
      </c>
      <c r="D3840" s="59" t="s">
        <v>16</v>
      </c>
      <c r="F3840" s="59" t="s">
        <v>5</v>
      </c>
      <c r="G3840" s="152" t="str">
        <f>VLOOKUP(D3840,sku归属!A:B,2,0)</f>
        <v>其他</v>
      </c>
    </row>
    <row r="3841" spans="1:13" s="59" customFormat="1" customHeight="1">
      <c r="A3841" s="59" t="s">
        <v>10585</v>
      </c>
      <c r="B3841" s="59" t="s">
        <v>10586</v>
      </c>
      <c r="C3841" s="59" t="s">
        <v>10587</v>
      </c>
      <c r="D3841" s="59" t="s">
        <v>16</v>
      </c>
      <c r="F3841" s="59" t="s">
        <v>5</v>
      </c>
      <c r="G3841" s="152" t="str">
        <f>VLOOKUP(D3841,sku归属!A:B,2,0)</f>
        <v>其他</v>
      </c>
    </row>
    <row r="3842" spans="1:13" s="59" customFormat="1" customHeight="1">
      <c r="A3842" s="59" t="s">
        <v>10588</v>
      </c>
      <c r="B3842" s="59" t="s">
        <v>10589</v>
      </c>
      <c r="C3842" s="59" t="s">
        <v>10590</v>
      </c>
      <c r="D3842" s="59" t="s">
        <v>16</v>
      </c>
      <c r="F3842" s="59" t="s">
        <v>5</v>
      </c>
      <c r="G3842" s="152" t="str">
        <f>VLOOKUP(D3842,sku归属!A:B,2,0)</f>
        <v>其他</v>
      </c>
    </row>
    <row r="3843" spans="1:13" s="59" customFormat="1" customHeight="1">
      <c r="A3843" s="59" t="s">
        <v>10591</v>
      </c>
      <c r="B3843" s="59" t="s">
        <v>10592</v>
      </c>
      <c r="C3843" s="59" t="s">
        <v>10593</v>
      </c>
      <c r="D3843" s="59" t="s">
        <v>16</v>
      </c>
      <c r="F3843" s="59" t="s">
        <v>5</v>
      </c>
      <c r="G3843" s="152" t="str">
        <f>VLOOKUP(D3843,sku归属!A:B,2,0)</f>
        <v>其他</v>
      </c>
    </row>
    <row r="3844" spans="1:13" s="59" customFormat="1" customHeight="1">
      <c r="A3844" s="59" t="s">
        <v>10594</v>
      </c>
      <c r="B3844" s="59" t="s">
        <v>10595</v>
      </c>
      <c r="C3844" s="59" t="s">
        <v>10596</v>
      </c>
      <c r="D3844" s="59" t="s">
        <v>16</v>
      </c>
      <c r="F3844" s="59" t="s">
        <v>5</v>
      </c>
      <c r="G3844" s="152" t="str">
        <f>VLOOKUP(D3844,sku归属!A:B,2,0)</f>
        <v>其他</v>
      </c>
    </row>
    <row r="3845" spans="1:13" s="59" customFormat="1" customHeight="1">
      <c r="A3845" s="59" t="s">
        <v>10597</v>
      </c>
      <c r="B3845" s="59" t="s">
        <v>10598</v>
      </c>
      <c r="C3845" s="59" t="s">
        <v>10599</v>
      </c>
      <c r="D3845" s="59" t="s">
        <v>16</v>
      </c>
      <c r="F3845" s="59" t="s">
        <v>5</v>
      </c>
      <c r="G3845" s="152" t="str">
        <f>VLOOKUP(D3845,sku归属!A:B,2,0)</f>
        <v>其他</v>
      </c>
    </row>
    <row r="3846" spans="1:13" s="59" customFormat="1" customHeight="1">
      <c r="A3846" s="59" t="s">
        <v>10600</v>
      </c>
      <c r="B3846" s="59" t="s">
        <v>10601</v>
      </c>
      <c r="C3846" s="59" t="s">
        <v>10602</v>
      </c>
      <c r="D3846" s="59" t="s">
        <v>16</v>
      </c>
      <c r="F3846" s="59" t="s">
        <v>5</v>
      </c>
      <c r="G3846" s="152" t="str">
        <f>VLOOKUP(D3846,sku归属!A:B,2,0)</f>
        <v>其他</v>
      </c>
    </row>
    <row r="3847" spans="1:13" s="59" customFormat="1" customHeight="1">
      <c r="A3847" s="59" t="s">
        <v>10603</v>
      </c>
      <c r="B3847" s="59" t="s">
        <v>10604</v>
      </c>
      <c r="C3847" s="59" t="s">
        <v>10605</v>
      </c>
      <c r="D3847" s="59" t="s">
        <v>16</v>
      </c>
      <c r="F3847" s="59" t="s">
        <v>5</v>
      </c>
      <c r="G3847" s="152" t="str">
        <f>VLOOKUP(D3847,sku归属!A:B,2,0)</f>
        <v>其他</v>
      </c>
    </row>
    <row r="3848" spans="1:13" s="59" customFormat="1" customHeight="1">
      <c r="A3848" s="59" t="s">
        <v>10606</v>
      </c>
      <c r="B3848" s="59" t="s">
        <v>10607</v>
      </c>
      <c r="C3848" s="59" t="s">
        <v>10608</v>
      </c>
      <c r="D3848" s="59" t="s">
        <v>16</v>
      </c>
      <c r="F3848" s="59" t="s">
        <v>5</v>
      </c>
      <c r="G3848" s="152" t="str">
        <f>VLOOKUP(D3848,sku归属!A:B,2,0)</f>
        <v>其他</v>
      </c>
    </row>
    <row r="3849" spans="1:13" s="59" customFormat="1" customHeight="1">
      <c r="A3849" s="59" t="s">
        <v>10609</v>
      </c>
      <c r="B3849" s="59" t="s">
        <v>10610</v>
      </c>
      <c r="C3849" s="59" t="s">
        <v>10611</v>
      </c>
      <c r="D3849" s="59" t="s">
        <v>16</v>
      </c>
      <c r="F3849" s="59" t="s">
        <v>5</v>
      </c>
      <c r="G3849" s="152" t="str">
        <f>VLOOKUP(D3849,sku归属!A:B,2,0)</f>
        <v>其他</v>
      </c>
    </row>
    <row r="3850" spans="1:13" s="59" customFormat="1" customHeight="1">
      <c r="A3850" s="59" t="s">
        <v>10612</v>
      </c>
      <c r="B3850" s="59" t="s">
        <v>10613</v>
      </c>
      <c r="C3850" s="59" t="s">
        <v>10614</v>
      </c>
      <c r="D3850" s="59" t="s">
        <v>16</v>
      </c>
      <c r="F3850" s="59" t="s">
        <v>5</v>
      </c>
      <c r="G3850" s="152" t="str">
        <f>VLOOKUP(D3850,sku归属!A:B,2,0)</f>
        <v>其他</v>
      </c>
    </row>
    <row r="3851" spans="1:13" s="59" customFormat="1" customHeight="1">
      <c r="A3851" s="59" t="s">
        <v>10615</v>
      </c>
      <c r="B3851" s="59" t="s">
        <v>10616</v>
      </c>
      <c r="C3851" s="59" t="s">
        <v>10617</v>
      </c>
      <c r="D3851" s="59" t="s">
        <v>16</v>
      </c>
      <c r="F3851" s="59" t="s">
        <v>5</v>
      </c>
      <c r="G3851" s="152" t="str">
        <f>VLOOKUP(D3851,sku归属!A:B,2,0)</f>
        <v>其他</v>
      </c>
    </row>
    <row r="3852" spans="1:13" s="59" customFormat="1" customHeight="1">
      <c r="A3852" s="59" t="s">
        <v>10618</v>
      </c>
      <c r="B3852" s="59" t="s">
        <v>10619</v>
      </c>
      <c r="C3852" s="59" t="s">
        <v>10620</v>
      </c>
      <c r="D3852" s="59" t="s">
        <v>16</v>
      </c>
      <c r="F3852" s="59" t="s">
        <v>5</v>
      </c>
      <c r="G3852" s="152" t="str">
        <f>VLOOKUP(D3852,sku归属!A:B,2,0)</f>
        <v>其他</v>
      </c>
    </row>
    <row r="3853" spans="1:13" s="59" customFormat="1" customHeight="1">
      <c r="A3853" s="59" t="s">
        <v>10621</v>
      </c>
      <c r="B3853" s="59" t="s">
        <v>10622</v>
      </c>
      <c r="C3853" s="59" t="s">
        <v>10623</v>
      </c>
      <c r="D3853" s="59" t="s">
        <v>16</v>
      </c>
      <c r="F3853" s="59" t="s">
        <v>5</v>
      </c>
      <c r="G3853" s="152" t="str">
        <f>VLOOKUP(D3853,sku归属!A:B,2,0)</f>
        <v>其他</v>
      </c>
    </row>
    <row r="3854" spans="1:13" s="59" customFormat="1" customHeight="1">
      <c r="A3854" s="59" t="s">
        <v>10624</v>
      </c>
      <c r="B3854" s="59" t="s">
        <v>10625</v>
      </c>
      <c r="C3854" s="59" t="s">
        <v>10626</v>
      </c>
      <c r="D3854" s="59" t="s">
        <v>16</v>
      </c>
      <c r="F3854" s="59" t="s">
        <v>5</v>
      </c>
      <c r="G3854" s="152" t="str">
        <f>VLOOKUP(D3854,sku归属!A:B,2,0)</f>
        <v>其他</v>
      </c>
    </row>
    <row r="3855" spans="1:13" s="59" customFormat="1" customHeight="1">
      <c r="A3855" s="59" t="s">
        <v>10627</v>
      </c>
      <c r="B3855" s="59" t="s">
        <v>10628</v>
      </c>
      <c r="C3855" s="59" t="s">
        <v>10629</v>
      </c>
      <c r="D3855" s="59" t="s">
        <v>16</v>
      </c>
      <c r="F3855" s="59" t="s">
        <v>5</v>
      </c>
      <c r="G3855" s="152" t="str">
        <f>VLOOKUP(D3855,sku归属!A:B,2,0)</f>
        <v>其他</v>
      </c>
    </row>
    <row r="3856" spans="1:13" s="59" customFormat="1" customHeight="1">
      <c r="A3856" s="59" t="s">
        <v>10630</v>
      </c>
      <c r="B3856" s="59" t="s">
        <v>10631</v>
      </c>
      <c r="C3856" s="59" t="s">
        <v>10632</v>
      </c>
      <c r="D3856" s="59" t="s">
        <v>16</v>
      </c>
      <c r="F3856" s="59" t="s">
        <v>5</v>
      </c>
      <c r="G3856" s="152" t="str">
        <f>VLOOKUP(D3856,sku归属!A:B,2,0)</f>
        <v>其他</v>
      </c>
    </row>
    <row r="3857" spans="1:13" s="59" customFormat="1" customHeight="1">
      <c r="A3857" s="59" t="s">
        <v>10633</v>
      </c>
      <c r="B3857" s="59" t="s">
        <v>10634</v>
      </c>
      <c r="C3857" s="59" t="s">
        <v>10635</v>
      </c>
      <c r="D3857" s="59" t="s">
        <v>16</v>
      </c>
      <c r="F3857" s="59" t="s">
        <v>5</v>
      </c>
      <c r="G3857" s="152" t="str">
        <f>VLOOKUP(D3857,sku归属!A:B,2,0)</f>
        <v>其他</v>
      </c>
    </row>
    <row r="3858" spans="1:13" s="59" customFormat="1" customHeight="1">
      <c r="A3858" s="59" t="s">
        <v>10636</v>
      </c>
      <c r="B3858" s="59" t="s">
        <v>10637</v>
      </c>
      <c r="C3858" s="59" t="s">
        <v>10638</v>
      </c>
      <c r="D3858" s="59" t="s">
        <v>16</v>
      </c>
      <c r="F3858" s="59" t="s">
        <v>5</v>
      </c>
      <c r="G3858" s="152" t="str">
        <f>VLOOKUP(D3858,sku归属!A:B,2,0)</f>
        <v>其他</v>
      </c>
    </row>
    <row r="3859" spans="1:13" s="59" customFormat="1" customHeight="1">
      <c r="A3859" s="59" t="s">
        <v>10639</v>
      </c>
      <c r="B3859" s="59" t="s">
        <v>10640</v>
      </c>
      <c r="C3859" s="59" t="s">
        <v>10641</v>
      </c>
      <c r="D3859" s="59" t="s">
        <v>16</v>
      </c>
      <c r="F3859" s="59" t="s">
        <v>5</v>
      </c>
      <c r="G3859" s="152" t="str">
        <f>VLOOKUP(D3859,sku归属!A:B,2,0)</f>
        <v>其他</v>
      </c>
    </row>
    <row r="3860" spans="1:13" s="59" customFormat="1" customHeight="1">
      <c r="A3860" s="59" t="s">
        <v>10642</v>
      </c>
      <c r="B3860" s="59" t="s">
        <v>10643</v>
      </c>
      <c r="C3860" s="59" t="s">
        <v>10644</v>
      </c>
      <c r="D3860" s="59" t="s">
        <v>16</v>
      </c>
      <c r="F3860" s="59" t="s">
        <v>5</v>
      </c>
      <c r="G3860" s="152" t="str">
        <f>VLOOKUP(D3860,sku归属!A:B,2,0)</f>
        <v>其他</v>
      </c>
    </row>
    <row r="3861" spans="1:13" s="59" customFormat="1" customHeight="1">
      <c r="A3861" s="59" t="s">
        <v>10645</v>
      </c>
      <c r="B3861" s="59" t="s">
        <v>10646</v>
      </c>
      <c r="C3861" s="59" t="s">
        <v>10647</v>
      </c>
      <c r="D3861" s="59" t="s">
        <v>16</v>
      </c>
      <c r="F3861" s="59" t="s">
        <v>5</v>
      </c>
      <c r="G3861" s="152" t="str">
        <f>VLOOKUP(D3861,sku归属!A:B,2,0)</f>
        <v>其他</v>
      </c>
    </row>
    <row r="3862" spans="1:13" s="59" customFormat="1" customHeight="1">
      <c r="A3862" s="59" t="s">
        <v>10648</v>
      </c>
      <c r="B3862" s="59" t="s">
        <v>10649</v>
      </c>
      <c r="C3862" s="59" t="s">
        <v>10650</v>
      </c>
      <c r="D3862" s="59" t="s">
        <v>16</v>
      </c>
      <c r="F3862" s="59" t="s">
        <v>5</v>
      </c>
      <c r="G3862" s="152" t="str">
        <f>VLOOKUP(D3862,sku归属!A:B,2,0)</f>
        <v>其他</v>
      </c>
    </row>
    <row r="3863" spans="1:13" s="59" customFormat="1" customHeight="1">
      <c r="A3863" s="59" t="s">
        <v>10651</v>
      </c>
      <c r="B3863" s="59" t="s">
        <v>10652</v>
      </c>
      <c r="C3863" s="59" t="s">
        <v>10653</v>
      </c>
      <c r="D3863" s="59" t="s">
        <v>16</v>
      </c>
      <c r="F3863" s="59" t="s">
        <v>5</v>
      </c>
      <c r="G3863" s="152" t="str">
        <f>VLOOKUP(D3863,sku归属!A:B,2,0)</f>
        <v>其他</v>
      </c>
    </row>
    <row r="3864" spans="1:13" s="59" customFormat="1" customHeight="1">
      <c r="A3864" s="59" t="s">
        <v>10654</v>
      </c>
      <c r="B3864" s="59" t="s">
        <v>10655</v>
      </c>
      <c r="C3864" s="59" t="s">
        <v>10656</v>
      </c>
      <c r="D3864" s="59" t="s">
        <v>16</v>
      </c>
      <c r="F3864" s="59" t="s">
        <v>5</v>
      </c>
      <c r="G3864" s="152" t="str">
        <f>VLOOKUP(D3864,sku归属!A:B,2,0)</f>
        <v>其他</v>
      </c>
    </row>
    <row r="3865" spans="1:13" s="59" customFormat="1" customHeight="1">
      <c r="A3865" s="59" t="s">
        <v>10657</v>
      </c>
      <c r="B3865" s="59" t="s">
        <v>10658</v>
      </c>
      <c r="C3865" s="59" t="s">
        <v>10659</v>
      </c>
      <c r="D3865" s="59" t="s">
        <v>16</v>
      </c>
      <c r="F3865" s="59" t="s">
        <v>5</v>
      </c>
      <c r="G3865" s="152" t="str">
        <f>VLOOKUP(D3865,sku归属!A:B,2,0)</f>
        <v>其他</v>
      </c>
    </row>
    <row r="3866" spans="1:13" s="59" customFormat="1" customHeight="1">
      <c r="A3866" s="59" t="s">
        <v>10660</v>
      </c>
      <c r="B3866" s="59" t="s">
        <v>10661</v>
      </c>
      <c r="C3866" s="59" t="s">
        <v>10662</v>
      </c>
      <c r="D3866" s="59" t="s">
        <v>16</v>
      </c>
      <c r="F3866" s="59" t="s">
        <v>5</v>
      </c>
      <c r="G3866" s="152" t="str">
        <f>VLOOKUP(D3866,sku归属!A:B,2,0)</f>
        <v>其他</v>
      </c>
    </row>
    <row r="3867" spans="1:13" s="59" customFormat="1" customHeight="1">
      <c r="A3867" s="59" t="s">
        <v>10663</v>
      </c>
      <c r="B3867" s="59" t="s">
        <v>10664</v>
      </c>
      <c r="C3867" s="59" t="s">
        <v>10665</v>
      </c>
      <c r="D3867" s="59" t="s">
        <v>16</v>
      </c>
      <c r="F3867" s="59" t="s">
        <v>5</v>
      </c>
      <c r="G3867" s="152" t="str">
        <f>VLOOKUP(D3867,sku归属!A:B,2,0)</f>
        <v>其他</v>
      </c>
    </row>
    <row r="3868" spans="1:13" s="59" customFormat="1" customHeight="1">
      <c r="A3868" s="59" t="s">
        <v>10666</v>
      </c>
      <c r="B3868" s="59" t="s">
        <v>10667</v>
      </c>
      <c r="C3868" s="59" t="s">
        <v>10668</v>
      </c>
      <c r="D3868" s="59" t="s">
        <v>16</v>
      </c>
      <c r="F3868" s="59" t="s">
        <v>5</v>
      </c>
      <c r="G3868" s="152" t="str">
        <f>VLOOKUP(D3868,sku归属!A:B,2,0)</f>
        <v>其他</v>
      </c>
    </row>
    <row r="3869" spans="1:13" s="59" customFormat="1" customHeight="1">
      <c r="A3869" s="59" t="s">
        <v>10669</v>
      </c>
      <c r="B3869" s="59" t="s">
        <v>10670</v>
      </c>
      <c r="C3869" s="59" t="s">
        <v>10671</v>
      </c>
      <c r="D3869" s="59" t="s">
        <v>16</v>
      </c>
      <c r="F3869" s="59" t="s">
        <v>5</v>
      </c>
      <c r="G3869" s="152" t="str">
        <f>VLOOKUP(D3869,sku归属!A:B,2,0)</f>
        <v>其他</v>
      </c>
    </row>
    <row r="3870" spans="1:13" s="59" customFormat="1" customHeight="1">
      <c r="A3870" s="59" t="s">
        <v>10672</v>
      </c>
      <c r="B3870" s="59" t="s">
        <v>10673</v>
      </c>
      <c r="C3870" s="59" t="s">
        <v>10674</v>
      </c>
      <c r="D3870" s="59" t="s">
        <v>16</v>
      </c>
      <c r="F3870" s="59" t="s">
        <v>5</v>
      </c>
      <c r="G3870" s="152" t="str">
        <f>VLOOKUP(D3870,sku归属!A:B,2,0)</f>
        <v>其他</v>
      </c>
    </row>
    <row r="3871" spans="1:13" s="59" customFormat="1" customHeight="1">
      <c r="A3871" s="59" t="s">
        <v>10675</v>
      </c>
      <c r="B3871" s="59" t="s">
        <v>10676</v>
      </c>
      <c r="C3871" s="59" t="s">
        <v>10677</v>
      </c>
      <c r="D3871" s="59" t="s">
        <v>16</v>
      </c>
      <c r="F3871" s="59" t="s">
        <v>5</v>
      </c>
      <c r="G3871" s="152" t="str">
        <f>VLOOKUP(D3871,sku归属!A:B,2,0)</f>
        <v>其他</v>
      </c>
    </row>
    <row r="3872" spans="1:13" s="59" customFormat="1" customHeight="1">
      <c r="A3872" s="59" t="s">
        <v>10678</v>
      </c>
      <c r="B3872" s="59" t="s">
        <v>10679</v>
      </c>
      <c r="C3872" s="59" t="s">
        <v>10680</v>
      </c>
      <c r="D3872" s="59" t="s">
        <v>16</v>
      </c>
      <c r="F3872" s="59" t="s">
        <v>5</v>
      </c>
      <c r="G3872" s="152" t="str">
        <f>VLOOKUP(D3872,sku归属!A:B,2,0)</f>
        <v>其他</v>
      </c>
    </row>
    <row r="3873" spans="1:13" s="59" customFormat="1" customHeight="1">
      <c r="A3873" s="59" t="s">
        <v>10681</v>
      </c>
      <c r="B3873" s="59" t="s">
        <v>10682</v>
      </c>
      <c r="C3873" s="59" t="s">
        <v>10683</v>
      </c>
      <c r="D3873" s="59" t="s">
        <v>16</v>
      </c>
      <c r="F3873" s="59" t="s">
        <v>5</v>
      </c>
      <c r="G3873" s="152" t="str">
        <f>VLOOKUP(D3873,sku归属!A:B,2,0)</f>
        <v>其他</v>
      </c>
    </row>
    <row r="3874" spans="1:13" s="59" customFormat="1" customHeight="1">
      <c r="A3874" s="59" t="s">
        <v>10684</v>
      </c>
      <c r="B3874" s="59" t="s">
        <v>10685</v>
      </c>
      <c r="C3874" s="59" t="s">
        <v>10686</v>
      </c>
      <c r="D3874" s="59" t="s">
        <v>16</v>
      </c>
      <c r="F3874" s="59" t="s">
        <v>5</v>
      </c>
      <c r="G3874" s="152" t="str">
        <f>VLOOKUP(D3874,sku归属!A:B,2,0)</f>
        <v>其他</v>
      </c>
    </row>
    <row r="3875" spans="1:13" s="59" customFormat="1" customHeight="1">
      <c r="A3875" s="59" t="s">
        <v>10687</v>
      </c>
      <c r="B3875" s="59" t="s">
        <v>10688</v>
      </c>
      <c r="C3875" s="59" t="s">
        <v>10689</v>
      </c>
      <c r="D3875" s="59" t="s">
        <v>16</v>
      </c>
      <c r="F3875" s="59" t="s">
        <v>5</v>
      </c>
      <c r="G3875" s="152" t="str">
        <f>VLOOKUP(D3875,sku归属!A:B,2,0)</f>
        <v>其他</v>
      </c>
    </row>
    <row r="3876" spans="1:13" s="59" customFormat="1" customHeight="1">
      <c r="A3876" s="59" t="s">
        <v>10690</v>
      </c>
      <c r="B3876" s="59" t="s">
        <v>10691</v>
      </c>
      <c r="C3876" s="59" t="s">
        <v>10692</v>
      </c>
      <c r="D3876" s="59" t="s">
        <v>16</v>
      </c>
      <c r="F3876" s="59" t="s">
        <v>5</v>
      </c>
      <c r="G3876" s="152" t="str">
        <f>VLOOKUP(D3876,sku归属!A:B,2,0)</f>
        <v>其他</v>
      </c>
    </row>
    <row r="3877" spans="1:13" s="59" customFormat="1" customHeight="1">
      <c r="A3877" s="59" t="s">
        <v>10693</v>
      </c>
      <c r="B3877" s="59" t="s">
        <v>10694</v>
      </c>
      <c r="C3877" s="59" t="s">
        <v>10695</v>
      </c>
      <c r="D3877" s="59" t="s">
        <v>16</v>
      </c>
      <c r="F3877" s="59" t="s">
        <v>5</v>
      </c>
      <c r="G3877" s="152" t="str">
        <f>VLOOKUP(D3877,sku归属!A:B,2,0)</f>
        <v>其他</v>
      </c>
    </row>
    <row r="3878" spans="1:13" s="59" customFormat="1" customHeight="1">
      <c r="A3878" s="59" t="s">
        <v>10696</v>
      </c>
      <c r="B3878" s="59" t="s">
        <v>10697</v>
      </c>
      <c r="C3878" s="59" t="s">
        <v>10698</v>
      </c>
      <c r="D3878" s="59" t="s">
        <v>16</v>
      </c>
      <c r="F3878" s="59" t="s">
        <v>5</v>
      </c>
      <c r="G3878" s="152" t="str">
        <f>VLOOKUP(D3878,sku归属!A:B,2,0)</f>
        <v>其他</v>
      </c>
    </row>
    <row r="3879" spans="1:13" s="59" customFormat="1" customHeight="1">
      <c r="A3879" s="59" t="s">
        <v>10699</v>
      </c>
      <c r="B3879" s="59" t="s">
        <v>10700</v>
      </c>
      <c r="C3879" s="59" t="s">
        <v>10701</v>
      </c>
      <c r="D3879" s="59" t="s">
        <v>16</v>
      </c>
      <c r="F3879" s="59" t="s">
        <v>5</v>
      </c>
      <c r="G3879" s="152" t="str">
        <f>VLOOKUP(D3879,sku归属!A:B,2,0)</f>
        <v>其他</v>
      </c>
    </row>
    <row r="3880" spans="1:13" s="59" customFormat="1" customHeight="1">
      <c r="A3880" s="59" t="s">
        <v>10702</v>
      </c>
      <c r="B3880" s="59" t="s">
        <v>10703</v>
      </c>
      <c r="C3880" s="59" t="s">
        <v>10704</v>
      </c>
      <c r="D3880" s="59" t="s">
        <v>16</v>
      </c>
      <c r="F3880" s="59" t="s">
        <v>5</v>
      </c>
      <c r="G3880" s="152" t="str">
        <f>VLOOKUP(D3880,sku归属!A:B,2,0)</f>
        <v>其他</v>
      </c>
    </row>
    <row r="3881" spans="1:13" s="59" customFormat="1" customHeight="1">
      <c r="A3881" s="59" t="s">
        <v>10705</v>
      </c>
      <c r="B3881" s="59" t="s">
        <v>10706</v>
      </c>
      <c r="C3881" s="59" t="s">
        <v>10707</v>
      </c>
      <c r="D3881" s="59" t="s">
        <v>16</v>
      </c>
      <c r="F3881" s="59" t="s">
        <v>5</v>
      </c>
      <c r="G3881" s="152" t="str">
        <f>VLOOKUP(D3881,sku归属!A:B,2,0)</f>
        <v>其他</v>
      </c>
    </row>
    <row r="3882" spans="1:13" s="59" customFormat="1" customHeight="1">
      <c r="A3882" s="59" t="s">
        <v>10708</v>
      </c>
      <c r="B3882" s="59" t="s">
        <v>10709</v>
      </c>
      <c r="C3882" s="59" t="s">
        <v>10710</v>
      </c>
      <c r="D3882" s="59" t="s">
        <v>16</v>
      </c>
      <c r="F3882" s="59" t="s">
        <v>5</v>
      </c>
      <c r="G3882" s="152" t="str">
        <f>VLOOKUP(D3882,sku归属!A:B,2,0)</f>
        <v>其他</v>
      </c>
    </row>
    <row r="3883" spans="1:13" s="59" customFormat="1" customHeight="1">
      <c r="A3883" s="59" t="s">
        <v>10711</v>
      </c>
      <c r="B3883" s="59" t="s">
        <v>10712</v>
      </c>
      <c r="C3883" s="59" t="s">
        <v>10713</v>
      </c>
      <c r="D3883" s="59" t="s">
        <v>16</v>
      </c>
      <c r="F3883" s="59" t="s">
        <v>5</v>
      </c>
      <c r="G3883" s="152" t="str">
        <f>VLOOKUP(D3883,sku归属!A:B,2,0)</f>
        <v>其他</v>
      </c>
    </row>
    <row r="3884" spans="1:13" s="59" customFormat="1" customHeight="1">
      <c r="A3884" s="59" t="s">
        <v>10714</v>
      </c>
      <c r="B3884" s="59" t="s">
        <v>10715</v>
      </c>
      <c r="C3884" s="59" t="s">
        <v>7250</v>
      </c>
      <c r="D3884" s="59" t="s">
        <v>16</v>
      </c>
      <c r="F3884" s="59" t="s">
        <v>5</v>
      </c>
      <c r="G3884" s="152" t="str">
        <f>VLOOKUP(D3884,sku归属!A:B,2,0)</f>
        <v>其他</v>
      </c>
    </row>
    <row r="3885" spans="1:13" s="59" customFormat="1" customHeight="1">
      <c r="A3885" s="59" t="s">
        <v>10716</v>
      </c>
      <c r="B3885" s="59" t="s">
        <v>10717</v>
      </c>
      <c r="C3885" s="59" t="s">
        <v>7253</v>
      </c>
      <c r="D3885" s="59" t="s">
        <v>16</v>
      </c>
      <c r="F3885" s="59" t="s">
        <v>5</v>
      </c>
      <c r="G3885" s="152" t="str">
        <f>VLOOKUP(D3885,sku归属!A:B,2,0)</f>
        <v>其他</v>
      </c>
    </row>
    <row r="3886" spans="1:13" s="59" customFormat="1" customHeight="1">
      <c r="A3886" s="59" t="s">
        <v>10718</v>
      </c>
      <c r="B3886" s="59" t="s">
        <v>10719</v>
      </c>
      <c r="C3886" s="59" t="s">
        <v>10720</v>
      </c>
      <c r="D3886" s="59" t="s">
        <v>16</v>
      </c>
      <c r="F3886" s="59" t="s">
        <v>5</v>
      </c>
      <c r="G3886" s="152" t="str">
        <f>VLOOKUP(D3886,sku归属!A:B,2,0)</f>
        <v>其他</v>
      </c>
    </row>
    <row r="3887" spans="1:13" s="59" customFormat="1" customHeight="1">
      <c r="A3887" s="59" t="s">
        <v>10721</v>
      </c>
      <c r="B3887" s="59" t="s">
        <v>10722</v>
      </c>
      <c r="C3887" s="59" t="s">
        <v>10723</v>
      </c>
      <c r="D3887" s="59" t="s">
        <v>16</v>
      </c>
      <c r="F3887" s="59" t="s">
        <v>5</v>
      </c>
      <c r="G3887" s="152" t="str">
        <f>VLOOKUP(D3887,sku归属!A:B,2,0)</f>
        <v>其他</v>
      </c>
    </row>
    <row r="3888" spans="1:13" s="59" customFormat="1" customHeight="1">
      <c r="A3888" s="59" t="s">
        <v>10724</v>
      </c>
      <c r="B3888" s="59" t="s">
        <v>10725</v>
      </c>
      <c r="C3888" s="59" t="s">
        <v>10726</v>
      </c>
      <c r="D3888" s="59" t="s">
        <v>16</v>
      </c>
      <c r="F3888" s="59" t="s">
        <v>5</v>
      </c>
      <c r="G3888" s="152" t="str">
        <f>VLOOKUP(D3888,sku归属!A:B,2,0)</f>
        <v>其他</v>
      </c>
    </row>
    <row r="3889" spans="1:13" s="59" customFormat="1" customHeight="1">
      <c r="A3889" s="59" t="s">
        <v>10727</v>
      </c>
      <c r="B3889" s="59" t="s">
        <v>10728</v>
      </c>
      <c r="C3889" s="59" t="s">
        <v>10729</v>
      </c>
      <c r="D3889" s="59" t="s">
        <v>16</v>
      </c>
      <c r="F3889" s="59" t="s">
        <v>5</v>
      </c>
      <c r="G3889" s="152" t="str">
        <f>VLOOKUP(D3889,sku归属!A:B,2,0)</f>
        <v>其他</v>
      </c>
    </row>
    <row r="3890" spans="1:13" s="59" customFormat="1" customHeight="1">
      <c r="A3890" s="59" t="s">
        <v>10730</v>
      </c>
      <c r="B3890" s="59" t="s">
        <v>10731</v>
      </c>
      <c r="C3890" s="59" t="s">
        <v>10206</v>
      </c>
      <c r="D3890" s="59" t="s">
        <v>16</v>
      </c>
      <c r="F3890" s="59" t="s">
        <v>5</v>
      </c>
      <c r="G3890" s="152" t="str">
        <f>VLOOKUP(D3890,sku归属!A:B,2,0)</f>
        <v>其他</v>
      </c>
    </row>
    <row r="3891" spans="1:13" s="59" customFormat="1" customHeight="1">
      <c r="A3891" s="59" t="s">
        <v>10732</v>
      </c>
      <c r="B3891" s="59" t="s">
        <v>10733</v>
      </c>
      <c r="C3891" s="59" t="s">
        <v>10209</v>
      </c>
      <c r="D3891" s="59" t="s">
        <v>16</v>
      </c>
      <c r="F3891" s="59" t="s">
        <v>5</v>
      </c>
      <c r="G3891" s="152" t="str">
        <f>VLOOKUP(D3891,sku归属!A:B,2,0)</f>
        <v>其他</v>
      </c>
    </row>
    <row r="3892" spans="1:13" s="59" customFormat="1" customHeight="1">
      <c r="A3892" s="59" t="s">
        <v>10734</v>
      </c>
      <c r="B3892" s="59" t="s">
        <v>10735</v>
      </c>
      <c r="C3892" s="59" t="s">
        <v>10736</v>
      </c>
      <c r="D3892" s="59" t="s">
        <v>16</v>
      </c>
      <c r="F3892" s="59" t="s">
        <v>5</v>
      </c>
      <c r="G3892" s="152" t="str">
        <f>VLOOKUP(D3892,sku归属!A:B,2,0)</f>
        <v>其他</v>
      </c>
    </row>
    <row r="3893" spans="1:13" s="59" customFormat="1" customHeight="1">
      <c r="A3893" s="59" t="s">
        <v>10737</v>
      </c>
      <c r="B3893" s="59" t="s">
        <v>10738</v>
      </c>
      <c r="C3893" s="59" t="s">
        <v>10739</v>
      </c>
      <c r="D3893" s="59" t="s">
        <v>16</v>
      </c>
      <c r="F3893" s="59" t="s">
        <v>5</v>
      </c>
      <c r="G3893" s="152" t="str">
        <f>VLOOKUP(D3893,sku归属!A:B,2,0)</f>
        <v>其他</v>
      </c>
    </row>
    <row r="3894" spans="1:13" s="59" customFormat="1" customHeight="1">
      <c r="A3894" s="59" t="s">
        <v>10740</v>
      </c>
      <c r="B3894" s="59" t="s">
        <v>10741</v>
      </c>
      <c r="C3894" s="59" t="s">
        <v>10742</v>
      </c>
      <c r="D3894" s="59" t="s">
        <v>16</v>
      </c>
      <c r="F3894" s="59" t="s">
        <v>5</v>
      </c>
      <c r="G3894" s="152" t="str">
        <f>VLOOKUP(D3894,sku归属!A:B,2,0)</f>
        <v>其他</v>
      </c>
    </row>
    <row r="3895" spans="1:13" s="59" customFormat="1" customHeight="1">
      <c r="A3895" s="59" t="s">
        <v>10743</v>
      </c>
      <c r="B3895" s="59" t="s">
        <v>10744</v>
      </c>
      <c r="C3895" s="59" t="s">
        <v>10745</v>
      </c>
      <c r="D3895" s="59" t="s">
        <v>16</v>
      </c>
      <c r="F3895" s="59" t="s">
        <v>5</v>
      </c>
      <c r="G3895" s="152" t="str">
        <f>VLOOKUP(D3895,sku归属!A:B,2,0)</f>
        <v>其他</v>
      </c>
    </row>
    <row r="3896" spans="1:13" s="59" customFormat="1" customHeight="1">
      <c r="A3896" s="59" t="s">
        <v>10746</v>
      </c>
      <c r="B3896" s="59" t="s">
        <v>10747</v>
      </c>
      <c r="C3896" s="59" t="s">
        <v>10748</v>
      </c>
      <c r="D3896" s="59" t="s">
        <v>16</v>
      </c>
      <c r="F3896" s="59" t="s">
        <v>5</v>
      </c>
      <c r="G3896" s="152" t="str">
        <f>VLOOKUP(D3896,sku归属!A:B,2,0)</f>
        <v>其他</v>
      </c>
    </row>
    <row r="3897" spans="1:13" s="59" customFormat="1" customHeight="1">
      <c r="A3897" s="59" t="s">
        <v>10749</v>
      </c>
      <c r="B3897" s="59" t="s">
        <v>10750</v>
      </c>
      <c r="C3897" s="59" t="s">
        <v>10751</v>
      </c>
      <c r="D3897" s="59" t="s">
        <v>17</v>
      </c>
      <c r="F3897" s="59" t="s">
        <v>5</v>
      </c>
      <c r="G3897" s="152" t="str">
        <f>VLOOKUP(D3897,sku归属!A:B,2,0)</f>
        <v>其他</v>
      </c>
    </row>
    <row r="3898" spans="1:13" s="59" customFormat="1" customHeight="1">
      <c r="A3898" s="59" t="s">
        <v>10752</v>
      </c>
      <c r="B3898" s="59" t="s">
        <v>10753</v>
      </c>
      <c r="C3898" s="59" t="s">
        <v>10754</v>
      </c>
      <c r="D3898" s="59" t="s">
        <v>17</v>
      </c>
      <c r="F3898" s="59" t="s">
        <v>5</v>
      </c>
      <c r="G3898" s="152" t="str">
        <f>VLOOKUP(D3898,sku归属!A:B,2,0)</f>
        <v>其他</v>
      </c>
    </row>
    <row r="3899" spans="1:13" s="59" customFormat="1" customHeight="1">
      <c r="A3899" s="59" t="s">
        <v>10755</v>
      </c>
      <c r="B3899" s="59" t="s">
        <v>10756</v>
      </c>
      <c r="C3899" s="59" t="s">
        <v>265</v>
      </c>
      <c r="D3899" s="59" t="s">
        <v>17</v>
      </c>
      <c r="F3899" s="59" t="s">
        <v>5</v>
      </c>
      <c r="G3899" s="152" t="str">
        <f>VLOOKUP(D3899,sku归属!A:B,2,0)</f>
        <v>其他</v>
      </c>
    </row>
    <row r="3900" spans="1:13" s="59" customFormat="1" customHeight="1">
      <c r="A3900" s="59" t="s">
        <v>10757</v>
      </c>
      <c r="B3900" s="59" t="s">
        <v>10758</v>
      </c>
      <c r="C3900" s="59" t="s">
        <v>8445</v>
      </c>
      <c r="D3900" s="59" t="s">
        <v>17</v>
      </c>
      <c r="F3900" s="59" t="s">
        <v>5</v>
      </c>
      <c r="G3900" s="152" t="str">
        <f>VLOOKUP(D3900,sku归属!A:B,2,0)</f>
        <v>其他</v>
      </c>
    </row>
    <row r="3901" spans="1:13" s="59" customFormat="1" customHeight="1">
      <c r="A3901" s="59" t="s">
        <v>10759</v>
      </c>
      <c r="B3901" s="59" t="s">
        <v>10760</v>
      </c>
      <c r="C3901" s="59" t="s">
        <v>268</v>
      </c>
      <c r="D3901" s="59" t="s">
        <v>17</v>
      </c>
      <c r="F3901" s="59" t="s">
        <v>5</v>
      </c>
      <c r="G3901" s="152" t="str">
        <f>VLOOKUP(D3901,sku归属!A:B,2,0)</f>
        <v>其他</v>
      </c>
    </row>
    <row r="3902" spans="1:13" s="59" customFormat="1" customHeight="1">
      <c r="A3902" s="59" t="s">
        <v>10761</v>
      </c>
      <c r="B3902" s="59" t="s">
        <v>10762</v>
      </c>
      <c r="C3902" s="59" t="s">
        <v>8442</v>
      </c>
      <c r="D3902" s="59" t="s">
        <v>17</v>
      </c>
      <c r="F3902" s="59" t="s">
        <v>5</v>
      </c>
      <c r="G3902" s="152" t="str">
        <f>VLOOKUP(D3902,sku归属!A:B,2,0)</f>
        <v>其他</v>
      </c>
    </row>
    <row r="3903" spans="1:13" s="59" customFormat="1" customHeight="1">
      <c r="A3903" s="59" t="s">
        <v>10763</v>
      </c>
      <c r="B3903" s="59" t="s">
        <v>10764</v>
      </c>
      <c r="C3903" s="59" t="s">
        <v>10765</v>
      </c>
      <c r="D3903" s="59" t="s">
        <v>17</v>
      </c>
      <c r="F3903" s="59" t="s">
        <v>5</v>
      </c>
      <c r="G3903" s="152" t="str">
        <f>VLOOKUP(D3903,sku归属!A:B,2,0)</f>
        <v>其他</v>
      </c>
    </row>
    <row r="3904" spans="1:13" s="59" customFormat="1" customHeight="1">
      <c r="A3904" s="59" t="s">
        <v>10766</v>
      </c>
      <c r="B3904" s="59" t="s">
        <v>10767</v>
      </c>
      <c r="C3904" s="59" t="s">
        <v>10768</v>
      </c>
      <c r="D3904" s="59" t="s">
        <v>17</v>
      </c>
      <c r="F3904" s="59" t="s">
        <v>5</v>
      </c>
      <c r="G3904" s="152" t="str">
        <f>VLOOKUP(D3904,sku归属!A:B,2,0)</f>
        <v>其他</v>
      </c>
    </row>
    <row r="3905" spans="1:13" s="59" customFormat="1" customHeight="1">
      <c r="A3905" s="59" t="s">
        <v>10769</v>
      </c>
      <c r="B3905" s="59" t="s">
        <v>10770</v>
      </c>
      <c r="C3905" s="59" t="s">
        <v>10771</v>
      </c>
      <c r="D3905" s="59" t="s">
        <v>17</v>
      </c>
      <c r="F3905" s="59" t="s">
        <v>5</v>
      </c>
      <c r="G3905" s="152" t="str">
        <f>VLOOKUP(D3905,sku归属!A:B,2,0)</f>
        <v>其他</v>
      </c>
    </row>
    <row r="3906" spans="1:13" s="59" customFormat="1" customHeight="1">
      <c r="A3906" s="59" t="s">
        <v>10772</v>
      </c>
      <c r="B3906" s="59" t="s">
        <v>10773</v>
      </c>
      <c r="C3906" s="59" t="s">
        <v>10774</v>
      </c>
      <c r="D3906" s="59" t="s">
        <v>17</v>
      </c>
      <c r="F3906" s="59" t="s">
        <v>5</v>
      </c>
      <c r="G3906" s="152" t="str">
        <f>VLOOKUP(D3906,sku归属!A:B,2,0)</f>
        <v>其他</v>
      </c>
    </row>
    <row r="3907" spans="1:13" s="59" customFormat="1" customHeight="1">
      <c r="A3907" s="59" t="s">
        <v>10775</v>
      </c>
      <c r="B3907" s="59" t="s">
        <v>10776</v>
      </c>
      <c r="C3907" s="59" t="s">
        <v>10777</v>
      </c>
      <c r="D3907" s="59" t="s">
        <v>17</v>
      </c>
      <c r="F3907" s="59" t="s">
        <v>5</v>
      </c>
      <c r="G3907" s="152" t="str">
        <f>VLOOKUP(D3907,sku归属!A:B,2,0)</f>
        <v>其他</v>
      </c>
    </row>
    <row r="3908" spans="1:13" s="59" customFormat="1" customHeight="1">
      <c r="A3908" s="59" t="s">
        <v>10778</v>
      </c>
      <c r="B3908" s="59" t="s">
        <v>10779</v>
      </c>
      <c r="C3908" s="59" t="s">
        <v>10780</v>
      </c>
      <c r="D3908" s="59" t="s">
        <v>17</v>
      </c>
      <c r="F3908" s="59" t="s">
        <v>5</v>
      </c>
      <c r="G3908" s="152" t="str">
        <f>VLOOKUP(D3908,sku归属!A:B,2,0)</f>
        <v>其他</v>
      </c>
    </row>
    <row r="3909" spans="1:13" s="59" customFormat="1" customHeight="1">
      <c r="A3909" s="59" t="s">
        <v>10781</v>
      </c>
      <c r="B3909" s="59" t="s">
        <v>10782</v>
      </c>
      <c r="C3909" s="59" t="s">
        <v>6355</v>
      </c>
      <c r="D3909" s="59" t="s">
        <v>17</v>
      </c>
      <c r="F3909" s="59" t="s">
        <v>5</v>
      </c>
      <c r="G3909" s="152" t="str">
        <f>VLOOKUP(D3909,sku归属!A:B,2,0)</f>
        <v>其他</v>
      </c>
    </row>
    <row r="3910" spans="1:13" s="59" customFormat="1" customHeight="1">
      <c r="A3910" s="59" t="s">
        <v>10783</v>
      </c>
      <c r="B3910" s="59" t="s">
        <v>10784</v>
      </c>
      <c r="C3910" s="59" t="s">
        <v>6349</v>
      </c>
      <c r="D3910" s="59" t="s">
        <v>17</v>
      </c>
      <c r="F3910" s="59" t="s">
        <v>5</v>
      </c>
      <c r="G3910" s="152" t="str">
        <f>VLOOKUP(D3910,sku归属!A:B,2,0)</f>
        <v>其他</v>
      </c>
    </row>
    <row r="3911" spans="1:13" s="59" customFormat="1" customHeight="1">
      <c r="A3911" s="59" t="s">
        <v>10785</v>
      </c>
      <c r="B3911" s="59" t="s">
        <v>10786</v>
      </c>
      <c r="C3911" s="59" t="s">
        <v>10478</v>
      </c>
      <c r="D3911" s="59" t="s">
        <v>17</v>
      </c>
      <c r="F3911" s="59" t="s">
        <v>5</v>
      </c>
      <c r="G3911" s="152" t="str">
        <f>VLOOKUP(D3911,sku归属!A:B,2,0)</f>
        <v>其他</v>
      </c>
    </row>
    <row r="3912" spans="1:13" s="59" customFormat="1" customHeight="1">
      <c r="A3912" s="59" t="s">
        <v>10787</v>
      </c>
      <c r="B3912" s="59" t="s">
        <v>10788</v>
      </c>
      <c r="C3912" s="59" t="s">
        <v>10475</v>
      </c>
      <c r="D3912" s="59" t="s">
        <v>17</v>
      </c>
      <c r="F3912" s="59" t="s">
        <v>5</v>
      </c>
      <c r="G3912" s="152" t="str">
        <f>VLOOKUP(D3912,sku归属!A:B,2,0)</f>
        <v>其他</v>
      </c>
    </row>
    <row r="3913" spans="1:13" s="59" customFormat="1" customHeight="1">
      <c r="A3913" s="59" t="s">
        <v>10789</v>
      </c>
      <c r="B3913" s="59" t="s">
        <v>10790</v>
      </c>
      <c r="C3913" s="59" t="s">
        <v>10791</v>
      </c>
      <c r="D3913" s="59" t="s">
        <v>17</v>
      </c>
      <c r="F3913" s="59" t="s">
        <v>5</v>
      </c>
      <c r="G3913" s="152" t="str">
        <f>VLOOKUP(D3913,sku归属!A:B,2,0)</f>
        <v>其他</v>
      </c>
    </row>
    <row r="3914" spans="1:13" s="59" customFormat="1" customHeight="1">
      <c r="A3914" s="59" t="s">
        <v>10792</v>
      </c>
      <c r="B3914" s="59" t="s">
        <v>10793</v>
      </c>
      <c r="C3914" s="59" t="s">
        <v>10794</v>
      </c>
      <c r="D3914" s="59" t="s">
        <v>17</v>
      </c>
      <c r="F3914" s="59" t="s">
        <v>5</v>
      </c>
      <c r="G3914" s="152" t="str">
        <f>VLOOKUP(D3914,sku归属!A:B,2,0)</f>
        <v>其他</v>
      </c>
    </row>
    <row r="3915" spans="1:13" s="59" customFormat="1" customHeight="1">
      <c r="A3915" s="59" t="s">
        <v>10795</v>
      </c>
      <c r="B3915" s="59" t="s">
        <v>10796</v>
      </c>
      <c r="C3915" s="59" t="s">
        <v>10797</v>
      </c>
      <c r="D3915" s="59" t="s">
        <v>17</v>
      </c>
      <c r="F3915" s="59" t="s">
        <v>5</v>
      </c>
      <c r="G3915" s="152" t="str">
        <f>VLOOKUP(D3915,sku归属!A:B,2,0)</f>
        <v>其他</v>
      </c>
    </row>
    <row r="3916" spans="1:13" s="59" customFormat="1" customHeight="1">
      <c r="A3916" s="59" t="s">
        <v>10798</v>
      </c>
      <c r="B3916" s="59" t="s">
        <v>10799</v>
      </c>
      <c r="C3916" s="59" t="s">
        <v>10800</v>
      </c>
      <c r="D3916" s="59" t="s">
        <v>17</v>
      </c>
      <c r="F3916" s="59" t="s">
        <v>5</v>
      </c>
      <c r="G3916" s="152" t="str">
        <f>VLOOKUP(D3916,sku归属!A:B,2,0)</f>
        <v>其他</v>
      </c>
    </row>
    <row r="3917" spans="1:13" s="59" customFormat="1" customHeight="1">
      <c r="A3917" s="59" t="s">
        <v>10801</v>
      </c>
      <c r="B3917" s="59" t="s">
        <v>10802</v>
      </c>
      <c r="C3917" s="59" t="s">
        <v>10803</v>
      </c>
      <c r="D3917" s="59" t="s">
        <v>17</v>
      </c>
      <c r="F3917" s="59" t="s">
        <v>5</v>
      </c>
      <c r="G3917" s="152" t="str">
        <f>VLOOKUP(D3917,sku归属!A:B,2,0)</f>
        <v>其他</v>
      </c>
    </row>
    <row r="3918" spans="1:13" s="59" customFormat="1" customHeight="1">
      <c r="A3918" s="59" t="s">
        <v>10804</v>
      </c>
      <c r="B3918" s="59" t="s">
        <v>10805</v>
      </c>
      <c r="C3918" s="59" t="s">
        <v>10806</v>
      </c>
      <c r="D3918" s="59" t="s">
        <v>17</v>
      </c>
      <c r="F3918" s="59" t="s">
        <v>5</v>
      </c>
      <c r="G3918" s="152" t="str">
        <f>VLOOKUP(D3918,sku归属!A:B,2,0)</f>
        <v>其他</v>
      </c>
    </row>
    <row r="3919" spans="1:13" s="59" customFormat="1" customHeight="1">
      <c r="A3919" s="59" t="s">
        <v>10807</v>
      </c>
      <c r="B3919" s="59" t="s">
        <v>10808</v>
      </c>
      <c r="C3919" s="59" t="s">
        <v>10809</v>
      </c>
      <c r="D3919" s="59" t="s">
        <v>17</v>
      </c>
      <c r="F3919" s="59" t="s">
        <v>5</v>
      </c>
      <c r="G3919" s="152" t="str">
        <f>VLOOKUP(D3919,sku归属!A:B,2,0)</f>
        <v>其他</v>
      </c>
    </row>
    <row r="3920" spans="1:13" s="59" customFormat="1" customHeight="1">
      <c r="A3920" s="59" t="s">
        <v>10810</v>
      </c>
      <c r="B3920" s="59" t="s">
        <v>10811</v>
      </c>
      <c r="C3920" s="59" t="s">
        <v>10812</v>
      </c>
      <c r="D3920" s="59" t="s">
        <v>17</v>
      </c>
      <c r="F3920" s="59" t="s">
        <v>5</v>
      </c>
      <c r="G3920" s="152" t="str">
        <f>VLOOKUP(D3920,sku归属!A:B,2,0)</f>
        <v>其他</v>
      </c>
    </row>
    <row r="3921" spans="1:13" s="59" customFormat="1" customHeight="1">
      <c r="A3921" s="59" t="s">
        <v>10813</v>
      </c>
      <c r="B3921" s="59" t="s">
        <v>10814</v>
      </c>
      <c r="C3921" s="59" t="s">
        <v>10815</v>
      </c>
      <c r="D3921" s="59" t="s">
        <v>17</v>
      </c>
      <c r="F3921" s="59" t="s">
        <v>5</v>
      </c>
      <c r="G3921" s="152" t="str">
        <f>VLOOKUP(D3921,sku归属!A:B,2,0)</f>
        <v>其他</v>
      </c>
    </row>
    <row r="3922" spans="1:13" s="59" customFormat="1" customHeight="1">
      <c r="A3922" s="59" t="s">
        <v>10816</v>
      </c>
      <c r="B3922" s="59" t="s">
        <v>10817</v>
      </c>
      <c r="C3922" s="59" t="s">
        <v>10818</v>
      </c>
      <c r="D3922" s="59" t="s">
        <v>17</v>
      </c>
      <c r="F3922" s="59" t="s">
        <v>5</v>
      </c>
      <c r="G3922" s="152" t="str">
        <f>VLOOKUP(D3922,sku归属!A:B,2,0)</f>
        <v>其他</v>
      </c>
    </row>
    <row r="3923" spans="1:13" s="59" customFormat="1" customHeight="1">
      <c r="A3923" s="59" t="s">
        <v>10819</v>
      </c>
      <c r="B3923" s="59" t="s">
        <v>10820</v>
      </c>
      <c r="C3923" s="59" t="s">
        <v>10821</v>
      </c>
      <c r="D3923" s="59" t="s">
        <v>17</v>
      </c>
      <c r="F3923" s="59" t="s">
        <v>5</v>
      </c>
      <c r="G3923" s="152" t="str">
        <f>VLOOKUP(D3923,sku归属!A:B,2,0)</f>
        <v>其他</v>
      </c>
    </row>
    <row r="3924" spans="1:13" s="59" customFormat="1" customHeight="1">
      <c r="A3924" s="59" t="s">
        <v>10822</v>
      </c>
      <c r="B3924" s="59" t="s">
        <v>10823</v>
      </c>
      <c r="C3924" s="59" t="s">
        <v>10824</v>
      </c>
      <c r="D3924" s="59" t="s">
        <v>17</v>
      </c>
      <c r="F3924" s="59" t="s">
        <v>5</v>
      </c>
      <c r="G3924" s="152" t="str">
        <f>VLOOKUP(D3924,sku归属!A:B,2,0)</f>
        <v>其他</v>
      </c>
    </row>
    <row r="3925" spans="1:13" s="59" customFormat="1" customHeight="1">
      <c r="A3925" s="59" t="s">
        <v>10825</v>
      </c>
      <c r="B3925" s="59" t="s">
        <v>10826</v>
      </c>
      <c r="C3925" s="59" t="s">
        <v>10827</v>
      </c>
      <c r="D3925" s="59" t="s">
        <v>17</v>
      </c>
      <c r="F3925" s="59" t="s">
        <v>5</v>
      </c>
      <c r="G3925" s="152" t="str">
        <f>VLOOKUP(D3925,sku归属!A:B,2,0)</f>
        <v>其他</v>
      </c>
    </row>
    <row r="3926" spans="1:13" s="59" customFormat="1" customHeight="1">
      <c r="A3926" s="59" t="s">
        <v>10828</v>
      </c>
      <c r="B3926" s="59" t="s">
        <v>10829</v>
      </c>
      <c r="C3926" s="59" t="s">
        <v>10830</v>
      </c>
      <c r="D3926" s="59" t="s">
        <v>6</v>
      </c>
      <c r="F3926" s="59" t="s">
        <v>5</v>
      </c>
      <c r="G3926" s="152" t="str">
        <f>VLOOKUP(D3926,sku归属!A:B,2,0)</f>
        <v>莫美玉</v>
      </c>
    </row>
    <row r="3927" spans="1:13" s="59" customFormat="1" customHeight="1">
      <c r="A3927" s="59" t="s">
        <v>10831</v>
      </c>
      <c r="B3927" s="59" t="s">
        <v>10832</v>
      </c>
      <c r="C3927" s="59" t="s">
        <v>10833</v>
      </c>
      <c r="D3927" s="59" t="s">
        <v>6</v>
      </c>
      <c r="F3927" s="59" t="s">
        <v>5</v>
      </c>
      <c r="G3927" s="152" t="str">
        <f>VLOOKUP(D3927,sku归属!A:B,2,0)</f>
        <v>莫美玉</v>
      </c>
    </row>
    <row r="3928" spans="1:13" s="59" customFormat="1" customHeight="1">
      <c r="A3928" s="59" t="s">
        <v>10834</v>
      </c>
      <c r="B3928" s="59" t="s">
        <v>10835</v>
      </c>
      <c r="C3928" s="59" t="s">
        <v>6331</v>
      </c>
      <c r="D3928" s="59" t="s">
        <v>6</v>
      </c>
      <c r="F3928" s="59" t="s">
        <v>5</v>
      </c>
      <c r="G3928" s="152" t="str">
        <f>VLOOKUP(D3928,sku归属!A:B,2,0)</f>
        <v>莫美玉</v>
      </c>
    </row>
    <row r="3929" spans="1:13" s="59" customFormat="1" customHeight="1">
      <c r="A3929" s="59" t="s">
        <v>10836</v>
      </c>
      <c r="B3929" s="59" t="s">
        <v>10837</v>
      </c>
      <c r="C3929" s="59" t="s">
        <v>10838</v>
      </c>
      <c r="D3929" s="59" t="s">
        <v>6</v>
      </c>
      <c r="F3929" s="59" t="s">
        <v>5</v>
      </c>
      <c r="G3929" s="152" t="str">
        <f>VLOOKUP(D3929,sku归属!A:B,2,0)</f>
        <v>莫美玉</v>
      </c>
    </row>
    <row r="3930" spans="1:13" s="59" customFormat="1" customHeight="1">
      <c r="A3930" s="59" t="s">
        <v>10839</v>
      </c>
      <c r="B3930" s="59" t="s">
        <v>10840</v>
      </c>
      <c r="C3930" s="59" t="s">
        <v>10841</v>
      </c>
      <c r="D3930" s="59" t="s">
        <v>6</v>
      </c>
      <c r="F3930" s="59" t="s">
        <v>5</v>
      </c>
      <c r="G3930" s="152" t="str">
        <f>VLOOKUP(D3930,sku归属!A:B,2,0)</f>
        <v>莫美玉</v>
      </c>
    </row>
    <row r="3931" spans="1:13" s="59" customFormat="1" customHeight="1">
      <c r="A3931" s="59" t="s">
        <v>10842</v>
      </c>
      <c r="B3931" s="59" t="s">
        <v>10843</v>
      </c>
      <c r="C3931" s="59" t="s">
        <v>10844</v>
      </c>
      <c r="D3931" s="59" t="s">
        <v>6</v>
      </c>
      <c r="F3931" s="59" t="s">
        <v>5</v>
      </c>
      <c r="G3931" s="152" t="str">
        <f>VLOOKUP(D3931,sku归属!A:B,2,0)</f>
        <v>莫美玉</v>
      </c>
    </row>
    <row r="3932" spans="1:13" s="59" customFormat="1" customHeight="1">
      <c r="A3932" s="59" t="s">
        <v>10845</v>
      </c>
      <c r="B3932" s="59" t="s">
        <v>10846</v>
      </c>
      <c r="C3932" s="59" t="s">
        <v>10847</v>
      </c>
      <c r="D3932" s="59" t="s">
        <v>6</v>
      </c>
      <c r="F3932" s="59" t="s">
        <v>5</v>
      </c>
      <c r="G3932" s="152" t="str">
        <f>VLOOKUP(D3932,sku归属!A:B,2,0)</f>
        <v>莫美玉</v>
      </c>
    </row>
    <row r="3933" spans="1:13" s="59" customFormat="1" customHeight="1">
      <c r="A3933" s="59" t="s">
        <v>10848</v>
      </c>
      <c r="B3933" s="59" t="s">
        <v>10849</v>
      </c>
      <c r="C3933" s="59" t="s">
        <v>10850</v>
      </c>
      <c r="D3933" s="59" t="s">
        <v>6</v>
      </c>
      <c r="F3933" s="59" t="s">
        <v>5</v>
      </c>
      <c r="G3933" s="152" t="str">
        <f>VLOOKUP(D3933,sku归属!A:B,2,0)</f>
        <v>莫美玉</v>
      </c>
    </row>
    <row r="3934" spans="1:13" s="59" customFormat="1" customHeight="1">
      <c r="A3934" s="59" t="s">
        <v>10851</v>
      </c>
      <c r="B3934" s="59" t="s">
        <v>10852</v>
      </c>
      <c r="C3934" s="59" t="s">
        <v>10853</v>
      </c>
      <c r="D3934" s="59" t="s">
        <v>6</v>
      </c>
      <c r="F3934" s="59" t="s">
        <v>5</v>
      </c>
      <c r="G3934" s="152" t="str">
        <f>VLOOKUP(D3934,sku归属!A:B,2,0)</f>
        <v>莫美玉</v>
      </c>
    </row>
    <row r="3935" spans="1:13" s="59" customFormat="1" customHeight="1">
      <c r="A3935" s="59" t="s">
        <v>10854</v>
      </c>
      <c r="B3935" s="59" t="s">
        <v>10855</v>
      </c>
      <c r="C3935" s="59" t="s">
        <v>8757</v>
      </c>
      <c r="D3935" s="59" t="s">
        <v>6</v>
      </c>
      <c r="F3935" s="59" t="s">
        <v>5</v>
      </c>
      <c r="G3935" s="152" t="str">
        <f>VLOOKUP(D3935,sku归属!A:B,2,0)</f>
        <v>莫美玉</v>
      </c>
    </row>
    <row r="3936" spans="1:13" s="59" customFormat="1" customHeight="1">
      <c r="A3936" s="59" t="s">
        <v>10856</v>
      </c>
      <c r="B3936" s="59" t="s">
        <v>10857</v>
      </c>
      <c r="C3936" s="59" t="s">
        <v>8760</v>
      </c>
      <c r="D3936" s="59" t="s">
        <v>6</v>
      </c>
      <c r="F3936" s="59" t="s">
        <v>5</v>
      </c>
      <c r="G3936" s="152" t="str">
        <f>VLOOKUP(D3936,sku归属!A:B,2,0)</f>
        <v>莫美玉</v>
      </c>
    </row>
    <row r="3937" spans="1:13" s="59" customFormat="1" customHeight="1">
      <c r="A3937" s="59" t="s">
        <v>10858</v>
      </c>
      <c r="B3937" s="59" t="s">
        <v>10859</v>
      </c>
      <c r="C3937" s="59" t="s">
        <v>8596</v>
      </c>
      <c r="D3937" s="59" t="s">
        <v>6</v>
      </c>
      <c r="F3937" s="59" t="s">
        <v>5</v>
      </c>
      <c r="G3937" s="152" t="str">
        <f>VLOOKUP(D3937,sku归属!A:B,2,0)</f>
        <v>莫美玉</v>
      </c>
    </row>
    <row r="3938" spans="1:13" s="59" customFormat="1" customHeight="1">
      <c r="A3938" s="59" t="s">
        <v>10860</v>
      </c>
      <c r="B3938" s="59" t="s">
        <v>10861</v>
      </c>
      <c r="C3938" s="59" t="s">
        <v>8599</v>
      </c>
      <c r="D3938" s="59" t="s">
        <v>6</v>
      </c>
      <c r="F3938" s="59" t="s">
        <v>5</v>
      </c>
      <c r="G3938" s="152" t="str">
        <f>VLOOKUP(D3938,sku归属!A:B,2,0)</f>
        <v>莫美玉</v>
      </c>
    </row>
    <row r="3939" spans="1:13" s="59" customFormat="1" customHeight="1">
      <c r="A3939" s="59" t="s">
        <v>10862</v>
      </c>
      <c r="B3939" s="59" t="s">
        <v>10863</v>
      </c>
      <c r="C3939" s="59" t="s">
        <v>8602</v>
      </c>
      <c r="D3939" s="59" t="s">
        <v>6</v>
      </c>
      <c r="F3939" s="59" t="s">
        <v>5</v>
      </c>
      <c r="G3939" s="152" t="str">
        <f>VLOOKUP(D3939,sku归属!A:B,2,0)</f>
        <v>莫美玉</v>
      </c>
    </row>
    <row r="3940" spans="1:13" s="59" customFormat="1" customHeight="1">
      <c r="A3940" s="59" t="s">
        <v>10864</v>
      </c>
      <c r="B3940" s="59" t="s">
        <v>10865</v>
      </c>
      <c r="C3940" s="59" t="s">
        <v>10353</v>
      </c>
      <c r="D3940" s="59">
        <v>801</v>
      </c>
      <c r="F3940" s="59" t="s">
        <v>5</v>
      </c>
      <c r="G3940" s="152" t="str">
        <f>VLOOKUP(D3940,sku归属!A:B,2,0)</f>
        <v>丁芳芳</v>
      </c>
    </row>
    <row r="3941" spans="1:13" s="59" customFormat="1" customHeight="1">
      <c r="A3941" s="59" t="s">
        <v>10866</v>
      </c>
      <c r="B3941" s="59" t="s">
        <v>10867</v>
      </c>
      <c r="C3941" s="59" t="s">
        <v>10350</v>
      </c>
      <c r="D3941" s="59">
        <v>801</v>
      </c>
      <c r="F3941" s="59" t="s">
        <v>5</v>
      </c>
      <c r="G3941" s="152" t="str">
        <f>VLOOKUP(D3941,sku归属!A:B,2,0)</f>
        <v>丁芳芳</v>
      </c>
    </row>
    <row r="3942" spans="1:13" s="59" customFormat="1" customHeight="1">
      <c r="A3942" s="59" t="s">
        <v>10868</v>
      </c>
      <c r="B3942" s="59" t="s">
        <v>10869</v>
      </c>
      <c r="C3942" s="59" t="s">
        <v>10729</v>
      </c>
      <c r="D3942" s="59">
        <v>801</v>
      </c>
      <c r="F3942" s="59" t="s">
        <v>5</v>
      </c>
      <c r="G3942" s="152" t="str">
        <f>VLOOKUP(D3942,sku归属!A:B,2,0)</f>
        <v>丁芳芳</v>
      </c>
    </row>
    <row r="3943" spans="1:13" s="59" customFormat="1" customHeight="1">
      <c r="A3943" s="59" t="s">
        <v>10870</v>
      </c>
      <c r="B3943" s="59" t="s">
        <v>10871</v>
      </c>
      <c r="C3943" s="59" t="s">
        <v>10726</v>
      </c>
      <c r="D3943" s="59">
        <v>801</v>
      </c>
      <c r="F3943" s="59" t="s">
        <v>5</v>
      </c>
      <c r="G3943" s="152" t="str">
        <f>VLOOKUP(D3943,sku归属!A:B,2,0)</f>
        <v>丁芳芳</v>
      </c>
    </row>
    <row r="3944" spans="1:13" s="59" customFormat="1" customHeight="1">
      <c r="A3944" s="59" t="s">
        <v>10872</v>
      </c>
      <c r="B3944" s="59" t="s">
        <v>10873</v>
      </c>
      <c r="C3944" s="59" t="s">
        <v>10874</v>
      </c>
      <c r="D3944" s="59">
        <v>801</v>
      </c>
      <c r="F3944" s="59" t="s">
        <v>5</v>
      </c>
      <c r="G3944" s="152" t="str">
        <f>VLOOKUP(D3944,sku归属!A:B,2,0)</f>
        <v>丁芳芳</v>
      </c>
    </row>
    <row r="3945" spans="1:13" s="59" customFormat="1" customHeight="1">
      <c r="A3945" s="59" t="s">
        <v>10875</v>
      </c>
      <c r="B3945" s="59" t="s">
        <v>10876</v>
      </c>
      <c r="C3945" s="59" t="s">
        <v>10877</v>
      </c>
      <c r="D3945" s="59">
        <v>801</v>
      </c>
      <c r="F3945" s="59" t="s">
        <v>5</v>
      </c>
      <c r="G3945" s="152" t="str">
        <f>VLOOKUP(D3945,sku归属!A:B,2,0)</f>
        <v>丁芳芳</v>
      </c>
    </row>
    <row r="3946" spans="1:13" s="59" customFormat="1" customHeight="1">
      <c r="A3946" s="59" t="s">
        <v>10878</v>
      </c>
      <c r="B3946" s="59" t="s">
        <v>10879</v>
      </c>
      <c r="C3946" s="59" t="s">
        <v>10698</v>
      </c>
      <c r="D3946" s="59">
        <v>801</v>
      </c>
      <c r="F3946" s="59" t="s">
        <v>5</v>
      </c>
      <c r="G3946" s="152" t="str">
        <f>VLOOKUP(D3946,sku归属!A:B,2,0)</f>
        <v>丁芳芳</v>
      </c>
    </row>
    <row r="3947" spans="1:13" s="59" customFormat="1" customHeight="1">
      <c r="A3947" s="59" t="s">
        <v>10880</v>
      </c>
      <c r="B3947" s="59" t="s">
        <v>10881</v>
      </c>
      <c r="C3947" s="59" t="s">
        <v>10689</v>
      </c>
      <c r="D3947" s="59">
        <v>801</v>
      </c>
      <c r="F3947" s="59" t="s">
        <v>5</v>
      </c>
      <c r="G3947" s="152" t="str">
        <f>VLOOKUP(D3947,sku归属!A:B,2,0)</f>
        <v>丁芳芳</v>
      </c>
    </row>
    <row r="3948" spans="1:13" s="59" customFormat="1" customHeight="1">
      <c r="A3948" s="59" t="s">
        <v>10882</v>
      </c>
      <c r="B3948" s="59" t="s">
        <v>10883</v>
      </c>
      <c r="C3948" s="59" t="s">
        <v>10692</v>
      </c>
      <c r="D3948" s="59">
        <v>801</v>
      </c>
      <c r="F3948" s="59" t="s">
        <v>5</v>
      </c>
      <c r="G3948" s="152" t="str">
        <f>VLOOKUP(D3948,sku归属!A:B,2,0)</f>
        <v>丁芳芳</v>
      </c>
    </row>
    <row r="3949" spans="1:13" s="59" customFormat="1" customHeight="1">
      <c r="A3949" s="59" t="s">
        <v>10884</v>
      </c>
      <c r="B3949" s="59" t="s">
        <v>10885</v>
      </c>
      <c r="C3949" s="59" t="s">
        <v>10695</v>
      </c>
      <c r="D3949" s="59">
        <v>801</v>
      </c>
      <c r="F3949" s="59" t="s">
        <v>5</v>
      </c>
      <c r="G3949" s="152" t="str">
        <f>VLOOKUP(D3949,sku归属!A:B,2,0)</f>
        <v>丁芳芳</v>
      </c>
    </row>
    <row r="3950" spans="1:13" s="59" customFormat="1" customHeight="1">
      <c r="A3950" s="59" t="s">
        <v>10886</v>
      </c>
      <c r="B3950" s="59" t="s">
        <v>10887</v>
      </c>
      <c r="C3950" s="59" t="s">
        <v>10888</v>
      </c>
      <c r="D3950" s="59">
        <v>801</v>
      </c>
      <c r="F3950" s="59" t="s">
        <v>5</v>
      </c>
      <c r="G3950" s="152" t="str">
        <f>VLOOKUP(D3950,sku归属!A:B,2,0)</f>
        <v>丁芳芳</v>
      </c>
    </row>
    <row r="3951" spans="1:13" s="59" customFormat="1" customHeight="1">
      <c r="A3951" s="59" t="s">
        <v>10889</v>
      </c>
      <c r="B3951" s="59" t="s">
        <v>10890</v>
      </c>
      <c r="C3951" s="59" t="s">
        <v>10891</v>
      </c>
      <c r="D3951" s="59">
        <v>801</v>
      </c>
      <c r="F3951" s="59" t="s">
        <v>5</v>
      </c>
      <c r="G3951" s="152" t="str">
        <f>VLOOKUP(D3951,sku归属!A:B,2,0)</f>
        <v>丁芳芳</v>
      </c>
    </row>
    <row r="3952" spans="1:13" s="59" customFormat="1" customHeight="1">
      <c r="A3952" s="59" t="s">
        <v>10892</v>
      </c>
      <c r="B3952" s="59" t="s">
        <v>10893</v>
      </c>
      <c r="C3952" s="59" t="s">
        <v>10894</v>
      </c>
      <c r="D3952" s="59">
        <v>801</v>
      </c>
      <c r="F3952" s="59" t="s">
        <v>5</v>
      </c>
      <c r="G3952" s="152" t="str">
        <f>VLOOKUP(D3952,sku归属!A:B,2,0)</f>
        <v>丁芳芳</v>
      </c>
    </row>
    <row r="3953" spans="1:13" s="59" customFormat="1" customHeight="1">
      <c r="A3953" s="59" t="s">
        <v>10895</v>
      </c>
      <c r="B3953" s="59" t="s">
        <v>10896</v>
      </c>
      <c r="C3953" s="59" t="s">
        <v>10897</v>
      </c>
      <c r="D3953" s="59">
        <v>801</v>
      </c>
      <c r="F3953" s="59" t="s">
        <v>5</v>
      </c>
      <c r="G3953" s="152" t="str">
        <f>VLOOKUP(D3953,sku归属!A:B,2,0)</f>
        <v>丁芳芳</v>
      </c>
    </row>
    <row r="3954" spans="1:13" s="59" customFormat="1" customHeight="1">
      <c r="A3954" s="59" t="s">
        <v>10898</v>
      </c>
      <c r="B3954" s="59" t="s">
        <v>10899</v>
      </c>
      <c r="C3954" s="59" t="s">
        <v>10809</v>
      </c>
      <c r="D3954" s="59">
        <v>801</v>
      </c>
      <c r="F3954" s="59" t="s">
        <v>5</v>
      </c>
      <c r="G3954" s="152" t="str">
        <f>VLOOKUP(D3954,sku归属!A:B,2,0)</f>
        <v>丁芳芳</v>
      </c>
    </row>
    <row r="3955" spans="1:13" s="59" customFormat="1" customHeight="1">
      <c r="A3955" s="59" t="s">
        <v>10900</v>
      </c>
      <c r="B3955" s="59" t="s">
        <v>10901</v>
      </c>
      <c r="C3955" s="59" t="s">
        <v>10806</v>
      </c>
      <c r="D3955" s="59">
        <v>801</v>
      </c>
      <c r="F3955" s="59" t="s">
        <v>5</v>
      </c>
      <c r="G3955" s="152" t="str">
        <f>VLOOKUP(D3955,sku归属!A:B,2,0)</f>
        <v>丁芳芳</v>
      </c>
    </row>
    <row r="3956" spans="1:13" s="59" customFormat="1" customHeight="1">
      <c r="A3956" s="59" t="s">
        <v>10902</v>
      </c>
      <c r="B3956" s="59" t="s">
        <v>10903</v>
      </c>
      <c r="C3956" s="59" t="s">
        <v>10812</v>
      </c>
      <c r="D3956" s="59">
        <v>801</v>
      </c>
      <c r="F3956" s="59" t="s">
        <v>5</v>
      </c>
      <c r="G3956" s="152" t="str">
        <f>VLOOKUP(D3956,sku归属!A:B,2,0)</f>
        <v>丁芳芳</v>
      </c>
    </row>
    <row r="3957" spans="1:13" s="59" customFormat="1" customHeight="1">
      <c r="A3957" s="59" t="s">
        <v>10904</v>
      </c>
      <c r="B3957" s="59" t="s">
        <v>10905</v>
      </c>
      <c r="C3957" s="59" t="s">
        <v>10803</v>
      </c>
      <c r="D3957" s="59">
        <v>801</v>
      </c>
      <c r="F3957" s="59" t="s">
        <v>5</v>
      </c>
      <c r="G3957" s="152" t="str">
        <f>VLOOKUP(D3957,sku归属!A:B,2,0)</f>
        <v>丁芳芳</v>
      </c>
    </row>
    <row r="3958" spans="1:13" s="59" customFormat="1" customHeight="1">
      <c r="A3958" s="59" t="s">
        <v>10906</v>
      </c>
      <c r="B3958" s="59" t="s">
        <v>10907</v>
      </c>
      <c r="C3958" s="59" t="s">
        <v>10908</v>
      </c>
      <c r="D3958" s="59">
        <v>801</v>
      </c>
      <c r="F3958" s="59" t="s">
        <v>5</v>
      </c>
      <c r="G3958" s="152" t="str">
        <f>VLOOKUP(D3958,sku归属!A:B,2,0)</f>
        <v>丁芳芳</v>
      </c>
    </row>
    <row r="3959" spans="1:13" s="59" customFormat="1" customHeight="1">
      <c r="A3959" s="59" t="s">
        <v>10909</v>
      </c>
      <c r="B3959" s="59" t="s">
        <v>10910</v>
      </c>
      <c r="C3959" s="59" t="s">
        <v>10911</v>
      </c>
      <c r="D3959" s="59">
        <v>801</v>
      </c>
      <c r="F3959" s="59" t="s">
        <v>5</v>
      </c>
      <c r="G3959" s="152" t="str">
        <f>VLOOKUP(D3959,sku归属!A:B,2,0)</f>
        <v>丁芳芳</v>
      </c>
    </row>
    <row r="3960" spans="1:13" s="59" customFormat="1" customHeight="1">
      <c r="A3960" s="59" t="s">
        <v>10912</v>
      </c>
      <c r="B3960" s="59" t="s">
        <v>10913</v>
      </c>
      <c r="C3960" s="59" t="s">
        <v>10914</v>
      </c>
      <c r="D3960" s="59">
        <v>801</v>
      </c>
      <c r="F3960" s="59" t="s">
        <v>5</v>
      </c>
      <c r="G3960" s="152" t="str">
        <f>VLOOKUP(D3960,sku归属!A:B,2,0)</f>
        <v>丁芳芳</v>
      </c>
    </row>
    <row r="3961" spans="1:13" s="59" customFormat="1" customHeight="1">
      <c r="A3961" s="59" t="s">
        <v>10915</v>
      </c>
      <c r="B3961" s="59" t="s">
        <v>10916</v>
      </c>
      <c r="C3961" s="59" t="s">
        <v>10917</v>
      </c>
      <c r="D3961" s="59">
        <v>801</v>
      </c>
      <c r="F3961" s="59" t="s">
        <v>5</v>
      </c>
      <c r="G3961" s="152" t="str">
        <f>VLOOKUP(D3961,sku归属!A:B,2,0)</f>
        <v>丁芳芳</v>
      </c>
    </row>
    <row r="3962" spans="1:13" s="59" customFormat="1" customHeight="1">
      <c r="A3962" s="59" t="s">
        <v>10918</v>
      </c>
      <c r="B3962" s="59" t="s">
        <v>10919</v>
      </c>
      <c r="C3962" s="59" t="s">
        <v>10920</v>
      </c>
      <c r="D3962" s="59">
        <v>801</v>
      </c>
      <c r="F3962" s="59" t="s">
        <v>5</v>
      </c>
      <c r="G3962" s="152" t="str">
        <f>VLOOKUP(D3962,sku归属!A:B,2,0)</f>
        <v>丁芳芳</v>
      </c>
    </row>
    <row r="3963" spans="1:13" s="59" customFormat="1" customHeight="1">
      <c r="A3963" s="59" t="s">
        <v>10921</v>
      </c>
      <c r="B3963" s="59" t="s">
        <v>10922</v>
      </c>
      <c r="C3963" s="59" t="s">
        <v>10923</v>
      </c>
      <c r="D3963" s="59">
        <v>801</v>
      </c>
      <c r="F3963" s="59" t="s">
        <v>5</v>
      </c>
      <c r="G3963" s="152" t="str">
        <f>VLOOKUP(D3963,sku归属!A:B,2,0)</f>
        <v>丁芳芳</v>
      </c>
    </row>
    <row r="3964" spans="1:13" s="59" customFormat="1" customHeight="1">
      <c r="A3964" s="59" t="s">
        <v>10924</v>
      </c>
      <c r="B3964" s="59" t="s">
        <v>10925</v>
      </c>
      <c r="C3964" s="59" t="s">
        <v>10926</v>
      </c>
      <c r="D3964" s="59">
        <v>801</v>
      </c>
      <c r="F3964" s="59" t="s">
        <v>5</v>
      </c>
      <c r="G3964" s="152" t="str">
        <f>VLOOKUP(D3964,sku归属!A:B,2,0)</f>
        <v>丁芳芳</v>
      </c>
    </row>
    <row r="3965" spans="1:13" s="59" customFormat="1" customHeight="1">
      <c r="A3965" s="59" t="s">
        <v>10927</v>
      </c>
      <c r="B3965" s="59" t="s">
        <v>10928</v>
      </c>
      <c r="C3965" s="59" t="s">
        <v>10929</v>
      </c>
      <c r="D3965" s="59">
        <v>801</v>
      </c>
      <c r="F3965" s="59" t="s">
        <v>5</v>
      </c>
      <c r="G3965" s="152" t="str">
        <f>VLOOKUP(D3965,sku归属!A:B,2,0)</f>
        <v>丁芳芳</v>
      </c>
    </row>
    <row r="3966" spans="1:13" s="59" customFormat="1" customHeight="1">
      <c r="A3966" s="59" t="s">
        <v>10930</v>
      </c>
      <c r="B3966" s="59" t="s">
        <v>10931</v>
      </c>
      <c r="C3966" s="59" t="s">
        <v>10932</v>
      </c>
      <c r="D3966" s="59">
        <v>801</v>
      </c>
      <c r="F3966" s="59" t="s">
        <v>5</v>
      </c>
      <c r="G3966" s="152" t="str">
        <f>VLOOKUP(D3966,sku归属!A:B,2,0)</f>
        <v>丁芳芳</v>
      </c>
    </row>
    <row r="3967" spans="1:13" s="59" customFormat="1" customHeight="1">
      <c r="A3967" s="59" t="s">
        <v>10933</v>
      </c>
      <c r="B3967" s="59" t="s">
        <v>10934</v>
      </c>
      <c r="C3967" s="59" t="s">
        <v>10935</v>
      </c>
      <c r="D3967" s="59">
        <v>801</v>
      </c>
      <c r="F3967" s="59" t="s">
        <v>5</v>
      </c>
      <c r="G3967" s="152" t="str">
        <f>VLOOKUP(D3967,sku归属!A:B,2,0)</f>
        <v>丁芳芳</v>
      </c>
    </row>
    <row r="3968" spans="1:13" s="59" customFormat="1" customHeight="1">
      <c r="A3968" s="59" t="s">
        <v>10936</v>
      </c>
      <c r="B3968" s="59" t="s">
        <v>10937</v>
      </c>
      <c r="C3968" s="59" t="s">
        <v>3671</v>
      </c>
      <c r="D3968" s="59">
        <v>801</v>
      </c>
      <c r="F3968" s="59" t="s">
        <v>5</v>
      </c>
      <c r="G3968" s="152" t="str">
        <f>VLOOKUP(D3968,sku归属!A:B,2,0)</f>
        <v>丁芳芳</v>
      </c>
    </row>
    <row r="3969" spans="1:13" s="59" customFormat="1" customHeight="1">
      <c r="A3969" s="59" t="s">
        <v>10938</v>
      </c>
      <c r="B3969" s="59" t="s">
        <v>10939</v>
      </c>
      <c r="C3969" s="59" t="s">
        <v>10940</v>
      </c>
      <c r="D3969" s="59" t="s">
        <v>16</v>
      </c>
      <c r="F3969" s="59" t="s">
        <v>5</v>
      </c>
      <c r="G3969" s="152" t="str">
        <f>VLOOKUP(D3969,sku归属!A:B,2,0)</f>
        <v>其他</v>
      </c>
    </row>
    <row r="3970" spans="1:13" s="59" customFormat="1" customHeight="1">
      <c r="A3970" s="59" t="s">
        <v>10941</v>
      </c>
      <c r="B3970" s="59" t="s">
        <v>10942</v>
      </c>
      <c r="C3970" s="59" t="s">
        <v>10943</v>
      </c>
      <c r="D3970" s="59" t="s">
        <v>16</v>
      </c>
      <c r="F3970" s="59" t="s">
        <v>5</v>
      </c>
      <c r="G3970" s="152" t="str">
        <f>VLOOKUP(D3970,sku归属!A:B,2,0)</f>
        <v>其他</v>
      </c>
    </row>
    <row r="3971" spans="1:13" s="59" customFormat="1" customHeight="1">
      <c r="A3971" s="59" t="s">
        <v>10944</v>
      </c>
      <c r="B3971" s="59" t="s">
        <v>10945</v>
      </c>
      <c r="C3971" s="59" t="s">
        <v>10946</v>
      </c>
      <c r="D3971" s="59" t="s">
        <v>16</v>
      </c>
      <c r="F3971" s="59" t="s">
        <v>5</v>
      </c>
      <c r="G3971" s="152" t="str">
        <f>VLOOKUP(D3971,sku归属!A:B,2,0)</f>
        <v>其他</v>
      </c>
    </row>
    <row r="3972" spans="1:13" s="59" customFormat="1" customHeight="1">
      <c r="A3972" s="59" t="s">
        <v>10947</v>
      </c>
      <c r="B3972" s="59" t="s">
        <v>10948</v>
      </c>
      <c r="C3972" s="59" t="s">
        <v>10949</v>
      </c>
      <c r="D3972" s="59" t="s">
        <v>16</v>
      </c>
      <c r="F3972" s="59" t="s">
        <v>5</v>
      </c>
      <c r="G3972" s="152" t="str">
        <f>VLOOKUP(D3972,sku归属!A:B,2,0)</f>
        <v>其他</v>
      </c>
    </row>
    <row r="3973" spans="1:13" s="59" customFormat="1" customHeight="1">
      <c r="A3973" s="59" t="s">
        <v>10950</v>
      </c>
      <c r="B3973" s="59" t="s">
        <v>10951</v>
      </c>
      <c r="C3973" s="59" t="s">
        <v>10952</v>
      </c>
      <c r="D3973" s="59" t="s">
        <v>16</v>
      </c>
      <c r="F3973" s="59" t="s">
        <v>5</v>
      </c>
      <c r="G3973" s="152" t="str">
        <f>VLOOKUP(D3973,sku归属!A:B,2,0)</f>
        <v>其他</v>
      </c>
    </row>
    <row r="3974" spans="1:13" s="59" customFormat="1" customHeight="1">
      <c r="A3974" s="59" t="s">
        <v>10953</v>
      </c>
      <c r="B3974" s="59" t="s">
        <v>10954</v>
      </c>
      <c r="C3974" s="59" t="s">
        <v>10955</v>
      </c>
      <c r="D3974" s="59" t="s">
        <v>16</v>
      </c>
      <c r="F3974" s="59" t="s">
        <v>5</v>
      </c>
      <c r="G3974" s="152" t="str">
        <f>VLOOKUP(D3974,sku归属!A:B,2,0)</f>
        <v>其他</v>
      </c>
    </row>
    <row r="3975" spans="1:13" s="59" customFormat="1" customHeight="1">
      <c r="A3975" s="59" t="s">
        <v>10956</v>
      </c>
      <c r="B3975" s="59" t="s">
        <v>10957</v>
      </c>
      <c r="C3975" s="59" t="s">
        <v>10958</v>
      </c>
      <c r="D3975" s="59" t="s">
        <v>16</v>
      </c>
      <c r="F3975" s="59" t="s">
        <v>5</v>
      </c>
      <c r="G3975" s="152" t="str">
        <f>VLOOKUP(D3975,sku归属!A:B,2,0)</f>
        <v>其他</v>
      </c>
    </row>
    <row r="3976" spans="1:13" s="59" customFormat="1" customHeight="1">
      <c r="A3976" s="59" t="s">
        <v>10959</v>
      </c>
      <c r="B3976" s="59" t="s">
        <v>10960</v>
      </c>
      <c r="C3976" s="59" t="s">
        <v>10961</v>
      </c>
      <c r="D3976" s="59" t="s">
        <v>16</v>
      </c>
      <c r="F3976" s="59" t="s">
        <v>5</v>
      </c>
      <c r="G3976" s="152" t="str">
        <f>VLOOKUP(D3976,sku归属!A:B,2,0)</f>
        <v>其他</v>
      </c>
    </row>
    <row r="3977" spans="1:13" s="59" customFormat="1" customHeight="1">
      <c r="A3977" s="59" t="s">
        <v>10962</v>
      </c>
      <c r="B3977" s="59" t="s">
        <v>10963</v>
      </c>
      <c r="C3977" s="59" t="s">
        <v>10350</v>
      </c>
      <c r="D3977" s="59" t="s">
        <v>16</v>
      </c>
      <c r="F3977" s="59" t="s">
        <v>5</v>
      </c>
      <c r="G3977" s="152" t="str">
        <f>VLOOKUP(D3977,sku归属!A:B,2,0)</f>
        <v>其他</v>
      </c>
    </row>
    <row r="3978" spans="1:13" s="59" customFormat="1" customHeight="1">
      <c r="A3978" s="59" t="s">
        <v>10964</v>
      </c>
      <c r="B3978" s="59" t="s">
        <v>10965</v>
      </c>
      <c r="C3978" s="59" t="s">
        <v>10353</v>
      </c>
      <c r="D3978" s="59" t="s">
        <v>16</v>
      </c>
      <c r="F3978" s="59" t="s">
        <v>5</v>
      </c>
      <c r="G3978" s="152" t="str">
        <f>VLOOKUP(D3978,sku归属!A:B,2,0)</f>
        <v>其他</v>
      </c>
    </row>
    <row r="3979" spans="1:13" s="59" customFormat="1" customHeight="1">
      <c r="A3979" s="59" t="s">
        <v>10966</v>
      </c>
      <c r="B3979" s="59" t="s">
        <v>10967</v>
      </c>
      <c r="C3979" s="59" t="s">
        <v>10968</v>
      </c>
      <c r="D3979" s="59" t="s">
        <v>16</v>
      </c>
      <c r="F3979" s="59" t="s">
        <v>5</v>
      </c>
      <c r="G3979" s="152" t="str">
        <f>VLOOKUP(D3979,sku归属!A:B,2,0)</f>
        <v>其他</v>
      </c>
    </row>
    <row r="3980" spans="1:13" s="59" customFormat="1" customHeight="1">
      <c r="A3980" s="59" t="s">
        <v>10969</v>
      </c>
      <c r="B3980" s="59" t="s">
        <v>10970</v>
      </c>
      <c r="C3980" s="59" t="s">
        <v>10971</v>
      </c>
      <c r="D3980" s="59" t="s">
        <v>16</v>
      </c>
      <c r="F3980" s="59" t="s">
        <v>5</v>
      </c>
      <c r="G3980" s="152" t="str">
        <f>VLOOKUP(D3980,sku归属!A:B,2,0)</f>
        <v>其他</v>
      </c>
    </row>
    <row r="3981" spans="1:13" s="59" customFormat="1" customHeight="1">
      <c r="A3981" s="59" t="s">
        <v>10972</v>
      </c>
      <c r="B3981" s="59" t="s">
        <v>10973</v>
      </c>
      <c r="C3981" s="59" t="s">
        <v>10974</v>
      </c>
      <c r="D3981" s="59" t="s">
        <v>16</v>
      </c>
      <c r="F3981" s="59" t="s">
        <v>5</v>
      </c>
      <c r="G3981" s="152" t="str">
        <f>VLOOKUP(D3981,sku归属!A:B,2,0)</f>
        <v>其他</v>
      </c>
    </row>
    <row r="3982" spans="1:13" s="59" customFormat="1" customHeight="1">
      <c r="A3982" s="59" t="s">
        <v>10975</v>
      </c>
      <c r="B3982" s="59" t="s">
        <v>10976</v>
      </c>
      <c r="C3982" s="59" t="s">
        <v>10977</v>
      </c>
      <c r="D3982" s="59" t="s">
        <v>16</v>
      </c>
      <c r="F3982" s="59" t="s">
        <v>5</v>
      </c>
      <c r="G3982" s="152" t="str">
        <f>VLOOKUP(D3982,sku归属!A:B,2,0)</f>
        <v>其他</v>
      </c>
    </row>
    <row r="3983" spans="1:13" s="59" customFormat="1" customHeight="1">
      <c r="A3983" s="59" t="s">
        <v>10978</v>
      </c>
      <c r="B3983" s="59" t="s">
        <v>10979</v>
      </c>
      <c r="C3983" s="59" t="s">
        <v>10980</v>
      </c>
      <c r="D3983" s="59" t="s">
        <v>16</v>
      </c>
      <c r="F3983" s="59" t="s">
        <v>5</v>
      </c>
      <c r="G3983" s="152" t="str">
        <f>VLOOKUP(D3983,sku归属!A:B,2,0)</f>
        <v>其他</v>
      </c>
    </row>
    <row r="3984" spans="1:13" s="59" customFormat="1" customHeight="1">
      <c r="A3984" s="59" t="s">
        <v>10981</v>
      </c>
      <c r="B3984" s="59" t="s">
        <v>10982</v>
      </c>
      <c r="C3984" s="59" t="s">
        <v>10983</v>
      </c>
      <c r="D3984" s="59" t="s">
        <v>16</v>
      </c>
      <c r="F3984" s="59" t="s">
        <v>5</v>
      </c>
      <c r="G3984" s="152" t="str">
        <f>VLOOKUP(D3984,sku归属!A:B,2,0)</f>
        <v>其他</v>
      </c>
    </row>
    <row r="3985" spans="1:13" s="59" customFormat="1" customHeight="1">
      <c r="A3985" s="59" t="s">
        <v>10984</v>
      </c>
      <c r="B3985" s="59" t="s">
        <v>10985</v>
      </c>
      <c r="C3985" s="59" t="s">
        <v>10066</v>
      </c>
      <c r="D3985" s="59" t="s">
        <v>16</v>
      </c>
      <c r="F3985" s="59" t="s">
        <v>5</v>
      </c>
      <c r="G3985" s="152" t="str">
        <f>VLOOKUP(D3985,sku归属!A:B,2,0)</f>
        <v>其他</v>
      </c>
    </row>
    <row r="3986" spans="1:13" s="59" customFormat="1" customHeight="1">
      <c r="A3986" s="59" t="s">
        <v>10986</v>
      </c>
      <c r="B3986" s="59" t="s">
        <v>10987</v>
      </c>
      <c r="C3986" s="59" t="s">
        <v>10063</v>
      </c>
      <c r="D3986" s="59" t="s">
        <v>16</v>
      </c>
      <c r="F3986" s="59" t="s">
        <v>5</v>
      </c>
      <c r="G3986" s="152" t="str">
        <f>VLOOKUP(D3986,sku归属!A:B,2,0)</f>
        <v>其他</v>
      </c>
    </row>
    <row r="3987" spans="1:13" s="59" customFormat="1" customHeight="1">
      <c r="A3987" s="59" t="s">
        <v>10988</v>
      </c>
      <c r="B3987" s="59" t="s">
        <v>10989</v>
      </c>
      <c r="C3987" s="59" t="s">
        <v>4414</v>
      </c>
      <c r="D3987" s="59" t="s">
        <v>16</v>
      </c>
      <c r="F3987" s="59" t="s">
        <v>5</v>
      </c>
      <c r="G3987" s="152" t="str">
        <f>VLOOKUP(D3987,sku归属!A:B,2,0)</f>
        <v>其他</v>
      </c>
    </row>
    <row r="3988" spans="1:13" s="59" customFormat="1" customHeight="1">
      <c r="A3988" s="59" t="s">
        <v>10990</v>
      </c>
      <c r="B3988" s="59" t="s">
        <v>10991</v>
      </c>
      <c r="C3988" s="59" t="s">
        <v>10992</v>
      </c>
      <c r="D3988" s="59" t="s">
        <v>16</v>
      </c>
      <c r="F3988" s="59" t="s">
        <v>5</v>
      </c>
      <c r="G3988" s="152" t="str">
        <f>VLOOKUP(D3988,sku归属!A:B,2,0)</f>
        <v>其他</v>
      </c>
    </row>
    <row r="3989" spans="1:13" s="59" customFormat="1" customHeight="1">
      <c r="A3989" s="59" t="s">
        <v>10993</v>
      </c>
      <c r="B3989" s="59" t="s">
        <v>10994</v>
      </c>
      <c r="C3989" s="59" t="s">
        <v>4411</v>
      </c>
      <c r="D3989" s="59" t="s">
        <v>16</v>
      </c>
      <c r="F3989" s="59" t="s">
        <v>5</v>
      </c>
      <c r="G3989" s="152" t="str">
        <f>VLOOKUP(D3989,sku归属!A:B,2,0)</f>
        <v>其他</v>
      </c>
    </row>
    <row r="3990" spans="1:13" s="59" customFormat="1" customHeight="1">
      <c r="A3990" s="59" t="s">
        <v>10995</v>
      </c>
      <c r="B3990" s="59" t="s">
        <v>10996</v>
      </c>
      <c r="C3990" s="59" t="s">
        <v>4408</v>
      </c>
      <c r="D3990" s="59" t="s">
        <v>16</v>
      </c>
      <c r="F3990" s="59" t="s">
        <v>5</v>
      </c>
      <c r="G3990" s="152" t="str">
        <f>VLOOKUP(D3990,sku归属!A:B,2,0)</f>
        <v>其他</v>
      </c>
    </row>
    <row r="3991" spans="1:13" s="59" customFormat="1" customHeight="1">
      <c r="A3991" s="59" t="s">
        <v>10997</v>
      </c>
      <c r="B3991" s="59" t="s">
        <v>10998</v>
      </c>
      <c r="C3991" s="59" t="s">
        <v>10999</v>
      </c>
      <c r="D3991" s="59" t="s">
        <v>16</v>
      </c>
      <c r="F3991" s="59" t="s">
        <v>5</v>
      </c>
      <c r="G3991" s="152" t="str">
        <f>VLOOKUP(D3991,sku归属!A:B,2,0)</f>
        <v>其他</v>
      </c>
    </row>
    <row r="3992" spans="1:13" s="59" customFormat="1" customHeight="1">
      <c r="A3992" s="59" t="s">
        <v>11000</v>
      </c>
      <c r="B3992" s="59" t="s">
        <v>11001</v>
      </c>
      <c r="C3992" s="59" t="s">
        <v>4417</v>
      </c>
      <c r="D3992" s="59" t="s">
        <v>16</v>
      </c>
      <c r="F3992" s="59" t="s">
        <v>5</v>
      </c>
      <c r="G3992" s="152" t="str">
        <f>VLOOKUP(D3992,sku归属!A:B,2,0)</f>
        <v>其他</v>
      </c>
    </row>
    <row r="3993" spans="1:13" s="59" customFormat="1" customHeight="1">
      <c r="A3993" s="59" t="s">
        <v>11002</v>
      </c>
      <c r="B3993" s="59" t="s">
        <v>11003</v>
      </c>
      <c r="C3993" s="59" t="s">
        <v>11004</v>
      </c>
      <c r="D3993" s="59" t="s">
        <v>16</v>
      </c>
      <c r="F3993" s="59" t="s">
        <v>5</v>
      </c>
      <c r="G3993" s="152" t="str">
        <f>VLOOKUP(D3993,sku归属!A:B,2,0)</f>
        <v>其他</v>
      </c>
    </row>
    <row r="3994" spans="1:13" s="59" customFormat="1" customHeight="1">
      <c r="A3994" s="59" t="s">
        <v>11005</v>
      </c>
      <c r="B3994" s="59" t="s">
        <v>11006</v>
      </c>
      <c r="C3994" s="59" t="s">
        <v>11007</v>
      </c>
      <c r="D3994" s="59" t="s">
        <v>16</v>
      </c>
      <c r="F3994" s="59" t="s">
        <v>5</v>
      </c>
      <c r="G3994" s="152" t="str">
        <f>VLOOKUP(D3994,sku归属!A:B,2,0)</f>
        <v>其他</v>
      </c>
    </row>
    <row r="3995" spans="1:13" s="59" customFormat="1" customHeight="1">
      <c r="A3995" s="59" t="s">
        <v>11008</v>
      </c>
      <c r="B3995" s="59" t="s">
        <v>11009</v>
      </c>
      <c r="C3995" s="59" t="s">
        <v>11010</v>
      </c>
      <c r="D3995" s="59" t="s">
        <v>16</v>
      </c>
      <c r="F3995" s="59" t="s">
        <v>5</v>
      </c>
      <c r="G3995" s="152" t="str">
        <f>VLOOKUP(D3995,sku归属!A:B,2,0)</f>
        <v>其他</v>
      </c>
    </row>
    <row r="3996" spans="1:13" s="59" customFormat="1" customHeight="1">
      <c r="A3996" s="59" t="s">
        <v>11011</v>
      </c>
      <c r="B3996" s="59" t="s">
        <v>11012</v>
      </c>
      <c r="C3996" s="59" t="s">
        <v>11013</v>
      </c>
      <c r="D3996" s="59" t="s">
        <v>16</v>
      </c>
      <c r="F3996" s="59" t="s">
        <v>5</v>
      </c>
      <c r="G3996" s="152" t="str">
        <f>VLOOKUP(D3996,sku归属!A:B,2,0)</f>
        <v>其他</v>
      </c>
    </row>
    <row r="3997" spans="1:13" s="59" customFormat="1" customHeight="1">
      <c r="A3997" s="59" t="s">
        <v>11014</v>
      </c>
      <c r="B3997" s="59" t="s">
        <v>11015</v>
      </c>
      <c r="C3997" s="59" t="s">
        <v>11016</v>
      </c>
      <c r="D3997" s="59" t="s">
        <v>16</v>
      </c>
      <c r="F3997" s="59" t="s">
        <v>5</v>
      </c>
      <c r="G3997" s="152" t="str">
        <f>VLOOKUP(D3997,sku归属!A:B,2,0)</f>
        <v>其他</v>
      </c>
    </row>
    <row r="3998" spans="1:13" s="59" customFormat="1" customHeight="1">
      <c r="A3998" s="59" t="s">
        <v>11017</v>
      </c>
      <c r="B3998" s="59" t="s">
        <v>11018</v>
      </c>
      <c r="C3998" s="59" t="s">
        <v>11019</v>
      </c>
      <c r="D3998" s="59" t="s">
        <v>16</v>
      </c>
      <c r="F3998" s="59" t="s">
        <v>5</v>
      </c>
      <c r="G3998" s="152" t="str">
        <f>VLOOKUP(D3998,sku归属!A:B,2,0)</f>
        <v>其他</v>
      </c>
    </row>
    <row r="3999" spans="1:13" s="59" customFormat="1" customHeight="1">
      <c r="A3999" s="59" t="s">
        <v>11020</v>
      </c>
      <c r="B3999" s="59" t="s">
        <v>11021</v>
      </c>
      <c r="C3999" s="59" t="s">
        <v>11022</v>
      </c>
      <c r="D3999" s="59" t="s">
        <v>16</v>
      </c>
      <c r="F3999" s="59" t="s">
        <v>5</v>
      </c>
      <c r="G3999" s="152" t="str">
        <f>VLOOKUP(D3999,sku归属!A:B,2,0)</f>
        <v>其他</v>
      </c>
    </row>
    <row r="4000" spans="1:13" s="59" customFormat="1" customHeight="1">
      <c r="A4000" s="59" t="s">
        <v>11023</v>
      </c>
      <c r="B4000" s="59" t="s">
        <v>11024</v>
      </c>
      <c r="C4000" s="59" t="s">
        <v>10838</v>
      </c>
      <c r="D4000" s="59" t="s">
        <v>16</v>
      </c>
      <c r="F4000" s="59" t="s">
        <v>5</v>
      </c>
      <c r="G4000" s="152" t="str">
        <f>VLOOKUP(D4000,sku归属!A:B,2,0)</f>
        <v>其他</v>
      </c>
    </row>
    <row r="4001" spans="1:13" s="59" customFormat="1" customHeight="1">
      <c r="A4001" s="59" t="s">
        <v>11025</v>
      </c>
      <c r="B4001" s="59" t="s">
        <v>11026</v>
      </c>
      <c r="C4001" s="59" t="s">
        <v>10850</v>
      </c>
      <c r="D4001" s="59" t="s">
        <v>16</v>
      </c>
      <c r="F4001" s="59" t="s">
        <v>5</v>
      </c>
      <c r="G4001" s="152" t="str">
        <f>VLOOKUP(D4001,sku归属!A:B,2,0)</f>
        <v>其他</v>
      </c>
    </row>
    <row r="4002" spans="1:13" s="59" customFormat="1" customHeight="1">
      <c r="A4002" s="59" t="s">
        <v>11027</v>
      </c>
      <c r="B4002" s="59" t="s">
        <v>11028</v>
      </c>
      <c r="C4002" s="59" t="s">
        <v>10841</v>
      </c>
      <c r="D4002" s="59" t="s">
        <v>16</v>
      </c>
      <c r="F4002" s="59" t="s">
        <v>5</v>
      </c>
      <c r="G4002" s="152" t="str">
        <f>VLOOKUP(D4002,sku归属!A:B,2,0)</f>
        <v>其他</v>
      </c>
    </row>
    <row r="4003" spans="1:13" s="59" customFormat="1" customHeight="1">
      <c r="A4003" s="59" t="s">
        <v>11029</v>
      </c>
      <c r="B4003" s="59" t="s">
        <v>11030</v>
      </c>
      <c r="C4003" s="59" t="s">
        <v>10844</v>
      </c>
      <c r="D4003" s="59" t="s">
        <v>16</v>
      </c>
      <c r="F4003" s="59" t="s">
        <v>5</v>
      </c>
      <c r="G4003" s="152" t="str">
        <f>VLOOKUP(D4003,sku归属!A:B,2,0)</f>
        <v>其他</v>
      </c>
    </row>
    <row r="4004" spans="1:13" s="59" customFormat="1" customHeight="1">
      <c r="A4004" s="59" t="s">
        <v>11031</v>
      </c>
      <c r="B4004" s="59" t="s">
        <v>11032</v>
      </c>
      <c r="C4004" s="59" t="s">
        <v>10853</v>
      </c>
      <c r="D4004" s="59" t="s">
        <v>16</v>
      </c>
      <c r="F4004" s="59" t="s">
        <v>5</v>
      </c>
      <c r="G4004" s="152" t="str">
        <f>VLOOKUP(D4004,sku归属!A:B,2,0)</f>
        <v>其他</v>
      </c>
    </row>
    <row r="4005" spans="1:13" s="59" customFormat="1" customHeight="1">
      <c r="A4005" s="59" t="s">
        <v>11033</v>
      </c>
      <c r="B4005" s="59" t="s">
        <v>11034</v>
      </c>
      <c r="C4005" s="59" t="s">
        <v>10847</v>
      </c>
      <c r="D4005" s="59" t="s">
        <v>16</v>
      </c>
      <c r="F4005" s="59" t="s">
        <v>5</v>
      </c>
      <c r="G4005" s="152" t="str">
        <f>VLOOKUP(D4005,sku归属!A:B,2,0)</f>
        <v>其他</v>
      </c>
    </row>
    <row r="4006" spans="1:13" s="59" customFormat="1" customHeight="1">
      <c r="A4006" s="59" t="s">
        <v>11035</v>
      </c>
      <c r="B4006" s="59" t="s">
        <v>11036</v>
      </c>
      <c r="C4006" s="59" t="s">
        <v>10463</v>
      </c>
      <c r="D4006" s="59" t="s">
        <v>16</v>
      </c>
      <c r="F4006" s="59" t="s">
        <v>5</v>
      </c>
      <c r="G4006" s="152" t="str">
        <f>VLOOKUP(D4006,sku归属!A:B,2,0)</f>
        <v>其他</v>
      </c>
    </row>
    <row r="4007" spans="1:13" s="59" customFormat="1" customHeight="1">
      <c r="A4007" s="59" t="s">
        <v>11037</v>
      </c>
      <c r="B4007" s="59" t="s">
        <v>11038</v>
      </c>
      <c r="C4007" s="59" t="s">
        <v>10466</v>
      </c>
      <c r="D4007" s="59" t="s">
        <v>16</v>
      </c>
      <c r="F4007" s="59" t="s">
        <v>5</v>
      </c>
      <c r="G4007" s="152" t="str">
        <f>VLOOKUP(D4007,sku归属!A:B,2,0)</f>
        <v>其他</v>
      </c>
    </row>
    <row r="4008" spans="1:13" s="59" customFormat="1" customHeight="1">
      <c r="A4008" s="59" t="s">
        <v>11039</v>
      </c>
      <c r="B4008" s="59" t="s">
        <v>11040</v>
      </c>
      <c r="C4008" s="59" t="s">
        <v>10460</v>
      </c>
      <c r="D4008" s="59" t="s">
        <v>16</v>
      </c>
      <c r="F4008" s="59" t="s">
        <v>5</v>
      </c>
      <c r="G4008" s="152" t="str">
        <f>VLOOKUP(D4008,sku归属!A:B,2,0)</f>
        <v>其他</v>
      </c>
    </row>
    <row r="4009" spans="1:13" s="59" customFormat="1" customHeight="1">
      <c r="A4009" s="59" t="s">
        <v>11041</v>
      </c>
      <c r="B4009" s="59" t="s">
        <v>11042</v>
      </c>
      <c r="C4009" s="59" t="s">
        <v>10920</v>
      </c>
      <c r="D4009" s="59" t="s">
        <v>16</v>
      </c>
      <c r="F4009" s="59" t="s">
        <v>5</v>
      </c>
      <c r="G4009" s="152" t="str">
        <f>VLOOKUP(D4009,sku归属!A:B,2,0)</f>
        <v>其他</v>
      </c>
    </row>
    <row r="4010" spans="1:13" s="59" customFormat="1" customHeight="1">
      <c r="A4010" s="59" t="s">
        <v>11043</v>
      </c>
      <c r="B4010" s="59" t="s">
        <v>11044</v>
      </c>
      <c r="C4010" s="59" t="s">
        <v>10923</v>
      </c>
      <c r="D4010" s="59" t="s">
        <v>16</v>
      </c>
      <c r="F4010" s="59" t="s">
        <v>5</v>
      </c>
      <c r="G4010" s="152" t="str">
        <f>VLOOKUP(D4010,sku归属!A:B,2,0)</f>
        <v>其他</v>
      </c>
    </row>
    <row r="4011" spans="1:13" s="59" customFormat="1" customHeight="1">
      <c r="A4011" s="59" t="s">
        <v>11045</v>
      </c>
      <c r="B4011" s="59" t="s">
        <v>11046</v>
      </c>
      <c r="C4011" s="59" t="s">
        <v>10926</v>
      </c>
      <c r="D4011" s="59" t="s">
        <v>16</v>
      </c>
      <c r="F4011" s="59" t="s">
        <v>5</v>
      </c>
      <c r="G4011" s="152" t="str">
        <f>VLOOKUP(D4011,sku归属!A:B,2,0)</f>
        <v>其他</v>
      </c>
    </row>
    <row r="4012" spans="1:13" s="59" customFormat="1" customHeight="1">
      <c r="A4012" s="59" t="s">
        <v>11047</v>
      </c>
      <c r="B4012" s="59" t="s">
        <v>11048</v>
      </c>
      <c r="C4012" s="59" t="s">
        <v>11049</v>
      </c>
      <c r="D4012" s="59" t="s">
        <v>16</v>
      </c>
      <c r="F4012" s="59" t="s">
        <v>5</v>
      </c>
      <c r="G4012" s="152" t="str">
        <f>VLOOKUP(D4012,sku归属!A:B,2,0)</f>
        <v>其他</v>
      </c>
    </row>
    <row r="4013" spans="1:13" s="59" customFormat="1" customHeight="1">
      <c r="A4013" s="59" t="s">
        <v>11050</v>
      </c>
      <c r="B4013" s="59" t="s">
        <v>11051</v>
      </c>
      <c r="C4013" s="59" t="s">
        <v>11052</v>
      </c>
      <c r="D4013" s="59" t="s">
        <v>16</v>
      </c>
      <c r="F4013" s="59" t="s">
        <v>5</v>
      </c>
      <c r="G4013" s="152" t="str">
        <f>VLOOKUP(D4013,sku归属!A:B,2,0)</f>
        <v>其他</v>
      </c>
    </row>
    <row r="4014" spans="1:13" s="59" customFormat="1" customHeight="1">
      <c r="A4014" s="59" t="s">
        <v>11053</v>
      </c>
      <c r="B4014" s="59" t="s">
        <v>11054</v>
      </c>
      <c r="C4014" s="59" t="s">
        <v>11055</v>
      </c>
      <c r="D4014" s="59" t="s">
        <v>16</v>
      </c>
      <c r="F4014" s="59" t="s">
        <v>5</v>
      </c>
      <c r="G4014" s="152" t="str">
        <f>VLOOKUP(D4014,sku归属!A:B,2,0)</f>
        <v>其他</v>
      </c>
    </row>
    <row r="4015" spans="1:13" s="59" customFormat="1" customHeight="1">
      <c r="A4015" s="59" t="s">
        <v>11056</v>
      </c>
      <c r="B4015" s="59" t="s">
        <v>11057</v>
      </c>
      <c r="C4015" s="59" t="s">
        <v>11058</v>
      </c>
      <c r="D4015" s="59" t="s">
        <v>16</v>
      </c>
      <c r="F4015" s="59" t="s">
        <v>5</v>
      </c>
      <c r="G4015" s="152" t="str">
        <f>VLOOKUP(D4015,sku归属!A:B,2,0)</f>
        <v>其他</v>
      </c>
    </row>
    <row r="4016" spans="1:13" s="59" customFormat="1" customHeight="1">
      <c r="A4016" s="59" t="s">
        <v>11059</v>
      </c>
      <c r="B4016" s="59" t="s">
        <v>11060</v>
      </c>
      <c r="C4016" s="59" t="s">
        <v>11061</v>
      </c>
      <c r="D4016" s="59" t="s">
        <v>16</v>
      </c>
      <c r="F4016" s="59" t="s">
        <v>5</v>
      </c>
      <c r="G4016" s="152" t="str">
        <f>VLOOKUP(D4016,sku归属!A:B,2,0)</f>
        <v>其他</v>
      </c>
    </row>
    <row r="4017" spans="1:13" s="59" customFormat="1" customHeight="1">
      <c r="A4017" s="59" t="s">
        <v>11062</v>
      </c>
      <c r="B4017" s="59" t="s">
        <v>11063</v>
      </c>
      <c r="C4017" s="59" t="s">
        <v>11064</v>
      </c>
      <c r="D4017" s="59" t="s">
        <v>16</v>
      </c>
      <c r="F4017" s="59" t="s">
        <v>5</v>
      </c>
      <c r="G4017" s="152" t="str">
        <f>VLOOKUP(D4017,sku归属!A:B,2,0)</f>
        <v>其他</v>
      </c>
    </row>
    <row r="4018" spans="1:13" s="59" customFormat="1" customHeight="1">
      <c r="A4018" s="59" t="s">
        <v>11065</v>
      </c>
      <c r="B4018" s="59" t="s">
        <v>11066</v>
      </c>
      <c r="C4018" s="59" t="s">
        <v>11067</v>
      </c>
      <c r="D4018" s="59" t="s">
        <v>16</v>
      </c>
      <c r="F4018" s="59" t="s">
        <v>5</v>
      </c>
      <c r="G4018" s="152" t="str">
        <f>VLOOKUP(D4018,sku归属!A:B,2,0)</f>
        <v>其他</v>
      </c>
    </row>
    <row r="4019" spans="1:13" s="59" customFormat="1" customHeight="1">
      <c r="A4019" s="59" t="s">
        <v>11068</v>
      </c>
      <c r="B4019" s="59" t="s">
        <v>11069</v>
      </c>
      <c r="C4019" s="59" t="s">
        <v>11070</v>
      </c>
      <c r="D4019" s="59" t="s">
        <v>16</v>
      </c>
      <c r="F4019" s="59" t="s">
        <v>5</v>
      </c>
      <c r="G4019" s="152" t="str">
        <f>VLOOKUP(D4019,sku归属!A:B,2,0)</f>
        <v>其他</v>
      </c>
    </row>
    <row r="4020" spans="1:13" s="59" customFormat="1" customHeight="1">
      <c r="A4020" s="59" t="s">
        <v>11071</v>
      </c>
      <c r="B4020" s="59" t="s">
        <v>11072</v>
      </c>
      <c r="C4020" s="59" t="s">
        <v>11073</v>
      </c>
      <c r="D4020" s="59" t="s">
        <v>16</v>
      </c>
      <c r="F4020" s="59" t="s">
        <v>5</v>
      </c>
      <c r="G4020" s="152" t="str">
        <f>VLOOKUP(D4020,sku归属!A:B,2,0)</f>
        <v>其他</v>
      </c>
    </row>
    <row r="4021" spans="1:13" s="59" customFormat="1" customHeight="1">
      <c r="A4021" s="59" t="s">
        <v>11074</v>
      </c>
      <c r="B4021" s="59" t="s">
        <v>11075</v>
      </c>
      <c r="C4021" s="59" t="s">
        <v>11076</v>
      </c>
      <c r="D4021" s="59" t="s">
        <v>16</v>
      </c>
      <c r="F4021" s="59" t="s">
        <v>5</v>
      </c>
      <c r="G4021" s="152" t="str">
        <f>VLOOKUP(D4021,sku归属!A:B,2,0)</f>
        <v>其他</v>
      </c>
    </row>
    <row r="4022" spans="1:13" s="59" customFormat="1" customHeight="1">
      <c r="A4022" s="59" t="s">
        <v>11077</v>
      </c>
      <c r="B4022" s="59" t="s">
        <v>11078</v>
      </c>
      <c r="C4022" s="59" t="s">
        <v>11079</v>
      </c>
      <c r="D4022" s="59" t="s">
        <v>16</v>
      </c>
      <c r="F4022" s="59" t="s">
        <v>5</v>
      </c>
      <c r="G4022" s="152" t="str">
        <f>VLOOKUP(D4022,sku归属!A:B,2,0)</f>
        <v>其他</v>
      </c>
    </row>
    <row r="4023" spans="1:13" s="59" customFormat="1" customHeight="1">
      <c r="A4023" s="59" t="s">
        <v>11080</v>
      </c>
      <c r="B4023" s="59" t="s">
        <v>11081</v>
      </c>
      <c r="C4023" s="59" t="s">
        <v>11082</v>
      </c>
      <c r="D4023" s="59" t="s">
        <v>16</v>
      </c>
      <c r="F4023" s="59" t="s">
        <v>5</v>
      </c>
      <c r="G4023" s="152" t="str">
        <f>VLOOKUP(D4023,sku归属!A:B,2,0)</f>
        <v>其他</v>
      </c>
    </row>
    <row r="4024" spans="1:13" s="59" customFormat="1" customHeight="1">
      <c r="A4024" s="59" t="s">
        <v>11083</v>
      </c>
      <c r="B4024" s="59" t="s">
        <v>11084</v>
      </c>
      <c r="C4024" s="59" t="s">
        <v>11085</v>
      </c>
      <c r="D4024" s="59" t="s">
        <v>16</v>
      </c>
      <c r="F4024" s="59" t="s">
        <v>5</v>
      </c>
      <c r="G4024" s="152" t="str">
        <f>VLOOKUP(D4024,sku归属!A:B,2,0)</f>
        <v>其他</v>
      </c>
    </row>
    <row r="4025" spans="1:13" s="59" customFormat="1" customHeight="1">
      <c r="A4025" s="59" t="s">
        <v>11086</v>
      </c>
      <c r="B4025" s="59" t="s">
        <v>11087</v>
      </c>
      <c r="C4025" s="59" t="s">
        <v>11088</v>
      </c>
      <c r="D4025" s="59" t="s">
        <v>16</v>
      </c>
      <c r="F4025" s="59" t="s">
        <v>5</v>
      </c>
      <c r="G4025" s="152" t="str">
        <f>VLOOKUP(D4025,sku归属!A:B,2,0)</f>
        <v>其他</v>
      </c>
    </row>
    <row r="4026" spans="1:13" s="59" customFormat="1" customHeight="1">
      <c r="A4026" s="59" t="s">
        <v>11089</v>
      </c>
      <c r="B4026" s="59" t="s">
        <v>11090</v>
      </c>
      <c r="C4026" s="59" t="s">
        <v>11091</v>
      </c>
      <c r="D4026" s="59" t="s">
        <v>16</v>
      </c>
      <c r="F4026" s="59" t="s">
        <v>5</v>
      </c>
      <c r="G4026" s="152" t="str">
        <f>VLOOKUP(D4026,sku归属!A:B,2,0)</f>
        <v>其他</v>
      </c>
    </row>
    <row r="4027" spans="1:13" s="59" customFormat="1" customHeight="1">
      <c r="A4027" s="59" t="s">
        <v>11092</v>
      </c>
      <c r="B4027" s="59" t="s">
        <v>11093</v>
      </c>
      <c r="C4027" s="59" t="s">
        <v>11094</v>
      </c>
      <c r="D4027" s="59" t="s">
        <v>16</v>
      </c>
      <c r="F4027" s="59" t="s">
        <v>5</v>
      </c>
      <c r="G4027" s="152" t="str">
        <f>VLOOKUP(D4027,sku归属!A:B,2,0)</f>
        <v>其他</v>
      </c>
    </row>
    <row r="4028" spans="1:13" s="59" customFormat="1" customHeight="1">
      <c r="A4028" s="59" t="s">
        <v>11095</v>
      </c>
      <c r="B4028" s="59" t="s">
        <v>11096</v>
      </c>
      <c r="C4028" s="59" t="s">
        <v>11097</v>
      </c>
      <c r="D4028" s="59" t="s">
        <v>16</v>
      </c>
      <c r="F4028" s="59" t="s">
        <v>5</v>
      </c>
      <c r="G4028" s="152" t="str">
        <f>VLOOKUP(D4028,sku归属!A:B,2,0)</f>
        <v>其他</v>
      </c>
    </row>
    <row r="4029" spans="1:13" s="59" customFormat="1" customHeight="1">
      <c r="A4029" s="59" t="s">
        <v>11098</v>
      </c>
      <c r="B4029" s="59" t="s">
        <v>11099</v>
      </c>
      <c r="C4029" s="59" t="s">
        <v>11100</v>
      </c>
      <c r="D4029" s="59" t="s">
        <v>16</v>
      </c>
      <c r="F4029" s="59" t="s">
        <v>5</v>
      </c>
      <c r="G4029" s="152" t="str">
        <f>VLOOKUP(D4029,sku归属!A:B,2,0)</f>
        <v>其他</v>
      </c>
    </row>
    <row r="4030" spans="1:13" s="59" customFormat="1" customHeight="1">
      <c r="A4030" s="59" t="s">
        <v>11101</v>
      </c>
      <c r="B4030" s="59" t="s">
        <v>11102</v>
      </c>
      <c r="C4030" s="59" t="s">
        <v>11103</v>
      </c>
      <c r="D4030" s="59" t="s">
        <v>16</v>
      </c>
      <c r="F4030" s="59" t="s">
        <v>5</v>
      </c>
      <c r="G4030" s="152" t="str">
        <f>VLOOKUP(D4030,sku归属!A:B,2,0)</f>
        <v>其他</v>
      </c>
    </row>
    <row r="4031" spans="1:13" s="59" customFormat="1" customHeight="1">
      <c r="A4031" s="59" t="s">
        <v>11104</v>
      </c>
      <c r="B4031" s="59" t="s">
        <v>11105</v>
      </c>
      <c r="C4031" s="59" t="s">
        <v>11106</v>
      </c>
      <c r="D4031" s="59" t="s">
        <v>16</v>
      </c>
      <c r="F4031" s="59" t="s">
        <v>5</v>
      </c>
      <c r="G4031" s="152" t="str">
        <f>VLOOKUP(D4031,sku归属!A:B,2,0)</f>
        <v>其他</v>
      </c>
    </row>
    <row r="4032" spans="1:13" s="59" customFormat="1" customHeight="1">
      <c r="A4032" s="59" t="s">
        <v>11107</v>
      </c>
      <c r="B4032" s="59" t="s">
        <v>11108</v>
      </c>
      <c r="C4032" s="59" t="s">
        <v>11109</v>
      </c>
      <c r="D4032" s="59" t="s">
        <v>16</v>
      </c>
      <c r="F4032" s="59" t="s">
        <v>5</v>
      </c>
      <c r="G4032" s="152" t="str">
        <f>VLOOKUP(D4032,sku归属!A:B,2,0)</f>
        <v>其他</v>
      </c>
    </row>
    <row r="4033" spans="1:13" s="59" customFormat="1" customHeight="1">
      <c r="A4033" s="59" t="s">
        <v>11110</v>
      </c>
      <c r="B4033" s="59" t="s">
        <v>11111</v>
      </c>
      <c r="C4033" s="59" t="s">
        <v>11112</v>
      </c>
      <c r="D4033" s="59" t="s">
        <v>16</v>
      </c>
      <c r="F4033" s="59" t="s">
        <v>5</v>
      </c>
      <c r="G4033" s="152" t="str">
        <f>VLOOKUP(D4033,sku归属!A:B,2,0)</f>
        <v>其他</v>
      </c>
    </row>
    <row r="4034" spans="1:13" s="59" customFormat="1" customHeight="1">
      <c r="A4034" s="59" t="s">
        <v>11113</v>
      </c>
      <c r="B4034" s="59" t="s">
        <v>11114</v>
      </c>
      <c r="C4034" s="59" t="s">
        <v>11115</v>
      </c>
      <c r="D4034" s="59" t="s">
        <v>16</v>
      </c>
      <c r="F4034" s="59" t="s">
        <v>5</v>
      </c>
      <c r="G4034" s="152" t="str">
        <f>VLOOKUP(D4034,sku归属!A:B,2,0)</f>
        <v>其他</v>
      </c>
    </row>
    <row r="4035" spans="1:13" s="59" customFormat="1" customHeight="1">
      <c r="A4035" s="59" t="s">
        <v>11116</v>
      </c>
      <c r="B4035" s="59" t="s">
        <v>11117</v>
      </c>
      <c r="C4035" s="59" t="s">
        <v>11118</v>
      </c>
      <c r="D4035" s="59" t="s">
        <v>16</v>
      </c>
      <c r="F4035" s="59" t="s">
        <v>5</v>
      </c>
      <c r="G4035" s="152" t="str">
        <f>VLOOKUP(D4035,sku归属!A:B,2,0)</f>
        <v>其他</v>
      </c>
    </row>
    <row r="4036" spans="1:13" s="59" customFormat="1" customHeight="1">
      <c r="A4036" s="59" t="s">
        <v>11119</v>
      </c>
      <c r="B4036" s="59" t="s">
        <v>11120</v>
      </c>
      <c r="C4036" s="59" t="s">
        <v>11121</v>
      </c>
      <c r="D4036" s="59" t="s">
        <v>16</v>
      </c>
      <c r="F4036" s="59" t="s">
        <v>5</v>
      </c>
      <c r="G4036" s="152" t="str">
        <f>VLOOKUP(D4036,sku归属!A:B,2,0)</f>
        <v>其他</v>
      </c>
    </row>
    <row r="4037" spans="1:13" s="59" customFormat="1" customHeight="1">
      <c r="A4037" s="59" t="s">
        <v>11122</v>
      </c>
      <c r="B4037" s="59" t="s">
        <v>11123</v>
      </c>
      <c r="C4037" s="59" t="s">
        <v>11124</v>
      </c>
      <c r="D4037" s="59" t="s">
        <v>16</v>
      </c>
      <c r="F4037" s="59" t="s">
        <v>5</v>
      </c>
      <c r="G4037" s="152" t="str">
        <f>VLOOKUP(D4037,sku归属!A:B,2,0)</f>
        <v>其他</v>
      </c>
    </row>
    <row r="4038" spans="1:13" s="59" customFormat="1" customHeight="1">
      <c r="A4038" s="59" t="s">
        <v>11125</v>
      </c>
      <c r="B4038" s="59" t="s">
        <v>11126</v>
      </c>
      <c r="C4038" s="59" t="s">
        <v>11127</v>
      </c>
      <c r="D4038" s="59" t="s">
        <v>16</v>
      </c>
      <c r="F4038" s="59" t="s">
        <v>5</v>
      </c>
      <c r="G4038" s="152" t="str">
        <f>VLOOKUP(D4038,sku归属!A:B,2,0)</f>
        <v>其他</v>
      </c>
    </row>
    <row r="4039" spans="1:13" s="59" customFormat="1" customHeight="1">
      <c r="A4039" s="59" t="s">
        <v>11128</v>
      </c>
      <c r="B4039" s="59" t="s">
        <v>11129</v>
      </c>
      <c r="C4039" s="59" t="s">
        <v>11130</v>
      </c>
      <c r="D4039" s="59" t="s">
        <v>16</v>
      </c>
      <c r="F4039" s="59" t="s">
        <v>5</v>
      </c>
      <c r="G4039" s="152" t="str">
        <f>VLOOKUP(D4039,sku归属!A:B,2,0)</f>
        <v>其他</v>
      </c>
    </row>
    <row r="4040" spans="1:13" s="59" customFormat="1" customHeight="1">
      <c r="A4040" s="59" t="s">
        <v>11131</v>
      </c>
      <c r="B4040" s="59" t="s">
        <v>11132</v>
      </c>
      <c r="C4040" s="59" t="s">
        <v>11133</v>
      </c>
      <c r="D4040" s="59" t="s">
        <v>16</v>
      </c>
      <c r="F4040" s="59" t="s">
        <v>5</v>
      </c>
      <c r="G4040" s="152" t="str">
        <f>VLOOKUP(D4040,sku归属!A:B,2,0)</f>
        <v>其他</v>
      </c>
    </row>
    <row r="4041" spans="1:13" s="59" customFormat="1" customHeight="1">
      <c r="A4041" s="59" t="s">
        <v>11134</v>
      </c>
      <c r="B4041" s="59" t="s">
        <v>11135</v>
      </c>
      <c r="C4041" s="59" t="s">
        <v>11136</v>
      </c>
      <c r="D4041" s="59" t="s">
        <v>16</v>
      </c>
      <c r="F4041" s="59" t="s">
        <v>5</v>
      </c>
      <c r="G4041" s="152" t="str">
        <f>VLOOKUP(D4041,sku归属!A:B,2,0)</f>
        <v>其他</v>
      </c>
    </row>
    <row r="4042" spans="1:13" s="59" customFormat="1" customHeight="1">
      <c r="A4042" s="59" t="s">
        <v>11137</v>
      </c>
      <c r="B4042" s="59" t="s">
        <v>11138</v>
      </c>
      <c r="C4042" s="59" t="s">
        <v>11139</v>
      </c>
      <c r="D4042" s="59" t="s">
        <v>16</v>
      </c>
      <c r="F4042" s="59" t="s">
        <v>5</v>
      </c>
      <c r="G4042" s="152" t="str">
        <f>VLOOKUP(D4042,sku归属!A:B,2,0)</f>
        <v>其他</v>
      </c>
    </row>
    <row r="4043" spans="1:13" s="59" customFormat="1" customHeight="1">
      <c r="A4043" s="59" t="s">
        <v>11140</v>
      </c>
      <c r="B4043" s="59" t="s">
        <v>11141</v>
      </c>
      <c r="C4043" s="59" t="s">
        <v>10935</v>
      </c>
      <c r="D4043" s="59" t="s">
        <v>16</v>
      </c>
      <c r="F4043" s="59" t="s">
        <v>5</v>
      </c>
      <c r="G4043" s="152" t="str">
        <f>VLOOKUP(D4043,sku归属!A:B,2,0)</f>
        <v>其他</v>
      </c>
    </row>
    <row r="4044" spans="1:13" s="59" customFormat="1" customHeight="1">
      <c r="A4044" s="59" t="s">
        <v>11142</v>
      </c>
      <c r="B4044" s="59" t="s">
        <v>11143</v>
      </c>
      <c r="C4044" s="59" t="s">
        <v>10929</v>
      </c>
      <c r="D4044" s="59" t="s">
        <v>16</v>
      </c>
      <c r="F4044" s="59" t="s">
        <v>5</v>
      </c>
      <c r="G4044" s="152" t="str">
        <f>VLOOKUP(D4044,sku归属!A:B,2,0)</f>
        <v>其他</v>
      </c>
    </row>
    <row r="4045" spans="1:13" s="59" customFormat="1" customHeight="1">
      <c r="A4045" s="59" t="s">
        <v>11144</v>
      </c>
      <c r="B4045" s="59" t="s">
        <v>11145</v>
      </c>
      <c r="C4045" s="59" t="s">
        <v>10932</v>
      </c>
      <c r="D4045" s="59" t="s">
        <v>16</v>
      </c>
      <c r="F4045" s="59" t="s">
        <v>5</v>
      </c>
      <c r="G4045" s="152" t="str">
        <f>VLOOKUP(D4045,sku归属!A:B,2,0)</f>
        <v>其他</v>
      </c>
    </row>
    <row r="4046" spans="1:13" s="59" customFormat="1" customHeight="1">
      <c r="A4046" s="59" t="s">
        <v>11146</v>
      </c>
      <c r="B4046" s="59" t="s">
        <v>11147</v>
      </c>
      <c r="C4046" s="59" t="s">
        <v>10092</v>
      </c>
      <c r="D4046" s="59" t="s">
        <v>6</v>
      </c>
      <c r="F4046" s="59" t="s">
        <v>5</v>
      </c>
      <c r="G4046" s="152" t="str">
        <f>VLOOKUP(D4046,sku归属!A:B,2,0)</f>
        <v>莫美玉</v>
      </c>
    </row>
    <row r="4047" spans="1:13" s="59" customFormat="1" customHeight="1">
      <c r="A4047" s="59" t="s">
        <v>11148</v>
      </c>
      <c r="B4047" s="59" t="s">
        <v>11149</v>
      </c>
      <c r="C4047" s="59" t="s">
        <v>10089</v>
      </c>
      <c r="D4047" s="59" t="s">
        <v>6</v>
      </c>
      <c r="F4047" s="59" t="s">
        <v>5</v>
      </c>
      <c r="G4047" s="152" t="str">
        <f>VLOOKUP(D4047,sku归属!A:B,2,0)</f>
        <v>莫美玉</v>
      </c>
    </row>
    <row r="4048" spans="1:13" s="59" customFormat="1" customHeight="1">
      <c r="A4048" s="59" t="s">
        <v>11150</v>
      </c>
      <c r="B4048" s="59" t="s">
        <v>11151</v>
      </c>
      <c r="C4048" s="59" t="s">
        <v>10095</v>
      </c>
      <c r="D4048" s="59" t="s">
        <v>6</v>
      </c>
      <c r="F4048" s="59" t="s">
        <v>5</v>
      </c>
      <c r="G4048" s="152" t="str">
        <f>VLOOKUP(D4048,sku归属!A:B,2,0)</f>
        <v>莫美玉</v>
      </c>
    </row>
    <row r="4049" spans="1:13" s="59" customFormat="1" customHeight="1">
      <c r="A4049" s="59" t="s">
        <v>11152</v>
      </c>
      <c r="B4049" s="59" t="s">
        <v>11153</v>
      </c>
      <c r="C4049" s="59" t="s">
        <v>10083</v>
      </c>
      <c r="D4049" s="59" t="s">
        <v>6</v>
      </c>
      <c r="F4049" s="59" t="s">
        <v>5</v>
      </c>
      <c r="G4049" s="152" t="str">
        <f>VLOOKUP(D4049,sku归属!A:B,2,0)</f>
        <v>莫美玉</v>
      </c>
    </row>
    <row r="4050" spans="1:13" s="59" customFormat="1" customHeight="1">
      <c r="A4050" s="59" t="s">
        <v>11154</v>
      </c>
      <c r="B4050" s="59" t="s">
        <v>11155</v>
      </c>
      <c r="C4050" s="59" t="s">
        <v>10086</v>
      </c>
      <c r="D4050" s="59" t="s">
        <v>6</v>
      </c>
      <c r="F4050" s="59" t="s">
        <v>5</v>
      </c>
      <c r="G4050" s="152" t="str">
        <f>VLOOKUP(D4050,sku归属!A:B,2,0)</f>
        <v>莫美玉</v>
      </c>
    </row>
    <row r="4051" spans="1:13" s="59" customFormat="1" customHeight="1">
      <c r="A4051" s="59" t="s">
        <v>11156</v>
      </c>
      <c r="B4051" s="59" t="s">
        <v>11157</v>
      </c>
      <c r="C4051" s="59" t="s">
        <v>11158</v>
      </c>
      <c r="D4051" s="59" t="s">
        <v>6</v>
      </c>
      <c r="F4051" s="59" t="s">
        <v>5</v>
      </c>
      <c r="G4051" s="152" t="str">
        <f>VLOOKUP(D4051,sku归属!A:B,2,0)</f>
        <v>莫美玉</v>
      </c>
    </row>
    <row r="4052" spans="1:13" s="59" customFormat="1" customHeight="1">
      <c r="A4052" s="59" t="s">
        <v>11159</v>
      </c>
      <c r="B4052" s="59" t="s">
        <v>11160</v>
      </c>
      <c r="C4052" s="59" t="s">
        <v>11161</v>
      </c>
      <c r="D4052" s="59" t="s">
        <v>6</v>
      </c>
      <c r="F4052" s="59" t="s">
        <v>5</v>
      </c>
      <c r="G4052" s="152" t="str">
        <f>VLOOKUP(D4052,sku归属!A:B,2,0)</f>
        <v>莫美玉</v>
      </c>
    </row>
    <row r="4053" spans="1:13" s="59" customFormat="1" customHeight="1">
      <c r="A4053" s="59" t="s">
        <v>11162</v>
      </c>
      <c r="B4053" s="59" t="s">
        <v>11163</v>
      </c>
      <c r="C4053" s="59" t="s">
        <v>11164</v>
      </c>
      <c r="D4053" s="59" t="s">
        <v>6</v>
      </c>
      <c r="F4053" s="59" t="s">
        <v>5</v>
      </c>
      <c r="G4053" s="152" t="str">
        <f>VLOOKUP(D4053,sku归属!A:B,2,0)</f>
        <v>莫美玉</v>
      </c>
    </row>
    <row r="4054" spans="1:13" s="59" customFormat="1" customHeight="1">
      <c r="A4054" s="59" t="s">
        <v>11165</v>
      </c>
      <c r="B4054" s="59" t="s">
        <v>11166</v>
      </c>
      <c r="C4054" s="59" t="s">
        <v>11167</v>
      </c>
      <c r="D4054" s="59" t="s">
        <v>6</v>
      </c>
      <c r="F4054" s="59" t="s">
        <v>5</v>
      </c>
      <c r="G4054" s="152" t="str">
        <f>VLOOKUP(D4054,sku归属!A:B,2,0)</f>
        <v>莫美玉</v>
      </c>
    </row>
    <row r="4055" spans="1:13" s="59" customFormat="1" customHeight="1">
      <c r="A4055" s="59" t="s">
        <v>11168</v>
      </c>
      <c r="B4055" s="59" t="s">
        <v>11169</v>
      </c>
      <c r="C4055" s="59" t="s">
        <v>10911</v>
      </c>
      <c r="D4055" s="59" t="s">
        <v>6</v>
      </c>
      <c r="F4055" s="59" t="s">
        <v>5</v>
      </c>
      <c r="G4055" s="152" t="str">
        <f>VLOOKUP(D4055,sku归属!A:B,2,0)</f>
        <v>莫美玉</v>
      </c>
    </row>
    <row r="4056" spans="1:13" s="59" customFormat="1" customHeight="1">
      <c r="A4056" s="59" t="s">
        <v>11170</v>
      </c>
      <c r="B4056" s="59" t="s">
        <v>11171</v>
      </c>
      <c r="C4056" s="59" t="s">
        <v>10908</v>
      </c>
      <c r="D4056" s="59" t="s">
        <v>6</v>
      </c>
      <c r="F4056" s="59" t="s">
        <v>5</v>
      </c>
      <c r="G4056" s="152" t="str">
        <f>VLOOKUP(D4056,sku归属!A:B,2,0)</f>
        <v>莫美玉</v>
      </c>
    </row>
    <row r="4057" spans="1:13" s="59" customFormat="1" customHeight="1">
      <c r="A4057" s="59" t="s">
        <v>11172</v>
      </c>
      <c r="B4057" s="59" t="s">
        <v>11173</v>
      </c>
      <c r="C4057" s="59" t="s">
        <v>11022</v>
      </c>
      <c r="D4057" s="59" t="s">
        <v>6</v>
      </c>
      <c r="F4057" s="59" t="s">
        <v>5</v>
      </c>
      <c r="G4057" s="152" t="str">
        <f>VLOOKUP(D4057,sku归属!A:B,2,0)</f>
        <v>莫美玉</v>
      </c>
    </row>
    <row r="4058" spans="1:13" s="59" customFormat="1" customHeight="1">
      <c r="A4058" s="59" t="s">
        <v>11174</v>
      </c>
      <c r="B4058" s="59" t="s">
        <v>11175</v>
      </c>
      <c r="C4058" s="59" t="s">
        <v>11013</v>
      </c>
      <c r="D4058" s="59" t="s">
        <v>6</v>
      </c>
      <c r="F4058" s="59" t="s">
        <v>5</v>
      </c>
      <c r="G4058" s="152" t="str">
        <f>VLOOKUP(D4058,sku归属!A:B,2,0)</f>
        <v>莫美玉</v>
      </c>
    </row>
    <row r="4059" spans="1:13" s="59" customFormat="1" customHeight="1">
      <c r="A4059" s="59" t="s">
        <v>11176</v>
      </c>
      <c r="B4059" s="59" t="s">
        <v>11177</v>
      </c>
      <c r="C4059" s="59" t="s">
        <v>11019</v>
      </c>
      <c r="D4059" s="59" t="s">
        <v>6</v>
      </c>
      <c r="F4059" s="59" t="s">
        <v>5</v>
      </c>
      <c r="G4059" s="152" t="str">
        <f>VLOOKUP(D4059,sku归属!A:B,2,0)</f>
        <v>莫美玉</v>
      </c>
    </row>
    <row r="4060" spans="1:13" s="59" customFormat="1" customHeight="1">
      <c r="A4060" s="59" t="s">
        <v>11178</v>
      </c>
      <c r="B4060" s="59" t="s">
        <v>11179</v>
      </c>
      <c r="C4060" s="59" t="s">
        <v>11016</v>
      </c>
      <c r="D4060" s="59" t="s">
        <v>6</v>
      </c>
      <c r="F4060" s="59" t="s">
        <v>5</v>
      </c>
      <c r="G4060" s="152" t="str">
        <f>VLOOKUP(D4060,sku归属!A:B,2,0)</f>
        <v>莫美玉</v>
      </c>
    </row>
    <row r="4061" spans="1:13" s="59" customFormat="1" customHeight="1">
      <c r="A4061" s="59" t="s">
        <v>11180</v>
      </c>
      <c r="B4061" s="59" t="s">
        <v>11181</v>
      </c>
      <c r="C4061" s="59" t="s">
        <v>10917</v>
      </c>
      <c r="D4061" s="59" t="s">
        <v>6</v>
      </c>
      <c r="F4061" s="59" t="s">
        <v>5</v>
      </c>
      <c r="G4061" s="152" t="str">
        <f>VLOOKUP(D4061,sku归属!A:B,2,0)</f>
        <v>莫美玉</v>
      </c>
    </row>
    <row r="4062" spans="1:13" s="59" customFormat="1" customHeight="1">
      <c r="A4062" s="59" t="s">
        <v>11182</v>
      </c>
      <c r="B4062" s="59" t="s">
        <v>11183</v>
      </c>
      <c r="C4062" s="59" t="s">
        <v>10914</v>
      </c>
      <c r="D4062" s="59" t="s">
        <v>6</v>
      </c>
      <c r="F4062" s="59" t="s">
        <v>5</v>
      </c>
      <c r="G4062" s="152" t="str">
        <f>VLOOKUP(D4062,sku归属!A:B,2,0)</f>
        <v>莫美玉</v>
      </c>
    </row>
    <row r="4063" spans="1:13" s="59" customFormat="1" customHeight="1">
      <c r="A4063" s="59" t="s">
        <v>11184</v>
      </c>
      <c r="B4063" s="59" t="s">
        <v>11185</v>
      </c>
      <c r="C4063" s="59" t="s">
        <v>10113</v>
      </c>
      <c r="D4063" s="59" t="s">
        <v>6</v>
      </c>
      <c r="F4063" s="59" t="s">
        <v>5</v>
      </c>
      <c r="G4063" s="152" t="str">
        <f>VLOOKUP(D4063,sku归属!A:B,2,0)</f>
        <v>莫美玉</v>
      </c>
    </row>
    <row r="4064" spans="1:13" s="59" customFormat="1" customHeight="1">
      <c r="A4064" s="59" t="s">
        <v>11186</v>
      </c>
      <c r="B4064" s="59" t="s">
        <v>11187</v>
      </c>
      <c r="C4064" s="59" t="s">
        <v>10116</v>
      </c>
      <c r="D4064" s="59" t="s">
        <v>6</v>
      </c>
      <c r="F4064" s="59" t="s">
        <v>5</v>
      </c>
      <c r="G4064" s="152" t="str">
        <f>VLOOKUP(D4064,sku归属!A:B,2,0)</f>
        <v>莫美玉</v>
      </c>
    </row>
    <row r="4065" spans="1:13" s="59" customFormat="1" customHeight="1">
      <c r="A4065" s="59" t="s">
        <v>11188</v>
      </c>
      <c r="B4065" s="59" t="s">
        <v>11189</v>
      </c>
      <c r="C4065" s="59" t="s">
        <v>10119</v>
      </c>
      <c r="D4065" s="59" t="s">
        <v>6</v>
      </c>
      <c r="F4065" s="59" t="s">
        <v>5</v>
      </c>
      <c r="G4065" s="152" t="str">
        <f>VLOOKUP(D4065,sku归属!A:B,2,0)</f>
        <v>莫美玉</v>
      </c>
    </row>
    <row r="4066" spans="1:13" s="59" customFormat="1" customHeight="1">
      <c r="A4066" s="59" t="s">
        <v>11190</v>
      </c>
      <c r="B4066" s="59" t="s">
        <v>11191</v>
      </c>
      <c r="C4066" s="59" t="s">
        <v>10122</v>
      </c>
      <c r="D4066" s="59" t="s">
        <v>6</v>
      </c>
      <c r="F4066" s="59" t="s">
        <v>5</v>
      </c>
      <c r="G4066" s="152" t="str">
        <f>VLOOKUP(D4066,sku归属!A:B,2,0)</f>
        <v>莫美玉</v>
      </c>
    </row>
    <row r="4067" spans="1:13" s="59" customFormat="1" customHeight="1">
      <c r="A4067" s="59" t="s">
        <v>11192</v>
      </c>
      <c r="B4067" s="59" t="s">
        <v>11193</v>
      </c>
      <c r="C4067" s="59" t="s">
        <v>10806</v>
      </c>
      <c r="D4067" s="59" t="s">
        <v>6</v>
      </c>
      <c r="F4067" s="59" t="s">
        <v>5</v>
      </c>
      <c r="G4067" s="152" t="str">
        <f>VLOOKUP(D4067,sku归属!A:B,2,0)</f>
        <v>莫美玉</v>
      </c>
    </row>
    <row r="4068" spans="1:13" s="59" customFormat="1" customHeight="1">
      <c r="A4068" s="59" t="s">
        <v>11194</v>
      </c>
      <c r="B4068" s="59" t="s">
        <v>11195</v>
      </c>
      <c r="C4068" s="59" t="s">
        <v>10809</v>
      </c>
      <c r="D4068" s="59" t="s">
        <v>6</v>
      </c>
      <c r="F4068" s="59" t="s">
        <v>5</v>
      </c>
      <c r="G4068" s="152" t="str">
        <f>VLOOKUP(D4068,sku归属!A:B,2,0)</f>
        <v>莫美玉</v>
      </c>
    </row>
    <row r="4069" spans="1:13" s="59" customFormat="1" customHeight="1">
      <c r="A4069" s="59" t="s">
        <v>11196</v>
      </c>
      <c r="B4069" s="59" t="s">
        <v>11197</v>
      </c>
      <c r="C4069" s="59" t="s">
        <v>10803</v>
      </c>
      <c r="D4069" s="59" t="s">
        <v>6</v>
      </c>
      <c r="F4069" s="59" t="s">
        <v>5</v>
      </c>
      <c r="G4069" s="152" t="str">
        <f>VLOOKUP(D4069,sku归属!A:B,2,0)</f>
        <v>莫美玉</v>
      </c>
    </row>
    <row r="4070" spans="1:13" s="59" customFormat="1" customHeight="1">
      <c r="A4070" s="59" t="s">
        <v>11198</v>
      </c>
      <c r="B4070" s="59" t="s">
        <v>11199</v>
      </c>
      <c r="C4070" s="59" t="s">
        <v>10812</v>
      </c>
      <c r="D4070" s="59" t="s">
        <v>6</v>
      </c>
      <c r="F4070" s="59" t="s">
        <v>5</v>
      </c>
      <c r="G4070" s="152" t="str">
        <f>VLOOKUP(D4070,sku归属!A:B,2,0)</f>
        <v>莫美玉</v>
      </c>
    </row>
    <row r="4071" spans="1:13" s="59" customFormat="1" customHeight="1">
      <c r="A4071" s="59" t="s">
        <v>11200</v>
      </c>
      <c r="B4071" s="59" t="s">
        <v>11201</v>
      </c>
      <c r="C4071" s="59" t="s">
        <v>11202</v>
      </c>
      <c r="D4071" s="59" t="s">
        <v>6</v>
      </c>
      <c r="F4071" s="59" t="s">
        <v>5</v>
      </c>
      <c r="G4071" s="152" t="str">
        <f>VLOOKUP(D4071,sku归属!A:B,2,0)</f>
        <v>莫美玉</v>
      </c>
    </row>
    <row r="4072" spans="1:13" s="59" customFormat="1" customHeight="1">
      <c r="A4072" s="59" t="s">
        <v>11203</v>
      </c>
      <c r="B4072" s="59" t="s">
        <v>11204</v>
      </c>
      <c r="C4072" s="59" t="s">
        <v>11205</v>
      </c>
      <c r="D4072" s="59" t="s">
        <v>6</v>
      </c>
      <c r="F4072" s="59" t="s">
        <v>5</v>
      </c>
      <c r="G4072" s="152" t="str">
        <f>VLOOKUP(D4072,sku归属!A:B,2,0)</f>
        <v>莫美玉</v>
      </c>
    </row>
    <row r="4073" spans="1:13" s="59" customFormat="1" customHeight="1">
      <c r="A4073" s="59" t="s">
        <v>11206</v>
      </c>
      <c r="B4073" s="59" t="s">
        <v>11207</v>
      </c>
      <c r="C4073" s="59" t="s">
        <v>11208</v>
      </c>
      <c r="D4073" s="59" t="s">
        <v>6</v>
      </c>
      <c r="F4073" s="59" t="s">
        <v>5</v>
      </c>
      <c r="G4073" s="152" t="str">
        <f>VLOOKUP(D4073,sku归属!A:B,2,0)</f>
        <v>莫美玉</v>
      </c>
    </row>
    <row r="4074" spans="1:13" s="59" customFormat="1" customHeight="1">
      <c r="A4074" s="59" t="s">
        <v>11209</v>
      </c>
      <c r="B4074" s="59" t="s">
        <v>11210</v>
      </c>
      <c r="C4074" s="59" t="s">
        <v>11211</v>
      </c>
      <c r="D4074" s="59" t="s">
        <v>6</v>
      </c>
      <c r="F4074" s="59" t="s">
        <v>5</v>
      </c>
      <c r="G4074" s="152" t="str">
        <f>VLOOKUP(D4074,sku归属!A:B,2,0)</f>
        <v>莫美玉</v>
      </c>
    </row>
    <row r="4075" spans="1:13" s="59" customFormat="1" customHeight="1">
      <c r="A4075" s="59" t="s">
        <v>11212</v>
      </c>
      <c r="B4075" s="59" t="s">
        <v>11213</v>
      </c>
      <c r="C4075" s="59" t="s">
        <v>7350</v>
      </c>
      <c r="D4075" s="59" t="s">
        <v>6</v>
      </c>
      <c r="F4075" s="59" t="s">
        <v>5</v>
      </c>
      <c r="G4075" s="152" t="str">
        <f>VLOOKUP(D4075,sku归属!A:B,2,0)</f>
        <v>莫美玉</v>
      </c>
    </row>
    <row r="4076" spans="1:13" s="59" customFormat="1" customHeight="1">
      <c r="A4076" s="59" t="s">
        <v>11214</v>
      </c>
      <c r="B4076" s="59" t="s">
        <v>11215</v>
      </c>
      <c r="C4076" s="59" t="s">
        <v>7356</v>
      </c>
      <c r="D4076" s="59" t="s">
        <v>6</v>
      </c>
      <c r="F4076" s="59" t="s">
        <v>5</v>
      </c>
      <c r="G4076" s="152" t="str">
        <f>VLOOKUP(D4076,sku归属!A:B,2,0)</f>
        <v>莫美玉</v>
      </c>
    </row>
    <row r="4077" spans="1:13" s="59" customFormat="1" customHeight="1">
      <c r="A4077" s="59" t="s">
        <v>11216</v>
      </c>
      <c r="B4077" s="59" t="s">
        <v>11217</v>
      </c>
      <c r="C4077" s="59" t="s">
        <v>7353</v>
      </c>
      <c r="D4077" s="59" t="s">
        <v>6</v>
      </c>
      <c r="F4077" s="59" t="s">
        <v>5</v>
      </c>
      <c r="G4077" s="152" t="str">
        <f>VLOOKUP(D4077,sku归属!A:B,2,0)</f>
        <v>莫美玉</v>
      </c>
    </row>
    <row r="4078" spans="1:13" s="59" customFormat="1" customHeight="1">
      <c r="A4078" s="59" t="s">
        <v>11218</v>
      </c>
      <c r="B4078" s="59" t="s">
        <v>11219</v>
      </c>
      <c r="C4078" s="59" t="s">
        <v>11220</v>
      </c>
      <c r="D4078" s="59" t="s">
        <v>16</v>
      </c>
      <c r="F4078" s="59" t="s">
        <v>5</v>
      </c>
      <c r="G4078" s="152" t="str">
        <f>VLOOKUP(D4078,sku归属!A:B,2,0)</f>
        <v>其他</v>
      </c>
    </row>
    <row r="4079" spans="1:13" s="59" customFormat="1" customHeight="1">
      <c r="A4079" s="59" t="s">
        <v>11221</v>
      </c>
      <c r="B4079" s="59" t="s">
        <v>11222</v>
      </c>
      <c r="C4079" s="59" t="s">
        <v>11223</v>
      </c>
      <c r="D4079" s="59" t="s">
        <v>16</v>
      </c>
      <c r="F4079" s="59" t="s">
        <v>5</v>
      </c>
      <c r="G4079" s="152" t="str">
        <f>VLOOKUP(D4079,sku归属!A:B,2,0)</f>
        <v>其他</v>
      </c>
    </row>
    <row r="4080" spans="1:13" s="59" customFormat="1" customHeight="1">
      <c r="A4080" s="59" t="s">
        <v>11224</v>
      </c>
      <c r="B4080" s="59" t="s">
        <v>11225</v>
      </c>
      <c r="C4080" s="59" t="s">
        <v>11226</v>
      </c>
      <c r="D4080" s="59" t="s">
        <v>16</v>
      </c>
      <c r="F4080" s="59" t="s">
        <v>5</v>
      </c>
      <c r="G4080" s="152" t="str">
        <f>VLOOKUP(D4080,sku归属!A:B,2,0)</f>
        <v>其他</v>
      </c>
    </row>
    <row r="4081" spans="1:13" s="59" customFormat="1" customHeight="1">
      <c r="A4081" s="59" t="s">
        <v>11227</v>
      </c>
      <c r="B4081" s="59" t="s">
        <v>11228</v>
      </c>
      <c r="C4081" s="59" t="s">
        <v>11229</v>
      </c>
      <c r="D4081" s="59" t="s">
        <v>16</v>
      </c>
      <c r="F4081" s="59" t="s">
        <v>5</v>
      </c>
      <c r="G4081" s="152" t="str">
        <f>VLOOKUP(D4081,sku归属!A:B,2,0)</f>
        <v>其他</v>
      </c>
    </row>
    <row r="4082" spans="1:13" s="59" customFormat="1" customHeight="1">
      <c r="A4082" s="59" t="s">
        <v>11230</v>
      </c>
      <c r="B4082" s="59" t="s">
        <v>11231</v>
      </c>
      <c r="C4082" s="59" t="s">
        <v>11232</v>
      </c>
      <c r="D4082" s="59" t="s">
        <v>16</v>
      </c>
      <c r="F4082" s="59" t="s">
        <v>5</v>
      </c>
      <c r="G4082" s="152" t="str">
        <f>VLOOKUP(D4082,sku归属!A:B,2,0)</f>
        <v>其他</v>
      </c>
    </row>
    <row r="4083" spans="1:13" s="59" customFormat="1" customHeight="1">
      <c r="A4083" s="59" t="s">
        <v>11233</v>
      </c>
      <c r="B4083" s="59" t="s">
        <v>11234</v>
      </c>
      <c r="C4083" s="59" t="s">
        <v>11235</v>
      </c>
      <c r="D4083" s="59" t="s">
        <v>16</v>
      </c>
      <c r="F4083" s="59" t="s">
        <v>5</v>
      </c>
      <c r="G4083" s="152" t="str">
        <f>VLOOKUP(D4083,sku归属!A:B,2,0)</f>
        <v>其他</v>
      </c>
    </row>
    <row r="4084" spans="1:13" s="59" customFormat="1" customHeight="1">
      <c r="A4084" s="59" t="s">
        <v>11236</v>
      </c>
      <c r="B4084" s="59" t="s">
        <v>11237</v>
      </c>
      <c r="C4084" s="59" t="s">
        <v>11238</v>
      </c>
      <c r="D4084" s="59" t="s">
        <v>16</v>
      </c>
      <c r="F4084" s="59" t="s">
        <v>5</v>
      </c>
      <c r="G4084" s="152" t="str">
        <f>VLOOKUP(D4084,sku归属!A:B,2,0)</f>
        <v>其他</v>
      </c>
    </row>
    <row r="4085" spans="1:13" s="59" customFormat="1" customHeight="1">
      <c r="A4085" s="59" t="s">
        <v>11239</v>
      </c>
      <c r="B4085" s="59" t="s">
        <v>11240</v>
      </c>
      <c r="C4085" s="59" t="s">
        <v>11241</v>
      </c>
      <c r="D4085" s="59" t="s">
        <v>16</v>
      </c>
      <c r="F4085" s="59" t="s">
        <v>5</v>
      </c>
      <c r="G4085" s="152" t="str">
        <f>VLOOKUP(D4085,sku归属!A:B,2,0)</f>
        <v>其他</v>
      </c>
    </row>
    <row r="4086" spans="1:13" s="59" customFormat="1" customHeight="1">
      <c r="A4086" s="59" t="s">
        <v>11242</v>
      </c>
      <c r="B4086" s="59" t="s">
        <v>11243</v>
      </c>
      <c r="C4086" s="59" t="s">
        <v>11244</v>
      </c>
      <c r="D4086" s="59" t="s">
        <v>16</v>
      </c>
      <c r="F4086" s="59" t="s">
        <v>5</v>
      </c>
      <c r="G4086" s="152" t="str">
        <f>VLOOKUP(D4086,sku归属!A:B,2,0)</f>
        <v>其他</v>
      </c>
    </row>
    <row r="4087" spans="1:13" s="59" customFormat="1" customHeight="1">
      <c r="A4087" s="59" t="s">
        <v>11245</v>
      </c>
      <c r="B4087" s="59" t="s">
        <v>11246</v>
      </c>
      <c r="C4087" s="59" t="s">
        <v>11247</v>
      </c>
      <c r="D4087" s="59" t="s">
        <v>16</v>
      </c>
      <c r="F4087" s="59" t="s">
        <v>5</v>
      </c>
      <c r="G4087" s="152" t="str">
        <f>VLOOKUP(D4087,sku归属!A:B,2,0)</f>
        <v>其他</v>
      </c>
    </row>
    <row r="4088" spans="1:13" s="59" customFormat="1" customHeight="1">
      <c r="A4088" s="59" t="s">
        <v>11248</v>
      </c>
      <c r="B4088" s="59" t="s">
        <v>11249</v>
      </c>
      <c r="C4088" s="59" t="s">
        <v>11250</v>
      </c>
      <c r="D4088" s="59" t="s">
        <v>16</v>
      </c>
      <c r="F4088" s="59" t="s">
        <v>5</v>
      </c>
      <c r="G4088" s="152" t="str">
        <f>VLOOKUP(D4088,sku归属!A:B,2,0)</f>
        <v>其他</v>
      </c>
    </row>
    <row r="4089" spans="1:13" s="59" customFormat="1" customHeight="1">
      <c r="A4089" s="59" t="s">
        <v>11251</v>
      </c>
      <c r="B4089" s="59" t="s">
        <v>11252</v>
      </c>
      <c r="C4089" s="59" t="s">
        <v>11253</v>
      </c>
      <c r="D4089" s="59" t="s">
        <v>16</v>
      </c>
      <c r="F4089" s="59" t="s">
        <v>5</v>
      </c>
      <c r="G4089" s="152" t="str">
        <f>VLOOKUP(D4089,sku归属!A:B,2,0)</f>
        <v>其他</v>
      </c>
    </row>
    <row r="4090" spans="1:13" s="59" customFormat="1" customHeight="1">
      <c r="A4090" s="59" t="s">
        <v>11254</v>
      </c>
      <c r="B4090" s="59" t="s">
        <v>11255</v>
      </c>
      <c r="C4090" s="59" t="s">
        <v>11256</v>
      </c>
      <c r="D4090" s="59" t="s">
        <v>16</v>
      </c>
      <c r="F4090" s="59" t="s">
        <v>5</v>
      </c>
      <c r="G4090" s="152" t="str">
        <f>VLOOKUP(D4090,sku归属!A:B,2,0)</f>
        <v>其他</v>
      </c>
    </row>
    <row r="4091" spans="1:13" s="59" customFormat="1" customHeight="1">
      <c r="A4091" s="59" t="s">
        <v>11257</v>
      </c>
      <c r="B4091" s="59" t="s">
        <v>11258</v>
      </c>
      <c r="C4091" s="59" t="s">
        <v>11259</v>
      </c>
      <c r="D4091" s="59" t="s">
        <v>16</v>
      </c>
      <c r="F4091" s="59" t="s">
        <v>5</v>
      </c>
      <c r="G4091" s="152" t="str">
        <f>VLOOKUP(D4091,sku归属!A:B,2,0)</f>
        <v>其他</v>
      </c>
    </row>
    <row r="4092" spans="1:13" s="59" customFormat="1" customHeight="1">
      <c r="A4092" s="59" t="s">
        <v>11260</v>
      </c>
      <c r="B4092" s="59" t="s">
        <v>11261</v>
      </c>
      <c r="C4092" s="59" t="s">
        <v>11262</v>
      </c>
      <c r="D4092" s="59" t="s">
        <v>16</v>
      </c>
      <c r="F4092" s="59" t="s">
        <v>5</v>
      </c>
      <c r="G4092" s="152" t="str">
        <f>VLOOKUP(D4092,sku归属!A:B,2,0)</f>
        <v>其他</v>
      </c>
    </row>
    <row r="4093" spans="1:13" s="59" customFormat="1" customHeight="1">
      <c r="A4093" s="59" t="s">
        <v>11263</v>
      </c>
      <c r="B4093" s="59" t="s">
        <v>11264</v>
      </c>
      <c r="C4093" s="59" t="s">
        <v>11265</v>
      </c>
      <c r="D4093" s="59" t="s">
        <v>16</v>
      </c>
      <c r="F4093" s="59" t="s">
        <v>5</v>
      </c>
      <c r="G4093" s="152" t="str">
        <f>VLOOKUP(D4093,sku归属!A:B,2,0)</f>
        <v>其他</v>
      </c>
    </row>
    <row r="4094" spans="1:13" s="59" customFormat="1" customHeight="1">
      <c r="A4094" s="59" t="s">
        <v>11266</v>
      </c>
      <c r="B4094" s="59" t="s">
        <v>11267</v>
      </c>
      <c r="C4094" s="59" t="s">
        <v>11268</v>
      </c>
      <c r="D4094" s="59" t="s">
        <v>16</v>
      </c>
      <c r="F4094" s="59" t="s">
        <v>5</v>
      </c>
      <c r="G4094" s="152" t="str">
        <f>VLOOKUP(D4094,sku归属!A:B,2,0)</f>
        <v>其他</v>
      </c>
    </row>
    <row r="4095" spans="1:13" s="59" customFormat="1" customHeight="1">
      <c r="A4095" s="59" t="s">
        <v>11269</v>
      </c>
      <c r="B4095" s="59" t="s">
        <v>11270</v>
      </c>
      <c r="C4095" s="59" t="s">
        <v>11271</v>
      </c>
      <c r="D4095" s="59" t="s">
        <v>16</v>
      </c>
      <c r="F4095" s="59" t="s">
        <v>5</v>
      </c>
      <c r="G4095" s="152" t="str">
        <f>VLOOKUP(D4095,sku归属!A:B,2,0)</f>
        <v>其他</v>
      </c>
    </row>
    <row r="4096" spans="1:13" s="59" customFormat="1" customHeight="1">
      <c r="A4096" s="59" t="s">
        <v>11272</v>
      </c>
      <c r="B4096" s="59" t="s">
        <v>11273</v>
      </c>
      <c r="C4096" s="59" t="s">
        <v>11274</v>
      </c>
      <c r="D4096" s="59" t="s">
        <v>16</v>
      </c>
      <c r="F4096" s="59" t="s">
        <v>5</v>
      </c>
      <c r="G4096" s="152" t="str">
        <f>VLOOKUP(D4096,sku归属!A:B,2,0)</f>
        <v>其他</v>
      </c>
    </row>
    <row r="4097" spans="1:13" s="59" customFormat="1" customHeight="1">
      <c r="A4097" s="59" t="s">
        <v>11275</v>
      </c>
      <c r="B4097" s="59" t="s">
        <v>11276</v>
      </c>
      <c r="C4097" s="59" t="s">
        <v>11277</v>
      </c>
      <c r="D4097" s="59" t="s">
        <v>16</v>
      </c>
      <c r="F4097" s="59" t="s">
        <v>5</v>
      </c>
      <c r="G4097" s="152" t="str">
        <f>VLOOKUP(D4097,sku归属!A:B,2,0)</f>
        <v>其他</v>
      </c>
    </row>
    <row r="4098" spans="1:13" s="59" customFormat="1" customHeight="1">
      <c r="A4098" s="59" t="s">
        <v>11278</v>
      </c>
      <c r="B4098" s="59" t="s">
        <v>11279</v>
      </c>
      <c r="C4098" s="59" t="s">
        <v>11280</v>
      </c>
      <c r="D4098" s="59" t="s">
        <v>16</v>
      </c>
      <c r="F4098" s="59" t="s">
        <v>5</v>
      </c>
      <c r="G4098" s="152" t="str">
        <f>VLOOKUP(D4098,sku归属!A:B,2,0)</f>
        <v>其他</v>
      </c>
    </row>
    <row r="4099" spans="1:13" s="59" customFormat="1" customHeight="1">
      <c r="A4099" s="59" t="s">
        <v>11281</v>
      </c>
      <c r="B4099" s="59" t="s">
        <v>11282</v>
      </c>
      <c r="C4099" s="59" t="s">
        <v>11283</v>
      </c>
      <c r="D4099" s="59" t="s">
        <v>16</v>
      </c>
      <c r="F4099" s="59" t="s">
        <v>5</v>
      </c>
      <c r="G4099" s="152" t="str">
        <f>VLOOKUP(D4099,sku归属!A:B,2,0)</f>
        <v>其他</v>
      </c>
    </row>
    <row r="4100" spans="1:13" s="59" customFormat="1" customHeight="1">
      <c r="A4100" s="59" t="s">
        <v>11284</v>
      </c>
      <c r="B4100" s="59" t="s">
        <v>11285</v>
      </c>
      <c r="C4100" s="59" t="s">
        <v>11286</v>
      </c>
      <c r="D4100" s="59" t="s">
        <v>16</v>
      </c>
      <c r="F4100" s="59" t="s">
        <v>5</v>
      </c>
      <c r="G4100" s="152" t="str">
        <f>VLOOKUP(D4100,sku归属!A:B,2,0)</f>
        <v>其他</v>
      </c>
    </row>
    <row r="4101" spans="1:13" s="59" customFormat="1" customHeight="1">
      <c r="A4101" s="59" t="s">
        <v>11287</v>
      </c>
      <c r="B4101" s="59" t="s">
        <v>11288</v>
      </c>
      <c r="C4101" s="59" t="s">
        <v>11289</v>
      </c>
      <c r="D4101" s="59" t="s">
        <v>16</v>
      </c>
      <c r="F4101" s="59" t="s">
        <v>5</v>
      </c>
      <c r="G4101" s="152" t="str">
        <f>VLOOKUP(D4101,sku归属!A:B,2,0)</f>
        <v>其他</v>
      </c>
    </row>
    <row r="4102" spans="1:13" s="59" customFormat="1" customHeight="1">
      <c r="A4102" s="59" t="s">
        <v>11290</v>
      </c>
      <c r="B4102" s="59" t="s">
        <v>11291</v>
      </c>
      <c r="C4102" s="59" t="s">
        <v>11292</v>
      </c>
      <c r="D4102" s="59" t="s">
        <v>16</v>
      </c>
      <c r="F4102" s="59" t="s">
        <v>5</v>
      </c>
      <c r="G4102" s="152" t="str">
        <f>VLOOKUP(D4102,sku归属!A:B,2,0)</f>
        <v>其他</v>
      </c>
    </row>
    <row r="4103" spans="1:13" s="59" customFormat="1" customHeight="1">
      <c r="A4103" s="59" t="s">
        <v>11293</v>
      </c>
      <c r="B4103" s="59" t="s">
        <v>11294</v>
      </c>
      <c r="C4103" s="59" t="s">
        <v>11295</v>
      </c>
      <c r="D4103" s="59" t="s">
        <v>16</v>
      </c>
      <c r="F4103" s="59" t="s">
        <v>5</v>
      </c>
      <c r="G4103" s="152" t="str">
        <f>VLOOKUP(D4103,sku归属!A:B,2,0)</f>
        <v>其他</v>
      </c>
    </row>
    <row r="4104" spans="1:13" s="59" customFormat="1" customHeight="1">
      <c r="A4104" s="59" t="s">
        <v>11296</v>
      </c>
      <c r="B4104" s="59" t="s">
        <v>11297</v>
      </c>
      <c r="C4104" s="59" t="s">
        <v>11298</v>
      </c>
      <c r="D4104" s="59" t="s">
        <v>16</v>
      </c>
      <c r="F4104" s="59" t="s">
        <v>5</v>
      </c>
      <c r="G4104" s="152" t="str">
        <f>VLOOKUP(D4104,sku归属!A:B,2,0)</f>
        <v>其他</v>
      </c>
    </row>
    <row r="4105" spans="1:13" s="59" customFormat="1" customHeight="1">
      <c r="A4105" s="59" t="s">
        <v>11299</v>
      </c>
      <c r="B4105" s="59" t="s">
        <v>11300</v>
      </c>
      <c r="C4105" s="59" t="s">
        <v>11301</v>
      </c>
      <c r="D4105" s="59" t="s">
        <v>16</v>
      </c>
      <c r="F4105" s="59" t="s">
        <v>5</v>
      </c>
      <c r="G4105" s="152" t="str">
        <f>VLOOKUP(D4105,sku归属!A:B,2,0)</f>
        <v>其他</v>
      </c>
    </row>
    <row r="4106" spans="1:13" s="59" customFormat="1" customHeight="1">
      <c r="A4106" s="59" t="s">
        <v>11302</v>
      </c>
      <c r="B4106" s="59" t="s">
        <v>11303</v>
      </c>
      <c r="C4106" s="59" t="s">
        <v>11304</v>
      </c>
      <c r="D4106" s="59" t="s">
        <v>16</v>
      </c>
      <c r="F4106" s="59" t="s">
        <v>5</v>
      </c>
      <c r="G4106" s="152" t="str">
        <f>VLOOKUP(D4106,sku归属!A:B,2,0)</f>
        <v>其他</v>
      </c>
    </row>
    <row r="4107" spans="1:13" s="59" customFormat="1" customHeight="1">
      <c r="A4107" s="59" t="s">
        <v>11305</v>
      </c>
      <c r="B4107" s="59" t="s">
        <v>11306</v>
      </c>
      <c r="C4107" s="59" t="s">
        <v>11167</v>
      </c>
      <c r="D4107" s="59" t="s">
        <v>16</v>
      </c>
      <c r="F4107" s="59" t="s">
        <v>5</v>
      </c>
      <c r="G4107" s="152" t="str">
        <f>VLOOKUP(D4107,sku归属!A:B,2,0)</f>
        <v>其他</v>
      </c>
    </row>
    <row r="4108" spans="1:13" s="59" customFormat="1" customHeight="1">
      <c r="A4108" s="59" t="s">
        <v>11307</v>
      </c>
      <c r="B4108" s="59" t="s">
        <v>11308</v>
      </c>
      <c r="C4108" s="59" t="s">
        <v>11164</v>
      </c>
      <c r="D4108" s="59" t="s">
        <v>16</v>
      </c>
      <c r="F4108" s="59" t="s">
        <v>5</v>
      </c>
      <c r="G4108" s="152" t="str">
        <f>VLOOKUP(D4108,sku归属!A:B,2,0)</f>
        <v>其他</v>
      </c>
    </row>
    <row r="4109" spans="1:13" s="59" customFormat="1" customHeight="1">
      <c r="A4109" s="59" t="s">
        <v>11309</v>
      </c>
      <c r="B4109" s="59" t="s">
        <v>11310</v>
      </c>
      <c r="C4109" s="59" t="s">
        <v>11311</v>
      </c>
      <c r="D4109" s="59" t="s">
        <v>16</v>
      </c>
      <c r="F4109" s="59" t="s">
        <v>5</v>
      </c>
      <c r="G4109" s="152" t="str">
        <f>VLOOKUP(D4109,sku归属!A:B,2,0)</f>
        <v>其他</v>
      </c>
    </row>
    <row r="4110" spans="1:13" s="59" customFormat="1" customHeight="1">
      <c r="A4110" s="59" t="s">
        <v>11312</v>
      </c>
      <c r="B4110" s="59" t="s">
        <v>11313</v>
      </c>
      <c r="C4110" s="59" t="s">
        <v>11314</v>
      </c>
      <c r="D4110" s="59" t="s">
        <v>16</v>
      </c>
      <c r="F4110" s="59" t="s">
        <v>5</v>
      </c>
      <c r="G4110" s="152" t="str">
        <f>VLOOKUP(D4110,sku归属!A:B,2,0)</f>
        <v>其他</v>
      </c>
    </row>
    <row r="4111" spans="1:13" s="59" customFormat="1" customHeight="1">
      <c r="A4111" s="59" t="s">
        <v>11315</v>
      </c>
      <c r="B4111" s="59" t="s">
        <v>11316</v>
      </c>
      <c r="C4111" s="59" t="s">
        <v>11317</v>
      </c>
      <c r="D4111" s="59" t="s">
        <v>16</v>
      </c>
      <c r="F4111" s="59" t="s">
        <v>5</v>
      </c>
      <c r="G4111" s="152" t="str">
        <f>VLOOKUP(D4111,sku归属!A:B,2,0)</f>
        <v>其他</v>
      </c>
    </row>
    <row r="4112" spans="1:13" s="59" customFormat="1" customHeight="1">
      <c r="A4112" s="59" t="s">
        <v>11318</v>
      </c>
      <c r="B4112" s="59" t="s">
        <v>11319</v>
      </c>
      <c r="C4112" s="59" t="s">
        <v>11320</v>
      </c>
      <c r="D4112" s="59" t="s">
        <v>16</v>
      </c>
      <c r="F4112" s="59" t="s">
        <v>5</v>
      </c>
      <c r="G4112" s="152" t="str">
        <f>VLOOKUP(D4112,sku归属!A:B,2,0)</f>
        <v>其他</v>
      </c>
    </row>
    <row r="4113" spans="1:13" s="59" customFormat="1" customHeight="1">
      <c r="A4113" s="59" t="s">
        <v>11321</v>
      </c>
      <c r="B4113" s="59" t="s">
        <v>11322</v>
      </c>
      <c r="C4113" s="59" t="s">
        <v>11323</v>
      </c>
      <c r="D4113" s="59" t="s">
        <v>16</v>
      </c>
      <c r="F4113" s="59" t="s">
        <v>5</v>
      </c>
      <c r="G4113" s="152" t="str">
        <f>VLOOKUP(D4113,sku归属!A:B,2,0)</f>
        <v>其他</v>
      </c>
    </row>
    <row r="4114" spans="1:13" s="59" customFormat="1" customHeight="1">
      <c r="A4114" s="59" t="s">
        <v>11324</v>
      </c>
      <c r="B4114" s="59" t="s">
        <v>11325</v>
      </c>
      <c r="C4114" s="59" t="s">
        <v>11326</v>
      </c>
      <c r="D4114" s="59" t="s">
        <v>16</v>
      </c>
      <c r="F4114" s="59" t="s">
        <v>5</v>
      </c>
      <c r="G4114" s="152" t="str">
        <f>VLOOKUP(D4114,sku归属!A:B,2,0)</f>
        <v>其他</v>
      </c>
    </row>
    <row r="4115" spans="1:13" s="59" customFormat="1" customHeight="1">
      <c r="A4115" s="59" t="s">
        <v>11327</v>
      </c>
      <c r="B4115" s="59" t="s">
        <v>11328</v>
      </c>
      <c r="C4115" s="59" t="s">
        <v>11329</v>
      </c>
      <c r="D4115" s="59" t="s">
        <v>16</v>
      </c>
      <c r="F4115" s="59" t="s">
        <v>5</v>
      </c>
      <c r="G4115" s="152" t="str">
        <f>VLOOKUP(D4115,sku归属!A:B,2,0)</f>
        <v>其他</v>
      </c>
    </row>
    <row r="4116" spans="1:13" s="59" customFormat="1" customHeight="1">
      <c r="A4116" s="59" t="s">
        <v>11330</v>
      </c>
      <c r="B4116" s="59" t="s">
        <v>11331</v>
      </c>
      <c r="C4116" s="59" t="s">
        <v>11332</v>
      </c>
      <c r="D4116" s="59" t="s">
        <v>16</v>
      </c>
      <c r="F4116" s="59" t="s">
        <v>5</v>
      </c>
      <c r="G4116" s="152" t="str">
        <f>VLOOKUP(D4116,sku归属!A:B,2,0)</f>
        <v>其他</v>
      </c>
    </row>
    <row r="4117" spans="1:13" s="59" customFormat="1" customHeight="1">
      <c r="A4117" s="59" t="s">
        <v>11333</v>
      </c>
      <c r="B4117" s="59" t="s">
        <v>11334</v>
      </c>
      <c r="C4117" s="59" t="s">
        <v>11335</v>
      </c>
      <c r="D4117" s="59" t="s">
        <v>16</v>
      </c>
      <c r="F4117" s="59" t="s">
        <v>5</v>
      </c>
      <c r="G4117" s="152" t="str">
        <f>VLOOKUP(D4117,sku归属!A:B,2,0)</f>
        <v>其他</v>
      </c>
    </row>
    <row r="4118" spans="1:13" s="59" customFormat="1" customHeight="1">
      <c r="A4118" s="59" t="s">
        <v>11336</v>
      </c>
      <c r="B4118" s="59" t="s">
        <v>11337</v>
      </c>
      <c r="C4118" s="59" t="s">
        <v>11338</v>
      </c>
      <c r="D4118" s="59" t="s">
        <v>16</v>
      </c>
      <c r="F4118" s="59" t="s">
        <v>5</v>
      </c>
      <c r="G4118" s="152" t="str">
        <f>VLOOKUP(D4118,sku归属!A:B,2,0)</f>
        <v>其他</v>
      </c>
    </row>
    <row r="4119" spans="1:13" s="59" customFormat="1" customHeight="1">
      <c r="A4119" s="59" t="s">
        <v>11339</v>
      </c>
      <c r="B4119" s="59" t="s">
        <v>11340</v>
      </c>
      <c r="C4119" s="59" t="s">
        <v>11341</v>
      </c>
      <c r="D4119" s="59" t="s">
        <v>16</v>
      </c>
      <c r="F4119" s="59" t="s">
        <v>5</v>
      </c>
      <c r="G4119" s="152" t="str">
        <f>VLOOKUP(D4119,sku归属!A:B,2,0)</f>
        <v>其他</v>
      </c>
    </row>
    <row r="4120" spans="1:13" s="59" customFormat="1" customHeight="1">
      <c r="A4120" s="59" t="s">
        <v>11342</v>
      </c>
      <c r="B4120" s="59" t="s">
        <v>11343</v>
      </c>
      <c r="C4120" s="59" t="s">
        <v>11344</v>
      </c>
      <c r="D4120" s="59" t="s">
        <v>16</v>
      </c>
      <c r="F4120" s="59" t="s">
        <v>5</v>
      </c>
      <c r="G4120" s="152" t="str">
        <f>VLOOKUP(D4120,sku归属!A:B,2,0)</f>
        <v>其他</v>
      </c>
    </row>
    <row r="4121" spans="1:13" s="59" customFormat="1" customHeight="1">
      <c r="A4121" s="59" t="s">
        <v>11345</v>
      </c>
      <c r="B4121" s="59" t="s">
        <v>11346</v>
      </c>
      <c r="C4121" s="59" t="s">
        <v>11347</v>
      </c>
      <c r="D4121" s="59" t="s">
        <v>16</v>
      </c>
      <c r="F4121" s="59" t="s">
        <v>5</v>
      </c>
      <c r="G4121" s="152" t="str">
        <f>VLOOKUP(D4121,sku归属!A:B,2,0)</f>
        <v>其他</v>
      </c>
    </row>
    <row r="4122" spans="1:13" s="59" customFormat="1" customHeight="1">
      <c r="A4122" s="59" t="s">
        <v>11348</v>
      </c>
      <c r="B4122" s="59" t="s">
        <v>11349</v>
      </c>
      <c r="C4122" s="59" t="s">
        <v>11350</v>
      </c>
      <c r="D4122" s="59" t="s">
        <v>16</v>
      </c>
      <c r="F4122" s="59" t="s">
        <v>5</v>
      </c>
      <c r="G4122" s="152" t="str">
        <f>VLOOKUP(D4122,sku归属!A:B,2,0)</f>
        <v>其他</v>
      </c>
    </row>
    <row r="4123" spans="1:13" s="59" customFormat="1" customHeight="1">
      <c r="A4123" s="59" t="s">
        <v>11351</v>
      </c>
      <c r="B4123" s="59" t="s">
        <v>11352</v>
      </c>
      <c r="C4123" s="59" t="s">
        <v>11353</v>
      </c>
      <c r="D4123" s="59" t="s">
        <v>16</v>
      </c>
      <c r="F4123" s="59" t="s">
        <v>5</v>
      </c>
      <c r="G4123" s="152" t="str">
        <f>VLOOKUP(D4123,sku归属!A:B,2,0)</f>
        <v>其他</v>
      </c>
    </row>
    <row r="4124" spans="1:13" s="59" customFormat="1" customHeight="1">
      <c r="A4124" s="59" t="s">
        <v>11354</v>
      </c>
      <c r="B4124" s="59" t="s">
        <v>11355</v>
      </c>
      <c r="C4124" s="59" t="s">
        <v>11356</v>
      </c>
      <c r="D4124" s="59" t="s">
        <v>16</v>
      </c>
      <c r="F4124" s="59" t="s">
        <v>5</v>
      </c>
      <c r="G4124" s="152" t="str">
        <f>VLOOKUP(D4124,sku归属!A:B,2,0)</f>
        <v>其他</v>
      </c>
    </row>
    <row r="4125" spans="1:13" s="59" customFormat="1" customHeight="1">
      <c r="A4125" s="59" t="s">
        <v>11357</v>
      </c>
      <c r="B4125" s="59" t="s">
        <v>11358</v>
      </c>
      <c r="C4125" s="59" t="s">
        <v>11359</v>
      </c>
      <c r="D4125" s="59" t="s">
        <v>16</v>
      </c>
      <c r="F4125" s="59" t="s">
        <v>5</v>
      </c>
      <c r="G4125" s="152" t="str">
        <f>VLOOKUP(D4125,sku归属!A:B,2,0)</f>
        <v>其他</v>
      </c>
    </row>
    <row r="4126" spans="1:13" s="59" customFormat="1" customHeight="1">
      <c r="A4126" s="59" t="s">
        <v>11360</v>
      </c>
      <c r="B4126" s="59" t="s">
        <v>11361</v>
      </c>
      <c r="C4126" s="59" t="s">
        <v>11362</v>
      </c>
      <c r="D4126" s="59" t="s">
        <v>16</v>
      </c>
      <c r="F4126" s="59" t="s">
        <v>5</v>
      </c>
      <c r="G4126" s="152" t="str">
        <f>VLOOKUP(D4126,sku归属!A:B,2,0)</f>
        <v>其他</v>
      </c>
    </row>
    <row r="4127" spans="1:13" s="59" customFormat="1" customHeight="1">
      <c r="A4127" s="59" t="s">
        <v>11363</v>
      </c>
      <c r="B4127" s="59" t="s">
        <v>11364</v>
      </c>
      <c r="C4127" s="59" t="s">
        <v>11365</v>
      </c>
      <c r="D4127" s="59" t="s">
        <v>16</v>
      </c>
      <c r="F4127" s="59" t="s">
        <v>5</v>
      </c>
      <c r="G4127" s="152" t="str">
        <f>VLOOKUP(D4127,sku归属!A:B,2,0)</f>
        <v>其他</v>
      </c>
    </row>
    <row r="4128" spans="1:13" s="59" customFormat="1" customHeight="1">
      <c r="A4128" s="59" t="s">
        <v>11366</v>
      </c>
      <c r="B4128" s="59" t="s">
        <v>11367</v>
      </c>
      <c r="C4128" s="59" t="s">
        <v>11368</v>
      </c>
      <c r="D4128" s="59" t="s">
        <v>16</v>
      </c>
      <c r="F4128" s="59" t="s">
        <v>5</v>
      </c>
      <c r="G4128" s="152" t="str">
        <f>VLOOKUP(D4128,sku归属!A:B,2,0)</f>
        <v>其他</v>
      </c>
    </row>
    <row r="4129" spans="1:13" s="59" customFormat="1" customHeight="1">
      <c r="A4129" s="59" t="s">
        <v>11369</v>
      </c>
      <c r="B4129" s="59" t="s">
        <v>11370</v>
      </c>
      <c r="C4129" s="59" t="s">
        <v>11371</v>
      </c>
      <c r="D4129" s="59" t="s">
        <v>16</v>
      </c>
      <c r="F4129" s="59" t="s">
        <v>5</v>
      </c>
      <c r="G4129" s="152" t="str">
        <f>VLOOKUP(D4129,sku归属!A:B,2,0)</f>
        <v>其他</v>
      </c>
    </row>
    <row r="4130" spans="1:13" s="59" customFormat="1" customHeight="1">
      <c r="A4130" s="59" t="s">
        <v>11372</v>
      </c>
      <c r="B4130" s="59" t="s">
        <v>11373</v>
      </c>
      <c r="C4130" s="59" t="s">
        <v>11374</v>
      </c>
      <c r="D4130" s="59" t="s">
        <v>16</v>
      </c>
      <c r="F4130" s="59" t="s">
        <v>5</v>
      </c>
      <c r="G4130" s="152" t="str">
        <f>VLOOKUP(D4130,sku归属!A:B,2,0)</f>
        <v>其他</v>
      </c>
    </row>
    <row r="4131" spans="1:13" s="59" customFormat="1" customHeight="1">
      <c r="A4131" s="59" t="s">
        <v>11375</v>
      </c>
      <c r="B4131" s="59" t="s">
        <v>11376</v>
      </c>
      <c r="C4131" s="59" t="s">
        <v>11377</v>
      </c>
      <c r="D4131" s="59" t="s">
        <v>16</v>
      </c>
      <c r="F4131" s="59" t="s">
        <v>5</v>
      </c>
      <c r="G4131" s="152" t="str">
        <f>VLOOKUP(D4131,sku归属!A:B,2,0)</f>
        <v>其他</v>
      </c>
    </row>
    <row r="4132" spans="1:13" s="59" customFormat="1" customHeight="1">
      <c r="A4132" s="59" t="s">
        <v>11378</v>
      </c>
      <c r="B4132" s="59" t="s">
        <v>11379</v>
      </c>
      <c r="C4132" s="59" t="s">
        <v>11380</v>
      </c>
      <c r="D4132" s="59" t="s">
        <v>16</v>
      </c>
      <c r="F4132" s="59" t="s">
        <v>5</v>
      </c>
      <c r="G4132" s="152" t="str">
        <f>VLOOKUP(D4132,sku归属!A:B,2,0)</f>
        <v>其他</v>
      </c>
    </row>
    <row r="4133" spans="1:13" s="59" customFormat="1" customHeight="1">
      <c r="A4133" s="59" t="s">
        <v>11381</v>
      </c>
      <c r="B4133" s="59" t="s">
        <v>11382</v>
      </c>
      <c r="C4133" s="59" t="s">
        <v>11383</v>
      </c>
      <c r="D4133" s="59" t="s">
        <v>16</v>
      </c>
      <c r="F4133" s="59" t="s">
        <v>5</v>
      </c>
      <c r="G4133" s="152" t="str">
        <f>VLOOKUP(D4133,sku归属!A:B,2,0)</f>
        <v>其他</v>
      </c>
    </row>
    <row r="4134" spans="1:13" s="59" customFormat="1" customHeight="1">
      <c r="A4134" s="59" t="s">
        <v>11384</v>
      </c>
      <c r="B4134" s="59" t="s">
        <v>11385</v>
      </c>
      <c r="C4134" s="59" t="s">
        <v>11386</v>
      </c>
      <c r="D4134" s="59" t="s">
        <v>16</v>
      </c>
      <c r="F4134" s="59" t="s">
        <v>5</v>
      </c>
      <c r="G4134" s="152" t="str">
        <f>VLOOKUP(D4134,sku归属!A:B,2,0)</f>
        <v>其他</v>
      </c>
    </row>
    <row r="4135" spans="1:13" s="59" customFormat="1" customHeight="1">
      <c r="A4135" s="59" t="s">
        <v>11387</v>
      </c>
      <c r="B4135" s="59" t="s">
        <v>11388</v>
      </c>
      <c r="C4135" s="59" t="s">
        <v>11389</v>
      </c>
      <c r="D4135" s="59" t="s">
        <v>16</v>
      </c>
      <c r="F4135" s="59" t="s">
        <v>5</v>
      </c>
      <c r="G4135" s="152" t="str">
        <f>VLOOKUP(D4135,sku归属!A:B,2,0)</f>
        <v>其他</v>
      </c>
    </row>
    <row r="4136" spans="1:13" s="59" customFormat="1" customHeight="1">
      <c r="A4136" s="59" t="s">
        <v>11390</v>
      </c>
      <c r="B4136" s="59" t="s">
        <v>11391</v>
      </c>
      <c r="C4136" s="59" t="s">
        <v>11392</v>
      </c>
      <c r="D4136" s="59" t="s">
        <v>17</v>
      </c>
      <c r="F4136" s="59" t="s">
        <v>5</v>
      </c>
      <c r="G4136" s="152" t="str">
        <f>VLOOKUP(D4136,sku归属!A:B,2,0)</f>
        <v>其他</v>
      </c>
    </row>
    <row r="4137" spans="1:13" s="59" customFormat="1" customHeight="1">
      <c r="A4137" s="59" t="s">
        <v>11393</v>
      </c>
      <c r="B4137" s="59" t="s">
        <v>11394</v>
      </c>
      <c r="C4137" s="59" t="s">
        <v>11395</v>
      </c>
      <c r="D4137" s="59" t="s">
        <v>17</v>
      </c>
      <c r="F4137" s="59" t="s">
        <v>5</v>
      </c>
      <c r="G4137" s="152" t="str">
        <f>VLOOKUP(D4137,sku归属!A:B,2,0)</f>
        <v>其他</v>
      </c>
    </row>
    <row r="4138" spans="1:13" s="59" customFormat="1" customHeight="1">
      <c r="A4138" s="59" t="s">
        <v>11396</v>
      </c>
      <c r="B4138" s="59" t="s">
        <v>11397</v>
      </c>
      <c r="C4138" s="59" t="s">
        <v>11398</v>
      </c>
      <c r="D4138" s="59" t="s">
        <v>17</v>
      </c>
      <c r="F4138" s="59" t="s">
        <v>5</v>
      </c>
      <c r="G4138" s="152" t="str">
        <f>VLOOKUP(D4138,sku归属!A:B,2,0)</f>
        <v>其他</v>
      </c>
    </row>
    <row r="4139" spans="1:13" s="59" customFormat="1" customHeight="1">
      <c r="A4139" s="59" t="s">
        <v>11399</v>
      </c>
      <c r="B4139" s="59" t="s">
        <v>11400</v>
      </c>
      <c r="C4139" s="59" t="s">
        <v>11401</v>
      </c>
      <c r="D4139" s="59" t="s">
        <v>17</v>
      </c>
      <c r="F4139" s="59" t="s">
        <v>5</v>
      </c>
      <c r="G4139" s="152" t="str">
        <f>VLOOKUP(D4139,sku归属!A:B,2,0)</f>
        <v>其他</v>
      </c>
    </row>
    <row r="4140" spans="1:13" s="59" customFormat="1" customHeight="1">
      <c r="A4140" s="59" t="s">
        <v>11402</v>
      </c>
      <c r="B4140" s="59" t="s">
        <v>11403</v>
      </c>
      <c r="C4140" s="59" t="s">
        <v>11404</v>
      </c>
      <c r="D4140" s="59" t="s">
        <v>17</v>
      </c>
      <c r="F4140" s="59" t="s">
        <v>5</v>
      </c>
      <c r="G4140" s="152" t="str">
        <f>VLOOKUP(D4140,sku归属!A:B,2,0)</f>
        <v>其他</v>
      </c>
    </row>
    <row r="4141" spans="1:13" s="59" customFormat="1" customHeight="1">
      <c r="A4141" s="59" t="s">
        <v>11405</v>
      </c>
      <c r="B4141" s="59" t="s">
        <v>11406</v>
      </c>
      <c r="C4141" s="59" t="s">
        <v>11407</v>
      </c>
      <c r="D4141" s="59" t="s">
        <v>17</v>
      </c>
      <c r="F4141" s="59" t="s">
        <v>5</v>
      </c>
      <c r="G4141" s="152" t="str">
        <f>VLOOKUP(D4141,sku归属!A:B,2,0)</f>
        <v>其他</v>
      </c>
    </row>
    <row r="4142" spans="1:13" s="59" customFormat="1" customHeight="1">
      <c r="A4142" s="59" t="s">
        <v>11408</v>
      </c>
      <c r="B4142" s="59" t="s">
        <v>11409</v>
      </c>
      <c r="C4142" s="59" t="s">
        <v>11410</v>
      </c>
      <c r="D4142" s="59" t="s">
        <v>17</v>
      </c>
      <c r="F4142" s="59" t="s">
        <v>5</v>
      </c>
      <c r="G4142" s="152" t="str">
        <f>VLOOKUP(D4142,sku归属!A:B,2,0)</f>
        <v>其他</v>
      </c>
    </row>
    <row r="4143" spans="1:13" s="59" customFormat="1" customHeight="1">
      <c r="A4143" s="59" t="s">
        <v>11411</v>
      </c>
      <c r="B4143" s="59" t="s">
        <v>11412</v>
      </c>
      <c r="C4143" s="59" t="s">
        <v>11413</v>
      </c>
      <c r="D4143" s="59" t="s">
        <v>17</v>
      </c>
      <c r="F4143" s="59" t="s">
        <v>5</v>
      </c>
      <c r="G4143" s="152" t="str">
        <f>VLOOKUP(D4143,sku归属!A:B,2,0)</f>
        <v>其他</v>
      </c>
    </row>
    <row r="4144" spans="1:13" s="59" customFormat="1" customHeight="1">
      <c r="A4144" s="59" t="s">
        <v>11414</v>
      </c>
      <c r="B4144" s="59" t="s">
        <v>11415</v>
      </c>
      <c r="C4144" s="59" t="s">
        <v>11416</v>
      </c>
      <c r="D4144" s="59" t="s">
        <v>17</v>
      </c>
      <c r="F4144" s="59" t="s">
        <v>5</v>
      </c>
      <c r="G4144" s="152" t="str">
        <f>VLOOKUP(D4144,sku归属!A:B,2,0)</f>
        <v>其他</v>
      </c>
    </row>
    <row r="4145" spans="1:13" s="59" customFormat="1" customHeight="1">
      <c r="A4145" s="59" t="s">
        <v>11417</v>
      </c>
      <c r="B4145" s="59" t="s">
        <v>11418</v>
      </c>
      <c r="C4145" s="59" t="s">
        <v>11419</v>
      </c>
      <c r="D4145" s="59" t="s">
        <v>17</v>
      </c>
      <c r="F4145" s="59" t="s">
        <v>5</v>
      </c>
      <c r="G4145" s="152" t="str">
        <f>VLOOKUP(D4145,sku归属!A:B,2,0)</f>
        <v>其他</v>
      </c>
    </row>
    <row r="4146" spans="1:13" s="59" customFormat="1" customHeight="1">
      <c r="A4146" s="59" t="s">
        <v>11420</v>
      </c>
      <c r="B4146" s="59" t="s">
        <v>11421</v>
      </c>
      <c r="C4146" s="59" t="s">
        <v>11422</v>
      </c>
      <c r="D4146" s="59" t="s">
        <v>17</v>
      </c>
      <c r="F4146" s="59" t="s">
        <v>5</v>
      </c>
      <c r="G4146" s="152" t="str">
        <f>VLOOKUP(D4146,sku归属!A:B,2,0)</f>
        <v>其他</v>
      </c>
    </row>
    <row r="4147" spans="1:13" s="59" customFormat="1" customHeight="1">
      <c r="A4147" s="59" t="s">
        <v>11423</v>
      </c>
      <c r="B4147" s="59" t="s">
        <v>11424</v>
      </c>
      <c r="C4147" s="59" t="s">
        <v>11425</v>
      </c>
      <c r="D4147" s="59" t="s">
        <v>17</v>
      </c>
      <c r="F4147" s="59" t="s">
        <v>5</v>
      </c>
      <c r="G4147" s="152" t="str">
        <f>VLOOKUP(D4147,sku归属!A:B,2,0)</f>
        <v>其他</v>
      </c>
    </row>
    <row r="4148" spans="1:13" s="59" customFormat="1" customHeight="1">
      <c r="A4148" s="59" t="s">
        <v>11426</v>
      </c>
      <c r="B4148" s="59" t="s">
        <v>11427</v>
      </c>
      <c r="C4148" s="59" t="s">
        <v>2709</v>
      </c>
      <c r="D4148" s="59" t="s">
        <v>19</v>
      </c>
      <c r="F4148" s="59" t="s">
        <v>5</v>
      </c>
      <c r="G4148" s="152" t="str">
        <f>VLOOKUP(D4148,sku归属!A:B,2,0)</f>
        <v>许梓渝</v>
      </c>
    </row>
    <row r="4149" spans="1:13" s="59" customFormat="1" customHeight="1">
      <c r="A4149" s="59" t="s">
        <v>11428</v>
      </c>
      <c r="B4149" s="59" t="s">
        <v>11429</v>
      </c>
      <c r="C4149" s="59" t="s">
        <v>2706</v>
      </c>
      <c r="D4149" s="59" t="s">
        <v>19</v>
      </c>
      <c r="F4149" s="59" t="s">
        <v>5</v>
      </c>
      <c r="G4149" s="152" t="str">
        <f>VLOOKUP(D4149,sku归属!A:B,2,0)</f>
        <v>许梓渝</v>
      </c>
    </row>
    <row r="4150" spans="1:13" s="59" customFormat="1" customHeight="1">
      <c r="A4150" s="59" t="s">
        <v>11430</v>
      </c>
      <c r="B4150" s="59" t="s">
        <v>11431</v>
      </c>
      <c r="C4150" s="59" t="s">
        <v>2697</v>
      </c>
      <c r="D4150" s="59" t="s">
        <v>19</v>
      </c>
      <c r="F4150" s="59" t="s">
        <v>5</v>
      </c>
      <c r="G4150" s="152" t="str">
        <f>VLOOKUP(D4150,sku归属!A:B,2,0)</f>
        <v>许梓渝</v>
      </c>
    </row>
    <row r="4151" spans="1:13" s="59" customFormat="1" customHeight="1">
      <c r="A4151" s="59" t="s">
        <v>11432</v>
      </c>
      <c r="B4151" s="59" t="s">
        <v>11433</v>
      </c>
      <c r="C4151" s="59" t="s">
        <v>2703</v>
      </c>
      <c r="D4151" s="59" t="s">
        <v>19</v>
      </c>
      <c r="F4151" s="59" t="s">
        <v>5</v>
      </c>
      <c r="G4151" s="152" t="str">
        <f>VLOOKUP(D4151,sku归属!A:B,2,0)</f>
        <v>许梓渝</v>
      </c>
    </row>
    <row r="4152" spans="1:13" s="59" customFormat="1" customHeight="1">
      <c r="A4152" s="59" t="s">
        <v>11434</v>
      </c>
      <c r="B4152" s="59" t="s">
        <v>11435</v>
      </c>
      <c r="C4152" s="59" t="s">
        <v>2694</v>
      </c>
      <c r="D4152" s="59" t="s">
        <v>19</v>
      </c>
      <c r="F4152" s="59" t="s">
        <v>5</v>
      </c>
      <c r="G4152" s="152" t="str">
        <f>VLOOKUP(D4152,sku归属!A:B,2,0)</f>
        <v>许梓渝</v>
      </c>
    </row>
    <row r="4153" spans="1:13" s="59" customFormat="1" customHeight="1">
      <c r="A4153" s="59" t="s">
        <v>11436</v>
      </c>
      <c r="B4153" s="59" t="s">
        <v>11437</v>
      </c>
      <c r="C4153" s="59" t="s">
        <v>1987</v>
      </c>
      <c r="D4153" s="59" t="s">
        <v>19</v>
      </c>
      <c r="F4153" s="59" t="s">
        <v>5</v>
      </c>
      <c r="G4153" s="152" t="str">
        <f>VLOOKUP(D4153,sku归属!A:B,2,0)</f>
        <v>许梓渝</v>
      </c>
    </row>
    <row r="4154" spans="1:13" s="59" customFormat="1" customHeight="1">
      <c r="A4154" s="59" t="s">
        <v>11438</v>
      </c>
      <c r="B4154" s="59" t="s">
        <v>11439</v>
      </c>
      <c r="C4154" s="59" t="s">
        <v>1981</v>
      </c>
      <c r="D4154" s="59" t="s">
        <v>19</v>
      </c>
      <c r="F4154" s="59" t="s">
        <v>5</v>
      </c>
      <c r="G4154" s="152" t="str">
        <f>VLOOKUP(D4154,sku归属!A:B,2,0)</f>
        <v>许梓渝</v>
      </c>
    </row>
    <row r="4155" spans="1:13" s="59" customFormat="1" customHeight="1">
      <c r="A4155" s="59" t="s">
        <v>11440</v>
      </c>
      <c r="B4155" s="59" t="s">
        <v>11441</v>
      </c>
      <c r="C4155" s="59" t="s">
        <v>1990</v>
      </c>
      <c r="D4155" s="59" t="s">
        <v>19</v>
      </c>
      <c r="F4155" s="59" t="s">
        <v>5</v>
      </c>
      <c r="G4155" s="152" t="str">
        <f>VLOOKUP(D4155,sku归属!A:B,2,0)</f>
        <v>许梓渝</v>
      </c>
    </row>
    <row r="4156" spans="1:13" s="59" customFormat="1" customHeight="1">
      <c r="A4156" s="59" t="s">
        <v>11442</v>
      </c>
      <c r="B4156" s="59" t="s">
        <v>11443</v>
      </c>
      <c r="C4156" s="59" t="s">
        <v>1978</v>
      </c>
      <c r="D4156" s="59" t="s">
        <v>19</v>
      </c>
      <c r="F4156" s="59" t="s">
        <v>5</v>
      </c>
      <c r="G4156" s="152" t="str">
        <f>VLOOKUP(D4156,sku归属!A:B,2,0)</f>
        <v>许梓渝</v>
      </c>
    </row>
    <row r="4157" spans="1:13" s="59" customFormat="1" customHeight="1">
      <c r="A4157" s="59" t="s">
        <v>11444</v>
      </c>
      <c r="B4157" s="59" t="s">
        <v>11445</v>
      </c>
      <c r="C4157" s="59" t="s">
        <v>1969</v>
      </c>
      <c r="D4157" s="59" t="s">
        <v>19</v>
      </c>
      <c r="F4157" s="59" t="s">
        <v>5</v>
      </c>
      <c r="G4157" s="152" t="str">
        <f>VLOOKUP(D4157,sku归属!A:B,2,0)</f>
        <v>许梓渝</v>
      </c>
    </row>
    <row r="4158" spans="1:13" s="59" customFormat="1" customHeight="1">
      <c r="A4158" s="59" t="s">
        <v>11446</v>
      </c>
      <c r="B4158" s="59" t="s">
        <v>11447</v>
      </c>
      <c r="C4158" s="59" t="s">
        <v>1984</v>
      </c>
      <c r="D4158" s="59" t="s">
        <v>19</v>
      </c>
      <c r="F4158" s="59" t="s">
        <v>5</v>
      </c>
      <c r="G4158" s="152" t="str">
        <f>VLOOKUP(D4158,sku归属!A:B,2,0)</f>
        <v>许梓渝</v>
      </c>
    </row>
    <row r="4159" spans="1:13" s="59" customFormat="1" customHeight="1">
      <c r="A4159" s="59" t="s">
        <v>11448</v>
      </c>
      <c r="B4159" s="59" t="s">
        <v>11449</v>
      </c>
      <c r="C4159" s="59" t="s">
        <v>1972</v>
      </c>
      <c r="D4159" s="59" t="s">
        <v>19</v>
      </c>
      <c r="F4159" s="59" t="s">
        <v>5</v>
      </c>
      <c r="G4159" s="152" t="str">
        <f>VLOOKUP(D4159,sku归属!A:B,2,0)</f>
        <v>许梓渝</v>
      </c>
    </row>
    <row r="4160" spans="1:13" s="59" customFormat="1" customHeight="1">
      <c r="A4160" s="59" t="s">
        <v>11450</v>
      </c>
      <c r="B4160" s="59" t="s">
        <v>11451</v>
      </c>
      <c r="C4160" s="59" t="s">
        <v>1966</v>
      </c>
      <c r="D4160" s="59" t="s">
        <v>19</v>
      </c>
      <c r="F4160" s="59" t="s">
        <v>5</v>
      </c>
      <c r="G4160" s="152" t="str">
        <f>VLOOKUP(D4160,sku归属!A:B,2,0)</f>
        <v>许梓渝</v>
      </c>
    </row>
    <row r="4161" spans="1:13" s="59" customFormat="1" customHeight="1">
      <c r="A4161" s="59" t="s">
        <v>11452</v>
      </c>
      <c r="B4161" s="59" t="s">
        <v>11453</v>
      </c>
      <c r="C4161" s="59" t="s">
        <v>1975</v>
      </c>
      <c r="D4161" s="59" t="s">
        <v>19</v>
      </c>
      <c r="F4161" s="59" t="s">
        <v>5</v>
      </c>
      <c r="G4161" s="152" t="str">
        <f>VLOOKUP(D4161,sku归属!A:B,2,0)</f>
        <v>许梓渝</v>
      </c>
    </row>
    <row r="4162" spans="1:13" s="59" customFormat="1" customHeight="1">
      <c r="A4162" s="59" t="s">
        <v>11454</v>
      </c>
      <c r="B4162" s="59" t="s">
        <v>11455</v>
      </c>
      <c r="C4162" s="59" t="s">
        <v>2700</v>
      </c>
      <c r="D4162" s="59" t="s">
        <v>19</v>
      </c>
      <c r="F4162" s="59" t="s">
        <v>5</v>
      </c>
      <c r="G4162" s="152" t="str">
        <f>VLOOKUP(D4162,sku归属!A:B,2,0)</f>
        <v>许梓渝</v>
      </c>
    </row>
    <row r="4163" spans="1:13" s="59" customFormat="1" customHeight="1">
      <c r="A4163" s="59" t="s">
        <v>11456</v>
      </c>
      <c r="B4163" s="59" t="s">
        <v>11457</v>
      </c>
      <c r="C4163" s="59" t="s">
        <v>11458</v>
      </c>
      <c r="D4163" s="59" t="s">
        <v>16</v>
      </c>
      <c r="F4163" s="59" t="s">
        <v>5</v>
      </c>
      <c r="G4163" s="152" t="str">
        <f>VLOOKUP(D4163,sku归属!A:B,2,0)</f>
        <v>其他</v>
      </c>
    </row>
    <row r="4164" spans="1:13" s="59" customFormat="1" customHeight="1">
      <c r="A4164" s="59" t="s">
        <v>11459</v>
      </c>
      <c r="B4164" s="59" t="s">
        <v>11460</v>
      </c>
      <c r="C4164" s="59" t="s">
        <v>11461</v>
      </c>
      <c r="D4164" s="59" t="s">
        <v>16</v>
      </c>
      <c r="F4164" s="59" t="s">
        <v>5</v>
      </c>
      <c r="G4164" s="152" t="str">
        <f>VLOOKUP(D4164,sku归属!A:B,2,0)</f>
        <v>其他</v>
      </c>
    </row>
    <row r="4165" spans="1:13" s="59" customFormat="1" customHeight="1">
      <c r="A4165" s="59" t="s">
        <v>11462</v>
      </c>
      <c r="B4165" s="59" t="s">
        <v>11463</v>
      </c>
      <c r="C4165" s="59" t="s">
        <v>11464</v>
      </c>
      <c r="D4165" s="59" t="s">
        <v>16</v>
      </c>
      <c r="F4165" s="59" t="s">
        <v>5</v>
      </c>
      <c r="G4165" s="152" t="str">
        <f>VLOOKUP(D4165,sku归属!A:B,2,0)</f>
        <v>其他</v>
      </c>
    </row>
    <row r="4166" spans="1:13" s="59" customFormat="1" customHeight="1">
      <c r="A4166" s="59" t="s">
        <v>11465</v>
      </c>
      <c r="B4166" s="59" t="s">
        <v>11466</v>
      </c>
      <c r="C4166" s="59" t="s">
        <v>11467</v>
      </c>
      <c r="D4166" s="59" t="s">
        <v>16</v>
      </c>
      <c r="F4166" s="59" t="s">
        <v>5</v>
      </c>
      <c r="G4166" s="152" t="str">
        <f>VLOOKUP(D4166,sku归属!A:B,2,0)</f>
        <v>其他</v>
      </c>
    </row>
    <row r="4167" spans="1:13" s="59" customFormat="1" customHeight="1">
      <c r="A4167" s="59" t="s">
        <v>11468</v>
      </c>
      <c r="B4167" s="59" t="s">
        <v>11469</v>
      </c>
      <c r="C4167" s="59" t="s">
        <v>11470</v>
      </c>
      <c r="D4167" s="59" t="s">
        <v>16</v>
      </c>
      <c r="F4167" s="59" t="s">
        <v>5</v>
      </c>
      <c r="G4167" s="152" t="str">
        <f>VLOOKUP(D4167,sku归属!A:B,2,0)</f>
        <v>其他</v>
      </c>
    </row>
    <row r="4168" spans="1:13" s="59" customFormat="1" customHeight="1">
      <c r="A4168" s="59" t="s">
        <v>11471</v>
      </c>
      <c r="B4168" s="59" t="s">
        <v>11472</v>
      </c>
      <c r="C4168" s="59" t="s">
        <v>11473</v>
      </c>
      <c r="D4168" s="59" t="s">
        <v>16</v>
      </c>
      <c r="F4168" s="59" t="s">
        <v>5</v>
      </c>
      <c r="G4168" s="152" t="str">
        <f>VLOOKUP(D4168,sku归属!A:B,2,0)</f>
        <v>其他</v>
      </c>
    </row>
    <row r="4169" spans="1:13" s="59" customFormat="1" customHeight="1">
      <c r="A4169" s="59" t="s">
        <v>11474</v>
      </c>
      <c r="B4169" s="59" t="s">
        <v>11475</v>
      </c>
      <c r="C4169" s="59" t="s">
        <v>11476</v>
      </c>
      <c r="D4169" s="59" t="s">
        <v>16</v>
      </c>
      <c r="F4169" s="59" t="s">
        <v>5</v>
      </c>
      <c r="G4169" s="152" t="str">
        <f>VLOOKUP(D4169,sku归属!A:B,2,0)</f>
        <v>其他</v>
      </c>
    </row>
    <row r="4170" spans="1:13" s="59" customFormat="1" customHeight="1">
      <c r="A4170" s="59" t="s">
        <v>11477</v>
      </c>
      <c r="B4170" s="59" t="s">
        <v>11478</v>
      </c>
      <c r="C4170" s="59" t="s">
        <v>11479</v>
      </c>
      <c r="D4170" s="59" t="s">
        <v>16</v>
      </c>
      <c r="F4170" s="59" t="s">
        <v>5</v>
      </c>
      <c r="G4170" s="152" t="str">
        <f>VLOOKUP(D4170,sku归属!A:B,2,0)</f>
        <v>其他</v>
      </c>
    </row>
    <row r="4171" spans="1:13" s="59" customFormat="1" customHeight="1">
      <c r="A4171" s="59" t="s">
        <v>11480</v>
      </c>
      <c r="B4171" s="59" t="s">
        <v>11481</v>
      </c>
      <c r="C4171" s="59" t="s">
        <v>11482</v>
      </c>
      <c r="D4171" s="59" t="s">
        <v>16</v>
      </c>
      <c r="F4171" s="59" t="s">
        <v>5</v>
      </c>
      <c r="G4171" s="152" t="str">
        <f>VLOOKUP(D4171,sku归属!A:B,2,0)</f>
        <v>其他</v>
      </c>
    </row>
    <row r="4172" spans="1:13" s="59" customFormat="1" customHeight="1">
      <c r="A4172" s="59" t="s">
        <v>11483</v>
      </c>
      <c r="B4172" s="59" t="s">
        <v>11484</v>
      </c>
      <c r="C4172" s="59" t="s">
        <v>11485</v>
      </c>
      <c r="D4172" s="59" t="s">
        <v>16</v>
      </c>
      <c r="F4172" s="59" t="s">
        <v>5</v>
      </c>
      <c r="G4172" s="152" t="str">
        <f>VLOOKUP(D4172,sku归属!A:B,2,0)</f>
        <v>其他</v>
      </c>
    </row>
    <row r="4173" spans="1:13" s="59" customFormat="1" customHeight="1">
      <c r="A4173" s="59" t="s">
        <v>11486</v>
      </c>
      <c r="B4173" s="59" t="s">
        <v>11487</v>
      </c>
      <c r="C4173" s="59" t="s">
        <v>11488</v>
      </c>
      <c r="D4173" s="59" t="s">
        <v>16</v>
      </c>
      <c r="F4173" s="59" t="s">
        <v>5</v>
      </c>
      <c r="G4173" s="152" t="str">
        <f>VLOOKUP(D4173,sku归属!A:B,2,0)</f>
        <v>其他</v>
      </c>
    </row>
    <row r="4174" spans="1:13" s="59" customFormat="1" customHeight="1">
      <c r="A4174" s="59" t="s">
        <v>11489</v>
      </c>
      <c r="B4174" s="59" t="s">
        <v>11490</v>
      </c>
      <c r="C4174" s="59" t="s">
        <v>11491</v>
      </c>
      <c r="D4174" s="59" t="s">
        <v>16</v>
      </c>
      <c r="F4174" s="59" t="s">
        <v>5</v>
      </c>
      <c r="G4174" s="152" t="str">
        <f>VLOOKUP(D4174,sku归属!A:B,2,0)</f>
        <v>其他</v>
      </c>
    </row>
    <row r="4175" spans="1:13" s="59" customFormat="1" customHeight="1">
      <c r="A4175" s="59" t="s">
        <v>11492</v>
      </c>
      <c r="B4175" s="59" t="s">
        <v>11493</v>
      </c>
      <c r="C4175" s="59" t="s">
        <v>11494</v>
      </c>
      <c r="D4175" s="59">
        <v>801</v>
      </c>
      <c r="F4175" s="59" t="s">
        <v>5</v>
      </c>
      <c r="G4175" s="152" t="str">
        <f>VLOOKUP(D4175,sku归属!A:B,2,0)</f>
        <v>丁芳芳</v>
      </c>
    </row>
    <row r="4176" spans="1:13" s="59" customFormat="1" customHeight="1">
      <c r="A4176" s="59" t="s">
        <v>11495</v>
      </c>
      <c r="B4176" s="59" t="s">
        <v>11496</v>
      </c>
      <c r="C4176" s="59" t="s">
        <v>11497</v>
      </c>
      <c r="D4176" s="59" t="s">
        <v>17</v>
      </c>
      <c r="F4176" s="59" t="s">
        <v>5</v>
      </c>
      <c r="G4176" s="152" t="str">
        <f>VLOOKUP(D4176,sku归属!A:B,2,0)</f>
        <v>其他</v>
      </c>
    </row>
    <row r="4177" spans="1:13" s="59" customFormat="1" customHeight="1">
      <c r="A4177" s="59" t="s">
        <v>11498</v>
      </c>
      <c r="B4177" s="59" t="s">
        <v>11499</v>
      </c>
      <c r="C4177" s="59" t="s">
        <v>11500</v>
      </c>
      <c r="D4177" s="59" t="s">
        <v>17</v>
      </c>
      <c r="F4177" s="59" t="s">
        <v>5</v>
      </c>
      <c r="G4177" s="152" t="str">
        <f>VLOOKUP(D4177,sku归属!A:B,2,0)</f>
        <v>其他</v>
      </c>
    </row>
    <row r="4178" spans="1:13" s="59" customFormat="1" customHeight="1">
      <c r="A4178" s="59" t="s">
        <v>11501</v>
      </c>
      <c r="B4178" s="59" t="s">
        <v>11502</v>
      </c>
      <c r="C4178" s="59" t="s">
        <v>11503</v>
      </c>
      <c r="D4178" s="59" t="s">
        <v>17</v>
      </c>
      <c r="F4178" s="59" t="s">
        <v>5</v>
      </c>
      <c r="G4178" s="152" t="str">
        <f>VLOOKUP(D4178,sku归属!A:B,2,0)</f>
        <v>其他</v>
      </c>
    </row>
    <row r="4179" spans="1:13" s="59" customFormat="1" customHeight="1">
      <c r="A4179" s="59" t="s">
        <v>11504</v>
      </c>
      <c r="B4179" s="59" t="s">
        <v>11505</v>
      </c>
      <c r="C4179" s="59" t="s">
        <v>11506</v>
      </c>
      <c r="D4179" s="59" t="s">
        <v>17</v>
      </c>
      <c r="F4179" s="59" t="s">
        <v>5</v>
      </c>
      <c r="G4179" s="152" t="str">
        <f>VLOOKUP(D4179,sku归属!A:B,2,0)</f>
        <v>其他</v>
      </c>
    </row>
    <row r="4180" spans="1:13" s="59" customFormat="1" customHeight="1">
      <c r="A4180" s="59" t="s">
        <v>11507</v>
      </c>
      <c r="B4180" s="59" t="s">
        <v>11508</v>
      </c>
      <c r="C4180" s="59" t="s">
        <v>11509</v>
      </c>
      <c r="D4180" s="59" t="s">
        <v>17</v>
      </c>
      <c r="F4180" s="59" t="s">
        <v>5</v>
      </c>
      <c r="G4180" s="152" t="str">
        <f>VLOOKUP(D4180,sku归属!A:B,2,0)</f>
        <v>其他</v>
      </c>
    </row>
    <row r="4181" spans="1:13" s="59" customFormat="1" customHeight="1">
      <c r="A4181" s="59" t="s">
        <v>11510</v>
      </c>
      <c r="B4181" s="59" t="s">
        <v>11511</v>
      </c>
      <c r="C4181" s="59" t="s">
        <v>11512</v>
      </c>
      <c r="D4181" s="59" t="s">
        <v>17</v>
      </c>
      <c r="F4181" s="59" t="s">
        <v>5</v>
      </c>
      <c r="G4181" s="152" t="str">
        <f>VLOOKUP(D4181,sku归属!A:B,2,0)</f>
        <v>其他</v>
      </c>
    </row>
    <row r="4182" spans="1:13" s="59" customFormat="1" customHeight="1">
      <c r="A4182" s="59" t="s">
        <v>11513</v>
      </c>
      <c r="B4182" s="59" t="s">
        <v>11514</v>
      </c>
      <c r="C4182" s="59" t="s">
        <v>11515</v>
      </c>
      <c r="D4182" s="59" t="s">
        <v>17</v>
      </c>
      <c r="F4182" s="59" t="s">
        <v>5</v>
      </c>
      <c r="G4182" s="152" t="str">
        <f>VLOOKUP(D4182,sku归属!A:B,2,0)</f>
        <v>其他</v>
      </c>
    </row>
    <row r="4183" spans="1:13" s="59" customFormat="1" customHeight="1">
      <c r="A4183" s="59" t="s">
        <v>11516</v>
      </c>
      <c r="B4183" s="59" t="s">
        <v>11517</v>
      </c>
      <c r="C4183" s="59" t="s">
        <v>11518</v>
      </c>
      <c r="D4183" s="59" t="s">
        <v>17</v>
      </c>
      <c r="F4183" s="59" t="s">
        <v>5</v>
      </c>
      <c r="G4183" s="152" t="str">
        <f>VLOOKUP(D4183,sku归属!A:B,2,0)</f>
        <v>其他</v>
      </c>
    </row>
    <row r="4184" spans="1:13" s="59" customFormat="1" customHeight="1">
      <c r="A4184" s="59" t="s">
        <v>11519</v>
      </c>
      <c r="B4184" s="59" t="s">
        <v>11520</v>
      </c>
      <c r="C4184" s="59" t="s">
        <v>11521</v>
      </c>
      <c r="D4184" s="59" t="s">
        <v>17</v>
      </c>
      <c r="F4184" s="59" t="s">
        <v>5</v>
      </c>
      <c r="G4184" s="152" t="str">
        <f>VLOOKUP(D4184,sku归属!A:B,2,0)</f>
        <v>其他</v>
      </c>
    </row>
    <row r="4185" spans="1:13" s="59" customFormat="1" customHeight="1">
      <c r="A4185" s="59" t="s">
        <v>11522</v>
      </c>
      <c r="B4185" s="59" t="s">
        <v>11523</v>
      </c>
      <c r="C4185" s="59" t="s">
        <v>11524</v>
      </c>
      <c r="D4185" s="59" t="s">
        <v>17</v>
      </c>
      <c r="F4185" s="59" t="s">
        <v>5</v>
      </c>
      <c r="G4185" s="152" t="str">
        <f>VLOOKUP(D4185,sku归属!A:B,2,0)</f>
        <v>其他</v>
      </c>
    </row>
    <row r="4186" spans="1:13" s="59" customFormat="1" customHeight="1">
      <c r="A4186" s="59" t="s">
        <v>11525</v>
      </c>
      <c r="B4186" s="59" t="s">
        <v>11526</v>
      </c>
      <c r="C4186" s="59" t="s">
        <v>11527</v>
      </c>
      <c r="D4186" s="59" t="s">
        <v>17</v>
      </c>
      <c r="F4186" s="59" t="s">
        <v>5</v>
      </c>
      <c r="G4186" s="152" t="str">
        <f>VLOOKUP(D4186,sku归属!A:B,2,0)</f>
        <v>其他</v>
      </c>
    </row>
    <row r="4187" spans="1:13" s="59" customFormat="1" customHeight="1">
      <c r="A4187" s="59" t="s">
        <v>11528</v>
      </c>
      <c r="B4187" s="59" t="s">
        <v>11529</v>
      </c>
      <c r="C4187" s="59" t="s">
        <v>11530</v>
      </c>
      <c r="D4187" s="59" t="s">
        <v>17</v>
      </c>
      <c r="F4187" s="59" t="s">
        <v>5</v>
      </c>
      <c r="G4187" s="152" t="str">
        <f>VLOOKUP(D4187,sku归属!A:B,2,0)</f>
        <v>其他</v>
      </c>
    </row>
    <row r="4188" spans="1:13" s="59" customFormat="1" customHeight="1">
      <c r="A4188" s="59" t="s">
        <v>11531</v>
      </c>
      <c r="B4188" s="59" t="s">
        <v>11532</v>
      </c>
      <c r="C4188" s="59" t="s">
        <v>11533</v>
      </c>
      <c r="D4188" s="59" t="s">
        <v>17</v>
      </c>
      <c r="F4188" s="59" t="s">
        <v>5</v>
      </c>
      <c r="G4188" s="152" t="str">
        <f>VLOOKUP(D4188,sku归属!A:B,2,0)</f>
        <v>其他</v>
      </c>
    </row>
    <row r="4189" spans="1:13" s="59" customFormat="1" customHeight="1">
      <c r="A4189" s="59" t="s">
        <v>11534</v>
      </c>
      <c r="B4189" s="59" t="s">
        <v>11535</v>
      </c>
      <c r="C4189" s="59" t="s">
        <v>11536</v>
      </c>
      <c r="D4189" s="59" t="s">
        <v>17</v>
      </c>
      <c r="F4189" s="59" t="s">
        <v>5</v>
      </c>
      <c r="G4189" s="152" t="str">
        <f>VLOOKUP(D4189,sku归属!A:B,2,0)</f>
        <v>其他</v>
      </c>
    </row>
    <row r="4190" spans="1:13" s="59" customFormat="1" customHeight="1">
      <c r="A4190" s="59" t="s">
        <v>11537</v>
      </c>
      <c r="B4190" s="59" t="s">
        <v>11538</v>
      </c>
      <c r="C4190" s="59" t="s">
        <v>11539</v>
      </c>
      <c r="D4190" s="59" t="s">
        <v>17</v>
      </c>
      <c r="F4190" s="59" t="s">
        <v>5</v>
      </c>
      <c r="G4190" s="152" t="str">
        <f>VLOOKUP(D4190,sku归属!A:B,2,0)</f>
        <v>其他</v>
      </c>
    </row>
    <row r="4191" spans="1:13" s="59" customFormat="1" customHeight="1">
      <c r="A4191" s="59" t="s">
        <v>11540</v>
      </c>
      <c r="B4191" s="59" t="s">
        <v>11541</v>
      </c>
      <c r="C4191" s="59" t="s">
        <v>11542</v>
      </c>
      <c r="D4191" s="59" t="s">
        <v>17</v>
      </c>
      <c r="F4191" s="59" t="s">
        <v>5</v>
      </c>
      <c r="G4191" s="152" t="str">
        <f>VLOOKUP(D4191,sku归属!A:B,2,0)</f>
        <v>其他</v>
      </c>
    </row>
    <row r="4192" spans="1:13" s="59" customFormat="1" customHeight="1">
      <c r="A4192" s="59" t="s">
        <v>11543</v>
      </c>
      <c r="B4192" s="59" t="s">
        <v>11544</v>
      </c>
      <c r="C4192" s="59" t="s">
        <v>11545</v>
      </c>
      <c r="D4192" s="59" t="s">
        <v>17</v>
      </c>
      <c r="F4192" s="59" t="s">
        <v>5</v>
      </c>
      <c r="G4192" s="152" t="str">
        <f>VLOOKUP(D4192,sku归属!A:B,2,0)</f>
        <v>其他</v>
      </c>
    </row>
    <row r="4193" spans="1:13" s="59" customFormat="1" customHeight="1">
      <c r="A4193" s="59" t="s">
        <v>11546</v>
      </c>
      <c r="B4193" s="59" t="s">
        <v>11547</v>
      </c>
      <c r="C4193" s="59" t="s">
        <v>11548</v>
      </c>
      <c r="D4193" s="59" t="s">
        <v>17</v>
      </c>
      <c r="F4193" s="59" t="s">
        <v>5</v>
      </c>
      <c r="G4193" s="152" t="str">
        <f>VLOOKUP(D4193,sku归属!A:B,2,0)</f>
        <v>其他</v>
      </c>
    </row>
    <row r="4194" spans="1:13" s="59" customFormat="1" customHeight="1">
      <c r="A4194" s="59" t="s">
        <v>11549</v>
      </c>
      <c r="B4194" s="59" t="s">
        <v>11550</v>
      </c>
      <c r="C4194" s="59" t="s">
        <v>11551</v>
      </c>
      <c r="D4194" s="59" t="s">
        <v>17</v>
      </c>
      <c r="F4194" s="59" t="s">
        <v>5</v>
      </c>
      <c r="G4194" s="152" t="str">
        <f>VLOOKUP(D4194,sku归属!A:B,2,0)</f>
        <v>其他</v>
      </c>
    </row>
    <row r="4195" spans="1:13" s="59" customFormat="1" customHeight="1">
      <c r="A4195" s="59" t="s">
        <v>11552</v>
      </c>
      <c r="B4195" s="59" t="s">
        <v>11553</v>
      </c>
      <c r="C4195" s="59" t="s">
        <v>11554</v>
      </c>
      <c r="D4195" s="59" t="s">
        <v>17</v>
      </c>
      <c r="F4195" s="59" t="s">
        <v>5</v>
      </c>
      <c r="G4195" s="152" t="str">
        <f>VLOOKUP(D4195,sku归属!A:B,2,0)</f>
        <v>其他</v>
      </c>
    </row>
    <row r="4196" spans="1:13" s="59" customFormat="1" customHeight="1">
      <c r="A4196" s="59" t="s">
        <v>11555</v>
      </c>
      <c r="B4196" s="59" t="s">
        <v>11556</v>
      </c>
      <c r="C4196" s="59" t="s">
        <v>11557</v>
      </c>
      <c r="D4196" s="59" t="s">
        <v>17</v>
      </c>
      <c r="F4196" s="59" t="s">
        <v>5</v>
      </c>
      <c r="G4196" s="152" t="str">
        <f>VLOOKUP(D4196,sku归属!A:B,2,0)</f>
        <v>其他</v>
      </c>
    </row>
    <row r="4197" spans="1:13" s="59" customFormat="1" customHeight="1">
      <c r="A4197" s="59" t="s">
        <v>11558</v>
      </c>
      <c r="B4197" s="59" t="s">
        <v>11559</v>
      </c>
      <c r="C4197" s="59" t="s">
        <v>11560</v>
      </c>
      <c r="D4197" s="59" t="s">
        <v>17</v>
      </c>
      <c r="F4197" s="59" t="s">
        <v>5</v>
      </c>
      <c r="G4197" s="152" t="str">
        <f>VLOOKUP(D4197,sku归属!A:B,2,0)</f>
        <v>其他</v>
      </c>
    </row>
    <row r="4198" spans="1:13" s="59" customFormat="1" customHeight="1">
      <c r="A4198" s="59" t="s">
        <v>11561</v>
      </c>
      <c r="B4198" s="59" t="s">
        <v>11562</v>
      </c>
      <c r="C4198" s="59" t="s">
        <v>11377</v>
      </c>
      <c r="D4198" s="59" t="s">
        <v>17</v>
      </c>
      <c r="F4198" s="59" t="s">
        <v>5</v>
      </c>
      <c r="G4198" s="152" t="str">
        <f>VLOOKUP(D4198,sku归属!A:B,2,0)</f>
        <v>其他</v>
      </c>
    </row>
    <row r="4199" spans="1:13" s="59" customFormat="1" customHeight="1">
      <c r="A4199" s="59" t="s">
        <v>11563</v>
      </c>
      <c r="B4199" s="59" t="s">
        <v>11564</v>
      </c>
      <c r="C4199" s="59" t="s">
        <v>11386</v>
      </c>
      <c r="D4199" s="59" t="s">
        <v>17</v>
      </c>
      <c r="F4199" s="59" t="s">
        <v>5</v>
      </c>
      <c r="G4199" s="152" t="str">
        <f>VLOOKUP(D4199,sku归属!A:B,2,0)</f>
        <v>其他</v>
      </c>
    </row>
    <row r="4200" spans="1:13" s="59" customFormat="1" customHeight="1">
      <c r="A4200" s="59" t="s">
        <v>11565</v>
      </c>
      <c r="B4200" s="59" t="s">
        <v>11566</v>
      </c>
      <c r="C4200" s="59" t="s">
        <v>11383</v>
      </c>
      <c r="D4200" s="59" t="s">
        <v>17</v>
      </c>
      <c r="F4200" s="59" t="s">
        <v>5</v>
      </c>
      <c r="G4200" s="152" t="str">
        <f>VLOOKUP(D4200,sku归属!A:B,2,0)</f>
        <v>其他</v>
      </c>
    </row>
    <row r="4201" spans="1:13" s="59" customFormat="1" customHeight="1">
      <c r="A4201" s="59" t="s">
        <v>11567</v>
      </c>
      <c r="B4201" s="59" t="s">
        <v>11568</v>
      </c>
      <c r="C4201" s="59" t="s">
        <v>11389</v>
      </c>
      <c r="D4201" s="59" t="s">
        <v>17</v>
      </c>
      <c r="F4201" s="59" t="s">
        <v>5</v>
      </c>
      <c r="G4201" s="152" t="str">
        <f>VLOOKUP(D4201,sku归属!A:B,2,0)</f>
        <v>其他</v>
      </c>
    </row>
    <row r="4202" spans="1:13" s="59" customFormat="1" customHeight="1">
      <c r="A4202" s="59" t="s">
        <v>11569</v>
      </c>
      <c r="B4202" s="59" t="s">
        <v>11570</v>
      </c>
      <c r="C4202" s="59" t="s">
        <v>11380</v>
      </c>
      <c r="D4202" s="59" t="s">
        <v>17</v>
      </c>
      <c r="F4202" s="59" t="s">
        <v>5</v>
      </c>
      <c r="G4202" s="152" t="str">
        <f>VLOOKUP(D4202,sku归属!A:B,2,0)</f>
        <v>其他</v>
      </c>
    </row>
    <row r="4203" spans="1:13" s="59" customFormat="1" customHeight="1">
      <c r="A4203" s="59" t="s">
        <v>11571</v>
      </c>
      <c r="B4203" s="59" t="s">
        <v>11572</v>
      </c>
      <c r="C4203" s="59" t="s">
        <v>11374</v>
      </c>
      <c r="D4203" s="59" t="s">
        <v>17</v>
      </c>
      <c r="F4203" s="59" t="s">
        <v>5</v>
      </c>
      <c r="G4203" s="152" t="str">
        <f>VLOOKUP(D4203,sku归属!A:B,2,0)</f>
        <v>其他</v>
      </c>
    </row>
    <row r="4204" spans="1:13" s="59" customFormat="1" customHeight="1">
      <c r="A4204" s="59" t="s">
        <v>11573</v>
      </c>
      <c r="B4204" s="59" t="s">
        <v>11574</v>
      </c>
      <c r="C4204" s="59" t="s">
        <v>8596</v>
      </c>
      <c r="D4204" s="59" t="s">
        <v>17</v>
      </c>
      <c r="F4204" s="59" t="s">
        <v>5</v>
      </c>
      <c r="G4204" s="152" t="str">
        <f>VLOOKUP(D4204,sku归属!A:B,2,0)</f>
        <v>其他</v>
      </c>
    </row>
    <row r="4205" spans="1:13" s="59" customFormat="1" customHeight="1">
      <c r="A4205" s="59" t="s">
        <v>11575</v>
      </c>
      <c r="B4205" s="59" t="s">
        <v>11576</v>
      </c>
      <c r="C4205" s="59" t="s">
        <v>8602</v>
      </c>
      <c r="D4205" s="59" t="s">
        <v>17</v>
      </c>
      <c r="F4205" s="59" t="s">
        <v>5</v>
      </c>
      <c r="G4205" s="152" t="str">
        <f>VLOOKUP(D4205,sku归属!A:B,2,0)</f>
        <v>其他</v>
      </c>
    </row>
    <row r="4206" spans="1:13" s="59" customFormat="1" customHeight="1">
      <c r="A4206" s="59" t="s">
        <v>11577</v>
      </c>
      <c r="B4206" s="59" t="s">
        <v>11578</v>
      </c>
      <c r="C4206" s="59" t="s">
        <v>8599</v>
      </c>
      <c r="D4206" s="59" t="s">
        <v>17</v>
      </c>
      <c r="F4206" s="59" t="s">
        <v>5</v>
      </c>
      <c r="G4206" s="152" t="str">
        <f>VLOOKUP(D4206,sku归属!A:B,2,0)</f>
        <v>其他</v>
      </c>
    </row>
    <row r="4207" spans="1:13" s="59" customFormat="1" customHeight="1">
      <c r="A4207" s="59" t="s">
        <v>11579</v>
      </c>
      <c r="B4207" s="59" t="s">
        <v>11580</v>
      </c>
      <c r="C4207" s="59" t="s">
        <v>11581</v>
      </c>
      <c r="D4207" s="59" t="s">
        <v>17</v>
      </c>
      <c r="F4207" s="59" t="s">
        <v>5</v>
      </c>
      <c r="G4207" s="152" t="str">
        <f>VLOOKUP(D4207,sku归属!A:B,2,0)</f>
        <v>其他</v>
      </c>
    </row>
    <row r="4208" spans="1:13" s="59" customFormat="1" customHeight="1">
      <c r="A4208" s="59" t="s">
        <v>11582</v>
      </c>
      <c r="B4208" s="59" t="s">
        <v>11583</v>
      </c>
      <c r="C4208" s="59" t="s">
        <v>11584</v>
      </c>
      <c r="D4208" s="59" t="s">
        <v>17</v>
      </c>
      <c r="F4208" s="59" t="s">
        <v>5</v>
      </c>
      <c r="G4208" s="152" t="str">
        <f>VLOOKUP(D4208,sku归属!A:B,2,0)</f>
        <v>其他</v>
      </c>
    </row>
    <row r="4209" spans="1:13" s="59" customFormat="1" customHeight="1">
      <c r="A4209" s="59" t="s">
        <v>11585</v>
      </c>
      <c r="B4209" s="59" t="s">
        <v>11586</v>
      </c>
      <c r="C4209" s="59" t="s">
        <v>11587</v>
      </c>
      <c r="D4209" s="59" t="s">
        <v>17</v>
      </c>
      <c r="F4209" s="59" t="s">
        <v>5</v>
      </c>
      <c r="G4209" s="152" t="str">
        <f>VLOOKUP(D4209,sku归属!A:B,2,0)</f>
        <v>其他</v>
      </c>
    </row>
    <row r="4210" spans="1:13" s="59" customFormat="1" customHeight="1">
      <c r="A4210" s="59" t="s">
        <v>11588</v>
      </c>
      <c r="B4210" s="59" t="s">
        <v>11589</v>
      </c>
      <c r="C4210" s="59" t="s">
        <v>11590</v>
      </c>
      <c r="D4210" s="59" t="s">
        <v>17</v>
      </c>
      <c r="F4210" s="59" t="s">
        <v>5</v>
      </c>
      <c r="G4210" s="152" t="str">
        <f>VLOOKUP(D4210,sku归属!A:B,2,0)</f>
        <v>其他</v>
      </c>
    </row>
    <row r="4211" spans="1:13" s="59" customFormat="1" customHeight="1">
      <c r="A4211" s="59" t="s">
        <v>11591</v>
      </c>
      <c r="B4211" s="59" t="s">
        <v>11592</v>
      </c>
      <c r="C4211" s="59" t="s">
        <v>11593</v>
      </c>
      <c r="D4211" s="59" t="s">
        <v>17</v>
      </c>
      <c r="F4211" s="59" t="s">
        <v>5</v>
      </c>
      <c r="G4211" s="152" t="str">
        <f>VLOOKUP(D4211,sku归属!A:B,2,0)</f>
        <v>其他</v>
      </c>
    </row>
    <row r="4212" spans="1:13" s="59" customFormat="1" customHeight="1">
      <c r="A4212" s="59" t="s">
        <v>11594</v>
      </c>
      <c r="B4212" s="59" t="s">
        <v>11595</v>
      </c>
      <c r="C4212" s="59" t="s">
        <v>11596</v>
      </c>
      <c r="D4212" s="59" t="s">
        <v>17</v>
      </c>
      <c r="F4212" s="59" t="s">
        <v>5</v>
      </c>
      <c r="G4212" s="152" t="str">
        <f>VLOOKUP(D4212,sku归属!A:B,2,0)</f>
        <v>其他</v>
      </c>
    </row>
    <row r="4213" spans="1:13" s="59" customFormat="1" customHeight="1">
      <c r="A4213" s="59" t="s">
        <v>11597</v>
      </c>
      <c r="B4213" s="59" t="s">
        <v>11598</v>
      </c>
      <c r="C4213" s="59" t="s">
        <v>11599</v>
      </c>
      <c r="D4213" s="59" t="s">
        <v>17</v>
      </c>
      <c r="F4213" s="59" t="s">
        <v>5</v>
      </c>
      <c r="G4213" s="152" t="str">
        <f>VLOOKUP(D4213,sku归属!A:B,2,0)</f>
        <v>其他</v>
      </c>
    </row>
    <row r="4214" spans="1:13" s="59" customFormat="1" customHeight="1">
      <c r="A4214" s="59" t="s">
        <v>11600</v>
      </c>
      <c r="B4214" s="59" t="s">
        <v>11601</v>
      </c>
      <c r="C4214" s="59" t="s">
        <v>11602</v>
      </c>
      <c r="D4214" s="59" t="s">
        <v>17</v>
      </c>
      <c r="F4214" s="59" t="s">
        <v>5</v>
      </c>
      <c r="G4214" s="152" t="str">
        <f>VLOOKUP(D4214,sku归属!A:B,2,0)</f>
        <v>其他</v>
      </c>
    </row>
    <row r="4215" spans="1:13" s="59" customFormat="1" customHeight="1">
      <c r="A4215" s="59" t="s">
        <v>11603</v>
      </c>
      <c r="B4215" s="59" t="s">
        <v>11604</v>
      </c>
      <c r="C4215" s="59" t="s">
        <v>11605</v>
      </c>
      <c r="D4215" s="59" t="s">
        <v>17</v>
      </c>
      <c r="F4215" s="59" t="s">
        <v>5</v>
      </c>
      <c r="G4215" s="152" t="str">
        <f>VLOOKUP(D4215,sku归属!A:B,2,0)</f>
        <v>其他</v>
      </c>
    </row>
    <row r="4216" spans="1:13" s="59" customFormat="1" customHeight="1">
      <c r="A4216" s="59" t="s">
        <v>11606</v>
      </c>
      <c r="B4216" s="59" t="s">
        <v>11607</v>
      </c>
      <c r="C4216" s="59" t="s">
        <v>11608</v>
      </c>
      <c r="D4216" s="59" t="s">
        <v>17</v>
      </c>
      <c r="F4216" s="59" t="s">
        <v>5</v>
      </c>
      <c r="G4216" s="152" t="str">
        <f>VLOOKUP(D4216,sku归属!A:B,2,0)</f>
        <v>其他</v>
      </c>
    </row>
    <row r="4217" spans="1:13" s="59" customFormat="1" customHeight="1">
      <c r="A4217" s="59" t="s">
        <v>11609</v>
      </c>
      <c r="B4217" s="59" t="s">
        <v>11610</v>
      </c>
      <c r="C4217" s="59" t="s">
        <v>11611</v>
      </c>
      <c r="D4217" s="59" t="s">
        <v>17</v>
      </c>
      <c r="F4217" s="59" t="s">
        <v>5</v>
      </c>
      <c r="G4217" s="152" t="str">
        <f>VLOOKUP(D4217,sku归属!A:B,2,0)</f>
        <v>其他</v>
      </c>
    </row>
    <row r="4218" spans="1:13" s="59" customFormat="1" customHeight="1">
      <c r="A4218" s="59" t="s">
        <v>11612</v>
      </c>
      <c r="B4218" s="59" t="s">
        <v>11613</v>
      </c>
      <c r="C4218" s="59" t="s">
        <v>11614</v>
      </c>
      <c r="D4218" s="59" t="s">
        <v>17</v>
      </c>
      <c r="F4218" s="59" t="s">
        <v>5</v>
      </c>
      <c r="G4218" s="152" t="str">
        <f>VLOOKUP(D4218,sku归属!A:B,2,0)</f>
        <v>其他</v>
      </c>
    </row>
    <row r="4219" spans="1:13" s="59" customFormat="1" customHeight="1">
      <c r="A4219" s="59" t="s">
        <v>11615</v>
      </c>
      <c r="B4219" s="59" t="s">
        <v>11616</v>
      </c>
      <c r="C4219" s="59" t="s">
        <v>4075</v>
      </c>
      <c r="D4219" s="59" t="s">
        <v>17</v>
      </c>
      <c r="F4219" s="59" t="s">
        <v>5</v>
      </c>
      <c r="G4219" s="152" t="str">
        <f>VLOOKUP(D4219,sku归属!A:B,2,0)</f>
        <v>其他</v>
      </c>
    </row>
    <row r="4220" spans="1:13" s="59" customFormat="1" customHeight="1">
      <c r="A4220" s="59" t="s">
        <v>11617</v>
      </c>
      <c r="B4220" s="59" t="s">
        <v>11618</v>
      </c>
      <c r="C4220" s="59" t="s">
        <v>4072</v>
      </c>
      <c r="D4220" s="59" t="s">
        <v>17</v>
      </c>
      <c r="F4220" s="59" t="s">
        <v>5</v>
      </c>
      <c r="G4220" s="152" t="str">
        <f>VLOOKUP(D4220,sku归属!A:B,2,0)</f>
        <v>其他</v>
      </c>
    </row>
    <row r="4221" spans="1:13" s="59" customFormat="1" customHeight="1">
      <c r="A4221" s="59" t="s">
        <v>11619</v>
      </c>
      <c r="B4221" s="59" t="s">
        <v>11620</v>
      </c>
      <c r="C4221" s="59" t="s">
        <v>4081</v>
      </c>
      <c r="D4221" s="59" t="s">
        <v>17</v>
      </c>
      <c r="F4221" s="59" t="s">
        <v>5</v>
      </c>
      <c r="G4221" s="152" t="str">
        <f>VLOOKUP(D4221,sku归属!A:B,2,0)</f>
        <v>其他</v>
      </c>
    </row>
    <row r="4222" spans="1:13" s="59" customFormat="1" customHeight="1">
      <c r="A4222" s="59" t="s">
        <v>11621</v>
      </c>
      <c r="B4222" s="59" t="s">
        <v>11622</v>
      </c>
      <c r="C4222" s="59" t="s">
        <v>4078</v>
      </c>
      <c r="D4222" s="59" t="s">
        <v>17</v>
      </c>
      <c r="F4222" s="59" t="s">
        <v>5</v>
      </c>
      <c r="G4222" s="152" t="str">
        <f>VLOOKUP(D4222,sku归属!A:B,2,0)</f>
        <v>其他</v>
      </c>
    </row>
    <row r="4223" spans="1:13" s="59" customFormat="1" customHeight="1">
      <c r="A4223" s="59" t="s">
        <v>11623</v>
      </c>
      <c r="B4223" s="59" t="s">
        <v>11624</v>
      </c>
      <c r="C4223" s="59" t="s">
        <v>11625</v>
      </c>
      <c r="D4223" s="59" t="s">
        <v>17</v>
      </c>
      <c r="F4223" s="59" t="s">
        <v>5</v>
      </c>
      <c r="G4223" s="152" t="str">
        <f>VLOOKUP(D4223,sku归属!A:B,2,0)</f>
        <v>其他</v>
      </c>
    </row>
    <row r="4224" spans="1:13" s="59" customFormat="1" customHeight="1">
      <c r="A4224" s="59" t="s">
        <v>11626</v>
      </c>
      <c r="B4224" s="59" t="s">
        <v>11627</v>
      </c>
      <c r="C4224" s="59" t="s">
        <v>11628</v>
      </c>
      <c r="D4224" s="59" t="s">
        <v>17</v>
      </c>
      <c r="F4224" s="59" t="s">
        <v>5</v>
      </c>
      <c r="G4224" s="152" t="str">
        <f>VLOOKUP(D4224,sku归属!A:B,2,0)</f>
        <v>其他</v>
      </c>
    </row>
    <row r="4225" spans="1:13" s="59" customFormat="1" customHeight="1">
      <c r="A4225" s="59" t="s">
        <v>11629</v>
      </c>
      <c r="B4225" s="59" t="s">
        <v>11630</v>
      </c>
      <c r="C4225" s="59" t="s">
        <v>11631</v>
      </c>
      <c r="D4225" s="59" t="s">
        <v>17</v>
      </c>
      <c r="F4225" s="59" t="s">
        <v>5</v>
      </c>
      <c r="G4225" s="152" t="str">
        <f>VLOOKUP(D4225,sku归属!A:B,2,0)</f>
        <v>其他</v>
      </c>
    </row>
    <row r="4226" spans="1:13" s="59" customFormat="1" customHeight="1">
      <c r="A4226" s="59" t="s">
        <v>11632</v>
      </c>
      <c r="B4226" s="59" t="s">
        <v>11633</v>
      </c>
      <c r="C4226" s="59" t="s">
        <v>11634</v>
      </c>
      <c r="D4226" s="59" t="s">
        <v>17</v>
      </c>
      <c r="F4226" s="59" t="s">
        <v>5</v>
      </c>
      <c r="G4226" s="152" t="str">
        <f>VLOOKUP(D4226,sku归属!A:B,2,0)</f>
        <v>其他</v>
      </c>
    </row>
    <row r="4227" spans="1:13" s="59" customFormat="1" customHeight="1">
      <c r="A4227" s="59" t="s">
        <v>11635</v>
      </c>
      <c r="B4227" s="59" t="s">
        <v>11636</v>
      </c>
      <c r="C4227" s="59" t="s">
        <v>11637</v>
      </c>
      <c r="D4227" s="59" t="s">
        <v>17</v>
      </c>
      <c r="F4227" s="59" t="s">
        <v>5</v>
      </c>
      <c r="G4227" s="152" t="str">
        <f>VLOOKUP(D4227,sku归属!A:B,2,0)</f>
        <v>其他</v>
      </c>
    </row>
    <row r="4228" spans="1:13" s="59" customFormat="1" customHeight="1">
      <c r="A4228" s="59" t="s">
        <v>11638</v>
      </c>
      <c r="B4228" s="59" t="s">
        <v>11639</v>
      </c>
      <c r="C4228" s="59" t="s">
        <v>11640</v>
      </c>
      <c r="D4228" s="59" t="s">
        <v>17</v>
      </c>
      <c r="F4228" s="59" t="s">
        <v>5</v>
      </c>
      <c r="G4228" s="152" t="str">
        <f>VLOOKUP(D4228,sku归属!A:B,2,0)</f>
        <v>其他</v>
      </c>
    </row>
    <row r="4229" spans="1:13" s="59" customFormat="1" customHeight="1">
      <c r="A4229" s="59" t="s">
        <v>11641</v>
      </c>
      <c r="B4229" s="59" t="s">
        <v>11642</v>
      </c>
      <c r="C4229" s="59" t="s">
        <v>11643</v>
      </c>
      <c r="D4229" s="59" t="s">
        <v>17</v>
      </c>
      <c r="F4229" s="59" t="s">
        <v>5</v>
      </c>
      <c r="G4229" s="152" t="str">
        <f>VLOOKUP(D4229,sku归属!A:B,2,0)</f>
        <v>其他</v>
      </c>
    </row>
    <row r="4230" spans="1:13" s="59" customFormat="1" customHeight="1">
      <c r="A4230" s="59" t="s">
        <v>11644</v>
      </c>
      <c r="B4230" s="59" t="s">
        <v>11645</v>
      </c>
      <c r="C4230" s="59" t="s">
        <v>11646</v>
      </c>
      <c r="D4230" s="59" t="s">
        <v>17</v>
      </c>
      <c r="F4230" s="59" t="s">
        <v>5</v>
      </c>
      <c r="G4230" s="152" t="str">
        <f>VLOOKUP(D4230,sku归属!A:B,2,0)</f>
        <v>其他</v>
      </c>
    </row>
    <row r="4231" spans="1:13" s="59" customFormat="1" customHeight="1">
      <c r="A4231" s="59" t="s">
        <v>11647</v>
      </c>
      <c r="B4231" s="59" t="s">
        <v>11648</v>
      </c>
      <c r="C4231" s="59" t="s">
        <v>11649</v>
      </c>
      <c r="D4231" s="59" t="s">
        <v>17</v>
      </c>
      <c r="F4231" s="59" t="s">
        <v>5</v>
      </c>
      <c r="G4231" s="152" t="str">
        <f>VLOOKUP(D4231,sku归属!A:B,2,0)</f>
        <v>其他</v>
      </c>
    </row>
    <row r="4232" spans="1:13" s="59" customFormat="1" customHeight="1">
      <c r="A4232" s="59" t="s">
        <v>11650</v>
      </c>
      <c r="B4232" s="59" t="s">
        <v>11651</v>
      </c>
      <c r="C4232" s="59" t="s">
        <v>11652</v>
      </c>
      <c r="D4232" s="59" t="s">
        <v>17</v>
      </c>
      <c r="F4232" s="59" t="s">
        <v>5</v>
      </c>
      <c r="G4232" s="152" t="str">
        <f>VLOOKUP(D4232,sku归属!A:B,2,0)</f>
        <v>其他</v>
      </c>
    </row>
    <row r="4233" spans="1:13" s="59" customFormat="1" customHeight="1">
      <c r="A4233" s="59" t="s">
        <v>11653</v>
      </c>
      <c r="B4233" s="59" t="s">
        <v>11654</v>
      </c>
      <c r="C4233" s="59" t="s">
        <v>11655</v>
      </c>
      <c r="D4233" s="59" t="s">
        <v>17</v>
      </c>
      <c r="F4233" s="59" t="s">
        <v>5</v>
      </c>
      <c r="G4233" s="152" t="str">
        <f>VLOOKUP(D4233,sku归属!A:B,2,0)</f>
        <v>其他</v>
      </c>
    </row>
    <row r="4234" spans="1:13" s="59" customFormat="1" customHeight="1">
      <c r="A4234" s="59" t="s">
        <v>11656</v>
      </c>
      <c r="B4234" s="59" t="s">
        <v>11657</v>
      </c>
      <c r="C4234" s="59" t="s">
        <v>11658</v>
      </c>
      <c r="D4234" s="59" t="s">
        <v>17</v>
      </c>
      <c r="F4234" s="59" t="s">
        <v>5</v>
      </c>
      <c r="G4234" s="152" t="str">
        <f>VLOOKUP(D4234,sku归属!A:B,2,0)</f>
        <v>其他</v>
      </c>
    </row>
    <row r="4235" spans="1:13" s="59" customFormat="1" customHeight="1">
      <c r="A4235" s="59" t="s">
        <v>11659</v>
      </c>
      <c r="B4235" s="59" t="s">
        <v>11660</v>
      </c>
      <c r="C4235" s="59" t="s">
        <v>11661</v>
      </c>
      <c r="D4235" s="59" t="s">
        <v>17</v>
      </c>
      <c r="F4235" s="59" t="s">
        <v>5</v>
      </c>
      <c r="G4235" s="152" t="str">
        <f>VLOOKUP(D4235,sku归属!A:B,2,0)</f>
        <v>其他</v>
      </c>
    </row>
    <row r="4236" spans="1:13" s="59" customFormat="1" customHeight="1">
      <c r="A4236" s="59" t="s">
        <v>11662</v>
      </c>
      <c r="B4236" s="59" t="s">
        <v>11663</v>
      </c>
      <c r="C4236" s="59" t="s">
        <v>11664</v>
      </c>
      <c r="D4236" s="59" t="s">
        <v>17</v>
      </c>
      <c r="F4236" s="59" t="s">
        <v>5</v>
      </c>
      <c r="G4236" s="152" t="str">
        <f>VLOOKUP(D4236,sku归属!A:B,2,0)</f>
        <v>其他</v>
      </c>
    </row>
    <row r="4237" spans="1:13" s="59" customFormat="1" customHeight="1">
      <c r="A4237" s="59" t="s">
        <v>11665</v>
      </c>
      <c r="B4237" s="59" t="s">
        <v>11666</v>
      </c>
      <c r="C4237" s="59" t="s">
        <v>11667</v>
      </c>
      <c r="D4237" s="59" t="s">
        <v>17</v>
      </c>
      <c r="F4237" s="59" t="s">
        <v>5</v>
      </c>
      <c r="G4237" s="152" t="str">
        <f>VLOOKUP(D4237,sku归属!A:B,2,0)</f>
        <v>其他</v>
      </c>
    </row>
    <row r="4238" spans="1:13" s="59" customFormat="1" customHeight="1">
      <c r="A4238" s="59" t="s">
        <v>11668</v>
      </c>
      <c r="B4238" s="59" t="s">
        <v>11669</v>
      </c>
      <c r="C4238" s="59" t="s">
        <v>11670</v>
      </c>
      <c r="D4238" s="59" t="s">
        <v>17</v>
      </c>
      <c r="F4238" s="59" t="s">
        <v>5</v>
      </c>
      <c r="G4238" s="152" t="str">
        <f>VLOOKUP(D4238,sku归属!A:B,2,0)</f>
        <v>其他</v>
      </c>
    </row>
    <row r="4239" spans="1:13" s="59" customFormat="1" customHeight="1">
      <c r="A4239" s="59" t="s">
        <v>11671</v>
      </c>
      <c r="B4239" s="59" t="s">
        <v>11672</v>
      </c>
      <c r="C4239" s="59" t="s">
        <v>11673</v>
      </c>
      <c r="D4239" s="59" t="s">
        <v>17</v>
      </c>
      <c r="F4239" s="59" t="s">
        <v>5</v>
      </c>
      <c r="G4239" s="152" t="str">
        <f>VLOOKUP(D4239,sku归属!A:B,2,0)</f>
        <v>其他</v>
      </c>
    </row>
    <row r="4240" spans="1:13" s="59" customFormat="1" customHeight="1">
      <c r="A4240" s="59" t="s">
        <v>11674</v>
      </c>
      <c r="B4240" s="59" t="s">
        <v>11675</v>
      </c>
      <c r="C4240" s="59" t="s">
        <v>11676</v>
      </c>
      <c r="D4240" s="59" t="s">
        <v>17</v>
      </c>
      <c r="F4240" s="59" t="s">
        <v>5</v>
      </c>
      <c r="G4240" s="152" t="str">
        <f>VLOOKUP(D4240,sku归属!A:B,2,0)</f>
        <v>其他</v>
      </c>
    </row>
    <row r="4241" spans="1:13" s="59" customFormat="1" customHeight="1">
      <c r="A4241" s="59" t="s">
        <v>11677</v>
      </c>
      <c r="B4241" s="59" t="s">
        <v>11678</v>
      </c>
      <c r="C4241" s="59" t="s">
        <v>5305</v>
      </c>
      <c r="D4241" s="59" t="s">
        <v>17</v>
      </c>
      <c r="F4241" s="59" t="s">
        <v>5</v>
      </c>
      <c r="G4241" s="152" t="str">
        <f>VLOOKUP(D4241,sku归属!A:B,2,0)</f>
        <v>其他</v>
      </c>
    </row>
    <row r="4242" spans="1:13" s="59" customFormat="1" customHeight="1">
      <c r="A4242" s="59" t="s">
        <v>11679</v>
      </c>
      <c r="B4242" s="59" t="s">
        <v>11680</v>
      </c>
      <c r="C4242" s="59" t="s">
        <v>5302</v>
      </c>
      <c r="D4242" s="59" t="s">
        <v>17</v>
      </c>
      <c r="F4242" s="59" t="s">
        <v>5</v>
      </c>
      <c r="G4242" s="152" t="str">
        <f>VLOOKUP(D4242,sku归属!A:B,2,0)</f>
        <v>其他</v>
      </c>
    </row>
    <row r="4243" spans="1:13" s="59" customFormat="1" customHeight="1">
      <c r="A4243" s="59" t="s">
        <v>11681</v>
      </c>
      <c r="B4243" s="59" t="s">
        <v>11682</v>
      </c>
      <c r="C4243" s="59" t="s">
        <v>5299</v>
      </c>
      <c r="D4243" s="59" t="s">
        <v>17</v>
      </c>
      <c r="F4243" s="59" t="s">
        <v>5</v>
      </c>
      <c r="G4243" s="152" t="str">
        <f>VLOOKUP(D4243,sku归属!A:B,2,0)</f>
        <v>其他</v>
      </c>
    </row>
    <row r="4244" spans="1:13" s="59" customFormat="1" customHeight="1">
      <c r="A4244" s="59" t="s">
        <v>11683</v>
      </c>
      <c r="B4244" s="59" t="s">
        <v>11684</v>
      </c>
      <c r="C4244" s="59" t="s">
        <v>11685</v>
      </c>
      <c r="D4244" s="59" t="s">
        <v>17</v>
      </c>
      <c r="F4244" s="59" t="s">
        <v>5</v>
      </c>
      <c r="G4244" s="152" t="str">
        <f>VLOOKUP(D4244,sku归属!A:B,2,0)</f>
        <v>其他</v>
      </c>
    </row>
    <row r="4245" spans="1:13" s="59" customFormat="1" customHeight="1">
      <c r="A4245" s="59" t="s">
        <v>11686</v>
      </c>
      <c r="B4245" s="59" t="s">
        <v>11687</v>
      </c>
      <c r="C4245" s="59" t="s">
        <v>11688</v>
      </c>
      <c r="D4245" s="59" t="s">
        <v>17</v>
      </c>
      <c r="F4245" s="59" t="s">
        <v>5</v>
      </c>
      <c r="G4245" s="152" t="str">
        <f>VLOOKUP(D4245,sku归属!A:B,2,0)</f>
        <v>其他</v>
      </c>
    </row>
    <row r="4246" spans="1:13" s="59" customFormat="1" customHeight="1">
      <c r="A4246" s="59" t="s">
        <v>11689</v>
      </c>
      <c r="B4246" s="59" t="s">
        <v>11690</v>
      </c>
      <c r="C4246" s="59" t="s">
        <v>11691</v>
      </c>
      <c r="D4246" s="59" t="s">
        <v>17</v>
      </c>
      <c r="F4246" s="59" t="s">
        <v>5</v>
      </c>
      <c r="G4246" s="152" t="str">
        <f>VLOOKUP(D4246,sku归属!A:B,2,0)</f>
        <v>其他</v>
      </c>
    </row>
    <row r="4247" spans="1:13" s="59" customFormat="1" customHeight="1">
      <c r="A4247" s="59" t="s">
        <v>11692</v>
      </c>
      <c r="B4247" s="59" t="s">
        <v>11693</v>
      </c>
      <c r="C4247" s="59" t="s">
        <v>11694</v>
      </c>
      <c r="D4247" s="59" t="s">
        <v>17</v>
      </c>
      <c r="F4247" s="59" t="s">
        <v>5</v>
      </c>
      <c r="G4247" s="152" t="str">
        <f>VLOOKUP(D4247,sku归属!A:B,2,0)</f>
        <v>其他</v>
      </c>
    </row>
    <row r="4248" spans="1:13" s="59" customFormat="1" customHeight="1">
      <c r="A4248" s="59" t="s">
        <v>11695</v>
      </c>
      <c r="B4248" s="59" t="s">
        <v>11696</v>
      </c>
      <c r="C4248" s="59" t="s">
        <v>8868</v>
      </c>
      <c r="D4248" s="59" t="s">
        <v>17</v>
      </c>
      <c r="F4248" s="59" t="s">
        <v>5</v>
      </c>
      <c r="G4248" s="152" t="str">
        <f>VLOOKUP(D4248,sku归属!A:B,2,0)</f>
        <v>其他</v>
      </c>
    </row>
    <row r="4249" spans="1:13" s="59" customFormat="1" customHeight="1">
      <c r="A4249" s="59" t="s">
        <v>11697</v>
      </c>
      <c r="B4249" s="59" t="s">
        <v>11698</v>
      </c>
      <c r="C4249" s="59" t="s">
        <v>8856</v>
      </c>
      <c r="D4249" s="59" t="s">
        <v>17</v>
      </c>
      <c r="F4249" s="59" t="s">
        <v>5</v>
      </c>
      <c r="G4249" s="152" t="str">
        <f>VLOOKUP(D4249,sku归属!A:B,2,0)</f>
        <v>其他</v>
      </c>
    </row>
    <row r="4250" spans="1:13" s="59" customFormat="1" customHeight="1">
      <c r="A4250" s="59" t="s">
        <v>11699</v>
      </c>
      <c r="B4250" s="59" t="s">
        <v>11700</v>
      </c>
      <c r="C4250" s="59" t="s">
        <v>8859</v>
      </c>
      <c r="D4250" s="59" t="s">
        <v>17</v>
      </c>
      <c r="F4250" s="59" t="s">
        <v>5</v>
      </c>
      <c r="G4250" s="152" t="str">
        <f>VLOOKUP(D4250,sku归属!A:B,2,0)</f>
        <v>其他</v>
      </c>
    </row>
    <row r="4251" spans="1:13" s="59" customFormat="1" customHeight="1">
      <c r="A4251" s="59" t="s">
        <v>11701</v>
      </c>
      <c r="B4251" s="59" t="s">
        <v>11702</v>
      </c>
      <c r="C4251" s="59" t="s">
        <v>8865</v>
      </c>
      <c r="D4251" s="59" t="s">
        <v>17</v>
      </c>
      <c r="F4251" s="59" t="s">
        <v>5</v>
      </c>
      <c r="G4251" s="152" t="str">
        <f>VLOOKUP(D4251,sku归属!A:B,2,0)</f>
        <v>其他</v>
      </c>
    </row>
    <row r="4252" spans="1:13" s="59" customFormat="1" customHeight="1">
      <c r="A4252" s="59" t="s">
        <v>11703</v>
      </c>
      <c r="B4252" s="59" t="s">
        <v>11704</v>
      </c>
      <c r="C4252" s="59" t="s">
        <v>8853</v>
      </c>
      <c r="D4252" s="59" t="s">
        <v>17</v>
      </c>
      <c r="F4252" s="59" t="s">
        <v>5</v>
      </c>
      <c r="G4252" s="152" t="str">
        <f>VLOOKUP(D4252,sku归属!A:B,2,0)</f>
        <v>其他</v>
      </c>
    </row>
    <row r="4253" spans="1:13" s="59" customFormat="1" customHeight="1">
      <c r="A4253" s="59" t="s">
        <v>11705</v>
      </c>
      <c r="B4253" s="59" t="s">
        <v>11706</v>
      </c>
      <c r="C4253" s="59" t="s">
        <v>8877</v>
      </c>
      <c r="D4253" s="59" t="s">
        <v>17</v>
      </c>
      <c r="F4253" s="59" t="s">
        <v>5</v>
      </c>
      <c r="G4253" s="152" t="str">
        <f>VLOOKUP(D4253,sku归属!A:B,2,0)</f>
        <v>其他</v>
      </c>
    </row>
    <row r="4254" spans="1:13" s="59" customFormat="1" customHeight="1">
      <c r="A4254" s="59" t="s">
        <v>11707</v>
      </c>
      <c r="B4254" s="59" t="s">
        <v>11708</v>
      </c>
      <c r="C4254" s="59" t="s">
        <v>8874</v>
      </c>
      <c r="D4254" s="59" t="s">
        <v>17</v>
      </c>
      <c r="F4254" s="59" t="s">
        <v>5</v>
      </c>
      <c r="G4254" s="152" t="str">
        <f>VLOOKUP(D4254,sku归属!A:B,2,0)</f>
        <v>其他</v>
      </c>
    </row>
    <row r="4255" spans="1:13" s="59" customFormat="1" customHeight="1">
      <c r="A4255" s="59" t="s">
        <v>11709</v>
      </c>
      <c r="B4255" s="59" t="s">
        <v>11710</v>
      </c>
      <c r="C4255" s="59" t="s">
        <v>8862</v>
      </c>
      <c r="D4255" s="59" t="s">
        <v>17</v>
      </c>
      <c r="F4255" s="59" t="s">
        <v>5</v>
      </c>
      <c r="G4255" s="152" t="str">
        <f>VLOOKUP(D4255,sku归属!A:B,2,0)</f>
        <v>其他</v>
      </c>
    </row>
    <row r="4256" spans="1:13" s="59" customFormat="1" customHeight="1">
      <c r="A4256" s="59" t="s">
        <v>11711</v>
      </c>
      <c r="B4256" s="59" t="s">
        <v>11712</v>
      </c>
      <c r="C4256" s="59" t="s">
        <v>8883</v>
      </c>
      <c r="D4256" s="59" t="s">
        <v>17</v>
      </c>
      <c r="F4256" s="59" t="s">
        <v>5</v>
      </c>
      <c r="G4256" s="152" t="str">
        <f>VLOOKUP(D4256,sku归属!A:B,2,0)</f>
        <v>其他</v>
      </c>
    </row>
    <row r="4257" spans="1:13" s="59" customFormat="1" customHeight="1">
      <c r="A4257" s="59" t="s">
        <v>11713</v>
      </c>
      <c r="B4257" s="59" t="s">
        <v>11714</v>
      </c>
      <c r="C4257" s="59" t="s">
        <v>11715</v>
      </c>
      <c r="D4257" s="59" t="s">
        <v>17</v>
      </c>
      <c r="F4257" s="59" t="s">
        <v>5</v>
      </c>
      <c r="G4257" s="152" t="str">
        <f>VLOOKUP(D4257,sku归属!A:B,2,0)</f>
        <v>其他</v>
      </c>
    </row>
    <row r="4258" spans="1:13" s="59" customFormat="1" customHeight="1">
      <c r="A4258" s="59" t="s">
        <v>11716</v>
      </c>
      <c r="B4258" s="59" t="s">
        <v>11717</v>
      </c>
      <c r="C4258" s="59" t="s">
        <v>11718</v>
      </c>
      <c r="D4258" s="59" t="s">
        <v>17</v>
      </c>
      <c r="F4258" s="59" t="s">
        <v>5</v>
      </c>
      <c r="G4258" s="152" t="str">
        <f>VLOOKUP(D4258,sku归属!A:B,2,0)</f>
        <v>其他</v>
      </c>
    </row>
    <row r="4259" spans="1:13" s="59" customFormat="1" customHeight="1">
      <c r="A4259" s="59" t="s">
        <v>11719</v>
      </c>
      <c r="B4259" s="59" t="s">
        <v>11720</v>
      </c>
      <c r="C4259" s="59" t="s">
        <v>11721</v>
      </c>
      <c r="D4259" s="59" t="s">
        <v>17</v>
      </c>
      <c r="F4259" s="59" t="s">
        <v>5</v>
      </c>
      <c r="G4259" s="152" t="str">
        <f>VLOOKUP(D4259,sku归属!A:B,2,0)</f>
        <v>其他</v>
      </c>
    </row>
    <row r="4260" spans="1:13" s="59" customFormat="1" customHeight="1">
      <c r="A4260" s="59" t="s">
        <v>11722</v>
      </c>
      <c r="B4260" s="59" t="s">
        <v>11723</v>
      </c>
      <c r="C4260" s="59" t="s">
        <v>11724</v>
      </c>
      <c r="D4260" s="59" t="s">
        <v>17</v>
      </c>
      <c r="F4260" s="59" t="s">
        <v>5</v>
      </c>
      <c r="G4260" s="152" t="str">
        <f>VLOOKUP(D4260,sku归属!A:B,2,0)</f>
        <v>其他</v>
      </c>
    </row>
    <row r="4261" spans="1:13" s="59" customFormat="1" customHeight="1">
      <c r="A4261" s="59" t="s">
        <v>11725</v>
      </c>
      <c r="B4261" s="59" t="s">
        <v>11726</v>
      </c>
      <c r="C4261" s="59" t="s">
        <v>11727</v>
      </c>
      <c r="D4261" s="59" t="s">
        <v>17</v>
      </c>
      <c r="F4261" s="59" t="s">
        <v>5</v>
      </c>
      <c r="G4261" s="152" t="str">
        <f>VLOOKUP(D4261,sku归属!A:B,2,0)</f>
        <v>其他</v>
      </c>
    </row>
    <row r="4262" spans="1:13" s="59" customFormat="1" customHeight="1">
      <c r="A4262" s="59" t="s">
        <v>11728</v>
      </c>
      <c r="B4262" s="59" t="s">
        <v>11729</v>
      </c>
      <c r="C4262" s="59" t="s">
        <v>11730</v>
      </c>
      <c r="D4262" s="59" t="s">
        <v>17</v>
      </c>
      <c r="F4262" s="59" t="s">
        <v>5</v>
      </c>
      <c r="G4262" s="152" t="str">
        <f>VLOOKUP(D4262,sku归属!A:B,2,0)</f>
        <v>其他</v>
      </c>
    </row>
    <row r="4263" spans="1:13" s="59" customFormat="1" customHeight="1">
      <c r="A4263" s="59" t="s">
        <v>11731</v>
      </c>
      <c r="B4263" s="59" t="s">
        <v>11732</v>
      </c>
      <c r="C4263" s="59" t="s">
        <v>11733</v>
      </c>
      <c r="D4263" s="59" t="s">
        <v>17</v>
      </c>
      <c r="F4263" s="59" t="s">
        <v>5</v>
      </c>
      <c r="G4263" s="152" t="str">
        <f>VLOOKUP(D4263,sku归属!A:B,2,0)</f>
        <v>其他</v>
      </c>
    </row>
    <row r="4264" spans="1:13" s="59" customFormat="1" customHeight="1">
      <c r="A4264" s="59" t="s">
        <v>11734</v>
      </c>
      <c r="B4264" s="59" t="s">
        <v>11735</v>
      </c>
      <c r="C4264" s="59" t="s">
        <v>11736</v>
      </c>
      <c r="D4264" s="59" t="s">
        <v>16</v>
      </c>
      <c r="F4264" s="59" t="s">
        <v>5</v>
      </c>
      <c r="G4264" s="152" t="str">
        <f>VLOOKUP(D4264,sku归属!A:B,2,0)</f>
        <v>其他</v>
      </c>
    </row>
    <row r="4265" spans="1:13" s="59" customFormat="1" customHeight="1">
      <c r="A4265" s="59" t="s">
        <v>11737</v>
      </c>
      <c r="B4265" s="59" t="s">
        <v>11738</v>
      </c>
      <c r="C4265" s="59" t="s">
        <v>11739</v>
      </c>
      <c r="D4265" s="59" t="s">
        <v>16</v>
      </c>
      <c r="F4265" s="59" t="s">
        <v>5</v>
      </c>
      <c r="G4265" s="152" t="str">
        <f>VLOOKUP(D4265,sku归属!A:B,2,0)</f>
        <v>其他</v>
      </c>
    </row>
    <row r="4266" spans="1:13" s="59" customFormat="1" customHeight="1">
      <c r="A4266" s="59" t="s">
        <v>11740</v>
      </c>
      <c r="B4266" s="59" t="s">
        <v>11741</v>
      </c>
      <c r="C4266" s="59" t="s">
        <v>4183</v>
      </c>
      <c r="D4266" s="59" t="s">
        <v>16</v>
      </c>
      <c r="F4266" s="59" t="s">
        <v>5</v>
      </c>
      <c r="G4266" s="152" t="str">
        <f>VLOOKUP(D4266,sku归属!A:B,2,0)</f>
        <v>其他</v>
      </c>
    </row>
    <row r="4267" spans="1:13" s="59" customFormat="1" customHeight="1">
      <c r="A4267" s="59" t="s">
        <v>11742</v>
      </c>
      <c r="B4267" s="59" t="s">
        <v>11743</v>
      </c>
      <c r="C4267" s="59" t="s">
        <v>11744</v>
      </c>
      <c r="D4267" s="59" t="s">
        <v>16</v>
      </c>
      <c r="F4267" s="59" t="s">
        <v>5</v>
      </c>
      <c r="G4267" s="152" t="str">
        <f>VLOOKUP(D4267,sku归属!A:B,2,0)</f>
        <v>其他</v>
      </c>
    </row>
    <row r="4268" spans="1:13" s="59" customFormat="1" customHeight="1">
      <c r="A4268" s="59" t="s">
        <v>11745</v>
      </c>
      <c r="B4268" s="59" t="s">
        <v>11746</v>
      </c>
      <c r="C4268" s="59" t="s">
        <v>11747</v>
      </c>
      <c r="D4268" s="59" t="s">
        <v>16</v>
      </c>
      <c r="F4268" s="59" t="s">
        <v>5</v>
      </c>
      <c r="G4268" s="152" t="str">
        <f>VLOOKUP(D4268,sku归属!A:B,2,0)</f>
        <v>其他</v>
      </c>
    </row>
    <row r="4269" spans="1:13" s="59" customFormat="1" customHeight="1">
      <c r="A4269" s="59" t="s">
        <v>11748</v>
      </c>
      <c r="B4269" s="59" t="s">
        <v>11749</v>
      </c>
      <c r="C4269" s="59" t="s">
        <v>11750</v>
      </c>
      <c r="D4269" s="59" t="s">
        <v>16</v>
      </c>
      <c r="F4269" s="59" t="s">
        <v>5</v>
      </c>
      <c r="G4269" s="152" t="str">
        <f>VLOOKUP(D4269,sku归属!A:B,2,0)</f>
        <v>其他</v>
      </c>
    </row>
    <row r="4270" spans="1:13" s="59" customFormat="1" customHeight="1">
      <c r="A4270" s="59" t="s">
        <v>11751</v>
      </c>
      <c r="B4270" s="59" t="s">
        <v>11752</v>
      </c>
      <c r="C4270" s="59" t="s">
        <v>11753</v>
      </c>
      <c r="D4270" s="59" t="s">
        <v>16</v>
      </c>
      <c r="F4270" s="59" t="s">
        <v>5</v>
      </c>
      <c r="G4270" s="152" t="str">
        <f>VLOOKUP(D4270,sku归属!A:B,2,0)</f>
        <v>其他</v>
      </c>
    </row>
    <row r="4271" spans="1:13" s="59" customFormat="1" customHeight="1">
      <c r="A4271" s="59" t="s">
        <v>11754</v>
      </c>
      <c r="B4271" s="59" t="s">
        <v>11755</v>
      </c>
      <c r="C4271" s="59" t="s">
        <v>11756</v>
      </c>
      <c r="D4271" s="59" t="s">
        <v>16</v>
      </c>
      <c r="F4271" s="59" t="s">
        <v>5</v>
      </c>
      <c r="G4271" s="152" t="str">
        <f>VLOOKUP(D4271,sku归属!A:B,2,0)</f>
        <v>其他</v>
      </c>
    </row>
    <row r="4272" spans="1:13" s="59" customFormat="1" customHeight="1">
      <c r="A4272" s="59" t="s">
        <v>11757</v>
      </c>
      <c r="B4272" s="59" t="s">
        <v>11758</v>
      </c>
      <c r="C4272" s="59" t="s">
        <v>11759</v>
      </c>
      <c r="D4272" s="59" t="s">
        <v>16</v>
      </c>
      <c r="F4272" s="59" t="s">
        <v>5</v>
      </c>
      <c r="G4272" s="152" t="str">
        <f>VLOOKUP(D4272,sku归属!A:B,2,0)</f>
        <v>其他</v>
      </c>
    </row>
    <row r="4273" spans="1:13" s="59" customFormat="1" customHeight="1">
      <c r="A4273" s="59" t="s">
        <v>11760</v>
      </c>
      <c r="B4273" s="59" t="s">
        <v>11761</v>
      </c>
      <c r="C4273" s="59" t="s">
        <v>11762</v>
      </c>
      <c r="D4273" s="59" t="s">
        <v>16</v>
      </c>
      <c r="F4273" s="59" t="s">
        <v>5</v>
      </c>
      <c r="G4273" s="152" t="str">
        <f>VLOOKUP(D4273,sku归属!A:B,2,0)</f>
        <v>其他</v>
      </c>
    </row>
    <row r="4274" spans="1:13" s="59" customFormat="1" customHeight="1">
      <c r="A4274" s="59" t="s">
        <v>11763</v>
      </c>
      <c r="B4274" s="59" t="s">
        <v>11764</v>
      </c>
      <c r="C4274" s="59" t="s">
        <v>11765</v>
      </c>
      <c r="D4274" s="59" t="s">
        <v>16</v>
      </c>
      <c r="F4274" s="59" t="s">
        <v>5</v>
      </c>
      <c r="G4274" s="152" t="str">
        <f>VLOOKUP(D4274,sku归属!A:B,2,0)</f>
        <v>其他</v>
      </c>
    </row>
    <row r="4275" spans="1:13" s="59" customFormat="1" customHeight="1">
      <c r="A4275" s="59" t="s">
        <v>11766</v>
      </c>
      <c r="B4275" s="59" t="s">
        <v>11767</v>
      </c>
      <c r="C4275" s="59" t="s">
        <v>11768</v>
      </c>
      <c r="D4275" s="59" t="s">
        <v>16</v>
      </c>
      <c r="F4275" s="59" t="s">
        <v>5</v>
      </c>
      <c r="G4275" s="152" t="str">
        <f>VLOOKUP(D4275,sku归属!A:B,2,0)</f>
        <v>其他</v>
      </c>
    </row>
    <row r="4276" spans="1:13" s="59" customFormat="1" customHeight="1">
      <c r="A4276" s="59" t="s">
        <v>11769</v>
      </c>
      <c r="B4276" s="59" t="s">
        <v>11770</v>
      </c>
      <c r="C4276" s="59" t="s">
        <v>11771</v>
      </c>
      <c r="D4276" s="59" t="s">
        <v>16</v>
      </c>
      <c r="F4276" s="59" t="s">
        <v>5</v>
      </c>
      <c r="G4276" s="152" t="str">
        <f>VLOOKUP(D4276,sku归属!A:B,2,0)</f>
        <v>其他</v>
      </c>
    </row>
    <row r="4277" spans="1:13" s="59" customFormat="1" customHeight="1">
      <c r="A4277" s="59" t="s">
        <v>11772</v>
      </c>
      <c r="B4277" s="59" t="s">
        <v>11773</v>
      </c>
      <c r="C4277" s="59" t="s">
        <v>11774</v>
      </c>
      <c r="D4277" s="59" t="s">
        <v>16</v>
      </c>
      <c r="F4277" s="59" t="s">
        <v>5</v>
      </c>
      <c r="G4277" s="152" t="str">
        <f>VLOOKUP(D4277,sku归属!A:B,2,0)</f>
        <v>其他</v>
      </c>
    </row>
    <row r="4278" spans="1:13" s="59" customFormat="1" customHeight="1">
      <c r="A4278" s="59" t="s">
        <v>11775</v>
      </c>
      <c r="B4278" s="59" t="s">
        <v>11776</v>
      </c>
      <c r="C4278" s="59" t="s">
        <v>11777</v>
      </c>
      <c r="D4278" s="59" t="s">
        <v>16</v>
      </c>
      <c r="F4278" s="59" t="s">
        <v>5</v>
      </c>
      <c r="G4278" s="152" t="str">
        <f>VLOOKUP(D4278,sku归属!A:B,2,0)</f>
        <v>其他</v>
      </c>
    </row>
    <row r="4279" spans="1:13" s="59" customFormat="1" customHeight="1">
      <c r="A4279" s="59" t="s">
        <v>11778</v>
      </c>
      <c r="B4279" s="59" t="s">
        <v>11779</v>
      </c>
      <c r="C4279" s="59" t="s">
        <v>11780</v>
      </c>
      <c r="D4279" s="59" t="s">
        <v>16</v>
      </c>
      <c r="F4279" s="59" t="s">
        <v>5</v>
      </c>
      <c r="G4279" s="152" t="str">
        <f>VLOOKUP(D4279,sku归属!A:B,2,0)</f>
        <v>其他</v>
      </c>
    </row>
    <row r="4280" spans="1:13" s="59" customFormat="1" customHeight="1">
      <c r="A4280" s="59" t="s">
        <v>11781</v>
      </c>
      <c r="B4280" s="59" t="s">
        <v>11782</v>
      </c>
      <c r="C4280" s="59" t="s">
        <v>11783</v>
      </c>
      <c r="D4280" s="59" t="s">
        <v>16</v>
      </c>
      <c r="F4280" s="59" t="s">
        <v>5</v>
      </c>
      <c r="G4280" s="152" t="str">
        <f>VLOOKUP(D4280,sku归属!A:B,2,0)</f>
        <v>其他</v>
      </c>
    </row>
    <row r="4281" spans="1:13" s="59" customFormat="1" customHeight="1">
      <c r="A4281" s="59" t="s">
        <v>11784</v>
      </c>
      <c r="B4281" s="59" t="s">
        <v>11785</v>
      </c>
      <c r="C4281" s="59" t="s">
        <v>11786</v>
      </c>
      <c r="D4281" s="59" t="s">
        <v>16</v>
      </c>
      <c r="F4281" s="59" t="s">
        <v>5</v>
      </c>
      <c r="G4281" s="152" t="str">
        <f>VLOOKUP(D4281,sku归属!A:B,2,0)</f>
        <v>其他</v>
      </c>
    </row>
    <row r="4282" spans="1:13" s="59" customFormat="1" customHeight="1">
      <c r="A4282" s="59" t="s">
        <v>11787</v>
      </c>
      <c r="B4282" s="59" t="s">
        <v>11788</v>
      </c>
      <c r="C4282" s="59" t="s">
        <v>11789</v>
      </c>
      <c r="D4282" s="59" t="s">
        <v>16</v>
      </c>
      <c r="F4282" s="59" t="s">
        <v>5</v>
      </c>
      <c r="G4282" s="152" t="str">
        <f>VLOOKUP(D4282,sku归属!A:B,2,0)</f>
        <v>其他</v>
      </c>
    </row>
    <row r="4283" spans="1:13" s="59" customFormat="1" customHeight="1">
      <c r="A4283" s="59" t="s">
        <v>11790</v>
      </c>
      <c r="B4283" s="59" t="s">
        <v>11791</v>
      </c>
      <c r="C4283" s="59" t="s">
        <v>11792</v>
      </c>
      <c r="D4283" s="59" t="s">
        <v>16</v>
      </c>
      <c r="F4283" s="59" t="s">
        <v>5</v>
      </c>
      <c r="G4283" s="152" t="str">
        <f>VLOOKUP(D4283,sku归属!A:B,2,0)</f>
        <v>其他</v>
      </c>
    </row>
    <row r="4284" spans="1:13" s="59" customFormat="1" customHeight="1">
      <c r="A4284" s="59" t="s">
        <v>11793</v>
      </c>
      <c r="B4284" s="59" t="s">
        <v>11794</v>
      </c>
      <c r="C4284" s="59" t="s">
        <v>11795</v>
      </c>
      <c r="D4284" s="59" t="s">
        <v>16</v>
      </c>
      <c r="F4284" s="59" t="s">
        <v>5</v>
      </c>
      <c r="G4284" s="152" t="str">
        <f>VLOOKUP(D4284,sku归属!A:B,2,0)</f>
        <v>其他</v>
      </c>
    </row>
    <row r="4285" spans="1:13" s="59" customFormat="1" customHeight="1">
      <c r="A4285" s="59" t="s">
        <v>11796</v>
      </c>
      <c r="B4285" s="59" t="s">
        <v>11797</v>
      </c>
      <c r="C4285" s="59" t="s">
        <v>11798</v>
      </c>
      <c r="D4285" s="59" t="s">
        <v>16</v>
      </c>
      <c r="F4285" s="59" t="s">
        <v>5</v>
      </c>
      <c r="G4285" s="152" t="str">
        <f>VLOOKUP(D4285,sku归属!A:B,2,0)</f>
        <v>其他</v>
      </c>
    </row>
    <row r="4286" spans="1:13" s="59" customFormat="1" customHeight="1">
      <c r="A4286" s="59" t="s">
        <v>11799</v>
      </c>
      <c r="B4286" s="59" t="s">
        <v>11800</v>
      </c>
      <c r="C4286" s="59" t="s">
        <v>11801</v>
      </c>
      <c r="D4286" s="59" t="s">
        <v>16</v>
      </c>
      <c r="F4286" s="59" t="s">
        <v>5</v>
      </c>
      <c r="G4286" s="152" t="str">
        <f>VLOOKUP(D4286,sku归属!A:B,2,0)</f>
        <v>其他</v>
      </c>
    </row>
    <row r="4287" spans="1:13" s="59" customFormat="1" customHeight="1">
      <c r="A4287" s="59" t="s">
        <v>11802</v>
      </c>
      <c r="B4287" s="59" t="s">
        <v>11803</v>
      </c>
      <c r="C4287" s="59" t="s">
        <v>11804</v>
      </c>
      <c r="D4287" s="59" t="s">
        <v>16</v>
      </c>
      <c r="F4287" s="59" t="s">
        <v>5</v>
      </c>
      <c r="G4287" s="152" t="str">
        <f>VLOOKUP(D4287,sku归属!A:B,2,0)</f>
        <v>其他</v>
      </c>
    </row>
    <row r="4288" spans="1:13" s="59" customFormat="1" customHeight="1">
      <c r="A4288" s="59" t="s">
        <v>11805</v>
      </c>
      <c r="B4288" s="59" t="s">
        <v>11806</v>
      </c>
      <c r="C4288" s="59" t="s">
        <v>11807</v>
      </c>
      <c r="D4288" s="59" t="s">
        <v>16</v>
      </c>
      <c r="F4288" s="59" t="s">
        <v>5</v>
      </c>
      <c r="G4288" s="152" t="str">
        <f>VLOOKUP(D4288,sku归属!A:B,2,0)</f>
        <v>其他</v>
      </c>
    </row>
    <row r="4289" spans="1:13" s="59" customFormat="1" customHeight="1">
      <c r="A4289" s="59" t="s">
        <v>11808</v>
      </c>
      <c r="B4289" s="59" t="s">
        <v>11809</v>
      </c>
      <c r="C4289" s="59" t="s">
        <v>11810</v>
      </c>
      <c r="D4289" s="59" t="s">
        <v>16</v>
      </c>
      <c r="F4289" s="59" t="s">
        <v>5</v>
      </c>
      <c r="G4289" s="152" t="str">
        <f>VLOOKUP(D4289,sku归属!A:B,2,0)</f>
        <v>其他</v>
      </c>
    </row>
    <row r="4290" spans="1:13" s="59" customFormat="1" customHeight="1">
      <c r="A4290" s="59" t="s">
        <v>11811</v>
      </c>
      <c r="B4290" s="59" t="s">
        <v>11812</v>
      </c>
      <c r="C4290" s="59" t="s">
        <v>11813</v>
      </c>
      <c r="D4290" s="59" t="s">
        <v>16</v>
      </c>
      <c r="F4290" s="59" t="s">
        <v>5</v>
      </c>
      <c r="G4290" s="152" t="str">
        <f>VLOOKUP(D4290,sku归属!A:B,2,0)</f>
        <v>其他</v>
      </c>
    </row>
    <row r="4291" spans="1:13" s="59" customFormat="1" customHeight="1">
      <c r="A4291" s="59" t="s">
        <v>11814</v>
      </c>
      <c r="B4291" s="59" t="s">
        <v>11815</v>
      </c>
      <c r="C4291" s="59" t="s">
        <v>11816</v>
      </c>
      <c r="D4291" s="59" t="s">
        <v>16</v>
      </c>
      <c r="F4291" s="59" t="s">
        <v>5</v>
      </c>
      <c r="G4291" s="152" t="str">
        <f>VLOOKUP(D4291,sku归属!A:B,2,0)</f>
        <v>其他</v>
      </c>
    </row>
    <row r="4292" spans="1:13" s="59" customFormat="1" customHeight="1">
      <c r="A4292" s="59" t="s">
        <v>11817</v>
      </c>
      <c r="B4292" s="59" t="s">
        <v>11818</v>
      </c>
      <c r="C4292" s="59" t="s">
        <v>11819</v>
      </c>
      <c r="D4292" s="59" t="s">
        <v>16</v>
      </c>
      <c r="F4292" s="59" t="s">
        <v>5</v>
      </c>
      <c r="G4292" s="152" t="str">
        <f>VLOOKUP(D4292,sku归属!A:B,2,0)</f>
        <v>其他</v>
      </c>
    </row>
    <row r="4293" spans="1:13" s="59" customFormat="1" customHeight="1">
      <c r="A4293" s="59" t="s">
        <v>11820</v>
      </c>
      <c r="B4293" s="59" t="s">
        <v>11821</v>
      </c>
      <c r="C4293" s="59" t="s">
        <v>11822</v>
      </c>
      <c r="D4293" s="59" t="s">
        <v>16</v>
      </c>
      <c r="F4293" s="59" t="s">
        <v>5</v>
      </c>
      <c r="G4293" s="152" t="str">
        <f>VLOOKUP(D4293,sku归属!A:B,2,0)</f>
        <v>其他</v>
      </c>
    </row>
    <row r="4294" spans="1:13" s="59" customFormat="1" customHeight="1">
      <c r="A4294" s="59" t="s">
        <v>11823</v>
      </c>
      <c r="B4294" s="59" t="s">
        <v>11824</v>
      </c>
      <c r="C4294" s="59" t="s">
        <v>11825</v>
      </c>
      <c r="D4294" s="59" t="s">
        <v>16</v>
      </c>
      <c r="F4294" s="59" t="s">
        <v>5</v>
      </c>
      <c r="G4294" s="152" t="str">
        <f>VLOOKUP(D4294,sku归属!A:B,2,0)</f>
        <v>其他</v>
      </c>
    </row>
    <row r="4295" spans="1:13" s="59" customFormat="1" customHeight="1">
      <c r="A4295" s="59" t="s">
        <v>11826</v>
      </c>
      <c r="B4295" s="59" t="s">
        <v>11827</v>
      </c>
      <c r="C4295" s="59" t="s">
        <v>11828</v>
      </c>
      <c r="D4295" s="59" t="s">
        <v>16</v>
      </c>
      <c r="F4295" s="59" t="s">
        <v>5</v>
      </c>
      <c r="G4295" s="152" t="str">
        <f>VLOOKUP(D4295,sku归属!A:B,2,0)</f>
        <v>其他</v>
      </c>
    </row>
    <row r="4296" spans="1:13" s="59" customFormat="1" customHeight="1">
      <c r="A4296" s="59" t="s">
        <v>11829</v>
      </c>
      <c r="B4296" s="59" t="s">
        <v>11830</v>
      </c>
      <c r="C4296" s="59" t="s">
        <v>11831</v>
      </c>
      <c r="D4296" s="59" t="s">
        <v>16</v>
      </c>
      <c r="F4296" s="59" t="s">
        <v>5</v>
      </c>
      <c r="G4296" s="152" t="str">
        <f>VLOOKUP(D4296,sku归属!A:B,2,0)</f>
        <v>其他</v>
      </c>
    </row>
    <row r="4297" spans="1:13" s="59" customFormat="1" customHeight="1">
      <c r="A4297" s="59" t="s">
        <v>11832</v>
      </c>
      <c r="B4297" s="59" t="s">
        <v>11833</v>
      </c>
      <c r="C4297" s="59" t="s">
        <v>11834</v>
      </c>
      <c r="D4297" s="59" t="s">
        <v>16</v>
      </c>
      <c r="F4297" s="59" t="s">
        <v>5</v>
      </c>
      <c r="G4297" s="152" t="str">
        <f>VLOOKUP(D4297,sku归属!A:B,2,0)</f>
        <v>其他</v>
      </c>
    </row>
    <row r="4298" spans="1:13" s="59" customFormat="1" customHeight="1">
      <c r="A4298" s="59" t="s">
        <v>11835</v>
      </c>
      <c r="B4298" s="59" t="s">
        <v>11836</v>
      </c>
      <c r="C4298" s="59" t="s">
        <v>11837</v>
      </c>
      <c r="D4298" s="59" t="s">
        <v>16</v>
      </c>
      <c r="F4298" s="59" t="s">
        <v>5</v>
      </c>
      <c r="G4298" s="152" t="str">
        <f>VLOOKUP(D4298,sku归属!A:B,2,0)</f>
        <v>其他</v>
      </c>
    </row>
    <row r="4299" spans="1:13" s="59" customFormat="1" customHeight="1">
      <c r="A4299" s="59" t="s">
        <v>11838</v>
      </c>
      <c r="B4299" s="59" t="s">
        <v>11839</v>
      </c>
      <c r="C4299" s="59" t="s">
        <v>11840</v>
      </c>
      <c r="D4299" s="59" t="s">
        <v>16</v>
      </c>
      <c r="F4299" s="59" t="s">
        <v>5</v>
      </c>
      <c r="G4299" s="152" t="str">
        <f>VLOOKUP(D4299,sku归属!A:B,2,0)</f>
        <v>其他</v>
      </c>
    </row>
    <row r="4300" spans="1:13" s="59" customFormat="1" customHeight="1">
      <c r="A4300" s="59" t="s">
        <v>11841</v>
      </c>
      <c r="B4300" s="59" t="s">
        <v>11842</v>
      </c>
      <c r="C4300" s="59" t="s">
        <v>11843</v>
      </c>
      <c r="D4300" s="59" t="s">
        <v>16</v>
      </c>
      <c r="F4300" s="59" t="s">
        <v>5</v>
      </c>
      <c r="G4300" s="152" t="str">
        <f>VLOOKUP(D4300,sku归属!A:B,2,0)</f>
        <v>其他</v>
      </c>
    </row>
    <row r="4301" spans="1:13" s="59" customFormat="1" customHeight="1">
      <c r="A4301" s="59" t="s">
        <v>11844</v>
      </c>
      <c r="B4301" s="59" t="s">
        <v>11845</v>
      </c>
      <c r="C4301" s="59" t="s">
        <v>11846</v>
      </c>
      <c r="D4301" s="59" t="s">
        <v>16</v>
      </c>
      <c r="F4301" s="59" t="s">
        <v>5</v>
      </c>
      <c r="G4301" s="152" t="str">
        <f>VLOOKUP(D4301,sku归属!A:B,2,0)</f>
        <v>其他</v>
      </c>
    </row>
    <row r="4302" spans="1:13" s="59" customFormat="1" customHeight="1">
      <c r="A4302" s="59" t="s">
        <v>11847</v>
      </c>
      <c r="B4302" s="59" t="s">
        <v>11848</v>
      </c>
      <c r="C4302" s="59" t="s">
        <v>11849</v>
      </c>
      <c r="D4302" s="59" t="s">
        <v>16</v>
      </c>
      <c r="F4302" s="59" t="s">
        <v>5</v>
      </c>
      <c r="G4302" s="152" t="str">
        <f>VLOOKUP(D4302,sku归属!A:B,2,0)</f>
        <v>其他</v>
      </c>
    </row>
    <row r="4303" spans="1:13" s="59" customFormat="1" customHeight="1">
      <c r="A4303" s="59" t="s">
        <v>11850</v>
      </c>
      <c r="B4303" s="59" t="s">
        <v>11851</v>
      </c>
      <c r="C4303" s="59" t="s">
        <v>11852</v>
      </c>
      <c r="D4303" s="59" t="s">
        <v>16</v>
      </c>
      <c r="F4303" s="59" t="s">
        <v>5</v>
      </c>
      <c r="G4303" s="152" t="str">
        <f>VLOOKUP(D4303,sku归属!A:B,2,0)</f>
        <v>其他</v>
      </c>
    </row>
    <row r="4304" spans="1:13" s="59" customFormat="1" customHeight="1">
      <c r="A4304" s="59" t="s">
        <v>11853</v>
      </c>
      <c r="B4304" s="59" t="s">
        <v>11854</v>
      </c>
      <c r="C4304" s="59" t="s">
        <v>6868</v>
      </c>
      <c r="D4304" s="59" t="s">
        <v>19</v>
      </c>
      <c r="F4304" s="59" t="s">
        <v>5</v>
      </c>
      <c r="G4304" s="152" t="str">
        <f>VLOOKUP(D4304,sku归属!A:B,2,0)</f>
        <v>许梓渝</v>
      </c>
    </row>
    <row r="4305" spans="1:13" s="59" customFormat="1" customHeight="1">
      <c r="A4305" s="59" t="s">
        <v>11855</v>
      </c>
      <c r="B4305" s="59" t="s">
        <v>11856</v>
      </c>
      <c r="C4305" s="59" t="s">
        <v>11857</v>
      </c>
      <c r="D4305" s="59" t="s">
        <v>19</v>
      </c>
      <c r="F4305" s="59" t="s">
        <v>5</v>
      </c>
      <c r="G4305" s="152" t="str">
        <f>VLOOKUP(D4305,sku归属!A:B,2,0)</f>
        <v>许梓渝</v>
      </c>
    </row>
    <row r="4306" spans="1:13" s="59" customFormat="1" customHeight="1">
      <c r="A4306" s="59" t="s">
        <v>11858</v>
      </c>
      <c r="B4306" s="59" t="s">
        <v>11859</v>
      </c>
      <c r="C4306" s="59" t="s">
        <v>6874</v>
      </c>
      <c r="D4306" s="59" t="s">
        <v>19</v>
      </c>
      <c r="F4306" s="59" t="s">
        <v>5</v>
      </c>
      <c r="G4306" s="152" t="str">
        <f>VLOOKUP(D4306,sku归属!A:B,2,0)</f>
        <v>许梓渝</v>
      </c>
    </row>
    <row r="4307" spans="1:13" s="59" customFormat="1" customHeight="1">
      <c r="A4307" s="59" t="s">
        <v>11860</v>
      </c>
      <c r="B4307" s="59" t="s">
        <v>11861</v>
      </c>
      <c r="C4307" s="59" t="s">
        <v>6877</v>
      </c>
      <c r="D4307" s="59" t="s">
        <v>19</v>
      </c>
      <c r="F4307" s="59" t="s">
        <v>5</v>
      </c>
      <c r="G4307" s="152" t="str">
        <f>VLOOKUP(D4307,sku归属!A:B,2,0)</f>
        <v>许梓渝</v>
      </c>
    </row>
    <row r="4308" spans="1:13" s="59" customFormat="1" customHeight="1">
      <c r="A4308" s="59" t="s">
        <v>11862</v>
      </c>
      <c r="B4308" s="59" t="s">
        <v>11863</v>
      </c>
      <c r="C4308" s="59" t="s">
        <v>6880</v>
      </c>
      <c r="D4308" s="59" t="s">
        <v>19</v>
      </c>
      <c r="F4308" s="59" t="s">
        <v>5</v>
      </c>
      <c r="G4308" s="152" t="str">
        <f>VLOOKUP(D4308,sku归属!A:B,2,0)</f>
        <v>许梓渝</v>
      </c>
    </row>
    <row r="4309" spans="1:13" s="59" customFormat="1" customHeight="1">
      <c r="A4309" s="59" t="s">
        <v>11864</v>
      </c>
      <c r="B4309" s="59" t="s">
        <v>11865</v>
      </c>
      <c r="C4309" s="59" t="s">
        <v>6883</v>
      </c>
      <c r="D4309" s="59" t="s">
        <v>19</v>
      </c>
      <c r="F4309" s="59" t="s">
        <v>5</v>
      </c>
      <c r="G4309" s="152" t="str">
        <f>VLOOKUP(D4309,sku归属!A:B,2,0)</f>
        <v>许梓渝</v>
      </c>
    </row>
    <row r="4310" spans="1:13" s="59" customFormat="1" customHeight="1">
      <c r="A4310" s="59" t="s">
        <v>11866</v>
      </c>
      <c r="B4310" s="59" t="s">
        <v>11867</v>
      </c>
      <c r="C4310" s="59" t="s">
        <v>11868</v>
      </c>
      <c r="D4310" s="59" t="s">
        <v>19</v>
      </c>
      <c r="F4310" s="59" t="s">
        <v>5</v>
      </c>
      <c r="G4310" s="152" t="str">
        <f>VLOOKUP(D4310,sku归属!A:B,2,0)</f>
        <v>许梓渝</v>
      </c>
    </row>
    <row r="4311" spans="1:13" s="59" customFormat="1" customHeight="1">
      <c r="A4311" s="59" t="s">
        <v>11869</v>
      </c>
      <c r="B4311" s="59" t="s">
        <v>11870</v>
      </c>
      <c r="C4311" s="59" t="s">
        <v>11871</v>
      </c>
      <c r="D4311" s="59" t="s">
        <v>19</v>
      </c>
      <c r="F4311" s="59" t="s">
        <v>5</v>
      </c>
      <c r="G4311" s="152" t="str">
        <f>VLOOKUP(D4311,sku归属!A:B,2,0)</f>
        <v>许梓渝</v>
      </c>
    </row>
    <row r="4312" spans="1:13" s="59" customFormat="1" customHeight="1">
      <c r="A4312" s="59" t="s">
        <v>11872</v>
      </c>
      <c r="B4312" s="59" t="s">
        <v>11873</v>
      </c>
      <c r="C4312" s="59" t="s">
        <v>7061</v>
      </c>
      <c r="D4312" s="59" t="s">
        <v>19</v>
      </c>
      <c r="F4312" s="59" t="s">
        <v>5</v>
      </c>
      <c r="G4312" s="152" t="str">
        <f>VLOOKUP(D4312,sku归属!A:B,2,0)</f>
        <v>许梓渝</v>
      </c>
    </row>
    <row r="4313" spans="1:13" s="59" customFormat="1" customHeight="1">
      <c r="A4313" s="59" t="s">
        <v>11874</v>
      </c>
      <c r="B4313" s="59" t="s">
        <v>11875</v>
      </c>
      <c r="C4313" s="59" t="s">
        <v>7070</v>
      </c>
      <c r="D4313" s="59" t="s">
        <v>19</v>
      </c>
      <c r="F4313" s="59" t="s">
        <v>5</v>
      </c>
      <c r="G4313" s="152" t="str">
        <f>VLOOKUP(D4313,sku归属!A:B,2,0)</f>
        <v>许梓渝</v>
      </c>
    </row>
    <row r="4314" spans="1:13" s="59" customFormat="1" customHeight="1">
      <c r="A4314" s="59" t="s">
        <v>11876</v>
      </c>
      <c r="B4314" s="59" t="s">
        <v>11877</v>
      </c>
      <c r="C4314" s="59" t="s">
        <v>11878</v>
      </c>
      <c r="D4314" s="59" t="s">
        <v>19</v>
      </c>
      <c r="F4314" s="59" t="s">
        <v>5</v>
      </c>
      <c r="G4314" s="152" t="str">
        <f>VLOOKUP(D4314,sku归属!A:B,2,0)</f>
        <v>许梓渝</v>
      </c>
    </row>
    <row r="4315" spans="1:13" s="59" customFormat="1" customHeight="1">
      <c r="A4315" s="59" t="s">
        <v>11879</v>
      </c>
      <c r="B4315" s="59" t="s">
        <v>11880</v>
      </c>
      <c r="C4315" s="59" t="s">
        <v>7064</v>
      </c>
      <c r="D4315" s="59" t="s">
        <v>19</v>
      </c>
      <c r="F4315" s="59" t="s">
        <v>5</v>
      </c>
      <c r="G4315" s="152" t="str">
        <f>VLOOKUP(D4315,sku归属!A:B,2,0)</f>
        <v>许梓渝</v>
      </c>
    </row>
    <row r="4316" spans="1:13" s="59" customFormat="1" customHeight="1">
      <c r="A4316" s="59" t="s">
        <v>11881</v>
      </c>
      <c r="B4316" s="59" t="s">
        <v>11882</v>
      </c>
      <c r="C4316" s="59" t="s">
        <v>11883</v>
      </c>
      <c r="D4316" s="59" t="s">
        <v>19</v>
      </c>
      <c r="F4316" s="59" t="s">
        <v>5</v>
      </c>
      <c r="G4316" s="152" t="str">
        <f>VLOOKUP(D4316,sku归属!A:B,2,0)</f>
        <v>许梓渝</v>
      </c>
    </row>
    <row r="4317" spans="1:13" s="59" customFormat="1" customHeight="1">
      <c r="A4317" s="59" t="s">
        <v>11884</v>
      </c>
      <c r="B4317" s="59" t="s">
        <v>11885</v>
      </c>
      <c r="C4317" s="59" t="s">
        <v>7067</v>
      </c>
      <c r="D4317" s="59" t="s">
        <v>19</v>
      </c>
      <c r="F4317" s="59" t="s">
        <v>5</v>
      </c>
      <c r="G4317" s="152" t="str">
        <f>VLOOKUP(D4317,sku归属!A:B,2,0)</f>
        <v>许梓渝</v>
      </c>
    </row>
    <row r="4318" spans="1:13" s="59" customFormat="1" customHeight="1">
      <c r="A4318" s="59" t="s">
        <v>11886</v>
      </c>
      <c r="B4318" s="59" t="s">
        <v>11887</v>
      </c>
      <c r="C4318" s="59" t="s">
        <v>7073</v>
      </c>
      <c r="D4318" s="59" t="s">
        <v>19</v>
      </c>
      <c r="F4318" s="59" t="s">
        <v>5</v>
      </c>
      <c r="G4318" s="152" t="str">
        <f>VLOOKUP(D4318,sku归属!A:B,2,0)</f>
        <v>许梓渝</v>
      </c>
    </row>
    <row r="4319" spans="1:13" s="59" customFormat="1" customHeight="1">
      <c r="A4319" s="59" t="s">
        <v>11888</v>
      </c>
      <c r="B4319" s="59" t="s">
        <v>11889</v>
      </c>
      <c r="C4319" s="59" t="s">
        <v>7076</v>
      </c>
      <c r="D4319" s="59" t="s">
        <v>19</v>
      </c>
      <c r="F4319" s="59" t="s">
        <v>5</v>
      </c>
      <c r="G4319" s="152" t="str">
        <f>VLOOKUP(D4319,sku归属!A:B,2,0)</f>
        <v>许梓渝</v>
      </c>
    </row>
    <row r="4320" spans="1:13" s="59" customFormat="1" customHeight="1">
      <c r="A4320" s="59" t="s">
        <v>11890</v>
      </c>
      <c r="B4320" s="59" t="s">
        <v>11891</v>
      </c>
      <c r="C4320" s="59" t="s">
        <v>11892</v>
      </c>
      <c r="D4320" s="59" t="s">
        <v>19</v>
      </c>
      <c r="F4320" s="59" t="s">
        <v>5</v>
      </c>
      <c r="G4320" s="152" t="str">
        <f>VLOOKUP(D4320,sku归属!A:B,2,0)</f>
        <v>许梓渝</v>
      </c>
    </row>
    <row r="4321" spans="1:13" s="59" customFormat="1" customHeight="1">
      <c r="A4321" s="59" t="s">
        <v>11893</v>
      </c>
      <c r="B4321" s="59" t="s">
        <v>11894</v>
      </c>
      <c r="C4321" s="59" t="s">
        <v>11895</v>
      </c>
      <c r="D4321" s="59" t="s">
        <v>19</v>
      </c>
      <c r="F4321" s="59" t="s">
        <v>5</v>
      </c>
      <c r="G4321" s="152" t="str">
        <f>VLOOKUP(D4321,sku归属!A:B,2,0)</f>
        <v>许梓渝</v>
      </c>
    </row>
    <row r="4322" spans="1:13" s="59" customFormat="1" customHeight="1">
      <c r="A4322" s="59" t="s">
        <v>11896</v>
      </c>
      <c r="B4322" s="59" t="s">
        <v>11897</v>
      </c>
      <c r="C4322" s="59" t="s">
        <v>11898</v>
      </c>
      <c r="D4322" s="59" t="s">
        <v>19</v>
      </c>
      <c r="F4322" s="59" t="s">
        <v>5</v>
      </c>
      <c r="G4322" s="152" t="str">
        <f>VLOOKUP(D4322,sku归属!A:B,2,0)</f>
        <v>许梓渝</v>
      </c>
    </row>
    <row r="4323" spans="1:13" s="59" customFormat="1" customHeight="1">
      <c r="A4323" s="59" t="s">
        <v>11899</v>
      </c>
      <c r="B4323" s="59" t="s">
        <v>11900</v>
      </c>
      <c r="C4323" s="59" t="s">
        <v>11901</v>
      </c>
      <c r="D4323" s="59" t="s">
        <v>19</v>
      </c>
      <c r="F4323" s="59" t="s">
        <v>5</v>
      </c>
      <c r="G4323" s="152" t="str">
        <f>VLOOKUP(D4323,sku归属!A:B,2,0)</f>
        <v>许梓渝</v>
      </c>
    </row>
    <row r="4324" spans="1:13" s="59" customFormat="1" customHeight="1">
      <c r="A4324" s="59" t="s">
        <v>11902</v>
      </c>
      <c r="B4324" s="59" t="s">
        <v>11903</v>
      </c>
      <c r="C4324" s="59" t="s">
        <v>11904</v>
      </c>
      <c r="D4324" s="59" t="s">
        <v>19</v>
      </c>
      <c r="F4324" s="59" t="s">
        <v>5</v>
      </c>
      <c r="G4324" s="152" t="str">
        <f>VLOOKUP(D4324,sku归属!A:B,2,0)</f>
        <v>许梓渝</v>
      </c>
    </row>
    <row r="4325" spans="1:13" s="59" customFormat="1" customHeight="1">
      <c r="A4325" s="59" t="s">
        <v>11905</v>
      </c>
      <c r="B4325" s="59" t="s">
        <v>11906</v>
      </c>
      <c r="C4325" s="59" t="s">
        <v>4539</v>
      </c>
      <c r="D4325" s="59" t="s">
        <v>19</v>
      </c>
      <c r="F4325" s="59" t="s">
        <v>5</v>
      </c>
      <c r="G4325" s="152" t="str">
        <f>VLOOKUP(D4325,sku归属!A:B,2,0)</f>
        <v>许梓渝</v>
      </c>
    </row>
    <row r="4326" spans="1:13" s="59" customFormat="1" customHeight="1">
      <c r="A4326" s="59" t="s">
        <v>11907</v>
      </c>
      <c r="B4326" s="59" t="s">
        <v>11908</v>
      </c>
      <c r="C4326" s="59" t="s">
        <v>4530</v>
      </c>
      <c r="D4326" s="59" t="s">
        <v>19</v>
      </c>
      <c r="F4326" s="59" t="s">
        <v>5</v>
      </c>
      <c r="G4326" s="152" t="str">
        <f>VLOOKUP(D4326,sku归属!A:B,2,0)</f>
        <v>许梓渝</v>
      </c>
    </row>
    <row r="4327" spans="1:13" s="59" customFormat="1" customHeight="1">
      <c r="A4327" s="59" t="s">
        <v>11909</v>
      </c>
      <c r="B4327" s="59" t="s">
        <v>11910</v>
      </c>
      <c r="C4327" s="59" t="s">
        <v>4542</v>
      </c>
      <c r="D4327" s="59" t="s">
        <v>19</v>
      </c>
      <c r="F4327" s="59" t="s">
        <v>5</v>
      </c>
      <c r="G4327" s="152" t="str">
        <f>VLOOKUP(D4327,sku归属!A:B,2,0)</f>
        <v>许梓渝</v>
      </c>
    </row>
    <row r="4328" spans="1:13" s="59" customFormat="1" customHeight="1">
      <c r="A4328" s="59" t="s">
        <v>11911</v>
      </c>
      <c r="B4328" s="59" t="s">
        <v>11912</v>
      </c>
      <c r="C4328" s="59" t="s">
        <v>4533</v>
      </c>
      <c r="D4328" s="59" t="s">
        <v>19</v>
      </c>
      <c r="F4328" s="59" t="s">
        <v>5</v>
      </c>
      <c r="G4328" s="152" t="str">
        <f>VLOOKUP(D4328,sku归属!A:B,2,0)</f>
        <v>许梓渝</v>
      </c>
    </row>
    <row r="4329" spans="1:13" s="59" customFormat="1" customHeight="1">
      <c r="A4329" s="59" t="s">
        <v>11913</v>
      </c>
      <c r="B4329" s="59" t="s">
        <v>11914</v>
      </c>
      <c r="C4329" s="59" t="s">
        <v>4536</v>
      </c>
      <c r="D4329" s="59" t="s">
        <v>19</v>
      </c>
      <c r="F4329" s="59" t="s">
        <v>5</v>
      </c>
      <c r="G4329" s="152" t="str">
        <f>VLOOKUP(D4329,sku归属!A:B,2,0)</f>
        <v>许梓渝</v>
      </c>
    </row>
    <row r="4330" spans="1:13" s="59" customFormat="1" customHeight="1">
      <c r="A4330" s="59" t="s">
        <v>11915</v>
      </c>
      <c r="B4330" s="59" t="s">
        <v>11916</v>
      </c>
      <c r="C4330" s="59" t="s">
        <v>4545</v>
      </c>
      <c r="D4330" s="59" t="s">
        <v>19</v>
      </c>
      <c r="F4330" s="59" t="s">
        <v>5</v>
      </c>
      <c r="G4330" s="152" t="str">
        <f>VLOOKUP(D4330,sku归属!A:B,2,0)</f>
        <v>许梓渝</v>
      </c>
    </row>
    <row r="4331" spans="1:13" s="59" customFormat="1" customHeight="1">
      <c r="A4331" s="59" t="s">
        <v>11917</v>
      </c>
      <c r="B4331" s="59" t="s">
        <v>11918</v>
      </c>
      <c r="C4331" s="59" t="s">
        <v>11919</v>
      </c>
      <c r="D4331" s="59" t="s">
        <v>19</v>
      </c>
      <c r="F4331" s="59" t="s">
        <v>5</v>
      </c>
      <c r="G4331" s="152" t="str">
        <f>VLOOKUP(D4331,sku归属!A:B,2,0)</f>
        <v>许梓渝</v>
      </c>
    </row>
    <row r="4332" spans="1:13" s="59" customFormat="1" customHeight="1">
      <c r="A4332" s="59" t="s">
        <v>11920</v>
      </c>
      <c r="B4332" s="59" t="s">
        <v>11921</v>
      </c>
      <c r="C4332" s="59" t="s">
        <v>8445</v>
      </c>
      <c r="D4332" s="59" t="s">
        <v>19</v>
      </c>
      <c r="F4332" s="59" t="s">
        <v>5</v>
      </c>
      <c r="G4332" s="152" t="str">
        <f>VLOOKUP(D4332,sku归属!A:B,2,0)</f>
        <v>许梓渝</v>
      </c>
    </row>
    <row r="4333" spans="1:13" s="59" customFormat="1" customHeight="1">
      <c r="A4333" s="59" t="s">
        <v>11922</v>
      </c>
      <c r="B4333" s="59" t="s">
        <v>11923</v>
      </c>
      <c r="C4333" s="59" t="s">
        <v>8442</v>
      </c>
      <c r="D4333" s="59" t="s">
        <v>19</v>
      </c>
      <c r="F4333" s="59" t="s">
        <v>5</v>
      </c>
      <c r="G4333" s="152" t="str">
        <f>VLOOKUP(D4333,sku归属!A:B,2,0)</f>
        <v>许梓渝</v>
      </c>
    </row>
    <row r="4334" spans="1:13" s="59" customFormat="1" customHeight="1">
      <c r="A4334" s="59" t="s">
        <v>11924</v>
      </c>
      <c r="B4334" s="59" t="s">
        <v>11925</v>
      </c>
      <c r="C4334" s="59" t="s">
        <v>268</v>
      </c>
      <c r="D4334" s="59" t="s">
        <v>19</v>
      </c>
      <c r="F4334" s="59" t="s">
        <v>5</v>
      </c>
      <c r="G4334" s="152" t="str">
        <f>VLOOKUP(D4334,sku归属!A:B,2,0)</f>
        <v>许梓渝</v>
      </c>
    </row>
    <row r="4335" spans="1:13" s="59" customFormat="1" customHeight="1">
      <c r="A4335" s="59" t="s">
        <v>11926</v>
      </c>
      <c r="B4335" s="59" t="s">
        <v>11927</v>
      </c>
      <c r="C4335" s="59" t="s">
        <v>265</v>
      </c>
      <c r="D4335" s="59" t="s">
        <v>19</v>
      </c>
      <c r="F4335" s="59" t="s">
        <v>5</v>
      </c>
      <c r="G4335" s="152" t="str">
        <f>VLOOKUP(D4335,sku归属!A:B,2,0)</f>
        <v>许梓渝</v>
      </c>
    </row>
    <row r="4336" spans="1:13" s="59" customFormat="1" customHeight="1">
      <c r="A4336" s="59" t="s">
        <v>11928</v>
      </c>
      <c r="B4336" s="59" t="s">
        <v>11929</v>
      </c>
      <c r="C4336" s="59" t="s">
        <v>1115</v>
      </c>
      <c r="D4336" s="59" t="s">
        <v>19</v>
      </c>
      <c r="F4336" s="59" t="s">
        <v>5</v>
      </c>
      <c r="G4336" s="152" t="str">
        <f>VLOOKUP(D4336,sku归属!A:B,2,0)</f>
        <v>许梓渝</v>
      </c>
    </row>
    <row r="4337" spans="1:13" s="59" customFormat="1" customHeight="1">
      <c r="A4337" s="59" t="s">
        <v>11930</v>
      </c>
      <c r="B4337" s="59" t="s">
        <v>11931</v>
      </c>
      <c r="C4337" s="59" t="s">
        <v>1106</v>
      </c>
      <c r="D4337" s="59" t="s">
        <v>19</v>
      </c>
      <c r="F4337" s="59" t="s">
        <v>5</v>
      </c>
      <c r="G4337" s="152" t="str">
        <f>VLOOKUP(D4337,sku归属!A:B,2,0)</f>
        <v>许梓渝</v>
      </c>
    </row>
    <row r="4338" spans="1:13" s="59" customFormat="1" customHeight="1">
      <c r="A4338" s="59" t="s">
        <v>11932</v>
      </c>
      <c r="B4338" s="59" t="s">
        <v>11933</v>
      </c>
      <c r="C4338" s="59" t="s">
        <v>1109</v>
      </c>
      <c r="D4338" s="59" t="s">
        <v>19</v>
      </c>
      <c r="F4338" s="59" t="s">
        <v>5</v>
      </c>
      <c r="G4338" s="152" t="str">
        <f>VLOOKUP(D4338,sku归属!A:B,2,0)</f>
        <v>许梓渝</v>
      </c>
    </row>
    <row r="4339" spans="1:13" s="59" customFormat="1" customHeight="1">
      <c r="A4339" s="59" t="s">
        <v>11934</v>
      </c>
      <c r="B4339" s="59" t="s">
        <v>11935</v>
      </c>
      <c r="C4339" s="59" t="s">
        <v>1112</v>
      </c>
      <c r="D4339" s="59" t="s">
        <v>19</v>
      </c>
      <c r="F4339" s="59" t="s">
        <v>5</v>
      </c>
      <c r="G4339" s="152" t="str">
        <f>VLOOKUP(D4339,sku归属!A:B,2,0)</f>
        <v>许梓渝</v>
      </c>
    </row>
    <row r="4340" spans="1:13" s="59" customFormat="1" customHeight="1">
      <c r="A4340" s="59" t="s">
        <v>11936</v>
      </c>
      <c r="B4340" s="59" t="s">
        <v>11937</v>
      </c>
      <c r="C4340" s="59" t="s">
        <v>11938</v>
      </c>
      <c r="D4340" s="59" t="s">
        <v>19</v>
      </c>
      <c r="F4340" s="59" t="s">
        <v>5</v>
      </c>
      <c r="G4340" s="152" t="str">
        <f>VLOOKUP(D4340,sku归属!A:B,2,0)</f>
        <v>许梓渝</v>
      </c>
    </row>
    <row r="4341" spans="1:13" s="59" customFormat="1" customHeight="1">
      <c r="A4341" s="59" t="s">
        <v>11939</v>
      </c>
      <c r="B4341" s="59" t="s">
        <v>11940</v>
      </c>
      <c r="C4341" s="59" t="s">
        <v>11938</v>
      </c>
      <c r="D4341" s="59" t="s">
        <v>19</v>
      </c>
      <c r="F4341" s="59" t="s">
        <v>5</v>
      </c>
      <c r="G4341" s="152" t="str">
        <f>VLOOKUP(D4341,sku归属!A:B,2,0)</f>
        <v>许梓渝</v>
      </c>
    </row>
    <row r="4342" spans="1:13" s="59" customFormat="1" customHeight="1">
      <c r="A4342" s="59" t="s">
        <v>11941</v>
      </c>
      <c r="B4342" s="59" t="s">
        <v>11942</v>
      </c>
      <c r="C4342" s="59" t="s">
        <v>2217</v>
      </c>
      <c r="D4342" s="59" t="s">
        <v>19</v>
      </c>
      <c r="F4342" s="59" t="s">
        <v>5</v>
      </c>
      <c r="G4342" s="152" t="str">
        <f>VLOOKUP(D4342,sku归属!A:B,2,0)</f>
        <v>许梓渝</v>
      </c>
    </row>
    <row r="4343" spans="1:13" s="59" customFormat="1" customHeight="1">
      <c r="A4343" s="59" t="s">
        <v>11943</v>
      </c>
      <c r="B4343" s="59" t="s">
        <v>11944</v>
      </c>
      <c r="C4343" s="59" t="s">
        <v>2223</v>
      </c>
      <c r="D4343" s="59" t="s">
        <v>19</v>
      </c>
      <c r="F4343" s="59" t="s">
        <v>5</v>
      </c>
      <c r="G4343" s="152" t="str">
        <f>VLOOKUP(D4343,sku归属!A:B,2,0)</f>
        <v>许梓渝</v>
      </c>
    </row>
    <row r="4344" spans="1:13" s="59" customFormat="1" customHeight="1">
      <c r="A4344" s="59" t="s">
        <v>11945</v>
      </c>
      <c r="B4344" s="59" t="s">
        <v>11946</v>
      </c>
      <c r="C4344" s="59" t="s">
        <v>2214</v>
      </c>
      <c r="D4344" s="59" t="s">
        <v>19</v>
      </c>
      <c r="F4344" s="59" t="s">
        <v>5</v>
      </c>
      <c r="G4344" s="152" t="str">
        <f>VLOOKUP(D4344,sku归属!A:B,2,0)</f>
        <v>许梓渝</v>
      </c>
    </row>
    <row r="4345" spans="1:13" s="59" customFormat="1" customHeight="1">
      <c r="A4345" s="59" t="s">
        <v>11947</v>
      </c>
      <c r="B4345" s="59" t="s">
        <v>11948</v>
      </c>
      <c r="C4345" s="59" t="s">
        <v>2220</v>
      </c>
      <c r="D4345" s="59" t="s">
        <v>19</v>
      </c>
      <c r="F4345" s="59" t="s">
        <v>5</v>
      </c>
      <c r="G4345" s="152" t="str">
        <f>VLOOKUP(D4345,sku归属!A:B,2,0)</f>
        <v>许梓渝</v>
      </c>
    </row>
    <row r="4346" spans="1:13" s="59" customFormat="1" customHeight="1">
      <c r="A4346" s="59" t="s">
        <v>11949</v>
      </c>
      <c r="B4346" s="59" t="s">
        <v>11950</v>
      </c>
      <c r="C4346" s="59" t="s">
        <v>2077</v>
      </c>
      <c r="D4346" s="59" t="s">
        <v>19</v>
      </c>
      <c r="F4346" s="59" t="s">
        <v>5</v>
      </c>
      <c r="G4346" s="152" t="str">
        <f>VLOOKUP(D4346,sku归属!A:B,2,0)</f>
        <v>许梓渝</v>
      </c>
    </row>
    <row r="4347" spans="1:13" s="59" customFormat="1" customHeight="1">
      <c r="A4347" s="59" t="s">
        <v>11951</v>
      </c>
      <c r="B4347" s="59" t="s">
        <v>11952</v>
      </c>
      <c r="C4347" s="59" t="s">
        <v>2083</v>
      </c>
      <c r="D4347" s="59" t="s">
        <v>19</v>
      </c>
      <c r="F4347" s="59" t="s">
        <v>5</v>
      </c>
      <c r="G4347" s="152" t="str">
        <f>VLOOKUP(D4347,sku归属!A:B,2,0)</f>
        <v>许梓渝</v>
      </c>
    </row>
    <row r="4348" spans="1:13" s="59" customFormat="1" customHeight="1">
      <c r="A4348" s="59" t="s">
        <v>11953</v>
      </c>
      <c r="B4348" s="59" t="s">
        <v>11954</v>
      </c>
      <c r="C4348" s="59" t="s">
        <v>2080</v>
      </c>
      <c r="D4348" s="59" t="s">
        <v>19</v>
      </c>
      <c r="F4348" s="59" t="s">
        <v>5</v>
      </c>
      <c r="G4348" s="152" t="str">
        <f>VLOOKUP(D4348,sku归属!A:B,2,0)</f>
        <v>许梓渝</v>
      </c>
    </row>
    <row r="4349" spans="1:13" s="59" customFormat="1" customHeight="1">
      <c r="A4349" s="59" t="s">
        <v>11955</v>
      </c>
      <c r="B4349" s="59" t="s">
        <v>11956</v>
      </c>
      <c r="C4349" s="59" t="s">
        <v>4548</v>
      </c>
      <c r="D4349" s="59" t="s">
        <v>19</v>
      </c>
      <c r="F4349" s="59" t="s">
        <v>5</v>
      </c>
      <c r="G4349" s="152" t="str">
        <f>VLOOKUP(D4349,sku归属!A:B,2,0)</f>
        <v>许梓渝</v>
      </c>
    </row>
    <row r="4350" spans="1:13" s="59" customFormat="1" customHeight="1">
      <c r="A4350" s="59" t="s">
        <v>11957</v>
      </c>
      <c r="B4350" s="59" t="s">
        <v>11958</v>
      </c>
      <c r="C4350" s="59" t="s">
        <v>4563</v>
      </c>
      <c r="D4350" s="59" t="s">
        <v>19</v>
      </c>
      <c r="F4350" s="59" t="s">
        <v>5</v>
      </c>
      <c r="G4350" s="152" t="str">
        <f>VLOOKUP(D4350,sku归属!A:B,2,0)</f>
        <v>许梓渝</v>
      </c>
    </row>
    <row r="4351" spans="1:13" s="59" customFormat="1" customHeight="1">
      <c r="A4351" s="59" t="s">
        <v>11959</v>
      </c>
      <c r="B4351" s="59" t="s">
        <v>11960</v>
      </c>
      <c r="C4351" s="59" t="s">
        <v>4560</v>
      </c>
      <c r="D4351" s="59" t="s">
        <v>19</v>
      </c>
      <c r="F4351" s="59" t="s">
        <v>5</v>
      </c>
      <c r="G4351" s="152" t="str">
        <f>VLOOKUP(D4351,sku归属!A:B,2,0)</f>
        <v>许梓渝</v>
      </c>
    </row>
    <row r="4352" spans="1:13" s="59" customFormat="1" customHeight="1">
      <c r="A4352" s="59" t="s">
        <v>11961</v>
      </c>
      <c r="B4352" s="59" t="s">
        <v>11962</v>
      </c>
      <c r="C4352" s="59" t="s">
        <v>4554</v>
      </c>
      <c r="D4352" s="59" t="s">
        <v>19</v>
      </c>
      <c r="F4352" s="59" t="s">
        <v>5</v>
      </c>
      <c r="G4352" s="152" t="str">
        <f>VLOOKUP(D4352,sku归属!A:B,2,0)</f>
        <v>许梓渝</v>
      </c>
    </row>
    <row r="4353" spans="1:13" s="59" customFormat="1" customHeight="1">
      <c r="A4353" s="59" t="s">
        <v>11963</v>
      </c>
      <c r="B4353" s="59" t="s">
        <v>11964</v>
      </c>
      <c r="C4353" s="59" t="s">
        <v>4551</v>
      </c>
      <c r="D4353" s="59" t="s">
        <v>19</v>
      </c>
      <c r="F4353" s="59" t="s">
        <v>5</v>
      </c>
      <c r="G4353" s="152" t="str">
        <f>VLOOKUP(D4353,sku归属!A:B,2,0)</f>
        <v>许梓渝</v>
      </c>
    </row>
    <row r="4354" spans="1:13" s="59" customFormat="1" customHeight="1">
      <c r="A4354" s="59" t="s">
        <v>11965</v>
      </c>
      <c r="B4354" s="59" t="s">
        <v>11966</v>
      </c>
      <c r="C4354" s="59" t="s">
        <v>4557</v>
      </c>
      <c r="D4354" s="59" t="s">
        <v>19</v>
      </c>
      <c r="F4354" s="59" t="s">
        <v>5</v>
      </c>
      <c r="G4354" s="152" t="str">
        <f>VLOOKUP(D4354,sku归属!A:B,2,0)</f>
        <v>许梓渝</v>
      </c>
    </row>
    <row r="4355" spans="1:13" s="59" customFormat="1" customHeight="1">
      <c r="A4355" s="59" t="s">
        <v>11967</v>
      </c>
      <c r="B4355" s="59" t="s">
        <v>11968</v>
      </c>
      <c r="C4355" s="59" t="s">
        <v>596</v>
      </c>
      <c r="D4355" s="59" t="s">
        <v>19</v>
      </c>
      <c r="F4355" s="59" t="s">
        <v>5</v>
      </c>
      <c r="G4355" s="152" t="str">
        <f>VLOOKUP(D4355,sku归属!A:B,2,0)</f>
        <v>许梓渝</v>
      </c>
    </row>
    <row r="4356" spans="1:13" s="59" customFormat="1" customHeight="1">
      <c r="A4356" s="59" t="s">
        <v>11969</v>
      </c>
      <c r="B4356" s="59" t="s">
        <v>11970</v>
      </c>
      <c r="C4356" s="59" t="s">
        <v>11971</v>
      </c>
      <c r="D4356" s="59" t="s">
        <v>19</v>
      </c>
      <c r="F4356" s="59" t="s">
        <v>5</v>
      </c>
      <c r="G4356" s="152" t="str">
        <f>VLOOKUP(D4356,sku归属!A:B,2,0)</f>
        <v>许梓渝</v>
      </c>
    </row>
    <row r="4357" spans="1:13" s="59" customFormat="1" customHeight="1">
      <c r="A4357" s="59" t="s">
        <v>11972</v>
      </c>
      <c r="B4357" s="59" t="s">
        <v>11973</v>
      </c>
      <c r="C4357" s="59" t="s">
        <v>11974</v>
      </c>
      <c r="D4357" s="59" t="s">
        <v>19</v>
      </c>
      <c r="F4357" s="59" t="s">
        <v>5</v>
      </c>
      <c r="G4357" s="152" t="str">
        <f>VLOOKUP(D4357,sku归属!A:B,2,0)</f>
        <v>许梓渝</v>
      </c>
    </row>
    <row r="4358" spans="1:13" s="59" customFormat="1" customHeight="1">
      <c r="A4358" s="59" t="s">
        <v>11975</v>
      </c>
      <c r="B4358" s="59" t="s">
        <v>11976</v>
      </c>
      <c r="C4358" s="59" t="s">
        <v>11977</v>
      </c>
      <c r="D4358" s="59" t="s">
        <v>19</v>
      </c>
      <c r="F4358" s="59" t="s">
        <v>5</v>
      </c>
      <c r="G4358" s="152" t="str">
        <f>VLOOKUP(D4358,sku归属!A:B,2,0)</f>
        <v>许梓渝</v>
      </c>
    </row>
    <row r="4359" spans="1:13" s="59" customFormat="1" customHeight="1">
      <c r="A4359" s="59" t="s">
        <v>11978</v>
      </c>
      <c r="B4359" s="59" t="s">
        <v>11979</v>
      </c>
      <c r="C4359" s="59" t="s">
        <v>11980</v>
      </c>
      <c r="D4359" s="59" t="s">
        <v>19</v>
      </c>
      <c r="F4359" s="59" t="s">
        <v>5</v>
      </c>
      <c r="G4359" s="152" t="str">
        <f>VLOOKUP(D4359,sku归属!A:B,2,0)</f>
        <v>许梓渝</v>
      </c>
    </row>
    <row r="4360" spans="1:13" s="59" customFormat="1" customHeight="1">
      <c r="A4360" s="59" t="s">
        <v>11981</v>
      </c>
      <c r="B4360" s="59" t="s">
        <v>11982</v>
      </c>
      <c r="C4360" s="59" t="s">
        <v>6907</v>
      </c>
      <c r="D4360" s="59" t="s">
        <v>19</v>
      </c>
      <c r="F4360" s="59" t="s">
        <v>5</v>
      </c>
      <c r="G4360" s="152" t="str">
        <f>VLOOKUP(D4360,sku归属!A:B,2,0)</f>
        <v>许梓渝</v>
      </c>
    </row>
    <row r="4361" spans="1:13" s="59" customFormat="1" customHeight="1">
      <c r="A4361" s="59" t="s">
        <v>11983</v>
      </c>
      <c r="B4361" s="59" t="s">
        <v>11984</v>
      </c>
      <c r="C4361" s="59" t="s">
        <v>6904</v>
      </c>
      <c r="D4361" s="59" t="s">
        <v>19</v>
      </c>
      <c r="F4361" s="59" t="s">
        <v>5</v>
      </c>
      <c r="G4361" s="152" t="str">
        <f>VLOOKUP(D4361,sku归属!A:B,2,0)</f>
        <v>许梓渝</v>
      </c>
    </row>
    <row r="4362" spans="1:13" s="59" customFormat="1" customHeight="1">
      <c r="A4362" s="59" t="s">
        <v>11985</v>
      </c>
      <c r="B4362" s="59" t="s">
        <v>11986</v>
      </c>
      <c r="C4362" s="59" t="s">
        <v>8090</v>
      </c>
      <c r="D4362" s="59" t="s">
        <v>19</v>
      </c>
      <c r="F4362" s="59" t="s">
        <v>5</v>
      </c>
      <c r="G4362" s="152" t="str">
        <f>VLOOKUP(D4362,sku归属!A:B,2,0)</f>
        <v>许梓渝</v>
      </c>
    </row>
    <row r="4363" spans="1:13" s="59" customFormat="1" customHeight="1">
      <c r="A4363" s="59" t="s">
        <v>11987</v>
      </c>
      <c r="B4363" s="59" t="s">
        <v>11988</v>
      </c>
      <c r="C4363" s="59" t="s">
        <v>5729</v>
      </c>
      <c r="D4363" s="59" t="s">
        <v>19</v>
      </c>
      <c r="F4363" s="59" t="s">
        <v>5</v>
      </c>
      <c r="G4363" s="152" t="str">
        <f>VLOOKUP(D4363,sku归属!A:B,2,0)</f>
        <v>许梓渝</v>
      </c>
    </row>
    <row r="4364" spans="1:13" s="59" customFormat="1" customHeight="1">
      <c r="A4364" s="59" t="s">
        <v>11989</v>
      </c>
      <c r="B4364" s="59" t="s">
        <v>11990</v>
      </c>
      <c r="C4364" s="59" t="s">
        <v>2728</v>
      </c>
      <c r="D4364" s="59" t="s">
        <v>19</v>
      </c>
      <c r="F4364" s="59" t="s">
        <v>5</v>
      </c>
      <c r="G4364" s="152" t="str">
        <f>VLOOKUP(D4364,sku归属!A:B,2,0)</f>
        <v>许梓渝</v>
      </c>
    </row>
    <row r="4365" spans="1:13" s="59" customFormat="1" customHeight="1">
      <c r="A4365" s="59" t="s">
        <v>11991</v>
      </c>
      <c r="B4365" s="59" t="s">
        <v>11992</v>
      </c>
      <c r="C4365" s="59" t="s">
        <v>5726</v>
      </c>
      <c r="D4365" s="59" t="s">
        <v>19</v>
      </c>
      <c r="F4365" s="59" t="s">
        <v>5</v>
      </c>
      <c r="G4365" s="152" t="str">
        <f>VLOOKUP(D4365,sku归属!A:B,2,0)</f>
        <v>许梓渝</v>
      </c>
    </row>
    <row r="4366" spans="1:13" s="59" customFormat="1" customHeight="1">
      <c r="A4366" s="59" t="s">
        <v>11993</v>
      </c>
      <c r="B4366" s="59" t="s">
        <v>11994</v>
      </c>
      <c r="C4366" s="59" t="s">
        <v>5723</v>
      </c>
      <c r="D4366" s="59" t="s">
        <v>19</v>
      </c>
      <c r="F4366" s="59" t="s">
        <v>5</v>
      </c>
      <c r="G4366" s="152" t="str">
        <f>VLOOKUP(D4366,sku归属!A:B,2,0)</f>
        <v>许梓渝</v>
      </c>
    </row>
    <row r="4367" spans="1:13" s="59" customFormat="1" customHeight="1">
      <c r="A4367" s="59" t="s">
        <v>11995</v>
      </c>
      <c r="B4367" s="59" t="s">
        <v>11996</v>
      </c>
      <c r="C4367" s="59" t="s">
        <v>2725</v>
      </c>
      <c r="D4367" s="59" t="s">
        <v>19</v>
      </c>
      <c r="F4367" s="59" t="s">
        <v>5</v>
      </c>
      <c r="G4367" s="152" t="str">
        <f>VLOOKUP(D4367,sku归属!A:B,2,0)</f>
        <v>许梓渝</v>
      </c>
    </row>
    <row r="4368" spans="1:13" s="59" customFormat="1" customHeight="1">
      <c r="A4368" s="59" t="s">
        <v>11997</v>
      </c>
      <c r="B4368" s="59" t="s">
        <v>11998</v>
      </c>
      <c r="C4368" s="59" t="s">
        <v>2731</v>
      </c>
      <c r="D4368" s="59" t="s">
        <v>19</v>
      </c>
      <c r="F4368" s="59" t="s">
        <v>5</v>
      </c>
      <c r="G4368" s="152" t="str">
        <f>VLOOKUP(D4368,sku归属!A:B,2,0)</f>
        <v>许梓渝</v>
      </c>
    </row>
    <row r="4369" spans="1:13" s="59" customFormat="1" customHeight="1">
      <c r="A4369" s="59" t="s">
        <v>11999</v>
      </c>
      <c r="B4369" s="59" t="s">
        <v>12000</v>
      </c>
      <c r="C4369" s="59" t="s">
        <v>5717</v>
      </c>
      <c r="D4369" s="59" t="s">
        <v>19</v>
      </c>
      <c r="F4369" s="59" t="s">
        <v>5</v>
      </c>
      <c r="G4369" s="152" t="str">
        <f>VLOOKUP(D4369,sku归属!A:B,2,0)</f>
        <v>许梓渝</v>
      </c>
    </row>
    <row r="4370" spans="1:13" s="59" customFormat="1" customHeight="1">
      <c r="A4370" s="59" t="s">
        <v>12001</v>
      </c>
      <c r="B4370" s="59" t="s">
        <v>12002</v>
      </c>
      <c r="C4370" s="59" t="s">
        <v>3031</v>
      </c>
      <c r="D4370" s="59" t="s">
        <v>19</v>
      </c>
      <c r="F4370" s="59" t="s">
        <v>5</v>
      </c>
      <c r="G4370" s="152" t="str">
        <f>VLOOKUP(D4370,sku归属!A:B,2,0)</f>
        <v>许梓渝</v>
      </c>
    </row>
    <row r="4371" spans="1:13" s="59" customFormat="1" customHeight="1">
      <c r="A4371" s="59" t="s">
        <v>12003</v>
      </c>
      <c r="B4371" s="59" t="s">
        <v>12004</v>
      </c>
      <c r="C4371" s="59" t="s">
        <v>5714</v>
      </c>
      <c r="D4371" s="59" t="s">
        <v>19</v>
      </c>
      <c r="F4371" s="59" t="s">
        <v>5</v>
      </c>
      <c r="G4371" s="152" t="str">
        <f>VLOOKUP(D4371,sku归属!A:B,2,0)</f>
        <v>许梓渝</v>
      </c>
    </row>
    <row r="4372" spans="1:13" s="59" customFormat="1" customHeight="1">
      <c r="A4372" s="59" t="s">
        <v>12005</v>
      </c>
      <c r="B4372" s="59" t="s">
        <v>12006</v>
      </c>
      <c r="C4372" s="59" t="s">
        <v>2734</v>
      </c>
      <c r="D4372" s="59" t="s">
        <v>19</v>
      </c>
      <c r="F4372" s="59" t="s">
        <v>5</v>
      </c>
      <c r="G4372" s="152" t="str">
        <f>VLOOKUP(D4372,sku归属!A:B,2,0)</f>
        <v>许梓渝</v>
      </c>
    </row>
    <row r="4373" spans="1:13" s="59" customFormat="1" customHeight="1">
      <c r="A4373" s="59" t="s">
        <v>12007</v>
      </c>
      <c r="B4373" s="59" t="s">
        <v>12008</v>
      </c>
      <c r="C4373" s="59" t="s">
        <v>3028</v>
      </c>
      <c r="D4373" s="59" t="s">
        <v>19</v>
      </c>
      <c r="F4373" s="59" t="s">
        <v>5</v>
      </c>
      <c r="G4373" s="152" t="str">
        <f>VLOOKUP(D4373,sku归属!A:B,2,0)</f>
        <v>许梓渝</v>
      </c>
    </row>
    <row r="4374" spans="1:13" s="59" customFormat="1" customHeight="1">
      <c r="A4374" s="59" t="s">
        <v>12009</v>
      </c>
      <c r="B4374" s="59" t="s">
        <v>12010</v>
      </c>
      <c r="C4374" s="59" t="s">
        <v>3028</v>
      </c>
      <c r="D4374" s="59" t="s">
        <v>19</v>
      </c>
      <c r="F4374" s="59" t="s">
        <v>5</v>
      </c>
      <c r="G4374" s="152" t="str">
        <f>VLOOKUP(D4374,sku归属!A:B,2,0)</f>
        <v>许梓渝</v>
      </c>
    </row>
    <row r="4375" spans="1:13" s="59" customFormat="1" customHeight="1">
      <c r="A4375" s="59" t="s">
        <v>12011</v>
      </c>
      <c r="B4375" s="59" t="s">
        <v>12012</v>
      </c>
      <c r="C4375" s="59" t="s">
        <v>1987</v>
      </c>
      <c r="D4375" s="59" t="s">
        <v>19</v>
      </c>
      <c r="F4375" s="59" t="s">
        <v>5</v>
      </c>
      <c r="G4375" s="152" t="str">
        <f>VLOOKUP(D4375,sku归属!A:B,2,0)</f>
        <v>许梓渝</v>
      </c>
    </row>
    <row r="4376" spans="1:13" s="59" customFormat="1" customHeight="1">
      <c r="A4376" s="59" t="s">
        <v>12013</v>
      </c>
      <c r="B4376" s="59" t="s">
        <v>12014</v>
      </c>
      <c r="C4376" s="59" t="s">
        <v>1972</v>
      </c>
      <c r="D4376" s="59" t="s">
        <v>19</v>
      </c>
      <c r="F4376" s="59" t="s">
        <v>5</v>
      </c>
      <c r="G4376" s="152" t="str">
        <f>VLOOKUP(D4376,sku归属!A:B,2,0)</f>
        <v>许梓渝</v>
      </c>
    </row>
    <row r="4377" spans="1:13" s="59" customFormat="1" customHeight="1">
      <c r="A4377" s="59" t="s">
        <v>12015</v>
      </c>
      <c r="B4377" s="59" t="s">
        <v>12016</v>
      </c>
      <c r="C4377" s="59" t="s">
        <v>1981</v>
      </c>
      <c r="D4377" s="59" t="s">
        <v>19</v>
      </c>
      <c r="F4377" s="59" t="s">
        <v>5</v>
      </c>
      <c r="G4377" s="152" t="str">
        <f>VLOOKUP(D4377,sku归属!A:B,2,0)</f>
        <v>许梓渝</v>
      </c>
    </row>
    <row r="4378" spans="1:13" s="59" customFormat="1" customHeight="1">
      <c r="A4378" s="59" t="s">
        <v>12017</v>
      </c>
      <c r="B4378" s="59" t="s">
        <v>12018</v>
      </c>
      <c r="C4378" s="59" t="s">
        <v>1990</v>
      </c>
      <c r="D4378" s="59" t="s">
        <v>19</v>
      </c>
      <c r="F4378" s="59" t="s">
        <v>5</v>
      </c>
      <c r="G4378" s="152" t="str">
        <f>VLOOKUP(D4378,sku归属!A:B,2,0)</f>
        <v>许梓渝</v>
      </c>
    </row>
    <row r="4379" spans="1:13" s="59" customFormat="1" customHeight="1">
      <c r="A4379" s="59" t="s">
        <v>12019</v>
      </c>
      <c r="B4379" s="59" t="s">
        <v>12020</v>
      </c>
      <c r="C4379" s="59" t="s">
        <v>1984</v>
      </c>
      <c r="D4379" s="59" t="s">
        <v>19</v>
      </c>
      <c r="F4379" s="59" t="s">
        <v>5</v>
      </c>
      <c r="G4379" s="152" t="str">
        <f>VLOOKUP(D4379,sku归属!A:B,2,0)</f>
        <v>许梓渝</v>
      </c>
    </row>
    <row r="4380" spans="1:13" s="59" customFormat="1" customHeight="1">
      <c r="A4380" s="59" t="s">
        <v>12021</v>
      </c>
      <c r="B4380" s="59" t="s">
        <v>12022</v>
      </c>
      <c r="C4380" s="59" t="s">
        <v>1975</v>
      </c>
      <c r="D4380" s="59" t="s">
        <v>19</v>
      </c>
      <c r="F4380" s="59" t="s">
        <v>5</v>
      </c>
      <c r="G4380" s="152" t="str">
        <f>VLOOKUP(D4380,sku归属!A:B,2,0)</f>
        <v>许梓渝</v>
      </c>
    </row>
    <row r="4381" spans="1:13" s="59" customFormat="1" customHeight="1">
      <c r="A4381" s="59" t="s">
        <v>12023</v>
      </c>
      <c r="B4381" s="59" t="s">
        <v>12024</v>
      </c>
      <c r="C4381" s="59" t="s">
        <v>1969</v>
      </c>
      <c r="D4381" s="59" t="s">
        <v>19</v>
      </c>
      <c r="F4381" s="59" t="s">
        <v>5</v>
      </c>
      <c r="G4381" s="152" t="str">
        <f>VLOOKUP(D4381,sku归属!A:B,2,0)</f>
        <v>许梓渝</v>
      </c>
    </row>
    <row r="4382" spans="1:13" s="59" customFormat="1" customHeight="1">
      <c r="A4382" s="59" t="s">
        <v>12025</v>
      </c>
      <c r="B4382" s="59" t="s">
        <v>12026</v>
      </c>
      <c r="C4382" s="59" t="s">
        <v>1978</v>
      </c>
      <c r="D4382" s="59" t="s">
        <v>19</v>
      </c>
      <c r="F4382" s="59" t="s">
        <v>5</v>
      </c>
      <c r="G4382" s="152" t="str">
        <f>VLOOKUP(D4382,sku归属!A:B,2,0)</f>
        <v>许梓渝</v>
      </c>
    </row>
    <row r="4383" spans="1:13" s="59" customFormat="1" customHeight="1">
      <c r="A4383" s="59" t="s">
        <v>12027</v>
      </c>
      <c r="B4383" s="59" t="s">
        <v>12028</v>
      </c>
      <c r="C4383" s="59" t="s">
        <v>1966</v>
      </c>
      <c r="D4383" s="59" t="s">
        <v>19</v>
      </c>
      <c r="F4383" s="59" t="s">
        <v>5</v>
      </c>
      <c r="G4383" s="152" t="str">
        <f>VLOOKUP(D4383,sku归属!A:B,2,0)</f>
        <v>许梓渝</v>
      </c>
    </row>
    <row r="4384" spans="1:13" s="59" customFormat="1" customHeight="1">
      <c r="A4384" s="59" t="s">
        <v>12029</v>
      </c>
      <c r="B4384" s="59" t="s">
        <v>12030</v>
      </c>
      <c r="C4384" s="59" t="s">
        <v>6331</v>
      </c>
      <c r="D4384" s="59" t="s">
        <v>19</v>
      </c>
      <c r="F4384" s="59" t="s">
        <v>5</v>
      </c>
      <c r="G4384" s="152" t="str">
        <f>VLOOKUP(D4384,sku归属!A:B,2,0)</f>
        <v>许梓渝</v>
      </c>
    </row>
    <row r="4385" spans="1:13" s="59" customFormat="1" customHeight="1">
      <c r="A4385" s="59" t="s">
        <v>12031</v>
      </c>
      <c r="B4385" s="59" t="s">
        <v>12032</v>
      </c>
      <c r="C4385" s="59" t="s">
        <v>2312</v>
      </c>
      <c r="D4385" s="59" t="s">
        <v>6</v>
      </c>
      <c r="F4385" s="59" t="s">
        <v>5</v>
      </c>
      <c r="G4385" s="152" t="str">
        <f>VLOOKUP(D4385,sku归属!A:B,2,0)</f>
        <v>莫美玉</v>
      </c>
    </row>
    <row r="4386" spans="1:13" s="59" customFormat="1" customHeight="1">
      <c r="A4386" s="59" t="s">
        <v>12033</v>
      </c>
      <c r="B4386" s="59" t="s">
        <v>12034</v>
      </c>
      <c r="C4386" s="59" t="s">
        <v>2309</v>
      </c>
      <c r="D4386" s="59" t="s">
        <v>6</v>
      </c>
      <c r="F4386" s="59" t="s">
        <v>5</v>
      </c>
      <c r="G4386" s="152" t="str">
        <f>VLOOKUP(D4386,sku归属!A:B,2,0)</f>
        <v>莫美玉</v>
      </c>
    </row>
    <row r="4387" spans="1:13" s="59" customFormat="1" customHeight="1">
      <c r="A4387" s="59" t="s">
        <v>12035</v>
      </c>
      <c r="B4387" s="59" t="s">
        <v>12036</v>
      </c>
      <c r="C4387" s="59" t="s">
        <v>2306</v>
      </c>
      <c r="D4387" s="59" t="s">
        <v>6</v>
      </c>
      <c r="F4387" s="59" t="s">
        <v>5</v>
      </c>
      <c r="G4387" s="152" t="str">
        <f>VLOOKUP(D4387,sku归属!A:B,2,0)</f>
        <v>莫美玉</v>
      </c>
    </row>
    <row r="4388" spans="1:13" s="59" customFormat="1" customHeight="1">
      <c r="A4388" s="59" t="s">
        <v>12037</v>
      </c>
      <c r="B4388" s="59" t="s">
        <v>12038</v>
      </c>
      <c r="C4388" s="59" t="s">
        <v>2303</v>
      </c>
      <c r="D4388" s="59" t="s">
        <v>6</v>
      </c>
      <c r="F4388" s="59" t="s">
        <v>5</v>
      </c>
      <c r="G4388" s="152" t="str">
        <f>VLOOKUP(D4388,sku归属!A:B,2,0)</f>
        <v>莫美玉</v>
      </c>
    </row>
    <row r="4389" spans="1:13" s="59" customFormat="1" customHeight="1">
      <c r="A4389" s="59" t="s">
        <v>12039</v>
      </c>
      <c r="B4389" s="59" t="s">
        <v>12040</v>
      </c>
      <c r="C4389" s="59" t="s">
        <v>11139</v>
      </c>
      <c r="D4389" s="59" t="s">
        <v>6</v>
      </c>
      <c r="F4389" s="59" t="s">
        <v>5</v>
      </c>
      <c r="G4389" s="152" t="str">
        <f>VLOOKUP(D4389,sku归属!A:B,2,0)</f>
        <v>莫美玉</v>
      </c>
    </row>
    <row r="4390" spans="1:13" s="59" customFormat="1" customHeight="1">
      <c r="A4390" s="59" t="s">
        <v>12041</v>
      </c>
      <c r="B4390" s="59" t="s">
        <v>12042</v>
      </c>
      <c r="C4390" s="59" t="s">
        <v>11136</v>
      </c>
      <c r="D4390" s="59" t="s">
        <v>6</v>
      </c>
      <c r="F4390" s="59" t="s">
        <v>5</v>
      </c>
      <c r="G4390" s="152" t="str">
        <f>VLOOKUP(D4390,sku归属!A:B,2,0)</f>
        <v>莫美玉</v>
      </c>
    </row>
    <row r="4391" spans="1:13" s="59" customFormat="1" customHeight="1">
      <c r="A4391" s="59" t="s">
        <v>12043</v>
      </c>
      <c r="B4391" s="59" t="s">
        <v>12044</v>
      </c>
      <c r="C4391" s="59" t="s">
        <v>12045</v>
      </c>
      <c r="D4391" s="59" t="s">
        <v>6</v>
      </c>
      <c r="F4391" s="59" t="s">
        <v>5</v>
      </c>
      <c r="G4391" s="152" t="str">
        <f>VLOOKUP(D4391,sku归属!A:B,2,0)</f>
        <v>莫美玉</v>
      </c>
    </row>
    <row r="4392" spans="1:13" s="59" customFormat="1" customHeight="1">
      <c r="A4392" s="59" t="s">
        <v>12046</v>
      </c>
      <c r="B4392" s="59" t="s">
        <v>12047</v>
      </c>
      <c r="C4392" s="59" t="s">
        <v>12048</v>
      </c>
      <c r="D4392" s="59" t="s">
        <v>6</v>
      </c>
      <c r="F4392" s="59" t="s">
        <v>5</v>
      </c>
      <c r="G4392" s="152" t="str">
        <f>VLOOKUP(D4392,sku归属!A:B,2,0)</f>
        <v>莫美玉</v>
      </c>
    </row>
    <row r="4393" spans="1:13" s="59" customFormat="1" customHeight="1">
      <c r="A4393" s="59" t="s">
        <v>12049</v>
      </c>
      <c r="B4393" s="59" t="s">
        <v>12050</v>
      </c>
      <c r="C4393" s="59" t="s">
        <v>12051</v>
      </c>
      <c r="D4393" s="59" t="s">
        <v>6</v>
      </c>
      <c r="F4393" s="59" t="s">
        <v>5</v>
      </c>
      <c r="G4393" s="152" t="str">
        <f>VLOOKUP(D4393,sku归属!A:B,2,0)</f>
        <v>莫美玉</v>
      </c>
    </row>
    <row r="4394" spans="1:13" s="59" customFormat="1" customHeight="1">
      <c r="A4394" s="59" t="s">
        <v>12052</v>
      </c>
      <c r="B4394" s="59" t="s">
        <v>12053</v>
      </c>
      <c r="C4394" s="59" t="s">
        <v>12054</v>
      </c>
      <c r="D4394" s="59" t="s">
        <v>6</v>
      </c>
      <c r="F4394" s="59" t="s">
        <v>5</v>
      </c>
      <c r="G4394" s="152" t="str">
        <f>VLOOKUP(D4394,sku归属!A:B,2,0)</f>
        <v>莫美玉</v>
      </c>
    </row>
    <row r="4395" spans="1:13" s="59" customFormat="1" customHeight="1">
      <c r="A4395" s="59" t="s">
        <v>12055</v>
      </c>
      <c r="B4395" s="59" t="s">
        <v>12056</v>
      </c>
      <c r="C4395" s="59" t="s">
        <v>12057</v>
      </c>
      <c r="D4395" s="59" t="s">
        <v>6</v>
      </c>
      <c r="F4395" s="59" t="s">
        <v>5</v>
      </c>
      <c r="G4395" s="152" t="str">
        <f>VLOOKUP(D4395,sku归属!A:B,2,0)</f>
        <v>莫美玉</v>
      </c>
    </row>
    <row r="4396" spans="1:13" s="59" customFormat="1" customHeight="1">
      <c r="A4396" s="59" t="s">
        <v>12058</v>
      </c>
      <c r="B4396" s="59" t="s">
        <v>12059</v>
      </c>
      <c r="C4396" s="59" t="s">
        <v>12060</v>
      </c>
      <c r="D4396" s="59" t="s">
        <v>6</v>
      </c>
      <c r="F4396" s="59" t="s">
        <v>5</v>
      </c>
      <c r="G4396" s="152" t="str">
        <f>VLOOKUP(D4396,sku归属!A:B,2,0)</f>
        <v>莫美玉</v>
      </c>
    </row>
    <row r="4397" spans="1:13" s="59" customFormat="1" customHeight="1">
      <c r="A4397" s="59" t="s">
        <v>12061</v>
      </c>
      <c r="B4397" s="59" t="s">
        <v>12062</v>
      </c>
      <c r="C4397" s="59" t="s">
        <v>12063</v>
      </c>
      <c r="D4397" s="59" t="s">
        <v>6</v>
      </c>
      <c r="F4397" s="59" t="s">
        <v>5</v>
      </c>
      <c r="G4397" s="152" t="str">
        <f>VLOOKUP(D4397,sku归属!A:B,2,0)</f>
        <v>莫美玉</v>
      </c>
    </row>
    <row r="4398" spans="1:13" s="59" customFormat="1" customHeight="1">
      <c r="A4398" s="59" t="s">
        <v>12064</v>
      </c>
      <c r="B4398" s="59" t="s">
        <v>12065</v>
      </c>
      <c r="C4398" s="59" t="s">
        <v>12066</v>
      </c>
      <c r="D4398" s="59" t="s">
        <v>6</v>
      </c>
      <c r="F4398" s="59" t="s">
        <v>5</v>
      </c>
      <c r="G4398" s="152" t="str">
        <f>VLOOKUP(D4398,sku归属!A:B,2,0)</f>
        <v>莫美玉</v>
      </c>
    </row>
    <row r="4399" spans="1:13" s="59" customFormat="1" customHeight="1">
      <c r="A4399" s="59" t="s">
        <v>12067</v>
      </c>
      <c r="B4399" s="59" t="s">
        <v>12068</v>
      </c>
      <c r="C4399" s="59" t="s">
        <v>5197</v>
      </c>
      <c r="D4399" s="59" t="s">
        <v>6</v>
      </c>
      <c r="F4399" s="59" t="s">
        <v>5</v>
      </c>
      <c r="G4399" s="152" t="str">
        <f>VLOOKUP(D4399,sku归属!A:B,2,0)</f>
        <v>莫美玉</v>
      </c>
    </row>
    <row r="4400" spans="1:13" s="59" customFormat="1" customHeight="1">
      <c r="A4400" s="59" t="s">
        <v>12069</v>
      </c>
      <c r="B4400" s="59" t="s">
        <v>12070</v>
      </c>
      <c r="C4400" s="59" t="s">
        <v>5200</v>
      </c>
      <c r="D4400" s="59" t="s">
        <v>6</v>
      </c>
      <c r="F4400" s="59" t="s">
        <v>5</v>
      </c>
      <c r="G4400" s="152" t="str">
        <f>VLOOKUP(D4400,sku归属!A:B,2,0)</f>
        <v>莫美玉</v>
      </c>
    </row>
    <row r="4401" spans="1:13" s="59" customFormat="1" customHeight="1">
      <c r="A4401" s="59" t="s">
        <v>12071</v>
      </c>
      <c r="B4401" s="59" t="s">
        <v>12072</v>
      </c>
      <c r="C4401" s="59" t="s">
        <v>12073</v>
      </c>
      <c r="D4401" s="59" t="s">
        <v>6</v>
      </c>
      <c r="F4401" s="59" t="s">
        <v>5</v>
      </c>
      <c r="G4401" s="152" t="str">
        <f>VLOOKUP(D4401,sku归属!A:B,2,0)</f>
        <v>莫美玉</v>
      </c>
    </row>
    <row r="4402" spans="1:13" s="59" customFormat="1" customHeight="1">
      <c r="A4402" s="59" t="s">
        <v>12074</v>
      </c>
      <c r="B4402" s="59" t="s">
        <v>12075</v>
      </c>
      <c r="C4402" s="59" t="s">
        <v>12076</v>
      </c>
      <c r="D4402" s="59" t="s">
        <v>6</v>
      </c>
      <c r="F4402" s="59" t="s">
        <v>5</v>
      </c>
      <c r="G4402" s="152" t="str">
        <f>VLOOKUP(D4402,sku归属!A:B,2,0)</f>
        <v>莫美玉</v>
      </c>
    </row>
    <row r="4403" spans="1:13" s="59" customFormat="1" customHeight="1">
      <c r="A4403" s="59" t="s">
        <v>12077</v>
      </c>
      <c r="B4403" s="59" t="s">
        <v>12078</v>
      </c>
      <c r="C4403" s="59" t="s">
        <v>12079</v>
      </c>
      <c r="D4403" s="59" t="s">
        <v>6</v>
      </c>
      <c r="F4403" s="59" t="s">
        <v>5</v>
      </c>
      <c r="G4403" s="152" t="str">
        <f>VLOOKUP(D4403,sku归属!A:B,2,0)</f>
        <v>莫美玉</v>
      </c>
    </row>
    <row r="4404" spans="1:13" s="59" customFormat="1" customHeight="1">
      <c r="A4404" s="59" t="s">
        <v>12080</v>
      </c>
      <c r="B4404" s="59" t="s">
        <v>12081</v>
      </c>
      <c r="C4404" s="59" t="s">
        <v>12082</v>
      </c>
      <c r="D4404" s="59" t="s">
        <v>6</v>
      </c>
      <c r="F4404" s="59" t="s">
        <v>5</v>
      </c>
      <c r="G4404" s="152" t="str">
        <f>VLOOKUP(D4404,sku归属!A:B,2,0)</f>
        <v>莫美玉</v>
      </c>
    </row>
    <row r="4405" spans="1:13" s="59" customFormat="1" customHeight="1">
      <c r="A4405" s="59" t="s">
        <v>12083</v>
      </c>
      <c r="B4405" s="59" t="s">
        <v>12084</v>
      </c>
      <c r="C4405" s="59" t="s">
        <v>9100</v>
      </c>
      <c r="D4405" s="59" t="s">
        <v>6</v>
      </c>
      <c r="F4405" s="59" t="s">
        <v>5</v>
      </c>
      <c r="G4405" s="152" t="str">
        <f>VLOOKUP(D4405,sku归属!A:B,2,0)</f>
        <v>莫美玉</v>
      </c>
    </row>
    <row r="4406" spans="1:13" s="59" customFormat="1" customHeight="1">
      <c r="A4406" s="59" t="s">
        <v>12085</v>
      </c>
      <c r="B4406" s="59" t="s">
        <v>12086</v>
      </c>
      <c r="C4406" s="59" t="s">
        <v>9094</v>
      </c>
      <c r="D4406" s="59" t="s">
        <v>6</v>
      </c>
      <c r="F4406" s="59" t="s">
        <v>5</v>
      </c>
      <c r="G4406" s="152" t="str">
        <f>VLOOKUP(D4406,sku归属!A:B,2,0)</f>
        <v>莫美玉</v>
      </c>
    </row>
    <row r="4407" spans="1:13" s="59" customFormat="1" customHeight="1">
      <c r="A4407" s="59" t="s">
        <v>12087</v>
      </c>
      <c r="B4407" s="59" t="s">
        <v>12088</v>
      </c>
      <c r="C4407" s="59" t="s">
        <v>9097</v>
      </c>
      <c r="D4407" s="59" t="s">
        <v>6</v>
      </c>
      <c r="F4407" s="59" t="s">
        <v>5</v>
      </c>
      <c r="G4407" s="152" t="str">
        <f>VLOOKUP(D4407,sku归属!A:B,2,0)</f>
        <v>莫美玉</v>
      </c>
    </row>
    <row r="4408" spans="1:13" s="59" customFormat="1" customHeight="1">
      <c r="A4408" s="59" t="s">
        <v>12089</v>
      </c>
      <c r="B4408" s="59" t="s">
        <v>12090</v>
      </c>
      <c r="C4408" s="59" t="s">
        <v>10821</v>
      </c>
      <c r="D4408" s="59" t="s">
        <v>19</v>
      </c>
      <c r="F4408" s="59" t="s">
        <v>5</v>
      </c>
      <c r="G4408" s="152" t="str">
        <f>VLOOKUP(D4408,sku归属!A:B,2,0)</f>
        <v>许梓渝</v>
      </c>
    </row>
    <row r="4409" spans="1:13" s="59" customFormat="1" customHeight="1">
      <c r="A4409" s="59" t="s">
        <v>12091</v>
      </c>
      <c r="B4409" s="59" t="s">
        <v>12092</v>
      </c>
      <c r="C4409" s="59" t="s">
        <v>10818</v>
      </c>
      <c r="D4409" s="59" t="s">
        <v>19</v>
      </c>
      <c r="F4409" s="59" t="s">
        <v>5</v>
      </c>
      <c r="G4409" s="152" t="str">
        <f>VLOOKUP(D4409,sku归属!A:B,2,0)</f>
        <v>许梓渝</v>
      </c>
    </row>
    <row r="4410" spans="1:13" s="59" customFormat="1" customHeight="1">
      <c r="A4410" s="59" t="s">
        <v>12093</v>
      </c>
      <c r="B4410" s="59" t="s">
        <v>12094</v>
      </c>
      <c r="C4410" s="59" t="s">
        <v>10815</v>
      </c>
      <c r="D4410" s="59" t="s">
        <v>19</v>
      </c>
      <c r="F4410" s="59" t="s">
        <v>5</v>
      </c>
      <c r="G4410" s="152" t="str">
        <f>VLOOKUP(D4410,sku归属!A:B,2,0)</f>
        <v>许梓渝</v>
      </c>
    </row>
    <row r="4411" spans="1:13" s="59" customFormat="1" customHeight="1">
      <c r="A4411" s="59" t="s">
        <v>12095</v>
      </c>
      <c r="B4411" s="59" t="s">
        <v>12096</v>
      </c>
      <c r="C4411" s="59" t="s">
        <v>12097</v>
      </c>
      <c r="D4411" s="59" t="s">
        <v>19</v>
      </c>
      <c r="F4411" s="59" t="s">
        <v>5</v>
      </c>
      <c r="G4411" s="152" t="str">
        <f>VLOOKUP(D4411,sku归属!A:B,2,0)</f>
        <v>许梓渝</v>
      </c>
    </row>
    <row r="4412" spans="1:13" s="59" customFormat="1" customHeight="1">
      <c r="A4412" s="59" t="s">
        <v>12098</v>
      </c>
      <c r="B4412" s="59" t="s">
        <v>12099</v>
      </c>
      <c r="C4412" s="59" t="s">
        <v>12100</v>
      </c>
      <c r="D4412" s="59" t="s">
        <v>19</v>
      </c>
      <c r="F4412" s="59" t="s">
        <v>5</v>
      </c>
      <c r="G4412" s="152" t="str">
        <f>VLOOKUP(D4412,sku归属!A:B,2,0)</f>
        <v>许梓渝</v>
      </c>
    </row>
    <row r="4413" spans="1:13" s="59" customFormat="1" customHeight="1">
      <c r="A4413" s="59" t="s">
        <v>12101</v>
      </c>
      <c r="B4413" s="59" t="s">
        <v>12102</v>
      </c>
      <c r="C4413" s="59" t="s">
        <v>12103</v>
      </c>
      <c r="D4413" s="59" t="s">
        <v>19</v>
      </c>
      <c r="F4413" s="59" t="s">
        <v>5</v>
      </c>
      <c r="G4413" s="152" t="str">
        <f>VLOOKUP(D4413,sku归属!A:B,2,0)</f>
        <v>许梓渝</v>
      </c>
    </row>
    <row r="4414" spans="1:13" s="59" customFormat="1" customHeight="1">
      <c r="A4414" s="59" t="s">
        <v>12104</v>
      </c>
      <c r="B4414" s="59" t="s">
        <v>12105</v>
      </c>
      <c r="C4414" s="59" t="s">
        <v>12106</v>
      </c>
      <c r="D4414" s="59" t="s">
        <v>19</v>
      </c>
      <c r="F4414" s="59" t="s">
        <v>5</v>
      </c>
      <c r="G4414" s="152" t="str">
        <f>VLOOKUP(D4414,sku归属!A:B,2,0)</f>
        <v>许梓渝</v>
      </c>
    </row>
    <row r="4415" spans="1:13" s="59" customFormat="1" customHeight="1">
      <c r="A4415" s="59" t="s">
        <v>12107</v>
      </c>
      <c r="B4415" s="59" t="s">
        <v>12108</v>
      </c>
      <c r="C4415" s="59" t="s">
        <v>12109</v>
      </c>
      <c r="D4415" s="59" t="s">
        <v>19</v>
      </c>
      <c r="F4415" s="59" t="s">
        <v>5</v>
      </c>
      <c r="G4415" s="152" t="str">
        <f>VLOOKUP(D4415,sku归属!A:B,2,0)</f>
        <v>许梓渝</v>
      </c>
    </row>
    <row r="4416" spans="1:13" s="59" customFormat="1" customHeight="1">
      <c r="A4416" s="59" t="s">
        <v>12110</v>
      </c>
      <c r="B4416" s="59" t="s">
        <v>12111</v>
      </c>
      <c r="C4416" s="59" t="s">
        <v>12112</v>
      </c>
      <c r="D4416" s="59" t="s">
        <v>19</v>
      </c>
      <c r="F4416" s="59" t="s">
        <v>5</v>
      </c>
      <c r="G4416" s="152" t="str">
        <f>VLOOKUP(D4416,sku归属!A:B,2,0)</f>
        <v>许梓渝</v>
      </c>
    </row>
    <row r="4417" spans="1:13" s="59" customFormat="1" customHeight="1">
      <c r="A4417" s="59" t="s">
        <v>12113</v>
      </c>
      <c r="B4417" s="59" t="s">
        <v>12114</v>
      </c>
      <c r="C4417" s="59" t="s">
        <v>12115</v>
      </c>
      <c r="D4417" s="59" t="s">
        <v>19</v>
      </c>
      <c r="F4417" s="59" t="s">
        <v>5</v>
      </c>
      <c r="G4417" s="152" t="str">
        <f>VLOOKUP(D4417,sku归属!A:B,2,0)</f>
        <v>许梓渝</v>
      </c>
    </row>
    <row r="4418" spans="1:13" s="59" customFormat="1" customHeight="1">
      <c r="A4418" s="59" t="s">
        <v>12116</v>
      </c>
      <c r="B4418" s="59" t="s">
        <v>12117</v>
      </c>
      <c r="C4418" s="59" t="s">
        <v>12118</v>
      </c>
      <c r="D4418" s="59" t="s">
        <v>19</v>
      </c>
      <c r="F4418" s="59" t="s">
        <v>5</v>
      </c>
      <c r="G4418" s="152" t="str">
        <f>VLOOKUP(D4418,sku归属!A:B,2,0)</f>
        <v>许梓渝</v>
      </c>
    </row>
    <row r="4419" spans="1:13" s="59" customFormat="1" customHeight="1">
      <c r="A4419" s="59" t="s">
        <v>12119</v>
      </c>
      <c r="B4419" s="59" t="s">
        <v>12120</v>
      </c>
      <c r="C4419" s="59" t="s">
        <v>12121</v>
      </c>
      <c r="D4419" s="59" t="s">
        <v>19</v>
      </c>
      <c r="F4419" s="59" t="s">
        <v>5</v>
      </c>
      <c r="G4419" s="152" t="str">
        <f>VLOOKUP(D4419,sku归属!A:B,2,0)</f>
        <v>许梓渝</v>
      </c>
    </row>
    <row r="4420" spans="1:13" s="59" customFormat="1" customHeight="1">
      <c r="A4420" s="59" t="s">
        <v>12122</v>
      </c>
      <c r="B4420" s="59" t="s">
        <v>12123</v>
      </c>
      <c r="C4420" s="59" t="s">
        <v>12124</v>
      </c>
      <c r="D4420" s="59" t="s">
        <v>19</v>
      </c>
      <c r="F4420" s="59" t="s">
        <v>5</v>
      </c>
      <c r="G4420" s="152" t="str">
        <f>VLOOKUP(D4420,sku归属!A:B,2,0)</f>
        <v>许梓渝</v>
      </c>
    </row>
    <row r="4421" spans="1:13" s="59" customFormat="1" customHeight="1">
      <c r="A4421" s="59" t="s">
        <v>12125</v>
      </c>
      <c r="B4421" s="59" t="s">
        <v>12126</v>
      </c>
      <c r="C4421" s="59" t="s">
        <v>10049</v>
      </c>
      <c r="D4421" s="59" t="s">
        <v>19</v>
      </c>
      <c r="F4421" s="59" t="s">
        <v>5</v>
      </c>
      <c r="G4421" s="152" t="str">
        <f>VLOOKUP(D4421,sku归属!A:B,2,0)</f>
        <v>许梓渝</v>
      </c>
    </row>
    <row r="4422" spans="1:13" s="59" customFormat="1" customHeight="1">
      <c r="A4422" s="59" t="s">
        <v>12127</v>
      </c>
      <c r="B4422" s="59" t="s">
        <v>12128</v>
      </c>
      <c r="C4422" s="59" t="s">
        <v>10046</v>
      </c>
      <c r="D4422" s="59" t="s">
        <v>19</v>
      </c>
      <c r="F4422" s="59" t="s">
        <v>5</v>
      </c>
      <c r="G4422" s="152" t="str">
        <f>VLOOKUP(D4422,sku归属!A:B,2,0)</f>
        <v>许梓渝</v>
      </c>
    </row>
    <row r="4423" spans="1:13" s="59" customFormat="1" customHeight="1">
      <c r="A4423" s="59" t="s">
        <v>12129</v>
      </c>
      <c r="B4423" s="59" t="s">
        <v>12130</v>
      </c>
      <c r="C4423" s="59" t="s">
        <v>6346</v>
      </c>
      <c r="D4423" s="59" t="s">
        <v>19</v>
      </c>
      <c r="F4423" s="59" t="s">
        <v>5</v>
      </c>
      <c r="G4423" s="152" t="str">
        <f>VLOOKUP(D4423,sku归属!A:B,2,0)</f>
        <v>许梓渝</v>
      </c>
    </row>
    <row r="4424" spans="1:13" s="59" customFormat="1" customHeight="1">
      <c r="A4424" s="59" t="s">
        <v>12131</v>
      </c>
      <c r="B4424" s="59" t="s">
        <v>12132</v>
      </c>
      <c r="C4424" s="59" t="s">
        <v>6352</v>
      </c>
      <c r="D4424" s="59" t="s">
        <v>19</v>
      </c>
      <c r="F4424" s="59" t="s">
        <v>5</v>
      </c>
      <c r="G4424" s="152" t="str">
        <f>VLOOKUP(D4424,sku归属!A:B,2,0)</f>
        <v>许梓渝</v>
      </c>
    </row>
    <row r="4425" spans="1:13" s="59" customFormat="1" customHeight="1">
      <c r="A4425" s="59" t="s">
        <v>12133</v>
      </c>
      <c r="B4425" s="59" t="s">
        <v>12134</v>
      </c>
      <c r="C4425" s="59" t="s">
        <v>6343</v>
      </c>
      <c r="D4425" s="59" t="s">
        <v>19</v>
      </c>
      <c r="F4425" s="59" t="s">
        <v>5</v>
      </c>
      <c r="G4425" s="152" t="str">
        <f>VLOOKUP(D4425,sku归属!A:B,2,0)</f>
        <v>许梓渝</v>
      </c>
    </row>
    <row r="4426" spans="1:13" s="59" customFormat="1" customHeight="1">
      <c r="A4426" s="59" t="s">
        <v>12135</v>
      </c>
      <c r="B4426" s="59" t="s">
        <v>12136</v>
      </c>
      <c r="C4426" s="59" t="s">
        <v>6358</v>
      </c>
      <c r="D4426" s="59" t="s">
        <v>19</v>
      </c>
      <c r="F4426" s="59" t="s">
        <v>5</v>
      </c>
      <c r="G4426" s="152" t="str">
        <f>VLOOKUP(D4426,sku归属!A:B,2,0)</f>
        <v>许梓渝</v>
      </c>
    </row>
    <row r="4427" spans="1:13" s="59" customFormat="1" customHeight="1">
      <c r="A4427" s="59" t="s">
        <v>12137</v>
      </c>
      <c r="B4427" s="59" t="s">
        <v>12138</v>
      </c>
      <c r="C4427" s="59" t="s">
        <v>3766</v>
      </c>
      <c r="D4427" s="59" t="s">
        <v>19</v>
      </c>
      <c r="F4427" s="59" t="s">
        <v>5</v>
      </c>
      <c r="G4427" s="152" t="str">
        <f>VLOOKUP(D4427,sku归属!A:B,2,0)</f>
        <v>许梓渝</v>
      </c>
    </row>
    <row r="4428" spans="1:13" s="59" customFormat="1" customHeight="1">
      <c r="A4428" s="59" t="s">
        <v>12139</v>
      </c>
      <c r="B4428" s="59" t="s">
        <v>12140</v>
      </c>
      <c r="C4428" s="59" t="s">
        <v>3769</v>
      </c>
      <c r="D4428" s="59" t="s">
        <v>19</v>
      </c>
      <c r="F4428" s="59" t="s">
        <v>5</v>
      </c>
      <c r="G4428" s="152" t="str">
        <f>VLOOKUP(D4428,sku归属!A:B,2,0)</f>
        <v>许梓渝</v>
      </c>
    </row>
    <row r="4429" spans="1:13" s="59" customFormat="1" customHeight="1">
      <c r="A4429" s="59" t="s">
        <v>12141</v>
      </c>
      <c r="B4429" s="59" t="s">
        <v>12142</v>
      </c>
      <c r="C4429" s="59" t="s">
        <v>1393</v>
      </c>
      <c r="D4429" s="59" t="s">
        <v>19</v>
      </c>
      <c r="F4429" s="59" t="s">
        <v>5</v>
      </c>
      <c r="G4429" s="152" t="str">
        <f>VLOOKUP(D4429,sku归属!A:B,2,0)</f>
        <v>许梓渝</v>
      </c>
    </row>
    <row r="4430" spans="1:13" s="59" customFormat="1" customHeight="1">
      <c r="A4430" s="59" t="s">
        <v>12143</v>
      </c>
      <c r="B4430" s="59" t="s">
        <v>12144</v>
      </c>
      <c r="C4430" s="59" t="s">
        <v>1617</v>
      </c>
      <c r="D4430" s="59" t="s">
        <v>19</v>
      </c>
      <c r="F4430" s="59" t="s">
        <v>5</v>
      </c>
      <c r="G4430" s="152" t="str">
        <f>VLOOKUP(D4430,sku归属!A:B,2,0)</f>
        <v>许梓渝</v>
      </c>
    </row>
    <row r="4431" spans="1:13" s="59" customFormat="1" customHeight="1">
      <c r="A4431" s="59" t="s">
        <v>12145</v>
      </c>
      <c r="B4431" s="59" t="s">
        <v>12146</v>
      </c>
      <c r="C4431" s="59" t="s">
        <v>3761</v>
      </c>
      <c r="D4431" s="59" t="s">
        <v>19</v>
      </c>
      <c r="F4431" s="59" t="s">
        <v>5</v>
      </c>
      <c r="G4431" s="152" t="str">
        <f>VLOOKUP(D4431,sku归属!A:B,2,0)</f>
        <v>许梓渝</v>
      </c>
    </row>
    <row r="4432" spans="1:13" s="59" customFormat="1" customHeight="1">
      <c r="A4432" s="59" t="s">
        <v>12147</v>
      </c>
      <c r="B4432" s="59" t="s">
        <v>12148</v>
      </c>
      <c r="C4432" s="59" t="s">
        <v>1623</v>
      </c>
      <c r="D4432" s="59" t="s">
        <v>19</v>
      </c>
      <c r="F4432" s="59" t="s">
        <v>5</v>
      </c>
      <c r="G4432" s="152" t="str">
        <f>VLOOKUP(D4432,sku归属!A:B,2,0)</f>
        <v>许梓渝</v>
      </c>
    </row>
    <row r="4433" spans="1:13" s="59" customFormat="1" customHeight="1">
      <c r="A4433" s="59" t="s">
        <v>12149</v>
      </c>
      <c r="B4433" s="59" t="s">
        <v>12150</v>
      </c>
      <c r="C4433" s="59" t="s">
        <v>12151</v>
      </c>
      <c r="D4433" s="59" t="s">
        <v>19</v>
      </c>
      <c r="F4433" s="59" t="s">
        <v>5</v>
      </c>
      <c r="G4433" s="152" t="str">
        <f>VLOOKUP(D4433,sku归属!A:B,2,0)</f>
        <v>许梓渝</v>
      </c>
    </row>
    <row r="4434" spans="1:13" s="59" customFormat="1" customHeight="1">
      <c r="A4434" s="59" t="s">
        <v>12152</v>
      </c>
      <c r="B4434" s="59" t="s">
        <v>12153</v>
      </c>
      <c r="C4434" s="59" t="s">
        <v>12154</v>
      </c>
      <c r="D4434" s="59" t="s">
        <v>19</v>
      </c>
      <c r="F4434" s="59" t="s">
        <v>5</v>
      </c>
      <c r="G4434" s="152" t="str">
        <f>VLOOKUP(D4434,sku归属!A:B,2,0)</f>
        <v>许梓渝</v>
      </c>
    </row>
    <row r="4435" spans="1:13" s="59" customFormat="1" customHeight="1">
      <c r="A4435" s="59" t="s">
        <v>12155</v>
      </c>
      <c r="B4435" s="59" t="s">
        <v>12156</v>
      </c>
      <c r="C4435" s="59" t="s">
        <v>5640</v>
      </c>
      <c r="D4435" s="59" t="s">
        <v>19</v>
      </c>
      <c r="F4435" s="59" t="s">
        <v>5</v>
      </c>
      <c r="G4435" s="152" t="str">
        <f>VLOOKUP(D4435,sku归属!A:B,2,0)</f>
        <v>许梓渝</v>
      </c>
    </row>
    <row r="4436" spans="1:13" s="59" customFormat="1" customHeight="1">
      <c r="A4436" s="59" t="s">
        <v>12157</v>
      </c>
      <c r="B4436" s="59" t="s">
        <v>12158</v>
      </c>
      <c r="C4436" s="59" t="s">
        <v>5643</v>
      </c>
      <c r="D4436" s="59" t="s">
        <v>19</v>
      </c>
      <c r="F4436" s="59" t="s">
        <v>5</v>
      </c>
      <c r="G4436" s="152" t="str">
        <f>VLOOKUP(D4436,sku归属!A:B,2,0)</f>
        <v>许梓渝</v>
      </c>
    </row>
    <row r="4437" spans="1:13" s="59" customFormat="1" customHeight="1">
      <c r="A4437" s="59" t="s">
        <v>12159</v>
      </c>
      <c r="B4437" s="59" t="s">
        <v>12160</v>
      </c>
      <c r="C4437" s="59" t="s">
        <v>611</v>
      </c>
      <c r="D4437" s="59" t="s">
        <v>19</v>
      </c>
      <c r="F4437" s="59" t="s">
        <v>5</v>
      </c>
      <c r="G4437" s="152" t="str">
        <f>VLOOKUP(D4437,sku归属!A:B,2,0)</f>
        <v>许梓渝</v>
      </c>
    </row>
    <row r="4438" spans="1:13" s="59" customFormat="1" customHeight="1">
      <c r="A4438" s="59" t="s">
        <v>12161</v>
      </c>
      <c r="B4438" s="59" t="s">
        <v>12162</v>
      </c>
      <c r="C4438" s="59" t="s">
        <v>12163</v>
      </c>
      <c r="D4438" s="59" t="s">
        <v>19</v>
      </c>
      <c r="F4438" s="59" t="s">
        <v>5</v>
      </c>
      <c r="G4438" s="152" t="str">
        <f>VLOOKUP(D4438,sku归属!A:B,2,0)</f>
        <v>许梓渝</v>
      </c>
    </row>
    <row r="4439" spans="1:13" s="59" customFormat="1" customHeight="1">
      <c r="A4439" s="59" t="s">
        <v>12164</v>
      </c>
      <c r="B4439" s="59" t="s">
        <v>12165</v>
      </c>
      <c r="C4439" s="59" t="s">
        <v>608</v>
      </c>
      <c r="D4439" s="59" t="s">
        <v>19</v>
      </c>
      <c r="F4439" s="59" t="s">
        <v>5</v>
      </c>
      <c r="G4439" s="152" t="str">
        <f>VLOOKUP(D4439,sku归属!A:B,2,0)</f>
        <v>许梓渝</v>
      </c>
    </row>
    <row r="4440" spans="1:13" s="59" customFormat="1" customHeight="1">
      <c r="A4440" s="59" t="s">
        <v>12166</v>
      </c>
      <c r="B4440" s="59" t="s">
        <v>12167</v>
      </c>
      <c r="C4440" s="59" t="s">
        <v>605</v>
      </c>
      <c r="D4440" s="59" t="s">
        <v>19</v>
      </c>
      <c r="F4440" s="59" t="s">
        <v>5</v>
      </c>
      <c r="G4440" s="152" t="str">
        <f>VLOOKUP(D4440,sku归属!A:B,2,0)</f>
        <v>许梓渝</v>
      </c>
    </row>
    <row r="4441" spans="1:13" s="59" customFormat="1" customHeight="1">
      <c r="A4441" s="59" t="s">
        <v>12168</v>
      </c>
      <c r="B4441" s="59" t="s">
        <v>12169</v>
      </c>
      <c r="C4441" s="59" t="s">
        <v>12170</v>
      </c>
      <c r="D4441" s="59" t="s">
        <v>19</v>
      </c>
      <c r="F4441" s="59" t="s">
        <v>5</v>
      </c>
      <c r="G4441" s="152" t="str">
        <f>VLOOKUP(D4441,sku归属!A:B,2,0)</f>
        <v>许梓渝</v>
      </c>
    </row>
    <row r="4442" spans="1:13" s="59" customFormat="1" customHeight="1">
      <c r="A4442" s="59" t="s">
        <v>12171</v>
      </c>
      <c r="B4442" s="59" t="s">
        <v>12172</v>
      </c>
      <c r="C4442" s="59" t="s">
        <v>11837</v>
      </c>
      <c r="D4442" s="59" t="s">
        <v>6</v>
      </c>
      <c r="F4442" s="59" t="s">
        <v>5</v>
      </c>
      <c r="G4442" s="152" t="str">
        <f>VLOOKUP(D4442,sku归属!A:B,2,0)</f>
        <v>莫美玉</v>
      </c>
    </row>
    <row r="4443" spans="1:13" s="59" customFormat="1" customHeight="1">
      <c r="A4443" s="59" t="s">
        <v>12173</v>
      </c>
      <c r="B4443" s="59" t="s">
        <v>12174</v>
      </c>
      <c r="C4443" s="59" t="s">
        <v>11840</v>
      </c>
      <c r="D4443" s="59" t="s">
        <v>6</v>
      </c>
      <c r="F4443" s="59" t="s">
        <v>5</v>
      </c>
      <c r="G4443" s="152" t="str">
        <f>VLOOKUP(D4443,sku归属!A:B,2,0)</f>
        <v>莫美玉</v>
      </c>
    </row>
    <row r="4444" spans="1:13" s="59" customFormat="1" customHeight="1">
      <c r="A4444" s="59" t="s">
        <v>12175</v>
      </c>
      <c r="B4444" s="59" t="s">
        <v>12176</v>
      </c>
      <c r="C4444" s="59" t="s">
        <v>10821</v>
      </c>
      <c r="D4444" s="59" t="s">
        <v>6</v>
      </c>
      <c r="F4444" s="59" t="s">
        <v>5</v>
      </c>
      <c r="G4444" s="152" t="str">
        <f>VLOOKUP(D4444,sku归属!A:B,2,0)</f>
        <v>莫美玉</v>
      </c>
    </row>
    <row r="4445" spans="1:13" s="59" customFormat="1" customHeight="1">
      <c r="A4445" s="59" t="s">
        <v>12177</v>
      </c>
      <c r="B4445" s="59" t="s">
        <v>12178</v>
      </c>
      <c r="C4445" s="59" t="s">
        <v>10818</v>
      </c>
      <c r="D4445" s="59" t="s">
        <v>6</v>
      </c>
      <c r="F4445" s="59" t="s">
        <v>5</v>
      </c>
      <c r="G4445" s="152" t="str">
        <f>VLOOKUP(D4445,sku归属!A:B,2,0)</f>
        <v>莫美玉</v>
      </c>
    </row>
    <row r="4446" spans="1:13" s="59" customFormat="1" customHeight="1">
      <c r="A4446" s="59" t="s">
        <v>12179</v>
      </c>
      <c r="B4446" s="59" t="s">
        <v>12180</v>
      </c>
      <c r="C4446" s="59" t="s">
        <v>10815</v>
      </c>
      <c r="D4446" s="59" t="s">
        <v>6</v>
      </c>
      <c r="F4446" s="59" t="s">
        <v>5</v>
      </c>
      <c r="G4446" s="152" t="str">
        <f>VLOOKUP(D4446,sku归属!A:B,2,0)</f>
        <v>莫美玉</v>
      </c>
    </row>
    <row r="4447" spans="1:13" s="59" customFormat="1" customHeight="1">
      <c r="A4447" s="59" t="s">
        <v>12181</v>
      </c>
      <c r="B4447" s="59" t="s">
        <v>12182</v>
      </c>
      <c r="C4447" s="59" t="s">
        <v>12183</v>
      </c>
      <c r="D4447" s="59" t="s">
        <v>6</v>
      </c>
      <c r="F4447" s="59" t="s">
        <v>5</v>
      </c>
      <c r="G4447" s="152" t="str">
        <f>VLOOKUP(D4447,sku归属!A:B,2,0)</f>
        <v>莫美玉</v>
      </c>
    </row>
    <row r="4448" spans="1:13" s="59" customFormat="1" customHeight="1">
      <c r="A4448" s="59" t="s">
        <v>12184</v>
      </c>
      <c r="B4448" s="59" t="s">
        <v>12185</v>
      </c>
      <c r="C4448" s="59" t="s">
        <v>12186</v>
      </c>
      <c r="D4448" s="59" t="s">
        <v>6</v>
      </c>
      <c r="F4448" s="59" t="s">
        <v>5</v>
      </c>
      <c r="G4448" s="152" t="str">
        <f>VLOOKUP(D4448,sku归属!A:B,2,0)</f>
        <v>莫美玉</v>
      </c>
    </row>
    <row r="4449" spans="1:13" s="59" customFormat="1" customHeight="1">
      <c r="A4449" s="59" t="s">
        <v>12187</v>
      </c>
      <c r="B4449" s="59" t="s">
        <v>12188</v>
      </c>
      <c r="C4449" s="59" t="s">
        <v>12189</v>
      </c>
      <c r="D4449" s="59" t="s">
        <v>6</v>
      </c>
      <c r="F4449" s="59" t="s">
        <v>5</v>
      </c>
      <c r="G4449" s="152" t="str">
        <f>VLOOKUP(D4449,sku归属!A:B,2,0)</f>
        <v>莫美玉</v>
      </c>
    </row>
    <row r="4450" spans="1:13" s="59" customFormat="1" customHeight="1">
      <c r="A4450" s="59" t="s">
        <v>12190</v>
      </c>
      <c r="B4450" s="59" t="s">
        <v>12191</v>
      </c>
      <c r="C4450" s="59" t="s">
        <v>12192</v>
      </c>
      <c r="D4450" s="59" t="s">
        <v>6</v>
      </c>
      <c r="F4450" s="59" t="s">
        <v>5</v>
      </c>
      <c r="G4450" s="152" t="str">
        <f>VLOOKUP(D4450,sku归属!A:B,2,0)</f>
        <v>莫美玉</v>
      </c>
    </row>
    <row r="4451" spans="1:13" s="59" customFormat="1" customHeight="1">
      <c r="A4451" s="59" t="s">
        <v>12193</v>
      </c>
      <c r="B4451" s="59" t="s">
        <v>12194</v>
      </c>
      <c r="C4451" s="59" t="s">
        <v>12195</v>
      </c>
      <c r="D4451" s="59" t="s">
        <v>6</v>
      </c>
      <c r="F4451" s="59" t="s">
        <v>5</v>
      </c>
      <c r="G4451" s="152" t="str">
        <f>VLOOKUP(D4451,sku归属!A:B,2,0)</f>
        <v>莫美玉</v>
      </c>
    </row>
    <row r="4452" spans="1:13" s="59" customFormat="1" customHeight="1">
      <c r="A4452" s="59" t="s">
        <v>12196</v>
      </c>
      <c r="B4452" s="59" t="s">
        <v>12197</v>
      </c>
      <c r="C4452" s="59" t="s">
        <v>12198</v>
      </c>
      <c r="D4452" s="59" t="s">
        <v>16</v>
      </c>
      <c r="F4452" s="59" t="s">
        <v>5</v>
      </c>
      <c r="G4452" s="152" t="str">
        <f>VLOOKUP(D4452,sku归属!A:B,2,0)</f>
        <v>其他</v>
      </c>
    </row>
    <row r="4453" spans="1:13" s="59" customFormat="1" customHeight="1">
      <c r="A4453" s="59" t="s">
        <v>12199</v>
      </c>
      <c r="B4453" s="59" t="s">
        <v>12200</v>
      </c>
      <c r="C4453" s="59" t="s">
        <v>12201</v>
      </c>
      <c r="D4453" s="59" t="s">
        <v>16</v>
      </c>
      <c r="F4453" s="59" t="s">
        <v>5</v>
      </c>
      <c r="G4453" s="152" t="str">
        <f>VLOOKUP(D4453,sku归属!A:B,2,0)</f>
        <v>其他</v>
      </c>
    </row>
    <row r="4454" spans="1:13" s="59" customFormat="1" customHeight="1">
      <c r="A4454" s="59" t="s">
        <v>12202</v>
      </c>
      <c r="B4454" s="59" t="s">
        <v>12203</v>
      </c>
      <c r="C4454" s="59" t="s">
        <v>12204</v>
      </c>
      <c r="D4454" s="59" t="s">
        <v>17</v>
      </c>
      <c r="F4454" s="59" t="s">
        <v>5</v>
      </c>
      <c r="G4454" s="152" t="str">
        <f>VLOOKUP(D4454,sku归属!A:B,2,0)</f>
        <v>其他</v>
      </c>
    </row>
    <row r="4455" spans="1:13" s="59" customFormat="1" customHeight="1">
      <c r="A4455" s="59" t="s">
        <v>12205</v>
      </c>
      <c r="B4455" s="59" t="s">
        <v>12206</v>
      </c>
      <c r="C4455" s="59" t="s">
        <v>12207</v>
      </c>
      <c r="D4455" s="59" t="s">
        <v>17</v>
      </c>
      <c r="F4455" s="59" t="s">
        <v>5</v>
      </c>
      <c r="G4455" s="152" t="str">
        <f>VLOOKUP(D4455,sku归属!A:B,2,0)</f>
        <v>其他</v>
      </c>
    </row>
    <row r="4456" spans="1:13" s="59" customFormat="1" customHeight="1">
      <c r="A4456" s="59" t="s">
        <v>12208</v>
      </c>
      <c r="B4456" s="59" t="s">
        <v>12209</v>
      </c>
      <c r="C4456" s="59" t="s">
        <v>12210</v>
      </c>
      <c r="D4456" s="59" t="s">
        <v>17</v>
      </c>
      <c r="F4456" s="59" t="s">
        <v>5</v>
      </c>
      <c r="G4456" s="152" t="str">
        <f>VLOOKUP(D4456,sku归属!A:B,2,0)</f>
        <v>其他</v>
      </c>
    </row>
    <row r="4457" spans="1:13" s="59" customFormat="1" customHeight="1">
      <c r="A4457" s="59" t="s">
        <v>12211</v>
      </c>
      <c r="B4457" s="59" t="s">
        <v>12212</v>
      </c>
      <c r="C4457" s="59" t="s">
        <v>12213</v>
      </c>
      <c r="D4457" s="59" t="s">
        <v>17</v>
      </c>
      <c r="F4457" s="59" t="s">
        <v>5</v>
      </c>
      <c r="G4457" s="152" t="str">
        <f>VLOOKUP(D4457,sku归属!A:B,2,0)</f>
        <v>其他</v>
      </c>
    </row>
    <row r="4458" spans="1:13" s="59" customFormat="1" customHeight="1">
      <c r="A4458" s="59" t="s">
        <v>12214</v>
      </c>
      <c r="B4458" s="59" t="s">
        <v>12215</v>
      </c>
      <c r="C4458" s="59" t="s">
        <v>12216</v>
      </c>
      <c r="D4458" s="59" t="s">
        <v>17</v>
      </c>
      <c r="F4458" s="59" t="s">
        <v>5</v>
      </c>
      <c r="G4458" s="152" t="str">
        <f>VLOOKUP(D4458,sku归属!A:B,2,0)</f>
        <v>其他</v>
      </c>
    </row>
    <row r="4459" spans="1:13" s="59" customFormat="1" customHeight="1">
      <c r="A4459" s="59" t="s">
        <v>12217</v>
      </c>
      <c r="B4459" s="59" t="s">
        <v>12218</v>
      </c>
      <c r="C4459" s="59" t="s">
        <v>12219</v>
      </c>
      <c r="D4459" s="59" t="s">
        <v>17</v>
      </c>
      <c r="F4459" s="59" t="s">
        <v>5</v>
      </c>
      <c r="G4459" s="152" t="str">
        <f>VLOOKUP(D4459,sku归属!A:B,2,0)</f>
        <v>其他</v>
      </c>
    </row>
    <row r="4460" spans="1:13" s="59" customFormat="1" customHeight="1">
      <c r="A4460" s="59" t="s">
        <v>12220</v>
      </c>
      <c r="B4460" s="59" t="s">
        <v>12221</v>
      </c>
      <c r="C4460" s="59" t="s">
        <v>12222</v>
      </c>
      <c r="D4460" s="59" t="s">
        <v>17</v>
      </c>
      <c r="F4460" s="59" t="s">
        <v>5</v>
      </c>
      <c r="G4460" s="152" t="str">
        <f>VLOOKUP(D4460,sku归属!A:B,2,0)</f>
        <v>其他</v>
      </c>
    </row>
    <row r="4461" spans="1:13" s="59" customFormat="1" customHeight="1">
      <c r="A4461" s="59" t="s">
        <v>12223</v>
      </c>
      <c r="B4461" s="59" t="s">
        <v>12224</v>
      </c>
      <c r="C4461" s="59" t="s">
        <v>12225</v>
      </c>
      <c r="D4461" s="59" t="s">
        <v>17</v>
      </c>
      <c r="F4461" s="59" t="s">
        <v>5</v>
      </c>
      <c r="G4461" s="152" t="str">
        <f>VLOOKUP(D4461,sku归属!A:B,2,0)</f>
        <v>其他</v>
      </c>
    </row>
    <row r="4462" spans="1:13" s="59" customFormat="1" customHeight="1">
      <c r="A4462" s="59" t="s">
        <v>12226</v>
      </c>
      <c r="B4462" s="59" t="s">
        <v>12227</v>
      </c>
      <c r="C4462" s="59" t="s">
        <v>12228</v>
      </c>
      <c r="D4462" s="59" t="s">
        <v>17</v>
      </c>
      <c r="F4462" s="59" t="s">
        <v>5</v>
      </c>
      <c r="G4462" s="152" t="str">
        <f>VLOOKUP(D4462,sku归属!A:B,2,0)</f>
        <v>其他</v>
      </c>
    </row>
    <row r="4463" spans="1:13" s="59" customFormat="1" customHeight="1">
      <c r="A4463" s="59" t="s">
        <v>12229</v>
      </c>
      <c r="B4463" s="59" t="s">
        <v>12230</v>
      </c>
      <c r="C4463" s="59" t="s">
        <v>12231</v>
      </c>
      <c r="D4463" s="59" t="s">
        <v>17</v>
      </c>
      <c r="F4463" s="59" t="s">
        <v>5</v>
      </c>
      <c r="G4463" s="152" t="str">
        <f>VLOOKUP(D4463,sku归属!A:B,2,0)</f>
        <v>其他</v>
      </c>
    </row>
    <row r="4464" spans="1:13" s="59" customFormat="1" customHeight="1">
      <c r="A4464" s="59" t="s">
        <v>12232</v>
      </c>
      <c r="B4464" s="59" t="s">
        <v>12233</v>
      </c>
      <c r="C4464" s="59" t="s">
        <v>12234</v>
      </c>
      <c r="D4464" s="59" t="s">
        <v>17</v>
      </c>
      <c r="F4464" s="59" t="s">
        <v>5</v>
      </c>
      <c r="G4464" s="152" t="str">
        <f>VLOOKUP(D4464,sku归属!A:B,2,0)</f>
        <v>其他</v>
      </c>
    </row>
    <row r="4465" spans="1:13" s="59" customFormat="1" customHeight="1">
      <c r="A4465" s="59" t="s">
        <v>12235</v>
      </c>
      <c r="B4465" s="59" t="s">
        <v>12236</v>
      </c>
      <c r="C4465" s="59" t="s">
        <v>12237</v>
      </c>
      <c r="D4465" s="59" t="s">
        <v>17</v>
      </c>
      <c r="F4465" s="59" t="s">
        <v>5</v>
      </c>
      <c r="G4465" s="152" t="str">
        <f>VLOOKUP(D4465,sku归属!A:B,2,0)</f>
        <v>其他</v>
      </c>
    </row>
    <row r="4466" spans="1:13" s="59" customFormat="1" customHeight="1">
      <c r="A4466" s="59" t="s">
        <v>12238</v>
      </c>
      <c r="B4466" s="59" t="s">
        <v>12239</v>
      </c>
      <c r="C4466" s="59" t="s">
        <v>12240</v>
      </c>
      <c r="D4466" s="59" t="s">
        <v>17</v>
      </c>
      <c r="F4466" s="59" t="s">
        <v>5</v>
      </c>
      <c r="G4466" s="152" t="str">
        <f>VLOOKUP(D4466,sku归属!A:B,2,0)</f>
        <v>其他</v>
      </c>
    </row>
    <row r="4467" spans="1:13" s="59" customFormat="1" customHeight="1">
      <c r="A4467" s="59" t="s">
        <v>12241</v>
      </c>
      <c r="B4467" s="59" t="s">
        <v>12242</v>
      </c>
      <c r="C4467" s="59" t="s">
        <v>12243</v>
      </c>
      <c r="D4467" s="59" t="s">
        <v>17</v>
      </c>
      <c r="F4467" s="59" t="s">
        <v>5</v>
      </c>
      <c r="G4467" s="152" t="str">
        <f>VLOOKUP(D4467,sku归属!A:B,2,0)</f>
        <v>其他</v>
      </c>
    </row>
    <row r="4468" spans="1:13" s="59" customFormat="1" customHeight="1">
      <c r="A4468" s="59" t="s">
        <v>12244</v>
      </c>
      <c r="B4468" s="59" t="s">
        <v>12245</v>
      </c>
      <c r="C4468" s="59" t="s">
        <v>12246</v>
      </c>
      <c r="D4468" s="59" t="s">
        <v>17</v>
      </c>
      <c r="F4468" s="59" t="s">
        <v>5</v>
      </c>
      <c r="G4468" s="152" t="str">
        <f>VLOOKUP(D4468,sku归属!A:B,2,0)</f>
        <v>其他</v>
      </c>
    </row>
    <row r="4469" spans="1:13" s="59" customFormat="1" customHeight="1">
      <c r="A4469" s="59" t="s">
        <v>12247</v>
      </c>
      <c r="B4469" s="59" t="s">
        <v>12248</v>
      </c>
      <c r="C4469" s="59" t="s">
        <v>12249</v>
      </c>
      <c r="D4469" s="59" t="s">
        <v>17</v>
      </c>
      <c r="F4469" s="59" t="s">
        <v>5</v>
      </c>
      <c r="G4469" s="152" t="str">
        <f>VLOOKUP(D4469,sku归属!A:B,2,0)</f>
        <v>其他</v>
      </c>
    </row>
    <row r="4470" spans="1:13" s="59" customFormat="1" customHeight="1">
      <c r="A4470" s="59" t="s">
        <v>12250</v>
      </c>
      <c r="B4470" s="59" t="s">
        <v>12251</v>
      </c>
      <c r="C4470" s="59" t="s">
        <v>12252</v>
      </c>
      <c r="D4470" s="59" t="s">
        <v>17</v>
      </c>
      <c r="F4470" s="59" t="s">
        <v>5</v>
      </c>
      <c r="G4470" s="152" t="str">
        <f>VLOOKUP(D4470,sku归属!A:B,2,0)</f>
        <v>其他</v>
      </c>
    </row>
    <row r="4471" spans="1:13" s="59" customFormat="1" customHeight="1">
      <c r="A4471" s="59" t="s">
        <v>12253</v>
      </c>
      <c r="B4471" s="59" t="s">
        <v>12254</v>
      </c>
      <c r="C4471" s="59" t="s">
        <v>12255</v>
      </c>
      <c r="D4471" s="59" t="s">
        <v>17</v>
      </c>
      <c r="F4471" s="59" t="s">
        <v>5</v>
      </c>
      <c r="G4471" s="152" t="str">
        <f>VLOOKUP(D4471,sku归属!A:B,2,0)</f>
        <v>其他</v>
      </c>
    </row>
    <row r="4472" spans="1:13" s="59" customFormat="1" customHeight="1">
      <c r="A4472" s="59" t="s">
        <v>12256</v>
      </c>
      <c r="B4472" s="59" t="s">
        <v>12257</v>
      </c>
      <c r="C4472" s="59" t="s">
        <v>12258</v>
      </c>
      <c r="D4472" s="59" t="s">
        <v>17</v>
      </c>
      <c r="F4472" s="59" t="s">
        <v>5</v>
      </c>
      <c r="G4472" s="152" t="str">
        <f>VLOOKUP(D4472,sku归属!A:B,2,0)</f>
        <v>其他</v>
      </c>
    </row>
    <row r="4473" spans="1:13" s="59" customFormat="1" customHeight="1">
      <c r="A4473" s="59" t="s">
        <v>12259</v>
      </c>
      <c r="B4473" s="59" t="s">
        <v>12260</v>
      </c>
      <c r="C4473" s="59" t="s">
        <v>9570</v>
      </c>
      <c r="D4473" s="59" t="s">
        <v>17</v>
      </c>
      <c r="F4473" s="59" t="s">
        <v>5</v>
      </c>
      <c r="G4473" s="152" t="str">
        <f>VLOOKUP(D4473,sku归属!A:B,2,0)</f>
        <v>其他</v>
      </c>
    </row>
    <row r="4474" spans="1:13" s="59" customFormat="1" customHeight="1">
      <c r="A4474" s="59" t="s">
        <v>12261</v>
      </c>
      <c r="B4474" s="59" t="s">
        <v>12262</v>
      </c>
      <c r="C4474" s="59" t="s">
        <v>9573</v>
      </c>
      <c r="D4474" s="59" t="s">
        <v>17</v>
      </c>
      <c r="F4474" s="59" t="s">
        <v>5</v>
      </c>
      <c r="G4474" s="152" t="str">
        <f>VLOOKUP(D4474,sku归属!A:B,2,0)</f>
        <v>其他</v>
      </c>
    </row>
    <row r="4475" spans="1:13" s="59" customFormat="1" customHeight="1">
      <c r="A4475" s="59" t="s">
        <v>12263</v>
      </c>
      <c r="B4475" s="59" t="s">
        <v>12264</v>
      </c>
      <c r="C4475" s="59" t="s">
        <v>12265</v>
      </c>
      <c r="D4475" s="59" t="s">
        <v>17</v>
      </c>
      <c r="F4475" s="59" t="s">
        <v>5</v>
      </c>
      <c r="G4475" s="152" t="str">
        <f>VLOOKUP(D4475,sku归属!A:B,2,0)</f>
        <v>其他</v>
      </c>
    </row>
    <row r="4476" spans="1:13" s="59" customFormat="1" customHeight="1">
      <c r="A4476" s="59" t="s">
        <v>12266</v>
      </c>
      <c r="B4476" s="59" t="s">
        <v>12267</v>
      </c>
      <c r="C4476" s="59" t="s">
        <v>12268</v>
      </c>
      <c r="D4476" s="59" t="s">
        <v>17</v>
      </c>
      <c r="F4476" s="59" t="s">
        <v>5</v>
      </c>
      <c r="G4476" s="152" t="str">
        <f>VLOOKUP(D4476,sku归属!A:B,2,0)</f>
        <v>其他</v>
      </c>
    </row>
    <row r="4477" spans="1:13" s="59" customFormat="1" customHeight="1">
      <c r="A4477" s="59" t="s">
        <v>12269</v>
      </c>
      <c r="B4477" s="59" t="s">
        <v>12270</v>
      </c>
      <c r="C4477" s="59" t="s">
        <v>12271</v>
      </c>
      <c r="D4477" s="59" t="s">
        <v>17</v>
      </c>
      <c r="F4477" s="59" t="s">
        <v>5</v>
      </c>
      <c r="G4477" s="152" t="str">
        <f>VLOOKUP(D4477,sku归属!A:B,2,0)</f>
        <v>其他</v>
      </c>
    </row>
    <row r="4478" spans="1:13" s="59" customFormat="1" customHeight="1">
      <c r="A4478" s="59" t="s">
        <v>12272</v>
      </c>
      <c r="B4478" s="59" t="s">
        <v>12273</v>
      </c>
      <c r="C4478" s="59" t="s">
        <v>12274</v>
      </c>
      <c r="D4478" s="59" t="s">
        <v>17</v>
      </c>
      <c r="F4478" s="59" t="s">
        <v>5</v>
      </c>
      <c r="G4478" s="152" t="str">
        <f>VLOOKUP(D4478,sku归属!A:B,2,0)</f>
        <v>其他</v>
      </c>
    </row>
    <row r="4479" spans="1:13" s="59" customFormat="1" customHeight="1">
      <c r="A4479" s="59" t="s">
        <v>12275</v>
      </c>
      <c r="B4479" s="59" t="s">
        <v>12276</v>
      </c>
      <c r="C4479" s="59" t="s">
        <v>12277</v>
      </c>
      <c r="D4479" s="59" t="s">
        <v>17</v>
      </c>
      <c r="F4479" s="59" t="s">
        <v>5</v>
      </c>
      <c r="G4479" s="152" t="str">
        <f>VLOOKUP(D4479,sku归属!A:B,2,0)</f>
        <v>其他</v>
      </c>
    </row>
    <row r="4480" spans="1:13" s="59" customFormat="1" customHeight="1">
      <c r="A4480" s="59" t="s">
        <v>12278</v>
      </c>
      <c r="B4480" s="59" t="s">
        <v>12279</v>
      </c>
      <c r="C4480" s="59" t="s">
        <v>12280</v>
      </c>
      <c r="D4480" s="59" t="s">
        <v>17</v>
      </c>
      <c r="F4480" s="59" t="s">
        <v>5</v>
      </c>
      <c r="G4480" s="152" t="str">
        <f>VLOOKUP(D4480,sku归属!A:B,2,0)</f>
        <v>其他</v>
      </c>
    </row>
    <row r="4481" spans="1:13" s="59" customFormat="1" customHeight="1">
      <c r="A4481" s="59" t="s">
        <v>12281</v>
      </c>
      <c r="B4481" s="59" t="s">
        <v>12282</v>
      </c>
      <c r="C4481" s="59" t="s">
        <v>12283</v>
      </c>
      <c r="D4481" s="59" t="s">
        <v>17</v>
      </c>
      <c r="F4481" s="59" t="s">
        <v>5</v>
      </c>
      <c r="G4481" s="152" t="str">
        <f>VLOOKUP(D4481,sku归属!A:B,2,0)</f>
        <v>其他</v>
      </c>
    </row>
    <row r="4482" spans="1:13" s="59" customFormat="1" customHeight="1">
      <c r="A4482" s="59" t="s">
        <v>12284</v>
      </c>
      <c r="B4482" s="59" t="s">
        <v>12285</v>
      </c>
      <c r="C4482" s="59" t="s">
        <v>12286</v>
      </c>
      <c r="D4482" s="59" t="s">
        <v>17</v>
      </c>
      <c r="F4482" s="59" t="s">
        <v>5</v>
      </c>
      <c r="G4482" s="152" t="str">
        <f>VLOOKUP(D4482,sku归属!A:B,2,0)</f>
        <v>其他</v>
      </c>
    </row>
    <row r="4483" spans="1:13" s="59" customFormat="1" customHeight="1">
      <c r="A4483" s="59" t="s">
        <v>12287</v>
      </c>
      <c r="B4483" s="59" t="s">
        <v>12288</v>
      </c>
      <c r="C4483" s="59" t="s">
        <v>12289</v>
      </c>
      <c r="D4483" s="59" t="s">
        <v>17</v>
      </c>
      <c r="F4483" s="59" t="s">
        <v>5</v>
      </c>
      <c r="G4483" s="152" t="str">
        <f>VLOOKUP(D4483,sku归属!A:B,2,0)</f>
        <v>其他</v>
      </c>
    </row>
    <row r="4484" spans="1:13" s="59" customFormat="1" customHeight="1">
      <c r="A4484" s="59" t="s">
        <v>12290</v>
      </c>
      <c r="B4484" s="59" t="s">
        <v>12291</v>
      </c>
      <c r="C4484" s="59" t="s">
        <v>12292</v>
      </c>
      <c r="D4484" s="59" t="s">
        <v>17</v>
      </c>
      <c r="F4484" s="59" t="s">
        <v>5</v>
      </c>
      <c r="G4484" s="152" t="str">
        <f>VLOOKUP(D4484,sku归属!A:B,2,0)</f>
        <v>其他</v>
      </c>
    </row>
    <row r="4485" spans="1:13" s="59" customFormat="1" customHeight="1">
      <c r="A4485" s="59" t="s">
        <v>12293</v>
      </c>
      <c r="B4485" s="59" t="s">
        <v>12294</v>
      </c>
      <c r="C4485" s="59" t="s">
        <v>12295</v>
      </c>
      <c r="D4485" s="59" t="s">
        <v>17</v>
      </c>
      <c r="F4485" s="59" t="s">
        <v>5</v>
      </c>
      <c r="G4485" s="152" t="str">
        <f>VLOOKUP(D4485,sku归属!A:B,2,0)</f>
        <v>其他</v>
      </c>
    </row>
    <row r="4486" spans="1:13" s="59" customFormat="1" customHeight="1">
      <c r="A4486" s="59" t="s">
        <v>12296</v>
      </c>
      <c r="B4486" s="59" t="s">
        <v>12297</v>
      </c>
      <c r="C4486" s="59" t="s">
        <v>12298</v>
      </c>
      <c r="D4486" s="59" t="s">
        <v>17</v>
      </c>
      <c r="F4486" s="59" t="s">
        <v>5</v>
      </c>
      <c r="G4486" s="152" t="str">
        <f>VLOOKUP(D4486,sku归属!A:B,2,0)</f>
        <v>其他</v>
      </c>
    </row>
    <row r="4487" spans="1:13" s="59" customFormat="1" customHeight="1">
      <c r="A4487" s="59" t="s">
        <v>12299</v>
      </c>
      <c r="B4487" s="59" t="s">
        <v>12300</v>
      </c>
      <c r="C4487" s="59" t="s">
        <v>8627</v>
      </c>
      <c r="D4487" s="59">
        <v>801</v>
      </c>
      <c r="F4487" s="59" t="s">
        <v>5</v>
      </c>
      <c r="G4487" s="152" t="str">
        <f>VLOOKUP(D4487,sku归属!A:B,2,0)</f>
        <v>丁芳芳</v>
      </c>
    </row>
    <row r="4488" spans="1:13" s="59" customFormat="1" customHeight="1">
      <c r="A4488" s="59" t="s">
        <v>12301</v>
      </c>
      <c r="B4488" s="59" t="s">
        <v>12302</v>
      </c>
      <c r="C4488" s="59" t="s">
        <v>3410</v>
      </c>
      <c r="D4488" s="59">
        <v>801</v>
      </c>
      <c r="F4488" s="59" t="s">
        <v>5</v>
      </c>
      <c r="G4488" s="152" t="str">
        <f>VLOOKUP(D4488,sku归属!A:B,2,0)</f>
        <v>丁芳芳</v>
      </c>
    </row>
    <row r="4489" spans="1:13" s="59" customFormat="1" customHeight="1">
      <c r="A4489" s="59" t="s">
        <v>12303</v>
      </c>
      <c r="B4489" s="59" t="s">
        <v>12304</v>
      </c>
      <c r="C4489" s="59" t="s">
        <v>12305</v>
      </c>
      <c r="D4489" s="59">
        <v>801</v>
      </c>
      <c r="F4489" s="59" t="s">
        <v>5</v>
      </c>
      <c r="G4489" s="152" t="str">
        <f>VLOOKUP(D4489,sku归属!A:B,2,0)</f>
        <v>丁芳芳</v>
      </c>
    </row>
    <row r="4490" spans="1:13" s="59" customFormat="1" customHeight="1">
      <c r="A4490" s="59" t="s">
        <v>12306</v>
      </c>
      <c r="B4490" s="59" t="s">
        <v>12307</v>
      </c>
      <c r="C4490" s="59" t="s">
        <v>12308</v>
      </c>
      <c r="D4490" s="59">
        <v>801</v>
      </c>
      <c r="F4490" s="59" t="s">
        <v>5</v>
      </c>
      <c r="G4490" s="152" t="str">
        <f>VLOOKUP(D4490,sku归属!A:B,2,0)</f>
        <v>丁芳芳</v>
      </c>
    </row>
    <row r="4491" spans="1:13" s="59" customFormat="1" customHeight="1">
      <c r="A4491" s="59" t="s">
        <v>12309</v>
      </c>
      <c r="B4491" s="59" t="s">
        <v>12310</v>
      </c>
      <c r="C4491" s="59" t="s">
        <v>12311</v>
      </c>
      <c r="D4491" s="59">
        <v>801</v>
      </c>
      <c r="F4491" s="59" t="s">
        <v>5</v>
      </c>
      <c r="G4491" s="152" t="str">
        <f>VLOOKUP(D4491,sku归属!A:B,2,0)</f>
        <v>丁芳芳</v>
      </c>
    </row>
    <row r="4492" spans="1:13" s="59" customFormat="1" customHeight="1">
      <c r="A4492" s="59" t="s">
        <v>12312</v>
      </c>
      <c r="B4492" s="59" t="s">
        <v>12313</v>
      </c>
      <c r="C4492" s="59" t="s">
        <v>12314</v>
      </c>
      <c r="D4492" s="59">
        <v>801</v>
      </c>
      <c r="F4492" s="59" t="s">
        <v>5</v>
      </c>
      <c r="G4492" s="152" t="str">
        <f>VLOOKUP(D4492,sku归属!A:B,2,0)</f>
        <v>丁芳芳</v>
      </c>
    </row>
    <row r="4493" spans="1:13" s="59" customFormat="1" customHeight="1">
      <c r="A4493" s="59" t="s">
        <v>12315</v>
      </c>
      <c r="B4493" s="59" t="s">
        <v>12316</v>
      </c>
      <c r="C4493" s="59" t="s">
        <v>12317</v>
      </c>
      <c r="D4493" s="59">
        <v>801</v>
      </c>
      <c r="F4493" s="59" t="s">
        <v>5</v>
      </c>
      <c r="G4493" s="152" t="str">
        <f>VLOOKUP(D4493,sku归属!A:B,2,0)</f>
        <v>丁芳芳</v>
      </c>
    </row>
    <row r="4494" spans="1:13" s="59" customFormat="1" customHeight="1">
      <c r="A4494" s="59" t="s">
        <v>12318</v>
      </c>
      <c r="B4494" s="59" t="s">
        <v>12319</v>
      </c>
      <c r="C4494" s="59" t="s">
        <v>12320</v>
      </c>
      <c r="D4494" s="59">
        <v>801</v>
      </c>
      <c r="F4494" s="59" t="s">
        <v>5</v>
      </c>
      <c r="G4494" s="152" t="str">
        <f>VLOOKUP(D4494,sku归属!A:B,2,0)</f>
        <v>丁芳芳</v>
      </c>
    </row>
    <row r="4495" spans="1:13" s="59" customFormat="1" customHeight="1">
      <c r="A4495" s="59" t="s">
        <v>12321</v>
      </c>
      <c r="B4495" s="59" t="s">
        <v>12322</v>
      </c>
      <c r="C4495" s="59" t="s">
        <v>12323</v>
      </c>
      <c r="D4495" s="59">
        <v>801</v>
      </c>
      <c r="F4495" s="59" t="s">
        <v>5</v>
      </c>
      <c r="G4495" s="152" t="str">
        <f>VLOOKUP(D4495,sku归属!A:B,2,0)</f>
        <v>丁芳芳</v>
      </c>
    </row>
    <row r="4496" spans="1:13" s="59" customFormat="1" customHeight="1">
      <c r="A4496" s="59" t="s">
        <v>12324</v>
      </c>
      <c r="B4496" s="59" t="s">
        <v>12325</v>
      </c>
      <c r="C4496" s="59" t="s">
        <v>10089</v>
      </c>
      <c r="D4496" s="59" t="s">
        <v>19</v>
      </c>
      <c r="F4496" s="59" t="s">
        <v>5</v>
      </c>
      <c r="G4496" s="152" t="str">
        <f>VLOOKUP(D4496,sku归属!A:B,2,0)</f>
        <v>许梓渝</v>
      </c>
    </row>
    <row r="4497" spans="1:13" s="59" customFormat="1" customHeight="1">
      <c r="A4497" s="59" t="s">
        <v>12326</v>
      </c>
      <c r="B4497" s="59" t="s">
        <v>12327</v>
      </c>
      <c r="C4497" s="59" t="s">
        <v>10092</v>
      </c>
      <c r="D4497" s="59" t="s">
        <v>19</v>
      </c>
      <c r="F4497" s="59" t="s">
        <v>5</v>
      </c>
      <c r="G4497" s="152" t="str">
        <f>VLOOKUP(D4497,sku归属!A:B,2,0)</f>
        <v>许梓渝</v>
      </c>
    </row>
    <row r="4498" spans="1:13" s="59" customFormat="1" customHeight="1">
      <c r="A4498" s="59" t="s">
        <v>12328</v>
      </c>
      <c r="B4498" s="59" t="s">
        <v>12329</v>
      </c>
      <c r="C4498" s="59" t="s">
        <v>10083</v>
      </c>
      <c r="D4498" s="59" t="s">
        <v>19</v>
      </c>
      <c r="F4498" s="59" t="s">
        <v>5</v>
      </c>
      <c r="G4498" s="152" t="str">
        <f>VLOOKUP(D4498,sku归属!A:B,2,0)</f>
        <v>许梓渝</v>
      </c>
    </row>
    <row r="4499" spans="1:13" s="59" customFormat="1" customHeight="1">
      <c r="A4499" s="59" t="s">
        <v>12330</v>
      </c>
      <c r="B4499" s="59" t="s">
        <v>12331</v>
      </c>
      <c r="C4499" s="59" t="s">
        <v>10095</v>
      </c>
      <c r="D4499" s="59" t="s">
        <v>19</v>
      </c>
      <c r="F4499" s="59" t="s">
        <v>5</v>
      </c>
      <c r="G4499" s="152" t="str">
        <f>VLOOKUP(D4499,sku归属!A:B,2,0)</f>
        <v>许梓渝</v>
      </c>
    </row>
    <row r="4500" spans="1:13" s="59" customFormat="1" customHeight="1">
      <c r="A4500" s="59" t="s">
        <v>12332</v>
      </c>
      <c r="B4500" s="59" t="s">
        <v>12333</v>
      </c>
      <c r="C4500" s="59" t="s">
        <v>3037</v>
      </c>
      <c r="D4500" s="59" t="s">
        <v>19</v>
      </c>
      <c r="F4500" s="59" t="s">
        <v>5</v>
      </c>
      <c r="G4500" s="152" t="str">
        <f>VLOOKUP(D4500,sku归属!A:B,2,0)</f>
        <v>许梓渝</v>
      </c>
    </row>
    <row r="4501" spans="1:13" s="59" customFormat="1" customHeight="1">
      <c r="A4501" s="59" t="s">
        <v>12334</v>
      </c>
      <c r="B4501" s="59" t="s">
        <v>12335</v>
      </c>
      <c r="C4501" s="59" t="s">
        <v>3413</v>
      </c>
      <c r="D4501" s="59" t="s">
        <v>19</v>
      </c>
      <c r="F4501" s="59" t="s">
        <v>5</v>
      </c>
      <c r="G4501" s="152" t="str">
        <f>VLOOKUP(D4501,sku归属!A:B,2,0)</f>
        <v>许梓渝</v>
      </c>
    </row>
    <row r="4502" spans="1:13" s="59" customFormat="1" customHeight="1">
      <c r="A4502" s="59" t="s">
        <v>12336</v>
      </c>
      <c r="B4502" s="59" t="s">
        <v>12337</v>
      </c>
      <c r="C4502" s="59" t="s">
        <v>3034</v>
      </c>
      <c r="D4502" s="59" t="s">
        <v>19</v>
      </c>
      <c r="F4502" s="59" t="s">
        <v>5</v>
      </c>
      <c r="G4502" s="152" t="str">
        <f>VLOOKUP(D4502,sku归属!A:B,2,0)</f>
        <v>许梓渝</v>
      </c>
    </row>
    <row r="4503" spans="1:13" s="59" customFormat="1" customHeight="1">
      <c r="A4503" s="59" t="s">
        <v>12338</v>
      </c>
      <c r="B4503" s="59" t="s">
        <v>12339</v>
      </c>
      <c r="C4503" s="59" t="s">
        <v>3416</v>
      </c>
      <c r="D4503" s="59" t="s">
        <v>19</v>
      </c>
      <c r="F4503" s="59" t="s">
        <v>5</v>
      </c>
      <c r="G4503" s="152" t="str">
        <f>VLOOKUP(D4503,sku归属!A:B,2,0)</f>
        <v>许梓渝</v>
      </c>
    </row>
    <row r="4504" spans="1:13" s="59" customFormat="1" customHeight="1">
      <c r="A4504" s="59" t="s">
        <v>12340</v>
      </c>
      <c r="B4504" s="59" t="s">
        <v>12341</v>
      </c>
      <c r="C4504" s="59" t="s">
        <v>887</v>
      </c>
      <c r="D4504" s="59" t="s">
        <v>19</v>
      </c>
      <c r="F4504" s="59" t="s">
        <v>5</v>
      </c>
      <c r="G4504" s="152" t="str">
        <f>VLOOKUP(D4504,sku归属!A:B,2,0)</f>
        <v>许梓渝</v>
      </c>
    </row>
    <row r="4505" spans="1:13" s="59" customFormat="1" customHeight="1">
      <c r="A4505" s="59" t="s">
        <v>12342</v>
      </c>
      <c r="B4505" s="59" t="s">
        <v>12343</v>
      </c>
      <c r="C4505" s="59" t="s">
        <v>139</v>
      </c>
      <c r="D4505" s="59" t="s">
        <v>19</v>
      </c>
      <c r="F4505" s="59" t="s">
        <v>5</v>
      </c>
      <c r="G4505" s="152" t="str">
        <f>VLOOKUP(D4505,sku归属!A:B,2,0)</f>
        <v>许梓渝</v>
      </c>
    </row>
    <row r="4506" spans="1:13" s="59" customFormat="1" customHeight="1">
      <c r="A4506" s="59" t="s">
        <v>12344</v>
      </c>
      <c r="B4506" s="59" t="s">
        <v>12345</v>
      </c>
      <c r="C4506" s="59" t="s">
        <v>10119</v>
      </c>
      <c r="D4506" s="59" t="s">
        <v>19</v>
      </c>
      <c r="F4506" s="59" t="s">
        <v>5</v>
      </c>
      <c r="G4506" s="152" t="str">
        <f>VLOOKUP(D4506,sku归属!A:B,2,0)</f>
        <v>许梓渝</v>
      </c>
    </row>
    <row r="4507" spans="1:13" s="59" customFormat="1" customHeight="1">
      <c r="A4507" s="59" t="s">
        <v>12346</v>
      </c>
      <c r="B4507" s="59" t="s">
        <v>12347</v>
      </c>
      <c r="C4507" s="59" t="s">
        <v>10122</v>
      </c>
      <c r="D4507" s="59" t="s">
        <v>19</v>
      </c>
      <c r="F4507" s="59" t="s">
        <v>5</v>
      </c>
      <c r="G4507" s="152" t="str">
        <f>VLOOKUP(D4507,sku归属!A:B,2,0)</f>
        <v>许梓渝</v>
      </c>
    </row>
    <row r="4508" spans="1:13" s="59" customFormat="1" customHeight="1">
      <c r="A4508" s="59" t="s">
        <v>12348</v>
      </c>
      <c r="B4508" s="59" t="s">
        <v>12349</v>
      </c>
      <c r="C4508" s="59" t="s">
        <v>10113</v>
      </c>
      <c r="D4508" s="59" t="s">
        <v>19</v>
      </c>
      <c r="F4508" s="59" t="s">
        <v>5</v>
      </c>
      <c r="G4508" s="152" t="str">
        <f>VLOOKUP(D4508,sku归属!A:B,2,0)</f>
        <v>许梓渝</v>
      </c>
    </row>
    <row r="4509" spans="1:13" s="59" customFormat="1" customHeight="1">
      <c r="A4509" s="59" t="s">
        <v>12350</v>
      </c>
      <c r="B4509" s="59" t="s">
        <v>12351</v>
      </c>
      <c r="C4509" s="59" t="s">
        <v>10116</v>
      </c>
      <c r="D4509" s="59" t="s">
        <v>19</v>
      </c>
      <c r="F4509" s="59" t="s">
        <v>5</v>
      </c>
      <c r="G4509" s="152" t="str">
        <f>VLOOKUP(D4509,sku归属!A:B,2,0)</f>
        <v>许梓渝</v>
      </c>
    </row>
    <row r="4510" spans="1:13" s="59" customFormat="1" customHeight="1">
      <c r="A4510" s="59" t="s">
        <v>12352</v>
      </c>
      <c r="B4510" s="59" t="s">
        <v>12353</v>
      </c>
      <c r="C4510" s="59" t="s">
        <v>10914</v>
      </c>
      <c r="D4510" s="59" t="s">
        <v>19</v>
      </c>
      <c r="F4510" s="59" t="s">
        <v>5</v>
      </c>
      <c r="G4510" s="152" t="str">
        <f>VLOOKUP(D4510,sku归属!A:B,2,0)</f>
        <v>许梓渝</v>
      </c>
    </row>
    <row r="4511" spans="1:13" s="59" customFormat="1" customHeight="1">
      <c r="A4511" s="59" t="s">
        <v>12354</v>
      </c>
      <c r="B4511" s="59" t="s">
        <v>12355</v>
      </c>
      <c r="C4511" s="59" t="s">
        <v>10911</v>
      </c>
      <c r="D4511" s="59" t="s">
        <v>19</v>
      </c>
      <c r="F4511" s="59" t="s">
        <v>5</v>
      </c>
      <c r="G4511" s="152" t="str">
        <f>VLOOKUP(D4511,sku归属!A:B,2,0)</f>
        <v>许梓渝</v>
      </c>
    </row>
    <row r="4512" spans="1:13" s="59" customFormat="1" customHeight="1">
      <c r="A4512" s="59" t="s">
        <v>12356</v>
      </c>
      <c r="B4512" s="59" t="s">
        <v>12357</v>
      </c>
      <c r="C4512" s="59" t="s">
        <v>10908</v>
      </c>
      <c r="D4512" s="59" t="s">
        <v>19</v>
      </c>
      <c r="F4512" s="59" t="s">
        <v>5</v>
      </c>
      <c r="G4512" s="152" t="str">
        <f>VLOOKUP(D4512,sku归属!A:B,2,0)</f>
        <v>许梓渝</v>
      </c>
    </row>
    <row r="4513" spans="1:13" s="59" customFormat="1" customHeight="1">
      <c r="A4513" s="59" t="s">
        <v>12358</v>
      </c>
      <c r="B4513" s="59" t="s">
        <v>12359</v>
      </c>
      <c r="C4513" s="59" t="s">
        <v>10917</v>
      </c>
      <c r="D4513" s="59" t="s">
        <v>19</v>
      </c>
      <c r="F4513" s="59" t="s">
        <v>5</v>
      </c>
      <c r="G4513" s="152" t="str">
        <f>VLOOKUP(D4513,sku归属!A:B,2,0)</f>
        <v>许梓渝</v>
      </c>
    </row>
    <row r="4514" spans="1:13" s="59" customFormat="1" customHeight="1">
      <c r="A4514" s="59" t="s">
        <v>12360</v>
      </c>
      <c r="B4514" s="59" t="s">
        <v>12361</v>
      </c>
      <c r="C4514" s="59" t="s">
        <v>12362</v>
      </c>
      <c r="D4514" s="59">
        <v>801</v>
      </c>
      <c r="F4514" s="59" t="s">
        <v>5</v>
      </c>
      <c r="G4514" s="152" t="str">
        <f>VLOOKUP(D4514,sku归属!A:B,2,0)</f>
        <v>丁芳芳</v>
      </c>
    </row>
    <row r="4515" spans="1:13" s="59" customFormat="1" customHeight="1">
      <c r="A4515" s="59" t="s">
        <v>12363</v>
      </c>
      <c r="B4515" s="59" t="s">
        <v>12364</v>
      </c>
      <c r="C4515" s="59" t="s">
        <v>12365</v>
      </c>
      <c r="D4515" s="59">
        <v>801</v>
      </c>
      <c r="F4515" s="59" t="s">
        <v>5</v>
      </c>
      <c r="G4515" s="152" t="str">
        <f>VLOOKUP(D4515,sku归属!A:B,2,0)</f>
        <v>丁芳芳</v>
      </c>
    </row>
    <row r="4516" spans="1:13" s="59" customFormat="1" customHeight="1">
      <c r="A4516" s="59" t="s">
        <v>12366</v>
      </c>
      <c r="B4516" s="59" t="s">
        <v>12367</v>
      </c>
      <c r="C4516" s="59" t="s">
        <v>11283</v>
      </c>
      <c r="D4516" s="59">
        <v>801</v>
      </c>
      <c r="F4516" s="59" t="s">
        <v>5</v>
      </c>
      <c r="G4516" s="152" t="str">
        <f>VLOOKUP(D4516,sku归属!A:B,2,0)</f>
        <v>丁芳芳</v>
      </c>
    </row>
    <row r="4517" spans="1:13" s="59" customFormat="1" customHeight="1">
      <c r="A4517" s="59" t="s">
        <v>12368</v>
      </c>
      <c r="B4517" s="59" t="s">
        <v>12369</v>
      </c>
      <c r="C4517" s="59" t="s">
        <v>11280</v>
      </c>
      <c r="D4517" s="59">
        <v>801</v>
      </c>
      <c r="F4517" s="59" t="s">
        <v>5</v>
      </c>
      <c r="G4517" s="152" t="str">
        <f>VLOOKUP(D4517,sku归属!A:B,2,0)</f>
        <v>丁芳芳</v>
      </c>
    </row>
    <row r="4518" spans="1:13" s="59" customFormat="1" customHeight="1">
      <c r="A4518" s="59" t="s">
        <v>12370</v>
      </c>
      <c r="B4518" s="59" t="s">
        <v>12371</v>
      </c>
      <c r="C4518" s="59" t="s">
        <v>12372</v>
      </c>
      <c r="D4518" s="59">
        <v>801</v>
      </c>
      <c r="F4518" s="59" t="s">
        <v>5</v>
      </c>
      <c r="G4518" s="152" t="str">
        <f>VLOOKUP(D4518,sku归属!A:B,2,0)</f>
        <v>丁芳芳</v>
      </c>
    </row>
    <row r="4519" spans="1:13" s="59" customFormat="1" customHeight="1">
      <c r="A4519" s="59" t="s">
        <v>12373</v>
      </c>
      <c r="B4519" s="59" t="s">
        <v>12374</v>
      </c>
      <c r="C4519" s="59" t="s">
        <v>12375</v>
      </c>
      <c r="D4519" s="59">
        <v>801</v>
      </c>
      <c r="F4519" s="59" t="s">
        <v>5</v>
      </c>
      <c r="G4519" s="152" t="str">
        <f>VLOOKUP(D4519,sku归属!A:B,2,0)</f>
        <v>丁芳芳</v>
      </c>
    </row>
    <row r="4520" spans="1:13" s="59" customFormat="1" customHeight="1">
      <c r="A4520" s="59" t="s">
        <v>12376</v>
      </c>
      <c r="B4520" s="59" t="s">
        <v>12377</v>
      </c>
      <c r="C4520" s="59" t="s">
        <v>12378</v>
      </c>
      <c r="D4520" s="59">
        <v>801</v>
      </c>
      <c r="F4520" s="59" t="s">
        <v>5</v>
      </c>
      <c r="G4520" s="152" t="str">
        <f>VLOOKUP(D4520,sku归属!A:B,2,0)</f>
        <v>丁芳芳</v>
      </c>
    </row>
    <row r="4521" spans="1:13" s="59" customFormat="1" customHeight="1">
      <c r="A4521" s="59" t="s">
        <v>12379</v>
      </c>
      <c r="B4521" s="59" t="s">
        <v>12380</v>
      </c>
      <c r="C4521" s="59" t="s">
        <v>12381</v>
      </c>
      <c r="D4521" s="59">
        <v>801</v>
      </c>
      <c r="F4521" s="59" t="s">
        <v>5</v>
      </c>
      <c r="G4521" s="152" t="str">
        <f>VLOOKUP(D4521,sku归属!A:B,2,0)</f>
        <v>丁芳芳</v>
      </c>
    </row>
    <row r="4522" spans="1:13" s="59" customFormat="1" customHeight="1">
      <c r="A4522" s="59" t="s">
        <v>12382</v>
      </c>
      <c r="B4522" s="59" t="s">
        <v>12383</v>
      </c>
      <c r="C4522" s="59" t="s">
        <v>12384</v>
      </c>
      <c r="D4522" s="59">
        <v>801</v>
      </c>
      <c r="F4522" s="59" t="s">
        <v>5</v>
      </c>
      <c r="G4522" s="152" t="str">
        <f>VLOOKUP(D4522,sku归属!A:B,2,0)</f>
        <v>丁芳芳</v>
      </c>
    </row>
    <row r="4523" spans="1:13" s="59" customFormat="1" customHeight="1">
      <c r="A4523" s="59" t="s">
        <v>12385</v>
      </c>
      <c r="B4523" s="59" t="s">
        <v>12386</v>
      </c>
      <c r="C4523" s="59" t="s">
        <v>12387</v>
      </c>
      <c r="D4523" s="59">
        <v>801</v>
      </c>
      <c r="F4523" s="59" t="s">
        <v>5</v>
      </c>
      <c r="G4523" s="152" t="str">
        <f>VLOOKUP(D4523,sku归属!A:B,2,0)</f>
        <v>丁芳芳</v>
      </c>
    </row>
    <row r="4524" spans="1:13" s="59" customFormat="1" customHeight="1">
      <c r="A4524" s="59" t="s">
        <v>12388</v>
      </c>
      <c r="B4524" s="59" t="s">
        <v>12389</v>
      </c>
      <c r="C4524" s="59" t="s">
        <v>5470</v>
      </c>
      <c r="D4524" s="59" t="s">
        <v>20</v>
      </c>
      <c r="F4524" s="59" t="s">
        <v>5</v>
      </c>
      <c r="G4524" s="152" t="str">
        <f>VLOOKUP(D4524,sku归属!A:B,2,0)</f>
        <v>莫美玉</v>
      </c>
    </row>
    <row r="4525" spans="1:13" s="59" customFormat="1" customHeight="1">
      <c r="A4525" s="59" t="s">
        <v>12390</v>
      </c>
      <c r="B4525" s="59" t="s">
        <v>12391</v>
      </c>
      <c r="C4525" s="59" t="s">
        <v>3407</v>
      </c>
      <c r="D4525" s="59">
        <v>801</v>
      </c>
      <c r="F4525" s="59" t="s">
        <v>5</v>
      </c>
      <c r="G4525" s="152" t="str">
        <f>VLOOKUP(D4525,sku归属!A:B,2,0)</f>
        <v>丁芳芳</v>
      </c>
    </row>
    <row r="4526" spans="1:13" s="59" customFormat="1" customHeight="1">
      <c r="A4526" s="59" t="s">
        <v>12392</v>
      </c>
      <c r="B4526" s="59" t="s">
        <v>12393</v>
      </c>
      <c r="C4526" s="59" t="s">
        <v>3404</v>
      </c>
      <c r="D4526" s="59">
        <v>801</v>
      </c>
      <c r="F4526" s="59" t="s">
        <v>5</v>
      </c>
      <c r="G4526" s="152" t="str">
        <f>VLOOKUP(D4526,sku归属!A:B,2,0)</f>
        <v>丁芳芳</v>
      </c>
    </row>
    <row r="4527" spans="1:13" s="59" customFormat="1" customHeight="1">
      <c r="A4527" s="59" t="s">
        <v>12394</v>
      </c>
      <c r="B4527" s="59" t="s">
        <v>12395</v>
      </c>
      <c r="C4527" s="59" t="s">
        <v>12396</v>
      </c>
      <c r="D4527" s="59">
        <v>801</v>
      </c>
      <c r="F4527" s="59" t="s">
        <v>5</v>
      </c>
      <c r="G4527" s="152" t="str">
        <f>VLOOKUP(D4527,sku归属!A:B,2,0)</f>
        <v>丁芳芳</v>
      </c>
    </row>
    <row r="4528" spans="1:13" s="59" customFormat="1" customHeight="1">
      <c r="A4528" s="59" t="s">
        <v>12397</v>
      </c>
      <c r="B4528" s="59" t="s">
        <v>12398</v>
      </c>
      <c r="C4528" s="59" t="s">
        <v>12399</v>
      </c>
      <c r="D4528" s="59">
        <v>801</v>
      </c>
      <c r="F4528" s="59" t="s">
        <v>5</v>
      </c>
      <c r="G4528" s="152" t="str">
        <f>VLOOKUP(D4528,sku归属!A:B,2,0)</f>
        <v>丁芳芳</v>
      </c>
    </row>
    <row r="4529" spans="1:13" s="59" customFormat="1" customHeight="1">
      <c r="A4529" s="59" t="s">
        <v>12400</v>
      </c>
      <c r="B4529" s="59" t="s">
        <v>12401</v>
      </c>
      <c r="C4529" s="59" t="s">
        <v>12402</v>
      </c>
      <c r="D4529" s="59">
        <v>801</v>
      </c>
      <c r="F4529" s="59" t="s">
        <v>5</v>
      </c>
      <c r="G4529" s="152" t="str">
        <f>VLOOKUP(D4529,sku归属!A:B,2,0)</f>
        <v>丁芳芳</v>
      </c>
    </row>
    <row r="4530" spans="1:13" s="59" customFormat="1" customHeight="1">
      <c r="A4530" s="59" t="s">
        <v>12403</v>
      </c>
      <c r="B4530" s="59" t="s">
        <v>12404</v>
      </c>
      <c r="C4530" s="59" t="s">
        <v>12405</v>
      </c>
      <c r="D4530" s="59">
        <v>801</v>
      </c>
      <c r="F4530" s="59" t="s">
        <v>5</v>
      </c>
      <c r="G4530" s="152" t="str">
        <f>VLOOKUP(D4530,sku归属!A:B,2,0)</f>
        <v>丁芳芳</v>
      </c>
    </row>
    <row r="4531" spans="1:13" s="59" customFormat="1" customHeight="1">
      <c r="A4531" s="59" t="s">
        <v>12406</v>
      </c>
      <c r="B4531" s="59" t="s">
        <v>12407</v>
      </c>
      <c r="C4531" s="59" t="s">
        <v>12408</v>
      </c>
      <c r="D4531" s="59">
        <v>801</v>
      </c>
      <c r="F4531" s="59" t="s">
        <v>5</v>
      </c>
      <c r="G4531" s="152" t="str">
        <f>VLOOKUP(D4531,sku归属!A:B,2,0)</f>
        <v>丁芳芳</v>
      </c>
    </row>
    <row r="4532" spans="1:13" s="59" customFormat="1" customHeight="1">
      <c r="A4532" s="59" t="s">
        <v>12409</v>
      </c>
      <c r="B4532" s="59" t="s">
        <v>12410</v>
      </c>
      <c r="C4532" s="59" t="s">
        <v>12411</v>
      </c>
      <c r="D4532" s="59">
        <v>801</v>
      </c>
      <c r="F4532" s="59" t="s">
        <v>5</v>
      </c>
      <c r="G4532" s="152" t="str">
        <f>VLOOKUP(D4532,sku归属!A:B,2,0)</f>
        <v>丁芳芳</v>
      </c>
    </row>
    <row r="4533" spans="1:13" s="59" customFormat="1" customHeight="1">
      <c r="A4533" s="59" t="s">
        <v>12412</v>
      </c>
      <c r="B4533" s="59" t="s">
        <v>12413</v>
      </c>
      <c r="C4533" s="59" t="s">
        <v>12414</v>
      </c>
      <c r="D4533" s="59">
        <v>801</v>
      </c>
      <c r="F4533" s="59" t="s">
        <v>5</v>
      </c>
      <c r="G4533" s="152" t="str">
        <f>VLOOKUP(D4533,sku归属!A:B,2,0)</f>
        <v>丁芳芳</v>
      </c>
    </row>
    <row r="4534" spans="1:13" s="59" customFormat="1" customHeight="1">
      <c r="A4534" s="59" t="s">
        <v>12415</v>
      </c>
      <c r="B4534" s="59" t="s">
        <v>12416</v>
      </c>
      <c r="C4534" s="59" t="s">
        <v>12417</v>
      </c>
      <c r="D4534" s="59">
        <v>801</v>
      </c>
      <c r="F4534" s="59" t="s">
        <v>5</v>
      </c>
      <c r="G4534" s="152" t="str">
        <f>VLOOKUP(D4534,sku归属!A:B,2,0)</f>
        <v>丁芳芳</v>
      </c>
    </row>
    <row r="4535" spans="1:13" s="59" customFormat="1" customHeight="1">
      <c r="A4535" s="59" t="s">
        <v>12418</v>
      </c>
      <c r="B4535" s="59" t="s">
        <v>12419</v>
      </c>
      <c r="C4535" s="59" t="s">
        <v>12420</v>
      </c>
      <c r="D4535" s="59">
        <v>801</v>
      </c>
      <c r="F4535" s="59" t="s">
        <v>5</v>
      </c>
      <c r="G4535" s="152" t="str">
        <f>VLOOKUP(D4535,sku归属!A:B,2,0)</f>
        <v>丁芳芳</v>
      </c>
    </row>
    <row r="4536" spans="1:13" s="59" customFormat="1" customHeight="1">
      <c r="A4536" s="59" t="s">
        <v>12421</v>
      </c>
      <c r="B4536" s="59" t="s">
        <v>12422</v>
      </c>
      <c r="C4536" s="59" t="s">
        <v>12423</v>
      </c>
      <c r="D4536" s="59">
        <v>801</v>
      </c>
      <c r="F4536" s="59" t="s">
        <v>5</v>
      </c>
      <c r="G4536" s="152" t="str">
        <f>VLOOKUP(D4536,sku归属!A:B,2,0)</f>
        <v>丁芳芳</v>
      </c>
    </row>
    <row r="4537" spans="1:13" s="59" customFormat="1" customHeight="1">
      <c r="A4537" s="59" t="s">
        <v>12424</v>
      </c>
      <c r="B4537" s="59" t="s">
        <v>12425</v>
      </c>
      <c r="C4537" s="59" t="s">
        <v>12426</v>
      </c>
      <c r="D4537" s="59">
        <v>801</v>
      </c>
      <c r="F4537" s="59" t="s">
        <v>5</v>
      </c>
      <c r="G4537" s="152" t="str">
        <f>VLOOKUP(D4537,sku归属!A:B,2,0)</f>
        <v>丁芳芳</v>
      </c>
    </row>
    <row r="4538" spans="1:13" s="59" customFormat="1" customHeight="1">
      <c r="A4538" s="59" t="s">
        <v>12427</v>
      </c>
      <c r="B4538" s="59" t="s">
        <v>12428</v>
      </c>
      <c r="C4538" s="59" t="s">
        <v>12429</v>
      </c>
      <c r="D4538" s="59">
        <v>801</v>
      </c>
      <c r="F4538" s="59" t="s">
        <v>5</v>
      </c>
      <c r="G4538" s="152" t="str">
        <f>VLOOKUP(D4538,sku归属!A:B,2,0)</f>
        <v>丁芳芳</v>
      </c>
    </row>
    <row r="4539" spans="1:13" s="59" customFormat="1" customHeight="1">
      <c r="A4539" s="59" t="s">
        <v>12430</v>
      </c>
      <c r="B4539" s="59" t="s">
        <v>12431</v>
      </c>
      <c r="C4539" s="59" t="s">
        <v>12432</v>
      </c>
      <c r="D4539" s="59">
        <v>801</v>
      </c>
      <c r="F4539" s="59" t="s">
        <v>5</v>
      </c>
      <c r="G4539" s="152" t="str">
        <f>VLOOKUP(D4539,sku归属!A:B,2,0)</f>
        <v>丁芳芳</v>
      </c>
    </row>
    <row r="4540" spans="1:13" s="59" customFormat="1" customHeight="1">
      <c r="A4540" s="59" t="s">
        <v>12433</v>
      </c>
      <c r="B4540" s="59" t="s">
        <v>12434</v>
      </c>
      <c r="C4540" s="59" t="s">
        <v>12435</v>
      </c>
      <c r="D4540" s="59">
        <v>801</v>
      </c>
      <c r="F4540" s="59" t="s">
        <v>5</v>
      </c>
      <c r="G4540" s="152" t="str">
        <f>VLOOKUP(D4540,sku归属!A:B,2,0)</f>
        <v>丁芳芳</v>
      </c>
    </row>
    <row r="4541" spans="1:13" s="59" customFormat="1" customHeight="1">
      <c r="A4541" s="59" t="s">
        <v>12436</v>
      </c>
      <c r="B4541" s="59" t="s">
        <v>12437</v>
      </c>
      <c r="C4541" s="59" t="s">
        <v>12438</v>
      </c>
      <c r="D4541" s="59">
        <v>801</v>
      </c>
      <c r="F4541" s="59" t="s">
        <v>5</v>
      </c>
      <c r="G4541" s="152" t="str">
        <f>VLOOKUP(D4541,sku归属!A:B,2,0)</f>
        <v>丁芳芳</v>
      </c>
    </row>
    <row r="4542" spans="1:13" s="59" customFormat="1" customHeight="1">
      <c r="A4542" s="59" t="s">
        <v>12439</v>
      </c>
      <c r="B4542" s="59" t="s">
        <v>12440</v>
      </c>
      <c r="C4542" s="59" t="s">
        <v>12441</v>
      </c>
      <c r="D4542" s="59">
        <v>801</v>
      </c>
      <c r="F4542" s="59" t="s">
        <v>5</v>
      </c>
      <c r="G4542" s="152" t="str">
        <f>VLOOKUP(D4542,sku归属!A:B,2,0)</f>
        <v>丁芳芳</v>
      </c>
    </row>
    <row r="4543" spans="1:13" s="59" customFormat="1" customHeight="1">
      <c r="A4543" s="59" t="s">
        <v>12442</v>
      </c>
      <c r="B4543" s="59" t="s">
        <v>12443</v>
      </c>
      <c r="C4543" s="59" t="s">
        <v>12444</v>
      </c>
      <c r="D4543" s="59">
        <v>801</v>
      </c>
      <c r="F4543" s="59" t="s">
        <v>5</v>
      </c>
      <c r="G4543" s="152" t="str">
        <f>VLOOKUP(D4543,sku归属!A:B,2,0)</f>
        <v>丁芳芳</v>
      </c>
    </row>
    <row r="4544" spans="1:13" s="59" customFormat="1" customHeight="1">
      <c r="A4544" s="59" t="s">
        <v>12445</v>
      </c>
      <c r="B4544" s="59" t="s">
        <v>12446</v>
      </c>
      <c r="C4544" s="59" t="s">
        <v>12447</v>
      </c>
      <c r="D4544" s="59">
        <v>801</v>
      </c>
      <c r="F4544" s="59" t="s">
        <v>5</v>
      </c>
      <c r="G4544" s="152" t="str">
        <f>VLOOKUP(D4544,sku归属!A:B,2,0)</f>
        <v>丁芳芳</v>
      </c>
    </row>
    <row r="4545" spans="1:13" s="59" customFormat="1" customHeight="1">
      <c r="A4545" s="59" t="s">
        <v>12448</v>
      </c>
      <c r="B4545" s="59" t="s">
        <v>12449</v>
      </c>
      <c r="C4545" s="59" t="s">
        <v>12450</v>
      </c>
      <c r="D4545" s="59" t="s">
        <v>16</v>
      </c>
      <c r="F4545" s="59" t="s">
        <v>5</v>
      </c>
      <c r="G4545" s="152" t="str">
        <f>VLOOKUP(D4545,sku归属!A:B,2,0)</f>
        <v>其他</v>
      </c>
    </row>
    <row r="4546" spans="1:13" s="59" customFormat="1" customHeight="1">
      <c r="A4546" s="59" t="s">
        <v>12451</v>
      </c>
      <c r="B4546" s="59" t="s">
        <v>12452</v>
      </c>
      <c r="C4546" s="59" t="s">
        <v>12453</v>
      </c>
      <c r="D4546" s="59" t="s">
        <v>16</v>
      </c>
      <c r="F4546" s="59" t="s">
        <v>5</v>
      </c>
      <c r="G4546" s="152" t="str">
        <f>VLOOKUP(D4546,sku归属!A:B,2,0)</f>
        <v>其他</v>
      </c>
    </row>
    <row r="4547" spans="1:13" s="59" customFormat="1" customHeight="1">
      <c r="A4547" s="59" t="s">
        <v>12454</v>
      </c>
      <c r="B4547" s="59" t="s">
        <v>12455</v>
      </c>
      <c r="C4547" s="59" t="s">
        <v>12456</v>
      </c>
      <c r="D4547" s="59" t="s">
        <v>16</v>
      </c>
      <c r="F4547" s="59" t="s">
        <v>5</v>
      </c>
      <c r="G4547" s="152" t="str">
        <f>VLOOKUP(D4547,sku归属!A:B,2,0)</f>
        <v>其他</v>
      </c>
    </row>
    <row r="4548" spans="1:13" s="59" customFormat="1" customHeight="1">
      <c r="A4548" s="59" t="s">
        <v>12457</v>
      </c>
      <c r="B4548" s="59" t="s">
        <v>12458</v>
      </c>
      <c r="C4548" s="59" t="s">
        <v>12459</v>
      </c>
      <c r="D4548" s="59" t="s">
        <v>16</v>
      </c>
      <c r="F4548" s="59" t="s">
        <v>5</v>
      </c>
      <c r="G4548" s="152" t="str">
        <f>VLOOKUP(D4548,sku归属!A:B,2,0)</f>
        <v>其他</v>
      </c>
    </row>
    <row r="4549" spans="1:13" s="59" customFormat="1" customHeight="1">
      <c r="A4549" s="59" t="s">
        <v>12460</v>
      </c>
      <c r="B4549" s="59" t="s">
        <v>12461</v>
      </c>
      <c r="C4549" s="59" t="s">
        <v>12462</v>
      </c>
      <c r="D4549" s="59" t="s">
        <v>16</v>
      </c>
      <c r="F4549" s="59" t="s">
        <v>5</v>
      </c>
      <c r="G4549" s="152" t="str">
        <f>VLOOKUP(D4549,sku归属!A:B,2,0)</f>
        <v>其他</v>
      </c>
    </row>
    <row r="4550" spans="1:13" s="59" customFormat="1" customHeight="1">
      <c r="A4550" s="59" t="s">
        <v>12463</v>
      </c>
      <c r="B4550" s="59" t="s">
        <v>12464</v>
      </c>
      <c r="C4550" s="59" t="s">
        <v>12465</v>
      </c>
      <c r="D4550" s="59" t="s">
        <v>16</v>
      </c>
      <c r="F4550" s="59" t="s">
        <v>5</v>
      </c>
      <c r="G4550" s="152" t="str">
        <f>VLOOKUP(D4550,sku归属!A:B,2,0)</f>
        <v>其他</v>
      </c>
    </row>
    <row r="4551" spans="1:13" s="59" customFormat="1" customHeight="1">
      <c r="A4551" s="59" t="s">
        <v>12466</v>
      </c>
      <c r="B4551" s="59" t="s">
        <v>12467</v>
      </c>
      <c r="C4551" s="59" t="s">
        <v>12468</v>
      </c>
      <c r="D4551" s="59" t="s">
        <v>16</v>
      </c>
      <c r="F4551" s="59" t="s">
        <v>5</v>
      </c>
      <c r="G4551" s="152" t="str">
        <f>VLOOKUP(D4551,sku归属!A:B,2,0)</f>
        <v>其他</v>
      </c>
    </row>
    <row r="4552" spans="1:13" s="59" customFormat="1" customHeight="1">
      <c r="A4552" s="59" t="s">
        <v>12469</v>
      </c>
      <c r="B4552" s="59" t="s">
        <v>12470</v>
      </c>
      <c r="C4552" s="59" t="s">
        <v>12471</v>
      </c>
      <c r="D4552" s="59" t="s">
        <v>16</v>
      </c>
      <c r="F4552" s="59" t="s">
        <v>5</v>
      </c>
      <c r="G4552" s="152" t="str">
        <f>VLOOKUP(D4552,sku归属!A:B,2,0)</f>
        <v>其他</v>
      </c>
    </row>
    <row r="4553" spans="1:13" s="59" customFormat="1" customHeight="1">
      <c r="A4553" s="59" t="s">
        <v>12472</v>
      </c>
      <c r="B4553" s="59" t="s">
        <v>12473</v>
      </c>
      <c r="C4553" s="59" t="s">
        <v>12474</v>
      </c>
      <c r="D4553" s="59" t="s">
        <v>16</v>
      </c>
      <c r="F4553" s="59" t="s">
        <v>5</v>
      </c>
      <c r="G4553" s="152" t="str">
        <f>VLOOKUP(D4553,sku归属!A:B,2,0)</f>
        <v>其他</v>
      </c>
    </row>
    <row r="4554" spans="1:13" s="59" customFormat="1" customHeight="1">
      <c r="A4554" s="59" t="s">
        <v>12475</v>
      </c>
      <c r="B4554" s="59" t="s">
        <v>12476</v>
      </c>
      <c r="C4554" s="59" t="s">
        <v>12477</v>
      </c>
      <c r="D4554" s="59" t="s">
        <v>16</v>
      </c>
      <c r="F4554" s="59" t="s">
        <v>5</v>
      </c>
      <c r="G4554" s="152" t="str">
        <f>VLOOKUP(D4554,sku归属!A:B,2,0)</f>
        <v>其他</v>
      </c>
    </row>
    <row r="4555" spans="1:13" s="59" customFormat="1" customHeight="1">
      <c r="A4555" s="59" t="s">
        <v>12478</v>
      </c>
      <c r="B4555" s="59" t="s">
        <v>12479</v>
      </c>
      <c r="C4555" s="59" t="s">
        <v>12480</v>
      </c>
      <c r="D4555" s="59" t="s">
        <v>16</v>
      </c>
      <c r="F4555" s="59" t="s">
        <v>5</v>
      </c>
      <c r="G4555" s="152" t="str">
        <f>VLOOKUP(D4555,sku归属!A:B,2,0)</f>
        <v>其他</v>
      </c>
    </row>
    <row r="4556" spans="1:13" s="59" customFormat="1" customHeight="1">
      <c r="A4556" s="59" t="s">
        <v>12481</v>
      </c>
      <c r="B4556" s="59" t="s">
        <v>12482</v>
      </c>
      <c r="C4556" s="59" t="s">
        <v>12483</v>
      </c>
      <c r="D4556" s="59" t="s">
        <v>16</v>
      </c>
      <c r="F4556" s="59" t="s">
        <v>5</v>
      </c>
      <c r="G4556" s="152" t="str">
        <f>VLOOKUP(D4556,sku归属!A:B,2,0)</f>
        <v>其他</v>
      </c>
    </row>
    <row r="4557" spans="1:13" s="59" customFormat="1" customHeight="1">
      <c r="A4557" s="59" t="s">
        <v>12484</v>
      </c>
      <c r="B4557" s="59" t="s">
        <v>12485</v>
      </c>
      <c r="C4557" s="59" t="s">
        <v>12486</v>
      </c>
      <c r="D4557" s="59" t="s">
        <v>16</v>
      </c>
      <c r="F4557" s="59" t="s">
        <v>5</v>
      </c>
      <c r="G4557" s="152" t="str">
        <f>VLOOKUP(D4557,sku归属!A:B,2,0)</f>
        <v>其他</v>
      </c>
    </row>
    <row r="4558" spans="1:13" s="59" customFormat="1" customHeight="1">
      <c r="A4558" s="59" t="s">
        <v>12487</v>
      </c>
      <c r="B4558" s="59" t="s">
        <v>12488</v>
      </c>
      <c r="C4558" s="59" t="s">
        <v>12489</v>
      </c>
      <c r="D4558" s="59" t="s">
        <v>16</v>
      </c>
      <c r="F4558" s="59" t="s">
        <v>5</v>
      </c>
      <c r="G4558" s="152" t="str">
        <f>VLOOKUP(D4558,sku归属!A:B,2,0)</f>
        <v>其他</v>
      </c>
    </row>
    <row r="4559" spans="1:13" s="59" customFormat="1" customHeight="1">
      <c r="A4559" s="59" t="s">
        <v>12490</v>
      </c>
      <c r="B4559" s="59" t="s">
        <v>12491</v>
      </c>
      <c r="C4559" s="59" t="s">
        <v>12492</v>
      </c>
      <c r="D4559" s="59" t="s">
        <v>16</v>
      </c>
      <c r="F4559" s="59" t="s">
        <v>5</v>
      </c>
      <c r="G4559" s="152" t="str">
        <f>VLOOKUP(D4559,sku归属!A:B,2,0)</f>
        <v>其他</v>
      </c>
    </row>
    <row r="4560" spans="1:13" s="59" customFormat="1" customHeight="1">
      <c r="A4560" s="59" t="s">
        <v>12493</v>
      </c>
      <c r="B4560" s="59" t="s">
        <v>12494</v>
      </c>
      <c r="C4560" s="59" t="s">
        <v>12495</v>
      </c>
      <c r="D4560" s="59" t="s">
        <v>16</v>
      </c>
      <c r="F4560" s="59" t="s">
        <v>5</v>
      </c>
      <c r="G4560" s="152" t="str">
        <f>VLOOKUP(D4560,sku归属!A:B,2,0)</f>
        <v>其他</v>
      </c>
    </row>
    <row r="4561" spans="1:13" s="59" customFormat="1" customHeight="1">
      <c r="A4561" s="59" t="s">
        <v>12496</v>
      </c>
      <c r="B4561" s="59" t="s">
        <v>12497</v>
      </c>
      <c r="C4561" s="59" t="s">
        <v>12498</v>
      </c>
      <c r="D4561" s="59" t="s">
        <v>16</v>
      </c>
      <c r="F4561" s="59" t="s">
        <v>5</v>
      </c>
      <c r="G4561" s="152" t="str">
        <f>VLOOKUP(D4561,sku归属!A:B,2,0)</f>
        <v>其他</v>
      </c>
    </row>
    <row r="4562" spans="1:13" s="59" customFormat="1" customHeight="1">
      <c r="A4562" s="59" t="s">
        <v>12499</v>
      </c>
      <c r="B4562" s="59" t="s">
        <v>12500</v>
      </c>
      <c r="C4562" s="59" t="s">
        <v>12501</v>
      </c>
      <c r="D4562" s="59" t="s">
        <v>16</v>
      </c>
      <c r="F4562" s="59" t="s">
        <v>5</v>
      </c>
      <c r="G4562" s="152" t="str">
        <f>VLOOKUP(D4562,sku归属!A:B,2,0)</f>
        <v>其他</v>
      </c>
    </row>
    <row r="4563" spans="1:13" s="59" customFormat="1" customHeight="1">
      <c r="A4563" s="59" t="s">
        <v>12502</v>
      </c>
      <c r="B4563" s="59" t="s">
        <v>12503</v>
      </c>
      <c r="C4563" s="59" t="s">
        <v>12504</v>
      </c>
      <c r="D4563" s="59" t="s">
        <v>16</v>
      </c>
      <c r="F4563" s="59" t="s">
        <v>5</v>
      </c>
      <c r="G4563" s="152" t="str">
        <f>VLOOKUP(D4563,sku归属!A:B,2,0)</f>
        <v>其他</v>
      </c>
    </row>
    <row r="4564" spans="1:13" s="59" customFormat="1" customHeight="1">
      <c r="A4564" s="59" t="s">
        <v>12505</v>
      </c>
      <c r="B4564" s="59" t="s">
        <v>12506</v>
      </c>
      <c r="C4564" s="59" t="s">
        <v>11497</v>
      </c>
      <c r="D4564" s="59" t="s">
        <v>16</v>
      </c>
      <c r="F4564" s="59" t="s">
        <v>5</v>
      </c>
      <c r="G4564" s="152" t="str">
        <f>VLOOKUP(D4564,sku归属!A:B,2,0)</f>
        <v>其他</v>
      </c>
    </row>
    <row r="4565" spans="1:13" s="59" customFormat="1" customHeight="1">
      <c r="A4565" s="59" t="s">
        <v>12507</v>
      </c>
      <c r="B4565" s="59" t="s">
        <v>12508</v>
      </c>
      <c r="C4565" s="59" t="s">
        <v>11503</v>
      </c>
      <c r="D4565" s="59" t="s">
        <v>16</v>
      </c>
      <c r="F4565" s="59" t="s">
        <v>5</v>
      </c>
      <c r="G4565" s="152" t="str">
        <f>VLOOKUP(D4565,sku归属!A:B,2,0)</f>
        <v>其他</v>
      </c>
    </row>
    <row r="4566" spans="1:13" s="59" customFormat="1" customHeight="1">
      <c r="A4566" s="59" t="s">
        <v>12509</v>
      </c>
      <c r="B4566" s="59" t="s">
        <v>12510</v>
      </c>
      <c r="C4566" s="59" t="s">
        <v>11500</v>
      </c>
      <c r="D4566" s="59" t="s">
        <v>16</v>
      </c>
      <c r="F4566" s="59" t="s">
        <v>5</v>
      </c>
      <c r="G4566" s="152" t="str">
        <f>VLOOKUP(D4566,sku归属!A:B,2,0)</f>
        <v>其他</v>
      </c>
    </row>
    <row r="4567" spans="1:13" s="59" customFormat="1" customHeight="1">
      <c r="A4567" s="59" t="s">
        <v>12511</v>
      </c>
      <c r="B4567" s="59" t="s">
        <v>12512</v>
      </c>
      <c r="C4567" s="59" t="s">
        <v>11506</v>
      </c>
      <c r="D4567" s="59" t="s">
        <v>16</v>
      </c>
      <c r="F4567" s="59" t="s">
        <v>5</v>
      </c>
      <c r="G4567" s="152" t="str">
        <f>VLOOKUP(D4567,sku归属!A:B,2,0)</f>
        <v>其他</v>
      </c>
    </row>
    <row r="4568" spans="1:13" s="59" customFormat="1" customHeight="1">
      <c r="A4568" s="59" t="s">
        <v>12513</v>
      </c>
      <c r="B4568" s="59" t="s">
        <v>12514</v>
      </c>
      <c r="C4568" s="59" t="s">
        <v>12515</v>
      </c>
      <c r="D4568" s="59">
        <v>801</v>
      </c>
      <c r="F4568" s="59" t="s">
        <v>5</v>
      </c>
      <c r="G4568" s="152" t="str">
        <f>VLOOKUP(D4568,sku归属!A:B,2,0)</f>
        <v>丁芳芳</v>
      </c>
    </row>
    <row r="4569" spans="1:13" s="59" customFormat="1" customHeight="1">
      <c r="A4569" s="59" t="s">
        <v>12516</v>
      </c>
      <c r="B4569" s="59" t="s">
        <v>12517</v>
      </c>
      <c r="C4569" s="59" t="s">
        <v>12518</v>
      </c>
      <c r="D4569" s="59">
        <v>801</v>
      </c>
      <c r="F4569" s="59" t="s">
        <v>5</v>
      </c>
      <c r="G4569" s="152" t="str">
        <f>VLOOKUP(D4569,sku归属!A:B,2,0)</f>
        <v>丁芳芳</v>
      </c>
    </row>
    <row r="4570" spans="1:13" s="59" customFormat="1" customHeight="1">
      <c r="A4570" s="59" t="s">
        <v>12519</v>
      </c>
      <c r="B4570" s="59" t="s">
        <v>12520</v>
      </c>
      <c r="C4570" s="59" t="s">
        <v>12521</v>
      </c>
      <c r="D4570" s="59">
        <v>801</v>
      </c>
      <c r="F4570" s="59" t="s">
        <v>5</v>
      </c>
      <c r="G4570" s="152" t="str">
        <f>VLOOKUP(D4570,sku归属!A:B,2,0)</f>
        <v>丁芳芳</v>
      </c>
    </row>
    <row r="4571" spans="1:13" s="59" customFormat="1" customHeight="1">
      <c r="A4571" s="59" t="s">
        <v>12522</v>
      </c>
      <c r="B4571" s="59" t="s">
        <v>12523</v>
      </c>
      <c r="C4571" s="59" t="s">
        <v>12524</v>
      </c>
      <c r="D4571" s="59">
        <v>801</v>
      </c>
      <c r="F4571" s="59" t="s">
        <v>5</v>
      </c>
      <c r="G4571" s="152" t="str">
        <f>VLOOKUP(D4571,sku归属!A:B,2,0)</f>
        <v>丁芳芳</v>
      </c>
    </row>
    <row r="4572" spans="1:13" s="59" customFormat="1" customHeight="1">
      <c r="A4572" s="59" t="s">
        <v>12525</v>
      </c>
      <c r="B4572" s="59" t="s">
        <v>12526</v>
      </c>
      <c r="C4572" s="59" t="s">
        <v>12527</v>
      </c>
      <c r="D4572" s="59">
        <v>801</v>
      </c>
      <c r="F4572" s="59" t="s">
        <v>5</v>
      </c>
      <c r="G4572" s="152" t="str">
        <f>VLOOKUP(D4572,sku归属!A:B,2,0)</f>
        <v>丁芳芳</v>
      </c>
    </row>
    <row r="4573" spans="1:13" s="59" customFormat="1" customHeight="1">
      <c r="A4573" s="59" t="s">
        <v>12528</v>
      </c>
      <c r="B4573" s="59" t="s">
        <v>12529</v>
      </c>
      <c r="C4573" s="59" t="s">
        <v>12530</v>
      </c>
      <c r="D4573" s="59">
        <v>801</v>
      </c>
      <c r="F4573" s="59" t="s">
        <v>5</v>
      </c>
      <c r="G4573" s="152" t="str">
        <f>VLOOKUP(D4573,sku归属!A:B,2,0)</f>
        <v>丁芳芳</v>
      </c>
    </row>
    <row r="4574" spans="1:13" s="59" customFormat="1" customHeight="1">
      <c r="A4574" s="59" t="s">
        <v>12531</v>
      </c>
      <c r="B4574" s="59" t="s">
        <v>12532</v>
      </c>
      <c r="C4574" s="59" t="s">
        <v>6130</v>
      </c>
      <c r="D4574" s="59">
        <v>801</v>
      </c>
      <c r="F4574" s="59" t="s">
        <v>5</v>
      </c>
      <c r="G4574" s="152" t="str">
        <f>VLOOKUP(D4574,sku归属!A:B,2,0)</f>
        <v>丁芳芳</v>
      </c>
    </row>
    <row r="4575" spans="1:13" s="59" customFormat="1" customHeight="1">
      <c r="A4575" s="59" t="s">
        <v>12533</v>
      </c>
      <c r="B4575" s="59" t="s">
        <v>12534</v>
      </c>
      <c r="C4575" s="59" t="s">
        <v>12372</v>
      </c>
      <c r="D4575" s="59" t="s">
        <v>6</v>
      </c>
      <c r="F4575" s="59" t="s">
        <v>5</v>
      </c>
      <c r="G4575" s="152" t="str">
        <f>VLOOKUP(D4575,sku归属!A:B,2,0)</f>
        <v>莫美玉</v>
      </c>
    </row>
    <row r="4576" spans="1:13" s="59" customFormat="1" customHeight="1">
      <c r="A4576" s="59" t="s">
        <v>12535</v>
      </c>
      <c r="B4576" s="59" t="s">
        <v>12536</v>
      </c>
      <c r="C4576" s="59" t="s">
        <v>12375</v>
      </c>
      <c r="D4576" s="59" t="s">
        <v>6</v>
      </c>
      <c r="F4576" s="59" t="s">
        <v>5</v>
      </c>
      <c r="G4576" s="152" t="str">
        <f>VLOOKUP(D4576,sku归属!A:B,2,0)</f>
        <v>莫美玉</v>
      </c>
    </row>
    <row r="4577" spans="1:13" s="59" customFormat="1" customHeight="1">
      <c r="A4577" s="59" t="s">
        <v>12537</v>
      </c>
      <c r="B4577" s="59" t="s">
        <v>12538</v>
      </c>
      <c r="C4577" s="59" t="s">
        <v>12378</v>
      </c>
      <c r="D4577" s="59" t="s">
        <v>6</v>
      </c>
      <c r="F4577" s="59" t="s">
        <v>5</v>
      </c>
      <c r="G4577" s="152" t="str">
        <f>VLOOKUP(D4577,sku归属!A:B,2,0)</f>
        <v>莫美玉</v>
      </c>
    </row>
    <row r="4578" spans="1:13" s="59" customFormat="1" customHeight="1">
      <c r="A4578" s="59" t="s">
        <v>12539</v>
      </c>
      <c r="B4578" s="59" t="s">
        <v>12540</v>
      </c>
      <c r="C4578" s="59" t="s">
        <v>12381</v>
      </c>
      <c r="D4578" s="59" t="s">
        <v>6</v>
      </c>
      <c r="F4578" s="59" t="s">
        <v>5</v>
      </c>
      <c r="G4578" s="152" t="str">
        <f>VLOOKUP(D4578,sku归属!A:B,2,0)</f>
        <v>莫美玉</v>
      </c>
    </row>
    <row r="4579" spans="1:13" s="59" customFormat="1" customHeight="1">
      <c r="A4579" s="59" t="s">
        <v>12541</v>
      </c>
      <c r="B4579" s="59" t="s">
        <v>12542</v>
      </c>
      <c r="C4579" s="59" t="s">
        <v>10335</v>
      </c>
      <c r="D4579" s="59" t="s">
        <v>6</v>
      </c>
      <c r="F4579" s="59" t="s">
        <v>5</v>
      </c>
      <c r="G4579" s="152" t="str">
        <f>VLOOKUP(D4579,sku归属!A:B,2,0)</f>
        <v>莫美玉</v>
      </c>
    </row>
    <row r="4580" spans="1:13" s="59" customFormat="1" customHeight="1">
      <c r="A4580" s="59" t="s">
        <v>12543</v>
      </c>
      <c r="B4580" s="59" t="s">
        <v>12544</v>
      </c>
      <c r="C4580" s="59" t="s">
        <v>10332</v>
      </c>
      <c r="D4580" s="59" t="s">
        <v>6</v>
      </c>
      <c r="F4580" s="59" t="s">
        <v>5</v>
      </c>
      <c r="G4580" s="152" t="str">
        <f>VLOOKUP(D4580,sku归属!A:B,2,0)</f>
        <v>莫美玉</v>
      </c>
    </row>
    <row r="4581" spans="1:13" s="59" customFormat="1" customHeight="1">
      <c r="A4581" s="59" t="s">
        <v>12545</v>
      </c>
      <c r="B4581" s="59" t="s">
        <v>12546</v>
      </c>
      <c r="C4581" s="59" t="s">
        <v>10338</v>
      </c>
      <c r="D4581" s="59" t="s">
        <v>6</v>
      </c>
      <c r="F4581" s="59" t="s">
        <v>5</v>
      </c>
      <c r="G4581" s="152" t="str">
        <f>VLOOKUP(D4581,sku归属!A:B,2,0)</f>
        <v>莫美玉</v>
      </c>
    </row>
    <row r="4582" spans="1:13" s="59" customFormat="1" customHeight="1">
      <c r="A4582" s="59" t="s">
        <v>12547</v>
      </c>
      <c r="B4582" s="59" t="s">
        <v>12548</v>
      </c>
      <c r="C4582" s="59" t="s">
        <v>12456</v>
      </c>
      <c r="D4582" s="59" t="s">
        <v>6</v>
      </c>
      <c r="F4582" s="59" t="s">
        <v>5</v>
      </c>
      <c r="G4582" s="152" t="str">
        <f>VLOOKUP(D4582,sku归属!A:B,2,0)</f>
        <v>莫美玉</v>
      </c>
    </row>
    <row r="4583" spans="1:13" s="59" customFormat="1" customHeight="1">
      <c r="A4583" s="59" t="s">
        <v>12549</v>
      </c>
      <c r="B4583" s="59" t="s">
        <v>12550</v>
      </c>
      <c r="C4583" s="59" t="s">
        <v>12453</v>
      </c>
      <c r="D4583" s="59" t="s">
        <v>6</v>
      </c>
      <c r="F4583" s="59" t="s">
        <v>5</v>
      </c>
      <c r="G4583" s="152" t="str">
        <f>VLOOKUP(D4583,sku归属!A:B,2,0)</f>
        <v>莫美玉</v>
      </c>
    </row>
    <row r="4584" spans="1:13" s="59" customFormat="1" customHeight="1">
      <c r="A4584" s="59" t="s">
        <v>12551</v>
      </c>
      <c r="B4584" s="59" t="s">
        <v>12552</v>
      </c>
      <c r="C4584" s="59" t="s">
        <v>12553</v>
      </c>
      <c r="D4584" s="59" t="s">
        <v>6</v>
      </c>
      <c r="F4584" s="59" t="s">
        <v>5</v>
      </c>
      <c r="G4584" s="152" t="str">
        <f>VLOOKUP(D4584,sku归属!A:B,2,0)</f>
        <v>莫美玉</v>
      </c>
    </row>
    <row r="4585" spans="1:13" s="59" customFormat="1" customHeight="1">
      <c r="A4585" s="59" t="s">
        <v>12554</v>
      </c>
      <c r="B4585" s="59" t="s">
        <v>12555</v>
      </c>
      <c r="C4585" s="59" t="s">
        <v>12556</v>
      </c>
      <c r="D4585" s="59" t="s">
        <v>6</v>
      </c>
      <c r="F4585" s="59" t="s">
        <v>5</v>
      </c>
      <c r="G4585" s="152" t="str">
        <f>VLOOKUP(D4585,sku归属!A:B,2,0)</f>
        <v>莫美玉</v>
      </c>
    </row>
    <row r="4586" spans="1:13" s="59" customFormat="1" customHeight="1">
      <c r="A4586" s="59" t="s">
        <v>12557</v>
      </c>
      <c r="B4586" s="59" t="s">
        <v>12558</v>
      </c>
      <c r="C4586" s="59" t="s">
        <v>12559</v>
      </c>
      <c r="D4586" s="59" t="s">
        <v>6</v>
      </c>
      <c r="F4586" s="59" t="s">
        <v>5</v>
      </c>
      <c r="G4586" s="152" t="str">
        <f>VLOOKUP(D4586,sku归属!A:B,2,0)</f>
        <v>莫美玉</v>
      </c>
    </row>
    <row r="4587" spans="1:13" s="59" customFormat="1" customHeight="1">
      <c r="A4587" s="59" t="s">
        <v>12560</v>
      </c>
      <c r="B4587" s="59" t="s">
        <v>12561</v>
      </c>
      <c r="C4587" s="59" t="s">
        <v>12444</v>
      </c>
      <c r="D4587" s="59" t="s">
        <v>6</v>
      </c>
      <c r="F4587" s="59" t="s">
        <v>5</v>
      </c>
      <c r="G4587" s="152" t="str">
        <f>VLOOKUP(D4587,sku归属!A:B,2,0)</f>
        <v>莫美玉</v>
      </c>
    </row>
    <row r="4588" spans="1:13" s="59" customFormat="1" customHeight="1">
      <c r="A4588" s="59" t="s">
        <v>12562</v>
      </c>
      <c r="B4588" s="59" t="s">
        <v>12563</v>
      </c>
      <c r="C4588" s="59" t="s">
        <v>12447</v>
      </c>
      <c r="D4588" s="59" t="s">
        <v>6</v>
      </c>
      <c r="F4588" s="59" t="s">
        <v>5</v>
      </c>
      <c r="G4588" s="152" t="str">
        <f>VLOOKUP(D4588,sku归属!A:B,2,0)</f>
        <v>莫美玉</v>
      </c>
    </row>
    <row r="4589" spans="1:13" s="59" customFormat="1" customHeight="1">
      <c r="A4589" s="59" t="s">
        <v>12564</v>
      </c>
      <c r="B4589" s="59" t="s">
        <v>12565</v>
      </c>
      <c r="C4589" s="59" t="s">
        <v>11368</v>
      </c>
      <c r="D4589" s="59" t="s">
        <v>6</v>
      </c>
      <c r="F4589" s="59" t="s">
        <v>5</v>
      </c>
      <c r="G4589" s="152" t="str">
        <f>VLOOKUP(D4589,sku归属!A:B,2,0)</f>
        <v>莫美玉</v>
      </c>
    </row>
    <row r="4590" spans="1:13" s="59" customFormat="1" customHeight="1">
      <c r="A4590" s="59" t="s">
        <v>12566</v>
      </c>
      <c r="B4590" s="59" t="s">
        <v>12567</v>
      </c>
      <c r="C4590" s="59" t="s">
        <v>11371</v>
      </c>
      <c r="D4590" s="59" t="s">
        <v>6</v>
      </c>
      <c r="F4590" s="59" t="s">
        <v>5</v>
      </c>
      <c r="G4590" s="152" t="str">
        <f>VLOOKUP(D4590,sku归属!A:B,2,0)</f>
        <v>莫美玉</v>
      </c>
    </row>
    <row r="4591" spans="1:13" s="59" customFormat="1" customHeight="1">
      <c r="A4591" s="59" t="s">
        <v>12568</v>
      </c>
      <c r="B4591" s="59" t="s">
        <v>12569</v>
      </c>
      <c r="C4591" s="59" t="s">
        <v>11365</v>
      </c>
      <c r="D4591" s="59" t="s">
        <v>6</v>
      </c>
      <c r="F4591" s="59" t="s">
        <v>5</v>
      </c>
      <c r="G4591" s="152" t="str">
        <f>VLOOKUP(D4591,sku归属!A:B,2,0)</f>
        <v>莫美玉</v>
      </c>
    </row>
    <row r="4592" spans="1:13" s="59" customFormat="1" customHeight="1">
      <c r="A4592" s="59" t="s">
        <v>12570</v>
      </c>
      <c r="B4592" s="59" t="s">
        <v>12571</v>
      </c>
      <c r="C4592" s="59" t="s">
        <v>12572</v>
      </c>
      <c r="D4592" s="59" t="s">
        <v>6</v>
      </c>
      <c r="F4592" s="59" t="s">
        <v>5</v>
      </c>
      <c r="G4592" s="152" t="str">
        <f>VLOOKUP(D4592,sku归属!A:B,2,0)</f>
        <v>莫美玉</v>
      </c>
    </row>
    <row r="4593" spans="1:13" s="59" customFormat="1" customHeight="1">
      <c r="A4593" s="59" t="s">
        <v>12573</v>
      </c>
      <c r="B4593" s="59" t="s">
        <v>12574</v>
      </c>
      <c r="C4593" s="59" t="s">
        <v>12575</v>
      </c>
      <c r="D4593" s="59" t="s">
        <v>6</v>
      </c>
      <c r="F4593" s="59" t="s">
        <v>5</v>
      </c>
      <c r="G4593" s="152" t="str">
        <f>VLOOKUP(D4593,sku归属!A:B,2,0)</f>
        <v>莫美玉</v>
      </c>
    </row>
    <row r="4594" spans="1:13" s="59" customFormat="1" customHeight="1">
      <c r="A4594" s="59" t="s">
        <v>12576</v>
      </c>
      <c r="B4594" s="59" t="s">
        <v>12577</v>
      </c>
      <c r="C4594" s="59" t="s">
        <v>12578</v>
      </c>
      <c r="D4594" s="59" t="s">
        <v>6</v>
      </c>
      <c r="F4594" s="59" t="s">
        <v>5</v>
      </c>
      <c r="G4594" s="152" t="str">
        <f>VLOOKUP(D4594,sku归属!A:B,2,0)</f>
        <v>莫美玉</v>
      </c>
    </row>
    <row r="4595" spans="1:13" s="59" customFormat="1" customHeight="1">
      <c r="A4595" s="59" t="s">
        <v>12579</v>
      </c>
      <c r="B4595" s="59" t="s">
        <v>12580</v>
      </c>
      <c r="C4595" s="59" t="s">
        <v>10923</v>
      </c>
      <c r="D4595" s="59" t="s">
        <v>6</v>
      </c>
      <c r="F4595" s="59" t="s">
        <v>5</v>
      </c>
      <c r="G4595" s="152" t="str">
        <f>VLOOKUP(D4595,sku归属!A:B,2,0)</f>
        <v>莫美玉</v>
      </c>
    </row>
    <row r="4596" spans="1:13" s="59" customFormat="1" customHeight="1">
      <c r="A4596" s="59" t="s">
        <v>12581</v>
      </c>
      <c r="B4596" s="59" t="s">
        <v>12582</v>
      </c>
      <c r="C4596" s="59" t="s">
        <v>10920</v>
      </c>
      <c r="D4596" s="59" t="s">
        <v>6</v>
      </c>
      <c r="F4596" s="59" t="s">
        <v>5</v>
      </c>
      <c r="G4596" s="152" t="str">
        <f>VLOOKUP(D4596,sku归属!A:B,2,0)</f>
        <v>莫美玉</v>
      </c>
    </row>
    <row r="4597" spans="1:13" s="59" customFormat="1" customHeight="1">
      <c r="A4597" s="59" t="s">
        <v>12583</v>
      </c>
      <c r="B4597" s="59" t="s">
        <v>12584</v>
      </c>
      <c r="C4597" s="59" t="s">
        <v>10926</v>
      </c>
      <c r="D4597" s="59" t="s">
        <v>6</v>
      </c>
      <c r="F4597" s="59" t="s">
        <v>5</v>
      </c>
      <c r="G4597" s="152" t="str">
        <f>VLOOKUP(D4597,sku归属!A:B,2,0)</f>
        <v>莫美玉</v>
      </c>
    </row>
    <row r="4598" spans="1:13" s="59" customFormat="1" customHeight="1">
      <c r="A4598" s="59" t="s">
        <v>12585</v>
      </c>
      <c r="B4598" s="59" t="s">
        <v>12586</v>
      </c>
      <c r="C4598" s="59" t="s">
        <v>3407</v>
      </c>
      <c r="D4598" s="59" t="s">
        <v>6</v>
      </c>
      <c r="F4598" s="59" t="s">
        <v>5</v>
      </c>
      <c r="G4598" s="152" t="str">
        <f>VLOOKUP(D4598,sku归属!A:B,2,0)</f>
        <v>莫美玉</v>
      </c>
    </row>
    <row r="4599" spans="1:13" s="59" customFormat="1" customHeight="1">
      <c r="A4599" s="59" t="s">
        <v>12587</v>
      </c>
      <c r="B4599" s="59" t="s">
        <v>12588</v>
      </c>
      <c r="C4599" s="59" t="s">
        <v>12589</v>
      </c>
      <c r="D4599" s="59" t="s">
        <v>6</v>
      </c>
      <c r="F4599" s="59" t="s">
        <v>5</v>
      </c>
      <c r="G4599" s="152" t="str">
        <f>VLOOKUP(D4599,sku归属!A:B,2,0)</f>
        <v>莫美玉</v>
      </c>
    </row>
    <row r="4600" spans="1:13" s="59" customFormat="1" customHeight="1">
      <c r="A4600" s="59" t="s">
        <v>12590</v>
      </c>
      <c r="B4600" s="59" t="s">
        <v>12591</v>
      </c>
      <c r="C4600" s="59" t="s">
        <v>12592</v>
      </c>
      <c r="D4600" s="59" t="s">
        <v>6</v>
      </c>
      <c r="F4600" s="59" t="s">
        <v>5</v>
      </c>
      <c r="G4600" s="152" t="str">
        <f>VLOOKUP(D4600,sku归属!A:B,2,0)</f>
        <v>莫美玉</v>
      </c>
    </row>
    <row r="4601" spans="1:13" s="59" customFormat="1" customHeight="1">
      <c r="A4601" s="59" t="s">
        <v>12593</v>
      </c>
      <c r="B4601" s="59" t="s">
        <v>12594</v>
      </c>
      <c r="C4601" s="59" t="s">
        <v>12595</v>
      </c>
      <c r="D4601" s="59" t="s">
        <v>6</v>
      </c>
      <c r="F4601" s="59" t="s">
        <v>5</v>
      </c>
      <c r="G4601" s="152" t="str">
        <f>VLOOKUP(D4601,sku归属!A:B,2,0)</f>
        <v>莫美玉</v>
      </c>
    </row>
    <row r="4602" spans="1:13" s="59" customFormat="1" customHeight="1">
      <c r="A4602" s="59" t="s">
        <v>12596</v>
      </c>
      <c r="B4602" s="59" t="s">
        <v>12597</v>
      </c>
      <c r="C4602" s="59" t="s">
        <v>12598</v>
      </c>
      <c r="D4602" s="59" t="s">
        <v>6</v>
      </c>
      <c r="F4602" s="59" t="s">
        <v>5</v>
      </c>
      <c r="G4602" s="152" t="str">
        <f>VLOOKUP(D4602,sku归属!A:B,2,0)</f>
        <v>莫美玉</v>
      </c>
    </row>
    <row r="4603" spans="1:13" s="59" customFormat="1" customHeight="1">
      <c r="A4603" s="59" t="s">
        <v>12599</v>
      </c>
      <c r="B4603" s="59" t="s">
        <v>12600</v>
      </c>
      <c r="C4603" s="59" t="s">
        <v>11473</v>
      </c>
      <c r="D4603" s="59" t="s">
        <v>6</v>
      </c>
      <c r="F4603" s="59" t="s">
        <v>5</v>
      </c>
      <c r="G4603" s="152" t="str">
        <f>VLOOKUP(D4603,sku归属!A:B,2,0)</f>
        <v>莫美玉</v>
      </c>
    </row>
    <row r="4604" spans="1:13" s="59" customFormat="1" customHeight="1">
      <c r="A4604" s="59" t="s">
        <v>12601</v>
      </c>
      <c r="B4604" s="59" t="s">
        <v>12602</v>
      </c>
      <c r="C4604" s="59" t="s">
        <v>11470</v>
      </c>
      <c r="D4604" s="59" t="s">
        <v>6</v>
      </c>
      <c r="F4604" s="59" t="s">
        <v>5</v>
      </c>
      <c r="G4604" s="152" t="str">
        <f>VLOOKUP(D4604,sku归属!A:B,2,0)</f>
        <v>莫美玉</v>
      </c>
    </row>
    <row r="4605" spans="1:13" s="59" customFormat="1" customHeight="1">
      <c r="A4605" s="59" t="s">
        <v>12603</v>
      </c>
      <c r="B4605" s="59" t="s">
        <v>12604</v>
      </c>
      <c r="C4605" s="59" t="s">
        <v>11464</v>
      </c>
      <c r="D4605" s="59" t="s">
        <v>6</v>
      </c>
      <c r="F4605" s="59" t="s">
        <v>5</v>
      </c>
      <c r="G4605" s="152" t="str">
        <f>VLOOKUP(D4605,sku归属!A:B,2,0)</f>
        <v>莫美玉</v>
      </c>
    </row>
    <row r="4606" spans="1:13" s="59" customFormat="1" customHeight="1">
      <c r="A4606" s="59" t="s">
        <v>12605</v>
      </c>
      <c r="B4606" s="59" t="s">
        <v>12606</v>
      </c>
      <c r="C4606" s="59" t="s">
        <v>11467</v>
      </c>
      <c r="D4606" s="59" t="s">
        <v>6</v>
      </c>
      <c r="F4606" s="59" t="s">
        <v>5</v>
      </c>
      <c r="G4606" s="152" t="str">
        <f>VLOOKUP(D4606,sku归属!A:B,2,0)</f>
        <v>莫美玉</v>
      </c>
    </row>
    <row r="4607" spans="1:13" s="59" customFormat="1" customHeight="1">
      <c r="A4607" s="59" t="s">
        <v>12607</v>
      </c>
      <c r="B4607" s="59" t="s">
        <v>12608</v>
      </c>
      <c r="C4607" s="59" t="s">
        <v>10077</v>
      </c>
      <c r="D4607" s="59" t="s">
        <v>6</v>
      </c>
      <c r="F4607" s="59" t="s">
        <v>5</v>
      </c>
      <c r="G4607" s="152" t="str">
        <f>VLOOKUP(D4607,sku归属!A:B,2,0)</f>
        <v>莫美玉</v>
      </c>
    </row>
    <row r="4608" spans="1:13" s="59" customFormat="1" customHeight="1">
      <c r="A4608" s="59" t="s">
        <v>12609</v>
      </c>
      <c r="B4608" s="59" t="s">
        <v>12610</v>
      </c>
      <c r="C4608" s="59" t="s">
        <v>10080</v>
      </c>
      <c r="D4608" s="59" t="s">
        <v>6</v>
      </c>
      <c r="F4608" s="59" t="s">
        <v>5</v>
      </c>
      <c r="G4608" s="152" t="str">
        <f>VLOOKUP(D4608,sku归属!A:B,2,0)</f>
        <v>莫美玉</v>
      </c>
    </row>
    <row r="4609" spans="1:13" s="59" customFormat="1" customHeight="1">
      <c r="A4609" s="59" t="s">
        <v>12611</v>
      </c>
      <c r="B4609" s="59" t="s">
        <v>12612</v>
      </c>
      <c r="C4609" s="59" t="s">
        <v>12121</v>
      </c>
      <c r="D4609" s="59" t="s">
        <v>6</v>
      </c>
      <c r="F4609" s="59" t="s">
        <v>5</v>
      </c>
      <c r="G4609" s="152" t="str">
        <f>VLOOKUP(D4609,sku归属!A:B,2,0)</f>
        <v>莫美玉</v>
      </c>
    </row>
    <row r="4610" spans="1:13" s="59" customFormat="1" customHeight="1">
      <c r="A4610" s="59" t="s">
        <v>12613</v>
      </c>
      <c r="B4610" s="59" t="s">
        <v>12614</v>
      </c>
      <c r="C4610" s="59" t="s">
        <v>12112</v>
      </c>
      <c r="D4610" s="59" t="s">
        <v>6</v>
      </c>
      <c r="F4610" s="59" t="s">
        <v>5</v>
      </c>
      <c r="G4610" s="152" t="str">
        <f>VLOOKUP(D4610,sku归属!A:B,2,0)</f>
        <v>莫美玉</v>
      </c>
    </row>
    <row r="4611" spans="1:13" s="59" customFormat="1" customHeight="1">
      <c r="A4611" s="59" t="s">
        <v>12615</v>
      </c>
      <c r="B4611" s="59" t="s">
        <v>12616</v>
      </c>
      <c r="C4611" s="59" t="s">
        <v>12118</v>
      </c>
      <c r="D4611" s="59" t="s">
        <v>6</v>
      </c>
      <c r="F4611" s="59" t="s">
        <v>5</v>
      </c>
      <c r="G4611" s="152" t="str">
        <f>VLOOKUP(D4611,sku归属!A:B,2,0)</f>
        <v>莫美玉</v>
      </c>
    </row>
    <row r="4612" spans="1:13" s="59" customFormat="1" customHeight="1">
      <c r="A4612" s="59" t="s">
        <v>12617</v>
      </c>
      <c r="B4612" s="59" t="s">
        <v>12618</v>
      </c>
      <c r="C4612" s="59" t="s">
        <v>12115</v>
      </c>
      <c r="D4612" s="59" t="s">
        <v>6</v>
      </c>
      <c r="F4612" s="59" t="s">
        <v>5</v>
      </c>
      <c r="G4612" s="152" t="str">
        <f>VLOOKUP(D4612,sku归属!A:B,2,0)</f>
        <v>莫美玉</v>
      </c>
    </row>
    <row r="4613" spans="1:13" s="59" customFormat="1" customHeight="1">
      <c r="A4613" s="59" t="s">
        <v>12619</v>
      </c>
      <c r="B4613" s="59" t="s">
        <v>12620</v>
      </c>
      <c r="C4613" s="59" t="s">
        <v>12621</v>
      </c>
      <c r="D4613" s="59" t="s">
        <v>6</v>
      </c>
      <c r="F4613" s="59" t="s">
        <v>5</v>
      </c>
      <c r="G4613" s="152" t="str">
        <f>VLOOKUP(D4613,sku归属!A:B,2,0)</f>
        <v>莫美玉</v>
      </c>
    </row>
    <row r="4614" spans="1:13" s="59" customFormat="1" customHeight="1">
      <c r="A4614" s="59" t="s">
        <v>12622</v>
      </c>
      <c r="B4614" s="59" t="s">
        <v>12623</v>
      </c>
      <c r="C4614" s="59" t="s">
        <v>12624</v>
      </c>
      <c r="D4614" s="59" t="s">
        <v>6</v>
      </c>
      <c r="F4614" s="59" t="s">
        <v>5</v>
      </c>
      <c r="G4614" s="152" t="str">
        <f>VLOOKUP(D4614,sku归属!A:B,2,0)</f>
        <v>莫美玉</v>
      </c>
    </row>
    <row r="4615" spans="1:13" s="59" customFormat="1" customHeight="1">
      <c r="A4615" s="59" t="s">
        <v>12625</v>
      </c>
      <c r="B4615" s="59" t="s">
        <v>12626</v>
      </c>
      <c r="C4615" s="59" t="s">
        <v>12627</v>
      </c>
      <c r="D4615" s="59" t="s">
        <v>6</v>
      </c>
      <c r="F4615" s="59" t="s">
        <v>5</v>
      </c>
      <c r="G4615" s="152" t="str">
        <f>VLOOKUP(D4615,sku归属!A:B,2,0)</f>
        <v>莫美玉</v>
      </c>
    </row>
    <row r="4616" spans="1:13" s="59" customFormat="1" customHeight="1">
      <c r="A4616" s="59" t="s">
        <v>12628</v>
      </c>
      <c r="B4616" s="59" t="s">
        <v>12629</v>
      </c>
      <c r="C4616" s="59" t="s">
        <v>12630</v>
      </c>
      <c r="D4616" s="59" t="s">
        <v>6</v>
      </c>
      <c r="F4616" s="59" t="s">
        <v>5</v>
      </c>
      <c r="G4616" s="152" t="str">
        <f>VLOOKUP(D4616,sku归属!A:B,2,0)</f>
        <v>莫美玉</v>
      </c>
    </row>
    <row r="4617" spans="1:13" s="59" customFormat="1" customHeight="1">
      <c r="A4617" s="59" t="s">
        <v>12631</v>
      </c>
      <c r="B4617" s="59" t="s">
        <v>12632</v>
      </c>
      <c r="C4617" s="59" t="s">
        <v>599</v>
      </c>
      <c r="D4617" s="59" t="s">
        <v>6</v>
      </c>
      <c r="F4617" s="59" t="s">
        <v>5</v>
      </c>
      <c r="G4617" s="152" t="str">
        <f>VLOOKUP(D4617,sku归属!A:B,2,0)</f>
        <v>莫美玉</v>
      </c>
    </row>
    <row r="4618" spans="1:13" s="59" customFormat="1" customHeight="1">
      <c r="A4618" s="59" t="s">
        <v>12633</v>
      </c>
      <c r="B4618" s="59" t="s">
        <v>12634</v>
      </c>
      <c r="C4618" s="59" t="s">
        <v>12635</v>
      </c>
      <c r="D4618" s="59" t="s">
        <v>6</v>
      </c>
      <c r="F4618" s="59" t="s">
        <v>5</v>
      </c>
      <c r="G4618" s="152" t="str">
        <f>VLOOKUP(D4618,sku归属!A:B,2,0)</f>
        <v>莫美玉</v>
      </c>
    </row>
    <row r="4619" spans="1:13" s="59" customFormat="1" customHeight="1">
      <c r="A4619" s="59" t="s">
        <v>12636</v>
      </c>
      <c r="B4619" s="59" t="s">
        <v>12637</v>
      </c>
      <c r="C4619" s="59" t="s">
        <v>12638</v>
      </c>
      <c r="D4619" s="59" t="s">
        <v>6</v>
      </c>
      <c r="F4619" s="59" t="s">
        <v>5</v>
      </c>
      <c r="G4619" s="152" t="str">
        <f>VLOOKUP(D4619,sku归属!A:B,2,0)</f>
        <v>莫美玉</v>
      </c>
    </row>
    <row r="4620" spans="1:13" s="59" customFormat="1" customHeight="1">
      <c r="A4620" s="59" t="s">
        <v>12639</v>
      </c>
      <c r="B4620" s="59" t="s">
        <v>12640</v>
      </c>
      <c r="C4620" s="59" t="s">
        <v>10098</v>
      </c>
      <c r="D4620" s="59" t="s">
        <v>6</v>
      </c>
      <c r="F4620" s="59" t="s">
        <v>5</v>
      </c>
      <c r="G4620" s="152" t="str">
        <f>VLOOKUP(D4620,sku归属!A:B,2,0)</f>
        <v>莫美玉</v>
      </c>
    </row>
    <row r="4621" spans="1:13" s="59" customFormat="1" customHeight="1">
      <c r="A4621" s="59" t="s">
        <v>12641</v>
      </c>
      <c r="B4621" s="59" t="s">
        <v>12642</v>
      </c>
      <c r="C4621" s="59" t="s">
        <v>10101</v>
      </c>
      <c r="D4621" s="59" t="s">
        <v>6</v>
      </c>
      <c r="F4621" s="59" t="s">
        <v>5</v>
      </c>
      <c r="G4621" s="152" t="str">
        <f>VLOOKUP(D4621,sku归属!A:B,2,0)</f>
        <v>莫美玉</v>
      </c>
    </row>
    <row r="4622" spans="1:13" s="59" customFormat="1" customHeight="1">
      <c r="A4622" s="59" t="s">
        <v>12643</v>
      </c>
      <c r="B4622" s="59" t="s">
        <v>12644</v>
      </c>
      <c r="C4622" s="59" t="s">
        <v>10104</v>
      </c>
      <c r="D4622" s="59" t="s">
        <v>6</v>
      </c>
      <c r="F4622" s="59" t="s">
        <v>5</v>
      </c>
      <c r="G4622" s="152" t="str">
        <f>VLOOKUP(D4622,sku归属!A:B,2,0)</f>
        <v>莫美玉</v>
      </c>
    </row>
    <row r="4623" spans="1:13" s="59" customFormat="1" customHeight="1">
      <c r="A4623" s="59" t="s">
        <v>12645</v>
      </c>
      <c r="B4623" s="59" t="s">
        <v>12646</v>
      </c>
      <c r="C4623" s="59" t="s">
        <v>10107</v>
      </c>
      <c r="D4623" s="59" t="s">
        <v>6</v>
      </c>
      <c r="F4623" s="59" t="s">
        <v>5</v>
      </c>
      <c r="G4623" s="152" t="str">
        <f>VLOOKUP(D4623,sku归属!A:B,2,0)</f>
        <v>莫美玉</v>
      </c>
    </row>
    <row r="4624" spans="1:13" s="59" customFormat="1" customHeight="1">
      <c r="A4624" s="59" t="s">
        <v>12647</v>
      </c>
      <c r="B4624" s="59" t="s">
        <v>12648</v>
      </c>
      <c r="C4624" s="59" t="s">
        <v>12515</v>
      </c>
      <c r="D4624" s="59" t="s">
        <v>6</v>
      </c>
      <c r="F4624" s="59" t="s">
        <v>5</v>
      </c>
      <c r="G4624" s="152" t="str">
        <f>VLOOKUP(D4624,sku归属!A:B,2,0)</f>
        <v>莫美玉</v>
      </c>
    </row>
    <row r="4625" spans="1:13" s="59" customFormat="1" customHeight="1">
      <c r="A4625" s="59" t="s">
        <v>12649</v>
      </c>
      <c r="B4625" s="59" t="s">
        <v>12650</v>
      </c>
      <c r="C4625" s="59" t="s">
        <v>12518</v>
      </c>
      <c r="D4625" s="59" t="s">
        <v>6</v>
      </c>
      <c r="F4625" s="59" t="s">
        <v>5</v>
      </c>
      <c r="G4625" s="152" t="str">
        <f>VLOOKUP(D4625,sku归属!A:B,2,0)</f>
        <v>莫美玉</v>
      </c>
    </row>
    <row r="4626" spans="1:13" s="59" customFormat="1" customHeight="1">
      <c r="A4626" s="59" t="s">
        <v>12651</v>
      </c>
      <c r="B4626" s="59" t="s">
        <v>12652</v>
      </c>
      <c r="C4626" s="59" t="s">
        <v>12521</v>
      </c>
      <c r="D4626" s="59" t="s">
        <v>6</v>
      </c>
      <c r="F4626" s="59" t="s">
        <v>5</v>
      </c>
      <c r="G4626" s="152" t="str">
        <f>VLOOKUP(D4626,sku归属!A:B,2,0)</f>
        <v>莫美玉</v>
      </c>
    </row>
    <row r="4627" spans="1:13" s="59" customFormat="1" customHeight="1">
      <c r="A4627" s="59" t="s">
        <v>12653</v>
      </c>
      <c r="B4627" s="59" t="s">
        <v>12654</v>
      </c>
      <c r="C4627" s="59" t="s">
        <v>12524</v>
      </c>
      <c r="D4627" s="59" t="s">
        <v>6</v>
      </c>
      <c r="F4627" s="59" t="s">
        <v>5</v>
      </c>
      <c r="G4627" s="152" t="str">
        <f>VLOOKUP(D4627,sku归属!A:B,2,0)</f>
        <v>莫美玉</v>
      </c>
    </row>
    <row r="4628" spans="1:13" s="59" customFormat="1" customHeight="1">
      <c r="A4628" s="59" t="s">
        <v>12655</v>
      </c>
      <c r="B4628" s="59" t="s">
        <v>12656</v>
      </c>
      <c r="C4628" s="59" t="s">
        <v>12527</v>
      </c>
      <c r="D4628" s="59" t="s">
        <v>6</v>
      </c>
      <c r="F4628" s="59" t="s">
        <v>5</v>
      </c>
      <c r="G4628" s="152" t="str">
        <f>VLOOKUP(D4628,sku归属!A:B,2,0)</f>
        <v>莫美玉</v>
      </c>
    </row>
    <row r="4629" spans="1:13" s="59" customFormat="1" customHeight="1">
      <c r="A4629" s="59" t="s">
        <v>12657</v>
      </c>
      <c r="B4629" s="59" t="s">
        <v>12658</v>
      </c>
      <c r="C4629" s="59" t="s">
        <v>12530</v>
      </c>
      <c r="D4629" s="59" t="s">
        <v>6</v>
      </c>
      <c r="F4629" s="59" t="s">
        <v>5</v>
      </c>
      <c r="G4629" s="152" t="str">
        <f>VLOOKUP(D4629,sku归属!A:B,2,0)</f>
        <v>莫美玉</v>
      </c>
    </row>
    <row r="4630" spans="1:13" s="59" customFormat="1" customHeight="1">
      <c r="A4630" s="59" t="s">
        <v>12659</v>
      </c>
      <c r="B4630" s="59" t="s">
        <v>12660</v>
      </c>
      <c r="C4630" s="59" t="s">
        <v>12661</v>
      </c>
      <c r="D4630" s="59" t="s">
        <v>6</v>
      </c>
      <c r="F4630" s="59" t="s">
        <v>5</v>
      </c>
      <c r="G4630" s="152" t="str">
        <f>VLOOKUP(D4630,sku归属!A:B,2,0)</f>
        <v>莫美玉</v>
      </c>
    </row>
    <row r="4631" spans="1:13" s="59" customFormat="1" customHeight="1">
      <c r="A4631" s="59" t="s">
        <v>12662</v>
      </c>
      <c r="B4631" s="59" t="s">
        <v>12663</v>
      </c>
      <c r="C4631" s="59" t="s">
        <v>12664</v>
      </c>
      <c r="D4631" s="59" t="s">
        <v>6</v>
      </c>
      <c r="F4631" s="59" t="s">
        <v>5</v>
      </c>
      <c r="G4631" s="152" t="str">
        <f>VLOOKUP(D4631,sku归属!A:B,2,0)</f>
        <v>莫美玉</v>
      </c>
    </row>
    <row r="4632" spans="1:13" s="59" customFormat="1" customHeight="1">
      <c r="A4632" s="59" t="s">
        <v>12665</v>
      </c>
      <c r="B4632" s="59" t="s">
        <v>12666</v>
      </c>
      <c r="C4632" s="59" t="s">
        <v>12667</v>
      </c>
      <c r="D4632" s="59" t="s">
        <v>6</v>
      </c>
      <c r="F4632" s="59" t="s">
        <v>5</v>
      </c>
      <c r="G4632" s="152" t="str">
        <f>VLOOKUP(D4632,sku归属!A:B,2,0)</f>
        <v>莫美玉</v>
      </c>
    </row>
    <row r="4633" spans="1:13" s="59" customFormat="1" customHeight="1">
      <c r="A4633" s="59" t="s">
        <v>12668</v>
      </c>
      <c r="B4633" s="59" t="s">
        <v>12669</v>
      </c>
      <c r="C4633" s="59" t="s">
        <v>12670</v>
      </c>
      <c r="D4633" s="59" t="s">
        <v>6</v>
      </c>
      <c r="F4633" s="59" t="s">
        <v>5</v>
      </c>
      <c r="G4633" s="152" t="str">
        <f>VLOOKUP(D4633,sku归属!A:B,2,0)</f>
        <v>莫美玉</v>
      </c>
    </row>
    <row r="4634" spans="1:13" s="59" customFormat="1" customHeight="1">
      <c r="A4634" s="59" t="s">
        <v>12671</v>
      </c>
      <c r="B4634" s="59" t="s">
        <v>12672</v>
      </c>
      <c r="C4634" s="59" t="s">
        <v>12673</v>
      </c>
      <c r="D4634" s="59" t="s">
        <v>6</v>
      </c>
      <c r="F4634" s="59" t="s">
        <v>5</v>
      </c>
      <c r="G4634" s="152" t="str">
        <f>VLOOKUP(D4634,sku归属!A:B,2,0)</f>
        <v>莫美玉</v>
      </c>
    </row>
    <row r="4635" spans="1:13" s="59" customFormat="1" customHeight="1">
      <c r="A4635" s="59" t="s">
        <v>12674</v>
      </c>
      <c r="B4635" s="59" t="s">
        <v>12675</v>
      </c>
      <c r="C4635" s="59" t="s">
        <v>12676</v>
      </c>
      <c r="D4635" s="59" t="s">
        <v>6</v>
      </c>
      <c r="F4635" s="59" t="s">
        <v>5</v>
      </c>
      <c r="G4635" s="152" t="str">
        <f>VLOOKUP(D4635,sku归属!A:B,2,0)</f>
        <v>莫美玉</v>
      </c>
    </row>
    <row r="4636" spans="1:13" s="59" customFormat="1" customHeight="1">
      <c r="A4636" s="59" t="s">
        <v>12677</v>
      </c>
      <c r="B4636" s="59" t="s">
        <v>12678</v>
      </c>
      <c r="C4636" s="59" t="s">
        <v>12679</v>
      </c>
      <c r="D4636" s="59" t="s">
        <v>6</v>
      </c>
      <c r="F4636" s="59" t="s">
        <v>5</v>
      </c>
      <c r="G4636" s="152" t="str">
        <f>VLOOKUP(D4636,sku归属!A:B,2,0)</f>
        <v>莫美玉</v>
      </c>
    </row>
    <row r="4637" spans="1:13" s="59" customFormat="1" customHeight="1">
      <c r="A4637" s="59" t="s">
        <v>12680</v>
      </c>
      <c r="B4637" s="59" t="s">
        <v>12681</v>
      </c>
      <c r="C4637" s="59" t="s">
        <v>12682</v>
      </c>
      <c r="D4637" s="59" t="s">
        <v>6</v>
      </c>
      <c r="F4637" s="59" t="s">
        <v>5</v>
      </c>
      <c r="G4637" s="152" t="str">
        <f>VLOOKUP(D4637,sku归属!A:B,2,0)</f>
        <v>莫美玉</v>
      </c>
    </row>
    <row r="4638" spans="1:13" s="59" customFormat="1" customHeight="1">
      <c r="A4638" s="59" t="s">
        <v>12683</v>
      </c>
      <c r="B4638" s="59" t="s">
        <v>12684</v>
      </c>
      <c r="C4638" s="59" t="s">
        <v>12685</v>
      </c>
      <c r="D4638" s="59" t="s">
        <v>6</v>
      </c>
      <c r="F4638" s="59" t="s">
        <v>5</v>
      </c>
      <c r="G4638" s="152" t="str">
        <f>VLOOKUP(D4638,sku归属!A:B,2,0)</f>
        <v>莫美玉</v>
      </c>
    </row>
    <row r="4639" spans="1:13" s="59" customFormat="1" customHeight="1">
      <c r="A4639" s="59" t="s">
        <v>12686</v>
      </c>
      <c r="B4639" s="59" t="s">
        <v>12687</v>
      </c>
      <c r="C4639" s="59" t="s">
        <v>12688</v>
      </c>
      <c r="D4639" s="59" t="s">
        <v>6</v>
      </c>
      <c r="F4639" s="59" t="s">
        <v>5</v>
      </c>
      <c r="G4639" s="152" t="str">
        <f>VLOOKUP(D4639,sku归属!A:B,2,0)</f>
        <v>莫美玉</v>
      </c>
    </row>
    <row r="4640" spans="1:13" s="59" customFormat="1" customHeight="1">
      <c r="A4640" s="59" t="s">
        <v>12689</v>
      </c>
      <c r="B4640" s="59" t="s">
        <v>12690</v>
      </c>
      <c r="C4640" s="59" t="s">
        <v>12691</v>
      </c>
      <c r="D4640" s="59" t="s">
        <v>6</v>
      </c>
      <c r="F4640" s="59" t="s">
        <v>5</v>
      </c>
      <c r="G4640" s="152" t="str">
        <f>VLOOKUP(D4640,sku归属!A:B,2,0)</f>
        <v>莫美玉</v>
      </c>
    </row>
    <row r="4641" spans="1:13" s="59" customFormat="1" customHeight="1">
      <c r="A4641" s="59" t="s">
        <v>12692</v>
      </c>
      <c r="B4641" s="59" t="s">
        <v>12693</v>
      </c>
      <c r="C4641" s="59" t="s">
        <v>12694</v>
      </c>
      <c r="D4641" s="59" t="s">
        <v>6</v>
      </c>
      <c r="F4641" s="59" t="s">
        <v>5</v>
      </c>
      <c r="G4641" s="152" t="str">
        <f>VLOOKUP(D4641,sku归属!A:B,2,0)</f>
        <v>莫美玉</v>
      </c>
    </row>
    <row r="4642" spans="1:13" s="59" customFormat="1" customHeight="1">
      <c r="A4642" s="59" t="s">
        <v>12695</v>
      </c>
      <c r="B4642" s="59" t="s">
        <v>12696</v>
      </c>
      <c r="C4642" s="59" t="s">
        <v>12697</v>
      </c>
      <c r="D4642" s="59" t="s">
        <v>6</v>
      </c>
      <c r="F4642" s="59" t="s">
        <v>5</v>
      </c>
      <c r="G4642" s="152" t="str">
        <f>VLOOKUP(D4642,sku归属!A:B,2,0)</f>
        <v>莫美玉</v>
      </c>
    </row>
    <row r="4643" spans="1:13" s="59" customFormat="1" customHeight="1">
      <c r="A4643" s="59" t="s">
        <v>12698</v>
      </c>
      <c r="B4643" s="59" t="s">
        <v>12699</v>
      </c>
      <c r="C4643" s="59" t="s">
        <v>12700</v>
      </c>
      <c r="D4643" s="59" t="s">
        <v>6</v>
      </c>
      <c r="F4643" s="59" t="s">
        <v>5</v>
      </c>
      <c r="G4643" s="152" t="str">
        <f>VLOOKUP(D4643,sku归属!A:B,2,0)</f>
        <v>莫美玉</v>
      </c>
    </row>
    <row r="4644" spans="1:13" s="59" customFormat="1" customHeight="1">
      <c r="A4644" s="59" t="s">
        <v>12701</v>
      </c>
      <c r="B4644" s="59" t="s">
        <v>12702</v>
      </c>
      <c r="C4644" s="59" t="s">
        <v>12703</v>
      </c>
      <c r="D4644" s="59" t="s">
        <v>6</v>
      </c>
      <c r="F4644" s="59" t="s">
        <v>5</v>
      </c>
      <c r="G4644" s="152" t="str">
        <f>VLOOKUP(D4644,sku归属!A:B,2,0)</f>
        <v>莫美玉</v>
      </c>
    </row>
    <row r="4645" spans="1:13" s="59" customFormat="1" customHeight="1">
      <c r="A4645" s="59" t="s">
        <v>12704</v>
      </c>
      <c r="B4645" s="59" t="s">
        <v>12705</v>
      </c>
      <c r="C4645" s="59" t="s">
        <v>12459</v>
      </c>
      <c r="D4645" s="59" t="s">
        <v>6</v>
      </c>
      <c r="F4645" s="59" t="s">
        <v>5</v>
      </c>
      <c r="G4645" s="152" t="str">
        <f>VLOOKUP(D4645,sku归属!A:B,2,0)</f>
        <v>莫美玉</v>
      </c>
    </row>
    <row r="4646" spans="1:13" s="59" customFormat="1" customHeight="1">
      <c r="A4646" s="59" t="s">
        <v>12706</v>
      </c>
      <c r="B4646" s="59" t="s">
        <v>12707</v>
      </c>
      <c r="C4646" s="59" t="s">
        <v>12462</v>
      </c>
      <c r="D4646" s="59" t="s">
        <v>6</v>
      </c>
      <c r="F4646" s="59" t="s">
        <v>5</v>
      </c>
      <c r="G4646" s="152" t="str">
        <f>VLOOKUP(D4646,sku归属!A:B,2,0)</f>
        <v>莫美玉</v>
      </c>
    </row>
    <row r="4647" spans="1:13" s="59" customFormat="1" customHeight="1">
      <c r="A4647" s="59" t="s">
        <v>12708</v>
      </c>
      <c r="B4647" s="59" t="s">
        <v>12709</v>
      </c>
      <c r="C4647" s="59" t="s">
        <v>4367</v>
      </c>
      <c r="D4647" s="59" t="s">
        <v>6</v>
      </c>
      <c r="F4647" s="59" t="s">
        <v>5</v>
      </c>
      <c r="G4647" s="152" t="str">
        <f>VLOOKUP(D4647,sku归属!A:B,2,0)</f>
        <v>莫美玉</v>
      </c>
    </row>
    <row r="4648" spans="1:13" s="59" customFormat="1" customHeight="1">
      <c r="A4648" s="59" t="s">
        <v>12710</v>
      </c>
      <c r="B4648" s="59" t="s">
        <v>12711</v>
      </c>
      <c r="C4648" s="59" t="s">
        <v>4364</v>
      </c>
      <c r="D4648" s="59" t="s">
        <v>6</v>
      </c>
      <c r="F4648" s="59" t="s">
        <v>5</v>
      </c>
      <c r="G4648" s="152" t="str">
        <f>VLOOKUP(D4648,sku归属!A:B,2,0)</f>
        <v>莫美玉</v>
      </c>
    </row>
    <row r="4649" spans="1:13" s="59" customFormat="1" customHeight="1">
      <c r="A4649" s="59" t="s">
        <v>12712</v>
      </c>
      <c r="B4649" s="59" t="s">
        <v>12713</v>
      </c>
      <c r="C4649" s="59" t="s">
        <v>12714</v>
      </c>
      <c r="D4649" s="59" t="s">
        <v>6</v>
      </c>
      <c r="F4649" s="59" t="s">
        <v>5</v>
      </c>
      <c r="G4649" s="152" t="str">
        <f>VLOOKUP(D4649,sku归属!A:B,2,0)</f>
        <v>莫美玉</v>
      </c>
    </row>
    <row r="4650" spans="1:13" s="59" customFormat="1" customHeight="1">
      <c r="A4650" s="59" t="s">
        <v>12715</v>
      </c>
      <c r="B4650" s="59" t="s">
        <v>12716</v>
      </c>
      <c r="C4650" s="59" t="s">
        <v>12717</v>
      </c>
      <c r="D4650" s="59" t="s">
        <v>6</v>
      </c>
      <c r="F4650" s="59" t="s">
        <v>5</v>
      </c>
      <c r="G4650" s="152" t="str">
        <f>VLOOKUP(D4650,sku归属!A:B,2,0)</f>
        <v>莫美玉</v>
      </c>
    </row>
    <row r="4651" spans="1:13" s="59" customFormat="1" customHeight="1">
      <c r="A4651" s="59" t="s">
        <v>12718</v>
      </c>
      <c r="B4651" s="59" t="s">
        <v>12719</v>
      </c>
      <c r="C4651" s="59" t="s">
        <v>3404</v>
      </c>
      <c r="D4651" s="59" t="s">
        <v>6</v>
      </c>
      <c r="F4651" s="59" t="s">
        <v>5</v>
      </c>
      <c r="G4651" s="152" t="str">
        <f>VLOOKUP(D4651,sku归属!A:B,2,0)</f>
        <v>莫美玉</v>
      </c>
    </row>
    <row r="4652" spans="1:13" s="59" customFormat="1" customHeight="1">
      <c r="A4652" s="59" t="s">
        <v>12720</v>
      </c>
      <c r="B4652" s="59" t="s">
        <v>12721</v>
      </c>
      <c r="C4652" s="59" t="s">
        <v>12722</v>
      </c>
      <c r="D4652" s="59" t="s">
        <v>6</v>
      </c>
      <c r="F4652" s="59" t="s">
        <v>5</v>
      </c>
      <c r="G4652" s="152" t="str">
        <f>VLOOKUP(D4652,sku归属!A:B,2,0)</f>
        <v>莫美玉</v>
      </c>
    </row>
    <row r="4653" spans="1:13" s="59" customFormat="1" customHeight="1">
      <c r="A4653" s="59" t="s">
        <v>12723</v>
      </c>
      <c r="B4653" s="59" t="s">
        <v>12724</v>
      </c>
      <c r="C4653" s="59" t="s">
        <v>12725</v>
      </c>
      <c r="D4653" s="59" t="s">
        <v>6</v>
      </c>
      <c r="F4653" s="59" t="s">
        <v>5</v>
      </c>
      <c r="G4653" s="152" t="str">
        <f>VLOOKUP(D4653,sku归属!A:B,2,0)</f>
        <v>莫美玉</v>
      </c>
    </row>
    <row r="4654" spans="1:13" s="59" customFormat="1" customHeight="1">
      <c r="A4654" s="59" t="s">
        <v>12726</v>
      </c>
      <c r="B4654" s="59" t="s">
        <v>12727</v>
      </c>
      <c r="C4654" s="59" t="s">
        <v>12728</v>
      </c>
      <c r="D4654" s="59" t="s">
        <v>6</v>
      </c>
      <c r="F4654" s="59" t="s">
        <v>5</v>
      </c>
      <c r="G4654" s="152" t="str">
        <f>VLOOKUP(D4654,sku归属!A:B,2,0)</f>
        <v>莫美玉</v>
      </c>
    </row>
    <row r="4655" spans="1:13" s="59" customFormat="1" customHeight="1">
      <c r="A4655" s="59" t="s">
        <v>12729</v>
      </c>
      <c r="B4655" s="59" t="s">
        <v>12730</v>
      </c>
      <c r="C4655" s="59" t="s">
        <v>12731</v>
      </c>
      <c r="D4655" s="59" t="s">
        <v>6</v>
      </c>
      <c r="F4655" s="59" t="s">
        <v>5</v>
      </c>
      <c r="G4655" s="152" t="str">
        <f>VLOOKUP(D4655,sku归属!A:B,2,0)</f>
        <v>莫美玉</v>
      </c>
    </row>
    <row r="4656" spans="1:13" s="59" customFormat="1" customHeight="1">
      <c r="A4656" s="59" t="s">
        <v>12732</v>
      </c>
      <c r="B4656" s="59" t="s">
        <v>12733</v>
      </c>
      <c r="C4656" s="59" t="s">
        <v>12734</v>
      </c>
      <c r="D4656" s="59" t="s">
        <v>6</v>
      </c>
      <c r="F4656" s="59" t="s">
        <v>5</v>
      </c>
      <c r="G4656" s="152" t="str">
        <f>VLOOKUP(D4656,sku归属!A:B,2,0)</f>
        <v>莫美玉</v>
      </c>
    </row>
    <row r="4657" spans="1:13" s="59" customFormat="1" customHeight="1">
      <c r="A4657" s="59" t="s">
        <v>12735</v>
      </c>
      <c r="B4657" s="59" t="s">
        <v>12736</v>
      </c>
      <c r="C4657" s="59" t="s">
        <v>12737</v>
      </c>
      <c r="D4657" s="59" t="s">
        <v>6</v>
      </c>
      <c r="F4657" s="59" t="s">
        <v>5</v>
      </c>
      <c r="G4657" s="152" t="str">
        <f>VLOOKUP(D4657,sku归属!A:B,2,0)</f>
        <v>莫美玉</v>
      </c>
    </row>
    <row r="4658" spans="1:13" s="59" customFormat="1" customHeight="1">
      <c r="A4658" s="59" t="s">
        <v>12738</v>
      </c>
      <c r="B4658" s="59" t="s">
        <v>12739</v>
      </c>
      <c r="C4658" s="59" t="s">
        <v>12740</v>
      </c>
      <c r="D4658" s="59" t="s">
        <v>6</v>
      </c>
      <c r="F4658" s="59" t="s">
        <v>5</v>
      </c>
      <c r="G4658" s="152" t="str">
        <f>VLOOKUP(D4658,sku归属!A:B,2,0)</f>
        <v>莫美玉</v>
      </c>
    </row>
    <row r="4659" spans="1:13" s="59" customFormat="1" customHeight="1">
      <c r="A4659" s="59" t="s">
        <v>12741</v>
      </c>
      <c r="B4659" s="59" t="s">
        <v>12742</v>
      </c>
      <c r="C4659" s="59" t="s">
        <v>12743</v>
      </c>
      <c r="D4659" s="59" t="s">
        <v>6</v>
      </c>
      <c r="F4659" s="59" t="s">
        <v>5</v>
      </c>
      <c r="G4659" s="152" t="str">
        <f>VLOOKUP(D4659,sku归属!A:B,2,0)</f>
        <v>莫美玉</v>
      </c>
    </row>
    <row r="4660" spans="1:13" s="59" customFormat="1" customHeight="1">
      <c r="A4660" s="59" t="s">
        <v>12744</v>
      </c>
      <c r="B4660" s="59" t="s">
        <v>12745</v>
      </c>
      <c r="C4660" s="59" t="s">
        <v>12746</v>
      </c>
      <c r="D4660" s="59" t="s">
        <v>6</v>
      </c>
      <c r="F4660" s="59" t="s">
        <v>5</v>
      </c>
      <c r="G4660" s="152" t="str">
        <f>VLOOKUP(D4660,sku归属!A:B,2,0)</f>
        <v>莫美玉</v>
      </c>
    </row>
    <row r="4661" spans="1:13" s="59" customFormat="1" customHeight="1">
      <c r="A4661" s="59" t="s">
        <v>12747</v>
      </c>
      <c r="B4661" s="59" t="s">
        <v>12748</v>
      </c>
      <c r="C4661" s="59" t="s">
        <v>12749</v>
      </c>
      <c r="D4661" s="59" t="s">
        <v>6</v>
      </c>
      <c r="F4661" s="59" t="s">
        <v>5</v>
      </c>
      <c r="G4661" s="152" t="str">
        <f>VLOOKUP(D4661,sku归属!A:B,2,0)</f>
        <v>莫美玉</v>
      </c>
    </row>
    <row r="4662" spans="1:13" s="59" customFormat="1" customHeight="1">
      <c r="A4662" s="59" t="s">
        <v>12750</v>
      </c>
      <c r="B4662" s="59" t="s">
        <v>12751</v>
      </c>
      <c r="C4662" s="59" t="s">
        <v>12752</v>
      </c>
      <c r="D4662" s="59" t="s">
        <v>6</v>
      </c>
      <c r="F4662" s="59" t="s">
        <v>5</v>
      </c>
      <c r="G4662" s="152" t="str">
        <f>VLOOKUP(D4662,sku归属!A:B,2,0)</f>
        <v>莫美玉</v>
      </c>
    </row>
    <row r="4663" spans="1:13" s="59" customFormat="1" customHeight="1">
      <c r="A4663" s="59" t="s">
        <v>12753</v>
      </c>
      <c r="B4663" s="59" t="s">
        <v>12754</v>
      </c>
      <c r="C4663" s="59" t="s">
        <v>12755</v>
      </c>
      <c r="D4663" s="59" t="s">
        <v>6</v>
      </c>
      <c r="F4663" s="59" t="s">
        <v>5</v>
      </c>
      <c r="G4663" s="152" t="str">
        <f>VLOOKUP(D4663,sku归属!A:B,2,0)</f>
        <v>莫美玉</v>
      </c>
    </row>
    <row r="4664" spans="1:13" s="59" customFormat="1" customHeight="1">
      <c r="A4664" s="59" t="s">
        <v>12756</v>
      </c>
      <c r="B4664" s="59" t="s">
        <v>12757</v>
      </c>
      <c r="C4664" s="59" t="s">
        <v>12758</v>
      </c>
      <c r="D4664" s="59" t="s">
        <v>6</v>
      </c>
      <c r="F4664" s="59" t="s">
        <v>5</v>
      </c>
      <c r="G4664" s="152" t="str">
        <f>VLOOKUP(D4664,sku归属!A:B,2,0)</f>
        <v>莫美玉</v>
      </c>
    </row>
    <row r="4665" spans="1:13" s="59" customFormat="1" customHeight="1">
      <c r="A4665" s="59" t="s">
        <v>12759</v>
      </c>
      <c r="B4665" s="59" t="s">
        <v>12760</v>
      </c>
      <c r="C4665" s="59" t="s">
        <v>12761</v>
      </c>
      <c r="D4665" s="59" t="s">
        <v>6</v>
      </c>
      <c r="F4665" s="59" t="s">
        <v>5</v>
      </c>
      <c r="G4665" s="152" t="str">
        <f>VLOOKUP(D4665,sku归属!A:B,2,0)</f>
        <v>莫美玉</v>
      </c>
    </row>
    <row r="4666" spans="1:13" s="59" customFormat="1" customHeight="1">
      <c r="A4666" s="59" t="s">
        <v>12762</v>
      </c>
      <c r="B4666" s="59" t="s">
        <v>12763</v>
      </c>
      <c r="C4666" s="59" t="s">
        <v>12764</v>
      </c>
      <c r="D4666" s="59" t="s">
        <v>6</v>
      </c>
      <c r="F4666" s="59" t="s">
        <v>5</v>
      </c>
      <c r="G4666" s="152" t="str">
        <f>VLOOKUP(D4666,sku归属!A:B,2,0)</f>
        <v>莫美玉</v>
      </c>
    </row>
    <row r="4667" spans="1:13" s="59" customFormat="1" customHeight="1">
      <c r="A4667" s="59" t="s">
        <v>12765</v>
      </c>
      <c r="B4667" s="59" t="s">
        <v>12766</v>
      </c>
      <c r="C4667" s="59" t="s">
        <v>12767</v>
      </c>
      <c r="D4667" s="59" t="s">
        <v>6</v>
      </c>
      <c r="F4667" s="59" t="s">
        <v>5</v>
      </c>
      <c r="G4667" s="152" t="str">
        <f>VLOOKUP(D4667,sku归属!A:B,2,0)</f>
        <v>莫美玉</v>
      </c>
    </row>
    <row r="4668" spans="1:13" s="59" customFormat="1" customHeight="1">
      <c r="A4668" s="59" t="s">
        <v>12768</v>
      </c>
      <c r="B4668" s="59" t="s">
        <v>12769</v>
      </c>
      <c r="C4668" s="59" t="s">
        <v>593</v>
      </c>
      <c r="D4668" s="59" t="s">
        <v>6</v>
      </c>
      <c r="F4668" s="59" t="s">
        <v>5</v>
      </c>
      <c r="G4668" s="152" t="str">
        <f>VLOOKUP(D4668,sku归属!A:B,2,0)</f>
        <v>莫美玉</v>
      </c>
    </row>
    <row r="4669" spans="1:13" s="59" customFormat="1" customHeight="1">
      <c r="A4669" s="59" t="s">
        <v>12770</v>
      </c>
      <c r="B4669" s="59" t="s">
        <v>12771</v>
      </c>
      <c r="C4669" s="59" t="s">
        <v>12772</v>
      </c>
      <c r="D4669" s="59" t="s">
        <v>6</v>
      </c>
      <c r="F4669" s="59" t="s">
        <v>5</v>
      </c>
      <c r="G4669" s="152" t="str">
        <f>VLOOKUP(D4669,sku归属!A:B,2,0)</f>
        <v>莫美玉</v>
      </c>
    </row>
    <row r="4670" spans="1:13" s="59" customFormat="1" customHeight="1">
      <c r="A4670" s="59" t="s">
        <v>12773</v>
      </c>
      <c r="B4670" s="59" t="s">
        <v>12774</v>
      </c>
      <c r="C4670" s="59" t="s">
        <v>12775</v>
      </c>
      <c r="D4670" s="59" t="s">
        <v>6</v>
      </c>
      <c r="F4670" s="59" t="s">
        <v>5</v>
      </c>
      <c r="G4670" s="152" t="str">
        <f>VLOOKUP(D4670,sku归属!A:B,2,0)</f>
        <v>莫美玉</v>
      </c>
    </row>
    <row r="4671" spans="1:13" s="59" customFormat="1" customHeight="1">
      <c r="A4671" s="59" t="s">
        <v>12776</v>
      </c>
      <c r="B4671" s="59" t="s">
        <v>12777</v>
      </c>
      <c r="C4671" s="59" t="s">
        <v>10891</v>
      </c>
      <c r="D4671" s="59" t="s">
        <v>19</v>
      </c>
      <c r="F4671" s="59" t="s">
        <v>5</v>
      </c>
      <c r="G4671" s="152" t="str">
        <f>VLOOKUP(D4671,sku归属!A:B,2,0)</f>
        <v>许梓渝</v>
      </c>
    </row>
    <row r="4672" spans="1:13" s="59" customFormat="1" customHeight="1">
      <c r="A4672" s="59" t="s">
        <v>12778</v>
      </c>
      <c r="B4672" s="59" t="s">
        <v>12779</v>
      </c>
      <c r="C4672" s="59" t="s">
        <v>9987</v>
      </c>
      <c r="D4672" s="59">
        <v>801</v>
      </c>
      <c r="F4672" s="59" t="s">
        <v>5</v>
      </c>
      <c r="G4672" s="152" t="str">
        <f>VLOOKUP(D4672,sku归属!A:B,2,0)</f>
        <v>丁芳芳</v>
      </c>
    </row>
    <row r="4673" spans="1:13" s="59" customFormat="1" customHeight="1">
      <c r="A4673" s="59" t="s">
        <v>12780</v>
      </c>
      <c r="B4673" s="59" t="s">
        <v>12781</v>
      </c>
      <c r="C4673" s="59" t="s">
        <v>12782</v>
      </c>
      <c r="D4673" s="59" t="s">
        <v>6</v>
      </c>
      <c r="F4673" s="59" t="s">
        <v>5</v>
      </c>
      <c r="G4673" s="152" t="str">
        <f>VLOOKUP(D4673,sku归属!A:B,2,0)</f>
        <v>莫美玉</v>
      </c>
    </row>
    <row r="4674" spans="1:13" s="59" customFormat="1" customHeight="1">
      <c r="A4674" s="59" t="s">
        <v>12783</v>
      </c>
      <c r="B4674" s="59" t="s">
        <v>12784</v>
      </c>
      <c r="C4674" s="59" t="s">
        <v>12785</v>
      </c>
      <c r="D4674" s="59" t="s">
        <v>6</v>
      </c>
      <c r="F4674" s="59" t="s">
        <v>5</v>
      </c>
      <c r="G4674" s="152" t="str">
        <f>VLOOKUP(D4674,sku归属!A:B,2,0)</f>
        <v>莫美玉</v>
      </c>
    </row>
    <row r="4675" spans="1:13" s="59" customFormat="1" customHeight="1">
      <c r="A4675" s="59" t="s">
        <v>12786</v>
      </c>
      <c r="B4675" s="59" t="s">
        <v>12787</v>
      </c>
      <c r="C4675" s="59" t="s">
        <v>12788</v>
      </c>
      <c r="D4675" s="59" t="s">
        <v>6</v>
      </c>
      <c r="F4675" s="59" t="s">
        <v>5</v>
      </c>
      <c r="G4675" s="152" t="str">
        <f>VLOOKUP(D4675,sku归属!A:B,2,0)</f>
        <v>莫美玉</v>
      </c>
    </row>
    <row r="4676" spans="1:13" s="59" customFormat="1" customHeight="1">
      <c r="A4676" s="59" t="s">
        <v>12789</v>
      </c>
      <c r="B4676" s="59" t="s">
        <v>12790</v>
      </c>
      <c r="C4676" s="59" t="s">
        <v>12791</v>
      </c>
      <c r="D4676" s="59" t="s">
        <v>6</v>
      </c>
      <c r="F4676" s="59" t="s">
        <v>5</v>
      </c>
      <c r="G4676" s="152" t="str">
        <f>VLOOKUP(D4676,sku归属!A:B,2,0)</f>
        <v>莫美玉</v>
      </c>
    </row>
    <row r="4677" spans="1:13" s="59" customFormat="1" customHeight="1">
      <c r="A4677" s="59" t="s">
        <v>12792</v>
      </c>
      <c r="B4677" s="59" t="s">
        <v>12793</v>
      </c>
      <c r="C4677" s="59" t="s">
        <v>6904</v>
      </c>
      <c r="D4677" s="59" t="s">
        <v>6</v>
      </c>
      <c r="F4677" s="59" t="s">
        <v>5</v>
      </c>
      <c r="G4677" s="152" t="str">
        <f>VLOOKUP(D4677,sku归属!A:B,2,0)</f>
        <v>莫美玉</v>
      </c>
    </row>
    <row r="4678" spans="1:13" s="59" customFormat="1" customHeight="1">
      <c r="A4678" s="59" t="s">
        <v>12794</v>
      </c>
      <c r="B4678" s="59" t="s">
        <v>12795</v>
      </c>
      <c r="C4678" s="59" t="s">
        <v>6907</v>
      </c>
      <c r="D4678" s="59" t="s">
        <v>6</v>
      </c>
      <c r="F4678" s="59" t="s">
        <v>5</v>
      </c>
      <c r="G4678" s="152" t="str">
        <f>VLOOKUP(D4678,sku归属!A:B,2,0)</f>
        <v>莫美玉</v>
      </c>
    </row>
    <row r="4679" spans="1:13" s="59" customFormat="1" customHeight="1">
      <c r="A4679" s="59" t="s">
        <v>12796</v>
      </c>
      <c r="B4679" s="59" t="s">
        <v>12797</v>
      </c>
      <c r="C4679" s="59" t="s">
        <v>8090</v>
      </c>
      <c r="D4679" s="59" t="s">
        <v>6</v>
      </c>
      <c r="F4679" s="59" t="s">
        <v>5</v>
      </c>
      <c r="G4679" s="152" t="str">
        <f>VLOOKUP(D4679,sku归属!A:B,2,0)</f>
        <v>莫美玉</v>
      </c>
    </row>
    <row r="4680" spans="1:13" s="59" customFormat="1" customHeight="1">
      <c r="A4680" s="59" t="s">
        <v>12798</v>
      </c>
      <c r="B4680" s="59" t="s">
        <v>12799</v>
      </c>
      <c r="C4680" s="59" t="s">
        <v>6340</v>
      </c>
      <c r="D4680" s="59" t="s">
        <v>6</v>
      </c>
      <c r="F4680" s="59" t="s">
        <v>5</v>
      </c>
      <c r="G4680" s="152" t="str">
        <f>VLOOKUP(D4680,sku归属!A:B,2,0)</f>
        <v>莫美玉</v>
      </c>
    </row>
    <row r="4681" spans="1:13" s="59" customFormat="1" customHeight="1">
      <c r="A4681" s="59" t="s">
        <v>12800</v>
      </c>
      <c r="B4681" s="59" t="s">
        <v>12801</v>
      </c>
      <c r="C4681" s="59" t="s">
        <v>6337</v>
      </c>
      <c r="D4681" s="59" t="s">
        <v>6</v>
      </c>
      <c r="F4681" s="59" t="s">
        <v>5</v>
      </c>
      <c r="G4681" s="152" t="str">
        <f>VLOOKUP(D4681,sku归属!A:B,2,0)</f>
        <v>莫美玉</v>
      </c>
    </row>
    <row r="4682" spans="1:13" s="59" customFormat="1" customHeight="1">
      <c r="A4682" s="59" t="s">
        <v>12802</v>
      </c>
      <c r="B4682" s="59" t="s">
        <v>12803</v>
      </c>
      <c r="C4682" s="59" t="s">
        <v>6334</v>
      </c>
      <c r="D4682" s="59" t="s">
        <v>6</v>
      </c>
      <c r="F4682" s="59" t="s">
        <v>5</v>
      </c>
      <c r="G4682" s="152" t="str">
        <f>VLOOKUP(D4682,sku归属!A:B,2,0)</f>
        <v>莫美玉</v>
      </c>
    </row>
    <row r="4683" spans="1:13" s="59" customFormat="1" customHeight="1">
      <c r="A4683" s="59" t="s">
        <v>12804</v>
      </c>
      <c r="B4683" s="59" t="s">
        <v>12805</v>
      </c>
      <c r="C4683" s="59" t="s">
        <v>12806</v>
      </c>
      <c r="D4683" s="59" t="s">
        <v>6</v>
      </c>
      <c r="F4683" s="59" t="s">
        <v>5</v>
      </c>
      <c r="G4683" s="152" t="str">
        <f>VLOOKUP(D4683,sku归属!A:B,2,0)</f>
        <v>莫美玉</v>
      </c>
    </row>
    <row r="4684" spans="1:13" s="59" customFormat="1" customHeight="1">
      <c r="A4684" s="59" t="s">
        <v>12807</v>
      </c>
      <c r="B4684" s="59" t="s">
        <v>12808</v>
      </c>
      <c r="C4684" s="59" t="s">
        <v>12809</v>
      </c>
      <c r="D4684" s="59" t="s">
        <v>6</v>
      </c>
      <c r="F4684" s="59" t="s">
        <v>5</v>
      </c>
      <c r="G4684" s="152" t="str">
        <f>VLOOKUP(D4684,sku归属!A:B,2,0)</f>
        <v>莫美玉</v>
      </c>
    </row>
    <row r="4685" spans="1:13" s="59" customFormat="1" customHeight="1">
      <c r="A4685" s="59" t="s">
        <v>12810</v>
      </c>
      <c r="B4685" s="59" t="s">
        <v>12811</v>
      </c>
      <c r="C4685" s="59" t="s">
        <v>12812</v>
      </c>
      <c r="D4685" s="59" t="s">
        <v>6</v>
      </c>
      <c r="F4685" s="59" t="s">
        <v>5</v>
      </c>
      <c r="G4685" s="152" t="str">
        <f>VLOOKUP(D4685,sku归属!A:B,2,0)</f>
        <v>莫美玉</v>
      </c>
    </row>
    <row r="4686" spans="1:13" s="59" customFormat="1" customHeight="1">
      <c r="A4686" s="59" t="s">
        <v>12813</v>
      </c>
      <c r="B4686" s="59" t="s">
        <v>12814</v>
      </c>
      <c r="C4686" s="59" t="s">
        <v>12815</v>
      </c>
      <c r="D4686" s="59" t="s">
        <v>6</v>
      </c>
      <c r="F4686" s="59" t="s">
        <v>5</v>
      </c>
      <c r="G4686" s="152" t="str">
        <f>VLOOKUP(D4686,sku归属!A:B,2,0)</f>
        <v>莫美玉</v>
      </c>
    </row>
    <row r="4687" spans="1:13" s="59" customFormat="1" customHeight="1">
      <c r="A4687" s="59" t="s">
        <v>12816</v>
      </c>
      <c r="B4687" s="59" t="s">
        <v>12817</v>
      </c>
      <c r="C4687" s="59" t="s">
        <v>12818</v>
      </c>
      <c r="D4687" s="59" t="s">
        <v>6</v>
      </c>
      <c r="F4687" s="59" t="s">
        <v>5</v>
      </c>
      <c r="G4687" s="152" t="str">
        <f>VLOOKUP(D4687,sku归属!A:B,2,0)</f>
        <v>莫美玉</v>
      </c>
    </row>
    <row r="4688" spans="1:13" s="59" customFormat="1" customHeight="1">
      <c r="A4688" s="59" t="s">
        <v>12819</v>
      </c>
      <c r="B4688" s="59" t="s">
        <v>12820</v>
      </c>
      <c r="C4688" s="59" t="s">
        <v>12821</v>
      </c>
      <c r="D4688" s="59" t="s">
        <v>6</v>
      </c>
      <c r="F4688" s="59" t="s">
        <v>5</v>
      </c>
      <c r="G4688" s="152" t="str">
        <f>VLOOKUP(D4688,sku归属!A:B,2,0)</f>
        <v>莫美玉</v>
      </c>
    </row>
    <row r="4689" spans="1:13" s="59" customFormat="1" customHeight="1">
      <c r="A4689" s="59" t="s">
        <v>12822</v>
      </c>
      <c r="B4689" s="59" t="s">
        <v>12823</v>
      </c>
      <c r="C4689" s="59" t="s">
        <v>12824</v>
      </c>
      <c r="D4689" s="59" t="s">
        <v>6</v>
      </c>
      <c r="F4689" s="59" t="s">
        <v>5</v>
      </c>
      <c r="G4689" s="152" t="str">
        <f>VLOOKUP(D4689,sku归属!A:B,2,0)</f>
        <v>莫美玉</v>
      </c>
    </row>
    <row r="4690" spans="1:13" s="59" customFormat="1" customHeight="1">
      <c r="A4690" s="59" t="s">
        <v>12825</v>
      </c>
      <c r="B4690" s="59" t="s">
        <v>12826</v>
      </c>
      <c r="C4690" s="59" t="s">
        <v>12827</v>
      </c>
      <c r="D4690" s="59" t="s">
        <v>6</v>
      </c>
      <c r="F4690" s="59" t="s">
        <v>5</v>
      </c>
      <c r="G4690" s="152" t="str">
        <f>VLOOKUP(D4690,sku归属!A:B,2,0)</f>
        <v>莫美玉</v>
      </c>
    </row>
    <row r="4691" spans="1:13" s="59" customFormat="1" customHeight="1">
      <c r="A4691" s="59" t="s">
        <v>12828</v>
      </c>
      <c r="B4691" s="59" t="s">
        <v>12829</v>
      </c>
      <c r="C4691" s="59" t="s">
        <v>12830</v>
      </c>
      <c r="D4691" s="59" t="s">
        <v>6</v>
      </c>
      <c r="F4691" s="59" t="s">
        <v>5</v>
      </c>
      <c r="G4691" s="152" t="str">
        <f>VLOOKUP(D4691,sku归属!A:B,2,0)</f>
        <v>莫美玉</v>
      </c>
    </row>
    <row r="4692" spans="1:13" s="59" customFormat="1" customHeight="1">
      <c r="A4692" s="59" t="s">
        <v>12831</v>
      </c>
      <c r="B4692" s="59" t="s">
        <v>12832</v>
      </c>
      <c r="C4692" s="59" t="s">
        <v>3066</v>
      </c>
      <c r="D4692" s="59" t="s">
        <v>6</v>
      </c>
      <c r="F4692" s="59" t="s">
        <v>5</v>
      </c>
      <c r="G4692" s="152" t="str">
        <f>VLOOKUP(D4692,sku归属!A:B,2,0)</f>
        <v>莫美玉</v>
      </c>
    </row>
    <row r="4693" spans="1:13" s="59" customFormat="1" customHeight="1">
      <c r="A4693" s="59" t="s">
        <v>12833</v>
      </c>
      <c r="B4693" s="59" t="s">
        <v>12834</v>
      </c>
      <c r="C4693" s="59" t="s">
        <v>3072</v>
      </c>
      <c r="D4693" s="59" t="s">
        <v>6</v>
      </c>
      <c r="F4693" s="59" t="s">
        <v>5</v>
      </c>
      <c r="G4693" s="152" t="str">
        <f>VLOOKUP(D4693,sku归属!A:B,2,0)</f>
        <v>莫美玉</v>
      </c>
    </row>
    <row r="4694" spans="1:13" s="59" customFormat="1" customHeight="1">
      <c r="A4694" s="59" t="s">
        <v>12835</v>
      </c>
      <c r="B4694" s="59" t="s">
        <v>12836</v>
      </c>
      <c r="C4694" s="59" t="s">
        <v>512</v>
      </c>
      <c r="D4694" s="59">
        <v>801</v>
      </c>
      <c r="F4694" s="59" t="s">
        <v>5</v>
      </c>
      <c r="G4694" s="152" t="str">
        <f>VLOOKUP(D4694,sku归属!A:B,2,0)</f>
        <v>丁芳芳</v>
      </c>
    </row>
    <row r="4695" spans="1:13" s="59" customFormat="1" customHeight="1">
      <c r="A4695" s="59" t="s">
        <v>12837</v>
      </c>
      <c r="B4695" s="59" t="s">
        <v>12838</v>
      </c>
      <c r="C4695" s="59" t="s">
        <v>12839</v>
      </c>
      <c r="D4695" s="59">
        <v>801</v>
      </c>
      <c r="F4695" s="59" t="s">
        <v>5</v>
      </c>
      <c r="G4695" s="152" t="str">
        <f>VLOOKUP(D4695,sku归属!A:B,2,0)</f>
        <v>丁芳芳</v>
      </c>
    </row>
    <row r="4696" spans="1:13" s="59" customFormat="1" customHeight="1">
      <c r="A4696" s="59" t="s">
        <v>12840</v>
      </c>
      <c r="B4696" s="59" t="s">
        <v>12841</v>
      </c>
      <c r="C4696" s="59" t="s">
        <v>515</v>
      </c>
      <c r="D4696" s="59">
        <v>801</v>
      </c>
      <c r="F4696" s="59" t="s">
        <v>5</v>
      </c>
      <c r="G4696" s="152" t="str">
        <f>VLOOKUP(D4696,sku归属!A:B,2,0)</f>
        <v>丁芳芳</v>
      </c>
    </row>
    <row r="4697" spans="1:13" s="59" customFormat="1" customHeight="1">
      <c r="A4697" s="59" t="s">
        <v>12842</v>
      </c>
      <c r="B4697" s="59" t="s">
        <v>12843</v>
      </c>
      <c r="C4697" s="59" t="s">
        <v>12844</v>
      </c>
      <c r="D4697" s="59">
        <v>801</v>
      </c>
      <c r="F4697" s="59" t="s">
        <v>5</v>
      </c>
      <c r="G4697" s="152" t="str">
        <f>VLOOKUP(D4697,sku归属!A:B,2,0)</f>
        <v>丁芳芳</v>
      </c>
    </row>
    <row r="4698" spans="1:13" s="59" customFormat="1" customHeight="1">
      <c r="A4698" s="59" t="s">
        <v>12845</v>
      </c>
      <c r="B4698" s="59" t="s">
        <v>12846</v>
      </c>
      <c r="C4698" s="59" t="s">
        <v>12847</v>
      </c>
      <c r="D4698" s="59">
        <v>801</v>
      </c>
      <c r="F4698" s="59" t="s">
        <v>5</v>
      </c>
      <c r="G4698" s="152" t="str">
        <f>VLOOKUP(D4698,sku归属!A:B,2,0)</f>
        <v>丁芳芳</v>
      </c>
    </row>
    <row r="4699" spans="1:13" s="59" customFormat="1" customHeight="1">
      <c r="A4699" s="59" t="s">
        <v>12848</v>
      </c>
      <c r="B4699" s="59" t="s">
        <v>12849</v>
      </c>
      <c r="C4699" s="59" t="s">
        <v>518</v>
      </c>
      <c r="D4699" s="59">
        <v>801</v>
      </c>
      <c r="F4699" s="59" t="s">
        <v>5</v>
      </c>
      <c r="G4699" s="152" t="str">
        <f>VLOOKUP(D4699,sku归属!A:B,2,0)</f>
        <v>丁芳芳</v>
      </c>
    </row>
    <row r="4700" spans="1:13" s="59" customFormat="1" customHeight="1">
      <c r="A4700" s="59" t="s">
        <v>12850</v>
      </c>
      <c r="B4700" s="59" t="s">
        <v>12851</v>
      </c>
      <c r="C4700" s="59" t="s">
        <v>524</v>
      </c>
      <c r="D4700" s="59">
        <v>801</v>
      </c>
      <c r="F4700" s="59" t="s">
        <v>5</v>
      </c>
      <c r="G4700" s="152" t="str">
        <f>VLOOKUP(D4700,sku归属!A:B,2,0)</f>
        <v>丁芳芳</v>
      </c>
    </row>
    <row r="4701" spans="1:13" s="59" customFormat="1" customHeight="1">
      <c r="A4701" s="59" t="s">
        <v>12852</v>
      </c>
      <c r="B4701" s="59" t="s">
        <v>12853</v>
      </c>
      <c r="C4701" s="59" t="s">
        <v>12806</v>
      </c>
      <c r="D4701" s="59">
        <v>801</v>
      </c>
      <c r="F4701" s="59" t="s">
        <v>5</v>
      </c>
      <c r="G4701" s="152" t="str">
        <f>VLOOKUP(D4701,sku归属!A:B,2,0)</f>
        <v>丁芳芳</v>
      </c>
    </row>
    <row r="4702" spans="1:13" s="59" customFormat="1" customHeight="1">
      <c r="A4702" s="59" t="s">
        <v>12854</v>
      </c>
      <c r="B4702" s="59" t="s">
        <v>12855</v>
      </c>
      <c r="C4702" s="59" t="s">
        <v>11314</v>
      </c>
      <c r="D4702" s="59">
        <v>801</v>
      </c>
      <c r="F4702" s="59" t="s">
        <v>5</v>
      </c>
      <c r="G4702" s="152" t="str">
        <f>VLOOKUP(D4702,sku归属!A:B,2,0)</f>
        <v>丁芳芳</v>
      </c>
    </row>
    <row r="4703" spans="1:13" s="59" customFormat="1" customHeight="1">
      <c r="A4703" s="59" t="s">
        <v>12856</v>
      </c>
      <c r="B4703" s="59" t="s">
        <v>12857</v>
      </c>
      <c r="C4703" s="59" t="s">
        <v>11323</v>
      </c>
      <c r="D4703" s="59">
        <v>801</v>
      </c>
      <c r="F4703" s="59" t="s">
        <v>5</v>
      </c>
      <c r="G4703" s="152" t="str">
        <f>VLOOKUP(D4703,sku归属!A:B,2,0)</f>
        <v>丁芳芳</v>
      </c>
    </row>
    <row r="4704" spans="1:13" s="59" customFormat="1" customHeight="1">
      <c r="A4704" s="59" t="s">
        <v>12858</v>
      </c>
      <c r="B4704" s="59" t="s">
        <v>12859</v>
      </c>
      <c r="C4704" s="59" t="s">
        <v>11320</v>
      </c>
      <c r="D4704" s="59">
        <v>801</v>
      </c>
      <c r="F4704" s="59" t="s">
        <v>5</v>
      </c>
      <c r="G4704" s="152" t="str">
        <f>VLOOKUP(D4704,sku归属!A:B,2,0)</f>
        <v>丁芳芳</v>
      </c>
    </row>
    <row r="4705" spans="1:13" s="59" customFormat="1" customHeight="1">
      <c r="A4705" s="59" t="s">
        <v>12860</v>
      </c>
      <c r="B4705" s="59" t="s">
        <v>12861</v>
      </c>
      <c r="C4705" s="59" t="s">
        <v>11317</v>
      </c>
      <c r="D4705" s="59">
        <v>801</v>
      </c>
      <c r="F4705" s="59" t="s">
        <v>5</v>
      </c>
      <c r="G4705" s="152" t="str">
        <f>VLOOKUP(D4705,sku归属!A:B,2,0)</f>
        <v>丁芳芳</v>
      </c>
    </row>
    <row r="4706" spans="1:13" s="59" customFormat="1" customHeight="1">
      <c r="A4706" s="59" t="s">
        <v>12862</v>
      </c>
      <c r="B4706" s="59" t="s">
        <v>12863</v>
      </c>
      <c r="C4706" s="59" t="s">
        <v>12864</v>
      </c>
      <c r="D4706" s="59">
        <v>801</v>
      </c>
      <c r="F4706" s="59" t="s">
        <v>5</v>
      </c>
      <c r="G4706" s="152" t="str">
        <f>VLOOKUP(D4706,sku归属!A:B,2,0)</f>
        <v>丁芳芳</v>
      </c>
    </row>
    <row r="4707" spans="1:13" s="59" customFormat="1" customHeight="1">
      <c r="A4707" s="59" t="s">
        <v>12865</v>
      </c>
      <c r="B4707" s="59" t="s">
        <v>12866</v>
      </c>
      <c r="C4707" s="59" t="s">
        <v>12867</v>
      </c>
      <c r="D4707" s="59" t="s">
        <v>6</v>
      </c>
      <c r="F4707" s="59" t="s">
        <v>5</v>
      </c>
      <c r="G4707" s="152" t="str">
        <f>VLOOKUP(D4707,sku归属!A:B,2,0)</f>
        <v>莫美玉</v>
      </c>
    </row>
    <row r="4708" spans="1:13" s="59" customFormat="1" customHeight="1">
      <c r="A4708" s="59" t="s">
        <v>12868</v>
      </c>
      <c r="B4708" s="59" t="s">
        <v>12869</v>
      </c>
      <c r="C4708" s="59" t="s">
        <v>12870</v>
      </c>
      <c r="D4708" s="59" t="s">
        <v>6</v>
      </c>
      <c r="F4708" s="59" t="s">
        <v>5</v>
      </c>
      <c r="G4708" s="152" t="str">
        <f>VLOOKUP(D4708,sku归属!A:B,2,0)</f>
        <v>莫美玉</v>
      </c>
    </row>
    <row r="4709" spans="1:13" s="59" customFormat="1" customHeight="1">
      <c r="A4709" s="59" t="s">
        <v>12871</v>
      </c>
      <c r="B4709" s="59" t="s">
        <v>12872</v>
      </c>
      <c r="C4709" s="59" t="s">
        <v>12873</v>
      </c>
      <c r="D4709" s="59" t="s">
        <v>6</v>
      </c>
      <c r="F4709" s="59" t="s">
        <v>5</v>
      </c>
      <c r="G4709" s="152" t="str">
        <f>VLOOKUP(D4709,sku归属!A:B,2,0)</f>
        <v>莫美玉</v>
      </c>
    </row>
    <row r="4710" spans="1:13" s="59" customFormat="1" customHeight="1">
      <c r="A4710" s="59" t="s">
        <v>12874</v>
      </c>
      <c r="B4710" s="59" t="s">
        <v>12875</v>
      </c>
      <c r="C4710" s="59" t="s">
        <v>12876</v>
      </c>
      <c r="D4710" s="59" t="s">
        <v>6</v>
      </c>
      <c r="F4710" s="59" t="s">
        <v>5</v>
      </c>
      <c r="G4710" s="152" t="str">
        <f>VLOOKUP(D4710,sku归属!A:B,2,0)</f>
        <v>莫美玉</v>
      </c>
    </row>
    <row r="4711" spans="1:13" s="59" customFormat="1" customHeight="1">
      <c r="A4711" s="59" t="s">
        <v>12877</v>
      </c>
      <c r="B4711" s="59" t="s">
        <v>12878</v>
      </c>
      <c r="C4711" s="59" t="s">
        <v>12879</v>
      </c>
      <c r="D4711" s="59" t="s">
        <v>6</v>
      </c>
      <c r="F4711" s="59" t="s">
        <v>5</v>
      </c>
      <c r="G4711" s="152" t="str">
        <f>VLOOKUP(D4711,sku归属!A:B,2,0)</f>
        <v>莫美玉</v>
      </c>
    </row>
    <row r="4712" spans="1:13" s="59" customFormat="1" customHeight="1">
      <c r="A4712" s="59" t="s">
        <v>12880</v>
      </c>
      <c r="B4712" s="59" t="s">
        <v>12881</v>
      </c>
      <c r="C4712" s="59" t="s">
        <v>12882</v>
      </c>
      <c r="D4712" s="59" t="s">
        <v>6</v>
      </c>
      <c r="F4712" s="59" t="s">
        <v>5</v>
      </c>
      <c r="G4712" s="152" t="str">
        <f>VLOOKUP(D4712,sku归属!A:B,2,0)</f>
        <v>莫美玉</v>
      </c>
    </row>
    <row r="4713" spans="1:13" s="59" customFormat="1" customHeight="1">
      <c r="A4713" s="59" t="s">
        <v>12883</v>
      </c>
      <c r="B4713" s="59" t="s">
        <v>12884</v>
      </c>
      <c r="C4713" s="59" t="s">
        <v>12885</v>
      </c>
      <c r="D4713" s="59" t="s">
        <v>6</v>
      </c>
      <c r="F4713" s="59" t="s">
        <v>5</v>
      </c>
      <c r="G4713" s="152" t="str">
        <f>VLOOKUP(D4713,sku归属!A:B,2,0)</f>
        <v>莫美玉</v>
      </c>
    </row>
    <row r="4714" spans="1:13" s="59" customFormat="1" customHeight="1">
      <c r="A4714" s="59" t="s">
        <v>12886</v>
      </c>
      <c r="B4714" s="59" t="s">
        <v>12887</v>
      </c>
      <c r="C4714" s="59" t="s">
        <v>12888</v>
      </c>
      <c r="D4714" s="59" t="s">
        <v>6</v>
      </c>
      <c r="F4714" s="59" t="s">
        <v>5</v>
      </c>
      <c r="G4714" s="152" t="str">
        <f>VLOOKUP(D4714,sku归属!A:B,2,0)</f>
        <v>莫美玉</v>
      </c>
    </row>
    <row r="4715" spans="1:13" s="59" customFormat="1" customHeight="1">
      <c r="A4715" s="59" t="s">
        <v>12889</v>
      </c>
      <c r="B4715" s="59" t="s">
        <v>12890</v>
      </c>
      <c r="C4715" s="59" t="s">
        <v>12891</v>
      </c>
      <c r="D4715" s="59" t="s">
        <v>6</v>
      </c>
      <c r="F4715" s="59" t="s">
        <v>5</v>
      </c>
      <c r="G4715" s="152" t="str">
        <f>VLOOKUP(D4715,sku归属!A:B,2,0)</f>
        <v>莫美玉</v>
      </c>
    </row>
    <row r="4716" spans="1:13" s="59" customFormat="1" customHeight="1">
      <c r="A4716" s="59" t="s">
        <v>12892</v>
      </c>
      <c r="B4716" s="59" t="s">
        <v>12893</v>
      </c>
      <c r="C4716" s="59" t="s">
        <v>12894</v>
      </c>
      <c r="D4716" s="59" t="s">
        <v>6</v>
      </c>
      <c r="F4716" s="59" t="s">
        <v>5</v>
      </c>
      <c r="G4716" s="152" t="str">
        <f>VLOOKUP(D4716,sku归属!A:B,2,0)</f>
        <v>莫美玉</v>
      </c>
    </row>
    <row r="4717" spans="1:13" s="59" customFormat="1" customHeight="1">
      <c r="A4717" s="59" t="s">
        <v>12895</v>
      </c>
      <c r="B4717" s="59" t="s">
        <v>12896</v>
      </c>
      <c r="C4717" s="59" t="s">
        <v>11974</v>
      </c>
      <c r="D4717" s="59" t="s">
        <v>6</v>
      </c>
      <c r="F4717" s="59" t="s">
        <v>5</v>
      </c>
      <c r="G4717" s="152" t="str">
        <f>VLOOKUP(D4717,sku归属!A:B,2,0)</f>
        <v>莫美玉</v>
      </c>
    </row>
    <row r="4718" spans="1:13" s="59" customFormat="1" customHeight="1">
      <c r="A4718" s="59" t="s">
        <v>12897</v>
      </c>
      <c r="B4718" s="59" t="s">
        <v>12898</v>
      </c>
      <c r="C4718" s="59" t="s">
        <v>12899</v>
      </c>
      <c r="D4718" s="59" t="s">
        <v>6</v>
      </c>
      <c r="F4718" s="59" t="s">
        <v>5</v>
      </c>
      <c r="G4718" s="152" t="str">
        <f>VLOOKUP(D4718,sku归属!A:B,2,0)</f>
        <v>莫美玉</v>
      </c>
    </row>
    <row r="4719" spans="1:13" s="59" customFormat="1" customHeight="1">
      <c r="A4719" s="59" t="s">
        <v>12900</v>
      </c>
      <c r="B4719" s="59" t="s">
        <v>12901</v>
      </c>
      <c r="C4719" s="59" t="s">
        <v>12902</v>
      </c>
      <c r="D4719" s="59" t="s">
        <v>6</v>
      </c>
      <c r="F4719" s="59" t="s">
        <v>5</v>
      </c>
      <c r="G4719" s="152" t="str">
        <f>VLOOKUP(D4719,sku归属!A:B,2,0)</f>
        <v>莫美玉</v>
      </c>
    </row>
    <row r="4720" spans="1:13" s="59" customFormat="1" customHeight="1">
      <c r="A4720" s="59" t="s">
        <v>12903</v>
      </c>
      <c r="B4720" s="59" t="s">
        <v>12904</v>
      </c>
      <c r="C4720" s="59" t="s">
        <v>12905</v>
      </c>
      <c r="D4720" s="59" t="s">
        <v>6</v>
      </c>
      <c r="F4720" s="59" t="s">
        <v>5</v>
      </c>
      <c r="G4720" s="152" t="str">
        <f>VLOOKUP(D4720,sku归属!A:B,2,0)</f>
        <v>莫美玉</v>
      </c>
    </row>
    <row r="4721" spans="1:13" s="59" customFormat="1" customHeight="1">
      <c r="A4721" s="59" t="s">
        <v>12906</v>
      </c>
      <c r="B4721" s="59" t="s">
        <v>12907</v>
      </c>
      <c r="C4721" s="59" t="s">
        <v>12908</v>
      </c>
      <c r="D4721" s="59" t="s">
        <v>6</v>
      </c>
      <c r="F4721" s="59" t="s">
        <v>5</v>
      </c>
      <c r="G4721" s="152" t="str">
        <f>VLOOKUP(D4721,sku归属!A:B,2,0)</f>
        <v>莫美玉</v>
      </c>
    </row>
    <row r="4722" spans="1:13" s="59" customFormat="1" customHeight="1">
      <c r="A4722" s="59" t="s">
        <v>12909</v>
      </c>
      <c r="B4722" s="59" t="s">
        <v>12910</v>
      </c>
      <c r="C4722" s="59" t="s">
        <v>12911</v>
      </c>
      <c r="D4722" s="59">
        <v>801</v>
      </c>
      <c r="F4722" s="59" t="s">
        <v>5</v>
      </c>
      <c r="G4722" s="152" t="str">
        <f>VLOOKUP(D4722,sku归属!A:B,2,0)</f>
        <v>丁芳芳</v>
      </c>
    </row>
    <row r="4723" spans="1:13" s="59" customFormat="1" customHeight="1">
      <c r="A4723" s="59" t="s">
        <v>12912</v>
      </c>
      <c r="B4723" s="59" t="s">
        <v>12913</v>
      </c>
      <c r="C4723" s="59" t="s">
        <v>12914</v>
      </c>
      <c r="D4723" s="59">
        <v>806</v>
      </c>
      <c r="F4723" s="59" t="s">
        <v>5</v>
      </c>
      <c r="G4723" s="152" t="str">
        <f>VLOOKUP(D4723,sku归属!A:B,2,0)</f>
        <v>欧阳博文</v>
      </c>
    </row>
    <row r="4724" spans="1:13" s="59" customFormat="1" customHeight="1">
      <c r="A4724" s="59" t="s">
        <v>12915</v>
      </c>
      <c r="B4724" s="59" t="s">
        <v>12916</v>
      </c>
      <c r="C4724" s="59" t="s">
        <v>12917</v>
      </c>
      <c r="D4724" s="59">
        <v>806</v>
      </c>
      <c r="F4724" s="59" t="s">
        <v>5</v>
      </c>
      <c r="G4724" s="152" t="str">
        <f>VLOOKUP(D4724,sku归属!A:B,2,0)</f>
        <v>欧阳博文</v>
      </c>
    </row>
    <row r="4725" spans="1:13" s="59" customFormat="1" customHeight="1">
      <c r="A4725" s="59" t="s">
        <v>12918</v>
      </c>
      <c r="B4725" s="59" t="s">
        <v>12919</v>
      </c>
      <c r="C4725" s="59" t="s">
        <v>12920</v>
      </c>
      <c r="D4725" s="59">
        <v>806</v>
      </c>
      <c r="F4725" s="59" t="s">
        <v>5</v>
      </c>
      <c r="G4725" s="152" t="str">
        <f>VLOOKUP(D4725,sku归属!A:B,2,0)</f>
        <v>欧阳博文</v>
      </c>
    </row>
    <row r="4726" spans="1:13" s="59" customFormat="1" customHeight="1">
      <c r="A4726" s="59" t="s">
        <v>12921</v>
      </c>
      <c r="B4726" s="59" t="s">
        <v>12922</v>
      </c>
      <c r="C4726" s="59" t="s">
        <v>12923</v>
      </c>
      <c r="D4726" s="59">
        <v>806</v>
      </c>
      <c r="F4726" s="59" t="s">
        <v>5</v>
      </c>
      <c r="G4726" s="152" t="str">
        <f>VLOOKUP(D4726,sku归属!A:B,2,0)</f>
        <v>欧阳博文</v>
      </c>
    </row>
    <row r="4727" spans="1:13" s="59" customFormat="1" customHeight="1">
      <c r="A4727" s="59" t="s">
        <v>12924</v>
      </c>
      <c r="B4727" s="59" t="s">
        <v>12925</v>
      </c>
      <c r="C4727" s="59" t="s">
        <v>12926</v>
      </c>
      <c r="D4727" s="59">
        <v>806</v>
      </c>
      <c r="F4727" s="59" t="s">
        <v>5</v>
      </c>
      <c r="G4727" s="152" t="str">
        <f>VLOOKUP(D4727,sku归属!A:B,2,0)</f>
        <v>欧阳博文</v>
      </c>
    </row>
    <row r="4728" spans="1:13" s="59" customFormat="1" customHeight="1">
      <c r="A4728" s="59" t="s">
        <v>12927</v>
      </c>
      <c r="B4728" s="59" t="s">
        <v>12928</v>
      </c>
      <c r="C4728" s="59" t="s">
        <v>12929</v>
      </c>
      <c r="D4728" s="59">
        <v>806</v>
      </c>
      <c r="F4728" s="59" t="s">
        <v>5</v>
      </c>
      <c r="G4728" s="152" t="str">
        <f>VLOOKUP(D4728,sku归属!A:B,2,0)</f>
        <v>欧阳博文</v>
      </c>
    </row>
    <row r="4729" spans="1:13" s="59" customFormat="1" customHeight="1">
      <c r="A4729" s="59" t="s">
        <v>12930</v>
      </c>
      <c r="B4729" s="59" t="s">
        <v>12931</v>
      </c>
      <c r="C4729" s="59" t="s">
        <v>12932</v>
      </c>
      <c r="D4729" s="59">
        <v>806</v>
      </c>
      <c r="F4729" s="59" t="s">
        <v>5</v>
      </c>
      <c r="G4729" s="152" t="str">
        <f>VLOOKUP(D4729,sku归属!A:B,2,0)</f>
        <v>欧阳博文</v>
      </c>
    </row>
    <row r="4730" spans="1:13" s="59" customFormat="1" customHeight="1">
      <c r="A4730" s="59" t="s">
        <v>12933</v>
      </c>
      <c r="B4730" s="59" t="s">
        <v>12934</v>
      </c>
      <c r="C4730" s="59" t="s">
        <v>12935</v>
      </c>
      <c r="D4730" s="59">
        <v>806</v>
      </c>
      <c r="F4730" s="59" t="s">
        <v>5</v>
      </c>
      <c r="G4730" s="152" t="str">
        <f>VLOOKUP(D4730,sku归属!A:B,2,0)</f>
        <v>欧阳博文</v>
      </c>
    </row>
    <row r="4731" spans="1:13" s="59" customFormat="1" customHeight="1">
      <c r="A4731" s="59" t="s">
        <v>12936</v>
      </c>
      <c r="B4731" s="59" t="s">
        <v>12937</v>
      </c>
      <c r="C4731" s="59" t="s">
        <v>12938</v>
      </c>
      <c r="D4731" s="59">
        <v>806</v>
      </c>
      <c r="F4731" s="59" t="s">
        <v>5</v>
      </c>
      <c r="G4731" s="152" t="str">
        <f>VLOOKUP(D4731,sku归属!A:B,2,0)</f>
        <v>欧阳博文</v>
      </c>
    </row>
    <row r="4732" spans="1:13" s="59" customFormat="1" customHeight="1">
      <c r="A4732" s="59" t="s">
        <v>12939</v>
      </c>
      <c r="B4732" s="59" t="s">
        <v>12940</v>
      </c>
      <c r="C4732" s="59" t="s">
        <v>12941</v>
      </c>
      <c r="D4732" s="59">
        <v>806</v>
      </c>
      <c r="F4732" s="59" t="s">
        <v>5</v>
      </c>
      <c r="G4732" s="152" t="str">
        <f>VLOOKUP(D4732,sku归属!A:B,2,0)</f>
        <v>欧阳博文</v>
      </c>
    </row>
    <row r="4733" spans="1:13" s="59" customFormat="1" customHeight="1">
      <c r="A4733" s="59" t="s">
        <v>12942</v>
      </c>
      <c r="B4733" s="59" t="s">
        <v>12943</v>
      </c>
      <c r="C4733" s="59" t="s">
        <v>12944</v>
      </c>
      <c r="D4733" s="59">
        <v>806</v>
      </c>
      <c r="F4733" s="59" t="s">
        <v>5</v>
      </c>
      <c r="G4733" s="152" t="str">
        <f>VLOOKUP(D4733,sku归属!A:B,2,0)</f>
        <v>欧阳博文</v>
      </c>
    </row>
    <row r="4734" spans="1:13" s="59" customFormat="1" customHeight="1">
      <c r="A4734" s="59" t="s">
        <v>12945</v>
      </c>
      <c r="B4734" s="59" t="s">
        <v>12946</v>
      </c>
      <c r="C4734" s="59" t="s">
        <v>12947</v>
      </c>
      <c r="D4734" s="59">
        <v>806</v>
      </c>
      <c r="F4734" s="59" t="s">
        <v>5</v>
      </c>
      <c r="G4734" s="152" t="str">
        <f>VLOOKUP(D4734,sku归属!A:B,2,0)</f>
        <v>欧阳博文</v>
      </c>
    </row>
    <row r="4735" spans="1:13" s="59" customFormat="1" customHeight="1">
      <c r="A4735" s="59" t="s">
        <v>12948</v>
      </c>
      <c r="B4735" s="59" t="s">
        <v>12949</v>
      </c>
      <c r="C4735" s="59" t="s">
        <v>12950</v>
      </c>
      <c r="D4735" s="59">
        <v>806</v>
      </c>
      <c r="F4735" s="59" t="s">
        <v>5</v>
      </c>
      <c r="G4735" s="152" t="str">
        <f>VLOOKUP(D4735,sku归属!A:B,2,0)</f>
        <v>欧阳博文</v>
      </c>
    </row>
    <row r="4736" spans="1:13" s="59" customFormat="1" customHeight="1">
      <c r="A4736" s="59" t="s">
        <v>12951</v>
      </c>
      <c r="B4736" s="59" t="s">
        <v>12952</v>
      </c>
      <c r="C4736" s="59" t="s">
        <v>12953</v>
      </c>
      <c r="D4736" s="59">
        <v>806</v>
      </c>
      <c r="F4736" s="59" t="s">
        <v>5</v>
      </c>
      <c r="G4736" s="152" t="str">
        <f>VLOOKUP(D4736,sku归属!A:B,2,0)</f>
        <v>欧阳博文</v>
      </c>
    </row>
    <row r="4737" spans="1:13" s="59" customFormat="1" customHeight="1">
      <c r="A4737" s="59" t="s">
        <v>12954</v>
      </c>
      <c r="B4737" s="59" t="s">
        <v>12955</v>
      </c>
      <c r="C4737" s="59" t="s">
        <v>12956</v>
      </c>
      <c r="D4737" s="59">
        <v>806</v>
      </c>
      <c r="F4737" s="59" t="s">
        <v>5</v>
      </c>
      <c r="G4737" s="152" t="str">
        <f>VLOOKUP(D4737,sku归属!A:B,2,0)</f>
        <v>欧阳博文</v>
      </c>
    </row>
    <row r="4738" spans="1:13" s="59" customFormat="1" customHeight="1">
      <c r="A4738" s="59" t="s">
        <v>12957</v>
      </c>
      <c r="B4738" s="59" t="s">
        <v>12958</v>
      </c>
      <c r="C4738" s="59" t="s">
        <v>12959</v>
      </c>
      <c r="D4738" s="59">
        <v>806</v>
      </c>
      <c r="F4738" s="59" t="s">
        <v>5</v>
      </c>
      <c r="G4738" s="152" t="str">
        <f>VLOOKUP(D4738,sku归属!A:B,2,0)</f>
        <v>欧阳博文</v>
      </c>
    </row>
    <row r="4739" spans="1:13" s="59" customFormat="1" customHeight="1">
      <c r="A4739" s="59" t="s">
        <v>12960</v>
      </c>
      <c r="B4739" s="59" t="s">
        <v>12961</v>
      </c>
      <c r="C4739" s="59" t="s">
        <v>12962</v>
      </c>
      <c r="D4739" s="59">
        <v>806</v>
      </c>
      <c r="F4739" s="59" t="s">
        <v>5</v>
      </c>
      <c r="G4739" s="152" t="str">
        <f>VLOOKUP(D4739,sku归属!A:B,2,0)</f>
        <v>欧阳博文</v>
      </c>
    </row>
    <row r="4740" spans="1:13" s="59" customFormat="1" customHeight="1">
      <c r="A4740" s="59" t="s">
        <v>12963</v>
      </c>
      <c r="B4740" s="59" t="s">
        <v>12964</v>
      </c>
      <c r="C4740" s="59" t="s">
        <v>12965</v>
      </c>
      <c r="D4740" s="59">
        <v>806</v>
      </c>
      <c r="F4740" s="59" t="s">
        <v>5</v>
      </c>
      <c r="G4740" s="152" t="str">
        <f>VLOOKUP(D4740,sku归属!A:B,2,0)</f>
        <v>欧阳博文</v>
      </c>
    </row>
    <row r="4741" spans="1:13" s="59" customFormat="1" customHeight="1">
      <c r="A4741" s="59" t="s">
        <v>12966</v>
      </c>
      <c r="B4741" s="59" t="s">
        <v>12967</v>
      </c>
      <c r="C4741" s="59" t="s">
        <v>12968</v>
      </c>
      <c r="D4741" s="59">
        <v>806</v>
      </c>
      <c r="F4741" s="59" t="s">
        <v>5</v>
      </c>
      <c r="G4741" s="152" t="str">
        <f>VLOOKUP(D4741,sku归属!A:B,2,0)</f>
        <v>欧阳博文</v>
      </c>
    </row>
    <row r="4742" spans="1:13" s="59" customFormat="1" customHeight="1">
      <c r="A4742" s="59" t="s">
        <v>12969</v>
      </c>
      <c r="B4742" s="59" t="s">
        <v>12970</v>
      </c>
      <c r="C4742" s="59" t="s">
        <v>12971</v>
      </c>
      <c r="D4742" s="59">
        <v>806</v>
      </c>
      <c r="F4742" s="59" t="s">
        <v>5</v>
      </c>
      <c r="G4742" s="152" t="str">
        <f>VLOOKUP(D4742,sku归属!A:B,2,0)</f>
        <v>欧阳博文</v>
      </c>
    </row>
    <row r="4743" spans="1:13" s="59" customFormat="1" customHeight="1">
      <c r="A4743" s="59" t="s">
        <v>12972</v>
      </c>
      <c r="B4743" s="59" t="s">
        <v>12973</v>
      </c>
      <c r="C4743" s="59" t="s">
        <v>12974</v>
      </c>
      <c r="D4743" s="59">
        <v>806</v>
      </c>
      <c r="F4743" s="59" t="s">
        <v>5</v>
      </c>
      <c r="G4743" s="152" t="str">
        <f>VLOOKUP(D4743,sku归属!A:B,2,0)</f>
        <v>欧阳博文</v>
      </c>
    </row>
    <row r="4744" spans="1:13" s="59" customFormat="1" customHeight="1">
      <c r="A4744" s="59" t="s">
        <v>12975</v>
      </c>
      <c r="B4744" s="59" t="s">
        <v>12976</v>
      </c>
      <c r="C4744" s="59" t="s">
        <v>12977</v>
      </c>
      <c r="D4744" s="59">
        <v>806</v>
      </c>
      <c r="F4744" s="59" t="s">
        <v>5</v>
      </c>
      <c r="G4744" s="152" t="str">
        <f>VLOOKUP(D4744,sku归属!A:B,2,0)</f>
        <v>欧阳博文</v>
      </c>
    </row>
    <row r="4745" spans="1:13" s="59" customFormat="1" customHeight="1">
      <c r="A4745" s="59" t="s">
        <v>12978</v>
      </c>
      <c r="B4745" s="59" t="s">
        <v>12979</v>
      </c>
      <c r="C4745" s="59" t="s">
        <v>12980</v>
      </c>
      <c r="D4745" s="59">
        <v>806</v>
      </c>
      <c r="F4745" s="59" t="s">
        <v>5</v>
      </c>
      <c r="G4745" s="152" t="str">
        <f>VLOOKUP(D4745,sku归属!A:B,2,0)</f>
        <v>欧阳博文</v>
      </c>
    </row>
    <row r="4746" spans="1:13" s="59" customFormat="1" customHeight="1">
      <c r="A4746" s="59" t="s">
        <v>12981</v>
      </c>
      <c r="B4746" s="59" t="s">
        <v>12982</v>
      </c>
      <c r="C4746" s="59" t="s">
        <v>12983</v>
      </c>
      <c r="D4746" s="59">
        <v>806</v>
      </c>
      <c r="F4746" s="59" t="s">
        <v>5</v>
      </c>
      <c r="G4746" s="152" t="str">
        <f>VLOOKUP(D4746,sku归属!A:B,2,0)</f>
        <v>欧阳博文</v>
      </c>
    </row>
    <row r="4747" spans="1:13" s="59" customFormat="1" customHeight="1">
      <c r="A4747" s="59" t="s">
        <v>12984</v>
      </c>
      <c r="B4747" s="59" t="s">
        <v>12985</v>
      </c>
      <c r="C4747" s="59" t="s">
        <v>12986</v>
      </c>
      <c r="D4747" s="59">
        <v>806</v>
      </c>
      <c r="F4747" s="59" t="s">
        <v>5</v>
      </c>
      <c r="G4747" s="152" t="str">
        <f>VLOOKUP(D4747,sku归属!A:B,2,0)</f>
        <v>欧阳博文</v>
      </c>
    </row>
    <row r="4748" spans="1:13" s="59" customFormat="1" customHeight="1">
      <c r="A4748" s="59" t="s">
        <v>12987</v>
      </c>
      <c r="B4748" s="59" t="s">
        <v>12988</v>
      </c>
      <c r="C4748" s="59" t="s">
        <v>9621</v>
      </c>
      <c r="D4748" s="59">
        <v>806</v>
      </c>
      <c r="F4748" s="59" t="s">
        <v>5</v>
      </c>
      <c r="G4748" s="152" t="str">
        <f>VLOOKUP(D4748,sku归属!A:B,2,0)</f>
        <v>欧阳博文</v>
      </c>
    </row>
    <row r="4749" spans="1:13" s="59" customFormat="1" customHeight="1">
      <c r="A4749" s="59" t="s">
        <v>12989</v>
      </c>
      <c r="B4749" s="59" t="s">
        <v>12990</v>
      </c>
      <c r="C4749" s="59" t="s">
        <v>9633</v>
      </c>
      <c r="D4749" s="59">
        <v>806</v>
      </c>
      <c r="F4749" s="59" t="s">
        <v>5</v>
      </c>
      <c r="G4749" s="152" t="str">
        <f>VLOOKUP(D4749,sku归属!A:B,2,0)</f>
        <v>欧阳博文</v>
      </c>
    </row>
    <row r="4750" spans="1:13" s="59" customFormat="1" customHeight="1">
      <c r="A4750" s="59" t="s">
        <v>12991</v>
      </c>
      <c r="B4750" s="59" t="s">
        <v>12992</v>
      </c>
      <c r="C4750" s="59" t="s">
        <v>9639</v>
      </c>
      <c r="D4750" s="59">
        <v>806</v>
      </c>
      <c r="F4750" s="59" t="s">
        <v>5</v>
      </c>
      <c r="G4750" s="152" t="str">
        <f>VLOOKUP(D4750,sku归属!A:B,2,0)</f>
        <v>欧阳博文</v>
      </c>
    </row>
    <row r="4751" spans="1:13" s="59" customFormat="1" customHeight="1">
      <c r="A4751" s="59" t="s">
        <v>12993</v>
      </c>
      <c r="B4751" s="59" t="s">
        <v>12994</v>
      </c>
      <c r="C4751" s="59" t="s">
        <v>9636</v>
      </c>
      <c r="D4751" s="59">
        <v>806</v>
      </c>
      <c r="F4751" s="59" t="s">
        <v>5</v>
      </c>
      <c r="G4751" s="152" t="str">
        <f>VLOOKUP(D4751,sku归属!A:B,2,0)</f>
        <v>欧阳博文</v>
      </c>
    </row>
    <row r="4752" spans="1:13" s="59" customFormat="1" customHeight="1">
      <c r="A4752" s="59" t="s">
        <v>12995</v>
      </c>
      <c r="B4752" s="59" t="s">
        <v>12996</v>
      </c>
      <c r="C4752" s="59" t="s">
        <v>9630</v>
      </c>
      <c r="D4752" s="59">
        <v>806</v>
      </c>
      <c r="F4752" s="59" t="s">
        <v>5</v>
      </c>
      <c r="G4752" s="152" t="str">
        <f>VLOOKUP(D4752,sku归属!A:B,2,0)</f>
        <v>欧阳博文</v>
      </c>
    </row>
    <row r="4753" spans="1:13" s="59" customFormat="1" customHeight="1">
      <c r="A4753" s="59" t="s">
        <v>12997</v>
      </c>
      <c r="B4753" s="59" t="s">
        <v>12998</v>
      </c>
      <c r="C4753" s="59" t="s">
        <v>9627</v>
      </c>
      <c r="D4753" s="59">
        <v>806</v>
      </c>
      <c r="F4753" s="59" t="s">
        <v>5</v>
      </c>
      <c r="G4753" s="152" t="str">
        <f>VLOOKUP(D4753,sku归属!A:B,2,0)</f>
        <v>欧阳博文</v>
      </c>
    </row>
    <row r="4754" spans="1:13" s="59" customFormat="1" customHeight="1">
      <c r="A4754" s="59" t="s">
        <v>12999</v>
      </c>
      <c r="B4754" s="59" t="s">
        <v>13000</v>
      </c>
      <c r="C4754" s="59" t="s">
        <v>9624</v>
      </c>
      <c r="D4754" s="59">
        <v>806</v>
      </c>
      <c r="F4754" s="59" t="s">
        <v>5</v>
      </c>
      <c r="G4754" s="152" t="str">
        <f>VLOOKUP(D4754,sku归属!A:B,2,0)</f>
        <v>欧阳博文</v>
      </c>
    </row>
    <row r="4755" spans="1:13" s="59" customFormat="1" customHeight="1">
      <c r="A4755" s="59" t="s">
        <v>13001</v>
      </c>
      <c r="B4755" s="59" t="s">
        <v>13002</v>
      </c>
      <c r="C4755" s="59" t="s">
        <v>9618</v>
      </c>
      <c r="D4755" s="59">
        <v>806</v>
      </c>
      <c r="F4755" s="59" t="s">
        <v>5</v>
      </c>
      <c r="G4755" s="152" t="str">
        <f>VLOOKUP(D4755,sku归属!A:B,2,0)</f>
        <v>欧阳博文</v>
      </c>
    </row>
    <row r="4756" spans="1:13" s="59" customFormat="1" customHeight="1">
      <c r="A4756" s="59" t="s">
        <v>13003</v>
      </c>
      <c r="B4756" s="59" t="s">
        <v>13004</v>
      </c>
      <c r="C4756" s="59" t="s">
        <v>13005</v>
      </c>
      <c r="D4756" s="59">
        <v>806</v>
      </c>
      <c r="F4756" s="59" t="s">
        <v>5</v>
      </c>
      <c r="G4756" s="152" t="str">
        <f>VLOOKUP(D4756,sku归属!A:B,2,0)</f>
        <v>欧阳博文</v>
      </c>
    </row>
    <row r="4757" spans="1:13" s="59" customFormat="1" customHeight="1">
      <c r="A4757" s="59" t="s">
        <v>13006</v>
      </c>
      <c r="B4757" s="59" t="s">
        <v>13007</v>
      </c>
      <c r="C4757" s="59" t="s">
        <v>4039</v>
      </c>
      <c r="D4757" s="59">
        <v>806</v>
      </c>
      <c r="F4757" s="59" t="s">
        <v>5</v>
      </c>
      <c r="G4757" s="152" t="str">
        <f>VLOOKUP(D4757,sku归属!A:B,2,0)</f>
        <v>欧阳博文</v>
      </c>
    </row>
    <row r="4758" spans="1:13" s="59" customFormat="1" customHeight="1">
      <c r="A4758" s="59" t="s">
        <v>13008</v>
      </c>
      <c r="B4758" s="59" t="s">
        <v>13009</v>
      </c>
      <c r="C4758" s="59" t="s">
        <v>13010</v>
      </c>
      <c r="D4758" s="59">
        <v>806</v>
      </c>
      <c r="F4758" s="59" t="s">
        <v>5</v>
      </c>
      <c r="G4758" s="152" t="str">
        <f>VLOOKUP(D4758,sku归属!A:B,2,0)</f>
        <v>欧阳博文</v>
      </c>
    </row>
    <row r="4759" spans="1:13" s="59" customFormat="1" customHeight="1">
      <c r="A4759" s="59" t="s">
        <v>13011</v>
      </c>
      <c r="B4759" s="59" t="s">
        <v>13012</v>
      </c>
      <c r="C4759" s="59" t="s">
        <v>13013</v>
      </c>
      <c r="D4759" s="59">
        <v>806</v>
      </c>
      <c r="F4759" s="59" t="s">
        <v>5</v>
      </c>
      <c r="G4759" s="152" t="str">
        <f>VLOOKUP(D4759,sku归属!A:B,2,0)</f>
        <v>欧阳博文</v>
      </c>
    </row>
    <row r="4760" spans="1:13" s="59" customFormat="1" customHeight="1">
      <c r="A4760" s="59" t="s">
        <v>13014</v>
      </c>
      <c r="B4760" s="59" t="s">
        <v>13015</v>
      </c>
      <c r="C4760" s="59" t="s">
        <v>13016</v>
      </c>
      <c r="D4760" s="59">
        <v>806</v>
      </c>
      <c r="F4760" s="59" t="s">
        <v>5</v>
      </c>
      <c r="G4760" s="152" t="str">
        <f>VLOOKUP(D4760,sku归属!A:B,2,0)</f>
        <v>欧阳博文</v>
      </c>
    </row>
    <row r="4761" spans="1:13" s="59" customFormat="1" customHeight="1">
      <c r="A4761" s="59" t="s">
        <v>13017</v>
      </c>
      <c r="B4761" s="59" t="s">
        <v>13018</v>
      </c>
      <c r="C4761" s="59" t="s">
        <v>13019</v>
      </c>
      <c r="D4761" s="59">
        <v>806</v>
      </c>
      <c r="F4761" s="59" t="s">
        <v>5</v>
      </c>
      <c r="G4761" s="152" t="str">
        <f>VLOOKUP(D4761,sku归属!A:B,2,0)</f>
        <v>欧阳博文</v>
      </c>
    </row>
    <row r="4762" spans="1:13" s="59" customFormat="1" customHeight="1">
      <c r="A4762" s="59" t="s">
        <v>13020</v>
      </c>
      <c r="B4762" s="59" t="s">
        <v>13021</v>
      </c>
      <c r="C4762" s="59" t="s">
        <v>13022</v>
      </c>
      <c r="D4762" s="59">
        <v>806</v>
      </c>
      <c r="F4762" s="59" t="s">
        <v>5</v>
      </c>
      <c r="G4762" s="152" t="str">
        <f>VLOOKUP(D4762,sku归属!A:B,2,0)</f>
        <v>欧阳博文</v>
      </c>
    </row>
    <row r="4763" spans="1:13" s="59" customFormat="1" customHeight="1">
      <c r="A4763" s="59" t="s">
        <v>13023</v>
      </c>
      <c r="B4763" s="59" t="s">
        <v>13024</v>
      </c>
      <c r="C4763" s="59" t="s">
        <v>13025</v>
      </c>
      <c r="D4763" s="59">
        <v>806</v>
      </c>
      <c r="F4763" s="59" t="s">
        <v>5</v>
      </c>
      <c r="G4763" s="152" t="str">
        <f>VLOOKUP(D4763,sku归属!A:B,2,0)</f>
        <v>欧阳博文</v>
      </c>
    </row>
    <row r="4764" spans="1:13" s="59" customFormat="1" customHeight="1">
      <c r="A4764" s="59" t="s">
        <v>13026</v>
      </c>
      <c r="B4764" s="59" t="s">
        <v>13027</v>
      </c>
      <c r="C4764" s="59" t="s">
        <v>13028</v>
      </c>
      <c r="D4764" s="59">
        <v>806</v>
      </c>
      <c r="F4764" s="59" t="s">
        <v>5</v>
      </c>
      <c r="G4764" s="152" t="str">
        <f>VLOOKUP(D4764,sku归属!A:B,2,0)</f>
        <v>欧阳博文</v>
      </c>
    </row>
    <row r="4765" spans="1:13" s="59" customFormat="1" customHeight="1">
      <c r="A4765" s="59" t="s">
        <v>13029</v>
      </c>
      <c r="B4765" s="59" t="s">
        <v>13030</v>
      </c>
      <c r="C4765" s="59" t="s">
        <v>13031</v>
      </c>
      <c r="D4765" s="59">
        <v>806</v>
      </c>
      <c r="F4765" s="59" t="s">
        <v>5</v>
      </c>
      <c r="G4765" s="152" t="str">
        <f>VLOOKUP(D4765,sku归属!A:B,2,0)</f>
        <v>欧阳博文</v>
      </c>
    </row>
    <row r="4766" spans="1:13" s="59" customFormat="1" customHeight="1">
      <c r="A4766" s="59" t="s">
        <v>13032</v>
      </c>
      <c r="B4766" s="59" t="s">
        <v>13033</v>
      </c>
      <c r="C4766" s="59" t="s">
        <v>13034</v>
      </c>
      <c r="D4766" s="59">
        <v>806</v>
      </c>
      <c r="F4766" s="59" t="s">
        <v>5</v>
      </c>
      <c r="G4766" s="152" t="str">
        <f>VLOOKUP(D4766,sku归属!A:B,2,0)</f>
        <v>欧阳博文</v>
      </c>
    </row>
    <row r="4767" spans="1:13" s="59" customFormat="1" customHeight="1">
      <c r="A4767" s="59" t="s">
        <v>13035</v>
      </c>
      <c r="B4767" s="59" t="s">
        <v>13036</v>
      </c>
      <c r="C4767" s="59" t="s">
        <v>13037</v>
      </c>
      <c r="D4767" s="59">
        <v>806</v>
      </c>
      <c r="F4767" s="59" t="s">
        <v>5</v>
      </c>
      <c r="G4767" s="152" t="str">
        <f>VLOOKUP(D4767,sku归属!A:B,2,0)</f>
        <v>欧阳博文</v>
      </c>
    </row>
    <row r="4768" spans="1:13" s="59" customFormat="1" customHeight="1">
      <c r="A4768" s="59" t="s">
        <v>13038</v>
      </c>
      <c r="B4768" s="59" t="s">
        <v>13039</v>
      </c>
      <c r="C4768" s="59" t="s">
        <v>13040</v>
      </c>
      <c r="D4768" s="59">
        <v>806</v>
      </c>
      <c r="F4768" s="59" t="s">
        <v>5</v>
      </c>
      <c r="G4768" s="152" t="str">
        <f>VLOOKUP(D4768,sku归属!A:B,2,0)</f>
        <v>欧阳博文</v>
      </c>
    </row>
    <row r="4769" spans="1:13" s="59" customFormat="1" customHeight="1">
      <c r="A4769" s="59" t="s">
        <v>13041</v>
      </c>
      <c r="B4769" s="59" t="s">
        <v>13042</v>
      </c>
      <c r="C4769" s="59" t="s">
        <v>13043</v>
      </c>
      <c r="D4769" s="59">
        <v>806</v>
      </c>
      <c r="F4769" s="59" t="s">
        <v>5</v>
      </c>
      <c r="G4769" s="152" t="str">
        <f>VLOOKUP(D4769,sku归属!A:B,2,0)</f>
        <v>欧阳博文</v>
      </c>
    </row>
    <row r="4770" spans="1:13" s="59" customFormat="1" customHeight="1">
      <c r="A4770" s="59" t="s">
        <v>13044</v>
      </c>
      <c r="B4770" s="59" t="s">
        <v>13045</v>
      </c>
      <c r="C4770" s="59" t="s">
        <v>13046</v>
      </c>
      <c r="D4770" s="59">
        <v>806</v>
      </c>
      <c r="F4770" s="59" t="s">
        <v>5</v>
      </c>
      <c r="G4770" s="152" t="str">
        <f>VLOOKUP(D4770,sku归属!A:B,2,0)</f>
        <v>欧阳博文</v>
      </c>
    </row>
    <row r="4771" spans="1:13" s="59" customFormat="1" customHeight="1">
      <c r="A4771" s="59" t="s">
        <v>13047</v>
      </c>
      <c r="B4771" s="59" t="s">
        <v>13048</v>
      </c>
      <c r="C4771" s="59" t="s">
        <v>13049</v>
      </c>
      <c r="D4771" s="59">
        <v>806</v>
      </c>
      <c r="F4771" s="59" t="s">
        <v>5</v>
      </c>
      <c r="G4771" s="152" t="str">
        <f>VLOOKUP(D4771,sku归属!A:B,2,0)</f>
        <v>欧阳博文</v>
      </c>
    </row>
    <row r="4772" spans="1:13" s="59" customFormat="1" customHeight="1">
      <c r="A4772" s="59" t="s">
        <v>13050</v>
      </c>
      <c r="B4772" s="59" t="s">
        <v>13051</v>
      </c>
      <c r="C4772" s="59" t="s">
        <v>11733</v>
      </c>
      <c r="D4772" s="59">
        <v>806</v>
      </c>
      <c r="F4772" s="59" t="s">
        <v>5</v>
      </c>
      <c r="G4772" s="152" t="str">
        <f>VLOOKUP(D4772,sku归属!A:B,2,0)</f>
        <v>欧阳博文</v>
      </c>
    </row>
    <row r="4773" spans="1:13" s="59" customFormat="1" customHeight="1">
      <c r="A4773" s="59" t="s">
        <v>13052</v>
      </c>
      <c r="B4773" s="59" t="s">
        <v>13053</v>
      </c>
      <c r="C4773" s="59" t="s">
        <v>11721</v>
      </c>
      <c r="D4773" s="59">
        <v>806</v>
      </c>
      <c r="F4773" s="59" t="s">
        <v>5</v>
      </c>
      <c r="G4773" s="152" t="str">
        <f>VLOOKUP(D4773,sku归属!A:B,2,0)</f>
        <v>欧阳博文</v>
      </c>
    </row>
    <row r="4774" spans="1:13" s="59" customFormat="1" customHeight="1">
      <c r="A4774" s="59" t="s">
        <v>13054</v>
      </c>
      <c r="B4774" s="59" t="s">
        <v>13055</v>
      </c>
      <c r="C4774" s="59" t="s">
        <v>11724</v>
      </c>
      <c r="D4774" s="59">
        <v>806</v>
      </c>
      <c r="F4774" s="59" t="s">
        <v>5</v>
      </c>
      <c r="G4774" s="152" t="str">
        <f>VLOOKUP(D4774,sku归属!A:B,2,0)</f>
        <v>欧阳博文</v>
      </c>
    </row>
    <row r="4775" spans="1:13" s="59" customFormat="1" customHeight="1">
      <c r="A4775" s="59" t="s">
        <v>13056</v>
      </c>
      <c r="B4775" s="59" t="s">
        <v>13057</v>
      </c>
      <c r="C4775" s="59" t="s">
        <v>11730</v>
      </c>
      <c r="D4775" s="59">
        <v>806</v>
      </c>
      <c r="F4775" s="59" t="s">
        <v>5</v>
      </c>
      <c r="G4775" s="152" t="str">
        <f>VLOOKUP(D4775,sku归属!A:B,2,0)</f>
        <v>欧阳博文</v>
      </c>
    </row>
    <row r="4776" spans="1:13" s="59" customFormat="1" customHeight="1">
      <c r="A4776" s="59" t="s">
        <v>13058</v>
      </c>
      <c r="B4776" s="59" t="s">
        <v>13059</v>
      </c>
      <c r="C4776" s="59" t="s">
        <v>11727</v>
      </c>
      <c r="D4776" s="59">
        <v>806</v>
      </c>
      <c r="F4776" s="59" t="s">
        <v>5</v>
      </c>
      <c r="G4776" s="152" t="str">
        <f>VLOOKUP(D4776,sku归属!A:B,2,0)</f>
        <v>欧阳博文</v>
      </c>
    </row>
    <row r="4777" spans="1:13" s="59" customFormat="1" customHeight="1">
      <c r="A4777" s="59" t="s">
        <v>13060</v>
      </c>
      <c r="B4777" s="59" t="s">
        <v>13061</v>
      </c>
      <c r="C4777" s="59" t="s">
        <v>13062</v>
      </c>
      <c r="D4777" s="59" t="s">
        <v>6</v>
      </c>
      <c r="F4777" s="59" t="s">
        <v>5</v>
      </c>
      <c r="G4777" s="152" t="str">
        <f>VLOOKUP(D4777,sku归属!A:B,2,0)</f>
        <v>莫美玉</v>
      </c>
    </row>
    <row r="4778" spans="1:13" s="59" customFormat="1" customHeight="1">
      <c r="A4778" s="59" t="s">
        <v>13063</v>
      </c>
      <c r="B4778" s="59" t="s">
        <v>13064</v>
      </c>
      <c r="C4778" s="59" t="s">
        <v>13065</v>
      </c>
      <c r="D4778" s="59" t="s">
        <v>6</v>
      </c>
      <c r="F4778" s="59" t="s">
        <v>5</v>
      </c>
      <c r="G4778" s="152" t="str">
        <f>VLOOKUP(D4778,sku归属!A:B,2,0)</f>
        <v>莫美玉</v>
      </c>
    </row>
    <row r="4779" spans="1:13" s="59" customFormat="1" customHeight="1">
      <c r="A4779" s="59" t="s">
        <v>13066</v>
      </c>
      <c r="B4779" s="59" t="s">
        <v>13067</v>
      </c>
      <c r="C4779" s="59" t="s">
        <v>13068</v>
      </c>
      <c r="D4779" s="59" t="s">
        <v>6</v>
      </c>
      <c r="F4779" s="59" t="s">
        <v>5</v>
      </c>
      <c r="G4779" s="152" t="str">
        <f>VLOOKUP(D4779,sku归属!A:B,2,0)</f>
        <v>莫美玉</v>
      </c>
    </row>
    <row r="4780" spans="1:13" s="59" customFormat="1" customHeight="1">
      <c r="A4780" s="59" t="s">
        <v>13069</v>
      </c>
      <c r="B4780" s="59" t="s">
        <v>13070</v>
      </c>
      <c r="C4780" s="59" t="s">
        <v>12844</v>
      </c>
      <c r="D4780" s="59" t="s">
        <v>6</v>
      </c>
      <c r="F4780" s="59" t="s">
        <v>5</v>
      </c>
      <c r="G4780" s="152" t="str">
        <f>VLOOKUP(D4780,sku归属!A:B,2,0)</f>
        <v>莫美玉</v>
      </c>
    </row>
    <row r="4781" spans="1:13" s="59" customFormat="1" customHeight="1">
      <c r="A4781" s="59" t="s">
        <v>13071</v>
      </c>
      <c r="B4781" s="59" t="s">
        <v>13072</v>
      </c>
      <c r="C4781" s="59" t="s">
        <v>13073</v>
      </c>
      <c r="D4781" s="59" t="s">
        <v>6</v>
      </c>
      <c r="F4781" s="59" t="s">
        <v>5</v>
      </c>
      <c r="G4781" s="152" t="str">
        <f>VLOOKUP(D4781,sku归属!A:B,2,0)</f>
        <v>莫美玉</v>
      </c>
    </row>
    <row r="4782" spans="1:13" s="59" customFormat="1" customHeight="1">
      <c r="A4782" s="59" t="s">
        <v>13074</v>
      </c>
      <c r="B4782" s="59" t="s">
        <v>13075</v>
      </c>
      <c r="C4782" s="59" t="s">
        <v>13076</v>
      </c>
      <c r="D4782" s="59" t="s">
        <v>6</v>
      </c>
      <c r="F4782" s="59" t="s">
        <v>5</v>
      </c>
      <c r="G4782" s="152" t="str">
        <f>VLOOKUP(D4782,sku归属!A:B,2,0)</f>
        <v>莫美玉</v>
      </c>
    </row>
    <row r="4783" spans="1:13" s="59" customFormat="1" customHeight="1">
      <c r="A4783" s="59" t="s">
        <v>13077</v>
      </c>
      <c r="B4783" s="59" t="s">
        <v>13078</v>
      </c>
      <c r="C4783" s="59" t="s">
        <v>13079</v>
      </c>
      <c r="D4783" s="59" t="s">
        <v>6</v>
      </c>
      <c r="F4783" s="59" t="s">
        <v>5</v>
      </c>
      <c r="G4783" s="152" t="str">
        <f>VLOOKUP(D4783,sku归属!A:B,2,0)</f>
        <v>莫美玉</v>
      </c>
    </row>
    <row r="4784" spans="1:13" s="59" customFormat="1" customHeight="1">
      <c r="A4784" s="59" t="s">
        <v>13080</v>
      </c>
      <c r="B4784" s="59" t="s">
        <v>13081</v>
      </c>
      <c r="C4784" s="59" t="s">
        <v>13082</v>
      </c>
      <c r="D4784" s="59" t="s">
        <v>6</v>
      </c>
      <c r="F4784" s="59" t="s">
        <v>5</v>
      </c>
      <c r="G4784" s="152" t="str">
        <f>VLOOKUP(D4784,sku归属!A:B,2,0)</f>
        <v>莫美玉</v>
      </c>
    </row>
    <row r="4785" spans="1:13" s="59" customFormat="1" customHeight="1">
      <c r="A4785" s="59" t="s">
        <v>13083</v>
      </c>
      <c r="B4785" s="59" t="s">
        <v>13084</v>
      </c>
      <c r="C4785" s="59" t="s">
        <v>13085</v>
      </c>
      <c r="D4785" s="59" t="s">
        <v>6</v>
      </c>
      <c r="F4785" s="59" t="s">
        <v>5</v>
      </c>
      <c r="G4785" s="152" t="str">
        <f>VLOOKUP(D4785,sku归属!A:B,2,0)</f>
        <v>莫美玉</v>
      </c>
    </row>
    <row r="4786" spans="1:13" s="59" customFormat="1" customHeight="1">
      <c r="A4786" s="59" t="s">
        <v>13086</v>
      </c>
      <c r="B4786" s="59" t="s">
        <v>13087</v>
      </c>
      <c r="C4786" s="59" t="s">
        <v>13088</v>
      </c>
      <c r="D4786" s="59" t="s">
        <v>6</v>
      </c>
      <c r="F4786" s="59" t="s">
        <v>5</v>
      </c>
      <c r="G4786" s="152" t="str">
        <f>VLOOKUP(D4786,sku归属!A:B,2,0)</f>
        <v>莫美玉</v>
      </c>
    </row>
    <row r="4787" spans="1:13" s="59" customFormat="1" customHeight="1">
      <c r="A4787" s="59" t="s">
        <v>13089</v>
      </c>
      <c r="B4787" s="59" t="s">
        <v>13090</v>
      </c>
      <c r="C4787" s="59" t="s">
        <v>13091</v>
      </c>
      <c r="D4787" s="59" t="s">
        <v>6</v>
      </c>
      <c r="F4787" s="59" t="s">
        <v>5</v>
      </c>
      <c r="G4787" s="152" t="str">
        <f>VLOOKUP(D4787,sku归属!A:B,2,0)</f>
        <v>莫美玉</v>
      </c>
    </row>
    <row r="4788" spans="1:13" s="59" customFormat="1" customHeight="1">
      <c r="A4788" s="59" t="s">
        <v>13092</v>
      </c>
      <c r="B4788" s="59" t="s">
        <v>13093</v>
      </c>
      <c r="C4788" s="59" t="s">
        <v>13094</v>
      </c>
      <c r="D4788" s="59" t="s">
        <v>6</v>
      </c>
      <c r="F4788" s="59" t="s">
        <v>5</v>
      </c>
      <c r="G4788" s="152" t="str">
        <f>VLOOKUP(D4788,sku归属!A:B,2,0)</f>
        <v>莫美玉</v>
      </c>
    </row>
    <row r="4789" spans="1:13" s="59" customFormat="1" customHeight="1">
      <c r="A4789" s="59" t="s">
        <v>13095</v>
      </c>
      <c r="B4789" s="59" t="s">
        <v>13096</v>
      </c>
      <c r="C4789" s="59" t="s">
        <v>13097</v>
      </c>
      <c r="D4789" s="59" t="s">
        <v>6</v>
      </c>
      <c r="F4789" s="59" t="s">
        <v>5</v>
      </c>
      <c r="G4789" s="152" t="str">
        <f>VLOOKUP(D4789,sku归属!A:B,2,0)</f>
        <v>莫美玉</v>
      </c>
    </row>
    <row r="4790" spans="1:13" s="59" customFormat="1" customHeight="1">
      <c r="A4790" s="59" t="s">
        <v>13098</v>
      </c>
      <c r="B4790" s="59" t="s">
        <v>13099</v>
      </c>
      <c r="C4790" s="59" t="s">
        <v>8796</v>
      </c>
      <c r="D4790" s="59" t="s">
        <v>6</v>
      </c>
      <c r="F4790" s="59" t="s">
        <v>5</v>
      </c>
      <c r="G4790" s="152" t="str">
        <f>VLOOKUP(D4790,sku归属!A:B,2,0)</f>
        <v>莫美玉</v>
      </c>
    </row>
    <row r="4791" spans="1:13" s="59" customFormat="1" customHeight="1">
      <c r="A4791" s="59" t="s">
        <v>13100</v>
      </c>
      <c r="B4791" s="59" t="s">
        <v>13101</v>
      </c>
      <c r="C4791" s="59" t="s">
        <v>13102</v>
      </c>
      <c r="D4791" s="59">
        <v>806</v>
      </c>
      <c r="F4791" s="59" t="s">
        <v>5</v>
      </c>
      <c r="G4791" s="152" t="str">
        <f>VLOOKUP(D4791,sku归属!A:B,2,0)</f>
        <v>欧阳博文</v>
      </c>
    </row>
    <row r="4792" spans="1:13" s="59" customFormat="1" customHeight="1">
      <c r="A4792" s="59" t="s">
        <v>13103</v>
      </c>
      <c r="B4792" s="59" t="s">
        <v>13104</v>
      </c>
      <c r="C4792" s="59" t="s">
        <v>13105</v>
      </c>
      <c r="D4792" s="59">
        <v>806</v>
      </c>
      <c r="F4792" s="59" t="s">
        <v>5</v>
      </c>
      <c r="G4792" s="152" t="str">
        <f>VLOOKUP(D4792,sku归属!A:B,2,0)</f>
        <v>欧阳博文</v>
      </c>
    </row>
    <row r="4793" spans="1:13" s="59" customFormat="1" customHeight="1">
      <c r="A4793" s="59" t="s">
        <v>13106</v>
      </c>
      <c r="B4793" s="59" t="s">
        <v>13107</v>
      </c>
      <c r="C4793" s="59" t="s">
        <v>13108</v>
      </c>
      <c r="D4793" s="59">
        <v>806</v>
      </c>
      <c r="F4793" s="59" t="s">
        <v>5</v>
      </c>
      <c r="G4793" s="152" t="str">
        <f>VLOOKUP(D4793,sku归属!A:B,2,0)</f>
        <v>欧阳博文</v>
      </c>
    </row>
    <row r="4794" spans="1:13" s="59" customFormat="1" customHeight="1">
      <c r="A4794" s="59" t="s">
        <v>13109</v>
      </c>
      <c r="B4794" s="59" t="s">
        <v>13110</v>
      </c>
      <c r="C4794" s="59" t="s">
        <v>13111</v>
      </c>
      <c r="D4794" s="59">
        <v>806</v>
      </c>
      <c r="F4794" s="59" t="s">
        <v>5</v>
      </c>
      <c r="G4794" s="152" t="str">
        <f>VLOOKUP(D4794,sku归属!A:B,2,0)</f>
        <v>欧阳博文</v>
      </c>
    </row>
    <row r="4795" spans="1:13" s="59" customFormat="1" customHeight="1">
      <c r="A4795" s="59" t="s">
        <v>13112</v>
      </c>
      <c r="B4795" s="59" t="s">
        <v>13113</v>
      </c>
      <c r="C4795" s="59" t="s">
        <v>13114</v>
      </c>
      <c r="D4795" s="59">
        <v>806</v>
      </c>
      <c r="F4795" s="59" t="s">
        <v>5</v>
      </c>
      <c r="G4795" s="152" t="str">
        <f>VLOOKUP(D4795,sku归属!A:B,2,0)</f>
        <v>欧阳博文</v>
      </c>
    </row>
    <row r="4796" spans="1:13" s="59" customFormat="1" customHeight="1">
      <c r="A4796" s="59" t="s">
        <v>13115</v>
      </c>
      <c r="B4796" s="59" t="s">
        <v>13116</v>
      </c>
      <c r="C4796" s="59" t="s">
        <v>13117</v>
      </c>
      <c r="D4796" s="59">
        <v>806</v>
      </c>
      <c r="F4796" s="59" t="s">
        <v>5</v>
      </c>
      <c r="G4796" s="152" t="str">
        <f>VLOOKUP(D4796,sku归属!A:B,2,0)</f>
        <v>欧阳博文</v>
      </c>
    </row>
    <row r="4797" spans="1:13" s="59" customFormat="1" customHeight="1">
      <c r="A4797" s="59" t="s">
        <v>13118</v>
      </c>
      <c r="B4797" s="59" t="s">
        <v>13119</v>
      </c>
      <c r="C4797" s="59" t="s">
        <v>13120</v>
      </c>
      <c r="D4797" s="59">
        <v>806</v>
      </c>
      <c r="F4797" s="59" t="s">
        <v>5</v>
      </c>
      <c r="G4797" s="152" t="str">
        <f>VLOOKUP(D4797,sku归属!A:B,2,0)</f>
        <v>欧阳博文</v>
      </c>
    </row>
    <row r="4798" spans="1:13" s="59" customFormat="1" customHeight="1">
      <c r="A4798" s="59" t="s">
        <v>13121</v>
      </c>
      <c r="B4798" s="59" t="s">
        <v>13122</v>
      </c>
      <c r="C4798" s="59" t="s">
        <v>13123</v>
      </c>
      <c r="D4798" s="59">
        <v>806</v>
      </c>
      <c r="F4798" s="59" t="s">
        <v>5</v>
      </c>
      <c r="G4798" s="152" t="str">
        <f>VLOOKUP(D4798,sku归属!A:B,2,0)</f>
        <v>欧阳博文</v>
      </c>
    </row>
    <row r="4799" spans="1:13" s="59" customFormat="1" customHeight="1">
      <c r="A4799" s="59" t="s">
        <v>13124</v>
      </c>
      <c r="B4799" s="59" t="s">
        <v>13125</v>
      </c>
      <c r="C4799" s="59" t="s">
        <v>13126</v>
      </c>
      <c r="D4799" s="59">
        <v>806</v>
      </c>
      <c r="F4799" s="59" t="s">
        <v>5</v>
      </c>
      <c r="G4799" s="152" t="str">
        <f>VLOOKUP(D4799,sku归属!A:B,2,0)</f>
        <v>欧阳博文</v>
      </c>
    </row>
    <row r="4800" spans="1:13" s="59" customFormat="1" customHeight="1">
      <c r="A4800" s="59" t="s">
        <v>13127</v>
      </c>
      <c r="B4800" s="59" t="s">
        <v>13128</v>
      </c>
      <c r="C4800" s="59" t="s">
        <v>13129</v>
      </c>
      <c r="D4800" s="59">
        <v>806</v>
      </c>
      <c r="F4800" s="59" t="s">
        <v>5</v>
      </c>
      <c r="G4800" s="152" t="str">
        <f>VLOOKUP(D4800,sku归属!A:B,2,0)</f>
        <v>欧阳博文</v>
      </c>
    </row>
    <row r="4801" spans="1:13" s="59" customFormat="1" customHeight="1">
      <c r="A4801" s="59" t="s">
        <v>13130</v>
      </c>
      <c r="B4801" s="59" t="s">
        <v>13131</v>
      </c>
      <c r="C4801" s="59" t="s">
        <v>13132</v>
      </c>
      <c r="D4801" s="59">
        <v>806</v>
      </c>
      <c r="F4801" s="59" t="s">
        <v>5</v>
      </c>
      <c r="G4801" s="152" t="str">
        <f>VLOOKUP(D4801,sku归属!A:B,2,0)</f>
        <v>欧阳博文</v>
      </c>
    </row>
    <row r="4802" spans="1:13" s="59" customFormat="1" customHeight="1">
      <c r="A4802" s="59" t="s">
        <v>13133</v>
      </c>
      <c r="B4802" s="59" t="s">
        <v>13134</v>
      </c>
      <c r="C4802" s="59" t="s">
        <v>13135</v>
      </c>
      <c r="D4802" s="59">
        <v>806</v>
      </c>
      <c r="F4802" s="59" t="s">
        <v>5</v>
      </c>
      <c r="G4802" s="152" t="str">
        <f>VLOOKUP(D4802,sku归属!A:B,2,0)</f>
        <v>欧阳博文</v>
      </c>
    </row>
    <row r="4803" spans="1:13" s="59" customFormat="1" customHeight="1">
      <c r="A4803" s="59" t="s">
        <v>13136</v>
      </c>
      <c r="B4803" s="59" t="s">
        <v>13137</v>
      </c>
      <c r="C4803" s="59" t="s">
        <v>13138</v>
      </c>
      <c r="D4803" s="59">
        <v>806</v>
      </c>
      <c r="F4803" s="59" t="s">
        <v>5</v>
      </c>
      <c r="G4803" s="152" t="str">
        <f>VLOOKUP(D4803,sku归属!A:B,2,0)</f>
        <v>欧阳博文</v>
      </c>
    </row>
    <row r="4804" spans="1:13" s="59" customFormat="1" customHeight="1">
      <c r="A4804" s="59" t="s">
        <v>13139</v>
      </c>
      <c r="B4804" s="59" t="s">
        <v>13140</v>
      </c>
      <c r="C4804" s="59" t="s">
        <v>13141</v>
      </c>
      <c r="D4804" s="59">
        <v>806</v>
      </c>
      <c r="F4804" s="59" t="s">
        <v>5</v>
      </c>
      <c r="G4804" s="152" t="str">
        <f>VLOOKUP(D4804,sku归属!A:B,2,0)</f>
        <v>欧阳博文</v>
      </c>
    </row>
    <row r="4805" spans="1:13" s="59" customFormat="1" customHeight="1">
      <c r="A4805" s="59" t="s">
        <v>13142</v>
      </c>
      <c r="B4805" s="59" t="s">
        <v>13143</v>
      </c>
      <c r="C4805" s="59" t="s">
        <v>13144</v>
      </c>
      <c r="D4805" s="59">
        <v>806</v>
      </c>
      <c r="F4805" s="59" t="s">
        <v>5</v>
      </c>
      <c r="G4805" s="152" t="str">
        <f>VLOOKUP(D4805,sku归属!A:B,2,0)</f>
        <v>欧阳博文</v>
      </c>
    </row>
    <row r="4806" spans="1:13" s="59" customFormat="1" customHeight="1">
      <c r="A4806" s="59" t="s">
        <v>13145</v>
      </c>
      <c r="B4806" s="59" t="s">
        <v>13146</v>
      </c>
      <c r="C4806" s="59" t="s">
        <v>13147</v>
      </c>
      <c r="D4806" s="59">
        <v>806</v>
      </c>
      <c r="F4806" s="59" t="s">
        <v>5</v>
      </c>
      <c r="G4806" s="152" t="str">
        <f>VLOOKUP(D4806,sku归属!A:B,2,0)</f>
        <v>欧阳博文</v>
      </c>
    </row>
    <row r="4807" spans="1:13" s="59" customFormat="1" customHeight="1">
      <c r="A4807" s="59" t="s">
        <v>13148</v>
      </c>
      <c r="B4807" s="59" t="s">
        <v>13149</v>
      </c>
      <c r="C4807" s="59" t="s">
        <v>13150</v>
      </c>
      <c r="D4807" s="59">
        <v>806</v>
      </c>
      <c r="F4807" s="59" t="s">
        <v>5</v>
      </c>
      <c r="G4807" s="152" t="str">
        <f>VLOOKUP(D4807,sku归属!A:B,2,0)</f>
        <v>欧阳博文</v>
      </c>
    </row>
    <row r="4808" spans="1:13" s="59" customFormat="1" customHeight="1">
      <c r="A4808" s="59" t="s">
        <v>13151</v>
      </c>
      <c r="B4808" s="59" t="s">
        <v>13152</v>
      </c>
      <c r="C4808" s="59" t="s">
        <v>13153</v>
      </c>
      <c r="D4808" s="59">
        <v>806</v>
      </c>
      <c r="F4808" s="59" t="s">
        <v>5</v>
      </c>
      <c r="G4808" s="152" t="str">
        <f>VLOOKUP(D4808,sku归属!A:B,2,0)</f>
        <v>欧阳博文</v>
      </c>
    </row>
    <row r="4809" spans="1:13" s="59" customFormat="1" customHeight="1">
      <c r="A4809" s="59" t="s">
        <v>13154</v>
      </c>
      <c r="B4809" s="59" t="s">
        <v>13155</v>
      </c>
      <c r="C4809" s="59" t="s">
        <v>13156</v>
      </c>
      <c r="D4809" s="59">
        <v>806</v>
      </c>
      <c r="F4809" s="59" t="s">
        <v>5</v>
      </c>
      <c r="G4809" s="152" t="str">
        <f>VLOOKUP(D4809,sku归属!A:B,2,0)</f>
        <v>欧阳博文</v>
      </c>
    </row>
    <row r="4810" spans="1:13" s="59" customFormat="1" customHeight="1">
      <c r="A4810" s="59" t="s">
        <v>13157</v>
      </c>
      <c r="B4810" s="59" t="s">
        <v>13158</v>
      </c>
      <c r="C4810" s="59" t="s">
        <v>13159</v>
      </c>
      <c r="D4810" s="59">
        <v>806</v>
      </c>
      <c r="F4810" s="59" t="s">
        <v>5</v>
      </c>
      <c r="G4810" s="152" t="str">
        <f>VLOOKUP(D4810,sku归属!A:B,2,0)</f>
        <v>欧阳博文</v>
      </c>
    </row>
    <row r="4811" spans="1:13" s="59" customFormat="1" customHeight="1">
      <c r="A4811" s="59" t="s">
        <v>13160</v>
      </c>
      <c r="B4811" s="59" t="s">
        <v>13161</v>
      </c>
      <c r="C4811" s="59" t="s">
        <v>13162</v>
      </c>
      <c r="D4811" s="59">
        <v>806</v>
      </c>
      <c r="F4811" s="59" t="s">
        <v>5</v>
      </c>
      <c r="G4811" s="152" t="str">
        <f>VLOOKUP(D4811,sku归属!A:B,2,0)</f>
        <v>欧阳博文</v>
      </c>
    </row>
    <row r="4812" spans="1:13" s="59" customFormat="1" customHeight="1">
      <c r="A4812" s="59" t="s">
        <v>13163</v>
      </c>
      <c r="B4812" s="59" t="s">
        <v>13164</v>
      </c>
      <c r="C4812" s="59" t="s">
        <v>13165</v>
      </c>
      <c r="D4812" s="59">
        <v>806</v>
      </c>
      <c r="F4812" s="59" t="s">
        <v>5</v>
      </c>
      <c r="G4812" s="152" t="str">
        <f>VLOOKUP(D4812,sku归属!A:B,2,0)</f>
        <v>欧阳博文</v>
      </c>
    </row>
    <row r="4813" spans="1:13" s="59" customFormat="1" customHeight="1">
      <c r="A4813" s="59" t="s">
        <v>13166</v>
      </c>
      <c r="B4813" s="59" t="s">
        <v>13167</v>
      </c>
      <c r="C4813" s="59" t="s">
        <v>13168</v>
      </c>
      <c r="D4813" s="59">
        <v>806</v>
      </c>
      <c r="F4813" s="59" t="s">
        <v>5</v>
      </c>
      <c r="G4813" s="152" t="str">
        <f>VLOOKUP(D4813,sku归属!A:B,2,0)</f>
        <v>欧阳博文</v>
      </c>
    </row>
    <row r="4814" spans="1:13" s="59" customFormat="1" customHeight="1">
      <c r="A4814" s="59" t="s">
        <v>13169</v>
      </c>
      <c r="B4814" s="59" t="s">
        <v>13170</v>
      </c>
      <c r="C4814" s="59" t="s">
        <v>13171</v>
      </c>
      <c r="D4814" s="59">
        <v>806</v>
      </c>
      <c r="F4814" s="59" t="s">
        <v>5</v>
      </c>
      <c r="G4814" s="152" t="str">
        <f>VLOOKUP(D4814,sku归属!A:B,2,0)</f>
        <v>欧阳博文</v>
      </c>
    </row>
    <row r="4815" spans="1:13" s="59" customFormat="1" customHeight="1">
      <c r="A4815" s="59" t="s">
        <v>13172</v>
      </c>
      <c r="B4815" s="59" t="s">
        <v>13173</v>
      </c>
      <c r="C4815" s="59" t="s">
        <v>13174</v>
      </c>
      <c r="D4815" s="59">
        <v>806</v>
      </c>
      <c r="F4815" s="59" t="s">
        <v>5</v>
      </c>
      <c r="G4815" s="152" t="str">
        <f>VLOOKUP(D4815,sku归属!A:B,2,0)</f>
        <v>欧阳博文</v>
      </c>
    </row>
    <row r="4816" spans="1:13" s="59" customFormat="1" customHeight="1">
      <c r="A4816" s="59" t="s">
        <v>13175</v>
      </c>
      <c r="B4816" s="59" t="s">
        <v>13176</v>
      </c>
      <c r="C4816" s="59" t="s">
        <v>13177</v>
      </c>
      <c r="D4816" s="59">
        <v>806</v>
      </c>
      <c r="F4816" s="59" t="s">
        <v>5</v>
      </c>
      <c r="G4816" s="152" t="str">
        <f>VLOOKUP(D4816,sku归属!A:B,2,0)</f>
        <v>欧阳博文</v>
      </c>
    </row>
    <row r="4817" spans="1:13" s="59" customFormat="1" customHeight="1">
      <c r="A4817" s="59" t="s">
        <v>13178</v>
      </c>
      <c r="B4817" s="59" t="s">
        <v>13179</v>
      </c>
      <c r="C4817" s="59" t="s">
        <v>1900</v>
      </c>
      <c r="D4817" s="59">
        <v>806</v>
      </c>
      <c r="F4817" s="59" t="s">
        <v>5</v>
      </c>
      <c r="G4817" s="152" t="str">
        <f>VLOOKUP(D4817,sku归属!A:B,2,0)</f>
        <v>欧阳博文</v>
      </c>
    </row>
    <row r="4818" spans="1:13" s="59" customFormat="1" customHeight="1">
      <c r="A4818" s="59" t="s">
        <v>13180</v>
      </c>
      <c r="B4818" s="59" t="s">
        <v>13181</v>
      </c>
      <c r="C4818" s="59" t="s">
        <v>1897</v>
      </c>
      <c r="D4818" s="59">
        <v>806</v>
      </c>
      <c r="F4818" s="59" t="s">
        <v>5</v>
      </c>
      <c r="G4818" s="152" t="str">
        <f>VLOOKUP(D4818,sku归属!A:B,2,0)</f>
        <v>欧阳博文</v>
      </c>
    </row>
    <row r="4819" spans="1:13" s="59" customFormat="1" customHeight="1">
      <c r="A4819" s="59" t="s">
        <v>13182</v>
      </c>
      <c r="B4819" s="59" t="s">
        <v>13183</v>
      </c>
      <c r="C4819" s="59" t="s">
        <v>13184</v>
      </c>
      <c r="D4819" s="59">
        <v>806</v>
      </c>
      <c r="F4819" s="59" t="s">
        <v>5</v>
      </c>
      <c r="G4819" s="152" t="str">
        <f>VLOOKUP(D4819,sku归属!A:B,2,0)</f>
        <v>欧阳博文</v>
      </c>
    </row>
    <row r="4820" spans="1:13" s="59" customFormat="1" customHeight="1">
      <c r="A4820" s="59" t="s">
        <v>13185</v>
      </c>
      <c r="B4820" s="59" t="s">
        <v>13186</v>
      </c>
      <c r="C4820" s="59" t="s">
        <v>13187</v>
      </c>
      <c r="D4820" s="59">
        <v>806</v>
      </c>
      <c r="F4820" s="59" t="s">
        <v>5</v>
      </c>
      <c r="G4820" s="152" t="str">
        <f>VLOOKUP(D4820,sku归属!A:B,2,0)</f>
        <v>欧阳博文</v>
      </c>
    </row>
    <row r="4821" spans="1:13" s="59" customFormat="1" customHeight="1">
      <c r="A4821" s="59" t="s">
        <v>13188</v>
      </c>
      <c r="B4821" s="59" t="s">
        <v>13189</v>
      </c>
      <c r="C4821" s="59" t="s">
        <v>4408</v>
      </c>
      <c r="D4821" s="59">
        <v>806</v>
      </c>
      <c r="F4821" s="59" t="s">
        <v>5</v>
      </c>
      <c r="G4821" s="152" t="str">
        <f>VLOOKUP(D4821,sku归属!A:B,2,0)</f>
        <v>欧阳博文</v>
      </c>
    </row>
    <row r="4822" spans="1:13" s="59" customFormat="1" customHeight="1">
      <c r="A4822" s="59" t="s">
        <v>13190</v>
      </c>
      <c r="B4822" s="59" t="s">
        <v>13191</v>
      </c>
      <c r="C4822" s="59" t="s">
        <v>4411</v>
      </c>
      <c r="D4822" s="59">
        <v>806</v>
      </c>
      <c r="F4822" s="59" t="s">
        <v>5</v>
      </c>
      <c r="G4822" s="152" t="str">
        <f>VLOOKUP(D4822,sku归属!A:B,2,0)</f>
        <v>欧阳博文</v>
      </c>
    </row>
    <row r="4823" spans="1:13" s="59" customFormat="1" customHeight="1">
      <c r="A4823" s="59" t="s">
        <v>13192</v>
      </c>
      <c r="B4823" s="59" t="s">
        <v>13193</v>
      </c>
      <c r="C4823" s="59" t="s">
        <v>12082</v>
      </c>
      <c r="D4823" s="59" t="s">
        <v>6</v>
      </c>
      <c r="F4823" s="59" t="s">
        <v>5</v>
      </c>
      <c r="G4823" s="152" t="str">
        <f>VLOOKUP(D4823,sku归属!A:B,2,0)</f>
        <v>莫美玉</v>
      </c>
    </row>
    <row r="4824" spans="1:13" s="59" customFormat="1" customHeight="1">
      <c r="A4824" s="59" t="s">
        <v>13194</v>
      </c>
      <c r="B4824" s="59" t="s">
        <v>13195</v>
      </c>
      <c r="C4824" s="59" t="s">
        <v>13196</v>
      </c>
      <c r="D4824" s="59" t="s">
        <v>6</v>
      </c>
      <c r="F4824" s="59" t="s">
        <v>5</v>
      </c>
      <c r="G4824" s="152" t="str">
        <f>VLOOKUP(D4824,sku归属!A:B,2,0)</f>
        <v>莫美玉</v>
      </c>
    </row>
    <row r="4825" spans="1:13" s="59" customFormat="1" customHeight="1">
      <c r="A4825" s="59" t="s">
        <v>13197</v>
      </c>
      <c r="B4825" s="59" t="s">
        <v>13198</v>
      </c>
      <c r="C4825" s="59" t="s">
        <v>13199</v>
      </c>
      <c r="D4825" s="59" t="s">
        <v>6</v>
      </c>
      <c r="F4825" s="59" t="s">
        <v>5</v>
      </c>
      <c r="G4825" s="152" t="str">
        <f>VLOOKUP(D4825,sku归属!A:B,2,0)</f>
        <v>莫美玉</v>
      </c>
    </row>
    <row r="4826" spans="1:13" s="59" customFormat="1" customHeight="1">
      <c r="A4826" s="59" t="s">
        <v>13200</v>
      </c>
      <c r="B4826" s="59" t="s">
        <v>13201</v>
      </c>
      <c r="C4826" s="59" t="s">
        <v>13202</v>
      </c>
      <c r="D4826" s="59" t="s">
        <v>6</v>
      </c>
      <c r="F4826" s="59" t="s">
        <v>5</v>
      </c>
      <c r="G4826" s="152" t="str">
        <f>VLOOKUP(D4826,sku归属!A:B,2,0)</f>
        <v>莫美玉</v>
      </c>
    </row>
    <row r="4827" spans="1:13" s="59" customFormat="1" customHeight="1">
      <c r="A4827" s="59" t="s">
        <v>13203</v>
      </c>
      <c r="B4827" s="59" t="s">
        <v>13204</v>
      </c>
      <c r="C4827" s="59" t="s">
        <v>13205</v>
      </c>
      <c r="D4827" s="59" t="s">
        <v>6</v>
      </c>
      <c r="F4827" s="59" t="s">
        <v>5</v>
      </c>
      <c r="G4827" s="152" t="str">
        <f>VLOOKUP(D4827,sku归属!A:B,2,0)</f>
        <v>莫美玉</v>
      </c>
    </row>
    <row r="4828" spans="1:13" s="59" customFormat="1" customHeight="1">
      <c r="A4828" s="59" t="s">
        <v>13206</v>
      </c>
      <c r="B4828" s="59" t="s">
        <v>13207</v>
      </c>
      <c r="C4828" s="59" t="s">
        <v>13208</v>
      </c>
      <c r="D4828" s="59" t="s">
        <v>6</v>
      </c>
      <c r="F4828" s="59" t="s">
        <v>5</v>
      </c>
      <c r="G4828" s="152" t="str">
        <f>VLOOKUP(D4828,sku归属!A:B,2,0)</f>
        <v>莫美玉</v>
      </c>
    </row>
    <row r="4829" spans="1:13" s="59" customFormat="1" customHeight="1">
      <c r="A4829" s="59" t="s">
        <v>13209</v>
      </c>
      <c r="B4829" s="59" t="s">
        <v>13210</v>
      </c>
      <c r="C4829" s="59" t="s">
        <v>12746</v>
      </c>
      <c r="D4829" s="59">
        <v>801</v>
      </c>
      <c r="F4829" s="59" t="s">
        <v>5</v>
      </c>
      <c r="G4829" s="152" t="str">
        <f>VLOOKUP(D4829,sku归属!A:B,2,0)</f>
        <v>丁芳芳</v>
      </c>
    </row>
    <row r="4830" spans="1:13" s="59" customFormat="1" customHeight="1">
      <c r="A4830" s="59" t="s">
        <v>13211</v>
      </c>
      <c r="B4830" s="59" t="s">
        <v>13212</v>
      </c>
      <c r="C4830" s="59" t="s">
        <v>12749</v>
      </c>
      <c r="D4830" s="59">
        <v>801</v>
      </c>
      <c r="F4830" s="59" t="s">
        <v>5</v>
      </c>
      <c r="G4830" s="152" t="str">
        <f>VLOOKUP(D4830,sku归属!A:B,2,0)</f>
        <v>丁芳芳</v>
      </c>
    </row>
    <row r="4831" spans="1:13" s="59" customFormat="1" customHeight="1">
      <c r="A4831" s="59" t="s">
        <v>13213</v>
      </c>
      <c r="B4831" s="59" t="s">
        <v>13214</v>
      </c>
      <c r="C4831" s="59" t="s">
        <v>13215</v>
      </c>
      <c r="D4831" s="59">
        <v>801</v>
      </c>
      <c r="F4831" s="59" t="s">
        <v>5</v>
      </c>
      <c r="G4831" s="152" t="str">
        <f>VLOOKUP(D4831,sku归属!A:B,2,0)</f>
        <v>丁芳芳</v>
      </c>
    </row>
    <row r="4832" spans="1:13" s="59" customFormat="1" customHeight="1">
      <c r="A4832" s="59" t="s">
        <v>13216</v>
      </c>
      <c r="B4832" s="59" t="s">
        <v>13217</v>
      </c>
      <c r="C4832" s="59" t="s">
        <v>13218</v>
      </c>
      <c r="D4832" s="59">
        <v>801</v>
      </c>
      <c r="F4832" s="59" t="s">
        <v>5</v>
      </c>
      <c r="G4832" s="152" t="str">
        <f>VLOOKUP(D4832,sku归属!A:B,2,0)</f>
        <v>丁芳芳</v>
      </c>
    </row>
    <row r="4833" spans="1:13" s="59" customFormat="1" customHeight="1">
      <c r="A4833" s="59" t="s">
        <v>13219</v>
      </c>
      <c r="B4833" s="59" t="s">
        <v>13220</v>
      </c>
      <c r="C4833" s="59" t="s">
        <v>13221</v>
      </c>
      <c r="D4833" s="59">
        <v>801</v>
      </c>
      <c r="F4833" s="59" t="s">
        <v>5</v>
      </c>
      <c r="G4833" s="152" t="str">
        <f>VLOOKUP(D4833,sku归属!A:B,2,0)</f>
        <v>丁芳芳</v>
      </c>
    </row>
    <row r="4834" spans="1:13" s="59" customFormat="1" customHeight="1">
      <c r="A4834" s="59" t="s">
        <v>13222</v>
      </c>
      <c r="B4834" s="59" t="s">
        <v>13223</v>
      </c>
      <c r="C4834" s="59" t="s">
        <v>13224</v>
      </c>
      <c r="D4834" s="59">
        <v>801</v>
      </c>
      <c r="F4834" s="59" t="s">
        <v>5</v>
      </c>
      <c r="G4834" s="152" t="str">
        <f>VLOOKUP(D4834,sku归属!A:B,2,0)</f>
        <v>丁芳芳</v>
      </c>
    </row>
    <row r="4835" spans="1:13" s="59" customFormat="1" customHeight="1">
      <c r="A4835" s="59" t="s">
        <v>13225</v>
      </c>
      <c r="B4835" s="59" t="s">
        <v>13226</v>
      </c>
      <c r="C4835" s="59" t="s">
        <v>13082</v>
      </c>
      <c r="D4835" s="59">
        <v>801</v>
      </c>
      <c r="F4835" s="59" t="s">
        <v>5</v>
      </c>
      <c r="G4835" s="152" t="str">
        <f>VLOOKUP(D4835,sku归属!A:B,2,0)</f>
        <v>丁芳芳</v>
      </c>
    </row>
    <row r="4836" spans="1:13" s="59" customFormat="1" customHeight="1">
      <c r="A4836" s="59" t="s">
        <v>13227</v>
      </c>
      <c r="B4836" s="59" t="s">
        <v>13228</v>
      </c>
      <c r="C4836" s="59" t="s">
        <v>13079</v>
      </c>
      <c r="D4836" s="59">
        <v>801</v>
      </c>
      <c r="F4836" s="59" t="s">
        <v>5</v>
      </c>
      <c r="G4836" s="152" t="str">
        <f>VLOOKUP(D4836,sku归属!A:B,2,0)</f>
        <v>丁芳芳</v>
      </c>
    </row>
    <row r="4837" spans="1:13" s="59" customFormat="1" customHeight="1">
      <c r="A4837" s="59" t="s">
        <v>13229</v>
      </c>
      <c r="B4837" s="59" t="s">
        <v>13230</v>
      </c>
      <c r="C4837" s="59" t="s">
        <v>11840</v>
      </c>
      <c r="D4837" s="59">
        <v>801</v>
      </c>
      <c r="F4837" s="59" t="s">
        <v>5</v>
      </c>
      <c r="G4837" s="152" t="str">
        <f>VLOOKUP(D4837,sku归属!A:B,2,0)</f>
        <v>丁芳芳</v>
      </c>
    </row>
    <row r="4838" spans="1:13" s="59" customFormat="1" customHeight="1">
      <c r="A4838" s="59" t="s">
        <v>13231</v>
      </c>
      <c r="B4838" s="59" t="s">
        <v>13232</v>
      </c>
      <c r="C4838" s="59" t="s">
        <v>11837</v>
      </c>
      <c r="D4838" s="59">
        <v>801</v>
      </c>
      <c r="F4838" s="59" t="s">
        <v>5</v>
      </c>
      <c r="G4838" s="152" t="str">
        <f>VLOOKUP(D4838,sku归属!A:B,2,0)</f>
        <v>丁芳芳</v>
      </c>
    </row>
    <row r="4839" spans="1:13" s="59" customFormat="1" customHeight="1">
      <c r="A4839" s="59" t="s">
        <v>13233</v>
      </c>
      <c r="B4839" s="59" t="s">
        <v>13234</v>
      </c>
      <c r="C4839" s="59" t="s">
        <v>13235</v>
      </c>
      <c r="D4839" s="59">
        <v>801</v>
      </c>
      <c r="F4839" s="59" t="s">
        <v>5</v>
      </c>
      <c r="G4839" s="152" t="str">
        <f>VLOOKUP(D4839,sku归属!A:B,2,0)</f>
        <v>丁芳芳</v>
      </c>
    </row>
    <row r="4840" spans="1:13" s="59" customFormat="1" customHeight="1">
      <c r="A4840" s="59" t="s">
        <v>13236</v>
      </c>
      <c r="B4840" s="59" t="s">
        <v>13237</v>
      </c>
      <c r="C4840" s="59" t="s">
        <v>13238</v>
      </c>
      <c r="D4840" s="59">
        <v>801</v>
      </c>
      <c r="F4840" s="59" t="s">
        <v>5</v>
      </c>
      <c r="G4840" s="152" t="str">
        <f>VLOOKUP(D4840,sku归属!A:B,2,0)</f>
        <v>丁芳芳</v>
      </c>
    </row>
    <row r="4841" spans="1:13" s="59" customFormat="1" customHeight="1">
      <c r="A4841" s="59" t="s">
        <v>13239</v>
      </c>
      <c r="B4841" s="59" t="s">
        <v>13240</v>
      </c>
      <c r="C4841" s="59" t="s">
        <v>13241</v>
      </c>
      <c r="D4841" s="59">
        <v>801</v>
      </c>
      <c r="F4841" s="59" t="s">
        <v>5</v>
      </c>
      <c r="G4841" s="152" t="str">
        <f>VLOOKUP(D4841,sku归属!A:B,2,0)</f>
        <v>丁芳芳</v>
      </c>
    </row>
    <row r="4842" spans="1:13" s="59" customFormat="1" customHeight="1">
      <c r="A4842" s="59" t="s">
        <v>13242</v>
      </c>
      <c r="B4842" s="59" t="s">
        <v>13243</v>
      </c>
      <c r="C4842" s="59" t="s">
        <v>13244</v>
      </c>
      <c r="D4842" s="59">
        <v>801</v>
      </c>
      <c r="F4842" s="59" t="s">
        <v>5</v>
      </c>
      <c r="G4842" s="152" t="str">
        <f>VLOOKUP(D4842,sku归属!A:B,2,0)</f>
        <v>丁芳芳</v>
      </c>
    </row>
    <row r="4843" spans="1:13" s="59" customFormat="1" customHeight="1">
      <c r="A4843" s="59" t="s">
        <v>13245</v>
      </c>
      <c r="B4843" s="59" t="s">
        <v>13246</v>
      </c>
      <c r="C4843" s="59" t="s">
        <v>13247</v>
      </c>
      <c r="D4843" s="59">
        <v>801</v>
      </c>
      <c r="F4843" s="59" t="s">
        <v>5</v>
      </c>
      <c r="G4843" s="152" t="str">
        <f>VLOOKUP(D4843,sku归属!A:B,2,0)</f>
        <v>丁芳芳</v>
      </c>
    </row>
    <row r="4844" spans="1:13" s="59" customFormat="1" customHeight="1">
      <c r="A4844" s="59" t="s">
        <v>13248</v>
      </c>
      <c r="B4844" s="59" t="s">
        <v>13249</v>
      </c>
      <c r="C4844" s="59" t="s">
        <v>13250</v>
      </c>
      <c r="D4844" s="59">
        <v>801</v>
      </c>
      <c r="F4844" s="59" t="s">
        <v>5</v>
      </c>
      <c r="G4844" s="152" t="str">
        <f>VLOOKUP(D4844,sku归属!A:B,2,0)</f>
        <v>丁芳芳</v>
      </c>
    </row>
    <row r="4845" spans="1:13" s="59" customFormat="1" customHeight="1">
      <c r="A4845" s="59" t="s">
        <v>13251</v>
      </c>
      <c r="B4845" s="59" t="s">
        <v>13252</v>
      </c>
      <c r="C4845" s="59" t="s">
        <v>13253</v>
      </c>
      <c r="D4845" s="59">
        <v>801</v>
      </c>
      <c r="F4845" s="59" t="s">
        <v>5</v>
      </c>
      <c r="G4845" s="152" t="str">
        <f>VLOOKUP(D4845,sku归属!A:B,2,0)</f>
        <v>丁芳芳</v>
      </c>
    </row>
    <row r="4846" spans="1:13" s="59" customFormat="1" customHeight="1">
      <c r="A4846" s="59" t="s">
        <v>13254</v>
      </c>
      <c r="B4846" s="59" t="s">
        <v>13255</v>
      </c>
      <c r="C4846" s="59" t="s">
        <v>13256</v>
      </c>
      <c r="D4846" s="59">
        <v>801</v>
      </c>
      <c r="F4846" s="59" t="s">
        <v>5</v>
      </c>
      <c r="G4846" s="152" t="str">
        <f>VLOOKUP(D4846,sku归属!A:B,2,0)</f>
        <v>丁芳芳</v>
      </c>
    </row>
    <row r="4847" spans="1:13" s="59" customFormat="1" customHeight="1">
      <c r="A4847" s="59" t="s">
        <v>13257</v>
      </c>
      <c r="B4847" s="59" t="s">
        <v>13258</v>
      </c>
      <c r="C4847" s="59" t="s">
        <v>13094</v>
      </c>
      <c r="D4847" s="59">
        <v>801</v>
      </c>
      <c r="F4847" s="59" t="s">
        <v>5</v>
      </c>
      <c r="G4847" s="152" t="str">
        <f>VLOOKUP(D4847,sku归属!A:B,2,0)</f>
        <v>丁芳芳</v>
      </c>
    </row>
    <row r="4848" spans="1:13" s="59" customFormat="1" customHeight="1">
      <c r="A4848" s="59" t="s">
        <v>13259</v>
      </c>
      <c r="B4848" s="59" t="s">
        <v>13260</v>
      </c>
      <c r="C4848" s="59" t="s">
        <v>13088</v>
      </c>
      <c r="D4848" s="59">
        <v>801</v>
      </c>
      <c r="F4848" s="59" t="s">
        <v>5</v>
      </c>
      <c r="G4848" s="152" t="str">
        <f>VLOOKUP(D4848,sku归属!A:B,2,0)</f>
        <v>丁芳芳</v>
      </c>
    </row>
    <row r="4849" spans="1:13" s="59" customFormat="1" customHeight="1">
      <c r="A4849" s="59" t="s">
        <v>13261</v>
      </c>
      <c r="B4849" s="59" t="s">
        <v>13262</v>
      </c>
      <c r="C4849" s="59" t="s">
        <v>13097</v>
      </c>
      <c r="D4849" s="59">
        <v>801</v>
      </c>
      <c r="F4849" s="59" t="s">
        <v>5</v>
      </c>
      <c r="G4849" s="152" t="str">
        <f>VLOOKUP(D4849,sku归属!A:B,2,0)</f>
        <v>丁芳芳</v>
      </c>
    </row>
    <row r="4850" spans="1:13" s="59" customFormat="1" customHeight="1">
      <c r="A4850" s="59" t="s">
        <v>13263</v>
      </c>
      <c r="B4850" s="59" t="s">
        <v>13264</v>
      </c>
      <c r="C4850" s="59" t="s">
        <v>13091</v>
      </c>
      <c r="D4850" s="59">
        <v>801</v>
      </c>
      <c r="F4850" s="59" t="s">
        <v>5</v>
      </c>
      <c r="G4850" s="152" t="str">
        <f>VLOOKUP(D4850,sku归属!A:B,2,0)</f>
        <v>丁芳芳</v>
      </c>
    </row>
    <row r="4851" spans="1:13" s="59" customFormat="1" customHeight="1">
      <c r="A4851" s="59" t="s">
        <v>13265</v>
      </c>
      <c r="B4851" s="59" t="s">
        <v>13266</v>
      </c>
      <c r="C4851" s="59" t="s">
        <v>13267</v>
      </c>
      <c r="D4851" s="59">
        <v>801</v>
      </c>
      <c r="F4851" s="59" t="s">
        <v>5</v>
      </c>
      <c r="G4851" s="152" t="str">
        <f>VLOOKUP(D4851,sku归属!A:B,2,0)</f>
        <v>丁芳芳</v>
      </c>
    </row>
    <row r="4852" spans="1:13" s="59" customFormat="1" customHeight="1">
      <c r="A4852" s="59" t="s">
        <v>13268</v>
      </c>
      <c r="B4852" s="59" t="s">
        <v>13269</v>
      </c>
      <c r="C4852" s="59" t="s">
        <v>13270</v>
      </c>
      <c r="D4852" s="59">
        <v>801</v>
      </c>
      <c r="F4852" s="59" t="s">
        <v>5</v>
      </c>
      <c r="G4852" s="152" t="str">
        <f>VLOOKUP(D4852,sku归属!A:B,2,0)</f>
        <v>丁芳芳</v>
      </c>
    </row>
    <row r="4853" spans="1:13" s="59" customFormat="1" customHeight="1">
      <c r="A4853" s="59" t="s">
        <v>13271</v>
      </c>
      <c r="B4853" s="59" t="s">
        <v>13272</v>
      </c>
      <c r="C4853" s="59" t="s">
        <v>12902</v>
      </c>
      <c r="D4853" s="59">
        <v>801</v>
      </c>
      <c r="F4853" s="59" t="s">
        <v>5</v>
      </c>
      <c r="G4853" s="152" t="str">
        <f>VLOOKUP(D4853,sku归属!A:B,2,0)</f>
        <v>丁芳芳</v>
      </c>
    </row>
    <row r="4854" spans="1:13" s="59" customFormat="1" customHeight="1">
      <c r="A4854" s="59" t="s">
        <v>13273</v>
      </c>
      <c r="B4854" s="59" t="s">
        <v>13274</v>
      </c>
      <c r="C4854" s="59" t="s">
        <v>12899</v>
      </c>
      <c r="D4854" s="59">
        <v>801</v>
      </c>
      <c r="F4854" s="59" t="s">
        <v>5</v>
      </c>
      <c r="G4854" s="152" t="str">
        <f>VLOOKUP(D4854,sku归属!A:B,2,0)</f>
        <v>丁芳芳</v>
      </c>
    </row>
    <row r="4855" spans="1:13" s="59" customFormat="1" customHeight="1">
      <c r="A4855" s="59" t="s">
        <v>13275</v>
      </c>
      <c r="B4855" s="59" t="s">
        <v>13276</v>
      </c>
      <c r="C4855" s="59" t="s">
        <v>12905</v>
      </c>
      <c r="D4855" s="59">
        <v>801</v>
      </c>
      <c r="F4855" s="59" t="s">
        <v>5</v>
      </c>
      <c r="G4855" s="152" t="str">
        <f>VLOOKUP(D4855,sku归属!A:B,2,0)</f>
        <v>丁芳芳</v>
      </c>
    </row>
    <row r="4856" spans="1:13" s="59" customFormat="1" customHeight="1">
      <c r="A4856" s="59" t="s">
        <v>13277</v>
      </c>
      <c r="B4856" s="59" t="s">
        <v>13278</v>
      </c>
      <c r="C4856" s="59" t="s">
        <v>12908</v>
      </c>
      <c r="D4856" s="59">
        <v>801</v>
      </c>
      <c r="F4856" s="59" t="s">
        <v>5</v>
      </c>
      <c r="G4856" s="152" t="str">
        <f>VLOOKUP(D4856,sku归属!A:B,2,0)</f>
        <v>丁芳芳</v>
      </c>
    </row>
    <row r="4857" spans="1:13" s="59" customFormat="1" customHeight="1">
      <c r="A4857" s="59" t="s">
        <v>13279</v>
      </c>
      <c r="B4857" s="59" t="s">
        <v>13280</v>
      </c>
      <c r="C4857" s="59" t="s">
        <v>13281</v>
      </c>
      <c r="D4857" s="59">
        <v>801</v>
      </c>
      <c r="F4857" s="59" t="s">
        <v>5</v>
      </c>
      <c r="G4857" s="152" t="str">
        <f>VLOOKUP(D4857,sku归属!A:B,2,0)</f>
        <v>丁芳芳</v>
      </c>
    </row>
    <row r="4858" spans="1:13" s="59" customFormat="1" customHeight="1">
      <c r="A4858" s="59" t="s">
        <v>13282</v>
      </c>
      <c r="B4858" s="59" t="s">
        <v>13283</v>
      </c>
      <c r="C4858" s="59" t="s">
        <v>13284</v>
      </c>
      <c r="D4858" s="59">
        <v>801</v>
      </c>
      <c r="F4858" s="59" t="s">
        <v>5</v>
      </c>
      <c r="G4858" s="152" t="str">
        <f>VLOOKUP(D4858,sku归属!A:B,2,0)</f>
        <v>丁芳芳</v>
      </c>
    </row>
    <row r="4859" spans="1:13" s="59" customFormat="1" customHeight="1">
      <c r="A4859" s="59" t="s">
        <v>13285</v>
      </c>
      <c r="B4859" s="59" t="s">
        <v>13286</v>
      </c>
      <c r="C4859" s="59" t="s">
        <v>13287</v>
      </c>
      <c r="D4859" s="59">
        <v>801</v>
      </c>
      <c r="F4859" s="59" t="s">
        <v>5</v>
      </c>
      <c r="G4859" s="152" t="str">
        <f>VLOOKUP(D4859,sku归属!A:B,2,0)</f>
        <v>丁芳芳</v>
      </c>
    </row>
    <row r="4860" spans="1:13" s="59" customFormat="1" customHeight="1">
      <c r="A4860" s="59" t="s">
        <v>13288</v>
      </c>
      <c r="B4860" s="59" t="s">
        <v>13289</v>
      </c>
      <c r="C4860" s="59" t="s">
        <v>13290</v>
      </c>
      <c r="D4860" s="59" t="s">
        <v>19</v>
      </c>
      <c r="F4860" s="59" t="s">
        <v>5</v>
      </c>
      <c r="G4860" s="152" t="str">
        <f>VLOOKUP(D4860,sku归属!A:B,2,0)</f>
        <v>许梓渝</v>
      </c>
    </row>
    <row r="4861" spans="1:13" s="59" customFormat="1" customHeight="1">
      <c r="A4861" s="59" t="s">
        <v>13291</v>
      </c>
      <c r="B4861" s="59" t="s">
        <v>13292</v>
      </c>
      <c r="C4861" s="59" t="s">
        <v>13293</v>
      </c>
      <c r="D4861" s="59" t="s">
        <v>19</v>
      </c>
      <c r="F4861" s="59" t="s">
        <v>5</v>
      </c>
      <c r="G4861" s="152" t="str">
        <f>VLOOKUP(D4861,sku归属!A:B,2,0)</f>
        <v>许梓渝</v>
      </c>
    </row>
    <row r="4862" spans="1:13" s="59" customFormat="1" customHeight="1">
      <c r="A4862" s="59" t="s">
        <v>13294</v>
      </c>
      <c r="B4862" s="59" t="s">
        <v>13295</v>
      </c>
      <c r="C4862" s="59" t="s">
        <v>13296</v>
      </c>
      <c r="D4862" s="59" t="s">
        <v>19</v>
      </c>
      <c r="F4862" s="59" t="s">
        <v>5</v>
      </c>
      <c r="G4862" s="152" t="str">
        <f>VLOOKUP(D4862,sku归属!A:B,2,0)</f>
        <v>许梓渝</v>
      </c>
    </row>
    <row r="4863" spans="1:13" s="59" customFormat="1" customHeight="1">
      <c r="A4863" s="59" t="s">
        <v>13297</v>
      </c>
      <c r="B4863" s="59" t="s">
        <v>13298</v>
      </c>
      <c r="C4863" s="59" t="s">
        <v>13299</v>
      </c>
      <c r="D4863" s="59" t="s">
        <v>19</v>
      </c>
      <c r="F4863" s="59" t="s">
        <v>5</v>
      </c>
      <c r="G4863" s="152" t="str">
        <f>VLOOKUP(D4863,sku归属!A:B,2,0)</f>
        <v>许梓渝</v>
      </c>
    </row>
    <row r="4864" spans="1:13" s="59" customFormat="1" customHeight="1">
      <c r="A4864" s="59" t="s">
        <v>13300</v>
      </c>
      <c r="B4864" s="59" t="s">
        <v>13301</v>
      </c>
      <c r="C4864" s="59" t="s">
        <v>13302</v>
      </c>
      <c r="D4864" s="59" t="s">
        <v>19</v>
      </c>
      <c r="F4864" s="59" t="s">
        <v>5</v>
      </c>
      <c r="G4864" s="152" t="str">
        <f>VLOOKUP(D4864,sku归属!A:B,2,0)</f>
        <v>许梓渝</v>
      </c>
    </row>
    <row r="4865" spans="1:13" s="59" customFormat="1" customHeight="1">
      <c r="A4865" s="59" t="s">
        <v>13303</v>
      </c>
      <c r="B4865" s="59" t="s">
        <v>13304</v>
      </c>
      <c r="C4865" s="59" t="s">
        <v>13305</v>
      </c>
      <c r="D4865" s="59" t="s">
        <v>19</v>
      </c>
      <c r="F4865" s="59" t="s">
        <v>5</v>
      </c>
      <c r="G4865" s="152" t="str">
        <f>VLOOKUP(D4865,sku归属!A:B,2,0)</f>
        <v>许梓渝</v>
      </c>
    </row>
    <row r="4866" spans="1:13" s="59" customFormat="1" customHeight="1">
      <c r="A4866" s="59" t="s">
        <v>13306</v>
      </c>
      <c r="B4866" s="59" t="s">
        <v>13307</v>
      </c>
      <c r="C4866" s="59" t="s">
        <v>9540</v>
      </c>
      <c r="D4866" s="59" t="s">
        <v>19</v>
      </c>
      <c r="F4866" s="59" t="s">
        <v>5</v>
      </c>
      <c r="G4866" s="152" t="str">
        <f>VLOOKUP(D4866,sku归属!A:B,2,0)</f>
        <v>许梓渝</v>
      </c>
    </row>
    <row r="4867" spans="1:13" s="59" customFormat="1" customHeight="1">
      <c r="A4867" s="59" t="s">
        <v>13308</v>
      </c>
      <c r="B4867" s="59" t="s">
        <v>13309</v>
      </c>
      <c r="C4867" s="59" t="s">
        <v>9537</v>
      </c>
      <c r="D4867" s="59" t="s">
        <v>19</v>
      </c>
      <c r="F4867" s="59" t="s">
        <v>5</v>
      </c>
      <c r="G4867" s="152" t="str">
        <f>VLOOKUP(D4867,sku归属!A:B,2,0)</f>
        <v>许梓渝</v>
      </c>
    </row>
    <row r="4868" spans="1:13" s="59" customFormat="1" customHeight="1">
      <c r="A4868" s="59" t="s">
        <v>13310</v>
      </c>
      <c r="B4868" s="59" t="s">
        <v>13311</v>
      </c>
      <c r="C4868" s="59" t="s">
        <v>9543</v>
      </c>
      <c r="D4868" s="59" t="s">
        <v>19</v>
      </c>
      <c r="F4868" s="59" t="s">
        <v>5</v>
      </c>
      <c r="G4868" s="152" t="str">
        <f>VLOOKUP(D4868,sku归属!A:B,2,0)</f>
        <v>许梓渝</v>
      </c>
    </row>
    <row r="4869" spans="1:13" s="59" customFormat="1" customHeight="1">
      <c r="A4869" s="59" t="s">
        <v>13312</v>
      </c>
      <c r="B4869" s="59" t="s">
        <v>13313</v>
      </c>
      <c r="C4869" s="59" t="s">
        <v>13314</v>
      </c>
      <c r="D4869" s="59" t="s">
        <v>19</v>
      </c>
      <c r="F4869" s="59" t="s">
        <v>5</v>
      </c>
      <c r="G4869" s="152" t="str">
        <f>VLOOKUP(D4869,sku归属!A:B,2,0)</f>
        <v>许梓渝</v>
      </c>
    </row>
    <row r="4870" spans="1:13" s="59" customFormat="1" customHeight="1">
      <c r="A4870" s="59" t="s">
        <v>13315</v>
      </c>
      <c r="B4870" s="59" t="s">
        <v>13316</v>
      </c>
      <c r="C4870" s="59" t="s">
        <v>13317</v>
      </c>
      <c r="D4870" s="59" t="s">
        <v>19</v>
      </c>
      <c r="F4870" s="59" t="s">
        <v>5</v>
      </c>
      <c r="G4870" s="152" t="str">
        <f>VLOOKUP(D4870,sku归属!A:B,2,0)</f>
        <v>许梓渝</v>
      </c>
    </row>
    <row r="4871" spans="1:13" s="59" customFormat="1" customHeight="1">
      <c r="A4871" s="59" t="s">
        <v>13318</v>
      </c>
      <c r="B4871" s="59" t="s">
        <v>13319</v>
      </c>
      <c r="C4871" s="59" t="s">
        <v>13320</v>
      </c>
      <c r="D4871" s="59" t="s">
        <v>19</v>
      </c>
      <c r="F4871" s="59" t="s">
        <v>5</v>
      </c>
      <c r="G4871" s="152" t="str">
        <f>VLOOKUP(D4871,sku归属!A:B,2,0)</f>
        <v>许梓渝</v>
      </c>
    </row>
    <row r="4872" spans="1:13" s="59" customFormat="1" customHeight="1">
      <c r="A4872" s="59" t="s">
        <v>13321</v>
      </c>
      <c r="B4872" s="59" t="s">
        <v>13322</v>
      </c>
      <c r="C4872" s="59" t="s">
        <v>12882</v>
      </c>
      <c r="D4872" s="59" t="s">
        <v>19</v>
      </c>
      <c r="F4872" s="59" t="s">
        <v>5</v>
      </c>
      <c r="G4872" s="152" t="str">
        <f>VLOOKUP(D4872,sku归属!A:B,2,0)</f>
        <v>许梓渝</v>
      </c>
    </row>
    <row r="4873" spans="1:13" s="59" customFormat="1" customHeight="1">
      <c r="A4873" s="59" t="s">
        <v>13323</v>
      </c>
      <c r="B4873" s="59" t="s">
        <v>13324</v>
      </c>
      <c r="C4873" s="59" t="s">
        <v>12885</v>
      </c>
      <c r="D4873" s="59" t="s">
        <v>19</v>
      </c>
      <c r="F4873" s="59" t="s">
        <v>5</v>
      </c>
      <c r="G4873" s="152" t="str">
        <f>VLOOKUP(D4873,sku归属!A:B,2,0)</f>
        <v>许梓渝</v>
      </c>
    </row>
    <row r="4874" spans="1:13" s="59" customFormat="1" customHeight="1">
      <c r="A4874" s="59" t="s">
        <v>13325</v>
      </c>
      <c r="B4874" s="59" t="s">
        <v>13326</v>
      </c>
      <c r="C4874" s="59" t="s">
        <v>12888</v>
      </c>
      <c r="D4874" s="59" t="s">
        <v>19</v>
      </c>
      <c r="F4874" s="59" t="s">
        <v>5</v>
      </c>
      <c r="G4874" s="152" t="str">
        <f>VLOOKUP(D4874,sku归属!A:B,2,0)</f>
        <v>许梓渝</v>
      </c>
    </row>
    <row r="4875" spans="1:13" s="59" customFormat="1" customHeight="1">
      <c r="A4875" s="59" t="s">
        <v>13327</v>
      </c>
      <c r="B4875" s="59" t="s">
        <v>13328</v>
      </c>
      <c r="C4875" s="59" t="s">
        <v>12891</v>
      </c>
      <c r="D4875" s="59" t="s">
        <v>19</v>
      </c>
      <c r="F4875" s="59" t="s">
        <v>5</v>
      </c>
      <c r="G4875" s="152" t="str">
        <f>VLOOKUP(D4875,sku归属!A:B,2,0)</f>
        <v>许梓渝</v>
      </c>
    </row>
    <row r="4876" spans="1:13" s="59" customFormat="1" customHeight="1">
      <c r="A4876" s="59" t="s">
        <v>13329</v>
      </c>
      <c r="B4876" s="59" t="s">
        <v>13330</v>
      </c>
      <c r="C4876" s="59" t="s">
        <v>12894</v>
      </c>
      <c r="D4876" s="59" t="s">
        <v>19</v>
      </c>
      <c r="F4876" s="59" t="s">
        <v>5</v>
      </c>
      <c r="G4876" s="152" t="str">
        <f>VLOOKUP(D4876,sku归属!A:B,2,0)</f>
        <v>许梓渝</v>
      </c>
    </row>
    <row r="4877" spans="1:13" s="59" customFormat="1" customHeight="1">
      <c r="A4877" s="59" t="s">
        <v>13331</v>
      </c>
      <c r="B4877" s="59" t="s">
        <v>13332</v>
      </c>
      <c r="C4877" s="59" t="s">
        <v>13333</v>
      </c>
      <c r="D4877" s="59" t="s">
        <v>19</v>
      </c>
      <c r="F4877" s="59" t="s">
        <v>5</v>
      </c>
      <c r="G4877" s="152" t="str">
        <f>VLOOKUP(D4877,sku归属!A:B,2,0)</f>
        <v>许梓渝</v>
      </c>
    </row>
    <row r="4878" spans="1:13" s="59" customFormat="1" customHeight="1">
      <c r="A4878" s="59" t="s">
        <v>13334</v>
      </c>
      <c r="B4878" s="59" t="s">
        <v>13335</v>
      </c>
      <c r="C4878" s="59" t="s">
        <v>13336</v>
      </c>
      <c r="D4878" s="59" t="s">
        <v>19</v>
      </c>
      <c r="F4878" s="59" t="s">
        <v>5</v>
      </c>
      <c r="G4878" s="152" t="str">
        <f>VLOOKUP(D4878,sku归属!A:B,2,0)</f>
        <v>许梓渝</v>
      </c>
    </row>
    <row r="4879" spans="1:13" s="59" customFormat="1" customHeight="1">
      <c r="A4879" s="59" t="s">
        <v>13337</v>
      </c>
      <c r="B4879" s="59" t="s">
        <v>13338</v>
      </c>
      <c r="C4879" s="59" t="s">
        <v>13339</v>
      </c>
      <c r="D4879" s="59" t="s">
        <v>19</v>
      </c>
      <c r="F4879" s="59" t="s">
        <v>5</v>
      </c>
      <c r="G4879" s="152" t="str">
        <f>VLOOKUP(D4879,sku归属!A:B,2,0)</f>
        <v>许梓渝</v>
      </c>
    </row>
    <row r="4880" spans="1:13" s="59" customFormat="1" customHeight="1">
      <c r="A4880" s="59" t="s">
        <v>13340</v>
      </c>
      <c r="B4880" s="59" t="s">
        <v>13341</v>
      </c>
      <c r="C4880" s="59" t="s">
        <v>13342</v>
      </c>
      <c r="D4880" s="59" t="s">
        <v>19</v>
      </c>
      <c r="F4880" s="59" t="s">
        <v>5</v>
      </c>
      <c r="G4880" s="152" t="str">
        <f>VLOOKUP(D4880,sku归属!A:B,2,0)</f>
        <v>许梓渝</v>
      </c>
    </row>
    <row r="4881" spans="1:13" s="59" customFormat="1" customHeight="1">
      <c r="A4881" s="59" t="s">
        <v>13343</v>
      </c>
      <c r="B4881" s="59" t="s">
        <v>13344</v>
      </c>
      <c r="C4881" s="59" t="s">
        <v>13345</v>
      </c>
      <c r="D4881" s="59" t="s">
        <v>19</v>
      </c>
      <c r="F4881" s="59" t="s">
        <v>5</v>
      </c>
      <c r="G4881" s="152" t="str">
        <f>VLOOKUP(D4881,sku归属!A:B,2,0)</f>
        <v>许梓渝</v>
      </c>
    </row>
    <row r="4882" spans="1:13" s="59" customFormat="1" customHeight="1">
      <c r="A4882" s="59" t="s">
        <v>13346</v>
      </c>
      <c r="B4882" s="59" t="s">
        <v>13347</v>
      </c>
      <c r="C4882" s="59" t="s">
        <v>13348</v>
      </c>
      <c r="D4882" s="59" t="s">
        <v>19</v>
      </c>
      <c r="F4882" s="59" t="s">
        <v>5</v>
      </c>
      <c r="G4882" s="152" t="str">
        <f>VLOOKUP(D4882,sku归属!A:B,2,0)</f>
        <v>许梓渝</v>
      </c>
    </row>
    <row r="4883" spans="1:13" s="59" customFormat="1" customHeight="1">
      <c r="A4883" s="59" t="s">
        <v>13349</v>
      </c>
      <c r="B4883" s="59" t="s">
        <v>13350</v>
      </c>
      <c r="C4883" s="59" t="s">
        <v>13351</v>
      </c>
      <c r="D4883" s="59" t="s">
        <v>19</v>
      </c>
      <c r="F4883" s="59" t="s">
        <v>5</v>
      </c>
      <c r="G4883" s="152" t="str">
        <f>VLOOKUP(D4883,sku归属!A:B,2,0)</f>
        <v>许梓渝</v>
      </c>
    </row>
    <row r="4884" spans="1:13" s="59" customFormat="1" customHeight="1">
      <c r="A4884" s="59" t="s">
        <v>13352</v>
      </c>
      <c r="B4884" s="59" t="s">
        <v>13353</v>
      </c>
      <c r="C4884" s="59" t="s">
        <v>13354</v>
      </c>
      <c r="D4884" s="59" t="s">
        <v>19</v>
      </c>
      <c r="F4884" s="59" t="s">
        <v>5</v>
      </c>
      <c r="G4884" s="152" t="str">
        <f>VLOOKUP(D4884,sku归属!A:B,2,0)</f>
        <v>许梓渝</v>
      </c>
    </row>
    <row r="4885" spans="1:13" s="59" customFormat="1" customHeight="1">
      <c r="A4885" s="59" t="s">
        <v>13355</v>
      </c>
      <c r="B4885" s="59" t="s">
        <v>13356</v>
      </c>
      <c r="C4885" s="59" t="s">
        <v>13357</v>
      </c>
      <c r="D4885" s="59" t="s">
        <v>19</v>
      </c>
      <c r="F4885" s="59" t="s">
        <v>5</v>
      </c>
      <c r="G4885" s="152" t="str">
        <f>VLOOKUP(D4885,sku归属!A:B,2,0)</f>
        <v>许梓渝</v>
      </c>
    </row>
    <row r="4886" spans="1:13" s="59" customFormat="1" customHeight="1">
      <c r="A4886" s="59" t="s">
        <v>13358</v>
      </c>
      <c r="B4886" s="59" t="s">
        <v>13359</v>
      </c>
      <c r="C4886" s="59" t="s">
        <v>13360</v>
      </c>
      <c r="D4886" s="59" t="s">
        <v>19</v>
      </c>
      <c r="F4886" s="59" t="s">
        <v>5</v>
      </c>
      <c r="G4886" s="152" t="str">
        <f>VLOOKUP(D4886,sku归属!A:B,2,0)</f>
        <v>许梓渝</v>
      </c>
    </row>
    <row r="4887" spans="1:13" s="59" customFormat="1" customHeight="1">
      <c r="A4887" s="59" t="s">
        <v>13361</v>
      </c>
      <c r="B4887" s="59" t="s">
        <v>13362</v>
      </c>
      <c r="C4887" s="59" t="s">
        <v>13363</v>
      </c>
      <c r="D4887" s="59" t="s">
        <v>19</v>
      </c>
      <c r="F4887" s="59" t="s">
        <v>5</v>
      </c>
      <c r="G4887" s="152" t="str">
        <f>VLOOKUP(D4887,sku归属!A:B,2,0)</f>
        <v>许梓渝</v>
      </c>
    </row>
    <row r="4888" spans="1:13" s="59" customFormat="1" customHeight="1">
      <c r="A4888" s="59" t="s">
        <v>13364</v>
      </c>
      <c r="B4888" s="59" t="s">
        <v>13365</v>
      </c>
      <c r="C4888" s="59" t="s">
        <v>13366</v>
      </c>
      <c r="D4888" s="59" t="s">
        <v>19</v>
      </c>
      <c r="F4888" s="59" t="s">
        <v>5</v>
      </c>
      <c r="G4888" s="152" t="str">
        <f>VLOOKUP(D4888,sku归属!A:B,2,0)</f>
        <v>许梓渝</v>
      </c>
    </row>
    <row r="4889" spans="1:13" s="59" customFormat="1" customHeight="1">
      <c r="A4889" s="59" t="s">
        <v>13367</v>
      </c>
      <c r="B4889" s="59" t="s">
        <v>13368</v>
      </c>
      <c r="C4889" s="59" t="s">
        <v>13369</v>
      </c>
      <c r="D4889" s="59" t="s">
        <v>19</v>
      </c>
      <c r="F4889" s="59" t="s">
        <v>5</v>
      </c>
      <c r="G4889" s="152" t="str">
        <f>VLOOKUP(D4889,sku归属!A:B,2,0)</f>
        <v>许梓渝</v>
      </c>
    </row>
    <row r="4890" spans="1:13" s="59" customFormat="1" customHeight="1">
      <c r="A4890" s="59" t="s">
        <v>13370</v>
      </c>
      <c r="B4890" s="59" t="s">
        <v>13371</v>
      </c>
      <c r="C4890" s="59" t="s">
        <v>13372</v>
      </c>
      <c r="D4890" s="59" t="s">
        <v>19</v>
      </c>
      <c r="F4890" s="59" t="s">
        <v>5</v>
      </c>
      <c r="G4890" s="152" t="str">
        <f>VLOOKUP(D4890,sku归属!A:B,2,0)</f>
        <v>许梓渝</v>
      </c>
    </row>
    <row r="4891" spans="1:13" s="59" customFormat="1" customHeight="1">
      <c r="A4891" s="59" t="s">
        <v>13373</v>
      </c>
      <c r="B4891" s="59" t="s">
        <v>13374</v>
      </c>
      <c r="C4891" s="59" t="s">
        <v>13375</v>
      </c>
      <c r="D4891" s="59" t="s">
        <v>19</v>
      </c>
      <c r="F4891" s="59" t="s">
        <v>5</v>
      </c>
      <c r="G4891" s="152" t="str">
        <f>VLOOKUP(D4891,sku归属!A:B,2,0)</f>
        <v>许梓渝</v>
      </c>
    </row>
    <row r="4892" spans="1:13" s="59" customFormat="1" customHeight="1">
      <c r="A4892" s="59" t="s">
        <v>13376</v>
      </c>
      <c r="B4892" s="59" t="s">
        <v>13377</v>
      </c>
      <c r="C4892" s="59" t="s">
        <v>13378</v>
      </c>
      <c r="D4892" s="59" t="s">
        <v>19</v>
      </c>
      <c r="F4892" s="59" t="s">
        <v>5</v>
      </c>
      <c r="G4892" s="152" t="str">
        <f>VLOOKUP(D4892,sku归属!A:B,2,0)</f>
        <v>许梓渝</v>
      </c>
    </row>
    <row r="4893" spans="1:13" s="59" customFormat="1" customHeight="1">
      <c r="A4893" s="59" t="s">
        <v>13379</v>
      </c>
      <c r="B4893" s="59" t="s">
        <v>13380</v>
      </c>
      <c r="C4893" s="59" t="s">
        <v>13381</v>
      </c>
      <c r="D4893" s="59" t="s">
        <v>19</v>
      </c>
      <c r="F4893" s="59" t="s">
        <v>5</v>
      </c>
      <c r="G4893" s="152" t="str">
        <f>VLOOKUP(D4893,sku归属!A:B,2,0)</f>
        <v>许梓渝</v>
      </c>
    </row>
    <row r="4894" spans="1:13" s="59" customFormat="1" customHeight="1">
      <c r="A4894" s="59" t="s">
        <v>13382</v>
      </c>
      <c r="B4894" s="59" t="s">
        <v>13383</v>
      </c>
      <c r="C4894" s="59" t="s">
        <v>13381</v>
      </c>
      <c r="D4894" s="59" t="s">
        <v>19</v>
      </c>
      <c r="F4894" s="59" t="s">
        <v>5</v>
      </c>
      <c r="G4894" s="152" t="str">
        <f>VLOOKUP(D4894,sku归属!A:B,2,0)</f>
        <v>许梓渝</v>
      </c>
    </row>
    <row r="4895" spans="1:13" s="59" customFormat="1" customHeight="1">
      <c r="A4895" s="59" t="s">
        <v>13384</v>
      </c>
      <c r="B4895" s="59" t="s">
        <v>13385</v>
      </c>
      <c r="C4895" s="59" t="s">
        <v>13386</v>
      </c>
      <c r="D4895" s="59" t="s">
        <v>19</v>
      </c>
      <c r="F4895" s="59" t="s">
        <v>5</v>
      </c>
      <c r="G4895" s="152" t="str">
        <f>VLOOKUP(D4895,sku归属!A:B,2,0)</f>
        <v>许梓渝</v>
      </c>
    </row>
    <row r="4896" spans="1:13" s="59" customFormat="1" customHeight="1">
      <c r="A4896" s="59" t="s">
        <v>13387</v>
      </c>
      <c r="B4896" s="59" t="s">
        <v>13388</v>
      </c>
      <c r="C4896" s="59" t="s">
        <v>13389</v>
      </c>
      <c r="D4896" s="59" t="s">
        <v>19</v>
      </c>
      <c r="F4896" s="59" t="s">
        <v>5</v>
      </c>
      <c r="G4896" s="152" t="str">
        <f>VLOOKUP(D4896,sku归属!A:B,2,0)</f>
        <v>许梓渝</v>
      </c>
    </row>
    <row r="4897" spans="1:13" s="59" customFormat="1" customHeight="1">
      <c r="A4897" s="59" t="s">
        <v>13390</v>
      </c>
      <c r="B4897" s="59" t="s">
        <v>13391</v>
      </c>
      <c r="C4897" s="59" t="s">
        <v>13392</v>
      </c>
      <c r="D4897" s="59" t="s">
        <v>19</v>
      </c>
      <c r="F4897" s="59" t="s">
        <v>5</v>
      </c>
      <c r="G4897" s="152" t="str">
        <f>VLOOKUP(D4897,sku归属!A:B,2,0)</f>
        <v>许梓渝</v>
      </c>
    </row>
    <row r="4898" spans="1:13" s="59" customFormat="1" customHeight="1">
      <c r="A4898" s="59" t="s">
        <v>13393</v>
      </c>
      <c r="B4898" s="59" t="s">
        <v>13394</v>
      </c>
      <c r="C4898" s="59" t="s">
        <v>13395</v>
      </c>
      <c r="D4898" s="59" t="s">
        <v>19</v>
      </c>
      <c r="F4898" s="59" t="s">
        <v>5</v>
      </c>
      <c r="G4898" s="152" t="str">
        <f>VLOOKUP(D4898,sku归属!A:B,2,0)</f>
        <v>许梓渝</v>
      </c>
    </row>
    <row r="4899" spans="1:13" s="59" customFormat="1" customHeight="1">
      <c r="A4899" s="59" t="s">
        <v>13396</v>
      </c>
      <c r="B4899" s="59" t="s">
        <v>13397</v>
      </c>
      <c r="C4899" s="59" t="s">
        <v>13398</v>
      </c>
      <c r="D4899" s="59" t="s">
        <v>19</v>
      </c>
      <c r="F4899" s="59" t="s">
        <v>5</v>
      </c>
      <c r="G4899" s="152" t="str">
        <f>VLOOKUP(D4899,sku归属!A:B,2,0)</f>
        <v>许梓渝</v>
      </c>
    </row>
    <row r="4900" spans="1:13" s="59" customFormat="1" customHeight="1">
      <c r="A4900" s="59" t="s">
        <v>13399</v>
      </c>
      <c r="B4900" s="59" t="s">
        <v>13400</v>
      </c>
      <c r="C4900" s="59" t="s">
        <v>13401</v>
      </c>
      <c r="D4900" s="59" t="s">
        <v>19</v>
      </c>
      <c r="F4900" s="59" t="s">
        <v>5</v>
      </c>
      <c r="G4900" s="152" t="str">
        <f>VLOOKUP(D4900,sku归属!A:B,2,0)</f>
        <v>许梓渝</v>
      </c>
    </row>
    <row r="4901" spans="1:13" s="59" customFormat="1" customHeight="1">
      <c r="A4901" s="59" t="s">
        <v>13402</v>
      </c>
      <c r="B4901" s="59" t="s">
        <v>13403</v>
      </c>
      <c r="C4901" s="59" t="s">
        <v>13404</v>
      </c>
      <c r="D4901" s="59" t="s">
        <v>19</v>
      </c>
      <c r="F4901" s="59" t="s">
        <v>5</v>
      </c>
      <c r="G4901" s="152" t="str">
        <f>VLOOKUP(D4901,sku归属!A:B,2,0)</f>
        <v>许梓渝</v>
      </c>
    </row>
    <row r="4902" spans="1:13" s="59" customFormat="1" customHeight="1">
      <c r="A4902" s="59" t="s">
        <v>13405</v>
      </c>
      <c r="B4902" s="59" t="s">
        <v>13406</v>
      </c>
      <c r="C4902" s="59" t="s">
        <v>13407</v>
      </c>
      <c r="D4902" s="59" t="s">
        <v>19</v>
      </c>
      <c r="F4902" s="59" t="s">
        <v>5</v>
      </c>
      <c r="G4902" s="152" t="str">
        <f>VLOOKUP(D4902,sku归属!A:B,2,0)</f>
        <v>许梓渝</v>
      </c>
    </row>
    <row r="4903" spans="1:13" s="59" customFormat="1" customHeight="1">
      <c r="A4903" s="59" t="s">
        <v>13408</v>
      </c>
      <c r="B4903" s="59" t="s">
        <v>13409</v>
      </c>
      <c r="C4903" s="59" t="s">
        <v>7746</v>
      </c>
      <c r="D4903" s="59" t="s">
        <v>19</v>
      </c>
      <c r="F4903" s="59" t="s">
        <v>5</v>
      </c>
      <c r="G4903" s="152" t="str">
        <f>VLOOKUP(D4903,sku归属!A:B,2,0)</f>
        <v>许梓渝</v>
      </c>
    </row>
    <row r="4904" spans="1:13" s="59" customFormat="1" customHeight="1">
      <c r="A4904" s="59" t="s">
        <v>13410</v>
      </c>
      <c r="B4904" s="59" t="s">
        <v>13411</v>
      </c>
      <c r="C4904" s="59" t="s">
        <v>7743</v>
      </c>
      <c r="D4904" s="59" t="s">
        <v>19</v>
      </c>
      <c r="F4904" s="59" t="s">
        <v>5</v>
      </c>
      <c r="G4904" s="152" t="str">
        <f>VLOOKUP(D4904,sku归属!A:B,2,0)</f>
        <v>许梓渝</v>
      </c>
    </row>
    <row r="4905" spans="1:13" s="59" customFormat="1" customHeight="1">
      <c r="A4905" s="59" t="s">
        <v>13412</v>
      </c>
      <c r="B4905" s="59" t="s">
        <v>13413</v>
      </c>
      <c r="C4905" s="59" t="s">
        <v>7737</v>
      </c>
      <c r="D4905" s="59" t="s">
        <v>19</v>
      </c>
      <c r="F4905" s="59" t="s">
        <v>5</v>
      </c>
      <c r="G4905" s="152" t="str">
        <f>VLOOKUP(D4905,sku归属!A:B,2,0)</f>
        <v>许梓渝</v>
      </c>
    </row>
    <row r="4906" spans="1:13" s="59" customFormat="1" customHeight="1">
      <c r="A4906" s="59" t="s">
        <v>13414</v>
      </c>
      <c r="B4906" s="59" t="s">
        <v>13415</v>
      </c>
      <c r="C4906" s="59" t="s">
        <v>7740</v>
      </c>
      <c r="D4906" s="59" t="s">
        <v>19</v>
      </c>
      <c r="F4906" s="59" t="s">
        <v>5</v>
      </c>
      <c r="G4906" s="152" t="str">
        <f>VLOOKUP(D4906,sku归属!A:B,2,0)</f>
        <v>许梓渝</v>
      </c>
    </row>
    <row r="4907" spans="1:13" s="59" customFormat="1" customHeight="1">
      <c r="A4907" s="59" t="s">
        <v>13416</v>
      </c>
      <c r="B4907" s="59" t="s">
        <v>13417</v>
      </c>
      <c r="C4907" s="59" t="s">
        <v>13418</v>
      </c>
      <c r="D4907" s="59" t="s">
        <v>19</v>
      </c>
      <c r="F4907" s="59" t="s">
        <v>5</v>
      </c>
      <c r="G4907" s="152" t="str">
        <f>VLOOKUP(D4907,sku归属!A:B,2,0)</f>
        <v>许梓渝</v>
      </c>
    </row>
    <row r="4908" spans="1:13" s="59" customFormat="1" customHeight="1">
      <c r="A4908" s="59" t="s">
        <v>13419</v>
      </c>
      <c r="B4908" s="59" t="s">
        <v>13420</v>
      </c>
      <c r="C4908" s="59" t="s">
        <v>13421</v>
      </c>
      <c r="D4908" s="59" t="s">
        <v>19</v>
      </c>
      <c r="F4908" s="59" t="s">
        <v>5</v>
      </c>
      <c r="G4908" s="152" t="str">
        <f>VLOOKUP(D4908,sku归属!A:B,2,0)</f>
        <v>许梓渝</v>
      </c>
    </row>
    <row r="4909" spans="1:13" s="59" customFormat="1" customHeight="1">
      <c r="A4909" s="59" t="s">
        <v>13422</v>
      </c>
      <c r="B4909" s="59" t="s">
        <v>13423</v>
      </c>
      <c r="C4909" s="59" t="s">
        <v>13424</v>
      </c>
      <c r="D4909" s="59" t="s">
        <v>19</v>
      </c>
      <c r="F4909" s="59" t="s">
        <v>5</v>
      </c>
      <c r="G4909" s="152" t="str">
        <f>VLOOKUP(D4909,sku归属!A:B,2,0)</f>
        <v>许梓渝</v>
      </c>
    </row>
    <row r="4910" spans="1:13" s="59" customFormat="1" customHeight="1">
      <c r="A4910" s="59" t="s">
        <v>13425</v>
      </c>
      <c r="B4910" s="59" t="s">
        <v>13426</v>
      </c>
      <c r="C4910" s="59" t="s">
        <v>13427</v>
      </c>
      <c r="D4910" s="59" t="s">
        <v>19</v>
      </c>
      <c r="F4910" s="59" t="s">
        <v>5</v>
      </c>
      <c r="G4910" s="152" t="str">
        <f>VLOOKUP(D4910,sku归属!A:B,2,0)</f>
        <v>许梓渝</v>
      </c>
    </row>
    <row r="4911" spans="1:13" s="59" customFormat="1" customHeight="1">
      <c r="A4911" s="59" t="s">
        <v>13428</v>
      </c>
      <c r="B4911" s="59" t="s">
        <v>13429</v>
      </c>
      <c r="C4911" s="59" t="s">
        <v>7728</v>
      </c>
      <c r="D4911" s="59" t="s">
        <v>19</v>
      </c>
      <c r="F4911" s="59" t="s">
        <v>5</v>
      </c>
      <c r="G4911" s="152" t="str">
        <f>VLOOKUP(D4911,sku归属!A:B,2,0)</f>
        <v>许梓渝</v>
      </c>
    </row>
    <row r="4912" spans="1:13" s="59" customFormat="1" customHeight="1">
      <c r="A4912" s="59" t="s">
        <v>13430</v>
      </c>
      <c r="B4912" s="59" t="s">
        <v>13431</v>
      </c>
      <c r="C4912" s="59" t="s">
        <v>7734</v>
      </c>
      <c r="D4912" s="59" t="s">
        <v>19</v>
      </c>
      <c r="F4912" s="59" t="s">
        <v>5</v>
      </c>
      <c r="G4912" s="152" t="str">
        <f>VLOOKUP(D4912,sku归属!A:B,2,0)</f>
        <v>许梓渝</v>
      </c>
    </row>
    <row r="4913" spans="1:13" s="59" customFormat="1" customHeight="1">
      <c r="A4913" s="59" t="s">
        <v>13432</v>
      </c>
      <c r="B4913" s="59" t="s">
        <v>13433</v>
      </c>
      <c r="C4913" s="59" t="s">
        <v>7731</v>
      </c>
      <c r="D4913" s="59" t="s">
        <v>19</v>
      </c>
      <c r="F4913" s="59" t="s">
        <v>5</v>
      </c>
      <c r="G4913" s="152" t="str">
        <f>VLOOKUP(D4913,sku归属!A:B,2,0)</f>
        <v>许梓渝</v>
      </c>
    </row>
    <row r="4914" spans="1:13" s="59" customFormat="1" customHeight="1">
      <c r="A4914" s="59" t="s">
        <v>13434</v>
      </c>
      <c r="B4914" s="59" t="s">
        <v>13435</v>
      </c>
      <c r="C4914" s="59" t="s">
        <v>13436</v>
      </c>
      <c r="D4914" s="59" t="s">
        <v>19</v>
      </c>
      <c r="F4914" s="59" t="s">
        <v>5</v>
      </c>
      <c r="G4914" s="152" t="str">
        <f>VLOOKUP(D4914,sku归属!A:B,2,0)</f>
        <v>许梓渝</v>
      </c>
    </row>
    <row r="4915" spans="1:13" s="59" customFormat="1" customHeight="1">
      <c r="A4915" s="59" t="s">
        <v>13437</v>
      </c>
      <c r="B4915" s="59" t="s">
        <v>13438</v>
      </c>
      <c r="C4915" s="59" t="s">
        <v>7725</v>
      </c>
      <c r="D4915" s="59" t="s">
        <v>19</v>
      </c>
      <c r="F4915" s="59" t="s">
        <v>5</v>
      </c>
      <c r="G4915" s="152" t="str">
        <f>VLOOKUP(D4915,sku归属!A:B,2,0)</f>
        <v>许梓渝</v>
      </c>
    </row>
    <row r="4916" spans="1:13" s="59" customFormat="1" customHeight="1">
      <c r="A4916" s="59" t="s">
        <v>13439</v>
      </c>
      <c r="B4916" s="59" t="s">
        <v>13440</v>
      </c>
      <c r="C4916" s="59" t="s">
        <v>13441</v>
      </c>
      <c r="D4916" s="59" t="s">
        <v>19</v>
      </c>
      <c r="F4916" s="59" t="s">
        <v>5</v>
      </c>
      <c r="G4916" s="152" t="str">
        <f>VLOOKUP(D4916,sku归属!A:B,2,0)</f>
        <v>许梓渝</v>
      </c>
    </row>
    <row r="4917" spans="1:13" s="59" customFormat="1" customHeight="1">
      <c r="A4917" s="59" t="s">
        <v>13442</v>
      </c>
      <c r="B4917" s="59" t="s">
        <v>13443</v>
      </c>
      <c r="C4917" s="59" t="s">
        <v>13444</v>
      </c>
      <c r="D4917" s="59" t="s">
        <v>19</v>
      </c>
      <c r="F4917" s="59" t="s">
        <v>5</v>
      </c>
      <c r="G4917" s="152" t="str">
        <f>VLOOKUP(D4917,sku归属!A:B,2,0)</f>
        <v>许梓渝</v>
      </c>
    </row>
    <row r="4918" spans="1:13" s="59" customFormat="1" customHeight="1">
      <c r="A4918" s="59" t="s">
        <v>13445</v>
      </c>
      <c r="B4918" s="59" t="s">
        <v>13446</v>
      </c>
      <c r="C4918" s="59" t="s">
        <v>13447</v>
      </c>
      <c r="D4918" s="59" t="s">
        <v>19</v>
      </c>
      <c r="F4918" s="59" t="s">
        <v>5</v>
      </c>
      <c r="G4918" s="152" t="str">
        <f>VLOOKUP(D4918,sku归属!A:B,2,0)</f>
        <v>许梓渝</v>
      </c>
    </row>
    <row r="4919" spans="1:13" s="59" customFormat="1" customHeight="1">
      <c r="A4919" s="59" t="s">
        <v>13448</v>
      </c>
      <c r="B4919" s="59" t="s">
        <v>13449</v>
      </c>
      <c r="C4919" s="59" t="s">
        <v>13450</v>
      </c>
      <c r="D4919" s="59" t="s">
        <v>19</v>
      </c>
      <c r="F4919" s="59" t="s">
        <v>5</v>
      </c>
      <c r="G4919" s="152" t="str">
        <f>VLOOKUP(D4919,sku归属!A:B,2,0)</f>
        <v>许梓渝</v>
      </c>
    </row>
    <row r="4920" spans="1:13" s="59" customFormat="1" customHeight="1">
      <c r="A4920" s="59" t="s">
        <v>13451</v>
      </c>
      <c r="B4920" s="59" t="s">
        <v>13452</v>
      </c>
      <c r="C4920" s="59" t="s">
        <v>13453</v>
      </c>
      <c r="D4920" s="59" t="s">
        <v>19</v>
      </c>
      <c r="F4920" s="59" t="s">
        <v>5</v>
      </c>
      <c r="G4920" s="152" t="str">
        <f>VLOOKUP(D4920,sku归属!A:B,2,0)</f>
        <v>许梓渝</v>
      </c>
    </row>
    <row r="4921" spans="1:13" s="59" customFormat="1" customHeight="1">
      <c r="A4921" s="59" t="s">
        <v>13454</v>
      </c>
      <c r="B4921" s="59" t="s">
        <v>13455</v>
      </c>
      <c r="C4921" s="59" t="s">
        <v>13456</v>
      </c>
      <c r="D4921" s="59" t="s">
        <v>19</v>
      </c>
      <c r="F4921" s="59" t="s">
        <v>5</v>
      </c>
      <c r="G4921" s="152" t="str">
        <f>VLOOKUP(D4921,sku归属!A:B,2,0)</f>
        <v>许梓渝</v>
      </c>
    </row>
    <row r="4922" spans="1:13" s="59" customFormat="1" customHeight="1">
      <c r="A4922" s="59" t="s">
        <v>13457</v>
      </c>
      <c r="B4922" s="59" t="s">
        <v>13458</v>
      </c>
      <c r="C4922" s="59" t="s">
        <v>13459</v>
      </c>
      <c r="D4922" s="59" t="s">
        <v>19</v>
      </c>
      <c r="F4922" s="59" t="s">
        <v>5</v>
      </c>
      <c r="G4922" s="152" t="str">
        <f>VLOOKUP(D4922,sku归属!A:B,2,0)</f>
        <v>许梓渝</v>
      </c>
    </row>
    <row r="4923" spans="1:13" s="59" customFormat="1" customHeight="1">
      <c r="A4923" s="59" t="s">
        <v>13460</v>
      </c>
      <c r="B4923" s="59" t="s">
        <v>13461</v>
      </c>
      <c r="C4923" s="59" t="s">
        <v>13462</v>
      </c>
      <c r="D4923" s="59" t="s">
        <v>19</v>
      </c>
      <c r="F4923" s="59" t="s">
        <v>5</v>
      </c>
      <c r="G4923" s="152" t="str">
        <f>VLOOKUP(D4923,sku归属!A:B,2,0)</f>
        <v>许梓渝</v>
      </c>
    </row>
    <row r="4924" spans="1:13" s="59" customFormat="1" customHeight="1">
      <c r="A4924" s="59" t="s">
        <v>13463</v>
      </c>
      <c r="B4924" s="59" t="s">
        <v>13464</v>
      </c>
      <c r="C4924" s="59" t="s">
        <v>13465</v>
      </c>
      <c r="D4924" s="59" t="s">
        <v>19</v>
      </c>
      <c r="F4924" s="59" t="s">
        <v>5</v>
      </c>
      <c r="G4924" s="152" t="str">
        <f>VLOOKUP(D4924,sku归属!A:B,2,0)</f>
        <v>许梓渝</v>
      </c>
    </row>
    <row r="4925" spans="1:13" s="59" customFormat="1" customHeight="1">
      <c r="A4925" s="59" t="s">
        <v>13466</v>
      </c>
      <c r="B4925" s="59" t="s">
        <v>13467</v>
      </c>
      <c r="C4925" s="59" t="s">
        <v>13468</v>
      </c>
      <c r="D4925" s="59" t="s">
        <v>19</v>
      </c>
      <c r="F4925" s="59" t="s">
        <v>5</v>
      </c>
      <c r="G4925" s="152" t="str">
        <f>VLOOKUP(D4925,sku归属!A:B,2,0)</f>
        <v>许梓渝</v>
      </c>
    </row>
    <row r="4926" spans="1:13" s="59" customFormat="1" customHeight="1">
      <c r="A4926" s="59" t="s">
        <v>13469</v>
      </c>
      <c r="B4926" s="59" t="s">
        <v>13470</v>
      </c>
      <c r="C4926" s="59" t="s">
        <v>13471</v>
      </c>
      <c r="D4926" s="59" t="s">
        <v>19</v>
      </c>
      <c r="F4926" s="59" t="s">
        <v>5</v>
      </c>
      <c r="G4926" s="152" t="str">
        <f>VLOOKUP(D4926,sku归属!A:B,2,0)</f>
        <v>许梓渝</v>
      </c>
    </row>
    <row r="4927" spans="1:13" s="59" customFormat="1" customHeight="1">
      <c r="A4927" s="59" t="s">
        <v>13472</v>
      </c>
      <c r="B4927" s="59" t="s">
        <v>13473</v>
      </c>
      <c r="C4927" s="59" t="s">
        <v>13474</v>
      </c>
      <c r="D4927" s="59" t="s">
        <v>19</v>
      </c>
      <c r="F4927" s="59" t="s">
        <v>5</v>
      </c>
      <c r="G4927" s="152" t="str">
        <f>VLOOKUP(D4927,sku归属!A:B,2,0)</f>
        <v>许梓渝</v>
      </c>
    </row>
    <row r="4928" spans="1:13" s="59" customFormat="1" customHeight="1">
      <c r="A4928" s="59" t="s">
        <v>13475</v>
      </c>
      <c r="B4928" s="59" t="s">
        <v>13476</v>
      </c>
      <c r="C4928" s="59" t="s">
        <v>13477</v>
      </c>
      <c r="D4928" s="59" t="s">
        <v>19</v>
      </c>
      <c r="F4928" s="59" t="s">
        <v>5</v>
      </c>
      <c r="G4928" s="152" t="str">
        <f>VLOOKUP(D4928,sku归属!A:B,2,0)</f>
        <v>许梓渝</v>
      </c>
    </row>
    <row r="4929" spans="1:13" s="59" customFormat="1" customHeight="1">
      <c r="A4929" s="59" t="s">
        <v>13478</v>
      </c>
      <c r="B4929" s="59" t="s">
        <v>13479</v>
      </c>
      <c r="C4929" s="59" t="s">
        <v>13480</v>
      </c>
      <c r="D4929" s="59" t="s">
        <v>19</v>
      </c>
      <c r="F4929" s="59" t="s">
        <v>5</v>
      </c>
      <c r="G4929" s="152" t="str">
        <f>VLOOKUP(D4929,sku归属!A:B,2,0)</f>
        <v>许梓渝</v>
      </c>
    </row>
    <row r="4930" spans="1:13" s="59" customFormat="1" customHeight="1">
      <c r="A4930" s="59" t="s">
        <v>13481</v>
      </c>
      <c r="B4930" s="59" t="s">
        <v>13482</v>
      </c>
      <c r="C4930" s="59" t="s">
        <v>13483</v>
      </c>
      <c r="D4930" s="59" t="s">
        <v>19</v>
      </c>
      <c r="F4930" s="59" t="s">
        <v>5</v>
      </c>
      <c r="G4930" s="152" t="str">
        <f>VLOOKUP(D4930,sku归属!A:B,2,0)</f>
        <v>许梓渝</v>
      </c>
    </row>
    <row r="4931" spans="1:13" s="59" customFormat="1" customHeight="1">
      <c r="A4931" s="59" t="s">
        <v>13484</v>
      </c>
      <c r="B4931" s="59" t="s">
        <v>13485</v>
      </c>
      <c r="C4931" s="59" t="s">
        <v>13486</v>
      </c>
      <c r="D4931" s="59" t="s">
        <v>19</v>
      </c>
      <c r="F4931" s="59" t="s">
        <v>5</v>
      </c>
      <c r="G4931" s="152" t="str">
        <f>VLOOKUP(D4931,sku归属!A:B,2,0)</f>
        <v>许梓渝</v>
      </c>
    </row>
    <row r="4932" spans="1:13" s="59" customFormat="1" customHeight="1">
      <c r="A4932" s="59" t="s">
        <v>13487</v>
      </c>
      <c r="B4932" s="59" t="s">
        <v>13488</v>
      </c>
      <c r="C4932" s="59" t="s">
        <v>13489</v>
      </c>
      <c r="D4932" s="59" t="s">
        <v>19</v>
      </c>
      <c r="F4932" s="59" t="s">
        <v>5</v>
      </c>
      <c r="G4932" s="152" t="str">
        <f>VLOOKUP(D4932,sku归属!A:B,2,0)</f>
        <v>许梓渝</v>
      </c>
    </row>
    <row r="4933" spans="1:13" s="59" customFormat="1" customHeight="1">
      <c r="A4933" s="59" t="s">
        <v>13490</v>
      </c>
      <c r="B4933" s="59" t="s">
        <v>13491</v>
      </c>
      <c r="C4933" s="59" t="s">
        <v>13492</v>
      </c>
      <c r="D4933" s="59" t="s">
        <v>19</v>
      </c>
      <c r="F4933" s="59" t="s">
        <v>5</v>
      </c>
      <c r="G4933" s="152" t="str">
        <f>VLOOKUP(D4933,sku归属!A:B,2,0)</f>
        <v>许梓渝</v>
      </c>
    </row>
    <row r="4934" spans="1:13" s="59" customFormat="1" customHeight="1">
      <c r="A4934" s="59" t="s">
        <v>13493</v>
      </c>
      <c r="B4934" s="59" t="s">
        <v>13494</v>
      </c>
      <c r="C4934" s="59" t="s">
        <v>13495</v>
      </c>
      <c r="D4934" s="59" t="s">
        <v>19</v>
      </c>
      <c r="F4934" s="59" t="s">
        <v>5</v>
      </c>
      <c r="G4934" s="152" t="str">
        <f>VLOOKUP(D4934,sku归属!A:B,2,0)</f>
        <v>许梓渝</v>
      </c>
    </row>
    <row r="4935" spans="1:13" s="59" customFormat="1" customHeight="1">
      <c r="A4935" s="59" t="s">
        <v>13496</v>
      </c>
      <c r="B4935" s="59" t="s">
        <v>13497</v>
      </c>
      <c r="C4935" s="59" t="s">
        <v>13498</v>
      </c>
      <c r="D4935" s="59" t="s">
        <v>19</v>
      </c>
      <c r="F4935" s="59" t="s">
        <v>5</v>
      </c>
      <c r="G4935" s="152" t="str">
        <f>VLOOKUP(D4935,sku归属!A:B,2,0)</f>
        <v>许梓渝</v>
      </c>
    </row>
    <row r="4936" spans="1:13" s="59" customFormat="1" customHeight="1">
      <c r="A4936" s="59" t="s">
        <v>13499</v>
      </c>
      <c r="B4936" s="59" t="s">
        <v>13500</v>
      </c>
      <c r="C4936" s="59" t="s">
        <v>13501</v>
      </c>
      <c r="D4936" s="59" t="s">
        <v>19</v>
      </c>
      <c r="F4936" s="59" t="s">
        <v>5</v>
      </c>
      <c r="G4936" s="152" t="str">
        <f>VLOOKUP(D4936,sku归属!A:B,2,0)</f>
        <v>许梓渝</v>
      </c>
    </row>
    <row r="4937" spans="1:13" s="59" customFormat="1" customHeight="1">
      <c r="A4937" s="59" t="s">
        <v>13502</v>
      </c>
      <c r="B4937" s="59" t="s">
        <v>13503</v>
      </c>
      <c r="C4937" s="59" t="s">
        <v>13504</v>
      </c>
      <c r="D4937" s="59" t="s">
        <v>19</v>
      </c>
      <c r="F4937" s="59" t="s">
        <v>5</v>
      </c>
      <c r="G4937" s="152" t="str">
        <f>VLOOKUP(D4937,sku归属!A:B,2,0)</f>
        <v>许梓渝</v>
      </c>
    </row>
    <row r="4938" spans="1:13" s="59" customFormat="1" customHeight="1">
      <c r="A4938" s="59" t="s">
        <v>13505</v>
      </c>
      <c r="B4938" s="59" t="s">
        <v>13506</v>
      </c>
      <c r="C4938" s="59" t="s">
        <v>13507</v>
      </c>
      <c r="D4938" s="59" t="s">
        <v>19</v>
      </c>
      <c r="F4938" s="59" t="s">
        <v>5</v>
      </c>
      <c r="G4938" s="152" t="str">
        <f>VLOOKUP(D4938,sku归属!A:B,2,0)</f>
        <v>许梓渝</v>
      </c>
    </row>
    <row r="4939" spans="1:13" s="59" customFormat="1" customHeight="1">
      <c r="A4939" s="59" t="s">
        <v>13508</v>
      </c>
      <c r="B4939" s="59" t="s">
        <v>13509</v>
      </c>
      <c r="C4939" s="59" t="s">
        <v>13510</v>
      </c>
      <c r="D4939" s="59" t="s">
        <v>19</v>
      </c>
      <c r="F4939" s="59" t="s">
        <v>5</v>
      </c>
      <c r="G4939" s="152" t="str">
        <f>VLOOKUP(D4939,sku归属!A:B,2,0)</f>
        <v>许梓渝</v>
      </c>
    </row>
    <row r="4940" spans="1:13" s="59" customFormat="1" customHeight="1">
      <c r="A4940" s="59" t="s">
        <v>13511</v>
      </c>
      <c r="B4940" s="59" t="s">
        <v>13512</v>
      </c>
      <c r="C4940" s="59" t="s">
        <v>13513</v>
      </c>
      <c r="D4940" s="59" t="s">
        <v>19</v>
      </c>
      <c r="F4940" s="59" t="s">
        <v>5</v>
      </c>
      <c r="G4940" s="152" t="str">
        <f>VLOOKUP(D4940,sku归属!A:B,2,0)</f>
        <v>许梓渝</v>
      </c>
    </row>
    <row r="4941" spans="1:13" s="59" customFormat="1" customHeight="1">
      <c r="A4941" s="59" t="s">
        <v>13514</v>
      </c>
      <c r="B4941" s="59" t="s">
        <v>13515</v>
      </c>
      <c r="C4941" s="59" t="s">
        <v>13516</v>
      </c>
      <c r="D4941" s="59" t="s">
        <v>19</v>
      </c>
      <c r="F4941" s="59" t="s">
        <v>5</v>
      </c>
      <c r="G4941" s="152" t="str">
        <f>VLOOKUP(D4941,sku归属!A:B,2,0)</f>
        <v>许梓渝</v>
      </c>
    </row>
    <row r="4942" spans="1:13" s="59" customFormat="1" customHeight="1">
      <c r="A4942" s="59" t="s">
        <v>13517</v>
      </c>
      <c r="B4942" s="59" t="s">
        <v>13518</v>
      </c>
      <c r="C4942" s="59" t="s">
        <v>13519</v>
      </c>
      <c r="D4942" s="59" t="s">
        <v>19</v>
      </c>
      <c r="F4942" s="59" t="s">
        <v>5</v>
      </c>
      <c r="G4942" s="152" t="str">
        <f>VLOOKUP(D4942,sku归属!A:B,2,0)</f>
        <v>许梓渝</v>
      </c>
    </row>
    <row r="4943" spans="1:13" s="59" customFormat="1" customHeight="1">
      <c r="A4943" s="59" t="s">
        <v>13520</v>
      </c>
      <c r="B4943" s="59" t="s">
        <v>13521</v>
      </c>
      <c r="C4943" s="59" t="s">
        <v>13522</v>
      </c>
      <c r="D4943" s="59" t="s">
        <v>19</v>
      </c>
      <c r="F4943" s="59" t="s">
        <v>5</v>
      </c>
      <c r="G4943" s="152" t="str">
        <f>VLOOKUP(D4943,sku归属!A:B,2,0)</f>
        <v>许梓渝</v>
      </c>
    </row>
    <row r="4944" spans="1:13" s="59" customFormat="1" customHeight="1">
      <c r="A4944" s="59" t="s">
        <v>13523</v>
      </c>
      <c r="B4944" s="59" t="s">
        <v>13524</v>
      </c>
      <c r="C4944" s="59" t="s">
        <v>13525</v>
      </c>
      <c r="D4944" s="59" t="s">
        <v>19</v>
      </c>
      <c r="F4944" s="59" t="s">
        <v>5</v>
      </c>
      <c r="G4944" s="152" t="str">
        <f>VLOOKUP(D4944,sku归属!A:B,2,0)</f>
        <v>许梓渝</v>
      </c>
    </row>
    <row r="4945" spans="1:13" s="59" customFormat="1" customHeight="1">
      <c r="A4945" s="59" t="s">
        <v>13526</v>
      </c>
      <c r="B4945" s="59" t="s">
        <v>13527</v>
      </c>
      <c r="C4945" s="59" t="s">
        <v>13528</v>
      </c>
      <c r="D4945" s="59" t="s">
        <v>19</v>
      </c>
      <c r="F4945" s="59" t="s">
        <v>5</v>
      </c>
      <c r="G4945" s="152" t="str">
        <f>VLOOKUP(D4945,sku归属!A:B,2,0)</f>
        <v>许梓渝</v>
      </c>
    </row>
    <row r="4946" spans="1:13" s="59" customFormat="1" customHeight="1">
      <c r="A4946" s="59" t="s">
        <v>13529</v>
      </c>
      <c r="B4946" s="59" t="s">
        <v>13530</v>
      </c>
      <c r="C4946" s="59" t="s">
        <v>13531</v>
      </c>
      <c r="D4946" s="59" t="s">
        <v>19</v>
      </c>
      <c r="F4946" s="59" t="s">
        <v>5</v>
      </c>
      <c r="G4946" s="152" t="str">
        <f>VLOOKUP(D4946,sku归属!A:B,2,0)</f>
        <v>许梓渝</v>
      </c>
    </row>
    <row r="4947" spans="1:13" s="59" customFormat="1" customHeight="1">
      <c r="A4947" s="59" t="s">
        <v>13532</v>
      </c>
      <c r="B4947" s="59" t="s">
        <v>13533</v>
      </c>
      <c r="C4947" s="59" t="s">
        <v>13534</v>
      </c>
      <c r="D4947" s="59" t="s">
        <v>19</v>
      </c>
      <c r="F4947" s="59" t="s">
        <v>5</v>
      </c>
      <c r="G4947" s="152" t="str">
        <f>VLOOKUP(D4947,sku归属!A:B,2,0)</f>
        <v>许梓渝</v>
      </c>
    </row>
    <row r="4948" spans="1:13" s="59" customFormat="1" customHeight="1">
      <c r="A4948" s="59" t="s">
        <v>13535</v>
      </c>
      <c r="B4948" s="59" t="s">
        <v>13536</v>
      </c>
      <c r="C4948" s="59" t="s">
        <v>13537</v>
      </c>
      <c r="D4948" s="59" t="s">
        <v>19</v>
      </c>
      <c r="F4948" s="59" t="s">
        <v>5</v>
      </c>
      <c r="G4948" s="152" t="str">
        <f>VLOOKUP(D4948,sku归属!A:B,2,0)</f>
        <v>许梓渝</v>
      </c>
    </row>
    <row r="4949" spans="1:13" s="59" customFormat="1" customHeight="1">
      <c r="A4949" s="59" t="s">
        <v>13538</v>
      </c>
      <c r="B4949" s="59" t="s">
        <v>13539</v>
      </c>
      <c r="C4949" s="59" t="s">
        <v>13540</v>
      </c>
      <c r="D4949" s="59" t="s">
        <v>19</v>
      </c>
      <c r="F4949" s="59" t="s">
        <v>5</v>
      </c>
      <c r="G4949" s="152" t="str">
        <f>VLOOKUP(D4949,sku归属!A:B,2,0)</f>
        <v>许梓渝</v>
      </c>
    </row>
    <row r="4950" spans="1:13" s="59" customFormat="1" customHeight="1">
      <c r="A4950" s="59" t="s">
        <v>13541</v>
      </c>
      <c r="B4950" s="59" t="s">
        <v>13542</v>
      </c>
      <c r="C4950" s="59" t="s">
        <v>13543</v>
      </c>
      <c r="D4950" s="59" t="s">
        <v>19</v>
      </c>
      <c r="F4950" s="59" t="s">
        <v>5</v>
      </c>
      <c r="G4950" s="152" t="str">
        <f>VLOOKUP(D4950,sku归属!A:B,2,0)</f>
        <v>许梓渝</v>
      </c>
    </row>
    <row r="4951" spans="1:13" s="59" customFormat="1" customHeight="1">
      <c r="A4951" s="59" t="s">
        <v>13544</v>
      </c>
      <c r="B4951" s="59" t="s">
        <v>13545</v>
      </c>
      <c r="C4951" s="59" t="s">
        <v>13546</v>
      </c>
      <c r="D4951" s="59" t="s">
        <v>19</v>
      </c>
      <c r="F4951" s="59" t="s">
        <v>5</v>
      </c>
      <c r="G4951" s="152" t="str">
        <f>VLOOKUP(D4951,sku归属!A:B,2,0)</f>
        <v>许梓渝</v>
      </c>
    </row>
    <row r="4952" spans="1:13" s="59" customFormat="1" customHeight="1">
      <c r="A4952" s="59" t="s">
        <v>13547</v>
      </c>
      <c r="B4952" s="59" t="s">
        <v>13548</v>
      </c>
      <c r="C4952" s="59" t="s">
        <v>13549</v>
      </c>
      <c r="D4952" s="59" t="s">
        <v>19</v>
      </c>
      <c r="F4952" s="59" t="s">
        <v>5</v>
      </c>
      <c r="G4952" s="152" t="str">
        <f>VLOOKUP(D4952,sku归属!A:B,2,0)</f>
        <v>许梓渝</v>
      </c>
    </row>
    <row r="4953" spans="1:13" s="59" customFormat="1" customHeight="1">
      <c r="A4953" s="59" t="s">
        <v>13550</v>
      </c>
      <c r="B4953" s="59" t="s">
        <v>13551</v>
      </c>
      <c r="C4953" s="59" t="s">
        <v>13552</v>
      </c>
      <c r="D4953" s="59" t="s">
        <v>19</v>
      </c>
      <c r="F4953" s="59" t="s">
        <v>5</v>
      </c>
      <c r="G4953" s="152" t="str">
        <f>VLOOKUP(D4953,sku归属!A:B,2,0)</f>
        <v>许梓渝</v>
      </c>
    </row>
    <row r="4954" spans="1:13" s="59" customFormat="1" customHeight="1">
      <c r="A4954" s="59" t="s">
        <v>13553</v>
      </c>
      <c r="B4954" s="59" t="s">
        <v>13554</v>
      </c>
      <c r="C4954" s="59" t="s">
        <v>13555</v>
      </c>
      <c r="D4954" s="59" t="s">
        <v>17</v>
      </c>
      <c r="F4954" s="59" t="s">
        <v>5</v>
      </c>
      <c r="G4954" s="152" t="str">
        <f>VLOOKUP(D4954,sku归属!A:B,2,0)</f>
        <v>其他</v>
      </c>
    </row>
    <row r="4955" spans="1:13" s="59" customFormat="1" customHeight="1">
      <c r="A4955" s="59" t="s">
        <v>13556</v>
      </c>
      <c r="B4955" s="59" t="s">
        <v>13557</v>
      </c>
      <c r="C4955" s="59" t="s">
        <v>13558</v>
      </c>
      <c r="D4955" s="59" t="s">
        <v>17</v>
      </c>
      <c r="F4955" s="59" t="s">
        <v>5</v>
      </c>
      <c r="G4955" s="152" t="str">
        <f>VLOOKUP(D4955,sku归属!A:B,2,0)</f>
        <v>其他</v>
      </c>
    </row>
    <row r="4956" spans="1:13" s="59" customFormat="1" customHeight="1">
      <c r="A4956" s="59" t="s">
        <v>13559</v>
      </c>
      <c r="B4956" s="59" t="s">
        <v>13560</v>
      </c>
      <c r="C4956" s="59" t="s">
        <v>13561</v>
      </c>
      <c r="D4956" s="59" t="s">
        <v>17</v>
      </c>
      <c r="F4956" s="59" t="s">
        <v>5</v>
      </c>
      <c r="G4956" s="152" t="str">
        <f>VLOOKUP(D4956,sku归属!A:B,2,0)</f>
        <v>其他</v>
      </c>
    </row>
    <row r="4957" spans="1:13" s="59" customFormat="1" customHeight="1">
      <c r="A4957" s="59" t="s">
        <v>13562</v>
      </c>
      <c r="B4957" s="59" t="s">
        <v>13563</v>
      </c>
      <c r="C4957" s="59" t="s">
        <v>13564</v>
      </c>
      <c r="D4957" s="59" t="s">
        <v>17</v>
      </c>
      <c r="F4957" s="59" t="s">
        <v>5</v>
      </c>
      <c r="G4957" s="152" t="str">
        <f>VLOOKUP(D4957,sku归属!A:B,2,0)</f>
        <v>其他</v>
      </c>
    </row>
    <row r="4958" spans="1:13" s="59" customFormat="1" customHeight="1">
      <c r="A4958" s="59" t="s">
        <v>13565</v>
      </c>
      <c r="B4958" s="59" t="s">
        <v>13566</v>
      </c>
      <c r="C4958" s="59" t="s">
        <v>13567</v>
      </c>
      <c r="D4958" s="59" t="s">
        <v>17</v>
      </c>
      <c r="F4958" s="59" t="s">
        <v>5</v>
      </c>
      <c r="G4958" s="152" t="str">
        <f>VLOOKUP(D4958,sku归属!A:B,2,0)</f>
        <v>其他</v>
      </c>
    </row>
    <row r="4959" spans="1:13" s="59" customFormat="1" customHeight="1">
      <c r="A4959" s="59" t="s">
        <v>13568</v>
      </c>
      <c r="B4959" s="59" t="s">
        <v>13569</v>
      </c>
      <c r="C4959" s="59" t="s">
        <v>13570</v>
      </c>
      <c r="D4959" s="59" t="s">
        <v>17</v>
      </c>
      <c r="F4959" s="59" t="s">
        <v>5</v>
      </c>
      <c r="G4959" s="152" t="str">
        <f>VLOOKUP(D4959,sku归属!A:B,2,0)</f>
        <v>其他</v>
      </c>
    </row>
    <row r="4960" spans="1:13" s="59" customFormat="1" customHeight="1">
      <c r="A4960" s="59" t="s">
        <v>13571</v>
      </c>
      <c r="B4960" s="59" t="s">
        <v>13572</v>
      </c>
      <c r="C4960" s="59" t="s">
        <v>13573</v>
      </c>
      <c r="D4960" s="59" t="s">
        <v>17</v>
      </c>
      <c r="F4960" s="59" t="s">
        <v>5</v>
      </c>
      <c r="G4960" s="152" t="str">
        <f>VLOOKUP(D4960,sku归属!A:B,2,0)</f>
        <v>其他</v>
      </c>
    </row>
    <row r="4961" spans="1:13" s="59" customFormat="1" customHeight="1">
      <c r="A4961" s="59" t="s">
        <v>13574</v>
      </c>
      <c r="B4961" s="59" t="s">
        <v>13575</v>
      </c>
      <c r="C4961" s="59" t="s">
        <v>13576</v>
      </c>
      <c r="D4961" s="59" t="s">
        <v>17</v>
      </c>
      <c r="F4961" s="59" t="s">
        <v>5</v>
      </c>
      <c r="G4961" s="152" t="str">
        <f>VLOOKUP(D4961,sku归属!A:B,2,0)</f>
        <v>其他</v>
      </c>
    </row>
    <row r="4962" spans="1:13" s="59" customFormat="1" customHeight="1">
      <c r="A4962" s="59" t="s">
        <v>13577</v>
      </c>
      <c r="B4962" s="59" t="s">
        <v>13578</v>
      </c>
      <c r="C4962" s="59" t="s">
        <v>13579</v>
      </c>
      <c r="D4962" s="59" t="s">
        <v>17</v>
      </c>
      <c r="F4962" s="59" t="s">
        <v>5</v>
      </c>
      <c r="G4962" s="152" t="str">
        <f>VLOOKUP(D4962,sku归属!A:B,2,0)</f>
        <v>其他</v>
      </c>
    </row>
    <row r="4963" spans="1:13" s="59" customFormat="1" customHeight="1">
      <c r="A4963" s="59" t="s">
        <v>13580</v>
      </c>
      <c r="B4963" s="59" t="s">
        <v>13581</v>
      </c>
      <c r="C4963" s="59" t="s">
        <v>13582</v>
      </c>
      <c r="D4963" s="59" t="s">
        <v>17</v>
      </c>
      <c r="F4963" s="59" t="s">
        <v>5</v>
      </c>
      <c r="G4963" s="152" t="str">
        <f>VLOOKUP(D4963,sku归属!A:B,2,0)</f>
        <v>其他</v>
      </c>
    </row>
    <row r="4964" spans="1:13" s="59" customFormat="1" customHeight="1">
      <c r="A4964" s="59" t="s">
        <v>13583</v>
      </c>
      <c r="B4964" s="59" t="s">
        <v>13584</v>
      </c>
      <c r="C4964" s="59" t="s">
        <v>13585</v>
      </c>
      <c r="D4964" s="59" t="s">
        <v>17</v>
      </c>
      <c r="F4964" s="59" t="s">
        <v>5</v>
      </c>
      <c r="G4964" s="152" t="str">
        <f>VLOOKUP(D4964,sku归属!A:B,2,0)</f>
        <v>其他</v>
      </c>
    </row>
    <row r="4965" spans="1:13" s="59" customFormat="1" customHeight="1">
      <c r="A4965" s="59" t="s">
        <v>13586</v>
      </c>
      <c r="B4965" s="59" t="s">
        <v>13587</v>
      </c>
      <c r="C4965" s="59" t="s">
        <v>13588</v>
      </c>
      <c r="D4965" s="59" t="s">
        <v>17</v>
      </c>
      <c r="F4965" s="59" t="s">
        <v>5</v>
      </c>
      <c r="G4965" s="152" t="str">
        <f>VLOOKUP(D4965,sku归属!A:B,2,0)</f>
        <v>其他</v>
      </c>
    </row>
    <row r="4966" spans="1:13" s="59" customFormat="1" customHeight="1">
      <c r="A4966" s="59" t="s">
        <v>13589</v>
      </c>
      <c r="B4966" s="59" t="s">
        <v>13590</v>
      </c>
      <c r="C4966" s="59" t="s">
        <v>13591</v>
      </c>
      <c r="D4966" s="59" t="s">
        <v>17</v>
      </c>
      <c r="F4966" s="59" t="s">
        <v>5</v>
      </c>
      <c r="G4966" s="152" t="str">
        <f>VLOOKUP(D4966,sku归属!A:B,2,0)</f>
        <v>其他</v>
      </c>
    </row>
    <row r="4967" spans="1:13" s="59" customFormat="1" customHeight="1">
      <c r="A4967" s="59" t="s">
        <v>13592</v>
      </c>
      <c r="B4967" s="59" t="s">
        <v>13593</v>
      </c>
      <c r="C4967" s="59" t="s">
        <v>13594</v>
      </c>
      <c r="D4967" s="59" t="s">
        <v>17</v>
      </c>
      <c r="F4967" s="59" t="s">
        <v>5</v>
      </c>
      <c r="G4967" s="152" t="str">
        <f>VLOOKUP(D4967,sku归属!A:B,2,0)</f>
        <v>其他</v>
      </c>
    </row>
    <row r="4968" spans="1:13" s="59" customFormat="1" customHeight="1">
      <c r="A4968" s="59" t="s">
        <v>13595</v>
      </c>
      <c r="B4968" s="59" t="s">
        <v>13596</v>
      </c>
      <c r="C4968" s="59" t="s">
        <v>13597</v>
      </c>
      <c r="D4968" s="59" t="s">
        <v>17</v>
      </c>
      <c r="F4968" s="59" t="s">
        <v>5</v>
      </c>
      <c r="G4968" s="152" t="str">
        <f>VLOOKUP(D4968,sku归属!A:B,2,0)</f>
        <v>其他</v>
      </c>
    </row>
    <row r="4969" spans="1:13" s="59" customFormat="1" customHeight="1">
      <c r="A4969" s="59" t="s">
        <v>13598</v>
      </c>
      <c r="B4969" s="59" t="s">
        <v>13599</v>
      </c>
      <c r="C4969" s="59" t="s">
        <v>13600</v>
      </c>
      <c r="D4969" s="59" t="s">
        <v>17</v>
      </c>
      <c r="F4969" s="59" t="s">
        <v>5</v>
      </c>
      <c r="G4969" s="152" t="str">
        <f>VLOOKUP(D4969,sku归属!A:B,2,0)</f>
        <v>其他</v>
      </c>
    </row>
    <row r="4970" spans="1:13" s="59" customFormat="1" customHeight="1">
      <c r="A4970" s="59" t="s">
        <v>13601</v>
      </c>
      <c r="B4970" s="59" t="s">
        <v>13602</v>
      </c>
      <c r="C4970" s="59" t="s">
        <v>13603</v>
      </c>
      <c r="D4970" s="59" t="s">
        <v>17</v>
      </c>
      <c r="F4970" s="59" t="s">
        <v>5</v>
      </c>
      <c r="G4970" s="152" t="str">
        <f>VLOOKUP(D4970,sku归属!A:B,2,0)</f>
        <v>其他</v>
      </c>
    </row>
    <row r="4971" spans="1:13" s="59" customFormat="1" customHeight="1">
      <c r="A4971" s="59" t="s">
        <v>13604</v>
      </c>
      <c r="B4971" s="59" t="s">
        <v>13605</v>
      </c>
      <c r="C4971" s="59" t="s">
        <v>13606</v>
      </c>
      <c r="D4971" s="59" t="s">
        <v>17</v>
      </c>
      <c r="F4971" s="59" t="s">
        <v>5</v>
      </c>
      <c r="G4971" s="152" t="str">
        <f>VLOOKUP(D4971,sku归属!A:B,2,0)</f>
        <v>其他</v>
      </c>
    </row>
    <row r="4972" spans="1:13" s="59" customFormat="1" customHeight="1">
      <c r="A4972" s="59" t="s">
        <v>13607</v>
      </c>
      <c r="B4972" s="59" t="s">
        <v>13608</v>
      </c>
      <c r="C4972" s="59" t="s">
        <v>13609</v>
      </c>
      <c r="D4972" s="59" t="s">
        <v>17</v>
      </c>
      <c r="F4972" s="59" t="s">
        <v>5</v>
      </c>
      <c r="G4972" s="152" t="str">
        <f>VLOOKUP(D4972,sku归属!A:B,2,0)</f>
        <v>其他</v>
      </c>
    </row>
    <row r="4973" spans="1:13" s="59" customFormat="1" customHeight="1">
      <c r="A4973" s="59" t="s">
        <v>13610</v>
      </c>
      <c r="B4973" s="59" t="s">
        <v>13611</v>
      </c>
      <c r="C4973" s="59" t="s">
        <v>13612</v>
      </c>
      <c r="D4973" s="59" t="s">
        <v>17</v>
      </c>
      <c r="F4973" s="59" t="s">
        <v>5</v>
      </c>
      <c r="G4973" s="152" t="str">
        <f>VLOOKUP(D4973,sku归属!A:B,2,0)</f>
        <v>其他</v>
      </c>
    </row>
    <row r="4974" spans="1:13" s="59" customFormat="1" customHeight="1">
      <c r="A4974" s="59" t="s">
        <v>13613</v>
      </c>
      <c r="B4974" s="59" t="s">
        <v>13614</v>
      </c>
      <c r="C4974" s="59" t="s">
        <v>13615</v>
      </c>
      <c r="D4974" s="59" t="s">
        <v>17</v>
      </c>
      <c r="F4974" s="59" t="s">
        <v>5</v>
      </c>
      <c r="G4974" s="152" t="str">
        <f>VLOOKUP(D4974,sku归属!A:B,2,0)</f>
        <v>其他</v>
      </c>
    </row>
    <row r="4975" spans="1:13" s="59" customFormat="1" customHeight="1">
      <c r="A4975" s="59" t="s">
        <v>13616</v>
      </c>
      <c r="B4975" s="59" t="s">
        <v>13617</v>
      </c>
      <c r="C4975" s="59" t="s">
        <v>13618</v>
      </c>
      <c r="D4975" s="59" t="s">
        <v>17</v>
      </c>
      <c r="F4975" s="59" t="s">
        <v>5</v>
      </c>
      <c r="G4975" s="152" t="str">
        <f>VLOOKUP(D4975,sku归属!A:B,2,0)</f>
        <v>其他</v>
      </c>
    </row>
    <row r="4976" spans="1:13" s="59" customFormat="1" customHeight="1">
      <c r="A4976" s="59" t="s">
        <v>13619</v>
      </c>
      <c r="B4976" s="59" t="s">
        <v>13620</v>
      </c>
      <c r="C4976" s="59" t="s">
        <v>13621</v>
      </c>
      <c r="D4976" s="59" t="s">
        <v>17</v>
      </c>
      <c r="F4976" s="59" t="s">
        <v>5</v>
      </c>
      <c r="G4976" s="152" t="str">
        <f>VLOOKUP(D4976,sku归属!A:B,2,0)</f>
        <v>其他</v>
      </c>
    </row>
    <row r="4977" spans="1:13" s="59" customFormat="1" customHeight="1">
      <c r="A4977" s="59" t="s">
        <v>13622</v>
      </c>
      <c r="B4977" s="59" t="s">
        <v>13623</v>
      </c>
      <c r="C4977" s="59" t="s">
        <v>13624</v>
      </c>
      <c r="D4977" s="59" t="s">
        <v>17</v>
      </c>
      <c r="F4977" s="59" t="s">
        <v>5</v>
      </c>
      <c r="G4977" s="152" t="str">
        <f>VLOOKUP(D4977,sku归属!A:B,2,0)</f>
        <v>其他</v>
      </c>
    </row>
    <row r="4978" spans="1:13" s="59" customFormat="1" customHeight="1">
      <c r="A4978" s="59" t="s">
        <v>13625</v>
      </c>
      <c r="B4978" s="59" t="s">
        <v>13626</v>
      </c>
      <c r="C4978" s="59" t="s">
        <v>13627</v>
      </c>
      <c r="D4978" s="59" t="s">
        <v>17</v>
      </c>
      <c r="F4978" s="59" t="s">
        <v>5</v>
      </c>
      <c r="G4978" s="152" t="str">
        <f>VLOOKUP(D4978,sku归属!A:B,2,0)</f>
        <v>其他</v>
      </c>
    </row>
    <row r="4979" spans="1:13" s="59" customFormat="1" customHeight="1">
      <c r="A4979" s="59" t="s">
        <v>13628</v>
      </c>
      <c r="B4979" s="59" t="s">
        <v>13629</v>
      </c>
      <c r="C4979" s="59" t="s">
        <v>13630</v>
      </c>
      <c r="D4979" s="59" t="s">
        <v>17</v>
      </c>
      <c r="F4979" s="59" t="s">
        <v>5</v>
      </c>
      <c r="G4979" s="152" t="str">
        <f>VLOOKUP(D4979,sku归属!A:B,2,0)</f>
        <v>其他</v>
      </c>
    </row>
    <row r="4980" spans="1:13" s="59" customFormat="1" customHeight="1">
      <c r="A4980" s="59" t="s">
        <v>13631</v>
      </c>
      <c r="B4980" s="59" t="s">
        <v>13632</v>
      </c>
      <c r="C4980" s="59" t="s">
        <v>13633</v>
      </c>
      <c r="D4980" s="59" t="s">
        <v>17</v>
      </c>
      <c r="F4980" s="59" t="s">
        <v>5</v>
      </c>
      <c r="G4980" s="152" t="str">
        <f>VLOOKUP(D4980,sku归属!A:B,2,0)</f>
        <v>其他</v>
      </c>
    </row>
    <row r="4981" spans="1:13" s="59" customFormat="1" customHeight="1">
      <c r="A4981" s="59" t="s">
        <v>13634</v>
      </c>
      <c r="B4981" s="59" t="s">
        <v>13635</v>
      </c>
      <c r="C4981" s="59" t="s">
        <v>13636</v>
      </c>
      <c r="D4981" s="59" t="s">
        <v>17</v>
      </c>
      <c r="F4981" s="59" t="s">
        <v>5</v>
      </c>
      <c r="G4981" s="152" t="str">
        <f>VLOOKUP(D4981,sku归属!A:B,2,0)</f>
        <v>其他</v>
      </c>
    </row>
    <row r="4982" spans="1:13" s="59" customFormat="1" customHeight="1">
      <c r="A4982" s="59" t="s">
        <v>13637</v>
      </c>
      <c r="B4982" s="59" t="s">
        <v>13638</v>
      </c>
      <c r="C4982" s="59" t="s">
        <v>13639</v>
      </c>
      <c r="D4982" s="59" t="s">
        <v>17</v>
      </c>
      <c r="F4982" s="59" t="s">
        <v>5</v>
      </c>
      <c r="G4982" s="152" t="str">
        <f>VLOOKUP(D4982,sku归属!A:B,2,0)</f>
        <v>其他</v>
      </c>
    </row>
    <row r="4983" spans="1:13" s="59" customFormat="1" customHeight="1">
      <c r="A4983" s="59" t="s">
        <v>13640</v>
      </c>
      <c r="B4983" s="59" t="s">
        <v>13641</v>
      </c>
      <c r="C4983" s="59" t="s">
        <v>13642</v>
      </c>
      <c r="D4983" s="59" t="s">
        <v>17</v>
      </c>
      <c r="F4983" s="59" t="s">
        <v>5</v>
      </c>
      <c r="G4983" s="152" t="str">
        <f>VLOOKUP(D4983,sku归属!A:B,2,0)</f>
        <v>其他</v>
      </c>
    </row>
    <row r="4984" spans="1:13" s="59" customFormat="1" customHeight="1">
      <c r="A4984" s="59" t="s">
        <v>13643</v>
      </c>
      <c r="B4984" s="59" t="s">
        <v>13644</v>
      </c>
      <c r="C4984" s="59" t="s">
        <v>13645</v>
      </c>
      <c r="D4984" s="59" t="s">
        <v>17</v>
      </c>
      <c r="F4984" s="59" t="s">
        <v>5</v>
      </c>
      <c r="G4984" s="152" t="str">
        <f>VLOOKUP(D4984,sku归属!A:B,2,0)</f>
        <v>其他</v>
      </c>
    </row>
    <row r="4985" spans="1:13" s="59" customFormat="1" customHeight="1">
      <c r="A4985" s="59" t="s">
        <v>13646</v>
      </c>
      <c r="B4985" s="59" t="s">
        <v>13647</v>
      </c>
      <c r="C4985" s="59" t="s">
        <v>13648</v>
      </c>
      <c r="D4985" s="59" t="s">
        <v>17</v>
      </c>
      <c r="F4985" s="59" t="s">
        <v>5</v>
      </c>
      <c r="G4985" s="152" t="str">
        <f>VLOOKUP(D4985,sku归属!A:B,2,0)</f>
        <v>其他</v>
      </c>
    </row>
    <row r="4986" spans="1:13" s="59" customFormat="1" customHeight="1">
      <c r="A4986" s="59" t="s">
        <v>13649</v>
      </c>
      <c r="B4986" s="59" t="s">
        <v>13650</v>
      </c>
      <c r="C4986" s="59" t="s">
        <v>13651</v>
      </c>
      <c r="D4986" s="59" t="s">
        <v>17</v>
      </c>
      <c r="F4986" s="59" t="s">
        <v>5</v>
      </c>
      <c r="G4986" s="152" t="str">
        <f>VLOOKUP(D4986,sku归属!A:B,2,0)</f>
        <v>其他</v>
      </c>
    </row>
    <row r="4987" spans="1:13" s="59" customFormat="1" customHeight="1">
      <c r="A4987" s="59" t="s">
        <v>13652</v>
      </c>
      <c r="B4987" s="59" t="s">
        <v>13653</v>
      </c>
      <c r="C4987" s="59" t="s">
        <v>13654</v>
      </c>
      <c r="D4987" s="59" t="s">
        <v>17</v>
      </c>
      <c r="F4987" s="59" t="s">
        <v>5</v>
      </c>
      <c r="G4987" s="152" t="str">
        <f>VLOOKUP(D4987,sku归属!A:B,2,0)</f>
        <v>其他</v>
      </c>
    </row>
    <row r="4988" spans="1:13" s="59" customFormat="1" customHeight="1">
      <c r="A4988" s="59" t="s">
        <v>13655</v>
      </c>
      <c r="B4988" s="59" t="s">
        <v>13656</v>
      </c>
      <c r="C4988" s="59" t="s">
        <v>13657</v>
      </c>
      <c r="D4988" s="59" t="s">
        <v>17</v>
      </c>
      <c r="F4988" s="59" t="s">
        <v>5</v>
      </c>
      <c r="G4988" s="152" t="str">
        <f>VLOOKUP(D4988,sku归属!A:B,2,0)</f>
        <v>其他</v>
      </c>
    </row>
    <row r="4989" spans="1:13" s="59" customFormat="1" customHeight="1">
      <c r="A4989" s="59" t="s">
        <v>13658</v>
      </c>
      <c r="B4989" s="59" t="s">
        <v>5880</v>
      </c>
      <c r="C4989" s="59" t="s">
        <v>5881</v>
      </c>
      <c r="D4989" s="59" t="s">
        <v>17</v>
      </c>
      <c r="F4989" s="59" t="s">
        <v>5</v>
      </c>
      <c r="G4989" s="152" t="str">
        <f>VLOOKUP(D4989,sku归属!A:B,2,0)</f>
        <v>其他</v>
      </c>
    </row>
    <row r="4990" spans="1:13" s="59" customFormat="1" customHeight="1">
      <c r="A4990" s="59" t="s">
        <v>13659</v>
      </c>
      <c r="B4990" s="59" t="s">
        <v>5883</v>
      </c>
      <c r="C4990" s="59" t="s">
        <v>5884</v>
      </c>
      <c r="D4990" s="59" t="s">
        <v>17</v>
      </c>
      <c r="F4990" s="59" t="s">
        <v>5</v>
      </c>
      <c r="G4990" s="152" t="str">
        <f>VLOOKUP(D4990,sku归属!A:B,2,0)</f>
        <v>其他</v>
      </c>
    </row>
    <row r="4991" spans="1:13" s="59" customFormat="1" customHeight="1">
      <c r="A4991" s="59" t="s">
        <v>13660</v>
      </c>
      <c r="B4991" s="59" t="s">
        <v>13661</v>
      </c>
      <c r="C4991" s="59" t="s">
        <v>7946</v>
      </c>
      <c r="D4991" s="59" t="s">
        <v>17</v>
      </c>
      <c r="F4991" s="59" t="s">
        <v>5</v>
      </c>
      <c r="G4991" s="152" t="str">
        <f>VLOOKUP(D4991,sku归属!A:B,2,0)</f>
        <v>其他</v>
      </c>
    </row>
    <row r="4992" spans="1:13" s="59" customFormat="1" customHeight="1">
      <c r="A4992" s="59" t="s">
        <v>13662</v>
      </c>
      <c r="B4992" s="59" t="s">
        <v>13663</v>
      </c>
      <c r="C4992" s="59" t="s">
        <v>13664</v>
      </c>
      <c r="D4992" s="59" t="s">
        <v>17</v>
      </c>
      <c r="F4992" s="59" t="s">
        <v>5</v>
      </c>
      <c r="G4992" s="152" t="str">
        <f>VLOOKUP(D4992,sku归属!A:B,2,0)</f>
        <v>其他</v>
      </c>
    </row>
    <row r="4993" spans="1:13" s="59" customFormat="1" customHeight="1">
      <c r="A4993" s="59" t="s">
        <v>13665</v>
      </c>
      <c r="B4993" s="59" t="s">
        <v>13666</v>
      </c>
      <c r="C4993" s="59" t="s">
        <v>7943</v>
      </c>
      <c r="D4993" s="59" t="s">
        <v>17</v>
      </c>
      <c r="F4993" s="59" t="s">
        <v>5</v>
      </c>
      <c r="G4993" s="152" t="str">
        <f>VLOOKUP(D4993,sku归属!A:B,2,0)</f>
        <v>其他</v>
      </c>
    </row>
    <row r="4994" spans="1:13" s="59" customFormat="1" customHeight="1">
      <c r="A4994" s="59" t="s">
        <v>13667</v>
      </c>
      <c r="B4994" s="59" t="s">
        <v>13668</v>
      </c>
      <c r="C4994" s="59" t="s">
        <v>13669</v>
      </c>
      <c r="D4994" s="59" t="s">
        <v>17</v>
      </c>
      <c r="F4994" s="59" t="s">
        <v>5</v>
      </c>
      <c r="G4994" s="152" t="str">
        <f>VLOOKUP(D4994,sku归属!A:B,2,0)</f>
        <v>其他</v>
      </c>
    </row>
    <row r="4995" spans="1:13" s="59" customFormat="1" customHeight="1">
      <c r="A4995" s="59" t="s">
        <v>13670</v>
      </c>
      <c r="B4995" s="59" t="s">
        <v>13671</v>
      </c>
      <c r="C4995" s="59" t="s">
        <v>13672</v>
      </c>
      <c r="D4995" s="59" t="s">
        <v>17</v>
      </c>
      <c r="F4995" s="59" t="s">
        <v>5</v>
      </c>
      <c r="G4995" s="152" t="str">
        <f>VLOOKUP(D4995,sku归属!A:B,2,0)</f>
        <v>其他</v>
      </c>
    </row>
    <row r="4996" spans="1:13" s="59" customFormat="1" customHeight="1">
      <c r="A4996" s="59" t="s">
        <v>13673</v>
      </c>
      <c r="B4996" s="59" t="s">
        <v>13674</v>
      </c>
      <c r="C4996" s="59" t="s">
        <v>13675</v>
      </c>
      <c r="D4996" s="59" t="s">
        <v>17</v>
      </c>
      <c r="F4996" s="59" t="s">
        <v>5</v>
      </c>
      <c r="G4996" s="152" t="str">
        <f>VLOOKUP(D4996,sku归属!A:B,2,0)</f>
        <v>其他</v>
      </c>
    </row>
    <row r="4997" spans="1:13" s="59" customFormat="1" customHeight="1">
      <c r="A4997" s="59" t="s">
        <v>13676</v>
      </c>
      <c r="B4997" s="59" t="s">
        <v>13677</v>
      </c>
      <c r="C4997" s="59" t="s">
        <v>13678</v>
      </c>
      <c r="D4997" s="59" t="s">
        <v>17</v>
      </c>
      <c r="F4997" s="59" t="s">
        <v>5</v>
      </c>
      <c r="G4997" s="152" t="str">
        <f>VLOOKUP(D4997,sku归属!A:B,2,0)</f>
        <v>其他</v>
      </c>
    </row>
    <row r="4998" spans="1:13" s="59" customFormat="1" customHeight="1">
      <c r="A4998" s="59" t="s">
        <v>13679</v>
      </c>
      <c r="B4998" s="59" t="s">
        <v>13680</v>
      </c>
      <c r="C4998" s="59" t="s">
        <v>13681</v>
      </c>
      <c r="D4998" s="59" t="s">
        <v>17</v>
      </c>
      <c r="F4998" s="59" t="s">
        <v>5</v>
      </c>
      <c r="G4998" s="152" t="str">
        <f>VLOOKUP(D4998,sku归属!A:B,2,0)</f>
        <v>其他</v>
      </c>
    </row>
    <row r="4999" spans="1:13" s="59" customFormat="1" customHeight="1">
      <c r="A4999" s="59" t="s">
        <v>13682</v>
      </c>
      <c r="B4999" s="59" t="s">
        <v>13683</v>
      </c>
      <c r="C4999" s="59" t="s">
        <v>13684</v>
      </c>
      <c r="D4999" s="59" t="s">
        <v>17</v>
      </c>
      <c r="F4999" s="59" t="s">
        <v>5</v>
      </c>
      <c r="G4999" s="152" t="str">
        <f>VLOOKUP(D4999,sku归属!A:B,2,0)</f>
        <v>其他</v>
      </c>
    </row>
    <row r="5000" spans="1:13" s="59" customFormat="1" customHeight="1">
      <c r="A5000" s="59" t="s">
        <v>13685</v>
      </c>
      <c r="B5000" s="59" t="s">
        <v>13686</v>
      </c>
      <c r="C5000" s="59" t="s">
        <v>13687</v>
      </c>
      <c r="D5000" s="59" t="s">
        <v>17</v>
      </c>
      <c r="F5000" s="59" t="s">
        <v>5</v>
      </c>
      <c r="G5000" s="152" t="str">
        <f>VLOOKUP(D5000,sku归属!A:B,2,0)</f>
        <v>其他</v>
      </c>
    </row>
    <row r="5001" spans="1:13" s="59" customFormat="1" customHeight="1">
      <c r="A5001" s="59" t="s">
        <v>13688</v>
      </c>
      <c r="B5001" s="59" t="s">
        <v>13689</v>
      </c>
      <c r="C5001" s="59" t="s">
        <v>13690</v>
      </c>
      <c r="D5001" s="59" t="s">
        <v>17</v>
      </c>
      <c r="F5001" s="59" t="s">
        <v>5</v>
      </c>
      <c r="G5001" s="152" t="str">
        <f>VLOOKUP(D5001,sku归属!A:B,2,0)</f>
        <v>其他</v>
      </c>
    </row>
    <row r="5002" spans="1:13" s="59" customFormat="1" customHeight="1">
      <c r="A5002" s="59" t="s">
        <v>13691</v>
      </c>
      <c r="B5002" s="59" t="s">
        <v>13692</v>
      </c>
      <c r="C5002" s="59" t="s">
        <v>13693</v>
      </c>
      <c r="D5002" s="59" t="s">
        <v>17</v>
      </c>
      <c r="F5002" s="59" t="s">
        <v>5</v>
      </c>
      <c r="G5002" s="152" t="str">
        <f>VLOOKUP(D5002,sku归属!A:B,2,0)</f>
        <v>其他</v>
      </c>
    </row>
    <row r="5003" spans="1:13" s="59" customFormat="1" customHeight="1">
      <c r="A5003" s="59" t="s">
        <v>13694</v>
      </c>
      <c r="B5003" s="59" t="s">
        <v>13695</v>
      </c>
      <c r="C5003" s="59" t="s">
        <v>13696</v>
      </c>
      <c r="D5003" s="59" t="s">
        <v>17</v>
      </c>
      <c r="F5003" s="59" t="s">
        <v>5</v>
      </c>
      <c r="G5003" s="152" t="str">
        <f>VLOOKUP(D5003,sku归属!A:B,2,0)</f>
        <v>其他</v>
      </c>
    </row>
    <row r="5004" spans="1:13" s="59" customFormat="1" customHeight="1">
      <c r="A5004" s="59" t="s">
        <v>13697</v>
      </c>
      <c r="B5004" s="59" t="s">
        <v>13698</v>
      </c>
      <c r="C5004" s="59" t="s">
        <v>13699</v>
      </c>
      <c r="D5004" s="59" t="s">
        <v>17</v>
      </c>
      <c r="F5004" s="59" t="s">
        <v>5</v>
      </c>
      <c r="G5004" s="152" t="str">
        <f>VLOOKUP(D5004,sku归属!A:B,2,0)</f>
        <v>其他</v>
      </c>
    </row>
    <row r="5005" spans="1:13" s="59" customFormat="1" customHeight="1">
      <c r="A5005" s="59" t="s">
        <v>13700</v>
      </c>
      <c r="B5005" s="59" t="s">
        <v>13701</v>
      </c>
      <c r="C5005" s="59" t="s">
        <v>13702</v>
      </c>
      <c r="D5005" s="59" t="s">
        <v>17</v>
      </c>
      <c r="F5005" s="59" t="s">
        <v>5</v>
      </c>
      <c r="G5005" s="152" t="str">
        <f>VLOOKUP(D5005,sku归属!A:B,2,0)</f>
        <v>其他</v>
      </c>
    </row>
    <row r="5006" spans="1:13" s="59" customFormat="1" customHeight="1">
      <c r="A5006" s="59" t="s">
        <v>13703</v>
      </c>
      <c r="B5006" s="59" t="s">
        <v>13704</v>
      </c>
      <c r="C5006" s="59" t="s">
        <v>13705</v>
      </c>
      <c r="D5006" s="59" t="s">
        <v>17</v>
      </c>
      <c r="F5006" s="59" t="s">
        <v>5</v>
      </c>
      <c r="G5006" s="152" t="str">
        <f>VLOOKUP(D5006,sku归属!A:B,2,0)</f>
        <v>其他</v>
      </c>
    </row>
    <row r="5007" spans="1:13" s="59" customFormat="1" customHeight="1">
      <c r="A5007" s="59" t="s">
        <v>13706</v>
      </c>
      <c r="B5007" s="59" t="s">
        <v>13707</v>
      </c>
      <c r="C5007" s="59" t="s">
        <v>13708</v>
      </c>
      <c r="D5007" s="59" t="s">
        <v>17</v>
      </c>
      <c r="F5007" s="59" t="s">
        <v>5</v>
      </c>
      <c r="G5007" s="152" t="str">
        <f>VLOOKUP(D5007,sku归属!A:B,2,0)</f>
        <v>其他</v>
      </c>
    </row>
    <row r="5008" spans="1:13" s="59" customFormat="1" customHeight="1">
      <c r="A5008" s="59" t="s">
        <v>13709</v>
      </c>
      <c r="B5008" s="59" t="s">
        <v>13710</v>
      </c>
      <c r="C5008" s="59" t="s">
        <v>13711</v>
      </c>
      <c r="D5008" s="59" t="s">
        <v>17</v>
      </c>
      <c r="F5008" s="59" t="s">
        <v>5</v>
      </c>
      <c r="G5008" s="152" t="str">
        <f>VLOOKUP(D5008,sku归属!A:B,2,0)</f>
        <v>其他</v>
      </c>
    </row>
    <row r="5009" spans="1:13" s="59" customFormat="1" customHeight="1">
      <c r="A5009" s="59" t="s">
        <v>13712</v>
      </c>
      <c r="B5009" s="59" t="s">
        <v>13713</v>
      </c>
      <c r="C5009" s="59" t="s">
        <v>13714</v>
      </c>
      <c r="D5009" s="59" t="s">
        <v>17</v>
      </c>
      <c r="F5009" s="59" t="s">
        <v>5</v>
      </c>
      <c r="G5009" s="152" t="str">
        <f>VLOOKUP(D5009,sku归属!A:B,2,0)</f>
        <v>其他</v>
      </c>
    </row>
    <row r="5010" spans="1:13" s="59" customFormat="1" customHeight="1">
      <c r="A5010" s="59" t="s">
        <v>13715</v>
      </c>
      <c r="B5010" s="59" t="s">
        <v>13716</v>
      </c>
      <c r="C5010" s="59" t="s">
        <v>13717</v>
      </c>
      <c r="D5010" s="59" t="s">
        <v>17</v>
      </c>
      <c r="F5010" s="59" t="s">
        <v>5</v>
      </c>
      <c r="G5010" s="152" t="str">
        <f>VLOOKUP(D5010,sku归属!A:B,2,0)</f>
        <v>其他</v>
      </c>
    </row>
    <row r="5011" spans="1:13" s="59" customFormat="1" customHeight="1">
      <c r="A5011" s="59" t="s">
        <v>13718</v>
      </c>
      <c r="B5011" s="59" t="s">
        <v>13719</v>
      </c>
      <c r="C5011" s="59" t="s">
        <v>13720</v>
      </c>
      <c r="D5011" s="59" t="s">
        <v>17</v>
      </c>
      <c r="F5011" s="59" t="s">
        <v>5</v>
      </c>
      <c r="G5011" s="152" t="str">
        <f>VLOOKUP(D5011,sku归属!A:B,2,0)</f>
        <v>其他</v>
      </c>
    </row>
    <row r="5012" spans="1:13" s="59" customFormat="1" customHeight="1">
      <c r="A5012" s="59" t="s">
        <v>13721</v>
      </c>
      <c r="B5012" s="59" t="s">
        <v>13722</v>
      </c>
      <c r="C5012" s="59" t="s">
        <v>1861</v>
      </c>
      <c r="D5012" s="59" t="s">
        <v>17</v>
      </c>
      <c r="F5012" s="59" t="s">
        <v>5</v>
      </c>
      <c r="G5012" s="152" t="str">
        <f>VLOOKUP(D5012,sku归属!A:B,2,0)</f>
        <v>其他</v>
      </c>
    </row>
    <row r="5013" spans="1:13" s="59" customFormat="1" customHeight="1">
      <c r="A5013" s="59" t="s">
        <v>13723</v>
      </c>
      <c r="B5013" s="59" t="s">
        <v>13724</v>
      </c>
      <c r="C5013" s="59" t="s">
        <v>1858</v>
      </c>
      <c r="D5013" s="59" t="s">
        <v>17</v>
      </c>
      <c r="F5013" s="59" t="s">
        <v>5</v>
      </c>
      <c r="G5013" s="152" t="str">
        <f>VLOOKUP(D5013,sku归属!A:B,2,0)</f>
        <v>其他</v>
      </c>
    </row>
    <row r="5014" spans="1:13" s="59" customFormat="1" customHeight="1">
      <c r="A5014" s="59" t="s">
        <v>13725</v>
      </c>
      <c r="B5014" s="59" t="s">
        <v>13726</v>
      </c>
      <c r="C5014" s="59" t="s">
        <v>1864</v>
      </c>
      <c r="D5014" s="59" t="s">
        <v>17</v>
      </c>
      <c r="F5014" s="59" t="s">
        <v>5</v>
      </c>
      <c r="G5014" s="152" t="str">
        <f>VLOOKUP(D5014,sku归属!A:B,2,0)</f>
        <v>其他</v>
      </c>
    </row>
    <row r="5015" spans="1:13" s="59" customFormat="1" customHeight="1">
      <c r="A5015" s="59" t="s">
        <v>13727</v>
      </c>
      <c r="B5015" s="59" t="s">
        <v>13728</v>
      </c>
      <c r="C5015" s="59" t="s">
        <v>1867</v>
      </c>
      <c r="D5015" s="59" t="s">
        <v>17</v>
      </c>
      <c r="F5015" s="59" t="s">
        <v>5</v>
      </c>
      <c r="G5015" s="152" t="str">
        <f>VLOOKUP(D5015,sku归属!A:B,2,0)</f>
        <v>其他</v>
      </c>
    </row>
    <row r="5016" spans="1:13" s="59" customFormat="1" customHeight="1">
      <c r="A5016" s="59" t="s">
        <v>13729</v>
      </c>
      <c r="B5016" s="59" t="s">
        <v>13730</v>
      </c>
      <c r="C5016" s="59" t="s">
        <v>13731</v>
      </c>
      <c r="D5016" s="59" t="s">
        <v>17</v>
      </c>
      <c r="F5016" s="59" t="s">
        <v>5</v>
      </c>
      <c r="G5016" s="152" t="str">
        <f>VLOOKUP(D5016,sku归属!A:B,2,0)</f>
        <v>其他</v>
      </c>
    </row>
    <row r="5017" spans="1:13" s="59" customFormat="1" customHeight="1">
      <c r="A5017" s="59" t="s">
        <v>13732</v>
      </c>
      <c r="B5017" s="59" t="s">
        <v>13733</v>
      </c>
      <c r="C5017" s="59" t="s">
        <v>13734</v>
      </c>
      <c r="D5017" s="59" t="s">
        <v>17</v>
      </c>
      <c r="F5017" s="59" t="s">
        <v>5</v>
      </c>
      <c r="G5017" s="152" t="str">
        <f>VLOOKUP(D5017,sku归属!A:B,2,0)</f>
        <v>其他</v>
      </c>
    </row>
    <row r="5018" spans="1:13" s="59" customFormat="1" customHeight="1">
      <c r="A5018" s="59" t="s">
        <v>13735</v>
      </c>
      <c r="B5018" s="59" t="s">
        <v>13736</v>
      </c>
      <c r="C5018" s="59" t="s">
        <v>13737</v>
      </c>
      <c r="D5018" s="59" t="s">
        <v>17</v>
      </c>
      <c r="F5018" s="59" t="s">
        <v>5</v>
      </c>
      <c r="G5018" s="152" t="str">
        <f>VLOOKUP(D5018,sku归属!A:B,2,0)</f>
        <v>其他</v>
      </c>
    </row>
    <row r="5019" spans="1:13" s="59" customFormat="1" customHeight="1">
      <c r="A5019" s="59" t="s">
        <v>13738</v>
      </c>
      <c r="B5019" s="59" t="s">
        <v>13739</v>
      </c>
      <c r="C5019" s="59" t="s">
        <v>7811</v>
      </c>
      <c r="D5019" s="59" t="s">
        <v>17</v>
      </c>
      <c r="F5019" s="59" t="s">
        <v>5</v>
      </c>
      <c r="G5019" s="152" t="str">
        <f>VLOOKUP(D5019,sku归属!A:B,2,0)</f>
        <v>其他</v>
      </c>
    </row>
    <row r="5020" spans="1:13" s="59" customFormat="1" customHeight="1">
      <c r="A5020" s="59" t="s">
        <v>13740</v>
      </c>
      <c r="B5020" s="59" t="s">
        <v>13741</v>
      </c>
      <c r="C5020" s="59" t="s">
        <v>7814</v>
      </c>
      <c r="D5020" s="59" t="s">
        <v>17</v>
      </c>
      <c r="F5020" s="59" t="s">
        <v>5</v>
      </c>
      <c r="G5020" s="152" t="str">
        <f>VLOOKUP(D5020,sku归属!A:B,2,0)</f>
        <v>其他</v>
      </c>
    </row>
    <row r="5021" spans="1:13" s="59" customFormat="1" customHeight="1">
      <c r="A5021" s="59" t="s">
        <v>13742</v>
      </c>
      <c r="B5021" s="59" t="s">
        <v>13743</v>
      </c>
      <c r="C5021" s="59" t="s">
        <v>7808</v>
      </c>
      <c r="D5021" s="59" t="s">
        <v>17</v>
      </c>
      <c r="F5021" s="59" t="s">
        <v>5</v>
      </c>
      <c r="G5021" s="152" t="str">
        <f>VLOOKUP(D5021,sku归属!A:B,2,0)</f>
        <v>其他</v>
      </c>
    </row>
    <row r="5022" spans="1:13" s="59" customFormat="1" customHeight="1">
      <c r="A5022" s="59" t="s">
        <v>13744</v>
      </c>
      <c r="B5022" s="59" t="s">
        <v>13745</v>
      </c>
      <c r="C5022" s="59" t="s">
        <v>7817</v>
      </c>
      <c r="D5022" s="59" t="s">
        <v>17</v>
      </c>
      <c r="F5022" s="59" t="s">
        <v>5</v>
      </c>
      <c r="G5022" s="152" t="str">
        <f>VLOOKUP(D5022,sku归属!A:B,2,0)</f>
        <v>其他</v>
      </c>
    </row>
    <row r="5023" spans="1:13" s="59" customFormat="1" customHeight="1">
      <c r="A5023" s="59" t="s">
        <v>13746</v>
      </c>
      <c r="B5023" s="59" t="s">
        <v>13747</v>
      </c>
      <c r="C5023" s="59" t="s">
        <v>7802</v>
      </c>
      <c r="D5023" s="59" t="s">
        <v>17</v>
      </c>
      <c r="F5023" s="59" t="s">
        <v>5</v>
      </c>
      <c r="G5023" s="152" t="str">
        <f>VLOOKUP(D5023,sku归属!A:B,2,0)</f>
        <v>其他</v>
      </c>
    </row>
    <row r="5024" spans="1:13" s="59" customFormat="1" customHeight="1">
      <c r="A5024" s="59" t="s">
        <v>13748</v>
      </c>
      <c r="B5024" s="59" t="s">
        <v>13749</v>
      </c>
      <c r="C5024" s="59" t="s">
        <v>7805</v>
      </c>
      <c r="D5024" s="59" t="s">
        <v>17</v>
      </c>
      <c r="F5024" s="59" t="s">
        <v>5</v>
      </c>
      <c r="G5024" s="152" t="str">
        <f>VLOOKUP(D5024,sku归属!A:B,2,0)</f>
        <v>其他</v>
      </c>
    </row>
    <row r="5025" spans="1:13" s="59" customFormat="1" customHeight="1">
      <c r="A5025" s="59" t="s">
        <v>13750</v>
      </c>
      <c r="B5025" s="59" t="s">
        <v>13751</v>
      </c>
      <c r="C5025" s="59" t="s">
        <v>7799</v>
      </c>
      <c r="D5025" s="59" t="s">
        <v>17</v>
      </c>
      <c r="F5025" s="59" t="s">
        <v>5</v>
      </c>
      <c r="G5025" s="152" t="str">
        <f>VLOOKUP(D5025,sku归属!A:B,2,0)</f>
        <v>其他</v>
      </c>
    </row>
    <row r="5026" spans="1:13" s="59" customFormat="1" customHeight="1">
      <c r="A5026" s="59" t="s">
        <v>13752</v>
      </c>
      <c r="B5026" s="59" t="s">
        <v>13753</v>
      </c>
      <c r="C5026" s="59" t="s">
        <v>7796</v>
      </c>
      <c r="D5026" s="59" t="s">
        <v>17</v>
      </c>
      <c r="F5026" s="59" t="s">
        <v>5</v>
      </c>
      <c r="G5026" s="152" t="str">
        <f>VLOOKUP(D5026,sku归属!A:B,2,0)</f>
        <v>其他</v>
      </c>
    </row>
    <row r="5027" spans="1:13" s="59" customFormat="1" customHeight="1">
      <c r="A5027" s="59" t="s">
        <v>13754</v>
      </c>
      <c r="B5027" s="59" t="s">
        <v>13755</v>
      </c>
      <c r="C5027" s="59" t="s">
        <v>13756</v>
      </c>
      <c r="D5027" s="59" t="s">
        <v>17</v>
      </c>
      <c r="F5027" s="59" t="s">
        <v>5</v>
      </c>
      <c r="G5027" s="152" t="str">
        <f>VLOOKUP(D5027,sku归属!A:B,2,0)</f>
        <v>其他</v>
      </c>
    </row>
    <row r="5028" spans="1:13" s="59" customFormat="1" customHeight="1">
      <c r="A5028" s="59" t="s">
        <v>13757</v>
      </c>
      <c r="B5028" s="59" t="s">
        <v>13758</v>
      </c>
      <c r="C5028" s="59" t="s">
        <v>13759</v>
      </c>
      <c r="D5028" s="59" t="s">
        <v>17</v>
      </c>
      <c r="F5028" s="59" t="s">
        <v>5</v>
      </c>
      <c r="G5028" s="152" t="str">
        <f>VLOOKUP(D5028,sku归属!A:B,2,0)</f>
        <v>其他</v>
      </c>
    </row>
    <row r="5029" spans="1:13" s="59" customFormat="1" customHeight="1">
      <c r="A5029" s="59" t="s">
        <v>13760</v>
      </c>
      <c r="B5029" s="59" t="s">
        <v>13761</v>
      </c>
      <c r="C5029" s="59" t="s">
        <v>13762</v>
      </c>
      <c r="D5029" s="59" t="s">
        <v>17</v>
      </c>
      <c r="F5029" s="59" t="s">
        <v>5</v>
      </c>
      <c r="G5029" s="152" t="str">
        <f>VLOOKUP(D5029,sku归属!A:B,2,0)</f>
        <v>其他</v>
      </c>
    </row>
    <row r="5030" spans="1:13" s="59" customFormat="1" customHeight="1">
      <c r="A5030" s="59" t="s">
        <v>13763</v>
      </c>
      <c r="B5030" s="59" t="s">
        <v>13764</v>
      </c>
      <c r="C5030" s="59" t="s">
        <v>13765</v>
      </c>
      <c r="D5030" s="59" t="s">
        <v>17</v>
      </c>
      <c r="F5030" s="59" t="s">
        <v>5</v>
      </c>
      <c r="G5030" s="152" t="str">
        <f>VLOOKUP(D5030,sku归属!A:B,2,0)</f>
        <v>其他</v>
      </c>
    </row>
    <row r="5031" spans="1:13" s="59" customFormat="1" customHeight="1">
      <c r="A5031" s="59" t="s">
        <v>13766</v>
      </c>
      <c r="B5031" s="59" t="s">
        <v>13767</v>
      </c>
      <c r="C5031" s="59" t="s">
        <v>13768</v>
      </c>
      <c r="D5031" s="59" t="s">
        <v>17</v>
      </c>
      <c r="F5031" s="59" t="s">
        <v>5</v>
      </c>
      <c r="G5031" s="152" t="str">
        <f>VLOOKUP(D5031,sku归属!A:B,2,0)</f>
        <v>其他</v>
      </c>
    </row>
    <row r="5032" spans="1:13" s="59" customFormat="1" customHeight="1">
      <c r="A5032" s="59" t="s">
        <v>13769</v>
      </c>
      <c r="B5032" s="59" t="s">
        <v>13770</v>
      </c>
      <c r="C5032" s="59" t="s">
        <v>13771</v>
      </c>
      <c r="D5032" s="59" t="s">
        <v>17</v>
      </c>
      <c r="F5032" s="59" t="s">
        <v>5</v>
      </c>
      <c r="G5032" s="152" t="str">
        <f>VLOOKUP(D5032,sku归属!A:B,2,0)</f>
        <v>其他</v>
      </c>
    </row>
    <row r="5033" spans="1:13" s="59" customFormat="1" customHeight="1">
      <c r="A5033" s="59" t="s">
        <v>13772</v>
      </c>
      <c r="B5033" s="59" t="s">
        <v>13773</v>
      </c>
      <c r="C5033" s="59">
        <v>72141</v>
      </c>
      <c r="D5033" s="59" t="s">
        <v>17</v>
      </c>
      <c r="F5033" s="59" t="s">
        <v>5</v>
      </c>
      <c r="G5033" s="152" t="str">
        <f>VLOOKUP(D5033,sku归属!A:B,2,0)</f>
        <v>其他</v>
      </c>
    </row>
    <row r="5034" spans="1:13" s="59" customFormat="1" customHeight="1">
      <c r="A5034" s="59" t="s">
        <v>13774</v>
      </c>
      <c r="B5034" s="59" t="s">
        <v>13775</v>
      </c>
      <c r="C5034" s="59" t="s">
        <v>13776</v>
      </c>
      <c r="D5034" s="59" t="s">
        <v>17</v>
      </c>
      <c r="F5034" s="59" t="s">
        <v>5</v>
      </c>
      <c r="G5034" s="152" t="str">
        <f>VLOOKUP(D5034,sku归属!A:B,2,0)</f>
        <v>其他</v>
      </c>
    </row>
    <row r="5035" spans="1:13" s="59" customFormat="1" customHeight="1">
      <c r="A5035" s="59" t="s">
        <v>13777</v>
      </c>
      <c r="B5035" s="59" t="s">
        <v>13778</v>
      </c>
      <c r="C5035" s="59">
        <v>66256</v>
      </c>
      <c r="D5035" s="59" t="s">
        <v>17</v>
      </c>
      <c r="F5035" s="59" t="s">
        <v>5</v>
      </c>
      <c r="G5035" s="152" t="str">
        <f>VLOOKUP(D5035,sku归属!A:B,2,0)</f>
        <v>其他</v>
      </c>
    </row>
    <row r="5036" spans="1:13" s="59" customFormat="1" customHeight="1">
      <c r="A5036" s="59" t="s">
        <v>13779</v>
      </c>
      <c r="B5036" s="59" t="s">
        <v>13780</v>
      </c>
      <c r="C5036" s="59" t="s">
        <v>5515</v>
      </c>
      <c r="D5036" s="59" t="s">
        <v>17</v>
      </c>
      <c r="F5036" s="59" t="s">
        <v>5</v>
      </c>
      <c r="G5036" s="152" t="str">
        <f>VLOOKUP(D5036,sku归属!A:B,2,0)</f>
        <v>其他</v>
      </c>
    </row>
    <row r="5037" spans="1:13" s="59" customFormat="1" customHeight="1">
      <c r="A5037" s="59" t="s">
        <v>13781</v>
      </c>
      <c r="B5037" s="59" t="s">
        <v>13782</v>
      </c>
      <c r="C5037" s="59" t="s">
        <v>13783</v>
      </c>
      <c r="D5037" s="59" t="s">
        <v>17</v>
      </c>
      <c r="F5037" s="59" t="s">
        <v>5</v>
      </c>
      <c r="G5037" s="152" t="str">
        <f>VLOOKUP(D5037,sku归属!A:B,2,0)</f>
        <v>其他</v>
      </c>
    </row>
    <row r="5038" spans="1:13" s="59" customFormat="1" customHeight="1">
      <c r="A5038" s="59" t="s">
        <v>13784</v>
      </c>
      <c r="B5038" s="59" t="s">
        <v>13785</v>
      </c>
      <c r="C5038" s="59" t="s">
        <v>13786</v>
      </c>
      <c r="D5038" s="59" t="s">
        <v>17</v>
      </c>
      <c r="F5038" s="59" t="s">
        <v>5</v>
      </c>
      <c r="G5038" s="152" t="str">
        <f>VLOOKUP(D5038,sku归属!A:B,2,0)</f>
        <v>其他</v>
      </c>
    </row>
    <row r="5039" spans="1:13" s="59" customFormat="1" customHeight="1">
      <c r="A5039" s="59" t="s">
        <v>13787</v>
      </c>
      <c r="B5039" s="59" t="s">
        <v>13788</v>
      </c>
      <c r="C5039" s="59" t="s">
        <v>13789</v>
      </c>
      <c r="D5039" s="59" t="s">
        <v>17</v>
      </c>
      <c r="F5039" s="59" t="s">
        <v>5</v>
      </c>
      <c r="G5039" s="152" t="str">
        <f>VLOOKUP(D5039,sku归属!A:B,2,0)</f>
        <v>其他</v>
      </c>
    </row>
    <row r="5040" spans="1:13" s="59" customFormat="1" customHeight="1">
      <c r="A5040" s="59" t="s">
        <v>13790</v>
      </c>
      <c r="B5040" s="59" t="s">
        <v>13791</v>
      </c>
      <c r="C5040" s="59" t="s">
        <v>13792</v>
      </c>
      <c r="D5040" s="59" t="s">
        <v>17</v>
      </c>
      <c r="F5040" s="59" t="s">
        <v>5</v>
      </c>
      <c r="G5040" s="152" t="str">
        <f>VLOOKUP(D5040,sku归属!A:B,2,0)</f>
        <v>其他</v>
      </c>
    </row>
    <row r="5041" spans="1:13" s="59" customFormat="1" customHeight="1">
      <c r="A5041" s="59" t="s">
        <v>13793</v>
      </c>
      <c r="B5041" s="59" t="s">
        <v>13794</v>
      </c>
      <c r="C5041" s="59" t="s">
        <v>13795</v>
      </c>
      <c r="D5041" s="59" t="s">
        <v>17</v>
      </c>
      <c r="F5041" s="59" t="s">
        <v>5</v>
      </c>
      <c r="G5041" s="152" t="str">
        <f>VLOOKUP(D5041,sku归属!A:B,2,0)</f>
        <v>其他</v>
      </c>
    </row>
    <row r="5042" spans="1:13" s="59" customFormat="1" customHeight="1">
      <c r="A5042" s="59" t="s">
        <v>13796</v>
      </c>
      <c r="B5042" s="59" t="s">
        <v>13797</v>
      </c>
      <c r="C5042" s="59" t="s">
        <v>13798</v>
      </c>
      <c r="D5042" s="59" t="s">
        <v>17</v>
      </c>
      <c r="F5042" s="59" t="s">
        <v>5</v>
      </c>
      <c r="G5042" s="152" t="str">
        <f>VLOOKUP(D5042,sku归属!A:B,2,0)</f>
        <v>其他</v>
      </c>
    </row>
    <row r="5043" spans="1:13" s="59" customFormat="1" customHeight="1">
      <c r="A5043" s="59" t="s">
        <v>13799</v>
      </c>
      <c r="B5043" s="59" t="s">
        <v>13800</v>
      </c>
      <c r="C5043" s="59" t="s">
        <v>13801</v>
      </c>
      <c r="D5043" s="59" t="s">
        <v>17</v>
      </c>
      <c r="F5043" s="59" t="s">
        <v>5</v>
      </c>
      <c r="G5043" s="152" t="str">
        <f>VLOOKUP(D5043,sku归属!A:B,2,0)</f>
        <v>其他</v>
      </c>
    </row>
    <row r="5044" spans="1:13" s="59" customFormat="1" customHeight="1">
      <c r="A5044" s="59" t="s">
        <v>13802</v>
      </c>
      <c r="B5044" s="59" t="s">
        <v>13803</v>
      </c>
      <c r="C5044" s="59" t="s">
        <v>13804</v>
      </c>
      <c r="D5044" s="59" t="s">
        <v>17</v>
      </c>
      <c r="F5044" s="59" t="s">
        <v>5</v>
      </c>
      <c r="G5044" s="152" t="str">
        <f>VLOOKUP(D5044,sku归属!A:B,2,0)</f>
        <v>其他</v>
      </c>
    </row>
    <row r="5045" spans="1:13" s="59" customFormat="1" customHeight="1">
      <c r="A5045" s="59" t="s">
        <v>13805</v>
      </c>
      <c r="B5045" s="59" t="s">
        <v>13806</v>
      </c>
      <c r="C5045" s="59" t="s">
        <v>13807</v>
      </c>
      <c r="D5045" s="59" t="s">
        <v>17</v>
      </c>
      <c r="F5045" s="59" t="s">
        <v>5</v>
      </c>
      <c r="G5045" s="152" t="str">
        <f>VLOOKUP(D5045,sku归属!A:B,2,0)</f>
        <v>其他</v>
      </c>
    </row>
    <row r="5046" spans="1:13" s="59" customFormat="1" customHeight="1">
      <c r="A5046" s="59" t="s">
        <v>13808</v>
      </c>
      <c r="B5046" s="59" t="s">
        <v>13809</v>
      </c>
      <c r="C5046" s="59" t="s">
        <v>2086</v>
      </c>
      <c r="D5046" s="59" t="s">
        <v>17</v>
      </c>
      <c r="F5046" s="59" t="s">
        <v>5</v>
      </c>
      <c r="G5046" s="152" t="str">
        <f>VLOOKUP(D5046,sku归属!A:B,2,0)</f>
        <v>其他</v>
      </c>
    </row>
    <row r="5047" spans="1:13" s="59" customFormat="1" customHeight="1">
      <c r="A5047" s="59" t="s">
        <v>13810</v>
      </c>
      <c r="B5047" s="59" t="s">
        <v>13811</v>
      </c>
      <c r="C5047" s="59" t="s">
        <v>2098</v>
      </c>
      <c r="D5047" s="59" t="s">
        <v>17</v>
      </c>
      <c r="F5047" s="59" t="s">
        <v>5</v>
      </c>
      <c r="G5047" s="152" t="str">
        <f>VLOOKUP(D5047,sku归属!A:B,2,0)</f>
        <v>其他</v>
      </c>
    </row>
    <row r="5048" spans="1:13" s="59" customFormat="1" customHeight="1">
      <c r="A5048" s="59" t="s">
        <v>13812</v>
      </c>
      <c r="B5048" s="59" t="s">
        <v>13813</v>
      </c>
      <c r="C5048" s="59" t="s">
        <v>2089</v>
      </c>
      <c r="D5048" s="59" t="s">
        <v>17</v>
      </c>
      <c r="F5048" s="59" t="s">
        <v>5</v>
      </c>
      <c r="G5048" s="152" t="str">
        <f>VLOOKUP(D5048,sku归属!A:B,2,0)</f>
        <v>其他</v>
      </c>
    </row>
    <row r="5049" spans="1:13" s="59" customFormat="1" customHeight="1">
      <c r="A5049" s="59" t="s">
        <v>13814</v>
      </c>
      <c r="B5049" s="59" t="s">
        <v>13815</v>
      </c>
      <c r="C5049" s="59" t="s">
        <v>2101</v>
      </c>
      <c r="D5049" s="59" t="s">
        <v>17</v>
      </c>
      <c r="F5049" s="59" t="s">
        <v>5</v>
      </c>
      <c r="G5049" s="152" t="str">
        <f>VLOOKUP(D5049,sku归属!A:B,2,0)</f>
        <v>其他</v>
      </c>
    </row>
    <row r="5050" spans="1:13" s="59" customFormat="1" customHeight="1">
      <c r="A5050" s="59" t="s">
        <v>13816</v>
      </c>
      <c r="B5050" s="59" t="s">
        <v>13817</v>
      </c>
      <c r="C5050" s="59" t="s">
        <v>13818</v>
      </c>
      <c r="D5050" s="59" t="s">
        <v>17</v>
      </c>
      <c r="F5050" s="59" t="s">
        <v>5</v>
      </c>
      <c r="G5050" s="152" t="str">
        <f>VLOOKUP(D5050,sku归属!A:B,2,0)</f>
        <v>其他</v>
      </c>
    </row>
    <row r="5051" spans="1:13" s="59" customFormat="1" customHeight="1">
      <c r="A5051" s="59" t="s">
        <v>13819</v>
      </c>
      <c r="B5051" s="59" t="s">
        <v>13820</v>
      </c>
      <c r="C5051" s="59" t="s">
        <v>13821</v>
      </c>
      <c r="D5051" s="59" t="s">
        <v>17</v>
      </c>
      <c r="F5051" s="59" t="s">
        <v>5</v>
      </c>
      <c r="G5051" s="152" t="str">
        <f>VLOOKUP(D5051,sku归属!A:B,2,0)</f>
        <v>其他</v>
      </c>
    </row>
    <row r="5052" spans="1:13" s="59" customFormat="1" customHeight="1">
      <c r="A5052" s="59" t="s">
        <v>13822</v>
      </c>
      <c r="B5052" s="59" t="s">
        <v>13823</v>
      </c>
      <c r="C5052" s="59" t="s">
        <v>13824</v>
      </c>
      <c r="D5052" s="59" t="s">
        <v>17</v>
      </c>
      <c r="F5052" s="59" t="s">
        <v>5</v>
      </c>
      <c r="G5052" s="152" t="str">
        <f>VLOOKUP(D5052,sku归属!A:B,2,0)</f>
        <v>其他</v>
      </c>
    </row>
    <row r="5053" spans="1:13" s="59" customFormat="1" customHeight="1">
      <c r="A5053" s="59" t="s">
        <v>13825</v>
      </c>
      <c r="B5053" s="59" t="s">
        <v>13826</v>
      </c>
      <c r="C5053" s="59" t="s">
        <v>13827</v>
      </c>
      <c r="D5053" s="59" t="s">
        <v>17</v>
      </c>
      <c r="F5053" s="59" t="s">
        <v>5</v>
      </c>
      <c r="G5053" s="152" t="str">
        <f>VLOOKUP(D5053,sku归属!A:B,2,0)</f>
        <v>其他</v>
      </c>
    </row>
    <row r="5054" spans="1:13" s="59" customFormat="1" customHeight="1">
      <c r="A5054" s="59" t="s">
        <v>13828</v>
      </c>
      <c r="B5054" s="59" t="s">
        <v>13829</v>
      </c>
      <c r="C5054" s="59">
        <v>59116</v>
      </c>
      <c r="D5054" s="59" t="s">
        <v>17</v>
      </c>
      <c r="F5054" s="59" t="s">
        <v>5</v>
      </c>
      <c r="G5054" s="152" t="str">
        <f>VLOOKUP(D5054,sku归属!A:B,2,0)</f>
        <v>其他</v>
      </c>
    </row>
    <row r="5055" spans="1:13" s="59" customFormat="1" customHeight="1">
      <c r="A5055" s="59" t="s">
        <v>13830</v>
      </c>
      <c r="B5055" s="59" t="s">
        <v>13831</v>
      </c>
      <c r="C5055" s="59" t="s">
        <v>13832</v>
      </c>
      <c r="D5055" s="59" t="s">
        <v>17</v>
      </c>
      <c r="F5055" s="59" t="s">
        <v>5</v>
      </c>
      <c r="G5055" s="152" t="str">
        <f>VLOOKUP(D5055,sku归属!A:B,2,0)</f>
        <v>其他</v>
      </c>
    </row>
    <row r="5056" spans="1:13" s="59" customFormat="1" customHeight="1">
      <c r="A5056" s="59" t="s">
        <v>13833</v>
      </c>
      <c r="B5056" s="59" t="s">
        <v>13834</v>
      </c>
      <c r="C5056" s="59" t="s">
        <v>13835</v>
      </c>
      <c r="D5056" s="59" t="s">
        <v>17</v>
      </c>
      <c r="F5056" s="59" t="s">
        <v>5</v>
      </c>
      <c r="G5056" s="152" t="str">
        <f>VLOOKUP(D5056,sku归属!A:B,2,0)</f>
        <v>其他</v>
      </c>
    </row>
    <row r="5057" spans="1:13" s="59" customFormat="1" customHeight="1">
      <c r="A5057" s="59" t="s">
        <v>13836</v>
      </c>
      <c r="B5057" s="59" t="s">
        <v>13837</v>
      </c>
      <c r="C5057" s="59" t="s">
        <v>13838</v>
      </c>
      <c r="D5057" s="59" t="s">
        <v>17</v>
      </c>
      <c r="F5057" s="59" t="s">
        <v>5</v>
      </c>
      <c r="G5057" s="152" t="str">
        <f>VLOOKUP(D5057,sku归属!A:B,2,0)</f>
        <v>其他</v>
      </c>
    </row>
    <row r="5058" spans="1:13" s="59" customFormat="1" customHeight="1">
      <c r="A5058" s="59" t="s">
        <v>13839</v>
      </c>
      <c r="B5058" s="59" t="s">
        <v>13840</v>
      </c>
      <c r="C5058" s="59">
        <v>57593</v>
      </c>
      <c r="D5058" s="59" t="s">
        <v>17</v>
      </c>
      <c r="F5058" s="59" t="s">
        <v>5</v>
      </c>
      <c r="G5058" s="152" t="str">
        <f>VLOOKUP(D5058,sku归属!A:B,2,0)</f>
        <v>其他</v>
      </c>
    </row>
    <row r="5059" spans="1:13" s="59" customFormat="1" customHeight="1">
      <c r="A5059" s="59" t="s">
        <v>13841</v>
      </c>
      <c r="B5059" s="59" t="s">
        <v>13842</v>
      </c>
      <c r="C5059" s="59" t="s">
        <v>13843</v>
      </c>
      <c r="D5059" s="59" t="s">
        <v>17</v>
      </c>
      <c r="F5059" s="59" t="s">
        <v>5</v>
      </c>
      <c r="G5059" s="152" t="str">
        <f>VLOOKUP(D5059,sku归属!A:B,2,0)</f>
        <v>其他</v>
      </c>
    </row>
    <row r="5060" spans="1:13" s="59" customFormat="1" customHeight="1">
      <c r="A5060" s="59" t="s">
        <v>13844</v>
      </c>
      <c r="B5060" s="59" t="s">
        <v>13845</v>
      </c>
      <c r="C5060" s="59" t="s">
        <v>5047</v>
      </c>
      <c r="D5060" s="59" t="s">
        <v>17</v>
      </c>
      <c r="F5060" s="59" t="s">
        <v>5</v>
      </c>
      <c r="G5060" s="152" t="str">
        <f>VLOOKUP(D5060,sku归属!A:B,2,0)</f>
        <v>其他</v>
      </c>
    </row>
    <row r="5061" spans="1:13" s="59" customFormat="1" customHeight="1">
      <c r="A5061" s="59" t="s">
        <v>13846</v>
      </c>
      <c r="B5061" s="59" t="s">
        <v>13847</v>
      </c>
      <c r="C5061" s="59" t="s">
        <v>4755</v>
      </c>
      <c r="D5061" s="59" t="s">
        <v>17</v>
      </c>
      <c r="F5061" s="59" t="s">
        <v>5</v>
      </c>
      <c r="G5061" s="152" t="str">
        <f>VLOOKUP(D5061,sku归属!A:B,2,0)</f>
        <v>其他</v>
      </c>
    </row>
    <row r="5062" spans="1:13" s="59" customFormat="1" customHeight="1">
      <c r="A5062" s="59" t="s">
        <v>13848</v>
      </c>
      <c r="B5062" s="59" t="s">
        <v>13849</v>
      </c>
      <c r="C5062" s="59" t="s">
        <v>13850</v>
      </c>
      <c r="D5062" s="59" t="s">
        <v>17</v>
      </c>
      <c r="F5062" s="59" t="s">
        <v>5</v>
      </c>
      <c r="G5062" s="152" t="str">
        <f>VLOOKUP(D5062,sku归属!A:B,2,0)</f>
        <v>其他</v>
      </c>
    </row>
    <row r="5063" spans="1:13" s="59" customFormat="1" customHeight="1">
      <c r="A5063" s="59" t="s">
        <v>13851</v>
      </c>
      <c r="B5063" s="59" t="s">
        <v>13852</v>
      </c>
      <c r="C5063" s="59">
        <v>57328</v>
      </c>
      <c r="D5063" s="59" t="s">
        <v>17</v>
      </c>
      <c r="F5063" s="59" t="s">
        <v>5</v>
      </c>
      <c r="G5063" s="152" t="str">
        <f>VLOOKUP(D5063,sku归属!A:B,2,0)</f>
        <v>其他</v>
      </c>
    </row>
    <row r="5064" spans="1:13" s="59" customFormat="1" customHeight="1">
      <c r="A5064" s="59" t="s">
        <v>13853</v>
      </c>
      <c r="B5064" s="59" t="s">
        <v>13854</v>
      </c>
      <c r="C5064" s="59" t="s">
        <v>13855</v>
      </c>
      <c r="D5064" s="59" t="s">
        <v>17</v>
      </c>
      <c r="F5064" s="59" t="s">
        <v>5</v>
      </c>
      <c r="G5064" s="152" t="str">
        <f>VLOOKUP(D5064,sku归属!A:B,2,0)</f>
        <v>其他</v>
      </c>
    </row>
    <row r="5065" spans="1:13" s="59" customFormat="1" customHeight="1">
      <c r="A5065" s="59" t="s">
        <v>13856</v>
      </c>
      <c r="B5065" s="59" t="s">
        <v>13857</v>
      </c>
      <c r="C5065" s="59" t="s">
        <v>13858</v>
      </c>
      <c r="D5065" s="59" t="s">
        <v>17</v>
      </c>
      <c r="F5065" s="59" t="s">
        <v>5</v>
      </c>
      <c r="G5065" s="152" t="str">
        <f>VLOOKUP(D5065,sku归属!A:B,2,0)</f>
        <v>其他</v>
      </c>
    </row>
    <row r="5066" spans="1:13" s="59" customFormat="1" customHeight="1">
      <c r="A5066" s="59" t="s">
        <v>13859</v>
      </c>
      <c r="B5066" s="59" t="s">
        <v>13860</v>
      </c>
      <c r="C5066" s="59" t="s">
        <v>13861</v>
      </c>
      <c r="D5066" s="59" t="s">
        <v>17</v>
      </c>
      <c r="F5066" s="59" t="s">
        <v>5</v>
      </c>
      <c r="G5066" s="152" t="str">
        <f>VLOOKUP(D5066,sku归属!A:B,2,0)</f>
        <v>其他</v>
      </c>
    </row>
    <row r="5067" spans="1:13" s="59" customFormat="1" customHeight="1">
      <c r="A5067" s="59" t="s">
        <v>13862</v>
      </c>
      <c r="B5067" s="59" t="s">
        <v>13863</v>
      </c>
      <c r="C5067" s="59" t="s">
        <v>5245</v>
      </c>
      <c r="D5067" s="59" t="s">
        <v>17</v>
      </c>
      <c r="F5067" s="59" t="s">
        <v>5</v>
      </c>
      <c r="G5067" s="152" t="str">
        <f>VLOOKUP(D5067,sku归属!A:B,2,0)</f>
        <v>其他</v>
      </c>
    </row>
    <row r="5068" spans="1:13" s="59" customFormat="1" customHeight="1">
      <c r="A5068" s="59" t="s">
        <v>13864</v>
      </c>
      <c r="B5068" s="59" t="s">
        <v>13865</v>
      </c>
      <c r="C5068" s="59" t="s">
        <v>13866</v>
      </c>
      <c r="D5068" s="59" t="s">
        <v>17</v>
      </c>
      <c r="F5068" s="59" t="s">
        <v>5</v>
      </c>
      <c r="G5068" s="152" t="str">
        <f>VLOOKUP(D5068,sku归属!A:B,2,0)</f>
        <v>其他</v>
      </c>
    </row>
    <row r="5069" spans="1:13" s="59" customFormat="1" customHeight="1">
      <c r="A5069" s="59" t="s">
        <v>13867</v>
      </c>
      <c r="B5069" s="59" t="s">
        <v>13868</v>
      </c>
      <c r="C5069" s="59" t="s">
        <v>5242</v>
      </c>
      <c r="D5069" s="59" t="s">
        <v>17</v>
      </c>
      <c r="F5069" s="59" t="s">
        <v>5</v>
      </c>
      <c r="G5069" s="152" t="str">
        <f>VLOOKUP(D5069,sku归属!A:B,2,0)</f>
        <v>其他</v>
      </c>
    </row>
    <row r="5070" spans="1:13" s="59" customFormat="1" customHeight="1">
      <c r="A5070" s="59" t="s">
        <v>13869</v>
      </c>
      <c r="B5070" s="59" t="s">
        <v>13870</v>
      </c>
      <c r="C5070" s="59" t="s">
        <v>13871</v>
      </c>
      <c r="D5070" s="59" t="s">
        <v>17</v>
      </c>
      <c r="F5070" s="59" t="s">
        <v>5</v>
      </c>
      <c r="G5070" s="152" t="str">
        <f>VLOOKUP(D5070,sku归属!A:B,2,0)</f>
        <v>其他</v>
      </c>
    </row>
    <row r="5071" spans="1:13" s="59" customFormat="1" customHeight="1">
      <c r="A5071" s="59" t="s">
        <v>13872</v>
      </c>
      <c r="B5071" s="59" t="s">
        <v>13873</v>
      </c>
      <c r="C5071" s="59" t="s">
        <v>97</v>
      </c>
      <c r="D5071" s="59" t="s">
        <v>17</v>
      </c>
      <c r="F5071" s="59" t="s">
        <v>5</v>
      </c>
      <c r="G5071" s="152" t="str">
        <f>VLOOKUP(D5071,sku归属!A:B,2,0)</f>
        <v>其他</v>
      </c>
    </row>
    <row r="5072" spans="1:13" s="59" customFormat="1" customHeight="1">
      <c r="A5072" s="59" t="s">
        <v>13874</v>
      </c>
      <c r="B5072" s="59" t="s">
        <v>13875</v>
      </c>
      <c r="C5072" s="59" t="s">
        <v>88</v>
      </c>
      <c r="D5072" s="59" t="s">
        <v>17</v>
      </c>
      <c r="F5072" s="59" t="s">
        <v>5</v>
      </c>
      <c r="G5072" s="152" t="str">
        <f>VLOOKUP(D5072,sku归属!A:B,2,0)</f>
        <v>其他</v>
      </c>
    </row>
    <row r="5073" spans="1:13" s="59" customFormat="1" customHeight="1">
      <c r="A5073" s="59" t="s">
        <v>13876</v>
      </c>
      <c r="B5073" s="59" t="s">
        <v>13877</v>
      </c>
      <c r="C5073" s="59" t="s">
        <v>91</v>
      </c>
      <c r="D5073" s="59" t="s">
        <v>17</v>
      </c>
      <c r="F5073" s="59" t="s">
        <v>5</v>
      </c>
      <c r="G5073" s="152" t="str">
        <f>VLOOKUP(D5073,sku归属!A:B,2,0)</f>
        <v>其他</v>
      </c>
    </row>
    <row r="5074" spans="1:13" s="59" customFormat="1" customHeight="1">
      <c r="A5074" s="59" t="s">
        <v>13878</v>
      </c>
      <c r="B5074" s="59" t="s">
        <v>13879</v>
      </c>
      <c r="C5074" s="59" t="s">
        <v>94</v>
      </c>
      <c r="D5074" s="59" t="s">
        <v>17</v>
      </c>
      <c r="F5074" s="59" t="s">
        <v>5</v>
      </c>
      <c r="G5074" s="152" t="str">
        <f>VLOOKUP(D5074,sku归属!A:B,2,0)</f>
        <v>其他</v>
      </c>
    </row>
    <row r="5075" spans="1:13" s="59" customFormat="1" customHeight="1">
      <c r="A5075" s="59" t="s">
        <v>13880</v>
      </c>
      <c r="B5075" s="59" t="s">
        <v>13881</v>
      </c>
      <c r="C5075" s="59" t="s">
        <v>100</v>
      </c>
      <c r="D5075" s="59" t="s">
        <v>17</v>
      </c>
      <c r="F5075" s="59" t="s">
        <v>5</v>
      </c>
      <c r="G5075" s="152" t="str">
        <f>VLOOKUP(D5075,sku归属!A:B,2,0)</f>
        <v>其他</v>
      </c>
    </row>
    <row r="5076" spans="1:13" s="59" customFormat="1" customHeight="1">
      <c r="A5076" s="59" t="s">
        <v>13882</v>
      </c>
      <c r="B5076" s="59" t="s">
        <v>13883</v>
      </c>
      <c r="C5076" s="59" t="s">
        <v>103</v>
      </c>
      <c r="D5076" s="59" t="s">
        <v>17</v>
      </c>
      <c r="F5076" s="59" t="s">
        <v>5</v>
      </c>
      <c r="G5076" s="152" t="str">
        <f>VLOOKUP(D5076,sku归属!A:B,2,0)</f>
        <v>其他</v>
      </c>
    </row>
    <row r="5077" spans="1:13" s="59" customFormat="1" customHeight="1">
      <c r="A5077" s="59" t="s">
        <v>13884</v>
      </c>
      <c r="B5077" s="59" t="s">
        <v>13885</v>
      </c>
      <c r="C5077" s="59" t="s">
        <v>13886</v>
      </c>
      <c r="D5077" s="59" t="s">
        <v>17</v>
      </c>
      <c r="F5077" s="59" t="s">
        <v>5</v>
      </c>
      <c r="G5077" s="152" t="str">
        <f>VLOOKUP(D5077,sku归属!A:B,2,0)</f>
        <v>其他</v>
      </c>
    </row>
    <row r="5078" spans="1:13" s="59" customFormat="1" customHeight="1">
      <c r="A5078" s="59" t="s">
        <v>13887</v>
      </c>
      <c r="B5078" s="59" t="s">
        <v>13888</v>
      </c>
      <c r="C5078" s="59" t="s">
        <v>13889</v>
      </c>
      <c r="D5078" s="59" t="s">
        <v>17</v>
      </c>
      <c r="F5078" s="59" t="s">
        <v>5</v>
      </c>
      <c r="G5078" s="152" t="str">
        <f>VLOOKUP(D5078,sku归属!A:B,2,0)</f>
        <v>其他</v>
      </c>
    </row>
    <row r="5079" spans="1:13" s="59" customFormat="1" customHeight="1">
      <c r="A5079" s="59" t="s">
        <v>13890</v>
      </c>
      <c r="B5079" s="59" t="s">
        <v>13891</v>
      </c>
      <c r="C5079" s="59" t="s">
        <v>13892</v>
      </c>
      <c r="D5079" s="59" t="s">
        <v>17</v>
      </c>
      <c r="F5079" s="59" t="s">
        <v>5</v>
      </c>
      <c r="G5079" s="152" t="str">
        <f>VLOOKUP(D5079,sku归属!A:B,2,0)</f>
        <v>其他</v>
      </c>
    </row>
    <row r="5080" spans="1:13" s="59" customFormat="1" customHeight="1">
      <c r="A5080" s="59" t="s">
        <v>13893</v>
      </c>
      <c r="B5080" s="59" t="s">
        <v>13894</v>
      </c>
      <c r="C5080" s="59" t="s">
        <v>13895</v>
      </c>
      <c r="D5080" s="59" t="s">
        <v>17</v>
      </c>
      <c r="F5080" s="59" t="s">
        <v>5</v>
      </c>
      <c r="G5080" s="152" t="str">
        <f>VLOOKUP(D5080,sku归属!A:B,2,0)</f>
        <v>其他</v>
      </c>
    </row>
    <row r="5081" spans="1:13" s="59" customFormat="1" customHeight="1">
      <c r="A5081" s="59" t="s">
        <v>13896</v>
      </c>
      <c r="B5081" s="59" t="s">
        <v>13897</v>
      </c>
      <c r="C5081" s="59" t="s">
        <v>5326</v>
      </c>
      <c r="D5081" s="59" t="s">
        <v>17</v>
      </c>
      <c r="F5081" s="59" t="s">
        <v>5</v>
      </c>
      <c r="G5081" s="152" t="str">
        <f>VLOOKUP(D5081,sku归属!A:B,2,0)</f>
        <v>其他</v>
      </c>
    </row>
    <row r="5082" spans="1:13" s="59" customFormat="1" customHeight="1">
      <c r="A5082" s="59" t="s">
        <v>13898</v>
      </c>
      <c r="B5082" s="59" t="s">
        <v>13899</v>
      </c>
      <c r="C5082" s="59" t="s">
        <v>13900</v>
      </c>
      <c r="D5082" s="59" t="s">
        <v>17</v>
      </c>
      <c r="F5082" s="59" t="s">
        <v>5</v>
      </c>
      <c r="G5082" s="152" t="str">
        <f>VLOOKUP(D5082,sku归属!A:B,2,0)</f>
        <v>其他</v>
      </c>
    </row>
    <row r="5083" spans="1:13" s="59" customFormat="1" customHeight="1">
      <c r="A5083" s="59" t="s">
        <v>13901</v>
      </c>
      <c r="B5083" s="59" t="s">
        <v>13902</v>
      </c>
      <c r="C5083" s="59" t="s">
        <v>5329</v>
      </c>
      <c r="D5083" s="59" t="s">
        <v>17</v>
      </c>
      <c r="F5083" s="59" t="s">
        <v>5</v>
      </c>
      <c r="G5083" s="152" t="str">
        <f>VLOOKUP(D5083,sku归属!A:B,2,0)</f>
        <v>其他</v>
      </c>
    </row>
    <row r="5084" spans="1:13" s="59" customFormat="1" customHeight="1">
      <c r="A5084" s="59" t="s">
        <v>13903</v>
      </c>
      <c r="B5084" s="59" t="s">
        <v>13904</v>
      </c>
      <c r="C5084" s="59" t="s">
        <v>13905</v>
      </c>
      <c r="D5084" s="59" t="s">
        <v>17</v>
      </c>
      <c r="F5084" s="59" t="s">
        <v>5</v>
      </c>
      <c r="G5084" s="152" t="str">
        <f>VLOOKUP(D5084,sku归属!A:B,2,0)</f>
        <v>其他</v>
      </c>
    </row>
    <row r="5085" spans="1:13" s="59" customFormat="1" customHeight="1">
      <c r="A5085" s="59" t="s">
        <v>13906</v>
      </c>
      <c r="B5085" s="59" t="s">
        <v>13907</v>
      </c>
      <c r="C5085" s="59" t="s">
        <v>13908</v>
      </c>
      <c r="D5085" s="59" t="s">
        <v>17</v>
      </c>
      <c r="F5085" s="59" t="s">
        <v>5</v>
      </c>
      <c r="G5085" s="152" t="str">
        <f>VLOOKUP(D5085,sku归属!A:B,2,0)</f>
        <v>其他</v>
      </c>
    </row>
    <row r="5086" spans="1:13" s="59" customFormat="1" customHeight="1">
      <c r="A5086" s="59" t="s">
        <v>13909</v>
      </c>
      <c r="B5086" s="59" t="s">
        <v>13910</v>
      </c>
      <c r="C5086" s="59" t="s">
        <v>13911</v>
      </c>
      <c r="D5086" s="59" t="s">
        <v>17</v>
      </c>
      <c r="F5086" s="59" t="s">
        <v>5</v>
      </c>
      <c r="G5086" s="152" t="str">
        <f>VLOOKUP(D5086,sku归属!A:B,2,0)</f>
        <v>其他</v>
      </c>
    </row>
    <row r="5087" spans="1:13" s="59" customFormat="1" customHeight="1">
      <c r="A5087" s="59" t="s">
        <v>13912</v>
      </c>
      <c r="B5087" s="59" t="s">
        <v>13913</v>
      </c>
      <c r="C5087" s="59" t="s">
        <v>13914</v>
      </c>
      <c r="D5087" s="59" t="s">
        <v>17</v>
      </c>
      <c r="F5087" s="59" t="s">
        <v>5</v>
      </c>
      <c r="G5087" s="152" t="str">
        <f>VLOOKUP(D5087,sku归属!A:B,2,0)</f>
        <v>其他</v>
      </c>
    </row>
    <row r="5088" spans="1:13" s="59" customFormat="1" customHeight="1">
      <c r="A5088" s="59" t="s">
        <v>13915</v>
      </c>
      <c r="B5088" s="59" t="s">
        <v>13916</v>
      </c>
      <c r="C5088" s="59" t="s">
        <v>13917</v>
      </c>
      <c r="D5088" s="59" t="s">
        <v>17</v>
      </c>
      <c r="F5088" s="59" t="s">
        <v>5</v>
      </c>
      <c r="G5088" s="152" t="str">
        <f>VLOOKUP(D5088,sku归属!A:B,2,0)</f>
        <v>其他</v>
      </c>
    </row>
    <row r="5089" spans="1:13" s="59" customFormat="1" customHeight="1">
      <c r="A5089" s="59" t="s">
        <v>13918</v>
      </c>
      <c r="B5089" s="59" t="s">
        <v>13919</v>
      </c>
      <c r="C5089" s="59" t="s">
        <v>13920</v>
      </c>
      <c r="D5089" s="59" t="s">
        <v>17</v>
      </c>
      <c r="F5089" s="59" t="s">
        <v>5</v>
      </c>
      <c r="G5089" s="152" t="str">
        <f>VLOOKUP(D5089,sku归属!A:B,2,0)</f>
        <v>其他</v>
      </c>
    </row>
    <row r="5090" spans="1:13" s="59" customFormat="1" customHeight="1">
      <c r="A5090" s="59" t="s">
        <v>13921</v>
      </c>
      <c r="B5090" s="59" t="s">
        <v>13922</v>
      </c>
      <c r="C5090" s="59" t="s">
        <v>13923</v>
      </c>
      <c r="D5090" s="59" t="s">
        <v>17</v>
      </c>
      <c r="F5090" s="59" t="s">
        <v>5</v>
      </c>
      <c r="G5090" s="152" t="str">
        <f>VLOOKUP(D5090,sku归属!A:B,2,0)</f>
        <v>其他</v>
      </c>
    </row>
    <row r="5091" spans="1:13" s="59" customFormat="1" customHeight="1">
      <c r="A5091" s="59" t="s">
        <v>13924</v>
      </c>
      <c r="B5091" s="59" t="s">
        <v>13925</v>
      </c>
      <c r="C5091" s="59" t="s">
        <v>1233</v>
      </c>
      <c r="D5091" s="59" t="s">
        <v>17</v>
      </c>
      <c r="F5091" s="59" t="s">
        <v>5</v>
      </c>
      <c r="G5091" s="152" t="str">
        <f>VLOOKUP(D5091,sku归属!A:B,2,0)</f>
        <v>其他</v>
      </c>
    </row>
    <row r="5092" spans="1:13" s="59" customFormat="1" customHeight="1">
      <c r="A5092" s="59" t="s">
        <v>13926</v>
      </c>
      <c r="B5092" s="59" t="s">
        <v>13927</v>
      </c>
      <c r="C5092" s="59" t="s">
        <v>1239</v>
      </c>
      <c r="D5092" s="59" t="s">
        <v>17</v>
      </c>
      <c r="F5092" s="59" t="s">
        <v>5</v>
      </c>
      <c r="G5092" s="152" t="str">
        <f>VLOOKUP(D5092,sku归属!A:B,2,0)</f>
        <v>其他</v>
      </c>
    </row>
    <row r="5093" spans="1:13" s="59" customFormat="1" customHeight="1">
      <c r="A5093" s="59" t="s">
        <v>13928</v>
      </c>
      <c r="B5093" s="59" t="s">
        <v>13929</v>
      </c>
      <c r="C5093" s="59" t="s">
        <v>1236</v>
      </c>
      <c r="D5093" s="59" t="s">
        <v>17</v>
      </c>
      <c r="F5093" s="59" t="s">
        <v>5</v>
      </c>
      <c r="G5093" s="152" t="str">
        <f>VLOOKUP(D5093,sku归属!A:B,2,0)</f>
        <v>其他</v>
      </c>
    </row>
    <row r="5094" spans="1:13" s="59" customFormat="1" customHeight="1">
      <c r="A5094" s="59" t="s">
        <v>13930</v>
      </c>
      <c r="B5094" s="59" t="s">
        <v>13931</v>
      </c>
      <c r="C5094" s="59" t="s">
        <v>1242</v>
      </c>
      <c r="D5094" s="59" t="s">
        <v>17</v>
      </c>
      <c r="F5094" s="59" t="s">
        <v>5</v>
      </c>
      <c r="G5094" s="152" t="str">
        <f>VLOOKUP(D5094,sku归属!A:B,2,0)</f>
        <v>其他</v>
      </c>
    </row>
    <row r="5095" spans="1:13" s="59" customFormat="1" customHeight="1">
      <c r="A5095" s="59" t="s">
        <v>13932</v>
      </c>
      <c r="B5095" s="59" t="s">
        <v>13933</v>
      </c>
      <c r="C5095" s="59" t="s">
        <v>6368</v>
      </c>
      <c r="D5095" s="59" t="s">
        <v>17</v>
      </c>
      <c r="F5095" s="59" t="s">
        <v>5</v>
      </c>
      <c r="G5095" s="152" t="str">
        <f>VLOOKUP(D5095,sku归属!A:B,2,0)</f>
        <v>其他</v>
      </c>
    </row>
    <row r="5096" spans="1:13" s="59" customFormat="1" customHeight="1">
      <c r="A5096" s="59" t="s">
        <v>13934</v>
      </c>
      <c r="B5096" s="59" t="s">
        <v>13935</v>
      </c>
      <c r="C5096" s="59" t="s">
        <v>6151</v>
      </c>
      <c r="D5096" s="59" t="s">
        <v>17</v>
      </c>
      <c r="F5096" s="59" t="s">
        <v>5</v>
      </c>
      <c r="G5096" s="152" t="str">
        <f>VLOOKUP(D5096,sku归属!A:B,2,0)</f>
        <v>其他</v>
      </c>
    </row>
    <row r="5097" spans="1:13" s="59" customFormat="1" customHeight="1">
      <c r="A5097" s="59" t="s">
        <v>13936</v>
      </c>
      <c r="B5097" s="59" t="s">
        <v>13937</v>
      </c>
      <c r="C5097" s="59" t="s">
        <v>6148</v>
      </c>
      <c r="D5097" s="59" t="s">
        <v>17</v>
      </c>
      <c r="F5097" s="59" t="s">
        <v>5</v>
      </c>
      <c r="G5097" s="152" t="str">
        <f>VLOOKUP(D5097,sku归属!A:B,2,0)</f>
        <v>其他</v>
      </c>
    </row>
    <row r="5098" spans="1:13" s="59" customFormat="1" customHeight="1">
      <c r="A5098" s="59" t="s">
        <v>13938</v>
      </c>
      <c r="B5098" s="59" t="s">
        <v>13939</v>
      </c>
      <c r="C5098" s="59" t="s">
        <v>3683</v>
      </c>
      <c r="D5098" s="59" t="s">
        <v>17</v>
      </c>
      <c r="F5098" s="59" t="s">
        <v>5</v>
      </c>
      <c r="G5098" s="152" t="str">
        <f>VLOOKUP(D5098,sku归属!A:B,2,0)</f>
        <v>其他</v>
      </c>
    </row>
    <row r="5099" spans="1:13" s="59" customFormat="1" customHeight="1">
      <c r="A5099" s="59" t="s">
        <v>13940</v>
      </c>
      <c r="B5099" s="59" t="s">
        <v>13941</v>
      </c>
      <c r="C5099" s="59" t="s">
        <v>3689</v>
      </c>
      <c r="D5099" s="59" t="s">
        <v>17</v>
      </c>
      <c r="F5099" s="59" t="s">
        <v>5</v>
      </c>
      <c r="G5099" s="152" t="str">
        <f>VLOOKUP(D5099,sku归属!A:B,2,0)</f>
        <v>其他</v>
      </c>
    </row>
    <row r="5100" spans="1:13" s="59" customFormat="1" customHeight="1">
      <c r="A5100" s="59" t="s">
        <v>13942</v>
      </c>
      <c r="B5100" s="59" t="s">
        <v>13943</v>
      </c>
      <c r="C5100" s="59" t="s">
        <v>3686</v>
      </c>
      <c r="D5100" s="59" t="s">
        <v>17</v>
      </c>
      <c r="F5100" s="59" t="s">
        <v>5</v>
      </c>
      <c r="G5100" s="152" t="str">
        <f>VLOOKUP(D5100,sku归属!A:B,2,0)</f>
        <v>其他</v>
      </c>
    </row>
    <row r="5101" spans="1:13" s="59" customFormat="1" customHeight="1">
      <c r="A5101" s="59" t="s">
        <v>13944</v>
      </c>
      <c r="B5101" s="59" t="s">
        <v>13945</v>
      </c>
      <c r="C5101" s="59" t="s">
        <v>3692</v>
      </c>
      <c r="D5101" s="59" t="s">
        <v>17</v>
      </c>
      <c r="F5101" s="59" t="s">
        <v>5</v>
      </c>
      <c r="G5101" s="152" t="str">
        <f>VLOOKUP(D5101,sku归属!A:B,2,0)</f>
        <v>其他</v>
      </c>
    </row>
    <row r="5102" spans="1:13" s="59" customFormat="1" customHeight="1">
      <c r="A5102" s="59" t="s">
        <v>13946</v>
      </c>
      <c r="B5102" s="59" t="s">
        <v>13947</v>
      </c>
      <c r="C5102" s="59" t="s">
        <v>13948</v>
      </c>
      <c r="D5102" s="59" t="s">
        <v>17</v>
      </c>
      <c r="F5102" s="59" t="s">
        <v>5</v>
      </c>
      <c r="G5102" s="152" t="str">
        <f>VLOOKUP(D5102,sku归属!A:B,2,0)</f>
        <v>其他</v>
      </c>
    </row>
    <row r="5103" spans="1:13" s="59" customFormat="1" customHeight="1">
      <c r="A5103" s="59" t="s">
        <v>13949</v>
      </c>
      <c r="B5103" s="59" t="s">
        <v>13950</v>
      </c>
      <c r="C5103" s="59" t="s">
        <v>13951</v>
      </c>
      <c r="D5103" s="59" t="s">
        <v>17</v>
      </c>
      <c r="F5103" s="59" t="s">
        <v>5</v>
      </c>
      <c r="G5103" s="152" t="str">
        <f>VLOOKUP(D5103,sku归属!A:B,2,0)</f>
        <v>其他</v>
      </c>
    </row>
    <row r="5104" spans="1:13" s="59" customFormat="1" customHeight="1">
      <c r="A5104" s="59" t="s">
        <v>13952</v>
      </c>
      <c r="B5104" s="59" t="s">
        <v>13953</v>
      </c>
      <c r="C5104" s="59" t="s">
        <v>13954</v>
      </c>
      <c r="D5104" s="59" t="s">
        <v>17</v>
      </c>
      <c r="F5104" s="59" t="s">
        <v>5</v>
      </c>
      <c r="G5104" s="152" t="str">
        <f>VLOOKUP(D5104,sku归属!A:B,2,0)</f>
        <v>其他</v>
      </c>
    </row>
    <row r="5105" spans="1:13" s="59" customFormat="1" customHeight="1">
      <c r="A5105" s="59" t="s">
        <v>13955</v>
      </c>
      <c r="B5105" s="59" t="s">
        <v>13956</v>
      </c>
      <c r="C5105" s="59" t="s">
        <v>13957</v>
      </c>
      <c r="D5105" s="59" t="s">
        <v>17</v>
      </c>
      <c r="F5105" s="59" t="s">
        <v>5</v>
      </c>
      <c r="G5105" s="152" t="str">
        <f>VLOOKUP(D5105,sku归属!A:B,2,0)</f>
        <v>其他</v>
      </c>
    </row>
    <row r="5106" spans="1:13" s="59" customFormat="1" customHeight="1">
      <c r="A5106" s="59" t="s">
        <v>13958</v>
      </c>
      <c r="B5106" s="59" t="s">
        <v>13959</v>
      </c>
      <c r="C5106" s="59" t="s">
        <v>13960</v>
      </c>
      <c r="D5106" s="59" t="s">
        <v>17</v>
      </c>
      <c r="F5106" s="59" t="s">
        <v>5</v>
      </c>
      <c r="G5106" s="152" t="str">
        <f>VLOOKUP(D5106,sku归属!A:B,2,0)</f>
        <v>其他</v>
      </c>
    </row>
    <row r="5107" spans="1:13" s="59" customFormat="1" customHeight="1">
      <c r="A5107" s="59" t="s">
        <v>13961</v>
      </c>
      <c r="B5107" s="59" t="s">
        <v>13962</v>
      </c>
      <c r="C5107" s="59" t="s">
        <v>13963</v>
      </c>
      <c r="D5107" s="59" t="s">
        <v>17</v>
      </c>
      <c r="F5107" s="59" t="s">
        <v>5</v>
      </c>
      <c r="G5107" s="152" t="str">
        <f>VLOOKUP(D5107,sku归属!A:B,2,0)</f>
        <v>其他</v>
      </c>
    </row>
    <row r="5108" spans="1:13" s="59" customFormat="1" customHeight="1">
      <c r="A5108" s="59" t="s">
        <v>13964</v>
      </c>
      <c r="B5108" s="59" t="s">
        <v>13965</v>
      </c>
      <c r="C5108" s="59" t="s">
        <v>13966</v>
      </c>
      <c r="D5108" s="59" t="s">
        <v>17</v>
      </c>
      <c r="F5108" s="59" t="s">
        <v>5</v>
      </c>
      <c r="G5108" s="152" t="str">
        <f>VLOOKUP(D5108,sku归属!A:B,2,0)</f>
        <v>其他</v>
      </c>
    </row>
    <row r="5109" spans="1:13" s="59" customFormat="1" customHeight="1">
      <c r="A5109" s="59" t="s">
        <v>13967</v>
      </c>
      <c r="B5109" s="59" t="s">
        <v>13968</v>
      </c>
      <c r="C5109" s="59" t="s">
        <v>13969</v>
      </c>
      <c r="D5109" s="59" t="s">
        <v>17</v>
      </c>
      <c r="F5109" s="59" t="s">
        <v>5</v>
      </c>
      <c r="G5109" s="152" t="str">
        <f>VLOOKUP(D5109,sku归属!A:B,2,0)</f>
        <v>其他</v>
      </c>
    </row>
    <row r="5110" spans="1:13" s="59" customFormat="1" customHeight="1">
      <c r="A5110" s="59" t="s">
        <v>13970</v>
      </c>
      <c r="B5110" s="59" t="s">
        <v>13971</v>
      </c>
      <c r="C5110" s="59" t="s">
        <v>13972</v>
      </c>
      <c r="D5110" s="59" t="s">
        <v>17</v>
      </c>
      <c r="F5110" s="59" t="s">
        <v>5</v>
      </c>
      <c r="G5110" s="152" t="str">
        <f>VLOOKUP(D5110,sku归属!A:B,2,0)</f>
        <v>其他</v>
      </c>
    </row>
    <row r="5111" spans="1:13" s="59" customFormat="1" customHeight="1">
      <c r="A5111" s="59" t="s">
        <v>13973</v>
      </c>
      <c r="B5111" s="59" t="s">
        <v>13974</v>
      </c>
      <c r="C5111" s="59" t="s">
        <v>13975</v>
      </c>
      <c r="D5111" s="59" t="s">
        <v>17</v>
      </c>
      <c r="F5111" s="59" t="s">
        <v>5</v>
      </c>
      <c r="G5111" s="152" t="str">
        <f>VLOOKUP(D5111,sku归属!A:B,2,0)</f>
        <v>其他</v>
      </c>
    </row>
    <row r="5112" spans="1:13" s="59" customFormat="1" customHeight="1">
      <c r="A5112" s="59" t="s">
        <v>13976</v>
      </c>
      <c r="B5112" s="59" t="s">
        <v>13977</v>
      </c>
      <c r="C5112" s="59" t="s">
        <v>1960</v>
      </c>
      <c r="D5112" s="59" t="s">
        <v>17</v>
      </c>
      <c r="F5112" s="59" t="s">
        <v>5</v>
      </c>
      <c r="G5112" s="152" t="str">
        <f>VLOOKUP(D5112,sku归属!A:B,2,0)</f>
        <v>其他</v>
      </c>
    </row>
    <row r="5113" spans="1:13" s="59" customFormat="1" customHeight="1">
      <c r="A5113" s="59" t="s">
        <v>13978</v>
      </c>
      <c r="B5113" s="59" t="s">
        <v>13979</v>
      </c>
      <c r="C5113" s="59" t="s">
        <v>1945</v>
      </c>
      <c r="D5113" s="59" t="s">
        <v>17</v>
      </c>
      <c r="F5113" s="59" t="s">
        <v>5</v>
      </c>
      <c r="G5113" s="152" t="str">
        <f>VLOOKUP(D5113,sku归属!A:B,2,0)</f>
        <v>其他</v>
      </c>
    </row>
    <row r="5114" spans="1:13" s="59" customFormat="1" customHeight="1">
      <c r="A5114" s="59" t="s">
        <v>13980</v>
      </c>
      <c r="B5114" s="59" t="s">
        <v>13981</v>
      </c>
      <c r="C5114" s="59" t="s">
        <v>1957</v>
      </c>
      <c r="D5114" s="59" t="s">
        <v>17</v>
      </c>
      <c r="F5114" s="59" t="s">
        <v>5</v>
      </c>
      <c r="G5114" s="152" t="str">
        <f>VLOOKUP(D5114,sku归属!A:B,2,0)</f>
        <v>其他</v>
      </c>
    </row>
    <row r="5115" spans="1:13" s="59" customFormat="1" customHeight="1">
      <c r="A5115" s="59" t="s">
        <v>13982</v>
      </c>
      <c r="B5115" s="59" t="s">
        <v>13983</v>
      </c>
      <c r="C5115" s="59" t="s">
        <v>1948</v>
      </c>
      <c r="D5115" s="59" t="s">
        <v>17</v>
      </c>
      <c r="F5115" s="59" t="s">
        <v>5</v>
      </c>
      <c r="G5115" s="152" t="str">
        <f>VLOOKUP(D5115,sku归属!A:B,2,0)</f>
        <v>其他</v>
      </c>
    </row>
    <row r="5116" spans="1:13" s="59" customFormat="1" customHeight="1">
      <c r="A5116" s="59" t="s">
        <v>13984</v>
      </c>
      <c r="B5116" s="59" t="s">
        <v>13985</v>
      </c>
      <c r="C5116" s="59" t="s">
        <v>9552</v>
      </c>
      <c r="D5116" s="59" t="s">
        <v>17</v>
      </c>
      <c r="F5116" s="59" t="s">
        <v>5</v>
      </c>
      <c r="G5116" s="152" t="str">
        <f>VLOOKUP(D5116,sku归属!A:B,2,0)</f>
        <v>其他</v>
      </c>
    </row>
    <row r="5117" spans="1:13" s="59" customFormat="1" customHeight="1">
      <c r="A5117" s="59" t="s">
        <v>13986</v>
      </c>
      <c r="B5117" s="59" t="s">
        <v>13987</v>
      </c>
      <c r="C5117" s="59" t="s">
        <v>9555</v>
      </c>
      <c r="D5117" s="59" t="s">
        <v>17</v>
      </c>
      <c r="F5117" s="59" t="s">
        <v>5</v>
      </c>
      <c r="G5117" s="152" t="str">
        <f>VLOOKUP(D5117,sku归属!A:B,2,0)</f>
        <v>其他</v>
      </c>
    </row>
    <row r="5118" spans="1:13" s="59" customFormat="1" customHeight="1">
      <c r="A5118" s="59" t="s">
        <v>13988</v>
      </c>
      <c r="B5118" s="59" t="s">
        <v>13989</v>
      </c>
      <c r="C5118" s="59" t="s">
        <v>9567</v>
      </c>
      <c r="D5118" s="59" t="s">
        <v>17</v>
      </c>
      <c r="F5118" s="59" t="s">
        <v>5</v>
      </c>
      <c r="G5118" s="152" t="str">
        <f>VLOOKUP(D5118,sku归属!A:B,2,0)</f>
        <v>其他</v>
      </c>
    </row>
    <row r="5119" spans="1:13" s="59" customFormat="1" customHeight="1">
      <c r="A5119" s="59" t="s">
        <v>13990</v>
      </c>
      <c r="B5119" s="59" t="s">
        <v>13991</v>
      </c>
      <c r="C5119" s="59" t="s">
        <v>9558</v>
      </c>
      <c r="D5119" s="59" t="s">
        <v>17</v>
      </c>
      <c r="F5119" s="59" t="s">
        <v>5</v>
      </c>
      <c r="G5119" s="152" t="str">
        <f>VLOOKUP(D5119,sku归属!A:B,2,0)</f>
        <v>其他</v>
      </c>
    </row>
    <row r="5120" spans="1:13" s="59" customFormat="1" customHeight="1">
      <c r="A5120" s="59" t="s">
        <v>13992</v>
      </c>
      <c r="B5120" s="59" t="s">
        <v>13993</v>
      </c>
      <c r="C5120" s="59" t="s">
        <v>9561</v>
      </c>
      <c r="D5120" s="59" t="s">
        <v>17</v>
      </c>
      <c r="F5120" s="59" t="s">
        <v>5</v>
      </c>
      <c r="G5120" s="152" t="str">
        <f>VLOOKUP(D5120,sku归属!A:B,2,0)</f>
        <v>其他</v>
      </c>
    </row>
    <row r="5121" spans="1:13" s="59" customFormat="1" customHeight="1">
      <c r="A5121" s="59" t="s">
        <v>13994</v>
      </c>
      <c r="B5121" s="59" t="s">
        <v>13995</v>
      </c>
      <c r="C5121" s="59" t="s">
        <v>9564</v>
      </c>
      <c r="D5121" s="59" t="s">
        <v>17</v>
      </c>
      <c r="F5121" s="59" t="s">
        <v>5</v>
      </c>
      <c r="G5121" s="152" t="str">
        <f>VLOOKUP(D5121,sku归属!A:B,2,0)</f>
        <v>其他</v>
      </c>
    </row>
    <row r="5122" spans="1:13" s="59" customFormat="1" customHeight="1">
      <c r="A5122" s="59" t="s">
        <v>13996</v>
      </c>
      <c r="B5122" s="59" t="s">
        <v>13997</v>
      </c>
      <c r="C5122" s="59" t="s">
        <v>13998</v>
      </c>
      <c r="D5122" s="59" t="s">
        <v>17</v>
      </c>
      <c r="F5122" s="59" t="s">
        <v>5</v>
      </c>
      <c r="G5122" s="152" t="str">
        <f>VLOOKUP(D5122,sku归属!A:B,2,0)</f>
        <v>其他</v>
      </c>
    </row>
    <row r="5123" spans="1:13" s="59" customFormat="1" customHeight="1">
      <c r="A5123" s="59" t="s">
        <v>13999</v>
      </c>
      <c r="B5123" s="59" t="s">
        <v>14000</v>
      </c>
      <c r="C5123" s="59" t="s">
        <v>14001</v>
      </c>
      <c r="D5123" s="59" t="s">
        <v>17</v>
      </c>
      <c r="F5123" s="59" t="s">
        <v>5</v>
      </c>
      <c r="G5123" s="152" t="str">
        <f>VLOOKUP(D5123,sku归属!A:B,2,0)</f>
        <v>其他</v>
      </c>
    </row>
    <row r="5124" spans="1:13" s="59" customFormat="1" customHeight="1">
      <c r="A5124" s="59" t="s">
        <v>14002</v>
      </c>
      <c r="B5124" s="59" t="s">
        <v>14003</v>
      </c>
      <c r="C5124" s="59" t="s">
        <v>14004</v>
      </c>
      <c r="D5124" s="59" t="s">
        <v>17</v>
      </c>
      <c r="F5124" s="59" t="s">
        <v>5</v>
      </c>
      <c r="G5124" s="152" t="str">
        <f>VLOOKUP(D5124,sku归属!A:B,2,0)</f>
        <v>其他</v>
      </c>
    </row>
    <row r="5125" spans="1:13" s="59" customFormat="1" customHeight="1">
      <c r="A5125" s="59" t="s">
        <v>14005</v>
      </c>
      <c r="B5125" s="59" t="s">
        <v>14006</v>
      </c>
      <c r="C5125" s="59" t="s">
        <v>14007</v>
      </c>
      <c r="D5125" s="59" t="s">
        <v>17</v>
      </c>
      <c r="F5125" s="59" t="s">
        <v>5</v>
      </c>
      <c r="G5125" s="152" t="str">
        <f>VLOOKUP(D5125,sku归属!A:B,2,0)</f>
        <v>其他</v>
      </c>
    </row>
    <row r="5126" spans="1:13" s="59" customFormat="1" customHeight="1">
      <c r="A5126" s="59" t="s">
        <v>14008</v>
      </c>
      <c r="B5126" s="59" t="s">
        <v>14009</v>
      </c>
      <c r="C5126" s="59" t="s">
        <v>14010</v>
      </c>
      <c r="D5126" s="59" t="s">
        <v>17</v>
      </c>
      <c r="F5126" s="59" t="s">
        <v>5</v>
      </c>
      <c r="G5126" s="152" t="str">
        <f>VLOOKUP(D5126,sku归属!A:B,2,0)</f>
        <v>其他</v>
      </c>
    </row>
    <row r="5127" spans="1:13" s="59" customFormat="1" customHeight="1">
      <c r="A5127" s="59" t="s">
        <v>14011</v>
      </c>
      <c r="B5127" s="59" t="s">
        <v>14012</v>
      </c>
      <c r="C5127" s="59" t="s">
        <v>14013</v>
      </c>
      <c r="D5127" s="59" t="s">
        <v>17</v>
      </c>
      <c r="F5127" s="59" t="s">
        <v>5</v>
      </c>
      <c r="G5127" s="152" t="str">
        <f>VLOOKUP(D5127,sku归属!A:B,2,0)</f>
        <v>其他</v>
      </c>
    </row>
    <row r="5128" spans="1:13" s="59" customFormat="1" customHeight="1">
      <c r="A5128" s="59" t="s">
        <v>14014</v>
      </c>
      <c r="B5128" s="59" t="s">
        <v>14015</v>
      </c>
      <c r="C5128" s="59" t="s">
        <v>14016</v>
      </c>
      <c r="D5128" s="59" t="s">
        <v>17</v>
      </c>
      <c r="F5128" s="59" t="s">
        <v>5</v>
      </c>
      <c r="G5128" s="152" t="str">
        <f>VLOOKUP(D5128,sku归属!A:B,2,0)</f>
        <v>其他</v>
      </c>
    </row>
    <row r="5129" spans="1:13" s="59" customFormat="1" customHeight="1">
      <c r="A5129" s="59" t="s">
        <v>14017</v>
      </c>
      <c r="B5129" s="59" t="s">
        <v>14018</v>
      </c>
      <c r="C5129" s="59" t="s">
        <v>14019</v>
      </c>
      <c r="D5129" s="59" t="s">
        <v>17</v>
      </c>
      <c r="F5129" s="59" t="s">
        <v>5</v>
      </c>
      <c r="G5129" s="152" t="str">
        <f>VLOOKUP(D5129,sku归属!A:B,2,0)</f>
        <v>其他</v>
      </c>
    </row>
    <row r="5130" spans="1:13" s="59" customFormat="1" customHeight="1">
      <c r="A5130" s="59" t="s">
        <v>14020</v>
      </c>
      <c r="B5130" s="59" t="s">
        <v>14021</v>
      </c>
      <c r="C5130" s="59" t="s">
        <v>14022</v>
      </c>
      <c r="D5130" s="59" t="s">
        <v>17</v>
      </c>
      <c r="F5130" s="59" t="s">
        <v>5</v>
      </c>
      <c r="G5130" s="152" t="str">
        <f>VLOOKUP(D5130,sku归属!A:B,2,0)</f>
        <v>其他</v>
      </c>
    </row>
    <row r="5131" spans="1:13" s="59" customFormat="1" customHeight="1">
      <c r="A5131" s="59" t="s">
        <v>14023</v>
      </c>
      <c r="B5131" s="59" t="s">
        <v>14024</v>
      </c>
      <c r="C5131" s="59" t="s">
        <v>14025</v>
      </c>
      <c r="D5131" s="59" t="s">
        <v>17</v>
      </c>
      <c r="F5131" s="59" t="s">
        <v>5</v>
      </c>
      <c r="G5131" s="152" t="str">
        <f>VLOOKUP(D5131,sku归属!A:B,2,0)</f>
        <v>其他</v>
      </c>
    </row>
    <row r="5132" spans="1:13" s="59" customFormat="1" customHeight="1">
      <c r="A5132" s="59" t="s">
        <v>14026</v>
      </c>
      <c r="B5132" s="59" t="s">
        <v>14027</v>
      </c>
      <c r="C5132" s="59" t="s">
        <v>14028</v>
      </c>
      <c r="D5132" s="59" t="s">
        <v>17</v>
      </c>
      <c r="F5132" s="59" t="s">
        <v>5</v>
      </c>
      <c r="G5132" s="152" t="str">
        <f>VLOOKUP(D5132,sku归属!A:B,2,0)</f>
        <v>其他</v>
      </c>
    </row>
    <row r="5133" spans="1:13" s="59" customFormat="1" customHeight="1">
      <c r="A5133" s="59" t="s">
        <v>14029</v>
      </c>
      <c r="B5133" s="59" t="s">
        <v>14030</v>
      </c>
      <c r="C5133" s="59" t="s">
        <v>14031</v>
      </c>
      <c r="D5133" s="59" t="s">
        <v>17</v>
      </c>
      <c r="F5133" s="59" t="s">
        <v>5</v>
      </c>
      <c r="G5133" s="152" t="str">
        <f>VLOOKUP(D5133,sku归属!A:B,2,0)</f>
        <v>其他</v>
      </c>
    </row>
    <row r="5134" spans="1:13" s="59" customFormat="1" customHeight="1">
      <c r="A5134" s="59" t="s">
        <v>14032</v>
      </c>
      <c r="B5134" s="59" t="s">
        <v>14033</v>
      </c>
      <c r="C5134" s="59" t="s">
        <v>14034</v>
      </c>
      <c r="D5134" s="59" t="s">
        <v>17</v>
      </c>
      <c r="F5134" s="59" t="s">
        <v>5</v>
      </c>
      <c r="G5134" s="152" t="str">
        <f>VLOOKUP(D5134,sku归属!A:B,2,0)</f>
        <v>其他</v>
      </c>
    </row>
    <row r="5135" spans="1:13" s="59" customFormat="1" customHeight="1">
      <c r="A5135" s="59" t="s">
        <v>14035</v>
      </c>
      <c r="B5135" s="59" t="s">
        <v>14036</v>
      </c>
      <c r="C5135" s="59" t="s">
        <v>14037</v>
      </c>
      <c r="D5135" s="59" t="s">
        <v>17</v>
      </c>
      <c r="F5135" s="59" t="s">
        <v>5</v>
      </c>
      <c r="G5135" s="152" t="str">
        <f>VLOOKUP(D5135,sku归属!A:B,2,0)</f>
        <v>其他</v>
      </c>
    </row>
    <row r="5136" spans="1:13" s="59" customFormat="1" customHeight="1">
      <c r="A5136" s="59" t="s">
        <v>14038</v>
      </c>
      <c r="B5136" s="59" t="s">
        <v>14039</v>
      </c>
      <c r="C5136" s="59" t="s">
        <v>14040</v>
      </c>
      <c r="D5136" s="59" t="s">
        <v>17</v>
      </c>
      <c r="F5136" s="59" t="s">
        <v>5</v>
      </c>
      <c r="G5136" s="152" t="str">
        <f>VLOOKUP(D5136,sku归属!A:B,2,0)</f>
        <v>其他</v>
      </c>
    </row>
    <row r="5137" spans="1:13" s="59" customFormat="1" customHeight="1">
      <c r="A5137" s="59" t="s">
        <v>14041</v>
      </c>
      <c r="B5137" s="59" t="s">
        <v>14042</v>
      </c>
      <c r="C5137" s="59" t="s">
        <v>14043</v>
      </c>
      <c r="D5137" s="59" t="s">
        <v>17</v>
      </c>
      <c r="F5137" s="59" t="s">
        <v>5</v>
      </c>
      <c r="G5137" s="152" t="str">
        <f>VLOOKUP(D5137,sku归属!A:B,2,0)</f>
        <v>其他</v>
      </c>
    </row>
    <row r="5138" spans="1:13" s="59" customFormat="1" customHeight="1">
      <c r="A5138" s="59" t="s">
        <v>14044</v>
      </c>
      <c r="B5138" s="59" t="s">
        <v>14045</v>
      </c>
      <c r="C5138" s="59" t="s">
        <v>14046</v>
      </c>
      <c r="D5138" s="59" t="s">
        <v>17</v>
      </c>
      <c r="F5138" s="59" t="s">
        <v>5</v>
      </c>
      <c r="G5138" s="152" t="str">
        <f>VLOOKUP(D5138,sku归属!A:B,2,0)</f>
        <v>其他</v>
      </c>
    </row>
    <row r="5139" spans="1:13" s="59" customFormat="1" customHeight="1">
      <c r="A5139" s="59" t="s">
        <v>14047</v>
      </c>
      <c r="B5139" s="59" t="s">
        <v>14048</v>
      </c>
      <c r="C5139" s="59" t="s">
        <v>14049</v>
      </c>
      <c r="D5139" s="59" t="s">
        <v>17</v>
      </c>
      <c r="F5139" s="59" t="s">
        <v>5</v>
      </c>
      <c r="G5139" s="152" t="str">
        <f>VLOOKUP(D5139,sku归属!A:B,2,0)</f>
        <v>其他</v>
      </c>
    </row>
    <row r="5140" spans="1:13" s="59" customFormat="1" customHeight="1">
      <c r="A5140" s="59" t="s">
        <v>14050</v>
      </c>
      <c r="B5140" s="59" t="s">
        <v>14051</v>
      </c>
      <c r="C5140" s="59" t="s">
        <v>14052</v>
      </c>
      <c r="D5140" s="59" t="s">
        <v>17</v>
      </c>
      <c r="F5140" s="59" t="s">
        <v>5</v>
      </c>
      <c r="G5140" s="152" t="str">
        <f>VLOOKUP(D5140,sku归属!A:B,2,0)</f>
        <v>其他</v>
      </c>
    </row>
    <row r="5141" spans="1:13" s="59" customFormat="1" customHeight="1">
      <c r="A5141" s="59" t="s">
        <v>14053</v>
      </c>
      <c r="B5141" s="59" t="s">
        <v>14054</v>
      </c>
      <c r="C5141" s="59" t="s">
        <v>14055</v>
      </c>
      <c r="D5141" s="59" t="s">
        <v>17</v>
      </c>
      <c r="F5141" s="59" t="s">
        <v>5</v>
      </c>
      <c r="G5141" s="152" t="str">
        <f>VLOOKUP(D5141,sku归属!A:B,2,0)</f>
        <v>其他</v>
      </c>
    </row>
    <row r="5142" spans="1:13" s="59" customFormat="1" customHeight="1">
      <c r="A5142" s="59" t="s">
        <v>14056</v>
      </c>
      <c r="B5142" s="59" t="s">
        <v>14057</v>
      </c>
      <c r="C5142" s="59" t="s">
        <v>14058</v>
      </c>
      <c r="D5142" s="59" t="s">
        <v>17</v>
      </c>
      <c r="F5142" s="59" t="s">
        <v>5</v>
      </c>
      <c r="G5142" s="152" t="str">
        <f>VLOOKUP(D5142,sku归属!A:B,2,0)</f>
        <v>其他</v>
      </c>
    </row>
    <row r="5143" spans="1:13" s="59" customFormat="1" customHeight="1">
      <c r="A5143" s="59" t="s">
        <v>14059</v>
      </c>
      <c r="B5143" s="59" t="s">
        <v>14060</v>
      </c>
      <c r="C5143" s="59" t="s">
        <v>14061</v>
      </c>
      <c r="D5143" s="59" t="s">
        <v>17</v>
      </c>
      <c r="F5143" s="59" t="s">
        <v>5</v>
      </c>
      <c r="G5143" s="152" t="str">
        <f>VLOOKUP(D5143,sku归属!A:B,2,0)</f>
        <v>其他</v>
      </c>
    </row>
    <row r="5144" spans="1:13" s="59" customFormat="1" customHeight="1">
      <c r="A5144" s="59" t="s">
        <v>14062</v>
      </c>
      <c r="B5144" s="59" t="s">
        <v>14063</v>
      </c>
      <c r="C5144" s="59" t="s">
        <v>14064</v>
      </c>
      <c r="D5144" s="59" t="s">
        <v>17</v>
      </c>
      <c r="F5144" s="59" t="s">
        <v>5</v>
      </c>
      <c r="G5144" s="152" t="str">
        <f>VLOOKUP(D5144,sku归属!A:B,2,0)</f>
        <v>其他</v>
      </c>
    </row>
    <row r="5145" spans="1:13" s="59" customFormat="1" customHeight="1">
      <c r="A5145" s="59" t="s">
        <v>14065</v>
      </c>
      <c r="B5145" s="59" t="s">
        <v>14066</v>
      </c>
      <c r="C5145" s="59" t="s">
        <v>14067</v>
      </c>
      <c r="D5145" s="59" t="s">
        <v>17</v>
      </c>
      <c r="F5145" s="59" t="s">
        <v>5</v>
      </c>
      <c r="G5145" s="152" t="str">
        <f>VLOOKUP(D5145,sku归属!A:B,2,0)</f>
        <v>其他</v>
      </c>
    </row>
    <row r="5146" spans="1:13" s="59" customFormat="1" customHeight="1">
      <c r="A5146" s="59" t="s">
        <v>14068</v>
      </c>
      <c r="B5146" s="59" t="s">
        <v>14069</v>
      </c>
      <c r="C5146" s="59" t="s">
        <v>14070</v>
      </c>
      <c r="D5146" s="59" t="s">
        <v>17</v>
      </c>
      <c r="F5146" s="59" t="s">
        <v>5</v>
      </c>
      <c r="G5146" s="152" t="str">
        <f>VLOOKUP(D5146,sku归属!A:B,2,0)</f>
        <v>其他</v>
      </c>
    </row>
    <row r="5147" spans="1:13" s="59" customFormat="1" customHeight="1">
      <c r="A5147" s="59" t="s">
        <v>14071</v>
      </c>
      <c r="B5147" s="59" t="s">
        <v>14072</v>
      </c>
      <c r="C5147" s="59" t="s">
        <v>14073</v>
      </c>
      <c r="D5147" s="59" t="s">
        <v>17</v>
      </c>
      <c r="F5147" s="59" t="s">
        <v>5</v>
      </c>
      <c r="G5147" s="152" t="str">
        <f>VLOOKUP(D5147,sku归属!A:B,2,0)</f>
        <v>其他</v>
      </c>
    </row>
    <row r="5148" spans="1:13" s="59" customFormat="1" customHeight="1">
      <c r="A5148" s="59" t="s">
        <v>14074</v>
      </c>
      <c r="B5148" s="59" t="s">
        <v>14075</v>
      </c>
      <c r="C5148" s="59" t="s">
        <v>3025</v>
      </c>
      <c r="D5148" s="59" t="s">
        <v>17</v>
      </c>
      <c r="F5148" s="59" t="s">
        <v>5</v>
      </c>
      <c r="G5148" s="152" t="str">
        <f>VLOOKUP(D5148,sku归属!A:B,2,0)</f>
        <v>其他</v>
      </c>
    </row>
    <row r="5149" spans="1:13" s="59" customFormat="1" customHeight="1">
      <c r="A5149" s="59" t="s">
        <v>14076</v>
      </c>
      <c r="B5149" s="59" t="s">
        <v>14077</v>
      </c>
      <c r="C5149" s="59" t="s">
        <v>3013</v>
      </c>
      <c r="D5149" s="59" t="s">
        <v>17</v>
      </c>
      <c r="F5149" s="59" t="s">
        <v>5</v>
      </c>
      <c r="G5149" s="152" t="str">
        <f>VLOOKUP(D5149,sku归属!A:B,2,0)</f>
        <v>其他</v>
      </c>
    </row>
    <row r="5150" spans="1:13" s="59" customFormat="1" customHeight="1">
      <c r="A5150" s="59" t="s">
        <v>14078</v>
      </c>
      <c r="B5150" s="59" t="s">
        <v>14079</v>
      </c>
      <c r="C5150" s="59" t="s">
        <v>3010</v>
      </c>
      <c r="D5150" s="59" t="s">
        <v>17</v>
      </c>
      <c r="F5150" s="59" t="s">
        <v>5</v>
      </c>
      <c r="G5150" s="152" t="str">
        <f>VLOOKUP(D5150,sku归属!A:B,2,0)</f>
        <v>其他</v>
      </c>
    </row>
    <row r="5151" spans="1:13" s="59" customFormat="1" customHeight="1">
      <c r="A5151" s="59" t="s">
        <v>14080</v>
      </c>
      <c r="B5151" s="59" t="s">
        <v>14081</v>
      </c>
      <c r="C5151" s="59" t="s">
        <v>3022</v>
      </c>
      <c r="D5151" s="59" t="s">
        <v>17</v>
      </c>
      <c r="F5151" s="59" t="s">
        <v>5</v>
      </c>
      <c r="G5151" s="152" t="str">
        <f>VLOOKUP(D5151,sku归属!A:B,2,0)</f>
        <v>其他</v>
      </c>
    </row>
    <row r="5152" spans="1:13" s="59" customFormat="1" customHeight="1">
      <c r="A5152" s="59" t="s">
        <v>14082</v>
      </c>
      <c r="B5152" s="59" t="s">
        <v>14083</v>
      </c>
      <c r="C5152" s="59" t="s">
        <v>3016</v>
      </c>
      <c r="D5152" s="59" t="s">
        <v>17</v>
      </c>
      <c r="F5152" s="59" t="s">
        <v>5</v>
      </c>
      <c r="G5152" s="152" t="str">
        <f>VLOOKUP(D5152,sku归属!A:B,2,0)</f>
        <v>其他</v>
      </c>
    </row>
    <row r="5153" spans="1:13" s="59" customFormat="1" customHeight="1">
      <c r="A5153" s="59" t="s">
        <v>14084</v>
      </c>
      <c r="B5153" s="59" t="s">
        <v>14085</v>
      </c>
      <c r="C5153" s="59" t="s">
        <v>3019</v>
      </c>
      <c r="D5153" s="59" t="s">
        <v>17</v>
      </c>
      <c r="F5153" s="59" t="s">
        <v>5</v>
      </c>
      <c r="G5153" s="152" t="str">
        <f>VLOOKUP(D5153,sku归属!A:B,2,0)</f>
        <v>其他</v>
      </c>
    </row>
    <row r="5154" spans="1:13" s="59" customFormat="1" customHeight="1">
      <c r="A5154" s="59" t="s">
        <v>14086</v>
      </c>
      <c r="B5154" s="59" t="s">
        <v>14087</v>
      </c>
      <c r="C5154" s="59" t="s">
        <v>14088</v>
      </c>
      <c r="D5154" s="59" t="s">
        <v>17</v>
      </c>
      <c r="F5154" s="59" t="s">
        <v>5</v>
      </c>
      <c r="G5154" s="152" t="str">
        <f>VLOOKUP(D5154,sku归属!A:B,2,0)</f>
        <v>其他</v>
      </c>
    </row>
    <row r="5155" spans="1:13" s="59" customFormat="1" customHeight="1">
      <c r="A5155" s="59" t="s">
        <v>14089</v>
      </c>
      <c r="B5155" s="59" t="s">
        <v>14090</v>
      </c>
      <c r="C5155" s="59" t="s">
        <v>14091</v>
      </c>
      <c r="D5155" s="59" t="s">
        <v>17</v>
      </c>
      <c r="F5155" s="59" t="s">
        <v>5</v>
      </c>
      <c r="G5155" s="152" t="str">
        <f>VLOOKUP(D5155,sku归属!A:B,2,0)</f>
        <v>其他</v>
      </c>
    </row>
    <row r="5156" spans="1:13" s="59" customFormat="1" customHeight="1">
      <c r="A5156" s="59" t="s">
        <v>14092</v>
      </c>
      <c r="B5156" s="59" t="s">
        <v>14093</v>
      </c>
      <c r="C5156" s="59" t="s">
        <v>14094</v>
      </c>
      <c r="D5156" s="59" t="s">
        <v>17</v>
      </c>
      <c r="F5156" s="59" t="s">
        <v>5</v>
      </c>
      <c r="G5156" s="152" t="str">
        <f>VLOOKUP(D5156,sku归属!A:B,2,0)</f>
        <v>其他</v>
      </c>
    </row>
    <row r="5157" spans="1:13" s="59" customFormat="1" customHeight="1">
      <c r="A5157" s="59" t="s">
        <v>14095</v>
      </c>
      <c r="B5157" s="59" t="s">
        <v>14096</v>
      </c>
      <c r="C5157" s="59" t="s">
        <v>14097</v>
      </c>
      <c r="D5157" s="59" t="s">
        <v>17</v>
      </c>
      <c r="F5157" s="59" t="s">
        <v>5</v>
      </c>
      <c r="G5157" s="152" t="str">
        <f>VLOOKUP(D5157,sku归属!A:B,2,0)</f>
        <v>其他</v>
      </c>
    </row>
    <row r="5158" spans="1:13" s="59" customFormat="1" customHeight="1">
      <c r="A5158" s="59" t="s">
        <v>14098</v>
      </c>
      <c r="B5158" s="59" t="s">
        <v>14099</v>
      </c>
      <c r="C5158" s="59" t="s">
        <v>14100</v>
      </c>
      <c r="D5158" s="59" t="s">
        <v>17</v>
      </c>
      <c r="F5158" s="59" t="s">
        <v>5</v>
      </c>
      <c r="G5158" s="152" t="str">
        <f>VLOOKUP(D5158,sku归属!A:B,2,0)</f>
        <v>其他</v>
      </c>
    </row>
    <row r="5159" spans="1:13" s="59" customFormat="1" customHeight="1">
      <c r="A5159" s="59" t="s">
        <v>14101</v>
      </c>
      <c r="B5159" s="59" t="s">
        <v>14102</v>
      </c>
      <c r="C5159" s="59" t="s">
        <v>14103</v>
      </c>
      <c r="D5159" s="59" t="s">
        <v>17</v>
      </c>
      <c r="F5159" s="59" t="s">
        <v>5</v>
      </c>
      <c r="G5159" s="152" t="str">
        <f>VLOOKUP(D5159,sku归属!A:B,2,0)</f>
        <v>其他</v>
      </c>
    </row>
    <row r="5160" spans="1:13" s="59" customFormat="1" customHeight="1">
      <c r="A5160" s="59" t="s">
        <v>14104</v>
      </c>
      <c r="B5160" s="59" t="s">
        <v>14105</v>
      </c>
      <c r="C5160" s="59" t="s">
        <v>14106</v>
      </c>
      <c r="D5160" s="59" t="s">
        <v>17</v>
      </c>
      <c r="F5160" s="59" t="s">
        <v>5</v>
      </c>
      <c r="G5160" s="152" t="str">
        <f>VLOOKUP(D5160,sku归属!A:B,2,0)</f>
        <v>其他</v>
      </c>
    </row>
    <row r="5161" spans="1:13" s="59" customFormat="1" customHeight="1">
      <c r="A5161" s="59" t="s">
        <v>14107</v>
      </c>
      <c r="B5161" s="59" t="s">
        <v>14108</v>
      </c>
      <c r="C5161" s="59" t="s">
        <v>14109</v>
      </c>
      <c r="D5161" s="59" t="s">
        <v>17</v>
      </c>
      <c r="F5161" s="59" t="s">
        <v>5</v>
      </c>
      <c r="G5161" s="152" t="str">
        <f>VLOOKUP(D5161,sku归属!A:B,2,0)</f>
        <v>其他</v>
      </c>
    </row>
    <row r="5162" spans="1:13" s="59" customFormat="1" customHeight="1">
      <c r="A5162" s="59" t="s">
        <v>14110</v>
      </c>
      <c r="B5162" s="59" t="s">
        <v>14111</v>
      </c>
      <c r="C5162" s="59" t="s">
        <v>14112</v>
      </c>
      <c r="D5162" s="59" t="s">
        <v>17</v>
      </c>
      <c r="F5162" s="59" t="s">
        <v>5</v>
      </c>
      <c r="G5162" s="152" t="str">
        <f>VLOOKUP(D5162,sku归属!A:B,2,0)</f>
        <v>其他</v>
      </c>
    </row>
    <row r="5163" spans="1:13" s="59" customFormat="1" customHeight="1">
      <c r="A5163" s="59" t="s">
        <v>14113</v>
      </c>
      <c r="B5163" s="59" t="s">
        <v>14114</v>
      </c>
      <c r="C5163" s="59" t="s">
        <v>14115</v>
      </c>
      <c r="D5163" s="59" t="s">
        <v>17</v>
      </c>
      <c r="F5163" s="59" t="s">
        <v>5</v>
      </c>
      <c r="G5163" s="152" t="str">
        <f>VLOOKUP(D5163,sku归属!A:B,2,0)</f>
        <v>其他</v>
      </c>
    </row>
    <row r="5164" spans="1:13" s="59" customFormat="1" customHeight="1">
      <c r="A5164" s="59" t="s">
        <v>14116</v>
      </c>
      <c r="B5164" s="59" t="s">
        <v>14117</v>
      </c>
      <c r="C5164" s="59" t="s">
        <v>14118</v>
      </c>
      <c r="D5164" s="59" t="s">
        <v>17</v>
      </c>
      <c r="F5164" s="59" t="s">
        <v>5</v>
      </c>
      <c r="G5164" s="152" t="str">
        <f>VLOOKUP(D5164,sku归属!A:B,2,0)</f>
        <v>其他</v>
      </c>
    </row>
    <row r="5165" spans="1:13" s="59" customFormat="1" customHeight="1">
      <c r="A5165" s="59" t="s">
        <v>14119</v>
      </c>
      <c r="B5165" s="59" t="s">
        <v>14120</v>
      </c>
      <c r="C5165" s="59" t="s">
        <v>14121</v>
      </c>
      <c r="D5165" s="59" t="s">
        <v>17</v>
      </c>
      <c r="F5165" s="59" t="s">
        <v>5</v>
      </c>
      <c r="G5165" s="152" t="str">
        <f>VLOOKUP(D5165,sku归属!A:B,2,0)</f>
        <v>其他</v>
      </c>
    </row>
    <row r="5166" spans="1:13" s="59" customFormat="1" customHeight="1">
      <c r="A5166" s="59" t="s">
        <v>14122</v>
      </c>
      <c r="B5166" s="59" t="s">
        <v>14123</v>
      </c>
      <c r="C5166" s="59" t="s">
        <v>14124</v>
      </c>
      <c r="D5166" s="59" t="s">
        <v>17</v>
      </c>
      <c r="F5166" s="59" t="s">
        <v>5</v>
      </c>
      <c r="G5166" s="152" t="str">
        <f>VLOOKUP(D5166,sku归属!A:B,2,0)</f>
        <v>其他</v>
      </c>
    </row>
    <row r="5167" spans="1:13" s="59" customFormat="1" customHeight="1">
      <c r="A5167" s="59" t="s">
        <v>14125</v>
      </c>
      <c r="B5167" s="59" t="s">
        <v>14126</v>
      </c>
      <c r="C5167" s="59" t="s">
        <v>14127</v>
      </c>
      <c r="D5167" s="59" t="s">
        <v>17</v>
      </c>
      <c r="F5167" s="59" t="s">
        <v>5</v>
      </c>
      <c r="G5167" s="152" t="str">
        <f>VLOOKUP(D5167,sku归属!A:B,2,0)</f>
        <v>其他</v>
      </c>
    </row>
    <row r="5168" spans="1:13" s="59" customFormat="1" customHeight="1">
      <c r="A5168" s="59" t="s">
        <v>14128</v>
      </c>
      <c r="B5168" s="59" t="s">
        <v>14129</v>
      </c>
      <c r="C5168" s="59" t="s">
        <v>14130</v>
      </c>
      <c r="D5168" s="59" t="s">
        <v>17</v>
      </c>
      <c r="F5168" s="59" t="s">
        <v>5</v>
      </c>
      <c r="G5168" s="152" t="str">
        <f>VLOOKUP(D5168,sku归属!A:B,2,0)</f>
        <v>其他</v>
      </c>
    </row>
    <row r="5169" spans="1:13" s="59" customFormat="1" customHeight="1">
      <c r="A5169" s="59" t="s">
        <v>14131</v>
      </c>
      <c r="B5169" s="59" t="s">
        <v>14132</v>
      </c>
      <c r="C5169" s="59" t="s">
        <v>14133</v>
      </c>
      <c r="D5169" s="59" t="s">
        <v>17</v>
      </c>
      <c r="F5169" s="59" t="s">
        <v>5</v>
      </c>
      <c r="G5169" s="152" t="str">
        <f>VLOOKUP(D5169,sku归属!A:B,2,0)</f>
        <v>其他</v>
      </c>
    </row>
    <row r="5170" spans="1:13" s="59" customFormat="1" customHeight="1">
      <c r="A5170" s="59" t="s">
        <v>14134</v>
      </c>
      <c r="B5170" s="59" t="s">
        <v>14135</v>
      </c>
      <c r="C5170" s="59" t="s">
        <v>14136</v>
      </c>
      <c r="D5170" s="59" t="s">
        <v>17</v>
      </c>
      <c r="F5170" s="59" t="s">
        <v>5</v>
      </c>
      <c r="G5170" s="152" t="str">
        <f>VLOOKUP(D5170,sku归属!A:B,2,0)</f>
        <v>其他</v>
      </c>
    </row>
    <row r="5171" spans="1:13" s="59" customFormat="1" customHeight="1">
      <c r="A5171" s="59" t="s">
        <v>14137</v>
      </c>
      <c r="B5171" s="59" t="s">
        <v>14138</v>
      </c>
      <c r="C5171" s="59" t="s">
        <v>14139</v>
      </c>
      <c r="D5171" s="59" t="s">
        <v>17</v>
      </c>
      <c r="F5171" s="59" t="s">
        <v>5</v>
      </c>
      <c r="G5171" s="152" t="str">
        <f>VLOOKUP(D5171,sku归属!A:B,2,0)</f>
        <v>其他</v>
      </c>
    </row>
    <row r="5172" spans="1:13" s="59" customFormat="1" customHeight="1">
      <c r="A5172" s="59" t="s">
        <v>14140</v>
      </c>
      <c r="B5172" s="59" t="s">
        <v>14141</v>
      </c>
      <c r="C5172" s="59" t="s">
        <v>14142</v>
      </c>
      <c r="D5172" s="59" t="s">
        <v>17</v>
      </c>
      <c r="F5172" s="59" t="s">
        <v>5</v>
      </c>
      <c r="G5172" s="152" t="str">
        <f>VLOOKUP(D5172,sku归属!A:B,2,0)</f>
        <v>其他</v>
      </c>
    </row>
    <row r="5173" spans="1:13" s="59" customFormat="1" customHeight="1">
      <c r="A5173" s="59" t="s">
        <v>14143</v>
      </c>
      <c r="B5173" s="59" t="s">
        <v>14144</v>
      </c>
      <c r="C5173" s="59" t="s">
        <v>14145</v>
      </c>
      <c r="D5173" s="59" t="s">
        <v>17</v>
      </c>
      <c r="F5173" s="59" t="s">
        <v>5</v>
      </c>
      <c r="G5173" s="152" t="str">
        <f>VLOOKUP(D5173,sku归属!A:B,2,0)</f>
        <v>其他</v>
      </c>
    </row>
    <row r="5174" spans="1:13" s="59" customFormat="1" customHeight="1">
      <c r="A5174" s="59" t="s">
        <v>14146</v>
      </c>
      <c r="B5174" s="59" t="s">
        <v>14147</v>
      </c>
      <c r="C5174" s="59" t="s">
        <v>14148</v>
      </c>
      <c r="D5174" s="59" t="s">
        <v>17</v>
      </c>
      <c r="F5174" s="59" t="s">
        <v>5</v>
      </c>
      <c r="G5174" s="152" t="str">
        <f>VLOOKUP(D5174,sku归属!A:B,2,0)</f>
        <v>其他</v>
      </c>
    </row>
    <row r="5175" spans="1:13" s="59" customFormat="1" customHeight="1">
      <c r="A5175" s="59" t="s">
        <v>14149</v>
      </c>
      <c r="B5175" s="59" t="s">
        <v>14150</v>
      </c>
      <c r="C5175" s="59" t="s">
        <v>14151</v>
      </c>
      <c r="D5175" s="59" t="s">
        <v>17</v>
      </c>
      <c r="F5175" s="59" t="s">
        <v>5</v>
      </c>
      <c r="G5175" s="152" t="str">
        <f>VLOOKUP(D5175,sku归属!A:B,2,0)</f>
        <v>其他</v>
      </c>
    </row>
    <row r="5176" spans="1:13" s="59" customFormat="1" customHeight="1">
      <c r="A5176" s="59" t="s">
        <v>14152</v>
      </c>
      <c r="B5176" s="59" t="s">
        <v>14153</v>
      </c>
      <c r="C5176" s="59" t="s">
        <v>14154</v>
      </c>
      <c r="D5176" s="59" t="s">
        <v>17</v>
      </c>
      <c r="F5176" s="59" t="s">
        <v>5</v>
      </c>
      <c r="G5176" s="152" t="str">
        <f>VLOOKUP(D5176,sku归属!A:B,2,0)</f>
        <v>其他</v>
      </c>
    </row>
    <row r="5177" spans="1:13" s="59" customFormat="1" customHeight="1">
      <c r="A5177" s="59" t="s">
        <v>14155</v>
      </c>
      <c r="B5177" s="59" t="s">
        <v>14156</v>
      </c>
      <c r="C5177" s="59" t="s">
        <v>14157</v>
      </c>
      <c r="D5177" s="59" t="s">
        <v>17</v>
      </c>
      <c r="F5177" s="59" t="s">
        <v>5</v>
      </c>
      <c r="G5177" s="152" t="str">
        <f>VLOOKUP(D5177,sku归属!A:B,2,0)</f>
        <v>其他</v>
      </c>
    </row>
    <row r="5178" spans="1:13" s="59" customFormat="1" customHeight="1">
      <c r="A5178" s="59" t="s">
        <v>14158</v>
      </c>
      <c r="B5178" s="59" t="s">
        <v>14159</v>
      </c>
      <c r="C5178" s="59" t="s">
        <v>14160</v>
      </c>
      <c r="D5178" s="59" t="s">
        <v>17</v>
      </c>
      <c r="F5178" s="59" t="s">
        <v>5</v>
      </c>
      <c r="G5178" s="152" t="str">
        <f>VLOOKUP(D5178,sku归属!A:B,2,0)</f>
        <v>其他</v>
      </c>
    </row>
    <row r="5179" spans="1:13" s="59" customFormat="1" customHeight="1">
      <c r="A5179" s="59" t="s">
        <v>14161</v>
      </c>
      <c r="B5179" s="59" t="s">
        <v>14162</v>
      </c>
      <c r="C5179" s="59" t="s">
        <v>14163</v>
      </c>
      <c r="D5179" s="59" t="s">
        <v>17</v>
      </c>
      <c r="F5179" s="59" t="s">
        <v>5</v>
      </c>
      <c r="G5179" s="152" t="str">
        <f>VLOOKUP(D5179,sku归属!A:B,2,0)</f>
        <v>其他</v>
      </c>
    </row>
    <row r="5180" spans="1:13" s="59" customFormat="1" customHeight="1">
      <c r="A5180" s="59" t="s">
        <v>14164</v>
      </c>
      <c r="B5180" s="59" t="s">
        <v>14165</v>
      </c>
      <c r="C5180" s="59" t="s">
        <v>14166</v>
      </c>
      <c r="D5180" s="59" t="s">
        <v>17</v>
      </c>
      <c r="F5180" s="59" t="s">
        <v>5</v>
      </c>
      <c r="G5180" s="152" t="str">
        <f>VLOOKUP(D5180,sku归属!A:B,2,0)</f>
        <v>其他</v>
      </c>
    </row>
    <row r="5181" spans="1:13" s="59" customFormat="1" customHeight="1">
      <c r="A5181" s="59" t="s">
        <v>14167</v>
      </c>
      <c r="B5181" s="59" t="s">
        <v>14168</v>
      </c>
      <c r="C5181" s="59" t="s">
        <v>14169</v>
      </c>
      <c r="D5181" s="59" t="s">
        <v>17</v>
      </c>
      <c r="F5181" s="59" t="s">
        <v>5</v>
      </c>
      <c r="G5181" s="152" t="str">
        <f>VLOOKUP(D5181,sku归属!A:B,2,0)</f>
        <v>其他</v>
      </c>
    </row>
    <row r="5182" spans="1:13" s="59" customFormat="1" customHeight="1">
      <c r="A5182" s="59" t="s">
        <v>14170</v>
      </c>
      <c r="B5182" s="59" t="s">
        <v>14171</v>
      </c>
      <c r="C5182" s="59" t="s">
        <v>14172</v>
      </c>
      <c r="D5182" s="59" t="s">
        <v>17</v>
      </c>
      <c r="F5182" s="59" t="s">
        <v>5</v>
      </c>
      <c r="G5182" s="152" t="str">
        <f>VLOOKUP(D5182,sku归属!A:B,2,0)</f>
        <v>其他</v>
      </c>
    </row>
    <row r="5183" spans="1:13" s="59" customFormat="1" customHeight="1">
      <c r="A5183" s="59" t="s">
        <v>14173</v>
      </c>
      <c r="B5183" s="59" t="s">
        <v>14174</v>
      </c>
      <c r="C5183" s="59" t="s">
        <v>14175</v>
      </c>
      <c r="D5183" s="59" t="s">
        <v>17</v>
      </c>
      <c r="F5183" s="59" t="s">
        <v>5</v>
      </c>
      <c r="G5183" s="152" t="str">
        <f>VLOOKUP(D5183,sku归属!A:B,2,0)</f>
        <v>其他</v>
      </c>
    </row>
    <row r="5184" spans="1:13" s="59" customFormat="1" customHeight="1">
      <c r="A5184" s="59" t="s">
        <v>14176</v>
      </c>
      <c r="B5184" s="59" t="s">
        <v>14177</v>
      </c>
      <c r="C5184" s="59" t="s">
        <v>14178</v>
      </c>
      <c r="D5184" s="59" t="s">
        <v>17</v>
      </c>
      <c r="F5184" s="59" t="s">
        <v>5</v>
      </c>
      <c r="G5184" s="152" t="str">
        <f>VLOOKUP(D5184,sku归属!A:B,2,0)</f>
        <v>其他</v>
      </c>
    </row>
    <row r="5185" spans="1:13" s="59" customFormat="1" customHeight="1">
      <c r="A5185" s="59" t="s">
        <v>14179</v>
      </c>
      <c r="B5185" s="59" t="s">
        <v>14180</v>
      </c>
      <c r="C5185" s="59" t="s">
        <v>14181</v>
      </c>
      <c r="D5185" s="59" t="s">
        <v>17</v>
      </c>
      <c r="F5185" s="59" t="s">
        <v>5</v>
      </c>
      <c r="G5185" s="152" t="str">
        <f>VLOOKUP(D5185,sku归属!A:B,2,0)</f>
        <v>其他</v>
      </c>
    </row>
    <row r="5186" spans="1:13" s="59" customFormat="1" customHeight="1">
      <c r="A5186" s="59" t="s">
        <v>14182</v>
      </c>
      <c r="B5186" s="59" t="s">
        <v>14183</v>
      </c>
      <c r="C5186" s="59" t="s">
        <v>14184</v>
      </c>
      <c r="D5186" s="59" t="s">
        <v>17</v>
      </c>
      <c r="F5186" s="59" t="s">
        <v>5</v>
      </c>
      <c r="G5186" s="152" t="str">
        <f>VLOOKUP(D5186,sku归属!A:B,2,0)</f>
        <v>其他</v>
      </c>
    </row>
    <row r="5187" spans="1:13" s="59" customFormat="1" customHeight="1">
      <c r="A5187" s="59" t="s">
        <v>14185</v>
      </c>
      <c r="B5187" s="59" t="s">
        <v>14186</v>
      </c>
      <c r="C5187" s="59" t="s">
        <v>14187</v>
      </c>
      <c r="D5187" s="59" t="s">
        <v>17</v>
      </c>
      <c r="F5187" s="59" t="s">
        <v>5</v>
      </c>
      <c r="G5187" s="152" t="str">
        <f>VLOOKUP(D5187,sku归属!A:B,2,0)</f>
        <v>其他</v>
      </c>
    </row>
    <row r="5188" spans="1:13" s="59" customFormat="1" customHeight="1">
      <c r="A5188" s="59" t="s">
        <v>14188</v>
      </c>
      <c r="B5188" s="59" t="s">
        <v>14189</v>
      </c>
      <c r="C5188" s="59" t="s">
        <v>14190</v>
      </c>
      <c r="D5188" s="59" t="s">
        <v>17</v>
      </c>
      <c r="F5188" s="59" t="s">
        <v>5</v>
      </c>
      <c r="G5188" s="152" t="str">
        <f>VLOOKUP(D5188,sku归属!A:B,2,0)</f>
        <v>其他</v>
      </c>
    </row>
    <row r="5189" spans="1:13" s="59" customFormat="1" customHeight="1">
      <c r="A5189" s="59" t="s">
        <v>14191</v>
      </c>
      <c r="B5189" s="59" t="s">
        <v>14192</v>
      </c>
      <c r="C5189" s="59" t="s">
        <v>14193</v>
      </c>
      <c r="D5189" s="59" t="s">
        <v>17</v>
      </c>
      <c r="F5189" s="59" t="s">
        <v>5</v>
      </c>
      <c r="G5189" s="152" t="str">
        <f>VLOOKUP(D5189,sku归属!A:B,2,0)</f>
        <v>其他</v>
      </c>
    </row>
    <row r="5190" spans="1:13" s="59" customFormat="1" customHeight="1">
      <c r="A5190" s="59" t="s">
        <v>14194</v>
      </c>
      <c r="B5190" s="59" t="s">
        <v>14195</v>
      </c>
      <c r="C5190" s="59" t="s">
        <v>1969</v>
      </c>
      <c r="D5190" s="59" t="s">
        <v>17</v>
      </c>
      <c r="F5190" s="59" t="s">
        <v>5</v>
      </c>
      <c r="G5190" s="152" t="str">
        <f>VLOOKUP(D5190,sku归属!A:B,2,0)</f>
        <v>其他</v>
      </c>
    </row>
    <row r="5191" spans="1:13" s="59" customFormat="1" customHeight="1">
      <c r="A5191" s="59" t="s">
        <v>14196</v>
      </c>
      <c r="B5191" s="59" t="s">
        <v>14197</v>
      </c>
      <c r="C5191" s="59" t="s">
        <v>1984</v>
      </c>
      <c r="D5191" s="59" t="s">
        <v>17</v>
      </c>
      <c r="F5191" s="59" t="s">
        <v>5</v>
      </c>
      <c r="G5191" s="152" t="str">
        <f>VLOOKUP(D5191,sku归属!A:B,2,0)</f>
        <v>其他</v>
      </c>
    </row>
    <row r="5192" spans="1:13" s="59" customFormat="1" customHeight="1">
      <c r="A5192" s="59" t="s">
        <v>14198</v>
      </c>
      <c r="B5192" s="59" t="s">
        <v>14199</v>
      </c>
      <c r="C5192" s="59" t="s">
        <v>1972</v>
      </c>
      <c r="D5192" s="59" t="s">
        <v>17</v>
      </c>
      <c r="F5192" s="59" t="s">
        <v>5</v>
      </c>
      <c r="G5192" s="152" t="str">
        <f>VLOOKUP(D5192,sku归属!A:B,2,0)</f>
        <v>其他</v>
      </c>
    </row>
    <row r="5193" spans="1:13" s="59" customFormat="1" customHeight="1">
      <c r="A5193" s="59" t="s">
        <v>14200</v>
      </c>
      <c r="B5193" s="59" t="s">
        <v>14201</v>
      </c>
      <c r="C5193" s="59" t="s">
        <v>1966</v>
      </c>
      <c r="D5193" s="59" t="s">
        <v>17</v>
      </c>
      <c r="F5193" s="59" t="s">
        <v>5</v>
      </c>
      <c r="G5193" s="152" t="str">
        <f>VLOOKUP(D5193,sku归属!A:B,2,0)</f>
        <v>其他</v>
      </c>
    </row>
    <row r="5194" spans="1:13" s="59" customFormat="1" customHeight="1">
      <c r="A5194" s="59" t="s">
        <v>14202</v>
      </c>
      <c r="B5194" s="59" t="s">
        <v>14203</v>
      </c>
      <c r="C5194" s="59" t="s">
        <v>1981</v>
      </c>
      <c r="D5194" s="59" t="s">
        <v>17</v>
      </c>
      <c r="F5194" s="59" t="s">
        <v>5</v>
      </c>
      <c r="G5194" s="152" t="str">
        <f>VLOOKUP(D5194,sku归属!A:B,2,0)</f>
        <v>其他</v>
      </c>
    </row>
    <row r="5195" spans="1:13" s="59" customFormat="1" customHeight="1">
      <c r="A5195" s="59" t="s">
        <v>14204</v>
      </c>
      <c r="B5195" s="59" t="s">
        <v>14205</v>
      </c>
      <c r="C5195" s="59" t="s">
        <v>1987</v>
      </c>
      <c r="D5195" s="59" t="s">
        <v>17</v>
      </c>
      <c r="F5195" s="59" t="s">
        <v>5</v>
      </c>
      <c r="G5195" s="152" t="str">
        <f>VLOOKUP(D5195,sku归属!A:B,2,0)</f>
        <v>其他</v>
      </c>
    </row>
    <row r="5196" spans="1:13" s="59" customFormat="1" customHeight="1">
      <c r="A5196" s="59" t="s">
        <v>14206</v>
      </c>
      <c r="B5196" s="59" t="s">
        <v>14207</v>
      </c>
      <c r="C5196" s="59" t="s">
        <v>1990</v>
      </c>
      <c r="D5196" s="59" t="s">
        <v>17</v>
      </c>
      <c r="F5196" s="59" t="s">
        <v>5</v>
      </c>
      <c r="G5196" s="152" t="str">
        <f>VLOOKUP(D5196,sku归属!A:B,2,0)</f>
        <v>其他</v>
      </c>
    </row>
    <row r="5197" spans="1:13" s="59" customFormat="1" customHeight="1">
      <c r="A5197" s="59" t="s">
        <v>14208</v>
      </c>
      <c r="B5197" s="59" t="s">
        <v>14209</v>
      </c>
      <c r="C5197" s="59" t="s">
        <v>1978</v>
      </c>
      <c r="D5197" s="59" t="s">
        <v>17</v>
      </c>
      <c r="F5197" s="59" t="s">
        <v>5</v>
      </c>
      <c r="G5197" s="152" t="str">
        <f>VLOOKUP(D5197,sku归属!A:B,2,0)</f>
        <v>其他</v>
      </c>
    </row>
    <row r="5198" spans="1:13" s="59" customFormat="1" customHeight="1">
      <c r="A5198" s="59" t="s">
        <v>14210</v>
      </c>
      <c r="B5198" s="59" t="s">
        <v>14211</v>
      </c>
      <c r="C5198" s="59" t="s">
        <v>1975</v>
      </c>
      <c r="D5198" s="59" t="s">
        <v>17</v>
      </c>
      <c r="F5198" s="59" t="s">
        <v>5</v>
      </c>
      <c r="G5198" s="152" t="str">
        <f>VLOOKUP(D5198,sku归属!A:B,2,0)</f>
        <v>其他</v>
      </c>
    </row>
    <row r="5199" spans="1:13" s="59" customFormat="1" customHeight="1">
      <c r="A5199" s="59" t="s">
        <v>14212</v>
      </c>
      <c r="B5199" s="59" t="s">
        <v>14213</v>
      </c>
      <c r="C5199" s="59" t="s">
        <v>4213</v>
      </c>
      <c r="D5199" s="59" t="s">
        <v>17</v>
      </c>
      <c r="F5199" s="59" t="s">
        <v>5</v>
      </c>
      <c r="G5199" s="152" t="str">
        <f>VLOOKUP(D5199,sku归属!A:B,2,0)</f>
        <v>其他</v>
      </c>
    </row>
    <row r="5200" spans="1:13" s="59" customFormat="1" customHeight="1">
      <c r="A5200" s="59" t="s">
        <v>14214</v>
      </c>
      <c r="B5200" s="59" t="s">
        <v>14215</v>
      </c>
      <c r="C5200" s="59" t="s">
        <v>4216</v>
      </c>
      <c r="D5200" s="59" t="s">
        <v>17</v>
      </c>
      <c r="F5200" s="59" t="s">
        <v>5</v>
      </c>
      <c r="G5200" s="152" t="str">
        <f>VLOOKUP(D5200,sku归属!A:B,2,0)</f>
        <v>其他</v>
      </c>
    </row>
    <row r="5201" spans="1:13" s="59" customFormat="1" customHeight="1">
      <c r="A5201" s="59" t="s">
        <v>14216</v>
      </c>
      <c r="B5201" s="59" t="s">
        <v>14217</v>
      </c>
      <c r="C5201" s="59" t="s">
        <v>14218</v>
      </c>
      <c r="D5201" s="59" t="s">
        <v>17</v>
      </c>
      <c r="F5201" s="59" t="s">
        <v>5</v>
      </c>
      <c r="G5201" s="152" t="str">
        <f>VLOOKUP(D5201,sku归属!A:B,2,0)</f>
        <v>其他</v>
      </c>
    </row>
    <row r="5202" spans="1:13" s="59" customFormat="1" customHeight="1">
      <c r="A5202" s="59" t="s">
        <v>14219</v>
      </c>
      <c r="B5202" s="59" t="s">
        <v>14220</v>
      </c>
      <c r="C5202" s="59" t="s">
        <v>14221</v>
      </c>
      <c r="D5202" s="59" t="s">
        <v>17</v>
      </c>
      <c r="F5202" s="59" t="s">
        <v>5</v>
      </c>
      <c r="G5202" s="152" t="str">
        <f>VLOOKUP(D5202,sku归属!A:B,2,0)</f>
        <v>其他</v>
      </c>
    </row>
    <row r="5203" spans="1:13" s="59" customFormat="1" customHeight="1">
      <c r="A5203" s="59" t="s">
        <v>14222</v>
      </c>
      <c r="B5203" s="59" t="s">
        <v>14223</v>
      </c>
      <c r="C5203" s="59" t="s">
        <v>14224</v>
      </c>
      <c r="D5203" s="59" t="s">
        <v>17</v>
      </c>
      <c r="F5203" s="59" t="s">
        <v>5</v>
      </c>
      <c r="G5203" s="152" t="str">
        <f>VLOOKUP(D5203,sku归属!A:B,2,0)</f>
        <v>其他</v>
      </c>
    </row>
    <row r="5204" spans="1:13" s="59" customFormat="1" customHeight="1">
      <c r="A5204" s="59" t="s">
        <v>14225</v>
      </c>
      <c r="B5204" s="59" t="s">
        <v>14226</v>
      </c>
      <c r="C5204" s="59" t="s">
        <v>9717</v>
      </c>
      <c r="D5204" s="59" t="s">
        <v>17</v>
      </c>
      <c r="F5204" s="59" t="s">
        <v>5</v>
      </c>
      <c r="G5204" s="152" t="str">
        <f>VLOOKUP(D5204,sku归属!A:B,2,0)</f>
        <v>其他</v>
      </c>
    </row>
    <row r="5205" spans="1:13" s="59" customFormat="1" customHeight="1">
      <c r="A5205" s="59" t="s">
        <v>14227</v>
      </c>
      <c r="B5205" s="59" t="s">
        <v>14228</v>
      </c>
      <c r="C5205" s="59" t="s">
        <v>9714</v>
      </c>
      <c r="D5205" s="59" t="s">
        <v>17</v>
      </c>
      <c r="F5205" s="59" t="s">
        <v>5</v>
      </c>
      <c r="G5205" s="152" t="str">
        <f>VLOOKUP(D5205,sku归属!A:B,2,0)</f>
        <v>其他</v>
      </c>
    </row>
    <row r="5206" spans="1:13" s="59" customFormat="1" customHeight="1">
      <c r="A5206" s="59" t="s">
        <v>14229</v>
      </c>
      <c r="B5206" s="59" t="s">
        <v>14230</v>
      </c>
      <c r="C5206" s="59" t="s">
        <v>7966</v>
      </c>
      <c r="D5206" s="59" t="s">
        <v>17</v>
      </c>
      <c r="F5206" s="59" t="s">
        <v>5</v>
      </c>
      <c r="G5206" s="152" t="str">
        <f>VLOOKUP(D5206,sku归属!A:B,2,0)</f>
        <v>其他</v>
      </c>
    </row>
    <row r="5207" spans="1:13" s="59" customFormat="1" customHeight="1">
      <c r="A5207" s="59" t="s">
        <v>14231</v>
      </c>
      <c r="B5207" s="59" t="s">
        <v>14232</v>
      </c>
      <c r="C5207" s="59" t="s">
        <v>7963</v>
      </c>
      <c r="D5207" s="59" t="s">
        <v>17</v>
      </c>
      <c r="F5207" s="59" t="s">
        <v>5</v>
      </c>
      <c r="G5207" s="152" t="str">
        <f>VLOOKUP(D5207,sku归属!A:B,2,0)</f>
        <v>其他</v>
      </c>
    </row>
    <row r="5208" spans="1:13" s="59" customFormat="1" customHeight="1">
      <c r="A5208" s="59" t="s">
        <v>14233</v>
      </c>
      <c r="B5208" s="59" t="s">
        <v>14234</v>
      </c>
      <c r="C5208" s="59" t="s">
        <v>7957</v>
      </c>
      <c r="D5208" s="59" t="s">
        <v>17</v>
      </c>
      <c r="F5208" s="59" t="s">
        <v>5</v>
      </c>
      <c r="G5208" s="152" t="str">
        <f>VLOOKUP(D5208,sku归属!A:B,2,0)</f>
        <v>其他</v>
      </c>
    </row>
    <row r="5209" spans="1:13" s="59" customFormat="1" customHeight="1">
      <c r="A5209" s="59" t="s">
        <v>14235</v>
      </c>
      <c r="B5209" s="59" t="s">
        <v>14236</v>
      </c>
      <c r="C5209" s="59" t="s">
        <v>7960</v>
      </c>
      <c r="D5209" s="59" t="s">
        <v>17</v>
      </c>
      <c r="F5209" s="59" t="s">
        <v>5</v>
      </c>
      <c r="G5209" s="152" t="str">
        <f>VLOOKUP(D5209,sku归属!A:B,2,0)</f>
        <v>其他</v>
      </c>
    </row>
    <row r="5210" spans="1:13" s="59" customFormat="1" customHeight="1">
      <c r="A5210" s="59" t="s">
        <v>14237</v>
      </c>
      <c r="B5210" s="59" t="s">
        <v>14238</v>
      </c>
      <c r="C5210" s="59" t="s">
        <v>14239</v>
      </c>
      <c r="D5210" s="59" t="s">
        <v>17</v>
      </c>
      <c r="F5210" s="59" t="s">
        <v>5</v>
      </c>
      <c r="G5210" s="152" t="str">
        <f>VLOOKUP(D5210,sku归属!A:B,2,0)</f>
        <v>其他</v>
      </c>
    </row>
    <row r="5211" spans="1:13" s="59" customFormat="1" customHeight="1">
      <c r="A5211" s="59" t="s">
        <v>14240</v>
      </c>
      <c r="B5211" s="59" t="s">
        <v>14241</v>
      </c>
      <c r="C5211" s="59" t="s">
        <v>14242</v>
      </c>
      <c r="D5211" s="59" t="s">
        <v>17</v>
      </c>
      <c r="F5211" s="59" t="s">
        <v>5</v>
      </c>
      <c r="G5211" s="152" t="str">
        <f>VLOOKUP(D5211,sku归属!A:B,2,0)</f>
        <v>其他</v>
      </c>
    </row>
    <row r="5212" spans="1:13" s="59" customFormat="1" customHeight="1">
      <c r="A5212" s="59" t="s">
        <v>14243</v>
      </c>
      <c r="B5212" s="59" t="s">
        <v>14244</v>
      </c>
      <c r="C5212" s="59" t="s">
        <v>14245</v>
      </c>
      <c r="D5212" s="59" t="s">
        <v>17</v>
      </c>
      <c r="F5212" s="59" t="s">
        <v>5</v>
      </c>
      <c r="G5212" s="152" t="str">
        <f>VLOOKUP(D5212,sku归属!A:B,2,0)</f>
        <v>其他</v>
      </c>
    </row>
    <row r="5213" spans="1:13" s="59" customFormat="1" customHeight="1">
      <c r="A5213" s="59" t="s">
        <v>14246</v>
      </c>
      <c r="B5213" s="59" t="s">
        <v>14247</v>
      </c>
      <c r="C5213" s="59" t="s">
        <v>14248</v>
      </c>
      <c r="D5213" s="59" t="s">
        <v>17</v>
      </c>
      <c r="F5213" s="59" t="s">
        <v>5</v>
      </c>
      <c r="G5213" s="152" t="str">
        <f>VLOOKUP(D5213,sku归属!A:B,2,0)</f>
        <v>其他</v>
      </c>
    </row>
    <row r="5214" spans="1:13" s="59" customFormat="1" customHeight="1">
      <c r="A5214" s="59" t="s">
        <v>14249</v>
      </c>
      <c r="B5214" s="59" t="s">
        <v>14250</v>
      </c>
      <c r="C5214" s="59" t="s">
        <v>14251</v>
      </c>
      <c r="D5214" s="59" t="s">
        <v>17</v>
      </c>
      <c r="F5214" s="59" t="s">
        <v>5</v>
      </c>
      <c r="G5214" s="152" t="str">
        <f>VLOOKUP(D5214,sku归属!A:B,2,0)</f>
        <v>其他</v>
      </c>
    </row>
    <row r="5215" spans="1:13" s="59" customFormat="1" customHeight="1">
      <c r="A5215" s="59" t="s">
        <v>14252</v>
      </c>
      <c r="B5215" s="59" t="s">
        <v>14253</v>
      </c>
      <c r="C5215" s="59" t="s">
        <v>14254</v>
      </c>
      <c r="D5215" s="59" t="s">
        <v>17</v>
      </c>
      <c r="F5215" s="59" t="s">
        <v>5</v>
      </c>
      <c r="G5215" s="152" t="str">
        <f>VLOOKUP(D5215,sku归属!A:B,2,0)</f>
        <v>其他</v>
      </c>
    </row>
    <row r="5216" spans="1:13" s="59" customFormat="1" customHeight="1">
      <c r="A5216" s="59" t="s">
        <v>14255</v>
      </c>
      <c r="B5216" s="59" t="s">
        <v>14256</v>
      </c>
      <c r="C5216" s="59" t="s">
        <v>14257</v>
      </c>
      <c r="D5216" s="59" t="s">
        <v>17</v>
      </c>
      <c r="F5216" s="59" t="s">
        <v>5</v>
      </c>
      <c r="G5216" s="152" t="str">
        <f>VLOOKUP(D5216,sku归属!A:B,2,0)</f>
        <v>其他</v>
      </c>
    </row>
    <row r="5217" spans="1:13" s="59" customFormat="1" customHeight="1">
      <c r="A5217" s="59" t="s">
        <v>14258</v>
      </c>
      <c r="B5217" s="59" t="s">
        <v>14259</v>
      </c>
      <c r="C5217" s="59" t="s">
        <v>9004</v>
      </c>
      <c r="D5217" s="59" t="s">
        <v>17</v>
      </c>
      <c r="F5217" s="59" t="s">
        <v>5</v>
      </c>
      <c r="G5217" s="152" t="str">
        <f>VLOOKUP(D5217,sku归属!A:B,2,0)</f>
        <v>其他</v>
      </c>
    </row>
    <row r="5218" spans="1:13" s="59" customFormat="1" customHeight="1">
      <c r="A5218" s="59" t="s">
        <v>14260</v>
      </c>
      <c r="B5218" s="59" t="s">
        <v>14261</v>
      </c>
      <c r="C5218" s="59" t="s">
        <v>14262</v>
      </c>
      <c r="D5218" s="59" t="s">
        <v>17</v>
      </c>
      <c r="F5218" s="59" t="s">
        <v>5</v>
      </c>
      <c r="G5218" s="152" t="str">
        <f>VLOOKUP(D5218,sku归属!A:B,2,0)</f>
        <v>其他</v>
      </c>
    </row>
    <row r="5219" spans="1:13" s="59" customFormat="1" customHeight="1">
      <c r="A5219" s="59" t="s">
        <v>14263</v>
      </c>
      <c r="B5219" s="59" t="s">
        <v>14264</v>
      </c>
      <c r="C5219" s="59" t="s">
        <v>14265</v>
      </c>
      <c r="D5219" s="59" t="s">
        <v>17</v>
      </c>
      <c r="F5219" s="59" t="s">
        <v>5</v>
      </c>
      <c r="G5219" s="152" t="str">
        <f>VLOOKUP(D5219,sku归属!A:B,2,0)</f>
        <v>其他</v>
      </c>
    </row>
    <row r="5220" spans="1:13" s="59" customFormat="1" customHeight="1">
      <c r="A5220" s="59" t="s">
        <v>14266</v>
      </c>
      <c r="B5220" s="59" t="s">
        <v>14267</v>
      </c>
      <c r="C5220" s="59" t="s">
        <v>9001</v>
      </c>
      <c r="D5220" s="59" t="s">
        <v>17</v>
      </c>
      <c r="F5220" s="59" t="s">
        <v>5</v>
      </c>
      <c r="G5220" s="152" t="str">
        <f>VLOOKUP(D5220,sku归属!A:B,2,0)</f>
        <v>其他</v>
      </c>
    </row>
    <row r="5221" spans="1:13" s="59" customFormat="1" customHeight="1">
      <c r="A5221" s="59" t="s">
        <v>14268</v>
      </c>
      <c r="B5221" s="59" t="s">
        <v>14269</v>
      </c>
      <c r="C5221" s="59" t="s">
        <v>9964</v>
      </c>
      <c r="D5221" s="59" t="s">
        <v>17</v>
      </c>
      <c r="F5221" s="59" t="s">
        <v>5</v>
      </c>
      <c r="G5221" s="152" t="str">
        <f>VLOOKUP(D5221,sku归属!A:B,2,0)</f>
        <v>其他</v>
      </c>
    </row>
    <row r="5222" spans="1:13" s="59" customFormat="1" customHeight="1">
      <c r="A5222" s="59" t="s">
        <v>14270</v>
      </c>
      <c r="B5222" s="59" t="s">
        <v>14271</v>
      </c>
      <c r="C5222" s="59" t="s">
        <v>9973</v>
      </c>
      <c r="D5222" s="59" t="s">
        <v>17</v>
      </c>
      <c r="F5222" s="59" t="s">
        <v>5</v>
      </c>
      <c r="G5222" s="152" t="str">
        <f>VLOOKUP(D5222,sku归属!A:B,2,0)</f>
        <v>其他</v>
      </c>
    </row>
    <row r="5223" spans="1:13" s="59" customFormat="1" customHeight="1">
      <c r="A5223" s="59" t="s">
        <v>14272</v>
      </c>
      <c r="B5223" s="59" t="s">
        <v>14273</v>
      </c>
      <c r="C5223" s="59" t="s">
        <v>9970</v>
      </c>
      <c r="D5223" s="59" t="s">
        <v>17</v>
      </c>
      <c r="F5223" s="59" t="s">
        <v>5</v>
      </c>
      <c r="G5223" s="152" t="str">
        <f>VLOOKUP(D5223,sku归属!A:B,2,0)</f>
        <v>其他</v>
      </c>
    </row>
    <row r="5224" spans="1:13" s="59" customFormat="1" customHeight="1">
      <c r="A5224" s="59" t="s">
        <v>14274</v>
      </c>
      <c r="B5224" s="59" t="s">
        <v>14275</v>
      </c>
      <c r="C5224" s="59" t="s">
        <v>9961</v>
      </c>
      <c r="D5224" s="59" t="s">
        <v>17</v>
      </c>
      <c r="F5224" s="59" t="s">
        <v>5</v>
      </c>
      <c r="G5224" s="152" t="str">
        <f>VLOOKUP(D5224,sku归属!A:B,2,0)</f>
        <v>其他</v>
      </c>
    </row>
    <row r="5225" spans="1:13" s="59" customFormat="1" customHeight="1">
      <c r="A5225" s="59" t="s">
        <v>14276</v>
      </c>
      <c r="B5225" s="59" t="s">
        <v>14277</v>
      </c>
      <c r="C5225" s="59" t="s">
        <v>9952</v>
      </c>
      <c r="D5225" s="59" t="s">
        <v>17</v>
      </c>
      <c r="F5225" s="59" t="s">
        <v>5</v>
      </c>
      <c r="G5225" s="152" t="str">
        <f>VLOOKUP(D5225,sku归属!A:B,2,0)</f>
        <v>其他</v>
      </c>
    </row>
    <row r="5226" spans="1:13" s="59" customFormat="1" customHeight="1">
      <c r="A5226" s="59" t="s">
        <v>14278</v>
      </c>
      <c r="B5226" s="59" t="s">
        <v>14279</v>
      </c>
      <c r="C5226" s="59" t="s">
        <v>9976</v>
      </c>
      <c r="D5226" s="59" t="s">
        <v>17</v>
      </c>
      <c r="F5226" s="59" t="s">
        <v>5</v>
      </c>
      <c r="G5226" s="152" t="str">
        <f>VLOOKUP(D5226,sku归属!A:B,2,0)</f>
        <v>其他</v>
      </c>
    </row>
    <row r="5227" spans="1:13" s="59" customFormat="1" customHeight="1">
      <c r="A5227" s="59" t="s">
        <v>14280</v>
      </c>
      <c r="B5227" s="59" t="s">
        <v>14281</v>
      </c>
      <c r="C5227" s="59" t="s">
        <v>9955</v>
      </c>
      <c r="D5227" s="59" t="s">
        <v>17</v>
      </c>
      <c r="F5227" s="59" t="s">
        <v>5</v>
      </c>
      <c r="G5227" s="152" t="str">
        <f>VLOOKUP(D5227,sku归属!A:B,2,0)</f>
        <v>其他</v>
      </c>
    </row>
    <row r="5228" spans="1:13" s="59" customFormat="1" customHeight="1">
      <c r="A5228" s="59" t="s">
        <v>14282</v>
      </c>
      <c r="B5228" s="59" t="s">
        <v>14283</v>
      </c>
      <c r="C5228" s="59" t="s">
        <v>9979</v>
      </c>
      <c r="D5228" s="59" t="s">
        <v>17</v>
      </c>
      <c r="F5228" s="59" t="s">
        <v>5</v>
      </c>
      <c r="G5228" s="152" t="str">
        <f>VLOOKUP(D5228,sku归属!A:B,2,0)</f>
        <v>其他</v>
      </c>
    </row>
    <row r="5229" spans="1:13" s="59" customFormat="1" customHeight="1">
      <c r="A5229" s="59" t="s">
        <v>14284</v>
      </c>
      <c r="B5229" s="59" t="s">
        <v>14285</v>
      </c>
      <c r="C5229" s="59" t="s">
        <v>9958</v>
      </c>
      <c r="D5229" s="59" t="s">
        <v>17</v>
      </c>
      <c r="F5229" s="59" t="s">
        <v>5</v>
      </c>
      <c r="G5229" s="152" t="str">
        <f>VLOOKUP(D5229,sku归属!A:B,2,0)</f>
        <v>其他</v>
      </c>
    </row>
    <row r="5230" spans="1:13" s="59" customFormat="1" customHeight="1">
      <c r="A5230" s="59" t="s">
        <v>14286</v>
      </c>
      <c r="B5230" s="59" t="s">
        <v>14287</v>
      </c>
      <c r="C5230" s="59" t="s">
        <v>9967</v>
      </c>
      <c r="D5230" s="59" t="s">
        <v>17</v>
      </c>
      <c r="F5230" s="59" t="s">
        <v>5</v>
      </c>
      <c r="G5230" s="152" t="str">
        <f>VLOOKUP(D5230,sku归属!A:B,2,0)</f>
        <v>其他</v>
      </c>
    </row>
    <row r="5231" spans="1:13" s="59" customFormat="1" customHeight="1">
      <c r="A5231" s="59" t="s">
        <v>14288</v>
      </c>
      <c r="B5231" s="59" t="s">
        <v>14289</v>
      </c>
      <c r="C5231" s="59" t="s">
        <v>14290</v>
      </c>
      <c r="D5231" s="59" t="s">
        <v>17</v>
      </c>
      <c r="F5231" s="59" t="s">
        <v>5</v>
      </c>
      <c r="G5231" s="152" t="str">
        <f>VLOOKUP(D5231,sku归属!A:B,2,0)</f>
        <v>其他</v>
      </c>
    </row>
    <row r="5232" spans="1:13" s="59" customFormat="1" customHeight="1">
      <c r="A5232" s="59" t="s">
        <v>14291</v>
      </c>
      <c r="B5232" s="59" t="s">
        <v>14292</v>
      </c>
      <c r="C5232" s="59" t="s">
        <v>14293</v>
      </c>
      <c r="D5232" s="59" t="s">
        <v>17</v>
      </c>
      <c r="F5232" s="59" t="s">
        <v>5</v>
      </c>
      <c r="G5232" s="152" t="str">
        <f>VLOOKUP(D5232,sku归属!A:B,2,0)</f>
        <v>其他</v>
      </c>
    </row>
    <row r="5233" spans="1:13" s="59" customFormat="1" customHeight="1">
      <c r="A5233" s="59" t="s">
        <v>14294</v>
      </c>
      <c r="B5233" s="59" t="s">
        <v>10808</v>
      </c>
      <c r="C5233" s="59" t="s">
        <v>10809</v>
      </c>
      <c r="D5233" s="59" t="s">
        <v>17</v>
      </c>
      <c r="F5233" s="59" t="s">
        <v>5</v>
      </c>
      <c r="G5233" s="152" t="str">
        <f>VLOOKUP(D5233,sku归属!A:B,2,0)</f>
        <v>其他</v>
      </c>
    </row>
    <row r="5234" spans="1:13" s="59" customFormat="1" customHeight="1">
      <c r="A5234" s="59" t="s">
        <v>14295</v>
      </c>
      <c r="B5234" s="59" t="s">
        <v>14296</v>
      </c>
      <c r="C5234" s="59" t="s">
        <v>14297</v>
      </c>
      <c r="D5234" s="59" t="s">
        <v>17</v>
      </c>
      <c r="F5234" s="59" t="s">
        <v>5</v>
      </c>
      <c r="G5234" s="152" t="str">
        <f>VLOOKUP(D5234,sku归属!A:B,2,0)</f>
        <v>其他</v>
      </c>
    </row>
    <row r="5235" spans="1:13" s="59" customFormat="1" customHeight="1">
      <c r="A5235" s="59" t="s">
        <v>14298</v>
      </c>
      <c r="B5235" s="59" t="s">
        <v>14299</v>
      </c>
      <c r="C5235" s="59" t="s">
        <v>6663</v>
      </c>
      <c r="D5235" s="59" t="s">
        <v>17</v>
      </c>
      <c r="F5235" s="59" t="s">
        <v>5</v>
      </c>
      <c r="G5235" s="152" t="str">
        <f>VLOOKUP(D5235,sku归属!A:B,2,0)</f>
        <v>其他</v>
      </c>
    </row>
    <row r="5236" spans="1:13" s="59" customFormat="1" customHeight="1">
      <c r="A5236" s="59" t="s">
        <v>14300</v>
      </c>
      <c r="B5236" s="59" t="s">
        <v>14301</v>
      </c>
      <c r="C5236" s="59" t="s">
        <v>14302</v>
      </c>
      <c r="D5236" s="59" t="s">
        <v>17</v>
      </c>
      <c r="F5236" s="59" t="s">
        <v>5</v>
      </c>
      <c r="G5236" s="152" t="str">
        <f>VLOOKUP(D5236,sku归属!A:B,2,0)</f>
        <v>其他</v>
      </c>
    </row>
    <row r="5237" spans="1:13" s="59" customFormat="1" customHeight="1">
      <c r="A5237" s="59" t="s">
        <v>14303</v>
      </c>
      <c r="B5237" s="59" t="s">
        <v>14304</v>
      </c>
      <c r="C5237" s="59" t="s">
        <v>6666</v>
      </c>
      <c r="D5237" s="59" t="s">
        <v>17</v>
      </c>
      <c r="F5237" s="59" t="s">
        <v>5</v>
      </c>
      <c r="G5237" s="152" t="str">
        <f>VLOOKUP(D5237,sku归属!A:B,2,0)</f>
        <v>其他</v>
      </c>
    </row>
    <row r="5238" spans="1:13" s="59" customFormat="1" customHeight="1">
      <c r="A5238" s="59" t="s">
        <v>14305</v>
      </c>
      <c r="B5238" s="59" t="s">
        <v>14306</v>
      </c>
      <c r="C5238" s="59" t="s">
        <v>10590</v>
      </c>
      <c r="D5238" s="59" t="s">
        <v>17</v>
      </c>
      <c r="F5238" s="59" t="s">
        <v>5</v>
      </c>
      <c r="G5238" s="152" t="str">
        <f>VLOOKUP(D5238,sku归属!A:B,2,0)</f>
        <v>其他</v>
      </c>
    </row>
    <row r="5239" spans="1:13" s="59" customFormat="1" customHeight="1">
      <c r="A5239" s="59" t="s">
        <v>14307</v>
      </c>
      <c r="B5239" s="59" t="s">
        <v>14308</v>
      </c>
      <c r="C5239" s="59" t="s">
        <v>10605</v>
      </c>
      <c r="D5239" s="59" t="s">
        <v>17</v>
      </c>
      <c r="F5239" s="59" t="s">
        <v>5</v>
      </c>
      <c r="G5239" s="152" t="str">
        <f>VLOOKUP(D5239,sku归属!A:B,2,0)</f>
        <v>其他</v>
      </c>
    </row>
    <row r="5240" spans="1:13" s="59" customFormat="1" customHeight="1">
      <c r="A5240" s="59" t="s">
        <v>14309</v>
      </c>
      <c r="B5240" s="59" t="s">
        <v>14310</v>
      </c>
      <c r="C5240" s="59" t="s">
        <v>10593</v>
      </c>
      <c r="D5240" s="59" t="s">
        <v>17</v>
      </c>
      <c r="F5240" s="59" t="s">
        <v>5</v>
      </c>
      <c r="G5240" s="152" t="str">
        <f>VLOOKUP(D5240,sku归属!A:B,2,0)</f>
        <v>其他</v>
      </c>
    </row>
    <row r="5241" spans="1:13" s="59" customFormat="1" customHeight="1">
      <c r="A5241" s="59" t="s">
        <v>14311</v>
      </c>
      <c r="B5241" s="59" t="s">
        <v>14312</v>
      </c>
      <c r="C5241" s="59" t="s">
        <v>10599</v>
      </c>
      <c r="D5241" s="59" t="s">
        <v>17</v>
      </c>
      <c r="F5241" s="59" t="s">
        <v>5</v>
      </c>
      <c r="G5241" s="152" t="str">
        <f>VLOOKUP(D5241,sku归属!A:B,2,0)</f>
        <v>其他</v>
      </c>
    </row>
    <row r="5242" spans="1:13" s="59" customFormat="1" customHeight="1">
      <c r="A5242" s="59" t="s">
        <v>14313</v>
      </c>
      <c r="B5242" s="59" t="s">
        <v>14314</v>
      </c>
      <c r="C5242" s="59" t="s">
        <v>10596</v>
      </c>
      <c r="D5242" s="59" t="s">
        <v>17</v>
      </c>
      <c r="F5242" s="59" t="s">
        <v>5</v>
      </c>
      <c r="G5242" s="152" t="str">
        <f>VLOOKUP(D5242,sku归属!A:B,2,0)</f>
        <v>其他</v>
      </c>
    </row>
    <row r="5243" spans="1:13" s="59" customFormat="1" customHeight="1">
      <c r="A5243" s="59" t="s">
        <v>14315</v>
      </c>
      <c r="B5243" s="59" t="s">
        <v>14316</v>
      </c>
      <c r="C5243" s="59" t="s">
        <v>10602</v>
      </c>
      <c r="D5243" s="59" t="s">
        <v>17</v>
      </c>
      <c r="F5243" s="59" t="s">
        <v>5</v>
      </c>
      <c r="G5243" s="152" t="str">
        <f>VLOOKUP(D5243,sku归属!A:B,2,0)</f>
        <v>其他</v>
      </c>
    </row>
    <row r="5244" spans="1:13" s="59" customFormat="1" customHeight="1">
      <c r="A5244" s="59" t="s">
        <v>14317</v>
      </c>
      <c r="B5244" s="59" t="s">
        <v>14318</v>
      </c>
      <c r="C5244" s="59" t="s">
        <v>11404</v>
      </c>
      <c r="D5244" s="59" t="s">
        <v>17</v>
      </c>
      <c r="F5244" s="59" t="s">
        <v>5</v>
      </c>
      <c r="G5244" s="152" t="str">
        <f>VLOOKUP(D5244,sku归属!A:B,2,0)</f>
        <v>其他</v>
      </c>
    </row>
    <row r="5245" spans="1:13" s="59" customFormat="1" customHeight="1">
      <c r="A5245" s="59" t="s">
        <v>14319</v>
      </c>
      <c r="B5245" s="59" t="s">
        <v>14320</v>
      </c>
      <c r="C5245" s="59" t="s">
        <v>11410</v>
      </c>
      <c r="D5245" s="59" t="s">
        <v>17</v>
      </c>
      <c r="F5245" s="59" t="s">
        <v>5</v>
      </c>
      <c r="G5245" s="152" t="str">
        <f>VLOOKUP(D5245,sku归属!A:B,2,0)</f>
        <v>其他</v>
      </c>
    </row>
    <row r="5246" spans="1:13" s="59" customFormat="1" customHeight="1">
      <c r="A5246" s="59" t="s">
        <v>14321</v>
      </c>
      <c r="B5246" s="59" t="s">
        <v>14322</v>
      </c>
      <c r="C5246" s="59" t="s">
        <v>11425</v>
      </c>
      <c r="D5246" s="59" t="s">
        <v>17</v>
      </c>
      <c r="F5246" s="59" t="s">
        <v>5</v>
      </c>
      <c r="G5246" s="152" t="str">
        <f>VLOOKUP(D5246,sku归属!A:B,2,0)</f>
        <v>其他</v>
      </c>
    </row>
    <row r="5247" spans="1:13" s="59" customFormat="1" customHeight="1">
      <c r="A5247" s="59" t="s">
        <v>14323</v>
      </c>
      <c r="B5247" s="59" t="s">
        <v>14324</v>
      </c>
      <c r="C5247" s="59" t="s">
        <v>11422</v>
      </c>
      <c r="D5247" s="59" t="s">
        <v>17</v>
      </c>
      <c r="F5247" s="59" t="s">
        <v>5</v>
      </c>
      <c r="G5247" s="152" t="str">
        <f>VLOOKUP(D5247,sku归属!A:B,2,0)</f>
        <v>其他</v>
      </c>
    </row>
    <row r="5248" spans="1:13" s="59" customFormat="1" customHeight="1">
      <c r="A5248" s="59" t="s">
        <v>14325</v>
      </c>
      <c r="B5248" s="59" t="s">
        <v>14326</v>
      </c>
      <c r="C5248" s="59" t="s">
        <v>11419</v>
      </c>
      <c r="D5248" s="59" t="s">
        <v>17</v>
      </c>
      <c r="F5248" s="59" t="s">
        <v>5</v>
      </c>
      <c r="G5248" s="152" t="str">
        <f>VLOOKUP(D5248,sku归属!A:B,2,0)</f>
        <v>其他</v>
      </c>
    </row>
    <row r="5249" spans="1:13" s="59" customFormat="1" customHeight="1">
      <c r="A5249" s="59" t="s">
        <v>14327</v>
      </c>
      <c r="B5249" s="59" t="s">
        <v>14328</v>
      </c>
      <c r="C5249" s="59" t="s">
        <v>11413</v>
      </c>
      <c r="D5249" s="59" t="s">
        <v>17</v>
      </c>
      <c r="F5249" s="59" t="s">
        <v>5</v>
      </c>
      <c r="G5249" s="152" t="str">
        <f>VLOOKUP(D5249,sku归属!A:B,2,0)</f>
        <v>其他</v>
      </c>
    </row>
    <row r="5250" spans="1:13" s="59" customFormat="1" customHeight="1">
      <c r="A5250" s="59" t="s">
        <v>14329</v>
      </c>
      <c r="B5250" s="59" t="s">
        <v>14330</v>
      </c>
      <c r="C5250" s="59" t="s">
        <v>11416</v>
      </c>
      <c r="D5250" s="59" t="s">
        <v>17</v>
      </c>
      <c r="F5250" s="59" t="s">
        <v>5</v>
      </c>
      <c r="G5250" s="152" t="str">
        <f>VLOOKUP(D5250,sku归属!A:B,2,0)</f>
        <v>其他</v>
      </c>
    </row>
    <row r="5251" spans="1:13" s="59" customFormat="1" customHeight="1">
      <c r="A5251" s="59" t="s">
        <v>14331</v>
      </c>
      <c r="B5251" s="59" t="s">
        <v>14332</v>
      </c>
      <c r="C5251" s="59" t="s">
        <v>11407</v>
      </c>
      <c r="D5251" s="59" t="s">
        <v>17</v>
      </c>
      <c r="F5251" s="59" t="s">
        <v>5</v>
      </c>
      <c r="G5251" s="152" t="str">
        <f>VLOOKUP(D5251,sku归属!A:B,2,0)</f>
        <v>其他</v>
      </c>
    </row>
    <row r="5252" spans="1:13" s="59" customFormat="1" customHeight="1">
      <c r="A5252" s="59" t="s">
        <v>14333</v>
      </c>
      <c r="B5252" s="59" t="s">
        <v>14334</v>
      </c>
      <c r="C5252" s="59" t="s">
        <v>986</v>
      </c>
      <c r="D5252" s="59" t="s">
        <v>17</v>
      </c>
      <c r="F5252" s="59" t="s">
        <v>5</v>
      </c>
      <c r="G5252" s="152" t="str">
        <f>VLOOKUP(D5252,sku归属!A:B,2,0)</f>
        <v>其他</v>
      </c>
    </row>
    <row r="5253" spans="1:13" s="59" customFormat="1" customHeight="1">
      <c r="A5253" s="59" t="s">
        <v>14335</v>
      </c>
      <c r="B5253" s="59" t="s">
        <v>14336</v>
      </c>
      <c r="C5253" s="59" t="s">
        <v>14337</v>
      </c>
      <c r="D5253" s="59" t="s">
        <v>17</v>
      </c>
      <c r="F5253" s="59" t="s">
        <v>5</v>
      </c>
      <c r="G5253" s="152" t="str">
        <f>VLOOKUP(D5253,sku归属!A:B,2,0)</f>
        <v>其他</v>
      </c>
    </row>
    <row r="5254" spans="1:13" s="59" customFormat="1" customHeight="1">
      <c r="A5254" s="59" t="s">
        <v>14338</v>
      </c>
      <c r="B5254" s="59" t="s">
        <v>14339</v>
      </c>
      <c r="C5254" s="59" t="s">
        <v>14340</v>
      </c>
      <c r="D5254" s="59" t="s">
        <v>17</v>
      </c>
      <c r="F5254" s="59" t="s">
        <v>5</v>
      </c>
      <c r="G5254" s="152" t="str">
        <f>VLOOKUP(D5254,sku归属!A:B,2,0)</f>
        <v>其他</v>
      </c>
    </row>
    <row r="5255" spans="1:13" s="59" customFormat="1" customHeight="1">
      <c r="A5255" s="59" t="s">
        <v>14341</v>
      </c>
      <c r="B5255" s="59" t="s">
        <v>14342</v>
      </c>
      <c r="C5255" s="59" t="s">
        <v>980</v>
      </c>
      <c r="D5255" s="59" t="s">
        <v>17</v>
      </c>
      <c r="F5255" s="59" t="s">
        <v>5</v>
      </c>
      <c r="G5255" s="152" t="str">
        <f>VLOOKUP(D5255,sku归属!A:B,2,0)</f>
        <v>其他</v>
      </c>
    </row>
    <row r="5256" spans="1:13" s="59" customFormat="1" customHeight="1">
      <c r="A5256" s="59" t="s">
        <v>14343</v>
      </c>
      <c r="B5256" s="59" t="s">
        <v>14344</v>
      </c>
      <c r="C5256" s="59" t="s">
        <v>983</v>
      </c>
      <c r="D5256" s="59" t="s">
        <v>17</v>
      </c>
      <c r="F5256" s="59" t="s">
        <v>5</v>
      </c>
      <c r="G5256" s="152" t="str">
        <f>VLOOKUP(D5256,sku归属!A:B,2,0)</f>
        <v>其他</v>
      </c>
    </row>
    <row r="5257" spans="1:13" s="59" customFormat="1" customHeight="1">
      <c r="A5257" s="59" t="s">
        <v>14345</v>
      </c>
      <c r="B5257" s="59" t="s">
        <v>14346</v>
      </c>
      <c r="C5257" s="59" t="s">
        <v>14347</v>
      </c>
      <c r="D5257" s="59" t="s">
        <v>17</v>
      </c>
      <c r="F5257" s="59" t="s">
        <v>5</v>
      </c>
      <c r="G5257" s="152" t="str">
        <f>VLOOKUP(D5257,sku归属!A:B,2,0)</f>
        <v>其他</v>
      </c>
    </row>
    <row r="5258" spans="1:13" s="59" customFormat="1" customHeight="1">
      <c r="A5258" s="59" t="s">
        <v>14348</v>
      </c>
      <c r="B5258" s="59" t="s">
        <v>14349</v>
      </c>
      <c r="C5258" s="59" t="s">
        <v>989</v>
      </c>
      <c r="D5258" s="59" t="s">
        <v>17</v>
      </c>
      <c r="F5258" s="59" t="s">
        <v>5</v>
      </c>
      <c r="G5258" s="152" t="str">
        <f>VLOOKUP(D5258,sku归属!A:B,2,0)</f>
        <v>其他</v>
      </c>
    </row>
    <row r="5259" spans="1:13" s="59" customFormat="1" customHeight="1">
      <c r="A5259" s="59" t="s">
        <v>14350</v>
      </c>
      <c r="B5259" s="59" t="s">
        <v>14351</v>
      </c>
      <c r="C5259" s="59" t="s">
        <v>14352</v>
      </c>
      <c r="D5259" s="59" t="s">
        <v>17</v>
      </c>
      <c r="F5259" s="59" t="s">
        <v>5</v>
      </c>
      <c r="G5259" s="152" t="str">
        <f>VLOOKUP(D5259,sku归属!A:B,2,0)</f>
        <v>其他</v>
      </c>
    </row>
    <row r="5260" spans="1:13" s="59" customFormat="1" customHeight="1">
      <c r="A5260" s="59" t="s">
        <v>14353</v>
      </c>
      <c r="B5260" s="59" t="s">
        <v>14354</v>
      </c>
      <c r="C5260" s="59" t="s">
        <v>4572</v>
      </c>
      <c r="D5260" s="59" t="s">
        <v>17</v>
      </c>
      <c r="F5260" s="59" t="s">
        <v>5</v>
      </c>
      <c r="G5260" s="152" t="str">
        <f>VLOOKUP(D5260,sku归属!A:B,2,0)</f>
        <v>其他</v>
      </c>
    </row>
    <row r="5261" spans="1:13" s="59" customFormat="1" customHeight="1">
      <c r="A5261" s="59" t="s">
        <v>14355</v>
      </c>
      <c r="B5261" s="59" t="s">
        <v>14356</v>
      </c>
      <c r="C5261" s="59" t="s">
        <v>14357</v>
      </c>
      <c r="D5261" s="59" t="s">
        <v>17</v>
      </c>
      <c r="F5261" s="59" t="s">
        <v>5</v>
      </c>
      <c r="G5261" s="152" t="str">
        <f>VLOOKUP(D5261,sku归属!A:B,2,0)</f>
        <v>其他</v>
      </c>
    </row>
    <row r="5262" spans="1:13" s="59" customFormat="1" customHeight="1">
      <c r="A5262" s="59" t="s">
        <v>14358</v>
      </c>
      <c r="B5262" s="59" t="s">
        <v>14359</v>
      </c>
      <c r="C5262" s="59" t="s">
        <v>14360</v>
      </c>
      <c r="D5262" s="59" t="s">
        <v>17</v>
      </c>
      <c r="F5262" s="59" t="s">
        <v>5</v>
      </c>
      <c r="G5262" s="152" t="str">
        <f>VLOOKUP(D5262,sku归属!A:B,2,0)</f>
        <v>其他</v>
      </c>
    </row>
    <row r="5263" spans="1:13" s="59" customFormat="1" customHeight="1">
      <c r="A5263" s="59" t="s">
        <v>14361</v>
      </c>
      <c r="B5263" s="59" t="s">
        <v>14362</v>
      </c>
      <c r="C5263" s="59" t="s">
        <v>14363</v>
      </c>
      <c r="D5263" s="59" t="s">
        <v>17</v>
      </c>
      <c r="F5263" s="59" t="s">
        <v>5</v>
      </c>
      <c r="G5263" s="152" t="str">
        <f>VLOOKUP(D5263,sku归属!A:B,2,0)</f>
        <v>其他</v>
      </c>
    </row>
    <row r="5264" spans="1:13" s="59" customFormat="1" customHeight="1">
      <c r="A5264" s="59" t="s">
        <v>14364</v>
      </c>
      <c r="B5264" s="59" t="s">
        <v>14365</v>
      </c>
      <c r="C5264" s="59" t="s">
        <v>14366</v>
      </c>
      <c r="D5264" s="59" t="s">
        <v>17</v>
      </c>
      <c r="F5264" s="59" t="s">
        <v>5</v>
      </c>
      <c r="G5264" s="152" t="str">
        <f>VLOOKUP(D5264,sku归属!A:B,2,0)</f>
        <v>其他</v>
      </c>
    </row>
    <row r="5265" spans="1:13" s="59" customFormat="1" customHeight="1">
      <c r="A5265" s="59" t="s">
        <v>14367</v>
      </c>
      <c r="B5265" s="59" t="s">
        <v>14368</v>
      </c>
      <c r="C5265" s="59" t="s">
        <v>14369</v>
      </c>
      <c r="D5265" s="59" t="s">
        <v>17</v>
      </c>
      <c r="F5265" s="59" t="s">
        <v>5</v>
      </c>
      <c r="G5265" s="152" t="str">
        <f>VLOOKUP(D5265,sku归属!A:B,2,0)</f>
        <v>其他</v>
      </c>
    </row>
    <row r="5266" spans="1:13" s="59" customFormat="1" customHeight="1">
      <c r="A5266" s="59" t="s">
        <v>14370</v>
      </c>
      <c r="B5266" s="59" t="s">
        <v>14371</v>
      </c>
      <c r="C5266" s="59" t="s">
        <v>14372</v>
      </c>
      <c r="D5266" s="59" t="s">
        <v>17</v>
      </c>
      <c r="F5266" s="59" t="s">
        <v>5</v>
      </c>
      <c r="G5266" s="152" t="str">
        <f>VLOOKUP(D5266,sku归属!A:B,2,0)</f>
        <v>其他</v>
      </c>
    </row>
    <row r="5267" spans="1:13" s="59" customFormat="1" customHeight="1">
      <c r="A5267" s="59" t="s">
        <v>14373</v>
      </c>
      <c r="B5267" s="59" t="s">
        <v>14374</v>
      </c>
      <c r="C5267" s="59" t="s">
        <v>14375</v>
      </c>
      <c r="D5267" s="59" t="s">
        <v>17</v>
      </c>
      <c r="F5267" s="59" t="s">
        <v>5</v>
      </c>
      <c r="G5267" s="152" t="str">
        <f>VLOOKUP(D5267,sku归属!A:B,2,0)</f>
        <v>其他</v>
      </c>
    </row>
    <row r="5268" spans="1:13" s="59" customFormat="1" customHeight="1">
      <c r="A5268" s="59" t="s">
        <v>14376</v>
      </c>
      <c r="B5268" s="59" t="s">
        <v>14377</v>
      </c>
      <c r="C5268" s="59" t="s">
        <v>14378</v>
      </c>
      <c r="D5268" s="59" t="s">
        <v>17</v>
      </c>
      <c r="F5268" s="59" t="s">
        <v>5</v>
      </c>
      <c r="G5268" s="152" t="str">
        <f>VLOOKUP(D5268,sku归属!A:B,2,0)</f>
        <v>其他</v>
      </c>
    </row>
    <row r="5269" spans="1:13" s="59" customFormat="1" customHeight="1">
      <c r="A5269" s="59" t="s">
        <v>14379</v>
      </c>
      <c r="B5269" s="59" t="s">
        <v>14380</v>
      </c>
      <c r="C5269" s="59" t="s">
        <v>14381</v>
      </c>
      <c r="D5269" s="59" t="s">
        <v>17</v>
      </c>
      <c r="F5269" s="59" t="s">
        <v>5</v>
      </c>
      <c r="G5269" s="152" t="str">
        <f>VLOOKUP(D5269,sku归属!A:B,2,0)</f>
        <v>其他</v>
      </c>
    </row>
    <row r="5270" spans="1:13" s="59" customFormat="1" customHeight="1">
      <c r="A5270" s="59" t="s">
        <v>14382</v>
      </c>
      <c r="B5270" s="59" t="s">
        <v>14383</v>
      </c>
      <c r="C5270" s="59" t="s">
        <v>14384</v>
      </c>
      <c r="D5270" s="59" t="s">
        <v>17</v>
      </c>
      <c r="F5270" s="59" t="s">
        <v>5</v>
      </c>
      <c r="G5270" s="152" t="str">
        <f>VLOOKUP(D5270,sku归属!A:B,2,0)</f>
        <v>其他</v>
      </c>
    </row>
    <row r="5271" spans="1:13" s="59" customFormat="1" customHeight="1">
      <c r="A5271" s="59" t="s">
        <v>14385</v>
      </c>
      <c r="B5271" s="59" t="s">
        <v>14386</v>
      </c>
      <c r="C5271" s="59" t="s">
        <v>14387</v>
      </c>
      <c r="D5271" s="59" t="s">
        <v>17</v>
      </c>
      <c r="F5271" s="59" t="s">
        <v>5</v>
      </c>
      <c r="G5271" s="152" t="str">
        <f>VLOOKUP(D5271,sku归属!A:B,2,0)</f>
        <v>其他</v>
      </c>
    </row>
    <row r="5272" spans="1:13" s="59" customFormat="1" customHeight="1">
      <c r="A5272" s="59" t="s">
        <v>14388</v>
      </c>
      <c r="B5272" s="59" t="s">
        <v>14389</v>
      </c>
      <c r="C5272" s="59" t="s">
        <v>14390</v>
      </c>
      <c r="D5272" s="59" t="s">
        <v>17</v>
      </c>
      <c r="F5272" s="59" t="s">
        <v>5</v>
      </c>
      <c r="G5272" s="152" t="str">
        <f>VLOOKUP(D5272,sku归属!A:B,2,0)</f>
        <v>其他</v>
      </c>
    </row>
    <row r="5273" spans="1:13" s="59" customFormat="1" customHeight="1">
      <c r="A5273" s="59" t="s">
        <v>14391</v>
      </c>
      <c r="B5273" s="59" t="s">
        <v>14392</v>
      </c>
      <c r="C5273" s="59" t="s">
        <v>14393</v>
      </c>
      <c r="D5273" s="59" t="s">
        <v>17</v>
      </c>
      <c r="F5273" s="59" t="s">
        <v>5</v>
      </c>
      <c r="G5273" s="152" t="str">
        <f>VLOOKUP(D5273,sku归属!A:B,2,0)</f>
        <v>其他</v>
      </c>
    </row>
    <row r="5274" spans="1:13" s="59" customFormat="1" customHeight="1">
      <c r="A5274" s="59" t="s">
        <v>14394</v>
      </c>
      <c r="B5274" s="59" t="s">
        <v>14395</v>
      </c>
      <c r="C5274" s="59" t="s">
        <v>14396</v>
      </c>
      <c r="D5274" s="59" t="s">
        <v>17</v>
      </c>
      <c r="F5274" s="59" t="s">
        <v>5</v>
      </c>
      <c r="G5274" s="152" t="str">
        <f>VLOOKUP(D5274,sku归属!A:B,2,0)</f>
        <v>其他</v>
      </c>
    </row>
    <row r="5275" spans="1:13" s="59" customFormat="1" customHeight="1">
      <c r="A5275" s="59" t="s">
        <v>14397</v>
      </c>
      <c r="B5275" s="59" t="s">
        <v>14398</v>
      </c>
      <c r="C5275" s="59" t="s">
        <v>14399</v>
      </c>
      <c r="D5275" s="59" t="s">
        <v>17</v>
      </c>
      <c r="F5275" s="59" t="s">
        <v>5</v>
      </c>
      <c r="G5275" s="152" t="str">
        <f>VLOOKUP(D5275,sku归属!A:B,2,0)</f>
        <v>其他</v>
      </c>
    </row>
    <row r="5276" spans="1:13" s="59" customFormat="1" customHeight="1">
      <c r="A5276" s="59" t="s">
        <v>14400</v>
      </c>
      <c r="B5276" s="59" t="s">
        <v>14401</v>
      </c>
      <c r="C5276" s="59" t="s">
        <v>14402</v>
      </c>
      <c r="D5276" s="59" t="s">
        <v>17</v>
      </c>
      <c r="F5276" s="59" t="s">
        <v>5</v>
      </c>
      <c r="G5276" s="152" t="str">
        <f>VLOOKUP(D5276,sku归属!A:B,2,0)</f>
        <v>其他</v>
      </c>
    </row>
    <row r="5277" spans="1:13" s="59" customFormat="1" customHeight="1">
      <c r="A5277" s="59" t="s">
        <v>14403</v>
      </c>
      <c r="B5277" s="59" t="s">
        <v>14404</v>
      </c>
      <c r="C5277" s="59" t="s">
        <v>14405</v>
      </c>
      <c r="D5277" s="59" t="s">
        <v>17</v>
      </c>
      <c r="F5277" s="59" t="s">
        <v>5</v>
      </c>
      <c r="G5277" s="152" t="str">
        <f>VLOOKUP(D5277,sku归属!A:B,2,0)</f>
        <v>其他</v>
      </c>
    </row>
    <row r="5278" spans="1:13" s="59" customFormat="1" customHeight="1">
      <c r="A5278" s="59" t="s">
        <v>14406</v>
      </c>
      <c r="B5278" s="59" t="s">
        <v>14407</v>
      </c>
      <c r="C5278" s="59" t="s">
        <v>14408</v>
      </c>
      <c r="D5278" s="59" t="s">
        <v>17</v>
      </c>
      <c r="F5278" s="59" t="s">
        <v>5</v>
      </c>
      <c r="G5278" s="152" t="str">
        <f>VLOOKUP(D5278,sku归属!A:B,2,0)</f>
        <v>其他</v>
      </c>
    </row>
    <row r="5279" spans="1:13" s="59" customFormat="1" customHeight="1">
      <c r="A5279" s="59" t="s">
        <v>14409</v>
      </c>
      <c r="B5279" s="59" t="s">
        <v>14410</v>
      </c>
      <c r="C5279" s="59" t="s">
        <v>14411</v>
      </c>
      <c r="D5279" s="59" t="s">
        <v>17</v>
      </c>
      <c r="F5279" s="59" t="s">
        <v>5</v>
      </c>
      <c r="G5279" s="152" t="str">
        <f>VLOOKUP(D5279,sku归属!A:B,2,0)</f>
        <v>其他</v>
      </c>
    </row>
    <row r="5280" spans="1:13" s="59" customFormat="1" customHeight="1">
      <c r="A5280" s="59" t="s">
        <v>14412</v>
      </c>
      <c r="B5280" s="59" t="s">
        <v>14413</v>
      </c>
      <c r="C5280" s="59" t="s">
        <v>14414</v>
      </c>
      <c r="D5280" s="59" t="s">
        <v>17</v>
      </c>
      <c r="F5280" s="59" t="s">
        <v>5</v>
      </c>
      <c r="G5280" s="152" t="str">
        <f>VLOOKUP(D5280,sku归属!A:B,2,0)</f>
        <v>其他</v>
      </c>
    </row>
    <row r="5281" spans="1:13" s="59" customFormat="1" customHeight="1">
      <c r="A5281" s="59" t="s">
        <v>14415</v>
      </c>
      <c r="B5281" s="59" t="s">
        <v>14416</v>
      </c>
      <c r="C5281" s="59" t="s">
        <v>14417</v>
      </c>
      <c r="D5281" s="59" t="s">
        <v>17</v>
      </c>
      <c r="F5281" s="59" t="s">
        <v>5</v>
      </c>
      <c r="G5281" s="152" t="str">
        <f>VLOOKUP(D5281,sku归属!A:B,2,0)</f>
        <v>其他</v>
      </c>
    </row>
    <row r="5282" spans="1:13" s="59" customFormat="1" customHeight="1">
      <c r="A5282" s="59" t="s">
        <v>14418</v>
      </c>
      <c r="B5282" s="59" t="s">
        <v>14419</v>
      </c>
      <c r="C5282" s="59" t="s">
        <v>14420</v>
      </c>
      <c r="D5282" s="59" t="s">
        <v>17</v>
      </c>
      <c r="F5282" s="59" t="s">
        <v>5</v>
      </c>
      <c r="G5282" s="152" t="str">
        <f>VLOOKUP(D5282,sku归属!A:B,2,0)</f>
        <v>其他</v>
      </c>
    </row>
    <row r="5283" spans="1:13" s="59" customFormat="1" customHeight="1">
      <c r="A5283" s="59" t="s">
        <v>14421</v>
      </c>
      <c r="B5283" s="59" t="s">
        <v>14422</v>
      </c>
      <c r="C5283" s="59" t="s">
        <v>14423</v>
      </c>
      <c r="D5283" s="59" t="s">
        <v>17</v>
      </c>
      <c r="F5283" s="59" t="s">
        <v>5</v>
      </c>
      <c r="G5283" s="152" t="str">
        <f>VLOOKUP(D5283,sku归属!A:B,2,0)</f>
        <v>其他</v>
      </c>
    </row>
    <row r="5284" spans="1:13" s="59" customFormat="1" customHeight="1">
      <c r="A5284" s="59" t="s">
        <v>14424</v>
      </c>
      <c r="B5284" s="59" t="s">
        <v>14425</v>
      </c>
      <c r="C5284" s="59" t="s">
        <v>14426</v>
      </c>
      <c r="D5284" s="59" t="s">
        <v>17</v>
      </c>
      <c r="F5284" s="59" t="s">
        <v>5</v>
      </c>
      <c r="G5284" s="152" t="str">
        <f>VLOOKUP(D5284,sku归属!A:B,2,0)</f>
        <v>其他</v>
      </c>
    </row>
    <row r="5285" spans="1:13" s="59" customFormat="1" customHeight="1">
      <c r="A5285" s="59" t="s">
        <v>14427</v>
      </c>
      <c r="B5285" s="59" t="s">
        <v>14428</v>
      </c>
      <c r="C5285" s="59" t="s">
        <v>14429</v>
      </c>
      <c r="D5285" s="59" t="s">
        <v>17</v>
      </c>
      <c r="F5285" s="59" t="s">
        <v>5</v>
      </c>
      <c r="G5285" s="152" t="str">
        <f>VLOOKUP(D5285,sku归属!A:B,2,0)</f>
        <v>其他</v>
      </c>
    </row>
    <row r="5286" spans="1:13" s="59" customFormat="1" customHeight="1">
      <c r="A5286" s="59" t="s">
        <v>14430</v>
      </c>
      <c r="B5286" s="59" t="s">
        <v>14431</v>
      </c>
      <c r="C5286" s="59" t="s">
        <v>14432</v>
      </c>
      <c r="D5286" s="59" t="s">
        <v>17</v>
      </c>
      <c r="F5286" s="59" t="s">
        <v>5</v>
      </c>
      <c r="G5286" s="152" t="str">
        <f>VLOOKUP(D5286,sku归属!A:B,2,0)</f>
        <v>其他</v>
      </c>
    </row>
    <row r="5287" spans="1:13" s="59" customFormat="1" customHeight="1">
      <c r="A5287" s="59" t="s">
        <v>14433</v>
      </c>
      <c r="B5287" s="59" t="s">
        <v>14434</v>
      </c>
      <c r="C5287" s="59" t="s">
        <v>14435</v>
      </c>
      <c r="D5287" s="59" t="s">
        <v>17</v>
      </c>
      <c r="F5287" s="59" t="s">
        <v>5</v>
      </c>
      <c r="G5287" s="152" t="str">
        <f>VLOOKUP(D5287,sku归属!A:B,2,0)</f>
        <v>其他</v>
      </c>
    </row>
    <row r="5288" spans="1:13" s="59" customFormat="1" customHeight="1">
      <c r="A5288" s="59" t="s">
        <v>14436</v>
      </c>
      <c r="B5288" s="59" t="s">
        <v>14437</v>
      </c>
      <c r="C5288" s="59" t="s">
        <v>14438</v>
      </c>
      <c r="D5288" s="59" t="s">
        <v>17</v>
      </c>
      <c r="F5288" s="59" t="s">
        <v>5</v>
      </c>
      <c r="G5288" s="152" t="str">
        <f>VLOOKUP(D5288,sku归属!A:B,2,0)</f>
        <v>其他</v>
      </c>
    </row>
    <row r="5289" spans="1:13" s="59" customFormat="1" customHeight="1">
      <c r="A5289" s="59" t="s">
        <v>14439</v>
      </c>
      <c r="B5289" s="59" t="s">
        <v>14440</v>
      </c>
      <c r="C5289" s="59" t="s">
        <v>14441</v>
      </c>
      <c r="D5289" s="59" t="s">
        <v>17</v>
      </c>
      <c r="F5289" s="59" t="s">
        <v>5</v>
      </c>
      <c r="G5289" s="152" t="str">
        <f>VLOOKUP(D5289,sku归属!A:B,2,0)</f>
        <v>其他</v>
      </c>
    </row>
    <row r="5290" spans="1:13" s="59" customFormat="1" customHeight="1">
      <c r="A5290" s="59" t="s">
        <v>14442</v>
      </c>
      <c r="B5290" s="59" t="s">
        <v>14443</v>
      </c>
      <c r="C5290" s="59" t="s">
        <v>14444</v>
      </c>
      <c r="D5290" s="59" t="s">
        <v>17</v>
      </c>
      <c r="F5290" s="59" t="s">
        <v>5</v>
      </c>
      <c r="G5290" s="152" t="str">
        <f>VLOOKUP(D5290,sku归属!A:B,2,0)</f>
        <v>其他</v>
      </c>
    </row>
    <row r="5291" spans="1:13" s="59" customFormat="1" customHeight="1">
      <c r="A5291" s="59" t="s">
        <v>14445</v>
      </c>
      <c r="B5291" s="59" t="s">
        <v>14446</v>
      </c>
      <c r="C5291" s="59" t="s">
        <v>14447</v>
      </c>
      <c r="D5291" s="59" t="s">
        <v>17</v>
      </c>
      <c r="F5291" s="59" t="s">
        <v>5</v>
      </c>
      <c r="G5291" s="152" t="str">
        <f>VLOOKUP(D5291,sku归属!A:B,2,0)</f>
        <v>其他</v>
      </c>
    </row>
    <row r="5292" spans="1:13" s="59" customFormat="1" customHeight="1">
      <c r="A5292" s="59" t="s">
        <v>14448</v>
      </c>
      <c r="B5292" s="59" t="s">
        <v>14449</v>
      </c>
      <c r="C5292" s="59" t="s">
        <v>14450</v>
      </c>
      <c r="D5292" s="59" t="s">
        <v>17</v>
      </c>
      <c r="F5292" s="59" t="s">
        <v>5</v>
      </c>
      <c r="G5292" s="152" t="str">
        <f>VLOOKUP(D5292,sku归属!A:B,2,0)</f>
        <v>其他</v>
      </c>
    </row>
    <row r="5293" spans="1:13" s="59" customFormat="1" customHeight="1">
      <c r="A5293" s="59" t="s">
        <v>14451</v>
      </c>
      <c r="B5293" s="59" t="s">
        <v>14452</v>
      </c>
      <c r="C5293" s="59" t="s">
        <v>14453</v>
      </c>
      <c r="D5293" s="59" t="s">
        <v>17</v>
      </c>
      <c r="F5293" s="59" t="s">
        <v>5</v>
      </c>
      <c r="G5293" s="152" t="str">
        <f>VLOOKUP(D5293,sku归属!A:B,2,0)</f>
        <v>其他</v>
      </c>
    </row>
    <row r="5294" spans="1:13" s="59" customFormat="1" customHeight="1">
      <c r="A5294" s="59" t="s">
        <v>14454</v>
      </c>
      <c r="B5294" s="59" t="s">
        <v>14455</v>
      </c>
      <c r="C5294" s="59" t="s">
        <v>14456</v>
      </c>
      <c r="D5294" s="59" t="s">
        <v>17</v>
      </c>
      <c r="F5294" s="59" t="s">
        <v>5</v>
      </c>
      <c r="G5294" s="152" t="str">
        <f>VLOOKUP(D5294,sku归属!A:B,2,0)</f>
        <v>其他</v>
      </c>
    </row>
    <row r="5295" spans="1:13" s="59" customFormat="1" customHeight="1">
      <c r="A5295" s="59" t="s">
        <v>14457</v>
      </c>
      <c r="B5295" s="59" t="s">
        <v>14458</v>
      </c>
      <c r="C5295" s="59" t="s">
        <v>14459</v>
      </c>
      <c r="D5295" s="59" t="s">
        <v>17</v>
      </c>
      <c r="F5295" s="59" t="s">
        <v>5</v>
      </c>
      <c r="G5295" s="152" t="str">
        <f>VLOOKUP(D5295,sku归属!A:B,2,0)</f>
        <v>其他</v>
      </c>
    </row>
    <row r="5296" spans="1:13" s="59" customFormat="1" customHeight="1">
      <c r="A5296" s="59" t="s">
        <v>14460</v>
      </c>
      <c r="B5296" s="59" t="s">
        <v>14461</v>
      </c>
      <c r="C5296" s="59" t="s">
        <v>14462</v>
      </c>
      <c r="D5296" s="59" t="s">
        <v>17</v>
      </c>
      <c r="F5296" s="59" t="s">
        <v>5</v>
      </c>
      <c r="G5296" s="152" t="str">
        <f>VLOOKUP(D5296,sku归属!A:B,2,0)</f>
        <v>其他</v>
      </c>
    </row>
    <row r="5297" spans="1:13" s="59" customFormat="1" customHeight="1">
      <c r="A5297" s="59" t="s">
        <v>14463</v>
      </c>
      <c r="B5297" s="59" t="s">
        <v>14464</v>
      </c>
      <c r="C5297" s="59" t="s">
        <v>14465</v>
      </c>
      <c r="D5297" s="59" t="s">
        <v>17</v>
      </c>
      <c r="F5297" s="59" t="s">
        <v>5</v>
      </c>
      <c r="G5297" s="152" t="str">
        <f>VLOOKUP(D5297,sku归属!A:B,2,0)</f>
        <v>其他</v>
      </c>
    </row>
    <row r="5298" spans="1:13" s="59" customFormat="1" customHeight="1">
      <c r="A5298" s="59" t="s">
        <v>14466</v>
      </c>
      <c r="B5298" s="59" t="s">
        <v>14467</v>
      </c>
      <c r="C5298" s="59" t="s">
        <v>14468</v>
      </c>
      <c r="D5298" s="59" t="s">
        <v>17</v>
      </c>
      <c r="F5298" s="59" t="s">
        <v>5</v>
      </c>
      <c r="G5298" s="152" t="str">
        <f>VLOOKUP(D5298,sku归属!A:B,2,0)</f>
        <v>其他</v>
      </c>
    </row>
    <row r="5299" spans="1:13" s="59" customFormat="1" customHeight="1">
      <c r="A5299" s="59" t="s">
        <v>14469</v>
      </c>
      <c r="B5299" s="59" t="s">
        <v>14470</v>
      </c>
      <c r="C5299" s="59" t="s">
        <v>14471</v>
      </c>
      <c r="D5299" s="59" t="s">
        <v>17</v>
      </c>
      <c r="F5299" s="59" t="s">
        <v>5</v>
      </c>
      <c r="G5299" s="152" t="str">
        <f>VLOOKUP(D5299,sku归属!A:B,2,0)</f>
        <v>其他</v>
      </c>
    </row>
    <row r="5300" spans="1:13" s="59" customFormat="1" customHeight="1">
      <c r="A5300" s="59" t="s">
        <v>14472</v>
      </c>
      <c r="B5300" s="59" t="s">
        <v>14473</v>
      </c>
      <c r="C5300" s="59" t="s">
        <v>14474</v>
      </c>
      <c r="D5300" s="59" t="s">
        <v>17</v>
      </c>
      <c r="F5300" s="59" t="s">
        <v>5</v>
      </c>
      <c r="G5300" s="152" t="str">
        <f>VLOOKUP(D5300,sku归属!A:B,2,0)</f>
        <v>其他</v>
      </c>
    </row>
    <row r="5301" spans="1:13" s="59" customFormat="1" customHeight="1">
      <c r="A5301" s="59" t="s">
        <v>14475</v>
      </c>
      <c r="B5301" s="59" t="s">
        <v>14476</v>
      </c>
      <c r="C5301" s="59" t="s">
        <v>14477</v>
      </c>
      <c r="D5301" s="59" t="s">
        <v>17</v>
      </c>
      <c r="F5301" s="59" t="s">
        <v>5</v>
      </c>
      <c r="G5301" s="152" t="str">
        <f>VLOOKUP(D5301,sku归属!A:B,2,0)</f>
        <v>其他</v>
      </c>
    </row>
    <row r="5302" spans="1:13" s="59" customFormat="1" customHeight="1">
      <c r="A5302" s="59" t="s">
        <v>14478</v>
      </c>
      <c r="B5302" s="59" t="s">
        <v>14479</v>
      </c>
      <c r="C5302" s="59" t="s">
        <v>14480</v>
      </c>
      <c r="D5302" s="59" t="s">
        <v>17</v>
      </c>
      <c r="F5302" s="59" t="s">
        <v>5</v>
      </c>
      <c r="G5302" s="152" t="str">
        <f>VLOOKUP(D5302,sku归属!A:B,2,0)</f>
        <v>其他</v>
      </c>
    </row>
    <row r="5303" spans="1:13" s="59" customFormat="1" customHeight="1">
      <c r="A5303" s="59" t="s">
        <v>14481</v>
      </c>
      <c r="B5303" s="59" t="s">
        <v>14482</v>
      </c>
      <c r="C5303" s="59" t="s">
        <v>14483</v>
      </c>
      <c r="D5303" s="59" t="s">
        <v>17</v>
      </c>
      <c r="F5303" s="59" t="s">
        <v>5</v>
      </c>
      <c r="G5303" s="152" t="str">
        <f>VLOOKUP(D5303,sku归属!A:B,2,0)</f>
        <v>其他</v>
      </c>
    </row>
    <row r="5304" spans="1:13" s="59" customFormat="1" customHeight="1">
      <c r="A5304" s="59" t="s">
        <v>14484</v>
      </c>
      <c r="B5304" s="59" t="s">
        <v>14485</v>
      </c>
      <c r="C5304" s="59" t="s">
        <v>14486</v>
      </c>
      <c r="D5304" s="59" t="s">
        <v>17</v>
      </c>
      <c r="F5304" s="59" t="s">
        <v>5</v>
      </c>
      <c r="G5304" s="152" t="str">
        <f>VLOOKUP(D5304,sku归属!A:B,2,0)</f>
        <v>其他</v>
      </c>
    </row>
    <row r="5305" spans="1:13" s="59" customFormat="1" customHeight="1">
      <c r="A5305" s="59" t="s">
        <v>14487</v>
      </c>
      <c r="B5305" s="59" t="s">
        <v>14488</v>
      </c>
      <c r="C5305" s="59" t="s">
        <v>14489</v>
      </c>
      <c r="D5305" s="59" t="s">
        <v>17</v>
      </c>
      <c r="F5305" s="59" t="s">
        <v>5</v>
      </c>
      <c r="G5305" s="152" t="str">
        <f>VLOOKUP(D5305,sku归属!A:B,2,0)</f>
        <v>其他</v>
      </c>
    </row>
    <row r="5306" spans="1:13" s="59" customFormat="1" customHeight="1">
      <c r="A5306" s="59" t="s">
        <v>14490</v>
      </c>
      <c r="B5306" s="59" t="s">
        <v>14491</v>
      </c>
      <c r="C5306" s="59" t="s">
        <v>14492</v>
      </c>
      <c r="D5306" s="59" t="s">
        <v>17</v>
      </c>
      <c r="F5306" s="59" t="s">
        <v>5</v>
      </c>
      <c r="G5306" s="152" t="str">
        <f>VLOOKUP(D5306,sku归属!A:B,2,0)</f>
        <v>其他</v>
      </c>
    </row>
    <row r="5307" spans="1:13" s="59" customFormat="1" customHeight="1">
      <c r="A5307" s="59" t="s">
        <v>14493</v>
      </c>
      <c r="B5307" s="59" t="s">
        <v>14494</v>
      </c>
      <c r="C5307" s="59" t="s">
        <v>14495</v>
      </c>
      <c r="D5307" s="59" t="s">
        <v>17</v>
      </c>
      <c r="F5307" s="59" t="s">
        <v>5</v>
      </c>
      <c r="G5307" s="152" t="str">
        <f>VLOOKUP(D5307,sku归属!A:B,2,0)</f>
        <v>其他</v>
      </c>
    </row>
    <row r="5308" spans="1:13" s="59" customFormat="1" customHeight="1">
      <c r="A5308" s="59" t="s">
        <v>14496</v>
      </c>
      <c r="B5308" s="59" t="s">
        <v>14497</v>
      </c>
      <c r="C5308" s="59" t="s">
        <v>14498</v>
      </c>
      <c r="D5308" s="59" t="s">
        <v>17</v>
      </c>
      <c r="F5308" s="59" t="s">
        <v>5</v>
      </c>
      <c r="G5308" s="152" t="str">
        <f>VLOOKUP(D5308,sku归属!A:B,2,0)</f>
        <v>其他</v>
      </c>
    </row>
    <row r="5309" spans="1:13" s="59" customFormat="1" customHeight="1">
      <c r="A5309" s="59" t="s">
        <v>14499</v>
      </c>
      <c r="B5309" s="59" t="s">
        <v>14500</v>
      </c>
      <c r="C5309" s="59" t="s">
        <v>14501</v>
      </c>
      <c r="D5309" s="59" t="s">
        <v>17</v>
      </c>
      <c r="F5309" s="59" t="s">
        <v>5</v>
      </c>
      <c r="G5309" s="152" t="str">
        <f>VLOOKUP(D5309,sku归属!A:B,2,0)</f>
        <v>其他</v>
      </c>
    </row>
    <row r="5310" spans="1:13" s="59" customFormat="1" customHeight="1">
      <c r="A5310" s="59" t="s">
        <v>14502</v>
      </c>
      <c r="B5310" s="59" t="s">
        <v>14503</v>
      </c>
      <c r="C5310" s="59" t="s">
        <v>14504</v>
      </c>
      <c r="D5310" s="59" t="s">
        <v>17</v>
      </c>
      <c r="F5310" s="59" t="s">
        <v>5</v>
      </c>
      <c r="G5310" s="152" t="str">
        <f>VLOOKUP(D5310,sku归属!A:B,2,0)</f>
        <v>其他</v>
      </c>
    </row>
    <row r="5311" spans="1:13" s="59" customFormat="1" customHeight="1">
      <c r="A5311" s="59" t="s">
        <v>14505</v>
      </c>
      <c r="B5311" s="59" t="s">
        <v>14506</v>
      </c>
      <c r="C5311" s="59" t="s">
        <v>14507</v>
      </c>
      <c r="D5311" s="59" t="s">
        <v>17</v>
      </c>
      <c r="F5311" s="59" t="s">
        <v>5</v>
      </c>
      <c r="G5311" s="152" t="str">
        <f>VLOOKUP(D5311,sku归属!A:B,2,0)</f>
        <v>其他</v>
      </c>
    </row>
    <row r="5312" spans="1:13" s="59" customFormat="1" customHeight="1">
      <c r="A5312" s="59" t="s">
        <v>14508</v>
      </c>
      <c r="B5312" s="59" t="s">
        <v>14509</v>
      </c>
      <c r="C5312" s="59" t="s">
        <v>1124</v>
      </c>
      <c r="D5312" s="59" t="s">
        <v>17</v>
      </c>
      <c r="F5312" s="59" t="s">
        <v>5</v>
      </c>
      <c r="G5312" s="152" t="str">
        <f>VLOOKUP(D5312,sku归属!A:B,2,0)</f>
        <v>其他</v>
      </c>
    </row>
    <row r="5313" spans="1:13" s="59" customFormat="1" customHeight="1">
      <c r="A5313" s="59" t="s">
        <v>14510</v>
      </c>
      <c r="B5313" s="59" t="s">
        <v>14511</v>
      </c>
      <c r="C5313" s="59" t="s">
        <v>1118</v>
      </c>
      <c r="D5313" s="59" t="s">
        <v>17</v>
      </c>
      <c r="F5313" s="59" t="s">
        <v>5</v>
      </c>
      <c r="G5313" s="152" t="str">
        <f>VLOOKUP(D5313,sku归属!A:B,2,0)</f>
        <v>其他</v>
      </c>
    </row>
    <row r="5314" spans="1:13" s="59" customFormat="1" customHeight="1">
      <c r="A5314" s="59" t="s">
        <v>14512</v>
      </c>
      <c r="B5314" s="59" t="s">
        <v>14513</v>
      </c>
      <c r="C5314" s="59" t="s">
        <v>1121</v>
      </c>
      <c r="D5314" s="59" t="s">
        <v>17</v>
      </c>
      <c r="F5314" s="59" t="s">
        <v>5</v>
      </c>
      <c r="G5314" s="152" t="str">
        <f>VLOOKUP(D5314,sku归属!A:B,2,0)</f>
        <v>其他</v>
      </c>
    </row>
    <row r="5315" spans="1:13" s="59" customFormat="1" customHeight="1">
      <c r="A5315" s="59" t="s">
        <v>14514</v>
      </c>
      <c r="B5315" s="59" t="s">
        <v>14515</v>
      </c>
      <c r="C5315" s="59" t="s">
        <v>6922</v>
      </c>
      <c r="D5315" s="59" t="s">
        <v>17</v>
      </c>
      <c r="F5315" s="59" t="s">
        <v>5</v>
      </c>
      <c r="G5315" s="152" t="str">
        <f>VLOOKUP(D5315,sku归属!A:B,2,0)</f>
        <v>其他</v>
      </c>
    </row>
    <row r="5316" spans="1:13" s="59" customFormat="1" customHeight="1">
      <c r="A5316" s="59" t="s">
        <v>14516</v>
      </c>
      <c r="B5316" s="59" t="s">
        <v>14517</v>
      </c>
      <c r="C5316" s="59" t="s">
        <v>6910</v>
      </c>
      <c r="D5316" s="59" t="s">
        <v>17</v>
      </c>
      <c r="F5316" s="59" t="s">
        <v>5</v>
      </c>
      <c r="G5316" s="152" t="str">
        <f>VLOOKUP(D5316,sku归属!A:B,2,0)</f>
        <v>其他</v>
      </c>
    </row>
    <row r="5317" spans="1:13" s="59" customFormat="1" customHeight="1">
      <c r="A5317" s="59" t="s">
        <v>14518</v>
      </c>
      <c r="B5317" s="59" t="s">
        <v>14519</v>
      </c>
      <c r="C5317" s="59" t="s">
        <v>6925</v>
      </c>
      <c r="D5317" s="59" t="s">
        <v>17</v>
      </c>
      <c r="F5317" s="59" t="s">
        <v>5</v>
      </c>
      <c r="G5317" s="152" t="str">
        <f>VLOOKUP(D5317,sku归属!A:B,2,0)</f>
        <v>其他</v>
      </c>
    </row>
    <row r="5318" spans="1:13" s="59" customFormat="1" customHeight="1">
      <c r="A5318" s="59" t="s">
        <v>14520</v>
      </c>
      <c r="B5318" s="59" t="s">
        <v>14521</v>
      </c>
      <c r="C5318" s="59" t="s">
        <v>6913</v>
      </c>
      <c r="D5318" s="59" t="s">
        <v>17</v>
      </c>
      <c r="F5318" s="59" t="s">
        <v>5</v>
      </c>
      <c r="G5318" s="152" t="str">
        <f>VLOOKUP(D5318,sku归属!A:B,2,0)</f>
        <v>其他</v>
      </c>
    </row>
    <row r="5319" spans="1:13" s="59" customFormat="1" customHeight="1">
      <c r="A5319" s="59" t="s">
        <v>14522</v>
      </c>
      <c r="B5319" s="59" t="s">
        <v>14523</v>
      </c>
      <c r="C5319" s="59" t="s">
        <v>6916</v>
      </c>
      <c r="D5319" s="59" t="s">
        <v>17</v>
      </c>
      <c r="F5319" s="59" t="s">
        <v>5</v>
      </c>
      <c r="G5319" s="152" t="str">
        <f>VLOOKUP(D5319,sku归属!A:B,2,0)</f>
        <v>其他</v>
      </c>
    </row>
    <row r="5320" spans="1:13" s="59" customFormat="1" customHeight="1">
      <c r="A5320" s="59" t="s">
        <v>14524</v>
      </c>
      <c r="B5320" s="59" t="s">
        <v>14525</v>
      </c>
      <c r="C5320" s="59" t="s">
        <v>6919</v>
      </c>
      <c r="D5320" s="59" t="s">
        <v>17</v>
      </c>
      <c r="F5320" s="59" t="s">
        <v>5</v>
      </c>
      <c r="G5320" s="152" t="str">
        <f>VLOOKUP(D5320,sku归属!A:B,2,0)</f>
        <v>其他</v>
      </c>
    </row>
    <row r="5321" spans="1:13" s="59" customFormat="1" customHeight="1">
      <c r="A5321" s="59" t="s">
        <v>14526</v>
      </c>
      <c r="B5321" s="59" t="s">
        <v>14527</v>
      </c>
      <c r="C5321" s="59" t="s">
        <v>14528</v>
      </c>
      <c r="D5321" s="59" t="s">
        <v>17</v>
      </c>
      <c r="F5321" s="59" t="s">
        <v>5</v>
      </c>
      <c r="G5321" s="152" t="str">
        <f>VLOOKUP(D5321,sku归属!A:B,2,0)</f>
        <v>其他</v>
      </c>
    </row>
    <row r="5322" spans="1:13" s="59" customFormat="1" customHeight="1">
      <c r="A5322" s="59" t="s">
        <v>14529</v>
      </c>
      <c r="B5322" s="59" t="s">
        <v>14530</v>
      </c>
      <c r="C5322" s="59" t="s">
        <v>14531</v>
      </c>
      <c r="D5322" s="59" t="s">
        <v>17</v>
      </c>
      <c r="F5322" s="59" t="s">
        <v>5</v>
      </c>
      <c r="G5322" s="152" t="str">
        <f>VLOOKUP(D5322,sku归属!A:B,2,0)</f>
        <v>其他</v>
      </c>
    </row>
    <row r="5323" spans="1:13" s="59" customFormat="1" customHeight="1">
      <c r="A5323" s="59" t="s">
        <v>14532</v>
      </c>
      <c r="B5323" s="59" t="s">
        <v>14533</v>
      </c>
      <c r="C5323" s="59" t="s">
        <v>14534</v>
      </c>
      <c r="D5323" s="59" t="s">
        <v>17</v>
      </c>
      <c r="F5323" s="59" t="s">
        <v>5</v>
      </c>
      <c r="G5323" s="152" t="str">
        <f>VLOOKUP(D5323,sku归属!A:B,2,0)</f>
        <v>其他</v>
      </c>
    </row>
    <row r="5324" spans="1:13" s="59" customFormat="1" customHeight="1">
      <c r="A5324" s="59" t="s">
        <v>14535</v>
      </c>
      <c r="B5324" s="59" t="s">
        <v>14536</v>
      </c>
      <c r="C5324" s="59" t="s">
        <v>3102</v>
      </c>
      <c r="D5324" s="59" t="s">
        <v>17</v>
      </c>
      <c r="F5324" s="59" t="s">
        <v>5</v>
      </c>
      <c r="G5324" s="152" t="str">
        <f>VLOOKUP(D5324,sku归属!A:B,2,0)</f>
        <v>其他</v>
      </c>
    </row>
    <row r="5325" spans="1:13" s="59" customFormat="1" customHeight="1">
      <c r="A5325" s="59" t="s">
        <v>14537</v>
      </c>
      <c r="B5325" s="59" t="s">
        <v>14538</v>
      </c>
      <c r="C5325" s="59" t="s">
        <v>3105</v>
      </c>
      <c r="D5325" s="59" t="s">
        <v>17</v>
      </c>
      <c r="F5325" s="59" t="s">
        <v>5</v>
      </c>
      <c r="G5325" s="152" t="str">
        <f>VLOOKUP(D5325,sku归属!A:B,2,0)</f>
        <v>其他</v>
      </c>
    </row>
    <row r="5326" spans="1:13" s="59" customFormat="1" customHeight="1">
      <c r="A5326" s="59" t="s">
        <v>14539</v>
      </c>
      <c r="B5326" s="59" t="s">
        <v>14540</v>
      </c>
      <c r="C5326" s="59" t="s">
        <v>3099</v>
      </c>
      <c r="D5326" s="59" t="s">
        <v>17</v>
      </c>
      <c r="F5326" s="59" t="s">
        <v>5</v>
      </c>
      <c r="G5326" s="152" t="str">
        <f>VLOOKUP(D5326,sku归属!A:B,2,0)</f>
        <v>其他</v>
      </c>
    </row>
    <row r="5327" spans="1:13" s="59" customFormat="1" customHeight="1">
      <c r="A5327" s="59" t="s">
        <v>14541</v>
      </c>
      <c r="B5327" s="59" t="s">
        <v>14542</v>
      </c>
      <c r="C5327" s="59" t="s">
        <v>3096</v>
      </c>
      <c r="D5327" s="59" t="s">
        <v>17</v>
      </c>
      <c r="F5327" s="59" t="s">
        <v>5</v>
      </c>
      <c r="G5327" s="152" t="str">
        <f>VLOOKUP(D5327,sku归属!A:B,2,0)</f>
        <v>其他</v>
      </c>
    </row>
    <row r="5328" spans="1:13" s="59" customFormat="1" customHeight="1">
      <c r="A5328" s="59" t="s">
        <v>14543</v>
      </c>
      <c r="B5328" s="59" t="s">
        <v>14544</v>
      </c>
      <c r="C5328" s="59" t="s">
        <v>3108</v>
      </c>
      <c r="D5328" s="59" t="s">
        <v>17</v>
      </c>
      <c r="F5328" s="59" t="s">
        <v>5</v>
      </c>
      <c r="G5328" s="152" t="str">
        <f>VLOOKUP(D5328,sku归属!A:B,2,0)</f>
        <v>其他</v>
      </c>
    </row>
    <row r="5329" spans="1:13" s="59" customFormat="1" customHeight="1">
      <c r="A5329" s="59" t="s">
        <v>14545</v>
      </c>
      <c r="B5329" s="59" t="s">
        <v>14546</v>
      </c>
      <c r="C5329" s="59" t="s">
        <v>3093</v>
      </c>
      <c r="D5329" s="59" t="s">
        <v>17</v>
      </c>
      <c r="F5329" s="59" t="s">
        <v>5</v>
      </c>
      <c r="G5329" s="152" t="str">
        <f>VLOOKUP(D5329,sku归属!A:B,2,0)</f>
        <v>其他</v>
      </c>
    </row>
    <row r="5330" spans="1:13" s="59" customFormat="1" customHeight="1">
      <c r="A5330" s="59" t="s">
        <v>14547</v>
      </c>
      <c r="B5330" s="59" t="s">
        <v>14548</v>
      </c>
      <c r="C5330" s="59" t="s">
        <v>14549</v>
      </c>
      <c r="D5330" s="59" t="s">
        <v>17</v>
      </c>
      <c r="F5330" s="59" t="s">
        <v>5</v>
      </c>
      <c r="G5330" s="152" t="str">
        <f>VLOOKUP(D5330,sku归属!A:B,2,0)</f>
        <v>其他</v>
      </c>
    </row>
    <row r="5331" spans="1:13" s="59" customFormat="1" customHeight="1">
      <c r="A5331" s="59" t="s">
        <v>14550</v>
      </c>
      <c r="B5331" s="59" t="s">
        <v>14551</v>
      </c>
      <c r="C5331" s="59" t="s">
        <v>14552</v>
      </c>
      <c r="D5331" s="59" t="s">
        <v>17</v>
      </c>
      <c r="F5331" s="59" t="s">
        <v>5</v>
      </c>
      <c r="G5331" s="152" t="str">
        <f>VLOOKUP(D5331,sku归属!A:B,2,0)</f>
        <v>其他</v>
      </c>
    </row>
    <row r="5332" spans="1:13" s="59" customFormat="1" customHeight="1">
      <c r="A5332" s="59" t="s">
        <v>14553</v>
      </c>
      <c r="B5332" s="59" t="s">
        <v>14554</v>
      </c>
      <c r="C5332" s="59" t="s">
        <v>14555</v>
      </c>
      <c r="D5332" s="59" t="s">
        <v>17</v>
      </c>
      <c r="F5332" s="59" t="s">
        <v>5</v>
      </c>
      <c r="G5332" s="152" t="str">
        <f>VLOOKUP(D5332,sku归属!A:B,2,0)</f>
        <v>其他</v>
      </c>
    </row>
    <row r="5333" spans="1:13" s="59" customFormat="1" customHeight="1">
      <c r="A5333" s="59" t="s">
        <v>14556</v>
      </c>
      <c r="B5333" s="59" t="s">
        <v>14557</v>
      </c>
      <c r="C5333" s="59" t="s">
        <v>14558</v>
      </c>
      <c r="D5333" s="59" t="s">
        <v>17</v>
      </c>
      <c r="F5333" s="59" t="s">
        <v>5</v>
      </c>
      <c r="G5333" s="152" t="str">
        <f>VLOOKUP(D5333,sku归属!A:B,2,0)</f>
        <v>其他</v>
      </c>
    </row>
    <row r="5334" spans="1:13" s="59" customFormat="1" customHeight="1">
      <c r="A5334" s="59" t="s">
        <v>14559</v>
      </c>
      <c r="B5334" s="59" t="s">
        <v>14560</v>
      </c>
      <c r="C5334" s="59" t="s">
        <v>241</v>
      </c>
      <c r="D5334" s="59" t="s">
        <v>17</v>
      </c>
      <c r="F5334" s="59" t="s">
        <v>5</v>
      </c>
      <c r="G5334" s="152" t="str">
        <f>VLOOKUP(D5334,sku归属!A:B,2,0)</f>
        <v>其他</v>
      </c>
    </row>
    <row r="5335" spans="1:13" s="59" customFormat="1" customHeight="1">
      <c r="A5335" s="59" t="s">
        <v>14561</v>
      </c>
      <c r="B5335" s="59" t="s">
        <v>14562</v>
      </c>
      <c r="C5335" s="59" t="s">
        <v>244</v>
      </c>
      <c r="D5335" s="59" t="s">
        <v>17</v>
      </c>
      <c r="F5335" s="59" t="s">
        <v>5</v>
      </c>
      <c r="G5335" s="152" t="str">
        <f>VLOOKUP(D5335,sku归属!A:B,2,0)</f>
        <v>其他</v>
      </c>
    </row>
    <row r="5336" spans="1:13" s="59" customFormat="1" customHeight="1">
      <c r="A5336" s="59" t="s">
        <v>14563</v>
      </c>
      <c r="B5336" s="59" t="s">
        <v>14564</v>
      </c>
      <c r="C5336" s="59" t="s">
        <v>247</v>
      </c>
      <c r="D5336" s="59" t="s">
        <v>17</v>
      </c>
      <c r="F5336" s="59" t="s">
        <v>5</v>
      </c>
      <c r="G5336" s="152" t="str">
        <f>VLOOKUP(D5336,sku归属!A:B,2,0)</f>
        <v>其他</v>
      </c>
    </row>
    <row r="5337" spans="1:13" s="59" customFormat="1" customHeight="1">
      <c r="A5337" s="59" t="s">
        <v>14565</v>
      </c>
      <c r="B5337" s="59" t="s">
        <v>14566</v>
      </c>
      <c r="C5337" s="59" t="s">
        <v>250</v>
      </c>
      <c r="D5337" s="59" t="s">
        <v>17</v>
      </c>
      <c r="F5337" s="59" t="s">
        <v>5</v>
      </c>
      <c r="G5337" s="152" t="str">
        <f>VLOOKUP(D5337,sku归属!A:B,2,0)</f>
        <v>其他</v>
      </c>
    </row>
    <row r="5338" spans="1:13" s="59" customFormat="1" customHeight="1">
      <c r="A5338" s="59" t="s">
        <v>14567</v>
      </c>
      <c r="B5338" s="59" t="s">
        <v>14568</v>
      </c>
      <c r="C5338" s="59" t="s">
        <v>14569</v>
      </c>
      <c r="D5338" s="59" t="s">
        <v>17</v>
      </c>
      <c r="F5338" s="59" t="s">
        <v>5</v>
      </c>
      <c r="G5338" s="152" t="str">
        <f>VLOOKUP(D5338,sku归属!A:B,2,0)</f>
        <v>其他</v>
      </c>
    </row>
    <row r="5339" spans="1:13" s="59" customFormat="1" customHeight="1">
      <c r="A5339" s="59" t="s">
        <v>14570</v>
      </c>
      <c r="B5339" s="59" t="s">
        <v>14571</v>
      </c>
      <c r="C5339" s="59" t="s">
        <v>14572</v>
      </c>
      <c r="D5339" s="59" t="s">
        <v>17</v>
      </c>
      <c r="F5339" s="59" t="s">
        <v>5</v>
      </c>
      <c r="G5339" s="152" t="str">
        <f>VLOOKUP(D5339,sku归属!A:B,2,0)</f>
        <v>其他</v>
      </c>
    </row>
    <row r="5340" spans="1:13" s="59" customFormat="1" customHeight="1">
      <c r="A5340" s="59" t="s">
        <v>14573</v>
      </c>
      <c r="B5340" s="59" t="s">
        <v>14574</v>
      </c>
      <c r="C5340" s="59" t="s">
        <v>14575</v>
      </c>
      <c r="D5340" s="59" t="s">
        <v>17</v>
      </c>
      <c r="F5340" s="59" t="s">
        <v>5</v>
      </c>
      <c r="G5340" s="152" t="str">
        <f>VLOOKUP(D5340,sku归属!A:B,2,0)</f>
        <v>其他</v>
      </c>
    </row>
    <row r="5341" spans="1:13" s="59" customFormat="1" customHeight="1">
      <c r="A5341" s="59" t="s">
        <v>14576</v>
      </c>
      <c r="B5341" s="59" t="s">
        <v>14577</v>
      </c>
      <c r="C5341" s="59" t="s">
        <v>14578</v>
      </c>
      <c r="D5341" s="59" t="s">
        <v>17</v>
      </c>
      <c r="F5341" s="59" t="s">
        <v>5</v>
      </c>
      <c r="G5341" s="152" t="str">
        <f>VLOOKUP(D5341,sku归属!A:B,2,0)</f>
        <v>其他</v>
      </c>
    </row>
    <row r="5342" spans="1:13" s="59" customFormat="1" customHeight="1">
      <c r="A5342" s="59" t="s">
        <v>14579</v>
      </c>
      <c r="B5342" s="59" t="s">
        <v>14580</v>
      </c>
      <c r="C5342" s="59" t="s">
        <v>14581</v>
      </c>
      <c r="D5342" s="59" t="s">
        <v>17</v>
      </c>
      <c r="F5342" s="59" t="s">
        <v>5</v>
      </c>
      <c r="G5342" s="152" t="str">
        <f>VLOOKUP(D5342,sku归属!A:B,2,0)</f>
        <v>其他</v>
      </c>
    </row>
    <row r="5343" spans="1:13" s="59" customFormat="1" customHeight="1">
      <c r="A5343" s="59" t="s">
        <v>14582</v>
      </c>
      <c r="B5343" s="59" t="s">
        <v>14583</v>
      </c>
      <c r="C5343" s="59" t="s">
        <v>14584</v>
      </c>
      <c r="D5343" s="59" t="s">
        <v>17</v>
      </c>
      <c r="F5343" s="59" t="s">
        <v>5</v>
      </c>
      <c r="G5343" s="152" t="str">
        <f>VLOOKUP(D5343,sku归属!A:B,2,0)</f>
        <v>其他</v>
      </c>
    </row>
    <row r="5344" spans="1:13" s="59" customFormat="1" customHeight="1">
      <c r="A5344" s="59" t="s">
        <v>14585</v>
      </c>
      <c r="B5344" s="59" t="s">
        <v>14586</v>
      </c>
      <c r="C5344" s="59" t="s">
        <v>14587</v>
      </c>
      <c r="D5344" s="59" t="s">
        <v>17</v>
      </c>
      <c r="F5344" s="59" t="s">
        <v>5</v>
      </c>
      <c r="G5344" s="152" t="str">
        <f>VLOOKUP(D5344,sku归属!A:B,2,0)</f>
        <v>其他</v>
      </c>
    </row>
    <row r="5345" spans="1:13" s="59" customFormat="1" customHeight="1">
      <c r="A5345" s="59" t="s">
        <v>14588</v>
      </c>
      <c r="B5345" s="59" t="s">
        <v>14589</v>
      </c>
      <c r="C5345" s="59" t="s">
        <v>3917</v>
      </c>
      <c r="D5345" s="59" t="s">
        <v>17</v>
      </c>
      <c r="F5345" s="59" t="s">
        <v>5</v>
      </c>
      <c r="G5345" s="152" t="str">
        <f>VLOOKUP(D5345,sku归属!A:B,2,0)</f>
        <v>其他</v>
      </c>
    </row>
    <row r="5346" spans="1:13" s="59" customFormat="1" customHeight="1">
      <c r="A5346" s="59" t="s">
        <v>14590</v>
      </c>
      <c r="B5346" s="59" t="s">
        <v>14591</v>
      </c>
      <c r="C5346" s="59" t="s">
        <v>3908</v>
      </c>
      <c r="D5346" s="59" t="s">
        <v>17</v>
      </c>
      <c r="F5346" s="59" t="s">
        <v>5</v>
      </c>
      <c r="G5346" s="152" t="str">
        <f>VLOOKUP(D5346,sku归属!A:B,2,0)</f>
        <v>其他</v>
      </c>
    </row>
    <row r="5347" spans="1:13" s="59" customFormat="1" customHeight="1">
      <c r="A5347" s="59" t="s">
        <v>14592</v>
      </c>
      <c r="B5347" s="59" t="s">
        <v>14593</v>
      </c>
      <c r="C5347" s="59" t="s">
        <v>3905</v>
      </c>
      <c r="D5347" s="59" t="s">
        <v>17</v>
      </c>
      <c r="F5347" s="59" t="s">
        <v>5</v>
      </c>
      <c r="G5347" s="152" t="str">
        <f>VLOOKUP(D5347,sku归属!A:B,2,0)</f>
        <v>其他</v>
      </c>
    </row>
    <row r="5348" spans="1:13" s="59" customFormat="1" customHeight="1">
      <c r="A5348" s="59" t="s">
        <v>14594</v>
      </c>
      <c r="B5348" s="59" t="s">
        <v>14595</v>
      </c>
      <c r="C5348" s="59" t="s">
        <v>3911</v>
      </c>
      <c r="D5348" s="59" t="s">
        <v>17</v>
      </c>
      <c r="F5348" s="59" t="s">
        <v>5</v>
      </c>
      <c r="G5348" s="152" t="str">
        <f>VLOOKUP(D5348,sku归属!A:B,2,0)</f>
        <v>其他</v>
      </c>
    </row>
    <row r="5349" spans="1:13" s="59" customFormat="1" customHeight="1">
      <c r="A5349" s="59" t="s">
        <v>14596</v>
      </c>
      <c r="B5349" s="59" t="s">
        <v>14597</v>
      </c>
      <c r="C5349" s="59" t="s">
        <v>3902</v>
      </c>
      <c r="D5349" s="59" t="s">
        <v>17</v>
      </c>
      <c r="F5349" s="59" t="s">
        <v>5</v>
      </c>
      <c r="G5349" s="152" t="str">
        <f>VLOOKUP(D5349,sku归属!A:B,2,0)</f>
        <v>其他</v>
      </c>
    </row>
    <row r="5350" spans="1:13" s="59" customFormat="1" customHeight="1">
      <c r="A5350" s="59" t="s">
        <v>14598</v>
      </c>
      <c r="B5350" s="59" t="s">
        <v>14599</v>
      </c>
      <c r="C5350" s="59" t="s">
        <v>3914</v>
      </c>
      <c r="D5350" s="59" t="s">
        <v>17</v>
      </c>
      <c r="F5350" s="59" t="s">
        <v>5</v>
      </c>
      <c r="G5350" s="152" t="str">
        <f>VLOOKUP(D5350,sku归属!A:B,2,0)</f>
        <v>其他</v>
      </c>
    </row>
    <row r="5351" spans="1:13" s="59" customFormat="1" customHeight="1">
      <c r="A5351" s="59" t="s">
        <v>14600</v>
      </c>
      <c r="B5351" s="59" t="s">
        <v>14601</v>
      </c>
      <c r="C5351" s="59" t="s">
        <v>14602</v>
      </c>
      <c r="D5351" s="59" t="s">
        <v>17</v>
      </c>
      <c r="F5351" s="59" t="s">
        <v>5</v>
      </c>
      <c r="G5351" s="152" t="str">
        <f>VLOOKUP(D5351,sku归属!A:B,2,0)</f>
        <v>其他</v>
      </c>
    </row>
    <row r="5352" spans="1:13" s="59" customFormat="1" customHeight="1">
      <c r="A5352" s="59" t="s">
        <v>14603</v>
      </c>
      <c r="B5352" s="59" t="s">
        <v>14604</v>
      </c>
      <c r="C5352" s="59" t="s">
        <v>14605</v>
      </c>
      <c r="D5352" s="59" t="s">
        <v>17</v>
      </c>
      <c r="F5352" s="59" t="s">
        <v>5</v>
      </c>
      <c r="G5352" s="152" t="str">
        <f>VLOOKUP(D5352,sku归属!A:B,2,0)</f>
        <v>其他</v>
      </c>
    </row>
    <row r="5353" spans="1:13" s="59" customFormat="1" customHeight="1">
      <c r="A5353" s="59" t="s">
        <v>14606</v>
      </c>
      <c r="B5353" s="59" t="s">
        <v>14607</v>
      </c>
      <c r="C5353" s="59" t="s">
        <v>14608</v>
      </c>
      <c r="D5353" s="59" t="s">
        <v>17</v>
      </c>
      <c r="F5353" s="59" t="s">
        <v>5</v>
      </c>
      <c r="G5353" s="152" t="str">
        <f>VLOOKUP(D5353,sku归属!A:B,2,0)</f>
        <v>其他</v>
      </c>
    </row>
    <row r="5354" spans="1:13" s="59" customFormat="1" customHeight="1">
      <c r="A5354" s="59" t="s">
        <v>14609</v>
      </c>
      <c r="B5354" s="59" t="s">
        <v>14610</v>
      </c>
      <c r="C5354" s="59" t="s">
        <v>14611</v>
      </c>
      <c r="D5354" s="59" t="s">
        <v>17</v>
      </c>
      <c r="F5354" s="59" t="s">
        <v>5</v>
      </c>
      <c r="G5354" s="152" t="str">
        <f>VLOOKUP(D5354,sku归属!A:B,2,0)</f>
        <v>其他</v>
      </c>
    </row>
    <row r="5355" spans="1:13" s="59" customFormat="1" customHeight="1">
      <c r="A5355" s="59" t="s">
        <v>14612</v>
      </c>
      <c r="B5355" s="59" t="s">
        <v>14613</v>
      </c>
      <c r="C5355" s="59" t="s">
        <v>14614</v>
      </c>
      <c r="D5355" s="59" t="s">
        <v>17</v>
      </c>
      <c r="F5355" s="59" t="s">
        <v>5</v>
      </c>
      <c r="G5355" s="152" t="str">
        <f>VLOOKUP(D5355,sku归属!A:B,2,0)</f>
        <v>其他</v>
      </c>
    </row>
    <row r="5356" spans="1:13" s="59" customFormat="1" customHeight="1">
      <c r="A5356" s="59" t="s">
        <v>14615</v>
      </c>
      <c r="B5356" s="59" t="s">
        <v>14616</v>
      </c>
      <c r="C5356" s="59" t="s">
        <v>14617</v>
      </c>
      <c r="D5356" s="59" t="s">
        <v>17</v>
      </c>
      <c r="F5356" s="59" t="s">
        <v>5</v>
      </c>
      <c r="G5356" s="152" t="str">
        <f>VLOOKUP(D5356,sku归属!A:B,2,0)</f>
        <v>其他</v>
      </c>
    </row>
    <row r="5357" spans="1:13" s="59" customFormat="1" customHeight="1">
      <c r="A5357" s="59" t="s">
        <v>14618</v>
      </c>
      <c r="B5357" s="59" t="s">
        <v>14619</v>
      </c>
      <c r="C5357" s="59" t="s">
        <v>14620</v>
      </c>
      <c r="D5357" s="59" t="s">
        <v>17</v>
      </c>
      <c r="F5357" s="59" t="s">
        <v>5</v>
      </c>
      <c r="G5357" s="152" t="str">
        <f>VLOOKUP(D5357,sku归属!A:B,2,0)</f>
        <v>其他</v>
      </c>
    </row>
    <row r="5358" spans="1:13" s="59" customFormat="1" customHeight="1">
      <c r="A5358" s="59" t="s">
        <v>14621</v>
      </c>
      <c r="B5358" s="59" t="s">
        <v>14622</v>
      </c>
      <c r="C5358" s="59" t="s">
        <v>14623</v>
      </c>
      <c r="D5358" s="59" t="s">
        <v>17</v>
      </c>
      <c r="F5358" s="59" t="s">
        <v>5</v>
      </c>
      <c r="G5358" s="152" t="str">
        <f>VLOOKUP(D5358,sku归属!A:B,2,0)</f>
        <v>其他</v>
      </c>
    </row>
    <row r="5359" spans="1:13" s="59" customFormat="1" customHeight="1">
      <c r="A5359" s="59" t="s">
        <v>14624</v>
      </c>
      <c r="B5359" s="59" t="s">
        <v>14625</v>
      </c>
      <c r="C5359" s="59" t="s">
        <v>14626</v>
      </c>
      <c r="D5359" s="59" t="s">
        <v>17</v>
      </c>
      <c r="F5359" s="59" t="s">
        <v>5</v>
      </c>
      <c r="G5359" s="152" t="str">
        <f>VLOOKUP(D5359,sku归属!A:B,2,0)</f>
        <v>其他</v>
      </c>
    </row>
    <row r="5360" spans="1:13" s="59" customFormat="1" customHeight="1">
      <c r="A5360" s="59" t="s">
        <v>14627</v>
      </c>
      <c r="B5360" s="59" t="s">
        <v>14628</v>
      </c>
      <c r="C5360" s="59" t="s">
        <v>14629</v>
      </c>
      <c r="D5360" s="59" t="s">
        <v>17</v>
      </c>
      <c r="F5360" s="59" t="s">
        <v>5</v>
      </c>
      <c r="G5360" s="152" t="str">
        <f>VLOOKUP(D5360,sku归属!A:B,2,0)</f>
        <v>其他</v>
      </c>
    </row>
    <row r="5361" spans="1:13" s="59" customFormat="1" customHeight="1">
      <c r="A5361" s="59" t="s">
        <v>14630</v>
      </c>
      <c r="B5361" s="59" t="s">
        <v>14631</v>
      </c>
      <c r="C5361" s="59" t="s">
        <v>14632</v>
      </c>
      <c r="D5361" s="59" t="s">
        <v>17</v>
      </c>
      <c r="F5361" s="59" t="s">
        <v>5</v>
      </c>
      <c r="G5361" s="152" t="str">
        <f>VLOOKUP(D5361,sku归属!A:B,2,0)</f>
        <v>其他</v>
      </c>
    </row>
    <row r="5362" spans="1:13" s="59" customFormat="1" customHeight="1">
      <c r="A5362" s="59" t="s">
        <v>14633</v>
      </c>
      <c r="B5362" s="59" t="s">
        <v>14634</v>
      </c>
      <c r="C5362" s="59" t="s">
        <v>14635</v>
      </c>
      <c r="D5362" s="59" t="s">
        <v>17</v>
      </c>
      <c r="F5362" s="59" t="s">
        <v>5</v>
      </c>
      <c r="G5362" s="152" t="str">
        <f>VLOOKUP(D5362,sku归属!A:B,2,0)</f>
        <v>其他</v>
      </c>
    </row>
    <row r="5363" spans="1:13" s="59" customFormat="1" customHeight="1">
      <c r="A5363" s="59" t="s">
        <v>14636</v>
      </c>
      <c r="B5363" s="59" t="s">
        <v>14637</v>
      </c>
      <c r="C5363" s="59" t="s">
        <v>14638</v>
      </c>
      <c r="D5363" s="59" t="s">
        <v>17</v>
      </c>
      <c r="F5363" s="59" t="s">
        <v>5</v>
      </c>
      <c r="G5363" s="152" t="str">
        <f>VLOOKUP(D5363,sku归属!A:B,2,0)</f>
        <v>其他</v>
      </c>
    </row>
    <row r="5364" spans="1:13" s="59" customFormat="1" customHeight="1">
      <c r="A5364" s="59" t="s">
        <v>14639</v>
      </c>
      <c r="B5364" s="59" t="s">
        <v>14640</v>
      </c>
      <c r="C5364" s="59" t="s">
        <v>14641</v>
      </c>
      <c r="D5364" s="59" t="s">
        <v>17</v>
      </c>
      <c r="F5364" s="59" t="s">
        <v>5</v>
      </c>
      <c r="G5364" s="152" t="str">
        <f>VLOOKUP(D5364,sku归属!A:B,2,0)</f>
        <v>其他</v>
      </c>
    </row>
    <row r="5365" spans="1:13" s="59" customFormat="1" customHeight="1">
      <c r="A5365" s="59" t="s">
        <v>14642</v>
      </c>
      <c r="B5365" s="59" t="s">
        <v>14643</v>
      </c>
      <c r="C5365" s="59" t="s">
        <v>14644</v>
      </c>
      <c r="D5365" s="59" t="s">
        <v>17</v>
      </c>
      <c r="F5365" s="59" t="s">
        <v>5</v>
      </c>
      <c r="G5365" s="152" t="str">
        <f>VLOOKUP(D5365,sku归属!A:B,2,0)</f>
        <v>其他</v>
      </c>
    </row>
    <row r="5366" spans="1:13" s="59" customFormat="1" customHeight="1">
      <c r="A5366" s="59" t="s">
        <v>14645</v>
      </c>
      <c r="B5366" s="59" t="s">
        <v>14646</v>
      </c>
      <c r="C5366" s="59" t="s">
        <v>14647</v>
      </c>
      <c r="D5366" s="59" t="s">
        <v>17</v>
      </c>
      <c r="F5366" s="59" t="s">
        <v>5</v>
      </c>
      <c r="G5366" s="152" t="str">
        <f>VLOOKUP(D5366,sku归属!A:B,2,0)</f>
        <v>其他</v>
      </c>
    </row>
    <row r="5367" spans="1:13" s="59" customFormat="1" customHeight="1">
      <c r="A5367" s="59" t="s">
        <v>14648</v>
      </c>
      <c r="B5367" s="59" t="s">
        <v>14649</v>
      </c>
      <c r="C5367" s="59" t="s">
        <v>14650</v>
      </c>
      <c r="D5367" s="59" t="s">
        <v>17</v>
      </c>
      <c r="F5367" s="59" t="s">
        <v>5</v>
      </c>
      <c r="G5367" s="152" t="str">
        <f>VLOOKUP(D5367,sku归属!A:B,2,0)</f>
        <v>其他</v>
      </c>
    </row>
    <row r="5368" spans="1:13" s="59" customFormat="1" customHeight="1">
      <c r="A5368" s="59" t="s">
        <v>14651</v>
      </c>
      <c r="B5368" s="59" t="s">
        <v>14652</v>
      </c>
      <c r="C5368" s="59" t="s">
        <v>14653</v>
      </c>
      <c r="D5368" s="59" t="s">
        <v>17</v>
      </c>
      <c r="F5368" s="59" t="s">
        <v>5</v>
      </c>
      <c r="G5368" s="152" t="str">
        <f>VLOOKUP(D5368,sku归属!A:B,2,0)</f>
        <v>其他</v>
      </c>
    </row>
    <row r="5369" spans="1:13" s="59" customFormat="1" customHeight="1">
      <c r="A5369" s="59" t="s">
        <v>14654</v>
      </c>
      <c r="B5369" s="59" t="s">
        <v>14655</v>
      </c>
      <c r="C5369" s="59" t="s">
        <v>14656</v>
      </c>
      <c r="D5369" s="59" t="s">
        <v>17</v>
      </c>
      <c r="F5369" s="59" t="s">
        <v>5</v>
      </c>
      <c r="G5369" s="152" t="str">
        <f>VLOOKUP(D5369,sku归属!A:B,2,0)</f>
        <v>其他</v>
      </c>
    </row>
    <row r="5370" spans="1:13" s="59" customFormat="1" customHeight="1">
      <c r="A5370" s="59" t="s">
        <v>14657</v>
      </c>
      <c r="B5370" s="59" t="s">
        <v>14658</v>
      </c>
      <c r="C5370" s="59" t="s">
        <v>14659</v>
      </c>
      <c r="D5370" s="59" t="s">
        <v>17</v>
      </c>
      <c r="F5370" s="59" t="s">
        <v>5</v>
      </c>
      <c r="G5370" s="152" t="str">
        <f>VLOOKUP(D5370,sku归属!A:B,2,0)</f>
        <v>其他</v>
      </c>
    </row>
    <row r="5371" spans="1:13" s="59" customFormat="1" customHeight="1">
      <c r="A5371" s="59" t="s">
        <v>14660</v>
      </c>
      <c r="B5371" s="59" t="s">
        <v>14661</v>
      </c>
      <c r="C5371" s="59" t="s">
        <v>14662</v>
      </c>
      <c r="D5371" s="59" t="s">
        <v>17</v>
      </c>
      <c r="F5371" s="59" t="s">
        <v>5</v>
      </c>
      <c r="G5371" s="152" t="str">
        <f>VLOOKUP(D5371,sku归属!A:B,2,0)</f>
        <v>其他</v>
      </c>
    </row>
    <row r="5372" spans="1:13" s="59" customFormat="1" customHeight="1">
      <c r="A5372" s="59" t="s">
        <v>14663</v>
      </c>
      <c r="B5372" s="59" t="s">
        <v>14664</v>
      </c>
      <c r="C5372" s="59" t="s">
        <v>14665</v>
      </c>
      <c r="D5372" s="59" t="s">
        <v>17</v>
      </c>
      <c r="F5372" s="59" t="s">
        <v>5</v>
      </c>
      <c r="G5372" s="152" t="str">
        <f>VLOOKUP(D5372,sku归属!A:B,2,0)</f>
        <v>其他</v>
      </c>
    </row>
    <row r="5373" spans="1:13" s="59" customFormat="1" customHeight="1">
      <c r="A5373" s="59" t="s">
        <v>14666</v>
      </c>
      <c r="B5373" s="59" t="s">
        <v>14667</v>
      </c>
      <c r="C5373" s="59" t="s">
        <v>14668</v>
      </c>
      <c r="D5373" s="59" t="s">
        <v>17</v>
      </c>
      <c r="F5373" s="59" t="s">
        <v>5</v>
      </c>
      <c r="G5373" s="152" t="str">
        <f>VLOOKUP(D5373,sku归属!A:B,2,0)</f>
        <v>其他</v>
      </c>
    </row>
    <row r="5374" spans="1:13" s="59" customFormat="1" customHeight="1">
      <c r="A5374" s="59" t="s">
        <v>14669</v>
      </c>
      <c r="B5374" s="59" t="s">
        <v>14670</v>
      </c>
      <c r="C5374" s="59" t="s">
        <v>14671</v>
      </c>
      <c r="D5374" s="59" t="s">
        <v>17</v>
      </c>
      <c r="F5374" s="59" t="s">
        <v>5</v>
      </c>
      <c r="G5374" s="152" t="str">
        <f>VLOOKUP(D5374,sku归属!A:B,2,0)</f>
        <v>其他</v>
      </c>
    </row>
    <row r="5375" spans="1:13" s="59" customFormat="1" customHeight="1">
      <c r="A5375" s="59" t="s">
        <v>14672</v>
      </c>
      <c r="B5375" s="59" t="s">
        <v>14673</v>
      </c>
      <c r="C5375" s="59" t="s">
        <v>14674</v>
      </c>
      <c r="D5375" s="59" t="s">
        <v>17</v>
      </c>
      <c r="F5375" s="59" t="s">
        <v>5</v>
      </c>
      <c r="G5375" s="152" t="str">
        <f>VLOOKUP(D5375,sku归属!A:B,2,0)</f>
        <v>其他</v>
      </c>
    </row>
    <row r="5376" spans="1:13" s="59" customFormat="1" customHeight="1">
      <c r="A5376" s="59" t="s">
        <v>14675</v>
      </c>
      <c r="B5376" s="59" t="s">
        <v>14676</v>
      </c>
      <c r="C5376" s="59" t="s">
        <v>14677</v>
      </c>
      <c r="D5376" s="59" t="s">
        <v>17</v>
      </c>
      <c r="F5376" s="59" t="s">
        <v>5</v>
      </c>
      <c r="G5376" s="152" t="str">
        <f>VLOOKUP(D5376,sku归属!A:B,2,0)</f>
        <v>其他</v>
      </c>
    </row>
    <row r="5377" spans="1:13" s="59" customFormat="1" customHeight="1">
      <c r="A5377" s="59" t="s">
        <v>14678</v>
      </c>
      <c r="B5377" s="59" t="s">
        <v>14679</v>
      </c>
      <c r="C5377" s="59" t="s">
        <v>14680</v>
      </c>
      <c r="D5377" s="59" t="s">
        <v>17</v>
      </c>
      <c r="F5377" s="59" t="s">
        <v>5</v>
      </c>
      <c r="G5377" s="152" t="str">
        <f>VLOOKUP(D5377,sku归属!A:B,2,0)</f>
        <v>其他</v>
      </c>
    </row>
    <row r="5378" spans="1:13" s="59" customFormat="1" customHeight="1">
      <c r="A5378" s="59" t="s">
        <v>14681</v>
      </c>
      <c r="B5378" s="59" t="s">
        <v>14682</v>
      </c>
      <c r="C5378" s="59" t="s">
        <v>14683</v>
      </c>
      <c r="D5378" s="59" t="s">
        <v>17</v>
      </c>
      <c r="F5378" s="59" t="s">
        <v>5</v>
      </c>
      <c r="G5378" s="152" t="str">
        <f>VLOOKUP(D5378,sku归属!A:B,2,0)</f>
        <v>其他</v>
      </c>
    </row>
    <row r="5379" spans="1:13" s="59" customFormat="1" customHeight="1">
      <c r="A5379" s="59" t="s">
        <v>14684</v>
      </c>
      <c r="B5379" s="59" t="s">
        <v>14685</v>
      </c>
      <c r="C5379" s="59" t="s">
        <v>14686</v>
      </c>
      <c r="D5379" s="59" t="s">
        <v>17</v>
      </c>
      <c r="F5379" s="59" t="s">
        <v>5</v>
      </c>
      <c r="G5379" s="152" t="str">
        <f>VLOOKUP(D5379,sku归属!A:B,2,0)</f>
        <v>其他</v>
      </c>
    </row>
    <row r="5380" spans="1:13" s="59" customFormat="1" customHeight="1">
      <c r="A5380" s="59" t="s">
        <v>14687</v>
      </c>
      <c r="B5380" s="59" t="s">
        <v>14688</v>
      </c>
      <c r="C5380" s="59" t="s">
        <v>14689</v>
      </c>
      <c r="D5380" s="59" t="s">
        <v>17</v>
      </c>
      <c r="F5380" s="59" t="s">
        <v>5</v>
      </c>
      <c r="G5380" s="152" t="str">
        <f>VLOOKUP(D5380,sku归属!A:B,2,0)</f>
        <v>其他</v>
      </c>
    </row>
    <row r="5381" spans="1:13" s="59" customFormat="1" customHeight="1">
      <c r="A5381" s="59" t="s">
        <v>14690</v>
      </c>
      <c r="B5381" s="59" t="s">
        <v>14691</v>
      </c>
      <c r="C5381" s="59" t="s">
        <v>14692</v>
      </c>
      <c r="D5381" s="59" t="s">
        <v>17</v>
      </c>
      <c r="F5381" s="59" t="s">
        <v>5</v>
      </c>
      <c r="G5381" s="152" t="str">
        <f>VLOOKUP(D5381,sku归属!A:B,2,0)</f>
        <v>其他</v>
      </c>
    </row>
    <row r="5382" spans="1:13" s="59" customFormat="1" customHeight="1">
      <c r="A5382" s="59" t="s">
        <v>14693</v>
      </c>
      <c r="B5382" s="59" t="s">
        <v>14694</v>
      </c>
      <c r="C5382" s="59" t="s">
        <v>14695</v>
      </c>
      <c r="D5382" s="59" t="s">
        <v>17</v>
      </c>
      <c r="F5382" s="59" t="s">
        <v>5</v>
      </c>
      <c r="G5382" s="152" t="str">
        <f>VLOOKUP(D5382,sku归属!A:B,2,0)</f>
        <v>其他</v>
      </c>
    </row>
    <row r="5383" spans="1:13" s="59" customFormat="1" customHeight="1">
      <c r="A5383" s="59" t="s">
        <v>14696</v>
      </c>
      <c r="B5383" s="59" t="s">
        <v>14697</v>
      </c>
      <c r="C5383" s="59" t="s">
        <v>3255</v>
      </c>
      <c r="D5383" s="59" t="s">
        <v>17</v>
      </c>
      <c r="F5383" s="59" t="s">
        <v>5</v>
      </c>
      <c r="G5383" s="152" t="str">
        <f>VLOOKUP(D5383,sku归属!A:B,2,0)</f>
        <v>其他</v>
      </c>
    </row>
    <row r="5384" spans="1:13" s="59" customFormat="1" customHeight="1">
      <c r="A5384" s="59" t="s">
        <v>14698</v>
      </c>
      <c r="B5384" s="59" t="s">
        <v>14699</v>
      </c>
      <c r="C5384" s="59" t="s">
        <v>3264</v>
      </c>
      <c r="D5384" s="59" t="s">
        <v>17</v>
      </c>
      <c r="F5384" s="59" t="s">
        <v>5</v>
      </c>
      <c r="G5384" s="152" t="str">
        <f>VLOOKUP(D5384,sku归属!A:B,2,0)</f>
        <v>其他</v>
      </c>
    </row>
    <row r="5385" spans="1:13" s="59" customFormat="1" customHeight="1">
      <c r="A5385" s="59" t="s">
        <v>14700</v>
      </c>
      <c r="B5385" s="59" t="s">
        <v>14701</v>
      </c>
      <c r="C5385" s="59" t="s">
        <v>3258</v>
      </c>
      <c r="D5385" s="59" t="s">
        <v>17</v>
      </c>
      <c r="F5385" s="59" t="s">
        <v>5</v>
      </c>
      <c r="G5385" s="152" t="str">
        <f>VLOOKUP(D5385,sku归属!A:B,2,0)</f>
        <v>其他</v>
      </c>
    </row>
    <row r="5386" spans="1:13" s="59" customFormat="1" customHeight="1">
      <c r="A5386" s="59" t="s">
        <v>14702</v>
      </c>
      <c r="B5386" s="59" t="s">
        <v>14703</v>
      </c>
      <c r="C5386" s="59" t="s">
        <v>3267</v>
      </c>
      <c r="D5386" s="59" t="s">
        <v>17</v>
      </c>
      <c r="F5386" s="59" t="s">
        <v>5</v>
      </c>
      <c r="G5386" s="152" t="str">
        <f>VLOOKUP(D5386,sku归属!A:B,2,0)</f>
        <v>其他</v>
      </c>
    </row>
    <row r="5387" spans="1:13" s="59" customFormat="1" customHeight="1">
      <c r="A5387" s="59" t="s">
        <v>14704</v>
      </c>
      <c r="B5387" s="59" t="s">
        <v>14705</v>
      </c>
      <c r="C5387" s="59" t="s">
        <v>3252</v>
      </c>
      <c r="D5387" s="59" t="s">
        <v>17</v>
      </c>
      <c r="F5387" s="59" t="s">
        <v>5</v>
      </c>
      <c r="G5387" s="152" t="str">
        <f>VLOOKUP(D5387,sku归属!A:B,2,0)</f>
        <v>其他</v>
      </c>
    </row>
    <row r="5388" spans="1:13" s="59" customFormat="1" customHeight="1">
      <c r="A5388" s="59" t="s">
        <v>14706</v>
      </c>
      <c r="B5388" s="59" t="s">
        <v>14707</v>
      </c>
      <c r="C5388" s="59" t="s">
        <v>3261</v>
      </c>
      <c r="D5388" s="59" t="s">
        <v>17</v>
      </c>
      <c r="F5388" s="59" t="s">
        <v>5</v>
      </c>
      <c r="G5388" s="152" t="str">
        <f>VLOOKUP(D5388,sku归属!A:B,2,0)</f>
        <v>其他</v>
      </c>
    </row>
    <row r="5389" spans="1:13" s="59" customFormat="1" customHeight="1">
      <c r="A5389" s="59" t="s">
        <v>14708</v>
      </c>
      <c r="B5389" s="59" t="s">
        <v>14709</v>
      </c>
      <c r="C5389" s="59" t="s">
        <v>2703</v>
      </c>
      <c r="D5389" s="59" t="s">
        <v>17</v>
      </c>
      <c r="F5389" s="59" t="s">
        <v>5</v>
      </c>
      <c r="G5389" s="152" t="str">
        <f>VLOOKUP(D5389,sku归属!A:B,2,0)</f>
        <v>其他</v>
      </c>
    </row>
    <row r="5390" spans="1:13" s="59" customFormat="1" customHeight="1">
      <c r="A5390" s="59" t="s">
        <v>14710</v>
      </c>
      <c r="B5390" s="59" t="s">
        <v>14711</v>
      </c>
      <c r="C5390" s="59" t="s">
        <v>2706</v>
      </c>
      <c r="D5390" s="59" t="s">
        <v>17</v>
      </c>
      <c r="F5390" s="59" t="s">
        <v>5</v>
      </c>
      <c r="G5390" s="152" t="str">
        <f>VLOOKUP(D5390,sku归属!A:B,2,0)</f>
        <v>其他</v>
      </c>
    </row>
    <row r="5391" spans="1:13" s="59" customFormat="1" customHeight="1">
      <c r="A5391" s="59" t="s">
        <v>14712</v>
      </c>
      <c r="B5391" s="59" t="s">
        <v>14713</v>
      </c>
      <c r="C5391" s="59" t="s">
        <v>2700</v>
      </c>
      <c r="D5391" s="59" t="s">
        <v>17</v>
      </c>
      <c r="F5391" s="59" t="s">
        <v>5</v>
      </c>
      <c r="G5391" s="152" t="str">
        <f>VLOOKUP(D5391,sku归属!A:B,2,0)</f>
        <v>其他</v>
      </c>
    </row>
    <row r="5392" spans="1:13" s="59" customFormat="1" customHeight="1">
      <c r="A5392" s="59" t="s">
        <v>14714</v>
      </c>
      <c r="B5392" s="59" t="s">
        <v>14715</v>
      </c>
      <c r="C5392" s="59" t="s">
        <v>2709</v>
      </c>
      <c r="D5392" s="59" t="s">
        <v>17</v>
      </c>
      <c r="F5392" s="59" t="s">
        <v>5</v>
      </c>
      <c r="G5392" s="152" t="str">
        <f>VLOOKUP(D5392,sku归属!A:B,2,0)</f>
        <v>其他</v>
      </c>
    </row>
    <row r="5393" spans="1:13" s="59" customFormat="1" customHeight="1">
      <c r="A5393" s="59" t="s">
        <v>14716</v>
      </c>
      <c r="B5393" s="59" t="s">
        <v>14717</v>
      </c>
      <c r="C5393" s="59" t="s">
        <v>14718</v>
      </c>
      <c r="D5393" s="59" t="s">
        <v>17</v>
      </c>
      <c r="F5393" s="59" t="s">
        <v>5</v>
      </c>
      <c r="G5393" s="152" t="str">
        <f>VLOOKUP(D5393,sku归属!A:B,2,0)</f>
        <v>其他</v>
      </c>
    </row>
    <row r="5394" spans="1:13" s="59" customFormat="1" customHeight="1">
      <c r="A5394" s="59" t="s">
        <v>14719</v>
      </c>
      <c r="B5394" s="59" t="s">
        <v>14720</v>
      </c>
      <c r="C5394" s="59" t="s">
        <v>14721</v>
      </c>
      <c r="D5394" s="59" t="s">
        <v>17</v>
      </c>
      <c r="F5394" s="59" t="s">
        <v>5</v>
      </c>
      <c r="G5394" s="152" t="str">
        <f>VLOOKUP(D5394,sku归属!A:B,2,0)</f>
        <v>其他</v>
      </c>
    </row>
    <row r="5395" spans="1:13" s="59" customFormat="1" customHeight="1">
      <c r="A5395" s="59" t="s">
        <v>14722</v>
      </c>
      <c r="B5395" s="59" t="s">
        <v>14723</v>
      </c>
      <c r="C5395" s="59" t="s">
        <v>11813</v>
      </c>
      <c r="D5395" s="59" t="s">
        <v>17</v>
      </c>
      <c r="F5395" s="59" t="s">
        <v>5</v>
      </c>
      <c r="G5395" s="152" t="str">
        <f>VLOOKUP(D5395,sku归属!A:B,2,0)</f>
        <v>其他</v>
      </c>
    </row>
    <row r="5396" spans="1:13" s="59" customFormat="1" customHeight="1">
      <c r="A5396" s="59" t="s">
        <v>14724</v>
      </c>
      <c r="B5396" s="59" t="s">
        <v>14725</v>
      </c>
      <c r="C5396" s="59" t="s">
        <v>14726</v>
      </c>
      <c r="D5396" s="59" t="s">
        <v>17</v>
      </c>
      <c r="F5396" s="59" t="s">
        <v>5</v>
      </c>
      <c r="G5396" s="152" t="str">
        <f>VLOOKUP(D5396,sku归属!A:B,2,0)</f>
        <v>其他</v>
      </c>
    </row>
    <row r="5397" spans="1:13" s="59" customFormat="1" customHeight="1">
      <c r="A5397" s="59" t="s">
        <v>14727</v>
      </c>
      <c r="B5397" s="59" t="s">
        <v>14728</v>
      </c>
      <c r="C5397" s="59" t="s">
        <v>11810</v>
      </c>
      <c r="D5397" s="59" t="s">
        <v>17</v>
      </c>
      <c r="F5397" s="59" t="s">
        <v>5</v>
      </c>
      <c r="G5397" s="152" t="str">
        <f>VLOOKUP(D5397,sku归属!A:B,2,0)</f>
        <v>其他</v>
      </c>
    </row>
    <row r="5398" spans="1:13" s="59" customFormat="1" customHeight="1">
      <c r="A5398" s="59" t="s">
        <v>14729</v>
      </c>
      <c r="B5398" s="59" t="s">
        <v>14730</v>
      </c>
      <c r="C5398" s="59" t="s">
        <v>14731</v>
      </c>
      <c r="D5398" s="59" t="s">
        <v>17</v>
      </c>
      <c r="F5398" s="59" t="s">
        <v>5</v>
      </c>
      <c r="G5398" s="152" t="str">
        <f>VLOOKUP(D5398,sku归属!A:B,2,0)</f>
        <v>其他</v>
      </c>
    </row>
    <row r="5399" spans="1:13" s="59" customFormat="1" customHeight="1">
      <c r="A5399" s="59" t="s">
        <v>14732</v>
      </c>
      <c r="B5399" s="59" t="s">
        <v>14733</v>
      </c>
      <c r="C5399" s="59" t="s">
        <v>14734</v>
      </c>
      <c r="D5399" s="59" t="s">
        <v>17</v>
      </c>
      <c r="F5399" s="59" t="s">
        <v>5</v>
      </c>
      <c r="G5399" s="152" t="str">
        <f>VLOOKUP(D5399,sku归属!A:B,2,0)</f>
        <v>其他</v>
      </c>
    </row>
    <row r="5400" spans="1:13" s="59" customFormat="1" customHeight="1">
      <c r="A5400" s="59" t="s">
        <v>14735</v>
      </c>
      <c r="B5400" s="59" t="s">
        <v>14736</v>
      </c>
      <c r="C5400" s="59" t="s">
        <v>14737</v>
      </c>
      <c r="D5400" s="59" t="s">
        <v>17</v>
      </c>
      <c r="F5400" s="59" t="s">
        <v>5</v>
      </c>
      <c r="G5400" s="152" t="str">
        <f>VLOOKUP(D5400,sku归属!A:B,2,0)</f>
        <v>其他</v>
      </c>
    </row>
    <row r="5401" spans="1:13" s="59" customFormat="1" customHeight="1">
      <c r="A5401" s="59" t="s">
        <v>14738</v>
      </c>
      <c r="B5401" s="59" t="s">
        <v>14739</v>
      </c>
      <c r="C5401" s="59" t="s">
        <v>14740</v>
      </c>
      <c r="D5401" s="59" t="s">
        <v>17</v>
      </c>
      <c r="F5401" s="59" t="s">
        <v>5</v>
      </c>
      <c r="G5401" s="152" t="str">
        <f>VLOOKUP(D5401,sku归属!A:B,2,0)</f>
        <v>其他</v>
      </c>
    </row>
    <row r="5402" spans="1:13" s="59" customFormat="1" customHeight="1">
      <c r="A5402" s="59" t="s">
        <v>14741</v>
      </c>
      <c r="B5402" s="59" t="s">
        <v>14742</v>
      </c>
      <c r="C5402" s="59" t="s">
        <v>14743</v>
      </c>
      <c r="D5402" s="59" t="s">
        <v>17</v>
      </c>
      <c r="F5402" s="59" t="s">
        <v>5</v>
      </c>
      <c r="G5402" s="152" t="str">
        <f>VLOOKUP(D5402,sku归属!A:B,2,0)</f>
        <v>其他</v>
      </c>
    </row>
    <row r="5403" spans="1:13" s="59" customFormat="1" customHeight="1">
      <c r="A5403" s="59" t="s">
        <v>14744</v>
      </c>
      <c r="B5403" s="59" t="s">
        <v>14745</v>
      </c>
      <c r="C5403" s="59" t="s">
        <v>14746</v>
      </c>
      <c r="D5403" s="59" t="s">
        <v>17</v>
      </c>
      <c r="F5403" s="59" t="s">
        <v>5</v>
      </c>
      <c r="G5403" s="152" t="str">
        <f>VLOOKUP(D5403,sku归属!A:B,2,0)</f>
        <v>其他</v>
      </c>
    </row>
    <row r="5404" spans="1:13" s="59" customFormat="1" customHeight="1">
      <c r="A5404" s="59" t="s">
        <v>14747</v>
      </c>
      <c r="B5404" s="59" t="s">
        <v>14748</v>
      </c>
      <c r="C5404" s="59" t="s">
        <v>14749</v>
      </c>
      <c r="D5404" s="59" t="s">
        <v>17</v>
      </c>
      <c r="F5404" s="59" t="s">
        <v>5</v>
      </c>
      <c r="G5404" s="152" t="str">
        <f>VLOOKUP(D5404,sku归属!A:B,2,0)</f>
        <v>其他</v>
      </c>
    </row>
    <row r="5405" spans="1:13" s="59" customFormat="1" customHeight="1">
      <c r="A5405" s="59" t="s">
        <v>14750</v>
      </c>
      <c r="B5405" s="59" t="s">
        <v>14751</v>
      </c>
      <c r="C5405" s="59" t="s">
        <v>14752</v>
      </c>
      <c r="D5405" s="59" t="s">
        <v>17</v>
      </c>
      <c r="F5405" s="59" t="s">
        <v>5</v>
      </c>
      <c r="G5405" s="152" t="str">
        <f>VLOOKUP(D5405,sku归属!A:B,2,0)</f>
        <v>其他</v>
      </c>
    </row>
    <row r="5406" spans="1:13" s="59" customFormat="1" customHeight="1">
      <c r="A5406" s="59" t="s">
        <v>14753</v>
      </c>
      <c r="B5406" s="59" t="s">
        <v>14754</v>
      </c>
      <c r="C5406" s="59" t="s">
        <v>14755</v>
      </c>
      <c r="D5406" s="59" t="s">
        <v>17</v>
      </c>
      <c r="F5406" s="59" t="s">
        <v>5</v>
      </c>
      <c r="G5406" s="152" t="str">
        <f>VLOOKUP(D5406,sku归属!A:B,2,0)</f>
        <v>其他</v>
      </c>
    </row>
    <row r="5407" spans="1:13" s="59" customFormat="1" customHeight="1">
      <c r="A5407" s="59" t="s">
        <v>14756</v>
      </c>
      <c r="B5407" s="59" t="s">
        <v>14757</v>
      </c>
      <c r="C5407" s="59" t="s">
        <v>14758</v>
      </c>
      <c r="D5407" s="59" t="s">
        <v>17</v>
      </c>
      <c r="F5407" s="59" t="s">
        <v>5</v>
      </c>
      <c r="G5407" s="152" t="str">
        <f>VLOOKUP(D5407,sku归属!A:B,2,0)</f>
        <v>其他</v>
      </c>
    </row>
    <row r="5408" spans="1:13" s="59" customFormat="1" customHeight="1">
      <c r="A5408" s="59" t="s">
        <v>14759</v>
      </c>
      <c r="B5408" s="59" t="s">
        <v>14760</v>
      </c>
      <c r="C5408" s="59" t="s">
        <v>14761</v>
      </c>
      <c r="D5408" s="59" t="s">
        <v>17</v>
      </c>
      <c r="F5408" s="59" t="s">
        <v>5</v>
      </c>
      <c r="G5408" s="152" t="str">
        <f>VLOOKUP(D5408,sku归属!A:B,2,0)</f>
        <v>其他</v>
      </c>
    </row>
    <row r="5409" spans="1:13" s="59" customFormat="1" customHeight="1">
      <c r="A5409" s="59" t="s">
        <v>14762</v>
      </c>
      <c r="B5409" s="59" t="s">
        <v>14763</v>
      </c>
      <c r="C5409" s="59" t="s">
        <v>14764</v>
      </c>
      <c r="D5409" s="59" t="s">
        <v>17</v>
      </c>
      <c r="F5409" s="59" t="s">
        <v>5</v>
      </c>
      <c r="G5409" s="152" t="str">
        <f>VLOOKUP(D5409,sku归属!A:B,2,0)</f>
        <v>其他</v>
      </c>
    </row>
    <row r="5410" spans="1:13" s="59" customFormat="1" customHeight="1">
      <c r="A5410" s="59" t="s">
        <v>14765</v>
      </c>
      <c r="B5410" s="59" t="s">
        <v>14766</v>
      </c>
      <c r="C5410" s="59" t="s">
        <v>14767</v>
      </c>
      <c r="D5410" s="59" t="s">
        <v>17</v>
      </c>
      <c r="F5410" s="59" t="s">
        <v>5</v>
      </c>
      <c r="G5410" s="152" t="str">
        <f>VLOOKUP(D5410,sku归属!A:B,2,0)</f>
        <v>其他</v>
      </c>
    </row>
    <row r="5411" spans="1:13" s="59" customFormat="1" customHeight="1">
      <c r="A5411" s="59" t="s">
        <v>14768</v>
      </c>
      <c r="B5411" s="59" t="s">
        <v>14769</v>
      </c>
      <c r="C5411" s="59" t="s">
        <v>14770</v>
      </c>
      <c r="D5411" s="59" t="s">
        <v>17</v>
      </c>
      <c r="F5411" s="59" t="s">
        <v>5</v>
      </c>
      <c r="G5411" s="152" t="str">
        <f>VLOOKUP(D5411,sku归属!A:B,2,0)</f>
        <v>其他</v>
      </c>
    </row>
    <row r="5412" spans="1:13" s="59" customFormat="1" customHeight="1">
      <c r="A5412" s="59" t="s">
        <v>14771</v>
      </c>
      <c r="B5412" s="59" t="s">
        <v>14772</v>
      </c>
      <c r="C5412" s="59" t="s">
        <v>14773</v>
      </c>
      <c r="D5412" s="59" t="s">
        <v>17</v>
      </c>
      <c r="F5412" s="59" t="s">
        <v>5</v>
      </c>
      <c r="G5412" s="152" t="str">
        <f>VLOOKUP(D5412,sku归属!A:B,2,0)</f>
        <v>其他</v>
      </c>
    </row>
    <row r="5413" spans="1:13" s="59" customFormat="1" customHeight="1">
      <c r="A5413" s="59" t="s">
        <v>14774</v>
      </c>
      <c r="B5413" s="59" t="s">
        <v>14775</v>
      </c>
      <c r="C5413" s="59" t="s">
        <v>14776</v>
      </c>
      <c r="D5413" s="59" t="s">
        <v>17</v>
      </c>
      <c r="F5413" s="59" t="s">
        <v>5</v>
      </c>
      <c r="G5413" s="152" t="str">
        <f>VLOOKUP(D5413,sku归属!A:B,2,0)</f>
        <v>其他</v>
      </c>
    </row>
    <row r="5414" spans="1:13" s="59" customFormat="1" customHeight="1">
      <c r="A5414" s="59" t="s">
        <v>14777</v>
      </c>
      <c r="B5414" s="59" t="s">
        <v>14778</v>
      </c>
      <c r="C5414" s="59" t="s">
        <v>14779</v>
      </c>
      <c r="D5414" s="59" t="s">
        <v>17</v>
      </c>
      <c r="F5414" s="59" t="s">
        <v>5</v>
      </c>
      <c r="G5414" s="152" t="str">
        <f>VLOOKUP(D5414,sku归属!A:B,2,0)</f>
        <v>其他</v>
      </c>
    </row>
    <row r="5415" spans="1:13" s="59" customFormat="1" customHeight="1">
      <c r="A5415" s="59" t="s">
        <v>14780</v>
      </c>
      <c r="B5415" s="59" t="s">
        <v>14781</v>
      </c>
      <c r="C5415" s="59" t="s">
        <v>14782</v>
      </c>
      <c r="D5415" s="59" t="s">
        <v>17</v>
      </c>
      <c r="F5415" s="59" t="s">
        <v>5</v>
      </c>
      <c r="G5415" s="152" t="str">
        <f>VLOOKUP(D5415,sku归属!A:B,2,0)</f>
        <v>其他</v>
      </c>
    </row>
    <row r="5416" spans="1:13" s="59" customFormat="1" customHeight="1">
      <c r="A5416" s="59" t="s">
        <v>14783</v>
      </c>
      <c r="B5416" s="59" t="s">
        <v>14784</v>
      </c>
      <c r="C5416" s="59" t="s">
        <v>14785</v>
      </c>
      <c r="D5416" s="59" t="s">
        <v>17</v>
      </c>
      <c r="F5416" s="59" t="s">
        <v>5</v>
      </c>
      <c r="G5416" s="152" t="str">
        <f>VLOOKUP(D5416,sku归属!A:B,2,0)</f>
        <v>其他</v>
      </c>
    </row>
    <row r="5417" spans="1:13" s="59" customFormat="1" customHeight="1">
      <c r="A5417" s="59" t="s">
        <v>14786</v>
      </c>
      <c r="B5417" s="59" t="s">
        <v>14787</v>
      </c>
      <c r="C5417" s="59" t="s">
        <v>14788</v>
      </c>
      <c r="D5417" s="59" t="s">
        <v>17</v>
      </c>
      <c r="F5417" s="59" t="s">
        <v>5</v>
      </c>
      <c r="G5417" s="152" t="str">
        <f>VLOOKUP(D5417,sku归属!A:B,2,0)</f>
        <v>其他</v>
      </c>
    </row>
    <row r="5418" spans="1:13" s="59" customFormat="1" customHeight="1">
      <c r="A5418" s="59" t="s">
        <v>14789</v>
      </c>
      <c r="B5418" s="59" t="s">
        <v>14790</v>
      </c>
      <c r="C5418" s="59" t="s">
        <v>14791</v>
      </c>
      <c r="D5418" s="59" t="s">
        <v>17</v>
      </c>
      <c r="F5418" s="59" t="s">
        <v>5</v>
      </c>
      <c r="G5418" s="152" t="str">
        <f>VLOOKUP(D5418,sku归属!A:B,2,0)</f>
        <v>其他</v>
      </c>
    </row>
    <row r="5419" spans="1:13" s="59" customFormat="1" customHeight="1">
      <c r="A5419" s="59" t="s">
        <v>14792</v>
      </c>
      <c r="B5419" s="59" t="s">
        <v>14793</v>
      </c>
      <c r="C5419" s="59" t="s">
        <v>14794</v>
      </c>
      <c r="D5419" s="59" t="s">
        <v>17</v>
      </c>
      <c r="F5419" s="59" t="s">
        <v>5</v>
      </c>
      <c r="G5419" s="152" t="str">
        <f>VLOOKUP(D5419,sku归属!A:B,2,0)</f>
        <v>其他</v>
      </c>
    </row>
    <row r="5420" spans="1:13" s="59" customFormat="1" customHeight="1">
      <c r="A5420" s="59" t="s">
        <v>14795</v>
      </c>
      <c r="B5420" s="59" t="s">
        <v>14796</v>
      </c>
      <c r="C5420" s="59" t="s">
        <v>14797</v>
      </c>
      <c r="D5420" s="59" t="s">
        <v>17</v>
      </c>
      <c r="F5420" s="59" t="s">
        <v>5</v>
      </c>
      <c r="G5420" s="152" t="str">
        <f>VLOOKUP(D5420,sku归属!A:B,2,0)</f>
        <v>其他</v>
      </c>
    </row>
    <row r="5421" spans="1:13" s="59" customFormat="1" customHeight="1">
      <c r="A5421" s="59" t="s">
        <v>14798</v>
      </c>
      <c r="B5421" s="59" t="s">
        <v>14799</v>
      </c>
      <c r="C5421" s="59" t="s">
        <v>14800</v>
      </c>
      <c r="D5421" s="59" t="s">
        <v>17</v>
      </c>
      <c r="F5421" s="59" t="s">
        <v>5</v>
      </c>
      <c r="G5421" s="152" t="str">
        <f>VLOOKUP(D5421,sku归属!A:B,2,0)</f>
        <v>其他</v>
      </c>
    </row>
    <row r="5422" spans="1:13" s="59" customFormat="1" customHeight="1">
      <c r="A5422" s="59" t="s">
        <v>14801</v>
      </c>
      <c r="B5422" s="59" t="s">
        <v>14802</v>
      </c>
      <c r="C5422" s="59" t="s">
        <v>14803</v>
      </c>
      <c r="D5422" s="59" t="s">
        <v>17</v>
      </c>
      <c r="F5422" s="59" t="s">
        <v>5</v>
      </c>
      <c r="G5422" s="152" t="str">
        <f>VLOOKUP(D5422,sku归属!A:B,2,0)</f>
        <v>其他</v>
      </c>
    </row>
    <row r="5423" spans="1:13" s="59" customFormat="1" customHeight="1">
      <c r="A5423" s="59" t="s">
        <v>14804</v>
      </c>
      <c r="B5423" s="59" t="s">
        <v>14805</v>
      </c>
      <c r="C5423" s="59" t="s">
        <v>14806</v>
      </c>
      <c r="D5423" s="59" t="s">
        <v>17</v>
      </c>
      <c r="F5423" s="59" t="s">
        <v>5</v>
      </c>
      <c r="G5423" s="152" t="str">
        <f>VLOOKUP(D5423,sku归属!A:B,2,0)</f>
        <v>其他</v>
      </c>
    </row>
    <row r="5424" spans="1:13" s="59" customFormat="1" customHeight="1">
      <c r="A5424" s="59" t="s">
        <v>14807</v>
      </c>
      <c r="B5424" s="59" t="s">
        <v>14808</v>
      </c>
      <c r="C5424" s="59" t="s">
        <v>14809</v>
      </c>
      <c r="D5424" s="59" t="s">
        <v>17</v>
      </c>
      <c r="F5424" s="59" t="s">
        <v>5</v>
      </c>
      <c r="G5424" s="152" t="str">
        <f>VLOOKUP(D5424,sku归属!A:B,2,0)</f>
        <v>其他</v>
      </c>
    </row>
    <row r="5425" spans="1:13" s="59" customFormat="1" customHeight="1">
      <c r="A5425" s="59" t="s">
        <v>14810</v>
      </c>
      <c r="B5425" s="59" t="s">
        <v>14811</v>
      </c>
      <c r="C5425" s="59" t="s">
        <v>14812</v>
      </c>
      <c r="D5425" s="59" t="s">
        <v>17</v>
      </c>
      <c r="F5425" s="59" t="s">
        <v>5</v>
      </c>
      <c r="G5425" s="152" t="str">
        <f>VLOOKUP(D5425,sku归属!A:B,2,0)</f>
        <v>其他</v>
      </c>
    </row>
    <row r="5426" spans="1:13" s="59" customFormat="1" customHeight="1">
      <c r="A5426" s="59" t="s">
        <v>14813</v>
      </c>
      <c r="B5426" s="59" t="s">
        <v>14814</v>
      </c>
      <c r="C5426" s="59" t="s">
        <v>14815</v>
      </c>
      <c r="D5426" s="59" t="s">
        <v>17</v>
      </c>
      <c r="F5426" s="59" t="s">
        <v>5</v>
      </c>
      <c r="G5426" s="152" t="str">
        <f>VLOOKUP(D5426,sku归属!A:B,2,0)</f>
        <v>其他</v>
      </c>
    </row>
    <row r="5427" spans="1:13" s="59" customFormat="1" customHeight="1">
      <c r="A5427" s="59" t="s">
        <v>14816</v>
      </c>
      <c r="B5427" s="59" t="s">
        <v>14817</v>
      </c>
      <c r="C5427" s="59" t="s">
        <v>14818</v>
      </c>
      <c r="D5427" s="59" t="s">
        <v>17</v>
      </c>
      <c r="F5427" s="59" t="s">
        <v>5</v>
      </c>
      <c r="G5427" s="152" t="str">
        <f>VLOOKUP(D5427,sku归属!A:B,2,0)</f>
        <v>其他</v>
      </c>
    </row>
    <row r="5428" spans="1:13" s="59" customFormat="1" customHeight="1">
      <c r="A5428" s="59" t="s">
        <v>14819</v>
      </c>
      <c r="B5428" s="59" t="s">
        <v>14820</v>
      </c>
      <c r="C5428" s="59" t="s">
        <v>14821</v>
      </c>
      <c r="D5428" s="59" t="s">
        <v>17</v>
      </c>
      <c r="F5428" s="59" t="s">
        <v>5</v>
      </c>
      <c r="G5428" s="152" t="str">
        <f>VLOOKUP(D5428,sku归属!A:B,2,0)</f>
        <v>其他</v>
      </c>
    </row>
    <row r="5429" spans="1:13" s="59" customFormat="1" customHeight="1">
      <c r="A5429" s="59" t="s">
        <v>14822</v>
      </c>
      <c r="B5429" s="59" t="s">
        <v>14823</v>
      </c>
      <c r="C5429" s="59" t="s">
        <v>14824</v>
      </c>
      <c r="D5429" s="59" t="s">
        <v>17</v>
      </c>
      <c r="F5429" s="59" t="s">
        <v>5</v>
      </c>
      <c r="G5429" s="152" t="str">
        <f>VLOOKUP(D5429,sku归属!A:B,2,0)</f>
        <v>其他</v>
      </c>
    </row>
    <row r="5430" spans="1:13" s="59" customFormat="1" customHeight="1">
      <c r="A5430" s="59" t="s">
        <v>14825</v>
      </c>
      <c r="B5430" s="59" t="s">
        <v>14826</v>
      </c>
      <c r="C5430" s="59" t="s">
        <v>14827</v>
      </c>
      <c r="D5430" s="59" t="s">
        <v>17</v>
      </c>
      <c r="F5430" s="59" t="s">
        <v>5</v>
      </c>
      <c r="G5430" s="152" t="str">
        <f>VLOOKUP(D5430,sku归属!A:B,2,0)</f>
        <v>其他</v>
      </c>
    </row>
    <row r="5431" spans="1:13" s="59" customFormat="1" customHeight="1">
      <c r="A5431" s="59" t="s">
        <v>14828</v>
      </c>
      <c r="B5431" s="59" t="s">
        <v>14829</v>
      </c>
      <c r="C5431" s="59" t="s">
        <v>14830</v>
      </c>
      <c r="D5431" s="59" t="s">
        <v>17</v>
      </c>
      <c r="F5431" s="59" t="s">
        <v>5</v>
      </c>
      <c r="G5431" s="152" t="str">
        <f>VLOOKUP(D5431,sku归属!A:B,2,0)</f>
        <v>其他</v>
      </c>
    </row>
    <row r="5432" spans="1:13" s="59" customFormat="1" customHeight="1">
      <c r="A5432" s="59" t="s">
        <v>14831</v>
      </c>
      <c r="B5432" s="59" t="s">
        <v>14832</v>
      </c>
      <c r="C5432" s="59" t="s">
        <v>14833</v>
      </c>
      <c r="D5432" s="59" t="s">
        <v>17</v>
      </c>
      <c r="F5432" s="59" t="s">
        <v>5</v>
      </c>
      <c r="G5432" s="152" t="str">
        <f>VLOOKUP(D5432,sku归属!A:B,2,0)</f>
        <v>其他</v>
      </c>
    </row>
    <row r="5433" spans="1:13" s="59" customFormat="1" customHeight="1">
      <c r="A5433" s="59" t="s">
        <v>14834</v>
      </c>
      <c r="B5433" s="59" t="s">
        <v>14835</v>
      </c>
      <c r="C5433" s="59" t="s">
        <v>14836</v>
      </c>
      <c r="D5433" s="59" t="s">
        <v>17</v>
      </c>
      <c r="F5433" s="59" t="s">
        <v>5</v>
      </c>
      <c r="G5433" s="152" t="str">
        <f>VLOOKUP(D5433,sku归属!A:B,2,0)</f>
        <v>其他</v>
      </c>
    </row>
    <row r="5434" spans="1:13" s="59" customFormat="1" customHeight="1">
      <c r="A5434" s="59" t="s">
        <v>14837</v>
      </c>
      <c r="B5434" s="59" t="s">
        <v>14838</v>
      </c>
      <c r="C5434" s="59" t="s">
        <v>14839</v>
      </c>
      <c r="D5434" s="59" t="s">
        <v>17</v>
      </c>
      <c r="F5434" s="59" t="s">
        <v>5</v>
      </c>
      <c r="G5434" s="152" t="str">
        <f>VLOOKUP(D5434,sku归属!A:B,2,0)</f>
        <v>其他</v>
      </c>
    </row>
    <row r="5435" spans="1:13" s="59" customFormat="1" customHeight="1">
      <c r="A5435" s="59" t="s">
        <v>14840</v>
      </c>
      <c r="B5435" s="59" t="s">
        <v>14841</v>
      </c>
      <c r="C5435" s="59" t="s">
        <v>14842</v>
      </c>
      <c r="D5435" s="59" t="s">
        <v>17</v>
      </c>
      <c r="F5435" s="59" t="s">
        <v>5</v>
      </c>
      <c r="G5435" s="152" t="str">
        <f>VLOOKUP(D5435,sku归属!A:B,2,0)</f>
        <v>其他</v>
      </c>
    </row>
    <row r="5436" spans="1:13" s="59" customFormat="1" customHeight="1">
      <c r="A5436" s="59" t="s">
        <v>14843</v>
      </c>
      <c r="B5436" s="59" t="s">
        <v>14844</v>
      </c>
      <c r="C5436" s="59" t="s">
        <v>14845</v>
      </c>
      <c r="D5436" s="59" t="s">
        <v>17</v>
      </c>
      <c r="F5436" s="59" t="s">
        <v>5</v>
      </c>
      <c r="G5436" s="152" t="str">
        <f>VLOOKUP(D5436,sku归属!A:B,2,0)</f>
        <v>其他</v>
      </c>
    </row>
    <row r="5437" spans="1:13" s="59" customFormat="1" customHeight="1">
      <c r="A5437" s="59" t="s">
        <v>14846</v>
      </c>
      <c r="B5437" s="59" t="s">
        <v>14847</v>
      </c>
      <c r="C5437" s="59" t="s">
        <v>14848</v>
      </c>
      <c r="D5437" s="59" t="s">
        <v>17</v>
      </c>
      <c r="F5437" s="59" t="s">
        <v>5</v>
      </c>
      <c r="G5437" s="152" t="str">
        <f>VLOOKUP(D5437,sku归属!A:B,2,0)</f>
        <v>其他</v>
      </c>
    </row>
    <row r="5438" spans="1:13" s="59" customFormat="1" customHeight="1">
      <c r="A5438" s="59" t="s">
        <v>14849</v>
      </c>
      <c r="B5438" s="59" t="s">
        <v>14850</v>
      </c>
      <c r="C5438" s="59" t="s">
        <v>14851</v>
      </c>
      <c r="D5438" s="59" t="s">
        <v>17</v>
      </c>
      <c r="F5438" s="59" t="s">
        <v>5</v>
      </c>
      <c r="G5438" s="152" t="str">
        <f>VLOOKUP(D5438,sku归属!A:B,2,0)</f>
        <v>其他</v>
      </c>
    </row>
    <row r="5439" spans="1:13" s="59" customFormat="1" customHeight="1">
      <c r="A5439" s="59" t="s">
        <v>14852</v>
      </c>
      <c r="B5439" s="59" t="s">
        <v>14853</v>
      </c>
      <c r="C5439" s="59" t="s">
        <v>14854</v>
      </c>
      <c r="D5439" s="59" t="s">
        <v>17</v>
      </c>
      <c r="F5439" s="59" t="s">
        <v>5</v>
      </c>
      <c r="G5439" s="152" t="str">
        <f>VLOOKUP(D5439,sku归属!A:B,2,0)</f>
        <v>其他</v>
      </c>
    </row>
    <row r="5440" spans="1:13" s="59" customFormat="1" customHeight="1">
      <c r="A5440" s="59" t="s">
        <v>14855</v>
      </c>
      <c r="B5440" s="59" t="s">
        <v>14856</v>
      </c>
      <c r="C5440" s="59" t="s">
        <v>14857</v>
      </c>
      <c r="D5440" s="59" t="s">
        <v>17</v>
      </c>
      <c r="F5440" s="59" t="s">
        <v>5</v>
      </c>
      <c r="G5440" s="152" t="str">
        <f>VLOOKUP(D5440,sku归属!A:B,2,0)</f>
        <v>其他</v>
      </c>
    </row>
    <row r="5441" spans="1:13" s="59" customFormat="1" customHeight="1">
      <c r="A5441" s="59" t="s">
        <v>14858</v>
      </c>
      <c r="B5441" s="59" t="s">
        <v>14859</v>
      </c>
      <c r="C5441" s="59" t="s">
        <v>14860</v>
      </c>
      <c r="D5441" s="59" t="s">
        <v>17</v>
      </c>
      <c r="F5441" s="59" t="s">
        <v>5</v>
      </c>
      <c r="G5441" s="152" t="str">
        <f>VLOOKUP(D5441,sku归属!A:B,2,0)</f>
        <v>其他</v>
      </c>
    </row>
    <row r="5442" spans="1:13" s="59" customFormat="1" customHeight="1">
      <c r="A5442" s="59" t="s">
        <v>14861</v>
      </c>
      <c r="B5442" s="59" t="s">
        <v>14862</v>
      </c>
      <c r="C5442" s="59" t="s">
        <v>14863</v>
      </c>
      <c r="D5442" s="59" t="s">
        <v>17</v>
      </c>
      <c r="F5442" s="59" t="s">
        <v>5</v>
      </c>
      <c r="G5442" s="152" t="str">
        <f>VLOOKUP(D5442,sku归属!A:B,2,0)</f>
        <v>其他</v>
      </c>
    </row>
    <row r="5443" spans="1:13" s="59" customFormat="1" customHeight="1">
      <c r="A5443" s="59" t="s">
        <v>14864</v>
      </c>
      <c r="B5443" s="59" t="s">
        <v>14865</v>
      </c>
      <c r="C5443" s="59" t="s">
        <v>14866</v>
      </c>
      <c r="D5443" s="59" t="s">
        <v>17</v>
      </c>
      <c r="F5443" s="59" t="s">
        <v>5</v>
      </c>
      <c r="G5443" s="152" t="str">
        <f>VLOOKUP(D5443,sku归属!A:B,2,0)</f>
        <v>其他</v>
      </c>
    </row>
    <row r="5444" spans="1:13" s="59" customFormat="1" customHeight="1">
      <c r="A5444" s="59" t="s">
        <v>14867</v>
      </c>
      <c r="B5444" s="59" t="s">
        <v>14868</v>
      </c>
      <c r="C5444" s="59" t="s">
        <v>14869</v>
      </c>
      <c r="D5444" s="59" t="s">
        <v>17</v>
      </c>
      <c r="F5444" s="59" t="s">
        <v>5</v>
      </c>
      <c r="G5444" s="152" t="str">
        <f>VLOOKUP(D5444,sku归属!A:B,2,0)</f>
        <v>其他</v>
      </c>
    </row>
    <row r="5445" spans="1:13" s="59" customFormat="1" customHeight="1">
      <c r="A5445" s="59" t="s">
        <v>14870</v>
      </c>
      <c r="B5445" s="59" t="s">
        <v>14871</v>
      </c>
      <c r="C5445" s="59" t="s">
        <v>14872</v>
      </c>
      <c r="D5445" s="59" t="s">
        <v>17</v>
      </c>
      <c r="F5445" s="59" t="s">
        <v>5</v>
      </c>
      <c r="G5445" s="152" t="str">
        <f>VLOOKUP(D5445,sku归属!A:B,2,0)</f>
        <v>其他</v>
      </c>
    </row>
    <row r="5446" spans="1:13" s="59" customFormat="1" customHeight="1">
      <c r="A5446" s="59" t="s">
        <v>14873</v>
      </c>
      <c r="B5446" s="59" t="s">
        <v>14874</v>
      </c>
      <c r="C5446" s="59" t="s">
        <v>14875</v>
      </c>
      <c r="D5446" s="59" t="s">
        <v>17</v>
      </c>
      <c r="F5446" s="59" t="s">
        <v>5</v>
      </c>
      <c r="G5446" s="152" t="str">
        <f>VLOOKUP(D5446,sku归属!A:B,2,0)</f>
        <v>其他</v>
      </c>
    </row>
    <row r="5447" spans="1:13" s="59" customFormat="1" customHeight="1">
      <c r="A5447" s="59" t="s">
        <v>14876</v>
      </c>
      <c r="B5447" s="59" t="s">
        <v>14877</v>
      </c>
      <c r="C5447" s="59" t="s">
        <v>9886</v>
      </c>
      <c r="D5447" s="59" t="s">
        <v>17</v>
      </c>
      <c r="F5447" s="59" t="s">
        <v>5</v>
      </c>
      <c r="G5447" s="152" t="str">
        <f>VLOOKUP(D5447,sku归属!A:B,2,0)</f>
        <v>其他</v>
      </c>
    </row>
    <row r="5448" spans="1:13" s="59" customFormat="1" customHeight="1">
      <c r="A5448" s="59" t="s">
        <v>14878</v>
      </c>
      <c r="B5448" s="59" t="s">
        <v>14879</v>
      </c>
      <c r="C5448" s="59" t="s">
        <v>9883</v>
      </c>
      <c r="D5448" s="59" t="s">
        <v>17</v>
      </c>
      <c r="F5448" s="59" t="s">
        <v>5</v>
      </c>
      <c r="G5448" s="152" t="str">
        <f>VLOOKUP(D5448,sku归属!A:B,2,0)</f>
        <v>其他</v>
      </c>
    </row>
    <row r="5449" spans="1:13" s="59" customFormat="1" customHeight="1">
      <c r="A5449" s="59" t="s">
        <v>14880</v>
      </c>
      <c r="B5449" s="59" t="s">
        <v>14881</v>
      </c>
      <c r="C5449" s="59" t="s">
        <v>4819</v>
      </c>
      <c r="D5449" s="59" t="s">
        <v>17</v>
      </c>
      <c r="F5449" s="59" t="s">
        <v>5</v>
      </c>
      <c r="G5449" s="152" t="str">
        <f>VLOOKUP(D5449,sku归属!A:B,2,0)</f>
        <v>其他</v>
      </c>
    </row>
    <row r="5450" spans="1:13" s="59" customFormat="1" customHeight="1">
      <c r="A5450" s="59" t="s">
        <v>14882</v>
      </c>
      <c r="B5450" s="59" t="s">
        <v>14883</v>
      </c>
      <c r="C5450" s="59" t="s">
        <v>4813</v>
      </c>
      <c r="D5450" s="59" t="s">
        <v>17</v>
      </c>
      <c r="F5450" s="59" t="s">
        <v>5</v>
      </c>
      <c r="G5450" s="152" t="str">
        <f>VLOOKUP(D5450,sku归属!A:B,2,0)</f>
        <v>其他</v>
      </c>
    </row>
    <row r="5451" spans="1:13" s="59" customFormat="1" customHeight="1">
      <c r="A5451" s="59" t="s">
        <v>14884</v>
      </c>
      <c r="B5451" s="59" t="s">
        <v>14885</v>
      </c>
      <c r="C5451" s="59" t="s">
        <v>4816</v>
      </c>
      <c r="D5451" s="59" t="s">
        <v>17</v>
      </c>
      <c r="F5451" s="59" t="s">
        <v>5</v>
      </c>
      <c r="G5451" s="152" t="str">
        <f>VLOOKUP(D5451,sku归属!A:B,2,0)</f>
        <v>其他</v>
      </c>
    </row>
    <row r="5452" spans="1:13" s="59" customFormat="1" customHeight="1">
      <c r="A5452" s="59" t="s">
        <v>14886</v>
      </c>
      <c r="B5452" s="59" t="s">
        <v>14887</v>
      </c>
      <c r="C5452" s="59" t="s">
        <v>14888</v>
      </c>
      <c r="D5452" s="59" t="s">
        <v>17</v>
      </c>
      <c r="F5452" s="59" t="s">
        <v>5</v>
      </c>
      <c r="G5452" s="152" t="str">
        <f>VLOOKUP(D5452,sku归属!A:B,2,0)</f>
        <v>其他</v>
      </c>
    </row>
    <row r="5453" spans="1:13" s="59" customFormat="1" customHeight="1">
      <c r="A5453" s="59" t="s">
        <v>14889</v>
      </c>
      <c r="B5453" s="59" t="s">
        <v>14890</v>
      </c>
      <c r="C5453" s="59" t="s">
        <v>14891</v>
      </c>
      <c r="D5453" s="59" t="s">
        <v>17</v>
      </c>
      <c r="F5453" s="59" t="s">
        <v>5</v>
      </c>
      <c r="G5453" s="152" t="str">
        <f>VLOOKUP(D5453,sku归属!A:B,2,0)</f>
        <v>其他</v>
      </c>
    </row>
    <row r="5454" spans="1:13" s="59" customFormat="1" customHeight="1">
      <c r="A5454" s="59" t="s">
        <v>14892</v>
      </c>
      <c r="B5454" s="59" t="s">
        <v>14893</v>
      </c>
      <c r="C5454" s="59" t="s">
        <v>14894</v>
      </c>
      <c r="D5454" s="59" t="s">
        <v>17</v>
      </c>
      <c r="F5454" s="59" t="s">
        <v>5</v>
      </c>
      <c r="G5454" s="152" t="str">
        <f>VLOOKUP(D5454,sku归属!A:B,2,0)</f>
        <v>其他</v>
      </c>
    </row>
    <row r="5455" spans="1:13" s="59" customFormat="1" customHeight="1">
      <c r="A5455" s="59" t="s">
        <v>14895</v>
      </c>
      <c r="B5455" s="59" t="s">
        <v>14896</v>
      </c>
      <c r="C5455" s="59" t="s">
        <v>14897</v>
      </c>
      <c r="D5455" s="59" t="s">
        <v>17</v>
      </c>
      <c r="F5455" s="59" t="s">
        <v>5</v>
      </c>
      <c r="G5455" s="152" t="str">
        <f>VLOOKUP(D5455,sku归属!A:B,2,0)</f>
        <v>其他</v>
      </c>
    </row>
    <row r="5456" spans="1:13" s="59" customFormat="1" customHeight="1">
      <c r="A5456" s="59" t="s">
        <v>14898</v>
      </c>
      <c r="B5456" s="59" t="s">
        <v>14899</v>
      </c>
      <c r="C5456" s="59" t="s">
        <v>14900</v>
      </c>
      <c r="D5456" s="59" t="s">
        <v>17</v>
      </c>
      <c r="F5456" s="59" t="s">
        <v>5</v>
      </c>
      <c r="G5456" s="152" t="str">
        <f>VLOOKUP(D5456,sku归属!A:B,2,0)</f>
        <v>其他</v>
      </c>
    </row>
    <row r="5457" spans="1:13" s="59" customFormat="1" customHeight="1">
      <c r="A5457" s="59" t="s">
        <v>14901</v>
      </c>
      <c r="B5457" s="59" t="s">
        <v>14902</v>
      </c>
      <c r="C5457" s="59" t="s">
        <v>14903</v>
      </c>
      <c r="D5457" s="59" t="s">
        <v>17</v>
      </c>
      <c r="F5457" s="59" t="s">
        <v>5</v>
      </c>
      <c r="G5457" s="152" t="str">
        <f>VLOOKUP(D5457,sku归属!A:B,2,0)</f>
        <v>其他</v>
      </c>
    </row>
    <row r="5458" spans="1:13" s="59" customFormat="1" customHeight="1">
      <c r="A5458" s="59" t="s">
        <v>14904</v>
      </c>
      <c r="B5458" s="59" t="s">
        <v>14905</v>
      </c>
      <c r="C5458" s="59" t="s">
        <v>14906</v>
      </c>
      <c r="D5458" s="59" t="s">
        <v>17</v>
      </c>
      <c r="F5458" s="59" t="s">
        <v>5</v>
      </c>
      <c r="G5458" s="152" t="str">
        <f>VLOOKUP(D5458,sku归属!A:B,2,0)</f>
        <v>其他</v>
      </c>
    </row>
    <row r="5459" spans="1:13" s="59" customFormat="1" customHeight="1">
      <c r="A5459" s="59" t="s">
        <v>14907</v>
      </c>
      <c r="B5459" s="59" t="s">
        <v>14908</v>
      </c>
      <c r="C5459" s="59" t="s">
        <v>14909</v>
      </c>
      <c r="D5459" s="59" t="s">
        <v>17</v>
      </c>
      <c r="F5459" s="59" t="s">
        <v>5</v>
      </c>
      <c r="G5459" s="152" t="str">
        <f>VLOOKUP(D5459,sku归属!A:B,2,0)</f>
        <v>其他</v>
      </c>
    </row>
    <row r="5460" spans="1:13" s="59" customFormat="1" customHeight="1">
      <c r="A5460" s="59" t="s">
        <v>14910</v>
      </c>
      <c r="B5460" s="59" t="s">
        <v>14911</v>
      </c>
      <c r="C5460" s="59" t="s">
        <v>14912</v>
      </c>
      <c r="D5460" s="59" t="s">
        <v>17</v>
      </c>
      <c r="F5460" s="59" t="s">
        <v>5</v>
      </c>
      <c r="G5460" s="152" t="str">
        <f>VLOOKUP(D5460,sku归属!A:B,2,0)</f>
        <v>其他</v>
      </c>
    </row>
    <row r="5461" spans="1:13" s="59" customFormat="1" customHeight="1">
      <c r="A5461" s="59" t="s">
        <v>14913</v>
      </c>
      <c r="B5461" s="59" t="s">
        <v>14914</v>
      </c>
      <c r="C5461" s="59" t="s">
        <v>14915</v>
      </c>
      <c r="D5461" s="59" t="s">
        <v>17</v>
      </c>
      <c r="F5461" s="59" t="s">
        <v>5</v>
      </c>
      <c r="G5461" s="152" t="str">
        <f>VLOOKUP(D5461,sku归属!A:B,2,0)</f>
        <v>其他</v>
      </c>
    </row>
    <row r="5462" spans="1:13" s="59" customFormat="1" customHeight="1">
      <c r="A5462" s="59" t="s">
        <v>14916</v>
      </c>
      <c r="B5462" s="59" t="s">
        <v>14917</v>
      </c>
      <c r="C5462" s="59" t="s">
        <v>14918</v>
      </c>
      <c r="D5462" s="59" t="s">
        <v>17</v>
      </c>
      <c r="F5462" s="59" t="s">
        <v>5</v>
      </c>
      <c r="G5462" s="152" t="str">
        <f>VLOOKUP(D5462,sku归属!A:B,2,0)</f>
        <v>其他</v>
      </c>
    </row>
    <row r="5463" spans="1:13" s="59" customFormat="1" customHeight="1">
      <c r="A5463" s="59" t="s">
        <v>14919</v>
      </c>
      <c r="B5463" s="59" t="s">
        <v>14920</v>
      </c>
      <c r="C5463" s="59" t="s">
        <v>14921</v>
      </c>
      <c r="D5463" s="59" t="s">
        <v>17</v>
      </c>
      <c r="F5463" s="59" t="s">
        <v>5</v>
      </c>
      <c r="G5463" s="152" t="str">
        <f>VLOOKUP(D5463,sku归属!A:B,2,0)</f>
        <v>其他</v>
      </c>
    </row>
    <row r="5464" spans="1:13" s="59" customFormat="1" customHeight="1">
      <c r="A5464" s="59" t="s">
        <v>14922</v>
      </c>
      <c r="B5464" s="59" t="s">
        <v>14923</v>
      </c>
      <c r="C5464" s="59" t="s">
        <v>14924</v>
      </c>
      <c r="D5464" s="59" t="s">
        <v>17</v>
      </c>
      <c r="F5464" s="59" t="s">
        <v>5</v>
      </c>
      <c r="G5464" s="152" t="str">
        <f>VLOOKUP(D5464,sku归属!A:B,2,0)</f>
        <v>其他</v>
      </c>
    </row>
    <row r="5465" spans="1:13" s="59" customFormat="1" customHeight="1">
      <c r="A5465" s="59" t="s">
        <v>14925</v>
      </c>
      <c r="B5465" s="59" t="s">
        <v>14926</v>
      </c>
      <c r="C5465" s="59" t="s">
        <v>14927</v>
      </c>
      <c r="D5465" s="59" t="s">
        <v>17</v>
      </c>
      <c r="F5465" s="59" t="s">
        <v>5</v>
      </c>
      <c r="G5465" s="152" t="str">
        <f>VLOOKUP(D5465,sku归属!A:B,2,0)</f>
        <v>其他</v>
      </c>
    </row>
    <row r="5466" spans="1:13" s="59" customFormat="1" customHeight="1">
      <c r="A5466" s="59" t="s">
        <v>14928</v>
      </c>
      <c r="B5466" s="59" t="s">
        <v>14929</v>
      </c>
      <c r="C5466" s="59" t="s">
        <v>14930</v>
      </c>
      <c r="D5466" s="59" t="s">
        <v>17</v>
      </c>
      <c r="F5466" s="59" t="s">
        <v>5</v>
      </c>
      <c r="G5466" s="152" t="str">
        <f>VLOOKUP(D5466,sku归属!A:B,2,0)</f>
        <v>其他</v>
      </c>
    </row>
    <row r="5467" spans="1:13" s="59" customFormat="1" customHeight="1">
      <c r="A5467" s="59" t="s">
        <v>14931</v>
      </c>
      <c r="B5467" s="59" t="s">
        <v>14932</v>
      </c>
      <c r="C5467" s="59" t="s">
        <v>14933</v>
      </c>
      <c r="D5467" s="59" t="s">
        <v>17</v>
      </c>
      <c r="F5467" s="59" t="s">
        <v>5</v>
      </c>
      <c r="G5467" s="152" t="str">
        <f>VLOOKUP(D5467,sku归属!A:B,2,0)</f>
        <v>其他</v>
      </c>
    </row>
    <row r="5468" spans="1:13" s="59" customFormat="1" customHeight="1">
      <c r="A5468" s="59" t="s">
        <v>14934</v>
      </c>
      <c r="B5468" s="59" t="s">
        <v>14935</v>
      </c>
      <c r="C5468" s="59" t="s">
        <v>14936</v>
      </c>
      <c r="D5468" s="59" t="s">
        <v>17</v>
      </c>
      <c r="F5468" s="59" t="s">
        <v>5</v>
      </c>
      <c r="G5468" s="152" t="str">
        <f>VLOOKUP(D5468,sku归属!A:B,2,0)</f>
        <v>其他</v>
      </c>
    </row>
    <row r="5469" spans="1:13" s="59" customFormat="1" customHeight="1">
      <c r="A5469" s="59" t="s">
        <v>14937</v>
      </c>
      <c r="B5469" s="59" t="s">
        <v>14938</v>
      </c>
      <c r="C5469" s="59" t="s">
        <v>14939</v>
      </c>
      <c r="D5469" s="59" t="s">
        <v>17</v>
      </c>
      <c r="F5469" s="59" t="s">
        <v>5</v>
      </c>
      <c r="G5469" s="152" t="str">
        <f>VLOOKUP(D5469,sku归属!A:B,2,0)</f>
        <v>其他</v>
      </c>
    </row>
    <row r="5470" spans="1:13" s="59" customFormat="1" customHeight="1">
      <c r="A5470" s="59" t="s">
        <v>14940</v>
      </c>
      <c r="B5470" s="59" t="s">
        <v>14941</v>
      </c>
      <c r="C5470" s="59" t="s">
        <v>14942</v>
      </c>
      <c r="D5470" s="59" t="s">
        <v>17</v>
      </c>
      <c r="F5470" s="59" t="s">
        <v>5</v>
      </c>
      <c r="G5470" s="152" t="str">
        <f>VLOOKUP(D5470,sku归属!A:B,2,0)</f>
        <v>其他</v>
      </c>
    </row>
    <row r="5471" spans="1:13" s="59" customFormat="1" customHeight="1">
      <c r="A5471" s="59" t="s">
        <v>14943</v>
      </c>
      <c r="B5471" s="59" t="s">
        <v>14944</v>
      </c>
      <c r="C5471" s="59" t="s">
        <v>14945</v>
      </c>
      <c r="D5471" s="59" t="s">
        <v>17</v>
      </c>
      <c r="F5471" s="59" t="s">
        <v>5</v>
      </c>
      <c r="G5471" s="152" t="str">
        <f>VLOOKUP(D5471,sku归属!A:B,2,0)</f>
        <v>其他</v>
      </c>
    </row>
    <row r="5472" spans="1:13" s="59" customFormat="1" customHeight="1">
      <c r="A5472" s="59" t="s">
        <v>14946</v>
      </c>
      <c r="B5472" s="59" t="s">
        <v>14947</v>
      </c>
      <c r="C5472" s="59" t="s">
        <v>14948</v>
      </c>
      <c r="D5472" s="59" t="s">
        <v>17</v>
      </c>
      <c r="F5472" s="59" t="s">
        <v>5</v>
      </c>
      <c r="G5472" s="152" t="str">
        <f>VLOOKUP(D5472,sku归属!A:B,2,0)</f>
        <v>其他</v>
      </c>
    </row>
    <row r="5473" spans="1:13" s="59" customFormat="1" customHeight="1">
      <c r="A5473" s="59" t="s">
        <v>14949</v>
      </c>
      <c r="B5473" s="59" t="s">
        <v>14950</v>
      </c>
      <c r="C5473" s="59" t="s">
        <v>14951</v>
      </c>
      <c r="D5473" s="59" t="s">
        <v>17</v>
      </c>
      <c r="F5473" s="59" t="s">
        <v>5</v>
      </c>
      <c r="G5473" s="152" t="str">
        <f>VLOOKUP(D5473,sku归属!A:B,2,0)</f>
        <v>其他</v>
      </c>
    </row>
    <row r="5474" spans="1:13" s="59" customFormat="1" customHeight="1">
      <c r="A5474" s="59" t="s">
        <v>14952</v>
      </c>
      <c r="B5474" s="59" t="s">
        <v>14953</v>
      </c>
      <c r="C5474" s="59" t="s">
        <v>11365</v>
      </c>
      <c r="D5474" s="59" t="s">
        <v>17</v>
      </c>
      <c r="F5474" s="59" t="s">
        <v>5</v>
      </c>
      <c r="G5474" s="152" t="str">
        <f>VLOOKUP(D5474,sku归属!A:B,2,0)</f>
        <v>其他</v>
      </c>
    </row>
    <row r="5475" spans="1:13" s="59" customFormat="1" customHeight="1">
      <c r="A5475" s="59" t="s">
        <v>14954</v>
      </c>
      <c r="B5475" s="59" t="s">
        <v>14955</v>
      </c>
      <c r="C5475" s="59" t="s">
        <v>11368</v>
      </c>
      <c r="D5475" s="59" t="s">
        <v>17</v>
      </c>
      <c r="F5475" s="59" t="s">
        <v>5</v>
      </c>
      <c r="G5475" s="152" t="str">
        <f>VLOOKUP(D5475,sku归属!A:B,2,0)</f>
        <v>其他</v>
      </c>
    </row>
    <row r="5476" spans="1:13" s="59" customFormat="1" customHeight="1">
      <c r="A5476" s="59" t="s">
        <v>14956</v>
      </c>
      <c r="B5476" s="59" t="s">
        <v>14957</v>
      </c>
      <c r="C5476" s="59" t="s">
        <v>11371</v>
      </c>
      <c r="D5476" s="59" t="s">
        <v>17</v>
      </c>
      <c r="F5476" s="59" t="s">
        <v>5</v>
      </c>
      <c r="G5476" s="152" t="str">
        <f>VLOOKUP(D5476,sku归属!A:B,2,0)</f>
        <v>其他</v>
      </c>
    </row>
    <row r="5477" spans="1:13" s="59" customFormat="1" customHeight="1">
      <c r="A5477" s="59" t="s">
        <v>14958</v>
      </c>
      <c r="B5477" s="59" t="s">
        <v>14959</v>
      </c>
      <c r="C5477" s="59" t="s">
        <v>11362</v>
      </c>
      <c r="D5477" s="59" t="s">
        <v>17</v>
      </c>
      <c r="F5477" s="59" t="s">
        <v>5</v>
      </c>
      <c r="G5477" s="152" t="str">
        <f>VLOOKUP(D5477,sku归属!A:B,2,0)</f>
        <v>其他</v>
      </c>
    </row>
    <row r="5478" spans="1:13" s="59" customFormat="1" customHeight="1">
      <c r="A5478" s="59" t="s">
        <v>14960</v>
      </c>
      <c r="B5478" s="59" t="s">
        <v>14961</v>
      </c>
      <c r="C5478" s="59" t="s">
        <v>6620</v>
      </c>
      <c r="D5478" s="59" t="s">
        <v>17</v>
      </c>
      <c r="F5478" s="59" t="s">
        <v>5</v>
      </c>
      <c r="G5478" s="152" t="str">
        <f>VLOOKUP(D5478,sku归属!A:B,2,0)</f>
        <v>其他</v>
      </c>
    </row>
    <row r="5479" spans="1:13" s="59" customFormat="1" customHeight="1">
      <c r="A5479" s="59" t="s">
        <v>14962</v>
      </c>
      <c r="B5479" s="59" t="s">
        <v>14963</v>
      </c>
      <c r="C5479" s="59" t="s">
        <v>6626</v>
      </c>
      <c r="D5479" s="59" t="s">
        <v>17</v>
      </c>
      <c r="F5479" s="59" t="s">
        <v>5</v>
      </c>
      <c r="G5479" s="152" t="str">
        <f>VLOOKUP(D5479,sku归属!A:B,2,0)</f>
        <v>其他</v>
      </c>
    </row>
    <row r="5480" spans="1:13" s="59" customFormat="1" customHeight="1">
      <c r="A5480" s="59" t="s">
        <v>14964</v>
      </c>
      <c r="B5480" s="59" t="s">
        <v>14965</v>
      </c>
      <c r="C5480" s="59" t="s">
        <v>6629</v>
      </c>
      <c r="D5480" s="59" t="s">
        <v>17</v>
      </c>
      <c r="F5480" s="59" t="s">
        <v>5</v>
      </c>
      <c r="G5480" s="152" t="str">
        <f>VLOOKUP(D5480,sku归属!A:B,2,0)</f>
        <v>其他</v>
      </c>
    </row>
    <row r="5481" spans="1:13" s="59" customFormat="1" customHeight="1">
      <c r="A5481" s="59" t="s">
        <v>14966</v>
      </c>
      <c r="B5481" s="59" t="s">
        <v>14967</v>
      </c>
      <c r="C5481" s="59" t="s">
        <v>6623</v>
      </c>
      <c r="D5481" s="59" t="s">
        <v>17</v>
      </c>
      <c r="F5481" s="59" t="s">
        <v>5</v>
      </c>
      <c r="G5481" s="152" t="str">
        <f>VLOOKUP(D5481,sku归属!A:B,2,0)</f>
        <v>其他</v>
      </c>
    </row>
    <row r="5482" spans="1:13" s="59" customFormat="1" customHeight="1">
      <c r="A5482" s="59" t="s">
        <v>14968</v>
      </c>
      <c r="B5482" s="59" t="s">
        <v>14969</v>
      </c>
      <c r="C5482" s="59" t="s">
        <v>8554</v>
      </c>
      <c r="D5482" s="59" t="s">
        <v>17</v>
      </c>
      <c r="F5482" s="59" t="s">
        <v>5</v>
      </c>
      <c r="G5482" s="152" t="str">
        <f>VLOOKUP(D5482,sku归属!A:B,2,0)</f>
        <v>其他</v>
      </c>
    </row>
    <row r="5483" spans="1:13" s="59" customFormat="1" customHeight="1">
      <c r="A5483" s="59" t="s">
        <v>14970</v>
      </c>
      <c r="B5483" s="59" t="s">
        <v>14971</v>
      </c>
      <c r="C5483" s="59" t="s">
        <v>8557</v>
      </c>
      <c r="D5483" s="59" t="s">
        <v>17</v>
      </c>
      <c r="F5483" s="59" t="s">
        <v>5</v>
      </c>
      <c r="G5483" s="152" t="str">
        <f>VLOOKUP(D5483,sku归属!A:B,2,0)</f>
        <v>其他</v>
      </c>
    </row>
    <row r="5484" spans="1:13" s="59" customFormat="1" customHeight="1">
      <c r="A5484" s="59" t="s">
        <v>14972</v>
      </c>
      <c r="B5484" s="59" t="s">
        <v>14973</v>
      </c>
      <c r="C5484" s="59" t="s">
        <v>8560</v>
      </c>
      <c r="D5484" s="59" t="s">
        <v>17</v>
      </c>
      <c r="F5484" s="59" t="s">
        <v>5</v>
      </c>
      <c r="G5484" s="152" t="str">
        <f>VLOOKUP(D5484,sku归属!A:B,2,0)</f>
        <v>其他</v>
      </c>
    </row>
    <row r="5485" spans="1:13" s="59" customFormat="1" customHeight="1">
      <c r="A5485" s="59" t="s">
        <v>14974</v>
      </c>
      <c r="B5485" s="59" t="s">
        <v>14975</v>
      </c>
      <c r="C5485" s="59" t="s">
        <v>8563</v>
      </c>
      <c r="D5485" s="59" t="s">
        <v>17</v>
      </c>
      <c r="F5485" s="59" t="s">
        <v>5</v>
      </c>
      <c r="G5485" s="152" t="str">
        <f>VLOOKUP(D5485,sku归属!A:B,2,0)</f>
        <v>其他</v>
      </c>
    </row>
    <row r="5486" spans="1:13" s="59" customFormat="1" customHeight="1">
      <c r="A5486" s="59" t="s">
        <v>14976</v>
      </c>
      <c r="B5486" s="59" t="s">
        <v>14977</v>
      </c>
      <c r="C5486" s="59" t="s">
        <v>8951</v>
      </c>
      <c r="D5486" s="59" t="s">
        <v>17</v>
      </c>
      <c r="F5486" s="59" t="s">
        <v>5</v>
      </c>
      <c r="G5486" s="152" t="str">
        <f>VLOOKUP(D5486,sku归属!A:B,2,0)</f>
        <v>其他</v>
      </c>
    </row>
    <row r="5487" spans="1:13" s="59" customFormat="1" customHeight="1">
      <c r="A5487" s="59" t="s">
        <v>14978</v>
      </c>
      <c r="B5487" s="59" t="s">
        <v>14979</v>
      </c>
      <c r="C5487" s="59" t="s">
        <v>8948</v>
      </c>
      <c r="D5487" s="59" t="s">
        <v>17</v>
      </c>
      <c r="F5487" s="59" t="s">
        <v>5</v>
      </c>
      <c r="G5487" s="152" t="str">
        <f>VLOOKUP(D5487,sku归属!A:B,2,0)</f>
        <v>其他</v>
      </c>
    </row>
    <row r="5488" spans="1:13" s="59" customFormat="1" customHeight="1">
      <c r="A5488" s="59" t="s">
        <v>14980</v>
      </c>
      <c r="B5488" s="59" t="s">
        <v>14981</v>
      </c>
      <c r="C5488" s="59" t="s">
        <v>1484</v>
      </c>
      <c r="D5488" s="59" t="s">
        <v>17</v>
      </c>
      <c r="F5488" s="59" t="s">
        <v>5</v>
      </c>
      <c r="G5488" s="152" t="str">
        <f>VLOOKUP(D5488,sku归属!A:B,2,0)</f>
        <v>其他</v>
      </c>
    </row>
    <row r="5489" spans="1:13" s="59" customFormat="1" customHeight="1">
      <c r="A5489" s="59" t="s">
        <v>14982</v>
      </c>
      <c r="B5489" s="59" t="s">
        <v>14983</v>
      </c>
      <c r="C5489" s="59" t="s">
        <v>1487</v>
      </c>
      <c r="D5489" s="59" t="s">
        <v>17</v>
      </c>
      <c r="F5489" s="59" t="s">
        <v>5</v>
      </c>
      <c r="G5489" s="152" t="str">
        <f>VLOOKUP(D5489,sku归属!A:B,2,0)</f>
        <v>其他</v>
      </c>
    </row>
    <row r="5490" spans="1:13" s="59" customFormat="1" customHeight="1">
      <c r="A5490" s="59" t="s">
        <v>14984</v>
      </c>
      <c r="B5490" s="59" t="s">
        <v>14985</v>
      </c>
      <c r="C5490" s="59" t="s">
        <v>14986</v>
      </c>
      <c r="D5490" s="59" t="s">
        <v>17</v>
      </c>
      <c r="F5490" s="59" t="s">
        <v>5</v>
      </c>
      <c r="G5490" s="152" t="str">
        <f>VLOOKUP(D5490,sku归属!A:B,2,0)</f>
        <v>其他</v>
      </c>
    </row>
    <row r="5491" spans="1:13" s="59" customFormat="1" customHeight="1">
      <c r="A5491" s="59" t="s">
        <v>14987</v>
      </c>
      <c r="B5491" s="59" t="s">
        <v>14988</v>
      </c>
      <c r="C5491" s="59" t="s">
        <v>1478</v>
      </c>
      <c r="D5491" s="59" t="s">
        <v>17</v>
      </c>
      <c r="F5491" s="59" t="s">
        <v>5</v>
      </c>
      <c r="G5491" s="152" t="str">
        <f>VLOOKUP(D5491,sku归属!A:B,2,0)</f>
        <v>其他</v>
      </c>
    </row>
    <row r="5492" spans="1:13" s="59" customFormat="1" customHeight="1">
      <c r="A5492" s="59" t="s">
        <v>14989</v>
      </c>
      <c r="B5492" s="59" t="s">
        <v>14990</v>
      </c>
      <c r="C5492" s="59" t="s">
        <v>1481</v>
      </c>
      <c r="D5492" s="59" t="s">
        <v>17</v>
      </c>
      <c r="F5492" s="59" t="s">
        <v>5</v>
      </c>
      <c r="G5492" s="152" t="str">
        <f>VLOOKUP(D5492,sku归属!A:B,2,0)</f>
        <v>其他</v>
      </c>
    </row>
    <row r="5493" spans="1:13" s="59" customFormat="1" customHeight="1">
      <c r="A5493" s="59" t="s">
        <v>14991</v>
      </c>
      <c r="B5493" s="59" t="s">
        <v>14992</v>
      </c>
      <c r="C5493" s="59" t="s">
        <v>14993</v>
      </c>
      <c r="D5493" s="59" t="s">
        <v>17</v>
      </c>
      <c r="F5493" s="59" t="s">
        <v>5</v>
      </c>
      <c r="G5493" s="152" t="str">
        <f>VLOOKUP(D5493,sku归属!A:B,2,0)</f>
        <v>其他</v>
      </c>
    </row>
    <row r="5494" spans="1:13" s="59" customFormat="1" customHeight="1">
      <c r="A5494" s="59" t="s">
        <v>14994</v>
      </c>
      <c r="B5494" s="59" t="s">
        <v>14995</v>
      </c>
      <c r="C5494" s="59" t="s">
        <v>14996</v>
      </c>
      <c r="D5494" s="59" t="s">
        <v>17</v>
      </c>
      <c r="F5494" s="59" t="s">
        <v>5</v>
      </c>
      <c r="G5494" s="152" t="str">
        <f>VLOOKUP(D5494,sku归属!A:B,2,0)</f>
        <v>其他</v>
      </c>
    </row>
    <row r="5495" spans="1:13" s="59" customFormat="1" customHeight="1">
      <c r="A5495" s="59" t="s">
        <v>14997</v>
      </c>
      <c r="B5495" s="59" t="s">
        <v>14998</v>
      </c>
      <c r="C5495" s="59" t="s">
        <v>14999</v>
      </c>
      <c r="D5495" s="59" t="s">
        <v>17</v>
      </c>
      <c r="F5495" s="59" t="s">
        <v>5</v>
      </c>
      <c r="G5495" s="152" t="str">
        <f>VLOOKUP(D5495,sku归属!A:B,2,0)</f>
        <v>其他</v>
      </c>
    </row>
    <row r="5496" spans="1:13" s="59" customFormat="1" customHeight="1">
      <c r="A5496" s="59" t="s">
        <v>15000</v>
      </c>
      <c r="B5496" s="59" t="s">
        <v>15001</v>
      </c>
      <c r="C5496" s="59" t="s">
        <v>15002</v>
      </c>
      <c r="D5496" s="59" t="s">
        <v>17</v>
      </c>
      <c r="F5496" s="59" t="s">
        <v>5</v>
      </c>
      <c r="G5496" s="152" t="str">
        <f>VLOOKUP(D5496,sku归属!A:B,2,0)</f>
        <v>其他</v>
      </c>
    </row>
    <row r="5497" spans="1:13" s="59" customFormat="1" customHeight="1">
      <c r="A5497" s="59" t="s">
        <v>15003</v>
      </c>
      <c r="B5497" s="59" t="s">
        <v>15004</v>
      </c>
      <c r="C5497" s="59" t="s">
        <v>15005</v>
      </c>
      <c r="D5497" s="59" t="s">
        <v>17</v>
      </c>
      <c r="F5497" s="59" t="s">
        <v>5</v>
      </c>
      <c r="G5497" s="152" t="str">
        <f>VLOOKUP(D5497,sku归属!A:B,2,0)</f>
        <v>其他</v>
      </c>
    </row>
    <row r="5498" spans="1:13" s="59" customFormat="1" customHeight="1">
      <c r="A5498" s="59" t="s">
        <v>15006</v>
      </c>
      <c r="B5498" s="59" t="s">
        <v>15007</v>
      </c>
      <c r="C5498" s="59" t="s">
        <v>15008</v>
      </c>
      <c r="D5498" s="59" t="s">
        <v>17</v>
      </c>
      <c r="F5498" s="59" t="s">
        <v>5</v>
      </c>
      <c r="G5498" s="152" t="str">
        <f>VLOOKUP(D5498,sku归属!A:B,2,0)</f>
        <v>其他</v>
      </c>
    </row>
    <row r="5499" spans="1:13" s="59" customFormat="1" customHeight="1">
      <c r="A5499" s="59" t="s">
        <v>15009</v>
      </c>
      <c r="B5499" s="59" t="s">
        <v>15010</v>
      </c>
      <c r="C5499" s="59" t="s">
        <v>15011</v>
      </c>
      <c r="D5499" s="59" t="s">
        <v>17</v>
      </c>
      <c r="F5499" s="59" t="s">
        <v>5</v>
      </c>
      <c r="G5499" s="152" t="str">
        <f>VLOOKUP(D5499,sku归属!A:B,2,0)</f>
        <v>其他</v>
      </c>
    </row>
    <row r="5500" spans="1:13" s="59" customFormat="1" customHeight="1">
      <c r="A5500" s="59" t="s">
        <v>15012</v>
      </c>
      <c r="B5500" s="59" t="s">
        <v>15013</v>
      </c>
      <c r="C5500" s="59" t="s">
        <v>15014</v>
      </c>
      <c r="D5500" s="59" t="s">
        <v>17</v>
      </c>
      <c r="F5500" s="59" t="s">
        <v>5</v>
      </c>
      <c r="G5500" s="152" t="str">
        <f>VLOOKUP(D5500,sku归属!A:B,2,0)</f>
        <v>其他</v>
      </c>
    </row>
    <row r="5501" spans="1:13" s="59" customFormat="1" customHeight="1">
      <c r="A5501" s="59" t="s">
        <v>15015</v>
      </c>
      <c r="B5501" s="59" t="s">
        <v>15016</v>
      </c>
      <c r="C5501" s="59" t="s">
        <v>15017</v>
      </c>
      <c r="D5501" s="59" t="s">
        <v>17</v>
      </c>
      <c r="F5501" s="59" t="s">
        <v>5</v>
      </c>
      <c r="G5501" s="152" t="str">
        <f>VLOOKUP(D5501,sku归属!A:B,2,0)</f>
        <v>其他</v>
      </c>
    </row>
    <row r="5502" spans="1:13" s="59" customFormat="1" customHeight="1">
      <c r="A5502" s="59" t="s">
        <v>15018</v>
      </c>
      <c r="B5502" s="59" t="s">
        <v>15019</v>
      </c>
      <c r="C5502" s="59" t="s">
        <v>15020</v>
      </c>
      <c r="D5502" s="59" t="s">
        <v>17</v>
      </c>
      <c r="F5502" s="59" t="s">
        <v>5</v>
      </c>
      <c r="G5502" s="152" t="str">
        <f>VLOOKUP(D5502,sku归属!A:B,2,0)</f>
        <v>其他</v>
      </c>
    </row>
    <row r="5503" spans="1:13" s="59" customFormat="1" customHeight="1">
      <c r="A5503" s="59" t="s">
        <v>15021</v>
      </c>
      <c r="B5503" s="59" t="s">
        <v>15022</v>
      </c>
      <c r="C5503" s="59" t="s">
        <v>15023</v>
      </c>
      <c r="D5503" s="59" t="s">
        <v>17</v>
      </c>
      <c r="F5503" s="59" t="s">
        <v>5</v>
      </c>
      <c r="G5503" s="152" t="str">
        <f>VLOOKUP(D5503,sku归属!A:B,2,0)</f>
        <v>其他</v>
      </c>
    </row>
    <row r="5504" spans="1:13" s="59" customFormat="1" customHeight="1">
      <c r="A5504" s="59" t="s">
        <v>15024</v>
      </c>
      <c r="B5504" s="59" t="s">
        <v>15025</v>
      </c>
      <c r="C5504" s="59" t="s">
        <v>15026</v>
      </c>
      <c r="D5504" s="59" t="s">
        <v>17</v>
      </c>
      <c r="F5504" s="59" t="s">
        <v>5</v>
      </c>
      <c r="G5504" s="152" t="str">
        <f>VLOOKUP(D5504,sku归属!A:B,2,0)</f>
        <v>其他</v>
      </c>
    </row>
    <row r="5505" spans="1:13" s="59" customFormat="1" customHeight="1">
      <c r="A5505" s="59" t="s">
        <v>15027</v>
      </c>
      <c r="B5505" s="59" t="s">
        <v>15028</v>
      </c>
      <c r="C5505" s="59" t="s">
        <v>15029</v>
      </c>
      <c r="D5505" s="59" t="s">
        <v>17</v>
      </c>
      <c r="F5505" s="59" t="s">
        <v>5</v>
      </c>
      <c r="G5505" s="152" t="str">
        <f>VLOOKUP(D5505,sku归属!A:B,2,0)</f>
        <v>其他</v>
      </c>
    </row>
    <row r="5506" spans="1:13" s="59" customFormat="1" customHeight="1">
      <c r="A5506" s="59" t="s">
        <v>15030</v>
      </c>
      <c r="B5506" s="59" t="s">
        <v>15031</v>
      </c>
      <c r="C5506" s="59" t="s">
        <v>15032</v>
      </c>
      <c r="D5506" s="59" t="s">
        <v>17</v>
      </c>
      <c r="F5506" s="59" t="s">
        <v>5</v>
      </c>
      <c r="G5506" s="152" t="str">
        <f>VLOOKUP(D5506,sku归属!A:B,2,0)</f>
        <v>其他</v>
      </c>
    </row>
    <row r="5507" spans="1:13" s="59" customFormat="1" customHeight="1">
      <c r="A5507" s="59" t="s">
        <v>15033</v>
      </c>
      <c r="B5507" s="59" t="s">
        <v>15034</v>
      </c>
      <c r="C5507" s="59" t="s">
        <v>15035</v>
      </c>
      <c r="D5507" s="59" t="s">
        <v>17</v>
      </c>
      <c r="F5507" s="59" t="s">
        <v>5</v>
      </c>
      <c r="G5507" s="152" t="str">
        <f>VLOOKUP(D5507,sku归属!A:B,2,0)</f>
        <v>其他</v>
      </c>
    </row>
    <row r="5508" spans="1:13" s="59" customFormat="1" customHeight="1">
      <c r="A5508" s="59" t="s">
        <v>15036</v>
      </c>
      <c r="B5508" s="59" t="s">
        <v>15037</v>
      </c>
      <c r="C5508" s="59" t="s">
        <v>15038</v>
      </c>
      <c r="D5508" s="59" t="s">
        <v>17</v>
      </c>
      <c r="F5508" s="59" t="s">
        <v>5</v>
      </c>
      <c r="G5508" s="152" t="str">
        <f>VLOOKUP(D5508,sku归属!A:B,2,0)</f>
        <v>其他</v>
      </c>
    </row>
    <row r="5509" spans="1:13" s="59" customFormat="1" customHeight="1">
      <c r="A5509" s="59" t="s">
        <v>15039</v>
      </c>
      <c r="B5509" s="59" t="s">
        <v>15040</v>
      </c>
      <c r="C5509" s="59" t="s">
        <v>15041</v>
      </c>
      <c r="D5509" s="59" t="s">
        <v>17</v>
      </c>
      <c r="F5509" s="59" t="s">
        <v>5</v>
      </c>
      <c r="G5509" s="152" t="str">
        <f>VLOOKUP(D5509,sku归属!A:B,2,0)</f>
        <v>其他</v>
      </c>
    </row>
    <row r="5510" spans="1:13" s="59" customFormat="1" customHeight="1">
      <c r="A5510" s="59" t="s">
        <v>15042</v>
      </c>
      <c r="B5510" s="59" t="s">
        <v>15043</v>
      </c>
      <c r="C5510" s="59" t="s">
        <v>15044</v>
      </c>
      <c r="D5510" s="59" t="s">
        <v>17</v>
      </c>
      <c r="F5510" s="59" t="s">
        <v>5</v>
      </c>
      <c r="G5510" s="152" t="str">
        <f>VLOOKUP(D5510,sku归属!A:B,2,0)</f>
        <v>其他</v>
      </c>
    </row>
    <row r="5511" spans="1:13" s="59" customFormat="1" customHeight="1">
      <c r="A5511" s="59" t="s">
        <v>15045</v>
      </c>
      <c r="B5511" s="59" t="s">
        <v>15046</v>
      </c>
      <c r="C5511" s="59" t="s">
        <v>11220</v>
      </c>
      <c r="D5511" s="59" t="s">
        <v>17</v>
      </c>
      <c r="F5511" s="59" t="s">
        <v>5</v>
      </c>
      <c r="G5511" s="152" t="str">
        <f>VLOOKUP(D5511,sku归属!A:B,2,0)</f>
        <v>其他</v>
      </c>
    </row>
    <row r="5512" spans="1:13" s="59" customFormat="1" customHeight="1">
      <c r="A5512" s="59" t="s">
        <v>15047</v>
      </c>
      <c r="B5512" s="59" t="s">
        <v>15048</v>
      </c>
      <c r="C5512" s="59" t="s">
        <v>11232</v>
      </c>
      <c r="D5512" s="59" t="s">
        <v>17</v>
      </c>
      <c r="F5512" s="59" t="s">
        <v>5</v>
      </c>
      <c r="G5512" s="152" t="str">
        <f>VLOOKUP(D5512,sku归属!A:B,2,0)</f>
        <v>其他</v>
      </c>
    </row>
    <row r="5513" spans="1:13" s="59" customFormat="1" customHeight="1">
      <c r="A5513" s="59" t="s">
        <v>15049</v>
      </c>
      <c r="B5513" s="59" t="s">
        <v>15050</v>
      </c>
      <c r="C5513" s="59" t="s">
        <v>11223</v>
      </c>
      <c r="D5513" s="59" t="s">
        <v>17</v>
      </c>
      <c r="F5513" s="59" t="s">
        <v>5</v>
      </c>
      <c r="G5513" s="152" t="str">
        <f>VLOOKUP(D5513,sku归属!A:B,2,0)</f>
        <v>其他</v>
      </c>
    </row>
    <row r="5514" spans="1:13" s="59" customFormat="1" customHeight="1">
      <c r="A5514" s="59" t="s">
        <v>15051</v>
      </c>
      <c r="B5514" s="59" t="s">
        <v>15052</v>
      </c>
      <c r="C5514" s="59" t="s">
        <v>11226</v>
      </c>
      <c r="D5514" s="59" t="s">
        <v>17</v>
      </c>
      <c r="F5514" s="59" t="s">
        <v>5</v>
      </c>
      <c r="G5514" s="152" t="str">
        <f>VLOOKUP(D5514,sku归属!A:B,2,0)</f>
        <v>其他</v>
      </c>
    </row>
    <row r="5515" spans="1:13" s="59" customFormat="1" customHeight="1">
      <c r="A5515" s="59" t="s">
        <v>15053</v>
      </c>
      <c r="B5515" s="59" t="s">
        <v>15054</v>
      </c>
      <c r="C5515" s="59" t="s">
        <v>11229</v>
      </c>
      <c r="D5515" s="59" t="s">
        <v>17</v>
      </c>
      <c r="F5515" s="59" t="s">
        <v>5</v>
      </c>
      <c r="G5515" s="152" t="str">
        <f>VLOOKUP(D5515,sku归属!A:B,2,0)</f>
        <v>其他</v>
      </c>
    </row>
    <row r="5516" spans="1:13" s="59" customFormat="1" customHeight="1">
      <c r="A5516" s="59" t="s">
        <v>15055</v>
      </c>
      <c r="B5516" s="59" t="s">
        <v>15056</v>
      </c>
      <c r="C5516" s="59" t="s">
        <v>15057</v>
      </c>
      <c r="D5516" s="59" t="s">
        <v>17</v>
      </c>
      <c r="F5516" s="59" t="s">
        <v>5</v>
      </c>
      <c r="G5516" s="152" t="str">
        <f>VLOOKUP(D5516,sku归属!A:B,2,0)</f>
        <v>其他</v>
      </c>
    </row>
    <row r="5517" spans="1:13" s="59" customFormat="1" customHeight="1">
      <c r="A5517" s="59" t="s">
        <v>15058</v>
      </c>
      <c r="B5517" s="59" t="s">
        <v>15059</v>
      </c>
      <c r="C5517" s="59" t="s">
        <v>15060</v>
      </c>
      <c r="D5517" s="59" t="s">
        <v>17</v>
      </c>
      <c r="F5517" s="59" t="s">
        <v>5</v>
      </c>
      <c r="G5517" s="152" t="str">
        <f>VLOOKUP(D5517,sku归属!A:B,2,0)</f>
        <v>其他</v>
      </c>
    </row>
    <row r="5518" spans="1:13" s="59" customFormat="1" customHeight="1">
      <c r="A5518" s="59" t="s">
        <v>15061</v>
      </c>
      <c r="B5518" s="59" t="s">
        <v>15062</v>
      </c>
      <c r="C5518" s="59" t="s">
        <v>15063</v>
      </c>
      <c r="D5518" s="59" t="s">
        <v>17</v>
      </c>
      <c r="F5518" s="59" t="s">
        <v>5</v>
      </c>
      <c r="G5518" s="152" t="str">
        <f>VLOOKUP(D5518,sku归属!A:B,2,0)</f>
        <v>其他</v>
      </c>
    </row>
    <row r="5519" spans="1:13" s="59" customFormat="1" customHeight="1">
      <c r="A5519" s="59" t="s">
        <v>15064</v>
      </c>
      <c r="B5519" s="59" t="s">
        <v>15065</v>
      </c>
      <c r="C5519" s="59" t="s">
        <v>15066</v>
      </c>
      <c r="D5519" s="59" t="s">
        <v>17</v>
      </c>
      <c r="F5519" s="59" t="s">
        <v>5</v>
      </c>
      <c r="G5519" s="152" t="str">
        <f>VLOOKUP(D5519,sku归属!A:B,2,0)</f>
        <v>其他</v>
      </c>
    </row>
    <row r="5520" spans="1:13" s="59" customFormat="1" customHeight="1">
      <c r="A5520" s="59" t="s">
        <v>15067</v>
      </c>
      <c r="B5520" s="59" t="s">
        <v>15068</v>
      </c>
      <c r="C5520" s="59" t="s">
        <v>15069</v>
      </c>
      <c r="D5520" s="59" t="s">
        <v>17</v>
      </c>
      <c r="F5520" s="59" t="s">
        <v>5</v>
      </c>
      <c r="G5520" s="152" t="str">
        <f>VLOOKUP(D5520,sku归属!A:B,2,0)</f>
        <v>其他</v>
      </c>
    </row>
    <row r="5521" spans="1:13" s="59" customFormat="1" customHeight="1">
      <c r="A5521" s="59" t="s">
        <v>15070</v>
      </c>
      <c r="B5521" s="59" t="s">
        <v>15071</v>
      </c>
      <c r="C5521" s="59" t="s">
        <v>3535</v>
      </c>
      <c r="D5521" s="59" t="s">
        <v>17</v>
      </c>
      <c r="F5521" s="59" t="s">
        <v>5</v>
      </c>
      <c r="G5521" s="152" t="str">
        <f>VLOOKUP(D5521,sku归属!A:B,2,0)</f>
        <v>其他</v>
      </c>
    </row>
    <row r="5522" spans="1:13" s="59" customFormat="1" customHeight="1">
      <c r="A5522" s="59" t="s">
        <v>15072</v>
      </c>
      <c r="B5522" s="59" t="s">
        <v>15073</v>
      </c>
      <c r="C5522" s="59" t="s">
        <v>3532</v>
      </c>
      <c r="D5522" s="59" t="s">
        <v>17</v>
      </c>
      <c r="F5522" s="59" t="s">
        <v>5</v>
      </c>
      <c r="G5522" s="152" t="str">
        <f>VLOOKUP(D5522,sku归属!A:B,2,0)</f>
        <v>其他</v>
      </c>
    </row>
    <row r="5523" spans="1:13" s="59" customFormat="1" customHeight="1">
      <c r="A5523" s="59" t="s">
        <v>15074</v>
      </c>
      <c r="B5523" s="59" t="s">
        <v>15075</v>
      </c>
      <c r="C5523" s="59" t="s">
        <v>15076</v>
      </c>
      <c r="D5523" s="59" t="s">
        <v>17</v>
      </c>
      <c r="F5523" s="59" t="s">
        <v>5</v>
      </c>
      <c r="G5523" s="152" t="str">
        <f>VLOOKUP(D5523,sku归属!A:B,2,0)</f>
        <v>其他</v>
      </c>
    </row>
    <row r="5524" spans="1:13" s="59" customFormat="1" customHeight="1">
      <c r="A5524" s="59" t="s">
        <v>15077</v>
      </c>
      <c r="B5524" s="59" t="s">
        <v>15078</v>
      </c>
      <c r="C5524" s="59" t="s">
        <v>15079</v>
      </c>
      <c r="D5524" s="59" t="s">
        <v>17</v>
      </c>
      <c r="F5524" s="59" t="s">
        <v>5</v>
      </c>
      <c r="G5524" s="152" t="str">
        <f>VLOOKUP(D5524,sku归属!A:B,2,0)</f>
        <v>其他</v>
      </c>
    </row>
    <row r="5525" spans="1:13" s="59" customFormat="1" customHeight="1">
      <c r="A5525" s="59" t="s">
        <v>15080</v>
      </c>
      <c r="B5525" s="59" t="s">
        <v>15081</v>
      </c>
      <c r="C5525" s="59" t="s">
        <v>15082</v>
      </c>
      <c r="D5525" s="59" t="s">
        <v>17</v>
      </c>
      <c r="F5525" s="59" t="s">
        <v>5</v>
      </c>
      <c r="G5525" s="152" t="str">
        <f>VLOOKUP(D5525,sku归属!A:B,2,0)</f>
        <v>其他</v>
      </c>
    </row>
    <row r="5526" spans="1:13" s="59" customFormat="1" customHeight="1">
      <c r="A5526" s="59" t="s">
        <v>15083</v>
      </c>
      <c r="B5526" s="59" t="s">
        <v>15084</v>
      </c>
      <c r="C5526" s="59" t="s">
        <v>15085</v>
      </c>
      <c r="D5526" s="59" t="s">
        <v>17</v>
      </c>
      <c r="F5526" s="59" t="s">
        <v>5</v>
      </c>
      <c r="G5526" s="152" t="str">
        <f>VLOOKUP(D5526,sku归属!A:B,2,0)</f>
        <v>其他</v>
      </c>
    </row>
    <row r="5527" spans="1:13" s="59" customFormat="1" customHeight="1">
      <c r="A5527" s="59" t="s">
        <v>15086</v>
      </c>
      <c r="B5527" s="59" t="s">
        <v>15087</v>
      </c>
      <c r="C5527" s="59" t="s">
        <v>15088</v>
      </c>
      <c r="D5527" s="59" t="s">
        <v>17</v>
      </c>
      <c r="F5527" s="59" t="s">
        <v>5</v>
      </c>
      <c r="G5527" s="152" t="str">
        <f>VLOOKUP(D5527,sku归属!A:B,2,0)</f>
        <v>其他</v>
      </c>
    </row>
    <row r="5528" spans="1:13" s="59" customFormat="1" customHeight="1">
      <c r="A5528" s="59" t="s">
        <v>15089</v>
      </c>
      <c r="B5528" s="59" t="s">
        <v>15090</v>
      </c>
      <c r="C5528" s="59" t="s">
        <v>15091</v>
      </c>
      <c r="D5528" s="59" t="s">
        <v>17</v>
      </c>
      <c r="F5528" s="59" t="s">
        <v>5</v>
      </c>
      <c r="G5528" s="152" t="str">
        <f>VLOOKUP(D5528,sku归属!A:B,2,0)</f>
        <v>其他</v>
      </c>
    </row>
    <row r="5529" spans="1:13" s="59" customFormat="1" customHeight="1">
      <c r="A5529" s="59" t="s">
        <v>15092</v>
      </c>
      <c r="B5529" s="59" t="s">
        <v>15093</v>
      </c>
      <c r="C5529" s="59" t="s">
        <v>15094</v>
      </c>
      <c r="D5529" s="59" t="s">
        <v>17</v>
      </c>
      <c r="F5529" s="59" t="s">
        <v>5</v>
      </c>
      <c r="G5529" s="152" t="str">
        <f>VLOOKUP(D5529,sku归属!A:B,2,0)</f>
        <v>其他</v>
      </c>
    </row>
    <row r="5530" spans="1:13" s="59" customFormat="1" customHeight="1">
      <c r="A5530" s="59" t="s">
        <v>15095</v>
      </c>
      <c r="B5530" s="59" t="s">
        <v>15096</v>
      </c>
      <c r="C5530" s="59" t="s">
        <v>12438</v>
      </c>
      <c r="D5530" s="59" t="s">
        <v>17</v>
      </c>
      <c r="F5530" s="59" t="s">
        <v>5</v>
      </c>
      <c r="G5530" s="152" t="str">
        <f>VLOOKUP(D5530,sku归属!A:B,2,0)</f>
        <v>其他</v>
      </c>
    </row>
    <row r="5531" spans="1:13" s="59" customFormat="1" customHeight="1">
      <c r="A5531" s="59" t="s">
        <v>15097</v>
      </c>
      <c r="B5531" s="59" t="s">
        <v>15098</v>
      </c>
      <c r="C5531" s="59" t="s">
        <v>12441</v>
      </c>
      <c r="D5531" s="59" t="s">
        <v>17</v>
      </c>
      <c r="F5531" s="59" t="s">
        <v>5</v>
      </c>
      <c r="G5531" s="152" t="str">
        <f>VLOOKUP(D5531,sku归属!A:B,2,0)</f>
        <v>其他</v>
      </c>
    </row>
    <row r="5532" spans="1:13" s="59" customFormat="1" customHeight="1">
      <c r="A5532" s="59" t="s">
        <v>15099</v>
      </c>
      <c r="B5532" s="59" t="s">
        <v>15100</v>
      </c>
      <c r="C5532" s="59" t="s">
        <v>12435</v>
      </c>
      <c r="D5532" s="59" t="s">
        <v>17</v>
      </c>
      <c r="F5532" s="59" t="s">
        <v>5</v>
      </c>
      <c r="G5532" s="152" t="str">
        <f>VLOOKUP(D5532,sku归属!A:B,2,0)</f>
        <v>其他</v>
      </c>
    </row>
    <row r="5533" spans="1:13" s="59" customFormat="1" customHeight="1">
      <c r="A5533" s="59" t="s">
        <v>15101</v>
      </c>
      <c r="B5533" s="59" t="s">
        <v>15102</v>
      </c>
      <c r="C5533" s="59" t="s">
        <v>12432</v>
      </c>
      <c r="D5533" s="59" t="s">
        <v>17</v>
      </c>
      <c r="F5533" s="59" t="s">
        <v>5</v>
      </c>
      <c r="G5533" s="152" t="str">
        <f>VLOOKUP(D5533,sku归属!A:B,2,0)</f>
        <v>其他</v>
      </c>
    </row>
    <row r="5534" spans="1:13" s="59" customFormat="1" customHeight="1">
      <c r="A5534" s="59" t="s">
        <v>15103</v>
      </c>
      <c r="B5534" s="59" t="s">
        <v>15104</v>
      </c>
      <c r="C5534" s="59" t="s">
        <v>15105</v>
      </c>
      <c r="D5534" s="59" t="s">
        <v>17</v>
      </c>
      <c r="F5534" s="59" t="s">
        <v>5</v>
      </c>
      <c r="G5534" s="152" t="str">
        <f>VLOOKUP(D5534,sku归属!A:B,2,0)</f>
        <v>其他</v>
      </c>
    </row>
    <row r="5535" spans="1:13" s="59" customFormat="1" customHeight="1">
      <c r="A5535" s="59" t="s">
        <v>15106</v>
      </c>
      <c r="B5535" s="59" t="s">
        <v>15107</v>
      </c>
      <c r="C5535" s="59" t="s">
        <v>8140</v>
      </c>
      <c r="D5535" s="59" t="s">
        <v>18</v>
      </c>
      <c r="F5535" s="59" t="s">
        <v>5</v>
      </c>
      <c r="G5535" s="152" t="str">
        <f>VLOOKUP(D5535,sku归属!A:B,2,0)</f>
        <v>谭熹杰</v>
      </c>
    </row>
    <row r="5536" spans="1:13" s="59" customFormat="1" customHeight="1">
      <c r="A5536" s="59" t="s">
        <v>15108</v>
      </c>
      <c r="B5536" s="59" t="s">
        <v>15109</v>
      </c>
      <c r="C5536" s="59" t="s">
        <v>8143</v>
      </c>
      <c r="D5536" s="59" t="s">
        <v>18</v>
      </c>
      <c r="F5536" s="59" t="s">
        <v>5</v>
      </c>
      <c r="G5536" s="152" t="str">
        <f>VLOOKUP(D5536,sku归属!A:B,2,0)</f>
        <v>谭熹杰</v>
      </c>
    </row>
    <row r="5537" spans="1:13" s="59" customFormat="1" customHeight="1">
      <c r="A5537" s="59" t="s">
        <v>15110</v>
      </c>
      <c r="B5537" s="59" t="s">
        <v>15111</v>
      </c>
      <c r="C5537" s="59" t="s">
        <v>15112</v>
      </c>
      <c r="D5537" s="59" t="s">
        <v>18</v>
      </c>
      <c r="F5537" s="59" t="s">
        <v>5</v>
      </c>
      <c r="G5537" s="152" t="str">
        <f>VLOOKUP(D5537,sku归属!A:B,2,0)</f>
        <v>谭熹杰</v>
      </c>
    </row>
    <row r="5538" spans="1:13" s="59" customFormat="1" customHeight="1">
      <c r="A5538" s="59" t="s">
        <v>15113</v>
      </c>
      <c r="B5538" s="59" t="s">
        <v>15114</v>
      </c>
      <c r="C5538" s="59" t="s">
        <v>15115</v>
      </c>
      <c r="D5538" s="59" t="s">
        <v>18</v>
      </c>
      <c r="F5538" s="59" t="s">
        <v>5</v>
      </c>
      <c r="G5538" s="152" t="str">
        <f>VLOOKUP(D5538,sku归属!A:B,2,0)</f>
        <v>谭熹杰</v>
      </c>
    </row>
    <row r="5539" spans="1:13" s="59" customFormat="1" customHeight="1">
      <c r="A5539" s="59" t="s">
        <v>15116</v>
      </c>
      <c r="B5539" s="59" t="s">
        <v>15117</v>
      </c>
      <c r="C5539" s="59" t="s">
        <v>590</v>
      </c>
      <c r="D5539" s="59" t="s">
        <v>18</v>
      </c>
      <c r="F5539" s="59" t="s">
        <v>5</v>
      </c>
      <c r="G5539" s="152" t="str">
        <f>VLOOKUP(D5539,sku归属!A:B,2,0)</f>
        <v>谭熹杰</v>
      </c>
    </row>
    <row r="5540" spans="1:13" s="59" customFormat="1" customHeight="1">
      <c r="A5540" s="59" t="s">
        <v>15118</v>
      </c>
      <c r="B5540" s="59" t="s">
        <v>15119</v>
      </c>
      <c r="C5540" s="59" t="s">
        <v>593</v>
      </c>
      <c r="D5540" s="59" t="s">
        <v>18</v>
      </c>
      <c r="F5540" s="59" t="s">
        <v>5</v>
      </c>
      <c r="G5540" s="152" t="str">
        <f>VLOOKUP(D5540,sku归属!A:B,2,0)</f>
        <v>谭熹杰</v>
      </c>
    </row>
    <row r="5541" spans="1:13" s="59" customFormat="1" customHeight="1">
      <c r="A5541" s="59" t="s">
        <v>15120</v>
      </c>
      <c r="B5541" s="59" t="s">
        <v>15121</v>
      </c>
      <c r="C5541" s="59" t="s">
        <v>15122</v>
      </c>
      <c r="D5541" s="59" t="s">
        <v>18</v>
      </c>
      <c r="F5541" s="59" t="s">
        <v>5</v>
      </c>
      <c r="G5541" s="152" t="str">
        <f>VLOOKUP(D5541,sku归属!A:B,2,0)</f>
        <v>谭熹杰</v>
      </c>
    </row>
    <row r="5542" spans="1:13" s="59" customFormat="1" customHeight="1">
      <c r="A5542" s="59" t="s">
        <v>15123</v>
      </c>
      <c r="B5542" s="59" t="s">
        <v>15124</v>
      </c>
      <c r="C5542" s="59" t="s">
        <v>12775</v>
      </c>
      <c r="D5542" s="59" t="s">
        <v>18</v>
      </c>
      <c r="F5542" s="59" t="s">
        <v>5</v>
      </c>
      <c r="G5542" s="152" t="str">
        <f>VLOOKUP(D5542,sku归属!A:B,2,0)</f>
        <v>谭熹杰</v>
      </c>
    </row>
    <row r="5543" spans="1:13" s="59" customFormat="1" customHeight="1">
      <c r="A5543" s="59" t="s">
        <v>15125</v>
      </c>
      <c r="B5543" s="59" t="s">
        <v>15126</v>
      </c>
      <c r="C5543" s="59" t="s">
        <v>15127</v>
      </c>
      <c r="D5543" s="59" t="s">
        <v>18</v>
      </c>
      <c r="F5543" s="59" t="s">
        <v>5</v>
      </c>
      <c r="G5543" s="152" t="str">
        <f>VLOOKUP(D5543,sku归属!A:B,2,0)</f>
        <v>谭熹杰</v>
      </c>
    </row>
    <row r="5544" spans="1:13" s="59" customFormat="1" customHeight="1">
      <c r="A5544" s="59" t="s">
        <v>15128</v>
      </c>
      <c r="B5544" s="59" t="s">
        <v>15129</v>
      </c>
      <c r="C5544" s="59" t="s">
        <v>15130</v>
      </c>
      <c r="D5544" s="59" t="s">
        <v>18</v>
      </c>
      <c r="F5544" s="59" t="s">
        <v>5</v>
      </c>
      <c r="G5544" s="152" t="str">
        <f>VLOOKUP(D5544,sku归属!A:B,2,0)</f>
        <v>谭熹杰</v>
      </c>
    </row>
    <row r="5545" spans="1:13" s="59" customFormat="1" customHeight="1">
      <c r="A5545" s="59" t="s">
        <v>15131</v>
      </c>
      <c r="B5545" s="59" t="s">
        <v>15132</v>
      </c>
      <c r="C5545" s="59" t="s">
        <v>524</v>
      </c>
      <c r="D5545" s="59" t="s">
        <v>18</v>
      </c>
      <c r="F5545" s="59" t="s">
        <v>5</v>
      </c>
      <c r="G5545" s="152" t="str">
        <f>VLOOKUP(D5545,sku归属!A:B,2,0)</f>
        <v>谭熹杰</v>
      </c>
    </row>
    <row r="5546" spans="1:13" s="59" customFormat="1" customHeight="1">
      <c r="A5546" s="59" t="s">
        <v>15133</v>
      </c>
      <c r="B5546" s="59" t="s">
        <v>15134</v>
      </c>
      <c r="C5546" s="59" t="s">
        <v>15135</v>
      </c>
      <c r="D5546" s="59" t="s">
        <v>18</v>
      </c>
      <c r="F5546" s="59" t="s">
        <v>5</v>
      </c>
      <c r="G5546" s="152" t="str">
        <f>VLOOKUP(D5546,sku归属!A:B,2,0)</f>
        <v>谭熹杰</v>
      </c>
    </row>
    <row r="5547" spans="1:13" s="59" customFormat="1" customHeight="1">
      <c r="A5547" s="59" t="s">
        <v>15136</v>
      </c>
      <c r="B5547" s="59" t="s">
        <v>15137</v>
      </c>
      <c r="C5547" s="59" t="s">
        <v>10818</v>
      </c>
      <c r="D5547" s="59" t="s">
        <v>18</v>
      </c>
      <c r="F5547" s="59" t="s">
        <v>5</v>
      </c>
      <c r="G5547" s="152" t="str">
        <f>VLOOKUP(D5547,sku归属!A:B,2,0)</f>
        <v>谭熹杰</v>
      </c>
    </row>
    <row r="5548" spans="1:13" s="59" customFormat="1" customHeight="1">
      <c r="A5548" s="59" t="s">
        <v>15138</v>
      </c>
      <c r="B5548" s="59" t="s">
        <v>15139</v>
      </c>
      <c r="C5548" s="59" t="s">
        <v>10821</v>
      </c>
      <c r="D5548" s="59" t="s">
        <v>18</v>
      </c>
      <c r="F5548" s="59" t="s">
        <v>5</v>
      </c>
      <c r="G5548" s="152" t="str">
        <f>VLOOKUP(D5548,sku归属!A:B,2,0)</f>
        <v>谭熹杰</v>
      </c>
    </row>
    <row r="5549" spans="1:13" s="59" customFormat="1" customHeight="1">
      <c r="A5549" s="59" t="s">
        <v>15140</v>
      </c>
      <c r="B5549" s="59" t="s">
        <v>15141</v>
      </c>
      <c r="C5549" s="59" t="s">
        <v>10815</v>
      </c>
      <c r="D5549" s="59" t="s">
        <v>18</v>
      </c>
      <c r="F5549" s="59" t="s">
        <v>5</v>
      </c>
      <c r="G5549" s="152" t="str">
        <f>VLOOKUP(D5549,sku归属!A:B,2,0)</f>
        <v>谭熹杰</v>
      </c>
    </row>
    <row r="5550" spans="1:13" s="59" customFormat="1" customHeight="1">
      <c r="A5550" s="59" t="s">
        <v>15142</v>
      </c>
      <c r="B5550" s="59" t="s">
        <v>15143</v>
      </c>
      <c r="C5550" s="59" t="s">
        <v>7308</v>
      </c>
      <c r="D5550" s="59" t="s">
        <v>18</v>
      </c>
      <c r="F5550" s="59" t="s">
        <v>5</v>
      </c>
      <c r="G5550" s="152" t="str">
        <f>VLOOKUP(D5550,sku归属!A:B,2,0)</f>
        <v>谭熹杰</v>
      </c>
    </row>
    <row r="5551" spans="1:13" s="59" customFormat="1" customHeight="1">
      <c r="A5551" s="59" t="s">
        <v>15144</v>
      </c>
      <c r="B5551" s="59" t="s">
        <v>15145</v>
      </c>
      <c r="C5551" s="59" t="s">
        <v>7311</v>
      </c>
      <c r="D5551" s="59" t="s">
        <v>18</v>
      </c>
      <c r="F5551" s="59" t="s">
        <v>5</v>
      </c>
      <c r="G5551" s="152" t="str">
        <f>VLOOKUP(D5551,sku归属!A:B,2,0)</f>
        <v>谭熹杰</v>
      </c>
    </row>
    <row r="5552" spans="1:13" s="59" customFormat="1" customHeight="1">
      <c r="A5552" s="59" t="s">
        <v>15146</v>
      </c>
      <c r="B5552" s="59" t="s">
        <v>15147</v>
      </c>
      <c r="C5552" s="59" t="s">
        <v>10200</v>
      </c>
      <c r="D5552" s="59" t="s">
        <v>18</v>
      </c>
      <c r="F5552" s="59" t="s">
        <v>5</v>
      </c>
      <c r="G5552" s="152" t="str">
        <f>VLOOKUP(D5552,sku归属!A:B,2,0)</f>
        <v>谭熹杰</v>
      </c>
    </row>
    <row r="5553" spans="1:13" s="59" customFormat="1" customHeight="1">
      <c r="A5553" s="59" t="s">
        <v>15148</v>
      </c>
      <c r="B5553" s="59" t="s">
        <v>15149</v>
      </c>
      <c r="C5553" s="59" t="s">
        <v>3425</v>
      </c>
      <c r="D5553" s="59" t="s">
        <v>18</v>
      </c>
      <c r="F5553" s="59" t="s">
        <v>5</v>
      </c>
      <c r="G5553" s="152" t="str">
        <f>VLOOKUP(D5553,sku归属!A:B,2,0)</f>
        <v>谭熹杰</v>
      </c>
    </row>
    <row r="5554" spans="1:13" s="59" customFormat="1" customHeight="1">
      <c r="A5554" s="59" t="s">
        <v>15150</v>
      </c>
      <c r="B5554" s="59" t="s">
        <v>15151</v>
      </c>
      <c r="C5554" s="59" t="s">
        <v>2896</v>
      </c>
      <c r="D5554" s="59" t="s">
        <v>18</v>
      </c>
      <c r="F5554" s="59" t="s">
        <v>5</v>
      </c>
      <c r="G5554" s="152" t="str">
        <f>VLOOKUP(D5554,sku归属!A:B,2,0)</f>
        <v>谭熹杰</v>
      </c>
    </row>
    <row r="5555" spans="1:13" s="59" customFormat="1" customHeight="1">
      <c r="A5555" s="59" t="s">
        <v>15152</v>
      </c>
      <c r="B5555" s="59" t="s">
        <v>15153</v>
      </c>
      <c r="C5555" s="59" t="s">
        <v>4596</v>
      </c>
      <c r="D5555" s="59" t="s">
        <v>18</v>
      </c>
      <c r="F5555" s="59" t="s">
        <v>5</v>
      </c>
      <c r="G5555" s="152" t="str">
        <f>VLOOKUP(D5555,sku归属!A:B,2,0)</f>
        <v>谭熹杰</v>
      </c>
    </row>
    <row r="5556" spans="1:13" s="59" customFormat="1" customHeight="1">
      <c r="A5556" s="59" t="s">
        <v>15154</v>
      </c>
      <c r="B5556" s="59" t="s">
        <v>15155</v>
      </c>
      <c r="C5556" s="59" t="s">
        <v>4599</v>
      </c>
      <c r="D5556" s="59" t="s">
        <v>18</v>
      </c>
      <c r="F5556" s="59" t="s">
        <v>5</v>
      </c>
      <c r="G5556" s="152" t="str">
        <f>VLOOKUP(D5556,sku归属!A:B,2,0)</f>
        <v>谭熹杰</v>
      </c>
    </row>
    <row r="5557" spans="1:13" s="59" customFormat="1" customHeight="1">
      <c r="A5557" s="59" t="s">
        <v>15156</v>
      </c>
      <c r="B5557" s="59" t="s">
        <v>15157</v>
      </c>
      <c r="C5557" s="59" t="s">
        <v>15158</v>
      </c>
      <c r="D5557" s="59" t="s">
        <v>18</v>
      </c>
      <c r="F5557" s="59" t="s">
        <v>5</v>
      </c>
      <c r="G5557" s="152" t="str">
        <f>VLOOKUP(D5557,sku归属!A:B,2,0)</f>
        <v>谭熹杰</v>
      </c>
    </row>
    <row r="5558" spans="1:13" s="59" customFormat="1" customHeight="1">
      <c r="A5558" s="59" t="s">
        <v>15159</v>
      </c>
      <c r="B5558" s="59" t="s">
        <v>15160</v>
      </c>
      <c r="C5558" s="59" t="s">
        <v>12524</v>
      </c>
      <c r="D5558" s="59" t="s">
        <v>18</v>
      </c>
      <c r="F5558" s="59" t="s">
        <v>5</v>
      </c>
      <c r="G5558" s="152" t="str">
        <f>VLOOKUP(D5558,sku归属!A:B,2,0)</f>
        <v>谭熹杰</v>
      </c>
    </row>
    <row r="5559" spans="1:13" s="59" customFormat="1" customHeight="1">
      <c r="A5559" s="59" t="s">
        <v>15161</v>
      </c>
      <c r="B5559" s="59" t="s">
        <v>15162</v>
      </c>
      <c r="C5559" s="59" t="s">
        <v>12527</v>
      </c>
      <c r="D5559" s="59" t="s">
        <v>18</v>
      </c>
      <c r="F5559" s="59" t="s">
        <v>5</v>
      </c>
      <c r="G5559" s="152" t="str">
        <f>VLOOKUP(D5559,sku归属!A:B,2,0)</f>
        <v>谭熹杰</v>
      </c>
    </row>
    <row r="5560" spans="1:13" s="59" customFormat="1" customHeight="1">
      <c r="A5560" s="59" t="s">
        <v>15163</v>
      </c>
      <c r="B5560" s="59" t="s">
        <v>15164</v>
      </c>
      <c r="C5560" s="59" t="s">
        <v>12530</v>
      </c>
      <c r="D5560" s="59" t="s">
        <v>18</v>
      </c>
      <c r="F5560" s="59" t="s">
        <v>5</v>
      </c>
      <c r="G5560" s="152" t="str">
        <f>VLOOKUP(D5560,sku归属!A:B,2,0)</f>
        <v>谭熹杰</v>
      </c>
    </row>
    <row r="5561" spans="1:13" s="59" customFormat="1" customHeight="1">
      <c r="A5561" s="59" t="s">
        <v>15165</v>
      </c>
      <c r="B5561" s="59" t="s">
        <v>15166</v>
      </c>
      <c r="C5561" s="59" t="s">
        <v>6163</v>
      </c>
      <c r="D5561" s="59" t="s">
        <v>18</v>
      </c>
      <c r="F5561" s="59" t="s">
        <v>5</v>
      </c>
      <c r="G5561" s="152" t="str">
        <f>VLOOKUP(D5561,sku归属!A:B,2,0)</f>
        <v>谭熹杰</v>
      </c>
    </row>
    <row r="5562" spans="1:13" s="59" customFormat="1" customHeight="1">
      <c r="A5562" s="59" t="s">
        <v>15167</v>
      </c>
      <c r="B5562" s="59" t="s">
        <v>15168</v>
      </c>
      <c r="C5562" s="59" t="s">
        <v>6166</v>
      </c>
      <c r="D5562" s="59" t="s">
        <v>18</v>
      </c>
      <c r="F5562" s="59" t="s">
        <v>5</v>
      </c>
      <c r="G5562" s="152" t="str">
        <f>VLOOKUP(D5562,sku归属!A:B,2,0)</f>
        <v>谭熹杰</v>
      </c>
    </row>
    <row r="5563" spans="1:13" s="59" customFormat="1" customHeight="1">
      <c r="A5563" s="59" t="s">
        <v>15169</v>
      </c>
      <c r="B5563" s="59" t="s">
        <v>15170</v>
      </c>
      <c r="C5563" s="59" t="s">
        <v>6169</v>
      </c>
      <c r="D5563" s="59" t="s">
        <v>18</v>
      </c>
      <c r="F5563" s="59" t="s">
        <v>5</v>
      </c>
      <c r="G5563" s="152" t="str">
        <f>VLOOKUP(D5563,sku归属!A:B,2,0)</f>
        <v>谭熹杰</v>
      </c>
    </row>
    <row r="5564" spans="1:13" s="59" customFormat="1" customHeight="1">
      <c r="A5564" s="59" t="s">
        <v>15171</v>
      </c>
      <c r="B5564" s="59" t="s">
        <v>15172</v>
      </c>
      <c r="C5564" s="59" t="s">
        <v>6154</v>
      </c>
      <c r="D5564" s="59" t="s">
        <v>18</v>
      </c>
      <c r="F5564" s="59" t="s">
        <v>5</v>
      </c>
      <c r="G5564" s="152" t="str">
        <f>VLOOKUP(D5564,sku归属!A:B,2,0)</f>
        <v>谭熹杰</v>
      </c>
    </row>
    <row r="5565" spans="1:13" s="59" customFormat="1" customHeight="1">
      <c r="A5565" s="59" t="s">
        <v>15173</v>
      </c>
      <c r="B5565" s="59" t="s">
        <v>15174</v>
      </c>
      <c r="C5565" s="59" t="s">
        <v>6157</v>
      </c>
      <c r="D5565" s="59" t="s">
        <v>18</v>
      </c>
      <c r="F5565" s="59" t="s">
        <v>5</v>
      </c>
      <c r="G5565" s="152" t="str">
        <f>VLOOKUP(D5565,sku归属!A:B,2,0)</f>
        <v>谭熹杰</v>
      </c>
    </row>
    <row r="5566" spans="1:13" s="59" customFormat="1" customHeight="1">
      <c r="A5566" s="59" t="s">
        <v>15175</v>
      </c>
      <c r="B5566" s="59" t="s">
        <v>15176</v>
      </c>
      <c r="C5566" s="59" t="s">
        <v>6160</v>
      </c>
      <c r="D5566" s="59" t="s">
        <v>18</v>
      </c>
      <c r="F5566" s="59" t="s">
        <v>5</v>
      </c>
      <c r="G5566" s="152" t="str">
        <f>VLOOKUP(D5566,sku归属!A:B,2,0)</f>
        <v>谭熹杰</v>
      </c>
    </row>
    <row r="5567" spans="1:13" s="59" customFormat="1" customHeight="1">
      <c r="A5567" s="59" t="s">
        <v>15177</v>
      </c>
      <c r="B5567" s="59" t="s">
        <v>15178</v>
      </c>
      <c r="C5567" s="59" t="s">
        <v>1635</v>
      </c>
      <c r="D5567" s="59" t="s">
        <v>18</v>
      </c>
      <c r="F5567" s="59" t="s">
        <v>5</v>
      </c>
      <c r="G5567" s="152" t="str">
        <f>VLOOKUP(D5567,sku归属!A:B,2,0)</f>
        <v>谭熹杰</v>
      </c>
    </row>
    <row r="5568" spans="1:13" s="59" customFormat="1" customHeight="1">
      <c r="A5568" s="59" t="s">
        <v>15179</v>
      </c>
      <c r="B5568" s="59" t="s">
        <v>15180</v>
      </c>
      <c r="C5568" s="59" t="s">
        <v>1632</v>
      </c>
      <c r="D5568" s="59" t="s">
        <v>18</v>
      </c>
      <c r="F5568" s="59" t="s">
        <v>5</v>
      </c>
      <c r="G5568" s="152" t="str">
        <f>VLOOKUP(D5568,sku归属!A:B,2,0)</f>
        <v>谭熹杰</v>
      </c>
    </row>
    <row r="5569" spans="1:13" s="59" customFormat="1" customHeight="1">
      <c r="A5569" s="59" t="s">
        <v>15181</v>
      </c>
      <c r="B5569" s="59" t="s">
        <v>15182</v>
      </c>
      <c r="C5569" s="59" t="s">
        <v>1638</v>
      </c>
      <c r="D5569" s="59" t="s">
        <v>18</v>
      </c>
      <c r="F5569" s="59" t="s">
        <v>5</v>
      </c>
      <c r="G5569" s="152" t="str">
        <f>VLOOKUP(D5569,sku归属!A:B,2,0)</f>
        <v>谭熹杰</v>
      </c>
    </row>
    <row r="5570" spans="1:13" s="59" customFormat="1" customHeight="1">
      <c r="A5570" s="59" t="s">
        <v>15183</v>
      </c>
      <c r="B5570" s="59" t="s">
        <v>15184</v>
      </c>
      <c r="C5570" s="59" t="s">
        <v>8442</v>
      </c>
      <c r="D5570" s="59" t="s">
        <v>18</v>
      </c>
      <c r="F5570" s="59" t="s">
        <v>5</v>
      </c>
      <c r="G5570" s="152" t="str">
        <f>VLOOKUP(D5570,sku归属!A:B,2,0)</f>
        <v>谭熹杰</v>
      </c>
    </row>
    <row r="5571" spans="1:13" s="59" customFormat="1" customHeight="1">
      <c r="A5571" s="59" t="s">
        <v>15185</v>
      </c>
      <c r="B5571" s="59" t="s">
        <v>15186</v>
      </c>
      <c r="C5571" s="59" t="s">
        <v>15187</v>
      </c>
      <c r="D5571" s="59" t="s">
        <v>18</v>
      </c>
      <c r="F5571" s="59" t="s">
        <v>5</v>
      </c>
      <c r="G5571" s="152" t="str">
        <f>VLOOKUP(D5571,sku归属!A:B,2,0)</f>
        <v>谭熹杰</v>
      </c>
    </row>
    <row r="5572" spans="1:13" s="59" customFormat="1" customHeight="1">
      <c r="A5572" s="59" t="s">
        <v>15188</v>
      </c>
      <c r="B5572" s="59" t="s">
        <v>15189</v>
      </c>
      <c r="C5572" s="59" t="s">
        <v>15190</v>
      </c>
      <c r="D5572" s="59" t="s">
        <v>18</v>
      </c>
      <c r="F5572" s="59" t="s">
        <v>5</v>
      </c>
      <c r="G5572" s="152" t="str">
        <f>VLOOKUP(D5572,sku归属!A:B,2,0)</f>
        <v>谭熹杰</v>
      </c>
    </row>
    <row r="5573" spans="1:13" s="59" customFormat="1" customHeight="1">
      <c r="A5573" s="59" t="s">
        <v>15191</v>
      </c>
      <c r="B5573" s="59" t="s">
        <v>15192</v>
      </c>
      <c r="C5573" s="59" t="s">
        <v>15193</v>
      </c>
      <c r="D5573" s="59" t="s">
        <v>18</v>
      </c>
      <c r="F5573" s="59" t="s">
        <v>5</v>
      </c>
      <c r="G5573" s="152" t="str">
        <f>VLOOKUP(D5573,sku归属!A:B,2,0)</f>
        <v>谭熹杰</v>
      </c>
    </row>
    <row r="5574" spans="1:13" s="59" customFormat="1" customHeight="1">
      <c r="A5574" s="59" t="s">
        <v>15194</v>
      </c>
      <c r="B5574" s="59" t="s">
        <v>15195</v>
      </c>
      <c r="C5574" s="59" t="s">
        <v>3887</v>
      </c>
      <c r="D5574" s="59" t="s">
        <v>18</v>
      </c>
      <c r="F5574" s="59" t="s">
        <v>5</v>
      </c>
      <c r="G5574" s="152" t="str">
        <f>VLOOKUP(D5574,sku归属!A:B,2,0)</f>
        <v>谭熹杰</v>
      </c>
    </row>
    <row r="5575" spans="1:13" s="59" customFormat="1" customHeight="1">
      <c r="A5575" s="59" t="s">
        <v>15196</v>
      </c>
      <c r="B5575" s="59" t="s">
        <v>15197</v>
      </c>
      <c r="C5575" s="59" t="s">
        <v>3893</v>
      </c>
      <c r="D5575" s="59" t="s">
        <v>18</v>
      </c>
      <c r="F5575" s="59" t="s">
        <v>5</v>
      </c>
      <c r="G5575" s="152" t="str">
        <f>VLOOKUP(D5575,sku归属!A:B,2,0)</f>
        <v>谭熹杰</v>
      </c>
    </row>
    <row r="5576" spans="1:13" s="59" customFormat="1" customHeight="1">
      <c r="A5576" s="59" t="s">
        <v>15198</v>
      </c>
      <c r="B5576" s="59" t="s">
        <v>15199</v>
      </c>
      <c r="C5576" s="59" t="s">
        <v>15200</v>
      </c>
      <c r="D5576" s="59" t="s">
        <v>18</v>
      </c>
      <c r="F5576" s="59" t="s">
        <v>5</v>
      </c>
      <c r="G5576" s="152" t="str">
        <f>VLOOKUP(D5576,sku归属!A:B,2,0)</f>
        <v>谭熹杰</v>
      </c>
    </row>
    <row r="5577" spans="1:13" s="59" customFormat="1" customHeight="1">
      <c r="A5577" s="59" t="s">
        <v>15201</v>
      </c>
      <c r="B5577" s="59" t="s">
        <v>15202</v>
      </c>
      <c r="C5577" s="59" t="s">
        <v>4813</v>
      </c>
      <c r="D5577" s="59" t="s">
        <v>18</v>
      </c>
      <c r="F5577" s="59" t="s">
        <v>5</v>
      </c>
      <c r="G5577" s="152" t="str">
        <f>VLOOKUP(D5577,sku归属!A:B,2,0)</f>
        <v>谭熹杰</v>
      </c>
    </row>
    <row r="5578" spans="1:13" s="59" customFormat="1" customHeight="1">
      <c r="A5578" s="59" t="s">
        <v>15203</v>
      </c>
      <c r="B5578" s="59" t="s">
        <v>15204</v>
      </c>
      <c r="C5578" s="59" t="s">
        <v>4819</v>
      </c>
      <c r="D5578" s="59" t="s">
        <v>18</v>
      </c>
      <c r="F5578" s="59" t="s">
        <v>5</v>
      </c>
      <c r="G5578" s="152" t="str">
        <f>VLOOKUP(D5578,sku归属!A:B,2,0)</f>
        <v>谭熹杰</v>
      </c>
    </row>
    <row r="5579" spans="1:13" s="59" customFormat="1" customHeight="1">
      <c r="A5579" s="59" t="s">
        <v>15205</v>
      </c>
      <c r="B5579" s="59" t="s">
        <v>15206</v>
      </c>
      <c r="C5579" s="59" t="s">
        <v>4816</v>
      </c>
      <c r="D5579" s="59" t="s">
        <v>18</v>
      </c>
      <c r="F5579" s="59" t="s">
        <v>5</v>
      </c>
      <c r="G5579" s="152" t="str">
        <f>VLOOKUP(D5579,sku归属!A:B,2,0)</f>
        <v>谭熹杰</v>
      </c>
    </row>
    <row r="5580" spans="1:13" s="59" customFormat="1" customHeight="1">
      <c r="A5580" s="59" t="s">
        <v>15207</v>
      </c>
      <c r="B5580" s="59" t="s">
        <v>15208</v>
      </c>
      <c r="C5580" s="59" t="s">
        <v>15002</v>
      </c>
      <c r="D5580" s="59" t="s">
        <v>18</v>
      </c>
      <c r="F5580" s="59" t="s">
        <v>5</v>
      </c>
      <c r="G5580" s="152" t="str">
        <f>VLOOKUP(D5580,sku归属!A:B,2,0)</f>
        <v>谭熹杰</v>
      </c>
    </row>
    <row r="5581" spans="1:13" s="59" customFormat="1" customHeight="1">
      <c r="A5581" s="59" t="s">
        <v>15209</v>
      </c>
      <c r="B5581" s="59" t="s">
        <v>15210</v>
      </c>
      <c r="C5581" s="59" t="s">
        <v>14999</v>
      </c>
      <c r="D5581" s="59" t="s">
        <v>18</v>
      </c>
      <c r="F5581" s="59" t="s">
        <v>5</v>
      </c>
      <c r="G5581" s="152" t="str">
        <f>VLOOKUP(D5581,sku归属!A:B,2,0)</f>
        <v>谭熹杰</v>
      </c>
    </row>
    <row r="5582" spans="1:13" s="59" customFormat="1" customHeight="1">
      <c r="A5582" s="59" t="s">
        <v>15211</v>
      </c>
      <c r="B5582" s="59" t="s">
        <v>15212</v>
      </c>
      <c r="C5582" s="59" t="s">
        <v>15005</v>
      </c>
      <c r="D5582" s="59" t="s">
        <v>18</v>
      </c>
      <c r="F5582" s="59" t="s">
        <v>5</v>
      </c>
      <c r="G5582" s="152" t="str">
        <f>VLOOKUP(D5582,sku归属!A:B,2,0)</f>
        <v>谭熹杰</v>
      </c>
    </row>
    <row r="5583" spans="1:13" s="59" customFormat="1" customHeight="1">
      <c r="A5583" s="59" t="s">
        <v>15213</v>
      </c>
      <c r="B5583" s="59" t="s">
        <v>15214</v>
      </c>
      <c r="C5583" s="59" t="s">
        <v>14996</v>
      </c>
      <c r="D5583" s="59" t="s">
        <v>18</v>
      </c>
      <c r="F5583" s="59" t="s">
        <v>5</v>
      </c>
      <c r="G5583" s="152" t="str">
        <f>VLOOKUP(D5583,sku归属!A:B,2,0)</f>
        <v>谭熹杰</v>
      </c>
    </row>
    <row r="5584" spans="1:13" s="59" customFormat="1" customHeight="1">
      <c r="A5584" s="59" t="s">
        <v>15215</v>
      </c>
      <c r="B5584" s="59" t="s">
        <v>15216</v>
      </c>
      <c r="C5584" s="59" t="s">
        <v>15217</v>
      </c>
      <c r="D5584" s="59" t="s">
        <v>18</v>
      </c>
      <c r="F5584" s="59" t="s">
        <v>5</v>
      </c>
      <c r="G5584" s="152" t="str">
        <f>VLOOKUP(D5584,sku归属!A:B,2,0)</f>
        <v>谭熹杰</v>
      </c>
    </row>
    <row r="5585" spans="1:13" s="59" customFormat="1" customHeight="1">
      <c r="A5585" s="59" t="s">
        <v>15218</v>
      </c>
      <c r="B5585" s="59" t="s">
        <v>15219</v>
      </c>
      <c r="C5585" s="59" t="s">
        <v>15220</v>
      </c>
      <c r="D5585" s="59" t="s">
        <v>18</v>
      </c>
      <c r="F5585" s="59" t="s">
        <v>5</v>
      </c>
      <c r="G5585" s="152" t="str">
        <f>VLOOKUP(D5585,sku归属!A:B,2,0)</f>
        <v>谭熹杰</v>
      </c>
    </row>
    <row r="5586" spans="1:13" s="59" customFormat="1" customHeight="1">
      <c r="A5586" s="59" t="s">
        <v>15221</v>
      </c>
      <c r="B5586" s="59" t="s">
        <v>15222</v>
      </c>
      <c r="C5586" s="59" t="s">
        <v>15223</v>
      </c>
      <c r="D5586" s="59" t="s">
        <v>18</v>
      </c>
      <c r="F5586" s="59" t="s">
        <v>5</v>
      </c>
      <c r="G5586" s="152" t="str">
        <f>VLOOKUP(D5586,sku归属!A:B,2,0)</f>
        <v>谭熹杰</v>
      </c>
    </row>
    <row r="5587" spans="1:13" s="59" customFormat="1" customHeight="1">
      <c r="A5587" s="59" t="s">
        <v>15224</v>
      </c>
      <c r="B5587" s="59" t="s">
        <v>15225</v>
      </c>
      <c r="C5587" s="59" t="s">
        <v>15226</v>
      </c>
      <c r="D5587" s="59" t="s">
        <v>18</v>
      </c>
      <c r="F5587" s="59" t="s">
        <v>5</v>
      </c>
      <c r="G5587" s="152" t="str">
        <f>VLOOKUP(D5587,sku归属!A:B,2,0)</f>
        <v>谭熹杰</v>
      </c>
    </row>
    <row r="5588" spans="1:13" s="59" customFormat="1" customHeight="1">
      <c r="A5588" s="59" t="s">
        <v>15227</v>
      </c>
      <c r="B5588" s="59" t="s">
        <v>15228</v>
      </c>
      <c r="C5588" s="59" t="s">
        <v>15229</v>
      </c>
      <c r="D5588" s="59" t="s">
        <v>18</v>
      </c>
      <c r="F5588" s="59" t="s">
        <v>5</v>
      </c>
      <c r="G5588" s="152" t="str">
        <f>VLOOKUP(D5588,sku归属!A:B,2,0)</f>
        <v>谭熹杰</v>
      </c>
    </row>
    <row r="5589" spans="1:13" s="59" customFormat="1" customHeight="1">
      <c r="A5589" s="59" t="s">
        <v>15230</v>
      </c>
      <c r="B5589" s="59" t="s">
        <v>15231</v>
      </c>
      <c r="C5589" s="59" t="s">
        <v>15232</v>
      </c>
      <c r="D5589" s="59" t="s">
        <v>18</v>
      </c>
      <c r="F5589" s="59" t="s">
        <v>5</v>
      </c>
      <c r="G5589" s="152" t="str">
        <f>VLOOKUP(D5589,sku归属!A:B,2,0)</f>
        <v>谭熹杰</v>
      </c>
    </row>
    <row r="5590" spans="1:13" s="59" customFormat="1" customHeight="1">
      <c r="A5590" s="59" t="s">
        <v>15233</v>
      </c>
      <c r="B5590" s="59" t="s">
        <v>15234</v>
      </c>
      <c r="C5590" s="59" t="s">
        <v>15235</v>
      </c>
      <c r="D5590" s="59" t="s">
        <v>18</v>
      </c>
      <c r="F5590" s="59" t="s">
        <v>5</v>
      </c>
      <c r="G5590" s="152" t="str">
        <f>VLOOKUP(D5590,sku归属!A:B,2,0)</f>
        <v>谭熹杰</v>
      </c>
    </row>
    <row r="5591" spans="1:13" s="59" customFormat="1" customHeight="1">
      <c r="A5591" s="59" t="s">
        <v>15236</v>
      </c>
      <c r="B5591" s="59" t="s">
        <v>15237</v>
      </c>
      <c r="C5591" s="59" t="s">
        <v>15238</v>
      </c>
      <c r="D5591" s="59" t="s">
        <v>18</v>
      </c>
      <c r="F5591" s="59" t="s">
        <v>5</v>
      </c>
      <c r="G5591" s="152" t="str">
        <f>VLOOKUP(D5591,sku归属!A:B,2,0)</f>
        <v>谭熹杰</v>
      </c>
    </row>
    <row r="5592" spans="1:13" s="59" customFormat="1" customHeight="1">
      <c r="A5592" s="59" t="s">
        <v>15239</v>
      </c>
      <c r="B5592" s="59" t="s">
        <v>15240</v>
      </c>
      <c r="C5592" s="59" t="s">
        <v>15241</v>
      </c>
      <c r="D5592" s="59" t="s">
        <v>18</v>
      </c>
      <c r="F5592" s="59" t="s">
        <v>5</v>
      </c>
      <c r="G5592" s="152" t="str">
        <f>VLOOKUP(D5592,sku归属!A:B,2,0)</f>
        <v>谭熹杰</v>
      </c>
    </row>
    <row r="5593" spans="1:13" s="59" customFormat="1" customHeight="1">
      <c r="A5593" s="59" t="s">
        <v>15242</v>
      </c>
      <c r="B5593" s="59" t="s">
        <v>15243</v>
      </c>
      <c r="C5593" s="59" t="s">
        <v>15244</v>
      </c>
      <c r="D5593" s="59" t="s">
        <v>18</v>
      </c>
      <c r="F5593" s="59" t="s">
        <v>5</v>
      </c>
      <c r="G5593" s="152" t="str">
        <f>VLOOKUP(D5593,sku归属!A:B,2,0)</f>
        <v>谭熹杰</v>
      </c>
    </row>
    <row r="5594" spans="1:13" s="59" customFormat="1" customHeight="1">
      <c r="A5594" s="59" t="s">
        <v>15245</v>
      </c>
      <c r="B5594" s="59" t="s">
        <v>15246</v>
      </c>
      <c r="C5594" s="59" t="s">
        <v>15247</v>
      </c>
      <c r="D5594" s="59" t="s">
        <v>18</v>
      </c>
      <c r="F5594" s="59" t="s">
        <v>5</v>
      </c>
      <c r="G5594" s="152" t="str">
        <f>VLOOKUP(D5594,sku归属!A:B,2,0)</f>
        <v>谭熹杰</v>
      </c>
    </row>
    <row r="5595" spans="1:13" s="59" customFormat="1" customHeight="1">
      <c r="A5595" s="59" t="s">
        <v>15248</v>
      </c>
      <c r="B5595" s="59" t="s">
        <v>15249</v>
      </c>
      <c r="C5595" s="59" t="s">
        <v>15250</v>
      </c>
      <c r="D5595" s="59" t="s">
        <v>18</v>
      </c>
      <c r="F5595" s="59" t="s">
        <v>5</v>
      </c>
      <c r="G5595" s="152" t="str">
        <f>VLOOKUP(D5595,sku归属!A:B,2,0)</f>
        <v>谭熹杰</v>
      </c>
    </row>
    <row r="5596" spans="1:13" s="59" customFormat="1" customHeight="1">
      <c r="A5596" s="59" t="s">
        <v>15251</v>
      </c>
      <c r="B5596" s="59" t="s">
        <v>15252</v>
      </c>
      <c r="C5596" s="59" t="s">
        <v>15253</v>
      </c>
      <c r="D5596" s="59" t="s">
        <v>18</v>
      </c>
      <c r="F5596" s="59" t="s">
        <v>5</v>
      </c>
      <c r="G5596" s="152" t="str">
        <f>VLOOKUP(D5596,sku归属!A:B,2,0)</f>
        <v>谭熹杰</v>
      </c>
    </row>
    <row r="5597" spans="1:13" s="59" customFormat="1" customHeight="1">
      <c r="A5597" s="59" t="s">
        <v>15254</v>
      </c>
      <c r="B5597" s="59" t="s">
        <v>15255</v>
      </c>
      <c r="C5597" s="59" t="s">
        <v>15256</v>
      </c>
      <c r="D5597" s="59" t="s">
        <v>18</v>
      </c>
      <c r="F5597" s="59" t="s">
        <v>5</v>
      </c>
      <c r="G5597" s="152" t="str">
        <f>VLOOKUP(D5597,sku归属!A:B,2,0)</f>
        <v>谭熹杰</v>
      </c>
    </row>
    <row r="5598" spans="1:13" s="59" customFormat="1" customHeight="1">
      <c r="A5598" s="59" t="s">
        <v>15257</v>
      </c>
      <c r="B5598" s="59" t="s">
        <v>15258</v>
      </c>
      <c r="C5598" s="59" t="s">
        <v>12635</v>
      </c>
      <c r="D5598" s="59" t="s">
        <v>18</v>
      </c>
      <c r="F5598" s="59" t="s">
        <v>5</v>
      </c>
      <c r="G5598" s="152" t="str">
        <f>VLOOKUP(D5598,sku归属!A:B,2,0)</f>
        <v>谭熹杰</v>
      </c>
    </row>
    <row r="5599" spans="1:13" s="59" customFormat="1" customHeight="1">
      <c r="A5599" s="59" t="s">
        <v>15259</v>
      </c>
      <c r="B5599" s="59" t="s">
        <v>15260</v>
      </c>
      <c r="C5599" s="59" t="s">
        <v>12638</v>
      </c>
      <c r="D5599" s="59" t="s">
        <v>18</v>
      </c>
      <c r="F5599" s="59" t="s">
        <v>5</v>
      </c>
      <c r="G5599" s="152" t="str">
        <f>VLOOKUP(D5599,sku归属!A:B,2,0)</f>
        <v>谭熹杰</v>
      </c>
    </row>
    <row r="5600" spans="1:13" s="59" customFormat="1" customHeight="1">
      <c r="A5600" s="59" t="s">
        <v>15261</v>
      </c>
      <c r="B5600" s="59" t="s">
        <v>15262</v>
      </c>
      <c r="C5600" s="59" t="s">
        <v>15263</v>
      </c>
      <c r="D5600" s="59" t="s">
        <v>18</v>
      </c>
      <c r="F5600" s="59" t="s">
        <v>5</v>
      </c>
      <c r="G5600" s="152" t="str">
        <f>VLOOKUP(D5600,sku归属!A:B,2,0)</f>
        <v>谭熹杰</v>
      </c>
    </row>
    <row r="5601" spans="1:13" s="59" customFormat="1" customHeight="1">
      <c r="A5601" s="59" t="s">
        <v>15264</v>
      </c>
      <c r="B5601" s="59" t="s">
        <v>15265</v>
      </c>
      <c r="C5601" s="59" t="s">
        <v>15266</v>
      </c>
      <c r="D5601" s="59" t="s">
        <v>18</v>
      </c>
      <c r="F5601" s="59" t="s">
        <v>5</v>
      </c>
      <c r="G5601" s="152" t="str">
        <f>VLOOKUP(D5601,sku归属!A:B,2,0)</f>
        <v>谭熹杰</v>
      </c>
    </row>
    <row r="5602" spans="1:13" s="59" customFormat="1" customHeight="1">
      <c r="A5602" s="59" t="s">
        <v>15267</v>
      </c>
      <c r="B5602" s="59" t="s">
        <v>15268</v>
      </c>
      <c r="C5602" s="59" t="s">
        <v>15269</v>
      </c>
      <c r="D5602" s="59" t="s">
        <v>18</v>
      </c>
      <c r="F5602" s="59" t="s">
        <v>5</v>
      </c>
      <c r="G5602" s="152" t="str">
        <f>VLOOKUP(D5602,sku归属!A:B,2,0)</f>
        <v>谭熹杰</v>
      </c>
    </row>
    <row r="5603" spans="1:13" s="59" customFormat="1" customHeight="1">
      <c r="A5603" s="59" t="s">
        <v>15270</v>
      </c>
      <c r="B5603" s="59" t="s">
        <v>15271</v>
      </c>
      <c r="C5603" s="59" t="s">
        <v>15272</v>
      </c>
      <c r="D5603" s="59" t="s">
        <v>18</v>
      </c>
      <c r="F5603" s="59" t="s">
        <v>5</v>
      </c>
      <c r="G5603" s="152" t="str">
        <f>VLOOKUP(D5603,sku归属!A:B,2,0)</f>
        <v>谭熹杰</v>
      </c>
    </row>
    <row r="5604" spans="1:13" s="59" customFormat="1" customHeight="1">
      <c r="A5604" s="59" t="s">
        <v>15273</v>
      </c>
      <c r="B5604" s="59" t="s">
        <v>15274</v>
      </c>
      <c r="C5604" s="59" t="s">
        <v>15275</v>
      </c>
      <c r="D5604" s="59" t="s">
        <v>18</v>
      </c>
      <c r="F5604" s="59" t="s">
        <v>5</v>
      </c>
      <c r="G5604" s="152" t="str">
        <f>VLOOKUP(D5604,sku归属!A:B,2,0)</f>
        <v>谭熹杰</v>
      </c>
    </row>
    <row r="5605" spans="1:13" s="59" customFormat="1" customHeight="1">
      <c r="A5605" s="59" t="s">
        <v>15276</v>
      </c>
      <c r="B5605" s="59" t="s">
        <v>15277</v>
      </c>
      <c r="C5605" s="59" t="s">
        <v>15278</v>
      </c>
      <c r="D5605" s="59" t="s">
        <v>18</v>
      </c>
      <c r="F5605" s="59" t="s">
        <v>5</v>
      </c>
      <c r="G5605" s="152" t="str">
        <f>VLOOKUP(D5605,sku归属!A:B,2,0)</f>
        <v>谭熹杰</v>
      </c>
    </row>
    <row r="5606" spans="1:13" s="59" customFormat="1" customHeight="1">
      <c r="A5606" s="59" t="s">
        <v>15279</v>
      </c>
      <c r="B5606" s="59" t="s">
        <v>15280</v>
      </c>
      <c r="C5606" s="59" t="s">
        <v>15281</v>
      </c>
      <c r="D5606" s="59" t="s">
        <v>18</v>
      </c>
      <c r="F5606" s="59" t="s">
        <v>5</v>
      </c>
      <c r="G5606" s="152" t="str">
        <f>VLOOKUP(D5606,sku归属!A:B,2,0)</f>
        <v>谭熹杰</v>
      </c>
    </row>
    <row r="5607" spans="1:13" s="59" customFormat="1" customHeight="1">
      <c r="A5607" s="59" t="s">
        <v>15282</v>
      </c>
      <c r="B5607" s="59" t="s">
        <v>15283</v>
      </c>
      <c r="C5607" s="59" t="s">
        <v>15284</v>
      </c>
      <c r="D5607" s="59" t="s">
        <v>18</v>
      </c>
      <c r="F5607" s="59" t="s">
        <v>5</v>
      </c>
      <c r="G5607" s="152" t="str">
        <f>VLOOKUP(D5607,sku归属!A:B,2,0)</f>
        <v>谭熹杰</v>
      </c>
    </row>
    <row r="5608" spans="1:13" s="59" customFormat="1" customHeight="1">
      <c r="A5608" s="59" t="s">
        <v>15285</v>
      </c>
      <c r="B5608" s="59" t="s">
        <v>15286</v>
      </c>
      <c r="C5608" s="59" t="s">
        <v>15287</v>
      </c>
      <c r="D5608" s="59" t="s">
        <v>18</v>
      </c>
      <c r="F5608" s="59" t="s">
        <v>5</v>
      </c>
      <c r="G5608" s="152" t="str">
        <f>VLOOKUP(D5608,sku归属!A:B,2,0)</f>
        <v>谭熹杰</v>
      </c>
    </row>
    <row r="5609" spans="1:13" s="59" customFormat="1" customHeight="1">
      <c r="A5609" s="59" t="s">
        <v>15288</v>
      </c>
      <c r="B5609" s="59" t="s">
        <v>15289</v>
      </c>
      <c r="C5609" s="59" t="s">
        <v>15290</v>
      </c>
      <c r="D5609" s="59" t="s">
        <v>18</v>
      </c>
      <c r="F5609" s="59" t="s">
        <v>5</v>
      </c>
      <c r="G5609" s="152" t="str">
        <f>VLOOKUP(D5609,sku归属!A:B,2,0)</f>
        <v>谭熹杰</v>
      </c>
    </row>
    <row r="5610" spans="1:13" s="59" customFormat="1" customHeight="1">
      <c r="A5610" s="59" t="s">
        <v>15291</v>
      </c>
      <c r="B5610" s="59" t="s">
        <v>15292</v>
      </c>
      <c r="C5610" s="59" t="s">
        <v>12624</v>
      </c>
      <c r="D5610" s="59" t="s">
        <v>18</v>
      </c>
      <c r="F5610" s="59" t="s">
        <v>5</v>
      </c>
      <c r="G5610" s="152" t="str">
        <f>VLOOKUP(D5610,sku归属!A:B,2,0)</f>
        <v>谭熹杰</v>
      </c>
    </row>
    <row r="5611" spans="1:13" s="59" customFormat="1" customHeight="1">
      <c r="A5611" s="59" t="s">
        <v>15293</v>
      </c>
      <c r="B5611" s="59" t="s">
        <v>15294</v>
      </c>
      <c r="C5611" s="59" t="s">
        <v>12621</v>
      </c>
      <c r="D5611" s="59" t="s">
        <v>18</v>
      </c>
      <c r="F5611" s="59" t="s">
        <v>5</v>
      </c>
      <c r="G5611" s="152" t="str">
        <f>VLOOKUP(D5611,sku归属!A:B,2,0)</f>
        <v>谭熹杰</v>
      </c>
    </row>
    <row r="5612" spans="1:13" s="59" customFormat="1" customHeight="1">
      <c r="A5612" s="59" t="s">
        <v>15295</v>
      </c>
      <c r="B5612" s="59" t="s">
        <v>15296</v>
      </c>
      <c r="C5612" s="59" t="s">
        <v>15297</v>
      </c>
      <c r="D5612" s="59" t="s">
        <v>18</v>
      </c>
      <c r="F5612" s="59" t="s">
        <v>5</v>
      </c>
      <c r="G5612" s="152" t="str">
        <f>VLOOKUP(D5612,sku归属!A:B,2,0)</f>
        <v>谭熹杰</v>
      </c>
    </row>
    <row r="5613" spans="1:13" s="59" customFormat="1" customHeight="1">
      <c r="A5613" s="59" t="s">
        <v>15298</v>
      </c>
      <c r="B5613" s="59" t="s">
        <v>15299</v>
      </c>
      <c r="C5613" s="59" t="s">
        <v>15300</v>
      </c>
      <c r="D5613" s="59" t="s">
        <v>18</v>
      </c>
      <c r="F5613" s="59" t="s">
        <v>5</v>
      </c>
      <c r="G5613" s="152" t="str">
        <f>VLOOKUP(D5613,sku归属!A:B,2,0)</f>
        <v>谭熹杰</v>
      </c>
    </row>
    <row r="5614" spans="1:13" s="59" customFormat="1" customHeight="1">
      <c r="A5614" s="59" t="s">
        <v>15301</v>
      </c>
      <c r="B5614" s="59" t="s">
        <v>15302</v>
      </c>
      <c r="C5614" s="59" t="s">
        <v>15303</v>
      </c>
      <c r="D5614" s="59" t="s">
        <v>18</v>
      </c>
      <c r="F5614" s="59" t="s">
        <v>5</v>
      </c>
      <c r="G5614" s="152" t="str">
        <f>VLOOKUP(D5614,sku归属!A:B,2,0)</f>
        <v>谭熹杰</v>
      </c>
    </row>
    <row r="5615" spans="1:13" s="59" customFormat="1" customHeight="1">
      <c r="A5615" s="59" t="s">
        <v>15304</v>
      </c>
      <c r="B5615" s="59" t="s">
        <v>15305</v>
      </c>
      <c r="C5615" s="59" t="s">
        <v>15306</v>
      </c>
      <c r="D5615" s="59" t="s">
        <v>18</v>
      </c>
      <c r="F5615" s="59" t="s">
        <v>5</v>
      </c>
      <c r="G5615" s="152" t="str">
        <f>VLOOKUP(D5615,sku归属!A:B,2,0)</f>
        <v>谭熹杰</v>
      </c>
    </row>
    <row r="5616" spans="1:13" s="59" customFormat="1" customHeight="1">
      <c r="A5616" s="59" t="s">
        <v>15307</v>
      </c>
      <c r="B5616" s="59" t="s">
        <v>15308</v>
      </c>
      <c r="C5616" s="59" t="s">
        <v>15309</v>
      </c>
      <c r="D5616" s="59" t="s">
        <v>18</v>
      </c>
      <c r="F5616" s="59" t="s">
        <v>5</v>
      </c>
      <c r="G5616" s="152" t="str">
        <f>VLOOKUP(D5616,sku归属!A:B,2,0)</f>
        <v>谭熹杰</v>
      </c>
    </row>
    <row r="5617" spans="1:13" s="59" customFormat="1" customHeight="1">
      <c r="A5617" s="59" t="s">
        <v>15310</v>
      </c>
      <c r="B5617" s="59" t="s">
        <v>15311</v>
      </c>
      <c r="C5617" s="59" t="s">
        <v>15312</v>
      </c>
      <c r="D5617" s="59" t="s">
        <v>18</v>
      </c>
      <c r="F5617" s="59" t="s">
        <v>5</v>
      </c>
      <c r="G5617" s="152" t="str">
        <f>VLOOKUP(D5617,sku归属!A:B,2,0)</f>
        <v>谭熹杰</v>
      </c>
    </row>
    <row r="5618" spans="1:13" s="59" customFormat="1" customHeight="1">
      <c r="A5618" s="59" t="s">
        <v>15313</v>
      </c>
      <c r="B5618" s="59" t="s">
        <v>15314</v>
      </c>
      <c r="C5618" s="59" t="s">
        <v>15315</v>
      </c>
      <c r="D5618" s="59" t="s">
        <v>18</v>
      </c>
      <c r="F5618" s="59" t="s">
        <v>5</v>
      </c>
      <c r="G5618" s="152" t="str">
        <f>VLOOKUP(D5618,sku归属!A:B,2,0)</f>
        <v>谭熹杰</v>
      </c>
    </row>
    <row r="5619" spans="1:13" s="59" customFormat="1" customHeight="1">
      <c r="A5619" s="59" t="s">
        <v>15316</v>
      </c>
      <c r="B5619" s="59" t="s">
        <v>15317</v>
      </c>
      <c r="C5619" s="59" t="s">
        <v>15318</v>
      </c>
      <c r="D5619" s="59" t="s">
        <v>18</v>
      </c>
      <c r="F5619" s="59" t="s">
        <v>5</v>
      </c>
      <c r="G5619" s="152" t="str">
        <f>VLOOKUP(D5619,sku归属!A:B,2,0)</f>
        <v>谭熹杰</v>
      </c>
    </row>
    <row r="5620" spans="1:13" s="59" customFormat="1" customHeight="1">
      <c r="A5620" s="59" t="s">
        <v>15319</v>
      </c>
      <c r="B5620" s="59" t="s">
        <v>15320</v>
      </c>
      <c r="C5620" s="59" t="s">
        <v>15321</v>
      </c>
      <c r="D5620" s="59" t="s">
        <v>18</v>
      </c>
      <c r="F5620" s="59" t="s">
        <v>5</v>
      </c>
      <c r="G5620" s="152" t="str">
        <f>VLOOKUP(D5620,sku归属!A:B,2,0)</f>
        <v>谭熹杰</v>
      </c>
    </row>
    <row r="5621" spans="1:13" s="59" customFormat="1" customHeight="1">
      <c r="A5621" s="59" t="s">
        <v>15322</v>
      </c>
      <c r="B5621" s="59" t="s">
        <v>15323</v>
      </c>
      <c r="C5621" s="59" t="s">
        <v>15324</v>
      </c>
      <c r="D5621" s="59" t="s">
        <v>18</v>
      </c>
      <c r="F5621" s="59" t="s">
        <v>5</v>
      </c>
      <c r="G5621" s="152" t="str">
        <f>VLOOKUP(D5621,sku归属!A:B,2,0)</f>
        <v>谭熹杰</v>
      </c>
    </row>
    <row r="5622" spans="1:13" s="59" customFormat="1" customHeight="1">
      <c r="A5622" s="59" t="s">
        <v>15325</v>
      </c>
      <c r="B5622" s="59" t="s">
        <v>15326</v>
      </c>
      <c r="C5622" s="59" t="s">
        <v>15327</v>
      </c>
      <c r="D5622" s="59" t="s">
        <v>18</v>
      </c>
      <c r="F5622" s="59" t="s">
        <v>5</v>
      </c>
      <c r="G5622" s="152" t="str">
        <f>VLOOKUP(D5622,sku归属!A:B,2,0)</f>
        <v>谭熹杰</v>
      </c>
    </row>
    <row r="5623" spans="1:13" s="59" customFormat="1" customHeight="1">
      <c r="A5623" s="59" t="s">
        <v>15328</v>
      </c>
      <c r="B5623" s="59" t="s">
        <v>15329</v>
      </c>
      <c r="C5623" s="59" t="s">
        <v>15330</v>
      </c>
      <c r="D5623" s="59" t="s">
        <v>18</v>
      </c>
      <c r="F5623" s="59" t="s">
        <v>5</v>
      </c>
      <c r="G5623" s="152" t="str">
        <f>VLOOKUP(D5623,sku归属!A:B,2,0)</f>
        <v>谭熹杰</v>
      </c>
    </row>
    <row r="5624" spans="1:13" s="59" customFormat="1" customHeight="1">
      <c r="A5624" s="59" t="s">
        <v>15331</v>
      </c>
      <c r="B5624" s="59" t="s">
        <v>15332</v>
      </c>
      <c r="C5624" s="59" t="s">
        <v>15333</v>
      </c>
      <c r="D5624" s="59" t="s">
        <v>18</v>
      </c>
      <c r="F5624" s="59" t="s">
        <v>5</v>
      </c>
      <c r="G5624" s="152" t="str">
        <f>VLOOKUP(D5624,sku归属!A:B,2,0)</f>
        <v>谭熹杰</v>
      </c>
    </row>
    <row r="5625" spans="1:13" s="59" customFormat="1" customHeight="1">
      <c r="A5625" s="59" t="s">
        <v>15334</v>
      </c>
      <c r="B5625" s="59" t="s">
        <v>15335</v>
      </c>
      <c r="C5625" s="59" t="s">
        <v>15336</v>
      </c>
      <c r="D5625" s="59" t="s">
        <v>18</v>
      </c>
      <c r="F5625" s="59" t="s">
        <v>5</v>
      </c>
      <c r="G5625" s="152" t="str">
        <f>VLOOKUP(D5625,sku归属!A:B,2,0)</f>
        <v>谭熹杰</v>
      </c>
    </row>
    <row r="5626" spans="1:13" s="59" customFormat="1" customHeight="1">
      <c r="A5626" s="59" t="s">
        <v>15337</v>
      </c>
      <c r="B5626" s="59" t="s">
        <v>15338</v>
      </c>
      <c r="C5626" s="59" t="s">
        <v>15339</v>
      </c>
      <c r="D5626" s="59" t="s">
        <v>18</v>
      </c>
      <c r="F5626" s="59" t="s">
        <v>5</v>
      </c>
      <c r="G5626" s="152" t="str">
        <f>VLOOKUP(D5626,sku归属!A:B,2,0)</f>
        <v>谭熹杰</v>
      </c>
    </row>
    <row r="5627" spans="1:13" s="59" customFormat="1" customHeight="1">
      <c r="A5627" s="59" t="s">
        <v>15340</v>
      </c>
      <c r="B5627" s="59" t="s">
        <v>15341</v>
      </c>
      <c r="C5627" s="59" t="s">
        <v>15342</v>
      </c>
      <c r="D5627" s="59" t="s">
        <v>18</v>
      </c>
      <c r="F5627" s="59" t="s">
        <v>5</v>
      </c>
      <c r="G5627" s="152" t="str">
        <f>VLOOKUP(D5627,sku归属!A:B,2,0)</f>
        <v>谭熹杰</v>
      </c>
    </row>
    <row r="5628" spans="1:13" s="59" customFormat="1" customHeight="1">
      <c r="A5628" s="59" t="s">
        <v>15343</v>
      </c>
      <c r="B5628" s="59" t="s">
        <v>15344</v>
      </c>
      <c r="C5628" s="59" t="s">
        <v>15345</v>
      </c>
      <c r="D5628" s="59" t="s">
        <v>18</v>
      </c>
      <c r="F5628" s="59" t="s">
        <v>5</v>
      </c>
      <c r="G5628" s="152" t="str">
        <f>VLOOKUP(D5628,sku归属!A:B,2,0)</f>
        <v>谭熹杰</v>
      </c>
    </row>
    <row r="5629" spans="1:13" s="59" customFormat="1" customHeight="1">
      <c r="A5629" s="59" t="s">
        <v>15346</v>
      </c>
      <c r="B5629" s="59" t="s">
        <v>15347</v>
      </c>
      <c r="C5629" s="59" t="s">
        <v>15348</v>
      </c>
      <c r="D5629" s="59" t="s">
        <v>18</v>
      </c>
      <c r="F5629" s="59" t="s">
        <v>5</v>
      </c>
      <c r="G5629" s="152" t="str">
        <f>VLOOKUP(D5629,sku归属!A:B,2,0)</f>
        <v>谭熹杰</v>
      </c>
    </row>
    <row r="5630" spans="1:13" s="59" customFormat="1" customHeight="1">
      <c r="A5630" s="59" t="s">
        <v>15349</v>
      </c>
      <c r="B5630" s="59" t="s">
        <v>15350</v>
      </c>
      <c r="C5630" s="59" t="s">
        <v>15351</v>
      </c>
      <c r="D5630" s="59" t="s">
        <v>18</v>
      </c>
      <c r="F5630" s="59" t="s">
        <v>5</v>
      </c>
      <c r="G5630" s="152" t="str">
        <f>VLOOKUP(D5630,sku归属!A:B,2,0)</f>
        <v>谭熹杰</v>
      </c>
    </row>
    <row r="5631" spans="1:13" s="59" customFormat="1" customHeight="1">
      <c r="A5631" s="59" t="s">
        <v>15352</v>
      </c>
      <c r="B5631" s="59" t="s">
        <v>15353</v>
      </c>
      <c r="C5631" s="59" t="s">
        <v>15354</v>
      </c>
      <c r="D5631" s="59" t="s">
        <v>18</v>
      </c>
      <c r="F5631" s="59" t="s">
        <v>5</v>
      </c>
      <c r="G5631" s="152" t="str">
        <f>VLOOKUP(D5631,sku归属!A:B,2,0)</f>
        <v>谭熹杰</v>
      </c>
    </row>
    <row r="5632" spans="1:13" s="59" customFormat="1" customHeight="1">
      <c r="A5632" s="59" t="s">
        <v>15355</v>
      </c>
      <c r="B5632" s="59" t="s">
        <v>15356</v>
      </c>
      <c r="C5632" s="59" t="s">
        <v>15357</v>
      </c>
      <c r="D5632" s="59" t="s">
        <v>18</v>
      </c>
      <c r="F5632" s="59" t="s">
        <v>5</v>
      </c>
      <c r="G5632" s="152" t="str">
        <f>VLOOKUP(D5632,sku归属!A:B,2,0)</f>
        <v>谭熹杰</v>
      </c>
    </row>
    <row r="5633" spans="1:13" s="59" customFormat="1" customHeight="1">
      <c r="A5633" s="59" t="s">
        <v>15358</v>
      </c>
      <c r="B5633" s="59" t="s">
        <v>15359</v>
      </c>
      <c r="C5633" s="59" t="s">
        <v>15360</v>
      </c>
      <c r="D5633" s="59" t="s">
        <v>18</v>
      </c>
      <c r="F5633" s="59" t="s">
        <v>5</v>
      </c>
      <c r="G5633" s="152" t="str">
        <f>VLOOKUP(D5633,sku归属!A:B,2,0)</f>
        <v>谭熹杰</v>
      </c>
    </row>
    <row r="5634" spans="1:13" s="59" customFormat="1" customHeight="1">
      <c r="A5634" s="59" t="s">
        <v>15361</v>
      </c>
      <c r="B5634" s="59" t="s">
        <v>15362</v>
      </c>
      <c r="C5634" s="59" t="s">
        <v>15363</v>
      </c>
      <c r="D5634" s="59" t="s">
        <v>18</v>
      </c>
      <c r="F5634" s="59" t="s">
        <v>5</v>
      </c>
      <c r="G5634" s="152" t="str">
        <f>VLOOKUP(D5634,sku归属!A:B,2,0)</f>
        <v>谭熹杰</v>
      </c>
    </row>
    <row r="5635" spans="1:13" s="59" customFormat="1" customHeight="1">
      <c r="A5635" s="59" t="s">
        <v>15364</v>
      </c>
      <c r="B5635" s="59" t="s">
        <v>15365</v>
      </c>
      <c r="C5635" s="59" t="s">
        <v>15366</v>
      </c>
      <c r="D5635" s="59" t="s">
        <v>18</v>
      </c>
      <c r="F5635" s="59" t="s">
        <v>5</v>
      </c>
      <c r="G5635" s="152" t="str">
        <f>VLOOKUP(D5635,sku归属!A:B,2,0)</f>
        <v>谭熹杰</v>
      </c>
    </row>
    <row r="5636" spans="1:13" s="59" customFormat="1" customHeight="1">
      <c r="A5636" s="59" t="s">
        <v>15367</v>
      </c>
      <c r="B5636" s="59" t="s">
        <v>15368</v>
      </c>
      <c r="C5636" s="59" t="s">
        <v>15369</v>
      </c>
      <c r="D5636" s="59" t="s">
        <v>18</v>
      </c>
      <c r="F5636" s="59" t="s">
        <v>5</v>
      </c>
      <c r="G5636" s="152" t="str">
        <f>VLOOKUP(D5636,sku归属!A:B,2,0)</f>
        <v>谭熹杰</v>
      </c>
    </row>
    <row r="5637" spans="1:13" s="59" customFormat="1" customHeight="1">
      <c r="A5637" s="59" t="s">
        <v>15370</v>
      </c>
      <c r="B5637" s="59" t="s">
        <v>15371</v>
      </c>
      <c r="C5637" s="59" t="s">
        <v>15372</v>
      </c>
      <c r="D5637" s="59" t="s">
        <v>18</v>
      </c>
      <c r="F5637" s="59" t="s">
        <v>5</v>
      </c>
      <c r="G5637" s="152" t="str">
        <f>VLOOKUP(D5637,sku归属!A:B,2,0)</f>
        <v>谭熹杰</v>
      </c>
    </row>
    <row r="5638" spans="1:13" s="59" customFormat="1" customHeight="1">
      <c r="A5638" s="59" t="s">
        <v>15373</v>
      </c>
      <c r="B5638" s="59" t="s">
        <v>15374</v>
      </c>
      <c r="C5638" s="59" t="s">
        <v>15375</v>
      </c>
      <c r="D5638" s="59" t="s">
        <v>18</v>
      </c>
      <c r="F5638" s="59" t="s">
        <v>5</v>
      </c>
      <c r="G5638" s="152" t="str">
        <f>VLOOKUP(D5638,sku归属!A:B,2,0)</f>
        <v>谭熹杰</v>
      </c>
    </row>
    <row r="5639" spans="1:13" s="59" customFormat="1" customHeight="1">
      <c r="A5639" s="59" t="s">
        <v>15376</v>
      </c>
      <c r="B5639" s="59" t="s">
        <v>15377</v>
      </c>
      <c r="C5639" s="59" t="s">
        <v>15378</v>
      </c>
      <c r="D5639" s="59" t="s">
        <v>18</v>
      </c>
      <c r="F5639" s="59" t="s">
        <v>5</v>
      </c>
      <c r="G5639" s="152" t="str">
        <f>VLOOKUP(D5639,sku归属!A:B,2,0)</f>
        <v>谭熹杰</v>
      </c>
    </row>
    <row r="5640" spans="1:13" s="59" customFormat="1" customHeight="1">
      <c r="A5640" s="59" t="s">
        <v>15379</v>
      </c>
      <c r="B5640" s="59" t="s">
        <v>15380</v>
      </c>
      <c r="C5640" s="59" t="s">
        <v>15381</v>
      </c>
      <c r="D5640" s="59" t="s">
        <v>18</v>
      </c>
      <c r="F5640" s="59" t="s">
        <v>5</v>
      </c>
      <c r="G5640" s="152" t="str">
        <f>VLOOKUP(D5640,sku归属!A:B,2,0)</f>
        <v>谭熹杰</v>
      </c>
    </row>
    <row r="5641" spans="1:13" s="59" customFormat="1" customHeight="1">
      <c r="A5641" s="59" t="s">
        <v>15382</v>
      </c>
      <c r="B5641" s="59" t="s">
        <v>15383</v>
      </c>
      <c r="C5641" s="59" t="s">
        <v>15384</v>
      </c>
      <c r="D5641" s="59" t="s">
        <v>18</v>
      </c>
      <c r="F5641" s="59" t="s">
        <v>5</v>
      </c>
      <c r="G5641" s="152" t="str">
        <f>VLOOKUP(D5641,sku归属!A:B,2,0)</f>
        <v>谭熹杰</v>
      </c>
    </row>
    <row r="5642" spans="1:13" s="59" customFormat="1" customHeight="1">
      <c r="A5642" s="59" t="s">
        <v>15385</v>
      </c>
      <c r="B5642" s="59" t="s">
        <v>15386</v>
      </c>
      <c r="C5642" s="59" t="s">
        <v>15387</v>
      </c>
      <c r="D5642" s="59" t="s">
        <v>18</v>
      </c>
      <c r="F5642" s="59" t="s">
        <v>5</v>
      </c>
      <c r="G5642" s="152" t="str">
        <f>VLOOKUP(D5642,sku归属!A:B,2,0)</f>
        <v>谭熹杰</v>
      </c>
    </row>
    <row r="5643" spans="1:13" s="59" customFormat="1" customHeight="1">
      <c r="A5643" s="59" t="s">
        <v>15388</v>
      </c>
      <c r="B5643" s="59" t="s">
        <v>15389</v>
      </c>
      <c r="C5643" s="59" t="s">
        <v>15390</v>
      </c>
      <c r="D5643" s="59" t="s">
        <v>18</v>
      </c>
      <c r="F5643" s="59" t="s">
        <v>5</v>
      </c>
      <c r="G5643" s="152" t="str">
        <f>VLOOKUP(D5643,sku归属!A:B,2,0)</f>
        <v>谭熹杰</v>
      </c>
    </row>
    <row r="5644" spans="1:13" s="59" customFormat="1" customHeight="1">
      <c r="A5644" s="59" t="s">
        <v>15391</v>
      </c>
      <c r="B5644" s="59" t="s">
        <v>15392</v>
      </c>
      <c r="C5644" s="59" t="s">
        <v>15393</v>
      </c>
      <c r="D5644" s="59" t="s">
        <v>18</v>
      </c>
      <c r="F5644" s="59" t="s">
        <v>5</v>
      </c>
      <c r="G5644" s="152" t="str">
        <f>VLOOKUP(D5644,sku归属!A:B,2,0)</f>
        <v>谭熹杰</v>
      </c>
    </row>
    <row r="5645" spans="1:13" s="59" customFormat="1" customHeight="1">
      <c r="A5645" s="59" t="s">
        <v>15394</v>
      </c>
      <c r="B5645" s="59" t="s">
        <v>15395</v>
      </c>
      <c r="C5645" s="59" t="s">
        <v>15396</v>
      </c>
      <c r="D5645" s="59" t="s">
        <v>18</v>
      </c>
      <c r="F5645" s="59" t="s">
        <v>5</v>
      </c>
      <c r="G5645" s="152" t="str">
        <f>VLOOKUP(D5645,sku归属!A:B,2,0)</f>
        <v>谭熹杰</v>
      </c>
    </row>
    <row r="5646" spans="1:13" s="59" customFormat="1" customHeight="1">
      <c r="A5646" s="59" t="s">
        <v>15397</v>
      </c>
      <c r="B5646" s="59" t="s">
        <v>15398</v>
      </c>
      <c r="C5646" s="59" t="s">
        <v>15399</v>
      </c>
      <c r="D5646" s="59" t="s">
        <v>18</v>
      </c>
      <c r="F5646" s="59" t="s">
        <v>5</v>
      </c>
      <c r="G5646" s="152" t="str">
        <f>VLOOKUP(D5646,sku归属!A:B,2,0)</f>
        <v>谭熹杰</v>
      </c>
    </row>
    <row r="5647" spans="1:13" s="59" customFormat="1" customHeight="1">
      <c r="A5647" s="59" t="s">
        <v>15400</v>
      </c>
      <c r="B5647" s="59" t="s">
        <v>15401</v>
      </c>
      <c r="C5647" s="59" t="s">
        <v>15402</v>
      </c>
      <c r="D5647" s="59" t="s">
        <v>18</v>
      </c>
      <c r="F5647" s="59" t="s">
        <v>5</v>
      </c>
      <c r="G5647" s="152" t="str">
        <f>VLOOKUP(D5647,sku归属!A:B,2,0)</f>
        <v>谭熹杰</v>
      </c>
    </row>
    <row r="5648" spans="1:13" s="59" customFormat="1" customHeight="1">
      <c r="A5648" s="59" t="s">
        <v>15403</v>
      </c>
      <c r="B5648" s="59" t="s">
        <v>15404</v>
      </c>
      <c r="C5648" s="59" t="s">
        <v>15405</v>
      </c>
      <c r="D5648" s="59" t="s">
        <v>18</v>
      </c>
      <c r="F5648" s="59" t="s">
        <v>5</v>
      </c>
      <c r="G5648" s="152" t="str">
        <f>VLOOKUP(D5648,sku归属!A:B,2,0)</f>
        <v>谭熹杰</v>
      </c>
    </row>
    <row r="5649" spans="1:13" s="59" customFormat="1" customHeight="1">
      <c r="A5649" s="59" t="s">
        <v>15406</v>
      </c>
      <c r="B5649" s="59" t="s">
        <v>15407</v>
      </c>
      <c r="C5649" s="59" t="s">
        <v>15408</v>
      </c>
      <c r="D5649" s="59" t="s">
        <v>18</v>
      </c>
      <c r="F5649" s="59" t="s">
        <v>5</v>
      </c>
      <c r="G5649" s="152" t="str">
        <f>VLOOKUP(D5649,sku归属!A:B,2,0)</f>
        <v>谭熹杰</v>
      </c>
    </row>
    <row r="5650" spans="1:13" s="59" customFormat="1" customHeight="1">
      <c r="A5650" s="59" t="s">
        <v>15409</v>
      </c>
      <c r="B5650" s="59" t="s">
        <v>15410</v>
      </c>
      <c r="C5650" s="59" t="s">
        <v>15411</v>
      </c>
      <c r="D5650" s="59">
        <v>806</v>
      </c>
      <c r="F5650" s="59" t="s">
        <v>5</v>
      </c>
      <c r="G5650" s="152" t="str">
        <f>VLOOKUP(D5650,sku归属!A:B,2,0)</f>
        <v>欧阳博文</v>
      </c>
    </row>
    <row r="5651" spans="1:13" s="59" customFormat="1" customHeight="1">
      <c r="A5651" s="59" t="s">
        <v>15412</v>
      </c>
      <c r="B5651" s="59" t="s">
        <v>15413</v>
      </c>
      <c r="C5651" s="59" t="s">
        <v>15414</v>
      </c>
      <c r="D5651" s="59">
        <v>806</v>
      </c>
      <c r="F5651" s="59" t="s">
        <v>5</v>
      </c>
      <c r="G5651" s="152" t="str">
        <f>VLOOKUP(D5651,sku归属!A:B,2,0)</f>
        <v>欧阳博文</v>
      </c>
    </row>
    <row r="5652" spans="1:13" s="59" customFormat="1" customHeight="1">
      <c r="A5652" s="59" t="s">
        <v>15415</v>
      </c>
      <c r="B5652" s="59" t="s">
        <v>15416</v>
      </c>
      <c r="C5652" s="59" t="s">
        <v>15417</v>
      </c>
      <c r="D5652" s="59">
        <v>806</v>
      </c>
      <c r="F5652" s="59" t="s">
        <v>5</v>
      </c>
      <c r="G5652" s="152" t="str">
        <f>VLOOKUP(D5652,sku归属!A:B,2,0)</f>
        <v>欧阳博文</v>
      </c>
    </row>
    <row r="5653" spans="1:13" s="59" customFormat="1" customHeight="1">
      <c r="A5653" s="59" t="s">
        <v>15418</v>
      </c>
      <c r="B5653" s="59" t="s">
        <v>15419</v>
      </c>
      <c r="C5653" s="59" t="s">
        <v>15420</v>
      </c>
      <c r="D5653" s="59">
        <v>806</v>
      </c>
      <c r="F5653" s="59" t="s">
        <v>5</v>
      </c>
      <c r="G5653" s="152" t="str">
        <f>VLOOKUP(D5653,sku归属!A:B,2,0)</f>
        <v>欧阳博文</v>
      </c>
    </row>
    <row r="5654" spans="1:13" s="59" customFormat="1" customHeight="1">
      <c r="A5654" s="59" t="s">
        <v>15421</v>
      </c>
      <c r="B5654" s="59" t="s">
        <v>15422</v>
      </c>
      <c r="C5654" s="59" t="s">
        <v>15423</v>
      </c>
      <c r="D5654" s="59">
        <v>806</v>
      </c>
      <c r="F5654" s="59" t="s">
        <v>5</v>
      </c>
      <c r="G5654" s="152" t="str">
        <f>VLOOKUP(D5654,sku归属!A:B,2,0)</f>
        <v>欧阳博文</v>
      </c>
    </row>
    <row r="5655" spans="1:13" s="59" customFormat="1" customHeight="1">
      <c r="A5655" s="59" t="s">
        <v>15424</v>
      </c>
      <c r="B5655" s="59" t="s">
        <v>15425</v>
      </c>
      <c r="C5655" s="59" t="s">
        <v>15426</v>
      </c>
      <c r="D5655" s="59">
        <v>806</v>
      </c>
      <c r="F5655" s="59" t="s">
        <v>5</v>
      </c>
      <c r="G5655" s="152" t="str">
        <f>VLOOKUP(D5655,sku归属!A:B,2,0)</f>
        <v>欧阳博文</v>
      </c>
    </row>
    <row r="5656" spans="1:13" s="59" customFormat="1" customHeight="1">
      <c r="A5656" s="59" t="s">
        <v>15427</v>
      </c>
      <c r="B5656" s="59" t="s">
        <v>15428</v>
      </c>
      <c r="C5656" s="59" t="s">
        <v>15429</v>
      </c>
      <c r="D5656" s="59">
        <v>806</v>
      </c>
      <c r="F5656" s="59" t="s">
        <v>5</v>
      </c>
      <c r="G5656" s="152" t="str">
        <f>VLOOKUP(D5656,sku归属!A:B,2,0)</f>
        <v>欧阳博文</v>
      </c>
    </row>
    <row r="5657" spans="1:13" s="59" customFormat="1" customHeight="1">
      <c r="A5657" s="59" t="s">
        <v>15430</v>
      </c>
      <c r="B5657" s="59" t="s">
        <v>15431</v>
      </c>
      <c r="C5657" s="59" t="s">
        <v>15432</v>
      </c>
      <c r="D5657" s="59">
        <v>806</v>
      </c>
      <c r="F5657" s="59" t="s">
        <v>5</v>
      </c>
      <c r="G5657" s="152" t="str">
        <f>VLOOKUP(D5657,sku归属!A:B,2,0)</f>
        <v>欧阳博文</v>
      </c>
    </row>
    <row r="5658" spans="1:13" s="59" customFormat="1" customHeight="1">
      <c r="A5658" s="59" t="s">
        <v>15433</v>
      </c>
      <c r="B5658" s="59" t="s">
        <v>15434</v>
      </c>
      <c r="C5658" s="59" t="s">
        <v>15435</v>
      </c>
      <c r="D5658" s="59">
        <v>806</v>
      </c>
      <c r="F5658" s="59" t="s">
        <v>5</v>
      </c>
      <c r="G5658" s="152" t="str">
        <f>VLOOKUP(D5658,sku归属!A:B,2,0)</f>
        <v>欧阳博文</v>
      </c>
    </row>
    <row r="5659" spans="1:13" s="59" customFormat="1" customHeight="1">
      <c r="A5659" s="59" t="s">
        <v>15436</v>
      </c>
      <c r="B5659" s="59" t="s">
        <v>15437</v>
      </c>
      <c r="C5659" s="59" t="s">
        <v>15438</v>
      </c>
      <c r="D5659" s="59">
        <v>806</v>
      </c>
      <c r="F5659" s="59" t="s">
        <v>5</v>
      </c>
      <c r="G5659" s="152" t="str">
        <f>VLOOKUP(D5659,sku归属!A:B,2,0)</f>
        <v>欧阳博文</v>
      </c>
    </row>
    <row r="5660" spans="1:13" s="59" customFormat="1" customHeight="1">
      <c r="A5660" s="59" t="s">
        <v>15439</v>
      </c>
      <c r="B5660" s="59" t="s">
        <v>15440</v>
      </c>
      <c r="C5660" s="59" t="s">
        <v>15441</v>
      </c>
      <c r="D5660" s="59">
        <v>806</v>
      </c>
      <c r="F5660" s="59" t="s">
        <v>5</v>
      </c>
      <c r="G5660" s="152" t="str">
        <f>VLOOKUP(D5660,sku归属!A:B,2,0)</f>
        <v>欧阳博文</v>
      </c>
    </row>
    <row r="5661" spans="1:13" s="59" customFormat="1" customHeight="1">
      <c r="A5661" s="59" t="s">
        <v>15442</v>
      </c>
      <c r="B5661" s="59" t="s">
        <v>15443</v>
      </c>
      <c r="C5661" s="59" t="s">
        <v>15444</v>
      </c>
      <c r="D5661" s="59">
        <v>806</v>
      </c>
      <c r="F5661" s="59" t="s">
        <v>5</v>
      </c>
      <c r="G5661" s="152" t="str">
        <f>VLOOKUP(D5661,sku归属!A:B,2,0)</f>
        <v>欧阳博文</v>
      </c>
    </row>
    <row r="5662" spans="1:13" s="59" customFormat="1" customHeight="1">
      <c r="A5662" s="59" t="s">
        <v>15445</v>
      </c>
      <c r="B5662" s="59" t="s">
        <v>15446</v>
      </c>
      <c r="C5662" s="59" t="s">
        <v>15447</v>
      </c>
      <c r="D5662" s="59">
        <v>806</v>
      </c>
      <c r="F5662" s="59" t="s">
        <v>5</v>
      </c>
      <c r="G5662" s="152" t="str">
        <f>VLOOKUP(D5662,sku归属!A:B,2,0)</f>
        <v>欧阳博文</v>
      </c>
    </row>
    <row r="5663" spans="1:13" s="59" customFormat="1" customHeight="1">
      <c r="A5663" s="59" t="s">
        <v>15448</v>
      </c>
      <c r="B5663" s="59" t="s">
        <v>15449</v>
      </c>
      <c r="C5663" s="59" t="s">
        <v>15450</v>
      </c>
      <c r="D5663" s="59">
        <v>806</v>
      </c>
      <c r="F5663" s="59" t="s">
        <v>5</v>
      </c>
      <c r="G5663" s="152" t="str">
        <f>VLOOKUP(D5663,sku归属!A:B,2,0)</f>
        <v>欧阳博文</v>
      </c>
    </row>
    <row r="5664" spans="1:13" s="59" customFormat="1" customHeight="1">
      <c r="A5664" s="59" t="s">
        <v>15451</v>
      </c>
      <c r="B5664" s="59" t="s">
        <v>15452</v>
      </c>
      <c r="C5664" s="59" t="s">
        <v>15453</v>
      </c>
      <c r="D5664" s="59">
        <v>806</v>
      </c>
      <c r="F5664" s="59" t="s">
        <v>5</v>
      </c>
      <c r="G5664" s="152" t="str">
        <f>VLOOKUP(D5664,sku归属!A:B,2,0)</f>
        <v>欧阳博文</v>
      </c>
    </row>
    <row r="5665" spans="1:13" s="59" customFormat="1" customHeight="1">
      <c r="A5665" s="59" t="s">
        <v>15454</v>
      </c>
      <c r="B5665" s="59" t="s">
        <v>15455</v>
      </c>
      <c r="C5665" s="59" t="s">
        <v>15456</v>
      </c>
      <c r="D5665" s="59">
        <v>806</v>
      </c>
      <c r="F5665" s="59" t="s">
        <v>5</v>
      </c>
      <c r="G5665" s="152" t="str">
        <f>VLOOKUP(D5665,sku归属!A:B,2,0)</f>
        <v>欧阳博文</v>
      </c>
    </row>
    <row r="5666" spans="1:13" s="59" customFormat="1" customHeight="1">
      <c r="A5666" s="59" t="s">
        <v>15457</v>
      </c>
      <c r="B5666" s="59" t="s">
        <v>15458</v>
      </c>
      <c r="C5666" s="59" t="s">
        <v>15459</v>
      </c>
      <c r="D5666" s="59">
        <v>806</v>
      </c>
      <c r="F5666" s="59" t="s">
        <v>5</v>
      </c>
      <c r="G5666" s="152" t="str">
        <f>VLOOKUP(D5666,sku归属!A:B,2,0)</f>
        <v>欧阳博文</v>
      </c>
    </row>
    <row r="5667" spans="1:13" s="59" customFormat="1" customHeight="1">
      <c r="A5667" s="59" t="s">
        <v>15460</v>
      </c>
      <c r="B5667" s="59" t="s">
        <v>15461</v>
      </c>
      <c r="C5667" s="59" t="s">
        <v>15462</v>
      </c>
      <c r="D5667" s="59">
        <v>806</v>
      </c>
      <c r="F5667" s="59" t="s">
        <v>5</v>
      </c>
      <c r="G5667" s="152" t="str">
        <f>VLOOKUP(D5667,sku归属!A:B,2,0)</f>
        <v>欧阳博文</v>
      </c>
    </row>
    <row r="5668" spans="1:13" s="59" customFormat="1" customHeight="1">
      <c r="A5668" s="59" t="s">
        <v>15463</v>
      </c>
      <c r="B5668" s="59" t="s">
        <v>15464</v>
      </c>
      <c r="C5668" s="59" t="s">
        <v>15465</v>
      </c>
      <c r="D5668" s="59">
        <v>806</v>
      </c>
      <c r="F5668" s="59" t="s">
        <v>5</v>
      </c>
      <c r="G5668" s="152" t="str">
        <f>VLOOKUP(D5668,sku归属!A:B,2,0)</f>
        <v>欧阳博文</v>
      </c>
    </row>
    <row r="5669" spans="1:13" s="59" customFormat="1" customHeight="1">
      <c r="A5669" s="59" t="s">
        <v>15466</v>
      </c>
      <c r="B5669" s="59" t="s">
        <v>15467</v>
      </c>
      <c r="C5669" s="59" t="s">
        <v>15468</v>
      </c>
      <c r="D5669" s="59">
        <v>806</v>
      </c>
      <c r="F5669" s="59" t="s">
        <v>5</v>
      </c>
      <c r="G5669" s="152" t="str">
        <f>VLOOKUP(D5669,sku归属!A:B,2,0)</f>
        <v>欧阳博文</v>
      </c>
    </row>
    <row r="5670" spans="1:13" s="59" customFormat="1" customHeight="1">
      <c r="A5670" s="59" t="s">
        <v>15469</v>
      </c>
      <c r="B5670" s="59" t="s">
        <v>15470</v>
      </c>
      <c r="C5670" s="59" t="s">
        <v>11500</v>
      </c>
      <c r="D5670" s="59">
        <v>806</v>
      </c>
      <c r="F5670" s="59" t="s">
        <v>5</v>
      </c>
      <c r="G5670" s="152" t="str">
        <f>VLOOKUP(D5670,sku归属!A:B,2,0)</f>
        <v>欧阳博文</v>
      </c>
    </row>
    <row r="5671" spans="1:13" s="59" customFormat="1" customHeight="1">
      <c r="A5671" s="59" t="s">
        <v>15471</v>
      </c>
      <c r="B5671" s="59" t="s">
        <v>15472</v>
      </c>
      <c r="C5671" s="59" t="s">
        <v>11503</v>
      </c>
      <c r="D5671" s="59">
        <v>806</v>
      </c>
      <c r="F5671" s="59" t="s">
        <v>5</v>
      </c>
      <c r="G5671" s="152" t="str">
        <f>VLOOKUP(D5671,sku归属!A:B,2,0)</f>
        <v>欧阳博文</v>
      </c>
    </row>
    <row r="5672" spans="1:13" s="59" customFormat="1" customHeight="1">
      <c r="A5672" s="59" t="s">
        <v>15473</v>
      </c>
      <c r="B5672" s="59" t="s">
        <v>15474</v>
      </c>
      <c r="C5672" s="59" t="s">
        <v>11506</v>
      </c>
      <c r="D5672" s="59">
        <v>806</v>
      </c>
      <c r="F5672" s="59" t="s">
        <v>5</v>
      </c>
      <c r="G5672" s="152" t="str">
        <f>VLOOKUP(D5672,sku归属!A:B,2,0)</f>
        <v>欧阳博文</v>
      </c>
    </row>
    <row r="5673" spans="1:13" s="59" customFormat="1" customHeight="1">
      <c r="A5673" s="59" t="s">
        <v>15475</v>
      </c>
      <c r="B5673" s="59" t="s">
        <v>15476</v>
      </c>
      <c r="C5673" s="59" t="s">
        <v>11497</v>
      </c>
      <c r="D5673" s="59">
        <v>806</v>
      </c>
      <c r="F5673" s="59" t="s">
        <v>5</v>
      </c>
      <c r="G5673" s="152" t="str">
        <f>VLOOKUP(D5673,sku归属!A:B,2,0)</f>
        <v>欧阳博文</v>
      </c>
    </row>
    <row r="5674" spans="1:13" s="59" customFormat="1" customHeight="1">
      <c r="A5674" s="59" t="s">
        <v>15477</v>
      </c>
      <c r="B5674" s="59" t="s">
        <v>15478</v>
      </c>
      <c r="C5674" s="59" t="s">
        <v>15479</v>
      </c>
      <c r="D5674" s="59">
        <v>806</v>
      </c>
      <c r="F5674" s="59" t="s">
        <v>5</v>
      </c>
      <c r="G5674" s="152" t="str">
        <f>VLOOKUP(D5674,sku归属!A:B,2,0)</f>
        <v>欧阳博文</v>
      </c>
    </row>
    <row r="5675" spans="1:13" s="59" customFormat="1" customHeight="1">
      <c r="A5675" s="59" t="s">
        <v>15480</v>
      </c>
      <c r="B5675" s="59" t="s">
        <v>15481</v>
      </c>
      <c r="C5675" s="59" t="s">
        <v>15482</v>
      </c>
      <c r="D5675" s="59">
        <v>806</v>
      </c>
      <c r="F5675" s="59" t="s">
        <v>5</v>
      </c>
      <c r="G5675" s="152" t="str">
        <f>VLOOKUP(D5675,sku归属!A:B,2,0)</f>
        <v>欧阳博文</v>
      </c>
    </row>
    <row r="5676" spans="1:13" s="59" customFormat="1" customHeight="1">
      <c r="A5676" s="59" t="s">
        <v>15483</v>
      </c>
      <c r="B5676" s="59" t="s">
        <v>15484</v>
      </c>
      <c r="C5676" s="59" t="s">
        <v>15485</v>
      </c>
      <c r="D5676" s="59">
        <v>806</v>
      </c>
      <c r="F5676" s="59" t="s">
        <v>5</v>
      </c>
      <c r="G5676" s="152" t="str">
        <f>VLOOKUP(D5676,sku归属!A:B,2,0)</f>
        <v>欧阳博文</v>
      </c>
    </row>
    <row r="5677" spans="1:13" s="59" customFormat="1" customHeight="1">
      <c r="A5677" s="59" t="s">
        <v>15486</v>
      </c>
      <c r="B5677" s="59" t="s">
        <v>15487</v>
      </c>
      <c r="C5677" s="59" t="s">
        <v>15488</v>
      </c>
      <c r="D5677" s="59">
        <v>806</v>
      </c>
      <c r="F5677" s="59" t="s">
        <v>5</v>
      </c>
      <c r="G5677" s="152" t="str">
        <f>VLOOKUP(D5677,sku归属!A:B,2,0)</f>
        <v>欧阳博文</v>
      </c>
    </row>
    <row r="5678" spans="1:13" s="59" customFormat="1" customHeight="1">
      <c r="A5678" s="59" t="s">
        <v>15489</v>
      </c>
      <c r="B5678" s="59" t="s">
        <v>15490</v>
      </c>
      <c r="C5678" s="59" t="s">
        <v>15491</v>
      </c>
      <c r="D5678" s="59">
        <v>806</v>
      </c>
      <c r="F5678" s="59" t="s">
        <v>5</v>
      </c>
      <c r="G5678" s="152" t="str">
        <f>VLOOKUP(D5678,sku归属!A:B,2,0)</f>
        <v>欧阳博文</v>
      </c>
    </row>
    <row r="5679" spans="1:13" s="59" customFormat="1" customHeight="1">
      <c r="A5679" s="59" t="s">
        <v>15492</v>
      </c>
      <c r="B5679" s="59" t="s">
        <v>15493</v>
      </c>
      <c r="C5679" s="59" t="s">
        <v>15494</v>
      </c>
      <c r="D5679" s="59">
        <v>806</v>
      </c>
      <c r="F5679" s="59" t="s">
        <v>5</v>
      </c>
      <c r="G5679" s="152" t="str">
        <f>VLOOKUP(D5679,sku归属!A:B,2,0)</f>
        <v>欧阳博文</v>
      </c>
    </row>
    <row r="5680" spans="1:13" s="59" customFormat="1" customHeight="1">
      <c r="A5680" s="59" t="s">
        <v>15495</v>
      </c>
      <c r="B5680" s="59" t="s">
        <v>15496</v>
      </c>
      <c r="C5680" s="59" t="s">
        <v>15497</v>
      </c>
      <c r="D5680" s="59">
        <v>806</v>
      </c>
      <c r="F5680" s="59" t="s">
        <v>5</v>
      </c>
      <c r="G5680" s="152" t="str">
        <f>VLOOKUP(D5680,sku归属!A:B,2,0)</f>
        <v>欧阳博文</v>
      </c>
    </row>
    <row r="5681" spans="1:13" s="59" customFormat="1" customHeight="1">
      <c r="A5681" s="59" t="s">
        <v>15498</v>
      </c>
      <c r="B5681" s="59" t="s">
        <v>15499</v>
      </c>
      <c r="C5681" s="59" t="s">
        <v>15500</v>
      </c>
      <c r="D5681" s="59">
        <v>806</v>
      </c>
      <c r="F5681" s="59" t="s">
        <v>5</v>
      </c>
      <c r="G5681" s="152" t="str">
        <f>VLOOKUP(D5681,sku归属!A:B,2,0)</f>
        <v>欧阳博文</v>
      </c>
    </row>
    <row r="5682" spans="1:13" s="59" customFormat="1" customHeight="1">
      <c r="A5682" s="59" t="s">
        <v>15501</v>
      </c>
      <c r="B5682" s="59" t="s">
        <v>15502</v>
      </c>
      <c r="C5682" s="59" t="s">
        <v>15503</v>
      </c>
      <c r="D5682" s="59">
        <v>806</v>
      </c>
      <c r="F5682" s="59" t="s">
        <v>5</v>
      </c>
      <c r="G5682" s="152" t="str">
        <f>VLOOKUP(D5682,sku归属!A:B,2,0)</f>
        <v>欧阳博文</v>
      </c>
    </row>
    <row r="5683" spans="1:13" s="59" customFormat="1" customHeight="1">
      <c r="A5683" s="59" t="s">
        <v>15504</v>
      </c>
      <c r="B5683" s="59" t="s">
        <v>15505</v>
      </c>
      <c r="C5683" s="59" t="s">
        <v>15506</v>
      </c>
      <c r="D5683" s="59">
        <v>806</v>
      </c>
      <c r="F5683" s="59" t="s">
        <v>5</v>
      </c>
      <c r="G5683" s="152" t="str">
        <f>VLOOKUP(D5683,sku归属!A:B,2,0)</f>
        <v>欧阳博文</v>
      </c>
    </row>
    <row r="5684" spans="1:13" s="59" customFormat="1" customHeight="1">
      <c r="A5684" s="59" t="s">
        <v>15507</v>
      </c>
      <c r="B5684" s="59" t="s">
        <v>15508</v>
      </c>
      <c r="C5684" s="59" t="s">
        <v>14369</v>
      </c>
      <c r="D5684" s="59">
        <v>806</v>
      </c>
      <c r="F5684" s="59" t="s">
        <v>5</v>
      </c>
      <c r="G5684" s="152" t="str">
        <f>VLOOKUP(D5684,sku归属!A:B,2,0)</f>
        <v>欧阳博文</v>
      </c>
    </row>
    <row r="5685" spans="1:13" s="59" customFormat="1" customHeight="1">
      <c r="A5685" s="59" t="s">
        <v>15509</v>
      </c>
      <c r="B5685" s="59" t="s">
        <v>15510</v>
      </c>
      <c r="C5685" s="59" t="s">
        <v>14378</v>
      </c>
      <c r="D5685" s="59">
        <v>806</v>
      </c>
      <c r="F5685" s="59" t="s">
        <v>5</v>
      </c>
      <c r="G5685" s="152" t="str">
        <f>VLOOKUP(D5685,sku归属!A:B,2,0)</f>
        <v>欧阳博文</v>
      </c>
    </row>
    <row r="5686" spans="1:13" s="59" customFormat="1" customHeight="1">
      <c r="A5686" s="59" t="s">
        <v>15511</v>
      </c>
      <c r="B5686" s="59" t="s">
        <v>15512</v>
      </c>
      <c r="C5686" s="59" t="s">
        <v>14372</v>
      </c>
      <c r="D5686" s="59">
        <v>806</v>
      </c>
      <c r="F5686" s="59" t="s">
        <v>5</v>
      </c>
      <c r="G5686" s="152" t="str">
        <f>VLOOKUP(D5686,sku归属!A:B,2,0)</f>
        <v>欧阳博文</v>
      </c>
    </row>
    <row r="5687" spans="1:13" s="59" customFormat="1" customHeight="1">
      <c r="A5687" s="59" t="s">
        <v>15513</v>
      </c>
      <c r="B5687" s="59" t="s">
        <v>15514</v>
      </c>
      <c r="C5687" s="59" t="s">
        <v>15515</v>
      </c>
      <c r="D5687" s="59">
        <v>806</v>
      </c>
      <c r="F5687" s="59" t="s">
        <v>5</v>
      </c>
      <c r="G5687" s="152" t="str">
        <f>VLOOKUP(D5687,sku归属!A:B,2,0)</f>
        <v>欧阳博文</v>
      </c>
    </row>
    <row r="5688" spans="1:13" s="59" customFormat="1" customHeight="1">
      <c r="A5688" s="59" t="s">
        <v>15516</v>
      </c>
      <c r="B5688" s="59" t="s">
        <v>15517</v>
      </c>
      <c r="C5688" s="59" t="s">
        <v>15518</v>
      </c>
      <c r="D5688" s="59">
        <v>806</v>
      </c>
      <c r="F5688" s="59" t="s">
        <v>5</v>
      </c>
      <c r="G5688" s="152" t="str">
        <f>VLOOKUP(D5688,sku归属!A:B,2,0)</f>
        <v>欧阳博文</v>
      </c>
    </row>
    <row r="5689" spans="1:13" s="59" customFormat="1" customHeight="1">
      <c r="A5689" s="59" t="s">
        <v>15519</v>
      </c>
      <c r="B5689" s="59" t="s">
        <v>15520</v>
      </c>
      <c r="C5689" s="59" t="s">
        <v>15521</v>
      </c>
      <c r="D5689" s="59">
        <v>806</v>
      </c>
      <c r="F5689" s="59" t="s">
        <v>5</v>
      </c>
      <c r="G5689" s="152" t="str">
        <f>VLOOKUP(D5689,sku归属!A:B,2,0)</f>
        <v>欧阳博文</v>
      </c>
    </row>
    <row r="5690" spans="1:13" s="59" customFormat="1" customHeight="1">
      <c r="A5690" s="59" t="s">
        <v>15522</v>
      </c>
      <c r="B5690" s="59" t="s">
        <v>15523</v>
      </c>
      <c r="C5690" s="59" t="s">
        <v>15524</v>
      </c>
      <c r="D5690" s="59">
        <v>806</v>
      </c>
      <c r="F5690" s="59" t="s">
        <v>5</v>
      </c>
      <c r="G5690" s="152" t="str">
        <f>VLOOKUP(D5690,sku归属!A:B,2,0)</f>
        <v>欧阳博文</v>
      </c>
    </row>
    <row r="5691" spans="1:13" s="59" customFormat="1" customHeight="1">
      <c r="A5691" s="59" t="s">
        <v>15525</v>
      </c>
      <c r="B5691" s="59" t="s">
        <v>15526</v>
      </c>
      <c r="C5691" s="59" t="s">
        <v>15527</v>
      </c>
      <c r="D5691" s="59">
        <v>806</v>
      </c>
      <c r="F5691" s="59" t="s">
        <v>5</v>
      </c>
      <c r="G5691" s="152" t="str">
        <f>VLOOKUP(D5691,sku归属!A:B,2,0)</f>
        <v>欧阳博文</v>
      </c>
    </row>
    <row r="5692" spans="1:13" s="59" customFormat="1" customHeight="1">
      <c r="A5692" s="59" t="s">
        <v>15528</v>
      </c>
      <c r="B5692" s="59" t="s">
        <v>15529</v>
      </c>
      <c r="C5692" s="59" t="s">
        <v>15530</v>
      </c>
      <c r="D5692" s="59">
        <v>806</v>
      </c>
      <c r="F5692" s="59" t="s">
        <v>5</v>
      </c>
      <c r="G5692" s="152" t="str">
        <f>VLOOKUP(D5692,sku归属!A:B,2,0)</f>
        <v>欧阳博文</v>
      </c>
    </row>
    <row r="5693" spans="1:13" s="59" customFormat="1" customHeight="1">
      <c r="A5693" s="59" t="s">
        <v>15531</v>
      </c>
      <c r="B5693" s="59" t="s">
        <v>15532</v>
      </c>
      <c r="C5693" s="59" t="s">
        <v>15533</v>
      </c>
      <c r="D5693" s="59">
        <v>806</v>
      </c>
      <c r="F5693" s="59" t="s">
        <v>5</v>
      </c>
      <c r="G5693" s="152" t="str">
        <f>VLOOKUP(D5693,sku归属!A:B,2,0)</f>
        <v>欧阳博文</v>
      </c>
    </row>
    <row r="5694" spans="1:13" s="59" customFormat="1" customHeight="1">
      <c r="A5694" s="59" t="s">
        <v>15534</v>
      </c>
      <c r="B5694" s="59" t="s">
        <v>15535</v>
      </c>
      <c r="C5694" s="59" t="s">
        <v>15536</v>
      </c>
      <c r="D5694" s="59">
        <v>806</v>
      </c>
      <c r="F5694" s="59" t="s">
        <v>5</v>
      </c>
      <c r="G5694" s="152" t="str">
        <f>VLOOKUP(D5694,sku归属!A:B,2,0)</f>
        <v>欧阳博文</v>
      </c>
    </row>
    <row r="5695" spans="1:13" s="59" customFormat="1" customHeight="1">
      <c r="A5695" s="59" t="s">
        <v>15537</v>
      </c>
      <c r="B5695" s="59" t="s">
        <v>15538</v>
      </c>
      <c r="C5695" s="59" t="s">
        <v>15539</v>
      </c>
      <c r="D5695" s="59">
        <v>806</v>
      </c>
      <c r="F5695" s="59" t="s">
        <v>5</v>
      </c>
      <c r="G5695" s="152" t="str">
        <f>VLOOKUP(D5695,sku归属!A:B,2,0)</f>
        <v>欧阳博文</v>
      </c>
    </row>
    <row r="5696" spans="1:13" s="59" customFormat="1" customHeight="1">
      <c r="A5696" s="59" t="s">
        <v>15540</v>
      </c>
      <c r="B5696" s="59" t="s">
        <v>15541</v>
      </c>
      <c r="C5696" s="59" t="s">
        <v>15542</v>
      </c>
      <c r="D5696" s="59">
        <v>806</v>
      </c>
      <c r="F5696" s="59" t="s">
        <v>5</v>
      </c>
      <c r="G5696" s="152" t="str">
        <f>VLOOKUP(D5696,sku归属!A:B,2,0)</f>
        <v>欧阳博文</v>
      </c>
    </row>
    <row r="5697" spans="1:13" s="59" customFormat="1" customHeight="1">
      <c r="A5697" s="59" t="s">
        <v>15543</v>
      </c>
      <c r="B5697" s="59" t="s">
        <v>15544</v>
      </c>
      <c r="C5697" s="59" t="s">
        <v>15545</v>
      </c>
      <c r="D5697" s="59">
        <v>806</v>
      </c>
      <c r="F5697" s="59" t="s">
        <v>5</v>
      </c>
      <c r="G5697" s="152" t="str">
        <f>VLOOKUP(D5697,sku归属!A:B,2,0)</f>
        <v>欧阳博文</v>
      </c>
    </row>
    <row r="5698" spans="1:13" s="59" customFormat="1" customHeight="1">
      <c r="A5698" s="59" t="s">
        <v>15546</v>
      </c>
      <c r="B5698" s="59" t="s">
        <v>15547</v>
      </c>
      <c r="C5698" s="59" t="s">
        <v>15548</v>
      </c>
      <c r="D5698" s="59">
        <v>806</v>
      </c>
      <c r="F5698" s="59" t="s">
        <v>5</v>
      </c>
      <c r="G5698" s="152" t="str">
        <f>VLOOKUP(D5698,sku归属!A:B,2,0)</f>
        <v>欧阳博文</v>
      </c>
    </row>
    <row r="5699" spans="1:13" s="59" customFormat="1" customHeight="1">
      <c r="A5699" s="59" t="s">
        <v>15549</v>
      </c>
      <c r="B5699" s="59" t="s">
        <v>15550</v>
      </c>
      <c r="C5699" s="59" t="s">
        <v>15551</v>
      </c>
      <c r="D5699" s="59">
        <v>806</v>
      </c>
      <c r="F5699" s="59" t="s">
        <v>5</v>
      </c>
      <c r="G5699" s="152" t="str">
        <f>VLOOKUP(D5699,sku归属!A:B,2,0)</f>
        <v>欧阳博文</v>
      </c>
    </row>
    <row r="5700" spans="1:13" s="59" customFormat="1" customHeight="1">
      <c r="A5700" s="59" t="s">
        <v>15552</v>
      </c>
      <c r="B5700" s="59" t="s">
        <v>15553</v>
      </c>
      <c r="C5700" s="59" t="s">
        <v>15554</v>
      </c>
      <c r="D5700" s="59">
        <v>806</v>
      </c>
      <c r="F5700" s="59" t="s">
        <v>5</v>
      </c>
      <c r="G5700" s="152" t="str">
        <f>VLOOKUP(D5700,sku归属!A:B,2,0)</f>
        <v>欧阳博文</v>
      </c>
    </row>
    <row r="5701" spans="1:13" s="59" customFormat="1" customHeight="1">
      <c r="A5701" s="59" t="s">
        <v>15555</v>
      </c>
      <c r="B5701" s="59" t="s">
        <v>15556</v>
      </c>
      <c r="C5701" s="59" t="s">
        <v>15557</v>
      </c>
      <c r="D5701" s="59">
        <v>806</v>
      </c>
      <c r="F5701" s="59" t="s">
        <v>5</v>
      </c>
      <c r="G5701" s="152" t="str">
        <f>VLOOKUP(D5701,sku归属!A:B,2,0)</f>
        <v>欧阳博文</v>
      </c>
    </row>
    <row r="5702" spans="1:13" s="59" customFormat="1" customHeight="1">
      <c r="A5702" s="59" t="s">
        <v>15558</v>
      </c>
      <c r="B5702" s="59" t="s">
        <v>15559</v>
      </c>
      <c r="C5702" s="59" t="s">
        <v>15560</v>
      </c>
      <c r="D5702" s="59">
        <v>806</v>
      </c>
      <c r="F5702" s="59" t="s">
        <v>5</v>
      </c>
      <c r="G5702" s="152" t="str">
        <f>VLOOKUP(D5702,sku归属!A:B,2,0)</f>
        <v>欧阳博文</v>
      </c>
    </row>
    <row r="5703" spans="1:13" s="59" customFormat="1" customHeight="1">
      <c r="A5703" s="59" t="s">
        <v>15561</v>
      </c>
      <c r="B5703" s="59" t="s">
        <v>15562</v>
      </c>
      <c r="C5703" s="59" t="s">
        <v>15563</v>
      </c>
      <c r="D5703" s="59">
        <v>806</v>
      </c>
      <c r="F5703" s="59" t="s">
        <v>5</v>
      </c>
      <c r="G5703" s="152" t="str">
        <f>VLOOKUP(D5703,sku归属!A:B,2,0)</f>
        <v>欧阳博文</v>
      </c>
    </row>
    <row r="5704" spans="1:13" s="59" customFormat="1" customHeight="1">
      <c r="A5704" s="59" t="s">
        <v>15564</v>
      </c>
      <c r="B5704" s="59" t="s">
        <v>15565</v>
      </c>
      <c r="C5704" s="59" t="s">
        <v>15566</v>
      </c>
      <c r="D5704" s="59" t="s">
        <v>6</v>
      </c>
      <c r="F5704" s="59" t="s">
        <v>5</v>
      </c>
      <c r="G5704" s="152" t="str">
        <f>VLOOKUP(D5704,sku归属!A:B,2,0)</f>
        <v>莫美玉</v>
      </c>
    </row>
    <row r="5705" spans="1:13" s="59" customFormat="1" customHeight="1">
      <c r="A5705" s="59" t="s">
        <v>15567</v>
      </c>
      <c r="B5705" s="59" t="s">
        <v>15568</v>
      </c>
      <c r="C5705" s="59" t="s">
        <v>15569</v>
      </c>
      <c r="D5705" s="59" t="s">
        <v>6</v>
      </c>
      <c r="F5705" s="59" t="s">
        <v>5</v>
      </c>
      <c r="G5705" s="152" t="str">
        <f>VLOOKUP(D5705,sku归属!A:B,2,0)</f>
        <v>莫美玉</v>
      </c>
    </row>
    <row r="5706" spans="1:13" s="59" customFormat="1" customHeight="1">
      <c r="A5706" s="59" t="s">
        <v>15570</v>
      </c>
      <c r="B5706" s="59" t="s">
        <v>15571</v>
      </c>
      <c r="C5706" s="59" t="s">
        <v>15572</v>
      </c>
      <c r="D5706" s="59" t="s">
        <v>6</v>
      </c>
      <c r="F5706" s="59" t="s">
        <v>5</v>
      </c>
      <c r="G5706" s="152" t="str">
        <f>VLOOKUP(D5706,sku归属!A:B,2,0)</f>
        <v>莫美玉</v>
      </c>
    </row>
    <row r="5707" spans="1:13" s="59" customFormat="1" customHeight="1">
      <c r="A5707" s="59" t="s">
        <v>15573</v>
      </c>
      <c r="B5707" s="59" t="s">
        <v>15574</v>
      </c>
      <c r="C5707" s="59" t="s">
        <v>15575</v>
      </c>
      <c r="D5707" s="59" t="s">
        <v>6</v>
      </c>
      <c r="F5707" s="59" t="s">
        <v>5</v>
      </c>
      <c r="G5707" s="152" t="str">
        <f>VLOOKUP(D5707,sku归属!A:B,2,0)</f>
        <v>莫美玉</v>
      </c>
    </row>
    <row r="5708" spans="1:13" s="59" customFormat="1" customHeight="1">
      <c r="A5708" s="59" t="s">
        <v>15576</v>
      </c>
      <c r="B5708" s="59" t="s">
        <v>15577</v>
      </c>
      <c r="C5708" s="59" t="s">
        <v>15578</v>
      </c>
      <c r="D5708" s="59" t="s">
        <v>6</v>
      </c>
      <c r="F5708" s="59" t="s">
        <v>5</v>
      </c>
      <c r="G5708" s="152" t="str">
        <f>VLOOKUP(D5708,sku归属!A:B,2,0)</f>
        <v>莫美玉</v>
      </c>
    </row>
    <row r="5709" spans="1:13" s="59" customFormat="1" customHeight="1">
      <c r="A5709" s="59" t="s">
        <v>15579</v>
      </c>
      <c r="B5709" s="59" t="s">
        <v>15580</v>
      </c>
      <c r="C5709" s="59" t="s">
        <v>13218</v>
      </c>
      <c r="D5709" s="59" t="s">
        <v>6</v>
      </c>
      <c r="F5709" s="59" t="s">
        <v>5</v>
      </c>
      <c r="G5709" s="152" t="str">
        <f>VLOOKUP(D5709,sku归属!A:B,2,0)</f>
        <v>莫美玉</v>
      </c>
    </row>
    <row r="5710" spans="1:13" s="59" customFormat="1" customHeight="1">
      <c r="A5710" s="59" t="s">
        <v>15581</v>
      </c>
      <c r="B5710" s="59" t="s">
        <v>15582</v>
      </c>
      <c r="C5710" s="59" t="s">
        <v>13215</v>
      </c>
      <c r="D5710" s="59" t="s">
        <v>6</v>
      </c>
      <c r="F5710" s="59" t="s">
        <v>5</v>
      </c>
      <c r="G5710" s="152" t="str">
        <f>VLOOKUP(D5710,sku归属!A:B,2,0)</f>
        <v>莫美玉</v>
      </c>
    </row>
    <row r="5711" spans="1:13" s="59" customFormat="1" customHeight="1">
      <c r="A5711" s="59" t="s">
        <v>15583</v>
      </c>
      <c r="B5711" s="59" t="s">
        <v>15584</v>
      </c>
      <c r="C5711" s="59" t="s">
        <v>15585</v>
      </c>
      <c r="D5711" s="59" t="s">
        <v>6</v>
      </c>
      <c r="F5711" s="59" t="s">
        <v>5</v>
      </c>
      <c r="G5711" s="152" t="str">
        <f>VLOOKUP(D5711,sku归属!A:B,2,0)</f>
        <v>莫美玉</v>
      </c>
    </row>
    <row r="5712" spans="1:13" s="59" customFormat="1" customHeight="1">
      <c r="A5712" s="59" t="s">
        <v>15586</v>
      </c>
      <c r="B5712" s="59" t="s">
        <v>15587</v>
      </c>
      <c r="C5712" s="59" t="s">
        <v>15588</v>
      </c>
      <c r="D5712" s="59" t="s">
        <v>6</v>
      </c>
      <c r="F5712" s="59" t="s">
        <v>5</v>
      </c>
      <c r="G5712" s="152" t="str">
        <f>VLOOKUP(D5712,sku归属!A:B,2,0)</f>
        <v>莫美玉</v>
      </c>
    </row>
    <row r="5713" spans="1:13" s="59" customFormat="1" customHeight="1">
      <c r="A5713" s="59" t="s">
        <v>15589</v>
      </c>
      <c r="B5713" s="59" t="s">
        <v>15590</v>
      </c>
      <c r="C5713" s="59" t="s">
        <v>15591</v>
      </c>
      <c r="D5713" s="59" t="s">
        <v>6</v>
      </c>
      <c r="F5713" s="59" t="s">
        <v>5</v>
      </c>
      <c r="G5713" s="152" t="str">
        <f>VLOOKUP(D5713,sku归属!A:B,2,0)</f>
        <v>莫美玉</v>
      </c>
    </row>
    <row r="5714" spans="1:13" s="59" customFormat="1" customHeight="1">
      <c r="A5714" s="59" t="s">
        <v>15592</v>
      </c>
      <c r="B5714" s="59" t="s">
        <v>15593</v>
      </c>
      <c r="C5714" s="59" t="s">
        <v>15594</v>
      </c>
      <c r="D5714" s="59" t="s">
        <v>6</v>
      </c>
      <c r="F5714" s="59" t="s">
        <v>5</v>
      </c>
      <c r="G5714" s="152" t="str">
        <f>VLOOKUP(D5714,sku归属!A:B,2,0)</f>
        <v>莫美玉</v>
      </c>
    </row>
    <row r="5715" spans="1:13" s="59" customFormat="1" customHeight="1">
      <c r="A5715" s="59" t="s">
        <v>15595</v>
      </c>
      <c r="B5715" s="59" t="s">
        <v>15596</v>
      </c>
      <c r="C5715" s="59" t="s">
        <v>15597</v>
      </c>
      <c r="D5715" s="59" t="s">
        <v>6</v>
      </c>
      <c r="F5715" s="59" t="s">
        <v>5</v>
      </c>
      <c r="G5715" s="152" t="str">
        <f>VLOOKUP(D5715,sku归属!A:B,2,0)</f>
        <v>莫美玉</v>
      </c>
    </row>
    <row r="5716" spans="1:13" s="59" customFormat="1" customHeight="1">
      <c r="A5716" s="59" t="s">
        <v>15598</v>
      </c>
      <c r="B5716" s="59" t="s">
        <v>15599</v>
      </c>
      <c r="C5716" s="59" t="s">
        <v>15600</v>
      </c>
      <c r="D5716" s="59" t="s">
        <v>6</v>
      </c>
      <c r="F5716" s="59" t="s">
        <v>5</v>
      </c>
      <c r="G5716" s="152" t="str">
        <f>VLOOKUP(D5716,sku归属!A:B,2,0)</f>
        <v>莫美玉</v>
      </c>
    </row>
    <row r="5717" spans="1:13" s="59" customFormat="1" customHeight="1">
      <c r="A5717" s="59" t="s">
        <v>15601</v>
      </c>
      <c r="B5717" s="59" t="s">
        <v>15602</v>
      </c>
      <c r="C5717" s="59" t="s">
        <v>15603</v>
      </c>
      <c r="D5717" s="59" t="s">
        <v>6</v>
      </c>
      <c r="F5717" s="59" t="s">
        <v>5</v>
      </c>
      <c r="G5717" s="152" t="str">
        <f>VLOOKUP(D5717,sku归属!A:B,2,0)</f>
        <v>莫美玉</v>
      </c>
    </row>
    <row r="5718" spans="1:13" s="59" customFormat="1" customHeight="1">
      <c r="A5718" s="59" t="s">
        <v>15604</v>
      </c>
      <c r="B5718" s="59" t="s">
        <v>15605</v>
      </c>
      <c r="C5718" s="59" t="s">
        <v>15606</v>
      </c>
      <c r="D5718" s="59" t="s">
        <v>6</v>
      </c>
      <c r="F5718" s="59" t="s">
        <v>5</v>
      </c>
      <c r="G5718" s="152" t="str">
        <f>VLOOKUP(D5718,sku归属!A:B,2,0)</f>
        <v>莫美玉</v>
      </c>
    </row>
    <row r="5719" spans="1:13" s="59" customFormat="1" customHeight="1">
      <c r="A5719" s="59" t="s">
        <v>15607</v>
      </c>
      <c r="B5719" s="59" t="s">
        <v>15608</v>
      </c>
      <c r="C5719" s="59" t="s">
        <v>15609</v>
      </c>
      <c r="D5719" s="59" t="s">
        <v>6</v>
      </c>
      <c r="F5719" s="59" t="s">
        <v>5</v>
      </c>
      <c r="G5719" s="152" t="str">
        <f>VLOOKUP(D5719,sku归属!A:B,2,0)</f>
        <v>莫美玉</v>
      </c>
    </row>
    <row r="5720" spans="1:13" s="59" customFormat="1" customHeight="1">
      <c r="A5720" s="59" t="s">
        <v>15610</v>
      </c>
      <c r="B5720" s="59" t="s">
        <v>15611</v>
      </c>
      <c r="C5720" s="59" t="s">
        <v>15612</v>
      </c>
      <c r="D5720" s="59" t="s">
        <v>6</v>
      </c>
      <c r="F5720" s="59" t="s">
        <v>5</v>
      </c>
      <c r="G5720" s="152" t="str">
        <f>VLOOKUP(D5720,sku归属!A:B,2,0)</f>
        <v>莫美玉</v>
      </c>
    </row>
    <row r="5721" spans="1:13" s="59" customFormat="1" customHeight="1">
      <c r="A5721" s="59" t="s">
        <v>15613</v>
      </c>
      <c r="B5721" s="59" t="s">
        <v>15614</v>
      </c>
      <c r="C5721" s="59" t="s">
        <v>13085</v>
      </c>
      <c r="D5721" s="59">
        <v>801</v>
      </c>
      <c r="F5721" s="59" t="s">
        <v>5</v>
      </c>
      <c r="G5721" s="152" t="str">
        <f>VLOOKUP(D5721,sku归属!A:B,2,0)</f>
        <v>丁芳芳</v>
      </c>
    </row>
    <row r="5722" spans="1:13" s="59" customFormat="1" customHeight="1">
      <c r="A5722" s="59" t="s">
        <v>15615</v>
      </c>
      <c r="B5722" s="59" t="s">
        <v>15616</v>
      </c>
      <c r="C5722" s="59" t="s">
        <v>15617</v>
      </c>
      <c r="D5722" s="59">
        <v>806</v>
      </c>
      <c r="F5722" s="59" t="s">
        <v>5</v>
      </c>
      <c r="G5722" s="152" t="str">
        <f>VLOOKUP(D5722,sku归属!A:B,2,0)</f>
        <v>欧阳博文</v>
      </c>
    </row>
    <row r="5723" spans="1:13" s="59" customFormat="1" customHeight="1">
      <c r="A5723" s="59" t="s">
        <v>15618</v>
      </c>
      <c r="B5723" s="59" t="s">
        <v>15619</v>
      </c>
      <c r="C5723" s="59" t="s">
        <v>15617</v>
      </c>
      <c r="D5723" s="59">
        <v>806</v>
      </c>
      <c r="F5723" s="59" t="s">
        <v>5</v>
      </c>
      <c r="G5723" s="152" t="str">
        <f>VLOOKUP(D5723,sku归属!A:B,2,0)</f>
        <v>欧阳博文</v>
      </c>
    </row>
    <row r="5724" spans="1:13" s="59" customFormat="1" customHeight="1">
      <c r="A5724" s="59" t="s">
        <v>15620</v>
      </c>
      <c r="B5724" s="59" t="s">
        <v>15621</v>
      </c>
      <c r="C5724" s="59" t="s">
        <v>4165</v>
      </c>
      <c r="D5724" s="59">
        <v>818</v>
      </c>
      <c r="F5724" s="59" t="s">
        <v>5</v>
      </c>
      <c r="G5724" s="152" t="str">
        <f>VLOOKUP(D5724,sku归属!A:B,2,0)</f>
        <v>其他</v>
      </c>
    </row>
    <row r="5725" spans="1:13" s="59" customFormat="1" customHeight="1">
      <c r="A5725" s="59" t="s">
        <v>15622</v>
      </c>
      <c r="B5725" s="59" t="s">
        <v>15623</v>
      </c>
      <c r="C5725" s="59" t="s">
        <v>15624</v>
      </c>
      <c r="D5725" s="59" t="s">
        <v>6</v>
      </c>
      <c r="F5725" s="59" t="s">
        <v>5</v>
      </c>
      <c r="G5725" s="152" t="str">
        <f>VLOOKUP(D5725,sku归属!A:B,2,0)</f>
        <v>莫美玉</v>
      </c>
    </row>
    <row r="5726" spans="1:13" s="59" customFormat="1" customHeight="1">
      <c r="A5726" s="59" t="s">
        <v>15625</v>
      </c>
      <c r="B5726" s="59" t="s">
        <v>15626</v>
      </c>
      <c r="C5726" s="59" t="s">
        <v>15627</v>
      </c>
      <c r="D5726" s="59" t="s">
        <v>6</v>
      </c>
      <c r="F5726" s="59" t="s">
        <v>5</v>
      </c>
      <c r="G5726" s="152" t="str">
        <f>VLOOKUP(D5726,sku归属!A:B,2,0)</f>
        <v>莫美玉</v>
      </c>
    </row>
    <row r="5727" spans="1:13" s="59" customFormat="1" customHeight="1">
      <c r="A5727" s="59" t="s">
        <v>15628</v>
      </c>
      <c r="B5727" s="59" t="s">
        <v>15629</v>
      </c>
      <c r="C5727" s="59" t="s">
        <v>15630</v>
      </c>
      <c r="D5727" s="59" t="s">
        <v>6</v>
      </c>
      <c r="F5727" s="59" t="s">
        <v>5</v>
      </c>
      <c r="G5727" s="152" t="str">
        <f>VLOOKUP(D5727,sku归属!A:B,2,0)</f>
        <v>莫美玉</v>
      </c>
    </row>
    <row r="5728" spans="1:13" s="59" customFormat="1" customHeight="1">
      <c r="A5728" s="59" t="s">
        <v>15631</v>
      </c>
      <c r="B5728" s="59" t="s">
        <v>15632</v>
      </c>
      <c r="C5728" s="59" t="s">
        <v>15633</v>
      </c>
      <c r="D5728" s="59" t="s">
        <v>6</v>
      </c>
      <c r="F5728" s="59" t="s">
        <v>5</v>
      </c>
      <c r="G5728" s="152" t="str">
        <f>VLOOKUP(D5728,sku归属!A:B,2,0)</f>
        <v>莫美玉</v>
      </c>
    </row>
    <row r="5729" spans="1:13" s="59" customFormat="1" customHeight="1">
      <c r="A5729" s="59" t="s">
        <v>15634</v>
      </c>
      <c r="B5729" s="59" t="s">
        <v>15635</v>
      </c>
      <c r="C5729" s="59" t="s">
        <v>15636</v>
      </c>
      <c r="D5729" s="59" t="s">
        <v>6</v>
      </c>
      <c r="F5729" s="59" t="s">
        <v>5</v>
      </c>
      <c r="G5729" s="152" t="str">
        <f>VLOOKUP(D5729,sku归属!A:B,2,0)</f>
        <v>莫美玉</v>
      </c>
    </row>
    <row r="5730" spans="1:13" s="59" customFormat="1" customHeight="1">
      <c r="A5730" s="59" t="s">
        <v>15637</v>
      </c>
      <c r="B5730" s="59" t="s">
        <v>15638</v>
      </c>
      <c r="C5730" s="59" t="s">
        <v>15639</v>
      </c>
      <c r="D5730" s="59" t="s">
        <v>6</v>
      </c>
      <c r="F5730" s="59" t="s">
        <v>5</v>
      </c>
      <c r="G5730" s="152" t="str">
        <f>VLOOKUP(D5730,sku归属!A:B,2,0)</f>
        <v>莫美玉</v>
      </c>
    </row>
    <row r="5731" spans="1:13" s="59" customFormat="1" customHeight="1">
      <c r="A5731" s="59" t="s">
        <v>15640</v>
      </c>
      <c r="B5731" s="59" t="s">
        <v>15641</v>
      </c>
      <c r="C5731" s="59" t="s">
        <v>15642</v>
      </c>
      <c r="D5731" s="59" t="s">
        <v>6</v>
      </c>
      <c r="F5731" s="59" t="s">
        <v>5</v>
      </c>
      <c r="G5731" s="152" t="str">
        <f>VLOOKUP(D5731,sku归属!A:B,2,0)</f>
        <v>莫美玉</v>
      </c>
    </row>
    <row r="5732" spans="1:13" s="59" customFormat="1" customHeight="1">
      <c r="A5732" s="59" t="s">
        <v>15643</v>
      </c>
      <c r="B5732" s="59" t="s">
        <v>15644</v>
      </c>
      <c r="C5732" s="59" t="s">
        <v>11368</v>
      </c>
      <c r="D5732" s="59">
        <v>801</v>
      </c>
      <c r="F5732" s="59" t="s">
        <v>5</v>
      </c>
      <c r="G5732" s="152" t="str">
        <f>VLOOKUP(D5732,sku归属!A:B,2,0)</f>
        <v>丁芳芳</v>
      </c>
    </row>
    <row r="5733" spans="1:13" s="59" customFormat="1" customHeight="1">
      <c r="A5733" s="59" t="s">
        <v>15645</v>
      </c>
      <c r="B5733" s="59" t="s">
        <v>15646</v>
      </c>
      <c r="C5733" s="59" t="s">
        <v>15647</v>
      </c>
      <c r="D5733" s="59">
        <v>801</v>
      </c>
      <c r="F5733" s="59" t="s">
        <v>5</v>
      </c>
      <c r="G5733" s="152" t="str">
        <f>VLOOKUP(D5733,sku归属!A:B,2,0)</f>
        <v>丁芳芳</v>
      </c>
    </row>
    <row r="5734" spans="1:13" s="59" customFormat="1" customHeight="1">
      <c r="A5734" s="59" t="s">
        <v>15648</v>
      </c>
      <c r="B5734" s="59" t="s">
        <v>15649</v>
      </c>
      <c r="C5734" s="59" t="s">
        <v>15217</v>
      </c>
      <c r="D5734" s="59">
        <v>801</v>
      </c>
      <c r="F5734" s="59" t="s">
        <v>5</v>
      </c>
      <c r="G5734" s="152" t="str">
        <f>VLOOKUP(D5734,sku归属!A:B,2,0)</f>
        <v>丁芳芳</v>
      </c>
    </row>
    <row r="5735" spans="1:13" s="59" customFormat="1" customHeight="1">
      <c r="A5735" s="59" t="s">
        <v>15650</v>
      </c>
      <c r="B5735" s="59" t="s">
        <v>15651</v>
      </c>
      <c r="C5735" s="59" t="s">
        <v>15444</v>
      </c>
      <c r="D5735" s="59">
        <v>801</v>
      </c>
      <c r="F5735" s="59" t="s">
        <v>5</v>
      </c>
      <c r="G5735" s="152" t="str">
        <f>VLOOKUP(D5735,sku归属!A:B,2,0)</f>
        <v>丁芳芳</v>
      </c>
    </row>
    <row r="5736" spans="1:13" s="59" customFormat="1" customHeight="1">
      <c r="A5736" s="59" t="s">
        <v>15652</v>
      </c>
      <c r="B5736" s="59" t="s">
        <v>15653</v>
      </c>
      <c r="C5736" s="59" t="s">
        <v>15453</v>
      </c>
      <c r="D5736" s="59">
        <v>801</v>
      </c>
      <c r="F5736" s="59" t="s">
        <v>5</v>
      </c>
      <c r="G5736" s="152" t="str">
        <f>VLOOKUP(D5736,sku归属!A:B,2,0)</f>
        <v>丁芳芳</v>
      </c>
    </row>
    <row r="5737" spans="1:13" s="59" customFormat="1" customHeight="1">
      <c r="A5737" s="59" t="s">
        <v>15654</v>
      </c>
      <c r="B5737" s="59" t="s">
        <v>15655</v>
      </c>
      <c r="C5737" s="59" t="s">
        <v>15450</v>
      </c>
      <c r="D5737" s="59">
        <v>801</v>
      </c>
      <c r="F5737" s="59" t="s">
        <v>5</v>
      </c>
      <c r="G5737" s="152" t="str">
        <f>VLOOKUP(D5737,sku归属!A:B,2,0)</f>
        <v>丁芳芳</v>
      </c>
    </row>
    <row r="5738" spans="1:13" s="59" customFormat="1" customHeight="1">
      <c r="A5738" s="59" t="s">
        <v>15656</v>
      </c>
      <c r="B5738" s="59" t="s">
        <v>15657</v>
      </c>
      <c r="C5738" s="59" t="s">
        <v>15447</v>
      </c>
      <c r="D5738" s="59">
        <v>801</v>
      </c>
      <c r="F5738" s="59" t="s">
        <v>5</v>
      </c>
      <c r="G5738" s="152" t="str">
        <f>VLOOKUP(D5738,sku归属!A:B,2,0)</f>
        <v>丁芳芳</v>
      </c>
    </row>
    <row r="5739" spans="1:13" s="59" customFormat="1" customHeight="1">
      <c r="A5739" s="59" t="s">
        <v>15658</v>
      </c>
      <c r="B5739" s="59" t="s">
        <v>15659</v>
      </c>
      <c r="C5739" s="59" t="s">
        <v>15617</v>
      </c>
      <c r="D5739" s="59">
        <v>801</v>
      </c>
      <c r="F5739" s="59" t="s">
        <v>5</v>
      </c>
      <c r="G5739" s="152" t="str">
        <f>VLOOKUP(D5739,sku归属!A:B,2,0)</f>
        <v>丁芳芳</v>
      </c>
    </row>
    <row r="5740" spans="1:13" s="59" customFormat="1" customHeight="1">
      <c r="A5740" s="59" t="s">
        <v>15660</v>
      </c>
      <c r="B5740" s="59" t="s">
        <v>15661</v>
      </c>
      <c r="C5740" s="59" t="s">
        <v>9872</v>
      </c>
      <c r="D5740" s="59">
        <v>801</v>
      </c>
      <c r="F5740" s="59" t="s">
        <v>5</v>
      </c>
      <c r="G5740" s="152" t="str">
        <f>VLOOKUP(D5740,sku归属!A:B,2,0)</f>
        <v>丁芳芳</v>
      </c>
    </row>
    <row r="5741" spans="1:13" s="59" customFormat="1" customHeight="1">
      <c r="A5741" s="59" t="s">
        <v>15662</v>
      </c>
      <c r="B5741" s="59" t="s">
        <v>15663</v>
      </c>
      <c r="C5741" s="59" t="s">
        <v>5840</v>
      </c>
      <c r="D5741" s="59">
        <v>801</v>
      </c>
      <c r="F5741" s="59" t="s">
        <v>5</v>
      </c>
      <c r="G5741" s="152" t="str">
        <f>VLOOKUP(D5741,sku归属!A:B,2,0)</f>
        <v>丁芳芳</v>
      </c>
    </row>
    <row r="5742" spans="1:13" s="59" customFormat="1" customHeight="1">
      <c r="A5742" s="59" t="s">
        <v>15664</v>
      </c>
      <c r="B5742" s="59" t="s">
        <v>15665</v>
      </c>
      <c r="C5742" s="59" t="s">
        <v>13196</v>
      </c>
      <c r="D5742" s="59">
        <v>801</v>
      </c>
      <c r="F5742" s="59" t="s">
        <v>5</v>
      </c>
      <c r="G5742" s="152" t="str">
        <f>VLOOKUP(D5742,sku归属!A:B,2,0)</f>
        <v>丁芳芳</v>
      </c>
    </row>
    <row r="5743" spans="1:13" s="59" customFormat="1" customHeight="1">
      <c r="A5743" s="59" t="s">
        <v>15666</v>
      </c>
      <c r="B5743" s="59" t="s">
        <v>15667</v>
      </c>
      <c r="C5743" s="59" t="s">
        <v>13199</v>
      </c>
      <c r="D5743" s="59">
        <v>801</v>
      </c>
      <c r="F5743" s="59" t="s">
        <v>5</v>
      </c>
      <c r="G5743" s="152" t="str">
        <f>VLOOKUP(D5743,sku归属!A:B,2,0)</f>
        <v>丁芳芳</v>
      </c>
    </row>
    <row r="5744" spans="1:13" s="59" customFormat="1" customHeight="1">
      <c r="A5744" s="59" t="s">
        <v>15668</v>
      </c>
      <c r="B5744" s="59" t="s">
        <v>15669</v>
      </c>
      <c r="C5744" s="59" t="s">
        <v>6587</v>
      </c>
      <c r="D5744" s="59">
        <v>801</v>
      </c>
      <c r="F5744" s="59" t="s">
        <v>5</v>
      </c>
      <c r="G5744" s="152" t="str">
        <f>VLOOKUP(D5744,sku归属!A:B,2,0)</f>
        <v>丁芳芳</v>
      </c>
    </row>
    <row r="5745" spans="1:13" s="59" customFormat="1" customHeight="1">
      <c r="A5745" s="59" t="s">
        <v>15670</v>
      </c>
      <c r="B5745" s="59" t="s">
        <v>15671</v>
      </c>
      <c r="C5745" s="59" t="s">
        <v>6590</v>
      </c>
      <c r="D5745" s="59">
        <v>801</v>
      </c>
      <c r="F5745" s="59" t="s">
        <v>5</v>
      </c>
      <c r="G5745" s="152" t="str">
        <f>VLOOKUP(D5745,sku归属!A:B,2,0)</f>
        <v>丁芳芳</v>
      </c>
    </row>
    <row r="5746" spans="1:13" s="59" customFormat="1" customHeight="1">
      <c r="A5746" s="59" t="s">
        <v>15672</v>
      </c>
      <c r="B5746" s="59" t="s">
        <v>15673</v>
      </c>
      <c r="C5746" s="59" t="s">
        <v>10818</v>
      </c>
      <c r="D5746" s="59">
        <v>801</v>
      </c>
      <c r="F5746" s="59" t="s">
        <v>5</v>
      </c>
      <c r="G5746" s="152" t="str">
        <f>VLOOKUP(D5746,sku归属!A:B,2,0)</f>
        <v>丁芳芳</v>
      </c>
    </row>
    <row r="5747" spans="1:13" s="59" customFormat="1" customHeight="1">
      <c r="A5747" s="59" t="s">
        <v>15674</v>
      </c>
      <c r="B5747" s="59" t="s">
        <v>15675</v>
      </c>
      <c r="C5747" s="59" t="s">
        <v>10821</v>
      </c>
      <c r="D5747" s="59">
        <v>801</v>
      </c>
      <c r="F5747" s="59" t="s">
        <v>5</v>
      </c>
      <c r="G5747" s="152" t="str">
        <f>VLOOKUP(D5747,sku归属!A:B,2,0)</f>
        <v>丁芳芳</v>
      </c>
    </row>
    <row r="5748" spans="1:13" s="59" customFormat="1" customHeight="1">
      <c r="A5748" s="59" t="s">
        <v>15676</v>
      </c>
      <c r="B5748" s="59" t="s">
        <v>15677</v>
      </c>
      <c r="C5748" s="59" t="s">
        <v>10815</v>
      </c>
      <c r="D5748" s="59">
        <v>801</v>
      </c>
      <c r="F5748" s="59" t="s">
        <v>5</v>
      </c>
      <c r="G5748" s="152" t="str">
        <f>VLOOKUP(D5748,sku归属!A:B,2,0)</f>
        <v>丁芳芳</v>
      </c>
    </row>
    <row r="5749" spans="1:13" s="59" customFormat="1" customHeight="1">
      <c r="A5749" s="59" t="s">
        <v>15678</v>
      </c>
      <c r="B5749" s="59" t="s">
        <v>15679</v>
      </c>
      <c r="C5749" s="59" t="s">
        <v>12121</v>
      </c>
      <c r="D5749" s="59">
        <v>801</v>
      </c>
      <c r="F5749" s="59" t="s">
        <v>5</v>
      </c>
      <c r="G5749" s="152" t="str">
        <f>VLOOKUP(D5749,sku归属!A:B,2,0)</f>
        <v>丁芳芳</v>
      </c>
    </row>
    <row r="5750" spans="1:13" s="59" customFormat="1" customHeight="1">
      <c r="A5750" s="59" t="s">
        <v>15680</v>
      </c>
      <c r="B5750" s="59" t="s">
        <v>15681</v>
      </c>
      <c r="C5750" s="59" t="s">
        <v>12112</v>
      </c>
      <c r="D5750" s="59">
        <v>801</v>
      </c>
      <c r="F5750" s="59" t="s">
        <v>5</v>
      </c>
      <c r="G5750" s="152" t="str">
        <f>VLOOKUP(D5750,sku归属!A:B,2,0)</f>
        <v>丁芳芳</v>
      </c>
    </row>
    <row r="5751" spans="1:13" s="59" customFormat="1" customHeight="1">
      <c r="A5751" s="59" t="s">
        <v>15682</v>
      </c>
      <c r="B5751" s="59" t="s">
        <v>15683</v>
      </c>
      <c r="C5751" s="59" t="s">
        <v>12118</v>
      </c>
      <c r="D5751" s="59">
        <v>801</v>
      </c>
      <c r="F5751" s="59" t="s">
        <v>5</v>
      </c>
      <c r="G5751" s="152" t="str">
        <f>VLOOKUP(D5751,sku归属!A:B,2,0)</f>
        <v>丁芳芳</v>
      </c>
    </row>
    <row r="5752" spans="1:13" s="59" customFormat="1" customHeight="1">
      <c r="A5752" s="59" t="s">
        <v>15684</v>
      </c>
      <c r="B5752" s="59" t="s">
        <v>15685</v>
      </c>
      <c r="C5752" s="59" t="s">
        <v>12115</v>
      </c>
      <c r="D5752" s="59">
        <v>801</v>
      </c>
      <c r="F5752" s="59" t="s">
        <v>5</v>
      </c>
      <c r="G5752" s="152" t="str">
        <f>VLOOKUP(D5752,sku归属!A:B,2,0)</f>
        <v>丁芳芳</v>
      </c>
    </row>
    <row r="5753" spans="1:13" s="59" customFormat="1" customHeight="1">
      <c r="A5753" s="59" t="s">
        <v>15686</v>
      </c>
      <c r="B5753" s="59" t="s">
        <v>15687</v>
      </c>
      <c r="C5753" s="59" t="s">
        <v>15688</v>
      </c>
      <c r="D5753" s="59" t="s">
        <v>13</v>
      </c>
      <c r="F5753" s="59" t="s">
        <v>5</v>
      </c>
      <c r="G5753" s="152" t="str">
        <f>VLOOKUP(D5753,sku归属!A:B,2,0)</f>
        <v>其他</v>
      </c>
    </row>
    <row r="5754" spans="1:13" s="59" customFormat="1" customHeight="1">
      <c r="A5754" s="59" t="s">
        <v>15689</v>
      </c>
      <c r="B5754" s="59" t="s">
        <v>15690</v>
      </c>
      <c r="C5754" s="59" t="s">
        <v>15691</v>
      </c>
      <c r="D5754" s="59" t="s">
        <v>19</v>
      </c>
      <c r="F5754" s="59" t="s">
        <v>5</v>
      </c>
      <c r="G5754" s="152" t="str">
        <f>VLOOKUP(D5754,sku归属!A:B,2,0)</f>
        <v>许梓渝</v>
      </c>
    </row>
    <row r="5755" spans="1:13" s="59" customFormat="1" customHeight="1">
      <c r="A5755" s="59" t="s">
        <v>15692</v>
      </c>
      <c r="B5755" s="59" t="s">
        <v>15693</v>
      </c>
      <c r="C5755" s="59" t="s">
        <v>15694</v>
      </c>
      <c r="D5755" s="59" t="s">
        <v>19</v>
      </c>
      <c r="F5755" s="59" t="s">
        <v>5</v>
      </c>
      <c r="G5755" s="152" t="str">
        <f>VLOOKUP(D5755,sku归属!A:B,2,0)</f>
        <v>许梓渝</v>
      </c>
    </row>
    <row r="5756" spans="1:13" s="59" customFormat="1" customHeight="1">
      <c r="A5756" s="59" t="s">
        <v>15695</v>
      </c>
      <c r="B5756" s="59" t="s">
        <v>15696</v>
      </c>
      <c r="C5756" s="59" t="s">
        <v>452</v>
      </c>
      <c r="D5756" s="59" t="s">
        <v>19</v>
      </c>
      <c r="F5756" s="59" t="s">
        <v>5</v>
      </c>
      <c r="G5756" s="152" t="str">
        <f>VLOOKUP(D5756,sku归属!A:B,2,0)</f>
        <v>许梓渝</v>
      </c>
    </row>
    <row r="5757" spans="1:13" s="59" customFormat="1" customHeight="1">
      <c r="A5757" s="59" t="s">
        <v>15697</v>
      </c>
      <c r="B5757" s="59" t="s">
        <v>15698</v>
      </c>
      <c r="C5757" s="59" t="s">
        <v>455</v>
      </c>
      <c r="D5757" s="59" t="s">
        <v>19</v>
      </c>
      <c r="F5757" s="59" t="s">
        <v>5</v>
      </c>
      <c r="G5757" s="152" t="str">
        <f>VLOOKUP(D5757,sku归属!A:B,2,0)</f>
        <v>许梓渝</v>
      </c>
    </row>
    <row r="5758" spans="1:13" s="59" customFormat="1" customHeight="1">
      <c r="A5758" s="59" t="s">
        <v>15699</v>
      </c>
      <c r="B5758" s="59" t="s">
        <v>15700</v>
      </c>
      <c r="C5758" s="59" t="s">
        <v>8140</v>
      </c>
      <c r="D5758" s="59" t="s">
        <v>19</v>
      </c>
      <c r="F5758" s="59" t="s">
        <v>5</v>
      </c>
      <c r="G5758" s="152" t="str">
        <f>VLOOKUP(D5758,sku归属!A:B,2,0)</f>
        <v>许梓渝</v>
      </c>
    </row>
    <row r="5759" spans="1:13" s="59" customFormat="1" customHeight="1">
      <c r="A5759" s="59" t="s">
        <v>15701</v>
      </c>
      <c r="B5759" s="59" t="s">
        <v>15702</v>
      </c>
      <c r="C5759" s="59" t="s">
        <v>3872</v>
      </c>
      <c r="D5759" s="59" t="s">
        <v>19</v>
      </c>
      <c r="F5759" s="59" t="s">
        <v>5</v>
      </c>
      <c r="G5759" s="152" t="str">
        <f>VLOOKUP(D5759,sku归属!A:B,2,0)</f>
        <v>许梓渝</v>
      </c>
    </row>
    <row r="5760" spans="1:13" s="59" customFormat="1" customHeight="1">
      <c r="A5760" s="59" t="s">
        <v>15703</v>
      </c>
      <c r="B5760" s="59" t="s">
        <v>15704</v>
      </c>
      <c r="C5760" s="59" t="s">
        <v>3875</v>
      </c>
      <c r="D5760" s="59" t="s">
        <v>19</v>
      </c>
      <c r="F5760" s="59" t="s">
        <v>5</v>
      </c>
      <c r="G5760" s="152" t="str">
        <f>VLOOKUP(D5760,sku归属!A:B,2,0)</f>
        <v>许梓渝</v>
      </c>
    </row>
    <row r="5761" spans="1:13" s="59" customFormat="1" customHeight="1">
      <c r="A5761" s="59" t="s">
        <v>15705</v>
      </c>
      <c r="B5761" s="59" t="s">
        <v>15706</v>
      </c>
      <c r="C5761" s="59" t="s">
        <v>15707</v>
      </c>
      <c r="D5761" s="59" t="s">
        <v>16</v>
      </c>
      <c r="F5761" s="59" t="s">
        <v>5</v>
      </c>
      <c r="G5761" s="152" t="str">
        <f>VLOOKUP(D5761,sku归属!A:B,2,0)</f>
        <v>其他</v>
      </c>
    </row>
    <row r="5762" spans="1:13" s="59" customFormat="1" customHeight="1">
      <c r="A5762" s="59" t="s">
        <v>15708</v>
      </c>
      <c r="B5762" s="59" t="s">
        <v>15709</v>
      </c>
      <c r="C5762" s="59" t="s">
        <v>15710</v>
      </c>
      <c r="D5762" s="59" t="s">
        <v>16</v>
      </c>
      <c r="F5762" s="59" t="s">
        <v>5</v>
      </c>
      <c r="G5762" s="152" t="str">
        <f>VLOOKUP(D5762,sku归属!A:B,2,0)</f>
        <v>其他</v>
      </c>
    </row>
    <row r="5763" spans="1:13" s="59" customFormat="1" customHeight="1">
      <c r="A5763" s="59" t="s">
        <v>15711</v>
      </c>
      <c r="B5763" s="59" t="s">
        <v>15712</v>
      </c>
      <c r="C5763" s="59" t="s">
        <v>1608</v>
      </c>
      <c r="D5763" s="59" t="s">
        <v>17</v>
      </c>
      <c r="F5763" s="59" t="s">
        <v>5</v>
      </c>
      <c r="G5763" s="152" t="str">
        <f>VLOOKUP(D5763,sku归属!A:B,2,0)</f>
        <v>其他</v>
      </c>
    </row>
    <row r="5764" spans="1:13" s="59" customFormat="1" customHeight="1">
      <c r="A5764" s="59" t="s">
        <v>15713</v>
      </c>
      <c r="B5764" s="59" t="s">
        <v>15714</v>
      </c>
      <c r="C5764" s="59" t="s">
        <v>1611</v>
      </c>
      <c r="D5764" s="59" t="s">
        <v>17</v>
      </c>
      <c r="F5764" s="59" t="s">
        <v>5</v>
      </c>
      <c r="G5764" s="152" t="str">
        <f>VLOOKUP(D5764,sku归属!A:B,2,0)</f>
        <v>其他</v>
      </c>
    </row>
    <row r="5765" spans="1:13" s="59" customFormat="1" customHeight="1">
      <c r="A5765" s="59" t="s">
        <v>15715</v>
      </c>
      <c r="B5765" s="59" t="s">
        <v>15716</v>
      </c>
      <c r="C5765" s="59" t="s">
        <v>15717</v>
      </c>
      <c r="D5765" s="59" t="s">
        <v>17</v>
      </c>
      <c r="F5765" s="59" t="s">
        <v>5</v>
      </c>
      <c r="G5765" s="152" t="str">
        <f>VLOOKUP(D5765,sku归属!A:B,2,0)</f>
        <v>其他</v>
      </c>
    </row>
    <row r="5766" spans="1:13" s="59" customFormat="1" customHeight="1">
      <c r="A5766" s="59" t="s">
        <v>15718</v>
      </c>
      <c r="B5766" s="59" t="s">
        <v>15719</v>
      </c>
      <c r="C5766" s="59" t="s">
        <v>15720</v>
      </c>
      <c r="D5766" s="59" t="s">
        <v>17</v>
      </c>
      <c r="F5766" s="59" t="s">
        <v>5</v>
      </c>
      <c r="G5766" s="152" t="str">
        <f>VLOOKUP(D5766,sku归属!A:B,2,0)</f>
        <v>其他</v>
      </c>
    </row>
    <row r="5767" spans="1:13" s="59" customFormat="1" customHeight="1">
      <c r="A5767" s="59" t="s">
        <v>15721</v>
      </c>
      <c r="B5767" s="59" t="s">
        <v>15722</v>
      </c>
      <c r="C5767" s="59" t="s">
        <v>3336</v>
      </c>
      <c r="D5767" s="59" t="s">
        <v>17</v>
      </c>
      <c r="F5767" s="59" t="s">
        <v>5</v>
      </c>
      <c r="G5767" s="152" t="str">
        <f>VLOOKUP(D5767,sku归属!A:B,2,0)</f>
        <v>其他</v>
      </c>
    </row>
    <row r="5768" spans="1:13" s="59" customFormat="1" customHeight="1">
      <c r="A5768" s="59" t="s">
        <v>15723</v>
      </c>
      <c r="B5768" s="59" t="s">
        <v>15724</v>
      </c>
      <c r="C5768" s="59" t="s">
        <v>3339</v>
      </c>
      <c r="D5768" s="59" t="s">
        <v>17</v>
      </c>
      <c r="F5768" s="59" t="s">
        <v>5</v>
      </c>
      <c r="G5768" s="152" t="str">
        <f>VLOOKUP(D5768,sku归属!A:B,2,0)</f>
        <v>其他</v>
      </c>
    </row>
    <row r="5769" spans="1:13" s="59" customFormat="1" customHeight="1">
      <c r="A5769" s="59" t="s">
        <v>15725</v>
      </c>
      <c r="B5769" s="59" t="s">
        <v>15726</v>
      </c>
      <c r="C5769" s="59" t="s">
        <v>15727</v>
      </c>
      <c r="D5769" s="59" t="s">
        <v>17</v>
      </c>
      <c r="F5769" s="59" t="s">
        <v>5</v>
      </c>
      <c r="G5769" s="152" t="str">
        <f>VLOOKUP(D5769,sku归属!A:B,2,0)</f>
        <v>其他</v>
      </c>
    </row>
    <row r="5770" spans="1:13" s="59" customFormat="1" customHeight="1">
      <c r="A5770" s="59" t="s">
        <v>15728</v>
      </c>
      <c r="B5770" s="59" t="s">
        <v>15729</v>
      </c>
      <c r="C5770" s="59" t="s">
        <v>15730</v>
      </c>
      <c r="D5770" s="59" t="s">
        <v>17</v>
      </c>
      <c r="F5770" s="59" t="s">
        <v>5</v>
      </c>
      <c r="G5770" s="152" t="str">
        <f>VLOOKUP(D5770,sku归属!A:B,2,0)</f>
        <v>其他</v>
      </c>
    </row>
    <row r="5771" spans="1:13" s="59" customFormat="1" customHeight="1">
      <c r="A5771" s="59" t="s">
        <v>15731</v>
      </c>
      <c r="B5771" s="59" t="s">
        <v>15732</v>
      </c>
      <c r="C5771" s="59" t="s">
        <v>15733</v>
      </c>
      <c r="D5771" s="59" t="s">
        <v>17</v>
      </c>
      <c r="F5771" s="59" t="s">
        <v>5</v>
      </c>
      <c r="G5771" s="152" t="str">
        <f>VLOOKUP(D5771,sku归属!A:B,2,0)</f>
        <v>其他</v>
      </c>
    </row>
    <row r="5772" spans="1:13" s="59" customFormat="1" customHeight="1">
      <c r="A5772" s="59" t="s">
        <v>15734</v>
      </c>
      <c r="B5772" s="59" t="s">
        <v>15735</v>
      </c>
      <c r="C5772" s="59" t="s">
        <v>15736</v>
      </c>
      <c r="D5772" s="59" t="s">
        <v>17</v>
      </c>
      <c r="F5772" s="59" t="s">
        <v>5</v>
      </c>
      <c r="G5772" s="152" t="str">
        <f>VLOOKUP(D5772,sku归属!A:B,2,0)</f>
        <v>其他</v>
      </c>
    </row>
    <row r="5773" spans="1:13" s="59" customFormat="1" customHeight="1">
      <c r="A5773" s="59" t="s">
        <v>15737</v>
      </c>
      <c r="B5773" s="59" t="s">
        <v>15738</v>
      </c>
      <c r="C5773" s="59" t="s">
        <v>15739</v>
      </c>
      <c r="D5773" s="59" t="s">
        <v>17</v>
      </c>
      <c r="F5773" s="59" t="s">
        <v>5</v>
      </c>
      <c r="G5773" s="152" t="str">
        <f>VLOOKUP(D5773,sku归属!A:B,2,0)</f>
        <v>其他</v>
      </c>
    </row>
    <row r="5774" spans="1:13" s="59" customFormat="1" customHeight="1">
      <c r="A5774" s="59" t="s">
        <v>15740</v>
      </c>
      <c r="B5774" s="59" t="s">
        <v>15741</v>
      </c>
      <c r="C5774" s="59" t="s">
        <v>15742</v>
      </c>
      <c r="D5774" s="59" t="s">
        <v>17</v>
      </c>
      <c r="F5774" s="59" t="s">
        <v>5</v>
      </c>
      <c r="G5774" s="152" t="str">
        <f>VLOOKUP(D5774,sku归属!A:B,2,0)</f>
        <v>其他</v>
      </c>
    </row>
    <row r="5775" spans="1:13" s="59" customFormat="1" customHeight="1">
      <c r="A5775" s="59" t="s">
        <v>15743</v>
      </c>
      <c r="B5775" s="59" t="s">
        <v>15744</v>
      </c>
      <c r="C5775" s="59" t="s">
        <v>15745</v>
      </c>
      <c r="D5775" s="59" t="s">
        <v>17</v>
      </c>
      <c r="F5775" s="59" t="s">
        <v>5</v>
      </c>
      <c r="G5775" s="152" t="str">
        <f>VLOOKUP(D5775,sku归属!A:B,2,0)</f>
        <v>其他</v>
      </c>
    </row>
    <row r="5776" spans="1:13" s="59" customFormat="1" customHeight="1">
      <c r="A5776" s="59" t="s">
        <v>15746</v>
      </c>
      <c r="B5776" s="59" t="s">
        <v>15747</v>
      </c>
      <c r="C5776" s="59" t="s">
        <v>15748</v>
      </c>
      <c r="D5776" s="59" t="s">
        <v>17</v>
      </c>
      <c r="F5776" s="59" t="s">
        <v>5</v>
      </c>
      <c r="G5776" s="152" t="str">
        <f>VLOOKUP(D5776,sku归属!A:B,2,0)</f>
        <v>其他</v>
      </c>
    </row>
    <row r="5777" spans="1:13" s="59" customFormat="1" customHeight="1">
      <c r="A5777" s="59" t="s">
        <v>15749</v>
      </c>
      <c r="B5777" s="59" t="s">
        <v>15750</v>
      </c>
      <c r="C5777" s="59" t="s">
        <v>15751</v>
      </c>
      <c r="D5777" s="59" t="s">
        <v>17</v>
      </c>
      <c r="F5777" s="59" t="s">
        <v>5</v>
      </c>
      <c r="G5777" s="152" t="str">
        <f>VLOOKUP(D5777,sku归属!A:B,2,0)</f>
        <v>其他</v>
      </c>
    </row>
    <row r="5778" spans="1:13" s="59" customFormat="1" customHeight="1">
      <c r="A5778" s="59" t="s">
        <v>15752</v>
      </c>
      <c r="B5778" s="59" t="s">
        <v>15753</v>
      </c>
      <c r="C5778" s="59" t="s">
        <v>15754</v>
      </c>
      <c r="D5778" s="59" t="s">
        <v>17</v>
      </c>
      <c r="F5778" s="59" t="s">
        <v>5</v>
      </c>
      <c r="G5778" s="152" t="str">
        <f>VLOOKUP(D5778,sku归属!A:B,2,0)</f>
        <v>其他</v>
      </c>
    </row>
    <row r="5779" spans="1:13" s="59" customFormat="1" customHeight="1">
      <c r="A5779" s="59" t="s">
        <v>15755</v>
      </c>
      <c r="B5779" s="59" t="s">
        <v>15756</v>
      </c>
      <c r="C5779" s="59" t="s">
        <v>15757</v>
      </c>
      <c r="D5779" s="59" t="s">
        <v>17</v>
      </c>
      <c r="F5779" s="59" t="s">
        <v>5</v>
      </c>
      <c r="G5779" s="152" t="str">
        <f>VLOOKUP(D5779,sku归属!A:B,2,0)</f>
        <v>其他</v>
      </c>
    </row>
    <row r="5780" spans="1:13" s="59" customFormat="1" customHeight="1">
      <c r="A5780" s="59" t="s">
        <v>15758</v>
      </c>
      <c r="B5780" s="59" t="s">
        <v>15759</v>
      </c>
      <c r="C5780" s="59" t="s">
        <v>15760</v>
      </c>
      <c r="D5780" s="59" t="s">
        <v>17</v>
      </c>
      <c r="F5780" s="59" t="s">
        <v>5</v>
      </c>
      <c r="G5780" s="152" t="str">
        <f>VLOOKUP(D5780,sku归属!A:B,2,0)</f>
        <v>其他</v>
      </c>
    </row>
    <row r="5781" spans="1:13" s="59" customFormat="1" customHeight="1">
      <c r="A5781" s="59" t="s">
        <v>15761</v>
      </c>
      <c r="B5781" s="59" t="s">
        <v>15762</v>
      </c>
      <c r="C5781" s="59" t="s">
        <v>15763</v>
      </c>
      <c r="D5781" s="59" t="s">
        <v>17</v>
      </c>
      <c r="F5781" s="59" t="s">
        <v>5</v>
      </c>
      <c r="G5781" s="152" t="str">
        <f>VLOOKUP(D5781,sku归属!A:B,2,0)</f>
        <v>其他</v>
      </c>
    </row>
    <row r="5782" spans="1:13" s="59" customFormat="1" customHeight="1">
      <c r="A5782" s="59" t="s">
        <v>15764</v>
      </c>
      <c r="B5782" s="59" t="s">
        <v>15765</v>
      </c>
      <c r="C5782" s="59" t="s">
        <v>15766</v>
      </c>
      <c r="D5782" s="59" t="s">
        <v>17</v>
      </c>
      <c r="F5782" s="59" t="s">
        <v>5</v>
      </c>
      <c r="G5782" s="152" t="str">
        <f>VLOOKUP(D5782,sku归属!A:B,2,0)</f>
        <v>其他</v>
      </c>
    </row>
    <row r="5783" spans="1:13" s="59" customFormat="1" customHeight="1">
      <c r="A5783" s="59" t="s">
        <v>15767</v>
      </c>
      <c r="B5783" s="59" t="s">
        <v>15768</v>
      </c>
      <c r="C5783" s="59" t="s">
        <v>15769</v>
      </c>
      <c r="D5783" s="59" t="s">
        <v>17</v>
      </c>
      <c r="F5783" s="59" t="s">
        <v>5</v>
      </c>
      <c r="G5783" s="152" t="str">
        <f>VLOOKUP(D5783,sku归属!A:B,2,0)</f>
        <v>其他</v>
      </c>
    </row>
    <row r="5784" spans="1:13" s="59" customFormat="1" customHeight="1">
      <c r="A5784" s="59" t="s">
        <v>15770</v>
      </c>
      <c r="B5784" s="59" t="s">
        <v>15771</v>
      </c>
      <c r="C5784" s="59" t="s">
        <v>15772</v>
      </c>
      <c r="D5784" s="59" t="s">
        <v>17</v>
      </c>
      <c r="F5784" s="59" t="s">
        <v>5</v>
      </c>
      <c r="G5784" s="152" t="str">
        <f>VLOOKUP(D5784,sku归属!A:B,2,0)</f>
        <v>其他</v>
      </c>
    </row>
    <row r="5785" spans="1:13" s="59" customFormat="1" customHeight="1">
      <c r="A5785" s="59" t="s">
        <v>15773</v>
      </c>
      <c r="B5785" s="59" t="s">
        <v>15774</v>
      </c>
      <c r="C5785" s="59" t="s">
        <v>8693</v>
      </c>
      <c r="D5785" s="59" t="s">
        <v>17</v>
      </c>
      <c r="F5785" s="59" t="s">
        <v>5</v>
      </c>
      <c r="G5785" s="152" t="str">
        <f>VLOOKUP(D5785,sku归属!A:B,2,0)</f>
        <v>其他</v>
      </c>
    </row>
    <row r="5786" spans="1:13" s="59" customFormat="1" customHeight="1">
      <c r="A5786" s="59" t="s">
        <v>15775</v>
      </c>
      <c r="B5786" s="59" t="s">
        <v>15776</v>
      </c>
      <c r="C5786" s="59" t="s">
        <v>8690</v>
      </c>
      <c r="D5786" s="59" t="s">
        <v>17</v>
      </c>
      <c r="F5786" s="59" t="s">
        <v>5</v>
      </c>
      <c r="G5786" s="152" t="str">
        <f>VLOOKUP(D5786,sku归属!A:B,2,0)</f>
        <v>其他</v>
      </c>
    </row>
    <row r="5787" spans="1:13" s="59" customFormat="1" customHeight="1">
      <c r="A5787" s="59" t="s">
        <v>15777</v>
      </c>
      <c r="B5787" s="59" t="s">
        <v>15778</v>
      </c>
      <c r="C5787" s="59" t="s">
        <v>8696</v>
      </c>
      <c r="D5787" s="59" t="s">
        <v>17</v>
      </c>
      <c r="F5787" s="59" t="s">
        <v>5</v>
      </c>
      <c r="G5787" s="152" t="str">
        <f>VLOOKUP(D5787,sku归属!A:B,2,0)</f>
        <v>其他</v>
      </c>
    </row>
    <row r="5788" spans="1:13" s="59" customFormat="1" customHeight="1">
      <c r="A5788" s="59" t="s">
        <v>15779</v>
      </c>
      <c r="B5788" s="59" t="s">
        <v>15780</v>
      </c>
      <c r="C5788" s="59" t="s">
        <v>8702</v>
      </c>
      <c r="D5788" s="59" t="s">
        <v>17</v>
      </c>
      <c r="F5788" s="59" t="s">
        <v>5</v>
      </c>
      <c r="G5788" s="152" t="str">
        <f>VLOOKUP(D5788,sku归属!A:B,2,0)</f>
        <v>其他</v>
      </c>
    </row>
    <row r="5789" spans="1:13" s="59" customFormat="1" customHeight="1">
      <c r="A5789" s="59" t="s">
        <v>15781</v>
      </c>
      <c r="B5789" s="59" t="s">
        <v>15782</v>
      </c>
      <c r="C5789" s="59" t="s">
        <v>8699</v>
      </c>
      <c r="D5789" s="59" t="s">
        <v>17</v>
      </c>
      <c r="F5789" s="59" t="s">
        <v>5</v>
      </c>
      <c r="G5789" s="152" t="str">
        <f>VLOOKUP(D5789,sku归属!A:B,2,0)</f>
        <v>其他</v>
      </c>
    </row>
    <row r="5790" spans="1:13" s="59" customFormat="1" customHeight="1">
      <c r="A5790" s="59" t="s">
        <v>15783</v>
      </c>
      <c r="B5790" s="59" t="s">
        <v>15784</v>
      </c>
      <c r="C5790" s="59" t="s">
        <v>8705</v>
      </c>
      <c r="D5790" s="59" t="s">
        <v>17</v>
      </c>
      <c r="F5790" s="59" t="s">
        <v>5</v>
      </c>
      <c r="G5790" s="152" t="str">
        <f>VLOOKUP(D5790,sku归属!A:B,2,0)</f>
        <v>其他</v>
      </c>
    </row>
    <row r="5791" spans="1:13" s="59" customFormat="1" customHeight="1">
      <c r="A5791" s="59" t="s">
        <v>15785</v>
      </c>
      <c r="B5791" s="59" t="s">
        <v>15786</v>
      </c>
      <c r="C5791" s="59" t="s">
        <v>11055</v>
      </c>
      <c r="D5791" s="59" t="s">
        <v>17</v>
      </c>
      <c r="F5791" s="59" t="s">
        <v>5</v>
      </c>
      <c r="G5791" s="152" t="str">
        <f>VLOOKUP(D5791,sku归属!A:B,2,0)</f>
        <v>其他</v>
      </c>
    </row>
    <row r="5792" spans="1:13" s="59" customFormat="1" customHeight="1">
      <c r="A5792" s="59" t="s">
        <v>15787</v>
      </c>
      <c r="B5792" s="59" t="s">
        <v>15788</v>
      </c>
      <c r="C5792" s="59" t="s">
        <v>11058</v>
      </c>
      <c r="D5792" s="59" t="s">
        <v>17</v>
      </c>
      <c r="F5792" s="59" t="s">
        <v>5</v>
      </c>
      <c r="G5792" s="152" t="str">
        <f>VLOOKUP(D5792,sku归属!A:B,2,0)</f>
        <v>其他</v>
      </c>
    </row>
    <row r="5793" spans="1:13" s="59" customFormat="1" customHeight="1">
      <c r="A5793" s="59" t="s">
        <v>15789</v>
      </c>
      <c r="B5793" s="59" t="s">
        <v>15790</v>
      </c>
      <c r="C5793" s="59" t="s">
        <v>12311</v>
      </c>
      <c r="D5793" s="59" t="s">
        <v>17</v>
      </c>
      <c r="F5793" s="59" t="s">
        <v>5</v>
      </c>
      <c r="G5793" s="152" t="str">
        <f>VLOOKUP(D5793,sku归属!A:B,2,0)</f>
        <v>其他</v>
      </c>
    </row>
    <row r="5794" spans="1:13" s="59" customFormat="1" customHeight="1">
      <c r="A5794" s="59" t="s">
        <v>15791</v>
      </c>
      <c r="B5794" s="59" t="s">
        <v>15792</v>
      </c>
      <c r="C5794" s="59" t="s">
        <v>12314</v>
      </c>
      <c r="D5794" s="59" t="s">
        <v>17</v>
      </c>
      <c r="F5794" s="59" t="s">
        <v>5</v>
      </c>
      <c r="G5794" s="152" t="str">
        <f>VLOOKUP(D5794,sku归属!A:B,2,0)</f>
        <v>其他</v>
      </c>
    </row>
    <row r="5795" spans="1:13" s="59" customFormat="1" customHeight="1">
      <c r="A5795" s="59" t="s">
        <v>15793</v>
      </c>
      <c r="B5795" s="59" t="s">
        <v>15794</v>
      </c>
      <c r="C5795" s="59" t="s">
        <v>12305</v>
      </c>
      <c r="D5795" s="59" t="s">
        <v>17</v>
      </c>
      <c r="F5795" s="59" t="s">
        <v>5</v>
      </c>
      <c r="G5795" s="152" t="str">
        <f>VLOOKUP(D5795,sku归属!A:B,2,0)</f>
        <v>其他</v>
      </c>
    </row>
    <row r="5796" spans="1:13" s="59" customFormat="1" customHeight="1">
      <c r="A5796" s="59" t="s">
        <v>15795</v>
      </c>
      <c r="B5796" s="59" t="s">
        <v>15796</v>
      </c>
      <c r="C5796" s="59" t="s">
        <v>12308</v>
      </c>
      <c r="D5796" s="59" t="s">
        <v>17</v>
      </c>
      <c r="F5796" s="59" t="s">
        <v>5</v>
      </c>
      <c r="G5796" s="152" t="str">
        <f>VLOOKUP(D5796,sku归属!A:B,2,0)</f>
        <v>其他</v>
      </c>
    </row>
    <row r="5797" spans="1:13" s="59" customFormat="1" customHeight="1">
      <c r="A5797" s="59" t="s">
        <v>15797</v>
      </c>
      <c r="B5797" s="59" t="s">
        <v>15798</v>
      </c>
      <c r="C5797" s="59" t="s">
        <v>15799</v>
      </c>
      <c r="D5797" s="59" t="s">
        <v>17</v>
      </c>
      <c r="F5797" s="59" t="s">
        <v>5</v>
      </c>
      <c r="G5797" s="152" t="str">
        <f>VLOOKUP(D5797,sku归属!A:B,2,0)</f>
        <v>其他</v>
      </c>
    </row>
    <row r="5798" spans="1:13" s="59" customFormat="1" customHeight="1">
      <c r="A5798" s="59" t="s">
        <v>15800</v>
      </c>
      <c r="B5798" s="59" t="s">
        <v>15801</v>
      </c>
      <c r="C5798" s="59" t="s">
        <v>15802</v>
      </c>
      <c r="D5798" s="59" t="s">
        <v>17</v>
      </c>
      <c r="F5798" s="59" t="s">
        <v>5</v>
      </c>
      <c r="G5798" s="152" t="str">
        <f>VLOOKUP(D5798,sku归属!A:B,2,0)</f>
        <v>其他</v>
      </c>
    </row>
    <row r="5799" spans="1:13" s="59" customFormat="1" customHeight="1">
      <c r="A5799" s="59" t="s">
        <v>15803</v>
      </c>
      <c r="B5799" s="59" t="s">
        <v>15804</v>
      </c>
      <c r="C5799" s="59" t="s">
        <v>15805</v>
      </c>
      <c r="D5799" s="59" t="s">
        <v>17</v>
      </c>
      <c r="F5799" s="59" t="s">
        <v>5</v>
      </c>
      <c r="G5799" s="152" t="str">
        <f>VLOOKUP(D5799,sku归属!A:B,2,0)</f>
        <v>其他</v>
      </c>
    </row>
    <row r="5800" spans="1:13" s="59" customFormat="1" customHeight="1">
      <c r="A5800" s="59" t="s">
        <v>15806</v>
      </c>
      <c r="B5800" s="59" t="s">
        <v>15807</v>
      </c>
      <c r="C5800" s="59" t="s">
        <v>7674</v>
      </c>
      <c r="D5800" s="59" t="s">
        <v>17</v>
      </c>
      <c r="F5800" s="59" t="s">
        <v>5</v>
      </c>
      <c r="G5800" s="152" t="str">
        <f>VLOOKUP(D5800,sku归属!A:B,2,0)</f>
        <v>其他</v>
      </c>
    </row>
    <row r="5801" spans="1:13" s="59" customFormat="1" customHeight="1">
      <c r="A5801" s="59" t="s">
        <v>15808</v>
      </c>
      <c r="B5801" s="59" t="s">
        <v>15809</v>
      </c>
      <c r="C5801" s="59" t="s">
        <v>7671</v>
      </c>
      <c r="D5801" s="59" t="s">
        <v>17</v>
      </c>
      <c r="F5801" s="59" t="s">
        <v>5</v>
      </c>
      <c r="G5801" s="152" t="str">
        <f>VLOOKUP(D5801,sku归属!A:B,2,0)</f>
        <v>其他</v>
      </c>
    </row>
    <row r="5802" spans="1:13" s="59" customFormat="1" customHeight="1">
      <c r="A5802" s="59" t="s">
        <v>15810</v>
      </c>
      <c r="B5802" s="59" t="s">
        <v>15811</v>
      </c>
      <c r="C5802" s="59" t="s">
        <v>7668</v>
      </c>
      <c r="D5802" s="59" t="s">
        <v>17</v>
      </c>
      <c r="F5802" s="59" t="s">
        <v>5</v>
      </c>
      <c r="G5802" s="152" t="str">
        <f>VLOOKUP(D5802,sku归属!A:B,2,0)</f>
        <v>其他</v>
      </c>
    </row>
    <row r="5803" spans="1:13" s="59" customFormat="1" customHeight="1">
      <c r="A5803" s="59" t="s">
        <v>15812</v>
      </c>
      <c r="B5803" s="59" t="s">
        <v>15813</v>
      </c>
      <c r="C5803" s="59" t="s">
        <v>7665</v>
      </c>
      <c r="D5803" s="59" t="s">
        <v>17</v>
      </c>
      <c r="F5803" s="59" t="s">
        <v>5</v>
      </c>
      <c r="G5803" s="152" t="str">
        <f>VLOOKUP(D5803,sku归属!A:B,2,0)</f>
        <v>其他</v>
      </c>
    </row>
    <row r="5804" spans="1:13" s="59" customFormat="1" customHeight="1">
      <c r="A5804" s="59" t="s">
        <v>15814</v>
      </c>
      <c r="B5804" s="59" t="s">
        <v>15815</v>
      </c>
      <c r="C5804" s="59" t="s">
        <v>7662</v>
      </c>
      <c r="D5804" s="59" t="s">
        <v>17</v>
      </c>
      <c r="F5804" s="59" t="s">
        <v>5</v>
      </c>
      <c r="G5804" s="152" t="str">
        <f>VLOOKUP(D5804,sku归属!A:B,2,0)</f>
        <v>其他</v>
      </c>
    </row>
    <row r="5805" spans="1:13" s="59" customFormat="1" customHeight="1">
      <c r="A5805" s="59" t="s">
        <v>15816</v>
      </c>
      <c r="B5805" s="59" t="s">
        <v>15817</v>
      </c>
      <c r="C5805" s="59" t="s">
        <v>7659</v>
      </c>
      <c r="D5805" s="59" t="s">
        <v>17</v>
      </c>
      <c r="F5805" s="59" t="s">
        <v>5</v>
      </c>
      <c r="G5805" s="152" t="str">
        <f>VLOOKUP(D5805,sku归属!A:B,2,0)</f>
        <v>其他</v>
      </c>
    </row>
    <row r="5806" spans="1:13" s="59" customFormat="1" customHeight="1">
      <c r="A5806" s="59" t="s">
        <v>15818</v>
      </c>
      <c r="B5806" s="59" t="s">
        <v>15819</v>
      </c>
      <c r="C5806" s="59" t="s">
        <v>15820</v>
      </c>
      <c r="D5806" s="59" t="s">
        <v>17</v>
      </c>
      <c r="F5806" s="59" t="s">
        <v>5</v>
      </c>
      <c r="G5806" s="152" t="str">
        <f>VLOOKUP(D5806,sku归属!A:B,2,0)</f>
        <v>其他</v>
      </c>
    </row>
    <row r="5807" spans="1:13" s="59" customFormat="1" customHeight="1">
      <c r="A5807" s="59" t="s">
        <v>15821</v>
      </c>
      <c r="B5807" s="59" t="s">
        <v>15822</v>
      </c>
      <c r="C5807" s="59" t="s">
        <v>15823</v>
      </c>
      <c r="D5807" s="59" t="s">
        <v>17</v>
      </c>
      <c r="F5807" s="59" t="s">
        <v>5</v>
      </c>
      <c r="G5807" s="152" t="str">
        <f>VLOOKUP(D5807,sku归属!A:B,2,0)</f>
        <v>其他</v>
      </c>
    </row>
    <row r="5808" spans="1:13" s="59" customFormat="1" customHeight="1">
      <c r="A5808" s="59" t="s">
        <v>15824</v>
      </c>
      <c r="B5808" s="59" t="s">
        <v>15825</v>
      </c>
      <c r="C5808" s="59" t="s">
        <v>15826</v>
      </c>
      <c r="D5808" s="59" t="s">
        <v>17</v>
      </c>
      <c r="F5808" s="59" t="s">
        <v>5</v>
      </c>
      <c r="G5808" s="152" t="str">
        <f>VLOOKUP(D5808,sku归属!A:B,2,0)</f>
        <v>其他</v>
      </c>
    </row>
    <row r="5809" spans="1:13" s="59" customFormat="1" customHeight="1">
      <c r="A5809" s="59" t="s">
        <v>15827</v>
      </c>
      <c r="B5809" s="59" t="s">
        <v>15828</v>
      </c>
      <c r="C5809" s="59" t="s">
        <v>15829</v>
      </c>
      <c r="D5809" s="59" t="s">
        <v>17</v>
      </c>
      <c r="F5809" s="59" t="s">
        <v>5</v>
      </c>
      <c r="G5809" s="152" t="str">
        <f>VLOOKUP(D5809,sku归属!A:B,2,0)</f>
        <v>其他</v>
      </c>
    </row>
    <row r="5810" spans="1:13" s="59" customFormat="1" customHeight="1">
      <c r="A5810" s="59" t="s">
        <v>15830</v>
      </c>
      <c r="B5810" s="59" t="s">
        <v>15831</v>
      </c>
      <c r="C5810" s="59" t="s">
        <v>15832</v>
      </c>
      <c r="D5810" s="59" t="s">
        <v>17</v>
      </c>
      <c r="F5810" s="59" t="s">
        <v>5</v>
      </c>
      <c r="G5810" s="152" t="str">
        <f>VLOOKUP(D5810,sku归属!A:B,2,0)</f>
        <v>其他</v>
      </c>
    </row>
    <row r="5811" spans="1:13" s="59" customFormat="1" customHeight="1">
      <c r="A5811" s="59" t="s">
        <v>15833</v>
      </c>
      <c r="B5811" s="59" t="s">
        <v>15834</v>
      </c>
      <c r="C5811" s="59" t="s">
        <v>15835</v>
      </c>
      <c r="D5811" s="59" t="s">
        <v>17</v>
      </c>
      <c r="F5811" s="59" t="s">
        <v>5</v>
      </c>
      <c r="G5811" s="152" t="str">
        <f>VLOOKUP(D5811,sku归属!A:B,2,0)</f>
        <v>其他</v>
      </c>
    </row>
    <row r="5812" spans="1:13" s="59" customFormat="1" customHeight="1">
      <c r="A5812" s="59" t="s">
        <v>15836</v>
      </c>
      <c r="B5812" s="59" t="s">
        <v>15837</v>
      </c>
      <c r="C5812" s="59" t="s">
        <v>9094</v>
      </c>
      <c r="D5812" s="59" t="s">
        <v>17</v>
      </c>
      <c r="F5812" s="59" t="s">
        <v>5</v>
      </c>
      <c r="G5812" s="152" t="str">
        <f>VLOOKUP(D5812,sku归属!A:B,2,0)</f>
        <v>其他</v>
      </c>
    </row>
    <row r="5813" spans="1:13" s="59" customFormat="1" customHeight="1">
      <c r="A5813" s="59" t="s">
        <v>15838</v>
      </c>
      <c r="B5813" s="59" t="s">
        <v>15839</v>
      </c>
      <c r="C5813" s="59" t="s">
        <v>9097</v>
      </c>
      <c r="D5813" s="59" t="s">
        <v>17</v>
      </c>
      <c r="F5813" s="59" t="s">
        <v>5</v>
      </c>
      <c r="G5813" s="152" t="str">
        <f>VLOOKUP(D5813,sku归属!A:B,2,0)</f>
        <v>其他</v>
      </c>
    </row>
    <row r="5814" spans="1:13" s="59" customFormat="1" customHeight="1">
      <c r="A5814" s="59" t="s">
        <v>15840</v>
      </c>
      <c r="B5814" s="59" t="s">
        <v>15841</v>
      </c>
      <c r="C5814" s="59" t="s">
        <v>9100</v>
      </c>
      <c r="D5814" s="59" t="s">
        <v>17</v>
      </c>
      <c r="F5814" s="59" t="s">
        <v>5</v>
      </c>
      <c r="G5814" s="152" t="str">
        <f>VLOOKUP(D5814,sku归属!A:B,2,0)</f>
        <v>其他</v>
      </c>
    </row>
    <row r="5815" spans="1:13" s="59" customFormat="1" customHeight="1">
      <c r="A5815" s="59" t="s">
        <v>15842</v>
      </c>
      <c r="B5815" s="59" t="s">
        <v>15843</v>
      </c>
      <c r="C5815" s="59" t="s">
        <v>15844</v>
      </c>
      <c r="D5815" s="59" t="s">
        <v>17</v>
      </c>
      <c r="F5815" s="59" t="s">
        <v>5</v>
      </c>
      <c r="G5815" s="152" t="str">
        <f>VLOOKUP(D5815,sku归属!A:B,2,0)</f>
        <v>其他</v>
      </c>
    </row>
    <row r="5816" spans="1:13" s="59" customFormat="1" customHeight="1">
      <c r="A5816" s="59" t="s">
        <v>15845</v>
      </c>
      <c r="B5816" s="59" t="s">
        <v>15846</v>
      </c>
      <c r="C5816" s="59" t="s">
        <v>15847</v>
      </c>
      <c r="D5816" s="59" t="s">
        <v>17</v>
      </c>
      <c r="F5816" s="59" t="s">
        <v>5</v>
      </c>
      <c r="G5816" s="152" t="str">
        <f>VLOOKUP(D5816,sku归属!A:B,2,0)</f>
        <v>其他</v>
      </c>
    </row>
    <row r="5817" spans="1:13" s="59" customFormat="1" customHeight="1">
      <c r="A5817" s="59" t="s">
        <v>15848</v>
      </c>
      <c r="B5817" s="59" t="s">
        <v>15849</v>
      </c>
      <c r="C5817" s="59" t="s">
        <v>15850</v>
      </c>
      <c r="D5817" s="59" t="s">
        <v>17</v>
      </c>
      <c r="F5817" s="59" t="s">
        <v>5</v>
      </c>
      <c r="G5817" s="152" t="str">
        <f>VLOOKUP(D5817,sku归属!A:B,2,0)</f>
        <v>其他</v>
      </c>
    </row>
    <row r="5818" spans="1:13" s="59" customFormat="1" customHeight="1">
      <c r="A5818" s="59" t="s">
        <v>15851</v>
      </c>
      <c r="B5818" s="59" t="s">
        <v>15852</v>
      </c>
      <c r="C5818" s="59" t="s">
        <v>15853</v>
      </c>
      <c r="D5818" s="59" t="s">
        <v>17</v>
      </c>
      <c r="F5818" s="59" t="s">
        <v>5</v>
      </c>
      <c r="G5818" s="152" t="str">
        <f>VLOOKUP(D5818,sku归属!A:B,2,0)</f>
        <v>其他</v>
      </c>
    </row>
    <row r="5819" spans="1:13" s="59" customFormat="1" customHeight="1">
      <c r="A5819" s="59" t="s">
        <v>15854</v>
      </c>
      <c r="B5819" s="59" t="s">
        <v>15855</v>
      </c>
      <c r="C5819" s="59" t="s">
        <v>15856</v>
      </c>
      <c r="D5819" s="59" t="s">
        <v>17</v>
      </c>
      <c r="F5819" s="59" t="s">
        <v>5</v>
      </c>
      <c r="G5819" s="152" t="str">
        <f>VLOOKUP(D5819,sku归属!A:B,2,0)</f>
        <v>其他</v>
      </c>
    </row>
    <row r="5820" spans="1:13" s="59" customFormat="1" customHeight="1">
      <c r="A5820" s="59" t="s">
        <v>15857</v>
      </c>
      <c r="B5820" s="59" t="s">
        <v>15858</v>
      </c>
      <c r="C5820" s="59" t="s">
        <v>15859</v>
      </c>
      <c r="D5820" s="59" t="s">
        <v>17</v>
      </c>
      <c r="F5820" s="59" t="s">
        <v>5</v>
      </c>
      <c r="G5820" s="152" t="str">
        <f>VLOOKUP(D5820,sku归属!A:B,2,0)</f>
        <v>其他</v>
      </c>
    </row>
    <row r="5821" spans="1:13" s="59" customFormat="1" customHeight="1">
      <c r="A5821" s="59" t="s">
        <v>15860</v>
      </c>
      <c r="B5821" s="59" t="s">
        <v>15861</v>
      </c>
      <c r="C5821" s="59" t="s">
        <v>752</v>
      </c>
      <c r="D5821" s="59" t="s">
        <v>17</v>
      </c>
      <c r="F5821" s="59" t="s">
        <v>5</v>
      </c>
      <c r="G5821" s="152" t="str">
        <f>VLOOKUP(D5821,sku归属!A:B,2,0)</f>
        <v>其他</v>
      </c>
    </row>
    <row r="5822" spans="1:13" s="59" customFormat="1" customHeight="1">
      <c r="A5822" s="59" t="s">
        <v>15862</v>
      </c>
      <c r="B5822" s="59" t="s">
        <v>15863</v>
      </c>
      <c r="C5822" s="59" t="s">
        <v>755</v>
      </c>
      <c r="D5822" s="59" t="s">
        <v>17</v>
      </c>
      <c r="F5822" s="59" t="s">
        <v>5</v>
      </c>
      <c r="G5822" s="152" t="str">
        <f>VLOOKUP(D5822,sku归属!A:B,2,0)</f>
        <v>其他</v>
      </c>
    </row>
    <row r="5823" spans="1:13" s="59" customFormat="1" customHeight="1">
      <c r="A5823" s="59" t="s">
        <v>15864</v>
      </c>
      <c r="B5823" s="59" t="s">
        <v>15865</v>
      </c>
      <c r="C5823" s="59" t="s">
        <v>15866</v>
      </c>
      <c r="D5823" s="59" t="s">
        <v>17</v>
      </c>
      <c r="F5823" s="59" t="s">
        <v>5</v>
      </c>
      <c r="G5823" s="152" t="str">
        <f>VLOOKUP(D5823,sku归属!A:B,2,0)</f>
        <v>其他</v>
      </c>
    </row>
    <row r="5824" spans="1:13" s="59" customFormat="1" customHeight="1">
      <c r="A5824" s="59" t="s">
        <v>15867</v>
      </c>
      <c r="B5824" s="59" t="s">
        <v>15868</v>
      </c>
      <c r="C5824" s="59" t="s">
        <v>758</v>
      </c>
      <c r="D5824" s="59" t="s">
        <v>17</v>
      </c>
      <c r="F5824" s="59" t="s">
        <v>5</v>
      </c>
      <c r="G5824" s="152" t="str">
        <f>VLOOKUP(D5824,sku归属!A:B,2,0)</f>
        <v>其他</v>
      </c>
    </row>
    <row r="5825" spans="1:13" s="59" customFormat="1" customHeight="1">
      <c r="A5825" s="59" t="s">
        <v>15869</v>
      </c>
      <c r="B5825" s="59" t="s">
        <v>15870</v>
      </c>
      <c r="C5825" s="59" t="s">
        <v>15871</v>
      </c>
      <c r="D5825" s="59" t="s">
        <v>17</v>
      </c>
      <c r="F5825" s="59" t="s">
        <v>5</v>
      </c>
      <c r="G5825" s="152" t="str">
        <f>VLOOKUP(D5825,sku归属!A:B,2,0)</f>
        <v>其他</v>
      </c>
    </row>
    <row r="5826" spans="1:13" s="59" customFormat="1" customHeight="1">
      <c r="A5826" s="59" t="s">
        <v>15872</v>
      </c>
      <c r="B5826" s="59" t="s">
        <v>15873</v>
      </c>
      <c r="C5826" s="59" t="s">
        <v>15874</v>
      </c>
      <c r="D5826" s="59" t="s">
        <v>17</v>
      </c>
      <c r="F5826" s="59" t="s">
        <v>5</v>
      </c>
      <c r="G5826" s="152" t="str">
        <f>VLOOKUP(D5826,sku归属!A:B,2,0)</f>
        <v>其他</v>
      </c>
    </row>
    <row r="5827" spans="1:13" s="59" customFormat="1" customHeight="1">
      <c r="A5827" s="59" t="s">
        <v>15875</v>
      </c>
      <c r="B5827" s="59" t="s">
        <v>15876</v>
      </c>
      <c r="C5827" s="59" t="s">
        <v>15877</v>
      </c>
      <c r="D5827" s="59" t="s">
        <v>17</v>
      </c>
      <c r="F5827" s="59" t="s">
        <v>5</v>
      </c>
      <c r="G5827" s="152" t="str">
        <f>VLOOKUP(D5827,sku归属!A:B,2,0)</f>
        <v>其他</v>
      </c>
    </row>
    <row r="5828" spans="1:13" s="59" customFormat="1" customHeight="1">
      <c r="A5828" s="59" t="s">
        <v>15878</v>
      </c>
      <c r="B5828" s="59" t="s">
        <v>15879</v>
      </c>
      <c r="C5828" s="59" t="s">
        <v>15880</v>
      </c>
      <c r="D5828" s="59" t="s">
        <v>17</v>
      </c>
      <c r="F5828" s="59" t="s">
        <v>5</v>
      </c>
      <c r="G5828" s="152" t="str">
        <f>VLOOKUP(D5828,sku归属!A:B,2,0)</f>
        <v>其他</v>
      </c>
    </row>
    <row r="5829" spans="1:13" s="59" customFormat="1" customHeight="1">
      <c r="A5829" s="59" t="s">
        <v>15881</v>
      </c>
      <c r="B5829" s="59" t="s">
        <v>15882</v>
      </c>
      <c r="C5829" s="59" t="s">
        <v>15883</v>
      </c>
      <c r="D5829" s="59" t="s">
        <v>17</v>
      </c>
      <c r="F5829" s="59" t="s">
        <v>5</v>
      </c>
      <c r="G5829" s="152" t="str">
        <f>VLOOKUP(D5829,sku归属!A:B,2,0)</f>
        <v>其他</v>
      </c>
    </row>
    <row r="5830" spans="1:13" s="59" customFormat="1" customHeight="1">
      <c r="A5830" s="59" t="s">
        <v>15884</v>
      </c>
      <c r="B5830" s="59" t="s">
        <v>15885</v>
      </c>
      <c r="C5830" s="59" t="s">
        <v>15886</v>
      </c>
      <c r="D5830" s="59" t="s">
        <v>17</v>
      </c>
      <c r="F5830" s="59" t="s">
        <v>5</v>
      </c>
      <c r="G5830" s="152" t="str">
        <f>VLOOKUP(D5830,sku归属!A:B,2,0)</f>
        <v>其他</v>
      </c>
    </row>
    <row r="5831" spans="1:13" s="59" customFormat="1" customHeight="1">
      <c r="A5831" s="59" t="s">
        <v>15887</v>
      </c>
      <c r="B5831" s="59" t="s">
        <v>15888</v>
      </c>
      <c r="C5831" s="59" t="s">
        <v>15889</v>
      </c>
      <c r="D5831" s="59" t="s">
        <v>17</v>
      </c>
      <c r="F5831" s="59" t="s">
        <v>5</v>
      </c>
      <c r="G5831" s="152" t="str">
        <f>VLOOKUP(D5831,sku归属!A:B,2,0)</f>
        <v>其他</v>
      </c>
    </row>
    <row r="5832" spans="1:13" s="59" customFormat="1" customHeight="1">
      <c r="A5832" s="59" t="s">
        <v>15890</v>
      </c>
      <c r="B5832" s="59" t="s">
        <v>15891</v>
      </c>
      <c r="C5832" s="59" t="s">
        <v>15892</v>
      </c>
      <c r="D5832" s="59" t="s">
        <v>17</v>
      </c>
      <c r="F5832" s="59" t="s">
        <v>5</v>
      </c>
      <c r="G5832" s="152" t="str">
        <f>VLOOKUP(D5832,sku归属!A:B,2,0)</f>
        <v>其他</v>
      </c>
    </row>
    <row r="5833" spans="1:13" s="59" customFormat="1" customHeight="1">
      <c r="A5833" s="59" t="s">
        <v>15893</v>
      </c>
      <c r="B5833" s="59" t="s">
        <v>15894</v>
      </c>
      <c r="C5833" s="59" t="s">
        <v>15895</v>
      </c>
      <c r="D5833" s="59" t="s">
        <v>13</v>
      </c>
      <c r="F5833" s="59" t="s">
        <v>5</v>
      </c>
      <c r="G5833" s="152" t="str">
        <f>VLOOKUP(D5833,sku归属!A:B,2,0)</f>
        <v>其他</v>
      </c>
    </row>
    <row r="5834" spans="1:13" s="59" customFormat="1" customHeight="1">
      <c r="A5834" s="59" t="s">
        <v>15896</v>
      </c>
      <c r="B5834" s="59" t="s">
        <v>15897</v>
      </c>
      <c r="C5834" s="59" t="s">
        <v>13097</v>
      </c>
      <c r="D5834" s="59" t="s">
        <v>6</v>
      </c>
      <c r="F5834" s="59" t="s">
        <v>5</v>
      </c>
      <c r="G5834" s="152" t="str">
        <f>VLOOKUP(D5834,sku归属!A:B,2,0)</f>
        <v>莫美玉</v>
      </c>
    </row>
    <row r="5835" spans="1:13" s="59" customFormat="1" customHeight="1">
      <c r="A5835" s="59" t="s">
        <v>15898</v>
      </c>
      <c r="B5835" s="59" t="s">
        <v>15899</v>
      </c>
      <c r="C5835" s="59" t="s">
        <v>15900</v>
      </c>
      <c r="D5835" s="59">
        <v>806</v>
      </c>
      <c r="F5835" s="59" t="s">
        <v>5</v>
      </c>
      <c r="G5835" s="152" t="str">
        <f>VLOOKUP(D5835,sku归属!A:B,2,0)</f>
        <v>欧阳博文</v>
      </c>
    </row>
    <row r="5836" spans="1:13" s="59" customFormat="1" customHeight="1">
      <c r="A5836" s="59" t="s">
        <v>15901</v>
      </c>
      <c r="B5836" s="59" t="s">
        <v>15902</v>
      </c>
      <c r="C5836" s="59" t="s">
        <v>15903</v>
      </c>
      <c r="D5836" s="59">
        <v>806</v>
      </c>
      <c r="F5836" s="59" t="s">
        <v>5</v>
      </c>
      <c r="G5836" s="152" t="str">
        <f>VLOOKUP(D5836,sku归属!A:B,2,0)</f>
        <v>欧阳博文</v>
      </c>
    </row>
    <row r="5837" spans="1:13" s="59" customFormat="1" customHeight="1">
      <c r="A5837" s="59" t="s">
        <v>15904</v>
      </c>
      <c r="B5837" s="59" t="s">
        <v>15905</v>
      </c>
      <c r="C5837" s="59" t="s">
        <v>15906</v>
      </c>
      <c r="D5837" s="59">
        <v>806</v>
      </c>
      <c r="F5837" s="59" t="s">
        <v>5</v>
      </c>
      <c r="G5837" s="152" t="str">
        <f>VLOOKUP(D5837,sku归属!A:B,2,0)</f>
        <v>欧阳博文</v>
      </c>
    </row>
    <row r="5838" spans="1:13" s="59" customFormat="1" customHeight="1">
      <c r="A5838" s="59" t="s">
        <v>15907</v>
      </c>
      <c r="B5838" s="59" t="s">
        <v>15908</v>
      </c>
      <c r="C5838" s="59" t="s">
        <v>15909</v>
      </c>
      <c r="D5838" s="59">
        <v>806</v>
      </c>
      <c r="F5838" s="59" t="s">
        <v>5</v>
      </c>
      <c r="G5838" s="152" t="str">
        <f>VLOOKUP(D5838,sku归属!A:B,2,0)</f>
        <v>欧阳博文</v>
      </c>
    </row>
    <row r="5839" spans="1:13" s="59" customFormat="1" customHeight="1">
      <c r="A5839" s="59" t="s">
        <v>15910</v>
      </c>
      <c r="B5839" s="59" t="s">
        <v>15911</v>
      </c>
      <c r="C5839" s="59" t="s">
        <v>15912</v>
      </c>
      <c r="D5839" s="59">
        <v>806</v>
      </c>
      <c r="F5839" s="59" t="s">
        <v>5</v>
      </c>
      <c r="G5839" s="152" t="str">
        <f>VLOOKUP(D5839,sku归属!A:B,2,0)</f>
        <v>欧阳博文</v>
      </c>
    </row>
    <row r="5840" spans="1:13" s="59" customFormat="1" customHeight="1">
      <c r="A5840" s="59" t="s">
        <v>15913</v>
      </c>
      <c r="B5840" s="59" t="s">
        <v>15914</v>
      </c>
      <c r="C5840" s="59" t="s">
        <v>15915</v>
      </c>
      <c r="D5840" s="59">
        <v>806</v>
      </c>
      <c r="F5840" s="59" t="s">
        <v>5</v>
      </c>
      <c r="G5840" s="152" t="str">
        <f>VLOOKUP(D5840,sku归属!A:B,2,0)</f>
        <v>欧阳博文</v>
      </c>
    </row>
    <row r="5841" spans="1:13" s="59" customFormat="1" customHeight="1">
      <c r="A5841" s="59" t="s">
        <v>15916</v>
      </c>
      <c r="B5841" s="59" t="s">
        <v>15917</v>
      </c>
      <c r="C5841" s="59" t="s">
        <v>15918</v>
      </c>
      <c r="D5841" s="59">
        <v>806</v>
      </c>
      <c r="F5841" s="59" t="s">
        <v>5</v>
      </c>
      <c r="G5841" s="152" t="str">
        <f>VLOOKUP(D5841,sku归属!A:B,2,0)</f>
        <v>欧阳博文</v>
      </c>
    </row>
    <row r="5842" spans="1:13" s="59" customFormat="1" customHeight="1">
      <c r="A5842" s="59" t="s">
        <v>15919</v>
      </c>
      <c r="B5842" s="59" t="s">
        <v>15920</v>
      </c>
      <c r="C5842" s="59" t="s">
        <v>15921</v>
      </c>
      <c r="D5842" s="59">
        <v>806</v>
      </c>
      <c r="F5842" s="59" t="s">
        <v>5</v>
      </c>
      <c r="G5842" s="152" t="str">
        <f>VLOOKUP(D5842,sku归属!A:B,2,0)</f>
        <v>欧阳博文</v>
      </c>
    </row>
    <row r="5843" spans="1:13" s="59" customFormat="1" customHeight="1">
      <c r="A5843" s="59" t="s">
        <v>15922</v>
      </c>
      <c r="B5843" s="59" t="s">
        <v>15923</v>
      </c>
      <c r="C5843" s="59" t="s">
        <v>15924</v>
      </c>
      <c r="D5843" s="59">
        <v>806</v>
      </c>
      <c r="F5843" s="59" t="s">
        <v>5</v>
      </c>
      <c r="G5843" s="152" t="str">
        <f>VLOOKUP(D5843,sku归属!A:B,2,0)</f>
        <v>欧阳博文</v>
      </c>
    </row>
    <row r="5844" spans="1:13" s="59" customFormat="1" customHeight="1">
      <c r="A5844" s="59" t="s">
        <v>15925</v>
      </c>
      <c r="B5844" s="59" t="s">
        <v>15926</v>
      </c>
      <c r="C5844" s="59" t="s">
        <v>15927</v>
      </c>
      <c r="D5844" s="59">
        <v>806</v>
      </c>
      <c r="F5844" s="59" t="s">
        <v>5</v>
      </c>
      <c r="G5844" s="152" t="str">
        <f>VLOOKUP(D5844,sku归属!A:B,2,0)</f>
        <v>欧阳博文</v>
      </c>
    </row>
    <row r="5845" spans="1:13" s="59" customFormat="1" customHeight="1">
      <c r="A5845" s="59" t="s">
        <v>15928</v>
      </c>
      <c r="B5845" s="59" t="s">
        <v>15929</v>
      </c>
      <c r="C5845" s="59" t="s">
        <v>15930</v>
      </c>
      <c r="D5845" s="59">
        <v>806</v>
      </c>
      <c r="F5845" s="59" t="s">
        <v>5</v>
      </c>
      <c r="G5845" s="152" t="str">
        <f>VLOOKUP(D5845,sku归属!A:B,2,0)</f>
        <v>欧阳博文</v>
      </c>
    </row>
    <row r="5846" spans="1:13" s="59" customFormat="1" customHeight="1">
      <c r="A5846" s="59" t="s">
        <v>15931</v>
      </c>
      <c r="B5846" s="59" t="s">
        <v>15932</v>
      </c>
      <c r="C5846" s="59" t="s">
        <v>15933</v>
      </c>
      <c r="D5846" s="59">
        <v>806</v>
      </c>
      <c r="F5846" s="59" t="s">
        <v>5</v>
      </c>
      <c r="G5846" s="152" t="str">
        <f>VLOOKUP(D5846,sku归属!A:B,2,0)</f>
        <v>欧阳博文</v>
      </c>
    </row>
    <row r="5847" spans="1:13" s="59" customFormat="1" customHeight="1">
      <c r="A5847" s="59" t="s">
        <v>15934</v>
      </c>
      <c r="B5847" s="59" t="s">
        <v>15935</v>
      </c>
      <c r="C5847" s="59" t="s">
        <v>15936</v>
      </c>
      <c r="D5847" s="59">
        <v>806</v>
      </c>
      <c r="F5847" s="59" t="s">
        <v>5</v>
      </c>
      <c r="G5847" s="152" t="str">
        <f>VLOOKUP(D5847,sku归属!A:B,2,0)</f>
        <v>欧阳博文</v>
      </c>
    </row>
    <row r="5848" spans="1:13" s="59" customFormat="1" customHeight="1">
      <c r="A5848" s="59" t="s">
        <v>15937</v>
      </c>
      <c r="B5848" s="59" t="s">
        <v>15938</v>
      </c>
      <c r="C5848" s="59" t="s">
        <v>15939</v>
      </c>
      <c r="D5848" s="59">
        <v>806</v>
      </c>
      <c r="F5848" s="59" t="s">
        <v>5</v>
      </c>
      <c r="G5848" s="152" t="str">
        <f>VLOOKUP(D5848,sku归属!A:B,2,0)</f>
        <v>欧阳博文</v>
      </c>
    </row>
    <row r="5849" spans="1:13" s="59" customFormat="1" customHeight="1">
      <c r="A5849" s="59" t="s">
        <v>15940</v>
      </c>
      <c r="B5849" s="59" t="s">
        <v>15941</v>
      </c>
      <c r="C5849" s="59" t="s">
        <v>15942</v>
      </c>
      <c r="D5849" s="59">
        <v>806</v>
      </c>
      <c r="F5849" s="59" t="s">
        <v>5</v>
      </c>
      <c r="G5849" s="152" t="str">
        <f>VLOOKUP(D5849,sku归属!A:B,2,0)</f>
        <v>欧阳博文</v>
      </c>
    </row>
    <row r="5850" spans="1:13" s="59" customFormat="1" customHeight="1">
      <c r="A5850" s="59" t="s">
        <v>15943</v>
      </c>
      <c r="B5850" s="59" t="s">
        <v>15944</v>
      </c>
      <c r="C5850" s="59" t="s">
        <v>15945</v>
      </c>
      <c r="D5850" s="59">
        <v>806</v>
      </c>
      <c r="F5850" s="59" t="s">
        <v>5</v>
      </c>
      <c r="G5850" s="152" t="str">
        <f>VLOOKUP(D5850,sku归属!A:B,2,0)</f>
        <v>欧阳博文</v>
      </c>
    </row>
    <row r="5851" spans="1:13" s="59" customFormat="1" customHeight="1">
      <c r="A5851" s="59" t="s">
        <v>15946</v>
      </c>
      <c r="B5851" s="59" t="s">
        <v>15947</v>
      </c>
      <c r="C5851" s="59" t="s">
        <v>15948</v>
      </c>
      <c r="D5851" s="59">
        <v>806</v>
      </c>
      <c r="F5851" s="59" t="s">
        <v>5</v>
      </c>
      <c r="G5851" s="152" t="str">
        <f>VLOOKUP(D5851,sku归属!A:B,2,0)</f>
        <v>欧阳博文</v>
      </c>
    </row>
    <row r="5852" spans="1:13" s="59" customFormat="1" customHeight="1">
      <c r="A5852" s="59" t="s">
        <v>15949</v>
      </c>
      <c r="B5852" s="59" t="s">
        <v>15950</v>
      </c>
      <c r="C5852" s="59" t="s">
        <v>15951</v>
      </c>
      <c r="D5852" s="59">
        <v>806</v>
      </c>
      <c r="F5852" s="59" t="s">
        <v>5</v>
      </c>
      <c r="G5852" s="152" t="str">
        <f>VLOOKUP(D5852,sku归属!A:B,2,0)</f>
        <v>欧阳博文</v>
      </c>
    </row>
    <row r="5853" spans="1:13" s="59" customFormat="1" customHeight="1">
      <c r="A5853" s="59" t="s">
        <v>15952</v>
      </c>
      <c r="B5853" s="59" t="s">
        <v>15953</v>
      </c>
      <c r="C5853" s="59" t="s">
        <v>15954</v>
      </c>
      <c r="D5853" s="59">
        <v>806</v>
      </c>
      <c r="F5853" s="59" t="s">
        <v>5</v>
      </c>
      <c r="G5853" s="152" t="str">
        <f>VLOOKUP(D5853,sku归属!A:B,2,0)</f>
        <v>欧阳博文</v>
      </c>
    </row>
    <row r="5854" spans="1:13" s="59" customFormat="1" customHeight="1">
      <c r="A5854" s="59" t="s">
        <v>15955</v>
      </c>
      <c r="B5854" s="59" t="s">
        <v>15956</v>
      </c>
      <c r="C5854" s="59" t="s">
        <v>15957</v>
      </c>
      <c r="D5854" s="59">
        <v>806</v>
      </c>
      <c r="F5854" s="59" t="s">
        <v>5</v>
      </c>
      <c r="G5854" s="152" t="str">
        <f>VLOOKUP(D5854,sku归属!A:B,2,0)</f>
        <v>欧阳博文</v>
      </c>
    </row>
    <row r="5855" spans="1:13" s="59" customFormat="1" customHeight="1">
      <c r="A5855" s="59" t="s">
        <v>15958</v>
      </c>
      <c r="B5855" s="59" t="s">
        <v>15959</v>
      </c>
      <c r="C5855" s="59" t="s">
        <v>15960</v>
      </c>
      <c r="D5855" s="59">
        <v>806</v>
      </c>
      <c r="F5855" s="59" t="s">
        <v>5</v>
      </c>
      <c r="G5855" s="152" t="str">
        <f>VLOOKUP(D5855,sku归属!A:B,2,0)</f>
        <v>欧阳博文</v>
      </c>
    </row>
    <row r="5856" spans="1:13" s="59" customFormat="1" customHeight="1">
      <c r="A5856" s="59" t="s">
        <v>15961</v>
      </c>
      <c r="B5856" s="59" t="s">
        <v>15962</v>
      </c>
      <c r="C5856" s="59" t="s">
        <v>15963</v>
      </c>
      <c r="D5856" s="59">
        <v>806</v>
      </c>
      <c r="F5856" s="59" t="s">
        <v>5</v>
      </c>
      <c r="G5856" s="152" t="str">
        <f>VLOOKUP(D5856,sku归属!A:B,2,0)</f>
        <v>欧阳博文</v>
      </c>
    </row>
    <row r="5857" spans="1:13" s="59" customFormat="1" customHeight="1">
      <c r="A5857" s="59" t="s">
        <v>15964</v>
      </c>
      <c r="B5857" s="59" t="s">
        <v>15965</v>
      </c>
      <c r="C5857" s="59" t="s">
        <v>15966</v>
      </c>
      <c r="D5857" s="59">
        <v>806</v>
      </c>
      <c r="F5857" s="59" t="s">
        <v>5</v>
      </c>
      <c r="G5857" s="152" t="str">
        <f>VLOOKUP(D5857,sku归属!A:B,2,0)</f>
        <v>欧阳博文</v>
      </c>
    </row>
    <row r="5858" spans="1:13" s="59" customFormat="1" customHeight="1">
      <c r="A5858" s="59" t="s">
        <v>15967</v>
      </c>
      <c r="B5858" s="59" t="s">
        <v>15968</v>
      </c>
      <c r="C5858" s="59" t="s">
        <v>15969</v>
      </c>
      <c r="D5858" s="59">
        <v>806</v>
      </c>
      <c r="F5858" s="59" t="s">
        <v>5</v>
      </c>
      <c r="G5858" s="152" t="str">
        <f>VLOOKUP(D5858,sku归属!A:B,2,0)</f>
        <v>欧阳博文</v>
      </c>
    </row>
    <row r="5859" spans="1:13" s="59" customFormat="1" customHeight="1">
      <c r="A5859" s="59" t="s">
        <v>15970</v>
      </c>
      <c r="B5859" s="59" t="s">
        <v>15971</v>
      </c>
      <c r="C5859" s="59" t="s">
        <v>15972</v>
      </c>
      <c r="D5859" s="59">
        <v>806</v>
      </c>
      <c r="F5859" s="59" t="s">
        <v>5</v>
      </c>
      <c r="G5859" s="152" t="str">
        <f>VLOOKUP(D5859,sku归属!A:B,2,0)</f>
        <v>欧阳博文</v>
      </c>
    </row>
    <row r="5860" spans="1:13" s="59" customFormat="1" customHeight="1">
      <c r="A5860" s="59" t="s">
        <v>15973</v>
      </c>
      <c r="B5860" s="59" t="s">
        <v>15974</v>
      </c>
      <c r="C5860" s="59" t="s">
        <v>15975</v>
      </c>
      <c r="D5860" s="59">
        <v>806</v>
      </c>
      <c r="F5860" s="59" t="s">
        <v>5</v>
      </c>
      <c r="G5860" s="152" t="str">
        <f>VLOOKUP(D5860,sku归属!A:B,2,0)</f>
        <v>欧阳博文</v>
      </c>
    </row>
    <row r="5861" spans="1:13" s="59" customFormat="1" customHeight="1">
      <c r="A5861" s="59" t="s">
        <v>15976</v>
      </c>
      <c r="B5861" s="59" t="s">
        <v>15977</v>
      </c>
      <c r="C5861" s="59" t="s">
        <v>15978</v>
      </c>
      <c r="D5861" s="59">
        <v>806</v>
      </c>
      <c r="F5861" s="59" t="s">
        <v>5</v>
      </c>
      <c r="G5861" s="152" t="str">
        <f>VLOOKUP(D5861,sku归属!A:B,2,0)</f>
        <v>欧阳博文</v>
      </c>
    </row>
    <row r="5862" spans="1:13" s="59" customFormat="1" customHeight="1">
      <c r="A5862" s="59" t="s">
        <v>15979</v>
      </c>
      <c r="B5862" s="59" t="s">
        <v>15980</v>
      </c>
      <c r="C5862" s="59" t="s">
        <v>15981</v>
      </c>
      <c r="D5862" s="59">
        <v>806</v>
      </c>
      <c r="F5862" s="59" t="s">
        <v>5</v>
      </c>
      <c r="G5862" s="152" t="str">
        <f>VLOOKUP(D5862,sku归属!A:B,2,0)</f>
        <v>欧阳博文</v>
      </c>
    </row>
    <row r="5863" spans="1:13" s="59" customFormat="1" customHeight="1">
      <c r="A5863" s="59" t="s">
        <v>15982</v>
      </c>
      <c r="B5863" s="59" t="s">
        <v>15983</v>
      </c>
      <c r="C5863" s="59" t="s">
        <v>15984</v>
      </c>
      <c r="D5863" s="59">
        <v>806</v>
      </c>
      <c r="F5863" s="59" t="s">
        <v>5</v>
      </c>
      <c r="G5863" s="152" t="str">
        <f>VLOOKUP(D5863,sku归属!A:B,2,0)</f>
        <v>欧阳博文</v>
      </c>
    </row>
    <row r="5864" spans="1:13" s="59" customFormat="1" customHeight="1">
      <c r="A5864" s="59" t="s">
        <v>15985</v>
      </c>
      <c r="B5864" s="59" t="s">
        <v>15986</v>
      </c>
      <c r="C5864" s="59" t="s">
        <v>15987</v>
      </c>
      <c r="D5864" s="59">
        <v>806</v>
      </c>
      <c r="F5864" s="59" t="s">
        <v>5</v>
      </c>
      <c r="G5864" s="152" t="str">
        <f>VLOOKUP(D5864,sku归属!A:B,2,0)</f>
        <v>欧阳博文</v>
      </c>
    </row>
    <row r="5865" spans="1:13" s="59" customFormat="1" customHeight="1">
      <c r="A5865" s="59" t="s">
        <v>15988</v>
      </c>
      <c r="B5865" s="59" t="s">
        <v>15989</v>
      </c>
      <c r="C5865" s="59" t="s">
        <v>15990</v>
      </c>
      <c r="D5865" s="59">
        <v>806</v>
      </c>
      <c r="F5865" s="59" t="s">
        <v>5</v>
      </c>
      <c r="G5865" s="152" t="str">
        <f>VLOOKUP(D5865,sku归属!A:B,2,0)</f>
        <v>欧阳博文</v>
      </c>
    </row>
    <row r="5866" spans="1:13" s="59" customFormat="1" customHeight="1">
      <c r="A5866" s="59" t="s">
        <v>15991</v>
      </c>
      <c r="B5866" s="59" t="s">
        <v>15992</v>
      </c>
      <c r="C5866" s="59" t="s">
        <v>15993</v>
      </c>
      <c r="D5866" s="59">
        <v>806</v>
      </c>
      <c r="F5866" s="59" t="s">
        <v>5</v>
      </c>
      <c r="G5866" s="152" t="str">
        <f>VLOOKUP(D5866,sku归属!A:B,2,0)</f>
        <v>欧阳博文</v>
      </c>
    </row>
    <row r="5867" spans="1:13" s="59" customFormat="1" customHeight="1">
      <c r="A5867" s="59" t="s">
        <v>15994</v>
      </c>
      <c r="B5867" s="59" t="s">
        <v>15995</v>
      </c>
      <c r="C5867" s="59" t="s">
        <v>4171</v>
      </c>
      <c r="D5867" s="59">
        <v>806</v>
      </c>
      <c r="F5867" s="59" t="s">
        <v>5</v>
      </c>
      <c r="G5867" s="152" t="str">
        <f>VLOOKUP(D5867,sku归属!A:B,2,0)</f>
        <v>欧阳博文</v>
      </c>
    </row>
    <row r="5868" spans="1:13" s="59" customFormat="1" customHeight="1">
      <c r="A5868" s="59" t="s">
        <v>15996</v>
      </c>
      <c r="B5868" s="59" t="s">
        <v>15997</v>
      </c>
      <c r="C5868" s="59" t="s">
        <v>15998</v>
      </c>
      <c r="D5868" s="59">
        <v>806</v>
      </c>
      <c r="F5868" s="59" t="s">
        <v>5</v>
      </c>
      <c r="G5868" s="152" t="str">
        <f>VLOOKUP(D5868,sku归属!A:B,2,0)</f>
        <v>欧阳博文</v>
      </c>
    </row>
    <row r="5869" spans="1:13" s="59" customFormat="1" customHeight="1">
      <c r="A5869" s="59" t="s">
        <v>15999</v>
      </c>
      <c r="B5869" s="59" t="s">
        <v>16000</v>
      </c>
      <c r="C5869" s="59" t="s">
        <v>16001</v>
      </c>
      <c r="D5869" s="59">
        <v>806</v>
      </c>
      <c r="F5869" s="59" t="s">
        <v>5</v>
      </c>
      <c r="G5869" s="152" t="str">
        <f>VLOOKUP(D5869,sku归属!A:B,2,0)</f>
        <v>欧阳博文</v>
      </c>
    </row>
    <row r="5870" spans="1:13" s="59" customFormat="1" customHeight="1">
      <c r="A5870" s="59" t="s">
        <v>16002</v>
      </c>
      <c r="B5870" s="59" t="s">
        <v>16003</v>
      </c>
      <c r="C5870" s="59" t="s">
        <v>16004</v>
      </c>
      <c r="D5870" s="59">
        <v>806</v>
      </c>
      <c r="F5870" s="59" t="s">
        <v>5</v>
      </c>
      <c r="G5870" s="152" t="str">
        <f>VLOOKUP(D5870,sku归属!A:B,2,0)</f>
        <v>欧阳博文</v>
      </c>
    </row>
    <row r="5871" spans="1:13" s="59" customFormat="1" customHeight="1">
      <c r="A5871" s="59" t="s">
        <v>16005</v>
      </c>
      <c r="B5871" s="59" t="s">
        <v>16006</v>
      </c>
      <c r="C5871" s="59" t="s">
        <v>16007</v>
      </c>
      <c r="D5871" s="59">
        <v>806</v>
      </c>
      <c r="F5871" s="59" t="s">
        <v>5</v>
      </c>
      <c r="G5871" s="152" t="str">
        <f>VLOOKUP(D5871,sku归属!A:B,2,0)</f>
        <v>欧阳博文</v>
      </c>
    </row>
    <row r="5872" spans="1:13" s="59" customFormat="1" customHeight="1">
      <c r="A5872" s="59" t="s">
        <v>16008</v>
      </c>
      <c r="B5872" s="59" t="s">
        <v>16009</v>
      </c>
      <c r="C5872" s="59" t="s">
        <v>16010</v>
      </c>
      <c r="D5872" s="59">
        <v>806</v>
      </c>
      <c r="F5872" s="59" t="s">
        <v>5</v>
      </c>
      <c r="G5872" s="152" t="str">
        <f>VLOOKUP(D5872,sku归属!A:B,2,0)</f>
        <v>欧阳博文</v>
      </c>
    </row>
    <row r="5873" spans="1:13" s="59" customFormat="1" customHeight="1">
      <c r="A5873" s="59" t="s">
        <v>16011</v>
      </c>
      <c r="B5873" s="59" t="s">
        <v>16012</v>
      </c>
      <c r="C5873" s="59" t="s">
        <v>16013</v>
      </c>
      <c r="D5873" s="59">
        <v>806</v>
      </c>
      <c r="F5873" s="59" t="s">
        <v>5</v>
      </c>
      <c r="G5873" s="152" t="str">
        <f>VLOOKUP(D5873,sku归属!A:B,2,0)</f>
        <v>欧阳博文</v>
      </c>
    </row>
    <row r="5874" spans="1:13" s="59" customFormat="1" customHeight="1">
      <c r="A5874" s="59" t="s">
        <v>16014</v>
      </c>
      <c r="B5874" s="59" t="s">
        <v>16015</v>
      </c>
      <c r="C5874" s="59" t="s">
        <v>16016</v>
      </c>
      <c r="D5874" s="59">
        <v>806</v>
      </c>
      <c r="F5874" s="59" t="s">
        <v>5</v>
      </c>
      <c r="G5874" s="152" t="str">
        <f>VLOOKUP(D5874,sku归属!A:B,2,0)</f>
        <v>欧阳博文</v>
      </c>
    </row>
    <row r="5875" spans="1:13" s="59" customFormat="1" customHeight="1">
      <c r="A5875" s="59" t="s">
        <v>16017</v>
      </c>
      <c r="B5875" s="59" t="s">
        <v>16018</v>
      </c>
      <c r="C5875" s="59" t="s">
        <v>16019</v>
      </c>
      <c r="D5875" s="59" t="s">
        <v>6</v>
      </c>
      <c r="F5875" s="59" t="s">
        <v>5</v>
      </c>
      <c r="G5875" s="152" t="str">
        <f>VLOOKUP(D5875,sku归属!A:B,2,0)</f>
        <v>莫美玉</v>
      </c>
    </row>
    <row r="5876" spans="1:13" s="59" customFormat="1" customHeight="1">
      <c r="A5876" s="59" t="s">
        <v>16020</v>
      </c>
      <c r="B5876" s="59" t="s">
        <v>16021</v>
      </c>
      <c r="C5876" s="59" t="s">
        <v>16022</v>
      </c>
      <c r="D5876" s="59" t="s">
        <v>6</v>
      </c>
      <c r="F5876" s="59" t="s">
        <v>5</v>
      </c>
      <c r="G5876" s="152" t="str">
        <f>VLOOKUP(D5876,sku归属!A:B,2,0)</f>
        <v>莫美玉</v>
      </c>
    </row>
    <row r="5877" spans="1:13" s="59" customFormat="1" customHeight="1">
      <c r="A5877" s="59" t="s">
        <v>16023</v>
      </c>
      <c r="B5877" s="59" t="s">
        <v>16024</v>
      </c>
      <c r="C5877" s="59" t="s">
        <v>16025</v>
      </c>
      <c r="D5877" s="59" t="s">
        <v>6</v>
      </c>
      <c r="F5877" s="59" t="s">
        <v>5</v>
      </c>
      <c r="G5877" s="152" t="str">
        <f>VLOOKUP(D5877,sku归属!A:B,2,0)</f>
        <v>莫美玉</v>
      </c>
    </row>
    <row r="5878" spans="1:13" s="59" customFormat="1" customHeight="1">
      <c r="A5878" s="59" t="s">
        <v>16026</v>
      </c>
      <c r="B5878" s="59" t="s">
        <v>16027</v>
      </c>
      <c r="C5878" s="59" t="s">
        <v>16028</v>
      </c>
      <c r="D5878" s="59" t="s">
        <v>6</v>
      </c>
      <c r="F5878" s="59" t="s">
        <v>5</v>
      </c>
      <c r="G5878" s="152" t="str">
        <f>VLOOKUP(D5878,sku归属!A:B,2,0)</f>
        <v>莫美玉</v>
      </c>
    </row>
    <row r="5879" spans="1:13" s="59" customFormat="1" customHeight="1">
      <c r="A5879" s="59" t="s">
        <v>16029</v>
      </c>
      <c r="B5879" s="59" t="s">
        <v>16030</v>
      </c>
      <c r="C5879" s="59" t="s">
        <v>16031</v>
      </c>
      <c r="D5879" s="59">
        <v>806</v>
      </c>
      <c r="F5879" s="59" t="s">
        <v>5</v>
      </c>
      <c r="G5879" s="152" t="str">
        <f>VLOOKUP(D5879,sku归属!A:B,2,0)</f>
        <v>欧阳博文</v>
      </c>
    </row>
    <row r="5880" spans="1:13" s="59" customFormat="1" customHeight="1">
      <c r="A5880" s="59" t="s">
        <v>16032</v>
      </c>
      <c r="B5880" s="59" t="s">
        <v>16033</v>
      </c>
      <c r="C5880" s="59" t="s">
        <v>16034</v>
      </c>
      <c r="D5880" s="59">
        <v>806</v>
      </c>
      <c r="F5880" s="59" t="s">
        <v>5</v>
      </c>
      <c r="G5880" s="152" t="str">
        <f>VLOOKUP(D5880,sku归属!A:B,2,0)</f>
        <v>欧阳博文</v>
      </c>
    </row>
    <row r="5881" spans="1:13" s="59" customFormat="1" customHeight="1">
      <c r="A5881" s="59" t="s">
        <v>16035</v>
      </c>
      <c r="B5881" s="59" t="s">
        <v>16036</v>
      </c>
      <c r="C5881" s="59" t="s">
        <v>16037</v>
      </c>
      <c r="D5881" s="59">
        <v>806</v>
      </c>
      <c r="F5881" s="59" t="s">
        <v>5</v>
      </c>
      <c r="G5881" s="152" t="str">
        <f>VLOOKUP(D5881,sku归属!A:B,2,0)</f>
        <v>欧阳博文</v>
      </c>
    </row>
    <row r="5882" spans="1:13" s="59" customFormat="1" customHeight="1">
      <c r="A5882" s="59" t="s">
        <v>16038</v>
      </c>
      <c r="B5882" s="59" t="s">
        <v>16039</v>
      </c>
      <c r="C5882" s="59" t="s">
        <v>16040</v>
      </c>
      <c r="D5882" s="59">
        <v>806</v>
      </c>
      <c r="F5882" s="59" t="s">
        <v>5</v>
      </c>
      <c r="G5882" s="152" t="str">
        <f>VLOOKUP(D5882,sku归属!A:B,2,0)</f>
        <v>欧阳博文</v>
      </c>
    </row>
    <row r="5883" spans="1:13" s="59" customFormat="1" customHeight="1">
      <c r="A5883" s="59" t="s">
        <v>16041</v>
      </c>
      <c r="B5883" s="59" t="s">
        <v>16042</v>
      </c>
      <c r="C5883" s="59" t="s">
        <v>16043</v>
      </c>
      <c r="D5883" s="59">
        <v>806</v>
      </c>
      <c r="F5883" s="59" t="s">
        <v>5</v>
      </c>
      <c r="G5883" s="152" t="str">
        <f>VLOOKUP(D5883,sku归属!A:B,2,0)</f>
        <v>欧阳博文</v>
      </c>
    </row>
    <row r="5884" spans="1:13" s="59" customFormat="1" customHeight="1">
      <c r="A5884" s="59" t="s">
        <v>16044</v>
      </c>
      <c r="B5884" s="59" t="s">
        <v>16045</v>
      </c>
      <c r="C5884" s="59" t="s">
        <v>16046</v>
      </c>
      <c r="D5884" s="59">
        <v>806</v>
      </c>
      <c r="F5884" s="59" t="s">
        <v>5</v>
      </c>
      <c r="G5884" s="152" t="str">
        <f>VLOOKUP(D5884,sku归属!A:B,2,0)</f>
        <v>欧阳博文</v>
      </c>
    </row>
    <row r="5885" spans="1:13" s="59" customFormat="1" customHeight="1">
      <c r="A5885" s="59" t="s">
        <v>16047</v>
      </c>
      <c r="B5885" s="59" t="s">
        <v>16048</v>
      </c>
      <c r="C5885" s="59" t="s">
        <v>16049</v>
      </c>
      <c r="D5885" s="59">
        <v>806</v>
      </c>
      <c r="F5885" s="59" t="s">
        <v>5</v>
      </c>
      <c r="G5885" s="152" t="str">
        <f>VLOOKUP(D5885,sku归属!A:B,2,0)</f>
        <v>欧阳博文</v>
      </c>
    </row>
    <row r="5886" spans="1:13" s="59" customFormat="1" customHeight="1">
      <c r="A5886" s="59" t="s">
        <v>16050</v>
      </c>
      <c r="B5886" s="59" t="s">
        <v>16051</v>
      </c>
      <c r="C5886" s="59" t="s">
        <v>16052</v>
      </c>
      <c r="D5886" s="59">
        <v>806</v>
      </c>
      <c r="F5886" s="59" t="s">
        <v>5</v>
      </c>
      <c r="G5886" s="152" t="str">
        <f>VLOOKUP(D5886,sku归属!A:B,2,0)</f>
        <v>欧阳博文</v>
      </c>
    </row>
    <row r="5887" spans="1:13" s="59" customFormat="1" customHeight="1">
      <c r="A5887" s="59" t="s">
        <v>16053</v>
      </c>
      <c r="B5887" s="59" t="s">
        <v>16054</v>
      </c>
      <c r="C5887" s="59" t="s">
        <v>16055</v>
      </c>
      <c r="D5887" s="59">
        <v>806</v>
      </c>
      <c r="F5887" s="59" t="s">
        <v>5</v>
      </c>
      <c r="G5887" s="152" t="str">
        <f>VLOOKUP(D5887,sku归属!A:B,2,0)</f>
        <v>欧阳博文</v>
      </c>
    </row>
    <row r="5888" spans="1:13" s="59" customFormat="1" customHeight="1">
      <c r="A5888" s="59" t="s">
        <v>16056</v>
      </c>
      <c r="B5888" s="59" t="s">
        <v>16057</v>
      </c>
      <c r="C5888" s="59" t="s">
        <v>16058</v>
      </c>
      <c r="D5888" s="59">
        <v>806</v>
      </c>
      <c r="F5888" s="59" t="s">
        <v>5</v>
      </c>
      <c r="G5888" s="152" t="str">
        <f>VLOOKUP(D5888,sku归属!A:B,2,0)</f>
        <v>欧阳博文</v>
      </c>
    </row>
    <row r="5889" spans="1:13" s="59" customFormat="1" customHeight="1">
      <c r="A5889" s="59" t="s">
        <v>16059</v>
      </c>
      <c r="B5889" s="59" t="s">
        <v>16060</v>
      </c>
      <c r="C5889" s="59" t="s">
        <v>16061</v>
      </c>
      <c r="D5889" s="59">
        <v>806</v>
      </c>
      <c r="F5889" s="59" t="s">
        <v>5</v>
      </c>
      <c r="G5889" s="152" t="str">
        <f>VLOOKUP(D5889,sku归属!A:B,2,0)</f>
        <v>欧阳博文</v>
      </c>
    </row>
    <row r="5890" spans="1:13" s="59" customFormat="1" customHeight="1">
      <c r="A5890" s="59" t="s">
        <v>16062</v>
      </c>
      <c r="B5890" s="59" t="s">
        <v>16063</v>
      </c>
      <c r="C5890" s="59" t="s">
        <v>16064</v>
      </c>
      <c r="D5890" s="59">
        <v>806</v>
      </c>
      <c r="F5890" s="59" t="s">
        <v>5</v>
      </c>
      <c r="G5890" s="152" t="str">
        <f>VLOOKUP(D5890,sku归属!A:B,2,0)</f>
        <v>欧阳博文</v>
      </c>
    </row>
    <row r="5891" spans="1:13" s="59" customFormat="1" customHeight="1">
      <c r="A5891" s="59" t="s">
        <v>16065</v>
      </c>
      <c r="B5891" s="59" t="s">
        <v>16066</v>
      </c>
      <c r="C5891" s="59" t="s">
        <v>16067</v>
      </c>
      <c r="D5891" s="59">
        <v>806</v>
      </c>
      <c r="F5891" s="59" t="s">
        <v>5</v>
      </c>
      <c r="G5891" s="152" t="str">
        <f>VLOOKUP(D5891,sku归属!A:B,2,0)</f>
        <v>欧阳博文</v>
      </c>
    </row>
    <row r="5892" spans="1:13" s="59" customFormat="1" customHeight="1">
      <c r="A5892" s="59" t="s">
        <v>16068</v>
      </c>
      <c r="B5892" s="59" t="s">
        <v>16069</v>
      </c>
      <c r="C5892" s="59" t="s">
        <v>16070</v>
      </c>
      <c r="D5892" s="59">
        <v>806</v>
      </c>
      <c r="F5892" s="59" t="s">
        <v>5</v>
      </c>
      <c r="G5892" s="152" t="str">
        <f>VLOOKUP(D5892,sku归属!A:B,2,0)</f>
        <v>欧阳博文</v>
      </c>
    </row>
    <row r="5893" spans="1:13" s="59" customFormat="1" customHeight="1">
      <c r="A5893" s="59" t="s">
        <v>16071</v>
      </c>
      <c r="B5893" s="59" t="s">
        <v>16072</v>
      </c>
      <c r="C5893" s="59" t="s">
        <v>16073</v>
      </c>
      <c r="D5893" s="59">
        <v>806</v>
      </c>
      <c r="F5893" s="59" t="s">
        <v>5</v>
      </c>
      <c r="G5893" s="152" t="str">
        <f>VLOOKUP(D5893,sku归属!A:B,2,0)</f>
        <v>欧阳博文</v>
      </c>
    </row>
    <row r="5894" spans="1:13" s="59" customFormat="1" customHeight="1">
      <c r="A5894" s="59" t="s">
        <v>16074</v>
      </c>
      <c r="B5894" s="59" t="s">
        <v>16075</v>
      </c>
      <c r="C5894" s="59" t="s">
        <v>16076</v>
      </c>
      <c r="D5894" s="59">
        <v>806</v>
      </c>
      <c r="F5894" s="59" t="s">
        <v>5</v>
      </c>
      <c r="G5894" s="152" t="str">
        <f>VLOOKUP(D5894,sku归属!A:B,2,0)</f>
        <v>欧阳博文</v>
      </c>
    </row>
    <row r="5895" spans="1:13" s="59" customFormat="1" customHeight="1">
      <c r="A5895" s="59" t="s">
        <v>16077</v>
      </c>
      <c r="B5895" s="59" t="s">
        <v>16078</v>
      </c>
      <c r="C5895" s="59" t="s">
        <v>3066</v>
      </c>
      <c r="D5895" s="59" t="s">
        <v>6</v>
      </c>
      <c r="F5895" s="59" t="s">
        <v>5</v>
      </c>
      <c r="G5895" s="152" t="str">
        <f>VLOOKUP(D5895,sku归属!A:B,2,0)</f>
        <v>莫美玉</v>
      </c>
    </row>
    <row r="5896" spans="1:13" s="59" customFormat="1" customHeight="1">
      <c r="A5896" s="59" t="s">
        <v>16079</v>
      </c>
      <c r="B5896" s="59" t="s">
        <v>16080</v>
      </c>
      <c r="C5896" s="59" t="s">
        <v>3072</v>
      </c>
      <c r="D5896" s="59" t="s">
        <v>6</v>
      </c>
      <c r="F5896" s="59" t="s">
        <v>5</v>
      </c>
      <c r="G5896" s="152" t="str">
        <f>VLOOKUP(D5896,sku归属!A:B,2,0)</f>
        <v>莫美玉</v>
      </c>
    </row>
    <row r="5897" spans="1:13" s="59" customFormat="1" customHeight="1">
      <c r="A5897" s="59" t="s">
        <v>16081</v>
      </c>
      <c r="B5897" s="59" t="s">
        <v>16082</v>
      </c>
      <c r="C5897" s="59" t="s">
        <v>3671</v>
      </c>
      <c r="D5897" s="59" t="s">
        <v>6</v>
      </c>
      <c r="F5897" s="59" t="s">
        <v>5</v>
      </c>
      <c r="G5897" s="152" t="str">
        <f>VLOOKUP(D5897,sku归属!A:B,2,0)</f>
        <v>莫美玉</v>
      </c>
    </row>
    <row r="5898" spans="1:13" s="59" customFormat="1" customHeight="1">
      <c r="A5898" s="59" t="s">
        <v>16083</v>
      </c>
      <c r="B5898" s="59" t="s">
        <v>16084</v>
      </c>
      <c r="C5898" s="59" t="s">
        <v>16085</v>
      </c>
      <c r="D5898" s="59" t="s">
        <v>6</v>
      </c>
      <c r="F5898" s="59" t="s">
        <v>5</v>
      </c>
      <c r="G5898" s="152" t="str">
        <f>VLOOKUP(D5898,sku归属!A:B,2,0)</f>
        <v>莫美玉</v>
      </c>
    </row>
    <row r="5899" spans="1:13" s="59" customFormat="1" customHeight="1">
      <c r="A5899" s="59" t="s">
        <v>16086</v>
      </c>
      <c r="B5899" s="59" t="s">
        <v>16087</v>
      </c>
      <c r="C5899" s="59" t="s">
        <v>13085</v>
      </c>
      <c r="D5899" s="59" t="s">
        <v>6</v>
      </c>
      <c r="F5899" s="59" t="s">
        <v>5</v>
      </c>
      <c r="G5899" s="152" t="str">
        <f>VLOOKUP(D5899,sku归属!A:B,2,0)</f>
        <v>莫美玉</v>
      </c>
    </row>
    <row r="5900" spans="1:13" s="59" customFormat="1" customHeight="1">
      <c r="A5900" s="59" t="s">
        <v>16088</v>
      </c>
      <c r="B5900" s="59" t="s">
        <v>16089</v>
      </c>
      <c r="C5900" s="59" t="s">
        <v>12572</v>
      </c>
      <c r="D5900" s="59" t="s">
        <v>6</v>
      </c>
      <c r="F5900" s="59" t="s">
        <v>5</v>
      </c>
      <c r="G5900" s="152" t="str">
        <f>VLOOKUP(D5900,sku归属!A:B,2,0)</f>
        <v>莫美玉</v>
      </c>
    </row>
    <row r="5901" spans="1:13" s="59" customFormat="1" customHeight="1">
      <c r="A5901" s="59" t="s">
        <v>16090</v>
      </c>
      <c r="B5901" s="59" t="s">
        <v>16091</v>
      </c>
      <c r="C5901" s="59" t="s">
        <v>16092</v>
      </c>
      <c r="D5901" s="59">
        <v>801</v>
      </c>
      <c r="F5901" s="59" t="s">
        <v>5</v>
      </c>
      <c r="G5901" s="152" t="str">
        <f>VLOOKUP(D5901,sku归属!A:B,2,0)</f>
        <v>丁芳芳</v>
      </c>
    </row>
    <row r="5902" spans="1:13" s="59" customFormat="1" customHeight="1">
      <c r="A5902" s="59" t="s">
        <v>16093</v>
      </c>
      <c r="B5902" s="59" t="s">
        <v>16094</v>
      </c>
      <c r="C5902" s="59" t="s">
        <v>16095</v>
      </c>
      <c r="D5902" s="59">
        <v>801</v>
      </c>
      <c r="F5902" s="59" t="s">
        <v>5</v>
      </c>
      <c r="G5902" s="152" t="str">
        <f>VLOOKUP(D5902,sku归属!A:B,2,0)</f>
        <v>丁芳芳</v>
      </c>
    </row>
    <row r="5903" spans="1:13" s="59" customFormat="1" customHeight="1">
      <c r="A5903" s="59" t="s">
        <v>16096</v>
      </c>
      <c r="B5903" s="59" t="s">
        <v>16097</v>
      </c>
      <c r="C5903" s="59" t="s">
        <v>3671</v>
      </c>
      <c r="D5903" s="59">
        <v>801</v>
      </c>
      <c r="F5903" s="59" t="s">
        <v>5</v>
      </c>
      <c r="G5903" s="152" t="str">
        <f>VLOOKUP(D5903,sku归属!A:B,2,0)</f>
        <v>丁芳芳</v>
      </c>
    </row>
    <row r="5904" spans="1:13" s="59" customFormat="1" customHeight="1">
      <c r="A5904" s="59" t="s">
        <v>16098</v>
      </c>
      <c r="B5904" s="59" t="s">
        <v>16099</v>
      </c>
      <c r="C5904" s="59" t="s">
        <v>16100</v>
      </c>
      <c r="D5904" s="59">
        <v>801</v>
      </c>
      <c r="F5904" s="59" t="s">
        <v>5</v>
      </c>
      <c r="G5904" s="152" t="str">
        <f>VLOOKUP(D5904,sku归属!A:B,2,0)</f>
        <v>丁芳芳</v>
      </c>
    </row>
    <row r="5905" spans="1:13" s="59" customFormat="1" customHeight="1">
      <c r="A5905" s="59" t="s">
        <v>16101</v>
      </c>
      <c r="B5905" s="59" t="s">
        <v>16102</v>
      </c>
      <c r="C5905" s="59" t="s">
        <v>16103</v>
      </c>
      <c r="D5905" s="59">
        <v>801</v>
      </c>
      <c r="F5905" s="59" t="s">
        <v>5</v>
      </c>
      <c r="G5905" s="152" t="str">
        <f>VLOOKUP(D5905,sku归属!A:B,2,0)</f>
        <v>丁芳芳</v>
      </c>
    </row>
    <row r="5906" spans="1:13" s="59" customFormat="1" customHeight="1">
      <c r="A5906" s="59" t="s">
        <v>16104</v>
      </c>
      <c r="B5906" s="59" t="s">
        <v>16105</v>
      </c>
      <c r="C5906" s="59" t="s">
        <v>16106</v>
      </c>
      <c r="D5906" s="59">
        <v>801</v>
      </c>
      <c r="F5906" s="59" t="s">
        <v>5</v>
      </c>
      <c r="G5906" s="152" t="str">
        <f>VLOOKUP(D5906,sku归属!A:B,2,0)</f>
        <v>丁芳芳</v>
      </c>
    </row>
    <row r="5907" spans="1:13" s="59" customFormat="1" customHeight="1">
      <c r="A5907" s="59" t="s">
        <v>16107</v>
      </c>
      <c r="B5907" s="59" t="s">
        <v>16108</v>
      </c>
      <c r="C5907" s="59" t="s">
        <v>16109</v>
      </c>
      <c r="D5907" s="59">
        <v>801</v>
      </c>
      <c r="F5907" s="59" t="s">
        <v>5</v>
      </c>
      <c r="G5907" s="152" t="str">
        <f>VLOOKUP(D5907,sku归属!A:B,2,0)</f>
        <v>丁芳芳</v>
      </c>
    </row>
    <row r="5908" spans="1:13" s="59" customFormat="1" customHeight="1">
      <c r="A5908" s="59" t="s">
        <v>16110</v>
      </c>
      <c r="B5908" s="59" t="s">
        <v>16111</v>
      </c>
      <c r="C5908" s="59" t="s">
        <v>16112</v>
      </c>
      <c r="D5908" s="59">
        <v>801</v>
      </c>
      <c r="F5908" s="59" t="s">
        <v>5</v>
      </c>
      <c r="G5908" s="152" t="str">
        <f>VLOOKUP(D5908,sku归属!A:B,2,0)</f>
        <v>丁芳芳</v>
      </c>
    </row>
    <row r="5909" spans="1:13" s="59" customFormat="1" customHeight="1">
      <c r="A5909" s="59" t="s">
        <v>16113</v>
      </c>
      <c r="B5909" s="59" t="s">
        <v>16114</v>
      </c>
      <c r="C5909" s="59" t="s">
        <v>12572</v>
      </c>
      <c r="D5909" s="59">
        <v>801</v>
      </c>
      <c r="F5909" s="59" t="s">
        <v>5</v>
      </c>
      <c r="G5909" s="152" t="str">
        <f>VLOOKUP(D5909,sku归属!A:B,2,0)</f>
        <v>丁芳芳</v>
      </c>
    </row>
    <row r="5910" spans="1:13" s="59" customFormat="1" customHeight="1">
      <c r="A5910" s="59" t="s">
        <v>16115</v>
      </c>
      <c r="B5910" s="59" t="s">
        <v>16116</v>
      </c>
      <c r="C5910" s="59" t="s">
        <v>16117</v>
      </c>
      <c r="D5910" s="59">
        <v>801</v>
      </c>
      <c r="F5910" s="59" t="s">
        <v>5</v>
      </c>
      <c r="G5910" s="152" t="str">
        <f>VLOOKUP(D5910,sku归属!A:B,2,0)</f>
        <v>丁芳芳</v>
      </c>
    </row>
    <row r="5911" spans="1:13" s="59" customFormat="1" customHeight="1">
      <c r="A5911" s="59" t="s">
        <v>16118</v>
      </c>
      <c r="B5911" s="59" t="s">
        <v>16119</v>
      </c>
      <c r="C5911" s="59" t="s">
        <v>16120</v>
      </c>
      <c r="D5911" s="59">
        <v>801</v>
      </c>
      <c r="F5911" s="59" t="s">
        <v>5</v>
      </c>
      <c r="G5911" s="152" t="str">
        <f>VLOOKUP(D5911,sku归属!A:B,2,0)</f>
        <v>丁芳芳</v>
      </c>
    </row>
    <row r="5912" spans="1:13" s="59" customFormat="1" customHeight="1">
      <c r="A5912" s="59" t="s">
        <v>16121</v>
      </c>
      <c r="B5912" s="59" t="s">
        <v>16122</v>
      </c>
      <c r="C5912" s="59" t="s">
        <v>16123</v>
      </c>
      <c r="D5912" s="59">
        <v>801</v>
      </c>
      <c r="F5912" s="59" t="s">
        <v>5</v>
      </c>
      <c r="G5912" s="152" t="str">
        <f>VLOOKUP(D5912,sku归属!A:B,2,0)</f>
        <v>丁芳芳</v>
      </c>
    </row>
    <row r="5913" spans="1:13" s="59" customFormat="1" customHeight="1">
      <c r="A5913" s="59" t="s">
        <v>16124</v>
      </c>
      <c r="B5913" s="59" t="s">
        <v>16125</v>
      </c>
      <c r="C5913" s="59" t="s">
        <v>16126</v>
      </c>
      <c r="D5913" s="59">
        <v>801</v>
      </c>
      <c r="F5913" s="59" t="s">
        <v>5</v>
      </c>
      <c r="G5913" s="152" t="str">
        <f>VLOOKUP(D5913,sku归属!A:B,2,0)</f>
        <v>丁芳芳</v>
      </c>
    </row>
    <row r="5914" spans="1:13" s="59" customFormat="1" customHeight="1">
      <c r="A5914" s="59" t="s">
        <v>16127</v>
      </c>
      <c r="B5914" s="59" t="s">
        <v>16128</v>
      </c>
      <c r="C5914" s="59" t="s">
        <v>16129</v>
      </c>
      <c r="D5914" s="59">
        <v>801</v>
      </c>
      <c r="F5914" s="59" t="s">
        <v>5</v>
      </c>
      <c r="G5914" s="152" t="str">
        <f>VLOOKUP(D5914,sku归属!A:B,2,0)</f>
        <v>丁芳芳</v>
      </c>
    </row>
    <row r="5915" spans="1:13" s="59" customFormat="1" customHeight="1">
      <c r="A5915" s="59" t="s">
        <v>16130</v>
      </c>
      <c r="B5915" s="59" t="s">
        <v>16131</v>
      </c>
      <c r="C5915" s="59" t="s">
        <v>16132</v>
      </c>
      <c r="D5915" s="59">
        <v>801</v>
      </c>
      <c r="F5915" s="59" t="s">
        <v>5</v>
      </c>
      <c r="G5915" s="152" t="str">
        <f>VLOOKUP(D5915,sku归属!A:B,2,0)</f>
        <v>丁芳芳</v>
      </c>
    </row>
    <row r="5916" spans="1:13" s="59" customFormat="1" customHeight="1">
      <c r="A5916" s="59" t="s">
        <v>16133</v>
      </c>
      <c r="B5916" s="59" t="s">
        <v>16134</v>
      </c>
      <c r="C5916" s="59" t="s">
        <v>16135</v>
      </c>
      <c r="D5916" s="59">
        <v>801</v>
      </c>
      <c r="F5916" s="59" t="s">
        <v>5</v>
      </c>
      <c r="G5916" s="152" t="str">
        <f>VLOOKUP(D5916,sku归属!A:B,2,0)</f>
        <v>丁芳芳</v>
      </c>
    </row>
    <row r="5917" spans="1:13" s="59" customFormat="1" customHeight="1">
      <c r="A5917" s="59" t="s">
        <v>16136</v>
      </c>
      <c r="B5917" s="59" t="s">
        <v>16137</v>
      </c>
      <c r="C5917" s="59" t="s">
        <v>16138</v>
      </c>
      <c r="D5917" s="59">
        <v>801</v>
      </c>
      <c r="F5917" s="59" t="s">
        <v>5</v>
      </c>
      <c r="G5917" s="152" t="str">
        <f>VLOOKUP(D5917,sku归属!A:B,2,0)</f>
        <v>丁芳芳</v>
      </c>
    </row>
    <row r="5918" spans="1:13" s="59" customFormat="1" customHeight="1">
      <c r="A5918" s="59" t="s">
        <v>16139</v>
      </c>
      <c r="B5918" s="59" t="s">
        <v>16140</v>
      </c>
      <c r="C5918" s="59" t="s">
        <v>16141</v>
      </c>
      <c r="D5918" s="59">
        <v>801</v>
      </c>
      <c r="F5918" s="59" t="s">
        <v>5</v>
      </c>
      <c r="G5918" s="152" t="str">
        <f>VLOOKUP(D5918,sku归属!A:B,2,0)</f>
        <v>丁芳芳</v>
      </c>
    </row>
    <row r="5919" spans="1:13" s="59" customFormat="1" customHeight="1">
      <c r="A5919" s="59" t="s">
        <v>16142</v>
      </c>
      <c r="B5919" s="59" t="s">
        <v>16143</v>
      </c>
      <c r="C5919" s="59" t="s">
        <v>3404</v>
      </c>
      <c r="D5919" s="59" t="s">
        <v>20</v>
      </c>
      <c r="F5919" s="59" t="s">
        <v>5</v>
      </c>
      <c r="G5919" s="152" t="str">
        <f>VLOOKUP(D5919,sku归属!A:B,2,0)</f>
        <v>莫美玉</v>
      </c>
    </row>
    <row r="5920" spans="1:13" s="59" customFormat="1" customHeight="1">
      <c r="A5920" s="59" t="s">
        <v>16144</v>
      </c>
      <c r="B5920" s="59" t="s">
        <v>16145</v>
      </c>
      <c r="C5920" s="59" t="s">
        <v>3407</v>
      </c>
      <c r="D5920" s="59" t="s">
        <v>20</v>
      </c>
      <c r="F5920" s="59" t="s">
        <v>5</v>
      </c>
      <c r="G5920" s="152" t="str">
        <f>VLOOKUP(D5920,sku归属!A:B,2,0)</f>
        <v>莫美玉</v>
      </c>
    </row>
    <row r="5921" spans="1:13" s="59" customFormat="1" customHeight="1">
      <c r="A5921" s="59" t="s">
        <v>16146</v>
      </c>
      <c r="B5921" s="59" t="s">
        <v>16147</v>
      </c>
      <c r="C5921" s="59" t="s">
        <v>9151</v>
      </c>
      <c r="D5921" s="59" t="s">
        <v>20</v>
      </c>
      <c r="F5921" s="59" t="s">
        <v>5</v>
      </c>
      <c r="G5921" s="152" t="str">
        <f>VLOOKUP(D5921,sku归属!A:B,2,0)</f>
        <v>莫美玉</v>
      </c>
    </row>
    <row r="5922" spans="1:13" s="59" customFormat="1" customHeight="1">
      <c r="A5922" s="59" t="s">
        <v>16148</v>
      </c>
      <c r="B5922" s="59" t="s">
        <v>16149</v>
      </c>
      <c r="C5922" s="59" t="s">
        <v>13088</v>
      </c>
      <c r="D5922" s="59" t="s">
        <v>20</v>
      </c>
      <c r="F5922" s="59" t="s">
        <v>5</v>
      </c>
      <c r="G5922" s="152" t="str">
        <f>VLOOKUP(D5922,sku归属!A:B,2,0)</f>
        <v>莫美玉</v>
      </c>
    </row>
    <row r="5923" spans="1:13" s="59" customFormat="1" customHeight="1">
      <c r="A5923" s="59" t="s">
        <v>16150</v>
      </c>
      <c r="B5923" s="59" t="s">
        <v>16151</v>
      </c>
      <c r="C5923" s="59" t="s">
        <v>16152</v>
      </c>
      <c r="D5923" s="59" t="s">
        <v>20</v>
      </c>
      <c r="F5923" s="59" t="s">
        <v>5</v>
      </c>
      <c r="G5923" s="152" t="str">
        <f>VLOOKUP(D5923,sku归属!A:B,2,0)</f>
        <v>莫美玉</v>
      </c>
    </row>
    <row r="5924" spans="1:13" s="59" customFormat="1" customHeight="1">
      <c r="A5924" s="59" t="s">
        <v>16153</v>
      </c>
      <c r="B5924" s="59" t="s">
        <v>16154</v>
      </c>
      <c r="C5924" s="59" t="s">
        <v>13094</v>
      </c>
      <c r="D5924" s="59" t="s">
        <v>20</v>
      </c>
      <c r="F5924" s="59" t="s">
        <v>5</v>
      </c>
      <c r="G5924" s="152" t="str">
        <f>VLOOKUP(D5924,sku归属!A:B,2,0)</f>
        <v>莫美玉</v>
      </c>
    </row>
    <row r="5925" spans="1:13" s="59" customFormat="1" customHeight="1">
      <c r="A5925" s="59" t="s">
        <v>16155</v>
      </c>
      <c r="B5925" s="59" t="s">
        <v>16156</v>
      </c>
      <c r="C5925" s="59" t="s">
        <v>13097</v>
      </c>
      <c r="D5925" s="59" t="s">
        <v>20</v>
      </c>
      <c r="F5925" s="59" t="s">
        <v>5</v>
      </c>
      <c r="G5925" s="152" t="str">
        <f>VLOOKUP(D5925,sku归属!A:B,2,0)</f>
        <v>莫美玉</v>
      </c>
    </row>
    <row r="5926" spans="1:13" s="59" customFormat="1" customHeight="1">
      <c r="A5926" s="59" t="s">
        <v>16157</v>
      </c>
      <c r="B5926" s="59" t="s">
        <v>16158</v>
      </c>
      <c r="C5926" s="59" t="s">
        <v>7689</v>
      </c>
      <c r="D5926" s="59" t="s">
        <v>20</v>
      </c>
      <c r="F5926" s="59" t="s">
        <v>5</v>
      </c>
      <c r="G5926" s="152" t="str">
        <f>VLOOKUP(D5926,sku归属!A:B,2,0)</f>
        <v>莫美玉</v>
      </c>
    </row>
    <row r="5927" spans="1:13" s="59" customFormat="1" customHeight="1">
      <c r="A5927" s="59" t="s">
        <v>16159</v>
      </c>
      <c r="B5927" s="59" t="s">
        <v>16160</v>
      </c>
      <c r="C5927" s="59" t="s">
        <v>7930</v>
      </c>
      <c r="D5927" s="59" t="s">
        <v>20</v>
      </c>
      <c r="F5927" s="59" t="s">
        <v>5</v>
      </c>
      <c r="G5927" s="152" t="str">
        <f>VLOOKUP(D5927,sku归属!A:B,2,0)</f>
        <v>莫美玉</v>
      </c>
    </row>
    <row r="5928" spans="1:13" s="59" customFormat="1" customHeight="1">
      <c r="A5928" s="59" t="s">
        <v>16161</v>
      </c>
      <c r="B5928" s="59" t="s">
        <v>16162</v>
      </c>
      <c r="C5928" s="59" t="s">
        <v>8620</v>
      </c>
      <c r="D5928" s="59" t="s">
        <v>20</v>
      </c>
      <c r="F5928" s="59" t="s">
        <v>5</v>
      </c>
      <c r="G5928" s="152" t="str">
        <f>VLOOKUP(D5928,sku归属!A:B,2,0)</f>
        <v>莫美玉</v>
      </c>
    </row>
    <row r="5929" spans="1:13" s="59" customFormat="1" customHeight="1">
      <c r="A5929" s="59" t="s">
        <v>16163</v>
      </c>
      <c r="B5929" s="59" t="s">
        <v>16164</v>
      </c>
      <c r="C5929" s="59" t="s">
        <v>7698</v>
      </c>
      <c r="D5929" s="59" t="s">
        <v>20</v>
      </c>
      <c r="F5929" s="59" t="s">
        <v>5</v>
      </c>
      <c r="G5929" s="152" t="str">
        <f>VLOOKUP(D5929,sku归属!A:B,2,0)</f>
        <v>莫美玉</v>
      </c>
    </row>
    <row r="5930" spans="1:13" s="59" customFormat="1" customHeight="1">
      <c r="A5930" s="59" t="s">
        <v>16165</v>
      </c>
      <c r="B5930" s="59" t="s">
        <v>16166</v>
      </c>
      <c r="C5930" s="59" t="s">
        <v>7701</v>
      </c>
      <c r="D5930" s="59" t="s">
        <v>20</v>
      </c>
      <c r="F5930" s="59" t="s">
        <v>5</v>
      </c>
      <c r="G5930" s="152" t="str">
        <f>VLOOKUP(D5930,sku归属!A:B,2,0)</f>
        <v>莫美玉</v>
      </c>
    </row>
    <row r="5931" spans="1:13" s="59" customFormat="1" customHeight="1">
      <c r="A5931" s="59" t="s">
        <v>16167</v>
      </c>
      <c r="B5931" s="59" t="s">
        <v>16168</v>
      </c>
      <c r="C5931" s="59" t="s">
        <v>8627</v>
      </c>
      <c r="D5931" s="59" t="s">
        <v>20</v>
      </c>
      <c r="F5931" s="59" t="s">
        <v>5</v>
      </c>
      <c r="G5931" s="152" t="str">
        <f>VLOOKUP(D5931,sku归属!A:B,2,0)</f>
        <v>莫美玉</v>
      </c>
    </row>
    <row r="5932" spans="1:13" s="59" customFormat="1" customHeight="1">
      <c r="A5932" s="59" t="s">
        <v>16169</v>
      </c>
      <c r="B5932" s="59" t="s">
        <v>16170</v>
      </c>
      <c r="C5932" s="59" t="s">
        <v>3671</v>
      </c>
      <c r="D5932" s="59" t="s">
        <v>20</v>
      </c>
      <c r="F5932" s="59" t="s">
        <v>5</v>
      </c>
      <c r="G5932" s="152" t="str">
        <f>VLOOKUP(D5932,sku归属!A:B,2,0)</f>
        <v>莫美玉</v>
      </c>
    </row>
    <row r="5933" spans="1:13" s="59" customFormat="1" customHeight="1">
      <c r="A5933" s="59" t="s">
        <v>16171</v>
      </c>
      <c r="B5933" s="59" t="s">
        <v>16172</v>
      </c>
      <c r="C5933" s="59" t="s">
        <v>16173</v>
      </c>
      <c r="D5933" s="59" t="s">
        <v>20</v>
      </c>
      <c r="F5933" s="59" t="s">
        <v>5</v>
      </c>
      <c r="G5933" s="152" t="str">
        <f>VLOOKUP(D5933,sku归属!A:B,2,0)</f>
        <v>莫美玉</v>
      </c>
    </row>
    <row r="5934" spans="1:13" s="59" customFormat="1" customHeight="1">
      <c r="A5934" s="59" t="s">
        <v>16174</v>
      </c>
      <c r="B5934" s="59" t="s">
        <v>16175</v>
      </c>
      <c r="C5934" s="59" t="s">
        <v>16176</v>
      </c>
      <c r="D5934" s="59" t="s">
        <v>20</v>
      </c>
      <c r="F5934" s="59" t="s">
        <v>5</v>
      </c>
      <c r="G5934" s="152" t="str">
        <f>VLOOKUP(D5934,sku归属!A:B,2,0)</f>
        <v>莫美玉</v>
      </c>
    </row>
    <row r="5935" spans="1:13" s="59" customFormat="1" customHeight="1">
      <c r="A5935" s="59" t="s">
        <v>16177</v>
      </c>
      <c r="B5935" s="59" t="s">
        <v>16178</v>
      </c>
      <c r="C5935" s="59" t="s">
        <v>12986</v>
      </c>
      <c r="D5935" s="59" t="s">
        <v>20</v>
      </c>
      <c r="F5935" s="59" t="s">
        <v>5</v>
      </c>
      <c r="G5935" s="152" t="str">
        <f>VLOOKUP(D5935,sku归属!A:B,2,0)</f>
        <v>莫美玉</v>
      </c>
    </row>
    <row r="5936" spans="1:13" s="59" customFormat="1" customHeight="1">
      <c r="A5936" s="59" t="s">
        <v>16179</v>
      </c>
      <c r="B5936" s="59" t="s">
        <v>16180</v>
      </c>
      <c r="C5936" s="59" t="s">
        <v>16095</v>
      </c>
      <c r="D5936" s="59" t="s">
        <v>20</v>
      </c>
      <c r="F5936" s="59" t="s">
        <v>5</v>
      </c>
      <c r="G5936" s="152" t="str">
        <f>VLOOKUP(D5936,sku归属!A:B,2,0)</f>
        <v>莫美玉</v>
      </c>
    </row>
    <row r="5937" spans="1:13" s="59" customFormat="1" customHeight="1">
      <c r="A5937" s="59" t="s">
        <v>16181</v>
      </c>
      <c r="B5937" s="59" t="s">
        <v>16182</v>
      </c>
      <c r="C5937" s="59" t="s">
        <v>16092</v>
      </c>
      <c r="D5937" s="59" t="s">
        <v>20</v>
      </c>
      <c r="F5937" s="59" t="s">
        <v>5</v>
      </c>
      <c r="G5937" s="152" t="str">
        <f>VLOOKUP(D5937,sku归属!A:B,2,0)</f>
        <v>莫美玉</v>
      </c>
    </row>
    <row r="5938" spans="1:13" s="59" customFormat="1" customHeight="1">
      <c r="A5938" s="59" t="s">
        <v>16183</v>
      </c>
      <c r="B5938" s="59" t="s">
        <v>16184</v>
      </c>
      <c r="C5938" s="59" t="s">
        <v>16185</v>
      </c>
      <c r="D5938" s="59" t="s">
        <v>21</v>
      </c>
      <c r="F5938" s="59" t="s">
        <v>5</v>
      </c>
      <c r="G5938" s="152" t="str">
        <f>VLOOKUP(D5938,sku归属!A:B,2,0)</f>
        <v>许梓渝</v>
      </c>
    </row>
    <row r="5939" spans="1:13" s="59" customFormat="1" customHeight="1">
      <c r="A5939" s="59" t="s">
        <v>16186</v>
      </c>
      <c r="B5939" s="59" t="s">
        <v>16187</v>
      </c>
      <c r="C5939" s="59" t="s">
        <v>16188</v>
      </c>
      <c r="D5939" s="59" t="s">
        <v>21</v>
      </c>
      <c r="F5939" s="59" t="s">
        <v>5</v>
      </c>
      <c r="G5939" s="152" t="str">
        <f>VLOOKUP(D5939,sku归属!A:B,2,0)</f>
        <v>许梓渝</v>
      </c>
    </row>
    <row r="5940" spans="1:13" s="59" customFormat="1" customHeight="1">
      <c r="A5940" s="59" t="s">
        <v>16189</v>
      </c>
      <c r="B5940" s="59" t="s">
        <v>16190</v>
      </c>
      <c r="C5940" s="59" t="s">
        <v>16191</v>
      </c>
      <c r="D5940" s="59" t="s">
        <v>21</v>
      </c>
      <c r="F5940" s="59" t="s">
        <v>5</v>
      </c>
      <c r="G5940" s="152" t="str">
        <f>VLOOKUP(D5940,sku归属!A:B,2,0)</f>
        <v>许梓渝</v>
      </c>
    </row>
    <row r="5941" spans="1:13" s="59" customFormat="1" customHeight="1">
      <c r="A5941" s="59" t="s">
        <v>16192</v>
      </c>
      <c r="B5941" s="59" t="s">
        <v>16193</v>
      </c>
      <c r="C5941" s="59" t="s">
        <v>16194</v>
      </c>
      <c r="D5941" s="59" t="s">
        <v>21</v>
      </c>
      <c r="F5941" s="59" t="s">
        <v>5</v>
      </c>
      <c r="G5941" s="152" t="str">
        <f>VLOOKUP(D5941,sku归属!A:B,2,0)</f>
        <v>许梓渝</v>
      </c>
    </row>
    <row r="5942" spans="1:13" s="59" customFormat="1" customHeight="1">
      <c r="A5942" s="59" t="s">
        <v>16195</v>
      </c>
      <c r="B5942" s="59" t="s">
        <v>16196</v>
      </c>
      <c r="C5942" s="59" t="s">
        <v>5447</v>
      </c>
      <c r="D5942" s="59" t="s">
        <v>21</v>
      </c>
      <c r="F5942" s="59" t="s">
        <v>5</v>
      </c>
      <c r="G5942" s="152" t="str">
        <f>VLOOKUP(D5942,sku归属!A:B,2,0)</f>
        <v>许梓渝</v>
      </c>
    </row>
    <row r="5943" spans="1:13" s="59" customFormat="1" customHeight="1">
      <c r="A5943" s="59" t="s">
        <v>16197</v>
      </c>
      <c r="B5943" s="59" t="s">
        <v>16198</v>
      </c>
      <c r="C5943" s="59" t="s">
        <v>5444</v>
      </c>
      <c r="D5943" s="59" t="s">
        <v>21</v>
      </c>
      <c r="F5943" s="59" t="s">
        <v>5</v>
      </c>
      <c r="G5943" s="152" t="str">
        <f>VLOOKUP(D5943,sku归属!A:B,2,0)</f>
        <v>许梓渝</v>
      </c>
    </row>
    <row r="5944" spans="1:13" s="59" customFormat="1" customHeight="1">
      <c r="A5944" s="59" t="s">
        <v>16199</v>
      </c>
      <c r="B5944" s="59" t="s">
        <v>16200</v>
      </c>
      <c r="C5944" s="59" t="s">
        <v>5450</v>
      </c>
      <c r="D5944" s="59" t="s">
        <v>21</v>
      </c>
      <c r="F5944" s="59" t="s">
        <v>5</v>
      </c>
      <c r="G5944" s="152" t="str">
        <f>VLOOKUP(D5944,sku归属!A:B,2,0)</f>
        <v>许梓渝</v>
      </c>
    </row>
    <row r="5945" spans="1:13" s="59" customFormat="1" customHeight="1">
      <c r="A5945" s="59" t="s">
        <v>16201</v>
      </c>
      <c r="B5945" s="59" t="s">
        <v>16202</v>
      </c>
      <c r="C5945" s="59" t="s">
        <v>9864</v>
      </c>
      <c r="D5945" s="59" t="s">
        <v>21</v>
      </c>
      <c r="F5945" s="59" t="s">
        <v>5</v>
      </c>
      <c r="G5945" s="152" t="str">
        <f>VLOOKUP(D5945,sku归属!A:B,2,0)</f>
        <v>许梓渝</v>
      </c>
    </row>
    <row r="5946" spans="1:13" s="59" customFormat="1" customHeight="1">
      <c r="A5946" s="59" t="s">
        <v>16203</v>
      </c>
      <c r="B5946" s="59" t="s">
        <v>16204</v>
      </c>
      <c r="C5946" s="59" t="s">
        <v>9858</v>
      </c>
      <c r="D5946" s="59" t="s">
        <v>21</v>
      </c>
      <c r="F5946" s="59" t="s">
        <v>5</v>
      </c>
      <c r="G5946" s="152" t="str">
        <f>VLOOKUP(D5946,sku归属!A:B,2,0)</f>
        <v>许梓渝</v>
      </c>
    </row>
    <row r="5947" spans="1:13" s="59" customFormat="1" customHeight="1">
      <c r="A5947" s="59" t="s">
        <v>16205</v>
      </c>
      <c r="B5947" s="59" t="s">
        <v>16206</v>
      </c>
      <c r="C5947" s="59" t="s">
        <v>9867</v>
      </c>
      <c r="D5947" s="59" t="s">
        <v>21</v>
      </c>
      <c r="F5947" s="59" t="s">
        <v>5</v>
      </c>
      <c r="G5947" s="152" t="str">
        <f>VLOOKUP(D5947,sku归属!A:B,2,0)</f>
        <v>许梓渝</v>
      </c>
    </row>
    <row r="5948" spans="1:13" s="59" customFormat="1" customHeight="1">
      <c r="A5948" s="59" t="s">
        <v>16207</v>
      </c>
      <c r="B5948" s="59" t="s">
        <v>16208</v>
      </c>
      <c r="C5948" s="59" t="s">
        <v>9861</v>
      </c>
      <c r="D5948" s="59" t="s">
        <v>21</v>
      </c>
      <c r="F5948" s="59" t="s">
        <v>5</v>
      </c>
      <c r="G5948" s="152" t="str">
        <f>VLOOKUP(D5948,sku归属!A:B,2,0)</f>
        <v>许梓渝</v>
      </c>
    </row>
    <row r="5949" spans="1:13" s="59" customFormat="1" customHeight="1">
      <c r="A5949" s="59" t="s">
        <v>16209</v>
      </c>
      <c r="B5949" s="59" t="s">
        <v>16210</v>
      </c>
      <c r="C5949" s="59" t="s">
        <v>15453</v>
      </c>
      <c r="D5949" s="59" t="s">
        <v>20</v>
      </c>
      <c r="F5949" s="59" t="s">
        <v>5</v>
      </c>
      <c r="G5949" s="152" t="str">
        <f>VLOOKUP(D5949,sku归属!A:B,2,0)</f>
        <v>莫美玉</v>
      </c>
    </row>
    <row r="5950" spans="1:13" s="59" customFormat="1" customHeight="1">
      <c r="A5950" s="59" t="s">
        <v>16211</v>
      </c>
      <c r="B5950" s="59" t="s">
        <v>16212</v>
      </c>
      <c r="C5950" s="59" t="s">
        <v>15447</v>
      </c>
      <c r="D5950" s="59" t="s">
        <v>20</v>
      </c>
      <c r="F5950" s="59" t="s">
        <v>5</v>
      </c>
      <c r="G5950" s="152" t="str">
        <f>VLOOKUP(D5950,sku归属!A:B,2,0)</f>
        <v>莫美玉</v>
      </c>
    </row>
    <row r="5951" spans="1:13" s="59" customFormat="1" customHeight="1">
      <c r="A5951" s="59" t="s">
        <v>16213</v>
      </c>
      <c r="B5951" s="59" t="s">
        <v>16214</v>
      </c>
      <c r="C5951" s="59" t="s">
        <v>15450</v>
      </c>
      <c r="D5951" s="59" t="s">
        <v>20</v>
      </c>
      <c r="F5951" s="59" t="s">
        <v>5</v>
      </c>
      <c r="G5951" s="152" t="str">
        <f>VLOOKUP(D5951,sku归属!A:B,2,0)</f>
        <v>莫美玉</v>
      </c>
    </row>
    <row r="5952" spans="1:13" s="59" customFormat="1" customHeight="1">
      <c r="A5952" s="59" t="s">
        <v>16215</v>
      </c>
      <c r="B5952" s="59" t="s">
        <v>16216</v>
      </c>
      <c r="C5952" s="59" t="s">
        <v>15617</v>
      </c>
      <c r="D5952" s="59" t="s">
        <v>20</v>
      </c>
      <c r="F5952" s="59" t="s">
        <v>5</v>
      </c>
      <c r="G5952" s="152" t="str">
        <f>VLOOKUP(D5952,sku归属!A:B,2,0)</f>
        <v>莫美玉</v>
      </c>
    </row>
    <row r="5953" spans="1:13" s="59" customFormat="1" customHeight="1">
      <c r="A5953" s="59" t="s">
        <v>16217</v>
      </c>
      <c r="B5953" s="59" t="s">
        <v>16218</v>
      </c>
      <c r="C5953" s="59" t="s">
        <v>16219</v>
      </c>
      <c r="D5953" s="59" t="s">
        <v>18</v>
      </c>
      <c r="F5953" s="59" t="s">
        <v>5</v>
      </c>
      <c r="G5953" s="152" t="str">
        <f>VLOOKUP(D5953,sku归属!A:B,2,0)</f>
        <v>谭熹杰</v>
      </c>
    </row>
    <row r="5954" spans="1:13" s="59" customFormat="1" customHeight="1">
      <c r="A5954" s="59" t="s">
        <v>16220</v>
      </c>
      <c r="B5954" s="59" t="s">
        <v>16221</v>
      </c>
      <c r="C5954" s="59" t="s">
        <v>16222</v>
      </c>
      <c r="D5954" s="59" t="s">
        <v>18</v>
      </c>
      <c r="F5954" s="59" t="s">
        <v>5</v>
      </c>
      <c r="G5954" s="152" t="str">
        <f>VLOOKUP(D5954,sku归属!A:B,2,0)</f>
        <v>谭熹杰</v>
      </c>
    </row>
    <row r="5955" spans="1:13" s="59" customFormat="1" customHeight="1">
      <c r="A5955" s="59" t="s">
        <v>16223</v>
      </c>
      <c r="B5955" s="59" t="s">
        <v>16224</v>
      </c>
      <c r="C5955" s="59" t="s">
        <v>16225</v>
      </c>
      <c r="D5955" s="59" t="s">
        <v>18</v>
      </c>
      <c r="F5955" s="59" t="s">
        <v>5</v>
      </c>
      <c r="G5955" s="152" t="str">
        <f>VLOOKUP(D5955,sku归属!A:B,2,0)</f>
        <v>谭熹杰</v>
      </c>
    </row>
    <row r="5956" spans="1:13" s="59" customFormat="1" customHeight="1">
      <c r="A5956" s="59" t="s">
        <v>16226</v>
      </c>
      <c r="B5956" s="59" t="s">
        <v>16227</v>
      </c>
      <c r="C5956" s="59" t="s">
        <v>16228</v>
      </c>
      <c r="D5956" s="59" t="s">
        <v>18</v>
      </c>
      <c r="F5956" s="59" t="s">
        <v>5</v>
      </c>
      <c r="G5956" s="152" t="str">
        <f>VLOOKUP(D5956,sku归属!A:B,2,0)</f>
        <v>谭熹杰</v>
      </c>
    </row>
    <row r="5957" spans="1:13" s="59" customFormat="1" customHeight="1">
      <c r="A5957" s="59" t="s">
        <v>16229</v>
      </c>
      <c r="B5957" s="59" t="s">
        <v>16230</v>
      </c>
      <c r="C5957" s="59" t="s">
        <v>16231</v>
      </c>
      <c r="D5957" s="59" t="s">
        <v>18</v>
      </c>
      <c r="F5957" s="59" t="s">
        <v>5</v>
      </c>
      <c r="G5957" s="152" t="str">
        <f>VLOOKUP(D5957,sku归属!A:B,2,0)</f>
        <v>谭熹杰</v>
      </c>
    </row>
    <row r="5958" spans="1:13" s="59" customFormat="1" customHeight="1">
      <c r="A5958" s="59" t="s">
        <v>16232</v>
      </c>
      <c r="B5958" s="59" t="s">
        <v>16233</v>
      </c>
      <c r="C5958" s="59" t="s">
        <v>16234</v>
      </c>
      <c r="D5958" s="59" t="s">
        <v>18</v>
      </c>
      <c r="F5958" s="59" t="s">
        <v>5</v>
      </c>
      <c r="G5958" s="152" t="str">
        <f>VLOOKUP(D5958,sku归属!A:B,2,0)</f>
        <v>谭熹杰</v>
      </c>
    </row>
    <row r="5959" spans="1:13" s="59" customFormat="1" customHeight="1">
      <c r="A5959" s="59" t="s">
        <v>16235</v>
      </c>
      <c r="B5959" s="59" t="s">
        <v>16236</v>
      </c>
      <c r="C5959" s="59" t="s">
        <v>16237</v>
      </c>
      <c r="D5959" s="59" t="s">
        <v>18</v>
      </c>
      <c r="F5959" s="59" t="s">
        <v>5</v>
      </c>
      <c r="G5959" s="152" t="str">
        <f>VLOOKUP(D5959,sku归属!A:B,2,0)</f>
        <v>谭熹杰</v>
      </c>
    </row>
    <row r="5960" spans="1:13" s="59" customFormat="1" customHeight="1">
      <c r="A5960" s="59" t="s">
        <v>16238</v>
      </c>
      <c r="B5960" s="59" t="s">
        <v>16239</v>
      </c>
      <c r="C5960" s="59" t="s">
        <v>16240</v>
      </c>
      <c r="D5960" s="59" t="s">
        <v>18</v>
      </c>
      <c r="F5960" s="59" t="s">
        <v>5</v>
      </c>
      <c r="G5960" s="152" t="str">
        <f>VLOOKUP(D5960,sku归属!A:B,2,0)</f>
        <v>谭熹杰</v>
      </c>
    </row>
    <row r="5961" spans="1:13" s="59" customFormat="1" customHeight="1">
      <c r="A5961" s="59" t="s">
        <v>16241</v>
      </c>
      <c r="B5961" s="59" t="s">
        <v>16242</v>
      </c>
      <c r="C5961" s="59" t="s">
        <v>16243</v>
      </c>
      <c r="D5961" s="59" t="s">
        <v>18</v>
      </c>
      <c r="F5961" s="59" t="s">
        <v>5</v>
      </c>
      <c r="G5961" s="152" t="str">
        <f>VLOOKUP(D5961,sku归属!A:B,2,0)</f>
        <v>谭熹杰</v>
      </c>
    </row>
    <row r="5962" spans="1:13" s="59" customFormat="1" customHeight="1">
      <c r="A5962" s="59" t="s">
        <v>16244</v>
      </c>
      <c r="B5962" s="59" t="s">
        <v>16245</v>
      </c>
      <c r="C5962" s="59" t="s">
        <v>16246</v>
      </c>
      <c r="D5962" s="59" t="s">
        <v>18</v>
      </c>
      <c r="F5962" s="59" t="s">
        <v>5</v>
      </c>
      <c r="G5962" s="152" t="str">
        <f>VLOOKUP(D5962,sku归属!A:B,2,0)</f>
        <v>谭熹杰</v>
      </c>
    </row>
    <row r="5963" spans="1:13" s="59" customFormat="1" customHeight="1">
      <c r="A5963" s="59" t="s">
        <v>16247</v>
      </c>
      <c r="B5963" s="59" t="s">
        <v>16248</v>
      </c>
      <c r="C5963" s="59" t="s">
        <v>16249</v>
      </c>
      <c r="D5963" s="59" t="s">
        <v>18</v>
      </c>
      <c r="F5963" s="59" t="s">
        <v>5</v>
      </c>
      <c r="G5963" s="152" t="str">
        <f>VLOOKUP(D5963,sku归属!A:B,2,0)</f>
        <v>谭熹杰</v>
      </c>
    </row>
    <row r="5964" spans="1:13" s="59" customFormat="1" customHeight="1">
      <c r="A5964" s="59" t="s">
        <v>16250</v>
      </c>
      <c r="B5964" s="59" t="s">
        <v>16251</v>
      </c>
      <c r="C5964" s="59" t="s">
        <v>16252</v>
      </c>
      <c r="D5964" s="59" t="s">
        <v>18</v>
      </c>
      <c r="F5964" s="59" t="s">
        <v>5</v>
      </c>
      <c r="G5964" s="152" t="str">
        <f>VLOOKUP(D5964,sku归属!A:B,2,0)</f>
        <v>谭熹杰</v>
      </c>
    </row>
    <row r="5965" spans="1:13" s="59" customFormat="1" customHeight="1">
      <c r="A5965" s="59" t="s">
        <v>16253</v>
      </c>
      <c r="B5965" s="59" t="s">
        <v>16254</v>
      </c>
      <c r="C5965" s="59" t="s">
        <v>16255</v>
      </c>
      <c r="D5965" s="59" t="s">
        <v>18</v>
      </c>
      <c r="F5965" s="59" t="s">
        <v>5</v>
      </c>
      <c r="G5965" s="152" t="str">
        <f>VLOOKUP(D5965,sku归属!A:B,2,0)</f>
        <v>谭熹杰</v>
      </c>
    </row>
    <row r="5966" spans="1:13" s="59" customFormat="1" customHeight="1">
      <c r="A5966" s="59" t="s">
        <v>16256</v>
      </c>
      <c r="B5966" s="59" t="s">
        <v>16257</v>
      </c>
      <c r="C5966" s="59" t="s">
        <v>16258</v>
      </c>
      <c r="D5966" s="59" t="s">
        <v>18</v>
      </c>
      <c r="F5966" s="59" t="s">
        <v>5</v>
      </c>
      <c r="G5966" s="152" t="str">
        <f>VLOOKUP(D5966,sku归属!A:B,2,0)</f>
        <v>谭熹杰</v>
      </c>
    </row>
    <row r="5967" spans="1:13" s="59" customFormat="1" customHeight="1">
      <c r="A5967" s="59" t="s">
        <v>16259</v>
      </c>
      <c r="B5967" s="59" t="s">
        <v>16260</v>
      </c>
      <c r="C5967" s="59" t="s">
        <v>16261</v>
      </c>
      <c r="D5967" s="59" t="s">
        <v>21</v>
      </c>
      <c r="F5967" s="59" t="s">
        <v>5</v>
      </c>
      <c r="G5967" s="152" t="str">
        <f>VLOOKUP(D5967,sku归属!A:B,2,0)</f>
        <v>许梓渝</v>
      </c>
    </row>
    <row r="5968" spans="1:13" s="59" customFormat="1" customHeight="1">
      <c r="A5968" s="59" t="s">
        <v>16262</v>
      </c>
      <c r="B5968" s="59" t="s">
        <v>16263</v>
      </c>
      <c r="C5968" s="59" t="s">
        <v>16264</v>
      </c>
      <c r="D5968" s="59" t="s">
        <v>21</v>
      </c>
      <c r="F5968" s="59" t="s">
        <v>5</v>
      </c>
      <c r="G5968" s="152" t="str">
        <f>VLOOKUP(D5968,sku归属!A:B,2,0)</f>
        <v>许梓渝</v>
      </c>
    </row>
    <row r="5969" spans="1:13" s="59" customFormat="1" customHeight="1">
      <c r="A5969" s="59" t="s">
        <v>16265</v>
      </c>
      <c r="B5969" s="59" t="s">
        <v>16266</v>
      </c>
      <c r="C5969" s="59" t="s">
        <v>16267</v>
      </c>
      <c r="D5969" s="59" t="s">
        <v>21</v>
      </c>
      <c r="F5969" s="59" t="s">
        <v>5</v>
      </c>
      <c r="G5969" s="152" t="str">
        <f>VLOOKUP(D5969,sku归属!A:B,2,0)</f>
        <v>许梓渝</v>
      </c>
    </row>
    <row r="5970" spans="1:13" s="59" customFormat="1" customHeight="1">
      <c r="A5970" s="59" t="s">
        <v>16268</v>
      </c>
      <c r="B5970" s="59" t="s">
        <v>16269</v>
      </c>
      <c r="C5970" s="59" t="s">
        <v>16270</v>
      </c>
      <c r="D5970" s="59" t="s">
        <v>21</v>
      </c>
      <c r="F5970" s="59" t="s">
        <v>5</v>
      </c>
      <c r="G5970" s="152" t="str">
        <f>VLOOKUP(D5970,sku归属!A:B,2,0)</f>
        <v>许梓渝</v>
      </c>
    </row>
    <row r="5971" spans="1:13" s="59" customFormat="1" customHeight="1">
      <c r="A5971" s="59" t="s">
        <v>16271</v>
      </c>
      <c r="B5971" s="59" t="s">
        <v>16272</v>
      </c>
      <c r="C5971" s="59" t="s">
        <v>16273</v>
      </c>
      <c r="D5971" s="59">
        <v>809</v>
      </c>
      <c r="F5971" s="59" t="s">
        <v>5</v>
      </c>
      <c r="G5971" s="152" t="str">
        <f>VLOOKUP(D5971,sku归属!A:B,2,0)</f>
        <v>唐璇淑</v>
      </c>
    </row>
    <row r="5972" spans="1:13" s="59" customFormat="1" customHeight="1">
      <c r="A5972" s="59" t="s">
        <v>16274</v>
      </c>
      <c r="B5972" s="59" t="s">
        <v>16275</v>
      </c>
      <c r="C5972" s="59" t="s">
        <v>13270</v>
      </c>
      <c r="D5972" s="59">
        <v>809</v>
      </c>
      <c r="F5972" s="59" t="s">
        <v>5</v>
      </c>
      <c r="G5972" s="152" t="str">
        <f>VLOOKUP(D5972,sku归属!A:B,2,0)</f>
        <v>唐璇淑</v>
      </c>
    </row>
    <row r="5973" spans="1:13" s="59" customFormat="1" customHeight="1">
      <c r="A5973" s="59" t="s">
        <v>16276</v>
      </c>
      <c r="B5973" s="59" t="s">
        <v>16277</v>
      </c>
      <c r="C5973" s="59" t="s">
        <v>4367</v>
      </c>
      <c r="D5973" s="59">
        <v>809</v>
      </c>
      <c r="F5973" s="59" t="s">
        <v>5</v>
      </c>
      <c r="G5973" s="152" t="str">
        <f>VLOOKUP(D5973,sku归属!A:B,2,0)</f>
        <v>唐璇淑</v>
      </c>
    </row>
    <row r="5974" spans="1:13" s="59" customFormat="1" customHeight="1">
      <c r="A5974" s="59" t="s">
        <v>16278</v>
      </c>
      <c r="B5974" s="59" t="s">
        <v>16279</v>
      </c>
      <c r="C5974" s="59" t="s">
        <v>4364</v>
      </c>
      <c r="D5974" s="59">
        <v>809</v>
      </c>
      <c r="F5974" s="59" t="s">
        <v>5</v>
      </c>
      <c r="G5974" s="152" t="str">
        <f>VLOOKUP(D5974,sku归属!A:B,2,0)</f>
        <v>唐璇淑</v>
      </c>
    </row>
    <row r="5975" spans="1:13" s="59" customFormat="1" customHeight="1">
      <c r="A5975" s="59" t="s">
        <v>16280</v>
      </c>
      <c r="B5975" s="59" t="s">
        <v>16281</v>
      </c>
      <c r="C5975" s="59" t="s">
        <v>16282</v>
      </c>
      <c r="D5975" s="59">
        <v>809</v>
      </c>
      <c r="F5975" s="59" t="s">
        <v>5</v>
      </c>
      <c r="G5975" s="152" t="str">
        <f>VLOOKUP(D5975,sku归属!A:B,2,0)</f>
        <v>唐璇淑</v>
      </c>
    </row>
    <row r="5976" spans="1:13" s="59" customFormat="1" customHeight="1">
      <c r="A5976" s="59" t="s">
        <v>16283</v>
      </c>
      <c r="B5976" s="59" t="s">
        <v>16284</v>
      </c>
      <c r="C5976" s="59" t="s">
        <v>16285</v>
      </c>
      <c r="D5976" s="59">
        <v>809</v>
      </c>
      <c r="F5976" s="59" t="s">
        <v>5</v>
      </c>
      <c r="G5976" s="152" t="str">
        <f>VLOOKUP(D5976,sku归属!A:B,2,0)</f>
        <v>唐璇淑</v>
      </c>
    </row>
    <row r="5977" spans="1:13" s="59" customFormat="1" customHeight="1">
      <c r="A5977" s="59" t="s">
        <v>16286</v>
      </c>
      <c r="B5977" s="59" t="s">
        <v>16287</v>
      </c>
      <c r="C5977" s="59" t="s">
        <v>16288</v>
      </c>
      <c r="D5977" s="59">
        <v>809</v>
      </c>
      <c r="F5977" s="59" t="s">
        <v>5</v>
      </c>
      <c r="G5977" s="152" t="str">
        <f>VLOOKUP(D5977,sku归属!A:B,2,0)</f>
        <v>唐璇淑</v>
      </c>
    </row>
    <row r="5978" spans="1:13" s="59" customFormat="1" customHeight="1">
      <c r="A5978" s="59" t="s">
        <v>16289</v>
      </c>
      <c r="B5978" s="59" t="s">
        <v>16290</v>
      </c>
      <c r="C5978" s="59" t="s">
        <v>16291</v>
      </c>
      <c r="D5978" s="59">
        <v>809</v>
      </c>
      <c r="F5978" s="59" t="s">
        <v>5</v>
      </c>
      <c r="G5978" s="152" t="str">
        <f>VLOOKUP(D5978,sku归属!A:B,2,0)</f>
        <v>唐璇淑</v>
      </c>
    </row>
    <row r="5979" spans="1:13" s="59" customFormat="1" customHeight="1">
      <c r="A5979" s="59" t="s">
        <v>16292</v>
      </c>
      <c r="B5979" s="59" t="s">
        <v>16293</v>
      </c>
      <c r="C5979" s="59" t="s">
        <v>16294</v>
      </c>
      <c r="D5979" s="59">
        <v>809</v>
      </c>
      <c r="F5979" s="59" t="s">
        <v>5</v>
      </c>
      <c r="G5979" s="152" t="str">
        <f>VLOOKUP(D5979,sku归属!A:B,2,0)</f>
        <v>唐璇淑</v>
      </c>
    </row>
    <row r="5980" spans="1:13" s="59" customFormat="1" customHeight="1">
      <c r="A5980" s="59" t="s">
        <v>16295</v>
      </c>
      <c r="B5980" s="59" t="s">
        <v>16296</v>
      </c>
      <c r="C5980" s="59" t="s">
        <v>16297</v>
      </c>
      <c r="D5980" s="59">
        <v>809</v>
      </c>
      <c r="F5980" s="59" t="s">
        <v>5</v>
      </c>
      <c r="G5980" s="152" t="str">
        <f>VLOOKUP(D5980,sku归属!A:B,2,0)</f>
        <v>唐璇淑</v>
      </c>
    </row>
    <row r="5981" spans="1:13" s="59" customFormat="1" customHeight="1">
      <c r="A5981" s="59" t="s">
        <v>16298</v>
      </c>
      <c r="B5981" s="59" t="s">
        <v>16299</v>
      </c>
      <c r="C5981" s="59" t="s">
        <v>16138</v>
      </c>
      <c r="D5981" s="59">
        <v>809</v>
      </c>
      <c r="F5981" s="59" t="s">
        <v>5</v>
      </c>
      <c r="G5981" s="152" t="str">
        <f>VLOOKUP(D5981,sku归属!A:B,2,0)</f>
        <v>唐璇淑</v>
      </c>
    </row>
    <row r="5982" spans="1:13" s="59" customFormat="1" customHeight="1">
      <c r="A5982" s="59" t="s">
        <v>16300</v>
      </c>
      <c r="B5982" s="59" t="s">
        <v>16301</v>
      </c>
      <c r="C5982" s="59" t="s">
        <v>16141</v>
      </c>
      <c r="D5982" s="59">
        <v>809</v>
      </c>
      <c r="F5982" s="59" t="s">
        <v>5</v>
      </c>
      <c r="G5982" s="152" t="str">
        <f>VLOOKUP(D5982,sku归属!A:B,2,0)</f>
        <v>唐璇淑</v>
      </c>
    </row>
    <row r="5983" spans="1:13" s="59" customFormat="1" customHeight="1">
      <c r="A5983" s="59" t="s">
        <v>16302</v>
      </c>
      <c r="B5983" s="59" t="s">
        <v>16303</v>
      </c>
      <c r="C5983" s="59" t="s">
        <v>16304</v>
      </c>
      <c r="D5983" s="59">
        <v>809</v>
      </c>
      <c r="F5983" s="59" t="s">
        <v>5</v>
      </c>
      <c r="G5983" s="152" t="str">
        <f>VLOOKUP(D5983,sku归属!A:B,2,0)</f>
        <v>唐璇淑</v>
      </c>
    </row>
    <row r="5984" spans="1:13" s="59" customFormat="1" customHeight="1">
      <c r="A5984" s="59" t="s">
        <v>16305</v>
      </c>
      <c r="B5984" s="59" t="s">
        <v>16306</v>
      </c>
      <c r="C5984" s="59" t="s">
        <v>16307</v>
      </c>
      <c r="D5984" s="59">
        <v>809</v>
      </c>
      <c r="F5984" s="59" t="s">
        <v>5</v>
      </c>
      <c r="G5984" s="152" t="str">
        <f>VLOOKUP(D5984,sku归属!A:B,2,0)</f>
        <v>唐璇淑</v>
      </c>
    </row>
    <row r="5985" spans="1:13" s="59" customFormat="1" customHeight="1">
      <c r="A5985" s="59" t="s">
        <v>16308</v>
      </c>
      <c r="B5985" s="59" t="s">
        <v>16309</v>
      </c>
      <c r="C5985" s="59" t="s">
        <v>16310</v>
      </c>
      <c r="D5985" s="59">
        <v>809</v>
      </c>
      <c r="F5985" s="59" t="s">
        <v>5</v>
      </c>
      <c r="G5985" s="152" t="str">
        <f>VLOOKUP(D5985,sku归属!A:B,2,0)</f>
        <v>唐璇淑</v>
      </c>
    </row>
    <row r="5986" spans="1:13" s="59" customFormat="1" customHeight="1">
      <c r="A5986" s="59" t="s">
        <v>16311</v>
      </c>
      <c r="B5986" s="59" t="s">
        <v>16312</v>
      </c>
      <c r="C5986" s="59" t="s">
        <v>16313</v>
      </c>
      <c r="D5986" s="59">
        <v>809</v>
      </c>
      <c r="F5986" s="59" t="s">
        <v>5</v>
      </c>
      <c r="G5986" s="152" t="str">
        <f>VLOOKUP(D5986,sku归属!A:B,2,0)</f>
        <v>唐璇淑</v>
      </c>
    </row>
    <row r="5987" spans="1:13" s="59" customFormat="1" customHeight="1">
      <c r="A5987" s="59" t="s">
        <v>16314</v>
      </c>
      <c r="B5987" s="59" t="s">
        <v>16315</v>
      </c>
      <c r="C5987" s="59" t="s">
        <v>16316</v>
      </c>
      <c r="D5987" s="59">
        <v>809</v>
      </c>
      <c r="F5987" s="59" t="s">
        <v>5</v>
      </c>
      <c r="G5987" s="152" t="str">
        <f>VLOOKUP(D5987,sku归属!A:B,2,0)</f>
        <v>唐璇淑</v>
      </c>
    </row>
    <row r="5988" spans="1:13" s="59" customFormat="1" customHeight="1">
      <c r="A5988" s="59" t="s">
        <v>16317</v>
      </c>
      <c r="B5988" s="59" t="s">
        <v>16318</v>
      </c>
      <c r="C5988" s="59" t="s">
        <v>16319</v>
      </c>
      <c r="D5988" s="59">
        <v>809</v>
      </c>
      <c r="F5988" s="59" t="s">
        <v>5</v>
      </c>
      <c r="G5988" s="152" t="str">
        <f>VLOOKUP(D5988,sku归属!A:B,2,0)</f>
        <v>唐璇淑</v>
      </c>
    </row>
    <row r="5989" spans="1:13" s="59" customFormat="1" customHeight="1">
      <c r="A5989" s="59" t="s">
        <v>16320</v>
      </c>
      <c r="B5989" s="59" t="s">
        <v>16321</v>
      </c>
      <c r="C5989" s="59" t="s">
        <v>16322</v>
      </c>
      <c r="D5989" s="59">
        <v>809</v>
      </c>
      <c r="F5989" s="59" t="s">
        <v>5</v>
      </c>
      <c r="G5989" s="152" t="str">
        <f>VLOOKUP(D5989,sku归属!A:B,2,0)</f>
        <v>唐璇淑</v>
      </c>
    </row>
    <row r="5990" spans="1:13" s="59" customFormat="1" customHeight="1">
      <c r="A5990" s="59" t="s">
        <v>16323</v>
      </c>
      <c r="B5990" s="59" t="s">
        <v>16324</v>
      </c>
      <c r="C5990" s="59" t="s">
        <v>16325</v>
      </c>
      <c r="D5990" s="59">
        <v>809</v>
      </c>
      <c r="F5990" s="59" t="s">
        <v>5</v>
      </c>
      <c r="G5990" s="152" t="str">
        <f>VLOOKUP(D5990,sku归属!A:B,2,0)</f>
        <v>唐璇淑</v>
      </c>
    </row>
    <row r="5991" spans="1:13" s="59" customFormat="1" customHeight="1">
      <c r="A5991" s="59" t="s">
        <v>16326</v>
      </c>
      <c r="B5991" s="59" t="s">
        <v>16327</v>
      </c>
      <c r="C5991" s="59" t="s">
        <v>16328</v>
      </c>
      <c r="D5991" s="59">
        <v>809</v>
      </c>
      <c r="F5991" s="59" t="s">
        <v>5</v>
      </c>
      <c r="G5991" s="152" t="str">
        <f>VLOOKUP(D5991,sku归属!A:B,2,0)</f>
        <v>唐璇淑</v>
      </c>
    </row>
    <row r="5992" spans="1:13" s="59" customFormat="1" customHeight="1">
      <c r="A5992" s="59" t="s">
        <v>16329</v>
      </c>
      <c r="B5992" s="59" t="s">
        <v>16330</v>
      </c>
      <c r="C5992" s="59" t="s">
        <v>16331</v>
      </c>
      <c r="D5992" s="59">
        <v>809</v>
      </c>
      <c r="F5992" s="59" t="s">
        <v>5</v>
      </c>
      <c r="G5992" s="152" t="str">
        <f>VLOOKUP(D5992,sku归属!A:B,2,0)</f>
        <v>唐璇淑</v>
      </c>
    </row>
    <row r="5993" spans="1:13" s="59" customFormat="1" customHeight="1">
      <c r="A5993" s="59" t="s">
        <v>16332</v>
      </c>
      <c r="B5993" s="59" t="s">
        <v>16333</v>
      </c>
      <c r="C5993" s="59" t="s">
        <v>16334</v>
      </c>
      <c r="D5993" s="59">
        <v>809</v>
      </c>
      <c r="F5993" s="59" t="s">
        <v>5</v>
      </c>
      <c r="G5993" s="152" t="str">
        <f>VLOOKUP(D5993,sku归属!A:B,2,0)</f>
        <v>唐璇淑</v>
      </c>
    </row>
    <row r="5994" spans="1:13" s="59" customFormat="1" customHeight="1">
      <c r="A5994" s="59" t="s">
        <v>16335</v>
      </c>
      <c r="B5994" s="59" t="s">
        <v>16336</v>
      </c>
      <c r="C5994" s="59" t="s">
        <v>3072</v>
      </c>
      <c r="D5994" s="59">
        <v>809</v>
      </c>
      <c r="F5994" s="59" t="s">
        <v>5</v>
      </c>
      <c r="G5994" s="152" t="str">
        <f>VLOOKUP(D5994,sku归属!A:B,2,0)</f>
        <v>唐璇淑</v>
      </c>
    </row>
    <row r="5995" spans="1:13" s="59" customFormat="1" customHeight="1">
      <c r="A5995" s="59" t="s">
        <v>16337</v>
      </c>
      <c r="B5995" s="59" t="s">
        <v>16338</v>
      </c>
      <c r="C5995" s="59" t="s">
        <v>3066</v>
      </c>
      <c r="D5995" s="59">
        <v>809</v>
      </c>
      <c r="F5995" s="59" t="s">
        <v>5</v>
      </c>
      <c r="G5995" s="152" t="str">
        <f>VLOOKUP(D5995,sku归属!A:B,2,0)</f>
        <v>唐璇淑</v>
      </c>
    </row>
    <row r="5996" spans="1:13" s="59" customFormat="1" customHeight="1">
      <c r="A5996" s="59" t="s">
        <v>16339</v>
      </c>
      <c r="B5996" s="59" t="s">
        <v>16340</v>
      </c>
      <c r="C5996" s="59" t="s">
        <v>16341</v>
      </c>
      <c r="D5996" s="59">
        <v>809</v>
      </c>
      <c r="F5996" s="59" t="s">
        <v>5</v>
      </c>
      <c r="G5996" s="152" t="str">
        <f>VLOOKUP(D5996,sku归属!A:B,2,0)</f>
        <v>唐璇淑</v>
      </c>
    </row>
    <row r="5997" spans="1:13" s="59" customFormat="1" customHeight="1">
      <c r="A5997" s="59" t="s">
        <v>16342</v>
      </c>
      <c r="B5997" s="59" t="s">
        <v>16343</v>
      </c>
      <c r="C5997" s="59" t="s">
        <v>16344</v>
      </c>
      <c r="D5997" s="59">
        <v>809</v>
      </c>
      <c r="F5997" s="59" t="s">
        <v>5</v>
      </c>
      <c r="G5997" s="152" t="str">
        <f>VLOOKUP(D5997,sku归属!A:B,2,0)</f>
        <v>唐璇淑</v>
      </c>
    </row>
    <row r="5998" spans="1:13" s="59" customFormat="1" customHeight="1">
      <c r="A5998" s="59" t="s">
        <v>16345</v>
      </c>
      <c r="B5998" s="59" t="s">
        <v>16346</v>
      </c>
      <c r="C5998" s="59" t="s">
        <v>16347</v>
      </c>
      <c r="D5998" s="59">
        <v>809</v>
      </c>
      <c r="F5998" s="59" t="s">
        <v>5</v>
      </c>
      <c r="G5998" s="152" t="str">
        <f>VLOOKUP(D5998,sku归属!A:B,2,0)</f>
        <v>唐璇淑</v>
      </c>
    </row>
    <row r="5999" spans="1:13" s="59" customFormat="1" customHeight="1">
      <c r="A5999" s="59" t="s">
        <v>16348</v>
      </c>
      <c r="B5999" s="59" t="s">
        <v>16349</v>
      </c>
      <c r="C5999" s="59" t="s">
        <v>16350</v>
      </c>
      <c r="D5999" s="59">
        <v>809</v>
      </c>
      <c r="F5999" s="59" t="s">
        <v>5</v>
      </c>
      <c r="G5999" s="152" t="str">
        <f>VLOOKUP(D5999,sku归属!A:B,2,0)</f>
        <v>唐璇淑</v>
      </c>
    </row>
    <row r="6000" spans="1:13" s="59" customFormat="1" customHeight="1">
      <c r="A6000" s="59" t="s">
        <v>16351</v>
      </c>
      <c r="B6000" s="59" t="s">
        <v>16352</v>
      </c>
      <c r="C6000" s="59" t="s">
        <v>16353</v>
      </c>
      <c r="D6000" s="59" t="s">
        <v>18</v>
      </c>
      <c r="F6000" s="59" t="s">
        <v>5</v>
      </c>
      <c r="G6000" s="152" t="str">
        <f>VLOOKUP(D6000,sku归属!A:B,2,0)</f>
        <v>谭熹杰</v>
      </c>
    </row>
    <row r="6001" spans="1:13" s="59" customFormat="1" customHeight="1">
      <c r="A6001" s="59" t="s">
        <v>16354</v>
      </c>
      <c r="B6001" s="59" t="s">
        <v>16355</v>
      </c>
      <c r="C6001" s="59" t="s">
        <v>16356</v>
      </c>
      <c r="D6001" s="59" t="s">
        <v>18</v>
      </c>
      <c r="F6001" s="59" t="s">
        <v>5</v>
      </c>
      <c r="G6001" s="152" t="str">
        <f>VLOOKUP(D6001,sku归属!A:B,2,0)</f>
        <v>谭熹杰</v>
      </c>
    </row>
    <row r="6002" spans="1:13" s="59" customFormat="1" customHeight="1">
      <c r="A6002" s="59" t="s">
        <v>16357</v>
      </c>
      <c r="B6002" s="59" t="s">
        <v>16358</v>
      </c>
      <c r="C6002" s="59" t="s">
        <v>16359</v>
      </c>
      <c r="D6002" s="59" t="s">
        <v>18</v>
      </c>
      <c r="F6002" s="59" t="s">
        <v>5</v>
      </c>
      <c r="G6002" s="152" t="str">
        <f>VLOOKUP(D6002,sku归属!A:B,2,0)</f>
        <v>谭熹杰</v>
      </c>
    </row>
    <row r="6003" spans="1:13" s="59" customFormat="1" customHeight="1">
      <c r="A6003" s="59" t="s">
        <v>16360</v>
      </c>
      <c r="B6003" s="59" t="s">
        <v>16361</v>
      </c>
      <c r="C6003" s="59" t="s">
        <v>16362</v>
      </c>
      <c r="D6003" s="59" t="s">
        <v>18</v>
      </c>
      <c r="F6003" s="59" t="s">
        <v>5</v>
      </c>
      <c r="G6003" s="152" t="str">
        <f>VLOOKUP(D6003,sku归属!A:B,2,0)</f>
        <v>谭熹杰</v>
      </c>
    </row>
    <row r="6004" spans="1:13" s="59" customFormat="1" customHeight="1">
      <c r="A6004" s="59" t="s">
        <v>16363</v>
      </c>
      <c r="B6004" s="59" t="s">
        <v>16364</v>
      </c>
      <c r="C6004" s="59" t="s">
        <v>16173</v>
      </c>
      <c r="D6004" s="59">
        <v>801</v>
      </c>
      <c r="F6004" s="59" t="s">
        <v>5</v>
      </c>
      <c r="G6004" s="152" t="str">
        <f>VLOOKUP(D6004,sku归属!A:B,2,0)</f>
        <v>丁芳芳</v>
      </c>
    </row>
    <row r="6005" spans="1:13" s="59" customFormat="1" customHeight="1">
      <c r="A6005" s="59" t="s">
        <v>16365</v>
      </c>
      <c r="B6005" s="59" t="s">
        <v>16366</v>
      </c>
      <c r="C6005" s="59" t="s">
        <v>16176</v>
      </c>
      <c r="D6005" s="59">
        <v>801</v>
      </c>
      <c r="F6005" s="59" t="s">
        <v>5</v>
      </c>
      <c r="G6005" s="152" t="str">
        <f>VLOOKUP(D6005,sku归属!A:B,2,0)</f>
        <v>丁芳芳</v>
      </c>
    </row>
    <row r="6006" spans="1:13" s="59" customFormat="1" customHeight="1">
      <c r="A6006" s="59" t="s">
        <v>16367</v>
      </c>
      <c r="B6006" s="59" t="s">
        <v>16368</v>
      </c>
      <c r="C6006" s="59" t="s">
        <v>16369</v>
      </c>
      <c r="D6006" s="59">
        <v>801</v>
      </c>
      <c r="F6006" s="59" t="s">
        <v>5</v>
      </c>
      <c r="G6006" s="152" t="str">
        <f>VLOOKUP(D6006,sku归属!A:B,2,0)</f>
        <v>丁芳芳</v>
      </c>
    </row>
    <row r="6007" spans="1:13" s="59" customFormat="1" customHeight="1">
      <c r="A6007" s="59" t="s">
        <v>16370</v>
      </c>
      <c r="B6007" s="59" t="s">
        <v>16371</v>
      </c>
      <c r="C6007" s="59" t="s">
        <v>16372</v>
      </c>
      <c r="D6007" s="59">
        <v>801</v>
      </c>
      <c r="F6007" s="59" t="s">
        <v>5</v>
      </c>
      <c r="G6007" s="152" t="str">
        <f>VLOOKUP(D6007,sku归属!A:B,2,0)</f>
        <v>丁芳芳</v>
      </c>
    </row>
    <row r="6008" spans="1:13" s="59" customFormat="1" customHeight="1">
      <c r="A6008" s="59" t="s">
        <v>16373</v>
      </c>
      <c r="B6008" s="59" t="s">
        <v>16374</v>
      </c>
      <c r="C6008" s="59" t="s">
        <v>16028</v>
      </c>
      <c r="D6008" s="59">
        <v>801</v>
      </c>
      <c r="F6008" s="59" t="s">
        <v>5</v>
      </c>
      <c r="G6008" s="152" t="str">
        <f>VLOOKUP(D6008,sku归属!A:B,2,0)</f>
        <v>丁芳芳</v>
      </c>
    </row>
    <row r="6009" spans="1:13" s="59" customFormat="1" customHeight="1">
      <c r="A6009" s="59" t="s">
        <v>16375</v>
      </c>
      <c r="B6009" s="59" t="s">
        <v>16376</v>
      </c>
      <c r="C6009" s="59" t="s">
        <v>16025</v>
      </c>
      <c r="D6009" s="59">
        <v>801</v>
      </c>
      <c r="F6009" s="59" t="s">
        <v>5</v>
      </c>
      <c r="G6009" s="152" t="str">
        <f>VLOOKUP(D6009,sku归属!A:B,2,0)</f>
        <v>丁芳芳</v>
      </c>
    </row>
    <row r="6010" spans="1:13" s="59" customFormat="1" customHeight="1">
      <c r="A6010" s="59" t="s">
        <v>16377</v>
      </c>
      <c r="B6010" s="59" t="s">
        <v>16378</v>
      </c>
      <c r="C6010" s="59" t="s">
        <v>16022</v>
      </c>
      <c r="D6010" s="59">
        <v>801</v>
      </c>
      <c r="F6010" s="59" t="s">
        <v>5</v>
      </c>
      <c r="G6010" s="152" t="str">
        <f>VLOOKUP(D6010,sku归属!A:B,2,0)</f>
        <v>丁芳芳</v>
      </c>
    </row>
    <row r="6011" spans="1:13" s="59" customFormat="1" customHeight="1">
      <c r="A6011" s="59" t="s">
        <v>16379</v>
      </c>
      <c r="B6011" s="59" t="s">
        <v>16380</v>
      </c>
      <c r="C6011" s="59" t="s">
        <v>16019</v>
      </c>
      <c r="D6011" s="59">
        <v>801</v>
      </c>
      <c r="F6011" s="59" t="s">
        <v>5</v>
      </c>
      <c r="G6011" s="152" t="str">
        <f>VLOOKUP(D6011,sku归属!A:B,2,0)</f>
        <v>丁芳芳</v>
      </c>
    </row>
    <row r="6012" spans="1:13" s="59" customFormat="1" customHeight="1">
      <c r="A6012" s="59" t="s">
        <v>16381</v>
      </c>
      <c r="B6012" s="59" t="s">
        <v>16382</v>
      </c>
      <c r="C6012" s="59" t="s">
        <v>15630</v>
      </c>
      <c r="D6012" s="59">
        <v>801</v>
      </c>
      <c r="F6012" s="59" t="s">
        <v>5</v>
      </c>
      <c r="G6012" s="152" t="str">
        <f>VLOOKUP(D6012,sku归属!A:B,2,0)</f>
        <v>丁芳芳</v>
      </c>
    </row>
    <row r="6013" spans="1:13" s="59" customFormat="1" customHeight="1">
      <c r="A6013" s="59" t="s">
        <v>16383</v>
      </c>
      <c r="B6013" s="59" t="s">
        <v>16384</v>
      </c>
      <c r="C6013" s="59" t="s">
        <v>15627</v>
      </c>
      <c r="D6013" s="59">
        <v>801</v>
      </c>
      <c r="F6013" s="59" t="s">
        <v>5</v>
      </c>
      <c r="G6013" s="152" t="str">
        <f>VLOOKUP(D6013,sku归属!A:B,2,0)</f>
        <v>丁芳芳</v>
      </c>
    </row>
    <row r="6014" spans="1:13" s="59" customFormat="1" customHeight="1">
      <c r="A6014" s="59" t="s">
        <v>16385</v>
      </c>
      <c r="B6014" s="59" t="s">
        <v>16386</v>
      </c>
      <c r="C6014" s="59" t="s">
        <v>15636</v>
      </c>
      <c r="D6014" s="59">
        <v>801</v>
      </c>
      <c r="F6014" s="59" t="s">
        <v>5</v>
      </c>
      <c r="G6014" s="152" t="str">
        <f>VLOOKUP(D6014,sku归属!A:B,2,0)</f>
        <v>丁芳芳</v>
      </c>
    </row>
    <row r="6015" spans="1:13" s="59" customFormat="1" customHeight="1">
      <c r="A6015" s="59" t="s">
        <v>16387</v>
      </c>
      <c r="B6015" s="59" t="s">
        <v>16388</v>
      </c>
      <c r="C6015" s="59" t="s">
        <v>15633</v>
      </c>
      <c r="D6015" s="59">
        <v>801</v>
      </c>
      <c r="F6015" s="59" t="s">
        <v>5</v>
      </c>
      <c r="G6015" s="152" t="str">
        <f>VLOOKUP(D6015,sku归属!A:B,2,0)</f>
        <v>丁芳芳</v>
      </c>
    </row>
    <row r="6016" spans="1:13" s="59" customFormat="1" customHeight="1">
      <c r="A6016" s="59" t="s">
        <v>16389</v>
      </c>
      <c r="B6016" s="59" t="s">
        <v>16390</v>
      </c>
      <c r="C6016" s="59" t="s">
        <v>16391</v>
      </c>
      <c r="D6016" s="59">
        <v>801</v>
      </c>
      <c r="F6016" s="59" t="s">
        <v>5</v>
      </c>
      <c r="G6016" s="152" t="str">
        <f>VLOOKUP(D6016,sku归属!A:B,2,0)</f>
        <v>丁芳芳</v>
      </c>
    </row>
    <row r="6017" spans="1:13" s="59" customFormat="1" customHeight="1">
      <c r="A6017" s="59" t="s">
        <v>16392</v>
      </c>
      <c r="B6017" s="59" t="s">
        <v>16393</v>
      </c>
      <c r="C6017" s="59" t="s">
        <v>16394</v>
      </c>
      <c r="D6017" s="59">
        <v>801</v>
      </c>
      <c r="F6017" s="59" t="s">
        <v>5</v>
      </c>
      <c r="G6017" s="152" t="str">
        <f>VLOOKUP(D6017,sku归属!A:B,2,0)</f>
        <v>丁芳芳</v>
      </c>
    </row>
    <row r="6018" spans="1:13" s="59" customFormat="1" customHeight="1">
      <c r="A6018" s="59" t="s">
        <v>16395</v>
      </c>
      <c r="B6018" s="59" t="s">
        <v>16396</v>
      </c>
      <c r="C6018" s="59" t="s">
        <v>15585</v>
      </c>
      <c r="D6018" s="59">
        <v>801</v>
      </c>
      <c r="F6018" s="59" t="s">
        <v>5</v>
      </c>
      <c r="G6018" s="152" t="str">
        <f>VLOOKUP(D6018,sku归属!A:B,2,0)</f>
        <v>丁芳芳</v>
      </c>
    </row>
    <row r="6019" spans="1:13" s="59" customFormat="1" customHeight="1">
      <c r="A6019" s="59" t="s">
        <v>16397</v>
      </c>
      <c r="B6019" s="59" t="s">
        <v>16398</v>
      </c>
      <c r="C6019" s="59" t="s">
        <v>15591</v>
      </c>
      <c r="D6019" s="59">
        <v>801</v>
      </c>
      <c r="F6019" s="59" t="s">
        <v>5</v>
      </c>
      <c r="G6019" s="152" t="str">
        <f>VLOOKUP(D6019,sku归属!A:B,2,0)</f>
        <v>丁芳芳</v>
      </c>
    </row>
    <row r="6020" spans="1:13" s="59" customFormat="1" customHeight="1">
      <c r="A6020" s="59" t="s">
        <v>16399</v>
      </c>
      <c r="B6020" s="59" t="s">
        <v>16400</v>
      </c>
      <c r="C6020" s="59" t="s">
        <v>15588</v>
      </c>
      <c r="D6020" s="59">
        <v>801</v>
      </c>
      <c r="F6020" s="59" t="s">
        <v>5</v>
      </c>
      <c r="G6020" s="152" t="str">
        <f>VLOOKUP(D6020,sku归属!A:B,2,0)</f>
        <v>丁芳芳</v>
      </c>
    </row>
    <row r="6021" spans="1:13" s="59" customFormat="1" customHeight="1">
      <c r="A6021" s="59" t="s">
        <v>16401</v>
      </c>
      <c r="B6021" s="59" t="s">
        <v>16402</v>
      </c>
      <c r="C6021" s="59" t="s">
        <v>12746</v>
      </c>
      <c r="D6021" s="59">
        <v>801</v>
      </c>
      <c r="F6021" s="59" t="s">
        <v>5</v>
      </c>
      <c r="G6021" s="152" t="str">
        <f>VLOOKUP(D6021,sku归属!A:B,2,0)</f>
        <v>丁芳芳</v>
      </c>
    </row>
    <row r="6022" spans="1:13" s="59" customFormat="1" customHeight="1">
      <c r="A6022" s="59" t="s">
        <v>16403</v>
      </c>
      <c r="B6022" s="59" t="s">
        <v>16404</v>
      </c>
      <c r="C6022" s="59" t="s">
        <v>16405</v>
      </c>
      <c r="D6022" s="59">
        <v>801</v>
      </c>
      <c r="F6022" s="59" t="s">
        <v>5</v>
      </c>
      <c r="G6022" s="152" t="str">
        <f>VLOOKUP(D6022,sku归属!A:B,2,0)</f>
        <v>丁芳芳</v>
      </c>
    </row>
    <row r="6023" spans="1:13" s="59" customFormat="1" customHeight="1">
      <c r="A6023" s="59" t="s">
        <v>16406</v>
      </c>
      <c r="B6023" s="59" t="s">
        <v>16407</v>
      </c>
      <c r="C6023" s="59" t="s">
        <v>15566</v>
      </c>
      <c r="D6023" s="59">
        <v>801</v>
      </c>
      <c r="F6023" s="59" t="s">
        <v>5</v>
      </c>
      <c r="G6023" s="152" t="str">
        <f>VLOOKUP(D6023,sku归属!A:B,2,0)</f>
        <v>丁芳芳</v>
      </c>
    </row>
    <row r="6024" spans="1:13" s="59" customFormat="1" customHeight="1">
      <c r="A6024" s="59" t="s">
        <v>16408</v>
      </c>
      <c r="B6024" s="59" t="s">
        <v>16409</v>
      </c>
      <c r="C6024" s="59" t="s">
        <v>15575</v>
      </c>
      <c r="D6024" s="59">
        <v>801</v>
      </c>
      <c r="F6024" s="59" t="s">
        <v>5</v>
      </c>
      <c r="G6024" s="152" t="str">
        <f>VLOOKUP(D6024,sku归属!A:B,2,0)</f>
        <v>丁芳芳</v>
      </c>
    </row>
    <row r="6025" spans="1:13" s="59" customFormat="1" customHeight="1">
      <c r="A6025" s="59" t="s">
        <v>16410</v>
      </c>
      <c r="B6025" s="59" t="s">
        <v>16411</v>
      </c>
      <c r="C6025" s="59" t="s">
        <v>15572</v>
      </c>
      <c r="D6025" s="59">
        <v>801</v>
      </c>
      <c r="F6025" s="59" t="s">
        <v>5</v>
      </c>
      <c r="G6025" s="152" t="str">
        <f>VLOOKUP(D6025,sku归属!A:B,2,0)</f>
        <v>丁芳芳</v>
      </c>
    </row>
    <row r="6026" spans="1:13" s="59" customFormat="1" customHeight="1">
      <c r="A6026" s="59" t="s">
        <v>16412</v>
      </c>
      <c r="B6026" s="59" t="s">
        <v>16413</v>
      </c>
      <c r="C6026" s="59" t="s">
        <v>15569</v>
      </c>
      <c r="D6026" s="59">
        <v>801</v>
      </c>
      <c r="F6026" s="59" t="s">
        <v>5</v>
      </c>
      <c r="G6026" s="152" t="str">
        <f>VLOOKUP(D6026,sku归属!A:B,2,0)</f>
        <v>丁芳芳</v>
      </c>
    </row>
    <row r="6027" spans="1:13" s="59" customFormat="1" customHeight="1">
      <c r="A6027" s="59" t="s">
        <v>16414</v>
      </c>
      <c r="B6027" s="59" t="s">
        <v>16415</v>
      </c>
      <c r="C6027" s="59" t="s">
        <v>16416</v>
      </c>
      <c r="D6027" s="59">
        <v>801</v>
      </c>
      <c r="F6027" s="59" t="s">
        <v>5</v>
      </c>
      <c r="G6027" s="152" t="str">
        <f>VLOOKUP(D6027,sku归属!A:B,2,0)</f>
        <v>丁芳芳</v>
      </c>
    </row>
    <row r="6028" spans="1:13" s="59" customFormat="1" customHeight="1">
      <c r="A6028" s="59" t="s">
        <v>16417</v>
      </c>
      <c r="B6028" s="59" t="s">
        <v>16418</v>
      </c>
      <c r="C6028" s="59" t="s">
        <v>16419</v>
      </c>
      <c r="D6028" s="59">
        <v>801</v>
      </c>
      <c r="F6028" s="59" t="s">
        <v>5</v>
      </c>
      <c r="G6028" s="152" t="str">
        <f>VLOOKUP(D6028,sku归属!A:B,2,0)</f>
        <v>丁芳芳</v>
      </c>
    </row>
    <row r="6029" spans="1:13" s="59" customFormat="1" customHeight="1">
      <c r="A6029" s="59" t="s">
        <v>16420</v>
      </c>
      <c r="B6029" s="59" t="s">
        <v>16421</v>
      </c>
      <c r="C6029" s="59" t="s">
        <v>15624</v>
      </c>
      <c r="D6029" s="59" t="s">
        <v>6</v>
      </c>
      <c r="F6029" s="59" t="s">
        <v>5</v>
      </c>
      <c r="G6029" s="152" t="str">
        <f>VLOOKUP(D6029,sku归属!A:B,2,0)</f>
        <v>莫美玉</v>
      </c>
    </row>
    <row r="6030" spans="1:13" s="59" customFormat="1" customHeight="1">
      <c r="A6030" s="59" t="s">
        <v>16422</v>
      </c>
      <c r="B6030" s="59" t="s">
        <v>16423</v>
      </c>
      <c r="C6030" s="59" t="s">
        <v>16424</v>
      </c>
      <c r="D6030" s="59" t="s">
        <v>18</v>
      </c>
      <c r="F6030" s="59" t="s">
        <v>5</v>
      </c>
      <c r="G6030" s="152" t="str">
        <f>VLOOKUP(D6030,sku归属!A:B,2,0)</f>
        <v>谭熹杰</v>
      </c>
    </row>
    <row r="6031" spans="1:13" s="59" customFormat="1" customHeight="1">
      <c r="A6031" s="59" t="s">
        <v>16425</v>
      </c>
      <c r="B6031" s="59" t="s">
        <v>16426</v>
      </c>
      <c r="C6031" s="59" t="s">
        <v>16427</v>
      </c>
      <c r="D6031" s="59" t="s">
        <v>18</v>
      </c>
      <c r="F6031" s="59" t="s">
        <v>5</v>
      </c>
      <c r="G6031" s="152" t="str">
        <f>VLOOKUP(D6031,sku归属!A:B,2,0)</f>
        <v>谭熹杰</v>
      </c>
    </row>
    <row r="6032" spans="1:13" s="59" customFormat="1" customHeight="1">
      <c r="A6032" s="59" t="s">
        <v>16428</v>
      </c>
      <c r="B6032" s="59" t="s">
        <v>16429</v>
      </c>
      <c r="C6032" s="59" t="s">
        <v>16430</v>
      </c>
      <c r="D6032" s="59" t="s">
        <v>18</v>
      </c>
      <c r="F6032" s="59" t="s">
        <v>5</v>
      </c>
      <c r="G6032" s="152" t="str">
        <f>VLOOKUP(D6032,sku归属!A:B,2,0)</f>
        <v>谭熹杰</v>
      </c>
    </row>
    <row r="6033" spans="1:13" s="59" customFormat="1" customHeight="1">
      <c r="A6033" s="59" t="s">
        <v>16431</v>
      </c>
      <c r="B6033" s="59" t="s">
        <v>16432</v>
      </c>
      <c r="C6033" s="59" t="s">
        <v>6925</v>
      </c>
      <c r="D6033" s="59" t="s">
        <v>18</v>
      </c>
      <c r="F6033" s="59" t="s">
        <v>5</v>
      </c>
      <c r="G6033" s="152" t="str">
        <f>VLOOKUP(D6033,sku归属!A:B,2,0)</f>
        <v>谭熹杰</v>
      </c>
    </row>
    <row r="6034" spans="1:13" s="59" customFormat="1" customHeight="1">
      <c r="A6034" s="59" t="s">
        <v>16433</v>
      </c>
      <c r="B6034" s="59" t="s">
        <v>16434</v>
      </c>
      <c r="C6034" s="59" t="s">
        <v>6922</v>
      </c>
      <c r="D6034" s="59" t="s">
        <v>18</v>
      </c>
      <c r="F6034" s="59" t="s">
        <v>5</v>
      </c>
      <c r="G6034" s="152" t="str">
        <f>VLOOKUP(D6034,sku归属!A:B,2,0)</f>
        <v>谭熹杰</v>
      </c>
    </row>
    <row r="6035" spans="1:13" s="59" customFormat="1" customHeight="1">
      <c r="A6035" s="59" t="s">
        <v>16435</v>
      </c>
      <c r="B6035" s="59" t="s">
        <v>16436</v>
      </c>
      <c r="C6035" s="59" t="s">
        <v>6916</v>
      </c>
      <c r="D6035" s="59" t="s">
        <v>18</v>
      </c>
      <c r="F6035" s="59" t="s">
        <v>5</v>
      </c>
      <c r="G6035" s="152" t="str">
        <f>VLOOKUP(D6035,sku归属!A:B,2,0)</f>
        <v>谭熹杰</v>
      </c>
    </row>
    <row r="6036" spans="1:13" s="59" customFormat="1" customHeight="1">
      <c r="A6036" s="59" t="s">
        <v>16437</v>
      </c>
      <c r="B6036" s="59" t="s">
        <v>16438</v>
      </c>
      <c r="C6036" s="59" t="s">
        <v>6913</v>
      </c>
      <c r="D6036" s="59" t="s">
        <v>18</v>
      </c>
      <c r="F6036" s="59" t="s">
        <v>5</v>
      </c>
      <c r="G6036" s="152" t="str">
        <f>VLOOKUP(D6036,sku归属!A:B,2,0)</f>
        <v>谭熹杰</v>
      </c>
    </row>
    <row r="6037" spans="1:13" s="59" customFormat="1" customHeight="1">
      <c r="A6037" s="59" t="s">
        <v>16439</v>
      </c>
      <c r="B6037" s="59" t="s">
        <v>16440</v>
      </c>
      <c r="C6037" s="59" t="s">
        <v>16441</v>
      </c>
      <c r="D6037" s="59" t="s">
        <v>18</v>
      </c>
      <c r="F6037" s="59" t="s">
        <v>5</v>
      </c>
      <c r="G6037" s="152" t="str">
        <f>VLOOKUP(D6037,sku归属!A:B,2,0)</f>
        <v>谭熹杰</v>
      </c>
    </row>
    <row r="6038" spans="1:13" s="59" customFormat="1" customHeight="1">
      <c r="A6038" s="59" t="s">
        <v>16442</v>
      </c>
      <c r="B6038" s="59" t="s">
        <v>16443</v>
      </c>
      <c r="C6038" s="59" t="s">
        <v>16444</v>
      </c>
      <c r="D6038" s="59" t="s">
        <v>18</v>
      </c>
      <c r="F6038" s="59" t="s">
        <v>5</v>
      </c>
      <c r="G6038" s="152" t="str">
        <f>VLOOKUP(D6038,sku归属!A:B,2,0)</f>
        <v>谭熹杰</v>
      </c>
    </row>
    <row r="6039" spans="1:13" s="59" customFormat="1" customHeight="1">
      <c r="A6039" s="59" t="s">
        <v>16445</v>
      </c>
      <c r="B6039" s="59" t="s">
        <v>16446</v>
      </c>
      <c r="C6039" s="59" t="s">
        <v>16135</v>
      </c>
      <c r="D6039" s="59" t="s">
        <v>21</v>
      </c>
      <c r="F6039" s="59" t="s">
        <v>5</v>
      </c>
      <c r="G6039" s="152" t="str">
        <f>VLOOKUP(D6039,sku归属!A:B,2,0)</f>
        <v>许梓渝</v>
      </c>
    </row>
    <row r="6040" spans="1:13" s="59" customFormat="1" customHeight="1">
      <c r="A6040" s="59" t="s">
        <v>16447</v>
      </c>
      <c r="B6040" s="59" t="s">
        <v>16448</v>
      </c>
      <c r="C6040" s="59" t="s">
        <v>16449</v>
      </c>
      <c r="D6040" s="59" t="s">
        <v>21</v>
      </c>
      <c r="F6040" s="59" t="s">
        <v>5</v>
      </c>
      <c r="G6040" s="152" t="str">
        <f>VLOOKUP(D6040,sku归属!A:B,2,0)</f>
        <v>许梓渝</v>
      </c>
    </row>
    <row r="6041" spans="1:13" s="59" customFormat="1" customHeight="1">
      <c r="A6041" s="59" t="s">
        <v>16450</v>
      </c>
      <c r="B6041" s="59" t="s">
        <v>16451</v>
      </c>
      <c r="C6041" s="59" t="s">
        <v>16452</v>
      </c>
      <c r="D6041" s="59" t="s">
        <v>21</v>
      </c>
      <c r="F6041" s="59" t="s">
        <v>5</v>
      </c>
      <c r="G6041" s="152" t="str">
        <f>VLOOKUP(D6041,sku归属!A:B,2,0)</f>
        <v>许梓渝</v>
      </c>
    </row>
    <row r="6042" spans="1:13" s="59" customFormat="1" customHeight="1">
      <c r="A6042" s="59" t="s">
        <v>16453</v>
      </c>
      <c r="B6042" s="59" t="s">
        <v>16454</v>
      </c>
      <c r="C6042" s="59" t="s">
        <v>16455</v>
      </c>
      <c r="D6042" s="59" t="s">
        <v>21</v>
      </c>
      <c r="F6042" s="59" t="s">
        <v>5</v>
      </c>
      <c r="G6042" s="152" t="str">
        <f>VLOOKUP(D6042,sku归属!A:B,2,0)</f>
        <v>许梓渝</v>
      </c>
    </row>
    <row r="6043" spans="1:13" s="59" customFormat="1" customHeight="1">
      <c r="A6043" s="59" t="s">
        <v>16456</v>
      </c>
      <c r="B6043" s="59" t="s">
        <v>16457</v>
      </c>
      <c r="C6043" s="59" t="s">
        <v>16458</v>
      </c>
      <c r="D6043" s="59">
        <v>806</v>
      </c>
      <c r="F6043" s="59" t="s">
        <v>5</v>
      </c>
      <c r="G6043" s="152" t="str">
        <f>VLOOKUP(D6043,sku归属!A:B,2,0)</f>
        <v>欧阳博文</v>
      </c>
    </row>
    <row r="6044" spans="1:13" s="59" customFormat="1" customHeight="1">
      <c r="A6044" s="59" t="s">
        <v>16459</v>
      </c>
      <c r="B6044" s="59" t="s">
        <v>16460</v>
      </c>
      <c r="C6044" s="59" t="s">
        <v>16461</v>
      </c>
      <c r="D6044" s="59">
        <v>806</v>
      </c>
      <c r="F6044" s="59" t="s">
        <v>5</v>
      </c>
      <c r="G6044" s="152" t="str">
        <f>VLOOKUP(D6044,sku归属!A:B,2,0)</f>
        <v>欧阳博文</v>
      </c>
    </row>
    <row r="6045" spans="1:13" s="59" customFormat="1" customHeight="1">
      <c r="A6045" s="59" t="s">
        <v>16462</v>
      </c>
      <c r="B6045" s="59" t="s">
        <v>16463</v>
      </c>
      <c r="C6045" s="59" t="s">
        <v>16464</v>
      </c>
      <c r="D6045" s="59">
        <v>806</v>
      </c>
      <c r="F6045" s="59" t="s">
        <v>5</v>
      </c>
      <c r="G6045" s="152" t="str">
        <f>VLOOKUP(D6045,sku归属!A:B,2,0)</f>
        <v>欧阳博文</v>
      </c>
    </row>
    <row r="6046" spans="1:13" s="59" customFormat="1" customHeight="1">
      <c r="A6046" s="59" t="s">
        <v>16465</v>
      </c>
      <c r="B6046" s="59" t="s">
        <v>16466</v>
      </c>
      <c r="C6046" s="59" t="s">
        <v>16467</v>
      </c>
      <c r="D6046" s="59">
        <v>806</v>
      </c>
      <c r="F6046" s="59" t="s">
        <v>5</v>
      </c>
      <c r="G6046" s="152" t="str">
        <f>VLOOKUP(D6046,sku归属!A:B,2,0)</f>
        <v>欧阳博文</v>
      </c>
    </row>
    <row r="6047" spans="1:13" s="59" customFormat="1" customHeight="1">
      <c r="A6047" s="59" t="s">
        <v>16468</v>
      </c>
      <c r="B6047" s="59" t="s">
        <v>16469</v>
      </c>
      <c r="C6047" s="59" t="s">
        <v>16470</v>
      </c>
      <c r="D6047" s="59">
        <v>806</v>
      </c>
      <c r="F6047" s="59" t="s">
        <v>5</v>
      </c>
      <c r="G6047" s="152" t="str">
        <f>VLOOKUP(D6047,sku归属!A:B,2,0)</f>
        <v>欧阳博文</v>
      </c>
    </row>
    <row r="6048" spans="1:13" s="59" customFormat="1" customHeight="1">
      <c r="A6048" s="59" t="s">
        <v>16471</v>
      </c>
      <c r="B6048" s="59" t="s">
        <v>16472</v>
      </c>
      <c r="C6048" s="59" t="s">
        <v>16473</v>
      </c>
      <c r="D6048" s="59">
        <v>806</v>
      </c>
      <c r="F6048" s="59" t="s">
        <v>5</v>
      </c>
      <c r="G6048" s="152" t="str">
        <f>VLOOKUP(D6048,sku归属!A:B,2,0)</f>
        <v>欧阳博文</v>
      </c>
    </row>
    <row r="6049" spans="1:13" s="59" customFormat="1" customHeight="1">
      <c r="A6049" s="59" t="s">
        <v>16474</v>
      </c>
      <c r="B6049" s="59" t="s">
        <v>16475</v>
      </c>
      <c r="C6049" s="59" t="s">
        <v>16476</v>
      </c>
      <c r="D6049" s="59">
        <v>806</v>
      </c>
      <c r="F6049" s="59" t="s">
        <v>5</v>
      </c>
      <c r="G6049" s="152" t="str">
        <f>VLOOKUP(D6049,sku归属!A:B,2,0)</f>
        <v>欧阳博文</v>
      </c>
    </row>
    <row r="6050" spans="1:13" s="59" customFormat="1" customHeight="1">
      <c r="A6050" s="59" t="s">
        <v>16477</v>
      </c>
      <c r="B6050" s="59" t="s">
        <v>16478</v>
      </c>
      <c r="C6050" s="59" t="s">
        <v>16479</v>
      </c>
      <c r="D6050" s="59">
        <v>806</v>
      </c>
      <c r="F6050" s="59" t="s">
        <v>5</v>
      </c>
      <c r="G6050" s="152" t="str">
        <f>VLOOKUP(D6050,sku归属!A:B,2,0)</f>
        <v>欧阳博文</v>
      </c>
    </row>
    <row r="6051" spans="1:13" s="59" customFormat="1" customHeight="1">
      <c r="A6051" s="59" t="s">
        <v>16480</v>
      </c>
      <c r="B6051" s="59" t="s">
        <v>16481</v>
      </c>
      <c r="C6051" s="59" t="s">
        <v>3671</v>
      </c>
      <c r="D6051" s="59">
        <v>806</v>
      </c>
      <c r="F6051" s="59" t="s">
        <v>5</v>
      </c>
      <c r="G6051" s="152" t="str">
        <f>VLOOKUP(D6051,sku归属!A:B,2,0)</f>
        <v>欧阳博文</v>
      </c>
    </row>
    <row r="6052" spans="1:13" s="59" customFormat="1" customHeight="1">
      <c r="A6052" s="59" t="s">
        <v>16482</v>
      </c>
      <c r="B6052" s="59" t="s">
        <v>16483</v>
      </c>
      <c r="C6052" s="59" t="s">
        <v>16484</v>
      </c>
      <c r="D6052" s="59">
        <v>806</v>
      </c>
      <c r="F6052" s="59" t="s">
        <v>5</v>
      </c>
      <c r="G6052" s="152" t="str">
        <f>VLOOKUP(D6052,sku归属!A:B,2,0)</f>
        <v>欧阳博文</v>
      </c>
    </row>
    <row r="6053" spans="1:13" s="59" customFormat="1" customHeight="1">
      <c r="A6053" s="59" t="s">
        <v>16485</v>
      </c>
      <c r="B6053" s="59" t="s">
        <v>16486</v>
      </c>
      <c r="C6053" s="59" t="s">
        <v>16095</v>
      </c>
      <c r="D6053" s="59">
        <v>806</v>
      </c>
      <c r="F6053" s="59" t="s">
        <v>5</v>
      </c>
      <c r="G6053" s="152" t="str">
        <f>VLOOKUP(D6053,sku归属!A:B,2,0)</f>
        <v>欧阳博文</v>
      </c>
    </row>
    <row r="6054" spans="1:13" s="59" customFormat="1" customHeight="1">
      <c r="A6054" s="59" t="s">
        <v>16487</v>
      </c>
      <c r="B6054" s="59" t="s">
        <v>16488</v>
      </c>
      <c r="C6054" s="59" t="s">
        <v>16092</v>
      </c>
      <c r="D6054" s="59">
        <v>806</v>
      </c>
      <c r="F6054" s="59" t="s">
        <v>5</v>
      </c>
      <c r="G6054" s="152" t="str">
        <f>VLOOKUP(D6054,sku归属!A:B,2,0)</f>
        <v>欧阳博文</v>
      </c>
    </row>
    <row r="6055" spans="1:13" s="59" customFormat="1" customHeight="1">
      <c r="A6055" s="59" t="s">
        <v>16489</v>
      </c>
      <c r="B6055" s="59" t="s">
        <v>16490</v>
      </c>
      <c r="C6055" s="59" t="s">
        <v>16491</v>
      </c>
      <c r="D6055" s="59">
        <v>806</v>
      </c>
      <c r="F6055" s="59" t="s">
        <v>5</v>
      </c>
      <c r="G6055" s="152" t="str">
        <f>VLOOKUP(D6055,sku归属!A:B,2,0)</f>
        <v>欧阳博文</v>
      </c>
    </row>
    <row r="6056" spans="1:13" s="59" customFormat="1" customHeight="1">
      <c r="A6056" s="59" t="s">
        <v>16492</v>
      </c>
      <c r="B6056" s="59" t="s">
        <v>16493</v>
      </c>
      <c r="C6056" s="59" t="s">
        <v>16494</v>
      </c>
      <c r="D6056" s="59">
        <v>806</v>
      </c>
      <c r="F6056" s="59" t="s">
        <v>5</v>
      </c>
      <c r="G6056" s="152" t="str">
        <f>VLOOKUP(D6056,sku归属!A:B,2,0)</f>
        <v>欧阳博文</v>
      </c>
    </row>
    <row r="6057" spans="1:13" s="59" customFormat="1" customHeight="1">
      <c r="A6057" s="59" t="s">
        <v>16495</v>
      </c>
      <c r="B6057" s="59" t="s">
        <v>16496</v>
      </c>
      <c r="C6057" s="59" t="s">
        <v>16497</v>
      </c>
      <c r="D6057" s="59">
        <v>806</v>
      </c>
      <c r="F6057" s="59" t="s">
        <v>5</v>
      </c>
      <c r="G6057" s="152" t="str">
        <f>VLOOKUP(D6057,sku归属!A:B,2,0)</f>
        <v>欧阳博文</v>
      </c>
    </row>
    <row r="6058" spans="1:13" s="59" customFormat="1" customHeight="1">
      <c r="A6058" s="59" t="s">
        <v>16498</v>
      </c>
      <c r="B6058" s="59" t="s">
        <v>16499</v>
      </c>
      <c r="C6058" s="59" t="s">
        <v>16500</v>
      </c>
      <c r="D6058" s="59">
        <v>806</v>
      </c>
      <c r="F6058" s="59" t="s">
        <v>5</v>
      </c>
      <c r="G6058" s="152" t="str">
        <f>VLOOKUP(D6058,sku归属!A:B,2,0)</f>
        <v>欧阳博文</v>
      </c>
    </row>
    <row r="6059" spans="1:13" s="59" customFormat="1" customHeight="1">
      <c r="A6059" s="59" t="s">
        <v>16501</v>
      </c>
      <c r="B6059" s="59" t="s">
        <v>16502</v>
      </c>
      <c r="C6059" s="59" t="s">
        <v>16503</v>
      </c>
      <c r="D6059" s="59">
        <v>806</v>
      </c>
      <c r="F6059" s="59" t="s">
        <v>5</v>
      </c>
      <c r="G6059" s="152" t="str">
        <f>VLOOKUP(D6059,sku归属!A:B,2,0)</f>
        <v>欧阳博文</v>
      </c>
    </row>
    <row r="6060" spans="1:13" s="59" customFormat="1" customHeight="1">
      <c r="A6060" s="59" t="s">
        <v>16504</v>
      </c>
      <c r="B6060" s="59" t="s">
        <v>16505</v>
      </c>
      <c r="C6060" s="59" t="s">
        <v>16506</v>
      </c>
      <c r="D6060" s="59">
        <v>806</v>
      </c>
      <c r="F6060" s="59" t="s">
        <v>5</v>
      </c>
      <c r="G6060" s="152" t="str">
        <f>VLOOKUP(D6060,sku归属!A:B,2,0)</f>
        <v>欧阳博文</v>
      </c>
    </row>
    <row r="6061" spans="1:13" s="59" customFormat="1" customHeight="1">
      <c r="A6061" s="59" t="s">
        <v>16507</v>
      </c>
      <c r="B6061" s="59" t="s">
        <v>16508</v>
      </c>
      <c r="C6061" s="59" t="s">
        <v>16509</v>
      </c>
      <c r="D6061" s="59">
        <v>806</v>
      </c>
      <c r="F6061" s="59" t="s">
        <v>5</v>
      </c>
      <c r="G6061" s="152" t="str">
        <f>VLOOKUP(D6061,sku归属!A:B,2,0)</f>
        <v>欧阳博文</v>
      </c>
    </row>
    <row r="6062" spans="1:13" s="59" customFormat="1" customHeight="1">
      <c r="A6062" s="59" t="s">
        <v>16510</v>
      </c>
      <c r="B6062" s="59" t="s">
        <v>16511</v>
      </c>
      <c r="C6062" s="59" t="s">
        <v>16512</v>
      </c>
      <c r="D6062" s="59">
        <v>806</v>
      </c>
      <c r="F6062" s="59" t="s">
        <v>5</v>
      </c>
      <c r="G6062" s="152" t="str">
        <f>VLOOKUP(D6062,sku归属!A:B,2,0)</f>
        <v>欧阳博文</v>
      </c>
    </row>
    <row r="6063" spans="1:13" s="59" customFormat="1" customHeight="1">
      <c r="A6063" s="59" t="s">
        <v>16513</v>
      </c>
      <c r="B6063" s="59" t="s">
        <v>16514</v>
      </c>
      <c r="C6063" s="59" t="s">
        <v>16515</v>
      </c>
      <c r="D6063" s="59">
        <v>806</v>
      </c>
      <c r="F6063" s="59" t="s">
        <v>5</v>
      </c>
      <c r="G6063" s="152" t="str">
        <f>VLOOKUP(D6063,sku归属!A:B,2,0)</f>
        <v>欧阳博文</v>
      </c>
    </row>
    <row r="6064" spans="1:13" s="59" customFormat="1" customHeight="1">
      <c r="A6064" s="59" t="s">
        <v>16516</v>
      </c>
      <c r="B6064" s="59" t="s">
        <v>16517</v>
      </c>
      <c r="C6064" s="59" t="s">
        <v>16518</v>
      </c>
      <c r="D6064" s="59">
        <v>806</v>
      </c>
      <c r="F6064" s="59" t="s">
        <v>5</v>
      </c>
      <c r="G6064" s="152" t="str">
        <f>VLOOKUP(D6064,sku归属!A:B,2,0)</f>
        <v>欧阳博文</v>
      </c>
    </row>
    <row r="6065" spans="1:13" s="59" customFormat="1" customHeight="1">
      <c r="A6065" s="59" t="s">
        <v>16519</v>
      </c>
      <c r="B6065" s="59" t="s">
        <v>16520</v>
      </c>
      <c r="C6065" s="59" t="s">
        <v>16521</v>
      </c>
      <c r="D6065" s="59">
        <v>806</v>
      </c>
      <c r="F6065" s="59" t="s">
        <v>5</v>
      </c>
      <c r="G6065" s="152" t="str">
        <f>VLOOKUP(D6065,sku归属!A:B,2,0)</f>
        <v>欧阳博文</v>
      </c>
    </row>
    <row r="6066" spans="1:13" s="59" customFormat="1" customHeight="1">
      <c r="A6066" s="59" t="s">
        <v>16522</v>
      </c>
      <c r="B6066" s="59" t="s">
        <v>16523</v>
      </c>
      <c r="C6066" s="59" t="s">
        <v>16524</v>
      </c>
      <c r="D6066" s="59">
        <v>806</v>
      </c>
      <c r="F6066" s="59" t="s">
        <v>5</v>
      </c>
      <c r="G6066" s="152" t="str">
        <f>VLOOKUP(D6066,sku归属!A:B,2,0)</f>
        <v>欧阳博文</v>
      </c>
    </row>
    <row r="6067" spans="1:13" s="59" customFormat="1" customHeight="1">
      <c r="A6067" s="59" t="s">
        <v>16525</v>
      </c>
      <c r="B6067" s="59" t="s">
        <v>16526</v>
      </c>
      <c r="C6067" s="59" t="s">
        <v>16527</v>
      </c>
      <c r="D6067" s="59">
        <v>806</v>
      </c>
      <c r="F6067" s="59" t="s">
        <v>5</v>
      </c>
      <c r="G6067" s="152" t="str">
        <f>VLOOKUP(D6067,sku归属!A:B,2,0)</f>
        <v>欧阳博文</v>
      </c>
    </row>
    <row r="6068" spans="1:13" s="59" customFormat="1" customHeight="1">
      <c r="A6068" s="59" t="s">
        <v>16528</v>
      </c>
      <c r="B6068" s="59" t="s">
        <v>16529</v>
      </c>
      <c r="C6068" s="59" t="s">
        <v>16530</v>
      </c>
      <c r="D6068" s="59">
        <v>806</v>
      </c>
      <c r="F6068" s="59" t="s">
        <v>5</v>
      </c>
      <c r="G6068" s="152" t="str">
        <f>VLOOKUP(D6068,sku归属!A:B,2,0)</f>
        <v>欧阳博文</v>
      </c>
    </row>
    <row r="6069" spans="1:13" s="59" customFormat="1" customHeight="1">
      <c r="A6069" s="59" t="s">
        <v>16531</v>
      </c>
      <c r="B6069" s="59" t="s">
        <v>16532</v>
      </c>
      <c r="C6069" s="59" t="s">
        <v>16533</v>
      </c>
      <c r="D6069" s="59">
        <v>806</v>
      </c>
      <c r="F6069" s="59" t="s">
        <v>5</v>
      </c>
      <c r="G6069" s="152" t="str">
        <f>VLOOKUP(D6069,sku归属!A:B,2,0)</f>
        <v>欧阳博文</v>
      </c>
    </row>
    <row r="6070" spans="1:13" s="59" customFormat="1" customHeight="1">
      <c r="A6070" s="59" t="s">
        <v>16534</v>
      </c>
      <c r="B6070" s="59" t="s">
        <v>16535</v>
      </c>
      <c r="C6070" s="59" t="s">
        <v>16536</v>
      </c>
      <c r="D6070" s="59">
        <v>806</v>
      </c>
      <c r="F6070" s="59" t="s">
        <v>5</v>
      </c>
      <c r="G6070" s="152" t="str">
        <f>VLOOKUP(D6070,sku归属!A:B,2,0)</f>
        <v>欧阳博文</v>
      </c>
    </row>
    <row r="6071" spans="1:13" s="59" customFormat="1" customHeight="1">
      <c r="A6071" s="59" t="s">
        <v>16537</v>
      </c>
      <c r="B6071" s="59" t="s">
        <v>16538</v>
      </c>
      <c r="C6071" s="59" t="s">
        <v>15617</v>
      </c>
      <c r="D6071" s="59">
        <v>806</v>
      </c>
      <c r="F6071" s="59" t="s">
        <v>5</v>
      </c>
      <c r="G6071" s="152" t="str">
        <f>VLOOKUP(D6071,sku归属!A:B,2,0)</f>
        <v>欧阳博文</v>
      </c>
    </row>
    <row r="6072" spans="1:13" s="59" customFormat="1" customHeight="1">
      <c r="A6072" s="59" t="s">
        <v>16539</v>
      </c>
      <c r="B6072" s="59" t="s">
        <v>16540</v>
      </c>
      <c r="C6072" s="59" t="s">
        <v>16152</v>
      </c>
      <c r="D6072" s="59">
        <v>806</v>
      </c>
      <c r="F6072" s="59" t="s">
        <v>5</v>
      </c>
      <c r="G6072" s="152" t="str">
        <f>VLOOKUP(D6072,sku归属!A:B,2,0)</f>
        <v>欧阳博文</v>
      </c>
    </row>
    <row r="6073" spans="1:13" s="59" customFormat="1" customHeight="1">
      <c r="A6073" s="59" t="s">
        <v>16541</v>
      </c>
      <c r="B6073" s="59" t="s">
        <v>16542</v>
      </c>
      <c r="C6073" s="59" t="s">
        <v>13088</v>
      </c>
      <c r="D6073" s="59">
        <v>806</v>
      </c>
      <c r="F6073" s="59" t="s">
        <v>5</v>
      </c>
      <c r="G6073" s="152" t="str">
        <f>VLOOKUP(D6073,sku归属!A:B,2,0)</f>
        <v>欧阳博文</v>
      </c>
    </row>
    <row r="6074" spans="1:13" s="59" customFormat="1" customHeight="1">
      <c r="A6074" s="59" t="s">
        <v>16543</v>
      </c>
      <c r="B6074" s="59" t="s">
        <v>16544</v>
      </c>
      <c r="C6074" s="59" t="s">
        <v>13094</v>
      </c>
      <c r="D6074" s="59">
        <v>806</v>
      </c>
      <c r="F6074" s="59" t="s">
        <v>5</v>
      </c>
      <c r="G6074" s="152" t="str">
        <f>VLOOKUP(D6074,sku归属!A:B,2,0)</f>
        <v>欧阳博文</v>
      </c>
    </row>
    <row r="6075" spans="1:13" s="59" customFormat="1" customHeight="1">
      <c r="A6075" s="59" t="s">
        <v>16545</v>
      </c>
      <c r="B6075" s="59" t="s">
        <v>16546</v>
      </c>
      <c r="C6075" s="59" t="s">
        <v>13097</v>
      </c>
      <c r="D6075" s="59">
        <v>806</v>
      </c>
      <c r="F6075" s="59" t="s">
        <v>5</v>
      </c>
      <c r="G6075" s="152" t="str">
        <f>VLOOKUP(D6075,sku归属!A:B,2,0)</f>
        <v>欧阳博文</v>
      </c>
    </row>
    <row r="6076" spans="1:13" s="59" customFormat="1" customHeight="1">
      <c r="A6076" s="59" t="s">
        <v>16547</v>
      </c>
      <c r="B6076" s="59" t="s">
        <v>16548</v>
      </c>
      <c r="C6076" s="59" t="s">
        <v>16549</v>
      </c>
      <c r="D6076" s="59">
        <v>806</v>
      </c>
      <c r="F6076" s="59" t="s">
        <v>5</v>
      </c>
      <c r="G6076" s="152" t="str">
        <f>VLOOKUP(D6076,sku归属!A:B,2,0)</f>
        <v>欧阳博文</v>
      </c>
    </row>
    <row r="6077" spans="1:13" s="59" customFormat="1" customHeight="1">
      <c r="A6077" s="59" t="s">
        <v>16550</v>
      </c>
      <c r="B6077" s="59" t="s">
        <v>16551</v>
      </c>
      <c r="C6077" s="59" t="s">
        <v>16552</v>
      </c>
      <c r="D6077" s="59">
        <v>806</v>
      </c>
      <c r="F6077" s="59" t="s">
        <v>5</v>
      </c>
      <c r="G6077" s="152" t="str">
        <f>VLOOKUP(D6077,sku归属!A:B,2,0)</f>
        <v>欧阳博文</v>
      </c>
    </row>
    <row r="6078" spans="1:13" s="59" customFormat="1" customHeight="1">
      <c r="A6078" s="59" t="s">
        <v>16553</v>
      </c>
      <c r="B6078" s="59" t="s">
        <v>16554</v>
      </c>
      <c r="C6078" s="59" t="s">
        <v>16555</v>
      </c>
      <c r="D6078" s="59">
        <v>806</v>
      </c>
      <c r="F6078" s="59" t="s">
        <v>5</v>
      </c>
      <c r="G6078" s="152" t="str">
        <f>VLOOKUP(D6078,sku归属!A:B,2,0)</f>
        <v>欧阳博文</v>
      </c>
    </row>
    <row r="6079" spans="1:13" s="59" customFormat="1" customHeight="1">
      <c r="A6079" s="59" t="s">
        <v>16556</v>
      </c>
      <c r="B6079" s="59" t="s">
        <v>16557</v>
      </c>
      <c r="C6079" s="59" t="s">
        <v>16558</v>
      </c>
      <c r="D6079" s="59">
        <v>806</v>
      </c>
      <c r="F6079" s="59" t="s">
        <v>5</v>
      </c>
      <c r="G6079" s="152" t="str">
        <f>VLOOKUP(D6079,sku归属!A:B,2,0)</f>
        <v>欧阳博文</v>
      </c>
    </row>
    <row r="6080" spans="1:13" s="59" customFormat="1" customHeight="1">
      <c r="A6080" s="59" t="s">
        <v>16559</v>
      </c>
      <c r="B6080" s="59" t="s">
        <v>16560</v>
      </c>
      <c r="C6080" s="59" t="s">
        <v>16561</v>
      </c>
      <c r="D6080" s="59">
        <v>806</v>
      </c>
      <c r="F6080" s="59" t="s">
        <v>5</v>
      </c>
      <c r="G6080" s="152" t="str">
        <f>VLOOKUP(D6080,sku归属!A:B,2,0)</f>
        <v>欧阳博文</v>
      </c>
    </row>
    <row r="6081" spans="1:13" s="59" customFormat="1" customHeight="1">
      <c r="A6081" s="59" t="s">
        <v>16562</v>
      </c>
      <c r="B6081" s="59" t="s">
        <v>16563</v>
      </c>
      <c r="C6081" s="59" t="s">
        <v>16564</v>
      </c>
      <c r="D6081" s="59">
        <v>806</v>
      </c>
      <c r="F6081" s="59" t="s">
        <v>5</v>
      </c>
      <c r="G6081" s="152" t="str">
        <f>VLOOKUP(D6081,sku归属!A:B,2,0)</f>
        <v>欧阳博文</v>
      </c>
    </row>
    <row r="6082" spans="1:13" s="59" customFormat="1" customHeight="1">
      <c r="A6082" s="59" t="s">
        <v>16565</v>
      </c>
      <c r="B6082" s="59" t="s">
        <v>16566</v>
      </c>
      <c r="C6082" s="59" t="s">
        <v>16567</v>
      </c>
      <c r="D6082" s="59">
        <v>806</v>
      </c>
      <c r="F6082" s="59" t="s">
        <v>5</v>
      </c>
      <c r="G6082" s="152" t="str">
        <f>VLOOKUP(D6082,sku归属!A:B,2,0)</f>
        <v>欧阳博文</v>
      </c>
    </row>
    <row r="6083" spans="1:13" s="59" customFormat="1" customHeight="1">
      <c r="A6083" s="59" t="s">
        <v>16568</v>
      </c>
      <c r="B6083" s="59" t="s">
        <v>16569</v>
      </c>
      <c r="C6083" s="59" t="s">
        <v>16570</v>
      </c>
      <c r="D6083" s="59">
        <v>806</v>
      </c>
      <c r="F6083" s="59" t="s">
        <v>5</v>
      </c>
      <c r="G6083" s="152" t="str">
        <f>VLOOKUP(D6083,sku归属!A:B,2,0)</f>
        <v>欧阳博文</v>
      </c>
    </row>
    <row r="6084" spans="1:13" s="59" customFormat="1" customHeight="1">
      <c r="A6084" s="59" t="s">
        <v>16571</v>
      </c>
      <c r="B6084" s="59" t="s">
        <v>16572</v>
      </c>
      <c r="C6084" s="59" t="s">
        <v>16573</v>
      </c>
      <c r="D6084" s="59">
        <v>806</v>
      </c>
      <c r="F6084" s="59" t="s">
        <v>5</v>
      </c>
      <c r="G6084" s="152" t="str">
        <f>VLOOKUP(D6084,sku归属!A:B,2,0)</f>
        <v>欧阳博文</v>
      </c>
    </row>
    <row r="6085" spans="1:13" s="59" customFormat="1" customHeight="1">
      <c r="A6085" s="59" t="s">
        <v>16574</v>
      </c>
      <c r="B6085" s="59" t="s">
        <v>16575</v>
      </c>
      <c r="C6085" s="59" t="s">
        <v>16576</v>
      </c>
      <c r="D6085" s="59">
        <v>806</v>
      </c>
      <c r="F6085" s="59" t="s">
        <v>5</v>
      </c>
      <c r="G6085" s="152" t="str">
        <f>VLOOKUP(D6085,sku归属!A:B,2,0)</f>
        <v>欧阳博文</v>
      </c>
    </row>
    <row r="6086" spans="1:13" s="59" customFormat="1" customHeight="1">
      <c r="A6086" s="59" t="s">
        <v>16577</v>
      </c>
      <c r="B6086" s="59" t="s">
        <v>16578</v>
      </c>
      <c r="C6086" s="59" t="s">
        <v>16579</v>
      </c>
      <c r="D6086" s="59">
        <v>806</v>
      </c>
      <c r="F6086" s="59" t="s">
        <v>5</v>
      </c>
      <c r="G6086" s="152" t="str">
        <f>VLOOKUP(D6086,sku归属!A:B,2,0)</f>
        <v>欧阳博文</v>
      </c>
    </row>
    <row r="6087" spans="1:13" s="59" customFormat="1" customHeight="1">
      <c r="A6087" s="59" t="s">
        <v>16580</v>
      </c>
      <c r="B6087" s="59" t="s">
        <v>16581</v>
      </c>
      <c r="C6087" s="59" t="s">
        <v>15453</v>
      </c>
      <c r="D6087" s="59">
        <v>806</v>
      </c>
      <c r="F6087" s="59" t="s">
        <v>5</v>
      </c>
      <c r="G6087" s="152" t="str">
        <f>VLOOKUP(D6087,sku归属!A:B,2,0)</f>
        <v>欧阳博文</v>
      </c>
    </row>
    <row r="6088" spans="1:13" s="59" customFormat="1" customHeight="1">
      <c r="A6088" s="59" t="s">
        <v>16582</v>
      </c>
      <c r="B6088" s="59" t="s">
        <v>16583</v>
      </c>
      <c r="C6088" s="59" t="s">
        <v>15453</v>
      </c>
      <c r="D6088" s="59">
        <v>806</v>
      </c>
      <c r="F6088" s="59" t="s">
        <v>5</v>
      </c>
      <c r="G6088" s="152" t="str">
        <f>VLOOKUP(D6088,sku归属!A:B,2,0)</f>
        <v>欧阳博文</v>
      </c>
    </row>
    <row r="6089" spans="1:13" s="59" customFormat="1" customHeight="1">
      <c r="A6089" s="59" t="s">
        <v>16584</v>
      </c>
      <c r="B6089" s="59" t="s">
        <v>16585</v>
      </c>
      <c r="C6089" s="59" t="s">
        <v>15447</v>
      </c>
      <c r="D6089" s="59">
        <v>806</v>
      </c>
      <c r="F6089" s="59" t="s">
        <v>5</v>
      </c>
      <c r="G6089" s="152" t="str">
        <f>VLOOKUP(D6089,sku归属!A:B,2,0)</f>
        <v>欧阳博文</v>
      </c>
    </row>
    <row r="6090" spans="1:13" s="59" customFormat="1" customHeight="1">
      <c r="A6090" s="59" t="s">
        <v>16586</v>
      </c>
      <c r="B6090" s="59" t="s">
        <v>16587</v>
      </c>
      <c r="C6090" s="59" t="s">
        <v>15450</v>
      </c>
      <c r="D6090" s="59">
        <v>806</v>
      </c>
      <c r="F6090" s="59" t="s">
        <v>5</v>
      </c>
      <c r="G6090" s="152" t="str">
        <f>VLOOKUP(D6090,sku归属!A:B,2,0)</f>
        <v>欧阳博文</v>
      </c>
    </row>
    <row r="6091" spans="1:13" s="59" customFormat="1" customHeight="1">
      <c r="A6091" s="59" t="s">
        <v>16588</v>
      </c>
      <c r="B6091" s="59" t="s">
        <v>16589</v>
      </c>
      <c r="C6091" s="59" t="s">
        <v>15327</v>
      </c>
      <c r="D6091" s="59">
        <v>806</v>
      </c>
      <c r="F6091" s="59" t="s">
        <v>5</v>
      </c>
      <c r="G6091" s="152" t="str">
        <f>VLOOKUP(D6091,sku归属!A:B,2,0)</f>
        <v>欧阳博文</v>
      </c>
    </row>
    <row r="6092" spans="1:13" s="59" customFormat="1" customHeight="1">
      <c r="A6092" s="59" t="s">
        <v>16590</v>
      </c>
      <c r="B6092" s="59" t="s">
        <v>16591</v>
      </c>
      <c r="C6092" s="59" t="s">
        <v>16592</v>
      </c>
      <c r="D6092" s="59">
        <v>806</v>
      </c>
      <c r="F6092" s="59" t="s">
        <v>5</v>
      </c>
      <c r="G6092" s="152" t="str">
        <f>VLOOKUP(D6092,sku归属!A:B,2,0)</f>
        <v>欧阳博文</v>
      </c>
    </row>
    <row r="6093" spans="1:13" s="59" customFormat="1" customHeight="1">
      <c r="A6093" s="59" t="s">
        <v>16593</v>
      </c>
      <c r="B6093" s="59" t="s">
        <v>16594</v>
      </c>
      <c r="C6093" s="59" t="s">
        <v>15330</v>
      </c>
      <c r="D6093" s="59">
        <v>806</v>
      </c>
      <c r="F6093" s="59" t="s">
        <v>5</v>
      </c>
      <c r="G6093" s="152" t="str">
        <f>VLOOKUP(D6093,sku归属!A:B,2,0)</f>
        <v>欧阳博文</v>
      </c>
    </row>
    <row r="6094" spans="1:13" s="59" customFormat="1" customHeight="1">
      <c r="A6094" s="59" t="s">
        <v>16595</v>
      </c>
      <c r="B6094" s="59" t="s">
        <v>16596</v>
      </c>
      <c r="C6094" s="59" t="s">
        <v>15636</v>
      </c>
      <c r="D6094" s="59">
        <v>806</v>
      </c>
      <c r="F6094" s="59" t="s">
        <v>5</v>
      </c>
      <c r="G6094" s="152" t="str">
        <f>VLOOKUP(D6094,sku归属!A:B,2,0)</f>
        <v>欧阳博文</v>
      </c>
    </row>
    <row r="6095" spans="1:13" s="59" customFormat="1" customHeight="1">
      <c r="A6095" s="59" t="s">
        <v>16597</v>
      </c>
      <c r="B6095" s="59" t="s">
        <v>16598</v>
      </c>
      <c r="C6095" s="59" t="s">
        <v>15633</v>
      </c>
      <c r="D6095" s="59">
        <v>806</v>
      </c>
      <c r="F6095" s="59" t="s">
        <v>5</v>
      </c>
      <c r="G6095" s="152" t="str">
        <f>VLOOKUP(D6095,sku归属!A:B,2,0)</f>
        <v>欧阳博文</v>
      </c>
    </row>
    <row r="6096" spans="1:13" s="59" customFormat="1" customHeight="1">
      <c r="A6096" s="59" t="s">
        <v>16599</v>
      </c>
      <c r="B6096" s="59" t="s">
        <v>16600</v>
      </c>
      <c r="C6096" s="59" t="s">
        <v>15630</v>
      </c>
      <c r="D6096" s="59">
        <v>806</v>
      </c>
      <c r="F6096" s="59" t="s">
        <v>5</v>
      </c>
      <c r="G6096" s="152" t="str">
        <f>VLOOKUP(D6096,sku归属!A:B,2,0)</f>
        <v>欧阳博文</v>
      </c>
    </row>
    <row r="6097" spans="1:13" s="59" customFormat="1" customHeight="1">
      <c r="A6097" s="59" t="s">
        <v>16601</v>
      </c>
      <c r="B6097" s="59" t="s">
        <v>16602</v>
      </c>
      <c r="C6097" s="59" t="s">
        <v>15627</v>
      </c>
      <c r="D6097" s="59">
        <v>806</v>
      </c>
      <c r="F6097" s="59" t="s">
        <v>5</v>
      </c>
      <c r="G6097" s="152" t="str">
        <f>VLOOKUP(D6097,sku归属!A:B,2,0)</f>
        <v>欧阳博文</v>
      </c>
    </row>
    <row r="6098" spans="1:13" s="59" customFormat="1" customHeight="1">
      <c r="A6098" s="59" t="s">
        <v>16603</v>
      </c>
      <c r="B6098" s="59" t="s">
        <v>16604</v>
      </c>
      <c r="C6098" s="59" t="s">
        <v>16605</v>
      </c>
      <c r="D6098" s="59">
        <v>806</v>
      </c>
      <c r="F6098" s="59" t="s">
        <v>5</v>
      </c>
      <c r="G6098" s="152" t="str">
        <f>VLOOKUP(D6098,sku归属!A:B,2,0)</f>
        <v>欧阳博文</v>
      </c>
    </row>
    <row r="6099" spans="1:13" s="59" customFormat="1" customHeight="1">
      <c r="A6099" s="59" t="s">
        <v>16606</v>
      </c>
      <c r="B6099" s="59" t="s">
        <v>16607</v>
      </c>
      <c r="C6099" s="59" t="s">
        <v>16608</v>
      </c>
      <c r="D6099" s="59">
        <v>806</v>
      </c>
      <c r="F6099" s="59" t="s">
        <v>5</v>
      </c>
      <c r="G6099" s="152" t="str">
        <f>VLOOKUP(D6099,sku归属!A:B,2,0)</f>
        <v>欧阳博文</v>
      </c>
    </row>
    <row r="6100" spans="1:13" s="59" customFormat="1" customHeight="1">
      <c r="A6100" s="59" t="s">
        <v>16609</v>
      </c>
      <c r="B6100" s="59" t="s">
        <v>16610</v>
      </c>
      <c r="C6100" s="59" t="s">
        <v>16611</v>
      </c>
      <c r="D6100" s="59">
        <v>806</v>
      </c>
      <c r="F6100" s="59" t="s">
        <v>5</v>
      </c>
      <c r="G6100" s="152" t="str">
        <f>VLOOKUP(D6100,sku归属!A:B,2,0)</f>
        <v>欧阳博文</v>
      </c>
    </row>
    <row r="6101" spans="1:13" s="59" customFormat="1" customHeight="1">
      <c r="A6101" s="59" t="s">
        <v>16612</v>
      </c>
      <c r="B6101" s="59" t="s">
        <v>16613</v>
      </c>
      <c r="C6101" s="59" t="s">
        <v>16614</v>
      </c>
      <c r="D6101" s="59">
        <v>806</v>
      </c>
      <c r="F6101" s="59" t="s">
        <v>5</v>
      </c>
      <c r="G6101" s="152" t="str">
        <f>VLOOKUP(D6101,sku归属!A:B,2,0)</f>
        <v>欧阳博文</v>
      </c>
    </row>
    <row r="6102" spans="1:13" s="59" customFormat="1" customHeight="1">
      <c r="A6102" s="59" t="s">
        <v>16615</v>
      </c>
      <c r="B6102" s="59" t="s">
        <v>16616</v>
      </c>
      <c r="C6102" s="59" t="s">
        <v>16617</v>
      </c>
      <c r="D6102" s="59">
        <v>806</v>
      </c>
      <c r="F6102" s="59" t="s">
        <v>5</v>
      </c>
      <c r="G6102" s="152" t="str">
        <f>VLOOKUP(D6102,sku归属!A:B,2,0)</f>
        <v>欧阳博文</v>
      </c>
    </row>
    <row r="6103" spans="1:13" s="59" customFormat="1" customHeight="1">
      <c r="A6103" s="59" t="s">
        <v>16618</v>
      </c>
      <c r="B6103" s="59" t="s">
        <v>16619</v>
      </c>
      <c r="C6103" s="59" t="s">
        <v>16620</v>
      </c>
      <c r="D6103" s="59">
        <v>806</v>
      </c>
      <c r="F6103" s="59" t="s">
        <v>5</v>
      </c>
      <c r="G6103" s="152" t="str">
        <f>VLOOKUP(D6103,sku归属!A:B,2,0)</f>
        <v>欧阳博文</v>
      </c>
    </row>
    <row r="6104" spans="1:13" s="59" customFormat="1" customHeight="1">
      <c r="A6104" s="59" t="s">
        <v>16621</v>
      </c>
      <c r="B6104" s="59" t="s">
        <v>16622</v>
      </c>
      <c r="C6104" s="59" t="s">
        <v>16623</v>
      </c>
      <c r="D6104" s="59">
        <v>806</v>
      </c>
      <c r="F6104" s="59" t="s">
        <v>5</v>
      </c>
      <c r="G6104" s="152" t="str">
        <f>VLOOKUP(D6104,sku归属!A:B,2,0)</f>
        <v>欧阳博文</v>
      </c>
    </row>
    <row r="6105" spans="1:13" s="59" customFormat="1" customHeight="1">
      <c r="A6105" s="59" t="s">
        <v>16624</v>
      </c>
      <c r="B6105" s="59" t="s">
        <v>16625</v>
      </c>
      <c r="C6105" s="59" t="s">
        <v>16626</v>
      </c>
      <c r="D6105" s="59">
        <v>806</v>
      </c>
      <c r="F6105" s="59" t="s">
        <v>5</v>
      </c>
      <c r="G6105" s="152" t="str">
        <f>VLOOKUP(D6105,sku归属!A:B,2,0)</f>
        <v>欧阳博文</v>
      </c>
    </row>
    <row r="6106" spans="1:13" s="59" customFormat="1" customHeight="1">
      <c r="A6106" s="59" t="s">
        <v>16627</v>
      </c>
      <c r="B6106" s="59" t="s">
        <v>16628</v>
      </c>
      <c r="C6106" s="59" t="s">
        <v>16629</v>
      </c>
      <c r="D6106" s="59">
        <v>806</v>
      </c>
      <c r="F6106" s="59" t="s">
        <v>5</v>
      </c>
      <c r="G6106" s="152" t="str">
        <f>VLOOKUP(D6106,sku归属!A:B,2,0)</f>
        <v>欧阳博文</v>
      </c>
    </row>
    <row r="6107" spans="1:13" s="59" customFormat="1" customHeight="1">
      <c r="A6107" s="59" t="s">
        <v>16630</v>
      </c>
      <c r="B6107" s="59" t="s">
        <v>16631</v>
      </c>
      <c r="C6107" s="59" t="s">
        <v>16632</v>
      </c>
      <c r="D6107" s="59">
        <v>806</v>
      </c>
      <c r="F6107" s="59" t="s">
        <v>5</v>
      </c>
      <c r="G6107" s="152" t="str">
        <f>VLOOKUP(D6107,sku归属!A:B,2,0)</f>
        <v>欧阳博文</v>
      </c>
    </row>
    <row r="6108" spans="1:13" s="59" customFormat="1" customHeight="1">
      <c r="A6108" s="59" t="s">
        <v>16633</v>
      </c>
      <c r="B6108" s="59" t="s">
        <v>16634</v>
      </c>
      <c r="C6108" s="59" t="s">
        <v>16635</v>
      </c>
      <c r="D6108" s="59">
        <v>806</v>
      </c>
      <c r="F6108" s="59" t="s">
        <v>5</v>
      </c>
      <c r="G6108" s="152" t="str">
        <f>VLOOKUP(D6108,sku归属!A:B,2,0)</f>
        <v>欧阳博文</v>
      </c>
    </row>
    <row r="6109" spans="1:13" s="59" customFormat="1" customHeight="1">
      <c r="A6109" s="59" t="s">
        <v>16636</v>
      </c>
      <c r="B6109" s="59" t="s">
        <v>16637</v>
      </c>
      <c r="C6109" s="59" t="s">
        <v>16638</v>
      </c>
      <c r="D6109" s="59">
        <v>806</v>
      </c>
      <c r="F6109" s="59" t="s">
        <v>5</v>
      </c>
      <c r="G6109" s="152" t="str">
        <f>VLOOKUP(D6109,sku归属!A:B,2,0)</f>
        <v>欧阳博文</v>
      </c>
    </row>
    <row r="6110" spans="1:13" s="59" customFormat="1" customHeight="1">
      <c r="A6110" s="59" t="s">
        <v>16639</v>
      </c>
      <c r="B6110" s="59" t="s">
        <v>16640</v>
      </c>
      <c r="C6110" s="59" t="s">
        <v>16641</v>
      </c>
      <c r="D6110" s="59">
        <v>806</v>
      </c>
      <c r="F6110" s="59" t="s">
        <v>5</v>
      </c>
      <c r="G6110" s="152" t="str">
        <f>VLOOKUP(D6110,sku归属!A:B,2,0)</f>
        <v>欧阳博文</v>
      </c>
    </row>
    <row r="6111" spans="1:13" s="59" customFormat="1" customHeight="1">
      <c r="A6111" s="59" t="s">
        <v>16642</v>
      </c>
      <c r="B6111" s="59" t="s">
        <v>16643</v>
      </c>
      <c r="C6111" s="59" t="s">
        <v>16644</v>
      </c>
      <c r="D6111" s="59">
        <v>806</v>
      </c>
      <c r="F6111" s="59" t="s">
        <v>5</v>
      </c>
      <c r="G6111" s="152" t="str">
        <f>VLOOKUP(D6111,sku归属!A:B,2,0)</f>
        <v>欧阳博文</v>
      </c>
    </row>
    <row r="6112" spans="1:13" s="59" customFormat="1" customHeight="1">
      <c r="A6112" s="59" t="s">
        <v>16645</v>
      </c>
      <c r="B6112" s="59" t="s">
        <v>16646</v>
      </c>
      <c r="C6112" s="59" t="s">
        <v>16647</v>
      </c>
      <c r="D6112" s="59">
        <v>806</v>
      </c>
      <c r="F6112" s="59" t="s">
        <v>5</v>
      </c>
      <c r="G6112" s="152" t="str">
        <f>VLOOKUP(D6112,sku归属!A:B,2,0)</f>
        <v>欧阳博文</v>
      </c>
    </row>
    <row r="6113" spans="1:13" s="59" customFormat="1" customHeight="1">
      <c r="A6113" s="59" t="s">
        <v>16648</v>
      </c>
      <c r="B6113" s="59" t="s">
        <v>16649</v>
      </c>
      <c r="C6113" s="59" t="s">
        <v>16650</v>
      </c>
      <c r="D6113" s="59">
        <v>806</v>
      </c>
      <c r="F6113" s="59" t="s">
        <v>5</v>
      </c>
      <c r="G6113" s="152" t="str">
        <f>VLOOKUP(D6113,sku归属!A:B,2,0)</f>
        <v>欧阳博文</v>
      </c>
    </row>
    <row r="6114" spans="1:13" s="59" customFormat="1" customHeight="1">
      <c r="A6114" s="59" t="s">
        <v>16651</v>
      </c>
      <c r="B6114" s="59" t="s">
        <v>16652</v>
      </c>
      <c r="C6114" s="59" t="s">
        <v>16653</v>
      </c>
      <c r="D6114" s="59">
        <v>806</v>
      </c>
      <c r="F6114" s="59" t="s">
        <v>5</v>
      </c>
      <c r="G6114" s="152" t="str">
        <f>VLOOKUP(D6114,sku归属!A:B,2,0)</f>
        <v>欧阳博文</v>
      </c>
    </row>
    <row r="6115" spans="1:13" s="59" customFormat="1" customHeight="1">
      <c r="A6115" s="59" t="s">
        <v>16654</v>
      </c>
      <c r="B6115" s="59" t="s">
        <v>16655</v>
      </c>
      <c r="C6115" s="59" t="s">
        <v>16656</v>
      </c>
      <c r="D6115" s="59">
        <v>806</v>
      </c>
      <c r="F6115" s="59" t="s">
        <v>5</v>
      </c>
      <c r="G6115" s="152" t="str">
        <f>VLOOKUP(D6115,sku归属!A:B,2,0)</f>
        <v>欧阳博文</v>
      </c>
    </row>
    <row r="6116" spans="1:13" s="59" customFormat="1" customHeight="1">
      <c r="A6116" s="59" t="s">
        <v>16657</v>
      </c>
      <c r="B6116" s="59" t="s">
        <v>16658</v>
      </c>
      <c r="C6116" s="59" t="s">
        <v>11067</v>
      </c>
      <c r="D6116" s="59">
        <v>806</v>
      </c>
      <c r="F6116" s="59" t="s">
        <v>5</v>
      </c>
      <c r="G6116" s="152" t="str">
        <f>VLOOKUP(D6116,sku归属!A:B,2,0)</f>
        <v>欧阳博文</v>
      </c>
    </row>
    <row r="6117" spans="1:13" s="59" customFormat="1" customHeight="1">
      <c r="A6117" s="59" t="s">
        <v>16659</v>
      </c>
      <c r="B6117" s="59" t="s">
        <v>16660</v>
      </c>
      <c r="C6117" s="59" t="s">
        <v>11061</v>
      </c>
      <c r="D6117" s="59">
        <v>806</v>
      </c>
      <c r="F6117" s="59" t="s">
        <v>5</v>
      </c>
      <c r="G6117" s="152" t="str">
        <f>VLOOKUP(D6117,sku归属!A:B,2,0)</f>
        <v>欧阳博文</v>
      </c>
    </row>
    <row r="6118" spans="1:13" s="59" customFormat="1" customHeight="1">
      <c r="A6118" s="59" t="s">
        <v>16661</v>
      </c>
      <c r="B6118" s="59" t="s">
        <v>16662</v>
      </c>
      <c r="C6118" s="59" t="s">
        <v>16663</v>
      </c>
      <c r="D6118" s="59">
        <v>806</v>
      </c>
      <c r="F6118" s="59" t="s">
        <v>5</v>
      </c>
      <c r="G6118" s="152" t="str">
        <f>VLOOKUP(D6118,sku归属!A:B,2,0)</f>
        <v>欧阳博文</v>
      </c>
    </row>
    <row r="6119" spans="1:13" s="59" customFormat="1" customHeight="1">
      <c r="A6119" s="59" t="s">
        <v>16664</v>
      </c>
      <c r="B6119" s="59" t="s">
        <v>16665</v>
      </c>
      <c r="C6119" s="59" t="s">
        <v>16666</v>
      </c>
      <c r="D6119" s="59">
        <v>806</v>
      </c>
      <c r="F6119" s="59" t="s">
        <v>5</v>
      </c>
      <c r="G6119" s="152" t="str">
        <f>VLOOKUP(D6119,sku归属!A:B,2,0)</f>
        <v>欧阳博文</v>
      </c>
    </row>
    <row r="6120" spans="1:13" s="59" customFormat="1" customHeight="1">
      <c r="A6120" s="59" t="s">
        <v>16667</v>
      </c>
      <c r="B6120" s="59" t="s">
        <v>16668</v>
      </c>
      <c r="C6120" s="59" t="s">
        <v>16669</v>
      </c>
      <c r="D6120" s="59">
        <v>806</v>
      </c>
      <c r="F6120" s="59" t="s">
        <v>5</v>
      </c>
      <c r="G6120" s="152" t="str">
        <f>VLOOKUP(D6120,sku归属!A:B,2,0)</f>
        <v>欧阳博文</v>
      </c>
    </row>
    <row r="6121" spans="1:13" s="59" customFormat="1" customHeight="1">
      <c r="A6121" s="59" t="s">
        <v>16670</v>
      </c>
      <c r="B6121" s="59" t="s">
        <v>16671</v>
      </c>
      <c r="C6121" s="59" t="s">
        <v>16672</v>
      </c>
      <c r="D6121" s="59">
        <v>806</v>
      </c>
      <c r="F6121" s="59" t="s">
        <v>5</v>
      </c>
      <c r="G6121" s="152" t="str">
        <f>VLOOKUP(D6121,sku归属!A:B,2,0)</f>
        <v>欧阳博文</v>
      </c>
    </row>
    <row r="6122" spans="1:13" s="59" customFormat="1" customHeight="1">
      <c r="A6122" s="59" t="s">
        <v>16673</v>
      </c>
      <c r="B6122" s="59" t="s">
        <v>16674</v>
      </c>
      <c r="C6122" s="59" t="s">
        <v>16675</v>
      </c>
      <c r="D6122" s="59">
        <v>806</v>
      </c>
      <c r="F6122" s="59" t="s">
        <v>5</v>
      </c>
      <c r="G6122" s="152" t="str">
        <f>VLOOKUP(D6122,sku归属!A:B,2,0)</f>
        <v>欧阳博文</v>
      </c>
    </row>
    <row r="6123" spans="1:13" s="59" customFormat="1" customHeight="1">
      <c r="A6123" s="59" t="s">
        <v>16676</v>
      </c>
      <c r="B6123" s="59" t="s">
        <v>16677</v>
      </c>
      <c r="C6123" s="59" t="s">
        <v>16678</v>
      </c>
      <c r="D6123" s="59">
        <v>806</v>
      </c>
      <c r="F6123" s="59" t="s">
        <v>5</v>
      </c>
      <c r="G6123" s="152" t="str">
        <f>VLOOKUP(D6123,sku归属!A:B,2,0)</f>
        <v>欧阳博文</v>
      </c>
    </row>
    <row r="6124" spans="1:13" s="59" customFormat="1" customHeight="1">
      <c r="A6124" s="59" t="s">
        <v>16679</v>
      </c>
      <c r="B6124" s="59" t="s">
        <v>16680</v>
      </c>
      <c r="C6124" s="59" t="s">
        <v>16681</v>
      </c>
      <c r="D6124" s="59">
        <v>806</v>
      </c>
      <c r="F6124" s="59" t="s">
        <v>5</v>
      </c>
      <c r="G6124" s="152" t="str">
        <f>VLOOKUP(D6124,sku归属!A:B,2,0)</f>
        <v>欧阳博文</v>
      </c>
    </row>
    <row r="6125" spans="1:13" s="59" customFormat="1" customHeight="1">
      <c r="A6125" s="59" t="s">
        <v>16682</v>
      </c>
      <c r="B6125" s="59" t="s">
        <v>16683</v>
      </c>
      <c r="C6125" s="59" t="s">
        <v>16684</v>
      </c>
      <c r="D6125" s="59">
        <v>806</v>
      </c>
      <c r="F6125" s="59" t="s">
        <v>5</v>
      </c>
      <c r="G6125" s="152" t="str">
        <f>VLOOKUP(D6125,sku归属!A:B,2,0)</f>
        <v>欧阳博文</v>
      </c>
    </row>
    <row r="6126" spans="1:13" s="59" customFormat="1" customHeight="1">
      <c r="A6126" s="59" t="s">
        <v>16685</v>
      </c>
      <c r="B6126" s="59" t="s">
        <v>16686</v>
      </c>
      <c r="C6126" s="59" t="s">
        <v>16687</v>
      </c>
      <c r="D6126" s="59">
        <v>806</v>
      </c>
      <c r="F6126" s="59" t="s">
        <v>5</v>
      </c>
      <c r="G6126" s="152" t="str">
        <f>VLOOKUP(D6126,sku归属!A:B,2,0)</f>
        <v>欧阳博文</v>
      </c>
    </row>
    <row r="6127" spans="1:13" s="59" customFormat="1" customHeight="1">
      <c r="A6127" s="59" t="s">
        <v>16688</v>
      </c>
      <c r="B6127" s="59" t="s">
        <v>16689</v>
      </c>
      <c r="C6127" s="59" t="s">
        <v>16690</v>
      </c>
      <c r="D6127" s="59">
        <v>806</v>
      </c>
      <c r="F6127" s="59" t="s">
        <v>5</v>
      </c>
      <c r="G6127" s="152" t="str">
        <f>VLOOKUP(D6127,sku归属!A:B,2,0)</f>
        <v>欧阳博文</v>
      </c>
    </row>
    <row r="6128" spans="1:13" s="59" customFormat="1" customHeight="1">
      <c r="A6128" s="59" t="s">
        <v>16691</v>
      </c>
      <c r="B6128" s="59" t="s">
        <v>16692</v>
      </c>
      <c r="C6128" s="59" t="s">
        <v>16693</v>
      </c>
      <c r="D6128" s="59">
        <v>806</v>
      </c>
      <c r="F6128" s="59" t="s">
        <v>5</v>
      </c>
      <c r="G6128" s="152" t="str">
        <f>VLOOKUP(D6128,sku归属!A:B,2,0)</f>
        <v>欧阳博文</v>
      </c>
    </row>
    <row r="6129" spans="1:13" s="59" customFormat="1" customHeight="1">
      <c r="A6129" s="59" t="s">
        <v>16694</v>
      </c>
      <c r="B6129" s="59" t="s">
        <v>16695</v>
      </c>
      <c r="C6129" s="59" t="s">
        <v>16696</v>
      </c>
      <c r="D6129" s="59">
        <v>806</v>
      </c>
      <c r="F6129" s="59" t="s">
        <v>5</v>
      </c>
      <c r="G6129" s="152" t="str">
        <f>VLOOKUP(D6129,sku归属!A:B,2,0)</f>
        <v>欧阳博文</v>
      </c>
    </row>
    <row r="6130" spans="1:13" s="59" customFormat="1" customHeight="1">
      <c r="A6130" s="59" t="s">
        <v>16697</v>
      </c>
      <c r="B6130" s="59" t="s">
        <v>16698</v>
      </c>
      <c r="C6130" s="59" t="s">
        <v>16699</v>
      </c>
      <c r="D6130" s="59">
        <v>806</v>
      </c>
      <c r="F6130" s="59" t="s">
        <v>5</v>
      </c>
      <c r="G6130" s="152" t="str">
        <f>VLOOKUP(D6130,sku归属!A:B,2,0)</f>
        <v>欧阳博文</v>
      </c>
    </row>
    <row r="6131" spans="1:13" s="59" customFormat="1" customHeight="1">
      <c r="A6131" s="59" t="s">
        <v>16700</v>
      </c>
      <c r="B6131" s="59" t="s">
        <v>16701</v>
      </c>
      <c r="C6131" s="59" t="s">
        <v>16702</v>
      </c>
      <c r="D6131" s="59">
        <v>806</v>
      </c>
      <c r="F6131" s="59" t="s">
        <v>5</v>
      </c>
      <c r="G6131" s="152" t="str">
        <f>VLOOKUP(D6131,sku归属!A:B,2,0)</f>
        <v>欧阳博文</v>
      </c>
    </row>
    <row r="6132" spans="1:13" s="59" customFormat="1" customHeight="1">
      <c r="A6132" s="59" t="s">
        <v>16703</v>
      </c>
      <c r="B6132" s="59" t="s">
        <v>16704</v>
      </c>
      <c r="C6132" s="59" t="s">
        <v>16705</v>
      </c>
      <c r="D6132" s="59">
        <v>806</v>
      </c>
      <c r="F6132" s="59" t="s">
        <v>5</v>
      </c>
      <c r="G6132" s="152" t="str">
        <f>VLOOKUP(D6132,sku归属!A:B,2,0)</f>
        <v>欧阳博文</v>
      </c>
    </row>
    <row r="6133" spans="1:13" s="59" customFormat="1" customHeight="1">
      <c r="A6133" s="59" t="s">
        <v>16706</v>
      </c>
      <c r="B6133" s="59" t="s">
        <v>16707</v>
      </c>
      <c r="C6133" s="59" t="s">
        <v>16708</v>
      </c>
      <c r="D6133" s="59">
        <v>806</v>
      </c>
      <c r="F6133" s="59" t="s">
        <v>5</v>
      </c>
      <c r="G6133" s="152" t="str">
        <f>VLOOKUP(D6133,sku归属!A:B,2,0)</f>
        <v>欧阳博文</v>
      </c>
    </row>
    <row r="6134" spans="1:13" s="59" customFormat="1" customHeight="1">
      <c r="A6134" s="59" t="s">
        <v>16709</v>
      </c>
      <c r="B6134" s="59" t="s">
        <v>16710</v>
      </c>
      <c r="C6134" s="59" t="s">
        <v>16711</v>
      </c>
      <c r="D6134" s="59">
        <v>806</v>
      </c>
      <c r="F6134" s="59" t="s">
        <v>5</v>
      </c>
      <c r="G6134" s="152" t="str">
        <f>VLOOKUP(D6134,sku归属!A:B,2,0)</f>
        <v>欧阳博文</v>
      </c>
    </row>
    <row r="6135" spans="1:13" s="59" customFormat="1" customHeight="1">
      <c r="A6135" s="59" t="s">
        <v>16712</v>
      </c>
      <c r="B6135" s="59" t="s">
        <v>16713</v>
      </c>
      <c r="C6135" s="59" t="s">
        <v>16714</v>
      </c>
      <c r="D6135" s="59">
        <v>806</v>
      </c>
      <c r="F6135" s="59" t="s">
        <v>5</v>
      </c>
      <c r="G6135" s="152" t="str">
        <f>VLOOKUP(D6135,sku归属!A:B,2,0)</f>
        <v>欧阳博文</v>
      </c>
    </row>
    <row r="6136" spans="1:13" s="59" customFormat="1" customHeight="1">
      <c r="A6136" s="59" t="s">
        <v>16715</v>
      </c>
      <c r="B6136" s="59" t="s">
        <v>16716</v>
      </c>
      <c r="C6136" s="59" t="s">
        <v>16717</v>
      </c>
      <c r="D6136" s="59">
        <v>806</v>
      </c>
      <c r="F6136" s="59" t="s">
        <v>5</v>
      </c>
      <c r="G6136" s="152" t="str">
        <f>VLOOKUP(D6136,sku归属!A:B,2,0)</f>
        <v>欧阳博文</v>
      </c>
    </row>
    <row r="6137" spans="1:13" s="59" customFormat="1" customHeight="1">
      <c r="A6137" s="59" t="s">
        <v>16718</v>
      </c>
      <c r="B6137" s="59" t="s">
        <v>16719</v>
      </c>
      <c r="C6137" s="59" t="s">
        <v>16720</v>
      </c>
      <c r="D6137" s="59">
        <v>806</v>
      </c>
      <c r="F6137" s="59" t="s">
        <v>5</v>
      </c>
      <c r="G6137" s="152" t="str">
        <f>VLOOKUP(D6137,sku归属!A:B,2,0)</f>
        <v>欧阳博文</v>
      </c>
    </row>
    <row r="6138" spans="1:13" s="59" customFormat="1" customHeight="1">
      <c r="A6138" s="59" t="s">
        <v>16721</v>
      </c>
      <c r="B6138" s="59" t="s">
        <v>16722</v>
      </c>
      <c r="C6138" s="59" t="s">
        <v>16723</v>
      </c>
      <c r="D6138" s="59">
        <v>806</v>
      </c>
      <c r="F6138" s="59" t="s">
        <v>5</v>
      </c>
      <c r="G6138" s="152" t="str">
        <f>VLOOKUP(D6138,sku归属!A:B,2,0)</f>
        <v>欧阳博文</v>
      </c>
    </row>
    <row r="6139" spans="1:13" s="59" customFormat="1" customHeight="1">
      <c r="A6139" s="59" t="s">
        <v>16724</v>
      </c>
      <c r="B6139" s="59" t="s">
        <v>16725</v>
      </c>
      <c r="C6139" s="59" t="s">
        <v>16726</v>
      </c>
      <c r="D6139" s="59">
        <v>806</v>
      </c>
      <c r="F6139" s="59" t="s">
        <v>5</v>
      </c>
      <c r="G6139" s="152" t="str">
        <f>VLOOKUP(D6139,sku归属!A:B,2,0)</f>
        <v>欧阳博文</v>
      </c>
    </row>
    <row r="6140" spans="1:13" s="59" customFormat="1" customHeight="1">
      <c r="A6140" s="59" t="s">
        <v>16727</v>
      </c>
      <c r="B6140" s="59" t="s">
        <v>16728</v>
      </c>
      <c r="C6140" s="59" t="s">
        <v>16729</v>
      </c>
      <c r="D6140" s="59">
        <v>806</v>
      </c>
      <c r="F6140" s="59" t="s">
        <v>5</v>
      </c>
      <c r="G6140" s="152" t="str">
        <f>VLOOKUP(D6140,sku归属!A:B,2,0)</f>
        <v>欧阳博文</v>
      </c>
    </row>
    <row r="6141" spans="1:13" s="59" customFormat="1" customHeight="1">
      <c r="A6141" s="59" t="s">
        <v>16730</v>
      </c>
      <c r="B6141" s="59" t="s">
        <v>16731</v>
      </c>
      <c r="C6141" s="59" t="s">
        <v>16732</v>
      </c>
      <c r="D6141" s="59">
        <v>806</v>
      </c>
      <c r="F6141" s="59" t="s">
        <v>5</v>
      </c>
      <c r="G6141" s="152" t="str">
        <f>VLOOKUP(D6141,sku归属!A:B,2,0)</f>
        <v>欧阳博文</v>
      </c>
    </row>
    <row r="6142" spans="1:13" s="59" customFormat="1" customHeight="1">
      <c r="A6142" s="59" t="s">
        <v>16733</v>
      </c>
      <c r="B6142" s="59" t="s">
        <v>16734</v>
      </c>
      <c r="C6142" s="59" t="s">
        <v>16735</v>
      </c>
      <c r="D6142" s="59">
        <v>806</v>
      </c>
      <c r="F6142" s="59" t="s">
        <v>5</v>
      </c>
      <c r="G6142" s="152" t="str">
        <f>VLOOKUP(D6142,sku归属!A:B,2,0)</f>
        <v>欧阳博文</v>
      </c>
    </row>
    <row r="6143" spans="1:13" s="59" customFormat="1" customHeight="1">
      <c r="A6143" s="59" t="s">
        <v>16736</v>
      </c>
      <c r="B6143" s="59" t="s">
        <v>16737</v>
      </c>
      <c r="C6143" s="59" t="s">
        <v>16738</v>
      </c>
      <c r="D6143" s="59">
        <v>806</v>
      </c>
      <c r="F6143" s="59" t="s">
        <v>5</v>
      </c>
      <c r="G6143" s="152" t="str">
        <f>VLOOKUP(D6143,sku归属!A:B,2,0)</f>
        <v>欧阳博文</v>
      </c>
    </row>
    <row r="6144" spans="1:13" s="59" customFormat="1" customHeight="1">
      <c r="A6144" s="59" t="s">
        <v>16739</v>
      </c>
      <c r="B6144" s="59" t="s">
        <v>16740</v>
      </c>
      <c r="C6144" s="59" t="s">
        <v>16741</v>
      </c>
      <c r="D6144" s="59">
        <v>806</v>
      </c>
      <c r="F6144" s="59" t="s">
        <v>5</v>
      </c>
      <c r="G6144" s="152" t="str">
        <f>VLOOKUP(D6144,sku归属!A:B,2,0)</f>
        <v>欧阳博文</v>
      </c>
    </row>
    <row r="6145" spans="1:13" s="59" customFormat="1" customHeight="1">
      <c r="A6145" s="59" t="s">
        <v>16742</v>
      </c>
      <c r="B6145" s="59" t="s">
        <v>16743</v>
      </c>
      <c r="C6145" s="59" t="s">
        <v>16744</v>
      </c>
      <c r="D6145" s="59">
        <v>806</v>
      </c>
      <c r="F6145" s="59" t="s">
        <v>5</v>
      </c>
      <c r="G6145" s="152" t="str">
        <f>VLOOKUP(D6145,sku归属!A:B,2,0)</f>
        <v>欧阳博文</v>
      </c>
    </row>
    <row r="6146" spans="1:13" s="59" customFormat="1" customHeight="1">
      <c r="A6146" s="59" t="s">
        <v>16745</v>
      </c>
      <c r="B6146" s="59" t="s">
        <v>16746</v>
      </c>
      <c r="C6146" s="59" t="s">
        <v>16747</v>
      </c>
      <c r="D6146" s="59">
        <v>806</v>
      </c>
      <c r="F6146" s="59" t="s">
        <v>5</v>
      </c>
      <c r="G6146" s="152" t="str">
        <f>VLOOKUP(D6146,sku归属!A:B,2,0)</f>
        <v>欧阳博文</v>
      </c>
    </row>
    <row r="6147" spans="1:13" s="59" customFormat="1" customHeight="1">
      <c r="A6147" s="59" t="s">
        <v>16748</v>
      </c>
      <c r="B6147" s="59" t="s">
        <v>16749</v>
      </c>
      <c r="C6147" s="59" t="s">
        <v>16750</v>
      </c>
      <c r="D6147" s="59">
        <v>806</v>
      </c>
      <c r="F6147" s="59" t="s">
        <v>5</v>
      </c>
      <c r="G6147" s="152" t="str">
        <f>VLOOKUP(D6147,sku归属!A:B,2,0)</f>
        <v>欧阳博文</v>
      </c>
    </row>
    <row r="6148" spans="1:13" s="59" customFormat="1" customHeight="1">
      <c r="A6148" s="59" t="s">
        <v>16751</v>
      </c>
      <c r="B6148" s="59" t="s">
        <v>16752</v>
      </c>
      <c r="C6148" s="59" t="s">
        <v>16753</v>
      </c>
      <c r="D6148" s="59">
        <v>806</v>
      </c>
      <c r="F6148" s="59" t="s">
        <v>5</v>
      </c>
      <c r="G6148" s="152" t="str">
        <f>VLOOKUP(D6148,sku归属!A:B,2,0)</f>
        <v>欧阳博文</v>
      </c>
    </row>
    <row r="6149" spans="1:13" s="59" customFormat="1" customHeight="1">
      <c r="A6149" s="59" t="s">
        <v>16754</v>
      </c>
      <c r="B6149" s="59" t="s">
        <v>16755</v>
      </c>
      <c r="C6149" s="59" t="s">
        <v>16372</v>
      </c>
      <c r="D6149" s="59" t="s">
        <v>20</v>
      </c>
      <c r="F6149" s="59" t="s">
        <v>5</v>
      </c>
      <c r="G6149" s="152" t="str">
        <f>VLOOKUP(D6149,sku归属!A:B,2,0)</f>
        <v>莫美玉</v>
      </c>
    </row>
    <row r="6150" spans="1:13" s="59" customFormat="1" customHeight="1">
      <c r="A6150" s="59" t="s">
        <v>16756</v>
      </c>
      <c r="B6150" s="59" t="s">
        <v>16757</v>
      </c>
      <c r="C6150" s="59" t="s">
        <v>16369</v>
      </c>
      <c r="D6150" s="59" t="s">
        <v>20</v>
      </c>
      <c r="F6150" s="59" t="s">
        <v>5</v>
      </c>
      <c r="G6150" s="152" t="str">
        <f>VLOOKUP(D6150,sku归属!A:B,2,0)</f>
        <v>莫美玉</v>
      </c>
    </row>
    <row r="6151" spans="1:13" s="59" customFormat="1" customHeight="1">
      <c r="A6151" s="59" t="s">
        <v>16758</v>
      </c>
      <c r="B6151" s="59" t="s">
        <v>16759</v>
      </c>
      <c r="C6151" s="59" t="s">
        <v>12899</v>
      </c>
      <c r="D6151" s="59" t="s">
        <v>20</v>
      </c>
      <c r="F6151" s="59" t="s">
        <v>5</v>
      </c>
      <c r="G6151" s="152" t="str">
        <f>VLOOKUP(D6151,sku归属!A:B,2,0)</f>
        <v>莫美玉</v>
      </c>
    </row>
    <row r="6152" spans="1:13" s="59" customFormat="1" customHeight="1">
      <c r="A6152" s="59" t="s">
        <v>16760</v>
      </c>
      <c r="B6152" s="59" t="s">
        <v>16761</v>
      </c>
      <c r="C6152" s="59" t="s">
        <v>12902</v>
      </c>
      <c r="D6152" s="59" t="s">
        <v>20</v>
      </c>
      <c r="F6152" s="59" t="s">
        <v>5</v>
      </c>
      <c r="G6152" s="152" t="str">
        <f>VLOOKUP(D6152,sku归属!A:B,2,0)</f>
        <v>莫美玉</v>
      </c>
    </row>
    <row r="6153" spans="1:13" s="59" customFormat="1" customHeight="1">
      <c r="A6153" s="59" t="s">
        <v>16762</v>
      </c>
      <c r="B6153" s="59" t="s">
        <v>16763</v>
      </c>
      <c r="C6153" s="59" t="s">
        <v>12905</v>
      </c>
      <c r="D6153" s="59" t="s">
        <v>20</v>
      </c>
      <c r="F6153" s="59" t="s">
        <v>5</v>
      </c>
      <c r="G6153" s="152" t="str">
        <f>VLOOKUP(D6153,sku归属!A:B,2,0)</f>
        <v>莫美玉</v>
      </c>
    </row>
    <row r="6154" spans="1:13" s="59" customFormat="1" customHeight="1">
      <c r="A6154" s="59" t="s">
        <v>16764</v>
      </c>
      <c r="B6154" s="59" t="s">
        <v>16765</v>
      </c>
      <c r="C6154" s="59" t="s">
        <v>12908</v>
      </c>
      <c r="D6154" s="59" t="s">
        <v>20</v>
      </c>
      <c r="F6154" s="59" t="s">
        <v>5</v>
      </c>
      <c r="G6154" s="152" t="str">
        <f>VLOOKUP(D6154,sku归属!A:B,2,0)</f>
        <v>莫美玉</v>
      </c>
    </row>
    <row r="6155" spans="1:13" s="59" customFormat="1" customHeight="1">
      <c r="A6155" s="59" t="s">
        <v>16766</v>
      </c>
      <c r="B6155" s="59" t="s">
        <v>16767</v>
      </c>
      <c r="C6155" s="59" t="s">
        <v>13196</v>
      </c>
      <c r="D6155" s="59" t="s">
        <v>20</v>
      </c>
      <c r="F6155" s="59" t="s">
        <v>5</v>
      </c>
      <c r="G6155" s="152" t="str">
        <f>VLOOKUP(D6155,sku归属!A:B,2,0)</f>
        <v>莫美玉</v>
      </c>
    </row>
    <row r="6156" spans="1:13" s="59" customFormat="1" customHeight="1">
      <c r="A6156" s="59" t="s">
        <v>16768</v>
      </c>
      <c r="B6156" s="59" t="s">
        <v>16769</v>
      </c>
      <c r="C6156" s="59" t="s">
        <v>13199</v>
      </c>
      <c r="D6156" s="59" t="s">
        <v>20</v>
      </c>
      <c r="F6156" s="59" t="s">
        <v>5</v>
      </c>
      <c r="G6156" s="152" t="str">
        <f>VLOOKUP(D6156,sku归属!A:B,2,0)</f>
        <v>莫美玉</v>
      </c>
    </row>
    <row r="6157" spans="1:13" s="59" customFormat="1" customHeight="1">
      <c r="A6157" s="59" t="s">
        <v>16770</v>
      </c>
      <c r="B6157" s="59" t="s">
        <v>16771</v>
      </c>
      <c r="C6157" s="59" t="s">
        <v>13085</v>
      </c>
      <c r="D6157" s="59" t="s">
        <v>20</v>
      </c>
      <c r="F6157" s="59" t="s">
        <v>5</v>
      </c>
      <c r="G6157" s="152" t="str">
        <f>VLOOKUP(D6157,sku归属!A:B,2,0)</f>
        <v>莫美玉</v>
      </c>
    </row>
    <row r="6158" spans="1:13" s="59" customFormat="1" customHeight="1">
      <c r="A6158" s="59" t="s">
        <v>16772</v>
      </c>
      <c r="B6158" s="59" t="s">
        <v>16773</v>
      </c>
      <c r="C6158" s="59" t="s">
        <v>12572</v>
      </c>
      <c r="D6158" s="59" t="s">
        <v>20</v>
      </c>
      <c r="F6158" s="59" t="s">
        <v>5</v>
      </c>
      <c r="G6158" s="152" t="str">
        <f>VLOOKUP(D6158,sku归属!A:B,2,0)</f>
        <v>莫美玉</v>
      </c>
    </row>
    <row r="6159" spans="1:13" s="59" customFormat="1" customHeight="1">
      <c r="A6159" s="59" t="s">
        <v>16774</v>
      </c>
      <c r="B6159" s="59" t="s">
        <v>16775</v>
      </c>
      <c r="C6159" s="59" t="s">
        <v>3072</v>
      </c>
      <c r="D6159" s="59" t="s">
        <v>20</v>
      </c>
      <c r="F6159" s="59" t="s">
        <v>5</v>
      </c>
      <c r="G6159" s="152" t="str">
        <f>VLOOKUP(D6159,sku归属!A:B,2,0)</f>
        <v>莫美玉</v>
      </c>
    </row>
    <row r="6160" spans="1:13" s="59" customFormat="1" customHeight="1">
      <c r="A6160" s="59" t="s">
        <v>16776</v>
      </c>
      <c r="B6160" s="59" t="s">
        <v>16777</v>
      </c>
      <c r="C6160" s="59" t="s">
        <v>3066</v>
      </c>
      <c r="D6160" s="59" t="s">
        <v>20</v>
      </c>
      <c r="F6160" s="59" t="s">
        <v>5</v>
      </c>
      <c r="G6160" s="152" t="str">
        <f>VLOOKUP(D6160,sku归属!A:B,2,0)</f>
        <v>莫美玉</v>
      </c>
    </row>
    <row r="6161" spans="1:13" s="59" customFormat="1" customHeight="1">
      <c r="A6161" s="59" t="s">
        <v>16778</v>
      </c>
      <c r="B6161" s="59" t="s">
        <v>16779</v>
      </c>
      <c r="C6161" s="59" t="s">
        <v>16780</v>
      </c>
      <c r="D6161" s="59" t="s">
        <v>20</v>
      </c>
      <c r="F6161" s="59" t="s">
        <v>5</v>
      </c>
      <c r="G6161" s="152" t="str">
        <f>VLOOKUP(D6161,sku归属!A:B,2,0)</f>
        <v>莫美玉</v>
      </c>
    </row>
    <row r="6162" spans="1:13" s="59" customFormat="1" customHeight="1">
      <c r="A6162" s="59" t="s">
        <v>16781</v>
      </c>
      <c r="B6162" s="59" t="s">
        <v>16782</v>
      </c>
      <c r="C6162" s="59" t="s">
        <v>13267</v>
      </c>
      <c r="D6162" s="59" t="s">
        <v>20</v>
      </c>
      <c r="F6162" s="59" t="s">
        <v>5</v>
      </c>
      <c r="G6162" s="152" t="str">
        <f>VLOOKUP(D6162,sku归属!A:B,2,0)</f>
        <v>莫美玉</v>
      </c>
    </row>
    <row r="6163" spans="1:13" s="59" customFormat="1" customHeight="1">
      <c r="A6163" s="59" t="s">
        <v>16783</v>
      </c>
      <c r="B6163" s="59" t="s">
        <v>16784</v>
      </c>
      <c r="C6163" s="59" t="s">
        <v>16785</v>
      </c>
      <c r="D6163" s="59" t="s">
        <v>20</v>
      </c>
      <c r="F6163" s="59" t="s">
        <v>5</v>
      </c>
      <c r="G6163" s="152" t="str">
        <f>VLOOKUP(D6163,sku归属!A:B,2,0)</f>
        <v>莫美玉</v>
      </c>
    </row>
    <row r="6164" spans="1:13" s="59" customFormat="1" customHeight="1">
      <c r="A6164" s="59" t="s">
        <v>16786</v>
      </c>
      <c r="B6164" s="59" t="s">
        <v>16787</v>
      </c>
      <c r="C6164" s="59" t="s">
        <v>16788</v>
      </c>
      <c r="D6164" s="59" t="s">
        <v>20</v>
      </c>
      <c r="F6164" s="59" t="s">
        <v>5</v>
      </c>
      <c r="G6164" s="152" t="str">
        <f>VLOOKUP(D6164,sku归属!A:B,2,0)</f>
        <v>莫美玉</v>
      </c>
    </row>
    <row r="6165" spans="1:13" s="59" customFormat="1" customHeight="1">
      <c r="A6165" s="59" t="s">
        <v>16789</v>
      </c>
      <c r="B6165" s="59" t="s">
        <v>16790</v>
      </c>
      <c r="C6165" s="59" t="s">
        <v>16791</v>
      </c>
      <c r="D6165" s="59" t="s">
        <v>20</v>
      </c>
      <c r="F6165" s="59" t="s">
        <v>5</v>
      </c>
      <c r="G6165" s="152" t="str">
        <f>VLOOKUP(D6165,sku归属!A:B,2,0)</f>
        <v>莫美玉</v>
      </c>
    </row>
    <row r="6166" spans="1:13" s="59" customFormat="1" customHeight="1">
      <c r="A6166" s="59" t="s">
        <v>16792</v>
      </c>
      <c r="B6166" s="59" t="s">
        <v>16793</v>
      </c>
      <c r="C6166" s="59" t="s">
        <v>16794</v>
      </c>
      <c r="D6166" s="59" t="s">
        <v>20</v>
      </c>
      <c r="F6166" s="59" t="s">
        <v>5</v>
      </c>
      <c r="G6166" s="152" t="str">
        <f>VLOOKUP(D6166,sku归属!A:B,2,0)</f>
        <v>莫美玉</v>
      </c>
    </row>
    <row r="6167" spans="1:13" s="59" customFormat="1" customHeight="1">
      <c r="A6167" s="59" t="s">
        <v>16795</v>
      </c>
      <c r="B6167" s="59" t="s">
        <v>16796</v>
      </c>
      <c r="C6167" s="59" t="s">
        <v>16797</v>
      </c>
      <c r="D6167" s="59" t="s">
        <v>20</v>
      </c>
      <c r="F6167" s="59" t="s">
        <v>5</v>
      </c>
      <c r="G6167" s="152" t="str">
        <f>VLOOKUP(D6167,sku归属!A:B,2,0)</f>
        <v>莫美玉</v>
      </c>
    </row>
    <row r="6168" spans="1:13" s="59" customFormat="1" customHeight="1">
      <c r="A6168" s="59" t="s">
        <v>16798</v>
      </c>
      <c r="B6168" s="59" t="s">
        <v>16799</v>
      </c>
      <c r="C6168" s="59" t="s">
        <v>16800</v>
      </c>
      <c r="D6168" s="59" t="s">
        <v>20</v>
      </c>
      <c r="F6168" s="59" t="s">
        <v>5</v>
      </c>
      <c r="G6168" s="152" t="str">
        <f>VLOOKUP(D6168,sku归属!A:B,2,0)</f>
        <v>莫美玉</v>
      </c>
    </row>
    <row r="6169" spans="1:13" s="59" customFormat="1" customHeight="1">
      <c r="A6169" s="59" t="s">
        <v>16801</v>
      </c>
      <c r="B6169" s="59" t="s">
        <v>16802</v>
      </c>
      <c r="C6169" s="59" t="s">
        <v>16419</v>
      </c>
      <c r="D6169" s="59" t="s">
        <v>20</v>
      </c>
      <c r="F6169" s="59" t="s">
        <v>5</v>
      </c>
      <c r="G6169" s="152" t="str">
        <f>VLOOKUP(D6169,sku归属!A:B,2,0)</f>
        <v>莫美玉</v>
      </c>
    </row>
    <row r="6170" spans="1:13" s="59" customFormat="1" customHeight="1">
      <c r="A6170" s="59" t="s">
        <v>16803</v>
      </c>
      <c r="B6170" s="59" t="s">
        <v>16804</v>
      </c>
      <c r="C6170" s="59" t="s">
        <v>16416</v>
      </c>
      <c r="D6170" s="59" t="s">
        <v>20</v>
      </c>
      <c r="F6170" s="59" t="s">
        <v>5</v>
      </c>
      <c r="G6170" s="152" t="str">
        <f>VLOOKUP(D6170,sku归属!A:B,2,0)</f>
        <v>莫美玉</v>
      </c>
    </row>
    <row r="6171" spans="1:13" s="59" customFormat="1" customHeight="1">
      <c r="A6171" s="59" t="s">
        <v>16805</v>
      </c>
      <c r="B6171" s="59" t="s">
        <v>16806</v>
      </c>
      <c r="C6171" s="59" t="s">
        <v>13208</v>
      </c>
      <c r="D6171" s="59" t="s">
        <v>20</v>
      </c>
      <c r="F6171" s="59" t="s">
        <v>5</v>
      </c>
      <c r="G6171" s="152" t="str">
        <f>VLOOKUP(D6171,sku归属!A:B,2,0)</f>
        <v>莫美玉</v>
      </c>
    </row>
    <row r="6172" spans="1:13" s="59" customFormat="1" customHeight="1">
      <c r="A6172" s="59" t="s">
        <v>16807</v>
      </c>
      <c r="B6172" s="59" t="s">
        <v>16808</v>
      </c>
      <c r="C6172" s="59" t="s">
        <v>13202</v>
      </c>
      <c r="D6172" s="59" t="s">
        <v>20</v>
      </c>
      <c r="F6172" s="59" t="s">
        <v>5</v>
      </c>
      <c r="G6172" s="152" t="str">
        <f>VLOOKUP(D6172,sku归属!A:B,2,0)</f>
        <v>莫美玉</v>
      </c>
    </row>
    <row r="6173" spans="1:13" s="59" customFormat="1" customHeight="1">
      <c r="A6173" s="59" t="s">
        <v>16809</v>
      </c>
      <c r="B6173" s="59" t="s">
        <v>16810</v>
      </c>
      <c r="C6173" s="59" t="s">
        <v>13205</v>
      </c>
      <c r="D6173" s="59" t="s">
        <v>20</v>
      </c>
      <c r="F6173" s="59" t="s">
        <v>5</v>
      </c>
      <c r="G6173" s="152" t="str">
        <f>VLOOKUP(D6173,sku归属!A:B,2,0)</f>
        <v>莫美玉</v>
      </c>
    </row>
    <row r="6174" spans="1:13" s="59" customFormat="1" customHeight="1">
      <c r="A6174" s="59" t="s">
        <v>16811</v>
      </c>
      <c r="B6174" s="59" t="s">
        <v>16812</v>
      </c>
      <c r="C6174" s="59" t="s">
        <v>10054</v>
      </c>
      <c r="D6174" s="59" t="s">
        <v>20</v>
      </c>
      <c r="F6174" s="59" t="s">
        <v>5</v>
      </c>
      <c r="G6174" s="152" t="str">
        <f>VLOOKUP(D6174,sku归属!A:B,2,0)</f>
        <v>莫美玉</v>
      </c>
    </row>
    <row r="6175" spans="1:13" s="59" customFormat="1" customHeight="1">
      <c r="A6175" s="59" t="s">
        <v>16813</v>
      </c>
      <c r="B6175" s="59" t="s">
        <v>16814</v>
      </c>
      <c r="C6175" s="59" t="s">
        <v>16815</v>
      </c>
      <c r="D6175" s="59" t="s">
        <v>20</v>
      </c>
      <c r="F6175" s="59" t="s">
        <v>5</v>
      </c>
      <c r="G6175" s="152" t="str">
        <f>VLOOKUP(D6175,sku归属!A:B,2,0)</f>
        <v>莫美玉</v>
      </c>
    </row>
    <row r="6176" spans="1:13" s="59" customFormat="1" customHeight="1">
      <c r="A6176" s="59" t="s">
        <v>16816</v>
      </c>
      <c r="B6176" s="59" t="s">
        <v>16817</v>
      </c>
      <c r="C6176" s="59" t="s">
        <v>12082</v>
      </c>
      <c r="D6176" s="59" t="s">
        <v>20</v>
      </c>
      <c r="F6176" s="59" t="s">
        <v>5</v>
      </c>
      <c r="G6176" s="152" t="str">
        <f>VLOOKUP(D6176,sku归属!A:B,2,0)</f>
        <v>莫美玉</v>
      </c>
    </row>
    <row r="6177" spans="1:13" s="59" customFormat="1" customHeight="1">
      <c r="A6177" s="59" t="s">
        <v>16818</v>
      </c>
      <c r="B6177" s="59" t="s">
        <v>16819</v>
      </c>
      <c r="C6177" s="59" t="s">
        <v>16820</v>
      </c>
      <c r="D6177" s="59" t="s">
        <v>20</v>
      </c>
      <c r="F6177" s="59" t="s">
        <v>5</v>
      </c>
      <c r="G6177" s="152" t="str">
        <f>VLOOKUP(D6177,sku归属!A:B,2,0)</f>
        <v>莫美玉</v>
      </c>
    </row>
    <row r="6178" spans="1:13" s="59" customFormat="1" customHeight="1">
      <c r="A6178" s="59" t="s">
        <v>16821</v>
      </c>
      <c r="B6178" s="59" t="s">
        <v>16822</v>
      </c>
      <c r="C6178" s="59" t="s">
        <v>8796</v>
      </c>
      <c r="D6178" s="59" t="s">
        <v>20</v>
      </c>
      <c r="F6178" s="59" t="s">
        <v>5</v>
      </c>
      <c r="G6178" s="152" t="str">
        <f>VLOOKUP(D6178,sku归属!A:B,2,0)</f>
        <v>莫美玉</v>
      </c>
    </row>
    <row r="6179" spans="1:13" s="59" customFormat="1" customHeight="1">
      <c r="A6179" s="59" t="s">
        <v>16823</v>
      </c>
      <c r="B6179" s="59" t="s">
        <v>16824</v>
      </c>
      <c r="C6179" s="59" t="s">
        <v>3671</v>
      </c>
      <c r="D6179" s="59" t="s">
        <v>20</v>
      </c>
      <c r="F6179" s="59" t="s">
        <v>5</v>
      </c>
      <c r="G6179" s="152" t="str">
        <f>VLOOKUP(D6179,sku归属!A:B,2,0)</f>
        <v>莫美玉</v>
      </c>
    </row>
    <row r="6180" spans="1:13" s="59" customFormat="1" customHeight="1">
      <c r="A6180" s="59" t="s">
        <v>16825</v>
      </c>
      <c r="B6180" s="59" t="s">
        <v>16826</v>
      </c>
      <c r="C6180" s="59" t="s">
        <v>10833</v>
      </c>
      <c r="D6180" s="59" t="s">
        <v>20</v>
      </c>
      <c r="F6180" s="59" t="s">
        <v>5</v>
      </c>
      <c r="G6180" s="152" t="str">
        <f>VLOOKUP(D6180,sku归属!A:B,2,0)</f>
        <v>莫美玉</v>
      </c>
    </row>
    <row r="6181" spans="1:13" s="59" customFormat="1" customHeight="1">
      <c r="A6181" s="59" t="s">
        <v>16827</v>
      </c>
      <c r="B6181" s="59" t="s">
        <v>16828</v>
      </c>
      <c r="C6181" s="59" t="s">
        <v>6331</v>
      </c>
      <c r="D6181" s="59" t="s">
        <v>20</v>
      </c>
      <c r="F6181" s="59" t="s">
        <v>5</v>
      </c>
      <c r="G6181" s="152" t="str">
        <f>VLOOKUP(D6181,sku归属!A:B,2,0)</f>
        <v>莫美玉</v>
      </c>
    </row>
    <row r="6182" spans="1:13" s="59" customFormat="1" customHeight="1">
      <c r="A6182" s="59" t="s">
        <v>16829</v>
      </c>
      <c r="B6182" s="59" t="s">
        <v>16830</v>
      </c>
      <c r="C6182" s="59" t="s">
        <v>16484</v>
      </c>
      <c r="D6182" s="59" t="s">
        <v>20</v>
      </c>
      <c r="F6182" s="59" t="s">
        <v>5</v>
      </c>
      <c r="G6182" s="152" t="str">
        <f>VLOOKUP(D6182,sku归属!A:B,2,0)</f>
        <v>莫美玉</v>
      </c>
    </row>
    <row r="6183" spans="1:13" s="59" customFormat="1" customHeight="1">
      <c r="A6183" s="59" t="s">
        <v>16831</v>
      </c>
      <c r="B6183" s="59" t="s">
        <v>16832</v>
      </c>
      <c r="C6183" s="59" t="s">
        <v>4533</v>
      </c>
      <c r="D6183" s="59" t="s">
        <v>20</v>
      </c>
      <c r="F6183" s="59" t="s">
        <v>5</v>
      </c>
      <c r="G6183" s="152" t="str">
        <f>VLOOKUP(D6183,sku归属!A:B,2,0)</f>
        <v>莫美玉</v>
      </c>
    </row>
    <row r="6184" spans="1:13" s="59" customFormat="1" customHeight="1">
      <c r="A6184" s="59" t="s">
        <v>16833</v>
      </c>
      <c r="B6184" s="59" t="s">
        <v>16834</v>
      </c>
      <c r="C6184" s="59" t="s">
        <v>4530</v>
      </c>
      <c r="D6184" s="59" t="s">
        <v>20</v>
      </c>
      <c r="F6184" s="59" t="s">
        <v>5</v>
      </c>
      <c r="G6184" s="152" t="str">
        <f>VLOOKUP(D6184,sku归属!A:B,2,0)</f>
        <v>莫美玉</v>
      </c>
    </row>
    <row r="6185" spans="1:13" s="59" customFormat="1" customHeight="1">
      <c r="A6185" s="59" t="s">
        <v>16835</v>
      </c>
      <c r="B6185" s="59" t="s">
        <v>16836</v>
      </c>
      <c r="C6185" s="59" t="s">
        <v>4545</v>
      </c>
      <c r="D6185" s="59" t="s">
        <v>20</v>
      </c>
      <c r="F6185" s="59" t="s">
        <v>5</v>
      </c>
      <c r="G6185" s="152" t="str">
        <f>VLOOKUP(D6185,sku归属!A:B,2,0)</f>
        <v>莫美玉</v>
      </c>
    </row>
    <row r="6186" spans="1:13" s="59" customFormat="1" customHeight="1">
      <c r="A6186" s="59" t="s">
        <v>16837</v>
      </c>
      <c r="B6186" s="59" t="s">
        <v>16838</v>
      </c>
      <c r="C6186" s="59" t="s">
        <v>4539</v>
      </c>
      <c r="D6186" s="59" t="s">
        <v>20</v>
      </c>
      <c r="F6186" s="59" t="s">
        <v>5</v>
      </c>
      <c r="G6186" s="152" t="str">
        <f>VLOOKUP(D6186,sku归属!A:B,2,0)</f>
        <v>莫美玉</v>
      </c>
    </row>
    <row r="6187" spans="1:13" s="59" customFormat="1" customHeight="1">
      <c r="A6187" s="59" t="s">
        <v>16839</v>
      </c>
      <c r="B6187" s="59" t="s">
        <v>16840</v>
      </c>
      <c r="C6187" s="59" t="s">
        <v>4542</v>
      </c>
      <c r="D6187" s="59" t="s">
        <v>20</v>
      </c>
      <c r="F6187" s="59" t="s">
        <v>5</v>
      </c>
      <c r="G6187" s="152" t="str">
        <f>VLOOKUP(D6187,sku归属!A:B,2,0)</f>
        <v>莫美玉</v>
      </c>
    </row>
    <row r="6188" spans="1:13" s="59" customFormat="1" customHeight="1">
      <c r="A6188" s="59" t="s">
        <v>16841</v>
      </c>
      <c r="B6188" s="59" t="s">
        <v>16842</v>
      </c>
      <c r="C6188" s="59" t="s">
        <v>15158</v>
      </c>
      <c r="D6188" s="59" t="s">
        <v>20</v>
      </c>
      <c r="F6188" s="59" t="s">
        <v>5</v>
      </c>
      <c r="G6188" s="152" t="str">
        <f>VLOOKUP(D6188,sku归属!A:B,2,0)</f>
        <v>莫美玉</v>
      </c>
    </row>
    <row r="6189" spans="1:13" s="59" customFormat="1" customHeight="1">
      <c r="A6189" s="59" t="s">
        <v>16843</v>
      </c>
      <c r="B6189" s="59" t="s">
        <v>16844</v>
      </c>
      <c r="C6189" s="59" t="s">
        <v>16845</v>
      </c>
      <c r="D6189" s="59" t="s">
        <v>20</v>
      </c>
      <c r="F6189" s="59" t="s">
        <v>5</v>
      </c>
      <c r="G6189" s="152" t="str">
        <f>VLOOKUP(D6189,sku归属!A:B,2,0)</f>
        <v>莫美玉</v>
      </c>
    </row>
    <row r="6190" spans="1:13" s="59" customFormat="1" customHeight="1">
      <c r="A6190" s="59" t="s">
        <v>16846</v>
      </c>
      <c r="B6190" s="59" t="s">
        <v>16847</v>
      </c>
      <c r="C6190" s="59" t="s">
        <v>16848</v>
      </c>
      <c r="D6190" s="59" t="s">
        <v>20</v>
      </c>
      <c r="F6190" s="59" t="s">
        <v>5</v>
      </c>
      <c r="G6190" s="152" t="str">
        <f>VLOOKUP(D6190,sku归属!A:B,2,0)</f>
        <v>莫美玉</v>
      </c>
    </row>
    <row r="6191" spans="1:13" s="59" customFormat="1" customHeight="1">
      <c r="A6191" s="59" t="s">
        <v>16849</v>
      </c>
      <c r="B6191" s="59" t="s">
        <v>16850</v>
      </c>
      <c r="C6191" s="59" t="s">
        <v>4536</v>
      </c>
      <c r="D6191" s="59" t="s">
        <v>20</v>
      </c>
      <c r="F6191" s="59" t="s">
        <v>5</v>
      </c>
      <c r="G6191" s="152" t="str">
        <f>VLOOKUP(D6191,sku归属!A:B,2,0)</f>
        <v>莫美玉</v>
      </c>
    </row>
    <row r="6192" spans="1:13" s="59" customFormat="1" customHeight="1">
      <c r="A6192" s="59" t="s">
        <v>16851</v>
      </c>
      <c r="B6192" s="59" t="s">
        <v>16852</v>
      </c>
      <c r="C6192" s="59" t="s">
        <v>12635</v>
      </c>
      <c r="D6192" s="59" t="s">
        <v>20</v>
      </c>
      <c r="F6192" s="59" t="s">
        <v>5</v>
      </c>
      <c r="G6192" s="152" t="str">
        <f>VLOOKUP(D6192,sku归属!A:B,2,0)</f>
        <v>莫美玉</v>
      </c>
    </row>
    <row r="6193" spans="1:13" s="59" customFormat="1" customHeight="1">
      <c r="A6193" s="59" t="s">
        <v>16853</v>
      </c>
      <c r="B6193" s="59" t="s">
        <v>16854</v>
      </c>
      <c r="C6193" s="59" t="s">
        <v>12638</v>
      </c>
      <c r="D6193" s="59" t="s">
        <v>20</v>
      </c>
      <c r="F6193" s="59" t="s">
        <v>5</v>
      </c>
      <c r="G6193" s="152" t="str">
        <f>VLOOKUP(D6193,sku归属!A:B,2,0)</f>
        <v>莫美玉</v>
      </c>
    </row>
    <row r="6194" spans="1:13" s="59" customFormat="1" customHeight="1">
      <c r="A6194" s="59" t="s">
        <v>16855</v>
      </c>
      <c r="B6194" s="59" t="s">
        <v>16856</v>
      </c>
      <c r="C6194" s="59" t="s">
        <v>8169</v>
      </c>
      <c r="D6194" s="59" t="s">
        <v>20</v>
      </c>
      <c r="F6194" s="59" t="s">
        <v>5</v>
      </c>
      <c r="G6194" s="152" t="str">
        <f>VLOOKUP(D6194,sku归属!A:B,2,0)</f>
        <v>莫美玉</v>
      </c>
    </row>
    <row r="6195" spans="1:13" s="59" customFormat="1" customHeight="1">
      <c r="A6195" s="59" t="s">
        <v>16857</v>
      </c>
      <c r="B6195" s="59" t="s">
        <v>16858</v>
      </c>
      <c r="C6195" s="59" t="s">
        <v>8105</v>
      </c>
      <c r="D6195" s="59" t="s">
        <v>20</v>
      </c>
      <c r="F6195" s="59" t="s">
        <v>5</v>
      </c>
      <c r="G6195" s="152" t="str">
        <f>VLOOKUP(D6195,sku归属!A:B,2,0)</f>
        <v>莫美玉</v>
      </c>
    </row>
    <row r="6196" spans="1:13" s="59" customFormat="1" customHeight="1">
      <c r="A6196" s="59" t="s">
        <v>16859</v>
      </c>
      <c r="B6196" s="59" t="s">
        <v>16860</v>
      </c>
      <c r="C6196" s="59" t="s">
        <v>8111</v>
      </c>
      <c r="D6196" s="59" t="s">
        <v>20</v>
      </c>
      <c r="F6196" s="59" t="s">
        <v>5</v>
      </c>
      <c r="G6196" s="152" t="str">
        <f>VLOOKUP(D6196,sku归属!A:B,2,0)</f>
        <v>莫美玉</v>
      </c>
    </row>
    <row r="6197" spans="1:13" s="59" customFormat="1" customHeight="1">
      <c r="A6197" s="59" t="s">
        <v>16861</v>
      </c>
      <c r="B6197" s="59" t="s">
        <v>16862</v>
      </c>
      <c r="C6197" s="59" t="s">
        <v>8102</v>
      </c>
      <c r="D6197" s="59" t="s">
        <v>20</v>
      </c>
      <c r="F6197" s="59" t="s">
        <v>5</v>
      </c>
      <c r="G6197" s="152" t="str">
        <f>VLOOKUP(D6197,sku归属!A:B,2,0)</f>
        <v>莫美玉</v>
      </c>
    </row>
    <row r="6198" spans="1:13" s="59" customFormat="1" customHeight="1">
      <c r="A6198" s="59" t="s">
        <v>16863</v>
      </c>
      <c r="B6198" s="59" t="s">
        <v>16864</v>
      </c>
      <c r="C6198" s="59" t="s">
        <v>12888</v>
      </c>
      <c r="D6198" s="59" t="s">
        <v>20</v>
      </c>
      <c r="F6198" s="59" t="s">
        <v>5</v>
      </c>
      <c r="G6198" s="152" t="str">
        <f>VLOOKUP(D6198,sku归属!A:B,2,0)</f>
        <v>莫美玉</v>
      </c>
    </row>
    <row r="6199" spans="1:13" s="59" customFormat="1" customHeight="1">
      <c r="A6199" s="59" t="s">
        <v>16865</v>
      </c>
      <c r="B6199" s="59" t="s">
        <v>16866</v>
      </c>
      <c r="C6199" s="59" t="s">
        <v>12891</v>
      </c>
      <c r="D6199" s="59" t="s">
        <v>20</v>
      </c>
      <c r="F6199" s="59" t="s">
        <v>5</v>
      </c>
      <c r="G6199" s="152" t="str">
        <f>VLOOKUP(D6199,sku归属!A:B,2,0)</f>
        <v>莫美玉</v>
      </c>
    </row>
    <row r="6200" spans="1:13" s="59" customFormat="1" customHeight="1">
      <c r="A6200" s="59" t="s">
        <v>16867</v>
      </c>
      <c r="B6200" s="59" t="s">
        <v>16868</v>
      </c>
      <c r="C6200" s="59" t="s">
        <v>12894</v>
      </c>
      <c r="D6200" s="59" t="s">
        <v>20</v>
      </c>
      <c r="F6200" s="59" t="s">
        <v>5</v>
      </c>
      <c r="G6200" s="152" t="str">
        <f>VLOOKUP(D6200,sku归属!A:B,2,0)</f>
        <v>莫美玉</v>
      </c>
    </row>
    <row r="6201" spans="1:13" s="59" customFormat="1" customHeight="1">
      <c r="A6201" s="59" t="s">
        <v>16869</v>
      </c>
      <c r="B6201" s="59" t="s">
        <v>16870</v>
      </c>
      <c r="C6201" s="59" t="s">
        <v>12630</v>
      </c>
      <c r="D6201" s="59" t="s">
        <v>20</v>
      </c>
      <c r="F6201" s="59" t="s">
        <v>5</v>
      </c>
      <c r="G6201" s="152" t="str">
        <f>VLOOKUP(D6201,sku归属!A:B,2,0)</f>
        <v>莫美玉</v>
      </c>
    </row>
    <row r="6202" spans="1:13" s="59" customFormat="1" customHeight="1">
      <c r="A6202" s="59" t="s">
        <v>16871</v>
      </c>
      <c r="B6202" s="59" t="s">
        <v>16872</v>
      </c>
      <c r="C6202" s="59" t="s">
        <v>599</v>
      </c>
      <c r="D6202" s="59" t="s">
        <v>20</v>
      </c>
      <c r="F6202" s="59" t="s">
        <v>5</v>
      </c>
      <c r="G6202" s="152" t="str">
        <f>VLOOKUP(D6202,sku归属!A:B,2,0)</f>
        <v>莫美玉</v>
      </c>
    </row>
    <row r="6203" spans="1:13" s="59" customFormat="1" customHeight="1">
      <c r="A6203" s="59" t="s">
        <v>16873</v>
      </c>
      <c r="B6203" s="59" t="s">
        <v>16874</v>
      </c>
      <c r="C6203" s="59" t="s">
        <v>16875</v>
      </c>
      <c r="D6203" s="59" t="s">
        <v>21</v>
      </c>
      <c r="F6203" s="59" t="s">
        <v>5</v>
      </c>
      <c r="G6203" s="152" t="str">
        <f>VLOOKUP(D6203,sku归属!A:B,2,0)</f>
        <v>许梓渝</v>
      </c>
    </row>
    <row r="6204" spans="1:13" s="59" customFormat="1" customHeight="1">
      <c r="A6204" s="59" t="s">
        <v>16876</v>
      </c>
      <c r="B6204" s="59" t="s">
        <v>16877</v>
      </c>
      <c r="C6204" s="59" t="s">
        <v>16878</v>
      </c>
      <c r="D6204" s="59" t="s">
        <v>21</v>
      </c>
      <c r="F6204" s="59" t="s">
        <v>5</v>
      </c>
      <c r="G6204" s="152" t="str">
        <f>VLOOKUP(D6204,sku归属!A:B,2,0)</f>
        <v>许梓渝</v>
      </c>
    </row>
    <row r="6205" spans="1:13" s="59" customFormat="1" customHeight="1">
      <c r="A6205" s="59" t="s">
        <v>16879</v>
      </c>
      <c r="B6205" s="59" t="s">
        <v>16880</v>
      </c>
      <c r="C6205" s="59" t="s">
        <v>16881</v>
      </c>
      <c r="D6205" s="59" t="s">
        <v>18</v>
      </c>
      <c r="F6205" s="59" t="s">
        <v>5</v>
      </c>
      <c r="G6205" s="152" t="str">
        <f>VLOOKUP(D6205,sku归属!A:B,2,0)</f>
        <v>谭熹杰</v>
      </c>
    </row>
    <row r="6206" spans="1:13" s="59" customFormat="1" customHeight="1">
      <c r="A6206" s="59" t="s">
        <v>16882</v>
      </c>
      <c r="B6206" s="59" t="s">
        <v>16883</v>
      </c>
      <c r="C6206" s="59" t="s">
        <v>16884</v>
      </c>
      <c r="D6206" s="59" t="s">
        <v>18</v>
      </c>
      <c r="F6206" s="59" t="s">
        <v>5</v>
      </c>
      <c r="G6206" s="152" t="str">
        <f>VLOOKUP(D6206,sku归属!A:B,2,0)</f>
        <v>谭熹杰</v>
      </c>
    </row>
    <row r="6207" spans="1:13" s="59" customFormat="1" customHeight="1">
      <c r="A6207" s="59" t="s">
        <v>16885</v>
      </c>
      <c r="B6207" s="59" t="s">
        <v>16886</v>
      </c>
      <c r="C6207" s="59" t="s">
        <v>16887</v>
      </c>
      <c r="D6207" s="59" t="s">
        <v>18</v>
      </c>
      <c r="F6207" s="59" t="s">
        <v>5</v>
      </c>
      <c r="G6207" s="152" t="str">
        <f>VLOOKUP(D6207,sku归属!A:B,2,0)</f>
        <v>谭熹杰</v>
      </c>
    </row>
    <row r="6208" spans="1:13" s="59" customFormat="1" customHeight="1">
      <c r="A6208" s="59" t="s">
        <v>16888</v>
      </c>
      <c r="B6208" s="59" t="s">
        <v>16889</v>
      </c>
      <c r="C6208" s="59" t="s">
        <v>16890</v>
      </c>
      <c r="D6208" s="59" t="s">
        <v>18</v>
      </c>
      <c r="F6208" s="59" t="s">
        <v>5</v>
      </c>
      <c r="G6208" s="152" t="str">
        <f>VLOOKUP(D6208,sku归属!A:B,2,0)</f>
        <v>谭熹杰</v>
      </c>
    </row>
    <row r="6209" spans="1:13" s="59" customFormat="1" customHeight="1">
      <c r="A6209" s="59" t="s">
        <v>16891</v>
      </c>
      <c r="B6209" s="59" t="s">
        <v>16892</v>
      </c>
      <c r="C6209" s="59" t="s">
        <v>16893</v>
      </c>
      <c r="D6209" s="59" t="s">
        <v>18</v>
      </c>
      <c r="F6209" s="59" t="s">
        <v>5</v>
      </c>
      <c r="G6209" s="152" t="str">
        <f>VLOOKUP(D6209,sku归属!A:B,2,0)</f>
        <v>谭熹杰</v>
      </c>
    </row>
    <row r="6210" spans="1:13" s="59" customFormat="1" customHeight="1">
      <c r="A6210" s="59" t="s">
        <v>16894</v>
      </c>
      <c r="B6210" s="59" t="s">
        <v>16895</v>
      </c>
      <c r="C6210" s="59" t="s">
        <v>16896</v>
      </c>
      <c r="D6210" s="59" t="s">
        <v>18</v>
      </c>
      <c r="F6210" s="59" t="s">
        <v>5</v>
      </c>
      <c r="G6210" s="152" t="str">
        <f>VLOOKUP(D6210,sku归属!A:B,2,0)</f>
        <v>谭熹杰</v>
      </c>
    </row>
    <row r="6211" spans="1:13" s="59" customFormat="1" customHeight="1">
      <c r="A6211" s="59" t="s">
        <v>16897</v>
      </c>
      <c r="B6211" s="59" t="s">
        <v>16898</v>
      </c>
      <c r="C6211" s="59" t="s">
        <v>16899</v>
      </c>
      <c r="D6211" s="59" t="s">
        <v>18</v>
      </c>
      <c r="F6211" s="59" t="s">
        <v>5</v>
      </c>
      <c r="G6211" s="152" t="str">
        <f>VLOOKUP(D6211,sku归属!A:B,2,0)</f>
        <v>谭熹杰</v>
      </c>
    </row>
    <row r="6212" spans="1:13" s="59" customFormat="1" customHeight="1">
      <c r="A6212" s="59" t="s">
        <v>16900</v>
      </c>
      <c r="B6212" s="59" t="s">
        <v>16901</v>
      </c>
      <c r="C6212" s="59" t="s">
        <v>16902</v>
      </c>
      <c r="D6212" s="59" t="s">
        <v>18</v>
      </c>
      <c r="F6212" s="59" t="s">
        <v>5</v>
      </c>
      <c r="G6212" s="152" t="str">
        <f>VLOOKUP(D6212,sku归属!A:B,2,0)</f>
        <v>谭熹杰</v>
      </c>
    </row>
    <row r="6213" spans="1:13" s="59" customFormat="1" customHeight="1">
      <c r="A6213" s="59" t="s">
        <v>16903</v>
      </c>
      <c r="B6213" s="59" t="s">
        <v>16904</v>
      </c>
      <c r="C6213" s="59" t="s">
        <v>16905</v>
      </c>
      <c r="D6213" s="59" t="s">
        <v>18</v>
      </c>
      <c r="F6213" s="59" t="s">
        <v>5</v>
      </c>
      <c r="G6213" s="152" t="str">
        <f>VLOOKUP(D6213,sku归属!A:B,2,0)</f>
        <v>谭熹杰</v>
      </c>
    </row>
    <row r="6214" spans="1:13" s="59" customFormat="1" customHeight="1">
      <c r="A6214" s="59" t="s">
        <v>16906</v>
      </c>
      <c r="B6214" s="59" t="s">
        <v>16907</v>
      </c>
      <c r="C6214" s="59" t="s">
        <v>16908</v>
      </c>
      <c r="D6214" s="59" t="s">
        <v>18</v>
      </c>
      <c r="F6214" s="59" t="s">
        <v>5</v>
      </c>
      <c r="G6214" s="152" t="str">
        <f>VLOOKUP(D6214,sku归属!A:B,2,0)</f>
        <v>谭熹杰</v>
      </c>
    </row>
    <row r="6215" spans="1:13" s="59" customFormat="1" customHeight="1">
      <c r="A6215" s="59" t="s">
        <v>16909</v>
      </c>
      <c r="B6215" s="59" t="s">
        <v>16910</v>
      </c>
      <c r="C6215" s="59" t="s">
        <v>16911</v>
      </c>
      <c r="D6215" s="59" t="s">
        <v>18</v>
      </c>
      <c r="F6215" s="59" t="s">
        <v>5</v>
      </c>
      <c r="G6215" s="152" t="str">
        <f>VLOOKUP(D6215,sku归属!A:B,2,0)</f>
        <v>谭熹杰</v>
      </c>
    </row>
    <row r="6216" spans="1:13" s="59" customFormat="1" customHeight="1">
      <c r="A6216" s="59" t="s">
        <v>16912</v>
      </c>
      <c r="B6216" s="59" t="s">
        <v>16913</v>
      </c>
      <c r="C6216" s="59" t="s">
        <v>12908</v>
      </c>
      <c r="D6216" s="59" t="s">
        <v>6</v>
      </c>
      <c r="F6216" s="59" t="s">
        <v>5</v>
      </c>
      <c r="G6216" s="152" t="str">
        <f>VLOOKUP(D6216,sku归属!A:B,2,0)</f>
        <v>莫美玉</v>
      </c>
    </row>
    <row r="6217" spans="1:13" s="59" customFormat="1" customHeight="1">
      <c r="A6217" s="59" t="s">
        <v>16914</v>
      </c>
      <c r="B6217" s="59" t="s">
        <v>16915</v>
      </c>
      <c r="C6217" s="59" t="s">
        <v>16916</v>
      </c>
      <c r="D6217" s="59" t="s">
        <v>21</v>
      </c>
      <c r="F6217" s="59" t="s">
        <v>5</v>
      </c>
      <c r="G6217" s="152" t="str">
        <f>VLOOKUP(D6217,sku归属!A:B,2,0)</f>
        <v>许梓渝</v>
      </c>
    </row>
    <row r="6218" spans="1:13" s="59" customFormat="1" customHeight="1">
      <c r="A6218" s="59" t="s">
        <v>16917</v>
      </c>
      <c r="B6218" s="59" t="s">
        <v>16918</v>
      </c>
      <c r="C6218" s="59" t="s">
        <v>16919</v>
      </c>
      <c r="D6218" s="59" t="s">
        <v>21</v>
      </c>
      <c r="F6218" s="59" t="s">
        <v>5</v>
      </c>
      <c r="G6218" s="152" t="str">
        <f>VLOOKUP(D6218,sku归属!A:B,2,0)</f>
        <v>许梓渝</v>
      </c>
    </row>
    <row r="6219" spans="1:13" s="59" customFormat="1" customHeight="1">
      <c r="A6219" s="59" t="s">
        <v>16920</v>
      </c>
      <c r="B6219" s="59" t="s">
        <v>16921</v>
      </c>
      <c r="C6219" s="59" t="s">
        <v>16922</v>
      </c>
      <c r="D6219" s="59" t="s">
        <v>21</v>
      </c>
      <c r="F6219" s="59" t="s">
        <v>5</v>
      </c>
      <c r="G6219" s="152" t="str">
        <f>VLOOKUP(D6219,sku归属!A:B,2,0)</f>
        <v>许梓渝</v>
      </c>
    </row>
    <row r="6220" spans="1:13" s="59" customFormat="1" customHeight="1">
      <c r="A6220" s="59" t="s">
        <v>16923</v>
      </c>
      <c r="B6220" s="59" t="s">
        <v>16924</v>
      </c>
      <c r="C6220" s="59" t="s">
        <v>16925</v>
      </c>
      <c r="D6220" s="59" t="s">
        <v>21</v>
      </c>
      <c r="F6220" s="59" t="s">
        <v>5</v>
      </c>
      <c r="G6220" s="152" t="str">
        <f>VLOOKUP(D6220,sku归属!A:B,2,0)</f>
        <v>许梓渝</v>
      </c>
    </row>
    <row r="6221" spans="1:13" s="59" customFormat="1" customHeight="1">
      <c r="A6221" s="59" t="s">
        <v>16926</v>
      </c>
      <c r="B6221" s="59" t="s">
        <v>12793</v>
      </c>
      <c r="C6221" s="59" t="s">
        <v>16927</v>
      </c>
      <c r="D6221" s="59" t="s">
        <v>6</v>
      </c>
      <c r="F6221" s="59" t="s">
        <v>5</v>
      </c>
      <c r="G6221" s="152" t="str">
        <f>VLOOKUP(D6221,sku归属!A:B,2,0)</f>
        <v>莫美玉</v>
      </c>
    </row>
    <row r="6222" spans="1:13" s="59" customFormat="1" customHeight="1">
      <c r="A6222" s="59" t="s">
        <v>16928</v>
      </c>
      <c r="B6222" s="59" t="s">
        <v>12795</v>
      </c>
      <c r="C6222" s="59" t="s">
        <v>16929</v>
      </c>
      <c r="D6222" s="59" t="s">
        <v>6</v>
      </c>
      <c r="F6222" s="59" t="s">
        <v>5</v>
      </c>
      <c r="G6222" s="152" t="str">
        <f>VLOOKUP(D6222,sku归属!A:B,2,0)</f>
        <v>莫美玉</v>
      </c>
    </row>
    <row r="6223" spans="1:13" s="59" customFormat="1" customHeight="1">
      <c r="A6223" s="59" t="s">
        <v>16930</v>
      </c>
      <c r="B6223" s="59" t="s">
        <v>12797</v>
      </c>
      <c r="C6223" s="59" t="s">
        <v>16931</v>
      </c>
      <c r="D6223" s="59" t="s">
        <v>6</v>
      </c>
      <c r="F6223" s="59" t="s">
        <v>5</v>
      </c>
      <c r="G6223" s="152" t="str">
        <f>VLOOKUP(D6223,sku归属!A:B,2,0)</f>
        <v>莫美玉</v>
      </c>
    </row>
    <row r="6224" spans="1:13" s="59" customFormat="1" customHeight="1">
      <c r="A6224" s="59" t="s">
        <v>16932</v>
      </c>
      <c r="B6224" s="59" t="s">
        <v>16933</v>
      </c>
      <c r="C6224" s="59" t="s">
        <v>16934</v>
      </c>
      <c r="D6224" s="59" t="s">
        <v>18</v>
      </c>
      <c r="F6224" s="59" t="s">
        <v>5</v>
      </c>
      <c r="G6224" s="152" t="str">
        <f>VLOOKUP(D6224,sku归属!A:B,2,0)</f>
        <v>谭熹杰</v>
      </c>
    </row>
    <row r="6225" spans="1:13" s="59" customFormat="1" customHeight="1">
      <c r="A6225" s="59" t="s">
        <v>16935</v>
      </c>
      <c r="B6225" s="59" t="s">
        <v>16936</v>
      </c>
      <c r="C6225" s="59" t="s">
        <v>16937</v>
      </c>
      <c r="D6225" s="59" t="s">
        <v>18</v>
      </c>
      <c r="F6225" s="59" t="s">
        <v>5</v>
      </c>
      <c r="G6225" s="152" t="str">
        <f>VLOOKUP(D6225,sku归属!A:B,2,0)</f>
        <v>谭熹杰</v>
      </c>
    </row>
    <row r="6226" spans="1:13" s="59" customFormat="1" customHeight="1">
      <c r="A6226" s="59" t="s">
        <v>16938</v>
      </c>
      <c r="B6226" s="59" t="s">
        <v>16939</v>
      </c>
      <c r="C6226" s="59" t="s">
        <v>16940</v>
      </c>
      <c r="D6226" s="59" t="s">
        <v>18</v>
      </c>
      <c r="F6226" s="59" t="s">
        <v>5</v>
      </c>
      <c r="G6226" s="152" t="str">
        <f>VLOOKUP(D6226,sku归属!A:B,2,0)</f>
        <v>谭熹杰</v>
      </c>
    </row>
    <row r="6227" spans="1:13" s="59" customFormat="1" customHeight="1">
      <c r="A6227" s="59" t="s">
        <v>16941</v>
      </c>
      <c r="B6227" s="59" t="s">
        <v>16942</v>
      </c>
      <c r="C6227" s="59" t="s">
        <v>16943</v>
      </c>
      <c r="D6227" s="59" t="s">
        <v>18</v>
      </c>
      <c r="F6227" s="59" t="s">
        <v>5</v>
      </c>
      <c r="G6227" s="152" t="str">
        <f>VLOOKUP(D6227,sku归属!A:B,2,0)</f>
        <v>谭熹杰</v>
      </c>
    </row>
    <row r="6228" spans="1:13" s="59" customFormat="1" customHeight="1">
      <c r="A6228" s="59" t="s">
        <v>16944</v>
      </c>
      <c r="B6228" s="59" t="s">
        <v>16945</v>
      </c>
      <c r="C6228" s="59" t="s">
        <v>16946</v>
      </c>
      <c r="D6228" s="59" t="s">
        <v>18</v>
      </c>
      <c r="F6228" s="59" t="s">
        <v>5</v>
      </c>
      <c r="G6228" s="152" t="str">
        <f>VLOOKUP(D6228,sku归属!A:B,2,0)</f>
        <v>谭熹杰</v>
      </c>
    </row>
    <row r="6229" spans="1:13" s="59" customFormat="1" customHeight="1">
      <c r="A6229" s="59" t="s">
        <v>16947</v>
      </c>
      <c r="B6229" s="59" t="s">
        <v>16948</v>
      </c>
      <c r="C6229" s="59" t="s">
        <v>15105</v>
      </c>
      <c r="D6229" s="59" t="s">
        <v>21</v>
      </c>
      <c r="F6229" s="59" t="s">
        <v>5</v>
      </c>
      <c r="G6229" s="152" t="str">
        <f>VLOOKUP(D6229,sku归属!A:B,2,0)</f>
        <v>许梓渝</v>
      </c>
    </row>
    <row r="6230" spans="1:13" s="59" customFormat="1" customHeight="1">
      <c r="A6230" s="59" t="s">
        <v>16949</v>
      </c>
      <c r="B6230" s="59" t="s">
        <v>16950</v>
      </c>
      <c r="C6230" s="59" t="s">
        <v>15082</v>
      </c>
      <c r="D6230" s="59" t="s">
        <v>21</v>
      </c>
      <c r="F6230" s="59" t="s">
        <v>5</v>
      </c>
      <c r="G6230" s="152" t="str">
        <f>VLOOKUP(D6230,sku归属!A:B,2,0)</f>
        <v>许梓渝</v>
      </c>
    </row>
    <row r="6231" spans="1:13" s="59" customFormat="1" customHeight="1">
      <c r="A6231" s="59" t="s">
        <v>16951</v>
      </c>
      <c r="B6231" s="59" t="s">
        <v>16952</v>
      </c>
      <c r="C6231" s="59" t="s">
        <v>16455</v>
      </c>
      <c r="D6231" s="59" t="s">
        <v>18</v>
      </c>
      <c r="F6231" s="59" t="s">
        <v>5</v>
      </c>
      <c r="G6231" s="152" t="str">
        <f>VLOOKUP(D6231,sku归属!A:B,2,0)</f>
        <v>谭熹杰</v>
      </c>
    </row>
    <row r="6232" spans="1:13" s="59" customFormat="1" customHeight="1">
      <c r="A6232" s="59" t="s">
        <v>16953</v>
      </c>
      <c r="B6232" s="59" t="s">
        <v>16954</v>
      </c>
      <c r="C6232" s="59" t="s">
        <v>16449</v>
      </c>
      <c r="D6232" s="59" t="s">
        <v>18</v>
      </c>
      <c r="F6232" s="59" t="s">
        <v>5</v>
      </c>
      <c r="G6232" s="152" t="str">
        <f>VLOOKUP(D6232,sku归属!A:B,2,0)</f>
        <v>谭熹杰</v>
      </c>
    </row>
    <row r="6233" spans="1:13" s="59" customFormat="1" customHeight="1">
      <c r="A6233" s="59" t="s">
        <v>16955</v>
      </c>
      <c r="B6233" s="59" t="s">
        <v>16956</v>
      </c>
      <c r="C6233" s="59" t="s">
        <v>16135</v>
      </c>
      <c r="D6233" s="59" t="s">
        <v>18</v>
      </c>
      <c r="F6233" s="59" t="s">
        <v>5</v>
      </c>
      <c r="G6233" s="152" t="str">
        <f>VLOOKUP(D6233,sku归属!A:B,2,0)</f>
        <v>谭熹杰</v>
      </c>
    </row>
    <row r="6234" spans="1:13" s="59" customFormat="1" customHeight="1">
      <c r="A6234" s="59" t="s">
        <v>16957</v>
      </c>
      <c r="B6234" s="59" t="s">
        <v>16958</v>
      </c>
      <c r="C6234" s="59" t="s">
        <v>16452</v>
      </c>
      <c r="D6234" s="59" t="s">
        <v>18</v>
      </c>
      <c r="F6234" s="59" t="s">
        <v>5</v>
      </c>
      <c r="G6234" s="152" t="str">
        <f>VLOOKUP(D6234,sku归属!A:B,2,0)</f>
        <v>谭熹杰</v>
      </c>
    </row>
    <row r="6235" spans="1:13" s="59" customFormat="1" customHeight="1">
      <c r="A6235" s="59" t="s">
        <v>16959</v>
      </c>
      <c r="B6235" s="59" t="s">
        <v>16960</v>
      </c>
      <c r="C6235" s="59" t="s">
        <v>16961</v>
      </c>
      <c r="D6235" s="59">
        <v>806</v>
      </c>
      <c r="F6235" s="59" t="s">
        <v>5</v>
      </c>
      <c r="G6235" s="152" t="str">
        <f>VLOOKUP(D6235,sku归属!A:B,2,0)</f>
        <v>欧阳博文</v>
      </c>
    </row>
    <row r="6236" spans="1:13" s="59" customFormat="1" customHeight="1">
      <c r="A6236" s="59" t="s">
        <v>16962</v>
      </c>
      <c r="B6236" s="59" t="s">
        <v>16963</v>
      </c>
      <c r="C6236" s="59" t="s">
        <v>16964</v>
      </c>
      <c r="D6236" s="59">
        <v>806</v>
      </c>
      <c r="F6236" s="59" t="s">
        <v>5</v>
      </c>
      <c r="G6236" s="152" t="str">
        <f>VLOOKUP(D6236,sku归属!A:B,2,0)</f>
        <v>欧阳博文</v>
      </c>
    </row>
    <row r="6237" spans="1:13" s="59" customFormat="1" customHeight="1">
      <c r="A6237" s="59" t="s">
        <v>16965</v>
      </c>
      <c r="B6237" s="59" t="s">
        <v>16966</v>
      </c>
      <c r="C6237" s="59" t="s">
        <v>16967</v>
      </c>
      <c r="D6237" s="59">
        <v>806</v>
      </c>
      <c r="F6237" s="59" t="s">
        <v>5</v>
      </c>
      <c r="G6237" s="152" t="str">
        <f>VLOOKUP(D6237,sku归属!A:B,2,0)</f>
        <v>欧阳博文</v>
      </c>
    </row>
    <row r="6238" spans="1:13" s="59" customFormat="1" customHeight="1">
      <c r="A6238" s="59" t="s">
        <v>16968</v>
      </c>
      <c r="B6238" s="59" t="s">
        <v>16969</v>
      </c>
      <c r="C6238" s="59" t="s">
        <v>16970</v>
      </c>
      <c r="D6238" s="59">
        <v>806</v>
      </c>
      <c r="F6238" s="59" t="s">
        <v>5</v>
      </c>
      <c r="G6238" s="152" t="str">
        <f>VLOOKUP(D6238,sku归属!A:B,2,0)</f>
        <v>欧阳博文</v>
      </c>
    </row>
    <row r="6239" spans="1:13" s="59" customFormat="1" customHeight="1">
      <c r="A6239" s="59" t="s">
        <v>16971</v>
      </c>
      <c r="B6239" s="59" t="s">
        <v>16972</v>
      </c>
      <c r="C6239" s="59" t="s">
        <v>16973</v>
      </c>
      <c r="D6239" s="59">
        <v>806</v>
      </c>
      <c r="F6239" s="59" t="s">
        <v>5</v>
      </c>
      <c r="G6239" s="152" t="str">
        <f>VLOOKUP(D6239,sku归属!A:B,2,0)</f>
        <v>欧阳博文</v>
      </c>
    </row>
    <row r="6240" spans="1:13" s="59" customFormat="1" customHeight="1">
      <c r="A6240" s="59" t="s">
        <v>16974</v>
      </c>
      <c r="B6240" s="59" t="s">
        <v>16975</v>
      </c>
      <c r="C6240" s="59" t="s">
        <v>11730</v>
      </c>
      <c r="D6240" s="59">
        <v>806</v>
      </c>
      <c r="F6240" s="59" t="s">
        <v>5</v>
      </c>
      <c r="G6240" s="152" t="str">
        <f>VLOOKUP(D6240,sku归属!A:B,2,0)</f>
        <v>欧阳博文</v>
      </c>
    </row>
    <row r="6241" spans="1:13" s="59" customFormat="1" customHeight="1">
      <c r="A6241" s="59" t="s">
        <v>16976</v>
      </c>
      <c r="B6241" s="59" t="s">
        <v>16977</v>
      </c>
      <c r="C6241" s="59" t="s">
        <v>16978</v>
      </c>
      <c r="D6241" s="59">
        <v>806</v>
      </c>
      <c r="F6241" s="59" t="s">
        <v>5</v>
      </c>
      <c r="G6241" s="152" t="str">
        <f>VLOOKUP(D6241,sku归属!A:B,2,0)</f>
        <v>欧阳博文</v>
      </c>
    </row>
    <row r="6242" spans="1:13" s="59" customFormat="1" customHeight="1">
      <c r="A6242" s="59" t="s">
        <v>16979</v>
      </c>
      <c r="B6242" s="59" t="s">
        <v>16980</v>
      </c>
      <c r="C6242" s="59" t="s">
        <v>16981</v>
      </c>
      <c r="D6242" s="59">
        <v>806</v>
      </c>
      <c r="F6242" s="59" t="s">
        <v>5</v>
      </c>
      <c r="G6242" s="152" t="str">
        <f>VLOOKUP(D6242,sku归属!A:B,2,0)</f>
        <v>欧阳博文</v>
      </c>
    </row>
    <row r="6243" spans="1:13" s="59" customFormat="1" customHeight="1">
      <c r="A6243" s="59" t="s">
        <v>16982</v>
      </c>
      <c r="B6243" s="59" t="s">
        <v>16983</v>
      </c>
      <c r="C6243" s="59" t="s">
        <v>16984</v>
      </c>
      <c r="D6243" s="59">
        <v>806</v>
      </c>
      <c r="F6243" s="59" t="s">
        <v>5</v>
      </c>
      <c r="G6243" s="152" t="str">
        <f>VLOOKUP(D6243,sku归属!A:B,2,0)</f>
        <v>欧阳博文</v>
      </c>
    </row>
    <row r="6244" spans="1:13" s="59" customFormat="1" customHeight="1">
      <c r="A6244" s="59" t="s">
        <v>16985</v>
      </c>
      <c r="B6244" s="59" t="s">
        <v>16986</v>
      </c>
      <c r="C6244" s="59" t="s">
        <v>16987</v>
      </c>
      <c r="D6244" s="59">
        <v>806</v>
      </c>
      <c r="F6244" s="59" t="s">
        <v>5</v>
      </c>
      <c r="G6244" s="152" t="str">
        <f>VLOOKUP(D6244,sku归属!A:B,2,0)</f>
        <v>欧阳博文</v>
      </c>
    </row>
    <row r="6245" spans="1:13" s="59" customFormat="1" customHeight="1">
      <c r="A6245" s="59" t="s">
        <v>16988</v>
      </c>
      <c r="B6245" s="59" t="s">
        <v>16989</v>
      </c>
      <c r="C6245" s="59" t="s">
        <v>16990</v>
      </c>
      <c r="D6245" s="59">
        <v>806</v>
      </c>
      <c r="F6245" s="59" t="s">
        <v>5</v>
      </c>
      <c r="G6245" s="152" t="str">
        <f>VLOOKUP(D6245,sku归属!A:B,2,0)</f>
        <v>欧阳博文</v>
      </c>
    </row>
    <row r="6246" spans="1:13" s="59" customFormat="1" customHeight="1">
      <c r="A6246" s="59" t="s">
        <v>16991</v>
      </c>
      <c r="B6246" s="59" t="s">
        <v>16992</v>
      </c>
      <c r="C6246" s="59" t="s">
        <v>16993</v>
      </c>
      <c r="D6246" s="59">
        <v>806</v>
      </c>
      <c r="F6246" s="59" t="s">
        <v>5</v>
      </c>
      <c r="G6246" s="152" t="str">
        <f>VLOOKUP(D6246,sku归属!A:B,2,0)</f>
        <v>欧阳博文</v>
      </c>
    </row>
    <row r="6247" spans="1:13" s="59" customFormat="1" customHeight="1">
      <c r="A6247" s="59" t="s">
        <v>16994</v>
      </c>
      <c r="B6247" s="59" t="s">
        <v>16995</v>
      </c>
      <c r="C6247" s="59" t="s">
        <v>16996</v>
      </c>
      <c r="D6247" s="59">
        <v>806</v>
      </c>
      <c r="F6247" s="59" t="s">
        <v>5</v>
      </c>
      <c r="G6247" s="152" t="str">
        <f>VLOOKUP(D6247,sku归属!A:B,2,0)</f>
        <v>欧阳博文</v>
      </c>
    </row>
    <row r="6248" spans="1:13" s="59" customFormat="1" customHeight="1">
      <c r="A6248" s="59" t="s">
        <v>16997</v>
      </c>
      <c r="B6248" s="59" t="s">
        <v>16998</v>
      </c>
      <c r="C6248" s="59" t="s">
        <v>14366</v>
      </c>
      <c r="D6248" s="59">
        <v>806</v>
      </c>
      <c r="F6248" s="59" t="s">
        <v>5</v>
      </c>
      <c r="G6248" s="152" t="str">
        <f>VLOOKUP(D6248,sku归属!A:B,2,0)</f>
        <v>欧阳博文</v>
      </c>
    </row>
    <row r="6249" spans="1:13" s="59" customFormat="1" customHeight="1">
      <c r="A6249" s="59" t="s">
        <v>16999</v>
      </c>
      <c r="B6249" s="59" t="s">
        <v>17000</v>
      </c>
      <c r="C6249" s="59" t="s">
        <v>14363</v>
      </c>
      <c r="D6249" s="59">
        <v>806</v>
      </c>
      <c r="F6249" s="59" t="s">
        <v>5</v>
      </c>
      <c r="G6249" s="152" t="str">
        <f>VLOOKUP(D6249,sku归属!A:B,2,0)</f>
        <v>欧阳博文</v>
      </c>
    </row>
    <row r="6250" spans="1:13" s="59" customFormat="1" customHeight="1">
      <c r="A6250" s="59" t="s">
        <v>17001</v>
      </c>
      <c r="B6250" s="59" t="s">
        <v>17002</v>
      </c>
      <c r="C6250" s="59" t="s">
        <v>14360</v>
      </c>
      <c r="D6250" s="59">
        <v>806</v>
      </c>
      <c r="F6250" s="59" t="s">
        <v>5</v>
      </c>
      <c r="G6250" s="152" t="str">
        <f>VLOOKUP(D6250,sku归属!A:B,2,0)</f>
        <v>欧阳博文</v>
      </c>
    </row>
    <row r="6251" spans="1:13" s="59" customFormat="1" customHeight="1">
      <c r="A6251" s="59" t="s">
        <v>17003</v>
      </c>
      <c r="B6251" s="59" t="s">
        <v>17004</v>
      </c>
      <c r="C6251" s="59" t="s">
        <v>4183</v>
      </c>
      <c r="D6251" s="59">
        <v>806</v>
      </c>
      <c r="F6251" s="59" t="s">
        <v>5</v>
      </c>
      <c r="G6251" s="152" t="str">
        <f>VLOOKUP(D6251,sku归属!A:B,2,0)</f>
        <v>欧阳博文</v>
      </c>
    </row>
    <row r="6252" spans="1:13" s="59" customFormat="1" customHeight="1">
      <c r="A6252" s="59" t="s">
        <v>17005</v>
      </c>
      <c r="B6252" s="59" t="s">
        <v>17006</v>
      </c>
      <c r="C6252" s="59" t="s">
        <v>11744</v>
      </c>
      <c r="D6252" s="59">
        <v>806</v>
      </c>
      <c r="F6252" s="59" t="s">
        <v>5</v>
      </c>
      <c r="G6252" s="152" t="str">
        <f>VLOOKUP(D6252,sku归属!A:B,2,0)</f>
        <v>欧阳博文</v>
      </c>
    </row>
    <row r="6253" spans="1:13" s="59" customFormat="1" customHeight="1">
      <c r="A6253" s="59" t="s">
        <v>17007</v>
      </c>
      <c r="B6253" s="59" t="s">
        <v>17008</v>
      </c>
      <c r="C6253" s="59" t="s">
        <v>17009</v>
      </c>
      <c r="D6253" s="59">
        <v>809</v>
      </c>
      <c r="F6253" s="59" t="s">
        <v>5</v>
      </c>
      <c r="G6253" s="152" t="str">
        <f>VLOOKUP(D6253,sku归属!A:B,2,0)</f>
        <v>唐璇淑</v>
      </c>
    </row>
    <row r="6254" spans="1:13" s="59" customFormat="1" customHeight="1">
      <c r="A6254" s="59" t="s">
        <v>17010</v>
      </c>
      <c r="B6254" s="59" t="s">
        <v>17011</v>
      </c>
      <c r="C6254" s="59" t="s">
        <v>17012</v>
      </c>
      <c r="D6254" s="59">
        <v>809</v>
      </c>
      <c r="F6254" s="59" t="s">
        <v>5</v>
      </c>
      <c r="G6254" s="152" t="str">
        <f>VLOOKUP(D6254,sku归属!A:B,2,0)</f>
        <v>唐璇淑</v>
      </c>
    </row>
    <row r="6255" spans="1:13" s="59" customFormat="1" customHeight="1">
      <c r="A6255" s="59" t="s">
        <v>17013</v>
      </c>
      <c r="B6255" s="59" t="s">
        <v>17014</v>
      </c>
      <c r="C6255" s="59" t="s">
        <v>17015</v>
      </c>
      <c r="D6255" s="59">
        <v>809</v>
      </c>
      <c r="F6255" s="59" t="s">
        <v>5</v>
      </c>
      <c r="G6255" s="152" t="str">
        <f>VLOOKUP(D6255,sku归属!A:B,2,0)</f>
        <v>唐璇淑</v>
      </c>
    </row>
    <row r="6256" spans="1:13" s="59" customFormat="1" customHeight="1">
      <c r="A6256" s="59" t="s">
        <v>17016</v>
      </c>
      <c r="B6256" s="59" t="s">
        <v>17017</v>
      </c>
      <c r="C6256" s="59" t="s">
        <v>17018</v>
      </c>
      <c r="D6256" s="59">
        <v>809</v>
      </c>
      <c r="F6256" s="59" t="s">
        <v>5</v>
      </c>
      <c r="G6256" s="152" t="str">
        <f>VLOOKUP(D6256,sku归属!A:B,2,0)</f>
        <v>唐璇淑</v>
      </c>
    </row>
    <row r="6257" spans="1:13" s="59" customFormat="1" customHeight="1">
      <c r="A6257" s="59" t="s">
        <v>17019</v>
      </c>
      <c r="B6257" s="59" t="s">
        <v>17020</v>
      </c>
      <c r="C6257" s="59" t="s">
        <v>17021</v>
      </c>
      <c r="D6257" s="59">
        <v>809</v>
      </c>
      <c r="F6257" s="59" t="s">
        <v>5</v>
      </c>
      <c r="G6257" s="152" t="str">
        <f>VLOOKUP(D6257,sku归属!A:B,2,0)</f>
        <v>唐璇淑</v>
      </c>
    </row>
    <row r="6258" spans="1:13" s="59" customFormat="1" customHeight="1">
      <c r="A6258" s="59" t="s">
        <v>17022</v>
      </c>
      <c r="B6258" s="59" t="s">
        <v>17023</v>
      </c>
      <c r="C6258" s="59" t="s">
        <v>17024</v>
      </c>
      <c r="D6258" s="59">
        <v>809</v>
      </c>
      <c r="F6258" s="59" t="s">
        <v>5</v>
      </c>
      <c r="G6258" s="152" t="str">
        <f>VLOOKUP(D6258,sku归属!A:B,2,0)</f>
        <v>唐璇淑</v>
      </c>
    </row>
    <row r="6259" spans="1:13" s="59" customFormat="1" customHeight="1">
      <c r="A6259" s="59" t="s">
        <v>17025</v>
      </c>
      <c r="B6259" s="59" t="s">
        <v>17026</v>
      </c>
      <c r="C6259" s="59" t="s">
        <v>13199</v>
      </c>
      <c r="D6259" s="59" t="s">
        <v>6</v>
      </c>
      <c r="F6259" s="59" t="s">
        <v>5</v>
      </c>
      <c r="G6259" s="152" t="str">
        <f>VLOOKUP(D6259,sku归属!A:B,2,0)</f>
        <v>莫美玉</v>
      </c>
    </row>
    <row r="6260" spans="1:13" s="59" customFormat="1" customHeight="1">
      <c r="A6260" s="59" t="s">
        <v>17027</v>
      </c>
      <c r="B6260" s="59" t="s">
        <v>17028</v>
      </c>
      <c r="C6260" s="59" t="s">
        <v>17029</v>
      </c>
      <c r="D6260" s="59" t="s">
        <v>21</v>
      </c>
      <c r="F6260" s="59" t="s">
        <v>5</v>
      </c>
      <c r="G6260" s="152" t="str">
        <f>VLOOKUP(D6260,sku归属!A:B,2,0)</f>
        <v>许梓渝</v>
      </c>
    </row>
    <row r="6261" spans="1:13" s="59" customFormat="1" customHeight="1">
      <c r="A6261" s="59" t="s">
        <v>17030</v>
      </c>
      <c r="B6261" s="59" t="s">
        <v>17031</v>
      </c>
      <c r="C6261" s="59" t="s">
        <v>17032</v>
      </c>
      <c r="D6261" s="59" t="s">
        <v>21</v>
      </c>
      <c r="F6261" s="59" t="s">
        <v>5</v>
      </c>
      <c r="G6261" s="152" t="str">
        <f>VLOOKUP(D6261,sku归属!A:B,2,0)</f>
        <v>许梓渝</v>
      </c>
    </row>
    <row r="6262" spans="1:13" s="59" customFormat="1" customHeight="1">
      <c r="A6262" s="59" t="s">
        <v>17033</v>
      </c>
      <c r="B6262" s="59" t="s">
        <v>17034</v>
      </c>
      <c r="C6262" s="59" t="s">
        <v>17035</v>
      </c>
      <c r="D6262" s="59" t="s">
        <v>21</v>
      </c>
      <c r="F6262" s="59" t="s">
        <v>5</v>
      </c>
      <c r="G6262" s="152" t="str">
        <f>VLOOKUP(D6262,sku归属!A:B,2,0)</f>
        <v>许梓渝</v>
      </c>
    </row>
    <row r="6263" spans="1:13" s="59" customFormat="1" customHeight="1">
      <c r="A6263" s="59" t="s">
        <v>17036</v>
      </c>
      <c r="B6263" s="59" t="s">
        <v>17037</v>
      </c>
      <c r="C6263" s="59" t="s">
        <v>17038</v>
      </c>
      <c r="D6263" s="59" t="s">
        <v>21</v>
      </c>
      <c r="F6263" s="59" t="s">
        <v>5</v>
      </c>
      <c r="G6263" s="152" t="str">
        <f>VLOOKUP(D6263,sku归属!A:B,2,0)</f>
        <v>许梓渝</v>
      </c>
    </row>
    <row r="6264" spans="1:13" s="59" customFormat="1" customHeight="1">
      <c r="A6264" s="59" t="s">
        <v>17039</v>
      </c>
      <c r="B6264" s="59" t="s">
        <v>17040</v>
      </c>
      <c r="C6264" s="59" t="s">
        <v>16916</v>
      </c>
      <c r="D6264" s="59" t="s">
        <v>18</v>
      </c>
      <c r="F6264" s="59" t="s">
        <v>5</v>
      </c>
      <c r="G6264" s="152" t="str">
        <f>VLOOKUP(D6264,sku归属!A:B,2,0)</f>
        <v>谭熹杰</v>
      </c>
    </row>
    <row r="6265" spans="1:13" s="59" customFormat="1" customHeight="1">
      <c r="A6265" s="59" t="s">
        <v>17041</v>
      </c>
      <c r="B6265" s="59" t="s">
        <v>17042</v>
      </c>
      <c r="C6265" s="59" t="s">
        <v>17043</v>
      </c>
      <c r="D6265" s="59" t="s">
        <v>18</v>
      </c>
      <c r="F6265" s="59" t="s">
        <v>5</v>
      </c>
      <c r="G6265" s="152" t="str">
        <f>VLOOKUP(D6265,sku归属!A:B,2,0)</f>
        <v>谭熹杰</v>
      </c>
    </row>
    <row r="6266" spans="1:13" s="59" customFormat="1" customHeight="1">
      <c r="A6266" s="59" t="s">
        <v>17044</v>
      </c>
      <c r="B6266" s="59" t="s">
        <v>17045</v>
      </c>
      <c r="C6266" s="59" t="s">
        <v>17046</v>
      </c>
      <c r="D6266" s="59" t="s">
        <v>18</v>
      </c>
      <c r="F6266" s="59" t="s">
        <v>5</v>
      </c>
      <c r="G6266" s="152" t="str">
        <f>VLOOKUP(D6266,sku归属!A:B,2,0)</f>
        <v>谭熹杰</v>
      </c>
    </row>
    <row r="6267" spans="1:13" s="59" customFormat="1" customHeight="1">
      <c r="A6267" s="59" t="s">
        <v>17047</v>
      </c>
      <c r="B6267" s="59" t="s">
        <v>17048</v>
      </c>
      <c r="C6267" s="59" t="s">
        <v>16919</v>
      </c>
      <c r="D6267" s="59" t="s">
        <v>18</v>
      </c>
      <c r="F6267" s="59" t="s">
        <v>5</v>
      </c>
      <c r="G6267" s="152" t="str">
        <f>VLOOKUP(D6267,sku归属!A:B,2,0)</f>
        <v>谭熹杰</v>
      </c>
    </row>
    <row r="6268" spans="1:13" s="59" customFormat="1" customHeight="1">
      <c r="A6268" s="59" t="s">
        <v>17049</v>
      </c>
      <c r="B6268" s="59" t="s">
        <v>17050</v>
      </c>
      <c r="C6268" s="59" t="s">
        <v>17051</v>
      </c>
      <c r="D6268" s="59" t="s">
        <v>18</v>
      </c>
      <c r="F6268" s="59" t="s">
        <v>5</v>
      </c>
      <c r="G6268" s="152" t="str">
        <f>VLOOKUP(D6268,sku归属!A:B,2,0)</f>
        <v>谭熹杰</v>
      </c>
    </row>
    <row r="6269" spans="1:13" s="59" customFormat="1" customHeight="1">
      <c r="A6269" s="59" t="s">
        <v>17052</v>
      </c>
      <c r="B6269" s="59" t="s">
        <v>17053</v>
      </c>
      <c r="C6269" s="59" t="s">
        <v>17054</v>
      </c>
      <c r="D6269" s="59" t="s">
        <v>18</v>
      </c>
      <c r="F6269" s="59" t="s">
        <v>5</v>
      </c>
      <c r="G6269" s="152" t="str">
        <f>VLOOKUP(D6269,sku归属!A:B,2,0)</f>
        <v>谭熹杰</v>
      </c>
    </row>
    <row r="6270" spans="1:13" s="59" customFormat="1" customHeight="1">
      <c r="A6270" s="59" t="s">
        <v>17055</v>
      </c>
      <c r="B6270" s="59" t="s">
        <v>17056</v>
      </c>
      <c r="C6270" s="59" t="s">
        <v>17057</v>
      </c>
      <c r="D6270" s="59" t="s">
        <v>18</v>
      </c>
      <c r="F6270" s="59" t="s">
        <v>5</v>
      </c>
      <c r="G6270" s="152" t="str">
        <f>VLOOKUP(D6270,sku归属!A:B,2,0)</f>
        <v>谭熹杰</v>
      </c>
    </row>
    <row r="6271" spans="1:13" s="59" customFormat="1" customHeight="1">
      <c r="A6271" s="59" t="s">
        <v>17058</v>
      </c>
      <c r="B6271" s="59" t="s">
        <v>17059</v>
      </c>
      <c r="C6271" s="59" t="s">
        <v>17060</v>
      </c>
      <c r="D6271" s="59" t="s">
        <v>18</v>
      </c>
      <c r="F6271" s="59" t="s">
        <v>5</v>
      </c>
      <c r="G6271" s="152" t="str">
        <f>VLOOKUP(D6271,sku归属!A:B,2,0)</f>
        <v>谭熹杰</v>
      </c>
    </row>
    <row r="6272" spans="1:13" s="59" customFormat="1" customHeight="1">
      <c r="A6272" s="59" t="s">
        <v>17061</v>
      </c>
      <c r="B6272" s="59" t="s">
        <v>17062</v>
      </c>
      <c r="C6272" s="59" t="s">
        <v>17063</v>
      </c>
      <c r="D6272" s="59" t="s">
        <v>21</v>
      </c>
      <c r="F6272" s="59" t="s">
        <v>5</v>
      </c>
      <c r="G6272" s="152" t="str">
        <f>VLOOKUP(D6272,sku归属!A:B,2,0)</f>
        <v>许梓渝</v>
      </c>
    </row>
    <row r="6273" spans="1:13" s="59" customFormat="1" customHeight="1">
      <c r="A6273" s="59" t="s">
        <v>17064</v>
      </c>
      <c r="B6273" s="59" t="s">
        <v>17065</v>
      </c>
      <c r="C6273" s="59" t="s">
        <v>16929</v>
      </c>
      <c r="D6273" s="59" t="s">
        <v>20</v>
      </c>
      <c r="F6273" s="59" t="s">
        <v>5</v>
      </c>
      <c r="G6273" s="152" t="str">
        <f>VLOOKUP(D6273,sku归属!A:B,2,0)</f>
        <v>莫美玉</v>
      </c>
    </row>
    <row r="6274" spans="1:13" s="59" customFormat="1" customHeight="1">
      <c r="A6274" s="59" t="s">
        <v>17066</v>
      </c>
      <c r="B6274" s="59" t="s">
        <v>17067</v>
      </c>
      <c r="C6274" s="59" t="s">
        <v>16927</v>
      </c>
      <c r="D6274" s="59" t="s">
        <v>20</v>
      </c>
      <c r="F6274" s="59" t="s">
        <v>5</v>
      </c>
      <c r="G6274" s="152" t="str">
        <f>VLOOKUP(D6274,sku归属!A:B,2,0)</f>
        <v>莫美玉</v>
      </c>
    </row>
    <row r="6275" spans="1:13" s="59" customFormat="1" customHeight="1">
      <c r="A6275" s="59" t="s">
        <v>17068</v>
      </c>
      <c r="B6275" s="59" t="s">
        <v>17069</v>
      </c>
      <c r="C6275" s="59" t="s">
        <v>16931</v>
      </c>
      <c r="D6275" s="59" t="s">
        <v>20</v>
      </c>
      <c r="F6275" s="59" t="s">
        <v>5</v>
      </c>
      <c r="G6275" s="152" t="str">
        <f>VLOOKUP(D6275,sku归属!A:B,2,0)</f>
        <v>莫美玉</v>
      </c>
    </row>
    <row r="6276" spans="1:13" s="59" customFormat="1" customHeight="1">
      <c r="A6276" s="59" t="s">
        <v>17070</v>
      </c>
      <c r="B6276" s="59" t="s">
        <v>17071</v>
      </c>
      <c r="C6276" s="59" t="s">
        <v>17072</v>
      </c>
      <c r="D6276" s="59">
        <v>809</v>
      </c>
      <c r="F6276" s="59" t="s">
        <v>5</v>
      </c>
      <c r="G6276" s="152" t="str">
        <f>VLOOKUP(D6276,sku归属!A:B,2,0)</f>
        <v>唐璇淑</v>
      </c>
    </row>
    <row r="6277" spans="1:13" s="59" customFormat="1" customHeight="1">
      <c r="A6277" s="59" t="s">
        <v>17073</v>
      </c>
      <c r="B6277" s="59" t="s">
        <v>17074</v>
      </c>
      <c r="C6277" s="59" t="s">
        <v>17075</v>
      </c>
      <c r="D6277" s="59">
        <v>809</v>
      </c>
      <c r="F6277" s="59" t="s">
        <v>5</v>
      </c>
      <c r="G6277" s="152" t="str">
        <f>VLOOKUP(D6277,sku归属!A:B,2,0)</f>
        <v>唐璇淑</v>
      </c>
    </row>
    <row r="6278" spans="1:13" s="59" customFormat="1" customHeight="1">
      <c r="A6278" s="59" t="s">
        <v>17076</v>
      </c>
      <c r="B6278" s="59" t="s">
        <v>17077</v>
      </c>
      <c r="C6278" s="59" t="s">
        <v>12908</v>
      </c>
      <c r="D6278" s="59">
        <v>809</v>
      </c>
      <c r="F6278" s="59" t="s">
        <v>5</v>
      </c>
      <c r="G6278" s="152" t="str">
        <f>VLOOKUP(D6278,sku归属!A:B,2,0)</f>
        <v>唐璇淑</v>
      </c>
    </row>
    <row r="6279" spans="1:13" s="59" customFormat="1" customHeight="1">
      <c r="A6279" s="59" t="s">
        <v>17078</v>
      </c>
      <c r="B6279" s="59" t="s">
        <v>17079</v>
      </c>
      <c r="C6279" s="59" t="s">
        <v>12905</v>
      </c>
      <c r="D6279" s="59">
        <v>809</v>
      </c>
      <c r="F6279" s="59" t="s">
        <v>5</v>
      </c>
      <c r="G6279" s="152" t="str">
        <f>VLOOKUP(D6279,sku归属!A:B,2,0)</f>
        <v>唐璇淑</v>
      </c>
    </row>
    <row r="6280" spans="1:13" s="59" customFormat="1" customHeight="1">
      <c r="A6280" s="59" t="s">
        <v>17080</v>
      </c>
      <c r="B6280" s="59" t="s">
        <v>17081</v>
      </c>
      <c r="C6280" s="59" t="s">
        <v>12902</v>
      </c>
      <c r="D6280" s="59">
        <v>809</v>
      </c>
      <c r="F6280" s="59" t="s">
        <v>5</v>
      </c>
      <c r="G6280" s="152" t="str">
        <f>VLOOKUP(D6280,sku归属!A:B,2,0)</f>
        <v>唐璇淑</v>
      </c>
    </row>
    <row r="6281" spans="1:13" s="59" customFormat="1" customHeight="1">
      <c r="A6281" s="59" t="s">
        <v>17082</v>
      </c>
      <c r="B6281" s="59" t="s">
        <v>17083</v>
      </c>
      <c r="C6281" s="59" t="s">
        <v>12899</v>
      </c>
      <c r="D6281" s="59">
        <v>809</v>
      </c>
      <c r="F6281" s="59" t="s">
        <v>5</v>
      </c>
      <c r="G6281" s="152" t="str">
        <f>VLOOKUP(D6281,sku归属!A:B,2,0)</f>
        <v>唐璇淑</v>
      </c>
    </row>
    <row r="6282" spans="1:13" s="59" customFormat="1" customHeight="1">
      <c r="A6282" s="59" t="s">
        <v>17084</v>
      </c>
      <c r="B6282" s="59" t="s">
        <v>17085</v>
      </c>
      <c r="C6282" s="59" t="s">
        <v>7692</v>
      </c>
      <c r="D6282" s="59" t="s">
        <v>23</v>
      </c>
      <c r="F6282" s="59" t="s">
        <v>5</v>
      </c>
      <c r="G6282" s="152" t="str">
        <f>VLOOKUP(D6282,sku归属!A:B,2,0)</f>
        <v>丁芳芳</v>
      </c>
    </row>
    <row r="6283" spans="1:13" s="59" customFormat="1" customHeight="1">
      <c r="A6283" s="59" t="s">
        <v>17086</v>
      </c>
      <c r="B6283" s="59" t="s">
        <v>17087</v>
      </c>
      <c r="C6283" s="59" t="s">
        <v>9151</v>
      </c>
      <c r="D6283" s="59" t="s">
        <v>20</v>
      </c>
      <c r="F6283" s="59" t="s">
        <v>5</v>
      </c>
      <c r="G6283" s="152" t="str">
        <f>VLOOKUP(D6283,sku归属!A:B,2,0)</f>
        <v>莫美玉</v>
      </c>
    </row>
    <row r="6284" spans="1:13" s="59" customFormat="1" customHeight="1">
      <c r="A6284" s="59" t="s">
        <v>17088</v>
      </c>
      <c r="B6284" s="59" t="s">
        <v>1057</v>
      </c>
      <c r="C6284" s="59" t="s">
        <v>16780</v>
      </c>
      <c r="D6284" s="59" t="s">
        <v>6</v>
      </c>
      <c r="F6284" s="59" t="s">
        <v>5</v>
      </c>
      <c r="G6284" s="152" t="str">
        <f>VLOOKUP(D6284,sku归属!A:B,2,0)</f>
        <v>莫美玉</v>
      </c>
    </row>
    <row r="6285" spans="1:13" s="59" customFormat="1" customHeight="1">
      <c r="A6285" s="59" t="s">
        <v>17089</v>
      </c>
      <c r="B6285" s="59" t="s">
        <v>1054</v>
      </c>
      <c r="C6285" s="59" t="s">
        <v>13267</v>
      </c>
      <c r="D6285" s="59" t="s">
        <v>6</v>
      </c>
      <c r="F6285" s="59" t="s">
        <v>5</v>
      </c>
      <c r="G6285" s="152" t="str">
        <f>VLOOKUP(D6285,sku归属!A:B,2,0)</f>
        <v>莫美玉</v>
      </c>
    </row>
    <row r="6286" spans="1:13" s="59" customFormat="1" customHeight="1">
      <c r="A6286" s="59" t="s">
        <v>17090</v>
      </c>
      <c r="B6286" s="59" t="s">
        <v>7631</v>
      </c>
      <c r="C6286" s="59" t="s">
        <v>16092</v>
      </c>
      <c r="D6286" s="59" t="s">
        <v>6</v>
      </c>
      <c r="F6286" s="59" t="s">
        <v>5</v>
      </c>
      <c r="G6286" s="152" t="str">
        <f>VLOOKUP(D6286,sku归属!A:B,2,0)</f>
        <v>莫美玉</v>
      </c>
    </row>
    <row r="6287" spans="1:13" s="59" customFormat="1" customHeight="1">
      <c r="A6287" s="59" t="s">
        <v>17091</v>
      </c>
      <c r="B6287" s="59" t="s">
        <v>7635</v>
      </c>
      <c r="C6287" s="59" t="s">
        <v>16095</v>
      </c>
      <c r="D6287" s="59" t="s">
        <v>6</v>
      </c>
      <c r="F6287" s="59" t="s">
        <v>5</v>
      </c>
      <c r="G6287" s="152" t="str">
        <f>VLOOKUP(D6287,sku归属!A:B,2,0)</f>
        <v>莫美玉</v>
      </c>
    </row>
    <row r="6288" spans="1:13" s="59" customFormat="1" customHeight="1">
      <c r="A6288" s="59" t="s">
        <v>17092</v>
      </c>
      <c r="B6288" s="59" t="s">
        <v>406</v>
      </c>
      <c r="C6288" s="59" t="s">
        <v>15588</v>
      </c>
      <c r="D6288" s="59" t="s">
        <v>6</v>
      </c>
      <c r="F6288" s="59" t="s">
        <v>5</v>
      </c>
      <c r="G6288" s="152" t="str">
        <f>VLOOKUP(D6288,sku归属!A:B,2,0)</f>
        <v>莫美玉</v>
      </c>
    </row>
    <row r="6289" spans="1:13" s="59" customFormat="1" customHeight="1">
      <c r="A6289" s="59" t="s">
        <v>17093</v>
      </c>
      <c r="B6289" s="59" t="s">
        <v>409</v>
      </c>
      <c r="C6289" s="59" t="s">
        <v>15591</v>
      </c>
      <c r="D6289" s="59" t="s">
        <v>6</v>
      </c>
      <c r="F6289" s="59" t="s">
        <v>5</v>
      </c>
      <c r="G6289" s="152" t="str">
        <f>VLOOKUP(D6289,sku归属!A:B,2,0)</f>
        <v>莫美玉</v>
      </c>
    </row>
    <row r="6290" spans="1:13" s="59" customFormat="1" customHeight="1">
      <c r="A6290" s="59" t="s">
        <v>17094</v>
      </c>
      <c r="B6290" s="59" t="s">
        <v>403</v>
      </c>
      <c r="C6290" s="59" t="s">
        <v>15585</v>
      </c>
      <c r="D6290" s="59" t="s">
        <v>6</v>
      </c>
      <c r="F6290" s="59" t="s">
        <v>5</v>
      </c>
      <c r="G6290" s="152" t="str">
        <f>VLOOKUP(D6290,sku归属!A:B,2,0)</f>
        <v>莫美玉</v>
      </c>
    </row>
    <row r="6291" spans="1:13" s="59" customFormat="1" customHeight="1">
      <c r="A6291" s="59" t="s">
        <v>17095</v>
      </c>
      <c r="B6291" s="59" t="s">
        <v>17096</v>
      </c>
      <c r="C6291" s="59" t="s">
        <v>16929</v>
      </c>
      <c r="D6291" s="59" t="s">
        <v>18</v>
      </c>
      <c r="F6291" s="59" t="s">
        <v>5</v>
      </c>
      <c r="G6291" s="152" t="str">
        <f>VLOOKUP(D6291,sku归属!A:B,2,0)</f>
        <v>谭熹杰</v>
      </c>
    </row>
    <row r="6292" spans="1:13" s="59" customFormat="1" customHeight="1">
      <c r="A6292" s="59" t="s">
        <v>17097</v>
      </c>
      <c r="B6292" s="59" t="s">
        <v>17098</v>
      </c>
      <c r="C6292" s="59" t="s">
        <v>16927</v>
      </c>
      <c r="D6292" s="59" t="s">
        <v>18</v>
      </c>
      <c r="F6292" s="59" t="s">
        <v>5</v>
      </c>
      <c r="G6292" s="152" t="str">
        <f>VLOOKUP(D6292,sku归属!A:B,2,0)</f>
        <v>谭熹杰</v>
      </c>
    </row>
    <row r="6293" spans="1:13" s="59" customFormat="1" customHeight="1">
      <c r="A6293" s="59" t="s">
        <v>17099</v>
      </c>
      <c r="B6293" s="59" t="s">
        <v>17100</v>
      </c>
      <c r="C6293" s="59" t="s">
        <v>16931</v>
      </c>
      <c r="D6293" s="59" t="s">
        <v>18</v>
      </c>
      <c r="F6293" s="59" t="s">
        <v>5</v>
      </c>
      <c r="G6293" s="152" t="str">
        <f>VLOOKUP(D6293,sku归属!A:B,2,0)</f>
        <v>谭熹杰</v>
      </c>
    </row>
    <row r="6294" spans="1:13" s="59" customFormat="1" customHeight="1">
      <c r="A6294" s="59" t="s">
        <v>17101</v>
      </c>
      <c r="B6294" s="59" t="s">
        <v>17102</v>
      </c>
      <c r="C6294" s="59" t="s">
        <v>16929</v>
      </c>
      <c r="D6294" s="59">
        <v>801</v>
      </c>
      <c r="F6294" s="59" t="s">
        <v>5</v>
      </c>
      <c r="G6294" s="152" t="str">
        <f>VLOOKUP(D6294,sku归属!A:B,2,0)</f>
        <v>丁芳芳</v>
      </c>
    </row>
    <row r="6295" spans="1:13" s="59" customFormat="1" customHeight="1">
      <c r="A6295" s="59" t="s">
        <v>17103</v>
      </c>
      <c r="B6295" s="59" t="s">
        <v>17104</v>
      </c>
      <c r="C6295" s="59" t="s">
        <v>17105</v>
      </c>
      <c r="D6295" s="59" t="s">
        <v>21</v>
      </c>
      <c r="F6295" s="59" t="s">
        <v>5</v>
      </c>
      <c r="G6295" s="152" t="str">
        <f>VLOOKUP(D6295,sku归属!A:B,2,0)</f>
        <v>许梓渝</v>
      </c>
    </row>
    <row r="6296" spans="1:13" s="59" customFormat="1" customHeight="1">
      <c r="A6296" s="59" t="s">
        <v>17106</v>
      </c>
      <c r="B6296" s="59" t="s">
        <v>17107</v>
      </c>
      <c r="C6296" s="59" t="s">
        <v>17108</v>
      </c>
      <c r="D6296" s="59" t="s">
        <v>21</v>
      </c>
      <c r="F6296" s="59" t="s">
        <v>5</v>
      </c>
      <c r="G6296" s="152" t="str">
        <f>VLOOKUP(D6296,sku归属!A:B,2,0)</f>
        <v>许梓渝</v>
      </c>
    </row>
    <row r="6297" spans="1:13" s="59" customFormat="1" customHeight="1">
      <c r="A6297" s="59" t="s">
        <v>17109</v>
      </c>
      <c r="B6297" s="59" t="s">
        <v>17110</v>
      </c>
      <c r="C6297" s="59" t="s">
        <v>3769</v>
      </c>
      <c r="D6297" s="59">
        <v>809</v>
      </c>
      <c r="F6297" s="59" t="s">
        <v>5</v>
      </c>
      <c r="G6297" s="152" t="str">
        <f>VLOOKUP(D6297,sku归属!A:B,2,0)</f>
        <v>唐璇淑</v>
      </c>
    </row>
    <row r="6298" spans="1:13" s="59" customFormat="1" customHeight="1">
      <c r="A6298" s="59" t="s">
        <v>17111</v>
      </c>
      <c r="B6298" s="59" t="s">
        <v>17112</v>
      </c>
      <c r="C6298" s="59" t="s">
        <v>1617</v>
      </c>
      <c r="D6298" s="59">
        <v>809</v>
      </c>
      <c r="F6298" s="59" t="s">
        <v>5</v>
      </c>
      <c r="G6298" s="152" t="str">
        <f>VLOOKUP(D6298,sku归属!A:B,2,0)</f>
        <v>唐璇淑</v>
      </c>
    </row>
    <row r="6299" spans="1:13" s="59" customFormat="1" customHeight="1">
      <c r="A6299" s="59" t="s">
        <v>17113</v>
      </c>
      <c r="B6299" s="59" t="s">
        <v>17114</v>
      </c>
      <c r="C6299" s="59" t="s">
        <v>1393</v>
      </c>
      <c r="D6299" s="59">
        <v>809</v>
      </c>
      <c r="F6299" s="59" t="s">
        <v>5</v>
      </c>
      <c r="G6299" s="152" t="str">
        <f>VLOOKUP(D6299,sku归属!A:B,2,0)</f>
        <v>唐璇淑</v>
      </c>
    </row>
    <row r="6300" spans="1:13" s="59" customFormat="1" customHeight="1">
      <c r="A6300" s="59" t="s">
        <v>17115</v>
      </c>
      <c r="B6300" s="59" t="s">
        <v>17116</v>
      </c>
      <c r="C6300" s="59" t="s">
        <v>7927</v>
      </c>
      <c r="D6300" s="59" t="s">
        <v>23</v>
      </c>
      <c r="F6300" s="59" t="s">
        <v>5</v>
      </c>
      <c r="G6300" s="152" t="str">
        <f>VLOOKUP(D6300,sku归属!A:B,2,0)</f>
        <v>丁芳芳</v>
      </c>
    </row>
    <row r="6301" spans="1:13" s="59" customFormat="1" customHeight="1">
      <c r="A6301" s="59" t="s">
        <v>17117</v>
      </c>
      <c r="B6301" s="59" t="s">
        <v>17118</v>
      </c>
      <c r="C6301" s="59" t="s">
        <v>16234</v>
      </c>
      <c r="D6301" s="59" t="s">
        <v>18</v>
      </c>
      <c r="F6301" s="59" t="s">
        <v>5</v>
      </c>
      <c r="G6301" s="152" t="str">
        <f>VLOOKUP(D6301,sku归属!A:B,2,0)</f>
        <v>谭熹杰</v>
      </c>
    </row>
    <row r="6302" spans="1:13" s="59" customFormat="1" customHeight="1">
      <c r="A6302" s="59" t="s">
        <v>17119</v>
      </c>
      <c r="B6302" s="59" t="s">
        <v>17120</v>
      </c>
      <c r="C6302" s="59" t="s">
        <v>17121</v>
      </c>
      <c r="D6302" s="59" t="s">
        <v>20</v>
      </c>
      <c r="F6302" s="59" t="s">
        <v>5</v>
      </c>
      <c r="G6302" s="152" t="str">
        <f>VLOOKUP(D6302,sku归属!A:B,2,0)</f>
        <v>莫美玉</v>
      </c>
    </row>
    <row r="6303" spans="1:13" s="59" customFormat="1" customHeight="1">
      <c r="A6303" s="59" t="s">
        <v>17122</v>
      </c>
      <c r="B6303" s="59" t="s">
        <v>17123</v>
      </c>
      <c r="C6303" s="59" t="s">
        <v>17124</v>
      </c>
      <c r="D6303" s="59" t="s">
        <v>20</v>
      </c>
      <c r="F6303" s="59" t="s">
        <v>5</v>
      </c>
      <c r="G6303" s="152" t="str">
        <f>VLOOKUP(D6303,sku归属!A:B,2,0)</f>
        <v>莫美玉</v>
      </c>
    </row>
    <row r="6304" spans="1:13" s="59" customFormat="1" customHeight="1">
      <c r="A6304" s="59" t="s">
        <v>17125</v>
      </c>
      <c r="B6304" s="59" t="s">
        <v>17126</v>
      </c>
      <c r="C6304" s="59" t="s">
        <v>17127</v>
      </c>
      <c r="D6304" s="59" t="s">
        <v>21</v>
      </c>
      <c r="F6304" s="59" t="s">
        <v>5</v>
      </c>
      <c r="G6304" s="152" t="str">
        <f>VLOOKUP(D6304,sku归属!A:B,2,0)</f>
        <v>许梓渝</v>
      </c>
    </row>
    <row r="6305" spans="1:13" s="59" customFormat="1" customHeight="1">
      <c r="A6305" s="59" t="s">
        <v>17128</v>
      </c>
      <c r="B6305" s="59" t="s">
        <v>17129</v>
      </c>
      <c r="C6305" s="59" t="s">
        <v>17130</v>
      </c>
      <c r="D6305" s="59" t="s">
        <v>21</v>
      </c>
      <c r="F6305" s="59" t="s">
        <v>5</v>
      </c>
      <c r="G6305" s="152" t="str">
        <f>VLOOKUP(D6305,sku归属!A:B,2,0)</f>
        <v>许梓渝</v>
      </c>
    </row>
    <row r="6306" spans="1:13" s="59" customFormat="1" customHeight="1">
      <c r="A6306" s="59" t="s">
        <v>17131</v>
      </c>
      <c r="B6306" s="59" t="s">
        <v>17132</v>
      </c>
      <c r="C6306" s="59" t="s">
        <v>17133</v>
      </c>
      <c r="D6306" s="59" t="s">
        <v>6</v>
      </c>
      <c r="F6306" s="59" t="s">
        <v>5</v>
      </c>
      <c r="G6306" s="152" t="str">
        <f>VLOOKUP(D6306,sku归属!A:B,2,0)</f>
        <v>莫美玉</v>
      </c>
    </row>
    <row r="6307" spans="1:13" s="59" customFormat="1" customHeight="1">
      <c r="A6307" s="59" t="s">
        <v>17134</v>
      </c>
      <c r="B6307" s="59" t="s">
        <v>17135</v>
      </c>
      <c r="C6307" s="59" t="s">
        <v>12737</v>
      </c>
      <c r="D6307" s="59" t="s">
        <v>6</v>
      </c>
      <c r="F6307" s="59" t="s">
        <v>5</v>
      </c>
      <c r="G6307" s="152" t="str">
        <f>VLOOKUP(D6307,sku归属!A:B,2,0)</f>
        <v>莫美玉</v>
      </c>
    </row>
    <row r="6308" spans="1:13" s="59" customFormat="1" customHeight="1">
      <c r="A6308" s="59" t="s">
        <v>17136</v>
      </c>
      <c r="B6308" s="59" t="s">
        <v>17137</v>
      </c>
      <c r="C6308" s="59" t="s">
        <v>17138</v>
      </c>
      <c r="D6308" s="59" t="s">
        <v>6</v>
      </c>
      <c r="F6308" s="59" t="s">
        <v>5</v>
      </c>
      <c r="G6308" s="152" t="str">
        <f>VLOOKUP(D6308,sku归属!A:B,2,0)</f>
        <v>莫美玉</v>
      </c>
    </row>
    <row r="6309" spans="1:13" s="59" customFormat="1" customHeight="1">
      <c r="A6309" s="59" t="s">
        <v>17139</v>
      </c>
      <c r="B6309" s="59" t="s">
        <v>17140</v>
      </c>
      <c r="C6309" s="59" t="s">
        <v>17141</v>
      </c>
      <c r="D6309" s="59" t="s">
        <v>6</v>
      </c>
      <c r="F6309" s="59" t="s">
        <v>5</v>
      </c>
      <c r="G6309" s="152" t="str">
        <f>VLOOKUP(D6309,sku归属!A:B,2,0)</f>
        <v>莫美玉</v>
      </c>
    </row>
    <row r="6310" spans="1:13" s="59" customFormat="1" customHeight="1">
      <c r="A6310" s="59" t="s">
        <v>17142</v>
      </c>
      <c r="B6310" s="59" t="s">
        <v>17143</v>
      </c>
      <c r="C6310" s="59" t="s">
        <v>17144</v>
      </c>
      <c r="D6310" s="59" t="s">
        <v>18</v>
      </c>
      <c r="F6310" s="59" t="s">
        <v>5</v>
      </c>
      <c r="G6310" s="152" t="str">
        <f>VLOOKUP(D6310,sku归属!A:B,2,0)</f>
        <v>谭熹杰</v>
      </c>
    </row>
    <row r="6311" spans="1:13" s="59" customFormat="1" customHeight="1">
      <c r="A6311" s="59" t="s">
        <v>17145</v>
      </c>
      <c r="B6311" s="59" t="s">
        <v>17146</v>
      </c>
      <c r="C6311" s="59" t="s">
        <v>17147</v>
      </c>
      <c r="D6311" s="59" t="s">
        <v>18</v>
      </c>
      <c r="F6311" s="59" t="s">
        <v>5</v>
      </c>
      <c r="G6311" s="152" t="str">
        <f>VLOOKUP(D6311,sku归属!A:B,2,0)</f>
        <v>谭熹杰</v>
      </c>
    </row>
    <row r="6312" spans="1:13" s="59" customFormat="1" customHeight="1">
      <c r="A6312" s="59" t="s">
        <v>17148</v>
      </c>
      <c r="B6312" s="59" t="s">
        <v>17149</v>
      </c>
      <c r="C6312" s="59" t="s">
        <v>17150</v>
      </c>
      <c r="D6312" s="59" t="s">
        <v>18</v>
      </c>
      <c r="F6312" s="59" t="s">
        <v>5</v>
      </c>
      <c r="G6312" s="152" t="str">
        <f>VLOOKUP(D6312,sku归属!A:B,2,0)</f>
        <v>谭熹杰</v>
      </c>
    </row>
    <row r="6313" spans="1:13" s="59" customFormat="1" customHeight="1">
      <c r="A6313" s="59" t="s">
        <v>17151</v>
      </c>
      <c r="B6313" s="59" t="s">
        <v>17152</v>
      </c>
      <c r="C6313" s="59" t="s">
        <v>17153</v>
      </c>
      <c r="D6313" s="59" t="s">
        <v>18</v>
      </c>
      <c r="F6313" s="59" t="s">
        <v>5</v>
      </c>
      <c r="G6313" s="152" t="str">
        <f>VLOOKUP(D6313,sku归属!A:B,2,0)</f>
        <v>谭熹杰</v>
      </c>
    </row>
    <row r="6314" spans="1:13" s="59" customFormat="1" customHeight="1">
      <c r="A6314" s="59" t="s">
        <v>17154</v>
      </c>
      <c r="B6314" s="59" t="s">
        <v>17155</v>
      </c>
      <c r="C6314" s="59" t="s">
        <v>15482</v>
      </c>
      <c r="D6314" s="59">
        <v>806</v>
      </c>
      <c r="F6314" s="59" t="s">
        <v>5</v>
      </c>
      <c r="G6314" s="152" t="str">
        <f>VLOOKUP(D6314,sku归属!A:B,2,0)</f>
        <v>欧阳博文</v>
      </c>
    </row>
    <row r="6315" spans="1:13" s="59" customFormat="1" customHeight="1">
      <c r="A6315" s="59" t="s">
        <v>17156</v>
      </c>
      <c r="B6315" s="59" t="s">
        <v>17157</v>
      </c>
      <c r="C6315" s="59" t="s">
        <v>17158</v>
      </c>
      <c r="D6315" s="59">
        <v>806</v>
      </c>
      <c r="F6315" s="59" t="s">
        <v>5</v>
      </c>
      <c r="G6315" s="152" t="str">
        <f>VLOOKUP(D6315,sku归属!A:B,2,0)</f>
        <v>欧阳博文</v>
      </c>
    </row>
    <row r="6316" spans="1:13" s="59" customFormat="1" customHeight="1">
      <c r="A6316" s="59" t="s">
        <v>17159</v>
      </c>
      <c r="B6316" s="59" t="s">
        <v>17160</v>
      </c>
      <c r="C6316" s="59" t="s">
        <v>17161</v>
      </c>
      <c r="D6316" s="59">
        <v>806</v>
      </c>
      <c r="F6316" s="59" t="s">
        <v>5</v>
      </c>
      <c r="G6316" s="152" t="str">
        <f>VLOOKUP(D6316,sku归属!A:B,2,0)</f>
        <v>欧阳博文</v>
      </c>
    </row>
    <row r="6317" spans="1:13" s="59" customFormat="1" customHeight="1">
      <c r="A6317" s="59" t="s">
        <v>17162</v>
      </c>
      <c r="B6317" s="59" t="s">
        <v>17163</v>
      </c>
      <c r="C6317" s="59" t="s">
        <v>17164</v>
      </c>
      <c r="D6317" s="59">
        <v>806</v>
      </c>
      <c r="F6317" s="59" t="s">
        <v>5</v>
      </c>
      <c r="G6317" s="152" t="str">
        <f>VLOOKUP(D6317,sku归属!A:B,2,0)</f>
        <v>欧阳博文</v>
      </c>
    </row>
    <row r="6318" spans="1:13" s="59" customFormat="1" customHeight="1">
      <c r="A6318" s="59" t="s">
        <v>17165</v>
      </c>
      <c r="B6318" s="59" t="s">
        <v>17166</v>
      </c>
      <c r="C6318" s="59" t="s">
        <v>17167</v>
      </c>
      <c r="D6318" s="59">
        <v>806</v>
      </c>
      <c r="F6318" s="59" t="s">
        <v>5</v>
      </c>
      <c r="G6318" s="152" t="str">
        <f>VLOOKUP(D6318,sku归属!A:B,2,0)</f>
        <v>欧阳博文</v>
      </c>
    </row>
    <row r="6319" spans="1:13" s="59" customFormat="1" customHeight="1">
      <c r="A6319" s="59" t="s">
        <v>17168</v>
      </c>
      <c r="B6319" s="59" t="s">
        <v>17169</v>
      </c>
      <c r="C6319" s="59" t="s">
        <v>17170</v>
      </c>
      <c r="D6319" s="59">
        <v>806</v>
      </c>
      <c r="F6319" s="59" t="s">
        <v>5</v>
      </c>
      <c r="G6319" s="152" t="str">
        <f>VLOOKUP(D6319,sku归属!A:B,2,0)</f>
        <v>欧阳博文</v>
      </c>
    </row>
    <row r="6320" spans="1:13" s="59" customFormat="1" customHeight="1">
      <c r="A6320" s="59" t="s">
        <v>17171</v>
      </c>
      <c r="B6320" s="59" t="s">
        <v>17172</v>
      </c>
      <c r="C6320" s="59" t="s">
        <v>17173</v>
      </c>
      <c r="D6320" s="59">
        <v>806</v>
      </c>
      <c r="F6320" s="59" t="s">
        <v>5</v>
      </c>
      <c r="G6320" s="152" t="str">
        <f>VLOOKUP(D6320,sku归属!A:B,2,0)</f>
        <v>欧阳博文</v>
      </c>
    </row>
    <row r="6321" spans="1:13" s="59" customFormat="1" customHeight="1">
      <c r="A6321" s="59" t="s">
        <v>17174</v>
      </c>
      <c r="B6321" s="59" t="s">
        <v>17175</v>
      </c>
      <c r="C6321" s="59" t="s">
        <v>17176</v>
      </c>
      <c r="D6321" s="59">
        <v>806</v>
      </c>
      <c r="F6321" s="59" t="s">
        <v>5</v>
      </c>
      <c r="G6321" s="152" t="str">
        <f>VLOOKUP(D6321,sku归属!A:B,2,0)</f>
        <v>欧阳博文</v>
      </c>
    </row>
    <row r="6322" spans="1:13" s="59" customFormat="1" customHeight="1">
      <c r="A6322" s="59" t="s">
        <v>17177</v>
      </c>
      <c r="B6322" s="59" t="s">
        <v>17178</v>
      </c>
      <c r="C6322" s="59" t="s">
        <v>17179</v>
      </c>
      <c r="D6322" s="59">
        <v>806</v>
      </c>
      <c r="F6322" s="59" t="s">
        <v>5</v>
      </c>
      <c r="G6322" s="152" t="str">
        <f>VLOOKUP(D6322,sku归属!A:B,2,0)</f>
        <v>欧阳博文</v>
      </c>
    </row>
    <row r="6323" spans="1:13" s="59" customFormat="1" customHeight="1">
      <c r="A6323" s="59" t="s">
        <v>17180</v>
      </c>
      <c r="B6323" s="59" t="s">
        <v>17181</v>
      </c>
      <c r="C6323" s="59" t="s">
        <v>17182</v>
      </c>
      <c r="D6323" s="59">
        <v>806</v>
      </c>
      <c r="F6323" s="59" t="s">
        <v>5</v>
      </c>
      <c r="G6323" s="152" t="str">
        <f>VLOOKUP(D6323,sku归属!A:B,2,0)</f>
        <v>欧阳博文</v>
      </c>
    </row>
    <row r="6324" spans="1:13" s="59" customFormat="1" customHeight="1">
      <c r="A6324" s="59" t="s">
        <v>17183</v>
      </c>
      <c r="B6324" s="59" t="s">
        <v>17184</v>
      </c>
      <c r="C6324" s="59" t="s">
        <v>17185</v>
      </c>
      <c r="D6324" s="59">
        <v>806</v>
      </c>
      <c r="F6324" s="59" t="s">
        <v>5</v>
      </c>
      <c r="G6324" s="152" t="str">
        <f>VLOOKUP(D6324,sku归属!A:B,2,0)</f>
        <v>欧阳博文</v>
      </c>
    </row>
    <row r="6325" spans="1:13" s="59" customFormat="1" customHeight="1">
      <c r="A6325" s="59" t="s">
        <v>17186</v>
      </c>
      <c r="B6325" s="59" t="s">
        <v>17187</v>
      </c>
      <c r="C6325" s="59" t="s">
        <v>17188</v>
      </c>
      <c r="D6325" s="59">
        <v>806</v>
      </c>
      <c r="F6325" s="59" t="s">
        <v>5</v>
      </c>
      <c r="G6325" s="152" t="str">
        <f>VLOOKUP(D6325,sku归属!A:B,2,0)</f>
        <v>欧阳博文</v>
      </c>
    </row>
    <row r="6326" spans="1:13" s="59" customFormat="1" customHeight="1">
      <c r="A6326" s="59" t="s">
        <v>17189</v>
      </c>
      <c r="B6326" s="59" t="s">
        <v>17190</v>
      </c>
      <c r="C6326" s="59" t="s">
        <v>17191</v>
      </c>
      <c r="D6326" s="59">
        <v>806</v>
      </c>
      <c r="F6326" s="59" t="s">
        <v>5</v>
      </c>
      <c r="G6326" s="152" t="str">
        <f>VLOOKUP(D6326,sku归属!A:B,2,0)</f>
        <v>欧阳博文</v>
      </c>
    </row>
    <row r="6327" spans="1:13" s="59" customFormat="1" customHeight="1">
      <c r="A6327" s="59" t="s">
        <v>17192</v>
      </c>
      <c r="B6327" s="59" t="s">
        <v>17193</v>
      </c>
      <c r="C6327" s="59" t="s">
        <v>17194</v>
      </c>
      <c r="D6327" s="59">
        <v>806</v>
      </c>
      <c r="F6327" s="59" t="s">
        <v>5</v>
      </c>
      <c r="G6327" s="152" t="str">
        <f>VLOOKUP(D6327,sku归属!A:B,2,0)</f>
        <v>欧阳博文</v>
      </c>
    </row>
    <row r="6328" spans="1:13" s="59" customFormat="1" customHeight="1">
      <c r="A6328" s="59" t="s">
        <v>17195</v>
      </c>
      <c r="B6328" s="59" t="s">
        <v>17196</v>
      </c>
      <c r="C6328" s="59" t="s">
        <v>17197</v>
      </c>
      <c r="D6328" s="59">
        <v>806</v>
      </c>
      <c r="F6328" s="59" t="s">
        <v>5</v>
      </c>
      <c r="G6328" s="152" t="str">
        <f>VLOOKUP(D6328,sku归属!A:B,2,0)</f>
        <v>欧阳博文</v>
      </c>
    </row>
    <row r="6329" spans="1:13" s="59" customFormat="1" customHeight="1">
      <c r="A6329" s="59" t="s">
        <v>17198</v>
      </c>
      <c r="B6329" s="59" t="s">
        <v>17199</v>
      </c>
      <c r="C6329" s="59" t="s">
        <v>17200</v>
      </c>
      <c r="D6329" s="59">
        <v>806</v>
      </c>
      <c r="F6329" s="59" t="s">
        <v>5</v>
      </c>
      <c r="G6329" s="152" t="str">
        <f>VLOOKUP(D6329,sku归属!A:B,2,0)</f>
        <v>欧阳博文</v>
      </c>
    </row>
    <row r="6330" spans="1:13" s="59" customFormat="1" customHeight="1">
      <c r="A6330" s="59" t="s">
        <v>17201</v>
      </c>
      <c r="B6330" s="59" t="s">
        <v>17202</v>
      </c>
      <c r="C6330" s="59" t="s">
        <v>17203</v>
      </c>
      <c r="D6330" s="59">
        <v>806</v>
      </c>
      <c r="F6330" s="59" t="s">
        <v>5</v>
      </c>
      <c r="G6330" s="152" t="str">
        <f>VLOOKUP(D6330,sku归属!A:B,2,0)</f>
        <v>欧阳博文</v>
      </c>
    </row>
    <row r="6331" spans="1:13" s="59" customFormat="1" customHeight="1">
      <c r="A6331" s="59" t="s">
        <v>17204</v>
      </c>
      <c r="B6331" s="59" t="s">
        <v>17205</v>
      </c>
      <c r="C6331" s="59" t="s">
        <v>17206</v>
      </c>
      <c r="D6331" s="59">
        <v>806</v>
      </c>
      <c r="F6331" s="59" t="s">
        <v>5</v>
      </c>
      <c r="G6331" s="152" t="str">
        <f>VLOOKUP(D6331,sku归属!A:B,2,0)</f>
        <v>欧阳博文</v>
      </c>
    </row>
    <row r="6332" spans="1:13" s="59" customFormat="1" customHeight="1">
      <c r="A6332" s="59" t="s">
        <v>17207</v>
      </c>
      <c r="B6332" s="59" t="s">
        <v>17208</v>
      </c>
      <c r="C6332" s="59" t="s">
        <v>17209</v>
      </c>
      <c r="D6332" s="59">
        <v>806</v>
      </c>
      <c r="F6332" s="59" t="s">
        <v>5</v>
      </c>
      <c r="G6332" s="152" t="str">
        <f>VLOOKUP(D6332,sku归属!A:B,2,0)</f>
        <v>欧阳博文</v>
      </c>
    </row>
    <row r="6333" spans="1:13" s="59" customFormat="1" customHeight="1">
      <c r="A6333" s="59" t="s">
        <v>17210</v>
      </c>
      <c r="B6333" s="59" t="s">
        <v>17211</v>
      </c>
      <c r="C6333" s="59" t="s">
        <v>17212</v>
      </c>
      <c r="D6333" s="59">
        <v>806</v>
      </c>
      <c r="F6333" s="59" t="s">
        <v>5</v>
      </c>
      <c r="G6333" s="152" t="str">
        <f>VLOOKUP(D6333,sku归属!A:B,2,0)</f>
        <v>欧阳博文</v>
      </c>
    </row>
    <row r="6334" spans="1:13" s="59" customFormat="1" customHeight="1">
      <c r="A6334" s="59" t="s">
        <v>17213</v>
      </c>
      <c r="B6334" s="59" t="s">
        <v>17214</v>
      </c>
      <c r="C6334" s="59" t="s">
        <v>17215</v>
      </c>
      <c r="D6334" s="59">
        <v>806</v>
      </c>
      <c r="F6334" s="59" t="s">
        <v>5</v>
      </c>
      <c r="G6334" s="152" t="str">
        <f>VLOOKUP(D6334,sku归属!A:B,2,0)</f>
        <v>欧阳博文</v>
      </c>
    </row>
    <row r="6335" spans="1:13" s="59" customFormat="1" customHeight="1">
      <c r="A6335" s="59" t="s">
        <v>17216</v>
      </c>
      <c r="B6335" s="59" t="s">
        <v>17217</v>
      </c>
      <c r="C6335" s="59" t="s">
        <v>17218</v>
      </c>
      <c r="D6335" s="59">
        <v>806</v>
      </c>
      <c r="F6335" s="59" t="s">
        <v>5</v>
      </c>
      <c r="G6335" s="152" t="str">
        <f>VLOOKUP(D6335,sku归属!A:B,2,0)</f>
        <v>欧阳博文</v>
      </c>
    </row>
    <row r="6336" spans="1:13" s="59" customFormat="1" customHeight="1">
      <c r="A6336" s="59" t="s">
        <v>17219</v>
      </c>
      <c r="B6336" s="59" t="s">
        <v>17220</v>
      </c>
      <c r="C6336" s="59" t="s">
        <v>17221</v>
      </c>
      <c r="D6336" s="59">
        <v>806</v>
      </c>
      <c r="F6336" s="59" t="s">
        <v>5</v>
      </c>
      <c r="G6336" s="152" t="str">
        <f>VLOOKUP(D6336,sku归属!A:B,2,0)</f>
        <v>欧阳博文</v>
      </c>
    </row>
    <row r="6337" spans="1:13" s="59" customFormat="1" customHeight="1">
      <c r="A6337" s="59" t="s">
        <v>17222</v>
      </c>
      <c r="B6337" s="59" t="s">
        <v>17223</v>
      </c>
      <c r="C6337" s="59" t="s">
        <v>17224</v>
      </c>
      <c r="D6337" s="59">
        <v>806</v>
      </c>
      <c r="F6337" s="59" t="s">
        <v>5</v>
      </c>
      <c r="G6337" s="152" t="str">
        <f>VLOOKUP(D6337,sku归属!A:B,2,0)</f>
        <v>欧阳博文</v>
      </c>
    </row>
    <row r="6338" spans="1:13" s="59" customFormat="1" customHeight="1">
      <c r="A6338" s="59" t="s">
        <v>17225</v>
      </c>
      <c r="B6338" s="59" t="s">
        <v>17226</v>
      </c>
      <c r="C6338" s="59" t="s">
        <v>17227</v>
      </c>
      <c r="D6338" s="59">
        <v>806</v>
      </c>
      <c r="F6338" s="59" t="s">
        <v>5</v>
      </c>
      <c r="G6338" s="152" t="str">
        <f>VLOOKUP(D6338,sku归属!A:B,2,0)</f>
        <v>欧阳博文</v>
      </c>
    </row>
    <row r="6339" spans="1:13" s="59" customFormat="1" customHeight="1">
      <c r="A6339" s="59" t="s">
        <v>17228</v>
      </c>
      <c r="B6339" s="59" t="s">
        <v>17229</v>
      </c>
      <c r="C6339" s="59" t="s">
        <v>13091</v>
      </c>
      <c r="D6339" s="59">
        <v>806</v>
      </c>
      <c r="F6339" s="59" t="s">
        <v>5</v>
      </c>
      <c r="G6339" s="152" t="str">
        <f>VLOOKUP(D6339,sku归属!A:B,2,0)</f>
        <v>欧阳博文</v>
      </c>
    </row>
    <row r="6340" spans="1:13" s="59" customFormat="1" customHeight="1">
      <c r="A6340" s="59" t="s">
        <v>17230</v>
      </c>
      <c r="B6340" s="59" t="s">
        <v>17231</v>
      </c>
      <c r="C6340" s="59" t="s">
        <v>17232</v>
      </c>
      <c r="D6340" s="59">
        <v>806</v>
      </c>
      <c r="F6340" s="59" t="s">
        <v>5</v>
      </c>
      <c r="G6340" s="152" t="str">
        <f>VLOOKUP(D6340,sku归属!A:B,2,0)</f>
        <v>欧阳博文</v>
      </c>
    </row>
    <row r="6341" spans="1:13" s="59" customFormat="1" customHeight="1">
      <c r="A6341" s="59" t="s">
        <v>17233</v>
      </c>
      <c r="B6341" s="59" t="s">
        <v>17234</v>
      </c>
      <c r="C6341" s="59" t="s">
        <v>17235</v>
      </c>
      <c r="D6341" s="59">
        <v>806</v>
      </c>
      <c r="F6341" s="59" t="s">
        <v>5</v>
      </c>
      <c r="G6341" s="152" t="str">
        <f>VLOOKUP(D6341,sku归属!A:B,2,0)</f>
        <v>欧阳博文</v>
      </c>
    </row>
    <row r="6342" spans="1:13" s="59" customFormat="1" customHeight="1">
      <c r="A6342" s="59" t="s">
        <v>17236</v>
      </c>
      <c r="B6342" s="59" t="s">
        <v>17237</v>
      </c>
      <c r="C6342" s="59" t="s">
        <v>17238</v>
      </c>
      <c r="D6342" s="59">
        <v>806</v>
      </c>
      <c r="F6342" s="59" t="s">
        <v>5</v>
      </c>
      <c r="G6342" s="152" t="str">
        <f>VLOOKUP(D6342,sku归属!A:B,2,0)</f>
        <v>欧阳博文</v>
      </c>
    </row>
    <row r="6343" spans="1:13" s="59" customFormat="1" customHeight="1">
      <c r="A6343" s="59" t="s">
        <v>17239</v>
      </c>
      <c r="B6343" s="59" t="s">
        <v>17240</v>
      </c>
      <c r="C6343" s="59" t="s">
        <v>17241</v>
      </c>
      <c r="D6343" s="59">
        <v>806</v>
      </c>
      <c r="F6343" s="59" t="s">
        <v>5</v>
      </c>
      <c r="G6343" s="152" t="str">
        <f>VLOOKUP(D6343,sku归属!A:B,2,0)</f>
        <v>欧阳博文</v>
      </c>
    </row>
    <row r="6344" spans="1:13" s="59" customFormat="1" customHeight="1">
      <c r="A6344" s="59" t="s">
        <v>17242</v>
      </c>
      <c r="B6344" s="59" t="s">
        <v>17243</v>
      </c>
      <c r="C6344" s="59" t="s">
        <v>17244</v>
      </c>
      <c r="D6344" s="59">
        <v>806</v>
      </c>
      <c r="F6344" s="59" t="s">
        <v>5</v>
      </c>
      <c r="G6344" s="152" t="str">
        <f>VLOOKUP(D6344,sku归属!A:B,2,0)</f>
        <v>欧阳博文</v>
      </c>
    </row>
    <row r="6345" spans="1:13" s="59" customFormat="1" customHeight="1">
      <c r="A6345" s="59" t="s">
        <v>17245</v>
      </c>
      <c r="B6345" s="59" t="s">
        <v>17246</v>
      </c>
      <c r="C6345" s="59" t="s">
        <v>13267</v>
      </c>
      <c r="D6345" s="59" t="s">
        <v>18</v>
      </c>
      <c r="F6345" s="59" t="s">
        <v>5</v>
      </c>
      <c r="G6345" s="152" t="str">
        <f>VLOOKUP(D6345,sku归属!A:B,2,0)</f>
        <v>谭熹杰</v>
      </c>
    </row>
    <row r="6346" spans="1:13" s="59" customFormat="1" customHeight="1">
      <c r="A6346" s="59" t="s">
        <v>17247</v>
      </c>
      <c r="B6346" s="59" t="s">
        <v>17248</v>
      </c>
      <c r="C6346" s="59" t="s">
        <v>16780</v>
      </c>
      <c r="D6346" s="59" t="s">
        <v>18</v>
      </c>
      <c r="F6346" s="59" t="s">
        <v>5</v>
      </c>
      <c r="G6346" s="152" t="str">
        <f>VLOOKUP(D6346,sku归属!A:B,2,0)</f>
        <v>谭熹杰</v>
      </c>
    </row>
    <row r="6347" spans="1:13" s="59" customFormat="1" customHeight="1">
      <c r="A6347" s="59" t="s">
        <v>17249</v>
      </c>
      <c r="B6347" s="59" t="s">
        <v>17250</v>
      </c>
      <c r="C6347" s="59" t="s">
        <v>17251</v>
      </c>
      <c r="D6347" s="59" t="s">
        <v>21</v>
      </c>
      <c r="F6347" s="59" t="s">
        <v>5</v>
      </c>
      <c r="G6347" s="152" t="str">
        <f>VLOOKUP(D6347,sku归属!A:B,2,0)</f>
        <v>许梓渝</v>
      </c>
    </row>
    <row r="6348" spans="1:13" s="59" customFormat="1" customHeight="1">
      <c r="A6348" s="59" t="s">
        <v>17252</v>
      </c>
      <c r="B6348" s="59" t="s">
        <v>17253</v>
      </c>
      <c r="C6348" s="59" t="s">
        <v>17254</v>
      </c>
      <c r="D6348" s="59" t="s">
        <v>21</v>
      </c>
      <c r="F6348" s="59" t="s">
        <v>5</v>
      </c>
      <c r="G6348" s="152" t="str">
        <f>VLOOKUP(D6348,sku归属!A:B,2,0)</f>
        <v>许梓渝</v>
      </c>
    </row>
    <row r="6349" spans="1:13" s="59" customFormat="1" customHeight="1">
      <c r="A6349" s="59" t="s">
        <v>17255</v>
      </c>
      <c r="B6349" s="59" t="s">
        <v>17256</v>
      </c>
      <c r="C6349" s="59" t="s">
        <v>17257</v>
      </c>
      <c r="D6349" s="59" t="s">
        <v>18</v>
      </c>
      <c r="F6349" s="59" t="s">
        <v>5</v>
      </c>
      <c r="G6349" s="152" t="str">
        <f>VLOOKUP(D6349,sku归属!A:B,2,0)</f>
        <v>谭熹杰</v>
      </c>
    </row>
    <row r="6350" spans="1:13" s="59" customFormat="1" customHeight="1">
      <c r="A6350" s="59" t="s">
        <v>17258</v>
      </c>
      <c r="B6350" s="59" t="s">
        <v>17259</v>
      </c>
      <c r="C6350" s="59" t="s">
        <v>17260</v>
      </c>
      <c r="D6350" s="59" t="s">
        <v>18</v>
      </c>
      <c r="F6350" s="59" t="s">
        <v>5</v>
      </c>
      <c r="G6350" s="152" t="str">
        <f>VLOOKUP(D6350,sku归属!A:B,2,0)</f>
        <v>谭熹杰</v>
      </c>
    </row>
    <row r="6351" spans="1:13" s="59" customFormat="1" customHeight="1">
      <c r="A6351" s="59" t="s">
        <v>17261</v>
      </c>
      <c r="B6351" s="59" t="s">
        <v>17262</v>
      </c>
      <c r="C6351" s="59" t="s">
        <v>17263</v>
      </c>
      <c r="D6351" s="59" t="s">
        <v>18</v>
      </c>
      <c r="F6351" s="59" t="s">
        <v>5</v>
      </c>
      <c r="G6351" s="152" t="str">
        <f>VLOOKUP(D6351,sku归属!A:B,2,0)</f>
        <v>谭熹杰</v>
      </c>
    </row>
    <row r="6352" spans="1:13" s="59" customFormat="1" customHeight="1">
      <c r="A6352" s="59" t="s">
        <v>17264</v>
      </c>
      <c r="B6352" s="59" t="s">
        <v>17265</v>
      </c>
      <c r="C6352" s="59" t="s">
        <v>17266</v>
      </c>
      <c r="D6352" s="59" t="s">
        <v>18</v>
      </c>
      <c r="F6352" s="59" t="s">
        <v>5</v>
      </c>
      <c r="G6352" s="152" t="str">
        <f>VLOOKUP(D6352,sku归属!A:B,2,0)</f>
        <v>谭熹杰</v>
      </c>
    </row>
    <row r="6353" spans="1:13" s="59" customFormat="1" customHeight="1">
      <c r="A6353" s="59" t="s">
        <v>17267</v>
      </c>
      <c r="B6353" s="59" t="s">
        <v>17268</v>
      </c>
      <c r="C6353" s="59" t="s">
        <v>17269</v>
      </c>
      <c r="D6353" s="59">
        <v>801</v>
      </c>
      <c r="F6353" s="59" t="s">
        <v>5</v>
      </c>
      <c r="G6353" s="152" t="str">
        <f>VLOOKUP(D6353,sku归属!A:B,2,0)</f>
        <v>丁芳芳</v>
      </c>
    </row>
    <row r="6354" spans="1:13" s="59" customFormat="1" customHeight="1">
      <c r="A6354" s="59" t="s">
        <v>17270</v>
      </c>
      <c r="B6354" s="59" t="s">
        <v>17271</v>
      </c>
      <c r="C6354" s="59" t="s">
        <v>13094</v>
      </c>
      <c r="D6354" s="59" t="s">
        <v>6</v>
      </c>
      <c r="F6354" s="59" t="s">
        <v>5</v>
      </c>
      <c r="G6354" s="152" t="str">
        <f>VLOOKUP(D6354,sku归属!A:B,2,0)</f>
        <v>莫美玉</v>
      </c>
    </row>
    <row r="6355" spans="1:13" s="59" customFormat="1" customHeight="1">
      <c r="A6355" s="59" t="s">
        <v>17272</v>
      </c>
      <c r="B6355" s="59" t="s">
        <v>17273</v>
      </c>
      <c r="C6355" s="59" t="s">
        <v>17274</v>
      </c>
      <c r="D6355" s="59" t="s">
        <v>21</v>
      </c>
      <c r="F6355" s="59" t="s">
        <v>5</v>
      </c>
      <c r="G6355" s="152" t="str">
        <f>VLOOKUP(D6355,sku归属!A:B,2,0)</f>
        <v>许梓渝</v>
      </c>
    </row>
    <row r="6356" spans="1:13" s="59" customFormat="1" customHeight="1">
      <c r="A6356" s="59" t="s">
        <v>17275</v>
      </c>
      <c r="B6356" s="59" t="s">
        <v>17276</v>
      </c>
      <c r="C6356" s="59" t="s">
        <v>17277</v>
      </c>
      <c r="D6356" s="59" t="s">
        <v>21</v>
      </c>
      <c r="F6356" s="59" t="s">
        <v>5</v>
      </c>
      <c r="G6356" s="152" t="str">
        <f>VLOOKUP(D6356,sku归属!A:B,2,0)</f>
        <v>许梓渝</v>
      </c>
    </row>
    <row r="6357" spans="1:13" s="59" customFormat="1" customHeight="1">
      <c r="A6357" s="59" t="s">
        <v>17278</v>
      </c>
      <c r="B6357" s="59" t="s">
        <v>17279</v>
      </c>
      <c r="C6357" s="59" t="s">
        <v>17280</v>
      </c>
      <c r="D6357" s="59" t="s">
        <v>21</v>
      </c>
      <c r="F6357" s="59" t="s">
        <v>5</v>
      </c>
      <c r="G6357" s="152" t="str">
        <f>VLOOKUP(D6357,sku归属!A:B,2,0)</f>
        <v>许梓渝</v>
      </c>
    </row>
    <row r="6358" spans="1:13" s="59" customFormat="1" customHeight="1">
      <c r="A6358" s="59" t="s">
        <v>17281</v>
      </c>
      <c r="B6358" s="59" t="s">
        <v>17282</v>
      </c>
      <c r="C6358" s="59" t="s">
        <v>16231</v>
      </c>
      <c r="D6358" s="59" t="s">
        <v>18</v>
      </c>
      <c r="F6358" s="59" t="s">
        <v>5</v>
      </c>
      <c r="G6358" s="152" t="str">
        <f>VLOOKUP(D6358,sku归属!A:B,2,0)</f>
        <v>谭熹杰</v>
      </c>
    </row>
    <row r="6359" spans="1:13" s="59" customFormat="1" customHeight="1">
      <c r="A6359" s="59" t="s">
        <v>17283</v>
      </c>
      <c r="B6359" s="59" t="s">
        <v>17284</v>
      </c>
      <c r="C6359" s="59" t="s">
        <v>17257</v>
      </c>
      <c r="D6359" s="59" t="s">
        <v>6</v>
      </c>
      <c r="F6359" s="59" t="s">
        <v>5</v>
      </c>
      <c r="G6359" s="152" t="str">
        <f>VLOOKUP(D6359,sku归属!A:B,2,0)</f>
        <v>莫美玉</v>
      </c>
    </row>
    <row r="6360" spans="1:13" s="59" customFormat="1" customHeight="1">
      <c r="A6360" s="59" t="s">
        <v>17285</v>
      </c>
      <c r="B6360" s="59" t="s">
        <v>17286</v>
      </c>
      <c r="C6360" s="59" t="s">
        <v>17260</v>
      </c>
      <c r="D6360" s="59" t="s">
        <v>6</v>
      </c>
      <c r="F6360" s="59" t="s">
        <v>5</v>
      </c>
      <c r="G6360" s="152" t="str">
        <f>VLOOKUP(D6360,sku归属!A:B,2,0)</f>
        <v>莫美玉</v>
      </c>
    </row>
    <row r="6361" spans="1:13" s="59" customFormat="1" customHeight="1">
      <c r="A6361" s="59" t="s">
        <v>17287</v>
      </c>
      <c r="B6361" s="59" t="s">
        <v>17288</v>
      </c>
      <c r="C6361" s="59" t="s">
        <v>17263</v>
      </c>
      <c r="D6361" s="59" t="s">
        <v>6</v>
      </c>
      <c r="F6361" s="59" t="s">
        <v>5</v>
      </c>
      <c r="G6361" s="152" t="str">
        <f>VLOOKUP(D6361,sku归属!A:B,2,0)</f>
        <v>莫美玉</v>
      </c>
    </row>
    <row r="6362" spans="1:13" s="59" customFormat="1" customHeight="1">
      <c r="A6362" s="59" t="s">
        <v>17289</v>
      </c>
      <c r="B6362" s="59" t="s">
        <v>17290</v>
      </c>
      <c r="C6362" s="59" t="s">
        <v>17266</v>
      </c>
      <c r="D6362" s="59" t="s">
        <v>6</v>
      </c>
      <c r="F6362" s="59" t="s">
        <v>5</v>
      </c>
      <c r="G6362" s="152" t="str">
        <f>VLOOKUP(D6362,sku归属!A:B,2,0)</f>
        <v>莫美玉</v>
      </c>
    </row>
    <row r="6363" spans="1:13" s="59" customFormat="1" customHeight="1">
      <c r="A6363" s="59" t="s">
        <v>17291</v>
      </c>
      <c r="B6363" s="59" t="s">
        <v>17292</v>
      </c>
      <c r="C6363" s="59" t="s">
        <v>3066</v>
      </c>
      <c r="D6363" s="59" t="s">
        <v>20</v>
      </c>
      <c r="F6363" s="59" t="s">
        <v>5</v>
      </c>
      <c r="G6363" s="152" t="str">
        <f>VLOOKUP(D6363,sku归属!A:B,2,0)</f>
        <v>莫美玉</v>
      </c>
    </row>
    <row r="6364" spans="1:13" s="59" customFormat="1" customHeight="1">
      <c r="A6364" s="59" t="s">
        <v>17293</v>
      </c>
      <c r="B6364" s="59" t="s">
        <v>17294</v>
      </c>
      <c r="C6364" s="59" t="s">
        <v>16394</v>
      </c>
      <c r="D6364" s="59" t="s">
        <v>20</v>
      </c>
      <c r="F6364" s="59" t="s">
        <v>5</v>
      </c>
      <c r="G6364" s="152" t="str">
        <f>VLOOKUP(D6364,sku归属!A:B,2,0)</f>
        <v>莫美玉</v>
      </c>
    </row>
    <row r="6365" spans="1:13" s="59" customFormat="1" customHeight="1">
      <c r="A6365" s="59" t="s">
        <v>17295</v>
      </c>
      <c r="B6365" s="59" t="s">
        <v>17296</v>
      </c>
      <c r="C6365" s="59" t="s">
        <v>16391</v>
      </c>
      <c r="D6365" s="59" t="s">
        <v>20</v>
      </c>
      <c r="F6365" s="59" t="s">
        <v>5</v>
      </c>
      <c r="G6365" s="152" t="str">
        <f>VLOOKUP(D6365,sku归属!A:B,2,0)</f>
        <v>莫美玉</v>
      </c>
    </row>
    <row r="6366" spans="1:13" s="59" customFormat="1" customHeight="1">
      <c r="A6366" s="59" t="s">
        <v>17297</v>
      </c>
      <c r="B6366" s="59" t="s">
        <v>17298</v>
      </c>
      <c r="C6366" s="59" t="s">
        <v>16237</v>
      </c>
      <c r="D6366" s="59" t="s">
        <v>18</v>
      </c>
      <c r="F6366" s="59" t="s">
        <v>5</v>
      </c>
      <c r="G6366" s="152" t="str">
        <f>VLOOKUP(D6366,sku归属!A:B,2,0)</f>
        <v>谭熹杰</v>
      </c>
    </row>
    <row r="6367" spans="1:13" s="59" customFormat="1" customHeight="1">
      <c r="A6367" s="59" t="s">
        <v>17299</v>
      </c>
      <c r="B6367" s="59" t="s">
        <v>17300</v>
      </c>
      <c r="C6367" s="59" t="s">
        <v>16780</v>
      </c>
      <c r="D6367" s="59">
        <v>801</v>
      </c>
      <c r="F6367" s="59" t="s">
        <v>5</v>
      </c>
      <c r="G6367" s="152" t="str">
        <f>VLOOKUP(D6367,sku归属!A:B,2,0)</f>
        <v>丁芳芳</v>
      </c>
    </row>
    <row r="6368" spans="1:13" s="59" customFormat="1" customHeight="1">
      <c r="A6368" s="59" t="s">
        <v>17301</v>
      </c>
      <c r="B6368" s="59" t="s">
        <v>17302</v>
      </c>
      <c r="C6368" s="59" t="s">
        <v>17303</v>
      </c>
      <c r="D6368" s="59" t="s">
        <v>21</v>
      </c>
      <c r="F6368" s="59" t="s">
        <v>5</v>
      </c>
      <c r="G6368" s="152" t="str">
        <f>VLOOKUP(D6368,sku归属!A:B,2,0)</f>
        <v>许梓渝</v>
      </c>
    </row>
    <row r="6369" spans="1:13" s="59" customFormat="1" customHeight="1">
      <c r="A6369" s="59" t="s">
        <v>17304</v>
      </c>
      <c r="B6369" s="59" t="s">
        <v>17305</v>
      </c>
      <c r="C6369" s="59" t="s">
        <v>17306</v>
      </c>
      <c r="D6369" s="59" t="s">
        <v>21</v>
      </c>
      <c r="F6369" s="59" t="s">
        <v>5</v>
      </c>
      <c r="G6369" s="152" t="str">
        <f>VLOOKUP(D6369,sku归属!A:B,2,0)</f>
        <v>许梓渝</v>
      </c>
    </row>
    <row r="6370" spans="1:13" s="59" customFormat="1" customHeight="1">
      <c r="A6370" s="59" t="s">
        <v>17307</v>
      </c>
      <c r="B6370" s="59" t="s">
        <v>17308</v>
      </c>
      <c r="C6370" s="59" t="s">
        <v>17309</v>
      </c>
      <c r="D6370" s="59" t="s">
        <v>21</v>
      </c>
      <c r="F6370" s="59" t="s">
        <v>5</v>
      </c>
      <c r="G6370" s="152" t="str">
        <f>VLOOKUP(D6370,sku归属!A:B,2,0)</f>
        <v>许梓渝</v>
      </c>
    </row>
    <row r="6371" spans="1:13" s="59" customFormat="1" customHeight="1">
      <c r="A6371" s="59" t="s">
        <v>17310</v>
      </c>
      <c r="B6371" s="59" t="s">
        <v>17311</v>
      </c>
      <c r="C6371" s="59" t="s">
        <v>17312</v>
      </c>
      <c r="D6371" s="59" t="s">
        <v>21</v>
      </c>
      <c r="F6371" s="59" t="s">
        <v>5</v>
      </c>
      <c r="G6371" s="152" t="str">
        <f>VLOOKUP(D6371,sku归属!A:B,2,0)</f>
        <v>许梓渝</v>
      </c>
    </row>
    <row r="6372" spans="1:13" s="59" customFormat="1" customHeight="1">
      <c r="A6372" s="59" t="s">
        <v>17313</v>
      </c>
      <c r="B6372" s="59" t="s">
        <v>17314</v>
      </c>
      <c r="C6372" s="59" t="s">
        <v>17315</v>
      </c>
      <c r="D6372" s="59" t="s">
        <v>6</v>
      </c>
      <c r="F6372" s="59" t="s">
        <v>5</v>
      </c>
      <c r="G6372" s="152" t="str">
        <f>VLOOKUP(D6372,sku归属!A:B,2,0)</f>
        <v>莫美玉</v>
      </c>
    </row>
    <row r="6373" spans="1:13" s="59" customFormat="1" customHeight="1">
      <c r="A6373" s="59" t="s">
        <v>17316</v>
      </c>
      <c r="B6373" s="59" t="s">
        <v>17317</v>
      </c>
      <c r="C6373" s="59" t="s">
        <v>17318</v>
      </c>
      <c r="D6373" s="59" t="s">
        <v>6</v>
      </c>
      <c r="F6373" s="59" t="s">
        <v>5</v>
      </c>
      <c r="G6373" s="152" t="str">
        <f>VLOOKUP(D6373,sku归属!A:B,2,0)</f>
        <v>莫美玉</v>
      </c>
    </row>
    <row r="6374" spans="1:13" s="59" customFormat="1" customHeight="1">
      <c r="A6374" s="59" t="s">
        <v>17319</v>
      </c>
      <c r="B6374" s="59" t="s">
        <v>17320</v>
      </c>
      <c r="C6374" s="59" t="s">
        <v>13267</v>
      </c>
      <c r="D6374" s="59">
        <v>801</v>
      </c>
      <c r="F6374" s="59" t="s">
        <v>5</v>
      </c>
      <c r="G6374" s="152" t="str">
        <f>VLOOKUP(D6374,sku归属!A:B,2,0)</f>
        <v>丁芳芳</v>
      </c>
    </row>
    <row r="6375" spans="1:13" s="59" customFormat="1" customHeight="1">
      <c r="A6375" s="59" t="s">
        <v>17321</v>
      </c>
      <c r="B6375" s="59" t="s">
        <v>17322</v>
      </c>
      <c r="C6375" s="59" t="s">
        <v>16927</v>
      </c>
      <c r="D6375" s="59">
        <v>801</v>
      </c>
      <c r="F6375" s="59" t="s">
        <v>5</v>
      </c>
      <c r="G6375" s="152" t="str">
        <f>VLOOKUP(D6375,sku归属!A:B,2,0)</f>
        <v>丁芳芳</v>
      </c>
    </row>
    <row r="6376" spans="1:13" s="59" customFormat="1" customHeight="1">
      <c r="A6376" s="59" t="s">
        <v>17323</v>
      </c>
      <c r="B6376" s="59" t="s">
        <v>17324</v>
      </c>
      <c r="C6376" s="59" t="s">
        <v>16931</v>
      </c>
      <c r="D6376" s="59">
        <v>801</v>
      </c>
      <c r="F6376" s="59" t="s">
        <v>5</v>
      </c>
      <c r="G6376" s="152" t="str">
        <f>VLOOKUP(D6376,sku归属!A:B,2,0)</f>
        <v>丁芳芳</v>
      </c>
    </row>
    <row r="6377" spans="1:13" s="59" customFormat="1" customHeight="1">
      <c r="A6377" s="59" t="s">
        <v>17325</v>
      </c>
      <c r="B6377" s="59" t="s">
        <v>17326</v>
      </c>
      <c r="C6377" s="59" t="s">
        <v>17327</v>
      </c>
      <c r="D6377" s="59">
        <v>801</v>
      </c>
      <c r="F6377" s="59" t="s">
        <v>5</v>
      </c>
      <c r="G6377" s="152" t="str">
        <f>VLOOKUP(D6377,sku归属!A:B,2,0)</f>
        <v>丁芳芳</v>
      </c>
    </row>
    <row r="6378" spans="1:13" s="59" customFormat="1" customHeight="1">
      <c r="A6378" s="59" t="s">
        <v>17328</v>
      </c>
      <c r="B6378" s="59" t="s">
        <v>17329</v>
      </c>
      <c r="C6378" s="59" t="s">
        <v>17330</v>
      </c>
      <c r="D6378" s="59">
        <v>801</v>
      </c>
      <c r="F6378" s="59" t="s">
        <v>5</v>
      </c>
      <c r="G6378" s="152" t="str">
        <f>VLOOKUP(D6378,sku归属!A:B,2,0)</f>
        <v>丁芳芳</v>
      </c>
    </row>
    <row r="6379" spans="1:13" s="59" customFormat="1" customHeight="1">
      <c r="A6379" s="59" t="s">
        <v>17331</v>
      </c>
      <c r="B6379" s="59" t="s">
        <v>17332</v>
      </c>
      <c r="C6379" s="59" t="s">
        <v>17333</v>
      </c>
      <c r="D6379" s="59">
        <v>801</v>
      </c>
      <c r="F6379" s="59" t="s">
        <v>5</v>
      </c>
      <c r="G6379" s="152" t="str">
        <f>VLOOKUP(D6379,sku归属!A:B,2,0)</f>
        <v>丁芳芳</v>
      </c>
    </row>
    <row r="6380" spans="1:13" s="59" customFormat="1" customHeight="1">
      <c r="A6380" s="59" t="s">
        <v>17334</v>
      </c>
      <c r="B6380" s="59" t="s">
        <v>17335</v>
      </c>
      <c r="C6380" s="59" t="s">
        <v>17336</v>
      </c>
      <c r="D6380" s="59">
        <v>801</v>
      </c>
      <c r="F6380" s="59" t="s">
        <v>5</v>
      </c>
      <c r="G6380" s="152" t="str">
        <f>VLOOKUP(D6380,sku归属!A:B,2,0)</f>
        <v>丁芳芳</v>
      </c>
    </row>
    <row r="6381" spans="1:13" s="59" customFormat="1" customHeight="1">
      <c r="A6381" s="59" t="s">
        <v>17337</v>
      </c>
      <c r="B6381" s="59" t="s">
        <v>17338</v>
      </c>
      <c r="C6381" s="59" t="s">
        <v>17254</v>
      </c>
      <c r="D6381" s="59">
        <v>801</v>
      </c>
      <c r="F6381" s="59" t="s">
        <v>5</v>
      </c>
      <c r="G6381" s="152" t="str">
        <f>VLOOKUP(D6381,sku归属!A:B,2,0)</f>
        <v>丁芳芳</v>
      </c>
    </row>
    <row r="6382" spans="1:13" s="59" customFormat="1" customHeight="1">
      <c r="A6382" s="59" t="s">
        <v>17339</v>
      </c>
      <c r="B6382" s="59" t="s">
        <v>17340</v>
      </c>
      <c r="C6382" s="59" t="s">
        <v>17251</v>
      </c>
      <c r="D6382" s="59">
        <v>801</v>
      </c>
      <c r="F6382" s="59" t="s">
        <v>5</v>
      </c>
      <c r="G6382" s="152" t="str">
        <f>VLOOKUP(D6382,sku归属!A:B,2,0)</f>
        <v>丁芳芳</v>
      </c>
    </row>
    <row r="6383" spans="1:13" s="59" customFormat="1" customHeight="1">
      <c r="A6383" s="59" t="s">
        <v>17341</v>
      </c>
      <c r="B6383" s="59" t="s">
        <v>17342</v>
      </c>
      <c r="C6383" s="59" t="s">
        <v>15578</v>
      </c>
      <c r="D6383" s="59">
        <v>801</v>
      </c>
      <c r="F6383" s="59" t="s">
        <v>5</v>
      </c>
      <c r="G6383" s="152" t="str">
        <f>VLOOKUP(D6383,sku归属!A:B,2,0)</f>
        <v>丁芳芳</v>
      </c>
    </row>
    <row r="6384" spans="1:13" s="59" customFormat="1" customHeight="1">
      <c r="A6384" s="59" t="s">
        <v>17343</v>
      </c>
      <c r="B6384" s="59" t="s">
        <v>15602</v>
      </c>
      <c r="C6384" s="59" t="s">
        <v>17344</v>
      </c>
      <c r="D6384" s="59" t="s">
        <v>6</v>
      </c>
      <c r="F6384" s="59" t="s">
        <v>5</v>
      </c>
      <c r="G6384" s="152" t="str">
        <f>VLOOKUP(D6384,sku归属!A:B,2,0)</f>
        <v>莫美玉</v>
      </c>
    </row>
    <row r="6385" spans="1:13" s="59" customFormat="1" customHeight="1">
      <c r="A6385" s="59" t="s">
        <v>17345</v>
      </c>
      <c r="B6385" s="59" t="s">
        <v>15605</v>
      </c>
      <c r="C6385" s="59" t="s">
        <v>17346</v>
      </c>
      <c r="D6385" s="59" t="s">
        <v>6</v>
      </c>
      <c r="F6385" s="59" t="s">
        <v>5</v>
      </c>
      <c r="G6385" s="152" t="str">
        <f>VLOOKUP(D6385,sku归属!A:B,2,0)</f>
        <v>莫美玉</v>
      </c>
    </row>
    <row r="6386" spans="1:13" s="59" customFormat="1" customHeight="1">
      <c r="A6386" s="59" t="s">
        <v>17347</v>
      </c>
      <c r="B6386" s="59" t="s">
        <v>17348</v>
      </c>
      <c r="C6386" s="59" t="s">
        <v>3407</v>
      </c>
      <c r="D6386" s="59" t="s">
        <v>18</v>
      </c>
      <c r="F6386" s="59" t="s">
        <v>5</v>
      </c>
      <c r="G6386" s="152" t="str">
        <f>VLOOKUP(D6386,sku归属!A:B,2,0)</f>
        <v>谭熹杰</v>
      </c>
    </row>
    <row r="6387" spans="1:13" s="59" customFormat="1" customHeight="1">
      <c r="A6387" s="59" t="s">
        <v>17349</v>
      </c>
      <c r="B6387" s="59" t="s">
        <v>17350</v>
      </c>
      <c r="C6387" s="59" t="s">
        <v>3404</v>
      </c>
      <c r="D6387" s="59" t="s">
        <v>18</v>
      </c>
      <c r="F6387" s="59" t="s">
        <v>5</v>
      </c>
      <c r="G6387" s="152" t="str">
        <f>VLOOKUP(D6387,sku归属!A:B,2,0)</f>
        <v>谭熹杰</v>
      </c>
    </row>
    <row r="6388" spans="1:13" s="59" customFormat="1" customHeight="1">
      <c r="A6388" s="59" t="s">
        <v>17351</v>
      </c>
      <c r="B6388" s="59" t="s">
        <v>17352</v>
      </c>
      <c r="C6388" s="59" t="s">
        <v>6550</v>
      </c>
      <c r="D6388" s="59" t="s">
        <v>6</v>
      </c>
      <c r="F6388" s="59" t="s">
        <v>5</v>
      </c>
      <c r="G6388" s="152" t="str">
        <f>VLOOKUP(D6388,sku归属!A:B,2,0)</f>
        <v>莫美玉</v>
      </c>
    </row>
    <row r="6389" spans="1:13" s="59" customFormat="1" customHeight="1">
      <c r="A6389" s="59" t="s">
        <v>17353</v>
      </c>
      <c r="B6389" s="59" t="s">
        <v>17354</v>
      </c>
      <c r="C6389" s="59" t="s">
        <v>17355</v>
      </c>
      <c r="D6389" s="59" t="s">
        <v>21</v>
      </c>
      <c r="F6389" s="59" t="s">
        <v>5</v>
      </c>
      <c r="G6389" s="152" t="str">
        <f>VLOOKUP(D6389,sku归属!A:B,2,0)</f>
        <v>许梓渝</v>
      </c>
    </row>
    <row r="6390" spans="1:13" s="59" customFormat="1" customHeight="1">
      <c r="A6390" s="59" t="s">
        <v>17356</v>
      </c>
      <c r="B6390" s="59" t="s">
        <v>17357</v>
      </c>
      <c r="C6390" s="59" t="s">
        <v>17358</v>
      </c>
      <c r="D6390" s="59" t="s">
        <v>21</v>
      </c>
      <c r="F6390" s="59" t="s">
        <v>5</v>
      </c>
      <c r="G6390" s="152" t="str">
        <f>VLOOKUP(D6390,sku归属!A:B,2,0)</f>
        <v>许梓渝</v>
      </c>
    </row>
    <row r="6391" spans="1:13" s="59" customFormat="1" customHeight="1">
      <c r="A6391" s="59" t="s">
        <v>17359</v>
      </c>
      <c r="B6391" s="59" t="s">
        <v>17360</v>
      </c>
      <c r="C6391" s="59" t="s">
        <v>17361</v>
      </c>
      <c r="D6391" s="59" t="s">
        <v>21</v>
      </c>
      <c r="F6391" s="59" t="s">
        <v>5</v>
      </c>
      <c r="G6391" s="152" t="str">
        <f>VLOOKUP(D6391,sku归属!A:B,2,0)</f>
        <v>许梓渝</v>
      </c>
    </row>
    <row r="6392" spans="1:13" s="59" customFormat="1" customHeight="1">
      <c r="A6392" s="59" t="s">
        <v>17362</v>
      </c>
      <c r="B6392" s="59" t="s">
        <v>17363</v>
      </c>
      <c r="C6392" s="59" t="s">
        <v>17364</v>
      </c>
      <c r="D6392" s="59" t="s">
        <v>18</v>
      </c>
      <c r="F6392" s="59" t="s">
        <v>5</v>
      </c>
      <c r="G6392" s="152" t="str">
        <f>VLOOKUP(D6392,sku归属!A:B,2,0)</f>
        <v>谭熹杰</v>
      </c>
    </row>
    <row r="6393" spans="1:13" s="59" customFormat="1" customHeight="1">
      <c r="A6393" s="59" t="s">
        <v>17365</v>
      </c>
      <c r="B6393" s="59" t="s">
        <v>17366</v>
      </c>
      <c r="C6393" s="59" t="s">
        <v>17367</v>
      </c>
      <c r="D6393" s="59" t="s">
        <v>18</v>
      </c>
      <c r="F6393" s="59" t="s">
        <v>5</v>
      </c>
      <c r="G6393" s="152" t="str">
        <f>VLOOKUP(D6393,sku归属!A:B,2,0)</f>
        <v>谭熹杰</v>
      </c>
    </row>
    <row r="6394" spans="1:13" s="59" customFormat="1" customHeight="1">
      <c r="A6394" s="59" t="s">
        <v>17368</v>
      </c>
      <c r="B6394" s="59" t="s">
        <v>17369</v>
      </c>
      <c r="C6394" s="59" t="s">
        <v>17370</v>
      </c>
      <c r="D6394" s="59" t="s">
        <v>18</v>
      </c>
      <c r="F6394" s="59" t="s">
        <v>5</v>
      </c>
      <c r="G6394" s="152" t="str">
        <f>VLOOKUP(D6394,sku归属!A:B,2,0)</f>
        <v>谭熹杰</v>
      </c>
    </row>
    <row r="6395" spans="1:13" s="59" customFormat="1" customHeight="1">
      <c r="A6395" s="59" t="s">
        <v>17371</v>
      </c>
      <c r="B6395" s="59" t="s">
        <v>17372</v>
      </c>
      <c r="C6395" s="59" t="s">
        <v>17373</v>
      </c>
      <c r="D6395" s="59" t="s">
        <v>18</v>
      </c>
      <c r="F6395" s="59" t="s">
        <v>5</v>
      </c>
      <c r="G6395" s="152" t="str">
        <f>VLOOKUP(D6395,sku归属!A:B,2,0)</f>
        <v>谭熹杰</v>
      </c>
    </row>
    <row r="6396" spans="1:13" s="59" customFormat="1" customHeight="1">
      <c r="A6396" s="59" t="s">
        <v>17374</v>
      </c>
      <c r="B6396" s="59" t="s">
        <v>17375</v>
      </c>
      <c r="C6396" s="59" t="s">
        <v>17376</v>
      </c>
      <c r="D6396" s="59" t="s">
        <v>21</v>
      </c>
      <c r="F6396" s="59" t="s">
        <v>5</v>
      </c>
      <c r="G6396" s="152" t="str">
        <f>VLOOKUP(D6396,sku归属!A:B,2,0)</f>
        <v>许梓渝</v>
      </c>
    </row>
    <row r="6397" spans="1:13" s="59" customFormat="1" customHeight="1">
      <c r="A6397" s="59" t="s">
        <v>17377</v>
      </c>
      <c r="B6397" s="59" t="s">
        <v>17378</v>
      </c>
      <c r="C6397" s="59" t="s">
        <v>17379</v>
      </c>
      <c r="D6397" s="59" t="s">
        <v>21</v>
      </c>
      <c r="F6397" s="59" t="s">
        <v>5</v>
      </c>
      <c r="G6397" s="152" t="str">
        <f>VLOOKUP(D6397,sku归属!A:B,2,0)</f>
        <v>许梓渝</v>
      </c>
    </row>
    <row r="6398" spans="1:13" s="59" customFormat="1" customHeight="1">
      <c r="A6398" s="59" t="s">
        <v>17380</v>
      </c>
      <c r="B6398" s="59" t="s">
        <v>17381</v>
      </c>
      <c r="C6398" s="59" t="s">
        <v>17382</v>
      </c>
      <c r="D6398" s="59" t="s">
        <v>21</v>
      </c>
      <c r="F6398" s="59" t="s">
        <v>5</v>
      </c>
      <c r="G6398" s="152" t="str">
        <f>VLOOKUP(D6398,sku归属!A:B,2,0)</f>
        <v>许梓渝</v>
      </c>
    </row>
    <row r="6399" spans="1:13" s="59" customFormat="1" customHeight="1">
      <c r="A6399" s="59" t="s">
        <v>17383</v>
      </c>
      <c r="B6399" s="59" t="s">
        <v>17384</v>
      </c>
      <c r="C6399" s="59" t="s">
        <v>17385</v>
      </c>
      <c r="D6399" s="59" t="s">
        <v>21</v>
      </c>
      <c r="F6399" s="59" t="s">
        <v>5</v>
      </c>
      <c r="G6399" s="152" t="str">
        <f>VLOOKUP(D6399,sku归属!A:B,2,0)</f>
        <v>许梓渝</v>
      </c>
    </row>
    <row r="6400" spans="1:13" s="59" customFormat="1" customHeight="1">
      <c r="A6400" s="59" t="s">
        <v>17386</v>
      </c>
      <c r="B6400" s="59" t="s">
        <v>17387</v>
      </c>
      <c r="C6400" s="59" t="s">
        <v>17388</v>
      </c>
      <c r="D6400" s="59" t="s">
        <v>18</v>
      </c>
      <c r="F6400" s="59" t="s">
        <v>5</v>
      </c>
      <c r="G6400" s="152" t="str">
        <f>VLOOKUP(D6400,sku归属!A:B,2,0)</f>
        <v>谭熹杰</v>
      </c>
    </row>
    <row r="6401" spans="1:13" s="59" customFormat="1" customHeight="1">
      <c r="A6401" s="59" t="s">
        <v>17389</v>
      </c>
      <c r="B6401" s="59" t="s">
        <v>17390</v>
      </c>
      <c r="C6401" s="59" t="s">
        <v>17391</v>
      </c>
      <c r="D6401" s="59" t="s">
        <v>18</v>
      </c>
      <c r="F6401" s="59" t="s">
        <v>5</v>
      </c>
      <c r="G6401" s="152" t="str">
        <f>VLOOKUP(D6401,sku归属!A:B,2,0)</f>
        <v>谭熹杰</v>
      </c>
    </row>
    <row r="6402" spans="1:13" s="59" customFormat="1" customHeight="1">
      <c r="A6402" s="59" t="s">
        <v>17392</v>
      </c>
      <c r="B6402" s="59" t="s">
        <v>17393</v>
      </c>
      <c r="C6402" s="59" t="s">
        <v>17394</v>
      </c>
      <c r="D6402" s="59" t="s">
        <v>18</v>
      </c>
      <c r="F6402" s="59" t="s">
        <v>5</v>
      </c>
      <c r="G6402" s="152" t="str">
        <f>VLOOKUP(D6402,sku归属!A:B,2,0)</f>
        <v>谭熹杰</v>
      </c>
    </row>
    <row r="6403" spans="1:13" s="59" customFormat="1" customHeight="1">
      <c r="A6403" s="59" t="s">
        <v>17395</v>
      </c>
      <c r="B6403" s="59" t="s">
        <v>17396</v>
      </c>
      <c r="C6403" s="59" t="s">
        <v>17397</v>
      </c>
      <c r="D6403" s="59" t="s">
        <v>18</v>
      </c>
      <c r="F6403" s="59" t="s">
        <v>5</v>
      </c>
      <c r="G6403" s="152" t="str">
        <f>VLOOKUP(D6403,sku归属!A:B,2,0)</f>
        <v>谭熹杰</v>
      </c>
    </row>
    <row r="6404" spans="1:13" s="59" customFormat="1" customHeight="1">
      <c r="A6404" s="59" t="s">
        <v>17398</v>
      </c>
      <c r="B6404" s="59" t="s">
        <v>17399</v>
      </c>
      <c r="C6404" s="59" t="s">
        <v>17400</v>
      </c>
      <c r="D6404" s="59">
        <v>809</v>
      </c>
      <c r="F6404" s="59" t="s">
        <v>5</v>
      </c>
      <c r="G6404" s="152" t="str">
        <f>VLOOKUP(D6404,sku归属!A:B,2,0)</f>
        <v>唐璇淑</v>
      </c>
    </row>
    <row r="6405" spans="1:13" s="59" customFormat="1" customHeight="1">
      <c r="A6405" s="59" t="s">
        <v>17401</v>
      </c>
      <c r="B6405" s="59" t="s">
        <v>17402</v>
      </c>
      <c r="C6405" s="59" t="s">
        <v>17403</v>
      </c>
      <c r="D6405" s="59">
        <v>809</v>
      </c>
      <c r="F6405" s="59" t="s">
        <v>5</v>
      </c>
      <c r="G6405" s="152" t="str">
        <f>VLOOKUP(D6405,sku归属!A:B,2,0)</f>
        <v>唐璇淑</v>
      </c>
    </row>
    <row r="6406" spans="1:13" s="59" customFormat="1" customHeight="1">
      <c r="A6406" s="59" t="s">
        <v>17404</v>
      </c>
      <c r="B6406" s="59" t="s">
        <v>17405</v>
      </c>
      <c r="C6406" s="59" t="s">
        <v>17406</v>
      </c>
      <c r="D6406" s="59">
        <v>809</v>
      </c>
      <c r="F6406" s="59" t="s">
        <v>5</v>
      </c>
      <c r="G6406" s="152" t="str">
        <f>VLOOKUP(D6406,sku归属!A:B,2,0)</f>
        <v>唐璇淑</v>
      </c>
    </row>
    <row r="6407" spans="1:13" s="59" customFormat="1" customHeight="1">
      <c r="A6407" s="59" t="s">
        <v>17407</v>
      </c>
      <c r="B6407" s="59" t="s">
        <v>17408</v>
      </c>
      <c r="C6407" s="59" t="s">
        <v>17409</v>
      </c>
      <c r="D6407" s="59">
        <v>809</v>
      </c>
      <c r="F6407" s="59" t="s">
        <v>5</v>
      </c>
      <c r="G6407" s="152" t="str">
        <f>VLOOKUP(D6407,sku归属!A:B,2,0)</f>
        <v>唐璇淑</v>
      </c>
    </row>
    <row r="6408" spans="1:13" s="59" customFormat="1" customHeight="1">
      <c r="A6408" s="59" t="s">
        <v>17410</v>
      </c>
      <c r="B6408" s="59" t="s">
        <v>17411</v>
      </c>
      <c r="C6408" s="59" t="s">
        <v>17412</v>
      </c>
      <c r="D6408" s="59">
        <v>809</v>
      </c>
      <c r="F6408" s="59" t="s">
        <v>5</v>
      </c>
      <c r="G6408" s="152" t="str">
        <f>VLOOKUP(D6408,sku归属!A:B,2,0)</f>
        <v>唐璇淑</v>
      </c>
    </row>
    <row r="6409" spans="1:13" s="59" customFormat="1" customHeight="1">
      <c r="A6409" s="59" t="s">
        <v>17413</v>
      </c>
      <c r="B6409" s="59" t="s">
        <v>17414</v>
      </c>
      <c r="C6409" s="59" t="s">
        <v>17415</v>
      </c>
      <c r="D6409" s="59">
        <v>809</v>
      </c>
      <c r="F6409" s="59" t="s">
        <v>5</v>
      </c>
      <c r="G6409" s="152" t="str">
        <f>VLOOKUP(D6409,sku归属!A:B,2,0)</f>
        <v>唐璇淑</v>
      </c>
    </row>
    <row r="6410" spans="1:13" s="59" customFormat="1" customHeight="1">
      <c r="A6410" s="59" t="s">
        <v>17416</v>
      </c>
      <c r="B6410" s="59" t="s">
        <v>17417</v>
      </c>
      <c r="C6410" s="59" t="s">
        <v>17418</v>
      </c>
      <c r="D6410" s="59">
        <v>809</v>
      </c>
      <c r="F6410" s="59" t="s">
        <v>5</v>
      </c>
      <c r="G6410" s="152" t="str">
        <f>VLOOKUP(D6410,sku归属!A:B,2,0)</f>
        <v>唐璇淑</v>
      </c>
    </row>
    <row r="6411" spans="1:13" s="59" customFormat="1" customHeight="1">
      <c r="A6411" s="59" t="s">
        <v>17419</v>
      </c>
      <c r="B6411" s="59" t="s">
        <v>17420</v>
      </c>
      <c r="C6411" s="59" t="s">
        <v>17421</v>
      </c>
      <c r="D6411" s="59">
        <v>809</v>
      </c>
      <c r="F6411" s="59" t="s">
        <v>5</v>
      </c>
      <c r="G6411" s="152" t="str">
        <f>VLOOKUP(D6411,sku归属!A:B,2,0)</f>
        <v>唐璇淑</v>
      </c>
    </row>
    <row r="6412" spans="1:13" s="59" customFormat="1" customHeight="1">
      <c r="A6412" s="59" t="s">
        <v>17422</v>
      </c>
      <c r="B6412" s="59" t="s">
        <v>17423</v>
      </c>
      <c r="C6412" s="59" t="s">
        <v>17424</v>
      </c>
      <c r="D6412" s="59">
        <v>809</v>
      </c>
      <c r="F6412" s="59" t="s">
        <v>5</v>
      </c>
      <c r="G6412" s="152" t="str">
        <f>VLOOKUP(D6412,sku归属!A:B,2,0)</f>
        <v>唐璇淑</v>
      </c>
    </row>
    <row r="6413" spans="1:13" s="59" customFormat="1" customHeight="1">
      <c r="A6413" s="59" t="s">
        <v>17425</v>
      </c>
      <c r="B6413" s="59" t="s">
        <v>17426</v>
      </c>
      <c r="C6413" s="59" t="s">
        <v>17427</v>
      </c>
      <c r="D6413" s="59">
        <v>809</v>
      </c>
      <c r="F6413" s="59" t="s">
        <v>5</v>
      </c>
      <c r="G6413" s="152" t="str">
        <f>VLOOKUP(D6413,sku归属!A:B,2,0)</f>
        <v>唐璇淑</v>
      </c>
    </row>
    <row r="6414" spans="1:13" s="59" customFormat="1" customHeight="1">
      <c r="A6414" s="59" t="s">
        <v>17428</v>
      </c>
      <c r="B6414" s="59" t="s">
        <v>17429</v>
      </c>
      <c r="C6414" s="59" t="s">
        <v>17430</v>
      </c>
      <c r="D6414" s="59" t="s">
        <v>20</v>
      </c>
      <c r="F6414" s="59" t="s">
        <v>5</v>
      </c>
      <c r="G6414" s="152" t="str">
        <f>VLOOKUP(D6414,sku归属!A:B,2,0)</f>
        <v>莫美玉</v>
      </c>
    </row>
    <row r="6415" spans="1:13" s="59" customFormat="1" customHeight="1">
      <c r="A6415" s="59" t="s">
        <v>17431</v>
      </c>
      <c r="B6415" s="59" t="s">
        <v>17432</v>
      </c>
      <c r="C6415" s="59" t="s">
        <v>17433</v>
      </c>
      <c r="D6415" s="59" t="s">
        <v>20</v>
      </c>
      <c r="F6415" s="59" t="s">
        <v>5</v>
      </c>
      <c r="G6415" s="152" t="str">
        <f>VLOOKUP(D6415,sku归属!A:B,2,0)</f>
        <v>莫美玉</v>
      </c>
    </row>
    <row r="6416" spans="1:13" s="59" customFormat="1" customHeight="1">
      <c r="A6416" s="59" t="s">
        <v>17434</v>
      </c>
      <c r="B6416" s="59" t="s">
        <v>17435</v>
      </c>
      <c r="C6416" s="59" t="s">
        <v>17436</v>
      </c>
      <c r="D6416" s="59" t="s">
        <v>20</v>
      </c>
      <c r="F6416" s="59" t="s">
        <v>5</v>
      </c>
      <c r="G6416" s="152" t="str">
        <f>VLOOKUP(D6416,sku归属!A:B,2,0)</f>
        <v>莫美玉</v>
      </c>
    </row>
    <row r="6417" spans="1:13" s="59" customFormat="1" customHeight="1">
      <c r="A6417" s="59" t="s">
        <v>17437</v>
      </c>
      <c r="B6417" s="59" t="s">
        <v>17438</v>
      </c>
      <c r="C6417" s="59" t="s">
        <v>17439</v>
      </c>
      <c r="D6417" s="59" t="s">
        <v>20</v>
      </c>
      <c r="F6417" s="59" t="s">
        <v>5</v>
      </c>
      <c r="G6417" s="152" t="str">
        <f>VLOOKUP(D6417,sku归属!A:B,2,0)</f>
        <v>莫美玉</v>
      </c>
    </row>
    <row r="6418" spans="1:13" s="59" customFormat="1" customHeight="1">
      <c r="A6418" s="59" t="s">
        <v>17440</v>
      </c>
      <c r="B6418" s="59" t="s">
        <v>17441</v>
      </c>
      <c r="C6418" s="59" t="s">
        <v>17442</v>
      </c>
      <c r="D6418" s="59" t="s">
        <v>21</v>
      </c>
      <c r="F6418" s="59" t="s">
        <v>5</v>
      </c>
      <c r="G6418" s="152" t="str">
        <f>VLOOKUP(D6418,sku归属!A:B,2,0)</f>
        <v>许梓渝</v>
      </c>
    </row>
    <row r="6419" spans="1:13" s="59" customFormat="1" customHeight="1">
      <c r="A6419" s="59" t="s">
        <v>17443</v>
      </c>
      <c r="B6419" s="59" t="s">
        <v>17444</v>
      </c>
      <c r="C6419" s="59" t="s">
        <v>17445</v>
      </c>
      <c r="D6419" s="59" t="s">
        <v>21</v>
      </c>
      <c r="F6419" s="59" t="s">
        <v>5</v>
      </c>
      <c r="G6419" s="152" t="str">
        <f>VLOOKUP(D6419,sku归属!A:B,2,0)</f>
        <v>许梓渝</v>
      </c>
    </row>
    <row r="6420" spans="1:13" s="59" customFormat="1" customHeight="1">
      <c r="A6420" s="59" t="s">
        <v>17446</v>
      </c>
      <c r="B6420" s="59" t="s">
        <v>17447</v>
      </c>
      <c r="C6420" s="59" t="s">
        <v>17144</v>
      </c>
      <c r="D6420" s="59" t="s">
        <v>18</v>
      </c>
      <c r="F6420" s="59" t="s">
        <v>5</v>
      </c>
      <c r="G6420" s="152" t="str">
        <f>VLOOKUP(D6420,sku归属!A:B,2,0)</f>
        <v>谭熹杰</v>
      </c>
    </row>
    <row r="6421" spans="1:13" s="59" customFormat="1" customHeight="1">
      <c r="A6421" s="59" t="s">
        <v>17448</v>
      </c>
      <c r="B6421" s="59" t="s">
        <v>17449</v>
      </c>
      <c r="C6421" s="59" t="s">
        <v>17450</v>
      </c>
      <c r="D6421" s="59" t="s">
        <v>18</v>
      </c>
      <c r="F6421" s="59" t="s">
        <v>5</v>
      </c>
      <c r="G6421" s="152" t="str">
        <f>VLOOKUP(D6421,sku归属!A:B,2,0)</f>
        <v>谭熹杰</v>
      </c>
    </row>
    <row r="6422" spans="1:13" s="59" customFormat="1" customHeight="1">
      <c r="A6422" s="59" t="s">
        <v>17451</v>
      </c>
      <c r="B6422" s="59" t="s">
        <v>17452</v>
      </c>
      <c r="C6422" s="59" t="s">
        <v>17453</v>
      </c>
      <c r="D6422" s="59" t="s">
        <v>18</v>
      </c>
      <c r="F6422" s="59" t="s">
        <v>5</v>
      </c>
      <c r="G6422" s="152" t="str">
        <f>VLOOKUP(D6422,sku归属!A:B,2,0)</f>
        <v>谭熹杰</v>
      </c>
    </row>
    <row r="6423" spans="1:13" s="59" customFormat="1" customHeight="1">
      <c r="A6423" s="59" t="s">
        <v>17454</v>
      </c>
      <c r="B6423" s="59" t="s">
        <v>17455</v>
      </c>
      <c r="C6423" s="59" t="s">
        <v>17456</v>
      </c>
      <c r="D6423" s="59" t="s">
        <v>18</v>
      </c>
      <c r="F6423" s="59" t="s">
        <v>5</v>
      </c>
      <c r="G6423" s="152" t="str">
        <f>VLOOKUP(D6423,sku归属!A:B,2,0)</f>
        <v>谭熹杰</v>
      </c>
    </row>
    <row r="6424" spans="1:13" s="59" customFormat="1" customHeight="1">
      <c r="A6424" s="59" t="s">
        <v>17457</v>
      </c>
      <c r="B6424" s="59" t="s">
        <v>17458</v>
      </c>
      <c r="C6424" s="59" t="s">
        <v>17459</v>
      </c>
      <c r="D6424" s="59" t="s">
        <v>18</v>
      </c>
      <c r="F6424" s="59" t="s">
        <v>5</v>
      </c>
      <c r="G6424" s="152" t="str">
        <f>VLOOKUP(D6424,sku归属!A:B,2,0)</f>
        <v>谭熹杰</v>
      </c>
    </row>
    <row r="6425" spans="1:13" s="59" customFormat="1" customHeight="1">
      <c r="A6425" s="59" t="s">
        <v>17460</v>
      </c>
      <c r="B6425" s="59" t="s">
        <v>17461</v>
      </c>
      <c r="C6425" s="59" t="s">
        <v>17462</v>
      </c>
      <c r="D6425" s="59" t="s">
        <v>21</v>
      </c>
      <c r="F6425" s="59" t="s">
        <v>5</v>
      </c>
      <c r="G6425" s="152" t="str">
        <f>VLOOKUP(D6425,sku归属!A:B,2,0)</f>
        <v>许梓渝</v>
      </c>
    </row>
    <row r="6426" spans="1:13" s="59" customFormat="1" customHeight="1">
      <c r="A6426" s="59" t="s">
        <v>17463</v>
      </c>
      <c r="B6426" s="59" t="s">
        <v>17464</v>
      </c>
      <c r="C6426" s="59" t="s">
        <v>17465</v>
      </c>
      <c r="D6426" s="59" t="s">
        <v>18</v>
      </c>
      <c r="F6426" s="59" t="s">
        <v>5</v>
      </c>
      <c r="G6426" s="152" t="str">
        <f>VLOOKUP(D6426,sku归属!A:B,2,0)</f>
        <v>谭熹杰</v>
      </c>
    </row>
    <row r="6427" spans="1:13" s="59" customFormat="1" customHeight="1">
      <c r="A6427" s="59" t="s">
        <v>17466</v>
      </c>
      <c r="B6427" s="59" t="s">
        <v>17467</v>
      </c>
      <c r="C6427" s="59" t="s">
        <v>17468</v>
      </c>
      <c r="D6427" s="59" t="s">
        <v>18</v>
      </c>
      <c r="F6427" s="59" t="s">
        <v>5</v>
      </c>
      <c r="G6427" s="152" t="str">
        <f>VLOOKUP(D6427,sku归属!A:B,2,0)</f>
        <v>谭熹杰</v>
      </c>
    </row>
    <row r="6428" spans="1:13" s="59" customFormat="1" customHeight="1">
      <c r="A6428" s="59" t="s">
        <v>17469</v>
      </c>
      <c r="B6428" s="59" t="s">
        <v>17470</v>
      </c>
      <c r="C6428" s="59" t="s">
        <v>17471</v>
      </c>
      <c r="D6428" s="59" t="s">
        <v>20</v>
      </c>
      <c r="F6428" s="59" t="s">
        <v>5</v>
      </c>
      <c r="G6428" s="152" t="str">
        <f>VLOOKUP(D6428,sku归属!A:B,2,0)</f>
        <v>莫美玉</v>
      </c>
    </row>
    <row r="6429" spans="1:13" s="59" customFormat="1" customHeight="1">
      <c r="A6429" s="59" t="s">
        <v>17472</v>
      </c>
      <c r="B6429" s="59" t="s">
        <v>17473</v>
      </c>
      <c r="C6429" s="59" t="s">
        <v>17474</v>
      </c>
      <c r="D6429" s="59" t="s">
        <v>20</v>
      </c>
      <c r="F6429" s="59" t="s">
        <v>5</v>
      </c>
      <c r="G6429" s="152" t="str">
        <f>VLOOKUP(D6429,sku归属!A:B,2,0)</f>
        <v>莫美玉</v>
      </c>
    </row>
    <row r="6430" spans="1:13" s="59" customFormat="1" customHeight="1">
      <c r="A6430" s="59" t="s">
        <v>17475</v>
      </c>
      <c r="B6430" s="59" t="s">
        <v>17476</v>
      </c>
      <c r="C6430" s="59" t="s">
        <v>17477</v>
      </c>
      <c r="D6430" s="59" t="s">
        <v>20</v>
      </c>
      <c r="F6430" s="59" t="s">
        <v>5</v>
      </c>
      <c r="G6430" s="152" t="str">
        <f>VLOOKUP(D6430,sku归属!A:B,2,0)</f>
        <v>莫美玉</v>
      </c>
    </row>
    <row r="6431" spans="1:13" s="59" customFormat="1" customHeight="1">
      <c r="A6431" s="59" t="s">
        <v>17478</v>
      </c>
      <c r="B6431" s="59" t="s">
        <v>17479</v>
      </c>
      <c r="C6431" s="59" t="s">
        <v>17480</v>
      </c>
      <c r="D6431" s="59" t="s">
        <v>20</v>
      </c>
      <c r="F6431" s="59" t="s">
        <v>5</v>
      </c>
      <c r="G6431" s="152" t="str">
        <f>VLOOKUP(D6431,sku归属!A:B,2,0)</f>
        <v>莫美玉</v>
      </c>
    </row>
    <row r="6432" spans="1:13" s="59" customFormat="1" customHeight="1">
      <c r="A6432" s="59" t="s">
        <v>17481</v>
      </c>
      <c r="B6432" s="59" t="s">
        <v>17482</v>
      </c>
      <c r="C6432" s="59" t="s">
        <v>17483</v>
      </c>
      <c r="D6432" s="59" t="s">
        <v>20</v>
      </c>
      <c r="F6432" s="59" t="s">
        <v>5</v>
      </c>
      <c r="G6432" s="152" t="str">
        <f>VLOOKUP(D6432,sku归属!A:B,2,0)</f>
        <v>莫美玉</v>
      </c>
    </row>
    <row r="6433" spans="1:13" s="59" customFormat="1" customHeight="1">
      <c r="A6433" s="59" t="s">
        <v>17484</v>
      </c>
      <c r="B6433" s="59" t="s">
        <v>17485</v>
      </c>
      <c r="C6433" s="59" t="s">
        <v>17486</v>
      </c>
      <c r="D6433" s="59" t="s">
        <v>20</v>
      </c>
      <c r="F6433" s="59" t="s">
        <v>5</v>
      </c>
      <c r="G6433" s="152" t="str">
        <f>VLOOKUP(D6433,sku归属!A:B,2,0)</f>
        <v>莫美玉</v>
      </c>
    </row>
    <row r="6434" spans="1:13" s="59" customFormat="1" customHeight="1">
      <c r="A6434" s="59" t="s">
        <v>17487</v>
      </c>
      <c r="B6434" s="59" t="s">
        <v>17488</v>
      </c>
      <c r="C6434" s="59" t="s">
        <v>17489</v>
      </c>
      <c r="D6434" s="59">
        <v>809</v>
      </c>
      <c r="F6434" s="59" t="s">
        <v>5</v>
      </c>
      <c r="G6434" s="152" t="str">
        <f>VLOOKUP(D6434,sku归属!A:B,2,0)</f>
        <v>唐璇淑</v>
      </c>
    </row>
    <row r="6435" spans="1:13" s="59" customFormat="1" customHeight="1">
      <c r="A6435" s="59" t="s">
        <v>17490</v>
      </c>
      <c r="B6435" s="59" t="s">
        <v>17491</v>
      </c>
      <c r="C6435" s="59" t="s">
        <v>17492</v>
      </c>
      <c r="D6435" s="59">
        <v>809</v>
      </c>
      <c r="F6435" s="59" t="s">
        <v>5</v>
      </c>
      <c r="G6435" s="152" t="str">
        <f>VLOOKUP(D6435,sku归属!A:B,2,0)</f>
        <v>唐璇淑</v>
      </c>
    </row>
    <row r="6436" spans="1:13" s="59" customFormat="1" customHeight="1">
      <c r="A6436" s="59" t="s">
        <v>17493</v>
      </c>
      <c r="B6436" s="59" t="s">
        <v>17494</v>
      </c>
      <c r="C6436" s="59" t="s">
        <v>17495</v>
      </c>
      <c r="D6436" s="59">
        <v>809</v>
      </c>
      <c r="F6436" s="59" t="s">
        <v>5</v>
      </c>
      <c r="G6436" s="152" t="str">
        <f>VLOOKUP(D6436,sku归属!A:B,2,0)</f>
        <v>唐璇淑</v>
      </c>
    </row>
    <row r="6437" spans="1:13" s="59" customFormat="1" customHeight="1">
      <c r="A6437" s="59" t="s">
        <v>17496</v>
      </c>
      <c r="B6437" s="59" t="s">
        <v>17497</v>
      </c>
      <c r="C6437" s="59" t="s">
        <v>17498</v>
      </c>
      <c r="D6437" s="59">
        <v>809</v>
      </c>
      <c r="F6437" s="59" t="s">
        <v>5</v>
      </c>
      <c r="G6437" s="152" t="str">
        <f>VLOOKUP(D6437,sku归属!A:B,2,0)</f>
        <v>唐璇淑</v>
      </c>
    </row>
    <row r="6438" spans="1:13" s="59" customFormat="1" customHeight="1">
      <c r="A6438" s="59" t="s">
        <v>17499</v>
      </c>
      <c r="B6438" s="59" t="s">
        <v>17500</v>
      </c>
      <c r="C6438" s="59" t="s">
        <v>17501</v>
      </c>
      <c r="D6438" s="59" t="s">
        <v>18</v>
      </c>
      <c r="F6438" s="59" t="s">
        <v>5</v>
      </c>
      <c r="G6438" s="152" t="str">
        <f>VLOOKUP(D6438,sku归属!A:B,2,0)</f>
        <v>谭熹杰</v>
      </c>
    </row>
    <row r="6439" spans="1:13" s="59" customFormat="1" customHeight="1">
      <c r="A6439" s="59" t="s">
        <v>17502</v>
      </c>
      <c r="B6439" s="59" t="s">
        <v>17503</v>
      </c>
      <c r="C6439" s="59" t="s">
        <v>17504</v>
      </c>
      <c r="D6439" s="59" t="s">
        <v>18</v>
      </c>
      <c r="F6439" s="59" t="s">
        <v>5</v>
      </c>
      <c r="G6439" s="152" t="str">
        <f>VLOOKUP(D6439,sku归属!A:B,2,0)</f>
        <v>谭熹杰</v>
      </c>
    </row>
    <row r="6440" spans="1:13" s="59" customFormat="1" customHeight="1">
      <c r="A6440" s="59" t="s">
        <v>17505</v>
      </c>
      <c r="B6440" s="59" t="s">
        <v>17506</v>
      </c>
      <c r="C6440" s="59" t="s">
        <v>17507</v>
      </c>
      <c r="D6440" s="59" t="s">
        <v>21</v>
      </c>
      <c r="F6440" s="59" t="s">
        <v>5</v>
      </c>
      <c r="G6440" s="152" t="str">
        <f>VLOOKUP(D6440,sku归属!A:B,2,0)</f>
        <v>许梓渝</v>
      </c>
    </row>
    <row r="6441" spans="1:13" s="59" customFormat="1" customHeight="1">
      <c r="A6441" s="59" t="s">
        <v>17508</v>
      </c>
      <c r="B6441" s="59" t="s">
        <v>17509</v>
      </c>
      <c r="C6441" s="59" t="s">
        <v>17510</v>
      </c>
      <c r="D6441" s="59" t="s">
        <v>21</v>
      </c>
      <c r="F6441" s="59" t="s">
        <v>5</v>
      </c>
      <c r="G6441" s="152" t="str">
        <f>VLOOKUP(D6441,sku归属!A:B,2,0)</f>
        <v>许梓渝</v>
      </c>
    </row>
    <row r="6442" spans="1:13" s="59" customFormat="1" customHeight="1">
      <c r="A6442" s="59" t="s">
        <v>17511</v>
      </c>
      <c r="B6442" s="59" t="s">
        <v>17512</v>
      </c>
      <c r="C6442" s="59" t="s">
        <v>17513</v>
      </c>
      <c r="D6442" s="59" t="s">
        <v>21</v>
      </c>
      <c r="F6442" s="59" t="s">
        <v>5</v>
      </c>
      <c r="G6442" s="152" t="str">
        <f>VLOOKUP(D6442,sku归属!A:B,2,0)</f>
        <v>许梓渝</v>
      </c>
    </row>
    <row r="6443" spans="1:13" s="59" customFormat="1" customHeight="1">
      <c r="A6443" s="59" t="s">
        <v>17514</v>
      </c>
      <c r="B6443" s="59" t="s">
        <v>17515</v>
      </c>
      <c r="C6443" s="59" t="s">
        <v>17516</v>
      </c>
      <c r="D6443" s="59" t="s">
        <v>21</v>
      </c>
      <c r="F6443" s="59" t="s">
        <v>5</v>
      </c>
      <c r="G6443" s="152" t="str">
        <f>VLOOKUP(D6443,sku归属!A:B,2,0)</f>
        <v>许梓渝</v>
      </c>
    </row>
    <row r="6444" spans="1:13" s="59" customFormat="1" customHeight="1">
      <c r="A6444" s="59" t="s">
        <v>17517</v>
      </c>
      <c r="B6444" s="59" t="s">
        <v>17518</v>
      </c>
      <c r="C6444" s="59" t="s">
        <v>17519</v>
      </c>
      <c r="D6444" s="59" t="s">
        <v>18</v>
      </c>
      <c r="F6444" s="59" t="s">
        <v>5</v>
      </c>
      <c r="G6444" s="152" t="str">
        <f>VLOOKUP(D6444,sku归属!A:B,2,0)</f>
        <v>谭熹杰</v>
      </c>
    </row>
    <row r="6445" spans="1:13" s="59" customFormat="1" customHeight="1">
      <c r="A6445" s="59" t="s">
        <v>17520</v>
      </c>
      <c r="B6445" s="59" t="s">
        <v>17521</v>
      </c>
      <c r="C6445" s="59" t="s">
        <v>17522</v>
      </c>
      <c r="D6445" s="59" t="s">
        <v>18</v>
      </c>
      <c r="F6445" s="59" t="s">
        <v>5</v>
      </c>
      <c r="G6445" s="152" t="str">
        <f>VLOOKUP(D6445,sku归属!A:B,2,0)</f>
        <v>谭熹杰</v>
      </c>
    </row>
    <row r="6446" spans="1:13" s="59" customFormat="1" customHeight="1">
      <c r="A6446" s="59" t="s">
        <v>17523</v>
      </c>
      <c r="B6446" s="59" t="s">
        <v>17524</v>
      </c>
      <c r="C6446" s="59" t="s">
        <v>17525</v>
      </c>
      <c r="D6446" s="59" t="s">
        <v>18</v>
      </c>
      <c r="F6446" s="59" t="s">
        <v>5</v>
      </c>
      <c r="G6446" s="152" t="str">
        <f>VLOOKUP(D6446,sku归属!A:B,2,0)</f>
        <v>谭熹杰</v>
      </c>
    </row>
    <row r="6447" spans="1:13" s="59" customFormat="1" customHeight="1">
      <c r="A6447" s="59" t="s">
        <v>17526</v>
      </c>
      <c r="B6447" s="59" t="s">
        <v>17527</v>
      </c>
      <c r="C6447" s="59" t="s">
        <v>17528</v>
      </c>
      <c r="D6447" s="59" t="s">
        <v>18</v>
      </c>
      <c r="F6447" s="59" t="s">
        <v>5</v>
      </c>
      <c r="G6447" s="152" t="str">
        <f>VLOOKUP(D6447,sku归属!A:B,2,0)</f>
        <v>谭熹杰</v>
      </c>
    </row>
    <row r="6448" spans="1:13" s="59" customFormat="1" customHeight="1">
      <c r="A6448" s="59" t="s">
        <v>17529</v>
      </c>
      <c r="B6448" s="59" t="s">
        <v>17530</v>
      </c>
      <c r="C6448" s="59" t="s">
        <v>17531</v>
      </c>
      <c r="D6448" s="59" t="s">
        <v>21</v>
      </c>
      <c r="F6448" s="59" t="s">
        <v>5</v>
      </c>
      <c r="G6448" s="152" t="str">
        <f>VLOOKUP(D6448,sku归属!A:B,2,0)</f>
        <v>许梓渝</v>
      </c>
    </row>
    <row r="6449" spans="1:13" s="59" customFormat="1" customHeight="1">
      <c r="A6449" s="59" t="s">
        <v>17532</v>
      </c>
      <c r="B6449" s="59" t="s">
        <v>17533</v>
      </c>
      <c r="C6449" s="59" t="s">
        <v>17534</v>
      </c>
      <c r="D6449" s="59" t="s">
        <v>21</v>
      </c>
      <c r="F6449" s="59" t="s">
        <v>5</v>
      </c>
      <c r="G6449" s="152" t="str">
        <f>VLOOKUP(D6449,sku归属!A:B,2,0)</f>
        <v>许梓渝</v>
      </c>
    </row>
    <row r="6450" spans="1:13" s="59" customFormat="1" customHeight="1">
      <c r="A6450" s="59" t="s">
        <v>17535</v>
      </c>
      <c r="B6450" s="59" t="s">
        <v>17536</v>
      </c>
      <c r="C6450" s="59" t="s">
        <v>17537</v>
      </c>
      <c r="D6450" s="59" t="s">
        <v>21</v>
      </c>
      <c r="F6450" s="59" t="s">
        <v>5</v>
      </c>
      <c r="G6450" s="152" t="str">
        <f>VLOOKUP(D6450,sku归属!A:B,2,0)</f>
        <v>许梓渝</v>
      </c>
    </row>
    <row r="6451" spans="1:13" s="59" customFormat="1" customHeight="1">
      <c r="A6451" s="59" t="s">
        <v>17538</v>
      </c>
      <c r="B6451" s="59" t="s">
        <v>17539</v>
      </c>
      <c r="C6451" s="59" t="s">
        <v>17540</v>
      </c>
      <c r="D6451" s="59" t="s">
        <v>21</v>
      </c>
      <c r="F6451" s="59" t="s">
        <v>5</v>
      </c>
      <c r="G6451" s="152" t="str">
        <f>VLOOKUP(D6451,sku归属!A:B,2,0)</f>
        <v>许梓渝</v>
      </c>
    </row>
    <row r="6452" spans="1:13" s="59" customFormat="1" customHeight="1">
      <c r="A6452" s="59" t="s">
        <v>17541</v>
      </c>
      <c r="B6452" s="59" t="s">
        <v>17542</v>
      </c>
      <c r="C6452" s="59" t="s">
        <v>17269</v>
      </c>
      <c r="D6452" s="59" t="s">
        <v>20</v>
      </c>
      <c r="F6452" s="59" t="s">
        <v>5</v>
      </c>
      <c r="G6452" s="152" t="str">
        <f>VLOOKUP(D6452,sku归属!A:B,2,0)</f>
        <v>莫美玉</v>
      </c>
    </row>
    <row r="6453" spans="1:13" s="59" customFormat="1" customHeight="1">
      <c r="A6453" s="59" t="s">
        <v>17543</v>
      </c>
      <c r="B6453" s="59" t="s">
        <v>17544</v>
      </c>
      <c r="C6453" s="59" t="s">
        <v>8660</v>
      </c>
      <c r="D6453" s="59" t="s">
        <v>20</v>
      </c>
      <c r="F6453" s="59" t="s">
        <v>5</v>
      </c>
      <c r="G6453" s="152" t="str">
        <f>VLOOKUP(D6453,sku归属!A:B,2,0)</f>
        <v>莫美玉</v>
      </c>
    </row>
    <row r="6454" spans="1:13" s="59" customFormat="1" customHeight="1">
      <c r="A6454" s="59" t="s">
        <v>17545</v>
      </c>
      <c r="B6454" s="59" t="s">
        <v>17546</v>
      </c>
      <c r="C6454" s="59" t="s">
        <v>8663</v>
      </c>
      <c r="D6454" s="59" t="s">
        <v>20</v>
      </c>
      <c r="F6454" s="59" t="s">
        <v>5</v>
      </c>
      <c r="G6454" s="152" t="str">
        <f>VLOOKUP(D6454,sku归属!A:B,2,0)</f>
        <v>莫美玉</v>
      </c>
    </row>
    <row r="6455" spans="1:13" s="59" customFormat="1" customHeight="1">
      <c r="A6455" s="59" t="s">
        <v>17547</v>
      </c>
      <c r="B6455" s="59" t="s">
        <v>17548</v>
      </c>
      <c r="C6455" s="59" t="s">
        <v>16095</v>
      </c>
      <c r="D6455" s="59" t="s">
        <v>20</v>
      </c>
      <c r="F6455" s="59" t="s">
        <v>5</v>
      </c>
      <c r="G6455" s="152" t="str">
        <f>VLOOKUP(D6455,sku归属!A:B,2,0)</f>
        <v>莫美玉</v>
      </c>
    </row>
    <row r="6456" spans="1:13" s="59" customFormat="1" customHeight="1">
      <c r="A6456" s="59" t="s">
        <v>17549</v>
      </c>
      <c r="B6456" s="59" t="s">
        <v>17550</v>
      </c>
      <c r="C6456" s="59" t="s">
        <v>17551</v>
      </c>
      <c r="D6456" s="59" t="s">
        <v>20</v>
      </c>
      <c r="F6456" s="59" t="s">
        <v>5</v>
      </c>
      <c r="G6456" s="152" t="str">
        <f>VLOOKUP(D6456,sku归属!A:B,2,0)</f>
        <v>莫美玉</v>
      </c>
    </row>
    <row r="6457" spans="1:13" s="59" customFormat="1" customHeight="1">
      <c r="A6457" s="59" t="s">
        <v>17552</v>
      </c>
      <c r="B6457" s="59" t="s">
        <v>17553</v>
      </c>
      <c r="C6457" s="59" t="s">
        <v>17554</v>
      </c>
      <c r="D6457" s="59" t="s">
        <v>20</v>
      </c>
      <c r="F6457" s="59" t="s">
        <v>5</v>
      </c>
      <c r="G6457" s="152" t="str">
        <f>VLOOKUP(D6457,sku归属!A:B,2,0)</f>
        <v>莫美玉</v>
      </c>
    </row>
    <row r="6458" spans="1:13" s="59" customFormat="1" customHeight="1">
      <c r="A6458" s="59" t="s">
        <v>17555</v>
      </c>
      <c r="B6458" s="59" t="s">
        <v>17556</v>
      </c>
      <c r="C6458" s="59" t="s">
        <v>17557</v>
      </c>
      <c r="D6458" s="59" t="s">
        <v>20</v>
      </c>
      <c r="F6458" s="59" t="s">
        <v>5</v>
      </c>
      <c r="G6458" s="152" t="str">
        <f>VLOOKUP(D6458,sku归属!A:B,2,0)</f>
        <v>莫美玉</v>
      </c>
    </row>
    <row r="6459" spans="1:13" s="59" customFormat="1" customHeight="1">
      <c r="A6459" s="59" t="s">
        <v>17558</v>
      </c>
      <c r="B6459" s="59" t="s">
        <v>17559</v>
      </c>
      <c r="C6459" s="59" t="s">
        <v>15444</v>
      </c>
      <c r="D6459" s="59" t="s">
        <v>20</v>
      </c>
      <c r="F6459" s="59" t="s">
        <v>5</v>
      </c>
      <c r="G6459" s="152" t="str">
        <f>VLOOKUP(D6459,sku归属!A:B,2,0)</f>
        <v>莫美玉</v>
      </c>
    </row>
    <row r="6460" spans="1:13" s="59" customFormat="1" customHeight="1">
      <c r="A6460" s="59" t="s">
        <v>17560</v>
      </c>
      <c r="B6460" s="59" t="s">
        <v>17561</v>
      </c>
      <c r="C6460" s="59" t="s">
        <v>17562</v>
      </c>
      <c r="D6460" s="59" t="s">
        <v>18</v>
      </c>
      <c r="F6460" s="59" t="s">
        <v>5</v>
      </c>
      <c r="G6460" s="152" t="str">
        <f>VLOOKUP(D6460,sku归属!A:B,2,0)</f>
        <v>谭熹杰</v>
      </c>
    </row>
    <row r="6461" spans="1:13" s="59" customFormat="1" customHeight="1">
      <c r="A6461" s="59" t="s">
        <v>17563</v>
      </c>
      <c r="B6461" s="59" t="s">
        <v>17564</v>
      </c>
      <c r="C6461" s="59" t="s">
        <v>17565</v>
      </c>
      <c r="D6461" s="59" t="s">
        <v>18</v>
      </c>
      <c r="F6461" s="59" t="s">
        <v>5</v>
      </c>
      <c r="G6461" s="152" t="str">
        <f>VLOOKUP(D6461,sku归属!A:B,2,0)</f>
        <v>谭熹杰</v>
      </c>
    </row>
    <row r="6462" spans="1:13" s="59" customFormat="1" customHeight="1">
      <c r="A6462" s="59" t="s">
        <v>17566</v>
      </c>
      <c r="B6462" s="59" t="s">
        <v>17567</v>
      </c>
      <c r="C6462" s="59" t="s">
        <v>13267</v>
      </c>
      <c r="D6462" s="59">
        <v>806</v>
      </c>
      <c r="F6462" s="59" t="s">
        <v>5</v>
      </c>
      <c r="G6462" s="152" t="str">
        <f>VLOOKUP(D6462,sku归属!A:B,2,0)</f>
        <v>欧阳博文</v>
      </c>
    </row>
    <row r="6463" spans="1:13" s="59" customFormat="1" customHeight="1">
      <c r="A6463" s="59" t="s">
        <v>17568</v>
      </c>
      <c r="B6463" s="59" t="s">
        <v>17569</v>
      </c>
      <c r="C6463" s="59" t="s">
        <v>16780</v>
      </c>
      <c r="D6463" s="59">
        <v>806</v>
      </c>
      <c r="F6463" s="59" t="s">
        <v>5</v>
      </c>
      <c r="G6463" s="152" t="str">
        <f>VLOOKUP(D6463,sku归属!A:B,2,0)</f>
        <v>欧阳博文</v>
      </c>
    </row>
    <row r="6464" spans="1:13" s="59" customFormat="1" customHeight="1">
      <c r="A6464" s="59" t="s">
        <v>17570</v>
      </c>
      <c r="B6464" s="59" t="s">
        <v>17571</v>
      </c>
      <c r="C6464" s="59" t="s">
        <v>13085</v>
      </c>
      <c r="D6464" s="59">
        <v>806</v>
      </c>
      <c r="F6464" s="59" t="s">
        <v>5</v>
      </c>
      <c r="G6464" s="152" t="str">
        <f>VLOOKUP(D6464,sku归属!A:B,2,0)</f>
        <v>欧阳博文</v>
      </c>
    </row>
    <row r="6465" spans="1:13" s="59" customFormat="1" customHeight="1">
      <c r="A6465" s="59" t="s">
        <v>17572</v>
      </c>
      <c r="B6465" s="59" t="s">
        <v>17573</v>
      </c>
      <c r="C6465" s="59" t="s">
        <v>12572</v>
      </c>
      <c r="D6465" s="59">
        <v>806</v>
      </c>
      <c r="F6465" s="59" t="s">
        <v>5</v>
      </c>
      <c r="G6465" s="152" t="str">
        <f>VLOOKUP(D6465,sku归属!A:B,2,0)</f>
        <v>欧阳博文</v>
      </c>
    </row>
    <row r="6466" spans="1:13" s="59" customFormat="1" customHeight="1">
      <c r="A6466" s="59" t="s">
        <v>17574</v>
      </c>
      <c r="B6466" s="59" t="s">
        <v>17575</v>
      </c>
      <c r="C6466" s="59" t="s">
        <v>16929</v>
      </c>
      <c r="D6466" s="59">
        <v>806</v>
      </c>
      <c r="F6466" s="59" t="s">
        <v>5</v>
      </c>
      <c r="G6466" s="152" t="str">
        <f>VLOOKUP(D6466,sku归属!A:B,2,0)</f>
        <v>欧阳博文</v>
      </c>
    </row>
    <row r="6467" spans="1:13" s="59" customFormat="1" customHeight="1">
      <c r="A6467" s="59" t="s">
        <v>17576</v>
      </c>
      <c r="B6467" s="59" t="s">
        <v>17577</v>
      </c>
      <c r="C6467" s="59" t="s">
        <v>16931</v>
      </c>
      <c r="D6467" s="59">
        <v>806</v>
      </c>
      <c r="F6467" s="59" t="s">
        <v>5</v>
      </c>
      <c r="G6467" s="152" t="str">
        <f>VLOOKUP(D6467,sku归属!A:B,2,0)</f>
        <v>欧阳博文</v>
      </c>
    </row>
    <row r="6468" spans="1:13" s="59" customFormat="1" customHeight="1">
      <c r="A6468" s="59" t="s">
        <v>17578</v>
      </c>
      <c r="B6468" s="59" t="s">
        <v>17579</v>
      </c>
      <c r="C6468" s="59" t="s">
        <v>16927</v>
      </c>
      <c r="D6468" s="59">
        <v>806</v>
      </c>
      <c r="F6468" s="59" t="s">
        <v>5</v>
      </c>
      <c r="G6468" s="152" t="str">
        <f>VLOOKUP(D6468,sku归属!A:B,2,0)</f>
        <v>欧阳博文</v>
      </c>
    </row>
    <row r="6469" spans="1:13" s="59" customFormat="1" customHeight="1">
      <c r="A6469" s="59" t="s">
        <v>17580</v>
      </c>
      <c r="B6469" s="59" t="s">
        <v>17581</v>
      </c>
      <c r="C6469" s="59" t="s">
        <v>3066</v>
      </c>
      <c r="D6469" s="59">
        <v>806</v>
      </c>
      <c r="F6469" s="59" t="s">
        <v>5</v>
      </c>
      <c r="G6469" s="152" t="str">
        <f>VLOOKUP(D6469,sku归属!A:B,2,0)</f>
        <v>欧阳博文</v>
      </c>
    </row>
    <row r="6470" spans="1:13" s="59" customFormat="1" customHeight="1">
      <c r="A6470" s="59" t="s">
        <v>17582</v>
      </c>
      <c r="B6470" s="59" t="s">
        <v>17583</v>
      </c>
      <c r="C6470" s="59" t="s">
        <v>3072</v>
      </c>
      <c r="D6470" s="59">
        <v>806</v>
      </c>
      <c r="F6470" s="59" t="s">
        <v>5</v>
      </c>
      <c r="G6470" s="152" t="str">
        <f>VLOOKUP(D6470,sku归属!A:B,2,0)</f>
        <v>欧阳博文</v>
      </c>
    </row>
    <row r="6471" spans="1:13" s="59" customFormat="1" customHeight="1">
      <c r="A6471" s="59" t="s">
        <v>17584</v>
      </c>
      <c r="B6471" s="59" t="s">
        <v>17585</v>
      </c>
      <c r="C6471" s="59" t="s">
        <v>15972</v>
      </c>
      <c r="D6471" s="59">
        <v>806</v>
      </c>
      <c r="F6471" s="59" t="s">
        <v>5</v>
      </c>
      <c r="G6471" s="152" t="str">
        <f>VLOOKUP(D6471,sku归属!A:B,2,0)</f>
        <v>欧阳博文</v>
      </c>
    </row>
    <row r="6472" spans="1:13" s="59" customFormat="1" customHeight="1">
      <c r="A6472" s="59" t="s">
        <v>17586</v>
      </c>
      <c r="B6472" s="59" t="s">
        <v>17587</v>
      </c>
      <c r="C6472" s="59" t="s">
        <v>17588</v>
      </c>
      <c r="D6472" s="59">
        <v>806</v>
      </c>
      <c r="F6472" s="59" t="s">
        <v>5</v>
      </c>
      <c r="G6472" s="152" t="str">
        <f>VLOOKUP(D6472,sku归属!A:B,2,0)</f>
        <v>欧阳博文</v>
      </c>
    </row>
    <row r="6473" spans="1:13" s="59" customFormat="1" customHeight="1">
      <c r="A6473" s="59" t="s">
        <v>17589</v>
      </c>
      <c r="B6473" s="59" t="s">
        <v>17590</v>
      </c>
      <c r="C6473" s="59" t="s">
        <v>17591</v>
      </c>
      <c r="D6473" s="59">
        <v>806</v>
      </c>
      <c r="F6473" s="59" t="s">
        <v>5</v>
      </c>
      <c r="G6473" s="152" t="str">
        <f>VLOOKUP(D6473,sku归属!A:B,2,0)</f>
        <v>欧阳博文</v>
      </c>
    </row>
    <row r="6474" spans="1:13" s="59" customFormat="1" customHeight="1">
      <c r="A6474" s="59" t="s">
        <v>17592</v>
      </c>
      <c r="B6474" s="59" t="s">
        <v>17593</v>
      </c>
      <c r="C6474" s="59" t="s">
        <v>17594</v>
      </c>
      <c r="D6474" s="59">
        <v>806</v>
      </c>
      <c r="F6474" s="59" t="s">
        <v>5</v>
      </c>
      <c r="G6474" s="152" t="str">
        <f>VLOOKUP(D6474,sku归属!A:B,2,0)</f>
        <v>欧阳博文</v>
      </c>
    </row>
    <row r="6475" spans="1:13" s="59" customFormat="1" customHeight="1">
      <c r="A6475" s="59" t="s">
        <v>17595</v>
      </c>
      <c r="B6475" s="59" t="s">
        <v>17596</v>
      </c>
      <c r="C6475" s="59" t="s">
        <v>17597</v>
      </c>
      <c r="D6475" s="59">
        <v>806</v>
      </c>
      <c r="F6475" s="59" t="s">
        <v>5</v>
      </c>
      <c r="G6475" s="152" t="str">
        <f>VLOOKUP(D6475,sku归属!A:B,2,0)</f>
        <v>欧阳博文</v>
      </c>
    </row>
    <row r="6476" spans="1:13" s="59" customFormat="1" customHeight="1">
      <c r="A6476" s="59" t="s">
        <v>17598</v>
      </c>
      <c r="B6476" s="59" t="s">
        <v>17599</v>
      </c>
      <c r="C6476" s="59" t="s">
        <v>17600</v>
      </c>
      <c r="D6476" s="59">
        <v>806</v>
      </c>
      <c r="F6476" s="59" t="s">
        <v>5</v>
      </c>
      <c r="G6476" s="152" t="str">
        <f>VLOOKUP(D6476,sku归属!A:B,2,0)</f>
        <v>欧阳博文</v>
      </c>
    </row>
    <row r="6477" spans="1:13" s="59" customFormat="1" customHeight="1">
      <c r="A6477" s="59" t="s">
        <v>17601</v>
      </c>
      <c r="B6477" s="59" t="s">
        <v>17602</v>
      </c>
      <c r="C6477" s="59" t="s">
        <v>17603</v>
      </c>
      <c r="D6477" s="59">
        <v>806</v>
      </c>
      <c r="F6477" s="59" t="s">
        <v>5</v>
      </c>
      <c r="G6477" s="152" t="str">
        <f>VLOOKUP(D6477,sku归属!A:B,2,0)</f>
        <v>欧阳博文</v>
      </c>
    </row>
    <row r="6478" spans="1:13" s="59" customFormat="1" customHeight="1">
      <c r="A6478" s="59" t="s">
        <v>17604</v>
      </c>
      <c r="B6478" s="59" t="s">
        <v>17605</v>
      </c>
      <c r="C6478" s="59" t="s">
        <v>17606</v>
      </c>
      <c r="D6478" s="59">
        <v>806</v>
      </c>
      <c r="F6478" s="59" t="s">
        <v>5</v>
      </c>
      <c r="G6478" s="152" t="str">
        <f>VLOOKUP(D6478,sku归属!A:B,2,0)</f>
        <v>欧阳博文</v>
      </c>
    </row>
    <row r="6479" spans="1:13" s="59" customFormat="1" customHeight="1">
      <c r="A6479" s="59" t="s">
        <v>17607</v>
      </c>
      <c r="B6479" s="59" t="s">
        <v>17608</v>
      </c>
      <c r="C6479" s="59" t="s">
        <v>17609</v>
      </c>
      <c r="D6479" s="59">
        <v>806</v>
      </c>
      <c r="F6479" s="59" t="s">
        <v>5</v>
      </c>
      <c r="G6479" s="152" t="str">
        <f>VLOOKUP(D6479,sku归属!A:B,2,0)</f>
        <v>欧阳博文</v>
      </c>
    </row>
    <row r="6480" spans="1:13" s="59" customFormat="1" customHeight="1">
      <c r="A6480" s="59" t="s">
        <v>17610</v>
      </c>
      <c r="B6480" s="59" t="s">
        <v>17611</v>
      </c>
      <c r="C6480" s="59" t="s">
        <v>17612</v>
      </c>
      <c r="D6480" s="59">
        <v>806</v>
      </c>
      <c r="F6480" s="59" t="s">
        <v>5</v>
      </c>
      <c r="G6480" s="152" t="str">
        <f>VLOOKUP(D6480,sku归属!A:B,2,0)</f>
        <v>欧阳博文</v>
      </c>
    </row>
    <row r="6481" spans="1:13" s="59" customFormat="1" customHeight="1">
      <c r="A6481" s="59" t="s">
        <v>17613</v>
      </c>
      <c r="B6481" s="59" t="s">
        <v>17614</v>
      </c>
      <c r="C6481" s="59" t="s">
        <v>17615</v>
      </c>
      <c r="D6481" s="59">
        <v>806</v>
      </c>
      <c r="F6481" s="59" t="s">
        <v>5</v>
      </c>
      <c r="G6481" s="152" t="str">
        <f>VLOOKUP(D6481,sku归属!A:B,2,0)</f>
        <v>欧阳博文</v>
      </c>
    </row>
    <row r="6482" spans="1:13" s="59" customFormat="1" customHeight="1">
      <c r="A6482" s="59" t="s">
        <v>17616</v>
      </c>
      <c r="B6482" s="59" t="s">
        <v>17617</v>
      </c>
      <c r="C6482" s="59" t="s">
        <v>17618</v>
      </c>
      <c r="D6482" s="59">
        <v>806</v>
      </c>
      <c r="F6482" s="59" t="s">
        <v>5</v>
      </c>
      <c r="G6482" s="152" t="str">
        <f>VLOOKUP(D6482,sku归属!A:B,2,0)</f>
        <v>欧阳博文</v>
      </c>
    </row>
    <row r="6483" spans="1:13" s="59" customFormat="1" customHeight="1">
      <c r="A6483" s="59" t="s">
        <v>17619</v>
      </c>
      <c r="B6483" s="59" t="s">
        <v>17620</v>
      </c>
      <c r="C6483" s="59" t="s">
        <v>17621</v>
      </c>
      <c r="D6483" s="59">
        <v>806</v>
      </c>
      <c r="F6483" s="59" t="s">
        <v>5</v>
      </c>
      <c r="G6483" s="152" t="str">
        <f>VLOOKUP(D6483,sku归属!A:B,2,0)</f>
        <v>欧阳博文</v>
      </c>
    </row>
    <row r="6484" spans="1:13" s="59" customFormat="1" customHeight="1">
      <c r="A6484" s="59" t="s">
        <v>17622</v>
      </c>
      <c r="B6484" s="59" t="s">
        <v>17623</v>
      </c>
      <c r="C6484" s="59" t="s">
        <v>17624</v>
      </c>
      <c r="D6484" s="59">
        <v>806</v>
      </c>
      <c r="F6484" s="59" t="s">
        <v>5</v>
      </c>
      <c r="G6484" s="152" t="str">
        <f>VLOOKUP(D6484,sku归属!A:B,2,0)</f>
        <v>欧阳博文</v>
      </c>
    </row>
    <row r="6485" spans="1:13" s="59" customFormat="1" customHeight="1">
      <c r="A6485" s="59" t="s">
        <v>17625</v>
      </c>
      <c r="B6485" s="59" t="s">
        <v>17626</v>
      </c>
      <c r="C6485" s="59" t="s">
        <v>17627</v>
      </c>
      <c r="D6485" s="59">
        <v>806</v>
      </c>
      <c r="F6485" s="59" t="s">
        <v>5</v>
      </c>
      <c r="G6485" s="152" t="str">
        <f>VLOOKUP(D6485,sku归属!A:B,2,0)</f>
        <v>欧阳博文</v>
      </c>
    </row>
    <row r="6486" spans="1:13" s="59" customFormat="1" customHeight="1">
      <c r="A6486" s="59" t="s">
        <v>17628</v>
      </c>
      <c r="B6486" s="59" t="s">
        <v>17629</v>
      </c>
      <c r="C6486" s="59" t="s">
        <v>17630</v>
      </c>
      <c r="D6486" s="59">
        <v>806</v>
      </c>
      <c r="F6486" s="59" t="s">
        <v>5</v>
      </c>
      <c r="G6486" s="152" t="str">
        <f>VLOOKUP(D6486,sku归属!A:B,2,0)</f>
        <v>欧阳博文</v>
      </c>
    </row>
    <row r="6487" spans="1:13" s="59" customFormat="1" customHeight="1">
      <c r="A6487" s="59" t="s">
        <v>17631</v>
      </c>
      <c r="B6487" s="59" t="s">
        <v>17632</v>
      </c>
      <c r="C6487" s="59" t="s">
        <v>17633</v>
      </c>
      <c r="D6487" s="59">
        <v>806</v>
      </c>
      <c r="F6487" s="59" t="s">
        <v>5</v>
      </c>
      <c r="G6487" s="152" t="str">
        <f>VLOOKUP(D6487,sku归属!A:B,2,0)</f>
        <v>欧阳博文</v>
      </c>
    </row>
    <row r="6488" spans="1:13" s="59" customFormat="1" customHeight="1">
      <c r="A6488" s="59" t="s">
        <v>17634</v>
      </c>
      <c r="B6488" s="59" t="s">
        <v>17635</v>
      </c>
      <c r="C6488" s="59" t="s">
        <v>17636</v>
      </c>
      <c r="D6488" s="59">
        <v>806</v>
      </c>
      <c r="F6488" s="59" t="s">
        <v>5</v>
      </c>
      <c r="G6488" s="152" t="str">
        <f>VLOOKUP(D6488,sku归属!A:B,2,0)</f>
        <v>欧阳博文</v>
      </c>
    </row>
    <row r="6489" spans="1:13" s="59" customFormat="1" customHeight="1">
      <c r="A6489" s="59" t="s">
        <v>17637</v>
      </c>
      <c r="B6489" s="59" t="s">
        <v>17638</v>
      </c>
      <c r="C6489" s="59" t="s">
        <v>17639</v>
      </c>
      <c r="D6489" s="59">
        <v>806</v>
      </c>
      <c r="F6489" s="59" t="s">
        <v>5</v>
      </c>
      <c r="G6489" s="152" t="str">
        <f>VLOOKUP(D6489,sku归属!A:B,2,0)</f>
        <v>欧阳博文</v>
      </c>
    </row>
    <row r="6490" spans="1:13" s="59" customFormat="1" customHeight="1">
      <c r="A6490" s="59" t="s">
        <v>17640</v>
      </c>
      <c r="B6490" s="59" t="s">
        <v>17641</v>
      </c>
      <c r="C6490" s="59" t="s">
        <v>17642</v>
      </c>
      <c r="D6490" s="59">
        <v>806</v>
      </c>
      <c r="F6490" s="59" t="s">
        <v>5</v>
      </c>
      <c r="G6490" s="152" t="str">
        <f>VLOOKUP(D6490,sku归属!A:B,2,0)</f>
        <v>欧阳博文</v>
      </c>
    </row>
    <row r="6491" spans="1:13" s="59" customFormat="1" customHeight="1">
      <c r="A6491" s="59" t="s">
        <v>17643</v>
      </c>
      <c r="B6491" s="59" t="s">
        <v>17644</v>
      </c>
      <c r="C6491" s="59" t="s">
        <v>17645</v>
      </c>
      <c r="D6491" s="59">
        <v>806</v>
      </c>
      <c r="F6491" s="59" t="s">
        <v>5</v>
      </c>
      <c r="G6491" s="152" t="str">
        <f>VLOOKUP(D6491,sku归属!A:B,2,0)</f>
        <v>欧阳博文</v>
      </c>
    </row>
    <row r="6492" spans="1:13" s="59" customFormat="1" customHeight="1">
      <c r="A6492" s="59" t="s">
        <v>17646</v>
      </c>
      <c r="B6492" s="59" t="s">
        <v>17647</v>
      </c>
      <c r="C6492" s="59" t="s">
        <v>17648</v>
      </c>
      <c r="D6492" s="59">
        <v>806</v>
      </c>
      <c r="F6492" s="59" t="s">
        <v>5</v>
      </c>
      <c r="G6492" s="152" t="str">
        <f>VLOOKUP(D6492,sku归属!A:B,2,0)</f>
        <v>欧阳博文</v>
      </c>
    </row>
    <row r="6493" spans="1:13" s="59" customFormat="1" customHeight="1">
      <c r="A6493" s="59" t="s">
        <v>17649</v>
      </c>
      <c r="B6493" s="59" t="s">
        <v>17650</v>
      </c>
      <c r="C6493" s="59" t="s">
        <v>17651</v>
      </c>
      <c r="D6493" s="59">
        <v>806</v>
      </c>
      <c r="F6493" s="59" t="s">
        <v>5</v>
      </c>
      <c r="G6493" s="152" t="str">
        <f>VLOOKUP(D6493,sku归属!A:B,2,0)</f>
        <v>欧阳博文</v>
      </c>
    </row>
    <row r="6494" spans="1:13" s="59" customFormat="1" customHeight="1">
      <c r="A6494" s="59" t="s">
        <v>17652</v>
      </c>
      <c r="B6494" s="59" t="s">
        <v>17653</v>
      </c>
      <c r="C6494" s="59" t="s">
        <v>17654</v>
      </c>
      <c r="D6494" s="59">
        <v>806</v>
      </c>
      <c r="F6494" s="59" t="s">
        <v>5</v>
      </c>
      <c r="G6494" s="152" t="str">
        <f>VLOOKUP(D6494,sku归属!A:B,2,0)</f>
        <v>欧阳博文</v>
      </c>
    </row>
    <row r="6495" spans="1:13" s="59" customFormat="1" customHeight="1">
      <c r="A6495" s="59" t="s">
        <v>17655</v>
      </c>
      <c r="B6495" s="59" t="s">
        <v>17656</v>
      </c>
      <c r="C6495" s="59" t="s">
        <v>17657</v>
      </c>
      <c r="D6495" s="59">
        <v>806</v>
      </c>
      <c r="F6495" s="59" t="s">
        <v>5</v>
      </c>
      <c r="G6495" s="152" t="str">
        <f>VLOOKUP(D6495,sku归属!A:B,2,0)</f>
        <v>欧阳博文</v>
      </c>
    </row>
    <row r="6496" spans="1:13" s="59" customFormat="1" customHeight="1">
      <c r="A6496" s="59" t="s">
        <v>17658</v>
      </c>
      <c r="B6496" s="59" t="s">
        <v>17659</v>
      </c>
      <c r="C6496" s="59" t="s">
        <v>17660</v>
      </c>
      <c r="D6496" s="59">
        <v>806</v>
      </c>
      <c r="F6496" s="59" t="s">
        <v>5</v>
      </c>
      <c r="G6496" s="152" t="str">
        <f>VLOOKUP(D6496,sku归属!A:B,2,0)</f>
        <v>欧阳博文</v>
      </c>
    </row>
    <row r="6497" spans="1:13" s="59" customFormat="1" customHeight="1">
      <c r="A6497" s="59" t="s">
        <v>17661</v>
      </c>
      <c r="B6497" s="59" t="s">
        <v>17662</v>
      </c>
      <c r="C6497" s="59" t="s">
        <v>17663</v>
      </c>
      <c r="D6497" s="59">
        <v>806</v>
      </c>
      <c r="F6497" s="59" t="s">
        <v>5</v>
      </c>
      <c r="G6497" s="152" t="str">
        <f>VLOOKUP(D6497,sku归属!A:B,2,0)</f>
        <v>欧阳博文</v>
      </c>
    </row>
    <row r="6498" spans="1:13" s="59" customFormat="1" customHeight="1">
      <c r="A6498" s="59" t="s">
        <v>17664</v>
      </c>
      <c r="B6498" s="59" t="s">
        <v>17665</v>
      </c>
      <c r="C6498" s="59" t="s">
        <v>17666</v>
      </c>
      <c r="D6498" s="59">
        <v>806</v>
      </c>
      <c r="F6498" s="59" t="s">
        <v>5</v>
      </c>
      <c r="G6498" s="152" t="str">
        <f>VLOOKUP(D6498,sku归属!A:B,2,0)</f>
        <v>欧阳博文</v>
      </c>
    </row>
    <row r="6499" spans="1:13" s="59" customFormat="1" customHeight="1">
      <c r="A6499" s="59" t="s">
        <v>17667</v>
      </c>
      <c r="B6499" s="59" t="s">
        <v>17668</v>
      </c>
      <c r="C6499" s="59" t="s">
        <v>17669</v>
      </c>
      <c r="D6499" s="59">
        <v>806</v>
      </c>
      <c r="F6499" s="59" t="s">
        <v>5</v>
      </c>
      <c r="G6499" s="152" t="str">
        <f>VLOOKUP(D6499,sku归属!A:B,2,0)</f>
        <v>欧阳博文</v>
      </c>
    </row>
    <row r="6500" spans="1:13" s="59" customFormat="1" customHeight="1">
      <c r="A6500" s="59" t="s">
        <v>17670</v>
      </c>
      <c r="B6500" s="59" t="s">
        <v>17671</v>
      </c>
      <c r="C6500" s="59" t="s">
        <v>17672</v>
      </c>
      <c r="D6500" s="59">
        <v>806</v>
      </c>
      <c r="F6500" s="59" t="s">
        <v>5</v>
      </c>
      <c r="G6500" s="152" t="str">
        <f>VLOOKUP(D6500,sku归属!A:B,2,0)</f>
        <v>欧阳博文</v>
      </c>
    </row>
    <row r="6501" spans="1:13" s="59" customFormat="1" customHeight="1">
      <c r="A6501" s="59" t="s">
        <v>17673</v>
      </c>
      <c r="B6501" s="59" t="s">
        <v>17674</v>
      </c>
      <c r="C6501" s="59" t="s">
        <v>17675</v>
      </c>
      <c r="D6501" s="59">
        <v>806</v>
      </c>
      <c r="F6501" s="59" t="s">
        <v>5</v>
      </c>
      <c r="G6501" s="152" t="str">
        <f>VLOOKUP(D6501,sku归属!A:B,2,0)</f>
        <v>欧阳博文</v>
      </c>
    </row>
    <row r="6502" spans="1:13" s="59" customFormat="1" customHeight="1">
      <c r="A6502" s="59" t="s">
        <v>17676</v>
      </c>
      <c r="B6502" s="59" t="s">
        <v>17677</v>
      </c>
      <c r="C6502" s="59" t="s">
        <v>17678</v>
      </c>
      <c r="D6502" s="59">
        <v>806</v>
      </c>
      <c r="F6502" s="59" t="s">
        <v>5</v>
      </c>
      <c r="G6502" s="152" t="str">
        <f>VLOOKUP(D6502,sku归属!A:B,2,0)</f>
        <v>欧阳博文</v>
      </c>
    </row>
    <row r="6503" spans="1:13" s="59" customFormat="1" customHeight="1">
      <c r="A6503" s="59" t="s">
        <v>17679</v>
      </c>
      <c r="B6503" s="59" t="s">
        <v>17680</v>
      </c>
      <c r="C6503" s="59" t="s">
        <v>12950</v>
      </c>
      <c r="D6503" s="59">
        <v>806</v>
      </c>
      <c r="F6503" s="59" t="s">
        <v>5</v>
      </c>
      <c r="G6503" s="152" t="str">
        <f>VLOOKUP(D6503,sku归属!A:B,2,0)</f>
        <v>欧阳博文</v>
      </c>
    </row>
    <row r="6504" spans="1:13" s="59" customFormat="1" customHeight="1">
      <c r="A6504" s="59" t="s">
        <v>17681</v>
      </c>
      <c r="B6504" s="59" t="s">
        <v>17682</v>
      </c>
      <c r="C6504" s="59" t="s">
        <v>11733</v>
      </c>
      <c r="D6504" s="59">
        <v>806</v>
      </c>
      <c r="F6504" s="59" t="s">
        <v>5</v>
      </c>
      <c r="G6504" s="152" t="str">
        <f>VLOOKUP(D6504,sku归属!A:B,2,0)</f>
        <v>欧阳博文</v>
      </c>
    </row>
    <row r="6505" spans="1:13" s="59" customFormat="1" customHeight="1">
      <c r="A6505" s="59" t="s">
        <v>17683</v>
      </c>
      <c r="B6505" s="59" t="s">
        <v>17684</v>
      </c>
      <c r="C6505" s="59" t="s">
        <v>17685</v>
      </c>
      <c r="D6505" s="59">
        <v>806</v>
      </c>
      <c r="F6505" s="59" t="s">
        <v>5</v>
      </c>
      <c r="G6505" s="152" t="str">
        <f>VLOOKUP(D6505,sku归属!A:B,2,0)</f>
        <v>欧阳博文</v>
      </c>
    </row>
    <row r="6506" spans="1:13" s="59" customFormat="1" customHeight="1">
      <c r="A6506" s="59" t="s">
        <v>17686</v>
      </c>
      <c r="B6506" s="59" t="s">
        <v>17687</v>
      </c>
      <c r="C6506" s="59" t="s">
        <v>17688</v>
      </c>
      <c r="D6506" s="59">
        <v>806</v>
      </c>
      <c r="F6506" s="59" t="s">
        <v>5</v>
      </c>
      <c r="G6506" s="152" t="str">
        <f>VLOOKUP(D6506,sku归属!A:B,2,0)</f>
        <v>欧阳博文</v>
      </c>
    </row>
    <row r="6507" spans="1:13" s="59" customFormat="1" customHeight="1">
      <c r="A6507" s="59" t="s">
        <v>17689</v>
      </c>
      <c r="B6507" s="59" t="s">
        <v>17690</v>
      </c>
      <c r="C6507" s="59" t="s">
        <v>17691</v>
      </c>
      <c r="D6507" s="59">
        <v>806</v>
      </c>
      <c r="F6507" s="59" t="s">
        <v>5</v>
      </c>
      <c r="G6507" s="152" t="str">
        <f>VLOOKUP(D6507,sku归属!A:B,2,0)</f>
        <v>欧阳博文</v>
      </c>
    </row>
    <row r="6508" spans="1:13" s="59" customFormat="1" customHeight="1">
      <c r="A6508" s="59" t="s">
        <v>17692</v>
      </c>
      <c r="B6508" s="59" t="s">
        <v>17693</v>
      </c>
      <c r="C6508" s="59" t="s">
        <v>17694</v>
      </c>
      <c r="D6508" s="59">
        <v>806</v>
      </c>
      <c r="F6508" s="59" t="s">
        <v>5</v>
      </c>
      <c r="G6508" s="152" t="str">
        <f>VLOOKUP(D6508,sku归属!A:B,2,0)</f>
        <v>欧阳博文</v>
      </c>
    </row>
    <row r="6509" spans="1:13" s="59" customFormat="1" customHeight="1">
      <c r="A6509" s="59" t="s">
        <v>17695</v>
      </c>
      <c r="B6509" s="59" t="s">
        <v>17696</v>
      </c>
      <c r="C6509" s="59" t="s">
        <v>15453</v>
      </c>
      <c r="D6509" s="59">
        <v>806</v>
      </c>
      <c r="F6509" s="59" t="s">
        <v>5</v>
      </c>
      <c r="G6509" s="152" t="str">
        <f>VLOOKUP(D6509,sku归属!A:B,2,0)</f>
        <v>欧阳博文</v>
      </c>
    </row>
    <row r="6510" spans="1:13" s="59" customFormat="1" customHeight="1">
      <c r="A6510" s="59" t="s">
        <v>17697</v>
      </c>
      <c r="B6510" s="59" t="s">
        <v>17698</v>
      </c>
      <c r="C6510" s="59" t="s">
        <v>11730</v>
      </c>
      <c r="D6510" s="59">
        <v>806</v>
      </c>
      <c r="F6510" s="59" t="s">
        <v>5</v>
      </c>
      <c r="G6510" s="152" t="str">
        <f>VLOOKUP(D6510,sku归属!A:B,2,0)</f>
        <v>欧阳博文</v>
      </c>
    </row>
    <row r="6511" spans="1:13" s="59" customFormat="1" customHeight="1">
      <c r="A6511" s="59" t="s">
        <v>17699</v>
      </c>
      <c r="B6511" s="59" t="s">
        <v>17700</v>
      </c>
      <c r="C6511" s="59" t="s">
        <v>16350</v>
      </c>
      <c r="D6511" s="59">
        <v>806</v>
      </c>
      <c r="F6511" s="59" t="s">
        <v>5</v>
      </c>
      <c r="G6511" s="152" t="str">
        <f>VLOOKUP(D6511,sku归属!A:B,2,0)</f>
        <v>欧阳博文</v>
      </c>
    </row>
    <row r="6512" spans="1:13" s="59" customFormat="1" customHeight="1">
      <c r="A6512" s="59" t="s">
        <v>17701</v>
      </c>
      <c r="B6512" s="59" t="s">
        <v>17702</v>
      </c>
      <c r="C6512" s="59" t="s">
        <v>16347</v>
      </c>
      <c r="D6512" s="59">
        <v>806</v>
      </c>
      <c r="F6512" s="59" t="s">
        <v>5</v>
      </c>
      <c r="G6512" s="152" t="str">
        <f>VLOOKUP(D6512,sku归属!A:B,2,0)</f>
        <v>欧阳博文</v>
      </c>
    </row>
    <row r="6513" spans="1:13" s="59" customFormat="1" customHeight="1">
      <c r="A6513" s="59" t="s">
        <v>17703</v>
      </c>
      <c r="B6513" s="59" t="s">
        <v>17704</v>
      </c>
      <c r="C6513" s="59" t="s">
        <v>17705</v>
      </c>
      <c r="D6513" s="59">
        <v>806</v>
      </c>
      <c r="F6513" s="59" t="s">
        <v>5</v>
      </c>
      <c r="G6513" s="152" t="str">
        <f>VLOOKUP(D6513,sku归属!A:B,2,0)</f>
        <v>欧阳博文</v>
      </c>
    </row>
    <row r="6514" spans="1:13" s="59" customFormat="1" customHeight="1">
      <c r="A6514" s="59" t="s">
        <v>17706</v>
      </c>
      <c r="B6514" s="59" t="s">
        <v>17707</v>
      </c>
      <c r="C6514" s="59" t="s">
        <v>17708</v>
      </c>
      <c r="D6514" s="59">
        <v>806</v>
      </c>
      <c r="F6514" s="59" t="s">
        <v>5</v>
      </c>
      <c r="G6514" s="152" t="str">
        <f>VLOOKUP(D6514,sku归属!A:B,2,0)</f>
        <v>欧阳博文</v>
      </c>
    </row>
    <row r="6515" spans="1:13" s="59" customFormat="1" customHeight="1">
      <c r="A6515" s="59" t="s">
        <v>17709</v>
      </c>
      <c r="B6515" s="59" t="s">
        <v>17710</v>
      </c>
      <c r="C6515" s="59" t="s">
        <v>17711</v>
      </c>
      <c r="D6515" s="59">
        <v>806</v>
      </c>
      <c r="F6515" s="59" t="s">
        <v>5</v>
      </c>
      <c r="G6515" s="152" t="str">
        <f>VLOOKUP(D6515,sku归属!A:B,2,0)</f>
        <v>欧阳博文</v>
      </c>
    </row>
    <row r="6516" spans="1:13" s="59" customFormat="1" customHeight="1">
      <c r="A6516" s="59" t="s">
        <v>17712</v>
      </c>
      <c r="B6516" s="59" t="s">
        <v>17713</v>
      </c>
      <c r="C6516" s="59" t="s">
        <v>17714</v>
      </c>
      <c r="D6516" s="59">
        <v>806</v>
      </c>
      <c r="F6516" s="59" t="s">
        <v>5</v>
      </c>
      <c r="G6516" s="152" t="str">
        <f>VLOOKUP(D6516,sku归属!A:B,2,0)</f>
        <v>欧阳博文</v>
      </c>
    </row>
    <row r="6517" spans="1:13" s="59" customFormat="1" customHeight="1">
      <c r="A6517" s="59" t="s">
        <v>17715</v>
      </c>
      <c r="B6517" s="59" t="s">
        <v>17716</v>
      </c>
      <c r="C6517" s="59" t="s">
        <v>17717</v>
      </c>
      <c r="D6517" s="59">
        <v>806</v>
      </c>
      <c r="F6517" s="59" t="s">
        <v>5</v>
      </c>
      <c r="G6517" s="152" t="str">
        <f>VLOOKUP(D6517,sku归属!A:B,2,0)</f>
        <v>欧阳博文</v>
      </c>
    </row>
    <row r="6518" spans="1:13" s="59" customFormat="1" customHeight="1">
      <c r="A6518" s="59" t="s">
        <v>17718</v>
      </c>
      <c r="B6518" s="59" t="s">
        <v>17719</v>
      </c>
      <c r="C6518" s="59" t="s">
        <v>17720</v>
      </c>
      <c r="D6518" s="59">
        <v>806</v>
      </c>
      <c r="F6518" s="59" t="s">
        <v>5</v>
      </c>
      <c r="G6518" s="152" t="str">
        <f>VLOOKUP(D6518,sku归属!A:B,2,0)</f>
        <v>欧阳博文</v>
      </c>
    </row>
    <row r="6519" spans="1:13" s="59" customFormat="1" customHeight="1">
      <c r="A6519" s="59" t="s">
        <v>17721</v>
      </c>
      <c r="B6519" s="59" t="s">
        <v>17722</v>
      </c>
      <c r="C6519" s="59" t="s">
        <v>17723</v>
      </c>
      <c r="D6519" s="59">
        <v>806</v>
      </c>
      <c r="F6519" s="59" t="s">
        <v>5</v>
      </c>
      <c r="G6519" s="152" t="str">
        <f>VLOOKUP(D6519,sku归属!A:B,2,0)</f>
        <v>欧阳博文</v>
      </c>
    </row>
    <row r="6520" spans="1:13" s="59" customFormat="1" customHeight="1">
      <c r="A6520" s="59" t="s">
        <v>17724</v>
      </c>
      <c r="B6520" s="59" t="s">
        <v>17725</v>
      </c>
      <c r="C6520" s="59" t="s">
        <v>17726</v>
      </c>
      <c r="D6520" s="59">
        <v>806</v>
      </c>
      <c r="F6520" s="59" t="s">
        <v>5</v>
      </c>
      <c r="G6520" s="152" t="str">
        <f>VLOOKUP(D6520,sku归属!A:B,2,0)</f>
        <v>欧阳博文</v>
      </c>
    </row>
    <row r="6521" spans="1:13" s="59" customFormat="1" customHeight="1">
      <c r="A6521" s="59" t="s">
        <v>17727</v>
      </c>
      <c r="B6521" s="59" t="s">
        <v>17728</v>
      </c>
      <c r="C6521" s="59" t="s">
        <v>17729</v>
      </c>
      <c r="D6521" s="59">
        <v>806</v>
      </c>
      <c r="F6521" s="59" t="s">
        <v>5</v>
      </c>
      <c r="G6521" s="152" t="str">
        <f>VLOOKUP(D6521,sku归属!A:B,2,0)</f>
        <v>欧阳博文</v>
      </c>
    </row>
    <row r="6522" spans="1:13" s="59" customFormat="1" customHeight="1">
      <c r="A6522" s="59" t="s">
        <v>17730</v>
      </c>
      <c r="B6522" s="59" t="s">
        <v>17731</v>
      </c>
      <c r="C6522" s="59" t="s">
        <v>17732</v>
      </c>
      <c r="D6522" s="59">
        <v>806</v>
      </c>
      <c r="F6522" s="59" t="s">
        <v>5</v>
      </c>
      <c r="G6522" s="152" t="str">
        <f>VLOOKUP(D6522,sku归属!A:B,2,0)</f>
        <v>欧阳博文</v>
      </c>
    </row>
    <row r="6523" spans="1:13" s="59" customFormat="1" customHeight="1">
      <c r="A6523" s="59" t="s">
        <v>17733</v>
      </c>
      <c r="B6523" s="59" t="s">
        <v>17734</v>
      </c>
      <c r="C6523" s="59" t="s">
        <v>17735</v>
      </c>
      <c r="D6523" s="59" t="s">
        <v>23</v>
      </c>
      <c r="F6523" s="59" t="s">
        <v>5</v>
      </c>
      <c r="G6523" s="152" t="str">
        <f>VLOOKUP(D6523,sku归属!A:B,2,0)</f>
        <v>丁芳芳</v>
      </c>
    </row>
    <row r="6524" spans="1:13" s="59" customFormat="1" customHeight="1">
      <c r="A6524" s="59" t="s">
        <v>17736</v>
      </c>
      <c r="B6524" s="59" t="s">
        <v>17737</v>
      </c>
      <c r="C6524" s="59" t="s">
        <v>3407</v>
      </c>
      <c r="D6524" s="59" t="s">
        <v>18</v>
      </c>
      <c r="F6524" s="59" t="s">
        <v>5</v>
      </c>
      <c r="G6524" s="152" t="str">
        <f>VLOOKUP(D6524,sku归属!A:B,2,0)</f>
        <v>谭熹杰</v>
      </c>
    </row>
    <row r="6525" spans="1:13" s="59" customFormat="1" customHeight="1">
      <c r="A6525" s="59" t="s">
        <v>17738</v>
      </c>
      <c r="B6525" s="59" t="s">
        <v>17739</v>
      </c>
      <c r="C6525" s="59" t="s">
        <v>3404</v>
      </c>
      <c r="D6525" s="59" t="s">
        <v>18</v>
      </c>
      <c r="F6525" s="59" t="s">
        <v>5</v>
      </c>
      <c r="G6525" s="152" t="str">
        <f>VLOOKUP(D6525,sku归属!A:B,2,0)</f>
        <v>谭熹杰</v>
      </c>
    </row>
    <row r="6526" spans="1:13" s="59" customFormat="1" customHeight="1">
      <c r="A6526" s="59" t="s">
        <v>17740</v>
      </c>
      <c r="B6526" s="59" t="s">
        <v>17741</v>
      </c>
      <c r="C6526" s="59" t="s">
        <v>9151</v>
      </c>
      <c r="D6526" s="59" t="s">
        <v>18</v>
      </c>
      <c r="F6526" s="59" t="s">
        <v>5</v>
      </c>
      <c r="G6526" s="152" t="str">
        <f>VLOOKUP(D6526,sku归属!A:B,2,0)</f>
        <v>谭熹杰</v>
      </c>
    </row>
    <row r="6527" spans="1:13" s="59" customFormat="1" customHeight="1">
      <c r="A6527" s="59" t="s">
        <v>17742</v>
      </c>
      <c r="B6527" s="59" t="s">
        <v>17743</v>
      </c>
      <c r="C6527" s="59" t="s">
        <v>17744</v>
      </c>
      <c r="D6527" s="59" t="s">
        <v>18</v>
      </c>
      <c r="F6527" s="59" t="s">
        <v>5</v>
      </c>
      <c r="G6527" s="152" t="str">
        <f>VLOOKUP(D6527,sku归属!A:B,2,0)</f>
        <v>谭熹杰</v>
      </c>
    </row>
    <row r="6528" spans="1:13" s="59" customFormat="1" customHeight="1">
      <c r="A6528" s="59" t="s">
        <v>17745</v>
      </c>
      <c r="B6528" s="59" t="s">
        <v>17746</v>
      </c>
      <c r="C6528" s="59" t="s">
        <v>17747</v>
      </c>
      <c r="D6528" s="59" t="s">
        <v>18</v>
      </c>
      <c r="F6528" s="59" t="s">
        <v>5</v>
      </c>
      <c r="G6528" s="152" t="str">
        <f>VLOOKUP(D6528,sku归属!A:B,2,0)</f>
        <v>谭熹杰</v>
      </c>
    </row>
    <row r="6529" spans="1:13" s="59" customFormat="1" customHeight="1">
      <c r="A6529" s="59" t="s">
        <v>17748</v>
      </c>
      <c r="B6529" s="59" t="s">
        <v>17749</v>
      </c>
      <c r="C6529" s="59" t="s">
        <v>17750</v>
      </c>
      <c r="D6529" s="59" t="s">
        <v>18</v>
      </c>
      <c r="F6529" s="59" t="s">
        <v>5</v>
      </c>
      <c r="G6529" s="152" t="str">
        <f>VLOOKUP(D6529,sku归属!A:B,2,0)</f>
        <v>谭熹杰</v>
      </c>
    </row>
    <row r="6530" spans="1:13" s="59" customFormat="1" customHeight="1">
      <c r="A6530" s="59" t="s">
        <v>17751</v>
      </c>
      <c r="B6530" s="59" t="s">
        <v>17752</v>
      </c>
      <c r="C6530" s="59" t="s">
        <v>17753</v>
      </c>
      <c r="D6530" s="59">
        <v>806</v>
      </c>
      <c r="F6530" s="59" t="s">
        <v>5</v>
      </c>
      <c r="G6530" s="152" t="str">
        <f>VLOOKUP(D6530,sku归属!A:B,2,0)</f>
        <v>欧阳博文</v>
      </c>
    </row>
    <row r="6531" spans="1:13" s="59" customFormat="1" customHeight="1">
      <c r="A6531" s="59" t="s">
        <v>17754</v>
      </c>
      <c r="B6531" s="59" t="s">
        <v>17755</v>
      </c>
      <c r="C6531" s="59" t="s">
        <v>3671</v>
      </c>
      <c r="D6531" s="59" t="s">
        <v>18</v>
      </c>
      <c r="F6531" s="59" t="s">
        <v>5</v>
      </c>
      <c r="G6531" s="152" t="str">
        <f>VLOOKUP(D6531,sku归属!A:B,2,0)</f>
        <v>谭熹杰</v>
      </c>
    </row>
    <row r="6532" spans="1:13" s="59" customFormat="1" customHeight="1">
      <c r="A6532" s="59" t="s">
        <v>17756</v>
      </c>
      <c r="B6532" s="59" t="s">
        <v>17757</v>
      </c>
      <c r="C6532" s="59" t="s">
        <v>17758</v>
      </c>
      <c r="D6532" s="59" t="s">
        <v>21</v>
      </c>
      <c r="F6532" s="59" t="s">
        <v>5</v>
      </c>
      <c r="G6532" s="152" t="str">
        <f>VLOOKUP(D6532,sku归属!A:B,2,0)</f>
        <v>许梓渝</v>
      </c>
    </row>
    <row r="6533" spans="1:13" s="59" customFormat="1" customHeight="1">
      <c r="A6533" s="59" t="s">
        <v>17759</v>
      </c>
      <c r="B6533" s="59" t="s">
        <v>17760</v>
      </c>
      <c r="C6533" s="59" t="s">
        <v>17761</v>
      </c>
      <c r="D6533" s="59" t="s">
        <v>21</v>
      </c>
      <c r="F6533" s="59" t="s">
        <v>5</v>
      </c>
      <c r="G6533" s="152" t="str">
        <f>VLOOKUP(D6533,sku归属!A:B,2,0)</f>
        <v>许梓渝</v>
      </c>
    </row>
    <row r="6534" spans="1:13" s="59" customFormat="1" customHeight="1">
      <c r="A6534" s="59" t="s">
        <v>17762</v>
      </c>
      <c r="B6534" s="59" t="s">
        <v>17763</v>
      </c>
      <c r="C6534" s="59" t="s">
        <v>17764</v>
      </c>
      <c r="D6534" s="59" t="s">
        <v>21</v>
      </c>
      <c r="F6534" s="59" t="s">
        <v>5</v>
      </c>
      <c r="G6534" s="152" t="str">
        <f>VLOOKUP(D6534,sku归属!A:B,2,0)</f>
        <v>许梓渝</v>
      </c>
    </row>
    <row r="6535" spans="1:13" s="59" customFormat="1" customHeight="1">
      <c r="A6535" s="59" t="s">
        <v>17765</v>
      </c>
      <c r="B6535" s="59" t="s">
        <v>17766</v>
      </c>
      <c r="C6535" s="59" t="s">
        <v>9100</v>
      </c>
      <c r="D6535" s="59" t="s">
        <v>20</v>
      </c>
      <c r="F6535" s="59" t="s">
        <v>5</v>
      </c>
      <c r="G6535" s="152" t="str">
        <f>VLOOKUP(D6535,sku归属!A:B,2,0)</f>
        <v>莫美玉</v>
      </c>
    </row>
    <row r="6536" spans="1:13" s="59" customFormat="1" customHeight="1">
      <c r="A6536" s="59" t="s">
        <v>17767</v>
      </c>
      <c r="B6536" s="59" t="s">
        <v>17768</v>
      </c>
      <c r="C6536" s="59" t="s">
        <v>9094</v>
      </c>
      <c r="D6536" s="59" t="s">
        <v>20</v>
      </c>
      <c r="F6536" s="59" t="s">
        <v>5</v>
      </c>
      <c r="G6536" s="152" t="str">
        <f>VLOOKUP(D6536,sku归属!A:B,2,0)</f>
        <v>莫美玉</v>
      </c>
    </row>
    <row r="6537" spans="1:13" s="59" customFormat="1" customHeight="1">
      <c r="A6537" s="59" t="s">
        <v>17769</v>
      </c>
      <c r="B6537" s="59" t="s">
        <v>17770</v>
      </c>
      <c r="C6537" s="59" t="s">
        <v>9097</v>
      </c>
      <c r="D6537" s="59" t="s">
        <v>20</v>
      </c>
      <c r="F6537" s="59" t="s">
        <v>5</v>
      </c>
      <c r="G6537" s="152" t="str">
        <f>VLOOKUP(D6537,sku归属!A:B,2,0)</f>
        <v>莫美玉</v>
      </c>
    </row>
    <row r="6538" spans="1:13" s="59" customFormat="1" customHeight="1">
      <c r="A6538" s="59" t="s">
        <v>17771</v>
      </c>
      <c r="B6538" s="59" t="s">
        <v>17772</v>
      </c>
      <c r="C6538" s="59" t="s">
        <v>16185</v>
      </c>
      <c r="D6538" s="59" t="s">
        <v>21</v>
      </c>
      <c r="F6538" s="59" t="s">
        <v>5</v>
      </c>
      <c r="G6538" s="152" t="str">
        <f>VLOOKUP(D6538,sku归属!A:B,2,0)</f>
        <v>许梓渝</v>
      </c>
    </row>
    <row r="6539" spans="1:13" s="59" customFormat="1" customHeight="1">
      <c r="A6539" s="59" t="s">
        <v>17773</v>
      </c>
      <c r="B6539" s="59" t="s">
        <v>17774</v>
      </c>
      <c r="C6539" s="59" t="s">
        <v>17775</v>
      </c>
      <c r="D6539" s="59" t="s">
        <v>18</v>
      </c>
      <c r="F6539" s="59" t="s">
        <v>5</v>
      </c>
      <c r="G6539" s="152" t="str">
        <f>VLOOKUP(D6539,sku归属!A:B,2,0)</f>
        <v>谭熹杰</v>
      </c>
    </row>
    <row r="6540" spans="1:13" s="59" customFormat="1" customHeight="1">
      <c r="A6540" s="59" t="s">
        <v>17776</v>
      </c>
      <c r="B6540" s="59" t="s">
        <v>17777</v>
      </c>
      <c r="C6540" s="59" t="s">
        <v>17778</v>
      </c>
      <c r="D6540" s="59" t="s">
        <v>18</v>
      </c>
      <c r="F6540" s="59" t="s">
        <v>5</v>
      </c>
      <c r="G6540" s="152" t="str">
        <f>VLOOKUP(D6540,sku归属!A:B,2,0)</f>
        <v>谭熹杰</v>
      </c>
    </row>
    <row r="6541" spans="1:13" s="59" customFormat="1" customHeight="1">
      <c r="A6541" s="59" t="s">
        <v>17779</v>
      </c>
      <c r="B6541" s="59" t="s">
        <v>17780</v>
      </c>
      <c r="C6541" s="59" t="s">
        <v>17781</v>
      </c>
      <c r="D6541" s="59" t="s">
        <v>18</v>
      </c>
      <c r="F6541" s="59" t="s">
        <v>5</v>
      </c>
      <c r="G6541" s="152" t="str">
        <f>VLOOKUP(D6541,sku归属!A:B,2,0)</f>
        <v>谭熹杰</v>
      </c>
    </row>
    <row r="6542" spans="1:13" s="59" customFormat="1" customHeight="1">
      <c r="A6542" s="59" t="s">
        <v>17782</v>
      </c>
      <c r="B6542" s="59" t="s">
        <v>17783</v>
      </c>
      <c r="C6542" s="59" t="s">
        <v>17784</v>
      </c>
      <c r="D6542" s="59" t="s">
        <v>18</v>
      </c>
      <c r="F6542" s="59" t="s">
        <v>5</v>
      </c>
      <c r="G6542" s="152" t="str">
        <f>VLOOKUP(D6542,sku归属!A:B,2,0)</f>
        <v>谭熹杰</v>
      </c>
    </row>
    <row r="6543" spans="1:13" s="59" customFormat="1" customHeight="1">
      <c r="A6543" s="59" t="s">
        <v>17785</v>
      </c>
      <c r="B6543" s="59" t="s">
        <v>17786</v>
      </c>
      <c r="C6543" s="59" t="s">
        <v>17787</v>
      </c>
      <c r="D6543" s="59" t="s">
        <v>18</v>
      </c>
      <c r="F6543" s="59" t="s">
        <v>5</v>
      </c>
      <c r="G6543" s="152" t="str">
        <f>VLOOKUP(D6543,sku归属!A:B,2,0)</f>
        <v>谭熹杰</v>
      </c>
    </row>
    <row r="6544" spans="1:13" s="59" customFormat="1" customHeight="1">
      <c r="A6544" s="59" t="s">
        <v>17788</v>
      </c>
      <c r="B6544" s="59" t="s">
        <v>17789</v>
      </c>
      <c r="C6544" s="59" t="s">
        <v>17790</v>
      </c>
      <c r="D6544" s="59" t="s">
        <v>18</v>
      </c>
      <c r="F6544" s="59" t="s">
        <v>5</v>
      </c>
      <c r="G6544" s="152" t="str">
        <f>VLOOKUP(D6544,sku归属!A:B,2,0)</f>
        <v>谭熹杰</v>
      </c>
    </row>
    <row r="6545" spans="1:13" s="59" customFormat="1" customHeight="1">
      <c r="A6545" s="59" t="s">
        <v>17791</v>
      </c>
      <c r="B6545" s="59" t="s">
        <v>17792</v>
      </c>
      <c r="C6545" s="59" t="s">
        <v>17793</v>
      </c>
      <c r="D6545" s="59" t="s">
        <v>21</v>
      </c>
      <c r="F6545" s="59" t="s">
        <v>5</v>
      </c>
      <c r="G6545" s="152" t="str">
        <f>VLOOKUP(D6545,sku归属!A:B,2,0)</f>
        <v>许梓渝</v>
      </c>
    </row>
    <row r="6546" spans="1:13" s="59" customFormat="1" customHeight="1">
      <c r="A6546" s="59" t="s">
        <v>17794</v>
      </c>
      <c r="B6546" s="59" t="s">
        <v>17795</v>
      </c>
      <c r="C6546" s="59" t="s">
        <v>17796</v>
      </c>
      <c r="D6546" s="59" t="s">
        <v>21</v>
      </c>
      <c r="F6546" s="59" t="s">
        <v>5</v>
      </c>
      <c r="G6546" s="152" t="str">
        <f>VLOOKUP(D6546,sku归属!A:B,2,0)</f>
        <v>许梓渝</v>
      </c>
    </row>
    <row r="6547" spans="1:13" s="59" customFormat="1" customHeight="1">
      <c r="A6547" s="59" t="s">
        <v>17797</v>
      </c>
      <c r="B6547" s="59" t="s">
        <v>17798</v>
      </c>
      <c r="C6547" s="59" t="s">
        <v>17799</v>
      </c>
      <c r="D6547" s="59" t="s">
        <v>20</v>
      </c>
      <c r="F6547" s="59" t="s">
        <v>5</v>
      </c>
      <c r="G6547" s="152" t="str">
        <f>VLOOKUP(D6547,sku归属!A:B,2,0)</f>
        <v>莫美玉</v>
      </c>
    </row>
    <row r="6548" spans="1:13" s="59" customFormat="1" customHeight="1">
      <c r="A6548" s="59" t="s">
        <v>17800</v>
      </c>
      <c r="B6548" s="59" t="s">
        <v>17801</v>
      </c>
      <c r="C6548" s="59" t="s">
        <v>17802</v>
      </c>
      <c r="D6548" s="59" t="s">
        <v>20</v>
      </c>
      <c r="F6548" s="59" t="s">
        <v>5</v>
      </c>
      <c r="G6548" s="152" t="str">
        <f>VLOOKUP(D6548,sku归属!A:B,2,0)</f>
        <v>莫美玉</v>
      </c>
    </row>
    <row r="6549" spans="1:13" s="59" customFormat="1" customHeight="1">
      <c r="A6549" s="59" t="s">
        <v>17803</v>
      </c>
      <c r="B6549" s="59" t="s">
        <v>17804</v>
      </c>
      <c r="C6549" s="59" t="s">
        <v>17805</v>
      </c>
      <c r="D6549" s="59" t="s">
        <v>6</v>
      </c>
      <c r="F6549" s="59" t="s">
        <v>5</v>
      </c>
      <c r="G6549" s="152" t="str">
        <f>VLOOKUP(D6549,sku归属!A:B,2,0)</f>
        <v>莫美玉</v>
      </c>
    </row>
    <row r="6550" spans="1:13" s="59" customFormat="1" customHeight="1">
      <c r="A6550" s="59" t="s">
        <v>17806</v>
      </c>
      <c r="B6550" s="59" t="s">
        <v>17807</v>
      </c>
      <c r="C6550" s="59" t="s">
        <v>17808</v>
      </c>
      <c r="D6550" s="59" t="s">
        <v>21</v>
      </c>
      <c r="F6550" s="59" t="s">
        <v>5</v>
      </c>
      <c r="G6550" s="152" t="str">
        <f>VLOOKUP(D6550,sku归属!A:B,2,0)</f>
        <v>许梓渝</v>
      </c>
    </row>
    <row r="6551" spans="1:13" s="59" customFormat="1" customHeight="1">
      <c r="A6551" s="59" t="s">
        <v>17809</v>
      </c>
      <c r="B6551" s="59" t="s">
        <v>17810</v>
      </c>
      <c r="C6551" s="59" t="s">
        <v>17811</v>
      </c>
      <c r="D6551" s="59" t="s">
        <v>21</v>
      </c>
      <c r="F6551" s="59" t="s">
        <v>5</v>
      </c>
      <c r="G6551" s="152" t="str">
        <f>VLOOKUP(D6551,sku归属!A:B,2,0)</f>
        <v>许梓渝</v>
      </c>
    </row>
    <row r="6552" spans="1:13" s="59" customFormat="1" customHeight="1">
      <c r="A6552" s="59" t="s">
        <v>17812</v>
      </c>
      <c r="B6552" s="59" t="s">
        <v>17813</v>
      </c>
      <c r="C6552" s="59" t="s">
        <v>17747</v>
      </c>
      <c r="D6552" s="59" t="s">
        <v>20</v>
      </c>
      <c r="F6552" s="59" t="s">
        <v>5</v>
      </c>
      <c r="G6552" s="152" t="str">
        <f>VLOOKUP(D6552,sku归属!A:B,2,0)</f>
        <v>莫美玉</v>
      </c>
    </row>
    <row r="6553" spans="1:13" s="59" customFormat="1" customHeight="1">
      <c r="A6553" s="59" t="s">
        <v>17814</v>
      </c>
      <c r="B6553" s="59" t="s">
        <v>17815</v>
      </c>
      <c r="C6553" s="59" t="s">
        <v>17744</v>
      </c>
      <c r="D6553" s="59" t="s">
        <v>20</v>
      </c>
      <c r="F6553" s="59" t="s">
        <v>5</v>
      </c>
      <c r="G6553" s="152" t="str">
        <f>VLOOKUP(D6553,sku归属!A:B,2,0)</f>
        <v>莫美玉</v>
      </c>
    </row>
    <row r="6554" spans="1:13" s="59" customFormat="1" customHeight="1">
      <c r="A6554" s="59" t="s">
        <v>17816</v>
      </c>
      <c r="B6554" s="59" t="s">
        <v>17817</v>
      </c>
      <c r="C6554" s="59" t="s">
        <v>17750</v>
      </c>
      <c r="D6554" s="59" t="s">
        <v>20</v>
      </c>
      <c r="F6554" s="59" t="s">
        <v>5</v>
      </c>
      <c r="G6554" s="152" t="str">
        <f>VLOOKUP(D6554,sku归属!A:B,2,0)</f>
        <v>莫美玉</v>
      </c>
    </row>
    <row r="6555" spans="1:13" s="59" customFormat="1" customHeight="1">
      <c r="A6555" s="59" t="s">
        <v>17818</v>
      </c>
      <c r="B6555" s="59" t="s">
        <v>17819</v>
      </c>
      <c r="C6555" s="59" t="s">
        <v>17820</v>
      </c>
      <c r="D6555" s="59" t="s">
        <v>18</v>
      </c>
      <c r="F6555" s="59" t="s">
        <v>5</v>
      </c>
      <c r="G6555" s="152" t="str">
        <f>VLOOKUP(D6555,sku归属!A:B,2,0)</f>
        <v>谭熹杰</v>
      </c>
    </row>
    <row r="6556" spans="1:13" s="59" customFormat="1" customHeight="1">
      <c r="A6556" s="59" t="s">
        <v>17821</v>
      </c>
      <c r="B6556" s="59" t="s">
        <v>17822</v>
      </c>
      <c r="C6556" s="59" t="s">
        <v>17823</v>
      </c>
      <c r="D6556" s="59" t="s">
        <v>18</v>
      </c>
      <c r="F6556" s="59" t="s">
        <v>5</v>
      </c>
      <c r="G6556" s="152" t="str">
        <f>VLOOKUP(D6556,sku归属!A:B,2,0)</f>
        <v>谭熹杰</v>
      </c>
    </row>
    <row r="6557" spans="1:13" s="59" customFormat="1" customHeight="1">
      <c r="A6557" s="59" t="s">
        <v>17824</v>
      </c>
      <c r="B6557" s="59" t="s">
        <v>17825</v>
      </c>
      <c r="C6557" s="59" t="s">
        <v>17826</v>
      </c>
      <c r="D6557" s="59" t="s">
        <v>18</v>
      </c>
      <c r="F6557" s="59" t="s">
        <v>5</v>
      </c>
      <c r="G6557" s="152" t="str">
        <f>VLOOKUP(D6557,sku归属!A:B,2,0)</f>
        <v>谭熹杰</v>
      </c>
    </row>
    <row r="6558" spans="1:13" s="59" customFormat="1" customHeight="1">
      <c r="A6558" s="59" t="s">
        <v>17827</v>
      </c>
      <c r="B6558" s="59" t="s">
        <v>17828</v>
      </c>
      <c r="C6558" s="59" t="s">
        <v>17829</v>
      </c>
      <c r="D6558" s="59" t="s">
        <v>18</v>
      </c>
      <c r="F6558" s="59" t="s">
        <v>5</v>
      </c>
      <c r="G6558" s="152" t="str">
        <f>VLOOKUP(D6558,sku归属!A:B,2,0)</f>
        <v>谭熹杰</v>
      </c>
    </row>
    <row r="6559" spans="1:13" s="59" customFormat="1" customHeight="1">
      <c r="A6559" s="59" t="s">
        <v>17830</v>
      </c>
      <c r="B6559" s="59" t="s">
        <v>17831</v>
      </c>
      <c r="C6559" s="59" t="s">
        <v>17832</v>
      </c>
      <c r="D6559" s="59" t="s">
        <v>21</v>
      </c>
      <c r="F6559" s="59" t="s">
        <v>5</v>
      </c>
      <c r="G6559" s="152" t="str">
        <f>VLOOKUP(D6559,sku归属!A:B,2,0)</f>
        <v>许梓渝</v>
      </c>
    </row>
    <row r="6560" spans="1:13" s="59" customFormat="1" customHeight="1">
      <c r="A6560" s="59" t="s">
        <v>17833</v>
      </c>
      <c r="B6560" s="59" t="s">
        <v>17834</v>
      </c>
      <c r="C6560" s="59" t="s">
        <v>17835</v>
      </c>
      <c r="D6560" s="59" t="s">
        <v>21</v>
      </c>
      <c r="F6560" s="59" t="s">
        <v>5</v>
      </c>
      <c r="G6560" s="152" t="str">
        <f>VLOOKUP(D6560,sku归属!A:B,2,0)</f>
        <v>许梓渝</v>
      </c>
    </row>
    <row r="6561" spans="1:13" s="59" customFormat="1" customHeight="1">
      <c r="A6561" s="59" t="s">
        <v>17836</v>
      </c>
      <c r="B6561" s="59" t="s">
        <v>17837</v>
      </c>
      <c r="C6561" s="59" t="s">
        <v>16788</v>
      </c>
      <c r="D6561" s="59">
        <v>809</v>
      </c>
      <c r="F6561" s="59" t="s">
        <v>5</v>
      </c>
      <c r="G6561" s="152" t="str">
        <f>VLOOKUP(D6561,sku归属!A:B,2,0)</f>
        <v>唐璇淑</v>
      </c>
    </row>
    <row r="6562" spans="1:13" s="59" customFormat="1" customHeight="1">
      <c r="A6562" s="59" t="s">
        <v>17838</v>
      </c>
      <c r="B6562" s="59" t="s">
        <v>17839</v>
      </c>
      <c r="C6562" s="59" t="s">
        <v>16785</v>
      </c>
      <c r="D6562" s="59">
        <v>809</v>
      </c>
      <c r="F6562" s="59" t="s">
        <v>5</v>
      </c>
      <c r="G6562" s="152" t="str">
        <f>VLOOKUP(D6562,sku归属!A:B,2,0)</f>
        <v>唐璇淑</v>
      </c>
    </row>
    <row r="6563" spans="1:13" s="59" customFormat="1" customHeight="1">
      <c r="A6563" s="59" t="s">
        <v>17840</v>
      </c>
      <c r="B6563" s="59" t="s">
        <v>17841</v>
      </c>
      <c r="C6563" s="59" t="s">
        <v>17842</v>
      </c>
      <c r="D6563" s="59">
        <v>809</v>
      </c>
      <c r="F6563" s="59" t="s">
        <v>5</v>
      </c>
      <c r="G6563" s="152" t="str">
        <f>VLOOKUP(D6563,sku归属!A:B,2,0)</f>
        <v>唐璇淑</v>
      </c>
    </row>
    <row r="6564" spans="1:13" s="59" customFormat="1" customHeight="1">
      <c r="A6564" s="59" t="s">
        <v>17843</v>
      </c>
      <c r="B6564" s="59" t="s">
        <v>17844</v>
      </c>
      <c r="C6564" s="59" t="s">
        <v>17845</v>
      </c>
      <c r="D6564" s="59">
        <v>809</v>
      </c>
      <c r="F6564" s="59" t="s">
        <v>5</v>
      </c>
      <c r="G6564" s="152" t="str">
        <f>VLOOKUP(D6564,sku归属!A:B,2,0)</f>
        <v>唐璇淑</v>
      </c>
    </row>
    <row r="6565" spans="1:13" s="59" customFormat="1" customHeight="1">
      <c r="A6565" s="59" t="s">
        <v>17846</v>
      </c>
      <c r="B6565" s="59" t="s">
        <v>17847</v>
      </c>
      <c r="C6565" s="59" t="s">
        <v>17848</v>
      </c>
      <c r="D6565" s="59">
        <v>809</v>
      </c>
      <c r="F6565" s="59" t="s">
        <v>5</v>
      </c>
      <c r="G6565" s="152" t="str">
        <f>VLOOKUP(D6565,sku归属!A:B,2,0)</f>
        <v>唐璇淑</v>
      </c>
    </row>
    <row r="6566" spans="1:13" s="59" customFormat="1" customHeight="1">
      <c r="A6566" s="59" t="s">
        <v>17849</v>
      </c>
      <c r="B6566" s="59" t="s">
        <v>17850</v>
      </c>
      <c r="C6566" s="59" t="s">
        <v>17851</v>
      </c>
      <c r="D6566" s="59">
        <v>809</v>
      </c>
      <c r="F6566" s="59" t="s">
        <v>5</v>
      </c>
      <c r="G6566" s="152" t="str">
        <f>VLOOKUP(D6566,sku归属!A:B,2,0)</f>
        <v>唐璇淑</v>
      </c>
    </row>
    <row r="6567" spans="1:13" s="59" customFormat="1" customHeight="1">
      <c r="A6567" s="59" t="s">
        <v>17852</v>
      </c>
      <c r="B6567" s="59" t="s">
        <v>17853</v>
      </c>
      <c r="C6567" s="59" t="s">
        <v>17854</v>
      </c>
      <c r="D6567" s="59">
        <v>809</v>
      </c>
      <c r="F6567" s="59" t="s">
        <v>5</v>
      </c>
      <c r="G6567" s="152" t="str">
        <f>VLOOKUP(D6567,sku归属!A:B,2,0)</f>
        <v>唐璇淑</v>
      </c>
    </row>
    <row r="6568" spans="1:13" s="59" customFormat="1" customHeight="1">
      <c r="A6568" s="59" t="s">
        <v>17855</v>
      </c>
      <c r="B6568" s="59" t="s">
        <v>17856</v>
      </c>
      <c r="C6568" s="59" t="s">
        <v>17857</v>
      </c>
      <c r="D6568" s="59">
        <v>809</v>
      </c>
      <c r="F6568" s="59" t="s">
        <v>5</v>
      </c>
      <c r="G6568" s="152" t="str">
        <f>VLOOKUP(D6568,sku归属!A:B,2,0)</f>
        <v>唐璇淑</v>
      </c>
    </row>
    <row r="6569" spans="1:13" s="59" customFormat="1" customHeight="1">
      <c r="A6569" s="59" t="s">
        <v>17858</v>
      </c>
      <c r="B6569" s="59" t="s">
        <v>17859</v>
      </c>
      <c r="C6569" s="59" t="s">
        <v>17802</v>
      </c>
      <c r="D6569" s="59">
        <v>809</v>
      </c>
      <c r="F6569" s="59" t="s">
        <v>5</v>
      </c>
      <c r="G6569" s="152" t="str">
        <f>VLOOKUP(D6569,sku归属!A:B,2,0)</f>
        <v>唐璇淑</v>
      </c>
    </row>
    <row r="6570" spans="1:13" s="59" customFormat="1" customHeight="1">
      <c r="A6570" s="59" t="s">
        <v>17860</v>
      </c>
      <c r="B6570" s="59" t="s">
        <v>17861</v>
      </c>
      <c r="C6570" s="59" t="s">
        <v>17799</v>
      </c>
      <c r="D6570" s="59">
        <v>809</v>
      </c>
      <c r="F6570" s="59" t="s">
        <v>5</v>
      </c>
      <c r="G6570" s="152" t="str">
        <f>VLOOKUP(D6570,sku归属!A:B,2,0)</f>
        <v>唐璇淑</v>
      </c>
    </row>
    <row r="6571" spans="1:13" s="59" customFormat="1" customHeight="1">
      <c r="A6571" s="59" t="s">
        <v>17862</v>
      </c>
      <c r="B6571" s="59" t="s">
        <v>17863</v>
      </c>
      <c r="C6571" s="59" t="s">
        <v>12899</v>
      </c>
      <c r="D6571" s="59" t="s">
        <v>6</v>
      </c>
      <c r="F6571" s="59" t="s">
        <v>5</v>
      </c>
      <c r="G6571" s="152" t="str">
        <f>VLOOKUP(D6571,sku归属!A:B,2,0)</f>
        <v>莫美玉</v>
      </c>
    </row>
    <row r="6572" spans="1:13" s="59" customFormat="1" customHeight="1">
      <c r="A6572" s="59" t="s">
        <v>17864</v>
      </c>
      <c r="B6572" s="59" t="s">
        <v>17865</v>
      </c>
      <c r="C6572" s="59" t="s">
        <v>17866</v>
      </c>
      <c r="D6572" s="59" t="s">
        <v>6</v>
      </c>
      <c r="F6572" s="59" t="s">
        <v>5</v>
      </c>
      <c r="G6572" s="152" t="str">
        <f>VLOOKUP(D6572,sku归属!A:B,2,0)</f>
        <v>莫美玉</v>
      </c>
    </row>
    <row r="6573" spans="1:13" s="59" customFormat="1" customHeight="1">
      <c r="A6573" s="59" t="s">
        <v>17867</v>
      </c>
      <c r="B6573" s="59" t="s">
        <v>17868</v>
      </c>
      <c r="C6573" s="59" t="s">
        <v>7940</v>
      </c>
      <c r="D6573" s="59" t="s">
        <v>6</v>
      </c>
      <c r="F6573" s="59" t="s">
        <v>5</v>
      </c>
      <c r="G6573" s="152" t="str">
        <f>VLOOKUP(D6573,sku归属!A:B,2,0)</f>
        <v>莫美玉</v>
      </c>
    </row>
    <row r="6574" spans="1:13" s="59" customFormat="1" customHeight="1">
      <c r="A6574" s="59" t="s">
        <v>17869</v>
      </c>
      <c r="B6574" s="59" t="s">
        <v>17870</v>
      </c>
      <c r="C6574" s="59" t="s">
        <v>17871</v>
      </c>
      <c r="D6574" s="59" t="s">
        <v>21</v>
      </c>
      <c r="F6574" s="59" t="s">
        <v>5</v>
      </c>
      <c r="G6574" s="152" t="str">
        <f>VLOOKUP(D6574,sku归属!A:B,2,0)</f>
        <v>许梓渝</v>
      </c>
    </row>
    <row r="6575" spans="1:13" s="59" customFormat="1" customHeight="1">
      <c r="A6575" s="59" t="s">
        <v>17872</v>
      </c>
      <c r="B6575" s="59" t="s">
        <v>17873</v>
      </c>
      <c r="C6575" s="59" t="s">
        <v>17874</v>
      </c>
      <c r="D6575" s="59" t="s">
        <v>21</v>
      </c>
      <c r="F6575" s="59" t="s">
        <v>5</v>
      </c>
      <c r="G6575" s="152" t="str">
        <f>VLOOKUP(D6575,sku归属!A:B,2,0)</f>
        <v>许梓渝</v>
      </c>
    </row>
    <row r="6576" spans="1:13" s="59" customFormat="1" customHeight="1">
      <c r="A6576" s="59" t="s">
        <v>17875</v>
      </c>
      <c r="B6576" s="59" t="s">
        <v>17876</v>
      </c>
      <c r="C6576" s="59" t="s">
        <v>17877</v>
      </c>
      <c r="D6576" s="59" t="s">
        <v>21</v>
      </c>
      <c r="F6576" s="59" t="s">
        <v>5</v>
      </c>
      <c r="G6576" s="152" t="str">
        <f>VLOOKUP(D6576,sku归属!A:B,2,0)</f>
        <v>许梓渝</v>
      </c>
    </row>
    <row r="6577" spans="1:13" s="59" customFormat="1" customHeight="1">
      <c r="A6577" s="59" t="s">
        <v>17878</v>
      </c>
      <c r="B6577" s="59" t="s">
        <v>17879</v>
      </c>
      <c r="C6577" s="59" t="s">
        <v>6919</v>
      </c>
      <c r="D6577" s="59" t="s">
        <v>18</v>
      </c>
      <c r="F6577" s="59" t="s">
        <v>5</v>
      </c>
      <c r="G6577" s="152" t="str">
        <f>VLOOKUP(D6577,sku归属!A:B,2,0)</f>
        <v>谭熹杰</v>
      </c>
    </row>
    <row r="6578" spans="1:13" s="59" customFormat="1" customHeight="1">
      <c r="A6578" s="59" t="s">
        <v>17880</v>
      </c>
      <c r="B6578" s="59" t="s">
        <v>17881</v>
      </c>
      <c r="C6578" s="59" t="s">
        <v>6910</v>
      </c>
      <c r="D6578" s="59" t="s">
        <v>18</v>
      </c>
      <c r="F6578" s="59" t="s">
        <v>5</v>
      </c>
      <c r="G6578" s="152" t="str">
        <f>VLOOKUP(D6578,sku归属!A:B,2,0)</f>
        <v>谭熹杰</v>
      </c>
    </row>
    <row r="6579" spans="1:13" s="59" customFormat="1" customHeight="1">
      <c r="A6579" s="59" t="s">
        <v>17882</v>
      </c>
      <c r="B6579" s="59" t="s">
        <v>17883</v>
      </c>
      <c r="C6579" s="59" t="s">
        <v>17884</v>
      </c>
      <c r="D6579" s="59" t="s">
        <v>6</v>
      </c>
      <c r="F6579" s="59" t="s">
        <v>5</v>
      </c>
      <c r="G6579" s="152" t="str">
        <f>VLOOKUP(D6579,sku归属!A:B,2,0)</f>
        <v>莫美玉</v>
      </c>
    </row>
    <row r="6580" spans="1:13" s="59" customFormat="1" customHeight="1">
      <c r="A6580" s="59" t="s">
        <v>17885</v>
      </c>
      <c r="B6580" s="59" t="s">
        <v>17886</v>
      </c>
      <c r="C6580" s="59" t="s">
        <v>12725</v>
      </c>
      <c r="D6580" s="59" t="s">
        <v>6</v>
      </c>
      <c r="F6580" s="59" t="s">
        <v>5</v>
      </c>
      <c r="G6580" s="152" t="str">
        <f>VLOOKUP(D6580,sku归属!A:B,2,0)</f>
        <v>莫美玉</v>
      </c>
    </row>
    <row r="6581" spans="1:13" s="59" customFormat="1" customHeight="1">
      <c r="A6581" s="59" t="s">
        <v>17887</v>
      </c>
      <c r="B6581" s="59" t="s">
        <v>17888</v>
      </c>
      <c r="C6581" s="59" t="s">
        <v>7935</v>
      </c>
      <c r="D6581" s="59" t="s">
        <v>6</v>
      </c>
      <c r="F6581" s="59" t="s">
        <v>5</v>
      </c>
      <c r="G6581" s="152" t="str">
        <f>VLOOKUP(D6581,sku归属!A:B,2,0)</f>
        <v>莫美玉</v>
      </c>
    </row>
    <row r="6582" spans="1:13" s="59" customFormat="1" customHeight="1">
      <c r="A6582" s="59" t="s">
        <v>17889</v>
      </c>
      <c r="B6582" s="59" t="s">
        <v>17890</v>
      </c>
      <c r="C6582" s="59" t="s">
        <v>12905</v>
      </c>
      <c r="D6582" s="59" t="s">
        <v>6</v>
      </c>
      <c r="F6582" s="59" t="s">
        <v>5</v>
      </c>
      <c r="G6582" s="152" t="str">
        <f>VLOOKUP(D6582,sku归属!A:B,2,0)</f>
        <v>莫美玉</v>
      </c>
    </row>
    <row r="6583" spans="1:13" s="59" customFormat="1" customHeight="1">
      <c r="A6583" s="59" t="s">
        <v>17891</v>
      </c>
      <c r="B6583" s="59" t="s">
        <v>17892</v>
      </c>
      <c r="C6583" s="59" t="s">
        <v>12908</v>
      </c>
      <c r="D6583" s="59" t="s">
        <v>6</v>
      </c>
      <c r="F6583" s="59" t="s">
        <v>5</v>
      </c>
      <c r="G6583" s="152" t="str">
        <f>VLOOKUP(D6583,sku归属!A:B,2,0)</f>
        <v>莫美玉</v>
      </c>
    </row>
    <row r="6584" spans="1:13" s="59" customFormat="1" customHeight="1">
      <c r="A6584" s="59" t="s">
        <v>17893</v>
      </c>
      <c r="B6584" s="59" t="s">
        <v>17894</v>
      </c>
      <c r="C6584" s="59" t="s">
        <v>17895</v>
      </c>
      <c r="D6584" s="59">
        <v>806</v>
      </c>
      <c r="F6584" s="59" t="s">
        <v>5</v>
      </c>
      <c r="G6584" s="152" t="str">
        <f>VLOOKUP(D6584,sku归属!A:B,2,0)</f>
        <v>欧阳博文</v>
      </c>
    </row>
    <row r="6585" spans="1:13" s="59" customFormat="1" customHeight="1">
      <c r="A6585" s="59" t="s">
        <v>17896</v>
      </c>
      <c r="B6585" s="59" t="s">
        <v>17897</v>
      </c>
      <c r="C6585" s="59" t="s">
        <v>17898</v>
      </c>
      <c r="D6585" s="59">
        <v>806</v>
      </c>
      <c r="F6585" s="59" t="s">
        <v>5</v>
      </c>
      <c r="G6585" s="152" t="str">
        <f>VLOOKUP(D6585,sku归属!A:B,2,0)</f>
        <v>欧阳博文</v>
      </c>
    </row>
    <row r="6586" spans="1:13" s="59" customFormat="1" customHeight="1">
      <c r="A6586" s="59" t="s">
        <v>17899</v>
      </c>
      <c r="B6586" s="59" t="s">
        <v>17900</v>
      </c>
      <c r="C6586" s="59" t="s">
        <v>17901</v>
      </c>
      <c r="D6586" s="59">
        <v>806</v>
      </c>
      <c r="F6586" s="59" t="s">
        <v>5</v>
      </c>
      <c r="G6586" s="152" t="str">
        <f>VLOOKUP(D6586,sku归属!A:B,2,0)</f>
        <v>欧阳博文</v>
      </c>
    </row>
    <row r="6587" spans="1:13" s="59" customFormat="1" customHeight="1">
      <c r="A6587" s="59" t="s">
        <v>17902</v>
      </c>
      <c r="B6587" s="59" t="s">
        <v>17903</v>
      </c>
      <c r="C6587" s="59" t="s">
        <v>17904</v>
      </c>
      <c r="D6587" s="59">
        <v>806</v>
      </c>
      <c r="F6587" s="59" t="s">
        <v>5</v>
      </c>
      <c r="G6587" s="152" t="str">
        <f>VLOOKUP(D6587,sku归属!A:B,2,0)</f>
        <v>欧阳博文</v>
      </c>
    </row>
    <row r="6588" spans="1:13" s="59" customFormat="1" customHeight="1">
      <c r="A6588" s="59" t="s">
        <v>17905</v>
      </c>
      <c r="B6588" s="59" t="s">
        <v>17906</v>
      </c>
      <c r="C6588" s="59" t="s">
        <v>17907</v>
      </c>
      <c r="D6588" s="59">
        <v>806</v>
      </c>
      <c r="F6588" s="59" t="s">
        <v>5</v>
      </c>
      <c r="G6588" s="152" t="str">
        <f>VLOOKUP(D6588,sku归属!A:B,2,0)</f>
        <v>欧阳博文</v>
      </c>
    </row>
    <row r="6589" spans="1:13" s="59" customFormat="1" customHeight="1">
      <c r="A6589" s="59" t="s">
        <v>17908</v>
      </c>
      <c r="B6589" s="59" t="s">
        <v>17909</v>
      </c>
      <c r="C6589" s="59" t="s">
        <v>17910</v>
      </c>
      <c r="D6589" s="59">
        <v>806</v>
      </c>
      <c r="F6589" s="59" t="s">
        <v>5</v>
      </c>
      <c r="G6589" s="152" t="str">
        <f>VLOOKUP(D6589,sku归属!A:B,2,0)</f>
        <v>欧阳博文</v>
      </c>
    </row>
    <row r="6590" spans="1:13" s="59" customFormat="1" customHeight="1">
      <c r="A6590" s="59" t="s">
        <v>17911</v>
      </c>
      <c r="B6590" s="59" t="s">
        <v>17912</v>
      </c>
      <c r="C6590" s="59" t="s">
        <v>17913</v>
      </c>
      <c r="D6590" s="59">
        <v>806</v>
      </c>
      <c r="F6590" s="59" t="s">
        <v>5</v>
      </c>
      <c r="G6590" s="152" t="str">
        <f>VLOOKUP(D6590,sku归属!A:B,2,0)</f>
        <v>欧阳博文</v>
      </c>
    </row>
    <row r="6591" spans="1:13" s="59" customFormat="1" customHeight="1">
      <c r="A6591" s="59" t="s">
        <v>17914</v>
      </c>
      <c r="B6591" s="59" t="s">
        <v>17915</v>
      </c>
      <c r="C6591" s="59" t="s">
        <v>17916</v>
      </c>
      <c r="D6591" s="59">
        <v>806</v>
      </c>
      <c r="F6591" s="59" t="s">
        <v>5</v>
      </c>
      <c r="G6591" s="152" t="str">
        <f>VLOOKUP(D6591,sku归属!A:B,2,0)</f>
        <v>欧阳博文</v>
      </c>
    </row>
    <row r="6592" spans="1:13" s="59" customFormat="1" customHeight="1">
      <c r="A6592" s="59" t="s">
        <v>17917</v>
      </c>
      <c r="B6592" s="59" t="s">
        <v>17918</v>
      </c>
      <c r="C6592" s="59" t="s">
        <v>17802</v>
      </c>
      <c r="D6592" s="59">
        <v>806</v>
      </c>
      <c r="F6592" s="59" t="s">
        <v>5</v>
      </c>
      <c r="G6592" s="152" t="str">
        <f>VLOOKUP(D6592,sku归属!A:B,2,0)</f>
        <v>欧阳博文</v>
      </c>
    </row>
    <row r="6593" spans="1:13" s="59" customFormat="1" customHeight="1">
      <c r="A6593" s="59" t="s">
        <v>17919</v>
      </c>
      <c r="B6593" s="59" t="s">
        <v>17920</v>
      </c>
      <c r="C6593" s="59" t="s">
        <v>17799</v>
      </c>
      <c r="D6593" s="59">
        <v>806</v>
      </c>
      <c r="F6593" s="59" t="s">
        <v>5</v>
      </c>
      <c r="G6593" s="152" t="str">
        <f>VLOOKUP(D6593,sku归属!A:B,2,0)</f>
        <v>欧阳博文</v>
      </c>
    </row>
    <row r="6594" spans="1:13" s="59" customFormat="1" customHeight="1">
      <c r="A6594" s="59" t="s">
        <v>17921</v>
      </c>
      <c r="B6594" s="59" t="s">
        <v>17922</v>
      </c>
      <c r="C6594" s="59" t="s">
        <v>17923</v>
      </c>
      <c r="D6594" s="59">
        <v>806</v>
      </c>
      <c r="F6594" s="59" t="s">
        <v>5</v>
      </c>
      <c r="G6594" s="152" t="str">
        <f>VLOOKUP(D6594,sku归属!A:B,2,0)</f>
        <v>欧阳博文</v>
      </c>
    </row>
    <row r="6595" spans="1:13" s="59" customFormat="1" customHeight="1">
      <c r="A6595" s="59" t="s">
        <v>17924</v>
      </c>
      <c r="B6595" s="59" t="s">
        <v>17925</v>
      </c>
      <c r="C6595" s="59" t="s">
        <v>17926</v>
      </c>
      <c r="D6595" s="59">
        <v>806</v>
      </c>
      <c r="F6595" s="59" t="s">
        <v>5</v>
      </c>
      <c r="G6595" s="152" t="str">
        <f>VLOOKUP(D6595,sku归属!A:B,2,0)</f>
        <v>欧阳博文</v>
      </c>
    </row>
    <row r="6596" spans="1:13" s="59" customFormat="1" customHeight="1">
      <c r="A6596" s="59" t="s">
        <v>17927</v>
      </c>
      <c r="B6596" s="59" t="s">
        <v>17928</v>
      </c>
      <c r="C6596" s="59" t="s">
        <v>17929</v>
      </c>
      <c r="D6596" s="59">
        <v>806</v>
      </c>
      <c r="F6596" s="59" t="s">
        <v>5</v>
      </c>
      <c r="G6596" s="152" t="str">
        <f>VLOOKUP(D6596,sku归属!A:B,2,0)</f>
        <v>欧阳博文</v>
      </c>
    </row>
    <row r="6597" spans="1:13" s="59" customFormat="1" customHeight="1">
      <c r="A6597" s="59" t="s">
        <v>17930</v>
      </c>
      <c r="B6597" s="59" t="s">
        <v>17931</v>
      </c>
      <c r="C6597" s="59" t="s">
        <v>17932</v>
      </c>
      <c r="D6597" s="59">
        <v>806</v>
      </c>
      <c r="F6597" s="59" t="s">
        <v>5</v>
      </c>
      <c r="G6597" s="152" t="str">
        <f>VLOOKUP(D6597,sku归属!A:B,2,0)</f>
        <v>欧阳博文</v>
      </c>
    </row>
    <row r="6598" spans="1:13" s="59" customFormat="1" customHeight="1">
      <c r="A6598" s="59" t="s">
        <v>17933</v>
      </c>
      <c r="B6598" s="59" t="s">
        <v>17934</v>
      </c>
      <c r="C6598" s="59" t="s">
        <v>17935</v>
      </c>
      <c r="D6598" s="59">
        <v>806</v>
      </c>
      <c r="F6598" s="59" t="s">
        <v>5</v>
      </c>
      <c r="G6598" s="152" t="str">
        <f>VLOOKUP(D6598,sku归属!A:B,2,0)</f>
        <v>欧阳博文</v>
      </c>
    </row>
    <row r="6599" spans="1:13" s="59" customFormat="1" customHeight="1">
      <c r="A6599" s="59" t="s">
        <v>17936</v>
      </c>
      <c r="B6599" s="59" t="s">
        <v>17937</v>
      </c>
      <c r="C6599" s="59" t="s">
        <v>17938</v>
      </c>
      <c r="D6599" s="59">
        <v>806</v>
      </c>
      <c r="F6599" s="59" t="s">
        <v>5</v>
      </c>
      <c r="G6599" s="152" t="str">
        <f>VLOOKUP(D6599,sku归属!A:B,2,0)</f>
        <v>欧阳博文</v>
      </c>
    </row>
    <row r="6600" spans="1:13" s="59" customFormat="1" customHeight="1">
      <c r="A6600" s="59" t="s">
        <v>17939</v>
      </c>
      <c r="B6600" s="59" t="s">
        <v>17940</v>
      </c>
      <c r="C6600" s="59" t="s">
        <v>17941</v>
      </c>
      <c r="D6600" s="59">
        <v>806</v>
      </c>
      <c r="F6600" s="59" t="s">
        <v>5</v>
      </c>
      <c r="G6600" s="152" t="str">
        <f>VLOOKUP(D6600,sku归属!A:B,2,0)</f>
        <v>欧阳博文</v>
      </c>
    </row>
    <row r="6601" spans="1:13" s="59" customFormat="1" customHeight="1">
      <c r="A6601" s="59" t="s">
        <v>17942</v>
      </c>
      <c r="B6601" s="59" t="s">
        <v>17943</v>
      </c>
      <c r="C6601" s="59" t="s">
        <v>17944</v>
      </c>
      <c r="D6601" s="59">
        <v>806</v>
      </c>
      <c r="F6601" s="59" t="s">
        <v>5</v>
      </c>
      <c r="G6601" s="152" t="str">
        <f>VLOOKUP(D6601,sku归属!A:B,2,0)</f>
        <v>欧阳博文</v>
      </c>
    </row>
    <row r="6602" spans="1:13" s="59" customFormat="1" customHeight="1">
      <c r="A6602" s="59" t="s">
        <v>17945</v>
      </c>
      <c r="B6602" s="59" t="s">
        <v>17946</v>
      </c>
      <c r="C6602" s="59" t="s">
        <v>17947</v>
      </c>
      <c r="D6602" s="59">
        <v>801</v>
      </c>
      <c r="F6602" s="59" t="s">
        <v>5</v>
      </c>
      <c r="G6602" s="152" t="str">
        <f>VLOOKUP(D6602,sku归属!A:B,2,0)</f>
        <v>丁芳芳</v>
      </c>
    </row>
    <row r="6603" spans="1:13" s="59" customFormat="1" customHeight="1">
      <c r="A6603" s="59" t="s">
        <v>17948</v>
      </c>
      <c r="B6603" s="59" t="s">
        <v>17949</v>
      </c>
      <c r="C6603" s="59" t="s">
        <v>13097</v>
      </c>
      <c r="D6603" s="59">
        <v>801</v>
      </c>
      <c r="F6603" s="59" t="s">
        <v>5</v>
      </c>
      <c r="G6603" s="152" t="str">
        <f>VLOOKUP(D6603,sku归属!A:B,2,0)</f>
        <v>丁芳芳</v>
      </c>
    </row>
    <row r="6604" spans="1:13" s="59" customFormat="1" customHeight="1">
      <c r="A6604" s="59" t="s">
        <v>17950</v>
      </c>
      <c r="B6604" s="59" t="s">
        <v>17951</v>
      </c>
      <c r="C6604" s="59" t="s">
        <v>17554</v>
      </c>
      <c r="D6604" s="59">
        <v>801</v>
      </c>
      <c r="F6604" s="59" t="s">
        <v>5</v>
      </c>
      <c r="G6604" s="152" t="str">
        <f>VLOOKUP(D6604,sku归属!A:B,2,0)</f>
        <v>丁芳芳</v>
      </c>
    </row>
    <row r="6605" spans="1:13" s="59" customFormat="1" customHeight="1">
      <c r="A6605" s="59" t="s">
        <v>17952</v>
      </c>
      <c r="B6605" s="59" t="s">
        <v>17953</v>
      </c>
      <c r="C6605" s="59" t="s">
        <v>17954</v>
      </c>
      <c r="D6605" s="59">
        <v>801</v>
      </c>
      <c r="F6605" s="59" t="s">
        <v>5</v>
      </c>
      <c r="G6605" s="152" t="str">
        <f>VLOOKUP(D6605,sku归属!A:B,2,0)</f>
        <v>丁芳芳</v>
      </c>
    </row>
    <row r="6606" spans="1:13" s="59" customFormat="1" customHeight="1">
      <c r="A6606" s="59" t="s">
        <v>17955</v>
      </c>
      <c r="B6606" s="59" t="s">
        <v>17956</v>
      </c>
      <c r="C6606" s="59" t="s">
        <v>17805</v>
      </c>
      <c r="D6606" s="59">
        <v>801</v>
      </c>
      <c r="F6606" s="59" t="s">
        <v>5</v>
      </c>
      <c r="G6606" s="152" t="str">
        <f>VLOOKUP(D6606,sku归属!A:B,2,0)</f>
        <v>丁芳芳</v>
      </c>
    </row>
    <row r="6607" spans="1:13" s="59" customFormat="1" customHeight="1">
      <c r="A6607" s="59" t="s">
        <v>17957</v>
      </c>
      <c r="B6607" s="59" t="s">
        <v>17958</v>
      </c>
      <c r="C6607" s="59" t="s">
        <v>17959</v>
      </c>
      <c r="D6607" s="59" t="s">
        <v>6</v>
      </c>
      <c r="F6607" s="59" t="s">
        <v>5</v>
      </c>
      <c r="G6607" s="152" t="str">
        <f>VLOOKUP(D6607,sku归属!A:B,2,0)</f>
        <v>莫美玉</v>
      </c>
    </row>
    <row r="6608" spans="1:13" s="59" customFormat="1" customHeight="1">
      <c r="A6608" s="59" t="s">
        <v>17960</v>
      </c>
      <c r="B6608" s="59" t="s">
        <v>17961</v>
      </c>
      <c r="C6608" s="59" t="s">
        <v>17962</v>
      </c>
      <c r="D6608" s="59" t="s">
        <v>6</v>
      </c>
      <c r="F6608" s="59" t="s">
        <v>5</v>
      </c>
      <c r="G6608" s="152" t="str">
        <f>VLOOKUP(D6608,sku归属!A:B,2,0)</f>
        <v>莫美玉</v>
      </c>
    </row>
    <row r="6609" spans="1:13" s="59" customFormat="1" customHeight="1">
      <c r="A6609" s="59" t="s">
        <v>17963</v>
      </c>
      <c r="B6609" s="59" t="s">
        <v>17964</v>
      </c>
      <c r="C6609" s="59" t="s">
        <v>17965</v>
      </c>
      <c r="D6609" s="59" t="s">
        <v>6</v>
      </c>
      <c r="F6609" s="59" t="s">
        <v>5</v>
      </c>
      <c r="G6609" s="152" t="str">
        <f>VLOOKUP(D6609,sku归属!A:B,2,0)</f>
        <v>莫美玉</v>
      </c>
    </row>
    <row r="6610" spans="1:13" s="59" customFormat="1" customHeight="1">
      <c r="A6610" s="59" t="s">
        <v>17966</v>
      </c>
      <c r="B6610" s="59" t="s">
        <v>17967</v>
      </c>
      <c r="C6610" s="59" t="s">
        <v>17968</v>
      </c>
      <c r="D6610" s="59" t="s">
        <v>6</v>
      </c>
      <c r="F6610" s="59" t="s">
        <v>5</v>
      </c>
      <c r="G6610" s="152" t="str">
        <f>VLOOKUP(D6610,sku归属!A:B,2,0)</f>
        <v>莫美玉</v>
      </c>
    </row>
    <row r="6611" spans="1:13" s="59" customFormat="1" customHeight="1">
      <c r="A6611" s="59" t="s">
        <v>17969</v>
      </c>
      <c r="B6611" s="59" t="s">
        <v>17970</v>
      </c>
      <c r="C6611" s="59" t="s">
        <v>17971</v>
      </c>
      <c r="D6611" s="59">
        <v>801</v>
      </c>
      <c r="F6611" s="59" t="s">
        <v>5</v>
      </c>
      <c r="G6611" s="152" t="str">
        <f>VLOOKUP(D6611,sku归属!A:B,2,0)</f>
        <v>丁芳芳</v>
      </c>
    </row>
    <row r="6612" spans="1:13" s="59" customFormat="1" customHeight="1">
      <c r="A6612" s="59" t="s">
        <v>17972</v>
      </c>
      <c r="B6612" s="59" t="s">
        <v>17973</v>
      </c>
      <c r="C6612" s="59" t="s">
        <v>17974</v>
      </c>
      <c r="D6612" s="59" t="s">
        <v>23</v>
      </c>
      <c r="F6612" s="59" t="s">
        <v>5</v>
      </c>
      <c r="G6612" s="152" t="str">
        <f>VLOOKUP(D6612,sku归属!A:B,2,0)</f>
        <v>丁芳芳</v>
      </c>
    </row>
    <row r="6613" spans="1:13" s="59" customFormat="1" customHeight="1">
      <c r="A6613" s="59" t="s">
        <v>17975</v>
      </c>
      <c r="B6613" s="59" t="s">
        <v>17976</v>
      </c>
      <c r="C6613" s="59" t="s">
        <v>17977</v>
      </c>
      <c r="D6613" s="59" t="s">
        <v>23</v>
      </c>
      <c r="F6613" s="59" t="s">
        <v>5</v>
      </c>
      <c r="G6613" s="152" t="str">
        <f>VLOOKUP(D6613,sku归属!A:B,2,0)</f>
        <v>丁芳芳</v>
      </c>
    </row>
    <row r="6614" spans="1:13" s="59" customFormat="1" customHeight="1">
      <c r="A6614" s="59" t="s">
        <v>17978</v>
      </c>
      <c r="B6614" s="59" t="s">
        <v>17979</v>
      </c>
      <c r="C6614" s="59" t="s">
        <v>17980</v>
      </c>
      <c r="D6614" s="59" t="s">
        <v>23</v>
      </c>
      <c r="F6614" s="59" t="s">
        <v>5</v>
      </c>
      <c r="G6614" s="152" t="str">
        <f>VLOOKUP(D6614,sku归属!A:B,2,0)</f>
        <v>丁芳芳</v>
      </c>
    </row>
    <row r="6615" spans="1:13" s="59" customFormat="1" customHeight="1">
      <c r="A6615" s="59" t="s">
        <v>17981</v>
      </c>
      <c r="B6615" s="59" t="s">
        <v>17982</v>
      </c>
      <c r="C6615" s="59" t="s">
        <v>17983</v>
      </c>
      <c r="D6615" s="59" t="s">
        <v>23</v>
      </c>
      <c r="F6615" s="59" t="s">
        <v>5</v>
      </c>
      <c r="G6615" s="152" t="str">
        <f>VLOOKUP(D6615,sku归属!A:B,2,0)</f>
        <v>丁芳芳</v>
      </c>
    </row>
    <row r="6616" spans="1:13" s="59" customFormat="1" customHeight="1">
      <c r="A6616" s="59" t="s">
        <v>17984</v>
      </c>
      <c r="B6616" s="59" t="s">
        <v>469</v>
      </c>
      <c r="C6616" s="59" t="s">
        <v>2134</v>
      </c>
      <c r="D6616" s="59" t="s">
        <v>6</v>
      </c>
      <c r="F6616" s="59" t="s">
        <v>5</v>
      </c>
      <c r="G6616" s="152" t="str">
        <f>VLOOKUP(D6616,sku归属!A:B,2,0)</f>
        <v>莫美玉</v>
      </c>
    </row>
    <row r="6617" spans="1:13" s="59" customFormat="1" customHeight="1">
      <c r="A6617" s="59" t="s">
        <v>17985</v>
      </c>
      <c r="B6617" s="59" t="s">
        <v>472</v>
      </c>
      <c r="C6617" s="59" t="s">
        <v>2137</v>
      </c>
      <c r="D6617" s="59" t="s">
        <v>6</v>
      </c>
      <c r="F6617" s="59" t="s">
        <v>5</v>
      </c>
      <c r="G6617" s="152" t="str">
        <f>VLOOKUP(D6617,sku归属!A:B,2,0)</f>
        <v>莫美玉</v>
      </c>
    </row>
    <row r="6618" spans="1:13" s="59" customFormat="1" customHeight="1">
      <c r="A6618" s="59" t="s">
        <v>17986</v>
      </c>
      <c r="B6618" s="59" t="s">
        <v>475</v>
      </c>
      <c r="C6618" s="59" t="s">
        <v>2140</v>
      </c>
      <c r="D6618" s="59" t="s">
        <v>6</v>
      </c>
      <c r="F6618" s="59" t="s">
        <v>5</v>
      </c>
      <c r="G6618" s="152" t="str">
        <f>VLOOKUP(D6618,sku归属!A:B,2,0)</f>
        <v>莫美玉</v>
      </c>
    </row>
    <row r="6619" spans="1:13" s="59" customFormat="1" customHeight="1">
      <c r="A6619" s="59" t="s">
        <v>17987</v>
      </c>
      <c r="B6619" s="59" t="s">
        <v>478</v>
      </c>
      <c r="C6619" s="59" t="s">
        <v>2143</v>
      </c>
      <c r="D6619" s="59" t="s">
        <v>6</v>
      </c>
      <c r="F6619" s="59" t="s">
        <v>5</v>
      </c>
      <c r="G6619" s="152" t="str">
        <f>VLOOKUP(D6619,sku归属!A:B,2,0)</f>
        <v>莫美玉</v>
      </c>
    </row>
    <row r="6620" spans="1:13" s="59" customFormat="1" customHeight="1">
      <c r="A6620" s="59" t="s">
        <v>17988</v>
      </c>
      <c r="B6620" s="59" t="s">
        <v>481</v>
      </c>
      <c r="C6620" s="59" t="s">
        <v>2158</v>
      </c>
      <c r="D6620" s="59" t="s">
        <v>6</v>
      </c>
      <c r="F6620" s="59" t="s">
        <v>5</v>
      </c>
      <c r="G6620" s="152" t="str">
        <f>VLOOKUP(D6620,sku归属!A:B,2,0)</f>
        <v>莫美玉</v>
      </c>
    </row>
    <row r="6621" spans="1:13" s="59" customFormat="1" customHeight="1">
      <c r="A6621" s="59" t="s">
        <v>17989</v>
      </c>
      <c r="B6621" s="59" t="s">
        <v>526</v>
      </c>
      <c r="C6621" s="59" t="s">
        <v>2149</v>
      </c>
      <c r="D6621" s="59" t="s">
        <v>6</v>
      </c>
      <c r="F6621" s="59" t="s">
        <v>5</v>
      </c>
      <c r="G6621" s="152" t="str">
        <f>VLOOKUP(D6621,sku归属!A:B,2,0)</f>
        <v>莫美玉</v>
      </c>
    </row>
    <row r="6622" spans="1:13" s="59" customFormat="1" customHeight="1">
      <c r="A6622" s="59" t="s">
        <v>17990</v>
      </c>
      <c r="B6622" s="59" t="s">
        <v>529</v>
      </c>
      <c r="C6622" s="59" t="s">
        <v>2152</v>
      </c>
      <c r="D6622" s="59" t="s">
        <v>6</v>
      </c>
      <c r="F6622" s="59" t="s">
        <v>5</v>
      </c>
      <c r="G6622" s="152" t="str">
        <f>VLOOKUP(D6622,sku归属!A:B,2,0)</f>
        <v>莫美玉</v>
      </c>
    </row>
    <row r="6623" spans="1:13" s="59" customFormat="1" customHeight="1">
      <c r="A6623" s="59" t="s">
        <v>17991</v>
      </c>
      <c r="B6623" s="59" t="s">
        <v>532</v>
      </c>
      <c r="C6623" s="59" t="s">
        <v>17992</v>
      </c>
      <c r="D6623" s="59" t="s">
        <v>6</v>
      </c>
      <c r="F6623" s="59" t="s">
        <v>5</v>
      </c>
      <c r="G6623" s="152" t="str">
        <f>VLOOKUP(D6623,sku归属!A:B,2,0)</f>
        <v>莫美玉</v>
      </c>
    </row>
    <row r="6624" spans="1:13" s="59" customFormat="1" customHeight="1">
      <c r="A6624" s="59" t="s">
        <v>17993</v>
      </c>
      <c r="B6624" s="59" t="s">
        <v>484</v>
      </c>
      <c r="C6624" s="59" t="s">
        <v>2164</v>
      </c>
      <c r="D6624" s="59" t="s">
        <v>6</v>
      </c>
      <c r="F6624" s="59" t="s">
        <v>5</v>
      </c>
      <c r="G6624" s="152" t="str">
        <f>VLOOKUP(D6624,sku归属!A:B,2,0)</f>
        <v>莫美玉</v>
      </c>
    </row>
    <row r="6625" spans="1:13" s="59" customFormat="1" customHeight="1">
      <c r="A6625" s="59" t="s">
        <v>17994</v>
      </c>
      <c r="B6625" s="59" t="s">
        <v>487</v>
      </c>
      <c r="C6625" s="59" t="s">
        <v>2167</v>
      </c>
      <c r="D6625" s="59" t="s">
        <v>6</v>
      </c>
      <c r="F6625" s="59" t="s">
        <v>5</v>
      </c>
      <c r="G6625" s="152" t="str">
        <f>VLOOKUP(D6625,sku归属!A:B,2,0)</f>
        <v>莫美玉</v>
      </c>
    </row>
    <row r="6626" spans="1:13" s="59" customFormat="1" customHeight="1">
      <c r="A6626" s="59" t="s">
        <v>17995</v>
      </c>
      <c r="B6626" s="59" t="s">
        <v>490</v>
      </c>
      <c r="C6626" s="59" t="s">
        <v>2170</v>
      </c>
      <c r="D6626" s="59" t="s">
        <v>6</v>
      </c>
      <c r="F6626" s="59" t="s">
        <v>5</v>
      </c>
      <c r="G6626" s="152" t="str">
        <f>VLOOKUP(D6626,sku归属!A:B,2,0)</f>
        <v>莫美玉</v>
      </c>
    </row>
    <row r="6627" spans="1:13" s="59" customFormat="1" customHeight="1">
      <c r="A6627" s="59" t="s">
        <v>17996</v>
      </c>
      <c r="B6627" s="59" t="s">
        <v>493</v>
      </c>
      <c r="C6627" s="59" t="s">
        <v>2173</v>
      </c>
      <c r="D6627" s="59" t="s">
        <v>6</v>
      </c>
      <c r="F6627" s="59" t="s">
        <v>5</v>
      </c>
      <c r="G6627" s="152" t="str">
        <f>VLOOKUP(D6627,sku归属!A:B,2,0)</f>
        <v>莫美玉</v>
      </c>
    </row>
    <row r="6628" spans="1:13" s="59" customFormat="1" customHeight="1">
      <c r="A6628" s="59" t="s">
        <v>17997</v>
      </c>
      <c r="B6628" s="59" t="s">
        <v>496</v>
      </c>
      <c r="C6628" s="59" t="s">
        <v>2176</v>
      </c>
      <c r="D6628" s="59" t="s">
        <v>6</v>
      </c>
      <c r="F6628" s="59" t="s">
        <v>5</v>
      </c>
      <c r="G6628" s="152" t="str">
        <f>VLOOKUP(D6628,sku归属!A:B,2,0)</f>
        <v>莫美玉</v>
      </c>
    </row>
    <row r="6629" spans="1:13" s="59" customFormat="1" customHeight="1">
      <c r="A6629" s="59" t="s">
        <v>17998</v>
      </c>
      <c r="B6629" s="59" t="s">
        <v>499</v>
      </c>
      <c r="C6629" s="59" t="s">
        <v>17999</v>
      </c>
      <c r="D6629" s="59" t="s">
        <v>6</v>
      </c>
      <c r="F6629" s="59" t="s">
        <v>5</v>
      </c>
      <c r="G6629" s="152" t="str">
        <f>VLOOKUP(D6629,sku归属!A:B,2,0)</f>
        <v>莫美玉</v>
      </c>
    </row>
    <row r="6630" spans="1:13" s="59" customFormat="1" customHeight="1">
      <c r="A6630" s="59" t="s">
        <v>18000</v>
      </c>
      <c r="B6630" s="59" t="s">
        <v>502</v>
      </c>
      <c r="C6630" s="59" t="s">
        <v>18001</v>
      </c>
      <c r="D6630" s="59" t="s">
        <v>6</v>
      </c>
      <c r="F6630" s="59" t="s">
        <v>5</v>
      </c>
      <c r="G6630" s="152" t="str">
        <f>VLOOKUP(D6630,sku归属!A:B,2,0)</f>
        <v>莫美玉</v>
      </c>
    </row>
    <row r="6631" spans="1:13" s="59" customFormat="1" customHeight="1">
      <c r="A6631" s="59" t="s">
        <v>18002</v>
      </c>
      <c r="B6631" s="59" t="s">
        <v>505</v>
      </c>
      <c r="C6631" s="59" t="s">
        <v>18003</v>
      </c>
      <c r="D6631" s="59" t="s">
        <v>6</v>
      </c>
      <c r="F6631" s="59" t="s">
        <v>5</v>
      </c>
      <c r="G6631" s="152" t="str">
        <f>VLOOKUP(D6631,sku归属!A:B,2,0)</f>
        <v>莫美玉</v>
      </c>
    </row>
    <row r="6632" spans="1:13" s="59" customFormat="1" customHeight="1">
      <c r="A6632" s="59" t="s">
        <v>18004</v>
      </c>
      <c r="B6632" s="59" t="s">
        <v>18005</v>
      </c>
      <c r="C6632" s="59" t="s">
        <v>17557</v>
      </c>
      <c r="D6632" s="59">
        <v>801</v>
      </c>
      <c r="F6632" s="59" t="s">
        <v>5</v>
      </c>
      <c r="G6632" s="152" t="str">
        <f>VLOOKUP(D6632,sku归属!A:B,2,0)</f>
        <v>丁芳芳</v>
      </c>
    </row>
    <row r="6633" spans="1:13" s="59" customFormat="1" customHeight="1">
      <c r="A6633" s="59" t="s">
        <v>18006</v>
      </c>
      <c r="B6633" s="59" t="s">
        <v>18007</v>
      </c>
      <c r="C6633" s="59" t="s">
        <v>18008</v>
      </c>
      <c r="D6633" s="59">
        <v>801</v>
      </c>
      <c r="F6633" s="59" t="s">
        <v>5</v>
      </c>
      <c r="G6633" s="152" t="str">
        <f>VLOOKUP(D6633,sku归属!A:B,2,0)</f>
        <v>丁芳芳</v>
      </c>
    </row>
    <row r="6634" spans="1:13" s="59" customFormat="1" customHeight="1">
      <c r="A6634" s="59" t="s">
        <v>18009</v>
      </c>
      <c r="B6634" s="59" t="s">
        <v>18010</v>
      </c>
      <c r="C6634" s="59" t="s">
        <v>18011</v>
      </c>
      <c r="D6634" s="59">
        <v>801</v>
      </c>
      <c r="F6634" s="59" t="s">
        <v>5</v>
      </c>
      <c r="G6634" s="152" t="str">
        <f>VLOOKUP(D6634,sku归属!A:B,2,0)</f>
        <v>丁芳芳</v>
      </c>
    </row>
    <row r="6635" spans="1:13" s="59" customFormat="1" customHeight="1">
      <c r="A6635" s="59" t="s">
        <v>18012</v>
      </c>
      <c r="B6635" s="59" t="s">
        <v>18013</v>
      </c>
      <c r="C6635" s="59" t="s">
        <v>18014</v>
      </c>
      <c r="D6635" s="59">
        <v>801</v>
      </c>
      <c r="F6635" s="59" t="s">
        <v>5</v>
      </c>
      <c r="G6635" s="152" t="str">
        <f>VLOOKUP(D6635,sku归属!A:B,2,0)</f>
        <v>丁芳芳</v>
      </c>
    </row>
    <row r="6636" spans="1:13" s="59" customFormat="1" customHeight="1">
      <c r="A6636" s="59" t="s">
        <v>18015</v>
      </c>
      <c r="B6636" s="59" t="s">
        <v>18016</v>
      </c>
      <c r="C6636" s="59" t="s">
        <v>18017</v>
      </c>
      <c r="D6636" s="59">
        <v>801</v>
      </c>
      <c r="F6636" s="59" t="s">
        <v>5</v>
      </c>
      <c r="G6636" s="152" t="str">
        <f>VLOOKUP(D6636,sku归属!A:B,2,0)</f>
        <v>丁芳芳</v>
      </c>
    </row>
    <row r="6637" spans="1:13" s="59" customFormat="1" customHeight="1">
      <c r="A6637" s="59" t="s">
        <v>18018</v>
      </c>
      <c r="B6637" s="59" t="s">
        <v>18019</v>
      </c>
      <c r="C6637" s="59" t="s">
        <v>18020</v>
      </c>
      <c r="D6637" s="59">
        <v>801</v>
      </c>
      <c r="F6637" s="59" t="s">
        <v>5</v>
      </c>
      <c r="G6637" s="152" t="str">
        <f>VLOOKUP(D6637,sku归属!A:B,2,0)</f>
        <v>丁芳芳</v>
      </c>
    </row>
    <row r="6638" spans="1:13" s="59" customFormat="1" customHeight="1">
      <c r="A6638" s="59" t="s">
        <v>18021</v>
      </c>
      <c r="B6638" s="59" t="s">
        <v>18022</v>
      </c>
      <c r="C6638" s="59" t="s">
        <v>18023</v>
      </c>
      <c r="D6638" s="59">
        <v>801</v>
      </c>
      <c r="F6638" s="59" t="s">
        <v>5</v>
      </c>
      <c r="G6638" s="152" t="str">
        <f>VLOOKUP(D6638,sku归属!A:B,2,0)</f>
        <v>丁芳芳</v>
      </c>
    </row>
    <row r="6639" spans="1:13" s="59" customFormat="1" customHeight="1">
      <c r="A6639" s="59" t="s">
        <v>18024</v>
      </c>
      <c r="B6639" s="59" t="s">
        <v>18025</v>
      </c>
      <c r="C6639" s="59" t="s">
        <v>18026</v>
      </c>
      <c r="D6639" s="59">
        <v>801</v>
      </c>
      <c r="F6639" s="59" t="s">
        <v>5</v>
      </c>
      <c r="G6639" s="152" t="str">
        <f>VLOOKUP(D6639,sku归属!A:B,2,0)</f>
        <v>丁芳芳</v>
      </c>
    </row>
    <row r="6640" spans="1:13" s="59" customFormat="1" customHeight="1">
      <c r="A6640" s="59" t="s">
        <v>18027</v>
      </c>
      <c r="B6640" s="59" t="s">
        <v>18028</v>
      </c>
      <c r="C6640" s="59" t="s">
        <v>18029</v>
      </c>
      <c r="D6640" s="59">
        <v>801</v>
      </c>
      <c r="F6640" s="59" t="s">
        <v>5</v>
      </c>
      <c r="G6640" s="152" t="str">
        <f>VLOOKUP(D6640,sku归属!A:B,2,0)</f>
        <v>丁芳芳</v>
      </c>
    </row>
    <row r="6641" spans="1:13" s="59" customFormat="1" customHeight="1">
      <c r="A6641" s="59" t="s">
        <v>18030</v>
      </c>
      <c r="B6641" s="59" t="s">
        <v>18031</v>
      </c>
      <c r="C6641" s="59" t="s">
        <v>18032</v>
      </c>
      <c r="D6641" s="59">
        <v>801</v>
      </c>
      <c r="F6641" s="59" t="s">
        <v>5</v>
      </c>
      <c r="G6641" s="152" t="str">
        <f>VLOOKUP(D6641,sku归属!A:B,2,0)</f>
        <v>丁芳芳</v>
      </c>
    </row>
    <row r="6642" spans="1:13" s="59" customFormat="1" customHeight="1">
      <c r="A6642" s="59" t="s">
        <v>18033</v>
      </c>
      <c r="B6642" s="59" t="s">
        <v>18034</v>
      </c>
      <c r="C6642" s="59" t="s">
        <v>18035</v>
      </c>
      <c r="D6642" s="59">
        <v>801</v>
      </c>
      <c r="F6642" s="59" t="s">
        <v>5</v>
      </c>
      <c r="G6642" s="152" t="str">
        <f>VLOOKUP(D6642,sku归属!A:B,2,0)</f>
        <v>丁芳芳</v>
      </c>
    </row>
    <row r="6643" spans="1:13" s="59" customFormat="1" customHeight="1">
      <c r="A6643" s="59" t="s">
        <v>18036</v>
      </c>
      <c r="B6643" s="59" t="s">
        <v>18037</v>
      </c>
      <c r="C6643" s="59" t="s">
        <v>17866</v>
      </c>
      <c r="D6643" s="59">
        <v>801</v>
      </c>
      <c r="F6643" s="59" t="s">
        <v>5</v>
      </c>
      <c r="G6643" s="152" t="str">
        <f>VLOOKUP(D6643,sku归属!A:B,2,0)</f>
        <v>丁芳芳</v>
      </c>
    </row>
    <row r="6644" spans="1:13" s="59" customFormat="1" customHeight="1">
      <c r="A6644" s="59" t="s">
        <v>18038</v>
      </c>
      <c r="B6644" s="59" t="s">
        <v>18039</v>
      </c>
      <c r="C6644" s="59" t="s">
        <v>7940</v>
      </c>
      <c r="D6644" s="59">
        <v>801</v>
      </c>
      <c r="F6644" s="59" t="s">
        <v>5</v>
      </c>
      <c r="G6644" s="152" t="str">
        <f>VLOOKUP(D6644,sku归属!A:B,2,0)</f>
        <v>丁芳芳</v>
      </c>
    </row>
    <row r="6645" spans="1:13" s="59" customFormat="1" customHeight="1">
      <c r="A6645" s="59" t="s">
        <v>18040</v>
      </c>
      <c r="B6645" s="59" t="s">
        <v>18041</v>
      </c>
      <c r="C6645" s="59" t="s">
        <v>17433</v>
      </c>
      <c r="D6645" s="59">
        <v>801</v>
      </c>
      <c r="F6645" s="59" t="s">
        <v>5</v>
      </c>
      <c r="G6645" s="152" t="str">
        <f>VLOOKUP(D6645,sku归属!A:B,2,0)</f>
        <v>丁芳芳</v>
      </c>
    </row>
    <row r="6646" spans="1:13" s="59" customFormat="1" customHeight="1">
      <c r="A6646" s="59" t="s">
        <v>18042</v>
      </c>
      <c r="B6646" s="59" t="s">
        <v>18043</v>
      </c>
      <c r="C6646" s="59" t="s">
        <v>17430</v>
      </c>
      <c r="D6646" s="59">
        <v>801</v>
      </c>
      <c r="F6646" s="59" t="s">
        <v>5</v>
      </c>
      <c r="G6646" s="152" t="str">
        <f>VLOOKUP(D6646,sku归属!A:B,2,0)</f>
        <v>丁芳芳</v>
      </c>
    </row>
    <row r="6647" spans="1:13" s="59" customFormat="1" customHeight="1">
      <c r="A6647" s="59" t="s">
        <v>18044</v>
      </c>
      <c r="B6647" s="59" t="s">
        <v>18045</v>
      </c>
      <c r="C6647" s="59" t="s">
        <v>17477</v>
      </c>
      <c r="D6647" s="59">
        <v>801</v>
      </c>
      <c r="F6647" s="59" t="s">
        <v>5</v>
      </c>
      <c r="G6647" s="152" t="str">
        <f>VLOOKUP(D6647,sku归属!A:B,2,0)</f>
        <v>丁芳芳</v>
      </c>
    </row>
    <row r="6648" spans="1:13" s="59" customFormat="1" customHeight="1">
      <c r="A6648" s="59" t="s">
        <v>18046</v>
      </c>
      <c r="B6648" s="59" t="s">
        <v>18047</v>
      </c>
      <c r="C6648" s="59" t="s">
        <v>17480</v>
      </c>
      <c r="D6648" s="59">
        <v>801</v>
      </c>
      <c r="F6648" s="59" t="s">
        <v>5</v>
      </c>
      <c r="G6648" s="152" t="str">
        <f>VLOOKUP(D6648,sku归属!A:B,2,0)</f>
        <v>丁芳芳</v>
      </c>
    </row>
    <row r="6649" spans="1:13" s="59" customFormat="1" customHeight="1">
      <c r="A6649" s="59" t="s">
        <v>18048</v>
      </c>
      <c r="B6649" s="59" t="s">
        <v>18049</v>
      </c>
      <c r="C6649" s="59" t="s">
        <v>17483</v>
      </c>
      <c r="D6649" s="59">
        <v>801</v>
      </c>
      <c r="F6649" s="59" t="s">
        <v>5</v>
      </c>
      <c r="G6649" s="152" t="str">
        <f>VLOOKUP(D6649,sku归属!A:B,2,0)</f>
        <v>丁芳芳</v>
      </c>
    </row>
    <row r="6650" spans="1:13" s="59" customFormat="1" customHeight="1">
      <c r="A6650" s="59" t="s">
        <v>18050</v>
      </c>
      <c r="B6650" s="59" t="s">
        <v>18051</v>
      </c>
      <c r="C6650" s="59" t="s">
        <v>17486</v>
      </c>
      <c r="D6650" s="59">
        <v>801</v>
      </c>
      <c r="F6650" s="59" t="s">
        <v>5</v>
      </c>
      <c r="G6650" s="152" t="str">
        <f>VLOOKUP(D6650,sku归属!A:B,2,0)</f>
        <v>丁芳芳</v>
      </c>
    </row>
    <row r="6651" spans="1:13" s="59" customFormat="1" customHeight="1">
      <c r="A6651" s="59" t="s">
        <v>18052</v>
      </c>
      <c r="B6651" s="59" t="s">
        <v>18053</v>
      </c>
      <c r="C6651" s="59" t="s">
        <v>17474</v>
      </c>
      <c r="D6651" s="59">
        <v>801</v>
      </c>
      <c r="F6651" s="59" t="s">
        <v>5</v>
      </c>
      <c r="G6651" s="152" t="str">
        <f>VLOOKUP(D6651,sku归属!A:B,2,0)</f>
        <v>丁芳芳</v>
      </c>
    </row>
    <row r="6652" spans="1:13" s="59" customFormat="1" customHeight="1">
      <c r="A6652" s="59" t="s">
        <v>18054</v>
      </c>
      <c r="B6652" s="59" t="s">
        <v>18055</v>
      </c>
      <c r="C6652" s="59" t="s">
        <v>17439</v>
      </c>
      <c r="D6652" s="59">
        <v>801</v>
      </c>
      <c r="F6652" s="59" t="s">
        <v>5</v>
      </c>
      <c r="G6652" s="152" t="str">
        <f>VLOOKUP(D6652,sku归属!A:B,2,0)</f>
        <v>丁芳芳</v>
      </c>
    </row>
    <row r="6653" spans="1:13" s="59" customFormat="1" customHeight="1">
      <c r="A6653" s="59" t="s">
        <v>18056</v>
      </c>
      <c r="B6653" s="59" t="s">
        <v>18057</v>
      </c>
      <c r="C6653" s="59" t="s">
        <v>17436</v>
      </c>
      <c r="D6653" s="59">
        <v>801</v>
      </c>
      <c r="F6653" s="59" t="s">
        <v>5</v>
      </c>
      <c r="G6653" s="152" t="str">
        <f>VLOOKUP(D6653,sku归属!A:B,2,0)</f>
        <v>丁芳芳</v>
      </c>
    </row>
    <row r="6654" spans="1:13" s="59" customFormat="1" customHeight="1">
      <c r="A6654" s="59" t="s">
        <v>18058</v>
      </c>
      <c r="B6654" s="59" t="s">
        <v>18059</v>
      </c>
      <c r="C6654" s="59" t="s">
        <v>3671</v>
      </c>
      <c r="D6654" s="59">
        <v>801</v>
      </c>
      <c r="F6654" s="59" t="s">
        <v>5</v>
      </c>
      <c r="G6654" s="152" t="str">
        <f>VLOOKUP(D6654,sku归属!A:B,2,0)</f>
        <v>丁芳芳</v>
      </c>
    </row>
    <row r="6655" spans="1:13" s="59" customFormat="1" customHeight="1">
      <c r="A6655" s="59" t="s">
        <v>18060</v>
      </c>
      <c r="B6655" s="59" t="s">
        <v>18061</v>
      </c>
      <c r="C6655" s="59" t="s">
        <v>18062</v>
      </c>
      <c r="D6655" s="59">
        <v>801</v>
      </c>
      <c r="F6655" s="59" t="s">
        <v>5</v>
      </c>
      <c r="G6655" s="152" t="str">
        <f>VLOOKUP(D6655,sku归属!A:B,2,0)</f>
        <v>丁芳芳</v>
      </c>
    </row>
    <row r="6656" spans="1:13" s="59" customFormat="1" customHeight="1">
      <c r="A6656" s="59" t="s">
        <v>18063</v>
      </c>
      <c r="B6656" s="59" t="s">
        <v>18064</v>
      </c>
      <c r="C6656" s="59" t="s">
        <v>18065</v>
      </c>
      <c r="D6656" s="59">
        <v>801</v>
      </c>
      <c r="F6656" s="59" t="s">
        <v>5</v>
      </c>
      <c r="G6656" s="152" t="str">
        <f>VLOOKUP(D6656,sku归属!A:B,2,0)</f>
        <v>丁芳芳</v>
      </c>
    </row>
    <row r="6657" spans="1:13" s="59" customFormat="1" customHeight="1">
      <c r="A6657" s="59" t="s">
        <v>18066</v>
      </c>
      <c r="B6657" s="59" t="s">
        <v>18067</v>
      </c>
      <c r="C6657" s="59" t="s">
        <v>15417</v>
      </c>
      <c r="D6657" s="59">
        <v>806</v>
      </c>
      <c r="F6657" s="59" t="s">
        <v>5</v>
      </c>
      <c r="G6657" s="152" t="str">
        <f>VLOOKUP(D6657,sku归属!A:B,2,0)</f>
        <v>欧阳博文</v>
      </c>
    </row>
    <row r="6658" spans="1:13" s="59" customFormat="1" customHeight="1">
      <c r="A6658" s="59" t="s">
        <v>18068</v>
      </c>
      <c r="B6658" s="59" t="s">
        <v>16251</v>
      </c>
      <c r="C6658" s="59" t="s">
        <v>15624</v>
      </c>
      <c r="D6658" s="59" t="s">
        <v>18</v>
      </c>
      <c r="F6658" s="59" t="s">
        <v>5</v>
      </c>
      <c r="G6658" s="152" t="str">
        <f>VLOOKUP(D6658,sku归属!A:B,2,0)</f>
        <v>谭熹杰</v>
      </c>
    </row>
    <row r="6659" spans="1:13" s="59" customFormat="1" customHeight="1">
      <c r="A6659" s="59" t="s">
        <v>18069</v>
      </c>
      <c r="B6659" s="59" t="s">
        <v>16248</v>
      </c>
      <c r="C6659" s="59" t="s">
        <v>7940</v>
      </c>
      <c r="D6659" s="59" t="s">
        <v>18</v>
      </c>
      <c r="F6659" s="59" t="s">
        <v>5</v>
      </c>
      <c r="G6659" s="152" t="str">
        <f>VLOOKUP(D6659,sku归属!A:B,2,0)</f>
        <v>谭熹杰</v>
      </c>
    </row>
    <row r="6660" spans="1:13" s="59" customFormat="1" customHeight="1">
      <c r="A6660" s="59" t="s">
        <v>18070</v>
      </c>
      <c r="B6660" s="59" t="s">
        <v>18071</v>
      </c>
      <c r="C6660" s="59" t="s">
        <v>18072</v>
      </c>
      <c r="D6660" s="59" t="s">
        <v>18</v>
      </c>
      <c r="F6660" s="59" t="s">
        <v>5</v>
      </c>
      <c r="G6660" s="152" t="str">
        <f>VLOOKUP(D6660,sku归属!A:B,2,0)</f>
        <v>谭熹杰</v>
      </c>
    </row>
    <row r="6661" spans="1:13" s="59" customFormat="1" customHeight="1">
      <c r="A6661" s="59" t="s">
        <v>18073</v>
      </c>
      <c r="B6661" s="59" t="s">
        <v>18074</v>
      </c>
      <c r="C6661" s="59" t="s">
        <v>18075</v>
      </c>
      <c r="D6661" s="59" t="s">
        <v>18</v>
      </c>
      <c r="F6661" s="59" t="s">
        <v>5</v>
      </c>
      <c r="G6661" s="152" t="str">
        <f>VLOOKUP(D6661,sku归属!A:B,2,0)</f>
        <v>谭熹杰</v>
      </c>
    </row>
    <row r="6662" spans="1:13" s="59" customFormat="1" customHeight="1">
      <c r="A6662" s="59" t="s">
        <v>18076</v>
      </c>
      <c r="B6662" s="59" t="s">
        <v>18077</v>
      </c>
      <c r="C6662" s="59" t="s">
        <v>18078</v>
      </c>
      <c r="D6662" s="59" t="s">
        <v>18</v>
      </c>
      <c r="F6662" s="59" t="s">
        <v>5</v>
      </c>
      <c r="G6662" s="152" t="str">
        <f>VLOOKUP(D6662,sku归属!A:B,2,0)</f>
        <v>谭熹杰</v>
      </c>
    </row>
    <row r="6663" spans="1:13" s="59" customFormat="1" customHeight="1">
      <c r="A6663" s="59" t="s">
        <v>18079</v>
      </c>
      <c r="B6663" s="59" t="s">
        <v>17262</v>
      </c>
      <c r="C6663" s="59" t="s">
        <v>17263</v>
      </c>
      <c r="D6663" s="59" t="s">
        <v>18</v>
      </c>
      <c r="F6663" s="59" t="s">
        <v>5</v>
      </c>
      <c r="G6663" s="152" t="str">
        <f>VLOOKUP(D6663,sku归属!A:B,2,0)</f>
        <v>谭熹杰</v>
      </c>
    </row>
    <row r="6664" spans="1:13" s="59" customFormat="1" customHeight="1">
      <c r="A6664" s="59" t="s">
        <v>18080</v>
      </c>
      <c r="B6664" s="59" t="s">
        <v>17265</v>
      </c>
      <c r="C6664" s="59" t="s">
        <v>17266</v>
      </c>
      <c r="D6664" s="59" t="s">
        <v>18</v>
      </c>
      <c r="F6664" s="59" t="s">
        <v>5</v>
      </c>
      <c r="G6664" s="152" t="str">
        <f>VLOOKUP(D6664,sku归属!A:B,2,0)</f>
        <v>谭熹杰</v>
      </c>
    </row>
    <row r="6665" spans="1:13" s="59" customFormat="1" customHeight="1">
      <c r="A6665" s="59" t="s">
        <v>18081</v>
      </c>
      <c r="B6665" s="59" t="s">
        <v>18082</v>
      </c>
      <c r="C6665" s="59" t="s">
        <v>15609</v>
      </c>
      <c r="D6665" s="59" t="s">
        <v>18</v>
      </c>
      <c r="F6665" s="59" t="s">
        <v>5</v>
      </c>
      <c r="G6665" s="152" t="str">
        <f>VLOOKUP(D6665,sku归属!A:B,2,0)</f>
        <v>谭熹杰</v>
      </c>
    </row>
    <row r="6666" spans="1:13" s="59" customFormat="1" customHeight="1">
      <c r="A6666" s="59" t="s">
        <v>18083</v>
      </c>
      <c r="B6666" s="59" t="s">
        <v>18084</v>
      </c>
      <c r="C6666" s="59" t="s">
        <v>15612</v>
      </c>
      <c r="D6666" s="59" t="s">
        <v>18</v>
      </c>
      <c r="F6666" s="59" t="s">
        <v>5</v>
      </c>
      <c r="G6666" s="152" t="str">
        <f>VLOOKUP(D6666,sku归属!A:B,2,0)</f>
        <v>谭熹杰</v>
      </c>
    </row>
    <row r="6667" spans="1:13" s="59" customFormat="1" customHeight="1">
      <c r="A6667" s="59" t="s">
        <v>18085</v>
      </c>
      <c r="B6667" s="59" t="s">
        <v>18086</v>
      </c>
      <c r="C6667" s="59" t="s">
        <v>1221</v>
      </c>
      <c r="D6667" s="59" t="s">
        <v>18</v>
      </c>
      <c r="F6667" s="59" t="s">
        <v>5</v>
      </c>
      <c r="G6667" s="152" t="str">
        <f>VLOOKUP(D6667,sku归属!A:B,2,0)</f>
        <v>谭熹杰</v>
      </c>
    </row>
    <row r="6668" spans="1:13" s="59" customFormat="1" customHeight="1">
      <c r="A6668" s="59" t="s">
        <v>18087</v>
      </c>
      <c r="B6668" s="59" t="s">
        <v>18088</v>
      </c>
      <c r="C6668" s="59" t="s">
        <v>1215</v>
      </c>
      <c r="D6668" s="59" t="s">
        <v>18</v>
      </c>
      <c r="F6668" s="59" t="s">
        <v>5</v>
      </c>
      <c r="G6668" s="152" t="str">
        <f>VLOOKUP(D6668,sku归属!A:B,2,0)</f>
        <v>谭熹杰</v>
      </c>
    </row>
    <row r="6669" spans="1:13" s="59" customFormat="1" customHeight="1">
      <c r="A6669" s="59" t="s">
        <v>18089</v>
      </c>
      <c r="B6669" s="59" t="s">
        <v>18090</v>
      </c>
      <c r="C6669" s="59" t="s">
        <v>1218</v>
      </c>
      <c r="D6669" s="59" t="s">
        <v>18</v>
      </c>
      <c r="F6669" s="59" t="s">
        <v>5</v>
      </c>
      <c r="G6669" s="152" t="str">
        <f>VLOOKUP(D6669,sku归属!A:B,2,0)</f>
        <v>谭熹杰</v>
      </c>
    </row>
    <row r="6670" spans="1:13" s="59" customFormat="1" customHeight="1">
      <c r="A6670" s="59" t="s">
        <v>18091</v>
      </c>
      <c r="B6670" s="59" t="s">
        <v>18092</v>
      </c>
      <c r="C6670" s="59" t="s">
        <v>1212</v>
      </c>
      <c r="D6670" s="59" t="s">
        <v>18</v>
      </c>
      <c r="F6670" s="59" t="s">
        <v>5</v>
      </c>
      <c r="G6670" s="152" t="str">
        <f>VLOOKUP(D6670,sku归属!A:B,2,0)</f>
        <v>谭熹杰</v>
      </c>
    </row>
    <row r="6671" spans="1:13" s="59" customFormat="1" customHeight="1">
      <c r="A6671" s="59" t="s">
        <v>18093</v>
      </c>
      <c r="B6671" s="59" t="s">
        <v>17259</v>
      </c>
      <c r="C6671" s="59" t="s">
        <v>17260</v>
      </c>
      <c r="D6671" s="59" t="s">
        <v>18</v>
      </c>
      <c r="F6671" s="59" t="s">
        <v>5</v>
      </c>
      <c r="G6671" s="152" t="str">
        <f>VLOOKUP(D6671,sku归属!A:B,2,0)</f>
        <v>谭熹杰</v>
      </c>
    </row>
    <row r="6672" spans="1:13" s="59" customFormat="1" customHeight="1">
      <c r="A6672" s="59" t="s">
        <v>18094</v>
      </c>
      <c r="B6672" s="59" t="s">
        <v>17256</v>
      </c>
      <c r="C6672" s="59" t="s">
        <v>17257</v>
      </c>
      <c r="D6672" s="59" t="s">
        <v>18</v>
      </c>
      <c r="F6672" s="59" t="s">
        <v>5</v>
      </c>
      <c r="G6672" s="152" t="str">
        <f>VLOOKUP(D6672,sku归属!A:B,2,0)</f>
        <v>谭熹杰</v>
      </c>
    </row>
    <row r="6673" spans="1:13" s="59" customFormat="1" customHeight="1">
      <c r="A6673" s="59" t="s">
        <v>18095</v>
      </c>
      <c r="B6673" s="59" t="s">
        <v>18096</v>
      </c>
      <c r="C6673" s="59" t="s">
        <v>18062</v>
      </c>
      <c r="D6673" s="59" t="s">
        <v>6</v>
      </c>
      <c r="F6673" s="59" t="s">
        <v>5</v>
      </c>
      <c r="G6673" s="152" t="str">
        <f>VLOOKUP(D6673,sku归属!A:B,2,0)</f>
        <v>莫美玉</v>
      </c>
    </row>
    <row r="6674" spans="1:13" s="59" customFormat="1" customHeight="1">
      <c r="A6674" s="59" t="s">
        <v>18097</v>
      </c>
      <c r="B6674" s="59" t="s">
        <v>18098</v>
      </c>
      <c r="C6674" s="59" t="s">
        <v>18099</v>
      </c>
      <c r="D6674" s="59" t="s">
        <v>19</v>
      </c>
      <c r="F6674" s="59" t="s">
        <v>5</v>
      </c>
      <c r="G6674" s="152" t="str">
        <f>VLOOKUP(D6674,sku归属!A:B,2,0)</f>
        <v>许梓渝</v>
      </c>
    </row>
    <row r="6675" spans="1:13" s="59" customFormat="1" customHeight="1">
      <c r="A6675" s="59" t="s">
        <v>18100</v>
      </c>
      <c r="B6675" s="59" t="s">
        <v>18101</v>
      </c>
      <c r="C6675" s="59" t="s">
        <v>12905</v>
      </c>
      <c r="D6675" s="59">
        <v>809</v>
      </c>
      <c r="F6675" s="59" t="s">
        <v>5</v>
      </c>
      <c r="G6675" s="152" t="str">
        <f>VLOOKUP(D6675,sku归属!A:B,2,0)</f>
        <v>唐璇淑</v>
      </c>
    </row>
    <row r="6676" spans="1:13" s="59" customFormat="1" customHeight="1">
      <c r="A6676" s="59" t="s">
        <v>18102</v>
      </c>
      <c r="B6676" s="59" t="s">
        <v>18103</v>
      </c>
      <c r="C6676" s="59" t="s">
        <v>1393</v>
      </c>
      <c r="D6676" s="59">
        <v>809</v>
      </c>
      <c r="F6676" s="59" t="s">
        <v>5</v>
      </c>
      <c r="G6676" s="152" t="str">
        <f>VLOOKUP(D6676,sku归属!A:B,2,0)</f>
        <v>唐璇淑</v>
      </c>
    </row>
    <row r="6677" spans="1:13" s="59" customFormat="1" customHeight="1">
      <c r="A6677" s="59" t="s">
        <v>18104</v>
      </c>
      <c r="B6677" s="59" t="s">
        <v>18105</v>
      </c>
      <c r="C6677" s="59" t="s">
        <v>4367</v>
      </c>
      <c r="D6677" s="59">
        <v>809</v>
      </c>
      <c r="F6677" s="59" t="s">
        <v>5</v>
      </c>
      <c r="G6677" s="152" t="str">
        <f>VLOOKUP(D6677,sku归属!A:B,2,0)</f>
        <v>唐璇淑</v>
      </c>
    </row>
    <row r="6678" spans="1:13" s="59" customFormat="1" customHeight="1">
      <c r="A6678" s="59" t="s">
        <v>18106</v>
      </c>
      <c r="B6678" s="59" t="s">
        <v>18107</v>
      </c>
      <c r="C6678" s="59" t="s">
        <v>18108</v>
      </c>
      <c r="D6678" s="59" t="s">
        <v>6</v>
      </c>
      <c r="F6678" s="59" t="s">
        <v>5</v>
      </c>
      <c r="G6678" s="152" t="str">
        <f>VLOOKUP(D6678,sku归属!A:B,2,0)</f>
        <v>莫美玉</v>
      </c>
    </row>
    <row r="6679" spans="1:13" s="59" customFormat="1" customHeight="1">
      <c r="A6679" s="59" t="s">
        <v>18109</v>
      </c>
      <c r="B6679" s="59" t="s">
        <v>18110</v>
      </c>
      <c r="C6679" s="59" t="s">
        <v>18111</v>
      </c>
      <c r="D6679" s="59" t="s">
        <v>6</v>
      </c>
      <c r="F6679" s="59" t="s">
        <v>5</v>
      </c>
      <c r="G6679" s="152" t="str">
        <f>VLOOKUP(D6679,sku归属!A:B,2,0)</f>
        <v>莫美玉</v>
      </c>
    </row>
    <row r="6680" spans="1:13" s="59" customFormat="1" customHeight="1">
      <c r="A6680" s="59" t="s">
        <v>18112</v>
      </c>
      <c r="B6680" s="59" t="s">
        <v>18113</v>
      </c>
      <c r="C6680" s="59" t="s">
        <v>18114</v>
      </c>
      <c r="D6680" s="59" t="s">
        <v>6</v>
      </c>
      <c r="F6680" s="59" t="s">
        <v>5</v>
      </c>
      <c r="G6680" s="152" t="str">
        <f>VLOOKUP(D6680,sku归属!A:B,2,0)</f>
        <v>莫美玉</v>
      </c>
    </row>
    <row r="6681" spans="1:13" s="59" customFormat="1" customHeight="1">
      <c r="A6681" s="59" t="s">
        <v>18115</v>
      </c>
      <c r="B6681" s="59" t="s">
        <v>18116</v>
      </c>
      <c r="C6681" s="59" t="s">
        <v>18117</v>
      </c>
      <c r="D6681" s="59" t="s">
        <v>6</v>
      </c>
      <c r="F6681" s="59" t="s">
        <v>5</v>
      </c>
      <c r="G6681" s="152" t="str">
        <f>VLOOKUP(D6681,sku归属!A:B,2,0)</f>
        <v>莫美玉</v>
      </c>
    </row>
    <row r="6682" spans="1:13" s="59" customFormat="1" customHeight="1">
      <c r="A6682" s="59" t="s">
        <v>18118</v>
      </c>
      <c r="B6682" s="59" t="s">
        <v>18119</v>
      </c>
      <c r="C6682" s="59" t="s">
        <v>18111</v>
      </c>
      <c r="D6682" s="59" t="s">
        <v>19</v>
      </c>
      <c r="F6682" s="59" t="s">
        <v>5</v>
      </c>
      <c r="G6682" s="152" t="str">
        <f>VLOOKUP(D6682,sku归属!A:B,2,0)</f>
        <v>许梓渝</v>
      </c>
    </row>
    <row r="6683" spans="1:13" s="59" customFormat="1" customHeight="1">
      <c r="A6683" s="59" t="s">
        <v>18120</v>
      </c>
      <c r="B6683" s="59" t="s">
        <v>18121</v>
      </c>
      <c r="C6683" s="59" t="s">
        <v>18108</v>
      </c>
      <c r="D6683" s="59" t="s">
        <v>19</v>
      </c>
      <c r="F6683" s="59" t="s">
        <v>5</v>
      </c>
      <c r="G6683" s="152" t="str">
        <f>VLOOKUP(D6683,sku归属!A:B,2,0)</f>
        <v>许梓渝</v>
      </c>
    </row>
    <row r="6684" spans="1:13" s="59" customFormat="1" customHeight="1">
      <c r="A6684" s="59" t="s">
        <v>18122</v>
      </c>
      <c r="B6684" s="59" t="s">
        <v>18123</v>
      </c>
      <c r="C6684" s="59" t="s">
        <v>18108</v>
      </c>
      <c r="D6684" s="59" t="s">
        <v>23</v>
      </c>
      <c r="F6684" s="59" t="s">
        <v>5</v>
      </c>
      <c r="G6684" s="152" t="str">
        <f>VLOOKUP(D6684,sku归属!A:B,2,0)</f>
        <v>丁芳芳</v>
      </c>
    </row>
    <row r="6685" spans="1:13" s="59" customFormat="1" customHeight="1">
      <c r="A6685" s="59" t="s">
        <v>18124</v>
      </c>
      <c r="B6685" s="59" t="s">
        <v>18125</v>
      </c>
      <c r="C6685" s="59" t="s">
        <v>18126</v>
      </c>
      <c r="D6685" s="59">
        <v>806</v>
      </c>
      <c r="F6685" s="59" t="s">
        <v>5</v>
      </c>
      <c r="G6685" s="152" t="str">
        <f>VLOOKUP(D6685,sku归属!A:B,2,0)</f>
        <v>欧阳博文</v>
      </c>
    </row>
    <row r="6686" spans="1:13" s="59" customFormat="1" customHeight="1">
      <c r="A6686" s="59" t="s">
        <v>18127</v>
      </c>
      <c r="B6686" s="59" t="s">
        <v>18128</v>
      </c>
      <c r="C6686" s="59" t="s">
        <v>18129</v>
      </c>
      <c r="D6686" s="59">
        <v>806</v>
      </c>
      <c r="F6686" s="59" t="s">
        <v>5</v>
      </c>
      <c r="G6686" s="152" t="str">
        <f>VLOOKUP(D6686,sku归属!A:B,2,0)</f>
        <v>欧阳博文</v>
      </c>
    </row>
    <row r="6687" spans="1:13" s="59" customFormat="1" customHeight="1">
      <c r="A6687" s="59" t="s">
        <v>18130</v>
      </c>
      <c r="B6687" s="59" t="s">
        <v>18131</v>
      </c>
      <c r="C6687" s="59" t="s">
        <v>18132</v>
      </c>
      <c r="D6687" s="59">
        <v>806</v>
      </c>
      <c r="F6687" s="59" t="s">
        <v>5</v>
      </c>
      <c r="G6687" s="152" t="str">
        <f>VLOOKUP(D6687,sku归属!A:B,2,0)</f>
        <v>欧阳博文</v>
      </c>
    </row>
    <row r="6688" spans="1:13" s="59" customFormat="1" customHeight="1">
      <c r="A6688" s="59" t="s">
        <v>18133</v>
      </c>
      <c r="B6688" s="59" t="s">
        <v>18134</v>
      </c>
      <c r="C6688" s="59" t="s">
        <v>18135</v>
      </c>
      <c r="D6688" s="59">
        <v>806</v>
      </c>
      <c r="F6688" s="59" t="s">
        <v>5</v>
      </c>
      <c r="G6688" s="152" t="str">
        <f>VLOOKUP(D6688,sku归属!A:B,2,0)</f>
        <v>欧阳博文</v>
      </c>
    </row>
    <row r="6689" spans="1:13" s="59" customFormat="1" customHeight="1">
      <c r="A6689" s="59" t="s">
        <v>18136</v>
      </c>
      <c r="B6689" s="59" t="s">
        <v>18137</v>
      </c>
      <c r="C6689" s="59" t="s">
        <v>18138</v>
      </c>
      <c r="D6689" s="59">
        <v>806</v>
      </c>
      <c r="F6689" s="59" t="s">
        <v>5</v>
      </c>
      <c r="G6689" s="152" t="str">
        <f>VLOOKUP(D6689,sku归属!A:B,2,0)</f>
        <v>欧阳博文</v>
      </c>
    </row>
    <row r="6690" spans="1:13" s="59" customFormat="1" customHeight="1">
      <c r="A6690" s="59" t="s">
        <v>18139</v>
      </c>
      <c r="B6690" s="59" t="s">
        <v>18140</v>
      </c>
      <c r="C6690" s="59" t="s">
        <v>18141</v>
      </c>
      <c r="D6690" s="59">
        <v>806</v>
      </c>
      <c r="F6690" s="59" t="s">
        <v>5</v>
      </c>
      <c r="G6690" s="152" t="str">
        <f>VLOOKUP(D6690,sku归属!A:B,2,0)</f>
        <v>欧阳博文</v>
      </c>
    </row>
    <row r="6691" spans="1:13" s="59" customFormat="1" customHeight="1">
      <c r="A6691" s="59" t="s">
        <v>18142</v>
      </c>
      <c r="B6691" s="59" t="s">
        <v>18143</v>
      </c>
      <c r="C6691" s="59" t="s">
        <v>18144</v>
      </c>
      <c r="D6691" s="59">
        <v>806</v>
      </c>
      <c r="F6691" s="59" t="s">
        <v>5</v>
      </c>
      <c r="G6691" s="152" t="str">
        <f>VLOOKUP(D6691,sku归属!A:B,2,0)</f>
        <v>欧阳博文</v>
      </c>
    </row>
    <row r="6692" spans="1:13" s="59" customFormat="1" customHeight="1">
      <c r="A6692" s="59" t="s">
        <v>18145</v>
      </c>
      <c r="B6692" s="59" t="s">
        <v>18146</v>
      </c>
      <c r="C6692" s="59" t="s">
        <v>18108</v>
      </c>
      <c r="D6692" s="59">
        <v>806</v>
      </c>
      <c r="F6692" s="59" t="s">
        <v>5</v>
      </c>
      <c r="G6692" s="152" t="str">
        <f>VLOOKUP(D6692,sku归属!A:B,2,0)</f>
        <v>欧阳博文</v>
      </c>
    </row>
    <row r="6693" spans="1:13" s="59" customFormat="1" customHeight="1">
      <c r="A6693" s="59" t="s">
        <v>18147</v>
      </c>
      <c r="B6693" s="59" t="s">
        <v>18148</v>
      </c>
      <c r="C6693" s="59" t="s">
        <v>18111</v>
      </c>
      <c r="D6693" s="59">
        <v>806</v>
      </c>
      <c r="F6693" s="59" t="s">
        <v>5</v>
      </c>
      <c r="G6693" s="152" t="str">
        <f>VLOOKUP(D6693,sku归属!A:B,2,0)</f>
        <v>欧阳博文</v>
      </c>
    </row>
    <row r="6694" spans="1:13" s="59" customFormat="1" customHeight="1">
      <c r="A6694" s="59" t="s">
        <v>18149</v>
      </c>
      <c r="B6694" s="59" t="s">
        <v>18150</v>
      </c>
      <c r="C6694" s="59" t="s">
        <v>18151</v>
      </c>
      <c r="D6694" s="59">
        <v>806</v>
      </c>
      <c r="F6694" s="59" t="s">
        <v>5</v>
      </c>
      <c r="G6694" s="152" t="str">
        <f>VLOOKUP(D6694,sku归属!A:B,2,0)</f>
        <v>欧阳博文</v>
      </c>
    </row>
    <row r="6695" spans="1:13" s="59" customFormat="1" customHeight="1">
      <c r="A6695" s="59" t="s">
        <v>18152</v>
      </c>
      <c r="B6695" s="59" t="s">
        <v>18153</v>
      </c>
      <c r="C6695" s="59" t="s">
        <v>18154</v>
      </c>
      <c r="D6695" s="59">
        <v>806</v>
      </c>
      <c r="F6695" s="59" t="s">
        <v>5</v>
      </c>
      <c r="G6695" s="152" t="str">
        <f>VLOOKUP(D6695,sku归属!A:B,2,0)</f>
        <v>欧阳博文</v>
      </c>
    </row>
    <row r="6696" spans="1:13" s="59" customFormat="1" customHeight="1">
      <c r="A6696" s="59" t="s">
        <v>18155</v>
      </c>
      <c r="B6696" s="59" t="s">
        <v>18156</v>
      </c>
      <c r="C6696" s="59" t="s">
        <v>18157</v>
      </c>
      <c r="D6696" s="59">
        <v>806</v>
      </c>
      <c r="F6696" s="59" t="s">
        <v>5</v>
      </c>
      <c r="G6696" s="152" t="str">
        <f>VLOOKUP(D6696,sku归属!A:B,2,0)</f>
        <v>欧阳博文</v>
      </c>
    </row>
    <row r="6697" spans="1:13" s="59" customFormat="1" customHeight="1">
      <c r="A6697" s="59" t="s">
        <v>18158</v>
      </c>
      <c r="B6697" s="59" t="s">
        <v>18159</v>
      </c>
      <c r="C6697" s="59" t="s">
        <v>18160</v>
      </c>
      <c r="D6697" s="59">
        <v>806</v>
      </c>
      <c r="F6697" s="59" t="s">
        <v>5</v>
      </c>
      <c r="G6697" s="152" t="str">
        <f>VLOOKUP(D6697,sku归属!A:B,2,0)</f>
        <v>欧阳博文</v>
      </c>
    </row>
    <row r="6698" spans="1:13" s="59" customFormat="1" customHeight="1">
      <c r="A6698" s="59" t="s">
        <v>18161</v>
      </c>
      <c r="B6698" s="59" t="s">
        <v>18162</v>
      </c>
      <c r="C6698" s="59" t="s">
        <v>18163</v>
      </c>
      <c r="D6698" s="59">
        <v>806</v>
      </c>
      <c r="F6698" s="59" t="s">
        <v>5</v>
      </c>
      <c r="G6698" s="152" t="str">
        <f>VLOOKUP(D6698,sku归属!A:B,2,0)</f>
        <v>欧阳博文</v>
      </c>
    </row>
    <row r="6699" spans="1:13" s="59" customFormat="1" customHeight="1">
      <c r="A6699" s="59" t="s">
        <v>18164</v>
      </c>
      <c r="B6699" s="59" t="s">
        <v>18165</v>
      </c>
      <c r="C6699" s="59" t="s">
        <v>18166</v>
      </c>
      <c r="D6699" s="59">
        <v>806</v>
      </c>
      <c r="F6699" s="59" t="s">
        <v>5</v>
      </c>
      <c r="G6699" s="152" t="str">
        <f>VLOOKUP(D6699,sku归属!A:B,2,0)</f>
        <v>欧阳博文</v>
      </c>
    </row>
    <row r="6700" spans="1:13" s="59" customFormat="1" customHeight="1">
      <c r="A6700" s="59" t="s">
        <v>18167</v>
      </c>
      <c r="B6700" s="59" t="s">
        <v>18168</v>
      </c>
      <c r="C6700" s="59" t="s">
        <v>18169</v>
      </c>
      <c r="D6700" s="59">
        <v>806</v>
      </c>
      <c r="F6700" s="59" t="s">
        <v>5</v>
      </c>
      <c r="G6700" s="152" t="str">
        <f>VLOOKUP(D6700,sku归属!A:B,2,0)</f>
        <v>欧阳博文</v>
      </c>
    </row>
    <row r="6701" spans="1:13" s="59" customFormat="1" customHeight="1">
      <c r="A6701" s="59" t="s">
        <v>18170</v>
      </c>
      <c r="B6701" s="59" t="s">
        <v>18171</v>
      </c>
      <c r="C6701" s="59" t="s">
        <v>18172</v>
      </c>
      <c r="D6701" s="59">
        <v>806</v>
      </c>
      <c r="F6701" s="59" t="s">
        <v>5</v>
      </c>
      <c r="G6701" s="152" t="str">
        <f>VLOOKUP(D6701,sku归属!A:B,2,0)</f>
        <v>欧阳博文</v>
      </c>
    </row>
    <row r="6702" spans="1:13" s="59" customFormat="1" customHeight="1">
      <c r="A6702" s="59" t="s">
        <v>18173</v>
      </c>
      <c r="B6702" s="59" t="s">
        <v>18174</v>
      </c>
      <c r="C6702" s="59" t="s">
        <v>18175</v>
      </c>
      <c r="D6702" s="59">
        <v>806</v>
      </c>
      <c r="F6702" s="59" t="s">
        <v>5</v>
      </c>
      <c r="G6702" s="152" t="str">
        <f>VLOOKUP(D6702,sku归属!A:B,2,0)</f>
        <v>欧阳博文</v>
      </c>
    </row>
    <row r="6703" spans="1:13" s="59" customFormat="1" customHeight="1">
      <c r="A6703" s="59" t="s">
        <v>18176</v>
      </c>
      <c r="B6703" s="59" t="s">
        <v>18177</v>
      </c>
      <c r="C6703" s="59" t="s">
        <v>18178</v>
      </c>
      <c r="D6703" s="59">
        <v>806</v>
      </c>
      <c r="F6703" s="59" t="s">
        <v>5</v>
      </c>
      <c r="G6703" s="152" t="str">
        <f>VLOOKUP(D6703,sku归属!A:B,2,0)</f>
        <v>欧阳博文</v>
      </c>
    </row>
    <row r="6704" spans="1:13" s="59" customFormat="1" customHeight="1">
      <c r="A6704" s="59" t="s">
        <v>18179</v>
      </c>
      <c r="B6704" s="59" t="s">
        <v>18180</v>
      </c>
      <c r="C6704" s="59" t="s">
        <v>18181</v>
      </c>
      <c r="D6704" s="59">
        <v>806</v>
      </c>
      <c r="F6704" s="59" t="s">
        <v>5</v>
      </c>
      <c r="G6704" s="152" t="str">
        <f>VLOOKUP(D6704,sku归属!A:B,2,0)</f>
        <v>欧阳博文</v>
      </c>
    </row>
    <row r="6705" spans="1:13" s="59" customFormat="1" customHeight="1">
      <c r="A6705" s="59" t="s">
        <v>18182</v>
      </c>
      <c r="B6705" s="59" t="s">
        <v>18183</v>
      </c>
      <c r="C6705" s="59" t="s">
        <v>18184</v>
      </c>
      <c r="D6705" s="59">
        <v>806</v>
      </c>
      <c r="F6705" s="59" t="s">
        <v>5</v>
      </c>
      <c r="G6705" s="152" t="str">
        <f>VLOOKUP(D6705,sku归属!A:B,2,0)</f>
        <v>欧阳博文</v>
      </c>
    </row>
    <row r="6706" spans="1:13" s="59" customFormat="1" customHeight="1">
      <c r="A6706" s="59" t="s">
        <v>18185</v>
      </c>
      <c r="B6706" s="59" t="s">
        <v>18186</v>
      </c>
      <c r="C6706" s="59" t="s">
        <v>18187</v>
      </c>
      <c r="D6706" s="59">
        <v>806</v>
      </c>
      <c r="F6706" s="59" t="s">
        <v>5</v>
      </c>
      <c r="G6706" s="152" t="str">
        <f>VLOOKUP(D6706,sku归属!A:B,2,0)</f>
        <v>欧阳博文</v>
      </c>
    </row>
    <row r="6707" spans="1:13" s="59" customFormat="1" customHeight="1">
      <c r="A6707" s="59" t="s">
        <v>18188</v>
      </c>
      <c r="B6707" s="59" t="s">
        <v>18189</v>
      </c>
      <c r="C6707" s="59" t="s">
        <v>18190</v>
      </c>
      <c r="D6707" s="59">
        <v>806</v>
      </c>
      <c r="F6707" s="59" t="s">
        <v>5</v>
      </c>
      <c r="G6707" s="152" t="str">
        <f>VLOOKUP(D6707,sku归属!A:B,2,0)</f>
        <v>欧阳博文</v>
      </c>
    </row>
    <row r="6708" spans="1:13" s="59" customFormat="1" customHeight="1">
      <c r="A6708" s="59" t="s">
        <v>18191</v>
      </c>
      <c r="B6708" s="59" t="s">
        <v>18192</v>
      </c>
      <c r="C6708" s="59" t="s">
        <v>18193</v>
      </c>
      <c r="D6708" s="59">
        <v>806</v>
      </c>
      <c r="F6708" s="59" t="s">
        <v>5</v>
      </c>
      <c r="G6708" s="152" t="str">
        <f>VLOOKUP(D6708,sku归属!A:B,2,0)</f>
        <v>欧阳博文</v>
      </c>
    </row>
    <row r="6709" spans="1:13" s="59" customFormat="1" customHeight="1">
      <c r="A6709" s="59" t="s">
        <v>18194</v>
      </c>
      <c r="B6709" s="59" t="s">
        <v>18195</v>
      </c>
      <c r="C6709" s="59" t="s">
        <v>18196</v>
      </c>
      <c r="D6709" s="59">
        <v>806</v>
      </c>
      <c r="F6709" s="59" t="s">
        <v>5</v>
      </c>
      <c r="G6709" s="152" t="str">
        <f>VLOOKUP(D6709,sku归属!A:B,2,0)</f>
        <v>欧阳博文</v>
      </c>
    </row>
    <row r="6710" spans="1:13" s="59" customFormat="1" customHeight="1">
      <c r="A6710" s="59" t="s">
        <v>18197</v>
      </c>
      <c r="B6710" s="59" t="s">
        <v>18198</v>
      </c>
      <c r="C6710" s="59" t="s">
        <v>18199</v>
      </c>
      <c r="D6710" s="59">
        <v>806</v>
      </c>
      <c r="F6710" s="59" t="s">
        <v>5</v>
      </c>
      <c r="G6710" s="152" t="str">
        <f>VLOOKUP(D6710,sku归属!A:B,2,0)</f>
        <v>欧阳博文</v>
      </c>
    </row>
    <row r="6711" spans="1:13" s="59" customFormat="1" customHeight="1">
      <c r="A6711" s="59" t="s">
        <v>18200</v>
      </c>
      <c r="B6711" s="59" t="s">
        <v>18201</v>
      </c>
      <c r="C6711" s="59" t="s">
        <v>15465</v>
      </c>
      <c r="D6711" s="59">
        <v>806</v>
      </c>
      <c r="F6711" s="59" t="s">
        <v>5</v>
      </c>
      <c r="G6711" s="152" t="str">
        <f>VLOOKUP(D6711,sku归属!A:B,2,0)</f>
        <v>欧阳博文</v>
      </c>
    </row>
    <row r="6712" spans="1:13" s="59" customFormat="1" customHeight="1">
      <c r="A6712" s="59" t="s">
        <v>18202</v>
      </c>
      <c r="B6712" s="59" t="s">
        <v>18203</v>
      </c>
      <c r="C6712" s="59" t="s">
        <v>16473</v>
      </c>
      <c r="D6712" s="59">
        <v>806</v>
      </c>
      <c r="F6712" s="59" t="s">
        <v>5</v>
      </c>
      <c r="G6712" s="152" t="str">
        <f>VLOOKUP(D6712,sku归属!A:B,2,0)</f>
        <v>欧阳博文</v>
      </c>
    </row>
    <row r="6713" spans="1:13" s="59" customFormat="1" customHeight="1">
      <c r="A6713" s="59" t="s">
        <v>18204</v>
      </c>
      <c r="B6713" s="59" t="s">
        <v>18205</v>
      </c>
      <c r="C6713" s="59" t="s">
        <v>18206</v>
      </c>
      <c r="D6713" s="59">
        <v>806</v>
      </c>
      <c r="F6713" s="59" t="s">
        <v>5</v>
      </c>
      <c r="G6713" s="152" t="str">
        <f>VLOOKUP(D6713,sku归属!A:B,2,0)</f>
        <v>欧阳博文</v>
      </c>
    </row>
    <row r="6714" spans="1:13" s="59" customFormat="1" customHeight="1">
      <c r="A6714" s="59" t="s">
        <v>18207</v>
      </c>
      <c r="B6714" s="59" t="s">
        <v>18208</v>
      </c>
      <c r="C6714" s="59" t="s">
        <v>18209</v>
      </c>
      <c r="D6714" s="59">
        <v>806</v>
      </c>
      <c r="F6714" s="59" t="s">
        <v>5</v>
      </c>
      <c r="G6714" s="152" t="str">
        <f>VLOOKUP(D6714,sku归属!A:B,2,0)</f>
        <v>欧阳博文</v>
      </c>
    </row>
    <row r="6715" spans="1:13" s="59" customFormat="1" customHeight="1">
      <c r="A6715" s="59" t="s">
        <v>18210</v>
      </c>
      <c r="B6715" s="59" t="s">
        <v>18211</v>
      </c>
      <c r="C6715" s="59" t="s">
        <v>18212</v>
      </c>
      <c r="D6715" s="59">
        <v>806</v>
      </c>
      <c r="F6715" s="59" t="s">
        <v>5</v>
      </c>
      <c r="G6715" s="152" t="str">
        <f>VLOOKUP(D6715,sku归属!A:B,2,0)</f>
        <v>欧阳博文</v>
      </c>
    </row>
    <row r="6716" spans="1:13" s="59" customFormat="1" customHeight="1">
      <c r="A6716" s="59" t="s">
        <v>18213</v>
      </c>
      <c r="B6716" s="59" t="s">
        <v>18214</v>
      </c>
      <c r="C6716" s="59" t="s">
        <v>16605</v>
      </c>
      <c r="D6716" s="59">
        <v>806</v>
      </c>
      <c r="F6716" s="59" t="s">
        <v>5</v>
      </c>
      <c r="G6716" s="152" t="str">
        <f>VLOOKUP(D6716,sku归属!A:B,2,0)</f>
        <v>欧阳博文</v>
      </c>
    </row>
    <row r="6717" spans="1:13" s="59" customFormat="1" customHeight="1">
      <c r="A6717" s="59" t="s">
        <v>18215</v>
      </c>
      <c r="B6717" s="59" t="s">
        <v>18216</v>
      </c>
      <c r="C6717" s="59" t="s">
        <v>16611</v>
      </c>
      <c r="D6717" s="59">
        <v>806</v>
      </c>
      <c r="F6717" s="59" t="s">
        <v>5</v>
      </c>
      <c r="G6717" s="152" t="str">
        <f>VLOOKUP(D6717,sku归属!A:B,2,0)</f>
        <v>欧阳博文</v>
      </c>
    </row>
    <row r="6718" spans="1:13" s="59" customFormat="1" customHeight="1">
      <c r="A6718" s="59" t="s">
        <v>18217</v>
      </c>
      <c r="B6718" s="59" t="s">
        <v>18218</v>
      </c>
      <c r="C6718" s="59" t="s">
        <v>16614</v>
      </c>
      <c r="D6718" s="59">
        <v>806</v>
      </c>
      <c r="F6718" s="59" t="s">
        <v>5</v>
      </c>
      <c r="G6718" s="152" t="str">
        <f>VLOOKUP(D6718,sku归属!A:B,2,0)</f>
        <v>欧阳博文</v>
      </c>
    </row>
    <row r="6719" spans="1:13" s="59" customFormat="1" customHeight="1">
      <c r="A6719" s="59" t="s">
        <v>18219</v>
      </c>
      <c r="B6719" s="59" t="s">
        <v>18220</v>
      </c>
      <c r="C6719" s="59" t="s">
        <v>16608</v>
      </c>
      <c r="D6719" s="59">
        <v>806</v>
      </c>
      <c r="F6719" s="59" t="s">
        <v>5</v>
      </c>
      <c r="G6719" s="152" t="str">
        <f>VLOOKUP(D6719,sku归属!A:B,2,0)</f>
        <v>欧阳博文</v>
      </c>
    </row>
    <row r="6720" spans="1:13" s="59" customFormat="1" customHeight="1">
      <c r="A6720" s="59" t="s">
        <v>18221</v>
      </c>
      <c r="B6720" s="59" t="s">
        <v>18222</v>
      </c>
      <c r="C6720" s="59" t="s">
        <v>18223</v>
      </c>
      <c r="D6720" s="59">
        <v>806</v>
      </c>
      <c r="F6720" s="59" t="s">
        <v>5</v>
      </c>
      <c r="G6720" s="152" t="str">
        <f>VLOOKUP(D6720,sku归属!A:B,2,0)</f>
        <v>欧阳博文</v>
      </c>
    </row>
    <row r="6721" spans="1:13" s="59" customFormat="1" customHeight="1">
      <c r="A6721" s="59" t="s">
        <v>18224</v>
      </c>
      <c r="B6721" s="59" t="s">
        <v>18225</v>
      </c>
      <c r="C6721" s="59" t="s">
        <v>18226</v>
      </c>
      <c r="D6721" s="59">
        <v>806</v>
      </c>
      <c r="F6721" s="59" t="s">
        <v>5</v>
      </c>
      <c r="G6721" s="152" t="str">
        <f>VLOOKUP(D6721,sku归属!A:B,2,0)</f>
        <v>欧阳博文</v>
      </c>
    </row>
    <row r="6722" spans="1:13" s="59" customFormat="1" customHeight="1">
      <c r="A6722" s="59" t="s">
        <v>18227</v>
      </c>
      <c r="B6722" s="59" t="s">
        <v>18228</v>
      </c>
      <c r="C6722" s="59" t="s">
        <v>18229</v>
      </c>
      <c r="D6722" s="59">
        <v>806</v>
      </c>
      <c r="F6722" s="59" t="s">
        <v>5</v>
      </c>
      <c r="G6722" s="152" t="str">
        <f>VLOOKUP(D6722,sku归属!A:B,2,0)</f>
        <v>欧阳博文</v>
      </c>
    </row>
    <row r="6723" spans="1:13" s="59" customFormat="1" customHeight="1">
      <c r="A6723" s="59" t="s">
        <v>18230</v>
      </c>
      <c r="B6723" s="59" t="s">
        <v>18231</v>
      </c>
      <c r="C6723" s="59" t="s">
        <v>18232</v>
      </c>
      <c r="D6723" s="59">
        <v>806</v>
      </c>
      <c r="F6723" s="59" t="s">
        <v>5</v>
      </c>
      <c r="G6723" s="152" t="str">
        <f>VLOOKUP(D6723,sku归属!A:B,2,0)</f>
        <v>欧阳博文</v>
      </c>
    </row>
    <row r="6724" spans="1:13" s="59" customFormat="1" customHeight="1">
      <c r="A6724" s="59" t="s">
        <v>18233</v>
      </c>
      <c r="B6724" s="59" t="s">
        <v>18234</v>
      </c>
      <c r="C6724" s="59" t="s">
        <v>18235</v>
      </c>
      <c r="D6724" s="59">
        <v>806</v>
      </c>
      <c r="F6724" s="59" t="s">
        <v>5</v>
      </c>
      <c r="G6724" s="152" t="str">
        <f>VLOOKUP(D6724,sku归属!A:B,2,0)</f>
        <v>欧阳博文</v>
      </c>
    </row>
    <row r="6725" spans="1:13" s="59" customFormat="1" customHeight="1">
      <c r="A6725" s="59" t="s">
        <v>18236</v>
      </c>
      <c r="B6725" s="59" t="s">
        <v>18237</v>
      </c>
      <c r="C6725" s="59" t="s">
        <v>18238</v>
      </c>
      <c r="D6725" s="59">
        <v>806</v>
      </c>
      <c r="F6725" s="59" t="s">
        <v>5</v>
      </c>
      <c r="G6725" s="152" t="str">
        <f>VLOOKUP(D6725,sku归属!A:B,2,0)</f>
        <v>欧阳博文</v>
      </c>
    </row>
    <row r="6726" spans="1:13" s="59" customFormat="1" customHeight="1">
      <c r="A6726" s="59" t="s">
        <v>18239</v>
      </c>
      <c r="B6726" s="59" t="s">
        <v>18240</v>
      </c>
      <c r="C6726" s="59" t="s">
        <v>18241</v>
      </c>
      <c r="D6726" s="59">
        <v>806</v>
      </c>
      <c r="F6726" s="59" t="s">
        <v>5</v>
      </c>
      <c r="G6726" s="152" t="str">
        <f>VLOOKUP(D6726,sku归属!A:B,2,0)</f>
        <v>欧阳博文</v>
      </c>
    </row>
    <row r="6727" spans="1:13" s="59" customFormat="1" customHeight="1">
      <c r="A6727" s="59" t="s">
        <v>18242</v>
      </c>
      <c r="B6727" s="59" t="s">
        <v>18243</v>
      </c>
      <c r="C6727" s="59" t="s">
        <v>3404</v>
      </c>
      <c r="D6727" s="59">
        <v>806</v>
      </c>
      <c r="F6727" s="59" t="s">
        <v>5</v>
      </c>
      <c r="G6727" s="152" t="str">
        <f>VLOOKUP(D6727,sku归属!A:B,2,0)</f>
        <v>欧阳博文</v>
      </c>
    </row>
    <row r="6728" spans="1:13" s="59" customFormat="1" customHeight="1">
      <c r="A6728" s="59" t="s">
        <v>18244</v>
      </c>
      <c r="B6728" s="59" t="s">
        <v>18245</v>
      </c>
      <c r="C6728" s="59" t="s">
        <v>3407</v>
      </c>
      <c r="D6728" s="59">
        <v>806</v>
      </c>
      <c r="F6728" s="59" t="s">
        <v>5</v>
      </c>
      <c r="G6728" s="152" t="str">
        <f>VLOOKUP(D6728,sku归属!A:B,2,0)</f>
        <v>欧阳博文</v>
      </c>
    </row>
    <row r="6729" spans="1:13" s="59" customFormat="1" customHeight="1">
      <c r="A6729" s="59" t="s">
        <v>18246</v>
      </c>
      <c r="B6729" s="59" t="s">
        <v>18247</v>
      </c>
      <c r="C6729" s="59" t="s">
        <v>9151</v>
      </c>
      <c r="D6729" s="59">
        <v>806</v>
      </c>
      <c r="F6729" s="59" t="s">
        <v>5</v>
      </c>
      <c r="G6729" s="152" t="str">
        <f>VLOOKUP(D6729,sku归属!A:B,2,0)</f>
        <v>欧阳博文</v>
      </c>
    </row>
    <row r="6730" spans="1:13" s="59" customFormat="1" customHeight="1">
      <c r="A6730" s="59" t="s">
        <v>18248</v>
      </c>
      <c r="B6730" s="59" t="s">
        <v>18249</v>
      </c>
      <c r="C6730" s="59" t="s">
        <v>16095</v>
      </c>
      <c r="D6730" s="59">
        <v>806</v>
      </c>
      <c r="F6730" s="59" t="s">
        <v>5</v>
      </c>
      <c r="G6730" s="152" t="str">
        <f>VLOOKUP(D6730,sku归属!A:B,2,0)</f>
        <v>欧阳博文</v>
      </c>
    </row>
    <row r="6731" spans="1:13" s="59" customFormat="1" customHeight="1">
      <c r="A6731" s="59" t="s">
        <v>18250</v>
      </c>
      <c r="B6731" s="59" t="s">
        <v>18251</v>
      </c>
      <c r="C6731" s="59" t="s">
        <v>16092</v>
      </c>
      <c r="D6731" s="59">
        <v>806</v>
      </c>
      <c r="F6731" s="59" t="s">
        <v>5</v>
      </c>
      <c r="G6731" s="152" t="str">
        <f>VLOOKUP(D6731,sku归属!A:B,2,0)</f>
        <v>欧阳博文</v>
      </c>
    </row>
    <row r="6732" spans="1:13" s="59" customFormat="1" customHeight="1">
      <c r="A6732" s="59" t="s">
        <v>18252</v>
      </c>
      <c r="B6732" s="59" t="s">
        <v>18253</v>
      </c>
      <c r="C6732" s="59" t="s">
        <v>13097</v>
      </c>
      <c r="D6732" s="59">
        <v>806</v>
      </c>
      <c r="F6732" s="59" t="s">
        <v>5</v>
      </c>
      <c r="G6732" s="152" t="str">
        <f>VLOOKUP(D6732,sku归属!A:B,2,0)</f>
        <v>欧阳博文</v>
      </c>
    </row>
    <row r="6733" spans="1:13" s="59" customFormat="1" customHeight="1">
      <c r="A6733" s="59" t="s">
        <v>18254</v>
      </c>
      <c r="B6733" s="59" t="s">
        <v>18255</v>
      </c>
      <c r="C6733" s="59" t="s">
        <v>3671</v>
      </c>
      <c r="D6733" s="59">
        <v>806</v>
      </c>
      <c r="F6733" s="59" t="s">
        <v>5</v>
      </c>
      <c r="G6733" s="152" t="str">
        <f>VLOOKUP(D6733,sku归属!A:B,2,0)</f>
        <v>欧阳博文</v>
      </c>
    </row>
    <row r="6734" spans="1:13" s="59" customFormat="1" customHeight="1">
      <c r="A6734" s="59" t="s">
        <v>18256</v>
      </c>
      <c r="B6734" s="59" t="s">
        <v>18257</v>
      </c>
      <c r="C6734" s="59" t="s">
        <v>18062</v>
      </c>
      <c r="D6734" s="59">
        <v>806</v>
      </c>
      <c r="F6734" s="59" t="s">
        <v>5</v>
      </c>
      <c r="G6734" s="152" t="str">
        <f>VLOOKUP(D6734,sku归属!A:B,2,0)</f>
        <v>欧阳博文</v>
      </c>
    </row>
    <row r="6735" spans="1:13" s="59" customFormat="1" customHeight="1">
      <c r="A6735" s="59" t="s">
        <v>18258</v>
      </c>
      <c r="B6735" s="59" t="s">
        <v>18259</v>
      </c>
      <c r="C6735" s="59" t="s">
        <v>17866</v>
      </c>
      <c r="D6735" s="59">
        <v>806</v>
      </c>
      <c r="F6735" s="59" t="s">
        <v>5</v>
      </c>
      <c r="G6735" s="152" t="str">
        <f>VLOOKUP(D6735,sku归属!A:B,2,0)</f>
        <v>欧阳博文</v>
      </c>
    </row>
    <row r="6736" spans="1:13" s="59" customFormat="1" customHeight="1">
      <c r="A6736" s="59" t="s">
        <v>18260</v>
      </c>
      <c r="B6736" s="59" t="s">
        <v>18261</v>
      </c>
      <c r="C6736" s="59" t="s">
        <v>7940</v>
      </c>
      <c r="D6736" s="59">
        <v>806</v>
      </c>
      <c r="F6736" s="59" t="s">
        <v>5</v>
      </c>
      <c r="G6736" s="152" t="str">
        <f>VLOOKUP(D6736,sku归属!A:B,2,0)</f>
        <v>欧阳博文</v>
      </c>
    </row>
    <row r="6737" spans="1:13" s="59" customFormat="1" customHeight="1">
      <c r="A6737" s="59" t="s">
        <v>18262</v>
      </c>
      <c r="B6737" s="59" t="s">
        <v>18263</v>
      </c>
      <c r="C6737" s="59" t="s">
        <v>18111</v>
      </c>
      <c r="D6737" s="59" t="s">
        <v>23</v>
      </c>
      <c r="F6737" s="59" t="s">
        <v>5</v>
      </c>
      <c r="G6737" s="152" t="str">
        <f>VLOOKUP(D6737,sku归属!A:B,2,0)</f>
        <v>丁芳芳</v>
      </c>
    </row>
    <row r="6738" spans="1:13" s="59" customFormat="1" customHeight="1">
      <c r="A6738" s="59" t="s">
        <v>18264</v>
      </c>
      <c r="B6738" s="59" t="s">
        <v>18265</v>
      </c>
      <c r="C6738" s="59" t="s">
        <v>16285</v>
      </c>
      <c r="D6738" s="59">
        <v>809</v>
      </c>
      <c r="F6738" s="59" t="s">
        <v>5</v>
      </c>
      <c r="G6738" s="152" t="str">
        <f>VLOOKUP(D6738,sku归属!A:B,2,0)</f>
        <v>唐璇淑</v>
      </c>
    </row>
    <row r="6739" spans="1:13" s="59" customFormat="1" customHeight="1">
      <c r="A6739" s="59" t="s">
        <v>18266</v>
      </c>
      <c r="B6739" s="59" t="s">
        <v>18267</v>
      </c>
      <c r="C6739" s="59" t="s">
        <v>17805</v>
      </c>
      <c r="D6739" s="59">
        <v>809</v>
      </c>
      <c r="F6739" s="59" t="s">
        <v>5</v>
      </c>
      <c r="G6739" s="152" t="str">
        <f>VLOOKUP(D6739,sku归属!A:B,2,0)</f>
        <v>唐璇淑</v>
      </c>
    </row>
    <row r="6740" spans="1:13" s="59" customFormat="1" customHeight="1">
      <c r="A6740" s="59" t="s">
        <v>18268</v>
      </c>
      <c r="B6740" s="59" t="s">
        <v>18269</v>
      </c>
      <c r="C6740" s="59" t="s">
        <v>3449</v>
      </c>
      <c r="D6740" s="59">
        <v>809</v>
      </c>
      <c r="F6740" s="59" t="s">
        <v>5</v>
      </c>
      <c r="G6740" s="152" t="str">
        <f>VLOOKUP(D6740,sku归属!A:B,2,0)</f>
        <v>唐璇淑</v>
      </c>
    </row>
    <row r="6741" spans="1:13" s="59" customFormat="1" customHeight="1">
      <c r="A6741" s="59" t="s">
        <v>18270</v>
      </c>
      <c r="B6741" s="59" t="s">
        <v>18271</v>
      </c>
      <c r="C6741" s="59" t="s">
        <v>3452</v>
      </c>
      <c r="D6741" s="59">
        <v>809</v>
      </c>
      <c r="F6741" s="59" t="s">
        <v>5</v>
      </c>
      <c r="G6741" s="152" t="str">
        <f>VLOOKUP(D6741,sku归属!A:B,2,0)</f>
        <v>唐璇淑</v>
      </c>
    </row>
    <row r="6742" spans="1:13" s="59" customFormat="1" customHeight="1">
      <c r="A6742" s="59" t="s">
        <v>18272</v>
      </c>
      <c r="B6742" s="59" t="s">
        <v>18273</v>
      </c>
      <c r="C6742" s="59" t="s">
        <v>3701</v>
      </c>
      <c r="D6742" s="59">
        <v>809</v>
      </c>
      <c r="F6742" s="59" t="s">
        <v>5</v>
      </c>
      <c r="G6742" s="152" t="str">
        <f>VLOOKUP(D6742,sku归属!A:B,2,0)</f>
        <v>唐璇淑</v>
      </c>
    </row>
    <row r="6743" spans="1:13" s="59" customFormat="1" customHeight="1">
      <c r="A6743" s="59" t="s">
        <v>18274</v>
      </c>
      <c r="B6743" s="59" t="s">
        <v>18275</v>
      </c>
      <c r="C6743" s="59" t="s">
        <v>3704</v>
      </c>
      <c r="D6743" s="59">
        <v>809</v>
      </c>
      <c r="F6743" s="59" t="s">
        <v>5</v>
      </c>
      <c r="G6743" s="152" t="str">
        <f>VLOOKUP(D6743,sku归属!A:B,2,0)</f>
        <v>唐璇淑</v>
      </c>
    </row>
    <row r="6744" spans="1:13" s="59" customFormat="1" customHeight="1">
      <c r="A6744" s="59" t="s">
        <v>18276</v>
      </c>
      <c r="B6744" s="59" t="s">
        <v>18277</v>
      </c>
      <c r="C6744" s="59" t="s">
        <v>18278</v>
      </c>
      <c r="D6744" s="59">
        <v>809</v>
      </c>
      <c r="F6744" s="59" t="s">
        <v>5</v>
      </c>
      <c r="G6744" s="152" t="str">
        <f>VLOOKUP(D6744,sku归属!A:B,2,0)</f>
        <v>唐璇淑</v>
      </c>
    </row>
    <row r="6745" spans="1:13" s="59" customFormat="1" customHeight="1">
      <c r="A6745" s="59" t="s">
        <v>18279</v>
      </c>
      <c r="B6745" s="59" t="s">
        <v>18280</v>
      </c>
      <c r="C6745" s="59" t="s">
        <v>18281</v>
      </c>
      <c r="D6745" s="59">
        <v>809</v>
      </c>
      <c r="F6745" s="59" t="s">
        <v>5</v>
      </c>
      <c r="G6745" s="152" t="str">
        <f>VLOOKUP(D6745,sku归属!A:B,2,0)</f>
        <v>唐璇淑</v>
      </c>
    </row>
    <row r="6746" spans="1:13" s="59" customFormat="1" customHeight="1">
      <c r="A6746" s="59" t="s">
        <v>18282</v>
      </c>
      <c r="B6746" s="59" t="s">
        <v>18283</v>
      </c>
      <c r="C6746" s="59" t="s">
        <v>18284</v>
      </c>
      <c r="D6746" s="59">
        <v>809</v>
      </c>
      <c r="F6746" s="59" t="s">
        <v>5</v>
      </c>
      <c r="G6746" s="152" t="str">
        <f>VLOOKUP(D6746,sku归属!A:B,2,0)</f>
        <v>唐璇淑</v>
      </c>
    </row>
    <row r="6747" spans="1:13" s="59" customFormat="1" customHeight="1">
      <c r="A6747" s="59" t="s">
        <v>18285</v>
      </c>
      <c r="B6747" s="59" t="s">
        <v>18286</v>
      </c>
      <c r="C6747" s="59" t="s">
        <v>18287</v>
      </c>
      <c r="D6747" s="59">
        <v>809</v>
      </c>
      <c r="F6747" s="59" t="s">
        <v>5</v>
      </c>
      <c r="G6747" s="152" t="str">
        <f>VLOOKUP(D6747,sku归属!A:B,2,0)</f>
        <v>唐璇淑</v>
      </c>
    </row>
    <row r="6748" spans="1:13" s="59" customFormat="1" customHeight="1">
      <c r="A6748" s="59" t="s">
        <v>18288</v>
      </c>
      <c r="B6748" s="59" t="s">
        <v>18289</v>
      </c>
      <c r="C6748" s="59" t="s">
        <v>15066</v>
      </c>
      <c r="D6748" s="59">
        <v>809</v>
      </c>
      <c r="F6748" s="59" t="s">
        <v>5</v>
      </c>
      <c r="G6748" s="152" t="str">
        <f>VLOOKUP(D6748,sku归属!A:B,2,0)</f>
        <v>唐璇淑</v>
      </c>
    </row>
    <row r="6749" spans="1:13" s="59" customFormat="1" customHeight="1">
      <c r="A6749" s="59" t="s">
        <v>18290</v>
      </c>
      <c r="B6749" s="59" t="s">
        <v>18291</v>
      </c>
      <c r="C6749" s="59" t="s">
        <v>15069</v>
      </c>
      <c r="D6749" s="59">
        <v>809</v>
      </c>
      <c r="F6749" s="59" t="s">
        <v>5</v>
      </c>
      <c r="G6749" s="152" t="str">
        <f>VLOOKUP(D6749,sku归属!A:B,2,0)</f>
        <v>唐璇淑</v>
      </c>
    </row>
    <row r="6750" spans="1:13" s="59" customFormat="1" customHeight="1">
      <c r="A6750" s="59" t="s">
        <v>18292</v>
      </c>
      <c r="B6750" s="59" t="s">
        <v>18293</v>
      </c>
      <c r="C6750" s="59" t="s">
        <v>18294</v>
      </c>
      <c r="D6750" s="59">
        <v>809</v>
      </c>
      <c r="F6750" s="59" t="s">
        <v>5</v>
      </c>
      <c r="G6750" s="152" t="str">
        <f>VLOOKUP(D6750,sku归属!A:B,2,0)</f>
        <v>唐璇淑</v>
      </c>
    </row>
    <row r="6751" spans="1:13" s="59" customFormat="1" customHeight="1">
      <c r="A6751" s="59" t="s">
        <v>18295</v>
      </c>
      <c r="B6751" s="59" t="s">
        <v>18296</v>
      </c>
      <c r="C6751" s="59" t="s">
        <v>18297</v>
      </c>
      <c r="D6751" s="59">
        <v>809</v>
      </c>
      <c r="F6751" s="59" t="s">
        <v>5</v>
      </c>
      <c r="G6751" s="152" t="str">
        <f>VLOOKUP(D6751,sku归属!A:B,2,0)</f>
        <v>唐璇淑</v>
      </c>
    </row>
    <row r="6752" spans="1:13" s="59" customFormat="1" customHeight="1">
      <c r="A6752" s="59" t="s">
        <v>18298</v>
      </c>
      <c r="B6752" s="59" t="s">
        <v>18299</v>
      </c>
      <c r="C6752" s="59" t="s">
        <v>18300</v>
      </c>
      <c r="D6752" s="59">
        <v>809</v>
      </c>
      <c r="F6752" s="59" t="s">
        <v>5</v>
      </c>
      <c r="G6752" s="152" t="str">
        <f>VLOOKUP(D6752,sku归属!A:B,2,0)</f>
        <v>唐璇淑</v>
      </c>
    </row>
    <row r="6753" spans="1:13" s="59" customFormat="1" customHeight="1">
      <c r="A6753" s="59" t="s">
        <v>18301</v>
      </c>
      <c r="B6753" s="59" t="s">
        <v>18302</v>
      </c>
      <c r="C6753" s="59" t="s">
        <v>18303</v>
      </c>
      <c r="D6753" s="59">
        <v>809</v>
      </c>
      <c r="F6753" s="59" t="s">
        <v>5</v>
      </c>
      <c r="G6753" s="152" t="str">
        <f>VLOOKUP(D6753,sku归属!A:B,2,0)</f>
        <v>唐璇淑</v>
      </c>
    </row>
    <row r="6754" spans="1:13" s="59" customFormat="1" customHeight="1">
      <c r="A6754" s="59" t="s">
        <v>18304</v>
      </c>
      <c r="B6754" s="59" t="s">
        <v>18305</v>
      </c>
      <c r="C6754" s="59" t="s">
        <v>18306</v>
      </c>
      <c r="D6754" s="59">
        <v>809</v>
      </c>
      <c r="F6754" s="59" t="s">
        <v>5</v>
      </c>
      <c r="G6754" s="152" t="str">
        <f>VLOOKUP(D6754,sku归属!A:B,2,0)</f>
        <v>唐璇淑</v>
      </c>
    </row>
    <row r="6755" spans="1:13" s="59" customFormat="1" customHeight="1">
      <c r="A6755" s="59" t="s">
        <v>18307</v>
      </c>
      <c r="B6755" s="59" t="s">
        <v>18308</v>
      </c>
      <c r="C6755" s="59" t="s">
        <v>18309</v>
      </c>
      <c r="D6755" s="59">
        <v>801</v>
      </c>
      <c r="F6755" s="59" t="s">
        <v>5</v>
      </c>
      <c r="G6755" s="152" t="str">
        <f>VLOOKUP(D6755,sku归属!A:B,2,0)</f>
        <v>丁芳芳</v>
      </c>
    </row>
    <row r="6756" spans="1:13" s="59" customFormat="1" customHeight="1">
      <c r="A6756" s="59" t="s">
        <v>18310</v>
      </c>
      <c r="B6756" s="59" t="s">
        <v>18311</v>
      </c>
      <c r="C6756" s="59" t="s">
        <v>18312</v>
      </c>
      <c r="D6756" s="59">
        <v>801</v>
      </c>
      <c r="F6756" s="59" t="s">
        <v>5</v>
      </c>
      <c r="G6756" s="152" t="str">
        <f>VLOOKUP(D6756,sku归属!A:B,2,0)</f>
        <v>丁芳芳</v>
      </c>
    </row>
    <row r="6757" spans="1:13" s="59" customFormat="1" customHeight="1">
      <c r="A6757" s="59" t="s">
        <v>18313</v>
      </c>
      <c r="B6757" s="59" t="s">
        <v>18314</v>
      </c>
      <c r="C6757" s="59" t="s">
        <v>18315</v>
      </c>
      <c r="D6757" s="59">
        <v>801</v>
      </c>
      <c r="F6757" s="59" t="s">
        <v>5</v>
      </c>
      <c r="G6757" s="152" t="str">
        <f>VLOOKUP(D6757,sku归属!A:B,2,0)</f>
        <v>丁芳芳</v>
      </c>
    </row>
    <row r="6758" spans="1:13" s="59" customFormat="1" customHeight="1">
      <c r="A6758" s="59" t="s">
        <v>18316</v>
      </c>
      <c r="B6758" s="59" t="s">
        <v>18317</v>
      </c>
      <c r="C6758" s="59" t="s">
        <v>18318</v>
      </c>
      <c r="D6758" s="59">
        <v>801</v>
      </c>
      <c r="F6758" s="59" t="s">
        <v>5</v>
      </c>
      <c r="G6758" s="152" t="str">
        <f>VLOOKUP(D6758,sku归属!A:B,2,0)</f>
        <v>丁芳芳</v>
      </c>
    </row>
    <row r="6759" spans="1:13" s="59" customFormat="1" customHeight="1">
      <c r="A6759" s="59" t="s">
        <v>18319</v>
      </c>
      <c r="B6759" s="59" t="s">
        <v>18320</v>
      </c>
      <c r="C6759" s="59" t="s">
        <v>18306</v>
      </c>
      <c r="D6759" s="59">
        <v>801</v>
      </c>
      <c r="F6759" s="59" t="s">
        <v>5</v>
      </c>
      <c r="G6759" s="152" t="str">
        <f>VLOOKUP(D6759,sku归属!A:B,2,0)</f>
        <v>丁芳芳</v>
      </c>
    </row>
    <row r="6760" spans="1:13" s="59" customFormat="1" customHeight="1">
      <c r="A6760" s="59" t="s">
        <v>18321</v>
      </c>
      <c r="B6760" s="59" t="s">
        <v>18322</v>
      </c>
      <c r="C6760" s="59" t="s">
        <v>18303</v>
      </c>
      <c r="D6760" s="59">
        <v>801</v>
      </c>
      <c r="F6760" s="59" t="s">
        <v>5</v>
      </c>
      <c r="G6760" s="152" t="str">
        <f>VLOOKUP(D6760,sku归属!A:B,2,0)</f>
        <v>丁芳芳</v>
      </c>
    </row>
    <row r="6761" spans="1:13" s="59" customFormat="1" customHeight="1">
      <c r="A6761" s="59" t="s">
        <v>18323</v>
      </c>
      <c r="B6761" s="59" t="s">
        <v>18324</v>
      </c>
      <c r="C6761" s="59" t="s">
        <v>18325</v>
      </c>
      <c r="D6761" s="59">
        <v>801</v>
      </c>
      <c r="F6761" s="59" t="s">
        <v>5</v>
      </c>
      <c r="G6761" s="152" t="str">
        <f>VLOOKUP(D6761,sku归属!A:B,2,0)</f>
        <v>丁芳芳</v>
      </c>
    </row>
    <row r="6762" spans="1:13" s="59" customFormat="1" customHeight="1">
      <c r="A6762" s="59" t="s">
        <v>18326</v>
      </c>
      <c r="B6762" s="59" t="s">
        <v>18327</v>
      </c>
      <c r="C6762" s="59" t="s">
        <v>18328</v>
      </c>
      <c r="D6762" s="59">
        <v>801</v>
      </c>
      <c r="F6762" s="59" t="s">
        <v>5</v>
      </c>
      <c r="G6762" s="152" t="str">
        <f>VLOOKUP(D6762,sku归属!A:B,2,0)</f>
        <v>丁芳芳</v>
      </c>
    </row>
    <row r="6763" spans="1:13" s="59" customFormat="1" customHeight="1">
      <c r="A6763" s="59" t="s">
        <v>18329</v>
      </c>
      <c r="B6763" s="59" t="s">
        <v>18330</v>
      </c>
      <c r="C6763" s="59" t="s">
        <v>18331</v>
      </c>
      <c r="D6763" s="59">
        <v>801</v>
      </c>
      <c r="F6763" s="59" t="s">
        <v>5</v>
      </c>
      <c r="G6763" s="152" t="str">
        <f>VLOOKUP(D6763,sku归属!A:B,2,0)</f>
        <v>丁芳芳</v>
      </c>
    </row>
    <row r="6764" spans="1:13" s="59" customFormat="1" customHeight="1">
      <c r="A6764" s="59" t="s">
        <v>18332</v>
      </c>
      <c r="B6764" s="59" t="s">
        <v>18333</v>
      </c>
      <c r="C6764" s="59" t="s">
        <v>18334</v>
      </c>
      <c r="D6764" s="59">
        <v>801</v>
      </c>
      <c r="F6764" s="59" t="s">
        <v>5</v>
      </c>
      <c r="G6764" s="152" t="str">
        <f>VLOOKUP(D6764,sku归属!A:B,2,0)</f>
        <v>丁芳芳</v>
      </c>
    </row>
    <row r="6765" spans="1:13" s="59" customFormat="1" customHeight="1">
      <c r="A6765" s="59" t="s">
        <v>18335</v>
      </c>
      <c r="B6765" s="59" t="s">
        <v>18336</v>
      </c>
      <c r="C6765" s="59" t="s">
        <v>18337</v>
      </c>
      <c r="D6765" s="59">
        <v>801</v>
      </c>
      <c r="F6765" s="59" t="s">
        <v>5</v>
      </c>
      <c r="G6765" s="152" t="str">
        <f>VLOOKUP(D6765,sku归属!A:B,2,0)</f>
        <v>丁芳芳</v>
      </c>
    </row>
    <row r="6766" spans="1:13" s="59" customFormat="1" customHeight="1">
      <c r="A6766" s="59" t="s">
        <v>18338</v>
      </c>
      <c r="B6766" s="59" t="s">
        <v>18339</v>
      </c>
      <c r="C6766" s="59" t="s">
        <v>18340</v>
      </c>
      <c r="D6766" s="59">
        <v>801</v>
      </c>
      <c r="F6766" s="59" t="s">
        <v>5</v>
      </c>
      <c r="G6766" s="152" t="str">
        <f>VLOOKUP(D6766,sku归属!A:B,2,0)</f>
        <v>丁芳芳</v>
      </c>
    </row>
    <row r="6767" spans="1:13" s="59" customFormat="1" customHeight="1">
      <c r="A6767" s="59" t="s">
        <v>18341</v>
      </c>
      <c r="B6767" s="59" t="s">
        <v>18342</v>
      </c>
      <c r="C6767" s="59" t="s">
        <v>18343</v>
      </c>
      <c r="D6767" s="59">
        <v>801</v>
      </c>
      <c r="F6767" s="59" t="s">
        <v>5</v>
      </c>
      <c r="G6767" s="152" t="str">
        <f>VLOOKUP(D6767,sku归属!A:B,2,0)</f>
        <v>丁芳芳</v>
      </c>
    </row>
    <row r="6768" spans="1:13" s="59" customFormat="1" customHeight="1">
      <c r="A6768" s="59" t="s">
        <v>18344</v>
      </c>
      <c r="B6768" s="59" t="s">
        <v>18345</v>
      </c>
      <c r="C6768" s="59" t="s">
        <v>18346</v>
      </c>
      <c r="D6768" s="59">
        <v>801</v>
      </c>
      <c r="F6768" s="59" t="s">
        <v>5</v>
      </c>
      <c r="G6768" s="152" t="str">
        <f>VLOOKUP(D6768,sku归属!A:B,2,0)</f>
        <v>丁芳芳</v>
      </c>
    </row>
    <row r="6769" spans="1:13" s="59" customFormat="1" customHeight="1">
      <c r="A6769" s="59" t="s">
        <v>18347</v>
      </c>
      <c r="B6769" s="59" t="s">
        <v>18348</v>
      </c>
      <c r="C6769" s="59" t="s">
        <v>18349</v>
      </c>
      <c r="D6769" s="59">
        <v>801</v>
      </c>
      <c r="F6769" s="59" t="s">
        <v>5</v>
      </c>
      <c r="G6769" s="152" t="str">
        <f>VLOOKUP(D6769,sku归属!A:B,2,0)</f>
        <v>丁芳芳</v>
      </c>
    </row>
    <row r="6770" spans="1:13" s="59" customFormat="1" customHeight="1">
      <c r="A6770" s="59" t="s">
        <v>18350</v>
      </c>
      <c r="B6770" s="59" t="s">
        <v>18351</v>
      </c>
      <c r="C6770" s="59" t="s">
        <v>18352</v>
      </c>
      <c r="D6770" s="59">
        <v>801</v>
      </c>
      <c r="F6770" s="59" t="s">
        <v>5</v>
      </c>
      <c r="G6770" s="152" t="str">
        <f>VLOOKUP(D6770,sku归属!A:B,2,0)</f>
        <v>丁芳芳</v>
      </c>
    </row>
    <row r="6771" spans="1:13" s="59" customFormat="1" customHeight="1">
      <c r="A6771" s="59" t="s">
        <v>18353</v>
      </c>
      <c r="B6771" s="59" t="s">
        <v>18354</v>
      </c>
      <c r="C6771" s="59" t="s">
        <v>18355</v>
      </c>
      <c r="D6771" s="59">
        <v>801</v>
      </c>
      <c r="F6771" s="59" t="s">
        <v>5</v>
      </c>
      <c r="G6771" s="152" t="str">
        <f>VLOOKUP(D6771,sku归属!A:B,2,0)</f>
        <v>丁芳芳</v>
      </c>
    </row>
    <row r="6772" spans="1:13" s="59" customFormat="1" customHeight="1">
      <c r="A6772" s="59" t="s">
        <v>18356</v>
      </c>
      <c r="B6772" s="59" t="s">
        <v>18357</v>
      </c>
      <c r="C6772" s="59" t="s">
        <v>18358</v>
      </c>
      <c r="D6772" s="59">
        <v>801</v>
      </c>
      <c r="F6772" s="59" t="s">
        <v>5</v>
      </c>
      <c r="G6772" s="152" t="str">
        <f>VLOOKUP(D6772,sku归属!A:B,2,0)</f>
        <v>丁芳芳</v>
      </c>
    </row>
    <row r="6773" spans="1:13" s="59" customFormat="1" customHeight="1">
      <c r="A6773" s="59" t="s">
        <v>18359</v>
      </c>
      <c r="B6773" s="59" t="s">
        <v>18360</v>
      </c>
      <c r="C6773" s="59" t="s">
        <v>18361</v>
      </c>
      <c r="D6773" s="59">
        <v>801</v>
      </c>
      <c r="F6773" s="59" t="s">
        <v>5</v>
      </c>
      <c r="G6773" s="152" t="str">
        <f>VLOOKUP(D6773,sku归属!A:B,2,0)</f>
        <v>丁芳芳</v>
      </c>
    </row>
    <row r="6774" spans="1:13" s="59" customFormat="1" customHeight="1">
      <c r="A6774" s="59" t="s">
        <v>18362</v>
      </c>
      <c r="B6774" s="59" t="s">
        <v>18363</v>
      </c>
      <c r="C6774" s="59" t="s">
        <v>18364</v>
      </c>
      <c r="D6774" s="59">
        <v>801</v>
      </c>
      <c r="F6774" s="59" t="s">
        <v>5</v>
      </c>
      <c r="G6774" s="152" t="str">
        <f>VLOOKUP(D6774,sku归属!A:B,2,0)</f>
        <v>丁芳芳</v>
      </c>
    </row>
    <row r="6775" spans="1:13" s="59" customFormat="1" customHeight="1">
      <c r="A6775" s="59" t="s">
        <v>18365</v>
      </c>
      <c r="B6775" s="59" t="s">
        <v>18366</v>
      </c>
      <c r="C6775" s="59" t="s">
        <v>18367</v>
      </c>
      <c r="D6775" s="59">
        <v>801</v>
      </c>
      <c r="F6775" s="59" t="s">
        <v>5</v>
      </c>
      <c r="G6775" s="152" t="str">
        <f>VLOOKUP(D6775,sku归属!A:B,2,0)</f>
        <v>丁芳芳</v>
      </c>
    </row>
    <row r="6776" spans="1:13" s="59" customFormat="1" customHeight="1">
      <c r="A6776" s="59" t="s">
        <v>18368</v>
      </c>
      <c r="B6776" s="59" t="s">
        <v>18369</v>
      </c>
      <c r="C6776" s="59" t="s">
        <v>18370</v>
      </c>
      <c r="D6776" s="59">
        <v>809</v>
      </c>
      <c r="F6776" s="59" t="s">
        <v>5</v>
      </c>
      <c r="G6776" s="152" t="str">
        <f>VLOOKUP(D6776,sku归属!A:B,2,0)</f>
        <v>唐璇淑</v>
      </c>
    </row>
    <row r="6777" spans="1:13" s="59" customFormat="1" customHeight="1">
      <c r="A6777" s="59" t="s">
        <v>18371</v>
      </c>
      <c r="B6777" s="59" t="s">
        <v>18372</v>
      </c>
      <c r="C6777" s="59" t="s">
        <v>18373</v>
      </c>
      <c r="D6777" s="59">
        <v>809</v>
      </c>
      <c r="F6777" s="59" t="s">
        <v>5</v>
      </c>
      <c r="G6777" s="152" t="str">
        <f>VLOOKUP(D6777,sku归属!A:B,2,0)</f>
        <v>唐璇淑</v>
      </c>
    </row>
    <row r="6778" spans="1:13" s="59" customFormat="1" customHeight="1">
      <c r="A6778" s="59" t="s">
        <v>18374</v>
      </c>
      <c r="B6778" s="59" t="s">
        <v>18375</v>
      </c>
      <c r="C6778" s="59" t="s">
        <v>18376</v>
      </c>
      <c r="D6778" s="59">
        <v>809</v>
      </c>
      <c r="F6778" s="59" t="s">
        <v>5</v>
      </c>
      <c r="G6778" s="152" t="str">
        <f>VLOOKUP(D6778,sku归属!A:B,2,0)</f>
        <v>唐璇淑</v>
      </c>
    </row>
    <row r="6779" spans="1:13" s="59" customFormat="1" customHeight="1">
      <c r="A6779" s="59" t="s">
        <v>18377</v>
      </c>
      <c r="B6779" s="59" t="s">
        <v>18378</v>
      </c>
      <c r="C6779" s="59" t="s">
        <v>18379</v>
      </c>
      <c r="D6779" s="59">
        <v>809</v>
      </c>
      <c r="F6779" s="59" t="s">
        <v>5</v>
      </c>
      <c r="G6779" s="152" t="str">
        <f>VLOOKUP(D6779,sku归属!A:B,2,0)</f>
        <v>唐璇淑</v>
      </c>
    </row>
    <row r="6780" spans="1:13" s="59" customFormat="1" customHeight="1">
      <c r="A6780" s="59" t="s">
        <v>18380</v>
      </c>
      <c r="B6780" s="59" t="s">
        <v>18381</v>
      </c>
      <c r="C6780" s="59" t="s">
        <v>18382</v>
      </c>
      <c r="D6780" s="59">
        <v>809</v>
      </c>
      <c r="F6780" s="59" t="s">
        <v>5</v>
      </c>
      <c r="G6780" s="152" t="str">
        <f>VLOOKUP(D6780,sku归属!A:B,2,0)</f>
        <v>唐璇淑</v>
      </c>
    </row>
    <row r="6781" spans="1:13" s="59" customFormat="1" customHeight="1">
      <c r="A6781" s="59" t="s">
        <v>18383</v>
      </c>
      <c r="B6781" s="59" t="s">
        <v>18384</v>
      </c>
      <c r="C6781" s="59" t="s">
        <v>18385</v>
      </c>
      <c r="D6781" s="59">
        <v>809</v>
      </c>
      <c r="F6781" s="59" t="s">
        <v>5</v>
      </c>
      <c r="G6781" s="152" t="str">
        <f>VLOOKUP(D6781,sku归属!A:B,2,0)</f>
        <v>唐璇淑</v>
      </c>
    </row>
    <row r="6782" spans="1:13" s="59" customFormat="1" customHeight="1">
      <c r="A6782" s="59" t="s">
        <v>18386</v>
      </c>
      <c r="B6782" s="59" t="s">
        <v>18387</v>
      </c>
      <c r="C6782" s="59" t="s">
        <v>18388</v>
      </c>
      <c r="D6782" s="59">
        <v>809</v>
      </c>
      <c r="F6782" s="59" t="s">
        <v>5</v>
      </c>
      <c r="G6782" s="152" t="str">
        <f>VLOOKUP(D6782,sku归属!A:B,2,0)</f>
        <v>唐璇淑</v>
      </c>
    </row>
    <row r="6783" spans="1:13" s="59" customFormat="1" customHeight="1">
      <c r="A6783" s="59" t="s">
        <v>18389</v>
      </c>
      <c r="B6783" s="59" t="s">
        <v>18390</v>
      </c>
      <c r="C6783" s="59" t="s">
        <v>17138</v>
      </c>
      <c r="D6783" s="59">
        <v>809</v>
      </c>
      <c r="F6783" s="59" t="s">
        <v>5</v>
      </c>
      <c r="G6783" s="152" t="str">
        <f>VLOOKUP(D6783,sku归属!A:B,2,0)</f>
        <v>唐璇淑</v>
      </c>
    </row>
    <row r="6784" spans="1:13" s="59" customFormat="1" customHeight="1">
      <c r="A6784" s="59" t="s">
        <v>18391</v>
      </c>
      <c r="B6784" s="59" t="s">
        <v>18392</v>
      </c>
      <c r="C6784" s="59" t="s">
        <v>17141</v>
      </c>
      <c r="D6784" s="59">
        <v>809</v>
      </c>
      <c r="F6784" s="59" t="s">
        <v>5</v>
      </c>
      <c r="G6784" s="152" t="str">
        <f>VLOOKUP(D6784,sku归属!A:B,2,0)</f>
        <v>唐璇淑</v>
      </c>
    </row>
    <row r="6785" spans="1:13" s="59" customFormat="1" customHeight="1">
      <c r="A6785" s="59" t="s">
        <v>18393</v>
      </c>
      <c r="B6785" s="59" t="s">
        <v>18394</v>
      </c>
      <c r="C6785" s="59" t="s">
        <v>12882</v>
      </c>
      <c r="D6785" s="59">
        <v>809</v>
      </c>
      <c r="F6785" s="59" t="s">
        <v>5</v>
      </c>
      <c r="G6785" s="152" t="str">
        <f>VLOOKUP(D6785,sku归属!A:B,2,0)</f>
        <v>唐璇淑</v>
      </c>
    </row>
    <row r="6786" spans="1:13" s="59" customFormat="1" customHeight="1">
      <c r="A6786" s="59" t="s">
        <v>18395</v>
      </c>
      <c r="B6786" s="59" t="s">
        <v>18396</v>
      </c>
      <c r="C6786" s="59" t="s">
        <v>12885</v>
      </c>
      <c r="D6786" s="59">
        <v>809</v>
      </c>
      <c r="F6786" s="59" t="s">
        <v>5</v>
      </c>
      <c r="G6786" s="152" t="str">
        <f>VLOOKUP(D6786,sku归属!A:B,2,0)</f>
        <v>唐璇淑</v>
      </c>
    </row>
    <row r="6787" spans="1:13" s="59" customFormat="1" customHeight="1">
      <c r="A6787" s="59" t="s">
        <v>18397</v>
      </c>
      <c r="B6787" s="59" t="s">
        <v>18398</v>
      </c>
      <c r="C6787" s="59" t="s">
        <v>12891</v>
      </c>
      <c r="D6787" s="59">
        <v>809</v>
      </c>
      <c r="F6787" s="59" t="s">
        <v>5</v>
      </c>
      <c r="G6787" s="152" t="str">
        <f>VLOOKUP(D6787,sku归属!A:B,2,0)</f>
        <v>唐璇淑</v>
      </c>
    </row>
    <row r="6788" spans="1:13" s="59" customFormat="1" customHeight="1">
      <c r="A6788" s="59" t="s">
        <v>18399</v>
      </c>
      <c r="B6788" s="59" t="s">
        <v>18400</v>
      </c>
      <c r="C6788" s="59" t="s">
        <v>18401</v>
      </c>
      <c r="D6788" s="59">
        <v>809</v>
      </c>
      <c r="F6788" s="59" t="s">
        <v>5</v>
      </c>
      <c r="G6788" s="152" t="str">
        <f>VLOOKUP(D6788,sku归属!A:B,2,0)</f>
        <v>唐璇淑</v>
      </c>
    </row>
    <row r="6789" spans="1:13" s="59" customFormat="1" customHeight="1">
      <c r="A6789" s="59" t="s">
        <v>18402</v>
      </c>
      <c r="B6789" s="59" t="s">
        <v>18403</v>
      </c>
      <c r="C6789" s="59" t="s">
        <v>18404</v>
      </c>
      <c r="D6789" s="59">
        <v>809</v>
      </c>
      <c r="F6789" s="59" t="s">
        <v>5</v>
      </c>
      <c r="G6789" s="152" t="str">
        <f>VLOOKUP(D6789,sku归属!A:B,2,0)</f>
        <v>唐璇淑</v>
      </c>
    </row>
    <row r="6790" spans="1:13" s="59" customFormat="1" customHeight="1">
      <c r="A6790" s="59" t="s">
        <v>18405</v>
      </c>
      <c r="B6790" s="59" t="s">
        <v>18406</v>
      </c>
      <c r="C6790" s="59" t="s">
        <v>18407</v>
      </c>
      <c r="D6790" s="59">
        <v>801</v>
      </c>
      <c r="F6790" s="59" t="s">
        <v>5</v>
      </c>
      <c r="G6790" s="152" t="str">
        <f>VLOOKUP(D6790,sku归属!A:B,2,0)</f>
        <v>丁芳芳</v>
      </c>
    </row>
    <row r="6791" spans="1:13" s="59" customFormat="1" customHeight="1">
      <c r="A6791" s="59" t="s">
        <v>18408</v>
      </c>
      <c r="B6791" s="59" t="s">
        <v>18409</v>
      </c>
      <c r="C6791" s="59" t="s">
        <v>18309</v>
      </c>
      <c r="D6791" s="59">
        <v>809</v>
      </c>
      <c r="F6791" s="59" t="s">
        <v>5</v>
      </c>
      <c r="G6791" s="152" t="str">
        <f>VLOOKUP(D6791,sku归属!A:B,2,0)</f>
        <v>唐璇淑</v>
      </c>
    </row>
    <row r="6792" spans="1:13" s="59" customFormat="1" customHeight="1">
      <c r="A6792" s="59" t="s">
        <v>18410</v>
      </c>
      <c r="B6792" s="59" t="s">
        <v>18411</v>
      </c>
      <c r="C6792" s="59" t="s">
        <v>18111</v>
      </c>
      <c r="D6792" s="59">
        <v>809</v>
      </c>
      <c r="F6792" s="59" t="s">
        <v>5</v>
      </c>
      <c r="G6792" s="152" t="str">
        <f>VLOOKUP(D6792,sku归属!A:B,2,0)</f>
        <v>唐璇淑</v>
      </c>
    </row>
    <row r="6793" spans="1:13" s="59" customFormat="1" customHeight="1">
      <c r="A6793" s="59" t="s">
        <v>18412</v>
      </c>
      <c r="B6793" s="59" t="s">
        <v>18413</v>
      </c>
      <c r="C6793" s="59" t="s">
        <v>18108</v>
      </c>
      <c r="D6793" s="59">
        <v>809</v>
      </c>
      <c r="F6793" s="59" t="s">
        <v>5</v>
      </c>
      <c r="G6793" s="152" t="str">
        <f>VLOOKUP(D6793,sku归属!A:B,2,0)</f>
        <v>唐璇淑</v>
      </c>
    </row>
    <row r="6794" spans="1:13" s="59" customFormat="1" customHeight="1">
      <c r="A6794" s="59" t="s">
        <v>18414</v>
      </c>
      <c r="B6794" s="59" t="s">
        <v>18415</v>
      </c>
      <c r="C6794" s="59" t="s">
        <v>7927</v>
      </c>
      <c r="D6794" s="59" t="s">
        <v>6</v>
      </c>
      <c r="F6794" s="59" t="s">
        <v>5</v>
      </c>
      <c r="G6794" s="152" t="str">
        <f>VLOOKUP(D6794,sku归属!A:B,2,0)</f>
        <v>莫美玉</v>
      </c>
    </row>
    <row r="6795" spans="1:13" s="59" customFormat="1" customHeight="1">
      <c r="A6795" s="59" t="s">
        <v>18416</v>
      </c>
      <c r="B6795" s="59" t="s">
        <v>18417</v>
      </c>
      <c r="C6795" s="59" t="s">
        <v>18418</v>
      </c>
      <c r="D6795" s="59">
        <v>806</v>
      </c>
      <c r="F6795" s="59" t="s">
        <v>5</v>
      </c>
      <c r="G6795" s="152" t="str">
        <f>VLOOKUP(D6795,sku归属!A:B,2,0)</f>
        <v>欧阳博文</v>
      </c>
    </row>
    <row r="6796" spans="1:13" s="59" customFormat="1" customHeight="1">
      <c r="A6796" s="59" t="s">
        <v>18419</v>
      </c>
      <c r="B6796" s="59" t="s">
        <v>18420</v>
      </c>
      <c r="C6796" s="59" t="s">
        <v>18418</v>
      </c>
      <c r="D6796" s="59">
        <v>806</v>
      </c>
      <c r="F6796" s="59" t="s">
        <v>5</v>
      </c>
      <c r="G6796" s="152" t="str">
        <f>VLOOKUP(D6796,sku归属!A:B,2,0)</f>
        <v>欧阳博文</v>
      </c>
    </row>
    <row r="6797" spans="1:13" s="59" customFormat="1" customHeight="1">
      <c r="A6797" s="59" t="s">
        <v>18421</v>
      </c>
      <c r="B6797" s="59" t="s">
        <v>18422</v>
      </c>
      <c r="C6797" s="59" t="s">
        <v>11727</v>
      </c>
      <c r="D6797" s="59">
        <v>806</v>
      </c>
      <c r="F6797" s="59" t="s">
        <v>5</v>
      </c>
      <c r="G6797" s="152" t="str">
        <f>VLOOKUP(D6797,sku归属!A:B,2,0)</f>
        <v>欧阳博文</v>
      </c>
    </row>
    <row r="6798" spans="1:13" s="59" customFormat="1" customHeight="1">
      <c r="A6798" s="59" t="s">
        <v>18423</v>
      </c>
      <c r="B6798" s="59" t="s">
        <v>18424</v>
      </c>
      <c r="C6798" s="59" t="s">
        <v>11721</v>
      </c>
      <c r="D6798" s="59">
        <v>806</v>
      </c>
      <c r="F6798" s="59" t="s">
        <v>5</v>
      </c>
      <c r="G6798" s="152" t="str">
        <f>VLOOKUP(D6798,sku归属!A:B,2,0)</f>
        <v>欧阳博文</v>
      </c>
    </row>
    <row r="6799" spans="1:13" s="59" customFormat="1" customHeight="1">
      <c r="A6799" s="59" t="s">
        <v>18425</v>
      </c>
      <c r="B6799" s="59" t="s">
        <v>18426</v>
      </c>
      <c r="C6799" s="59" t="s">
        <v>11724</v>
      </c>
      <c r="D6799" s="59">
        <v>806</v>
      </c>
      <c r="F6799" s="59" t="s">
        <v>5</v>
      </c>
      <c r="G6799" s="152" t="str">
        <f>VLOOKUP(D6799,sku归属!A:B,2,0)</f>
        <v>欧阳博文</v>
      </c>
    </row>
    <row r="6800" spans="1:13" s="59" customFormat="1" customHeight="1">
      <c r="A6800" s="59" t="s">
        <v>18427</v>
      </c>
      <c r="B6800" s="59" t="s">
        <v>18428</v>
      </c>
      <c r="C6800" s="59" t="s">
        <v>18138</v>
      </c>
      <c r="D6800" s="59">
        <v>806</v>
      </c>
      <c r="F6800" s="59" t="s">
        <v>5</v>
      </c>
      <c r="G6800" s="152" t="str">
        <f>VLOOKUP(D6800,sku归属!A:B,2,0)</f>
        <v>欧阳博文</v>
      </c>
    </row>
    <row r="6801" spans="1:13" s="59" customFormat="1" customHeight="1">
      <c r="A6801" s="59" t="s">
        <v>18429</v>
      </c>
      <c r="B6801" s="59" t="s">
        <v>18430</v>
      </c>
      <c r="C6801" s="59" t="s">
        <v>18141</v>
      </c>
      <c r="D6801" s="59">
        <v>806</v>
      </c>
      <c r="F6801" s="59" t="s">
        <v>5</v>
      </c>
      <c r="G6801" s="152" t="str">
        <f>VLOOKUP(D6801,sku归属!A:B,2,0)</f>
        <v>欧阳博文</v>
      </c>
    </row>
    <row r="6802" spans="1:13" s="59" customFormat="1" customHeight="1">
      <c r="A6802" s="59" t="s">
        <v>18431</v>
      </c>
      <c r="B6802" s="59" t="s">
        <v>18432</v>
      </c>
      <c r="C6802" s="59" t="s">
        <v>18144</v>
      </c>
      <c r="D6802" s="59">
        <v>806</v>
      </c>
      <c r="F6802" s="59" t="s">
        <v>5</v>
      </c>
      <c r="G6802" s="152" t="str">
        <f>VLOOKUP(D6802,sku归属!A:B,2,0)</f>
        <v>欧阳博文</v>
      </c>
    </row>
    <row r="6803" spans="1:13" s="59" customFormat="1" customHeight="1">
      <c r="A6803" s="59" t="s">
        <v>18433</v>
      </c>
      <c r="B6803" s="59" t="s">
        <v>18434</v>
      </c>
      <c r="C6803" s="59" t="s">
        <v>16076</v>
      </c>
      <c r="D6803" s="59">
        <v>806</v>
      </c>
      <c r="F6803" s="59" t="s">
        <v>5</v>
      </c>
      <c r="G6803" s="152" t="str">
        <f>VLOOKUP(D6803,sku归属!A:B,2,0)</f>
        <v>欧阳博文</v>
      </c>
    </row>
    <row r="6804" spans="1:13" s="59" customFormat="1" customHeight="1">
      <c r="A6804" s="59" t="s">
        <v>18435</v>
      </c>
      <c r="B6804" s="59" t="s">
        <v>18436</v>
      </c>
      <c r="C6804" s="59" t="s">
        <v>18437</v>
      </c>
      <c r="D6804" s="59">
        <v>806</v>
      </c>
      <c r="F6804" s="59" t="s">
        <v>5</v>
      </c>
      <c r="G6804" s="152" t="str">
        <f>VLOOKUP(D6804,sku归属!A:B,2,0)</f>
        <v>欧阳博文</v>
      </c>
    </row>
    <row r="6805" spans="1:13" s="59" customFormat="1" customHeight="1">
      <c r="A6805" s="59" t="s">
        <v>18438</v>
      </c>
      <c r="B6805" s="59" t="s">
        <v>18439</v>
      </c>
      <c r="C6805" s="59" t="s">
        <v>18440</v>
      </c>
      <c r="D6805" s="59">
        <v>806</v>
      </c>
      <c r="F6805" s="59" t="s">
        <v>5</v>
      </c>
      <c r="G6805" s="152" t="str">
        <f>VLOOKUP(D6805,sku归属!A:B,2,0)</f>
        <v>欧阳博文</v>
      </c>
    </row>
    <row r="6806" spans="1:13" s="59" customFormat="1" customHeight="1">
      <c r="A6806" s="59" t="s">
        <v>18441</v>
      </c>
      <c r="B6806" s="59" t="s">
        <v>18442</v>
      </c>
      <c r="C6806" s="59" t="s">
        <v>18443</v>
      </c>
      <c r="D6806" s="59">
        <v>806</v>
      </c>
      <c r="F6806" s="59" t="s">
        <v>5</v>
      </c>
      <c r="G6806" s="152" t="str">
        <f>VLOOKUP(D6806,sku归属!A:B,2,0)</f>
        <v>欧阳博文</v>
      </c>
    </row>
    <row r="6807" spans="1:13" s="59" customFormat="1" customHeight="1">
      <c r="A6807" s="59" t="s">
        <v>18444</v>
      </c>
      <c r="B6807" s="59" t="s">
        <v>18445</v>
      </c>
      <c r="C6807" s="59" t="s">
        <v>18446</v>
      </c>
      <c r="D6807" s="59">
        <v>806</v>
      </c>
      <c r="F6807" s="59" t="s">
        <v>5</v>
      </c>
      <c r="G6807" s="152" t="str">
        <f>VLOOKUP(D6807,sku归属!A:B,2,0)</f>
        <v>欧阳博文</v>
      </c>
    </row>
    <row r="6808" spans="1:13" s="59" customFormat="1" customHeight="1">
      <c r="A6808" s="59" t="s">
        <v>18447</v>
      </c>
      <c r="B6808" s="59" t="s">
        <v>18448</v>
      </c>
      <c r="C6808" s="59" t="s">
        <v>18449</v>
      </c>
      <c r="D6808" s="59">
        <v>806</v>
      </c>
      <c r="F6808" s="59" t="s">
        <v>5</v>
      </c>
      <c r="G6808" s="152" t="str">
        <f>VLOOKUP(D6808,sku归属!A:B,2,0)</f>
        <v>欧阳博文</v>
      </c>
    </row>
    <row r="6809" spans="1:13" s="59" customFormat="1" customHeight="1">
      <c r="A6809" s="59" t="s">
        <v>18450</v>
      </c>
      <c r="B6809" s="59" t="s">
        <v>18451</v>
      </c>
      <c r="C6809" s="59" t="s">
        <v>18452</v>
      </c>
      <c r="D6809" s="59">
        <v>806</v>
      </c>
      <c r="F6809" s="59" t="s">
        <v>5</v>
      </c>
      <c r="G6809" s="152" t="str">
        <f>VLOOKUP(D6809,sku归属!A:B,2,0)</f>
        <v>欧阳博文</v>
      </c>
    </row>
    <row r="6810" spans="1:13" s="59" customFormat="1" customHeight="1">
      <c r="A6810" s="59" t="s">
        <v>18453</v>
      </c>
      <c r="B6810" s="59" t="s">
        <v>18454</v>
      </c>
      <c r="C6810" s="59" t="s">
        <v>18455</v>
      </c>
      <c r="D6810" s="59">
        <v>806</v>
      </c>
      <c r="F6810" s="59" t="s">
        <v>5</v>
      </c>
      <c r="G6810" s="152" t="str">
        <f>VLOOKUP(D6810,sku归属!A:B,2,0)</f>
        <v>欧阳博文</v>
      </c>
    </row>
    <row r="6811" spans="1:13" s="59" customFormat="1" customHeight="1">
      <c r="A6811" s="59" t="s">
        <v>18456</v>
      </c>
      <c r="B6811" s="59" t="s">
        <v>18457</v>
      </c>
      <c r="C6811" s="59" t="s">
        <v>18458</v>
      </c>
      <c r="D6811" s="59">
        <v>806</v>
      </c>
      <c r="F6811" s="59" t="s">
        <v>5</v>
      </c>
      <c r="G6811" s="152" t="str">
        <f>VLOOKUP(D6811,sku归属!A:B,2,0)</f>
        <v>欧阳博文</v>
      </c>
    </row>
    <row r="6812" spans="1:13" s="59" customFormat="1" customHeight="1">
      <c r="A6812" s="59" t="s">
        <v>18459</v>
      </c>
      <c r="B6812" s="59" t="s">
        <v>18460</v>
      </c>
      <c r="C6812" s="59" t="s">
        <v>18407</v>
      </c>
      <c r="D6812" s="59">
        <v>806</v>
      </c>
      <c r="F6812" s="59" t="s">
        <v>5</v>
      </c>
      <c r="G6812" s="152" t="str">
        <f>VLOOKUP(D6812,sku归属!A:B,2,0)</f>
        <v>欧阳博文</v>
      </c>
    </row>
    <row r="6813" spans="1:13" s="59" customFormat="1" customHeight="1">
      <c r="A6813" s="59" t="s">
        <v>18461</v>
      </c>
      <c r="B6813" s="59" t="s">
        <v>18462</v>
      </c>
      <c r="C6813" s="59" t="s">
        <v>18367</v>
      </c>
      <c r="D6813" s="59">
        <v>806</v>
      </c>
      <c r="F6813" s="59" t="s">
        <v>5</v>
      </c>
      <c r="G6813" s="152" t="str">
        <f>VLOOKUP(D6813,sku归属!A:B,2,0)</f>
        <v>欧阳博文</v>
      </c>
    </row>
    <row r="6814" spans="1:13" s="59" customFormat="1" customHeight="1">
      <c r="A6814" s="59" t="s">
        <v>18463</v>
      </c>
      <c r="B6814" s="59" t="s">
        <v>18464</v>
      </c>
      <c r="C6814" s="59" t="s">
        <v>18465</v>
      </c>
      <c r="D6814" s="59">
        <v>806</v>
      </c>
      <c r="F6814" s="59" t="s">
        <v>5</v>
      </c>
      <c r="G6814" s="152" t="str">
        <f>VLOOKUP(D6814,sku归属!A:B,2,0)</f>
        <v>欧阳博文</v>
      </c>
    </row>
    <row r="6815" spans="1:13" s="59" customFormat="1" customHeight="1">
      <c r="A6815" s="59" t="s">
        <v>18466</v>
      </c>
      <c r="B6815" s="59" t="s">
        <v>18467</v>
      </c>
      <c r="C6815" s="59" t="s">
        <v>18468</v>
      </c>
      <c r="D6815" s="59">
        <v>806</v>
      </c>
      <c r="F6815" s="59" t="s">
        <v>5</v>
      </c>
      <c r="G6815" s="152" t="str">
        <f>VLOOKUP(D6815,sku归属!A:B,2,0)</f>
        <v>欧阳博文</v>
      </c>
    </row>
    <row r="6816" spans="1:13" s="59" customFormat="1" customHeight="1">
      <c r="A6816" s="59" t="s">
        <v>18469</v>
      </c>
      <c r="B6816" s="59" t="s">
        <v>18470</v>
      </c>
      <c r="C6816" s="59" t="s">
        <v>18471</v>
      </c>
      <c r="D6816" s="59">
        <v>806</v>
      </c>
      <c r="F6816" s="59" t="s">
        <v>5</v>
      </c>
      <c r="G6816" s="152" t="str">
        <f>VLOOKUP(D6816,sku归属!A:B,2,0)</f>
        <v>欧阳博文</v>
      </c>
    </row>
    <row r="6817" spans="1:13" s="59" customFormat="1" customHeight="1">
      <c r="A6817" s="59" t="s">
        <v>18472</v>
      </c>
      <c r="B6817" s="59" t="s">
        <v>18473</v>
      </c>
      <c r="C6817" s="59" t="s">
        <v>18474</v>
      </c>
      <c r="D6817" s="59">
        <v>806</v>
      </c>
      <c r="F6817" s="59" t="s">
        <v>5</v>
      </c>
      <c r="G6817" s="152" t="str">
        <f>VLOOKUP(D6817,sku归属!A:B,2,0)</f>
        <v>欧阳博文</v>
      </c>
    </row>
    <row r="6818" spans="1:13" s="59" customFormat="1" customHeight="1">
      <c r="A6818" s="59" t="s">
        <v>18475</v>
      </c>
      <c r="B6818" s="59" t="s">
        <v>18476</v>
      </c>
      <c r="C6818" s="59" t="s">
        <v>17254</v>
      </c>
      <c r="D6818" s="59">
        <v>806</v>
      </c>
      <c r="F6818" s="59" t="s">
        <v>5</v>
      </c>
      <c r="G6818" s="152" t="str">
        <f>VLOOKUP(D6818,sku归属!A:B,2,0)</f>
        <v>欧阳博文</v>
      </c>
    </row>
    <row r="6819" spans="1:13" s="59" customFormat="1" customHeight="1">
      <c r="A6819" s="59" t="s">
        <v>18477</v>
      </c>
      <c r="B6819" s="59" t="s">
        <v>18478</v>
      </c>
      <c r="C6819" s="59" t="s">
        <v>17251</v>
      </c>
      <c r="D6819" s="59">
        <v>806</v>
      </c>
      <c r="F6819" s="59" t="s">
        <v>5</v>
      </c>
      <c r="G6819" s="152" t="str">
        <f>VLOOKUP(D6819,sku归属!A:B,2,0)</f>
        <v>欧阳博文</v>
      </c>
    </row>
    <row r="6820" spans="1:13" s="59" customFormat="1" customHeight="1">
      <c r="A6820" s="59" t="s">
        <v>18479</v>
      </c>
      <c r="B6820" s="59" t="s">
        <v>18480</v>
      </c>
      <c r="C6820" s="59" t="s">
        <v>17554</v>
      </c>
      <c r="D6820" s="59">
        <v>806</v>
      </c>
      <c r="F6820" s="59" t="s">
        <v>5</v>
      </c>
      <c r="G6820" s="152" t="str">
        <f>VLOOKUP(D6820,sku归属!A:B,2,0)</f>
        <v>欧阳博文</v>
      </c>
    </row>
    <row r="6821" spans="1:13" s="59" customFormat="1" customHeight="1">
      <c r="A6821" s="59" t="s">
        <v>18481</v>
      </c>
      <c r="B6821" s="59" t="s">
        <v>18482</v>
      </c>
      <c r="C6821" s="59" t="s">
        <v>17551</v>
      </c>
      <c r="D6821" s="59">
        <v>806</v>
      </c>
      <c r="F6821" s="59" t="s">
        <v>5</v>
      </c>
      <c r="G6821" s="152" t="str">
        <f>VLOOKUP(D6821,sku归属!A:B,2,0)</f>
        <v>欧阳博文</v>
      </c>
    </row>
    <row r="6822" spans="1:13" s="59" customFormat="1" customHeight="1">
      <c r="A6822" s="59" t="s">
        <v>18483</v>
      </c>
      <c r="B6822" s="59" t="s">
        <v>18484</v>
      </c>
      <c r="C6822" s="59" t="s">
        <v>17557</v>
      </c>
      <c r="D6822" s="59">
        <v>806</v>
      </c>
      <c r="F6822" s="59" t="s">
        <v>5</v>
      </c>
      <c r="G6822" s="152" t="str">
        <f>VLOOKUP(D6822,sku归属!A:B,2,0)</f>
        <v>欧阳博文</v>
      </c>
    </row>
    <row r="6823" spans="1:13" s="59" customFormat="1" customHeight="1">
      <c r="A6823" s="59" t="s">
        <v>18485</v>
      </c>
      <c r="B6823" s="59" t="s">
        <v>18486</v>
      </c>
      <c r="C6823" s="59" t="s">
        <v>18487</v>
      </c>
      <c r="D6823" s="59">
        <v>806</v>
      </c>
      <c r="F6823" s="59" t="s">
        <v>5</v>
      </c>
      <c r="G6823" s="152" t="str">
        <f>VLOOKUP(D6823,sku归属!A:B,2,0)</f>
        <v>欧阳博文</v>
      </c>
    </row>
    <row r="6824" spans="1:13" s="59" customFormat="1" customHeight="1">
      <c r="A6824" s="59" t="s">
        <v>18488</v>
      </c>
      <c r="B6824" s="59" t="s">
        <v>18489</v>
      </c>
      <c r="C6824" s="59" t="s">
        <v>18032</v>
      </c>
      <c r="D6824" s="59">
        <v>806</v>
      </c>
      <c r="F6824" s="59" t="s">
        <v>5</v>
      </c>
      <c r="G6824" s="152" t="str">
        <f>VLOOKUP(D6824,sku归属!A:B,2,0)</f>
        <v>欧阳博文</v>
      </c>
    </row>
    <row r="6825" spans="1:13" s="59" customFormat="1" customHeight="1">
      <c r="A6825" s="59" t="s">
        <v>18490</v>
      </c>
      <c r="B6825" s="59" t="s">
        <v>18491</v>
      </c>
      <c r="C6825" s="59" t="s">
        <v>18035</v>
      </c>
      <c r="D6825" s="59">
        <v>806</v>
      </c>
      <c r="F6825" s="59" t="s">
        <v>5</v>
      </c>
      <c r="G6825" s="152" t="str">
        <f>VLOOKUP(D6825,sku归属!A:B,2,0)</f>
        <v>欧阳博文</v>
      </c>
    </row>
    <row r="6826" spans="1:13" s="59" customFormat="1" customHeight="1">
      <c r="A6826" s="59" t="s">
        <v>18492</v>
      </c>
      <c r="B6826" s="59" t="s">
        <v>18493</v>
      </c>
      <c r="C6826" s="59" t="s">
        <v>17244</v>
      </c>
      <c r="D6826" s="59">
        <v>806</v>
      </c>
      <c r="F6826" s="59" t="s">
        <v>5</v>
      </c>
      <c r="G6826" s="152" t="str">
        <f>VLOOKUP(D6826,sku归属!A:B,2,0)</f>
        <v>欧阳博文</v>
      </c>
    </row>
    <row r="6827" spans="1:13" s="59" customFormat="1" customHeight="1">
      <c r="A6827" s="59" t="s">
        <v>18494</v>
      </c>
      <c r="B6827" s="59" t="s">
        <v>18495</v>
      </c>
      <c r="C6827" s="59" t="s">
        <v>18117</v>
      </c>
      <c r="D6827" s="59">
        <v>806</v>
      </c>
      <c r="F6827" s="59" t="s">
        <v>5</v>
      </c>
      <c r="G6827" s="152" t="str">
        <f>VLOOKUP(D6827,sku归属!A:B,2,0)</f>
        <v>欧阳博文</v>
      </c>
    </row>
    <row r="6828" spans="1:13" s="59" customFormat="1" customHeight="1">
      <c r="A6828" s="59" t="s">
        <v>18496</v>
      </c>
      <c r="B6828" s="59" t="s">
        <v>18497</v>
      </c>
      <c r="C6828" s="59" t="s">
        <v>18114</v>
      </c>
      <c r="D6828" s="59">
        <v>806</v>
      </c>
      <c r="F6828" s="59" t="s">
        <v>5</v>
      </c>
      <c r="G6828" s="152" t="str">
        <f>VLOOKUP(D6828,sku归属!A:B,2,0)</f>
        <v>欧阳博文</v>
      </c>
    </row>
    <row r="6829" spans="1:13" s="59" customFormat="1" customHeight="1">
      <c r="A6829" s="59" t="s">
        <v>18498</v>
      </c>
      <c r="B6829" s="59" t="s">
        <v>18499</v>
      </c>
      <c r="C6829" s="59" t="s">
        <v>18500</v>
      </c>
      <c r="D6829" s="59">
        <v>806</v>
      </c>
      <c r="F6829" s="59" t="s">
        <v>5</v>
      </c>
      <c r="G6829" s="152" t="str">
        <f>VLOOKUP(D6829,sku归属!A:B,2,0)</f>
        <v>欧阳博文</v>
      </c>
    </row>
    <row r="6830" spans="1:13" s="59" customFormat="1" customHeight="1">
      <c r="A6830" s="59" t="s">
        <v>18501</v>
      </c>
      <c r="B6830" s="59" t="s">
        <v>18502</v>
      </c>
      <c r="C6830" s="59" t="s">
        <v>18503</v>
      </c>
      <c r="D6830" s="59">
        <v>806</v>
      </c>
      <c r="F6830" s="59" t="s">
        <v>5</v>
      </c>
      <c r="G6830" s="152" t="str">
        <f>VLOOKUP(D6830,sku归属!A:B,2,0)</f>
        <v>欧阳博文</v>
      </c>
    </row>
    <row r="6831" spans="1:13" s="59" customFormat="1" customHeight="1">
      <c r="A6831" s="59" t="s">
        <v>18504</v>
      </c>
      <c r="B6831" s="59" t="s">
        <v>18505</v>
      </c>
      <c r="C6831" s="59" t="s">
        <v>18506</v>
      </c>
      <c r="D6831" s="59">
        <v>806</v>
      </c>
      <c r="F6831" s="59" t="s">
        <v>5</v>
      </c>
      <c r="G6831" s="152" t="str">
        <f>VLOOKUP(D6831,sku归属!A:B,2,0)</f>
        <v>欧阳博文</v>
      </c>
    </row>
    <row r="6832" spans="1:13" s="59" customFormat="1" customHeight="1">
      <c r="A6832" s="59" t="s">
        <v>18507</v>
      </c>
      <c r="B6832" s="59" t="s">
        <v>18508</v>
      </c>
      <c r="C6832" s="59" t="s">
        <v>12899</v>
      </c>
      <c r="D6832" s="59">
        <v>806</v>
      </c>
      <c r="F6832" s="59" t="s">
        <v>5</v>
      </c>
      <c r="G6832" s="152" t="str">
        <f>VLOOKUP(D6832,sku归属!A:B,2,0)</f>
        <v>欧阳博文</v>
      </c>
    </row>
    <row r="6833" spans="1:13" s="59" customFormat="1" customHeight="1">
      <c r="A6833" s="59" t="s">
        <v>18509</v>
      </c>
      <c r="B6833" s="59" t="s">
        <v>18510</v>
      </c>
      <c r="C6833" s="59" t="s">
        <v>12902</v>
      </c>
      <c r="D6833" s="59">
        <v>806</v>
      </c>
      <c r="F6833" s="59" t="s">
        <v>5</v>
      </c>
      <c r="G6833" s="152" t="str">
        <f>VLOOKUP(D6833,sku归属!A:B,2,0)</f>
        <v>欧阳博文</v>
      </c>
    </row>
    <row r="6834" spans="1:13" s="59" customFormat="1" customHeight="1">
      <c r="A6834" s="59" t="s">
        <v>18511</v>
      </c>
      <c r="B6834" s="59" t="s">
        <v>18512</v>
      </c>
      <c r="C6834" s="59" t="s">
        <v>12905</v>
      </c>
      <c r="D6834" s="59">
        <v>806</v>
      </c>
      <c r="F6834" s="59" t="s">
        <v>5</v>
      </c>
      <c r="G6834" s="152" t="str">
        <f>VLOOKUP(D6834,sku归属!A:B,2,0)</f>
        <v>欧阳博文</v>
      </c>
    </row>
    <row r="6835" spans="1:13" s="59" customFormat="1" customHeight="1">
      <c r="A6835" s="59" t="s">
        <v>18513</v>
      </c>
      <c r="B6835" s="59" t="s">
        <v>18514</v>
      </c>
      <c r="C6835" s="59" t="s">
        <v>12908</v>
      </c>
      <c r="D6835" s="59">
        <v>806</v>
      </c>
      <c r="F6835" s="59" t="s">
        <v>5</v>
      </c>
      <c r="G6835" s="152" t="str">
        <f>VLOOKUP(D6835,sku归属!A:B,2,0)</f>
        <v>欧阳博文</v>
      </c>
    </row>
    <row r="6836" spans="1:13" s="59" customFormat="1" customHeight="1">
      <c r="A6836" s="59" t="s">
        <v>18515</v>
      </c>
      <c r="B6836" s="59" t="s">
        <v>18516</v>
      </c>
      <c r="C6836" s="59" t="s">
        <v>18465</v>
      </c>
      <c r="D6836" s="59">
        <v>801</v>
      </c>
      <c r="F6836" s="59" t="s">
        <v>5</v>
      </c>
      <c r="G6836" s="152" t="str">
        <f>VLOOKUP(D6836,sku归属!A:B,2,0)</f>
        <v>丁芳芳</v>
      </c>
    </row>
    <row r="6837" spans="1:13" s="59" customFormat="1" customHeight="1">
      <c r="A6837" s="59" t="s">
        <v>18517</v>
      </c>
      <c r="B6837" s="59" t="s">
        <v>18518</v>
      </c>
      <c r="C6837" s="59" t="s">
        <v>7740</v>
      </c>
      <c r="D6837" s="59" t="s">
        <v>24</v>
      </c>
      <c r="F6837" s="59" t="s">
        <v>5</v>
      </c>
      <c r="G6837" s="152" t="str">
        <f>VLOOKUP(D6837,sku归属!A:B,2,0)</f>
        <v>其他</v>
      </c>
    </row>
    <row r="6838" spans="1:13" s="59" customFormat="1" customHeight="1">
      <c r="A6838" s="59" t="s">
        <v>18519</v>
      </c>
      <c r="B6838" s="59" t="s">
        <v>18520</v>
      </c>
      <c r="C6838" s="59" t="s">
        <v>7740</v>
      </c>
      <c r="D6838" s="59" t="s">
        <v>24</v>
      </c>
      <c r="F6838" s="59" t="s">
        <v>5</v>
      </c>
      <c r="G6838" s="152" t="str">
        <f>VLOOKUP(D6838,sku归属!A:B,2,0)</f>
        <v>其他</v>
      </c>
    </row>
    <row r="6839" spans="1:13" s="59" customFormat="1" customHeight="1">
      <c r="A6839" s="59" t="s">
        <v>18521</v>
      </c>
      <c r="B6839" s="59" t="s">
        <v>18522</v>
      </c>
      <c r="C6839" s="59" t="s">
        <v>7740</v>
      </c>
      <c r="D6839" s="59" t="s">
        <v>25</v>
      </c>
      <c r="F6839" s="59" t="s">
        <v>5</v>
      </c>
      <c r="G6839" s="152" t="str">
        <f>VLOOKUP(D6839,sku归属!A:B,2,0)</f>
        <v>谭熹杰</v>
      </c>
    </row>
    <row r="6840" spans="1:13" s="59" customFormat="1" customHeight="1">
      <c r="A6840" s="59" t="s">
        <v>18523</v>
      </c>
      <c r="B6840" s="59" t="s">
        <v>18524</v>
      </c>
      <c r="C6840" s="59" t="s">
        <v>7737</v>
      </c>
      <c r="D6840" s="59" t="s">
        <v>25</v>
      </c>
      <c r="F6840" s="59" t="s">
        <v>5</v>
      </c>
      <c r="G6840" s="152" t="str">
        <f>VLOOKUP(D6840,sku归属!A:B,2,0)</f>
        <v>谭熹杰</v>
      </c>
    </row>
    <row r="6841" spans="1:13" s="59" customFormat="1" customHeight="1">
      <c r="A6841" s="59" t="s">
        <v>18525</v>
      </c>
      <c r="B6841" s="59" t="s">
        <v>18526</v>
      </c>
      <c r="C6841" s="59" t="s">
        <v>12635</v>
      </c>
      <c r="D6841" s="59" t="s">
        <v>25</v>
      </c>
      <c r="F6841" s="59" t="s">
        <v>5</v>
      </c>
      <c r="G6841" s="152" t="str">
        <f>VLOOKUP(D6841,sku归属!A:B,2,0)</f>
        <v>谭熹杰</v>
      </c>
    </row>
    <row r="6842" spans="1:13" s="59" customFormat="1" customHeight="1">
      <c r="A6842" s="59" t="s">
        <v>18527</v>
      </c>
      <c r="B6842" s="59" t="s">
        <v>18528</v>
      </c>
      <c r="C6842" s="59" t="s">
        <v>12638</v>
      </c>
      <c r="D6842" s="59" t="s">
        <v>25</v>
      </c>
      <c r="F6842" s="59" t="s">
        <v>5</v>
      </c>
      <c r="G6842" s="152" t="str">
        <f>VLOOKUP(D6842,sku归属!A:B,2,0)</f>
        <v>谭熹杰</v>
      </c>
    </row>
    <row r="6843" spans="1:13" s="59" customFormat="1" customHeight="1">
      <c r="A6843" s="59" t="s">
        <v>18529</v>
      </c>
      <c r="B6843" s="59" t="s">
        <v>18530</v>
      </c>
      <c r="C6843" s="59" t="s">
        <v>18099</v>
      </c>
      <c r="D6843" s="59" t="s">
        <v>25</v>
      </c>
      <c r="F6843" s="59" t="s">
        <v>5</v>
      </c>
      <c r="G6843" s="152" t="str">
        <f>VLOOKUP(D6843,sku归属!A:B,2,0)</f>
        <v>谭熹杰</v>
      </c>
    </row>
    <row r="6844" spans="1:13" s="59" customFormat="1" customHeight="1">
      <c r="A6844" s="59" t="s">
        <v>18531</v>
      </c>
      <c r="B6844" s="59" t="s">
        <v>18532</v>
      </c>
      <c r="C6844" s="59" t="s">
        <v>12630</v>
      </c>
      <c r="D6844" s="59" t="s">
        <v>25</v>
      </c>
      <c r="F6844" s="59" t="s">
        <v>5</v>
      </c>
      <c r="G6844" s="152" t="str">
        <f>VLOOKUP(D6844,sku归属!A:B,2,0)</f>
        <v>谭熹杰</v>
      </c>
    </row>
    <row r="6845" spans="1:13" s="59" customFormat="1" customHeight="1">
      <c r="A6845" s="59" t="s">
        <v>18533</v>
      </c>
      <c r="B6845" s="59" t="s">
        <v>18534</v>
      </c>
      <c r="C6845" s="59" t="s">
        <v>599</v>
      </c>
      <c r="D6845" s="59" t="s">
        <v>25</v>
      </c>
      <c r="F6845" s="59" t="s">
        <v>5</v>
      </c>
      <c r="G6845" s="152" t="str">
        <f>VLOOKUP(D6845,sku归属!A:B,2,0)</f>
        <v>谭熹杰</v>
      </c>
    </row>
    <row r="6846" spans="1:13" s="59" customFormat="1" customHeight="1">
      <c r="A6846" s="59" t="s">
        <v>18535</v>
      </c>
      <c r="B6846" s="59" t="s">
        <v>18536</v>
      </c>
      <c r="C6846" s="59" t="s">
        <v>18114</v>
      </c>
      <c r="D6846" s="59">
        <v>801</v>
      </c>
      <c r="F6846" s="59" t="s">
        <v>5</v>
      </c>
      <c r="G6846" s="152" t="str">
        <f>VLOOKUP(D6846,sku归属!A:B,2,0)</f>
        <v>丁芳芳</v>
      </c>
    </row>
    <row r="6847" spans="1:13" s="59" customFormat="1" customHeight="1">
      <c r="A6847" s="59" t="s">
        <v>18537</v>
      </c>
      <c r="B6847" s="59" t="s">
        <v>18538</v>
      </c>
      <c r="C6847" s="59" t="s">
        <v>18117</v>
      </c>
      <c r="D6847" s="59">
        <v>801</v>
      </c>
      <c r="F6847" s="59" t="s">
        <v>5</v>
      </c>
      <c r="G6847" s="152" t="str">
        <f>VLOOKUP(D6847,sku归属!A:B,2,0)</f>
        <v>丁芳芳</v>
      </c>
    </row>
    <row r="6848" spans="1:13" s="59" customFormat="1" customHeight="1">
      <c r="A6848" s="59" t="s">
        <v>18539</v>
      </c>
      <c r="B6848" s="59" t="s">
        <v>18540</v>
      </c>
      <c r="C6848" s="59" t="s">
        <v>18468</v>
      </c>
      <c r="D6848" s="59">
        <v>801</v>
      </c>
      <c r="F6848" s="59" t="s">
        <v>5</v>
      </c>
      <c r="G6848" s="152" t="str">
        <f>VLOOKUP(D6848,sku归属!A:B,2,0)</f>
        <v>丁芳芳</v>
      </c>
    </row>
    <row r="6849" spans="1:13" s="59" customFormat="1" customHeight="1">
      <c r="A6849" s="59" t="s">
        <v>18541</v>
      </c>
      <c r="B6849" s="59" t="s">
        <v>18542</v>
      </c>
      <c r="C6849" s="59" t="s">
        <v>12746</v>
      </c>
      <c r="D6849" s="59">
        <v>801</v>
      </c>
      <c r="F6849" s="59" t="s">
        <v>5</v>
      </c>
      <c r="G6849" s="152" t="str">
        <f>VLOOKUP(D6849,sku归属!A:B,2,0)</f>
        <v>丁芳芳</v>
      </c>
    </row>
    <row r="6850" spans="1:13" s="59" customFormat="1" customHeight="1">
      <c r="A6850" s="59" t="s">
        <v>18543</v>
      </c>
      <c r="B6850" s="59" t="s">
        <v>18544</v>
      </c>
      <c r="C6850" s="59" t="s">
        <v>15588</v>
      </c>
      <c r="D6850" s="59">
        <v>801</v>
      </c>
      <c r="F6850" s="59" t="s">
        <v>5</v>
      </c>
      <c r="G6850" s="152" t="str">
        <f>VLOOKUP(D6850,sku归属!A:B,2,0)</f>
        <v>丁芳芳</v>
      </c>
    </row>
    <row r="6851" spans="1:13" s="59" customFormat="1" customHeight="1">
      <c r="A6851" s="59" t="s">
        <v>18545</v>
      </c>
      <c r="B6851" s="59" t="s">
        <v>18546</v>
      </c>
      <c r="C6851" s="59" t="s">
        <v>15585</v>
      </c>
      <c r="D6851" s="59">
        <v>801</v>
      </c>
      <c r="F6851" s="59" t="s">
        <v>5</v>
      </c>
      <c r="G6851" s="152" t="str">
        <f>VLOOKUP(D6851,sku归属!A:B,2,0)</f>
        <v>丁芳芳</v>
      </c>
    </row>
    <row r="6852" spans="1:13" s="59" customFormat="1" customHeight="1">
      <c r="A6852" s="59" t="s">
        <v>18547</v>
      </c>
      <c r="B6852" s="59" t="s">
        <v>18548</v>
      </c>
      <c r="C6852" s="59" t="s">
        <v>18549</v>
      </c>
      <c r="D6852" s="59">
        <v>801</v>
      </c>
      <c r="F6852" s="59" t="s">
        <v>5</v>
      </c>
      <c r="G6852" s="152" t="str">
        <f>VLOOKUP(D6852,sku归属!A:B,2,0)</f>
        <v>丁芳芳</v>
      </c>
    </row>
    <row r="6853" spans="1:13" s="59" customFormat="1" customHeight="1">
      <c r="A6853" s="59" t="s">
        <v>18550</v>
      </c>
      <c r="B6853" s="59" t="s">
        <v>18551</v>
      </c>
      <c r="C6853" s="59" t="s">
        <v>18552</v>
      </c>
      <c r="D6853" s="59">
        <v>801</v>
      </c>
      <c r="F6853" s="59" t="s">
        <v>5</v>
      </c>
      <c r="G6853" s="152" t="str">
        <f>VLOOKUP(D6853,sku归属!A:B,2,0)</f>
        <v>丁芳芳</v>
      </c>
    </row>
    <row r="6854" spans="1:13" s="59" customFormat="1" customHeight="1">
      <c r="A6854" s="59" t="s">
        <v>18553</v>
      </c>
      <c r="B6854" s="59" t="s">
        <v>18554</v>
      </c>
      <c r="C6854" s="59" t="s">
        <v>18555</v>
      </c>
      <c r="D6854" s="59">
        <v>801</v>
      </c>
      <c r="F6854" s="59" t="s">
        <v>5</v>
      </c>
      <c r="G6854" s="152" t="str">
        <f>VLOOKUP(D6854,sku归属!A:B,2,0)</f>
        <v>丁芳芳</v>
      </c>
    </row>
    <row r="6855" spans="1:13" s="59" customFormat="1" customHeight="1">
      <c r="A6855" s="59" t="s">
        <v>18556</v>
      </c>
      <c r="B6855" s="59" t="s">
        <v>18557</v>
      </c>
      <c r="C6855" s="59" t="s">
        <v>18558</v>
      </c>
      <c r="D6855" s="59">
        <v>801</v>
      </c>
      <c r="F6855" s="59" t="s">
        <v>5</v>
      </c>
      <c r="G6855" s="152" t="str">
        <f>VLOOKUP(D6855,sku归属!A:B,2,0)</f>
        <v>丁芳芳</v>
      </c>
    </row>
    <row r="6856" spans="1:13" s="59" customFormat="1" customHeight="1">
      <c r="A6856" s="59" t="s">
        <v>18559</v>
      </c>
      <c r="B6856" s="59" t="s">
        <v>18560</v>
      </c>
      <c r="C6856" s="59" t="s">
        <v>18278</v>
      </c>
      <c r="D6856" s="59">
        <v>801</v>
      </c>
      <c r="F6856" s="59" t="s">
        <v>5</v>
      </c>
      <c r="G6856" s="152" t="str">
        <f>VLOOKUP(D6856,sku归属!A:B,2,0)</f>
        <v>丁芳芳</v>
      </c>
    </row>
    <row r="6857" spans="1:13" s="59" customFormat="1" customHeight="1">
      <c r="A6857" s="59" t="s">
        <v>18561</v>
      </c>
      <c r="B6857" s="59" t="s">
        <v>18562</v>
      </c>
      <c r="C6857" s="59" t="s">
        <v>18281</v>
      </c>
      <c r="D6857" s="59">
        <v>801</v>
      </c>
      <c r="F6857" s="59" t="s">
        <v>5</v>
      </c>
      <c r="G6857" s="152" t="str">
        <f>VLOOKUP(D6857,sku归属!A:B,2,0)</f>
        <v>丁芳芳</v>
      </c>
    </row>
    <row r="6858" spans="1:13" s="59" customFormat="1" customHeight="1">
      <c r="A6858" s="59" t="s">
        <v>18563</v>
      </c>
      <c r="B6858" s="59" t="s">
        <v>18564</v>
      </c>
      <c r="C6858" s="59" t="s">
        <v>17254</v>
      </c>
      <c r="D6858" s="59">
        <v>801</v>
      </c>
      <c r="F6858" s="59" t="s">
        <v>5</v>
      </c>
      <c r="G6858" s="152" t="str">
        <f>VLOOKUP(D6858,sku归属!A:B,2,0)</f>
        <v>丁芳芳</v>
      </c>
    </row>
    <row r="6859" spans="1:13" s="59" customFormat="1" customHeight="1">
      <c r="A6859" s="59" t="s">
        <v>18565</v>
      </c>
      <c r="B6859" s="59" t="s">
        <v>18566</v>
      </c>
      <c r="C6859" s="59" t="s">
        <v>18567</v>
      </c>
      <c r="D6859" s="59">
        <v>806</v>
      </c>
      <c r="F6859" s="59" t="s">
        <v>5</v>
      </c>
      <c r="G6859" s="152" t="str">
        <f>VLOOKUP(D6859,sku归属!A:B,2,0)</f>
        <v>欧阳博文</v>
      </c>
    </row>
    <row r="6860" spans="1:13" s="59" customFormat="1" customHeight="1">
      <c r="A6860" s="59" t="s">
        <v>18568</v>
      </c>
      <c r="B6860" s="59" t="s">
        <v>18569</v>
      </c>
      <c r="C6860" s="59" t="s">
        <v>18570</v>
      </c>
      <c r="D6860" s="59">
        <v>806</v>
      </c>
      <c r="F6860" s="59" t="s">
        <v>5</v>
      </c>
      <c r="G6860" s="152" t="str">
        <f>VLOOKUP(D6860,sku归属!A:B,2,0)</f>
        <v>欧阳博文</v>
      </c>
    </row>
    <row r="6861" spans="1:13" s="59" customFormat="1" customHeight="1">
      <c r="A6861" s="59" t="s">
        <v>18571</v>
      </c>
      <c r="B6861" s="59" t="s">
        <v>18572</v>
      </c>
      <c r="C6861" s="59" t="s">
        <v>18573</v>
      </c>
      <c r="D6861" s="59">
        <v>806</v>
      </c>
      <c r="F6861" s="59" t="s">
        <v>5</v>
      </c>
      <c r="G6861" s="152" t="str">
        <f>VLOOKUP(D6861,sku归属!A:B,2,0)</f>
        <v>欧阳博文</v>
      </c>
    </row>
    <row r="6862" spans="1:13" s="59" customFormat="1" customHeight="1">
      <c r="A6862" s="59" t="s">
        <v>18574</v>
      </c>
      <c r="B6862" s="59" t="s">
        <v>18575</v>
      </c>
      <c r="C6862" s="59" t="s">
        <v>16092</v>
      </c>
      <c r="D6862" s="59">
        <v>809</v>
      </c>
      <c r="F6862" s="59" t="s">
        <v>5</v>
      </c>
      <c r="G6862" s="152" t="str">
        <f>VLOOKUP(D6862,sku归属!A:B,2,0)</f>
        <v>唐璇淑</v>
      </c>
    </row>
    <row r="6863" spans="1:13" s="59" customFormat="1" customHeight="1">
      <c r="A6863" s="59" t="s">
        <v>18576</v>
      </c>
      <c r="B6863" s="59" t="s">
        <v>18577</v>
      </c>
      <c r="C6863" s="59" t="s">
        <v>16095</v>
      </c>
      <c r="D6863" s="59">
        <v>809</v>
      </c>
      <c r="F6863" s="59" t="s">
        <v>5</v>
      </c>
      <c r="G6863" s="152" t="str">
        <f>VLOOKUP(D6863,sku归属!A:B,2,0)</f>
        <v>唐璇淑</v>
      </c>
    </row>
    <row r="6864" spans="1:13" s="59" customFormat="1" customHeight="1">
      <c r="A6864" s="59" t="s">
        <v>18578</v>
      </c>
      <c r="B6864" s="59" t="s">
        <v>18579</v>
      </c>
      <c r="C6864" s="59" t="s">
        <v>18367</v>
      </c>
      <c r="D6864" s="59">
        <v>809</v>
      </c>
      <c r="F6864" s="59" t="s">
        <v>5</v>
      </c>
      <c r="G6864" s="152" t="str">
        <f>VLOOKUP(D6864,sku归属!A:B,2,0)</f>
        <v>唐璇淑</v>
      </c>
    </row>
    <row r="6865" spans="1:13" s="59" customFormat="1" customHeight="1">
      <c r="A6865" s="59" t="s">
        <v>18580</v>
      </c>
      <c r="B6865" s="59" t="s">
        <v>18581</v>
      </c>
      <c r="C6865" s="59" t="s">
        <v>18407</v>
      </c>
      <c r="D6865" s="59">
        <v>809</v>
      </c>
      <c r="F6865" s="59" t="s">
        <v>5</v>
      </c>
      <c r="G6865" s="152" t="str">
        <f>VLOOKUP(D6865,sku归属!A:B,2,0)</f>
        <v>唐璇淑</v>
      </c>
    </row>
    <row r="6866" spans="1:13" s="59" customFormat="1" customHeight="1">
      <c r="A6866" s="59" t="s">
        <v>18582</v>
      </c>
      <c r="B6866" s="59" t="s">
        <v>18583</v>
      </c>
      <c r="C6866" s="59" t="s">
        <v>18465</v>
      </c>
      <c r="D6866" s="59">
        <v>809</v>
      </c>
      <c r="F6866" s="59" t="s">
        <v>5</v>
      </c>
      <c r="G6866" s="152" t="str">
        <f>VLOOKUP(D6866,sku归属!A:B,2,0)</f>
        <v>唐璇淑</v>
      </c>
    </row>
    <row r="6867" spans="1:13" s="59" customFormat="1" customHeight="1">
      <c r="A6867" s="59" t="s">
        <v>18584</v>
      </c>
      <c r="B6867" s="59" t="s">
        <v>18585</v>
      </c>
      <c r="C6867" s="59" t="s">
        <v>18468</v>
      </c>
      <c r="D6867" s="59">
        <v>809</v>
      </c>
      <c r="F6867" s="59" t="s">
        <v>5</v>
      </c>
      <c r="G6867" s="152" t="str">
        <f>VLOOKUP(D6867,sku归属!A:B,2,0)</f>
        <v>唐璇淑</v>
      </c>
    </row>
    <row r="6868" spans="1:13" s="59" customFormat="1" customHeight="1">
      <c r="A6868" s="59" t="s">
        <v>18586</v>
      </c>
      <c r="B6868" s="59" t="s">
        <v>18587</v>
      </c>
      <c r="C6868" s="59" t="s">
        <v>18588</v>
      </c>
      <c r="D6868" s="59">
        <v>809</v>
      </c>
      <c r="F6868" s="59" t="s">
        <v>5</v>
      </c>
      <c r="G6868" s="152" t="str">
        <f>VLOOKUP(D6868,sku归属!A:B,2,0)</f>
        <v>唐璇淑</v>
      </c>
    </row>
    <row r="6869" spans="1:13" s="59" customFormat="1" customHeight="1">
      <c r="A6869" s="59" t="s">
        <v>18589</v>
      </c>
      <c r="B6869" s="59" t="s">
        <v>18590</v>
      </c>
      <c r="C6869" s="59" t="s">
        <v>18591</v>
      </c>
      <c r="D6869" s="59">
        <v>809</v>
      </c>
      <c r="F6869" s="59" t="s">
        <v>5</v>
      </c>
      <c r="G6869" s="152" t="str">
        <f>VLOOKUP(D6869,sku归属!A:B,2,0)</f>
        <v>唐璇淑</v>
      </c>
    </row>
    <row r="6870" spans="1:13" s="59" customFormat="1" customHeight="1">
      <c r="A6870" s="59" t="s">
        <v>18592</v>
      </c>
      <c r="B6870" s="59" t="s">
        <v>18593</v>
      </c>
      <c r="C6870" s="59" t="s">
        <v>18594</v>
      </c>
      <c r="D6870" s="59">
        <v>809</v>
      </c>
      <c r="F6870" s="59" t="s">
        <v>5</v>
      </c>
      <c r="G6870" s="152" t="str">
        <f>VLOOKUP(D6870,sku归属!A:B,2,0)</f>
        <v>唐璇淑</v>
      </c>
    </row>
    <row r="6871" spans="1:13" s="59" customFormat="1" customHeight="1">
      <c r="A6871" s="59" t="s">
        <v>18595</v>
      </c>
      <c r="B6871" s="59" t="s">
        <v>18596</v>
      </c>
      <c r="C6871" s="59" t="s">
        <v>18597</v>
      </c>
      <c r="D6871" s="59">
        <v>809</v>
      </c>
      <c r="F6871" s="59" t="s">
        <v>5</v>
      </c>
      <c r="G6871" s="152" t="str">
        <f>VLOOKUP(D6871,sku归属!A:B,2,0)</f>
        <v>唐璇淑</v>
      </c>
    </row>
    <row r="6872" spans="1:13" s="59" customFormat="1" customHeight="1">
      <c r="A6872" s="59" t="s">
        <v>18598</v>
      </c>
      <c r="B6872" s="59" t="s">
        <v>18599</v>
      </c>
      <c r="C6872" s="59" t="s">
        <v>18600</v>
      </c>
      <c r="D6872" s="59">
        <v>809</v>
      </c>
      <c r="F6872" s="59" t="s">
        <v>5</v>
      </c>
      <c r="G6872" s="152" t="str">
        <f>VLOOKUP(D6872,sku归属!A:B,2,0)</f>
        <v>唐璇淑</v>
      </c>
    </row>
    <row r="6873" spans="1:13" s="59" customFormat="1" customHeight="1">
      <c r="A6873" s="59" t="s">
        <v>18601</v>
      </c>
      <c r="B6873" s="59" t="s">
        <v>18602</v>
      </c>
      <c r="C6873" s="59" t="s">
        <v>6617</v>
      </c>
      <c r="D6873" s="59">
        <v>809</v>
      </c>
      <c r="F6873" s="59" t="s">
        <v>5</v>
      </c>
      <c r="G6873" s="152" t="str">
        <f>VLOOKUP(D6873,sku归属!A:B,2,0)</f>
        <v>唐璇淑</v>
      </c>
    </row>
    <row r="6874" spans="1:13" s="59" customFormat="1" customHeight="1">
      <c r="A6874" s="59" t="s">
        <v>18603</v>
      </c>
      <c r="B6874" s="59" t="s">
        <v>18604</v>
      </c>
      <c r="C6874" s="59" t="s">
        <v>6614</v>
      </c>
      <c r="D6874" s="59">
        <v>809</v>
      </c>
      <c r="F6874" s="59" t="s">
        <v>5</v>
      </c>
      <c r="G6874" s="152" t="str">
        <f>VLOOKUP(D6874,sku归属!A:B,2,0)</f>
        <v>唐璇淑</v>
      </c>
    </row>
    <row r="6875" spans="1:13" s="59" customFormat="1" customHeight="1">
      <c r="A6875" s="59" t="s">
        <v>18605</v>
      </c>
      <c r="B6875" s="59" t="s">
        <v>18606</v>
      </c>
      <c r="C6875" s="59" t="s">
        <v>18607</v>
      </c>
      <c r="D6875" s="59">
        <v>809</v>
      </c>
      <c r="F6875" s="59" t="s">
        <v>5</v>
      </c>
      <c r="G6875" s="152" t="str">
        <f>VLOOKUP(D6875,sku归属!A:B,2,0)</f>
        <v>唐璇淑</v>
      </c>
    </row>
    <row r="6876" spans="1:13" s="59" customFormat="1" customHeight="1">
      <c r="A6876" s="59" t="s">
        <v>18608</v>
      </c>
      <c r="B6876" s="59" t="s">
        <v>18609</v>
      </c>
      <c r="C6876" s="59" t="s">
        <v>18610</v>
      </c>
      <c r="D6876" s="59">
        <v>809</v>
      </c>
      <c r="F6876" s="59" t="s">
        <v>5</v>
      </c>
      <c r="G6876" s="152" t="str">
        <f>VLOOKUP(D6876,sku归属!A:B,2,0)</f>
        <v>唐璇淑</v>
      </c>
    </row>
    <row r="6877" spans="1:13" s="59" customFormat="1" customHeight="1">
      <c r="A6877" s="59" t="s">
        <v>18611</v>
      </c>
      <c r="B6877" s="59" t="s">
        <v>18612</v>
      </c>
      <c r="C6877" s="59" t="s">
        <v>18613</v>
      </c>
      <c r="D6877" s="59">
        <v>809</v>
      </c>
      <c r="F6877" s="59" t="s">
        <v>5</v>
      </c>
      <c r="G6877" s="152" t="str">
        <f>VLOOKUP(D6877,sku归属!A:B,2,0)</f>
        <v>唐璇淑</v>
      </c>
    </row>
    <row r="6878" spans="1:13" s="59" customFormat="1" customHeight="1">
      <c r="A6878" s="59" t="s">
        <v>18614</v>
      </c>
      <c r="B6878" s="59" t="s">
        <v>18615</v>
      </c>
      <c r="C6878" s="59" t="s">
        <v>18616</v>
      </c>
      <c r="D6878" s="59">
        <v>809</v>
      </c>
      <c r="F6878" s="59" t="s">
        <v>5</v>
      </c>
      <c r="G6878" s="152" t="str">
        <f>VLOOKUP(D6878,sku归属!A:B,2,0)</f>
        <v>唐璇淑</v>
      </c>
    </row>
    <row r="6879" spans="1:13" s="59" customFormat="1" customHeight="1">
      <c r="A6879" s="59" t="s">
        <v>18617</v>
      </c>
      <c r="B6879" s="59" t="s">
        <v>18618</v>
      </c>
      <c r="C6879" s="59" t="s">
        <v>18619</v>
      </c>
      <c r="D6879" s="59">
        <v>809</v>
      </c>
      <c r="F6879" s="59" t="s">
        <v>5</v>
      </c>
      <c r="G6879" s="152" t="str">
        <f>VLOOKUP(D6879,sku归属!A:B,2,0)</f>
        <v>唐璇淑</v>
      </c>
    </row>
    <row r="6880" spans="1:13" s="59" customFormat="1" customHeight="1">
      <c r="A6880" s="59" t="s">
        <v>18620</v>
      </c>
      <c r="B6880" s="59" t="s">
        <v>18621</v>
      </c>
      <c r="C6880" s="59" t="s">
        <v>18622</v>
      </c>
      <c r="D6880" s="59">
        <v>809</v>
      </c>
      <c r="F6880" s="59" t="s">
        <v>5</v>
      </c>
      <c r="G6880" s="152" t="str">
        <f>VLOOKUP(D6880,sku归属!A:B,2,0)</f>
        <v>唐璇淑</v>
      </c>
    </row>
    <row r="6881" spans="1:13" s="59" customFormat="1" customHeight="1">
      <c r="A6881" s="59" t="s">
        <v>18623</v>
      </c>
      <c r="B6881" s="59" t="s">
        <v>18624</v>
      </c>
      <c r="C6881" s="59" t="s">
        <v>18625</v>
      </c>
      <c r="D6881" s="59">
        <v>809</v>
      </c>
      <c r="F6881" s="59" t="s">
        <v>5</v>
      </c>
      <c r="G6881" s="152" t="str">
        <f>VLOOKUP(D6881,sku归属!A:B,2,0)</f>
        <v>唐璇淑</v>
      </c>
    </row>
    <row r="6882" spans="1:13" s="59" customFormat="1" customHeight="1">
      <c r="A6882" s="59" t="s">
        <v>18626</v>
      </c>
      <c r="B6882" s="59" t="s">
        <v>18627</v>
      </c>
      <c r="C6882" s="59" t="s">
        <v>18628</v>
      </c>
      <c r="D6882" s="59">
        <v>809</v>
      </c>
      <c r="F6882" s="59" t="s">
        <v>5</v>
      </c>
      <c r="G6882" s="152" t="str">
        <f>VLOOKUP(D6882,sku归属!A:B,2,0)</f>
        <v>唐璇淑</v>
      </c>
    </row>
    <row r="6883" spans="1:13" s="59" customFormat="1" customHeight="1">
      <c r="A6883" s="59" t="s">
        <v>18629</v>
      </c>
      <c r="B6883" s="59" t="s">
        <v>18630</v>
      </c>
      <c r="C6883" s="59" t="s">
        <v>11283</v>
      </c>
      <c r="D6883" s="59">
        <v>809</v>
      </c>
      <c r="F6883" s="59" t="s">
        <v>5</v>
      </c>
      <c r="G6883" s="152" t="str">
        <f>VLOOKUP(D6883,sku归属!A:B,2,0)</f>
        <v>唐璇淑</v>
      </c>
    </row>
    <row r="6884" spans="1:13" s="59" customFormat="1" customHeight="1">
      <c r="A6884" s="59" t="s">
        <v>18631</v>
      </c>
      <c r="B6884" s="59" t="s">
        <v>18632</v>
      </c>
      <c r="C6884" s="59" t="s">
        <v>18035</v>
      </c>
      <c r="D6884" s="59">
        <v>809</v>
      </c>
      <c r="F6884" s="59" t="s">
        <v>5</v>
      </c>
      <c r="G6884" s="152" t="str">
        <f>VLOOKUP(D6884,sku归属!A:B,2,0)</f>
        <v>唐璇淑</v>
      </c>
    </row>
    <row r="6885" spans="1:13" s="59" customFormat="1" customHeight="1">
      <c r="A6885" s="59" t="s">
        <v>18633</v>
      </c>
      <c r="B6885" s="59" t="s">
        <v>18634</v>
      </c>
      <c r="C6885" s="59" t="s">
        <v>18032</v>
      </c>
      <c r="D6885" s="59">
        <v>809</v>
      </c>
      <c r="F6885" s="59" t="s">
        <v>5</v>
      </c>
      <c r="G6885" s="152" t="str">
        <f>VLOOKUP(D6885,sku归属!A:B,2,0)</f>
        <v>唐璇淑</v>
      </c>
    </row>
    <row r="6886" spans="1:13" s="59" customFormat="1" customHeight="1">
      <c r="A6886" s="59" t="s">
        <v>18635</v>
      </c>
      <c r="B6886" s="59" t="s">
        <v>18636</v>
      </c>
      <c r="C6886" s="59" t="s">
        <v>13094</v>
      </c>
      <c r="D6886" s="59">
        <v>809</v>
      </c>
      <c r="F6886" s="59" t="s">
        <v>5</v>
      </c>
      <c r="G6886" s="152" t="str">
        <f>VLOOKUP(D6886,sku归属!A:B,2,0)</f>
        <v>唐璇淑</v>
      </c>
    </row>
    <row r="6887" spans="1:13" s="59" customFormat="1" customHeight="1">
      <c r="A6887" s="59" t="s">
        <v>18637</v>
      </c>
      <c r="B6887" s="59" t="s">
        <v>18638</v>
      </c>
      <c r="C6887" s="59" t="s">
        <v>18555</v>
      </c>
      <c r="D6887" s="59">
        <v>809</v>
      </c>
      <c r="F6887" s="59" t="s">
        <v>5</v>
      </c>
      <c r="G6887" s="152" t="str">
        <f>VLOOKUP(D6887,sku归属!A:B,2,0)</f>
        <v>唐璇淑</v>
      </c>
    </row>
    <row r="6888" spans="1:13" s="59" customFormat="1" customHeight="1">
      <c r="A6888" s="59" t="s">
        <v>18639</v>
      </c>
      <c r="B6888" s="59" t="s">
        <v>18640</v>
      </c>
      <c r="C6888" s="59" t="s">
        <v>18558</v>
      </c>
      <c r="D6888" s="59">
        <v>809</v>
      </c>
      <c r="F6888" s="59" t="s">
        <v>5</v>
      </c>
      <c r="G6888" s="152" t="str">
        <f>VLOOKUP(D6888,sku归属!A:B,2,0)</f>
        <v>唐璇淑</v>
      </c>
    </row>
    <row r="6889" spans="1:13" s="59" customFormat="1" customHeight="1">
      <c r="A6889" s="59" t="s">
        <v>18641</v>
      </c>
      <c r="B6889" s="59" t="s">
        <v>18642</v>
      </c>
      <c r="C6889" s="59" t="s">
        <v>18643</v>
      </c>
      <c r="D6889" s="59">
        <v>801</v>
      </c>
      <c r="F6889" s="59" t="s">
        <v>5</v>
      </c>
      <c r="G6889" s="152" t="str">
        <f>VLOOKUP(D6889,sku归属!A:B,2,0)</f>
        <v>丁芳芳</v>
      </c>
    </row>
    <row r="6890" spans="1:13" s="59" customFormat="1" customHeight="1">
      <c r="A6890" s="59" t="s">
        <v>18644</v>
      </c>
      <c r="B6890" s="59" t="s">
        <v>18645</v>
      </c>
      <c r="C6890" s="59" t="s">
        <v>18646</v>
      </c>
      <c r="D6890" s="59">
        <v>801</v>
      </c>
      <c r="F6890" s="59" t="s">
        <v>5</v>
      </c>
      <c r="G6890" s="152" t="str">
        <f>VLOOKUP(D6890,sku归属!A:B,2,0)</f>
        <v>丁芳芳</v>
      </c>
    </row>
    <row r="6891" spans="1:13" s="59" customFormat="1" customHeight="1">
      <c r="A6891" s="59" t="s">
        <v>18647</v>
      </c>
      <c r="B6891" s="59" t="s">
        <v>18648</v>
      </c>
      <c r="C6891" s="59" t="s">
        <v>18649</v>
      </c>
      <c r="D6891" s="59">
        <v>806</v>
      </c>
      <c r="F6891" s="59" t="s">
        <v>5</v>
      </c>
      <c r="G6891" s="152" t="str">
        <f>VLOOKUP(D6891,sku归属!A:B,2,0)</f>
        <v>欧阳博文</v>
      </c>
    </row>
    <row r="6892" spans="1:13" s="59" customFormat="1" customHeight="1">
      <c r="A6892" s="59" t="s">
        <v>18650</v>
      </c>
      <c r="B6892" s="59" t="s">
        <v>18651</v>
      </c>
      <c r="C6892" s="59" t="s">
        <v>18652</v>
      </c>
      <c r="D6892" s="59">
        <v>806</v>
      </c>
      <c r="F6892" s="59" t="s">
        <v>5</v>
      </c>
      <c r="G6892" s="152" t="str">
        <f>VLOOKUP(D6892,sku归属!A:B,2,0)</f>
        <v>欧阳博文</v>
      </c>
    </row>
    <row r="6893" spans="1:13" s="59" customFormat="1" customHeight="1">
      <c r="A6893" s="59" t="s">
        <v>18653</v>
      </c>
      <c r="B6893" s="59" t="s">
        <v>18654</v>
      </c>
      <c r="C6893" s="59" t="s">
        <v>18655</v>
      </c>
      <c r="D6893" s="59">
        <v>806</v>
      </c>
      <c r="F6893" s="59" t="s">
        <v>5</v>
      </c>
      <c r="G6893" s="152" t="str">
        <f>VLOOKUP(D6893,sku归属!A:B,2,0)</f>
        <v>欧阳博文</v>
      </c>
    </row>
    <row r="6894" spans="1:13" s="59" customFormat="1" customHeight="1">
      <c r="A6894" s="59" t="s">
        <v>18656</v>
      </c>
      <c r="B6894" s="59" t="s">
        <v>18657</v>
      </c>
      <c r="C6894" s="59" t="s">
        <v>18658</v>
      </c>
      <c r="D6894" s="59">
        <v>806</v>
      </c>
      <c r="F6894" s="59" t="s">
        <v>5</v>
      </c>
      <c r="G6894" s="152" t="str">
        <f>VLOOKUP(D6894,sku归属!A:B,2,0)</f>
        <v>欧阳博文</v>
      </c>
    </row>
    <row r="6895" spans="1:13" s="59" customFormat="1" customHeight="1">
      <c r="A6895" s="59" t="s">
        <v>18659</v>
      </c>
      <c r="B6895" s="59" t="s">
        <v>18660</v>
      </c>
      <c r="C6895" s="59" t="s">
        <v>18661</v>
      </c>
      <c r="D6895" s="59">
        <v>806</v>
      </c>
      <c r="F6895" s="59" t="s">
        <v>5</v>
      </c>
      <c r="G6895" s="152" t="str">
        <f>VLOOKUP(D6895,sku归属!A:B,2,0)</f>
        <v>欧阳博文</v>
      </c>
    </row>
    <row r="6896" spans="1:13" s="59" customFormat="1" customHeight="1">
      <c r="A6896" s="59" t="s">
        <v>18662</v>
      </c>
      <c r="B6896" s="59" t="s">
        <v>18663</v>
      </c>
      <c r="C6896" s="59" t="s">
        <v>18664</v>
      </c>
      <c r="D6896" s="59">
        <v>806</v>
      </c>
      <c r="F6896" s="59" t="s">
        <v>5</v>
      </c>
      <c r="G6896" s="152" t="str">
        <f>VLOOKUP(D6896,sku归属!A:B,2,0)</f>
        <v>欧阳博文</v>
      </c>
    </row>
    <row r="6897" spans="1:13" s="59" customFormat="1" customHeight="1">
      <c r="A6897" s="59" t="s">
        <v>18665</v>
      </c>
      <c r="B6897" s="59" t="s">
        <v>18666</v>
      </c>
      <c r="C6897" s="59" t="s">
        <v>18667</v>
      </c>
      <c r="D6897" s="59">
        <v>806</v>
      </c>
      <c r="F6897" s="59" t="s">
        <v>5</v>
      </c>
      <c r="G6897" s="152" t="str">
        <f>VLOOKUP(D6897,sku归属!A:B,2,0)</f>
        <v>欧阳博文</v>
      </c>
    </row>
    <row r="6898" spans="1:13" s="59" customFormat="1" customHeight="1">
      <c r="A6898" s="59" t="s">
        <v>18668</v>
      </c>
      <c r="B6898" s="59" t="s">
        <v>18669</v>
      </c>
      <c r="C6898" s="59" t="s">
        <v>18670</v>
      </c>
      <c r="D6898" s="59">
        <v>806</v>
      </c>
      <c r="F6898" s="59" t="s">
        <v>5</v>
      </c>
      <c r="G6898" s="152" t="str">
        <f>VLOOKUP(D6898,sku归属!A:B,2,0)</f>
        <v>欧阳博文</v>
      </c>
    </row>
    <row r="6899" spans="1:13" s="59" customFormat="1" customHeight="1">
      <c r="A6899" s="59" t="s">
        <v>18671</v>
      </c>
      <c r="B6899" s="59" t="s">
        <v>18672</v>
      </c>
      <c r="C6899" s="59" t="s">
        <v>18673</v>
      </c>
      <c r="D6899" s="59">
        <v>806</v>
      </c>
      <c r="F6899" s="59" t="s">
        <v>5</v>
      </c>
      <c r="G6899" s="152" t="str">
        <f>VLOOKUP(D6899,sku归属!A:B,2,0)</f>
        <v>欧阳博文</v>
      </c>
    </row>
    <row r="6900" spans="1:13" s="59" customFormat="1" customHeight="1">
      <c r="A6900" s="59" t="s">
        <v>18674</v>
      </c>
      <c r="B6900" s="59" t="s">
        <v>18675</v>
      </c>
      <c r="C6900" s="59" t="s">
        <v>18676</v>
      </c>
      <c r="D6900" s="59">
        <v>806</v>
      </c>
      <c r="F6900" s="59" t="s">
        <v>5</v>
      </c>
      <c r="G6900" s="152" t="str">
        <f>VLOOKUP(D6900,sku归属!A:B,2,0)</f>
        <v>欧阳博文</v>
      </c>
    </row>
    <row r="6901" spans="1:13" s="59" customFormat="1" customHeight="1">
      <c r="A6901" s="59" t="s">
        <v>18677</v>
      </c>
      <c r="B6901" s="59" t="s">
        <v>18678</v>
      </c>
      <c r="C6901" s="59" t="s">
        <v>18679</v>
      </c>
      <c r="D6901" s="59">
        <v>806</v>
      </c>
      <c r="F6901" s="59" t="s">
        <v>5</v>
      </c>
      <c r="G6901" s="152" t="str">
        <f>VLOOKUP(D6901,sku归属!A:B,2,0)</f>
        <v>欧阳博文</v>
      </c>
    </row>
    <row r="6902" spans="1:13" s="59" customFormat="1" customHeight="1">
      <c r="A6902" s="59" t="s">
        <v>18680</v>
      </c>
      <c r="B6902" s="59" t="s">
        <v>18681</v>
      </c>
      <c r="C6902" s="59" t="s">
        <v>18682</v>
      </c>
      <c r="D6902" s="59">
        <v>806</v>
      </c>
      <c r="F6902" s="59" t="s">
        <v>5</v>
      </c>
      <c r="G6902" s="152" t="str">
        <f>VLOOKUP(D6902,sku归属!A:B,2,0)</f>
        <v>欧阳博文</v>
      </c>
    </row>
    <row r="6903" spans="1:13" s="59" customFormat="1" customHeight="1">
      <c r="A6903" s="59" t="s">
        <v>18683</v>
      </c>
      <c r="B6903" s="59" t="s">
        <v>18684</v>
      </c>
      <c r="C6903" s="59" t="s">
        <v>18646</v>
      </c>
      <c r="D6903" s="59">
        <v>806</v>
      </c>
      <c r="F6903" s="59" t="s">
        <v>5</v>
      </c>
      <c r="G6903" s="152" t="str">
        <f>VLOOKUP(D6903,sku归属!A:B,2,0)</f>
        <v>欧阳博文</v>
      </c>
    </row>
    <row r="6904" spans="1:13" s="59" customFormat="1" customHeight="1">
      <c r="A6904" s="59" t="s">
        <v>18685</v>
      </c>
      <c r="B6904" s="59" t="s">
        <v>18686</v>
      </c>
      <c r="C6904" s="59" t="s">
        <v>18643</v>
      </c>
      <c r="D6904" s="59">
        <v>806</v>
      </c>
      <c r="F6904" s="59" t="s">
        <v>5</v>
      </c>
      <c r="G6904" s="152" t="str">
        <f>VLOOKUP(D6904,sku归属!A:B,2,0)</f>
        <v>欧阳博文</v>
      </c>
    </row>
    <row r="6905" spans="1:13" s="59" customFormat="1" customHeight="1">
      <c r="A6905" s="59" t="s">
        <v>18687</v>
      </c>
      <c r="B6905" s="59" t="s">
        <v>18688</v>
      </c>
      <c r="C6905" s="59" t="s">
        <v>18689</v>
      </c>
      <c r="D6905" s="59">
        <v>806</v>
      </c>
      <c r="F6905" s="59" t="s">
        <v>5</v>
      </c>
      <c r="G6905" s="152" t="str">
        <f>VLOOKUP(D6905,sku归属!A:B,2,0)</f>
        <v>欧阳博文</v>
      </c>
    </row>
    <row r="6906" spans="1:13" s="59" customFormat="1" customHeight="1">
      <c r="A6906" s="59" t="s">
        <v>18690</v>
      </c>
      <c r="B6906" s="59" t="s">
        <v>18691</v>
      </c>
      <c r="C6906" s="59" t="s">
        <v>17717</v>
      </c>
      <c r="D6906" s="59">
        <v>806</v>
      </c>
      <c r="F6906" s="59" t="s">
        <v>5</v>
      </c>
      <c r="G6906" s="152" t="str">
        <f>VLOOKUP(D6906,sku归属!A:B,2,0)</f>
        <v>欧阳博文</v>
      </c>
    </row>
    <row r="6907" spans="1:13" s="59" customFormat="1" customHeight="1">
      <c r="A6907" s="59" t="s">
        <v>18692</v>
      </c>
      <c r="B6907" s="59" t="s">
        <v>18693</v>
      </c>
      <c r="C6907" s="59" t="s">
        <v>13196</v>
      </c>
      <c r="D6907" s="59">
        <v>806</v>
      </c>
      <c r="F6907" s="59" t="s">
        <v>5</v>
      </c>
      <c r="G6907" s="152" t="str">
        <f>VLOOKUP(D6907,sku归属!A:B,2,0)</f>
        <v>欧阳博文</v>
      </c>
    </row>
    <row r="6908" spans="1:13" s="59" customFormat="1" customHeight="1">
      <c r="A6908" s="59" t="s">
        <v>18694</v>
      </c>
      <c r="B6908" s="59" t="s">
        <v>18695</v>
      </c>
      <c r="C6908" s="59" t="s">
        <v>13199</v>
      </c>
      <c r="D6908" s="59">
        <v>806</v>
      </c>
      <c r="F6908" s="59" t="s">
        <v>5</v>
      </c>
      <c r="G6908" s="152" t="str">
        <f>VLOOKUP(D6908,sku归属!A:B,2,0)</f>
        <v>欧阳博文</v>
      </c>
    </row>
    <row r="6909" spans="1:13" s="59" customFormat="1" customHeight="1">
      <c r="A6909" s="59" t="s">
        <v>18696</v>
      </c>
      <c r="B6909" s="59" t="s">
        <v>18697</v>
      </c>
      <c r="C6909" s="59" t="s">
        <v>18549</v>
      </c>
      <c r="D6909" s="59">
        <v>806</v>
      </c>
      <c r="F6909" s="59" t="s">
        <v>5</v>
      </c>
      <c r="G6909" s="152" t="str">
        <f>VLOOKUP(D6909,sku归属!A:B,2,0)</f>
        <v>欧阳博文</v>
      </c>
    </row>
    <row r="6910" spans="1:13" s="59" customFormat="1" customHeight="1">
      <c r="A6910" s="59" t="s">
        <v>18698</v>
      </c>
      <c r="B6910" s="59" t="s">
        <v>18699</v>
      </c>
      <c r="C6910" s="59" t="s">
        <v>18552</v>
      </c>
      <c r="D6910" s="59">
        <v>806</v>
      </c>
      <c r="F6910" s="59" t="s">
        <v>5</v>
      </c>
      <c r="G6910" s="152" t="str">
        <f>VLOOKUP(D6910,sku归属!A:B,2,0)</f>
        <v>欧阳博文</v>
      </c>
    </row>
    <row r="6911" spans="1:13" s="59" customFormat="1" customHeight="1">
      <c r="A6911" s="59" t="s">
        <v>18700</v>
      </c>
      <c r="B6911" s="59" t="s">
        <v>18701</v>
      </c>
      <c r="C6911" s="59" t="s">
        <v>11494</v>
      </c>
      <c r="D6911" s="59" t="s">
        <v>6</v>
      </c>
      <c r="F6911" s="59" t="s">
        <v>5</v>
      </c>
      <c r="G6911" s="152" t="str">
        <f>VLOOKUP(D6911,sku归属!A:B,2,0)</f>
        <v>莫美玉</v>
      </c>
    </row>
    <row r="6912" spans="1:13" s="59" customFormat="1" customHeight="1">
      <c r="A6912" s="59" t="s">
        <v>18702</v>
      </c>
      <c r="B6912" s="59" t="s">
        <v>18703</v>
      </c>
      <c r="C6912" s="59" t="s">
        <v>18704</v>
      </c>
      <c r="D6912" s="59">
        <v>806</v>
      </c>
      <c r="F6912" s="59" t="s">
        <v>5</v>
      </c>
      <c r="G6912" s="152" t="str">
        <f>VLOOKUP(D6912,sku归属!A:B,2,0)</f>
        <v>欧阳博文</v>
      </c>
    </row>
    <row r="6913" spans="1:13" s="59" customFormat="1" customHeight="1">
      <c r="A6913" s="59" t="s">
        <v>18705</v>
      </c>
      <c r="B6913" s="59" t="s">
        <v>18706</v>
      </c>
      <c r="C6913" s="59" t="s">
        <v>18707</v>
      </c>
      <c r="D6913" s="59">
        <v>806</v>
      </c>
      <c r="F6913" s="59" t="s">
        <v>5</v>
      </c>
      <c r="G6913" s="152" t="str">
        <f>VLOOKUP(D6913,sku归属!A:B,2,0)</f>
        <v>欧阳博文</v>
      </c>
    </row>
    <row r="6914" spans="1:13" s="59" customFormat="1" customHeight="1">
      <c r="A6914" s="59" t="s">
        <v>18708</v>
      </c>
      <c r="B6914" s="59" t="s">
        <v>18709</v>
      </c>
      <c r="C6914" s="59" t="s">
        <v>18710</v>
      </c>
      <c r="D6914" s="59">
        <v>806</v>
      </c>
      <c r="F6914" s="59" t="s">
        <v>5</v>
      </c>
      <c r="G6914" s="152" t="str">
        <f>VLOOKUP(D6914,sku归属!A:B,2,0)</f>
        <v>欧阳博文</v>
      </c>
    </row>
    <row r="6915" spans="1:13" s="59" customFormat="1" customHeight="1">
      <c r="A6915" s="59" t="s">
        <v>18711</v>
      </c>
      <c r="B6915" s="59" t="s">
        <v>18712</v>
      </c>
      <c r="C6915" s="59" t="s">
        <v>18713</v>
      </c>
      <c r="D6915" s="59">
        <v>806</v>
      </c>
      <c r="F6915" s="59" t="s">
        <v>5</v>
      </c>
      <c r="G6915" s="152" t="str">
        <f>VLOOKUP(D6915,sku归属!A:B,2,0)</f>
        <v>欧阳博文</v>
      </c>
    </row>
    <row r="6916" spans="1:13" s="59" customFormat="1" customHeight="1">
      <c r="A6916" s="59" t="s">
        <v>18714</v>
      </c>
      <c r="B6916" s="59" t="s">
        <v>18715</v>
      </c>
      <c r="C6916" s="59" t="s">
        <v>18716</v>
      </c>
      <c r="D6916" s="59">
        <v>806</v>
      </c>
      <c r="F6916" s="59" t="s">
        <v>5</v>
      </c>
      <c r="G6916" s="152" t="str">
        <f>VLOOKUP(D6916,sku归属!A:B,2,0)</f>
        <v>欧阳博文</v>
      </c>
    </row>
    <row r="6917" spans="1:13" s="59" customFormat="1" customHeight="1">
      <c r="A6917" s="59" t="s">
        <v>18717</v>
      </c>
      <c r="B6917" s="59" t="s">
        <v>18718</v>
      </c>
      <c r="C6917" s="59" t="s">
        <v>18719</v>
      </c>
      <c r="D6917" s="59">
        <v>806</v>
      </c>
      <c r="F6917" s="59" t="s">
        <v>5</v>
      </c>
      <c r="G6917" s="152" t="str">
        <f>VLOOKUP(D6917,sku归属!A:B,2,0)</f>
        <v>欧阳博文</v>
      </c>
    </row>
    <row r="6918" spans="1:13" s="59" customFormat="1" customHeight="1">
      <c r="A6918" s="59" t="s">
        <v>18720</v>
      </c>
      <c r="B6918" s="59" t="s">
        <v>18721</v>
      </c>
      <c r="C6918" s="59" t="s">
        <v>18722</v>
      </c>
      <c r="D6918" s="59">
        <v>806</v>
      </c>
      <c r="F6918" s="59" t="s">
        <v>5</v>
      </c>
      <c r="G6918" s="152" t="str">
        <f>VLOOKUP(D6918,sku归属!A:B,2,0)</f>
        <v>欧阳博文</v>
      </c>
    </row>
    <row r="6919" spans="1:13" s="59" customFormat="1" customHeight="1">
      <c r="A6919" s="59" t="s">
        <v>18723</v>
      </c>
      <c r="B6919" s="59" t="s">
        <v>18724</v>
      </c>
      <c r="C6919" s="59" t="s">
        <v>18725</v>
      </c>
      <c r="D6919" s="59">
        <v>806</v>
      </c>
      <c r="F6919" s="59" t="s">
        <v>5</v>
      </c>
      <c r="G6919" s="152" t="str">
        <f>VLOOKUP(D6919,sku归属!A:B,2,0)</f>
        <v>欧阳博文</v>
      </c>
    </row>
    <row r="6920" spans="1:13" s="59" customFormat="1" customHeight="1">
      <c r="A6920" s="59" t="s">
        <v>18726</v>
      </c>
      <c r="B6920" s="59" t="s">
        <v>18727</v>
      </c>
      <c r="C6920" s="59" t="s">
        <v>18728</v>
      </c>
      <c r="D6920" s="59">
        <v>806</v>
      </c>
      <c r="F6920" s="59" t="s">
        <v>5</v>
      </c>
      <c r="G6920" s="152" t="str">
        <f>VLOOKUP(D6920,sku归属!A:B,2,0)</f>
        <v>欧阳博文</v>
      </c>
    </row>
    <row r="6921" spans="1:13" s="59" customFormat="1" customHeight="1">
      <c r="A6921" s="59" t="s">
        <v>18729</v>
      </c>
      <c r="B6921" s="59" t="s">
        <v>18730</v>
      </c>
      <c r="C6921" s="59" t="s">
        <v>18731</v>
      </c>
      <c r="D6921" s="59">
        <v>806</v>
      </c>
      <c r="F6921" s="59" t="s">
        <v>5</v>
      </c>
      <c r="G6921" s="152" t="str">
        <f>VLOOKUP(D6921,sku归属!A:B,2,0)</f>
        <v>欧阳博文</v>
      </c>
    </row>
    <row r="6922" spans="1:13" s="59" customFormat="1" customHeight="1">
      <c r="A6922" s="59" t="s">
        <v>18732</v>
      </c>
      <c r="B6922" s="59" t="s">
        <v>18733</v>
      </c>
      <c r="C6922" s="59" t="s">
        <v>18734</v>
      </c>
      <c r="D6922" s="59">
        <v>806</v>
      </c>
      <c r="F6922" s="59" t="s">
        <v>5</v>
      </c>
      <c r="G6922" s="152" t="str">
        <f>VLOOKUP(D6922,sku归属!A:B,2,0)</f>
        <v>欧阳博文</v>
      </c>
    </row>
    <row r="6923" spans="1:13" s="59" customFormat="1" customHeight="1">
      <c r="A6923" s="59" t="s">
        <v>18735</v>
      </c>
      <c r="B6923" s="59" t="s">
        <v>18736</v>
      </c>
      <c r="C6923" s="59" t="s">
        <v>18737</v>
      </c>
      <c r="D6923" s="59">
        <v>806</v>
      </c>
      <c r="F6923" s="59" t="s">
        <v>5</v>
      </c>
      <c r="G6923" s="152" t="str">
        <f>VLOOKUP(D6923,sku归属!A:B,2,0)</f>
        <v>欧阳博文</v>
      </c>
    </row>
    <row r="6924" spans="1:13" s="59" customFormat="1" customHeight="1">
      <c r="A6924" s="59" t="s">
        <v>18738</v>
      </c>
      <c r="B6924" s="59" t="s">
        <v>18739</v>
      </c>
      <c r="C6924" s="59" t="s">
        <v>18740</v>
      </c>
      <c r="D6924" s="59">
        <v>806</v>
      </c>
      <c r="F6924" s="59" t="s">
        <v>5</v>
      </c>
      <c r="G6924" s="152" t="str">
        <f>VLOOKUP(D6924,sku归属!A:B,2,0)</f>
        <v>欧阳博文</v>
      </c>
    </row>
    <row r="6925" spans="1:13" s="59" customFormat="1" customHeight="1">
      <c r="A6925" s="59" t="s">
        <v>18741</v>
      </c>
      <c r="B6925" s="59" t="s">
        <v>18742</v>
      </c>
      <c r="C6925" s="59" t="s">
        <v>18743</v>
      </c>
      <c r="D6925" s="59">
        <v>806</v>
      </c>
      <c r="F6925" s="59" t="s">
        <v>5</v>
      </c>
      <c r="G6925" s="152" t="str">
        <f>VLOOKUP(D6925,sku归属!A:B,2,0)</f>
        <v>欧阳博文</v>
      </c>
    </row>
    <row r="6926" spans="1:13" s="59" customFormat="1" customHeight="1">
      <c r="A6926" s="59" t="s">
        <v>18744</v>
      </c>
      <c r="B6926" s="59" t="s">
        <v>18745</v>
      </c>
      <c r="C6926" s="59" t="s">
        <v>18746</v>
      </c>
      <c r="D6926" s="59">
        <v>806</v>
      </c>
      <c r="F6926" s="59" t="s">
        <v>5</v>
      </c>
      <c r="G6926" s="152" t="str">
        <f>VLOOKUP(D6926,sku归属!A:B,2,0)</f>
        <v>欧阳博文</v>
      </c>
    </row>
    <row r="6927" spans="1:13" s="59" customFormat="1" customHeight="1">
      <c r="A6927" s="59" t="s">
        <v>18747</v>
      </c>
      <c r="B6927" s="59" t="s">
        <v>18748</v>
      </c>
      <c r="C6927" s="59" t="s">
        <v>18749</v>
      </c>
      <c r="D6927" s="59">
        <v>806</v>
      </c>
      <c r="F6927" s="59" t="s">
        <v>5</v>
      </c>
      <c r="G6927" s="152" t="str">
        <f>VLOOKUP(D6927,sku归属!A:B,2,0)</f>
        <v>欧阳博文</v>
      </c>
    </row>
    <row r="6928" spans="1:13" s="59" customFormat="1" customHeight="1">
      <c r="A6928" s="59" t="s">
        <v>18750</v>
      </c>
      <c r="B6928" s="59" t="s">
        <v>18751</v>
      </c>
      <c r="C6928" s="59" t="s">
        <v>18752</v>
      </c>
      <c r="D6928" s="59">
        <v>806</v>
      </c>
      <c r="F6928" s="59" t="s">
        <v>5</v>
      </c>
      <c r="G6928" s="152" t="str">
        <f>VLOOKUP(D6928,sku归属!A:B,2,0)</f>
        <v>欧阳博文</v>
      </c>
    </row>
    <row r="6929" spans="1:13" s="59" customFormat="1" customHeight="1">
      <c r="A6929" s="59" t="s">
        <v>18753</v>
      </c>
      <c r="B6929" s="59" t="s">
        <v>18754</v>
      </c>
      <c r="C6929" s="59" t="s">
        <v>18755</v>
      </c>
      <c r="D6929" s="59">
        <v>806</v>
      </c>
      <c r="F6929" s="59" t="s">
        <v>5</v>
      </c>
      <c r="G6929" s="152" t="str">
        <f>VLOOKUP(D6929,sku归属!A:B,2,0)</f>
        <v>欧阳博文</v>
      </c>
    </row>
    <row r="6930" spans="1:13" s="59" customFormat="1" customHeight="1">
      <c r="A6930" s="59" t="s">
        <v>18756</v>
      </c>
      <c r="B6930" s="59" t="s">
        <v>18757</v>
      </c>
      <c r="C6930" s="59" t="s">
        <v>11852</v>
      </c>
      <c r="D6930" s="59">
        <v>806</v>
      </c>
      <c r="F6930" s="59" t="s">
        <v>5</v>
      </c>
      <c r="G6930" s="152" t="str">
        <f>VLOOKUP(D6930,sku归属!A:B,2,0)</f>
        <v>欧阳博文</v>
      </c>
    </row>
    <row r="6931" spans="1:13" s="59" customFormat="1" customHeight="1">
      <c r="A6931" s="59" t="s">
        <v>18758</v>
      </c>
      <c r="B6931" s="59" t="s">
        <v>18759</v>
      </c>
      <c r="C6931" s="59" t="s">
        <v>18760</v>
      </c>
      <c r="D6931" s="59">
        <v>806</v>
      </c>
      <c r="F6931" s="59" t="s">
        <v>5</v>
      </c>
      <c r="G6931" s="152" t="str">
        <f>VLOOKUP(D6931,sku归属!A:B,2,0)</f>
        <v>欧阳博文</v>
      </c>
    </row>
    <row r="6932" spans="1:13" s="59" customFormat="1" customHeight="1">
      <c r="A6932" s="59" t="s">
        <v>18761</v>
      </c>
      <c r="B6932" s="59" t="s">
        <v>18762</v>
      </c>
      <c r="C6932" s="59" t="s">
        <v>18763</v>
      </c>
      <c r="D6932" s="59">
        <v>806</v>
      </c>
      <c r="F6932" s="59" t="s">
        <v>5</v>
      </c>
      <c r="G6932" s="152" t="str">
        <f>VLOOKUP(D6932,sku归属!A:B,2,0)</f>
        <v>欧阳博文</v>
      </c>
    </row>
    <row r="6933" spans="1:13" s="59" customFormat="1" customHeight="1">
      <c r="A6933" s="59" t="s">
        <v>18764</v>
      </c>
      <c r="B6933" s="59" t="s">
        <v>18765</v>
      </c>
      <c r="C6933" s="59" t="s">
        <v>18766</v>
      </c>
      <c r="D6933" s="59">
        <v>806</v>
      </c>
      <c r="F6933" s="59" t="s">
        <v>5</v>
      </c>
      <c r="G6933" s="152" t="str">
        <f>VLOOKUP(D6933,sku归属!A:B,2,0)</f>
        <v>欧阳博文</v>
      </c>
    </row>
    <row r="6934" spans="1:13" s="59" customFormat="1" customHeight="1">
      <c r="A6934" s="59" t="s">
        <v>18767</v>
      </c>
      <c r="B6934" s="59" t="s">
        <v>18768</v>
      </c>
      <c r="C6934" s="59" t="s">
        <v>18769</v>
      </c>
      <c r="D6934" s="59">
        <v>806</v>
      </c>
      <c r="F6934" s="59" t="s">
        <v>5</v>
      </c>
      <c r="G6934" s="152" t="str">
        <f>VLOOKUP(D6934,sku归属!A:B,2,0)</f>
        <v>欧阳博文</v>
      </c>
    </row>
    <row r="6935" spans="1:13" s="59" customFormat="1" customHeight="1">
      <c r="A6935" s="59" t="s">
        <v>18770</v>
      </c>
      <c r="B6935" s="59" t="s">
        <v>18771</v>
      </c>
      <c r="C6935" s="59" t="s">
        <v>18772</v>
      </c>
      <c r="D6935" s="59">
        <v>806</v>
      </c>
      <c r="F6935" s="59" t="s">
        <v>5</v>
      </c>
      <c r="G6935" s="152" t="str">
        <f>VLOOKUP(D6935,sku归属!A:B,2,0)</f>
        <v>欧阳博文</v>
      </c>
    </row>
    <row r="6936" spans="1:13" s="59" customFormat="1" customHeight="1">
      <c r="A6936" s="59" t="s">
        <v>18773</v>
      </c>
      <c r="B6936" s="59" t="s">
        <v>18774</v>
      </c>
      <c r="C6936" s="59" t="s">
        <v>18775</v>
      </c>
      <c r="D6936" s="59">
        <v>806</v>
      </c>
      <c r="F6936" s="59" t="s">
        <v>5</v>
      </c>
      <c r="G6936" s="152" t="str">
        <f>VLOOKUP(D6936,sku归属!A:B,2,0)</f>
        <v>欧阳博文</v>
      </c>
    </row>
    <row r="6937" spans="1:13" s="59" customFormat="1" customHeight="1">
      <c r="A6937" s="59" t="s">
        <v>18776</v>
      </c>
      <c r="B6937" s="59" t="s">
        <v>18777</v>
      </c>
      <c r="C6937" s="59" t="s">
        <v>18778</v>
      </c>
      <c r="D6937" s="59">
        <v>806</v>
      </c>
      <c r="F6937" s="59" t="s">
        <v>5</v>
      </c>
      <c r="G6937" s="152" t="str">
        <f>VLOOKUP(D6937,sku归属!A:B,2,0)</f>
        <v>欧阳博文</v>
      </c>
    </row>
    <row r="6938" spans="1:13" s="59" customFormat="1" customHeight="1">
      <c r="A6938" s="59" t="s">
        <v>18779</v>
      </c>
      <c r="B6938" s="59" t="s">
        <v>18780</v>
      </c>
      <c r="C6938" s="59" t="s">
        <v>18781</v>
      </c>
      <c r="D6938" s="59">
        <v>806</v>
      </c>
      <c r="F6938" s="59" t="s">
        <v>5</v>
      </c>
      <c r="G6938" s="152" t="str">
        <f>VLOOKUP(D6938,sku归属!A:B,2,0)</f>
        <v>欧阳博文</v>
      </c>
    </row>
    <row r="6939" spans="1:13" s="59" customFormat="1" customHeight="1">
      <c r="A6939" s="59" t="s">
        <v>18782</v>
      </c>
      <c r="B6939" s="59" t="s">
        <v>18783</v>
      </c>
      <c r="C6939" s="59" t="s">
        <v>18784</v>
      </c>
      <c r="D6939" s="59">
        <v>806</v>
      </c>
      <c r="F6939" s="59" t="s">
        <v>5</v>
      </c>
      <c r="G6939" s="152" t="str">
        <f>VLOOKUP(D6939,sku归属!A:B,2,0)</f>
        <v>欧阳博文</v>
      </c>
    </row>
    <row r="6940" spans="1:13" s="59" customFormat="1" customHeight="1">
      <c r="A6940" s="59" t="s">
        <v>18785</v>
      </c>
      <c r="B6940" s="59" t="s">
        <v>18786</v>
      </c>
      <c r="C6940" s="59" t="s">
        <v>18787</v>
      </c>
      <c r="D6940" s="59">
        <v>806</v>
      </c>
      <c r="F6940" s="59" t="s">
        <v>5</v>
      </c>
      <c r="G6940" s="152" t="str">
        <f>VLOOKUP(D6940,sku归属!A:B,2,0)</f>
        <v>欧阳博文</v>
      </c>
    </row>
    <row r="6941" spans="1:13" s="59" customFormat="1" customHeight="1">
      <c r="A6941" s="59" t="s">
        <v>18788</v>
      </c>
      <c r="B6941" s="59" t="s">
        <v>18789</v>
      </c>
      <c r="C6941" s="59" t="s">
        <v>18591</v>
      </c>
      <c r="D6941" s="59">
        <v>806</v>
      </c>
      <c r="F6941" s="59" t="s">
        <v>5</v>
      </c>
      <c r="G6941" s="152" t="str">
        <f>VLOOKUP(D6941,sku归属!A:B,2,0)</f>
        <v>欧阳博文</v>
      </c>
    </row>
    <row r="6942" spans="1:13" s="59" customFormat="1" customHeight="1">
      <c r="A6942" s="59" t="s">
        <v>18790</v>
      </c>
      <c r="B6942" s="59" t="s">
        <v>18791</v>
      </c>
      <c r="C6942" s="59" t="s">
        <v>18588</v>
      </c>
      <c r="D6942" s="59">
        <v>806</v>
      </c>
      <c r="F6942" s="59" t="s">
        <v>5</v>
      </c>
      <c r="G6942" s="152" t="str">
        <f>VLOOKUP(D6942,sku归属!A:B,2,0)</f>
        <v>欧阳博文</v>
      </c>
    </row>
    <row r="6943" spans="1:13" s="59" customFormat="1" customHeight="1">
      <c r="A6943" s="59" t="s">
        <v>18792</v>
      </c>
      <c r="B6943" s="59" t="s">
        <v>18793</v>
      </c>
      <c r="C6943" s="59" t="s">
        <v>18794</v>
      </c>
      <c r="D6943" s="59">
        <v>806</v>
      </c>
      <c r="F6943" s="59" t="s">
        <v>5</v>
      </c>
      <c r="G6943" s="152" t="str">
        <f>VLOOKUP(D6943,sku归属!A:B,2,0)</f>
        <v>欧阳博文</v>
      </c>
    </row>
    <row r="6944" spans="1:13" s="59" customFormat="1" customHeight="1">
      <c r="A6944" s="59" t="s">
        <v>18795</v>
      </c>
      <c r="B6944" s="59" t="s">
        <v>18796</v>
      </c>
      <c r="C6944" s="59" t="s">
        <v>18797</v>
      </c>
      <c r="D6944" s="59">
        <v>806</v>
      </c>
      <c r="F6944" s="59" t="s">
        <v>5</v>
      </c>
      <c r="G6944" s="152" t="str">
        <f>VLOOKUP(D6944,sku归属!A:B,2,0)</f>
        <v>欧阳博文</v>
      </c>
    </row>
    <row r="6945" spans="1:13" s="59" customFormat="1" customHeight="1">
      <c r="A6945" s="59" t="s">
        <v>18798</v>
      </c>
      <c r="B6945" s="59" t="s">
        <v>18799</v>
      </c>
      <c r="C6945" s="59" t="s">
        <v>17959</v>
      </c>
      <c r="D6945" s="59">
        <v>801</v>
      </c>
      <c r="F6945" s="59" t="s">
        <v>5</v>
      </c>
      <c r="G6945" s="152" t="str">
        <f>VLOOKUP(D6945,sku归属!A:B,2,0)</f>
        <v>丁芳芳</v>
      </c>
    </row>
    <row r="6946" spans="1:13" s="59" customFormat="1" customHeight="1">
      <c r="A6946" s="59" t="s">
        <v>18800</v>
      </c>
      <c r="B6946" s="59" t="s">
        <v>18801</v>
      </c>
      <c r="C6946" s="59" t="s">
        <v>18802</v>
      </c>
      <c r="D6946" s="59">
        <v>806</v>
      </c>
      <c r="F6946" s="59" t="s">
        <v>5</v>
      </c>
      <c r="G6946" s="152" t="str">
        <f>VLOOKUP(D6946,sku归属!A:B,2,0)</f>
        <v>欧阳博文</v>
      </c>
    </row>
    <row r="6947" spans="1:13" s="59" customFormat="1" customHeight="1">
      <c r="A6947" s="59" t="s">
        <v>18803</v>
      </c>
      <c r="B6947" s="59" t="s">
        <v>18804</v>
      </c>
      <c r="C6947" s="59" t="s">
        <v>18805</v>
      </c>
      <c r="D6947" s="59">
        <v>806</v>
      </c>
      <c r="F6947" s="59" t="s">
        <v>5</v>
      </c>
      <c r="G6947" s="152" t="str">
        <f>VLOOKUP(D6947,sku归属!A:B,2,0)</f>
        <v>欧阳博文</v>
      </c>
    </row>
    <row r="6948" spans="1:13" s="59" customFormat="1" customHeight="1">
      <c r="A6948" s="59" t="s">
        <v>18806</v>
      </c>
      <c r="B6948" s="59" t="s">
        <v>18807</v>
      </c>
      <c r="C6948" s="59" t="s">
        <v>18808</v>
      </c>
      <c r="D6948" s="59">
        <v>806</v>
      </c>
      <c r="F6948" s="59" t="s">
        <v>5</v>
      </c>
      <c r="G6948" s="152" t="str">
        <f>VLOOKUP(D6948,sku归属!A:B,2,0)</f>
        <v>欧阳博文</v>
      </c>
    </row>
    <row r="6949" spans="1:13" s="59" customFormat="1" customHeight="1">
      <c r="A6949" s="59" t="s">
        <v>18809</v>
      </c>
      <c r="B6949" s="59" t="s">
        <v>18810</v>
      </c>
      <c r="C6949" s="59" t="s">
        <v>18811</v>
      </c>
      <c r="D6949" s="59">
        <v>806</v>
      </c>
      <c r="F6949" s="59" t="s">
        <v>5</v>
      </c>
      <c r="G6949" s="152" t="str">
        <f>VLOOKUP(D6949,sku归属!A:B,2,0)</f>
        <v>欧阳博文</v>
      </c>
    </row>
    <row r="6950" spans="1:13" s="59" customFormat="1" customHeight="1">
      <c r="A6950" s="59" t="s">
        <v>18812</v>
      </c>
      <c r="B6950" s="59" t="s">
        <v>18813</v>
      </c>
      <c r="C6950" s="59" t="s">
        <v>18814</v>
      </c>
      <c r="D6950" s="59">
        <v>806</v>
      </c>
      <c r="F6950" s="59" t="s">
        <v>5</v>
      </c>
      <c r="G6950" s="152" t="str">
        <f>VLOOKUP(D6950,sku归属!A:B,2,0)</f>
        <v>欧阳博文</v>
      </c>
    </row>
    <row r="6951" spans="1:13" s="59" customFormat="1" customHeight="1">
      <c r="A6951" s="59" t="s">
        <v>18815</v>
      </c>
      <c r="B6951" s="59" t="s">
        <v>18816</v>
      </c>
      <c r="C6951" s="59" t="s">
        <v>18817</v>
      </c>
      <c r="D6951" s="59">
        <v>806</v>
      </c>
      <c r="F6951" s="59" t="s">
        <v>5</v>
      </c>
      <c r="G6951" s="152" t="str">
        <f>VLOOKUP(D6951,sku归属!A:B,2,0)</f>
        <v>欧阳博文</v>
      </c>
    </row>
    <row r="6952" spans="1:13" s="59" customFormat="1" customHeight="1">
      <c r="A6952" s="59" t="s">
        <v>18818</v>
      </c>
      <c r="B6952" s="59" t="s">
        <v>18819</v>
      </c>
      <c r="C6952" s="59" t="s">
        <v>18820</v>
      </c>
      <c r="D6952" s="59">
        <v>806</v>
      </c>
      <c r="F6952" s="59" t="s">
        <v>5</v>
      </c>
      <c r="G6952" s="152" t="str">
        <f>VLOOKUP(D6952,sku归属!A:B,2,0)</f>
        <v>欧阳博文</v>
      </c>
    </row>
    <row r="6953" spans="1:13" s="59" customFormat="1" customHeight="1">
      <c r="A6953" s="59" t="s">
        <v>18821</v>
      </c>
      <c r="B6953" s="59" t="s">
        <v>18822</v>
      </c>
      <c r="C6953" s="59" t="s">
        <v>17962</v>
      </c>
      <c r="D6953" s="59" t="s">
        <v>23</v>
      </c>
      <c r="F6953" s="59" t="s">
        <v>5</v>
      </c>
      <c r="G6953" s="152" t="str">
        <f>VLOOKUP(D6953,sku归属!A:B,2,0)</f>
        <v>丁芳芳</v>
      </c>
    </row>
    <row r="6954" spans="1:13" s="59" customFormat="1" customHeight="1">
      <c r="A6954" s="59" t="s">
        <v>18823</v>
      </c>
      <c r="B6954" s="59" t="s">
        <v>18824</v>
      </c>
      <c r="C6954" s="59" t="s">
        <v>16973</v>
      </c>
      <c r="D6954" s="59">
        <v>806</v>
      </c>
      <c r="F6954" s="59" t="s">
        <v>5</v>
      </c>
      <c r="G6954" s="152" t="str">
        <f>VLOOKUP(D6954,sku归属!A:B,2,0)</f>
        <v>欧阳博文</v>
      </c>
    </row>
    <row r="6955" spans="1:13" s="59" customFormat="1" customHeight="1">
      <c r="A6955" s="59" t="s">
        <v>18825</v>
      </c>
      <c r="B6955" s="59" t="s">
        <v>18826</v>
      </c>
      <c r="C6955" s="59" t="s">
        <v>12905</v>
      </c>
      <c r="D6955" s="59" t="s">
        <v>6</v>
      </c>
      <c r="F6955" s="59" t="s">
        <v>5</v>
      </c>
      <c r="G6955" s="152" t="str">
        <f>VLOOKUP(D6955,sku归属!A:B,2,0)</f>
        <v>莫美玉</v>
      </c>
    </row>
    <row r="6956" spans="1:13" s="59" customFormat="1" customHeight="1">
      <c r="A6956" s="59" t="s">
        <v>18827</v>
      </c>
      <c r="B6956" s="59" t="s">
        <v>18828</v>
      </c>
      <c r="C6956" s="59" t="s">
        <v>17907</v>
      </c>
      <c r="D6956" s="59">
        <v>806</v>
      </c>
      <c r="F6956" s="59" t="s">
        <v>5</v>
      </c>
      <c r="G6956" s="152" t="str">
        <f>VLOOKUP(D6956,sku归属!A:B,2,0)</f>
        <v>欧阳博文</v>
      </c>
    </row>
    <row r="6957" spans="1:13" s="59" customFormat="1" customHeight="1">
      <c r="A6957" s="59" t="s">
        <v>18829</v>
      </c>
      <c r="B6957" s="59" t="s">
        <v>18830</v>
      </c>
      <c r="C6957" s="59" t="s">
        <v>18831</v>
      </c>
      <c r="D6957" s="59">
        <v>806</v>
      </c>
      <c r="F6957" s="59" t="s">
        <v>5</v>
      </c>
      <c r="G6957" s="152" t="str">
        <f>VLOOKUP(D6957,sku归属!A:B,2,0)</f>
        <v>欧阳博文</v>
      </c>
    </row>
    <row r="6958" spans="1:13" s="59" customFormat="1" customHeight="1">
      <c r="A6958" s="59" t="s">
        <v>18832</v>
      </c>
      <c r="B6958" s="59" t="s">
        <v>18833</v>
      </c>
      <c r="C6958" s="59" t="s">
        <v>16669</v>
      </c>
      <c r="D6958" s="59">
        <v>806</v>
      </c>
      <c r="F6958" s="59" t="s">
        <v>5</v>
      </c>
      <c r="G6958" s="152" t="str">
        <f>VLOOKUP(D6958,sku归属!A:B,2,0)</f>
        <v>欧阳博文</v>
      </c>
    </row>
    <row r="6959" spans="1:13" s="59" customFormat="1" customHeight="1">
      <c r="A6959" s="59" t="s">
        <v>18834</v>
      </c>
      <c r="B6959" s="59" t="s">
        <v>18835</v>
      </c>
      <c r="C6959" s="59" t="s">
        <v>16675</v>
      </c>
      <c r="D6959" s="59">
        <v>806</v>
      </c>
      <c r="F6959" s="59" t="s">
        <v>5</v>
      </c>
      <c r="G6959" s="152" t="str">
        <f>VLOOKUP(D6959,sku归属!A:B,2,0)</f>
        <v>欧阳博文</v>
      </c>
    </row>
    <row r="6960" spans="1:13" s="59" customFormat="1" customHeight="1">
      <c r="A6960" s="59" t="s">
        <v>18836</v>
      </c>
      <c r="B6960" s="59" t="s">
        <v>18837</v>
      </c>
      <c r="C6960" s="59" t="s">
        <v>16672</v>
      </c>
      <c r="D6960" s="59">
        <v>806</v>
      </c>
      <c r="F6960" s="59" t="s">
        <v>5</v>
      </c>
      <c r="G6960" s="152" t="str">
        <f>VLOOKUP(D6960,sku归属!A:B,2,0)</f>
        <v>欧阳博文</v>
      </c>
    </row>
    <row r="6961" spans="1:13" s="59" customFormat="1" customHeight="1">
      <c r="A6961" s="59" t="s">
        <v>18838</v>
      </c>
      <c r="B6961" s="59" t="s">
        <v>18839</v>
      </c>
      <c r="C6961" s="59" t="s">
        <v>18840</v>
      </c>
      <c r="D6961" s="59">
        <v>806</v>
      </c>
      <c r="F6961" s="59" t="s">
        <v>5</v>
      </c>
      <c r="G6961" s="152" t="str">
        <f>VLOOKUP(D6961,sku归属!A:B,2,0)</f>
        <v>欧阳博文</v>
      </c>
    </row>
    <row r="6962" spans="1:13" s="59" customFormat="1" customHeight="1">
      <c r="A6962" s="59" t="s">
        <v>18841</v>
      </c>
      <c r="B6962" s="59" t="s">
        <v>18842</v>
      </c>
      <c r="C6962" s="59" t="s">
        <v>18843</v>
      </c>
      <c r="D6962" s="59">
        <v>806</v>
      </c>
      <c r="F6962" s="59" t="s">
        <v>5</v>
      </c>
      <c r="G6962" s="152" t="str">
        <f>VLOOKUP(D6962,sku归属!A:B,2,0)</f>
        <v>欧阳博文</v>
      </c>
    </row>
    <row r="6963" spans="1:13" s="59" customFormat="1" customHeight="1">
      <c r="A6963" s="59" t="s">
        <v>18844</v>
      </c>
      <c r="B6963" s="59" t="s">
        <v>18845</v>
      </c>
      <c r="C6963" s="59" t="s">
        <v>16567</v>
      </c>
      <c r="D6963" s="59">
        <v>806</v>
      </c>
      <c r="F6963" s="59" t="s">
        <v>5</v>
      </c>
      <c r="G6963" s="152" t="str">
        <f>VLOOKUP(D6963,sku归属!A:B,2,0)</f>
        <v>欧阳博文</v>
      </c>
    </row>
    <row r="6964" spans="1:13" s="59" customFormat="1" customHeight="1">
      <c r="A6964" s="59" t="s">
        <v>18846</v>
      </c>
      <c r="B6964" s="59" t="s">
        <v>18847</v>
      </c>
      <c r="C6964" s="59" t="s">
        <v>16561</v>
      </c>
      <c r="D6964" s="59">
        <v>806</v>
      </c>
      <c r="F6964" s="59" t="s">
        <v>5</v>
      </c>
      <c r="G6964" s="152" t="str">
        <f>VLOOKUP(D6964,sku归属!A:B,2,0)</f>
        <v>欧阳博文</v>
      </c>
    </row>
    <row r="6965" spans="1:13" s="59" customFormat="1" customHeight="1">
      <c r="A6965" s="59" t="s">
        <v>18848</v>
      </c>
      <c r="B6965" s="59" t="s">
        <v>18849</v>
      </c>
      <c r="C6965" s="59" t="s">
        <v>16564</v>
      </c>
      <c r="D6965" s="59">
        <v>806</v>
      </c>
      <c r="F6965" s="59" t="s">
        <v>5</v>
      </c>
      <c r="G6965" s="152" t="str">
        <f>VLOOKUP(D6965,sku归属!A:B,2,0)</f>
        <v>欧阳博文</v>
      </c>
    </row>
    <row r="6966" spans="1:13" s="59" customFormat="1" customHeight="1">
      <c r="A6966" s="59" t="s">
        <v>18850</v>
      </c>
      <c r="B6966" s="59" t="s">
        <v>18851</v>
      </c>
      <c r="C6966" s="59" t="s">
        <v>18852</v>
      </c>
      <c r="D6966" s="59">
        <v>806</v>
      </c>
      <c r="F6966" s="59" t="s">
        <v>5</v>
      </c>
      <c r="G6966" s="152" t="str">
        <f>VLOOKUP(D6966,sku归属!A:B,2,0)</f>
        <v>欧阳博文</v>
      </c>
    </row>
    <row r="6967" spans="1:13" s="59" customFormat="1" customHeight="1">
      <c r="A6967" s="59" t="s">
        <v>18853</v>
      </c>
      <c r="B6967" s="59" t="s">
        <v>18854</v>
      </c>
      <c r="C6967" s="59" t="s">
        <v>18855</v>
      </c>
      <c r="D6967" s="59">
        <v>806</v>
      </c>
      <c r="F6967" s="59" t="s">
        <v>5</v>
      </c>
      <c r="G6967" s="152" t="str">
        <f>VLOOKUP(D6967,sku归属!A:B,2,0)</f>
        <v>欧阳博文</v>
      </c>
    </row>
    <row r="6968" spans="1:13" s="59" customFormat="1" customHeight="1">
      <c r="A6968" s="59" t="s">
        <v>18856</v>
      </c>
      <c r="B6968" s="59" t="s">
        <v>18857</v>
      </c>
      <c r="C6968" s="59" t="s">
        <v>18573</v>
      </c>
      <c r="D6968" s="59">
        <v>806</v>
      </c>
      <c r="F6968" s="59" t="s">
        <v>5</v>
      </c>
      <c r="G6968" s="152" t="str">
        <f>VLOOKUP(D6968,sku归属!A:B,2,0)</f>
        <v>欧阳博文</v>
      </c>
    </row>
    <row r="6969" spans="1:13" s="59" customFormat="1" customHeight="1">
      <c r="A6969" s="59" t="s">
        <v>18858</v>
      </c>
      <c r="B6969" s="59" t="s">
        <v>18859</v>
      </c>
      <c r="C6969" s="59" t="s">
        <v>18567</v>
      </c>
      <c r="D6969" s="59">
        <v>806</v>
      </c>
      <c r="F6969" s="59" t="s">
        <v>5</v>
      </c>
      <c r="G6969" s="152" t="str">
        <f>VLOOKUP(D6969,sku归属!A:B,2,0)</f>
        <v>欧阳博文</v>
      </c>
    </row>
    <row r="6970" spans="1:13" s="59" customFormat="1" customHeight="1">
      <c r="A6970" s="59" t="s">
        <v>18860</v>
      </c>
      <c r="B6970" s="59" t="s">
        <v>18861</v>
      </c>
      <c r="C6970" s="59" t="s">
        <v>18570</v>
      </c>
      <c r="D6970" s="59">
        <v>806</v>
      </c>
      <c r="F6970" s="59" t="s">
        <v>5</v>
      </c>
      <c r="G6970" s="152" t="str">
        <f>VLOOKUP(D6970,sku归属!A:B,2,0)</f>
        <v>欧阳博文</v>
      </c>
    </row>
    <row r="6971" spans="1:13" s="59" customFormat="1" customHeight="1">
      <c r="A6971" s="59" t="s">
        <v>18862</v>
      </c>
      <c r="B6971" s="59" t="s">
        <v>18863</v>
      </c>
      <c r="C6971" s="59" t="s">
        <v>18864</v>
      </c>
      <c r="D6971" s="59">
        <v>806</v>
      </c>
      <c r="F6971" s="59" t="s">
        <v>5</v>
      </c>
      <c r="G6971" s="152" t="str">
        <f>VLOOKUP(D6971,sku归属!A:B,2,0)</f>
        <v>欧阳博文</v>
      </c>
    </row>
    <row r="6972" spans="1:13" s="59" customFormat="1" customHeight="1">
      <c r="A6972" s="59" t="s">
        <v>18865</v>
      </c>
      <c r="B6972" s="59" t="s">
        <v>18866</v>
      </c>
      <c r="C6972" s="59" t="s">
        <v>18867</v>
      </c>
      <c r="D6972" s="59">
        <v>806</v>
      </c>
      <c r="F6972" s="59" t="s">
        <v>5</v>
      </c>
      <c r="G6972" s="152" t="str">
        <f>VLOOKUP(D6972,sku归属!A:B,2,0)</f>
        <v>欧阳博文</v>
      </c>
    </row>
    <row r="6973" spans="1:13" s="59" customFormat="1" customHeight="1">
      <c r="A6973" s="59" t="s">
        <v>18868</v>
      </c>
      <c r="B6973" s="59" t="s">
        <v>18869</v>
      </c>
      <c r="C6973" s="59" t="s">
        <v>18870</v>
      </c>
      <c r="D6973" s="59">
        <v>806</v>
      </c>
      <c r="F6973" s="59" t="s">
        <v>5</v>
      </c>
      <c r="G6973" s="152" t="str">
        <f>VLOOKUP(D6973,sku归属!A:B,2,0)</f>
        <v>欧阳博文</v>
      </c>
    </row>
    <row r="6974" spans="1:13" s="59" customFormat="1" customHeight="1">
      <c r="A6974" s="59" t="s">
        <v>18871</v>
      </c>
      <c r="B6974" s="59" t="s">
        <v>18872</v>
      </c>
      <c r="C6974" s="59" t="s">
        <v>16515</v>
      </c>
      <c r="D6974" s="59">
        <v>806</v>
      </c>
      <c r="F6974" s="59" t="s">
        <v>5</v>
      </c>
      <c r="G6974" s="152" t="str">
        <f>VLOOKUP(D6974,sku归属!A:B,2,0)</f>
        <v>欧阳博文</v>
      </c>
    </row>
    <row r="6975" spans="1:13" s="59" customFormat="1" customHeight="1">
      <c r="A6975" s="59" t="s">
        <v>18873</v>
      </c>
      <c r="B6975" s="59" t="s">
        <v>18874</v>
      </c>
      <c r="C6975" s="59" t="s">
        <v>18226</v>
      </c>
      <c r="D6975" s="59">
        <v>806</v>
      </c>
      <c r="F6975" s="59" t="s">
        <v>5</v>
      </c>
      <c r="G6975" s="152" t="str">
        <f>VLOOKUP(D6975,sku归属!A:B,2,0)</f>
        <v>欧阳博文</v>
      </c>
    </row>
    <row r="6976" spans="1:13" s="59" customFormat="1" customHeight="1">
      <c r="A6976" s="59" t="s">
        <v>18875</v>
      </c>
      <c r="B6976" s="59" t="s">
        <v>18876</v>
      </c>
      <c r="C6976" s="59" t="s">
        <v>16512</v>
      </c>
      <c r="D6976" s="59">
        <v>806</v>
      </c>
      <c r="F6976" s="59" t="s">
        <v>5</v>
      </c>
      <c r="G6976" s="152" t="str">
        <f>VLOOKUP(D6976,sku归属!A:B,2,0)</f>
        <v>欧阳博文</v>
      </c>
    </row>
    <row r="6977" spans="1:13" s="59" customFormat="1" customHeight="1">
      <c r="A6977" s="59" t="s">
        <v>18877</v>
      </c>
      <c r="B6977" s="59" t="s">
        <v>18878</v>
      </c>
      <c r="C6977" s="59" t="s">
        <v>18229</v>
      </c>
      <c r="D6977" s="59">
        <v>806</v>
      </c>
      <c r="F6977" s="59" t="s">
        <v>5</v>
      </c>
      <c r="G6977" s="152" t="str">
        <f>VLOOKUP(D6977,sku归属!A:B,2,0)</f>
        <v>欧阳博文</v>
      </c>
    </row>
    <row r="6978" spans="1:13" s="59" customFormat="1" customHeight="1">
      <c r="A6978" s="59" t="s">
        <v>18879</v>
      </c>
      <c r="B6978" s="59" t="s">
        <v>18880</v>
      </c>
      <c r="C6978" s="59" t="s">
        <v>16518</v>
      </c>
      <c r="D6978" s="59">
        <v>806</v>
      </c>
      <c r="F6978" s="59" t="s">
        <v>5</v>
      </c>
      <c r="G6978" s="152" t="str">
        <f>VLOOKUP(D6978,sku归属!A:B,2,0)</f>
        <v>欧阳博文</v>
      </c>
    </row>
    <row r="6979" spans="1:13" s="59" customFormat="1" customHeight="1">
      <c r="A6979" s="59" t="s">
        <v>18881</v>
      </c>
      <c r="B6979" s="59" t="s">
        <v>18882</v>
      </c>
      <c r="C6979" s="59" t="s">
        <v>18883</v>
      </c>
      <c r="D6979" s="59">
        <v>806</v>
      </c>
      <c r="F6979" s="59" t="s">
        <v>5</v>
      </c>
      <c r="G6979" s="152" t="str">
        <f>VLOOKUP(D6979,sku归属!A:B,2,0)</f>
        <v>欧阳博文</v>
      </c>
    </row>
    <row r="6980" spans="1:13" s="59" customFormat="1" customHeight="1">
      <c r="A6980" s="59" t="s">
        <v>18884</v>
      </c>
      <c r="B6980" s="59" t="s">
        <v>18885</v>
      </c>
      <c r="C6980" s="59" t="s">
        <v>18883</v>
      </c>
      <c r="D6980" s="59">
        <v>806</v>
      </c>
      <c r="F6980" s="59" t="s">
        <v>5</v>
      </c>
      <c r="G6980" s="152" t="str">
        <f>VLOOKUP(D6980,sku归属!A:B,2,0)</f>
        <v>欧阳博文</v>
      </c>
    </row>
    <row r="6981" spans="1:13" s="59" customFormat="1" customHeight="1">
      <c r="A6981" s="59" t="s">
        <v>18886</v>
      </c>
      <c r="B6981" s="59" t="s">
        <v>18887</v>
      </c>
      <c r="C6981" s="59" t="s">
        <v>18883</v>
      </c>
      <c r="D6981" s="59">
        <v>806</v>
      </c>
      <c r="F6981" s="59" t="s">
        <v>5</v>
      </c>
      <c r="G6981" s="152" t="str">
        <f>VLOOKUP(D6981,sku归属!A:B,2,0)</f>
        <v>欧阳博文</v>
      </c>
    </row>
    <row r="6982" spans="1:13" s="59" customFormat="1" customHeight="1">
      <c r="A6982" s="59" t="s">
        <v>18888</v>
      </c>
      <c r="B6982" s="59" t="s">
        <v>18889</v>
      </c>
      <c r="C6982" s="59" t="s">
        <v>18883</v>
      </c>
      <c r="D6982" s="59">
        <v>806</v>
      </c>
      <c r="F6982" s="59" t="s">
        <v>5</v>
      </c>
      <c r="G6982" s="152" t="str">
        <f>VLOOKUP(D6982,sku归属!A:B,2,0)</f>
        <v>欧阳博文</v>
      </c>
    </row>
    <row r="6983" spans="1:13" s="59" customFormat="1" customHeight="1">
      <c r="A6983" s="59" t="s">
        <v>18890</v>
      </c>
      <c r="B6983" s="59" t="s">
        <v>18891</v>
      </c>
      <c r="C6983" s="59" t="s">
        <v>18883</v>
      </c>
      <c r="D6983" s="59">
        <v>806</v>
      </c>
      <c r="F6983" s="59" t="s">
        <v>5</v>
      </c>
      <c r="G6983" s="152" t="str">
        <f>VLOOKUP(D6983,sku归属!A:B,2,0)</f>
        <v>欧阳博文</v>
      </c>
    </row>
    <row r="6984" spans="1:13" s="59" customFormat="1" customHeight="1">
      <c r="A6984" s="59" t="s">
        <v>18892</v>
      </c>
      <c r="B6984" s="59" t="s">
        <v>18893</v>
      </c>
      <c r="C6984" s="59" t="s">
        <v>18894</v>
      </c>
      <c r="D6984" s="59">
        <v>806</v>
      </c>
      <c r="F6984" s="59" t="s">
        <v>5</v>
      </c>
      <c r="G6984" s="152" t="str">
        <f>VLOOKUP(D6984,sku归属!A:B,2,0)</f>
        <v>欧阳博文</v>
      </c>
    </row>
    <row r="6985" spans="1:13" s="59" customFormat="1" customHeight="1">
      <c r="A6985" s="59" t="s">
        <v>18895</v>
      </c>
      <c r="B6985" s="59" t="s">
        <v>18896</v>
      </c>
      <c r="C6985" s="59" t="s">
        <v>18897</v>
      </c>
      <c r="D6985" s="59">
        <v>806</v>
      </c>
      <c r="F6985" s="59" t="s">
        <v>5</v>
      </c>
      <c r="G6985" s="152" t="str">
        <f>VLOOKUP(D6985,sku归属!A:B,2,0)</f>
        <v>欧阳博文</v>
      </c>
    </row>
    <row r="6986" spans="1:13" s="59" customFormat="1" customHeight="1">
      <c r="A6986" s="59" t="s">
        <v>18898</v>
      </c>
      <c r="B6986" s="59" t="s">
        <v>18899</v>
      </c>
      <c r="C6986" s="59" t="s">
        <v>18900</v>
      </c>
      <c r="D6986" s="59">
        <v>806</v>
      </c>
      <c r="F6986" s="59" t="s">
        <v>5</v>
      </c>
      <c r="G6986" s="152" t="str">
        <f>VLOOKUP(D6986,sku归属!A:B,2,0)</f>
        <v>欧阳博文</v>
      </c>
    </row>
    <row r="6987" spans="1:13" s="59" customFormat="1" customHeight="1">
      <c r="A6987" s="59" t="s">
        <v>18901</v>
      </c>
      <c r="B6987" s="59" t="s">
        <v>18902</v>
      </c>
      <c r="C6987" s="59" t="s">
        <v>18903</v>
      </c>
      <c r="D6987" s="59">
        <v>806</v>
      </c>
      <c r="F6987" s="59" t="s">
        <v>5</v>
      </c>
      <c r="G6987" s="152" t="str">
        <f>VLOOKUP(D6987,sku归属!A:B,2,0)</f>
        <v>欧阳博文</v>
      </c>
    </row>
    <row r="6988" spans="1:13" s="59" customFormat="1" customHeight="1">
      <c r="A6988" s="59" t="s">
        <v>18904</v>
      </c>
      <c r="B6988" s="59" t="s">
        <v>18905</v>
      </c>
      <c r="C6988" s="59" t="s">
        <v>18906</v>
      </c>
      <c r="D6988" s="59">
        <v>806</v>
      </c>
      <c r="F6988" s="59" t="s">
        <v>5</v>
      </c>
      <c r="G6988" s="152" t="str">
        <f>VLOOKUP(D6988,sku归属!A:B,2,0)</f>
        <v>欧阳博文</v>
      </c>
    </row>
    <row r="6989" spans="1:13" s="59" customFormat="1" customHeight="1">
      <c r="A6989" s="59" t="s">
        <v>18907</v>
      </c>
      <c r="B6989" s="59" t="s">
        <v>18908</v>
      </c>
      <c r="C6989" s="59" t="s">
        <v>18223</v>
      </c>
      <c r="D6989" s="59">
        <v>806</v>
      </c>
      <c r="F6989" s="59" t="s">
        <v>5</v>
      </c>
      <c r="G6989" s="152" t="str">
        <f>VLOOKUP(D6989,sku归属!A:B,2,0)</f>
        <v>欧阳博文</v>
      </c>
    </row>
    <row r="6990" spans="1:13" s="59" customFormat="1" customHeight="1">
      <c r="A6990" s="59" t="s">
        <v>18909</v>
      </c>
      <c r="B6990" s="59" t="s">
        <v>18910</v>
      </c>
      <c r="C6990" s="59" t="s">
        <v>18911</v>
      </c>
      <c r="D6990" s="59" t="s">
        <v>6</v>
      </c>
      <c r="F6990" s="59" t="s">
        <v>5</v>
      </c>
      <c r="G6990" s="152" t="str">
        <f>VLOOKUP(D6990,sku归属!A:B,2,0)</f>
        <v>莫美玉</v>
      </c>
    </row>
    <row r="6991" spans="1:13" s="59" customFormat="1" customHeight="1">
      <c r="A6991" s="59" t="s">
        <v>18912</v>
      </c>
      <c r="B6991" s="59" t="s">
        <v>18913</v>
      </c>
      <c r="C6991" s="59" t="s">
        <v>18903</v>
      </c>
      <c r="D6991" s="59">
        <v>801</v>
      </c>
      <c r="F6991" s="59" t="s">
        <v>5</v>
      </c>
      <c r="G6991" s="152" t="str">
        <f>VLOOKUP(D6991,sku归属!A:B,2,0)</f>
        <v>丁芳芳</v>
      </c>
    </row>
    <row r="6992" spans="1:13" s="59" customFormat="1" customHeight="1">
      <c r="A6992" s="59" t="s">
        <v>18914</v>
      </c>
      <c r="B6992" s="59" t="s">
        <v>18915</v>
      </c>
      <c r="C6992" s="59" t="s">
        <v>18900</v>
      </c>
      <c r="D6992" s="59">
        <v>801</v>
      </c>
      <c r="F6992" s="59" t="s">
        <v>5</v>
      </c>
      <c r="G6992" s="152" t="str">
        <f>VLOOKUP(D6992,sku归属!A:B,2,0)</f>
        <v>丁芳芳</v>
      </c>
    </row>
    <row r="6993" spans="1:13" s="59" customFormat="1" customHeight="1">
      <c r="A6993" s="59" t="s">
        <v>18916</v>
      </c>
      <c r="B6993" s="59" t="s">
        <v>18917</v>
      </c>
      <c r="C6993" s="59" t="s">
        <v>18918</v>
      </c>
      <c r="D6993" s="59">
        <v>806</v>
      </c>
      <c r="F6993" s="59" t="s">
        <v>5</v>
      </c>
      <c r="G6993" s="152" t="str">
        <f>VLOOKUP(D6993,sku归属!A:B,2,0)</f>
        <v>欧阳博文</v>
      </c>
    </row>
    <row r="6994" spans="1:13" s="59" customFormat="1" customHeight="1">
      <c r="A6994" s="59" t="s">
        <v>18919</v>
      </c>
      <c r="B6994" s="59" t="s">
        <v>18920</v>
      </c>
      <c r="C6994" s="59" t="s">
        <v>18921</v>
      </c>
      <c r="D6994" s="59">
        <v>806</v>
      </c>
      <c r="F6994" s="59" t="s">
        <v>5</v>
      </c>
      <c r="G6994" s="152" t="str">
        <f>VLOOKUP(D6994,sku归属!A:B,2,0)</f>
        <v>欧阳博文</v>
      </c>
    </row>
    <row r="6995" spans="1:13" s="59" customFormat="1" customHeight="1">
      <c r="A6995" s="59" t="s">
        <v>18922</v>
      </c>
      <c r="B6995" s="59" t="s">
        <v>18923</v>
      </c>
      <c r="C6995" s="59" t="s">
        <v>18924</v>
      </c>
      <c r="D6995" s="59">
        <v>806</v>
      </c>
      <c r="F6995" s="59" t="s">
        <v>5</v>
      </c>
      <c r="G6995" s="152" t="str">
        <f>VLOOKUP(D6995,sku归属!A:B,2,0)</f>
        <v>欧阳博文</v>
      </c>
    </row>
    <row r="6996" spans="1:13" s="59" customFormat="1" customHeight="1">
      <c r="A6996" s="59" t="s">
        <v>18925</v>
      </c>
      <c r="B6996" s="59" t="s">
        <v>18926</v>
      </c>
      <c r="C6996" s="59" t="s">
        <v>18927</v>
      </c>
      <c r="D6996" s="59">
        <v>806</v>
      </c>
      <c r="F6996" s="59" t="s">
        <v>5</v>
      </c>
      <c r="G6996" s="152" t="str">
        <f>VLOOKUP(D6996,sku归属!A:B,2,0)</f>
        <v>欧阳博文</v>
      </c>
    </row>
    <row r="6997" spans="1:13" s="59" customFormat="1" customHeight="1">
      <c r="A6997" s="59" t="s">
        <v>18928</v>
      </c>
      <c r="B6997" s="59" t="s">
        <v>18929</v>
      </c>
      <c r="C6997" s="59" t="s">
        <v>16717</v>
      </c>
      <c r="D6997" s="59">
        <v>806</v>
      </c>
      <c r="F6997" s="59" t="s">
        <v>5</v>
      </c>
      <c r="G6997" s="152" t="str">
        <f>VLOOKUP(D6997,sku归属!A:B,2,0)</f>
        <v>欧阳博文</v>
      </c>
    </row>
    <row r="6998" spans="1:13" s="59" customFormat="1" customHeight="1">
      <c r="A6998" s="59" t="s">
        <v>18930</v>
      </c>
      <c r="B6998" s="59" t="s">
        <v>18931</v>
      </c>
      <c r="C6998" s="59" t="s">
        <v>18932</v>
      </c>
      <c r="D6998" s="59">
        <v>806</v>
      </c>
      <c r="F6998" s="59" t="s">
        <v>5</v>
      </c>
      <c r="G6998" s="152" t="str">
        <f>VLOOKUP(D6998,sku归属!A:B,2,0)</f>
        <v>欧阳博文</v>
      </c>
    </row>
    <row r="6999" spans="1:13" s="59" customFormat="1" customHeight="1">
      <c r="A6999" s="59" t="s">
        <v>18933</v>
      </c>
      <c r="B6999" s="59" t="s">
        <v>18934</v>
      </c>
      <c r="C6999" s="59" t="s">
        <v>18935</v>
      </c>
      <c r="D6999" s="59">
        <v>806</v>
      </c>
      <c r="F6999" s="59" t="s">
        <v>5</v>
      </c>
      <c r="G6999" s="152" t="str">
        <f>VLOOKUP(D6999,sku归属!A:B,2,0)</f>
        <v>欧阳博文</v>
      </c>
    </row>
    <row r="7000" spans="1:13" s="59" customFormat="1" customHeight="1">
      <c r="A7000" s="59" t="s">
        <v>18936</v>
      </c>
      <c r="B7000" s="59" t="s">
        <v>18937</v>
      </c>
      <c r="C7000" s="59" t="s">
        <v>18938</v>
      </c>
      <c r="D7000" s="59">
        <v>806</v>
      </c>
      <c r="F7000" s="59" t="s">
        <v>5</v>
      </c>
      <c r="G7000" s="152" t="str">
        <f>VLOOKUP(D7000,sku归属!A:B,2,0)</f>
        <v>欧阳博文</v>
      </c>
    </row>
    <row r="7001" spans="1:13" s="59" customFormat="1" customHeight="1">
      <c r="A7001" s="59" t="s">
        <v>18939</v>
      </c>
      <c r="B7001" s="59" t="s">
        <v>18940</v>
      </c>
      <c r="C7001" s="59" t="s">
        <v>18941</v>
      </c>
      <c r="D7001" s="59">
        <v>806</v>
      </c>
      <c r="F7001" s="59" t="s">
        <v>5</v>
      </c>
      <c r="G7001" s="152" t="str">
        <f>VLOOKUP(D7001,sku归属!A:B,2,0)</f>
        <v>欧阳博文</v>
      </c>
    </row>
    <row r="7002" spans="1:13" s="59" customFormat="1" customHeight="1">
      <c r="A7002" s="59" t="s">
        <v>18942</v>
      </c>
      <c r="B7002" s="59" t="s">
        <v>18943</v>
      </c>
      <c r="C7002" s="59" t="s">
        <v>18944</v>
      </c>
      <c r="D7002" s="59">
        <v>806</v>
      </c>
      <c r="F7002" s="59" t="s">
        <v>5</v>
      </c>
      <c r="G7002" s="152" t="str">
        <f>VLOOKUP(D7002,sku归属!A:B,2,0)</f>
        <v>欧阳博文</v>
      </c>
    </row>
    <row r="7003" spans="1:13" s="59" customFormat="1" customHeight="1">
      <c r="A7003" s="59" t="s">
        <v>18945</v>
      </c>
      <c r="B7003" s="59" t="s">
        <v>18946</v>
      </c>
      <c r="C7003" s="59" t="s">
        <v>18947</v>
      </c>
      <c r="D7003" s="59">
        <v>806</v>
      </c>
      <c r="F7003" s="59" t="s">
        <v>5</v>
      </c>
      <c r="G7003" s="152" t="str">
        <f>VLOOKUP(D7003,sku归属!A:B,2,0)</f>
        <v>欧阳博文</v>
      </c>
    </row>
    <row r="7004" spans="1:13" s="59" customFormat="1" customHeight="1">
      <c r="A7004" s="59" t="s">
        <v>18948</v>
      </c>
      <c r="B7004" s="59" t="s">
        <v>18949</v>
      </c>
      <c r="C7004" s="59" t="s">
        <v>18950</v>
      </c>
      <c r="D7004" s="59">
        <v>806</v>
      </c>
      <c r="F7004" s="59" t="s">
        <v>5</v>
      </c>
      <c r="G7004" s="152" t="str">
        <f>VLOOKUP(D7004,sku归属!A:B,2,0)</f>
        <v>欧阳博文</v>
      </c>
    </row>
    <row r="7005" spans="1:13" s="59" customFormat="1" customHeight="1">
      <c r="A7005" s="59" t="s">
        <v>18951</v>
      </c>
      <c r="B7005" s="59" t="s">
        <v>18952</v>
      </c>
      <c r="C7005" s="59" t="s">
        <v>18953</v>
      </c>
      <c r="D7005" s="59">
        <v>806</v>
      </c>
      <c r="F7005" s="59" t="s">
        <v>5</v>
      </c>
      <c r="G7005" s="152" t="str">
        <f>VLOOKUP(D7005,sku归属!A:B,2,0)</f>
        <v>欧阳博文</v>
      </c>
    </row>
    <row r="7006" spans="1:13" s="59" customFormat="1" customHeight="1">
      <c r="A7006" s="59" t="s">
        <v>18954</v>
      </c>
      <c r="B7006" s="59" t="s">
        <v>18955</v>
      </c>
      <c r="C7006" s="59" t="s">
        <v>18956</v>
      </c>
      <c r="D7006" s="59">
        <v>806</v>
      </c>
      <c r="F7006" s="59" t="s">
        <v>5</v>
      </c>
      <c r="G7006" s="152" t="str">
        <f>VLOOKUP(D7006,sku归属!A:B,2,0)</f>
        <v>欧阳博文</v>
      </c>
    </row>
    <row r="7007" spans="1:13" s="59" customFormat="1" customHeight="1">
      <c r="A7007" s="59" t="s">
        <v>18957</v>
      </c>
      <c r="B7007" s="59" t="s">
        <v>18958</v>
      </c>
      <c r="C7007" s="59" t="s">
        <v>18959</v>
      </c>
      <c r="D7007" s="59">
        <v>806</v>
      </c>
      <c r="F7007" s="59" t="s">
        <v>5</v>
      </c>
      <c r="G7007" s="152" t="str">
        <f>VLOOKUP(D7007,sku归属!A:B,2,0)</f>
        <v>欧阳博文</v>
      </c>
    </row>
    <row r="7008" spans="1:13" s="59" customFormat="1" customHeight="1">
      <c r="A7008" s="59" t="s">
        <v>18960</v>
      </c>
      <c r="B7008" s="59" t="s">
        <v>18961</v>
      </c>
      <c r="C7008" s="59" t="s">
        <v>18962</v>
      </c>
      <c r="D7008" s="59">
        <v>806</v>
      </c>
      <c r="F7008" s="59" t="s">
        <v>5</v>
      </c>
      <c r="G7008" s="152" t="str">
        <f>VLOOKUP(D7008,sku归属!A:B,2,0)</f>
        <v>欧阳博文</v>
      </c>
    </row>
    <row r="7009" spans="1:13" s="59" customFormat="1" customHeight="1">
      <c r="A7009" s="59" t="s">
        <v>18963</v>
      </c>
      <c r="B7009" s="59" t="s">
        <v>18964</v>
      </c>
      <c r="C7009" s="59" t="s">
        <v>18965</v>
      </c>
      <c r="D7009" s="59">
        <v>806</v>
      </c>
      <c r="F7009" s="59" t="s">
        <v>5</v>
      </c>
      <c r="G7009" s="152" t="str">
        <f>VLOOKUP(D7009,sku归属!A:B,2,0)</f>
        <v>欧阳博文</v>
      </c>
    </row>
    <row r="7010" spans="1:13" s="59" customFormat="1" customHeight="1">
      <c r="A7010" s="59" t="s">
        <v>18966</v>
      </c>
      <c r="B7010" s="59" t="s">
        <v>18967</v>
      </c>
      <c r="C7010" s="59" t="s">
        <v>18968</v>
      </c>
      <c r="D7010" s="59">
        <v>806</v>
      </c>
      <c r="F7010" s="59" t="s">
        <v>5</v>
      </c>
      <c r="G7010" s="152" t="str">
        <f>VLOOKUP(D7010,sku归属!A:B,2,0)</f>
        <v>欧阳博文</v>
      </c>
    </row>
    <row r="7011" spans="1:13" s="59" customFormat="1" customHeight="1">
      <c r="A7011" s="59" t="s">
        <v>18969</v>
      </c>
      <c r="B7011" s="59" t="s">
        <v>18970</v>
      </c>
      <c r="C7011" s="59" t="s">
        <v>18971</v>
      </c>
      <c r="D7011" s="59">
        <v>806</v>
      </c>
      <c r="F7011" s="59" t="s">
        <v>5</v>
      </c>
      <c r="G7011" s="152" t="str">
        <f>VLOOKUP(D7011,sku归属!A:B,2,0)</f>
        <v>欧阳博文</v>
      </c>
    </row>
    <row r="7012" spans="1:13" s="59" customFormat="1" customHeight="1">
      <c r="A7012" s="59" t="s">
        <v>18972</v>
      </c>
      <c r="B7012" s="59" t="s">
        <v>18973</v>
      </c>
      <c r="C7012" s="59" t="s">
        <v>18974</v>
      </c>
      <c r="D7012" s="59">
        <v>806</v>
      </c>
      <c r="F7012" s="59" t="s">
        <v>5</v>
      </c>
      <c r="G7012" s="152" t="str">
        <f>VLOOKUP(D7012,sku归属!A:B,2,0)</f>
        <v>欧阳博文</v>
      </c>
    </row>
    <row r="7013" spans="1:13" s="59" customFormat="1" customHeight="1">
      <c r="A7013" s="59" t="s">
        <v>18975</v>
      </c>
      <c r="B7013" s="59" t="s">
        <v>18976</v>
      </c>
      <c r="C7013" s="59" t="s">
        <v>18331</v>
      </c>
      <c r="D7013" s="59" t="s">
        <v>19</v>
      </c>
      <c r="F7013" s="59" t="s">
        <v>5</v>
      </c>
      <c r="G7013" s="152" t="str">
        <f>VLOOKUP(D7013,sku归属!A:B,2,0)</f>
        <v>许梓渝</v>
      </c>
    </row>
    <row r="7014" spans="1:13" s="59" customFormat="1" customHeight="1">
      <c r="A7014" s="59" t="s">
        <v>18977</v>
      </c>
      <c r="B7014" s="59" t="s">
        <v>18978</v>
      </c>
      <c r="C7014" s="59" t="s">
        <v>18979</v>
      </c>
      <c r="D7014" s="59" t="s">
        <v>19</v>
      </c>
      <c r="F7014" s="59" t="s">
        <v>5</v>
      </c>
      <c r="G7014" s="152" t="str">
        <f>VLOOKUP(D7014,sku归属!A:B,2,0)</f>
        <v>许梓渝</v>
      </c>
    </row>
    <row r="7015" spans="1:13" s="59" customFormat="1" customHeight="1">
      <c r="A7015" s="59" t="s">
        <v>18980</v>
      </c>
      <c r="B7015" s="59" t="s">
        <v>18981</v>
      </c>
      <c r="C7015" s="59" t="s">
        <v>18982</v>
      </c>
      <c r="D7015" s="59" t="s">
        <v>19</v>
      </c>
      <c r="F7015" s="59" t="s">
        <v>5</v>
      </c>
      <c r="G7015" s="152" t="str">
        <f>VLOOKUP(D7015,sku归属!A:B,2,0)</f>
        <v>许梓渝</v>
      </c>
    </row>
    <row r="7016" spans="1:13" s="59" customFormat="1" customHeight="1">
      <c r="A7016" s="59" t="s">
        <v>18983</v>
      </c>
      <c r="B7016" s="59" t="s">
        <v>18984</v>
      </c>
      <c r="C7016" s="59" t="s">
        <v>18985</v>
      </c>
      <c r="D7016" s="59" t="s">
        <v>19</v>
      </c>
      <c r="F7016" s="59" t="s">
        <v>5</v>
      </c>
      <c r="G7016" s="152" t="str">
        <f>VLOOKUP(D7016,sku归属!A:B,2,0)</f>
        <v>许梓渝</v>
      </c>
    </row>
    <row r="7017" spans="1:13" s="59" customFormat="1" customHeight="1">
      <c r="A7017" s="59" t="s">
        <v>18986</v>
      </c>
      <c r="B7017" s="59" t="s">
        <v>18987</v>
      </c>
      <c r="C7017" s="59" t="s">
        <v>18988</v>
      </c>
      <c r="D7017" s="59" t="s">
        <v>19</v>
      </c>
      <c r="F7017" s="59" t="s">
        <v>5</v>
      </c>
      <c r="G7017" s="152" t="str">
        <f>VLOOKUP(D7017,sku归属!A:B,2,0)</f>
        <v>许梓渝</v>
      </c>
    </row>
    <row r="7018" spans="1:13" s="59" customFormat="1" customHeight="1">
      <c r="A7018" s="59" t="s">
        <v>18989</v>
      </c>
      <c r="B7018" s="59" t="s">
        <v>18990</v>
      </c>
      <c r="C7018" s="59" t="s">
        <v>18385</v>
      </c>
      <c r="D7018" s="59" t="s">
        <v>19</v>
      </c>
      <c r="F7018" s="59" t="s">
        <v>5</v>
      </c>
      <c r="G7018" s="152" t="str">
        <f>VLOOKUP(D7018,sku归属!A:B,2,0)</f>
        <v>许梓渝</v>
      </c>
    </row>
    <row r="7019" spans="1:13" s="59" customFormat="1" customHeight="1">
      <c r="A7019" s="59" t="s">
        <v>18991</v>
      </c>
      <c r="B7019" s="59" t="s">
        <v>18992</v>
      </c>
      <c r="C7019" s="59" t="s">
        <v>18388</v>
      </c>
      <c r="D7019" s="59" t="s">
        <v>19</v>
      </c>
      <c r="F7019" s="59" t="s">
        <v>5</v>
      </c>
      <c r="G7019" s="152" t="str">
        <f>VLOOKUP(D7019,sku归属!A:B,2,0)</f>
        <v>许梓渝</v>
      </c>
    </row>
    <row r="7020" spans="1:13" s="59" customFormat="1" customHeight="1">
      <c r="A7020" s="59" t="s">
        <v>18993</v>
      </c>
      <c r="B7020" s="59" t="s">
        <v>18994</v>
      </c>
      <c r="C7020" s="59" t="s">
        <v>18894</v>
      </c>
      <c r="D7020" s="59" t="s">
        <v>6</v>
      </c>
      <c r="F7020" s="59" t="s">
        <v>5</v>
      </c>
      <c r="G7020" s="152" t="str">
        <f>VLOOKUP(D7020,sku归属!A:B,2,0)</f>
        <v>莫美玉</v>
      </c>
    </row>
    <row r="7021" spans="1:13" s="59" customFormat="1" customHeight="1">
      <c r="A7021" s="59" t="s">
        <v>18995</v>
      </c>
      <c r="B7021" s="59" t="s">
        <v>18996</v>
      </c>
      <c r="C7021" s="59" t="s">
        <v>18897</v>
      </c>
      <c r="D7021" s="59" t="s">
        <v>6</v>
      </c>
      <c r="F7021" s="59" t="s">
        <v>5</v>
      </c>
      <c r="G7021" s="152" t="str">
        <f>VLOOKUP(D7021,sku归属!A:B,2,0)</f>
        <v>莫美玉</v>
      </c>
    </row>
    <row r="7022" spans="1:13" s="59" customFormat="1" customHeight="1">
      <c r="A7022" s="59" t="s">
        <v>18997</v>
      </c>
      <c r="B7022" s="59" t="s">
        <v>18998</v>
      </c>
      <c r="C7022" s="59" t="s">
        <v>18468</v>
      </c>
      <c r="D7022" s="59" t="s">
        <v>6</v>
      </c>
      <c r="F7022" s="59" t="s">
        <v>5</v>
      </c>
      <c r="G7022" s="152" t="str">
        <f>VLOOKUP(D7022,sku归属!A:B,2,0)</f>
        <v>莫美玉</v>
      </c>
    </row>
    <row r="7023" spans="1:13" s="59" customFormat="1" customHeight="1">
      <c r="A7023" s="59" t="s">
        <v>18999</v>
      </c>
      <c r="B7023" s="59" t="s">
        <v>19000</v>
      </c>
      <c r="C7023" s="59" t="s">
        <v>18465</v>
      </c>
      <c r="D7023" s="59" t="s">
        <v>6</v>
      </c>
      <c r="F7023" s="59" t="s">
        <v>5</v>
      </c>
      <c r="G7023" s="152" t="str">
        <f>VLOOKUP(D7023,sku归属!A:B,2,0)</f>
        <v>莫美玉</v>
      </c>
    </row>
    <row r="7024" spans="1:13" s="59" customFormat="1" customHeight="1">
      <c r="A7024" s="59" t="s">
        <v>19001</v>
      </c>
      <c r="B7024" s="59" t="s">
        <v>19002</v>
      </c>
      <c r="C7024" s="59" t="s">
        <v>19003</v>
      </c>
      <c r="D7024" s="59">
        <v>801</v>
      </c>
      <c r="F7024" s="59" t="s">
        <v>5</v>
      </c>
      <c r="G7024" s="152" t="str">
        <f>VLOOKUP(D7024,sku归属!A:B,2,0)</f>
        <v>丁芳芳</v>
      </c>
    </row>
    <row r="7025" spans="1:13" s="59" customFormat="1" customHeight="1">
      <c r="A7025" s="59" t="s">
        <v>19004</v>
      </c>
      <c r="B7025" s="59" t="s">
        <v>19005</v>
      </c>
      <c r="C7025" s="59" t="s">
        <v>19006</v>
      </c>
      <c r="D7025" s="59" t="s">
        <v>6</v>
      </c>
      <c r="F7025" s="59" t="s">
        <v>5</v>
      </c>
      <c r="G7025" s="152" t="str">
        <f>VLOOKUP(D7025,sku归属!A:B,2,0)</f>
        <v>莫美玉</v>
      </c>
    </row>
    <row r="7026" spans="1:13" s="59" customFormat="1" customHeight="1">
      <c r="A7026" s="59" t="s">
        <v>19007</v>
      </c>
      <c r="B7026" s="59" t="s">
        <v>19008</v>
      </c>
      <c r="C7026" s="59" t="s">
        <v>19009</v>
      </c>
      <c r="D7026" s="59" t="s">
        <v>6</v>
      </c>
      <c r="F7026" s="59" t="s">
        <v>5</v>
      </c>
      <c r="G7026" s="152" t="str">
        <f>VLOOKUP(D7026,sku归属!A:B,2,0)</f>
        <v>莫美玉</v>
      </c>
    </row>
    <row r="7027" spans="1:13" s="59" customFormat="1" customHeight="1">
      <c r="A7027" s="59" t="s">
        <v>19010</v>
      </c>
      <c r="B7027" s="59" t="s">
        <v>19011</v>
      </c>
      <c r="C7027" s="59" t="s">
        <v>19012</v>
      </c>
      <c r="D7027" s="59" t="s">
        <v>6</v>
      </c>
      <c r="F7027" s="59" t="s">
        <v>5</v>
      </c>
      <c r="G7027" s="152" t="str">
        <f>VLOOKUP(D7027,sku归属!A:B,2,0)</f>
        <v>莫美玉</v>
      </c>
    </row>
    <row r="7028" spans="1:13" s="59" customFormat="1" customHeight="1">
      <c r="A7028" s="59" t="s">
        <v>19013</v>
      </c>
      <c r="B7028" s="59" t="s">
        <v>19014</v>
      </c>
      <c r="C7028" s="59" t="s">
        <v>19015</v>
      </c>
      <c r="D7028" s="59" t="s">
        <v>6</v>
      </c>
      <c r="F7028" s="59" t="s">
        <v>5</v>
      </c>
      <c r="G7028" s="152" t="str">
        <f>VLOOKUP(D7028,sku归属!A:B,2,0)</f>
        <v>莫美玉</v>
      </c>
    </row>
    <row r="7029" spans="1:13" s="59" customFormat="1" customHeight="1">
      <c r="A7029" s="59" t="s">
        <v>19016</v>
      </c>
      <c r="B7029" s="59" t="s">
        <v>19017</v>
      </c>
      <c r="C7029" s="59" t="s">
        <v>19018</v>
      </c>
      <c r="D7029" s="59" t="s">
        <v>6</v>
      </c>
      <c r="F7029" s="59" t="s">
        <v>5</v>
      </c>
      <c r="G7029" s="152" t="str">
        <f>VLOOKUP(D7029,sku归属!A:B,2,0)</f>
        <v>莫美玉</v>
      </c>
    </row>
    <row r="7030" spans="1:13" s="59" customFormat="1" customHeight="1">
      <c r="A7030" s="59" t="s">
        <v>19019</v>
      </c>
      <c r="B7030" s="59" t="s">
        <v>19020</v>
      </c>
      <c r="C7030" s="59" t="s">
        <v>19021</v>
      </c>
      <c r="D7030" s="59" t="s">
        <v>6</v>
      </c>
      <c r="F7030" s="59" t="s">
        <v>5</v>
      </c>
      <c r="G7030" s="152" t="str">
        <f>VLOOKUP(D7030,sku归属!A:B,2,0)</f>
        <v>莫美玉</v>
      </c>
    </row>
    <row r="7031" spans="1:13" s="59" customFormat="1" customHeight="1">
      <c r="A7031" s="59" t="s">
        <v>19022</v>
      </c>
      <c r="B7031" s="59" t="s">
        <v>19023</v>
      </c>
      <c r="C7031" s="59" t="s">
        <v>19024</v>
      </c>
      <c r="D7031" s="59" t="s">
        <v>6</v>
      </c>
      <c r="F7031" s="59" t="s">
        <v>5</v>
      </c>
      <c r="G7031" s="152" t="str">
        <f>VLOOKUP(D7031,sku归属!A:B,2,0)</f>
        <v>莫美玉</v>
      </c>
    </row>
    <row r="7032" spans="1:13" s="59" customFormat="1" customHeight="1">
      <c r="A7032" s="59" t="s">
        <v>19025</v>
      </c>
      <c r="B7032" s="59" t="s">
        <v>19026</v>
      </c>
      <c r="C7032" s="59" t="s">
        <v>19027</v>
      </c>
      <c r="D7032" s="59" t="s">
        <v>6</v>
      </c>
      <c r="F7032" s="59" t="s">
        <v>5</v>
      </c>
      <c r="G7032" s="152" t="str">
        <f>VLOOKUP(D7032,sku归属!A:B,2,0)</f>
        <v>莫美玉</v>
      </c>
    </row>
    <row r="7033" spans="1:13" s="59" customFormat="1" customHeight="1">
      <c r="A7033" s="59" t="s">
        <v>19028</v>
      </c>
      <c r="B7033" s="59" t="s">
        <v>19029</v>
      </c>
      <c r="C7033" s="59" t="s">
        <v>3410</v>
      </c>
      <c r="D7033" s="59" t="s">
        <v>6</v>
      </c>
      <c r="F7033" s="59" t="s">
        <v>5</v>
      </c>
      <c r="G7033" s="152" t="str">
        <f>VLOOKUP(D7033,sku归属!A:B,2,0)</f>
        <v>莫美玉</v>
      </c>
    </row>
    <row r="7034" spans="1:13" s="59" customFormat="1" customHeight="1">
      <c r="A7034" s="59" t="s">
        <v>19030</v>
      </c>
      <c r="B7034" s="59" t="s">
        <v>19031</v>
      </c>
      <c r="C7034" s="59" t="s">
        <v>19032</v>
      </c>
      <c r="D7034" s="59">
        <v>801</v>
      </c>
      <c r="F7034" s="59" t="s">
        <v>5</v>
      </c>
      <c r="G7034" s="152" t="str">
        <f>VLOOKUP(D7034,sku归属!A:B,2,0)</f>
        <v>丁芳芳</v>
      </c>
    </row>
    <row r="7035" spans="1:13" s="59" customFormat="1" customHeight="1">
      <c r="A7035" s="59" t="s">
        <v>19033</v>
      </c>
      <c r="B7035" s="59" t="s">
        <v>19034</v>
      </c>
      <c r="C7035" s="59" t="s">
        <v>12521</v>
      </c>
      <c r="D7035" s="59">
        <v>801</v>
      </c>
      <c r="F7035" s="59" t="s">
        <v>5</v>
      </c>
      <c r="G7035" s="152" t="str">
        <f>VLOOKUP(D7035,sku归属!A:B,2,0)</f>
        <v>丁芳芳</v>
      </c>
    </row>
    <row r="7036" spans="1:13" s="59" customFormat="1" customHeight="1">
      <c r="A7036" s="59" t="s">
        <v>19035</v>
      </c>
      <c r="B7036" s="59" t="s">
        <v>19036</v>
      </c>
      <c r="C7036" s="59" t="s">
        <v>12518</v>
      </c>
      <c r="D7036" s="59">
        <v>801</v>
      </c>
      <c r="F7036" s="59" t="s">
        <v>5</v>
      </c>
      <c r="G7036" s="152" t="str">
        <f>VLOOKUP(D7036,sku归属!A:B,2,0)</f>
        <v>丁芳芳</v>
      </c>
    </row>
    <row r="7037" spans="1:13" s="59" customFormat="1" customHeight="1">
      <c r="A7037" s="59" t="s">
        <v>19037</v>
      </c>
      <c r="B7037" s="59" t="s">
        <v>19038</v>
      </c>
      <c r="C7037" s="59" t="s">
        <v>12515</v>
      </c>
      <c r="D7037" s="59">
        <v>801</v>
      </c>
      <c r="F7037" s="59" t="s">
        <v>5</v>
      </c>
      <c r="G7037" s="152" t="str">
        <f>VLOOKUP(D7037,sku归属!A:B,2,0)</f>
        <v>丁芳芳</v>
      </c>
    </row>
    <row r="7038" spans="1:13" s="59" customFormat="1" customHeight="1">
      <c r="A7038" s="59" t="s">
        <v>19039</v>
      </c>
      <c r="B7038" s="59" t="s">
        <v>19040</v>
      </c>
      <c r="C7038" s="59" t="s">
        <v>12524</v>
      </c>
      <c r="D7038" s="59">
        <v>801</v>
      </c>
      <c r="F7038" s="59" t="s">
        <v>5</v>
      </c>
      <c r="G7038" s="152" t="str">
        <f>VLOOKUP(D7038,sku归属!A:B,2,0)</f>
        <v>丁芳芳</v>
      </c>
    </row>
    <row r="7039" spans="1:13" s="59" customFormat="1" customHeight="1">
      <c r="A7039" s="59" t="s">
        <v>19041</v>
      </c>
      <c r="B7039" s="59" t="s">
        <v>19042</v>
      </c>
      <c r="C7039" s="59" t="s">
        <v>12527</v>
      </c>
      <c r="D7039" s="59">
        <v>801</v>
      </c>
      <c r="F7039" s="59" t="s">
        <v>5</v>
      </c>
      <c r="G7039" s="152" t="str">
        <f>VLOOKUP(D7039,sku归属!A:B,2,0)</f>
        <v>丁芳芳</v>
      </c>
    </row>
    <row r="7040" spans="1:13" s="59" customFormat="1" customHeight="1">
      <c r="A7040" s="59" t="s">
        <v>19043</v>
      </c>
      <c r="B7040" s="59" t="s">
        <v>19044</v>
      </c>
      <c r="C7040" s="59" t="s">
        <v>12530</v>
      </c>
      <c r="D7040" s="59">
        <v>801</v>
      </c>
      <c r="F7040" s="59" t="s">
        <v>5</v>
      </c>
      <c r="G7040" s="152" t="str">
        <f>VLOOKUP(D7040,sku归属!A:B,2,0)</f>
        <v>丁芳芳</v>
      </c>
    </row>
    <row r="7041" spans="1:13" s="59" customFormat="1" customHeight="1">
      <c r="A7041" s="59" t="s">
        <v>19045</v>
      </c>
      <c r="B7041" s="59" t="s">
        <v>19046</v>
      </c>
      <c r="C7041" s="59" t="s">
        <v>18911</v>
      </c>
      <c r="D7041" s="59">
        <v>801</v>
      </c>
      <c r="F7041" s="59" t="s">
        <v>5</v>
      </c>
      <c r="G7041" s="152" t="str">
        <f>VLOOKUP(D7041,sku归属!A:B,2,0)</f>
        <v>丁芳芳</v>
      </c>
    </row>
    <row r="7042" spans="1:13" s="59" customFormat="1" customHeight="1">
      <c r="A7042" s="59" t="s">
        <v>19047</v>
      </c>
      <c r="B7042" s="59" t="s">
        <v>19048</v>
      </c>
      <c r="C7042" s="59" t="s">
        <v>18897</v>
      </c>
      <c r="D7042" s="59">
        <v>801</v>
      </c>
      <c r="F7042" s="59" t="s">
        <v>5</v>
      </c>
      <c r="G7042" s="152" t="str">
        <f>VLOOKUP(D7042,sku归属!A:B,2,0)</f>
        <v>丁芳芳</v>
      </c>
    </row>
    <row r="7043" spans="1:13" s="59" customFormat="1" customHeight="1">
      <c r="A7043" s="59" t="s">
        <v>19049</v>
      </c>
      <c r="B7043" s="59" t="s">
        <v>19050</v>
      </c>
      <c r="C7043" s="59" t="s">
        <v>18894</v>
      </c>
      <c r="D7043" s="59">
        <v>801</v>
      </c>
      <c r="F7043" s="59" t="s">
        <v>5</v>
      </c>
      <c r="G7043" s="152" t="str">
        <f>VLOOKUP(D7043,sku归属!A:B,2,0)</f>
        <v>丁芳芳</v>
      </c>
    </row>
    <row r="7044" spans="1:13" s="59" customFormat="1" customHeight="1">
      <c r="A7044" s="59" t="s">
        <v>19051</v>
      </c>
      <c r="B7044" s="59" t="s">
        <v>19052</v>
      </c>
      <c r="C7044" s="59" t="s">
        <v>18465</v>
      </c>
      <c r="D7044" s="59">
        <v>801</v>
      </c>
      <c r="F7044" s="59" t="s">
        <v>5</v>
      </c>
      <c r="G7044" s="152" t="str">
        <f>VLOOKUP(D7044,sku归属!A:B,2,0)</f>
        <v>丁芳芳</v>
      </c>
    </row>
    <row r="7045" spans="1:13" s="59" customFormat="1" customHeight="1">
      <c r="A7045" s="59" t="s">
        <v>19053</v>
      </c>
      <c r="B7045" s="59" t="s">
        <v>19054</v>
      </c>
      <c r="C7045" s="59" t="s">
        <v>18468</v>
      </c>
      <c r="D7045" s="59">
        <v>801</v>
      </c>
      <c r="F7045" s="59" t="s">
        <v>5</v>
      </c>
      <c r="G7045" s="152" t="str">
        <f>VLOOKUP(D7045,sku归属!A:B,2,0)</f>
        <v>丁芳芳</v>
      </c>
    </row>
    <row r="7046" spans="1:13" s="59" customFormat="1" customHeight="1">
      <c r="A7046" s="59" t="s">
        <v>19055</v>
      </c>
      <c r="B7046" s="59" t="s">
        <v>19056</v>
      </c>
      <c r="C7046" s="59" t="s">
        <v>19057</v>
      </c>
      <c r="D7046" s="59">
        <v>801</v>
      </c>
      <c r="F7046" s="59" t="s">
        <v>5</v>
      </c>
      <c r="G7046" s="152" t="str">
        <f>VLOOKUP(D7046,sku归属!A:B,2,0)</f>
        <v>丁芳芳</v>
      </c>
    </row>
    <row r="7047" spans="1:13" s="59" customFormat="1" customHeight="1">
      <c r="A7047" s="59" t="s">
        <v>19058</v>
      </c>
      <c r="B7047" s="59" t="s">
        <v>19059</v>
      </c>
      <c r="C7047" s="59" t="s">
        <v>19060</v>
      </c>
      <c r="D7047" s="59" t="s">
        <v>6</v>
      </c>
      <c r="F7047" s="59" t="s">
        <v>5</v>
      </c>
      <c r="G7047" s="152" t="str">
        <f>VLOOKUP(D7047,sku归属!A:B,2,0)</f>
        <v>莫美玉</v>
      </c>
    </row>
    <row r="7048" spans="1:13" s="59" customFormat="1" customHeight="1">
      <c r="A7048" s="59" t="s">
        <v>19061</v>
      </c>
      <c r="B7048" s="59" t="s">
        <v>19062</v>
      </c>
      <c r="C7048" s="59" t="s">
        <v>19063</v>
      </c>
      <c r="D7048" s="59" t="s">
        <v>6</v>
      </c>
      <c r="F7048" s="59" t="s">
        <v>5</v>
      </c>
      <c r="G7048" s="152" t="str">
        <f>VLOOKUP(D7048,sku归属!A:B,2,0)</f>
        <v>莫美玉</v>
      </c>
    </row>
    <row r="7049" spans="1:13" s="59" customFormat="1" customHeight="1">
      <c r="A7049" s="59" t="s">
        <v>19064</v>
      </c>
      <c r="B7049" s="59" t="s">
        <v>19065</v>
      </c>
      <c r="C7049" s="59" t="s">
        <v>19066</v>
      </c>
      <c r="D7049" s="59" t="s">
        <v>6</v>
      </c>
      <c r="F7049" s="59" t="s">
        <v>5</v>
      </c>
      <c r="G7049" s="152" t="str">
        <f>VLOOKUP(D7049,sku归属!A:B,2,0)</f>
        <v>莫美玉</v>
      </c>
    </row>
    <row r="7050" spans="1:13" s="59" customFormat="1" customHeight="1">
      <c r="A7050" s="59" t="s">
        <v>19067</v>
      </c>
      <c r="B7050" s="59" t="s">
        <v>19068</v>
      </c>
      <c r="C7050" s="59" t="s">
        <v>19069</v>
      </c>
      <c r="D7050" s="59" t="s">
        <v>6</v>
      </c>
      <c r="F7050" s="59" t="s">
        <v>5</v>
      </c>
      <c r="G7050" s="152" t="str">
        <f>VLOOKUP(D7050,sku归属!A:B,2,0)</f>
        <v>莫美玉</v>
      </c>
    </row>
    <row r="7051" spans="1:13" s="59" customFormat="1" customHeight="1">
      <c r="A7051" s="59" t="s">
        <v>19070</v>
      </c>
      <c r="B7051" s="59" t="s">
        <v>19071</v>
      </c>
      <c r="C7051" s="59" t="s">
        <v>19072</v>
      </c>
      <c r="D7051" s="59" t="s">
        <v>6</v>
      </c>
      <c r="F7051" s="59" t="s">
        <v>5</v>
      </c>
      <c r="G7051" s="152" t="str">
        <f>VLOOKUP(D7051,sku归属!A:B,2,0)</f>
        <v>莫美玉</v>
      </c>
    </row>
    <row r="7052" spans="1:13" s="59" customFormat="1" customHeight="1">
      <c r="A7052" s="59" t="s">
        <v>19073</v>
      </c>
      <c r="B7052" s="59" t="s">
        <v>19074</v>
      </c>
      <c r="C7052" s="59" t="s">
        <v>19075</v>
      </c>
      <c r="D7052" s="59" t="s">
        <v>6</v>
      </c>
      <c r="F7052" s="59" t="s">
        <v>5</v>
      </c>
      <c r="G7052" s="152" t="str">
        <f>VLOOKUP(D7052,sku归属!A:B,2,0)</f>
        <v>莫美玉</v>
      </c>
    </row>
    <row r="7053" spans="1:13" s="59" customFormat="1" customHeight="1">
      <c r="A7053" s="59" t="s">
        <v>19076</v>
      </c>
      <c r="B7053" s="59" t="s">
        <v>19077</v>
      </c>
      <c r="C7053" s="59" t="s">
        <v>19078</v>
      </c>
      <c r="D7053" s="59" t="s">
        <v>6</v>
      </c>
      <c r="F7053" s="59" t="s">
        <v>5</v>
      </c>
      <c r="G7053" s="152" t="str">
        <f>VLOOKUP(D7053,sku归属!A:B,2,0)</f>
        <v>莫美玉</v>
      </c>
    </row>
    <row r="7054" spans="1:13" s="59" customFormat="1" customHeight="1">
      <c r="A7054" s="59" t="s">
        <v>19079</v>
      </c>
      <c r="B7054" s="59" t="s">
        <v>19080</v>
      </c>
      <c r="C7054" s="59" t="s">
        <v>19072</v>
      </c>
      <c r="D7054" s="59" t="s">
        <v>6</v>
      </c>
      <c r="F7054" s="59" t="s">
        <v>5</v>
      </c>
      <c r="G7054" s="152" t="str">
        <f>VLOOKUP(D7054,sku归属!A:B,2,0)</f>
        <v>莫美玉</v>
      </c>
    </row>
    <row r="7055" spans="1:13" s="59" customFormat="1" customHeight="1">
      <c r="A7055" s="59" t="s">
        <v>19081</v>
      </c>
      <c r="B7055" s="59" t="s">
        <v>19082</v>
      </c>
      <c r="C7055" s="59" t="s">
        <v>19075</v>
      </c>
      <c r="D7055" s="59" t="s">
        <v>6</v>
      </c>
      <c r="F7055" s="59" t="s">
        <v>5</v>
      </c>
      <c r="G7055" s="152" t="str">
        <f>VLOOKUP(D7055,sku归属!A:B,2,0)</f>
        <v>莫美玉</v>
      </c>
    </row>
    <row r="7056" spans="1:13" s="59" customFormat="1" customHeight="1">
      <c r="A7056" s="59" t="s">
        <v>19083</v>
      </c>
      <c r="B7056" s="59" t="s">
        <v>19084</v>
      </c>
      <c r="C7056" s="59" t="s">
        <v>19078</v>
      </c>
      <c r="D7056" s="59" t="s">
        <v>6</v>
      </c>
      <c r="F7056" s="59" t="s">
        <v>5</v>
      </c>
      <c r="G7056" s="152" t="str">
        <f>VLOOKUP(D7056,sku归属!A:B,2,0)</f>
        <v>莫美玉</v>
      </c>
    </row>
    <row r="7057" spans="1:13" s="59" customFormat="1" customHeight="1">
      <c r="A7057" s="59" t="s">
        <v>19085</v>
      </c>
      <c r="B7057" s="59" t="s">
        <v>19086</v>
      </c>
      <c r="C7057" s="59" t="s">
        <v>17717</v>
      </c>
      <c r="D7057" s="59">
        <v>806</v>
      </c>
      <c r="F7057" s="59" t="s">
        <v>5</v>
      </c>
      <c r="G7057" s="152" t="str">
        <f>VLOOKUP(D7057,sku归属!A:B,2,0)</f>
        <v>欧阳博文</v>
      </c>
    </row>
    <row r="7058" spans="1:13" s="59" customFormat="1" customHeight="1">
      <c r="A7058" s="59" t="s">
        <v>19087</v>
      </c>
      <c r="B7058" s="59" t="s">
        <v>19088</v>
      </c>
      <c r="C7058" s="59" t="s">
        <v>19089</v>
      </c>
      <c r="D7058" s="59">
        <v>806</v>
      </c>
      <c r="F7058" s="59" t="s">
        <v>5</v>
      </c>
      <c r="G7058" s="152" t="str">
        <f>VLOOKUP(D7058,sku归属!A:B,2,0)</f>
        <v>欧阳博文</v>
      </c>
    </row>
    <row r="7059" spans="1:13" s="59" customFormat="1" customHeight="1">
      <c r="A7059" s="59" t="s">
        <v>19090</v>
      </c>
      <c r="B7059" s="59" t="s">
        <v>19091</v>
      </c>
      <c r="C7059" s="59" t="s">
        <v>19092</v>
      </c>
      <c r="D7059" s="59">
        <v>806</v>
      </c>
      <c r="F7059" s="59" t="s">
        <v>5</v>
      </c>
      <c r="G7059" s="152" t="str">
        <f>VLOOKUP(D7059,sku归属!A:B,2,0)</f>
        <v>欧阳博文</v>
      </c>
    </row>
    <row r="7060" spans="1:13" s="59" customFormat="1" customHeight="1">
      <c r="A7060" s="59" t="s">
        <v>19093</v>
      </c>
      <c r="B7060" s="59" t="s">
        <v>19094</v>
      </c>
      <c r="C7060" s="59" t="s">
        <v>19095</v>
      </c>
      <c r="D7060" s="59">
        <v>806</v>
      </c>
      <c r="F7060" s="59" t="s">
        <v>5</v>
      </c>
      <c r="G7060" s="152" t="str">
        <f>VLOOKUP(D7060,sku归属!A:B,2,0)</f>
        <v>欧阳博文</v>
      </c>
    </row>
    <row r="7061" spans="1:13" s="59" customFormat="1" customHeight="1">
      <c r="A7061" s="59" t="s">
        <v>19096</v>
      </c>
      <c r="B7061" s="59" t="s">
        <v>19097</v>
      </c>
      <c r="C7061" s="59" t="s">
        <v>19098</v>
      </c>
      <c r="D7061" s="59">
        <v>806</v>
      </c>
      <c r="F7061" s="59" t="s">
        <v>5</v>
      </c>
      <c r="G7061" s="152" t="str">
        <f>VLOOKUP(D7061,sku归属!A:B,2,0)</f>
        <v>欧阳博文</v>
      </c>
    </row>
    <row r="7062" spans="1:13" s="59" customFormat="1" customHeight="1">
      <c r="A7062" s="59" t="s">
        <v>19099</v>
      </c>
      <c r="B7062" s="59" t="s">
        <v>19100</v>
      </c>
      <c r="C7062" s="59" t="s">
        <v>19101</v>
      </c>
      <c r="D7062" s="59">
        <v>806</v>
      </c>
      <c r="F7062" s="59" t="s">
        <v>5</v>
      </c>
      <c r="G7062" s="152" t="str">
        <f>VLOOKUP(D7062,sku归属!A:B,2,0)</f>
        <v>欧阳博文</v>
      </c>
    </row>
    <row r="7063" spans="1:13" s="59" customFormat="1" customHeight="1">
      <c r="A7063" s="59" t="s">
        <v>19102</v>
      </c>
      <c r="B7063" s="59" t="s">
        <v>19103</v>
      </c>
      <c r="C7063" s="59" t="s">
        <v>19104</v>
      </c>
      <c r="D7063" s="59">
        <v>806</v>
      </c>
      <c r="F7063" s="59" t="s">
        <v>5</v>
      </c>
      <c r="G7063" s="152" t="str">
        <f>VLOOKUP(D7063,sku归属!A:B,2,0)</f>
        <v>欧阳博文</v>
      </c>
    </row>
    <row r="7064" spans="1:13" s="59" customFormat="1" customHeight="1">
      <c r="A7064" s="59" t="s">
        <v>19105</v>
      </c>
      <c r="B7064" s="59" t="s">
        <v>19106</v>
      </c>
      <c r="C7064" s="59" t="s">
        <v>19107</v>
      </c>
      <c r="D7064" s="59">
        <v>806</v>
      </c>
      <c r="F7064" s="59" t="s">
        <v>5</v>
      </c>
      <c r="G7064" s="152" t="str">
        <f>VLOOKUP(D7064,sku归属!A:B,2,0)</f>
        <v>欧阳博文</v>
      </c>
    </row>
    <row r="7065" spans="1:13" s="59" customFormat="1" customHeight="1">
      <c r="A7065" s="59" t="s">
        <v>19108</v>
      </c>
      <c r="B7065" s="59" t="s">
        <v>19109</v>
      </c>
      <c r="C7065" s="59" t="s">
        <v>19110</v>
      </c>
      <c r="D7065" s="59">
        <v>806</v>
      </c>
      <c r="F7065" s="59" t="s">
        <v>5</v>
      </c>
      <c r="G7065" s="152" t="str">
        <f>VLOOKUP(D7065,sku归属!A:B,2,0)</f>
        <v>欧阳博文</v>
      </c>
    </row>
    <row r="7066" spans="1:13" s="59" customFormat="1" customHeight="1">
      <c r="A7066" s="59" t="s">
        <v>19111</v>
      </c>
      <c r="B7066" s="59" t="s">
        <v>19112</v>
      </c>
      <c r="C7066" s="59" t="s">
        <v>19113</v>
      </c>
      <c r="D7066" s="59">
        <v>806</v>
      </c>
      <c r="F7066" s="59" t="s">
        <v>5</v>
      </c>
      <c r="G7066" s="152" t="str">
        <f>VLOOKUP(D7066,sku归属!A:B,2,0)</f>
        <v>欧阳博文</v>
      </c>
    </row>
    <row r="7067" spans="1:13" s="59" customFormat="1" customHeight="1">
      <c r="A7067" s="59" t="s">
        <v>19114</v>
      </c>
      <c r="B7067" s="59" t="s">
        <v>19115</v>
      </c>
      <c r="C7067" s="59" t="s">
        <v>19116</v>
      </c>
      <c r="D7067" s="59">
        <v>806</v>
      </c>
      <c r="F7067" s="59" t="s">
        <v>5</v>
      </c>
      <c r="G7067" s="152" t="str">
        <f>VLOOKUP(D7067,sku归属!A:B,2,0)</f>
        <v>欧阳博文</v>
      </c>
    </row>
    <row r="7068" spans="1:13" s="59" customFormat="1" customHeight="1">
      <c r="A7068" s="59" t="s">
        <v>19117</v>
      </c>
      <c r="B7068" s="59" t="s">
        <v>19118</v>
      </c>
      <c r="C7068" s="59" t="s">
        <v>19119</v>
      </c>
      <c r="D7068" s="59">
        <v>806</v>
      </c>
      <c r="F7068" s="59" t="s">
        <v>5</v>
      </c>
      <c r="G7068" s="152" t="str">
        <f>VLOOKUP(D7068,sku归属!A:B,2,0)</f>
        <v>欧阳博文</v>
      </c>
    </row>
    <row r="7069" spans="1:13" s="59" customFormat="1" customHeight="1">
      <c r="A7069" s="59" t="s">
        <v>19120</v>
      </c>
      <c r="B7069" s="59" t="s">
        <v>19121</v>
      </c>
      <c r="C7069" s="59" t="s">
        <v>19122</v>
      </c>
      <c r="D7069" s="59">
        <v>806</v>
      </c>
      <c r="F7069" s="59" t="s">
        <v>5</v>
      </c>
      <c r="G7069" s="152" t="str">
        <f>VLOOKUP(D7069,sku归属!A:B,2,0)</f>
        <v>欧阳博文</v>
      </c>
    </row>
    <row r="7070" spans="1:13" s="59" customFormat="1" customHeight="1">
      <c r="A7070" s="59" t="s">
        <v>19123</v>
      </c>
      <c r="B7070" s="59" t="s">
        <v>19124</v>
      </c>
      <c r="C7070" s="59" t="s">
        <v>19125</v>
      </c>
      <c r="D7070" s="59">
        <v>806</v>
      </c>
      <c r="F7070" s="59" t="s">
        <v>5</v>
      </c>
      <c r="G7070" s="152" t="str">
        <f>VLOOKUP(D7070,sku归属!A:B,2,0)</f>
        <v>欧阳博文</v>
      </c>
    </row>
    <row r="7071" spans="1:13" s="59" customFormat="1" customHeight="1">
      <c r="A7071" s="59" t="s">
        <v>19126</v>
      </c>
      <c r="B7071" s="59" t="s">
        <v>19127</v>
      </c>
      <c r="C7071" s="59" t="s">
        <v>19128</v>
      </c>
      <c r="D7071" s="59">
        <v>806</v>
      </c>
      <c r="F7071" s="59" t="s">
        <v>5</v>
      </c>
      <c r="G7071" s="152" t="str">
        <f>VLOOKUP(D7071,sku归属!A:B,2,0)</f>
        <v>欧阳博文</v>
      </c>
    </row>
    <row r="7072" spans="1:13" s="59" customFormat="1" customHeight="1">
      <c r="A7072" s="59" t="s">
        <v>19129</v>
      </c>
      <c r="B7072" s="59" t="s">
        <v>19130</v>
      </c>
      <c r="C7072" s="59" t="s">
        <v>19131</v>
      </c>
      <c r="D7072" s="59">
        <v>806</v>
      </c>
      <c r="F7072" s="59" t="s">
        <v>5</v>
      </c>
      <c r="G7072" s="152" t="str">
        <f>VLOOKUP(D7072,sku归属!A:B,2,0)</f>
        <v>欧阳博文</v>
      </c>
    </row>
    <row r="7073" spans="1:13" s="59" customFormat="1" customHeight="1">
      <c r="A7073" s="59" t="s">
        <v>19132</v>
      </c>
      <c r="B7073" s="59" t="s">
        <v>19133</v>
      </c>
      <c r="C7073" s="59" t="s">
        <v>19134</v>
      </c>
      <c r="D7073" s="59">
        <v>806</v>
      </c>
      <c r="F7073" s="59" t="s">
        <v>5</v>
      </c>
      <c r="G7073" s="152" t="str">
        <f>VLOOKUP(D7073,sku归属!A:B,2,0)</f>
        <v>欧阳博文</v>
      </c>
    </row>
    <row r="7074" spans="1:13" s="59" customFormat="1" customHeight="1">
      <c r="A7074" s="59" t="s">
        <v>19135</v>
      </c>
      <c r="B7074" s="59" t="s">
        <v>19136</v>
      </c>
      <c r="C7074" s="59" t="s">
        <v>19137</v>
      </c>
      <c r="D7074" s="59">
        <v>806</v>
      </c>
      <c r="F7074" s="59" t="s">
        <v>5</v>
      </c>
      <c r="G7074" s="152" t="str">
        <f>VLOOKUP(D7074,sku归属!A:B,2,0)</f>
        <v>欧阳博文</v>
      </c>
    </row>
    <row r="7075" spans="1:13" s="59" customFormat="1" customHeight="1">
      <c r="A7075" s="59" t="s">
        <v>19138</v>
      </c>
      <c r="B7075" s="59" t="s">
        <v>19139</v>
      </c>
      <c r="C7075" s="59" t="s">
        <v>19140</v>
      </c>
      <c r="D7075" s="59">
        <v>806</v>
      </c>
      <c r="F7075" s="59" t="s">
        <v>5</v>
      </c>
      <c r="G7075" s="152" t="str">
        <f>VLOOKUP(D7075,sku归属!A:B,2,0)</f>
        <v>欧阳博文</v>
      </c>
    </row>
    <row r="7076" spans="1:13" s="59" customFormat="1" customHeight="1">
      <c r="A7076" s="59" t="s">
        <v>19141</v>
      </c>
      <c r="B7076" s="59" t="s">
        <v>19142</v>
      </c>
      <c r="C7076" s="59" t="s">
        <v>19143</v>
      </c>
      <c r="D7076" s="59">
        <v>806</v>
      </c>
      <c r="F7076" s="59" t="s">
        <v>5</v>
      </c>
      <c r="G7076" s="152" t="str">
        <f>VLOOKUP(D7076,sku归属!A:B,2,0)</f>
        <v>欧阳博文</v>
      </c>
    </row>
    <row r="7077" spans="1:13" s="59" customFormat="1" customHeight="1">
      <c r="A7077" s="59" t="s">
        <v>19144</v>
      </c>
      <c r="B7077" s="59" t="s">
        <v>19145</v>
      </c>
      <c r="C7077" s="59" t="s">
        <v>19146</v>
      </c>
      <c r="D7077" s="59">
        <v>806</v>
      </c>
      <c r="F7077" s="59" t="s">
        <v>5</v>
      </c>
      <c r="G7077" s="152" t="str">
        <f>VLOOKUP(D7077,sku归属!A:B,2,0)</f>
        <v>欧阳博文</v>
      </c>
    </row>
    <row r="7078" spans="1:13" s="59" customFormat="1" customHeight="1">
      <c r="A7078" s="59" t="s">
        <v>19147</v>
      </c>
      <c r="B7078" s="59" t="s">
        <v>19148</v>
      </c>
      <c r="C7078" s="59" t="s">
        <v>19149</v>
      </c>
      <c r="D7078" s="59">
        <v>806</v>
      </c>
      <c r="F7078" s="59" t="s">
        <v>5</v>
      </c>
      <c r="G7078" s="152" t="str">
        <f>VLOOKUP(D7078,sku归属!A:B,2,0)</f>
        <v>欧阳博文</v>
      </c>
    </row>
    <row r="7079" spans="1:13" s="59" customFormat="1" customHeight="1">
      <c r="A7079" s="59" t="s">
        <v>19150</v>
      </c>
      <c r="B7079" s="59" t="s">
        <v>19151</v>
      </c>
      <c r="C7079" s="59" t="s">
        <v>19152</v>
      </c>
      <c r="D7079" s="59">
        <v>806</v>
      </c>
      <c r="F7079" s="59" t="s">
        <v>5</v>
      </c>
      <c r="G7079" s="152" t="str">
        <f>VLOOKUP(D7079,sku归属!A:B,2,0)</f>
        <v>欧阳博文</v>
      </c>
    </row>
    <row r="7080" spans="1:13" s="59" customFormat="1" customHeight="1">
      <c r="A7080" s="59" t="s">
        <v>19153</v>
      </c>
      <c r="B7080" s="59" t="s">
        <v>19154</v>
      </c>
      <c r="C7080" s="59" t="s">
        <v>19155</v>
      </c>
      <c r="D7080" s="59">
        <v>806</v>
      </c>
      <c r="F7080" s="59" t="s">
        <v>5</v>
      </c>
      <c r="G7080" s="152" t="str">
        <f>VLOOKUP(D7080,sku归属!A:B,2,0)</f>
        <v>欧阳博文</v>
      </c>
    </row>
    <row r="7081" spans="1:13" s="59" customFormat="1" customHeight="1">
      <c r="A7081" s="59" t="s">
        <v>19156</v>
      </c>
      <c r="B7081" s="59" t="s">
        <v>19157</v>
      </c>
      <c r="C7081" s="59" t="s">
        <v>18646</v>
      </c>
      <c r="D7081" s="59" t="s">
        <v>19</v>
      </c>
      <c r="F7081" s="59" t="s">
        <v>5</v>
      </c>
      <c r="G7081" s="152" t="str">
        <f>VLOOKUP(D7081,sku归属!A:B,2,0)</f>
        <v>许梓渝</v>
      </c>
    </row>
    <row r="7082" spans="1:13" s="59" customFormat="1" customHeight="1">
      <c r="A7082" s="59" t="s">
        <v>19158</v>
      </c>
      <c r="B7082" s="59" t="s">
        <v>19159</v>
      </c>
      <c r="C7082" s="59" t="s">
        <v>18643</v>
      </c>
      <c r="D7082" s="59" t="s">
        <v>19</v>
      </c>
      <c r="F7082" s="59" t="s">
        <v>5</v>
      </c>
      <c r="G7082" s="152" t="str">
        <f>VLOOKUP(D7082,sku归属!A:B,2,0)</f>
        <v>许梓渝</v>
      </c>
    </row>
    <row r="7083" spans="1:13" s="59" customFormat="1" customHeight="1">
      <c r="A7083" s="59" t="s">
        <v>19160</v>
      </c>
      <c r="B7083" s="59" t="s">
        <v>19161</v>
      </c>
      <c r="C7083" s="59" t="s">
        <v>19162</v>
      </c>
      <c r="D7083" s="59">
        <v>801</v>
      </c>
      <c r="F7083" s="59" t="s">
        <v>5</v>
      </c>
      <c r="G7083" s="152" t="str">
        <f>VLOOKUP(D7083,sku归属!A:B,2,0)</f>
        <v>丁芳芳</v>
      </c>
    </row>
    <row r="7084" spans="1:13" s="59" customFormat="1" customHeight="1">
      <c r="A7084" s="59" t="s">
        <v>19163</v>
      </c>
      <c r="B7084" s="59" t="s">
        <v>19164</v>
      </c>
      <c r="C7084" s="59" t="s">
        <v>19165</v>
      </c>
      <c r="D7084" s="59">
        <v>801</v>
      </c>
      <c r="F7084" s="59" t="s">
        <v>5</v>
      </c>
      <c r="G7084" s="152" t="str">
        <f>VLOOKUP(D7084,sku归属!A:B,2,0)</f>
        <v>丁芳芳</v>
      </c>
    </row>
    <row r="7085" spans="1:13" s="59" customFormat="1" customHeight="1">
      <c r="A7085" s="59" t="s">
        <v>19166</v>
      </c>
      <c r="B7085" s="59" t="s">
        <v>19167</v>
      </c>
      <c r="C7085" s="59" t="s">
        <v>19168</v>
      </c>
      <c r="D7085" s="59">
        <v>801</v>
      </c>
      <c r="F7085" s="59" t="s">
        <v>5</v>
      </c>
      <c r="G7085" s="152" t="str">
        <f>VLOOKUP(D7085,sku归属!A:B,2,0)</f>
        <v>丁芳芳</v>
      </c>
    </row>
    <row r="7086" spans="1:13" s="59" customFormat="1" customHeight="1">
      <c r="A7086" s="59" t="s">
        <v>19169</v>
      </c>
      <c r="B7086" s="59" t="s">
        <v>19170</v>
      </c>
      <c r="C7086" s="59" t="s">
        <v>19171</v>
      </c>
      <c r="D7086" s="59">
        <v>801</v>
      </c>
      <c r="F7086" s="59" t="s">
        <v>5</v>
      </c>
      <c r="G7086" s="152" t="str">
        <f>VLOOKUP(D7086,sku归属!A:B,2,0)</f>
        <v>丁芳芳</v>
      </c>
    </row>
    <row r="7087" spans="1:13" s="59" customFormat="1" customHeight="1">
      <c r="A7087" s="59" t="s">
        <v>19172</v>
      </c>
      <c r="B7087" s="59" t="s">
        <v>19173</v>
      </c>
      <c r="C7087" s="59" t="s">
        <v>19174</v>
      </c>
      <c r="D7087" s="59">
        <v>801</v>
      </c>
      <c r="F7087" s="59" t="s">
        <v>5</v>
      </c>
      <c r="G7087" s="152" t="str">
        <f>VLOOKUP(D7087,sku归属!A:B,2,0)</f>
        <v>丁芳芳</v>
      </c>
    </row>
    <row r="7088" spans="1:13" s="59" customFormat="1" customHeight="1">
      <c r="A7088" s="59" t="s">
        <v>19175</v>
      </c>
      <c r="B7088" s="59" t="s">
        <v>19176</v>
      </c>
      <c r="C7088" s="59" t="s">
        <v>19177</v>
      </c>
      <c r="D7088" s="59">
        <v>801</v>
      </c>
      <c r="F7088" s="59" t="s">
        <v>5</v>
      </c>
      <c r="G7088" s="152" t="str">
        <f>VLOOKUP(D7088,sku归属!A:B,2,0)</f>
        <v>丁芳芳</v>
      </c>
    </row>
    <row r="7089" spans="1:13" s="59" customFormat="1" customHeight="1">
      <c r="A7089" s="59" t="s">
        <v>19178</v>
      </c>
      <c r="B7089" s="59" t="s">
        <v>19179</v>
      </c>
      <c r="C7089" s="59" t="s">
        <v>19180</v>
      </c>
      <c r="D7089" s="59">
        <v>801</v>
      </c>
      <c r="F7089" s="59" t="s">
        <v>5</v>
      </c>
      <c r="G7089" s="152" t="str">
        <f>VLOOKUP(D7089,sku归属!A:B,2,0)</f>
        <v>丁芳芳</v>
      </c>
    </row>
    <row r="7090" spans="1:13" s="59" customFormat="1" customHeight="1">
      <c r="A7090" s="59" t="s">
        <v>19181</v>
      </c>
      <c r="B7090" s="59" t="s">
        <v>19182</v>
      </c>
      <c r="C7090" s="59" t="s">
        <v>50963</v>
      </c>
      <c r="D7090" s="59">
        <v>801</v>
      </c>
      <c r="F7090" s="59" t="s">
        <v>5</v>
      </c>
      <c r="G7090" s="152" t="str">
        <f>VLOOKUP(D7090,sku归属!A:B,2,0)</f>
        <v>丁芳芳</v>
      </c>
    </row>
    <row r="7091" spans="1:13" s="59" customFormat="1" customHeight="1">
      <c r="A7091" s="59" t="s">
        <v>19184</v>
      </c>
      <c r="B7091" s="59" t="s">
        <v>19185</v>
      </c>
      <c r="C7091" s="59" t="s">
        <v>19146</v>
      </c>
      <c r="D7091" s="59">
        <v>801</v>
      </c>
      <c r="F7091" s="59" t="s">
        <v>5</v>
      </c>
      <c r="G7091" s="152" t="str">
        <f>VLOOKUP(D7091,sku归属!A:B,2,0)</f>
        <v>丁芳芳</v>
      </c>
    </row>
    <row r="7092" spans="1:13" s="59" customFormat="1" customHeight="1">
      <c r="A7092" s="59" t="s">
        <v>19186</v>
      </c>
      <c r="B7092" s="59" t="s">
        <v>19187</v>
      </c>
      <c r="C7092" s="59" t="s">
        <v>19152</v>
      </c>
      <c r="D7092" s="59">
        <v>801</v>
      </c>
      <c r="F7092" s="59" t="s">
        <v>5</v>
      </c>
      <c r="G7092" s="152" t="str">
        <f>VLOOKUP(D7092,sku归属!A:B,2,0)</f>
        <v>丁芳芳</v>
      </c>
    </row>
    <row r="7093" spans="1:13" s="59" customFormat="1" customHeight="1">
      <c r="A7093" s="59" t="s">
        <v>19188</v>
      </c>
      <c r="B7093" s="59" t="s">
        <v>19189</v>
      </c>
      <c r="C7093" s="59" t="s">
        <v>19149</v>
      </c>
      <c r="D7093" s="59">
        <v>801</v>
      </c>
      <c r="F7093" s="59" t="s">
        <v>5</v>
      </c>
      <c r="G7093" s="152" t="str">
        <f>VLOOKUP(D7093,sku归属!A:B,2,0)</f>
        <v>丁芳芳</v>
      </c>
    </row>
    <row r="7094" spans="1:13" s="59" customFormat="1" customHeight="1">
      <c r="A7094" s="59" t="s">
        <v>19190</v>
      </c>
      <c r="B7094" s="59" t="s">
        <v>19191</v>
      </c>
      <c r="C7094" s="59" t="s">
        <v>19155</v>
      </c>
      <c r="D7094" s="59">
        <v>801</v>
      </c>
      <c r="F7094" s="59" t="s">
        <v>5</v>
      </c>
      <c r="G7094" s="152" t="str">
        <f>VLOOKUP(D7094,sku归属!A:B,2,0)</f>
        <v>丁芳芳</v>
      </c>
    </row>
    <row r="7095" spans="1:13" s="59" customFormat="1" customHeight="1">
      <c r="A7095" s="59" t="s">
        <v>19192</v>
      </c>
      <c r="B7095" s="59" t="s">
        <v>19193</v>
      </c>
      <c r="C7095" s="59" t="s">
        <v>15453</v>
      </c>
      <c r="D7095" s="59">
        <v>801</v>
      </c>
      <c r="F7095" s="59" t="s">
        <v>5</v>
      </c>
      <c r="G7095" s="152" t="str">
        <f>VLOOKUP(D7095,sku归属!A:B,2,0)</f>
        <v>丁芳芳</v>
      </c>
    </row>
    <row r="7096" spans="1:13" s="59" customFormat="1" customHeight="1">
      <c r="A7096" s="59" t="s">
        <v>19194</v>
      </c>
      <c r="B7096" s="59" t="s">
        <v>19195</v>
      </c>
      <c r="C7096" s="59" t="s">
        <v>19196</v>
      </c>
      <c r="D7096" s="59">
        <v>801</v>
      </c>
      <c r="F7096" s="59" t="s">
        <v>5</v>
      </c>
      <c r="G7096" s="152" t="str">
        <f>VLOOKUP(D7096,sku归属!A:B,2,0)</f>
        <v>丁芳芳</v>
      </c>
    </row>
    <row r="7097" spans="1:13" s="59" customFormat="1" customHeight="1">
      <c r="A7097" s="59" t="s">
        <v>19197</v>
      </c>
      <c r="B7097" s="59" t="s">
        <v>19198</v>
      </c>
      <c r="C7097" s="59" t="s">
        <v>19199</v>
      </c>
      <c r="D7097" s="59">
        <v>801</v>
      </c>
      <c r="F7097" s="59" t="s">
        <v>5</v>
      </c>
      <c r="G7097" s="152" t="str">
        <f>VLOOKUP(D7097,sku归属!A:B,2,0)</f>
        <v>丁芳芳</v>
      </c>
    </row>
    <row r="7098" spans="1:13" s="59" customFormat="1" customHeight="1">
      <c r="A7098" s="59" t="s">
        <v>19200</v>
      </c>
      <c r="B7098" s="59" t="s">
        <v>19201</v>
      </c>
      <c r="C7098" s="59" t="s">
        <v>19202</v>
      </c>
      <c r="D7098" s="59">
        <v>801</v>
      </c>
      <c r="F7098" s="59" t="s">
        <v>5</v>
      </c>
      <c r="G7098" s="152" t="str">
        <f>VLOOKUP(D7098,sku归属!A:B,2,0)</f>
        <v>丁芳芳</v>
      </c>
    </row>
    <row r="7099" spans="1:13" s="59" customFormat="1" customHeight="1">
      <c r="A7099" s="59" t="s">
        <v>19203</v>
      </c>
      <c r="B7099" s="59" t="s">
        <v>19204</v>
      </c>
      <c r="C7099" s="59" t="s">
        <v>19205</v>
      </c>
      <c r="D7099" s="59">
        <v>801</v>
      </c>
      <c r="F7099" s="59" t="s">
        <v>5</v>
      </c>
      <c r="G7099" s="152" t="str">
        <f>VLOOKUP(D7099,sku归属!A:B,2,0)</f>
        <v>丁芳芳</v>
      </c>
    </row>
    <row r="7100" spans="1:13" s="59" customFormat="1" customHeight="1">
      <c r="A7100" s="59" t="s">
        <v>19206</v>
      </c>
      <c r="B7100" s="59" t="s">
        <v>19207</v>
      </c>
      <c r="C7100" s="59" t="s">
        <v>19208</v>
      </c>
      <c r="D7100" s="59">
        <v>801</v>
      </c>
      <c r="F7100" s="59" t="s">
        <v>5</v>
      </c>
      <c r="G7100" s="152" t="str">
        <f>VLOOKUP(D7100,sku归属!A:B,2,0)</f>
        <v>丁芳芳</v>
      </c>
    </row>
    <row r="7101" spans="1:13" s="59" customFormat="1" customHeight="1">
      <c r="A7101" s="59" t="s">
        <v>19209</v>
      </c>
      <c r="B7101" s="59" t="s">
        <v>19210</v>
      </c>
      <c r="C7101" s="59" t="s">
        <v>18840</v>
      </c>
      <c r="D7101" s="59">
        <v>806</v>
      </c>
      <c r="F7101" s="59" t="s">
        <v>5</v>
      </c>
      <c r="G7101" s="152" t="str">
        <f>VLOOKUP(D7101,sku归属!A:B,2,0)</f>
        <v>欧阳博文</v>
      </c>
    </row>
    <row r="7102" spans="1:13" s="59" customFormat="1" customHeight="1">
      <c r="A7102" s="59" t="s">
        <v>19211</v>
      </c>
      <c r="B7102" s="59" t="s">
        <v>19212</v>
      </c>
      <c r="C7102" s="59" t="s">
        <v>16564</v>
      </c>
      <c r="D7102" s="59">
        <v>806</v>
      </c>
      <c r="F7102" s="59" t="s">
        <v>5</v>
      </c>
      <c r="G7102" s="152" t="str">
        <f>VLOOKUP(D7102,sku归属!A:B,2,0)</f>
        <v>欧阳博文</v>
      </c>
    </row>
    <row r="7103" spans="1:13" s="59" customFormat="1" customHeight="1">
      <c r="A7103" s="59" t="s">
        <v>19213</v>
      </c>
      <c r="B7103" s="59" t="s">
        <v>19214</v>
      </c>
      <c r="C7103" s="59" t="s">
        <v>18852</v>
      </c>
      <c r="D7103" s="59">
        <v>806</v>
      </c>
      <c r="F7103" s="59" t="s">
        <v>5</v>
      </c>
      <c r="G7103" s="152" t="str">
        <f>VLOOKUP(D7103,sku归属!A:B,2,0)</f>
        <v>欧阳博文</v>
      </c>
    </row>
    <row r="7104" spans="1:13" s="59" customFormat="1" customHeight="1">
      <c r="A7104" s="59" t="s">
        <v>19215</v>
      </c>
      <c r="B7104" s="59" t="s">
        <v>19216</v>
      </c>
      <c r="C7104" s="59" t="s">
        <v>18906</v>
      </c>
      <c r="D7104" s="59">
        <v>806</v>
      </c>
      <c r="F7104" s="59" t="s">
        <v>5</v>
      </c>
      <c r="G7104" s="152" t="str">
        <f>VLOOKUP(D7104,sku归属!A:B,2,0)</f>
        <v>欧阳博文</v>
      </c>
    </row>
    <row r="7105" spans="1:13" s="59" customFormat="1" customHeight="1">
      <c r="A7105" s="59" t="s">
        <v>19217</v>
      </c>
      <c r="B7105" s="59" t="s">
        <v>19218</v>
      </c>
      <c r="C7105" s="59" t="s">
        <v>18855</v>
      </c>
      <c r="D7105" s="59">
        <v>806</v>
      </c>
      <c r="F7105" s="59" t="s">
        <v>5</v>
      </c>
      <c r="G7105" s="152" t="str">
        <f>VLOOKUP(D7105,sku归属!A:B,2,0)</f>
        <v>欧阳博文</v>
      </c>
    </row>
    <row r="7106" spans="1:13" s="59" customFormat="1" customHeight="1">
      <c r="A7106" s="59" t="s">
        <v>19219</v>
      </c>
      <c r="B7106" s="59" t="s">
        <v>19220</v>
      </c>
      <c r="C7106" s="59" t="s">
        <v>19221</v>
      </c>
      <c r="D7106" s="59">
        <v>806</v>
      </c>
      <c r="F7106" s="59" t="s">
        <v>5</v>
      </c>
      <c r="G7106" s="152" t="str">
        <f>VLOOKUP(D7106,sku归属!A:B,2,0)</f>
        <v>欧阳博文</v>
      </c>
    </row>
    <row r="7107" spans="1:13" s="59" customFormat="1" customHeight="1">
      <c r="A7107" s="59" t="s">
        <v>19222</v>
      </c>
      <c r="B7107" s="59" t="s">
        <v>19223</v>
      </c>
      <c r="C7107" s="59" t="s">
        <v>19224</v>
      </c>
      <c r="D7107" s="59">
        <v>806</v>
      </c>
      <c r="F7107" s="59" t="s">
        <v>5</v>
      </c>
      <c r="G7107" s="152" t="str">
        <f>VLOOKUP(D7107,sku归属!A:B,2,0)</f>
        <v>欧阳博文</v>
      </c>
    </row>
    <row r="7108" spans="1:13" s="59" customFormat="1" customHeight="1">
      <c r="A7108" s="59" t="s">
        <v>19225</v>
      </c>
      <c r="B7108" s="59" t="s">
        <v>19226</v>
      </c>
      <c r="C7108" s="59" t="s">
        <v>6130</v>
      </c>
      <c r="D7108" s="59">
        <v>806</v>
      </c>
      <c r="F7108" s="59" t="s">
        <v>5</v>
      </c>
      <c r="G7108" s="152" t="str">
        <f>VLOOKUP(D7108,sku归属!A:B,2,0)</f>
        <v>欧阳博文</v>
      </c>
    </row>
    <row r="7109" spans="1:13" s="59" customFormat="1" customHeight="1">
      <c r="A7109" s="59" t="s">
        <v>19227</v>
      </c>
      <c r="B7109" s="59" t="s">
        <v>19228</v>
      </c>
      <c r="C7109" s="59" t="s">
        <v>6133</v>
      </c>
      <c r="D7109" s="59">
        <v>806</v>
      </c>
      <c r="F7109" s="59" t="s">
        <v>5</v>
      </c>
      <c r="G7109" s="152" t="str">
        <f>VLOOKUP(D7109,sku归属!A:B,2,0)</f>
        <v>欧阳博文</v>
      </c>
    </row>
    <row r="7110" spans="1:13" s="59" customFormat="1" customHeight="1">
      <c r="A7110" s="59" t="s">
        <v>19229</v>
      </c>
      <c r="B7110" s="59" t="s">
        <v>19230</v>
      </c>
      <c r="C7110" s="59" t="s">
        <v>6136</v>
      </c>
      <c r="D7110" s="59">
        <v>806</v>
      </c>
      <c r="F7110" s="59" t="s">
        <v>5</v>
      </c>
      <c r="G7110" s="152" t="str">
        <f>VLOOKUP(D7110,sku归属!A:B,2,0)</f>
        <v>欧阳博文</v>
      </c>
    </row>
    <row r="7111" spans="1:13" s="59" customFormat="1" customHeight="1">
      <c r="A7111" s="59" t="s">
        <v>19231</v>
      </c>
      <c r="B7111" s="59" t="s">
        <v>19232</v>
      </c>
      <c r="C7111" s="59" t="s">
        <v>19233</v>
      </c>
      <c r="D7111" s="59">
        <v>806</v>
      </c>
      <c r="F7111" s="59" t="s">
        <v>5</v>
      </c>
      <c r="G7111" s="152" t="str">
        <f>VLOOKUP(D7111,sku归属!A:B,2,0)</f>
        <v>欧阳博文</v>
      </c>
    </row>
    <row r="7112" spans="1:13" s="59" customFormat="1" customHeight="1">
      <c r="A7112" s="59" t="s">
        <v>19234</v>
      </c>
      <c r="B7112" s="59" t="s">
        <v>19235</v>
      </c>
      <c r="C7112" s="59" t="s">
        <v>19236</v>
      </c>
      <c r="D7112" s="59">
        <v>806</v>
      </c>
      <c r="F7112" s="59" t="s">
        <v>5</v>
      </c>
      <c r="G7112" s="152" t="str">
        <f>VLOOKUP(D7112,sku归属!A:B,2,0)</f>
        <v>欧阳博文</v>
      </c>
    </row>
    <row r="7113" spans="1:13" s="59" customFormat="1" customHeight="1">
      <c r="A7113" s="59" t="s">
        <v>19237</v>
      </c>
      <c r="B7113" s="59" t="s">
        <v>19238</v>
      </c>
      <c r="C7113" s="59" t="s">
        <v>17947</v>
      </c>
      <c r="D7113" s="59">
        <v>806</v>
      </c>
      <c r="F7113" s="59" t="s">
        <v>5</v>
      </c>
      <c r="G7113" s="152" t="str">
        <f>VLOOKUP(D7113,sku归属!A:B,2,0)</f>
        <v>欧阳博文</v>
      </c>
    </row>
    <row r="7114" spans="1:13" s="59" customFormat="1" customHeight="1">
      <c r="A7114" s="59" t="s">
        <v>19239</v>
      </c>
      <c r="B7114" s="59" t="s">
        <v>19240</v>
      </c>
      <c r="C7114" s="59" t="s">
        <v>19241</v>
      </c>
      <c r="D7114" s="59">
        <v>806</v>
      </c>
      <c r="F7114" s="59" t="s">
        <v>5</v>
      </c>
      <c r="G7114" s="152" t="str">
        <f>VLOOKUP(D7114,sku归属!A:B,2,0)</f>
        <v>欧阳博文</v>
      </c>
    </row>
    <row r="7115" spans="1:13" s="59" customFormat="1" customHeight="1">
      <c r="A7115" s="59" t="s">
        <v>19242</v>
      </c>
      <c r="B7115" s="59" t="s">
        <v>19243</v>
      </c>
      <c r="C7115" s="59" t="s">
        <v>17615</v>
      </c>
      <c r="D7115" s="59">
        <v>806</v>
      </c>
      <c r="F7115" s="59" t="s">
        <v>5</v>
      </c>
      <c r="G7115" s="152" t="str">
        <f>VLOOKUP(D7115,sku归属!A:B,2,0)</f>
        <v>欧阳博文</v>
      </c>
    </row>
    <row r="7116" spans="1:13" s="59" customFormat="1" customHeight="1">
      <c r="A7116" s="59" t="s">
        <v>19244</v>
      </c>
      <c r="B7116" s="59" t="s">
        <v>19245</v>
      </c>
      <c r="C7116" s="59" t="s">
        <v>19246</v>
      </c>
      <c r="D7116" s="59">
        <v>806</v>
      </c>
      <c r="F7116" s="59" t="s">
        <v>5</v>
      </c>
      <c r="G7116" s="152" t="str">
        <f>VLOOKUP(D7116,sku归属!A:B,2,0)</f>
        <v>欧阳博文</v>
      </c>
    </row>
    <row r="7117" spans="1:13" s="59" customFormat="1" customHeight="1">
      <c r="A7117" s="59" t="s">
        <v>19247</v>
      </c>
      <c r="B7117" s="59" t="s">
        <v>19248</v>
      </c>
      <c r="C7117" s="59" t="s">
        <v>19249</v>
      </c>
      <c r="D7117" s="59">
        <v>806</v>
      </c>
      <c r="F7117" s="59" t="s">
        <v>5</v>
      </c>
      <c r="G7117" s="152" t="str">
        <f>VLOOKUP(D7117,sku归属!A:B,2,0)</f>
        <v>欧阳博文</v>
      </c>
    </row>
    <row r="7118" spans="1:13" s="59" customFormat="1" customHeight="1">
      <c r="A7118" s="59" t="s">
        <v>19250</v>
      </c>
      <c r="B7118" s="59" t="s">
        <v>19251</v>
      </c>
      <c r="C7118" s="59" t="s">
        <v>19252</v>
      </c>
      <c r="D7118" s="59">
        <v>806</v>
      </c>
      <c r="F7118" s="59" t="s">
        <v>5</v>
      </c>
      <c r="G7118" s="152" t="str">
        <f>VLOOKUP(D7118,sku归属!A:B,2,0)</f>
        <v>欧阳博文</v>
      </c>
    </row>
    <row r="7119" spans="1:13" s="59" customFormat="1" customHeight="1">
      <c r="A7119" s="59" t="s">
        <v>19253</v>
      </c>
      <c r="B7119" s="59" t="s">
        <v>19254</v>
      </c>
      <c r="C7119" s="59" t="s">
        <v>19255</v>
      </c>
      <c r="D7119" s="59">
        <v>806</v>
      </c>
      <c r="F7119" s="59" t="s">
        <v>5</v>
      </c>
      <c r="G7119" s="152" t="str">
        <f>VLOOKUP(D7119,sku归属!A:B,2,0)</f>
        <v>欧阳博文</v>
      </c>
    </row>
    <row r="7120" spans="1:13" s="59" customFormat="1" customHeight="1">
      <c r="A7120" s="59" t="s">
        <v>19256</v>
      </c>
      <c r="B7120" s="59" t="s">
        <v>19257</v>
      </c>
      <c r="C7120" s="59" t="s">
        <v>19258</v>
      </c>
      <c r="D7120" s="59">
        <v>801</v>
      </c>
      <c r="F7120" s="59" t="s">
        <v>5</v>
      </c>
      <c r="G7120" s="152" t="str">
        <f>VLOOKUP(D7120,sku归属!A:B,2,0)</f>
        <v>丁芳芳</v>
      </c>
    </row>
    <row r="7121" spans="1:13" s="59" customFormat="1" customHeight="1">
      <c r="A7121" s="59" t="s">
        <v>19259</v>
      </c>
      <c r="B7121" s="59" t="s">
        <v>19260</v>
      </c>
      <c r="C7121" s="59" t="s">
        <v>19261</v>
      </c>
      <c r="D7121" s="59">
        <v>806</v>
      </c>
      <c r="F7121" s="59" t="s">
        <v>5</v>
      </c>
      <c r="G7121" s="152" t="str">
        <f>VLOOKUP(D7121,sku归属!A:B,2,0)</f>
        <v>欧阳博文</v>
      </c>
    </row>
    <row r="7122" spans="1:13" s="59" customFormat="1" customHeight="1">
      <c r="A7122" s="59" t="s">
        <v>19262</v>
      </c>
      <c r="B7122" s="59" t="s">
        <v>19263</v>
      </c>
      <c r="C7122" s="59" t="s">
        <v>19264</v>
      </c>
      <c r="D7122" s="59">
        <v>806</v>
      </c>
      <c r="F7122" s="59" t="s">
        <v>5</v>
      </c>
      <c r="G7122" s="152" t="str">
        <f>VLOOKUP(D7122,sku归属!A:B,2,0)</f>
        <v>欧阳博文</v>
      </c>
    </row>
    <row r="7123" spans="1:13" s="59" customFormat="1" customHeight="1">
      <c r="A7123" s="59" t="s">
        <v>19265</v>
      </c>
      <c r="B7123" s="59" t="s">
        <v>19266</v>
      </c>
      <c r="C7123" s="59" t="s">
        <v>19267</v>
      </c>
      <c r="D7123" s="59">
        <v>806</v>
      </c>
      <c r="F7123" s="59" t="s">
        <v>5</v>
      </c>
      <c r="G7123" s="152" t="str">
        <f>VLOOKUP(D7123,sku归属!A:B,2,0)</f>
        <v>欧阳博文</v>
      </c>
    </row>
    <row r="7124" spans="1:13" s="59" customFormat="1" customHeight="1">
      <c r="A7124" s="59" t="s">
        <v>19268</v>
      </c>
      <c r="B7124" s="59" t="s">
        <v>19269</v>
      </c>
      <c r="C7124" s="59" t="s">
        <v>19270</v>
      </c>
      <c r="D7124" s="59">
        <v>806</v>
      </c>
      <c r="F7124" s="59" t="s">
        <v>5</v>
      </c>
      <c r="G7124" s="152" t="str">
        <f>VLOOKUP(D7124,sku归属!A:B,2,0)</f>
        <v>欧阳博文</v>
      </c>
    </row>
    <row r="7125" spans="1:13" s="59" customFormat="1" customHeight="1">
      <c r="A7125" s="59" t="s">
        <v>19271</v>
      </c>
      <c r="B7125" s="59" t="s">
        <v>19272</v>
      </c>
      <c r="C7125" s="59" t="s">
        <v>19273</v>
      </c>
      <c r="D7125" s="59">
        <v>806</v>
      </c>
      <c r="F7125" s="59" t="s">
        <v>5</v>
      </c>
      <c r="G7125" s="152" t="str">
        <f>VLOOKUP(D7125,sku归属!A:B,2,0)</f>
        <v>欧阳博文</v>
      </c>
    </row>
    <row r="7126" spans="1:13" s="59" customFormat="1" customHeight="1">
      <c r="A7126" s="59" t="s">
        <v>19274</v>
      </c>
      <c r="B7126" s="59" t="s">
        <v>19275</v>
      </c>
      <c r="C7126" s="59" t="s">
        <v>19276</v>
      </c>
      <c r="D7126" s="59">
        <v>806</v>
      </c>
      <c r="F7126" s="59" t="s">
        <v>5</v>
      </c>
      <c r="G7126" s="152" t="str">
        <f>VLOOKUP(D7126,sku归属!A:B,2,0)</f>
        <v>欧阳博文</v>
      </c>
    </row>
    <row r="7127" spans="1:13" s="59" customFormat="1" customHeight="1">
      <c r="A7127" s="59" t="s">
        <v>19277</v>
      </c>
      <c r="B7127" s="59" t="s">
        <v>19278</v>
      </c>
      <c r="C7127" s="59" t="s">
        <v>19279</v>
      </c>
      <c r="D7127" s="59">
        <v>806</v>
      </c>
      <c r="F7127" s="59" t="s">
        <v>5</v>
      </c>
      <c r="G7127" s="152" t="str">
        <f>VLOOKUP(D7127,sku归属!A:B,2,0)</f>
        <v>欧阳博文</v>
      </c>
    </row>
    <row r="7128" spans="1:13" s="59" customFormat="1" customHeight="1">
      <c r="A7128" s="59" t="s">
        <v>19280</v>
      </c>
      <c r="B7128" s="59" t="s">
        <v>19281</v>
      </c>
      <c r="C7128" s="59" t="s">
        <v>19282</v>
      </c>
      <c r="D7128" s="59">
        <v>806</v>
      </c>
      <c r="F7128" s="59" t="s">
        <v>5</v>
      </c>
      <c r="G7128" s="152" t="str">
        <f>VLOOKUP(D7128,sku归属!A:B,2,0)</f>
        <v>欧阳博文</v>
      </c>
    </row>
    <row r="7129" spans="1:13" s="59" customFormat="1" customHeight="1">
      <c r="A7129" s="59" t="s">
        <v>19283</v>
      </c>
      <c r="B7129" s="59" t="s">
        <v>19284</v>
      </c>
      <c r="C7129" s="59" t="s">
        <v>19285</v>
      </c>
      <c r="D7129" s="59">
        <v>806</v>
      </c>
      <c r="F7129" s="59" t="s">
        <v>5</v>
      </c>
      <c r="G7129" s="152" t="str">
        <f>VLOOKUP(D7129,sku归属!A:B,2,0)</f>
        <v>欧阳博文</v>
      </c>
    </row>
    <row r="7130" spans="1:13" s="59" customFormat="1" customHeight="1">
      <c r="A7130" s="59" t="s">
        <v>19286</v>
      </c>
      <c r="B7130" s="59" t="s">
        <v>19287</v>
      </c>
      <c r="C7130" s="59" t="s">
        <v>19288</v>
      </c>
      <c r="D7130" s="59">
        <v>806</v>
      </c>
      <c r="F7130" s="59" t="s">
        <v>5</v>
      </c>
      <c r="G7130" s="152" t="str">
        <f>VLOOKUP(D7130,sku归属!A:B,2,0)</f>
        <v>欧阳博文</v>
      </c>
    </row>
    <row r="7131" spans="1:13" s="59" customFormat="1" customHeight="1">
      <c r="A7131" s="59" t="s">
        <v>19289</v>
      </c>
      <c r="B7131" s="59" t="s">
        <v>19290</v>
      </c>
      <c r="C7131" s="59" t="s">
        <v>18870</v>
      </c>
      <c r="D7131" s="59">
        <v>806</v>
      </c>
      <c r="F7131" s="59" t="s">
        <v>5</v>
      </c>
      <c r="G7131" s="152" t="str">
        <f>VLOOKUP(D7131,sku归属!A:B,2,0)</f>
        <v>欧阳博文</v>
      </c>
    </row>
    <row r="7132" spans="1:13" s="59" customFormat="1" customHeight="1">
      <c r="A7132" s="59" t="s">
        <v>19291</v>
      </c>
      <c r="B7132" s="59" t="s">
        <v>19292</v>
      </c>
      <c r="C7132" s="59" t="s">
        <v>19293</v>
      </c>
      <c r="D7132" s="59">
        <v>806</v>
      </c>
      <c r="F7132" s="59" t="s">
        <v>5</v>
      </c>
      <c r="G7132" s="152" t="str">
        <f>VLOOKUP(D7132,sku归属!A:B,2,0)</f>
        <v>欧阳博文</v>
      </c>
    </row>
    <row r="7133" spans="1:13" s="59" customFormat="1" customHeight="1">
      <c r="A7133" s="59" t="s">
        <v>19294</v>
      </c>
      <c r="B7133" s="59" t="s">
        <v>19295</v>
      </c>
      <c r="C7133" s="59" t="s">
        <v>19296</v>
      </c>
      <c r="D7133" s="59">
        <v>806</v>
      </c>
      <c r="F7133" s="59" t="s">
        <v>5</v>
      </c>
      <c r="G7133" s="152" t="str">
        <f>VLOOKUP(D7133,sku归属!A:B,2,0)</f>
        <v>欧阳博文</v>
      </c>
    </row>
    <row r="7134" spans="1:13" s="59" customFormat="1" customHeight="1">
      <c r="A7134" s="59" t="s">
        <v>19297</v>
      </c>
      <c r="B7134" s="59" t="s">
        <v>19298</v>
      </c>
      <c r="C7134" s="59" t="s">
        <v>19299</v>
      </c>
      <c r="D7134" s="59">
        <v>806</v>
      </c>
      <c r="F7134" s="59" t="s">
        <v>5</v>
      </c>
      <c r="G7134" s="152" t="str">
        <f>VLOOKUP(D7134,sku归属!A:B,2,0)</f>
        <v>欧阳博文</v>
      </c>
    </row>
    <row r="7135" spans="1:13" s="59" customFormat="1" customHeight="1">
      <c r="A7135" s="59" t="s">
        <v>19300</v>
      </c>
      <c r="B7135" s="59" t="s">
        <v>19301</v>
      </c>
      <c r="C7135" s="59" t="s">
        <v>19302</v>
      </c>
      <c r="D7135" s="59">
        <v>806</v>
      </c>
      <c r="F7135" s="59" t="s">
        <v>5</v>
      </c>
      <c r="G7135" s="152" t="str">
        <f>VLOOKUP(D7135,sku归属!A:B,2,0)</f>
        <v>欧阳博文</v>
      </c>
    </row>
    <row r="7136" spans="1:13" s="59" customFormat="1" customHeight="1">
      <c r="A7136" s="59" t="s">
        <v>19303</v>
      </c>
      <c r="B7136" s="59" t="s">
        <v>19304</v>
      </c>
      <c r="C7136" s="59" t="s">
        <v>19305</v>
      </c>
      <c r="D7136" s="59">
        <v>806</v>
      </c>
      <c r="F7136" s="59" t="s">
        <v>5</v>
      </c>
      <c r="G7136" s="152" t="str">
        <f>VLOOKUP(D7136,sku归属!A:B,2,0)</f>
        <v>欧阳博文</v>
      </c>
    </row>
    <row r="7137" spans="1:13" s="59" customFormat="1" customHeight="1">
      <c r="A7137" s="59" t="s">
        <v>19306</v>
      </c>
      <c r="B7137" s="59" t="s">
        <v>19307</v>
      </c>
      <c r="C7137" s="59" t="s">
        <v>19308</v>
      </c>
      <c r="D7137" s="59">
        <v>806</v>
      </c>
      <c r="F7137" s="59" t="s">
        <v>5</v>
      </c>
      <c r="G7137" s="152" t="str">
        <f>VLOOKUP(D7137,sku归属!A:B,2,0)</f>
        <v>欧阳博文</v>
      </c>
    </row>
    <row r="7138" spans="1:13" s="59" customFormat="1" customHeight="1">
      <c r="A7138" s="59" t="s">
        <v>19309</v>
      </c>
      <c r="B7138" s="59" t="s">
        <v>19310</v>
      </c>
      <c r="C7138" s="59" t="s">
        <v>19311</v>
      </c>
      <c r="D7138" s="59">
        <v>806</v>
      </c>
      <c r="F7138" s="59" t="s">
        <v>5</v>
      </c>
      <c r="G7138" s="152" t="str">
        <f>VLOOKUP(D7138,sku归属!A:B,2,0)</f>
        <v>欧阳博文</v>
      </c>
    </row>
    <row r="7139" spans="1:13" s="59" customFormat="1" customHeight="1">
      <c r="A7139" s="59" t="s">
        <v>19312</v>
      </c>
      <c r="B7139" s="59" t="s">
        <v>19313</v>
      </c>
      <c r="C7139" s="59" t="s">
        <v>19314</v>
      </c>
      <c r="D7139" s="59">
        <v>806</v>
      </c>
      <c r="F7139" s="59" t="s">
        <v>5</v>
      </c>
      <c r="G7139" s="152" t="str">
        <f>VLOOKUP(D7139,sku归属!A:B,2,0)</f>
        <v>欧阳博文</v>
      </c>
    </row>
    <row r="7140" spans="1:13" s="59" customFormat="1" customHeight="1">
      <c r="A7140" s="59" t="s">
        <v>19315</v>
      </c>
      <c r="B7140" s="59" t="s">
        <v>10223</v>
      </c>
      <c r="C7140" s="59" t="s">
        <v>19316</v>
      </c>
      <c r="D7140" s="59" t="s">
        <v>6</v>
      </c>
      <c r="F7140" s="59" t="s">
        <v>5</v>
      </c>
      <c r="G7140" s="152" t="str">
        <f>VLOOKUP(D7140,sku归属!A:B,2,0)</f>
        <v>莫美玉</v>
      </c>
    </row>
    <row r="7141" spans="1:13" s="59" customFormat="1" customHeight="1">
      <c r="A7141" s="59" t="s">
        <v>19317</v>
      </c>
      <c r="B7141" s="59" t="s">
        <v>10225</v>
      </c>
      <c r="C7141" s="59" t="s">
        <v>19318</v>
      </c>
      <c r="D7141" s="59" t="s">
        <v>6</v>
      </c>
      <c r="F7141" s="59" t="s">
        <v>5</v>
      </c>
      <c r="G7141" s="152" t="str">
        <f>VLOOKUP(D7141,sku归属!A:B,2,0)</f>
        <v>莫美玉</v>
      </c>
    </row>
    <row r="7142" spans="1:13" s="59" customFormat="1" customHeight="1">
      <c r="A7142" s="59" t="s">
        <v>19319</v>
      </c>
      <c r="B7142" s="59" t="s">
        <v>10229</v>
      </c>
      <c r="C7142" s="59" t="s">
        <v>19320</v>
      </c>
      <c r="D7142" s="59" t="s">
        <v>6</v>
      </c>
      <c r="F7142" s="59" t="s">
        <v>5</v>
      </c>
      <c r="G7142" s="152" t="str">
        <f>VLOOKUP(D7142,sku归属!A:B,2,0)</f>
        <v>莫美玉</v>
      </c>
    </row>
    <row r="7143" spans="1:13" s="59" customFormat="1" customHeight="1">
      <c r="A7143" s="59" t="s">
        <v>19321</v>
      </c>
      <c r="B7143" s="59" t="s">
        <v>10233</v>
      </c>
      <c r="C7143" s="59" t="s">
        <v>19322</v>
      </c>
      <c r="D7143" s="59" t="s">
        <v>6</v>
      </c>
      <c r="F7143" s="59" t="s">
        <v>5</v>
      </c>
      <c r="G7143" s="152" t="str">
        <f>VLOOKUP(D7143,sku归属!A:B,2,0)</f>
        <v>莫美玉</v>
      </c>
    </row>
    <row r="7144" spans="1:13" s="59" customFormat="1" customHeight="1">
      <c r="A7144" s="59" t="s">
        <v>19323</v>
      </c>
      <c r="B7144" s="59" t="s">
        <v>19324</v>
      </c>
      <c r="C7144" s="59" t="s">
        <v>19325</v>
      </c>
      <c r="D7144" s="59">
        <v>801</v>
      </c>
      <c r="F7144" s="59" t="s">
        <v>5</v>
      </c>
      <c r="G7144" s="152" t="str">
        <f>VLOOKUP(D7144,sku归属!A:B,2,0)</f>
        <v>丁芳芳</v>
      </c>
    </row>
    <row r="7145" spans="1:13" s="59" customFormat="1" customHeight="1">
      <c r="A7145" s="59" t="s">
        <v>19326</v>
      </c>
      <c r="B7145" s="59" t="s">
        <v>19327</v>
      </c>
      <c r="C7145" s="59" t="s">
        <v>7940</v>
      </c>
      <c r="D7145" s="59" t="s">
        <v>6</v>
      </c>
      <c r="F7145" s="59" t="s">
        <v>5</v>
      </c>
      <c r="G7145" s="152" t="str">
        <f>VLOOKUP(D7145,sku归属!A:B,2,0)</f>
        <v>莫美玉</v>
      </c>
    </row>
    <row r="7146" spans="1:13" s="59" customFormat="1" customHeight="1">
      <c r="A7146" s="59" t="s">
        <v>19328</v>
      </c>
      <c r="B7146" s="59" t="s">
        <v>19329</v>
      </c>
      <c r="C7146" s="59" t="s">
        <v>15624</v>
      </c>
      <c r="D7146" s="59" t="s">
        <v>6</v>
      </c>
      <c r="F7146" s="59" t="s">
        <v>5</v>
      </c>
      <c r="G7146" s="152" t="str">
        <f>VLOOKUP(D7146,sku归属!A:B,2,0)</f>
        <v>莫美玉</v>
      </c>
    </row>
    <row r="7147" spans="1:13" s="59" customFormat="1" customHeight="1">
      <c r="A7147" s="59" t="s">
        <v>19330</v>
      </c>
      <c r="B7147" s="59" t="s">
        <v>19331</v>
      </c>
      <c r="C7147" s="59" t="s">
        <v>17962</v>
      </c>
      <c r="D7147" s="59" t="s">
        <v>6</v>
      </c>
      <c r="F7147" s="59" t="s">
        <v>5</v>
      </c>
      <c r="G7147" s="152" t="str">
        <f>VLOOKUP(D7147,sku归属!A:B,2,0)</f>
        <v>莫美玉</v>
      </c>
    </row>
    <row r="7148" spans="1:13" s="59" customFormat="1" customHeight="1">
      <c r="A7148" s="59" t="s">
        <v>19332</v>
      </c>
      <c r="B7148" s="59" t="s">
        <v>19333</v>
      </c>
      <c r="C7148" s="59" t="s">
        <v>19334</v>
      </c>
      <c r="D7148" s="59" t="s">
        <v>6</v>
      </c>
      <c r="F7148" s="59" t="s">
        <v>5</v>
      </c>
      <c r="G7148" s="152" t="str">
        <f>VLOOKUP(D7148,sku归属!A:B,2,0)</f>
        <v>莫美玉</v>
      </c>
    </row>
    <row r="7149" spans="1:13" s="59" customFormat="1" customHeight="1">
      <c r="A7149" s="59" t="s">
        <v>19335</v>
      </c>
      <c r="B7149" s="59" t="s">
        <v>19336</v>
      </c>
      <c r="C7149" s="59" t="s">
        <v>10818</v>
      </c>
      <c r="D7149" s="59">
        <v>801</v>
      </c>
      <c r="F7149" s="59" t="s">
        <v>5</v>
      </c>
      <c r="G7149" s="152" t="str">
        <f>VLOOKUP(D7149,sku归属!A:B,2,0)</f>
        <v>丁芳芳</v>
      </c>
    </row>
    <row r="7150" spans="1:13" s="59" customFormat="1" customHeight="1">
      <c r="A7150" s="59" t="s">
        <v>19337</v>
      </c>
      <c r="B7150" s="59" t="s">
        <v>19338</v>
      </c>
      <c r="C7150" s="59" t="s">
        <v>10821</v>
      </c>
      <c r="D7150" s="59">
        <v>801</v>
      </c>
      <c r="F7150" s="59" t="s">
        <v>5</v>
      </c>
      <c r="G7150" s="152" t="str">
        <f>VLOOKUP(D7150,sku归属!A:B,2,0)</f>
        <v>丁芳芳</v>
      </c>
    </row>
    <row r="7151" spans="1:13" s="59" customFormat="1" customHeight="1">
      <c r="A7151" s="59" t="s">
        <v>19339</v>
      </c>
      <c r="B7151" s="59" t="s">
        <v>19340</v>
      </c>
      <c r="C7151" s="59" t="s">
        <v>10815</v>
      </c>
      <c r="D7151" s="59">
        <v>801</v>
      </c>
      <c r="F7151" s="59" t="s">
        <v>5</v>
      </c>
      <c r="G7151" s="152" t="str">
        <f>VLOOKUP(D7151,sku归属!A:B,2,0)</f>
        <v>丁芳芳</v>
      </c>
    </row>
    <row r="7152" spans="1:13" s="59" customFormat="1" customHeight="1">
      <c r="A7152" s="59" t="s">
        <v>19341</v>
      </c>
      <c r="B7152" s="59" t="s">
        <v>19342</v>
      </c>
      <c r="C7152" s="59" t="s">
        <v>19343</v>
      </c>
      <c r="D7152" s="59">
        <v>801</v>
      </c>
      <c r="F7152" s="59" t="s">
        <v>5</v>
      </c>
      <c r="G7152" s="152" t="str">
        <f>VLOOKUP(D7152,sku归属!A:B,2,0)</f>
        <v>丁芳芳</v>
      </c>
    </row>
    <row r="7153" spans="1:13" s="59" customFormat="1" customHeight="1">
      <c r="A7153" s="59" t="s">
        <v>19344</v>
      </c>
      <c r="B7153" s="59" t="s">
        <v>19345</v>
      </c>
      <c r="C7153" s="59" t="s">
        <v>19346</v>
      </c>
      <c r="D7153" s="59">
        <v>801</v>
      </c>
      <c r="F7153" s="59" t="s">
        <v>5</v>
      </c>
      <c r="G7153" s="152" t="str">
        <f>VLOOKUP(D7153,sku归属!A:B,2,0)</f>
        <v>丁芳芳</v>
      </c>
    </row>
    <row r="7154" spans="1:13" s="59" customFormat="1" customHeight="1">
      <c r="A7154" s="59" t="s">
        <v>19347</v>
      </c>
      <c r="B7154" s="59" t="s">
        <v>19348</v>
      </c>
      <c r="C7154" s="59" t="s">
        <v>19349</v>
      </c>
      <c r="D7154" s="59">
        <v>801</v>
      </c>
      <c r="F7154" s="59" t="s">
        <v>5</v>
      </c>
      <c r="G7154" s="152" t="str">
        <f>VLOOKUP(D7154,sku归属!A:B,2,0)</f>
        <v>丁芳芳</v>
      </c>
    </row>
    <row r="7155" spans="1:13" s="59" customFormat="1" customHeight="1">
      <c r="A7155" s="59" t="s">
        <v>19350</v>
      </c>
      <c r="B7155" s="59" t="s">
        <v>19351</v>
      </c>
      <c r="C7155" s="59" t="s">
        <v>19352</v>
      </c>
      <c r="D7155" s="59">
        <v>801</v>
      </c>
      <c r="F7155" s="59" t="s">
        <v>5</v>
      </c>
      <c r="G7155" s="152" t="str">
        <f>VLOOKUP(D7155,sku归属!A:B,2,0)</f>
        <v>丁芳芳</v>
      </c>
    </row>
    <row r="7156" spans="1:13" s="59" customFormat="1" customHeight="1">
      <c r="A7156" s="59" t="s">
        <v>19353</v>
      </c>
      <c r="B7156" s="59" t="s">
        <v>19354</v>
      </c>
      <c r="C7156" s="59" t="s">
        <v>19355</v>
      </c>
      <c r="D7156" s="59">
        <v>801</v>
      </c>
      <c r="F7156" s="59" t="s">
        <v>5</v>
      </c>
      <c r="G7156" s="152" t="str">
        <f>VLOOKUP(D7156,sku归属!A:B,2,0)</f>
        <v>丁芳芳</v>
      </c>
    </row>
    <row r="7157" spans="1:13" s="59" customFormat="1" customHeight="1">
      <c r="A7157" s="59" t="s">
        <v>19356</v>
      </c>
      <c r="B7157" s="59" t="s">
        <v>19357</v>
      </c>
      <c r="C7157" s="59" t="s">
        <v>19358</v>
      </c>
      <c r="D7157" s="59">
        <v>801</v>
      </c>
      <c r="F7157" s="59" t="s">
        <v>5</v>
      </c>
      <c r="G7157" s="152" t="str">
        <f>VLOOKUP(D7157,sku归属!A:B,2,0)</f>
        <v>丁芳芳</v>
      </c>
    </row>
    <row r="7158" spans="1:13" s="59" customFormat="1" customHeight="1">
      <c r="A7158" s="59" t="s">
        <v>19359</v>
      </c>
      <c r="B7158" s="59" t="s">
        <v>18516</v>
      </c>
      <c r="C7158" s="59" t="s">
        <v>19360</v>
      </c>
      <c r="D7158" s="59">
        <v>801</v>
      </c>
      <c r="F7158" s="59" t="s">
        <v>5</v>
      </c>
      <c r="G7158" s="152" t="str">
        <f>VLOOKUP(D7158,sku归属!A:B,2,0)</f>
        <v>丁芳芳</v>
      </c>
    </row>
    <row r="7159" spans="1:13" s="59" customFormat="1" customHeight="1">
      <c r="A7159" s="59" t="s">
        <v>19361</v>
      </c>
      <c r="B7159" s="59" t="s">
        <v>19362</v>
      </c>
      <c r="C7159" s="59" t="s">
        <v>19363</v>
      </c>
      <c r="D7159" s="59">
        <v>801</v>
      </c>
      <c r="F7159" s="59" t="s">
        <v>5</v>
      </c>
      <c r="G7159" s="152" t="str">
        <f>VLOOKUP(D7159,sku归属!A:B,2,0)</f>
        <v>丁芳芳</v>
      </c>
    </row>
    <row r="7160" spans="1:13" s="59" customFormat="1" customHeight="1">
      <c r="A7160" s="59" t="s">
        <v>19364</v>
      </c>
      <c r="B7160" s="59" t="s">
        <v>19365</v>
      </c>
      <c r="C7160" s="59" t="s">
        <v>15624</v>
      </c>
      <c r="D7160" s="59">
        <v>801</v>
      </c>
      <c r="F7160" s="59" t="s">
        <v>5</v>
      </c>
      <c r="G7160" s="152" t="str">
        <f>VLOOKUP(D7160,sku归属!A:B,2,0)</f>
        <v>丁芳芳</v>
      </c>
    </row>
    <row r="7161" spans="1:13" s="59" customFormat="1" customHeight="1">
      <c r="A7161" s="59" t="s">
        <v>19366</v>
      </c>
      <c r="B7161" s="59" t="s">
        <v>19367</v>
      </c>
      <c r="C7161" s="59" t="s">
        <v>7940</v>
      </c>
      <c r="D7161" s="59">
        <v>801</v>
      </c>
      <c r="F7161" s="59" t="s">
        <v>5</v>
      </c>
      <c r="G7161" s="152" t="str">
        <f>VLOOKUP(D7161,sku归属!A:B,2,0)</f>
        <v>丁芳芳</v>
      </c>
    </row>
    <row r="7162" spans="1:13" s="59" customFormat="1" customHeight="1">
      <c r="A7162" s="59" t="s">
        <v>19368</v>
      </c>
      <c r="B7162" s="59" t="s">
        <v>19369</v>
      </c>
      <c r="C7162" s="59" t="s">
        <v>7940</v>
      </c>
      <c r="D7162" s="59" t="s">
        <v>18</v>
      </c>
      <c r="F7162" s="59" t="s">
        <v>5</v>
      </c>
      <c r="G7162" s="152" t="str">
        <f>VLOOKUP(D7162,sku归属!A:B,2,0)</f>
        <v>谭熹杰</v>
      </c>
    </row>
    <row r="7163" spans="1:13" s="59" customFormat="1" customHeight="1">
      <c r="A7163" s="59" t="s">
        <v>19370</v>
      </c>
      <c r="B7163" s="59" t="s">
        <v>19371</v>
      </c>
      <c r="C7163" s="59" t="s">
        <v>15624</v>
      </c>
      <c r="D7163" s="59" t="s">
        <v>18</v>
      </c>
      <c r="F7163" s="59" t="s">
        <v>5</v>
      </c>
      <c r="G7163" s="152" t="str">
        <f>VLOOKUP(D7163,sku归属!A:B,2,0)</f>
        <v>谭熹杰</v>
      </c>
    </row>
    <row r="7164" spans="1:13" s="59" customFormat="1" customHeight="1">
      <c r="A7164" s="59" t="s">
        <v>19372</v>
      </c>
      <c r="B7164" s="59" t="s">
        <v>19373</v>
      </c>
      <c r="C7164" s="59" t="s">
        <v>16034</v>
      </c>
      <c r="D7164" s="59">
        <v>806</v>
      </c>
      <c r="F7164" s="59" t="s">
        <v>5</v>
      </c>
      <c r="G7164" s="152" t="str">
        <f>VLOOKUP(D7164,sku归属!A:B,2,0)</f>
        <v>欧阳博文</v>
      </c>
    </row>
    <row r="7165" spans="1:13" s="59" customFormat="1" customHeight="1">
      <c r="A7165" s="59" t="s">
        <v>19374</v>
      </c>
      <c r="B7165" s="59" t="s">
        <v>19375</v>
      </c>
      <c r="C7165" s="59" t="s">
        <v>19376</v>
      </c>
      <c r="D7165" s="59">
        <v>806</v>
      </c>
      <c r="F7165" s="59" t="s">
        <v>5</v>
      </c>
      <c r="G7165" s="152" t="str">
        <f>VLOOKUP(D7165,sku归属!A:B,2,0)</f>
        <v>欧阳博文</v>
      </c>
    </row>
    <row r="7166" spans="1:13" s="59" customFormat="1" customHeight="1">
      <c r="A7166" s="59" t="s">
        <v>19377</v>
      </c>
      <c r="B7166" s="59" t="s">
        <v>19378</v>
      </c>
      <c r="C7166" s="59" t="s">
        <v>19379</v>
      </c>
      <c r="D7166" s="59">
        <v>806</v>
      </c>
      <c r="F7166" s="59" t="s">
        <v>5</v>
      </c>
      <c r="G7166" s="152" t="str">
        <f>VLOOKUP(D7166,sku归属!A:B,2,0)</f>
        <v>欧阳博文</v>
      </c>
    </row>
    <row r="7167" spans="1:13" s="59" customFormat="1" customHeight="1">
      <c r="A7167" s="59" t="s">
        <v>19380</v>
      </c>
      <c r="B7167" s="59" t="s">
        <v>19381</v>
      </c>
      <c r="C7167" s="59" t="s">
        <v>19382</v>
      </c>
      <c r="D7167" s="59">
        <v>806</v>
      </c>
      <c r="F7167" s="59" t="s">
        <v>5</v>
      </c>
      <c r="G7167" s="152" t="str">
        <f>VLOOKUP(D7167,sku归属!A:B,2,0)</f>
        <v>欧阳博文</v>
      </c>
    </row>
    <row r="7168" spans="1:13" s="59" customFormat="1" customHeight="1">
      <c r="A7168" s="59" t="s">
        <v>19383</v>
      </c>
      <c r="B7168" s="59" t="s">
        <v>19384</v>
      </c>
      <c r="C7168" s="59" t="s">
        <v>19385</v>
      </c>
      <c r="D7168" s="59">
        <v>806</v>
      </c>
      <c r="F7168" s="59" t="s">
        <v>5</v>
      </c>
      <c r="G7168" s="152" t="str">
        <f>VLOOKUP(D7168,sku归属!A:B,2,0)</f>
        <v>欧阳博文</v>
      </c>
    </row>
    <row r="7169" spans="1:13" s="59" customFormat="1" customHeight="1">
      <c r="A7169" s="59" t="s">
        <v>19386</v>
      </c>
      <c r="B7169" s="59" t="s">
        <v>19387</v>
      </c>
      <c r="C7169" s="59" t="s">
        <v>19388</v>
      </c>
      <c r="D7169" s="59">
        <v>806</v>
      </c>
      <c r="F7169" s="59" t="s">
        <v>5</v>
      </c>
      <c r="G7169" s="152" t="str">
        <f>VLOOKUP(D7169,sku归属!A:B,2,0)</f>
        <v>欧阳博文</v>
      </c>
    </row>
    <row r="7170" spans="1:13" s="59" customFormat="1" customHeight="1">
      <c r="A7170" s="59" t="s">
        <v>19389</v>
      </c>
      <c r="B7170" s="59" t="s">
        <v>19390</v>
      </c>
      <c r="C7170" s="59" t="s">
        <v>19391</v>
      </c>
      <c r="D7170" s="59">
        <v>806</v>
      </c>
      <c r="F7170" s="59" t="s">
        <v>5</v>
      </c>
      <c r="G7170" s="152" t="str">
        <f>VLOOKUP(D7170,sku归属!A:B,2,0)</f>
        <v>欧阳博文</v>
      </c>
    </row>
    <row r="7171" spans="1:13" s="59" customFormat="1" customHeight="1">
      <c r="A7171" s="59" t="s">
        <v>19392</v>
      </c>
      <c r="B7171" s="59" t="s">
        <v>19393</v>
      </c>
      <c r="C7171" s="59" t="s">
        <v>19394</v>
      </c>
      <c r="D7171" s="59">
        <v>806</v>
      </c>
      <c r="F7171" s="59" t="s">
        <v>5</v>
      </c>
      <c r="G7171" s="152" t="str">
        <f>VLOOKUP(D7171,sku归属!A:B,2,0)</f>
        <v>欧阳博文</v>
      </c>
    </row>
    <row r="7172" spans="1:13" s="59" customFormat="1" customHeight="1">
      <c r="A7172" s="59" t="s">
        <v>19395</v>
      </c>
      <c r="B7172" s="59" t="s">
        <v>19396</v>
      </c>
      <c r="C7172" s="59" t="s">
        <v>19397</v>
      </c>
      <c r="D7172" s="59">
        <v>806</v>
      </c>
      <c r="F7172" s="59" t="s">
        <v>5</v>
      </c>
      <c r="G7172" s="152" t="str">
        <f>VLOOKUP(D7172,sku归属!A:B,2,0)</f>
        <v>欧阳博文</v>
      </c>
    </row>
    <row r="7173" spans="1:13" s="59" customFormat="1" customHeight="1">
      <c r="A7173" s="59" t="s">
        <v>19398</v>
      </c>
      <c r="B7173" s="59" t="s">
        <v>19399</v>
      </c>
      <c r="C7173" s="59" t="s">
        <v>19400</v>
      </c>
      <c r="D7173" s="59">
        <v>806</v>
      </c>
      <c r="F7173" s="59" t="s">
        <v>5</v>
      </c>
      <c r="G7173" s="152" t="str">
        <f>VLOOKUP(D7173,sku归属!A:B,2,0)</f>
        <v>欧阳博文</v>
      </c>
    </row>
    <row r="7174" spans="1:13" s="59" customFormat="1" customHeight="1">
      <c r="A7174" s="59" t="s">
        <v>19401</v>
      </c>
      <c r="B7174" s="59" t="s">
        <v>19402</v>
      </c>
      <c r="C7174" s="59" t="s">
        <v>19403</v>
      </c>
      <c r="D7174" s="59">
        <v>806</v>
      </c>
      <c r="F7174" s="59" t="s">
        <v>5</v>
      </c>
      <c r="G7174" s="152" t="str">
        <f>VLOOKUP(D7174,sku归属!A:B,2,0)</f>
        <v>欧阳博文</v>
      </c>
    </row>
    <row r="7175" spans="1:13" s="59" customFormat="1" customHeight="1">
      <c r="A7175" s="59" t="s">
        <v>19404</v>
      </c>
      <c r="B7175" s="59" t="s">
        <v>19405</v>
      </c>
      <c r="C7175" s="59" t="s">
        <v>19406</v>
      </c>
      <c r="D7175" s="59">
        <v>806</v>
      </c>
      <c r="F7175" s="59" t="s">
        <v>5</v>
      </c>
      <c r="G7175" s="152" t="str">
        <f>VLOOKUP(D7175,sku归属!A:B,2,0)</f>
        <v>欧阳博文</v>
      </c>
    </row>
    <row r="7176" spans="1:13" s="59" customFormat="1" customHeight="1">
      <c r="A7176" s="59" t="s">
        <v>19407</v>
      </c>
      <c r="B7176" s="59" t="s">
        <v>19408</v>
      </c>
      <c r="C7176" s="59" t="s">
        <v>19409</v>
      </c>
      <c r="D7176" s="59">
        <v>806</v>
      </c>
      <c r="F7176" s="59" t="s">
        <v>5</v>
      </c>
      <c r="G7176" s="152" t="str">
        <f>VLOOKUP(D7176,sku归属!A:B,2,0)</f>
        <v>欧阳博文</v>
      </c>
    </row>
    <row r="7177" spans="1:13" s="59" customFormat="1" customHeight="1">
      <c r="A7177" s="59" t="s">
        <v>19410</v>
      </c>
      <c r="B7177" s="59" t="s">
        <v>19411</v>
      </c>
      <c r="C7177" s="59" t="s">
        <v>19412</v>
      </c>
      <c r="D7177" s="59">
        <v>806</v>
      </c>
      <c r="F7177" s="59" t="s">
        <v>5</v>
      </c>
      <c r="G7177" s="152" t="str">
        <f>VLOOKUP(D7177,sku归属!A:B,2,0)</f>
        <v>欧阳博文</v>
      </c>
    </row>
    <row r="7178" spans="1:13" s="59" customFormat="1" customHeight="1">
      <c r="A7178" s="59" t="s">
        <v>19413</v>
      </c>
      <c r="B7178" s="59" t="s">
        <v>19414</v>
      </c>
      <c r="C7178" s="59" t="s">
        <v>19415</v>
      </c>
      <c r="D7178" s="59">
        <v>806</v>
      </c>
      <c r="F7178" s="59" t="s">
        <v>5</v>
      </c>
      <c r="G7178" s="152" t="str">
        <f>VLOOKUP(D7178,sku归属!A:B,2,0)</f>
        <v>欧阳博文</v>
      </c>
    </row>
    <row r="7179" spans="1:13" s="59" customFormat="1" customHeight="1">
      <c r="A7179" s="59" t="s">
        <v>19416</v>
      </c>
      <c r="B7179" s="59" t="s">
        <v>19417</v>
      </c>
      <c r="C7179" s="59" t="s">
        <v>19418</v>
      </c>
      <c r="D7179" s="59">
        <v>806</v>
      </c>
      <c r="F7179" s="59" t="s">
        <v>5</v>
      </c>
      <c r="G7179" s="152" t="str">
        <f>VLOOKUP(D7179,sku归属!A:B,2,0)</f>
        <v>欧阳博文</v>
      </c>
    </row>
    <row r="7180" spans="1:13" s="59" customFormat="1" customHeight="1">
      <c r="A7180" s="59" t="s">
        <v>19419</v>
      </c>
      <c r="B7180" s="59" t="s">
        <v>19420</v>
      </c>
      <c r="C7180" s="59" t="s">
        <v>19421</v>
      </c>
      <c r="D7180" s="59">
        <v>806</v>
      </c>
      <c r="F7180" s="59" t="s">
        <v>5</v>
      </c>
      <c r="G7180" s="152" t="str">
        <f>VLOOKUP(D7180,sku归属!A:B,2,0)</f>
        <v>欧阳博文</v>
      </c>
    </row>
    <row r="7181" spans="1:13" s="59" customFormat="1" customHeight="1">
      <c r="A7181" s="59" t="s">
        <v>19422</v>
      </c>
      <c r="B7181" s="59" t="s">
        <v>19423</v>
      </c>
      <c r="C7181" s="59" t="s">
        <v>19424</v>
      </c>
      <c r="D7181" s="59">
        <v>806</v>
      </c>
      <c r="F7181" s="59" t="s">
        <v>5</v>
      </c>
      <c r="G7181" s="152" t="str">
        <f>VLOOKUP(D7181,sku归属!A:B,2,0)</f>
        <v>欧阳博文</v>
      </c>
    </row>
    <row r="7182" spans="1:13" s="59" customFormat="1" customHeight="1">
      <c r="A7182" s="59" t="s">
        <v>19425</v>
      </c>
      <c r="B7182" s="59" t="s">
        <v>19426</v>
      </c>
      <c r="C7182" s="59" t="s">
        <v>19427</v>
      </c>
      <c r="D7182" s="59">
        <v>806</v>
      </c>
      <c r="F7182" s="59" t="s">
        <v>5</v>
      </c>
      <c r="G7182" s="152" t="str">
        <f>VLOOKUP(D7182,sku归属!A:B,2,0)</f>
        <v>欧阳博文</v>
      </c>
    </row>
    <row r="7183" spans="1:13" s="59" customFormat="1" customHeight="1">
      <c r="A7183" s="59" t="s">
        <v>19428</v>
      </c>
      <c r="B7183" s="59" t="s">
        <v>19429</v>
      </c>
      <c r="C7183" s="59" t="s">
        <v>19430</v>
      </c>
      <c r="D7183" s="59">
        <v>806</v>
      </c>
      <c r="F7183" s="59" t="s">
        <v>5</v>
      </c>
      <c r="G7183" s="152" t="str">
        <f>VLOOKUP(D7183,sku归属!A:B,2,0)</f>
        <v>欧阳博文</v>
      </c>
    </row>
    <row r="7184" spans="1:13" s="59" customFormat="1" customHeight="1">
      <c r="A7184" s="59" t="s">
        <v>19431</v>
      </c>
      <c r="B7184" s="59" t="s">
        <v>19432</v>
      </c>
      <c r="C7184" s="59" t="s">
        <v>19433</v>
      </c>
      <c r="D7184" s="59">
        <v>806</v>
      </c>
      <c r="F7184" s="59" t="s">
        <v>5</v>
      </c>
      <c r="G7184" s="152" t="str">
        <f>VLOOKUP(D7184,sku归属!A:B,2,0)</f>
        <v>欧阳博文</v>
      </c>
    </row>
    <row r="7185" spans="1:13" s="59" customFormat="1" customHeight="1">
      <c r="A7185" s="59" t="s">
        <v>19434</v>
      </c>
      <c r="B7185" s="59" t="s">
        <v>19435</v>
      </c>
      <c r="C7185" s="59" t="s">
        <v>19436</v>
      </c>
      <c r="D7185" s="59">
        <v>806</v>
      </c>
      <c r="F7185" s="59" t="s">
        <v>5</v>
      </c>
      <c r="G7185" s="152" t="str">
        <f>VLOOKUP(D7185,sku归属!A:B,2,0)</f>
        <v>欧阳博文</v>
      </c>
    </row>
    <row r="7186" spans="1:13" s="59" customFormat="1" customHeight="1">
      <c r="A7186" s="59" t="s">
        <v>19437</v>
      </c>
      <c r="B7186" s="59" t="s">
        <v>19438</v>
      </c>
      <c r="C7186" s="59" t="s">
        <v>19439</v>
      </c>
      <c r="D7186" s="59">
        <v>806</v>
      </c>
      <c r="F7186" s="59" t="s">
        <v>5</v>
      </c>
      <c r="G7186" s="152" t="str">
        <f>VLOOKUP(D7186,sku归属!A:B,2,0)</f>
        <v>欧阳博文</v>
      </c>
    </row>
    <row r="7187" spans="1:13" s="59" customFormat="1" customHeight="1">
      <c r="A7187" s="59" t="s">
        <v>19440</v>
      </c>
      <c r="B7187" s="59" t="s">
        <v>19441</v>
      </c>
      <c r="C7187" s="59" t="s">
        <v>19442</v>
      </c>
      <c r="D7187" s="59">
        <v>806</v>
      </c>
      <c r="F7187" s="59" t="s">
        <v>5</v>
      </c>
      <c r="G7187" s="152" t="str">
        <f>VLOOKUP(D7187,sku归属!A:B,2,0)</f>
        <v>欧阳博文</v>
      </c>
    </row>
    <row r="7188" spans="1:13" s="59" customFormat="1" customHeight="1">
      <c r="A7188" s="59" t="s">
        <v>19443</v>
      </c>
      <c r="B7188" s="59" t="s">
        <v>19444</v>
      </c>
      <c r="C7188" s="59" t="s">
        <v>19445</v>
      </c>
      <c r="D7188" s="59">
        <v>806</v>
      </c>
      <c r="F7188" s="59" t="s">
        <v>5</v>
      </c>
      <c r="G7188" s="152" t="str">
        <f>VLOOKUP(D7188,sku归属!A:B,2,0)</f>
        <v>欧阳博文</v>
      </c>
    </row>
    <row r="7189" spans="1:13" s="59" customFormat="1" customHeight="1">
      <c r="A7189" s="59" t="s">
        <v>19446</v>
      </c>
      <c r="B7189" s="59" t="s">
        <v>19447</v>
      </c>
      <c r="C7189" s="59" t="s">
        <v>19448</v>
      </c>
      <c r="D7189" s="59">
        <v>806</v>
      </c>
      <c r="F7189" s="59" t="s">
        <v>5</v>
      </c>
      <c r="G7189" s="152" t="str">
        <f>VLOOKUP(D7189,sku归属!A:B,2,0)</f>
        <v>欧阳博文</v>
      </c>
    </row>
    <row r="7190" spans="1:13" s="59" customFormat="1" customHeight="1">
      <c r="A7190" s="59" t="s">
        <v>19449</v>
      </c>
      <c r="B7190" s="59" t="s">
        <v>19450</v>
      </c>
      <c r="C7190" s="59" t="s">
        <v>19128</v>
      </c>
      <c r="D7190" s="59">
        <v>806</v>
      </c>
      <c r="F7190" s="59" t="s">
        <v>5</v>
      </c>
      <c r="G7190" s="152" t="str">
        <f>VLOOKUP(D7190,sku归属!A:B,2,0)</f>
        <v>欧阳博文</v>
      </c>
    </row>
    <row r="7191" spans="1:13" s="59" customFormat="1" customHeight="1">
      <c r="A7191" s="59" t="s">
        <v>19451</v>
      </c>
      <c r="B7191" s="59" t="s">
        <v>19452</v>
      </c>
      <c r="C7191" s="59" t="s">
        <v>19453</v>
      </c>
      <c r="D7191" s="59">
        <v>806</v>
      </c>
      <c r="F7191" s="59" t="s">
        <v>5</v>
      </c>
      <c r="G7191" s="152" t="str">
        <f>VLOOKUP(D7191,sku归属!A:B,2,0)</f>
        <v>欧阳博文</v>
      </c>
    </row>
    <row r="7192" spans="1:13" s="59" customFormat="1" customHeight="1">
      <c r="A7192" s="59" t="s">
        <v>19454</v>
      </c>
      <c r="B7192" s="59" t="s">
        <v>19455</v>
      </c>
      <c r="C7192" s="59" t="s">
        <v>17720</v>
      </c>
      <c r="D7192" s="59">
        <v>806</v>
      </c>
      <c r="F7192" s="59" t="s">
        <v>5</v>
      </c>
      <c r="G7192" s="152" t="str">
        <f>VLOOKUP(D7192,sku归属!A:B,2,0)</f>
        <v>欧阳博文</v>
      </c>
    </row>
    <row r="7193" spans="1:13" s="59" customFormat="1" customHeight="1">
      <c r="A7193" s="59" t="s">
        <v>19456</v>
      </c>
      <c r="B7193" s="59" t="s">
        <v>19457</v>
      </c>
      <c r="C7193" s="59" t="s">
        <v>19458</v>
      </c>
      <c r="D7193" s="59">
        <v>806</v>
      </c>
      <c r="F7193" s="59" t="s">
        <v>5</v>
      </c>
      <c r="G7193" s="152" t="str">
        <f>VLOOKUP(D7193,sku归属!A:B,2,0)</f>
        <v>欧阳博文</v>
      </c>
    </row>
    <row r="7194" spans="1:13" s="59" customFormat="1" customHeight="1">
      <c r="A7194" s="59" t="s">
        <v>19459</v>
      </c>
      <c r="B7194" s="59" t="s">
        <v>19460</v>
      </c>
      <c r="C7194" s="59" t="s">
        <v>19461</v>
      </c>
      <c r="D7194" s="59">
        <v>806</v>
      </c>
      <c r="F7194" s="59" t="s">
        <v>5</v>
      </c>
      <c r="G7194" s="152" t="str">
        <f>VLOOKUP(D7194,sku归属!A:B,2,0)</f>
        <v>欧阳博文</v>
      </c>
    </row>
    <row r="7195" spans="1:13" s="59" customFormat="1" customHeight="1">
      <c r="A7195" s="59" t="s">
        <v>19462</v>
      </c>
      <c r="B7195" s="59" t="s">
        <v>19463</v>
      </c>
      <c r="C7195" s="59" t="s">
        <v>19137</v>
      </c>
      <c r="D7195" s="59">
        <v>806</v>
      </c>
      <c r="F7195" s="59" t="s">
        <v>5</v>
      </c>
      <c r="G7195" s="152" t="str">
        <f>VLOOKUP(D7195,sku归属!A:B,2,0)</f>
        <v>欧阳博文</v>
      </c>
    </row>
    <row r="7196" spans="1:13" s="59" customFormat="1" customHeight="1">
      <c r="A7196" s="59" t="s">
        <v>19464</v>
      </c>
      <c r="B7196" s="59" t="s">
        <v>19465</v>
      </c>
      <c r="C7196" s="59" t="s">
        <v>19466</v>
      </c>
      <c r="D7196" s="59">
        <v>806</v>
      </c>
      <c r="F7196" s="59" t="s">
        <v>5</v>
      </c>
      <c r="G7196" s="152" t="str">
        <f>VLOOKUP(D7196,sku归属!A:B,2,0)</f>
        <v>欧阳博文</v>
      </c>
    </row>
    <row r="7197" spans="1:13" s="59" customFormat="1" customHeight="1">
      <c r="A7197" s="59" t="s">
        <v>19467</v>
      </c>
      <c r="B7197" s="59" t="s">
        <v>19468</v>
      </c>
      <c r="C7197" s="59" t="s">
        <v>19469</v>
      </c>
      <c r="D7197" s="59">
        <v>806</v>
      </c>
      <c r="F7197" s="59" t="s">
        <v>5</v>
      </c>
      <c r="G7197" s="152" t="str">
        <f>VLOOKUP(D7197,sku归属!A:B,2,0)</f>
        <v>欧阳博文</v>
      </c>
    </row>
    <row r="7198" spans="1:13" s="59" customFormat="1" customHeight="1">
      <c r="A7198" s="59" t="s">
        <v>19470</v>
      </c>
      <c r="B7198" s="59" t="s">
        <v>19471</v>
      </c>
      <c r="C7198" s="59" t="s">
        <v>19472</v>
      </c>
      <c r="D7198" s="59">
        <v>806</v>
      </c>
      <c r="F7198" s="59" t="s">
        <v>5</v>
      </c>
      <c r="G7198" s="152" t="str">
        <f>VLOOKUP(D7198,sku归属!A:B,2,0)</f>
        <v>欧阳博文</v>
      </c>
    </row>
    <row r="7199" spans="1:13" s="59" customFormat="1" customHeight="1">
      <c r="A7199" s="59" t="s">
        <v>19473</v>
      </c>
      <c r="B7199" s="59" t="s">
        <v>19474</v>
      </c>
      <c r="C7199" s="59" t="s">
        <v>19475</v>
      </c>
      <c r="D7199" s="59">
        <v>806</v>
      </c>
      <c r="F7199" s="59" t="s">
        <v>5</v>
      </c>
      <c r="G7199" s="152" t="str">
        <f>VLOOKUP(D7199,sku归属!A:B,2,0)</f>
        <v>欧阳博文</v>
      </c>
    </row>
    <row r="7200" spans="1:13" s="59" customFormat="1" customHeight="1">
      <c r="A7200" s="59" t="s">
        <v>19476</v>
      </c>
      <c r="B7200" s="59" t="s">
        <v>19477</v>
      </c>
      <c r="C7200" s="59" t="s">
        <v>19478</v>
      </c>
      <c r="D7200" s="59">
        <v>806</v>
      </c>
      <c r="F7200" s="59" t="s">
        <v>5</v>
      </c>
      <c r="G7200" s="152" t="str">
        <f>VLOOKUP(D7200,sku归属!A:B,2,0)</f>
        <v>欧阳博文</v>
      </c>
    </row>
    <row r="7201" spans="1:13" s="59" customFormat="1" customHeight="1">
      <c r="A7201" s="59" t="s">
        <v>19479</v>
      </c>
      <c r="B7201" s="59" t="s">
        <v>19480</v>
      </c>
      <c r="C7201" s="59" t="s">
        <v>19481</v>
      </c>
      <c r="D7201" s="59">
        <v>806</v>
      </c>
      <c r="F7201" s="59" t="s">
        <v>5</v>
      </c>
      <c r="G7201" s="152" t="str">
        <f>VLOOKUP(D7201,sku归属!A:B,2,0)</f>
        <v>欧阳博文</v>
      </c>
    </row>
    <row r="7202" spans="1:13" s="59" customFormat="1" customHeight="1">
      <c r="A7202" s="59" t="s">
        <v>19482</v>
      </c>
      <c r="B7202" s="59" t="s">
        <v>19483</v>
      </c>
      <c r="C7202" s="59" t="s">
        <v>12899</v>
      </c>
      <c r="D7202" s="59">
        <v>806</v>
      </c>
      <c r="F7202" s="59" t="s">
        <v>5</v>
      </c>
      <c r="G7202" s="152" t="str">
        <f>VLOOKUP(D7202,sku归属!A:B,2,0)</f>
        <v>欧阳博文</v>
      </c>
    </row>
    <row r="7203" spans="1:13" s="59" customFormat="1" customHeight="1">
      <c r="A7203" s="59" t="s">
        <v>19484</v>
      </c>
      <c r="B7203" s="59" t="s">
        <v>19485</v>
      </c>
      <c r="C7203" s="59" t="s">
        <v>12905</v>
      </c>
      <c r="D7203" s="59">
        <v>806</v>
      </c>
      <c r="F7203" s="59" t="s">
        <v>5</v>
      </c>
      <c r="G7203" s="152" t="str">
        <f>VLOOKUP(D7203,sku归属!A:B,2,0)</f>
        <v>欧阳博文</v>
      </c>
    </row>
    <row r="7204" spans="1:13" s="59" customFormat="1" customHeight="1">
      <c r="A7204" s="59" t="s">
        <v>19486</v>
      </c>
      <c r="B7204" s="59" t="s">
        <v>19487</v>
      </c>
      <c r="C7204" s="59" t="s">
        <v>19006</v>
      </c>
      <c r="D7204" s="59">
        <v>806</v>
      </c>
      <c r="F7204" s="59" t="s">
        <v>5</v>
      </c>
      <c r="G7204" s="152" t="str">
        <f>VLOOKUP(D7204,sku归属!A:B,2,0)</f>
        <v>欧阳博文</v>
      </c>
    </row>
    <row r="7205" spans="1:13" s="59" customFormat="1" customHeight="1">
      <c r="A7205" s="59" t="s">
        <v>19488</v>
      </c>
      <c r="B7205" s="59" t="s">
        <v>19489</v>
      </c>
      <c r="C7205" s="59" t="s">
        <v>19009</v>
      </c>
      <c r="D7205" s="59">
        <v>806</v>
      </c>
      <c r="F7205" s="59" t="s">
        <v>5</v>
      </c>
      <c r="G7205" s="152" t="str">
        <f>VLOOKUP(D7205,sku归属!A:B,2,0)</f>
        <v>欧阳博文</v>
      </c>
    </row>
    <row r="7206" spans="1:13" s="59" customFormat="1" customHeight="1">
      <c r="A7206" s="59" t="s">
        <v>19490</v>
      </c>
      <c r="B7206" s="59" t="s">
        <v>19491</v>
      </c>
      <c r="C7206" s="59" t="s">
        <v>19012</v>
      </c>
      <c r="D7206" s="59">
        <v>806</v>
      </c>
      <c r="F7206" s="59" t="s">
        <v>5</v>
      </c>
      <c r="G7206" s="152" t="str">
        <f>VLOOKUP(D7206,sku归属!A:B,2,0)</f>
        <v>欧阳博文</v>
      </c>
    </row>
    <row r="7207" spans="1:13" s="59" customFormat="1" customHeight="1">
      <c r="A7207" s="59" t="s">
        <v>19492</v>
      </c>
      <c r="B7207" s="59" t="s">
        <v>19493</v>
      </c>
      <c r="C7207" s="59" t="s">
        <v>19015</v>
      </c>
      <c r="D7207" s="59">
        <v>806</v>
      </c>
      <c r="F7207" s="59" t="s">
        <v>5</v>
      </c>
      <c r="G7207" s="152" t="str">
        <f>VLOOKUP(D7207,sku归属!A:B,2,0)</f>
        <v>欧阳博文</v>
      </c>
    </row>
    <row r="7208" spans="1:13" s="59" customFormat="1" customHeight="1">
      <c r="A7208" s="59" t="s">
        <v>19494</v>
      </c>
      <c r="B7208" s="59" t="s">
        <v>19495</v>
      </c>
      <c r="C7208" s="59" t="s">
        <v>12902</v>
      </c>
      <c r="D7208" s="59">
        <v>806</v>
      </c>
      <c r="F7208" s="59" t="s">
        <v>5</v>
      </c>
      <c r="G7208" s="152" t="str">
        <f>VLOOKUP(D7208,sku归属!A:B,2,0)</f>
        <v>欧阳博文</v>
      </c>
    </row>
    <row r="7209" spans="1:13" s="59" customFormat="1" customHeight="1">
      <c r="A7209" s="59" t="s">
        <v>19496</v>
      </c>
      <c r="B7209" s="59" t="s">
        <v>19497</v>
      </c>
      <c r="C7209" s="59" t="s">
        <v>12908</v>
      </c>
      <c r="D7209" s="59">
        <v>806</v>
      </c>
      <c r="F7209" s="59" t="s">
        <v>5</v>
      </c>
      <c r="G7209" s="152" t="str">
        <f>VLOOKUP(D7209,sku归属!A:B,2,0)</f>
        <v>欧阳博文</v>
      </c>
    </row>
    <row r="7210" spans="1:13" s="59" customFormat="1" customHeight="1">
      <c r="A7210" s="59" t="s">
        <v>19498</v>
      </c>
      <c r="B7210" s="59" t="s">
        <v>19499</v>
      </c>
      <c r="C7210" s="59" t="s">
        <v>19249</v>
      </c>
      <c r="D7210" s="59">
        <v>806</v>
      </c>
      <c r="F7210" s="59" t="s">
        <v>5</v>
      </c>
      <c r="G7210" s="152" t="str">
        <f>VLOOKUP(D7210,sku归属!A:B,2,0)</f>
        <v>欧阳博文</v>
      </c>
    </row>
    <row r="7211" spans="1:13" s="59" customFormat="1" customHeight="1">
      <c r="A7211" s="59" t="s">
        <v>19500</v>
      </c>
      <c r="B7211" s="59" t="s">
        <v>19501</v>
      </c>
      <c r="C7211" s="59" t="s">
        <v>19502</v>
      </c>
      <c r="D7211" s="59">
        <v>806</v>
      </c>
      <c r="F7211" s="59" t="s">
        <v>5</v>
      </c>
      <c r="G7211" s="152" t="str">
        <f>VLOOKUP(D7211,sku归属!A:B,2,0)</f>
        <v>欧阳博文</v>
      </c>
    </row>
    <row r="7212" spans="1:13" s="59" customFormat="1" customHeight="1">
      <c r="A7212" s="59" t="s">
        <v>19503</v>
      </c>
      <c r="B7212" s="59" t="s">
        <v>19504</v>
      </c>
      <c r="C7212" s="59" t="s">
        <v>19505</v>
      </c>
      <c r="D7212" s="59">
        <v>806</v>
      </c>
      <c r="F7212" s="59" t="s">
        <v>5</v>
      </c>
      <c r="G7212" s="152" t="str">
        <f>VLOOKUP(D7212,sku归属!A:B,2,0)</f>
        <v>欧阳博文</v>
      </c>
    </row>
    <row r="7213" spans="1:13" s="59" customFormat="1" customHeight="1">
      <c r="A7213" s="59" t="s">
        <v>19506</v>
      </c>
      <c r="B7213" s="59" t="s">
        <v>19507</v>
      </c>
      <c r="C7213" s="59" t="s">
        <v>19180</v>
      </c>
      <c r="D7213" s="59">
        <v>801</v>
      </c>
      <c r="F7213" s="59" t="s">
        <v>5</v>
      </c>
      <c r="G7213" s="152" t="str">
        <f>VLOOKUP(D7213,sku归属!A:B,2,0)</f>
        <v>丁芳芳</v>
      </c>
    </row>
    <row r="7214" spans="1:13" s="59" customFormat="1" customHeight="1">
      <c r="A7214" s="59" t="s">
        <v>19508</v>
      </c>
      <c r="B7214" s="59" t="s">
        <v>19509</v>
      </c>
      <c r="C7214" s="59" t="s">
        <v>19510</v>
      </c>
      <c r="D7214" s="59">
        <v>801</v>
      </c>
      <c r="F7214" s="59" t="s">
        <v>5</v>
      </c>
      <c r="G7214" s="152" t="str">
        <f>VLOOKUP(D7214,sku归属!A:B,2,0)</f>
        <v>丁芳芳</v>
      </c>
    </row>
    <row r="7215" spans="1:13" s="59" customFormat="1" customHeight="1">
      <c r="A7215" s="59" t="s">
        <v>19511</v>
      </c>
      <c r="B7215" s="59" t="s">
        <v>19512</v>
      </c>
      <c r="C7215" s="59" t="s">
        <v>19513</v>
      </c>
      <c r="D7215" s="59">
        <v>801</v>
      </c>
      <c r="F7215" s="59" t="s">
        <v>5</v>
      </c>
      <c r="G7215" s="152" t="str">
        <f>VLOOKUP(D7215,sku归属!A:B,2,0)</f>
        <v>丁芳芳</v>
      </c>
    </row>
    <row r="7216" spans="1:13" s="59" customFormat="1" customHeight="1">
      <c r="A7216" s="59" t="s">
        <v>19514</v>
      </c>
      <c r="B7216" s="59" t="s">
        <v>19515</v>
      </c>
      <c r="C7216" s="59" t="s">
        <v>19516</v>
      </c>
      <c r="D7216" s="59">
        <v>806</v>
      </c>
      <c r="F7216" s="59" t="s">
        <v>5</v>
      </c>
      <c r="G7216" s="152" t="str">
        <f>VLOOKUP(D7216,sku归属!A:B,2,0)</f>
        <v>欧阳博文</v>
      </c>
    </row>
    <row r="7217" spans="1:13" s="59" customFormat="1" customHeight="1">
      <c r="A7217" s="59" t="s">
        <v>19517</v>
      </c>
      <c r="B7217" s="59" t="s">
        <v>19518</v>
      </c>
      <c r="C7217" s="59" t="s">
        <v>19519</v>
      </c>
      <c r="D7217" s="59">
        <v>806</v>
      </c>
      <c r="F7217" s="59" t="s">
        <v>5</v>
      </c>
      <c r="G7217" s="152" t="str">
        <f>VLOOKUP(D7217,sku归属!A:B,2,0)</f>
        <v>欧阳博文</v>
      </c>
    </row>
    <row r="7218" spans="1:13" s="59" customFormat="1" customHeight="1">
      <c r="A7218" s="59" t="s">
        <v>19520</v>
      </c>
      <c r="B7218" s="59" t="s">
        <v>19521</v>
      </c>
      <c r="C7218" s="59" t="s">
        <v>19522</v>
      </c>
      <c r="D7218" s="59">
        <v>806</v>
      </c>
      <c r="F7218" s="59" t="s">
        <v>5</v>
      </c>
      <c r="G7218" s="152" t="str">
        <f>VLOOKUP(D7218,sku归属!A:B,2,0)</f>
        <v>欧阳博文</v>
      </c>
    </row>
    <row r="7219" spans="1:13" s="59" customFormat="1" customHeight="1">
      <c r="A7219" s="59" t="s">
        <v>19523</v>
      </c>
      <c r="B7219" s="59" t="s">
        <v>19524</v>
      </c>
      <c r="C7219" s="59" t="s">
        <v>19525</v>
      </c>
      <c r="D7219" s="59">
        <v>806</v>
      </c>
      <c r="F7219" s="59" t="s">
        <v>5</v>
      </c>
      <c r="G7219" s="152" t="str">
        <f>VLOOKUP(D7219,sku归属!A:B,2,0)</f>
        <v>欧阳博文</v>
      </c>
    </row>
    <row r="7220" spans="1:13" s="59" customFormat="1" customHeight="1">
      <c r="A7220" s="59" t="s">
        <v>19526</v>
      </c>
      <c r="B7220" s="59" t="s">
        <v>19527</v>
      </c>
      <c r="C7220" s="59" t="s">
        <v>19528</v>
      </c>
      <c r="D7220" s="59">
        <v>806</v>
      </c>
      <c r="F7220" s="59" t="s">
        <v>5</v>
      </c>
      <c r="G7220" s="152" t="str">
        <f>VLOOKUP(D7220,sku归属!A:B,2,0)</f>
        <v>欧阳博文</v>
      </c>
    </row>
    <row r="7221" spans="1:13" s="59" customFormat="1" customHeight="1">
      <c r="A7221" s="59" t="s">
        <v>19529</v>
      </c>
      <c r="B7221" s="59" t="s">
        <v>19530</v>
      </c>
      <c r="C7221" s="59" t="s">
        <v>19531</v>
      </c>
      <c r="D7221" s="59">
        <v>806</v>
      </c>
      <c r="F7221" s="59" t="s">
        <v>5</v>
      </c>
      <c r="G7221" s="152" t="str">
        <f>VLOOKUP(D7221,sku归属!A:B,2,0)</f>
        <v>欧阳博文</v>
      </c>
    </row>
    <row r="7222" spans="1:13" s="59" customFormat="1" customHeight="1">
      <c r="A7222" s="59" t="s">
        <v>19532</v>
      </c>
      <c r="B7222" s="59" t="s">
        <v>19533</v>
      </c>
      <c r="C7222" s="59" t="s">
        <v>19534</v>
      </c>
      <c r="D7222" s="59">
        <v>806</v>
      </c>
      <c r="F7222" s="59" t="s">
        <v>5</v>
      </c>
      <c r="G7222" s="152" t="str">
        <f>VLOOKUP(D7222,sku归属!A:B,2,0)</f>
        <v>欧阳博文</v>
      </c>
    </row>
    <row r="7223" spans="1:13" s="59" customFormat="1" customHeight="1">
      <c r="A7223" s="59" t="s">
        <v>19535</v>
      </c>
      <c r="B7223" s="59" t="s">
        <v>19536</v>
      </c>
      <c r="C7223" s="59" t="s">
        <v>19537</v>
      </c>
      <c r="D7223" s="59">
        <v>806</v>
      </c>
      <c r="F7223" s="59" t="s">
        <v>5</v>
      </c>
      <c r="G7223" s="152" t="str">
        <f>VLOOKUP(D7223,sku归属!A:B,2,0)</f>
        <v>欧阳博文</v>
      </c>
    </row>
    <row r="7224" spans="1:13" s="59" customFormat="1" customHeight="1">
      <c r="A7224" s="59" t="s">
        <v>19538</v>
      </c>
      <c r="B7224" s="59" t="s">
        <v>19539</v>
      </c>
      <c r="C7224" s="59" t="s">
        <v>19540</v>
      </c>
      <c r="D7224" s="59">
        <v>806</v>
      </c>
      <c r="F7224" s="59" t="s">
        <v>5</v>
      </c>
      <c r="G7224" s="152" t="str">
        <f>VLOOKUP(D7224,sku归属!A:B,2,0)</f>
        <v>欧阳博文</v>
      </c>
    </row>
    <row r="7225" spans="1:13" s="59" customFormat="1" customHeight="1">
      <c r="A7225" s="59" t="s">
        <v>19541</v>
      </c>
      <c r="B7225" s="59" t="s">
        <v>19542</v>
      </c>
      <c r="C7225" s="59" t="s">
        <v>19543</v>
      </c>
      <c r="D7225" s="59">
        <v>806</v>
      </c>
      <c r="F7225" s="59" t="s">
        <v>5</v>
      </c>
      <c r="G7225" s="152" t="str">
        <f>VLOOKUP(D7225,sku归属!A:B,2,0)</f>
        <v>欧阳博文</v>
      </c>
    </row>
    <row r="7226" spans="1:13" s="59" customFormat="1" customHeight="1">
      <c r="A7226" s="59" t="s">
        <v>19544</v>
      </c>
      <c r="B7226" s="59" t="s">
        <v>19545</v>
      </c>
      <c r="C7226" s="59" t="s">
        <v>17557</v>
      </c>
      <c r="D7226" s="59">
        <v>806</v>
      </c>
      <c r="F7226" s="59" t="s">
        <v>5</v>
      </c>
      <c r="G7226" s="152" t="str">
        <f>VLOOKUP(D7226,sku归属!A:B,2,0)</f>
        <v>欧阳博文</v>
      </c>
    </row>
    <row r="7227" spans="1:13" s="59" customFormat="1" customHeight="1">
      <c r="A7227" s="59" t="s">
        <v>19546</v>
      </c>
      <c r="B7227" s="59" t="s">
        <v>19547</v>
      </c>
      <c r="C7227" s="59" t="s">
        <v>19548</v>
      </c>
      <c r="D7227" s="59">
        <v>806</v>
      </c>
      <c r="F7227" s="59" t="s">
        <v>5</v>
      </c>
      <c r="G7227" s="152" t="str">
        <f>VLOOKUP(D7227,sku归属!A:B,2,0)</f>
        <v>欧阳博文</v>
      </c>
    </row>
    <row r="7228" spans="1:13" s="59" customFormat="1" customHeight="1">
      <c r="A7228" s="59" t="s">
        <v>19549</v>
      </c>
      <c r="B7228" s="59" t="s">
        <v>19550</v>
      </c>
      <c r="C7228" s="59" t="s">
        <v>19551</v>
      </c>
      <c r="D7228" s="59">
        <v>806</v>
      </c>
      <c r="F7228" s="59" t="s">
        <v>5</v>
      </c>
      <c r="G7228" s="152" t="str">
        <f>VLOOKUP(D7228,sku归属!A:B,2,0)</f>
        <v>欧阳博文</v>
      </c>
    </row>
    <row r="7229" spans="1:13" s="59" customFormat="1" customHeight="1">
      <c r="A7229" s="59" t="s">
        <v>19552</v>
      </c>
      <c r="B7229" s="59" t="s">
        <v>19553</v>
      </c>
      <c r="C7229" s="59" t="s">
        <v>19554</v>
      </c>
      <c r="D7229" s="59">
        <v>806</v>
      </c>
      <c r="F7229" s="59" t="s">
        <v>5</v>
      </c>
      <c r="G7229" s="152" t="str">
        <f>VLOOKUP(D7229,sku归属!A:B,2,0)</f>
        <v>欧阳博文</v>
      </c>
    </row>
    <row r="7230" spans="1:13" s="59" customFormat="1" customHeight="1">
      <c r="A7230" s="59" t="s">
        <v>19555</v>
      </c>
      <c r="B7230" s="59" t="s">
        <v>19556</v>
      </c>
      <c r="C7230" s="59" t="s">
        <v>19557</v>
      </c>
      <c r="D7230" s="59">
        <v>806</v>
      </c>
      <c r="F7230" s="59" t="s">
        <v>5</v>
      </c>
      <c r="G7230" s="152" t="str">
        <f>VLOOKUP(D7230,sku归属!A:B,2,0)</f>
        <v>欧阳博文</v>
      </c>
    </row>
    <row r="7231" spans="1:13" s="59" customFormat="1" customHeight="1">
      <c r="A7231" s="59" t="s">
        <v>19558</v>
      </c>
      <c r="B7231" s="59" t="s">
        <v>19559</v>
      </c>
      <c r="C7231" s="59" t="s">
        <v>19560</v>
      </c>
      <c r="D7231" s="59">
        <v>806</v>
      </c>
      <c r="F7231" s="59" t="s">
        <v>5</v>
      </c>
      <c r="G7231" s="152" t="str">
        <f>VLOOKUP(D7231,sku归属!A:B,2,0)</f>
        <v>欧阳博文</v>
      </c>
    </row>
    <row r="7232" spans="1:13" s="59" customFormat="1" customHeight="1">
      <c r="A7232" s="59" t="s">
        <v>19561</v>
      </c>
      <c r="B7232" s="59" t="s">
        <v>19562</v>
      </c>
      <c r="C7232" s="59" t="s">
        <v>19563</v>
      </c>
      <c r="D7232" s="59">
        <v>806</v>
      </c>
      <c r="F7232" s="59" t="s">
        <v>5</v>
      </c>
      <c r="G7232" s="152" t="str">
        <f>VLOOKUP(D7232,sku归属!A:B,2,0)</f>
        <v>欧阳博文</v>
      </c>
    </row>
    <row r="7233" spans="1:13" s="59" customFormat="1" customHeight="1">
      <c r="A7233" s="59" t="s">
        <v>19564</v>
      </c>
      <c r="B7233" s="59" t="s">
        <v>19565</v>
      </c>
      <c r="C7233" s="59" t="s">
        <v>19566</v>
      </c>
      <c r="D7233" s="59">
        <v>806</v>
      </c>
      <c r="F7233" s="59" t="s">
        <v>5</v>
      </c>
      <c r="G7233" s="152" t="str">
        <f>VLOOKUP(D7233,sku归属!A:B,2,0)</f>
        <v>欧阳博文</v>
      </c>
    </row>
    <row r="7234" spans="1:13" s="59" customFormat="1" customHeight="1">
      <c r="A7234" s="59" t="s">
        <v>19567</v>
      </c>
      <c r="B7234" s="59" t="s">
        <v>19568</v>
      </c>
      <c r="C7234" s="59" t="s">
        <v>19569</v>
      </c>
      <c r="D7234" s="59">
        <v>806</v>
      </c>
      <c r="F7234" s="59" t="s">
        <v>5</v>
      </c>
      <c r="G7234" s="152" t="str">
        <f>VLOOKUP(D7234,sku归属!A:B,2,0)</f>
        <v>欧阳博文</v>
      </c>
    </row>
    <row r="7235" spans="1:13" s="59" customFormat="1" customHeight="1">
      <c r="A7235" s="59" t="s">
        <v>19570</v>
      </c>
      <c r="B7235" s="59" t="s">
        <v>19571</v>
      </c>
      <c r="C7235" s="59" t="s">
        <v>19572</v>
      </c>
      <c r="D7235" s="59">
        <v>806</v>
      </c>
      <c r="F7235" s="59" t="s">
        <v>5</v>
      </c>
      <c r="G7235" s="152" t="str">
        <f>VLOOKUP(D7235,sku归属!A:B,2,0)</f>
        <v>欧阳博文</v>
      </c>
    </row>
    <row r="7236" spans="1:13" s="59" customFormat="1" customHeight="1">
      <c r="A7236" s="59" t="s">
        <v>19573</v>
      </c>
      <c r="B7236" s="59" t="s">
        <v>19574</v>
      </c>
      <c r="C7236" s="59" t="s">
        <v>19575</v>
      </c>
      <c r="D7236" s="59">
        <v>806</v>
      </c>
      <c r="F7236" s="59" t="s">
        <v>5</v>
      </c>
      <c r="G7236" s="152" t="str">
        <f>VLOOKUP(D7236,sku归属!A:B,2,0)</f>
        <v>欧阳博文</v>
      </c>
    </row>
    <row r="7237" spans="1:13" s="59" customFormat="1" customHeight="1">
      <c r="A7237" s="59" t="s">
        <v>19576</v>
      </c>
      <c r="B7237" s="59" t="s">
        <v>19577</v>
      </c>
      <c r="C7237" s="59" t="s">
        <v>19578</v>
      </c>
      <c r="D7237" s="59">
        <v>806</v>
      </c>
      <c r="F7237" s="59" t="s">
        <v>5</v>
      </c>
      <c r="G7237" s="152" t="str">
        <f>VLOOKUP(D7237,sku归属!A:B,2,0)</f>
        <v>欧阳博文</v>
      </c>
    </row>
    <row r="7238" spans="1:13" s="59" customFormat="1" customHeight="1">
      <c r="A7238" s="59" t="s">
        <v>19579</v>
      </c>
      <c r="B7238" s="59" t="s">
        <v>19580</v>
      </c>
      <c r="C7238" s="59" t="s">
        <v>19581</v>
      </c>
      <c r="D7238" s="59">
        <v>806</v>
      </c>
      <c r="F7238" s="59" t="s">
        <v>5</v>
      </c>
      <c r="G7238" s="152" t="str">
        <f>VLOOKUP(D7238,sku归属!A:B,2,0)</f>
        <v>欧阳博文</v>
      </c>
    </row>
    <row r="7239" spans="1:13" s="59" customFormat="1" customHeight="1">
      <c r="A7239" s="59" t="s">
        <v>19582</v>
      </c>
      <c r="B7239" s="59" t="s">
        <v>19583</v>
      </c>
      <c r="C7239" s="59" t="s">
        <v>19584</v>
      </c>
      <c r="D7239" s="59">
        <v>806</v>
      </c>
      <c r="F7239" s="59" t="s">
        <v>5</v>
      </c>
      <c r="G7239" s="152" t="str">
        <f>VLOOKUP(D7239,sku归属!A:B,2,0)</f>
        <v>欧阳博文</v>
      </c>
    </row>
    <row r="7240" spans="1:13" s="59" customFormat="1" customHeight="1">
      <c r="A7240" s="59" t="s">
        <v>19585</v>
      </c>
      <c r="B7240" s="59" t="s">
        <v>19586</v>
      </c>
      <c r="C7240" s="59" t="s">
        <v>19587</v>
      </c>
      <c r="D7240" s="59">
        <v>806</v>
      </c>
      <c r="F7240" s="59" t="s">
        <v>5</v>
      </c>
      <c r="G7240" s="152" t="str">
        <f>VLOOKUP(D7240,sku归属!A:B,2,0)</f>
        <v>欧阳博文</v>
      </c>
    </row>
    <row r="7241" spans="1:13" s="59" customFormat="1" customHeight="1">
      <c r="A7241" s="59" t="s">
        <v>19588</v>
      </c>
      <c r="B7241" s="59" t="s">
        <v>19589</v>
      </c>
      <c r="C7241" s="59" t="s">
        <v>19590</v>
      </c>
      <c r="D7241" s="59">
        <v>806</v>
      </c>
      <c r="F7241" s="59" t="s">
        <v>5</v>
      </c>
      <c r="G7241" s="152" t="str">
        <f>VLOOKUP(D7241,sku归属!A:B,2,0)</f>
        <v>欧阳博文</v>
      </c>
    </row>
    <row r="7242" spans="1:13" s="59" customFormat="1" customHeight="1">
      <c r="A7242" s="59" t="s">
        <v>19591</v>
      </c>
      <c r="B7242" s="59" t="s">
        <v>19592</v>
      </c>
      <c r="C7242" s="59" t="s">
        <v>19593</v>
      </c>
      <c r="D7242" s="59">
        <v>806</v>
      </c>
      <c r="F7242" s="59" t="s">
        <v>5</v>
      </c>
      <c r="G7242" s="152" t="str">
        <f>VLOOKUP(D7242,sku归属!A:B,2,0)</f>
        <v>欧阳博文</v>
      </c>
    </row>
    <row r="7243" spans="1:13" s="59" customFormat="1" customHeight="1">
      <c r="A7243" s="59" t="s">
        <v>19594</v>
      </c>
      <c r="B7243" s="59" t="s">
        <v>19595</v>
      </c>
      <c r="C7243" s="59" t="s">
        <v>19596</v>
      </c>
      <c r="D7243" s="59">
        <v>806</v>
      </c>
      <c r="F7243" s="59" t="s">
        <v>5</v>
      </c>
      <c r="G7243" s="152" t="str">
        <f>VLOOKUP(D7243,sku归属!A:B,2,0)</f>
        <v>欧阳博文</v>
      </c>
    </row>
    <row r="7244" spans="1:13" s="59" customFormat="1" customHeight="1">
      <c r="A7244" s="59" t="s">
        <v>19597</v>
      </c>
      <c r="B7244" s="59" t="s">
        <v>19598</v>
      </c>
      <c r="C7244" s="59" t="s">
        <v>19599</v>
      </c>
      <c r="D7244" s="59">
        <v>806</v>
      </c>
      <c r="F7244" s="59" t="s">
        <v>5</v>
      </c>
      <c r="G7244" s="152" t="str">
        <f>VLOOKUP(D7244,sku归属!A:B,2,0)</f>
        <v>欧阳博文</v>
      </c>
    </row>
    <row r="7245" spans="1:13" s="59" customFormat="1" customHeight="1">
      <c r="A7245" s="59" t="s">
        <v>19600</v>
      </c>
      <c r="B7245" s="59" t="s">
        <v>19601</v>
      </c>
      <c r="C7245" s="59" t="s">
        <v>19602</v>
      </c>
      <c r="D7245" s="59">
        <v>806</v>
      </c>
      <c r="F7245" s="59" t="s">
        <v>5</v>
      </c>
      <c r="G7245" s="152" t="str">
        <f>VLOOKUP(D7245,sku归属!A:B,2,0)</f>
        <v>欧阳博文</v>
      </c>
    </row>
    <row r="7246" spans="1:13" s="59" customFormat="1" customHeight="1">
      <c r="A7246" s="59" t="s">
        <v>19603</v>
      </c>
      <c r="B7246" s="59" t="s">
        <v>19604</v>
      </c>
      <c r="C7246" s="59" t="s">
        <v>19605</v>
      </c>
      <c r="D7246" s="59">
        <v>806</v>
      </c>
      <c r="F7246" s="59" t="s">
        <v>5</v>
      </c>
      <c r="G7246" s="152" t="str">
        <f>VLOOKUP(D7246,sku归属!A:B,2,0)</f>
        <v>欧阳博文</v>
      </c>
    </row>
    <row r="7247" spans="1:13" s="59" customFormat="1" customHeight="1">
      <c r="A7247" s="59" t="s">
        <v>19606</v>
      </c>
      <c r="B7247" s="59" t="s">
        <v>19607</v>
      </c>
      <c r="C7247" s="59" t="s">
        <v>19608</v>
      </c>
      <c r="D7247" s="59">
        <v>806</v>
      </c>
      <c r="F7247" s="59" t="s">
        <v>5</v>
      </c>
      <c r="G7247" s="152" t="str">
        <f>VLOOKUP(D7247,sku归属!A:B,2,0)</f>
        <v>欧阳博文</v>
      </c>
    </row>
    <row r="7248" spans="1:13" s="59" customFormat="1" customHeight="1">
      <c r="A7248" s="59" t="s">
        <v>19609</v>
      </c>
      <c r="B7248" s="59" t="s">
        <v>19610</v>
      </c>
      <c r="C7248" s="59" t="s">
        <v>19611</v>
      </c>
      <c r="D7248" s="59">
        <v>806</v>
      </c>
      <c r="F7248" s="59" t="s">
        <v>5</v>
      </c>
      <c r="G7248" s="152" t="str">
        <f>VLOOKUP(D7248,sku归属!A:B,2,0)</f>
        <v>欧阳博文</v>
      </c>
    </row>
    <row r="7249" spans="1:13" s="59" customFormat="1" customHeight="1">
      <c r="A7249" s="59" t="s">
        <v>19612</v>
      </c>
      <c r="B7249" s="59" t="s">
        <v>19613</v>
      </c>
      <c r="C7249" s="59" t="s">
        <v>19614</v>
      </c>
      <c r="D7249" s="59">
        <v>806</v>
      </c>
      <c r="F7249" s="59" t="s">
        <v>5</v>
      </c>
      <c r="G7249" s="152" t="str">
        <f>VLOOKUP(D7249,sku归属!A:B,2,0)</f>
        <v>欧阳博文</v>
      </c>
    </row>
    <row r="7250" spans="1:13" s="59" customFormat="1" customHeight="1">
      <c r="A7250" s="59" t="s">
        <v>19615</v>
      </c>
      <c r="B7250" s="59" t="s">
        <v>19616</v>
      </c>
      <c r="C7250" s="59" t="s">
        <v>19617</v>
      </c>
      <c r="D7250" s="59">
        <v>806</v>
      </c>
      <c r="F7250" s="59" t="s">
        <v>5</v>
      </c>
      <c r="G7250" s="152" t="str">
        <f>VLOOKUP(D7250,sku归属!A:B,2,0)</f>
        <v>欧阳博文</v>
      </c>
    </row>
    <row r="7251" spans="1:13" s="59" customFormat="1" customHeight="1">
      <c r="A7251" s="59" t="s">
        <v>19618</v>
      </c>
      <c r="B7251" s="59" t="s">
        <v>19619</v>
      </c>
      <c r="C7251" s="59" t="s">
        <v>19620</v>
      </c>
      <c r="D7251" s="59">
        <v>806</v>
      </c>
      <c r="F7251" s="59" t="s">
        <v>5</v>
      </c>
      <c r="G7251" s="152" t="str">
        <f>VLOOKUP(D7251,sku归属!A:B,2,0)</f>
        <v>欧阳博文</v>
      </c>
    </row>
    <row r="7252" spans="1:13" s="59" customFormat="1" customHeight="1">
      <c r="A7252" s="59" t="s">
        <v>19621</v>
      </c>
      <c r="B7252" s="59" t="s">
        <v>19622</v>
      </c>
      <c r="C7252" s="59" t="s">
        <v>19623</v>
      </c>
      <c r="D7252" s="59">
        <v>806</v>
      </c>
      <c r="F7252" s="59" t="s">
        <v>5</v>
      </c>
      <c r="G7252" s="152" t="str">
        <f>VLOOKUP(D7252,sku归属!A:B,2,0)</f>
        <v>欧阳博文</v>
      </c>
    </row>
    <row r="7253" spans="1:13" s="59" customFormat="1" customHeight="1">
      <c r="A7253" s="59" t="s">
        <v>19624</v>
      </c>
      <c r="B7253" s="59" t="s">
        <v>19625</v>
      </c>
      <c r="C7253" s="59" t="s">
        <v>19626</v>
      </c>
      <c r="D7253" s="59">
        <v>806</v>
      </c>
      <c r="F7253" s="59" t="s">
        <v>5</v>
      </c>
      <c r="G7253" s="152" t="str">
        <f>VLOOKUP(D7253,sku归属!A:B,2,0)</f>
        <v>欧阳博文</v>
      </c>
    </row>
    <row r="7254" spans="1:13" s="59" customFormat="1" customHeight="1">
      <c r="A7254" s="59" t="s">
        <v>19627</v>
      </c>
      <c r="B7254" s="59" t="s">
        <v>19628</v>
      </c>
      <c r="C7254" s="59" t="s">
        <v>19629</v>
      </c>
      <c r="D7254" s="59">
        <v>806</v>
      </c>
      <c r="F7254" s="59" t="s">
        <v>5</v>
      </c>
      <c r="G7254" s="152" t="str">
        <f>VLOOKUP(D7254,sku归属!A:B,2,0)</f>
        <v>欧阳博文</v>
      </c>
    </row>
    <row r="7255" spans="1:13" s="59" customFormat="1" customHeight="1">
      <c r="A7255" s="59" t="s">
        <v>19630</v>
      </c>
      <c r="B7255" s="59" t="s">
        <v>19631</v>
      </c>
      <c r="C7255" s="59" t="s">
        <v>19632</v>
      </c>
      <c r="D7255" s="59">
        <v>806</v>
      </c>
      <c r="F7255" s="59" t="s">
        <v>5</v>
      </c>
      <c r="G7255" s="152" t="str">
        <f>VLOOKUP(D7255,sku归属!A:B,2,0)</f>
        <v>欧阳博文</v>
      </c>
    </row>
    <row r="7256" spans="1:13" s="59" customFormat="1" customHeight="1">
      <c r="A7256" s="59" t="s">
        <v>19633</v>
      </c>
      <c r="B7256" s="59" t="s">
        <v>19634</v>
      </c>
      <c r="C7256" s="59" t="s">
        <v>19635</v>
      </c>
      <c r="D7256" s="59">
        <v>806</v>
      </c>
      <c r="F7256" s="59" t="s">
        <v>5</v>
      </c>
      <c r="G7256" s="152" t="str">
        <f>VLOOKUP(D7256,sku归属!A:B,2,0)</f>
        <v>欧阳博文</v>
      </c>
    </row>
    <row r="7257" spans="1:13" s="59" customFormat="1" customHeight="1">
      <c r="A7257" s="59" t="s">
        <v>19636</v>
      </c>
      <c r="B7257" s="59" t="s">
        <v>19637</v>
      </c>
      <c r="C7257" s="59" t="s">
        <v>19638</v>
      </c>
      <c r="D7257" s="59">
        <v>806</v>
      </c>
      <c r="F7257" s="59" t="s">
        <v>5</v>
      </c>
      <c r="G7257" s="152" t="str">
        <f>VLOOKUP(D7257,sku归属!A:B,2,0)</f>
        <v>欧阳博文</v>
      </c>
    </row>
    <row r="7258" spans="1:13" s="59" customFormat="1" customHeight="1">
      <c r="A7258" s="59" t="s">
        <v>19639</v>
      </c>
      <c r="B7258" s="59" t="s">
        <v>19640</v>
      </c>
      <c r="C7258" s="59" t="s">
        <v>19641</v>
      </c>
      <c r="D7258" s="59">
        <v>806</v>
      </c>
      <c r="F7258" s="59" t="s">
        <v>5</v>
      </c>
      <c r="G7258" s="152" t="str">
        <f>VLOOKUP(D7258,sku归属!A:B,2,0)</f>
        <v>欧阳博文</v>
      </c>
    </row>
    <row r="7259" spans="1:13" s="59" customFormat="1" customHeight="1">
      <c r="A7259" s="59" t="s">
        <v>19642</v>
      </c>
      <c r="B7259" s="59" t="s">
        <v>19643</v>
      </c>
      <c r="C7259" s="59" t="s">
        <v>19644</v>
      </c>
      <c r="D7259" s="59">
        <v>806</v>
      </c>
      <c r="F7259" s="59" t="s">
        <v>5</v>
      </c>
      <c r="G7259" s="152" t="str">
        <f>VLOOKUP(D7259,sku归属!A:B,2,0)</f>
        <v>欧阳博文</v>
      </c>
    </row>
    <row r="7260" spans="1:13" s="59" customFormat="1" customHeight="1">
      <c r="A7260" s="59" t="s">
        <v>19645</v>
      </c>
      <c r="B7260" s="59" t="s">
        <v>19646</v>
      </c>
      <c r="C7260" s="59" t="s">
        <v>19241</v>
      </c>
      <c r="D7260" s="59">
        <v>806</v>
      </c>
      <c r="F7260" s="59" t="s">
        <v>5</v>
      </c>
      <c r="G7260" s="152" t="str">
        <f>VLOOKUP(D7260,sku归属!A:B,2,0)</f>
        <v>欧阳博文</v>
      </c>
    </row>
    <row r="7261" spans="1:13" s="59" customFormat="1" customHeight="1">
      <c r="A7261" s="59" t="s">
        <v>19647</v>
      </c>
      <c r="B7261" s="59" t="s">
        <v>19648</v>
      </c>
      <c r="C7261" s="59" t="s">
        <v>19241</v>
      </c>
      <c r="D7261" s="59">
        <v>806</v>
      </c>
      <c r="F7261" s="59" t="s">
        <v>5</v>
      </c>
      <c r="G7261" s="152" t="str">
        <f>VLOOKUP(D7261,sku归属!A:B,2,0)</f>
        <v>欧阳博文</v>
      </c>
    </row>
    <row r="7262" spans="1:13" s="59" customFormat="1" customHeight="1">
      <c r="A7262" s="59" t="s">
        <v>19649</v>
      </c>
      <c r="B7262" s="59" t="s">
        <v>19650</v>
      </c>
      <c r="C7262" s="59" t="s">
        <v>19241</v>
      </c>
      <c r="D7262" s="59">
        <v>806</v>
      </c>
      <c r="F7262" s="59" t="s">
        <v>5</v>
      </c>
      <c r="G7262" s="152" t="str">
        <f>VLOOKUP(D7262,sku归属!A:B,2,0)</f>
        <v>欧阳博文</v>
      </c>
    </row>
    <row r="7263" spans="1:13" s="59" customFormat="1" customHeight="1">
      <c r="A7263" s="59" t="s">
        <v>19651</v>
      </c>
      <c r="B7263" s="59" t="s">
        <v>19652</v>
      </c>
      <c r="C7263" s="59" t="s">
        <v>19653</v>
      </c>
      <c r="D7263" s="59">
        <v>806</v>
      </c>
      <c r="F7263" s="59" t="s">
        <v>5</v>
      </c>
      <c r="G7263" s="152" t="str">
        <f>VLOOKUP(D7263,sku归属!A:B,2,0)</f>
        <v>欧阳博文</v>
      </c>
    </row>
    <row r="7264" spans="1:13" s="59" customFormat="1" customHeight="1">
      <c r="A7264" s="59" t="s">
        <v>19654</v>
      </c>
      <c r="B7264" s="59" t="s">
        <v>19655</v>
      </c>
      <c r="C7264" s="59" t="s">
        <v>19656</v>
      </c>
      <c r="D7264" s="59">
        <v>806</v>
      </c>
      <c r="F7264" s="59" t="s">
        <v>5</v>
      </c>
      <c r="G7264" s="152" t="str">
        <f>VLOOKUP(D7264,sku归属!A:B,2,0)</f>
        <v>欧阳博文</v>
      </c>
    </row>
    <row r="7265" spans="1:13" s="59" customFormat="1" customHeight="1">
      <c r="A7265" s="59" t="s">
        <v>19657</v>
      </c>
      <c r="B7265" s="59" t="s">
        <v>19658</v>
      </c>
      <c r="C7265" s="59" t="s">
        <v>19659</v>
      </c>
      <c r="D7265" s="59">
        <v>806</v>
      </c>
      <c r="F7265" s="59" t="s">
        <v>5</v>
      </c>
      <c r="G7265" s="152" t="str">
        <f>VLOOKUP(D7265,sku归属!A:B,2,0)</f>
        <v>欧阳博文</v>
      </c>
    </row>
    <row r="7266" spans="1:13" s="59" customFormat="1" customHeight="1">
      <c r="A7266" s="59" t="s">
        <v>19660</v>
      </c>
      <c r="B7266" s="59" t="s">
        <v>19661</v>
      </c>
      <c r="C7266" s="59" t="s">
        <v>19662</v>
      </c>
      <c r="D7266" s="59">
        <v>806</v>
      </c>
      <c r="F7266" s="59" t="s">
        <v>5</v>
      </c>
      <c r="G7266" s="152" t="str">
        <f>VLOOKUP(D7266,sku归属!A:B,2,0)</f>
        <v>欧阳博文</v>
      </c>
    </row>
    <row r="7267" spans="1:13" s="59" customFormat="1" customHeight="1">
      <c r="A7267" s="59" t="s">
        <v>19663</v>
      </c>
      <c r="B7267" s="59" t="s">
        <v>19664</v>
      </c>
      <c r="C7267" s="59" t="s">
        <v>19665</v>
      </c>
      <c r="D7267" s="59">
        <v>806</v>
      </c>
      <c r="F7267" s="59" t="s">
        <v>5</v>
      </c>
      <c r="G7267" s="152" t="str">
        <f>VLOOKUP(D7267,sku归属!A:B,2,0)</f>
        <v>欧阳博文</v>
      </c>
    </row>
    <row r="7268" spans="1:13" s="59" customFormat="1" customHeight="1">
      <c r="A7268" s="59" t="s">
        <v>19666</v>
      </c>
      <c r="B7268" s="59" t="s">
        <v>19667</v>
      </c>
      <c r="C7268" s="59" t="s">
        <v>19668</v>
      </c>
      <c r="D7268" s="59">
        <v>806</v>
      </c>
      <c r="F7268" s="59" t="s">
        <v>5</v>
      </c>
      <c r="G7268" s="152" t="str">
        <f>VLOOKUP(D7268,sku归属!A:B,2,0)</f>
        <v>欧阳博文</v>
      </c>
    </row>
    <row r="7269" spans="1:13" s="59" customFormat="1" customHeight="1">
      <c r="A7269" s="59" t="s">
        <v>19669</v>
      </c>
      <c r="B7269" s="59" t="s">
        <v>19670</v>
      </c>
      <c r="C7269" s="59" t="s">
        <v>19671</v>
      </c>
      <c r="D7269" s="59">
        <v>806</v>
      </c>
      <c r="F7269" s="59" t="s">
        <v>5</v>
      </c>
      <c r="G7269" s="152" t="str">
        <f>VLOOKUP(D7269,sku归属!A:B,2,0)</f>
        <v>欧阳博文</v>
      </c>
    </row>
    <row r="7270" spans="1:13" s="59" customFormat="1" customHeight="1">
      <c r="A7270" s="59" t="s">
        <v>19672</v>
      </c>
      <c r="B7270" s="59" t="s">
        <v>19673</v>
      </c>
      <c r="C7270" s="59" t="s">
        <v>19674</v>
      </c>
      <c r="D7270" s="59">
        <v>806</v>
      </c>
      <c r="F7270" s="59" t="s">
        <v>5</v>
      </c>
      <c r="G7270" s="152" t="str">
        <f>VLOOKUP(D7270,sku归属!A:B,2,0)</f>
        <v>欧阳博文</v>
      </c>
    </row>
    <row r="7271" spans="1:13" s="59" customFormat="1" customHeight="1">
      <c r="A7271" s="59" t="s">
        <v>19675</v>
      </c>
      <c r="B7271" s="59" t="s">
        <v>19676</v>
      </c>
      <c r="C7271" s="59" t="s">
        <v>19677</v>
      </c>
      <c r="D7271" s="59">
        <v>806</v>
      </c>
      <c r="F7271" s="59" t="s">
        <v>5</v>
      </c>
      <c r="G7271" s="152" t="str">
        <f>VLOOKUP(D7271,sku归属!A:B,2,0)</f>
        <v>欧阳博文</v>
      </c>
    </row>
    <row r="7272" spans="1:13" s="59" customFormat="1" customHeight="1">
      <c r="A7272" s="59" t="s">
        <v>19678</v>
      </c>
      <c r="B7272" s="59" t="s">
        <v>19679</v>
      </c>
      <c r="C7272" s="59" t="s">
        <v>19680</v>
      </c>
      <c r="D7272" s="59">
        <v>806</v>
      </c>
      <c r="F7272" s="59" t="s">
        <v>5</v>
      </c>
      <c r="G7272" s="152" t="str">
        <f>VLOOKUP(D7272,sku归属!A:B,2,0)</f>
        <v>欧阳博文</v>
      </c>
    </row>
    <row r="7273" spans="1:13" s="59" customFormat="1" customHeight="1">
      <c r="A7273" s="59" t="s">
        <v>19681</v>
      </c>
      <c r="B7273" s="59" t="s">
        <v>19682</v>
      </c>
      <c r="C7273" s="59" t="s">
        <v>19683</v>
      </c>
      <c r="D7273" s="59">
        <v>806</v>
      </c>
      <c r="F7273" s="59" t="s">
        <v>5</v>
      </c>
      <c r="G7273" s="152" t="str">
        <f>VLOOKUP(D7273,sku归属!A:B,2,0)</f>
        <v>欧阳博文</v>
      </c>
    </row>
    <row r="7274" spans="1:13" s="59" customFormat="1" customHeight="1">
      <c r="A7274" s="59" t="s">
        <v>19684</v>
      </c>
      <c r="B7274" s="59" t="s">
        <v>19685</v>
      </c>
      <c r="C7274" s="59" t="s">
        <v>19686</v>
      </c>
      <c r="D7274" s="59">
        <v>806</v>
      </c>
      <c r="F7274" s="59" t="s">
        <v>5</v>
      </c>
      <c r="G7274" s="152" t="str">
        <f>VLOOKUP(D7274,sku归属!A:B,2,0)</f>
        <v>欧阳博文</v>
      </c>
    </row>
    <row r="7275" spans="1:13" s="59" customFormat="1" customHeight="1">
      <c r="A7275" s="59" t="s">
        <v>19687</v>
      </c>
      <c r="B7275" s="59" t="s">
        <v>19688</v>
      </c>
      <c r="C7275" s="59" t="s">
        <v>19689</v>
      </c>
      <c r="D7275" s="59">
        <v>806</v>
      </c>
      <c r="F7275" s="59" t="s">
        <v>5</v>
      </c>
      <c r="G7275" s="152" t="str">
        <f>VLOOKUP(D7275,sku归属!A:B,2,0)</f>
        <v>欧阳博文</v>
      </c>
    </row>
    <row r="7276" spans="1:13" s="59" customFormat="1" customHeight="1">
      <c r="A7276" s="59" t="s">
        <v>19690</v>
      </c>
      <c r="B7276" s="59" t="s">
        <v>19691</v>
      </c>
      <c r="C7276" s="59" t="s">
        <v>19692</v>
      </c>
      <c r="D7276" s="59">
        <v>806</v>
      </c>
      <c r="F7276" s="59" t="s">
        <v>5</v>
      </c>
      <c r="G7276" s="152" t="str">
        <f>VLOOKUP(D7276,sku归属!A:B,2,0)</f>
        <v>欧阳博文</v>
      </c>
    </row>
    <row r="7277" spans="1:13" s="59" customFormat="1" customHeight="1">
      <c r="A7277" s="59" t="s">
        <v>19693</v>
      </c>
      <c r="B7277" s="59" t="s">
        <v>19694</v>
      </c>
      <c r="C7277" s="59" t="s">
        <v>19695</v>
      </c>
      <c r="D7277" s="59">
        <v>806</v>
      </c>
      <c r="F7277" s="59" t="s">
        <v>5</v>
      </c>
      <c r="G7277" s="152" t="str">
        <f>VLOOKUP(D7277,sku归属!A:B,2,0)</f>
        <v>欧阳博文</v>
      </c>
    </row>
    <row r="7278" spans="1:13" s="59" customFormat="1" customHeight="1">
      <c r="A7278" s="59" t="s">
        <v>19696</v>
      </c>
      <c r="B7278" s="59" t="s">
        <v>19697</v>
      </c>
      <c r="C7278" s="59" t="s">
        <v>19698</v>
      </c>
      <c r="D7278" s="59">
        <v>806</v>
      </c>
      <c r="F7278" s="59" t="s">
        <v>5</v>
      </c>
      <c r="G7278" s="152" t="str">
        <f>VLOOKUP(D7278,sku归属!A:B,2,0)</f>
        <v>欧阳博文</v>
      </c>
    </row>
    <row r="7279" spans="1:13" s="59" customFormat="1" customHeight="1">
      <c r="A7279" s="59" t="s">
        <v>19699</v>
      </c>
      <c r="B7279" s="59" t="s">
        <v>19700</v>
      </c>
      <c r="C7279" s="59" t="s">
        <v>19701</v>
      </c>
      <c r="D7279" s="59">
        <v>806</v>
      </c>
      <c r="F7279" s="59" t="s">
        <v>5</v>
      </c>
      <c r="G7279" s="152" t="str">
        <f>VLOOKUP(D7279,sku归属!A:B,2,0)</f>
        <v>欧阳博文</v>
      </c>
    </row>
    <row r="7280" spans="1:13" s="59" customFormat="1" customHeight="1">
      <c r="A7280" s="59" t="s">
        <v>19702</v>
      </c>
      <c r="B7280" s="59" t="s">
        <v>19703</v>
      </c>
      <c r="C7280" s="59" t="s">
        <v>19704</v>
      </c>
      <c r="D7280" s="59">
        <v>806</v>
      </c>
      <c r="F7280" s="59" t="s">
        <v>5</v>
      </c>
      <c r="G7280" s="152" t="str">
        <f>VLOOKUP(D7280,sku归属!A:B,2,0)</f>
        <v>欧阳博文</v>
      </c>
    </row>
    <row r="7281" spans="1:13" s="59" customFormat="1" customHeight="1">
      <c r="A7281" s="59" t="s">
        <v>19705</v>
      </c>
      <c r="B7281" s="59" t="s">
        <v>19706</v>
      </c>
      <c r="C7281" s="59" t="s">
        <v>19707</v>
      </c>
      <c r="D7281" s="59">
        <v>806</v>
      </c>
      <c r="F7281" s="59" t="s">
        <v>5</v>
      </c>
      <c r="G7281" s="152" t="str">
        <f>VLOOKUP(D7281,sku归属!A:B,2,0)</f>
        <v>欧阳博文</v>
      </c>
    </row>
    <row r="7282" spans="1:13" s="59" customFormat="1" customHeight="1">
      <c r="A7282" s="59" t="s">
        <v>19708</v>
      </c>
      <c r="B7282" s="59" t="s">
        <v>19709</v>
      </c>
      <c r="C7282" s="59" t="s">
        <v>19710</v>
      </c>
      <c r="D7282" s="59">
        <v>801</v>
      </c>
      <c r="F7282" s="59" t="s">
        <v>5</v>
      </c>
      <c r="G7282" s="152" t="str">
        <f>VLOOKUP(D7282,sku归属!A:B,2,0)</f>
        <v>丁芳芳</v>
      </c>
    </row>
    <row r="7283" spans="1:13" s="59" customFormat="1" customHeight="1">
      <c r="A7283" s="59" t="s">
        <v>19711</v>
      </c>
      <c r="B7283" s="59" t="s">
        <v>19712</v>
      </c>
      <c r="C7283" s="59" t="s">
        <v>22507</v>
      </c>
      <c r="D7283" s="59">
        <v>801</v>
      </c>
      <c r="F7283" s="59" t="s">
        <v>5</v>
      </c>
      <c r="G7283" s="152" t="str">
        <f>VLOOKUP(D7283,sku归属!A:B,2,0)</f>
        <v>丁芳芳</v>
      </c>
    </row>
    <row r="7284" spans="1:13" s="59" customFormat="1" customHeight="1">
      <c r="A7284" s="59" t="s">
        <v>19714</v>
      </c>
      <c r="B7284" s="59" t="s">
        <v>19715</v>
      </c>
      <c r="C7284" s="59" t="s">
        <v>19716</v>
      </c>
      <c r="D7284" s="59">
        <v>806</v>
      </c>
      <c r="F7284" s="59" t="s">
        <v>5</v>
      </c>
      <c r="G7284" s="152" t="str">
        <f>VLOOKUP(D7284,sku归属!A:B,2,0)</f>
        <v>欧阳博文</v>
      </c>
    </row>
    <row r="7285" spans="1:13" s="59" customFormat="1" customHeight="1">
      <c r="A7285" s="59" t="s">
        <v>19717</v>
      </c>
      <c r="B7285" s="59" t="s">
        <v>19718</v>
      </c>
      <c r="C7285" s="59" t="s">
        <v>19719</v>
      </c>
      <c r="D7285" s="59">
        <v>806</v>
      </c>
      <c r="F7285" s="59" t="s">
        <v>5</v>
      </c>
      <c r="G7285" s="152" t="str">
        <f>VLOOKUP(D7285,sku归属!A:B,2,0)</f>
        <v>欧阳博文</v>
      </c>
    </row>
    <row r="7286" spans="1:13" s="59" customFormat="1" customHeight="1">
      <c r="A7286" s="59" t="s">
        <v>19720</v>
      </c>
      <c r="B7286" s="59" t="s">
        <v>19721</v>
      </c>
      <c r="C7286" s="59" t="s">
        <v>19722</v>
      </c>
      <c r="D7286" s="59">
        <v>806</v>
      </c>
      <c r="F7286" s="59" t="s">
        <v>5</v>
      </c>
      <c r="G7286" s="152" t="str">
        <f>VLOOKUP(D7286,sku归属!A:B,2,0)</f>
        <v>欧阳博文</v>
      </c>
    </row>
    <row r="7287" spans="1:13" s="59" customFormat="1" customHeight="1">
      <c r="A7287" s="59" t="s">
        <v>19723</v>
      </c>
      <c r="B7287" s="59" t="s">
        <v>19724</v>
      </c>
      <c r="C7287" s="59" t="s">
        <v>19725</v>
      </c>
      <c r="D7287" s="59">
        <v>806</v>
      </c>
      <c r="F7287" s="59" t="s">
        <v>5</v>
      </c>
      <c r="G7287" s="152" t="str">
        <f>VLOOKUP(D7287,sku归属!A:B,2,0)</f>
        <v>欧阳博文</v>
      </c>
    </row>
    <row r="7288" spans="1:13" s="59" customFormat="1" customHeight="1">
      <c r="A7288" s="59" t="s">
        <v>19726</v>
      </c>
      <c r="B7288" s="59" t="s">
        <v>19727</v>
      </c>
      <c r="C7288" s="59" t="s">
        <v>19728</v>
      </c>
      <c r="D7288" s="59">
        <v>806</v>
      </c>
      <c r="F7288" s="59" t="s">
        <v>5</v>
      </c>
      <c r="G7288" s="152" t="str">
        <f>VLOOKUP(D7288,sku归属!A:B,2,0)</f>
        <v>欧阳博文</v>
      </c>
    </row>
    <row r="7289" spans="1:13" s="59" customFormat="1" customHeight="1">
      <c r="A7289" s="59" t="s">
        <v>19729</v>
      </c>
      <c r="B7289" s="59" t="s">
        <v>19730</v>
      </c>
      <c r="C7289" s="59" t="s">
        <v>19731</v>
      </c>
      <c r="D7289" s="59">
        <v>806</v>
      </c>
      <c r="F7289" s="59" t="s">
        <v>5</v>
      </c>
      <c r="G7289" s="152" t="str">
        <f>VLOOKUP(D7289,sku归属!A:B,2,0)</f>
        <v>欧阳博文</v>
      </c>
    </row>
    <row r="7290" spans="1:13" s="59" customFormat="1" customHeight="1">
      <c r="A7290" s="59" t="s">
        <v>19732</v>
      </c>
      <c r="B7290" s="59" t="s">
        <v>19733</v>
      </c>
      <c r="C7290" s="59" t="s">
        <v>19734</v>
      </c>
      <c r="D7290" s="59">
        <v>806</v>
      </c>
      <c r="F7290" s="59" t="s">
        <v>5</v>
      </c>
      <c r="G7290" s="152" t="str">
        <f>VLOOKUP(D7290,sku归属!A:B,2,0)</f>
        <v>欧阳博文</v>
      </c>
    </row>
    <row r="7291" spans="1:13" s="59" customFormat="1" customHeight="1">
      <c r="A7291" s="59" t="s">
        <v>19735</v>
      </c>
      <c r="B7291" s="59" t="s">
        <v>19736</v>
      </c>
      <c r="C7291" s="59" t="s">
        <v>19737</v>
      </c>
      <c r="D7291" s="59">
        <v>806</v>
      </c>
      <c r="F7291" s="59" t="s">
        <v>5</v>
      </c>
      <c r="G7291" s="152" t="str">
        <f>VLOOKUP(D7291,sku归属!A:B,2,0)</f>
        <v>欧阳博文</v>
      </c>
    </row>
    <row r="7292" spans="1:13" s="59" customFormat="1" customHeight="1">
      <c r="A7292" s="59" t="s">
        <v>19738</v>
      </c>
      <c r="B7292" s="59" t="s">
        <v>19739</v>
      </c>
      <c r="C7292" s="59" t="s">
        <v>19740</v>
      </c>
      <c r="D7292" s="59">
        <v>806</v>
      </c>
      <c r="F7292" s="59" t="s">
        <v>5</v>
      </c>
      <c r="G7292" s="152" t="str">
        <f>VLOOKUP(D7292,sku归属!A:B,2,0)</f>
        <v>欧阳博文</v>
      </c>
    </row>
    <row r="7293" spans="1:13" s="59" customFormat="1" customHeight="1">
      <c r="A7293" s="59" t="s">
        <v>19741</v>
      </c>
      <c r="B7293" s="59" t="s">
        <v>19742</v>
      </c>
      <c r="C7293" s="59" t="s">
        <v>19743</v>
      </c>
      <c r="D7293" s="59">
        <v>806</v>
      </c>
      <c r="F7293" s="59" t="s">
        <v>5</v>
      </c>
      <c r="G7293" s="152" t="str">
        <f>VLOOKUP(D7293,sku归属!A:B,2,0)</f>
        <v>欧阳博文</v>
      </c>
    </row>
    <row r="7294" spans="1:13" s="59" customFormat="1" customHeight="1">
      <c r="A7294" s="59" t="s">
        <v>19744</v>
      </c>
      <c r="B7294" s="59" t="s">
        <v>19745</v>
      </c>
      <c r="C7294" s="59" t="s">
        <v>19746</v>
      </c>
      <c r="D7294" s="59">
        <v>806</v>
      </c>
      <c r="F7294" s="59" t="s">
        <v>5</v>
      </c>
      <c r="G7294" s="152" t="str">
        <f>VLOOKUP(D7294,sku归属!A:B,2,0)</f>
        <v>欧阳博文</v>
      </c>
    </row>
    <row r="7295" spans="1:13" s="59" customFormat="1" customHeight="1">
      <c r="A7295" s="59" t="s">
        <v>19747</v>
      </c>
      <c r="B7295" s="59" t="s">
        <v>19748</v>
      </c>
      <c r="C7295" s="59" t="s">
        <v>19749</v>
      </c>
      <c r="D7295" s="59">
        <v>806</v>
      </c>
      <c r="F7295" s="59" t="s">
        <v>5</v>
      </c>
      <c r="G7295" s="152" t="str">
        <f>VLOOKUP(D7295,sku归属!A:B,2,0)</f>
        <v>欧阳博文</v>
      </c>
    </row>
    <row r="7296" spans="1:13" s="59" customFormat="1" customHeight="1">
      <c r="A7296" s="59" t="s">
        <v>19750</v>
      </c>
      <c r="B7296" s="59" t="s">
        <v>19751</v>
      </c>
      <c r="C7296" s="59" t="s">
        <v>19752</v>
      </c>
      <c r="D7296" s="59">
        <v>806</v>
      </c>
      <c r="F7296" s="59" t="s">
        <v>5</v>
      </c>
      <c r="G7296" s="152" t="str">
        <f>VLOOKUP(D7296,sku归属!A:B,2,0)</f>
        <v>欧阳博文</v>
      </c>
    </row>
    <row r="7297" spans="1:13" s="59" customFormat="1" customHeight="1">
      <c r="A7297" s="59" t="s">
        <v>19753</v>
      </c>
      <c r="B7297" s="59" t="s">
        <v>19754</v>
      </c>
      <c r="C7297" s="59" t="s">
        <v>19755</v>
      </c>
      <c r="D7297" s="59">
        <v>806</v>
      </c>
      <c r="F7297" s="59" t="s">
        <v>5</v>
      </c>
      <c r="G7297" s="152" t="str">
        <f>VLOOKUP(D7297,sku归属!A:B,2,0)</f>
        <v>欧阳博文</v>
      </c>
    </row>
    <row r="7298" spans="1:13" s="59" customFormat="1" customHeight="1">
      <c r="A7298" s="59" t="s">
        <v>19756</v>
      </c>
      <c r="B7298" s="59" t="s">
        <v>19757</v>
      </c>
      <c r="C7298" s="59" t="s">
        <v>19758</v>
      </c>
      <c r="D7298" s="59">
        <v>806</v>
      </c>
      <c r="F7298" s="59" t="s">
        <v>5</v>
      </c>
      <c r="G7298" s="152" t="str">
        <f>VLOOKUP(D7298,sku归属!A:B,2,0)</f>
        <v>欧阳博文</v>
      </c>
    </row>
    <row r="7299" spans="1:13" s="59" customFormat="1" customHeight="1">
      <c r="A7299" s="59" t="s">
        <v>19759</v>
      </c>
      <c r="B7299" s="59" t="s">
        <v>19760</v>
      </c>
      <c r="C7299" s="59" t="s">
        <v>19761</v>
      </c>
      <c r="D7299" s="59">
        <v>806</v>
      </c>
      <c r="F7299" s="59" t="s">
        <v>5</v>
      </c>
      <c r="G7299" s="152" t="str">
        <f>VLOOKUP(D7299,sku归属!A:B,2,0)</f>
        <v>欧阳博文</v>
      </c>
    </row>
    <row r="7300" spans="1:13" s="59" customFormat="1" customHeight="1">
      <c r="A7300" s="59" t="s">
        <v>19762</v>
      </c>
      <c r="B7300" s="59" t="s">
        <v>19763</v>
      </c>
      <c r="C7300" s="59" t="s">
        <v>19764</v>
      </c>
      <c r="D7300" s="59">
        <v>806</v>
      </c>
      <c r="F7300" s="59" t="s">
        <v>5</v>
      </c>
      <c r="G7300" s="152" t="str">
        <f>VLOOKUP(D7300,sku归属!A:B,2,0)</f>
        <v>欧阳博文</v>
      </c>
    </row>
    <row r="7301" spans="1:13" s="59" customFormat="1" customHeight="1">
      <c r="A7301" s="59" t="s">
        <v>19765</v>
      </c>
      <c r="B7301" s="59" t="s">
        <v>19766</v>
      </c>
      <c r="C7301" s="59" t="s">
        <v>19767</v>
      </c>
      <c r="D7301" s="59">
        <v>806</v>
      </c>
      <c r="F7301" s="59" t="s">
        <v>5</v>
      </c>
      <c r="G7301" s="152" t="str">
        <f>VLOOKUP(D7301,sku归属!A:B,2,0)</f>
        <v>欧阳博文</v>
      </c>
    </row>
    <row r="7302" spans="1:13" s="59" customFormat="1" customHeight="1">
      <c r="A7302" s="59" t="s">
        <v>19768</v>
      </c>
      <c r="B7302" s="59" t="s">
        <v>19769</v>
      </c>
      <c r="C7302" s="59" t="s">
        <v>19770</v>
      </c>
      <c r="D7302" s="59">
        <v>806</v>
      </c>
      <c r="F7302" s="59" t="s">
        <v>5</v>
      </c>
      <c r="G7302" s="152" t="str">
        <f>VLOOKUP(D7302,sku归属!A:B,2,0)</f>
        <v>欧阳博文</v>
      </c>
    </row>
    <row r="7303" spans="1:13" s="59" customFormat="1" customHeight="1">
      <c r="A7303" s="59" t="s">
        <v>19771</v>
      </c>
      <c r="B7303" s="59" t="s">
        <v>19772</v>
      </c>
      <c r="C7303" s="59" t="s">
        <v>19773</v>
      </c>
      <c r="D7303" s="59">
        <v>806</v>
      </c>
      <c r="F7303" s="59" t="s">
        <v>5</v>
      </c>
      <c r="G7303" s="152" t="str">
        <f>VLOOKUP(D7303,sku归属!A:B,2,0)</f>
        <v>欧阳博文</v>
      </c>
    </row>
    <row r="7304" spans="1:13" s="59" customFormat="1" customHeight="1">
      <c r="A7304" s="59" t="s">
        <v>19774</v>
      </c>
      <c r="B7304" s="59" t="s">
        <v>19775</v>
      </c>
      <c r="C7304" s="59" t="s">
        <v>19776</v>
      </c>
      <c r="D7304" s="59">
        <v>806</v>
      </c>
      <c r="F7304" s="59" t="s">
        <v>5</v>
      </c>
      <c r="G7304" s="152" t="str">
        <f>VLOOKUP(D7304,sku归属!A:B,2,0)</f>
        <v>欧阳博文</v>
      </c>
    </row>
    <row r="7305" spans="1:13" s="59" customFormat="1" customHeight="1">
      <c r="A7305" s="59" t="s">
        <v>19777</v>
      </c>
      <c r="B7305" s="59" t="s">
        <v>19778</v>
      </c>
      <c r="C7305" s="59" t="s">
        <v>19779</v>
      </c>
      <c r="D7305" s="59">
        <v>806</v>
      </c>
      <c r="F7305" s="59" t="s">
        <v>5</v>
      </c>
      <c r="G7305" s="152" t="str">
        <f>VLOOKUP(D7305,sku归属!A:B,2,0)</f>
        <v>欧阳博文</v>
      </c>
    </row>
    <row r="7306" spans="1:13" s="59" customFormat="1" customHeight="1">
      <c r="A7306" s="59" t="s">
        <v>19780</v>
      </c>
      <c r="B7306" s="59" t="s">
        <v>19781</v>
      </c>
      <c r="C7306" s="59" t="s">
        <v>19782</v>
      </c>
      <c r="D7306" s="59">
        <v>806</v>
      </c>
      <c r="F7306" s="59" t="s">
        <v>5</v>
      </c>
      <c r="G7306" s="152" t="str">
        <f>VLOOKUP(D7306,sku归属!A:B,2,0)</f>
        <v>欧阳博文</v>
      </c>
    </row>
    <row r="7307" spans="1:13" s="59" customFormat="1" customHeight="1">
      <c r="A7307" s="59" t="s">
        <v>19783</v>
      </c>
      <c r="B7307" s="59" t="s">
        <v>19784</v>
      </c>
      <c r="C7307" s="59" t="s">
        <v>19785</v>
      </c>
      <c r="D7307" s="59">
        <v>806</v>
      </c>
      <c r="F7307" s="59" t="s">
        <v>5</v>
      </c>
      <c r="G7307" s="152" t="str">
        <f>VLOOKUP(D7307,sku归属!A:B,2,0)</f>
        <v>欧阳博文</v>
      </c>
    </row>
    <row r="7308" spans="1:13" s="59" customFormat="1" customHeight="1">
      <c r="A7308" s="59" t="s">
        <v>19786</v>
      </c>
      <c r="B7308" s="59" t="s">
        <v>19787</v>
      </c>
      <c r="C7308" s="59" t="s">
        <v>19788</v>
      </c>
      <c r="D7308" s="59">
        <v>806</v>
      </c>
      <c r="F7308" s="59" t="s">
        <v>5</v>
      </c>
      <c r="G7308" s="152" t="str">
        <f>VLOOKUP(D7308,sku归属!A:B,2,0)</f>
        <v>欧阳博文</v>
      </c>
    </row>
    <row r="7309" spans="1:13" s="59" customFormat="1" customHeight="1">
      <c r="A7309" s="59" t="s">
        <v>19789</v>
      </c>
      <c r="B7309" s="59" t="s">
        <v>19790</v>
      </c>
      <c r="C7309" s="59" t="s">
        <v>19791</v>
      </c>
      <c r="D7309" s="59">
        <v>806</v>
      </c>
      <c r="F7309" s="59" t="s">
        <v>5</v>
      </c>
      <c r="G7309" s="152" t="str">
        <f>VLOOKUP(D7309,sku归属!A:B,2,0)</f>
        <v>欧阳博文</v>
      </c>
    </row>
    <row r="7310" spans="1:13" s="59" customFormat="1" customHeight="1">
      <c r="A7310" s="59" t="s">
        <v>19792</v>
      </c>
      <c r="B7310" s="59" t="s">
        <v>19793</v>
      </c>
      <c r="C7310" s="59" t="s">
        <v>19794</v>
      </c>
      <c r="D7310" s="59">
        <v>806</v>
      </c>
      <c r="F7310" s="59" t="s">
        <v>5</v>
      </c>
      <c r="G7310" s="152" t="str">
        <f>VLOOKUP(D7310,sku归属!A:B,2,0)</f>
        <v>欧阳博文</v>
      </c>
    </row>
    <row r="7311" spans="1:13" s="59" customFormat="1" customHeight="1">
      <c r="A7311" s="59" t="s">
        <v>19795</v>
      </c>
      <c r="B7311" s="59" t="s">
        <v>19796</v>
      </c>
      <c r="C7311" s="59" t="s">
        <v>18646</v>
      </c>
      <c r="D7311" s="59">
        <v>806</v>
      </c>
      <c r="F7311" s="59" t="s">
        <v>5</v>
      </c>
      <c r="G7311" s="152" t="str">
        <f>VLOOKUP(D7311,sku归属!A:B,2,0)</f>
        <v>欧阳博文</v>
      </c>
    </row>
    <row r="7312" spans="1:13" s="59" customFormat="1" customHeight="1">
      <c r="A7312" s="59" t="s">
        <v>19797</v>
      </c>
      <c r="B7312" s="59" t="s">
        <v>19798</v>
      </c>
      <c r="C7312" s="59" t="s">
        <v>17907</v>
      </c>
      <c r="D7312" s="59">
        <v>806</v>
      </c>
      <c r="F7312" s="59" t="s">
        <v>5</v>
      </c>
      <c r="G7312" s="152" t="str">
        <f>VLOOKUP(D7312,sku归属!A:B,2,0)</f>
        <v>欧阳博文</v>
      </c>
    </row>
    <row r="7313" spans="1:13" s="59" customFormat="1" customHeight="1">
      <c r="A7313" s="59" t="s">
        <v>19799</v>
      </c>
      <c r="B7313" s="59" t="s">
        <v>19800</v>
      </c>
      <c r="C7313" s="59" t="s">
        <v>16073</v>
      </c>
      <c r="D7313" s="59">
        <v>806</v>
      </c>
      <c r="F7313" s="59" t="s">
        <v>5</v>
      </c>
      <c r="G7313" s="152" t="str">
        <f>VLOOKUP(D7313,sku归属!A:B,2,0)</f>
        <v>欧阳博文</v>
      </c>
    </row>
    <row r="7314" spans="1:13" s="59" customFormat="1" customHeight="1">
      <c r="A7314" s="59" t="s">
        <v>19801</v>
      </c>
      <c r="B7314" s="59" t="s">
        <v>19802</v>
      </c>
      <c r="C7314" s="59" t="s">
        <v>19137</v>
      </c>
      <c r="D7314" s="59">
        <v>806</v>
      </c>
      <c r="F7314" s="59" t="s">
        <v>5</v>
      </c>
      <c r="G7314" s="152" t="str">
        <f>VLOOKUP(D7314,sku归属!A:B,2,0)</f>
        <v>欧阳博文</v>
      </c>
    </row>
    <row r="7315" spans="1:13" s="59" customFormat="1" customHeight="1">
      <c r="A7315" s="59" t="s">
        <v>19803</v>
      </c>
      <c r="B7315" s="59" t="s">
        <v>19804</v>
      </c>
      <c r="C7315" s="59" t="s">
        <v>15624</v>
      </c>
      <c r="D7315" s="59" t="s">
        <v>6</v>
      </c>
      <c r="F7315" s="59" t="s">
        <v>5</v>
      </c>
      <c r="G7315" s="152" t="str">
        <f>VLOOKUP(D7315,sku归属!A:B,2,0)</f>
        <v>莫美玉</v>
      </c>
    </row>
    <row r="7316" spans="1:13" s="59" customFormat="1" customHeight="1">
      <c r="A7316" s="59" t="s">
        <v>19805</v>
      </c>
      <c r="B7316" s="59" t="s">
        <v>19806</v>
      </c>
      <c r="C7316" s="59" t="s">
        <v>19807</v>
      </c>
      <c r="D7316" s="59">
        <v>806</v>
      </c>
      <c r="F7316" s="59" t="s">
        <v>5</v>
      </c>
      <c r="G7316" s="152" t="str">
        <f>VLOOKUP(D7316,sku归属!A:B,2,0)</f>
        <v>欧阳博文</v>
      </c>
    </row>
    <row r="7317" spans="1:13" s="59" customFormat="1" customHeight="1">
      <c r="A7317" s="59" t="s">
        <v>19808</v>
      </c>
      <c r="B7317" s="59" t="s">
        <v>19809</v>
      </c>
      <c r="C7317" s="59" t="s">
        <v>19810</v>
      </c>
      <c r="D7317" s="59">
        <v>806</v>
      </c>
      <c r="F7317" s="59" t="s">
        <v>5</v>
      </c>
      <c r="G7317" s="152" t="str">
        <f>VLOOKUP(D7317,sku归属!A:B,2,0)</f>
        <v>欧阳博文</v>
      </c>
    </row>
    <row r="7318" spans="1:13" s="59" customFormat="1" customHeight="1">
      <c r="A7318" s="59" t="s">
        <v>19811</v>
      </c>
      <c r="B7318" s="59" t="s">
        <v>19812</v>
      </c>
      <c r="C7318" s="59" t="s">
        <v>19813</v>
      </c>
      <c r="D7318" s="59">
        <v>806</v>
      </c>
      <c r="F7318" s="59" t="s">
        <v>5</v>
      </c>
      <c r="G7318" s="152" t="str">
        <f>VLOOKUP(D7318,sku归属!A:B,2,0)</f>
        <v>欧阳博文</v>
      </c>
    </row>
    <row r="7319" spans="1:13" s="59" customFormat="1" customHeight="1">
      <c r="A7319" s="59" t="s">
        <v>19814</v>
      </c>
      <c r="B7319" s="59" t="s">
        <v>19815</v>
      </c>
      <c r="C7319" s="59" t="s">
        <v>19816</v>
      </c>
      <c r="D7319" s="59">
        <v>806</v>
      </c>
      <c r="F7319" s="59" t="s">
        <v>5</v>
      </c>
      <c r="G7319" s="152" t="str">
        <f>VLOOKUP(D7319,sku归属!A:B,2,0)</f>
        <v>欧阳博文</v>
      </c>
    </row>
    <row r="7320" spans="1:13" s="59" customFormat="1" customHeight="1">
      <c r="A7320" s="59" t="s">
        <v>19817</v>
      </c>
      <c r="B7320" s="59" t="s">
        <v>19818</v>
      </c>
      <c r="C7320" s="59" t="s">
        <v>19819</v>
      </c>
      <c r="D7320" s="59">
        <v>806</v>
      </c>
      <c r="F7320" s="59" t="s">
        <v>5</v>
      </c>
      <c r="G7320" s="152" t="str">
        <f>VLOOKUP(D7320,sku归属!A:B,2,0)</f>
        <v>欧阳博文</v>
      </c>
    </row>
    <row r="7321" spans="1:13" s="59" customFormat="1" customHeight="1">
      <c r="A7321" s="59" t="s">
        <v>19820</v>
      </c>
      <c r="B7321" s="59" t="s">
        <v>19821</v>
      </c>
      <c r="C7321" s="59" t="s">
        <v>19822</v>
      </c>
      <c r="D7321" s="59">
        <v>806</v>
      </c>
      <c r="F7321" s="59" t="s">
        <v>5</v>
      </c>
      <c r="G7321" s="152" t="str">
        <f>VLOOKUP(D7321,sku归属!A:B,2,0)</f>
        <v>欧阳博文</v>
      </c>
    </row>
    <row r="7322" spans="1:13" s="59" customFormat="1" customHeight="1">
      <c r="A7322" s="59" t="s">
        <v>19823</v>
      </c>
      <c r="B7322" s="59" t="s">
        <v>19824</v>
      </c>
      <c r="C7322" s="59" t="s">
        <v>19825</v>
      </c>
      <c r="D7322" s="59">
        <v>806</v>
      </c>
      <c r="F7322" s="59" t="s">
        <v>5</v>
      </c>
      <c r="G7322" s="152" t="str">
        <f>VLOOKUP(D7322,sku归属!A:B,2,0)</f>
        <v>欧阳博文</v>
      </c>
    </row>
    <row r="7323" spans="1:13" s="59" customFormat="1" customHeight="1">
      <c r="A7323" s="59" t="s">
        <v>19826</v>
      </c>
      <c r="B7323" s="59" t="s">
        <v>19827</v>
      </c>
      <c r="C7323" s="59" t="s">
        <v>19828</v>
      </c>
      <c r="D7323" s="59">
        <v>806</v>
      </c>
      <c r="F7323" s="59" t="s">
        <v>5</v>
      </c>
      <c r="G7323" s="152" t="str">
        <f>VLOOKUP(D7323,sku归属!A:B,2,0)</f>
        <v>欧阳博文</v>
      </c>
    </row>
    <row r="7324" spans="1:13" s="59" customFormat="1" customHeight="1">
      <c r="A7324" s="59" t="s">
        <v>19829</v>
      </c>
      <c r="B7324" s="59" t="s">
        <v>19830</v>
      </c>
      <c r="C7324" s="59" t="s">
        <v>19831</v>
      </c>
      <c r="D7324" s="59">
        <v>806</v>
      </c>
      <c r="F7324" s="59" t="s">
        <v>5</v>
      </c>
      <c r="G7324" s="152" t="str">
        <f>VLOOKUP(D7324,sku归属!A:B,2,0)</f>
        <v>欧阳博文</v>
      </c>
    </row>
    <row r="7325" spans="1:13" s="59" customFormat="1" customHeight="1">
      <c r="A7325" s="59" t="s">
        <v>19832</v>
      </c>
      <c r="B7325" s="59" t="s">
        <v>19833</v>
      </c>
      <c r="C7325" s="59" t="s">
        <v>19834</v>
      </c>
      <c r="D7325" s="59">
        <v>806</v>
      </c>
      <c r="F7325" s="59" t="s">
        <v>5</v>
      </c>
      <c r="G7325" s="152" t="str">
        <f>VLOOKUP(D7325,sku归属!A:B,2,0)</f>
        <v>欧阳博文</v>
      </c>
    </row>
    <row r="7326" spans="1:13" s="59" customFormat="1" customHeight="1">
      <c r="A7326" s="59" t="s">
        <v>19835</v>
      </c>
      <c r="B7326" s="59" t="s">
        <v>19836</v>
      </c>
      <c r="C7326" s="59" t="s">
        <v>19837</v>
      </c>
      <c r="D7326" s="59">
        <v>806</v>
      </c>
      <c r="F7326" s="59" t="s">
        <v>5</v>
      </c>
      <c r="G7326" s="152" t="str">
        <f>VLOOKUP(D7326,sku归属!A:B,2,0)</f>
        <v>欧阳博文</v>
      </c>
    </row>
    <row r="7327" spans="1:13" s="59" customFormat="1" customHeight="1">
      <c r="A7327" s="59" t="s">
        <v>19838</v>
      </c>
      <c r="B7327" s="59" t="s">
        <v>19839</v>
      </c>
      <c r="C7327" s="59" t="s">
        <v>19840</v>
      </c>
      <c r="D7327" s="59">
        <v>806</v>
      </c>
      <c r="F7327" s="59" t="s">
        <v>5</v>
      </c>
      <c r="G7327" s="152" t="str">
        <f>VLOOKUP(D7327,sku归属!A:B,2,0)</f>
        <v>欧阳博文</v>
      </c>
    </row>
    <row r="7328" spans="1:13" s="59" customFormat="1" customHeight="1">
      <c r="A7328" s="59" t="s">
        <v>19841</v>
      </c>
      <c r="B7328" s="59" t="s">
        <v>19842</v>
      </c>
      <c r="C7328" s="59" t="s">
        <v>19843</v>
      </c>
      <c r="D7328" s="59">
        <v>806</v>
      </c>
      <c r="F7328" s="59" t="s">
        <v>5</v>
      </c>
      <c r="G7328" s="152" t="str">
        <f>VLOOKUP(D7328,sku归属!A:B,2,0)</f>
        <v>欧阳博文</v>
      </c>
    </row>
    <row r="7329" spans="1:13" s="59" customFormat="1" customHeight="1">
      <c r="A7329" s="59" t="s">
        <v>19844</v>
      </c>
      <c r="B7329" s="59" t="s">
        <v>19845</v>
      </c>
      <c r="C7329" s="59" t="s">
        <v>19846</v>
      </c>
      <c r="D7329" s="59">
        <v>806</v>
      </c>
      <c r="F7329" s="59" t="s">
        <v>5</v>
      </c>
      <c r="G7329" s="152" t="str">
        <f>VLOOKUP(D7329,sku归属!A:B,2,0)</f>
        <v>欧阳博文</v>
      </c>
    </row>
    <row r="7330" spans="1:13" s="59" customFormat="1" customHeight="1">
      <c r="A7330" s="59" t="s">
        <v>19847</v>
      </c>
      <c r="B7330" s="59" t="s">
        <v>19848</v>
      </c>
      <c r="C7330" s="59" t="s">
        <v>19849</v>
      </c>
      <c r="D7330" s="59">
        <v>806</v>
      </c>
      <c r="F7330" s="59" t="s">
        <v>5</v>
      </c>
      <c r="G7330" s="152" t="str">
        <f>VLOOKUP(D7330,sku归属!A:B,2,0)</f>
        <v>欧阳博文</v>
      </c>
    </row>
    <row r="7331" spans="1:13" s="59" customFormat="1" customHeight="1">
      <c r="A7331" s="59" t="s">
        <v>19850</v>
      </c>
      <c r="B7331" s="59" t="s">
        <v>19851</v>
      </c>
      <c r="C7331" s="59" t="s">
        <v>19852</v>
      </c>
      <c r="D7331" s="59">
        <v>806</v>
      </c>
      <c r="F7331" s="59" t="s">
        <v>5</v>
      </c>
      <c r="G7331" s="152" t="str">
        <f>VLOOKUP(D7331,sku归属!A:B,2,0)</f>
        <v>欧阳博文</v>
      </c>
    </row>
    <row r="7332" spans="1:13" s="59" customFormat="1" customHeight="1">
      <c r="A7332" s="59" t="s">
        <v>19853</v>
      </c>
      <c r="B7332" s="59" t="s">
        <v>19854</v>
      </c>
      <c r="C7332" s="59" t="s">
        <v>19855</v>
      </c>
      <c r="D7332" s="59">
        <v>806</v>
      </c>
      <c r="F7332" s="59" t="s">
        <v>5</v>
      </c>
      <c r="G7332" s="152" t="str">
        <f>VLOOKUP(D7332,sku归属!A:B,2,0)</f>
        <v>欧阳博文</v>
      </c>
    </row>
    <row r="7333" spans="1:13" s="59" customFormat="1" customHeight="1">
      <c r="A7333" s="59" t="s">
        <v>19856</v>
      </c>
      <c r="B7333" s="59" t="s">
        <v>19857</v>
      </c>
      <c r="C7333" s="59" t="s">
        <v>19858</v>
      </c>
      <c r="D7333" s="59">
        <v>806</v>
      </c>
      <c r="F7333" s="59" t="s">
        <v>5</v>
      </c>
      <c r="G7333" s="152" t="str">
        <f>VLOOKUP(D7333,sku归属!A:B,2,0)</f>
        <v>欧阳博文</v>
      </c>
    </row>
    <row r="7334" spans="1:13" s="59" customFormat="1" customHeight="1">
      <c r="A7334" s="59" t="s">
        <v>19859</v>
      </c>
      <c r="B7334" s="59" t="s">
        <v>19860</v>
      </c>
      <c r="C7334" s="59" t="s">
        <v>17639</v>
      </c>
      <c r="D7334" s="59">
        <v>806</v>
      </c>
      <c r="F7334" s="59" t="s">
        <v>5</v>
      </c>
      <c r="G7334" s="152" t="str">
        <f>VLOOKUP(D7334,sku归属!A:B,2,0)</f>
        <v>欧阳博文</v>
      </c>
    </row>
    <row r="7335" spans="1:13" s="59" customFormat="1" customHeight="1">
      <c r="A7335" s="59" t="s">
        <v>19861</v>
      </c>
      <c r="B7335" s="59" t="s">
        <v>19862</v>
      </c>
      <c r="C7335" s="59" t="s">
        <v>19863</v>
      </c>
      <c r="D7335" s="59">
        <v>806</v>
      </c>
      <c r="F7335" s="59" t="s">
        <v>5</v>
      </c>
      <c r="G7335" s="152" t="str">
        <f>VLOOKUP(D7335,sku归属!A:B,2,0)</f>
        <v>欧阳博文</v>
      </c>
    </row>
    <row r="7336" spans="1:13" s="59" customFormat="1" customHeight="1">
      <c r="A7336" s="59" t="s">
        <v>19864</v>
      </c>
      <c r="B7336" s="59" t="s">
        <v>19865</v>
      </c>
      <c r="C7336" s="59" t="s">
        <v>16031</v>
      </c>
      <c r="D7336" s="59">
        <v>806</v>
      </c>
      <c r="F7336" s="59" t="s">
        <v>5</v>
      </c>
      <c r="G7336" s="152" t="str">
        <f>VLOOKUP(D7336,sku归属!A:B,2,0)</f>
        <v>欧阳博文</v>
      </c>
    </row>
    <row r="7337" spans="1:13" s="59" customFormat="1" customHeight="1">
      <c r="A7337" s="59" t="s">
        <v>19866</v>
      </c>
      <c r="B7337" s="59" t="s">
        <v>19867</v>
      </c>
      <c r="C7337" s="59" t="s">
        <v>18655</v>
      </c>
      <c r="D7337" s="59">
        <v>806</v>
      </c>
      <c r="F7337" s="59" t="s">
        <v>5</v>
      </c>
      <c r="G7337" s="152" t="str">
        <f>VLOOKUP(D7337,sku归属!A:B,2,0)</f>
        <v>欧阳博文</v>
      </c>
    </row>
    <row r="7338" spans="1:13" s="59" customFormat="1" customHeight="1">
      <c r="A7338" s="59" t="s">
        <v>19868</v>
      </c>
      <c r="B7338" s="59" t="s">
        <v>19869</v>
      </c>
      <c r="C7338" s="59" t="s">
        <v>19870</v>
      </c>
      <c r="D7338" s="59">
        <v>806</v>
      </c>
      <c r="F7338" s="59" t="s">
        <v>5</v>
      </c>
      <c r="G7338" s="152" t="str">
        <f>VLOOKUP(D7338,sku归属!A:B,2,0)</f>
        <v>欧阳博文</v>
      </c>
    </row>
    <row r="7339" spans="1:13" s="59" customFormat="1" customHeight="1">
      <c r="A7339" s="59" t="s">
        <v>19871</v>
      </c>
      <c r="B7339" s="59" t="s">
        <v>19872</v>
      </c>
      <c r="C7339" s="59" t="s">
        <v>19873</v>
      </c>
      <c r="D7339" s="59">
        <v>806</v>
      </c>
      <c r="F7339" s="59" t="s">
        <v>5</v>
      </c>
      <c r="G7339" s="152" t="str">
        <f>VLOOKUP(D7339,sku归属!A:B,2,0)</f>
        <v>欧阳博文</v>
      </c>
    </row>
    <row r="7340" spans="1:13" s="59" customFormat="1" customHeight="1">
      <c r="A7340" s="59" t="s">
        <v>19874</v>
      </c>
      <c r="B7340" s="59" t="s">
        <v>19875</v>
      </c>
      <c r="C7340" s="59" t="s">
        <v>19876</v>
      </c>
      <c r="D7340" s="59">
        <v>806</v>
      </c>
      <c r="F7340" s="59" t="s">
        <v>5</v>
      </c>
      <c r="G7340" s="152" t="str">
        <f>VLOOKUP(D7340,sku归属!A:B,2,0)</f>
        <v>欧阳博文</v>
      </c>
    </row>
    <row r="7341" spans="1:13" s="59" customFormat="1" customHeight="1">
      <c r="A7341" s="59" t="s">
        <v>19877</v>
      </c>
      <c r="B7341" s="59" t="s">
        <v>19878</v>
      </c>
      <c r="C7341" s="59" t="s">
        <v>4816</v>
      </c>
      <c r="D7341" s="59">
        <v>806</v>
      </c>
      <c r="F7341" s="59" t="s">
        <v>5</v>
      </c>
      <c r="G7341" s="152" t="str">
        <f>VLOOKUP(D7341,sku归属!A:B,2,0)</f>
        <v>欧阳博文</v>
      </c>
    </row>
    <row r="7342" spans="1:13" s="59" customFormat="1" customHeight="1">
      <c r="A7342" s="59" t="s">
        <v>19879</v>
      </c>
      <c r="B7342" s="59" t="s">
        <v>19880</v>
      </c>
      <c r="C7342" s="59" t="s">
        <v>19881</v>
      </c>
      <c r="D7342" s="59">
        <v>806</v>
      </c>
      <c r="F7342" s="59" t="s">
        <v>5</v>
      </c>
      <c r="G7342" s="152" t="str">
        <f>VLOOKUP(D7342,sku归属!A:B,2,0)</f>
        <v>欧阳博文</v>
      </c>
    </row>
    <row r="7343" spans="1:13" s="59" customFormat="1" customHeight="1">
      <c r="A7343" s="59" t="s">
        <v>19882</v>
      </c>
      <c r="B7343" s="59" t="s">
        <v>19883</v>
      </c>
      <c r="C7343" s="59" t="s">
        <v>17904</v>
      </c>
      <c r="D7343" s="59">
        <v>806</v>
      </c>
      <c r="F7343" s="59" t="s">
        <v>5</v>
      </c>
      <c r="G7343" s="152" t="str">
        <f>VLOOKUP(D7343,sku归属!A:B,2,0)</f>
        <v>欧阳博文</v>
      </c>
    </row>
    <row r="7344" spans="1:13" s="59" customFormat="1" customHeight="1">
      <c r="A7344" s="59" t="s">
        <v>19884</v>
      </c>
      <c r="B7344" s="59" t="s">
        <v>19885</v>
      </c>
      <c r="C7344" s="59" t="s">
        <v>19458</v>
      </c>
      <c r="D7344" s="59">
        <v>806</v>
      </c>
      <c r="F7344" s="59" t="s">
        <v>5</v>
      </c>
      <c r="G7344" s="152" t="str">
        <f>VLOOKUP(D7344,sku归属!A:B,2,0)</f>
        <v>欧阳博文</v>
      </c>
    </row>
    <row r="7345" spans="1:13" s="59" customFormat="1" customHeight="1">
      <c r="A7345" s="59" t="s">
        <v>19886</v>
      </c>
      <c r="B7345" s="59" t="s">
        <v>19887</v>
      </c>
      <c r="C7345" s="59" t="s">
        <v>19888</v>
      </c>
      <c r="D7345" s="59">
        <v>806</v>
      </c>
      <c r="F7345" s="59" t="s">
        <v>5</v>
      </c>
      <c r="G7345" s="152" t="str">
        <f>VLOOKUP(D7345,sku归属!A:B,2,0)</f>
        <v>欧阳博文</v>
      </c>
    </row>
    <row r="7346" spans="1:13" s="59" customFormat="1" customHeight="1">
      <c r="A7346" s="59" t="s">
        <v>19889</v>
      </c>
      <c r="B7346" s="59" t="s">
        <v>19890</v>
      </c>
      <c r="C7346" s="59" t="s">
        <v>19891</v>
      </c>
      <c r="D7346" s="59">
        <v>801</v>
      </c>
      <c r="F7346" s="59" t="s">
        <v>5</v>
      </c>
      <c r="G7346" s="152" t="str">
        <f>VLOOKUP(D7346,sku归属!A:B,2,0)</f>
        <v>丁芳芳</v>
      </c>
    </row>
    <row r="7347" spans="1:13" s="59" customFormat="1" customHeight="1">
      <c r="A7347" s="59" t="s">
        <v>19892</v>
      </c>
      <c r="B7347" s="59" t="s">
        <v>19893</v>
      </c>
      <c r="C7347" s="59" t="s">
        <v>19894</v>
      </c>
      <c r="D7347" s="59">
        <v>801</v>
      </c>
      <c r="F7347" s="59" t="s">
        <v>5</v>
      </c>
      <c r="G7347" s="152" t="str">
        <f>VLOOKUP(D7347,sku归属!A:B,2,0)</f>
        <v>丁芳芳</v>
      </c>
    </row>
    <row r="7348" spans="1:13" s="59" customFormat="1" customHeight="1">
      <c r="A7348" s="59" t="s">
        <v>19895</v>
      </c>
      <c r="B7348" s="59" t="s">
        <v>19896</v>
      </c>
      <c r="C7348" s="59" t="s">
        <v>19897</v>
      </c>
      <c r="D7348" s="59">
        <v>806</v>
      </c>
      <c r="F7348" s="59" t="s">
        <v>5</v>
      </c>
      <c r="G7348" s="152" t="str">
        <f>VLOOKUP(D7348,sku归属!A:B,2,0)</f>
        <v>欧阳博文</v>
      </c>
    </row>
    <row r="7349" spans="1:13" s="59" customFormat="1" customHeight="1">
      <c r="A7349" s="59" t="s">
        <v>19898</v>
      </c>
      <c r="B7349" s="59" t="s">
        <v>19899</v>
      </c>
      <c r="C7349" s="59" t="s">
        <v>19900</v>
      </c>
      <c r="D7349" s="59">
        <v>806</v>
      </c>
      <c r="F7349" s="59" t="s">
        <v>5</v>
      </c>
      <c r="G7349" s="152" t="str">
        <f>VLOOKUP(D7349,sku归属!A:B,2,0)</f>
        <v>欧阳博文</v>
      </c>
    </row>
    <row r="7350" spans="1:13" s="59" customFormat="1" customHeight="1">
      <c r="A7350" s="59" t="s">
        <v>19901</v>
      </c>
      <c r="B7350" s="59" t="s">
        <v>19902</v>
      </c>
      <c r="C7350" s="59" t="s">
        <v>19903</v>
      </c>
      <c r="D7350" s="59">
        <v>806</v>
      </c>
      <c r="F7350" s="59" t="s">
        <v>5</v>
      </c>
      <c r="G7350" s="152" t="str">
        <f>VLOOKUP(D7350,sku归属!A:B,2,0)</f>
        <v>欧阳博文</v>
      </c>
    </row>
    <row r="7351" spans="1:13" s="59" customFormat="1" customHeight="1">
      <c r="A7351" s="59" t="s">
        <v>19904</v>
      </c>
      <c r="B7351" s="59" t="s">
        <v>19905</v>
      </c>
      <c r="C7351" s="59" t="s">
        <v>19906</v>
      </c>
      <c r="D7351" s="59">
        <v>806</v>
      </c>
      <c r="F7351" s="59" t="s">
        <v>5</v>
      </c>
      <c r="G7351" s="152" t="str">
        <f>VLOOKUP(D7351,sku归属!A:B,2,0)</f>
        <v>欧阳博文</v>
      </c>
    </row>
    <row r="7352" spans="1:13" s="59" customFormat="1" customHeight="1">
      <c r="A7352" s="59" t="s">
        <v>19907</v>
      </c>
      <c r="B7352" s="59" t="s">
        <v>19908</v>
      </c>
      <c r="C7352" s="59" t="s">
        <v>19909</v>
      </c>
      <c r="D7352" s="59">
        <v>806</v>
      </c>
      <c r="F7352" s="59" t="s">
        <v>5</v>
      </c>
      <c r="G7352" s="152" t="str">
        <f>VLOOKUP(D7352,sku归属!A:B,2,0)</f>
        <v>欧阳博文</v>
      </c>
    </row>
    <row r="7353" spans="1:13" s="59" customFormat="1" customHeight="1">
      <c r="A7353" s="59" t="s">
        <v>19910</v>
      </c>
      <c r="B7353" s="59" t="s">
        <v>19911</v>
      </c>
      <c r="C7353" s="59" t="s">
        <v>19912</v>
      </c>
      <c r="D7353" s="59">
        <v>806</v>
      </c>
      <c r="F7353" s="59" t="s">
        <v>5</v>
      </c>
      <c r="G7353" s="152" t="str">
        <f>VLOOKUP(D7353,sku归属!A:B,2,0)</f>
        <v>欧阳博文</v>
      </c>
    </row>
    <row r="7354" spans="1:13" s="59" customFormat="1" customHeight="1">
      <c r="A7354" s="59" t="s">
        <v>19913</v>
      </c>
      <c r="B7354" s="59" t="s">
        <v>19914</v>
      </c>
      <c r="C7354" s="59" t="s">
        <v>19915</v>
      </c>
      <c r="D7354" s="59">
        <v>806</v>
      </c>
      <c r="F7354" s="59" t="s">
        <v>5</v>
      </c>
      <c r="G7354" s="152" t="str">
        <f>VLOOKUP(D7354,sku归属!A:B,2,0)</f>
        <v>欧阳博文</v>
      </c>
    </row>
    <row r="7355" spans="1:13" s="59" customFormat="1" customHeight="1">
      <c r="A7355" s="59" t="s">
        <v>19916</v>
      </c>
      <c r="B7355" s="59" t="s">
        <v>19917</v>
      </c>
      <c r="C7355" s="59" t="s">
        <v>19653</v>
      </c>
      <c r="D7355" s="59">
        <v>806</v>
      </c>
      <c r="F7355" s="59" t="s">
        <v>5</v>
      </c>
      <c r="G7355" s="152" t="str">
        <f>VLOOKUP(D7355,sku归属!A:B,2,0)</f>
        <v>欧阳博文</v>
      </c>
    </row>
    <row r="7356" spans="1:13" s="59" customFormat="1" customHeight="1">
      <c r="A7356" s="59" t="s">
        <v>19918</v>
      </c>
      <c r="B7356" s="59" t="s">
        <v>19919</v>
      </c>
      <c r="C7356" s="59" t="s">
        <v>19920</v>
      </c>
      <c r="D7356" s="59">
        <v>806</v>
      </c>
      <c r="F7356" s="59" t="s">
        <v>5</v>
      </c>
      <c r="G7356" s="152" t="str">
        <f>VLOOKUP(D7356,sku归属!A:B,2,0)</f>
        <v>欧阳博文</v>
      </c>
    </row>
    <row r="7357" spans="1:13" s="59" customFormat="1" customHeight="1">
      <c r="A7357" s="59" t="s">
        <v>19921</v>
      </c>
      <c r="B7357" s="59" t="s">
        <v>19922</v>
      </c>
      <c r="C7357" s="59" t="s">
        <v>19923</v>
      </c>
      <c r="D7357" s="59">
        <v>806</v>
      </c>
      <c r="F7357" s="59" t="s">
        <v>5</v>
      </c>
      <c r="G7357" s="152" t="str">
        <f>VLOOKUP(D7357,sku归属!A:B,2,0)</f>
        <v>欧阳博文</v>
      </c>
    </row>
    <row r="7358" spans="1:13" s="59" customFormat="1" customHeight="1">
      <c r="A7358" s="59" t="s">
        <v>19924</v>
      </c>
      <c r="B7358" s="59" t="s">
        <v>19925</v>
      </c>
      <c r="C7358" s="59" t="s">
        <v>19926</v>
      </c>
      <c r="D7358" s="59">
        <v>806</v>
      </c>
      <c r="F7358" s="59" t="s">
        <v>5</v>
      </c>
      <c r="G7358" s="152" t="str">
        <f>VLOOKUP(D7358,sku归属!A:B,2,0)</f>
        <v>欧阳博文</v>
      </c>
    </row>
    <row r="7359" spans="1:13" s="59" customFormat="1" customHeight="1">
      <c r="A7359" s="59" t="s">
        <v>19927</v>
      </c>
      <c r="B7359" s="59" t="s">
        <v>19928</v>
      </c>
      <c r="C7359" s="59" t="s">
        <v>19929</v>
      </c>
      <c r="D7359" s="59">
        <v>806</v>
      </c>
      <c r="F7359" s="59" t="s">
        <v>5</v>
      </c>
      <c r="G7359" s="152" t="str">
        <f>VLOOKUP(D7359,sku归属!A:B,2,0)</f>
        <v>欧阳博文</v>
      </c>
    </row>
    <row r="7360" spans="1:13" s="59" customFormat="1" customHeight="1">
      <c r="A7360" s="59" t="s">
        <v>19930</v>
      </c>
      <c r="B7360" s="59" t="s">
        <v>19931</v>
      </c>
      <c r="C7360" s="59" t="s">
        <v>19932</v>
      </c>
      <c r="D7360" s="59">
        <v>806</v>
      </c>
      <c r="F7360" s="59" t="s">
        <v>5</v>
      </c>
      <c r="G7360" s="152" t="str">
        <f>VLOOKUP(D7360,sku归属!A:B,2,0)</f>
        <v>欧阳博文</v>
      </c>
    </row>
    <row r="7361" spans="1:13" s="59" customFormat="1" customHeight="1">
      <c r="A7361" s="59" t="s">
        <v>19933</v>
      </c>
      <c r="B7361" s="59" t="s">
        <v>19934</v>
      </c>
      <c r="C7361" s="59" t="s">
        <v>19935</v>
      </c>
      <c r="D7361" s="59">
        <v>806</v>
      </c>
      <c r="F7361" s="59" t="s">
        <v>5</v>
      </c>
      <c r="G7361" s="152" t="str">
        <f>VLOOKUP(D7361,sku归属!A:B,2,0)</f>
        <v>欧阳博文</v>
      </c>
    </row>
    <row r="7362" spans="1:13" s="59" customFormat="1" customHeight="1">
      <c r="A7362" s="59" t="s">
        <v>19936</v>
      </c>
      <c r="B7362" s="59" t="s">
        <v>19937</v>
      </c>
      <c r="C7362" s="59" t="s">
        <v>19938</v>
      </c>
      <c r="D7362" s="59">
        <v>806</v>
      </c>
      <c r="F7362" s="59" t="s">
        <v>5</v>
      </c>
      <c r="G7362" s="152" t="str">
        <f>VLOOKUP(D7362,sku归属!A:B,2,0)</f>
        <v>欧阳博文</v>
      </c>
    </row>
    <row r="7363" spans="1:13" s="59" customFormat="1" customHeight="1">
      <c r="A7363" s="59" t="s">
        <v>19939</v>
      </c>
      <c r="B7363" s="59" t="s">
        <v>19940</v>
      </c>
      <c r="C7363" s="59" t="s">
        <v>19941</v>
      </c>
      <c r="D7363" s="59">
        <v>806</v>
      </c>
      <c r="F7363" s="59" t="s">
        <v>5</v>
      </c>
      <c r="G7363" s="152" t="str">
        <f>VLOOKUP(D7363,sku归属!A:B,2,0)</f>
        <v>欧阳博文</v>
      </c>
    </row>
    <row r="7364" spans="1:13" s="59" customFormat="1" customHeight="1">
      <c r="A7364" s="59" t="s">
        <v>19942</v>
      </c>
      <c r="B7364" s="59" t="s">
        <v>19943</v>
      </c>
      <c r="C7364" s="59" t="s">
        <v>19944</v>
      </c>
      <c r="D7364" s="59">
        <v>806</v>
      </c>
      <c r="F7364" s="59" t="s">
        <v>5</v>
      </c>
      <c r="G7364" s="152" t="str">
        <f>VLOOKUP(D7364,sku归属!A:B,2,0)</f>
        <v>欧阳博文</v>
      </c>
    </row>
    <row r="7365" spans="1:13" s="59" customFormat="1" customHeight="1">
      <c r="A7365" s="59" t="s">
        <v>19945</v>
      </c>
      <c r="B7365" s="59" t="s">
        <v>19946</v>
      </c>
      <c r="C7365" s="59" t="s">
        <v>19947</v>
      </c>
      <c r="D7365" s="59">
        <v>806</v>
      </c>
      <c r="F7365" s="59" t="s">
        <v>5</v>
      </c>
      <c r="G7365" s="152" t="str">
        <f>VLOOKUP(D7365,sku归属!A:B,2,0)</f>
        <v>欧阳博文</v>
      </c>
    </row>
    <row r="7366" spans="1:13" s="59" customFormat="1" customHeight="1">
      <c r="A7366" s="59" t="s">
        <v>19948</v>
      </c>
      <c r="B7366" s="59" t="s">
        <v>19949</v>
      </c>
      <c r="C7366" s="59" t="s">
        <v>19950</v>
      </c>
      <c r="D7366" s="59">
        <v>806</v>
      </c>
      <c r="F7366" s="59" t="s">
        <v>5</v>
      </c>
      <c r="G7366" s="152" t="str">
        <f>VLOOKUP(D7366,sku归属!A:B,2,0)</f>
        <v>欧阳博文</v>
      </c>
    </row>
    <row r="7367" spans="1:13" s="59" customFormat="1" customHeight="1">
      <c r="A7367" s="59" t="s">
        <v>19951</v>
      </c>
      <c r="B7367" s="59" t="s">
        <v>19952</v>
      </c>
      <c r="C7367" s="59" t="s">
        <v>19953</v>
      </c>
      <c r="D7367" s="59">
        <v>806</v>
      </c>
      <c r="F7367" s="59" t="s">
        <v>5</v>
      </c>
      <c r="G7367" s="152" t="str">
        <f>VLOOKUP(D7367,sku归属!A:B,2,0)</f>
        <v>欧阳博文</v>
      </c>
    </row>
    <row r="7368" spans="1:13" s="59" customFormat="1" customHeight="1">
      <c r="A7368" s="59" t="s">
        <v>19954</v>
      </c>
      <c r="B7368" s="59" t="s">
        <v>19955</v>
      </c>
      <c r="C7368" s="59" t="s">
        <v>19956</v>
      </c>
      <c r="D7368" s="59">
        <v>806</v>
      </c>
      <c r="F7368" s="59" t="s">
        <v>5</v>
      </c>
      <c r="G7368" s="152" t="str">
        <f>VLOOKUP(D7368,sku归属!A:B,2,0)</f>
        <v>欧阳博文</v>
      </c>
    </row>
    <row r="7369" spans="1:13" s="59" customFormat="1" customHeight="1">
      <c r="A7369" s="59" t="s">
        <v>19957</v>
      </c>
      <c r="B7369" s="59" t="s">
        <v>19958</v>
      </c>
      <c r="C7369" s="59" t="s">
        <v>19959</v>
      </c>
      <c r="D7369" s="59">
        <v>806</v>
      </c>
      <c r="F7369" s="59" t="s">
        <v>5</v>
      </c>
      <c r="G7369" s="152" t="str">
        <f>VLOOKUP(D7369,sku归属!A:B,2,0)</f>
        <v>欧阳博文</v>
      </c>
    </row>
    <row r="7370" spans="1:13" s="59" customFormat="1" customHeight="1">
      <c r="A7370" s="59" t="s">
        <v>19960</v>
      </c>
      <c r="B7370" s="59" t="s">
        <v>19961</v>
      </c>
      <c r="C7370" s="59" t="s">
        <v>19962</v>
      </c>
      <c r="D7370" s="59">
        <v>806</v>
      </c>
      <c r="F7370" s="59" t="s">
        <v>5</v>
      </c>
      <c r="G7370" s="152" t="str">
        <f>VLOOKUP(D7370,sku归属!A:B,2,0)</f>
        <v>欧阳博文</v>
      </c>
    </row>
    <row r="7371" spans="1:13" s="59" customFormat="1" customHeight="1">
      <c r="A7371" s="59" t="s">
        <v>19963</v>
      </c>
      <c r="B7371" s="59" t="s">
        <v>19964</v>
      </c>
      <c r="C7371" s="59" t="s">
        <v>19965</v>
      </c>
      <c r="D7371" s="59">
        <v>806</v>
      </c>
      <c r="F7371" s="59" t="s">
        <v>5</v>
      </c>
      <c r="G7371" s="152" t="str">
        <f>VLOOKUP(D7371,sku归属!A:B,2,0)</f>
        <v>欧阳博文</v>
      </c>
    </row>
    <row r="7372" spans="1:13" s="59" customFormat="1" customHeight="1">
      <c r="A7372" s="59" t="s">
        <v>19966</v>
      </c>
      <c r="B7372" s="59" t="s">
        <v>19967</v>
      </c>
      <c r="C7372" s="59" t="s">
        <v>19968</v>
      </c>
      <c r="D7372" s="59">
        <v>806</v>
      </c>
      <c r="F7372" s="59" t="s">
        <v>5</v>
      </c>
      <c r="G7372" s="152" t="str">
        <f>VLOOKUP(D7372,sku归属!A:B,2,0)</f>
        <v>欧阳博文</v>
      </c>
    </row>
    <row r="7373" spans="1:13" s="59" customFormat="1" customHeight="1">
      <c r="A7373" s="59" t="s">
        <v>19969</v>
      </c>
      <c r="B7373" s="59" t="s">
        <v>19970</v>
      </c>
      <c r="C7373" s="59" t="s">
        <v>19971</v>
      </c>
      <c r="D7373" s="59">
        <v>806</v>
      </c>
      <c r="F7373" s="59" t="s">
        <v>5</v>
      </c>
      <c r="G7373" s="152" t="str">
        <f>VLOOKUP(D7373,sku归属!A:B,2,0)</f>
        <v>欧阳博文</v>
      </c>
    </row>
    <row r="7374" spans="1:13" s="59" customFormat="1" customHeight="1">
      <c r="A7374" s="59" t="s">
        <v>19972</v>
      </c>
      <c r="B7374" s="59" t="s">
        <v>19973</v>
      </c>
      <c r="C7374" s="59" t="s">
        <v>19974</v>
      </c>
      <c r="D7374" s="59">
        <v>806</v>
      </c>
      <c r="F7374" s="59" t="s">
        <v>5</v>
      </c>
      <c r="G7374" s="152" t="str">
        <f>VLOOKUP(D7374,sku归属!A:B,2,0)</f>
        <v>欧阳博文</v>
      </c>
    </row>
    <row r="7375" spans="1:13" s="59" customFormat="1" customHeight="1">
      <c r="A7375" s="59" t="s">
        <v>19975</v>
      </c>
      <c r="B7375" s="59" t="s">
        <v>19976</v>
      </c>
      <c r="C7375" s="59" t="s">
        <v>19977</v>
      </c>
      <c r="D7375" s="59">
        <v>806</v>
      </c>
      <c r="F7375" s="59" t="s">
        <v>5</v>
      </c>
      <c r="G7375" s="152" t="str">
        <f>VLOOKUP(D7375,sku归属!A:B,2,0)</f>
        <v>欧阳博文</v>
      </c>
    </row>
    <row r="7376" spans="1:13" s="59" customFormat="1" customHeight="1">
      <c r="A7376" s="59" t="s">
        <v>19978</v>
      </c>
      <c r="B7376" s="59" t="s">
        <v>19979</v>
      </c>
      <c r="C7376" s="59" t="s">
        <v>19980</v>
      </c>
      <c r="D7376" s="59">
        <v>806</v>
      </c>
      <c r="F7376" s="59" t="s">
        <v>5</v>
      </c>
      <c r="G7376" s="152" t="str">
        <f>VLOOKUP(D7376,sku归属!A:B,2,0)</f>
        <v>欧阳博文</v>
      </c>
    </row>
    <row r="7377" spans="1:13" s="59" customFormat="1" customHeight="1">
      <c r="A7377" s="59" t="s">
        <v>19981</v>
      </c>
      <c r="B7377" s="59" t="s">
        <v>19982</v>
      </c>
      <c r="C7377" s="59" t="s">
        <v>19983</v>
      </c>
      <c r="D7377" s="59">
        <v>806</v>
      </c>
      <c r="F7377" s="59" t="s">
        <v>5</v>
      </c>
      <c r="G7377" s="152" t="str">
        <f>VLOOKUP(D7377,sku归属!A:B,2,0)</f>
        <v>欧阳博文</v>
      </c>
    </row>
    <row r="7378" spans="1:13" s="59" customFormat="1" customHeight="1">
      <c r="A7378" s="59" t="s">
        <v>19984</v>
      </c>
      <c r="B7378" s="59" t="s">
        <v>19985</v>
      </c>
      <c r="C7378" s="59" t="s">
        <v>19986</v>
      </c>
      <c r="D7378" s="59">
        <v>806</v>
      </c>
      <c r="F7378" s="59" t="s">
        <v>5</v>
      </c>
      <c r="G7378" s="152" t="str">
        <f>VLOOKUP(D7378,sku归属!A:B,2,0)</f>
        <v>欧阳博文</v>
      </c>
    </row>
    <row r="7379" spans="1:13" s="59" customFormat="1" customHeight="1">
      <c r="A7379" s="59" t="s">
        <v>19987</v>
      </c>
      <c r="B7379" s="59" t="s">
        <v>19988</v>
      </c>
      <c r="C7379" s="59" t="s">
        <v>19469</v>
      </c>
      <c r="D7379" s="59">
        <v>806</v>
      </c>
      <c r="F7379" s="59" t="s">
        <v>5</v>
      </c>
      <c r="G7379" s="152" t="str">
        <f>VLOOKUP(D7379,sku归属!A:B,2,0)</f>
        <v>欧阳博文</v>
      </c>
    </row>
    <row r="7380" spans="1:13" s="59" customFormat="1" customHeight="1">
      <c r="A7380" s="59" t="s">
        <v>19989</v>
      </c>
      <c r="B7380" s="59" t="s">
        <v>19990</v>
      </c>
      <c r="C7380" s="59" t="s">
        <v>19991</v>
      </c>
      <c r="D7380" s="59">
        <v>806</v>
      </c>
      <c r="F7380" s="59" t="s">
        <v>5</v>
      </c>
      <c r="G7380" s="152" t="str">
        <f>VLOOKUP(D7380,sku归属!A:B,2,0)</f>
        <v>欧阳博文</v>
      </c>
    </row>
    <row r="7381" spans="1:13" s="59" customFormat="1" customHeight="1">
      <c r="A7381" s="59" t="s">
        <v>19992</v>
      </c>
      <c r="B7381" s="59" t="s">
        <v>19993</v>
      </c>
      <c r="C7381" s="59" t="s">
        <v>19994</v>
      </c>
      <c r="D7381" s="59">
        <v>806</v>
      </c>
      <c r="F7381" s="59" t="s">
        <v>5</v>
      </c>
      <c r="G7381" s="152" t="str">
        <f>VLOOKUP(D7381,sku归属!A:B,2,0)</f>
        <v>欧阳博文</v>
      </c>
    </row>
    <row r="7382" spans="1:13" s="59" customFormat="1" customHeight="1">
      <c r="A7382" s="59" t="s">
        <v>19995</v>
      </c>
      <c r="B7382" s="59" t="s">
        <v>19996</v>
      </c>
      <c r="C7382" s="59" t="s">
        <v>19997</v>
      </c>
      <c r="D7382" s="59">
        <v>806</v>
      </c>
      <c r="F7382" s="59" t="s">
        <v>5</v>
      </c>
      <c r="G7382" s="152" t="str">
        <f>VLOOKUP(D7382,sku归属!A:B,2,0)</f>
        <v>欧阳博文</v>
      </c>
    </row>
    <row r="7383" spans="1:13" s="59" customFormat="1" customHeight="1">
      <c r="A7383" s="59" t="s">
        <v>19998</v>
      </c>
      <c r="B7383" s="59" t="s">
        <v>19999</v>
      </c>
      <c r="C7383" s="59" t="s">
        <v>20000</v>
      </c>
      <c r="D7383" s="59">
        <v>806</v>
      </c>
      <c r="F7383" s="59" t="s">
        <v>5</v>
      </c>
      <c r="G7383" s="152" t="str">
        <f>VLOOKUP(D7383,sku归属!A:B,2,0)</f>
        <v>欧阳博文</v>
      </c>
    </row>
    <row r="7384" spans="1:13" s="59" customFormat="1" customHeight="1">
      <c r="A7384" s="59" t="s">
        <v>20001</v>
      </c>
      <c r="B7384" s="59" t="s">
        <v>20002</v>
      </c>
      <c r="C7384" s="59" t="s">
        <v>20003</v>
      </c>
      <c r="D7384" s="59">
        <v>806</v>
      </c>
      <c r="F7384" s="59" t="s">
        <v>5</v>
      </c>
      <c r="G7384" s="152" t="str">
        <f>VLOOKUP(D7384,sku归属!A:B,2,0)</f>
        <v>欧阳博文</v>
      </c>
    </row>
    <row r="7385" spans="1:13" s="59" customFormat="1" customHeight="1">
      <c r="A7385" s="59" t="s">
        <v>20004</v>
      </c>
      <c r="B7385" s="59" t="s">
        <v>20005</v>
      </c>
      <c r="C7385" s="59" t="s">
        <v>19461</v>
      </c>
      <c r="D7385" s="59">
        <v>806</v>
      </c>
      <c r="F7385" s="59" t="s">
        <v>5</v>
      </c>
      <c r="G7385" s="152" t="str">
        <f>VLOOKUP(D7385,sku归属!A:B,2,0)</f>
        <v>欧阳博文</v>
      </c>
    </row>
    <row r="7386" spans="1:13" s="59" customFormat="1" customHeight="1">
      <c r="A7386" s="59" t="s">
        <v>20006</v>
      </c>
      <c r="B7386" s="59" t="s">
        <v>20007</v>
      </c>
      <c r="C7386" s="59" t="s">
        <v>20008</v>
      </c>
      <c r="D7386" s="59">
        <v>806</v>
      </c>
      <c r="F7386" s="59" t="s">
        <v>5</v>
      </c>
      <c r="G7386" s="152" t="str">
        <f>VLOOKUP(D7386,sku归属!A:B,2,0)</f>
        <v>欧阳博文</v>
      </c>
    </row>
    <row r="7387" spans="1:13" s="59" customFormat="1" customHeight="1">
      <c r="A7387" s="59" t="s">
        <v>20009</v>
      </c>
      <c r="B7387" s="59" t="s">
        <v>20010</v>
      </c>
      <c r="C7387" s="59" t="s">
        <v>20011</v>
      </c>
      <c r="D7387" s="59">
        <v>806</v>
      </c>
      <c r="F7387" s="59" t="s">
        <v>5</v>
      </c>
      <c r="G7387" s="152" t="str">
        <f>VLOOKUP(D7387,sku归属!A:B,2,0)</f>
        <v>欧阳博文</v>
      </c>
    </row>
    <row r="7388" spans="1:13" s="59" customFormat="1" customHeight="1">
      <c r="A7388" s="59" t="s">
        <v>20012</v>
      </c>
      <c r="B7388" s="59" t="s">
        <v>20013</v>
      </c>
      <c r="C7388" s="59" t="s">
        <v>20014</v>
      </c>
      <c r="D7388" s="59">
        <v>806</v>
      </c>
      <c r="F7388" s="59" t="s">
        <v>5</v>
      </c>
      <c r="G7388" s="152" t="str">
        <f>VLOOKUP(D7388,sku归属!A:B,2,0)</f>
        <v>欧阳博文</v>
      </c>
    </row>
    <row r="7389" spans="1:13" s="59" customFormat="1" customHeight="1">
      <c r="A7389" s="59" t="s">
        <v>20015</v>
      </c>
      <c r="B7389" s="59" t="s">
        <v>20016</v>
      </c>
      <c r="C7389" s="59" t="s">
        <v>20017</v>
      </c>
      <c r="D7389" s="59">
        <v>806</v>
      </c>
      <c r="F7389" s="59" t="s">
        <v>5</v>
      </c>
      <c r="G7389" s="152" t="str">
        <f>VLOOKUP(D7389,sku归属!A:B,2,0)</f>
        <v>欧阳博文</v>
      </c>
    </row>
    <row r="7390" spans="1:13" s="59" customFormat="1" customHeight="1">
      <c r="A7390" s="59" t="s">
        <v>20018</v>
      </c>
      <c r="B7390" s="59" t="s">
        <v>20019</v>
      </c>
      <c r="C7390" s="59" t="s">
        <v>20020</v>
      </c>
      <c r="D7390" s="59">
        <v>806</v>
      </c>
      <c r="F7390" s="59" t="s">
        <v>5</v>
      </c>
      <c r="G7390" s="152" t="str">
        <f>VLOOKUP(D7390,sku归属!A:B,2,0)</f>
        <v>欧阳博文</v>
      </c>
    </row>
    <row r="7391" spans="1:13" s="59" customFormat="1" customHeight="1">
      <c r="A7391" s="59" t="s">
        <v>20021</v>
      </c>
      <c r="B7391" s="59" t="s">
        <v>20022</v>
      </c>
      <c r="C7391" s="59" t="s">
        <v>20023</v>
      </c>
      <c r="D7391" s="59">
        <v>806</v>
      </c>
      <c r="F7391" s="59" t="s">
        <v>5</v>
      </c>
      <c r="G7391" s="152" t="str">
        <f>VLOOKUP(D7391,sku归属!A:B,2,0)</f>
        <v>欧阳博文</v>
      </c>
    </row>
    <row r="7392" spans="1:13" s="59" customFormat="1" customHeight="1">
      <c r="A7392" s="59" t="s">
        <v>20024</v>
      </c>
      <c r="B7392" s="59" t="s">
        <v>20025</v>
      </c>
      <c r="C7392" s="59" t="s">
        <v>20026</v>
      </c>
      <c r="D7392" s="59">
        <v>806</v>
      </c>
      <c r="F7392" s="59" t="s">
        <v>5</v>
      </c>
      <c r="G7392" s="152" t="str">
        <f>VLOOKUP(D7392,sku归属!A:B,2,0)</f>
        <v>欧阳博文</v>
      </c>
    </row>
    <row r="7393" spans="1:13" s="59" customFormat="1" customHeight="1">
      <c r="A7393" s="59" t="s">
        <v>20027</v>
      </c>
      <c r="B7393" s="59" t="s">
        <v>20028</v>
      </c>
      <c r="C7393" s="59" t="s">
        <v>20029</v>
      </c>
      <c r="D7393" s="59">
        <v>806</v>
      </c>
      <c r="F7393" s="59" t="s">
        <v>5</v>
      </c>
      <c r="G7393" s="152" t="str">
        <f>VLOOKUP(D7393,sku归属!A:B,2,0)</f>
        <v>欧阳博文</v>
      </c>
    </row>
    <row r="7394" spans="1:13" s="59" customFormat="1" customHeight="1">
      <c r="A7394" s="59" t="s">
        <v>20030</v>
      </c>
      <c r="B7394" s="59" t="s">
        <v>20031</v>
      </c>
      <c r="C7394" s="59" t="s">
        <v>17636</v>
      </c>
      <c r="D7394" s="59">
        <v>806</v>
      </c>
      <c r="F7394" s="59" t="s">
        <v>5</v>
      </c>
      <c r="G7394" s="152" t="str">
        <f>VLOOKUP(D7394,sku归属!A:B,2,0)</f>
        <v>欧阳博文</v>
      </c>
    </row>
    <row r="7395" spans="1:13" s="59" customFormat="1" customHeight="1">
      <c r="A7395" s="59" t="s">
        <v>20032</v>
      </c>
      <c r="B7395" s="59" t="s">
        <v>20033</v>
      </c>
      <c r="C7395" s="59" t="s">
        <v>19505</v>
      </c>
      <c r="D7395" s="59">
        <v>806</v>
      </c>
      <c r="F7395" s="59" t="s">
        <v>5</v>
      </c>
      <c r="G7395" s="152" t="str">
        <f>VLOOKUP(D7395,sku归属!A:B,2,0)</f>
        <v>欧阳博文</v>
      </c>
    </row>
    <row r="7396" spans="1:13" s="59" customFormat="1" customHeight="1">
      <c r="A7396" s="59" t="s">
        <v>20034</v>
      </c>
      <c r="B7396" s="59" t="s">
        <v>20035</v>
      </c>
      <c r="C7396" s="59" t="s">
        <v>20036</v>
      </c>
      <c r="D7396" s="59">
        <v>806</v>
      </c>
      <c r="F7396" s="59" t="s">
        <v>5</v>
      </c>
      <c r="G7396" s="152" t="str">
        <f>VLOOKUP(D7396,sku归属!A:B,2,0)</f>
        <v>欧阳博文</v>
      </c>
    </row>
    <row r="7397" spans="1:13" s="59" customFormat="1" customHeight="1">
      <c r="A7397" s="59" t="s">
        <v>20037</v>
      </c>
      <c r="B7397" s="59" t="s">
        <v>20038</v>
      </c>
      <c r="C7397" s="59" t="s">
        <v>20039</v>
      </c>
      <c r="D7397" s="59">
        <v>806</v>
      </c>
      <c r="F7397" s="59" t="s">
        <v>5</v>
      </c>
      <c r="G7397" s="152" t="str">
        <f>VLOOKUP(D7397,sku归属!A:B,2,0)</f>
        <v>欧阳博文</v>
      </c>
    </row>
    <row r="7398" spans="1:13" s="59" customFormat="1" customHeight="1">
      <c r="A7398" s="59" t="s">
        <v>20040</v>
      </c>
      <c r="B7398" s="59" t="s">
        <v>20041</v>
      </c>
      <c r="C7398" s="59" t="s">
        <v>20042</v>
      </c>
      <c r="D7398" s="59">
        <v>806</v>
      </c>
      <c r="F7398" s="59" t="s">
        <v>5</v>
      </c>
      <c r="G7398" s="152" t="str">
        <f>VLOOKUP(D7398,sku归属!A:B,2,0)</f>
        <v>欧阳博文</v>
      </c>
    </row>
    <row r="7399" spans="1:13" s="59" customFormat="1" customHeight="1">
      <c r="A7399" s="59" t="s">
        <v>20043</v>
      </c>
      <c r="B7399" s="59" t="s">
        <v>20044</v>
      </c>
      <c r="C7399" s="59" t="s">
        <v>20045</v>
      </c>
      <c r="D7399" s="59">
        <v>806</v>
      </c>
      <c r="F7399" s="59" t="s">
        <v>5</v>
      </c>
      <c r="G7399" s="152" t="str">
        <f>VLOOKUP(D7399,sku归属!A:B,2,0)</f>
        <v>欧阳博文</v>
      </c>
    </row>
    <row r="7400" spans="1:13" s="59" customFormat="1" customHeight="1">
      <c r="A7400" s="59" t="s">
        <v>20046</v>
      </c>
      <c r="B7400" s="59" t="s">
        <v>20047</v>
      </c>
      <c r="C7400" s="59" t="s">
        <v>20048</v>
      </c>
      <c r="D7400" s="59">
        <v>806</v>
      </c>
      <c r="F7400" s="59" t="s">
        <v>5</v>
      </c>
      <c r="G7400" s="152" t="str">
        <f>VLOOKUP(D7400,sku归属!A:B,2,0)</f>
        <v>欧阳博文</v>
      </c>
    </row>
    <row r="7401" spans="1:13" s="59" customFormat="1" customHeight="1">
      <c r="A7401" s="59" t="s">
        <v>20049</v>
      </c>
      <c r="B7401" s="59" t="s">
        <v>20050</v>
      </c>
      <c r="C7401" s="59" t="s">
        <v>20051</v>
      </c>
      <c r="D7401" s="59">
        <v>806</v>
      </c>
      <c r="F7401" s="59" t="s">
        <v>5</v>
      </c>
      <c r="G7401" s="152" t="str">
        <f>VLOOKUP(D7401,sku归属!A:B,2,0)</f>
        <v>欧阳博文</v>
      </c>
    </row>
    <row r="7402" spans="1:13" s="59" customFormat="1" customHeight="1">
      <c r="A7402" s="59" t="s">
        <v>20052</v>
      </c>
      <c r="B7402" s="59" t="s">
        <v>20053</v>
      </c>
      <c r="C7402" s="59" t="s">
        <v>20054</v>
      </c>
      <c r="D7402" s="59">
        <v>806</v>
      </c>
      <c r="F7402" s="59" t="s">
        <v>5</v>
      </c>
      <c r="G7402" s="152" t="str">
        <f>VLOOKUP(D7402,sku归属!A:B,2,0)</f>
        <v>欧阳博文</v>
      </c>
    </row>
    <row r="7403" spans="1:13" s="59" customFormat="1" customHeight="1">
      <c r="A7403" s="59" t="s">
        <v>20055</v>
      </c>
      <c r="B7403" s="59" t="s">
        <v>20056</v>
      </c>
      <c r="C7403" s="59" t="s">
        <v>20057</v>
      </c>
      <c r="D7403" s="59">
        <v>806</v>
      </c>
      <c r="F7403" s="59" t="s">
        <v>5</v>
      </c>
      <c r="G7403" s="152" t="str">
        <f>VLOOKUP(D7403,sku归属!A:B,2,0)</f>
        <v>欧阳博文</v>
      </c>
    </row>
    <row r="7404" spans="1:13" s="59" customFormat="1" customHeight="1">
      <c r="A7404" s="59" t="s">
        <v>20058</v>
      </c>
      <c r="B7404" s="59" t="s">
        <v>20059</v>
      </c>
      <c r="C7404" s="59" t="s">
        <v>20060</v>
      </c>
      <c r="D7404" s="59">
        <v>806</v>
      </c>
      <c r="F7404" s="59" t="s">
        <v>5</v>
      </c>
      <c r="G7404" s="152" t="str">
        <f>VLOOKUP(D7404,sku归属!A:B,2,0)</f>
        <v>欧阳博文</v>
      </c>
    </row>
    <row r="7405" spans="1:13" s="59" customFormat="1" customHeight="1">
      <c r="A7405" s="59" t="s">
        <v>20061</v>
      </c>
      <c r="B7405" s="59" t="s">
        <v>20062</v>
      </c>
      <c r="C7405" s="59" t="s">
        <v>20063</v>
      </c>
      <c r="D7405" s="59">
        <v>806</v>
      </c>
      <c r="F7405" s="59" t="s">
        <v>5</v>
      </c>
      <c r="G7405" s="152" t="str">
        <f>VLOOKUP(D7405,sku归属!A:B,2,0)</f>
        <v>欧阳博文</v>
      </c>
    </row>
    <row r="7406" spans="1:13" s="59" customFormat="1" customHeight="1">
      <c r="A7406" s="59" t="s">
        <v>20064</v>
      </c>
      <c r="B7406" s="59" t="s">
        <v>20065</v>
      </c>
      <c r="C7406" s="59" t="s">
        <v>20066</v>
      </c>
      <c r="D7406" s="59">
        <v>806</v>
      </c>
      <c r="F7406" s="59" t="s">
        <v>5</v>
      </c>
      <c r="G7406" s="152" t="str">
        <f>VLOOKUP(D7406,sku归属!A:B,2,0)</f>
        <v>欧阳博文</v>
      </c>
    </row>
    <row r="7407" spans="1:13" s="59" customFormat="1" customHeight="1">
      <c r="A7407" s="59" t="s">
        <v>20067</v>
      </c>
      <c r="B7407" s="59" t="s">
        <v>20068</v>
      </c>
      <c r="C7407" s="59" t="s">
        <v>20069</v>
      </c>
      <c r="D7407" s="59">
        <v>806</v>
      </c>
      <c r="F7407" s="59" t="s">
        <v>5</v>
      </c>
      <c r="G7407" s="152" t="str">
        <f>VLOOKUP(D7407,sku归属!A:B,2,0)</f>
        <v>欧阳博文</v>
      </c>
    </row>
    <row r="7408" spans="1:13" s="59" customFormat="1" customHeight="1">
      <c r="A7408" s="59" t="s">
        <v>20070</v>
      </c>
      <c r="B7408" s="59" t="s">
        <v>20071</v>
      </c>
      <c r="C7408" s="59" t="s">
        <v>20072</v>
      </c>
      <c r="D7408" s="59">
        <v>806</v>
      </c>
      <c r="F7408" s="59" t="s">
        <v>5</v>
      </c>
      <c r="G7408" s="152" t="str">
        <f>VLOOKUP(D7408,sku归属!A:B,2,0)</f>
        <v>欧阳博文</v>
      </c>
    </row>
    <row r="7409" spans="1:13" s="59" customFormat="1" customHeight="1">
      <c r="A7409" s="59" t="s">
        <v>20073</v>
      </c>
      <c r="B7409" s="59" t="s">
        <v>20074</v>
      </c>
      <c r="C7409" s="59" t="s">
        <v>20075</v>
      </c>
      <c r="D7409" s="59">
        <v>806</v>
      </c>
      <c r="F7409" s="59" t="s">
        <v>5</v>
      </c>
      <c r="G7409" s="152" t="str">
        <f>VLOOKUP(D7409,sku归属!A:B,2,0)</f>
        <v>欧阳博文</v>
      </c>
    </row>
    <row r="7410" spans="1:13" s="59" customFormat="1" customHeight="1">
      <c r="A7410" s="59" t="s">
        <v>20076</v>
      </c>
      <c r="B7410" s="59" t="s">
        <v>20077</v>
      </c>
      <c r="C7410" s="59" t="s">
        <v>20078</v>
      </c>
      <c r="D7410" s="59">
        <v>806</v>
      </c>
      <c r="F7410" s="59" t="s">
        <v>5</v>
      </c>
      <c r="G7410" s="152" t="str">
        <f>VLOOKUP(D7410,sku归属!A:B,2,0)</f>
        <v>欧阳博文</v>
      </c>
    </row>
    <row r="7411" spans="1:13" s="59" customFormat="1" customHeight="1">
      <c r="A7411" s="59" t="s">
        <v>20079</v>
      </c>
      <c r="B7411" s="59" t="s">
        <v>20080</v>
      </c>
      <c r="C7411" s="59" t="s">
        <v>20081</v>
      </c>
      <c r="D7411" s="59">
        <v>806</v>
      </c>
      <c r="F7411" s="59" t="s">
        <v>5</v>
      </c>
      <c r="G7411" s="152" t="str">
        <f>VLOOKUP(D7411,sku归属!A:B,2,0)</f>
        <v>欧阳博文</v>
      </c>
    </row>
    <row r="7412" spans="1:13" s="59" customFormat="1" customHeight="1">
      <c r="A7412" s="59" t="s">
        <v>20082</v>
      </c>
      <c r="B7412" s="59" t="s">
        <v>20083</v>
      </c>
      <c r="C7412" s="59" t="s">
        <v>20084</v>
      </c>
      <c r="D7412" s="59">
        <v>806</v>
      </c>
      <c r="F7412" s="59" t="s">
        <v>5</v>
      </c>
      <c r="G7412" s="152" t="str">
        <f>VLOOKUP(D7412,sku归属!A:B,2,0)</f>
        <v>欧阳博文</v>
      </c>
    </row>
    <row r="7413" spans="1:13" s="59" customFormat="1" customHeight="1">
      <c r="A7413" s="59" t="s">
        <v>20085</v>
      </c>
      <c r="B7413" s="59" t="s">
        <v>20086</v>
      </c>
      <c r="C7413" s="59" t="s">
        <v>20087</v>
      </c>
      <c r="D7413" s="59">
        <v>806</v>
      </c>
      <c r="F7413" s="59" t="s">
        <v>5</v>
      </c>
      <c r="G7413" s="152" t="str">
        <f>VLOOKUP(D7413,sku归属!A:B,2,0)</f>
        <v>欧阳博文</v>
      </c>
    </row>
    <row r="7414" spans="1:13" s="59" customFormat="1" customHeight="1">
      <c r="A7414" s="59" t="s">
        <v>20088</v>
      </c>
      <c r="B7414" s="59" t="s">
        <v>20089</v>
      </c>
      <c r="C7414" s="59" t="s">
        <v>20090</v>
      </c>
      <c r="D7414" s="59">
        <v>806</v>
      </c>
      <c r="F7414" s="59" t="s">
        <v>5</v>
      </c>
      <c r="G7414" s="152" t="str">
        <f>VLOOKUP(D7414,sku归属!A:B,2,0)</f>
        <v>欧阳博文</v>
      </c>
    </row>
    <row r="7415" spans="1:13" s="59" customFormat="1" customHeight="1">
      <c r="A7415" s="59" t="s">
        <v>20091</v>
      </c>
      <c r="B7415" s="59" t="s">
        <v>20092</v>
      </c>
      <c r="C7415" s="59" t="s">
        <v>20093</v>
      </c>
      <c r="D7415" s="59">
        <v>806</v>
      </c>
      <c r="F7415" s="59" t="s">
        <v>5</v>
      </c>
      <c r="G7415" s="152" t="str">
        <f>VLOOKUP(D7415,sku归属!A:B,2,0)</f>
        <v>欧阳博文</v>
      </c>
    </row>
    <row r="7416" spans="1:13" s="59" customFormat="1" customHeight="1">
      <c r="A7416" s="59" t="s">
        <v>20094</v>
      </c>
      <c r="B7416" s="59" t="s">
        <v>20095</v>
      </c>
      <c r="C7416" s="59" t="s">
        <v>18443</v>
      </c>
      <c r="D7416" s="59">
        <v>806</v>
      </c>
      <c r="F7416" s="59" t="s">
        <v>5</v>
      </c>
      <c r="G7416" s="152" t="str">
        <f>VLOOKUP(D7416,sku归属!A:B,2,0)</f>
        <v>欧阳博文</v>
      </c>
    </row>
    <row r="7417" spans="1:13" s="59" customFormat="1" customHeight="1">
      <c r="A7417" s="59" t="s">
        <v>20096</v>
      </c>
      <c r="B7417" s="59" t="s">
        <v>20097</v>
      </c>
      <c r="C7417" s="59" t="s">
        <v>1215</v>
      </c>
      <c r="D7417" s="59" t="s">
        <v>6</v>
      </c>
      <c r="F7417" s="59" t="s">
        <v>5</v>
      </c>
      <c r="G7417" s="152" t="str">
        <f>VLOOKUP(D7417,sku归属!A:B,2,0)</f>
        <v>莫美玉</v>
      </c>
    </row>
    <row r="7418" spans="1:13" s="59" customFormat="1" customHeight="1">
      <c r="A7418" s="59" t="s">
        <v>20098</v>
      </c>
      <c r="B7418" s="59" t="s">
        <v>20099</v>
      </c>
      <c r="C7418" s="59" t="s">
        <v>20100</v>
      </c>
      <c r="D7418" s="59">
        <v>801</v>
      </c>
      <c r="F7418" s="59" t="s">
        <v>5</v>
      </c>
      <c r="G7418" s="152" t="str">
        <f>VLOOKUP(D7418,sku归属!A:B,2,0)</f>
        <v>丁芳芳</v>
      </c>
    </row>
    <row r="7419" spans="1:13" s="59" customFormat="1" customHeight="1">
      <c r="A7419" s="59" t="s">
        <v>20101</v>
      </c>
      <c r="B7419" s="59" t="s">
        <v>20102</v>
      </c>
      <c r="C7419" s="59" t="s">
        <v>20103</v>
      </c>
      <c r="D7419" s="59">
        <v>801</v>
      </c>
      <c r="F7419" s="59" t="s">
        <v>5</v>
      </c>
      <c r="G7419" s="152" t="str">
        <f>VLOOKUP(D7419,sku归属!A:B,2,0)</f>
        <v>丁芳芳</v>
      </c>
    </row>
    <row r="7420" spans="1:13" s="59" customFormat="1" customHeight="1">
      <c r="A7420" s="59" t="s">
        <v>20104</v>
      </c>
      <c r="B7420" s="59" t="s">
        <v>20105</v>
      </c>
      <c r="C7420" s="59" t="s">
        <v>19876</v>
      </c>
      <c r="D7420" s="59">
        <v>801</v>
      </c>
      <c r="F7420" s="59" t="s">
        <v>5</v>
      </c>
      <c r="G7420" s="152" t="str">
        <f>VLOOKUP(D7420,sku归属!A:B,2,0)</f>
        <v>丁芳芳</v>
      </c>
    </row>
    <row r="7421" spans="1:13" s="59" customFormat="1" customHeight="1">
      <c r="A7421" s="59" t="s">
        <v>20106</v>
      </c>
      <c r="B7421" s="59" t="s">
        <v>20107</v>
      </c>
      <c r="C7421" s="59" t="s">
        <v>19873</v>
      </c>
      <c r="D7421" s="59">
        <v>801</v>
      </c>
      <c r="F7421" s="59" t="s">
        <v>5</v>
      </c>
      <c r="G7421" s="152" t="str">
        <f>VLOOKUP(D7421,sku归属!A:B,2,0)</f>
        <v>丁芳芳</v>
      </c>
    </row>
    <row r="7422" spans="1:13" s="59" customFormat="1" customHeight="1">
      <c r="A7422" s="59" t="s">
        <v>20108</v>
      </c>
      <c r="B7422" s="59" t="s">
        <v>20109</v>
      </c>
      <c r="C7422" s="59" t="s">
        <v>19816</v>
      </c>
      <c r="D7422" s="59">
        <v>806</v>
      </c>
      <c r="F7422" s="59" t="s">
        <v>5</v>
      </c>
      <c r="G7422" s="152" t="str">
        <f>VLOOKUP(D7422,sku归属!A:B,2,0)</f>
        <v>欧阳博文</v>
      </c>
    </row>
    <row r="7423" spans="1:13" s="59" customFormat="1" customHeight="1">
      <c r="A7423" s="59" t="s">
        <v>20110</v>
      </c>
      <c r="B7423" s="59" t="s">
        <v>20111</v>
      </c>
      <c r="C7423" s="59" t="s">
        <v>20112</v>
      </c>
      <c r="D7423" s="59">
        <v>801</v>
      </c>
      <c r="F7423" s="59" t="s">
        <v>5</v>
      </c>
      <c r="G7423" s="152" t="str">
        <f>VLOOKUP(D7423,sku归属!A:B,2,0)</f>
        <v>丁芳芳</v>
      </c>
    </row>
    <row r="7424" spans="1:13" s="59" customFormat="1" customHeight="1">
      <c r="A7424" s="59" t="s">
        <v>20113</v>
      </c>
      <c r="B7424" s="59" t="s">
        <v>20114</v>
      </c>
      <c r="C7424" s="59" t="s">
        <v>20115</v>
      </c>
      <c r="D7424" s="59">
        <v>801</v>
      </c>
      <c r="F7424" s="59" t="s">
        <v>5</v>
      </c>
      <c r="G7424" s="152" t="str">
        <f>VLOOKUP(D7424,sku归属!A:B,2,0)</f>
        <v>丁芳芳</v>
      </c>
    </row>
    <row r="7425" spans="1:13" s="59" customFormat="1" customHeight="1">
      <c r="A7425" s="59" t="s">
        <v>20116</v>
      </c>
      <c r="B7425" s="59" t="s">
        <v>20117</v>
      </c>
      <c r="C7425" s="59" t="s">
        <v>20118</v>
      </c>
      <c r="D7425" s="59">
        <v>801</v>
      </c>
      <c r="F7425" s="59" t="s">
        <v>5</v>
      </c>
      <c r="G7425" s="152" t="str">
        <f>VLOOKUP(D7425,sku归属!A:B,2,0)</f>
        <v>丁芳芳</v>
      </c>
    </row>
    <row r="7426" spans="1:13" s="59" customFormat="1" customHeight="1">
      <c r="A7426" s="59" t="s">
        <v>20119</v>
      </c>
      <c r="B7426" s="59" t="s">
        <v>20120</v>
      </c>
      <c r="C7426" s="59" t="s">
        <v>20121</v>
      </c>
      <c r="D7426" s="59">
        <v>801</v>
      </c>
      <c r="F7426" s="59" t="s">
        <v>5</v>
      </c>
      <c r="G7426" s="152" t="str">
        <f>VLOOKUP(D7426,sku归属!A:B,2,0)</f>
        <v>丁芳芳</v>
      </c>
    </row>
    <row r="7427" spans="1:13" s="59" customFormat="1" customHeight="1">
      <c r="A7427" s="59" t="s">
        <v>20122</v>
      </c>
      <c r="B7427" s="59" t="s">
        <v>20123</v>
      </c>
      <c r="C7427" s="59" t="s">
        <v>20124</v>
      </c>
      <c r="D7427" s="59">
        <v>801</v>
      </c>
      <c r="F7427" s="59" t="s">
        <v>5</v>
      </c>
      <c r="G7427" s="152" t="str">
        <f>VLOOKUP(D7427,sku归属!A:B,2,0)</f>
        <v>丁芳芳</v>
      </c>
    </row>
    <row r="7428" spans="1:13" s="59" customFormat="1" customHeight="1">
      <c r="A7428" s="59" t="s">
        <v>20125</v>
      </c>
      <c r="B7428" s="59" t="s">
        <v>20126</v>
      </c>
      <c r="C7428" s="59" t="s">
        <v>20127</v>
      </c>
      <c r="D7428" s="59">
        <v>801</v>
      </c>
      <c r="F7428" s="59" t="s">
        <v>5</v>
      </c>
      <c r="G7428" s="152" t="str">
        <f>VLOOKUP(D7428,sku归属!A:B,2,0)</f>
        <v>丁芳芳</v>
      </c>
    </row>
    <row r="7429" spans="1:13" s="59" customFormat="1" customHeight="1">
      <c r="A7429" s="59" t="s">
        <v>20128</v>
      </c>
      <c r="B7429" s="59" t="s">
        <v>20129</v>
      </c>
      <c r="C7429" s="59" t="s">
        <v>20130</v>
      </c>
      <c r="D7429" s="59">
        <v>801</v>
      </c>
      <c r="F7429" s="59" t="s">
        <v>5</v>
      </c>
      <c r="G7429" s="152" t="str">
        <f>VLOOKUP(D7429,sku归属!A:B,2,0)</f>
        <v>丁芳芳</v>
      </c>
    </row>
    <row r="7430" spans="1:13" s="59" customFormat="1" customHeight="1">
      <c r="A7430" s="59" t="s">
        <v>20131</v>
      </c>
      <c r="B7430" s="59" t="s">
        <v>20132</v>
      </c>
      <c r="C7430" s="59" t="s">
        <v>20133</v>
      </c>
      <c r="D7430" s="59">
        <v>801</v>
      </c>
      <c r="F7430" s="59" t="s">
        <v>5</v>
      </c>
      <c r="G7430" s="152" t="str">
        <f>VLOOKUP(D7430,sku归属!A:B,2,0)</f>
        <v>丁芳芳</v>
      </c>
    </row>
    <row r="7431" spans="1:13" s="59" customFormat="1" customHeight="1">
      <c r="A7431" s="59" t="s">
        <v>20134</v>
      </c>
      <c r="B7431" s="59" t="s">
        <v>20135</v>
      </c>
      <c r="C7431" s="59" t="s">
        <v>20136</v>
      </c>
      <c r="D7431" s="59">
        <v>801</v>
      </c>
      <c r="F7431" s="59" t="s">
        <v>5</v>
      </c>
      <c r="G7431" s="152" t="str">
        <f>VLOOKUP(D7431,sku归属!A:B,2,0)</f>
        <v>丁芳芳</v>
      </c>
    </row>
    <row r="7432" spans="1:13" s="59" customFormat="1" customHeight="1">
      <c r="A7432" s="59" t="s">
        <v>20137</v>
      </c>
      <c r="B7432" s="59" t="s">
        <v>20138</v>
      </c>
      <c r="C7432" s="59" t="s">
        <v>20139</v>
      </c>
      <c r="D7432" s="59">
        <v>801</v>
      </c>
      <c r="F7432" s="59" t="s">
        <v>5</v>
      </c>
      <c r="G7432" s="152" t="str">
        <f>VLOOKUP(D7432,sku归属!A:B,2,0)</f>
        <v>丁芳芳</v>
      </c>
    </row>
    <row r="7433" spans="1:13" s="59" customFormat="1" customHeight="1">
      <c r="A7433" s="59" t="s">
        <v>20140</v>
      </c>
      <c r="B7433" s="59" t="s">
        <v>20141</v>
      </c>
      <c r="C7433" s="59" t="s">
        <v>20142</v>
      </c>
      <c r="D7433" s="59">
        <v>801</v>
      </c>
      <c r="F7433" s="59" t="s">
        <v>5</v>
      </c>
      <c r="G7433" s="152" t="str">
        <f>VLOOKUP(D7433,sku归属!A:B,2,0)</f>
        <v>丁芳芳</v>
      </c>
    </row>
    <row r="7434" spans="1:13" s="59" customFormat="1" customHeight="1">
      <c r="A7434" s="59" t="s">
        <v>20143</v>
      </c>
      <c r="B7434" s="59" t="s">
        <v>20144</v>
      </c>
      <c r="C7434" s="59" t="s">
        <v>20145</v>
      </c>
      <c r="D7434" s="59">
        <v>801</v>
      </c>
      <c r="F7434" s="59" t="s">
        <v>5</v>
      </c>
      <c r="G7434" s="152" t="str">
        <f>VLOOKUP(D7434,sku归属!A:B,2,0)</f>
        <v>丁芳芳</v>
      </c>
    </row>
    <row r="7435" spans="1:13" s="59" customFormat="1" customHeight="1">
      <c r="A7435" s="59" t="s">
        <v>20146</v>
      </c>
      <c r="B7435" s="59" t="s">
        <v>20147</v>
      </c>
      <c r="C7435" s="59" t="s">
        <v>20148</v>
      </c>
      <c r="D7435" s="59">
        <v>801</v>
      </c>
      <c r="F7435" s="59" t="s">
        <v>5</v>
      </c>
      <c r="G7435" s="152" t="str">
        <f>VLOOKUP(D7435,sku归属!A:B,2,0)</f>
        <v>丁芳芳</v>
      </c>
    </row>
    <row r="7436" spans="1:13" s="59" customFormat="1" customHeight="1">
      <c r="A7436" s="59" t="s">
        <v>20149</v>
      </c>
      <c r="B7436" s="59" t="s">
        <v>20150</v>
      </c>
      <c r="C7436" s="59" t="s">
        <v>20151</v>
      </c>
      <c r="D7436" s="59">
        <v>801</v>
      </c>
      <c r="F7436" s="59" t="s">
        <v>5</v>
      </c>
      <c r="G7436" s="152" t="str">
        <f>VLOOKUP(D7436,sku归属!A:B,2,0)</f>
        <v>丁芳芳</v>
      </c>
    </row>
    <row r="7437" spans="1:13" s="59" customFormat="1" customHeight="1">
      <c r="A7437" s="59" t="s">
        <v>20152</v>
      </c>
      <c r="B7437" s="59" t="s">
        <v>20153</v>
      </c>
      <c r="C7437" s="59" t="s">
        <v>20154</v>
      </c>
      <c r="D7437" s="59">
        <v>801</v>
      </c>
      <c r="F7437" s="59" t="s">
        <v>5</v>
      </c>
      <c r="G7437" s="152" t="str">
        <f>VLOOKUP(D7437,sku归属!A:B,2,0)</f>
        <v>丁芳芳</v>
      </c>
    </row>
    <row r="7438" spans="1:13" s="59" customFormat="1" customHeight="1">
      <c r="A7438" s="59" t="s">
        <v>20155</v>
      </c>
      <c r="B7438" s="59" t="s">
        <v>20156</v>
      </c>
      <c r="C7438" s="59" t="s">
        <v>20157</v>
      </c>
      <c r="D7438" s="59">
        <v>801</v>
      </c>
      <c r="F7438" s="59" t="s">
        <v>5</v>
      </c>
      <c r="G7438" s="152" t="str">
        <f>VLOOKUP(D7438,sku归属!A:B,2,0)</f>
        <v>丁芳芳</v>
      </c>
    </row>
    <row r="7439" spans="1:13" s="59" customFormat="1" customHeight="1">
      <c r="A7439" s="59" t="s">
        <v>20158</v>
      </c>
      <c r="B7439" s="59" t="s">
        <v>20159</v>
      </c>
      <c r="C7439" s="59" t="s">
        <v>20160</v>
      </c>
      <c r="D7439" s="59">
        <v>801</v>
      </c>
      <c r="F7439" s="59" t="s">
        <v>5</v>
      </c>
      <c r="G7439" s="152" t="str">
        <f>VLOOKUP(D7439,sku归属!A:B,2,0)</f>
        <v>丁芳芳</v>
      </c>
    </row>
    <row r="7440" spans="1:13" s="59" customFormat="1" customHeight="1">
      <c r="A7440" s="59" t="s">
        <v>20161</v>
      </c>
      <c r="B7440" s="59" t="s">
        <v>20162</v>
      </c>
      <c r="C7440" s="59" t="s">
        <v>20163</v>
      </c>
      <c r="D7440" s="59">
        <v>801</v>
      </c>
      <c r="F7440" s="59" t="s">
        <v>5</v>
      </c>
      <c r="G7440" s="152" t="str">
        <f>VLOOKUP(D7440,sku归属!A:B,2,0)</f>
        <v>丁芳芳</v>
      </c>
    </row>
    <row r="7441" spans="1:13" s="59" customFormat="1" customHeight="1">
      <c r="A7441" s="59" t="s">
        <v>20164</v>
      </c>
      <c r="B7441" s="59" t="s">
        <v>20165</v>
      </c>
      <c r="C7441" s="59" t="s">
        <v>20166</v>
      </c>
      <c r="D7441" s="59">
        <v>801</v>
      </c>
      <c r="F7441" s="59" t="s">
        <v>5</v>
      </c>
      <c r="G7441" s="152" t="str">
        <f>VLOOKUP(D7441,sku归属!A:B,2,0)</f>
        <v>丁芳芳</v>
      </c>
    </row>
    <row r="7442" spans="1:13" s="59" customFormat="1" customHeight="1">
      <c r="A7442" s="59" t="s">
        <v>20167</v>
      </c>
      <c r="B7442" s="59" t="s">
        <v>20168</v>
      </c>
      <c r="C7442" s="59" t="s">
        <v>20169</v>
      </c>
      <c r="D7442" s="59">
        <v>801</v>
      </c>
      <c r="F7442" s="59" t="s">
        <v>5</v>
      </c>
      <c r="G7442" s="152" t="str">
        <f>VLOOKUP(D7442,sku归属!A:B,2,0)</f>
        <v>丁芳芳</v>
      </c>
    </row>
    <row r="7443" spans="1:13" s="59" customFormat="1" customHeight="1">
      <c r="A7443" s="59" t="s">
        <v>20170</v>
      </c>
      <c r="B7443" s="59" t="s">
        <v>20171</v>
      </c>
      <c r="C7443" s="59" t="s">
        <v>20172</v>
      </c>
      <c r="D7443" s="59">
        <v>801</v>
      </c>
      <c r="F7443" s="59" t="s">
        <v>5</v>
      </c>
      <c r="G7443" s="152" t="str">
        <f>VLOOKUP(D7443,sku归属!A:B,2,0)</f>
        <v>丁芳芳</v>
      </c>
    </row>
    <row r="7444" spans="1:13" s="59" customFormat="1" customHeight="1">
      <c r="A7444" s="59" t="s">
        <v>20173</v>
      </c>
      <c r="B7444" s="59" t="s">
        <v>20174</v>
      </c>
      <c r="C7444" s="59" t="s">
        <v>20175</v>
      </c>
      <c r="D7444" s="59">
        <v>801</v>
      </c>
      <c r="F7444" s="59" t="s">
        <v>5</v>
      </c>
      <c r="G7444" s="152" t="str">
        <f>VLOOKUP(D7444,sku归属!A:B,2,0)</f>
        <v>丁芳芳</v>
      </c>
    </row>
    <row r="7445" spans="1:13" s="59" customFormat="1" customHeight="1">
      <c r="A7445" s="59" t="s">
        <v>20176</v>
      </c>
      <c r="B7445" s="59" t="s">
        <v>20177</v>
      </c>
      <c r="C7445" s="59" t="s">
        <v>20178</v>
      </c>
      <c r="D7445" s="59">
        <v>801</v>
      </c>
      <c r="F7445" s="59" t="s">
        <v>5</v>
      </c>
      <c r="G7445" s="152" t="str">
        <f>VLOOKUP(D7445,sku归属!A:B,2,0)</f>
        <v>丁芳芳</v>
      </c>
    </row>
    <row r="7446" spans="1:13" s="59" customFormat="1" customHeight="1">
      <c r="A7446" s="59" t="s">
        <v>20179</v>
      </c>
      <c r="B7446" s="59" t="s">
        <v>20180</v>
      </c>
      <c r="C7446" s="59" t="s">
        <v>20181</v>
      </c>
      <c r="D7446" s="59">
        <v>801</v>
      </c>
      <c r="F7446" s="59" t="s">
        <v>5</v>
      </c>
      <c r="G7446" s="152" t="str">
        <f>VLOOKUP(D7446,sku归属!A:B,2,0)</f>
        <v>丁芳芳</v>
      </c>
    </row>
    <row r="7447" spans="1:13" s="59" customFormat="1" customHeight="1">
      <c r="A7447" s="59" t="s">
        <v>20182</v>
      </c>
      <c r="B7447" s="59" t="s">
        <v>20183</v>
      </c>
      <c r="C7447" s="59" t="s">
        <v>20184</v>
      </c>
      <c r="D7447" s="59">
        <v>801</v>
      </c>
      <c r="F7447" s="59" t="s">
        <v>5</v>
      </c>
      <c r="G7447" s="152" t="str">
        <f>VLOOKUP(D7447,sku归属!A:B,2,0)</f>
        <v>丁芳芳</v>
      </c>
    </row>
    <row r="7448" spans="1:13" s="59" customFormat="1" customHeight="1">
      <c r="A7448" s="59" t="s">
        <v>20185</v>
      </c>
      <c r="B7448" s="59" t="s">
        <v>20186</v>
      </c>
      <c r="C7448" s="59" t="s">
        <v>20187</v>
      </c>
      <c r="D7448" s="59">
        <v>801</v>
      </c>
      <c r="F7448" s="59" t="s">
        <v>5</v>
      </c>
      <c r="G7448" s="152" t="str">
        <f>VLOOKUP(D7448,sku归属!A:B,2,0)</f>
        <v>丁芳芳</v>
      </c>
    </row>
    <row r="7449" spans="1:13" s="59" customFormat="1" customHeight="1">
      <c r="A7449" s="59" t="s">
        <v>20188</v>
      </c>
      <c r="B7449" s="59" t="s">
        <v>20189</v>
      </c>
      <c r="C7449" s="59" t="s">
        <v>20190</v>
      </c>
      <c r="D7449" s="59">
        <v>801</v>
      </c>
      <c r="F7449" s="59" t="s">
        <v>5</v>
      </c>
      <c r="G7449" s="152" t="str">
        <f>VLOOKUP(D7449,sku归属!A:B,2,0)</f>
        <v>丁芳芳</v>
      </c>
    </row>
    <row r="7450" spans="1:13" s="59" customFormat="1" customHeight="1">
      <c r="A7450" s="59" t="s">
        <v>20191</v>
      </c>
      <c r="B7450" s="59" t="s">
        <v>20192</v>
      </c>
      <c r="C7450" s="59" t="s">
        <v>20193</v>
      </c>
      <c r="D7450" s="59">
        <v>801</v>
      </c>
      <c r="F7450" s="59" t="s">
        <v>5</v>
      </c>
      <c r="G7450" s="152" t="str">
        <f>VLOOKUP(D7450,sku归属!A:B,2,0)</f>
        <v>丁芳芳</v>
      </c>
    </row>
    <row r="7451" spans="1:13" s="59" customFormat="1" customHeight="1">
      <c r="A7451" s="59" t="s">
        <v>20194</v>
      </c>
      <c r="B7451" s="59" t="s">
        <v>20195</v>
      </c>
      <c r="C7451" s="59" t="s">
        <v>20196</v>
      </c>
      <c r="D7451" s="59">
        <v>801</v>
      </c>
      <c r="F7451" s="59" t="s">
        <v>5</v>
      </c>
      <c r="G7451" s="152" t="str">
        <f>VLOOKUP(D7451,sku归属!A:B,2,0)</f>
        <v>丁芳芳</v>
      </c>
    </row>
    <row r="7452" spans="1:13" s="59" customFormat="1" customHeight="1">
      <c r="A7452" s="59" t="s">
        <v>20197</v>
      </c>
      <c r="B7452" s="59" t="s">
        <v>20198</v>
      </c>
      <c r="C7452" s="59" t="s">
        <v>20199</v>
      </c>
      <c r="D7452" s="59">
        <v>801</v>
      </c>
      <c r="F7452" s="59" t="s">
        <v>5</v>
      </c>
      <c r="G7452" s="152" t="str">
        <f>VLOOKUP(D7452,sku归属!A:B,2,0)</f>
        <v>丁芳芳</v>
      </c>
    </row>
    <row r="7453" spans="1:13" s="59" customFormat="1" customHeight="1">
      <c r="A7453" s="59" t="s">
        <v>20200</v>
      </c>
      <c r="B7453" s="59" t="s">
        <v>20201</v>
      </c>
      <c r="C7453" s="59" t="s">
        <v>13049</v>
      </c>
      <c r="D7453" s="59">
        <v>806</v>
      </c>
      <c r="F7453" s="59" t="s">
        <v>5</v>
      </c>
      <c r="G7453" s="152" t="str">
        <f>VLOOKUP(D7453,sku归属!A:B,2,0)</f>
        <v>欧阳博文</v>
      </c>
    </row>
    <row r="7454" spans="1:13" s="59" customFormat="1" customHeight="1">
      <c r="A7454" s="59" t="s">
        <v>20202</v>
      </c>
      <c r="B7454" s="59" t="s">
        <v>20203</v>
      </c>
      <c r="C7454" s="59" t="s">
        <v>16037</v>
      </c>
      <c r="D7454" s="59">
        <v>806</v>
      </c>
      <c r="F7454" s="59" t="s">
        <v>5</v>
      </c>
      <c r="G7454" s="152" t="str">
        <f>VLOOKUP(D7454,sku归属!A:B,2,0)</f>
        <v>欧阳博文</v>
      </c>
    </row>
    <row r="7455" spans="1:13" s="59" customFormat="1" customHeight="1">
      <c r="A7455" s="59" t="s">
        <v>20204</v>
      </c>
      <c r="B7455" s="59" t="s">
        <v>20205</v>
      </c>
      <c r="C7455" s="59" t="s">
        <v>16034</v>
      </c>
      <c r="D7455" s="59">
        <v>806</v>
      </c>
      <c r="F7455" s="59" t="s">
        <v>5</v>
      </c>
      <c r="G7455" s="152" t="str">
        <f>VLOOKUP(D7455,sku归属!A:B,2,0)</f>
        <v>欧阳博文</v>
      </c>
    </row>
    <row r="7456" spans="1:13" s="59" customFormat="1" customHeight="1">
      <c r="A7456" s="59" t="s">
        <v>20206</v>
      </c>
      <c r="B7456" s="59" t="s">
        <v>20207</v>
      </c>
      <c r="C7456" s="59" t="s">
        <v>20208</v>
      </c>
      <c r="D7456" s="59">
        <v>806</v>
      </c>
      <c r="F7456" s="59" t="s">
        <v>5</v>
      </c>
      <c r="G7456" s="152" t="str">
        <f>VLOOKUP(D7456,sku归属!A:B,2,0)</f>
        <v>欧阳博文</v>
      </c>
    </row>
    <row r="7457" spans="1:13" s="59" customFormat="1" customHeight="1">
      <c r="A7457" s="59" t="s">
        <v>20209</v>
      </c>
      <c r="B7457" s="59" t="s">
        <v>20210</v>
      </c>
      <c r="C7457" s="59" t="s">
        <v>20211</v>
      </c>
      <c r="D7457" s="59">
        <v>806</v>
      </c>
      <c r="F7457" s="59" t="s">
        <v>5</v>
      </c>
      <c r="G7457" s="152" t="str">
        <f>VLOOKUP(D7457,sku归属!A:B,2,0)</f>
        <v>欧阳博文</v>
      </c>
    </row>
    <row r="7458" spans="1:13" s="59" customFormat="1" customHeight="1">
      <c r="A7458" s="59" t="s">
        <v>20212</v>
      </c>
      <c r="B7458" s="59" t="s">
        <v>20213</v>
      </c>
      <c r="C7458" s="59" t="s">
        <v>20214</v>
      </c>
      <c r="D7458" s="59">
        <v>806</v>
      </c>
      <c r="F7458" s="59" t="s">
        <v>5</v>
      </c>
      <c r="G7458" s="152" t="str">
        <f>VLOOKUP(D7458,sku归属!A:B,2,0)</f>
        <v>欧阳博文</v>
      </c>
    </row>
    <row r="7459" spans="1:13" s="59" customFormat="1" customHeight="1">
      <c r="A7459" s="59" t="s">
        <v>20215</v>
      </c>
      <c r="B7459" s="59" t="s">
        <v>20216</v>
      </c>
      <c r="C7459" s="59" t="s">
        <v>20217</v>
      </c>
      <c r="D7459" s="59">
        <v>806</v>
      </c>
      <c r="F7459" s="59" t="s">
        <v>5</v>
      </c>
      <c r="G7459" s="152" t="str">
        <f>VLOOKUP(D7459,sku归属!A:B,2,0)</f>
        <v>欧阳博文</v>
      </c>
    </row>
    <row r="7460" spans="1:13" s="59" customFormat="1" customHeight="1">
      <c r="A7460" s="59" t="s">
        <v>20218</v>
      </c>
      <c r="B7460" s="59" t="s">
        <v>20219</v>
      </c>
      <c r="C7460" s="59" t="s">
        <v>20220</v>
      </c>
      <c r="D7460" s="59">
        <v>806</v>
      </c>
      <c r="F7460" s="59" t="s">
        <v>5</v>
      </c>
      <c r="G7460" s="152" t="str">
        <f>VLOOKUP(D7460,sku归属!A:B,2,0)</f>
        <v>欧阳博文</v>
      </c>
    </row>
    <row r="7461" spans="1:13" s="59" customFormat="1" customHeight="1">
      <c r="A7461" s="59" t="s">
        <v>20221</v>
      </c>
      <c r="B7461" s="59" t="s">
        <v>20222</v>
      </c>
      <c r="C7461" s="59" t="s">
        <v>20223</v>
      </c>
      <c r="D7461" s="59">
        <v>806</v>
      </c>
      <c r="F7461" s="59" t="s">
        <v>5</v>
      </c>
      <c r="G7461" s="152" t="str">
        <f>VLOOKUP(D7461,sku归属!A:B,2,0)</f>
        <v>欧阳博文</v>
      </c>
    </row>
    <row r="7462" spans="1:13" s="59" customFormat="1" customHeight="1">
      <c r="A7462" s="59" t="s">
        <v>20224</v>
      </c>
      <c r="B7462" s="59" t="s">
        <v>20225</v>
      </c>
      <c r="C7462" s="59" t="s">
        <v>20226</v>
      </c>
      <c r="D7462" s="59">
        <v>806</v>
      </c>
      <c r="F7462" s="59" t="s">
        <v>5</v>
      </c>
      <c r="G7462" s="152" t="str">
        <f>VLOOKUP(D7462,sku归属!A:B,2,0)</f>
        <v>欧阳博文</v>
      </c>
    </row>
    <row r="7463" spans="1:13" s="59" customFormat="1" customHeight="1">
      <c r="A7463" s="59" t="s">
        <v>20227</v>
      </c>
      <c r="B7463" s="59" t="s">
        <v>20228</v>
      </c>
      <c r="C7463" s="59" t="s">
        <v>20229</v>
      </c>
      <c r="D7463" s="59">
        <v>806</v>
      </c>
      <c r="F7463" s="59" t="s">
        <v>5</v>
      </c>
      <c r="G7463" s="152" t="str">
        <f>VLOOKUP(D7463,sku归属!A:B,2,0)</f>
        <v>欧阳博文</v>
      </c>
    </row>
    <row r="7464" spans="1:13" s="59" customFormat="1" customHeight="1">
      <c r="A7464" s="59" t="s">
        <v>20230</v>
      </c>
      <c r="B7464" s="59" t="s">
        <v>20231</v>
      </c>
      <c r="C7464" s="59" t="s">
        <v>20232</v>
      </c>
      <c r="D7464" s="59">
        <v>806</v>
      </c>
      <c r="F7464" s="59" t="s">
        <v>5</v>
      </c>
      <c r="G7464" s="152" t="str">
        <f>VLOOKUP(D7464,sku归属!A:B,2,0)</f>
        <v>欧阳博文</v>
      </c>
    </row>
    <row r="7465" spans="1:13" s="59" customFormat="1" customHeight="1">
      <c r="A7465" s="59" t="s">
        <v>20233</v>
      </c>
      <c r="B7465" s="59" t="s">
        <v>20234</v>
      </c>
      <c r="C7465" s="59" t="s">
        <v>20235</v>
      </c>
      <c r="D7465" s="59">
        <v>806</v>
      </c>
      <c r="F7465" s="59" t="s">
        <v>5</v>
      </c>
      <c r="G7465" s="152" t="str">
        <f>VLOOKUP(D7465,sku归属!A:B,2,0)</f>
        <v>欧阳博文</v>
      </c>
    </row>
    <row r="7466" spans="1:13" s="59" customFormat="1" customHeight="1">
      <c r="A7466" s="59" t="s">
        <v>20236</v>
      </c>
      <c r="B7466" s="59" t="s">
        <v>20237</v>
      </c>
      <c r="C7466" s="59" t="s">
        <v>20238</v>
      </c>
      <c r="D7466" s="59">
        <v>806</v>
      </c>
      <c r="F7466" s="59" t="s">
        <v>5</v>
      </c>
      <c r="G7466" s="152" t="str">
        <f>VLOOKUP(D7466,sku归属!A:B,2,0)</f>
        <v>欧阳博文</v>
      </c>
    </row>
    <row r="7467" spans="1:13" s="59" customFormat="1" customHeight="1">
      <c r="A7467" s="59" t="s">
        <v>20239</v>
      </c>
      <c r="B7467" s="59" t="s">
        <v>20240</v>
      </c>
      <c r="C7467" s="59" t="s">
        <v>20241</v>
      </c>
      <c r="D7467" s="59">
        <v>806</v>
      </c>
      <c r="F7467" s="59" t="s">
        <v>5</v>
      </c>
      <c r="G7467" s="152" t="str">
        <f>VLOOKUP(D7467,sku归属!A:B,2,0)</f>
        <v>欧阳博文</v>
      </c>
    </row>
    <row r="7468" spans="1:13" s="59" customFormat="1" customHeight="1">
      <c r="A7468" s="59" t="s">
        <v>20242</v>
      </c>
      <c r="B7468" s="59" t="s">
        <v>20243</v>
      </c>
      <c r="C7468" s="59" t="s">
        <v>20244</v>
      </c>
      <c r="D7468" s="59">
        <v>806</v>
      </c>
      <c r="F7468" s="59" t="s">
        <v>5</v>
      </c>
      <c r="G7468" s="152" t="str">
        <f>VLOOKUP(D7468,sku归属!A:B,2,0)</f>
        <v>欧阳博文</v>
      </c>
    </row>
    <row r="7469" spans="1:13" s="59" customFormat="1" customHeight="1">
      <c r="A7469" s="59" t="s">
        <v>20245</v>
      </c>
      <c r="B7469" s="59" t="s">
        <v>20246</v>
      </c>
      <c r="C7469" s="59" t="s">
        <v>20247</v>
      </c>
      <c r="D7469" s="59">
        <v>806</v>
      </c>
      <c r="F7469" s="59" t="s">
        <v>5</v>
      </c>
      <c r="G7469" s="152" t="str">
        <f>VLOOKUP(D7469,sku归属!A:B,2,0)</f>
        <v>欧阳博文</v>
      </c>
    </row>
    <row r="7470" spans="1:13" s="59" customFormat="1" customHeight="1">
      <c r="A7470" s="59" t="s">
        <v>20248</v>
      </c>
      <c r="B7470" s="59" t="s">
        <v>20249</v>
      </c>
      <c r="C7470" s="59" t="s">
        <v>20250</v>
      </c>
      <c r="D7470" s="59">
        <v>806</v>
      </c>
      <c r="F7470" s="59" t="s">
        <v>5</v>
      </c>
      <c r="G7470" s="152" t="str">
        <f>VLOOKUP(D7470,sku归属!A:B,2,0)</f>
        <v>欧阳博文</v>
      </c>
    </row>
    <row r="7471" spans="1:13" s="59" customFormat="1" customHeight="1">
      <c r="A7471" s="59" t="s">
        <v>20251</v>
      </c>
      <c r="B7471" s="59" t="s">
        <v>20252</v>
      </c>
      <c r="C7471" s="59" t="s">
        <v>20253</v>
      </c>
      <c r="D7471" s="59">
        <v>806</v>
      </c>
      <c r="F7471" s="59" t="s">
        <v>5</v>
      </c>
      <c r="G7471" s="152" t="str">
        <f>VLOOKUP(D7471,sku归属!A:B,2,0)</f>
        <v>欧阳博文</v>
      </c>
    </row>
    <row r="7472" spans="1:13" s="59" customFormat="1" customHeight="1">
      <c r="A7472" s="59" t="s">
        <v>20254</v>
      </c>
      <c r="B7472" s="59" t="s">
        <v>20255</v>
      </c>
      <c r="C7472" s="59" t="s">
        <v>20256</v>
      </c>
      <c r="D7472" s="59">
        <v>806</v>
      </c>
      <c r="F7472" s="59" t="s">
        <v>5</v>
      </c>
      <c r="G7472" s="152" t="str">
        <f>VLOOKUP(D7472,sku归属!A:B,2,0)</f>
        <v>欧阳博文</v>
      </c>
    </row>
    <row r="7473" spans="1:13" s="59" customFormat="1" customHeight="1">
      <c r="A7473" s="59" t="s">
        <v>20257</v>
      </c>
      <c r="B7473" s="59" t="s">
        <v>20258</v>
      </c>
      <c r="C7473" s="59" t="s">
        <v>20259</v>
      </c>
      <c r="D7473" s="59">
        <v>806</v>
      </c>
      <c r="F7473" s="59" t="s">
        <v>5</v>
      </c>
      <c r="G7473" s="152" t="str">
        <f>VLOOKUP(D7473,sku归属!A:B,2,0)</f>
        <v>欧阳博文</v>
      </c>
    </row>
    <row r="7474" spans="1:13" s="59" customFormat="1" customHeight="1">
      <c r="A7474" s="59" t="s">
        <v>20260</v>
      </c>
      <c r="B7474" s="59" t="s">
        <v>20261</v>
      </c>
      <c r="C7474" s="59" t="s">
        <v>20262</v>
      </c>
      <c r="D7474" s="59">
        <v>806</v>
      </c>
      <c r="F7474" s="59" t="s">
        <v>5</v>
      </c>
      <c r="G7474" s="152" t="str">
        <f>VLOOKUP(D7474,sku归属!A:B,2,0)</f>
        <v>欧阳博文</v>
      </c>
    </row>
    <row r="7475" spans="1:13" s="59" customFormat="1" customHeight="1">
      <c r="A7475" s="59" t="s">
        <v>20263</v>
      </c>
      <c r="B7475" s="59" t="s">
        <v>20264</v>
      </c>
      <c r="C7475" s="59" t="s">
        <v>20265</v>
      </c>
      <c r="D7475" s="59">
        <v>806</v>
      </c>
      <c r="F7475" s="59" t="s">
        <v>5</v>
      </c>
      <c r="G7475" s="152" t="str">
        <f>VLOOKUP(D7475,sku归属!A:B,2,0)</f>
        <v>欧阳博文</v>
      </c>
    </row>
    <row r="7476" spans="1:13" s="59" customFormat="1" customHeight="1">
      <c r="A7476" s="59" t="s">
        <v>20266</v>
      </c>
      <c r="B7476" s="59" t="s">
        <v>20267</v>
      </c>
      <c r="C7476" s="59" t="s">
        <v>20268</v>
      </c>
      <c r="D7476" s="59">
        <v>806</v>
      </c>
      <c r="F7476" s="59" t="s">
        <v>5</v>
      </c>
      <c r="G7476" s="152" t="str">
        <f>VLOOKUP(D7476,sku归属!A:B,2,0)</f>
        <v>欧阳博文</v>
      </c>
    </row>
    <row r="7477" spans="1:13" s="59" customFormat="1" customHeight="1">
      <c r="A7477" s="59" t="s">
        <v>20269</v>
      </c>
      <c r="B7477" s="59" t="s">
        <v>20270</v>
      </c>
      <c r="C7477" s="59" t="s">
        <v>20271</v>
      </c>
      <c r="D7477" s="59">
        <v>806</v>
      </c>
      <c r="F7477" s="59" t="s">
        <v>5</v>
      </c>
      <c r="G7477" s="152" t="str">
        <f>VLOOKUP(D7477,sku归属!A:B,2,0)</f>
        <v>欧阳博文</v>
      </c>
    </row>
    <row r="7478" spans="1:13" s="59" customFormat="1" customHeight="1">
      <c r="A7478" s="59" t="s">
        <v>20272</v>
      </c>
      <c r="B7478" s="59" t="s">
        <v>20273</v>
      </c>
      <c r="C7478" s="59" t="s">
        <v>20274</v>
      </c>
      <c r="D7478" s="59">
        <v>806</v>
      </c>
      <c r="F7478" s="59" t="s">
        <v>5</v>
      </c>
      <c r="G7478" s="152" t="str">
        <f>VLOOKUP(D7478,sku归属!A:B,2,0)</f>
        <v>欧阳博文</v>
      </c>
    </row>
    <row r="7479" spans="1:13" s="59" customFormat="1" customHeight="1">
      <c r="A7479" s="59" t="s">
        <v>20275</v>
      </c>
      <c r="B7479" s="59" t="s">
        <v>20276</v>
      </c>
      <c r="C7479" s="59" t="s">
        <v>20277</v>
      </c>
      <c r="D7479" s="59">
        <v>806</v>
      </c>
      <c r="F7479" s="59" t="s">
        <v>5</v>
      </c>
      <c r="G7479" s="152" t="str">
        <f>VLOOKUP(D7479,sku归属!A:B,2,0)</f>
        <v>欧阳博文</v>
      </c>
    </row>
    <row r="7480" spans="1:13" s="59" customFormat="1" customHeight="1">
      <c r="A7480" s="59" t="s">
        <v>20278</v>
      </c>
      <c r="B7480" s="59" t="s">
        <v>20279</v>
      </c>
      <c r="C7480" s="59" t="s">
        <v>20280</v>
      </c>
      <c r="D7480" s="59">
        <v>806</v>
      </c>
      <c r="F7480" s="59" t="s">
        <v>5</v>
      </c>
      <c r="G7480" s="152" t="str">
        <f>VLOOKUP(D7480,sku归属!A:B,2,0)</f>
        <v>欧阳博文</v>
      </c>
    </row>
    <row r="7481" spans="1:13" s="59" customFormat="1" customHeight="1">
      <c r="A7481" s="59" t="s">
        <v>20281</v>
      </c>
      <c r="B7481" s="59" t="s">
        <v>20282</v>
      </c>
      <c r="C7481" s="59" t="s">
        <v>20283</v>
      </c>
      <c r="D7481" s="59">
        <v>806</v>
      </c>
      <c r="F7481" s="59" t="s">
        <v>5</v>
      </c>
      <c r="G7481" s="152" t="str">
        <f>VLOOKUP(D7481,sku归属!A:B,2,0)</f>
        <v>欧阳博文</v>
      </c>
    </row>
    <row r="7482" spans="1:13" s="59" customFormat="1" customHeight="1">
      <c r="A7482" s="59" t="s">
        <v>20284</v>
      </c>
      <c r="B7482" s="59" t="s">
        <v>20285</v>
      </c>
      <c r="C7482" s="59" t="s">
        <v>20286</v>
      </c>
      <c r="D7482" s="59">
        <v>806</v>
      </c>
      <c r="F7482" s="59" t="s">
        <v>5</v>
      </c>
      <c r="G7482" s="152" t="str">
        <f>VLOOKUP(D7482,sku归属!A:B,2,0)</f>
        <v>欧阳博文</v>
      </c>
    </row>
    <row r="7483" spans="1:13" s="59" customFormat="1" customHeight="1">
      <c r="A7483" s="59" t="s">
        <v>20287</v>
      </c>
      <c r="B7483" s="59" t="s">
        <v>20288</v>
      </c>
      <c r="C7483" s="59" t="s">
        <v>15624</v>
      </c>
      <c r="D7483" s="59">
        <v>801</v>
      </c>
      <c r="F7483" s="59" t="s">
        <v>5</v>
      </c>
      <c r="G7483" s="152" t="str">
        <f>VLOOKUP(D7483,sku归属!A:B,2,0)</f>
        <v>丁芳芳</v>
      </c>
    </row>
    <row r="7484" spans="1:13" s="59" customFormat="1" customHeight="1">
      <c r="A7484" s="59" t="s">
        <v>20289</v>
      </c>
      <c r="B7484" s="59" t="s">
        <v>20290</v>
      </c>
      <c r="C7484" s="59" t="s">
        <v>20291</v>
      </c>
      <c r="D7484" s="59">
        <v>801</v>
      </c>
      <c r="F7484" s="59" t="s">
        <v>5</v>
      </c>
      <c r="G7484" s="152" t="str">
        <f>VLOOKUP(D7484,sku归属!A:B,2,0)</f>
        <v>丁芳芳</v>
      </c>
    </row>
    <row r="7485" spans="1:13" s="59" customFormat="1" customHeight="1">
      <c r="A7485" s="59" t="s">
        <v>20292</v>
      </c>
      <c r="B7485" s="59" t="s">
        <v>20293</v>
      </c>
      <c r="C7485" s="59" t="s">
        <v>17959</v>
      </c>
      <c r="D7485" s="59">
        <v>801</v>
      </c>
      <c r="F7485" s="59" t="s">
        <v>5</v>
      </c>
      <c r="G7485" s="152" t="str">
        <f>VLOOKUP(D7485,sku归属!A:B,2,0)</f>
        <v>丁芳芳</v>
      </c>
    </row>
    <row r="7486" spans="1:13" s="59" customFormat="1" customHeight="1">
      <c r="A7486" s="59" t="s">
        <v>20294</v>
      </c>
      <c r="B7486" s="59" t="s">
        <v>20295</v>
      </c>
      <c r="C7486" s="59" t="s">
        <v>17962</v>
      </c>
      <c r="D7486" s="59">
        <v>801</v>
      </c>
      <c r="F7486" s="59" t="s">
        <v>5</v>
      </c>
      <c r="G7486" s="152" t="str">
        <f>VLOOKUP(D7486,sku归属!A:B,2,0)</f>
        <v>丁芳芳</v>
      </c>
    </row>
    <row r="7487" spans="1:13" s="59" customFormat="1" customHeight="1">
      <c r="A7487" s="59" t="s">
        <v>20296</v>
      </c>
      <c r="B7487" s="59" t="s">
        <v>20297</v>
      </c>
      <c r="C7487" s="59" t="s">
        <v>20298</v>
      </c>
      <c r="D7487" s="59">
        <v>801</v>
      </c>
      <c r="F7487" s="59" t="s">
        <v>5</v>
      </c>
      <c r="G7487" s="152" t="str">
        <f>VLOOKUP(D7487,sku归属!A:B,2,0)</f>
        <v>丁芳芳</v>
      </c>
    </row>
    <row r="7488" spans="1:13" s="59" customFormat="1" customHeight="1">
      <c r="A7488" s="59" t="s">
        <v>20299</v>
      </c>
      <c r="B7488" s="59" t="s">
        <v>20300</v>
      </c>
      <c r="C7488" s="59" t="s">
        <v>20301</v>
      </c>
      <c r="D7488" s="59">
        <v>801</v>
      </c>
      <c r="F7488" s="59" t="s">
        <v>5</v>
      </c>
      <c r="G7488" s="152" t="str">
        <f>VLOOKUP(D7488,sku归属!A:B,2,0)</f>
        <v>丁芳芳</v>
      </c>
    </row>
    <row r="7489" spans="1:13" s="59" customFormat="1" customHeight="1">
      <c r="A7489" s="59" t="s">
        <v>20302</v>
      </c>
      <c r="B7489" s="59" t="s">
        <v>20303</v>
      </c>
      <c r="C7489" s="59" t="s">
        <v>20304</v>
      </c>
      <c r="D7489" s="59">
        <v>806</v>
      </c>
      <c r="F7489" s="59" t="s">
        <v>5</v>
      </c>
      <c r="G7489" s="152" t="str">
        <f>VLOOKUP(D7489,sku归属!A:B,2,0)</f>
        <v>欧阳博文</v>
      </c>
    </row>
    <row r="7490" spans="1:13" s="59" customFormat="1" customHeight="1">
      <c r="A7490" s="59" t="s">
        <v>20305</v>
      </c>
      <c r="B7490" s="59" t="s">
        <v>20306</v>
      </c>
      <c r="C7490" s="59" t="s">
        <v>20307</v>
      </c>
      <c r="D7490" s="59">
        <v>806</v>
      </c>
      <c r="F7490" s="59" t="s">
        <v>5</v>
      </c>
      <c r="G7490" s="152" t="str">
        <f>VLOOKUP(D7490,sku归属!A:B,2,0)</f>
        <v>欧阳博文</v>
      </c>
    </row>
    <row r="7491" spans="1:13" s="59" customFormat="1" customHeight="1">
      <c r="A7491" s="59" t="s">
        <v>20308</v>
      </c>
      <c r="B7491" s="59" t="s">
        <v>20309</v>
      </c>
      <c r="C7491" s="59" t="s">
        <v>20310</v>
      </c>
      <c r="D7491" s="59">
        <v>806</v>
      </c>
      <c r="F7491" s="59" t="s">
        <v>5</v>
      </c>
      <c r="G7491" s="152" t="str">
        <f>VLOOKUP(D7491,sku归属!A:B,2,0)</f>
        <v>欧阳博文</v>
      </c>
    </row>
    <row r="7492" spans="1:13" s="59" customFormat="1" customHeight="1">
      <c r="A7492" s="59" t="s">
        <v>20311</v>
      </c>
      <c r="B7492" s="59" t="s">
        <v>20312</v>
      </c>
      <c r="C7492" s="59" t="s">
        <v>20313</v>
      </c>
      <c r="D7492" s="59">
        <v>806</v>
      </c>
      <c r="F7492" s="59" t="s">
        <v>5</v>
      </c>
      <c r="G7492" s="152" t="str">
        <f>VLOOKUP(D7492,sku归属!A:B,2,0)</f>
        <v>欧阳博文</v>
      </c>
    </row>
    <row r="7493" spans="1:13" s="59" customFormat="1" customHeight="1">
      <c r="A7493" s="59" t="s">
        <v>20314</v>
      </c>
      <c r="B7493" s="59" t="s">
        <v>20315</v>
      </c>
      <c r="C7493" s="59" t="s">
        <v>20316</v>
      </c>
      <c r="D7493" s="59">
        <v>806</v>
      </c>
      <c r="F7493" s="59" t="s">
        <v>5</v>
      </c>
      <c r="G7493" s="152" t="str">
        <f>VLOOKUP(D7493,sku归属!A:B,2,0)</f>
        <v>欧阳博文</v>
      </c>
    </row>
    <row r="7494" spans="1:13" s="59" customFormat="1" customHeight="1">
      <c r="A7494" s="59" t="s">
        <v>20317</v>
      </c>
      <c r="B7494" s="59" t="s">
        <v>20318</v>
      </c>
      <c r="C7494" s="59" t="s">
        <v>20319</v>
      </c>
      <c r="D7494" s="59">
        <v>806</v>
      </c>
      <c r="F7494" s="59" t="s">
        <v>5</v>
      </c>
      <c r="G7494" s="152" t="str">
        <f>VLOOKUP(D7494,sku归属!A:B,2,0)</f>
        <v>欧阳博文</v>
      </c>
    </row>
    <row r="7495" spans="1:13" s="59" customFormat="1" customHeight="1">
      <c r="A7495" s="59" t="s">
        <v>20320</v>
      </c>
      <c r="B7495" s="59" t="s">
        <v>20321</v>
      </c>
      <c r="C7495" s="59" t="s">
        <v>20322</v>
      </c>
      <c r="D7495" s="59">
        <v>806</v>
      </c>
      <c r="F7495" s="59" t="s">
        <v>5</v>
      </c>
      <c r="G7495" s="152" t="str">
        <f>VLOOKUP(D7495,sku归属!A:B,2,0)</f>
        <v>欧阳博文</v>
      </c>
    </row>
    <row r="7496" spans="1:13" s="59" customFormat="1" customHeight="1">
      <c r="A7496" s="59" t="s">
        <v>20323</v>
      </c>
      <c r="B7496" s="59" t="s">
        <v>20324</v>
      </c>
      <c r="C7496" s="59" t="s">
        <v>20325</v>
      </c>
      <c r="D7496" s="59">
        <v>806</v>
      </c>
      <c r="F7496" s="59" t="s">
        <v>5</v>
      </c>
      <c r="G7496" s="152" t="str">
        <f>VLOOKUP(D7496,sku归属!A:B,2,0)</f>
        <v>欧阳博文</v>
      </c>
    </row>
    <row r="7497" spans="1:13" s="59" customFormat="1" customHeight="1">
      <c r="A7497" s="59" t="s">
        <v>20326</v>
      </c>
      <c r="B7497" s="59" t="s">
        <v>20327</v>
      </c>
      <c r="C7497" s="59" t="s">
        <v>20328</v>
      </c>
      <c r="D7497" s="59">
        <v>806</v>
      </c>
      <c r="F7497" s="59" t="s">
        <v>5</v>
      </c>
      <c r="G7497" s="152" t="str">
        <f>VLOOKUP(D7497,sku归属!A:B,2,0)</f>
        <v>欧阳博文</v>
      </c>
    </row>
    <row r="7498" spans="1:13" s="59" customFormat="1" customHeight="1">
      <c r="A7498" s="59" t="s">
        <v>20329</v>
      </c>
      <c r="B7498" s="59" t="s">
        <v>20330</v>
      </c>
      <c r="C7498" s="59" t="s">
        <v>20331</v>
      </c>
      <c r="D7498" s="59">
        <v>806</v>
      </c>
      <c r="F7498" s="59" t="s">
        <v>5</v>
      </c>
      <c r="G7498" s="152" t="str">
        <f>VLOOKUP(D7498,sku归属!A:B,2,0)</f>
        <v>欧阳博文</v>
      </c>
    </row>
    <row r="7499" spans="1:13" s="59" customFormat="1" customHeight="1">
      <c r="A7499" s="59" t="s">
        <v>20332</v>
      </c>
      <c r="B7499" s="59" t="s">
        <v>20333</v>
      </c>
      <c r="C7499" s="59" t="s">
        <v>20334</v>
      </c>
      <c r="D7499" s="59">
        <v>806</v>
      </c>
      <c r="F7499" s="59" t="s">
        <v>5</v>
      </c>
      <c r="G7499" s="152" t="str">
        <f>VLOOKUP(D7499,sku归属!A:B,2,0)</f>
        <v>欧阳博文</v>
      </c>
    </row>
    <row r="7500" spans="1:13" s="59" customFormat="1" customHeight="1">
      <c r="A7500" s="59" t="s">
        <v>20335</v>
      </c>
      <c r="B7500" s="59" t="s">
        <v>20336</v>
      </c>
      <c r="C7500" s="59" t="s">
        <v>20337</v>
      </c>
      <c r="D7500" s="59">
        <v>806</v>
      </c>
      <c r="F7500" s="59" t="s">
        <v>5</v>
      </c>
      <c r="G7500" s="152" t="str">
        <f>VLOOKUP(D7500,sku归属!A:B,2,0)</f>
        <v>欧阳博文</v>
      </c>
    </row>
    <row r="7501" spans="1:13" s="59" customFormat="1" customHeight="1">
      <c r="A7501" s="59" t="s">
        <v>20338</v>
      </c>
      <c r="B7501" s="59" t="s">
        <v>20339</v>
      </c>
      <c r="C7501" s="59" t="s">
        <v>20340</v>
      </c>
      <c r="D7501" s="59">
        <v>806</v>
      </c>
      <c r="F7501" s="59" t="s">
        <v>5</v>
      </c>
      <c r="G7501" s="152" t="str">
        <f>VLOOKUP(D7501,sku归属!A:B,2,0)</f>
        <v>欧阳博文</v>
      </c>
    </row>
    <row r="7502" spans="1:13" s="59" customFormat="1" customHeight="1">
      <c r="A7502" s="59" t="s">
        <v>20341</v>
      </c>
      <c r="B7502" s="59" t="s">
        <v>20342</v>
      </c>
      <c r="C7502" s="59" t="s">
        <v>20343</v>
      </c>
      <c r="D7502" s="59">
        <v>806</v>
      </c>
      <c r="F7502" s="59" t="s">
        <v>5</v>
      </c>
      <c r="G7502" s="152" t="str">
        <f>VLOOKUP(D7502,sku归属!A:B,2,0)</f>
        <v>欧阳博文</v>
      </c>
    </row>
    <row r="7503" spans="1:13" s="59" customFormat="1" customHeight="1">
      <c r="A7503" s="59" t="s">
        <v>20344</v>
      </c>
      <c r="B7503" s="59" t="s">
        <v>20345</v>
      </c>
      <c r="C7503" s="59" t="s">
        <v>20346</v>
      </c>
      <c r="D7503" s="59">
        <v>806</v>
      </c>
      <c r="F7503" s="59" t="s">
        <v>5</v>
      </c>
      <c r="G7503" s="152" t="str">
        <f>VLOOKUP(D7503,sku归属!A:B,2,0)</f>
        <v>欧阳博文</v>
      </c>
    </row>
    <row r="7504" spans="1:13" s="59" customFormat="1" customHeight="1">
      <c r="A7504" s="59" t="s">
        <v>20347</v>
      </c>
      <c r="B7504" s="59" t="s">
        <v>20348</v>
      </c>
      <c r="C7504" s="59" t="s">
        <v>20349</v>
      </c>
      <c r="D7504" s="59">
        <v>806</v>
      </c>
      <c r="F7504" s="59" t="s">
        <v>5</v>
      </c>
      <c r="G7504" s="152" t="str">
        <f>VLOOKUP(D7504,sku归属!A:B,2,0)</f>
        <v>欧阳博文</v>
      </c>
    </row>
    <row r="7505" spans="1:13" s="59" customFormat="1" customHeight="1">
      <c r="A7505" s="59" t="s">
        <v>20350</v>
      </c>
      <c r="B7505" s="59" t="s">
        <v>20351</v>
      </c>
      <c r="C7505" s="59" t="s">
        <v>20352</v>
      </c>
      <c r="D7505" s="59">
        <v>806</v>
      </c>
      <c r="F7505" s="59" t="s">
        <v>5</v>
      </c>
      <c r="G7505" s="152" t="str">
        <f>VLOOKUP(D7505,sku归属!A:B,2,0)</f>
        <v>欧阳博文</v>
      </c>
    </row>
    <row r="7506" spans="1:13" s="59" customFormat="1" customHeight="1">
      <c r="A7506" s="59" t="s">
        <v>20353</v>
      </c>
      <c r="B7506" s="59" t="s">
        <v>20354</v>
      </c>
      <c r="C7506" s="59" t="s">
        <v>20355</v>
      </c>
      <c r="D7506" s="59">
        <v>806</v>
      </c>
      <c r="F7506" s="59" t="s">
        <v>5</v>
      </c>
      <c r="G7506" s="152" t="str">
        <f>VLOOKUP(D7506,sku归属!A:B,2,0)</f>
        <v>欧阳博文</v>
      </c>
    </row>
    <row r="7507" spans="1:13" s="59" customFormat="1" customHeight="1">
      <c r="A7507" s="59" t="s">
        <v>20356</v>
      </c>
      <c r="B7507" s="59" t="s">
        <v>20357</v>
      </c>
      <c r="C7507" s="59" t="s">
        <v>20358</v>
      </c>
      <c r="D7507" s="59">
        <v>806</v>
      </c>
      <c r="F7507" s="59" t="s">
        <v>5</v>
      </c>
      <c r="G7507" s="152" t="str">
        <f>VLOOKUP(D7507,sku归属!A:B,2,0)</f>
        <v>欧阳博文</v>
      </c>
    </row>
    <row r="7508" spans="1:13" s="59" customFormat="1" customHeight="1">
      <c r="A7508" s="59" t="s">
        <v>20359</v>
      </c>
      <c r="B7508" s="59" t="s">
        <v>20360</v>
      </c>
      <c r="C7508" s="59" t="s">
        <v>20361</v>
      </c>
      <c r="D7508" s="59">
        <v>806</v>
      </c>
      <c r="F7508" s="59" t="s">
        <v>5</v>
      </c>
      <c r="G7508" s="152" t="str">
        <f>VLOOKUP(D7508,sku归属!A:B,2,0)</f>
        <v>欧阳博文</v>
      </c>
    </row>
    <row r="7509" spans="1:13" s="59" customFormat="1" customHeight="1">
      <c r="A7509" s="59" t="s">
        <v>20362</v>
      </c>
      <c r="B7509" s="59" t="s">
        <v>20363</v>
      </c>
      <c r="C7509" s="59" t="s">
        <v>19897</v>
      </c>
      <c r="D7509" s="59">
        <v>806</v>
      </c>
      <c r="F7509" s="59" t="s">
        <v>5</v>
      </c>
      <c r="G7509" s="152" t="str">
        <f>VLOOKUP(D7509,sku归属!A:B,2,0)</f>
        <v>欧阳博文</v>
      </c>
    </row>
    <row r="7510" spans="1:13" s="59" customFormat="1" customHeight="1">
      <c r="A7510" s="59" t="s">
        <v>20364</v>
      </c>
      <c r="B7510" s="59" t="s">
        <v>20365</v>
      </c>
      <c r="C7510" s="59" t="s">
        <v>20366</v>
      </c>
      <c r="D7510" s="59">
        <v>806</v>
      </c>
      <c r="F7510" s="59" t="s">
        <v>5</v>
      </c>
      <c r="G7510" s="152" t="str">
        <f>VLOOKUP(D7510,sku归属!A:B,2,0)</f>
        <v>欧阳博文</v>
      </c>
    </row>
    <row r="7511" spans="1:13" s="59" customFormat="1" customHeight="1">
      <c r="A7511" s="59" t="s">
        <v>20367</v>
      </c>
      <c r="B7511" s="59" t="s">
        <v>20368</v>
      </c>
      <c r="C7511" s="59" t="s">
        <v>20369</v>
      </c>
      <c r="D7511" s="59">
        <v>806</v>
      </c>
      <c r="F7511" s="59" t="s">
        <v>5</v>
      </c>
      <c r="G7511" s="152" t="str">
        <f>VLOOKUP(D7511,sku归属!A:B,2,0)</f>
        <v>欧阳博文</v>
      </c>
    </row>
    <row r="7512" spans="1:13" s="59" customFormat="1" customHeight="1">
      <c r="A7512" s="59" t="s">
        <v>20370</v>
      </c>
      <c r="B7512" s="59" t="s">
        <v>20371</v>
      </c>
      <c r="C7512" s="59" t="s">
        <v>20372</v>
      </c>
      <c r="D7512" s="59">
        <v>806</v>
      </c>
      <c r="F7512" s="59" t="s">
        <v>5</v>
      </c>
      <c r="G7512" s="152" t="str">
        <f>VLOOKUP(D7512,sku归属!A:B,2,0)</f>
        <v>欧阳博文</v>
      </c>
    </row>
    <row r="7513" spans="1:13" s="59" customFormat="1" customHeight="1">
      <c r="A7513" s="59" t="s">
        <v>20373</v>
      </c>
      <c r="B7513" s="59" t="s">
        <v>20374</v>
      </c>
      <c r="C7513" s="59" t="s">
        <v>20375</v>
      </c>
      <c r="D7513" s="59">
        <v>806</v>
      </c>
      <c r="F7513" s="59" t="s">
        <v>5</v>
      </c>
      <c r="G7513" s="152" t="str">
        <f>VLOOKUP(D7513,sku归属!A:B,2,0)</f>
        <v>欧阳博文</v>
      </c>
    </row>
    <row r="7514" spans="1:13" s="59" customFormat="1" customHeight="1">
      <c r="A7514" s="59" t="s">
        <v>20376</v>
      </c>
      <c r="B7514" s="59" t="s">
        <v>20377</v>
      </c>
      <c r="C7514" s="59" t="s">
        <v>20378</v>
      </c>
      <c r="D7514" s="59">
        <v>806</v>
      </c>
      <c r="F7514" s="59" t="s">
        <v>5</v>
      </c>
      <c r="G7514" s="152" t="str">
        <f>VLOOKUP(D7514,sku归属!A:B,2,0)</f>
        <v>欧阳博文</v>
      </c>
    </row>
    <row r="7515" spans="1:13" s="59" customFormat="1" customHeight="1">
      <c r="A7515" s="59" t="s">
        <v>20379</v>
      </c>
      <c r="B7515" s="59" t="s">
        <v>20380</v>
      </c>
      <c r="C7515" s="59" t="s">
        <v>20381</v>
      </c>
      <c r="D7515" s="59">
        <v>806</v>
      </c>
      <c r="F7515" s="59" t="s">
        <v>5</v>
      </c>
      <c r="G7515" s="152" t="str">
        <f>VLOOKUP(D7515,sku归属!A:B,2,0)</f>
        <v>欧阳博文</v>
      </c>
    </row>
    <row r="7516" spans="1:13" s="59" customFormat="1" customHeight="1">
      <c r="A7516" s="59" t="s">
        <v>20382</v>
      </c>
      <c r="B7516" s="59" t="s">
        <v>20383</v>
      </c>
      <c r="C7516" s="59" t="s">
        <v>20384</v>
      </c>
      <c r="D7516" s="59">
        <v>806</v>
      </c>
      <c r="F7516" s="59" t="s">
        <v>5</v>
      </c>
      <c r="G7516" s="152" t="str">
        <f>VLOOKUP(D7516,sku归属!A:B,2,0)</f>
        <v>欧阳博文</v>
      </c>
    </row>
    <row r="7517" spans="1:13" s="59" customFormat="1" customHeight="1">
      <c r="A7517" s="59" t="s">
        <v>20385</v>
      </c>
      <c r="B7517" s="59" t="s">
        <v>20386</v>
      </c>
      <c r="C7517" s="59" t="s">
        <v>20387</v>
      </c>
      <c r="D7517" s="59">
        <v>806</v>
      </c>
      <c r="F7517" s="59" t="s">
        <v>5</v>
      </c>
      <c r="G7517" s="152" t="str">
        <f>VLOOKUP(D7517,sku归属!A:B,2,0)</f>
        <v>欧阳博文</v>
      </c>
    </row>
    <row r="7518" spans="1:13" s="59" customFormat="1" customHeight="1">
      <c r="A7518" s="59" t="s">
        <v>20388</v>
      </c>
      <c r="B7518" s="59" t="s">
        <v>20389</v>
      </c>
      <c r="C7518" s="59" t="s">
        <v>20390</v>
      </c>
      <c r="D7518" s="59">
        <v>806</v>
      </c>
      <c r="F7518" s="59" t="s">
        <v>5</v>
      </c>
      <c r="G7518" s="152" t="str">
        <f>VLOOKUP(D7518,sku归属!A:B,2,0)</f>
        <v>欧阳博文</v>
      </c>
    </row>
    <row r="7519" spans="1:13" s="59" customFormat="1" customHeight="1">
      <c r="A7519" s="59" t="s">
        <v>20391</v>
      </c>
      <c r="B7519" s="59" t="s">
        <v>20392</v>
      </c>
      <c r="C7519" s="59" t="s">
        <v>20393</v>
      </c>
      <c r="D7519" s="59">
        <v>806</v>
      </c>
      <c r="F7519" s="59" t="s">
        <v>5</v>
      </c>
      <c r="G7519" s="152" t="str">
        <f>VLOOKUP(D7519,sku归属!A:B,2,0)</f>
        <v>欧阳博文</v>
      </c>
    </row>
    <row r="7520" spans="1:13" s="59" customFormat="1" customHeight="1">
      <c r="A7520" s="59" t="s">
        <v>20394</v>
      </c>
      <c r="B7520" s="59" t="s">
        <v>20395</v>
      </c>
      <c r="C7520" s="59" t="s">
        <v>20396</v>
      </c>
      <c r="D7520" s="59">
        <v>806</v>
      </c>
      <c r="F7520" s="59" t="s">
        <v>5</v>
      </c>
      <c r="G7520" s="152" t="str">
        <f>VLOOKUP(D7520,sku归属!A:B,2,0)</f>
        <v>欧阳博文</v>
      </c>
    </row>
    <row r="7521" spans="1:13" s="59" customFormat="1" customHeight="1">
      <c r="A7521" s="59" t="s">
        <v>20397</v>
      </c>
      <c r="B7521" s="59" t="s">
        <v>20398</v>
      </c>
      <c r="C7521" s="59" t="s">
        <v>20399</v>
      </c>
      <c r="D7521" s="59">
        <v>806</v>
      </c>
      <c r="F7521" s="59" t="s">
        <v>5</v>
      </c>
      <c r="G7521" s="152" t="str">
        <f>VLOOKUP(D7521,sku归属!A:B,2,0)</f>
        <v>欧阳博文</v>
      </c>
    </row>
    <row r="7522" spans="1:13" s="59" customFormat="1" customHeight="1">
      <c r="A7522" s="59" t="s">
        <v>20400</v>
      </c>
      <c r="B7522" s="59" t="s">
        <v>20401</v>
      </c>
      <c r="C7522" s="59" t="s">
        <v>20402</v>
      </c>
      <c r="D7522" s="59">
        <v>806</v>
      </c>
      <c r="F7522" s="59" t="s">
        <v>5</v>
      </c>
      <c r="G7522" s="152" t="str">
        <f>VLOOKUP(D7522,sku归属!A:B,2,0)</f>
        <v>欧阳博文</v>
      </c>
    </row>
    <row r="7523" spans="1:13" s="59" customFormat="1" customHeight="1">
      <c r="A7523" s="59" t="s">
        <v>20403</v>
      </c>
      <c r="B7523" s="59" t="s">
        <v>20404</v>
      </c>
      <c r="C7523" s="59" t="s">
        <v>20405</v>
      </c>
      <c r="D7523" s="59">
        <v>806</v>
      </c>
      <c r="F7523" s="59" t="s">
        <v>5</v>
      </c>
      <c r="G7523" s="152" t="str">
        <f>VLOOKUP(D7523,sku归属!A:B,2,0)</f>
        <v>欧阳博文</v>
      </c>
    </row>
    <row r="7524" spans="1:13" s="59" customFormat="1" customHeight="1">
      <c r="A7524" s="59" t="s">
        <v>20406</v>
      </c>
      <c r="B7524" s="59" t="s">
        <v>20407</v>
      </c>
      <c r="C7524" s="59" t="s">
        <v>20408</v>
      </c>
      <c r="D7524" s="59">
        <v>806</v>
      </c>
      <c r="F7524" s="59" t="s">
        <v>5</v>
      </c>
      <c r="G7524" s="152" t="str">
        <f>VLOOKUP(D7524,sku归属!A:B,2,0)</f>
        <v>欧阳博文</v>
      </c>
    </row>
    <row r="7525" spans="1:13" s="59" customFormat="1" customHeight="1">
      <c r="A7525" s="59" t="s">
        <v>20409</v>
      </c>
      <c r="B7525" s="59" t="s">
        <v>20410</v>
      </c>
      <c r="C7525" s="59" t="s">
        <v>20411</v>
      </c>
      <c r="D7525" s="59">
        <v>806</v>
      </c>
      <c r="F7525" s="59" t="s">
        <v>5</v>
      </c>
      <c r="G7525" s="152" t="str">
        <f>VLOOKUP(D7525,sku归属!A:B,2,0)</f>
        <v>欧阳博文</v>
      </c>
    </row>
    <row r="7526" spans="1:13" s="59" customFormat="1" customHeight="1">
      <c r="A7526" s="59" t="s">
        <v>20412</v>
      </c>
      <c r="B7526" s="59" t="s">
        <v>20413</v>
      </c>
      <c r="C7526" s="59" t="s">
        <v>20414</v>
      </c>
      <c r="D7526" s="59">
        <v>806</v>
      </c>
      <c r="F7526" s="59" t="s">
        <v>5</v>
      </c>
      <c r="G7526" s="152" t="str">
        <f>VLOOKUP(D7526,sku归属!A:B,2,0)</f>
        <v>欧阳博文</v>
      </c>
    </row>
    <row r="7527" spans="1:13" s="59" customFormat="1" customHeight="1">
      <c r="A7527" s="59" t="s">
        <v>20415</v>
      </c>
      <c r="B7527" s="59" t="s">
        <v>20416</v>
      </c>
      <c r="C7527" s="59" t="s">
        <v>20417</v>
      </c>
      <c r="D7527" s="59">
        <v>806</v>
      </c>
      <c r="F7527" s="59" t="s">
        <v>5</v>
      </c>
      <c r="G7527" s="152" t="str">
        <f>VLOOKUP(D7527,sku归属!A:B,2,0)</f>
        <v>欧阳博文</v>
      </c>
    </row>
    <row r="7528" spans="1:13" s="59" customFormat="1" customHeight="1">
      <c r="A7528" s="59" t="s">
        <v>20418</v>
      </c>
      <c r="B7528" s="59" t="s">
        <v>20419</v>
      </c>
      <c r="C7528" s="59" t="s">
        <v>20420</v>
      </c>
      <c r="D7528" s="59">
        <v>806</v>
      </c>
      <c r="F7528" s="59" t="s">
        <v>5</v>
      </c>
      <c r="G7528" s="152" t="str">
        <f>VLOOKUP(D7528,sku归属!A:B,2,0)</f>
        <v>欧阳博文</v>
      </c>
    </row>
    <row r="7529" spans="1:13" s="59" customFormat="1" customHeight="1">
      <c r="A7529" s="59" t="s">
        <v>20421</v>
      </c>
      <c r="B7529" s="59" t="s">
        <v>20422</v>
      </c>
      <c r="C7529" s="59" t="s">
        <v>20423</v>
      </c>
      <c r="D7529" s="59">
        <v>806</v>
      </c>
      <c r="F7529" s="59" t="s">
        <v>5</v>
      </c>
      <c r="G7529" s="152" t="str">
        <f>VLOOKUP(D7529,sku归属!A:B,2,0)</f>
        <v>欧阳博文</v>
      </c>
    </row>
    <row r="7530" spans="1:13" s="59" customFormat="1" customHeight="1">
      <c r="A7530" s="59" t="s">
        <v>20424</v>
      </c>
      <c r="B7530" s="59" t="s">
        <v>20425</v>
      </c>
      <c r="C7530" s="59" t="s">
        <v>20426</v>
      </c>
      <c r="D7530" s="59">
        <v>806</v>
      </c>
      <c r="F7530" s="59" t="s">
        <v>5</v>
      </c>
      <c r="G7530" s="152" t="str">
        <f>VLOOKUP(D7530,sku归属!A:B,2,0)</f>
        <v>欧阳博文</v>
      </c>
    </row>
    <row r="7531" spans="1:13" s="59" customFormat="1" customHeight="1">
      <c r="A7531" s="59" t="s">
        <v>20427</v>
      </c>
      <c r="B7531" s="59" t="s">
        <v>20428</v>
      </c>
      <c r="C7531" s="59" t="s">
        <v>20429</v>
      </c>
      <c r="D7531" s="59">
        <v>801</v>
      </c>
      <c r="F7531" s="59" t="s">
        <v>5</v>
      </c>
      <c r="G7531" s="152" t="str">
        <f>VLOOKUP(D7531,sku归属!A:B,2,0)</f>
        <v>丁芳芳</v>
      </c>
    </row>
    <row r="7532" spans="1:13" s="59" customFormat="1" customHeight="1">
      <c r="A7532" s="59" t="s">
        <v>20430</v>
      </c>
      <c r="B7532" s="59" t="s">
        <v>20431</v>
      </c>
      <c r="C7532" s="59" t="s">
        <v>20432</v>
      </c>
      <c r="D7532" s="59">
        <v>801</v>
      </c>
      <c r="F7532" s="59" t="s">
        <v>5</v>
      </c>
      <c r="G7532" s="152" t="str">
        <f>VLOOKUP(D7532,sku归属!A:B,2,0)</f>
        <v>丁芳芳</v>
      </c>
    </row>
    <row r="7533" spans="1:13" s="59" customFormat="1" customHeight="1">
      <c r="A7533" s="59" t="s">
        <v>20433</v>
      </c>
      <c r="B7533" s="59" t="s">
        <v>20434</v>
      </c>
      <c r="C7533" s="59" t="s">
        <v>19891</v>
      </c>
      <c r="D7533" s="59">
        <v>801</v>
      </c>
      <c r="F7533" s="59" t="s">
        <v>5</v>
      </c>
      <c r="G7533" s="152" t="str">
        <f>VLOOKUP(D7533,sku归属!A:B,2,0)</f>
        <v>丁芳芳</v>
      </c>
    </row>
    <row r="7534" spans="1:13" s="59" customFormat="1" customHeight="1">
      <c r="A7534" s="59" t="s">
        <v>20435</v>
      </c>
      <c r="B7534" s="59" t="s">
        <v>20436</v>
      </c>
      <c r="C7534" s="59" t="s">
        <v>20437</v>
      </c>
      <c r="D7534" s="59">
        <v>801</v>
      </c>
      <c r="F7534" s="59" t="s">
        <v>5</v>
      </c>
      <c r="G7534" s="152" t="str">
        <f>VLOOKUP(D7534,sku归属!A:B,2,0)</f>
        <v>丁芳芳</v>
      </c>
    </row>
    <row r="7535" spans="1:13" s="59" customFormat="1" customHeight="1">
      <c r="A7535" s="59" t="s">
        <v>20438</v>
      </c>
      <c r="B7535" s="59" t="s">
        <v>20439</v>
      </c>
      <c r="C7535" s="59" t="s">
        <v>20440</v>
      </c>
      <c r="D7535" s="59">
        <v>801</v>
      </c>
      <c r="F7535" s="59" t="s">
        <v>5</v>
      </c>
      <c r="G7535" s="152" t="str">
        <f>VLOOKUP(D7535,sku归属!A:B,2,0)</f>
        <v>丁芳芳</v>
      </c>
    </row>
    <row r="7536" spans="1:13" s="59" customFormat="1" customHeight="1">
      <c r="A7536" s="59" t="s">
        <v>20441</v>
      </c>
      <c r="B7536" s="59" t="s">
        <v>20442</v>
      </c>
      <c r="C7536" s="59" t="s">
        <v>19822</v>
      </c>
      <c r="D7536" s="59">
        <v>806</v>
      </c>
      <c r="F7536" s="59" t="s">
        <v>5</v>
      </c>
      <c r="G7536" s="152" t="str">
        <f>VLOOKUP(D7536,sku归属!A:B,2,0)</f>
        <v>欧阳博文</v>
      </c>
    </row>
    <row r="7537" spans="1:13" s="59" customFormat="1" customHeight="1">
      <c r="A7537" s="59" t="s">
        <v>20443</v>
      </c>
      <c r="B7537" s="59" t="s">
        <v>20444</v>
      </c>
      <c r="C7537" s="59" t="s">
        <v>20440</v>
      </c>
      <c r="D7537" s="59">
        <v>806</v>
      </c>
      <c r="F7537" s="59" t="s">
        <v>5</v>
      </c>
      <c r="G7537" s="152" t="str">
        <f>VLOOKUP(D7537,sku归属!A:B,2,0)</f>
        <v>欧阳博文</v>
      </c>
    </row>
    <row r="7538" spans="1:13" s="59" customFormat="1" customHeight="1">
      <c r="A7538" s="59" t="s">
        <v>20445</v>
      </c>
      <c r="B7538" s="59" t="s">
        <v>20446</v>
      </c>
      <c r="C7538" s="59" t="s">
        <v>20437</v>
      </c>
      <c r="D7538" s="59">
        <v>806</v>
      </c>
      <c r="F7538" s="59" t="s">
        <v>5</v>
      </c>
      <c r="G7538" s="152" t="str">
        <f>VLOOKUP(D7538,sku归属!A:B,2,0)</f>
        <v>欧阳博文</v>
      </c>
    </row>
    <row r="7539" spans="1:13" s="59" customFormat="1" customHeight="1">
      <c r="A7539" s="59" t="s">
        <v>20447</v>
      </c>
      <c r="B7539" s="59" t="s">
        <v>20448</v>
      </c>
      <c r="C7539" s="59" t="s">
        <v>20449</v>
      </c>
      <c r="D7539" s="59">
        <v>806</v>
      </c>
      <c r="F7539" s="59" t="s">
        <v>5</v>
      </c>
      <c r="G7539" s="152" t="str">
        <f>VLOOKUP(D7539,sku归属!A:B,2,0)</f>
        <v>欧阳博文</v>
      </c>
    </row>
    <row r="7540" spans="1:13" s="59" customFormat="1" customHeight="1">
      <c r="A7540" s="59" t="s">
        <v>20450</v>
      </c>
      <c r="B7540" s="59" t="s">
        <v>20451</v>
      </c>
      <c r="C7540" s="59" t="s">
        <v>20452</v>
      </c>
      <c r="D7540" s="59">
        <v>806</v>
      </c>
      <c r="F7540" s="59" t="s">
        <v>5</v>
      </c>
      <c r="G7540" s="152" t="str">
        <f>VLOOKUP(D7540,sku归属!A:B,2,0)</f>
        <v>欧阳博文</v>
      </c>
    </row>
    <row r="7541" spans="1:13" s="59" customFormat="1" customHeight="1">
      <c r="A7541" s="59" t="s">
        <v>20453</v>
      </c>
      <c r="B7541" s="59" t="s">
        <v>20454</v>
      </c>
      <c r="C7541" s="59" t="s">
        <v>19400</v>
      </c>
      <c r="D7541" s="59">
        <v>806</v>
      </c>
      <c r="F7541" s="59" t="s">
        <v>5</v>
      </c>
      <c r="G7541" s="152" t="str">
        <f>VLOOKUP(D7541,sku归属!A:B,2,0)</f>
        <v>欧阳博文</v>
      </c>
    </row>
    <row r="7542" spans="1:13" s="59" customFormat="1" customHeight="1">
      <c r="A7542" s="59" t="s">
        <v>20455</v>
      </c>
      <c r="B7542" s="59" t="s">
        <v>20456</v>
      </c>
      <c r="C7542" s="59" t="s">
        <v>19807</v>
      </c>
      <c r="D7542" s="59">
        <v>806</v>
      </c>
      <c r="F7542" s="59" t="s">
        <v>5</v>
      </c>
      <c r="G7542" s="152" t="str">
        <f>VLOOKUP(D7542,sku归属!A:B,2,0)</f>
        <v>欧阳博文</v>
      </c>
    </row>
    <row r="7543" spans="1:13" s="59" customFormat="1" customHeight="1">
      <c r="A7543" s="59" t="s">
        <v>20457</v>
      </c>
      <c r="B7543" s="59" t="s">
        <v>20458</v>
      </c>
      <c r="C7543" s="59" t="s">
        <v>19819</v>
      </c>
      <c r="D7543" s="59">
        <v>806</v>
      </c>
      <c r="F7543" s="59" t="s">
        <v>5</v>
      </c>
      <c r="G7543" s="152" t="str">
        <f>VLOOKUP(D7543,sku归属!A:B,2,0)</f>
        <v>欧阳博文</v>
      </c>
    </row>
    <row r="7544" spans="1:13" s="59" customFormat="1" customHeight="1">
      <c r="A7544" s="59" t="s">
        <v>20459</v>
      </c>
      <c r="B7544" s="59" t="s">
        <v>20460</v>
      </c>
      <c r="C7544" s="59" t="s">
        <v>16973</v>
      </c>
      <c r="D7544" s="59">
        <v>806</v>
      </c>
      <c r="F7544" s="59" t="s">
        <v>5</v>
      </c>
      <c r="G7544" s="152" t="str">
        <f>VLOOKUP(D7544,sku归属!A:B,2,0)</f>
        <v>欧阳博文</v>
      </c>
    </row>
    <row r="7545" spans="1:13" s="59" customFormat="1" customHeight="1">
      <c r="A7545" s="59" t="s">
        <v>20461</v>
      </c>
      <c r="B7545" s="59" t="s">
        <v>20462</v>
      </c>
      <c r="C7545" s="59" t="s">
        <v>20463</v>
      </c>
      <c r="D7545" s="59">
        <v>806</v>
      </c>
      <c r="F7545" s="59" t="s">
        <v>5</v>
      </c>
      <c r="G7545" s="152" t="str">
        <f>VLOOKUP(D7545,sku归属!A:B,2,0)</f>
        <v>欧阳博文</v>
      </c>
    </row>
    <row r="7546" spans="1:13" s="59" customFormat="1" customHeight="1">
      <c r="A7546" s="59" t="s">
        <v>20464</v>
      </c>
      <c r="B7546" s="59" t="s">
        <v>20465</v>
      </c>
      <c r="C7546" s="59" t="s">
        <v>20466</v>
      </c>
      <c r="D7546" s="59">
        <v>806</v>
      </c>
      <c r="F7546" s="59" t="s">
        <v>5</v>
      </c>
      <c r="G7546" s="152" t="str">
        <f>VLOOKUP(D7546,sku归属!A:B,2,0)</f>
        <v>欧阳博文</v>
      </c>
    </row>
    <row r="7547" spans="1:13" s="59" customFormat="1" customHeight="1">
      <c r="A7547" s="59" t="s">
        <v>20467</v>
      </c>
      <c r="B7547" s="59" t="s">
        <v>20468</v>
      </c>
      <c r="C7547" s="59" t="s">
        <v>20469</v>
      </c>
      <c r="D7547" s="59">
        <v>806</v>
      </c>
      <c r="F7547" s="59" t="s">
        <v>5</v>
      </c>
      <c r="G7547" s="152" t="str">
        <f>VLOOKUP(D7547,sku归属!A:B,2,0)</f>
        <v>欧阳博文</v>
      </c>
    </row>
    <row r="7548" spans="1:13" s="59" customFormat="1" customHeight="1">
      <c r="A7548" s="59" t="s">
        <v>20470</v>
      </c>
      <c r="B7548" s="59" t="s">
        <v>20471</v>
      </c>
      <c r="C7548" s="59" t="s">
        <v>20472</v>
      </c>
      <c r="D7548" s="59">
        <v>806</v>
      </c>
      <c r="F7548" s="59" t="s">
        <v>5</v>
      </c>
      <c r="G7548" s="152" t="str">
        <f>VLOOKUP(D7548,sku归属!A:B,2,0)</f>
        <v>欧阳博文</v>
      </c>
    </row>
    <row r="7549" spans="1:13" s="59" customFormat="1" customHeight="1">
      <c r="A7549" s="59" t="s">
        <v>20473</v>
      </c>
      <c r="B7549" s="59" t="s">
        <v>20474</v>
      </c>
      <c r="C7549" s="59" t="s">
        <v>20475</v>
      </c>
      <c r="D7549" s="59">
        <v>806</v>
      </c>
      <c r="F7549" s="59" t="s">
        <v>5</v>
      </c>
      <c r="G7549" s="152" t="str">
        <f>VLOOKUP(D7549,sku归属!A:B,2,0)</f>
        <v>欧阳博文</v>
      </c>
    </row>
    <row r="7550" spans="1:13" s="59" customFormat="1" customHeight="1">
      <c r="A7550" s="59" t="s">
        <v>20476</v>
      </c>
      <c r="B7550" s="59" t="s">
        <v>20477</v>
      </c>
      <c r="C7550" s="59" t="s">
        <v>20478</v>
      </c>
      <c r="D7550" s="59">
        <v>806</v>
      </c>
      <c r="F7550" s="59" t="s">
        <v>5</v>
      </c>
      <c r="G7550" s="152" t="str">
        <f>VLOOKUP(D7550,sku归属!A:B,2,0)</f>
        <v>欧阳博文</v>
      </c>
    </row>
    <row r="7551" spans="1:13" s="59" customFormat="1" customHeight="1">
      <c r="A7551" s="59" t="s">
        <v>20479</v>
      </c>
      <c r="B7551" s="59" t="s">
        <v>20480</v>
      </c>
      <c r="C7551" s="59" t="s">
        <v>20481</v>
      </c>
      <c r="D7551" s="59">
        <v>806</v>
      </c>
      <c r="F7551" s="59" t="s">
        <v>5</v>
      </c>
      <c r="G7551" s="152" t="str">
        <f>VLOOKUP(D7551,sku归属!A:B,2,0)</f>
        <v>欧阳博文</v>
      </c>
    </row>
    <row r="7552" spans="1:13" s="59" customFormat="1" customHeight="1">
      <c r="A7552" s="59" t="s">
        <v>20482</v>
      </c>
      <c r="B7552" s="59" t="s">
        <v>20483</v>
      </c>
      <c r="C7552" s="59" t="s">
        <v>20484</v>
      </c>
      <c r="D7552" s="59">
        <v>806</v>
      </c>
      <c r="F7552" s="59" t="s">
        <v>5</v>
      </c>
      <c r="G7552" s="152" t="str">
        <f>VLOOKUP(D7552,sku归属!A:B,2,0)</f>
        <v>欧阳博文</v>
      </c>
    </row>
    <row r="7553" spans="1:13" s="59" customFormat="1" customHeight="1">
      <c r="A7553" s="59" t="s">
        <v>20485</v>
      </c>
      <c r="B7553" s="59" t="s">
        <v>20486</v>
      </c>
      <c r="C7553" s="59" t="s">
        <v>20487</v>
      </c>
      <c r="D7553" s="59">
        <v>806</v>
      </c>
      <c r="F7553" s="59" t="s">
        <v>5</v>
      </c>
      <c r="G7553" s="152" t="str">
        <f>VLOOKUP(D7553,sku归属!A:B,2,0)</f>
        <v>欧阳博文</v>
      </c>
    </row>
    <row r="7554" spans="1:13" s="59" customFormat="1" customHeight="1">
      <c r="A7554" s="59" t="s">
        <v>20488</v>
      </c>
      <c r="B7554" s="59" t="s">
        <v>20489</v>
      </c>
      <c r="C7554" s="59" t="s">
        <v>20490</v>
      </c>
      <c r="D7554" s="59">
        <v>806</v>
      </c>
      <c r="F7554" s="59" t="s">
        <v>5</v>
      </c>
      <c r="G7554" s="152" t="str">
        <f>VLOOKUP(D7554,sku归属!A:B,2,0)</f>
        <v>欧阳博文</v>
      </c>
    </row>
    <row r="7555" spans="1:13" s="59" customFormat="1" customHeight="1">
      <c r="A7555" s="59" t="s">
        <v>20491</v>
      </c>
      <c r="B7555" s="59" t="s">
        <v>20492</v>
      </c>
      <c r="C7555" s="59" t="s">
        <v>20493</v>
      </c>
      <c r="D7555" s="59">
        <v>806</v>
      </c>
      <c r="F7555" s="59" t="s">
        <v>5</v>
      </c>
      <c r="G7555" s="152" t="str">
        <f>VLOOKUP(D7555,sku归属!A:B,2,0)</f>
        <v>欧阳博文</v>
      </c>
    </row>
    <row r="7556" spans="1:13" s="59" customFormat="1" customHeight="1">
      <c r="A7556" s="59" t="s">
        <v>20494</v>
      </c>
      <c r="B7556" s="59" t="s">
        <v>20495</v>
      </c>
      <c r="C7556" s="59" t="s">
        <v>20496</v>
      </c>
      <c r="D7556" s="59">
        <v>806</v>
      </c>
      <c r="F7556" s="59" t="s">
        <v>5</v>
      </c>
      <c r="G7556" s="152" t="str">
        <f>VLOOKUP(D7556,sku归属!A:B,2,0)</f>
        <v>欧阳博文</v>
      </c>
    </row>
    <row r="7557" spans="1:13" s="59" customFormat="1" customHeight="1">
      <c r="A7557" s="59" t="s">
        <v>20497</v>
      </c>
      <c r="B7557" s="59" t="s">
        <v>20498</v>
      </c>
      <c r="C7557" s="59" t="s">
        <v>20499</v>
      </c>
      <c r="D7557" s="59">
        <v>806</v>
      </c>
      <c r="F7557" s="59" t="s">
        <v>5</v>
      </c>
      <c r="G7557" s="152" t="str">
        <f>VLOOKUP(D7557,sku归属!A:B,2,0)</f>
        <v>欧阳博文</v>
      </c>
    </row>
    <row r="7558" spans="1:13" s="59" customFormat="1" customHeight="1">
      <c r="A7558" s="59" t="s">
        <v>20500</v>
      </c>
      <c r="B7558" s="59" t="s">
        <v>20501</v>
      </c>
      <c r="C7558" s="59" t="s">
        <v>20502</v>
      </c>
      <c r="D7558" s="59">
        <v>806</v>
      </c>
      <c r="F7558" s="59" t="s">
        <v>5</v>
      </c>
      <c r="G7558" s="152" t="str">
        <f>VLOOKUP(D7558,sku归属!A:B,2,0)</f>
        <v>欧阳博文</v>
      </c>
    </row>
    <row r="7559" spans="1:13" s="59" customFormat="1" customHeight="1">
      <c r="A7559" s="59" t="s">
        <v>20503</v>
      </c>
      <c r="B7559" s="59" t="s">
        <v>20504</v>
      </c>
      <c r="C7559" s="59" t="s">
        <v>20505</v>
      </c>
      <c r="D7559" s="59">
        <v>806</v>
      </c>
      <c r="F7559" s="59" t="s">
        <v>5</v>
      </c>
      <c r="G7559" s="152" t="str">
        <f>VLOOKUP(D7559,sku归属!A:B,2,0)</f>
        <v>欧阳博文</v>
      </c>
    </row>
    <row r="7560" spans="1:13" s="59" customFormat="1" customHeight="1">
      <c r="A7560" s="59" t="s">
        <v>20506</v>
      </c>
      <c r="B7560" s="59" t="s">
        <v>20507</v>
      </c>
      <c r="C7560" s="59" t="s">
        <v>20508</v>
      </c>
      <c r="D7560" s="59">
        <v>806</v>
      </c>
      <c r="F7560" s="59" t="s">
        <v>5</v>
      </c>
      <c r="G7560" s="152" t="str">
        <f>VLOOKUP(D7560,sku归属!A:B,2,0)</f>
        <v>欧阳博文</v>
      </c>
    </row>
    <row r="7561" spans="1:13" s="59" customFormat="1" customHeight="1">
      <c r="A7561" s="59" t="s">
        <v>20509</v>
      </c>
      <c r="B7561" s="59" t="s">
        <v>20510</v>
      </c>
      <c r="C7561" s="59" t="s">
        <v>20511</v>
      </c>
      <c r="D7561" s="59">
        <v>806</v>
      </c>
      <c r="F7561" s="59" t="s">
        <v>5</v>
      </c>
      <c r="G7561" s="152" t="str">
        <f>VLOOKUP(D7561,sku归属!A:B,2,0)</f>
        <v>欧阳博文</v>
      </c>
    </row>
    <row r="7562" spans="1:13" s="59" customFormat="1" customHeight="1">
      <c r="A7562" s="59" t="s">
        <v>20512</v>
      </c>
      <c r="B7562" s="59" t="s">
        <v>20513</v>
      </c>
      <c r="C7562" s="59" t="s">
        <v>20514</v>
      </c>
      <c r="D7562" s="59">
        <v>806</v>
      </c>
      <c r="F7562" s="59" t="s">
        <v>5</v>
      </c>
      <c r="G7562" s="152" t="str">
        <f>VLOOKUP(D7562,sku归属!A:B,2,0)</f>
        <v>欧阳博文</v>
      </c>
    </row>
    <row r="7563" spans="1:13" s="59" customFormat="1" customHeight="1">
      <c r="A7563" s="59" t="s">
        <v>20515</v>
      </c>
      <c r="B7563" s="59" t="s">
        <v>20516</v>
      </c>
      <c r="C7563" s="59" t="s">
        <v>20003</v>
      </c>
      <c r="D7563" s="59">
        <v>806</v>
      </c>
      <c r="F7563" s="59" t="s">
        <v>5</v>
      </c>
      <c r="G7563" s="152" t="str">
        <f>VLOOKUP(D7563,sku归属!A:B,2,0)</f>
        <v>欧阳博文</v>
      </c>
    </row>
    <row r="7564" spans="1:13" s="59" customFormat="1" customHeight="1">
      <c r="A7564" s="59" t="s">
        <v>20517</v>
      </c>
      <c r="B7564" s="59" t="s">
        <v>20518</v>
      </c>
      <c r="C7564" s="59" t="s">
        <v>20519</v>
      </c>
      <c r="D7564" s="59">
        <v>806</v>
      </c>
      <c r="F7564" s="59" t="s">
        <v>5</v>
      </c>
      <c r="G7564" s="152" t="str">
        <f>VLOOKUP(D7564,sku归属!A:B,2,0)</f>
        <v>欧阳博文</v>
      </c>
    </row>
    <row r="7565" spans="1:13" s="59" customFormat="1" customHeight="1">
      <c r="A7565" s="59" t="s">
        <v>20520</v>
      </c>
      <c r="B7565" s="59" t="s">
        <v>20521</v>
      </c>
      <c r="C7565" s="59" t="s">
        <v>20522</v>
      </c>
      <c r="D7565" s="59">
        <v>806</v>
      </c>
      <c r="F7565" s="59" t="s">
        <v>5</v>
      </c>
      <c r="G7565" s="152" t="str">
        <f>VLOOKUP(D7565,sku归属!A:B,2,0)</f>
        <v>欧阳博文</v>
      </c>
    </row>
    <row r="7566" spans="1:13" s="59" customFormat="1" customHeight="1">
      <c r="A7566" s="59" t="s">
        <v>20523</v>
      </c>
      <c r="B7566" s="59" t="s">
        <v>20524</v>
      </c>
      <c r="C7566" s="59" t="s">
        <v>20525</v>
      </c>
      <c r="D7566" s="59">
        <v>806</v>
      </c>
      <c r="F7566" s="59" t="s">
        <v>5</v>
      </c>
      <c r="G7566" s="152" t="str">
        <f>VLOOKUP(D7566,sku归属!A:B,2,0)</f>
        <v>欧阳博文</v>
      </c>
    </row>
    <row r="7567" spans="1:13" s="59" customFormat="1" customHeight="1">
      <c r="A7567" s="59" t="s">
        <v>20526</v>
      </c>
      <c r="B7567" s="59" t="s">
        <v>20527</v>
      </c>
      <c r="C7567" s="59" t="s">
        <v>20528</v>
      </c>
      <c r="D7567" s="59">
        <v>806</v>
      </c>
      <c r="F7567" s="59" t="s">
        <v>5</v>
      </c>
      <c r="G7567" s="152" t="str">
        <f>VLOOKUP(D7567,sku归属!A:B,2,0)</f>
        <v>欧阳博文</v>
      </c>
    </row>
    <row r="7568" spans="1:13" s="59" customFormat="1" customHeight="1">
      <c r="A7568" s="59" t="s">
        <v>20529</v>
      </c>
      <c r="B7568" s="59" t="s">
        <v>20530</v>
      </c>
      <c r="C7568" s="59" t="s">
        <v>20531</v>
      </c>
      <c r="D7568" s="59">
        <v>806</v>
      </c>
      <c r="F7568" s="59" t="s">
        <v>5</v>
      </c>
      <c r="G7568" s="152" t="str">
        <f>VLOOKUP(D7568,sku归属!A:B,2,0)</f>
        <v>欧阳博文</v>
      </c>
    </row>
    <row r="7569" spans="1:13" s="59" customFormat="1" customHeight="1">
      <c r="A7569" s="59" t="s">
        <v>20532</v>
      </c>
      <c r="B7569" s="59" t="s">
        <v>20533</v>
      </c>
      <c r="C7569" s="59" t="s">
        <v>20534</v>
      </c>
      <c r="D7569" s="59">
        <v>806</v>
      </c>
      <c r="F7569" s="59" t="s">
        <v>5</v>
      </c>
      <c r="G7569" s="152" t="str">
        <f>VLOOKUP(D7569,sku归属!A:B,2,0)</f>
        <v>欧阳博文</v>
      </c>
    </row>
    <row r="7570" spans="1:13" s="59" customFormat="1" customHeight="1">
      <c r="A7570" s="59" t="s">
        <v>20535</v>
      </c>
      <c r="B7570" s="59" t="s">
        <v>20536</v>
      </c>
      <c r="C7570" s="59" t="s">
        <v>20537</v>
      </c>
      <c r="D7570" s="59">
        <v>806</v>
      </c>
      <c r="F7570" s="59" t="s">
        <v>5</v>
      </c>
      <c r="G7570" s="152" t="str">
        <f>VLOOKUP(D7570,sku归属!A:B,2,0)</f>
        <v>欧阳博文</v>
      </c>
    </row>
    <row r="7571" spans="1:13" s="59" customFormat="1" customHeight="1">
      <c r="A7571" s="59" t="s">
        <v>20538</v>
      </c>
      <c r="B7571" s="59" t="s">
        <v>20539</v>
      </c>
      <c r="C7571" s="59" t="s">
        <v>20540</v>
      </c>
      <c r="D7571" s="59">
        <v>806</v>
      </c>
      <c r="F7571" s="59" t="s">
        <v>5</v>
      </c>
      <c r="G7571" s="152" t="str">
        <f>VLOOKUP(D7571,sku归属!A:B,2,0)</f>
        <v>欧阳博文</v>
      </c>
    </row>
    <row r="7572" spans="1:13" s="59" customFormat="1" customHeight="1">
      <c r="A7572" s="59" t="s">
        <v>20541</v>
      </c>
      <c r="B7572" s="59" t="s">
        <v>20542</v>
      </c>
      <c r="C7572" s="59" t="s">
        <v>20543</v>
      </c>
      <c r="D7572" s="59">
        <v>806</v>
      </c>
      <c r="F7572" s="59" t="s">
        <v>5</v>
      </c>
      <c r="G7572" s="152" t="str">
        <f>VLOOKUP(D7572,sku归属!A:B,2,0)</f>
        <v>欧阳博文</v>
      </c>
    </row>
    <row r="7573" spans="1:13" s="59" customFormat="1" customHeight="1">
      <c r="A7573" s="59" t="s">
        <v>20544</v>
      </c>
      <c r="B7573" s="59" t="s">
        <v>20545</v>
      </c>
      <c r="C7573" s="59" t="s">
        <v>20546</v>
      </c>
      <c r="D7573" s="59">
        <v>806</v>
      </c>
      <c r="F7573" s="59" t="s">
        <v>5</v>
      </c>
      <c r="G7573" s="152" t="str">
        <f>VLOOKUP(D7573,sku归属!A:B,2,0)</f>
        <v>欧阳博文</v>
      </c>
    </row>
    <row r="7574" spans="1:13" s="59" customFormat="1" customHeight="1">
      <c r="A7574" s="59" t="s">
        <v>20547</v>
      </c>
      <c r="B7574" s="59" t="s">
        <v>20548</v>
      </c>
      <c r="C7574" s="59" t="s">
        <v>20549</v>
      </c>
      <c r="D7574" s="59">
        <v>806</v>
      </c>
      <c r="F7574" s="59" t="s">
        <v>5</v>
      </c>
      <c r="G7574" s="152" t="str">
        <f>VLOOKUP(D7574,sku归属!A:B,2,0)</f>
        <v>欧阳博文</v>
      </c>
    </row>
    <row r="7575" spans="1:13" s="59" customFormat="1" customHeight="1">
      <c r="A7575" s="59" t="s">
        <v>20550</v>
      </c>
      <c r="B7575" s="59" t="s">
        <v>20551</v>
      </c>
      <c r="C7575" s="59" t="s">
        <v>20552</v>
      </c>
      <c r="D7575" s="59">
        <v>806</v>
      </c>
      <c r="F7575" s="59" t="s">
        <v>5</v>
      </c>
      <c r="G7575" s="152" t="str">
        <f>VLOOKUP(D7575,sku归属!A:B,2,0)</f>
        <v>欧阳博文</v>
      </c>
    </row>
    <row r="7576" spans="1:13" s="59" customFormat="1" customHeight="1">
      <c r="A7576" s="59" t="s">
        <v>20553</v>
      </c>
      <c r="B7576" s="59" t="s">
        <v>20554</v>
      </c>
      <c r="C7576" s="59" t="s">
        <v>20555</v>
      </c>
      <c r="D7576" s="59">
        <v>806</v>
      </c>
      <c r="F7576" s="59" t="s">
        <v>5</v>
      </c>
      <c r="G7576" s="152" t="str">
        <f>VLOOKUP(D7576,sku归属!A:B,2,0)</f>
        <v>欧阳博文</v>
      </c>
    </row>
    <row r="7577" spans="1:13" s="59" customFormat="1" customHeight="1">
      <c r="A7577" s="59" t="s">
        <v>20556</v>
      </c>
      <c r="B7577" s="59" t="s">
        <v>20557</v>
      </c>
      <c r="C7577" s="59" t="s">
        <v>20558</v>
      </c>
      <c r="D7577" s="59">
        <v>806</v>
      </c>
      <c r="F7577" s="59" t="s">
        <v>5</v>
      </c>
      <c r="G7577" s="152" t="str">
        <f>VLOOKUP(D7577,sku归属!A:B,2,0)</f>
        <v>欧阳博文</v>
      </c>
    </row>
    <row r="7578" spans="1:13" s="59" customFormat="1" customHeight="1">
      <c r="A7578" s="59" t="s">
        <v>20559</v>
      </c>
      <c r="B7578" s="59" t="s">
        <v>20560</v>
      </c>
      <c r="C7578" s="59" t="s">
        <v>20561</v>
      </c>
      <c r="D7578" s="59">
        <v>806</v>
      </c>
      <c r="F7578" s="59" t="s">
        <v>5</v>
      </c>
      <c r="G7578" s="152" t="str">
        <f>VLOOKUP(D7578,sku归属!A:B,2,0)</f>
        <v>欧阳博文</v>
      </c>
    </row>
    <row r="7579" spans="1:13" s="59" customFormat="1" customHeight="1">
      <c r="A7579" s="59" t="s">
        <v>20562</v>
      </c>
      <c r="B7579" s="59" t="s">
        <v>20563</v>
      </c>
      <c r="C7579" s="59" t="s">
        <v>20564</v>
      </c>
      <c r="D7579" s="59">
        <v>806</v>
      </c>
      <c r="F7579" s="59" t="s">
        <v>5</v>
      </c>
      <c r="G7579" s="152" t="str">
        <f>VLOOKUP(D7579,sku归属!A:B,2,0)</f>
        <v>欧阳博文</v>
      </c>
    </row>
    <row r="7580" spans="1:13" s="59" customFormat="1" customHeight="1">
      <c r="A7580" s="59" t="s">
        <v>20565</v>
      </c>
      <c r="B7580" s="59" t="s">
        <v>20566</v>
      </c>
      <c r="C7580" s="59" t="s">
        <v>20567</v>
      </c>
      <c r="D7580" s="59">
        <v>806</v>
      </c>
      <c r="F7580" s="59" t="s">
        <v>5</v>
      </c>
      <c r="G7580" s="152" t="str">
        <f>VLOOKUP(D7580,sku归属!A:B,2,0)</f>
        <v>欧阳博文</v>
      </c>
    </row>
    <row r="7581" spans="1:13" s="59" customFormat="1" customHeight="1">
      <c r="A7581" s="59" t="s">
        <v>20568</v>
      </c>
      <c r="B7581" s="59" t="s">
        <v>20569</v>
      </c>
      <c r="C7581" s="59" t="s">
        <v>20570</v>
      </c>
      <c r="D7581" s="59">
        <v>806</v>
      </c>
      <c r="F7581" s="59" t="s">
        <v>5</v>
      </c>
      <c r="G7581" s="152" t="str">
        <f>VLOOKUP(D7581,sku归属!A:B,2,0)</f>
        <v>欧阳博文</v>
      </c>
    </row>
    <row r="7582" spans="1:13" s="59" customFormat="1" customHeight="1">
      <c r="A7582" s="59" t="s">
        <v>20571</v>
      </c>
      <c r="B7582" s="59" t="s">
        <v>20572</v>
      </c>
      <c r="C7582" s="59" t="s">
        <v>20573</v>
      </c>
      <c r="D7582" s="59">
        <v>806</v>
      </c>
      <c r="F7582" s="59" t="s">
        <v>5</v>
      </c>
      <c r="G7582" s="152" t="str">
        <f>VLOOKUP(D7582,sku归属!A:B,2,0)</f>
        <v>欧阳博文</v>
      </c>
    </row>
    <row r="7583" spans="1:13" s="59" customFormat="1" customHeight="1">
      <c r="A7583" s="59" t="s">
        <v>20574</v>
      </c>
      <c r="B7583" s="59" t="s">
        <v>20575</v>
      </c>
      <c r="C7583" s="59" t="s">
        <v>20576</v>
      </c>
      <c r="D7583" s="59">
        <v>806</v>
      </c>
      <c r="F7583" s="59" t="s">
        <v>5</v>
      </c>
      <c r="G7583" s="152" t="str">
        <f>VLOOKUP(D7583,sku归属!A:B,2,0)</f>
        <v>欧阳博文</v>
      </c>
    </row>
    <row r="7584" spans="1:13" s="59" customFormat="1" customHeight="1">
      <c r="A7584" s="59" t="s">
        <v>20577</v>
      </c>
      <c r="B7584" s="59" t="s">
        <v>20578</v>
      </c>
      <c r="C7584" s="59" t="s">
        <v>20579</v>
      </c>
      <c r="D7584" s="59">
        <v>806</v>
      </c>
      <c r="F7584" s="59" t="s">
        <v>5</v>
      </c>
      <c r="G7584" s="152" t="str">
        <f>VLOOKUP(D7584,sku归属!A:B,2,0)</f>
        <v>欧阳博文</v>
      </c>
    </row>
    <row r="7585" spans="1:13" s="59" customFormat="1" customHeight="1">
      <c r="A7585" s="59" t="s">
        <v>20580</v>
      </c>
      <c r="B7585" s="59" t="s">
        <v>20581</v>
      </c>
      <c r="C7585" s="59" t="s">
        <v>20582</v>
      </c>
      <c r="D7585" s="59">
        <v>806</v>
      </c>
      <c r="F7585" s="59" t="s">
        <v>5</v>
      </c>
      <c r="G7585" s="152" t="str">
        <f>VLOOKUP(D7585,sku归属!A:B,2,0)</f>
        <v>欧阳博文</v>
      </c>
    </row>
    <row r="7586" spans="1:13" s="59" customFormat="1" customHeight="1">
      <c r="A7586" s="59" t="s">
        <v>20583</v>
      </c>
      <c r="B7586" s="59" t="s">
        <v>20584</v>
      </c>
      <c r="C7586" s="59" t="s">
        <v>20585</v>
      </c>
      <c r="D7586" s="59">
        <v>806</v>
      </c>
      <c r="F7586" s="59" t="s">
        <v>5</v>
      </c>
      <c r="G7586" s="152" t="str">
        <f>VLOOKUP(D7586,sku归属!A:B,2,0)</f>
        <v>欧阳博文</v>
      </c>
    </row>
    <row r="7587" spans="1:13" s="59" customFormat="1" customHeight="1">
      <c r="A7587" s="59" t="s">
        <v>20586</v>
      </c>
      <c r="B7587" s="59" t="s">
        <v>20587</v>
      </c>
      <c r="C7587" s="59" t="s">
        <v>20588</v>
      </c>
      <c r="D7587" s="59">
        <v>806</v>
      </c>
      <c r="F7587" s="59" t="s">
        <v>5</v>
      </c>
      <c r="G7587" s="152" t="str">
        <f>VLOOKUP(D7587,sku归属!A:B,2,0)</f>
        <v>欧阳博文</v>
      </c>
    </row>
    <row r="7588" spans="1:13" s="59" customFormat="1" customHeight="1">
      <c r="A7588" s="59" t="s">
        <v>20589</v>
      </c>
      <c r="B7588" s="59" t="s">
        <v>20590</v>
      </c>
      <c r="C7588" s="59" t="s">
        <v>20591</v>
      </c>
      <c r="D7588" s="59">
        <v>806</v>
      </c>
      <c r="F7588" s="59" t="s">
        <v>5</v>
      </c>
      <c r="G7588" s="152" t="str">
        <f>VLOOKUP(D7588,sku归属!A:B,2,0)</f>
        <v>欧阳博文</v>
      </c>
    </row>
    <row r="7589" spans="1:13" s="59" customFormat="1" customHeight="1">
      <c r="A7589" s="59" t="s">
        <v>20592</v>
      </c>
      <c r="B7589" s="59" t="s">
        <v>20593</v>
      </c>
      <c r="C7589" s="59" t="s">
        <v>20594</v>
      </c>
      <c r="D7589" s="59">
        <v>806</v>
      </c>
      <c r="F7589" s="59" t="s">
        <v>5</v>
      </c>
      <c r="G7589" s="152" t="str">
        <f>VLOOKUP(D7589,sku归属!A:B,2,0)</f>
        <v>欧阳博文</v>
      </c>
    </row>
    <row r="7590" spans="1:13" s="59" customFormat="1" customHeight="1">
      <c r="A7590" s="59" t="s">
        <v>20595</v>
      </c>
      <c r="B7590" s="59" t="s">
        <v>20596</v>
      </c>
      <c r="C7590" s="59" t="s">
        <v>20597</v>
      </c>
      <c r="D7590" s="59">
        <v>806</v>
      </c>
      <c r="F7590" s="59" t="s">
        <v>5</v>
      </c>
      <c r="G7590" s="152" t="str">
        <f>VLOOKUP(D7590,sku归属!A:B,2,0)</f>
        <v>欧阳博文</v>
      </c>
    </row>
    <row r="7591" spans="1:13" s="59" customFormat="1" customHeight="1">
      <c r="A7591" s="59" t="s">
        <v>20598</v>
      </c>
      <c r="B7591" s="59" t="s">
        <v>20599</v>
      </c>
      <c r="C7591" s="59" t="s">
        <v>20600</v>
      </c>
      <c r="D7591" s="59">
        <v>806</v>
      </c>
      <c r="F7591" s="59" t="s">
        <v>5</v>
      </c>
      <c r="G7591" s="152" t="str">
        <f>VLOOKUP(D7591,sku归属!A:B,2,0)</f>
        <v>欧阳博文</v>
      </c>
    </row>
    <row r="7592" spans="1:13" s="59" customFormat="1" customHeight="1">
      <c r="A7592" s="59" t="s">
        <v>20601</v>
      </c>
      <c r="B7592" s="59" t="s">
        <v>20602</v>
      </c>
      <c r="C7592" s="59" t="s">
        <v>20603</v>
      </c>
      <c r="D7592" s="59">
        <v>806</v>
      </c>
      <c r="F7592" s="59" t="s">
        <v>5</v>
      </c>
      <c r="G7592" s="152" t="str">
        <f>VLOOKUP(D7592,sku归属!A:B,2,0)</f>
        <v>欧阳博文</v>
      </c>
    </row>
    <row r="7593" spans="1:13" s="59" customFormat="1" customHeight="1">
      <c r="A7593" s="59" t="s">
        <v>20604</v>
      </c>
      <c r="B7593" s="59" t="s">
        <v>20605</v>
      </c>
      <c r="C7593" s="59" t="s">
        <v>20606</v>
      </c>
      <c r="D7593" s="59">
        <v>806</v>
      </c>
      <c r="F7593" s="59" t="s">
        <v>5</v>
      </c>
      <c r="G7593" s="152" t="str">
        <f>VLOOKUP(D7593,sku归属!A:B,2,0)</f>
        <v>欧阳博文</v>
      </c>
    </row>
    <row r="7594" spans="1:13" s="59" customFormat="1" customHeight="1">
      <c r="A7594" s="59" t="s">
        <v>20607</v>
      </c>
      <c r="B7594" s="59" t="s">
        <v>20608</v>
      </c>
      <c r="C7594" s="59" t="s">
        <v>20609</v>
      </c>
      <c r="D7594" s="59">
        <v>806</v>
      </c>
      <c r="F7594" s="59" t="s">
        <v>5</v>
      </c>
      <c r="G7594" s="152" t="str">
        <f>VLOOKUP(D7594,sku归属!A:B,2,0)</f>
        <v>欧阳博文</v>
      </c>
    </row>
    <row r="7595" spans="1:13" s="59" customFormat="1" customHeight="1">
      <c r="A7595" s="59" t="s">
        <v>20610</v>
      </c>
      <c r="B7595" s="59" t="s">
        <v>20611</v>
      </c>
      <c r="C7595" s="59" t="s">
        <v>20612</v>
      </c>
      <c r="D7595" s="59">
        <v>806</v>
      </c>
      <c r="F7595" s="59" t="s">
        <v>5</v>
      </c>
      <c r="G7595" s="152" t="str">
        <f>VLOOKUP(D7595,sku归属!A:B,2,0)</f>
        <v>欧阳博文</v>
      </c>
    </row>
    <row r="7596" spans="1:13" s="59" customFormat="1" customHeight="1">
      <c r="A7596" s="59" t="s">
        <v>20613</v>
      </c>
      <c r="B7596" s="59" t="s">
        <v>20614</v>
      </c>
      <c r="C7596" s="59" t="s">
        <v>20615</v>
      </c>
      <c r="D7596" s="59">
        <v>806</v>
      </c>
      <c r="F7596" s="59" t="s">
        <v>5</v>
      </c>
      <c r="G7596" s="152" t="str">
        <f>VLOOKUP(D7596,sku归属!A:B,2,0)</f>
        <v>欧阳博文</v>
      </c>
    </row>
    <row r="7597" spans="1:13" s="59" customFormat="1" customHeight="1">
      <c r="A7597" s="59" t="s">
        <v>20616</v>
      </c>
      <c r="B7597" s="59" t="s">
        <v>20617</v>
      </c>
      <c r="C7597" s="59" t="s">
        <v>20618</v>
      </c>
      <c r="D7597" s="59">
        <v>806</v>
      </c>
      <c r="F7597" s="59" t="s">
        <v>5</v>
      </c>
      <c r="G7597" s="152" t="str">
        <f>VLOOKUP(D7597,sku归属!A:B,2,0)</f>
        <v>欧阳博文</v>
      </c>
    </row>
    <row r="7598" spans="1:13" s="59" customFormat="1" customHeight="1">
      <c r="A7598" s="59" t="s">
        <v>20619</v>
      </c>
      <c r="B7598" s="59" t="s">
        <v>20620</v>
      </c>
      <c r="C7598" s="59" t="s">
        <v>20621</v>
      </c>
      <c r="D7598" s="59">
        <v>806</v>
      </c>
      <c r="F7598" s="59" t="s">
        <v>5</v>
      </c>
      <c r="G7598" s="152" t="str">
        <f>VLOOKUP(D7598,sku归属!A:B,2,0)</f>
        <v>欧阳博文</v>
      </c>
    </row>
    <row r="7599" spans="1:13" s="59" customFormat="1" customHeight="1">
      <c r="A7599" s="59" t="s">
        <v>20622</v>
      </c>
      <c r="B7599" s="59" t="s">
        <v>20623</v>
      </c>
      <c r="C7599" s="59" t="s">
        <v>20624</v>
      </c>
      <c r="D7599" s="59">
        <v>806</v>
      </c>
      <c r="F7599" s="59" t="s">
        <v>5</v>
      </c>
      <c r="G7599" s="152" t="str">
        <f>VLOOKUP(D7599,sku归属!A:B,2,0)</f>
        <v>欧阳博文</v>
      </c>
    </row>
    <row r="7600" spans="1:13" s="59" customFormat="1" customHeight="1">
      <c r="A7600" s="59" t="s">
        <v>51010</v>
      </c>
      <c r="B7600" s="59" t="s">
        <v>51011</v>
      </c>
      <c r="C7600" s="59" t="s">
        <v>23896</v>
      </c>
      <c r="D7600" s="59">
        <v>806</v>
      </c>
      <c r="F7600" s="59" t="s">
        <v>5</v>
      </c>
      <c r="G7600" s="152" t="str">
        <f>VLOOKUP(D7600,sku归属!A:B,2,0)</f>
        <v>谭熹杰</v>
      </c>
    </row>
    <row r="7601" spans="1:13" s="59" customFormat="1" customHeight="1">
      <c r="A7601" s="59" t="s">
        <v>51012</v>
      </c>
      <c r="B7601" s="59" t="s">
        <v>51013</v>
      </c>
      <c r="C7601" s="59" t="s">
        <v>23893</v>
      </c>
      <c r="D7601" s="59">
        <v>806</v>
      </c>
      <c r="F7601" s="59" t="s">
        <v>5</v>
      </c>
      <c r="G7601" s="152" t="str">
        <f>VLOOKUP(D7601,sku归属!A:B,2,0)</f>
        <v>谭熹杰</v>
      </c>
    </row>
    <row r="7602" spans="1:13" s="59" customFormat="1" customHeight="1">
      <c r="A7602" s="59" t="s">
        <v>51014</v>
      </c>
      <c r="B7602" s="59" t="s">
        <v>51015</v>
      </c>
      <c r="C7602" s="59" t="s">
        <v>23890</v>
      </c>
      <c r="D7602" s="59">
        <v>806</v>
      </c>
      <c r="F7602" s="59" t="s">
        <v>5</v>
      </c>
      <c r="G7602" s="152" t="str">
        <f>VLOOKUP(D7602,sku归属!A:B,2,0)</f>
        <v>谭熹杰</v>
      </c>
    </row>
    <row r="7603" spans="1:13" s="59" customFormat="1" customHeight="1">
      <c r="A7603" s="59" t="s">
        <v>51016</v>
      </c>
      <c r="B7603" s="59" t="s">
        <v>51017</v>
      </c>
      <c r="C7603" s="59" t="s">
        <v>29326</v>
      </c>
      <c r="D7603" s="59">
        <v>806</v>
      </c>
      <c r="F7603" s="59" t="s">
        <v>5</v>
      </c>
      <c r="G7603" s="152" t="str">
        <f>VLOOKUP(D7603,sku归属!A:B,2,0)</f>
        <v>谭熹杰</v>
      </c>
    </row>
    <row r="7604" spans="1:13" s="59" customFormat="1" customHeight="1">
      <c r="A7604" s="59" t="s">
        <v>51018</v>
      </c>
      <c r="B7604" s="59" t="s">
        <v>51019</v>
      </c>
      <c r="C7604" s="59" t="s">
        <v>29329</v>
      </c>
      <c r="D7604" s="59">
        <v>806</v>
      </c>
      <c r="F7604" s="59" t="s">
        <v>5</v>
      </c>
      <c r="G7604" s="152" t="str">
        <f>VLOOKUP(D7604,sku归属!A:B,2,0)</f>
        <v>谭熹杰</v>
      </c>
    </row>
    <row r="7605" spans="1:13" s="59" customFormat="1" customHeight="1">
      <c r="A7605" s="59" t="s">
        <v>51020</v>
      </c>
      <c r="B7605" s="59" t="s">
        <v>51021</v>
      </c>
      <c r="C7605" s="59" t="s">
        <v>29332</v>
      </c>
      <c r="D7605" s="59">
        <v>806</v>
      </c>
      <c r="F7605" s="59" t="s">
        <v>5</v>
      </c>
      <c r="G7605" s="152" t="str">
        <f>VLOOKUP(D7605,sku归属!A:B,2,0)</f>
        <v>谭熹杰</v>
      </c>
    </row>
    <row r="7606" spans="1:13" s="59" customFormat="1" customHeight="1">
      <c r="A7606" s="59" t="s">
        <v>51022</v>
      </c>
      <c r="B7606" s="59" t="s">
        <v>51023</v>
      </c>
      <c r="C7606" s="59" t="s">
        <v>29335</v>
      </c>
      <c r="D7606" s="59">
        <v>806</v>
      </c>
      <c r="F7606" s="59" t="s">
        <v>5</v>
      </c>
      <c r="G7606" s="152" t="str">
        <f>VLOOKUP(D7606,sku归属!A:B,2,0)</f>
        <v>谭熹杰</v>
      </c>
    </row>
    <row r="7607" spans="1:13" s="59" customFormat="1" customHeight="1">
      <c r="A7607" s="59" t="s">
        <v>51024</v>
      </c>
      <c r="B7607" s="59" t="s">
        <v>51025</v>
      </c>
      <c r="C7607" s="59" t="s">
        <v>29357</v>
      </c>
      <c r="D7607" s="59">
        <v>806</v>
      </c>
      <c r="F7607" s="59" t="s">
        <v>5</v>
      </c>
      <c r="G7607" s="152" t="str">
        <f>VLOOKUP(D7607,sku归属!A:B,2,0)</f>
        <v>谭熹杰</v>
      </c>
    </row>
    <row r="7608" spans="1:13" s="59" customFormat="1" customHeight="1">
      <c r="A7608" s="59" t="s">
        <v>51026</v>
      </c>
      <c r="B7608" s="59" t="s">
        <v>51027</v>
      </c>
      <c r="C7608" s="59" t="s">
        <v>29360</v>
      </c>
      <c r="D7608" s="59">
        <v>806</v>
      </c>
      <c r="F7608" s="59" t="s">
        <v>5</v>
      </c>
      <c r="G7608" s="152" t="str">
        <f>VLOOKUP(D7608,sku归属!A:B,2,0)</f>
        <v>谭熹杰</v>
      </c>
    </row>
    <row r="7609" spans="1:13" s="59" customFormat="1" customHeight="1">
      <c r="A7609" s="59" t="s">
        <v>51028</v>
      </c>
      <c r="B7609" s="59" t="s">
        <v>51029</v>
      </c>
      <c r="C7609" s="59" t="s">
        <v>29363</v>
      </c>
      <c r="D7609" s="59">
        <v>806</v>
      </c>
      <c r="F7609" s="59" t="s">
        <v>5</v>
      </c>
      <c r="G7609" s="152" t="str">
        <f>VLOOKUP(D7609,sku归属!A:B,2,0)</f>
        <v>谭熹杰</v>
      </c>
    </row>
    <row r="7610" spans="1:13" s="59" customFormat="1" customHeight="1">
      <c r="A7610" s="59" t="s">
        <v>51030</v>
      </c>
      <c r="B7610" s="59" t="s">
        <v>51031</v>
      </c>
      <c r="C7610" s="59" t="s">
        <v>29366</v>
      </c>
      <c r="D7610" s="59">
        <v>806</v>
      </c>
      <c r="F7610" s="59" t="s">
        <v>5</v>
      </c>
      <c r="G7610" s="152" t="str">
        <f>VLOOKUP(D7610,sku归属!A:B,2,0)</f>
        <v>谭熹杰</v>
      </c>
    </row>
    <row r="7611" spans="1:13" s="59" customFormat="1" customHeight="1">
      <c r="A7611" s="59" t="s">
        <v>51032</v>
      </c>
      <c r="B7611" s="59" t="s">
        <v>51033</v>
      </c>
      <c r="C7611" s="59" t="s">
        <v>29369</v>
      </c>
      <c r="D7611" s="59">
        <v>806</v>
      </c>
      <c r="F7611" s="59" t="s">
        <v>5</v>
      </c>
      <c r="G7611" s="152" t="str">
        <f>VLOOKUP(D7611,sku归属!A:B,2,0)</f>
        <v>谭熹杰</v>
      </c>
    </row>
    <row r="7612" spans="1:13" s="59" customFormat="1" customHeight="1">
      <c r="A7612" s="59" t="s">
        <v>51034</v>
      </c>
      <c r="B7612" s="59" t="s">
        <v>51035</v>
      </c>
      <c r="C7612" s="59" t="s">
        <v>29372</v>
      </c>
      <c r="D7612" s="59">
        <v>806</v>
      </c>
      <c r="F7612" s="59" t="s">
        <v>5</v>
      </c>
      <c r="G7612" s="152" t="str">
        <f>VLOOKUP(D7612,sku归属!A:B,2,0)</f>
        <v>谭熹杰</v>
      </c>
    </row>
    <row r="7613" spans="1:13" s="59" customFormat="1" customHeight="1">
      <c r="A7613" s="59" t="s">
        <v>20625</v>
      </c>
      <c r="B7613" s="59" t="s">
        <v>20626</v>
      </c>
      <c r="C7613" s="59" t="s">
        <v>3671</v>
      </c>
      <c r="D7613" s="59" t="s">
        <v>18</v>
      </c>
      <c r="F7613" s="59" t="s">
        <v>10</v>
      </c>
      <c r="G7613" s="152" t="str">
        <f>VLOOKUP(D7613,sku归属!A:B,2,0)</f>
        <v>谭熹杰</v>
      </c>
    </row>
    <row r="7614" spans="1:13" s="59" customFormat="1" customHeight="1">
      <c r="A7614" s="59" t="s">
        <v>20627</v>
      </c>
      <c r="B7614" s="59" t="s">
        <v>20628</v>
      </c>
      <c r="C7614" s="59" t="s">
        <v>18062</v>
      </c>
      <c r="D7614" s="59" t="s">
        <v>18</v>
      </c>
      <c r="F7614" s="59" t="s">
        <v>10</v>
      </c>
      <c r="G7614" s="152" t="str">
        <f>VLOOKUP(D7614,sku归属!A:B,2,0)</f>
        <v>谭熹杰</v>
      </c>
    </row>
    <row r="7615" spans="1:13" s="59" customFormat="1" customHeight="1">
      <c r="A7615" s="59" t="s">
        <v>20629</v>
      </c>
      <c r="B7615" s="59" t="s">
        <v>20630</v>
      </c>
      <c r="C7615" s="59" t="s">
        <v>16095</v>
      </c>
      <c r="D7615" s="59" t="s">
        <v>18</v>
      </c>
      <c r="F7615" s="59" t="s">
        <v>10</v>
      </c>
      <c r="G7615" s="152" t="str">
        <f>VLOOKUP(D7615,sku归属!A:B,2,0)</f>
        <v>谭熹杰</v>
      </c>
    </row>
    <row r="7616" spans="1:13" s="59" customFormat="1" customHeight="1">
      <c r="A7616" s="59" t="s">
        <v>20631</v>
      </c>
      <c r="B7616" s="59" t="s">
        <v>20632</v>
      </c>
      <c r="C7616" s="59" t="s">
        <v>16092</v>
      </c>
      <c r="D7616" s="59" t="s">
        <v>18</v>
      </c>
      <c r="F7616" s="59" t="s">
        <v>10</v>
      </c>
      <c r="G7616" s="152" t="str">
        <f>VLOOKUP(D7616,sku归属!A:B,2,0)</f>
        <v>谭熹杰</v>
      </c>
    </row>
    <row r="7617" spans="1:13" s="59" customFormat="1" customHeight="1">
      <c r="A7617" s="59" t="s">
        <v>20633</v>
      </c>
      <c r="B7617" s="59" t="s">
        <v>20634</v>
      </c>
      <c r="C7617" s="59" t="s">
        <v>3066</v>
      </c>
      <c r="D7617" s="59" t="s">
        <v>18</v>
      </c>
      <c r="F7617" s="59" t="s">
        <v>10</v>
      </c>
      <c r="G7617" s="152" t="str">
        <f>VLOOKUP(D7617,sku归属!A:B,2,0)</f>
        <v>谭熹杰</v>
      </c>
    </row>
    <row r="7618" spans="1:13" s="59" customFormat="1" customHeight="1">
      <c r="A7618" s="59" t="s">
        <v>20635</v>
      </c>
      <c r="B7618" s="59" t="s">
        <v>20636</v>
      </c>
      <c r="C7618" s="59" t="s">
        <v>3072</v>
      </c>
      <c r="D7618" s="59" t="s">
        <v>18</v>
      </c>
      <c r="F7618" s="59" t="s">
        <v>10</v>
      </c>
      <c r="G7618" s="152" t="str">
        <f>VLOOKUP(D7618,sku归属!A:B,2,0)</f>
        <v>谭熹杰</v>
      </c>
    </row>
    <row r="7619" spans="1:13" s="59" customFormat="1" customHeight="1">
      <c r="A7619" s="59" t="s">
        <v>20637</v>
      </c>
      <c r="B7619" s="59" t="s">
        <v>20638</v>
      </c>
      <c r="C7619" s="59" t="s">
        <v>16929</v>
      </c>
      <c r="D7619" s="59" t="s">
        <v>18</v>
      </c>
      <c r="F7619" s="59" t="s">
        <v>10</v>
      </c>
      <c r="G7619" s="152" t="str">
        <f>VLOOKUP(D7619,sku归属!A:B,2,0)</f>
        <v>谭熹杰</v>
      </c>
    </row>
    <row r="7620" spans="1:13" s="59" customFormat="1" customHeight="1">
      <c r="A7620" s="59" t="s">
        <v>20639</v>
      </c>
      <c r="B7620" s="59" t="s">
        <v>20640</v>
      </c>
      <c r="C7620" s="59" t="s">
        <v>16927</v>
      </c>
      <c r="D7620" s="59" t="s">
        <v>18</v>
      </c>
      <c r="F7620" s="59" t="s">
        <v>10</v>
      </c>
      <c r="G7620" s="152" t="str">
        <f>VLOOKUP(D7620,sku归属!A:B,2,0)</f>
        <v>谭熹杰</v>
      </c>
    </row>
    <row r="7621" spans="1:13" s="59" customFormat="1" customHeight="1">
      <c r="A7621" s="59" t="s">
        <v>20641</v>
      </c>
      <c r="B7621" s="59" t="s">
        <v>20642</v>
      </c>
      <c r="C7621" s="59" t="s">
        <v>16931</v>
      </c>
      <c r="D7621" s="59" t="s">
        <v>18</v>
      </c>
      <c r="F7621" s="59" t="s">
        <v>10</v>
      </c>
      <c r="G7621" s="152" t="str">
        <f>VLOOKUP(D7621,sku归属!A:B,2,0)</f>
        <v>谭熹杰</v>
      </c>
    </row>
    <row r="7622" spans="1:13" s="59" customFormat="1" customHeight="1">
      <c r="A7622" s="59" t="s">
        <v>20643</v>
      </c>
      <c r="B7622" s="59" t="s">
        <v>20644</v>
      </c>
      <c r="C7622" s="59" t="s">
        <v>4533</v>
      </c>
      <c r="D7622" s="59" t="s">
        <v>18</v>
      </c>
      <c r="F7622" s="59" t="s">
        <v>10</v>
      </c>
      <c r="G7622" s="152" t="str">
        <f>VLOOKUP(D7622,sku归属!A:B,2,0)</f>
        <v>谭熹杰</v>
      </c>
    </row>
    <row r="7623" spans="1:13" s="59" customFormat="1" customHeight="1">
      <c r="A7623" s="59" t="s">
        <v>20645</v>
      </c>
      <c r="B7623" s="59" t="s">
        <v>20646</v>
      </c>
      <c r="C7623" s="59" t="s">
        <v>4539</v>
      </c>
      <c r="D7623" s="59" t="s">
        <v>18</v>
      </c>
      <c r="F7623" s="59" t="s">
        <v>10</v>
      </c>
      <c r="G7623" s="152" t="str">
        <f>VLOOKUP(D7623,sku归属!A:B,2,0)</f>
        <v>谭熹杰</v>
      </c>
    </row>
    <row r="7624" spans="1:13" s="59" customFormat="1" customHeight="1">
      <c r="A7624" s="59" t="s">
        <v>20647</v>
      </c>
      <c r="B7624" s="59" t="s">
        <v>20648</v>
      </c>
      <c r="C7624" s="59" t="s">
        <v>4542</v>
      </c>
      <c r="D7624" s="59" t="s">
        <v>18</v>
      </c>
      <c r="F7624" s="59" t="s">
        <v>10</v>
      </c>
      <c r="G7624" s="152" t="str">
        <f>VLOOKUP(D7624,sku归属!A:B,2,0)</f>
        <v>谭熹杰</v>
      </c>
    </row>
    <row r="7625" spans="1:13" s="59" customFormat="1" customHeight="1">
      <c r="A7625" s="59" t="s">
        <v>20649</v>
      </c>
      <c r="B7625" s="59" t="s">
        <v>20650</v>
      </c>
      <c r="C7625" s="59" t="s">
        <v>4536</v>
      </c>
      <c r="D7625" s="59" t="s">
        <v>18</v>
      </c>
      <c r="F7625" s="59" t="s">
        <v>10</v>
      </c>
      <c r="G7625" s="152" t="str">
        <f>VLOOKUP(D7625,sku归属!A:B,2,0)</f>
        <v>谭熹杰</v>
      </c>
    </row>
    <row r="7626" spans="1:13" s="59" customFormat="1" customHeight="1">
      <c r="A7626" s="59" t="s">
        <v>20651</v>
      </c>
      <c r="B7626" s="59" t="s">
        <v>20652</v>
      </c>
      <c r="C7626" s="59" t="s">
        <v>4530</v>
      </c>
      <c r="D7626" s="59" t="s">
        <v>18</v>
      </c>
      <c r="F7626" s="59" t="s">
        <v>10</v>
      </c>
      <c r="G7626" s="152" t="str">
        <f>VLOOKUP(D7626,sku归属!A:B,2,0)</f>
        <v>谭熹杰</v>
      </c>
    </row>
    <row r="7627" spans="1:13" s="59" customFormat="1" customHeight="1">
      <c r="A7627" s="59" t="s">
        <v>20653</v>
      </c>
      <c r="B7627" s="59" t="s">
        <v>20654</v>
      </c>
      <c r="C7627" s="59" t="s">
        <v>4545</v>
      </c>
      <c r="D7627" s="59" t="s">
        <v>18</v>
      </c>
      <c r="F7627" s="59" t="s">
        <v>10</v>
      </c>
      <c r="G7627" s="152" t="str">
        <f>VLOOKUP(D7627,sku归属!A:B,2,0)</f>
        <v>谭熹杰</v>
      </c>
    </row>
    <row r="7628" spans="1:13" s="59" customFormat="1" customHeight="1">
      <c r="A7628" s="59" t="s">
        <v>20655</v>
      </c>
      <c r="B7628" s="59" t="s">
        <v>20656</v>
      </c>
      <c r="C7628" s="59" t="s">
        <v>3407</v>
      </c>
      <c r="D7628" s="59" t="s">
        <v>18</v>
      </c>
      <c r="F7628" s="59" t="s">
        <v>10</v>
      </c>
      <c r="G7628" s="152" t="str">
        <f>VLOOKUP(D7628,sku归属!A:B,2,0)</f>
        <v>谭熹杰</v>
      </c>
    </row>
    <row r="7629" spans="1:13" s="59" customFormat="1" customHeight="1">
      <c r="A7629" s="59" t="s">
        <v>20657</v>
      </c>
      <c r="B7629" s="59" t="s">
        <v>20658</v>
      </c>
      <c r="C7629" s="59" t="s">
        <v>3404</v>
      </c>
      <c r="D7629" s="59" t="s">
        <v>18</v>
      </c>
      <c r="F7629" s="59" t="s">
        <v>10</v>
      </c>
      <c r="G7629" s="152" t="str">
        <f>VLOOKUP(D7629,sku归属!A:B,2,0)</f>
        <v>谭熹杰</v>
      </c>
    </row>
    <row r="7630" spans="1:13" s="59" customFormat="1" customHeight="1">
      <c r="A7630" s="59" t="s">
        <v>20659</v>
      </c>
      <c r="B7630" s="59" t="s">
        <v>20660</v>
      </c>
      <c r="C7630" s="59" t="s">
        <v>9151</v>
      </c>
      <c r="D7630" s="59" t="s">
        <v>18</v>
      </c>
      <c r="F7630" s="59" t="s">
        <v>10</v>
      </c>
      <c r="G7630" s="152" t="str">
        <f>VLOOKUP(D7630,sku归属!A:B,2,0)</f>
        <v>谭熹杰</v>
      </c>
    </row>
    <row r="7631" spans="1:13" s="59" customFormat="1" customHeight="1">
      <c r="A7631" s="59" t="s">
        <v>20661</v>
      </c>
      <c r="B7631" s="59" t="s">
        <v>20662</v>
      </c>
      <c r="C7631" s="59" t="s">
        <v>18078</v>
      </c>
      <c r="D7631" s="59" t="s">
        <v>18</v>
      </c>
      <c r="F7631" s="59" t="s">
        <v>10</v>
      </c>
      <c r="G7631" s="152" t="str">
        <f>VLOOKUP(D7631,sku归属!A:B,2,0)</f>
        <v>谭熹杰</v>
      </c>
    </row>
    <row r="7632" spans="1:13" s="59" customFormat="1" customHeight="1">
      <c r="A7632" s="59" t="s">
        <v>20663</v>
      </c>
      <c r="B7632" s="59" t="s">
        <v>20664</v>
      </c>
      <c r="C7632" s="59" t="s">
        <v>18072</v>
      </c>
      <c r="D7632" s="59" t="s">
        <v>18</v>
      </c>
      <c r="F7632" s="59" t="s">
        <v>10</v>
      </c>
      <c r="G7632" s="152" t="str">
        <f>VLOOKUP(D7632,sku归属!A:B,2,0)</f>
        <v>谭熹杰</v>
      </c>
    </row>
    <row r="7633" spans="1:13" s="59" customFormat="1" customHeight="1">
      <c r="A7633" s="59" t="s">
        <v>20665</v>
      </c>
      <c r="B7633" s="59" t="s">
        <v>20666</v>
      </c>
      <c r="C7633" s="59" t="s">
        <v>13091</v>
      </c>
      <c r="D7633" s="59" t="s">
        <v>18</v>
      </c>
      <c r="F7633" s="59" t="s">
        <v>10</v>
      </c>
      <c r="G7633" s="152" t="str">
        <f>VLOOKUP(D7633,sku归属!A:B,2,0)</f>
        <v>谭熹杰</v>
      </c>
    </row>
    <row r="7634" spans="1:13" s="59" customFormat="1" customHeight="1">
      <c r="A7634" s="59" t="s">
        <v>20667</v>
      </c>
      <c r="B7634" s="59" t="s">
        <v>20668</v>
      </c>
      <c r="C7634" s="59" t="s">
        <v>18035</v>
      </c>
      <c r="D7634" s="59" t="s">
        <v>18</v>
      </c>
      <c r="F7634" s="59" t="s">
        <v>10</v>
      </c>
      <c r="G7634" s="152" t="str">
        <f>VLOOKUP(D7634,sku归属!A:B,2,0)</f>
        <v>谭熹杰</v>
      </c>
    </row>
    <row r="7635" spans="1:13" s="59" customFormat="1" customHeight="1">
      <c r="A7635" s="59" t="s">
        <v>20669</v>
      </c>
      <c r="B7635" s="59" t="s">
        <v>20670</v>
      </c>
      <c r="C7635" s="59" t="s">
        <v>13088</v>
      </c>
      <c r="D7635" s="59" t="s">
        <v>18</v>
      </c>
      <c r="F7635" s="59" t="s">
        <v>10</v>
      </c>
      <c r="G7635" s="152" t="str">
        <f>VLOOKUP(D7635,sku归属!A:B,2,0)</f>
        <v>谭熹杰</v>
      </c>
    </row>
    <row r="7636" spans="1:13" s="59" customFormat="1" customHeight="1">
      <c r="A7636" s="59" t="s">
        <v>20671</v>
      </c>
      <c r="B7636" s="59" t="s">
        <v>20672</v>
      </c>
      <c r="C7636" s="59" t="s">
        <v>13094</v>
      </c>
      <c r="D7636" s="59" t="s">
        <v>18</v>
      </c>
      <c r="F7636" s="59" t="s">
        <v>10</v>
      </c>
      <c r="G7636" s="152" t="str">
        <f>VLOOKUP(D7636,sku归属!A:B,2,0)</f>
        <v>谭熹杰</v>
      </c>
    </row>
    <row r="7637" spans="1:13" s="59" customFormat="1" customHeight="1">
      <c r="A7637" s="59" t="s">
        <v>20673</v>
      </c>
      <c r="B7637" s="59" t="s">
        <v>20674</v>
      </c>
      <c r="C7637" s="59" t="s">
        <v>12899</v>
      </c>
      <c r="D7637" s="59" t="s">
        <v>18</v>
      </c>
      <c r="F7637" s="59" t="s">
        <v>10</v>
      </c>
      <c r="G7637" s="152" t="str">
        <f>VLOOKUP(D7637,sku归属!A:B,2,0)</f>
        <v>谭熹杰</v>
      </c>
    </row>
    <row r="7638" spans="1:13" s="59" customFormat="1" customHeight="1">
      <c r="A7638" s="59" t="s">
        <v>20675</v>
      </c>
      <c r="B7638" s="59" t="s">
        <v>20676</v>
      </c>
      <c r="C7638" s="59" t="s">
        <v>12905</v>
      </c>
      <c r="D7638" s="59" t="s">
        <v>18</v>
      </c>
      <c r="F7638" s="59" t="s">
        <v>10</v>
      </c>
      <c r="G7638" s="152" t="str">
        <f>VLOOKUP(D7638,sku归属!A:B,2,0)</f>
        <v>谭熹杰</v>
      </c>
    </row>
    <row r="7639" spans="1:13" s="59" customFormat="1" customHeight="1">
      <c r="A7639" s="59" t="s">
        <v>20677</v>
      </c>
      <c r="B7639" s="59" t="s">
        <v>20678</v>
      </c>
      <c r="C7639" s="59" t="s">
        <v>12908</v>
      </c>
      <c r="D7639" s="59" t="s">
        <v>18</v>
      </c>
      <c r="F7639" s="59" t="s">
        <v>10</v>
      </c>
      <c r="G7639" s="152" t="str">
        <f>VLOOKUP(D7639,sku归属!A:B,2,0)</f>
        <v>谭熹杰</v>
      </c>
    </row>
    <row r="7640" spans="1:13" s="59" customFormat="1" customHeight="1">
      <c r="A7640" s="59" t="s">
        <v>20679</v>
      </c>
      <c r="B7640" s="59" t="s">
        <v>20680</v>
      </c>
      <c r="C7640" s="59" t="s">
        <v>12902</v>
      </c>
      <c r="D7640" s="59" t="s">
        <v>18</v>
      </c>
      <c r="F7640" s="59" t="s">
        <v>10</v>
      </c>
      <c r="G7640" s="152" t="str">
        <f>VLOOKUP(D7640,sku归属!A:B,2,0)</f>
        <v>谭熹杰</v>
      </c>
    </row>
    <row r="7641" spans="1:13" s="59" customFormat="1" customHeight="1">
      <c r="A7641" s="59" t="s">
        <v>20681</v>
      </c>
      <c r="B7641" s="59" t="s">
        <v>20682</v>
      </c>
      <c r="C7641" s="59" t="s">
        <v>3449</v>
      </c>
      <c r="D7641" s="59" t="s">
        <v>18</v>
      </c>
      <c r="F7641" s="59" t="s">
        <v>10</v>
      </c>
      <c r="G7641" s="152" t="str">
        <f>VLOOKUP(D7641,sku归属!A:B,2,0)</f>
        <v>谭熹杰</v>
      </c>
    </row>
    <row r="7642" spans="1:13" s="59" customFormat="1" customHeight="1">
      <c r="A7642" s="59" t="s">
        <v>20683</v>
      </c>
      <c r="B7642" s="59" t="s">
        <v>20684</v>
      </c>
      <c r="C7642" s="59" t="s">
        <v>3701</v>
      </c>
      <c r="D7642" s="59" t="s">
        <v>18</v>
      </c>
      <c r="F7642" s="59" t="s">
        <v>10</v>
      </c>
      <c r="G7642" s="152" t="str">
        <f>VLOOKUP(D7642,sku归属!A:B,2,0)</f>
        <v>谭熹杰</v>
      </c>
    </row>
    <row r="7643" spans="1:13" s="59" customFormat="1" customHeight="1">
      <c r="A7643" s="59" t="s">
        <v>20685</v>
      </c>
      <c r="B7643" s="59" t="s">
        <v>20686</v>
      </c>
      <c r="C7643" s="59" t="s">
        <v>3452</v>
      </c>
      <c r="D7643" s="59" t="s">
        <v>18</v>
      </c>
      <c r="F7643" s="59" t="s">
        <v>10</v>
      </c>
      <c r="G7643" s="152" t="str">
        <f>VLOOKUP(D7643,sku归属!A:B,2,0)</f>
        <v>谭熹杰</v>
      </c>
    </row>
    <row r="7644" spans="1:13" s="59" customFormat="1" customHeight="1">
      <c r="A7644" s="59" t="s">
        <v>20687</v>
      </c>
      <c r="B7644" s="59" t="s">
        <v>20688</v>
      </c>
      <c r="C7644" s="59" t="s">
        <v>17805</v>
      </c>
      <c r="D7644" s="59" t="s">
        <v>18</v>
      </c>
      <c r="F7644" s="59" t="s">
        <v>10</v>
      </c>
      <c r="G7644" s="152" t="str">
        <f>VLOOKUP(D7644,sku归属!A:B,2,0)</f>
        <v>谭熹杰</v>
      </c>
    </row>
    <row r="7645" spans="1:13" s="59" customFormat="1" customHeight="1">
      <c r="A7645" s="59" t="s">
        <v>20689</v>
      </c>
      <c r="B7645" s="59" t="s">
        <v>20690</v>
      </c>
      <c r="C7645" s="59" t="s">
        <v>3704</v>
      </c>
      <c r="D7645" s="59" t="s">
        <v>18</v>
      </c>
      <c r="F7645" s="59" t="s">
        <v>10</v>
      </c>
      <c r="G7645" s="152" t="str">
        <f>VLOOKUP(D7645,sku归属!A:B,2,0)</f>
        <v>谭熹杰</v>
      </c>
    </row>
    <row r="7646" spans="1:13" s="59" customFormat="1" customHeight="1">
      <c r="A7646" s="59" t="s">
        <v>20691</v>
      </c>
      <c r="B7646" s="59" t="s">
        <v>20692</v>
      </c>
      <c r="C7646" s="59" t="s">
        <v>20693</v>
      </c>
      <c r="D7646" s="59" t="s">
        <v>18</v>
      </c>
      <c r="F7646" s="59" t="s">
        <v>10</v>
      </c>
      <c r="G7646" s="152" t="str">
        <f>VLOOKUP(D7646,sku归属!A:B,2,0)</f>
        <v>谭熹杰</v>
      </c>
    </row>
    <row r="7647" spans="1:13" s="59" customFormat="1" customHeight="1">
      <c r="A7647" s="59" t="s">
        <v>20694</v>
      </c>
      <c r="B7647" s="59" t="s">
        <v>20695</v>
      </c>
      <c r="C7647" s="59" t="s">
        <v>20696</v>
      </c>
      <c r="D7647" s="59" t="s">
        <v>18</v>
      </c>
      <c r="F7647" s="59" t="s">
        <v>10</v>
      </c>
      <c r="G7647" s="152" t="str">
        <f>VLOOKUP(D7647,sku归属!A:B,2,0)</f>
        <v>谭熹杰</v>
      </c>
    </row>
    <row r="7648" spans="1:13" s="59" customFormat="1" customHeight="1">
      <c r="A7648" s="59" t="s">
        <v>20697</v>
      </c>
      <c r="B7648" s="59" t="s">
        <v>20698</v>
      </c>
      <c r="C7648" s="59" t="s">
        <v>20699</v>
      </c>
      <c r="D7648" s="59" t="s">
        <v>18</v>
      </c>
      <c r="F7648" s="59" t="s">
        <v>10</v>
      </c>
      <c r="G7648" s="152" t="str">
        <f>VLOOKUP(D7648,sku归属!A:B,2,0)</f>
        <v>谭熹杰</v>
      </c>
    </row>
    <row r="7649" spans="1:13" s="59" customFormat="1" customHeight="1">
      <c r="A7649" s="59" t="s">
        <v>20700</v>
      </c>
      <c r="B7649" s="59" t="s">
        <v>20701</v>
      </c>
      <c r="C7649" s="59" t="s">
        <v>20702</v>
      </c>
      <c r="D7649" s="59" t="s">
        <v>18</v>
      </c>
      <c r="F7649" s="59" t="s">
        <v>10</v>
      </c>
      <c r="G7649" s="152" t="str">
        <f>VLOOKUP(D7649,sku归属!A:B,2,0)</f>
        <v>谭熹杰</v>
      </c>
    </row>
    <row r="7650" spans="1:13" s="59" customFormat="1" customHeight="1">
      <c r="A7650" s="59" t="s">
        <v>20703</v>
      </c>
      <c r="B7650" s="59" t="s">
        <v>20704</v>
      </c>
      <c r="C7650" s="59" t="s">
        <v>20705</v>
      </c>
      <c r="D7650" s="59" t="s">
        <v>18</v>
      </c>
      <c r="F7650" s="59" t="s">
        <v>10</v>
      </c>
      <c r="G7650" s="152" t="str">
        <f>VLOOKUP(D7650,sku归属!A:B,2,0)</f>
        <v>谭熹杰</v>
      </c>
    </row>
    <row r="7651" spans="1:13" s="59" customFormat="1" customHeight="1">
      <c r="A7651" s="59" t="s">
        <v>20706</v>
      </c>
      <c r="B7651" s="59" t="s">
        <v>20707</v>
      </c>
      <c r="C7651" s="59" t="s">
        <v>20708</v>
      </c>
      <c r="D7651" s="59" t="s">
        <v>18</v>
      </c>
      <c r="F7651" s="59" t="s">
        <v>10</v>
      </c>
      <c r="G7651" s="152" t="str">
        <f>VLOOKUP(D7651,sku归属!A:B,2,0)</f>
        <v>谭熹杰</v>
      </c>
    </row>
    <row r="7652" spans="1:13" s="59" customFormat="1" customHeight="1">
      <c r="A7652" s="59" t="s">
        <v>20709</v>
      </c>
      <c r="B7652" s="59" t="s">
        <v>20710</v>
      </c>
      <c r="C7652" s="59" t="s">
        <v>18370</v>
      </c>
      <c r="D7652" s="59" t="s">
        <v>18</v>
      </c>
      <c r="F7652" s="59" t="s">
        <v>10</v>
      </c>
      <c r="G7652" s="152" t="str">
        <f>VLOOKUP(D7652,sku归属!A:B,2,0)</f>
        <v>谭熹杰</v>
      </c>
    </row>
    <row r="7653" spans="1:13" s="59" customFormat="1" customHeight="1">
      <c r="A7653" s="59" t="s">
        <v>20711</v>
      </c>
      <c r="B7653" s="59" t="s">
        <v>20712</v>
      </c>
      <c r="C7653" s="59" t="s">
        <v>18376</v>
      </c>
      <c r="D7653" s="59" t="s">
        <v>18</v>
      </c>
      <c r="F7653" s="59" t="s">
        <v>10</v>
      </c>
      <c r="G7653" s="152" t="str">
        <f>VLOOKUP(D7653,sku归属!A:B,2,0)</f>
        <v>谭熹杰</v>
      </c>
    </row>
    <row r="7654" spans="1:13" s="59" customFormat="1" customHeight="1">
      <c r="A7654" s="59" t="s">
        <v>20713</v>
      </c>
      <c r="B7654" s="59" t="s">
        <v>20714</v>
      </c>
      <c r="C7654" s="59" t="s">
        <v>18373</v>
      </c>
      <c r="D7654" s="59" t="s">
        <v>18</v>
      </c>
      <c r="F7654" s="59" t="s">
        <v>10</v>
      </c>
      <c r="G7654" s="152" t="str">
        <f>VLOOKUP(D7654,sku归属!A:B,2,0)</f>
        <v>谭熹杰</v>
      </c>
    </row>
    <row r="7655" spans="1:13" s="59" customFormat="1" customHeight="1">
      <c r="A7655" s="59" t="s">
        <v>20715</v>
      </c>
      <c r="B7655" s="59" t="s">
        <v>20716</v>
      </c>
      <c r="C7655" s="59" t="s">
        <v>12725</v>
      </c>
      <c r="D7655" s="59" t="s">
        <v>18</v>
      </c>
      <c r="F7655" s="59" t="s">
        <v>10</v>
      </c>
      <c r="G7655" s="152" t="str">
        <f>VLOOKUP(D7655,sku归属!A:B,2,0)</f>
        <v>谭熹杰</v>
      </c>
    </row>
    <row r="7656" spans="1:13" s="59" customFormat="1" customHeight="1">
      <c r="A7656" s="59" t="s">
        <v>20717</v>
      </c>
      <c r="B7656" s="59" t="s">
        <v>20718</v>
      </c>
      <c r="C7656" s="59" t="s">
        <v>12731</v>
      </c>
      <c r="D7656" s="59" t="s">
        <v>18</v>
      </c>
      <c r="F7656" s="59" t="s">
        <v>10</v>
      </c>
      <c r="G7656" s="152" t="str">
        <f>VLOOKUP(D7656,sku归属!A:B,2,0)</f>
        <v>谭熹杰</v>
      </c>
    </row>
    <row r="7657" spans="1:13" s="59" customFormat="1" customHeight="1">
      <c r="A7657" s="59" t="s">
        <v>20719</v>
      </c>
      <c r="B7657" s="59" t="s">
        <v>20720</v>
      </c>
      <c r="C7657" s="59" t="s">
        <v>17141</v>
      </c>
      <c r="D7657" s="59" t="s">
        <v>18</v>
      </c>
      <c r="F7657" s="59" t="s">
        <v>10</v>
      </c>
      <c r="G7657" s="152" t="str">
        <f>VLOOKUP(D7657,sku归属!A:B,2,0)</f>
        <v>谭熹杰</v>
      </c>
    </row>
    <row r="7658" spans="1:13" s="59" customFormat="1" customHeight="1">
      <c r="A7658" s="59" t="s">
        <v>20721</v>
      </c>
      <c r="B7658" s="59" t="s">
        <v>20722</v>
      </c>
      <c r="C7658" s="59" t="s">
        <v>17138</v>
      </c>
      <c r="D7658" s="59" t="s">
        <v>18</v>
      </c>
      <c r="F7658" s="59" t="s">
        <v>10</v>
      </c>
      <c r="G7658" s="152" t="str">
        <f>VLOOKUP(D7658,sku归属!A:B,2,0)</f>
        <v>谭熹杰</v>
      </c>
    </row>
    <row r="7659" spans="1:13" s="59" customFormat="1" customHeight="1">
      <c r="A7659" s="59" t="s">
        <v>20723</v>
      </c>
      <c r="B7659" s="59" t="s">
        <v>20724</v>
      </c>
      <c r="C7659" s="59" t="s">
        <v>12722</v>
      </c>
      <c r="D7659" s="59" t="s">
        <v>18</v>
      </c>
      <c r="F7659" s="59" t="s">
        <v>10</v>
      </c>
      <c r="G7659" s="152" t="str">
        <f>VLOOKUP(D7659,sku归属!A:B,2,0)</f>
        <v>谭熹杰</v>
      </c>
    </row>
    <row r="7660" spans="1:13" s="59" customFormat="1" customHeight="1">
      <c r="A7660" s="59" t="s">
        <v>20725</v>
      </c>
      <c r="B7660" s="59" t="s">
        <v>20726</v>
      </c>
      <c r="C7660" s="59" t="s">
        <v>12728</v>
      </c>
      <c r="D7660" s="59" t="s">
        <v>18</v>
      </c>
      <c r="F7660" s="59" t="s">
        <v>10</v>
      </c>
      <c r="G7660" s="152" t="str">
        <f>VLOOKUP(D7660,sku归属!A:B,2,0)</f>
        <v>谭熹杰</v>
      </c>
    </row>
    <row r="7661" spans="1:13" s="59" customFormat="1" customHeight="1">
      <c r="A7661" s="59" t="s">
        <v>20727</v>
      </c>
      <c r="B7661" s="59" t="s">
        <v>20728</v>
      </c>
      <c r="C7661" s="59" t="s">
        <v>18108</v>
      </c>
      <c r="D7661" s="59" t="s">
        <v>18</v>
      </c>
      <c r="F7661" s="59" t="s">
        <v>10</v>
      </c>
      <c r="G7661" s="152" t="str">
        <f>VLOOKUP(D7661,sku归属!A:B,2,0)</f>
        <v>谭熹杰</v>
      </c>
    </row>
    <row r="7662" spans="1:13" s="59" customFormat="1" customHeight="1">
      <c r="A7662" s="59" t="s">
        <v>20729</v>
      </c>
      <c r="B7662" s="59" t="s">
        <v>20730</v>
      </c>
      <c r="C7662" s="59" t="s">
        <v>18111</v>
      </c>
      <c r="D7662" s="59" t="s">
        <v>18</v>
      </c>
      <c r="F7662" s="59" t="s">
        <v>10</v>
      </c>
      <c r="G7662" s="152" t="str">
        <f>VLOOKUP(D7662,sku归属!A:B,2,0)</f>
        <v>谭熹杰</v>
      </c>
    </row>
    <row r="7663" spans="1:13" s="59" customFormat="1" customHeight="1">
      <c r="A7663" s="59" t="s">
        <v>20731</v>
      </c>
      <c r="B7663" s="59" t="s">
        <v>20732</v>
      </c>
      <c r="C7663" s="59" t="s">
        <v>20733</v>
      </c>
      <c r="D7663" s="59" t="s">
        <v>18</v>
      </c>
      <c r="F7663" s="59" t="s">
        <v>10</v>
      </c>
      <c r="G7663" s="152" t="str">
        <f>VLOOKUP(D7663,sku归属!A:B,2,0)</f>
        <v>谭熹杰</v>
      </c>
    </row>
    <row r="7664" spans="1:13" s="59" customFormat="1" customHeight="1">
      <c r="A7664" s="59" t="s">
        <v>20734</v>
      </c>
      <c r="B7664" s="59" t="s">
        <v>20735</v>
      </c>
      <c r="C7664" s="59" t="s">
        <v>20736</v>
      </c>
      <c r="D7664" s="59" t="s">
        <v>18</v>
      </c>
      <c r="F7664" s="59" t="s">
        <v>10</v>
      </c>
      <c r="G7664" s="152" t="str">
        <f>VLOOKUP(D7664,sku归属!A:B,2,0)</f>
        <v>谭熹杰</v>
      </c>
    </row>
    <row r="7665" spans="1:13" s="59" customFormat="1" customHeight="1">
      <c r="A7665" s="59" t="s">
        <v>20737</v>
      </c>
      <c r="B7665" s="59" t="s">
        <v>20738</v>
      </c>
      <c r="C7665" s="59" t="s">
        <v>20739</v>
      </c>
      <c r="D7665" s="59" t="s">
        <v>18</v>
      </c>
      <c r="F7665" s="59" t="s">
        <v>10</v>
      </c>
      <c r="G7665" s="152" t="str">
        <f>VLOOKUP(D7665,sku归属!A:B,2,0)</f>
        <v>谭熹杰</v>
      </c>
    </row>
    <row r="7666" spans="1:13" s="59" customFormat="1" customHeight="1">
      <c r="A7666" s="59" t="s">
        <v>20740</v>
      </c>
      <c r="B7666" s="59" t="s">
        <v>20741</v>
      </c>
      <c r="C7666" s="59" t="s">
        <v>20742</v>
      </c>
      <c r="D7666" s="59" t="s">
        <v>18</v>
      </c>
      <c r="F7666" s="59" t="s">
        <v>10</v>
      </c>
      <c r="G7666" s="152" t="str">
        <f>VLOOKUP(D7666,sku归属!A:B,2,0)</f>
        <v>谭熹杰</v>
      </c>
    </row>
    <row r="7667" spans="1:13" s="59" customFormat="1" customHeight="1">
      <c r="A7667" s="59" t="s">
        <v>20743</v>
      </c>
      <c r="B7667" s="59" t="s">
        <v>20744</v>
      </c>
      <c r="C7667" s="59" t="s">
        <v>17750</v>
      </c>
      <c r="D7667" s="59" t="s">
        <v>18</v>
      </c>
      <c r="F7667" s="59" t="s">
        <v>10</v>
      </c>
      <c r="G7667" s="152" t="str">
        <f>VLOOKUP(D7667,sku归属!A:B,2,0)</f>
        <v>谭熹杰</v>
      </c>
    </row>
    <row r="7668" spans="1:13" s="59" customFormat="1" customHeight="1">
      <c r="A7668" s="59" t="s">
        <v>20745</v>
      </c>
      <c r="B7668" s="59" t="s">
        <v>20746</v>
      </c>
      <c r="C7668" s="59" t="s">
        <v>17744</v>
      </c>
      <c r="D7668" s="59" t="s">
        <v>18</v>
      </c>
      <c r="F7668" s="59" t="s">
        <v>10</v>
      </c>
      <c r="G7668" s="152" t="str">
        <f>VLOOKUP(D7668,sku归属!A:B,2,0)</f>
        <v>谭熹杰</v>
      </c>
    </row>
    <row r="7669" spans="1:13" s="59" customFormat="1" customHeight="1">
      <c r="A7669" s="59" t="s">
        <v>20747</v>
      </c>
      <c r="B7669" s="59" t="s">
        <v>20748</v>
      </c>
      <c r="C7669" s="59" t="s">
        <v>17747</v>
      </c>
      <c r="D7669" s="59" t="s">
        <v>18</v>
      </c>
      <c r="F7669" s="59" t="s">
        <v>10</v>
      </c>
      <c r="G7669" s="152" t="str">
        <f>VLOOKUP(D7669,sku归属!A:B,2,0)</f>
        <v>谭熹杰</v>
      </c>
    </row>
    <row r="7670" spans="1:13" s="59" customFormat="1" customHeight="1">
      <c r="A7670" s="59" t="s">
        <v>20749</v>
      </c>
      <c r="B7670" s="59" t="s">
        <v>20750</v>
      </c>
      <c r="C7670" s="59" t="s">
        <v>20751</v>
      </c>
      <c r="D7670" s="59" t="s">
        <v>18</v>
      </c>
      <c r="F7670" s="59" t="s">
        <v>10</v>
      </c>
      <c r="G7670" s="152" t="str">
        <f>VLOOKUP(D7670,sku归属!A:B,2,0)</f>
        <v>谭熹杰</v>
      </c>
    </row>
    <row r="7671" spans="1:13" s="59" customFormat="1" customHeight="1">
      <c r="A7671" s="59" t="s">
        <v>20752</v>
      </c>
      <c r="B7671" s="59" t="s">
        <v>20753</v>
      </c>
      <c r="C7671" s="59" t="s">
        <v>20754</v>
      </c>
      <c r="D7671" s="59" t="s">
        <v>18</v>
      </c>
      <c r="F7671" s="59" t="s">
        <v>10</v>
      </c>
      <c r="G7671" s="152" t="str">
        <f>VLOOKUP(D7671,sku归属!A:B,2,0)</f>
        <v>谭熹杰</v>
      </c>
    </row>
    <row r="7672" spans="1:13" s="59" customFormat="1" customHeight="1">
      <c r="A7672" s="59" t="s">
        <v>20755</v>
      </c>
      <c r="B7672" s="59" t="s">
        <v>20756</v>
      </c>
      <c r="C7672" s="59" t="s">
        <v>20757</v>
      </c>
      <c r="D7672" s="59" t="s">
        <v>18</v>
      </c>
      <c r="F7672" s="59" t="s">
        <v>10</v>
      </c>
      <c r="G7672" s="152" t="str">
        <f>VLOOKUP(D7672,sku归属!A:B,2,0)</f>
        <v>谭熹杰</v>
      </c>
    </row>
    <row r="7673" spans="1:13" s="59" customFormat="1" customHeight="1">
      <c r="A7673" s="59" t="s">
        <v>20758</v>
      </c>
      <c r="B7673" s="59" t="s">
        <v>20759</v>
      </c>
      <c r="C7673" s="59" t="s">
        <v>20760</v>
      </c>
      <c r="D7673" s="59" t="s">
        <v>18</v>
      </c>
      <c r="F7673" s="59" t="s">
        <v>10</v>
      </c>
      <c r="G7673" s="152" t="str">
        <f>VLOOKUP(D7673,sku归属!A:B,2,0)</f>
        <v>谭熹杰</v>
      </c>
    </row>
    <row r="7674" spans="1:13" s="59" customFormat="1" customHeight="1">
      <c r="A7674" s="59" t="s">
        <v>20761</v>
      </c>
      <c r="B7674" s="59" t="s">
        <v>20762</v>
      </c>
      <c r="C7674" s="59" t="s">
        <v>18114</v>
      </c>
      <c r="D7674" s="59" t="s">
        <v>18</v>
      </c>
      <c r="F7674" s="59" t="s">
        <v>10</v>
      </c>
      <c r="G7674" s="152" t="str">
        <f>VLOOKUP(D7674,sku归属!A:B,2,0)</f>
        <v>谭熹杰</v>
      </c>
    </row>
    <row r="7675" spans="1:13" s="59" customFormat="1" customHeight="1">
      <c r="A7675" s="59" t="s">
        <v>20763</v>
      </c>
      <c r="B7675" s="59" t="s">
        <v>20764</v>
      </c>
      <c r="C7675" s="59" t="s">
        <v>18117</v>
      </c>
      <c r="D7675" s="59" t="s">
        <v>18</v>
      </c>
      <c r="F7675" s="59" t="s">
        <v>10</v>
      </c>
      <c r="G7675" s="152" t="str">
        <f>VLOOKUP(D7675,sku归属!A:B,2,0)</f>
        <v>谭熹杰</v>
      </c>
    </row>
    <row r="7676" spans="1:13" s="59" customFormat="1" customHeight="1">
      <c r="A7676" s="59" t="s">
        <v>20765</v>
      </c>
      <c r="B7676" s="59" t="s">
        <v>20766</v>
      </c>
      <c r="C7676" s="59" t="s">
        <v>13085</v>
      </c>
      <c r="D7676" s="59" t="s">
        <v>18</v>
      </c>
      <c r="F7676" s="59" t="s">
        <v>10</v>
      </c>
      <c r="G7676" s="152" t="str">
        <f>VLOOKUP(D7676,sku归属!A:B,2,0)</f>
        <v>谭熹杰</v>
      </c>
    </row>
    <row r="7677" spans="1:13" s="59" customFormat="1" customHeight="1">
      <c r="A7677" s="59" t="s">
        <v>20767</v>
      </c>
      <c r="B7677" s="59" t="s">
        <v>20768</v>
      </c>
      <c r="C7677" s="59" t="s">
        <v>12572</v>
      </c>
      <c r="D7677" s="59" t="s">
        <v>18</v>
      </c>
      <c r="F7677" s="59" t="s">
        <v>10</v>
      </c>
      <c r="G7677" s="152" t="str">
        <f>VLOOKUP(D7677,sku归属!A:B,2,0)</f>
        <v>谭熹杰</v>
      </c>
    </row>
    <row r="7678" spans="1:13" s="59" customFormat="1" customHeight="1">
      <c r="A7678" s="59" t="s">
        <v>20769</v>
      </c>
      <c r="B7678" s="59" t="s">
        <v>20770</v>
      </c>
      <c r="C7678" s="59" t="s">
        <v>13267</v>
      </c>
      <c r="D7678" s="59" t="s">
        <v>18</v>
      </c>
      <c r="F7678" s="59" t="s">
        <v>10</v>
      </c>
      <c r="G7678" s="152" t="str">
        <f>VLOOKUP(D7678,sku归属!A:B,2,0)</f>
        <v>谭熹杰</v>
      </c>
    </row>
    <row r="7679" spans="1:13" s="59" customFormat="1" customHeight="1">
      <c r="A7679" s="59" t="s">
        <v>20771</v>
      </c>
      <c r="B7679" s="59" t="s">
        <v>20772</v>
      </c>
      <c r="C7679" s="59" t="s">
        <v>17554</v>
      </c>
      <c r="D7679" s="59" t="s">
        <v>18</v>
      </c>
      <c r="F7679" s="59" t="s">
        <v>10</v>
      </c>
      <c r="G7679" s="152" t="str">
        <f>VLOOKUP(D7679,sku归属!A:B,2,0)</f>
        <v>谭熹杰</v>
      </c>
    </row>
    <row r="7680" spans="1:13" s="59" customFormat="1" customHeight="1">
      <c r="A7680" s="59" t="s">
        <v>20773</v>
      </c>
      <c r="B7680" s="59" t="s">
        <v>20774</v>
      </c>
      <c r="C7680" s="59" t="s">
        <v>17557</v>
      </c>
      <c r="D7680" s="59" t="s">
        <v>18</v>
      </c>
      <c r="F7680" s="59" t="s">
        <v>10</v>
      </c>
      <c r="G7680" s="152" t="str">
        <f>VLOOKUP(D7680,sku归属!A:B,2,0)</f>
        <v>谭熹杰</v>
      </c>
    </row>
    <row r="7681" spans="1:13" s="59" customFormat="1" customHeight="1">
      <c r="A7681" s="59" t="s">
        <v>20775</v>
      </c>
      <c r="B7681" s="59" t="s">
        <v>20776</v>
      </c>
      <c r="C7681" s="59" t="s">
        <v>16780</v>
      </c>
      <c r="D7681" s="59" t="s">
        <v>18</v>
      </c>
      <c r="F7681" s="59" t="s">
        <v>10</v>
      </c>
      <c r="G7681" s="152" t="str">
        <f>VLOOKUP(D7681,sku归属!A:B,2,0)</f>
        <v>谭熹杰</v>
      </c>
    </row>
    <row r="7682" spans="1:13" s="59" customFormat="1" customHeight="1">
      <c r="A7682" s="59" t="s">
        <v>20777</v>
      </c>
      <c r="B7682" s="59" t="s">
        <v>20778</v>
      </c>
      <c r="C7682" s="59" t="s">
        <v>17551</v>
      </c>
      <c r="D7682" s="59" t="s">
        <v>18</v>
      </c>
      <c r="F7682" s="59" t="s">
        <v>10</v>
      </c>
      <c r="G7682" s="152" t="str">
        <f>VLOOKUP(D7682,sku归属!A:B,2,0)</f>
        <v>谭熹杰</v>
      </c>
    </row>
    <row r="7683" spans="1:13" s="59" customFormat="1" customHeight="1">
      <c r="A7683" s="59" t="s">
        <v>20779</v>
      </c>
      <c r="B7683" s="59" t="s">
        <v>20780</v>
      </c>
      <c r="C7683" s="59" t="s">
        <v>18303</v>
      </c>
      <c r="D7683" s="59" t="s">
        <v>18</v>
      </c>
      <c r="F7683" s="59" t="s">
        <v>10</v>
      </c>
      <c r="G7683" s="152" t="str">
        <f>VLOOKUP(D7683,sku归属!A:B,2,0)</f>
        <v>谭熹杰</v>
      </c>
    </row>
    <row r="7684" spans="1:13" s="59" customFormat="1" customHeight="1">
      <c r="A7684" s="59" t="s">
        <v>20781</v>
      </c>
      <c r="B7684" s="59" t="s">
        <v>20782</v>
      </c>
      <c r="C7684" s="59" t="s">
        <v>18306</v>
      </c>
      <c r="D7684" s="59" t="s">
        <v>18</v>
      </c>
      <c r="F7684" s="59" t="s">
        <v>10</v>
      </c>
      <c r="G7684" s="152" t="str">
        <f>VLOOKUP(D7684,sku归属!A:B,2,0)</f>
        <v>谭熹杰</v>
      </c>
    </row>
    <row r="7685" spans="1:13" s="59" customFormat="1" customHeight="1">
      <c r="A7685" s="59" t="s">
        <v>20783</v>
      </c>
      <c r="B7685" s="59" t="s">
        <v>20784</v>
      </c>
      <c r="C7685" s="59" t="s">
        <v>18979</v>
      </c>
      <c r="D7685" s="59" t="s">
        <v>18</v>
      </c>
      <c r="F7685" s="59" t="s">
        <v>10</v>
      </c>
      <c r="G7685" s="152" t="str">
        <f>VLOOKUP(D7685,sku归属!A:B,2,0)</f>
        <v>谭熹杰</v>
      </c>
    </row>
    <row r="7686" spans="1:13" s="59" customFormat="1" customHeight="1">
      <c r="A7686" s="59" t="s">
        <v>20785</v>
      </c>
      <c r="B7686" s="59" t="s">
        <v>20786</v>
      </c>
      <c r="C7686" s="59" t="s">
        <v>18331</v>
      </c>
      <c r="D7686" s="59" t="s">
        <v>18</v>
      </c>
      <c r="F7686" s="59" t="s">
        <v>10</v>
      </c>
      <c r="G7686" s="152" t="str">
        <f>VLOOKUP(D7686,sku归属!A:B,2,0)</f>
        <v>谭熹杰</v>
      </c>
    </row>
    <row r="7687" spans="1:13" s="59" customFormat="1" customHeight="1">
      <c r="A7687" s="59" t="s">
        <v>20787</v>
      </c>
      <c r="B7687" s="59" t="s">
        <v>20788</v>
      </c>
      <c r="C7687" s="59" t="s">
        <v>18361</v>
      </c>
      <c r="D7687" s="59" t="s">
        <v>18</v>
      </c>
      <c r="F7687" s="59" t="s">
        <v>10</v>
      </c>
      <c r="G7687" s="152" t="str">
        <f>VLOOKUP(D7687,sku归属!A:B,2,0)</f>
        <v>谭熹杰</v>
      </c>
    </row>
    <row r="7688" spans="1:13" s="59" customFormat="1" customHeight="1">
      <c r="A7688" s="59" t="s">
        <v>20789</v>
      </c>
      <c r="B7688" s="59" t="s">
        <v>20790</v>
      </c>
      <c r="C7688" s="59" t="s">
        <v>20791</v>
      </c>
      <c r="D7688" s="59" t="s">
        <v>18</v>
      </c>
      <c r="F7688" s="59" t="s">
        <v>10</v>
      </c>
      <c r="G7688" s="152" t="str">
        <f>VLOOKUP(D7688,sku归属!A:B,2,0)</f>
        <v>谭熹杰</v>
      </c>
    </row>
    <row r="7689" spans="1:13" s="59" customFormat="1" customHeight="1">
      <c r="A7689" s="59" t="s">
        <v>20792</v>
      </c>
      <c r="B7689" s="59" t="s">
        <v>20793</v>
      </c>
      <c r="C7689" s="59" t="s">
        <v>20794</v>
      </c>
      <c r="D7689" s="59" t="s">
        <v>18</v>
      </c>
      <c r="F7689" s="59" t="s">
        <v>10</v>
      </c>
      <c r="G7689" s="152" t="str">
        <f>VLOOKUP(D7689,sku归属!A:B,2,0)</f>
        <v>谭熹杰</v>
      </c>
    </row>
    <row r="7690" spans="1:13" s="59" customFormat="1" customHeight="1">
      <c r="A7690" s="59" t="s">
        <v>20795</v>
      </c>
      <c r="B7690" s="59" t="s">
        <v>20796</v>
      </c>
      <c r="C7690" s="59" t="s">
        <v>20797</v>
      </c>
      <c r="D7690" s="59" t="s">
        <v>18</v>
      </c>
      <c r="F7690" s="59" t="s">
        <v>10</v>
      </c>
      <c r="G7690" s="152" t="str">
        <f>VLOOKUP(D7690,sku归属!A:B,2,0)</f>
        <v>谭熹杰</v>
      </c>
    </row>
    <row r="7691" spans="1:13" s="59" customFormat="1" customHeight="1">
      <c r="A7691" s="59" t="s">
        <v>20798</v>
      </c>
      <c r="B7691" s="59" t="s">
        <v>20799</v>
      </c>
      <c r="C7691" s="59" t="s">
        <v>20800</v>
      </c>
      <c r="D7691" s="59" t="s">
        <v>18</v>
      </c>
      <c r="F7691" s="59" t="s">
        <v>10</v>
      </c>
      <c r="G7691" s="152" t="str">
        <f>VLOOKUP(D7691,sku归属!A:B,2,0)</f>
        <v>谭熹杰</v>
      </c>
    </row>
    <row r="7692" spans="1:13" s="59" customFormat="1" customHeight="1">
      <c r="A7692" s="59" t="s">
        <v>20801</v>
      </c>
      <c r="B7692" s="59" t="s">
        <v>20802</v>
      </c>
      <c r="C7692" s="59" t="s">
        <v>20803</v>
      </c>
      <c r="D7692" s="59" t="s">
        <v>18</v>
      </c>
      <c r="F7692" s="59" t="s">
        <v>10</v>
      </c>
      <c r="G7692" s="152" t="str">
        <f>VLOOKUP(D7692,sku归属!A:B,2,0)</f>
        <v>谭熹杰</v>
      </c>
    </row>
    <row r="7693" spans="1:13" s="59" customFormat="1" customHeight="1">
      <c r="A7693" s="59" t="s">
        <v>20804</v>
      </c>
      <c r="B7693" s="59" t="s">
        <v>20805</v>
      </c>
      <c r="C7693" s="59" t="s">
        <v>20806</v>
      </c>
      <c r="D7693" s="59" t="s">
        <v>18</v>
      </c>
      <c r="F7693" s="59" t="s">
        <v>10</v>
      </c>
      <c r="G7693" s="152" t="str">
        <f>VLOOKUP(D7693,sku归属!A:B,2,0)</f>
        <v>谭熹杰</v>
      </c>
    </row>
    <row r="7694" spans="1:13" s="59" customFormat="1" customHeight="1">
      <c r="A7694" s="59" t="s">
        <v>20807</v>
      </c>
      <c r="B7694" s="59" t="s">
        <v>20808</v>
      </c>
      <c r="C7694" s="59" t="s">
        <v>20809</v>
      </c>
      <c r="D7694" s="59" t="s">
        <v>18</v>
      </c>
      <c r="F7694" s="59" t="s">
        <v>10</v>
      </c>
      <c r="G7694" s="152" t="str">
        <f>VLOOKUP(D7694,sku归属!A:B,2,0)</f>
        <v>谭熹杰</v>
      </c>
    </row>
    <row r="7695" spans="1:13" s="59" customFormat="1" customHeight="1">
      <c r="A7695" s="59" t="s">
        <v>20810</v>
      </c>
      <c r="B7695" s="59" t="s">
        <v>20811</v>
      </c>
      <c r="C7695" s="59" t="s">
        <v>20812</v>
      </c>
      <c r="D7695" s="59" t="s">
        <v>18</v>
      </c>
      <c r="F7695" s="59" t="s">
        <v>10</v>
      </c>
      <c r="G7695" s="152" t="str">
        <f>VLOOKUP(D7695,sku归属!A:B,2,0)</f>
        <v>谭熹杰</v>
      </c>
    </row>
    <row r="7696" spans="1:13" s="59" customFormat="1" customHeight="1">
      <c r="A7696" s="59" t="s">
        <v>20813</v>
      </c>
      <c r="B7696" s="59" t="s">
        <v>20814</v>
      </c>
      <c r="C7696" s="59" t="s">
        <v>20815</v>
      </c>
      <c r="D7696" s="59" t="s">
        <v>18</v>
      </c>
      <c r="F7696" s="59" t="s">
        <v>10</v>
      </c>
      <c r="G7696" s="152" t="str">
        <f>VLOOKUP(D7696,sku归属!A:B,2,0)</f>
        <v>谭熹杰</v>
      </c>
    </row>
    <row r="7697" spans="1:13" s="59" customFormat="1" customHeight="1">
      <c r="A7697" s="59" t="s">
        <v>20816</v>
      </c>
      <c r="B7697" s="59" t="s">
        <v>20817</v>
      </c>
      <c r="C7697" s="59" t="s">
        <v>18407</v>
      </c>
      <c r="D7697" s="59" t="s">
        <v>18</v>
      </c>
      <c r="F7697" s="59" t="s">
        <v>10</v>
      </c>
      <c r="G7697" s="152" t="str">
        <f>VLOOKUP(D7697,sku归属!A:B,2,0)</f>
        <v>谭熹杰</v>
      </c>
    </row>
    <row r="7698" spans="1:13" s="59" customFormat="1" customHeight="1">
      <c r="A7698" s="59" t="s">
        <v>20818</v>
      </c>
      <c r="B7698" s="59" t="s">
        <v>20819</v>
      </c>
      <c r="C7698" s="59" t="s">
        <v>18367</v>
      </c>
      <c r="D7698" s="59" t="s">
        <v>18</v>
      </c>
      <c r="F7698" s="59" t="s">
        <v>10</v>
      </c>
      <c r="G7698" s="152" t="str">
        <f>VLOOKUP(D7698,sku归属!A:B,2,0)</f>
        <v>谭熹杰</v>
      </c>
    </row>
    <row r="7699" spans="1:13" s="59" customFormat="1" customHeight="1">
      <c r="A7699" s="59" t="s">
        <v>20820</v>
      </c>
      <c r="B7699" s="59" t="s">
        <v>20821</v>
      </c>
      <c r="C7699" s="59" t="s">
        <v>7704</v>
      </c>
      <c r="D7699" s="59" t="s">
        <v>18</v>
      </c>
      <c r="F7699" s="59" t="s">
        <v>10</v>
      </c>
      <c r="G7699" s="152" t="str">
        <f>VLOOKUP(D7699,sku归属!A:B,2,0)</f>
        <v>谭熹杰</v>
      </c>
    </row>
    <row r="7700" spans="1:13" s="59" customFormat="1" customHeight="1">
      <c r="A7700" s="59" t="s">
        <v>20822</v>
      </c>
      <c r="B7700" s="59" t="s">
        <v>20823</v>
      </c>
      <c r="C7700" s="59" t="s">
        <v>11494</v>
      </c>
      <c r="D7700" s="59" t="s">
        <v>18</v>
      </c>
      <c r="F7700" s="59" t="s">
        <v>10</v>
      </c>
      <c r="G7700" s="152" t="str">
        <f>VLOOKUP(D7700,sku归属!A:B,2,0)</f>
        <v>谭熹杰</v>
      </c>
    </row>
    <row r="7701" spans="1:13" s="59" customFormat="1" customHeight="1">
      <c r="A7701" s="59" t="s">
        <v>20824</v>
      </c>
      <c r="B7701" s="59" t="s">
        <v>20825</v>
      </c>
      <c r="C7701" s="59" t="s">
        <v>7692</v>
      </c>
      <c r="D7701" s="59" t="s">
        <v>18</v>
      </c>
      <c r="F7701" s="59" t="s">
        <v>10</v>
      </c>
      <c r="G7701" s="152" t="str">
        <f>VLOOKUP(D7701,sku归属!A:B,2,0)</f>
        <v>谭熹杰</v>
      </c>
    </row>
    <row r="7702" spans="1:13" s="59" customFormat="1" customHeight="1">
      <c r="A7702" s="59" t="s">
        <v>20826</v>
      </c>
      <c r="B7702" s="59" t="s">
        <v>20827</v>
      </c>
      <c r="C7702" s="59" t="s">
        <v>7927</v>
      </c>
      <c r="D7702" s="59" t="s">
        <v>18</v>
      </c>
      <c r="F7702" s="59" t="s">
        <v>10</v>
      </c>
      <c r="G7702" s="152" t="str">
        <f>VLOOKUP(D7702,sku归属!A:B,2,0)</f>
        <v>谭熹杰</v>
      </c>
    </row>
    <row r="7703" spans="1:13" s="59" customFormat="1" customHeight="1">
      <c r="A7703" s="59" t="s">
        <v>20828</v>
      </c>
      <c r="B7703" s="59" t="s">
        <v>20829</v>
      </c>
      <c r="C7703" s="59" t="s">
        <v>19224</v>
      </c>
      <c r="D7703" s="59" t="s">
        <v>18</v>
      </c>
      <c r="F7703" s="59" t="s">
        <v>10</v>
      </c>
      <c r="G7703" s="152" t="str">
        <f>VLOOKUP(D7703,sku归属!A:B,2,0)</f>
        <v>谭熹杰</v>
      </c>
    </row>
    <row r="7704" spans="1:13" s="59" customFormat="1" customHeight="1">
      <c r="A7704" s="59" t="s">
        <v>20830</v>
      </c>
      <c r="B7704" s="59" t="s">
        <v>20831</v>
      </c>
      <c r="C7704" s="59" t="s">
        <v>19221</v>
      </c>
      <c r="D7704" s="59" t="s">
        <v>18</v>
      </c>
      <c r="F7704" s="59" t="s">
        <v>10</v>
      </c>
      <c r="G7704" s="152" t="str">
        <f>VLOOKUP(D7704,sku归属!A:B,2,0)</f>
        <v>谭熹杰</v>
      </c>
    </row>
    <row r="7705" spans="1:13" s="59" customFormat="1" customHeight="1">
      <c r="A7705" s="59" t="s">
        <v>20832</v>
      </c>
      <c r="B7705" s="59" t="s">
        <v>20833</v>
      </c>
      <c r="C7705" s="59" t="s">
        <v>18388</v>
      </c>
      <c r="D7705" s="59" t="s">
        <v>18</v>
      </c>
      <c r="F7705" s="59" t="s">
        <v>10</v>
      </c>
      <c r="G7705" s="152" t="str">
        <f>VLOOKUP(D7705,sku归属!A:B,2,0)</f>
        <v>谭熹杰</v>
      </c>
    </row>
    <row r="7706" spans="1:13" s="59" customFormat="1" customHeight="1">
      <c r="A7706" s="59" t="s">
        <v>20834</v>
      </c>
      <c r="B7706" s="59" t="s">
        <v>20835</v>
      </c>
      <c r="C7706" s="59" t="s">
        <v>18385</v>
      </c>
      <c r="D7706" s="59" t="s">
        <v>18</v>
      </c>
      <c r="F7706" s="59" t="s">
        <v>10</v>
      </c>
      <c r="G7706" s="152" t="str">
        <f>VLOOKUP(D7706,sku归属!A:B,2,0)</f>
        <v>谭熹杰</v>
      </c>
    </row>
    <row r="7707" spans="1:13" s="59" customFormat="1" customHeight="1">
      <c r="A7707" s="59" t="s">
        <v>20836</v>
      </c>
      <c r="B7707" s="59" t="s">
        <v>20837</v>
      </c>
      <c r="C7707" s="59" t="s">
        <v>18468</v>
      </c>
      <c r="D7707" s="59" t="s">
        <v>18</v>
      </c>
      <c r="F7707" s="59" t="s">
        <v>10</v>
      </c>
      <c r="G7707" s="152" t="str">
        <f>VLOOKUP(D7707,sku归属!A:B,2,0)</f>
        <v>谭熹杰</v>
      </c>
    </row>
    <row r="7708" spans="1:13" s="59" customFormat="1" customHeight="1">
      <c r="A7708" s="59" t="s">
        <v>20838</v>
      </c>
      <c r="B7708" s="59" t="s">
        <v>20839</v>
      </c>
      <c r="C7708" s="59" t="s">
        <v>18465</v>
      </c>
      <c r="D7708" s="59" t="s">
        <v>18</v>
      </c>
      <c r="F7708" s="59" t="s">
        <v>10</v>
      </c>
      <c r="G7708" s="152" t="str">
        <f>VLOOKUP(D7708,sku归属!A:B,2,0)</f>
        <v>谭熹杰</v>
      </c>
    </row>
    <row r="7709" spans="1:13" s="59" customFormat="1" customHeight="1">
      <c r="A7709" s="59" t="s">
        <v>20840</v>
      </c>
      <c r="B7709" s="59" t="s">
        <v>20841</v>
      </c>
      <c r="C7709" s="59" t="s">
        <v>19233</v>
      </c>
      <c r="D7709" s="59" t="s">
        <v>18</v>
      </c>
      <c r="F7709" s="59" t="s">
        <v>10</v>
      </c>
      <c r="G7709" s="152" t="str">
        <f>VLOOKUP(D7709,sku归属!A:B,2,0)</f>
        <v>谭熹杰</v>
      </c>
    </row>
    <row r="7710" spans="1:13" s="59" customFormat="1" customHeight="1">
      <c r="A7710" s="59" t="s">
        <v>20842</v>
      </c>
      <c r="B7710" s="59" t="s">
        <v>20843</v>
      </c>
      <c r="C7710" s="59" t="s">
        <v>19236</v>
      </c>
      <c r="D7710" s="59" t="s">
        <v>18</v>
      </c>
      <c r="F7710" s="59" t="s">
        <v>10</v>
      </c>
      <c r="G7710" s="152" t="str">
        <f>VLOOKUP(D7710,sku归属!A:B,2,0)</f>
        <v>谭熹杰</v>
      </c>
    </row>
    <row r="7711" spans="1:13" s="59" customFormat="1" customHeight="1">
      <c r="A7711" s="59" t="s">
        <v>20844</v>
      </c>
      <c r="B7711" s="59" t="s">
        <v>20845</v>
      </c>
      <c r="C7711" s="59" t="s">
        <v>20846</v>
      </c>
      <c r="D7711" s="59" t="s">
        <v>18</v>
      </c>
      <c r="F7711" s="59" t="s">
        <v>10</v>
      </c>
      <c r="G7711" s="152" t="str">
        <f>VLOOKUP(D7711,sku归属!A:B,2,0)</f>
        <v>谭熹杰</v>
      </c>
    </row>
    <row r="7712" spans="1:13" s="59" customFormat="1" customHeight="1">
      <c r="A7712" s="59" t="s">
        <v>20847</v>
      </c>
      <c r="B7712" s="59" t="s">
        <v>20848</v>
      </c>
      <c r="C7712" s="59" t="s">
        <v>20849</v>
      </c>
      <c r="D7712" s="59" t="s">
        <v>18</v>
      </c>
      <c r="F7712" s="59" t="s">
        <v>10</v>
      </c>
      <c r="G7712" s="152" t="str">
        <f>VLOOKUP(D7712,sku归属!A:B,2,0)</f>
        <v>谭熹杰</v>
      </c>
    </row>
    <row r="7713" spans="1:13" s="59" customFormat="1" customHeight="1">
      <c r="A7713" s="59" t="s">
        <v>20850</v>
      </c>
      <c r="B7713" s="59" t="s">
        <v>20851</v>
      </c>
      <c r="C7713" s="59" t="s">
        <v>20852</v>
      </c>
      <c r="D7713" s="59" t="s">
        <v>18</v>
      </c>
      <c r="F7713" s="59" t="s">
        <v>10</v>
      </c>
      <c r="G7713" s="152" t="str">
        <f>VLOOKUP(D7713,sku归属!A:B,2,0)</f>
        <v>谭熹杰</v>
      </c>
    </row>
    <row r="7714" spans="1:13" s="59" customFormat="1" customHeight="1">
      <c r="A7714" s="59" t="s">
        <v>20853</v>
      </c>
      <c r="B7714" s="59" t="s">
        <v>20854</v>
      </c>
      <c r="C7714" s="59" t="s">
        <v>20855</v>
      </c>
      <c r="D7714" s="59" t="s">
        <v>18</v>
      </c>
      <c r="F7714" s="59" t="s">
        <v>10</v>
      </c>
      <c r="G7714" s="152" t="str">
        <f>VLOOKUP(D7714,sku归属!A:B,2,0)</f>
        <v>谭熹杰</v>
      </c>
    </row>
    <row r="7715" spans="1:13" s="59" customFormat="1" customHeight="1">
      <c r="A7715" s="59" t="s">
        <v>20856</v>
      </c>
      <c r="B7715" s="59" t="s">
        <v>20857</v>
      </c>
      <c r="C7715" s="59" t="s">
        <v>20858</v>
      </c>
      <c r="D7715" s="59" t="s">
        <v>18</v>
      </c>
      <c r="F7715" s="59" t="s">
        <v>10</v>
      </c>
      <c r="G7715" s="152" t="str">
        <f>VLOOKUP(D7715,sku归属!A:B,2,0)</f>
        <v>谭熹杰</v>
      </c>
    </row>
    <row r="7716" spans="1:13" s="59" customFormat="1" customHeight="1">
      <c r="A7716" s="59" t="s">
        <v>20859</v>
      </c>
      <c r="B7716" s="59" t="s">
        <v>20860</v>
      </c>
      <c r="C7716" s="59" t="s">
        <v>16353</v>
      </c>
      <c r="D7716" s="59" t="s">
        <v>18</v>
      </c>
      <c r="F7716" s="59" t="s">
        <v>10</v>
      </c>
      <c r="G7716" s="152" t="str">
        <f>VLOOKUP(D7716,sku归属!A:B,2,0)</f>
        <v>谭熹杰</v>
      </c>
    </row>
    <row r="7717" spans="1:13" s="59" customFormat="1" customHeight="1">
      <c r="A7717" s="59" t="s">
        <v>20861</v>
      </c>
      <c r="B7717" s="59" t="s">
        <v>20862</v>
      </c>
      <c r="C7717" s="59" t="s">
        <v>16362</v>
      </c>
      <c r="D7717" s="59" t="s">
        <v>18</v>
      </c>
      <c r="F7717" s="59" t="s">
        <v>10</v>
      </c>
      <c r="G7717" s="152" t="str">
        <f>VLOOKUP(D7717,sku归属!A:B,2,0)</f>
        <v>谭熹杰</v>
      </c>
    </row>
    <row r="7718" spans="1:13" s="59" customFormat="1" customHeight="1">
      <c r="A7718" s="59" t="s">
        <v>20863</v>
      </c>
      <c r="B7718" s="59" t="s">
        <v>20864</v>
      </c>
      <c r="C7718" s="59" t="s">
        <v>16356</v>
      </c>
      <c r="D7718" s="59" t="s">
        <v>18</v>
      </c>
      <c r="F7718" s="59" t="s">
        <v>10</v>
      </c>
      <c r="G7718" s="152" t="str">
        <f>VLOOKUP(D7718,sku归属!A:B,2,0)</f>
        <v>谭熹杰</v>
      </c>
    </row>
    <row r="7719" spans="1:13" s="59" customFormat="1" customHeight="1">
      <c r="A7719" s="59" t="s">
        <v>20865</v>
      </c>
      <c r="B7719" s="59" t="s">
        <v>20866</v>
      </c>
      <c r="C7719" s="59" t="s">
        <v>16359</v>
      </c>
      <c r="D7719" s="59" t="s">
        <v>18</v>
      </c>
      <c r="F7719" s="59" t="s">
        <v>10</v>
      </c>
      <c r="G7719" s="152" t="str">
        <f>VLOOKUP(D7719,sku归属!A:B,2,0)</f>
        <v>谭熹杰</v>
      </c>
    </row>
    <row r="7720" spans="1:13" s="59" customFormat="1" customHeight="1">
      <c r="A7720" s="59" t="s">
        <v>20867</v>
      </c>
      <c r="B7720" s="59" t="s">
        <v>20868</v>
      </c>
      <c r="C7720" s="59" t="s">
        <v>13199</v>
      </c>
      <c r="D7720" s="59" t="s">
        <v>18</v>
      </c>
      <c r="F7720" s="59" t="s">
        <v>10</v>
      </c>
      <c r="G7720" s="152" t="str">
        <f>VLOOKUP(D7720,sku归属!A:B,2,0)</f>
        <v>谭熹杰</v>
      </c>
    </row>
    <row r="7721" spans="1:13" s="59" customFormat="1" customHeight="1">
      <c r="A7721" s="59" t="s">
        <v>20869</v>
      </c>
      <c r="B7721" s="59" t="s">
        <v>20870</v>
      </c>
      <c r="C7721" s="59" t="s">
        <v>18549</v>
      </c>
      <c r="D7721" s="59" t="s">
        <v>18</v>
      </c>
      <c r="F7721" s="59" t="s">
        <v>10</v>
      </c>
      <c r="G7721" s="152" t="str">
        <f>VLOOKUP(D7721,sku归属!A:B,2,0)</f>
        <v>谭熹杰</v>
      </c>
    </row>
    <row r="7722" spans="1:13" s="59" customFormat="1" customHeight="1">
      <c r="A7722" s="59" t="s">
        <v>20871</v>
      </c>
      <c r="B7722" s="59" t="s">
        <v>20872</v>
      </c>
      <c r="C7722" s="59" t="s">
        <v>18552</v>
      </c>
      <c r="D7722" s="59" t="s">
        <v>18</v>
      </c>
      <c r="F7722" s="59" t="s">
        <v>10</v>
      </c>
      <c r="G7722" s="152" t="str">
        <f>VLOOKUP(D7722,sku归属!A:B,2,0)</f>
        <v>谭熹杰</v>
      </c>
    </row>
    <row r="7723" spans="1:13" s="59" customFormat="1" customHeight="1">
      <c r="A7723" s="59" t="s">
        <v>20873</v>
      </c>
      <c r="B7723" s="59" t="s">
        <v>20874</v>
      </c>
      <c r="C7723" s="59" t="s">
        <v>13196</v>
      </c>
      <c r="D7723" s="59" t="s">
        <v>18</v>
      </c>
      <c r="F7723" s="59" t="s">
        <v>10</v>
      </c>
      <c r="G7723" s="152" t="str">
        <f>VLOOKUP(D7723,sku归属!A:B,2,0)</f>
        <v>谭熹杰</v>
      </c>
    </row>
    <row r="7724" spans="1:13" s="59" customFormat="1" customHeight="1">
      <c r="A7724" s="59" t="s">
        <v>20875</v>
      </c>
      <c r="B7724" s="59" t="s">
        <v>20876</v>
      </c>
      <c r="C7724" s="59" t="s">
        <v>16449</v>
      </c>
      <c r="D7724" s="59" t="s">
        <v>18</v>
      </c>
      <c r="F7724" s="59" t="s">
        <v>10</v>
      </c>
      <c r="G7724" s="152" t="str">
        <f>VLOOKUP(D7724,sku归属!A:B,2,0)</f>
        <v>谭熹杰</v>
      </c>
    </row>
    <row r="7725" spans="1:13" s="59" customFormat="1" customHeight="1">
      <c r="A7725" s="59" t="s">
        <v>20877</v>
      </c>
      <c r="B7725" s="59" t="s">
        <v>20878</v>
      </c>
      <c r="C7725" s="59" t="s">
        <v>16135</v>
      </c>
      <c r="D7725" s="59" t="s">
        <v>18</v>
      </c>
      <c r="F7725" s="59" t="s">
        <v>10</v>
      </c>
      <c r="G7725" s="152" t="str">
        <f>VLOOKUP(D7725,sku归属!A:B,2,0)</f>
        <v>谭熹杰</v>
      </c>
    </row>
    <row r="7726" spans="1:13" s="59" customFormat="1" customHeight="1">
      <c r="A7726" s="59" t="s">
        <v>20879</v>
      </c>
      <c r="B7726" s="59" t="s">
        <v>20880</v>
      </c>
      <c r="C7726" s="59" t="s">
        <v>16452</v>
      </c>
      <c r="D7726" s="59" t="s">
        <v>18</v>
      </c>
      <c r="F7726" s="59" t="s">
        <v>10</v>
      </c>
      <c r="G7726" s="152" t="str">
        <f>VLOOKUP(D7726,sku归属!A:B,2,0)</f>
        <v>谭熹杰</v>
      </c>
    </row>
    <row r="7727" spans="1:13" s="59" customFormat="1" customHeight="1">
      <c r="A7727" s="59" t="s">
        <v>20881</v>
      </c>
      <c r="B7727" s="59" t="s">
        <v>20882</v>
      </c>
      <c r="C7727" s="59" t="s">
        <v>16455</v>
      </c>
      <c r="D7727" s="59" t="s">
        <v>18</v>
      </c>
      <c r="F7727" s="59" t="s">
        <v>10</v>
      </c>
      <c r="G7727" s="152" t="str">
        <f>VLOOKUP(D7727,sku归属!A:B,2,0)</f>
        <v>谭熹杰</v>
      </c>
    </row>
    <row r="7728" spans="1:13" s="59" customFormat="1" customHeight="1">
      <c r="A7728" s="59" t="s">
        <v>20883</v>
      </c>
      <c r="B7728" s="59" t="s">
        <v>20884</v>
      </c>
      <c r="C7728" s="59" t="s">
        <v>18325</v>
      </c>
      <c r="D7728" s="59" t="s">
        <v>18</v>
      </c>
      <c r="F7728" s="59" t="s">
        <v>10</v>
      </c>
      <c r="G7728" s="152" t="str">
        <f>VLOOKUP(D7728,sku归属!A:B,2,0)</f>
        <v>谭熹杰</v>
      </c>
    </row>
    <row r="7729" spans="1:13" s="59" customFormat="1" customHeight="1">
      <c r="A7729" s="59" t="s">
        <v>20885</v>
      </c>
      <c r="B7729" s="59" t="s">
        <v>20886</v>
      </c>
      <c r="C7729" s="59" t="s">
        <v>20887</v>
      </c>
      <c r="D7729" s="59" t="s">
        <v>18</v>
      </c>
      <c r="F7729" s="59" t="s">
        <v>10</v>
      </c>
      <c r="G7729" s="152" t="str">
        <f>VLOOKUP(D7729,sku归属!A:B,2,0)</f>
        <v>谭熹杰</v>
      </c>
    </row>
    <row r="7730" spans="1:13" s="59" customFormat="1" customHeight="1">
      <c r="A7730" s="59" t="s">
        <v>20888</v>
      </c>
      <c r="B7730" s="59" t="s">
        <v>20889</v>
      </c>
      <c r="C7730" s="59" t="s">
        <v>18334</v>
      </c>
      <c r="D7730" s="59" t="s">
        <v>18</v>
      </c>
      <c r="F7730" s="59" t="s">
        <v>10</v>
      </c>
      <c r="G7730" s="152" t="str">
        <f>VLOOKUP(D7730,sku归属!A:B,2,0)</f>
        <v>谭熹杰</v>
      </c>
    </row>
    <row r="7731" spans="1:13" s="59" customFormat="1" customHeight="1">
      <c r="A7731" s="59" t="s">
        <v>20890</v>
      </c>
      <c r="B7731" s="59" t="s">
        <v>20891</v>
      </c>
      <c r="C7731" s="59" t="s">
        <v>18328</v>
      </c>
      <c r="D7731" s="59" t="s">
        <v>18</v>
      </c>
      <c r="F7731" s="59" t="s">
        <v>10</v>
      </c>
      <c r="G7731" s="152" t="str">
        <f>VLOOKUP(D7731,sku归属!A:B,2,0)</f>
        <v>谭熹杰</v>
      </c>
    </row>
    <row r="7732" spans="1:13" s="59" customFormat="1" customHeight="1">
      <c r="A7732" s="59" t="s">
        <v>20892</v>
      </c>
      <c r="B7732" s="59" t="s">
        <v>20893</v>
      </c>
      <c r="C7732" s="59" t="s">
        <v>20894</v>
      </c>
      <c r="D7732" s="59" t="s">
        <v>18</v>
      </c>
      <c r="F7732" s="59" t="s">
        <v>10</v>
      </c>
      <c r="G7732" s="152" t="str">
        <f>VLOOKUP(D7732,sku归属!A:B,2,0)</f>
        <v>谭熹杰</v>
      </c>
    </row>
    <row r="7733" spans="1:13" s="59" customFormat="1" customHeight="1">
      <c r="A7733" s="59" t="s">
        <v>20895</v>
      </c>
      <c r="B7733" s="59" t="s">
        <v>20896</v>
      </c>
      <c r="C7733" s="59" t="s">
        <v>20897</v>
      </c>
      <c r="D7733" s="59" t="s">
        <v>18</v>
      </c>
      <c r="F7733" s="59" t="s">
        <v>10</v>
      </c>
      <c r="G7733" s="152" t="str">
        <f>VLOOKUP(D7733,sku归属!A:B,2,0)</f>
        <v>谭熹杰</v>
      </c>
    </row>
    <row r="7734" spans="1:13" s="59" customFormat="1" customHeight="1">
      <c r="A7734" s="59" t="s">
        <v>20898</v>
      </c>
      <c r="B7734" s="59" t="s">
        <v>20899</v>
      </c>
      <c r="C7734" s="59" t="s">
        <v>20900</v>
      </c>
      <c r="D7734" s="59" t="s">
        <v>18</v>
      </c>
      <c r="F7734" s="59" t="s">
        <v>10</v>
      </c>
      <c r="G7734" s="152" t="str">
        <f>VLOOKUP(D7734,sku归属!A:B,2,0)</f>
        <v>谭熹杰</v>
      </c>
    </row>
    <row r="7735" spans="1:13" s="59" customFormat="1" customHeight="1">
      <c r="A7735" s="59" t="s">
        <v>20901</v>
      </c>
      <c r="B7735" s="59" t="s">
        <v>20902</v>
      </c>
      <c r="C7735" s="59" t="s">
        <v>20903</v>
      </c>
      <c r="D7735" s="59" t="s">
        <v>18</v>
      </c>
      <c r="F7735" s="59" t="s">
        <v>10</v>
      </c>
      <c r="G7735" s="152" t="str">
        <f>VLOOKUP(D7735,sku归属!A:B,2,0)</f>
        <v>谭熹杰</v>
      </c>
    </row>
    <row r="7736" spans="1:13" s="59" customFormat="1" customHeight="1">
      <c r="A7736" s="59" t="s">
        <v>20904</v>
      </c>
      <c r="B7736" s="59" t="s">
        <v>20905</v>
      </c>
      <c r="C7736" s="59" t="s">
        <v>18032</v>
      </c>
      <c r="D7736" s="59" t="s">
        <v>18</v>
      </c>
      <c r="F7736" s="59" t="s">
        <v>10</v>
      </c>
      <c r="G7736" s="152" t="str">
        <f>VLOOKUP(D7736,sku归属!A:B,2,0)</f>
        <v>谭熹杰</v>
      </c>
    </row>
    <row r="7737" spans="1:13" s="59" customFormat="1" customHeight="1">
      <c r="A7737" s="59" t="s">
        <v>20906</v>
      </c>
      <c r="B7737" s="59" t="s">
        <v>20907</v>
      </c>
      <c r="C7737" s="59" t="s">
        <v>13094</v>
      </c>
      <c r="D7737" s="59" t="s">
        <v>18</v>
      </c>
      <c r="F7737" s="59" t="s">
        <v>10</v>
      </c>
      <c r="G7737" s="152" t="str">
        <f>VLOOKUP(D7737,sku归属!A:B,2,0)</f>
        <v>许梓渝</v>
      </c>
    </row>
    <row r="7738" spans="1:13" s="59" customFormat="1" customHeight="1">
      <c r="A7738" s="59" t="s">
        <v>20908</v>
      </c>
      <c r="B7738" s="59" t="s">
        <v>20909</v>
      </c>
      <c r="C7738" s="59" t="s">
        <v>2179</v>
      </c>
      <c r="D7738" s="59" t="s">
        <v>18</v>
      </c>
      <c r="F7738" s="59" t="s">
        <v>10</v>
      </c>
      <c r="G7738" s="152" t="str">
        <f>VLOOKUP(D7738,sku归属!A:B,2,0)</f>
        <v>许梓渝</v>
      </c>
    </row>
    <row r="7739" spans="1:13" s="59" customFormat="1" customHeight="1">
      <c r="A7739" s="59" t="s">
        <v>20910</v>
      </c>
      <c r="B7739" s="59" t="s">
        <v>20911</v>
      </c>
      <c r="C7739" s="59" t="s">
        <v>20912</v>
      </c>
      <c r="D7739" s="59" t="s">
        <v>18</v>
      </c>
      <c r="F7739" s="59" t="s">
        <v>10</v>
      </c>
      <c r="G7739" s="152" t="str">
        <f>VLOOKUP(D7739,sku归属!A:B,2,0)</f>
        <v>许梓渝</v>
      </c>
    </row>
    <row r="7740" spans="1:13" s="59" customFormat="1" customHeight="1">
      <c r="A7740" s="59" t="s">
        <v>20913</v>
      </c>
      <c r="B7740" s="59" t="s">
        <v>20914</v>
      </c>
      <c r="C7740" s="59" t="s">
        <v>20915</v>
      </c>
      <c r="D7740" s="59" t="s">
        <v>18</v>
      </c>
      <c r="F7740" s="59" t="s">
        <v>10</v>
      </c>
      <c r="G7740" s="152" t="str">
        <f>VLOOKUP(D7740,sku归属!A:B,2,0)</f>
        <v>谭熹杰</v>
      </c>
    </row>
    <row r="7741" spans="1:13" s="59" customFormat="1" customHeight="1">
      <c r="A7741" s="59" t="s">
        <v>20916</v>
      </c>
      <c r="B7741" s="59" t="s">
        <v>20917</v>
      </c>
      <c r="C7741" s="59" t="s">
        <v>18003</v>
      </c>
      <c r="D7741" s="59" t="s">
        <v>18</v>
      </c>
      <c r="F7741" s="59" t="s">
        <v>10</v>
      </c>
      <c r="G7741" s="152" t="str">
        <f>VLOOKUP(D7741,sku归属!A:B,2,0)</f>
        <v>谭熹杰</v>
      </c>
    </row>
    <row r="7742" spans="1:13" s="59" customFormat="1" customHeight="1">
      <c r="A7742" s="59" t="s">
        <v>20918</v>
      </c>
      <c r="B7742" s="59" t="s">
        <v>20919</v>
      </c>
      <c r="C7742" s="59" t="s">
        <v>20920</v>
      </c>
      <c r="D7742" s="59" t="s">
        <v>18</v>
      </c>
      <c r="F7742" s="59" t="s">
        <v>10</v>
      </c>
      <c r="G7742" s="152" t="str">
        <f>VLOOKUP(D7742,sku归属!A:B,2,0)</f>
        <v>谭熹杰</v>
      </c>
    </row>
    <row r="7743" spans="1:13" s="59" customFormat="1" customHeight="1">
      <c r="A7743" s="59" t="s">
        <v>20921</v>
      </c>
      <c r="B7743" s="59" t="s">
        <v>20922</v>
      </c>
      <c r="C7743" s="59" t="s">
        <v>18555</v>
      </c>
      <c r="D7743" s="59" t="s">
        <v>18</v>
      </c>
      <c r="F7743" s="59" t="s">
        <v>10</v>
      </c>
      <c r="G7743" s="152" t="str">
        <f>VLOOKUP(D7743,sku归属!A:B,2,0)</f>
        <v>谭熹杰</v>
      </c>
    </row>
    <row r="7744" spans="1:13" s="59" customFormat="1" customHeight="1">
      <c r="A7744" s="59" t="s">
        <v>20923</v>
      </c>
      <c r="B7744" s="59" t="s">
        <v>20924</v>
      </c>
      <c r="C7744" s="59" t="s">
        <v>18558</v>
      </c>
      <c r="D7744" s="59" t="s">
        <v>18</v>
      </c>
      <c r="F7744" s="59" t="s">
        <v>10</v>
      </c>
      <c r="G7744" s="152" t="str">
        <f>VLOOKUP(D7744,sku归属!A:B,2,0)</f>
        <v>谭熹杰</v>
      </c>
    </row>
    <row r="7745" spans="1:13" s="59" customFormat="1" customHeight="1">
      <c r="A7745" s="59" t="s">
        <v>20925</v>
      </c>
      <c r="B7745" s="59" t="s">
        <v>20926</v>
      </c>
      <c r="C7745" s="59" t="s">
        <v>10385</v>
      </c>
      <c r="D7745" s="59" t="s">
        <v>18</v>
      </c>
      <c r="F7745" s="59" t="s">
        <v>10</v>
      </c>
      <c r="G7745" s="152" t="str">
        <f>VLOOKUP(D7745,sku归属!A:B,2,0)</f>
        <v>谭熹杰</v>
      </c>
    </row>
    <row r="7746" spans="1:13" s="59" customFormat="1" customHeight="1">
      <c r="A7746" s="59" t="s">
        <v>20927</v>
      </c>
      <c r="B7746" s="59" t="s">
        <v>20928</v>
      </c>
      <c r="C7746" s="59" t="s">
        <v>20929</v>
      </c>
      <c r="D7746" s="59" t="s">
        <v>18</v>
      </c>
      <c r="F7746" s="59" t="s">
        <v>10</v>
      </c>
      <c r="G7746" s="152" t="str">
        <f>VLOOKUP(D7746,sku归属!A:B,2,0)</f>
        <v>谭熹杰</v>
      </c>
    </row>
    <row r="7747" spans="1:13" s="59" customFormat="1" customHeight="1">
      <c r="A7747" s="59" t="s">
        <v>20930</v>
      </c>
      <c r="B7747" s="59" t="s">
        <v>20931</v>
      </c>
      <c r="C7747" s="59" t="s">
        <v>2143</v>
      </c>
      <c r="D7747" s="59" t="s">
        <v>18</v>
      </c>
      <c r="F7747" s="59" t="s">
        <v>10</v>
      </c>
      <c r="G7747" s="152" t="str">
        <f>VLOOKUP(D7747,sku归属!A:B,2,0)</f>
        <v>谭熹杰</v>
      </c>
    </row>
    <row r="7748" spans="1:13" s="59" customFormat="1" customHeight="1">
      <c r="A7748" s="59" t="s">
        <v>20932</v>
      </c>
      <c r="B7748" s="59" t="s">
        <v>20933</v>
      </c>
      <c r="C7748" s="59" t="s">
        <v>20934</v>
      </c>
      <c r="D7748" s="59" t="s">
        <v>18</v>
      </c>
      <c r="F7748" s="59" t="s">
        <v>10</v>
      </c>
      <c r="G7748" s="152" t="str">
        <f>VLOOKUP(D7748,sku归属!A:B,2,0)</f>
        <v>谭熹杰</v>
      </c>
    </row>
    <row r="7749" spans="1:13" s="59" customFormat="1" customHeight="1">
      <c r="A7749" s="59" t="s">
        <v>20935</v>
      </c>
      <c r="B7749" s="59" t="s">
        <v>20936</v>
      </c>
      <c r="C7749" s="59" t="s">
        <v>20937</v>
      </c>
      <c r="D7749" s="59" t="s">
        <v>18</v>
      </c>
      <c r="F7749" s="59" t="s">
        <v>10</v>
      </c>
      <c r="G7749" s="152" t="str">
        <f>VLOOKUP(D7749,sku归属!A:B,2,0)</f>
        <v>许梓渝</v>
      </c>
    </row>
    <row r="7750" spans="1:13" s="59" customFormat="1" customHeight="1">
      <c r="A7750" s="59" t="s">
        <v>20938</v>
      </c>
      <c r="B7750" s="59" t="s">
        <v>20939</v>
      </c>
      <c r="C7750" s="59" t="s">
        <v>12073</v>
      </c>
      <c r="D7750" s="59" t="s">
        <v>19</v>
      </c>
      <c r="F7750" s="59" t="s">
        <v>10</v>
      </c>
      <c r="G7750" s="152" t="str">
        <f>VLOOKUP(D7750,sku归属!A:B,2,0)</f>
        <v>许梓渝</v>
      </c>
    </row>
    <row r="7751" spans="1:13" s="59" customFormat="1" customHeight="1">
      <c r="A7751" s="59" t="s">
        <v>20940</v>
      </c>
      <c r="B7751" s="59" t="s">
        <v>20941</v>
      </c>
      <c r="C7751" s="59" t="s">
        <v>20942</v>
      </c>
      <c r="D7751" s="59" t="s">
        <v>19</v>
      </c>
      <c r="F7751" s="59" t="s">
        <v>10</v>
      </c>
      <c r="G7751" s="152" t="str">
        <f>VLOOKUP(D7751,sku归属!A:B,2,0)</f>
        <v>许梓渝</v>
      </c>
    </row>
    <row r="7752" spans="1:13" s="59" customFormat="1" customHeight="1">
      <c r="A7752" s="59" t="s">
        <v>20943</v>
      </c>
      <c r="B7752" s="59" t="s">
        <v>20944</v>
      </c>
      <c r="C7752" s="59" t="s">
        <v>20945</v>
      </c>
      <c r="D7752" s="59" t="s">
        <v>19</v>
      </c>
      <c r="F7752" s="59" t="s">
        <v>10</v>
      </c>
      <c r="G7752" s="152" t="str">
        <f>VLOOKUP(D7752,sku归属!A:B,2,0)</f>
        <v>许梓渝</v>
      </c>
    </row>
    <row r="7753" spans="1:13" s="59" customFormat="1" customHeight="1">
      <c r="A7753" s="59" t="s">
        <v>20946</v>
      </c>
      <c r="B7753" s="59" t="s">
        <v>20947</v>
      </c>
      <c r="C7753" s="59" t="s">
        <v>20948</v>
      </c>
      <c r="D7753" s="59" t="s">
        <v>18</v>
      </c>
      <c r="F7753" s="59" t="s">
        <v>10</v>
      </c>
      <c r="G7753" s="152" t="str">
        <f>VLOOKUP(D7753,sku归属!A:B,2,0)</f>
        <v>许梓渝</v>
      </c>
    </row>
    <row r="7754" spans="1:13" s="59" customFormat="1" customHeight="1">
      <c r="A7754" s="59" t="s">
        <v>20949</v>
      </c>
      <c r="B7754" s="59" t="s">
        <v>20950</v>
      </c>
      <c r="C7754" s="59" t="s">
        <v>20951</v>
      </c>
      <c r="D7754" s="59" t="s">
        <v>18</v>
      </c>
      <c r="F7754" s="59" t="s">
        <v>10</v>
      </c>
      <c r="G7754" s="152" t="str">
        <f>VLOOKUP(D7754,sku归属!A:B,2,0)</f>
        <v>许梓渝</v>
      </c>
    </row>
    <row r="7755" spans="1:13" s="59" customFormat="1" customHeight="1">
      <c r="A7755" s="59" t="s">
        <v>20952</v>
      </c>
      <c r="B7755" s="59" t="s">
        <v>20953</v>
      </c>
      <c r="C7755" s="59" t="s">
        <v>18334</v>
      </c>
      <c r="D7755" s="59" t="s">
        <v>18</v>
      </c>
      <c r="F7755" s="59" t="s">
        <v>10</v>
      </c>
      <c r="G7755" s="152" t="str">
        <f>VLOOKUP(D7755,sku归属!A:B,2,0)</f>
        <v>许梓渝</v>
      </c>
    </row>
    <row r="7756" spans="1:13" s="59" customFormat="1" customHeight="1">
      <c r="A7756" s="59" t="s">
        <v>20954</v>
      </c>
      <c r="B7756" s="59" t="s">
        <v>20955</v>
      </c>
      <c r="C7756" s="59" t="s">
        <v>20887</v>
      </c>
      <c r="D7756" s="59" t="s">
        <v>18</v>
      </c>
      <c r="F7756" s="59" t="s">
        <v>10</v>
      </c>
      <c r="G7756" s="152" t="str">
        <f>VLOOKUP(D7756,sku归属!A:B,2,0)</f>
        <v>许梓渝</v>
      </c>
    </row>
    <row r="7757" spans="1:13" s="59" customFormat="1" customHeight="1">
      <c r="A7757" s="59" t="s">
        <v>20956</v>
      </c>
      <c r="B7757" s="59" t="s">
        <v>20957</v>
      </c>
      <c r="C7757" s="59" t="s">
        <v>18325</v>
      </c>
      <c r="D7757" s="59" t="s">
        <v>18</v>
      </c>
      <c r="F7757" s="59" t="s">
        <v>10</v>
      </c>
      <c r="G7757" s="152" t="str">
        <f>VLOOKUP(D7757,sku归属!A:B,2,0)</f>
        <v>谭熹杰</v>
      </c>
    </row>
    <row r="7758" spans="1:13" s="59" customFormat="1" customHeight="1">
      <c r="A7758" s="59" t="s">
        <v>20958</v>
      </c>
      <c r="B7758" s="59" t="s">
        <v>20959</v>
      </c>
      <c r="C7758" s="59" t="s">
        <v>18328</v>
      </c>
      <c r="D7758" s="59" t="s">
        <v>18</v>
      </c>
      <c r="F7758" s="59" t="s">
        <v>10</v>
      </c>
      <c r="G7758" s="152" t="str">
        <f>VLOOKUP(D7758,sku归属!A:B,2,0)</f>
        <v>谭熹杰</v>
      </c>
    </row>
    <row r="7759" spans="1:13" s="59" customFormat="1" customHeight="1">
      <c r="A7759" s="59" t="s">
        <v>20960</v>
      </c>
      <c r="B7759" s="59" t="s">
        <v>20961</v>
      </c>
      <c r="C7759" s="59" t="s">
        <v>15591</v>
      </c>
      <c r="D7759" s="59" t="s">
        <v>18</v>
      </c>
      <c r="F7759" s="59" t="s">
        <v>10</v>
      </c>
      <c r="G7759" s="152" t="str">
        <f>VLOOKUP(D7759,sku归属!A:B,2,0)</f>
        <v>谭熹杰</v>
      </c>
    </row>
    <row r="7760" spans="1:13" s="59" customFormat="1" customHeight="1">
      <c r="A7760" s="59" t="s">
        <v>20962</v>
      </c>
      <c r="B7760" s="59" t="s">
        <v>20963</v>
      </c>
      <c r="C7760" s="59" t="s">
        <v>15588</v>
      </c>
      <c r="D7760" s="59" t="s">
        <v>18</v>
      </c>
      <c r="F7760" s="59" t="s">
        <v>10</v>
      </c>
      <c r="G7760" s="152" t="str">
        <f>VLOOKUP(D7760,sku归属!A:B,2,0)</f>
        <v>谭熹杰</v>
      </c>
    </row>
    <row r="7761" spans="1:13" s="59" customFormat="1" customHeight="1">
      <c r="A7761" s="59" t="s">
        <v>20964</v>
      </c>
      <c r="B7761" s="59" t="s">
        <v>20965</v>
      </c>
      <c r="C7761" s="59" t="s">
        <v>15585</v>
      </c>
      <c r="D7761" s="59" t="s">
        <v>18</v>
      </c>
      <c r="F7761" s="59" t="s">
        <v>10</v>
      </c>
      <c r="G7761" s="152" t="str">
        <f>VLOOKUP(D7761,sku归属!A:B,2,0)</f>
        <v>谭熹杰</v>
      </c>
    </row>
    <row r="7762" spans="1:13" s="59" customFormat="1" customHeight="1">
      <c r="A7762" s="59" t="s">
        <v>20966</v>
      </c>
      <c r="B7762" s="59" t="s">
        <v>20967</v>
      </c>
      <c r="C7762" s="59" t="s">
        <v>20968</v>
      </c>
      <c r="D7762" s="59" t="s">
        <v>19</v>
      </c>
      <c r="F7762" s="59" t="s">
        <v>10</v>
      </c>
      <c r="G7762" s="152" t="str">
        <f>VLOOKUP(D7762,sku归属!A:B,2,0)</f>
        <v>谭熹杰</v>
      </c>
    </row>
    <row r="7763" spans="1:13" s="59" customFormat="1" customHeight="1">
      <c r="A7763" s="59" t="s">
        <v>20969</v>
      </c>
      <c r="B7763" s="59" t="s">
        <v>20970</v>
      </c>
      <c r="C7763" s="59" t="s">
        <v>15612</v>
      </c>
      <c r="D7763" s="59" t="s">
        <v>19</v>
      </c>
      <c r="F7763" s="59" t="s">
        <v>10</v>
      </c>
      <c r="G7763" s="152" t="str">
        <f>VLOOKUP(D7763,sku归属!A:B,2,0)</f>
        <v>谭熹杰</v>
      </c>
    </row>
    <row r="7764" spans="1:13" s="59" customFormat="1" customHeight="1">
      <c r="A7764" s="59" t="s">
        <v>20971</v>
      </c>
      <c r="B7764" s="59" t="s">
        <v>20972</v>
      </c>
      <c r="C7764" s="59" t="s">
        <v>1218</v>
      </c>
      <c r="D7764" s="59" t="s">
        <v>19</v>
      </c>
      <c r="F7764" s="59" t="s">
        <v>10</v>
      </c>
      <c r="G7764" s="152" t="str">
        <f>VLOOKUP(D7764,sku归属!A:B,2,0)</f>
        <v>谭熹杰</v>
      </c>
    </row>
    <row r="7765" spans="1:13" s="59" customFormat="1" customHeight="1">
      <c r="A7765" s="59" t="s">
        <v>20973</v>
      </c>
      <c r="B7765" s="59" t="s">
        <v>20974</v>
      </c>
      <c r="C7765" s="59" t="s">
        <v>15609</v>
      </c>
      <c r="D7765" s="59" t="s">
        <v>19</v>
      </c>
      <c r="F7765" s="59" t="s">
        <v>10</v>
      </c>
      <c r="G7765" s="152" t="str">
        <f>VLOOKUP(D7765,sku归属!A:B,2,0)</f>
        <v>谭熹杰</v>
      </c>
    </row>
    <row r="7766" spans="1:13" s="59" customFormat="1" customHeight="1">
      <c r="A7766" s="59" t="s">
        <v>20975</v>
      </c>
      <c r="B7766" s="59" t="s">
        <v>20976</v>
      </c>
      <c r="C7766" s="59" t="s">
        <v>1215</v>
      </c>
      <c r="D7766" s="59" t="s">
        <v>19</v>
      </c>
      <c r="F7766" s="59" t="s">
        <v>10</v>
      </c>
      <c r="G7766" s="152" t="str">
        <f>VLOOKUP(D7766,sku归属!A:B,2,0)</f>
        <v>谭熹杰</v>
      </c>
    </row>
    <row r="7767" spans="1:13" s="59" customFormat="1" customHeight="1">
      <c r="A7767" s="59" t="s">
        <v>20977</v>
      </c>
      <c r="B7767" s="59" t="s">
        <v>20978</v>
      </c>
      <c r="C7767" s="59" t="s">
        <v>1221</v>
      </c>
      <c r="D7767" s="59" t="s">
        <v>19</v>
      </c>
      <c r="F7767" s="59" t="s">
        <v>10</v>
      </c>
      <c r="G7767" s="152" t="str">
        <f>VLOOKUP(D7767,sku归属!A:B,2,0)</f>
        <v>谭熹杰</v>
      </c>
    </row>
    <row r="7768" spans="1:13" s="59" customFormat="1" customHeight="1">
      <c r="A7768" s="59" t="s">
        <v>20979</v>
      </c>
      <c r="B7768" s="59" t="s">
        <v>20980</v>
      </c>
      <c r="C7768" s="59" t="s">
        <v>20981</v>
      </c>
      <c r="D7768" s="59" t="s">
        <v>19</v>
      </c>
      <c r="F7768" s="59" t="s">
        <v>10</v>
      </c>
      <c r="G7768" s="152" t="str">
        <f>VLOOKUP(D7768,sku归属!A:B,2,0)</f>
        <v>谭熹杰</v>
      </c>
    </row>
    <row r="7769" spans="1:13" s="59" customFormat="1" customHeight="1">
      <c r="A7769" s="59" t="s">
        <v>20982</v>
      </c>
      <c r="B7769" s="59" t="s">
        <v>20983</v>
      </c>
      <c r="C7769" s="59" t="s">
        <v>1212</v>
      </c>
      <c r="D7769" s="59" t="s">
        <v>19</v>
      </c>
      <c r="F7769" s="59" t="s">
        <v>10</v>
      </c>
      <c r="G7769" s="152" t="str">
        <f>VLOOKUP(D7769,sku归属!A:B,2,0)</f>
        <v>谭熹杰</v>
      </c>
    </row>
    <row r="7770" spans="1:13" s="59" customFormat="1" customHeight="1">
      <c r="A7770" s="59" t="s">
        <v>20984</v>
      </c>
      <c r="B7770" s="59" t="s">
        <v>20985</v>
      </c>
      <c r="C7770" s="59" t="s">
        <v>15232</v>
      </c>
      <c r="D7770" s="59" t="s">
        <v>18</v>
      </c>
      <c r="F7770" s="59" t="s">
        <v>10</v>
      </c>
      <c r="G7770" s="152" t="str">
        <f>VLOOKUP(D7770,sku归属!A:B,2,0)</f>
        <v>谭熹杰</v>
      </c>
    </row>
    <row r="7771" spans="1:13" s="59" customFormat="1" customHeight="1">
      <c r="A7771" s="59" t="s">
        <v>20986</v>
      </c>
      <c r="B7771" s="59" t="s">
        <v>20987</v>
      </c>
      <c r="C7771" s="59" t="s">
        <v>15229</v>
      </c>
      <c r="D7771" s="59" t="s">
        <v>18</v>
      </c>
      <c r="F7771" s="59" t="s">
        <v>10</v>
      </c>
      <c r="G7771" s="152" t="str">
        <f>VLOOKUP(D7771,sku归属!A:B,2,0)</f>
        <v>谭熹杰</v>
      </c>
    </row>
    <row r="7772" spans="1:13" s="59" customFormat="1" customHeight="1">
      <c r="A7772" s="59" t="s">
        <v>20988</v>
      </c>
      <c r="B7772" s="59" t="s">
        <v>20989</v>
      </c>
      <c r="C7772" s="59" t="s">
        <v>15235</v>
      </c>
      <c r="D7772" s="59" t="s">
        <v>18</v>
      </c>
      <c r="F7772" s="59" t="s">
        <v>10</v>
      </c>
      <c r="G7772" s="152" t="str">
        <f>VLOOKUP(D7772,sku归属!A:B,2,0)</f>
        <v>谭熹杰</v>
      </c>
    </row>
    <row r="7773" spans="1:13" s="59" customFormat="1" customHeight="1">
      <c r="A7773" s="59" t="s">
        <v>20990</v>
      </c>
      <c r="B7773" s="59" t="s">
        <v>20991</v>
      </c>
      <c r="C7773" s="59" t="s">
        <v>18594</v>
      </c>
      <c r="D7773" s="59" t="s">
        <v>18</v>
      </c>
      <c r="F7773" s="59" t="s">
        <v>10</v>
      </c>
      <c r="G7773" s="152" t="str">
        <f>VLOOKUP(D7773,sku归属!A:B,2,0)</f>
        <v>谭熹杰</v>
      </c>
    </row>
    <row r="7774" spans="1:13" s="59" customFormat="1" customHeight="1">
      <c r="A7774" s="59" t="s">
        <v>20992</v>
      </c>
      <c r="B7774" s="59" t="s">
        <v>20993</v>
      </c>
      <c r="C7774" s="59" t="s">
        <v>18597</v>
      </c>
      <c r="D7774" s="59" t="s">
        <v>18</v>
      </c>
      <c r="F7774" s="59" t="s">
        <v>10</v>
      </c>
      <c r="G7774" s="152" t="str">
        <f>VLOOKUP(D7774,sku归属!A:B,2,0)</f>
        <v>谭熹杰</v>
      </c>
    </row>
    <row r="7775" spans="1:13" s="59" customFormat="1" customHeight="1">
      <c r="A7775" s="59" t="s">
        <v>20994</v>
      </c>
      <c r="B7775" s="59" t="s">
        <v>20995</v>
      </c>
      <c r="C7775" s="59" t="s">
        <v>18600</v>
      </c>
      <c r="D7775" s="59" t="s">
        <v>18</v>
      </c>
      <c r="F7775" s="59" t="s">
        <v>10</v>
      </c>
      <c r="G7775" s="152" t="str">
        <f>VLOOKUP(D7775,sku归属!A:B,2,0)</f>
        <v>谭熹杰</v>
      </c>
    </row>
    <row r="7776" spans="1:13" s="59" customFormat="1" customHeight="1">
      <c r="A7776" s="59" t="s">
        <v>20996</v>
      </c>
      <c r="B7776" s="59" t="s">
        <v>20997</v>
      </c>
      <c r="C7776" s="59" t="s">
        <v>18075</v>
      </c>
      <c r="D7776" s="59" t="s">
        <v>18</v>
      </c>
      <c r="F7776" s="59" t="s">
        <v>10</v>
      </c>
      <c r="G7776" s="152" t="str">
        <f>VLOOKUP(D7776,sku归属!A:B,2,0)</f>
        <v>许梓渝</v>
      </c>
    </row>
    <row r="7777" spans="1:13" s="59" customFormat="1" customHeight="1">
      <c r="A7777" s="59" t="s">
        <v>20998</v>
      </c>
      <c r="B7777" s="59" t="s">
        <v>20999</v>
      </c>
      <c r="C7777" s="59" t="s">
        <v>21000</v>
      </c>
      <c r="D7777" s="59" t="s">
        <v>18</v>
      </c>
      <c r="F7777" s="59" t="s">
        <v>10</v>
      </c>
      <c r="G7777" s="152" t="str">
        <f>VLOOKUP(D7777,sku归属!A:B,2,0)</f>
        <v>许梓渝</v>
      </c>
    </row>
    <row r="7778" spans="1:13" s="59" customFormat="1" customHeight="1">
      <c r="A7778" s="59" t="s">
        <v>21001</v>
      </c>
      <c r="B7778" s="59" t="s">
        <v>21002</v>
      </c>
      <c r="C7778" s="59" t="s">
        <v>21003</v>
      </c>
      <c r="D7778" s="59" t="s">
        <v>18</v>
      </c>
      <c r="F7778" s="59" t="s">
        <v>10</v>
      </c>
      <c r="G7778" s="152" t="str">
        <f>VLOOKUP(D7778,sku归属!A:B,2,0)</f>
        <v>谭熹杰</v>
      </c>
    </row>
    <row r="7779" spans="1:13" s="59" customFormat="1" customHeight="1">
      <c r="A7779" s="59" t="s">
        <v>21004</v>
      </c>
      <c r="B7779" s="59" t="s">
        <v>21005</v>
      </c>
      <c r="C7779" s="59" t="s">
        <v>7935</v>
      </c>
      <c r="D7779" s="59" t="s">
        <v>18</v>
      </c>
      <c r="F7779" s="59" t="s">
        <v>10</v>
      </c>
      <c r="G7779" s="152" t="str">
        <f>VLOOKUP(D7779,sku归属!A:B,2,0)</f>
        <v>谭熹杰</v>
      </c>
    </row>
    <row r="7780" spans="1:13" s="59" customFormat="1" customHeight="1">
      <c r="A7780" s="59" t="s">
        <v>21006</v>
      </c>
      <c r="B7780" s="59" t="s">
        <v>21007</v>
      </c>
      <c r="C7780" s="59" t="s">
        <v>7927</v>
      </c>
      <c r="D7780" s="59" t="s">
        <v>18</v>
      </c>
      <c r="F7780" s="59" t="s">
        <v>10</v>
      </c>
      <c r="G7780" s="152" t="str">
        <f>VLOOKUP(D7780,sku归属!A:B,2,0)</f>
        <v>谭熹杰</v>
      </c>
    </row>
    <row r="7781" spans="1:13" s="59" customFormat="1" customHeight="1">
      <c r="A7781" s="59" t="s">
        <v>21008</v>
      </c>
      <c r="B7781" s="59" t="s">
        <v>21009</v>
      </c>
      <c r="C7781" s="59" t="s">
        <v>7704</v>
      </c>
      <c r="D7781" s="59" t="s">
        <v>18</v>
      </c>
      <c r="F7781" s="59" t="s">
        <v>10</v>
      </c>
      <c r="G7781" s="152" t="str">
        <f>VLOOKUP(D7781,sku归属!A:B,2,0)</f>
        <v>谭熹杰</v>
      </c>
    </row>
    <row r="7782" spans="1:13" s="59" customFormat="1" customHeight="1">
      <c r="A7782" s="59" t="s">
        <v>21010</v>
      </c>
      <c r="B7782" s="59" t="s">
        <v>21011</v>
      </c>
      <c r="C7782" s="59" t="s">
        <v>11494</v>
      </c>
      <c r="D7782" s="59" t="s">
        <v>18</v>
      </c>
      <c r="F7782" s="59" t="s">
        <v>10</v>
      </c>
      <c r="G7782" s="152" t="str">
        <f>VLOOKUP(D7782,sku归属!A:B,2,0)</f>
        <v>谭熹杰</v>
      </c>
    </row>
    <row r="7783" spans="1:13" s="59" customFormat="1" customHeight="1">
      <c r="A7783" s="59" t="s">
        <v>21012</v>
      </c>
      <c r="B7783" s="59" t="s">
        <v>21013</v>
      </c>
      <c r="C7783" s="59" t="s">
        <v>7692</v>
      </c>
      <c r="D7783" s="59" t="s">
        <v>18</v>
      </c>
      <c r="F7783" s="59" t="s">
        <v>10</v>
      </c>
      <c r="G7783" s="152" t="str">
        <f>VLOOKUP(D7783,sku归属!A:B,2,0)</f>
        <v>谭熹杰</v>
      </c>
    </row>
    <row r="7784" spans="1:13" s="59" customFormat="1" customHeight="1">
      <c r="A7784" s="59" t="s">
        <v>21014</v>
      </c>
      <c r="B7784" s="59" t="s">
        <v>21015</v>
      </c>
      <c r="C7784" s="59" t="s">
        <v>7695</v>
      </c>
      <c r="D7784" s="59" t="s">
        <v>18</v>
      </c>
      <c r="F7784" s="59" t="s">
        <v>10</v>
      </c>
      <c r="G7784" s="152" t="str">
        <f>VLOOKUP(D7784,sku归属!A:B,2,0)</f>
        <v>谭熹杰</v>
      </c>
    </row>
    <row r="7785" spans="1:13" s="59" customFormat="1" customHeight="1">
      <c r="A7785" s="59" t="s">
        <v>21016</v>
      </c>
      <c r="B7785" s="59" t="s">
        <v>21017</v>
      </c>
      <c r="C7785" s="59" t="s">
        <v>18309</v>
      </c>
      <c r="D7785" s="59" t="s">
        <v>18</v>
      </c>
      <c r="F7785" s="59" t="s">
        <v>10</v>
      </c>
      <c r="G7785" s="152" t="str">
        <f>VLOOKUP(D7785,sku归属!A:B,2,0)</f>
        <v>谭熹杰</v>
      </c>
    </row>
    <row r="7786" spans="1:13" s="59" customFormat="1" customHeight="1">
      <c r="A7786" s="59" t="s">
        <v>21018</v>
      </c>
      <c r="B7786" s="59" t="s">
        <v>21019</v>
      </c>
      <c r="C7786" s="59" t="s">
        <v>18385</v>
      </c>
      <c r="D7786" s="59" t="s">
        <v>18</v>
      </c>
      <c r="F7786" s="59" t="s">
        <v>10</v>
      </c>
      <c r="G7786" s="152" t="str">
        <f>VLOOKUP(D7786,sku归属!A:B,2,0)</f>
        <v>谭熹杰</v>
      </c>
    </row>
    <row r="7787" spans="1:13" s="59" customFormat="1" customHeight="1">
      <c r="A7787" s="59" t="s">
        <v>21020</v>
      </c>
      <c r="B7787" s="59" t="s">
        <v>21021</v>
      </c>
      <c r="C7787" s="59" t="s">
        <v>18385</v>
      </c>
      <c r="D7787" s="59" t="s">
        <v>18</v>
      </c>
      <c r="F7787" s="59" t="s">
        <v>10</v>
      </c>
      <c r="G7787" s="152" t="str">
        <f>VLOOKUP(D7787,sku归属!A:B,2,0)</f>
        <v>谭熹杰</v>
      </c>
    </row>
    <row r="7788" spans="1:13" s="59" customFormat="1" customHeight="1">
      <c r="A7788" s="59" t="s">
        <v>21022</v>
      </c>
      <c r="B7788" s="59" t="s">
        <v>21023</v>
      </c>
      <c r="C7788" s="59" t="s">
        <v>18385</v>
      </c>
      <c r="D7788" s="59" t="s">
        <v>18</v>
      </c>
      <c r="F7788" s="59" t="s">
        <v>10</v>
      </c>
      <c r="G7788" s="152" t="str">
        <f>VLOOKUP(D7788,sku归属!A:B,2,0)</f>
        <v>谭熹杰</v>
      </c>
    </row>
    <row r="7789" spans="1:13" s="59" customFormat="1" customHeight="1">
      <c r="A7789" s="59" t="s">
        <v>21024</v>
      </c>
      <c r="B7789" s="59" t="s">
        <v>21025</v>
      </c>
      <c r="C7789" s="59" t="s">
        <v>21026</v>
      </c>
      <c r="D7789" s="59" t="s">
        <v>19</v>
      </c>
      <c r="F7789" s="59" t="s">
        <v>10</v>
      </c>
      <c r="G7789" s="152" t="str">
        <f>VLOOKUP(D7789,sku归属!A:B,2,0)</f>
        <v>谭熹杰</v>
      </c>
    </row>
    <row r="7790" spans="1:13" s="59" customFormat="1" customHeight="1">
      <c r="A7790" s="59" t="s">
        <v>21027</v>
      </c>
      <c r="B7790" s="59" t="s">
        <v>21028</v>
      </c>
      <c r="C7790" s="59" t="s">
        <v>21029</v>
      </c>
      <c r="D7790" s="59" t="s">
        <v>19</v>
      </c>
      <c r="F7790" s="59" t="s">
        <v>10</v>
      </c>
      <c r="G7790" s="152" t="str">
        <f>VLOOKUP(D7790,sku归属!A:B,2,0)</f>
        <v>谭熹杰</v>
      </c>
    </row>
    <row r="7791" spans="1:13" s="59" customFormat="1" customHeight="1">
      <c r="A7791" s="59" t="s">
        <v>20727</v>
      </c>
      <c r="B7791" s="59" t="s">
        <v>21030</v>
      </c>
      <c r="C7791" s="59" t="s">
        <v>18108</v>
      </c>
      <c r="D7791" s="59" t="s">
        <v>18</v>
      </c>
      <c r="F7791" s="59" t="s">
        <v>10</v>
      </c>
      <c r="G7791" s="152" t="str">
        <f>VLOOKUP(D7791,sku归属!A:B,2,0)</f>
        <v>谭熹杰</v>
      </c>
    </row>
    <row r="7792" spans="1:13" s="59" customFormat="1" customHeight="1">
      <c r="A7792" s="59" t="s">
        <v>20729</v>
      </c>
      <c r="B7792" s="59" t="s">
        <v>21031</v>
      </c>
      <c r="C7792" s="59" t="s">
        <v>18111</v>
      </c>
      <c r="D7792" s="59" t="s">
        <v>18</v>
      </c>
      <c r="F7792" s="59" t="s">
        <v>10</v>
      </c>
      <c r="G7792" s="152" t="str">
        <f>VLOOKUP(D7792,sku归属!A:B,2,0)</f>
        <v>谭熹杰</v>
      </c>
    </row>
    <row r="7793" spans="1:13" s="59" customFormat="1" customHeight="1">
      <c r="A7793" s="59" t="s">
        <v>21032</v>
      </c>
      <c r="B7793" s="59" t="s">
        <v>21033</v>
      </c>
      <c r="C7793" s="59" t="s">
        <v>18646</v>
      </c>
      <c r="D7793" s="59" t="s">
        <v>18</v>
      </c>
      <c r="F7793" s="59" t="s">
        <v>10</v>
      </c>
      <c r="G7793" s="152" t="str">
        <f>VLOOKUP(D7793,sku归属!A:B,2,0)</f>
        <v>谭熹杰</v>
      </c>
    </row>
    <row r="7794" spans="1:13" s="59" customFormat="1" customHeight="1">
      <c r="A7794" s="59" t="s">
        <v>21034</v>
      </c>
      <c r="B7794" s="59" t="s">
        <v>21035</v>
      </c>
      <c r="C7794" s="59" t="s">
        <v>18643</v>
      </c>
      <c r="D7794" s="59" t="s">
        <v>18</v>
      </c>
      <c r="F7794" s="59" t="s">
        <v>10</v>
      </c>
      <c r="G7794" s="152" t="str">
        <f>VLOOKUP(D7794,sku归属!A:B,2,0)</f>
        <v>谭熹杰</v>
      </c>
    </row>
    <row r="7795" spans="1:13" s="59" customFormat="1" customHeight="1">
      <c r="A7795" s="59" t="s">
        <v>21036</v>
      </c>
      <c r="B7795" s="59" t="s">
        <v>21037</v>
      </c>
      <c r="C7795" s="59" t="s">
        <v>18752</v>
      </c>
      <c r="D7795" s="59" t="s">
        <v>18</v>
      </c>
      <c r="F7795" s="59" t="s">
        <v>10</v>
      </c>
      <c r="G7795" s="152" t="str">
        <f>VLOOKUP(D7795,sku归属!A:B,2,0)</f>
        <v>谭熹杰</v>
      </c>
    </row>
    <row r="7796" spans="1:13" s="59" customFormat="1" customHeight="1">
      <c r="A7796" s="59" t="s">
        <v>21038</v>
      </c>
      <c r="B7796" s="59" t="s">
        <v>21039</v>
      </c>
      <c r="C7796" s="59" t="s">
        <v>18746</v>
      </c>
      <c r="D7796" s="59" t="s">
        <v>18</v>
      </c>
      <c r="F7796" s="59" t="s">
        <v>10</v>
      </c>
      <c r="G7796" s="152" t="str">
        <f>VLOOKUP(D7796,sku归属!A:B,2,0)</f>
        <v>谭熹杰</v>
      </c>
    </row>
    <row r="7797" spans="1:13" s="59" customFormat="1" customHeight="1">
      <c r="A7797" s="59" t="s">
        <v>21040</v>
      </c>
      <c r="B7797" s="59" t="s">
        <v>21041</v>
      </c>
      <c r="C7797" s="59" t="s">
        <v>18749</v>
      </c>
      <c r="D7797" s="59" t="s">
        <v>18</v>
      </c>
      <c r="F7797" s="59" t="s">
        <v>10</v>
      </c>
      <c r="G7797" s="152" t="str">
        <f>VLOOKUP(D7797,sku归属!A:B,2,0)</f>
        <v>谭熹杰</v>
      </c>
    </row>
    <row r="7798" spans="1:13" s="59" customFormat="1" customHeight="1">
      <c r="A7798" s="59" t="s">
        <v>21042</v>
      </c>
      <c r="B7798" s="59" t="s">
        <v>21043</v>
      </c>
      <c r="C7798" s="59" t="s">
        <v>18755</v>
      </c>
      <c r="D7798" s="59" t="s">
        <v>18</v>
      </c>
      <c r="F7798" s="59" t="s">
        <v>10</v>
      </c>
      <c r="G7798" s="152" t="str">
        <f>VLOOKUP(D7798,sku归属!A:B,2,0)</f>
        <v>谭熹杰</v>
      </c>
    </row>
    <row r="7799" spans="1:13" s="59" customFormat="1" customHeight="1">
      <c r="A7799" s="59" t="s">
        <v>21044</v>
      </c>
      <c r="B7799" s="59" t="s">
        <v>21045</v>
      </c>
      <c r="C7799" s="59" t="s">
        <v>12635</v>
      </c>
      <c r="D7799" s="59" t="s">
        <v>18</v>
      </c>
      <c r="F7799" s="59" t="s">
        <v>10</v>
      </c>
      <c r="G7799" s="152" t="str">
        <f>VLOOKUP(D7799,sku归属!A:B,2,0)</f>
        <v>谭熹杰</v>
      </c>
    </row>
    <row r="7800" spans="1:13" s="59" customFormat="1" customHeight="1">
      <c r="A7800" s="59" t="s">
        <v>21046</v>
      </c>
      <c r="B7800" s="59" t="s">
        <v>21047</v>
      </c>
      <c r="C7800" s="59" t="s">
        <v>12630</v>
      </c>
      <c r="D7800" s="59" t="s">
        <v>18</v>
      </c>
      <c r="F7800" s="59" t="s">
        <v>10</v>
      </c>
      <c r="G7800" s="152" t="str">
        <f>VLOOKUP(D7800,sku归属!A:B,2,0)</f>
        <v>谭熹杰</v>
      </c>
    </row>
    <row r="7801" spans="1:13" s="59" customFormat="1" customHeight="1">
      <c r="A7801" s="59" t="s">
        <v>21048</v>
      </c>
      <c r="B7801" s="59" t="s">
        <v>21049</v>
      </c>
      <c r="C7801" s="59" t="s">
        <v>18099</v>
      </c>
      <c r="D7801" s="59" t="s">
        <v>18</v>
      </c>
      <c r="F7801" s="59" t="s">
        <v>10</v>
      </c>
      <c r="G7801" s="152" t="str">
        <f>VLOOKUP(D7801,sku归属!A:B,2,0)</f>
        <v>许梓渝</v>
      </c>
    </row>
    <row r="7802" spans="1:13" s="59" customFormat="1" customHeight="1">
      <c r="A7802" s="59" t="s">
        <v>21050</v>
      </c>
      <c r="B7802" s="59" t="s">
        <v>21051</v>
      </c>
      <c r="C7802" s="59" t="s">
        <v>12638</v>
      </c>
      <c r="D7802" s="59" t="s">
        <v>18</v>
      </c>
      <c r="F7802" s="59" t="s">
        <v>10</v>
      </c>
      <c r="G7802" s="152" t="str">
        <f>VLOOKUP(D7802,sku归属!A:B,2,0)</f>
        <v>许梓渝</v>
      </c>
    </row>
    <row r="7803" spans="1:13" s="59" customFormat="1" customHeight="1">
      <c r="A7803" s="59" t="s">
        <v>21052</v>
      </c>
      <c r="B7803" s="59" t="s">
        <v>21053</v>
      </c>
      <c r="C7803" s="59" t="s">
        <v>21054</v>
      </c>
      <c r="D7803" s="59" t="s">
        <v>18</v>
      </c>
      <c r="F7803" s="59" t="s">
        <v>10</v>
      </c>
      <c r="G7803" s="152" t="str">
        <f>VLOOKUP(D7803,sku归属!A:B,2,0)</f>
        <v>许梓渝</v>
      </c>
    </row>
    <row r="7804" spans="1:13" s="59" customFormat="1" customHeight="1">
      <c r="A7804" s="59" t="s">
        <v>21055</v>
      </c>
      <c r="B7804" s="59" t="s">
        <v>21056</v>
      </c>
      <c r="C7804" s="59" t="s">
        <v>21057</v>
      </c>
      <c r="D7804" s="59" t="s">
        <v>18</v>
      </c>
      <c r="F7804" s="59" t="s">
        <v>10</v>
      </c>
      <c r="G7804" s="152" t="str">
        <f>VLOOKUP(D7804,sku归属!A:B,2,0)</f>
        <v>许梓渝</v>
      </c>
    </row>
    <row r="7805" spans="1:13" s="59" customFormat="1" customHeight="1">
      <c r="A7805" s="59" t="s">
        <v>21058</v>
      </c>
      <c r="B7805" s="59" t="s">
        <v>21059</v>
      </c>
      <c r="C7805" s="59" t="s">
        <v>21060</v>
      </c>
      <c r="D7805" s="59" t="s">
        <v>18</v>
      </c>
      <c r="F7805" s="59" t="s">
        <v>10</v>
      </c>
      <c r="G7805" s="152" t="str">
        <f>VLOOKUP(D7805,sku归属!A:B,2,0)</f>
        <v>许梓渝</v>
      </c>
    </row>
    <row r="7806" spans="1:13" s="59" customFormat="1" customHeight="1">
      <c r="A7806" s="59" t="s">
        <v>21061</v>
      </c>
      <c r="B7806" s="59" t="s">
        <v>21062</v>
      </c>
      <c r="C7806" s="59" t="s">
        <v>21063</v>
      </c>
      <c r="D7806" s="59" t="s">
        <v>18</v>
      </c>
      <c r="F7806" s="59" t="s">
        <v>10</v>
      </c>
      <c r="G7806" s="152" t="str">
        <f>VLOOKUP(D7806,sku归属!A:B,2,0)</f>
        <v>许梓渝</v>
      </c>
    </row>
    <row r="7807" spans="1:13" s="59" customFormat="1" customHeight="1">
      <c r="A7807" s="59" t="s">
        <v>21064</v>
      </c>
      <c r="B7807" s="59" t="s">
        <v>21065</v>
      </c>
      <c r="C7807" s="59" t="s">
        <v>18713</v>
      </c>
      <c r="D7807" s="59" t="s">
        <v>18</v>
      </c>
      <c r="F7807" s="59" t="s">
        <v>10</v>
      </c>
      <c r="G7807" s="152" t="str">
        <f>VLOOKUP(D7807,sku归属!A:B,2,0)</f>
        <v>许梓渝</v>
      </c>
    </row>
    <row r="7808" spans="1:13" s="59" customFormat="1" customHeight="1">
      <c r="A7808" s="59" t="s">
        <v>21066</v>
      </c>
      <c r="B7808" s="59" t="s">
        <v>21067</v>
      </c>
      <c r="C7808" s="59" t="s">
        <v>18716</v>
      </c>
      <c r="D7808" s="59" t="s">
        <v>18</v>
      </c>
      <c r="F7808" s="59" t="s">
        <v>10</v>
      </c>
      <c r="G7808" s="152" t="str">
        <f>VLOOKUP(D7808,sku归属!A:B,2,0)</f>
        <v>谭熹杰</v>
      </c>
    </row>
    <row r="7809" spans="1:13" s="59" customFormat="1" customHeight="1">
      <c r="A7809" s="59" t="s">
        <v>21068</v>
      </c>
      <c r="B7809" s="59" t="s">
        <v>21069</v>
      </c>
      <c r="C7809" s="59" t="s">
        <v>18710</v>
      </c>
      <c r="D7809" s="59" t="s">
        <v>18</v>
      </c>
      <c r="F7809" s="59" t="s">
        <v>10</v>
      </c>
      <c r="G7809" s="152" t="str">
        <f>VLOOKUP(D7809,sku归属!A:B,2,0)</f>
        <v>谭熹杰</v>
      </c>
    </row>
    <row r="7810" spans="1:13" s="59" customFormat="1" customHeight="1">
      <c r="A7810" s="59" t="s">
        <v>21070</v>
      </c>
      <c r="B7810" s="59" t="s">
        <v>21071</v>
      </c>
      <c r="C7810" s="59" t="s">
        <v>12521</v>
      </c>
      <c r="D7810" s="59" t="s">
        <v>18</v>
      </c>
      <c r="F7810" s="59" t="s">
        <v>10</v>
      </c>
      <c r="G7810" s="152" t="str">
        <f>VLOOKUP(D7810,sku归属!A:B,2,0)</f>
        <v>谭熹杰</v>
      </c>
    </row>
    <row r="7811" spans="1:13" s="59" customFormat="1" customHeight="1">
      <c r="A7811" s="59" t="s">
        <v>21072</v>
      </c>
      <c r="B7811" s="59" t="s">
        <v>21073</v>
      </c>
      <c r="C7811" s="59" t="s">
        <v>12515</v>
      </c>
      <c r="D7811" s="59" t="s">
        <v>18</v>
      </c>
      <c r="F7811" s="59" t="s">
        <v>10</v>
      </c>
      <c r="G7811" s="152" t="str">
        <f>VLOOKUP(D7811,sku归属!A:B,2,0)</f>
        <v>谭熹杰</v>
      </c>
    </row>
    <row r="7812" spans="1:13" s="59" customFormat="1" customHeight="1">
      <c r="A7812" s="59" t="s">
        <v>21074</v>
      </c>
      <c r="B7812" s="59" t="s">
        <v>21075</v>
      </c>
      <c r="C7812" s="59" t="s">
        <v>12518</v>
      </c>
      <c r="D7812" s="59" t="s">
        <v>18</v>
      </c>
      <c r="F7812" s="59" t="s">
        <v>10</v>
      </c>
      <c r="G7812" s="152" t="str">
        <f>VLOOKUP(D7812,sku归属!A:B,2,0)</f>
        <v>谭熹杰</v>
      </c>
    </row>
    <row r="7813" spans="1:13" s="59" customFormat="1" customHeight="1">
      <c r="A7813" s="59" t="s">
        <v>21076</v>
      </c>
      <c r="B7813" s="59" t="s">
        <v>21077</v>
      </c>
      <c r="C7813" s="59" t="s">
        <v>19032</v>
      </c>
      <c r="D7813" s="59" t="s">
        <v>18</v>
      </c>
      <c r="F7813" s="59" t="s">
        <v>10</v>
      </c>
      <c r="G7813" s="152" t="str">
        <f>VLOOKUP(D7813,sku归属!A:B,2,0)</f>
        <v>谭熹杰</v>
      </c>
    </row>
    <row r="7814" spans="1:13" s="59" customFormat="1" customHeight="1">
      <c r="A7814" s="59" t="s">
        <v>21078</v>
      </c>
      <c r="B7814" s="59" t="s">
        <v>21079</v>
      </c>
      <c r="C7814" s="59" t="s">
        <v>3772</v>
      </c>
      <c r="D7814" s="59" t="s">
        <v>19</v>
      </c>
      <c r="F7814" s="59" t="s">
        <v>10</v>
      </c>
      <c r="G7814" s="152" t="str">
        <f>VLOOKUP(D7814,sku归属!A:B,2,0)</f>
        <v>许梓渝</v>
      </c>
    </row>
    <row r="7815" spans="1:13" s="59" customFormat="1" customHeight="1">
      <c r="A7815" s="59" t="s">
        <v>21080</v>
      </c>
      <c r="B7815" s="59" t="s">
        <v>21081</v>
      </c>
      <c r="C7815" s="59" t="s">
        <v>7895</v>
      </c>
      <c r="D7815" s="59" t="s">
        <v>19</v>
      </c>
      <c r="F7815" s="59" t="s">
        <v>10</v>
      </c>
      <c r="G7815" s="152" t="str">
        <f>VLOOKUP(D7815,sku归属!A:B,2,0)</f>
        <v>许梓渝</v>
      </c>
    </row>
    <row r="7816" spans="1:13" s="59" customFormat="1" customHeight="1">
      <c r="A7816" s="59" t="s">
        <v>21082</v>
      </c>
      <c r="B7816" s="59" t="s">
        <v>21083</v>
      </c>
      <c r="C7816" s="59" t="s">
        <v>7901</v>
      </c>
      <c r="D7816" s="59" t="s">
        <v>19</v>
      </c>
      <c r="F7816" s="59" t="s">
        <v>10</v>
      </c>
      <c r="G7816" s="152" t="str">
        <f>VLOOKUP(D7816,sku归属!A:B,2,0)</f>
        <v>谭熹杰</v>
      </c>
    </row>
    <row r="7817" spans="1:13" s="59" customFormat="1" customHeight="1">
      <c r="A7817" s="59" t="s">
        <v>21084</v>
      </c>
      <c r="B7817" s="59" t="s">
        <v>21085</v>
      </c>
      <c r="C7817" s="59" t="s">
        <v>3778</v>
      </c>
      <c r="D7817" s="59" t="s">
        <v>19</v>
      </c>
      <c r="F7817" s="59" t="s">
        <v>10</v>
      </c>
      <c r="G7817" s="152" t="str">
        <f>VLOOKUP(D7817,sku归属!A:B,2,0)</f>
        <v>谭熹杰</v>
      </c>
    </row>
    <row r="7818" spans="1:13" s="59" customFormat="1" customHeight="1">
      <c r="A7818" s="59" t="s">
        <v>21086</v>
      </c>
      <c r="B7818" s="59" t="s">
        <v>21087</v>
      </c>
      <c r="C7818" s="59" t="s">
        <v>3781</v>
      </c>
      <c r="D7818" s="59" t="s">
        <v>19</v>
      </c>
      <c r="F7818" s="59" t="s">
        <v>10</v>
      </c>
      <c r="G7818" s="152" t="str">
        <f>VLOOKUP(D7818,sku归属!A:B,2,0)</f>
        <v>谭熹杰</v>
      </c>
    </row>
    <row r="7819" spans="1:13" s="59" customFormat="1" customHeight="1">
      <c r="A7819" s="59" t="s">
        <v>21088</v>
      </c>
      <c r="B7819" s="59" t="s">
        <v>21089</v>
      </c>
      <c r="C7819" s="59" t="s">
        <v>7904</v>
      </c>
      <c r="D7819" s="59" t="s">
        <v>19</v>
      </c>
      <c r="F7819" s="59" t="s">
        <v>10</v>
      </c>
      <c r="G7819" s="152" t="str">
        <f>VLOOKUP(D7819,sku归属!A:B,2,0)</f>
        <v>谭熹杰</v>
      </c>
    </row>
    <row r="7820" spans="1:13" s="59" customFormat="1" customHeight="1">
      <c r="A7820" s="59" t="s">
        <v>21090</v>
      </c>
      <c r="B7820" s="59" t="s">
        <v>21091</v>
      </c>
      <c r="C7820" s="59" t="s">
        <v>7898</v>
      </c>
      <c r="D7820" s="59" t="s">
        <v>19</v>
      </c>
      <c r="F7820" s="59" t="s">
        <v>10</v>
      </c>
      <c r="G7820" s="152" t="str">
        <f>VLOOKUP(D7820,sku归属!A:B,2,0)</f>
        <v>谭熹杰</v>
      </c>
    </row>
    <row r="7821" spans="1:13" s="59" customFormat="1" customHeight="1">
      <c r="A7821" s="59" t="s">
        <v>21092</v>
      </c>
      <c r="B7821" s="59" t="s">
        <v>21093</v>
      </c>
      <c r="C7821" s="59" t="s">
        <v>17959</v>
      </c>
      <c r="D7821" s="59" t="s">
        <v>18</v>
      </c>
      <c r="F7821" s="59" t="s">
        <v>10</v>
      </c>
      <c r="G7821" s="152" t="str">
        <f>VLOOKUP(D7821,sku归属!A:B,2,0)</f>
        <v>谭熹杰</v>
      </c>
    </row>
    <row r="7822" spans="1:13" s="59" customFormat="1" customHeight="1">
      <c r="A7822" s="59" t="s">
        <v>21094</v>
      </c>
      <c r="B7822" s="59" t="s">
        <v>21095</v>
      </c>
      <c r="C7822" s="59" t="s">
        <v>15624</v>
      </c>
      <c r="D7822" s="59" t="s">
        <v>18</v>
      </c>
      <c r="F7822" s="59" t="s">
        <v>10</v>
      </c>
      <c r="G7822" s="152" t="str">
        <f>VLOOKUP(D7822,sku归属!A:B,2,0)</f>
        <v>谭熹杰</v>
      </c>
    </row>
    <row r="7823" spans="1:13" s="59" customFormat="1" customHeight="1">
      <c r="A7823" s="59" t="s">
        <v>21096</v>
      </c>
      <c r="B7823" s="59" t="s">
        <v>21097</v>
      </c>
      <c r="C7823" s="59" t="s">
        <v>17962</v>
      </c>
      <c r="D7823" s="59" t="s">
        <v>18</v>
      </c>
      <c r="F7823" s="59" t="s">
        <v>10</v>
      </c>
      <c r="G7823" s="152" t="str">
        <f>VLOOKUP(D7823,sku归属!A:B,2,0)</f>
        <v>谭熹杰</v>
      </c>
    </row>
    <row r="7824" spans="1:13" s="59" customFormat="1" customHeight="1">
      <c r="A7824" s="59" t="s">
        <v>21098</v>
      </c>
      <c r="B7824" s="59" t="s">
        <v>21099</v>
      </c>
      <c r="C7824" s="59" t="s">
        <v>7940</v>
      </c>
      <c r="D7824" s="59" t="s">
        <v>18</v>
      </c>
      <c r="F7824" s="59" t="s">
        <v>10</v>
      </c>
      <c r="G7824" s="152" t="str">
        <f>VLOOKUP(D7824,sku归属!A:B,2,0)</f>
        <v>谭熹杰</v>
      </c>
    </row>
    <row r="7825" spans="1:13" s="59" customFormat="1" customHeight="1">
      <c r="A7825" s="59" t="s">
        <v>21100</v>
      </c>
      <c r="B7825" s="59" t="s">
        <v>21101</v>
      </c>
      <c r="C7825" s="59" t="s">
        <v>3395</v>
      </c>
      <c r="D7825" s="59" t="s">
        <v>18</v>
      </c>
      <c r="F7825" s="59" t="s">
        <v>10</v>
      </c>
      <c r="G7825" s="152" t="str">
        <f>VLOOKUP(D7825,sku归属!A:B,2,0)</f>
        <v>谭熹杰</v>
      </c>
    </row>
    <row r="7826" spans="1:13" s="59" customFormat="1" customHeight="1">
      <c r="A7826" s="59" t="s">
        <v>21102</v>
      </c>
      <c r="B7826" s="59" t="s">
        <v>21103</v>
      </c>
      <c r="C7826" s="59" t="s">
        <v>3392</v>
      </c>
      <c r="D7826" s="59" t="s">
        <v>18</v>
      </c>
      <c r="F7826" s="59" t="s">
        <v>10</v>
      </c>
      <c r="G7826" s="152" t="str">
        <f>VLOOKUP(D7826,sku归属!A:B,2,0)</f>
        <v>谭熹杰</v>
      </c>
    </row>
    <row r="7827" spans="1:13" s="59" customFormat="1" customHeight="1">
      <c r="A7827" s="59" t="s">
        <v>21104</v>
      </c>
      <c r="B7827" s="59" t="s">
        <v>21105</v>
      </c>
      <c r="C7827" s="59" t="s">
        <v>15630</v>
      </c>
      <c r="D7827" s="59" t="s">
        <v>19</v>
      </c>
      <c r="F7827" s="59" t="s">
        <v>10</v>
      </c>
      <c r="G7827" s="152" t="str">
        <f>VLOOKUP(D7827,sku归属!A:B,2,0)</f>
        <v>谭熹杰</v>
      </c>
    </row>
    <row r="7828" spans="1:13" s="59" customFormat="1" customHeight="1">
      <c r="A7828" s="59" t="s">
        <v>21106</v>
      </c>
      <c r="B7828" s="59" t="s">
        <v>21107</v>
      </c>
      <c r="C7828" s="59" t="s">
        <v>15627</v>
      </c>
      <c r="D7828" s="59" t="s">
        <v>19</v>
      </c>
      <c r="F7828" s="59" t="s">
        <v>10</v>
      </c>
      <c r="G7828" s="152" t="str">
        <f>VLOOKUP(D7828,sku归属!A:B,2,0)</f>
        <v>谭熹杰</v>
      </c>
    </row>
    <row r="7829" spans="1:13" s="59" customFormat="1" customHeight="1">
      <c r="A7829" s="59" t="s">
        <v>21108</v>
      </c>
      <c r="B7829" s="59" t="s">
        <v>21109</v>
      </c>
      <c r="C7829" s="59" t="s">
        <v>3232</v>
      </c>
      <c r="D7829" s="59" t="s">
        <v>18</v>
      </c>
      <c r="F7829" s="59" t="s">
        <v>10</v>
      </c>
      <c r="G7829" s="152" t="str">
        <f>VLOOKUP(D7829,sku归属!A:B,2,0)</f>
        <v>谭熹杰</v>
      </c>
    </row>
    <row r="7830" spans="1:13" s="59" customFormat="1" customHeight="1">
      <c r="A7830" s="59" t="s">
        <v>21110</v>
      </c>
      <c r="B7830" s="59" t="s">
        <v>21111</v>
      </c>
      <c r="C7830" s="59" t="s">
        <v>9091</v>
      </c>
      <c r="D7830" s="59" t="s">
        <v>18</v>
      </c>
      <c r="F7830" s="59" t="s">
        <v>10</v>
      </c>
      <c r="G7830" s="152" t="str">
        <f>VLOOKUP(D7830,sku归属!A:B,2,0)</f>
        <v>谭熹杰</v>
      </c>
    </row>
    <row r="7831" spans="1:13" s="59" customFormat="1" customHeight="1">
      <c r="A7831" s="59" t="s">
        <v>21112</v>
      </c>
      <c r="B7831" s="59" t="s">
        <v>21113</v>
      </c>
      <c r="C7831" s="59" t="s">
        <v>9088</v>
      </c>
      <c r="D7831" s="59" t="s">
        <v>18</v>
      </c>
      <c r="F7831" s="59" t="s">
        <v>10</v>
      </c>
      <c r="G7831" s="152" t="str">
        <f>VLOOKUP(D7831,sku归属!A:B,2,0)</f>
        <v>谭熹杰</v>
      </c>
    </row>
    <row r="7832" spans="1:13" s="59" customFormat="1" customHeight="1">
      <c r="A7832" s="59" t="s">
        <v>21114</v>
      </c>
      <c r="B7832" s="59" t="s">
        <v>21115</v>
      </c>
      <c r="C7832" s="59" t="s">
        <v>3229</v>
      </c>
      <c r="D7832" s="59" t="s">
        <v>18</v>
      </c>
      <c r="F7832" s="59" t="s">
        <v>10</v>
      </c>
      <c r="G7832" s="152" t="str">
        <f>VLOOKUP(D7832,sku归属!A:B,2,0)</f>
        <v>谭熹杰</v>
      </c>
    </row>
    <row r="7833" spans="1:13" s="59" customFormat="1" customHeight="1">
      <c r="A7833" s="59" t="s">
        <v>21116</v>
      </c>
      <c r="B7833" s="59" t="s">
        <v>21117</v>
      </c>
      <c r="C7833" s="59" t="s">
        <v>8460</v>
      </c>
      <c r="D7833" s="59" t="s">
        <v>18</v>
      </c>
      <c r="F7833" s="59" t="s">
        <v>10</v>
      </c>
      <c r="G7833" s="152" t="str">
        <f>VLOOKUP(D7833,sku归属!A:B,2,0)</f>
        <v>谭熹杰</v>
      </c>
    </row>
    <row r="7834" spans="1:13" s="59" customFormat="1" customHeight="1">
      <c r="A7834" s="59" t="s">
        <v>21118</v>
      </c>
      <c r="B7834" s="59" t="s">
        <v>21119</v>
      </c>
      <c r="C7834" s="59" t="s">
        <v>8457</v>
      </c>
      <c r="D7834" s="59" t="s">
        <v>18</v>
      </c>
      <c r="F7834" s="59" t="s">
        <v>10</v>
      </c>
      <c r="G7834" s="152" t="str">
        <f>VLOOKUP(D7834,sku归属!A:B,2,0)</f>
        <v>许梓渝</v>
      </c>
    </row>
    <row r="7835" spans="1:13" s="59" customFormat="1" customHeight="1">
      <c r="A7835" s="59" t="s">
        <v>21120</v>
      </c>
      <c r="B7835" s="59" t="s">
        <v>21121</v>
      </c>
      <c r="C7835" s="59" t="s">
        <v>21122</v>
      </c>
      <c r="D7835" s="59" t="s">
        <v>18</v>
      </c>
      <c r="F7835" s="59" t="s">
        <v>10</v>
      </c>
      <c r="G7835" s="152" t="str">
        <f>VLOOKUP(D7835,sku归属!A:B,2,0)</f>
        <v>许梓渝</v>
      </c>
    </row>
    <row r="7836" spans="1:13" s="59" customFormat="1" customHeight="1">
      <c r="A7836" s="59" t="s">
        <v>21123</v>
      </c>
      <c r="B7836" s="59" t="s">
        <v>21124</v>
      </c>
      <c r="C7836" s="59" t="s">
        <v>21125</v>
      </c>
      <c r="D7836" s="59" t="s">
        <v>18</v>
      </c>
      <c r="F7836" s="59" t="s">
        <v>10</v>
      </c>
      <c r="G7836" s="152" t="str">
        <f>VLOOKUP(D7836,sku归属!A:B,2,0)</f>
        <v>谭熹杰</v>
      </c>
    </row>
    <row r="7837" spans="1:13" s="59" customFormat="1" customHeight="1">
      <c r="A7837" s="59" t="s">
        <v>21126</v>
      </c>
      <c r="B7837" s="59" t="s">
        <v>21127</v>
      </c>
      <c r="C7837" s="59" t="s">
        <v>21128</v>
      </c>
      <c r="D7837" s="59" t="s">
        <v>18</v>
      </c>
      <c r="F7837" s="59" t="s">
        <v>10</v>
      </c>
      <c r="G7837" s="152" t="str">
        <f>VLOOKUP(D7837,sku归属!A:B,2,0)</f>
        <v>谭熹杰</v>
      </c>
    </row>
    <row r="7838" spans="1:13" s="59" customFormat="1" customHeight="1">
      <c r="A7838" s="59" t="s">
        <v>21129</v>
      </c>
      <c r="B7838" s="59" t="s">
        <v>17256</v>
      </c>
      <c r="C7838" s="59" t="s">
        <v>17257</v>
      </c>
      <c r="D7838" s="59" t="s">
        <v>18</v>
      </c>
      <c r="F7838" s="59" t="s">
        <v>10</v>
      </c>
      <c r="G7838" s="152" t="str">
        <f>VLOOKUP(D7838,sku归属!A:B,2,0)</f>
        <v>许梓渝</v>
      </c>
    </row>
    <row r="7839" spans="1:13" s="59" customFormat="1" customHeight="1">
      <c r="A7839" s="59" t="s">
        <v>21130</v>
      </c>
      <c r="B7839" s="59" t="s">
        <v>17259</v>
      </c>
      <c r="C7839" s="59" t="s">
        <v>17260</v>
      </c>
      <c r="D7839" s="59" t="s">
        <v>18</v>
      </c>
      <c r="F7839" s="59" t="s">
        <v>10</v>
      </c>
      <c r="G7839" s="152" t="str">
        <f>VLOOKUP(D7839,sku归属!A:B,2,0)</f>
        <v>许梓渝</v>
      </c>
    </row>
    <row r="7840" spans="1:13" s="59" customFormat="1" customHeight="1">
      <c r="A7840" s="59" t="s">
        <v>21131</v>
      </c>
      <c r="B7840" s="59" t="s">
        <v>17262</v>
      </c>
      <c r="C7840" s="59" t="s">
        <v>17263</v>
      </c>
      <c r="D7840" s="59" t="s">
        <v>18</v>
      </c>
      <c r="F7840" s="59" t="s">
        <v>10</v>
      </c>
      <c r="G7840" s="152" t="str">
        <f>VLOOKUP(D7840,sku归属!A:B,2,0)</f>
        <v>许梓渝</v>
      </c>
    </row>
    <row r="7841" spans="1:13" s="59" customFormat="1" customHeight="1">
      <c r="A7841" s="59" t="s">
        <v>21132</v>
      </c>
      <c r="B7841" s="59" t="s">
        <v>17265</v>
      </c>
      <c r="C7841" s="59" t="s">
        <v>17266</v>
      </c>
      <c r="D7841" s="59" t="s">
        <v>18</v>
      </c>
      <c r="F7841" s="59" t="s">
        <v>10</v>
      </c>
      <c r="G7841" s="152" t="str">
        <f>VLOOKUP(D7841,sku归属!A:B,2,0)</f>
        <v>许梓渝</v>
      </c>
    </row>
    <row r="7842" spans="1:13" s="59" customFormat="1" customHeight="1">
      <c r="A7842" s="59" t="s">
        <v>21133</v>
      </c>
      <c r="B7842" s="59" t="s">
        <v>21134</v>
      </c>
      <c r="C7842" s="59" t="s">
        <v>8169</v>
      </c>
      <c r="D7842" s="59" t="s">
        <v>18</v>
      </c>
      <c r="F7842" s="59" t="s">
        <v>10</v>
      </c>
      <c r="G7842" s="152" t="str">
        <f>VLOOKUP(D7842,sku归属!A:B,2,0)</f>
        <v>谭熹杰</v>
      </c>
    </row>
    <row r="7843" spans="1:13" s="59" customFormat="1" customHeight="1">
      <c r="A7843" s="59" t="s">
        <v>21135</v>
      </c>
      <c r="B7843" s="59" t="s">
        <v>21136</v>
      </c>
      <c r="C7843" s="59" t="s">
        <v>8111</v>
      </c>
      <c r="D7843" s="59" t="s">
        <v>18</v>
      </c>
      <c r="F7843" s="59" t="s">
        <v>10</v>
      </c>
      <c r="G7843" s="152" t="str">
        <f>VLOOKUP(D7843,sku归属!A:B,2,0)</f>
        <v>谭熹杰</v>
      </c>
    </row>
    <row r="7844" spans="1:13" s="59" customFormat="1" customHeight="1">
      <c r="A7844" s="59" t="s">
        <v>21137</v>
      </c>
      <c r="B7844" s="59" t="s">
        <v>21138</v>
      </c>
      <c r="C7844" s="59" t="s">
        <v>8105</v>
      </c>
      <c r="D7844" s="59" t="s">
        <v>18</v>
      </c>
      <c r="F7844" s="59" t="s">
        <v>10</v>
      </c>
      <c r="G7844" s="152" t="str">
        <f>VLOOKUP(D7844,sku归属!A:B,2,0)</f>
        <v>谭熹杰</v>
      </c>
    </row>
    <row r="7845" spans="1:13" s="59" customFormat="1" customHeight="1">
      <c r="A7845" s="59" t="s">
        <v>21139</v>
      </c>
      <c r="B7845" s="59" t="s">
        <v>21140</v>
      </c>
      <c r="C7845" s="59" t="s">
        <v>8102</v>
      </c>
      <c r="D7845" s="59" t="s">
        <v>18</v>
      </c>
      <c r="F7845" s="59" t="s">
        <v>10</v>
      </c>
      <c r="G7845" s="152" t="str">
        <f>VLOOKUP(D7845,sku归属!A:B,2,0)</f>
        <v>许梓渝</v>
      </c>
    </row>
    <row r="7846" spans="1:13" s="59" customFormat="1" customHeight="1">
      <c r="A7846" s="59" t="s">
        <v>21141</v>
      </c>
      <c r="B7846" s="59" t="s">
        <v>21142</v>
      </c>
      <c r="C7846" s="59" t="s">
        <v>21143</v>
      </c>
      <c r="D7846" s="59" t="s">
        <v>18</v>
      </c>
      <c r="F7846" s="59" t="s">
        <v>10</v>
      </c>
      <c r="G7846" s="152" t="str">
        <f>VLOOKUP(D7846,sku归属!A:B,2,0)</f>
        <v>许梓渝</v>
      </c>
    </row>
    <row r="7847" spans="1:13" s="59" customFormat="1" customHeight="1">
      <c r="A7847" s="59" t="s">
        <v>21144</v>
      </c>
      <c r="B7847" s="59" t="s">
        <v>21145</v>
      </c>
      <c r="C7847" s="59" t="s">
        <v>15636</v>
      </c>
      <c r="D7847" s="59" t="s">
        <v>19</v>
      </c>
      <c r="F7847" s="59" t="s">
        <v>10</v>
      </c>
      <c r="G7847" s="152" t="str">
        <f>VLOOKUP(D7847,sku归属!A:B,2,0)</f>
        <v>许梓渝</v>
      </c>
    </row>
    <row r="7848" spans="1:13" s="59" customFormat="1" customHeight="1">
      <c r="A7848" s="59" t="s">
        <v>21146</v>
      </c>
      <c r="B7848" s="59" t="s">
        <v>21147</v>
      </c>
      <c r="C7848" s="59" t="s">
        <v>15633</v>
      </c>
      <c r="D7848" s="59" t="s">
        <v>19</v>
      </c>
      <c r="F7848" s="59" t="s">
        <v>10</v>
      </c>
      <c r="G7848" s="152" t="str">
        <f>VLOOKUP(D7848,sku归属!A:B,2,0)</f>
        <v>许梓渝</v>
      </c>
    </row>
    <row r="7849" spans="1:13" s="59" customFormat="1" customHeight="1">
      <c r="A7849" s="59" t="s">
        <v>21148</v>
      </c>
      <c r="B7849" s="59" t="s">
        <v>21149</v>
      </c>
      <c r="C7849" s="59" t="s">
        <v>19092</v>
      </c>
      <c r="D7849" s="59" t="s">
        <v>18</v>
      </c>
      <c r="F7849" s="59" t="s">
        <v>10</v>
      </c>
      <c r="G7849" s="152" t="str">
        <f>VLOOKUP(D7849,sku归属!A:B,2,0)</f>
        <v>谭熹杰</v>
      </c>
    </row>
    <row r="7850" spans="1:13" s="59" customFormat="1" customHeight="1">
      <c r="A7850" s="59" t="s">
        <v>21150</v>
      </c>
      <c r="B7850" s="59" t="s">
        <v>21151</v>
      </c>
      <c r="C7850" s="59" t="s">
        <v>19089</v>
      </c>
      <c r="D7850" s="59" t="s">
        <v>18</v>
      </c>
      <c r="F7850" s="59" t="s">
        <v>10</v>
      </c>
      <c r="G7850" s="152" t="str">
        <f>VLOOKUP(D7850,sku归属!A:B,2,0)</f>
        <v>谭熹杰</v>
      </c>
    </row>
    <row r="7851" spans="1:13" s="59" customFormat="1" customHeight="1">
      <c r="A7851" s="59" t="s">
        <v>21152</v>
      </c>
      <c r="B7851" s="59" t="s">
        <v>21153</v>
      </c>
      <c r="C7851" s="59" t="s">
        <v>1281</v>
      </c>
      <c r="D7851" s="59" t="s">
        <v>19</v>
      </c>
      <c r="F7851" s="59" t="s">
        <v>10</v>
      </c>
      <c r="G7851" s="152" t="str">
        <f>VLOOKUP(D7851,sku归属!A:B,2,0)</f>
        <v>谭熹杰</v>
      </c>
    </row>
    <row r="7852" spans="1:13" s="59" customFormat="1" customHeight="1">
      <c r="A7852" s="59" t="s">
        <v>21154</v>
      </c>
      <c r="B7852" s="59" t="s">
        <v>21155</v>
      </c>
      <c r="C7852" s="59" t="s">
        <v>21156</v>
      </c>
      <c r="D7852" s="59" t="s">
        <v>19</v>
      </c>
      <c r="F7852" s="59" t="s">
        <v>10</v>
      </c>
      <c r="G7852" s="152" t="str">
        <f>VLOOKUP(D7852,sku归属!A:B,2,0)</f>
        <v>谭熹杰</v>
      </c>
    </row>
    <row r="7853" spans="1:13" s="59" customFormat="1" customHeight="1">
      <c r="A7853" s="59" t="s">
        <v>21157</v>
      </c>
      <c r="B7853" s="59" t="s">
        <v>21158</v>
      </c>
      <c r="C7853" s="59" t="s">
        <v>1278</v>
      </c>
      <c r="D7853" s="59" t="s">
        <v>19</v>
      </c>
      <c r="F7853" s="59" t="s">
        <v>10</v>
      </c>
      <c r="G7853" s="152" t="str">
        <f>VLOOKUP(D7853,sku归属!A:B,2,0)</f>
        <v>许梓渝</v>
      </c>
    </row>
    <row r="7854" spans="1:13" s="59" customFormat="1" customHeight="1">
      <c r="A7854" s="59" t="s">
        <v>21159</v>
      </c>
      <c r="B7854" s="59" t="s">
        <v>21160</v>
      </c>
      <c r="C7854" s="59" t="s">
        <v>8718</v>
      </c>
      <c r="D7854" s="59" t="s">
        <v>19</v>
      </c>
      <c r="F7854" s="59" t="s">
        <v>10</v>
      </c>
      <c r="G7854" s="152" t="str">
        <f>VLOOKUP(D7854,sku归属!A:B,2,0)</f>
        <v>许梓渝</v>
      </c>
    </row>
    <row r="7855" spans="1:13" s="59" customFormat="1" customHeight="1">
      <c r="A7855" s="59" t="s">
        <v>21161</v>
      </c>
      <c r="B7855" s="59" t="s">
        <v>21162</v>
      </c>
      <c r="C7855" s="59" t="s">
        <v>1140</v>
      </c>
      <c r="D7855" s="59" t="s">
        <v>18</v>
      </c>
      <c r="F7855" s="59" t="s">
        <v>10</v>
      </c>
      <c r="G7855" s="152" t="str">
        <f>VLOOKUP(D7855,sku归属!A:B,2,0)</f>
        <v>谭熹杰</v>
      </c>
    </row>
    <row r="7856" spans="1:13" s="59" customFormat="1" customHeight="1">
      <c r="A7856" s="59" t="s">
        <v>21163</v>
      </c>
      <c r="B7856" s="59" t="s">
        <v>21164</v>
      </c>
      <c r="C7856" s="59" t="s">
        <v>1143</v>
      </c>
      <c r="D7856" s="59" t="s">
        <v>18</v>
      </c>
      <c r="F7856" s="59" t="s">
        <v>10</v>
      </c>
      <c r="G7856" s="152" t="str">
        <f>VLOOKUP(D7856,sku归属!A:B,2,0)</f>
        <v>谭熹杰</v>
      </c>
    </row>
    <row r="7857" spans="1:13" s="59" customFormat="1" customHeight="1">
      <c r="A7857" s="59" t="s">
        <v>21165</v>
      </c>
      <c r="B7857" s="59" t="s">
        <v>21166</v>
      </c>
      <c r="C7857" s="59" t="s">
        <v>21167</v>
      </c>
      <c r="D7857" s="59" t="s">
        <v>18</v>
      </c>
      <c r="F7857" s="59" t="s">
        <v>10</v>
      </c>
      <c r="G7857" s="152" t="str">
        <f>VLOOKUP(D7857,sku归属!A:B,2,0)</f>
        <v>谭熹杰</v>
      </c>
    </row>
    <row r="7858" spans="1:13" s="59" customFormat="1" customHeight="1">
      <c r="A7858" s="59" t="s">
        <v>21168</v>
      </c>
      <c r="B7858" s="59" t="s">
        <v>21169</v>
      </c>
      <c r="C7858" s="59" t="s">
        <v>21170</v>
      </c>
      <c r="D7858" s="59" t="s">
        <v>19</v>
      </c>
      <c r="F7858" s="59" t="s">
        <v>10</v>
      </c>
      <c r="G7858" s="152" t="str">
        <f>VLOOKUP(D7858,sku归属!A:B,2,0)</f>
        <v>谭熹杰</v>
      </c>
    </row>
    <row r="7859" spans="1:13" s="59" customFormat="1" customHeight="1">
      <c r="A7859" s="59" t="s">
        <v>21171</v>
      </c>
      <c r="B7859" s="59" t="s">
        <v>21172</v>
      </c>
      <c r="C7859" s="59" t="s">
        <v>21173</v>
      </c>
      <c r="D7859" s="59" t="s">
        <v>19</v>
      </c>
      <c r="F7859" s="59" t="s">
        <v>10</v>
      </c>
      <c r="G7859" s="152" t="str">
        <f>VLOOKUP(D7859,sku归属!A:B,2,0)</f>
        <v>谭熹杰</v>
      </c>
    </row>
    <row r="7860" spans="1:13" s="59" customFormat="1" customHeight="1">
      <c r="A7860" s="59" t="s">
        <v>21174</v>
      </c>
      <c r="B7860" s="59" t="s">
        <v>21175</v>
      </c>
      <c r="C7860" s="59" t="s">
        <v>21176</v>
      </c>
      <c r="D7860" s="59" t="s">
        <v>19</v>
      </c>
      <c r="F7860" s="59" t="s">
        <v>10</v>
      </c>
      <c r="G7860" s="152" t="str">
        <f>VLOOKUP(D7860,sku归属!A:B,2,0)</f>
        <v>谭熹杰</v>
      </c>
    </row>
    <row r="7861" spans="1:13" s="59" customFormat="1" customHeight="1">
      <c r="A7861" s="59" t="s">
        <v>21177</v>
      </c>
      <c r="B7861" s="59" t="s">
        <v>21178</v>
      </c>
      <c r="C7861" s="59" t="s">
        <v>21179</v>
      </c>
      <c r="D7861" s="59" t="s">
        <v>19</v>
      </c>
      <c r="F7861" s="59" t="s">
        <v>10</v>
      </c>
      <c r="G7861" s="152" t="str">
        <f>VLOOKUP(D7861,sku归属!A:B,2,0)</f>
        <v>谭熹杰</v>
      </c>
    </row>
    <row r="7862" spans="1:13" s="59" customFormat="1" customHeight="1">
      <c r="A7862" s="59" t="s">
        <v>21180</v>
      </c>
      <c r="B7862" s="59" t="s">
        <v>21181</v>
      </c>
      <c r="C7862" s="59" t="s">
        <v>21182</v>
      </c>
      <c r="D7862" s="59" t="s">
        <v>18</v>
      </c>
      <c r="F7862" s="59" t="s">
        <v>10</v>
      </c>
      <c r="G7862" s="152" t="str">
        <f>VLOOKUP(D7862,sku归属!A:B,2,0)</f>
        <v>谭熹杰</v>
      </c>
    </row>
    <row r="7863" spans="1:13" s="59" customFormat="1" customHeight="1">
      <c r="A7863" s="59" t="s">
        <v>21183</v>
      </c>
      <c r="B7863" s="59" t="s">
        <v>21184</v>
      </c>
      <c r="C7863" s="59" t="s">
        <v>21185</v>
      </c>
      <c r="D7863" s="59" t="s">
        <v>18</v>
      </c>
      <c r="F7863" s="59" t="s">
        <v>10</v>
      </c>
      <c r="G7863" s="152" t="str">
        <f>VLOOKUP(D7863,sku归属!A:B,2,0)</f>
        <v>谭熹杰</v>
      </c>
    </row>
    <row r="7864" spans="1:13" s="59" customFormat="1" customHeight="1">
      <c r="A7864" s="59" t="s">
        <v>21186</v>
      </c>
      <c r="B7864" s="59" t="s">
        <v>21187</v>
      </c>
      <c r="C7864" s="59" t="s">
        <v>21188</v>
      </c>
      <c r="D7864" s="59" t="s">
        <v>18</v>
      </c>
      <c r="F7864" s="59" t="s">
        <v>10</v>
      </c>
      <c r="G7864" s="152" t="str">
        <f>VLOOKUP(D7864,sku归属!A:B,2,0)</f>
        <v>谭熹杰</v>
      </c>
    </row>
    <row r="7865" spans="1:13" s="59" customFormat="1" customHeight="1">
      <c r="A7865" s="59" t="s">
        <v>21189</v>
      </c>
      <c r="B7865" s="59" t="s">
        <v>21190</v>
      </c>
      <c r="C7865" s="59" t="s">
        <v>21191</v>
      </c>
      <c r="D7865" s="59" t="s">
        <v>18</v>
      </c>
      <c r="F7865" s="59" t="s">
        <v>10</v>
      </c>
      <c r="G7865" s="152" t="str">
        <f>VLOOKUP(D7865,sku归属!A:B,2,0)</f>
        <v>许梓渝</v>
      </c>
    </row>
    <row r="7866" spans="1:13" s="59" customFormat="1" customHeight="1">
      <c r="A7866" s="59" t="s">
        <v>21192</v>
      </c>
      <c r="B7866" s="59" t="s">
        <v>21193</v>
      </c>
      <c r="C7866" s="59" t="s">
        <v>21194</v>
      </c>
      <c r="D7866" s="59" t="s">
        <v>19</v>
      </c>
      <c r="F7866" s="59" t="s">
        <v>10</v>
      </c>
      <c r="G7866" s="152" t="str">
        <f>VLOOKUP(D7866,sku归属!A:B,2,0)</f>
        <v>许梓渝</v>
      </c>
    </row>
    <row r="7867" spans="1:13" s="59" customFormat="1" customHeight="1">
      <c r="A7867" s="59" t="s">
        <v>21195</v>
      </c>
      <c r="B7867" s="59" t="s">
        <v>21196</v>
      </c>
      <c r="C7867" s="59" t="s">
        <v>21197</v>
      </c>
      <c r="D7867" s="59" t="s">
        <v>19</v>
      </c>
      <c r="F7867" s="59" t="s">
        <v>10</v>
      </c>
      <c r="G7867" s="152" t="str">
        <f>VLOOKUP(D7867,sku归属!A:B,2,0)</f>
        <v>谭熹杰</v>
      </c>
    </row>
    <row r="7868" spans="1:13" s="59" customFormat="1" customHeight="1">
      <c r="A7868" s="59" t="s">
        <v>21198</v>
      </c>
      <c r="B7868" s="59" t="s">
        <v>21199</v>
      </c>
      <c r="C7868" s="59" t="s">
        <v>21200</v>
      </c>
      <c r="D7868" s="59" t="s">
        <v>18</v>
      </c>
      <c r="F7868" s="59" t="s">
        <v>10</v>
      </c>
      <c r="G7868" s="152" t="str">
        <f>VLOOKUP(D7868,sku归属!A:B,2,0)</f>
        <v>谭熹杰</v>
      </c>
    </row>
    <row r="7869" spans="1:13" s="59" customFormat="1" customHeight="1">
      <c r="A7869" s="59" t="s">
        <v>21201</v>
      </c>
      <c r="B7869" s="59" t="s">
        <v>21202</v>
      </c>
      <c r="C7869" s="59" t="s">
        <v>1626</v>
      </c>
      <c r="D7869" s="59" t="s">
        <v>18</v>
      </c>
      <c r="F7869" s="59" t="s">
        <v>10</v>
      </c>
      <c r="G7869" s="152" t="str">
        <f>VLOOKUP(D7869,sku归属!A:B,2,0)</f>
        <v>谭熹杰</v>
      </c>
    </row>
    <row r="7870" spans="1:13" s="59" customFormat="1" customHeight="1">
      <c r="A7870" s="59" t="s">
        <v>21203</v>
      </c>
      <c r="B7870" s="59" t="s">
        <v>21204</v>
      </c>
      <c r="C7870" s="59" t="s">
        <v>1620</v>
      </c>
      <c r="D7870" s="59" t="s">
        <v>18</v>
      </c>
      <c r="F7870" s="59" t="s">
        <v>10</v>
      </c>
      <c r="G7870" s="152" t="str">
        <f>VLOOKUP(D7870,sku归属!A:B,2,0)</f>
        <v>谭熹杰</v>
      </c>
    </row>
    <row r="7871" spans="1:13" s="59" customFormat="1" customHeight="1">
      <c r="A7871" s="59" t="s">
        <v>21205</v>
      </c>
      <c r="B7871" s="59" t="s">
        <v>21206</v>
      </c>
      <c r="C7871" s="59" t="s">
        <v>18704</v>
      </c>
      <c r="D7871" s="59" t="s">
        <v>18</v>
      </c>
      <c r="F7871" s="59" t="s">
        <v>10</v>
      </c>
      <c r="G7871" s="152" t="str">
        <f>VLOOKUP(D7871,sku归属!A:B,2,0)</f>
        <v>谭熹杰</v>
      </c>
    </row>
    <row r="7872" spans="1:13" s="59" customFormat="1" customHeight="1">
      <c r="A7872" s="59" t="s">
        <v>21207</v>
      </c>
      <c r="B7872" s="59" t="s">
        <v>21208</v>
      </c>
      <c r="C7872" s="59" t="s">
        <v>18707</v>
      </c>
      <c r="D7872" s="59" t="s">
        <v>18</v>
      </c>
      <c r="F7872" s="59" t="s">
        <v>10</v>
      </c>
      <c r="G7872" s="152" t="str">
        <f>VLOOKUP(D7872,sku归属!A:B,2,0)</f>
        <v>谭熹杰</v>
      </c>
    </row>
    <row r="7873" spans="1:13" s="59" customFormat="1" customHeight="1">
      <c r="A7873" s="59" t="s">
        <v>21209</v>
      </c>
      <c r="B7873" s="59" t="s">
        <v>21210</v>
      </c>
      <c r="C7873" s="59" t="s">
        <v>6821</v>
      </c>
      <c r="D7873" s="59" t="s">
        <v>18</v>
      </c>
      <c r="F7873" s="59" t="s">
        <v>10</v>
      </c>
      <c r="G7873" s="152" t="str">
        <f>VLOOKUP(D7873,sku归属!A:B,2,0)</f>
        <v>许梓渝</v>
      </c>
    </row>
    <row r="7874" spans="1:13" s="59" customFormat="1" customHeight="1">
      <c r="A7874" s="59" t="s">
        <v>21211</v>
      </c>
      <c r="B7874" s="59" t="s">
        <v>21212</v>
      </c>
      <c r="C7874" s="59" t="s">
        <v>6827</v>
      </c>
      <c r="D7874" s="59" t="s">
        <v>18</v>
      </c>
      <c r="F7874" s="59" t="s">
        <v>10</v>
      </c>
      <c r="G7874" s="152" t="str">
        <f>VLOOKUP(D7874,sku归属!A:B,2,0)</f>
        <v>许梓渝</v>
      </c>
    </row>
    <row r="7875" spans="1:13" s="59" customFormat="1" customHeight="1">
      <c r="A7875" s="59" t="s">
        <v>21213</v>
      </c>
      <c r="B7875" s="59" t="s">
        <v>21214</v>
      </c>
      <c r="C7875" s="59" t="s">
        <v>6824</v>
      </c>
      <c r="D7875" s="59" t="s">
        <v>18</v>
      </c>
      <c r="F7875" s="59" t="s">
        <v>10</v>
      </c>
      <c r="G7875" s="152" t="str">
        <f>VLOOKUP(D7875,sku归属!A:B,2,0)</f>
        <v>许梓渝</v>
      </c>
    </row>
    <row r="7876" spans="1:13" s="59" customFormat="1" customHeight="1">
      <c r="A7876" s="59" t="s">
        <v>21215</v>
      </c>
      <c r="B7876" s="59" t="s">
        <v>21216</v>
      </c>
      <c r="C7876" s="59" t="s">
        <v>18622</v>
      </c>
      <c r="D7876" s="59" t="s">
        <v>18</v>
      </c>
      <c r="F7876" s="59" t="s">
        <v>10</v>
      </c>
      <c r="G7876" s="152" t="str">
        <f>VLOOKUP(D7876,sku归属!A:B,2,0)</f>
        <v>谭熹杰</v>
      </c>
    </row>
    <row r="7877" spans="1:13" s="59" customFormat="1" customHeight="1">
      <c r="A7877" s="59" t="s">
        <v>21217</v>
      </c>
      <c r="B7877" s="59" t="s">
        <v>21218</v>
      </c>
      <c r="C7877" s="59" t="s">
        <v>18619</v>
      </c>
      <c r="D7877" s="59" t="s">
        <v>18</v>
      </c>
      <c r="F7877" s="59" t="s">
        <v>10</v>
      </c>
      <c r="G7877" s="152" t="str">
        <f>VLOOKUP(D7877,sku归属!A:B,2,0)</f>
        <v>谭熹杰</v>
      </c>
    </row>
    <row r="7878" spans="1:13" s="59" customFormat="1" customHeight="1">
      <c r="A7878" s="59" t="s">
        <v>21219</v>
      </c>
      <c r="B7878" s="59" t="s">
        <v>21220</v>
      </c>
      <c r="C7878" s="59" t="s">
        <v>16028</v>
      </c>
      <c r="D7878" s="59" t="s">
        <v>19</v>
      </c>
      <c r="F7878" s="59" t="s">
        <v>10</v>
      </c>
      <c r="G7878" s="152" t="str">
        <f>VLOOKUP(D7878,sku归属!A:B,2,0)</f>
        <v>谭熹杰</v>
      </c>
    </row>
    <row r="7879" spans="1:13" s="59" customFormat="1" customHeight="1">
      <c r="A7879" s="59" t="s">
        <v>21221</v>
      </c>
      <c r="B7879" s="59" t="s">
        <v>21222</v>
      </c>
      <c r="C7879" s="59" t="s">
        <v>16025</v>
      </c>
      <c r="D7879" s="59" t="s">
        <v>19</v>
      </c>
      <c r="F7879" s="59" t="s">
        <v>10</v>
      </c>
      <c r="G7879" s="152" t="str">
        <f>VLOOKUP(D7879,sku归属!A:B,2,0)</f>
        <v>谭熹杰</v>
      </c>
    </row>
    <row r="7880" spans="1:13" s="59" customFormat="1" customHeight="1">
      <c r="A7880" s="59" t="s">
        <v>21223</v>
      </c>
      <c r="B7880" s="59" t="s">
        <v>21224</v>
      </c>
      <c r="C7880" s="59" t="s">
        <v>21225</v>
      </c>
      <c r="D7880" s="59" t="s">
        <v>18</v>
      </c>
      <c r="F7880" s="59" t="s">
        <v>10</v>
      </c>
      <c r="G7880" s="152" t="str">
        <f>VLOOKUP(D7880,sku归属!A:B,2,0)</f>
        <v>谭熹杰</v>
      </c>
    </row>
    <row r="7881" spans="1:13" s="59" customFormat="1" customHeight="1">
      <c r="A7881" s="59" t="s">
        <v>21226</v>
      </c>
      <c r="B7881" s="59" t="s">
        <v>21227</v>
      </c>
      <c r="C7881" s="59" t="s">
        <v>21228</v>
      </c>
      <c r="D7881" s="59" t="s">
        <v>18</v>
      </c>
      <c r="F7881" s="59" t="s">
        <v>10</v>
      </c>
      <c r="G7881" s="152" t="str">
        <f>VLOOKUP(D7881,sku归属!A:B,2,0)</f>
        <v>谭熹杰</v>
      </c>
    </row>
    <row r="7882" spans="1:13" s="59" customFormat="1" customHeight="1">
      <c r="A7882" s="59" t="s">
        <v>21229</v>
      </c>
      <c r="B7882" s="59" t="s">
        <v>21230</v>
      </c>
      <c r="C7882" s="59" t="s">
        <v>21231</v>
      </c>
      <c r="D7882" s="59" t="s">
        <v>18</v>
      </c>
      <c r="F7882" s="59" t="s">
        <v>10</v>
      </c>
      <c r="G7882" s="152" t="str">
        <f>VLOOKUP(D7882,sku归属!A:B,2,0)</f>
        <v>谭熹杰</v>
      </c>
    </row>
    <row r="7883" spans="1:13" s="59" customFormat="1" customHeight="1">
      <c r="A7883" s="59" t="s">
        <v>21232</v>
      </c>
      <c r="B7883" s="59" t="s">
        <v>21233</v>
      </c>
      <c r="C7883" s="59" t="s">
        <v>21234</v>
      </c>
      <c r="D7883" s="59" t="s">
        <v>18</v>
      </c>
      <c r="F7883" s="59" t="s">
        <v>10</v>
      </c>
      <c r="G7883" s="152" t="str">
        <f>VLOOKUP(D7883,sku归属!A:B,2,0)</f>
        <v>谭熹杰</v>
      </c>
    </row>
    <row r="7884" spans="1:13" s="59" customFormat="1" customHeight="1">
      <c r="A7884" s="59" t="s">
        <v>21235</v>
      </c>
      <c r="B7884" s="59" t="s">
        <v>21236</v>
      </c>
      <c r="C7884" s="59" t="s">
        <v>18911</v>
      </c>
      <c r="D7884" s="59" t="s">
        <v>18</v>
      </c>
      <c r="F7884" s="59" t="s">
        <v>10</v>
      </c>
      <c r="G7884" s="152" t="str">
        <f>VLOOKUP(D7884,sku归属!A:B,2,0)</f>
        <v>许梓渝</v>
      </c>
    </row>
    <row r="7885" spans="1:13" s="59" customFormat="1" customHeight="1">
      <c r="A7885" s="59" t="s">
        <v>21237</v>
      </c>
      <c r="B7885" s="59" t="s">
        <v>21238</v>
      </c>
      <c r="C7885" s="59" t="s">
        <v>3410</v>
      </c>
      <c r="D7885" s="59" t="s">
        <v>18</v>
      </c>
      <c r="F7885" s="59" t="s">
        <v>10</v>
      </c>
      <c r="G7885" s="152" t="str">
        <f>VLOOKUP(D7885,sku归属!A:B,2,0)</f>
        <v>许梓渝</v>
      </c>
    </row>
    <row r="7886" spans="1:13" s="59" customFormat="1" customHeight="1">
      <c r="A7886" s="59" t="s">
        <v>21239</v>
      </c>
      <c r="B7886" s="59" t="s">
        <v>21240</v>
      </c>
      <c r="C7886" s="59" t="s">
        <v>18014</v>
      </c>
      <c r="D7886" s="59" t="s">
        <v>19</v>
      </c>
      <c r="F7886" s="59" t="s">
        <v>10</v>
      </c>
      <c r="G7886" s="152" t="str">
        <f>VLOOKUP(D7886,sku归属!A:B,2,0)</f>
        <v>许梓渝</v>
      </c>
    </row>
    <row r="7887" spans="1:13" s="59" customFormat="1" customHeight="1">
      <c r="A7887" s="59" t="s">
        <v>21241</v>
      </c>
      <c r="B7887" s="59" t="s">
        <v>21242</v>
      </c>
      <c r="C7887" s="59" t="s">
        <v>18017</v>
      </c>
      <c r="D7887" s="59" t="s">
        <v>19</v>
      </c>
      <c r="F7887" s="59" t="s">
        <v>10</v>
      </c>
      <c r="G7887" s="152" t="str">
        <f>VLOOKUP(D7887,sku归属!A:B,2,0)</f>
        <v>谭熹杰</v>
      </c>
    </row>
    <row r="7888" spans="1:13" s="59" customFormat="1" customHeight="1">
      <c r="A7888" s="59" t="s">
        <v>21243</v>
      </c>
      <c r="B7888" s="59" t="s">
        <v>21244</v>
      </c>
      <c r="C7888" s="59" t="s">
        <v>18011</v>
      </c>
      <c r="D7888" s="59" t="s">
        <v>19</v>
      </c>
      <c r="F7888" s="59" t="s">
        <v>10</v>
      </c>
      <c r="G7888" s="152" t="str">
        <f>VLOOKUP(D7888,sku归属!A:B,2,0)</f>
        <v>谭熹杰</v>
      </c>
    </row>
    <row r="7889" spans="1:13" s="59" customFormat="1" customHeight="1">
      <c r="A7889" s="59" t="s">
        <v>21245</v>
      </c>
      <c r="B7889" s="59" t="s">
        <v>21246</v>
      </c>
      <c r="C7889" s="59" t="s">
        <v>599</v>
      </c>
      <c r="D7889" s="59" t="s">
        <v>18</v>
      </c>
      <c r="F7889" s="59" t="s">
        <v>10</v>
      </c>
      <c r="G7889" s="152" t="str">
        <f>VLOOKUP(D7889,sku归属!A:B,2,0)</f>
        <v>谭熹杰</v>
      </c>
    </row>
    <row r="7890" spans="1:13" s="59" customFormat="1" customHeight="1">
      <c r="A7890" s="59" t="s">
        <v>21247</v>
      </c>
      <c r="B7890" s="59" t="s">
        <v>21248</v>
      </c>
      <c r="C7890" s="59" t="s">
        <v>15453</v>
      </c>
      <c r="D7890" s="59" t="s">
        <v>18</v>
      </c>
      <c r="F7890" s="59" t="s">
        <v>10</v>
      </c>
      <c r="G7890" s="152" t="str">
        <f>VLOOKUP(D7890,sku归属!A:B,2,0)</f>
        <v>谭熹杰</v>
      </c>
    </row>
    <row r="7891" spans="1:13" s="59" customFormat="1" customHeight="1">
      <c r="A7891" s="59" t="s">
        <v>21249</v>
      </c>
      <c r="B7891" s="59" t="s">
        <v>21250</v>
      </c>
      <c r="C7891" s="59" t="s">
        <v>18465</v>
      </c>
      <c r="D7891" s="59" t="s">
        <v>18</v>
      </c>
      <c r="F7891" s="59" t="s">
        <v>10</v>
      </c>
      <c r="G7891" s="152" t="str">
        <f>VLOOKUP(D7891,sku归属!A:B,2,0)</f>
        <v>许梓渝</v>
      </c>
    </row>
    <row r="7892" spans="1:13" s="59" customFormat="1" customHeight="1">
      <c r="A7892" s="59" t="s">
        <v>21251</v>
      </c>
      <c r="B7892" s="59" t="s">
        <v>21252</v>
      </c>
      <c r="C7892" s="59" t="s">
        <v>18894</v>
      </c>
      <c r="D7892" s="59" t="s">
        <v>18</v>
      </c>
      <c r="F7892" s="59" t="s">
        <v>10</v>
      </c>
      <c r="G7892" s="152" t="str">
        <f>VLOOKUP(D7892,sku归属!A:B,2,0)</f>
        <v>许梓渝</v>
      </c>
    </row>
    <row r="7893" spans="1:13" s="59" customFormat="1" customHeight="1">
      <c r="A7893" s="59" t="s">
        <v>21253</v>
      </c>
      <c r="B7893" s="59" t="s">
        <v>21254</v>
      </c>
      <c r="C7893" s="59" t="s">
        <v>18897</v>
      </c>
      <c r="D7893" s="59" t="s">
        <v>18</v>
      </c>
      <c r="F7893" s="59" t="s">
        <v>10</v>
      </c>
      <c r="G7893" s="152" t="str">
        <f>VLOOKUP(D7893,sku归属!A:B,2,0)</f>
        <v>谭熹杰</v>
      </c>
    </row>
    <row r="7894" spans="1:13" s="59" customFormat="1" customHeight="1">
      <c r="A7894" s="59" t="s">
        <v>21255</v>
      </c>
      <c r="B7894" s="59" t="s">
        <v>21256</v>
      </c>
      <c r="C7894" s="59" t="s">
        <v>18468</v>
      </c>
      <c r="D7894" s="59" t="s">
        <v>18</v>
      </c>
      <c r="F7894" s="59" t="s">
        <v>10</v>
      </c>
      <c r="G7894" s="152" t="str">
        <f>VLOOKUP(D7894,sku归属!A:B,2,0)</f>
        <v>谭熹杰</v>
      </c>
    </row>
    <row r="7895" spans="1:13" s="59" customFormat="1" customHeight="1">
      <c r="A7895" s="59" t="s">
        <v>21257</v>
      </c>
      <c r="B7895" s="59" t="s">
        <v>21258</v>
      </c>
      <c r="C7895" s="59" t="s">
        <v>18900</v>
      </c>
      <c r="D7895" s="59" t="s">
        <v>18</v>
      </c>
      <c r="F7895" s="59" t="s">
        <v>10</v>
      </c>
      <c r="G7895" s="152" t="str">
        <f>VLOOKUP(D7895,sku归属!A:B,2,0)</f>
        <v>谭熹杰</v>
      </c>
    </row>
    <row r="7896" spans="1:13" s="59" customFormat="1" customHeight="1">
      <c r="A7896" s="59" t="s">
        <v>21259</v>
      </c>
      <c r="B7896" s="59" t="s">
        <v>21260</v>
      </c>
      <c r="C7896" s="59" t="s">
        <v>18903</v>
      </c>
      <c r="D7896" s="59" t="s">
        <v>18</v>
      </c>
      <c r="F7896" s="59" t="s">
        <v>10</v>
      </c>
      <c r="G7896" s="152" t="str">
        <f>VLOOKUP(D7896,sku归属!A:B,2,0)</f>
        <v>谭熹杰</v>
      </c>
    </row>
    <row r="7897" spans="1:13" s="59" customFormat="1" customHeight="1">
      <c r="A7897" s="59" t="s">
        <v>21261</v>
      </c>
      <c r="B7897" s="59" t="s">
        <v>21262</v>
      </c>
      <c r="C7897" s="59" t="s">
        <v>21263</v>
      </c>
      <c r="D7897" s="59" t="s">
        <v>19</v>
      </c>
      <c r="F7897" s="59" t="s">
        <v>10</v>
      </c>
      <c r="G7897" s="152" t="str">
        <f>VLOOKUP(D7897,sku归属!A:B,2,0)</f>
        <v>谭熹杰</v>
      </c>
    </row>
    <row r="7898" spans="1:13" s="59" customFormat="1" customHeight="1">
      <c r="A7898" s="59" t="s">
        <v>21264</v>
      </c>
      <c r="B7898" s="59" t="s">
        <v>21265</v>
      </c>
      <c r="C7898" s="59" t="s">
        <v>21266</v>
      </c>
      <c r="D7898" s="59" t="s">
        <v>19</v>
      </c>
      <c r="F7898" s="59" t="s">
        <v>10</v>
      </c>
      <c r="G7898" s="152" t="str">
        <f>VLOOKUP(D7898,sku归属!A:B,2,0)</f>
        <v>谭熹杰</v>
      </c>
    </row>
    <row r="7899" spans="1:13" s="59" customFormat="1" customHeight="1">
      <c r="A7899" s="59" t="s">
        <v>21267</v>
      </c>
      <c r="B7899" s="59" t="s">
        <v>21268</v>
      </c>
      <c r="C7899" s="59" t="s">
        <v>21269</v>
      </c>
      <c r="D7899" s="59" t="s">
        <v>19</v>
      </c>
      <c r="F7899" s="59" t="s">
        <v>10</v>
      </c>
      <c r="G7899" s="152" t="str">
        <f>VLOOKUP(D7899,sku归属!A:B,2,0)</f>
        <v>谭熹杰</v>
      </c>
    </row>
    <row r="7900" spans="1:13" s="59" customFormat="1" customHeight="1">
      <c r="A7900" s="59" t="s">
        <v>21270</v>
      </c>
      <c r="B7900" s="59" t="s">
        <v>21271</v>
      </c>
      <c r="C7900" s="59" t="s">
        <v>2164</v>
      </c>
      <c r="D7900" s="59" t="s">
        <v>18</v>
      </c>
      <c r="F7900" s="59" t="s">
        <v>10</v>
      </c>
      <c r="G7900" s="152" t="str">
        <f>VLOOKUP(D7900,sku归属!A:B,2,0)</f>
        <v>谭熹杰</v>
      </c>
    </row>
    <row r="7901" spans="1:13" s="59" customFormat="1" customHeight="1">
      <c r="A7901" s="59" t="s">
        <v>21272</v>
      </c>
      <c r="B7901" s="59" t="s">
        <v>21273</v>
      </c>
      <c r="C7901" s="59" t="s">
        <v>2173</v>
      </c>
      <c r="D7901" s="59" t="s">
        <v>18</v>
      </c>
      <c r="F7901" s="59" t="s">
        <v>10</v>
      </c>
      <c r="G7901" s="152" t="str">
        <f>VLOOKUP(D7901,sku归属!A:B,2,0)</f>
        <v>谭熹杰</v>
      </c>
    </row>
    <row r="7902" spans="1:13" s="59" customFormat="1" customHeight="1">
      <c r="A7902" s="59" t="s">
        <v>21274</v>
      </c>
      <c r="B7902" s="59" t="s">
        <v>21275</v>
      </c>
      <c r="C7902" s="59" t="s">
        <v>2167</v>
      </c>
      <c r="D7902" s="59" t="s">
        <v>18</v>
      </c>
      <c r="F7902" s="59" t="s">
        <v>10</v>
      </c>
      <c r="G7902" s="152" t="str">
        <f>VLOOKUP(D7902,sku归属!A:B,2,0)</f>
        <v>谭熹杰</v>
      </c>
    </row>
    <row r="7903" spans="1:13" s="59" customFormat="1" customHeight="1">
      <c r="A7903" s="59" t="s">
        <v>21276</v>
      </c>
      <c r="B7903" s="59" t="s">
        <v>21277</v>
      </c>
      <c r="C7903" s="59" t="s">
        <v>2170</v>
      </c>
      <c r="D7903" s="59" t="s">
        <v>18</v>
      </c>
      <c r="F7903" s="59" t="s">
        <v>10</v>
      </c>
      <c r="G7903" s="152" t="str">
        <f>VLOOKUP(D7903,sku归属!A:B,2,0)</f>
        <v>谭熹杰</v>
      </c>
    </row>
    <row r="7904" spans="1:13" s="59" customFormat="1" customHeight="1">
      <c r="A7904" s="59" t="s">
        <v>21278</v>
      </c>
      <c r="B7904" s="59" t="s">
        <v>21279</v>
      </c>
      <c r="C7904" s="59" t="s">
        <v>21280</v>
      </c>
      <c r="D7904" s="59" t="s">
        <v>19</v>
      </c>
      <c r="F7904" s="59" t="s">
        <v>10</v>
      </c>
      <c r="G7904" s="152" t="str">
        <f>VLOOKUP(D7904,sku归属!A:B,2,0)</f>
        <v>谭熹杰</v>
      </c>
    </row>
    <row r="7905" spans="1:13" s="59" customFormat="1" customHeight="1">
      <c r="A7905" s="59" t="s">
        <v>21281</v>
      </c>
      <c r="B7905" s="59" t="s">
        <v>21282</v>
      </c>
      <c r="C7905" s="59" t="s">
        <v>21283</v>
      </c>
      <c r="D7905" s="59" t="s">
        <v>19</v>
      </c>
      <c r="F7905" s="59" t="s">
        <v>10</v>
      </c>
      <c r="G7905" s="152" t="str">
        <f>VLOOKUP(D7905,sku归属!A:B,2,0)</f>
        <v>谭熹杰</v>
      </c>
    </row>
    <row r="7906" spans="1:13" s="59" customFormat="1" customHeight="1">
      <c r="A7906" s="59" t="s">
        <v>21284</v>
      </c>
      <c r="B7906" s="59" t="s">
        <v>21285</v>
      </c>
      <c r="C7906" s="59" t="s">
        <v>5481</v>
      </c>
      <c r="D7906" s="59" t="s">
        <v>18</v>
      </c>
      <c r="F7906" s="59" t="s">
        <v>10</v>
      </c>
      <c r="G7906" s="152" t="str">
        <f>VLOOKUP(D7906,sku归属!A:B,2,0)</f>
        <v>许梓渝</v>
      </c>
    </row>
    <row r="7907" spans="1:13" s="59" customFormat="1" customHeight="1">
      <c r="A7907" s="59" t="s">
        <v>21286</v>
      </c>
      <c r="B7907" s="59" t="s">
        <v>21287</v>
      </c>
      <c r="C7907" s="59" t="s">
        <v>5475</v>
      </c>
      <c r="D7907" s="59" t="s">
        <v>18</v>
      </c>
      <c r="F7907" s="59" t="s">
        <v>10</v>
      </c>
      <c r="G7907" s="152" t="str">
        <f>VLOOKUP(D7907,sku归属!A:B,2,0)</f>
        <v>许梓渝</v>
      </c>
    </row>
    <row r="7908" spans="1:13" s="59" customFormat="1" customHeight="1">
      <c r="A7908" s="59" t="s">
        <v>21288</v>
      </c>
      <c r="B7908" s="59" t="s">
        <v>21289</v>
      </c>
      <c r="C7908" s="59" t="s">
        <v>5478</v>
      </c>
      <c r="D7908" s="59" t="s">
        <v>18</v>
      </c>
      <c r="F7908" s="59" t="s">
        <v>10</v>
      </c>
      <c r="G7908" s="152" t="str">
        <f>VLOOKUP(D7908,sku归属!A:B,2,0)</f>
        <v>许梓渝</v>
      </c>
    </row>
    <row r="7909" spans="1:13" s="59" customFormat="1" customHeight="1">
      <c r="A7909" s="59" t="s">
        <v>21290</v>
      </c>
      <c r="B7909" s="59" t="s">
        <v>21291</v>
      </c>
      <c r="C7909" s="59" t="s">
        <v>21292</v>
      </c>
      <c r="D7909" s="59" t="s">
        <v>18</v>
      </c>
      <c r="F7909" s="59" t="s">
        <v>10</v>
      </c>
      <c r="G7909" s="152" t="str">
        <f>VLOOKUP(D7909,sku归属!A:B,2,0)</f>
        <v>许梓渝</v>
      </c>
    </row>
    <row r="7910" spans="1:13" s="59" customFormat="1" customHeight="1">
      <c r="A7910" s="59" t="s">
        <v>21293</v>
      </c>
      <c r="B7910" s="59" t="s">
        <v>21294</v>
      </c>
      <c r="C7910" s="59" t="s">
        <v>21295</v>
      </c>
      <c r="D7910" s="59" t="s">
        <v>18</v>
      </c>
      <c r="F7910" s="59" t="s">
        <v>10</v>
      </c>
      <c r="G7910" s="152" t="str">
        <f>VLOOKUP(D7910,sku归属!A:B,2,0)</f>
        <v>许梓渝</v>
      </c>
    </row>
    <row r="7911" spans="1:13" s="59" customFormat="1" customHeight="1">
      <c r="A7911" s="59" t="s">
        <v>21296</v>
      </c>
      <c r="B7911" s="59" t="s">
        <v>21297</v>
      </c>
      <c r="C7911" s="59" t="s">
        <v>21298</v>
      </c>
      <c r="D7911" s="59" t="s">
        <v>18</v>
      </c>
      <c r="F7911" s="59" t="s">
        <v>10</v>
      </c>
      <c r="G7911" s="152" t="str">
        <f>VLOOKUP(D7911,sku归属!A:B,2,0)</f>
        <v>谭熹杰</v>
      </c>
    </row>
    <row r="7912" spans="1:13" s="59" customFormat="1" customHeight="1">
      <c r="A7912" s="59" t="s">
        <v>21299</v>
      </c>
      <c r="B7912" s="59" t="s">
        <v>21300</v>
      </c>
      <c r="C7912" s="59" t="s">
        <v>21301</v>
      </c>
      <c r="D7912" s="59" t="s">
        <v>18</v>
      </c>
      <c r="F7912" s="59" t="s">
        <v>10</v>
      </c>
      <c r="G7912" s="152" t="str">
        <f>VLOOKUP(D7912,sku归属!A:B,2,0)</f>
        <v>谭熹杰</v>
      </c>
    </row>
    <row r="7913" spans="1:13" s="59" customFormat="1" customHeight="1">
      <c r="A7913" s="59" t="s">
        <v>21302</v>
      </c>
      <c r="B7913" s="59" t="s">
        <v>21303</v>
      </c>
      <c r="C7913" s="59" t="s">
        <v>21304</v>
      </c>
      <c r="D7913" s="59" t="s">
        <v>18</v>
      </c>
      <c r="F7913" s="59" t="s">
        <v>10</v>
      </c>
      <c r="G7913" s="152" t="str">
        <f>VLOOKUP(D7913,sku归属!A:B,2,0)</f>
        <v>谭熹杰</v>
      </c>
    </row>
    <row r="7914" spans="1:13" s="59" customFormat="1" customHeight="1">
      <c r="A7914" s="59" t="s">
        <v>21305</v>
      </c>
      <c r="B7914" s="59" t="s">
        <v>21306</v>
      </c>
      <c r="C7914" s="59" t="s">
        <v>21307</v>
      </c>
      <c r="D7914" s="59" t="s">
        <v>18</v>
      </c>
      <c r="F7914" s="59" t="s">
        <v>10</v>
      </c>
      <c r="G7914" s="152" t="str">
        <f>VLOOKUP(D7914,sku归属!A:B,2,0)</f>
        <v>许梓渝</v>
      </c>
    </row>
    <row r="7915" spans="1:13" s="59" customFormat="1" customHeight="1">
      <c r="A7915" s="59" t="s">
        <v>21308</v>
      </c>
      <c r="B7915" s="59" t="s">
        <v>21309</v>
      </c>
      <c r="C7915" s="59" t="s">
        <v>21310</v>
      </c>
      <c r="D7915" s="59" t="s">
        <v>18</v>
      </c>
      <c r="F7915" s="59" t="s">
        <v>10</v>
      </c>
      <c r="G7915" s="152" t="str">
        <f>VLOOKUP(D7915,sku归属!A:B,2,0)</f>
        <v>许梓渝</v>
      </c>
    </row>
    <row r="7916" spans="1:13" s="59" customFormat="1" customHeight="1">
      <c r="A7916" s="59" t="s">
        <v>21311</v>
      </c>
      <c r="B7916" s="59" t="s">
        <v>21312</v>
      </c>
      <c r="C7916" s="59" t="s">
        <v>21313</v>
      </c>
      <c r="D7916" s="59" t="s">
        <v>18</v>
      </c>
      <c r="F7916" s="59" t="s">
        <v>10</v>
      </c>
      <c r="G7916" s="152" t="str">
        <f>VLOOKUP(D7916,sku归属!A:B,2,0)</f>
        <v>谭熹杰</v>
      </c>
    </row>
    <row r="7917" spans="1:13" s="59" customFormat="1" customHeight="1">
      <c r="A7917" s="59" t="s">
        <v>21314</v>
      </c>
      <c r="B7917" s="59" t="s">
        <v>21315</v>
      </c>
      <c r="C7917" s="59" t="s">
        <v>21316</v>
      </c>
      <c r="D7917" s="59" t="s">
        <v>18</v>
      </c>
      <c r="F7917" s="59" t="s">
        <v>10</v>
      </c>
      <c r="G7917" s="152" t="str">
        <f>VLOOKUP(D7917,sku归属!A:B,2,0)</f>
        <v>谭熹杰</v>
      </c>
    </row>
    <row r="7918" spans="1:13" s="59" customFormat="1" customHeight="1">
      <c r="A7918" s="59" t="s">
        <v>21317</v>
      </c>
      <c r="B7918" s="59" t="s">
        <v>21318</v>
      </c>
      <c r="C7918" s="59" t="s">
        <v>21319</v>
      </c>
      <c r="D7918" s="59" t="s">
        <v>18</v>
      </c>
      <c r="F7918" s="59" t="s">
        <v>10</v>
      </c>
      <c r="G7918" s="152" t="str">
        <f>VLOOKUP(D7918,sku归属!A:B,2,0)</f>
        <v>谭熹杰</v>
      </c>
    </row>
    <row r="7919" spans="1:13" s="59" customFormat="1" customHeight="1">
      <c r="A7919" s="59" t="s">
        <v>21320</v>
      </c>
      <c r="B7919" s="59" t="s">
        <v>21321</v>
      </c>
      <c r="C7919" s="59" t="s">
        <v>21322</v>
      </c>
      <c r="D7919" s="59" t="s">
        <v>19</v>
      </c>
      <c r="F7919" s="59" t="s">
        <v>10</v>
      </c>
      <c r="G7919" s="152" t="str">
        <f>VLOOKUP(D7919,sku归属!A:B,2,0)</f>
        <v>谭熹杰</v>
      </c>
    </row>
    <row r="7920" spans="1:13" s="59" customFormat="1" customHeight="1">
      <c r="A7920" s="59" t="s">
        <v>21323</v>
      </c>
      <c r="B7920" s="59" t="s">
        <v>21324</v>
      </c>
      <c r="C7920" s="59" t="s">
        <v>21325</v>
      </c>
      <c r="D7920" s="59" t="s">
        <v>19</v>
      </c>
      <c r="F7920" s="59" t="s">
        <v>10</v>
      </c>
      <c r="G7920" s="152" t="str">
        <f>VLOOKUP(D7920,sku归属!A:B,2,0)</f>
        <v>谭熹杰</v>
      </c>
    </row>
    <row r="7921" spans="1:13" s="59" customFormat="1" customHeight="1">
      <c r="A7921" s="59" t="s">
        <v>21326</v>
      </c>
      <c r="B7921" s="59" t="s">
        <v>21327</v>
      </c>
      <c r="C7921" s="59" t="s">
        <v>16791</v>
      </c>
      <c r="D7921" s="59" t="s">
        <v>19</v>
      </c>
      <c r="F7921" s="59" t="s">
        <v>10</v>
      </c>
      <c r="G7921" s="152" t="str">
        <f>VLOOKUP(D7921,sku归属!A:B,2,0)</f>
        <v>谭熹杰</v>
      </c>
    </row>
    <row r="7922" spans="1:13" s="59" customFormat="1" customHeight="1">
      <c r="A7922" s="59" t="s">
        <v>21328</v>
      </c>
      <c r="B7922" s="59" t="s">
        <v>21329</v>
      </c>
      <c r="C7922" s="59" t="s">
        <v>21330</v>
      </c>
      <c r="D7922" s="59" t="s">
        <v>19</v>
      </c>
      <c r="F7922" s="59" t="s">
        <v>10</v>
      </c>
      <c r="G7922" s="152" t="str">
        <f>VLOOKUP(D7922,sku归属!A:B,2,0)</f>
        <v>谭熹杰</v>
      </c>
    </row>
    <row r="7923" spans="1:13" s="59" customFormat="1" customHeight="1">
      <c r="A7923" s="59" t="s">
        <v>21331</v>
      </c>
      <c r="B7923" s="59" t="s">
        <v>21332</v>
      </c>
      <c r="C7923" s="59" t="s">
        <v>16794</v>
      </c>
      <c r="D7923" s="59" t="s">
        <v>19</v>
      </c>
      <c r="F7923" s="59" t="s">
        <v>10</v>
      </c>
      <c r="G7923" s="152" t="str">
        <f>VLOOKUP(D7923,sku归属!A:B,2,0)</f>
        <v>谭熹杰</v>
      </c>
    </row>
    <row r="7924" spans="1:13" s="59" customFormat="1" customHeight="1">
      <c r="A7924" s="59" t="s">
        <v>21333</v>
      </c>
      <c r="B7924" s="59" t="s">
        <v>21334</v>
      </c>
      <c r="C7924" s="59" t="s">
        <v>21335</v>
      </c>
      <c r="D7924" s="59" t="s">
        <v>18</v>
      </c>
      <c r="F7924" s="59" t="s">
        <v>10</v>
      </c>
      <c r="G7924" s="152" t="str">
        <f>VLOOKUP(D7924,sku归属!A:B,2,0)</f>
        <v>谭熹杰</v>
      </c>
    </row>
    <row r="7925" spans="1:13" s="59" customFormat="1" customHeight="1">
      <c r="A7925" s="59" t="s">
        <v>21336</v>
      </c>
      <c r="B7925" s="59" t="s">
        <v>21337</v>
      </c>
      <c r="C7925" s="59" t="s">
        <v>21338</v>
      </c>
      <c r="D7925" s="59" t="s">
        <v>18</v>
      </c>
      <c r="F7925" s="59" t="s">
        <v>10</v>
      </c>
      <c r="G7925" s="152" t="str">
        <f>VLOOKUP(D7925,sku归属!A:B,2,0)</f>
        <v>谭熹杰</v>
      </c>
    </row>
    <row r="7926" spans="1:13" s="59" customFormat="1" customHeight="1">
      <c r="A7926" s="59" t="s">
        <v>21339</v>
      </c>
      <c r="B7926" s="59" t="s">
        <v>21340</v>
      </c>
      <c r="C7926" s="59" t="s">
        <v>1629</v>
      </c>
      <c r="D7926" s="59" t="s">
        <v>18</v>
      </c>
      <c r="F7926" s="59" t="s">
        <v>10</v>
      </c>
      <c r="G7926" s="152" t="str">
        <f>VLOOKUP(D7926,sku归属!A:B,2,0)</f>
        <v>谭熹杰</v>
      </c>
    </row>
    <row r="7927" spans="1:13" s="59" customFormat="1" customHeight="1">
      <c r="A7927" s="59" t="s">
        <v>21341</v>
      </c>
      <c r="B7927" s="59" t="s">
        <v>21342</v>
      </c>
      <c r="C7927" s="59" t="s">
        <v>21343</v>
      </c>
      <c r="D7927" s="59" t="s">
        <v>19</v>
      </c>
      <c r="F7927" s="59" t="s">
        <v>10</v>
      </c>
      <c r="G7927" s="152" t="str">
        <f>VLOOKUP(D7927,sku归属!A:B,2,0)</f>
        <v>谭熹杰</v>
      </c>
    </row>
    <row r="7928" spans="1:13" s="59" customFormat="1" customHeight="1">
      <c r="A7928" s="59" t="s">
        <v>21344</v>
      </c>
      <c r="B7928" s="59" t="s">
        <v>21345</v>
      </c>
      <c r="C7928" s="59" t="s">
        <v>21346</v>
      </c>
      <c r="D7928" s="59" t="s">
        <v>19</v>
      </c>
      <c r="F7928" s="59" t="s">
        <v>10</v>
      </c>
      <c r="G7928" s="152" t="str">
        <f>VLOOKUP(D7928,sku归属!A:B,2,0)</f>
        <v>许梓渝</v>
      </c>
    </row>
    <row r="7929" spans="1:13" s="59" customFormat="1" customHeight="1">
      <c r="A7929" s="59" t="s">
        <v>21347</v>
      </c>
      <c r="B7929" s="59" t="s">
        <v>21348</v>
      </c>
      <c r="C7929" s="59" t="s">
        <v>18965</v>
      </c>
      <c r="D7929" s="59" t="s">
        <v>18</v>
      </c>
      <c r="F7929" s="59" t="s">
        <v>10</v>
      </c>
      <c r="G7929" s="152" t="str">
        <f>VLOOKUP(D7929,sku归属!A:B,2,0)</f>
        <v>许梓渝</v>
      </c>
    </row>
    <row r="7930" spans="1:13" s="59" customFormat="1" customHeight="1">
      <c r="A7930" s="59" t="s">
        <v>21349</v>
      </c>
      <c r="B7930" s="59" t="s">
        <v>21350</v>
      </c>
      <c r="C7930" s="59" t="s">
        <v>18968</v>
      </c>
      <c r="D7930" s="59" t="s">
        <v>18</v>
      </c>
      <c r="F7930" s="59" t="s">
        <v>10</v>
      </c>
      <c r="G7930" s="152" t="str">
        <f>VLOOKUP(D7930,sku归属!A:B,2,0)</f>
        <v>许梓渝</v>
      </c>
    </row>
    <row r="7931" spans="1:13" s="59" customFormat="1" customHeight="1">
      <c r="A7931" s="59" t="s">
        <v>21351</v>
      </c>
      <c r="B7931" s="59" t="s">
        <v>21352</v>
      </c>
      <c r="C7931" s="59" t="s">
        <v>21353</v>
      </c>
      <c r="D7931" s="59" t="s">
        <v>18</v>
      </c>
      <c r="F7931" s="59" t="s">
        <v>10</v>
      </c>
      <c r="G7931" s="152" t="str">
        <f>VLOOKUP(D7931,sku归属!A:B,2,0)</f>
        <v>许梓渝</v>
      </c>
    </row>
    <row r="7932" spans="1:13" s="59" customFormat="1" customHeight="1">
      <c r="A7932" s="59" t="s">
        <v>21354</v>
      </c>
      <c r="B7932" s="59" t="s">
        <v>21355</v>
      </c>
      <c r="C7932" s="59" t="s">
        <v>21356</v>
      </c>
      <c r="D7932" s="59" t="s">
        <v>18</v>
      </c>
      <c r="F7932" s="59" t="s">
        <v>10</v>
      </c>
      <c r="G7932" s="152" t="str">
        <f>VLOOKUP(D7932,sku归属!A:B,2,0)</f>
        <v>谭熹杰</v>
      </c>
    </row>
    <row r="7933" spans="1:13" s="59" customFormat="1" customHeight="1">
      <c r="A7933" s="59" t="s">
        <v>21357</v>
      </c>
      <c r="B7933" s="59" t="s">
        <v>21358</v>
      </c>
      <c r="C7933" s="59" t="s">
        <v>17947</v>
      </c>
      <c r="D7933" s="59" t="s">
        <v>18</v>
      </c>
      <c r="F7933" s="59" t="s">
        <v>10</v>
      </c>
      <c r="G7933" s="152" t="str">
        <f>VLOOKUP(D7933,sku归属!A:B,2,0)</f>
        <v>谭熹杰</v>
      </c>
    </row>
    <row r="7934" spans="1:13" s="59" customFormat="1" customHeight="1">
      <c r="A7934" s="59" t="s">
        <v>21359</v>
      </c>
      <c r="B7934" s="59" t="s">
        <v>21360</v>
      </c>
      <c r="C7934" s="59" t="s">
        <v>15444</v>
      </c>
      <c r="D7934" s="59" t="s">
        <v>18</v>
      </c>
      <c r="F7934" s="59" t="s">
        <v>10</v>
      </c>
      <c r="G7934" s="152" t="str">
        <f>VLOOKUP(D7934,sku归属!A:B,2,0)</f>
        <v>谭熹杰</v>
      </c>
    </row>
    <row r="7935" spans="1:13" s="59" customFormat="1" customHeight="1">
      <c r="A7935" s="59" t="s">
        <v>21361</v>
      </c>
      <c r="B7935" s="59" t="s">
        <v>21362</v>
      </c>
      <c r="C7935" s="59" t="s">
        <v>19015</v>
      </c>
      <c r="D7935" s="59" t="s">
        <v>18</v>
      </c>
      <c r="F7935" s="59" t="s">
        <v>10</v>
      </c>
      <c r="G7935" s="152" t="str">
        <f>VLOOKUP(D7935,sku归属!A:B,2,0)</f>
        <v>谭熹杰</v>
      </c>
    </row>
    <row r="7936" spans="1:13" s="59" customFormat="1" customHeight="1">
      <c r="A7936" s="59" t="s">
        <v>21363</v>
      </c>
      <c r="B7936" s="59" t="s">
        <v>21364</v>
      </c>
      <c r="C7936" s="59" t="s">
        <v>19012</v>
      </c>
      <c r="D7936" s="59" t="s">
        <v>18</v>
      </c>
      <c r="F7936" s="59" t="s">
        <v>10</v>
      </c>
      <c r="G7936" s="152" t="str">
        <f>VLOOKUP(D7936,sku归属!A:B,2,0)</f>
        <v>谭熹杰</v>
      </c>
    </row>
    <row r="7937" spans="1:13" s="59" customFormat="1" customHeight="1">
      <c r="A7937" s="59" t="s">
        <v>21365</v>
      </c>
      <c r="B7937" s="59" t="s">
        <v>21366</v>
      </c>
      <c r="C7937" s="59" t="s">
        <v>19006</v>
      </c>
      <c r="D7937" s="59" t="s">
        <v>18</v>
      </c>
      <c r="F7937" s="59" t="s">
        <v>10</v>
      </c>
      <c r="G7937" s="152" t="str">
        <f>VLOOKUP(D7937,sku归属!A:B,2,0)</f>
        <v>谭熹杰</v>
      </c>
    </row>
    <row r="7938" spans="1:13" s="59" customFormat="1" customHeight="1">
      <c r="A7938" s="59" t="s">
        <v>21367</v>
      </c>
      <c r="B7938" s="59" t="s">
        <v>21368</v>
      </c>
      <c r="C7938" s="59" t="s">
        <v>19009</v>
      </c>
      <c r="D7938" s="59" t="s">
        <v>18</v>
      </c>
      <c r="F7938" s="59" t="s">
        <v>10</v>
      </c>
      <c r="G7938" s="152" t="str">
        <f>VLOOKUP(D7938,sku归属!A:B,2,0)</f>
        <v>谭熹杰</v>
      </c>
    </row>
    <row r="7939" spans="1:13" s="59" customFormat="1" customHeight="1">
      <c r="A7939" s="59" t="s">
        <v>21369</v>
      </c>
      <c r="B7939" s="59" t="s">
        <v>21370</v>
      </c>
      <c r="C7939" s="59" t="s">
        <v>19003</v>
      </c>
      <c r="D7939" s="59" t="s">
        <v>18</v>
      </c>
      <c r="F7939" s="59" t="s">
        <v>10</v>
      </c>
      <c r="G7939" s="152" t="str">
        <f>VLOOKUP(D7939,sku归属!A:B,2,0)</f>
        <v>谭熹杰</v>
      </c>
    </row>
    <row r="7940" spans="1:13" s="59" customFormat="1" customHeight="1">
      <c r="A7940" s="59" t="s">
        <v>21371</v>
      </c>
      <c r="B7940" s="59" t="s">
        <v>21372</v>
      </c>
      <c r="C7940" s="59" t="s">
        <v>19057</v>
      </c>
      <c r="D7940" s="59" t="s">
        <v>18</v>
      </c>
      <c r="F7940" s="59" t="s">
        <v>10</v>
      </c>
      <c r="G7940" s="152" t="str">
        <f>VLOOKUP(D7940,sku归属!A:B,2,0)</f>
        <v>谭熹杰</v>
      </c>
    </row>
    <row r="7941" spans="1:13" s="59" customFormat="1" customHeight="1">
      <c r="A7941" s="59" t="s">
        <v>21373</v>
      </c>
      <c r="B7941" s="59" t="s">
        <v>21374</v>
      </c>
      <c r="C7941" s="59" t="s">
        <v>21375</v>
      </c>
      <c r="D7941" s="59" t="s">
        <v>19</v>
      </c>
      <c r="F7941" s="59" t="s">
        <v>10</v>
      </c>
      <c r="G7941" s="152" t="str">
        <f>VLOOKUP(D7941,sku归属!A:B,2,0)</f>
        <v>许梓渝</v>
      </c>
    </row>
    <row r="7942" spans="1:13" s="59" customFormat="1" customHeight="1">
      <c r="A7942" s="59" t="s">
        <v>21376</v>
      </c>
      <c r="B7942" s="59" t="s">
        <v>21377</v>
      </c>
      <c r="C7942" s="59" t="s">
        <v>21378</v>
      </c>
      <c r="D7942" s="59" t="s">
        <v>19</v>
      </c>
      <c r="F7942" s="59" t="s">
        <v>10</v>
      </c>
      <c r="G7942" s="152" t="str">
        <f>VLOOKUP(D7942,sku归属!A:B,2,0)</f>
        <v>许梓渝</v>
      </c>
    </row>
    <row r="7943" spans="1:13" s="59" customFormat="1" customHeight="1">
      <c r="A7943" s="59" t="s">
        <v>21379</v>
      </c>
      <c r="B7943" s="59" t="s">
        <v>21380</v>
      </c>
      <c r="C7943" s="59" t="s">
        <v>21381</v>
      </c>
      <c r="D7943" s="59" t="s">
        <v>19</v>
      </c>
      <c r="F7943" s="59" t="s">
        <v>10</v>
      </c>
      <c r="G7943" s="152" t="str">
        <f>VLOOKUP(D7943,sku归属!A:B,2,0)</f>
        <v>许梓渝</v>
      </c>
    </row>
    <row r="7944" spans="1:13" s="59" customFormat="1" customHeight="1">
      <c r="A7944" s="59" t="s">
        <v>21382</v>
      </c>
      <c r="B7944" s="59" t="s">
        <v>21383</v>
      </c>
      <c r="C7944" s="59" t="s">
        <v>21384</v>
      </c>
      <c r="D7944" s="59" t="s">
        <v>19</v>
      </c>
      <c r="F7944" s="59" t="s">
        <v>10</v>
      </c>
      <c r="G7944" s="152" t="str">
        <f>VLOOKUP(D7944,sku归属!A:B,2,0)</f>
        <v>许梓渝</v>
      </c>
    </row>
    <row r="7945" spans="1:13" s="59" customFormat="1" customHeight="1">
      <c r="A7945" s="59" t="s">
        <v>21385</v>
      </c>
      <c r="B7945" s="59" t="s">
        <v>21386</v>
      </c>
      <c r="C7945" s="59" t="s">
        <v>21387</v>
      </c>
      <c r="D7945" s="59" t="s">
        <v>18</v>
      </c>
      <c r="F7945" s="59" t="s">
        <v>10</v>
      </c>
      <c r="G7945" s="152" t="str">
        <f>VLOOKUP(D7945,sku归属!A:B,2,0)</f>
        <v>许梓渝</v>
      </c>
    </row>
    <row r="7946" spans="1:13" s="59" customFormat="1" customHeight="1">
      <c r="A7946" s="59" t="s">
        <v>21388</v>
      </c>
      <c r="B7946" s="59" t="s">
        <v>21389</v>
      </c>
      <c r="C7946" s="59" t="s">
        <v>21390</v>
      </c>
      <c r="D7946" s="59" t="s">
        <v>18</v>
      </c>
      <c r="F7946" s="59" t="s">
        <v>10</v>
      </c>
      <c r="G7946" s="152" t="str">
        <f>VLOOKUP(D7946,sku归属!A:B,2,0)</f>
        <v>许梓渝</v>
      </c>
    </row>
    <row r="7947" spans="1:13" s="59" customFormat="1" customHeight="1">
      <c r="A7947" s="59" t="s">
        <v>21391</v>
      </c>
      <c r="B7947" s="59" t="s">
        <v>21392</v>
      </c>
      <c r="C7947" s="59" t="s">
        <v>12524</v>
      </c>
      <c r="D7947" s="59" t="s">
        <v>18</v>
      </c>
      <c r="F7947" s="59" t="s">
        <v>10</v>
      </c>
      <c r="G7947" s="152" t="str">
        <f>VLOOKUP(D7947,sku归属!A:B,2,0)</f>
        <v>许梓渝</v>
      </c>
    </row>
    <row r="7948" spans="1:13" s="59" customFormat="1" customHeight="1">
      <c r="A7948" s="59" t="s">
        <v>21393</v>
      </c>
      <c r="B7948" s="59" t="s">
        <v>21394</v>
      </c>
      <c r="C7948" s="59" t="s">
        <v>12527</v>
      </c>
      <c r="D7948" s="59" t="s">
        <v>18</v>
      </c>
      <c r="F7948" s="59" t="s">
        <v>10</v>
      </c>
      <c r="G7948" s="152" t="str">
        <f>VLOOKUP(D7948,sku归属!A:B,2,0)</f>
        <v>谭熹杰</v>
      </c>
    </row>
    <row r="7949" spans="1:13" s="59" customFormat="1" customHeight="1">
      <c r="A7949" s="59" t="s">
        <v>21395</v>
      </c>
      <c r="B7949" s="59" t="s">
        <v>21396</v>
      </c>
      <c r="C7949" s="59" t="s">
        <v>12530</v>
      </c>
      <c r="D7949" s="59" t="s">
        <v>18</v>
      </c>
      <c r="F7949" s="59" t="s">
        <v>10</v>
      </c>
      <c r="G7949" s="152" t="str">
        <f>VLOOKUP(D7949,sku归属!A:B,2,0)</f>
        <v>谭熹杰</v>
      </c>
    </row>
    <row r="7950" spans="1:13" s="59" customFormat="1" customHeight="1">
      <c r="A7950" s="59" t="s">
        <v>21397</v>
      </c>
      <c r="B7950" s="59" t="s">
        <v>21398</v>
      </c>
      <c r="C7950" s="59" t="s">
        <v>21399</v>
      </c>
      <c r="D7950" s="59" t="s">
        <v>18</v>
      </c>
      <c r="F7950" s="59" t="s">
        <v>10</v>
      </c>
      <c r="G7950" s="152" t="str">
        <f>VLOOKUP(D7950,sku归属!A:B,2,0)</f>
        <v>谭熹杰</v>
      </c>
    </row>
    <row r="7951" spans="1:13" s="59" customFormat="1" customHeight="1">
      <c r="A7951" s="59" t="s">
        <v>21400</v>
      </c>
      <c r="B7951" s="59" t="s">
        <v>21401</v>
      </c>
      <c r="C7951" s="59" t="s">
        <v>21402</v>
      </c>
      <c r="D7951" s="59" t="s">
        <v>18</v>
      </c>
      <c r="F7951" s="59" t="s">
        <v>10</v>
      </c>
      <c r="G7951" s="152" t="str">
        <f>VLOOKUP(D7951,sku归属!A:B,2,0)</f>
        <v>谭熹杰</v>
      </c>
    </row>
    <row r="7952" spans="1:13" s="59" customFormat="1" customHeight="1">
      <c r="A7952" s="59" t="s">
        <v>21403</v>
      </c>
      <c r="B7952" s="59" t="s">
        <v>21404</v>
      </c>
      <c r="C7952" s="59" t="s">
        <v>21405</v>
      </c>
      <c r="D7952" s="59" t="s">
        <v>18</v>
      </c>
      <c r="F7952" s="59" t="s">
        <v>10</v>
      </c>
      <c r="G7952" s="152" t="str">
        <f>VLOOKUP(D7952,sku归属!A:B,2,0)</f>
        <v>谭熹杰</v>
      </c>
    </row>
    <row r="7953" spans="1:13" s="59" customFormat="1" customHeight="1">
      <c r="A7953" s="59" t="s">
        <v>21406</v>
      </c>
      <c r="B7953" s="59" t="s">
        <v>21407</v>
      </c>
      <c r="C7953" s="59" t="s">
        <v>21408</v>
      </c>
      <c r="D7953" s="59" t="s">
        <v>18</v>
      </c>
      <c r="F7953" s="59" t="s">
        <v>10</v>
      </c>
      <c r="G7953" s="152" t="str">
        <f>VLOOKUP(D7953,sku归属!A:B,2,0)</f>
        <v>谭熹杰</v>
      </c>
    </row>
    <row r="7954" spans="1:13" s="59" customFormat="1" customHeight="1">
      <c r="A7954" s="59" t="s">
        <v>21409</v>
      </c>
      <c r="B7954" s="59" t="s">
        <v>21410</v>
      </c>
      <c r="C7954" s="59" t="s">
        <v>21411</v>
      </c>
      <c r="D7954" s="59" t="s">
        <v>19</v>
      </c>
      <c r="F7954" s="59" t="s">
        <v>10</v>
      </c>
      <c r="G7954" s="152" t="str">
        <f>VLOOKUP(D7954,sku归属!A:B,2,0)</f>
        <v>谭熹杰</v>
      </c>
    </row>
    <row r="7955" spans="1:13" s="59" customFormat="1" customHeight="1">
      <c r="A7955" s="59" t="s">
        <v>21412</v>
      </c>
      <c r="B7955" s="59" t="s">
        <v>21413</v>
      </c>
      <c r="C7955" s="59" t="s">
        <v>21414</v>
      </c>
      <c r="D7955" s="59" t="s">
        <v>19</v>
      </c>
      <c r="F7955" s="59" t="s">
        <v>10</v>
      </c>
      <c r="G7955" s="152" t="str">
        <f>VLOOKUP(D7955,sku归属!A:B,2,0)</f>
        <v>谭熹杰</v>
      </c>
    </row>
    <row r="7956" spans="1:13" s="59" customFormat="1" customHeight="1">
      <c r="A7956" s="59" t="s">
        <v>21415</v>
      </c>
      <c r="B7956" s="59" t="s">
        <v>21416</v>
      </c>
      <c r="C7956" s="59" t="s">
        <v>21295</v>
      </c>
      <c r="D7956" s="59" t="s">
        <v>19</v>
      </c>
      <c r="F7956" s="59" t="s">
        <v>10</v>
      </c>
      <c r="G7956" s="152" t="str">
        <f>VLOOKUP(D7956,sku归属!A:B,2,0)</f>
        <v>谭熹杰</v>
      </c>
    </row>
    <row r="7957" spans="1:13" s="59" customFormat="1" customHeight="1">
      <c r="A7957" s="59" t="s">
        <v>21417</v>
      </c>
      <c r="B7957" s="59" t="s">
        <v>21418</v>
      </c>
      <c r="C7957" s="59" t="s">
        <v>21292</v>
      </c>
      <c r="D7957" s="59" t="s">
        <v>19</v>
      </c>
      <c r="F7957" s="59" t="s">
        <v>10</v>
      </c>
      <c r="G7957" s="152" t="str">
        <f>VLOOKUP(D7957,sku归属!A:B,2,0)</f>
        <v>谭熹杰</v>
      </c>
    </row>
    <row r="7958" spans="1:13" s="59" customFormat="1" customHeight="1">
      <c r="A7958" s="59" t="s">
        <v>21419</v>
      </c>
      <c r="B7958" s="59" t="s">
        <v>21420</v>
      </c>
      <c r="C7958" s="59" t="s">
        <v>21298</v>
      </c>
      <c r="D7958" s="59" t="s">
        <v>19</v>
      </c>
      <c r="F7958" s="59" t="s">
        <v>10</v>
      </c>
      <c r="G7958" s="152" t="str">
        <f>VLOOKUP(D7958,sku归属!A:B,2,0)</f>
        <v>谭熹杰</v>
      </c>
    </row>
    <row r="7959" spans="1:13" s="59" customFormat="1" customHeight="1">
      <c r="A7959" s="59" t="s">
        <v>21421</v>
      </c>
      <c r="B7959" s="59" t="s">
        <v>21422</v>
      </c>
      <c r="C7959" s="59" t="s">
        <v>21423</v>
      </c>
      <c r="D7959" s="59" t="s">
        <v>19</v>
      </c>
      <c r="F7959" s="59" t="s">
        <v>10</v>
      </c>
      <c r="G7959" s="152" t="str">
        <f>VLOOKUP(D7959,sku归属!A:B,2,0)</f>
        <v>谭熹杰</v>
      </c>
    </row>
    <row r="7960" spans="1:13" s="59" customFormat="1" customHeight="1">
      <c r="A7960" s="59" t="s">
        <v>21424</v>
      </c>
      <c r="B7960" s="59" t="s">
        <v>21425</v>
      </c>
      <c r="C7960" s="59" t="s">
        <v>21301</v>
      </c>
      <c r="D7960" s="59" t="s">
        <v>19</v>
      </c>
      <c r="F7960" s="59" t="s">
        <v>10</v>
      </c>
      <c r="G7960" s="152" t="str">
        <f>VLOOKUP(D7960,sku归属!A:B,2,0)</f>
        <v>谭熹杰</v>
      </c>
    </row>
    <row r="7961" spans="1:13" s="59" customFormat="1" customHeight="1">
      <c r="A7961" s="59" t="s">
        <v>21426</v>
      </c>
      <c r="B7961" s="59" t="s">
        <v>21427</v>
      </c>
      <c r="C7961" s="59" t="s">
        <v>21428</v>
      </c>
      <c r="D7961" s="59" t="s">
        <v>18</v>
      </c>
      <c r="F7961" s="59" t="s">
        <v>10</v>
      </c>
      <c r="G7961" s="152" t="str">
        <f>VLOOKUP(D7961,sku归属!A:B,2,0)</f>
        <v>谭熹杰</v>
      </c>
    </row>
    <row r="7962" spans="1:13" s="59" customFormat="1" customHeight="1">
      <c r="A7962" s="59" t="s">
        <v>21429</v>
      </c>
      <c r="B7962" s="59" t="s">
        <v>21430</v>
      </c>
      <c r="C7962" s="59" t="s">
        <v>21431</v>
      </c>
      <c r="D7962" s="59" t="s">
        <v>18</v>
      </c>
      <c r="F7962" s="59" t="s">
        <v>10</v>
      </c>
      <c r="G7962" s="152" t="str">
        <f>VLOOKUP(D7962,sku归属!A:B,2,0)</f>
        <v>谭熹杰</v>
      </c>
    </row>
    <row r="7963" spans="1:13" s="59" customFormat="1" customHeight="1">
      <c r="A7963" s="59" t="s">
        <v>21432</v>
      </c>
      <c r="B7963" s="59" t="s">
        <v>21433</v>
      </c>
      <c r="C7963" s="59" t="s">
        <v>21434</v>
      </c>
      <c r="D7963" s="59" t="s">
        <v>18</v>
      </c>
      <c r="F7963" s="59" t="s">
        <v>10</v>
      </c>
      <c r="G7963" s="152" t="str">
        <f>VLOOKUP(D7963,sku归属!A:B,2,0)</f>
        <v>谭熹杰</v>
      </c>
    </row>
    <row r="7964" spans="1:13" s="59" customFormat="1" customHeight="1">
      <c r="A7964" s="59" t="s">
        <v>21435</v>
      </c>
      <c r="B7964" s="59" t="s">
        <v>21436</v>
      </c>
      <c r="C7964" s="59" t="s">
        <v>21437</v>
      </c>
      <c r="D7964" s="59" t="s">
        <v>18</v>
      </c>
      <c r="F7964" s="59" t="s">
        <v>10</v>
      </c>
      <c r="G7964" s="152" t="str">
        <f>VLOOKUP(D7964,sku归属!A:B,2,0)</f>
        <v>谭熹杰</v>
      </c>
    </row>
    <row r="7965" spans="1:13" s="59" customFormat="1" customHeight="1">
      <c r="A7965" s="59" t="s">
        <v>21438</v>
      </c>
      <c r="B7965" s="59" t="s">
        <v>21439</v>
      </c>
      <c r="C7965" s="59" t="s">
        <v>21440</v>
      </c>
      <c r="D7965" s="59" t="s">
        <v>18</v>
      </c>
      <c r="F7965" s="59" t="s">
        <v>10</v>
      </c>
      <c r="G7965" s="152" t="str">
        <f>VLOOKUP(D7965,sku归属!A:B,2,0)</f>
        <v>谭熹杰</v>
      </c>
    </row>
    <row r="7966" spans="1:13" s="59" customFormat="1" customHeight="1">
      <c r="A7966" s="59" t="s">
        <v>21441</v>
      </c>
      <c r="B7966" s="59" t="s">
        <v>21442</v>
      </c>
      <c r="C7966" s="59" t="s">
        <v>21443</v>
      </c>
      <c r="D7966" s="59" t="s">
        <v>18</v>
      </c>
      <c r="F7966" s="59" t="s">
        <v>10</v>
      </c>
      <c r="G7966" s="152" t="str">
        <f>VLOOKUP(D7966,sku归属!A:B,2,0)</f>
        <v>谭熹杰</v>
      </c>
    </row>
    <row r="7967" spans="1:13" s="59" customFormat="1" customHeight="1">
      <c r="A7967" s="59" t="s">
        <v>21444</v>
      </c>
      <c r="B7967" s="59" t="s">
        <v>21445</v>
      </c>
      <c r="C7967" s="59" t="s">
        <v>21446</v>
      </c>
      <c r="D7967" s="59" t="s">
        <v>18</v>
      </c>
      <c r="F7967" s="59" t="s">
        <v>10</v>
      </c>
      <c r="G7967" s="152" t="str">
        <f>VLOOKUP(D7967,sku归属!A:B,2,0)</f>
        <v>谭熹杰</v>
      </c>
    </row>
    <row r="7968" spans="1:13" s="59" customFormat="1" customHeight="1">
      <c r="A7968" s="59" t="s">
        <v>21447</v>
      </c>
      <c r="B7968" s="59" t="s">
        <v>21448</v>
      </c>
      <c r="C7968" s="59" t="s">
        <v>7695</v>
      </c>
      <c r="D7968" s="59" t="s">
        <v>18</v>
      </c>
      <c r="F7968" s="59" t="s">
        <v>10</v>
      </c>
      <c r="G7968" s="152" t="str">
        <f>VLOOKUP(D7968,sku归属!A:B,2,0)</f>
        <v>谭熹杰</v>
      </c>
    </row>
    <row r="7969" spans="1:13" s="59" customFormat="1" customHeight="1">
      <c r="A7969" s="59" t="s">
        <v>21449</v>
      </c>
      <c r="B7969" s="59" t="s">
        <v>21450</v>
      </c>
      <c r="C7969" s="59" t="s">
        <v>7935</v>
      </c>
      <c r="D7969" s="59" t="s">
        <v>18</v>
      </c>
      <c r="F7969" s="59" t="s">
        <v>10</v>
      </c>
      <c r="G7969" s="152" t="str">
        <f>VLOOKUP(D7969,sku归属!A:B,2,0)</f>
        <v>谭熹杰</v>
      </c>
    </row>
    <row r="7970" spans="1:13" s="59" customFormat="1" customHeight="1">
      <c r="A7970" s="59" t="s">
        <v>21451</v>
      </c>
      <c r="B7970" s="59" t="s">
        <v>21452</v>
      </c>
      <c r="C7970" s="59" t="s">
        <v>21453</v>
      </c>
      <c r="D7970" s="59" t="s">
        <v>18</v>
      </c>
      <c r="F7970" s="59" t="s">
        <v>10</v>
      </c>
      <c r="G7970" s="152" t="str">
        <f>VLOOKUP(D7970,sku归属!A:B,2,0)</f>
        <v>谭熹杰</v>
      </c>
    </row>
    <row r="7971" spans="1:13" s="59" customFormat="1" customHeight="1">
      <c r="A7971" s="59" t="s">
        <v>21454</v>
      </c>
      <c r="B7971" s="59" t="s">
        <v>21455</v>
      </c>
      <c r="C7971" s="59" t="s">
        <v>21456</v>
      </c>
      <c r="D7971" s="59" t="s">
        <v>18</v>
      </c>
      <c r="F7971" s="59" t="s">
        <v>10</v>
      </c>
      <c r="G7971" s="152" t="str">
        <f>VLOOKUP(D7971,sku归属!A:B,2,0)</f>
        <v>谭熹杰</v>
      </c>
    </row>
    <row r="7972" spans="1:13" s="59" customFormat="1" customHeight="1">
      <c r="A7972" s="59" t="s">
        <v>21457</v>
      </c>
      <c r="B7972" s="59" t="s">
        <v>21458</v>
      </c>
      <c r="C7972" s="59" t="s">
        <v>21459</v>
      </c>
      <c r="D7972" s="59" t="s">
        <v>18</v>
      </c>
      <c r="F7972" s="59" t="s">
        <v>10</v>
      </c>
      <c r="G7972" s="152" t="str">
        <f>VLOOKUP(D7972,sku归属!A:B,2,0)</f>
        <v>谭熹杰</v>
      </c>
    </row>
    <row r="7973" spans="1:13" s="59" customFormat="1" customHeight="1">
      <c r="A7973" s="59" t="s">
        <v>21460</v>
      </c>
      <c r="B7973" s="59" t="s">
        <v>21461</v>
      </c>
      <c r="C7973" s="59" t="s">
        <v>21462</v>
      </c>
      <c r="D7973" s="59" t="s">
        <v>18</v>
      </c>
      <c r="F7973" s="59" t="s">
        <v>10</v>
      </c>
      <c r="G7973" s="152" t="str">
        <f>VLOOKUP(D7973,sku归属!A:B,2,0)</f>
        <v>谭熹杰</v>
      </c>
    </row>
    <row r="7974" spans="1:13" s="59" customFormat="1" customHeight="1">
      <c r="A7974" s="59" t="s">
        <v>21463</v>
      </c>
      <c r="B7974" s="59" t="s">
        <v>21464</v>
      </c>
      <c r="C7974" s="59" t="s">
        <v>21465</v>
      </c>
      <c r="D7974" s="59" t="s">
        <v>18</v>
      </c>
      <c r="F7974" s="59" t="s">
        <v>10</v>
      </c>
      <c r="G7974" s="152" t="str">
        <f>VLOOKUP(D7974,sku归属!A:B,2,0)</f>
        <v>谭熹杰</v>
      </c>
    </row>
    <row r="7975" spans="1:13" s="59" customFormat="1" customHeight="1">
      <c r="A7975" s="59" t="s">
        <v>21466</v>
      </c>
      <c r="B7975" s="59" t="s">
        <v>21467</v>
      </c>
      <c r="C7975" s="59" t="s">
        <v>21468</v>
      </c>
      <c r="D7975" s="59" t="s">
        <v>18</v>
      </c>
      <c r="F7975" s="59" t="s">
        <v>10</v>
      </c>
      <c r="G7975" s="152" t="str">
        <f>VLOOKUP(D7975,sku归属!A:B,2,0)</f>
        <v>谭熹杰</v>
      </c>
    </row>
    <row r="7976" spans="1:13" s="59" customFormat="1" customHeight="1">
      <c r="A7976" s="59" t="s">
        <v>21469</v>
      </c>
      <c r="B7976" s="59" t="s">
        <v>21470</v>
      </c>
      <c r="C7976" s="59" t="s">
        <v>2038</v>
      </c>
      <c r="D7976" s="59" t="s">
        <v>18</v>
      </c>
      <c r="F7976" s="59" t="s">
        <v>10</v>
      </c>
      <c r="G7976" s="152" t="str">
        <f>VLOOKUP(D7976,sku归属!A:B,2,0)</f>
        <v>谭熹杰</v>
      </c>
    </row>
    <row r="7977" spans="1:13" s="59" customFormat="1" customHeight="1">
      <c r="A7977" s="59" t="s">
        <v>21471</v>
      </c>
      <c r="B7977" s="59" t="s">
        <v>21472</v>
      </c>
      <c r="C7977" s="59" t="s">
        <v>2044</v>
      </c>
      <c r="D7977" s="59" t="s">
        <v>18</v>
      </c>
      <c r="F7977" s="59" t="s">
        <v>10</v>
      </c>
      <c r="G7977" s="152" t="str">
        <f>VLOOKUP(D7977,sku归属!A:B,2,0)</f>
        <v>谭熹杰</v>
      </c>
    </row>
    <row r="7978" spans="1:13" s="59" customFormat="1" customHeight="1">
      <c r="A7978" s="59" t="s">
        <v>21473</v>
      </c>
      <c r="B7978" s="59" t="s">
        <v>21474</v>
      </c>
      <c r="C7978" s="59" t="s">
        <v>2755</v>
      </c>
      <c r="D7978" s="59" t="s">
        <v>18</v>
      </c>
      <c r="F7978" s="59" t="s">
        <v>10</v>
      </c>
      <c r="G7978" s="152" t="str">
        <f>VLOOKUP(D7978,sku归属!A:B,2,0)</f>
        <v>谭熹杰</v>
      </c>
    </row>
    <row r="7979" spans="1:13" s="59" customFormat="1" customHeight="1">
      <c r="A7979" s="59" t="s">
        <v>21475</v>
      </c>
      <c r="B7979" s="59" t="s">
        <v>21476</v>
      </c>
      <c r="C7979" s="59" t="s">
        <v>2041</v>
      </c>
      <c r="D7979" s="59" t="s">
        <v>18</v>
      </c>
      <c r="F7979" s="59" t="s">
        <v>10</v>
      </c>
      <c r="G7979" s="152" t="str">
        <f>VLOOKUP(D7979,sku归属!A:B,2,0)</f>
        <v>谭熹杰</v>
      </c>
    </row>
    <row r="7980" spans="1:13" s="59" customFormat="1" customHeight="1">
      <c r="A7980" s="59" t="s">
        <v>21477</v>
      </c>
      <c r="B7980" s="59" t="s">
        <v>21478</v>
      </c>
      <c r="C7980" s="59" t="s">
        <v>21479</v>
      </c>
      <c r="D7980" s="59" t="s">
        <v>18</v>
      </c>
      <c r="F7980" s="59" t="s">
        <v>10</v>
      </c>
      <c r="G7980" s="152" t="str">
        <f>VLOOKUP(D7980,sku归属!A:B,2,0)</f>
        <v>谭熹杰</v>
      </c>
    </row>
    <row r="7981" spans="1:13" s="59" customFormat="1" customHeight="1">
      <c r="A7981" s="59" t="s">
        <v>21480</v>
      </c>
      <c r="B7981" s="59" t="s">
        <v>21481</v>
      </c>
      <c r="C7981" s="59" t="s">
        <v>21482</v>
      </c>
      <c r="D7981" s="59" t="s">
        <v>18</v>
      </c>
      <c r="F7981" s="59" t="s">
        <v>10</v>
      </c>
      <c r="G7981" s="152" t="str">
        <f>VLOOKUP(D7981,sku归属!A:B,2,0)</f>
        <v>谭熹杰</v>
      </c>
    </row>
    <row r="7982" spans="1:13" s="59" customFormat="1" customHeight="1">
      <c r="A7982" s="59" t="s">
        <v>21483</v>
      </c>
      <c r="B7982" s="59" t="s">
        <v>21484</v>
      </c>
      <c r="C7982" s="59" t="s">
        <v>2716</v>
      </c>
      <c r="D7982" s="59" t="s">
        <v>18</v>
      </c>
      <c r="F7982" s="59" t="s">
        <v>10</v>
      </c>
      <c r="G7982" s="152" t="str">
        <f>VLOOKUP(D7982,sku归属!A:B,2,0)</f>
        <v>谭熹杰</v>
      </c>
    </row>
    <row r="7983" spans="1:13" s="59" customFormat="1" customHeight="1">
      <c r="A7983" s="59" t="s">
        <v>21485</v>
      </c>
      <c r="B7983" s="59" t="s">
        <v>21486</v>
      </c>
      <c r="C7983" s="59" t="s">
        <v>21487</v>
      </c>
      <c r="D7983" s="59" t="s">
        <v>18</v>
      </c>
      <c r="F7983" s="59" t="s">
        <v>10</v>
      </c>
      <c r="G7983" s="152" t="str">
        <f>VLOOKUP(D7983,sku归属!A:B,2,0)</f>
        <v>谭熹杰</v>
      </c>
    </row>
    <row r="7984" spans="1:13" s="59" customFormat="1" customHeight="1">
      <c r="A7984" s="59" t="s">
        <v>21488</v>
      </c>
      <c r="B7984" s="59" t="s">
        <v>21489</v>
      </c>
      <c r="C7984" s="59" t="s">
        <v>21490</v>
      </c>
      <c r="D7984" s="59" t="s">
        <v>18</v>
      </c>
      <c r="F7984" s="59" t="s">
        <v>10</v>
      </c>
      <c r="G7984" s="152" t="str">
        <f>VLOOKUP(D7984,sku归属!A:B,2,0)</f>
        <v>谭熹杰</v>
      </c>
    </row>
    <row r="7985" spans="1:13" s="59" customFormat="1" customHeight="1">
      <c r="A7985" s="59" t="s">
        <v>21491</v>
      </c>
      <c r="B7985" s="59" t="s">
        <v>21492</v>
      </c>
      <c r="C7985" s="59" t="s">
        <v>21493</v>
      </c>
      <c r="D7985" s="59" t="s">
        <v>18</v>
      </c>
      <c r="F7985" s="59" t="s">
        <v>10</v>
      </c>
      <c r="G7985" s="152" t="str">
        <f>VLOOKUP(D7985,sku归属!A:B,2,0)</f>
        <v>谭熹杰</v>
      </c>
    </row>
    <row r="7986" spans="1:13" s="59" customFormat="1" customHeight="1">
      <c r="A7986" s="59" t="s">
        <v>21494</v>
      </c>
      <c r="B7986" s="59" t="s">
        <v>21495</v>
      </c>
      <c r="C7986" s="59" t="s">
        <v>10284</v>
      </c>
      <c r="D7986" s="59" t="s">
        <v>18</v>
      </c>
      <c r="F7986" s="59" t="s">
        <v>10</v>
      </c>
      <c r="G7986" s="152" t="str">
        <f>VLOOKUP(D7986,sku归属!A:B,2,0)</f>
        <v>许梓渝</v>
      </c>
    </row>
    <row r="7987" spans="1:13" s="59" customFormat="1" customHeight="1">
      <c r="A7987" s="59" t="s">
        <v>21496</v>
      </c>
      <c r="B7987" s="59" t="s">
        <v>21497</v>
      </c>
      <c r="C7987" s="59" t="s">
        <v>10281</v>
      </c>
      <c r="D7987" s="59" t="s">
        <v>18</v>
      </c>
      <c r="F7987" s="59" t="s">
        <v>10</v>
      </c>
      <c r="G7987" s="152" t="str">
        <f>VLOOKUP(D7987,sku归属!A:B,2,0)</f>
        <v>许梓渝</v>
      </c>
    </row>
    <row r="7988" spans="1:13" s="59" customFormat="1" customHeight="1">
      <c r="A7988" s="59" t="s">
        <v>21498</v>
      </c>
      <c r="B7988" s="59" t="s">
        <v>21499</v>
      </c>
      <c r="C7988" s="59" t="s">
        <v>10276</v>
      </c>
      <c r="D7988" s="59" t="s">
        <v>18</v>
      </c>
      <c r="F7988" s="59" t="s">
        <v>10</v>
      </c>
      <c r="G7988" s="152" t="str">
        <f>VLOOKUP(D7988,sku归属!A:B,2,0)</f>
        <v>许梓渝</v>
      </c>
    </row>
    <row r="7989" spans="1:13" s="59" customFormat="1" customHeight="1">
      <c r="A7989" s="59" t="s">
        <v>21500</v>
      </c>
      <c r="B7989" s="59" t="s">
        <v>21501</v>
      </c>
      <c r="C7989" s="59" t="s">
        <v>19168</v>
      </c>
      <c r="D7989" s="59" t="s">
        <v>18</v>
      </c>
      <c r="F7989" s="59" t="s">
        <v>10</v>
      </c>
      <c r="G7989" s="152" t="str">
        <f>VLOOKUP(D7989,sku归属!A:B,2,0)</f>
        <v>许梓渝</v>
      </c>
    </row>
    <row r="7990" spans="1:13" s="59" customFormat="1" customHeight="1">
      <c r="A7990" s="59" t="s">
        <v>21502</v>
      </c>
      <c r="B7990" s="59" t="s">
        <v>21503</v>
      </c>
      <c r="C7990" s="59" t="s">
        <v>19171</v>
      </c>
      <c r="D7990" s="59" t="s">
        <v>18</v>
      </c>
      <c r="F7990" s="59" t="s">
        <v>10</v>
      </c>
      <c r="G7990" s="152" t="str">
        <f>VLOOKUP(D7990,sku归属!A:B,2,0)</f>
        <v>许梓渝</v>
      </c>
    </row>
    <row r="7991" spans="1:13" s="59" customFormat="1" customHeight="1">
      <c r="A7991" s="59" t="s">
        <v>21504</v>
      </c>
      <c r="B7991" s="59" t="s">
        <v>21505</v>
      </c>
      <c r="C7991" s="59" t="s">
        <v>19174</v>
      </c>
      <c r="D7991" s="59" t="s">
        <v>18</v>
      </c>
      <c r="F7991" s="59" t="s">
        <v>10</v>
      </c>
      <c r="G7991" s="152" t="str">
        <f>VLOOKUP(D7991,sku归属!A:B,2,0)</f>
        <v>许梓渝</v>
      </c>
    </row>
    <row r="7992" spans="1:13" s="59" customFormat="1" customHeight="1">
      <c r="A7992" s="59" t="s">
        <v>21506</v>
      </c>
      <c r="B7992" s="59" t="s">
        <v>21507</v>
      </c>
      <c r="C7992" s="59" t="s">
        <v>19177</v>
      </c>
      <c r="D7992" s="59" t="s">
        <v>18</v>
      </c>
      <c r="F7992" s="59" t="s">
        <v>10</v>
      </c>
      <c r="G7992" s="152" t="str">
        <f>VLOOKUP(D7992,sku归属!A:B,2,0)</f>
        <v>谭熹杰</v>
      </c>
    </row>
    <row r="7993" spans="1:13" s="59" customFormat="1" customHeight="1">
      <c r="A7993" s="59" t="s">
        <v>21508</v>
      </c>
      <c r="B7993" s="59" t="s">
        <v>21509</v>
      </c>
      <c r="C7993" s="59" t="s">
        <v>19162</v>
      </c>
      <c r="D7993" s="59" t="s">
        <v>18</v>
      </c>
      <c r="F7993" s="59" t="s">
        <v>10</v>
      </c>
      <c r="G7993" s="152" t="str">
        <f>VLOOKUP(D7993,sku归属!A:B,2,0)</f>
        <v>谭熹杰</v>
      </c>
    </row>
    <row r="7994" spans="1:13" s="59" customFormat="1" customHeight="1">
      <c r="A7994" s="59" t="s">
        <v>21510</v>
      </c>
      <c r="B7994" s="59" t="s">
        <v>21511</v>
      </c>
      <c r="C7994" s="59" t="s">
        <v>19165</v>
      </c>
      <c r="D7994" s="59" t="s">
        <v>18</v>
      </c>
      <c r="F7994" s="59" t="s">
        <v>10</v>
      </c>
      <c r="G7994" s="152" t="str">
        <f>VLOOKUP(D7994,sku归属!A:B,2,0)</f>
        <v>谭熹杰</v>
      </c>
    </row>
    <row r="7995" spans="1:13" s="59" customFormat="1" customHeight="1">
      <c r="A7995" s="59" t="s">
        <v>21512</v>
      </c>
      <c r="B7995" s="59" t="s">
        <v>21513</v>
      </c>
      <c r="C7995" s="59" t="s">
        <v>21514</v>
      </c>
      <c r="D7995" s="59" t="s">
        <v>18</v>
      </c>
      <c r="F7995" s="59" t="s">
        <v>10</v>
      </c>
      <c r="G7995" s="152" t="str">
        <f>VLOOKUP(D7995,sku归属!A:B,2,0)</f>
        <v>许梓渝</v>
      </c>
    </row>
    <row r="7996" spans="1:13" s="59" customFormat="1" customHeight="1">
      <c r="A7996" s="59" t="s">
        <v>21515</v>
      </c>
      <c r="B7996" s="59" t="s">
        <v>21516</v>
      </c>
      <c r="C7996" s="59" t="s">
        <v>21517</v>
      </c>
      <c r="D7996" s="59" t="s">
        <v>18</v>
      </c>
      <c r="F7996" s="59" t="s">
        <v>10</v>
      </c>
      <c r="G7996" s="152" t="str">
        <f>VLOOKUP(D7996,sku归属!A:B,2,0)</f>
        <v>许梓渝</v>
      </c>
    </row>
    <row r="7997" spans="1:13" s="59" customFormat="1" customHeight="1">
      <c r="A7997" s="59" t="s">
        <v>21518</v>
      </c>
      <c r="B7997" s="59" t="s">
        <v>21519</v>
      </c>
      <c r="C7997" s="59" t="s">
        <v>21520</v>
      </c>
      <c r="D7997" s="59" t="s">
        <v>18</v>
      </c>
      <c r="F7997" s="59" t="s">
        <v>10</v>
      </c>
      <c r="G7997" s="152" t="str">
        <f>VLOOKUP(D7997,sku归属!A:B,2,0)</f>
        <v>许梓渝</v>
      </c>
    </row>
    <row r="7998" spans="1:13" s="59" customFormat="1" customHeight="1">
      <c r="A7998" s="59" t="s">
        <v>21521</v>
      </c>
      <c r="B7998" s="59" t="s">
        <v>21522</v>
      </c>
      <c r="C7998" s="59" t="s">
        <v>21523</v>
      </c>
      <c r="D7998" s="59" t="s">
        <v>18</v>
      </c>
      <c r="F7998" s="59" t="s">
        <v>10</v>
      </c>
      <c r="G7998" s="152" t="str">
        <f>VLOOKUP(D7998,sku归属!A:B,2,0)</f>
        <v>许梓渝</v>
      </c>
    </row>
    <row r="7999" spans="1:13" s="59" customFormat="1" customHeight="1">
      <c r="A7999" s="59" t="s">
        <v>21524</v>
      </c>
      <c r="B7999" s="59" t="s">
        <v>21525</v>
      </c>
      <c r="C7999" s="59" t="s">
        <v>21526</v>
      </c>
      <c r="D7999" s="59" t="s">
        <v>19</v>
      </c>
      <c r="F7999" s="59" t="s">
        <v>10</v>
      </c>
      <c r="G7999" s="152" t="str">
        <f>VLOOKUP(D7999,sku归属!A:B,2,0)</f>
        <v>许梓渝</v>
      </c>
    </row>
    <row r="8000" spans="1:13" s="59" customFormat="1" customHeight="1">
      <c r="A8000" s="59" t="s">
        <v>21527</v>
      </c>
      <c r="B8000" s="59" t="s">
        <v>21528</v>
      </c>
      <c r="C8000" s="59" t="s">
        <v>21529</v>
      </c>
      <c r="D8000" s="59" t="s">
        <v>19</v>
      </c>
      <c r="F8000" s="59" t="s">
        <v>10</v>
      </c>
      <c r="G8000" s="152" t="str">
        <f>VLOOKUP(D8000,sku归属!A:B,2,0)</f>
        <v>许梓渝</v>
      </c>
    </row>
    <row r="8001" spans="1:13" s="59" customFormat="1" customHeight="1">
      <c r="A8001" s="59" t="s">
        <v>21530</v>
      </c>
      <c r="B8001" s="59" t="s">
        <v>21531</v>
      </c>
      <c r="C8001" s="59" t="s">
        <v>21532</v>
      </c>
      <c r="D8001" s="59" t="s">
        <v>19</v>
      </c>
      <c r="F8001" s="59" t="s">
        <v>10</v>
      </c>
      <c r="G8001" s="152" t="str">
        <f>VLOOKUP(D8001,sku归属!A:B,2,0)</f>
        <v>许梓渝</v>
      </c>
    </row>
    <row r="8002" spans="1:13" s="59" customFormat="1" customHeight="1">
      <c r="A8002" s="59" t="s">
        <v>21533</v>
      </c>
      <c r="B8002" s="59" t="s">
        <v>21534</v>
      </c>
      <c r="C8002" s="59" t="s">
        <v>21535</v>
      </c>
      <c r="D8002" s="59" t="s">
        <v>19</v>
      </c>
      <c r="F8002" s="59" t="s">
        <v>10</v>
      </c>
      <c r="G8002" s="152" t="str">
        <f>VLOOKUP(D8002,sku归属!A:B,2,0)</f>
        <v>许梓渝</v>
      </c>
    </row>
    <row r="8003" spans="1:13" s="59" customFormat="1" customHeight="1">
      <c r="A8003" s="59" t="s">
        <v>21536</v>
      </c>
      <c r="B8003" s="59" t="s">
        <v>21537</v>
      </c>
      <c r="C8003" s="59" t="s">
        <v>21538</v>
      </c>
      <c r="D8003" s="59" t="s">
        <v>19</v>
      </c>
      <c r="F8003" s="59" t="s">
        <v>10</v>
      </c>
      <c r="G8003" s="152" t="str">
        <f>VLOOKUP(D8003,sku归属!A:B,2,0)</f>
        <v>许梓渝</v>
      </c>
    </row>
    <row r="8004" spans="1:13" s="59" customFormat="1" customHeight="1">
      <c r="A8004" s="59" t="s">
        <v>21539</v>
      </c>
      <c r="B8004" s="59" t="s">
        <v>21540</v>
      </c>
      <c r="C8004" s="59" t="s">
        <v>21541</v>
      </c>
      <c r="D8004" s="59" t="s">
        <v>19</v>
      </c>
      <c r="F8004" s="59" t="s">
        <v>10</v>
      </c>
      <c r="G8004" s="152" t="str">
        <f>VLOOKUP(D8004,sku归属!A:B,2,0)</f>
        <v>谭熹杰</v>
      </c>
    </row>
    <row r="8005" spans="1:13" s="59" customFormat="1" customHeight="1">
      <c r="A8005" s="59" t="s">
        <v>21542</v>
      </c>
      <c r="B8005" s="59" t="s">
        <v>21543</v>
      </c>
      <c r="C8005" s="59" t="s">
        <v>21544</v>
      </c>
      <c r="D8005" s="59" t="s">
        <v>18</v>
      </c>
      <c r="F8005" s="59" t="s">
        <v>10</v>
      </c>
      <c r="G8005" s="152" t="str">
        <f>VLOOKUP(D8005,sku归属!A:B,2,0)</f>
        <v>谭熹杰</v>
      </c>
    </row>
    <row r="8006" spans="1:13" s="59" customFormat="1" customHeight="1">
      <c r="A8006" s="59" t="s">
        <v>21545</v>
      </c>
      <c r="B8006" s="59" t="s">
        <v>21546</v>
      </c>
      <c r="C8006" s="59" t="s">
        <v>21547</v>
      </c>
      <c r="D8006" s="59" t="s">
        <v>18</v>
      </c>
      <c r="F8006" s="59" t="s">
        <v>10</v>
      </c>
      <c r="G8006" s="152" t="str">
        <f>VLOOKUP(D8006,sku归属!A:B,2,0)</f>
        <v>谭熹杰</v>
      </c>
    </row>
    <row r="8007" spans="1:13" s="59" customFormat="1" customHeight="1">
      <c r="A8007" s="59" t="s">
        <v>21548</v>
      </c>
      <c r="B8007" s="59" t="s">
        <v>21549</v>
      </c>
      <c r="C8007" s="59" t="s">
        <v>21550</v>
      </c>
      <c r="D8007" s="59" t="s">
        <v>18</v>
      </c>
      <c r="F8007" s="59" t="s">
        <v>10</v>
      </c>
      <c r="G8007" s="152" t="str">
        <f>VLOOKUP(D8007,sku归属!A:B,2,0)</f>
        <v>谭熹杰</v>
      </c>
    </row>
    <row r="8008" spans="1:13" s="59" customFormat="1" customHeight="1">
      <c r="A8008" s="59" t="s">
        <v>21551</v>
      </c>
      <c r="B8008" s="59" t="s">
        <v>21552</v>
      </c>
      <c r="C8008" s="59" t="s">
        <v>21553</v>
      </c>
      <c r="D8008" s="59" t="s">
        <v>19</v>
      </c>
      <c r="F8008" s="59" t="s">
        <v>10</v>
      </c>
      <c r="G8008" s="152" t="str">
        <f>VLOOKUP(D8008,sku归属!A:B,2,0)</f>
        <v>谭熹杰</v>
      </c>
    </row>
    <row r="8009" spans="1:13" s="59" customFormat="1" customHeight="1">
      <c r="A8009" s="59" t="s">
        <v>21554</v>
      </c>
      <c r="B8009" s="59" t="s">
        <v>21555</v>
      </c>
      <c r="C8009" s="59" t="s">
        <v>21556</v>
      </c>
      <c r="D8009" s="59" t="s">
        <v>19</v>
      </c>
      <c r="F8009" s="59" t="s">
        <v>10</v>
      </c>
      <c r="G8009" s="152" t="str">
        <f>VLOOKUP(D8009,sku归属!A:B,2,0)</f>
        <v>许梓渝</v>
      </c>
    </row>
    <row r="8010" spans="1:13" s="59" customFormat="1" customHeight="1">
      <c r="A8010" s="59" t="s">
        <v>21557</v>
      </c>
      <c r="B8010" s="59" t="s">
        <v>21558</v>
      </c>
      <c r="C8010" s="59" t="s">
        <v>21559</v>
      </c>
      <c r="D8010" s="59" t="s">
        <v>19</v>
      </c>
      <c r="F8010" s="59" t="s">
        <v>10</v>
      </c>
      <c r="G8010" s="152" t="str">
        <f>VLOOKUP(D8010,sku归属!A:B,2,0)</f>
        <v>许梓渝</v>
      </c>
    </row>
    <row r="8011" spans="1:13" s="59" customFormat="1" customHeight="1">
      <c r="A8011" s="59" t="s">
        <v>21560</v>
      </c>
      <c r="B8011" s="59" t="s">
        <v>21561</v>
      </c>
      <c r="C8011" s="59" t="s">
        <v>12163</v>
      </c>
      <c r="D8011" s="59" t="s">
        <v>19</v>
      </c>
      <c r="F8011" s="59" t="s">
        <v>10</v>
      </c>
      <c r="G8011" s="152" t="str">
        <f>VLOOKUP(D8011,sku归属!A:B,2,0)</f>
        <v>谭熹杰</v>
      </c>
    </row>
    <row r="8012" spans="1:13" s="59" customFormat="1" customHeight="1">
      <c r="A8012" s="59" t="s">
        <v>21562</v>
      </c>
      <c r="B8012" s="59" t="s">
        <v>21563</v>
      </c>
      <c r="C8012" s="59" t="s">
        <v>21564</v>
      </c>
      <c r="D8012" s="59" t="s">
        <v>19</v>
      </c>
      <c r="F8012" s="59" t="s">
        <v>10</v>
      </c>
      <c r="G8012" s="152" t="str">
        <f>VLOOKUP(D8012,sku归属!A:B,2,0)</f>
        <v>谭熹杰</v>
      </c>
    </row>
    <row r="8013" spans="1:13" s="59" customFormat="1" customHeight="1">
      <c r="A8013" s="59" t="s">
        <v>21565</v>
      </c>
      <c r="B8013" s="59" t="s">
        <v>21566</v>
      </c>
      <c r="C8013" s="59" t="s">
        <v>12170</v>
      </c>
      <c r="D8013" s="59" t="s">
        <v>19</v>
      </c>
      <c r="F8013" s="59" t="s">
        <v>10</v>
      </c>
      <c r="G8013" s="152" t="str">
        <f>VLOOKUP(D8013,sku归属!A:B,2,0)</f>
        <v>谭熹杰</v>
      </c>
    </row>
    <row r="8014" spans="1:13" s="59" customFormat="1" customHeight="1">
      <c r="A8014" s="59" t="s">
        <v>21567</v>
      </c>
      <c r="B8014" s="59" t="s">
        <v>21568</v>
      </c>
      <c r="C8014" s="59" t="s">
        <v>611</v>
      </c>
      <c r="D8014" s="59" t="s">
        <v>19</v>
      </c>
      <c r="F8014" s="59" t="s">
        <v>10</v>
      </c>
      <c r="G8014" s="152" t="str">
        <f>VLOOKUP(D8014,sku归属!A:B,2,0)</f>
        <v>谭熹杰</v>
      </c>
    </row>
    <row r="8015" spans="1:13" s="59" customFormat="1" customHeight="1">
      <c r="A8015" s="59" t="s">
        <v>21569</v>
      </c>
      <c r="B8015" s="59" t="s">
        <v>21570</v>
      </c>
      <c r="C8015" s="59" t="s">
        <v>605</v>
      </c>
      <c r="D8015" s="59" t="s">
        <v>19</v>
      </c>
      <c r="F8015" s="59" t="s">
        <v>10</v>
      </c>
      <c r="G8015" s="152" t="str">
        <f>VLOOKUP(D8015,sku归属!A:B,2,0)</f>
        <v>谭熹杰</v>
      </c>
    </row>
    <row r="8016" spans="1:13" s="59" customFormat="1" customHeight="1">
      <c r="A8016" s="59" t="s">
        <v>21571</v>
      </c>
      <c r="B8016" s="59" t="s">
        <v>21572</v>
      </c>
      <c r="C8016" s="59" t="s">
        <v>608</v>
      </c>
      <c r="D8016" s="59" t="s">
        <v>19</v>
      </c>
      <c r="F8016" s="59" t="s">
        <v>10</v>
      </c>
      <c r="G8016" s="152" t="str">
        <f>VLOOKUP(D8016,sku归属!A:B,2,0)</f>
        <v>许梓渝</v>
      </c>
    </row>
    <row r="8017" spans="1:13" s="59" customFormat="1" customHeight="1">
      <c r="A8017" s="59" t="s">
        <v>21573</v>
      </c>
      <c r="B8017" s="59" t="s">
        <v>21574</v>
      </c>
      <c r="C8017" s="59" t="s">
        <v>19149</v>
      </c>
      <c r="D8017" s="59" t="s">
        <v>18</v>
      </c>
      <c r="F8017" s="59" t="s">
        <v>10</v>
      </c>
      <c r="G8017" s="152" t="str">
        <f>VLOOKUP(D8017,sku归属!A:B,2,0)</f>
        <v>许梓渝</v>
      </c>
    </row>
    <row r="8018" spans="1:13" s="59" customFormat="1" customHeight="1">
      <c r="A8018" s="59" t="s">
        <v>21575</v>
      </c>
      <c r="B8018" s="59" t="s">
        <v>21576</v>
      </c>
      <c r="C8018" s="59" t="s">
        <v>19146</v>
      </c>
      <c r="D8018" s="59" t="s">
        <v>18</v>
      </c>
      <c r="F8018" s="59" t="s">
        <v>10</v>
      </c>
      <c r="G8018" s="152" t="str">
        <f>VLOOKUP(D8018,sku归属!A:B,2,0)</f>
        <v>谭熹杰</v>
      </c>
    </row>
    <row r="8019" spans="1:13" s="59" customFormat="1" customHeight="1">
      <c r="A8019" s="59" t="s">
        <v>21577</v>
      </c>
      <c r="B8019" s="59" t="s">
        <v>21578</v>
      </c>
      <c r="C8019" s="59" t="s">
        <v>19155</v>
      </c>
      <c r="D8019" s="59" t="s">
        <v>18</v>
      </c>
      <c r="F8019" s="59" t="s">
        <v>10</v>
      </c>
      <c r="G8019" s="152" t="str">
        <f>VLOOKUP(D8019,sku归属!A:B,2,0)</f>
        <v>谭熹杰</v>
      </c>
    </row>
    <row r="8020" spans="1:13" s="59" customFormat="1" customHeight="1">
      <c r="A8020" s="59" t="s">
        <v>21579</v>
      </c>
      <c r="B8020" s="59" t="s">
        <v>21580</v>
      </c>
      <c r="C8020" s="59" t="s">
        <v>19152</v>
      </c>
      <c r="D8020" s="59" t="s">
        <v>18</v>
      </c>
      <c r="F8020" s="59" t="s">
        <v>10</v>
      </c>
      <c r="G8020" s="152" t="str">
        <f>VLOOKUP(D8020,sku归属!A:B,2,0)</f>
        <v>谭熹杰</v>
      </c>
    </row>
    <row r="8021" spans="1:13" s="59" customFormat="1" customHeight="1">
      <c r="A8021" s="59" t="s">
        <v>21581</v>
      </c>
      <c r="B8021" s="59" t="s">
        <v>21582</v>
      </c>
      <c r="C8021" s="59" t="s">
        <v>21583</v>
      </c>
      <c r="D8021" s="59" t="s">
        <v>18</v>
      </c>
      <c r="F8021" s="59" t="s">
        <v>10</v>
      </c>
      <c r="G8021" s="152" t="str">
        <f>VLOOKUP(D8021,sku归属!A:B,2,0)</f>
        <v>谭熹杰</v>
      </c>
    </row>
    <row r="8022" spans="1:13" s="59" customFormat="1" customHeight="1">
      <c r="A8022" s="59" t="s">
        <v>21584</v>
      </c>
      <c r="B8022" s="59" t="s">
        <v>21585</v>
      </c>
      <c r="C8022" s="59" t="s">
        <v>19140</v>
      </c>
      <c r="D8022" s="59" t="s">
        <v>19</v>
      </c>
      <c r="F8022" s="59" t="s">
        <v>10</v>
      </c>
      <c r="G8022" s="152" t="str">
        <f>VLOOKUP(D8022,sku归属!A:B,2,0)</f>
        <v>谭熹杰</v>
      </c>
    </row>
    <row r="8023" spans="1:13" s="59" customFormat="1" customHeight="1">
      <c r="A8023" s="59" t="s">
        <v>21586</v>
      </c>
      <c r="B8023" s="59" t="s">
        <v>21587</v>
      </c>
      <c r="C8023" s="59" t="s">
        <v>19143</v>
      </c>
      <c r="D8023" s="59" t="s">
        <v>19</v>
      </c>
      <c r="F8023" s="59" t="s">
        <v>10</v>
      </c>
      <c r="G8023" s="152" t="str">
        <f>VLOOKUP(D8023,sku归属!A:B,2,0)</f>
        <v>谭熹杰</v>
      </c>
    </row>
    <row r="8024" spans="1:13" s="59" customFormat="1" customHeight="1">
      <c r="A8024" s="59" t="s">
        <v>21588</v>
      </c>
      <c r="B8024" s="59" t="s">
        <v>21589</v>
      </c>
      <c r="C8024" s="59" t="s">
        <v>21054</v>
      </c>
      <c r="D8024" s="59" t="s">
        <v>18</v>
      </c>
      <c r="F8024" s="59" t="s">
        <v>10</v>
      </c>
      <c r="G8024" s="152" t="str">
        <f>VLOOKUP(D8024,sku归属!A:B,2,0)</f>
        <v>谭熹杰</v>
      </c>
    </row>
    <row r="8025" spans="1:13" s="59" customFormat="1" customHeight="1">
      <c r="A8025" s="59" t="s">
        <v>21590</v>
      </c>
      <c r="B8025" s="59" t="s">
        <v>51036</v>
      </c>
      <c r="C8025" s="59" t="s">
        <v>21057</v>
      </c>
      <c r="D8025" s="59" t="s">
        <v>18</v>
      </c>
      <c r="F8025" s="59" t="s">
        <v>10</v>
      </c>
      <c r="G8025" s="152" t="str">
        <f>VLOOKUP(D8025,sku归属!A:B,2,0)</f>
        <v>谭熹杰</v>
      </c>
    </row>
    <row r="8026" spans="1:13" s="59" customFormat="1" customHeight="1">
      <c r="A8026" s="59" t="s">
        <v>21592</v>
      </c>
      <c r="B8026" s="59" t="s">
        <v>21593</v>
      </c>
      <c r="C8026" s="59" t="s">
        <v>18707</v>
      </c>
      <c r="D8026" s="59" t="s">
        <v>18</v>
      </c>
      <c r="F8026" s="59" t="s">
        <v>10</v>
      </c>
      <c r="G8026" s="152" t="str">
        <f>VLOOKUP(D8026,sku归属!A:B,2,0)</f>
        <v>谭熹杰</v>
      </c>
    </row>
    <row r="8027" spans="1:13" s="59" customFormat="1" customHeight="1">
      <c r="A8027" s="59" t="s">
        <v>21594</v>
      </c>
      <c r="B8027" s="59" t="s">
        <v>21595</v>
      </c>
      <c r="C8027" s="59" t="s">
        <v>18704</v>
      </c>
      <c r="D8027" s="59" t="s">
        <v>18</v>
      </c>
      <c r="F8027" s="59" t="s">
        <v>10</v>
      </c>
      <c r="G8027" s="152" t="str">
        <f>VLOOKUP(D8027,sku归属!A:B,2,0)</f>
        <v>许梓渝</v>
      </c>
    </row>
    <row r="8028" spans="1:13" s="59" customFormat="1" customHeight="1">
      <c r="A8028" s="59" t="s">
        <v>21596</v>
      </c>
      <c r="B8028" s="59" t="s">
        <v>21597</v>
      </c>
      <c r="C8028" s="59" t="s">
        <v>21060</v>
      </c>
      <c r="D8028" s="59" t="s">
        <v>18</v>
      </c>
      <c r="F8028" s="59" t="s">
        <v>10</v>
      </c>
      <c r="G8028" s="152" t="str">
        <f>VLOOKUP(D8028,sku归属!A:B,2,0)</f>
        <v>谭熹杰</v>
      </c>
    </row>
    <row r="8029" spans="1:13" s="59" customFormat="1" customHeight="1">
      <c r="A8029" s="59" t="s">
        <v>21598</v>
      </c>
      <c r="B8029" s="59" t="s">
        <v>21599</v>
      </c>
      <c r="C8029" s="59" t="s">
        <v>19252</v>
      </c>
      <c r="D8029" s="59" t="s">
        <v>19</v>
      </c>
      <c r="F8029" s="59" t="s">
        <v>10</v>
      </c>
      <c r="G8029" s="152" t="str">
        <f>VLOOKUP(D8029,sku归属!A:B,2,0)</f>
        <v>谭熹杰</v>
      </c>
    </row>
    <row r="8030" spans="1:13" s="59" customFormat="1" customHeight="1">
      <c r="A8030" s="59" t="s">
        <v>21600</v>
      </c>
      <c r="B8030" s="59" t="s">
        <v>21601</v>
      </c>
      <c r="C8030" s="59" t="s">
        <v>19255</v>
      </c>
      <c r="D8030" s="59" t="s">
        <v>19</v>
      </c>
      <c r="F8030" s="59" t="s">
        <v>10</v>
      </c>
      <c r="G8030" s="152" t="str">
        <f>VLOOKUP(D8030,sku归属!A:B,2,0)</f>
        <v>谭熹杰</v>
      </c>
    </row>
    <row r="8031" spans="1:13" s="59" customFormat="1" customHeight="1">
      <c r="A8031" s="59" t="s">
        <v>21602</v>
      </c>
      <c r="B8031" s="59" t="s">
        <v>21603</v>
      </c>
      <c r="C8031" s="59" t="s">
        <v>21604</v>
      </c>
      <c r="D8031" s="59" t="s">
        <v>18</v>
      </c>
      <c r="F8031" s="59" t="s">
        <v>10</v>
      </c>
      <c r="G8031" s="152" t="str">
        <f>VLOOKUP(D8031,sku归属!A:B,2,0)</f>
        <v>谭熹杰</v>
      </c>
    </row>
    <row r="8032" spans="1:13" s="59" customFormat="1" customHeight="1">
      <c r="A8032" s="59" t="s">
        <v>21605</v>
      </c>
      <c r="B8032" s="59" t="s">
        <v>21606</v>
      </c>
      <c r="C8032" s="59" t="s">
        <v>21607</v>
      </c>
      <c r="D8032" s="59" t="s">
        <v>18</v>
      </c>
      <c r="F8032" s="59" t="s">
        <v>10</v>
      </c>
      <c r="G8032" s="152" t="str">
        <f>VLOOKUP(D8032,sku归属!A:B,2,0)</f>
        <v>谭熹杰</v>
      </c>
    </row>
    <row r="8033" spans="1:13" s="59" customFormat="1" customHeight="1">
      <c r="A8033" s="59" t="s">
        <v>21608</v>
      </c>
      <c r="B8033" s="59" t="s">
        <v>21609</v>
      </c>
      <c r="C8033" s="59" t="s">
        <v>21610</v>
      </c>
      <c r="D8033" s="59" t="s">
        <v>18</v>
      </c>
      <c r="F8033" s="59" t="s">
        <v>10</v>
      </c>
      <c r="G8033" s="152" t="str">
        <f>VLOOKUP(D8033,sku归属!A:B,2,0)</f>
        <v>谭熹杰</v>
      </c>
    </row>
    <row r="8034" spans="1:13" s="59" customFormat="1" customHeight="1">
      <c r="A8034" s="59" t="s">
        <v>21611</v>
      </c>
      <c r="B8034" s="59" t="s">
        <v>21612</v>
      </c>
      <c r="C8034" s="59" t="s">
        <v>21613</v>
      </c>
      <c r="D8034" s="59" t="s">
        <v>18</v>
      </c>
      <c r="F8034" s="59" t="s">
        <v>10</v>
      </c>
      <c r="G8034" s="152" t="str">
        <f>VLOOKUP(D8034,sku归属!A:B,2,0)</f>
        <v>许梓渝</v>
      </c>
    </row>
    <row r="8035" spans="1:13" s="59" customFormat="1" customHeight="1">
      <c r="A8035" s="59" t="s">
        <v>21614</v>
      </c>
      <c r="B8035" s="59" t="s">
        <v>21615</v>
      </c>
      <c r="C8035" s="59" t="s">
        <v>21616</v>
      </c>
      <c r="D8035" s="59" t="s">
        <v>18</v>
      </c>
      <c r="F8035" s="59" t="s">
        <v>10</v>
      </c>
      <c r="G8035" s="152" t="str">
        <f>VLOOKUP(D8035,sku归属!A:B,2,0)</f>
        <v>谭熹杰</v>
      </c>
    </row>
    <row r="8036" spans="1:13" s="59" customFormat="1" customHeight="1">
      <c r="A8036" s="59" t="s">
        <v>21617</v>
      </c>
      <c r="B8036" s="59" t="s">
        <v>21618</v>
      </c>
      <c r="C8036" s="59" t="s">
        <v>21619</v>
      </c>
      <c r="D8036" s="59" t="s">
        <v>18</v>
      </c>
      <c r="F8036" s="59" t="s">
        <v>10</v>
      </c>
      <c r="G8036" s="152" t="str">
        <f>VLOOKUP(D8036,sku归属!A:B,2,0)</f>
        <v>谭熹杰</v>
      </c>
    </row>
    <row r="8037" spans="1:13" s="59" customFormat="1" customHeight="1">
      <c r="A8037" s="59" t="s">
        <v>21620</v>
      </c>
      <c r="B8037" s="59" t="s">
        <v>21621</v>
      </c>
      <c r="C8037" s="59" t="s">
        <v>21622</v>
      </c>
      <c r="D8037" s="59" t="s">
        <v>18</v>
      </c>
      <c r="F8037" s="59" t="s">
        <v>10</v>
      </c>
      <c r="G8037" s="152" t="str">
        <f>VLOOKUP(D8037,sku归属!A:B,2,0)</f>
        <v>谭熹杰</v>
      </c>
    </row>
    <row r="8038" spans="1:13" s="59" customFormat="1" customHeight="1">
      <c r="A8038" s="59" t="s">
        <v>21623</v>
      </c>
      <c r="B8038" s="59" t="s">
        <v>21624</v>
      </c>
      <c r="C8038" s="59" t="s">
        <v>21625</v>
      </c>
      <c r="D8038" s="59" t="s">
        <v>18</v>
      </c>
      <c r="F8038" s="59" t="s">
        <v>10</v>
      </c>
      <c r="G8038" s="152" t="str">
        <f>VLOOKUP(D8038,sku归属!A:B,2,0)</f>
        <v>谭熹杰</v>
      </c>
    </row>
    <row r="8039" spans="1:13" s="59" customFormat="1" customHeight="1">
      <c r="A8039" s="59" t="s">
        <v>21626</v>
      </c>
      <c r="B8039" s="59" t="s">
        <v>21627</v>
      </c>
      <c r="C8039" s="59" t="s">
        <v>18388</v>
      </c>
      <c r="D8039" s="59" t="s">
        <v>18</v>
      </c>
      <c r="F8039" s="59" t="s">
        <v>10</v>
      </c>
      <c r="G8039" s="152" t="str">
        <f>VLOOKUP(D8039,sku归属!A:B,2,0)</f>
        <v>许梓渝</v>
      </c>
    </row>
    <row r="8040" spans="1:13" s="59" customFormat="1" customHeight="1">
      <c r="A8040" s="59" t="s">
        <v>21628</v>
      </c>
      <c r="B8040" s="59" t="s">
        <v>21629</v>
      </c>
      <c r="C8040" s="59" t="s">
        <v>17430</v>
      </c>
      <c r="D8040" s="59" t="s">
        <v>19</v>
      </c>
      <c r="F8040" s="59" t="s">
        <v>10</v>
      </c>
      <c r="G8040" s="152" t="str">
        <f>VLOOKUP(D8040,sku归属!A:B,2,0)</f>
        <v>许梓渝</v>
      </c>
    </row>
    <row r="8041" spans="1:13" s="59" customFormat="1" customHeight="1">
      <c r="A8041" s="59" t="s">
        <v>21630</v>
      </c>
      <c r="B8041" s="59" t="s">
        <v>21631</v>
      </c>
      <c r="C8041" s="59" t="s">
        <v>21632</v>
      </c>
      <c r="D8041" s="59" t="s">
        <v>18</v>
      </c>
      <c r="F8041" s="59" t="s">
        <v>10</v>
      </c>
      <c r="G8041" s="152" t="str">
        <f>VLOOKUP(D8041,sku归属!A:B,2,0)</f>
        <v>许梓渝</v>
      </c>
    </row>
    <row r="8042" spans="1:13" s="59" customFormat="1" customHeight="1">
      <c r="A8042" s="59" t="s">
        <v>21633</v>
      </c>
      <c r="B8042" s="59" t="s">
        <v>21634</v>
      </c>
      <c r="C8042" s="59" t="s">
        <v>21635</v>
      </c>
      <c r="D8042" s="59" t="s">
        <v>18</v>
      </c>
      <c r="F8042" s="59" t="s">
        <v>10</v>
      </c>
      <c r="G8042" s="152" t="str">
        <f>VLOOKUP(D8042,sku归属!A:B,2,0)</f>
        <v>谭熹杰</v>
      </c>
    </row>
    <row r="8043" spans="1:13" s="59" customFormat="1" customHeight="1">
      <c r="A8043" s="59" t="s">
        <v>51037</v>
      </c>
      <c r="B8043" s="59" t="s">
        <v>21637</v>
      </c>
      <c r="C8043" s="59" t="s">
        <v>21638</v>
      </c>
      <c r="D8043" s="59" t="s">
        <v>18</v>
      </c>
      <c r="F8043" s="59" t="s">
        <v>10</v>
      </c>
      <c r="G8043" s="152" t="str">
        <f>VLOOKUP(D8043,sku归属!A:B,2,0)</f>
        <v>谭熹杰</v>
      </c>
    </row>
    <row r="8044" spans="1:13" s="59" customFormat="1" customHeight="1">
      <c r="A8044" s="59" t="s">
        <v>21639</v>
      </c>
      <c r="B8044" s="59" t="s">
        <v>21640</v>
      </c>
      <c r="C8044" s="59" t="s">
        <v>21641</v>
      </c>
      <c r="D8044" s="59" t="s">
        <v>18</v>
      </c>
      <c r="F8044" s="59" t="s">
        <v>10</v>
      </c>
      <c r="G8044" s="152" t="str">
        <f>VLOOKUP(D8044,sku归属!A:B,2,0)</f>
        <v>谭熹杰</v>
      </c>
    </row>
    <row r="8045" spans="1:13" s="59" customFormat="1" customHeight="1">
      <c r="A8045" s="59" t="s">
        <v>21642</v>
      </c>
      <c r="B8045" s="59" t="s">
        <v>21643</v>
      </c>
      <c r="C8045" s="59" t="s">
        <v>21644</v>
      </c>
      <c r="D8045" s="59" t="s">
        <v>18</v>
      </c>
      <c r="F8045" s="59" t="s">
        <v>10</v>
      </c>
      <c r="G8045" s="152" t="str">
        <f>VLOOKUP(D8045,sku归属!A:B,2,0)</f>
        <v>谭熹杰</v>
      </c>
    </row>
    <row r="8046" spans="1:13" s="59" customFormat="1" customHeight="1">
      <c r="A8046" s="59" t="s">
        <v>21645</v>
      </c>
      <c r="B8046" s="59" t="s">
        <v>21646</v>
      </c>
      <c r="C8046" s="59" t="s">
        <v>21647</v>
      </c>
      <c r="D8046" s="59" t="s">
        <v>18</v>
      </c>
      <c r="F8046" s="59" t="s">
        <v>10</v>
      </c>
      <c r="G8046" s="152" t="str">
        <f>VLOOKUP(D8046,sku归属!A:B,2,0)</f>
        <v>谭熹杰</v>
      </c>
    </row>
    <row r="8047" spans="1:13" s="59" customFormat="1" customHeight="1">
      <c r="A8047" s="59" t="s">
        <v>21648</v>
      </c>
      <c r="B8047" s="59" t="s">
        <v>21649</v>
      </c>
      <c r="C8047" s="59" t="s">
        <v>17433</v>
      </c>
      <c r="D8047" s="59" t="s">
        <v>19</v>
      </c>
      <c r="F8047" s="59" t="s">
        <v>10</v>
      </c>
      <c r="G8047" s="152" t="str">
        <f>VLOOKUP(D8047,sku归属!A:B,2,0)</f>
        <v>许梓渝</v>
      </c>
    </row>
    <row r="8048" spans="1:13" s="59" customFormat="1" customHeight="1">
      <c r="A8048" s="59" t="s">
        <v>21650</v>
      </c>
      <c r="B8048" s="59" t="s">
        <v>21651</v>
      </c>
      <c r="C8048" s="59" t="s">
        <v>19205</v>
      </c>
      <c r="D8048" s="59" t="s">
        <v>18</v>
      </c>
      <c r="F8048" s="59" t="s">
        <v>10</v>
      </c>
      <c r="G8048" s="152" t="str">
        <f>VLOOKUP(D8048,sku归属!A:B,2,0)</f>
        <v>许梓渝</v>
      </c>
    </row>
    <row r="8049" spans="1:13" s="59" customFormat="1" customHeight="1">
      <c r="A8049" s="59" t="s">
        <v>21652</v>
      </c>
      <c r="B8049" s="59" t="s">
        <v>21653</v>
      </c>
      <c r="C8049" s="59" t="s">
        <v>19208</v>
      </c>
      <c r="D8049" s="59" t="s">
        <v>18</v>
      </c>
      <c r="F8049" s="59" t="s">
        <v>10</v>
      </c>
      <c r="G8049" s="152" t="str">
        <f>VLOOKUP(D8049,sku归属!A:B,2,0)</f>
        <v>许梓渝</v>
      </c>
    </row>
    <row r="8050" spans="1:13" s="59" customFormat="1" customHeight="1">
      <c r="A8050" s="59" t="s">
        <v>21654</v>
      </c>
      <c r="B8050" s="59" t="s">
        <v>21655</v>
      </c>
      <c r="C8050" s="59" t="s">
        <v>19199</v>
      </c>
      <c r="D8050" s="59" t="s">
        <v>18</v>
      </c>
      <c r="F8050" s="59" t="s">
        <v>10</v>
      </c>
      <c r="G8050" s="152" t="str">
        <f>VLOOKUP(D8050,sku归属!A:B,2,0)</f>
        <v>许梓渝</v>
      </c>
    </row>
    <row r="8051" spans="1:13" s="59" customFormat="1" customHeight="1">
      <c r="A8051" s="59" t="s">
        <v>21656</v>
      </c>
      <c r="B8051" s="59" t="s">
        <v>21657</v>
      </c>
      <c r="C8051" s="59" t="s">
        <v>19202</v>
      </c>
      <c r="D8051" s="59" t="s">
        <v>18</v>
      </c>
      <c r="F8051" s="59" t="s">
        <v>10</v>
      </c>
      <c r="G8051" s="152" t="str">
        <f>VLOOKUP(D8051,sku归属!A:B,2,0)</f>
        <v>谭熹杰</v>
      </c>
    </row>
    <row r="8052" spans="1:13" s="59" customFormat="1" customHeight="1">
      <c r="A8052" s="59" t="s">
        <v>21658</v>
      </c>
      <c r="B8052" s="59" t="s">
        <v>21659</v>
      </c>
      <c r="C8052" s="59" t="s">
        <v>15591</v>
      </c>
      <c r="D8052" s="59" t="s">
        <v>19</v>
      </c>
      <c r="F8052" s="59" t="s">
        <v>10</v>
      </c>
      <c r="G8052" s="152" t="str">
        <f>VLOOKUP(D8052,sku归属!A:B,2,0)</f>
        <v>谭熹杰</v>
      </c>
    </row>
    <row r="8053" spans="1:13" s="59" customFormat="1" customHeight="1">
      <c r="A8053" s="59" t="s">
        <v>21660</v>
      </c>
      <c r="B8053" s="59" t="s">
        <v>21661</v>
      </c>
      <c r="C8053" s="59" t="s">
        <v>15588</v>
      </c>
      <c r="D8053" s="59" t="s">
        <v>19</v>
      </c>
      <c r="F8053" s="59" t="s">
        <v>10</v>
      </c>
      <c r="G8053" s="152" t="str">
        <f>VLOOKUP(D8053,sku归属!A:B,2,0)</f>
        <v>谭熹杰</v>
      </c>
    </row>
    <row r="8054" spans="1:13" s="59" customFormat="1" customHeight="1">
      <c r="A8054" s="59" t="s">
        <v>21662</v>
      </c>
      <c r="B8054" s="59" t="s">
        <v>21663</v>
      </c>
      <c r="C8054" s="59" t="s">
        <v>15585</v>
      </c>
      <c r="D8054" s="59" t="s">
        <v>19</v>
      </c>
      <c r="F8054" s="59" t="s">
        <v>10</v>
      </c>
      <c r="G8054" s="152" t="str">
        <f>VLOOKUP(D8054,sku归属!A:B,2,0)</f>
        <v>谭熹杰</v>
      </c>
    </row>
    <row r="8055" spans="1:13" s="59" customFormat="1" customHeight="1">
      <c r="A8055" s="59" t="s">
        <v>21664</v>
      </c>
      <c r="B8055" s="59" t="s">
        <v>21665</v>
      </c>
      <c r="C8055" s="59" t="s">
        <v>21666</v>
      </c>
      <c r="D8055" s="59" t="s">
        <v>18</v>
      </c>
      <c r="F8055" s="59" t="s">
        <v>10</v>
      </c>
      <c r="G8055" s="152" t="str">
        <f>VLOOKUP(D8055,sku归属!A:B,2,0)</f>
        <v>谭熹杰</v>
      </c>
    </row>
    <row r="8056" spans="1:13" s="59" customFormat="1" customHeight="1">
      <c r="A8056" s="59" t="s">
        <v>21667</v>
      </c>
      <c r="B8056" s="59" t="s">
        <v>21668</v>
      </c>
      <c r="C8056" s="59" t="s">
        <v>21669</v>
      </c>
      <c r="D8056" s="59" t="s">
        <v>18</v>
      </c>
      <c r="F8056" s="59" t="s">
        <v>10</v>
      </c>
      <c r="G8056" s="152" t="str">
        <f>VLOOKUP(D8056,sku归属!A:B,2,0)</f>
        <v>谭熹杰</v>
      </c>
    </row>
    <row r="8057" spans="1:13" s="59" customFormat="1" customHeight="1">
      <c r="A8057" s="59" t="s">
        <v>21670</v>
      </c>
      <c r="B8057" s="59" t="s">
        <v>18088</v>
      </c>
      <c r="C8057" s="59" t="s">
        <v>1215</v>
      </c>
      <c r="D8057" s="59" t="s">
        <v>18</v>
      </c>
      <c r="F8057" s="59" t="s">
        <v>10</v>
      </c>
      <c r="G8057" s="152" t="str">
        <f>VLOOKUP(D8057,sku归属!A:B,2,0)</f>
        <v>谭熹杰</v>
      </c>
    </row>
    <row r="8058" spans="1:13" s="59" customFormat="1" customHeight="1">
      <c r="A8058" s="59" t="s">
        <v>21671</v>
      </c>
      <c r="B8058" s="59" t="s">
        <v>18082</v>
      </c>
      <c r="C8058" s="59" t="s">
        <v>15609</v>
      </c>
      <c r="D8058" s="59" t="s">
        <v>18</v>
      </c>
      <c r="F8058" s="59" t="s">
        <v>10</v>
      </c>
      <c r="G8058" s="152" t="str">
        <f>VLOOKUP(D8058,sku归属!A:B,2,0)</f>
        <v>谭熹杰</v>
      </c>
    </row>
    <row r="8059" spans="1:13" s="59" customFormat="1" customHeight="1">
      <c r="A8059" s="59" t="s">
        <v>21672</v>
      </c>
      <c r="B8059" s="59" t="s">
        <v>18092</v>
      </c>
      <c r="C8059" s="59" t="s">
        <v>1212</v>
      </c>
      <c r="D8059" s="59" t="s">
        <v>18</v>
      </c>
      <c r="F8059" s="59" t="s">
        <v>10</v>
      </c>
      <c r="G8059" s="152" t="str">
        <f>VLOOKUP(D8059,sku归属!A:B,2,0)</f>
        <v>谭熹杰</v>
      </c>
    </row>
    <row r="8060" spans="1:13" s="59" customFormat="1" customHeight="1">
      <c r="A8060" s="59" t="s">
        <v>21673</v>
      </c>
      <c r="B8060" s="59" t="s">
        <v>21674</v>
      </c>
      <c r="C8060" s="59" t="s">
        <v>13498</v>
      </c>
      <c r="D8060" s="59" t="s">
        <v>19</v>
      </c>
      <c r="F8060" s="59" t="s">
        <v>10</v>
      </c>
      <c r="G8060" s="152" t="str">
        <f>VLOOKUP(D8060,sku归属!A:B,2,0)</f>
        <v>谭熹杰</v>
      </c>
    </row>
    <row r="8061" spans="1:13" s="59" customFormat="1" customHeight="1">
      <c r="A8061" s="59" t="s">
        <v>21675</v>
      </c>
      <c r="B8061" s="59" t="s">
        <v>21676</v>
      </c>
      <c r="C8061" s="59" t="s">
        <v>13501</v>
      </c>
      <c r="D8061" s="59" t="s">
        <v>19</v>
      </c>
      <c r="F8061" s="59" t="s">
        <v>10</v>
      </c>
      <c r="G8061" s="152" t="str">
        <f>VLOOKUP(D8061,sku归属!A:B,2,0)</f>
        <v>谭熹杰</v>
      </c>
    </row>
    <row r="8062" spans="1:13" s="59" customFormat="1" customHeight="1">
      <c r="A8062" s="59" t="s">
        <v>21677</v>
      </c>
      <c r="B8062" s="59" t="s">
        <v>21678</v>
      </c>
      <c r="C8062" s="59" t="s">
        <v>13450</v>
      </c>
      <c r="D8062" s="59" t="s">
        <v>19</v>
      </c>
      <c r="F8062" s="59" t="s">
        <v>10</v>
      </c>
      <c r="G8062" s="152" t="str">
        <f>VLOOKUP(D8062,sku归属!A:B,2,0)</f>
        <v>谭熹杰</v>
      </c>
    </row>
    <row r="8063" spans="1:13" s="59" customFormat="1" customHeight="1">
      <c r="A8063" s="59" t="s">
        <v>21679</v>
      </c>
      <c r="B8063" s="59" t="s">
        <v>21680</v>
      </c>
      <c r="C8063" s="59" t="s">
        <v>13453</v>
      </c>
      <c r="D8063" s="59" t="s">
        <v>19</v>
      </c>
      <c r="F8063" s="59" t="s">
        <v>10</v>
      </c>
      <c r="G8063" s="152" t="str">
        <f>VLOOKUP(D8063,sku归属!A:B,2,0)</f>
        <v>谭熹杰</v>
      </c>
    </row>
    <row r="8064" spans="1:13" s="59" customFormat="1" customHeight="1">
      <c r="A8064" s="59" t="s">
        <v>21681</v>
      </c>
      <c r="B8064" s="59" t="s">
        <v>21682</v>
      </c>
      <c r="C8064" s="59" t="s">
        <v>19325</v>
      </c>
      <c r="D8064" s="59" t="s">
        <v>18</v>
      </c>
      <c r="F8064" s="59" t="s">
        <v>10</v>
      </c>
      <c r="G8064" s="152" t="str">
        <f>VLOOKUP(D8064,sku归属!A:B,2,0)</f>
        <v>谭熹杰</v>
      </c>
    </row>
    <row r="8065" spans="1:13" s="59" customFormat="1" customHeight="1">
      <c r="A8065" s="59" t="s">
        <v>21683</v>
      </c>
      <c r="B8065" s="59" t="s">
        <v>21684</v>
      </c>
      <c r="C8065" s="59" t="s">
        <v>19258</v>
      </c>
      <c r="D8065" s="59" t="s">
        <v>18</v>
      </c>
      <c r="F8065" s="59" t="s">
        <v>10</v>
      </c>
      <c r="G8065" s="152" t="str">
        <f>VLOOKUP(D8065,sku归属!A:B,2,0)</f>
        <v>许梓渝</v>
      </c>
    </row>
    <row r="8066" spans="1:13" s="59" customFormat="1" customHeight="1">
      <c r="A8066" s="59" t="s">
        <v>21685</v>
      </c>
      <c r="B8066" s="59" t="s">
        <v>21686</v>
      </c>
      <c r="C8066" s="59" t="s">
        <v>21687</v>
      </c>
      <c r="D8066" s="59" t="s">
        <v>18</v>
      </c>
      <c r="F8066" s="59" t="s">
        <v>10</v>
      </c>
      <c r="G8066" s="152" t="str">
        <f>VLOOKUP(D8066,sku归属!A:B,2,0)</f>
        <v>许梓渝</v>
      </c>
    </row>
    <row r="8067" spans="1:13" s="59" customFormat="1" customHeight="1">
      <c r="A8067" s="59" t="s">
        <v>21688</v>
      </c>
      <c r="B8067" s="59" t="s">
        <v>21689</v>
      </c>
      <c r="C8067" s="59" t="s">
        <v>21690</v>
      </c>
      <c r="D8067" s="59" t="s">
        <v>18</v>
      </c>
      <c r="F8067" s="59" t="s">
        <v>10</v>
      </c>
      <c r="G8067" s="152" t="str">
        <f>VLOOKUP(D8067,sku归属!A:B,2,0)</f>
        <v>许梓渝</v>
      </c>
    </row>
    <row r="8068" spans="1:13" s="59" customFormat="1" customHeight="1">
      <c r="A8068" s="59" t="s">
        <v>21691</v>
      </c>
      <c r="B8068" s="59" t="s">
        <v>21692</v>
      </c>
      <c r="C8068" s="59" t="s">
        <v>17468</v>
      </c>
      <c r="D8068" s="59" t="s">
        <v>18</v>
      </c>
      <c r="F8068" s="59" t="s">
        <v>10</v>
      </c>
      <c r="G8068" s="152" t="str">
        <f>VLOOKUP(D8068,sku归属!A:B,2,0)</f>
        <v>谭熹杰</v>
      </c>
    </row>
    <row r="8069" spans="1:13" s="59" customFormat="1" customHeight="1">
      <c r="A8069" s="59" t="s">
        <v>21693</v>
      </c>
      <c r="B8069" s="59" t="s">
        <v>21694</v>
      </c>
      <c r="C8069" s="59" t="s">
        <v>17465</v>
      </c>
      <c r="D8069" s="59" t="s">
        <v>18</v>
      </c>
      <c r="F8069" s="59" t="s">
        <v>10</v>
      </c>
      <c r="G8069" s="152" t="str">
        <f>VLOOKUP(D8069,sku归属!A:B,2,0)</f>
        <v>谭熹杰</v>
      </c>
    </row>
    <row r="8070" spans="1:13" s="59" customFormat="1" customHeight="1">
      <c r="A8070" s="59" t="s">
        <v>21695</v>
      </c>
      <c r="B8070" s="59" t="s">
        <v>21696</v>
      </c>
      <c r="C8070" s="59" t="s">
        <v>19554</v>
      </c>
      <c r="D8070" s="59" t="s">
        <v>18</v>
      </c>
      <c r="F8070" s="59" t="s">
        <v>10</v>
      </c>
      <c r="G8070" s="152" t="str">
        <f>VLOOKUP(D8070,sku归属!A:B,2,0)</f>
        <v>谭熹杰</v>
      </c>
    </row>
    <row r="8071" spans="1:13" s="59" customFormat="1" customHeight="1">
      <c r="A8071" s="59" t="s">
        <v>21697</v>
      </c>
      <c r="B8071" s="59" t="s">
        <v>21698</v>
      </c>
      <c r="C8071" s="59" t="s">
        <v>19299</v>
      </c>
      <c r="D8071" s="59" t="s">
        <v>18</v>
      </c>
      <c r="F8071" s="59" t="s">
        <v>10</v>
      </c>
      <c r="G8071" s="152" t="str">
        <f>VLOOKUP(D8071,sku归属!A:B,2,0)</f>
        <v>谭熹杰</v>
      </c>
    </row>
    <row r="8072" spans="1:13" s="59" customFormat="1" customHeight="1">
      <c r="A8072" s="59" t="s">
        <v>21699</v>
      </c>
      <c r="B8072" s="59" t="s">
        <v>21700</v>
      </c>
      <c r="C8072" s="59" t="s">
        <v>19587</v>
      </c>
      <c r="D8072" s="59" t="s">
        <v>18</v>
      </c>
      <c r="F8072" s="59" t="s">
        <v>10</v>
      </c>
      <c r="G8072" s="152" t="str">
        <f>VLOOKUP(D8072,sku归属!A:B,2,0)</f>
        <v>谭熹杰</v>
      </c>
    </row>
    <row r="8073" spans="1:13" s="59" customFormat="1" customHeight="1">
      <c r="A8073" s="59" t="s">
        <v>21701</v>
      </c>
      <c r="B8073" s="59" t="s">
        <v>21702</v>
      </c>
      <c r="C8073" s="59" t="s">
        <v>19590</v>
      </c>
      <c r="D8073" s="59" t="s">
        <v>18</v>
      </c>
      <c r="F8073" s="59" t="s">
        <v>10</v>
      </c>
      <c r="G8073" s="152" t="str">
        <f>VLOOKUP(D8073,sku归属!A:B,2,0)</f>
        <v>谭熹杰</v>
      </c>
    </row>
    <row r="8074" spans="1:13" s="59" customFormat="1" customHeight="1">
      <c r="A8074" s="59" t="s">
        <v>21703</v>
      </c>
      <c r="B8074" s="59" t="s">
        <v>21704</v>
      </c>
      <c r="C8074" s="59" t="s">
        <v>19308</v>
      </c>
      <c r="D8074" s="59" t="s">
        <v>18</v>
      </c>
      <c r="F8074" s="59" t="s">
        <v>10</v>
      </c>
      <c r="G8074" s="152" t="str">
        <f>VLOOKUP(D8074,sku归属!A:B,2,0)</f>
        <v>谭熹杰</v>
      </c>
    </row>
    <row r="8075" spans="1:13" s="59" customFormat="1" customHeight="1">
      <c r="A8075" s="59" t="s">
        <v>21705</v>
      </c>
      <c r="B8075" s="59" t="s">
        <v>21706</v>
      </c>
      <c r="C8075" s="59" t="s">
        <v>19557</v>
      </c>
      <c r="D8075" s="59" t="s">
        <v>18</v>
      </c>
      <c r="F8075" s="59" t="s">
        <v>10</v>
      </c>
      <c r="G8075" s="152" t="str">
        <f>VLOOKUP(D8075,sku归属!A:B,2,0)</f>
        <v>谭熹杰</v>
      </c>
    </row>
    <row r="8076" spans="1:13" s="59" customFormat="1" customHeight="1">
      <c r="A8076" s="59" t="s">
        <v>21707</v>
      </c>
      <c r="B8076" s="59" t="s">
        <v>21708</v>
      </c>
      <c r="C8076" s="59" t="s">
        <v>12908</v>
      </c>
      <c r="D8076" s="59" t="s">
        <v>18</v>
      </c>
      <c r="F8076" s="59" t="s">
        <v>10</v>
      </c>
      <c r="G8076" s="152" t="str">
        <f>VLOOKUP(D8076,sku归属!A:B,2,0)</f>
        <v>许梓渝</v>
      </c>
    </row>
    <row r="8077" spans="1:13" s="59" customFormat="1" customHeight="1">
      <c r="A8077" s="59" t="s">
        <v>21709</v>
      </c>
      <c r="B8077" s="59" t="s">
        <v>21710</v>
      </c>
      <c r="C8077" s="59" t="s">
        <v>12899</v>
      </c>
      <c r="D8077" s="59" t="s">
        <v>18</v>
      </c>
      <c r="F8077" s="59" t="s">
        <v>10</v>
      </c>
      <c r="G8077" s="152" t="str">
        <f>VLOOKUP(D8077,sku归属!A:B,2,0)</f>
        <v>许梓渝</v>
      </c>
    </row>
    <row r="8078" spans="1:13" s="59" customFormat="1" customHeight="1">
      <c r="A8078" s="59" t="s">
        <v>21711</v>
      </c>
      <c r="B8078" s="59" t="s">
        <v>21712</v>
      </c>
      <c r="C8078" s="59" t="s">
        <v>21713</v>
      </c>
      <c r="D8078" s="59" t="s">
        <v>19</v>
      </c>
      <c r="F8078" s="59" t="s">
        <v>10</v>
      </c>
      <c r="G8078" s="152" t="str">
        <f>VLOOKUP(D8078,sku归属!A:B,2,0)</f>
        <v>许梓渝</v>
      </c>
    </row>
    <row r="8079" spans="1:13" s="59" customFormat="1" customHeight="1">
      <c r="A8079" s="59" t="s">
        <v>21714</v>
      </c>
      <c r="B8079" s="59" t="s">
        <v>21715</v>
      </c>
      <c r="C8079" s="59" t="s">
        <v>21716</v>
      </c>
      <c r="D8079" s="59" t="s">
        <v>19</v>
      </c>
      <c r="F8079" s="59" t="s">
        <v>10</v>
      </c>
      <c r="G8079" s="152" t="str">
        <f>VLOOKUP(D8079,sku归属!A:B,2,0)</f>
        <v>许梓渝</v>
      </c>
    </row>
    <row r="8080" spans="1:13" s="59" customFormat="1" customHeight="1">
      <c r="A8080" s="59" t="s">
        <v>21717</v>
      </c>
      <c r="B8080" s="59" t="s">
        <v>21718</v>
      </c>
      <c r="C8080" s="59" t="s">
        <v>21719</v>
      </c>
      <c r="D8080" s="59" t="s">
        <v>19</v>
      </c>
      <c r="F8080" s="59" t="s">
        <v>10</v>
      </c>
      <c r="G8080" s="152" t="str">
        <f>VLOOKUP(D8080,sku归属!A:B,2,0)</f>
        <v>许梓渝</v>
      </c>
    </row>
    <row r="8081" spans="1:13" s="59" customFormat="1" customHeight="1">
      <c r="A8081" s="59" t="s">
        <v>21720</v>
      </c>
      <c r="B8081" s="59" t="s">
        <v>21721</v>
      </c>
      <c r="C8081" s="59" t="s">
        <v>6172</v>
      </c>
      <c r="D8081" s="59" t="s">
        <v>18</v>
      </c>
      <c r="F8081" s="59" t="s">
        <v>10</v>
      </c>
      <c r="G8081" s="152" t="str">
        <f>VLOOKUP(D8081,sku归属!A:B,2,0)</f>
        <v>许梓渝</v>
      </c>
    </row>
    <row r="8082" spans="1:13" s="59" customFormat="1" customHeight="1">
      <c r="A8082" s="59" t="s">
        <v>21722</v>
      </c>
      <c r="B8082" s="59" t="s">
        <v>21723</v>
      </c>
      <c r="C8082" s="59" t="s">
        <v>6175</v>
      </c>
      <c r="D8082" s="59" t="s">
        <v>18</v>
      </c>
      <c r="F8082" s="59" t="s">
        <v>10</v>
      </c>
      <c r="G8082" s="152" t="str">
        <f>VLOOKUP(D8082,sku归属!A:B,2,0)</f>
        <v>许梓渝</v>
      </c>
    </row>
    <row r="8083" spans="1:13" s="59" customFormat="1" customHeight="1">
      <c r="A8083" s="59" t="s">
        <v>21724</v>
      </c>
      <c r="B8083" s="59" t="s">
        <v>21725</v>
      </c>
      <c r="C8083" s="59" t="s">
        <v>6178</v>
      </c>
      <c r="D8083" s="59" t="s">
        <v>18</v>
      </c>
      <c r="F8083" s="59" t="s">
        <v>10</v>
      </c>
      <c r="G8083" s="152" t="str">
        <f>VLOOKUP(D8083,sku归属!A:B,2,0)</f>
        <v>许梓渝</v>
      </c>
    </row>
    <row r="8084" spans="1:13" s="59" customFormat="1" customHeight="1">
      <c r="A8084" s="59" t="s">
        <v>21726</v>
      </c>
      <c r="B8084" s="59" t="s">
        <v>21727</v>
      </c>
      <c r="C8084" s="59" t="s">
        <v>6166</v>
      </c>
      <c r="D8084" s="59" t="s">
        <v>18</v>
      </c>
      <c r="F8084" s="59" t="s">
        <v>10</v>
      </c>
      <c r="G8084" s="152" t="str">
        <f>VLOOKUP(D8084,sku归属!A:B,2,0)</f>
        <v>谭熹杰</v>
      </c>
    </row>
    <row r="8085" spans="1:13" s="59" customFormat="1" customHeight="1">
      <c r="A8085" s="59" t="s">
        <v>21728</v>
      </c>
      <c r="B8085" s="59" t="s">
        <v>21729</v>
      </c>
      <c r="C8085" s="59" t="s">
        <v>6169</v>
      </c>
      <c r="D8085" s="59" t="s">
        <v>18</v>
      </c>
      <c r="F8085" s="59" t="s">
        <v>10</v>
      </c>
      <c r="G8085" s="152" t="str">
        <f>VLOOKUP(D8085,sku归属!A:B,2,0)</f>
        <v>谭熹杰</v>
      </c>
    </row>
    <row r="8086" spans="1:13" s="59" customFormat="1" customHeight="1">
      <c r="A8086" s="59" t="s">
        <v>21730</v>
      </c>
      <c r="B8086" s="59" t="s">
        <v>21731</v>
      </c>
      <c r="C8086" s="59" t="s">
        <v>6163</v>
      </c>
      <c r="D8086" s="59" t="s">
        <v>18</v>
      </c>
      <c r="F8086" s="59" t="s">
        <v>10</v>
      </c>
      <c r="G8086" s="152" t="str">
        <f>VLOOKUP(D8086,sku归属!A:B,2,0)</f>
        <v>谭熹杰</v>
      </c>
    </row>
    <row r="8087" spans="1:13" s="59" customFormat="1" customHeight="1">
      <c r="A8087" s="59" t="s">
        <v>21732</v>
      </c>
      <c r="B8087" s="59" t="s">
        <v>21733</v>
      </c>
      <c r="C8087" s="59" t="s">
        <v>21734</v>
      </c>
      <c r="D8087" s="59" t="s">
        <v>18</v>
      </c>
      <c r="F8087" s="59" t="s">
        <v>10</v>
      </c>
      <c r="G8087" s="152" t="str">
        <f>VLOOKUP(D8087,sku归属!A:B,2,0)</f>
        <v>谭熹杰</v>
      </c>
    </row>
    <row r="8088" spans="1:13" s="59" customFormat="1" customHeight="1">
      <c r="A8088" s="59" t="s">
        <v>21735</v>
      </c>
      <c r="B8088" s="59" t="s">
        <v>21736</v>
      </c>
      <c r="C8088" s="59" t="s">
        <v>21737</v>
      </c>
      <c r="D8088" s="59" t="s">
        <v>18</v>
      </c>
      <c r="F8088" s="59" t="s">
        <v>10</v>
      </c>
      <c r="G8088" s="152" t="str">
        <f>VLOOKUP(D8088,sku归属!A:B,2,0)</f>
        <v>谭熹杰</v>
      </c>
    </row>
    <row r="8089" spans="1:13" s="59" customFormat="1" customHeight="1">
      <c r="A8089" s="59" t="s">
        <v>21738</v>
      </c>
      <c r="B8089" s="59" t="s">
        <v>21739</v>
      </c>
      <c r="C8089" s="59" t="s">
        <v>17471</v>
      </c>
      <c r="D8089" s="59" t="s">
        <v>19</v>
      </c>
      <c r="F8089" s="59" t="s">
        <v>10</v>
      </c>
      <c r="G8089" s="152" t="str">
        <f>VLOOKUP(D8089,sku归属!A:B,2,0)</f>
        <v>谭熹杰</v>
      </c>
    </row>
    <row r="8090" spans="1:13" s="59" customFormat="1" customHeight="1">
      <c r="A8090" s="59" t="s">
        <v>21740</v>
      </c>
      <c r="B8090" s="59" t="s">
        <v>21741</v>
      </c>
      <c r="C8090" s="59" t="s">
        <v>17474</v>
      </c>
      <c r="D8090" s="59" t="s">
        <v>19</v>
      </c>
      <c r="F8090" s="59" t="s">
        <v>10</v>
      </c>
      <c r="G8090" s="152" t="str">
        <f>VLOOKUP(D8090,sku归属!A:B,2,0)</f>
        <v>谭熹杰</v>
      </c>
    </row>
    <row r="8091" spans="1:13" s="59" customFormat="1" customHeight="1">
      <c r="A8091" s="59" t="s">
        <v>21742</v>
      </c>
      <c r="B8091" s="59" t="s">
        <v>21743</v>
      </c>
      <c r="C8091" s="59" t="s">
        <v>18404</v>
      </c>
      <c r="D8091" s="59" t="s">
        <v>19</v>
      </c>
      <c r="F8091" s="59" t="s">
        <v>10</v>
      </c>
      <c r="G8091" s="152" t="str">
        <f>VLOOKUP(D8091,sku归属!A:B,2,0)</f>
        <v>谭熹杰</v>
      </c>
    </row>
    <row r="8092" spans="1:13" s="59" customFormat="1" customHeight="1">
      <c r="A8092" s="59" t="s">
        <v>21744</v>
      </c>
      <c r="B8092" s="59" t="s">
        <v>21745</v>
      </c>
      <c r="C8092" s="59" t="s">
        <v>18401</v>
      </c>
      <c r="D8092" s="59" t="s">
        <v>19</v>
      </c>
      <c r="F8092" s="59" t="s">
        <v>10</v>
      </c>
      <c r="G8092" s="152" t="str">
        <f>VLOOKUP(D8092,sku归属!A:B,2,0)</f>
        <v>谭熹杰</v>
      </c>
    </row>
    <row r="8093" spans="1:13" s="59" customFormat="1" customHeight="1">
      <c r="A8093" s="59" t="s">
        <v>21746</v>
      </c>
      <c r="B8093" s="59" t="s">
        <v>21747</v>
      </c>
      <c r="C8093" s="59" t="s">
        <v>2223</v>
      </c>
      <c r="D8093" s="59" t="s">
        <v>19</v>
      </c>
      <c r="F8093" s="59" t="s">
        <v>10</v>
      </c>
      <c r="G8093" s="152" t="str">
        <f>VLOOKUP(D8093,sku归属!A:B,2,0)</f>
        <v>谭熹杰</v>
      </c>
    </row>
    <row r="8094" spans="1:13" s="59" customFormat="1" customHeight="1">
      <c r="A8094" s="59" t="s">
        <v>21748</v>
      </c>
      <c r="B8094" s="59" t="s">
        <v>21749</v>
      </c>
      <c r="C8094" s="59" t="s">
        <v>2220</v>
      </c>
      <c r="D8094" s="59" t="s">
        <v>19</v>
      </c>
      <c r="F8094" s="59" t="s">
        <v>10</v>
      </c>
      <c r="G8094" s="152" t="str">
        <f>VLOOKUP(D8094,sku归属!A:B,2,0)</f>
        <v>谭熹杰</v>
      </c>
    </row>
    <row r="8095" spans="1:13" s="59" customFormat="1" customHeight="1">
      <c r="A8095" s="59" t="s">
        <v>21750</v>
      </c>
      <c r="B8095" s="59" t="s">
        <v>21751</v>
      </c>
      <c r="C8095" s="59" t="s">
        <v>2217</v>
      </c>
      <c r="D8095" s="59" t="s">
        <v>19</v>
      </c>
      <c r="F8095" s="59" t="s">
        <v>10</v>
      </c>
      <c r="G8095" s="152" t="str">
        <f>VLOOKUP(D8095,sku归属!A:B,2,0)</f>
        <v>谭熹杰</v>
      </c>
    </row>
    <row r="8096" spans="1:13" s="59" customFormat="1" customHeight="1">
      <c r="A8096" s="59" t="s">
        <v>21752</v>
      </c>
      <c r="B8096" s="59" t="s">
        <v>21753</v>
      </c>
      <c r="C8096" s="59" t="s">
        <v>2214</v>
      </c>
      <c r="D8096" s="59" t="s">
        <v>19</v>
      </c>
      <c r="F8096" s="59" t="s">
        <v>10</v>
      </c>
      <c r="G8096" s="152" t="str">
        <f>VLOOKUP(D8096,sku归属!A:B,2,0)</f>
        <v>谭熹杰</v>
      </c>
    </row>
    <row r="8097" spans="1:13" s="59" customFormat="1" customHeight="1">
      <c r="A8097" s="59" t="s">
        <v>21754</v>
      </c>
      <c r="B8097" s="59" t="s">
        <v>21755</v>
      </c>
      <c r="C8097" s="59" t="s">
        <v>19385</v>
      </c>
      <c r="D8097" s="59" t="s">
        <v>18</v>
      </c>
      <c r="F8097" s="59" t="s">
        <v>10</v>
      </c>
      <c r="G8097" s="152" t="str">
        <f>VLOOKUP(D8097,sku归属!A:B,2,0)</f>
        <v>谭熹杰</v>
      </c>
    </row>
    <row r="8098" spans="1:13" s="59" customFormat="1" customHeight="1">
      <c r="A8098" s="59" t="s">
        <v>21756</v>
      </c>
      <c r="B8098" s="59" t="s">
        <v>21757</v>
      </c>
      <c r="C8098" s="59" t="s">
        <v>19382</v>
      </c>
      <c r="D8098" s="59" t="s">
        <v>18</v>
      </c>
      <c r="F8098" s="59" t="s">
        <v>10</v>
      </c>
      <c r="G8098" s="152" t="str">
        <f>VLOOKUP(D8098,sku归属!A:B,2,0)</f>
        <v>许梓渝</v>
      </c>
    </row>
    <row r="8099" spans="1:13" s="59" customFormat="1" customHeight="1">
      <c r="A8099" s="59" t="s">
        <v>21758</v>
      </c>
      <c r="B8099" s="59" t="s">
        <v>21759</v>
      </c>
      <c r="C8099" s="59" t="s">
        <v>20390</v>
      </c>
      <c r="D8099" s="59" t="s">
        <v>18</v>
      </c>
      <c r="F8099" s="59" t="s">
        <v>10</v>
      </c>
      <c r="G8099" s="152" t="str">
        <f>VLOOKUP(D8099,sku归属!A:B,2,0)</f>
        <v>许梓渝</v>
      </c>
    </row>
    <row r="8100" spans="1:13" s="59" customFormat="1" customHeight="1">
      <c r="A8100" s="59" t="s">
        <v>21760</v>
      </c>
      <c r="B8100" s="59" t="s">
        <v>21761</v>
      </c>
      <c r="C8100" s="59" t="s">
        <v>20387</v>
      </c>
      <c r="D8100" s="59" t="s">
        <v>18</v>
      </c>
      <c r="F8100" s="59" t="s">
        <v>10</v>
      </c>
      <c r="G8100" s="152" t="str">
        <f>VLOOKUP(D8100,sku归属!A:B,2,0)</f>
        <v>谭熹杰</v>
      </c>
    </row>
    <row r="8101" spans="1:13" s="59" customFormat="1" customHeight="1">
      <c r="A8101" s="59" t="s">
        <v>21762</v>
      </c>
      <c r="B8101" s="59" t="s">
        <v>21763</v>
      </c>
      <c r="C8101" s="59" t="s">
        <v>21764</v>
      </c>
      <c r="D8101" s="59" t="s">
        <v>18</v>
      </c>
      <c r="F8101" s="59" t="s">
        <v>10</v>
      </c>
      <c r="G8101" s="152" t="str">
        <f>VLOOKUP(D8101,sku归属!A:B,2,0)</f>
        <v>谭熹杰</v>
      </c>
    </row>
    <row r="8102" spans="1:13" s="59" customFormat="1" customHeight="1">
      <c r="A8102" s="59" t="s">
        <v>21765</v>
      </c>
      <c r="B8102" s="59" t="s">
        <v>21766</v>
      </c>
      <c r="C8102" s="59" t="s">
        <v>21767</v>
      </c>
      <c r="D8102" s="59" t="s">
        <v>18</v>
      </c>
      <c r="F8102" s="59" t="s">
        <v>10</v>
      </c>
      <c r="G8102" s="152" t="str">
        <f>VLOOKUP(D8102,sku归属!A:B,2,0)</f>
        <v>谭熹杰</v>
      </c>
    </row>
    <row r="8103" spans="1:13" s="59" customFormat="1" customHeight="1">
      <c r="A8103" s="59" t="s">
        <v>21768</v>
      </c>
      <c r="B8103" s="59" t="s">
        <v>21769</v>
      </c>
      <c r="C8103" s="59" t="s">
        <v>21770</v>
      </c>
      <c r="D8103" s="59" t="s">
        <v>18</v>
      </c>
      <c r="F8103" s="59" t="s">
        <v>10</v>
      </c>
      <c r="G8103" s="152" t="str">
        <f>VLOOKUP(D8103,sku归属!A:B,2,0)</f>
        <v>许梓渝</v>
      </c>
    </row>
    <row r="8104" spans="1:13" s="59" customFormat="1" customHeight="1">
      <c r="A8104" s="59" t="s">
        <v>21771</v>
      </c>
      <c r="B8104" s="59" t="s">
        <v>21772</v>
      </c>
      <c r="C8104" s="59" t="s">
        <v>21773</v>
      </c>
      <c r="D8104" s="59" t="s">
        <v>18</v>
      </c>
      <c r="F8104" s="59" t="s">
        <v>10</v>
      </c>
      <c r="G8104" s="152" t="str">
        <f>VLOOKUP(D8104,sku归属!A:B,2,0)</f>
        <v>许梓渝</v>
      </c>
    </row>
    <row r="8105" spans="1:13" s="59" customFormat="1" customHeight="1">
      <c r="A8105" s="59" t="s">
        <v>21774</v>
      </c>
      <c r="B8105" s="59" t="s">
        <v>21775</v>
      </c>
      <c r="C8105" s="59" t="s">
        <v>18956</v>
      </c>
      <c r="D8105" s="59" t="s">
        <v>18</v>
      </c>
      <c r="F8105" s="59" t="s">
        <v>10</v>
      </c>
      <c r="G8105" s="152" t="str">
        <f>VLOOKUP(D8105,sku归属!A:B,2,0)</f>
        <v>许梓渝</v>
      </c>
    </row>
    <row r="8106" spans="1:13" s="59" customFormat="1" customHeight="1">
      <c r="A8106" s="59" t="s">
        <v>21776</v>
      </c>
      <c r="B8106" s="59" t="s">
        <v>21777</v>
      </c>
      <c r="C8106" s="59" t="s">
        <v>18962</v>
      </c>
      <c r="D8106" s="59" t="s">
        <v>18</v>
      </c>
      <c r="F8106" s="59" t="s">
        <v>10</v>
      </c>
      <c r="G8106" s="152" t="str">
        <f>VLOOKUP(D8106,sku归属!A:B,2,0)</f>
        <v>许梓渝</v>
      </c>
    </row>
    <row r="8107" spans="1:13" s="59" customFormat="1" customHeight="1">
      <c r="A8107" s="59" t="s">
        <v>21778</v>
      </c>
      <c r="B8107" s="59" t="s">
        <v>21779</v>
      </c>
      <c r="C8107" s="59" t="s">
        <v>18959</v>
      </c>
      <c r="D8107" s="59" t="s">
        <v>18</v>
      </c>
      <c r="F8107" s="59" t="s">
        <v>10</v>
      </c>
      <c r="G8107" s="152" t="str">
        <f>VLOOKUP(D8107,sku归属!A:B,2,0)</f>
        <v>谭熹杰</v>
      </c>
    </row>
    <row r="8108" spans="1:13" s="59" customFormat="1" customHeight="1">
      <c r="A8108" s="59" t="s">
        <v>21780</v>
      </c>
      <c r="B8108" s="59" t="s">
        <v>21781</v>
      </c>
      <c r="C8108" s="59" t="s">
        <v>21782</v>
      </c>
      <c r="D8108" s="59" t="s">
        <v>18</v>
      </c>
      <c r="F8108" s="59" t="s">
        <v>10</v>
      </c>
      <c r="G8108" s="152" t="str">
        <f>VLOOKUP(D8108,sku归属!A:B,2,0)</f>
        <v>谭熹杰</v>
      </c>
    </row>
    <row r="8109" spans="1:13" s="59" customFormat="1" customHeight="1">
      <c r="A8109" s="59" t="s">
        <v>21783</v>
      </c>
      <c r="B8109" s="59" t="s">
        <v>21784</v>
      </c>
      <c r="C8109" s="59" t="s">
        <v>21785</v>
      </c>
      <c r="D8109" s="59" t="s">
        <v>18</v>
      </c>
      <c r="F8109" s="59" t="s">
        <v>10</v>
      </c>
      <c r="G8109" s="152" t="str">
        <f>VLOOKUP(D8109,sku归属!A:B,2,0)</f>
        <v>谭熹杰</v>
      </c>
    </row>
    <row r="8110" spans="1:13" s="59" customFormat="1" customHeight="1">
      <c r="A8110" s="59" t="s">
        <v>21786</v>
      </c>
      <c r="B8110" s="59" t="s">
        <v>21787</v>
      </c>
      <c r="C8110" s="59" t="s">
        <v>21788</v>
      </c>
      <c r="D8110" s="59" t="s">
        <v>18</v>
      </c>
      <c r="F8110" s="59" t="s">
        <v>10</v>
      </c>
      <c r="G8110" s="152" t="str">
        <f>VLOOKUP(D8110,sku归属!A:B,2,0)</f>
        <v>谭熹杰</v>
      </c>
    </row>
    <row r="8111" spans="1:13" s="59" customFormat="1" customHeight="1">
      <c r="A8111" s="59" t="s">
        <v>21789</v>
      </c>
      <c r="B8111" s="59" t="s">
        <v>21790</v>
      </c>
      <c r="C8111" s="59" t="s">
        <v>19140</v>
      </c>
      <c r="D8111" s="59" t="s">
        <v>19</v>
      </c>
      <c r="F8111" s="59" t="s">
        <v>10</v>
      </c>
      <c r="G8111" s="152" t="str">
        <f>VLOOKUP(D8111,sku归属!A:B,2,0)</f>
        <v>许梓渝</v>
      </c>
    </row>
    <row r="8112" spans="1:13" s="59" customFormat="1" customHeight="1">
      <c r="A8112" s="59" t="s">
        <v>21791</v>
      </c>
      <c r="B8112" s="59" t="s">
        <v>21792</v>
      </c>
      <c r="C8112" s="59" t="s">
        <v>19143</v>
      </c>
      <c r="D8112" s="59" t="s">
        <v>19</v>
      </c>
      <c r="F8112" s="59" t="s">
        <v>10</v>
      </c>
      <c r="G8112" s="152" t="str">
        <f>VLOOKUP(D8112,sku归属!A:B,2,0)</f>
        <v>许梓渝</v>
      </c>
    </row>
    <row r="8113" spans="1:13" s="59" customFormat="1" customHeight="1">
      <c r="A8113" s="59" t="s">
        <v>21793</v>
      </c>
      <c r="B8113" s="59" t="s">
        <v>21794</v>
      </c>
      <c r="C8113" s="59" t="s">
        <v>21795</v>
      </c>
      <c r="D8113" s="59" t="s">
        <v>18</v>
      </c>
      <c r="F8113" s="59" t="s">
        <v>10</v>
      </c>
      <c r="G8113" s="152" t="str">
        <f>VLOOKUP(D8113,sku归属!A:B,2,0)</f>
        <v>许梓渝</v>
      </c>
    </row>
    <row r="8114" spans="1:13" s="59" customFormat="1" customHeight="1">
      <c r="A8114" s="59" t="s">
        <v>21796</v>
      </c>
      <c r="B8114" s="59" t="s">
        <v>21797</v>
      </c>
      <c r="C8114" s="59" t="s">
        <v>21798</v>
      </c>
      <c r="D8114" s="59" t="s">
        <v>18</v>
      </c>
      <c r="F8114" s="59" t="s">
        <v>10</v>
      </c>
      <c r="G8114" s="152" t="str">
        <f>VLOOKUP(D8114,sku归属!A:B,2,0)</f>
        <v>许梓渝</v>
      </c>
    </row>
    <row r="8115" spans="1:13" s="59" customFormat="1" customHeight="1">
      <c r="A8115" s="59" t="s">
        <v>21799</v>
      </c>
      <c r="B8115" s="59" t="s">
        <v>21800</v>
      </c>
      <c r="C8115" s="59" t="s">
        <v>21801</v>
      </c>
      <c r="D8115" s="59" t="s">
        <v>18</v>
      </c>
      <c r="F8115" s="59" t="s">
        <v>10</v>
      </c>
      <c r="G8115" s="152" t="str">
        <f>VLOOKUP(D8115,sku归属!A:B,2,0)</f>
        <v>许梓渝</v>
      </c>
    </row>
    <row r="8116" spans="1:13" s="59" customFormat="1" customHeight="1">
      <c r="A8116" s="59" t="s">
        <v>21802</v>
      </c>
      <c r="B8116" s="59" t="s">
        <v>21803</v>
      </c>
      <c r="C8116" s="59" t="s">
        <v>18950</v>
      </c>
      <c r="D8116" s="59" t="s">
        <v>19</v>
      </c>
      <c r="F8116" s="59" t="s">
        <v>10</v>
      </c>
      <c r="G8116" s="152" t="str">
        <f>VLOOKUP(D8116,sku归属!A:B,2,0)</f>
        <v>许梓渝</v>
      </c>
    </row>
    <row r="8117" spans="1:13" s="59" customFormat="1" customHeight="1">
      <c r="A8117" s="59" t="s">
        <v>21804</v>
      </c>
      <c r="B8117" s="59" t="s">
        <v>21805</v>
      </c>
      <c r="C8117" s="59" t="s">
        <v>18947</v>
      </c>
      <c r="D8117" s="59" t="s">
        <v>19</v>
      </c>
      <c r="F8117" s="59" t="s">
        <v>10</v>
      </c>
      <c r="G8117" s="152" t="str">
        <f>VLOOKUP(D8117,sku归属!A:B,2,0)</f>
        <v>许梓渝</v>
      </c>
    </row>
    <row r="8118" spans="1:13" s="59" customFormat="1" customHeight="1">
      <c r="A8118" s="59" t="s">
        <v>21806</v>
      </c>
      <c r="B8118" s="59" t="s">
        <v>21807</v>
      </c>
      <c r="C8118" s="59" t="s">
        <v>18953</v>
      </c>
      <c r="D8118" s="59" t="s">
        <v>19</v>
      </c>
      <c r="F8118" s="59" t="s">
        <v>10</v>
      </c>
      <c r="G8118" s="152" t="str">
        <f>VLOOKUP(D8118,sku归属!A:B,2,0)</f>
        <v>许梓渝</v>
      </c>
    </row>
    <row r="8119" spans="1:13" s="59" customFormat="1" customHeight="1">
      <c r="A8119" s="59" t="s">
        <v>21808</v>
      </c>
      <c r="B8119" s="59" t="s">
        <v>21809</v>
      </c>
      <c r="C8119" s="59" t="s">
        <v>18944</v>
      </c>
      <c r="D8119" s="59" t="s">
        <v>19</v>
      </c>
      <c r="F8119" s="59" t="s">
        <v>10</v>
      </c>
      <c r="G8119" s="152" t="str">
        <f>VLOOKUP(D8119,sku归属!A:B,2,0)</f>
        <v>许梓渝</v>
      </c>
    </row>
    <row r="8120" spans="1:13" s="59" customFormat="1" customHeight="1">
      <c r="A8120" s="59" t="s">
        <v>21810</v>
      </c>
      <c r="B8120" s="59" t="s">
        <v>21811</v>
      </c>
      <c r="C8120" s="59" t="s">
        <v>21812</v>
      </c>
      <c r="D8120" s="59" t="s">
        <v>18</v>
      </c>
      <c r="F8120" s="59" t="s">
        <v>10</v>
      </c>
      <c r="G8120" s="152" t="str">
        <f>VLOOKUP(D8120,sku归属!A:B,2,0)</f>
        <v>谭熹杰</v>
      </c>
    </row>
    <row r="8121" spans="1:13" s="59" customFormat="1" customHeight="1">
      <c r="A8121" s="59" t="s">
        <v>21813</v>
      </c>
      <c r="B8121" s="59" t="s">
        <v>21814</v>
      </c>
      <c r="C8121" s="59" t="s">
        <v>21815</v>
      </c>
      <c r="D8121" s="59" t="s">
        <v>18</v>
      </c>
      <c r="F8121" s="59" t="s">
        <v>10</v>
      </c>
      <c r="G8121" s="152" t="str">
        <f>VLOOKUP(D8121,sku归属!A:B,2,0)</f>
        <v>谭熹杰</v>
      </c>
    </row>
    <row r="8122" spans="1:13" s="59" customFormat="1" customHeight="1">
      <c r="A8122" s="59" t="s">
        <v>21816</v>
      </c>
      <c r="B8122" s="59" t="s">
        <v>21817</v>
      </c>
      <c r="C8122" s="59" t="s">
        <v>21818</v>
      </c>
      <c r="D8122" s="59" t="s">
        <v>18</v>
      </c>
      <c r="F8122" s="59" t="s">
        <v>10</v>
      </c>
      <c r="G8122" s="152" t="str">
        <f>VLOOKUP(D8122,sku归属!A:B,2,0)</f>
        <v>谭熹杰</v>
      </c>
    </row>
    <row r="8123" spans="1:13" s="59" customFormat="1" customHeight="1">
      <c r="A8123" s="59" t="s">
        <v>21819</v>
      </c>
      <c r="B8123" s="59" t="s">
        <v>21820</v>
      </c>
      <c r="C8123" s="59" t="s">
        <v>21821</v>
      </c>
      <c r="D8123" s="59" t="s">
        <v>18</v>
      </c>
      <c r="F8123" s="59" t="s">
        <v>10</v>
      </c>
      <c r="G8123" s="152" t="str">
        <f>VLOOKUP(D8123,sku归属!A:B,2,0)</f>
        <v>谭熹杰</v>
      </c>
    </row>
    <row r="8124" spans="1:13" s="59" customFormat="1" customHeight="1">
      <c r="A8124" s="59" t="s">
        <v>21822</v>
      </c>
      <c r="B8124" s="59" t="s">
        <v>21823</v>
      </c>
      <c r="C8124" s="59" t="s">
        <v>21824</v>
      </c>
      <c r="D8124" s="59" t="s">
        <v>19</v>
      </c>
      <c r="F8124" s="59" t="s">
        <v>10</v>
      </c>
      <c r="G8124" s="152" t="str">
        <f>VLOOKUP(D8124,sku归属!A:B,2,0)</f>
        <v>谭熹杰</v>
      </c>
    </row>
    <row r="8125" spans="1:13" s="59" customFormat="1" customHeight="1">
      <c r="A8125" s="59" t="s">
        <v>21825</v>
      </c>
      <c r="B8125" s="59" t="s">
        <v>21826</v>
      </c>
      <c r="C8125" s="59" t="s">
        <v>21827</v>
      </c>
      <c r="D8125" s="59" t="s">
        <v>19</v>
      </c>
      <c r="F8125" s="59" t="s">
        <v>10</v>
      </c>
      <c r="G8125" s="152" t="str">
        <f>VLOOKUP(D8125,sku归属!A:B,2,0)</f>
        <v>谭熹杰</v>
      </c>
    </row>
    <row r="8126" spans="1:13" s="59" customFormat="1" customHeight="1">
      <c r="A8126" s="59" t="s">
        <v>21828</v>
      </c>
      <c r="B8126" s="59" t="s">
        <v>21829</v>
      </c>
      <c r="C8126" s="59" t="s">
        <v>21830</v>
      </c>
      <c r="D8126" s="59" t="s">
        <v>19</v>
      </c>
      <c r="F8126" s="59" t="s">
        <v>10</v>
      </c>
      <c r="G8126" s="152" t="str">
        <f>VLOOKUP(D8126,sku归属!A:B,2,0)</f>
        <v>谭熹杰</v>
      </c>
    </row>
    <row r="8127" spans="1:13" s="59" customFormat="1" customHeight="1">
      <c r="A8127" s="59" t="s">
        <v>21831</v>
      </c>
      <c r="B8127" s="59" t="s">
        <v>21832</v>
      </c>
      <c r="C8127" s="59" t="s">
        <v>21833</v>
      </c>
      <c r="D8127" s="59" t="s">
        <v>19</v>
      </c>
      <c r="F8127" s="59" t="s">
        <v>10</v>
      </c>
      <c r="G8127" s="152" t="str">
        <f>VLOOKUP(D8127,sku归属!A:B,2,0)</f>
        <v>谭熹杰</v>
      </c>
    </row>
    <row r="8128" spans="1:13" s="59" customFormat="1" customHeight="1">
      <c r="A8128" s="59" t="s">
        <v>21834</v>
      </c>
      <c r="B8128" s="59" t="s">
        <v>21835</v>
      </c>
      <c r="C8128" s="59" t="s">
        <v>21836</v>
      </c>
      <c r="D8128" s="59" t="s">
        <v>19</v>
      </c>
      <c r="F8128" s="59" t="s">
        <v>10</v>
      </c>
      <c r="G8128" s="152" t="str">
        <f>VLOOKUP(D8128,sku归属!A:B,2,0)</f>
        <v>谭熹杰</v>
      </c>
    </row>
    <row r="8129" spans="1:13" s="59" customFormat="1" customHeight="1">
      <c r="A8129" s="59" t="s">
        <v>21837</v>
      </c>
      <c r="B8129" s="59" t="s">
        <v>21838</v>
      </c>
      <c r="C8129" s="59" t="s">
        <v>21839</v>
      </c>
      <c r="D8129" s="59" t="s">
        <v>19</v>
      </c>
      <c r="F8129" s="59" t="s">
        <v>10</v>
      </c>
      <c r="G8129" s="152" t="str">
        <f>VLOOKUP(D8129,sku归属!A:B,2,0)</f>
        <v>谭熹杰</v>
      </c>
    </row>
    <row r="8130" spans="1:13" s="59" customFormat="1" customHeight="1">
      <c r="A8130" s="59" t="s">
        <v>21840</v>
      </c>
      <c r="B8130" s="59" t="s">
        <v>21841</v>
      </c>
      <c r="C8130" s="59" t="s">
        <v>21842</v>
      </c>
      <c r="D8130" s="59" t="s">
        <v>19</v>
      </c>
      <c r="F8130" s="59" t="s">
        <v>10</v>
      </c>
      <c r="G8130" s="152" t="str">
        <f>VLOOKUP(D8130,sku归属!A:B,2,0)</f>
        <v>谭熹杰</v>
      </c>
    </row>
    <row r="8131" spans="1:13" s="59" customFormat="1" customHeight="1">
      <c r="A8131" s="59" t="s">
        <v>21843</v>
      </c>
      <c r="B8131" s="59" t="s">
        <v>21844</v>
      </c>
      <c r="C8131" s="59" t="s">
        <v>21845</v>
      </c>
      <c r="D8131" s="59" t="s">
        <v>19</v>
      </c>
      <c r="F8131" s="59" t="s">
        <v>10</v>
      </c>
      <c r="G8131" s="152" t="str">
        <f>VLOOKUP(D8131,sku归属!A:B,2,0)</f>
        <v>谭熹杰</v>
      </c>
    </row>
    <row r="8132" spans="1:13" s="59" customFormat="1" customHeight="1">
      <c r="A8132" s="59" t="s">
        <v>21846</v>
      </c>
      <c r="B8132" s="59" t="s">
        <v>21847</v>
      </c>
      <c r="C8132" s="59" t="s">
        <v>21848</v>
      </c>
      <c r="D8132" s="59" t="s">
        <v>19</v>
      </c>
      <c r="F8132" s="59" t="s">
        <v>10</v>
      </c>
      <c r="G8132" s="152" t="str">
        <f>VLOOKUP(D8132,sku归属!A:B,2,0)</f>
        <v>谭熹杰</v>
      </c>
    </row>
    <row r="8133" spans="1:13" s="59" customFormat="1" customHeight="1">
      <c r="A8133" s="59" t="s">
        <v>21849</v>
      </c>
      <c r="B8133" s="59" t="s">
        <v>21850</v>
      </c>
      <c r="C8133" s="59" t="s">
        <v>21851</v>
      </c>
      <c r="D8133" s="59" t="s">
        <v>18</v>
      </c>
      <c r="F8133" s="59" t="s">
        <v>10</v>
      </c>
      <c r="G8133" s="152" t="str">
        <f>VLOOKUP(D8133,sku归属!A:B,2,0)</f>
        <v>谭熹杰</v>
      </c>
    </row>
    <row r="8134" spans="1:13" s="59" customFormat="1" customHeight="1">
      <c r="A8134" s="59" t="s">
        <v>21852</v>
      </c>
      <c r="B8134" s="59" t="s">
        <v>21853</v>
      </c>
      <c r="C8134" s="59" t="s">
        <v>21854</v>
      </c>
      <c r="D8134" s="59" t="s">
        <v>18</v>
      </c>
      <c r="F8134" s="59" t="s">
        <v>10</v>
      </c>
      <c r="G8134" s="152" t="str">
        <f>VLOOKUP(D8134,sku归属!A:B,2,0)</f>
        <v>谭熹杰</v>
      </c>
    </row>
    <row r="8135" spans="1:13" s="59" customFormat="1" customHeight="1">
      <c r="A8135" s="59" t="s">
        <v>21855</v>
      </c>
      <c r="B8135" s="59" t="s">
        <v>21856</v>
      </c>
      <c r="C8135" s="59" t="s">
        <v>21857</v>
      </c>
      <c r="D8135" s="59" t="s">
        <v>18</v>
      </c>
      <c r="F8135" s="59" t="s">
        <v>10</v>
      </c>
      <c r="G8135" s="152" t="str">
        <f>VLOOKUP(D8135,sku归属!A:B,2,0)</f>
        <v>谭熹杰</v>
      </c>
    </row>
    <row r="8136" spans="1:13" s="59" customFormat="1" customHeight="1">
      <c r="A8136" s="59" t="s">
        <v>21858</v>
      </c>
      <c r="B8136" s="59" t="s">
        <v>51038</v>
      </c>
      <c r="C8136" s="59" t="s">
        <v>21860</v>
      </c>
      <c r="D8136" s="59" t="s">
        <v>18</v>
      </c>
      <c r="F8136" s="59" t="s">
        <v>10</v>
      </c>
      <c r="G8136" s="152" t="str">
        <f>VLOOKUP(D8136,sku归属!A:B,2,0)</f>
        <v>谭熹杰</v>
      </c>
    </row>
    <row r="8137" spans="1:13" s="59" customFormat="1" customHeight="1">
      <c r="A8137" s="59" t="s">
        <v>21861</v>
      </c>
      <c r="B8137" s="59" t="s">
        <v>21862</v>
      </c>
      <c r="C8137" s="59" t="s">
        <v>21863</v>
      </c>
      <c r="D8137" s="59" t="s">
        <v>18</v>
      </c>
      <c r="F8137" s="59" t="s">
        <v>10</v>
      </c>
      <c r="G8137" s="152" t="str">
        <f>VLOOKUP(D8137,sku归属!A:B,2,0)</f>
        <v>谭熹杰</v>
      </c>
    </row>
    <row r="8138" spans="1:13" s="59" customFormat="1" customHeight="1">
      <c r="A8138" s="59" t="s">
        <v>21864</v>
      </c>
      <c r="B8138" s="59" t="s">
        <v>21865</v>
      </c>
      <c r="C8138" s="59" t="s">
        <v>21866</v>
      </c>
      <c r="D8138" s="59" t="s">
        <v>18</v>
      </c>
      <c r="F8138" s="59" t="s">
        <v>10</v>
      </c>
      <c r="G8138" s="152" t="str">
        <f>VLOOKUP(D8138,sku归属!A:B,2,0)</f>
        <v>谭熹杰</v>
      </c>
    </row>
    <row r="8139" spans="1:13" s="59" customFormat="1" customHeight="1">
      <c r="A8139" s="59" t="s">
        <v>21867</v>
      </c>
      <c r="B8139" s="59" t="s">
        <v>21868</v>
      </c>
      <c r="C8139" s="59" t="s">
        <v>21869</v>
      </c>
      <c r="D8139" s="59" t="s">
        <v>18</v>
      </c>
      <c r="F8139" s="59" t="s">
        <v>10</v>
      </c>
      <c r="G8139" s="152" t="str">
        <f>VLOOKUP(D8139,sku归属!A:B,2,0)</f>
        <v>谭熹杰</v>
      </c>
    </row>
    <row r="8140" spans="1:13" s="59" customFormat="1" customHeight="1">
      <c r="A8140" s="59" t="s">
        <v>21870</v>
      </c>
      <c r="B8140" s="59" t="s">
        <v>21871</v>
      </c>
      <c r="C8140" s="59" t="s">
        <v>21872</v>
      </c>
      <c r="D8140" s="59" t="s">
        <v>18</v>
      </c>
      <c r="F8140" s="59" t="s">
        <v>10</v>
      </c>
      <c r="G8140" s="152" t="str">
        <f>VLOOKUP(D8140,sku归属!A:B,2,0)</f>
        <v>许梓渝</v>
      </c>
    </row>
    <row r="8141" spans="1:13" s="59" customFormat="1" customHeight="1">
      <c r="A8141" s="59" t="s">
        <v>21873</v>
      </c>
      <c r="B8141" s="59" t="s">
        <v>21874</v>
      </c>
      <c r="C8141" s="59" t="s">
        <v>21875</v>
      </c>
      <c r="D8141" s="59" t="s">
        <v>18</v>
      </c>
      <c r="F8141" s="59" t="s">
        <v>10</v>
      </c>
      <c r="G8141" s="152" t="str">
        <f>VLOOKUP(D8141,sku归属!A:B,2,0)</f>
        <v>许梓渝</v>
      </c>
    </row>
    <row r="8142" spans="1:13" s="59" customFormat="1" customHeight="1">
      <c r="A8142" s="59" t="s">
        <v>21876</v>
      </c>
      <c r="B8142" s="59" t="s">
        <v>21877</v>
      </c>
      <c r="C8142" s="59" t="s">
        <v>21878</v>
      </c>
      <c r="D8142" s="59" t="s">
        <v>18</v>
      </c>
      <c r="F8142" s="59" t="s">
        <v>10</v>
      </c>
      <c r="G8142" s="152" t="str">
        <f>VLOOKUP(D8142,sku归属!A:B,2,0)</f>
        <v>谭熹杰</v>
      </c>
    </row>
    <row r="8143" spans="1:13" s="59" customFormat="1" customHeight="1">
      <c r="A8143" s="59" t="s">
        <v>21879</v>
      </c>
      <c r="B8143" s="59" t="s">
        <v>21880</v>
      </c>
      <c r="C8143" s="59" t="s">
        <v>21881</v>
      </c>
      <c r="D8143" s="59" t="s">
        <v>18</v>
      </c>
      <c r="F8143" s="59" t="s">
        <v>10</v>
      </c>
      <c r="G8143" s="152" t="str">
        <f>VLOOKUP(D8143,sku归属!A:B,2,0)</f>
        <v>谭熹杰</v>
      </c>
    </row>
    <row r="8144" spans="1:13" s="59" customFormat="1" customHeight="1">
      <c r="A8144" s="59" t="s">
        <v>21882</v>
      </c>
      <c r="B8144" s="59" t="s">
        <v>21883</v>
      </c>
      <c r="C8144" s="59" t="s">
        <v>21884</v>
      </c>
      <c r="D8144" s="59" t="s">
        <v>18</v>
      </c>
      <c r="F8144" s="59" t="s">
        <v>10</v>
      </c>
      <c r="G8144" s="152" t="str">
        <f>VLOOKUP(D8144,sku归属!A:B,2,0)</f>
        <v>谭熹杰</v>
      </c>
    </row>
    <row r="8145" spans="1:13" s="59" customFormat="1" customHeight="1">
      <c r="A8145" s="59" t="s">
        <v>21885</v>
      </c>
      <c r="B8145" s="59" t="s">
        <v>21886</v>
      </c>
      <c r="C8145" s="59" t="s">
        <v>21887</v>
      </c>
      <c r="D8145" s="59" t="s">
        <v>18</v>
      </c>
      <c r="F8145" s="59" t="s">
        <v>10</v>
      </c>
      <c r="G8145" s="152" t="str">
        <f>VLOOKUP(D8145,sku归属!A:B,2,0)</f>
        <v>谭熹杰</v>
      </c>
    </row>
    <row r="8146" spans="1:13" s="59" customFormat="1" customHeight="1">
      <c r="A8146" s="59" t="s">
        <v>21888</v>
      </c>
      <c r="B8146" s="59" t="s">
        <v>21889</v>
      </c>
      <c r="C8146" s="59" t="s">
        <v>21890</v>
      </c>
      <c r="D8146" s="59" t="s">
        <v>18</v>
      </c>
      <c r="F8146" s="59" t="s">
        <v>10</v>
      </c>
      <c r="G8146" s="152" t="str">
        <f>VLOOKUP(D8146,sku归属!A:B,2,0)</f>
        <v>谭熹杰</v>
      </c>
    </row>
    <row r="8147" spans="1:13" s="59" customFormat="1" customHeight="1">
      <c r="A8147" s="59" t="s">
        <v>21891</v>
      </c>
      <c r="B8147" s="59" t="s">
        <v>21892</v>
      </c>
      <c r="C8147" s="59" t="s">
        <v>21893</v>
      </c>
      <c r="D8147" s="59" t="s">
        <v>18</v>
      </c>
      <c r="F8147" s="59" t="s">
        <v>10</v>
      </c>
      <c r="G8147" s="152" t="str">
        <f>VLOOKUP(D8147,sku归属!A:B,2,0)</f>
        <v>谭熹杰</v>
      </c>
    </row>
    <row r="8148" spans="1:13" s="59" customFormat="1" customHeight="1">
      <c r="A8148" s="59" t="s">
        <v>21894</v>
      </c>
      <c r="B8148" s="59" t="s">
        <v>21895</v>
      </c>
      <c r="C8148" s="59" t="s">
        <v>21896</v>
      </c>
      <c r="D8148" s="59" t="s">
        <v>18</v>
      </c>
      <c r="F8148" s="59" t="s">
        <v>10</v>
      </c>
      <c r="G8148" s="152" t="str">
        <f>VLOOKUP(D8148,sku归属!A:B,2,0)</f>
        <v>谭熹杰</v>
      </c>
    </row>
    <row r="8149" spans="1:13" s="59" customFormat="1" customHeight="1">
      <c r="A8149" s="59" t="s">
        <v>21897</v>
      </c>
      <c r="B8149" s="59" t="s">
        <v>21898</v>
      </c>
      <c r="C8149" s="59" t="s">
        <v>21899</v>
      </c>
      <c r="D8149" s="59" t="s">
        <v>18</v>
      </c>
      <c r="F8149" s="59" t="s">
        <v>10</v>
      </c>
      <c r="G8149" s="152" t="str">
        <f>VLOOKUP(D8149,sku归属!A:B,2,0)</f>
        <v>谭熹杰</v>
      </c>
    </row>
    <row r="8150" spans="1:13" s="59" customFormat="1" customHeight="1">
      <c r="A8150" s="59" t="s">
        <v>21900</v>
      </c>
      <c r="B8150" s="59" t="s">
        <v>51039</v>
      </c>
      <c r="C8150" s="59" t="s">
        <v>21902</v>
      </c>
      <c r="D8150" s="59" t="s">
        <v>18</v>
      </c>
      <c r="F8150" s="59" t="s">
        <v>10</v>
      </c>
      <c r="G8150" s="152" t="str">
        <f>VLOOKUP(D8150,sku归属!A:B,2,0)</f>
        <v>谭熹杰</v>
      </c>
    </row>
    <row r="8151" spans="1:13" s="59" customFormat="1" customHeight="1">
      <c r="A8151" s="59" t="s">
        <v>21903</v>
      </c>
      <c r="B8151" s="59" t="s">
        <v>21904</v>
      </c>
      <c r="C8151" s="59" t="s">
        <v>21905</v>
      </c>
      <c r="D8151" s="59" t="s">
        <v>18</v>
      </c>
      <c r="F8151" s="59" t="s">
        <v>10</v>
      </c>
      <c r="G8151" s="152" t="str">
        <f>VLOOKUP(D8151,sku归属!A:B,2,0)</f>
        <v>谭熹杰</v>
      </c>
    </row>
    <row r="8152" spans="1:13" s="59" customFormat="1" customHeight="1">
      <c r="A8152" s="59" t="s">
        <v>21906</v>
      </c>
      <c r="B8152" s="59" t="s">
        <v>21907</v>
      </c>
      <c r="C8152" s="59" t="s">
        <v>21908</v>
      </c>
      <c r="D8152" s="59" t="s">
        <v>18</v>
      </c>
      <c r="F8152" s="59" t="s">
        <v>10</v>
      </c>
      <c r="G8152" s="152" t="str">
        <f>VLOOKUP(D8152,sku归属!A:B,2,0)</f>
        <v>谭熹杰</v>
      </c>
    </row>
    <row r="8153" spans="1:13" s="59" customFormat="1" customHeight="1">
      <c r="A8153" s="59" t="s">
        <v>21909</v>
      </c>
      <c r="B8153" s="59" t="s">
        <v>21910</v>
      </c>
      <c r="C8153" s="59" t="s">
        <v>21911</v>
      </c>
      <c r="D8153" s="59" t="s">
        <v>19</v>
      </c>
      <c r="F8153" s="59" t="s">
        <v>10</v>
      </c>
      <c r="G8153" s="152" t="str">
        <f>VLOOKUP(D8153,sku归属!A:B,2,0)</f>
        <v>谭熹杰</v>
      </c>
    </row>
    <row r="8154" spans="1:13" s="59" customFormat="1" customHeight="1">
      <c r="A8154" s="59" t="s">
        <v>21912</v>
      </c>
      <c r="B8154" s="59" t="s">
        <v>21913</v>
      </c>
      <c r="C8154" s="59" t="s">
        <v>21914</v>
      </c>
      <c r="D8154" s="59" t="s">
        <v>19</v>
      </c>
      <c r="F8154" s="59" t="s">
        <v>10</v>
      </c>
      <c r="G8154" s="152" t="str">
        <f>VLOOKUP(D8154,sku归属!A:B,2,0)</f>
        <v>谭熹杰</v>
      </c>
    </row>
    <row r="8155" spans="1:13" s="59" customFormat="1" customHeight="1">
      <c r="A8155" s="59" t="s">
        <v>21915</v>
      </c>
      <c r="B8155" s="59" t="s">
        <v>51040</v>
      </c>
      <c r="C8155" s="59" t="s">
        <v>21905</v>
      </c>
      <c r="D8155" s="59" t="s">
        <v>18</v>
      </c>
      <c r="F8155" s="59" t="s">
        <v>10</v>
      </c>
      <c r="G8155" s="152" t="str">
        <f>VLOOKUP(D8155,sku归属!A:B,2,0)</f>
        <v>谭熹杰</v>
      </c>
    </row>
    <row r="8156" spans="1:13" s="59" customFormat="1" customHeight="1">
      <c r="A8156" s="59" t="s">
        <v>21917</v>
      </c>
      <c r="B8156" s="59" t="s">
        <v>21918</v>
      </c>
      <c r="C8156" s="59" t="s">
        <v>21908</v>
      </c>
      <c r="D8156" s="59" t="s">
        <v>18</v>
      </c>
      <c r="F8156" s="59" t="s">
        <v>10</v>
      </c>
      <c r="G8156" s="152" t="str">
        <f>VLOOKUP(D8156,sku归属!A:B,2,0)</f>
        <v>许梓渝</v>
      </c>
    </row>
    <row r="8157" spans="1:13" s="59" customFormat="1" customHeight="1">
      <c r="A8157" s="59" t="s">
        <v>21919</v>
      </c>
      <c r="B8157" s="59" t="s">
        <v>21920</v>
      </c>
      <c r="C8157" s="59" t="s">
        <v>21902</v>
      </c>
      <c r="D8157" s="59" t="s">
        <v>18</v>
      </c>
      <c r="F8157" s="59" t="s">
        <v>10</v>
      </c>
      <c r="G8157" s="152" t="str">
        <f>VLOOKUP(D8157,sku归属!A:B,2,0)</f>
        <v>许梓渝</v>
      </c>
    </row>
    <row r="8158" spans="1:13" s="59" customFormat="1" customHeight="1">
      <c r="A8158" s="59" t="s">
        <v>21921</v>
      </c>
      <c r="B8158" s="59" t="s">
        <v>21922</v>
      </c>
      <c r="C8158" s="59" t="s">
        <v>21923</v>
      </c>
      <c r="D8158" s="59" t="s">
        <v>18</v>
      </c>
      <c r="F8158" s="59" t="s">
        <v>10</v>
      </c>
      <c r="G8158" s="152" t="str">
        <f>VLOOKUP(D8158,sku归属!A:B,2,0)</f>
        <v>谭熹杰</v>
      </c>
    </row>
    <row r="8159" spans="1:13" s="59" customFormat="1" customHeight="1">
      <c r="A8159" s="59" t="s">
        <v>21924</v>
      </c>
      <c r="B8159" s="59" t="s">
        <v>21925</v>
      </c>
      <c r="C8159" s="59" t="s">
        <v>21926</v>
      </c>
      <c r="D8159" s="59" t="s">
        <v>18</v>
      </c>
      <c r="F8159" s="59" t="s">
        <v>10</v>
      </c>
      <c r="G8159" s="152" t="str">
        <f>VLOOKUP(D8159,sku归属!A:B,2,0)</f>
        <v>谭熹杰</v>
      </c>
    </row>
    <row r="8160" spans="1:13" s="59" customFormat="1" customHeight="1">
      <c r="A8160" s="59" t="s">
        <v>21927</v>
      </c>
      <c r="B8160" s="59" t="s">
        <v>21928</v>
      </c>
      <c r="C8160" s="59" t="s">
        <v>21929</v>
      </c>
      <c r="D8160" s="59" t="s">
        <v>18</v>
      </c>
      <c r="F8160" s="59" t="s">
        <v>10</v>
      </c>
      <c r="G8160" s="152" t="str">
        <f>VLOOKUP(D8160,sku归属!A:B,2,0)</f>
        <v>谭熹杰</v>
      </c>
    </row>
    <row r="8161" spans="1:13" s="59" customFormat="1" customHeight="1">
      <c r="A8161" s="59" t="s">
        <v>21930</v>
      </c>
      <c r="B8161" s="59" t="s">
        <v>21931</v>
      </c>
      <c r="C8161" s="59" t="s">
        <v>21932</v>
      </c>
      <c r="D8161" s="59" t="s">
        <v>18</v>
      </c>
      <c r="F8161" s="59" t="s">
        <v>10</v>
      </c>
      <c r="G8161" s="152" t="str">
        <f>VLOOKUP(D8161,sku归属!A:B,2,0)</f>
        <v>谭熹杰</v>
      </c>
    </row>
    <row r="8162" spans="1:13" s="59" customFormat="1" customHeight="1">
      <c r="A8162" s="59" t="s">
        <v>21933</v>
      </c>
      <c r="B8162" s="59" t="s">
        <v>21934</v>
      </c>
      <c r="C8162" s="59" t="s">
        <v>21935</v>
      </c>
      <c r="D8162" s="59" t="s">
        <v>18</v>
      </c>
      <c r="F8162" s="59" t="s">
        <v>10</v>
      </c>
      <c r="G8162" s="152" t="str">
        <f>VLOOKUP(D8162,sku归属!A:B,2,0)</f>
        <v>谭熹杰</v>
      </c>
    </row>
    <row r="8163" spans="1:13" s="59" customFormat="1" customHeight="1">
      <c r="A8163" s="59" t="s">
        <v>21936</v>
      </c>
      <c r="B8163" s="59" t="s">
        <v>21937</v>
      </c>
      <c r="C8163" s="59" t="s">
        <v>21938</v>
      </c>
      <c r="D8163" s="59" t="s">
        <v>18</v>
      </c>
      <c r="F8163" s="59" t="s">
        <v>10</v>
      </c>
      <c r="G8163" s="152" t="str">
        <f>VLOOKUP(D8163,sku归属!A:B,2,0)</f>
        <v>谭熹杰</v>
      </c>
    </row>
    <row r="8164" spans="1:13" s="59" customFormat="1" customHeight="1">
      <c r="A8164" s="59" t="s">
        <v>21939</v>
      </c>
      <c r="B8164" s="59" t="s">
        <v>21940</v>
      </c>
      <c r="C8164" s="59" t="s">
        <v>21941</v>
      </c>
      <c r="D8164" s="59" t="s">
        <v>18</v>
      </c>
      <c r="F8164" s="59" t="s">
        <v>10</v>
      </c>
      <c r="G8164" s="152" t="str">
        <f>VLOOKUP(D8164,sku归属!A:B,2,0)</f>
        <v>谭熹杰</v>
      </c>
    </row>
    <row r="8165" spans="1:13" s="59" customFormat="1" customHeight="1">
      <c r="A8165" s="59" t="s">
        <v>21942</v>
      </c>
      <c r="B8165" s="59" t="s">
        <v>21943</v>
      </c>
      <c r="C8165" s="59" t="s">
        <v>21944</v>
      </c>
      <c r="D8165" s="59" t="s">
        <v>18</v>
      </c>
      <c r="F8165" s="59" t="s">
        <v>10</v>
      </c>
      <c r="G8165" s="152" t="str">
        <f>VLOOKUP(D8165,sku归属!A:B,2,0)</f>
        <v>谭熹杰</v>
      </c>
    </row>
    <row r="8166" spans="1:13" s="59" customFormat="1" customHeight="1">
      <c r="A8166" s="59" t="s">
        <v>21945</v>
      </c>
      <c r="B8166" s="59" t="s">
        <v>21946</v>
      </c>
      <c r="C8166" s="59" t="s">
        <v>21947</v>
      </c>
      <c r="D8166" s="59" t="s">
        <v>18</v>
      </c>
      <c r="F8166" s="59" t="s">
        <v>10</v>
      </c>
      <c r="G8166" s="152" t="str">
        <f>VLOOKUP(D8166,sku归属!A:B,2,0)</f>
        <v>谭熹杰</v>
      </c>
    </row>
    <row r="8167" spans="1:13" s="59" customFormat="1" customHeight="1">
      <c r="A8167" s="59" t="s">
        <v>21948</v>
      </c>
      <c r="B8167" s="59" t="s">
        <v>21949</v>
      </c>
      <c r="C8167" s="59" t="s">
        <v>21950</v>
      </c>
      <c r="D8167" s="59" t="s">
        <v>18</v>
      </c>
      <c r="F8167" s="59" t="s">
        <v>10</v>
      </c>
      <c r="G8167" s="152" t="str">
        <f>VLOOKUP(D8167,sku归属!A:B,2,0)</f>
        <v>谭熹杰</v>
      </c>
    </row>
    <row r="8168" spans="1:13" s="59" customFormat="1" customHeight="1">
      <c r="A8168" s="59" t="s">
        <v>21951</v>
      </c>
      <c r="B8168" s="59" t="s">
        <v>21952</v>
      </c>
      <c r="C8168" s="59" t="s">
        <v>21953</v>
      </c>
      <c r="D8168" s="59" t="s">
        <v>18</v>
      </c>
      <c r="F8168" s="59" t="s">
        <v>10</v>
      </c>
      <c r="G8168" s="152" t="str">
        <f>VLOOKUP(D8168,sku归属!A:B,2,0)</f>
        <v>谭熹杰</v>
      </c>
    </row>
    <row r="8169" spans="1:13" s="59" customFormat="1" customHeight="1">
      <c r="A8169" s="59" t="s">
        <v>21954</v>
      </c>
      <c r="B8169" s="59" t="s">
        <v>21955</v>
      </c>
      <c r="C8169" s="59" t="s">
        <v>21956</v>
      </c>
      <c r="D8169" s="59" t="s">
        <v>19</v>
      </c>
      <c r="F8169" s="59" t="s">
        <v>10</v>
      </c>
      <c r="G8169" s="152" t="str">
        <f>VLOOKUP(D8169,sku归属!A:B,2,0)</f>
        <v>谭熹杰</v>
      </c>
    </row>
    <row r="8170" spans="1:13" s="59" customFormat="1" customHeight="1">
      <c r="A8170" s="59" t="s">
        <v>21957</v>
      </c>
      <c r="B8170" s="59" t="s">
        <v>21958</v>
      </c>
      <c r="C8170" s="59" t="s">
        <v>21959</v>
      </c>
      <c r="D8170" s="59" t="s">
        <v>19</v>
      </c>
      <c r="F8170" s="59" t="s">
        <v>10</v>
      </c>
      <c r="G8170" s="152" t="str">
        <f>VLOOKUP(D8170,sku归属!A:B,2,0)</f>
        <v>谭熹杰</v>
      </c>
    </row>
    <row r="8171" spans="1:13" s="59" customFormat="1" customHeight="1">
      <c r="A8171" s="59" t="s">
        <v>21960</v>
      </c>
      <c r="B8171" s="59" t="s">
        <v>21961</v>
      </c>
      <c r="C8171" s="59" t="s">
        <v>19394</v>
      </c>
      <c r="D8171" s="59" t="s">
        <v>18</v>
      </c>
      <c r="F8171" s="59" t="s">
        <v>10</v>
      </c>
      <c r="G8171" s="152" t="str">
        <f>VLOOKUP(D8171,sku归属!A:B,2,0)</f>
        <v>谭熹杰</v>
      </c>
    </row>
    <row r="8172" spans="1:13" s="59" customFormat="1" customHeight="1">
      <c r="A8172" s="59" t="s">
        <v>21962</v>
      </c>
      <c r="B8172" s="59" t="s">
        <v>21963</v>
      </c>
      <c r="C8172" s="59" t="s">
        <v>19391</v>
      </c>
      <c r="D8172" s="59" t="s">
        <v>18</v>
      </c>
      <c r="F8172" s="59" t="s">
        <v>10</v>
      </c>
      <c r="G8172" s="152" t="str">
        <f>VLOOKUP(D8172,sku归属!A:B,2,0)</f>
        <v>谭熹杰</v>
      </c>
    </row>
    <row r="8173" spans="1:13" s="59" customFormat="1" customHeight="1">
      <c r="A8173" s="59" t="s">
        <v>21964</v>
      </c>
      <c r="B8173" s="59" t="s">
        <v>21965</v>
      </c>
      <c r="C8173" s="59" t="s">
        <v>19388</v>
      </c>
      <c r="D8173" s="59" t="s">
        <v>18</v>
      </c>
      <c r="F8173" s="59" t="s">
        <v>10</v>
      </c>
      <c r="G8173" s="152" t="str">
        <f>VLOOKUP(D8173,sku归属!A:B,2,0)</f>
        <v>谭熹杰</v>
      </c>
    </row>
    <row r="8174" spans="1:13" s="59" customFormat="1" customHeight="1">
      <c r="A8174" s="59" t="s">
        <v>21966</v>
      </c>
      <c r="B8174" s="59" t="s">
        <v>21967</v>
      </c>
      <c r="C8174" s="59" t="s">
        <v>19397</v>
      </c>
      <c r="D8174" s="59" t="s">
        <v>18</v>
      </c>
      <c r="F8174" s="59" t="s">
        <v>10</v>
      </c>
      <c r="G8174" s="152" t="str">
        <f>VLOOKUP(D8174,sku归属!A:B,2,0)</f>
        <v>谭熹杰</v>
      </c>
    </row>
    <row r="8175" spans="1:13" s="59" customFormat="1" customHeight="1">
      <c r="A8175" s="59" t="s">
        <v>21968</v>
      </c>
      <c r="B8175" s="59" t="s">
        <v>21969</v>
      </c>
      <c r="C8175" s="59" t="s">
        <v>21970</v>
      </c>
      <c r="D8175" s="59" t="s">
        <v>18</v>
      </c>
      <c r="F8175" s="59" t="s">
        <v>10</v>
      </c>
      <c r="G8175" s="152" t="str">
        <f>VLOOKUP(D8175,sku归属!A:B,2,0)</f>
        <v>谭熹杰</v>
      </c>
    </row>
    <row r="8176" spans="1:13" s="59" customFormat="1" customHeight="1">
      <c r="A8176" s="59" t="s">
        <v>21971</v>
      </c>
      <c r="B8176" s="59" t="s">
        <v>21972</v>
      </c>
      <c r="C8176" s="59" t="s">
        <v>21973</v>
      </c>
      <c r="D8176" s="59" t="s">
        <v>18</v>
      </c>
      <c r="F8176" s="59" t="s">
        <v>10</v>
      </c>
      <c r="G8176" s="152" t="str">
        <f>VLOOKUP(D8176,sku归属!A:B,2,0)</f>
        <v>谭熹杰</v>
      </c>
    </row>
    <row r="8177" spans="1:13" s="59" customFormat="1" customHeight="1">
      <c r="A8177" s="59" t="s">
        <v>21974</v>
      </c>
      <c r="B8177" s="59" t="s">
        <v>21975</v>
      </c>
      <c r="C8177" s="59" t="s">
        <v>21976</v>
      </c>
      <c r="D8177" s="59" t="s">
        <v>18</v>
      </c>
      <c r="F8177" s="59" t="s">
        <v>10</v>
      </c>
      <c r="G8177" s="152" t="str">
        <f>VLOOKUP(D8177,sku归属!A:B,2,0)</f>
        <v>谭熹杰</v>
      </c>
    </row>
    <row r="8178" spans="1:13" s="59" customFormat="1" customHeight="1">
      <c r="A8178" s="59" t="s">
        <v>21977</v>
      </c>
      <c r="B8178" s="59" t="s">
        <v>21978</v>
      </c>
      <c r="C8178" s="59" t="s">
        <v>21979</v>
      </c>
      <c r="D8178" s="59" t="s">
        <v>18</v>
      </c>
      <c r="F8178" s="59" t="s">
        <v>10</v>
      </c>
      <c r="G8178" s="152" t="str">
        <f>VLOOKUP(D8178,sku归属!A:B,2,0)</f>
        <v>谭熹杰</v>
      </c>
    </row>
    <row r="8179" spans="1:13" s="59" customFormat="1" customHeight="1">
      <c r="A8179" s="59" t="s">
        <v>21980</v>
      </c>
      <c r="B8179" s="59" t="s">
        <v>21981</v>
      </c>
      <c r="C8179" s="59" t="s">
        <v>21982</v>
      </c>
      <c r="D8179" s="59" t="s">
        <v>18</v>
      </c>
      <c r="F8179" s="59" t="s">
        <v>10</v>
      </c>
      <c r="G8179" s="152" t="str">
        <f>VLOOKUP(D8179,sku归属!A:B,2,0)</f>
        <v>许梓渝</v>
      </c>
    </row>
    <row r="8180" spans="1:13" s="59" customFormat="1" customHeight="1">
      <c r="A8180" s="59" t="s">
        <v>21983</v>
      </c>
      <c r="B8180" s="59" t="s">
        <v>21984</v>
      </c>
      <c r="C8180" s="59" t="s">
        <v>21985</v>
      </c>
      <c r="D8180" s="59" t="s">
        <v>18</v>
      </c>
      <c r="F8180" s="59" t="s">
        <v>10</v>
      </c>
      <c r="G8180" s="152" t="str">
        <f>VLOOKUP(D8180,sku归属!A:B,2,0)</f>
        <v>许梓渝</v>
      </c>
    </row>
    <row r="8181" spans="1:13" s="59" customFormat="1" customHeight="1">
      <c r="A8181" s="59" t="s">
        <v>21986</v>
      </c>
      <c r="B8181" s="59" t="s">
        <v>21987</v>
      </c>
      <c r="C8181" s="59" t="s">
        <v>21988</v>
      </c>
      <c r="D8181" s="59" t="s">
        <v>18</v>
      </c>
      <c r="F8181" s="59" t="s">
        <v>10</v>
      </c>
      <c r="G8181" s="152" t="str">
        <f>VLOOKUP(D8181,sku归属!A:B,2,0)</f>
        <v>谭熹杰</v>
      </c>
    </row>
    <row r="8182" spans="1:13" s="59" customFormat="1" customHeight="1">
      <c r="A8182" s="59" t="s">
        <v>21989</v>
      </c>
      <c r="B8182" s="59" t="s">
        <v>21990</v>
      </c>
      <c r="C8182" s="59" t="s">
        <v>21991</v>
      </c>
      <c r="D8182" s="59" t="s">
        <v>18</v>
      </c>
      <c r="F8182" s="59" t="s">
        <v>10</v>
      </c>
      <c r="G8182" s="152" t="str">
        <f>VLOOKUP(D8182,sku归属!A:B,2,0)</f>
        <v>谭熹杰</v>
      </c>
    </row>
    <row r="8183" spans="1:13" s="59" customFormat="1" customHeight="1">
      <c r="A8183" s="59" t="s">
        <v>21992</v>
      </c>
      <c r="B8183" s="59" t="s">
        <v>21993</v>
      </c>
      <c r="C8183" s="59" t="s">
        <v>21994</v>
      </c>
      <c r="D8183" s="59" t="s">
        <v>18</v>
      </c>
      <c r="F8183" s="59" t="s">
        <v>10</v>
      </c>
      <c r="G8183" s="152" t="str">
        <f>VLOOKUP(D8183,sku归属!A:B,2,0)</f>
        <v>谭熹杰</v>
      </c>
    </row>
    <row r="8184" spans="1:13" s="59" customFormat="1" customHeight="1">
      <c r="A8184" s="59" t="s">
        <v>21995</v>
      </c>
      <c r="B8184" s="59" t="s">
        <v>21996</v>
      </c>
      <c r="C8184" s="59" t="s">
        <v>21997</v>
      </c>
      <c r="D8184" s="59" t="s">
        <v>18</v>
      </c>
      <c r="F8184" s="59" t="s">
        <v>10</v>
      </c>
      <c r="G8184" s="152" t="str">
        <f>VLOOKUP(D8184,sku归属!A:B,2,0)</f>
        <v>许梓渝</v>
      </c>
    </row>
    <row r="8185" spans="1:13" s="59" customFormat="1" customHeight="1">
      <c r="A8185" s="59" t="s">
        <v>21998</v>
      </c>
      <c r="B8185" s="59" t="s">
        <v>21999</v>
      </c>
      <c r="C8185" s="59" t="s">
        <v>22000</v>
      </c>
      <c r="D8185" s="59" t="s">
        <v>18</v>
      </c>
      <c r="F8185" s="59" t="s">
        <v>10</v>
      </c>
      <c r="G8185" s="152" t="str">
        <f>VLOOKUP(D8185,sku归属!A:B,2,0)</f>
        <v>许梓渝</v>
      </c>
    </row>
    <row r="8186" spans="1:13" s="59" customFormat="1" customHeight="1">
      <c r="A8186" s="59" t="s">
        <v>22001</v>
      </c>
      <c r="B8186" s="59" t="s">
        <v>22002</v>
      </c>
      <c r="C8186" s="59" t="s">
        <v>19448</v>
      </c>
      <c r="D8186" s="59" t="s">
        <v>18</v>
      </c>
      <c r="F8186" s="59" t="s">
        <v>10</v>
      </c>
      <c r="G8186" s="152" t="str">
        <f>VLOOKUP(D8186,sku归属!A:B,2,0)</f>
        <v>许梓渝</v>
      </c>
    </row>
    <row r="8187" spans="1:13" s="59" customFormat="1" customHeight="1">
      <c r="A8187" s="59" t="s">
        <v>22003</v>
      </c>
      <c r="B8187" s="59" t="s">
        <v>22004</v>
      </c>
      <c r="C8187" s="59" t="s">
        <v>19436</v>
      </c>
      <c r="D8187" s="59" t="s">
        <v>18</v>
      </c>
      <c r="F8187" s="59" t="s">
        <v>10</v>
      </c>
      <c r="G8187" s="152" t="str">
        <f>VLOOKUP(D8187,sku归属!A:B,2,0)</f>
        <v>谭熹杰</v>
      </c>
    </row>
    <row r="8188" spans="1:13" s="59" customFormat="1" customHeight="1">
      <c r="A8188" s="59" t="s">
        <v>22005</v>
      </c>
      <c r="B8188" s="59" t="s">
        <v>22006</v>
      </c>
      <c r="C8188" s="59" t="s">
        <v>19445</v>
      </c>
      <c r="D8188" s="59" t="s">
        <v>18</v>
      </c>
      <c r="F8188" s="59" t="s">
        <v>10</v>
      </c>
      <c r="G8188" s="152" t="str">
        <f>VLOOKUP(D8188,sku归属!A:B,2,0)</f>
        <v>谭熹杰</v>
      </c>
    </row>
    <row r="8189" spans="1:13" s="59" customFormat="1" customHeight="1">
      <c r="A8189" s="59" t="s">
        <v>22007</v>
      </c>
      <c r="B8189" s="59" t="s">
        <v>22008</v>
      </c>
      <c r="C8189" s="59" t="s">
        <v>19433</v>
      </c>
      <c r="D8189" s="59" t="s">
        <v>18</v>
      </c>
      <c r="F8189" s="59" t="s">
        <v>10</v>
      </c>
      <c r="G8189" s="152" t="str">
        <f>VLOOKUP(D8189,sku归属!A:B,2,0)</f>
        <v>谭熹杰</v>
      </c>
    </row>
    <row r="8190" spans="1:13" s="59" customFormat="1" customHeight="1">
      <c r="A8190" s="59" t="s">
        <v>22009</v>
      </c>
      <c r="B8190" s="59" t="s">
        <v>22010</v>
      </c>
      <c r="C8190" s="59" t="s">
        <v>19442</v>
      </c>
      <c r="D8190" s="59" t="s">
        <v>18</v>
      </c>
      <c r="F8190" s="59" t="s">
        <v>10</v>
      </c>
      <c r="G8190" s="152" t="str">
        <f>VLOOKUP(D8190,sku归属!A:B,2,0)</f>
        <v>谭熹杰</v>
      </c>
    </row>
    <row r="8191" spans="1:13" s="59" customFormat="1" customHeight="1">
      <c r="A8191" s="59" t="s">
        <v>22011</v>
      </c>
      <c r="B8191" s="59" t="s">
        <v>22012</v>
      </c>
      <c r="C8191" s="59" t="s">
        <v>19439</v>
      </c>
      <c r="D8191" s="59" t="s">
        <v>18</v>
      </c>
      <c r="F8191" s="59" t="s">
        <v>10</v>
      </c>
      <c r="G8191" s="152" t="str">
        <f>VLOOKUP(D8191,sku归属!A:B,2,0)</f>
        <v>谭熹杰</v>
      </c>
    </row>
    <row r="8192" spans="1:13" s="59" customFormat="1" customHeight="1">
      <c r="A8192" s="59" t="s">
        <v>22013</v>
      </c>
      <c r="B8192" s="59" t="s">
        <v>22014</v>
      </c>
      <c r="C8192" s="59" t="s">
        <v>22015</v>
      </c>
      <c r="D8192" s="59" t="s">
        <v>19</v>
      </c>
      <c r="F8192" s="59" t="s">
        <v>10</v>
      </c>
      <c r="G8192" s="152" t="str">
        <f>VLOOKUP(D8192,sku归属!A:B,2,0)</f>
        <v>谭熹杰</v>
      </c>
    </row>
    <row r="8193" spans="1:13" s="59" customFormat="1" customHeight="1">
      <c r="A8193" s="59" t="s">
        <v>22016</v>
      </c>
      <c r="B8193" s="59" t="s">
        <v>22017</v>
      </c>
      <c r="C8193" s="59" t="s">
        <v>22018</v>
      </c>
      <c r="D8193" s="59" t="s">
        <v>19</v>
      </c>
      <c r="F8193" s="59" t="s">
        <v>10</v>
      </c>
      <c r="G8193" s="152" t="str">
        <f>VLOOKUP(D8193,sku归属!A:B,2,0)</f>
        <v>谭熹杰</v>
      </c>
    </row>
    <row r="8194" spans="1:13" s="59" customFormat="1" customHeight="1">
      <c r="A8194" s="59" t="s">
        <v>22019</v>
      </c>
      <c r="B8194" s="59" t="s">
        <v>22020</v>
      </c>
      <c r="C8194" s="59" t="s">
        <v>22021</v>
      </c>
      <c r="D8194" s="59" t="s">
        <v>18</v>
      </c>
      <c r="F8194" s="59" t="s">
        <v>10</v>
      </c>
      <c r="G8194" s="152" t="str">
        <f>VLOOKUP(D8194,sku归属!A:B,2,0)</f>
        <v>谭熹杰</v>
      </c>
    </row>
    <row r="8195" spans="1:13" s="59" customFormat="1" customHeight="1">
      <c r="A8195" s="59" t="s">
        <v>22022</v>
      </c>
      <c r="B8195" s="59" t="s">
        <v>22023</v>
      </c>
      <c r="C8195" s="59" t="s">
        <v>22024</v>
      </c>
      <c r="D8195" s="59" t="s">
        <v>18</v>
      </c>
      <c r="F8195" s="59" t="s">
        <v>10</v>
      </c>
      <c r="G8195" s="152" t="str">
        <f>VLOOKUP(D8195,sku归属!A:B,2,0)</f>
        <v>谭熹杰</v>
      </c>
    </row>
    <row r="8196" spans="1:13" s="59" customFormat="1" customHeight="1">
      <c r="A8196" s="59" t="s">
        <v>22025</v>
      </c>
      <c r="B8196" s="59" t="s">
        <v>22026</v>
      </c>
      <c r="C8196" s="59" t="s">
        <v>22027</v>
      </c>
      <c r="D8196" s="59" t="s">
        <v>18</v>
      </c>
      <c r="F8196" s="59" t="s">
        <v>10</v>
      </c>
      <c r="G8196" s="152" t="str">
        <f>VLOOKUP(D8196,sku归属!A:B,2,0)</f>
        <v>谭熹杰</v>
      </c>
    </row>
    <row r="8197" spans="1:13" s="59" customFormat="1" customHeight="1">
      <c r="A8197" s="59" t="s">
        <v>22028</v>
      </c>
      <c r="B8197" s="59" t="s">
        <v>22029</v>
      </c>
      <c r="C8197" s="59" t="s">
        <v>9094</v>
      </c>
      <c r="D8197" s="59" t="s">
        <v>19</v>
      </c>
      <c r="F8197" s="59" t="s">
        <v>10</v>
      </c>
      <c r="G8197" s="152" t="str">
        <f>VLOOKUP(D8197,sku归属!A:B,2,0)</f>
        <v>谭熹杰</v>
      </c>
    </row>
    <row r="8198" spans="1:13" s="59" customFormat="1" customHeight="1">
      <c r="A8198" s="59" t="s">
        <v>22030</v>
      </c>
      <c r="B8198" s="59" t="s">
        <v>22031</v>
      </c>
      <c r="C8198" s="59" t="s">
        <v>9097</v>
      </c>
      <c r="D8198" s="59" t="s">
        <v>19</v>
      </c>
      <c r="F8198" s="59" t="s">
        <v>10</v>
      </c>
      <c r="G8198" s="152" t="str">
        <f>VLOOKUP(D8198,sku归属!A:B,2,0)</f>
        <v>谭熹杰</v>
      </c>
    </row>
    <row r="8199" spans="1:13" s="59" customFormat="1" customHeight="1">
      <c r="A8199" s="59" t="s">
        <v>22032</v>
      </c>
      <c r="B8199" s="59" t="s">
        <v>22033</v>
      </c>
      <c r="C8199" s="59" t="s">
        <v>9100</v>
      </c>
      <c r="D8199" s="59" t="s">
        <v>19</v>
      </c>
      <c r="F8199" s="59" t="s">
        <v>10</v>
      </c>
      <c r="G8199" s="152" t="str">
        <f>VLOOKUP(D8199,sku归属!A:B,2,0)</f>
        <v>谭熹杰</v>
      </c>
    </row>
    <row r="8200" spans="1:13" s="59" customFormat="1" customHeight="1">
      <c r="A8200" s="59" t="s">
        <v>22034</v>
      </c>
      <c r="B8200" s="59" t="s">
        <v>22035</v>
      </c>
      <c r="C8200" s="59" t="s">
        <v>15624</v>
      </c>
      <c r="D8200" s="59" t="s">
        <v>18</v>
      </c>
      <c r="F8200" s="59" t="s">
        <v>10</v>
      </c>
      <c r="G8200" s="152" t="str">
        <f>VLOOKUP(D8200,sku归属!A:B,2,0)</f>
        <v>谭熹杰</v>
      </c>
    </row>
    <row r="8201" spans="1:13" s="59" customFormat="1" customHeight="1">
      <c r="A8201" s="59" t="s">
        <v>22036</v>
      </c>
      <c r="B8201" s="59" t="s">
        <v>22037</v>
      </c>
      <c r="C8201" s="59" t="s">
        <v>7940</v>
      </c>
      <c r="D8201" s="59" t="s">
        <v>18</v>
      </c>
      <c r="F8201" s="59" t="s">
        <v>10</v>
      </c>
      <c r="G8201" s="152" t="str">
        <f>VLOOKUP(D8201,sku归属!A:B,2,0)</f>
        <v>谭熹杰</v>
      </c>
    </row>
    <row r="8202" spans="1:13" s="59" customFormat="1" customHeight="1">
      <c r="A8202" s="59" t="s">
        <v>22038</v>
      </c>
      <c r="B8202" s="59" t="s">
        <v>22039</v>
      </c>
      <c r="C8202" s="59" t="s">
        <v>17877</v>
      </c>
      <c r="D8202" s="59" t="s">
        <v>18</v>
      </c>
      <c r="F8202" s="59" t="s">
        <v>10</v>
      </c>
      <c r="G8202" s="152" t="str">
        <f>VLOOKUP(D8202,sku归属!A:B,2,0)</f>
        <v>谭熹杰</v>
      </c>
    </row>
    <row r="8203" spans="1:13" s="59" customFormat="1" customHeight="1">
      <c r="A8203" s="59" t="s">
        <v>22040</v>
      </c>
      <c r="B8203" s="59" t="s">
        <v>22041</v>
      </c>
      <c r="C8203" s="59" t="s">
        <v>10448</v>
      </c>
      <c r="D8203" s="59" t="s">
        <v>18</v>
      </c>
      <c r="F8203" s="59" t="s">
        <v>10</v>
      </c>
      <c r="G8203" s="152" t="str">
        <f>VLOOKUP(D8203,sku归属!A:B,2,0)</f>
        <v>谭熹杰</v>
      </c>
    </row>
    <row r="8204" spans="1:13" s="59" customFormat="1" customHeight="1">
      <c r="A8204" s="59" t="s">
        <v>22042</v>
      </c>
      <c r="B8204" s="59" t="s">
        <v>22043</v>
      </c>
      <c r="C8204" s="59" t="s">
        <v>17871</v>
      </c>
      <c r="D8204" s="59" t="s">
        <v>18</v>
      </c>
      <c r="F8204" s="59" t="s">
        <v>10</v>
      </c>
      <c r="G8204" s="152" t="str">
        <f>VLOOKUP(D8204,sku归属!A:B,2,0)</f>
        <v>谭熹杰</v>
      </c>
    </row>
    <row r="8205" spans="1:13" s="59" customFormat="1" customHeight="1">
      <c r="A8205" s="59" t="s">
        <v>22044</v>
      </c>
      <c r="B8205" s="59" t="s">
        <v>22045</v>
      </c>
      <c r="C8205" s="59" t="s">
        <v>10451</v>
      </c>
      <c r="D8205" s="59" t="s">
        <v>18</v>
      </c>
      <c r="F8205" s="59" t="s">
        <v>10</v>
      </c>
      <c r="G8205" s="152" t="str">
        <f>VLOOKUP(D8205,sku归属!A:B,2,0)</f>
        <v>谭熹杰</v>
      </c>
    </row>
    <row r="8206" spans="1:13" s="59" customFormat="1" customHeight="1">
      <c r="A8206" s="59" t="s">
        <v>22046</v>
      </c>
      <c r="B8206" s="59" t="s">
        <v>22047</v>
      </c>
      <c r="C8206" s="59" t="s">
        <v>10457</v>
      </c>
      <c r="D8206" s="59" t="s">
        <v>18</v>
      </c>
      <c r="F8206" s="59" t="s">
        <v>10</v>
      </c>
      <c r="G8206" s="152" t="str">
        <f>VLOOKUP(D8206,sku归属!A:B,2,0)</f>
        <v>谭熹杰</v>
      </c>
    </row>
    <row r="8207" spans="1:13" s="59" customFormat="1" customHeight="1">
      <c r="A8207" s="59" t="s">
        <v>22048</v>
      </c>
      <c r="B8207" s="59" t="s">
        <v>51041</v>
      </c>
      <c r="C8207" s="59" t="s">
        <v>17874</v>
      </c>
      <c r="D8207" s="59" t="s">
        <v>18</v>
      </c>
      <c r="F8207" s="59" t="s">
        <v>10</v>
      </c>
      <c r="G8207" s="152" t="str">
        <f>VLOOKUP(D8207,sku归属!A:B,2,0)</f>
        <v>谭熹杰</v>
      </c>
    </row>
    <row r="8208" spans="1:13" s="59" customFormat="1" customHeight="1">
      <c r="A8208" s="59" t="s">
        <v>22050</v>
      </c>
      <c r="B8208" s="59" t="s">
        <v>22051</v>
      </c>
      <c r="C8208" s="59" t="s">
        <v>10454</v>
      </c>
      <c r="D8208" s="59" t="s">
        <v>18</v>
      </c>
      <c r="F8208" s="59" t="s">
        <v>10</v>
      </c>
      <c r="G8208" s="152" t="str">
        <f>VLOOKUP(D8208,sku归属!A:B,2,0)</f>
        <v>谭熹杰</v>
      </c>
    </row>
    <row r="8209" spans="1:13" s="59" customFormat="1" customHeight="1">
      <c r="A8209" s="59" t="s">
        <v>22052</v>
      </c>
      <c r="B8209" s="59" t="s">
        <v>22053</v>
      </c>
      <c r="C8209" s="59" t="s">
        <v>22054</v>
      </c>
      <c r="D8209" s="59" t="s">
        <v>18</v>
      </c>
      <c r="F8209" s="59" t="s">
        <v>10</v>
      </c>
      <c r="G8209" s="152" t="str">
        <f>VLOOKUP(D8209,sku归属!A:B,2,0)</f>
        <v>谭熹杰</v>
      </c>
    </row>
    <row r="8210" spans="1:13" s="59" customFormat="1" customHeight="1">
      <c r="A8210" s="59" t="s">
        <v>22055</v>
      </c>
      <c r="B8210" s="59" t="s">
        <v>22056</v>
      </c>
      <c r="C8210" s="59" t="s">
        <v>22057</v>
      </c>
      <c r="D8210" s="59" t="s">
        <v>18</v>
      </c>
      <c r="F8210" s="59" t="s">
        <v>10</v>
      </c>
      <c r="G8210" s="152" t="str">
        <f>VLOOKUP(D8210,sku归属!A:B,2,0)</f>
        <v>许梓渝</v>
      </c>
    </row>
    <row r="8211" spans="1:13" s="59" customFormat="1" customHeight="1">
      <c r="A8211" s="59" t="s">
        <v>22058</v>
      </c>
      <c r="B8211" s="59" t="s">
        <v>22059</v>
      </c>
      <c r="C8211" s="59" t="s">
        <v>8377</v>
      </c>
      <c r="D8211" s="59" t="s">
        <v>18</v>
      </c>
      <c r="F8211" s="59" t="s">
        <v>10</v>
      </c>
      <c r="G8211" s="152" t="str">
        <f>VLOOKUP(D8211,sku归属!A:B,2,0)</f>
        <v>许梓渝</v>
      </c>
    </row>
    <row r="8212" spans="1:13" s="59" customFormat="1" customHeight="1">
      <c r="A8212" s="59" t="s">
        <v>22060</v>
      </c>
      <c r="B8212" s="59" t="s">
        <v>22061</v>
      </c>
      <c r="C8212" s="59" t="s">
        <v>6535</v>
      </c>
      <c r="D8212" s="59" t="s">
        <v>18</v>
      </c>
      <c r="F8212" s="59" t="s">
        <v>10</v>
      </c>
      <c r="G8212" s="152" t="str">
        <f>VLOOKUP(D8212,sku归属!A:B,2,0)</f>
        <v>许梓渝</v>
      </c>
    </row>
    <row r="8213" spans="1:13" s="59" customFormat="1" customHeight="1">
      <c r="A8213" s="59" t="s">
        <v>22062</v>
      </c>
      <c r="B8213" s="59" t="s">
        <v>22063</v>
      </c>
      <c r="C8213" s="59" t="s">
        <v>6532</v>
      </c>
      <c r="D8213" s="59" t="s">
        <v>18</v>
      </c>
      <c r="F8213" s="59" t="s">
        <v>10</v>
      </c>
      <c r="G8213" s="152" t="str">
        <f>VLOOKUP(D8213,sku归属!A:B,2,0)</f>
        <v>许梓渝</v>
      </c>
    </row>
    <row r="8214" spans="1:13" s="59" customFormat="1" customHeight="1">
      <c r="A8214" s="59" t="s">
        <v>22064</v>
      </c>
      <c r="B8214" s="59" t="s">
        <v>22065</v>
      </c>
      <c r="C8214" s="59" t="s">
        <v>6526</v>
      </c>
      <c r="D8214" s="59" t="s">
        <v>18</v>
      </c>
      <c r="F8214" s="59" t="s">
        <v>10</v>
      </c>
      <c r="G8214" s="152" t="str">
        <f>VLOOKUP(D8214,sku归属!A:B,2,0)</f>
        <v>谭熹杰</v>
      </c>
    </row>
    <row r="8215" spans="1:13" s="59" customFormat="1" customHeight="1">
      <c r="A8215" s="59" t="s">
        <v>22066</v>
      </c>
      <c r="B8215" s="59" t="s">
        <v>22067</v>
      </c>
      <c r="C8215" s="59" t="s">
        <v>6538</v>
      </c>
      <c r="D8215" s="59" t="s">
        <v>18</v>
      </c>
      <c r="F8215" s="59" t="s">
        <v>10</v>
      </c>
      <c r="G8215" s="152" t="str">
        <f>VLOOKUP(D8215,sku归属!A:B,2,0)</f>
        <v>谭熹杰</v>
      </c>
    </row>
    <row r="8216" spans="1:13" s="59" customFormat="1" customHeight="1">
      <c r="A8216" s="59" t="s">
        <v>22068</v>
      </c>
      <c r="B8216" s="59" t="s">
        <v>22069</v>
      </c>
      <c r="C8216" s="59" t="s">
        <v>22070</v>
      </c>
      <c r="D8216" s="59" t="s">
        <v>18</v>
      </c>
      <c r="F8216" s="59" t="s">
        <v>10</v>
      </c>
      <c r="G8216" s="152" t="str">
        <f>VLOOKUP(D8216,sku归属!A:B,2,0)</f>
        <v>谭熹杰</v>
      </c>
    </row>
    <row r="8217" spans="1:13" s="59" customFormat="1" customHeight="1">
      <c r="A8217" s="59" t="s">
        <v>22071</v>
      </c>
      <c r="B8217" s="59" t="s">
        <v>22072</v>
      </c>
      <c r="C8217" s="59" t="s">
        <v>8374</v>
      </c>
      <c r="D8217" s="59" t="s">
        <v>18</v>
      </c>
      <c r="F8217" s="59" t="s">
        <v>10</v>
      </c>
      <c r="G8217" s="152" t="str">
        <f>VLOOKUP(D8217,sku归属!A:B,2,0)</f>
        <v>谭熹杰</v>
      </c>
    </row>
    <row r="8218" spans="1:13" s="59" customFormat="1" customHeight="1">
      <c r="A8218" s="59" t="s">
        <v>22073</v>
      </c>
      <c r="B8218" s="59" t="s">
        <v>21640</v>
      </c>
      <c r="C8218" s="59" t="s">
        <v>21641</v>
      </c>
      <c r="D8218" s="59" t="s">
        <v>18</v>
      </c>
      <c r="F8218" s="59" t="s">
        <v>10</v>
      </c>
      <c r="G8218" s="152" t="str">
        <f>VLOOKUP(D8218,sku归属!A:B,2,0)</f>
        <v>谭熹杰</v>
      </c>
    </row>
    <row r="8219" spans="1:13" s="59" customFormat="1" customHeight="1">
      <c r="A8219" s="59" t="s">
        <v>21636</v>
      </c>
      <c r="B8219" s="59" t="s">
        <v>21637</v>
      </c>
      <c r="C8219" s="59" t="s">
        <v>21638</v>
      </c>
      <c r="D8219" s="59" t="s">
        <v>18</v>
      </c>
      <c r="F8219" s="59" t="s">
        <v>10</v>
      </c>
      <c r="G8219" s="152" t="str">
        <f>VLOOKUP(D8219,sku归属!A:B,2,0)</f>
        <v>谭熹杰</v>
      </c>
    </row>
    <row r="8220" spans="1:13" s="59" customFormat="1" customHeight="1">
      <c r="A8220" s="59" t="s">
        <v>22074</v>
      </c>
      <c r="B8220" s="59" t="s">
        <v>22075</v>
      </c>
      <c r="C8220" s="59" t="s">
        <v>50963</v>
      </c>
      <c r="D8220" s="59" t="s">
        <v>18</v>
      </c>
      <c r="F8220" s="59" t="s">
        <v>10</v>
      </c>
      <c r="G8220" s="152" t="str">
        <f>VLOOKUP(D8220,sku归属!A:B,2,0)</f>
        <v>谭熹杰</v>
      </c>
    </row>
    <row r="8221" spans="1:13" s="59" customFormat="1" customHeight="1">
      <c r="A8221" s="59" t="s">
        <v>22076</v>
      </c>
      <c r="B8221" s="59" t="s">
        <v>22077</v>
      </c>
      <c r="C8221" s="59" t="s">
        <v>19180</v>
      </c>
      <c r="D8221" s="59" t="s">
        <v>18</v>
      </c>
      <c r="F8221" s="59" t="s">
        <v>10</v>
      </c>
      <c r="G8221" s="152" t="str">
        <f>VLOOKUP(D8221,sku归属!A:B,2,0)</f>
        <v>谭熹杰</v>
      </c>
    </row>
    <row r="8222" spans="1:13" s="59" customFormat="1" customHeight="1">
      <c r="A8222" s="59" t="s">
        <v>22078</v>
      </c>
      <c r="B8222" s="59" t="s">
        <v>22079</v>
      </c>
      <c r="C8222" s="59" t="s">
        <v>19352</v>
      </c>
      <c r="D8222" s="59" t="s">
        <v>18</v>
      </c>
      <c r="F8222" s="59" t="s">
        <v>10</v>
      </c>
      <c r="G8222" s="152" t="str">
        <f>VLOOKUP(D8222,sku归属!A:B,2,0)</f>
        <v>谭熹杰</v>
      </c>
    </row>
    <row r="8223" spans="1:13" s="59" customFormat="1" customHeight="1">
      <c r="A8223" s="59" t="s">
        <v>22080</v>
      </c>
      <c r="B8223" s="59" t="s">
        <v>22081</v>
      </c>
      <c r="C8223" s="59" t="s">
        <v>19478</v>
      </c>
      <c r="D8223" s="59" t="s">
        <v>19</v>
      </c>
      <c r="F8223" s="59" t="s">
        <v>10</v>
      </c>
      <c r="G8223" s="152" t="str">
        <f>VLOOKUP(D8223,sku归属!A:B,2,0)</f>
        <v>谭熹杰</v>
      </c>
    </row>
    <row r="8224" spans="1:13" s="59" customFormat="1" customHeight="1">
      <c r="A8224" s="59" t="s">
        <v>22082</v>
      </c>
      <c r="B8224" s="59" t="s">
        <v>22083</v>
      </c>
      <c r="C8224" s="59" t="s">
        <v>19472</v>
      </c>
      <c r="D8224" s="59" t="s">
        <v>19</v>
      </c>
      <c r="F8224" s="59" t="s">
        <v>10</v>
      </c>
      <c r="G8224" s="152" t="str">
        <f>VLOOKUP(D8224,sku归属!A:B,2,0)</f>
        <v>谭熹杰</v>
      </c>
    </row>
    <row r="8225" spans="1:13" s="59" customFormat="1" customHeight="1">
      <c r="A8225" s="59" t="s">
        <v>22084</v>
      </c>
      <c r="B8225" s="59" t="s">
        <v>22085</v>
      </c>
      <c r="C8225" s="59" t="s">
        <v>19475</v>
      </c>
      <c r="D8225" s="59" t="s">
        <v>19</v>
      </c>
      <c r="F8225" s="59" t="s">
        <v>10</v>
      </c>
      <c r="G8225" s="152" t="str">
        <f>VLOOKUP(D8225,sku归属!A:B,2,0)</f>
        <v>谭熹杰</v>
      </c>
    </row>
    <row r="8226" spans="1:13" s="59" customFormat="1" customHeight="1">
      <c r="A8226" s="59" t="s">
        <v>22086</v>
      </c>
      <c r="B8226" s="59" t="s">
        <v>22087</v>
      </c>
      <c r="C8226" s="59" t="s">
        <v>19481</v>
      </c>
      <c r="D8226" s="59" t="s">
        <v>19</v>
      </c>
      <c r="F8226" s="59" t="s">
        <v>10</v>
      </c>
      <c r="G8226" s="152" t="str">
        <f>VLOOKUP(D8226,sku归属!A:B,2,0)</f>
        <v>谭熹杰</v>
      </c>
    </row>
    <row r="8227" spans="1:13" s="59" customFormat="1" customHeight="1">
      <c r="A8227" s="59" t="s">
        <v>22088</v>
      </c>
      <c r="B8227" s="59" t="s">
        <v>22089</v>
      </c>
      <c r="C8227" s="59" t="s">
        <v>22090</v>
      </c>
      <c r="D8227" s="59" t="s">
        <v>18</v>
      </c>
      <c r="F8227" s="59" t="s">
        <v>10</v>
      </c>
      <c r="G8227" s="152" t="str">
        <f>VLOOKUP(D8227,sku归属!A:B,2,0)</f>
        <v>谭熹杰</v>
      </c>
    </row>
    <row r="8228" spans="1:13" s="59" customFormat="1" customHeight="1">
      <c r="A8228" s="59" t="s">
        <v>22091</v>
      </c>
      <c r="B8228" s="59" t="s">
        <v>22092</v>
      </c>
      <c r="C8228" s="59" t="s">
        <v>22093</v>
      </c>
      <c r="D8228" s="59" t="s">
        <v>18</v>
      </c>
      <c r="F8228" s="59" t="s">
        <v>10</v>
      </c>
      <c r="G8228" s="152" t="str">
        <f>VLOOKUP(D8228,sku归属!A:B,2,0)</f>
        <v>谭熹杰</v>
      </c>
    </row>
    <row r="8229" spans="1:13" s="59" customFormat="1" customHeight="1">
      <c r="A8229" s="59" t="s">
        <v>22094</v>
      </c>
      <c r="B8229" s="59" t="s">
        <v>22095</v>
      </c>
      <c r="C8229" s="59" t="s">
        <v>22096</v>
      </c>
      <c r="D8229" s="59" t="s">
        <v>18</v>
      </c>
      <c r="F8229" s="59" t="s">
        <v>10</v>
      </c>
      <c r="G8229" s="152" t="str">
        <f>VLOOKUP(D8229,sku归属!A:B,2,0)</f>
        <v>谭熹杰</v>
      </c>
    </row>
    <row r="8230" spans="1:13" s="59" customFormat="1" customHeight="1">
      <c r="A8230" s="59" t="s">
        <v>22097</v>
      </c>
      <c r="B8230" s="59" t="s">
        <v>22098</v>
      </c>
      <c r="C8230" s="59" t="s">
        <v>22099</v>
      </c>
      <c r="D8230" s="59" t="s">
        <v>18</v>
      </c>
      <c r="F8230" s="59" t="s">
        <v>10</v>
      </c>
      <c r="G8230" s="152" t="str">
        <f>VLOOKUP(D8230,sku归属!A:B,2,0)</f>
        <v>谭熹杰</v>
      </c>
    </row>
    <row r="8231" spans="1:13" s="59" customFormat="1" customHeight="1">
      <c r="A8231" s="59" t="s">
        <v>22100</v>
      </c>
      <c r="B8231" s="59" t="s">
        <v>22101</v>
      </c>
      <c r="C8231" s="59" t="s">
        <v>22102</v>
      </c>
      <c r="D8231" s="59" t="s">
        <v>18</v>
      </c>
      <c r="F8231" s="59" t="s">
        <v>10</v>
      </c>
      <c r="G8231" s="152" t="str">
        <f>VLOOKUP(D8231,sku归属!A:B,2,0)</f>
        <v>谭熹杰</v>
      </c>
    </row>
    <row r="8232" spans="1:13" s="59" customFormat="1" customHeight="1">
      <c r="A8232" s="59" t="s">
        <v>22103</v>
      </c>
      <c r="B8232" s="59" t="s">
        <v>22104</v>
      </c>
      <c r="C8232" s="59" t="s">
        <v>22105</v>
      </c>
      <c r="D8232" s="59" t="s">
        <v>18</v>
      </c>
      <c r="F8232" s="59" t="s">
        <v>10</v>
      </c>
      <c r="G8232" s="152" t="str">
        <f>VLOOKUP(D8232,sku归属!A:B,2,0)</f>
        <v>谭熹杰</v>
      </c>
    </row>
    <row r="8233" spans="1:13" s="59" customFormat="1" customHeight="1">
      <c r="A8233" s="59" t="s">
        <v>22106</v>
      </c>
      <c r="B8233" s="59" t="s">
        <v>22107</v>
      </c>
      <c r="C8233" s="59" t="s">
        <v>22108</v>
      </c>
      <c r="D8233" s="59" t="s">
        <v>18</v>
      </c>
      <c r="F8233" s="59" t="s">
        <v>10</v>
      </c>
      <c r="G8233" s="152" t="str">
        <f>VLOOKUP(D8233,sku归属!A:B,2,0)</f>
        <v>谭熹杰</v>
      </c>
    </row>
    <row r="8234" spans="1:13" s="59" customFormat="1" customHeight="1">
      <c r="A8234" s="59" t="s">
        <v>22109</v>
      </c>
      <c r="B8234" s="59" t="s">
        <v>22110</v>
      </c>
      <c r="C8234" s="59" t="s">
        <v>22111</v>
      </c>
      <c r="D8234" s="59" t="s">
        <v>18</v>
      </c>
      <c r="F8234" s="59" t="s">
        <v>10</v>
      </c>
      <c r="G8234" s="152" t="str">
        <f>VLOOKUP(D8234,sku归属!A:B,2,0)</f>
        <v>谭熹杰</v>
      </c>
    </row>
    <row r="8235" spans="1:13" s="59" customFormat="1" customHeight="1">
      <c r="A8235" s="59" t="s">
        <v>22112</v>
      </c>
      <c r="B8235" s="59" t="s">
        <v>22113</v>
      </c>
      <c r="C8235" s="59" t="s">
        <v>20393</v>
      </c>
      <c r="D8235" s="59" t="s">
        <v>18</v>
      </c>
      <c r="F8235" s="59" t="s">
        <v>10</v>
      </c>
      <c r="G8235" s="152" t="str">
        <f>VLOOKUP(D8235,sku归属!A:B,2,0)</f>
        <v>谭熹杰</v>
      </c>
    </row>
    <row r="8236" spans="1:13" s="59" customFormat="1" customHeight="1">
      <c r="A8236" s="59" t="s">
        <v>22114</v>
      </c>
      <c r="B8236" s="59" t="s">
        <v>22115</v>
      </c>
      <c r="C8236" s="59" t="s">
        <v>20399</v>
      </c>
      <c r="D8236" s="59" t="s">
        <v>18</v>
      </c>
      <c r="F8236" s="59" t="s">
        <v>10</v>
      </c>
      <c r="G8236" s="152" t="str">
        <f>VLOOKUP(D8236,sku归属!A:B,2,0)</f>
        <v>谭熹杰</v>
      </c>
    </row>
    <row r="8237" spans="1:13" s="59" customFormat="1" customHeight="1">
      <c r="A8237" s="59" t="s">
        <v>22116</v>
      </c>
      <c r="B8237" s="59" t="s">
        <v>22117</v>
      </c>
      <c r="C8237" s="59" t="s">
        <v>20399</v>
      </c>
      <c r="D8237" s="59" t="s">
        <v>18</v>
      </c>
      <c r="F8237" s="59" t="s">
        <v>10</v>
      </c>
      <c r="G8237" s="152" t="str">
        <f>VLOOKUP(D8237,sku归属!A:B,2,0)</f>
        <v>许梓渝</v>
      </c>
    </row>
    <row r="8238" spans="1:13" s="59" customFormat="1" customHeight="1">
      <c r="A8238" s="59" t="s">
        <v>22118</v>
      </c>
      <c r="B8238" s="59" t="s">
        <v>22119</v>
      </c>
      <c r="C8238" s="59" t="s">
        <v>20393</v>
      </c>
      <c r="D8238" s="59" t="s">
        <v>18</v>
      </c>
      <c r="F8238" s="59" t="s">
        <v>10</v>
      </c>
      <c r="G8238" s="152" t="str">
        <f>VLOOKUP(D8238,sku归属!A:B,2,0)</f>
        <v>许梓渝</v>
      </c>
    </row>
    <row r="8239" spans="1:13" s="59" customFormat="1" customHeight="1">
      <c r="A8239" s="59" t="s">
        <v>22120</v>
      </c>
      <c r="B8239" s="59" t="s">
        <v>22121</v>
      </c>
      <c r="C8239" s="59" t="s">
        <v>18303</v>
      </c>
      <c r="D8239" s="59" t="s">
        <v>18</v>
      </c>
      <c r="F8239" s="59" t="s">
        <v>10</v>
      </c>
      <c r="G8239" s="152" t="str">
        <f>VLOOKUP(D8239,sku归属!A:B,2,0)</f>
        <v>许梓渝</v>
      </c>
    </row>
    <row r="8240" spans="1:13" s="59" customFormat="1" customHeight="1">
      <c r="A8240" s="59" t="s">
        <v>22122</v>
      </c>
      <c r="B8240" s="59" t="s">
        <v>22123</v>
      </c>
      <c r="C8240" s="59" t="s">
        <v>22124</v>
      </c>
      <c r="D8240" s="59" t="s">
        <v>18</v>
      </c>
      <c r="F8240" s="59" t="s">
        <v>10</v>
      </c>
      <c r="G8240" s="152" t="str">
        <f>VLOOKUP(D8240,sku归属!A:B,2,0)</f>
        <v>谭熹杰</v>
      </c>
    </row>
    <row r="8241" spans="1:13" s="59" customFormat="1" customHeight="1">
      <c r="A8241" s="59" t="s">
        <v>22125</v>
      </c>
      <c r="B8241" s="59" t="s">
        <v>22126</v>
      </c>
      <c r="C8241" s="59" t="s">
        <v>22127</v>
      </c>
      <c r="D8241" s="59" t="s">
        <v>18</v>
      </c>
      <c r="F8241" s="59" t="s">
        <v>10</v>
      </c>
      <c r="G8241" s="152" t="str">
        <f>VLOOKUP(D8241,sku归属!A:B,2,0)</f>
        <v>谭熹杰</v>
      </c>
    </row>
    <row r="8242" spans="1:13" s="59" customFormat="1" customHeight="1">
      <c r="A8242" s="59" t="s">
        <v>22128</v>
      </c>
      <c r="B8242" s="59" t="s">
        <v>22129</v>
      </c>
      <c r="C8242" s="59" t="s">
        <v>22130</v>
      </c>
      <c r="D8242" s="59" t="s">
        <v>18</v>
      </c>
      <c r="F8242" s="59" t="s">
        <v>10</v>
      </c>
      <c r="G8242" s="152" t="str">
        <f>VLOOKUP(D8242,sku归属!A:B,2,0)</f>
        <v>谭熹杰</v>
      </c>
    </row>
    <row r="8243" spans="1:13" s="59" customFormat="1" customHeight="1">
      <c r="A8243" s="59" t="s">
        <v>22131</v>
      </c>
      <c r="B8243" s="59" t="s">
        <v>22132</v>
      </c>
      <c r="C8243" s="59" t="s">
        <v>22133</v>
      </c>
      <c r="D8243" s="59" t="s">
        <v>18</v>
      </c>
      <c r="F8243" s="59" t="s">
        <v>10</v>
      </c>
      <c r="G8243" s="152" t="str">
        <f>VLOOKUP(D8243,sku归属!A:B,2,0)</f>
        <v>谭熹杰</v>
      </c>
    </row>
    <row r="8244" spans="1:13" s="59" customFormat="1" customHeight="1">
      <c r="A8244" s="59" t="s">
        <v>22134</v>
      </c>
      <c r="B8244" s="59" t="s">
        <v>22135</v>
      </c>
      <c r="C8244" s="59" t="s">
        <v>22136</v>
      </c>
      <c r="D8244" s="59" t="s">
        <v>18</v>
      </c>
      <c r="F8244" s="59" t="s">
        <v>10</v>
      </c>
      <c r="G8244" s="152" t="str">
        <f>VLOOKUP(D8244,sku归属!A:B,2,0)</f>
        <v>谭熹杰</v>
      </c>
    </row>
    <row r="8245" spans="1:13" s="59" customFormat="1" customHeight="1">
      <c r="A8245" s="59" t="s">
        <v>22137</v>
      </c>
      <c r="B8245" s="59" t="s">
        <v>22138</v>
      </c>
      <c r="C8245" s="59" t="s">
        <v>22139</v>
      </c>
      <c r="D8245" s="59" t="s">
        <v>18</v>
      </c>
      <c r="F8245" s="59" t="s">
        <v>10</v>
      </c>
      <c r="G8245" s="152" t="str">
        <f>VLOOKUP(D8245,sku归属!A:B,2,0)</f>
        <v>谭熹杰</v>
      </c>
    </row>
    <row r="8246" spans="1:13" s="59" customFormat="1" customHeight="1">
      <c r="A8246" s="59" t="s">
        <v>22140</v>
      </c>
      <c r="B8246" s="59" t="s">
        <v>22141</v>
      </c>
      <c r="C8246" s="59" t="s">
        <v>22142</v>
      </c>
      <c r="D8246" s="59" t="s">
        <v>18</v>
      </c>
      <c r="F8246" s="59" t="s">
        <v>10</v>
      </c>
      <c r="G8246" s="152" t="str">
        <f>VLOOKUP(D8246,sku归属!A:B,2,0)</f>
        <v>谭熹杰</v>
      </c>
    </row>
    <row r="8247" spans="1:13" s="59" customFormat="1" customHeight="1">
      <c r="A8247" s="59" t="s">
        <v>22143</v>
      </c>
      <c r="B8247" s="59" t="s">
        <v>22144</v>
      </c>
      <c r="C8247" s="59" t="s">
        <v>22145</v>
      </c>
      <c r="D8247" s="59" t="s">
        <v>18</v>
      </c>
      <c r="F8247" s="59" t="s">
        <v>10</v>
      </c>
      <c r="G8247" s="152" t="str">
        <f>VLOOKUP(D8247,sku归属!A:B,2,0)</f>
        <v>谭熹杰</v>
      </c>
    </row>
    <row r="8248" spans="1:13" s="59" customFormat="1" customHeight="1">
      <c r="A8248" s="59" t="s">
        <v>22146</v>
      </c>
      <c r="B8248" s="59" t="s">
        <v>22147</v>
      </c>
      <c r="C8248" s="59" t="s">
        <v>22148</v>
      </c>
      <c r="D8248" s="59" t="s">
        <v>18</v>
      </c>
      <c r="F8248" s="59" t="s">
        <v>10</v>
      </c>
      <c r="G8248" s="152" t="str">
        <f>VLOOKUP(D8248,sku归属!A:B,2,0)</f>
        <v>谭熹杰</v>
      </c>
    </row>
    <row r="8249" spans="1:13" s="59" customFormat="1" customHeight="1">
      <c r="A8249" s="59" t="s">
        <v>22149</v>
      </c>
      <c r="B8249" s="59" t="s">
        <v>22150</v>
      </c>
      <c r="C8249" s="59" t="s">
        <v>22151</v>
      </c>
      <c r="D8249" s="59" t="s">
        <v>18</v>
      </c>
      <c r="F8249" s="59" t="s">
        <v>10</v>
      </c>
      <c r="G8249" s="152" t="str">
        <f>VLOOKUP(D8249,sku归属!A:B,2,0)</f>
        <v>谭熹杰</v>
      </c>
    </row>
    <row r="8250" spans="1:13" s="59" customFormat="1" customHeight="1">
      <c r="A8250" s="59" t="s">
        <v>22152</v>
      </c>
      <c r="B8250" s="59" t="s">
        <v>22153</v>
      </c>
      <c r="C8250" s="59" t="s">
        <v>22154</v>
      </c>
      <c r="D8250" s="59" t="s">
        <v>19</v>
      </c>
      <c r="F8250" s="59" t="s">
        <v>10</v>
      </c>
      <c r="G8250" s="152" t="str">
        <f>VLOOKUP(D8250,sku归属!A:B,2,0)</f>
        <v>谭熹杰</v>
      </c>
    </row>
    <row r="8251" spans="1:13" s="59" customFormat="1" customHeight="1">
      <c r="A8251" s="59" t="s">
        <v>22155</v>
      </c>
      <c r="B8251" s="59" t="s">
        <v>22156</v>
      </c>
      <c r="C8251" s="59" t="s">
        <v>22157</v>
      </c>
      <c r="D8251" s="59" t="s">
        <v>19</v>
      </c>
      <c r="F8251" s="59" t="s">
        <v>10</v>
      </c>
      <c r="G8251" s="152" t="str">
        <f>VLOOKUP(D8251,sku归属!A:B,2,0)</f>
        <v>许梓渝</v>
      </c>
    </row>
    <row r="8252" spans="1:13" s="59" customFormat="1" customHeight="1">
      <c r="A8252" s="59" t="s">
        <v>22158</v>
      </c>
      <c r="B8252" s="59" t="s">
        <v>22159</v>
      </c>
      <c r="C8252" s="59" t="s">
        <v>22160</v>
      </c>
      <c r="D8252" s="59" t="s">
        <v>19</v>
      </c>
      <c r="F8252" s="59" t="s">
        <v>10</v>
      </c>
      <c r="G8252" s="152" t="str">
        <f>VLOOKUP(D8252,sku归属!A:B,2,0)</f>
        <v>许梓渝</v>
      </c>
    </row>
    <row r="8253" spans="1:13" s="59" customFormat="1" customHeight="1">
      <c r="A8253" s="59" t="s">
        <v>22161</v>
      </c>
      <c r="B8253" s="59" t="s">
        <v>22162</v>
      </c>
      <c r="C8253" s="59" t="s">
        <v>22163</v>
      </c>
      <c r="D8253" s="59" t="s">
        <v>18</v>
      </c>
      <c r="F8253" s="59" t="s">
        <v>10</v>
      </c>
      <c r="G8253" s="152" t="str">
        <f>VLOOKUP(D8253,sku归属!A:B,2,0)</f>
        <v>谭熹杰</v>
      </c>
    </row>
    <row r="8254" spans="1:13" s="59" customFormat="1" customHeight="1">
      <c r="A8254" s="59" t="s">
        <v>22164</v>
      </c>
      <c r="B8254" s="59" t="s">
        <v>22165</v>
      </c>
      <c r="C8254" s="59" t="s">
        <v>22166</v>
      </c>
      <c r="D8254" s="59" t="s">
        <v>18</v>
      </c>
      <c r="F8254" s="59" t="s">
        <v>10</v>
      </c>
      <c r="G8254" s="152" t="str">
        <f>VLOOKUP(D8254,sku归属!A:B,2,0)</f>
        <v>谭熹杰</v>
      </c>
    </row>
    <row r="8255" spans="1:13" s="59" customFormat="1" customHeight="1">
      <c r="A8255" s="59" t="s">
        <v>22167</v>
      </c>
      <c r="B8255" s="59" t="s">
        <v>22168</v>
      </c>
      <c r="C8255" s="59" t="s">
        <v>22169</v>
      </c>
      <c r="D8255" s="59" t="s">
        <v>18</v>
      </c>
      <c r="F8255" s="59" t="s">
        <v>10</v>
      </c>
      <c r="G8255" s="152" t="str">
        <f>VLOOKUP(D8255,sku归属!A:B,2,0)</f>
        <v>谭熹杰</v>
      </c>
    </row>
    <row r="8256" spans="1:13" s="59" customFormat="1" customHeight="1">
      <c r="A8256" s="59" t="s">
        <v>22170</v>
      </c>
      <c r="B8256" s="59" t="s">
        <v>22171</v>
      </c>
      <c r="C8256" s="59" t="s">
        <v>22172</v>
      </c>
      <c r="D8256" s="59" t="s">
        <v>18</v>
      </c>
      <c r="F8256" s="59" t="s">
        <v>10</v>
      </c>
      <c r="G8256" s="152" t="str">
        <f>VLOOKUP(D8256,sku归属!A:B,2,0)</f>
        <v>谭熹杰</v>
      </c>
    </row>
    <row r="8257" spans="1:13" s="59" customFormat="1" customHeight="1">
      <c r="A8257" s="59" t="s">
        <v>22173</v>
      </c>
      <c r="B8257" s="59" t="s">
        <v>22174</v>
      </c>
      <c r="C8257" s="59" t="s">
        <v>22175</v>
      </c>
      <c r="D8257" s="59" t="s">
        <v>18</v>
      </c>
      <c r="F8257" s="59" t="s">
        <v>10</v>
      </c>
      <c r="G8257" s="152" t="str">
        <f>VLOOKUP(D8257,sku归属!A:B,2,0)</f>
        <v>谭熹杰</v>
      </c>
    </row>
    <row r="8258" spans="1:13" s="59" customFormat="1" customHeight="1">
      <c r="A8258" s="59" t="s">
        <v>22176</v>
      </c>
      <c r="B8258" s="59" t="s">
        <v>22177</v>
      </c>
      <c r="C8258" s="59" t="s">
        <v>20387</v>
      </c>
      <c r="D8258" s="59" t="s">
        <v>18</v>
      </c>
      <c r="F8258" s="59" t="s">
        <v>10</v>
      </c>
      <c r="G8258" s="152" t="str">
        <f>VLOOKUP(D8258,sku归属!A:B,2,0)</f>
        <v>谭熹杰</v>
      </c>
    </row>
    <row r="8259" spans="1:13" s="59" customFormat="1" customHeight="1">
      <c r="A8259" s="59" t="s">
        <v>22178</v>
      </c>
      <c r="B8259" s="59" t="s">
        <v>22179</v>
      </c>
      <c r="C8259" s="59" t="s">
        <v>20390</v>
      </c>
      <c r="D8259" s="59" t="s">
        <v>18</v>
      </c>
      <c r="F8259" s="59" t="s">
        <v>10</v>
      </c>
      <c r="G8259" s="152" t="str">
        <f>VLOOKUP(D8259,sku归属!A:B,2,0)</f>
        <v>谭熹杰</v>
      </c>
    </row>
    <row r="8260" spans="1:13" s="59" customFormat="1" customHeight="1">
      <c r="A8260" s="59" t="s">
        <v>22180</v>
      </c>
      <c r="B8260" s="59" t="s">
        <v>22181</v>
      </c>
      <c r="C8260" s="59" t="s">
        <v>7692</v>
      </c>
      <c r="D8260" s="59" t="s">
        <v>18</v>
      </c>
      <c r="F8260" s="59" t="s">
        <v>10</v>
      </c>
      <c r="G8260" s="152" t="str">
        <f>VLOOKUP(D8260,sku归属!A:B,2,0)</f>
        <v>谭熹杰</v>
      </c>
    </row>
    <row r="8261" spans="1:13" s="59" customFormat="1" customHeight="1">
      <c r="A8261" s="59" t="s">
        <v>22182</v>
      </c>
      <c r="B8261" s="59" t="s">
        <v>22183</v>
      </c>
      <c r="C8261" s="59" t="s">
        <v>7704</v>
      </c>
      <c r="D8261" s="59" t="s">
        <v>18</v>
      </c>
      <c r="F8261" s="59" t="s">
        <v>10</v>
      </c>
      <c r="G8261" s="152" t="str">
        <f>VLOOKUP(D8261,sku归属!A:B,2,0)</f>
        <v>谭熹杰</v>
      </c>
    </row>
    <row r="8262" spans="1:13" s="59" customFormat="1" customHeight="1">
      <c r="A8262" s="59" t="s">
        <v>22184</v>
      </c>
      <c r="B8262" s="59" t="s">
        <v>22185</v>
      </c>
      <c r="C8262" s="59" t="s">
        <v>22186</v>
      </c>
      <c r="D8262" s="59" t="s">
        <v>18</v>
      </c>
      <c r="F8262" s="59" t="s">
        <v>10</v>
      </c>
      <c r="G8262" s="152" t="str">
        <f>VLOOKUP(D8262,sku归属!A:B,2,0)</f>
        <v>谭熹杰</v>
      </c>
    </row>
    <row r="8263" spans="1:13" s="59" customFormat="1" customHeight="1">
      <c r="A8263" s="59" t="s">
        <v>22187</v>
      </c>
      <c r="B8263" s="59" t="s">
        <v>22188</v>
      </c>
      <c r="C8263" s="59" t="s">
        <v>22189</v>
      </c>
      <c r="D8263" s="59" t="s">
        <v>18</v>
      </c>
      <c r="F8263" s="59" t="s">
        <v>10</v>
      </c>
      <c r="G8263" s="152" t="str">
        <f>VLOOKUP(D8263,sku归属!A:B,2,0)</f>
        <v>谭熹杰</v>
      </c>
    </row>
    <row r="8264" spans="1:13" s="59" customFormat="1" customHeight="1">
      <c r="A8264" s="59" t="s">
        <v>22190</v>
      </c>
      <c r="B8264" s="59" t="s">
        <v>22191</v>
      </c>
      <c r="C8264" s="59" t="s">
        <v>22192</v>
      </c>
      <c r="D8264" s="59" t="s">
        <v>19</v>
      </c>
      <c r="F8264" s="59" t="s">
        <v>10</v>
      </c>
      <c r="G8264" s="152" t="str">
        <f>VLOOKUP(D8264,sku归属!A:B,2,0)</f>
        <v>谭熹杰</v>
      </c>
    </row>
    <row r="8265" spans="1:13" s="59" customFormat="1" customHeight="1">
      <c r="A8265" s="59" t="s">
        <v>22193</v>
      </c>
      <c r="B8265" s="59" t="s">
        <v>22194</v>
      </c>
      <c r="C8265" s="59" t="s">
        <v>22195</v>
      </c>
      <c r="D8265" s="59" t="s">
        <v>19</v>
      </c>
      <c r="F8265" s="59" t="s">
        <v>10</v>
      </c>
      <c r="G8265" s="152" t="str">
        <f>VLOOKUP(D8265,sku归属!A:B,2,0)</f>
        <v>谭熹杰</v>
      </c>
    </row>
    <row r="8266" spans="1:13" s="59" customFormat="1" customHeight="1">
      <c r="A8266" s="59" t="s">
        <v>22196</v>
      </c>
      <c r="B8266" s="59" t="s">
        <v>22197</v>
      </c>
      <c r="C8266" s="59" t="s">
        <v>17557</v>
      </c>
      <c r="D8266" s="59" t="s">
        <v>18</v>
      </c>
      <c r="F8266" s="59" t="s">
        <v>10</v>
      </c>
      <c r="G8266" s="152" t="str">
        <f>VLOOKUP(D8266,sku归属!A:B,2,0)</f>
        <v>谭熹杰</v>
      </c>
    </row>
    <row r="8267" spans="1:13" s="59" customFormat="1" customHeight="1">
      <c r="A8267" s="59" t="s">
        <v>22198</v>
      </c>
      <c r="B8267" s="59" t="s">
        <v>22199</v>
      </c>
      <c r="C8267" s="59" t="s">
        <v>19551</v>
      </c>
      <c r="D8267" s="59" t="s">
        <v>18</v>
      </c>
      <c r="F8267" s="59" t="s">
        <v>10</v>
      </c>
      <c r="G8267" s="152" t="str">
        <f>VLOOKUP(D8267,sku归属!A:B,2,0)</f>
        <v>谭熹杰</v>
      </c>
    </row>
    <row r="8268" spans="1:13" s="59" customFormat="1" customHeight="1">
      <c r="A8268" s="59" t="s">
        <v>22200</v>
      </c>
      <c r="B8268" s="59" t="s">
        <v>22201</v>
      </c>
      <c r="C8268" s="59" t="s">
        <v>19548</v>
      </c>
      <c r="D8268" s="59" t="s">
        <v>18</v>
      </c>
      <c r="F8268" s="59" t="s">
        <v>10</v>
      </c>
      <c r="G8268" s="152" t="str">
        <f>VLOOKUP(D8268,sku归属!A:B,2,0)</f>
        <v>谭熹杰</v>
      </c>
    </row>
    <row r="8269" spans="1:13" s="59" customFormat="1" customHeight="1">
      <c r="A8269" s="59" t="s">
        <v>22202</v>
      </c>
      <c r="B8269" s="59" t="s">
        <v>22203</v>
      </c>
      <c r="C8269" s="59" t="s">
        <v>22204</v>
      </c>
      <c r="D8269" s="59" t="s">
        <v>18</v>
      </c>
      <c r="F8269" s="59" t="s">
        <v>10</v>
      </c>
      <c r="G8269" s="152" t="str">
        <f>VLOOKUP(D8269,sku归属!A:B,2,0)</f>
        <v>谭熹杰</v>
      </c>
    </row>
    <row r="8270" spans="1:13" s="59" customFormat="1" customHeight="1">
      <c r="A8270" s="59" t="s">
        <v>22205</v>
      </c>
      <c r="B8270" s="59" t="s">
        <v>22206</v>
      </c>
      <c r="C8270" s="59" t="s">
        <v>22207</v>
      </c>
      <c r="D8270" s="59" t="s">
        <v>18</v>
      </c>
      <c r="F8270" s="59" t="s">
        <v>10</v>
      </c>
      <c r="G8270" s="152" t="str">
        <f>VLOOKUP(D8270,sku归属!A:B,2,0)</f>
        <v>谭熹杰</v>
      </c>
    </row>
    <row r="8271" spans="1:13" s="59" customFormat="1" customHeight="1">
      <c r="A8271" s="59" t="s">
        <v>22208</v>
      </c>
      <c r="B8271" s="59" t="s">
        <v>22209</v>
      </c>
      <c r="C8271" s="59" t="s">
        <v>22210</v>
      </c>
      <c r="D8271" s="59" t="s">
        <v>18</v>
      </c>
      <c r="F8271" s="59" t="s">
        <v>10</v>
      </c>
      <c r="G8271" s="152" t="str">
        <f>VLOOKUP(D8271,sku归属!A:B,2,0)</f>
        <v>谭熹杰</v>
      </c>
    </row>
    <row r="8272" spans="1:13" s="59" customFormat="1" customHeight="1">
      <c r="A8272" s="59" t="s">
        <v>22211</v>
      </c>
      <c r="B8272" s="59" t="s">
        <v>22212</v>
      </c>
      <c r="C8272" s="59" t="s">
        <v>22213</v>
      </c>
      <c r="D8272" s="59" t="s">
        <v>18</v>
      </c>
      <c r="F8272" s="59" t="s">
        <v>10</v>
      </c>
      <c r="G8272" s="152" t="str">
        <f>VLOOKUP(D8272,sku归属!A:B,2,0)</f>
        <v>谭熹杰</v>
      </c>
    </row>
    <row r="8273" spans="1:13" s="59" customFormat="1" customHeight="1">
      <c r="A8273" s="59" t="s">
        <v>22214</v>
      </c>
      <c r="B8273" s="59" t="s">
        <v>22215</v>
      </c>
      <c r="C8273" s="59" t="s">
        <v>22216</v>
      </c>
      <c r="D8273" s="59" t="s">
        <v>18</v>
      </c>
      <c r="F8273" s="59" t="s">
        <v>10</v>
      </c>
      <c r="G8273" s="152" t="str">
        <f>VLOOKUP(D8273,sku归属!A:B,2,0)</f>
        <v>谭熹杰</v>
      </c>
    </row>
    <row r="8274" spans="1:13" s="59" customFormat="1" customHeight="1">
      <c r="A8274" s="59" t="s">
        <v>22217</v>
      </c>
      <c r="B8274" s="59" t="s">
        <v>22218</v>
      </c>
      <c r="C8274" s="59" t="s">
        <v>22219</v>
      </c>
      <c r="D8274" s="59" t="s">
        <v>18</v>
      </c>
      <c r="F8274" s="59" t="s">
        <v>10</v>
      </c>
      <c r="G8274" s="152" t="str">
        <f>VLOOKUP(D8274,sku归属!A:B,2,0)</f>
        <v>谭熹杰</v>
      </c>
    </row>
    <row r="8275" spans="1:13" s="59" customFormat="1" customHeight="1">
      <c r="A8275" s="59" t="s">
        <v>22220</v>
      </c>
      <c r="B8275" s="59" t="s">
        <v>22221</v>
      </c>
      <c r="C8275" s="59" t="s">
        <v>22222</v>
      </c>
      <c r="D8275" s="59" t="s">
        <v>18</v>
      </c>
      <c r="F8275" s="59" t="s">
        <v>10</v>
      </c>
      <c r="G8275" s="152" t="str">
        <f>VLOOKUP(D8275,sku归属!A:B,2,0)</f>
        <v>谭熹杰</v>
      </c>
    </row>
    <row r="8276" spans="1:13" s="59" customFormat="1" customHeight="1">
      <c r="A8276" s="59" t="s">
        <v>22223</v>
      </c>
      <c r="B8276" s="59" t="s">
        <v>22224</v>
      </c>
      <c r="C8276" s="59" t="s">
        <v>22225</v>
      </c>
      <c r="D8276" s="59" t="s">
        <v>18</v>
      </c>
      <c r="F8276" s="59" t="s">
        <v>10</v>
      </c>
      <c r="G8276" s="152" t="str">
        <f>VLOOKUP(D8276,sku归属!A:B,2,0)</f>
        <v>许梓渝</v>
      </c>
    </row>
    <row r="8277" spans="1:13" s="59" customFormat="1" customHeight="1">
      <c r="A8277" s="59" t="s">
        <v>22226</v>
      </c>
      <c r="B8277" s="59" t="s">
        <v>22227</v>
      </c>
      <c r="C8277" s="59" t="s">
        <v>19692</v>
      </c>
      <c r="D8277" s="59" t="s">
        <v>18</v>
      </c>
      <c r="F8277" s="59" t="s">
        <v>10</v>
      </c>
      <c r="G8277" s="152" t="str">
        <f>VLOOKUP(D8277,sku归属!A:B,2,0)</f>
        <v>许梓渝</v>
      </c>
    </row>
    <row r="8278" spans="1:13" s="59" customFormat="1" customHeight="1">
      <c r="A8278" s="59" t="s">
        <v>22228</v>
      </c>
      <c r="B8278" s="59" t="s">
        <v>22229</v>
      </c>
      <c r="C8278" s="59" t="s">
        <v>19701</v>
      </c>
      <c r="D8278" s="59" t="s">
        <v>18</v>
      </c>
      <c r="F8278" s="59" t="s">
        <v>10</v>
      </c>
      <c r="G8278" s="152" t="str">
        <f>VLOOKUP(D8278,sku归属!A:B,2,0)</f>
        <v>许梓渝</v>
      </c>
    </row>
    <row r="8279" spans="1:13" s="59" customFormat="1" customHeight="1">
      <c r="A8279" s="59" t="s">
        <v>22230</v>
      </c>
      <c r="B8279" s="59" t="s">
        <v>22231</v>
      </c>
      <c r="C8279" s="59" t="s">
        <v>19695</v>
      </c>
      <c r="D8279" s="59" t="s">
        <v>18</v>
      </c>
      <c r="F8279" s="59" t="s">
        <v>10</v>
      </c>
      <c r="G8279" s="152" t="str">
        <f>VLOOKUP(D8279,sku归属!A:B,2,0)</f>
        <v>许梓渝</v>
      </c>
    </row>
    <row r="8280" spans="1:13" s="59" customFormat="1" customHeight="1">
      <c r="A8280" s="59" t="s">
        <v>22232</v>
      </c>
      <c r="B8280" s="59" t="s">
        <v>22233</v>
      </c>
      <c r="C8280" s="59" t="s">
        <v>19698</v>
      </c>
      <c r="D8280" s="59" t="s">
        <v>18</v>
      </c>
      <c r="F8280" s="59" t="s">
        <v>10</v>
      </c>
      <c r="G8280" s="152" t="str">
        <f>VLOOKUP(D8280,sku归属!A:B,2,0)</f>
        <v>许梓渝</v>
      </c>
    </row>
    <row r="8281" spans="1:13" s="59" customFormat="1" customHeight="1">
      <c r="A8281" s="59" t="s">
        <v>22234</v>
      </c>
      <c r="B8281" s="59" t="s">
        <v>22235</v>
      </c>
      <c r="C8281" s="59" t="s">
        <v>22236</v>
      </c>
      <c r="D8281" s="59" t="s">
        <v>18</v>
      </c>
      <c r="F8281" s="59" t="s">
        <v>10</v>
      </c>
      <c r="G8281" s="152" t="str">
        <f>VLOOKUP(D8281,sku归属!A:B,2,0)</f>
        <v>许梓渝</v>
      </c>
    </row>
    <row r="8282" spans="1:13" s="59" customFormat="1" customHeight="1">
      <c r="A8282" s="59" t="s">
        <v>22237</v>
      </c>
      <c r="B8282" s="59" t="s">
        <v>22238</v>
      </c>
      <c r="C8282" s="59" t="s">
        <v>22239</v>
      </c>
      <c r="D8282" s="59" t="s">
        <v>18</v>
      </c>
      <c r="F8282" s="59" t="s">
        <v>10</v>
      </c>
      <c r="G8282" s="152" t="str">
        <f>VLOOKUP(D8282,sku归属!A:B,2,0)</f>
        <v>谭熹杰</v>
      </c>
    </row>
    <row r="8283" spans="1:13" s="59" customFormat="1" customHeight="1">
      <c r="A8283" s="59" t="s">
        <v>22240</v>
      </c>
      <c r="B8283" s="59" t="s">
        <v>22241</v>
      </c>
      <c r="C8283" s="59" t="s">
        <v>22242</v>
      </c>
      <c r="D8283" s="59" t="s">
        <v>18</v>
      </c>
      <c r="F8283" s="59" t="s">
        <v>10</v>
      </c>
      <c r="G8283" s="152" t="str">
        <f>VLOOKUP(D8283,sku归属!A:B,2,0)</f>
        <v>谭熹杰</v>
      </c>
    </row>
    <row r="8284" spans="1:13" s="59" customFormat="1" customHeight="1">
      <c r="A8284" s="59" t="s">
        <v>22243</v>
      </c>
      <c r="B8284" s="59" t="s">
        <v>22244</v>
      </c>
      <c r="C8284" s="59" t="s">
        <v>22245</v>
      </c>
      <c r="D8284" s="59" t="s">
        <v>18</v>
      </c>
      <c r="F8284" s="59" t="s">
        <v>10</v>
      </c>
      <c r="G8284" s="152" t="str">
        <f>VLOOKUP(D8284,sku归属!A:B,2,0)</f>
        <v>谭熹杰</v>
      </c>
    </row>
    <row r="8285" spans="1:13" s="59" customFormat="1" customHeight="1">
      <c r="A8285" s="59" t="s">
        <v>22246</v>
      </c>
      <c r="B8285" s="59" t="s">
        <v>22247</v>
      </c>
      <c r="C8285" s="59" t="s">
        <v>22248</v>
      </c>
      <c r="D8285" s="59" t="s">
        <v>18</v>
      </c>
      <c r="F8285" s="59" t="s">
        <v>10</v>
      </c>
      <c r="G8285" s="152" t="str">
        <f>VLOOKUP(D8285,sku归属!A:B,2,0)</f>
        <v>谭熹杰</v>
      </c>
    </row>
    <row r="8286" spans="1:13" s="59" customFormat="1" customHeight="1">
      <c r="A8286" s="59" t="s">
        <v>22249</v>
      </c>
      <c r="B8286" s="59" t="s">
        <v>22250</v>
      </c>
      <c r="C8286" s="59" t="s">
        <v>22251</v>
      </c>
      <c r="D8286" s="59" t="s">
        <v>18</v>
      </c>
      <c r="F8286" s="59" t="s">
        <v>10</v>
      </c>
      <c r="G8286" s="152" t="str">
        <f>VLOOKUP(D8286,sku归属!A:B,2,0)</f>
        <v>谭熹杰</v>
      </c>
    </row>
    <row r="8287" spans="1:13" s="59" customFormat="1" customHeight="1">
      <c r="A8287" s="59" t="s">
        <v>22252</v>
      </c>
      <c r="B8287" s="59" t="s">
        <v>22253</v>
      </c>
      <c r="C8287" s="59" t="s">
        <v>22254</v>
      </c>
      <c r="D8287" s="59" t="s">
        <v>18</v>
      </c>
      <c r="F8287" s="59" t="s">
        <v>10</v>
      </c>
      <c r="G8287" s="152" t="str">
        <f>VLOOKUP(D8287,sku归属!A:B,2,0)</f>
        <v>谭熹杰</v>
      </c>
    </row>
    <row r="8288" spans="1:13" s="59" customFormat="1" customHeight="1">
      <c r="A8288" s="59" t="s">
        <v>22255</v>
      </c>
      <c r="B8288" s="59" t="s">
        <v>22256</v>
      </c>
      <c r="C8288" s="59" t="s">
        <v>22257</v>
      </c>
      <c r="D8288" s="59" t="s">
        <v>18</v>
      </c>
      <c r="F8288" s="59" t="s">
        <v>10</v>
      </c>
      <c r="G8288" s="152" t="str">
        <f>VLOOKUP(D8288,sku归属!A:B,2,0)</f>
        <v>谭熹杰</v>
      </c>
    </row>
    <row r="8289" spans="1:13" s="59" customFormat="1" customHeight="1">
      <c r="A8289" s="59" t="s">
        <v>22258</v>
      </c>
      <c r="B8289" s="59" t="s">
        <v>22259</v>
      </c>
      <c r="C8289" s="59" t="s">
        <v>22260</v>
      </c>
      <c r="D8289" s="59" t="s">
        <v>19</v>
      </c>
      <c r="F8289" s="59" t="s">
        <v>10</v>
      </c>
      <c r="G8289" s="152" t="str">
        <f>VLOOKUP(D8289,sku归属!A:B,2,0)</f>
        <v>谭熹杰</v>
      </c>
    </row>
    <row r="8290" spans="1:13" s="59" customFormat="1" customHeight="1">
      <c r="A8290" s="59" t="s">
        <v>22261</v>
      </c>
      <c r="B8290" s="59" t="s">
        <v>22262</v>
      </c>
      <c r="C8290" s="59" t="s">
        <v>22263</v>
      </c>
      <c r="D8290" s="59" t="s">
        <v>19</v>
      </c>
      <c r="F8290" s="59" t="s">
        <v>10</v>
      </c>
      <c r="G8290" s="152" t="str">
        <f>VLOOKUP(D8290,sku归属!A:B,2,0)</f>
        <v>谭熹杰</v>
      </c>
    </row>
    <row r="8291" spans="1:13" s="59" customFormat="1" customHeight="1">
      <c r="A8291" s="59" t="s">
        <v>22264</v>
      </c>
      <c r="B8291" s="59" t="s">
        <v>22265</v>
      </c>
      <c r="C8291" s="59" t="s">
        <v>22266</v>
      </c>
      <c r="D8291" s="59" t="s">
        <v>19</v>
      </c>
      <c r="F8291" s="59" t="s">
        <v>10</v>
      </c>
      <c r="G8291" s="152" t="str">
        <f>VLOOKUP(D8291,sku归属!A:B,2,0)</f>
        <v>谭熹杰</v>
      </c>
    </row>
    <row r="8292" spans="1:13" s="59" customFormat="1" customHeight="1">
      <c r="A8292" s="59" t="s">
        <v>22267</v>
      </c>
      <c r="B8292" s="59" t="s">
        <v>22268</v>
      </c>
      <c r="C8292" s="59" t="s">
        <v>22269</v>
      </c>
      <c r="D8292" s="59" t="s">
        <v>19</v>
      </c>
      <c r="F8292" s="59" t="s">
        <v>10</v>
      </c>
      <c r="G8292" s="152" t="str">
        <f>VLOOKUP(D8292,sku归属!A:B,2,0)</f>
        <v>谭熹杰</v>
      </c>
    </row>
    <row r="8293" spans="1:13" s="59" customFormat="1" customHeight="1">
      <c r="A8293" s="59" t="s">
        <v>22270</v>
      </c>
      <c r="B8293" s="59" t="s">
        <v>22271</v>
      </c>
      <c r="C8293" s="59" t="s">
        <v>22272</v>
      </c>
      <c r="D8293" s="59" t="s">
        <v>19</v>
      </c>
      <c r="F8293" s="59" t="s">
        <v>10</v>
      </c>
      <c r="G8293" s="152" t="str">
        <f>VLOOKUP(D8293,sku归属!A:B,2,0)</f>
        <v>谭熹杰</v>
      </c>
    </row>
    <row r="8294" spans="1:13" s="59" customFormat="1" customHeight="1">
      <c r="A8294" s="59" t="s">
        <v>22273</v>
      </c>
      <c r="B8294" s="59" t="s">
        <v>22274</v>
      </c>
      <c r="C8294" s="59" t="s">
        <v>22275</v>
      </c>
      <c r="D8294" s="59" t="s">
        <v>19</v>
      </c>
      <c r="F8294" s="59" t="s">
        <v>10</v>
      </c>
      <c r="G8294" s="152" t="str">
        <f>VLOOKUP(D8294,sku归属!A:B,2,0)</f>
        <v>谭熹杰</v>
      </c>
    </row>
    <row r="8295" spans="1:13" s="59" customFormat="1" customHeight="1">
      <c r="A8295" s="59" t="s">
        <v>22276</v>
      </c>
      <c r="B8295" s="59" t="s">
        <v>22277</v>
      </c>
      <c r="C8295" s="59" t="s">
        <v>22278</v>
      </c>
      <c r="D8295" s="59" t="s">
        <v>18</v>
      </c>
      <c r="F8295" s="59" t="s">
        <v>10</v>
      </c>
      <c r="G8295" s="152" t="str">
        <f>VLOOKUP(D8295,sku归属!A:B,2,0)</f>
        <v>谭熹杰</v>
      </c>
    </row>
    <row r="8296" spans="1:13" s="59" customFormat="1" customHeight="1">
      <c r="A8296" s="59" t="s">
        <v>22279</v>
      </c>
      <c r="B8296" s="59" t="s">
        <v>22280</v>
      </c>
      <c r="C8296" s="59" t="s">
        <v>22281</v>
      </c>
      <c r="D8296" s="59" t="s">
        <v>18</v>
      </c>
      <c r="F8296" s="59" t="s">
        <v>10</v>
      </c>
      <c r="G8296" s="152" t="str">
        <f>VLOOKUP(D8296,sku归属!A:B,2,0)</f>
        <v>谭熹杰</v>
      </c>
    </row>
    <row r="8297" spans="1:13" s="59" customFormat="1" customHeight="1">
      <c r="A8297" s="59" t="s">
        <v>22282</v>
      </c>
      <c r="B8297" s="59" t="s">
        <v>22283</v>
      </c>
      <c r="C8297" s="59" t="s">
        <v>19584</v>
      </c>
      <c r="D8297" s="59" t="s">
        <v>18</v>
      </c>
      <c r="F8297" s="59" t="s">
        <v>10</v>
      </c>
      <c r="G8297" s="152" t="str">
        <f>VLOOKUP(D8297,sku归属!A:B,2,0)</f>
        <v>谭熹杰</v>
      </c>
    </row>
    <row r="8298" spans="1:13" s="59" customFormat="1" customHeight="1">
      <c r="A8298" s="59" t="s">
        <v>22284</v>
      </c>
      <c r="B8298" s="59" t="s">
        <v>22285</v>
      </c>
      <c r="C8298" s="59" t="s">
        <v>19587</v>
      </c>
      <c r="D8298" s="59" t="s">
        <v>18</v>
      </c>
      <c r="F8298" s="59" t="s">
        <v>10</v>
      </c>
      <c r="G8298" s="152" t="str">
        <f>VLOOKUP(D8298,sku归属!A:B,2,0)</f>
        <v>谭熹杰</v>
      </c>
    </row>
    <row r="8299" spans="1:13" s="59" customFormat="1" customHeight="1">
      <c r="A8299" s="59" t="s">
        <v>22286</v>
      </c>
      <c r="B8299" s="59" t="s">
        <v>22287</v>
      </c>
      <c r="C8299" s="59" t="s">
        <v>19554</v>
      </c>
      <c r="D8299" s="59" t="s">
        <v>18</v>
      </c>
      <c r="F8299" s="59" t="s">
        <v>10</v>
      </c>
      <c r="G8299" s="152" t="str">
        <f>VLOOKUP(D8299,sku归属!A:B,2,0)</f>
        <v>谭熹杰</v>
      </c>
    </row>
    <row r="8300" spans="1:13" s="59" customFormat="1" customHeight="1">
      <c r="A8300" s="59" t="s">
        <v>22288</v>
      </c>
      <c r="B8300" s="59" t="s">
        <v>22289</v>
      </c>
      <c r="C8300" s="59" t="s">
        <v>19557</v>
      </c>
      <c r="D8300" s="59" t="s">
        <v>18</v>
      </c>
      <c r="F8300" s="59" t="s">
        <v>10</v>
      </c>
      <c r="G8300" s="152" t="str">
        <f>VLOOKUP(D8300,sku归属!A:B,2,0)</f>
        <v>谭熹杰</v>
      </c>
    </row>
    <row r="8301" spans="1:13" s="59" customFormat="1" customHeight="1">
      <c r="A8301" s="59" t="s">
        <v>22290</v>
      </c>
      <c r="B8301" s="59" t="s">
        <v>22291</v>
      </c>
      <c r="C8301" s="59" t="s">
        <v>19590</v>
      </c>
      <c r="D8301" s="59" t="s">
        <v>18</v>
      </c>
      <c r="F8301" s="59" t="s">
        <v>10</v>
      </c>
      <c r="G8301" s="152" t="str">
        <f>VLOOKUP(D8301,sku归属!A:B,2,0)</f>
        <v>谭熹杰</v>
      </c>
    </row>
    <row r="8302" spans="1:13" s="59" customFormat="1" customHeight="1">
      <c r="A8302" s="59" t="s">
        <v>22292</v>
      </c>
      <c r="B8302" s="59" t="s">
        <v>22293</v>
      </c>
      <c r="C8302" s="59" t="s">
        <v>19593</v>
      </c>
      <c r="D8302" s="59" t="s">
        <v>18</v>
      </c>
      <c r="F8302" s="59" t="s">
        <v>10</v>
      </c>
      <c r="G8302" s="152" t="str">
        <f>VLOOKUP(D8302,sku归属!A:B,2,0)</f>
        <v>谭熹杰</v>
      </c>
    </row>
    <row r="8303" spans="1:13" s="59" customFormat="1" customHeight="1">
      <c r="A8303" s="59" t="s">
        <v>22294</v>
      </c>
      <c r="B8303" s="59" t="s">
        <v>22295</v>
      </c>
      <c r="C8303" s="59" t="s">
        <v>22296</v>
      </c>
      <c r="D8303" s="59" t="s">
        <v>18</v>
      </c>
      <c r="F8303" s="59" t="s">
        <v>10</v>
      </c>
      <c r="G8303" s="152" t="str">
        <f>VLOOKUP(D8303,sku归属!A:B,2,0)</f>
        <v>谭熹杰</v>
      </c>
    </row>
    <row r="8304" spans="1:13" s="59" customFormat="1" customHeight="1">
      <c r="A8304" s="59" t="s">
        <v>22297</v>
      </c>
      <c r="B8304" s="59" t="s">
        <v>22298</v>
      </c>
      <c r="C8304" s="59" t="s">
        <v>22299</v>
      </c>
      <c r="D8304" s="59" t="s">
        <v>18</v>
      </c>
      <c r="F8304" s="59" t="s">
        <v>10</v>
      </c>
      <c r="G8304" s="152" t="str">
        <f>VLOOKUP(D8304,sku归属!A:B,2,0)</f>
        <v>谭熹杰</v>
      </c>
    </row>
    <row r="8305" spans="1:13" s="59" customFormat="1" customHeight="1">
      <c r="A8305" s="59" t="s">
        <v>22300</v>
      </c>
      <c r="B8305" s="59" t="s">
        <v>22301</v>
      </c>
      <c r="C8305" s="59" t="s">
        <v>19397</v>
      </c>
      <c r="D8305" s="59" t="s">
        <v>18</v>
      </c>
      <c r="F8305" s="59" t="s">
        <v>10</v>
      </c>
      <c r="G8305" s="152" t="str">
        <f>VLOOKUP(D8305,sku归属!A:B,2,0)</f>
        <v>谭熹杰</v>
      </c>
    </row>
    <row r="8306" spans="1:13" s="59" customFormat="1" customHeight="1">
      <c r="A8306" s="59" t="s">
        <v>22302</v>
      </c>
      <c r="B8306" s="59" t="s">
        <v>22303</v>
      </c>
      <c r="C8306" s="59" t="s">
        <v>19391</v>
      </c>
      <c r="D8306" s="59" t="s">
        <v>18</v>
      </c>
      <c r="F8306" s="59" t="s">
        <v>10</v>
      </c>
      <c r="G8306" s="152" t="str">
        <f>VLOOKUP(D8306,sku归属!A:B,2,0)</f>
        <v>谭熹杰</v>
      </c>
    </row>
    <row r="8307" spans="1:13" s="59" customFormat="1" customHeight="1">
      <c r="A8307" s="59" t="s">
        <v>22304</v>
      </c>
      <c r="B8307" s="59" t="s">
        <v>22305</v>
      </c>
      <c r="C8307" s="59" t="s">
        <v>19394</v>
      </c>
      <c r="D8307" s="59" t="s">
        <v>18</v>
      </c>
      <c r="F8307" s="59" t="s">
        <v>10</v>
      </c>
      <c r="G8307" s="152" t="str">
        <f>VLOOKUP(D8307,sku归属!A:B,2,0)</f>
        <v>谭熹杰</v>
      </c>
    </row>
    <row r="8308" spans="1:13" s="59" customFormat="1" customHeight="1">
      <c r="A8308" s="59" t="s">
        <v>22306</v>
      </c>
      <c r="B8308" s="59" t="s">
        <v>22307</v>
      </c>
      <c r="C8308" s="59" t="s">
        <v>19388</v>
      </c>
      <c r="D8308" s="59" t="s">
        <v>18</v>
      </c>
      <c r="F8308" s="59" t="s">
        <v>10</v>
      </c>
      <c r="G8308" s="152" t="str">
        <f>VLOOKUP(D8308,sku归属!A:B,2,0)</f>
        <v>谭熹杰</v>
      </c>
    </row>
    <row r="8309" spans="1:13" s="59" customFormat="1" customHeight="1">
      <c r="A8309" s="59" t="s">
        <v>22308</v>
      </c>
      <c r="B8309" s="59" t="s">
        <v>22309</v>
      </c>
      <c r="C8309" s="59" t="s">
        <v>22310</v>
      </c>
      <c r="D8309" s="59" t="s">
        <v>18</v>
      </c>
      <c r="F8309" s="59" t="s">
        <v>10</v>
      </c>
      <c r="G8309" s="152" t="str">
        <f>VLOOKUP(D8309,sku归属!A:B,2,0)</f>
        <v>谭熹杰</v>
      </c>
    </row>
    <row r="8310" spans="1:13" s="59" customFormat="1" customHeight="1">
      <c r="A8310" s="59" t="s">
        <v>22311</v>
      </c>
      <c r="B8310" s="59" t="s">
        <v>22312</v>
      </c>
      <c r="C8310" s="59" t="s">
        <v>22313</v>
      </c>
      <c r="D8310" s="59" t="s">
        <v>18</v>
      </c>
      <c r="F8310" s="59" t="s">
        <v>10</v>
      </c>
      <c r="G8310" s="152" t="str">
        <f>VLOOKUP(D8310,sku归属!A:B,2,0)</f>
        <v>谭熹杰</v>
      </c>
    </row>
    <row r="8311" spans="1:13" s="59" customFormat="1" customHeight="1">
      <c r="A8311" s="59" t="s">
        <v>22314</v>
      </c>
      <c r="B8311" s="59" t="s">
        <v>22315</v>
      </c>
      <c r="C8311" s="59" t="s">
        <v>19513</v>
      </c>
      <c r="D8311" s="59" t="s">
        <v>18</v>
      </c>
      <c r="F8311" s="59" t="s">
        <v>10</v>
      </c>
      <c r="G8311" s="152" t="str">
        <f>VLOOKUP(D8311,sku归属!A:B,2,0)</f>
        <v>谭熹杰</v>
      </c>
    </row>
    <row r="8312" spans="1:13" s="59" customFormat="1" customHeight="1">
      <c r="A8312" s="59" t="s">
        <v>22316</v>
      </c>
      <c r="B8312" s="59" t="s">
        <v>22317</v>
      </c>
      <c r="C8312" s="59" t="s">
        <v>19510</v>
      </c>
      <c r="D8312" s="59" t="s">
        <v>18</v>
      </c>
      <c r="F8312" s="59" t="s">
        <v>10</v>
      </c>
      <c r="G8312" s="152" t="str">
        <f>VLOOKUP(D8312,sku归属!A:B,2,0)</f>
        <v>谭熹杰</v>
      </c>
    </row>
    <row r="8313" spans="1:13" s="59" customFormat="1" customHeight="1">
      <c r="A8313" s="59" t="s">
        <v>22318</v>
      </c>
      <c r="B8313" s="59" t="s">
        <v>22319</v>
      </c>
      <c r="C8313" s="59" t="s">
        <v>2182</v>
      </c>
      <c r="D8313" s="59" t="s">
        <v>18</v>
      </c>
      <c r="F8313" s="59" t="s">
        <v>10</v>
      </c>
      <c r="G8313" s="152" t="str">
        <f>VLOOKUP(D8313,sku归属!A:B,2,0)</f>
        <v>谭熹杰</v>
      </c>
    </row>
    <row r="8314" spans="1:13" s="59" customFormat="1" customHeight="1">
      <c r="A8314" s="59" t="s">
        <v>22320</v>
      </c>
      <c r="B8314" s="59" t="s">
        <v>22321</v>
      </c>
      <c r="C8314" s="59" t="s">
        <v>20920</v>
      </c>
      <c r="D8314" s="59" t="s">
        <v>18</v>
      </c>
      <c r="F8314" s="59" t="s">
        <v>10</v>
      </c>
      <c r="G8314" s="152" t="str">
        <f>VLOOKUP(D8314,sku归属!A:B,2,0)</f>
        <v>谭熹杰</v>
      </c>
    </row>
    <row r="8315" spans="1:13" s="59" customFormat="1" customHeight="1">
      <c r="A8315" s="59" t="s">
        <v>22322</v>
      </c>
      <c r="B8315" s="59" t="s">
        <v>22323</v>
      </c>
      <c r="C8315" s="59" t="s">
        <v>20929</v>
      </c>
      <c r="D8315" s="59" t="s">
        <v>18</v>
      </c>
      <c r="F8315" s="59" t="s">
        <v>10</v>
      </c>
      <c r="G8315" s="152" t="str">
        <f>VLOOKUP(D8315,sku归属!A:B,2,0)</f>
        <v>谭熹杰</v>
      </c>
    </row>
    <row r="8316" spans="1:13" s="59" customFormat="1" customHeight="1">
      <c r="A8316" s="59" t="s">
        <v>22324</v>
      </c>
      <c r="B8316" s="59" t="s">
        <v>22325</v>
      </c>
      <c r="C8316" s="59" t="s">
        <v>19656</v>
      </c>
      <c r="D8316" s="59" t="s">
        <v>18</v>
      </c>
      <c r="F8316" s="59" t="s">
        <v>10</v>
      </c>
      <c r="G8316" s="152" t="str">
        <f>VLOOKUP(D8316,sku归属!A:B,2,0)</f>
        <v>谭熹杰</v>
      </c>
    </row>
    <row r="8317" spans="1:13" s="59" customFormat="1" customHeight="1">
      <c r="A8317" s="59" t="s">
        <v>22326</v>
      </c>
      <c r="B8317" s="59" t="s">
        <v>22327</v>
      </c>
      <c r="C8317" s="59" t="s">
        <v>19659</v>
      </c>
      <c r="D8317" s="59" t="s">
        <v>18</v>
      </c>
      <c r="F8317" s="59" t="s">
        <v>10</v>
      </c>
      <c r="G8317" s="152" t="str">
        <f>VLOOKUP(D8317,sku归属!A:B,2,0)</f>
        <v>谭熹杰</v>
      </c>
    </row>
    <row r="8318" spans="1:13" s="59" customFormat="1" customHeight="1">
      <c r="A8318" s="59" t="s">
        <v>22328</v>
      </c>
      <c r="B8318" s="59" t="s">
        <v>22329</v>
      </c>
      <c r="C8318" s="59" t="s">
        <v>19662</v>
      </c>
      <c r="D8318" s="59" t="s">
        <v>18</v>
      </c>
      <c r="F8318" s="59" t="s">
        <v>10</v>
      </c>
      <c r="G8318" s="152" t="str">
        <f>VLOOKUP(D8318,sku归属!A:B,2,0)</f>
        <v>谭熹杰</v>
      </c>
    </row>
    <row r="8319" spans="1:13" s="59" customFormat="1" customHeight="1">
      <c r="A8319" s="59" t="s">
        <v>22330</v>
      </c>
      <c r="B8319" s="59" t="s">
        <v>22331</v>
      </c>
      <c r="C8319" s="59" t="s">
        <v>19653</v>
      </c>
      <c r="D8319" s="59" t="s">
        <v>18</v>
      </c>
      <c r="F8319" s="59" t="s">
        <v>10</v>
      </c>
      <c r="G8319" s="152" t="str">
        <f>VLOOKUP(D8319,sku归属!A:B,2,0)</f>
        <v>谭熹杰</v>
      </c>
    </row>
    <row r="8320" spans="1:13" s="59" customFormat="1" customHeight="1">
      <c r="A8320" s="59" t="s">
        <v>22332</v>
      </c>
      <c r="B8320" s="59" t="s">
        <v>22333</v>
      </c>
      <c r="C8320" s="59" t="s">
        <v>22334</v>
      </c>
      <c r="D8320" s="59" t="s">
        <v>18</v>
      </c>
      <c r="F8320" s="59" t="s">
        <v>10</v>
      </c>
      <c r="G8320" s="152" t="str">
        <f>VLOOKUP(D8320,sku归属!A:B,2,0)</f>
        <v>谭熹杰</v>
      </c>
    </row>
    <row r="8321" spans="1:13" s="59" customFormat="1" customHeight="1">
      <c r="A8321" s="59" t="s">
        <v>22335</v>
      </c>
      <c r="B8321" s="59" t="s">
        <v>22336</v>
      </c>
      <c r="C8321" s="59" t="s">
        <v>22337</v>
      </c>
      <c r="D8321" s="59" t="s">
        <v>18</v>
      </c>
      <c r="F8321" s="59" t="s">
        <v>10</v>
      </c>
      <c r="G8321" s="152" t="str">
        <f>VLOOKUP(D8321,sku归属!A:B,2,0)</f>
        <v>谭熹杰</v>
      </c>
    </row>
    <row r="8322" spans="1:13" s="59" customFormat="1" customHeight="1">
      <c r="A8322" s="59" t="s">
        <v>22338</v>
      </c>
      <c r="B8322" s="59" t="s">
        <v>22339</v>
      </c>
      <c r="C8322" s="59" t="s">
        <v>19707</v>
      </c>
      <c r="D8322" s="59" t="s">
        <v>18</v>
      </c>
      <c r="F8322" s="59" t="s">
        <v>10</v>
      </c>
      <c r="G8322" s="152" t="str">
        <f>VLOOKUP(D8322,sku归属!A:B,2,0)</f>
        <v>谭熹杰</v>
      </c>
    </row>
    <row r="8323" spans="1:13" s="59" customFormat="1" customHeight="1">
      <c r="A8323" s="59" t="s">
        <v>22340</v>
      </c>
      <c r="B8323" s="59" t="s">
        <v>22341</v>
      </c>
      <c r="C8323" s="59" t="s">
        <v>19704</v>
      </c>
      <c r="D8323" s="59" t="s">
        <v>18</v>
      </c>
      <c r="F8323" s="59" t="s">
        <v>10</v>
      </c>
      <c r="G8323" s="152" t="str">
        <f>VLOOKUP(D8323,sku归属!A:B,2,0)</f>
        <v>谭熹杰</v>
      </c>
    </row>
    <row r="8324" spans="1:13" s="59" customFormat="1" customHeight="1">
      <c r="A8324" s="59" t="s">
        <v>22342</v>
      </c>
      <c r="B8324" s="59" t="s">
        <v>22343</v>
      </c>
      <c r="C8324" s="59" t="s">
        <v>19677</v>
      </c>
      <c r="D8324" s="59" t="s">
        <v>18</v>
      </c>
      <c r="F8324" s="59" t="s">
        <v>10</v>
      </c>
      <c r="G8324" s="152" t="str">
        <f>VLOOKUP(D8324,sku归属!A:B,2,0)</f>
        <v>谭熹杰</v>
      </c>
    </row>
    <row r="8325" spans="1:13" s="59" customFormat="1" customHeight="1">
      <c r="A8325" s="59" t="s">
        <v>22344</v>
      </c>
      <c r="B8325" s="59" t="s">
        <v>22345</v>
      </c>
      <c r="C8325" s="59" t="s">
        <v>19683</v>
      </c>
      <c r="D8325" s="59" t="s">
        <v>18</v>
      </c>
      <c r="F8325" s="59" t="s">
        <v>10</v>
      </c>
      <c r="G8325" s="152" t="str">
        <f>VLOOKUP(D8325,sku归属!A:B,2,0)</f>
        <v>谭熹杰</v>
      </c>
    </row>
    <row r="8326" spans="1:13" s="59" customFormat="1" customHeight="1">
      <c r="A8326" s="59" t="s">
        <v>22346</v>
      </c>
      <c r="B8326" s="59" t="s">
        <v>22347</v>
      </c>
      <c r="C8326" s="59" t="s">
        <v>19680</v>
      </c>
      <c r="D8326" s="59" t="s">
        <v>18</v>
      </c>
      <c r="F8326" s="59" t="s">
        <v>10</v>
      </c>
      <c r="G8326" s="152" t="str">
        <f>VLOOKUP(D8326,sku归属!A:B,2,0)</f>
        <v>谭熹杰</v>
      </c>
    </row>
    <row r="8327" spans="1:13" s="59" customFormat="1" customHeight="1">
      <c r="A8327" s="59" t="s">
        <v>22348</v>
      </c>
      <c r="B8327" s="59" t="s">
        <v>22349</v>
      </c>
      <c r="C8327" s="59" t="s">
        <v>19674</v>
      </c>
      <c r="D8327" s="59" t="s">
        <v>18</v>
      </c>
      <c r="F8327" s="59" t="s">
        <v>10</v>
      </c>
      <c r="G8327" s="152" t="str">
        <f>VLOOKUP(D8327,sku归属!A:B,2,0)</f>
        <v>谭熹杰</v>
      </c>
    </row>
    <row r="8328" spans="1:13" s="59" customFormat="1" customHeight="1">
      <c r="A8328" s="59" t="s">
        <v>22350</v>
      </c>
      <c r="B8328" s="59" t="s">
        <v>22351</v>
      </c>
      <c r="C8328" s="59" t="s">
        <v>19686</v>
      </c>
      <c r="D8328" s="59" t="s">
        <v>18</v>
      </c>
      <c r="F8328" s="59" t="s">
        <v>10</v>
      </c>
      <c r="G8328" s="152" t="str">
        <f>VLOOKUP(D8328,sku归属!A:B,2,0)</f>
        <v>谭熹杰</v>
      </c>
    </row>
    <row r="8329" spans="1:13" s="59" customFormat="1" customHeight="1">
      <c r="A8329" s="59" t="s">
        <v>22352</v>
      </c>
      <c r="B8329" s="59" t="s">
        <v>22353</v>
      </c>
      <c r="C8329" s="59" t="s">
        <v>19689</v>
      </c>
      <c r="D8329" s="59" t="s">
        <v>18</v>
      </c>
      <c r="F8329" s="59" t="s">
        <v>10</v>
      </c>
      <c r="G8329" s="152" t="str">
        <f>VLOOKUP(D8329,sku归属!A:B,2,0)</f>
        <v>谭熹杰</v>
      </c>
    </row>
    <row r="8330" spans="1:13" s="59" customFormat="1" customHeight="1">
      <c r="A8330" s="59" t="s">
        <v>22354</v>
      </c>
      <c r="B8330" s="59" t="s">
        <v>22355</v>
      </c>
      <c r="C8330" s="59" t="s">
        <v>19653</v>
      </c>
      <c r="D8330" s="59" t="s">
        <v>18</v>
      </c>
      <c r="F8330" s="59" t="s">
        <v>10</v>
      </c>
      <c r="G8330" s="152" t="str">
        <f>VLOOKUP(D8330,sku归属!A:B,2,0)</f>
        <v>谭熹杰</v>
      </c>
    </row>
    <row r="8331" spans="1:13" s="59" customFormat="1" customHeight="1">
      <c r="A8331" s="59" t="s">
        <v>22356</v>
      </c>
      <c r="B8331" s="59" t="s">
        <v>22357</v>
      </c>
      <c r="C8331" s="59" t="s">
        <v>19656</v>
      </c>
      <c r="D8331" s="59" t="s">
        <v>18</v>
      </c>
      <c r="F8331" s="59" t="s">
        <v>10</v>
      </c>
      <c r="G8331" s="152" t="str">
        <f>VLOOKUP(D8331,sku归属!A:B,2,0)</f>
        <v>谭熹杰</v>
      </c>
    </row>
    <row r="8332" spans="1:13" s="59" customFormat="1" customHeight="1">
      <c r="A8332" s="59" t="s">
        <v>22358</v>
      </c>
      <c r="B8332" s="59" t="s">
        <v>22359</v>
      </c>
      <c r="C8332" s="59" t="s">
        <v>19659</v>
      </c>
      <c r="D8332" s="59" t="s">
        <v>18</v>
      </c>
      <c r="F8332" s="59" t="s">
        <v>10</v>
      </c>
      <c r="G8332" s="152" t="str">
        <f>VLOOKUP(D8332,sku归属!A:B,2,0)</f>
        <v>谭熹杰</v>
      </c>
    </row>
    <row r="8333" spans="1:13" s="59" customFormat="1" customHeight="1">
      <c r="A8333" s="59" t="s">
        <v>22360</v>
      </c>
      <c r="B8333" s="59" t="s">
        <v>22361</v>
      </c>
      <c r="C8333" s="59" t="s">
        <v>19662</v>
      </c>
      <c r="D8333" s="59" t="s">
        <v>18</v>
      </c>
      <c r="F8333" s="59" t="s">
        <v>10</v>
      </c>
      <c r="G8333" s="152" t="str">
        <f>VLOOKUP(D8333,sku归属!A:B,2,0)</f>
        <v>谭熹杰</v>
      </c>
    </row>
    <row r="8334" spans="1:13" s="59" customFormat="1" customHeight="1">
      <c r="A8334" s="59" t="s">
        <v>22362</v>
      </c>
      <c r="B8334" s="59" t="s">
        <v>22363</v>
      </c>
      <c r="C8334" s="59" t="s">
        <v>2214</v>
      </c>
      <c r="D8334" s="59" t="s">
        <v>18</v>
      </c>
      <c r="F8334" s="59" t="s">
        <v>10</v>
      </c>
      <c r="G8334" s="152" t="str">
        <f>VLOOKUP(D8334,sku归属!A:B,2,0)</f>
        <v>谭熹杰</v>
      </c>
    </row>
    <row r="8335" spans="1:13" s="59" customFormat="1" customHeight="1">
      <c r="A8335" s="59" t="s">
        <v>22364</v>
      </c>
      <c r="B8335" s="59" t="s">
        <v>22365</v>
      </c>
      <c r="C8335" s="59" t="s">
        <v>2217</v>
      </c>
      <c r="D8335" s="59" t="s">
        <v>18</v>
      </c>
      <c r="F8335" s="59" t="s">
        <v>10</v>
      </c>
      <c r="G8335" s="152" t="str">
        <f>VLOOKUP(D8335,sku归属!A:B,2,0)</f>
        <v>谭熹杰</v>
      </c>
    </row>
    <row r="8336" spans="1:13" s="59" customFormat="1" customHeight="1">
      <c r="A8336" s="59" t="s">
        <v>22366</v>
      </c>
      <c r="B8336" s="59" t="s">
        <v>22367</v>
      </c>
      <c r="C8336" s="59" t="s">
        <v>2220</v>
      </c>
      <c r="D8336" s="59" t="s">
        <v>18</v>
      </c>
      <c r="F8336" s="59" t="s">
        <v>10</v>
      </c>
      <c r="G8336" s="152" t="str">
        <f>VLOOKUP(D8336,sku归属!A:B,2,0)</f>
        <v>谭熹杰</v>
      </c>
    </row>
    <row r="8337" spans="1:13" s="59" customFormat="1" customHeight="1">
      <c r="A8337" s="59" t="s">
        <v>22368</v>
      </c>
      <c r="B8337" s="59" t="s">
        <v>22369</v>
      </c>
      <c r="C8337" s="59" t="s">
        <v>2223</v>
      </c>
      <c r="D8337" s="59" t="s">
        <v>18</v>
      </c>
      <c r="F8337" s="59" t="s">
        <v>10</v>
      </c>
      <c r="G8337" s="152" t="str">
        <f>VLOOKUP(D8337,sku归属!A:B,2,0)</f>
        <v>谭熹杰</v>
      </c>
    </row>
    <row r="8338" spans="1:13" s="59" customFormat="1" customHeight="1">
      <c r="A8338" s="59" t="s">
        <v>22370</v>
      </c>
      <c r="B8338" s="59" t="s">
        <v>22371</v>
      </c>
      <c r="C8338" s="59" t="s">
        <v>22372</v>
      </c>
      <c r="D8338" s="59" t="s">
        <v>18</v>
      </c>
      <c r="F8338" s="59" t="s">
        <v>10</v>
      </c>
      <c r="G8338" s="152" t="str">
        <f>VLOOKUP(D8338,sku归属!A:B,2,0)</f>
        <v>谭熹杰</v>
      </c>
    </row>
    <row r="8339" spans="1:13" s="59" customFormat="1" customHeight="1">
      <c r="A8339" s="59" t="s">
        <v>22373</v>
      </c>
      <c r="B8339" s="59" t="s">
        <v>22374</v>
      </c>
      <c r="C8339" s="59" t="s">
        <v>22375</v>
      </c>
      <c r="D8339" s="59" t="s">
        <v>18</v>
      </c>
      <c r="F8339" s="59" t="s">
        <v>10</v>
      </c>
      <c r="G8339" s="152" t="str">
        <f>VLOOKUP(D8339,sku归属!A:B,2,0)</f>
        <v>谭熹杰</v>
      </c>
    </row>
    <row r="8340" spans="1:13" s="59" customFormat="1" customHeight="1">
      <c r="A8340" s="59" t="s">
        <v>22376</v>
      </c>
      <c r="B8340" s="59" t="s">
        <v>22377</v>
      </c>
      <c r="C8340" s="59" t="s">
        <v>22378</v>
      </c>
      <c r="D8340" s="59" t="s">
        <v>18</v>
      </c>
      <c r="F8340" s="59" t="s">
        <v>10</v>
      </c>
      <c r="G8340" s="152" t="str">
        <f>VLOOKUP(D8340,sku归属!A:B,2,0)</f>
        <v>谭熹杰</v>
      </c>
    </row>
    <row r="8341" spans="1:13" s="59" customFormat="1" customHeight="1">
      <c r="A8341" s="59" t="s">
        <v>22379</v>
      </c>
      <c r="B8341" s="59" t="s">
        <v>22380</v>
      </c>
      <c r="C8341" s="59" t="s">
        <v>19584</v>
      </c>
      <c r="D8341" s="59" t="s">
        <v>18</v>
      </c>
      <c r="F8341" s="59" t="s">
        <v>10</v>
      </c>
      <c r="G8341" s="152" t="str">
        <f>VLOOKUP(D8341,sku归属!A:B,2,0)</f>
        <v>谭熹杰</v>
      </c>
    </row>
    <row r="8342" spans="1:13" s="59" customFormat="1" customHeight="1">
      <c r="A8342" s="59" t="s">
        <v>22381</v>
      </c>
      <c r="B8342" s="59" t="s">
        <v>22382</v>
      </c>
      <c r="C8342" s="59" t="s">
        <v>19593</v>
      </c>
      <c r="D8342" s="59" t="s">
        <v>18</v>
      </c>
      <c r="F8342" s="59" t="s">
        <v>10</v>
      </c>
      <c r="G8342" s="152" t="str">
        <f>VLOOKUP(D8342,sku归属!A:B,2,0)</f>
        <v>谭熹杰</v>
      </c>
    </row>
    <row r="8343" spans="1:13" s="59" customFormat="1" customHeight="1">
      <c r="A8343" s="59" t="s">
        <v>22383</v>
      </c>
      <c r="B8343" s="59" t="s">
        <v>22384</v>
      </c>
      <c r="C8343" s="59" t="s">
        <v>22385</v>
      </c>
      <c r="D8343" s="59" t="s">
        <v>18</v>
      </c>
      <c r="F8343" s="59" t="s">
        <v>10</v>
      </c>
      <c r="G8343" s="152" t="str">
        <f>VLOOKUP(D8343,sku归属!A:B,2,0)</f>
        <v>谭熹杰</v>
      </c>
    </row>
    <row r="8344" spans="1:13" s="59" customFormat="1" customHeight="1">
      <c r="A8344" s="59" t="s">
        <v>22386</v>
      </c>
      <c r="B8344" s="59" t="s">
        <v>22387</v>
      </c>
      <c r="C8344" s="59" t="s">
        <v>22388</v>
      </c>
      <c r="D8344" s="59" t="s">
        <v>18</v>
      </c>
      <c r="F8344" s="59" t="s">
        <v>10</v>
      </c>
      <c r="G8344" s="152" t="str">
        <f>VLOOKUP(D8344,sku归属!A:B,2,0)</f>
        <v>谭熹杰</v>
      </c>
    </row>
    <row r="8345" spans="1:13" s="59" customFormat="1" customHeight="1">
      <c r="A8345" s="59" t="s">
        <v>22389</v>
      </c>
      <c r="B8345" s="59" t="s">
        <v>22390</v>
      </c>
      <c r="C8345" s="59" t="s">
        <v>22391</v>
      </c>
      <c r="D8345" s="59" t="s">
        <v>18</v>
      </c>
      <c r="F8345" s="59" t="s">
        <v>10</v>
      </c>
      <c r="G8345" s="152" t="str">
        <f>VLOOKUP(D8345,sku归属!A:B,2,0)</f>
        <v>谭熹杰</v>
      </c>
    </row>
    <row r="8346" spans="1:13" s="59" customFormat="1" customHeight="1">
      <c r="A8346" s="59" t="s">
        <v>22392</v>
      </c>
      <c r="B8346" s="59" t="s">
        <v>22393</v>
      </c>
      <c r="C8346" s="59" t="s">
        <v>22394</v>
      </c>
      <c r="D8346" s="59" t="s">
        <v>18</v>
      </c>
      <c r="F8346" s="59" t="s">
        <v>10</v>
      </c>
      <c r="G8346" s="152" t="str">
        <f>VLOOKUP(D8346,sku归属!A:B,2,0)</f>
        <v>谭熹杰</v>
      </c>
    </row>
    <row r="8347" spans="1:13" s="59" customFormat="1" customHeight="1">
      <c r="A8347" s="59" t="s">
        <v>22395</v>
      </c>
      <c r="B8347" s="59" t="s">
        <v>22396</v>
      </c>
      <c r="C8347" s="59" t="s">
        <v>22397</v>
      </c>
      <c r="D8347" s="59" t="s">
        <v>18</v>
      </c>
      <c r="F8347" s="59" t="s">
        <v>10</v>
      </c>
      <c r="G8347" s="152" t="str">
        <f>VLOOKUP(D8347,sku归属!A:B,2,0)</f>
        <v>谭熹杰</v>
      </c>
    </row>
    <row r="8348" spans="1:13" s="59" customFormat="1" customHeight="1">
      <c r="A8348" s="59" t="s">
        <v>22398</v>
      </c>
      <c r="B8348" s="59" t="s">
        <v>22399</v>
      </c>
      <c r="C8348" s="59" t="s">
        <v>22400</v>
      </c>
      <c r="D8348" s="59" t="s">
        <v>18</v>
      </c>
      <c r="F8348" s="59" t="s">
        <v>10</v>
      </c>
      <c r="G8348" s="152" t="str">
        <f>VLOOKUP(D8348,sku归属!A:B,2,0)</f>
        <v>谭熹杰</v>
      </c>
    </row>
    <row r="8349" spans="1:13" s="59" customFormat="1" customHeight="1">
      <c r="A8349" s="59" t="s">
        <v>22401</v>
      </c>
      <c r="B8349" s="59" t="s">
        <v>22402</v>
      </c>
      <c r="C8349" s="59" t="s">
        <v>22403</v>
      </c>
      <c r="D8349" s="59" t="s">
        <v>18</v>
      </c>
      <c r="F8349" s="59" t="s">
        <v>10</v>
      </c>
      <c r="G8349" s="152" t="str">
        <f>VLOOKUP(D8349,sku归属!A:B,2,0)</f>
        <v>谭熹杰</v>
      </c>
    </row>
    <row r="8350" spans="1:13" s="59" customFormat="1" customHeight="1">
      <c r="A8350" s="59" t="s">
        <v>22404</v>
      </c>
      <c r="B8350" s="59" t="s">
        <v>22405</v>
      </c>
      <c r="C8350" s="59" t="s">
        <v>22406</v>
      </c>
      <c r="D8350" s="59" t="s">
        <v>18</v>
      </c>
      <c r="F8350" s="59" t="s">
        <v>10</v>
      </c>
      <c r="G8350" s="152" t="str">
        <f>VLOOKUP(D8350,sku归属!A:B,2,0)</f>
        <v>谭熹杰</v>
      </c>
    </row>
    <row r="8351" spans="1:13" s="59" customFormat="1" customHeight="1">
      <c r="A8351" s="59" t="s">
        <v>22407</v>
      </c>
      <c r="B8351" s="59" t="s">
        <v>22408</v>
      </c>
      <c r="C8351" s="59" t="s">
        <v>19668</v>
      </c>
      <c r="D8351" s="59" t="s">
        <v>18</v>
      </c>
      <c r="F8351" s="59" t="s">
        <v>10</v>
      </c>
      <c r="G8351" s="152" t="str">
        <f>VLOOKUP(D8351,sku归属!A:B,2,0)</f>
        <v>谭熹杰</v>
      </c>
    </row>
    <row r="8352" spans="1:13" s="59" customFormat="1" customHeight="1">
      <c r="A8352" s="59" t="s">
        <v>22409</v>
      </c>
      <c r="B8352" s="59" t="s">
        <v>22410</v>
      </c>
      <c r="C8352" s="59" t="s">
        <v>19671</v>
      </c>
      <c r="D8352" s="59" t="s">
        <v>18</v>
      </c>
      <c r="F8352" s="59" t="s">
        <v>10</v>
      </c>
      <c r="G8352" s="152" t="str">
        <f>VLOOKUP(D8352,sku归属!A:B,2,0)</f>
        <v>谭熹杰</v>
      </c>
    </row>
    <row r="8353" spans="1:13" s="59" customFormat="1" customHeight="1">
      <c r="A8353" s="59" t="s">
        <v>22411</v>
      </c>
      <c r="B8353" s="59" t="s">
        <v>22412</v>
      </c>
      <c r="C8353" s="59" t="s">
        <v>19665</v>
      </c>
      <c r="D8353" s="59" t="s">
        <v>18</v>
      </c>
      <c r="F8353" s="59" t="s">
        <v>10</v>
      </c>
      <c r="G8353" s="152" t="str">
        <f>VLOOKUP(D8353,sku归属!A:B,2,0)</f>
        <v>谭熹杰</v>
      </c>
    </row>
    <row r="8354" spans="1:13" s="59" customFormat="1" customHeight="1">
      <c r="A8354" s="59" t="s">
        <v>22413</v>
      </c>
      <c r="B8354" s="59" t="s">
        <v>22414</v>
      </c>
      <c r="C8354" s="59" t="s">
        <v>19677</v>
      </c>
      <c r="D8354" s="59" t="s">
        <v>18</v>
      </c>
      <c r="F8354" s="59" t="s">
        <v>10</v>
      </c>
      <c r="G8354" s="152" t="str">
        <f>VLOOKUP(D8354,sku归属!A:B,2,0)</f>
        <v>谭熹杰</v>
      </c>
    </row>
    <row r="8355" spans="1:13" s="59" customFormat="1" customHeight="1">
      <c r="A8355" s="59" t="s">
        <v>22415</v>
      </c>
      <c r="B8355" s="59" t="s">
        <v>22416</v>
      </c>
      <c r="C8355" s="59" t="s">
        <v>19689</v>
      </c>
      <c r="D8355" s="59" t="s">
        <v>18</v>
      </c>
      <c r="F8355" s="59" t="s">
        <v>10</v>
      </c>
      <c r="G8355" s="152" t="str">
        <f>VLOOKUP(D8355,sku归属!A:B,2,0)</f>
        <v>谭熹杰</v>
      </c>
    </row>
    <row r="8356" spans="1:13" s="59" customFormat="1" customHeight="1">
      <c r="A8356" s="59" t="s">
        <v>22417</v>
      </c>
      <c r="B8356" s="59" t="s">
        <v>22418</v>
      </c>
      <c r="C8356" s="59" t="s">
        <v>19686</v>
      </c>
      <c r="D8356" s="59" t="s">
        <v>18</v>
      </c>
      <c r="F8356" s="59" t="s">
        <v>10</v>
      </c>
      <c r="G8356" s="152" t="str">
        <f>VLOOKUP(D8356,sku归属!A:B,2,0)</f>
        <v>谭熹杰</v>
      </c>
    </row>
    <row r="8357" spans="1:13" s="59" customFormat="1" customHeight="1">
      <c r="A8357" s="59" t="s">
        <v>22419</v>
      </c>
      <c r="B8357" s="59" t="s">
        <v>22420</v>
      </c>
      <c r="C8357" s="59" t="s">
        <v>19674</v>
      </c>
      <c r="D8357" s="59" t="s">
        <v>18</v>
      </c>
      <c r="F8357" s="59" t="s">
        <v>10</v>
      </c>
      <c r="G8357" s="152" t="str">
        <f>VLOOKUP(D8357,sku归属!A:B,2,0)</f>
        <v>谭熹杰</v>
      </c>
    </row>
    <row r="8358" spans="1:13" s="59" customFormat="1" customHeight="1">
      <c r="A8358" s="59" t="s">
        <v>22421</v>
      </c>
      <c r="B8358" s="59" t="s">
        <v>22422</v>
      </c>
      <c r="C8358" s="59" t="s">
        <v>19680</v>
      </c>
      <c r="D8358" s="59" t="s">
        <v>18</v>
      </c>
      <c r="F8358" s="59" t="s">
        <v>10</v>
      </c>
      <c r="G8358" s="152" t="str">
        <f>VLOOKUP(D8358,sku归属!A:B,2,0)</f>
        <v>谭熹杰</v>
      </c>
    </row>
    <row r="8359" spans="1:13" s="59" customFormat="1" customHeight="1">
      <c r="A8359" s="59" t="s">
        <v>22423</v>
      </c>
      <c r="B8359" s="59" t="s">
        <v>22424</v>
      </c>
      <c r="C8359" s="59" t="s">
        <v>20934</v>
      </c>
      <c r="D8359" s="59" t="s">
        <v>18</v>
      </c>
      <c r="F8359" s="59" t="s">
        <v>10</v>
      </c>
      <c r="G8359" s="152" t="str">
        <f>VLOOKUP(D8359,sku归属!A:B,2,0)</f>
        <v>谭熹杰</v>
      </c>
    </row>
    <row r="8360" spans="1:13" s="59" customFormat="1" customHeight="1">
      <c r="A8360" s="59" t="s">
        <v>22425</v>
      </c>
      <c r="B8360" s="59" t="s">
        <v>22426</v>
      </c>
      <c r="C8360" s="59" t="s">
        <v>2146</v>
      </c>
      <c r="D8360" s="59" t="s">
        <v>18</v>
      </c>
      <c r="F8360" s="59" t="s">
        <v>10</v>
      </c>
      <c r="G8360" s="152" t="str">
        <f>VLOOKUP(D8360,sku归属!A:B,2,0)</f>
        <v>谭熹杰</v>
      </c>
    </row>
    <row r="8361" spans="1:13" s="59" customFormat="1" customHeight="1">
      <c r="A8361" s="59" t="s">
        <v>22427</v>
      </c>
      <c r="B8361" s="59" t="s">
        <v>22428</v>
      </c>
      <c r="C8361" s="59" t="s">
        <v>10385</v>
      </c>
      <c r="D8361" s="59" t="s">
        <v>18</v>
      </c>
      <c r="F8361" s="59" t="s">
        <v>10</v>
      </c>
      <c r="G8361" s="152" t="str">
        <f>VLOOKUP(D8361,sku归属!A:B,2,0)</f>
        <v>谭熹杰</v>
      </c>
    </row>
    <row r="8362" spans="1:13" s="59" customFormat="1" customHeight="1">
      <c r="A8362" s="59" t="s">
        <v>22429</v>
      </c>
      <c r="B8362" s="59" t="s">
        <v>22430</v>
      </c>
      <c r="C8362" s="59" t="s">
        <v>22431</v>
      </c>
      <c r="D8362" s="59" t="s">
        <v>18</v>
      </c>
      <c r="F8362" s="59" t="s">
        <v>10</v>
      </c>
      <c r="G8362" s="152" t="str">
        <f>VLOOKUP(D8362,sku归属!A:B,2,0)</f>
        <v>谭熹杰</v>
      </c>
    </row>
    <row r="8363" spans="1:13" s="59" customFormat="1" customHeight="1">
      <c r="A8363" s="59" t="s">
        <v>22432</v>
      </c>
      <c r="B8363" s="59" t="s">
        <v>22433</v>
      </c>
      <c r="C8363" s="59" t="s">
        <v>19638</v>
      </c>
      <c r="D8363" s="59" t="s">
        <v>18</v>
      </c>
      <c r="F8363" s="59" t="s">
        <v>10</v>
      </c>
      <c r="G8363" s="152" t="str">
        <f>VLOOKUP(D8363,sku归属!A:B,2,0)</f>
        <v>谭熹杰</v>
      </c>
    </row>
    <row r="8364" spans="1:13" s="59" customFormat="1" customHeight="1">
      <c r="A8364" s="59" t="s">
        <v>22434</v>
      </c>
      <c r="B8364" s="59" t="s">
        <v>22435</v>
      </c>
      <c r="C8364" s="59" t="s">
        <v>22436</v>
      </c>
      <c r="D8364" s="59" t="s">
        <v>18</v>
      </c>
      <c r="F8364" s="59" t="s">
        <v>10</v>
      </c>
      <c r="G8364" s="152" t="str">
        <f>VLOOKUP(D8364,sku归属!A:B,2,0)</f>
        <v>谭熹杰</v>
      </c>
    </row>
    <row r="8365" spans="1:13" s="59" customFormat="1" customHeight="1">
      <c r="A8365" s="59" t="s">
        <v>22437</v>
      </c>
      <c r="B8365" s="59" t="s">
        <v>22438</v>
      </c>
      <c r="C8365" s="59" t="s">
        <v>19644</v>
      </c>
      <c r="D8365" s="59" t="s">
        <v>18</v>
      </c>
      <c r="F8365" s="59" t="s">
        <v>10</v>
      </c>
      <c r="G8365" s="152" t="str">
        <f>VLOOKUP(D8365,sku归属!A:B,2,0)</f>
        <v>谭熹杰</v>
      </c>
    </row>
    <row r="8366" spans="1:13" s="59" customFormat="1" customHeight="1">
      <c r="A8366" s="59" t="s">
        <v>22439</v>
      </c>
      <c r="B8366" s="59" t="s">
        <v>22440</v>
      </c>
      <c r="C8366" s="59" t="s">
        <v>22441</v>
      </c>
      <c r="D8366" s="59" t="s">
        <v>18</v>
      </c>
      <c r="F8366" s="59" t="s">
        <v>10</v>
      </c>
      <c r="G8366" s="152" t="str">
        <f>VLOOKUP(D8366,sku归属!A:B,2,0)</f>
        <v>谭熹杰</v>
      </c>
    </row>
    <row r="8367" spans="1:13" s="59" customFormat="1" customHeight="1">
      <c r="A8367" s="59" t="s">
        <v>22442</v>
      </c>
      <c r="B8367" s="59" t="s">
        <v>22443</v>
      </c>
      <c r="C8367" s="59" t="s">
        <v>19641</v>
      </c>
      <c r="D8367" s="59" t="s">
        <v>18</v>
      </c>
      <c r="F8367" s="59" t="s">
        <v>10</v>
      </c>
      <c r="G8367" s="152" t="str">
        <f>VLOOKUP(D8367,sku归属!A:B,2,0)</f>
        <v>谭熹杰</v>
      </c>
    </row>
    <row r="8368" spans="1:13" s="59" customFormat="1" customHeight="1">
      <c r="A8368" s="59" t="s">
        <v>22444</v>
      </c>
      <c r="B8368" s="59" t="s">
        <v>22445</v>
      </c>
      <c r="C8368" s="59" t="s">
        <v>22446</v>
      </c>
      <c r="D8368" s="59" t="s">
        <v>18</v>
      </c>
      <c r="F8368" s="59" t="s">
        <v>10</v>
      </c>
      <c r="G8368" s="152" t="str">
        <f>VLOOKUP(D8368,sku归属!A:B,2,0)</f>
        <v>谭熹杰</v>
      </c>
    </row>
    <row r="8369" spans="1:13" s="59" customFormat="1" customHeight="1">
      <c r="A8369" s="59" t="s">
        <v>22447</v>
      </c>
      <c r="B8369" s="59" t="s">
        <v>22448</v>
      </c>
      <c r="C8369" s="59" t="s">
        <v>22449</v>
      </c>
      <c r="D8369" s="59" t="s">
        <v>18</v>
      </c>
      <c r="F8369" s="59" t="s">
        <v>10</v>
      </c>
      <c r="G8369" s="152" t="str">
        <f>VLOOKUP(D8369,sku归属!A:B,2,0)</f>
        <v>谭熹杰</v>
      </c>
    </row>
    <row r="8370" spans="1:13" s="59" customFormat="1" customHeight="1">
      <c r="A8370" s="59" t="s">
        <v>22450</v>
      </c>
      <c r="B8370" s="59" t="s">
        <v>22451</v>
      </c>
      <c r="C8370" s="59" t="s">
        <v>22452</v>
      </c>
      <c r="D8370" s="59" t="s">
        <v>18</v>
      </c>
      <c r="F8370" s="59" t="s">
        <v>10</v>
      </c>
      <c r="G8370" s="152" t="str">
        <f>VLOOKUP(D8370,sku归属!A:B,2,0)</f>
        <v>谭熹杰</v>
      </c>
    </row>
    <row r="8371" spans="1:13" s="59" customFormat="1" customHeight="1">
      <c r="A8371" s="59" t="s">
        <v>22453</v>
      </c>
      <c r="B8371" s="59" t="s">
        <v>22454</v>
      </c>
      <c r="C8371" s="59" t="s">
        <v>19728</v>
      </c>
      <c r="D8371" s="59" t="s">
        <v>18</v>
      </c>
      <c r="F8371" s="59" t="s">
        <v>10</v>
      </c>
      <c r="G8371" s="152" t="str">
        <f>VLOOKUP(D8371,sku归属!A:B,2,0)</f>
        <v>谭熹杰</v>
      </c>
    </row>
    <row r="8372" spans="1:13" s="59" customFormat="1" customHeight="1">
      <c r="A8372" s="59" t="s">
        <v>22455</v>
      </c>
      <c r="B8372" s="59" t="s">
        <v>22456</v>
      </c>
      <c r="C8372" s="59" t="s">
        <v>19725</v>
      </c>
      <c r="D8372" s="59" t="s">
        <v>18</v>
      </c>
      <c r="F8372" s="59" t="s">
        <v>10</v>
      </c>
      <c r="G8372" s="152" t="str">
        <f>VLOOKUP(D8372,sku归属!A:B,2,0)</f>
        <v>谭熹杰</v>
      </c>
    </row>
    <row r="8373" spans="1:13" s="59" customFormat="1" customHeight="1">
      <c r="A8373" s="59" t="s">
        <v>22457</v>
      </c>
      <c r="B8373" s="59" t="s">
        <v>22458</v>
      </c>
      <c r="C8373" s="59" t="s">
        <v>19731</v>
      </c>
      <c r="D8373" s="59" t="s">
        <v>18</v>
      </c>
      <c r="F8373" s="59" t="s">
        <v>10</v>
      </c>
      <c r="G8373" s="152" t="str">
        <f>VLOOKUP(D8373,sku归属!A:B,2,0)</f>
        <v>谭熹杰</v>
      </c>
    </row>
    <row r="8374" spans="1:13" s="59" customFormat="1" customHeight="1">
      <c r="A8374" s="59" t="s">
        <v>22459</v>
      </c>
      <c r="B8374" s="59" t="s">
        <v>22460</v>
      </c>
      <c r="C8374" s="59" t="s">
        <v>18710</v>
      </c>
      <c r="D8374" s="59" t="s">
        <v>18</v>
      </c>
      <c r="F8374" s="59" t="s">
        <v>10</v>
      </c>
      <c r="G8374" s="152" t="str">
        <f>VLOOKUP(D8374,sku归属!A:B,2,0)</f>
        <v>谭熹杰</v>
      </c>
    </row>
    <row r="8375" spans="1:13" s="59" customFormat="1" customHeight="1">
      <c r="A8375" s="59" t="s">
        <v>22461</v>
      </c>
      <c r="B8375" s="59" t="s">
        <v>22462</v>
      </c>
      <c r="C8375" s="59" t="s">
        <v>18713</v>
      </c>
      <c r="D8375" s="59" t="s">
        <v>18</v>
      </c>
      <c r="F8375" s="59" t="s">
        <v>10</v>
      </c>
      <c r="G8375" s="152" t="str">
        <f>VLOOKUP(D8375,sku归属!A:B,2,0)</f>
        <v>谭熹杰</v>
      </c>
    </row>
    <row r="8376" spans="1:13" s="59" customFormat="1" customHeight="1">
      <c r="A8376" s="59" t="s">
        <v>22463</v>
      </c>
      <c r="B8376" s="59" t="s">
        <v>22464</v>
      </c>
      <c r="C8376" s="59" t="s">
        <v>18716</v>
      </c>
      <c r="D8376" s="59" t="s">
        <v>18</v>
      </c>
      <c r="F8376" s="59" t="s">
        <v>10</v>
      </c>
      <c r="G8376" s="152" t="str">
        <f>VLOOKUP(D8376,sku归属!A:B,2,0)</f>
        <v>谭熹杰</v>
      </c>
    </row>
    <row r="8377" spans="1:13" s="59" customFormat="1" customHeight="1">
      <c r="A8377" s="59" t="s">
        <v>22465</v>
      </c>
      <c r="B8377" s="59" t="s">
        <v>22466</v>
      </c>
      <c r="C8377" s="59" t="s">
        <v>22467</v>
      </c>
      <c r="D8377" s="59" t="s">
        <v>18</v>
      </c>
      <c r="F8377" s="59" t="s">
        <v>10</v>
      </c>
      <c r="G8377" s="152" t="str">
        <f>VLOOKUP(D8377,sku归属!A:B,2,0)</f>
        <v>谭熹杰</v>
      </c>
    </row>
    <row r="8378" spans="1:13" s="59" customFormat="1" customHeight="1">
      <c r="A8378" s="59" t="s">
        <v>22468</v>
      </c>
      <c r="B8378" s="59" t="s">
        <v>22469</v>
      </c>
      <c r="C8378" s="59" t="s">
        <v>19548</v>
      </c>
      <c r="D8378" s="59" t="s">
        <v>18</v>
      </c>
      <c r="F8378" s="59" t="s">
        <v>10</v>
      </c>
      <c r="G8378" s="152" t="str">
        <f>VLOOKUP(D8378,sku归属!A:B,2,0)</f>
        <v>谭熹杰</v>
      </c>
    </row>
    <row r="8379" spans="1:13" s="59" customFormat="1" customHeight="1">
      <c r="A8379" s="59" t="s">
        <v>22470</v>
      </c>
      <c r="B8379" s="59" t="s">
        <v>22471</v>
      </c>
      <c r="C8379" s="59" t="s">
        <v>3671</v>
      </c>
      <c r="D8379" s="59" t="s">
        <v>18</v>
      </c>
      <c r="F8379" s="59" t="s">
        <v>10</v>
      </c>
      <c r="G8379" s="152" t="str">
        <f>VLOOKUP(D8379,sku归属!A:B,2,0)</f>
        <v>谭熹杰</v>
      </c>
    </row>
    <row r="8380" spans="1:13" s="59" customFormat="1" customHeight="1">
      <c r="A8380" s="59" t="s">
        <v>22472</v>
      </c>
      <c r="B8380" s="59" t="s">
        <v>22473</v>
      </c>
      <c r="C8380" s="59" t="s">
        <v>13267</v>
      </c>
      <c r="D8380" s="59" t="s">
        <v>18</v>
      </c>
      <c r="F8380" s="59" t="s">
        <v>10</v>
      </c>
      <c r="G8380" s="152" t="str">
        <f>VLOOKUP(D8380,sku归属!A:B,2,0)</f>
        <v>谭熹杰</v>
      </c>
    </row>
    <row r="8381" spans="1:13" s="59" customFormat="1" customHeight="1">
      <c r="A8381" s="59" t="s">
        <v>22474</v>
      </c>
      <c r="B8381" s="59" t="s">
        <v>22475</v>
      </c>
      <c r="C8381" s="59" t="s">
        <v>19551</v>
      </c>
      <c r="D8381" s="59" t="s">
        <v>18</v>
      </c>
      <c r="F8381" s="59" t="s">
        <v>10</v>
      </c>
      <c r="G8381" s="152" t="str">
        <f>VLOOKUP(D8381,sku归属!A:B,2,0)</f>
        <v>谭熹杰</v>
      </c>
    </row>
    <row r="8382" spans="1:13" s="59" customFormat="1" customHeight="1">
      <c r="A8382" s="59" t="s">
        <v>22476</v>
      </c>
      <c r="B8382" s="59" t="s">
        <v>22477</v>
      </c>
      <c r="C8382" s="59" t="s">
        <v>18032</v>
      </c>
      <c r="D8382" s="59" t="s">
        <v>18</v>
      </c>
      <c r="F8382" s="59" t="s">
        <v>10</v>
      </c>
      <c r="G8382" s="152" t="str">
        <f>VLOOKUP(D8382,sku归属!A:B,2,0)</f>
        <v>谭熹杰</v>
      </c>
    </row>
    <row r="8383" spans="1:13" s="59" customFormat="1" customHeight="1">
      <c r="A8383" s="59" t="s">
        <v>22478</v>
      </c>
      <c r="B8383" s="59" t="s">
        <v>22479</v>
      </c>
      <c r="C8383" s="59" t="s">
        <v>17557</v>
      </c>
      <c r="D8383" s="59" t="s">
        <v>18</v>
      </c>
      <c r="F8383" s="59" t="s">
        <v>10</v>
      </c>
      <c r="G8383" s="152" t="str">
        <f>VLOOKUP(D8383,sku归属!A:B,2,0)</f>
        <v>谭熹杰</v>
      </c>
    </row>
    <row r="8384" spans="1:13" s="59" customFormat="1" customHeight="1">
      <c r="A8384" s="59" t="s">
        <v>22480</v>
      </c>
      <c r="B8384" s="59" t="s">
        <v>22481</v>
      </c>
      <c r="C8384" s="59" t="s">
        <v>16780</v>
      </c>
      <c r="D8384" s="59" t="s">
        <v>18</v>
      </c>
      <c r="F8384" s="59" t="s">
        <v>10</v>
      </c>
      <c r="G8384" s="152" t="str">
        <f>VLOOKUP(D8384,sku归属!A:B,2,0)</f>
        <v>谭熹杰</v>
      </c>
    </row>
    <row r="8385" spans="1:13" s="59" customFormat="1" customHeight="1">
      <c r="A8385" s="59" t="s">
        <v>22482</v>
      </c>
      <c r="B8385" s="59" t="s">
        <v>22483</v>
      </c>
      <c r="C8385" s="59" t="s">
        <v>19755</v>
      </c>
      <c r="D8385" s="59" t="s">
        <v>18</v>
      </c>
      <c r="F8385" s="59" t="s">
        <v>10</v>
      </c>
      <c r="G8385" s="152" t="str">
        <f>VLOOKUP(D8385,sku归属!A:B,2,0)</f>
        <v>谭熹杰</v>
      </c>
    </row>
    <row r="8386" spans="1:13" s="59" customFormat="1" customHeight="1">
      <c r="A8386" s="59" t="s">
        <v>22484</v>
      </c>
      <c r="B8386" s="59" t="s">
        <v>22485</v>
      </c>
      <c r="C8386" s="59" t="s">
        <v>19758</v>
      </c>
      <c r="D8386" s="59" t="s">
        <v>18</v>
      </c>
      <c r="F8386" s="59" t="s">
        <v>10</v>
      </c>
      <c r="G8386" s="152" t="str">
        <f>VLOOKUP(D8386,sku归属!A:B,2,0)</f>
        <v>谭熹杰</v>
      </c>
    </row>
    <row r="8387" spans="1:13" s="59" customFormat="1" customHeight="1">
      <c r="A8387" s="59" t="s">
        <v>22486</v>
      </c>
      <c r="B8387" s="59" t="s">
        <v>22487</v>
      </c>
      <c r="C8387" s="59" t="s">
        <v>19761</v>
      </c>
      <c r="D8387" s="59" t="s">
        <v>18</v>
      </c>
      <c r="F8387" s="59" t="s">
        <v>10</v>
      </c>
      <c r="G8387" s="152" t="str">
        <f>VLOOKUP(D8387,sku归属!A:B,2,0)</f>
        <v>谭熹杰</v>
      </c>
    </row>
    <row r="8388" spans="1:13" s="59" customFormat="1" customHeight="1">
      <c r="A8388" s="59" t="s">
        <v>22488</v>
      </c>
      <c r="B8388" s="59" t="s">
        <v>22489</v>
      </c>
      <c r="C8388" s="59" t="s">
        <v>19764</v>
      </c>
      <c r="D8388" s="59" t="s">
        <v>18</v>
      </c>
      <c r="F8388" s="59" t="s">
        <v>10</v>
      </c>
      <c r="G8388" s="152" t="str">
        <f>VLOOKUP(D8388,sku归属!A:B,2,0)</f>
        <v>谭熹杰</v>
      </c>
    </row>
    <row r="8389" spans="1:13" s="59" customFormat="1" customHeight="1">
      <c r="A8389" s="59" t="s">
        <v>22490</v>
      </c>
      <c r="B8389" s="59" t="s">
        <v>22491</v>
      </c>
      <c r="C8389" s="59" t="s">
        <v>19767</v>
      </c>
      <c r="D8389" s="59" t="s">
        <v>18</v>
      </c>
      <c r="F8389" s="59" t="s">
        <v>10</v>
      </c>
      <c r="G8389" s="152" t="str">
        <f>VLOOKUP(D8389,sku归属!A:B,2,0)</f>
        <v>谭熹杰</v>
      </c>
    </row>
    <row r="8390" spans="1:13" s="59" customFormat="1" customHeight="1">
      <c r="A8390" s="59" t="s">
        <v>22492</v>
      </c>
      <c r="B8390" s="59" t="s">
        <v>22493</v>
      </c>
      <c r="C8390" s="59" t="s">
        <v>19752</v>
      </c>
      <c r="D8390" s="59" t="s">
        <v>18</v>
      </c>
      <c r="F8390" s="59" t="s">
        <v>10</v>
      </c>
      <c r="G8390" s="152" t="str">
        <f>VLOOKUP(D8390,sku归属!A:B,2,0)</f>
        <v>谭熹杰</v>
      </c>
    </row>
    <row r="8391" spans="1:13" s="59" customFormat="1" customHeight="1">
      <c r="A8391" s="59" t="s">
        <v>22494</v>
      </c>
      <c r="B8391" s="59" t="s">
        <v>22495</v>
      </c>
      <c r="C8391" s="59" t="s">
        <v>19743</v>
      </c>
      <c r="D8391" s="59" t="s">
        <v>18</v>
      </c>
      <c r="F8391" s="59" t="s">
        <v>10</v>
      </c>
      <c r="G8391" s="152" t="str">
        <f>VLOOKUP(D8391,sku归属!A:B,2,0)</f>
        <v>谭熹杰</v>
      </c>
    </row>
    <row r="8392" spans="1:13" s="59" customFormat="1" customHeight="1">
      <c r="A8392" s="59" t="s">
        <v>22496</v>
      </c>
      <c r="B8392" s="59" t="s">
        <v>22497</v>
      </c>
      <c r="C8392" s="59" t="s">
        <v>19749</v>
      </c>
      <c r="D8392" s="59" t="s">
        <v>18</v>
      </c>
      <c r="F8392" s="59" t="s">
        <v>10</v>
      </c>
      <c r="G8392" s="152" t="str">
        <f>VLOOKUP(D8392,sku归属!A:B,2,0)</f>
        <v>谭熹杰</v>
      </c>
    </row>
    <row r="8393" spans="1:13" s="59" customFormat="1" customHeight="1">
      <c r="A8393" s="59" t="s">
        <v>22498</v>
      </c>
      <c r="B8393" s="59" t="s">
        <v>22499</v>
      </c>
      <c r="C8393" s="59" t="s">
        <v>19740</v>
      </c>
      <c r="D8393" s="59" t="s">
        <v>18</v>
      </c>
      <c r="F8393" s="59" t="s">
        <v>10</v>
      </c>
      <c r="G8393" s="152" t="str">
        <f>VLOOKUP(D8393,sku归属!A:B,2,0)</f>
        <v>谭熹杰</v>
      </c>
    </row>
    <row r="8394" spans="1:13" s="59" customFormat="1" customHeight="1">
      <c r="A8394" s="59" t="s">
        <v>22500</v>
      </c>
      <c r="B8394" s="59" t="s">
        <v>22501</v>
      </c>
      <c r="C8394" s="59" t="s">
        <v>19746</v>
      </c>
      <c r="D8394" s="59" t="s">
        <v>18</v>
      </c>
      <c r="F8394" s="59" t="s">
        <v>10</v>
      </c>
      <c r="G8394" s="152" t="str">
        <f>VLOOKUP(D8394,sku归属!A:B,2,0)</f>
        <v>谭熹杰</v>
      </c>
    </row>
    <row r="8395" spans="1:13" s="59" customFormat="1" customHeight="1">
      <c r="A8395" s="59" t="s">
        <v>22502</v>
      </c>
      <c r="B8395" s="59" t="s">
        <v>22503</v>
      </c>
      <c r="C8395" s="59" t="s">
        <v>22504</v>
      </c>
      <c r="D8395" s="59" t="s">
        <v>18</v>
      </c>
      <c r="F8395" s="59" t="s">
        <v>10</v>
      </c>
      <c r="G8395" s="152" t="str">
        <f>VLOOKUP(D8395,sku归属!A:B,2,0)</f>
        <v>谭熹杰</v>
      </c>
    </row>
    <row r="8396" spans="1:13" s="59" customFormat="1" customHeight="1">
      <c r="A8396" s="59" t="s">
        <v>22505</v>
      </c>
      <c r="B8396" s="59" t="s">
        <v>22506</v>
      </c>
      <c r="C8396" s="59" t="s">
        <v>22507</v>
      </c>
      <c r="D8396" s="59" t="s">
        <v>18</v>
      </c>
      <c r="F8396" s="59" t="s">
        <v>10</v>
      </c>
      <c r="G8396" s="152" t="str">
        <f>VLOOKUP(D8396,sku归属!A:B,2,0)</f>
        <v>谭熹杰</v>
      </c>
    </row>
    <row r="8397" spans="1:13" s="59" customFormat="1" customHeight="1">
      <c r="A8397" s="59" t="s">
        <v>22508</v>
      </c>
      <c r="B8397" s="59" t="s">
        <v>22509</v>
      </c>
      <c r="C8397" s="59" t="s">
        <v>7695</v>
      </c>
      <c r="D8397" s="59" t="s">
        <v>18</v>
      </c>
      <c r="F8397" s="59" t="s">
        <v>10</v>
      </c>
      <c r="G8397" s="152" t="str">
        <f>VLOOKUP(D8397,sku归属!A:B,2,0)</f>
        <v>谭熹杰</v>
      </c>
    </row>
    <row r="8398" spans="1:13" s="59" customFormat="1" customHeight="1">
      <c r="A8398" s="59" t="s">
        <v>22510</v>
      </c>
      <c r="B8398" s="59" t="s">
        <v>22511</v>
      </c>
      <c r="C8398" s="59" t="s">
        <v>22512</v>
      </c>
      <c r="D8398" s="59" t="s">
        <v>18</v>
      </c>
      <c r="F8398" s="59" t="s">
        <v>10</v>
      </c>
      <c r="G8398" s="152" t="str">
        <f>VLOOKUP(D8398,sku归属!A:B,2,0)</f>
        <v>谭熹杰</v>
      </c>
    </row>
    <row r="8399" spans="1:13" s="59" customFormat="1" customHeight="1">
      <c r="A8399" s="59" t="s">
        <v>22513</v>
      </c>
      <c r="B8399" s="59" t="s">
        <v>22514</v>
      </c>
      <c r="C8399" s="59" t="s">
        <v>22515</v>
      </c>
      <c r="D8399" s="59" t="s">
        <v>18</v>
      </c>
      <c r="F8399" s="59" t="s">
        <v>10</v>
      </c>
      <c r="G8399" s="152" t="str">
        <f>VLOOKUP(D8399,sku归属!A:B,2,0)</f>
        <v>谭熹杰</v>
      </c>
    </row>
    <row r="8400" spans="1:13" s="59" customFormat="1" customHeight="1">
      <c r="A8400" s="59" t="s">
        <v>22516</v>
      </c>
      <c r="B8400" s="59" t="s">
        <v>22517</v>
      </c>
      <c r="C8400" s="59" t="s">
        <v>22518</v>
      </c>
      <c r="D8400" s="59" t="s">
        <v>18</v>
      </c>
      <c r="F8400" s="59" t="s">
        <v>10</v>
      </c>
      <c r="G8400" s="152" t="str">
        <f>VLOOKUP(D8400,sku归属!A:B,2,0)</f>
        <v>谭熹杰</v>
      </c>
    </row>
    <row r="8401" spans="1:13" s="59" customFormat="1" customHeight="1">
      <c r="A8401" s="59" t="s">
        <v>22519</v>
      </c>
      <c r="B8401" s="59" t="s">
        <v>22520</v>
      </c>
      <c r="C8401" s="59" t="s">
        <v>16132</v>
      </c>
      <c r="D8401" s="59" t="s">
        <v>18</v>
      </c>
      <c r="F8401" s="59" t="s">
        <v>10</v>
      </c>
      <c r="G8401" s="152" t="str">
        <f>VLOOKUP(D8401,sku归属!A:B,2,0)</f>
        <v>谭熹杰</v>
      </c>
    </row>
    <row r="8402" spans="1:13" s="59" customFormat="1" customHeight="1">
      <c r="A8402" s="59" t="s">
        <v>22521</v>
      </c>
      <c r="B8402" s="59" t="s">
        <v>22522</v>
      </c>
      <c r="C8402" s="59" t="s">
        <v>18358</v>
      </c>
      <c r="D8402" s="59" t="s">
        <v>18</v>
      </c>
      <c r="F8402" s="59" t="s">
        <v>10</v>
      </c>
      <c r="G8402" s="152" t="str">
        <f>VLOOKUP(D8402,sku归属!A:B,2,0)</f>
        <v>谭熹杰</v>
      </c>
    </row>
    <row r="8403" spans="1:13" s="59" customFormat="1" customHeight="1">
      <c r="A8403" s="59" t="s">
        <v>22523</v>
      </c>
      <c r="B8403" s="59" t="s">
        <v>22524</v>
      </c>
      <c r="C8403" s="59" t="s">
        <v>18364</v>
      </c>
      <c r="D8403" s="59" t="s">
        <v>18</v>
      </c>
      <c r="F8403" s="59" t="s">
        <v>10</v>
      </c>
      <c r="G8403" s="152" t="str">
        <f>VLOOKUP(D8403,sku归属!A:B,2,0)</f>
        <v>谭熹杰</v>
      </c>
    </row>
    <row r="8404" spans="1:13" s="59" customFormat="1" customHeight="1">
      <c r="A8404" s="59" t="s">
        <v>22525</v>
      </c>
      <c r="B8404" s="59" t="s">
        <v>22526</v>
      </c>
      <c r="C8404" s="59" t="s">
        <v>18979</v>
      </c>
      <c r="D8404" s="59" t="s">
        <v>18</v>
      </c>
      <c r="F8404" s="59" t="s">
        <v>10</v>
      </c>
      <c r="G8404" s="152" t="str">
        <f>VLOOKUP(D8404,sku归属!A:B,2,0)</f>
        <v>谭熹杰</v>
      </c>
    </row>
    <row r="8405" spans="1:13" s="59" customFormat="1" customHeight="1">
      <c r="A8405" s="59" t="s">
        <v>22527</v>
      </c>
      <c r="B8405" s="59" t="s">
        <v>22528</v>
      </c>
      <c r="C8405" s="59" t="s">
        <v>18334</v>
      </c>
      <c r="D8405" s="59" t="s">
        <v>18</v>
      </c>
      <c r="F8405" s="59" t="s">
        <v>10</v>
      </c>
      <c r="G8405" s="152" t="str">
        <f>VLOOKUP(D8405,sku归属!A:B,2,0)</f>
        <v>谭熹杰</v>
      </c>
    </row>
    <row r="8406" spans="1:13" s="59" customFormat="1" customHeight="1">
      <c r="A8406" s="59" t="s">
        <v>22529</v>
      </c>
      <c r="B8406" s="59" t="s">
        <v>22530</v>
      </c>
      <c r="C8406" s="59" t="s">
        <v>16188</v>
      </c>
      <c r="D8406" s="59" t="s">
        <v>18</v>
      </c>
      <c r="F8406" s="59" t="s">
        <v>10</v>
      </c>
      <c r="G8406" s="152" t="str">
        <f>VLOOKUP(D8406,sku归属!A:B,2,0)</f>
        <v>谭熹杰</v>
      </c>
    </row>
    <row r="8407" spans="1:13" s="59" customFormat="1" customHeight="1">
      <c r="A8407" s="59" t="s">
        <v>22531</v>
      </c>
      <c r="B8407" s="59" t="s">
        <v>22532</v>
      </c>
      <c r="C8407" s="59" t="s">
        <v>20887</v>
      </c>
      <c r="D8407" s="59" t="s">
        <v>18</v>
      </c>
      <c r="F8407" s="59" t="s">
        <v>10</v>
      </c>
      <c r="G8407" s="152" t="str">
        <f>VLOOKUP(D8407,sku归属!A:B,2,0)</f>
        <v>谭熹杰</v>
      </c>
    </row>
    <row r="8408" spans="1:13" s="59" customFormat="1" customHeight="1">
      <c r="A8408" s="59" t="s">
        <v>22533</v>
      </c>
      <c r="B8408" s="59" t="s">
        <v>22534</v>
      </c>
      <c r="C8408" s="59" t="s">
        <v>16135</v>
      </c>
      <c r="D8408" s="59" t="s">
        <v>18</v>
      </c>
      <c r="F8408" s="59" t="s">
        <v>10</v>
      </c>
      <c r="G8408" s="152" t="str">
        <f>VLOOKUP(D8408,sku归属!A:B,2,0)</f>
        <v>谭熹杰</v>
      </c>
    </row>
    <row r="8409" spans="1:13" s="59" customFormat="1" customHeight="1">
      <c r="A8409" s="59" t="s">
        <v>22535</v>
      </c>
      <c r="B8409" s="59" t="s">
        <v>22536</v>
      </c>
      <c r="C8409" s="59" t="s">
        <v>18355</v>
      </c>
      <c r="D8409" s="59" t="s">
        <v>18</v>
      </c>
      <c r="F8409" s="59" t="s">
        <v>10</v>
      </c>
      <c r="G8409" s="152" t="str">
        <f>VLOOKUP(D8409,sku归属!A:B,2,0)</f>
        <v>谭熹杰</v>
      </c>
    </row>
    <row r="8410" spans="1:13" s="59" customFormat="1" customHeight="1">
      <c r="A8410" s="59" t="s">
        <v>22537</v>
      </c>
      <c r="B8410" s="59" t="s">
        <v>22538</v>
      </c>
      <c r="C8410" s="59" t="s">
        <v>19584</v>
      </c>
      <c r="D8410" s="59" t="s">
        <v>18</v>
      </c>
      <c r="F8410" s="59" t="s">
        <v>10</v>
      </c>
      <c r="G8410" s="152" t="str">
        <f>VLOOKUP(D8410,sku归属!A:B,2,0)</f>
        <v>谭熹杰</v>
      </c>
    </row>
    <row r="8411" spans="1:13" s="59" customFormat="1" customHeight="1">
      <c r="A8411" s="59" t="s">
        <v>22539</v>
      </c>
      <c r="B8411" s="59" t="s">
        <v>22540</v>
      </c>
      <c r="C8411" s="59" t="s">
        <v>19554</v>
      </c>
      <c r="D8411" s="59" t="s">
        <v>18</v>
      </c>
      <c r="F8411" s="59" t="s">
        <v>10</v>
      </c>
      <c r="G8411" s="152" t="str">
        <f>VLOOKUP(D8411,sku归属!A:B,2,0)</f>
        <v>谭熹杰</v>
      </c>
    </row>
    <row r="8412" spans="1:13" s="59" customFormat="1" customHeight="1">
      <c r="A8412" s="59" t="s">
        <v>22541</v>
      </c>
      <c r="B8412" s="59" t="s">
        <v>22542</v>
      </c>
      <c r="C8412" s="59" t="s">
        <v>19587</v>
      </c>
      <c r="D8412" s="59" t="s">
        <v>18</v>
      </c>
      <c r="F8412" s="59" t="s">
        <v>10</v>
      </c>
      <c r="G8412" s="152" t="str">
        <f>VLOOKUP(D8412,sku归属!A:B,2,0)</f>
        <v>谭熹杰</v>
      </c>
    </row>
    <row r="8413" spans="1:13" s="59" customFormat="1" customHeight="1">
      <c r="A8413" s="59" t="s">
        <v>22543</v>
      </c>
      <c r="B8413" s="59" t="s">
        <v>22544</v>
      </c>
      <c r="C8413" s="59" t="s">
        <v>19557</v>
      </c>
      <c r="D8413" s="59" t="s">
        <v>18</v>
      </c>
      <c r="F8413" s="59" t="s">
        <v>10</v>
      </c>
      <c r="G8413" s="152" t="str">
        <f>VLOOKUP(D8413,sku归属!A:B,2,0)</f>
        <v>谭熹杰</v>
      </c>
    </row>
    <row r="8414" spans="1:13" s="59" customFormat="1" customHeight="1">
      <c r="A8414" s="59" t="s">
        <v>22545</v>
      </c>
      <c r="B8414" s="59" t="s">
        <v>22546</v>
      </c>
      <c r="C8414" s="59" t="s">
        <v>19593</v>
      </c>
      <c r="D8414" s="59" t="s">
        <v>18</v>
      </c>
      <c r="F8414" s="59" t="s">
        <v>10</v>
      </c>
      <c r="G8414" s="152" t="str">
        <f>VLOOKUP(D8414,sku归属!A:B,2,0)</f>
        <v>谭熹杰</v>
      </c>
    </row>
    <row r="8415" spans="1:13" s="59" customFormat="1" customHeight="1">
      <c r="A8415" s="59" t="s">
        <v>22547</v>
      </c>
      <c r="B8415" s="59" t="s">
        <v>22548</v>
      </c>
      <c r="C8415" s="59" t="s">
        <v>19590</v>
      </c>
      <c r="D8415" s="59" t="s">
        <v>18</v>
      </c>
      <c r="F8415" s="59" t="s">
        <v>10</v>
      </c>
      <c r="G8415" s="152" t="str">
        <f>VLOOKUP(D8415,sku归属!A:B,2,0)</f>
        <v>谭熹杰</v>
      </c>
    </row>
    <row r="8416" spans="1:13" s="59" customFormat="1" customHeight="1">
      <c r="A8416" s="59" t="s">
        <v>22549</v>
      </c>
      <c r="B8416" s="59" t="s">
        <v>22550</v>
      </c>
      <c r="C8416" s="59" t="s">
        <v>17959</v>
      </c>
      <c r="D8416" s="59" t="s">
        <v>18</v>
      </c>
      <c r="F8416" s="59" t="s">
        <v>10</v>
      </c>
      <c r="G8416" s="152" t="str">
        <f>VLOOKUP(D8416,sku归属!A:B,2,0)</f>
        <v>谭熹杰</v>
      </c>
    </row>
    <row r="8417" spans="1:13" s="59" customFormat="1" customHeight="1">
      <c r="A8417" s="59" t="s">
        <v>22551</v>
      </c>
      <c r="B8417" s="59" t="s">
        <v>22552</v>
      </c>
      <c r="C8417" s="59" t="s">
        <v>22553</v>
      </c>
      <c r="D8417" s="59" t="s">
        <v>18</v>
      </c>
      <c r="F8417" s="59" t="s">
        <v>10</v>
      </c>
      <c r="G8417" s="152" t="str">
        <f>VLOOKUP(D8417,sku归属!A:B,2,0)</f>
        <v>谭熹杰</v>
      </c>
    </row>
    <row r="8418" spans="1:13" s="59" customFormat="1" customHeight="1">
      <c r="A8418" s="59" t="s">
        <v>22554</v>
      </c>
      <c r="B8418" s="59" t="s">
        <v>22555</v>
      </c>
      <c r="C8418" s="59" t="s">
        <v>22556</v>
      </c>
      <c r="D8418" s="59" t="s">
        <v>18</v>
      </c>
      <c r="F8418" s="59" t="s">
        <v>10</v>
      </c>
      <c r="G8418" s="152" t="str">
        <f>VLOOKUP(D8418,sku归属!A:B,2,0)</f>
        <v>谭熹杰</v>
      </c>
    </row>
    <row r="8419" spans="1:13" s="59" customFormat="1" customHeight="1">
      <c r="A8419" s="59" t="s">
        <v>22557</v>
      </c>
      <c r="B8419" s="59" t="s">
        <v>22558</v>
      </c>
      <c r="C8419" s="59" t="s">
        <v>19767</v>
      </c>
      <c r="D8419" s="59" t="s">
        <v>18</v>
      </c>
      <c r="F8419" s="59" t="s">
        <v>10</v>
      </c>
      <c r="G8419" s="152" t="str">
        <f>VLOOKUP(D8419,sku归属!A:B,2,0)</f>
        <v>许梓渝</v>
      </c>
    </row>
    <row r="8420" spans="1:13" s="59" customFormat="1" customHeight="1">
      <c r="A8420" s="59" t="s">
        <v>22559</v>
      </c>
      <c r="B8420" s="59" t="s">
        <v>22560</v>
      </c>
      <c r="C8420" s="59" t="s">
        <v>19758</v>
      </c>
      <c r="D8420" s="59" t="s">
        <v>18</v>
      </c>
      <c r="F8420" s="59" t="s">
        <v>10</v>
      </c>
      <c r="G8420" s="152" t="str">
        <f>VLOOKUP(D8420,sku归属!A:B,2,0)</f>
        <v>许梓渝</v>
      </c>
    </row>
    <row r="8421" spans="1:13" s="59" customFormat="1" customHeight="1">
      <c r="A8421" s="59" t="s">
        <v>22561</v>
      </c>
      <c r="B8421" s="59" t="s">
        <v>22562</v>
      </c>
      <c r="C8421" s="59" t="s">
        <v>19752</v>
      </c>
      <c r="D8421" s="59" t="s">
        <v>18</v>
      </c>
      <c r="F8421" s="59" t="s">
        <v>10</v>
      </c>
      <c r="G8421" s="152" t="str">
        <f>VLOOKUP(D8421,sku归属!A:B,2,0)</f>
        <v>许梓渝</v>
      </c>
    </row>
    <row r="8422" spans="1:13" s="59" customFormat="1" customHeight="1">
      <c r="A8422" s="59" t="s">
        <v>22563</v>
      </c>
      <c r="B8422" s="59" t="s">
        <v>22564</v>
      </c>
      <c r="C8422" s="59" t="s">
        <v>19755</v>
      </c>
      <c r="D8422" s="59" t="s">
        <v>18</v>
      </c>
      <c r="F8422" s="59" t="s">
        <v>10</v>
      </c>
      <c r="G8422" s="152" t="str">
        <f>VLOOKUP(D8422,sku归属!A:B,2,0)</f>
        <v>许梓渝</v>
      </c>
    </row>
    <row r="8423" spans="1:13" s="59" customFormat="1" customHeight="1">
      <c r="A8423" s="59" t="s">
        <v>22565</v>
      </c>
      <c r="B8423" s="59" t="s">
        <v>22566</v>
      </c>
      <c r="C8423" s="59" t="s">
        <v>19761</v>
      </c>
      <c r="D8423" s="59" t="s">
        <v>18</v>
      </c>
      <c r="F8423" s="59" t="s">
        <v>10</v>
      </c>
      <c r="G8423" s="152" t="str">
        <f>VLOOKUP(D8423,sku归属!A:B,2,0)</f>
        <v>许梓渝</v>
      </c>
    </row>
    <row r="8424" spans="1:13" s="59" customFormat="1" customHeight="1">
      <c r="A8424" s="59" t="s">
        <v>22567</v>
      </c>
      <c r="B8424" s="59" t="s">
        <v>22568</v>
      </c>
      <c r="C8424" s="59" t="s">
        <v>19764</v>
      </c>
      <c r="D8424" s="59" t="s">
        <v>18</v>
      </c>
      <c r="F8424" s="59" t="s">
        <v>10</v>
      </c>
      <c r="G8424" s="152" t="str">
        <f>VLOOKUP(D8424,sku归属!A:B,2,0)</f>
        <v>谭熹杰</v>
      </c>
    </row>
    <row r="8425" spans="1:13" s="59" customFormat="1" customHeight="1">
      <c r="A8425" s="59" t="s">
        <v>22569</v>
      </c>
      <c r="B8425" s="59" t="s">
        <v>22570</v>
      </c>
      <c r="C8425" s="59" t="s">
        <v>22571</v>
      </c>
      <c r="D8425" s="59" t="s">
        <v>18</v>
      </c>
      <c r="F8425" s="59" t="s">
        <v>10</v>
      </c>
      <c r="G8425" s="152" t="str">
        <f>VLOOKUP(D8425,sku归属!A:B,2,0)</f>
        <v>谭熹杰</v>
      </c>
    </row>
    <row r="8426" spans="1:13" s="59" customFormat="1" customHeight="1">
      <c r="A8426" s="59" t="s">
        <v>22572</v>
      </c>
      <c r="B8426" s="59" t="s">
        <v>22573</v>
      </c>
      <c r="C8426" s="59" t="s">
        <v>19691</v>
      </c>
      <c r="D8426" s="59" t="s">
        <v>18</v>
      </c>
      <c r="F8426" s="59" t="s">
        <v>10</v>
      </c>
      <c r="G8426" s="152" t="str">
        <f>VLOOKUP(D8426,sku归属!A:B,2,0)</f>
        <v>谭熹杰</v>
      </c>
    </row>
    <row r="8427" spans="1:13" s="59" customFormat="1" customHeight="1">
      <c r="A8427" s="59" t="s">
        <v>22574</v>
      </c>
      <c r="B8427" s="59" t="s">
        <v>22575</v>
      </c>
      <c r="C8427" s="59" t="s">
        <v>22576</v>
      </c>
      <c r="D8427" s="59" t="s">
        <v>18</v>
      </c>
      <c r="F8427" s="59" t="s">
        <v>10</v>
      </c>
      <c r="G8427" s="152" t="str">
        <f>VLOOKUP(D8427,sku归属!A:B,2,0)</f>
        <v>谭熹杰</v>
      </c>
    </row>
    <row r="8428" spans="1:13" s="59" customFormat="1" customHeight="1">
      <c r="A8428" s="59" t="s">
        <v>22577</v>
      </c>
      <c r="B8428" s="59" t="s">
        <v>22578</v>
      </c>
      <c r="C8428" s="59" t="s">
        <v>22579</v>
      </c>
      <c r="D8428" s="59" t="s">
        <v>18</v>
      </c>
      <c r="F8428" s="59" t="s">
        <v>10</v>
      </c>
      <c r="G8428" s="152" t="str">
        <f>VLOOKUP(D8428,sku归属!A:B,2,0)</f>
        <v>谭熹杰</v>
      </c>
    </row>
    <row r="8429" spans="1:13" s="59" customFormat="1" customHeight="1">
      <c r="A8429" s="59" t="s">
        <v>22580</v>
      </c>
      <c r="B8429" s="59" t="s">
        <v>22581</v>
      </c>
      <c r="C8429" s="59" t="s">
        <v>22582</v>
      </c>
      <c r="D8429" s="59" t="s">
        <v>18</v>
      </c>
      <c r="F8429" s="59" t="s">
        <v>10</v>
      </c>
      <c r="G8429" s="152" t="str">
        <f>VLOOKUP(D8429,sku归属!A:B,2,0)</f>
        <v>谭熹杰</v>
      </c>
    </row>
    <row r="8430" spans="1:13" s="59" customFormat="1" customHeight="1">
      <c r="A8430" s="59" t="s">
        <v>22583</v>
      </c>
      <c r="B8430" s="59" t="s">
        <v>22584</v>
      </c>
      <c r="C8430" s="59" t="s">
        <v>22585</v>
      </c>
      <c r="D8430" s="59" t="s">
        <v>18</v>
      </c>
      <c r="F8430" s="59" t="s">
        <v>10</v>
      </c>
      <c r="G8430" s="152" t="str">
        <f>VLOOKUP(D8430,sku归属!A:B,2,0)</f>
        <v>谭熹杰</v>
      </c>
    </row>
    <row r="8431" spans="1:13" s="59" customFormat="1" customHeight="1">
      <c r="A8431" s="59" t="s">
        <v>22586</v>
      </c>
      <c r="B8431" s="59" t="s">
        <v>22587</v>
      </c>
      <c r="C8431" s="59" t="s">
        <v>22588</v>
      </c>
      <c r="D8431" s="59" t="s">
        <v>18</v>
      </c>
      <c r="F8431" s="59" t="s">
        <v>10</v>
      </c>
      <c r="G8431" s="152" t="str">
        <f>VLOOKUP(D8431,sku归属!A:B,2,0)</f>
        <v>谭熹杰</v>
      </c>
    </row>
    <row r="8432" spans="1:13" s="59" customFormat="1" customHeight="1">
      <c r="A8432" s="59" t="s">
        <v>22589</v>
      </c>
      <c r="B8432" s="59" t="s">
        <v>22590</v>
      </c>
      <c r="C8432" s="59" t="s">
        <v>19834</v>
      </c>
      <c r="D8432" s="59" t="s">
        <v>19</v>
      </c>
      <c r="F8432" s="59" t="s">
        <v>10</v>
      </c>
      <c r="G8432" s="152" t="str">
        <f>VLOOKUP(D8432,sku归属!A:B,2,0)</f>
        <v>谭熹杰</v>
      </c>
    </row>
    <row r="8433" spans="1:13" s="59" customFormat="1" customHeight="1">
      <c r="A8433" s="59" t="s">
        <v>22591</v>
      </c>
      <c r="B8433" s="59" t="s">
        <v>22592</v>
      </c>
      <c r="C8433" s="59" t="s">
        <v>19828</v>
      </c>
      <c r="D8433" s="59" t="s">
        <v>19</v>
      </c>
      <c r="F8433" s="59" t="s">
        <v>10</v>
      </c>
      <c r="G8433" s="152" t="str">
        <f>VLOOKUP(D8433,sku归属!A:B,2,0)</f>
        <v>谭熹杰</v>
      </c>
    </row>
    <row r="8434" spans="1:13" s="59" customFormat="1" customHeight="1">
      <c r="A8434" s="59" t="s">
        <v>22593</v>
      </c>
      <c r="B8434" s="59" t="s">
        <v>22594</v>
      </c>
      <c r="C8434" s="59" t="s">
        <v>19825</v>
      </c>
      <c r="D8434" s="59" t="s">
        <v>19</v>
      </c>
      <c r="F8434" s="59" t="s">
        <v>10</v>
      </c>
      <c r="G8434" s="152" t="str">
        <f>VLOOKUP(D8434,sku归属!A:B,2,0)</f>
        <v>谭熹杰</v>
      </c>
    </row>
    <row r="8435" spans="1:13" s="59" customFormat="1" customHeight="1">
      <c r="A8435" s="59" t="s">
        <v>22595</v>
      </c>
      <c r="B8435" s="59" t="s">
        <v>22596</v>
      </c>
      <c r="C8435" s="59" t="s">
        <v>19831</v>
      </c>
      <c r="D8435" s="59" t="s">
        <v>19</v>
      </c>
      <c r="F8435" s="59" t="s">
        <v>10</v>
      </c>
      <c r="G8435" s="152" t="str">
        <f>VLOOKUP(D8435,sku归属!A:B,2,0)</f>
        <v>谭熹杰</v>
      </c>
    </row>
    <row r="8436" spans="1:13" s="59" customFormat="1" customHeight="1">
      <c r="A8436" s="59" t="s">
        <v>22597</v>
      </c>
      <c r="B8436" s="59" t="s">
        <v>22598</v>
      </c>
      <c r="C8436" s="59" t="s">
        <v>19843</v>
      </c>
      <c r="D8436" s="59" t="s">
        <v>19</v>
      </c>
      <c r="F8436" s="59" t="s">
        <v>10</v>
      </c>
      <c r="G8436" s="152" t="str">
        <f>VLOOKUP(D8436,sku归属!A:B,2,0)</f>
        <v>谭熹杰</v>
      </c>
    </row>
    <row r="8437" spans="1:13" s="59" customFormat="1" customHeight="1">
      <c r="A8437" s="59" t="s">
        <v>22599</v>
      </c>
      <c r="B8437" s="59" t="s">
        <v>22600</v>
      </c>
      <c r="C8437" s="59" t="s">
        <v>19584</v>
      </c>
      <c r="D8437" s="59" t="s">
        <v>18</v>
      </c>
      <c r="F8437" s="59" t="s">
        <v>10</v>
      </c>
      <c r="G8437" s="152" t="str">
        <f>VLOOKUP(D8437,sku归属!A:B,2,0)</f>
        <v>谭熹杰</v>
      </c>
    </row>
    <row r="8438" spans="1:13" s="59" customFormat="1" customHeight="1">
      <c r="A8438" s="59" t="s">
        <v>22601</v>
      </c>
      <c r="B8438" s="59" t="s">
        <v>22602</v>
      </c>
      <c r="C8438" s="59" t="s">
        <v>22603</v>
      </c>
      <c r="D8438" s="59" t="s">
        <v>18</v>
      </c>
      <c r="F8438" s="59" t="s">
        <v>10</v>
      </c>
      <c r="G8438" s="152" t="str">
        <f>VLOOKUP(D8438,sku归属!A:B,2,0)</f>
        <v>许梓渝</v>
      </c>
    </row>
    <row r="8439" spans="1:13" s="59" customFormat="1" customHeight="1">
      <c r="A8439" s="59" t="s">
        <v>22604</v>
      </c>
      <c r="B8439" s="59" t="s">
        <v>22605</v>
      </c>
      <c r="C8439" s="59" t="s">
        <v>19810</v>
      </c>
      <c r="D8439" s="59" t="s">
        <v>18</v>
      </c>
      <c r="F8439" s="59" t="s">
        <v>10</v>
      </c>
      <c r="G8439" s="152" t="str">
        <f>VLOOKUP(D8439,sku归属!A:B,2,0)</f>
        <v>许梓渝</v>
      </c>
    </row>
    <row r="8440" spans="1:13" s="59" customFormat="1" customHeight="1">
      <c r="A8440" s="59" t="s">
        <v>22606</v>
      </c>
      <c r="B8440" s="59" t="s">
        <v>22607</v>
      </c>
      <c r="C8440" s="59" t="s">
        <v>19816</v>
      </c>
      <c r="D8440" s="59" t="s">
        <v>18</v>
      </c>
      <c r="F8440" s="59" t="s">
        <v>10</v>
      </c>
      <c r="G8440" s="152" t="str">
        <f>VLOOKUP(D8440,sku归属!A:B,2,0)</f>
        <v>许梓渝</v>
      </c>
    </row>
    <row r="8441" spans="1:13" s="59" customFormat="1" customHeight="1">
      <c r="A8441" s="59" t="s">
        <v>22608</v>
      </c>
      <c r="B8441" s="59" t="s">
        <v>22609</v>
      </c>
      <c r="C8441" s="59" t="s">
        <v>19819</v>
      </c>
      <c r="D8441" s="59" t="s">
        <v>18</v>
      </c>
      <c r="F8441" s="59" t="s">
        <v>10</v>
      </c>
      <c r="G8441" s="152" t="str">
        <f>VLOOKUP(D8441,sku归属!A:B,2,0)</f>
        <v>许梓渝</v>
      </c>
    </row>
    <row r="8442" spans="1:13" s="59" customFormat="1" customHeight="1">
      <c r="A8442" s="59" t="s">
        <v>22610</v>
      </c>
      <c r="B8442" s="59" t="s">
        <v>22611</v>
      </c>
      <c r="C8442" s="59" t="s">
        <v>19813</v>
      </c>
      <c r="D8442" s="59" t="s">
        <v>18</v>
      </c>
      <c r="F8442" s="59" t="s">
        <v>10</v>
      </c>
      <c r="G8442" s="152" t="str">
        <f>VLOOKUP(D8442,sku归属!A:B,2,0)</f>
        <v>许梓渝</v>
      </c>
    </row>
    <row r="8443" spans="1:13" s="59" customFormat="1" customHeight="1">
      <c r="A8443" s="59" t="s">
        <v>22612</v>
      </c>
      <c r="B8443" s="59" t="s">
        <v>22613</v>
      </c>
      <c r="C8443" s="59" t="s">
        <v>19822</v>
      </c>
      <c r="D8443" s="59" t="s">
        <v>18</v>
      </c>
      <c r="F8443" s="59" t="s">
        <v>10</v>
      </c>
      <c r="G8443" s="152" t="str">
        <f>VLOOKUP(D8443,sku归属!A:B,2,0)</f>
        <v>许梓渝</v>
      </c>
    </row>
    <row r="8444" spans="1:13" s="59" customFormat="1" customHeight="1">
      <c r="A8444" s="59" t="s">
        <v>22614</v>
      </c>
      <c r="B8444" s="59" t="s">
        <v>22615</v>
      </c>
      <c r="C8444" s="59" t="s">
        <v>19807</v>
      </c>
      <c r="D8444" s="59" t="s">
        <v>18</v>
      </c>
      <c r="F8444" s="59" t="s">
        <v>10</v>
      </c>
      <c r="G8444" s="152" t="str">
        <f>VLOOKUP(D8444,sku归属!A:B,2,0)</f>
        <v>谭熹杰</v>
      </c>
    </row>
    <row r="8445" spans="1:13" s="59" customFormat="1" customHeight="1">
      <c r="A8445" s="59" t="s">
        <v>22616</v>
      </c>
      <c r="B8445" s="59" t="s">
        <v>22617</v>
      </c>
      <c r="C8445" s="59" t="s">
        <v>19021</v>
      </c>
      <c r="D8445" s="59" t="s">
        <v>18</v>
      </c>
      <c r="F8445" s="59" t="s">
        <v>10</v>
      </c>
      <c r="G8445" s="152" t="str">
        <f>VLOOKUP(D8445,sku归属!A:B,2,0)</f>
        <v>谭熹杰</v>
      </c>
    </row>
    <row r="8446" spans="1:13" s="59" customFormat="1" customHeight="1">
      <c r="A8446" s="59" t="s">
        <v>22618</v>
      </c>
      <c r="B8446" s="59" t="s">
        <v>22619</v>
      </c>
      <c r="C8446" s="59" t="s">
        <v>22620</v>
      </c>
      <c r="D8446" s="59" t="s">
        <v>18</v>
      </c>
      <c r="F8446" s="59" t="s">
        <v>10</v>
      </c>
      <c r="G8446" s="152" t="str">
        <f>VLOOKUP(D8446,sku归属!A:B,2,0)</f>
        <v>谭熹杰</v>
      </c>
    </row>
    <row r="8447" spans="1:13" s="59" customFormat="1" customHeight="1">
      <c r="A8447" s="59" t="s">
        <v>22621</v>
      </c>
      <c r="B8447" s="59" t="s">
        <v>22622</v>
      </c>
      <c r="C8447" s="59" t="s">
        <v>19024</v>
      </c>
      <c r="D8447" s="59" t="s">
        <v>18</v>
      </c>
      <c r="F8447" s="59" t="s">
        <v>10</v>
      </c>
      <c r="G8447" s="152" t="str">
        <f>VLOOKUP(D8447,sku归属!A:B,2,0)</f>
        <v>谭熹杰</v>
      </c>
    </row>
    <row r="8448" spans="1:13" s="59" customFormat="1" customHeight="1">
      <c r="A8448" s="59" t="s">
        <v>22623</v>
      </c>
      <c r="B8448" s="59" t="s">
        <v>22624</v>
      </c>
      <c r="C8448" s="59" t="s">
        <v>19018</v>
      </c>
      <c r="D8448" s="59" t="s">
        <v>18</v>
      </c>
      <c r="F8448" s="59" t="s">
        <v>10</v>
      </c>
      <c r="G8448" s="152" t="str">
        <f>VLOOKUP(D8448,sku归属!A:B,2,0)</f>
        <v>谭熹杰</v>
      </c>
    </row>
    <row r="8449" spans="1:13" s="59" customFormat="1" customHeight="1">
      <c r="A8449" s="59" t="s">
        <v>22625</v>
      </c>
      <c r="B8449" s="59" t="s">
        <v>22626</v>
      </c>
      <c r="C8449" s="59" t="s">
        <v>22627</v>
      </c>
      <c r="D8449" s="59" t="s">
        <v>18</v>
      </c>
      <c r="F8449" s="59" t="s">
        <v>10</v>
      </c>
      <c r="G8449" s="152" t="str">
        <f>VLOOKUP(D8449,sku归属!A:B,2,0)</f>
        <v>谭熹杰</v>
      </c>
    </row>
    <row r="8450" spans="1:13" s="59" customFormat="1" customHeight="1">
      <c r="A8450" s="59" t="s">
        <v>22628</v>
      </c>
      <c r="B8450" s="59" t="s">
        <v>22629</v>
      </c>
      <c r="C8450" s="59" t="s">
        <v>19027</v>
      </c>
      <c r="D8450" s="59" t="s">
        <v>18</v>
      </c>
      <c r="F8450" s="59" t="s">
        <v>10</v>
      </c>
      <c r="G8450" s="152" t="str">
        <f>VLOOKUP(D8450,sku归属!A:B,2,0)</f>
        <v>谭熹杰</v>
      </c>
    </row>
    <row r="8451" spans="1:13" s="59" customFormat="1" customHeight="1">
      <c r="A8451" s="59" t="s">
        <v>22630</v>
      </c>
      <c r="B8451" s="59" t="s">
        <v>22631</v>
      </c>
      <c r="C8451" s="59" t="s">
        <v>22632</v>
      </c>
      <c r="D8451" s="59" t="s">
        <v>19</v>
      </c>
      <c r="F8451" s="59" t="s">
        <v>10</v>
      </c>
      <c r="G8451" s="152" t="str">
        <f>VLOOKUP(D8451,sku归属!A:B,2,0)</f>
        <v>谭熹杰</v>
      </c>
    </row>
    <row r="8452" spans="1:13" s="59" customFormat="1" customHeight="1">
      <c r="A8452" s="59" t="s">
        <v>22633</v>
      </c>
      <c r="B8452" s="59" t="s">
        <v>22634</v>
      </c>
      <c r="C8452" s="59" t="s">
        <v>22635</v>
      </c>
      <c r="D8452" s="59" t="s">
        <v>19</v>
      </c>
      <c r="F8452" s="59" t="s">
        <v>10</v>
      </c>
      <c r="G8452" s="152" t="str">
        <f>VLOOKUP(D8452,sku归属!A:B,2,0)</f>
        <v>谭熹杰</v>
      </c>
    </row>
    <row r="8453" spans="1:13" s="59" customFormat="1" customHeight="1">
      <c r="A8453" s="59" t="s">
        <v>22636</v>
      </c>
      <c r="B8453" s="59" t="s">
        <v>22637</v>
      </c>
      <c r="C8453" s="59" t="s">
        <v>22638</v>
      </c>
      <c r="D8453" s="59" t="s">
        <v>19</v>
      </c>
      <c r="F8453" s="59" t="s">
        <v>10</v>
      </c>
      <c r="G8453" s="152" t="str">
        <f>VLOOKUP(D8453,sku归属!A:B,2,0)</f>
        <v>谭熹杰</v>
      </c>
    </row>
    <row r="8454" spans="1:13" s="59" customFormat="1" customHeight="1">
      <c r="A8454" s="59" t="s">
        <v>22639</v>
      </c>
      <c r="B8454" s="59" t="s">
        <v>22640</v>
      </c>
      <c r="C8454" s="59" t="s">
        <v>22641</v>
      </c>
      <c r="D8454" s="59" t="s">
        <v>19</v>
      </c>
      <c r="F8454" s="59" t="s">
        <v>10</v>
      </c>
      <c r="G8454" s="152" t="str">
        <f>VLOOKUP(D8454,sku归属!A:B,2,0)</f>
        <v>谭熹杰</v>
      </c>
    </row>
    <row r="8455" spans="1:13" s="59" customFormat="1" customHeight="1">
      <c r="A8455" s="59" t="s">
        <v>22642</v>
      </c>
      <c r="B8455" s="59" t="s">
        <v>22643</v>
      </c>
      <c r="C8455" s="59" t="s">
        <v>22644</v>
      </c>
      <c r="D8455" s="59" t="s">
        <v>19</v>
      </c>
      <c r="F8455" s="59" t="s">
        <v>10</v>
      </c>
      <c r="G8455" s="152" t="str">
        <f>VLOOKUP(D8455,sku归属!A:B,2,0)</f>
        <v>谭熹杰</v>
      </c>
    </row>
    <row r="8456" spans="1:13" s="59" customFormat="1" customHeight="1">
      <c r="A8456" s="59" t="s">
        <v>22645</v>
      </c>
      <c r="B8456" s="59" t="s">
        <v>22646</v>
      </c>
      <c r="C8456" s="59" t="s">
        <v>22647</v>
      </c>
      <c r="D8456" s="59" t="s">
        <v>19</v>
      </c>
      <c r="F8456" s="59" t="s">
        <v>10</v>
      </c>
      <c r="G8456" s="152" t="str">
        <f>VLOOKUP(D8456,sku归属!A:B,2,0)</f>
        <v>谭熹杰</v>
      </c>
    </row>
    <row r="8457" spans="1:13" s="59" customFormat="1" customHeight="1">
      <c r="A8457" s="59" t="s">
        <v>22648</v>
      </c>
      <c r="B8457" s="59" t="s">
        <v>22649</v>
      </c>
      <c r="C8457" s="59" t="s">
        <v>22650</v>
      </c>
      <c r="D8457" s="59" t="s">
        <v>18</v>
      </c>
      <c r="F8457" s="59" t="s">
        <v>10</v>
      </c>
      <c r="G8457" s="152" t="str">
        <f>VLOOKUP(D8457,sku归属!A:B,2,0)</f>
        <v>谭熹杰</v>
      </c>
    </row>
    <row r="8458" spans="1:13" s="59" customFormat="1" customHeight="1">
      <c r="A8458" s="59" t="s">
        <v>22651</v>
      </c>
      <c r="B8458" s="59" t="s">
        <v>22652</v>
      </c>
      <c r="C8458" s="59" t="s">
        <v>22653</v>
      </c>
      <c r="D8458" s="59" t="s">
        <v>18</v>
      </c>
      <c r="F8458" s="59" t="s">
        <v>10</v>
      </c>
      <c r="G8458" s="152" t="str">
        <f>VLOOKUP(D8458,sku归属!A:B,2,0)</f>
        <v>谭熹杰</v>
      </c>
    </row>
    <row r="8459" spans="1:13" s="59" customFormat="1" customHeight="1">
      <c r="A8459" s="59" t="s">
        <v>22654</v>
      </c>
      <c r="B8459" s="59" t="s">
        <v>22655</v>
      </c>
      <c r="C8459" s="59" t="s">
        <v>22656</v>
      </c>
      <c r="D8459" s="59" t="s">
        <v>18</v>
      </c>
      <c r="F8459" s="59" t="s">
        <v>10</v>
      </c>
      <c r="G8459" s="152" t="str">
        <f>VLOOKUP(D8459,sku归属!A:B,2,0)</f>
        <v>谭熹杰</v>
      </c>
    </row>
    <row r="8460" spans="1:13" s="59" customFormat="1" customHeight="1">
      <c r="A8460" s="59" t="s">
        <v>22657</v>
      </c>
      <c r="B8460" s="59" t="s">
        <v>22658</v>
      </c>
      <c r="C8460" s="59" t="s">
        <v>22659</v>
      </c>
      <c r="D8460" s="59" t="s">
        <v>18</v>
      </c>
      <c r="F8460" s="59" t="s">
        <v>10</v>
      </c>
      <c r="G8460" s="152" t="str">
        <f>VLOOKUP(D8460,sku归属!A:B,2,0)</f>
        <v>谭熹杰</v>
      </c>
    </row>
    <row r="8461" spans="1:13" s="59" customFormat="1" customHeight="1">
      <c r="A8461" s="59" t="s">
        <v>22660</v>
      </c>
      <c r="B8461" s="59" t="s">
        <v>22661</v>
      </c>
      <c r="C8461" s="59" t="s">
        <v>22662</v>
      </c>
      <c r="D8461" s="59" t="s">
        <v>18</v>
      </c>
      <c r="F8461" s="59" t="s">
        <v>10</v>
      </c>
      <c r="G8461" s="152" t="str">
        <f>VLOOKUP(D8461,sku归属!A:B,2,0)</f>
        <v>谭熹杰</v>
      </c>
    </row>
    <row r="8462" spans="1:13" s="59" customFormat="1" customHeight="1">
      <c r="A8462" s="59" t="s">
        <v>22663</v>
      </c>
      <c r="B8462" s="59" t="s">
        <v>22664</v>
      </c>
      <c r="C8462" s="59" t="s">
        <v>22665</v>
      </c>
      <c r="D8462" s="59" t="s">
        <v>18</v>
      </c>
      <c r="F8462" s="59" t="s">
        <v>10</v>
      </c>
      <c r="G8462" s="152" t="str">
        <f>VLOOKUP(D8462,sku归属!A:B,2,0)</f>
        <v>谭熹杰</v>
      </c>
    </row>
    <row r="8463" spans="1:13" s="59" customFormat="1" customHeight="1">
      <c r="A8463" s="59" t="s">
        <v>22666</v>
      </c>
      <c r="B8463" s="59" t="s">
        <v>22667</v>
      </c>
      <c r="C8463" s="59" t="s">
        <v>22668</v>
      </c>
      <c r="D8463" s="59" t="s">
        <v>18</v>
      </c>
      <c r="F8463" s="59" t="s">
        <v>10</v>
      </c>
      <c r="G8463" s="152" t="str">
        <f>VLOOKUP(D8463,sku归属!A:B,2,0)</f>
        <v>谭熹杰</v>
      </c>
    </row>
    <row r="8464" spans="1:13" s="59" customFormat="1" customHeight="1">
      <c r="A8464" s="59" t="s">
        <v>22669</v>
      </c>
      <c r="B8464" s="59" t="s">
        <v>22670</v>
      </c>
      <c r="C8464" s="59" t="s">
        <v>22671</v>
      </c>
      <c r="D8464" s="59" t="s">
        <v>18</v>
      </c>
      <c r="F8464" s="59" t="s">
        <v>10</v>
      </c>
      <c r="G8464" s="152" t="str">
        <f>VLOOKUP(D8464,sku归属!A:B,2,0)</f>
        <v>谭熹杰</v>
      </c>
    </row>
    <row r="8465" spans="1:13" s="59" customFormat="1" customHeight="1">
      <c r="A8465" s="59" t="s">
        <v>22672</v>
      </c>
      <c r="B8465" s="59" t="s">
        <v>22673</v>
      </c>
      <c r="C8465" s="59" t="s">
        <v>22674</v>
      </c>
      <c r="D8465" s="59" t="s">
        <v>18</v>
      </c>
      <c r="F8465" s="59" t="s">
        <v>10</v>
      </c>
      <c r="G8465" s="152" t="str">
        <f>VLOOKUP(D8465,sku归属!A:B,2,0)</f>
        <v>谭熹杰</v>
      </c>
    </row>
    <row r="8466" spans="1:13" s="59" customFormat="1" customHeight="1">
      <c r="A8466" s="59" t="s">
        <v>22675</v>
      </c>
      <c r="B8466" s="59" t="s">
        <v>22676</v>
      </c>
      <c r="C8466" s="59" t="s">
        <v>22677</v>
      </c>
      <c r="D8466" s="59" t="s">
        <v>18</v>
      </c>
      <c r="F8466" s="59" t="s">
        <v>10</v>
      </c>
      <c r="G8466" s="152" t="str">
        <f>VLOOKUP(D8466,sku归属!A:B,2,0)</f>
        <v>谭熹杰</v>
      </c>
    </row>
    <row r="8467" spans="1:13" s="59" customFormat="1" customHeight="1">
      <c r="A8467" s="59" t="s">
        <v>22678</v>
      </c>
      <c r="B8467" s="59" t="s">
        <v>22679</v>
      </c>
      <c r="C8467" s="59" t="s">
        <v>22680</v>
      </c>
      <c r="D8467" s="59" t="s">
        <v>18</v>
      </c>
      <c r="F8467" s="59" t="s">
        <v>10</v>
      </c>
      <c r="G8467" s="152" t="str">
        <f>VLOOKUP(D8467,sku归属!A:B,2,0)</f>
        <v>谭熹杰</v>
      </c>
    </row>
    <row r="8468" spans="1:13" s="59" customFormat="1" customHeight="1">
      <c r="A8468" s="59" t="s">
        <v>22681</v>
      </c>
      <c r="B8468" s="59" t="s">
        <v>22682</v>
      </c>
      <c r="C8468" s="59" t="s">
        <v>22683</v>
      </c>
      <c r="D8468" s="59" t="s">
        <v>18</v>
      </c>
      <c r="F8468" s="59" t="s">
        <v>10</v>
      </c>
      <c r="G8468" s="152" t="str">
        <f>VLOOKUP(D8468,sku归属!A:B,2,0)</f>
        <v>谭熹杰</v>
      </c>
    </row>
    <row r="8469" spans="1:13" s="59" customFormat="1" customHeight="1">
      <c r="A8469" s="59" t="s">
        <v>22684</v>
      </c>
      <c r="B8469" s="59" t="s">
        <v>22685</v>
      </c>
      <c r="C8469" s="59" t="s">
        <v>22686</v>
      </c>
      <c r="D8469" s="59" t="s">
        <v>18</v>
      </c>
      <c r="F8469" s="59" t="s">
        <v>10</v>
      </c>
      <c r="G8469" s="152" t="str">
        <f>VLOOKUP(D8469,sku归属!A:B,2,0)</f>
        <v>谭熹杰</v>
      </c>
    </row>
    <row r="8470" spans="1:13" s="59" customFormat="1" customHeight="1">
      <c r="A8470" s="59" t="s">
        <v>22687</v>
      </c>
      <c r="B8470" s="59" t="s">
        <v>22688</v>
      </c>
      <c r="C8470" s="59" t="s">
        <v>22689</v>
      </c>
      <c r="D8470" s="59" t="s">
        <v>18</v>
      </c>
      <c r="F8470" s="59" t="s">
        <v>10</v>
      </c>
      <c r="G8470" s="152" t="str">
        <f>VLOOKUP(D8470,sku归属!A:B,2,0)</f>
        <v>谭熹杰</v>
      </c>
    </row>
    <row r="8471" spans="1:13" s="59" customFormat="1" customHeight="1">
      <c r="A8471" s="59" t="s">
        <v>22690</v>
      </c>
      <c r="B8471" s="59" t="s">
        <v>22691</v>
      </c>
      <c r="C8471" s="59" t="s">
        <v>22692</v>
      </c>
      <c r="D8471" s="59" t="s">
        <v>18</v>
      </c>
      <c r="F8471" s="59" t="s">
        <v>10</v>
      </c>
      <c r="G8471" s="152" t="str">
        <f>VLOOKUP(D8471,sku归属!A:B,2,0)</f>
        <v>谭熹杰</v>
      </c>
    </row>
    <row r="8472" spans="1:13" s="59" customFormat="1" customHeight="1">
      <c r="A8472" s="59" t="s">
        <v>22693</v>
      </c>
      <c r="B8472" s="59" t="s">
        <v>22694</v>
      </c>
      <c r="C8472" s="59" t="s">
        <v>22695</v>
      </c>
      <c r="D8472" s="59" t="s">
        <v>18</v>
      </c>
      <c r="F8472" s="59" t="s">
        <v>10</v>
      </c>
      <c r="G8472" s="152" t="str">
        <f>VLOOKUP(D8472,sku归属!A:B,2,0)</f>
        <v>谭熹杰</v>
      </c>
    </row>
    <row r="8473" spans="1:13" s="59" customFormat="1" customHeight="1">
      <c r="A8473" s="59" t="s">
        <v>22696</v>
      </c>
      <c r="B8473" s="59" t="s">
        <v>22697</v>
      </c>
      <c r="C8473" s="59" t="s">
        <v>22698</v>
      </c>
      <c r="D8473" s="59" t="s">
        <v>18</v>
      </c>
      <c r="F8473" s="59" t="s">
        <v>10</v>
      </c>
      <c r="G8473" s="152" t="str">
        <f>VLOOKUP(D8473,sku归属!A:B,2,0)</f>
        <v>谭熹杰</v>
      </c>
    </row>
    <row r="8474" spans="1:13" s="59" customFormat="1" customHeight="1">
      <c r="A8474" s="59" t="s">
        <v>22699</v>
      </c>
      <c r="B8474" s="59" t="s">
        <v>22700</v>
      </c>
      <c r="C8474" s="59" t="s">
        <v>22701</v>
      </c>
      <c r="D8474" s="59" t="s">
        <v>18</v>
      </c>
      <c r="F8474" s="59" t="s">
        <v>10</v>
      </c>
      <c r="G8474" s="152" t="str">
        <f>VLOOKUP(D8474,sku归属!A:B,2,0)</f>
        <v>谭熹杰</v>
      </c>
    </row>
    <row r="8475" spans="1:13" s="59" customFormat="1" customHeight="1">
      <c r="A8475" s="59" t="s">
        <v>22702</v>
      </c>
      <c r="B8475" s="59" t="s">
        <v>22703</v>
      </c>
      <c r="C8475" s="59" t="s">
        <v>22704</v>
      </c>
      <c r="D8475" s="59" t="s">
        <v>18</v>
      </c>
      <c r="F8475" s="59" t="s">
        <v>10</v>
      </c>
      <c r="G8475" s="152" t="str">
        <f>VLOOKUP(D8475,sku归属!A:B,2,0)</f>
        <v>谭熹杰</v>
      </c>
    </row>
    <row r="8476" spans="1:13" s="59" customFormat="1" customHeight="1">
      <c r="A8476" s="59" t="s">
        <v>22705</v>
      </c>
      <c r="B8476" s="59" t="s">
        <v>22706</v>
      </c>
      <c r="C8476" s="59" t="s">
        <v>22707</v>
      </c>
      <c r="D8476" s="59" t="s">
        <v>18</v>
      </c>
      <c r="F8476" s="59" t="s">
        <v>10</v>
      </c>
      <c r="G8476" s="152" t="str">
        <f>VLOOKUP(D8476,sku归属!A:B,2,0)</f>
        <v>谭熹杰</v>
      </c>
    </row>
    <row r="8477" spans="1:13" s="59" customFormat="1" customHeight="1">
      <c r="A8477" s="59" t="s">
        <v>22708</v>
      </c>
      <c r="B8477" s="59" t="s">
        <v>22709</v>
      </c>
      <c r="C8477" s="59" t="s">
        <v>22710</v>
      </c>
      <c r="D8477" s="59" t="s">
        <v>18</v>
      </c>
      <c r="F8477" s="59" t="s">
        <v>10</v>
      </c>
      <c r="G8477" s="152" t="str">
        <f>VLOOKUP(D8477,sku归属!A:B,2,0)</f>
        <v>谭熹杰</v>
      </c>
    </row>
    <row r="8478" spans="1:13" s="59" customFormat="1" customHeight="1">
      <c r="A8478" s="59" t="s">
        <v>22711</v>
      </c>
      <c r="B8478" s="59" t="s">
        <v>22712</v>
      </c>
      <c r="C8478" s="59" t="s">
        <v>19557</v>
      </c>
      <c r="D8478" s="59" t="s">
        <v>18</v>
      </c>
      <c r="F8478" s="59" t="s">
        <v>10</v>
      </c>
      <c r="G8478" s="152" t="str">
        <f>VLOOKUP(D8478,sku归属!A:B,2,0)</f>
        <v>谭熹杰</v>
      </c>
    </row>
    <row r="8479" spans="1:13" s="59" customFormat="1" customHeight="1">
      <c r="A8479" s="59" t="s">
        <v>22713</v>
      </c>
      <c r="B8479" s="59" t="s">
        <v>22714</v>
      </c>
      <c r="C8479" s="59" t="s">
        <v>20393</v>
      </c>
      <c r="D8479" s="59" t="s">
        <v>18</v>
      </c>
      <c r="F8479" s="59" t="s">
        <v>10</v>
      </c>
      <c r="G8479" s="152" t="str">
        <f>VLOOKUP(D8479,sku归属!A:B,2,0)</f>
        <v>谭熹杰</v>
      </c>
    </row>
    <row r="8480" spans="1:13" s="59" customFormat="1" customHeight="1">
      <c r="A8480" s="59" t="s">
        <v>22715</v>
      </c>
      <c r="B8480" s="59" t="s">
        <v>22716</v>
      </c>
      <c r="C8480" s="59" t="s">
        <v>21335</v>
      </c>
      <c r="D8480" s="59" t="s">
        <v>18</v>
      </c>
      <c r="F8480" s="59" t="s">
        <v>10</v>
      </c>
      <c r="G8480" s="152" t="str">
        <f>VLOOKUP(D8480,sku归属!A:B,2,0)</f>
        <v>谭熹杰</v>
      </c>
    </row>
    <row r="8481" spans="1:13" s="59" customFormat="1" customHeight="1">
      <c r="A8481" s="59" t="s">
        <v>22717</v>
      </c>
      <c r="B8481" s="59" t="s">
        <v>22718</v>
      </c>
      <c r="C8481" s="59" t="s">
        <v>21338</v>
      </c>
      <c r="D8481" s="59" t="s">
        <v>18</v>
      </c>
      <c r="F8481" s="59" t="s">
        <v>10</v>
      </c>
      <c r="G8481" s="152" t="str">
        <f>VLOOKUP(D8481,sku归属!A:B,2,0)</f>
        <v>谭熹杰</v>
      </c>
    </row>
    <row r="8482" spans="1:13" s="59" customFormat="1" customHeight="1">
      <c r="A8482" s="59" t="s">
        <v>22719</v>
      </c>
      <c r="B8482" s="59" t="s">
        <v>22720</v>
      </c>
      <c r="C8482" s="59" t="s">
        <v>1629</v>
      </c>
      <c r="D8482" s="59" t="s">
        <v>18</v>
      </c>
      <c r="F8482" s="59" t="s">
        <v>10</v>
      </c>
      <c r="G8482" s="152" t="str">
        <f>VLOOKUP(D8482,sku归属!A:B,2,0)</f>
        <v>谭熹杰</v>
      </c>
    </row>
    <row r="8483" spans="1:13" s="59" customFormat="1" customHeight="1">
      <c r="A8483" s="59" t="s">
        <v>22721</v>
      </c>
      <c r="B8483" s="59" t="s">
        <v>22722</v>
      </c>
      <c r="C8483" s="59" t="s">
        <v>22723</v>
      </c>
      <c r="D8483" s="59" t="s">
        <v>18</v>
      </c>
      <c r="F8483" s="59" t="s">
        <v>10</v>
      </c>
      <c r="G8483" s="152" t="str">
        <f>VLOOKUP(D8483,sku归属!A:B,2,0)</f>
        <v>谭熹杰</v>
      </c>
    </row>
    <row r="8484" spans="1:13" s="59" customFormat="1" customHeight="1">
      <c r="A8484" s="59" t="s">
        <v>22724</v>
      </c>
      <c r="B8484" s="59" t="s">
        <v>22725</v>
      </c>
      <c r="C8484" s="59" t="s">
        <v>22726</v>
      </c>
      <c r="D8484" s="59" t="s">
        <v>18</v>
      </c>
      <c r="F8484" s="59" t="s">
        <v>10</v>
      </c>
      <c r="G8484" s="152" t="str">
        <f>VLOOKUP(D8484,sku归属!A:B,2,0)</f>
        <v>谭熹杰</v>
      </c>
    </row>
    <row r="8485" spans="1:13" s="59" customFormat="1" customHeight="1">
      <c r="A8485" s="59" t="s">
        <v>22727</v>
      </c>
      <c r="B8485" s="59" t="s">
        <v>22728</v>
      </c>
      <c r="C8485" s="59" t="s">
        <v>22729</v>
      </c>
      <c r="D8485" s="59" t="s">
        <v>18</v>
      </c>
      <c r="F8485" s="59" t="s">
        <v>10</v>
      </c>
      <c r="G8485" s="152" t="str">
        <f>VLOOKUP(D8485,sku归属!A:B,2,0)</f>
        <v>谭熹杰</v>
      </c>
    </row>
    <row r="8486" spans="1:13" s="59" customFormat="1" customHeight="1">
      <c r="A8486" s="59" t="s">
        <v>22730</v>
      </c>
      <c r="B8486" s="59" t="s">
        <v>22731</v>
      </c>
      <c r="C8486" s="59" t="s">
        <v>22732</v>
      </c>
      <c r="D8486" s="59" t="s">
        <v>18</v>
      </c>
      <c r="F8486" s="59" t="s">
        <v>10</v>
      </c>
      <c r="G8486" s="152" t="str">
        <f>VLOOKUP(D8486,sku归属!A:B,2,0)</f>
        <v>谭熹杰</v>
      </c>
    </row>
    <row r="8487" spans="1:13" s="59" customFormat="1" customHeight="1">
      <c r="A8487" s="59" t="s">
        <v>22733</v>
      </c>
      <c r="B8487" s="59" t="s">
        <v>22734</v>
      </c>
      <c r="C8487" s="59" t="s">
        <v>13221</v>
      </c>
      <c r="D8487" s="59" t="s">
        <v>18</v>
      </c>
      <c r="F8487" s="59" t="s">
        <v>10</v>
      </c>
      <c r="G8487" s="152" t="str">
        <f>VLOOKUP(D8487,sku归属!A:B,2,0)</f>
        <v>谭熹杰</v>
      </c>
    </row>
    <row r="8488" spans="1:13" s="59" customFormat="1" customHeight="1">
      <c r="A8488" s="59" t="s">
        <v>22735</v>
      </c>
      <c r="B8488" s="59" t="s">
        <v>22736</v>
      </c>
      <c r="C8488" s="59" t="s">
        <v>13224</v>
      </c>
      <c r="D8488" s="59" t="s">
        <v>18</v>
      </c>
      <c r="F8488" s="59" t="s">
        <v>10</v>
      </c>
      <c r="G8488" s="152" t="str">
        <f>VLOOKUP(D8488,sku归属!A:B,2,0)</f>
        <v>谭熹杰</v>
      </c>
    </row>
    <row r="8489" spans="1:13" s="59" customFormat="1" customHeight="1">
      <c r="A8489" s="59" t="s">
        <v>22737</v>
      </c>
      <c r="B8489" s="59" t="s">
        <v>22738</v>
      </c>
      <c r="C8489" s="59" t="s">
        <v>19089</v>
      </c>
      <c r="D8489" s="59" t="s">
        <v>18</v>
      </c>
      <c r="F8489" s="59" t="s">
        <v>10</v>
      </c>
      <c r="G8489" s="152" t="str">
        <f>VLOOKUP(D8489,sku归属!A:B,2,0)</f>
        <v>谭熹杰</v>
      </c>
    </row>
    <row r="8490" spans="1:13" s="59" customFormat="1" customHeight="1">
      <c r="A8490" s="59" t="s">
        <v>22739</v>
      </c>
      <c r="B8490" s="59" t="s">
        <v>22740</v>
      </c>
      <c r="C8490" s="59" t="s">
        <v>19092</v>
      </c>
      <c r="D8490" s="59" t="s">
        <v>18</v>
      </c>
      <c r="F8490" s="59" t="s">
        <v>10</v>
      </c>
      <c r="G8490" s="152" t="str">
        <f>VLOOKUP(D8490,sku归属!A:B,2,0)</f>
        <v>谭熹杰</v>
      </c>
    </row>
    <row r="8491" spans="1:13" s="59" customFormat="1" customHeight="1">
      <c r="A8491" s="59" t="s">
        <v>22741</v>
      </c>
      <c r="B8491" s="59" t="s">
        <v>22742</v>
      </c>
      <c r="C8491" s="59" t="s">
        <v>20139</v>
      </c>
      <c r="D8491" s="59" t="s">
        <v>18</v>
      </c>
      <c r="F8491" s="59" t="s">
        <v>10</v>
      </c>
      <c r="G8491" s="152" t="str">
        <f>VLOOKUP(D8491,sku归属!A:B,2,0)</f>
        <v>谭熹杰</v>
      </c>
    </row>
    <row r="8492" spans="1:13" s="59" customFormat="1" customHeight="1">
      <c r="A8492" s="59" t="s">
        <v>22743</v>
      </c>
      <c r="B8492" s="59" t="s">
        <v>22744</v>
      </c>
      <c r="C8492" s="59" t="s">
        <v>20136</v>
      </c>
      <c r="D8492" s="59" t="s">
        <v>18</v>
      </c>
      <c r="F8492" s="59" t="s">
        <v>10</v>
      </c>
      <c r="G8492" s="152" t="str">
        <f>VLOOKUP(D8492,sku归属!A:B,2,0)</f>
        <v>谭熹杰</v>
      </c>
    </row>
    <row r="8493" spans="1:13" s="59" customFormat="1" customHeight="1">
      <c r="A8493" s="59" t="s">
        <v>22745</v>
      </c>
      <c r="B8493" s="59" t="s">
        <v>22746</v>
      </c>
      <c r="C8493" s="59" t="s">
        <v>20154</v>
      </c>
      <c r="D8493" s="59" t="s">
        <v>18</v>
      </c>
      <c r="F8493" s="59" t="s">
        <v>10</v>
      </c>
      <c r="G8493" s="152" t="str">
        <f>VLOOKUP(D8493,sku归属!A:B,2,0)</f>
        <v>谭熹杰</v>
      </c>
    </row>
    <row r="8494" spans="1:13" s="59" customFormat="1" customHeight="1">
      <c r="A8494" s="59" t="s">
        <v>22747</v>
      </c>
      <c r="B8494" s="59" t="s">
        <v>22748</v>
      </c>
      <c r="C8494" s="59" t="s">
        <v>20163</v>
      </c>
      <c r="D8494" s="59" t="s">
        <v>18</v>
      </c>
      <c r="F8494" s="59" t="s">
        <v>10</v>
      </c>
      <c r="G8494" s="152" t="str">
        <f>VLOOKUP(D8494,sku归属!A:B,2,0)</f>
        <v>谭熹杰</v>
      </c>
    </row>
    <row r="8495" spans="1:13" s="59" customFormat="1" customHeight="1">
      <c r="A8495" s="59" t="s">
        <v>22749</v>
      </c>
      <c r="B8495" s="59" t="s">
        <v>22750</v>
      </c>
      <c r="C8495" s="59" t="s">
        <v>20157</v>
      </c>
      <c r="D8495" s="59" t="s">
        <v>18</v>
      </c>
      <c r="F8495" s="59" t="s">
        <v>10</v>
      </c>
      <c r="G8495" s="152" t="str">
        <f>VLOOKUP(D8495,sku归属!A:B,2,0)</f>
        <v>谭熹杰</v>
      </c>
    </row>
    <row r="8496" spans="1:13" s="59" customFormat="1" customHeight="1">
      <c r="A8496" s="59" t="s">
        <v>22751</v>
      </c>
      <c r="B8496" s="59" t="s">
        <v>22752</v>
      </c>
      <c r="C8496" s="59" t="s">
        <v>20160</v>
      </c>
      <c r="D8496" s="59" t="s">
        <v>18</v>
      </c>
      <c r="F8496" s="59" t="s">
        <v>10</v>
      </c>
      <c r="G8496" s="152" t="str">
        <f>VLOOKUP(D8496,sku归属!A:B,2,0)</f>
        <v>谭熹杰</v>
      </c>
    </row>
    <row r="8497" spans="1:13" s="59" customFormat="1" customHeight="1">
      <c r="A8497" s="59" t="s">
        <v>22753</v>
      </c>
      <c r="B8497" s="59" t="s">
        <v>22754</v>
      </c>
      <c r="C8497" s="59" t="s">
        <v>20142</v>
      </c>
      <c r="D8497" s="59" t="s">
        <v>18</v>
      </c>
      <c r="F8497" s="59" t="s">
        <v>10</v>
      </c>
      <c r="G8497" s="152" t="str">
        <f>VLOOKUP(D8497,sku归属!A:B,2,0)</f>
        <v>谭熹杰</v>
      </c>
    </row>
    <row r="8498" spans="1:13" s="59" customFormat="1" customHeight="1">
      <c r="A8498" s="59" t="s">
        <v>22755</v>
      </c>
      <c r="B8498" s="59" t="s">
        <v>22756</v>
      </c>
      <c r="C8498" s="59" t="s">
        <v>20151</v>
      </c>
      <c r="D8498" s="59" t="s">
        <v>18</v>
      </c>
      <c r="F8498" s="59" t="s">
        <v>10</v>
      </c>
      <c r="G8498" s="152" t="str">
        <f>VLOOKUP(D8498,sku归属!A:B,2,0)</f>
        <v>谭熹杰</v>
      </c>
    </row>
    <row r="8499" spans="1:13" s="59" customFormat="1" customHeight="1">
      <c r="A8499" s="59" t="s">
        <v>22757</v>
      </c>
      <c r="B8499" s="59" t="s">
        <v>22758</v>
      </c>
      <c r="C8499" s="59" t="s">
        <v>12902</v>
      </c>
      <c r="D8499" s="59" t="s">
        <v>18</v>
      </c>
      <c r="F8499" s="59" t="s">
        <v>10</v>
      </c>
      <c r="G8499" s="152" t="str">
        <f>VLOOKUP(D8499,sku归属!A:B,2,0)</f>
        <v>谭熹杰</v>
      </c>
    </row>
    <row r="8500" spans="1:13" s="59" customFormat="1" customHeight="1">
      <c r="A8500" s="59" t="s">
        <v>22759</v>
      </c>
      <c r="B8500" s="59" t="s">
        <v>22760</v>
      </c>
      <c r="C8500" s="59" t="s">
        <v>19012</v>
      </c>
      <c r="D8500" s="59" t="s">
        <v>18</v>
      </c>
      <c r="F8500" s="59" t="s">
        <v>10</v>
      </c>
      <c r="G8500" s="152" t="str">
        <f>VLOOKUP(D8500,sku归属!A:B,2,0)</f>
        <v>谭熹杰</v>
      </c>
    </row>
    <row r="8501" spans="1:13" s="59" customFormat="1" customHeight="1">
      <c r="A8501" s="59" t="s">
        <v>22761</v>
      </c>
      <c r="B8501" s="59" t="s">
        <v>22762</v>
      </c>
      <c r="C8501" s="59" t="s">
        <v>19012</v>
      </c>
      <c r="D8501" s="59" t="s">
        <v>18</v>
      </c>
      <c r="F8501" s="59" t="s">
        <v>10</v>
      </c>
      <c r="G8501" s="152" t="str">
        <f>VLOOKUP(D8501,sku归属!A:B,2,0)</f>
        <v>谭熹杰</v>
      </c>
    </row>
    <row r="8502" spans="1:13" s="59" customFormat="1" customHeight="1">
      <c r="A8502" s="59" t="s">
        <v>22763</v>
      </c>
      <c r="B8502" s="59" t="s">
        <v>22764</v>
      </c>
      <c r="C8502" s="59" t="s">
        <v>12902</v>
      </c>
      <c r="D8502" s="59" t="s">
        <v>18</v>
      </c>
      <c r="F8502" s="59" t="s">
        <v>10</v>
      </c>
      <c r="G8502" s="152" t="str">
        <f>VLOOKUP(D8502,sku归属!A:B,2,0)</f>
        <v>谭熹杰</v>
      </c>
    </row>
    <row r="8503" spans="1:13" s="59" customFormat="1" customHeight="1">
      <c r="A8503" s="59" t="s">
        <v>22765</v>
      </c>
      <c r="B8503" s="59" t="s">
        <v>22766</v>
      </c>
      <c r="C8503" s="59" t="s">
        <v>19929</v>
      </c>
      <c r="D8503" s="59" t="s">
        <v>18</v>
      </c>
      <c r="F8503" s="59" t="s">
        <v>10</v>
      </c>
      <c r="G8503" s="152" t="str">
        <f>VLOOKUP(D8503,sku归属!A:B,2,0)</f>
        <v>谭熹杰</v>
      </c>
    </row>
    <row r="8504" spans="1:13" s="59" customFormat="1" customHeight="1">
      <c r="A8504" s="59" t="s">
        <v>22767</v>
      </c>
      <c r="B8504" s="59" t="s">
        <v>22768</v>
      </c>
      <c r="C8504" s="59" t="s">
        <v>22769</v>
      </c>
      <c r="D8504" s="59" t="s">
        <v>18</v>
      </c>
      <c r="F8504" s="59" t="s">
        <v>10</v>
      </c>
      <c r="G8504" s="152" t="str">
        <f>VLOOKUP(D8504,sku归属!A:B,2,0)</f>
        <v>谭熹杰</v>
      </c>
    </row>
    <row r="8505" spans="1:13" s="59" customFormat="1" customHeight="1">
      <c r="A8505" s="59" t="s">
        <v>22770</v>
      </c>
      <c r="B8505" s="59" t="s">
        <v>22771</v>
      </c>
      <c r="C8505" s="59" t="s">
        <v>22772</v>
      </c>
      <c r="D8505" s="59" t="s">
        <v>18</v>
      </c>
      <c r="F8505" s="59" t="s">
        <v>10</v>
      </c>
      <c r="G8505" s="152" t="str">
        <f>VLOOKUP(D8505,sku归属!A:B,2,0)</f>
        <v>谭熹杰</v>
      </c>
    </row>
    <row r="8506" spans="1:13" s="59" customFormat="1" customHeight="1">
      <c r="A8506" s="59" t="s">
        <v>22773</v>
      </c>
      <c r="B8506" s="59" t="s">
        <v>22774</v>
      </c>
      <c r="C8506" s="59" t="s">
        <v>22775</v>
      </c>
      <c r="D8506" s="59" t="s">
        <v>18</v>
      </c>
      <c r="F8506" s="59" t="s">
        <v>10</v>
      </c>
      <c r="G8506" s="152" t="str">
        <f>VLOOKUP(D8506,sku归属!A:B,2,0)</f>
        <v>谭熹杰</v>
      </c>
    </row>
    <row r="8507" spans="1:13" s="59" customFormat="1" customHeight="1">
      <c r="A8507" s="59" t="s">
        <v>22776</v>
      </c>
      <c r="B8507" s="59" t="s">
        <v>22777</v>
      </c>
      <c r="C8507" s="59" t="s">
        <v>22778</v>
      </c>
      <c r="D8507" s="59" t="s">
        <v>18</v>
      </c>
      <c r="F8507" s="59" t="s">
        <v>10</v>
      </c>
      <c r="G8507" s="152" t="str">
        <f>VLOOKUP(D8507,sku归属!A:B,2,0)</f>
        <v>谭熹杰</v>
      </c>
    </row>
    <row r="8508" spans="1:13" s="59" customFormat="1" customHeight="1">
      <c r="A8508" s="59" t="s">
        <v>22779</v>
      </c>
      <c r="B8508" s="59" t="s">
        <v>22780</v>
      </c>
      <c r="C8508" s="59" t="s">
        <v>22781</v>
      </c>
      <c r="D8508" s="59" t="s">
        <v>18</v>
      </c>
      <c r="F8508" s="59" t="s">
        <v>10</v>
      </c>
      <c r="G8508" s="152" t="str">
        <f>VLOOKUP(D8508,sku归属!A:B,2,0)</f>
        <v>谭熹杰</v>
      </c>
    </row>
    <row r="8509" spans="1:13" s="59" customFormat="1" customHeight="1">
      <c r="A8509" s="59" t="s">
        <v>22782</v>
      </c>
      <c r="B8509" s="59" t="s">
        <v>22783</v>
      </c>
      <c r="C8509" s="59" t="s">
        <v>22784</v>
      </c>
      <c r="D8509" s="59" t="s">
        <v>18</v>
      </c>
      <c r="F8509" s="59" t="s">
        <v>10</v>
      </c>
      <c r="G8509" s="152" t="str">
        <f>VLOOKUP(D8509,sku归属!A:B,2,0)</f>
        <v>谭熹杰</v>
      </c>
    </row>
    <row r="8510" spans="1:13" s="59" customFormat="1" customHeight="1">
      <c r="A8510" s="59" t="s">
        <v>22785</v>
      </c>
      <c r="B8510" s="59" t="s">
        <v>22786</v>
      </c>
      <c r="C8510" s="59" t="s">
        <v>22787</v>
      </c>
      <c r="D8510" s="59" t="s">
        <v>18</v>
      </c>
      <c r="F8510" s="59" t="s">
        <v>10</v>
      </c>
      <c r="G8510" s="152" t="str">
        <f>VLOOKUP(D8510,sku归属!A:B,2,0)</f>
        <v>谭熹杰</v>
      </c>
    </row>
    <row r="8511" spans="1:13" s="59" customFormat="1" customHeight="1">
      <c r="A8511" s="59" t="s">
        <v>22788</v>
      </c>
      <c r="B8511" s="59" t="s">
        <v>22789</v>
      </c>
      <c r="C8511" s="59" t="s">
        <v>22790</v>
      </c>
      <c r="D8511" s="59" t="s">
        <v>18</v>
      </c>
      <c r="F8511" s="59" t="s">
        <v>10</v>
      </c>
      <c r="G8511" s="152" t="str">
        <f>VLOOKUP(D8511,sku归属!A:B,2,0)</f>
        <v>谭熹杰</v>
      </c>
    </row>
    <row r="8512" spans="1:13" s="59" customFormat="1" customHeight="1">
      <c r="A8512" s="59" t="s">
        <v>22791</v>
      </c>
      <c r="B8512" s="59" t="s">
        <v>22792</v>
      </c>
      <c r="C8512" s="59" t="s">
        <v>22793</v>
      </c>
      <c r="D8512" s="59" t="s">
        <v>18</v>
      </c>
      <c r="F8512" s="59" t="s">
        <v>10</v>
      </c>
      <c r="G8512" s="152" t="str">
        <f>VLOOKUP(D8512,sku归属!A:B,2,0)</f>
        <v>谭熹杰</v>
      </c>
    </row>
    <row r="8513" spans="1:13" s="59" customFormat="1" customHeight="1">
      <c r="A8513" s="59" t="s">
        <v>22794</v>
      </c>
      <c r="B8513" s="59" t="s">
        <v>22795</v>
      </c>
      <c r="C8513" s="59" t="s">
        <v>22796</v>
      </c>
      <c r="D8513" s="59" t="s">
        <v>18</v>
      </c>
      <c r="F8513" s="59" t="s">
        <v>10</v>
      </c>
      <c r="G8513" s="152" t="str">
        <f>VLOOKUP(D8513,sku归属!A:B,2,0)</f>
        <v>谭熹杰</v>
      </c>
    </row>
    <row r="8514" spans="1:13" s="59" customFormat="1" customHeight="1">
      <c r="A8514" s="59" t="s">
        <v>22797</v>
      </c>
      <c r="B8514" s="59" t="s">
        <v>22798</v>
      </c>
      <c r="C8514" s="59" t="s">
        <v>22799</v>
      </c>
      <c r="D8514" s="59" t="s">
        <v>18</v>
      </c>
      <c r="F8514" s="59" t="s">
        <v>10</v>
      </c>
      <c r="G8514" s="152" t="str">
        <f>VLOOKUP(D8514,sku归属!A:B,2,0)</f>
        <v>谭熹杰</v>
      </c>
    </row>
    <row r="8515" spans="1:13" s="59" customFormat="1" customHeight="1">
      <c r="A8515" s="59" t="s">
        <v>22800</v>
      </c>
      <c r="B8515" s="59" t="s">
        <v>22801</v>
      </c>
      <c r="C8515" s="59" t="s">
        <v>22802</v>
      </c>
      <c r="D8515" s="59" t="s">
        <v>18</v>
      </c>
      <c r="F8515" s="59" t="s">
        <v>10</v>
      </c>
      <c r="G8515" s="152" t="str">
        <f>VLOOKUP(D8515,sku归属!A:B,2,0)</f>
        <v>谭熹杰</v>
      </c>
    </row>
    <row r="8516" spans="1:13" s="59" customFormat="1" customHeight="1">
      <c r="A8516" s="59" t="s">
        <v>22803</v>
      </c>
      <c r="B8516" s="59" t="s">
        <v>22804</v>
      </c>
      <c r="C8516" s="59" t="s">
        <v>22805</v>
      </c>
      <c r="D8516" s="59" t="s">
        <v>18</v>
      </c>
      <c r="F8516" s="59" t="s">
        <v>10</v>
      </c>
      <c r="G8516" s="152" t="str">
        <f>VLOOKUP(D8516,sku归属!A:B,2,0)</f>
        <v>谭熹杰</v>
      </c>
    </row>
    <row r="8517" spans="1:13" s="59" customFormat="1" customHeight="1">
      <c r="A8517" s="59" t="s">
        <v>22806</v>
      </c>
      <c r="B8517" s="59" t="s">
        <v>22807</v>
      </c>
      <c r="C8517" s="59" t="s">
        <v>22808</v>
      </c>
      <c r="D8517" s="59" t="s">
        <v>18</v>
      </c>
      <c r="F8517" s="59" t="s">
        <v>10</v>
      </c>
      <c r="G8517" s="152" t="str">
        <f>VLOOKUP(D8517,sku归属!A:B,2,0)</f>
        <v>谭熹杰</v>
      </c>
    </row>
    <row r="8518" spans="1:13" s="59" customFormat="1" customHeight="1">
      <c r="A8518" s="59" t="s">
        <v>22809</v>
      </c>
      <c r="B8518" s="59" t="s">
        <v>22810</v>
      </c>
      <c r="C8518" s="59" t="s">
        <v>22811</v>
      </c>
      <c r="D8518" s="59" t="s">
        <v>18</v>
      </c>
      <c r="F8518" s="59" t="s">
        <v>10</v>
      </c>
      <c r="G8518" s="152" t="str">
        <f>VLOOKUP(D8518,sku归属!A:B,2,0)</f>
        <v>谭熹杰</v>
      </c>
    </row>
    <row r="8519" spans="1:13" s="59" customFormat="1" customHeight="1">
      <c r="A8519" s="59" t="s">
        <v>22812</v>
      </c>
      <c r="B8519" s="59" t="s">
        <v>22813</v>
      </c>
      <c r="C8519" s="59" t="s">
        <v>22814</v>
      </c>
      <c r="D8519" s="59" t="s">
        <v>18</v>
      </c>
      <c r="F8519" s="59" t="s">
        <v>10</v>
      </c>
      <c r="G8519" s="152" t="str">
        <f>VLOOKUP(D8519,sku归属!A:B,2,0)</f>
        <v>谭熹杰</v>
      </c>
    </row>
    <row r="8520" spans="1:13" s="59" customFormat="1" customHeight="1">
      <c r="A8520" s="59" t="s">
        <v>22815</v>
      </c>
      <c r="B8520" s="59" t="s">
        <v>22816</v>
      </c>
      <c r="C8520" s="59" t="s">
        <v>22817</v>
      </c>
      <c r="D8520" s="59" t="s">
        <v>18</v>
      </c>
      <c r="F8520" s="59" t="s">
        <v>10</v>
      </c>
      <c r="G8520" s="152" t="str">
        <f>VLOOKUP(D8520,sku归属!A:B,2,0)</f>
        <v>谭熹杰</v>
      </c>
    </row>
    <row r="8521" spans="1:13" s="59" customFormat="1" customHeight="1">
      <c r="A8521" s="59" t="s">
        <v>22818</v>
      </c>
      <c r="B8521" s="59" t="s">
        <v>22819</v>
      </c>
      <c r="C8521" s="59" t="s">
        <v>22820</v>
      </c>
      <c r="D8521" s="59" t="s">
        <v>18</v>
      </c>
      <c r="F8521" s="59" t="s">
        <v>10</v>
      </c>
      <c r="G8521" s="152" t="str">
        <f>VLOOKUP(D8521,sku归属!A:B,2,0)</f>
        <v>谭熹杰</v>
      </c>
    </row>
    <row r="8522" spans="1:13" s="59" customFormat="1" customHeight="1">
      <c r="A8522" s="59" t="s">
        <v>22821</v>
      </c>
      <c r="B8522" s="59" t="s">
        <v>22822</v>
      </c>
      <c r="C8522" s="59" t="s">
        <v>22823</v>
      </c>
      <c r="D8522" s="59" t="s">
        <v>18</v>
      </c>
      <c r="F8522" s="59" t="s">
        <v>10</v>
      </c>
      <c r="G8522" s="152" t="str">
        <f>VLOOKUP(D8522,sku归属!A:B,2,0)</f>
        <v>谭熹杰</v>
      </c>
    </row>
    <row r="8523" spans="1:13" s="59" customFormat="1" customHeight="1">
      <c r="A8523" s="59" t="s">
        <v>22824</v>
      </c>
      <c r="B8523" s="59" t="s">
        <v>22825</v>
      </c>
      <c r="C8523" s="59" t="s">
        <v>22826</v>
      </c>
      <c r="D8523" s="59" t="s">
        <v>18</v>
      </c>
      <c r="F8523" s="59" t="s">
        <v>10</v>
      </c>
      <c r="G8523" s="152" t="str">
        <f>VLOOKUP(D8523,sku归属!A:B,2,0)</f>
        <v>谭熹杰</v>
      </c>
    </row>
    <row r="8524" spans="1:13" s="59" customFormat="1" customHeight="1">
      <c r="A8524" s="59" t="s">
        <v>22827</v>
      </c>
      <c r="B8524" s="59" t="s">
        <v>22828</v>
      </c>
      <c r="C8524" s="59" t="s">
        <v>12731</v>
      </c>
      <c r="D8524" s="59" t="s">
        <v>18</v>
      </c>
      <c r="F8524" s="59" t="s">
        <v>10</v>
      </c>
      <c r="G8524" s="152" t="str">
        <f>VLOOKUP(D8524,sku归属!A:B,2,0)</f>
        <v>谭熹杰</v>
      </c>
    </row>
    <row r="8525" spans="1:13" s="59" customFormat="1" customHeight="1">
      <c r="A8525" s="59" t="s">
        <v>22829</v>
      </c>
      <c r="B8525" s="59" t="s">
        <v>22830</v>
      </c>
      <c r="C8525" s="59" t="s">
        <v>17346</v>
      </c>
      <c r="D8525" s="59" t="s">
        <v>18</v>
      </c>
      <c r="F8525" s="59" t="s">
        <v>10</v>
      </c>
      <c r="G8525" s="152" t="str">
        <f>VLOOKUP(D8525,sku归属!A:B,2,0)</f>
        <v>谭熹杰</v>
      </c>
    </row>
    <row r="8526" spans="1:13" s="59" customFormat="1" customHeight="1">
      <c r="A8526" s="59" t="s">
        <v>22831</v>
      </c>
      <c r="B8526" s="59" t="s">
        <v>22832</v>
      </c>
      <c r="C8526" s="59" t="s">
        <v>12743</v>
      </c>
      <c r="D8526" s="59" t="s">
        <v>18</v>
      </c>
      <c r="F8526" s="59" t="s">
        <v>10</v>
      </c>
      <c r="G8526" s="152" t="str">
        <f>VLOOKUP(D8526,sku归属!A:B,2,0)</f>
        <v>谭熹杰</v>
      </c>
    </row>
    <row r="8527" spans="1:13" s="59" customFormat="1" customHeight="1">
      <c r="A8527" s="59" t="s">
        <v>22833</v>
      </c>
      <c r="B8527" s="59" t="s">
        <v>22834</v>
      </c>
      <c r="C8527" s="59" t="s">
        <v>12737</v>
      </c>
      <c r="D8527" s="59" t="s">
        <v>18</v>
      </c>
      <c r="F8527" s="59" t="s">
        <v>10</v>
      </c>
      <c r="G8527" s="152" t="str">
        <f>VLOOKUP(D8527,sku归属!A:B,2,0)</f>
        <v>谭熹杰</v>
      </c>
    </row>
    <row r="8528" spans="1:13" s="59" customFormat="1" customHeight="1">
      <c r="A8528" s="59" t="s">
        <v>22835</v>
      </c>
      <c r="B8528" s="59" t="s">
        <v>22836</v>
      </c>
      <c r="C8528" s="59" t="s">
        <v>17344</v>
      </c>
      <c r="D8528" s="59" t="s">
        <v>18</v>
      </c>
      <c r="F8528" s="59" t="s">
        <v>10</v>
      </c>
      <c r="G8528" s="152" t="str">
        <f>VLOOKUP(D8528,sku归属!A:B,2,0)</f>
        <v>谭熹杰</v>
      </c>
    </row>
    <row r="8529" spans="1:13" s="59" customFormat="1" customHeight="1">
      <c r="A8529" s="59" t="s">
        <v>22837</v>
      </c>
      <c r="B8529" s="59" t="s">
        <v>22838</v>
      </c>
      <c r="C8529" s="59" t="s">
        <v>12728</v>
      </c>
      <c r="D8529" s="59" t="s">
        <v>18</v>
      </c>
      <c r="F8529" s="59" t="s">
        <v>10</v>
      </c>
      <c r="G8529" s="152" t="str">
        <f>VLOOKUP(D8529,sku归属!A:B,2,0)</f>
        <v>谭熹杰</v>
      </c>
    </row>
    <row r="8530" spans="1:13" s="59" customFormat="1" customHeight="1">
      <c r="A8530" s="59" t="s">
        <v>22839</v>
      </c>
      <c r="B8530" s="59" t="s">
        <v>22840</v>
      </c>
      <c r="C8530" s="59" t="s">
        <v>12740</v>
      </c>
      <c r="D8530" s="59" t="s">
        <v>18</v>
      </c>
      <c r="F8530" s="59" t="s">
        <v>10</v>
      </c>
      <c r="G8530" s="152" t="str">
        <f>VLOOKUP(D8530,sku归属!A:B,2,0)</f>
        <v>谭熹杰</v>
      </c>
    </row>
    <row r="8531" spans="1:13" s="59" customFormat="1" customHeight="1">
      <c r="A8531" s="59" t="s">
        <v>22841</v>
      </c>
      <c r="B8531" s="59" t="s">
        <v>22842</v>
      </c>
      <c r="C8531" s="59" t="s">
        <v>19837</v>
      </c>
      <c r="D8531" s="59" t="s">
        <v>18</v>
      </c>
      <c r="F8531" s="59" t="s">
        <v>10</v>
      </c>
      <c r="G8531" s="152" t="str">
        <f>VLOOKUP(D8531,sku归属!A:B,2,0)</f>
        <v>谭熹杰</v>
      </c>
    </row>
    <row r="8532" spans="1:13" s="59" customFormat="1" customHeight="1">
      <c r="A8532" s="59" t="s">
        <v>22843</v>
      </c>
      <c r="B8532" s="59" t="s">
        <v>22844</v>
      </c>
      <c r="C8532" s="59" t="s">
        <v>19846</v>
      </c>
      <c r="D8532" s="59" t="s">
        <v>18</v>
      </c>
      <c r="F8532" s="59" t="s">
        <v>10</v>
      </c>
      <c r="G8532" s="152" t="str">
        <f>VLOOKUP(D8532,sku归属!A:B,2,0)</f>
        <v>谭熹杰</v>
      </c>
    </row>
    <row r="8533" spans="1:13" s="59" customFormat="1" customHeight="1">
      <c r="A8533" s="59" t="s">
        <v>22845</v>
      </c>
      <c r="B8533" s="59" t="s">
        <v>22846</v>
      </c>
      <c r="C8533" s="59" t="s">
        <v>19840</v>
      </c>
      <c r="D8533" s="59" t="s">
        <v>18</v>
      </c>
      <c r="F8533" s="59" t="s">
        <v>10</v>
      </c>
      <c r="G8533" s="152" t="str">
        <f>VLOOKUP(D8533,sku归属!A:B,2,0)</f>
        <v>谭熹杰</v>
      </c>
    </row>
    <row r="8534" spans="1:13" s="59" customFormat="1" customHeight="1">
      <c r="A8534" s="59" t="s">
        <v>22847</v>
      </c>
      <c r="B8534" s="59" t="s">
        <v>22848</v>
      </c>
      <c r="C8534" s="59" t="s">
        <v>19828</v>
      </c>
      <c r="D8534" s="59" t="s">
        <v>18</v>
      </c>
      <c r="F8534" s="59" t="s">
        <v>10</v>
      </c>
      <c r="G8534" s="152" t="str">
        <f>VLOOKUP(D8534,sku归属!A:B,2,0)</f>
        <v>谭熹杰</v>
      </c>
    </row>
    <row r="8535" spans="1:13" s="59" customFormat="1" customHeight="1">
      <c r="A8535" s="59" t="s">
        <v>22849</v>
      </c>
      <c r="B8535" s="59" t="s">
        <v>22850</v>
      </c>
      <c r="C8535" s="59" t="s">
        <v>19825</v>
      </c>
      <c r="D8535" s="59" t="s">
        <v>18</v>
      </c>
      <c r="F8535" s="59" t="s">
        <v>10</v>
      </c>
      <c r="G8535" s="152" t="str">
        <f>VLOOKUP(D8535,sku归属!A:B,2,0)</f>
        <v>谭熹杰</v>
      </c>
    </row>
    <row r="8536" spans="1:13" s="59" customFormat="1" customHeight="1">
      <c r="A8536" s="59" t="s">
        <v>22851</v>
      </c>
      <c r="B8536" s="59" t="s">
        <v>22852</v>
      </c>
      <c r="C8536" s="59" t="s">
        <v>19843</v>
      </c>
      <c r="D8536" s="59" t="s">
        <v>18</v>
      </c>
      <c r="F8536" s="59" t="s">
        <v>10</v>
      </c>
      <c r="G8536" s="152" t="str">
        <f>VLOOKUP(D8536,sku归属!A:B,2,0)</f>
        <v>谭熹杰</v>
      </c>
    </row>
    <row r="8537" spans="1:13" s="59" customFormat="1" customHeight="1">
      <c r="A8537" s="59" t="s">
        <v>22853</v>
      </c>
      <c r="B8537" s="59" t="s">
        <v>22854</v>
      </c>
      <c r="C8537" s="59" t="s">
        <v>19834</v>
      </c>
      <c r="D8537" s="59" t="s">
        <v>18</v>
      </c>
      <c r="F8537" s="59" t="s">
        <v>10</v>
      </c>
      <c r="G8537" s="152" t="str">
        <f>VLOOKUP(D8537,sku归属!A:B,2,0)</f>
        <v>谭熹杰</v>
      </c>
    </row>
    <row r="8538" spans="1:13" s="59" customFormat="1" customHeight="1">
      <c r="A8538" s="59" t="s">
        <v>22855</v>
      </c>
      <c r="B8538" s="59" t="s">
        <v>22856</v>
      </c>
      <c r="C8538" s="59" t="s">
        <v>19831</v>
      </c>
      <c r="D8538" s="59" t="s">
        <v>18</v>
      </c>
      <c r="F8538" s="59" t="s">
        <v>10</v>
      </c>
      <c r="G8538" s="152" t="str">
        <f>VLOOKUP(D8538,sku归属!A:B,2,0)</f>
        <v>谭熹杰</v>
      </c>
    </row>
    <row r="8539" spans="1:13" s="59" customFormat="1" customHeight="1">
      <c r="A8539" s="59" t="s">
        <v>22857</v>
      </c>
      <c r="B8539" s="59" t="s">
        <v>22858</v>
      </c>
      <c r="C8539" s="59" t="s">
        <v>19994</v>
      </c>
      <c r="D8539" s="59" t="s">
        <v>18</v>
      </c>
      <c r="F8539" s="59" t="s">
        <v>10</v>
      </c>
      <c r="G8539" s="152" t="str">
        <f>VLOOKUP(D8539,sku归属!A:B,2,0)</f>
        <v>谭熹杰</v>
      </c>
    </row>
    <row r="8540" spans="1:13" s="59" customFormat="1" customHeight="1">
      <c r="A8540" s="59" t="s">
        <v>22859</v>
      </c>
      <c r="B8540" s="59" t="s">
        <v>22860</v>
      </c>
      <c r="C8540" s="59" t="s">
        <v>19997</v>
      </c>
      <c r="D8540" s="59" t="s">
        <v>18</v>
      </c>
      <c r="F8540" s="59" t="s">
        <v>10</v>
      </c>
      <c r="G8540" s="152" t="str">
        <f>VLOOKUP(D8540,sku归属!A:B,2,0)</f>
        <v>谭熹杰</v>
      </c>
    </row>
    <row r="8541" spans="1:13" s="59" customFormat="1" customHeight="1">
      <c r="A8541" s="59" t="s">
        <v>22861</v>
      </c>
      <c r="B8541" s="59" t="s">
        <v>22862</v>
      </c>
      <c r="C8541" s="59" t="s">
        <v>20003</v>
      </c>
      <c r="D8541" s="59" t="s">
        <v>18</v>
      </c>
      <c r="F8541" s="59" t="s">
        <v>10</v>
      </c>
      <c r="G8541" s="152" t="str">
        <f>VLOOKUP(D8541,sku归属!A:B,2,0)</f>
        <v>谭熹杰</v>
      </c>
    </row>
    <row r="8542" spans="1:13" s="59" customFormat="1" customHeight="1">
      <c r="A8542" s="59" t="s">
        <v>22863</v>
      </c>
      <c r="B8542" s="59" t="s">
        <v>22864</v>
      </c>
      <c r="C8542" s="59" t="s">
        <v>20000</v>
      </c>
      <c r="D8542" s="59" t="s">
        <v>18</v>
      </c>
      <c r="F8542" s="59" t="s">
        <v>10</v>
      </c>
      <c r="G8542" s="152" t="str">
        <f>VLOOKUP(D8542,sku归属!A:B,2,0)</f>
        <v>谭熹杰</v>
      </c>
    </row>
    <row r="8543" spans="1:13" s="59" customFormat="1" customHeight="1">
      <c r="A8543" s="59" t="s">
        <v>22865</v>
      </c>
      <c r="B8543" s="59" t="s">
        <v>22866</v>
      </c>
      <c r="C8543" s="59" t="s">
        <v>19311</v>
      </c>
      <c r="D8543" s="59" t="s">
        <v>18</v>
      </c>
      <c r="F8543" s="59" t="s">
        <v>10</v>
      </c>
      <c r="G8543" s="152" t="str">
        <f>VLOOKUP(D8543,sku归属!A:B,2,0)</f>
        <v>谭熹杰</v>
      </c>
    </row>
    <row r="8544" spans="1:13" s="59" customFormat="1" customHeight="1">
      <c r="A8544" s="59" t="s">
        <v>22867</v>
      </c>
      <c r="B8544" s="59" t="s">
        <v>22868</v>
      </c>
      <c r="C8544" s="59" t="s">
        <v>19299</v>
      </c>
      <c r="D8544" s="59" t="s">
        <v>18</v>
      </c>
      <c r="F8544" s="59" t="s">
        <v>10</v>
      </c>
      <c r="G8544" s="152" t="str">
        <f>VLOOKUP(D8544,sku归属!A:B,2,0)</f>
        <v>谭熹杰</v>
      </c>
    </row>
    <row r="8545" spans="1:13" s="59" customFormat="1" customHeight="1">
      <c r="A8545" s="59" t="s">
        <v>22869</v>
      </c>
      <c r="B8545" s="59" t="s">
        <v>22870</v>
      </c>
      <c r="C8545" s="59" t="s">
        <v>19305</v>
      </c>
      <c r="D8545" s="59" t="s">
        <v>18</v>
      </c>
      <c r="F8545" s="59" t="s">
        <v>10</v>
      </c>
      <c r="G8545" s="152" t="str">
        <f>VLOOKUP(D8545,sku归属!A:B,2,0)</f>
        <v>谭熹杰</v>
      </c>
    </row>
    <row r="8546" spans="1:13" s="59" customFormat="1" customHeight="1">
      <c r="A8546" s="59" t="s">
        <v>22871</v>
      </c>
      <c r="B8546" s="59" t="s">
        <v>22872</v>
      </c>
      <c r="C8546" s="59" t="s">
        <v>19302</v>
      </c>
      <c r="D8546" s="59" t="s">
        <v>18</v>
      </c>
      <c r="F8546" s="59" t="s">
        <v>10</v>
      </c>
      <c r="G8546" s="152" t="str">
        <f>VLOOKUP(D8546,sku归属!A:B,2,0)</f>
        <v>谭熹杰</v>
      </c>
    </row>
    <row r="8547" spans="1:13" s="59" customFormat="1" customHeight="1">
      <c r="A8547" s="59" t="s">
        <v>22873</v>
      </c>
      <c r="B8547" s="59" t="s">
        <v>22874</v>
      </c>
      <c r="C8547" s="59" t="s">
        <v>19308</v>
      </c>
      <c r="D8547" s="59" t="s">
        <v>18</v>
      </c>
      <c r="F8547" s="59" t="s">
        <v>10</v>
      </c>
      <c r="G8547" s="152" t="str">
        <f>VLOOKUP(D8547,sku归属!A:B,2,0)</f>
        <v>谭熹杰</v>
      </c>
    </row>
    <row r="8548" spans="1:13" s="59" customFormat="1" customHeight="1">
      <c r="A8548" s="59" t="s">
        <v>22875</v>
      </c>
      <c r="B8548" s="59" t="s">
        <v>22876</v>
      </c>
      <c r="C8548" s="59" t="s">
        <v>19314</v>
      </c>
      <c r="D8548" s="59" t="s">
        <v>18</v>
      </c>
      <c r="F8548" s="59" t="s">
        <v>10</v>
      </c>
      <c r="G8548" s="152" t="str">
        <f>VLOOKUP(D8548,sku归属!A:B,2,0)</f>
        <v>谭熹杰</v>
      </c>
    </row>
    <row r="8549" spans="1:13" s="59" customFormat="1" customHeight="1">
      <c r="A8549" s="59" t="s">
        <v>22877</v>
      </c>
      <c r="B8549" s="59" t="s">
        <v>22878</v>
      </c>
      <c r="C8549" s="59" t="s">
        <v>19894</v>
      </c>
      <c r="D8549" s="59" t="s">
        <v>18</v>
      </c>
      <c r="F8549" s="59" t="s">
        <v>10</v>
      </c>
      <c r="G8549" s="152" t="str">
        <f>VLOOKUP(D8549,sku归属!A:B,2,0)</f>
        <v>谭熹杰</v>
      </c>
    </row>
    <row r="8550" spans="1:13" s="59" customFormat="1" customHeight="1">
      <c r="A8550" s="59" t="s">
        <v>22879</v>
      </c>
      <c r="B8550" s="59" t="s">
        <v>22880</v>
      </c>
      <c r="C8550" s="59" t="s">
        <v>19891</v>
      </c>
      <c r="D8550" s="59" t="s">
        <v>18</v>
      </c>
      <c r="F8550" s="59" t="s">
        <v>10</v>
      </c>
      <c r="G8550" s="152" t="str">
        <f>VLOOKUP(D8550,sku归属!A:B,2,0)</f>
        <v>谭熹杰</v>
      </c>
    </row>
    <row r="8551" spans="1:13" s="59" customFormat="1" customHeight="1">
      <c r="A8551" s="59" t="s">
        <v>22881</v>
      </c>
      <c r="B8551" s="59" t="s">
        <v>22882</v>
      </c>
      <c r="C8551" s="59" t="s">
        <v>19903</v>
      </c>
      <c r="D8551" s="59" t="s">
        <v>18</v>
      </c>
      <c r="F8551" s="59" t="s">
        <v>10</v>
      </c>
      <c r="G8551" s="152" t="str">
        <f>VLOOKUP(D8551,sku归属!A:B,2,0)</f>
        <v>谭熹杰</v>
      </c>
    </row>
    <row r="8552" spans="1:13" s="59" customFormat="1" customHeight="1">
      <c r="A8552" s="59" t="s">
        <v>22883</v>
      </c>
      <c r="B8552" s="59" t="s">
        <v>22884</v>
      </c>
      <c r="C8552" s="59" t="s">
        <v>19900</v>
      </c>
      <c r="D8552" s="59" t="s">
        <v>18</v>
      </c>
      <c r="F8552" s="59" t="s">
        <v>10</v>
      </c>
      <c r="G8552" s="152" t="str">
        <f>VLOOKUP(D8552,sku归属!A:B,2,0)</f>
        <v>谭熹杰</v>
      </c>
    </row>
    <row r="8553" spans="1:13" s="59" customFormat="1" customHeight="1">
      <c r="A8553" s="59" t="s">
        <v>22885</v>
      </c>
      <c r="B8553" s="59" t="s">
        <v>22886</v>
      </c>
      <c r="C8553" s="59" t="s">
        <v>19897</v>
      </c>
      <c r="D8553" s="59" t="s">
        <v>18</v>
      </c>
      <c r="F8553" s="59" t="s">
        <v>10</v>
      </c>
      <c r="G8553" s="152" t="str">
        <f>VLOOKUP(D8553,sku归属!A:B,2,0)</f>
        <v>谭熹杰</v>
      </c>
    </row>
    <row r="8554" spans="1:13" s="59" customFormat="1" customHeight="1">
      <c r="A8554" s="59" t="s">
        <v>22887</v>
      </c>
      <c r="B8554" s="59" t="s">
        <v>22888</v>
      </c>
      <c r="C8554" s="59" t="s">
        <v>19888</v>
      </c>
      <c r="D8554" s="59" t="s">
        <v>18</v>
      </c>
      <c r="F8554" s="59" t="s">
        <v>10</v>
      </c>
      <c r="G8554" s="152" t="str">
        <f>VLOOKUP(D8554,sku归属!A:B,2,0)</f>
        <v>谭熹杰</v>
      </c>
    </row>
    <row r="8555" spans="1:13" s="59" customFormat="1" customHeight="1">
      <c r="A8555" s="59" t="s">
        <v>22889</v>
      </c>
      <c r="B8555" s="59" t="s">
        <v>22890</v>
      </c>
      <c r="C8555" s="59" t="s">
        <v>20405</v>
      </c>
      <c r="D8555" s="59" t="s">
        <v>18</v>
      </c>
      <c r="F8555" s="59" t="s">
        <v>10</v>
      </c>
      <c r="G8555" s="152" t="str">
        <f>VLOOKUP(D8555,sku归属!A:B,2,0)</f>
        <v>谭熹杰</v>
      </c>
    </row>
    <row r="8556" spans="1:13" s="59" customFormat="1" customHeight="1">
      <c r="A8556" s="59" t="s">
        <v>22891</v>
      </c>
      <c r="B8556" s="59" t="s">
        <v>22892</v>
      </c>
      <c r="C8556" s="59" t="s">
        <v>20414</v>
      </c>
      <c r="D8556" s="59" t="s">
        <v>18</v>
      </c>
      <c r="F8556" s="59" t="s">
        <v>10</v>
      </c>
      <c r="G8556" s="152" t="str">
        <f>VLOOKUP(D8556,sku归属!A:B,2,0)</f>
        <v>谭熹杰</v>
      </c>
    </row>
    <row r="8557" spans="1:13" s="59" customFormat="1" customHeight="1">
      <c r="A8557" s="59" t="s">
        <v>22893</v>
      </c>
      <c r="B8557" s="59" t="s">
        <v>22894</v>
      </c>
      <c r="C8557" s="59" t="s">
        <v>19932</v>
      </c>
      <c r="D8557" s="59" t="s">
        <v>18</v>
      </c>
      <c r="F8557" s="59" t="s">
        <v>10</v>
      </c>
      <c r="G8557" s="152" t="str">
        <f>VLOOKUP(D8557,sku归属!A:B,2,0)</f>
        <v>谭熹杰</v>
      </c>
    </row>
    <row r="8558" spans="1:13" s="59" customFormat="1" customHeight="1">
      <c r="A8558" s="59" t="s">
        <v>22895</v>
      </c>
      <c r="B8558" s="59" t="s">
        <v>22896</v>
      </c>
      <c r="C8558" s="59" t="s">
        <v>19926</v>
      </c>
      <c r="D8558" s="59" t="s">
        <v>18</v>
      </c>
      <c r="F8558" s="59" t="s">
        <v>10</v>
      </c>
      <c r="G8558" s="152" t="str">
        <f>VLOOKUP(D8558,sku归属!A:B,2,0)</f>
        <v>许梓渝</v>
      </c>
    </row>
    <row r="8559" spans="1:13" s="59" customFormat="1" customHeight="1">
      <c r="A8559" s="59" t="s">
        <v>22897</v>
      </c>
      <c r="B8559" s="59" t="s">
        <v>22898</v>
      </c>
      <c r="C8559" s="59" t="s">
        <v>20405</v>
      </c>
      <c r="D8559" s="59" t="s">
        <v>18</v>
      </c>
      <c r="F8559" s="59" t="s">
        <v>10</v>
      </c>
      <c r="G8559" s="152" t="str">
        <f>VLOOKUP(D8559,sku归属!A:B,2,0)</f>
        <v>许梓渝</v>
      </c>
    </row>
    <row r="8560" spans="1:13" s="59" customFormat="1" customHeight="1">
      <c r="A8560" s="59" t="s">
        <v>22899</v>
      </c>
      <c r="B8560" s="59" t="s">
        <v>22900</v>
      </c>
      <c r="C8560" s="59" t="s">
        <v>20414</v>
      </c>
      <c r="D8560" s="59" t="s">
        <v>18</v>
      </c>
      <c r="F8560" s="59" t="s">
        <v>10</v>
      </c>
      <c r="G8560" s="152" t="str">
        <f>VLOOKUP(D8560,sku归属!A:B,2,0)</f>
        <v>许梓渝</v>
      </c>
    </row>
    <row r="8561" spans="1:13" s="59" customFormat="1" customHeight="1">
      <c r="A8561" s="59" t="s">
        <v>22901</v>
      </c>
      <c r="B8561" s="59" t="s">
        <v>22902</v>
      </c>
      <c r="C8561" s="59" t="s">
        <v>7692</v>
      </c>
      <c r="D8561" s="59" t="s">
        <v>18</v>
      </c>
      <c r="F8561" s="59" t="s">
        <v>10</v>
      </c>
      <c r="G8561" s="152" t="str">
        <f>VLOOKUP(D8561,sku归属!A:B,2,0)</f>
        <v>谭熹杰</v>
      </c>
    </row>
    <row r="8562" spans="1:13" s="59" customFormat="1" customHeight="1">
      <c r="A8562" s="59" t="s">
        <v>22903</v>
      </c>
      <c r="B8562" s="59" t="s">
        <v>22904</v>
      </c>
      <c r="C8562" s="59" t="s">
        <v>7695</v>
      </c>
      <c r="D8562" s="59" t="s">
        <v>18</v>
      </c>
      <c r="F8562" s="59" t="s">
        <v>10</v>
      </c>
      <c r="G8562" s="152" t="str">
        <f>VLOOKUP(D8562,sku归属!A:B,2,0)</f>
        <v>谭熹杰</v>
      </c>
    </row>
    <row r="8563" spans="1:13" s="59" customFormat="1" customHeight="1">
      <c r="A8563" s="59" t="s">
        <v>22905</v>
      </c>
      <c r="B8563" s="59" t="s">
        <v>22906</v>
      </c>
      <c r="C8563" s="59" t="s">
        <v>7927</v>
      </c>
      <c r="D8563" s="59" t="s">
        <v>18</v>
      </c>
      <c r="F8563" s="59" t="s">
        <v>10</v>
      </c>
      <c r="G8563" s="152" t="str">
        <f>VLOOKUP(D8563,sku归属!A:B,2,0)</f>
        <v>谭熹杰</v>
      </c>
    </row>
    <row r="8564" spans="1:13" s="59" customFormat="1" customHeight="1">
      <c r="A8564" s="59" t="s">
        <v>22907</v>
      </c>
      <c r="B8564" s="59" t="s">
        <v>22908</v>
      </c>
      <c r="C8564" s="59" t="s">
        <v>11494</v>
      </c>
      <c r="D8564" s="59" t="s">
        <v>18</v>
      </c>
      <c r="F8564" s="59" t="s">
        <v>10</v>
      </c>
      <c r="G8564" s="152" t="str">
        <f>VLOOKUP(D8564,sku归属!A:B,2,0)</f>
        <v>谭熹杰</v>
      </c>
    </row>
    <row r="8565" spans="1:13" s="59" customFormat="1" customHeight="1">
      <c r="A8565" s="59" t="s">
        <v>22909</v>
      </c>
      <c r="B8565" s="59" t="s">
        <v>22910</v>
      </c>
      <c r="C8565" s="59" t="s">
        <v>7935</v>
      </c>
      <c r="D8565" s="59" t="s">
        <v>18</v>
      </c>
      <c r="F8565" s="59" t="s">
        <v>10</v>
      </c>
      <c r="G8565" s="152" t="str">
        <f>VLOOKUP(D8565,sku归属!A:B,2,0)</f>
        <v>谭熹杰</v>
      </c>
    </row>
    <row r="8566" spans="1:13" s="59" customFormat="1" customHeight="1">
      <c r="A8566" s="59" t="s">
        <v>22911</v>
      </c>
      <c r="B8566" s="59" t="s">
        <v>22912</v>
      </c>
      <c r="C8566" s="59" t="s">
        <v>7704</v>
      </c>
      <c r="D8566" s="59" t="s">
        <v>18</v>
      </c>
      <c r="F8566" s="59" t="s">
        <v>10</v>
      </c>
      <c r="G8566" s="152" t="str">
        <f>VLOOKUP(D8566,sku归属!A:B,2,0)</f>
        <v>谭熹杰</v>
      </c>
    </row>
    <row r="8567" spans="1:13" s="59" customFormat="1" customHeight="1">
      <c r="A8567" s="59" t="s">
        <v>22913</v>
      </c>
      <c r="B8567" s="59" t="s">
        <v>22914</v>
      </c>
      <c r="C8567" s="59" t="s">
        <v>22915</v>
      </c>
      <c r="D8567" s="59" t="s">
        <v>18</v>
      </c>
      <c r="F8567" s="59" t="s">
        <v>10</v>
      </c>
      <c r="G8567" s="152" t="str">
        <f>VLOOKUP(D8567,sku归属!A:B,2,0)</f>
        <v>许梓渝</v>
      </c>
    </row>
    <row r="8568" spans="1:13" s="59" customFormat="1" customHeight="1">
      <c r="A8568" s="59" t="s">
        <v>22916</v>
      </c>
      <c r="B8568" s="59" t="s">
        <v>22917</v>
      </c>
      <c r="C8568" s="59" t="s">
        <v>13293</v>
      </c>
      <c r="D8568" s="59" t="s">
        <v>18</v>
      </c>
      <c r="F8568" s="59" t="s">
        <v>10</v>
      </c>
      <c r="G8568" s="152" t="str">
        <f>VLOOKUP(D8568,sku归属!A:B,2,0)</f>
        <v>许梓渝</v>
      </c>
    </row>
    <row r="8569" spans="1:13" s="59" customFormat="1" customHeight="1">
      <c r="A8569" s="59" t="s">
        <v>22918</v>
      </c>
      <c r="B8569" s="59" t="s">
        <v>22919</v>
      </c>
      <c r="C8569" s="59" t="s">
        <v>13290</v>
      </c>
      <c r="D8569" s="59" t="s">
        <v>18</v>
      </c>
      <c r="F8569" s="59" t="s">
        <v>10</v>
      </c>
      <c r="G8569" s="152" t="str">
        <f>VLOOKUP(D8569,sku归属!A:B,2,0)</f>
        <v>许梓渝</v>
      </c>
    </row>
    <row r="8570" spans="1:13" s="59" customFormat="1" customHeight="1">
      <c r="A8570" s="59" t="s">
        <v>22920</v>
      </c>
      <c r="B8570" s="59" t="s">
        <v>22921</v>
      </c>
      <c r="C8570" s="59" t="s">
        <v>22922</v>
      </c>
      <c r="D8570" s="59" t="s">
        <v>18</v>
      </c>
      <c r="F8570" s="59" t="s">
        <v>10</v>
      </c>
      <c r="G8570" s="152" t="str">
        <f>VLOOKUP(D8570,sku归属!A:B,2,0)</f>
        <v>许梓渝</v>
      </c>
    </row>
    <row r="8571" spans="1:13" s="59" customFormat="1" customHeight="1">
      <c r="A8571" s="59" t="s">
        <v>22923</v>
      </c>
      <c r="B8571" s="59" t="s">
        <v>22924</v>
      </c>
      <c r="C8571" s="59" t="s">
        <v>20232</v>
      </c>
      <c r="D8571" s="59" t="s">
        <v>19</v>
      </c>
      <c r="F8571" s="59" t="s">
        <v>10</v>
      </c>
      <c r="G8571" s="152" t="str">
        <f>VLOOKUP(D8571,sku归属!A:B,2,0)</f>
        <v>许梓渝</v>
      </c>
    </row>
    <row r="8572" spans="1:13" s="59" customFormat="1" customHeight="1">
      <c r="A8572" s="59" t="s">
        <v>22925</v>
      </c>
      <c r="B8572" s="59" t="s">
        <v>22926</v>
      </c>
      <c r="C8572" s="59" t="s">
        <v>20229</v>
      </c>
      <c r="D8572" s="59" t="s">
        <v>19</v>
      </c>
      <c r="F8572" s="59" t="s">
        <v>10</v>
      </c>
      <c r="G8572" s="152" t="str">
        <f>VLOOKUP(D8572,sku归属!A:B,2,0)</f>
        <v>许梓渝</v>
      </c>
    </row>
    <row r="8573" spans="1:13" s="59" customFormat="1" customHeight="1">
      <c r="A8573" s="59" t="s">
        <v>22927</v>
      </c>
      <c r="B8573" s="59" t="s">
        <v>22928</v>
      </c>
      <c r="C8573" s="59" t="s">
        <v>20226</v>
      </c>
      <c r="D8573" s="59" t="s">
        <v>19</v>
      </c>
      <c r="F8573" s="59" t="s">
        <v>10</v>
      </c>
      <c r="G8573" s="152" t="str">
        <f>VLOOKUP(D8573,sku归属!A:B,2,0)</f>
        <v>谭熹杰</v>
      </c>
    </row>
    <row r="8574" spans="1:13" s="59" customFormat="1" customHeight="1">
      <c r="A8574" s="59" t="s">
        <v>22929</v>
      </c>
      <c r="B8574" s="59" t="s">
        <v>22930</v>
      </c>
      <c r="C8574" s="59" t="s">
        <v>22931</v>
      </c>
      <c r="D8574" s="59" t="s">
        <v>18</v>
      </c>
      <c r="F8574" s="59" t="s">
        <v>10</v>
      </c>
      <c r="G8574" s="152" t="str">
        <f>VLOOKUP(D8574,sku归属!A:B,2,0)</f>
        <v>谭熹杰</v>
      </c>
    </row>
    <row r="8575" spans="1:13" s="59" customFormat="1" customHeight="1">
      <c r="A8575" s="59" t="s">
        <v>22932</v>
      </c>
      <c r="B8575" s="59" t="s">
        <v>22933</v>
      </c>
      <c r="C8575" s="59" t="s">
        <v>22934</v>
      </c>
      <c r="D8575" s="59" t="s">
        <v>18</v>
      </c>
      <c r="F8575" s="59" t="s">
        <v>10</v>
      </c>
      <c r="G8575" s="152" t="str">
        <f>VLOOKUP(D8575,sku归属!A:B,2,0)</f>
        <v>谭熹杰</v>
      </c>
    </row>
    <row r="8576" spans="1:13" s="59" customFormat="1" customHeight="1">
      <c r="A8576" s="59" t="s">
        <v>22935</v>
      </c>
      <c r="B8576" s="59" t="s">
        <v>22936</v>
      </c>
      <c r="C8576" s="59" t="s">
        <v>22937</v>
      </c>
      <c r="D8576" s="59" t="s">
        <v>18</v>
      </c>
      <c r="F8576" s="59" t="s">
        <v>10</v>
      </c>
      <c r="G8576" s="152" t="str">
        <f>VLOOKUP(D8576,sku归属!A:B,2,0)</f>
        <v>谭熹杰</v>
      </c>
    </row>
    <row r="8577" spans="1:13" s="59" customFormat="1" customHeight="1">
      <c r="A8577" s="59" t="s">
        <v>22938</v>
      </c>
      <c r="B8577" s="59" t="s">
        <v>22939</v>
      </c>
      <c r="C8577" s="59" t="s">
        <v>22940</v>
      </c>
      <c r="D8577" s="59" t="s">
        <v>18</v>
      </c>
      <c r="F8577" s="59" t="s">
        <v>10</v>
      </c>
      <c r="G8577" s="152" t="str">
        <f>VLOOKUP(D8577,sku归属!A:B,2,0)</f>
        <v>谭熹杰</v>
      </c>
    </row>
    <row r="8578" spans="1:13" s="59" customFormat="1" customHeight="1">
      <c r="A8578" s="59" t="s">
        <v>22941</v>
      </c>
      <c r="B8578" s="59" t="s">
        <v>22942</v>
      </c>
      <c r="C8578" s="59" t="s">
        <v>22943</v>
      </c>
      <c r="D8578" s="59" t="s">
        <v>18</v>
      </c>
      <c r="F8578" s="59" t="s">
        <v>10</v>
      </c>
      <c r="G8578" s="152" t="str">
        <f>VLOOKUP(D8578,sku归属!A:B,2,0)</f>
        <v>谭熹杰</v>
      </c>
    </row>
    <row r="8579" spans="1:13" s="59" customFormat="1" customHeight="1">
      <c r="A8579" s="59" t="s">
        <v>22944</v>
      </c>
      <c r="B8579" s="59" t="s">
        <v>22945</v>
      </c>
      <c r="C8579" s="59" t="s">
        <v>22946</v>
      </c>
      <c r="D8579" s="59" t="s">
        <v>18</v>
      </c>
      <c r="F8579" s="59" t="s">
        <v>10</v>
      </c>
      <c r="G8579" s="152" t="str">
        <f>VLOOKUP(D8579,sku归属!A:B,2,0)</f>
        <v>谭熹杰</v>
      </c>
    </row>
    <row r="8580" spans="1:13" s="59" customFormat="1" customHeight="1">
      <c r="A8580" s="59" t="s">
        <v>22947</v>
      </c>
      <c r="B8580" s="59" t="s">
        <v>22948</v>
      </c>
      <c r="C8580" s="59" t="s">
        <v>22949</v>
      </c>
      <c r="D8580" s="59" t="s">
        <v>19</v>
      </c>
      <c r="F8580" s="59" t="s">
        <v>10</v>
      </c>
      <c r="G8580" s="152" t="str">
        <f>VLOOKUP(D8580,sku归属!A:B,2,0)</f>
        <v>谭熹杰</v>
      </c>
    </row>
    <row r="8581" spans="1:13" s="59" customFormat="1" customHeight="1">
      <c r="A8581" s="59" t="s">
        <v>22950</v>
      </c>
      <c r="B8581" s="59" t="s">
        <v>22951</v>
      </c>
      <c r="C8581" s="59" t="s">
        <v>22952</v>
      </c>
      <c r="D8581" s="59" t="s">
        <v>19</v>
      </c>
      <c r="F8581" s="59" t="s">
        <v>10</v>
      </c>
      <c r="G8581" s="152" t="str">
        <f>VLOOKUP(D8581,sku归属!A:B,2,0)</f>
        <v>谭熹杰</v>
      </c>
    </row>
    <row r="8582" spans="1:13" s="59" customFormat="1" customHeight="1">
      <c r="A8582" s="59" t="s">
        <v>22953</v>
      </c>
      <c r="B8582" s="59" t="s">
        <v>22954</v>
      </c>
      <c r="C8582" s="59" t="s">
        <v>22955</v>
      </c>
      <c r="D8582" s="59" t="s">
        <v>19</v>
      </c>
      <c r="F8582" s="59" t="s">
        <v>10</v>
      </c>
      <c r="G8582" s="152" t="str">
        <f>VLOOKUP(D8582,sku归属!A:B,2,0)</f>
        <v>谭熹杰</v>
      </c>
    </row>
    <row r="8583" spans="1:13" s="59" customFormat="1" customHeight="1">
      <c r="A8583" s="59" t="s">
        <v>22956</v>
      </c>
      <c r="B8583" s="59" t="s">
        <v>22957</v>
      </c>
      <c r="C8583" s="59" t="s">
        <v>22958</v>
      </c>
      <c r="D8583" s="59" t="s">
        <v>19</v>
      </c>
      <c r="F8583" s="59" t="s">
        <v>10</v>
      </c>
      <c r="G8583" s="152" t="str">
        <f>VLOOKUP(D8583,sku归属!A:B,2,0)</f>
        <v>谭熹杰</v>
      </c>
    </row>
    <row r="8584" spans="1:13" s="59" customFormat="1" customHeight="1">
      <c r="A8584" s="59" t="s">
        <v>22959</v>
      </c>
      <c r="B8584" s="59" t="s">
        <v>22960</v>
      </c>
      <c r="C8584" s="59" t="s">
        <v>22961</v>
      </c>
      <c r="D8584" s="59" t="s">
        <v>19</v>
      </c>
      <c r="F8584" s="59" t="s">
        <v>10</v>
      </c>
      <c r="G8584" s="152" t="str">
        <f>VLOOKUP(D8584,sku归属!A:B,2,0)</f>
        <v>谭熹杰</v>
      </c>
    </row>
    <row r="8585" spans="1:13" s="59" customFormat="1" customHeight="1">
      <c r="A8585" s="59" t="s">
        <v>22962</v>
      </c>
      <c r="B8585" s="59" t="s">
        <v>22963</v>
      </c>
      <c r="C8585" s="59" t="s">
        <v>22964</v>
      </c>
      <c r="D8585" s="59" t="s">
        <v>19</v>
      </c>
      <c r="F8585" s="59" t="s">
        <v>10</v>
      </c>
      <c r="G8585" s="152" t="str">
        <f>VLOOKUP(D8585,sku归属!A:B,2,0)</f>
        <v>谭熹杰</v>
      </c>
    </row>
    <row r="8586" spans="1:13" s="59" customFormat="1" customHeight="1">
      <c r="A8586" s="59" t="s">
        <v>22965</v>
      </c>
      <c r="B8586" s="59" t="s">
        <v>22966</v>
      </c>
      <c r="C8586" s="59" t="s">
        <v>22967</v>
      </c>
      <c r="D8586" s="59" t="s">
        <v>18</v>
      </c>
      <c r="F8586" s="59" t="s">
        <v>10</v>
      </c>
      <c r="G8586" s="152" t="str">
        <f>VLOOKUP(D8586,sku归属!A:B,2,0)</f>
        <v>谭熹杰</v>
      </c>
    </row>
    <row r="8587" spans="1:13" s="59" customFormat="1" customHeight="1">
      <c r="A8587" s="59" t="s">
        <v>22968</v>
      </c>
      <c r="B8587" s="59" t="s">
        <v>22969</v>
      </c>
      <c r="C8587" s="59" t="s">
        <v>22970</v>
      </c>
      <c r="D8587" s="59" t="s">
        <v>18</v>
      </c>
      <c r="F8587" s="59" t="s">
        <v>10</v>
      </c>
      <c r="G8587" s="152" t="str">
        <f>VLOOKUP(D8587,sku归属!A:B,2,0)</f>
        <v>谭熹杰</v>
      </c>
    </row>
    <row r="8588" spans="1:13" s="59" customFormat="1" customHeight="1">
      <c r="A8588" s="59" t="s">
        <v>22971</v>
      </c>
      <c r="B8588" s="59" t="s">
        <v>22972</v>
      </c>
      <c r="C8588" s="59" t="s">
        <v>22973</v>
      </c>
      <c r="D8588" s="59" t="s">
        <v>18</v>
      </c>
      <c r="F8588" s="59" t="s">
        <v>10</v>
      </c>
      <c r="G8588" s="152" t="str">
        <f>VLOOKUP(D8588,sku归属!A:B,2,0)</f>
        <v>谭熹杰</v>
      </c>
    </row>
    <row r="8589" spans="1:13" s="59" customFormat="1" customHeight="1">
      <c r="A8589" s="59" t="s">
        <v>22974</v>
      </c>
      <c r="B8589" s="59" t="s">
        <v>22975</v>
      </c>
      <c r="C8589" s="59" t="s">
        <v>22976</v>
      </c>
      <c r="D8589" s="59" t="s">
        <v>18</v>
      </c>
      <c r="F8589" s="59" t="s">
        <v>10</v>
      </c>
      <c r="G8589" s="152" t="str">
        <f>VLOOKUP(D8589,sku归属!A:B,2,0)</f>
        <v>许梓渝</v>
      </c>
    </row>
    <row r="8590" spans="1:13" s="59" customFormat="1" customHeight="1">
      <c r="A8590" s="59" t="s">
        <v>22977</v>
      </c>
      <c r="B8590" s="59" t="s">
        <v>22978</v>
      </c>
      <c r="C8590" s="59" t="s">
        <v>22979</v>
      </c>
      <c r="D8590" s="59" t="s">
        <v>18</v>
      </c>
      <c r="F8590" s="59" t="s">
        <v>10</v>
      </c>
      <c r="G8590" s="152" t="str">
        <f>VLOOKUP(D8590,sku归属!A:B,2,0)</f>
        <v>许梓渝</v>
      </c>
    </row>
    <row r="8591" spans="1:13" s="59" customFormat="1" customHeight="1">
      <c r="A8591" s="59" t="s">
        <v>22980</v>
      </c>
      <c r="B8591" s="59" t="s">
        <v>22981</v>
      </c>
      <c r="C8591" s="59" t="s">
        <v>22982</v>
      </c>
      <c r="D8591" s="59" t="s">
        <v>18</v>
      </c>
      <c r="F8591" s="59" t="s">
        <v>10</v>
      </c>
      <c r="G8591" s="152" t="str">
        <f>VLOOKUP(D8591,sku归属!A:B,2,0)</f>
        <v>谭熹杰</v>
      </c>
    </row>
    <row r="8592" spans="1:13" s="59" customFormat="1" customHeight="1">
      <c r="A8592" s="59" t="s">
        <v>22983</v>
      </c>
      <c r="B8592" s="59" t="s">
        <v>22984</v>
      </c>
      <c r="C8592" s="59" t="s">
        <v>22985</v>
      </c>
      <c r="D8592" s="59" t="s">
        <v>18</v>
      </c>
      <c r="F8592" s="59" t="s">
        <v>10</v>
      </c>
      <c r="G8592" s="152" t="str">
        <f>VLOOKUP(D8592,sku归属!A:B,2,0)</f>
        <v>谭熹杰</v>
      </c>
    </row>
    <row r="8593" spans="1:13" s="59" customFormat="1" customHeight="1">
      <c r="A8593" s="59" t="s">
        <v>22986</v>
      </c>
      <c r="B8593" s="59" t="s">
        <v>22987</v>
      </c>
      <c r="C8593" s="59" t="s">
        <v>16092</v>
      </c>
      <c r="D8593" s="59" t="s">
        <v>18</v>
      </c>
      <c r="F8593" s="59" t="s">
        <v>10</v>
      </c>
      <c r="G8593" s="152" t="str">
        <f>VLOOKUP(D8593,sku归属!A:B,2,0)</f>
        <v>谭熹杰</v>
      </c>
    </row>
    <row r="8594" spans="1:13" s="59" customFormat="1" customHeight="1">
      <c r="A8594" s="59" t="s">
        <v>22988</v>
      </c>
      <c r="B8594" s="59" t="s">
        <v>22989</v>
      </c>
      <c r="C8594" s="59" t="s">
        <v>18111</v>
      </c>
      <c r="D8594" s="59" t="s">
        <v>18</v>
      </c>
      <c r="F8594" s="59" t="s">
        <v>10</v>
      </c>
      <c r="G8594" s="152" t="str">
        <f>VLOOKUP(D8594,sku归属!A:B,2,0)</f>
        <v>谭熹杰</v>
      </c>
    </row>
    <row r="8595" spans="1:13" s="59" customFormat="1" customHeight="1">
      <c r="A8595" s="59" t="s">
        <v>22990</v>
      </c>
      <c r="B8595" s="59" t="s">
        <v>22991</v>
      </c>
      <c r="C8595" s="59" t="s">
        <v>18367</v>
      </c>
      <c r="D8595" s="59" t="s">
        <v>18</v>
      </c>
      <c r="F8595" s="59" t="s">
        <v>10</v>
      </c>
      <c r="G8595" s="152" t="str">
        <f>VLOOKUP(D8595,sku归属!A:B,2,0)</f>
        <v>谭熹杰</v>
      </c>
    </row>
    <row r="8596" spans="1:13" s="59" customFormat="1" customHeight="1">
      <c r="A8596" s="59" t="s">
        <v>22992</v>
      </c>
      <c r="B8596" s="59" t="s">
        <v>22993</v>
      </c>
      <c r="C8596" s="59" t="s">
        <v>18900</v>
      </c>
      <c r="D8596" s="59" t="s">
        <v>18</v>
      </c>
      <c r="F8596" s="59" t="s">
        <v>10</v>
      </c>
      <c r="G8596" s="152" t="str">
        <f>VLOOKUP(D8596,sku归属!A:B,2,0)</f>
        <v>谭熹杰</v>
      </c>
    </row>
    <row r="8597" spans="1:13" s="59" customFormat="1" customHeight="1">
      <c r="A8597" s="59" t="s">
        <v>22994</v>
      </c>
      <c r="B8597" s="59" t="s">
        <v>22995</v>
      </c>
      <c r="C8597" s="59" t="s">
        <v>19057</v>
      </c>
      <c r="D8597" s="59" t="s">
        <v>18</v>
      </c>
      <c r="F8597" s="59" t="s">
        <v>10</v>
      </c>
      <c r="G8597" s="152" t="str">
        <f>VLOOKUP(D8597,sku归属!A:B,2,0)</f>
        <v>谭熹杰</v>
      </c>
    </row>
    <row r="8598" spans="1:13" s="59" customFormat="1" customHeight="1">
      <c r="A8598" s="59" t="s">
        <v>22996</v>
      </c>
      <c r="B8598" s="59" t="s">
        <v>22997</v>
      </c>
      <c r="C8598" s="59" t="s">
        <v>19003</v>
      </c>
      <c r="D8598" s="59" t="s">
        <v>18</v>
      </c>
      <c r="F8598" s="59" t="s">
        <v>10</v>
      </c>
      <c r="G8598" s="152" t="str">
        <f>VLOOKUP(D8598,sku归属!A:B,2,0)</f>
        <v>谭熹杰</v>
      </c>
    </row>
    <row r="8599" spans="1:13" s="59" customFormat="1" customHeight="1">
      <c r="A8599" s="59" t="s">
        <v>22998</v>
      </c>
      <c r="B8599" s="59" t="s">
        <v>22999</v>
      </c>
      <c r="C8599" s="59" t="s">
        <v>23000</v>
      </c>
      <c r="D8599" s="59" t="s">
        <v>18</v>
      </c>
      <c r="F8599" s="59" t="s">
        <v>10</v>
      </c>
      <c r="G8599" s="152" t="str">
        <f>VLOOKUP(D8599,sku归属!A:B,2,0)</f>
        <v>谭熹杰</v>
      </c>
    </row>
    <row r="8600" spans="1:13" s="59" customFormat="1" customHeight="1">
      <c r="A8600" s="59" t="s">
        <v>23001</v>
      </c>
      <c r="B8600" s="59" t="s">
        <v>23002</v>
      </c>
      <c r="C8600" s="59" t="s">
        <v>23003</v>
      </c>
      <c r="D8600" s="59" t="s">
        <v>18</v>
      </c>
      <c r="F8600" s="59" t="s">
        <v>10</v>
      </c>
      <c r="G8600" s="152" t="str">
        <f>VLOOKUP(D8600,sku归属!A:B,2,0)</f>
        <v>谭熹杰</v>
      </c>
    </row>
    <row r="8601" spans="1:13" s="59" customFormat="1" customHeight="1">
      <c r="A8601" s="59" t="s">
        <v>23004</v>
      </c>
      <c r="B8601" s="59" t="s">
        <v>23005</v>
      </c>
      <c r="C8601" s="59" t="s">
        <v>23006</v>
      </c>
      <c r="D8601" s="59" t="s">
        <v>18</v>
      </c>
      <c r="F8601" s="59" t="s">
        <v>10</v>
      </c>
      <c r="G8601" s="152" t="str">
        <f>VLOOKUP(D8601,sku归属!A:B,2,0)</f>
        <v>谭熹杰</v>
      </c>
    </row>
    <row r="8602" spans="1:13" s="59" customFormat="1" customHeight="1">
      <c r="A8602" s="59" t="s">
        <v>23007</v>
      </c>
      <c r="B8602" s="59" t="s">
        <v>23008</v>
      </c>
      <c r="C8602" s="59" t="s">
        <v>17373</v>
      </c>
      <c r="D8602" s="59" t="s">
        <v>19</v>
      </c>
      <c r="F8602" s="59" t="s">
        <v>10</v>
      </c>
      <c r="G8602" s="152" t="str">
        <f>VLOOKUP(D8602,sku归属!A:B,2,0)</f>
        <v>谭熹杰</v>
      </c>
    </row>
    <row r="8603" spans="1:13" s="59" customFormat="1" customHeight="1">
      <c r="A8603" s="59" t="s">
        <v>23009</v>
      </c>
      <c r="B8603" s="59" t="s">
        <v>23010</v>
      </c>
      <c r="C8603" s="59" t="s">
        <v>17370</v>
      </c>
      <c r="D8603" s="59" t="s">
        <v>19</v>
      </c>
      <c r="F8603" s="59" t="s">
        <v>10</v>
      </c>
      <c r="G8603" s="152" t="str">
        <f>VLOOKUP(D8603,sku归属!A:B,2,0)</f>
        <v>谭熹杰</v>
      </c>
    </row>
    <row r="8604" spans="1:13" s="59" customFormat="1" customHeight="1">
      <c r="A8604" s="59" t="s">
        <v>23011</v>
      </c>
      <c r="B8604" s="59" t="s">
        <v>23012</v>
      </c>
      <c r="C8604" s="59" t="s">
        <v>20118</v>
      </c>
      <c r="D8604" s="59" t="s">
        <v>18</v>
      </c>
      <c r="F8604" s="59" t="s">
        <v>10</v>
      </c>
      <c r="G8604" s="152" t="str">
        <f>VLOOKUP(D8604,sku归属!A:B,2,0)</f>
        <v>谭熹杰</v>
      </c>
    </row>
    <row r="8605" spans="1:13" s="59" customFormat="1" customHeight="1">
      <c r="A8605" s="59" t="s">
        <v>23013</v>
      </c>
      <c r="B8605" s="59" t="s">
        <v>23014</v>
      </c>
      <c r="C8605" s="59" t="s">
        <v>20121</v>
      </c>
      <c r="D8605" s="59" t="s">
        <v>18</v>
      </c>
      <c r="F8605" s="59" t="s">
        <v>10</v>
      </c>
      <c r="G8605" s="152" t="str">
        <f>VLOOKUP(D8605,sku归属!A:B,2,0)</f>
        <v>谭熹杰</v>
      </c>
    </row>
    <row r="8606" spans="1:13" s="59" customFormat="1" customHeight="1">
      <c r="A8606" s="59" t="s">
        <v>23015</v>
      </c>
      <c r="B8606" s="59" t="s">
        <v>23016</v>
      </c>
      <c r="C8606" s="59" t="s">
        <v>20112</v>
      </c>
      <c r="D8606" s="59" t="s">
        <v>18</v>
      </c>
      <c r="F8606" s="59" t="s">
        <v>10</v>
      </c>
      <c r="G8606" s="152" t="str">
        <f>VLOOKUP(D8606,sku归属!A:B,2,0)</f>
        <v>谭熹杰</v>
      </c>
    </row>
    <row r="8607" spans="1:13" s="59" customFormat="1" customHeight="1">
      <c r="A8607" s="59" t="s">
        <v>23017</v>
      </c>
      <c r="B8607" s="59" t="s">
        <v>23018</v>
      </c>
      <c r="C8607" s="59" t="s">
        <v>20115</v>
      </c>
      <c r="D8607" s="59" t="s">
        <v>18</v>
      </c>
      <c r="F8607" s="59" t="s">
        <v>10</v>
      </c>
      <c r="G8607" s="152" t="str">
        <f>VLOOKUP(D8607,sku归属!A:B,2,0)</f>
        <v>谭熹杰</v>
      </c>
    </row>
    <row r="8608" spans="1:13" s="59" customFormat="1" customHeight="1">
      <c r="A8608" s="59" t="s">
        <v>23019</v>
      </c>
      <c r="B8608" s="59" t="s">
        <v>23020</v>
      </c>
      <c r="C8608" s="59" t="s">
        <v>20130</v>
      </c>
      <c r="D8608" s="59" t="s">
        <v>18</v>
      </c>
      <c r="F8608" s="59" t="s">
        <v>10</v>
      </c>
      <c r="G8608" s="152" t="str">
        <f>VLOOKUP(D8608,sku归属!A:B,2,0)</f>
        <v>谭熹杰</v>
      </c>
    </row>
    <row r="8609" spans="1:13" s="59" customFormat="1" customHeight="1">
      <c r="A8609" s="59" t="s">
        <v>23021</v>
      </c>
      <c r="B8609" s="59" t="s">
        <v>23022</v>
      </c>
      <c r="C8609" s="59" t="s">
        <v>20133</v>
      </c>
      <c r="D8609" s="59" t="s">
        <v>18</v>
      </c>
      <c r="F8609" s="59" t="s">
        <v>10</v>
      </c>
      <c r="G8609" s="152" t="str">
        <f>VLOOKUP(D8609,sku归属!A:B,2,0)</f>
        <v>谭熹杰</v>
      </c>
    </row>
    <row r="8610" spans="1:13" s="59" customFormat="1" customHeight="1">
      <c r="A8610" s="59" t="s">
        <v>23023</v>
      </c>
      <c r="B8610" s="59" t="s">
        <v>23024</v>
      </c>
      <c r="C8610" s="59" t="s">
        <v>20124</v>
      </c>
      <c r="D8610" s="59" t="s">
        <v>18</v>
      </c>
      <c r="F8610" s="59" t="s">
        <v>10</v>
      </c>
      <c r="G8610" s="152" t="str">
        <f>VLOOKUP(D8610,sku归属!A:B,2,0)</f>
        <v>谭熹杰</v>
      </c>
    </row>
    <row r="8611" spans="1:13" s="59" customFormat="1" customHeight="1">
      <c r="A8611" s="59" t="s">
        <v>23025</v>
      </c>
      <c r="B8611" s="59" t="s">
        <v>23026</v>
      </c>
      <c r="C8611" s="59" t="s">
        <v>20127</v>
      </c>
      <c r="D8611" s="59" t="s">
        <v>18</v>
      </c>
      <c r="F8611" s="59" t="s">
        <v>10</v>
      </c>
      <c r="G8611" s="152" t="str">
        <f>VLOOKUP(D8611,sku归属!A:B,2,0)</f>
        <v>谭熹杰</v>
      </c>
    </row>
    <row r="8612" spans="1:13" s="59" customFormat="1" customHeight="1">
      <c r="A8612" s="59" t="s">
        <v>23027</v>
      </c>
      <c r="B8612" s="59" t="s">
        <v>23028</v>
      </c>
      <c r="C8612" s="59" t="s">
        <v>18385</v>
      </c>
      <c r="D8612" s="59" t="s">
        <v>18</v>
      </c>
      <c r="F8612" s="59" t="s">
        <v>10</v>
      </c>
      <c r="G8612" s="152" t="str">
        <f>VLOOKUP(D8612,sku归属!A:B,2,0)</f>
        <v>谭熹杰</v>
      </c>
    </row>
    <row r="8613" spans="1:13" s="59" customFormat="1" customHeight="1">
      <c r="A8613" s="59" t="s">
        <v>23029</v>
      </c>
      <c r="B8613" s="59" t="s">
        <v>23030</v>
      </c>
      <c r="C8613" s="59" t="s">
        <v>20402</v>
      </c>
      <c r="D8613" s="59" t="s">
        <v>18</v>
      </c>
      <c r="F8613" s="59" t="s">
        <v>10</v>
      </c>
      <c r="G8613" s="152" t="str">
        <f>VLOOKUP(D8613,sku归属!A:B,2,0)</f>
        <v>谭熹杰</v>
      </c>
    </row>
    <row r="8614" spans="1:13" s="59" customFormat="1" customHeight="1">
      <c r="A8614" s="59" t="s">
        <v>23031</v>
      </c>
      <c r="B8614" s="59" t="s">
        <v>23032</v>
      </c>
      <c r="C8614" s="59" t="s">
        <v>20396</v>
      </c>
      <c r="D8614" s="59" t="s">
        <v>18</v>
      </c>
      <c r="F8614" s="59" t="s">
        <v>10</v>
      </c>
      <c r="G8614" s="152" t="str">
        <f>VLOOKUP(D8614,sku归属!A:B,2,0)</f>
        <v>许梓渝</v>
      </c>
    </row>
    <row r="8615" spans="1:13" s="59" customFormat="1" customHeight="1">
      <c r="A8615" s="59" t="s">
        <v>23033</v>
      </c>
      <c r="B8615" s="59" t="s">
        <v>23034</v>
      </c>
      <c r="C8615" s="59" t="s">
        <v>17805</v>
      </c>
      <c r="D8615" s="59" t="s">
        <v>18</v>
      </c>
      <c r="F8615" s="59" t="s">
        <v>10</v>
      </c>
      <c r="G8615" s="152" t="str">
        <f>VLOOKUP(D8615,sku归属!A:B,2,0)</f>
        <v>许梓渝</v>
      </c>
    </row>
    <row r="8616" spans="1:13" s="59" customFormat="1" customHeight="1">
      <c r="A8616" s="59" t="s">
        <v>23035</v>
      </c>
      <c r="B8616" s="59" t="s">
        <v>23036</v>
      </c>
      <c r="C8616" s="59" t="s">
        <v>3452</v>
      </c>
      <c r="D8616" s="59" t="s">
        <v>18</v>
      </c>
      <c r="F8616" s="59" t="s">
        <v>10</v>
      </c>
      <c r="G8616" s="152" t="str">
        <f>VLOOKUP(D8616,sku归属!A:B,2,0)</f>
        <v>许梓渝</v>
      </c>
    </row>
    <row r="8617" spans="1:13" s="59" customFormat="1" customHeight="1">
      <c r="A8617" s="59" t="s">
        <v>23037</v>
      </c>
      <c r="B8617" s="59" t="s">
        <v>23038</v>
      </c>
      <c r="C8617" s="59" t="s">
        <v>3449</v>
      </c>
      <c r="D8617" s="59" t="s">
        <v>18</v>
      </c>
      <c r="F8617" s="59" t="s">
        <v>10</v>
      </c>
      <c r="G8617" s="152" t="str">
        <f>VLOOKUP(D8617,sku归属!A:B,2,0)</f>
        <v>谭熹杰</v>
      </c>
    </row>
    <row r="8618" spans="1:13" s="59" customFormat="1" customHeight="1">
      <c r="A8618" s="59" t="s">
        <v>23039</v>
      </c>
      <c r="B8618" s="59" t="s">
        <v>23040</v>
      </c>
      <c r="C8618" s="59" t="s">
        <v>3704</v>
      </c>
      <c r="D8618" s="59" t="s">
        <v>18</v>
      </c>
      <c r="F8618" s="59" t="s">
        <v>10</v>
      </c>
      <c r="G8618" s="152" t="str">
        <f>VLOOKUP(D8618,sku归属!A:B,2,0)</f>
        <v>许梓渝</v>
      </c>
    </row>
    <row r="8619" spans="1:13" s="59" customFormat="1" customHeight="1">
      <c r="A8619" s="59" t="s">
        <v>23041</v>
      </c>
      <c r="B8619" s="59" t="s">
        <v>23042</v>
      </c>
      <c r="C8619" s="59" t="s">
        <v>3701</v>
      </c>
      <c r="D8619" s="59" t="s">
        <v>18</v>
      </c>
      <c r="F8619" s="59" t="s">
        <v>10</v>
      </c>
      <c r="G8619" s="152" t="str">
        <f>VLOOKUP(D8619,sku归属!A:B,2,0)</f>
        <v>许梓渝</v>
      </c>
    </row>
    <row r="8620" spans="1:13" s="59" customFormat="1" customHeight="1">
      <c r="A8620" s="59" t="s">
        <v>23043</v>
      </c>
      <c r="B8620" s="59" t="s">
        <v>23044</v>
      </c>
      <c r="C8620" s="59" t="s">
        <v>20003</v>
      </c>
      <c r="D8620" s="59" t="s">
        <v>18</v>
      </c>
      <c r="F8620" s="59" t="s">
        <v>10</v>
      </c>
      <c r="G8620" s="152" t="str">
        <f>VLOOKUP(D8620,sku归属!A:B,2,0)</f>
        <v>许梓渝</v>
      </c>
    </row>
    <row r="8621" spans="1:13" s="59" customFormat="1" customHeight="1">
      <c r="A8621" s="59" t="s">
        <v>23045</v>
      </c>
      <c r="B8621" s="59" t="s">
        <v>23046</v>
      </c>
      <c r="C8621" s="59" t="s">
        <v>20000</v>
      </c>
      <c r="D8621" s="59" t="s">
        <v>18</v>
      </c>
      <c r="F8621" s="59" t="s">
        <v>10</v>
      </c>
      <c r="G8621" s="152" t="str">
        <f>VLOOKUP(D8621,sku归属!A:B,2,0)</f>
        <v>谭熹杰</v>
      </c>
    </row>
    <row r="8622" spans="1:13" s="59" customFormat="1" customHeight="1">
      <c r="A8622" s="59" t="s">
        <v>23047</v>
      </c>
      <c r="B8622" s="59" t="s">
        <v>23048</v>
      </c>
      <c r="C8622" s="59" t="s">
        <v>19997</v>
      </c>
      <c r="D8622" s="59" t="s">
        <v>18</v>
      </c>
      <c r="F8622" s="59" t="s">
        <v>10</v>
      </c>
      <c r="G8622" s="152" t="str">
        <f>VLOOKUP(D8622,sku归属!A:B,2,0)</f>
        <v>谭熹杰</v>
      </c>
    </row>
    <row r="8623" spans="1:13" s="59" customFormat="1" customHeight="1">
      <c r="A8623" s="59" t="s">
        <v>23049</v>
      </c>
      <c r="B8623" s="59" t="s">
        <v>23050</v>
      </c>
      <c r="C8623" s="59" t="s">
        <v>19994</v>
      </c>
      <c r="D8623" s="59" t="s">
        <v>18</v>
      </c>
      <c r="F8623" s="59" t="s">
        <v>10</v>
      </c>
      <c r="G8623" s="152" t="str">
        <f>VLOOKUP(D8623,sku归属!A:B,2,0)</f>
        <v>谭熹杰</v>
      </c>
    </row>
    <row r="8624" spans="1:13" s="59" customFormat="1" customHeight="1">
      <c r="A8624" s="59" t="s">
        <v>23051</v>
      </c>
      <c r="B8624" s="59" t="s">
        <v>23052</v>
      </c>
      <c r="C8624" s="59" t="s">
        <v>23053</v>
      </c>
      <c r="D8624" s="59" t="s">
        <v>18</v>
      </c>
      <c r="F8624" s="59" t="s">
        <v>10</v>
      </c>
      <c r="G8624" s="152" t="str">
        <f>VLOOKUP(D8624,sku归属!A:B,2,0)</f>
        <v>谭熹杰</v>
      </c>
    </row>
    <row r="8625" spans="1:13" s="59" customFormat="1" customHeight="1">
      <c r="A8625" s="59" t="s">
        <v>23054</v>
      </c>
      <c r="B8625" s="59" t="s">
        <v>23055</v>
      </c>
      <c r="C8625" s="59" t="s">
        <v>23056</v>
      </c>
      <c r="D8625" s="59" t="s">
        <v>18</v>
      </c>
      <c r="F8625" s="59" t="s">
        <v>10</v>
      </c>
      <c r="G8625" s="152" t="str">
        <f>VLOOKUP(D8625,sku归属!A:B,2,0)</f>
        <v>许梓渝</v>
      </c>
    </row>
    <row r="8626" spans="1:13" s="59" customFormat="1" customHeight="1">
      <c r="A8626" s="59" t="s">
        <v>23057</v>
      </c>
      <c r="B8626" s="59" t="s">
        <v>23058</v>
      </c>
      <c r="C8626" s="59" t="s">
        <v>23059</v>
      </c>
      <c r="D8626" s="59" t="s">
        <v>18</v>
      </c>
      <c r="F8626" s="59" t="s">
        <v>10</v>
      </c>
      <c r="G8626" s="152" t="str">
        <f>VLOOKUP(D8626,sku归属!A:B,2,0)</f>
        <v>许梓渝</v>
      </c>
    </row>
    <row r="8627" spans="1:13" s="59" customFormat="1" customHeight="1">
      <c r="A8627" s="59" t="s">
        <v>23060</v>
      </c>
      <c r="B8627" s="59" t="s">
        <v>23061</v>
      </c>
      <c r="C8627" s="59" t="s">
        <v>23062</v>
      </c>
      <c r="D8627" s="59" t="s">
        <v>19</v>
      </c>
      <c r="F8627" s="59" t="s">
        <v>10</v>
      </c>
      <c r="G8627" s="152" t="str">
        <f>VLOOKUP(D8627,sku归属!A:B,2,0)</f>
        <v>谭熹杰</v>
      </c>
    </row>
    <row r="8628" spans="1:13" s="59" customFormat="1" customHeight="1">
      <c r="A8628" s="59" t="s">
        <v>23063</v>
      </c>
      <c r="B8628" s="59" t="s">
        <v>23064</v>
      </c>
      <c r="C8628" s="59" t="s">
        <v>23065</v>
      </c>
      <c r="D8628" s="59" t="s">
        <v>19</v>
      </c>
      <c r="F8628" s="59" t="s">
        <v>10</v>
      </c>
      <c r="G8628" s="152" t="str">
        <f>VLOOKUP(D8628,sku归属!A:B,2,0)</f>
        <v>谭熹杰</v>
      </c>
    </row>
    <row r="8629" spans="1:13" s="59" customFormat="1" customHeight="1">
      <c r="A8629" s="59" t="s">
        <v>23066</v>
      </c>
      <c r="B8629" s="59" t="s">
        <v>23067</v>
      </c>
      <c r="C8629" s="59" t="s">
        <v>23068</v>
      </c>
      <c r="D8629" s="59" t="s">
        <v>19</v>
      </c>
      <c r="F8629" s="59" t="s">
        <v>10</v>
      </c>
      <c r="G8629" s="152" t="str">
        <f>VLOOKUP(D8629,sku归属!A:B,2,0)</f>
        <v>谭熹杰</v>
      </c>
    </row>
    <row r="8630" spans="1:13" s="59" customFormat="1" customHeight="1">
      <c r="A8630" s="59" t="s">
        <v>23069</v>
      </c>
      <c r="B8630" s="59" t="s">
        <v>23070</v>
      </c>
      <c r="C8630" s="59" t="s">
        <v>21767</v>
      </c>
      <c r="D8630" s="59" t="s">
        <v>18</v>
      </c>
      <c r="F8630" s="59" t="s">
        <v>10</v>
      </c>
      <c r="G8630" s="152" t="str">
        <f>VLOOKUP(D8630,sku归属!A:B,2,0)</f>
        <v>谭熹杰</v>
      </c>
    </row>
    <row r="8631" spans="1:13" s="59" customFormat="1" customHeight="1">
      <c r="A8631" s="59" t="s">
        <v>23071</v>
      </c>
      <c r="B8631" s="59" t="s">
        <v>23072</v>
      </c>
      <c r="C8631" s="59" t="s">
        <v>23073</v>
      </c>
      <c r="D8631" s="59" t="s">
        <v>19</v>
      </c>
      <c r="F8631" s="59" t="s">
        <v>10</v>
      </c>
      <c r="G8631" s="152" t="str">
        <f>VLOOKUP(D8631,sku归属!A:B,2,0)</f>
        <v>谭熹杰</v>
      </c>
    </row>
    <row r="8632" spans="1:13" s="59" customFormat="1" customHeight="1">
      <c r="A8632" s="59" t="s">
        <v>23074</v>
      </c>
      <c r="B8632" s="59" t="s">
        <v>23075</v>
      </c>
      <c r="C8632" s="59" t="s">
        <v>23076</v>
      </c>
      <c r="D8632" s="59" t="s">
        <v>19</v>
      </c>
      <c r="F8632" s="59" t="s">
        <v>10</v>
      </c>
      <c r="G8632" s="152" t="str">
        <f>VLOOKUP(D8632,sku归属!A:B,2,0)</f>
        <v>谭熹杰</v>
      </c>
    </row>
    <row r="8633" spans="1:13" s="59" customFormat="1" customHeight="1">
      <c r="A8633" s="59" t="s">
        <v>23077</v>
      </c>
      <c r="B8633" s="59" t="s">
        <v>23078</v>
      </c>
      <c r="C8633" s="59" t="s">
        <v>23079</v>
      </c>
      <c r="D8633" s="59" t="s">
        <v>19</v>
      </c>
      <c r="F8633" s="59" t="s">
        <v>10</v>
      </c>
      <c r="G8633" s="152" t="str">
        <f>VLOOKUP(D8633,sku归属!A:B,2,0)</f>
        <v>谭熹杰</v>
      </c>
    </row>
    <row r="8634" spans="1:13" s="59" customFormat="1" customHeight="1">
      <c r="A8634" s="59" t="s">
        <v>23080</v>
      </c>
      <c r="B8634" s="59" t="s">
        <v>23081</v>
      </c>
      <c r="C8634" s="59" t="s">
        <v>20399</v>
      </c>
      <c r="D8634" s="59" t="s">
        <v>18</v>
      </c>
      <c r="F8634" s="59" t="s">
        <v>10</v>
      </c>
      <c r="G8634" s="152" t="str">
        <f>VLOOKUP(D8634,sku归属!A:B,2,0)</f>
        <v>谭熹杰</v>
      </c>
    </row>
    <row r="8635" spans="1:13" s="59" customFormat="1" customHeight="1">
      <c r="A8635" s="59" t="s">
        <v>23082</v>
      </c>
      <c r="B8635" s="59" t="s">
        <v>23083</v>
      </c>
      <c r="C8635" s="59" t="s">
        <v>20087</v>
      </c>
      <c r="D8635" s="59" t="s">
        <v>18</v>
      </c>
      <c r="F8635" s="59" t="s">
        <v>10</v>
      </c>
      <c r="G8635" s="152" t="str">
        <f>VLOOKUP(D8635,sku归属!A:B,2,0)</f>
        <v>谭熹杰</v>
      </c>
    </row>
    <row r="8636" spans="1:13" s="59" customFormat="1" customHeight="1">
      <c r="A8636" s="59" t="s">
        <v>23084</v>
      </c>
      <c r="B8636" s="59" t="s">
        <v>23085</v>
      </c>
      <c r="C8636" s="59" t="s">
        <v>20084</v>
      </c>
      <c r="D8636" s="59" t="s">
        <v>18</v>
      </c>
      <c r="F8636" s="59" t="s">
        <v>10</v>
      </c>
      <c r="G8636" s="152" t="str">
        <f>VLOOKUP(D8636,sku归属!A:B,2,0)</f>
        <v>谭熹杰</v>
      </c>
    </row>
    <row r="8637" spans="1:13" s="59" customFormat="1" customHeight="1">
      <c r="A8637" s="59" t="s">
        <v>23086</v>
      </c>
      <c r="B8637" s="59" t="s">
        <v>23087</v>
      </c>
      <c r="C8637" s="59" t="s">
        <v>20081</v>
      </c>
      <c r="D8637" s="59" t="s">
        <v>18</v>
      </c>
      <c r="F8637" s="59" t="s">
        <v>10</v>
      </c>
      <c r="G8637" s="152" t="str">
        <f>VLOOKUP(D8637,sku归属!A:B,2,0)</f>
        <v>谭熹杰</v>
      </c>
    </row>
    <row r="8638" spans="1:13" s="59" customFormat="1" customHeight="1">
      <c r="A8638" s="59" t="s">
        <v>23088</v>
      </c>
      <c r="B8638" s="59" t="s">
        <v>23089</v>
      </c>
      <c r="C8638" s="59" t="s">
        <v>23090</v>
      </c>
      <c r="D8638" s="59" t="s">
        <v>19</v>
      </c>
      <c r="F8638" s="59" t="s">
        <v>10</v>
      </c>
      <c r="G8638" s="152" t="str">
        <f>VLOOKUP(D8638,sku归属!A:B,2,0)</f>
        <v>谭熹杰</v>
      </c>
    </row>
    <row r="8639" spans="1:13" s="59" customFormat="1" customHeight="1">
      <c r="A8639" s="59" t="s">
        <v>23091</v>
      </c>
      <c r="B8639" s="59" t="s">
        <v>23092</v>
      </c>
      <c r="C8639" s="59" t="s">
        <v>23093</v>
      </c>
      <c r="D8639" s="59" t="s">
        <v>19</v>
      </c>
      <c r="F8639" s="59" t="s">
        <v>10</v>
      </c>
      <c r="G8639" s="152" t="str">
        <f>VLOOKUP(D8639,sku归属!A:B,2,0)</f>
        <v>谭熹杰</v>
      </c>
    </row>
    <row r="8640" spans="1:13" s="59" customFormat="1" customHeight="1">
      <c r="A8640" s="59" t="s">
        <v>23094</v>
      </c>
      <c r="B8640" s="59" t="s">
        <v>23095</v>
      </c>
      <c r="C8640" s="59" t="s">
        <v>20090</v>
      </c>
      <c r="D8640" s="59" t="s">
        <v>18</v>
      </c>
      <c r="F8640" s="59" t="s">
        <v>10</v>
      </c>
      <c r="G8640" s="152" t="str">
        <f>VLOOKUP(D8640,sku归属!A:B,2,0)</f>
        <v>谭熹杰</v>
      </c>
    </row>
    <row r="8641" spans="1:13" s="59" customFormat="1" customHeight="1">
      <c r="A8641" s="59" t="s">
        <v>23096</v>
      </c>
      <c r="B8641" s="59" t="s">
        <v>23097</v>
      </c>
      <c r="C8641" s="59" t="s">
        <v>20093</v>
      </c>
      <c r="D8641" s="59" t="s">
        <v>18</v>
      </c>
      <c r="F8641" s="59" t="s">
        <v>10</v>
      </c>
      <c r="G8641" s="152" t="str">
        <f>VLOOKUP(D8641,sku归属!A:B,2,0)</f>
        <v>谭熹杰</v>
      </c>
    </row>
    <row r="8642" spans="1:13" s="59" customFormat="1" customHeight="1">
      <c r="A8642" s="59" t="s">
        <v>23098</v>
      </c>
      <c r="B8642" s="59" t="s">
        <v>23099</v>
      </c>
      <c r="C8642" s="59" t="s">
        <v>20042</v>
      </c>
      <c r="D8642" s="59" t="s">
        <v>18</v>
      </c>
      <c r="F8642" s="59" t="s">
        <v>10</v>
      </c>
      <c r="G8642" s="152" t="str">
        <f>VLOOKUP(D8642,sku归属!A:B,2,0)</f>
        <v>谭熹杰</v>
      </c>
    </row>
    <row r="8643" spans="1:13" s="59" customFormat="1" customHeight="1">
      <c r="A8643" s="59" t="s">
        <v>23100</v>
      </c>
      <c r="B8643" s="59" t="s">
        <v>23101</v>
      </c>
      <c r="C8643" s="59" t="s">
        <v>20036</v>
      </c>
      <c r="D8643" s="59" t="s">
        <v>18</v>
      </c>
      <c r="F8643" s="59" t="s">
        <v>10</v>
      </c>
      <c r="G8643" s="152" t="str">
        <f>VLOOKUP(D8643,sku归属!A:B,2,0)</f>
        <v>谭熹杰</v>
      </c>
    </row>
    <row r="8644" spans="1:13" s="59" customFormat="1" customHeight="1">
      <c r="A8644" s="59" t="s">
        <v>23102</v>
      </c>
      <c r="B8644" s="59" t="s">
        <v>23103</v>
      </c>
      <c r="C8644" s="59" t="s">
        <v>20039</v>
      </c>
      <c r="D8644" s="59" t="s">
        <v>18</v>
      </c>
      <c r="F8644" s="59" t="s">
        <v>10</v>
      </c>
      <c r="G8644" s="152" t="str">
        <f>VLOOKUP(D8644,sku归属!A:B,2,0)</f>
        <v>谭熹杰</v>
      </c>
    </row>
    <row r="8645" spans="1:13" s="59" customFormat="1" customHeight="1">
      <c r="A8645" s="59" t="s">
        <v>23104</v>
      </c>
      <c r="B8645" s="59" t="s">
        <v>23105</v>
      </c>
      <c r="C8645" s="59" t="s">
        <v>20100</v>
      </c>
      <c r="D8645" s="59" t="s">
        <v>18</v>
      </c>
      <c r="F8645" s="59" t="s">
        <v>10</v>
      </c>
      <c r="G8645" s="152" t="str">
        <f>VLOOKUP(D8645,sku归属!A:B,2,0)</f>
        <v>谭熹杰</v>
      </c>
    </row>
    <row r="8646" spans="1:13" s="59" customFormat="1" customHeight="1">
      <c r="A8646" s="59" t="s">
        <v>23106</v>
      </c>
      <c r="B8646" s="59" t="s">
        <v>23107</v>
      </c>
      <c r="C8646" s="59" t="s">
        <v>20103</v>
      </c>
      <c r="D8646" s="59" t="s">
        <v>18</v>
      </c>
      <c r="F8646" s="59" t="s">
        <v>10</v>
      </c>
      <c r="G8646" s="152" t="str">
        <f>VLOOKUP(D8646,sku归属!A:B,2,0)</f>
        <v>谭熹杰</v>
      </c>
    </row>
    <row r="8647" spans="1:13" s="59" customFormat="1" customHeight="1">
      <c r="A8647" s="59" t="s">
        <v>23108</v>
      </c>
      <c r="B8647" s="59" t="s">
        <v>23109</v>
      </c>
      <c r="C8647" s="59" t="s">
        <v>23110</v>
      </c>
      <c r="D8647" s="59" t="s">
        <v>18</v>
      </c>
      <c r="F8647" s="59" t="s">
        <v>10</v>
      </c>
      <c r="G8647" s="152" t="str">
        <f>VLOOKUP(D8647,sku归属!A:B,2,0)</f>
        <v>谭熹杰</v>
      </c>
    </row>
    <row r="8648" spans="1:13" s="59" customFormat="1" customHeight="1">
      <c r="A8648" s="59" t="s">
        <v>23111</v>
      </c>
      <c r="B8648" s="59" t="s">
        <v>23112</v>
      </c>
      <c r="C8648" s="59" t="s">
        <v>23113</v>
      </c>
      <c r="D8648" s="59" t="s">
        <v>18</v>
      </c>
      <c r="F8648" s="59" t="s">
        <v>10</v>
      </c>
      <c r="G8648" s="152" t="str">
        <f>VLOOKUP(D8648,sku归属!A:B,2,0)</f>
        <v>谭熹杰</v>
      </c>
    </row>
    <row r="8649" spans="1:13" s="59" customFormat="1" customHeight="1">
      <c r="A8649" s="59" t="s">
        <v>23114</v>
      </c>
      <c r="B8649" s="59" t="s">
        <v>23115</v>
      </c>
      <c r="C8649" s="59" t="s">
        <v>18911</v>
      </c>
      <c r="D8649" s="59" t="s">
        <v>18</v>
      </c>
      <c r="F8649" s="59" t="s">
        <v>10</v>
      </c>
      <c r="G8649" s="152" t="str">
        <f>VLOOKUP(D8649,sku归属!A:B,2,0)</f>
        <v>谭熹杰</v>
      </c>
    </row>
    <row r="8650" spans="1:13" s="59" customFormat="1" customHeight="1">
      <c r="A8650" s="59" t="s">
        <v>23116</v>
      </c>
      <c r="B8650" s="59" t="s">
        <v>23117</v>
      </c>
      <c r="C8650" s="59" t="s">
        <v>18062</v>
      </c>
      <c r="D8650" s="59" t="s">
        <v>18</v>
      </c>
      <c r="F8650" s="59" t="s">
        <v>10</v>
      </c>
      <c r="G8650" s="152" t="str">
        <f>VLOOKUP(D8650,sku归属!A:B,2,0)</f>
        <v>谭熹杰</v>
      </c>
    </row>
    <row r="8651" spans="1:13" s="59" customFormat="1" customHeight="1">
      <c r="A8651" s="59" t="s">
        <v>23118</v>
      </c>
      <c r="B8651" s="59" t="s">
        <v>23119</v>
      </c>
      <c r="C8651" s="59" t="s">
        <v>17954</v>
      </c>
      <c r="D8651" s="59" t="s">
        <v>18</v>
      </c>
      <c r="F8651" s="59" t="s">
        <v>10</v>
      </c>
      <c r="G8651" s="152" t="str">
        <f>VLOOKUP(D8651,sku归属!A:B,2,0)</f>
        <v>谭熹杰</v>
      </c>
    </row>
    <row r="8652" spans="1:13" s="59" customFormat="1" customHeight="1">
      <c r="A8652" s="59" t="s">
        <v>23120</v>
      </c>
      <c r="B8652" s="59" t="s">
        <v>23121</v>
      </c>
      <c r="C8652" s="59" t="s">
        <v>3671</v>
      </c>
      <c r="D8652" s="59" t="s">
        <v>18</v>
      </c>
      <c r="F8652" s="59" t="s">
        <v>10</v>
      </c>
      <c r="G8652" s="152" t="str">
        <f>VLOOKUP(D8652,sku归属!A:B,2,0)</f>
        <v>谭熹杰</v>
      </c>
    </row>
    <row r="8653" spans="1:13" s="59" customFormat="1" customHeight="1">
      <c r="A8653" s="59" t="s">
        <v>23122</v>
      </c>
      <c r="B8653" s="59" t="s">
        <v>23123</v>
      </c>
      <c r="C8653" s="59" t="s">
        <v>23124</v>
      </c>
      <c r="D8653" s="59" t="s">
        <v>18</v>
      </c>
      <c r="F8653" s="59" t="s">
        <v>10</v>
      </c>
      <c r="G8653" s="152" t="str">
        <f>VLOOKUP(D8653,sku归属!A:B,2,0)</f>
        <v>谭熹杰</v>
      </c>
    </row>
    <row r="8654" spans="1:13" s="59" customFormat="1" customHeight="1">
      <c r="A8654" s="59" t="s">
        <v>23125</v>
      </c>
      <c r="B8654" s="59" t="s">
        <v>23126</v>
      </c>
      <c r="C8654" s="59" t="s">
        <v>23127</v>
      </c>
      <c r="D8654" s="59" t="s">
        <v>18</v>
      </c>
      <c r="F8654" s="59" t="s">
        <v>10</v>
      </c>
      <c r="G8654" s="152" t="str">
        <f>VLOOKUP(D8654,sku归属!A:B,2,0)</f>
        <v>谭熹杰</v>
      </c>
    </row>
    <row r="8655" spans="1:13" s="59" customFormat="1" customHeight="1">
      <c r="A8655" s="59" t="s">
        <v>23128</v>
      </c>
      <c r="B8655" s="59" t="s">
        <v>23129</v>
      </c>
      <c r="C8655" s="59" t="s">
        <v>23130</v>
      </c>
      <c r="D8655" s="59" t="s">
        <v>18</v>
      </c>
      <c r="F8655" s="59" t="s">
        <v>10</v>
      </c>
      <c r="G8655" s="152" t="str">
        <f>VLOOKUP(D8655,sku归属!A:B,2,0)</f>
        <v>李小婉</v>
      </c>
    </row>
    <row r="8656" spans="1:13" s="59" customFormat="1" customHeight="1">
      <c r="A8656" s="59" t="s">
        <v>23131</v>
      </c>
      <c r="B8656" s="59" t="s">
        <v>23132</v>
      </c>
      <c r="C8656" s="59" t="s">
        <v>23133</v>
      </c>
      <c r="D8656" s="59" t="s">
        <v>18</v>
      </c>
      <c r="F8656" s="59" t="s">
        <v>10</v>
      </c>
      <c r="G8656" s="152" t="str">
        <f>VLOOKUP(D8656,sku归属!A:B,2,0)</f>
        <v>李小婉</v>
      </c>
    </row>
    <row r="8657" spans="1:13" s="59" customFormat="1" customHeight="1">
      <c r="A8657" s="59" t="s">
        <v>23134</v>
      </c>
      <c r="B8657" s="59" t="s">
        <v>23135</v>
      </c>
      <c r="C8657" s="59" t="s">
        <v>23136</v>
      </c>
      <c r="D8657" s="59" t="s">
        <v>18</v>
      </c>
      <c r="F8657" s="59" t="s">
        <v>10</v>
      </c>
      <c r="G8657" s="152" t="str">
        <f>VLOOKUP(D8657,sku归属!A:B,2,0)</f>
        <v>李小婉</v>
      </c>
    </row>
    <row r="8658" spans="1:13" s="59" customFormat="1" customHeight="1">
      <c r="A8658" s="59" t="s">
        <v>23137</v>
      </c>
      <c r="B8658" s="59" t="s">
        <v>23138</v>
      </c>
      <c r="C8658" s="59" t="s">
        <v>23139</v>
      </c>
      <c r="D8658" s="59" t="s">
        <v>18</v>
      </c>
      <c r="F8658" s="59" t="s">
        <v>10</v>
      </c>
      <c r="G8658" s="152" t="str">
        <f>VLOOKUP(D8658,sku归属!A:B,2,0)</f>
        <v>李小婉</v>
      </c>
    </row>
    <row r="8659" spans="1:13" s="59" customFormat="1" customHeight="1">
      <c r="A8659" s="59" t="s">
        <v>23140</v>
      </c>
      <c r="B8659" s="59" t="s">
        <v>23141</v>
      </c>
      <c r="C8659" s="59" t="s">
        <v>23142</v>
      </c>
      <c r="D8659" s="59" t="s">
        <v>18</v>
      </c>
      <c r="F8659" s="59" t="s">
        <v>10</v>
      </c>
      <c r="G8659" s="152" t="str">
        <f>VLOOKUP(D8659,sku归属!A:B,2,0)</f>
        <v>谭熹杰</v>
      </c>
    </row>
    <row r="8660" spans="1:13" s="59" customFormat="1" customHeight="1">
      <c r="A8660" s="59" t="s">
        <v>23143</v>
      </c>
      <c r="B8660" s="59" t="s">
        <v>23144</v>
      </c>
      <c r="C8660" s="59" t="s">
        <v>23145</v>
      </c>
      <c r="D8660" s="59" t="s">
        <v>18</v>
      </c>
      <c r="F8660" s="59" t="s">
        <v>10</v>
      </c>
      <c r="G8660" s="152" t="str">
        <f>VLOOKUP(D8660,sku归属!A:B,2,0)</f>
        <v>谭熹杰</v>
      </c>
    </row>
    <row r="8661" spans="1:13" s="59" customFormat="1" customHeight="1">
      <c r="A8661" s="59" t="s">
        <v>23146</v>
      </c>
      <c r="B8661" s="59" t="s">
        <v>23147</v>
      </c>
      <c r="C8661" s="59" t="s">
        <v>23148</v>
      </c>
      <c r="D8661" s="59" t="s">
        <v>18</v>
      </c>
      <c r="F8661" s="59" t="s">
        <v>10</v>
      </c>
      <c r="G8661" s="152" t="str">
        <f>VLOOKUP(D8661,sku归属!A:B,2,0)</f>
        <v>谭熹杰</v>
      </c>
    </row>
    <row r="8662" spans="1:13" s="59" customFormat="1" customHeight="1">
      <c r="A8662" s="59" t="s">
        <v>23149</v>
      </c>
      <c r="B8662" s="59" t="s">
        <v>23150</v>
      </c>
      <c r="C8662" s="59" t="s">
        <v>20432</v>
      </c>
      <c r="D8662" s="59" t="s">
        <v>18</v>
      </c>
      <c r="F8662" s="59" t="s">
        <v>10</v>
      </c>
      <c r="G8662" s="152" t="str">
        <f>VLOOKUP(D8662,sku归属!A:B,2,0)</f>
        <v>谭熹杰</v>
      </c>
    </row>
    <row r="8663" spans="1:13" s="59" customFormat="1" customHeight="1">
      <c r="A8663" s="59" t="s">
        <v>23151</v>
      </c>
      <c r="B8663" s="59" t="s">
        <v>23152</v>
      </c>
      <c r="C8663" s="59" t="s">
        <v>20429</v>
      </c>
      <c r="D8663" s="59" t="s">
        <v>18</v>
      </c>
      <c r="F8663" s="59" t="s">
        <v>10</v>
      </c>
      <c r="G8663" s="152" t="str">
        <f>VLOOKUP(D8663,sku归属!A:B,2,0)</f>
        <v>谭熹杰</v>
      </c>
    </row>
    <row r="8664" spans="1:13" s="59" customFormat="1" customHeight="1">
      <c r="A8664" s="59" t="s">
        <v>23153</v>
      </c>
      <c r="B8664" s="59" t="s">
        <v>23154</v>
      </c>
      <c r="C8664" s="59" t="s">
        <v>12908</v>
      </c>
      <c r="D8664" s="59" t="s">
        <v>18</v>
      </c>
      <c r="F8664" s="59" t="s">
        <v>10</v>
      </c>
      <c r="G8664" s="152" t="str">
        <f>VLOOKUP(D8664,sku归属!A:B,2,0)</f>
        <v>谭熹杰</v>
      </c>
    </row>
    <row r="8665" spans="1:13" s="59" customFormat="1" customHeight="1">
      <c r="A8665" s="59" t="s">
        <v>23155</v>
      </c>
      <c r="B8665" s="59" t="s">
        <v>23156</v>
      </c>
      <c r="C8665" s="59" t="s">
        <v>20262</v>
      </c>
      <c r="D8665" s="59" t="s">
        <v>18</v>
      </c>
      <c r="F8665" s="59" t="s">
        <v>10</v>
      </c>
      <c r="G8665" s="152" t="str">
        <f>VLOOKUP(D8665,sku归属!A:B,2,0)</f>
        <v>谭熹杰</v>
      </c>
    </row>
    <row r="8666" spans="1:13" s="59" customFormat="1" customHeight="1">
      <c r="A8666" s="59" t="s">
        <v>23157</v>
      </c>
      <c r="B8666" s="59" t="s">
        <v>23158</v>
      </c>
      <c r="C8666" s="59" t="s">
        <v>20256</v>
      </c>
      <c r="D8666" s="59" t="s">
        <v>18</v>
      </c>
      <c r="F8666" s="59" t="s">
        <v>10</v>
      </c>
      <c r="G8666" s="152" t="str">
        <f>VLOOKUP(D8666,sku归属!A:B,2,0)</f>
        <v>谭熹杰</v>
      </c>
    </row>
    <row r="8667" spans="1:13" s="59" customFormat="1" customHeight="1">
      <c r="A8667" s="59" t="s">
        <v>23159</v>
      </c>
      <c r="B8667" s="59" t="s">
        <v>23160</v>
      </c>
      <c r="C8667" s="59" t="s">
        <v>20259</v>
      </c>
      <c r="D8667" s="59" t="s">
        <v>18</v>
      </c>
      <c r="F8667" s="59" t="s">
        <v>10</v>
      </c>
      <c r="G8667" s="152" t="str">
        <f>VLOOKUP(D8667,sku归属!A:B,2,0)</f>
        <v>谭熹杰</v>
      </c>
    </row>
    <row r="8668" spans="1:13" s="59" customFormat="1" customHeight="1">
      <c r="A8668" s="59" t="s">
        <v>23161</v>
      </c>
      <c r="B8668" s="59" t="s">
        <v>23162</v>
      </c>
      <c r="C8668" s="59" t="s">
        <v>23163</v>
      </c>
      <c r="D8668" s="59" t="s">
        <v>26</v>
      </c>
      <c r="F8668" s="59" t="s">
        <v>10</v>
      </c>
      <c r="G8668" s="152" t="str">
        <f>VLOOKUP(D8668,sku归属!A:B,2,0)</f>
        <v>谭熹杰</v>
      </c>
    </row>
    <row r="8669" spans="1:13" s="59" customFormat="1" customHeight="1">
      <c r="A8669" s="59" t="s">
        <v>23164</v>
      </c>
      <c r="B8669" s="59" t="s">
        <v>23165</v>
      </c>
      <c r="C8669" s="59" t="s">
        <v>23166</v>
      </c>
      <c r="D8669" s="59" t="s">
        <v>26</v>
      </c>
      <c r="F8669" s="59" t="s">
        <v>10</v>
      </c>
      <c r="G8669" s="152" t="str">
        <f>VLOOKUP(D8669,sku归属!A:B,2,0)</f>
        <v>谭熹杰</v>
      </c>
    </row>
    <row r="8670" spans="1:13" s="59" customFormat="1" customHeight="1">
      <c r="A8670" s="59" t="s">
        <v>23167</v>
      </c>
      <c r="B8670" s="59" t="s">
        <v>23168</v>
      </c>
      <c r="C8670" s="59" t="s">
        <v>23169</v>
      </c>
      <c r="D8670" s="59" t="s">
        <v>26</v>
      </c>
      <c r="F8670" s="59" t="s">
        <v>10</v>
      </c>
      <c r="G8670" s="152" t="str">
        <f>VLOOKUP(D8670,sku归属!A:B,2,0)</f>
        <v>谭熹杰</v>
      </c>
    </row>
    <row r="8671" spans="1:13" s="59" customFormat="1" customHeight="1">
      <c r="A8671" s="59" t="s">
        <v>23170</v>
      </c>
      <c r="B8671" s="59" t="s">
        <v>23171</v>
      </c>
      <c r="C8671" s="59" t="s">
        <v>23172</v>
      </c>
      <c r="D8671" s="59" t="s">
        <v>26</v>
      </c>
      <c r="F8671" s="59" t="s">
        <v>10</v>
      </c>
      <c r="G8671" s="152" t="str">
        <f>VLOOKUP(D8671,sku归属!A:B,2,0)</f>
        <v>谭熹杰</v>
      </c>
    </row>
    <row r="8672" spans="1:13" s="59" customFormat="1" customHeight="1">
      <c r="A8672" s="59" t="s">
        <v>23173</v>
      </c>
      <c r="B8672" s="59" t="s">
        <v>23174</v>
      </c>
      <c r="C8672" s="59" t="s">
        <v>23175</v>
      </c>
      <c r="D8672" s="59" t="s">
        <v>18</v>
      </c>
      <c r="F8672" s="59" t="s">
        <v>10</v>
      </c>
      <c r="G8672" s="152" t="str">
        <f>VLOOKUP(D8672,sku归属!A:B,2,0)</f>
        <v>谭熹杰</v>
      </c>
    </row>
    <row r="8673" spans="1:13" s="59" customFormat="1" customHeight="1">
      <c r="A8673" s="59" t="s">
        <v>23176</v>
      </c>
      <c r="B8673" s="59" t="s">
        <v>23177</v>
      </c>
      <c r="C8673" s="59" t="s">
        <v>23178</v>
      </c>
      <c r="D8673" s="59" t="s">
        <v>18</v>
      </c>
      <c r="F8673" s="59" t="s">
        <v>10</v>
      </c>
      <c r="G8673" s="152" t="str">
        <f>VLOOKUP(D8673,sku归属!A:B,2,0)</f>
        <v>谭熹杰</v>
      </c>
    </row>
    <row r="8674" spans="1:13" s="59" customFormat="1" customHeight="1">
      <c r="A8674" s="59" t="s">
        <v>23179</v>
      </c>
      <c r="B8674" s="59" t="s">
        <v>23180</v>
      </c>
      <c r="C8674" s="59" t="s">
        <v>23181</v>
      </c>
      <c r="D8674" s="59" t="s">
        <v>18</v>
      </c>
      <c r="F8674" s="59" t="s">
        <v>10</v>
      </c>
      <c r="G8674" s="152" t="str">
        <f>VLOOKUP(D8674,sku归属!A:B,2,0)</f>
        <v>谭熹杰</v>
      </c>
    </row>
    <row r="8675" spans="1:13" s="59" customFormat="1" customHeight="1">
      <c r="A8675" s="59" t="s">
        <v>23182</v>
      </c>
      <c r="B8675" s="59" t="s">
        <v>23183</v>
      </c>
      <c r="C8675" s="59" t="s">
        <v>23184</v>
      </c>
      <c r="D8675" s="59" t="s">
        <v>18</v>
      </c>
      <c r="F8675" s="59" t="s">
        <v>10</v>
      </c>
      <c r="G8675" s="152" t="str">
        <f>VLOOKUP(D8675,sku归属!A:B,2,0)</f>
        <v>谭熹杰</v>
      </c>
    </row>
    <row r="8676" spans="1:13" s="59" customFormat="1" customHeight="1">
      <c r="A8676" s="59" t="s">
        <v>23185</v>
      </c>
      <c r="B8676" s="59" t="s">
        <v>23186</v>
      </c>
      <c r="C8676" s="59" t="s">
        <v>23187</v>
      </c>
      <c r="D8676" s="59" t="s">
        <v>18</v>
      </c>
      <c r="F8676" s="59" t="s">
        <v>10</v>
      </c>
      <c r="G8676" s="152" t="str">
        <f>VLOOKUP(D8676,sku归属!A:B,2,0)</f>
        <v>谭熹杰</v>
      </c>
    </row>
    <row r="8677" spans="1:13" s="59" customFormat="1" customHeight="1">
      <c r="A8677" s="59" t="s">
        <v>23188</v>
      </c>
      <c r="B8677" s="59" t="s">
        <v>23189</v>
      </c>
      <c r="C8677" s="59" t="s">
        <v>23190</v>
      </c>
      <c r="D8677" s="59" t="s">
        <v>18</v>
      </c>
      <c r="F8677" s="59" t="s">
        <v>10</v>
      </c>
      <c r="G8677" s="152" t="str">
        <f>VLOOKUP(D8677,sku归属!A:B,2,0)</f>
        <v>谭熹杰</v>
      </c>
    </row>
    <row r="8678" spans="1:13" s="59" customFormat="1" customHeight="1">
      <c r="A8678" s="59" t="s">
        <v>23191</v>
      </c>
      <c r="B8678" s="59" t="s">
        <v>23192</v>
      </c>
      <c r="C8678" s="59" t="s">
        <v>23193</v>
      </c>
      <c r="D8678" s="59" t="s">
        <v>18</v>
      </c>
      <c r="F8678" s="59" t="s">
        <v>10</v>
      </c>
      <c r="G8678" s="152" t="str">
        <f>VLOOKUP(D8678,sku归属!A:B,2,0)</f>
        <v>谭熹杰</v>
      </c>
    </row>
    <row r="8679" spans="1:13" s="59" customFormat="1" customHeight="1">
      <c r="A8679" s="59" t="s">
        <v>23194</v>
      </c>
      <c r="B8679" s="59" t="s">
        <v>23195</v>
      </c>
      <c r="C8679" s="59" t="s">
        <v>23196</v>
      </c>
      <c r="D8679" s="59" t="s">
        <v>18</v>
      </c>
      <c r="F8679" s="59" t="s">
        <v>10</v>
      </c>
      <c r="G8679" s="152" t="str">
        <f>VLOOKUP(D8679,sku归属!A:B,2,0)</f>
        <v>谭熹杰</v>
      </c>
    </row>
    <row r="8680" spans="1:13" s="59" customFormat="1" customHeight="1">
      <c r="A8680" s="59" t="s">
        <v>23197</v>
      </c>
      <c r="B8680" s="59" t="s">
        <v>23198</v>
      </c>
      <c r="C8680" s="59" t="s">
        <v>23199</v>
      </c>
      <c r="D8680" s="59" t="s">
        <v>18</v>
      </c>
      <c r="F8680" s="59" t="s">
        <v>10</v>
      </c>
      <c r="G8680" s="152" t="str">
        <f>VLOOKUP(D8680,sku归属!A:B,2,0)</f>
        <v>谭熹杰</v>
      </c>
    </row>
    <row r="8681" spans="1:13" s="59" customFormat="1" customHeight="1">
      <c r="A8681" s="59" t="s">
        <v>23200</v>
      </c>
      <c r="B8681" s="59" t="s">
        <v>23201</v>
      </c>
      <c r="C8681" s="59" t="s">
        <v>23202</v>
      </c>
      <c r="D8681" s="59" t="s">
        <v>18</v>
      </c>
      <c r="F8681" s="59" t="s">
        <v>10</v>
      </c>
      <c r="G8681" s="152" t="str">
        <f>VLOOKUP(D8681,sku归属!A:B,2,0)</f>
        <v>谭熹杰</v>
      </c>
    </row>
    <row r="8682" spans="1:13" s="59" customFormat="1" customHeight="1">
      <c r="A8682" s="59" t="s">
        <v>23203</v>
      </c>
      <c r="B8682" s="59" t="s">
        <v>23204</v>
      </c>
      <c r="C8682" s="59" t="s">
        <v>23205</v>
      </c>
      <c r="D8682" s="59" t="s">
        <v>18</v>
      </c>
      <c r="F8682" s="59" t="s">
        <v>10</v>
      </c>
      <c r="G8682" s="152" t="str">
        <f>VLOOKUP(D8682,sku归属!A:B,2,0)</f>
        <v>谭熹杰</v>
      </c>
    </row>
    <row r="8683" spans="1:13" s="59" customFormat="1" customHeight="1">
      <c r="A8683" s="59" t="s">
        <v>23206</v>
      </c>
      <c r="B8683" s="59" t="s">
        <v>23207</v>
      </c>
      <c r="C8683" s="59" t="s">
        <v>23208</v>
      </c>
      <c r="D8683" s="59" t="s">
        <v>18</v>
      </c>
      <c r="F8683" s="59" t="s">
        <v>10</v>
      </c>
      <c r="G8683" s="152" t="str">
        <f>VLOOKUP(D8683,sku归属!A:B,2,0)</f>
        <v>谭熹杰</v>
      </c>
    </row>
    <row r="8684" spans="1:13" s="59" customFormat="1" customHeight="1">
      <c r="A8684" s="59" t="s">
        <v>23209</v>
      </c>
      <c r="B8684" s="59" t="s">
        <v>23210</v>
      </c>
      <c r="C8684" s="59" t="s">
        <v>23211</v>
      </c>
      <c r="D8684" s="59" t="s">
        <v>18</v>
      </c>
      <c r="F8684" s="59" t="s">
        <v>10</v>
      </c>
      <c r="G8684" s="152" t="str">
        <f>VLOOKUP(D8684,sku归属!A:B,2,0)</f>
        <v>谭熹杰</v>
      </c>
    </row>
    <row r="8685" spans="1:13" s="59" customFormat="1" customHeight="1">
      <c r="A8685" s="59" t="s">
        <v>23212</v>
      </c>
      <c r="B8685" s="59" t="s">
        <v>23213</v>
      </c>
      <c r="C8685" s="59" t="s">
        <v>23214</v>
      </c>
      <c r="D8685" s="59" t="s">
        <v>18</v>
      </c>
      <c r="F8685" s="59" t="s">
        <v>10</v>
      </c>
      <c r="G8685" s="152" t="str">
        <f>VLOOKUP(D8685,sku归属!A:B,2,0)</f>
        <v>谭熹杰</v>
      </c>
    </row>
    <row r="8686" spans="1:13" s="59" customFormat="1" customHeight="1">
      <c r="A8686" s="59" t="s">
        <v>23215</v>
      </c>
      <c r="B8686" s="59" t="s">
        <v>23216</v>
      </c>
      <c r="C8686" s="59" t="s">
        <v>23217</v>
      </c>
      <c r="D8686" s="59" t="s">
        <v>18</v>
      </c>
      <c r="F8686" s="59" t="s">
        <v>10</v>
      </c>
      <c r="G8686" s="152" t="str">
        <f>VLOOKUP(D8686,sku归属!A:B,2,0)</f>
        <v>谭熹杰</v>
      </c>
    </row>
    <row r="8687" spans="1:13" s="59" customFormat="1" customHeight="1">
      <c r="A8687" s="59" t="s">
        <v>23218</v>
      </c>
      <c r="B8687" s="59" t="s">
        <v>23219</v>
      </c>
      <c r="C8687" s="59" t="s">
        <v>23220</v>
      </c>
      <c r="D8687" s="59" t="s">
        <v>18</v>
      </c>
      <c r="F8687" s="59" t="s">
        <v>10</v>
      </c>
      <c r="G8687" s="152" t="str">
        <f>VLOOKUP(D8687,sku归属!A:B,2,0)</f>
        <v>谭熹杰</v>
      </c>
    </row>
    <row r="8688" spans="1:13" s="59" customFormat="1" customHeight="1">
      <c r="A8688" s="59" t="s">
        <v>23221</v>
      </c>
      <c r="B8688" s="59" t="s">
        <v>23222</v>
      </c>
      <c r="C8688" s="59" t="s">
        <v>23223</v>
      </c>
      <c r="D8688" s="59" t="s">
        <v>18</v>
      </c>
      <c r="F8688" s="59" t="s">
        <v>10</v>
      </c>
      <c r="G8688" s="152" t="str">
        <f>VLOOKUP(D8688,sku归属!A:B,2,0)</f>
        <v>谭熹杰</v>
      </c>
    </row>
    <row r="8689" spans="1:13" s="59" customFormat="1" customHeight="1">
      <c r="A8689" s="59" t="s">
        <v>23224</v>
      </c>
      <c r="B8689" s="59" t="s">
        <v>23225</v>
      </c>
      <c r="C8689" s="59" t="s">
        <v>23226</v>
      </c>
      <c r="D8689" s="59" t="s">
        <v>18</v>
      </c>
      <c r="F8689" s="59" t="s">
        <v>10</v>
      </c>
      <c r="G8689" s="152" t="str">
        <f>VLOOKUP(D8689,sku归属!A:B,2,0)</f>
        <v>谭熹杰</v>
      </c>
    </row>
    <row r="8690" spans="1:13" s="59" customFormat="1" customHeight="1">
      <c r="A8690" s="59" t="s">
        <v>23227</v>
      </c>
      <c r="B8690" s="59" t="s">
        <v>23228</v>
      </c>
      <c r="C8690" s="59" t="s">
        <v>23229</v>
      </c>
      <c r="D8690" s="59" t="s">
        <v>18</v>
      </c>
      <c r="F8690" s="59" t="s">
        <v>10</v>
      </c>
      <c r="G8690" s="152" t="str">
        <f>VLOOKUP(D8690,sku归属!A:B,2,0)</f>
        <v>谭熹杰</v>
      </c>
    </row>
    <row r="8691" spans="1:13" s="59" customFormat="1" customHeight="1">
      <c r="A8691" s="59" t="s">
        <v>23230</v>
      </c>
      <c r="B8691" s="59" t="s">
        <v>23231</v>
      </c>
      <c r="C8691" s="59" t="s">
        <v>23232</v>
      </c>
      <c r="D8691" s="59" t="s">
        <v>18</v>
      </c>
      <c r="F8691" s="59" t="s">
        <v>10</v>
      </c>
      <c r="G8691" s="152" t="str">
        <f>VLOOKUP(D8691,sku归属!A:B,2,0)</f>
        <v>谭熹杰</v>
      </c>
    </row>
    <row r="8692" spans="1:13" s="59" customFormat="1" customHeight="1">
      <c r="A8692" s="59" t="s">
        <v>23233</v>
      </c>
      <c r="B8692" s="59" t="s">
        <v>23234</v>
      </c>
      <c r="C8692" s="59" t="s">
        <v>23235</v>
      </c>
      <c r="D8692" s="59" t="s">
        <v>18</v>
      </c>
      <c r="F8692" s="59" t="s">
        <v>10</v>
      </c>
      <c r="G8692" s="152" t="str">
        <f>VLOOKUP(D8692,sku归属!A:B,2,0)</f>
        <v>谭熹杰</v>
      </c>
    </row>
    <row r="8693" spans="1:13" s="59" customFormat="1" customHeight="1">
      <c r="A8693" s="59" t="s">
        <v>23236</v>
      </c>
      <c r="B8693" s="59" t="s">
        <v>23237</v>
      </c>
      <c r="C8693" s="59" t="s">
        <v>23238</v>
      </c>
      <c r="D8693" s="59" t="s">
        <v>18</v>
      </c>
      <c r="F8693" s="59" t="s">
        <v>10</v>
      </c>
      <c r="G8693" s="152" t="str">
        <f>VLOOKUP(D8693,sku归属!A:B,2,0)</f>
        <v>谭熹杰</v>
      </c>
    </row>
    <row r="8694" spans="1:13" s="59" customFormat="1" customHeight="1">
      <c r="A8694" s="59" t="s">
        <v>23239</v>
      </c>
      <c r="B8694" s="59" t="s">
        <v>23240</v>
      </c>
      <c r="C8694" s="59" t="s">
        <v>23241</v>
      </c>
      <c r="D8694" s="59" t="s">
        <v>18</v>
      </c>
      <c r="F8694" s="59" t="s">
        <v>10</v>
      </c>
      <c r="G8694" s="152" t="str">
        <f>VLOOKUP(D8694,sku归属!A:B,2,0)</f>
        <v>谭熹杰</v>
      </c>
    </row>
    <row r="8695" spans="1:13" s="59" customFormat="1" customHeight="1">
      <c r="A8695" s="59" t="s">
        <v>23242</v>
      </c>
      <c r="B8695" s="59" t="s">
        <v>23243</v>
      </c>
      <c r="C8695" s="59" t="s">
        <v>23244</v>
      </c>
      <c r="D8695" s="59" t="s">
        <v>18</v>
      </c>
      <c r="F8695" s="59" t="s">
        <v>10</v>
      </c>
      <c r="G8695" s="152" t="str">
        <f>VLOOKUP(D8695,sku归属!A:B,2,0)</f>
        <v>谭熹杰</v>
      </c>
    </row>
    <row r="8696" spans="1:13" s="59" customFormat="1" customHeight="1">
      <c r="A8696" s="59" t="s">
        <v>23245</v>
      </c>
      <c r="B8696" s="59" t="s">
        <v>23246</v>
      </c>
      <c r="C8696" s="59" t="s">
        <v>23247</v>
      </c>
      <c r="D8696" s="59" t="s">
        <v>18</v>
      </c>
      <c r="F8696" s="59" t="s">
        <v>10</v>
      </c>
      <c r="G8696" s="152" t="str">
        <f>VLOOKUP(D8696,sku归属!A:B,2,0)</f>
        <v>谭熹杰</v>
      </c>
    </row>
    <row r="8697" spans="1:13" s="59" customFormat="1" customHeight="1">
      <c r="A8697" s="59" t="s">
        <v>23248</v>
      </c>
      <c r="B8697" s="59" t="s">
        <v>23249</v>
      </c>
      <c r="C8697" s="59" t="s">
        <v>20133</v>
      </c>
      <c r="D8697" s="59" t="s">
        <v>18</v>
      </c>
      <c r="F8697" s="59" t="s">
        <v>10</v>
      </c>
      <c r="G8697" s="152" t="str">
        <f>VLOOKUP(D8697,sku归属!A:B,2,0)</f>
        <v>谭熹杰</v>
      </c>
    </row>
    <row r="8698" spans="1:13" s="59" customFormat="1" customHeight="1">
      <c r="A8698" s="59" t="s">
        <v>23250</v>
      </c>
      <c r="B8698" s="59" t="s">
        <v>23251</v>
      </c>
      <c r="C8698" s="59" t="s">
        <v>20130</v>
      </c>
      <c r="D8698" s="59" t="s">
        <v>18</v>
      </c>
      <c r="F8698" s="59" t="s">
        <v>10</v>
      </c>
      <c r="G8698" s="152" t="str">
        <f>VLOOKUP(D8698,sku归属!A:B,2,0)</f>
        <v>谭熹杰</v>
      </c>
    </row>
    <row r="8699" spans="1:13" s="59" customFormat="1" customHeight="1">
      <c r="A8699" s="59" t="s">
        <v>23252</v>
      </c>
      <c r="B8699" s="59" t="s">
        <v>23253</v>
      </c>
      <c r="C8699" s="59" t="s">
        <v>20127</v>
      </c>
      <c r="D8699" s="59" t="s">
        <v>18</v>
      </c>
      <c r="F8699" s="59" t="s">
        <v>10</v>
      </c>
      <c r="G8699" s="152" t="str">
        <f>VLOOKUP(D8699,sku归属!A:B,2,0)</f>
        <v>谭熹杰</v>
      </c>
    </row>
    <row r="8700" spans="1:13" s="59" customFormat="1" customHeight="1">
      <c r="A8700" s="59" t="s">
        <v>23254</v>
      </c>
      <c r="B8700" s="59" t="s">
        <v>23255</v>
      </c>
      <c r="C8700" s="59" t="s">
        <v>20124</v>
      </c>
      <c r="D8700" s="59" t="s">
        <v>18</v>
      </c>
      <c r="F8700" s="59" t="s">
        <v>10</v>
      </c>
      <c r="G8700" s="152" t="str">
        <f>VLOOKUP(D8700,sku归属!A:B,2,0)</f>
        <v>李小婉</v>
      </c>
    </row>
    <row r="8701" spans="1:13" s="59" customFormat="1" customHeight="1">
      <c r="A8701" s="59" t="s">
        <v>23256</v>
      </c>
      <c r="B8701" s="59" t="s">
        <v>23257</v>
      </c>
      <c r="C8701" s="59" t="s">
        <v>19032</v>
      </c>
      <c r="D8701" s="59" t="s">
        <v>18</v>
      </c>
      <c r="F8701" s="59" t="s">
        <v>10</v>
      </c>
      <c r="G8701" s="152" t="str">
        <f>VLOOKUP(D8701,sku归属!A:B,2,0)</f>
        <v>李小婉</v>
      </c>
    </row>
    <row r="8702" spans="1:13" s="59" customFormat="1" customHeight="1">
      <c r="A8702" s="59" t="s">
        <v>23258</v>
      </c>
      <c r="B8702" s="59" t="s">
        <v>23259</v>
      </c>
      <c r="C8702" s="59" t="s">
        <v>12521</v>
      </c>
      <c r="D8702" s="59" t="s">
        <v>18</v>
      </c>
      <c r="F8702" s="59" t="s">
        <v>10</v>
      </c>
      <c r="G8702" s="152" t="str">
        <f>VLOOKUP(D8702,sku归属!A:B,2,0)</f>
        <v>谭熹杰</v>
      </c>
    </row>
    <row r="8703" spans="1:13" s="59" customFormat="1" customHeight="1">
      <c r="A8703" s="59" t="s">
        <v>23260</v>
      </c>
      <c r="B8703" s="59" t="s">
        <v>23261</v>
      </c>
      <c r="C8703" s="59" t="s">
        <v>12518</v>
      </c>
      <c r="D8703" s="59" t="s">
        <v>18</v>
      </c>
      <c r="F8703" s="59" t="s">
        <v>10</v>
      </c>
      <c r="G8703" s="152" t="str">
        <f>VLOOKUP(D8703,sku归属!A:B,2,0)</f>
        <v>谭熹杰</v>
      </c>
    </row>
    <row r="8704" spans="1:13" s="59" customFormat="1" customHeight="1">
      <c r="A8704" s="59" t="s">
        <v>23262</v>
      </c>
      <c r="B8704" s="59" t="s">
        <v>23263</v>
      </c>
      <c r="C8704" s="59" t="s">
        <v>12515</v>
      </c>
      <c r="D8704" s="59" t="s">
        <v>18</v>
      </c>
      <c r="F8704" s="59" t="s">
        <v>10</v>
      </c>
      <c r="G8704" s="152" t="str">
        <f>VLOOKUP(D8704,sku归属!A:B,2,0)</f>
        <v>李小婉</v>
      </c>
    </row>
    <row r="8705" spans="1:13" s="59" customFormat="1" customHeight="1">
      <c r="A8705" s="59" t="s">
        <v>23264</v>
      </c>
      <c r="B8705" s="59" t="s">
        <v>23265</v>
      </c>
      <c r="C8705" s="59" t="s">
        <v>23266</v>
      </c>
      <c r="D8705" s="59" t="s">
        <v>18</v>
      </c>
      <c r="F8705" s="59" t="s">
        <v>10</v>
      </c>
      <c r="G8705" s="152" t="str">
        <f>VLOOKUP(D8705,sku归属!A:B,2,0)</f>
        <v>李小婉</v>
      </c>
    </row>
    <row r="8706" spans="1:13" s="59" customFormat="1" customHeight="1">
      <c r="A8706" s="59" t="s">
        <v>23267</v>
      </c>
      <c r="B8706" s="59" t="s">
        <v>23268</v>
      </c>
      <c r="C8706" s="59" t="s">
        <v>23269</v>
      </c>
      <c r="D8706" s="59" t="s">
        <v>18</v>
      </c>
      <c r="F8706" s="59" t="s">
        <v>10</v>
      </c>
      <c r="G8706" s="152" t="str">
        <f>VLOOKUP(D8706,sku归属!A:B,2,0)</f>
        <v>李小婉</v>
      </c>
    </row>
    <row r="8707" spans="1:13" s="59" customFormat="1" customHeight="1">
      <c r="A8707" s="59" t="s">
        <v>23270</v>
      </c>
      <c r="B8707" s="59" t="s">
        <v>23271</v>
      </c>
      <c r="C8707" s="59" t="s">
        <v>23272</v>
      </c>
      <c r="D8707" s="59" t="s">
        <v>18</v>
      </c>
      <c r="F8707" s="59" t="s">
        <v>10</v>
      </c>
      <c r="G8707" s="152" t="str">
        <f>VLOOKUP(D8707,sku归属!A:B,2,0)</f>
        <v>李小婉</v>
      </c>
    </row>
    <row r="8708" spans="1:13" s="59" customFormat="1" customHeight="1">
      <c r="A8708" s="59" t="s">
        <v>23273</v>
      </c>
      <c r="B8708" s="59" t="s">
        <v>23274</v>
      </c>
      <c r="C8708" s="59" t="s">
        <v>23275</v>
      </c>
      <c r="D8708" s="59" t="s">
        <v>18</v>
      </c>
      <c r="F8708" s="59" t="s">
        <v>10</v>
      </c>
      <c r="G8708" s="152" t="str">
        <f>VLOOKUP(D8708,sku归属!A:B,2,0)</f>
        <v>李小婉</v>
      </c>
    </row>
    <row r="8709" spans="1:13" s="59" customFormat="1" customHeight="1">
      <c r="A8709" s="59" t="s">
        <v>23276</v>
      </c>
      <c r="B8709" s="59" t="s">
        <v>23277</v>
      </c>
      <c r="C8709" s="59" t="s">
        <v>23278</v>
      </c>
      <c r="D8709" s="59" t="s">
        <v>18</v>
      </c>
      <c r="F8709" s="59" t="s">
        <v>10</v>
      </c>
      <c r="G8709" s="152" t="str">
        <f>VLOOKUP(D8709,sku归属!A:B,2,0)</f>
        <v>谭熹杰</v>
      </c>
    </row>
    <row r="8710" spans="1:13" s="59" customFormat="1" customHeight="1">
      <c r="A8710" s="59" t="s">
        <v>23279</v>
      </c>
      <c r="B8710" s="59" t="s">
        <v>23280</v>
      </c>
      <c r="C8710" s="59" t="s">
        <v>23281</v>
      </c>
      <c r="D8710" s="59" t="s">
        <v>18</v>
      </c>
      <c r="F8710" s="59" t="s">
        <v>10</v>
      </c>
      <c r="G8710" s="152" t="str">
        <f>VLOOKUP(D8710,sku归属!A:B,2,0)</f>
        <v>谭熹杰</v>
      </c>
    </row>
    <row r="8711" spans="1:13" s="59" customFormat="1" customHeight="1">
      <c r="A8711" s="59" t="s">
        <v>23282</v>
      </c>
      <c r="B8711" s="59" t="s">
        <v>23283</v>
      </c>
      <c r="C8711" s="59" t="s">
        <v>23284</v>
      </c>
      <c r="D8711" s="59" t="s">
        <v>18</v>
      </c>
      <c r="F8711" s="59" t="s">
        <v>10</v>
      </c>
      <c r="G8711" s="152" t="str">
        <f>VLOOKUP(D8711,sku归属!A:B,2,0)</f>
        <v>谭熹杰</v>
      </c>
    </row>
    <row r="8712" spans="1:13" s="59" customFormat="1" customHeight="1">
      <c r="A8712" s="59" t="s">
        <v>23285</v>
      </c>
      <c r="B8712" s="59" t="s">
        <v>23286</v>
      </c>
      <c r="C8712" s="59" t="s">
        <v>23287</v>
      </c>
      <c r="D8712" s="59" t="s">
        <v>18</v>
      </c>
      <c r="F8712" s="59" t="s">
        <v>10</v>
      </c>
      <c r="G8712" s="152" t="str">
        <f>VLOOKUP(D8712,sku归属!A:B,2,0)</f>
        <v>谭熹杰</v>
      </c>
    </row>
    <row r="8713" spans="1:13" s="59" customFormat="1" customHeight="1">
      <c r="A8713" s="59" t="s">
        <v>23288</v>
      </c>
      <c r="B8713" s="59" t="s">
        <v>51042</v>
      </c>
      <c r="C8713" s="59" t="s">
        <v>23290</v>
      </c>
      <c r="D8713" s="59" t="s">
        <v>26</v>
      </c>
      <c r="F8713" s="59" t="s">
        <v>10</v>
      </c>
      <c r="G8713" s="152" t="str">
        <f>VLOOKUP(D8713,sku归属!A:B,2,0)</f>
        <v>谭熹杰</v>
      </c>
    </row>
    <row r="8714" spans="1:13" s="59" customFormat="1" customHeight="1">
      <c r="A8714" s="59" t="s">
        <v>23291</v>
      </c>
      <c r="B8714" s="59" t="s">
        <v>23292</v>
      </c>
      <c r="C8714" s="59" t="s">
        <v>23293</v>
      </c>
      <c r="D8714" s="59" t="s">
        <v>26</v>
      </c>
      <c r="F8714" s="59" t="s">
        <v>10</v>
      </c>
      <c r="G8714" s="152" t="str">
        <f>VLOOKUP(D8714,sku归属!A:B,2,0)</f>
        <v>谭熹杰</v>
      </c>
    </row>
    <row r="8715" spans="1:13" s="59" customFormat="1" customHeight="1">
      <c r="A8715" s="59" t="s">
        <v>23294</v>
      </c>
      <c r="B8715" s="59" t="s">
        <v>23295</v>
      </c>
      <c r="C8715" s="59" t="s">
        <v>20291</v>
      </c>
      <c r="D8715" s="59" t="s">
        <v>18</v>
      </c>
      <c r="F8715" s="59" t="s">
        <v>10</v>
      </c>
      <c r="G8715" s="152" t="str">
        <f>VLOOKUP(D8715,sku归属!A:B,2,0)</f>
        <v>谭熹杰</v>
      </c>
    </row>
    <row r="8716" spans="1:13" s="59" customFormat="1" customHeight="1">
      <c r="A8716" s="59" t="s">
        <v>23296</v>
      </c>
      <c r="B8716" s="59" t="s">
        <v>23297</v>
      </c>
      <c r="C8716" s="59" t="s">
        <v>20298</v>
      </c>
      <c r="D8716" s="59" t="s">
        <v>18</v>
      </c>
      <c r="F8716" s="59" t="s">
        <v>10</v>
      </c>
      <c r="G8716" s="152" t="str">
        <f>VLOOKUP(D8716,sku归属!A:B,2,0)</f>
        <v>谭熹杰</v>
      </c>
    </row>
    <row r="8717" spans="1:13" s="59" customFormat="1" customHeight="1">
      <c r="A8717" s="59" t="s">
        <v>23298</v>
      </c>
      <c r="B8717" s="59" t="s">
        <v>23299</v>
      </c>
      <c r="C8717" s="59" t="s">
        <v>19906</v>
      </c>
      <c r="D8717" s="59" t="s">
        <v>26</v>
      </c>
      <c r="F8717" s="59" t="s">
        <v>10</v>
      </c>
      <c r="G8717" s="152" t="str">
        <f>VLOOKUP(D8717,sku归属!A:B,2,0)</f>
        <v>谭熹杰</v>
      </c>
    </row>
    <row r="8718" spans="1:13" s="59" customFormat="1" customHeight="1">
      <c r="A8718" s="59" t="s">
        <v>23300</v>
      </c>
      <c r="B8718" s="59" t="s">
        <v>51043</v>
      </c>
      <c r="C8718" s="59" t="s">
        <v>19909</v>
      </c>
      <c r="D8718" s="59" t="s">
        <v>26</v>
      </c>
      <c r="F8718" s="59" t="s">
        <v>10</v>
      </c>
      <c r="G8718" s="152" t="str">
        <f>VLOOKUP(D8718,sku归属!A:B,2,0)</f>
        <v>李小婉</v>
      </c>
    </row>
    <row r="8719" spans="1:13" s="59" customFormat="1" customHeight="1">
      <c r="A8719" s="59" t="s">
        <v>23302</v>
      </c>
      <c r="B8719" s="59" t="s">
        <v>23303</v>
      </c>
      <c r="C8719" s="59" t="s">
        <v>23304</v>
      </c>
      <c r="D8719" s="59" t="s">
        <v>26</v>
      </c>
      <c r="F8719" s="59" t="s">
        <v>10</v>
      </c>
      <c r="G8719" s="152" t="str">
        <f>VLOOKUP(D8719,sku归属!A:B,2,0)</f>
        <v>谭熹杰</v>
      </c>
    </row>
    <row r="8720" spans="1:13" s="59" customFormat="1" customHeight="1">
      <c r="A8720" s="59" t="s">
        <v>23305</v>
      </c>
      <c r="B8720" s="59" t="s">
        <v>23306</v>
      </c>
      <c r="C8720" s="59" t="s">
        <v>23307</v>
      </c>
      <c r="D8720" s="59" t="s">
        <v>26</v>
      </c>
      <c r="F8720" s="59" t="s">
        <v>10</v>
      </c>
      <c r="G8720" s="152" t="str">
        <f>VLOOKUP(D8720,sku归属!A:B,2,0)</f>
        <v>谭熹杰</v>
      </c>
    </row>
    <row r="8721" spans="1:13" s="59" customFormat="1" customHeight="1">
      <c r="A8721" s="59" t="s">
        <v>23308</v>
      </c>
      <c r="B8721" s="59" t="s">
        <v>51044</v>
      </c>
      <c r="C8721" s="59" t="s">
        <v>23310</v>
      </c>
      <c r="D8721" s="59" t="s">
        <v>26</v>
      </c>
      <c r="F8721" s="59" t="s">
        <v>10</v>
      </c>
      <c r="G8721" s="152" t="str">
        <f>VLOOKUP(D8721,sku归属!A:B,2,0)</f>
        <v>谭熹杰</v>
      </c>
    </row>
    <row r="8722" spans="1:13" s="59" customFormat="1" customHeight="1">
      <c r="A8722" s="59" t="s">
        <v>23311</v>
      </c>
      <c r="B8722" s="59" t="s">
        <v>23312</v>
      </c>
      <c r="C8722" s="59" t="s">
        <v>23313</v>
      </c>
      <c r="D8722" s="59" t="s">
        <v>18</v>
      </c>
      <c r="F8722" s="59" t="s">
        <v>10</v>
      </c>
      <c r="G8722" s="152" t="str">
        <f>VLOOKUP(D8722,sku归属!A:B,2,0)</f>
        <v>李小婉</v>
      </c>
    </row>
    <row r="8723" spans="1:13" s="59" customFormat="1" customHeight="1">
      <c r="A8723" s="59" t="s">
        <v>23314</v>
      </c>
      <c r="B8723" s="59" t="s">
        <v>23315</v>
      </c>
      <c r="C8723" s="59" t="s">
        <v>23316</v>
      </c>
      <c r="D8723" s="59" t="s">
        <v>18</v>
      </c>
      <c r="F8723" s="59" t="s">
        <v>10</v>
      </c>
      <c r="G8723" s="152" t="str">
        <f>VLOOKUP(D8723,sku归属!A:B,2,0)</f>
        <v>李小婉</v>
      </c>
    </row>
    <row r="8724" spans="1:13" s="59" customFormat="1" customHeight="1">
      <c r="A8724" s="59" t="s">
        <v>23317</v>
      </c>
      <c r="B8724" s="59" t="s">
        <v>23318</v>
      </c>
      <c r="C8724" s="59" t="s">
        <v>23319</v>
      </c>
      <c r="D8724" s="59" t="s">
        <v>18</v>
      </c>
      <c r="F8724" s="59" t="s">
        <v>10</v>
      </c>
      <c r="G8724" s="152" t="str">
        <f>VLOOKUP(D8724,sku归属!A:B,2,0)</f>
        <v>谭熹杰</v>
      </c>
    </row>
    <row r="8725" spans="1:13" s="59" customFormat="1" customHeight="1">
      <c r="A8725" s="59" t="s">
        <v>23320</v>
      </c>
      <c r="B8725" s="59" t="s">
        <v>23321</v>
      </c>
      <c r="C8725" s="59" t="s">
        <v>23322</v>
      </c>
      <c r="D8725" s="59" t="s">
        <v>18</v>
      </c>
      <c r="F8725" s="59" t="s">
        <v>10</v>
      </c>
      <c r="G8725" s="152" t="str">
        <f>VLOOKUP(D8725,sku归属!A:B,2,0)</f>
        <v>谭熹杰</v>
      </c>
    </row>
    <row r="8726" spans="1:13" s="59" customFormat="1" customHeight="1">
      <c r="A8726" s="59" t="s">
        <v>23323</v>
      </c>
      <c r="B8726" s="59" t="s">
        <v>23324</v>
      </c>
      <c r="C8726" s="59" t="s">
        <v>23325</v>
      </c>
      <c r="D8726" s="59" t="s">
        <v>18</v>
      </c>
      <c r="F8726" s="59" t="s">
        <v>10</v>
      </c>
      <c r="G8726" s="152" t="str">
        <f>VLOOKUP(D8726,sku归属!A:B,2,0)</f>
        <v>谭熹杰</v>
      </c>
    </row>
    <row r="8727" spans="1:13" s="59" customFormat="1" customHeight="1">
      <c r="A8727" s="59" t="s">
        <v>23326</v>
      </c>
      <c r="B8727" s="59" t="s">
        <v>23327</v>
      </c>
      <c r="C8727" s="59" t="s">
        <v>23328</v>
      </c>
      <c r="D8727" s="59" t="s">
        <v>18</v>
      </c>
      <c r="F8727" s="59" t="s">
        <v>10</v>
      </c>
      <c r="G8727" s="152" t="str">
        <f>VLOOKUP(D8727,sku归属!A:B,2,0)</f>
        <v>谭熹杰</v>
      </c>
    </row>
    <row r="8728" spans="1:13" s="59" customFormat="1" customHeight="1">
      <c r="A8728" s="59" t="s">
        <v>23329</v>
      </c>
      <c r="B8728" s="59" t="s">
        <v>23330</v>
      </c>
      <c r="C8728" s="59" t="s">
        <v>23331</v>
      </c>
      <c r="D8728" s="59" t="s">
        <v>18</v>
      </c>
      <c r="F8728" s="59" t="s">
        <v>10</v>
      </c>
      <c r="G8728" s="152" t="str">
        <f>VLOOKUP(D8728,sku归属!A:B,2,0)</f>
        <v>谭熹杰</v>
      </c>
    </row>
    <row r="8729" spans="1:13" s="59" customFormat="1" customHeight="1">
      <c r="A8729" s="59" t="s">
        <v>23332</v>
      </c>
      <c r="B8729" s="59" t="s">
        <v>23333</v>
      </c>
      <c r="C8729" s="59" t="s">
        <v>23334</v>
      </c>
      <c r="D8729" s="59" t="s">
        <v>18</v>
      </c>
      <c r="F8729" s="59" t="s">
        <v>10</v>
      </c>
      <c r="G8729" s="152" t="str">
        <f>VLOOKUP(D8729,sku归属!A:B,2,0)</f>
        <v>谭熹杰</v>
      </c>
    </row>
    <row r="8730" spans="1:13" s="59" customFormat="1" customHeight="1">
      <c r="A8730" s="59" t="s">
        <v>23335</v>
      </c>
      <c r="B8730" s="59" t="s">
        <v>23336</v>
      </c>
      <c r="C8730" s="59" t="s">
        <v>23337</v>
      </c>
      <c r="D8730" s="59" t="s">
        <v>18</v>
      </c>
      <c r="F8730" s="59" t="s">
        <v>10</v>
      </c>
      <c r="G8730" s="152" t="str">
        <f>VLOOKUP(D8730,sku归属!A:B,2,0)</f>
        <v>谭熹杰</v>
      </c>
    </row>
    <row r="8731" spans="1:13" s="59" customFormat="1" customHeight="1">
      <c r="A8731" s="59" t="s">
        <v>23338</v>
      </c>
      <c r="B8731" s="59" t="s">
        <v>23339</v>
      </c>
      <c r="C8731" s="59" t="s">
        <v>23340</v>
      </c>
      <c r="D8731" s="59" t="s">
        <v>26</v>
      </c>
      <c r="F8731" s="59" t="s">
        <v>10</v>
      </c>
      <c r="G8731" s="152" t="str">
        <f>VLOOKUP(D8731,sku归属!A:B,2,0)</f>
        <v>李小婉</v>
      </c>
    </row>
    <row r="8732" spans="1:13" s="59" customFormat="1" customHeight="1">
      <c r="A8732" s="59" t="s">
        <v>23341</v>
      </c>
      <c r="B8732" s="59" t="s">
        <v>23342</v>
      </c>
      <c r="C8732" s="59" t="s">
        <v>20087</v>
      </c>
      <c r="D8732" s="59" t="s">
        <v>18</v>
      </c>
      <c r="F8732" s="59" t="s">
        <v>10</v>
      </c>
      <c r="G8732" s="152" t="str">
        <f>VLOOKUP(D8732,sku归属!A:B,2,0)</f>
        <v>李小婉</v>
      </c>
    </row>
    <row r="8733" spans="1:13" s="59" customFormat="1" customHeight="1">
      <c r="A8733" s="59" t="s">
        <v>23343</v>
      </c>
      <c r="B8733" s="59" t="s">
        <v>23344</v>
      </c>
      <c r="C8733" s="59" t="s">
        <v>20084</v>
      </c>
      <c r="D8733" s="59" t="s">
        <v>18</v>
      </c>
      <c r="F8733" s="59" t="s">
        <v>10</v>
      </c>
      <c r="G8733" s="152" t="str">
        <f>VLOOKUP(D8733,sku归属!A:B,2,0)</f>
        <v>李小婉</v>
      </c>
    </row>
    <row r="8734" spans="1:13" s="59" customFormat="1" customHeight="1">
      <c r="A8734" s="59" t="s">
        <v>23345</v>
      </c>
      <c r="B8734" s="59" t="s">
        <v>23346</v>
      </c>
      <c r="C8734" s="59" t="s">
        <v>20081</v>
      </c>
      <c r="D8734" s="59" t="s">
        <v>18</v>
      </c>
      <c r="F8734" s="59" t="s">
        <v>10</v>
      </c>
      <c r="G8734" s="152" t="str">
        <f>VLOOKUP(D8734,sku归属!A:B,2,0)</f>
        <v>许梓渝</v>
      </c>
    </row>
    <row r="8735" spans="1:13" s="59" customFormat="1" customHeight="1">
      <c r="A8735" s="59" t="s">
        <v>23347</v>
      </c>
      <c r="B8735" s="59" t="s">
        <v>23348</v>
      </c>
      <c r="C8735" s="59" t="s">
        <v>23349</v>
      </c>
      <c r="D8735" s="59" t="s">
        <v>26</v>
      </c>
      <c r="F8735" s="59" t="s">
        <v>10</v>
      </c>
      <c r="G8735" s="152" t="str">
        <f>VLOOKUP(D8735,sku归属!A:B,2,0)</f>
        <v>许梓渝</v>
      </c>
    </row>
    <row r="8736" spans="1:13" s="59" customFormat="1" customHeight="1">
      <c r="A8736" s="59" t="s">
        <v>23350</v>
      </c>
      <c r="B8736" s="59" t="s">
        <v>23351</v>
      </c>
      <c r="C8736" s="59" t="s">
        <v>23352</v>
      </c>
      <c r="D8736" s="59" t="s">
        <v>26</v>
      </c>
      <c r="F8736" s="59" t="s">
        <v>10</v>
      </c>
      <c r="G8736" s="152" t="str">
        <f>VLOOKUP(D8736,sku归属!A:B,2,0)</f>
        <v>谭熹杰</v>
      </c>
    </row>
    <row r="8737" spans="1:13" s="59" customFormat="1" customHeight="1">
      <c r="A8737" s="59" t="s">
        <v>23353</v>
      </c>
      <c r="B8737" s="59" t="s">
        <v>23354</v>
      </c>
      <c r="C8737" s="59" t="s">
        <v>23355</v>
      </c>
      <c r="D8737" s="59" t="s">
        <v>18</v>
      </c>
      <c r="F8737" s="59" t="s">
        <v>10</v>
      </c>
      <c r="G8737" s="152" t="str">
        <f>VLOOKUP(D8737,sku归属!A:B,2,0)</f>
        <v>谭熹杰</v>
      </c>
    </row>
    <row r="8738" spans="1:13" s="59" customFormat="1" customHeight="1">
      <c r="A8738" s="59" t="s">
        <v>23356</v>
      </c>
      <c r="B8738" s="59" t="s">
        <v>23357</v>
      </c>
      <c r="C8738" s="59" t="s">
        <v>23358</v>
      </c>
      <c r="D8738" s="59" t="s">
        <v>18</v>
      </c>
      <c r="F8738" s="59" t="s">
        <v>10</v>
      </c>
      <c r="G8738" s="152" t="str">
        <f>VLOOKUP(D8738,sku归属!A:B,2,0)</f>
        <v>谭熹杰</v>
      </c>
    </row>
    <row r="8739" spans="1:13" s="59" customFormat="1" customHeight="1">
      <c r="A8739" s="59" t="s">
        <v>23359</v>
      </c>
      <c r="B8739" s="59" t="s">
        <v>23360</v>
      </c>
      <c r="C8739" s="59" t="s">
        <v>23361</v>
      </c>
      <c r="D8739" s="59" t="s">
        <v>18</v>
      </c>
      <c r="F8739" s="59" t="s">
        <v>10</v>
      </c>
      <c r="G8739" s="152" t="str">
        <f>VLOOKUP(D8739,sku归属!A:B,2,0)</f>
        <v>谭熹杰</v>
      </c>
    </row>
    <row r="8740" spans="1:13" s="59" customFormat="1" customHeight="1">
      <c r="A8740" s="59" t="s">
        <v>23362</v>
      </c>
      <c r="B8740" s="59" t="s">
        <v>23363</v>
      </c>
      <c r="C8740" s="59" t="s">
        <v>23364</v>
      </c>
      <c r="D8740" s="59" t="s">
        <v>18</v>
      </c>
      <c r="F8740" s="59" t="s">
        <v>10</v>
      </c>
      <c r="G8740" s="152" t="str">
        <f>VLOOKUP(D8740,sku归属!A:B,2,0)</f>
        <v>谭熹杰</v>
      </c>
    </row>
    <row r="8741" spans="1:13" s="59" customFormat="1" customHeight="1">
      <c r="A8741" s="59" t="s">
        <v>23365</v>
      </c>
      <c r="B8741" s="59" t="s">
        <v>23366</v>
      </c>
      <c r="C8741" s="59" t="s">
        <v>23367</v>
      </c>
      <c r="D8741" s="59" t="s">
        <v>18</v>
      </c>
      <c r="F8741" s="59" t="s">
        <v>10</v>
      </c>
      <c r="G8741" s="152" t="str">
        <f>VLOOKUP(D8741,sku归属!A:B,2,0)</f>
        <v>谭熹杰</v>
      </c>
    </row>
    <row r="8742" spans="1:13" s="59" customFormat="1" customHeight="1">
      <c r="A8742" s="59" t="s">
        <v>23368</v>
      </c>
      <c r="B8742" s="59" t="s">
        <v>23369</v>
      </c>
      <c r="C8742" s="59" t="s">
        <v>23370</v>
      </c>
      <c r="D8742" s="59" t="s">
        <v>18</v>
      </c>
      <c r="F8742" s="59" t="s">
        <v>10</v>
      </c>
      <c r="G8742" s="152" t="str">
        <f>VLOOKUP(D8742,sku归属!A:B,2,0)</f>
        <v>谭熹杰</v>
      </c>
    </row>
    <row r="8743" spans="1:13" s="59" customFormat="1" customHeight="1">
      <c r="A8743" s="59" t="s">
        <v>23371</v>
      </c>
      <c r="B8743" s="59" t="s">
        <v>23372</v>
      </c>
      <c r="C8743" s="59" t="s">
        <v>23373</v>
      </c>
      <c r="D8743" s="59" t="s">
        <v>18</v>
      </c>
      <c r="F8743" s="59" t="s">
        <v>10</v>
      </c>
      <c r="G8743" s="152" t="str">
        <f>VLOOKUP(D8743,sku归属!A:B,2,0)</f>
        <v>谭熹杰</v>
      </c>
    </row>
    <row r="8744" spans="1:13" s="59" customFormat="1" customHeight="1">
      <c r="A8744" s="59" t="s">
        <v>23374</v>
      </c>
      <c r="B8744" s="59" t="s">
        <v>51045</v>
      </c>
      <c r="C8744" s="59" t="s">
        <v>23376</v>
      </c>
      <c r="D8744" s="59" t="s">
        <v>26</v>
      </c>
      <c r="F8744" s="59" t="s">
        <v>10</v>
      </c>
      <c r="G8744" s="152" t="str">
        <f>VLOOKUP(D8744,sku归属!A:B,2,0)</f>
        <v>谭熹杰</v>
      </c>
    </row>
    <row r="8745" spans="1:13" s="59" customFormat="1" customHeight="1">
      <c r="A8745" s="59" t="s">
        <v>23377</v>
      </c>
      <c r="B8745" s="59" t="s">
        <v>23378</v>
      </c>
      <c r="C8745" s="59" t="s">
        <v>23379</v>
      </c>
      <c r="D8745" s="59" t="s">
        <v>26</v>
      </c>
      <c r="F8745" s="59" t="s">
        <v>10</v>
      </c>
      <c r="G8745" s="152" t="str">
        <f>VLOOKUP(D8745,sku归属!A:B,2,0)</f>
        <v>谭熹杰</v>
      </c>
    </row>
    <row r="8746" spans="1:13" s="59" customFormat="1" customHeight="1">
      <c r="A8746" s="59" t="s">
        <v>23380</v>
      </c>
      <c r="B8746" s="59" t="s">
        <v>23381</v>
      </c>
      <c r="C8746" s="59" t="s">
        <v>23382</v>
      </c>
      <c r="D8746" s="59" t="s">
        <v>26</v>
      </c>
      <c r="F8746" s="59" t="s">
        <v>10</v>
      </c>
      <c r="G8746" s="152" t="str">
        <f>VLOOKUP(D8746,sku归属!A:B,2,0)</f>
        <v>谭熹杰</v>
      </c>
    </row>
    <row r="8747" spans="1:13" s="59" customFormat="1" customHeight="1">
      <c r="A8747" s="59" t="s">
        <v>23383</v>
      </c>
      <c r="B8747" s="59" t="s">
        <v>23384</v>
      </c>
      <c r="C8747" s="59" t="s">
        <v>23385</v>
      </c>
      <c r="D8747" s="59" t="s">
        <v>19</v>
      </c>
      <c r="F8747" s="59" t="s">
        <v>10</v>
      </c>
      <c r="G8747" s="152" t="str">
        <f>VLOOKUP(D8747,sku归属!A:B,2,0)</f>
        <v>谭熹杰</v>
      </c>
    </row>
    <row r="8748" spans="1:13" s="59" customFormat="1" customHeight="1">
      <c r="A8748" s="59" t="s">
        <v>23386</v>
      </c>
      <c r="B8748" s="59" t="s">
        <v>23387</v>
      </c>
      <c r="C8748" s="59" t="s">
        <v>23388</v>
      </c>
      <c r="D8748" s="59" t="s">
        <v>19</v>
      </c>
      <c r="F8748" s="59" t="s">
        <v>10</v>
      </c>
      <c r="G8748" s="152" t="str">
        <f>VLOOKUP(D8748,sku归属!A:B,2,0)</f>
        <v>谭熹杰</v>
      </c>
    </row>
    <row r="8749" spans="1:13" s="59" customFormat="1" customHeight="1">
      <c r="A8749" s="59" t="s">
        <v>23389</v>
      </c>
      <c r="B8749" s="59" t="s">
        <v>23390</v>
      </c>
      <c r="C8749" s="59" t="s">
        <v>20262</v>
      </c>
      <c r="D8749" s="59" t="s">
        <v>18</v>
      </c>
      <c r="F8749" s="59" t="s">
        <v>10</v>
      </c>
      <c r="G8749" s="152" t="str">
        <f>VLOOKUP(D8749,sku归属!A:B,2,0)</f>
        <v>谭熹杰</v>
      </c>
    </row>
    <row r="8750" spans="1:13" s="59" customFormat="1" customHeight="1">
      <c r="A8750" s="59" t="s">
        <v>23391</v>
      </c>
      <c r="B8750" s="59" t="s">
        <v>23392</v>
      </c>
      <c r="C8750" s="59" t="s">
        <v>20256</v>
      </c>
      <c r="D8750" s="59" t="s">
        <v>18</v>
      </c>
      <c r="F8750" s="59" t="s">
        <v>10</v>
      </c>
      <c r="G8750" s="152" t="str">
        <f>VLOOKUP(D8750,sku归属!A:B,2,0)</f>
        <v>李小婉</v>
      </c>
    </row>
    <row r="8751" spans="1:13" s="59" customFormat="1" customHeight="1">
      <c r="A8751" s="59" t="s">
        <v>23393</v>
      </c>
      <c r="B8751" s="59" t="s">
        <v>23394</v>
      </c>
      <c r="C8751" s="59" t="s">
        <v>20259</v>
      </c>
      <c r="D8751" s="59" t="s">
        <v>18</v>
      </c>
      <c r="F8751" s="59" t="s">
        <v>10</v>
      </c>
      <c r="G8751" s="152" t="str">
        <f>VLOOKUP(D8751,sku归属!A:B,2,0)</f>
        <v>李小婉</v>
      </c>
    </row>
    <row r="8752" spans="1:13" s="59" customFormat="1" customHeight="1">
      <c r="A8752" s="59" t="s">
        <v>23395</v>
      </c>
      <c r="B8752" s="59" t="s">
        <v>23396</v>
      </c>
      <c r="C8752" s="59" t="s">
        <v>23337</v>
      </c>
      <c r="D8752" s="59" t="s">
        <v>18</v>
      </c>
      <c r="F8752" s="59" t="s">
        <v>10</v>
      </c>
      <c r="G8752" s="152" t="str">
        <f>VLOOKUP(D8752,sku归属!A:B,2,0)</f>
        <v>谭熹杰</v>
      </c>
    </row>
    <row r="8753" spans="1:13" s="59" customFormat="1" customHeight="1">
      <c r="A8753" s="59" t="s">
        <v>23397</v>
      </c>
      <c r="B8753" s="59" t="s">
        <v>23398</v>
      </c>
      <c r="C8753" s="59" t="s">
        <v>23334</v>
      </c>
      <c r="D8753" s="59" t="s">
        <v>18</v>
      </c>
      <c r="F8753" s="59" t="s">
        <v>10</v>
      </c>
      <c r="G8753" s="152" t="str">
        <f>VLOOKUP(D8753,sku归属!A:B,2,0)</f>
        <v>谭熹杰</v>
      </c>
    </row>
    <row r="8754" spans="1:13" s="59" customFormat="1" customHeight="1">
      <c r="A8754" s="59" t="s">
        <v>23399</v>
      </c>
      <c r="B8754" s="59" t="s">
        <v>23400</v>
      </c>
      <c r="C8754" s="59" t="s">
        <v>20271</v>
      </c>
      <c r="D8754" s="59" t="s">
        <v>18</v>
      </c>
      <c r="F8754" s="59" t="s">
        <v>10</v>
      </c>
      <c r="G8754" s="152" t="str">
        <f>VLOOKUP(D8754,sku归属!A:B,2,0)</f>
        <v>李小婉</v>
      </c>
    </row>
    <row r="8755" spans="1:13" s="59" customFormat="1" customHeight="1">
      <c r="A8755" s="59" t="s">
        <v>23401</v>
      </c>
      <c r="B8755" s="59" t="s">
        <v>23402</v>
      </c>
      <c r="C8755" s="59" t="s">
        <v>20268</v>
      </c>
      <c r="D8755" s="59" t="s">
        <v>18</v>
      </c>
      <c r="F8755" s="59" t="s">
        <v>10</v>
      </c>
      <c r="G8755" s="152" t="str">
        <f>VLOOKUP(D8755,sku归属!A:B,2,0)</f>
        <v>李小婉</v>
      </c>
    </row>
    <row r="8756" spans="1:13" s="59" customFormat="1" customHeight="1">
      <c r="A8756" s="59" t="s">
        <v>23403</v>
      </c>
      <c r="B8756" s="59" t="s">
        <v>23404</v>
      </c>
      <c r="C8756" s="59" t="s">
        <v>20265</v>
      </c>
      <c r="D8756" s="59" t="s">
        <v>18</v>
      </c>
      <c r="F8756" s="59" t="s">
        <v>10</v>
      </c>
      <c r="G8756" s="152" t="str">
        <f>VLOOKUP(D8756,sku归属!A:B,2,0)</f>
        <v>李小婉</v>
      </c>
    </row>
    <row r="8757" spans="1:13" s="59" customFormat="1" customHeight="1">
      <c r="A8757" s="59" t="s">
        <v>23405</v>
      </c>
      <c r="B8757" s="59" t="s">
        <v>23406</v>
      </c>
      <c r="C8757" s="59" t="s">
        <v>23407</v>
      </c>
      <c r="D8757" s="59" t="s">
        <v>18</v>
      </c>
      <c r="F8757" s="59" t="s">
        <v>10</v>
      </c>
      <c r="G8757" s="152" t="str">
        <f>VLOOKUP(D8757,sku归属!A:B,2,0)</f>
        <v>李小婉</v>
      </c>
    </row>
    <row r="8758" spans="1:13" s="59" customFormat="1" customHeight="1">
      <c r="A8758" s="59" t="s">
        <v>23408</v>
      </c>
      <c r="B8758" s="59" t="s">
        <v>23409</v>
      </c>
      <c r="C8758" s="59" t="s">
        <v>23410</v>
      </c>
      <c r="D8758" s="59" t="s">
        <v>18</v>
      </c>
      <c r="F8758" s="59" t="s">
        <v>10</v>
      </c>
      <c r="G8758" s="152" t="str">
        <f>VLOOKUP(D8758,sku归属!A:B,2,0)</f>
        <v>李小婉</v>
      </c>
    </row>
    <row r="8759" spans="1:13" s="59" customFormat="1" customHeight="1">
      <c r="A8759" s="59" t="s">
        <v>23411</v>
      </c>
      <c r="B8759" s="59" t="s">
        <v>23412</v>
      </c>
      <c r="C8759" s="59" t="s">
        <v>16126</v>
      </c>
      <c r="D8759" s="59" t="s">
        <v>18</v>
      </c>
      <c r="F8759" s="59" t="s">
        <v>10</v>
      </c>
      <c r="G8759" s="152" t="str">
        <f>VLOOKUP(D8759,sku归属!A:B,2,0)</f>
        <v>李小婉</v>
      </c>
    </row>
    <row r="8760" spans="1:13" s="59" customFormat="1" customHeight="1">
      <c r="A8760" s="59" t="s">
        <v>23413</v>
      </c>
      <c r="B8760" s="59" t="s">
        <v>23414</v>
      </c>
      <c r="C8760" s="59" t="s">
        <v>20042</v>
      </c>
      <c r="D8760" s="59" t="s">
        <v>18</v>
      </c>
      <c r="F8760" s="59" t="s">
        <v>10</v>
      </c>
      <c r="G8760" s="152" t="str">
        <f>VLOOKUP(D8760,sku归属!A:B,2,0)</f>
        <v>谭熹杰</v>
      </c>
    </row>
    <row r="8761" spans="1:13" s="59" customFormat="1" customHeight="1">
      <c r="A8761" s="59" t="s">
        <v>23415</v>
      </c>
      <c r="B8761" s="59" t="s">
        <v>23416</v>
      </c>
      <c r="C8761" s="59" t="s">
        <v>20036</v>
      </c>
      <c r="D8761" s="59" t="s">
        <v>18</v>
      </c>
      <c r="F8761" s="59" t="s">
        <v>10</v>
      </c>
      <c r="G8761" s="152" t="str">
        <f>VLOOKUP(D8761,sku归属!A:B,2,0)</f>
        <v>谭熹杰</v>
      </c>
    </row>
    <row r="8762" spans="1:13" s="59" customFormat="1" customHeight="1">
      <c r="A8762" s="59" t="s">
        <v>23417</v>
      </c>
      <c r="B8762" s="59" t="s">
        <v>23418</v>
      </c>
      <c r="C8762" s="59" t="s">
        <v>20039</v>
      </c>
      <c r="D8762" s="59" t="s">
        <v>18</v>
      </c>
      <c r="F8762" s="59" t="s">
        <v>10</v>
      </c>
      <c r="G8762" s="152" t="str">
        <f>VLOOKUP(D8762,sku归属!A:B,2,0)</f>
        <v>谭熹杰</v>
      </c>
    </row>
    <row r="8763" spans="1:13" s="59" customFormat="1" customHeight="1">
      <c r="A8763" s="59" t="s">
        <v>23419</v>
      </c>
      <c r="B8763" s="59" t="s">
        <v>51046</v>
      </c>
      <c r="C8763" s="59" t="s">
        <v>23421</v>
      </c>
      <c r="D8763" s="59" t="s">
        <v>26</v>
      </c>
      <c r="F8763" s="59" t="s">
        <v>10</v>
      </c>
      <c r="G8763" s="152" t="str">
        <f>VLOOKUP(D8763,sku归属!A:B,2,0)</f>
        <v>谭熹杰</v>
      </c>
    </row>
    <row r="8764" spans="1:13" s="59" customFormat="1" customHeight="1">
      <c r="A8764" s="59" t="s">
        <v>23422</v>
      </c>
      <c r="B8764" s="59" t="s">
        <v>51047</v>
      </c>
      <c r="C8764" s="59" t="s">
        <v>23424</v>
      </c>
      <c r="D8764" s="59" t="s">
        <v>26</v>
      </c>
      <c r="F8764" s="59" t="s">
        <v>10</v>
      </c>
      <c r="G8764" s="152" t="str">
        <f>VLOOKUP(D8764,sku归属!A:B,2,0)</f>
        <v>谭熹杰</v>
      </c>
    </row>
    <row r="8765" spans="1:13" s="59" customFormat="1" customHeight="1">
      <c r="A8765" s="59" t="s">
        <v>23425</v>
      </c>
      <c r="B8765" s="59" t="s">
        <v>23426</v>
      </c>
      <c r="C8765" s="59" t="s">
        <v>23427</v>
      </c>
      <c r="D8765" s="59" t="s">
        <v>18</v>
      </c>
      <c r="F8765" s="59" t="s">
        <v>10</v>
      </c>
      <c r="G8765" s="152" t="str">
        <f>VLOOKUP(D8765,sku归属!A:B,2,0)</f>
        <v>谭熹杰</v>
      </c>
    </row>
    <row r="8766" spans="1:13" s="59" customFormat="1" customHeight="1">
      <c r="A8766" s="59" t="s">
        <v>23428</v>
      </c>
      <c r="B8766" s="59" t="s">
        <v>23429</v>
      </c>
      <c r="C8766" s="59" t="s">
        <v>23430</v>
      </c>
      <c r="D8766" s="59" t="s">
        <v>18</v>
      </c>
      <c r="F8766" s="59" t="s">
        <v>10</v>
      </c>
      <c r="G8766" s="152" t="str">
        <f>VLOOKUP(D8766,sku归属!A:B,2,0)</f>
        <v>谭熹杰</v>
      </c>
    </row>
    <row r="8767" spans="1:13" s="59" customFormat="1" customHeight="1">
      <c r="A8767" s="59" t="s">
        <v>23431</v>
      </c>
      <c r="B8767" s="59" t="s">
        <v>23432</v>
      </c>
      <c r="C8767" s="59" t="s">
        <v>23433</v>
      </c>
      <c r="D8767" s="59" t="s">
        <v>26</v>
      </c>
      <c r="F8767" s="59" t="s">
        <v>10</v>
      </c>
      <c r="G8767" s="152" t="str">
        <f>VLOOKUP(D8767,sku归属!A:B,2,0)</f>
        <v>谭熹杰</v>
      </c>
    </row>
    <row r="8768" spans="1:13" s="59" customFormat="1" customHeight="1">
      <c r="A8768" s="59" t="s">
        <v>23434</v>
      </c>
      <c r="B8768" s="59" t="s">
        <v>51048</v>
      </c>
      <c r="C8768" s="59" t="s">
        <v>23436</v>
      </c>
      <c r="D8768" s="59" t="s">
        <v>26</v>
      </c>
      <c r="F8768" s="59" t="s">
        <v>10</v>
      </c>
      <c r="G8768" s="152" t="str">
        <f>VLOOKUP(D8768,sku归属!A:B,2,0)</f>
        <v>李小婉</v>
      </c>
    </row>
    <row r="8769" spans="1:13" s="59" customFormat="1" customHeight="1">
      <c r="A8769" s="59" t="s">
        <v>23437</v>
      </c>
      <c r="B8769" s="59" t="s">
        <v>23438</v>
      </c>
      <c r="C8769" s="59" t="s">
        <v>23439</v>
      </c>
      <c r="D8769" s="59" t="s">
        <v>26</v>
      </c>
      <c r="F8769" s="59" t="s">
        <v>10</v>
      </c>
      <c r="G8769" s="152" t="str">
        <f>VLOOKUP(D8769,sku归属!A:B,2,0)</f>
        <v>李小婉</v>
      </c>
    </row>
    <row r="8770" spans="1:13" s="59" customFormat="1" customHeight="1">
      <c r="A8770" s="59" t="s">
        <v>23440</v>
      </c>
      <c r="B8770" s="59" t="s">
        <v>51049</v>
      </c>
      <c r="C8770" s="59" t="s">
        <v>23442</v>
      </c>
      <c r="D8770" s="59" t="s">
        <v>26</v>
      </c>
      <c r="F8770" s="59" t="s">
        <v>10</v>
      </c>
      <c r="G8770" s="152" t="str">
        <f>VLOOKUP(D8770,sku归属!A:B,2,0)</f>
        <v>李小婉</v>
      </c>
    </row>
    <row r="8771" spans="1:13" s="59" customFormat="1" customHeight="1">
      <c r="A8771" s="59" t="s">
        <v>23443</v>
      </c>
      <c r="B8771" s="59" t="s">
        <v>23444</v>
      </c>
      <c r="C8771" s="59" t="s">
        <v>23169</v>
      </c>
      <c r="D8771" s="59" t="s">
        <v>26</v>
      </c>
      <c r="F8771" s="59" t="s">
        <v>10</v>
      </c>
      <c r="G8771" s="152" t="str">
        <f>VLOOKUP(D8771,sku归属!A:B,2,0)</f>
        <v>李小婉</v>
      </c>
    </row>
    <row r="8772" spans="1:13" s="59" customFormat="1" customHeight="1">
      <c r="A8772" s="59" t="s">
        <v>23445</v>
      </c>
      <c r="B8772" s="59" t="s">
        <v>23446</v>
      </c>
      <c r="C8772" s="59" t="s">
        <v>23172</v>
      </c>
      <c r="D8772" s="59" t="s">
        <v>26</v>
      </c>
      <c r="F8772" s="59" t="s">
        <v>10</v>
      </c>
      <c r="G8772" s="152" t="str">
        <f>VLOOKUP(D8772,sku归属!A:B,2,0)</f>
        <v>李小婉</v>
      </c>
    </row>
    <row r="8773" spans="1:13" s="59" customFormat="1" customHeight="1">
      <c r="A8773" s="59" t="s">
        <v>23447</v>
      </c>
      <c r="B8773" s="59" t="s">
        <v>23448</v>
      </c>
      <c r="C8773" s="59" t="s">
        <v>23449</v>
      </c>
      <c r="D8773" s="59" t="s">
        <v>18</v>
      </c>
      <c r="F8773" s="59" t="s">
        <v>10</v>
      </c>
      <c r="G8773" s="152" t="str">
        <f>VLOOKUP(D8773,sku归属!A:B,2,0)</f>
        <v>谭熹杰</v>
      </c>
    </row>
    <row r="8774" spans="1:13" s="59" customFormat="1" customHeight="1">
      <c r="A8774" s="59" t="s">
        <v>23450</v>
      </c>
      <c r="B8774" s="59" t="s">
        <v>23451</v>
      </c>
      <c r="C8774" s="59" t="s">
        <v>23452</v>
      </c>
      <c r="D8774" s="59" t="s">
        <v>18</v>
      </c>
      <c r="F8774" s="59" t="s">
        <v>10</v>
      </c>
      <c r="G8774" s="152" t="str">
        <f>VLOOKUP(D8774,sku归属!A:B,2,0)</f>
        <v>谭熹杰</v>
      </c>
    </row>
    <row r="8775" spans="1:13" s="59" customFormat="1" customHeight="1">
      <c r="A8775" s="59" t="s">
        <v>23453</v>
      </c>
      <c r="B8775" s="59" t="s">
        <v>23454</v>
      </c>
      <c r="C8775" s="59" t="s">
        <v>23455</v>
      </c>
      <c r="D8775" s="59" t="s">
        <v>18</v>
      </c>
      <c r="F8775" s="59" t="s">
        <v>10</v>
      </c>
      <c r="G8775" s="152" t="str">
        <f>VLOOKUP(D8775,sku归属!A:B,2,0)</f>
        <v>谭熹杰</v>
      </c>
    </row>
    <row r="8776" spans="1:13" s="59" customFormat="1" customHeight="1">
      <c r="A8776" s="59" t="s">
        <v>23456</v>
      </c>
      <c r="B8776" s="59" t="s">
        <v>23457</v>
      </c>
      <c r="C8776" s="59" t="s">
        <v>23458</v>
      </c>
      <c r="D8776" s="59" t="s">
        <v>18</v>
      </c>
      <c r="F8776" s="59" t="s">
        <v>10</v>
      </c>
      <c r="G8776" s="152" t="str">
        <f>VLOOKUP(D8776,sku归属!A:B,2,0)</f>
        <v>谭熹杰</v>
      </c>
    </row>
    <row r="8777" spans="1:13" s="59" customFormat="1" customHeight="1">
      <c r="A8777" s="59" t="s">
        <v>23459</v>
      </c>
      <c r="B8777" s="59" t="s">
        <v>23460</v>
      </c>
      <c r="C8777" s="59" t="s">
        <v>23461</v>
      </c>
      <c r="D8777" s="59" t="s">
        <v>18</v>
      </c>
      <c r="F8777" s="59" t="s">
        <v>10</v>
      </c>
      <c r="G8777" s="152" t="str">
        <f>VLOOKUP(D8777,sku归属!A:B,2,0)</f>
        <v>谭熹杰</v>
      </c>
    </row>
    <row r="8778" spans="1:13" s="59" customFormat="1" customHeight="1">
      <c r="A8778" s="59" t="s">
        <v>23462</v>
      </c>
      <c r="B8778" s="59" t="s">
        <v>23463</v>
      </c>
      <c r="C8778" s="59" t="s">
        <v>21866</v>
      </c>
      <c r="D8778" s="59" t="s">
        <v>18</v>
      </c>
      <c r="F8778" s="59" t="s">
        <v>10</v>
      </c>
      <c r="G8778" s="152" t="str">
        <f>VLOOKUP(D8778,sku归属!A:B,2,0)</f>
        <v>谭熹杰</v>
      </c>
    </row>
    <row r="8779" spans="1:13" s="59" customFormat="1" customHeight="1">
      <c r="A8779" s="59" t="s">
        <v>23464</v>
      </c>
      <c r="B8779" s="59" t="s">
        <v>23465</v>
      </c>
      <c r="C8779" s="59" t="s">
        <v>19704</v>
      </c>
      <c r="D8779" s="59" t="s">
        <v>18</v>
      </c>
      <c r="F8779" s="59" t="s">
        <v>10</v>
      </c>
      <c r="G8779" s="152" t="str">
        <f>VLOOKUP(D8779,sku归属!A:B,2,0)</f>
        <v>谭熹杰</v>
      </c>
    </row>
    <row r="8780" spans="1:13" s="59" customFormat="1" customHeight="1">
      <c r="A8780" s="59" t="s">
        <v>23466</v>
      </c>
      <c r="B8780" s="59" t="s">
        <v>23467</v>
      </c>
      <c r="C8780" s="59" t="s">
        <v>19707</v>
      </c>
      <c r="D8780" s="59" t="s">
        <v>18</v>
      </c>
      <c r="F8780" s="59" t="s">
        <v>10</v>
      </c>
      <c r="G8780" s="152" t="str">
        <f>VLOOKUP(D8780,sku归属!A:B,2,0)</f>
        <v>谭熹杰</v>
      </c>
    </row>
    <row r="8781" spans="1:13" s="59" customFormat="1" customHeight="1">
      <c r="A8781" s="59" t="s">
        <v>23468</v>
      </c>
      <c r="B8781" s="59" t="s">
        <v>23469</v>
      </c>
      <c r="C8781" s="59" t="s">
        <v>23470</v>
      </c>
      <c r="D8781" s="59" t="s">
        <v>26</v>
      </c>
      <c r="F8781" s="59" t="s">
        <v>10</v>
      </c>
      <c r="G8781" s="152" t="str">
        <f>VLOOKUP(D8781,sku归属!A:B,2,0)</f>
        <v>谭熹杰</v>
      </c>
    </row>
    <row r="8782" spans="1:13" s="59" customFormat="1" customHeight="1">
      <c r="A8782" s="59" t="s">
        <v>23471</v>
      </c>
      <c r="B8782" s="59" t="s">
        <v>51050</v>
      </c>
      <c r="C8782" s="59" t="s">
        <v>23473</v>
      </c>
      <c r="D8782" s="59" t="s">
        <v>26</v>
      </c>
      <c r="F8782" s="59" t="s">
        <v>10</v>
      </c>
      <c r="G8782" s="152" t="str">
        <f>VLOOKUP(D8782,sku归属!A:B,2,0)</f>
        <v>谭熹杰</v>
      </c>
    </row>
    <row r="8783" spans="1:13" s="59" customFormat="1" customHeight="1">
      <c r="A8783" s="59" t="s">
        <v>23474</v>
      </c>
      <c r="B8783" s="59" t="s">
        <v>23475</v>
      </c>
      <c r="C8783" s="59" t="s">
        <v>23476</v>
      </c>
      <c r="D8783" s="59" t="s">
        <v>26</v>
      </c>
      <c r="F8783" s="59" t="s">
        <v>10</v>
      </c>
      <c r="G8783" s="152" t="str">
        <f>VLOOKUP(D8783,sku归属!A:B,2,0)</f>
        <v>谭熹杰</v>
      </c>
    </row>
    <row r="8784" spans="1:13" s="59" customFormat="1" customHeight="1">
      <c r="A8784" s="59" t="s">
        <v>23477</v>
      </c>
      <c r="B8784" s="59" t="s">
        <v>23478</v>
      </c>
      <c r="C8784" s="59" t="s">
        <v>18516</v>
      </c>
      <c r="D8784" s="59" t="s">
        <v>26</v>
      </c>
      <c r="F8784" s="59" t="s">
        <v>10</v>
      </c>
      <c r="G8784" s="152" t="str">
        <f>VLOOKUP(D8784,sku归属!A:B,2,0)</f>
        <v>谭熹杰</v>
      </c>
    </row>
    <row r="8785" spans="1:13" s="59" customFormat="1" customHeight="1">
      <c r="A8785" s="59" t="s">
        <v>23479</v>
      </c>
      <c r="B8785" s="59" t="s">
        <v>23480</v>
      </c>
      <c r="C8785" s="59" t="s">
        <v>18516</v>
      </c>
      <c r="D8785" s="59" t="s">
        <v>26</v>
      </c>
      <c r="F8785" s="59" t="s">
        <v>10</v>
      </c>
      <c r="G8785" s="152" t="str">
        <f>VLOOKUP(D8785,sku归属!A:B,2,0)</f>
        <v>李小婉</v>
      </c>
    </row>
    <row r="8786" spans="1:13" s="59" customFormat="1" customHeight="1">
      <c r="A8786" s="59" t="s">
        <v>23481</v>
      </c>
      <c r="B8786" s="59" t="s">
        <v>23482</v>
      </c>
      <c r="C8786" s="59" t="s">
        <v>20217</v>
      </c>
      <c r="D8786" s="59" t="s">
        <v>18</v>
      </c>
      <c r="F8786" s="59" t="s">
        <v>10</v>
      </c>
      <c r="G8786" s="152" t="str">
        <f>VLOOKUP(D8786,sku归属!A:B,2,0)</f>
        <v>李小婉</v>
      </c>
    </row>
    <row r="8787" spans="1:13" s="59" customFormat="1" customHeight="1">
      <c r="A8787" s="59" t="s">
        <v>23483</v>
      </c>
      <c r="B8787" s="59" t="s">
        <v>23484</v>
      </c>
      <c r="C8787" s="59" t="s">
        <v>20220</v>
      </c>
      <c r="D8787" s="59" t="s">
        <v>18</v>
      </c>
      <c r="F8787" s="59" t="s">
        <v>10</v>
      </c>
      <c r="G8787" s="152" t="str">
        <f>VLOOKUP(D8787,sku归属!A:B,2,0)</f>
        <v>李小婉</v>
      </c>
    </row>
    <row r="8788" spans="1:13" s="59" customFormat="1" customHeight="1">
      <c r="A8788" s="59" t="s">
        <v>23485</v>
      </c>
      <c r="B8788" s="59" t="s">
        <v>23486</v>
      </c>
      <c r="C8788" s="59" t="s">
        <v>20223</v>
      </c>
      <c r="D8788" s="59" t="s">
        <v>18</v>
      </c>
      <c r="F8788" s="59" t="s">
        <v>10</v>
      </c>
      <c r="G8788" s="152" t="str">
        <f>VLOOKUP(D8788,sku归属!A:B,2,0)</f>
        <v>李小婉</v>
      </c>
    </row>
    <row r="8789" spans="1:13" s="59" customFormat="1" customHeight="1">
      <c r="A8789" s="59" t="s">
        <v>23487</v>
      </c>
      <c r="B8789" s="59" t="s">
        <v>23488</v>
      </c>
      <c r="C8789" s="59" t="s">
        <v>20208</v>
      </c>
      <c r="D8789" s="59" t="s">
        <v>18</v>
      </c>
      <c r="F8789" s="59" t="s">
        <v>10</v>
      </c>
      <c r="G8789" s="152" t="str">
        <f>VLOOKUP(D8789,sku归属!A:B,2,0)</f>
        <v>李小婉</v>
      </c>
    </row>
    <row r="8790" spans="1:13" s="59" customFormat="1" customHeight="1">
      <c r="A8790" s="59" t="s">
        <v>23489</v>
      </c>
      <c r="B8790" s="59" t="s">
        <v>23490</v>
      </c>
      <c r="C8790" s="59" t="s">
        <v>20211</v>
      </c>
      <c r="D8790" s="59" t="s">
        <v>18</v>
      </c>
      <c r="F8790" s="59" t="s">
        <v>10</v>
      </c>
      <c r="G8790" s="152" t="str">
        <f>VLOOKUP(D8790,sku归属!A:B,2,0)</f>
        <v>李小婉</v>
      </c>
    </row>
    <row r="8791" spans="1:13" s="59" customFormat="1" customHeight="1">
      <c r="A8791" s="59" t="s">
        <v>23491</v>
      </c>
      <c r="B8791" s="59" t="s">
        <v>23492</v>
      </c>
      <c r="C8791" s="59" t="s">
        <v>20214</v>
      </c>
      <c r="D8791" s="59" t="s">
        <v>18</v>
      </c>
      <c r="F8791" s="59" t="s">
        <v>10</v>
      </c>
      <c r="G8791" s="152" t="str">
        <f>VLOOKUP(D8791,sku归属!A:B,2,0)</f>
        <v>谭熹杰</v>
      </c>
    </row>
    <row r="8792" spans="1:13" s="59" customFormat="1" customHeight="1">
      <c r="A8792" s="59" t="s">
        <v>23493</v>
      </c>
      <c r="B8792" s="59" t="s">
        <v>23494</v>
      </c>
      <c r="C8792" s="59" t="s">
        <v>20358</v>
      </c>
      <c r="D8792" s="59" t="s">
        <v>18</v>
      </c>
      <c r="F8792" s="59" t="s">
        <v>10</v>
      </c>
      <c r="G8792" s="152" t="str">
        <f>VLOOKUP(D8792,sku归属!A:B,2,0)</f>
        <v>谭熹杰</v>
      </c>
    </row>
    <row r="8793" spans="1:13" s="59" customFormat="1" customHeight="1">
      <c r="A8793" s="59" t="s">
        <v>23495</v>
      </c>
      <c r="B8793" s="59" t="s">
        <v>23496</v>
      </c>
      <c r="C8793" s="59" t="s">
        <v>20361</v>
      </c>
      <c r="D8793" s="59" t="s">
        <v>18</v>
      </c>
      <c r="F8793" s="59" t="s">
        <v>10</v>
      </c>
      <c r="G8793" s="152" t="str">
        <f>VLOOKUP(D8793,sku归属!A:B,2,0)</f>
        <v>谭熹杰</v>
      </c>
    </row>
    <row r="8794" spans="1:13" s="59" customFormat="1" customHeight="1">
      <c r="A8794" s="59" t="s">
        <v>23497</v>
      </c>
      <c r="B8794" s="59" t="s">
        <v>23498</v>
      </c>
      <c r="C8794" s="59" t="s">
        <v>20352</v>
      </c>
      <c r="D8794" s="59" t="s">
        <v>18</v>
      </c>
      <c r="F8794" s="59" t="s">
        <v>10</v>
      </c>
      <c r="G8794" s="152" t="str">
        <f>VLOOKUP(D8794,sku归属!A:B,2,0)</f>
        <v>谭熹杰</v>
      </c>
    </row>
    <row r="8795" spans="1:13" s="59" customFormat="1" customHeight="1">
      <c r="A8795" s="59" t="s">
        <v>23499</v>
      </c>
      <c r="B8795" s="59" t="s">
        <v>23500</v>
      </c>
      <c r="C8795" s="59" t="s">
        <v>20355</v>
      </c>
      <c r="D8795" s="59" t="s">
        <v>18</v>
      </c>
      <c r="F8795" s="59" t="s">
        <v>10</v>
      </c>
      <c r="G8795" s="152" t="str">
        <f>VLOOKUP(D8795,sku归属!A:B,2,0)</f>
        <v>李小婉</v>
      </c>
    </row>
    <row r="8796" spans="1:13" s="59" customFormat="1" customHeight="1">
      <c r="A8796" s="59" t="s">
        <v>23501</v>
      </c>
      <c r="B8796" s="59" t="s">
        <v>23502</v>
      </c>
      <c r="C8796" s="59" t="s">
        <v>23503</v>
      </c>
      <c r="D8796" s="59" t="s">
        <v>18</v>
      </c>
      <c r="F8796" s="59" t="s">
        <v>10</v>
      </c>
      <c r="G8796" s="152" t="str">
        <f>VLOOKUP(D8796,sku归属!A:B,2,0)</f>
        <v>李小婉</v>
      </c>
    </row>
    <row r="8797" spans="1:13" s="59" customFormat="1" customHeight="1">
      <c r="A8797" s="59" t="s">
        <v>23504</v>
      </c>
      <c r="B8797" s="59" t="s">
        <v>23505</v>
      </c>
      <c r="C8797" s="59" t="s">
        <v>23506</v>
      </c>
      <c r="D8797" s="59" t="s">
        <v>18</v>
      </c>
      <c r="F8797" s="59" t="s">
        <v>10</v>
      </c>
      <c r="G8797" s="152" t="str">
        <f>VLOOKUP(D8797,sku归属!A:B,2,0)</f>
        <v>李小婉</v>
      </c>
    </row>
    <row r="8798" spans="1:13" s="59" customFormat="1" customHeight="1">
      <c r="A8798" s="59" t="s">
        <v>23507</v>
      </c>
      <c r="B8798" s="59" t="s">
        <v>23508</v>
      </c>
      <c r="C8798" s="59" t="s">
        <v>23509</v>
      </c>
      <c r="D8798" s="59" t="s">
        <v>26</v>
      </c>
      <c r="F8798" s="59" t="s">
        <v>10</v>
      </c>
      <c r="G8798" s="152" t="str">
        <f>VLOOKUP(D8798,sku归属!A:B,2,0)</f>
        <v>李小婉</v>
      </c>
    </row>
    <row r="8799" spans="1:13" s="59" customFormat="1" customHeight="1">
      <c r="A8799" s="59" t="s">
        <v>23510</v>
      </c>
      <c r="B8799" s="59" t="s">
        <v>51051</v>
      </c>
      <c r="C8799" s="59" t="s">
        <v>23512</v>
      </c>
      <c r="D8799" s="59" t="s">
        <v>26</v>
      </c>
      <c r="F8799" s="59" t="s">
        <v>10</v>
      </c>
      <c r="G8799" s="152" t="str">
        <f>VLOOKUP(D8799,sku归属!A:B,2,0)</f>
        <v>李小婉</v>
      </c>
    </row>
    <row r="8800" spans="1:13" s="59" customFormat="1" customHeight="1">
      <c r="A8800" s="59" t="s">
        <v>23513</v>
      </c>
      <c r="B8800" s="59" t="s">
        <v>23514</v>
      </c>
      <c r="C8800" s="59" t="s">
        <v>23515</v>
      </c>
      <c r="D8800" s="59" t="s">
        <v>26</v>
      </c>
      <c r="F8800" s="59" t="s">
        <v>10</v>
      </c>
      <c r="G8800" s="152" t="str">
        <f>VLOOKUP(D8800,sku归属!A:B,2,0)</f>
        <v>谭熹杰</v>
      </c>
    </row>
    <row r="8801" spans="1:13" s="59" customFormat="1" customHeight="1">
      <c r="A8801" s="59" t="s">
        <v>23516</v>
      </c>
      <c r="B8801" s="59" t="s">
        <v>51052</v>
      </c>
      <c r="C8801" s="59" t="s">
        <v>23518</v>
      </c>
      <c r="D8801" s="59" t="s">
        <v>26</v>
      </c>
      <c r="F8801" s="59" t="s">
        <v>10</v>
      </c>
      <c r="G8801" s="152" t="str">
        <f>VLOOKUP(D8801,sku归属!A:B,2,0)</f>
        <v>谭熹杰</v>
      </c>
    </row>
    <row r="8802" spans="1:13" s="59" customFormat="1" customHeight="1">
      <c r="A8802" s="59" t="s">
        <v>23519</v>
      </c>
      <c r="B8802" s="59" t="s">
        <v>23520</v>
      </c>
      <c r="C8802" s="59" t="s">
        <v>23521</v>
      </c>
      <c r="D8802" s="59" t="s">
        <v>26</v>
      </c>
      <c r="F8802" s="59" t="s">
        <v>10</v>
      </c>
      <c r="G8802" s="152" t="str">
        <f>VLOOKUP(D8802,sku归属!A:B,2,0)</f>
        <v>谭熹杰</v>
      </c>
    </row>
    <row r="8803" spans="1:13" s="59" customFormat="1" customHeight="1">
      <c r="A8803" s="59" t="s">
        <v>23522</v>
      </c>
      <c r="B8803" s="59" t="s">
        <v>51053</v>
      </c>
      <c r="C8803" s="59" t="s">
        <v>23524</v>
      </c>
      <c r="D8803" s="59" t="s">
        <v>26</v>
      </c>
      <c r="F8803" s="59" t="s">
        <v>10</v>
      </c>
      <c r="G8803" s="152" t="str">
        <f>VLOOKUP(D8803,sku归属!A:B,2,0)</f>
        <v>谭熹杰</v>
      </c>
    </row>
    <row r="8804" spans="1:13" s="59" customFormat="1" customHeight="1">
      <c r="A8804" s="59" t="s">
        <v>23525</v>
      </c>
      <c r="B8804" s="59" t="s">
        <v>23526</v>
      </c>
      <c r="C8804" s="59" t="s">
        <v>20372</v>
      </c>
      <c r="D8804" s="59" t="s">
        <v>18</v>
      </c>
      <c r="F8804" s="59" t="s">
        <v>10</v>
      </c>
      <c r="G8804" s="152" t="str">
        <f>VLOOKUP(D8804,sku归属!A:B,2,0)</f>
        <v>李小婉</v>
      </c>
    </row>
    <row r="8805" spans="1:13" s="59" customFormat="1" customHeight="1">
      <c r="A8805" s="59" t="s">
        <v>23527</v>
      </c>
      <c r="B8805" s="59" t="s">
        <v>23528</v>
      </c>
      <c r="C8805" s="59" t="s">
        <v>20375</v>
      </c>
      <c r="D8805" s="59" t="s">
        <v>18</v>
      </c>
      <c r="F8805" s="59" t="s">
        <v>10</v>
      </c>
      <c r="G8805" s="152" t="str">
        <f>VLOOKUP(D8805,sku归属!A:B,2,0)</f>
        <v>李小婉</v>
      </c>
    </row>
    <row r="8806" spans="1:13" s="59" customFormat="1" customHeight="1">
      <c r="A8806" s="59" t="s">
        <v>23529</v>
      </c>
      <c r="B8806" s="59" t="s">
        <v>23530</v>
      </c>
      <c r="C8806" s="59" t="s">
        <v>20366</v>
      </c>
      <c r="D8806" s="59" t="s">
        <v>18</v>
      </c>
      <c r="F8806" s="59" t="s">
        <v>10</v>
      </c>
      <c r="G8806" s="152" t="str">
        <f>VLOOKUP(D8806,sku归属!A:B,2,0)</f>
        <v>李小婉</v>
      </c>
    </row>
    <row r="8807" spans="1:13" s="59" customFormat="1" customHeight="1">
      <c r="A8807" s="59" t="s">
        <v>23531</v>
      </c>
      <c r="B8807" s="59" t="s">
        <v>23532</v>
      </c>
      <c r="C8807" s="59" t="s">
        <v>20369</v>
      </c>
      <c r="D8807" s="59" t="s">
        <v>18</v>
      </c>
      <c r="F8807" s="59" t="s">
        <v>10</v>
      </c>
      <c r="G8807" s="152" t="str">
        <f>VLOOKUP(D8807,sku归属!A:B,2,0)</f>
        <v>李小婉</v>
      </c>
    </row>
    <row r="8808" spans="1:13" s="59" customFormat="1" customHeight="1">
      <c r="A8808" s="59" t="s">
        <v>23533</v>
      </c>
      <c r="B8808" s="59" t="s">
        <v>51054</v>
      </c>
      <c r="C8808" s="59" t="s">
        <v>23535</v>
      </c>
      <c r="D8808" s="59" t="s">
        <v>26</v>
      </c>
      <c r="F8808" s="59" t="s">
        <v>10</v>
      </c>
      <c r="G8808" s="152" t="str">
        <f>VLOOKUP(D8808,sku归属!A:B,2,0)</f>
        <v>李小婉</v>
      </c>
    </row>
    <row r="8809" spans="1:13" s="59" customFormat="1" customHeight="1">
      <c r="A8809" s="59" t="s">
        <v>23536</v>
      </c>
      <c r="B8809" s="59" t="s">
        <v>51055</v>
      </c>
      <c r="C8809" s="59" t="s">
        <v>23538</v>
      </c>
      <c r="D8809" s="59" t="s">
        <v>26</v>
      </c>
      <c r="F8809" s="59" t="s">
        <v>10</v>
      </c>
      <c r="G8809" s="152" t="str">
        <f>VLOOKUP(D8809,sku归属!A:B,2,0)</f>
        <v>谭熹杰</v>
      </c>
    </row>
    <row r="8810" spans="1:13" s="59" customFormat="1" customHeight="1">
      <c r="A8810" s="59" t="s">
        <v>23539</v>
      </c>
      <c r="B8810" s="59" t="s">
        <v>51056</v>
      </c>
      <c r="C8810" s="59" t="s">
        <v>23541</v>
      </c>
      <c r="D8810" s="59" t="s">
        <v>26</v>
      </c>
      <c r="F8810" s="59" t="s">
        <v>10</v>
      </c>
      <c r="G8810" s="152" t="str">
        <f>VLOOKUP(D8810,sku归属!A:B,2,0)</f>
        <v>谭熹杰</v>
      </c>
    </row>
    <row r="8811" spans="1:13" s="59" customFormat="1" customHeight="1">
      <c r="A8811" s="59" t="s">
        <v>23542</v>
      </c>
      <c r="B8811" s="59" t="s">
        <v>51057</v>
      </c>
      <c r="C8811" s="59" t="s">
        <v>23544</v>
      </c>
      <c r="D8811" s="59" t="s">
        <v>26</v>
      </c>
      <c r="F8811" s="59" t="s">
        <v>10</v>
      </c>
      <c r="G8811" s="152" t="str">
        <f>VLOOKUP(D8811,sku归属!A:B,2,0)</f>
        <v>李小婉</v>
      </c>
    </row>
    <row r="8812" spans="1:13" s="59" customFormat="1" customHeight="1">
      <c r="A8812" s="59" t="s">
        <v>23545</v>
      </c>
      <c r="B8812" s="59" t="s">
        <v>51058</v>
      </c>
      <c r="C8812" s="59" t="s">
        <v>23547</v>
      </c>
      <c r="D8812" s="59" t="s">
        <v>26</v>
      </c>
      <c r="F8812" s="59" t="s">
        <v>10</v>
      </c>
      <c r="G8812" s="152" t="str">
        <f>VLOOKUP(D8812,sku归属!A:B,2,0)</f>
        <v>李小婉</v>
      </c>
    </row>
    <row r="8813" spans="1:13" s="59" customFormat="1" customHeight="1">
      <c r="A8813" s="59" t="s">
        <v>23548</v>
      </c>
      <c r="B8813" s="59" t="s">
        <v>23549</v>
      </c>
      <c r="C8813" s="59" t="s">
        <v>23550</v>
      </c>
      <c r="D8813" s="59" t="s">
        <v>18</v>
      </c>
      <c r="F8813" s="59" t="s">
        <v>10</v>
      </c>
      <c r="G8813" s="152" t="str">
        <f>VLOOKUP(D8813,sku归属!A:B,2,0)</f>
        <v>李小婉</v>
      </c>
    </row>
    <row r="8814" spans="1:13" s="59" customFormat="1" customHeight="1">
      <c r="A8814" s="59" t="s">
        <v>23551</v>
      </c>
      <c r="B8814" s="59" t="s">
        <v>23552</v>
      </c>
      <c r="C8814" s="59" t="s">
        <v>23553</v>
      </c>
      <c r="D8814" s="59" t="s">
        <v>18</v>
      </c>
      <c r="F8814" s="59" t="s">
        <v>10</v>
      </c>
      <c r="G8814" s="152" t="str">
        <f>VLOOKUP(D8814,sku归属!A:B,2,0)</f>
        <v>谭熹杰</v>
      </c>
    </row>
    <row r="8815" spans="1:13" s="59" customFormat="1" customHeight="1">
      <c r="A8815" s="59" t="s">
        <v>23554</v>
      </c>
      <c r="B8815" s="59" t="s">
        <v>23555</v>
      </c>
      <c r="C8815" s="59" t="s">
        <v>23556</v>
      </c>
      <c r="D8815" s="59" t="s">
        <v>18</v>
      </c>
      <c r="F8815" s="59" t="s">
        <v>10</v>
      </c>
      <c r="G8815" s="152" t="str">
        <f>VLOOKUP(D8815,sku归属!A:B,2,0)</f>
        <v>李小婉</v>
      </c>
    </row>
    <row r="8816" spans="1:13" s="59" customFormat="1" customHeight="1">
      <c r="A8816" s="59" t="s">
        <v>23557</v>
      </c>
      <c r="B8816" s="59" t="s">
        <v>23558</v>
      </c>
      <c r="C8816" s="59" t="s">
        <v>18749</v>
      </c>
      <c r="D8816" s="59" t="s">
        <v>18</v>
      </c>
      <c r="F8816" s="59" t="s">
        <v>10</v>
      </c>
      <c r="G8816" s="152" t="str">
        <f>VLOOKUP(D8816,sku归属!A:B,2,0)</f>
        <v>李小婉</v>
      </c>
    </row>
    <row r="8817" spans="1:13" s="59" customFormat="1" customHeight="1">
      <c r="A8817" s="59" t="s">
        <v>23559</v>
      </c>
      <c r="B8817" s="59" t="s">
        <v>51059</v>
      </c>
      <c r="C8817" s="59" t="s">
        <v>23561</v>
      </c>
      <c r="D8817" s="59" t="s">
        <v>26</v>
      </c>
      <c r="F8817" s="59" t="s">
        <v>10</v>
      </c>
      <c r="G8817" s="152" t="str">
        <f>VLOOKUP(D8817,sku归属!A:B,2,0)</f>
        <v>李小婉</v>
      </c>
    </row>
    <row r="8818" spans="1:13" s="59" customFormat="1" customHeight="1">
      <c r="A8818" s="59" t="s">
        <v>23562</v>
      </c>
      <c r="B8818" s="59" t="s">
        <v>51060</v>
      </c>
      <c r="C8818" s="59" t="s">
        <v>23564</v>
      </c>
      <c r="D8818" s="59" t="s">
        <v>26</v>
      </c>
      <c r="F8818" s="59" t="s">
        <v>10</v>
      </c>
      <c r="G8818" s="152" t="str">
        <f>VLOOKUP(D8818,sku归属!A:B,2,0)</f>
        <v>李小婉</v>
      </c>
    </row>
    <row r="8819" spans="1:13" s="59" customFormat="1" customHeight="1">
      <c r="A8819" s="59" t="s">
        <v>23565</v>
      </c>
      <c r="B8819" s="59" t="s">
        <v>51061</v>
      </c>
      <c r="C8819" s="59" t="s">
        <v>23567</v>
      </c>
      <c r="D8819" s="59" t="s">
        <v>26</v>
      </c>
      <c r="F8819" s="59" t="s">
        <v>10</v>
      </c>
      <c r="G8819" s="152" t="str">
        <f>VLOOKUP(D8819,sku归属!A:B,2,0)</f>
        <v>李小婉</v>
      </c>
    </row>
    <row r="8820" spans="1:13" s="59" customFormat="1" customHeight="1">
      <c r="A8820" s="59" t="s">
        <v>23568</v>
      </c>
      <c r="B8820" s="59" t="s">
        <v>51062</v>
      </c>
      <c r="C8820" s="59" t="s">
        <v>23570</v>
      </c>
      <c r="D8820" s="59" t="s">
        <v>26</v>
      </c>
      <c r="F8820" s="59" t="s">
        <v>10</v>
      </c>
      <c r="G8820" s="152" t="str">
        <f>VLOOKUP(D8820,sku归属!A:B,2,0)</f>
        <v>李小婉</v>
      </c>
    </row>
    <row r="8821" spans="1:13" s="59" customFormat="1" customHeight="1">
      <c r="A8821" s="59" t="s">
        <v>23571</v>
      </c>
      <c r="B8821" s="59" t="s">
        <v>51063</v>
      </c>
      <c r="C8821" s="59" t="s">
        <v>23573</v>
      </c>
      <c r="D8821" s="59" t="s">
        <v>26</v>
      </c>
      <c r="F8821" s="59" t="s">
        <v>10</v>
      </c>
      <c r="G8821" s="152" t="str">
        <f>VLOOKUP(D8821,sku归属!A:B,2,0)</f>
        <v>李小婉</v>
      </c>
    </row>
    <row r="8822" spans="1:13" s="59" customFormat="1" customHeight="1">
      <c r="A8822" s="59" t="s">
        <v>23574</v>
      </c>
      <c r="B8822" s="59" t="s">
        <v>23575</v>
      </c>
      <c r="C8822" s="59" t="s">
        <v>23576</v>
      </c>
      <c r="D8822" s="59" t="s">
        <v>18</v>
      </c>
      <c r="F8822" s="59" t="s">
        <v>10</v>
      </c>
      <c r="G8822" s="152" t="str">
        <f>VLOOKUP(D8822,sku归属!A:B,2,0)</f>
        <v>李小婉</v>
      </c>
    </row>
    <row r="8823" spans="1:13" s="59" customFormat="1" customHeight="1">
      <c r="A8823" s="59" t="s">
        <v>23577</v>
      </c>
      <c r="B8823" s="59" t="s">
        <v>23578</v>
      </c>
      <c r="C8823" s="59" t="s">
        <v>23579</v>
      </c>
      <c r="D8823" s="59" t="s">
        <v>18</v>
      </c>
      <c r="F8823" s="59" t="s">
        <v>10</v>
      </c>
      <c r="G8823" s="152" t="str">
        <f>VLOOKUP(D8823,sku归属!A:B,2,0)</f>
        <v>李小婉</v>
      </c>
    </row>
    <row r="8824" spans="1:13" s="59" customFormat="1" customHeight="1">
      <c r="A8824" s="59" t="s">
        <v>23580</v>
      </c>
      <c r="B8824" s="59" t="s">
        <v>51064</v>
      </c>
      <c r="C8824" s="59" t="s">
        <v>23582</v>
      </c>
      <c r="D8824" s="59" t="s">
        <v>26</v>
      </c>
      <c r="F8824" s="59" t="s">
        <v>10</v>
      </c>
      <c r="G8824" s="152" t="str">
        <f>VLOOKUP(D8824,sku归属!A:B,2,0)</f>
        <v>李小婉</v>
      </c>
    </row>
    <row r="8825" spans="1:13" s="59" customFormat="1" customHeight="1">
      <c r="A8825" s="59" t="s">
        <v>23583</v>
      </c>
      <c r="B8825" s="59" t="s">
        <v>51065</v>
      </c>
      <c r="C8825" s="59" t="s">
        <v>23585</v>
      </c>
      <c r="D8825" s="59" t="s">
        <v>26</v>
      </c>
      <c r="F8825" s="59" t="s">
        <v>10</v>
      </c>
      <c r="G8825" s="152" t="str">
        <f>VLOOKUP(D8825,sku归属!A:B,2,0)</f>
        <v>李小婉</v>
      </c>
    </row>
    <row r="8826" spans="1:13" s="59" customFormat="1" customHeight="1">
      <c r="A8826" s="59" t="s">
        <v>23586</v>
      </c>
      <c r="B8826" s="59" t="s">
        <v>51066</v>
      </c>
      <c r="C8826" s="59" t="s">
        <v>23588</v>
      </c>
      <c r="D8826" s="59" t="s">
        <v>26</v>
      </c>
      <c r="F8826" s="59" t="s">
        <v>10</v>
      </c>
      <c r="G8826" s="152" t="str">
        <f>VLOOKUP(D8826,sku归属!A:B,2,0)</f>
        <v>李小婉</v>
      </c>
    </row>
    <row r="8827" spans="1:13" s="59" customFormat="1" customHeight="1">
      <c r="A8827" s="59" t="s">
        <v>23589</v>
      </c>
      <c r="B8827" s="59" t="s">
        <v>23590</v>
      </c>
      <c r="C8827" s="59" t="s">
        <v>19994</v>
      </c>
      <c r="D8827" s="59" t="s">
        <v>18</v>
      </c>
      <c r="F8827" s="59" t="s">
        <v>10</v>
      </c>
      <c r="G8827" s="152" t="str">
        <f>VLOOKUP(D8827,sku归属!A:B,2,0)</f>
        <v>许梓渝</v>
      </c>
    </row>
    <row r="8828" spans="1:13" s="59" customFormat="1" customHeight="1">
      <c r="A8828" s="59" t="s">
        <v>23591</v>
      </c>
      <c r="B8828" s="59" t="s">
        <v>51067</v>
      </c>
      <c r="C8828" s="59" t="s">
        <v>23593</v>
      </c>
      <c r="D8828" s="59" t="s">
        <v>26</v>
      </c>
      <c r="F8828" s="59" t="s">
        <v>10</v>
      </c>
      <c r="G8828" s="152" t="str">
        <f>VLOOKUP(D8828,sku归属!A:B,2,0)</f>
        <v>许梓渝</v>
      </c>
    </row>
    <row r="8829" spans="1:13" s="59" customFormat="1" customHeight="1">
      <c r="A8829" s="59" t="s">
        <v>23594</v>
      </c>
      <c r="B8829" s="59" t="s">
        <v>51068</v>
      </c>
      <c r="C8829" s="59" t="s">
        <v>23596</v>
      </c>
      <c r="D8829" s="59" t="s">
        <v>26</v>
      </c>
      <c r="F8829" s="59" t="s">
        <v>10</v>
      </c>
      <c r="G8829" s="152" t="str">
        <f>VLOOKUP(D8829,sku归属!A:B,2,0)</f>
        <v>许梓渝</v>
      </c>
    </row>
    <row r="8830" spans="1:13" s="59" customFormat="1" customHeight="1">
      <c r="A8830" s="59" t="s">
        <v>23597</v>
      </c>
      <c r="B8830" s="59" t="s">
        <v>51069</v>
      </c>
      <c r="C8830" s="59" t="s">
        <v>23599</v>
      </c>
      <c r="D8830" s="59" t="s">
        <v>26</v>
      </c>
      <c r="F8830" s="59" t="s">
        <v>10</v>
      </c>
      <c r="G8830" s="152" t="str">
        <f>VLOOKUP(D8830,sku归属!A:B,2,0)</f>
        <v>李小婉</v>
      </c>
    </row>
    <row r="8831" spans="1:13" s="59" customFormat="1" customHeight="1">
      <c r="A8831" s="59" t="s">
        <v>23600</v>
      </c>
      <c r="B8831" s="59" t="s">
        <v>51070</v>
      </c>
      <c r="C8831" s="59" t="s">
        <v>23602</v>
      </c>
      <c r="D8831" s="59" t="s">
        <v>26</v>
      </c>
      <c r="F8831" s="59" t="s">
        <v>10</v>
      </c>
      <c r="G8831" s="152" t="str">
        <f>VLOOKUP(D8831,sku归属!A:B,2,0)</f>
        <v>李小婉</v>
      </c>
    </row>
    <row r="8832" spans="1:13" s="59" customFormat="1" customHeight="1">
      <c r="A8832" s="59" t="s">
        <v>23603</v>
      </c>
      <c r="B8832" s="59" t="s">
        <v>51071</v>
      </c>
      <c r="C8832" s="59" t="s">
        <v>23605</v>
      </c>
      <c r="D8832" s="59" t="s">
        <v>26</v>
      </c>
      <c r="F8832" s="59" t="s">
        <v>10</v>
      </c>
      <c r="G8832" s="152" t="str">
        <f>VLOOKUP(D8832,sku归属!A:B,2,0)</f>
        <v>李小婉</v>
      </c>
    </row>
    <row r="8833" spans="1:13" s="59" customFormat="1" customHeight="1">
      <c r="A8833" s="59" t="s">
        <v>23606</v>
      </c>
      <c r="B8833" s="59" t="s">
        <v>51072</v>
      </c>
      <c r="C8833" s="59" t="s">
        <v>23608</v>
      </c>
      <c r="D8833" s="59" t="s">
        <v>26</v>
      </c>
      <c r="F8833" s="59" t="s">
        <v>10</v>
      </c>
      <c r="G8833" s="152" t="str">
        <f>VLOOKUP(D8833,sku归属!A:B,2,0)</f>
        <v>李小婉</v>
      </c>
    </row>
    <row r="8834" spans="1:13" s="59" customFormat="1" customHeight="1">
      <c r="A8834" s="59" t="s">
        <v>23609</v>
      </c>
      <c r="B8834" s="59" t="s">
        <v>51073</v>
      </c>
      <c r="C8834" s="59" t="s">
        <v>23611</v>
      </c>
      <c r="D8834" s="59" t="s">
        <v>26</v>
      </c>
      <c r="F8834" s="59" t="s">
        <v>10</v>
      </c>
      <c r="G8834" s="152" t="str">
        <f>VLOOKUP(D8834,sku归属!A:B,2,0)</f>
        <v>谭熹杰</v>
      </c>
    </row>
    <row r="8835" spans="1:13" s="59" customFormat="1" customHeight="1">
      <c r="A8835" s="59" t="s">
        <v>23612</v>
      </c>
      <c r="B8835" s="59" t="s">
        <v>51074</v>
      </c>
      <c r="C8835" s="59" t="s">
        <v>23614</v>
      </c>
      <c r="D8835" s="59" t="s">
        <v>26</v>
      </c>
      <c r="F8835" s="59" t="s">
        <v>10</v>
      </c>
      <c r="G8835" s="152" t="str">
        <f>VLOOKUP(D8835,sku归属!A:B,2,0)</f>
        <v>谭熹杰</v>
      </c>
    </row>
    <row r="8836" spans="1:13" s="59" customFormat="1" customHeight="1">
      <c r="A8836" s="59" t="s">
        <v>23615</v>
      </c>
      <c r="B8836" s="59" t="s">
        <v>51075</v>
      </c>
      <c r="C8836" s="59" t="s">
        <v>23617</v>
      </c>
      <c r="D8836" s="59" t="s">
        <v>26</v>
      </c>
      <c r="F8836" s="59" t="s">
        <v>10</v>
      </c>
      <c r="G8836" s="152" t="str">
        <f>VLOOKUP(D8836,sku归属!A:B,2,0)</f>
        <v>谭熹杰</v>
      </c>
    </row>
    <row r="8837" spans="1:13" s="59" customFormat="1" customHeight="1">
      <c r="A8837" s="59" t="s">
        <v>23618</v>
      </c>
      <c r="B8837" s="59" t="s">
        <v>51076</v>
      </c>
      <c r="C8837" s="59" t="s">
        <v>23620</v>
      </c>
      <c r="D8837" s="59" t="s">
        <v>26</v>
      </c>
      <c r="F8837" s="59" t="s">
        <v>10</v>
      </c>
      <c r="G8837" s="152" t="str">
        <f>VLOOKUP(D8837,sku归属!A:B,2,0)</f>
        <v>谭熹杰</v>
      </c>
    </row>
    <row r="8838" spans="1:13" s="59" customFormat="1" customHeight="1">
      <c r="A8838" s="59" t="s">
        <v>23621</v>
      </c>
      <c r="B8838" s="59" t="s">
        <v>51077</v>
      </c>
      <c r="C8838" s="59" t="s">
        <v>23623</v>
      </c>
      <c r="D8838" s="59" t="s">
        <v>26</v>
      </c>
      <c r="F8838" s="59" t="s">
        <v>10</v>
      </c>
      <c r="G8838" s="152" t="str">
        <f>VLOOKUP(D8838,sku归属!A:B,2,0)</f>
        <v>李小婉</v>
      </c>
    </row>
    <row r="8839" spans="1:13" s="59" customFormat="1" customHeight="1">
      <c r="A8839" s="59" t="s">
        <v>23624</v>
      </c>
      <c r="B8839" s="59" t="s">
        <v>51078</v>
      </c>
      <c r="C8839" s="59" t="s">
        <v>23626</v>
      </c>
      <c r="D8839" s="59" t="s">
        <v>26</v>
      </c>
      <c r="F8839" s="59" t="s">
        <v>10</v>
      </c>
      <c r="G8839" s="152" t="str">
        <f>VLOOKUP(D8839,sku归属!A:B,2,0)</f>
        <v>李小婉</v>
      </c>
    </row>
    <row r="8840" spans="1:13" s="59" customFormat="1" customHeight="1">
      <c r="A8840" s="59" t="s">
        <v>23627</v>
      </c>
      <c r="B8840" s="59" t="s">
        <v>23628</v>
      </c>
      <c r="C8840" s="59" t="s">
        <v>23184</v>
      </c>
      <c r="D8840" s="59" t="s">
        <v>19</v>
      </c>
      <c r="F8840" s="59" t="s">
        <v>10</v>
      </c>
      <c r="G8840" s="152" t="str">
        <f>VLOOKUP(D8840,sku归属!A:B,2,0)</f>
        <v>李小婉</v>
      </c>
    </row>
    <row r="8841" spans="1:13" s="59" customFormat="1" customHeight="1">
      <c r="A8841" s="59" t="s">
        <v>23629</v>
      </c>
      <c r="B8841" s="59" t="s">
        <v>23630</v>
      </c>
      <c r="C8841" s="59" t="s">
        <v>23190</v>
      </c>
      <c r="D8841" s="59" t="s">
        <v>19</v>
      </c>
      <c r="F8841" s="59" t="s">
        <v>10</v>
      </c>
      <c r="G8841" s="152" t="str">
        <f>VLOOKUP(D8841,sku归属!A:B,2,0)</f>
        <v>李小婉</v>
      </c>
    </row>
    <row r="8842" spans="1:13" s="59" customFormat="1" customHeight="1">
      <c r="A8842" s="59" t="s">
        <v>23631</v>
      </c>
      <c r="B8842" s="59" t="s">
        <v>23632</v>
      </c>
      <c r="C8842" s="59" t="s">
        <v>23193</v>
      </c>
      <c r="D8842" s="59" t="s">
        <v>19</v>
      </c>
      <c r="F8842" s="59" t="s">
        <v>10</v>
      </c>
      <c r="G8842" s="152" t="str">
        <f>VLOOKUP(D8842,sku归属!A:B,2,0)</f>
        <v>李小婉</v>
      </c>
    </row>
    <row r="8843" spans="1:13" s="59" customFormat="1" customHeight="1">
      <c r="A8843" s="59" t="s">
        <v>23633</v>
      </c>
      <c r="B8843" s="59" t="s">
        <v>51079</v>
      </c>
      <c r="C8843" s="59" t="s">
        <v>23635</v>
      </c>
      <c r="D8843" s="59" t="s">
        <v>26</v>
      </c>
      <c r="F8843" s="59" t="s">
        <v>10</v>
      </c>
      <c r="G8843" s="152" t="str">
        <f>VLOOKUP(D8843,sku归属!A:B,2,0)</f>
        <v>李小婉</v>
      </c>
    </row>
    <row r="8844" spans="1:13" s="59" customFormat="1" customHeight="1">
      <c r="A8844" s="59" t="s">
        <v>23636</v>
      </c>
      <c r="B8844" s="59" t="s">
        <v>51080</v>
      </c>
      <c r="C8844" s="59" t="s">
        <v>23638</v>
      </c>
      <c r="D8844" s="59" t="s">
        <v>26</v>
      </c>
      <c r="F8844" s="59" t="s">
        <v>10</v>
      </c>
      <c r="G8844" s="152" t="str">
        <f>VLOOKUP(D8844,sku归属!A:B,2,0)</f>
        <v>李小婉</v>
      </c>
    </row>
    <row r="8845" spans="1:13" s="59" customFormat="1" customHeight="1">
      <c r="A8845" s="59" t="s">
        <v>23639</v>
      </c>
      <c r="B8845" s="59" t="s">
        <v>51081</v>
      </c>
      <c r="C8845" s="59" t="s">
        <v>23641</v>
      </c>
      <c r="D8845" s="59" t="s">
        <v>26</v>
      </c>
      <c r="F8845" s="59" t="s">
        <v>10</v>
      </c>
      <c r="G8845" s="152" t="str">
        <f>VLOOKUP(D8845,sku归属!A:B,2,0)</f>
        <v>李小婉</v>
      </c>
    </row>
    <row r="8846" spans="1:13" s="59" customFormat="1" customHeight="1">
      <c r="A8846" s="59" t="s">
        <v>23642</v>
      </c>
      <c r="B8846" s="59" t="s">
        <v>51082</v>
      </c>
      <c r="C8846" s="59" t="s">
        <v>23644</v>
      </c>
      <c r="D8846" s="59" t="s">
        <v>26</v>
      </c>
      <c r="F8846" s="59" t="s">
        <v>10</v>
      </c>
      <c r="G8846" s="152" t="str">
        <f>VLOOKUP(D8846,sku归属!A:B,2,0)</f>
        <v>李小婉</v>
      </c>
    </row>
    <row r="8847" spans="1:13" s="59" customFormat="1" customHeight="1">
      <c r="A8847" s="59" t="s">
        <v>23645</v>
      </c>
      <c r="B8847" s="59" t="s">
        <v>23646</v>
      </c>
      <c r="C8847" s="59" t="s">
        <v>23647</v>
      </c>
      <c r="D8847" s="59" t="s">
        <v>18</v>
      </c>
      <c r="F8847" s="59" t="s">
        <v>10</v>
      </c>
      <c r="G8847" s="152" t="str">
        <f>VLOOKUP(D8847,sku归属!A:B,2,0)</f>
        <v>李小婉</v>
      </c>
    </row>
    <row r="8848" spans="1:13" s="59" customFormat="1" customHeight="1">
      <c r="A8848" s="59" t="s">
        <v>23648</v>
      </c>
      <c r="B8848" s="59" t="s">
        <v>23649</v>
      </c>
      <c r="C8848" s="59" t="s">
        <v>23650</v>
      </c>
      <c r="D8848" s="59" t="s">
        <v>18</v>
      </c>
      <c r="F8848" s="59" t="s">
        <v>10</v>
      </c>
      <c r="G8848" s="152" t="str">
        <f>VLOOKUP(D8848,sku归属!A:B,2,0)</f>
        <v>谭熹杰</v>
      </c>
    </row>
    <row r="8849" spans="1:13" s="59" customFormat="1" customHeight="1">
      <c r="A8849" s="59" t="s">
        <v>23651</v>
      </c>
      <c r="B8849" s="59" t="s">
        <v>23652</v>
      </c>
      <c r="C8849" s="59" t="s">
        <v>23653</v>
      </c>
      <c r="D8849" s="59" t="s">
        <v>18</v>
      </c>
      <c r="F8849" s="59" t="s">
        <v>10</v>
      </c>
      <c r="G8849" s="152" t="str">
        <f>VLOOKUP(D8849,sku归属!A:B,2,0)</f>
        <v>谭熹杰</v>
      </c>
    </row>
    <row r="8850" spans="1:13" s="59" customFormat="1" customHeight="1">
      <c r="A8850" s="59" t="s">
        <v>23654</v>
      </c>
      <c r="B8850" s="59" t="s">
        <v>23655</v>
      </c>
      <c r="C8850" s="59" t="s">
        <v>23656</v>
      </c>
      <c r="D8850" s="59" t="s">
        <v>18</v>
      </c>
      <c r="F8850" s="59" t="s">
        <v>10</v>
      </c>
      <c r="G8850" s="152" t="str">
        <f>VLOOKUP(D8850,sku归属!A:B,2,0)</f>
        <v>李小婉</v>
      </c>
    </row>
    <row r="8851" spans="1:13" s="59" customFormat="1" customHeight="1">
      <c r="A8851" s="59" t="s">
        <v>23657</v>
      </c>
      <c r="B8851" s="59" t="s">
        <v>51083</v>
      </c>
      <c r="C8851" s="59" t="s">
        <v>23659</v>
      </c>
      <c r="D8851" s="59" t="s">
        <v>26</v>
      </c>
      <c r="F8851" s="59" t="s">
        <v>10</v>
      </c>
      <c r="G8851" s="152" t="str">
        <f>VLOOKUP(D8851,sku归属!A:B,2,0)</f>
        <v>李小婉</v>
      </c>
    </row>
    <row r="8852" spans="1:13" s="59" customFormat="1" customHeight="1">
      <c r="A8852" s="59" t="s">
        <v>23660</v>
      </c>
      <c r="B8852" s="59" t="s">
        <v>51084</v>
      </c>
      <c r="C8852" s="59" t="s">
        <v>23662</v>
      </c>
      <c r="D8852" s="59" t="s">
        <v>26</v>
      </c>
      <c r="F8852" s="59" t="s">
        <v>10</v>
      </c>
      <c r="G8852" s="152" t="str">
        <f>VLOOKUP(D8852,sku归属!A:B,2,0)</f>
        <v>李小婉</v>
      </c>
    </row>
    <row r="8853" spans="1:13" s="59" customFormat="1" customHeight="1">
      <c r="A8853" s="59" t="s">
        <v>23663</v>
      </c>
      <c r="B8853" s="59" t="s">
        <v>51085</v>
      </c>
      <c r="C8853" s="59" t="s">
        <v>23665</v>
      </c>
      <c r="D8853" s="59" t="s">
        <v>26</v>
      </c>
      <c r="F8853" s="59" t="s">
        <v>10</v>
      </c>
      <c r="G8853" s="152" t="str">
        <f>VLOOKUP(D8853,sku归属!A:B,2,0)</f>
        <v>谭熹杰</v>
      </c>
    </row>
    <row r="8854" spans="1:13" s="59" customFormat="1" customHeight="1">
      <c r="A8854" s="59" t="s">
        <v>23666</v>
      </c>
      <c r="B8854" s="59" t="s">
        <v>51086</v>
      </c>
      <c r="C8854" s="59" t="s">
        <v>23668</v>
      </c>
      <c r="D8854" s="59" t="s">
        <v>26</v>
      </c>
      <c r="F8854" s="59" t="s">
        <v>10</v>
      </c>
      <c r="G8854" s="152" t="str">
        <f>VLOOKUP(D8854,sku归属!A:B,2,0)</f>
        <v>谭熹杰</v>
      </c>
    </row>
    <row r="8855" spans="1:13" s="59" customFormat="1" customHeight="1">
      <c r="A8855" s="59" t="s">
        <v>23669</v>
      </c>
      <c r="B8855" s="59" t="s">
        <v>51087</v>
      </c>
      <c r="C8855" s="59" t="s">
        <v>23671</v>
      </c>
      <c r="D8855" s="59" t="s">
        <v>26</v>
      </c>
      <c r="F8855" s="59" t="s">
        <v>10</v>
      </c>
      <c r="G8855" s="152" t="str">
        <f>VLOOKUP(D8855,sku归属!A:B,2,0)</f>
        <v>谭熹杰</v>
      </c>
    </row>
    <row r="8856" spans="1:13" s="59" customFormat="1" customHeight="1">
      <c r="A8856" s="59" t="s">
        <v>23672</v>
      </c>
      <c r="B8856" s="59" t="s">
        <v>23673</v>
      </c>
      <c r="C8856" s="59" t="s">
        <v>23674</v>
      </c>
      <c r="D8856" s="59" t="s">
        <v>26</v>
      </c>
      <c r="F8856" s="59" t="s">
        <v>10</v>
      </c>
      <c r="G8856" s="152" t="str">
        <f>VLOOKUP(D8856,sku归属!A:B,2,0)</f>
        <v>谭熹杰</v>
      </c>
    </row>
    <row r="8857" spans="1:13" s="59" customFormat="1" customHeight="1">
      <c r="A8857" s="59" t="s">
        <v>23675</v>
      </c>
      <c r="B8857" s="59" t="s">
        <v>51088</v>
      </c>
      <c r="C8857" s="59" t="s">
        <v>20531</v>
      </c>
      <c r="D8857" s="59" t="s">
        <v>26</v>
      </c>
      <c r="F8857" s="59" t="s">
        <v>10</v>
      </c>
      <c r="G8857" s="152" t="str">
        <f>VLOOKUP(D8857,sku归属!A:B,2,0)</f>
        <v>谭熹杰</v>
      </c>
    </row>
    <row r="8858" spans="1:13" s="59" customFormat="1" customHeight="1">
      <c r="A8858" s="59" t="s">
        <v>23677</v>
      </c>
      <c r="B8858" s="59" t="s">
        <v>51089</v>
      </c>
      <c r="C8858" s="59" t="s">
        <v>20534</v>
      </c>
      <c r="D8858" s="59" t="s">
        <v>26</v>
      </c>
      <c r="F8858" s="59" t="s">
        <v>10</v>
      </c>
      <c r="G8858" s="152" t="str">
        <f>VLOOKUP(D8858,sku归属!A:B,2,0)</f>
        <v>谭熹杰</v>
      </c>
    </row>
    <row r="8859" spans="1:13" s="59" customFormat="1" customHeight="1">
      <c r="A8859" s="59" t="s">
        <v>23679</v>
      </c>
      <c r="B8859" s="59" t="s">
        <v>51090</v>
      </c>
      <c r="C8859" s="59" t="s">
        <v>23681</v>
      </c>
      <c r="D8859" s="59" t="s">
        <v>26</v>
      </c>
      <c r="F8859" s="59" t="s">
        <v>10</v>
      </c>
      <c r="G8859" s="152" t="str">
        <f>VLOOKUP(D8859,sku归属!A:B,2,0)</f>
        <v>谭熹杰</v>
      </c>
    </row>
    <row r="8860" spans="1:13" s="59" customFormat="1" customHeight="1">
      <c r="A8860" s="59" t="s">
        <v>23682</v>
      </c>
      <c r="B8860" s="59" t="s">
        <v>51091</v>
      </c>
      <c r="C8860" s="59" t="s">
        <v>23684</v>
      </c>
      <c r="D8860" s="59" t="s">
        <v>26</v>
      </c>
      <c r="F8860" s="59" t="s">
        <v>10</v>
      </c>
      <c r="G8860" s="152" t="str">
        <f>VLOOKUP(D8860,sku归属!A:B,2,0)</f>
        <v>李小婉</v>
      </c>
    </row>
    <row r="8861" spans="1:13" s="59" customFormat="1" customHeight="1">
      <c r="A8861" s="59" t="s">
        <v>23685</v>
      </c>
      <c r="B8861" s="59" t="s">
        <v>23686</v>
      </c>
      <c r="C8861" s="59" t="s">
        <v>23687</v>
      </c>
      <c r="D8861" s="59" t="s">
        <v>18</v>
      </c>
      <c r="F8861" s="59" t="s">
        <v>10</v>
      </c>
      <c r="G8861" s="152" t="str">
        <f>VLOOKUP(D8861,sku归属!A:B,2,0)</f>
        <v>李小婉</v>
      </c>
    </row>
    <row r="8862" spans="1:13" s="59" customFormat="1" customHeight="1">
      <c r="A8862" s="59" t="s">
        <v>23688</v>
      </c>
      <c r="B8862" s="59" t="s">
        <v>23689</v>
      </c>
      <c r="C8862" s="59" t="s">
        <v>23690</v>
      </c>
      <c r="D8862" s="59" t="s">
        <v>18</v>
      </c>
      <c r="F8862" s="59" t="s">
        <v>10</v>
      </c>
      <c r="G8862" s="152" t="str">
        <f>VLOOKUP(D8862,sku归属!A:B,2,0)</f>
        <v>李小婉</v>
      </c>
    </row>
    <row r="8863" spans="1:13" s="59" customFormat="1" customHeight="1">
      <c r="A8863" s="59" t="s">
        <v>23691</v>
      </c>
      <c r="B8863" s="59" t="s">
        <v>51092</v>
      </c>
      <c r="C8863" s="59" t="s">
        <v>23693</v>
      </c>
      <c r="D8863" s="59" t="s">
        <v>26</v>
      </c>
      <c r="F8863" s="59" t="s">
        <v>10</v>
      </c>
      <c r="G8863" s="152" t="str">
        <f>VLOOKUP(D8863,sku归属!A:B,2,0)</f>
        <v>李小婉</v>
      </c>
    </row>
    <row r="8864" spans="1:13" s="59" customFormat="1" customHeight="1">
      <c r="A8864" s="59" t="s">
        <v>23694</v>
      </c>
      <c r="B8864" s="59" t="s">
        <v>51093</v>
      </c>
      <c r="C8864" s="59" t="s">
        <v>23696</v>
      </c>
      <c r="D8864" s="59" t="s">
        <v>26</v>
      </c>
      <c r="F8864" s="59" t="s">
        <v>10</v>
      </c>
      <c r="G8864" s="152" t="str">
        <f>VLOOKUP(D8864,sku归属!A:B,2,0)</f>
        <v>李小婉</v>
      </c>
    </row>
    <row r="8865" spans="1:13" s="59" customFormat="1" customHeight="1">
      <c r="A8865" s="59" t="s">
        <v>23697</v>
      </c>
      <c r="B8865" s="59" t="s">
        <v>51094</v>
      </c>
      <c r="C8865" s="59" t="s">
        <v>23699</v>
      </c>
      <c r="D8865" s="59" t="s">
        <v>26</v>
      </c>
      <c r="F8865" s="59" t="s">
        <v>10</v>
      </c>
      <c r="G8865" s="152" t="str">
        <f>VLOOKUP(D8865,sku归属!A:B,2,0)</f>
        <v>谭熹杰</v>
      </c>
    </row>
    <row r="8866" spans="1:13" s="59" customFormat="1" customHeight="1">
      <c r="A8866" s="59" t="s">
        <v>23700</v>
      </c>
      <c r="B8866" s="59" t="s">
        <v>23701</v>
      </c>
      <c r="C8866" s="59" t="s">
        <v>20437</v>
      </c>
      <c r="D8866" s="59" t="s">
        <v>18</v>
      </c>
      <c r="F8866" s="59" t="s">
        <v>10</v>
      </c>
      <c r="G8866" s="152" t="str">
        <f>VLOOKUP(D8866,sku归属!A:B,2,0)</f>
        <v>谭熹杰</v>
      </c>
    </row>
    <row r="8867" spans="1:13" s="59" customFormat="1" customHeight="1">
      <c r="A8867" s="59" t="s">
        <v>23702</v>
      </c>
      <c r="B8867" s="59" t="s">
        <v>23703</v>
      </c>
      <c r="C8867" s="59" t="s">
        <v>20440</v>
      </c>
      <c r="D8867" s="59" t="s">
        <v>18</v>
      </c>
      <c r="F8867" s="59" t="s">
        <v>10</v>
      </c>
      <c r="G8867" s="152" t="str">
        <f>VLOOKUP(D8867,sku归属!A:B,2,0)</f>
        <v>谭熹杰</v>
      </c>
    </row>
    <row r="8868" spans="1:13" s="59" customFormat="1" customHeight="1">
      <c r="A8868" s="59" t="s">
        <v>23704</v>
      </c>
      <c r="B8868" s="59" t="s">
        <v>23705</v>
      </c>
      <c r="C8868" s="59" t="s">
        <v>20452</v>
      </c>
      <c r="D8868" s="59" t="s">
        <v>18</v>
      </c>
      <c r="F8868" s="59" t="s">
        <v>10</v>
      </c>
      <c r="G8868" s="152" t="str">
        <f>VLOOKUP(D8868,sku归属!A:B,2,0)</f>
        <v>谭熹杰</v>
      </c>
    </row>
    <row r="8869" spans="1:13" s="59" customFormat="1" customHeight="1">
      <c r="A8869" s="59" t="s">
        <v>23706</v>
      </c>
      <c r="B8869" s="59" t="s">
        <v>23707</v>
      </c>
      <c r="C8869" s="59" t="s">
        <v>20449</v>
      </c>
      <c r="D8869" s="59" t="s">
        <v>18</v>
      </c>
      <c r="F8869" s="59" t="s">
        <v>10</v>
      </c>
      <c r="G8869" s="152" t="str">
        <f>VLOOKUP(D8869,sku归属!A:B,2,0)</f>
        <v>谭熹杰</v>
      </c>
    </row>
    <row r="8870" spans="1:13" s="59" customFormat="1" customHeight="1">
      <c r="A8870" s="59" t="s">
        <v>23708</v>
      </c>
      <c r="B8870" s="59" t="s">
        <v>23709</v>
      </c>
      <c r="C8870" s="59" t="s">
        <v>23710</v>
      </c>
      <c r="D8870" s="59" t="s">
        <v>18</v>
      </c>
      <c r="F8870" s="59" t="s">
        <v>10</v>
      </c>
      <c r="G8870" s="152" t="str">
        <f>VLOOKUP(D8870,sku归属!A:B,2,0)</f>
        <v>谭熹杰</v>
      </c>
    </row>
    <row r="8871" spans="1:13" s="59" customFormat="1" customHeight="1">
      <c r="A8871" s="59" t="s">
        <v>23711</v>
      </c>
      <c r="B8871" s="59" t="s">
        <v>23712</v>
      </c>
      <c r="C8871" s="59" t="s">
        <v>23713</v>
      </c>
      <c r="D8871" s="59" t="s">
        <v>18</v>
      </c>
      <c r="F8871" s="59" t="s">
        <v>10</v>
      </c>
      <c r="G8871" s="152" t="str">
        <f>VLOOKUP(D8871,sku归属!A:B,2,0)</f>
        <v>谭熹杰</v>
      </c>
    </row>
    <row r="8872" spans="1:13" s="59" customFormat="1" customHeight="1">
      <c r="A8872" s="59" t="s">
        <v>23714</v>
      </c>
      <c r="B8872" s="59" t="s">
        <v>23715</v>
      </c>
      <c r="C8872" s="59" t="s">
        <v>23716</v>
      </c>
      <c r="D8872" s="59" t="s">
        <v>18</v>
      </c>
      <c r="F8872" s="59" t="s">
        <v>10</v>
      </c>
      <c r="G8872" s="152" t="str">
        <f>VLOOKUP(D8872,sku归属!A:B,2,0)</f>
        <v>谭熹杰</v>
      </c>
    </row>
    <row r="8873" spans="1:13" s="59" customFormat="1" customHeight="1">
      <c r="A8873" s="59" t="s">
        <v>23717</v>
      </c>
      <c r="B8873" s="59" t="s">
        <v>23718</v>
      </c>
      <c r="C8873" s="59" t="s">
        <v>23719</v>
      </c>
      <c r="D8873" s="59" t="s">
        <v>26</v>
      </c>
      <c r="F8873" s="59" t="s">
        <v>10</v>
      </c>
      <c r="G8873" s="152" t="str">
        <f>VLOOKUP(D8873,sku归属!A:B,2,0)</f>
        <v>谭熹杰</v>
      </c>
    </row>
    <row r="8874" spans="1:13" s="59" customFormat="1" customHeight="1">
      <c r="A8874" s="59" t="s">
        <v>23720</v>
      </c>
      <c r="B8874" s="59" t="s">
        <v>23721</v>
      </c>
      <c r="C8874" s="59" t="s">
        <v>23722</v>
      </c>
      <c r="D8874" s="59" t="s">
        <v>26</v>
      </c>
      <c r="F8874" s="59" t="s">
        <v>10</v>
      </c>
      <c r="G8874" s="152" t="str">
        <f>VLOOKUP(D8874,sku归属!A:B,2,0)</f>
        <v>李小婉</v>
      </c>
    </row>
    <row r="8875" spans="1:13" s="59" customFormat="1" customHeight="1">
      <c r="A8875" s="59" t="s">
        <v>23723</v>
      </c>
      <c r="B8875" s="59" t="s">
        <v>23724</v>
      </c>
      <c r="C8875" s="59" t="s">
        <v>23725</v>
      </c>
      <c r="D8875" s="59" t="s">
        <v>26</v>
      </c>
      <c r="F8875" s="59" t="s">
        <v>10</v>
      </c>
      <c r="G8875" s="152" t="str">
        <f>VLOOKUP(D8875,sku归属!A:B,2,0)</f>
        <v>李小婉</v>
      </c>
    </row>
    <row r="8876" spans="1:13" s="59" customFormat="1" customHeight="1">
      <c r="A8876" s="59" t="s">
        <v>23726</v>
      </c>
      <c r="B8876" s="59" t="s">
        <v>51095</v>
      </c>
      <c r="C8876" s="59" t="s">
        <v>23728</v>
      </c>
      <c r="D8876" s="59" t="s">
        <v>26</v>
      </c>
      <c r="F8876" s="59" t="s">
        <v>10</v>
      </c>
      <c r="G8876" s="152" t="str">
        <f>VLOOKUP(D8876,sku归属!A:B,2,0)</f>
        <v>李小婉</v>
      </c>
    </row>
    <row r="8877" spans="1:13" s="59" customFormat="1" customHeight="1">
      <c r="A8877" s="59" t="s">
        <v>23729</v>
      </c>
      <c r="B8877" s="59" t="s">
        <v>23730</v>
      </c>
      <c r="C8877" s="59" t="s">
        <v>23731</v>
      </c>
      <c r="D8877" s="59" t="s">
        <v>26</v>
      </c>
      <c r="F8877" s="59" t="s">
        <v>10</v>
      </c>
      <c r="G8877" s="152" t="str">
        <f>VLOOKUP(D8877,sku归属!A:B,2,0)</f>
        <v>李小婉</v>
      </c>
    </row>
    <row r="8878" spans="1:13" s="59" customFormat="1" customHeight="1">
      <c r="A8878" s="59" t="s">
        <v>23732</v>
      </c>
      <c r="B8878" s="59" t="s">
        <v>23733</v>
      </c>
      <c r="C8878" s="59" t="s">
        <v>23734</v>
      </c>
      <c r="D8878" s="59" t="s">
        <v>18</v>
      </c>
      <c r="F8878" s="59" t="s">
        <v>10</v>
      </c>
      <c r="G8878" s="152" t="str">
        <f>VLOOKUP(D8878,sku归属!A:B,2,0)</f>
        <v>李小婉</v>
      </c>
    </row>
    <row r="8879" spans="1:13" s="59" customFormat="1" customHeight="1">
      <c r="A8879" s="59" t="s">
        <v>23735</v>
      </c>
      <c r="B8879" s="59" t="s">
        <v>23736</v>
      </c>
      <c r="C8879" s="59" t="s">
        <v>23737</v>
      </c>
      <c r="D8879" s="59" t="s">
        <v>18</v>
      </c>
      <c r="F8879" s="59" t="s">
        <v>10</v>
      </c>
      <c r="G8879" s="152" t="str">
        <f>VLOOKUP(D8879,sku归属!A:B,2,0)</f>
        <v>李小婉</v>
      </c>
    </row>
    <row r="8880" spans="1:13" s="59" customFormat="1" customHeight="1">
      <c r="A8880" s="59" t="s">
        <v>23738</v>
      </c>
      <c r="B8880" s="59" t="s">
        <v>23739</v>
      </c>
      <c r="C8880" s="59" t="s">
        <v>23740</v>
      </c>
      <c r="D8880" s="59" t="s">
        <v>18</v>
      </c>
      <c r="F8880" s="59" t="s">
        <v>10</v>
      </c>
      <c r="G8880" s="152" t="str">
        <f>VLOOKUP(D8880,sku归属!A:B,2,0)</f>
        <v>李小婉</v>
      </c>
    </row>
    <row r="8881" spans="1:13" s="59" customFormat="1" customHeight="1">
      <c r="A8881" s="59" t="s">
        <v>23741</v>
      </c>
      <c r="B8881" s="59" t="s">
        <v>23742</v>
      </c>
      <c r="C8881" s="59" t="s">
        <v>23743</v>
      </c>
      <c r="D8881" s="59" t="s">
        <v>18</v>
      </c>
      <c r="F8881" s="59" t="s">
        <v>10</v>
      </c>
      <c r="G8881" s="152" t="str">
        <f>VLOOKUP(D8881,sku归属!A:B,2,0)</f>
        <v>李小婉</v>
      </c>
    </row>
    <row r="8882" spans="1:13" s="59" customFormat="1" customHeight="1">
      <c r="A8882" s="59" t="s">
        <v>23744</v>
      </c>
      <c r="B8882" s="59" t="s">
        <v>23745</v>
      </c>
      <c r="C8882" s="59" t="s">
        <v>23746</v>
      </c>
      <c r="D8882" s="59" t="s">
        <v>18</v>
      </c>
      <c r="F8882" s="59" t="s">
        <v>10</v>
      </c>
      <c r="G8882" s="152" t="str">
        <f>VLOOKUP(D8882,sku归属!A:B,2,0)</f>
        <v>李小婉</v>
      </c>
    </row>
    <row r="8883" spans="1:13" s="59" customFormat="1" customHeight="1">
      <c r="A8883" s="59" t="s">
        <v>23747</v>
      </c>
      <c r="B8883" s="59" t="s">
        <v>23748</v>
      </c>
      <c r="C8883" s="59" t="s">
        <v>23749</v>
      </c>
      <c r="D8883" s="59" t="s">
        <v>18</v>
      </c>
      <c r="F8883" s="59" t="s">
        <v>10</v>
      </c>
      <c r="G8883" s="152" t="str">
        <f>VLOOKUP(D8883,sku归属!A:B,2,0)</f>
        <v>李小婉</v>
      </c>
    </row>
    <row r="8884" spans="1:13" s="59" customFormat="1" customHeight="1">
      <c r="A8884" s="59" t="s">
        <v>23750</v>
      </c>
      <c r="B8884" s="59" t="s">
        <v>23751</v>
      </c>
      <c r="C8884" s="59" t="s">
        <v>23752</v>
      </c>
      <c r="D8884" s="59" t="s">
        <v>18</v>
      </c>
      <c r="F8884" s="59" t="s">
        <v>10</v>
      </c>
      <c r="G8884" s="152" t="str">
        <f>VLOOKUP(D8884,sku归属!A:B,2,0)</f>
        <v>李小婉</v>
      </c>
    </row>
    <row r="8885" spans="1:13" s="59" customFormat="1" customHeight="1">
      <c r="A8885" s="59" t="s">
        <v>23753</v>
      </c>
      <c r="B8885" s="59" t="s">
        <v>23754</v>
      </c>
      <c r="C8885" s="59" t="s">
        <v>23755</v>
      </c>
      <c r="D8885" s="59" t="s">
        <v>18</v>
      </c>
      <c r="F8885" s="59" t="s">
        <v>10</v>
      </c>
      <c r="G8885" s="152" t="str">
        <f>VLOOKUP(D8885,sku归属!A:B,2,0)</f>
        <v>李小婉</v>
      </c>
    </row>
    <row r="8886" spans="1:13" s="59" customFormat="1" customHeight="1">
      <c r="A8886" s="59" t="s">
        <v>23756</v>
      </c>
      <c r="B8886" s="59" t="s">
        <v>23757</v>
      </c>
      <c r="C8886" s="59" t="s">
        <v>23758</v>
      </c>
      <c r="D8886" s="59" t="s">
        <v>18</v>
      </c>
      <c r="F8886" s="59" t="s">
        <v>10</v>
      </c>
      <c r="G8886" s="152" t="str">
        <f>VLOOKUP(D8886,sku归属!A:B,2,0)</f>
        <v>谭熹杰</v>
      </c>
    </row>
    <row r="8887" spans="1:13" s="59" customFormat="1" customHeight="1">
      <c r="A8887" s="59" t="s">
        <v>23759</v>
      </c>
      <c r="B8887" s="59" t="s">
        <v>51096</v>
      </c>
      <c r="C8887" s="59" t="s">
        <v>23761</v>
      </c>
      <c r="D8887" s="59" t="s">
        <v>26</v>
      </c>
      <c r="F8887" s="59" t="s">
        <v>10</v>
      </c>
      <c r="G8887" s="152" t="str">
        <f>VLOOKUP(D8887,sku归属!A:B,2,0)</f>
        <v>谭熹杰</v>
      </c>
    </row>
    <row r="8888" spans="1:13" s="59" customFormat="1" customHeight="1">
      <c r="A8888" s="59" t="s">
        <v>23762</v>
      </c>
      <c r="B8888" s="59" t="s">
        <v>51097</v>
      </c>
      <c r="C8888" s="59" t="s">
        <v>23764</v>
      </c>
      <c r="D8888" s="59" t="s">
        <v>26</v>
      </c>
      <c r="F8888" s="59" t="s">
        <v>10</v>
      </c>
      <c r="G8888" s="152" t="str">
        <f>VLOOKUP(D8888,sku归属!A:B,2,0)</f>
        <v>谭熹杰</v>
      </c>
    </row>
    <row r="8889" spans="1:13" s="59" customFormat="1" customHeight="1">
      <c r="A8889" s="59" t="s">
        <v>23765</v>
      </c>
      <c r="B8889" s="59" t="s">
        <v>51098</v>
      </c>
      <c r="C8889" s="59" t="s">
        <v>23767</v>
      </c>
      <c r="D8889" s="59" t="s">
        <v>26</v>
      </c>
      <c r="F8889" s="59" t="s">
        <v>10</v>
      </c>
      <c r="G8889" s="152" t="str">
        <f>VLOOKUP(D8889,sku归属!A:B,2,0)</f>
        <v>李小婉</v>
      </c>
    </row>
    <row r="8890" spans="1:13" s="59" customFormat="1" customHeight="1">
      <c r="A8890" s="59" t="s">
        <v>23768</v>
      </c>
      <c r="B8890" s="59" t="s">
        <v>51099</v>
      </c>
      <c r="C8890" s="59" t="s">
        <v>23770</v>
      </c>
      <c r="D8890" s="59" t="s">
        <v>26</v>
      </c>
      <c r="F8890" s="59" t="s">
        <v>10</v>
      </c>
      <c r="G8890" s="152" t="str">
        <f>VLOOKUP(D8890,sku归属!A:B,2,0)</f>
        <v>李小婉</v>
      </c>
    </row>
    <row r="8891" spans="1:13" s="59" customFormat="1" customHeight="1">
      <c r="A8891" s="59" t="s">
        <v>23771</v>
      </c>
      <c r="B8891" s="59" t="s">
        <v>51100</v>
      </c>
      <c r="C8891" s="59" t="s">
        <v>23773</v>
      </c>
      <c r="D8891" s="59" t="s">
        <v>26</v>
      </c>
      <c r="F8891" s="59" t="s">
        <v>10</v>
      </c>
      <c r="G8891" s="152" t="str">
        <f>VLOOKUP(D8891,sku归属!A:B,2,0)</f>
        <v>谭熹杰</v>
      </c>
    </row>
    <row r="8892" spans="1:13" s="59" customFormat="1" customHeight="1">
      <c r="A8892" s="59" t="s">
        <v>23774</v>
      </c>
      <c r="B8892" s="59" t="s">
        <v>23775</v>
      </c>
      <c r="C8892" s="59" t="s">
        <v>23776</v>
      </c>
      <c r="D8892" s="59" t="s">
        <v>26</v>
      </c>
      <c r="F8892" s="59" t="s">
        <v>10</v>
      </c>
      <c r="G8892" s="152" t="str">
        <f>VLOOKUP(D8892,sku归属!A:B,2,0)</f>
        <v>谭熹杰</v>
      </c>
    </row>
    <row r="8893" spans="1:13" s="59" customFormat="1" customHeight="1">
      <c r="A8893" s="59" t="s">
        <v>23777</v>
      </c>
      <c r="B8893" s="59" t="s">
        <v>23778</v>
      </c>
      <c r="C8893" s="59" t="s">
        <v>23779</v>
      </c>
      <c r="D8893" s="59" t="s">
        <v>26</v>
      </c>
      <c r="F8893" s="59" t="s">
        <v>10</v>
      </c>
      <c r="G8893" s="152" t="str">
        <f>VLOOKUP(D8893,sku归属!A:B,2,0)</f>
        <v>谭熹杰</v>
      </c>
    </row>
    <row r="8894" spans="1:13" s="59" customFormat="1" customHeight="1">
      <c r="A8894" s="59" t="s">
        <v>23780</v>
      </c>
      <c r="B8894" s="59" t="s">
        <v>23781</v>
      </c>
      <c r="C8894" s="59" t="s">
        <v>23782</v>
      </c>
      <c r="D8894" s="59" t="s">
        <v>26</v>
      </c>
      <c r="F8894" s="59" t="s">
        <v>10</v>
      </c>
      <c r="G8894" s="152" t="str">
        <f>VLOOKUP(D8894,sku归属!A:B,2,0)</f>
        <v>谭熹杰</v>
      </c>
    </row>
    <row r="8895" spans="1:13" s="59" customFormat="1" customHeight="1">
      <c r="A8895" s="59" t="s">
        <v>23783</v>
      </c>
      <c r="B8895" s="59" t="s">
        <v>23784</v>
      </c>
      <c r="C8895" s="59" t="s">
        <v>23785</v>
      </c>
      <c r="D8895" s="59" t="s">
        <v>26</v>
      </c>
      <c r="F8895" s="59" t="s">
        <v>10</v>
      </c>
      <c r="G8895" s="152" t="str">
        <f>VLOOKUP(D8895,sku归属!A:B,2,0)</f>
        <v>谭熹杰</v>
      </c>
    </row>
    <row r="8896" spans="1:13" s="59" customFormat="1" customHeight="1">
      <c r="A8896" s="59" t="s">
        <v>23786</v>
      </c>
      <c r="B8896" s="59" t="s">
        <v>23787</v>
      </c>
      <c r="C8896" s="59" t="s">
        <v>20378</v>
      </c>
      <c r="D8896" s="59" t="s">
        <v>26</v>
      </c>
      <c r="F8896" s="59" t="s">
        <v>10</v>
      </c>
      <c r="G8896" s="152" t="str">
        <f>VLOOKUP(D8896,sku归属!A:B,2,0)</f>
        <v>谭熹杰</v>
      </c>
    </row>
    <row r="8897" spans="1:13" s="59" customFormat="1" customHeight="1">
      <c r="A8897" s="59" t="s">
        <v>23788</v>
      </c>
      <c r="B8897" s="59" t="s">
        <v>23789</v>
      </c>
      <c r="C8897" s="59" t="s">
        <v>20384</v>
      </c>
      <c r="D8897" s="59" t="s">
        <v>26</v>
      </c>
      <c r="F8897" s="59" t="s">
        <v>10</v>
      </c>
      <c r="G8897" s="152" t="str">
        <f>VLOOKUP(D8897,sku归属!A:B,2,0)</f>
        <v>谭熹杰</v>
      </c>
    </row>
    <row r="8898" spans="1:13" s="59" customFormat="1" customHeight="1">
      <c r="A8898" s="59" t="s">
        <v>23790</v>
      </c>
      <c r="B8898" s="59" t="s">
        <v>51101</v>
      </c>
      <c r="C8898" s="59" t="s">
        <v>20381</v>
      </c>
      <c r="D8898" s="59" t="s">
        <v>26</v>
      </c>
      <c r="F8898" s="59" t="s">
        <v>10</v>
      </c>
      <c r="G8898" s="152" t="str">
        <f>VLOOKUP(D8898,sku归属!A:B,2,0)</f>
        <v>谭熹杰</v>
      </c>
    </row>
    <row r="8899" spans="1:13" s="59" customFormat="1" customHeight="1">
      <c r="A8899" s="59" t="s">
        <v>23792</v>
      </c>
      <c r="B8899" s="59" t="s">
        <v>23793</v>
      </c>
      <c r="C8899" s="59" t="s">
        <v>23794</v>
      </c>
      <c r="D8899" s="59" t="s">
        <v>18</v>
      </c>
      <c r="F8899" s="59" t="s">
        <v>10</v>
      </c>
      <c r="G8899" s="152" t="str">
        <f>VLOOKUP(D8899,sku归属!A:B,2,0)</f>
        <v>谭熹杰</v>
      </c>
    </row>
    <row r="8900" spans="1:13" s="59" customFormat="1" customHeight="1">
      <c r="A8900" s="59" t="s">
        <v>23795</v>
      </c>
      <c r="B8900" s="59" t="s">
        <v>23796</v>
      </c>
      <c r="C8900" s="59" t="s">
        <v>23797</v>
      </c>
      <c r="D8900" s="59" t="s">
        <v>18</v>
      </c>
      <c r="F8900" s="59" t="s">
        <v>10</v>
      </c>
      <c r="G8900" s="152" t="str">
        <f>VLOOKUP(D8900,sku归属!A:B,2,0)</f>
        <v>谭熹杰</v>
      </c>
    </row>
    <row r="8901" spans="1:13" s="59" customFormat="1" customHeight="1">
      <c r="A8901" s="59" t="s">
        <v>23798</v>
      </c>
      <c r="B8901" s="59" t="s">
        <v>23799</v>
      </c>
      <c r="C8901" s="59" t="s">
        <v>23800</v>
      </c>
      <c r="D8901" s="59" t="s">
        <v>18</v>
      </c>
      <c r="F8901" s="59" t="s">
        <v>10</v>
      </c>
      <c r="G8901" s="152" t="str">
        <f>VLOOKUP(D8901,sku归属!A:B,2,0)</f>
        <v>谭熹杰</v>
      </c>
    </row>
    <row r="8902" spans="1:13" s="59" customFormat="1" customHeight="1">
      <c r="A8902" s="59" t="s">
        <v>23801</v>
      </c>
      <c r="B8902" s="59" t="s">
        <v>51102</v>
      </c>
      <c r="C8902" s="59" t="s">
        <v>20537</v>
      </c>
      <c r="D8902" s="59" t="s">
        <v>26</v>
      </c>
      <c r="F8902" s="59" t="s">
        <v>10</v>
      </c>
      <c r="G8902" s="152" t="str">
        <f>VLOOKUP(D8902,sku归属!A:B,2,0)</f>
        <v>李小婉</v>
      </c>
    </row>
    <row r="8903" spans="1:13" s="59" customFormat="1" customHeight="1">
      <c r="A8903" s="59" t="s">
        <v>23803</v>
      </c>
      <c r="B8903" s="59" t="s">
        <v>23804</v>
      </c>
      <c r="C8903" s="59" t="s">
        <v>20540</v>
      </c>
      <c r="D8903" s="59" t="s">
        <v>26</v>
      </c>
      <c r="F8903" s="59" t="s">
        <v>10</v>
      </c>
      <c r="G8903" s="152" t="str">
        <f>VLOOKUP(D8903,sku归属!A:B,2,0)</f>
        <v>李小婉</v>
      </c>
    </row>
    <row r="8904" spans="1:13" s="59" customFormat="1" customHeight="1">
      <c r="A8904" s="59" t="s">
        <v>23805</v>
      </c>
      <c r="B8904" s="59" t="s">
        <v>23806</v>
      </c>
      <c r="C8904" s="59" t="s">
        <v>18388</v>
      </c>
      <c r="D8904" s="59" t="s">
        <v>18</v>
      </c>
      <c r="F8904" s="59" t="s">
        <v>10</v>
      </c>
      <c r="G8904" s="152" t="str">
        <f>VLOOKUP(D8904,sku归属!A:B,2,0)</f>
        <v>谭熹杰</v>
      </c>
    </row>
    <row r="8905" spans="1:13" s="59" customFormat="1" customHeight="1">
      <c r="A8905" s="59" t="s">
        <v>23807</v>
      </c>
      <c r="B8905" s="59" t="s">
        <v>23808</v>
      </c>
      <c r="C8905" s="59" t="s">
        <v>20505</v>
      </c>
      <c r="D8905" s="59" t="s">
        <v>18</v>
      </c>
      <c r="F8905" s="59" t="s">
        <v>10</v>
      </c>
      <c r="G8905" s="152" t="str">
        <f>VLOOKUP(D8905,sku归属!A:B,2,0)</f>
        <v>谭熹杰</v>
      </c>
    </row>
    <row r="8906" spans="1:13" s="59" customFormat="1" customHeight="1">
      <c r="A8906" s="59" t="s">
        <v>23809</v>
      </c>
      <c r="B8906" s="59" t="s">
        <v>23810</v>
      </c>
      <c r="C8906" s="59" t="s">
        <v>20508</v>
      </c>
      <c r="D8906" s="59" t="s">
        <v>18</v>
      </c>
      <c r="F8906" s="59" t="s">
        <v>10</v>
      </c>
      <c r="G8906" s="152" t="str">
        <f>VLOOKUP(D8906,sku归属!A:B,2,0)</f>
        <v>谭熹杰</v>
      </c>
    </row>
    <row r="8907" spans="1:13" s="59" customFormat="1" customHeight="1">
      <c r="A8907" s="59" t="s">
        <v>23811</v>
      </c>
      <c r="B8907" s="59" t="s">
        <v>23812</v>
      </c>
      <c r="C8907" s="59" t="s">
        <v>20499</v>
      </c>
      <c r="D8907" s="59" t="s">
        <v>18</v>
      </c>
      <c r="F8907" s="59" t="s">
        <v>10</v>
      </c>
      <c r="G8907" s="152" t="str">
        <f>VLOOKUP(D8907,sku归属!A:B,2,0)</f>
        <v>李小婉</v>
      </c>
    </row>
    <row r="8908" spans="1:13" s="59" customFormat="1" customHeight="1">
      <c r="A8908" s="59" t="s">
        <v>23813</v>
      </c>
      <c r="B8908" s="59" t="s">
        <v>23814</v>
      </c>
      <c r="C8908" s="59" t="s">
        <v>20502</v>
      </c>
      <c r="D8908" s="59" t="s">
        <v>18</v>
      </c>
      <c r="F8908" s="59" t="s">
        <v>10</v>
      </c>
      <c r="G8908" s="152" t="str">
        <f>VLOOKUP(D8908,sku归属!A:B,2,0)</f>
        <v>李小婉</v>
      </c>
    </row>
    <row r="8909" spans="1:13" s="59" customFormat="1" customHeight="1">
      <c r="A8909" s="59" t="s">
        <v>23815</v>
      </c>
      <c r="B8909" s="59" t="s">
        <v>23816</v>
      </c>
      <c r="C8909" s="59" t="s">
        <v>20505</v>
      </c>
      <c r="D8909" s="59" t="s">
        <v>18</v>
      </c>
      <c r="F8909" s="59" t="s">
        <v>10</v>
      </c>
      <c r="G8909" s="152" t="str">
        <f>VLOOKUP(D8909,sku归属!A:B,2,0)</f>
        <v>李小婉</v>
      </c>
    </row>
    <row r="8910" spans="1:13" s="59" customFormat="1" customHeight="1">
      <c r="A8910" s="59" t="s">
        <v>23817</v>
      </c>
      <c r="B8910" s="59" t="s">
        <v>23818</v>
      </c>
      <c r="C8910" s="59" t="s">
        <v>20508</v>
      </c>
      <c r="D8910" s="59" t="s">
        <v>18</v>
      </c>
      <c r="F8910" s="59" t="s">
        <v>10</v>
      </c>
      <c r="G8910" s="152" t="str">
        <f>VLOOKUP(D8910,sku归属!A:B,2,0)</f>
        <v>李小婉</v>
      </c>
    </row>
    <row r="8911" spans="1:13" s="59" customFormat="1" customHeight="1">
      <c r="A8911" s="59" t="s">
        <v>23819</v>
      </c>
      <c r="B8911" s="59" t="s">
        <v>23820</v>
      </c>
      <c r="C8911" s="59" t="s">
        <v>20499</v>
      </c>
      <c r="D8911" s="59" t="s">
        <v>18</v>
      </c>
      <c r="F8911" s="59" t="s">
        <v>10</v>
      </c>
      <c r="G8911" s="152" t="str">
        <f>VLOOKUP(D8911,sku归属!A:B,2,0)</f>
        <v>李小婉</v>
      </c>
    </row>
    <row r="8912" spans="1:13" s="59" customFormat="1" customHeight="1">
      <c r="A8912" s="59" t="s">
        <v>23821</v>
      </c>
      <c r="B8912" s="59" t="s">
        <v>23822</v>
      </c>
      <c r="C8912" s="59" t="s">
        <v>20502</v>
      </c>
      <c r="D8912" s="59" t="s">
        <v>18</v>
      </c>
      <c r="F8912" s="59" t="s">
        <v>10</v>
      </c>
      <c r="G8912" s="152" t="str">
        <f>VLOOKUP(D8912,sku归属!A:B,2,0)</f>
        <v>李小婉</v>
      </c>
    </row>
    <row r="8913" spans="1:13" s="59" customFormat="1" customHeight="1">
      <c r="A8913" s="59" t="s">
        <v>23823</v>
      </c>
      <c r="B8913" s="59" t="s">
        <v>23824</v>
      </c>
      <c r="C8913" s="59" t="s">
        <v>20511</v>
      </c>
      <c r="D8913" s="59" t="s">
        <v>18</v>
      </c>
      <c r="F8913" s="59" t="s">
        <v>10</v>
      </c>
      <c r="G8913" s="152" t="str">
        <f>VLOOKUP(D8913,sku归属!A:B,2,0)</f>
        <v>李小婉</v>
      </c>
    </row>
    <row r="8914" spans="1:13" s="59" customFormat="1" customHeight="1">
      <c r="A8914" s="59" t="s">
        <v>23825</v>
      </c>
      <c r="B8914" s="59" t="s">
        <v>23826</v>
      </c>
      <c r="C8914" s="59" t="s">
        <v>20514</v>
      </c>
      <c r="D8914" s="59" t="s">
        <v>18</v>
      </c>
      <c r="F8914" s="59" t="s">
        <v>10</v>
      </c>
      <c r="G8914" s="152" t="str">
        <f>VLOOKUP(D8914,sku归属!A:B,2,0)</f>
        <v>李小婉</v>
      </c>
    </row>
    <row r="8915" spans="1:13" s="59" customFormat="1" customHeight="1">
      <c r="A8915" s="59" t="s">
        <v>23827</v>
      </c>
      <c r="B8915" s="59" t="s">
        <v>23828</v>
      </c>
      <c r="C8915" s="59" t="s">
        <v>23829</v>
      </c>
      <c r="D8915" s="59" t="s">
        <v>26</v>
      </c>
      <c r="F8915" s="59" t="s">
        <v>10</v>
      </c>
      <c r="G8915" s="152" t="str">
        <f>VLOOKUP(D8915,sku归属!A:B,2,0)</f>
        <v>谭熹杰</v>
      </c>
    </row>
    <row r="8916" spans="1:13" s="59" customFormat="1" customHeight="1">
      <c r="A8916" s="59" t="s">
        <v>23830</v>
      </c>
      <c r="B8916" s="59" t="s">
        <v>23831</v>
      </c>
      <c r="C8916" s="59" t="s">
        <v>23832</v>
      </c>
      <c r="D8916" s="59" t="s">
        <v>26</v>
      </c>
      <c r="F8916" s="59" t="s">
        <v>10</v>
      </c>
      <c r="G8916" s="152" t="str">
        <f>VLOOKUP(D8916,sku归属!A:B,2,0)</f>
        <v>谭熹杰</v>
      </c>
    </row>
    <row r="8917" spans="1:13" s="59" customFormat="1" customHeight="1">
      <c r="A8917" s="59" t="s">
        <v>23833</v>
      </c>
      <c r="B8917" s="59" t="s">
        <v>23834</v>
      </c>
      <c r="C8917" s="59" t="s">
        <v>23835</v>
      </c>
      <c r="D8917" s="59" t="s">
        <v>18</v>
      </c>
      <c r="F8917" s="59" t="s">
        <v>10</v>
      </c>
      <c r="G8917" s="152" t="str">
        <f>VLOOKUP(D8917,sku归属!A:B,2,0)</f>
        <v>谭熹杰</v>
      </c>
    </row>
    <row r="8918" spans="1:13" s="59" customFormat="1" customHeight="1">
      <c r="A8918" s="59" t="s">
        <v>23836</v>
      </c>
      <c r="B8918" s="59" t="s">
        <v>23837</v>
      </c>
      <c r="C8918" s="59" t="s">
        <v>23838</v>
      </c>
      <c r="D8918" s="59" t="s">
        <v>18</v>
      </c>
      <c r="F8918" s="59" t="s">
        <v>10</v>
      </c>
      <c r="G8918" s="152" t="str">
        <f>VLOOKUP(D8918,sku归属!A:B,2,0)</f>
        <v>谭熹杰</v>
      </c>
    </row>
    <row r="8919" spans="1:13" s="59" customFormat="1" customHeight="1">
      <c r="A8919" s="59" t="s">
        <v>23839</v>
      </c>
      <c r="B8919" s="59" t="s">
        <v>23840</v>
      </c>
      <c r="C8919" s="59" t="s">
        <v>23841</v>
      </c>
      <c r="D8919" s="59" t="s">
        <v>18</v>
      </c>
      <c r="F8919" s="59" t="s">
        <v>10</v>
      </c>
      <c r="G8919" s="152" t="str">
        <f>VLOOKUP(D8919,sku归属!A:B,2,0)</f>
        <v>谭熹杰</v>
      </c>
    </row>
    <row r="8920" spans="1:13" s="59" customFormat="1" customHeight="1">
      <c r="A8920" s="59" t="s">
        <v>23842</v>
      </c>
      <c r="B8920" s="59" t="s">
        <v>23843</v>
      </c>
      <c r="C8920" s="59" t="s">
        <v>23844</v>
      </c>
      <c r="D8920" s="59" t="s">
        <v>26</v>
      </c>
      <c r="F8920" s="59" t="s">
        <v>10</v>
      </c>
      <c r="G8920" s="152" t="str">
        <f>VLOOKUP(D8920,sku归属!A:B,2,0)</f>
        <v>谭熹杰</v>
      </c>
    </row>
    <row r="8921" spans="1:13" s="59" customFormat="1" customHeight="1">
      <c r="A8921" s="59" t="s">
        <v>23845</v>
      </c>
      <c r="B8921" s="59" t="s">
        <v>23846</v>
      </c>
      <c r="C8921" s="59" t="s">
        <v>23847</v>
      </c>
      <c r="D8921" s="59" t="s">
        <v>26</v>
      </c>
      <c r="F8921" s="59" t="s">
        <v>10</v>
      </c>
      <c r="G8921" s="152" t="str">
        <f>VLOOKUP(D8921,sku归属!A:B,2,0)</f>
        <v>李小婉</v>
      </c>
    </row>
    <row r="8922" spans="1:13" s="59" customFormat="1" customHeight="1">
      <c r="A8922" s="59" t="s">
        <v>23848</v>
      </c>
      <c r="B8922" s="59" t="s">
        <v>23849</v>
      </c>
      <c r="C8922" s="59" t="s">
        <v>19611</v>
      </c>
      <c r="D8922" s="59" t="s">
        <v>26</v>
      </c>
      <c r="F8922" s="59" t="s">
        <v>10</v>
      </c>
      <c r="G8922" s="152" t="str">
        <f>VLOOKUP(D8922,sku归属!A:B,2,0)</f>
        <v>李小婉</v>
      </c>
    </row>
    <row r="8923" spans="1:13" s="59" customFormat="1" customHeight="1">
      <c r="A8923" s="59" t="s">
        <v>23850</v>
      </c>
      <c r="B8923" s="59" t="s">
        <v>23851</v>
      </c>
      <c r="C8923" s="59" t="s">
        <v>23852</v>
      </c>
      <c r="D8923" s="59" t="s">
        <v>26</v>
      </c>
      <c r="F8923" s="59" t="s">
        <v>10</v>
      </c>
      <c r="G8923" s="152" t="str">
        <f>VLOOKUP(D8923,sku归属!A:B,2,0)</f>
        <v>谭熹杰</v>
      </c>
    </row>
    <row r="8924" spans="1:13" s="59" customFormat="1" customHeight="1">
      <c r="A8924" s="59" t="s">
        <v>23853</v>
      </c>
      <c r="B8924" s="59" t="s">
        <v>23854</v>
      </c>
      <c r="C8924" s="59" t="s">
        <v>23855</v>
      </c>
      <c r="D8924" s="59" t="s">
        <v>26</v>
      </c>
      <c r="F8924" s="59" t="s">
        <v>10</v>
      </c>
      <c r="G8924" s="152" t="str">
        <f>VLOOKUP(D8924,sku归属!A:B,2,0)</f>
        <v>谭熹杰</v>
      </c>
    </row>
    <row r="8925" spans="1:13" s="59" customFormat="1" customHeight="1">
      <c r="A8925" s="59" t="s">
        <v>23856</v>
      </c>
      <c r="B8925" s="59" t="s">
        <v>23857</v>
      </c>
      <c r="C8925" s="59" t="s">
        <v>23858</v>
      </c>
      <c r="D8925" s="59" t="s">
        <v>26</v>
      </c>
      <c r="F8925" s="59" t="s">
        <v>10</v>
      </c>
      <c r="G8925" s="152" t="str">
        <f>VLOOKUP(D8925,sku归属!A:B,2,0)</f>
        <v>谭熹杰</v>
      </c>
    </row>
    <row r="8926" spans="1:13" s="59" customFormat="1" customHeight="1">
      <c r="A8926" s="59" t="s">
        <v>23859</v>
      </c>
      <c r="B8926" s="59" t="s">
        <v>23860</v>
      </c>
      <c r="C8926" s="59" t="s">
        <v>23861</v>
      </c>
      <c r="D8926" s="59" t="s">
        <v>26</v>
      </c>
      <c r="F8926" s="59" t="s">
        <v>10</v>
      </c>
      <c r="G8926" s="152" t="str">
        <f>VLOOKUP(D8926,sku归属!A:B,2,0)</f>
        <v>谭熹杰</v>
      </c>
    </row>
    <row r="8927" spans="1:13" s="59" customFormat="1" customHeight="1">
      <c r="A8927" s="59" t="s">
        <v>23862</v>
      </c>
      <c r="B8927" s="59" t="s">
        <v>23863</v>
      </c>
      <c r="C8927" s="59" t="s">
        <v>19617</v>
      </c>
      <c r="D8927" s="59" t="s">
        <v>26</v>
      </c>
      <c r="F8927" s="59" t="s">
        <v>10</v>
      </c>
      <c r="G8927" s="152" t="str">
        <f>VLOOKUP(D8927,sku归属!A:B,2,0)</f>
        <v>谭熹杰</v>
      </c>
    </row>
    <row r="8928" spans="1:13" s="59" customFormat="1" customHeight="1">
      <c r="A8928" s="59" t="s">
        <v>23864</v>
      </c>
      <c r="B8928" s="59" t="s">
        <v>23865</v>
      </c>
      <c r="C8928" s="59" t="s">
        <v>23866</v>
      </c>
      <c r="D8928" s="59" t="s">
        <v>18</v>
      </c>
      <c r="F8928" s="59" t="s">
        <v>10</v>
      </c>
      <c r="G8928" s="152" t="str">
        <f>VLOOKUP(D8928,sku归属!A:B,2,0)</f>
        <v>谭熹杰</v>
      </c>
    </row>
    <row r="8929" spans="1:13" s="59" customFormat="1" customHeight="1">
      <c r="A8929" s="59" t="s">
        <v>23867</v>
      </c>
      <c r="B8929" s="59" t="s">
        <v>23868</v>
      </c>
      <c r="C8929" s="59" t="s">
        <v>23869</v>
      </c>
      <c r="D8929" s="59" t="s">
        <v>18</v>
      </c>
      <c r="F8929" s="59" t="s">
        <v>10</v>
      </c>
      <c r="G8929" s="152" t="str">
        <f>VLOOKUP(D8929,sku归属!A:B,2,0)</f>
        <v>谭熹杰</v>
      </c>
    </row>
    <row r="8930" spans="1:13" s="59" customFormat="1" customHeight="1">
      <c r="A8930" s="59" t="s">
        <v>23870</v>
      </c>
      <c r="B8930" s="59" t="s">
        <v>23871</v>
      </c>
      <c r="C8930" s="59" t="s">
        <v>23872</v>
      </c>
      <c r="D8930" s="59" t="s">
        <v>18</v>
      </c>
      <c r="F8930" s="59" t="s">
        <v>10</v>
      </c>
      <c r="G8930" s="152" t="str">
        <f>VLOOKUP(D8930,sku归属!A:B,2,0)</f>
        <v>谭熹杰</v>
      </c>
    </row>
    <row r="8931" spans="1:13" s="59" customFormat="1" customHeight="1">
      <c r="A8931" s="59" t="s">
        <v>23873</v>
      </c>
      <c r="B8931" s="59" t="s">
        <v>23874</v>
      </c>
      <c r="C8931" s="59" t="s">
        <v>23875</v>
      </c>
      <c r="D8931" s="59" t="s">
        <v>18</v>
      </c>
      <c r="F8931" s="59" t="s">
        <v>10</v>
      </c>
      <c r="G8931" s="152" t="str">
        <f>VLOOKUP(D8931,sku归属!A:B,2,0)</f>
        <v>谭熹杰</v>
      </c>
    </row>
    <row r="8932" spans="1:13" s="59" customFormat="1" customHeight="1">
      <c r="A8932" s="59" t="s">
        <v>23876</v>
      </c>
      <c r="B8932" s="59" t="s">
        <v>23877</v>
      </c>
      <c r="C8932" s="59" t="s">
        <v>23878</v>
      </c>
      <c r="D8932" s="59" t="s">
        <v>18</v>
      </c>
      <c r="F8932" s="59" t="s">
        <v>10</v>
      </c>
      <c r="G8932" s="152" t="str">
        <f>VLOOKUP(D8932,sku归属!A:B,2,0)</f>
        <v>谭熹杰</v>
      </c>
    </row>
    <row r="8933" spans="1:13" s="59" customFormat="1" customHeight="1">
      <c r="A8933" s="59" t="s">
        <v>23879</v>
      </c>
      <c r="B8933" s="59" t="s">
        <v>23880</v>
      </c>
      <c r="C8933" s="59" t="s">
        <v>23881</v>
      </c>
      <c r="D8933" s="59" t="s">
        <v>18</v>
      </c>
      <c r="F8933" s="59" t="s">
        <v>10</v>
      </c>
      <c r="G8933" s="152" t="str">
        <f>VLOOKUP(D8933,sku归属!A:B,2,0)</f>
        <v>谭熹杰</v>
      </c>
    </row>
    <row r="8934" spans="1:13" s="59" customFormat="1" customHeight="1">
      <c r="A8934" s="59" t="s">
        <v>23882</v>
      </c>
      <c r="B8934" s="59" t="s">
        <v>23883</v>
      </c>
      <c r="C8934" s="59" t="s">
        <v>23884</v>
      </c>
      <c r="D8934" s="59" t="s">
        <v>26</v>
      </c>
      <c r="F8934" s="59" t="s">
        <v>10</v>
      </c>
      <c r="G8934" s="152" t="str">
        <f>VLOOKUP(D8934,sku归属!A:B,2,0)</f>
        <v>谭熹杰</v>
      </c>
    </row>
    <row r="8935" spans="1:13" s="59" customFormat="1" customHeight="1">
      <c r="A8935" s="59" t="s">
        <v>23885</v>
      </c>
      <c r="B8935" s="59" t="s">
        <v>23886</v>
      </c>
      <c r="C8935" s="59" t="s">
        <v>23887</v>
      </c>
      <c r="D8935" s="59" t="s">
        <v>26</v>
      </c>
      <c r="F8935" s="59" t="s">
        <v>10</v>
      </c>
      <c r="G8935" s="152" t="str">
        <f>VLOOKUP(D8935,sku归属!A:B,2,0)</f>
        <v>谭熹杰</v>
      </c>
    </row>
    <row r="8936" spans="1:13" s="59" customFormat="1" customHeight="1">
      <c r="A8936" s="59" t="s">
        <v>23888</v>
      </c>
      <c r="B8936" s="59" t="s">
        <v>23889</v>
      </c>
      <c r="C8936" s="59" t="s">
        <v>23890</v>
      </c>
      <c r="D8936" s="59" t="s">
        <v>18</v>
      </c>
      <c r="F8936" s="59" t="s">
        <v>10</v>
      </c>
      <c r="G8936" s="152" t="str">
        <f>VLOOKUP(D8936,sku归属!A:B,2,0)</f>
        <v>李小婉</v>
      </c>
    </row>
    <row r="8937" spans="1:13" s="59" customFormat="1" customHeight="1">
      <c r="A8937" s="59" t="s">
        <v>23891</v>
      </c>
      <c r="B8937" s="59" t="s">
        <v>23892</v>
      </c>
      <c r="C8937" s="59" t="s">
        <v>23893</v>
      </c>
      <c r="D8937" s="59" t="s">
        <v>18</v>
      </c>
      <c r="F8937" s="59" t="s">
        <v>10</v>
      </c>
      <c r="G8937" s="152" t="str">
        <f>VLOOKUP(D8937,sku归属!A:B,2,0)</f>
        <v>李小婉</v>
      </c>
    </row>
    <row r="8938" spans="1:13" s="59" customFormat="1" customHeight="1">
      <c r="A8938" s="59" t="s">
        <v>23894</v>
      </c>
      <c r="B8938" s="59" t="s">
        <v>23895</v>
      </c>
      <c r="C8938" s="59" t="s">
        <v>23896</v>
      </c>
      <c r="D8938" s="59" t="s">
        <v>18</v>
      </c>
      <c r="F8938" s="59" t="s">
        <v>10</v>
      </c>
      <c r="G8938" s="152" t="str">
        <f>VLOOKUP(D8938,sku归属!A:B,2,0)</f>
        <v>谭熹杰</v>
      </c>
    </row>
    <row r="8939" spans="1:13" s="59" customFormat="1" customHeight="1">
      <c r="A8939" s="59" t="s">
        <v>23897</v>
      </c>
      <c r="B8939" s="59" t="s">
        <v>23898</v>
      </c>
      <c r="C8939" s="59" t="s">
        <v>20624</v>
      </c>
      <c r="D8939" s="59" t="s">
        <v>18</v>
      </c>
      <c r="F8939" s="59" t="s">
        <v>10</v>
      </c>
      <c r="G8939" s="152" t="str">
        <f>VLOOKUP(D8939,sku归属!A:B,2,0)</f>
        <v>李小婉</v>
      </c>
    </row>
    <row r="8940" spans="1:13" s="59" customFormat="1" customHeight="1">
      <c r="A8940" s="59" t="s">
        <v>23899</v>
      </c>
      <c r="B8940" s="59" t="s">
        <v>23900</v>
      </c>
      <c r="C8940" s="59" t="s">
        <v>20591</v>
      </c>
      <c r="D8940" s="59" t="s">
        <v>18</v>
      </c>
      <c r="F8940" s="59" t="s">
        <v>10</v>
      </c>
      <c r="G8940" s="152" t="str">
        <f>VLOOKUP(D8940,sku归属!A:B,2,0)</f>
        <v>李小婉</v>
      </c>
    </row>
    <row r="8941" spans="1:13" s="59" customFormat="1" customHeight="1">
      <c r="A8941" s="59" t="s">
        <v>23901</v>
      </c>
      <c r="B8941" s="59" t="s">
        <v>23902</v>
      </c>
      <c r="C8941" s="59" t="s">
        <v>20594</v>
      </c>
      <c r="D8941" s="59" t="s">
        <v>18</v>
      </c>
      <c r="F8941" s="59" t="s">
        <v>10</v>
      </c>
      <c r="G8941" s="152" t="str">
        <f>VLOOKUP(D8941,sku归属!A:B,2,0)</f>
        <v>李小婉</v>
      </c>
    </row>
    <row r="8942" spans="1:13" s="59" customFormat="1" customHeight="1">
      <c r="A8942" s="59" t="s">
        <v>23903</v>
      </c>
      <c r="B8942" s="59" t="s">
        <v>23904</v>
      </c>
      <c r="C8942" s="59" t="s">
        <v>20597</v>
      </c>
      <c r="D8942" s="59" t="s">
        <v>18</v>
      </c>
      <c r="F8942" s="59" t="s">
        <v>10</v>
      </c>
      <c r="G8942" s="152" t="str">
        <f>VLOOKUP(D8942,sku归属!A:B,2,0)</f>
        <v>李小婉</v>
      </c>
    </row>
    <row r="8943" spans="1:13" s="59" customFormat="1" customHeight="1">
      <c r="A8943" s="59" t="s">
        <v>23905</v>
      </c>
      <c r="B8943" s="59" t="s">
        <v>23906</v>
      </c>
      <c r="C8943" s="59" t="s">
        <v>20600</v>
      </c>
      <c r="D8943" s="59" t="s">
        <v>18</v>
      </c>
      <c r="F8943" s="59" t="s">
        <v>10</v>
      </c>
      <c r="G8943" s="152" t="str">
        <f>VLOOKUP(D8943,sku归属!A:B,2,0)</f>
        <v>李小婉</v>
      </c>
    </row>
    <row r="8944" spans="1:13" s="59" customFormat="1" customHeight="1">
      <c r="A8944" s="59" t="s">
        <v>23907</v>
      </c>
      <c r="B8944" s="59" t="s">
        <v>23908</v>
      </c>
      <c r="C8944" s="59" t="s">
        <v>20576</v>
      </c>
      <c r="D8944" s="59" t="s">
        <v>18</v>
      </c>
      <c r="F8944" s="59" t="s">
        <v>10</v>
      </c>
      <c r="G8944" s="152" t="str">
        <f>VLOOKUP(D8944,sku归属!A:B,2,0)</f>
        <v>李小婉</v>
      </c>
    </row>
    <row r="8945" spans="1:13" s="59" customFormat="1" customHeight="1">
      <c r="A8945" s="59" t="s">
        <v>23909</v>
      </c>
      <c r="B8945" s="59" t="s">
        <v>23910</v>
      </c>
      <c r="C8945" s="59" t="s">
        <v>20579</v>
      </c>
      <c r="D8945" s="59" t="s">
        <v>18</v>
      </c>
      <c r="F8945" s="59" t="s">
        <v>10</v>
      </c>
      <c r="G8945" s="152" t="str">
        <f>VLOOKUP(D8945,sku归属!A:B,2,0)</f>
        <v>李小婉</v>
      </c>
    </row>
    <row r="8946" spans="1:13" s="59" customFormat="1" customHeight="1">
      <c r="A8946" s="59" t="s">
        <v>23911</v>
      </c>
      <c r="B8946" s="59" t="s">
        <v>23912</v>
      </c>
      <c r="C8946" s="59" t="s">
        <v>20582</v>
      </c>
      <c r="D8946" s="59" t="s">
        <v>18</v>
      </c>
      <c r="F8946" s="59" t="s">
        <v>10</v>
      </c>
      <c r="G8946" s="152" t="str">
        <f>VLOOKUP(D8946,sku归属!A:B,2,0)</f>
        <v>李小婉</v>
      </c>
    </row>
    <row r="8947" spans="1:13" s="59" customFormat="1" customHeight="1">
      <c r="A8947" s="59" t="s">
        <v>23913</v>
      </c>
      <c r="B8947" s="59" t="s">
        <v>23914</v>
      </c>
      <c r="C8947" s="59" t="s">
        <v>20585</v>
      </c>
      <c r="D8947" s="59" t="s">
        <v>18</v>
      </c>
      <c r="F8947" s="59" t="s">
        <v>10</v>
      </c>
      <c r="G8947" s="152" t="str">
        <f>VLOOKUP(D8947,sku归属!A:B,2,0)</f>
        <v>李小婉</v>
      </c>
    </row>
    <row r="8948" spans="1:13" s="59" customFormat="1" customHeight="1">
      <c r="A8948" s="59" t="s">
        <v>23915</v>
      </c>
      <c r="B8948" s="59" t="s">
        <v>23916</v>
      </c>
      <c r="C8948" s="59" t="s">
        <v>20588</v>
      </c>
      <c r="D8948" s="59" t="s">
        <v>18</v>
      </c>
      <c r="F8948" s="59" t="s">
        <v>10</v>
      </c>
      <c r="G8948" s="152" t="str">
        <f>VLOOKUP(D8948,sku归属!A:B,2,0)</f>
        <v>李小婉</v>
      </c>
    </row>
    <row r="8949" spans="1:13" s="59" customFormat="1" customHeight="1">
      <c r="A8949" s="59" t="s">
        <v>23917</v>
      </c>
      <c r="B8949" s="59" t="s">
        <v>23918</v>
      </c>
      <c r="C8949" s="59" t="s">
        <v>23919</v>
      </c>
      <c r="D8949" s="59" t="s">
        <v>26</v>
      </c>
      <c r="F8949" s="59" t="s">
        <v>10</v>
      </c>
      <c r="G8949" s="152" t="str">
        <f>VLOOKUP(D8949,sku归属!A:B,2,0)</f>
        <v>李小婉</v>
      </c>
    </row>
    <row r="8950" spans="1:13" s="59" customFormat="1" customHeight="1">
      <c r="A8950" s="59" t="s">
        <v>23920</v>
      </c>
      <c r="B8950" s="59" t="s">
        <v>23921</v>
      </c>
      <c r="C8950" s="59" t="s">
        <v>23922</v>
      </c>
      <c r="D8950" s="59" t="s">
        <v>26</v>
      </c>
      <c r="F8950" s="59" t="s">
        <v>10</v>
      </c>
      <c r="G8950" s="152" t="str">
        <f>VLOOKUP(D8950,sku归属!A:B,2,0)</f>
        <v>李小婉</v>
      </c>
    </row>
    <row r="8951" spans="1:13" s="59" customFormat="1" customHeight="1">
      <c r="A8951" s="59" t="s">
        <v>23923</v>
      </c>
      <c r="B8951" s="59" t="s">
        <v>23924</v>
      </c>
      <c r="C8951" s="59" t="s">
        <v>23334</v>
      </c>
      <c r="D8951" s="59" t="s">
        <v>18</v>
      </c>
      <c r="F8951" s="59" t="s">
        <v>10</v>
      </c>
      <c r="G8951" s="152" t="str">
        <f>VLOOKUP(D8951,sku归属!A:B,2,0)</f>
        <v>李小婉</v>
      </c>
    </row>
    <row r="8952" spans="1:13" s="59" customFormat="1" customHeight="1">
      <c r="A8952" s="59" t="s">
        <v>23925</v>
      </c>
      <c r="B8952" s="59" t="s">
        <v>23926</v>
      </c>
      <c r="C8952" s="59" t="s">
        <v>23927</v>
      </c>
      <c r="D8952" s="59" t="s">
        <v>26</v>
      </c>
      <c r="F8952" s="59" t="s">
        <v>10</v>
      </c>
      <c r="G8952" s="152" t="str">
        <f>VLOOKUP(D8952,sku归属!A:B,2,0)</f>
        <v>李小婉</v>
      </c>
    </row>
    <row r="8953" spans="1:13" s="59" customFormat="1" customHeight="1">
      <c r="A8953" s="59" t="s">
        <v>23928</v>
      </c>
      <c r="B8953" s="59" t="s">
        <v>23929</v>
      </c>
      <c r="C8953" s="59" t="s">
        <v>23930</v>
      </c>
      <c r="D8953" s="59" t="s">
        <v>26</v>
      </c>
      <c r="F8953" s="59" t="s">
        <v>10</v>
      </c>
      <c r="G8953" s="152" t="str">
        <f>VLOOKUP(D8953,sku归属!A:B,2,0)</f>
        <v>李小婉</v>
      </c>
    </row>
    <row r="8954" spans="1:13" s="59" customFormat="1" customHeight="1">
      <c r="A8954" s="59" t="s">
        <v>23931</v>
      </c>
      <c r="B8954" s="59" t="s">
        <v>23932</v>
      </c>
      <c r="C8954" s="59" t="s">
        <v>23933</v>
      </c>
      <c r="D8954" s="59" t="s">
        <v>26</v>
      </c>
      <c r="F8954" s="59" t="s">
        <v>10</v>
      </c>
      <c r="G8954" s="152" t="str">
        <f>VLOOKUP(D8954,sku归属!A:B,2,0)</f>
        <v>李小婉</v>
      </c>
    </row>
    <row r="8955" spans="1:13" s="59" customFormat="1" customHeight="1">
      <c r="A8955" s="59" t="s">
        <v>23934</v>
      </c>
      <c r="B8955" s="59" t="s">
        <v>23935</v>
      </c>
      <c r="C8955" s="59" t="s">
        <v>23936</v>
      </c>
      <c r="D8955" s="59" t="s">
        <v>26</v>
      </c>
      <c r="F8955" s="59" t="s">
        <v>10</v>
      </c>
      <c r="G8955" s="152" t="str">
        <f>VLOOKUP(D8955,sku归属!A:B,2,0)</f>
        <v>谭熹杰</v>
      </c>
    </row>
    <row r="8956" spans="1:13" s="59" customFormat="1" customHeight="1">
      <c r="A8956" s="59" t="s">
        <v>23937</v>
      </c>
      <c r="B8956" s="59" t="s">
        <v>23938</v>
      </c>
      <c r="C8956" s="59" t="s">
        <v>23939</v>
      </c>
      <c r="D8956" s="59" t="s">
        <v>26</v>
      </c>
      <c r="F8956" s="59" t="s">
        <v>10</v>
      </c>
      <c r="G8956" s="152" t="str">
        <f>VLOOKUP(D8956,sku归属!A:B,2,0)</f>
        <v>谭熹杰</v>
      </c>
    </row>
    <row r="8957" spans="1:13" s="59" customFormat="1" customHeight="1">
      <c r="A8957" s="59" t="s">
        <v>23940</v>
      </c>
      <c r="B8957" s="59" t="s">
        <v>23941</v>
      </c>
      <c r="C8957" s="59" t="s">
        <v>23942</v>
      </c>
      <c r="D8957" s="59" t="s">
        <v>26</v>
      </c>
      <c r="F8957" s="59" t="s">
        <v>10</v>
      </c>
      <c r="G8957" s="152" t="str">
        <f>VLOOKUP(D8957,sku归属!A:B,2,0)</f>
        <v>谭熹杰</v>
      </c>
    </row>
    <row r="8958" spans="1:13" s="59" customFormat="1" customHeight="1">
      <c r="A8958" s="59" t="s">
        <v>23943</v>
      </c>
      <c r="B8958" s="59" t="s">
        <v>23944</v>
      </c>
      <c r="C8958" s="59" t="s">
        <v>23945</v>
      </c>
      <c r="D8958" s="59" t="s">
        <v>26</v>
      </c>
      <c r="F8958" s="59" t="s">
        <v>10</v>
      </c>
      <c r="G8958" s="152" t="str">
        <f>VLOOKUP(D8958,sku归属!A:B,2,0)</f>
        <v>李小婉</v>
      </c>
    </row>
    <row r="8959" spans="1:13" s="59" customFormat="1" customHeight="1">
      <c r="A8959" s="59" t="s">
        <v>23946</v>
      </c>
      <c r="B8959" s="59" t="s">
        <v>23947</v>
      </c>
      <c r="C8959" s="59" t="s">
        <v>23948</v>
      </c>
      <c r="D8959" s="59" t="s">
        <v>26</v>
      </c>
      <c r="F8959" s="59" t="s">
        <v>10</v>
      </c>
      <c r="G8959" s="152" t="str">
        <f>VLOOKUP(D8959,sku归属!A:B,2,0)</f>
        <v>李小婉</v>
      </c>
    </row>
    <row r="8960" spans="1:13" s="59" customFormat="1" customHeight="1">
      <c r="A8960" s="59" t="s">
        <v>23949</v>
      </c>
      <c r="B8960" s="59" t="s">
        <v>23950</v>
      </c>
      <c r="C8960" s="59" t="s">
        <v>23951</v>
      </c>
      <c r="D8960" s="59" t="s">
        <v>26</v>
      </c>
      <c r="F8960" s="59" t="s">
        <v>10</v>
      </c>
      <c r="G8960" s="152" t="str">
        <f>VLOOKUP(D8960,sku归属!A:B,2,0)</f>
        <v>李小婉</v>
      </c>
    </row>
    <row r="8961" spans="1:13" s="59" customFormat="1" customHeight="1">
      <c r="A8961" s="59" t="s">
        <v>23952</v>
      </c>
      <c r="B8961" s="59" t="s">
        <v>23953</v>
      </c>
      <c r="C8961" s="59" t="s">
        <v>23954</v>
      </c>
      <c r="D8961" s="59" t="s">
        <v>26</v>
      </c>
      <c r="F8961" s="59" t="s">
        <v>10</v>
      </c>
      <c r="G8961" s="152" t="str">
        <f>VLOOKUP(D8961,sku归属!A:B,2,0)</f>
        <v>李小婉</v>
      </c>
    </row>
    <row r="8962" spans="1:13" s="59" customFormat="1" customHeight="1">
      <c r="A8962" s="59" t="s">
        <v>23955</v>
      </c>
      <c r="B8962" s="59" t="s">
        <v>23956</v>
      </c>
      <c r="C8962" s="59" t="s">
        <v>23957</v>
      </c>
      <c r="D8962" s="59" t="s">
        <v>26</v>
      </c>
      <c r="F8962" s="59" t="s">
        <v>10</v>
      </c>
      <c r="G8962" s="152" t="str">
        <f>VLOOKUP(D8962,sku归属!A:B,2,0)</f>
        <v>李小婉</v>
      </c>
    </row>
    <row r="8963" spans="1:13" s="59" customFormat="1" customHeight="1">
      <c r="A8963" s="59" t="s">
        <v>23958</v>
      </c>
      <c r="B8963" s="59" t="s">
        <v>23959</v>
      </c>
      <c r="C8963" s="59" t="s">
        <v>23960</v>
      </c>
      <c r="D8963" s="59" t="s">
        <v>26</v>
      </c>
      <c r="F8963" s="59" t="s">
        <v>10</v>
      </c>
      <c r="G8963" s="152" t="str">
        <f>VLOOKUP(D8963,sku归属!A:B,2,0)</f>
        <v>李小婉</v>
      </c>
    </row>
    <row r="8964" spans="1:13" s="59" customFormat="1" customHeight="1">
      <c r="A8964" s="59" t="s">
        <v>23961</v>
      </c>
      <c r="B8964" s="59" t="s">
        <v>23962</v>
      </c>
      <c r="C8964" s="59" t="s">
        <v>23963</v>
      </c>
      <c r="D8964" s="59" t="s">
        <v>26</v>
      </c>
      <c r="F8964" s="59" t="s">
        <v>10</v>
      </c>
      <c r="G8964" s="152" t="str">
        <f>VLOOKUP(D8964,sku归属!A:B,2,0)</f>
        <v>李小婉</v>
      </c>
    </row>
    <row r="8965" spans="1:13" s="59" customFormat="1" customHeight="1">
      <c r="A8965" s="59" t="s">
        <v>23964</v>
      </c>
      <c r="B8965" s="59" t="s">
        <v>23965</v>
      </c>
      <c r="C8965" s="59" t="s">
        <v>23966</v>
      </c>
      <c r="D8965" s="59" t="s">
        <v>26</v>
      </c>
      <c r="F8965" s="59" t="s">
        <v>10</v>
      </c>
      <c r="G8965" s="152" t="str">
        <f>VLOOKUP(D8965,sku归属!A:B,2,0)</f>
        <v>谭熹杰</v>
      </c>
    </row>
    <row r="8966" spans="1:13" s="59" customFormat="1" customHeight="1">
      <c r="A8966" s="59" t="s">
        <v>23967</v>
      </c>
      <c r="B8966" s="59" t="s">
        <v>23968</v>
      </c>
      <c r="C8966" s="59" t="s">
        <v>23969</v>
      </c>
      <c r="D8966" s="59" t="s">
        <v>26</v>
      </c>
      <c r="F8966" s="59" t="s">
        <v>10</v>
      </c>
      <c r="G8966" s="152" t="str">
        <f>VLOOKUP(D8966,sku归属!A:B,2,0)</f>
        <v>谭熹杰</v>
      </c>
    </row>
    <row r="8967" spans="1:13" s="59" customFormat="1" customHeight="1">
      <c r="A8967" s="59" t="s">
        <v>23970</v>
      </c>
      <c r="B8967" s="59" t="s">
        <v>23971</v>
      </c>
      <c r="C8967" s="59" t="s">
        <v>23972</v>
      </c>
      <c r="D8967" s="59" t="s">
        <v>26</v>
      </c>
      <c r="F8967" s="59" t="s">
        <v>10</v>
      </c>
      <c r="G8967" s="152" t="str">
        <f>VLOOKUP(D8967,sku归属!A:B,2,0)</f>
        <v>谭熹杰</v>
      </c>
    </row>
    <row r="8968" spans="1:13" s="59" customFormat="1" customHeight="1">
      <c r="A8968" s="59" t="s">
        <v>23973</v>
      </c>
      <c r="B8968" s="59" t="s">
        <v>23974</v>
      </c>
      <c r="C8968" s="59" t="s">
        <v>23975</v>
      </c>
      <c r="D8968" s="59" t="s">
        <v>18</v>
      </c>
      <c r="F8968" s="59" t="s">
        <v>10</v>
      </c>
      <c r="G8968" s="152" t="str">
        <f>VLOOKUP(D8968,sku归属!A:B,2,0)</f>
        <v>谭熹杰</v>
      </c>
    </row>
    <row r="8969" spans="1:13" s="59" customFormat="1" customHeight="1">
      <c r="A8969" s="59" t="s">
        <v>23976</v>
      </c>
      <c r="B8969" s="59" t="s">
        <v>23977</v>
      </c>
      <c r="C8969" s="59" t="s">
        <v>23978</v>
      </c>
      <c r="D8969" s="59" t="s">
        <v>18</v>
      </c>
      <c r="F8969" s="59" t="s">
        <v>10</v>
      </c>
      <c r="G8969" s="152" t="str">
        <f>VLOOKUP(D8969,sku归属!A:B,2,0)</f>
        <v>谭熹杰</v>
      </c>
    </row>
    <row r="8970" spans="1:13" s="59" customFormat="1" customHeight="1">
      <c r="A8970" s="59" t="s">
        <v>23979</v>
      </c>
      <c r="B8970" s="59" t="s">
        <v>23980</v>
      </c>
      <c r="C8970" s="59" t="s">
        <v>23981</v>
      </c>
      <c r="D8970" s="59" t="s">
        <v>18</v>
      </c>
      <c r="F8970" s="59" t="s">
        <v>10</v>
      </c>
      <c r="G8970" s="152" t="str">
        <f>VLOOKUP(D8970,sku归属!A:B,2,0)</f>
        <v>谭熹杰</v>
      </c>
    </row>
    <row r="8971" spans="1:13" s="59" customFormat="1" customHeight="1">
      <c r="A8971" s="59" t="s">
        <v>23982</v>
      </c>
      <c r="B8971" s="59" t="s">
        <v>23983</v>
      </c>
      <c r="C8971" s="59" t="s">
        <v>23984</v>
      </c>
      <c r="D8971" s="59" t="s">
        <v>26</v>
      </c>
      <c r="F8971" s="59" t="s">
        <v>10</v>
      </c>
      <c r="G8971" s="152" t="str">
        <f>VLOOKUP(D8971,sku归属!A:B,2,0)</f>
        <v>谭熹杰</v>
      </c>
    </row>
    <row r="8972" spans="1:13" s="59" customFormat="1" customHeight="1">
      <c r="A8972" s="59" t="s">
        <v>23985</v>
      </c>
      <c r="B8972" s="59" t="s">
        <v>23986</v>
      </c>
      <c r="C8972" s="59" t="s">
        <v>23987</v>
      </c>
      <c r="D8972" s="59" t="s">
        <v>26</v>
      </c>
      <c r="F8972" s="59" t="s">
        <v>10</v>
      </c>
      <c r="G8972" s="152" t="str">
        <f>VLOOKUP(D8972,sku归属!A:B,2,0)</f>
        <v>谭熹杰</v>
      </c>
    </row>
    <row r="8973" spans="1:13" s="59" customFormat="1" customHeight="1">
      <c r="A8973" s="59" t="s">
        <v>23988</v>
      </c>
      <c r="B8973" s="59" t="s">
        <v>23989</v>
      </c>
      <c r="C8973" s="59" t="s">
        <v>23990</v>
      </c>
      <c r="D8973" s="59" t="s">
        <v>26</v>
      </c>
      <c r="F8973" s="59" t="s">
        <v>10</v>
      </c>
      <c r="G8973" s="152" t="str">
        <f>VLOOKUP(D8973,sku归属!A:B,2,0)</f>
        <v>谭熹杰</v>
      </c>
    </row>
    <row r="8974" spans="1:13" s="59" customFormat="1" customHeight="1">
      <c r="A8974" s="59" t="s">
        <v>23991</v>
      </c>
      <c r="B8974" s="59" t="s">
        <v>23992</v>
      </c>
      <c r="C8974" s="59" t="s">
        <v>23993</v>
      </c>
      <c r="D8974" s="59" t="s">
        <v>26</v>
      </c>
      <c r="F8974" s="59" t="s">
        <v>10</v>
      </c>
      <c r="G8974" s="152" t="str">
        <f>VLOOKUP(D8974,sku归属!A:B,2,0)</f>
        <v>谭熹杰</v>
      </c>
    </row>
    <row r="8975" spans="1:13" s="59" customFormat="1" customHeight="1">
      <c r="A8975" s="59" t="s">
        <v>23994</v>
      </c>
      <c r="B8975" s="59" t="s">
        <v>23995</v>
      </c>
      <c r="C8975" s="59" t="s">
        <v>23996</v>
      </c>
      <c r="D8975" s="59" t="s">
        <v>26</v>
      </c>
      <c r="F8975" s="59" t="s">
        <v>10</v>
      </c>
      <c r="G8975" s="152" t="str">
        <f>VLOOKUP(D8975,sku归属!A:B,2,0)</f>
        <v>谭熹杰</v>
      </c>
    </row>
    <row r="8976" spans="1:13" s="59" customFormat="1" customHeight="1">
      <c r="A8976" s="59" t="s">
        <v>23997</v>
      </c>
      <c r="B8976" s="59" t="s">
        <v>23998</v>
      </c>
      <c r="C8976" s="59" t="s">
        <v>23999</v>
      </c>
      <c r="D8976" s="59" t="s">
        <v>26</v>
      </c>
      <c r="F8976" s="59" t="s">
        <v>10</v>
      </c>
      <c r="G8976" s="152" t="str">
        <f>VLOOKUP(D8976,sku归属!A:B,2,0)</f>
        <v>谭熹杰</v>
      </c>
    </row>
    <row r="8977" spans="1:13" s="59" customFormat="1" customHeight="1">
      <c r="A8977" s="59" t="s">
        <v>24000</v>
      </c>
      <c r="B8977" s="59" t="s">
        <v>24001</v>
      </c>
      <c r="C8977" s="59" t="s">
        <v>24002</v>
      </c>
      <c r="D8977" s="59" t="s">
        <v>26</v>
      </c>
      <c r="F8977" s="59" t="s">
        <v>10</v>
      </c>
      <c r="G8977" s="152" t="str">
        <f>VLOOKUP(D8977,sku归属!A:B,2,0)</f>
        <v>莫美玉</v>
      </c>
    </row>
    <row r="8978" spans="1:13" s="59" customFormat="1" customHeight="1">
      <c r="A8978" s="59" t="s">
        <v>24003</v>
      </c>
      <c r="B8978" s="59" t="s">
        <v>24004</v>
      </c>
      <c r="C8978" s="59" t="s">
        <v>24005</v>
      </c>
      <c r="D8978" s="59" t="s">
        <v>18</v>
      </c>
      <c r="F8978" s="59" t="s">
        <v>10</v>
      </c>
      <c r="G8978" s="152" t="str">
        <f>VLOOKUP(D8978,sku归属!A:B,2,0)</f>
        <v>莫美玉</v>
      </c>
    </row>
    <row r="8979" spans="1:13" s="59" customFormat="1" customHeight="1">
      <c r="A8979" s="59" t="s">
        <v>24006</v>
      </c>
      <c r="B8979" s="59" t="s">
        <v>24007</v>
      </c>
      <c r="C8979" s="59" t="s">
        <v>24008</v>
      </c>
      <c r="D8979" s="59" t="s">
        <v>18</v>
      </c>
      <c r="F8979" s="59" t="s">
        <v>10</v>
      </c>
      <c r="G8979" s="152" t="str">
        <f>VLOOKUP(D8979,sku归属!A:B,2,0)</f>
        <v>莫美玉</v>
      </c>
    </row>
    <row r="8980" spans="1:13" s="59" customFormat="1" customHeight="1">
      <c r="A8980" s="59" t="s">
        <v>24009</v>
      </c>
      <c r="B8980" s="59" t="s">
        <v>24010</v>
      </c>
      <c r="C8980" s="59" t="s">
        <v>24011</v>
      </c>
      <c r="D8980" s="59" t="s">
        <v>18</v>
      </c>
      <c r="F8980" s="59" t="s">
        <v>10</v>
      </c>
      <c r="G8980" s="152" t="str">
        <f>VLOOKUP(D8980,sku归属!A:B,2,0)</f>
        <v>莫美玉</v>
      </c>
    </row>
    <row r="8981" spans="1:13" s="59" customFormat="1" customHeight="1">
      <c r="A8981" s="59" t="s">
        <v>24012</v>
      </c>
      <c r="B8981" s="59" t="s">
        <v>24013</v>
      </c>
      <c r="C8981" s="59" t="s">
        <v>24014</v>
      </c>
      <c r="D8981" s="59" t="s">
        <v>18</v>
      </c>
      <c r="F8981" s="59" t="s">
        <v>10</v>
      </c>
      <c r="G8981" s="152" t="str">
        <f>VLOOKUP(D8981,sku归属!A:B,2,0)</f>
        <v>莫美玉</v>
      </c>
    </row>
    <row r="8982" spans="1:13" s="59" customFormat="1" customHeight="1">
      <c r="A8982" s="59" t="s">
        <v>24015</v>
      </c>
      <c r="B8982" s="59" t="s">
        <v>24016</v>
      </c>
      <c r="C8982" s="59" t="s">
        <v>24017</v>
      </c>
      <c r="D8982" s="59" t="s">
        <v>18</v>
      </c>
      <c r="F8982" s="59" t="s">
        <v>10</v>
      </c>
      <c r="G8982" s="152" t="str">
        <f>VLOOKUP(D8982,sku归属!A:B,2,0)</f>
        <v>莫美玉</v>
      </c>
    </row>
    <row r="8983" spans="1:13" s="59" customFormat="1" customHeight="1">
      <c r="A8983" s="59" t="s">
        <v>24018</v>
      </c>
      <c r="B8983" s="59" t="s">
        <v>24019</v>
      </c>
      <c r="C8983" s="59" t="s">
        <v>24020</v>
      </c>
      <c r="D8983" s="59" t="s">
        <v>18</v>
      </c>
      <c r="F8983" s="59" t="s">
        <v>10</v>
      </c>
      <c r="G8983" s="152" t="str">
        <f>VLOOKUP(D8983,sku归属!A:B,2,0)</f>
        <v>莫美玉</v>
      </c>
    </row>
    <row r="8984" spans="1:13" s="59" customFormat="1" customHeight="1">
      <c r="A8984" s="59" t="s">
        <v>24021</v>
      </c>
      <c r="B8984" s="59" t="s">
        <v>24022</v>
      </c>
      <c r="C8984" s="59" t="s">
        <v>24023</v>
      </c>
      <c r="D8984" s="59" t="s">
        <v>18</v>
      </c>
      <c r="F8984" s="59" t="s">
        <v>10</v>
      </c>
      <c r="G8984" s="152" t="str">
        <f>VLOOKUP(D8984,sku归属!A:B,2,0)</f>
        <v>莫美玉</v>
      </c>
    </row>
    <row r="8985" spans="1:13" s="59" customFormat="1" customHeight="1">
      <c r="A8985" s="59" t="s">
        <v>24024</v>
      </c>
      <c r="B8985" s="59" t="s">
        <v>24025</v>
      </c>
      <c r="C8985" s="59" t="s">
        <v>24026</v>
      </c>
      <c r="D8985" s="59" t="s">
        <v>18</v>
      </c>
      <c r="F8985" s="59" t="s">
        <v>10</v>
      </c>
      <c r="G8985" s="152" t="str">
        <f>VLOOKUP(D8985,sku归属!A:B,2,0)</f>
        <v>莫美玉</v>
      </c>
    </row>
    <row r="8986" spans="1:13" s="59" customFormat="1" customHeight="1">
      <c r="A8986" s="59" t="s">
        <v>24027</v>
      </c>
      <c r="B8986" s="59" t="s">
        <v>24028</v>
      </c>
      <c r="C8986" s="59" t="s">
        <v>24029</v>
      </c>
      <c r="D8986" s="59" t="s">
        <v>18</v>
      </c>
      <c r="F8986" s="59" t="s">
        <v>10</v>
      </c>
      <c r="G8986" s="152" t="str">
        <f>VLOOKUP(D8986,sku归属!A:B,2,0)</f>
        <v>莫美玉</v>
      </c>
    </row>
    <row r="8987" spans="1:13" s="59" customFormat="1" customHeight="1">
      <c r="A8987" s="59" t="s">
        <v>24030</v>
      </c>
      <c r="B8987" s="59" t="s">
        <v>24031</v>
      </c>
      <c r="C8987" s="59" t="s">
        <v>17968</v>
      </c>
      <c r="D8987" s="59" t="s">
        <v>18</v>
      </c>
      <c r="F8987" s="59" t="s">
        <v>10</v>
      </c>
      <c r="G8987" s="152" t="str">
        <f>VLOOKUP(D8987,sku归属!A:B,2,0)</f>
        <v>莫美玉</v>
      </c>
    </row>
    <row r="8988" spans="1:13" s="59" customFormat="1" customHeight="1">
      <c r="A8988" s="59" t="s">
        <v>24032</v>
      </c>
      <c r="B8988" s="59" t="s">
        <v>24033</v>
      </c>
      <c r="C8988" s="59" t="s">
        <v>24034</v>
      </c>
      <c r="D8988" s="59" t="s">
        <v>18</v>
      </c>
      <c r="F8988" s="59" t="s">
        <v>10</v>
      </c>
      <c r="G8988" s="152" t="str">
        <f>VLOOKUP(D8988,sku归属!A:B,2,0)</f>
        <v>莫美玉</v>
      </c>
    </row>
    <row r="8989" spans="1:13" s="59" customFormat="1" customHeight="1">
      <c r="A8989" s="59" t="s">
        <v>24035</v>
      </c>
      <c r="B8989" s="59" t="s">
        <v>24036</v>
      </c>
      <c r="C8989" s="59" t="s">
        <v>17965</v>
      </c>
      <c r="D8989" s="59" t="s">
        <v>18</v>
      </c>
      <c r="F8989" s="59" t="s">
        <v>10</v>
      </c>
      <c r="G8989" s="152" t="str">
        <f>VLOOKUP(D8989,sku归属!A:B,2,0)</f>
        <v>莫美玉</v>
      </c>
    </row>
    <row r="8990" spans="1:13" s="59" customFormat="1" customHeight="1">
      <c r="A8990" s="59" t="s">
        <v>51103</v>
      </c>
      <c r="B8990" s="59" t="s">
        <v>51104</v>
      </c>
      <c r="C8990" s="59" t="s">
        <v>50974</v>
      </c>
      <c r="D8990" s="59" t="s">
        <v>26</v>
      </c>
      <c r="F8990" s="59" t="s">
        <v>10</v>
      </c>
      <c r="G8990" s="152" t="str">
        <f>VLOOKUP(D8990,sku归属!A:B,2,0)</f>
        <v>莫美玉</v>
      </c>
    </row>
    <row r="8991" spans="1:13" s="59" customFormat="1" customHeight="1">
      <c r="A8991" s="59" t="s">
        <v>51105</v>
      </c>
      <c r="B8991" s="59" t="s">
        <v>51106</v>
      </c>
      <c r="C8991" s="59" t="s">
        <v>50971</v>
      </c>
      <c r="D8991" s="59" t="s">
        <v>26</v>
      </c>
      <c r="F8991" s="59" t="s">
        <v>10</v>
      </c>
      <c r="G8991" s="152" t="str">
        <f>VLOOKUP(D8991,sku归属!A:B,2,0)</f>
        <v>莫美玉</v>
      </c>
    </row>
    <row r="8992" spans="1:13" s="59" customFormat="1" customHeight="1">
      <c r="A8992" s="59" t="s">
        <v>51107</v>
      </c>
      <c r="B8992" s="59" t="s">
        <v>51108</v>
      </c>
      <c r="C8992" s="59" t="s">
        <v>50965</v>
      </c>
      <c r="D8992" s="59" t="s">
        <v>26</v>
      </c>
      <c r="F8992" s="59" t="s">
        <v>10</v>
      </c>
      <c r="G8992" s="152" t="str">
        <f>VLOOKUP(D8992,sku归属!A:B,2,0)</f>
        <v>莫美玉</v>
      </c>
    </row>
    <row r="8993" spans="1:13" s="59" customFormat="1" customHeight="1">
      <c r="A8993" s="59" t="s">
        <v>51109</v>
      </c>
      <c r="B8993" s="59" t="s">
        <v>51110</v>
      </c>
      <c r="C8993" s="59" t="s">
        <v>50967</v>
      </c>
      <c r="D8993" s="59" t="s">
        <v>26</v>
      </c>
      <c r="F8993" s="59" t="s">
        <v>10</v>
      </c>
      <c r="G8993" s="152" t="str">
        <f>VLOOKUP(D8993,sku归属!A:B,2,0)</f>
        <v>莫美玉</v>
      </c>
    </row>
    <row r="8994" spans="1:13" s="59" customFormat="1" customHeight="1">
      <c r="A8994" s="59" t="s">
        <v>24037</v>
      </c>
      <c r="B8994" s="59" t="s">
        <v>16824</v>
      </c>
      <c r="C8994" s="59" t="s">
        <v>3671</v>
      </c>
      <c r="D8994" s="59" t="s">
        <v>20</v>
      </c>
      <c r="F8994" s="59" t="s">
        <v>8</v>
      </c>
      <c r="G8994" s="152" t="str">
        <f>VLOOKUP(D8994,sku归属!A:B,2,0)</f>
        <v>莫美玉</v>
      </c>
    </row>
    <row r="8995" spans="1:13" s="59" customFormat="1" customHeight="1">
      <c r="A8995" s="59" t="s">
        <v>24038</v>
      </c>
      <c r="B8995" s="59" t="s">
        <v>16826</v>
      </c>
      <c r="C8995" s="59" t="s">
        <v>10833</v>
      </c>
      <c r="D8995" s="59" t="s">
        <v>20</v>
      </c>
      <c r="F8995" s="59" t="s">
        <v>8</v>
      </c>
      <c r="G8995" s="152" t="str">
        <f>VLOOKUP(D8995,sku归属!A:B,2,0)</f>
        <v>莫美玉</v>
      </c>
    </row>
    <row r="8996" spans="1:13" s="59" customFormat="1" customHeight="1">
      <c r="A8996" s="59" t="s">
        <v>24039</v>
      </c>
      <c r="B8996" s="59" t="s">
        <v>16828</v>
      </c>
      <c r="C8996" s="59" t="s">
        <v>6331</v>
      </c>
      <c r="D8996" s="59" t="s">
        <v>20</v>
      </c>
      <c r="F8996" s="59" t="s">
        <v>8</v>
      </c>
      <c r="G8996" s="152" t="str">
        <f>VLOOKUP(D8996,sku归属!A:B,2,0)</f>
        <v>莫美玉</v>
      </c>
    </row>
    <row r="8997" spans="1:13" s="59" customFormat="1" customHeight="1">
      <c r="A8997" s="59" t="s">
        <v>24040</v>
      </c>
      <c r="B8997" s="59" t="s">
        <v>24041</v>
      </c>
      <c r="C8997" s="59" t="s">
        <v>12839</v>
      </c>
      <c r="D8997" s="59" t="s">
        <v>20</v>
      </c>
      <c r="F8997" s="59" t="s">
        <v>8</v>
      </c>
      <c r="G8997" s="152" t="str">
        <f>VLOOKUP(D8997,sku归属!A:B,2,0)</f>
        <v>莫美玉</v>
      </c>
    </row>
    <row r="8998" spans="1:13" s="59" customFormat="1" customHeight="1">
      <c r="A8998" s="59" t="s">
        <v>24042</v>
      </c>
      <c r="B8998" s="59" t="s">
        <v>24043</v>
      </c>
      <c r="C8998" s="59" t="s">
        <v>512</v>
      </c>
      <c r="D8998" s="59" t="s">
        <v>20</v>
      </c>
      <c r="F8998" s="59" t="s">
        <v>8</v>
      </c>
      <c r="G8998" s="152" t="str">
        <f>VLOOKUP(D8998,sku归属!A:B,2,0)</f>
        <v>莫美玉</v>
      </c>
    </row>
    <row r="8999" spans="1:13" s="59" customFormat="1" customHeight="1">
      <c r="A8999" s="59" t="s">
        <v>24044</v>
      </c>
      <c r="B8999" s="59" t="s">
        <v>24045</v>
      </c>
      <c r="C8999" s="59" t="s">
        <v>518</v>
      </c>
      <c r="D8999" s="59" t="s">
        <v>20</v>
      </c>
      <c r="F8999" s="59" t="s">
        <v>8</v>
      </c>
      <c r="G8999" s="152" t="str">
        <f>VLOOKUP(D8999,sku归属!A:B,2,0)</f>
        <v>莫美玉</v>
      </c>
    </row>
    <row r="9000" spans="1:13" s="59" customFormat="1" customHeight="1">
      <c r="A9000" s="59" t="s">
        <v>24046</v>
      </c>
      <c r="B9000" s="59" t="s">
        <v>24047</v>
      </c>
      <c r="C9000" s="59" t="s">
        <v>12847</v>
      </c>
      <c r="D9000" s="59" t="s">
        <v>20</v>
      </c>
      <c r="F9000" s="59" t="s">
        <v>8</v>
      </c>
      <c r="G9000" s="152" t="str">
        <f>VLOOKUP(D9000,sku归属!A:B,2,0)</f>
        <v>莫美玉</v>
      </c>
    </row>
    <row r="9001" spans="1:13" s="59" customFormat="1" customHeight="1">
      <c r="A9001" s="59" t="s">
        <v>24048</v>
      </c>
      <c r="B9001" s="59" t="s">
        <v>16143</v>
      </c>
      <c r="C9001" s="59" t="s">
        <v>3404</v>
      </c>
      <c r="D9001" s="59" t="s">
        <v>20</v>
      </c>
      <c r="F9001" s="59" t="s">
        <v>8</v>
      </c>
      <c r="G9001" s="152" t="str">
        <f>VLOOKUP(D9001,sku归属!A:B,2,0)</f>
        <v>莫美玉</v>
      </c>
    </row>
    <row r="9002" spans="1:13" s="59" customFormat="1" customHeight="1">
      <c r="A9002" s="59" t="s">
        <v>24049</v>
      </c>
      <c r="B9002" s="59" t="s">
        <v>16145</v>
      </c>
      <c r="C9002" s="59" t="s">
        <v>3407</v>
      </c>
      <c r="D9002" s="59" t="s">
        <v>20</v>
      </c>
      <c r="F9002" s="59" t="s">
        <v>8</v>
      </c>
      <c r="G9002" s="152" t="str">
        <f>VLOOKUP(D9002,sku归属!A:B,2,0)</f>
        <v>莫美玉</v>
      </c>
    </row>
    <row r="9003" spans="1:13" s="59" customFormat="1" customHeight="1">
      <c r="A9003" s="59" t="s">
        <v>24050</v>
      </c>
      <c r="B9003" s="59" t="s">
        <v>16147</v>
      </c>
      <c r="C9003" s="59" t="s">
        <v>9151</v>
      </c>
      <c r="D9003" s="59" t="s">
        <v>20</v>
      </c>
      <c r="F9003" s="59" t="s">
        <v>8</v>
      </c>
      <c r="G9003" s="152" t="str">
        <f>VLOOKUP(D9003,sku归属!A:B,2,0)</f>
        <v>莫美玉</v>
      </c>
    </row>
    <row r="9004" spans="1:13" s="59" customFormat="1" customHeight="1">
      <c r="A9004" s="59" t="s">
        <v>24051</v>
      </c>
      <c r="B9004" s="59" t="s">
        <v>16158</v>
      </c>
      <c r="C9004" s="59" t="s">
        <v>7927</v>
      </c>
      <c r="D9004" s="59" t="s">
        <v>20</v>
      </c>
      <c r="F9004" s="59" t="s">
        <v>8</v>
      </c>
      <c r="G9004" s="152" t="str">
        <f>VLOOKUP(D9004,sku归属!A:B,2,0)</f>
        <v>莫美玉</v>
      </c>
    </row>
    <row r="9005" spans="1:13" s="59" customFormat="1" customHeight="1">
      <c r="A9005" s="59" t="s">
        <v>24052</v>
      </c>
      <c r="B9005" s="59" t="s">
        <v>16160</v>
      </c>
      <c r="C9005" s="59" t="s">
        <v>7692</v>
      </c>
      <c r="D9005" s="59" t="s">
        <v>20</v>
      </c>
      <c r="F9005" s="59" t="s">
        <v>8</v>
      </c>
      <c r="G9005" s="152" t="str">
        <f>VLOOKUP(D9005,sku归属!A:B,2,0)</f>
        <v>莫美玉</v>
      </c>
    </row>
    <row r="9006" spans="1:13" s="59" customFormat="1" customHeight="1">
      <c r="A9006" s="59" t="s">
        <v>24053</v>
      </c>
      <c r="B9006" s="59" t="s">
        <v>16162</v>
      </c>
      <c r="C9006" s="59" t="s">
        <v>8620</v>
      </c>
      <c r="D9006" s="59" t="s">
        <v>20</v>
      </c>
      <c r="F9006" s="59" t="s">
        <v>8</v>
      </c>
      <c r="G9006" s="152" t="str">
        <f>VLOOKUP(D9006,sku归属!A:B,2,0)</f>
        <v>莫美玉</v>
      </c>
    </row>
    <row r="9007" spans="1:13" s="59" customFormat="1" customHeight="1">
      <c r="A9007" s="59" t="s">
        <v>24054</v>
      </c>
      <c r="B9007" s="59" t="s">
        <v>16164</v>
      </c>
      <c r="C9007" s="59" t="s">
        <v>11494</v>
      </c>
      <c r="D9007" s="59" t="s">
        <v>20</v>
      </c>
      <c r="F9007" s="59" t="s">
        <v>8</v>
      </c>
      <c r="G9007" s="152" t="str">
        <f>VLOOKUP(D9007,sku归属!A:B,2,0)</f>
        <v>莫美玉</v>
      </c>
    </row>
    <row r="9008" spans="1:13" s="59" customFormat="1" customHeight="1">
      <c r="A9008" s="59" t="s">
        <v>24055</v>
      </c>
      <c r="B9008" s="59" t="s">
        <v>16166</v>
      </c>
      <c r="C9008" s="59" t="s">
        <v>7701</v>
      </c>
      <c r="D9008" s="59" t="s">
        <v>20</v>
      </c>
      <c r="F9008" s="59" t="s">
        <v>8</v>
      </c>
      <c r="G9008" s="152" t="str">
        <f>VLOOKUP(D9008,sku归属!A:B,2,0)</f>
        <v>莫美玉</v>
      </c>
    </row>
    <row r="9009" spans="1:13" s="59" customFormat="1" customHeight="1">
      <c r="A9009" s="59" t="s">
        <v>24056</v>
      </c>
      <c r="B9009" s="59" t="s">
        <v>16168</v>
      </c>
      <c r="C9009" s="59" t="s">
        <v>7704</v>
      </c>
      <c r="D9009" s="59" t="s">
        <v>20</v>
      </c>
      <c r="F9009" s="59" t="s">
        <v>8</v>
      </c>
      <c r="G9009" s="152" t="str">
        <f>VLOOKUP(D9009,sku归属!A:B,2,0)</f>
        <v>莫美玉</v>
      </c>
    </row>
    <row r="9010" spans="1:13" s="59" customFormat="1" customHeight="1">
      <c r="A9010" s="59" t="s">
        <v>24057</v>
      </c>
      <c r="B9010" s="59" t="s">
        <v>16759</v>
      </c>
      <c r="C9010" s="59" t="s">
        <v>12899</v>
      </c>
      <c r="D9010" s="59" t="s">
        <v>20</v>
      </c>
      <c r="F9010" s="59" t="s">
        <v>8</v>
      </c>
      <c r="G9010" s="152" t="str">
        <f>VLOOKUP(D9010,sku归属!A:B,2,0)</f>
        <v>莫美玉</v>
      </c>
    </row>
    <row r="9011" spans="1:13" s="59" customFormat="1" customHeight="1">
      <c r="A9011" s="59" t="s">
        <v>24058</v>
      </c>
      <c r="B9011" s="59" t="s">
        <v>16761</v>
      </c>
      <c r="C9011" s="59" t="s">
        <v>12902</v>
      </c>
      <c r="D9011" s="59" t="s">
        <v>20</v>
      </c>
      <c r="F9011" s="59" t="s">
        <v>8</v>
      </c>
      <c r="G9011" s="152" t="str">
        <f>VLOOKUP(D9011,sku归属!A:B,2,0)</f>
        <v>莫美玉</v>
      </c>
    </row>
    <row r="9012" spans="1:13" s="59" customFormat="1" customHeight="1">
      <c r="A9012" s="59" t="s">
        <v>24059</v>
      </c>
      <c r="B9012" s="59" t="s">
        <v>24060</v>
      </c>
      <c r="C9012" s="59" t="s">
        <v>12905</v>
      </c>
      <c r="D9012" s="59" t="s">
        <v>20</v>
      </c>
      <c r="F9012" s="59" t="s">
        <v>8</v>
      </c>
      <c r="G9012" s="152" t="str">
        <f>VLOOKUP(D9012,sku归属!A:B,2,0)</f>
        <v>莫美玉</v>
      </c>
    </row>
    <row r="9013" spans="1:13" s="59" customFormat="1" customHeight="1">
      <c r="A9013" s="59" t="s">
        <v>24061</v>
      </c>
      <c r="B9013" s="59" t="s">
        <v>16765</v>
      </c>
      <c r="C9013" s="59" t="s">
        <v>12908</v>
      </c>
      <c r="D9013" s="59" t="s">
        <v>20</v>
      </c>
      <c r="F9013" s="59" t="s">
        <v>8</v>
      </c>
      <c r="G9013" s="152" t="str">
        <f>VLOOKUP(D9013,sku归属!A:B,2,0)</f>
        <v>莫美玉</v>
      </c>
    </row>
    <row r="9014" spans="1:13" s="59" customFormat="1" customHeight="1">
      <c r="A9014" s="59" t="s">
        <v>24062</v>
      </c>
      <c r="B9014" s="59" t="s">
        <v>16170</v>
      </c>
      <c r="C9014" s="59" t="s">
        <v>3671</v>
      </c>
      <c r="D9014" s="59" t="s">
        <v>20</v>
      </c>
      <c r="F9014" s="59" t="s">
        <v>8</v>
      </c>
      <c r="G9014" s="152" t="str">
        <f>VLOOKUP(D9014,sku归属!A:B,2,0)</f>
        <v>莫美玉</v>
      </c>
    </row>
    <row r="9015" spans="1:13" s="59" customFormat="1" customHeight="1">
      <c r="A9015" s="59" t="s">
        <v>24063</v>
      </c>
      <c r="B9015" s="59" t="s">
        <v>24064</v>
      </c>
      <c r="C9015" s="59" t="s">
        <v>515</v>
      </c>
      <c r="D9015" s="59" t="s">
        <v>20</v>
      </c>
      <c r="F9015" s="59" t="s">
        <v>8</v>
      </c>
      <c r="G9015" s="152" t="str">
        <f>VLOOKUP(D9015,sku归属!A:B,2,0)</f>
        <v>莫美玉</v>
      </c>
    </row>
    <row r="9016" spans="1:13" s="59" customFormat="1" customHeight="1">
      <c r="A9016" s="59" t="s">
        <v>24065</v>
      </c>
      <c r="B9016" s="59" t="s">
        <v>24066</v>
      </c>
      <c r="C9016" s="59" t="s">
        <v>524</v>
      </c>
      <c r="D9016" s="59" t="s">
        <v>20</v>
      </c>
      <c r="F9016" s="59" t="s">
        <v>8</v>
      </c>
      <c r="G9016" s="152" t="str">
        <f>VLOOKUP(D9016,sku归属!A:B,2,0)</f>
        <v>莫美玉</v>
      </c>
    </row>
    <row r="9017" spans="1:13" s="59" customFormat="1" customHeight="1">
      <c r="A9017" s="59" t="s">
        <v>24067</v>
      </c>
      <c r="B9017" s="59" t="s">
        <v>24068</v>
      </c>
      <c r="C9017" s="59" t="s">
        <v>12806</v>
      </c>
      <c r="D9017" s="59" t="s">
        <v>20</v>
      </c>
      <c r="F9017" s="59" t="s">
        <v>8</v>
      </c>
      <c r="G9017" s="152" t="str">
        <f>VLOOKUP(D9017,sku归属!A:B,2,0)</f>
        <v>莫美玉</v>
      </c>
    </row>
    <row r="9018" spans="1:13" s="59" customFormat="1" customHeight="1">
      <c r="A9018" s="59" t="s">
        <v>24069</v>
      </c>
      <c r="B9018" s="59" t="s">
        <v>16870</v>
      </c>
      <c r="C9018" s="59" t="s">
        <v>12630</v>
      </c>
      <c r="D9018" s="59" t="s">
        <v>20</v>
      </c>
      <c r="F9018" s="59" t="s">
        <v>8</v>
      </c>
      <c r="G9018" s="152" t="str">
        <f>VLOOKUP(D9018,sku归属!A:B,2,0)</f>
        <v>莫美玉</v>
      </c>
    </row>
    <row r="9019" spans="1:13" s="59" customFormat="1" customHeight="1">
      <c r="A9019" s="59" t="s">
        <v>24070</v>
      </c>
      <c r="B9019" s="59" t="s">
        <v>16872</v>
      </c>
      <c r="C9019" s="59" t="s">
        <v>599</v>
      </c>
      <c r="D9019" s="59" t="s">
        <v>20</v>
      </c>
      <c r="F9019" s="59" t="s">
        <v>8</v>
      </c>
      <c r="G9019" s="152" t="str">
        <f>VLOOKUP(D9019,sku归属!A:B,2,0)</f>
        <v>莫美玉</v>
      </c>
    </row>
    <row r="9020" spans="1:13" s="59" customFormat="1" customHeight="1">
      <c r="A9020" s="59" t="s">
        <v>24071</v>
      </c>
      <c r="B9020" s="59" t="s">
        <v>16852</v>
      </c>
      <c r="C9020" s="59" t="s">
        <v>12635</v>
      </c>
      <c r="D9020" s="59" t="s">
        <v>20</v>
      </c>
      <c r="F9020" s="59" t="s">
        <v>8</v>
      </c>
      <c r="G9020" s="152" t="str">
        <f>VLOOKUP(D9020,sku归属!A:B,2,0)</f>
        <v>莫美玉</v>
      </c>
    </row>
    <row r="9021" spans="1:13" s="59" customFormat="1" customHeight="1">
      <c r="A9021" s="59" t="s">
        <v>24072</v>
      </c>
      <c r="B9021" s="59" t="s">
        <v>16854</v>
      </c>
      <c r="C9021" s="59" t="s">
        <v>12638</v>
      </c>
      <c r="D9021" s="59" t="s">
        <v>20</v>
      </c>
      <c r="F9021" s="59" t="s">
        <v>8</v>
      </c>
      <c r="G9021" s="152" t="str">
        <f>VLOOKUP(D9021,sku归属!A:B,2,0)</f>
        <v>莫美玉</v>
      </c>
    </row>
    <row r="9022" spans="1:13" s="59" customFormat="1" customHeight="1">
      <c r="A9022" s="59" t="s">
        <v>24073</v>
      </c>
      <c r="B9022" s="59" t="s">
        <v>16856</v>
      </c>
      <c r="C9022" s="59" t="s">
        <v>8169</v>
      </c>
      <c r="D9022" s="59" t="s">
        <v>20</v>
      </c>
      <c r="F9022" s="59" t="s">
        <v>8</v>
      </c>
      <c r="G9022" s="152" t="str">
        <f>VLOOKUP(D9022,sku归属!A:B,2,0)</f>
        <v>莫美玉</v>
      </c>
    </row>
    <row r="9023" spans="1:13" s="59" customFormat="1" customHeight="1">
      <c r="A9023" s="59" t="s">
        <v>24074</v>
      </c>
      <c r="B9023" s="59" t="s">
        <v>16858</v>
      </c>
      <c r="C9023" s="59" t="s">
        <v>8105</v>
      </c>
      <c r="D9023" s="59" t="s">
        <v>20</v>
      </c>
      <c r="F9023" s="59" t="s">
        <v>8</v>
      </c>
      <c r="G9023" s="152" t="str">
        <f>VLOOKUP(D9023,sku归属!A:B,2,0)</f>
        <v>莫美玉</v>
      </c>
    </row>
    <row r="9024" spans="1:13" s="59" customFormat="1" customHeight="1">
      <c r="A9024" s="59" t="s">
        <v>24075</v>
      </c>
      <c r="B9024" s="59" t="s">
        <v>16860</v>
      </c>
      <c r="C9024" s="59" t="s">
        <v>8111</v>
      </c>
      <c r="D9024" s="59" t="s">
        <v>20</v>
      </c>
      <c r="F9024" s="59" t="s">
        <v>8</v>
      </c>
      <c r="G9024" s="152" t="str">
        <f>VLOOKUP(D9024,sku归属!A:B,2,0)</f>
        <v>莫美玉</v>
      </c>
    </row>
    <row r="9025" spans="1:13" s="59" customFormat="1" customHeight="1">
      <c r="A9025" s="59" t="s">
        <v>24076</v>
      </c>
      <c r="B9025" s="59" t="s">
        <v>16862</v>
      </c>
      <c r="C9025" s="59" t="s">
        <v>8102</v>
      </c>
      <c r="D9025" s="59" t="s">
        <v>20</v>
      </c>
      <c r="F9025" s="59" t="s">
        <v>8</v>
      </c>
      <c r="G9025" s="152" t="str">
        <f>VLOOKUP(D9025,sku归属!A:B,2,0)</f>
        <v>莫美玉</v>
      </c>
    </row>
    <row r="9026" spans="1:13" s="59" customFormat="1" customHeight="1">
      <c r="A9026" s="59" t="s">
        <v>24077</v>
      </c>
      <c r="B9026" s="59" t="s">
        <v>24078</v>
      </c>
      <c r="C9026" s="59" t="s">
        <v>12882</v>
      </c>
      <c r="D9026" s="59" t="s">
        <v>20</v>
      </c>
      <c r="F9026" s="59" t="s">
        <v>8</v>
      </c>
      <c r="G9026" s="152" t="str">
        <f>VLOOKUP(D9026,sku归属!A:B,2,0)</f>
        <v>莫美玉</v>
      </c>
    </row>
    <row r="9027" spans="1:13" s="59" customFormat="1" customHeight="1">
      <c r="A9027" s="59" t="s">
        <v>24079</v>
      </c>
      <c r="B9027" s="59" t="s">
        <v>24080</v>
      </c>
      <c r="C9027" s="59" t="s">
        <v>12885</v>
      </c>
      <c r="D9027" s="59" t="s">
        <v>20</v>
      </c>
      <c r="F9027" s="59" t="s">
        <v>8</v>
      </c>
      <c r="G9027" s="152" t="str">
        <f>VLOOKUP(D9027,sku归属!A:B,2,0)</f>
        <v>莫美玉</v>
      </c>
    </row>
    <row r="9028" spans="1:13" s="59" customFormat="1" customHeight="1">
      <c r="A9028" s="59" t="s">
        <v>24081</v>
      </c>
      <c r="B9028" s="59" t="s">
        <v>16864</v>
      </c>
      <c r="C9028" s="59" t="s">
        <v>12888</v>
      </c>
      <c r="D9028" s="59" t="s">
        <v>20</v>
      </c>
      <c r="F9028" s="59" t="s">
        <v>8</v>
      </c>
      <c r="G9028" s="152" t="str">
        <f>VLOOKUP(D9028,sku归属!A:B,2,0)</f>
        <v>莫美玉</v>
      </c>
    </row>
    <row r="9029" spans="1:13" s="59" customFormat="1" customHeight="1">
      <c r="A9029" s="59" t="s">
        <v>24082</v>
      </c>
      <c r="B9029" s="59" t="s">
        <v>16866</v>
      </c>
      <c r="C9029" s="59" t="s">
        <v>12891</v>
      </c>
      <c r="D9029" s="59" t="s">
        <v>20</v>
      </c>
      <c r="F9029" s="59" t="s">
        <v>8</v>
      </c>
      <c r="G9029" s="152" t="str">
        <f>VLOOKUP(D9029,sku归属!A:B,2,0)</f>
        <v>莫美玉</v>
      </c>
    </row>
    <row r="9030" spans="1:13" s="59" customFormat="1" customHeight="1">
      <c r="A9030" s="59" t="s">
        <v>24083</v>
      </c>
      <c r="B9030" s="59" t="s">
        <v>16868</v>
      </c>
      <c r="C9030" s="59" t="s">
        <v>12894</v>
      </c>
      <c r="D9030" s="59" t="s">
        <v>20</v>
      </c>
      <c r="F9030" s="59" t="s">
        <v>8</v>
      </c>
      <c r="G9030" s="152" t="str">
        <f>VLOOKUP(D9030,sku归属!A:B,2,0)</f>
        <v>莫美玉</v>
      </c>
    </row>
    <row r="9031" spans="1:13" s="59" customFormat="1" customHeight="1">
      <c r="A9031" s="59" t="s">
        <v>24084</v>
      </c>
      <c r="B9031" s="59" t="s">
        <v>24085</v>
      </c>
      <c r="C9031" s="59" t="s">
        <v>12722</v>
      </c>
      <c r="D9031" s="59" t="s">
        <v>20</v>
      </c>
      <c r="F9031" s="59" t="s">
        <v>8</v>
      </c>
      <c r="G9031" s="152" t="str">
        <f>VLOOKUP(D9031,sku归属!A:B,2,0)</f>
        <v>莫美玉</v>
      </c>
    </row>
    <row r="9032" spans="1:13" s="59" customFormat="1" customHeight="1">
      <c r="A9032" s="59" t="s">
        <v>24086</v>
      </c>
      <c r="B9032" s="59" t="s">
        <v>24087</v>
      </c>
      <c r="C9032" s="59" t="s">
        <v>12728</v>
      </c>
      <c r="D9032" s="59" t="s">
        <v>20</v>
      </c>
      <c r="F9032" s="59" t="s">
        <v>8</v>
      </c>
      <c r="G9032" s="152" t="str">
        <f>VLOOKUP(D9032,sku归属!A:B,2,0)</f>
        <v>莫美玉</v>
      </c>
    </row>
    <row r="9033" spans="1:13" s="59" customFormat="1" customHeight="1">
      <c r="A9033" s="59" t="s">
        <v>24088</v>
      </c>
      <c r="B9033" s="59" t="s">
        <v>24089</v>
      </c>
      <c r="C9033" s="59" t="s">
        <v>12734</v>
      </c>
      <c r="D9033" s="59" t="s">
        <v>20</v>
      </c>
      <c r="F9033" s="59" t="s">
        <v>8</v>
      </c>
      <c r="G9033" s="152" t="str">
        <f>VLOOKUP(D9033,sku归属!A:B,2,0)</f>
        <v>莫美玉</v>
      </c>
    </row>
    <row r="9034" spans="1:13" s="59" customFormat="1" customHeight="1">
      <c r="A9034" s="59" t="s">
        <v>24090</v>
      </c>
      <c r="B9034" s="59" t="s">
        <v>24091</v>
      </c>
      <c r="C9034" s="59" t="s">
        <v>12737</v>
      </c>
      <c r="D9034" s="59" t="s">
        <v>20</v>
      </c>
      <c r="F9034" s="59" t="s">
        <v>8</v>
      </c>
      <c r="G9034" s="152" t="str">
        <f>VLOOKUP(D9034,sku归属!A:B,2,0)</f>
        <v>莫美玉</v>
      </c>
    </row>
    <row r="9035" spans="1:13" s="59" customFormat="1" customHeight="1">
      <c r="A9035" s="59" t="s">
        <v>24092</v>
      </c>
      <c r="B9035" s="59" t="s">
        <v>24093</v>
      </c>
      <c r="C9035" s="59" t="s">
        <v>12740</v>
      </c>
      <c r="D9035" s="59" t="s">
        <v>20</v>
      </c>
      <c r="F9035" s="59" t="s">
        <v>8</v>
      </c>
      <c r="G9035" s="152" t="str">
        <f>VLOOKUP(D9035,sku归属!A:B,2,0)</f>
        <v>莫美玉</v>
      </c>
    </row>
    <row r="9036" spans="1:13" s="59" customFormat="1" customHeight="1">
      <c r="A9036" s="59" t="s">
        <v>24094</v>
      </c>
      <c r="B9036" s="59" t="s">
        <v>24095</v>
      </c>
      <c r="C9036" s="59" t="s">
        <v>12743</v>
      </c>
      <c r="D9036" s="59" t="s">
        <v>20</v>
      </c>
      <c r="F9036" s="59" t="s">
        <v>8</v>
      </c>
      <c r="G9036" s="152" t="str">
        <f>VLOOKUP(D9036,sku归属!A:B,2,0)</f>
        <v>莫美玉</v>
      </c>
    </row>
    <row r="9037" spans="1:13" s="59" customFormat="1" customHeight="1">
      <c r="A9037" s="59" t="s">
        <v>24096</v>
      </c>
      <c r="B9037" s="59" t="s">
        <v>7688</v>
      </c>
      <c r="C9037" s="59" t="s">
        <v>7689</v>
      </c>
      <c r="D9037" s="59" t="s">
        <v>20</v>
      </c>
      <c r="F9037" s="59" t="s">
        <v>8</v>
      </c>
      <c r="G9037" s="152" t="str">
        <f>VLOOKUP(D9037,sku归属!A:B,2,0)</f>
        <v>莫美玉</v>
      </c>
    </row>
    <row r="9038" spans="1:13" s="59" customFormat="1" customHeight="1">
      <c r="A9038" s="59" t="s">
        <v>24097</v>
      </c>
      <c r="B9038" s="59" t="s">
        <v>7691</v>
      </c>
      <c r="C9038" s="59" t="s">
        <v>7930</v>
      </c>
      <c r="D9038" s="59" t="s">
        <v>20</v>
      </c>
      <c r="F9038" s="59" t="s">
        <v>8</v>
      </c>
      <c r="G9038" s="152" t="str">
        <f>VLOOKUP(D9038,sku归属!A:B,2,0)</f>
        <v>莫美玉</v>
      </c>
    </row>
    <row r="9039" spans="1:13" s="59" customFormat="1" customHeight="1">
      <c r="A9039" s="59" t="s">
        <v>24098</v>
      </c>
      <c r="B9039" s="59" t="s">
        <v>7694</v>
      </c>
      <c r="C9039" s="59" t="s">
        <v>8620</v>
      </c>
      <c r="D9039" s="59" t="s">
        <v>20</v>
      </c>
      <c r="F9039" s="59" t="s">
        <v>8</v>
      </c>
      <c r="G9039" s="152" t="str">
        <f>VLOOKUP(D9039,sku归属!A:B,2,0)</f>
        <v>莫美玉</v>
      </c>
    </row>
    <row r="9040" spans="1:13" s="59" customFormat="1" customHeight="1">
      <c r="A9040" s="59" t="s">
        <v>24099</v>
      </c>
      <c r="B9040" s="59" t="s">
        <v>7697</v>
      </c>
      <c r="C9040" s="59" t="s">
        <v>7698</v>
      </c>
      <c r="D9040" s="59" t="s">
        <v>20</v>
      </c>
      <c r="F9040" s="59" t="s">
        <v>8</v>
      </c>
      <c r="G9040" s="152" t="str">
        <f>VLOOKUP(D9040,sku归属!A:B,2,0)</f>
        <v>莫美玉</v>
      </c>
    </row>
    <row r="9041" spans="1:13" s="59" customFormat="1" customHeight="1">
      <c r="A9041" s="59" t="s">
        <v>24100</v>
      </c>
      <c r="B9041" s="59" t="s">
        <v>7700</v>
      </c>
      <c r="C9041" s="59" t="s">
        <v>7701</v>
      </c>
      <c r="D9041" s="59" t="s">
        <v>20</v>
      </c>
      <c r="F9041" s="59" t="s">
        <v>8</v>
      </c>
      <c r="G9041" s="152" t="str">
        <f>VLOOKUP(D9041,sku归属!A:B,2,0)</f>
        <v>莫美玉</v>
      </c>
    </row>
    <row r="9042" spans="1:13" s="59" customFormat="1" customHeight="1">
      <c r="A9042" s="59" t="s">
        <v>24101</v>
      </c>
      <c r="B9042" s="59" t="s">
        <v>7703</v>
      </c>
      <c r="C9042" s="59" t="s">
        <v>8627</v>
      </c>
      <c r="D9042" s="59" t="s">
        <v>20</v>
      </c>
      <c r="F9042" s="59" t="s">
        <v>8</v>
      </c>
      <c r="G9042" s="152" t="str">
        <f>VLOOKUP(D9042,sku归属!A:B,2,0)</f>
        <v>莫美玉</v>
      </c>
    </row>
    <row r="9043" spans="1:13" s="59" customFormat="1" customHeight="1">
      <c r="A9043" s="59" t="s">
        <v>24102</v>
      </c>
      <c r="B9043" s="59" t="s">
        <v>7540</v>
      </c>
      <c r="C9043" s="59" t="s">
        <v>6587</v>
      </c>
      <c r="D9043" s="59" t="s">
        <v>20</v>
      </c>
      <c r="F9043" s="59" t="s">
        <v>8</v>
      </c>
      <c r="G9043" s="152" t="str">
        <f>VLOOKUP(D9043,sku归属!A:B,2,0)</f>
        <v>莫美玉</v>
      </c>
    </row>
    <row r="9044" spans="1:13" s="59" customFormat="1" customHeight="1">
      <c r="A9044" s="59" t="s">
        <v>24103</v>
      </c>
      <c r="B9044" s="59" t="s">
        <v>7542</v>
      </c>
      <c r="C9044" s="59" t="s">
        <v>6590</v>
      </c>
      <c r="D9044" s="59" t="s">
        <v>20</v>
      </c>
      <c r="F9044" s="59" t="s">
        <v>8</v>
      </c>
      <c r="G9044" s="152" t="str">
        <f>VLOOKUP(D9044,sku归属!A:B,2,0)</f>
        <v>莫美玉</v>
      </c>
    </row>
    <row r="9045" spans="1:13" s="59" customFormat="1" customHeight="1">
      <c r="A9045" s="59" t="s">
        <v>24104</v>
      </c>
      <c r="B9045" s="59" t="s">
        <v>7553</v>
      </c>
      <c r="C9045" s="59" t="s">
        <v>6910</v>
      </c>
      <c r="D9045" s="59" t="s">
        <v>20</v>
      </c>
      <c r="F9045" s="59" t="s">
        <v>8</v>
      </c>
      <c r="G9045" s="152" t="str">
        <f>VLOOKUP(D9045,sku归属!A:B,2,0)</f>
        <v>莫美玉</v>
      </c>
    </row>
    <row r="9046" spans="1:13" s="59" customFormat="1" customHeight="1">
      <c r="A9046" s="59" t="s">
        <v>24105</v>
      </c>
      <c r="B9046" s="59" t="s">
        <v>7555</v>
      </c>
      <c r="C9046" s="59" t="s">
        <v>6913</v>
      </c>
      <c r="D9046" s="59" t="s">
        <v>20</v>
      </c>
      <c r="F9046" s="59" t="s">
        <v>8</v>
      </c>
      <c r="G9046" s="152" t="str">
        <f>VLOOKUP(D9046,sku归属!A:B,2,0)</f>
        <v>莫美玉</v>
      </c>
    </row>
    <row r="9047" spans="1:13" s="59" customFormat="1" customHeight="1">
      <c r="A9047" s="59" t="s">
        <v>24106</v>
      </c>
      <c r="B9047" s="59" t="s">
        <v>5713</v>
      </c>
      <c r="C9047" s="59" t="s">
        <v>5714</v>
      </c>
      <c r="D9047" s="59" t="s">
        <v>20</v>
      </c>
      <c r="F9047" s="59" t="s">
        <v>8</v>
      </c>
      <c r="G9047" s="152" t="str">
        <f>VLOOKUP(D9047,sku归属!A:B,2,0)</f>
        <v>莫美玉</v>
      </c>
    </row>
    <row r="9048" spans="1:13" s="59" customFormat="1" customHeight="1">
      <c r="A9048" s="59" t="s">
        <v>24107</v>
      </c>
      <c r="B9048" s="59" t="s">
        <v>5716</v>
      </c>
      <c r="C9048" s="59" t="s">
        <v>5717</v>
      </c>
      <c r="D9048" s="59" t="s">
        <v>20</v>
      </c>
      <c r="F9048" s="59" t="s">
        <v>8</v>
      </c>
      <c r="G9048" s="152" t="str">
        <f>VLOOKUP(D9048,sku归属!A:B,2,0)</f>
        <v>莫美玉</v>
      </c>
    </row>
    <row r="9049" spans="1:13" s="59" customFormat="1" customHeight="1">
      <c r="A9049" s="59" t="s">
        <v>24108</v>
      </c>
      <c r="B9049" s="59" t="s">
        <v>5719</v>
      </c>
      <c r="C9049" s="59" t="s">
        <v>5720</v>
      </c>
      <c r="D9049" s="59" t="s">
        <v>20</v>
      </c>
      <c r="F9049" s="59" t="s">
        <v>8</v>
      </c>
      <c r="G9049" s="152" t="str">
        <f>VLOOKUP(D9049,sku归属!A:B,2,0)</f>
        <v>莫美玉</v>
      </c>
    </row>
    <row r="9050" spans="1:13" s="59" customFormat="1" customHeight="1">
      <c r="A9050" s="59" t="s">
        <v>24109</v>
      </c>
      <c r="B9050" s="59" t="s">
        <v>12389</v>
      </c>
      <c r="C9050" s="59" t="s">
        <v>5470</v>
      </c>
      <c r="D9050" s="59" t="s">
        <v>6</v>
      </c>
      <c r="F9050" s="59" t="s">
        <v>8</v>
      </c>
      <c r="G9050" s="152" t="str">
        <f>VLOOKUP(D9050,sku归属!A:B,2,0)</f>
        <v>莫美玉</v>
      </c>
    </row>
    <row r="9051" spans="1:13" s="59" customFormat="1" customHeight="1">
      <c r="A9051" s="59" t="s">
        <v>24110</v>
      </c>
      <c r="B9051" s="59" t="s">
        <v>153</v>
      </c>
      <c r="C9051" s="59" t="s">
        <v>154</v>
      </c>
      <c r="D9051" s="59" t="s">
        <v>20</v>
      </c>
      <c r="F9051" s="59" t="s">
        <v>8</v>
      </c>
      <c r="G9051" s="152" t="str">
        <f>VLOOKUP(D9051,sku归属!A:B,2,0)</f>
        <v>莫美玉</v>
      </c>
    </row>
    <row r="9052" spans="1:13" s="59" customFormat="1" customHeight="1">
      <c r="A9052" s="59" t="s">
        <v>24111</v>
      </c>
      <c r="B9052" s="59" t="s">
        <v>258</v>
      </c>
      <c r="C9052" s="59" t="s">
        <v>259</v>
      </c>
      <c r="D9052" s="59" t="s">
        <v>20</v>
      </c>
      <c r="F9052" s="59" t="s">
        <v>8</v>
      </c>
      <c r="G9052" s="152" t="str">
        <f>VLOOKUP(D9052,sku归属!A:B,2,0)</f>
        <v>莫美玉</v>
      </c>
    </row>
    <row r="9053" spans="1:13" s="59" customFormat="1" customHeight="1">
      <c r="A9053" s="59" t="s">
        <v>24112</v>
      </c>
      <c r="B9053" s="59" t="s">
        <v>261</v>
      </c>
      <c r="C9053" s="59" t="s">
        <v>262</v>
      </c>
      <c r="D9053" s="59" t="s">
        <v>20</v>
      </c>
      <c r="F9053" s="59" t="s">
        <v>8</v>
      </c>
      <c r="G9053" s="152" t="str">
        <f>VLOOKUP(D9053,sku归属!A:B,2,0)</f>
        <v>莫美玉</v>
      </c>
    </row>
    <row r="9054" spans="1:13" s="59" customFormat="1" customHeight="1">
      <c r="A9054" s="59" t="s">
        <v>24113</v>
      </c>
      <c r="B9054" s="59" t="s">
        <v>10832</v>
      </c>
      <c r="C9054" s="59" t="s">
        <v>10833</v>
      </c>
      <c r="D9054" s="59" t="s">
        <v>20</v>
      </c>
      <c r="F9054" s="59" t="s">
        <v>8</v>
      </c>
      <c r="G9054" s="152" t="str">
        <f>VLOOKUP(D9054,sku归属!A:B,2,0)</f>
        <v>莫美玉</v>
      </c>
    </row>
    <row r="9055" spans="1:13" s="59" customFormat="1" customHeight="1">
      <c r="A9055" s="59" t="s">
        <v>24114</v>
      </c>
      <c r="B9055" s="59" t="s">
        <v>6853</v>
      </c>
      <c r="C9055" s="59" t="s">
        <v>6331</v>
      </c>
      <c r="D9055" s="59" t="s">
        <v>20</v>
      </c>
      <c r="F9055" s="59" t="s">
        <v>8</v>
      </c>
      <c r="G9055" s="152" t="str">
        <f>VLOOKUP(D9055,sku归属!A:B,2,0)</f>
        <v>莫美玉</v>
      </c>
    </row>
    <row r="9056" spans="1:13" s="59" customFormat="1" customHeight="1">
      <c r="A9056" s="59" t="s">
        <v>24115</v>
      </c>
      <c r="B9056" s="59" t="s">
        <v>6867</v>
      </c>
      <c r="C9056" s="59" t="s">
        <v>6868</v>
      </c>
      <c r="D9056" s="59" t="s">
        <v>20</v>
      </c>
      <c r="F9056" s="59" t="s">
        <v>8</v>
      </c>
      <c r="G9056" s="152" t="str">
        <f>VLOOKUP(D9056,sku归属!A:B,2,0)</f>
        <v>莫美玉</v>
      </c>
    </row>
    <row r="9057" spans="1:13" s="59" customFormat="1" customHeight="1">
      <c r="A9057" s="59" t="s">
        <v>24116</v>
      </c>
      <c r="B9057" s="59" t="s">
        <v>6873</v>
      </c>
      <c r="C9057" s="59" t="s">
        <v>6874</v>
      </c>
      <c r="D9057" s="59" t="s">
        <v>20</v>
      </c>
      <c r="F9057" s="59" t="s">
        <v>8</v>
      </c>
      <c r="G9057" s="152" t="str">
        <f>VLOOKUP(D9057,sku归属!A:B,2,0)</f>
        <v>莫美玉</v>
      </c>
    </row>
    <row r="9058" spans="1:13" s="59" customFormat="1" customHeight="1">
      <c r="A9058" s="59" t="s">
        <v>24117</v>
      </c>
      <c r="B9058" s="59" t="s">
        <v>475</v>
      </c>
      <c r="C9058" s="59" t="s">
        <v>10382</v>
      </c>
      <c r="D9058" s="59" t="s">
        <v>20</v>
      </c>
      <c r="F9058" s="59" t="s">
        <v>8</v>
      </c>
      <c r="G9058" s="152" t="str">
        <f>VLOOKUP(D9058,sku归属!A:B,2,0)</f>
        <v>莫美玉</v>
      </c>
    </row>
    <row r="9059" spans="1:13" s="59" customFormat="1" customHeight="1">
      <c r="A9059" s="59" t="s">
        <v>24118</v>
      </c>
      <c r="B9059" s="59" t="s">
        <v>6826</v>
      </c>
      <c r="C9059" s="59" t="s">
        <v>24119</v>
      </c>
      <c r="D9059" s="59" t="s">
        <v>20</v>
      </c>
      <c r="F9059" s="59" t="s">
        <v>8</v>
      </c>
      <c r="G9059" s="152" t="str">
        <f>VLOOKUP(D9059,sku归属!A:B,2,0)</f>
        <v>莫美玉</v>
      </c>
    </row>
    <row r="9060" spans="1:13" s="59" customFormat="1" customHeight="1">
      <c r="A9060" s="59" t="s">
        <v>24120</v>
      </c>
      <c r="B9060" s="59" t="s">
        <v>6823</v>
      </c>
      <c r="C9060" s="59" t="s">
        <v>15193</v>
      </c>
      <c r="D9060" s="59" t="s">
        <v>20</v>
      </c>
      <c r="F9060" s="59" t="s">
        <v>8</v>
      </c>
      <c r="G9060" s="152" t="str">
        <f>VLOOKUP(D9060,sku归属!A:B,2,0)</f>
        <v>莫美玉</v>
      </c>
    </row>
    <row r="9061" spans="1:13" s="59" customFormat="1" customHeight="1">
      <c r="A9061" s="59" t="s">
        <v>24121</v>
      </c>
      <c r="B9061" s="59" t="s">
        <v>598</v>
      </c>
      <c r="C9061" s="59" t="s">
        <v>599</v>
      </c>
      <c r="D9061" s="59" t="s">
        <v>20</v>
      </c>
      <c r="F9061" s="59" t="s">
        <v>8</v>
      </c>
      <c r="G9061" s="152" t="str">
        <f>VLOOKUP(D9061,sku归属!A:B,2,0)</f>
        <v>其他</v>
      </c>
    </row>
    <row r="9062" spans="1:13" s="59" customFormat="1" customHeight="1">
      <c r="A9062" s="59" t="s">
        <v>24122</v>
      </c>
      <c r="B9062" s="59" t="s">
        <v>8168</v>
      </c>
      <c r="C9062" s="59" t="s">
        <v>8169</v>
      </c>
      <c r="D9062" s="59" t="s">
        <v>20</v>
      </c>
      <c r="F9062" s="59" t="s">
        <v>8</v>
      </c>
      <c r="G9062" s="152" t="str">
        <f>VLOOKUP(D9062,sku归属!A:B,2,0)</f>
        <v>其他</v>
      </c>
    </row>
    <row r="9063" spans="1:13" s="59" customFormat="1" customHeight="1">
      <c r="A9063" s="59" t="s">
        <v>24123</v>
      </c>
      <c r="B9063" s="59" t="s">
        <v>8166</v>
      </c>
      <c r="C9063" s="59" t="s">
        <v>8105</v>
      </c>
      <c r="D9063" s="59" t="s">
        <v>20</v>
      </c>
      <c r="F9063" s="59" t="s">
        <v>8</v>
      </c>
      <c r="G9063" s="152" t="str">
        <f>VLOOKUP(D9063,sku归属!A:B,2,0)</f>
        <v>其他</v>
      </c>
    </row>
    <row r="9064" spans="1:13" s="59" customFormat="1" customHeight="1">
      <c r="A9064" s="59" t="s">
        <v>24124</v>
      </c>
      <c r="B9064" s="59" t="s">
        <v>1217</v>
      </c>
      <c r="C9064" s="59" t="s">
        <v>1218</v>
      </c>
      <c r="D9064" s="59" t="s">
        <v>20</v>
      </c>
      <c r="F9064" s="59" t="s">
        <v>8</v>
      </c>
      <c r="G9064" s="152" t="str">
        <f>VLOOKUP(D9064,sku归属!A:B,2,0)</f>
        <v>其他</v>
      </c>
    </row>
    <row r="9065" spans="1:13" s="59" customFormat="1" customHeight="1">
      <c r="A9065" s="59" t="s">
        <v>24125</v>
      </c>
      <c r="B9065" s="59" t="s">
        <v>16822</v>
      </c>
      <c r="C9065" s="59" t="s">
        <v>8796</v>
      </c>
      <c r="D9065" s="59" t="s">
        <v>20</v>
      </c>
      <c r="F9065" s="59" t="s">
        <v>8</v>
      </c>
      <c r="G9065" s="152" t="str">
        <f>VLOOKUP(D9065,sku归属!A:B,2,0)</f>
        <v>其他</v>
      </c>
    </row>
    <row r="9066" spans="1:13" s="59" customFormat="1" customHeight="1">
      <c r="A9066" s="59" t="s">
        <v>24126</v>
      </c>
      <c r="B9066" s="59" t="s">
        <v>16149</v>
      </c>
      <c r="C9066" s="59" t="s">
        <v>13088</v>
      </c>
      <c r="D9066" s="59" t="s">
        <v>20</v>
      </c>
      <c r="F9066" s="59" t="s">
        <v>8</v>
      </c>
      <c r="G9066" s="152" t="str">
        <f>VLOOKUP(D9066,sku归属!A:B,2,0)</f>
        <v>其他</v>
      </c>
    </row>
    <row r="9067" spans="1:13" s="59" customFormat="1" customHeight="1">
      <c r="A9067" s="59" t="s">
        <v>24127</v>
      </c>
      <c r="B9067" s="59" t="s">
        <v>16151</v>
      </c>
      <c r="C9067" s="59" t="s">
        <v>13091</v>
      </c>
      <c r="D9067" s="59" t="s">
        <v>20</v>
      </c>
      <c r="F9067" s="59" t="s">
        <v>8</v>
      </c>
      <c r="G9067" s="152" t="str">
        <f>VLOOKUP(D9067,sku归属!A:B,2,0)</f>
        <v>其他</v>
      </c>
    </row>
    <row r="9068" spans="1:13" s="59" customFormat="1" customHeight="1">
      <c r="A9068" s="59" t="s">
        <v>24128</v>
      </c>
      <c r="B9068" s="59" t="s">
        <v>16154</v>
      </c>
      <c r="C9068" s="59" t="s">
        <v>13094</v>
      </c>
      <c r="D9068" s="59" t="s">
        <v>20</v>
      </c>
      <c r="F9068" s="59" t="s">
        <v>8</v>
      </c>
      <c r="G9068" s="152" t="str">
        <f>VLOOKUP(D9068,sku归属!A:B,2,0)</f>
        <v>其他</v>
      </c>
    </row>
    <row r="9069" spans="1:13" s="59" customFormat="1" customHeight="1">
      <c r="A9069" s="59" t="s">
        <v>24129</v>
      </c>
      <c r="B9069" s="59" t="s">
        <v>16767</v>
      </c>
      <c r="C9069" s="59" t="s">
        <v>13196</v>
      </c>
      <c r="D9069" s="59" t="s">
        <v>20</v>
      </c>
      <c r="F9069" s="59" t="s">
        <v>8</v>
      </c>
      <c r="G9069" s="152" t="str">
        <f>VLOOKUP(D9069,sku归属!A:B,2,0)</f>
        <v>其他</v>
      </c>
    </row>
    <row r="9070" spans="1:13" s="59" customFormat="1" customHeight="1">
      <c r="A9070" s="59" t="s">
        <v>24130</v>
      </c>
      <c r="B9070" s="59" t="s">
        <v>16769</v>
      </c>
      <c r="C9070" s="59" t="s">
        <v>13199</v>
      </c>
      <c r="D9070" s="59" t="s">
        <v>20</v>
      </c>
      <c r="F9070" s="59" t="s">
        <v>8</v>
      </c>
      <c r="G9070" s="152" t="str">
        <f>VLOOKUP(D9070,sku归属!A:B,2,0)</f>
        <v>其他</v>
      </c>
    </row>
    <row r="9071" spans="1:13" s="59" customFormat="1" customHeight="1">
      <c r="A9071" s="59" t="s">
        <v>24131</v>
      </c>
      <c r="B9071" s="59" t="s">
        <v>10221</v>
      </c>
      <c r="C9071" s="59" t="s">
        <v>4530</v>
      </c>
      <c r="D9071" s="59" t="s">
        <v>20</v>
      </c>
      <c r="F9071" s="59" t="s">
        <v>8</v>
      </c>
      <c r="G9071" s="152" t="str">
        <f>VLOOKUP(D9071,sku归属!A:B,2,0)</f>
        <v>其他</v>
      </c>
    </row>
    <row r="9072" spans="1:13" s="59" customFormat="1" customHeight="1">
      <c r="A9072" s="59" t="s">
        <v>24132</v>
      </c>
      <c r="B9072" s="59" t="s">
        <v>10219</v>
      </c>
      <c r="C9072" s="59" t="s">
        <v>4536</v>
      </c>
      <c r="D9072" s="59" t="s">
        <v>20</v>
      </c>
      <c r="F9072" s="59" t="s">
        <v>8</v>
      </c>
      <c r="G9072" s="152" t="str">
        <f>VLOOKUP(D9072,sku归属!A:B,2,0)</f>
        <v>其他</v>
      </c>
    </row>
    <row r="9073" spans="1:13" s="59" customFormat="1" customHeight="1">
      <c r="A9073" s="59" t="s">
        <v>24133</v>
      </c>
      <c r="B9073" s="59" t="s">
        <v>10217</v>
      </c>
      <c r="C9073" s="59" t="s">
        <v>4539</v>
      </c>
      <c r="D9073" s="59" t="s">
        <v>20</v>
      </c>
      <c r="F9073" s="59" t="s">
        <v>8</v>
      </c>
      <c r="G9073" s="152" t="str">
        <f>VLOOKUP(D9073,sku归属!A:B,2,0)</f>
        <v>其他</v>
      </c>
    </row>
    <row r="9074" spans="1:13" s="59" customFormat="1" customHeight="1">
      <c r="A9074" s="59" t="s">
        <v>24134</v>
      </c>
      <c r="B9074" s="59" t="s">
        <v>10215</v>
      </c>
      <c r="C9074" s="59" t="s">
        <v>4545</v>
      </c>
      <c r="D9074" s="59" t="s">
        <v>20</v>
      </c>
      <c r="F9074" s="59" t="s">
        <v>8</v>
      </c>
      <c r="G9074" s="152" t="str">
        <f>VLOOKUP(D9074,sku归属!A:B,2,0)</f>
        <v>其他</v>
      </c>
    </row>
    <row r="9075" spans="1:13" s="59" customFormat="1" customHeight="1">
      <c r="A9075" s="59" t="s">
        <v>24135</v>
      </c>
      <c r="B9075" s="59" t="s">
        <v>10213</v>
      </c>
      <c r="C9075" s="59" t="s">
        <v>4542</v>
      </c>
      <c r="D9075" s="59" t="s">
        <v>20</v>
      </c>
      <c r="F9075" s="59" t="s">
        <v>8</v>
      </c>
      <c r="G9075" s="152" t="str">
        <f>VLOOKUP(D9075,sku归属!A:B,2,0)</f>
        <v>其他</v>
      </c>
    </row>
    <row r="9076" spans="1:13" s="59" customFormat="1" customHeight="1">
      <c r="A9076" s="59" t="s">
        <v>24136</v>
      </c>
      <c r="B9076" s="59" t="s">
        <v>10211</v>
      </c>
      <c r="C9076" s="59" t="s">
        <v>4533</v>
      </c>
      <c r="D9076" s="59" t="s">
        <v>20</v>
      </c>
      <c r="F9076" s="59" t="s">
        <v>8</v>
      </c>
      <c r="G9076" s="152" t="str">
        <f>VLOOKUP(D9076,sku归属!A:B,2,0)</f>
        <v>其他</v>
      </c>
    </row>
    <row r="9077" spans="1:13" s="59" customFormat="1" customHeight="1">
      <c r="A9077" s="59" t="s">
        <v>24137</v>
      </c>
      <c r="B9077" s="59" t="s">
        <v>16156</v>
      </c>
      <c r="C9077" s="59" t="s">
        <v>13097</v>
      </c>
      <c r="D9077" s="59" t="s">
        <v>20</v>
      </c>
      <c r="F9077" s="59" t="s">
        <v>8</v>
      </c>
      <c r="G9077" s="152" t="str">
        <f>VLOOKUP(D9077,sku归属!A:B,2,0)</f>
        <v>莫美玉</v>
      </c>
    </row>
    <row r="9078" spans="1:13" s="59" customFormat="1" customHeight="1">
      <c r="A9078" s="59" t="s">
        <v>24138</v>
      </c>
      <c r="B9078" s="59" t="s">
        <v>24139</v>
      </c>
      <c r="C9078" s="59" t="s">
        <v>24140</v>
      </c>
      <c r="D9078" s="59" t="s">
        <v>17</v>
      </c>
      <c r="F9078" s="59" t="s">
        <v>8</v>
      </c>
      <c r="G9078" s="152" t="str">
        <f>VLOOKUP(D9078,sku归属!A:B,2,0)</f>
        <v>莫美玉</v>
      </c>
    </row>
    <row r="9079" spans="1:13" s="59" customFormat="1" customHeight="1">
      <c r="A9079" s="59" t="s">
        <v>24141</v>
      </c>
      <c r="B9079" s="59" t="s">
        <v>24142</v>
      </c>
      <c r="C9079" s="59" t="s">
        <v>24143</v>
      </c>
      <c r="D9079" s="59" t="s">
        <v>17</v>
      </c>
      <c r="F9079" s="59" t="s">
        <v>8</v>
      </c>
      <c r="G9079" s="152" t="str">
        <f>VLOOKUP(D9079,sku归属!A:B,2,0)</f>
        <v>莫美玉</v>
      </c>
    </row>
    <row r="9080" spans="1:13" s="59" customFormat="1" customHeight="1">
      <c r="A9080" s="59" t="s">
        <v>24144</v>
      </c>
      <c r="B9080" s="59" t="s">
        <v>24145</v>
      </c>
      <c r="C9080" s="59" t="s">
        <v>24146</v>
      </c>
      <c r="D9080" s="59" t="s">
        <v>17</v>
      </c>
      <c r="F9080" s="59" t="s">
        <v>8</v>
      </c>
      <c r="G9080" s="152" t="str">
        <f>VLOOKUP(D9080,sku归属!A:B,2,0)</f>
        <v>莫美玉</v>
      </c>
    </row>
    <row r="9081" spans="1:13" s="59" customFormat="1" customHeight="1">
      <c r="A9081" s="59" t="s">
        <v>24147</v>
      </c>
      <c r="B9081" s="59" t="s">
        <v>24148</v>
      </c>
      <c r="C9081" s="59" t="s">
        <v>24149</v>
      </c>
      <c r="D9081" s="59" t="s">
        <v>17</v>
      </c>
      <c r="F9081" s="59" t="s">
        <v>8</v>
      </c>
      <c r="G9081" s="152" t="str">
        <f>VLOOKUP(D9081,sku归属!A:B,2,0)</f>
        <v>莫美玉</v>
      </c>
    </row>
    <row r="9082" spans="1:13" s="59" customFormat="1" customHeight="1">
      <c r="A9082" s="59" t="s">
        <v>24150</v>
      </c>
      <c r="B9082" s="59" t="s">
        <v>24151</v>
      </c>
      <c r="C9082" s="59" t="s">
        <v>15390</v>
      </c>
      <c r="D9082" s="59" t="s">
        <v>17</v>
      </c>
      <c r="F9082" s="59" t="s">
        <v>8</v>
      </c>
      <c r="G9082" s="152" t="str">
        <f>VLOOKUP(D9082,sku归属!A:B,2,0)</f>
        <v>莫美玉</v>
      </c>
    </row>
    <row r="9083" spans="1:13" s="59" customFormat="1" customHeight="1">
      <c r="A9083" s="59" t="s">
        <v>24152</v>
      </c>
      <c r="B9083" s="59" t="s">
        <v>24153</v>
      </c>
      <c r="C9083" s="59" t="s">
        <v>24154</v>
      </c>
      <c r="D9083" s="59" t="s">
        <v>17</v>
      </c>
      <c r="F9083" s="59" t="s">
        <v>8</v>
      </c>
      <c r="G9083" s="152" t="str">
        <f>VLOOKUP(D9083,sku归属!A:B,2,0)</f>
        <v>莫美玉</v>
      </c>
    </row>
    <row r="9084" spans="1:13" s="59" customFormat="1" customHeight="1">
      <c r="A9084" s="59" t="s">
        <v>24155</v>
      </c>
      <c r="B9084" s="59" t="s">
        <v>24156</v>
      </c>
      <c r="C9084" s="59" t="s">
        <v>24157</v>
      </c>
      <c r="D9084" s="59" t="s">
        <v>17</v>
      </c>
      <c r="F9084" s="59" t="s">
        <v>8</v>
      </c>
      <c r="G9084" s="152" t="str">
        <f>VLOOKUP(D9084,sku归属!A:B,2,0)</f>
        <v>莫美玉</v>
      </c>
    </row>
    <row r="9085" spans="1:13" s="59" customFormat="1" customHeight="1">
      <c r="A9085" s="59" t="s">
        <v>24158</v>
      </c>
      <c r="B9085" s="59" t="s">
        <v>24159</v>
      </c>
      <c r="C9085" s="59" t="s">
        <v>15387</v>
      </c>
      <c r="D9085" s="59" t="s">
        <v>17</v>
      </c>
      <c r="F9085" s="59" t="s">
        <v>8</v>
      </c>
      <c r="G9085" s="152" t="str">
        <f>VLOOKUP(D9085,sku归属!A:B,2,0)</f>
        <v>莫美玉</v>
      </c>
    </row>
    <row r="9086" spans="1:13" s="59" customFormat="1" customHeight="1">
      <c r="A9086" s="59" t="s">
        <v>24160</v>
      </c>
      <c r="B9086" s="59" t="s">
        <v>24161</v>
      </c>
      <c r="C9086" s="59" t="s">
        <v>14927</v>
      </c>
      <c r="D9086" s="59" t="s">
        <v>17</v>
      </c>
      <c r="F9086" s="59" t="s">
        <v>8</v>
      </c>
      <c r="G9086" s="152" t="str">
        <f>VLOOKUP(D9086,sku归属!A:B,2,0)</f>
        <v>莫美玉</v>
      </c>
    </row>
    <row r="9087" spans="1:13" s="59" customFormat="1" customHeight="1">
      <c r="A9087" s="59" t="s">
        <v>24162</v>
      </c>
      <c r="B9087" s="59" t="s">
        <v>24163</v>
      </c>
      <c r="C9087" s="59" t="s">
        <v>24164</v>
      </c>
      <c r="D9087" s="59" t="s">
        <v>17</v>
      </c>
      <c r="F9087" s="59" t="s">
        <v>8</v>
      </c>
      <c r="G9087" s="152" t="str">
        <f>VLOOKUP(D9087,sku归属!A:B,2,0)</f>
        <v>其他</v>
      </c>
    </row>
    <row r="9088" spans="1:13" s="59" customFormat="1" customHeight="1">
      <c r="A9088" s="59" t="s">
        <v>24165</v>
      </c>
      <c r="B9088" s="59" t="s">
        <v>24166</v>
      </c>
      <c r="C9088" s="59" t="s">
        <v>82</v>
      </c>
      <c r="D9088" s="59" t="s">
        <v>17</v>
      </c>
      <c r="F9088" s="59" t="s">
        <v>8</v>
      </c>
      <c r="G9088" s="152" t="str">
        <f>VLOOKUP(D9088,sku归属!A:B,2,0)</f>
        <v>其他</v>
      </c>
    </row>
    <row r="9089" spans="1:13" s="59" customFormat="1" customHeight="1">
      <c r="A9089" s="59" t="s">
        <v>24167</v>
      </c>
      <c r="B9089" s="59" t="s">
        <v>24168</v>
      </c>
      <c r="C9089" s="59" t="s">
        <v>79</v>
      </c>
      <c r="D9089" s="59" t="s">
        <v>17</v>
      </c>
      <c r="F9089" s="59" t="s">
        <v>8</v>
      </c>
      <c r="G9089" s="152" t="str">
        <f>VLOOKUP(D9089,sku归属!A:B,2,0)</f>
        <v>其他</v>
      </c>
    </row>
    <row r="9090" spans="1:13" s="59" customFormat="1" customHeight="1">
      <c r="A9090" s="59" t="s">
        <v>24169</v>
      </c>
      <c r="B9090" s="59" t="s">
        <v>24170</v>
      </c>
      <c r="C9090" s="59" t="s">
        <v>85</v>
      </c>
      <c r="D9090" s="59" t="s">
        <v>17</v>
      </c>
      <c r="F9090" s="59" t="s">
        <v>8</v>
      </c>
      <c r="G9090" s="152" t="str">
        <f>VLOOKUP(D9090,sku归属!A:B,2,0)</f>
        <v>其他</v>
      </c>
    </row>
    <row r="9091" spans="1:13" s="59" customFormat="1" customHeight="1">
      <c r="A9091" s="59" t="s">
        <v>24171</v>
      </c>
      <c r="B9091" s="59" t="s">
        <v>24172</v>
      </c>
      <c r="C9091" s="59" t="s">
        <v>70</v>
      </c>
      <c r="D9091" s="59" t="s">
        <v>17</v>
      </c>
      <c r="F9091" s="59" t="s">
        <v>8</v>
      </c>
      <c r="G9091" s="152" t="str">
        <f>VLOOKUP(D9091,sku归属!A:B,2,0)</f>
        <v>其他</v>
      </c>
    </row>
    <row r="9092" spans="1:13" s="59" customFormat="1" customHeight="1">
      <c r="A9092" s="59" t="s">
        <v>24173</v>
      </c>
      <c r="B9092" s="59" t="s">
        <v>24174</v>
      </c>
      <c r="C9092" s="59" t="s">
        <v>76</v>
      </c>
      <c r="D9092" s="59" t="s">
        <v>17</v>
      </c>
      <c r="F9092" s="59" t="s">
        <v>8</v>
      </c>
      <c r="G9092" s="152" t="str">
        <f>VLOOKUP(D9092,sku归属!A:B,2,0)</f>
        <v>其他</v>
      </c>
    </row>
    <row r="9093" spans="1:13" s="59" customFormat="1" customHeight="1">
      <c r="A9093" s="59" t="s">
        <v>24175</v>
      </c>
      <c r="B9093" s="59" t="s">
        <v>24176</v>
      </c>
      <c r="C9093" s="59" t="s">
        <v>73</v>
      </c>
      <c r="D9093" s="59" t="s">
        <v>17</v>
      </c>
      <c r="F9093" s="59" t="s">
        <v>8</v>
      </c>
      <c r="G9093" s="152" t="str">
        <f>VLOOKUP(D9093,sku归属!A:B,2,0)</f>
        <v>其他</v>
      </c>
    </row>
    <row r="9094" spans="1:13" s="59" customFormat="1" customHeight="1">
      <c r="A9094" s="59" t="s">
        <v>24177</v>
      </c>
      <c r="B9094" s="59" t="s">
        <v>16832</v>
      </c>
      <c r="C9094" s="59" t="s">
        <v>4533</v>
      </c>
      <c r="D9094" s="59" t="s">
        <v>20</v>
      </c>
      <c r="F9094" s="59" t="s">
        <v>8</v>
      </c>
      <c r="G9094" s="152" t="str">
        <f>VLOOKUP(D9094,sku归属!A:B,2,0)</f>
        <v>其他</v>
      </c>
    </row>
    <row r="9095" spans="1:13" s="59" customFormat="1" customHeight="1">
      <c r="A9095" s="59" t="s">
        <v>24178</v>
      </c>
      <c r="B9095" s="59" t="s">
        <v>16840</v>
      </c>
      <c r="C9095" s="59" t="s">
        <v>4542</v>
      </c>
      <c r="D9095" s="59" t="s">
        <v>20</v>
      </c>
      <c r="F9095" s="59" t="s">
        <v>8</v>
      </c>
      <c r="G9095" s="152" t="str">
        <f>VLOOKUP(D9095,sku归属!A:B,2,0)</f>
        <v>其他</v>
      </c>
    </row>
    <row r="9096" spans="1:13" s="59" customFormat="1" customHeight="1">
      <c r="A9096" s="59" t="s">
        <v>24179</v>
      </c>
      <c r="B9096" s="59" t="s">
        <v>16836</v>
      </c>
      <c r="C9096" s="59" t="s">
        <v>4545</v>
      </c>
      <c r="D9096" s="59" t="s">
        <v>20</v>
      </c>
      <c r="F9096" s="59" t="s">
        <v>8</v>
      </c>
      <c r="G9096" s="152" t="str">
        <f>VLOOKUP(D9096,sku归属!A:B,2,0)</f>
        <v>其他</v>
      </c>
    </row>
    <row r="9097" spans="1:13" s="59" customFormat="1" customHeight="1">
      <c r="A9097" s="59" t="s">
        <v>24180</v>
      </c>
      <c r="B9097" s="59" t="s">
        <v>16838</v>
      </c>
      <c r="C9097" s="59" t="s">
        <v>4539</v>
      </c>
      <c r="D9097" s="59" t="s">
        <v>20</v>
      </c>
      <c r="F9097" s="59" t="s">
        <v>8</v>
      </c>
      <c r="G9097" s="152" t="str">
        <f>VLOOKUP(D9097,sku归属!A:B,2,0)</f>
        <v>其他</v>
      </c>
    </row>
    <row r="9098" spans="1:13" s="59" customFormat="1" customHeight="1">
      <c r="A9098" s="59" t="s">
        <v>24181</v>
      </c>
      <c r="B9098" s="59" t="s">
        <v>16850</v>
      </c>
      <c r="C9098" s="59" t="s">
        <v>4536</v>
      </c>
      <c r="D9098" s="59" t="s">
        <v>20</v>
      </c>
      <c r="F9098" s="59" t="s">
        <v>8</v>
      </c>
      <c r="G9098" s="152" t="str">
        <f>VLOOKUP(D9098,sku归属!A:B,2,0)</f>
        <v>其他</v>
      </c>
    </row>
    <row r="9099" spans="1:13" s="59" customFormat="1" customHeight="1">
      <c r="A9099" s="59" t="s">
        <v>24182</v>
      </c>
      <c r="B9099" s="59" t="s">
        <v>16834</v>
      </c>
      <c r="C9099" s="59" t="s">
        <v>4530</v>
      </c>
      <c r="D9099" s="59" t="s">
        <v>20</v>
      </c>
      <c r="F9099" s="59" t="s">
        <v>8</v>
      </c>
      <c r="G9099" s="152" t="str">
        <f>VLOOKUP(D9099,sku归属!A:B,2,0)</f>
        <v>其他</v>
      </c>
    </row>
    <row r="9100" spans="1:13" s="59" customFormat="1" customHeight="1">
      <c r="A9100" s="59" t="s">
        <v>24183</v>
      </c>
      <c r="B9100" s="59" t="s">
        <v>16808</v>
      </c>
      <c r="C9100" s="59" t="s">
        <v>13202</v>
      </c>
      <c r="D9100" s="59" t="s">
        <v>20</v>
      </c>
      <c r="F9100" s="59" t="s">
        <v>8</v>
      </c>
      <c r="G9100" s="152" t="str">
        <f>VLOOKUP(D9100,sku归属!A:B,2,0)</f>
        <v>其他</v>
      </c>
    </row>
    <row r="9101" spans="1:13" s="59" customFormat="1" customHeight="1">
      <c r="A9101" s="59" t="s">
        <v>24184</v>
      </c>
      <c r="B9101" s="59" t="s">
        <v>16810</v>
      </c>
      <c r="C9101" s="59" t="s">
        <v>13205</v>
      </c>
      <c r="D9101" s="59" t="s">
        <v>20</v>
      </c>
      <c r="F9101" s="59" t="s">
        <v>8</v>
      </c>
      <c r="G9101" s="152" t="str">
        <f>VLOOKUP(D9101,sku归属!A:B,2,0)</f>
        <v>其他</v>
      </c>
    </row>
    <row r="9102" spans="1:13" s="59" customFormat="1" customHeight="1">
      <c r="A9102" s="59" t="s">
        <v>24185</v>
      </c>
      <c r="B9102" s="59" t="s">
        <v>16806</v>
      </c>
      <c r="C9102" s="59" t="s">
        <v>13208</v>
      </c>
      <c r="D9102" s="59" t="s">
        <v>20</v>
      </c>
      <c r="F9102" s="59" t="s">
        <v>8</v>
      </c>
      <c r="G9102" s="152" t="str">
        <f>VLOOKUP(D9102,sku归属!A:B,2,0)</f>
        <v>其他</v>
      </c>
    </row>
    <row r="9103" spans="1:13" s="59" customFormat="1" customHeight="1">
      <c r="A9103" s="59" t="s">
        <v>24186</v>
      </c>
      <c r="B9103" s="59" t="s">
        <v>6849</v>
      </c>
      <c r="C9103" s="59" t="s">
        <v>3671</v>
      </c>
      <c r="D9103" s="59" t="s">
        <v>20</v>
      </c>
      <c r="F9103" s="59" t="s">
        <v>8</v>
      </c>
      <c r="G9103" s="152" t="str">
        <f>VLOOKUP(D9103,sku归属!A:B,2,0)</f>
        <v>其他</v>
      </c>
    </row>
    <row r="9104" spans="1:13" s="59" customFormat="1" customHeight="1">
      <c r="A9104" s="59" t="s">
        <v>24187</v>
      </c>
      <c r="B9104" s="59" t="s">
        <v>24188</v>
      </c>
      <c r="C9104" s="59" t="s">
        <v>5278</v>
      </c>
      <c r="D9104" s="59" t="s">
        <v>17</v>
      </c>
      <c r="F9104" s="59" t="s">
        <v>8</v>
      </c>
      <c r="G9104" s="152" t="str">
        <f>VLOOKUP(D9104,sku归属!A:B,2,0)</f>
        <v>其他</v>
      </c>
    </row>
    <row r="9105" spans="1:13" s="59" customFormat="1" customHeight="1">
      <c r="A9105" s="59" t="s">
        <v>24189</v>
      </c>
      <c r="B9105" s="59" t="s">
        <v>24190</v>
      </c>
      <c r="C9105" s="59" t="s">
        <v>5275</v>
      </c>
      <c r="D9105" s="59" t="s">
        <v>17</v>
      </c>
      <c r="F9105" s="59" t="s">
        <v>8</v>
      </c>
      <c r="G9105" s="152" t="str">
        <f>VLOOKUP(D9105,sku归属!A:B,2,0)</f>
        <v>其他</v>
      </c>
    </row>
    <row r="9106" spans="1:13" s="59" customFormat="1" customHeight="1">
      <c r="A9106" s="59" t="s">
        <v>24191</v>
      </c>
      <c r="B9106" s="59" t="s">
        <v>24192</v>
      </c>
      <c r="C9106" s="59" t="s">
        <v>5281</v>
      </c>
      <c r="D9106" s="59" t="s">
        <v>17</v>
      </c>
      <c r="F9106" s="59" t="s">
        <v>8</v>
      </c>
      <c r="G9106" s="152" t="str">
        <f>VLOOKUP(D9106,sku归属!A:B,2,0)</f>
        <v>其他</v>
      </c>
    </row>
    <row r="9107" spans="1:13" s="59" customFormat="1" customHeight="1">
      <c r="A9107" s="59" t="s">
        <v>24193</v>
      </c>
      <c r="B9107" s="59" t="s">
        <v>24194</v>
      </c>
      <c r="C9107" s="59" t="s">
        <v>24195</v>
      </c>
      <c r="D9107" s="59" t="s">
        <v>17</v>
      </c>
      <c r="F9107" s="59" t="s">
        <v>8</v>
      </c>
      <c r="G9107" s="152" t="str">
        <f>VLOOKUP(D9107,sku归属!A:B,2,0)</f>
        <v>其他</v>
      </c>
    </row>
    <row r="9108" spans="1:13" s="59" customFormat="1" customHeight="1">
      <c r="A9108" s="59" t="s">
        <v>24196</v>
      </c>
      <c r="B9108" s="59" t="s">
        <v>24197</v>
      </c>
      <c r="C9108" s="59" t="s">
        <v>24198</v>
      </c>
      <c r="D9108" s="59" t="s">
        <v>17</v>
      </c>
      <c r="F9108" s="59" t="s">
        <v>8</v>
      </c>
      <c r="G9108" s="152" t="str">
        <f>VLOOKUP(D9108,sku归属!A:B,2,0)</f>
        <v>其他</v>
      </c>
    </row>
    <row r="9109" spans="1:13" s="59" customFormat="1" customHeight="1">
      <c r="A9109" s="59" t="s">
        <v>24199</v>
      </c>
      <c r="B9109" s="59" t="s">
        <v>24200</v>
      </c>
      <c r="C9109" s="59" t="s">
        <v>24201</v>
      </c>
      <c r="D9109" s="59" t="s">
        <v>17</v>
      </c>
      <c r="F9109" s="59" t="s">
        <v>8</v>
      </c>
      <c r="G9109" s="152" t="str">
        <f>VLOOKUP(D9109,sku归属!A:B,2,0)</f>
        <v>其他</v>
      </c>
    </row>
    <row r="9110" spans="1:13" s="59" customFormat="1" customHeight="1">
      <c r="A9110" s="59" t="s">
        <v>24202</v>
      </c>
      <c r="B9110" s="59" t="s">
        <v>24203</v>
      </c>
      <c r="C9110" s="59" t="s">
        <v>24204</v>
      </c>
      <c r="D9110" s="59" t="s">
        <v>17</v>
      </c>
      <c r="F9110" s="59" t="s">
        <v>8</v>
      </c>
      <c r="G9110" s="152" t="str">
        <f>VLOOKUP(D9110,sku归属!A:B,2,0)</f>
        <v>其他</v>
      </c>
    </row>
    <row r="9111" spans="1:13" s="59" customFormat="1" customHeight="1">
      <c r="A9111" s="59" t="s">
        <v>24205</v>
      </c>
      <c r="B9111" s="59" t="s">
        <v>24206</v>
      </c>
      <c r="C9111" s="59" t="s">
        <v>24207</v>
      </c>
      <c r="D9111" s="59" t="s">
        <v>17</v>
      </c>
      <c r="F9111" s="59" t="s">
        <v>8</v>
      </c>
      <c r="G9111" s="152" t="str">
        <f>VLOOKUP(D9111,sku归属!A:B,2,0)</f>
        <v>其他</v>
      </c>
    </row>
    <row r="9112" spans="1:13" s="59" customFormat="1" customHeight="1">
      <c r="A9112" s="59" t="s">
        <v>24208</v>
      </c>
      <c r="B9112" s="59" t="s">
        <v>24209</v>
      </c>
      <c r="C9112" s="59" t="s">
        <v>24210</v>
      </c>
      <c r="D9112" s="59" t="s">
        <v>17</v>
      </c>
      <c r="F9112" s="59" t="s">
        <v>8</v>
      </c>
      <c r="G9112" s="152" t="str">
        <f>VLOOKUP(D9112,sku归属!A:B,2,0)</f>
        <v>其他</v>
      </c>
    </row>
    <row r="9113" spans="1:13" s="59" customFormat="1" customHeight="1">
      <c r="A9113" s="59" t="s">
        <v>24211</v>
      </c>
      <c r="B9113" s="59" t="s">
        <v>24212</v>
      </c>
      <c r="C9113" s="59" t="s">
        <v>24213</v>
      </c>
      <c r="D9113" s="59" t="s">
        <v>17</v>
      </c>
      <c r="F9113" s="59" t="s">
        <v>8</v>
      </c>
      <c r="G9113" s="152" t="str">
        <f>VLOOKUP(D9113,sku归属!A:B,2,0)</f>
        <v>其他</v>
      </c>
    </row>
    <row r="9114" spans="1:13" s="59" customFormat="1" customHeight="1">
      <c r="A9114" s="59" t="s">
        <v>24214</v>
      </c>
      <c r="B9114" s="59" t="s">
        <v>24215</v>
      </c>
      <c r="C9114" s="59" t="s">
        <v>24216</v>
      </c>
      <c r="D9114" s="59" t="s">
        <v>17</v>
      </c>
      <c r="F9114" s="59" t="s">
        <v>8</v>
      </c>
      <c r="G9114" s="152" t="str">
        <f>VLOOKUP(D9114,sku归属!A:B,2,0)</f>
        <v>其他</v>
      </c>
    </row>
    <row r="9115" spans="1:13" s="59" customFormat="1" customHeight="1">
      <c r="A9115" s="59" t="s">
        <v>24217</v>
      </c>
      <c r="B9115" s="59" t="s">
        <v>24218</v>
      </c>
      <c r="C9115" s="59" t="s">
        <v>24219</v>
      </c>
      <c r="D9115" s="59" t="s">
        <v>17</v>
      </c>
      <c r="F9115" s="59" t="s">
        <v>8</v>
      </c>
      <c r="G9115" s="152" t="str">
        <f>VLOOKUP(D9115,sku归属!A:B,2,0)</f>
        <v>其他</v>
      </c>
    </row>
    <row r="9116" spans="1:13" s="59" customFormat="1" customHeight="1">
      <c r="A9116" s="59" t="s">
        <v>24220</v>
      </c>
      <c r="B9116" s="59" t="s">
        <v>24221</v>
      </c>
      <c r="C9116" s="59" t="s">
        <v>24222</v>
      </c>
      <c r="D9116" s="59" t="s">
        <v>17</v>
      </c>
      <c r="F9116" s="59" t="s">
        <v>8</v>
      </c>
      <c r="G9116" s="152" t="str">
        <f>VLOOKUP(D9116,sku归属!A:B,2,0)</f>
        <v>其他</v>
      </c>
    </row>
    <row r="9117" spans="1:13" s="59" customFormat="1" customHeight="1">
      <c r="A9117" s="59" t="s">
        <v>24223</v>
      </c>
      <c r="B9117" s="59" t="s">
        <v>24224</v>
      </c>
      <c r="C9117" s="59" t="s">
        <v>24225</v>
      </c>
      <c r="D9117" s="59" t="s">
        <v>17</v>
      </c>
      <c r="F9117" s="59" t="s">
        <v>8</v>
      </c>
      <c r="G9117" s="152" t="str">
        <f>VLOOKUP(D9117,sku归属!A:B,2,0)</f>
        <v>其他</v>
      </c>
    </row>
    <row r="9118" spans="1:13" s="59" customFormat="1" customHeight="1">
      <c r="A9118" s="59" t="s">
        <v>24226</v>
      </c>
      <c r="B9118" s="59" t="s">
        <v>24227</v>
      </c>
      <c r="C9118" s="59" t="s">
        <v>24228</v>
      </c>
      <c r="D9118" s="59" t="s">
        <v>17</v>
      </c>
      <c r="F9118" s="59" t="s">
        <v>8</v>
      </c>
      <c r="G9118" s="152" t="str">
        <f>VLOOKUP(D9118,sku归属!A:B,2,0)</f>
        <v>其他</v>
      </c>
    </row>
    <row r="9119" spans="1:13" s="59" customFormat="1" customHeight="1">
      <c r="A9119" s="59" t="s">
        <v>24229</v>
      </c>
      <c r="B9119" s="59" t="s">
        <v>24230</v>
      </c>
      <c r="C9119" s="59" t="s">
        <v>24231</v>
      </c>
      <c r="D9119" s="59" t="s">
        <v>17</v>
      </c>
      <c r="F9119" s="59" t="s">
        <v>8</v>
      </c>
      <c r="G9119" s="152" t="str">
        <f>VLOOKUP(D9119,sku归属!A:B,2,0)</f>
        <v>其他</v>
      </c>
    </row>
    <row r="9120" spans="1:13" s="59" customFormat="1" customHeight="1">
      <c r="A9120" s="59" t="s">
        <v>24232</v>
      </c>
      <c r="B9120" s="59" t="s">
        <v>24233</v>
      </c>
      <c r="C9120" s="59" t="s">
        <v>24234</v>
      </c>
      <c r="D9120" s="59" t="s">
        <v>17</v>
      </c>
      <c r="F9120" s="59" t="s">
        <v>8</v>
      </c>
      <c r="G9120" s="152" t="str">
        <f>VLOOKUP(D9120,sku归属!A:B,2,0)</f>
        <v>其他</v>
      </c>
    </row>
    <row r="9121" spans="1:13" s="59" customFormat="1" customHeight="1">
      <c r="A9121" s="59" t="s">
        <v>24235</v>
      </c>
      <c r="B9121" s="59" t="s">
        <v>24236</v>
      </c>
      <c r="C9121" s="59" t="s">
        <v>24237</v>
      </c>
      <c r="D9121" s="59" t="s">
        <v>17</v>
      </c>
      <c r="F9121" s="59" t="s">
        <v>8</v>
      </c>
      <c r="G9121" s="152" t="str">
        <f>VLOOKUP(D9121,sku归属!A:B,2,0)</f>
        <v>其他</v>
      </c>
    </row>
    <row r="9122" spans="1:13" s="59" customFormat="1" customHeight="1">
      <c r="A9122" s="59" t="s">
        <v>24238</v>
      </c>
      <c r="B9122" s="59" t="s">
        <v>24239</v>
      </c>
      <c r="C9122" s="59" t="s">
        <v>24240</v>
      </c>
      <c r="D9122" s="59" t="s">
        <v>17</v>
      </c>
      <c r="F9122" s="59" t="s">
        <v>8</v>
      </c>
      <c r="G9122" s="152" t="str">
        <f>VLOOKUP(D9122,sku归属!A:B,2,0)</f>
        <v>其他</v>
      </c>
    </row>
    <row r="9123" spans="1:13" s="59" customFormat="1" customHeight="1">
      <c r="A9123" s="59" t="s">
        <v>24241</v>
      </c>
      <c r="B9123" s="59" t="s">
        <v>24242</v>
      </c>
      <c r="C9123" s="59" t="s">
        <v>24243</v>
      </c>
      <c r="D9123" s="59" t="s">
        <v>17</v>
      </c>
      <c r="F9123" s="59" t="s">
        <v>8</v>
      </c>
      <c r="G9123" s="152" t="str">
        <f>VLOOKUP(D9123,sku归属!A:B,2,0)</f>
        <v>其他</v>
      </c>
    </row>
    <row r="9124" spans="1:13" s="59" customFormat="1" customHeight="1">
      <c r="A9124" s="59" t="s">
        <v>24244</v>
      </c>
      <c r="B9124" s="59" t="s">
        <v>24245</v>
      </c>
      <c r="C9124" s="59" t="s">
        <v>24246</v>
      </c>
      <c r="D9124" s="59" t="s">
        <v>17</v>
      </c>
      <c r="F9124" s="59" t="s">
        <v>8</v>
      </c>
      <c r="G9124" s="152" t="str">
        <f>VLOOKUP(D9124,sku归属!A:B,2,0)</f>
        <v>其他</v>
      </c>
    </row>
    <row r="9125" spans="1:13" s="59" customFormat="1" customHeight="1">
      <c r="A9125" s="59" t="s">
        <v>24247</v>
      </c>
      <c r="B9125" s="59" t="s">
        <v>24248</v>
      </c>
      <c r="C9125" s="59" t="s">
        <v>16687</v>
      </c>
      <c r="D9125" s="59" t="s">
        <v>17</v>
      </c>
      <c r="F9125" s="59" t="s">
        <v>8</v>
      </c>
      <c r="G9125" s="152" t="str">
        <f>VLOOKUP(D9125,sku归属!A:B,2,0)</f>
        <v>其他</v>
      </c>
    </row>
    <row r="9126" spans="1:13" s="59" customFormat="1" customHeight="1">
      <c r="A9126" s="59" t="s">
        <v>24249</v>
      </c>
      <c r="B9126" s="59" t="s">
        <v>24250</v>
      </c>
      <c r="C9126" s="59" t="s">
        <v>16684</v>
      </c>
      <c r="D9126" s="59" t="s">
        <v>17</v>
      </c>
      <c r="F9126" s="59" t="s">
        <v>8</v>
      </c>
      <c r="G9126" s="152" t="str">
        <f>VLOOKUP(D9126,sku归属!A:B,2,0)</f>
        <v>其他</v>
      </c>
    </row>
    <row r="9127" spans="1:13" s="59" customFormat="1" customHeight="1">
      <c r="A9127" s="59" t="s">
        <v>24251</v>
      </c>
      <c r="B9127" s="59" t="s">
        <v>24252</v>
      </c>
      <c r="C9127" s="59" t="s">
        <v>16690</v>
      </c>
      <c r="D9127" s="59" t="s">
        <v>17</v>
      </c>
      <c r="F9127" s="59" t="s">
        <v>8</v>
      </c>
      <c r="G9127" s="152" t="str">
        <f>VLOOKUP(D9127,sku归属!A:B,2,0)</f>
        <v>其他</v>
      </c>
    </row>
    <row r="9128" spans="1:13" s="59" customFormat="1" customHeight="1">
      <c r="A9128" s="59" t="s">
        <v>24253</v>
      </c>
      <c r="B9128" s="59" t="s">
        <v>24254</v>
      </c>
      <c r="C9128" s="59" t="s">
        <v>24255</v>
      </c>
      <c r="D9128" s="59" t="s">
        <v>17</v>
      </c>
      <c r="F9128" s="59" t="s">
        <v>8</v>
      </c>
      <c r="G9128" s="152" t="str">
        <f>VLOOKUP(D9128,sku归属!A:B,2,0)</f>
        <v>其他</v>
      </c>
    </row>
    <row r="9129" spans="1:13" s="59" customFormat="1" customHeight="1">
      <c r="A9129" s="59" t="s">
        <v>24256</v>
      </c>
      <c r="B9129" s="59" t="s">
        <v>24257</v>
      </c>
      <c r="C9129" s="59" t="s">
        <v>24258</v>
      </c>
      <c r="D9129" s="59" t="s">
        <v>17</v>
      </c>
      <c r="F9129" s="59" t="s">
        <v>8</v>
      </c>
      <c r="G9129" s="152" t="str">
        <f>VLOOKUP(D9129,sku归属!A:B,2,0)</f>
        <v>其他</v>
      </c>
    </row>
    <row r="9130" spans="1:13" s="59" customFormat="1" customHeight="1">
      <c r="A9130" s="59" t="s">
        <v>24259</v>
      </c>
      <c r="B9130" s="59" t="s">
        <v>24260</v>
      </c>
      <c r="C9130" s="59" t="s">
        <v>24261</v>
      </c>
      <c r="D9130" s="59" t="s">
        <v>17</v>
      </c>
      <c r="F9130" s="59" t="s">
        <v>8</v>
      </c>
      <c r="G9130" s="152" t="str">
        <f>VLOOKUP(D9130,sku归属!A:B,2,0)</f>
        <v>其他</v>
      </c>
    </row>
    <row r="9131" spans="1:13" s="59" customFormat="1" customHeight="1">
      <c r="A9131" s="59" t="s">
        <v>24262</v>
      </c>
      <c r="B9131" s="59" t="s">
        <v>24263</v>
      </c>
      <c r="C9131" s="59" t="s">
        <v>16194</v>
      </c>
      <c r="D9131" s="59" t="s">
        <v>17</v>
      </c>
      <c r="F9131" s="59" t="s">
        <v>8</v>
      </c>
      <c r="G9131" s="152" t="str">
        <f>VLOOKUP(D9131,sku归属!A:B,2,0)</f>
        <v>其他</v>
      </c>
    </row>
    <row r="9132" spans="1:13" s="59" customFormat="1" customHeight="1">
      <c r="A9132" s="59" t="s">
        <v>24264</v>
      </c>
      <c r="B9132" s="59" t="s">
        <v>24265</v>
      </c>
      <c r="C9132" s="59" t="s">
        <v>16191</v>
      </c>
      <c r="D9132" s="59" t="s">
        <v>17</v>
      </c>
      <c r="F9132" s="59" t="s">
        <v>8</v>
      </c>
      <c r="G9132" s="152" t="str">
        <f>VLOOKUP(D9132,sku归属!A:B,2,0)</f>
        <v>其他</v>
      </c>
    </row>
    <row r="9133" spans="1:13" s="59" customFormat="1" customHeight="1">
      <c r="A9133" s="59" t="s">
        <v>24266</v>
      </c>
      <c r="B9133" s="59" t="s">
        <v>24267</v>
      </c>
      <c r="C9133" s="59" t="s">
        <v>16188</v>
      </c>
      <c r="D9133" s="59" t="s">
        <v>17</v>
      </c>
      <c r="F9133" s="59" t="s">
        <v>8</v>
      </c>
      <c r="G9133" s="152" t="str">
        <f>VLOOKUP(D9133,sku归属!A:B,2,0)</f>
        <v>其他</v>
      </c>
    </row>
    <row r="9134" spans="1:13" s="59" customFormat="1" customHeight="1">
      <c r="A9134" s="59" t="s">
        <v>24268</v>
      </c>
      <c r="B9134" s="59" t="s">
        <v>24269</v>
      </c>
      <c r="C9134" s="59" t="s">
        <v>16185</v>
      </c>
      <c r="D9134" s="59" t="s">
        <v>17</v>
      </c>
      <c r="F9134" s="59" t="s">
        <v>8</v>
      </c>
      <c r="G9134" s="152" t="str">
        <f>VLOOKUP(D9134,sku归属!A:B,2,0)</f>
        <v>其他</v>
      </c>
    </row>
    <row r="9135" spans="1:13" s="59" customFormat="1" customHeight="1">
      <c r="A9135" s="59" t="s">
        <v>24270</v>
      </c>
      <c r="B9135" s="59" t="s">
        <v>24271</v>
      </c>
      <c r="C9135" s="59" t="s">
        <v>24272</v>
      </c>
      <c r="D9135" s="59" t="s">
        <v>17</v>
      </c>
      <c r="F9135" s="59" t="s">
        <v>8</v>
      </c>
      <c r="G9135" s="152" t="str">
        <f>VLOOKUP(D9135,sku归属!A:B,2,0)</f>
        <v>其他</v>
      </c>
    </row>
    <row r="9136" spans="1:13" s="59" customFormat="1" customHeight="1">
      <c r="A9136" s="59" t="s">
        <v>24273</v>
      </c>
      <c r="B9136" s="59" t="s">
        <v>24274</v>
      </c>
      <c r="C9136" s="59" t="s">
        <v>24275</v>
      </c>
      <c r="D9136" s="59" t="s">
        <v>17</v>
      </c>
      <c r="F9136" s="59" t="s">
        <v>8</v>
      </c>
      <c r="G9136" s="152" t="str">
        <f>VLOOKUP(D9136,sku归属!A:B,2,0)</f>
        <v>其他</v>
      </c>
    </row>
    <row r="9137" spans="1:13" s="59" customFormat="1" customHeight="1">
      <c r="A9137" s="59" t="s">
        <v>24276</v>
      </c>
      <c r="B9137" s="59" t="s">
        <v>24277</v>
      </c>
      <c r="C9137" s="59" t="s">
        <v>24278</v>
      </c>
      <c r="D9137" s="59" t="s">
        <v>17</v>
      </c>
      <c r="F9137" s="59" t="s">
        <v>8</v>
      </c>
      <c r="G9137" s="152" t="str">
        <f>VLOOKUP(D9137,sku归属!A:B,2,0)</f>
        <v>其他</v>
      </c>
    </row>
    <row r="9138" spans="1:13" s="59" customFormat="1" customHeight="1">
      <c r="A9138" s="59" t="s">
        <v>24279</v>
      </c>
      <c r="B9138" s="59" t="s">
        <v>24280</v>
      </c>
      <c r="C9138" s="59" t="s">
        <v>24281</v>
      </c>
      <c r="D9138" s="59" t="s">
        <v>17</v>
      </c>
      <c r="F9138" s="59" t="s">
        <v>8</v>
      </c>
      <c r="G9138" s="152" t="str">
        <f>VLOOKUP(D9138,sku归属!A:B,2,0)</f>
        <v>其他</v>
      </c>
    </row>
    <row r="9139" spans="1:13" s="59" customFormat="1" customHeight="1">
      <c r="A9139" s="59" t="s">
        <v>24282</v>
      </c>
      <c r="B9139" s="59" t="s">
        <v>24283</v>
      </c>
      <c r="C9139" s="59" t="s">
        <v>24284</v>
      </c>
      <c r="D9139" s="59" t="s">
        <v>17</v>
      </c>
      <c r="F9139" s="59" t="s">
        <v>8</v>
      </c>
      <c r="G9139" s="152" t="str">
        <f>VLOOKUP(D9139,sku归属!A:B,2,0)</f>
        <v>其他</v>
      </c>
    </row>
    <row r="9140" spans="1:13" s="59" customFormat="1" customHeight="1">
      <c r="A9140" s="59" t="s">
        <v>24285</v>
      </c>
      <c r="B9140" s="59" t="s">
        <v>24286</v>
      </c>
      <c r="C9140" s="59" t="s">
        <v>24287</v>
      </c>
      <c r="D9140" s="59" t="s">
        <v>17</v>
      </c>
      <c r="F9140" s="59" t="s">
        <v>8</v>
      </c>
      <c r="G9140" s="152" t="str">
        <f>VLOOKUP(D9140,sku归属!A:B,2,0)</f>
        <v>其他</v>
      </c>
    </row>
    <row r="9141" spans="1:13" s="59" customFormat="1" customHeight="1">
      <c r="A9141" s="59" t="s">
        <v>24288</v>
      </c>
      <c r="B9141" s="59" t="s">
        <v>24289</v>
      </c>
      <c r="C9141" s="59" t="s">
        <v>24290</v>
      </c>
      <c r="D9141" s="59" t="s">
        <v>17</v>
      </c>
      <c r="F9141" s="59" t="s">
        <v>8</v>
      </c>
      <c r="G9141" s="152" t="str">
        <f>VLOOKUP(D9141,sku归属!A:B,2,0)</f>
        <v>其他</v>
      </c>
    </row>
    <row r="9142" spans="1:13" s="59" customFormat="1" customHeight="1">
      <c r="A9142" s="59" t="s">
        <v>24291</v>
      </c>
      <c r="B9142" s="59" t="s">
        <v>24292</v>
      </c>
      <c r="C9142" s="59" t="s">
        <v>24293</v>
      </c>
      <c r="D9142" s="59" t="s">
        <v>17</v>
      </c>
      <c r="F9142" s="59" t="s">
        <v>8</v>
      </c>
      <c r="G9142" s="152" t="str">
        <f>VLOOKUP(D9142,sku归属!A:B,2,0)</f>
        <v>其他</v>
      </c>
    </row>
    <row r="9143" spans="1:13" s="59" customFormat="1" customHeight="1">
      <c r="A9143" s="59" t="s">
        <v>24294</v>
      </c>
      <c r="B9143" s="59" t="s">
        <v>24295</v>
      </c>
      <c r="C9143" s="59" t="s">
        <v>24296</v>
      </c>
      <c r="D9143" s="59" t="s">
        <v>17</v>
      </c>
      <c r="F9143" s="59" t="s">
        <v>8</v>
      </c>
      <c r="G9143" s="152" t="str">
        <f>VLOOKUP(D9143,sku归属!A:B,2,0)</f>
        <v>其他</v>
      </c>
    </row>
    <row r="9144" spans="1:13" s="59" customFormat="1" customHeight="1">
      <c r="A9144" s="59" t="s">
        <v>24297</v>
      </c>
      <c r="B9144" s="59" t="s">
        <v>24298</v>
      </c>
      <c r="C9144" s="59" t="s">
        <v>24299</v>
      </c>
      <c r="D9144" s="59" t="s">
        <v>17</v>
      </c>
      <c r="F9144" s="59" t="s">
        <v>8</v>
      </c>
      <c r="G9144" s="152" t="str">
        <f>VLOOKUP(D9144,sku归属!A:B,2,0)</f>
        <v>其他</v>
      </c>
    </row>
    <row r="9145" spans="1:13" s="59" customFormat="1" customHeight="1">
      <c r="A9145" s="59" t="s">
        <v>24300</v>
      </c>
      <c r="B9145" s="59" t="s">
        <v>24301</v>
      </c>
      <c r="C9145" s="59" t="s">
        <v>24302</v>
      </c>
      <c r="D9145" s="59" t="s">
        <v>17</v>
      </c>
      <c r="F9145" s="59" t="s">
        <v>8</v>
      </c>
      <c r="G9145" s="152" t="str">
        <f>VLOOKUP(D9145,sku归属!A:B,2,0)</f>
        <v>其他</v>
      </c>
    </row>
    <row r="9146" spans="1:13" s="59" customFormat="1" customHeight="1">
      <c r="A9146" s="59" t="s">
        <v>24303</v>
      </c>
      <c r="B9146" s="59" t="s">
        <v>24304</v>
      </c>
      <c r="C9146" s="59" t="s">
        <v>24305</v>
      </c>
      <c r="D9146" s="59" t="s">
        <v>17</v>
      </c>
      <c r="F9146" s="59" t="s">
        <v>8</v>
      </c>
      <c r="G9146" s="152" t="str">
        <f>VLOOKUP(D9146,sku归属!A:B,2,0)</f>
        <v>莫美玉</v>
      </c>
    </row>
    <row r="9147" spans="1:13" s="59" customFormat="1" customHeight="1">
      <c r="A9147" s="59" t="s">
        <v>24306</v>
      </c>
      <c r="B9147" s="59" t="s">
        <v>24307</v>
      </c>
      <c r="C9147" s="59" t="s">
        <v>24308</v>
      </c>
      <c r="D9147" s="59" t="s">
        <v>17</v>
      </c>
      <c r="F9147" s="59" t="s">
        <v>8</v>
      </c>
      <c r="G9147" s="152" t="str">
        <f>VLOOKUP(D9147,sku归属!A:B,2,0)</f>
        <v>莫美玉</v>
      </c>
    </row>
    <row r="9148" spans="1:13" s="59" customFormat="1" customHeight="1">
      <c r="A9148" s="59" t="s">
        <v>24309</v>
      </c>
      <c r="B9148" s="59" t="s">
        <v>24310</v>
      </c>
      <c r="C9148" s="59" t="s">
        <v>24311</v>
      </c>
      <c r="D9148" s="59" t="s">
        <v>17</v>
      </c>
      <c r="F9148" s="59" t="s">
        <v>8</v>
      </c>
      <c r="G9148" s="152" t="str">
        <f>VLOOKUP(D9148,sku归属!A:B,2,0)</f>
        <v>莫美玉</v>
      </c>
    </row>
    <row r="9149" spans="1:13" s="59" customFormat="1" customHeight="1">
      <c r="A9149" s="59" t="s">
        <v>24312</v>
      </c>
      <c r="B9149" s="59" t="s">
        <v>24313</v>
      </c>
      <c r="C9149" s="59" t="s">
        <v>24314</v>
      </c>
      <c r="D9149" s="59" t="s">
        <v>17</v>
      </c>
      <c r="F9149" s="59" t="s">
        <v>8</v>
      </c>
      <c r="G9149" s="152" t="str">
        <f>VLOOKUP(D9149,sku归属!A:B,2,0)</f>
        <v>莫美玉</v>
      </c>
    </row>
    <row r="9150" spans="1:13" s="59" customFormat="1" customHeight="1">
      <c r="A9150" s="59" t="s">
        <v>24315</v>
      </c>
      <c r="B9150" s="59" t="s">
        <v>24316</v>
      </c>
      <c r="C9150" s="59" t="s">
        <v>24317</v>
      </c>
      <c r="D9150" s="59" t="s">
        <v>17</v>
      </c>
      <c r="F9150" s="59" t="s">
        <v>8</v>
      </c>
      <c r="G9150" s="152" t="str">
        <f>VLOOKUP(D9150,sku归属!A:B,2,0)</f>
        <v>莫美玉</v>
      </c>
    </row>
    <row r="9151" spans="1:13" s="59" customFormat="1" customHeight="1">
      <c r="A9151" s="59" t="s">
        <v>24318</v>
      </c>
      <c r="B9151" s="59" t="s">
        <v>24319</v>
      </c>
      <c r="C9151" s="59" t="s">
        <v>24320</v>
      </c>
      <c r="D9151" s="59" t="s">
        <v>17</v>
      </c>
      <c r="F9151" s="59" t="s">
        <v>8</v>
      </c>
      <c r="G9151" s="152" t="str">
        <f>VLOOKUP(D9151,sku归属!A:B,2,0)</f>
        <v>莫美玉</v>
      </c>
    </row>
    <row r="9152" spans="1:13" s="59" customFormat="1" customHeight="1">
      <c r="A9152" s="59" t="s">
        <v>24321</v>
      </c>
      <c r="B9152" s="59" t="s">
        <v>24322</v>
      </c>
      <c r="C9152" s="59" t="s">
        <v>24323</v>
      </c>
      <c r="D9152" s="59" t="s">
        <v>17</v>
      </c>
      <c r="F9152" s="59" t="s">
        <v>8</v>
      </c>
      <c r="G9152" s="152" t="str">
        <f>VLOOKUP(D9152,sku归属!A:B,2,0)</f>
        <v>莫美玉</v>
      </c>
    </row>
    <row r="9153" spans="1:13" s="59" customFormat="1" customHeight="1">
      <c r="A9153" s="59" t="s">
        <v>24324</v>
      </c>
      <c r="B9153" s="59" t="s">
        <v>24325</v>
      </c>
      <c r="C9153" s="59" t="s">
        <v>24326</v>
      </c>
      <c r="D9153" s="59" t="s">
        <v>17</v>
      </c>
      <c r="F9153" s="59" t="s">
        <v>8</v>
      </c>
      <c r="G9153" s="152" t="str">
        <f>VLOOKUP(D9153,sku归属!A:B,2,0)</f>
        <v>莫美玉</v>
      </c>
    </row>
    <row r="9154" spans="1:13" s="59" customFormat="1" customHeight="1">
      <c r="A9154" s="59" t="s">
        <v>24327</v>
      </c>
      <c r="B9154" s="59" t="s">
        <v>24328</v>
      </c>
      <c r="C9154" s="59" t="s">
        <v>24329</v>
      </c>
      <c r="D9154" s="59" t="s">
        <v>17</v>
      </c>
      <c r="F9154" s="59" t="s">
        <v>8</v>
      </c>
      <c r="G9154" s="152" t="str">
        <f>VLOOKUP(D9154,sku归属!A:B,2,0)</f>
        <v>莫美玉</v>
      </c>
    </row>
    <row r="9155" spans="1:13" s="59" customFormat="1" customHeight="1">
      <c r="A9155" s="59" t="s">
        <v>24330</v>
      </c>
      <c r="B9155" s="59" t="s">
        <v>24331</v>
      </c>
      <c r="C9155" s="59" t="s">
        <v>24332</v>
      </c>
      <c r="D9155" s="59" t="s">
        <v>17</v>
      </c>
      <c r="F9155" s="59" t="s">
        <v>8</v>
      </c>
      <c r="G9155" s="152" t="str">
        <f>VLOOKUP(D9155,sku归属!A:B,2,0)</f>
        <v>莫美玉</v>
      </c>
    </row>
    <row r="9156" spans="1:13" s="59" customFormat="1" customHeight="1">
      <c r="A9156" s="59" t="s">
        <v>24333</v>
      </c>
      <c r="B9156" s="59" t="s">
        <v>24334</v>
      </c>
      <c r="C9156" s="59" t="s">
        <v>24335</v>
      </c>
      <c r="D9156" s="59" t="s">
        <v>17</v>
      </c>
      <c r="F9156" s="59" t="s">
        <v>8</v>
      </c>
      <c r="G9156" s="152" t="str">
        <f>VLOOKUP(D9156,sku归属!A:B,2,0)</f>
        <v>莫美玉</v>
      </c>
    </row>
    <row r="9157" spans="1:13" s="59" customFormat="1" customHeight="1">
      <c r="A9157" s="59" t="s">
        <v>24336</v>
      </c>
      <c r="B9157" s="59" t="s">
        <v>24337</v>
      </c>
      <c r="C9157" s="59" t="s">
        <v>24338</v>
      </c>
      <c r="D9157" s="59" t="s">
        <v>17</v>
      </c>
      <c r="F9157" s="59" t="s">
        <v>8</v>
      </c>
      <c r="G9157" s="152" t="str">
        <f>VLOOKUP(D9157,sku归属!A:B,2,0)</f>
        <v>莫美玉</v>
      </c>
    </row>
    <row r="9158" spans="1:13" s="59" customFormat="1" customHeight="1">
      <c r="A9158" s="59" t="s">
        <v>24339</v>
      </c>
      <c r="B9158" s="59" t="s">
        <v>24340</v>
      </c>
      <c r="C9158" s="59" t="s">
        <v>16702</v>
      </c>
      <c r="D9158" s="59" t="s">
        <v>17</v>
      </c>
      <c r="F9158" s="59" t="s">
        <v>8</v>
      </c>
      <c r="G9158" s="152" t="str">
        <f>VLOOKUP(D9158,sku归属!A:B,2,0)</f>
        <v>莫美玉</v>
      </c>
    </row>
    <row r="9159" spans="1:13" s="59" customFormat="1" customHeight="1">
      <c r="A9159" s="59" t="s">
        <v>24341</v>
      </c>
      <c r="B9159" s="59" t="s">
        <v>24342</v>
      </c>
      <c r="C9159" s="59" t="s">
        <v>16705</v>
      </c>
      <c r="D9159" s="59" t="s">
        <v>17</v>
      </c>
      <c r="F9159" s="59" t="s">
        <v>8</v>
      </c>
      <c r="G9159" s="152" t="str">
        <f>VLOOKUP(D9159,sku归属!A:B,2,0)</f>
        <v>莫美玉</v>
      </c>
    </row>
    <row r="9160" spans="1:13" s="59" customFormat="1" customHeight="1">
      <c r="A9160" s="59" t="s">
        <v>24343</v>
      </c>
      <c r="B9160" s="59" t="s">
        <v>24344</v>
      </c>
      <c r="C9160" s="59" t="s">
        <v>16696</v>
      </c>
      <c r="D9160" s="59" t="s">
        <v>17</v>
      </c>
      <c r="F9160" s="59" t="s">
        <v>8</v>
      </c>
      <c r="G9160" s="152" t="str">
        <f>VLOOKUP(D9160,sku归属!A:B,2,0)</f>
        <v>莫美玉</v>
      </c>
    </row>
    <row r="9161" spans="1:13" s="59" customFormat="1" customHeight="1">
      <c r="A9161" s="59" t="s">
        <v>24345</v>
      </c>
      <c r="B9161" s="59" t="s">
        <v>24346</v>
      </c>
      <c r="C9161" s="59" t="s">
        <v>16699</v>
      </c>
      <c r="D9161" s="59" t="s">
        <v>17</v>
      </c>
      <c r="F9161" s="59" t="s">
        <v>8</v>
      </c>
      <c r="G9161" s="152" t="str">
        <f>VLOOKUP(D9161,sku归属!A:B,2,0)</f>
        <v>莫美玉</v>
      </c>
    </row>
    <row r="9162" spans="1:13" s="59" customFormat="1" customHeight="1">
      <c r="A9162" s="59" t="s">
        <v>24347</v>
      </c>
      <c r="B9162" s="59" t="s">
        <v>24348</v>
      </c>
      <c r="C9162" s="59" t="s">
        <v>16708</v>
      </c>
      <c r="D9162" s="59" t="s">
        <v>17</v>
      </c>
      <c r="F9162" s="59" t="s">
        <v>8</v>
      </c>
      <c r="G9162" s="152" t="str">
        <f>VLOOKUP(D9162,sku归属!A:B,2,0)</f>
        <v>莫美玉</v>
      </c>
    </row>
    <row r="9163" spans="1:13" s="59" customFormat="1" customHeight="1">
      <c r="A9163" s="59" t="s">
        <v>24349</v>
      </c>
      <c r="B9163" s="59" t="s">
        <v>16784</v>
      </c>
      <c r="C9163" s="59" t="s">
        <v>16785</v>
      </c>
      <c r="D9163" s="59" t="s">
        <v>20</v>
      </c>
      <c r="F9163" s="59" t="s">
        <v>8</v>
      </c>
      <c r="G9163" s="152" t="str">
        <f>VLOOKUP(D9163,sku归属!A:B,2,0)</f>
        <v>其他</v>
      </c>
    </row>
    <row r="9164" spans="1:13" s="59" customFormat="1" customHeight="1">
      <c r="A9164" s="59" t="s">
        <v>24350</v>
      </c>
      <c r="B9164" s="59" t="s">
        <v>16787</v>
      </c>
      <c r="C9164" s="59" t="s">
        <v>16788</v>
      </c>
      <c r="D9164" s="59" t="s">
        <v>20</v>
      </c>
      <c r="F9164" s="59" t="s">
        <v>8</v>
      </c>
      <c r="G9164" s="152" t="str">
        <f>VLOOKUP(D9164,sku归属!A:B,2,0)</f>
        <v>其他</v>
      </c>
    </row>
    <row r="9165" spans="1:13" s="59" customFormat="1" customHeight="1">
      <c r="A9165" s="59" t="s">
        <v>24351</v>
      </c>
      <c r="B9165" s="59" t="s">
        <v>16779</v>
      </c>
      <c r="C9165" s="59" t="s">
        <v>16780</v>
      </c>
      <c r="D9165" s="59" t="s">
        <v>20</v>
      </c>
      <c r="F9165" s="59" t="s">
        <v>8</v>
      </c>
      <c r="G9165" s="152" t="str">
        <f>VLOOKUP(D9165,sku归属!A:B,2,0)</f>
        <v>其他</v>
      </c>
    </row>
    <row r="9166" spans="1:13" s="59" customFormat="1" customHeight="1">
      <c r="A9166" s="59" t="s">
        <v>24352</v>
      </c>
      <c r="B9166" s="59" t="s">
        <v>16782</v>
      </c>
      <c r="C9166" s="59" t="s">
        <v>13267</v>
      </c>
      <c r="D9166" s="59" t="s">
        <v>20</v>
      </c>
      <c r="F9166" s="59" t="s">
        <v>8</v>
      </c>
      <c r="G9166" s="152" t="str">
        <f>VLOOKUP(D9166,sku归属!A:B,2,0)</f>
        <v>其他</v>
      </c>
    </row>
    <row r="9167" spans="1:13" s="59" customFormat="1" customHeight="1">
      <c r="A9167" s="59" t="s">
        <v>24353</v>
      </c>
      <c r="B9167" s="59" t="s">
        <v>16755</v>
      </c>
      <c r="C9167" s="59" t="s">
        <v>16372</v>
      </c>
      <c r="D9167" s="59" t="s">
        <v>20</v>
      </c>
      <c r="F9167" s="59" t="s">
        <v>8</v>
      </c>
      <c r="G9167" s="152" t="str">
        <f>VLOOKUP(D9167,sku归属!A:B,2,0)</f>
        <v>其他</v>
      </c>
    </row>
    <row r="9168" spans="1:13" s="59" customFormat="1" customHeight="1">
      <c r="A9168" s="59" t="s">
        <v>24354</v>
      </c>
      <c r="B9168" s="59" t="s">
        <v>16757</v>
      </c>
      <c r="C9168" s="59" t="s">
        <v>16369</v>
      </c>
      <c r="D9168" s="59" t="s">
        <v>20</v>
      </c>
      <c r="F9168" s="59" t="s">
        <v>8</v>
      </c>
      <c r="G9168" s="152" t="str">
        <f>VLOOKUP(D9168,sku归属!A:B,2,0)</f>
        <v>其他</v>
      </c>
    </row>
    <row r="9169" spans="1:13" s="59" customFormat="1" customHeight="1">
      <c r="A9169" s="59" t="s">
        <v>24355</v>
      </c>
      <c r="B9169" s="59" t="s">
        <v>16172</v>
      </c>
      <c r="C9169" s="59" t="s">
        <v>16173</v>
      </c>
      <c r="D9169" s="59" t="s">
        <v>20</v>
      </c>
      <c r="F9169" s="59" t="s">
        <v>8</v>
      </c>
      <c r="G9169" s="152" t="str">
        <f>VLOOKUP(D9169,sku归属!A:B,2,0)</f>
        <v>其他</v>
      </c>
    </row>
    <row r="9170" spans="1:13" s="59" customFormat="1" customHeight="1">
      <c r="A9170" s="59" t="s">
        <v>24356</v>
      </c>
      <c r="B9170" s="59" t="s">
        <v>16175</v>
      </c>
      <c r="C9170" s="59" t="s">
        <v>16176</v>
      </c>
      <c r="D9170" s="59" t="s">
        <v>20</v>
      </c>
      <c r="F9170" s="59" t="s">
        <v>8</v>
      </c>
      <c r="G9170" s="152" t="str">
        <f>VLOOKUP(D9170,sku归属!A:B,2,0)</f>
        <v>其他</v>
      </c>
    </row>
    <row r="9171" spans="1:13" s="59" customFormat="1" customHeight="1">
      <c r="A9171" s="59" t="s">
        <v>24357</v>
      </c>
      <c r="B9171" s="59" t="s">
        <v>17559</v>
      </c>
      <c r="C9171" s="59" t="s">
        <v>15444</v>
      </c>
      <c r="D9171" s="59" t="s">
        <v>20</v>
      </c>
      <c r="F9171" s="59" t="s">
        <v>8</v>
      </c>
      <c r="G9171" s="152" t="str">
        <f>VLOOKUP(D9171,sku归属!A:B,2,0)</f>
        <v>其他</v>
      </c>
    </row>
    <row r="9172" spans="1:13" s="59" customFormat="1" customHeight="1">
      <c r="A9172" s="59" t="s">
        <v>24358</v>
      </c>
      <c r="B9172" s="59" t="s">
        <v>16210</v>
      </c>
      <c r="C9172" s="59" t="s">
        <v>15453</v>
      </c>
      <c r="D9172" s="59" t="s">
        <v>20</v>
      </c>
      <c r="F9172" s="59" t="s">
        <v>8</v>
      </c>
      <c r="G9172" s="152" t="str">
        <f>VLOOKUP(D9172,sku归属!A:B,2,0)</f>
        <v>其他</v>
      </c>
    </row>
    <row r="9173" spans="1:13" s="59" customFormat="1" customHeight="1">
      <c r="A9173" s="59" t="s">
        <v>24359</v>
      </c>
      <c r="B9173" s="59" t="s">
        <v>16212</v>
      </c>
      <c r="C9173" s="59" t="s">
        <v>15447</v>
      </c>
      <c r="D9173" s="59" t="s">
        <v>20</v>
      </c>
      <c r="F9173" s="59" t="s">
        <v>8</v>
      </c>
      <c r="G9173" s="152" t="str">
        <f>VLOOKUP(D9173,sku归属!A:B,2,0)</f>
        <v>其他</v>
      </c>
    </row>
    <row r="9174" spans="1:13" s="59" customFormat="1" customHeight="1">
      <c r="A9174" s="59" t="s">
        <v>24360</v>
      </c>
      <c r="B9174" s="59" t="s">
        <v>16214</v>
      </c>
      <c r="C9174" s="59" t="s">
        <v>15450</v>
      </c>
      <c r="D9174" s="59" t="s">
        <v>20</v>
      </c>
      <c r="F9174" s="59" t="s">
        <v>8</v>
      </c>
      <c r="G9174" s="152" t="str">
        <f>VLOOKUP(D9174,sku归属!A:B,2,0)</f>
        <v>其他</v>
      </c>
    </row>
    <row r="9175" spans="1:13" s="59" customFormat="1" customHeight="1">
      <c r="A9175" s="59" t="s">
        <v>24361</v>
      </c>
      <c r="B9175" s="59" t="s">
        <v>16216</v>
      </c>
      <c r="C9175" s="59" t="s">
        <v>15617</v>
      </c>
      <c r="D9175" s="59" t="s">
        <v>20</v>
      </c>
      <c r="F9175" s="59" t="s">
        <v>8</v>
      </c>
      <c r="G9175" s="152" t="str">
        <f>VLOOKUP(D9175,sku归属!A:B,2,0)</f>
        <v>其他</v>
      </c>
    </row>
    <row r="9176" spans="1:13" s="59" customFormat="1" customHeight="1">
      <c r="A9176" s="59" t="s">
        <v>24362</v>
      </c>
      <c r="B9176" s="59" t="s">
        <v>16812</v>
      </c>
      <c r="C9176" s="59" t="s">
        <v>17962</v>
      </c>
      <c r="D9176" s="59" t="s">
        <v>20</v>
      </c>
      <c r="F9176" s="59" t="s">
        <v>8</v>
      </c>
      <c r="G9176" s="152" t="str">
        <f>VLOOKUP(D9176,sku归属!A:B,2,0)</f>
        <v>其他</v>
      </c>
    </row>
    <row r="9177" spans="1:13" s="59" customFormat="1" customHeight="1">
      <c r="A9177" s="59" t="s">
        <v>24363</v>
      </c>
      <c r="B9177" s="59" t="s">
        <v>16814</v>
      </c>
      <c r="C9177" s="59" t="s">
        <v>17959</v>
      </c>
      <c r="D9177" s="59" t="s">
        <v>20</v>
      </c>
      <c r="F9177" s="59" t="s">
        <v>8</v>
      </c>
      <c r="G9177" s="152" t="str">
        <f>VLOOKUP(D9177,sku归属!A:B,2,0)</f>
        <v>其他</v>
      </c>
    </row>
    <row r="9178" spans="1:13" s="59" customFormat="1" customHeight="1">
      <c r="A9178" s="59" t="s">
        <v>24364</v>
      </c>
      <c r="B9178" s="59" t="s">
        <v>16817</v>
      </c>
      <c r="C9178" s="59" t="s">
        <v>17866</v>
      </c>
      <c r="D9178" s="59" t="s">
        <v>20</v>
      </c>
      <c r="F9178" s="59" t="s">
        <v>8</v>
      </c>
      <c r="G9178" s="152" t="str">
        <f>VLOOKUP(D9178,sku归属!A:B,2,0)</f>
        <v>莫美玉</v>
      </c>
    </row>
    <row r="9179" spans="1:13" s="59" customFormat="1" customHeight="1">
      <c r="A9179" s="59" t="s">
        <v>24365</v>
      </c>
      <c r="B9179" s="59" t="s">
        <v>16819</v>
      </c>
      <c r="C9179" s="59" t="s">
        <v>19334</v>
      </c>
      <c r="D9179" s="59" t="s">
        <v>20</v>
      </c>
      <c r="F9179" s="59" t="s">
        <v>8</v>
      </c>
      <c r="G9179" s="152" t="str">
        <f>VLOOKUP(D9179,sku归属!A:B,2,0)</f>
        <v>莫美玉</v>
      </c>
    </row>
    <row r="9180" spans="1:13" s="59" customFormat="1" customHeight="1">
      <c r="A9180" s="59" t="s">
        <v>24366</v>
      </c>
      <c r="B9180" s="59" t="s">
        <v>24367</v>
      </c>
      <c r="C9180" s="59" t="s">
        <v>24368</v>
      </c>
      <c r="D9180" s="59" t="s">
        <v>17</v>
      </c>
      <c r="F9180" s="59" t="s">
        <v>8</v>
      </c>
      <c r="G9180" s="152" t="str">
        <f>VLOOKUP(D9180,sku归属!A:B,2,0)</f>
        <v>其他</v>
      </c>
    </row>
    <row r="9181" spans="1:13" s="59" customFormat="1" customHeight="1">
      <c r="A9181" s="59" t="s">
        <v>24369</v>
      </c>
      <c r="B9181" s="59" t="s">
        <v>24370</v>
      </c>
      <c r="C9181" s="59" t="s">
        <v>24371</v>
      </c>
      <c r="D9181" s="59" t="s">
        <v>17</v>
      </c>
      <c r="F9181" s="59" t="s">
        <v>8</v>
      </c>
      <c r="G9181" s="152" t="str">
        <f>VLOOKUP(D9181,sku归属!A:B,2,0)</f>
        <v>其他</v>
      </c>
    </row>
    <row r="9182" spans="1:13" s="59" customFormat="1" customHeight="1">
      <c r="A9182" s="59" t="s">
        <v>24372</v>
      </c>
      <c r="B9182" s="59" t="s">
        <v>24373</v>
      </c>
      <c r="C9182" s="59" t="s">
        <v>24374</v>
      </c>
      <c r="D9182" s="59" t="s">
        <v>17</v>
      </c>
      <c r="F9182" s="59" t="s">
        <v>8</v>
      </c>
      <c r="G9182" s="152" t="str">
        <f>VLOOKUP(D9182,sku归属!A:B,2,0)</f>
        <v>其他</v>
      </c>
    </row>
    <row r="9183" spans="1:13" s="59" customFormat="1" customHeight="1">
      <c r="A9183" s="59" t="s">
        <v>24375</v>
      </c>
      <c r="B9183" s="59" t="s">
        <v>24376</v>
      </c>
      <c r="C9183" s="59" t="s">
        <v>24377</v>
      </c>
      <c r="D9183" s="59" t="s">
        <v>17</v>
      </c>
      <c r="F9183" s="59" t="s">
        <v>8</v>
      </c>
      <c r="G9183" s="152" t="str">
        <f>VLOOKUP(D9183,sku归属!A:B,2,0)</f>
        <v>其他</v>
      </c>
    </row>
    <row r="9184" spans="1:13" s="59" customFormat="1" customHeight="1">
      <c r="A9184" s="59" t="s">
        <v>24378</v>
      </c>
      <c r="B9184" s="59" t="s">
        <v>24379</v>
      </c>
      <c r="C9184" s="59" t="s">
        <v>24380</v>
      </c>
      <c r="D9184" s="59" t="s">
        <v>17</v>
      </c>
      <c r="F9184" s="59" t="s">
        <v>8</v>
      </c>
      <c r="G9184" s="152" t="str">
        <f>VLOOKUP(D9184,sku归属!A:B,2,0)</f>
        <v>其他</v>
      </c>
    </row>
    <row r="9185" spans="1:13" s="59" customFormat="1" customHeight="1">
      <c r="A9185" s="59" t="s">
        <v>24381</v>
      </c>
      <c r="B9185" s="59" t="s">
        <v>24382</v>
      </c>
      <c r="C9185" s="59" t="s">
        <v>24383</v>
      </c>
      <c r="D9185" s="59" t="s">
        <v>17</v>
      </c>
      <c r="F9185" s="59" t="s">
        <v>8</v>
      </c>
      <c r="G9185" s="152" t="str">
        <f>VLOOKUP(D9185,sku归属!A:B,2,0)</f>
        <v>其他</v>
      </c>
    </row>
    <row r="9186" spans="1:13" s="59" customFormat="1" customHeight="1">
      <c r="A9186" s="59" t="s">
        <v>24384</v>
      </c>
      <c r="B9186" s="59" t="s">
        <v>24385</v>
      </c>
      <c r="C9186" s="59" t="s">
        <v>24386</v>
      </c>
      <c r="D9186" s="59" t="s">
        <v>17</v>
      </c>
      <c r="F9186" s="59" t="s">
        <v>8</v>
      </c>
      <c r="G9186" s="152" t="str">
        <f>VLOOKUP(D9186,sku归属!A:B,2,0)</f>
        <v>其他</v>
      </c>
    </row>
    <row r="9187" spans="1:13" s="59" customFormat="1" customHeight="1">
      <c r="A9187" s="59" t="s">
        <v>24387</v>
      </c>
      <c r="B9187" s="59" t="s">
        <v>24388</v>
      </c>
      <c r="C9187" s="59" t="s">
        <v>24389</v>
      </c>
      <c r="D9187" s="59" t="s">
        <v>17</v>
      </c>
      <c r="F9187" s="59" t="s">
        <v>8</v>
      </c>
      <c r="G9187" s="152" t="str">
        <f>VLOOKUP(D9187,sku归属!A:B,2,0)</f>
        <v>其他</v>
      </c>
    </row>
    <row r="9188" spans="1:13" s="59" customFormat="1" customHeight="1">
      <c r="A9188" s="59" t="s">
        <v>24390</v>
      </c>
      <c r="B9188" s="59" t="s">
        <v>24391</v>
      </c>
      <c r="C9188" s="59" t="s">
        <v>24392</v>
      </c>
      <c r="D9188" s="59" t="s">
        <v>17</v>
      </c>
      <c r="F9188" s="59" t="s">
        <v>8</v>
      </c>
      <c r="G9188" s="152" t="str">
        <f>VLOOKUP(D9188,sku归属!A:B,2,0)</f>
        <v>其他</v>
      </c>
    </row>
    <row r="9189" spans="1:13" s="59" customFormat="1" customHeight="1">
      <c r="A9189" s="59" t="s">
        <v>24393</v>
      </c>
      <c r="B9189" s="59" t="s">
        <v>24394</v>
      </c>
      <c r="C9189" s="59" t="s">
        <v>24395</v>
      </c>
      <c r="D9189" s="59" t="s">
        <v>17</v>
      </c>
      <c r="F9189" s="59" t="s">
        <v>8</v>
      </c>
      <c r="G9189" s="152" t="str">
        <f>VLOOKUP(D9189,sku归属!A:B,2,0)</f>
        <v>莫美玉</v>
      </c>
    </row>
    <row r="9190" spans="1:13" s="59" customFormat="1" customHeight="1">
      <c r="A9190" s="59" t="s">
        <v>24396</v>
      </c>
      <c r="B9190" s="59" t="s">
        <v>24397</v>
      </c>
      <c r="C9190" s="59" t="s">
        <v>24398</v>
      </c>
      <c r="D9190" s="59" t="s">
        <v>17</v>
      </c>
      <c r="F9190" s="59" t="s">
        <v>8</v>
      </c>
      <c r="G9190" s="152" t="str">
        <f>VLOOKUP(D9190,sku归属!A:B,2,0)</f>
        <v>莫美玉</v>
      </c>
    </row>
    <row r="9191" spans="1:13" s="59" customFormat="1" customHeight="1">
      <c r="A9191" s="59" t="s">
        <v>24399</v>
      </c>
      <c r="B9191" s="59" t="s">
        <v>24400</v>
      </c>
      <c r="C9191" s="59" t="s">
        <v>24401</v>
      </c>
      <c r="D9191" s="59" t="s">
        <v>17</v>
      </c>
      <c r="F9191" s="59" t="s">
        <v>8</v>
      </c>
      <c r="G9191" s="152" t="str">
        <f>VLOOKUP(D9191,sku归属!A:B,2,0)</f>
        <v>莫美玉</v>
      </c>
    </row>
    <row r="9192" spans="1:13" s="59" customFormat="1" customHeight="1">
      <c r="A9192" s="59" t="s">
        <v>24402</v>
      </c>
      <c r="B9192" s="59" t="s">
        <v>24403</v>
      </c>
      <c r="C9192" s="59" t="s">
        <v>24404</v>
      </c>
      <c r="D9192" s="59" t="s">
        <v>17</v>
      </c>
      <c r="F9192" s="59" t="s">
        <v>8</v>
      </c>
      <c r="G9192" s="152" t="str">
        <f>VLOOKUP(D9192,sku归属!A:B,2,0)</f>
        <v>莫美玉</v>
      </c>
    </row>
    <row r="9193" spans="1:13" s="59" customFormat="1" customHeight="1">
      <c r="A9193" s="59" t="s">
        <v>24405</v>
      </c>
      <c r="B9193" s="59" t="s">
        <v>24406</v>
      </c>
      <c r="C9193" s="59" t="s">
        <v>24407</v>
      </c>
      <c r="D9193" s="59" t="s">
        <v>17</v>
      </c>
      <c r="F9193" s="59" t="s">
        <v>8</v>
      </c>
      <c r="G9193" s="152" t="str">
        <f>VLOOKUP(D9193,sku归属!A:B,2,0)</f>
        <v>莫美玉</v>
      </c>
    </row>
    <row r="9194" spans="1:13" s="59" customFormat="1" customHeight="1">
      <c r="A9194" s="59" t="s">
        <v>24408</v>
      </c>
      <c r="B9194" s="59" t="s">
        <v>24409</v>
      </c>
      <c r="C9194" s="59" t="s">
        <v>24410</v>
      </c>
      <c r="D9194" s="59" t="s">
        <v>17</v>
      </c>
      <c r="F9194" s="59" t="s">
        <v>8</v>
      </c>
      <c r="G9194" s="152" t="str">
        <f>VLOOKUP(D9194,sku归属!A:B,2,0)</f>
        <v>莫美玉</v>
      </c>
    </row>
    <row r="9195" spans="1:13" s="59" customFormat="1" customHeight="1">
      <c r="A9195" s="59" t="s">
        <v>24411</v>
      </c>
      <c r="B9195" s="59" t="s">
        <v>16178</v>
      </c>
      <c r="C9195" s="59" t="s">
        <v>12986</v>
      </c>
      <c r="D9195" s="59" t="s">
        <v>20</v>
      </c>
      <c r="F9195" s="59" t="s">
        <v>8</v>
      </c>
      <c r="G9195" s="152" t="str">
        <f>VLOOKUP(D9195,sku归属!A:B,2,0)</f>
        <v>莫美玉</v>
      </c>
    </row>
    <row r="9196" spans="1:13" s="59" customFormat="1" customHeight="1">
      <c r="A9196" s="59" t="s">
        <v>24412</v>
      </c>
      <c r="B9196" s="59" t="s">
        <v>16763</v>
      </c>
      <c r="C9196" s="59" t="s">
        <v>12905</v>
      </c>
      <c r="D9196" s="59" t="s">
        <v>20</v>
      </c>
      <c r="F9196" s="59" t="s">
        <v>8</v>
      </c>
      <c r="G9196" s="152" t="str">
        <f>VLOOKUP(D9196,sku归属!A:B,2,0)</f>
        <v>莫美玉</v>
      </c>
    </row>
    <row r="9197" spans="1:13" s="59" customFormat="1" customHeight="1">
      <c r="A9197" s="59" t="s">
        <v>24413</v>
      </c>
      <c r="B9197" s="59" t="s">
        <v>24414</v>
      </c>
      <c r="C9197" s="59" t="s">
        <v>16019</v>
      </c>
      <c r="D9197" s="59" t="s">
        <v>16</v>
      </c>
      <c r="F9197" s="59" t="s">
        <v>8</v>
      </c>
      <c r="G9197" s="152" t="str">
        <f>VLOOKUP(D9197,sku归属!A:B,2,0)</f>
        <v>莫美玉</v>
      </c>
    </row>
    <row r="9198" spans="1:13" s="59" customFormat="1" customHeight="1">
      <c r="A9198" s="59" t="s">
        <v>24415</v>
      </c>
      <c r="B9198" s="59" t="s">
        <v>24416</v>
      </c>
      <c r="C9198" s="59" t="s">
        <v>16022</v>
      </c>
      <c r="D9198" s="59" t="s">
        <v>16</v>
      </c>
      <c r="F9198" s="59" t="s">
        <v>8</v>
      </c>
      <c r="G9198" s="152" t="str">
        <f>VLOOKUP(D9198,sku归属!A:B,2,0)</f>
        <v>莫美玉</v>
      </c>
    </row>
    <row r="9199" spans="1:13" s="59" customFormat="1" customHeight="1">
      <c r="A9199" s="59" t="s">
        <v>24417</v>
      </c>
      <c r="B9199" s="59" t="s">
        <v>24418</v>
      </c>
      <c r="C9199" s="59" t="s">
        <v>16025</v>
      </c>
      <c r="D9199" s="59" t="s">
        <v>16</v>
      </c>
      <c r="F9199" s="59" t="s">
        <v>8</v>
      </c>
      <c r="G9199" s="152" t="str">
        <f>VLOOKUP(D9199,sku归属!A:B,2,0)</f>
        <v>莫美玉</v>
      </c>
    </row>
    <row r="9200" spans="1:13" s="59" customFormat="1" customHeight="1">
      <c r="A9200" s="59" t="s">
        <v>24419</v>
      </c>
      <c r="B9200" s="59" t="s">
        <v>24420</v>
      </c>
      <c r="C9200" s="59" t="s">
        <v>16028</v>
      </c>
      <c r="D9200" s="59" t="s">
        <v>16</v>
      </c>
      <c r="F9200" s="59" t="s">
        <v>8</v>
      </c>
      <c r="G9200" s="152" t="str">
        <f>VLOOKUP(D9200,sku归属!A:B,2,0)</f>
        <v>莫美玉</v>
      </c>
    </row>
    <row r="9201" spans="1:13" s="59" customFormat="1" customHeight="1">
      <c r="A9201" s="59" t="s">
        <v>24421</v>
      </c>
      <c r="B9201" s="59" t="s">
        <v>24422</v>
      </c>
      <c r="C9201" s="59" t="s">
        <v>24423</v>
      </c>
      <c r="D9201" s="59" t="s">
        <v>16</v>
      </c>
      <c r="F9201" s="59" t="s">
        <v>8</v>
      </c>
      <c r="G9201" s="152" t="str">
        <f>VLOOKUP(D9201,sku归属!A:B,2,0)</f>
        <v>莫美玉</v>
      </c>
    </row>
    <row r="9202" spans="1:13" s="59" customFormat="1" customHeight="1">
      <c r="A9202" s="59" t="s">
        <v>24424</v>
      </c>
      <c r="B9202" s="59" t="s">
        <v>24425</v>
      </c>
      <c r="C9202" s="59" t="s">
        <v>24426</v>
      </c>
      <c r="D9202" s="59" t="s">
        <v>16</v>
      </c>
      <c r="F9202" s="59" t="s">
        <v>8</v>
      </c>
      <c r="G9202" s="152" t="str">
        <f>VLOOKUP(D9202,sku归属!A:B,2,0)</f>
        <v>莫美玉</v>
      </c>
    </row>
    <row r="9203" spans="1:13" s="59" customFormat="1" customHeight="1">
      <c r="A9203" s="59" t="s">
        <v>24427</v>
      </c>
      <c r="B9203" s="59" t="s">
        <v>24428</v>
      </c>
      <c r="C9203" s="59" t="s">
        <v>24429</v>
      </c>
      <c r="D9203" s="59" t="s">
        <v>16</v>
      </c>
      <c r="F9203" s="59" t="s">
        <v>8</v>
      </c>
      <c r="G9203" s="152" t="str">
        <f>VLOOKUP(D9203,sku归属!A:B,2,0)</f>
        <v>莫美玉</v>
      </c>
    </row>
    <row r="9204" spans="1:13" s="59" customFormat="1" customHeight="1">
      <c r="A9204" s="59" t="s">
        <v>24430</v>
      </c>
      <c r="B9204" s="59" t="s">
        <v>24431</v>
      </c>
      <c r="C9204" s="59" t="s">
        <v>24432</v>
      </c>
      <c r="D9204" s="59" t="s">
        <v>16</v>
      </c>
      <c r="F9204" s="59" t="s">
        <v>8</v>
      </c>
      <c r="G9204" s="152" t="str">
        <f>VLOOKUP(D9204,sku归属!A:B,2,0)</f>
        <v>莫美玉</v>
      </c>
    </row>
    <row r="9205" spans="1:13" s="59" customFormat="1" customHeight="1">
      <c r="A9205" s="59" t="s">
        <v>24433</v>
      </c>
      <c r="B9205" s="59" t="s">
        <v>24434</v>
      </c>
      <c r="C9205" s="59" t="s">
        <v>24435</v>
      </c>
      <c r="D9205" s="59" t="s">
        <v>16</v>
      </c>
      <c r="F9205" s="59" t="s">
        <v>8</v>
      </c>
      <c r="G9205" s="152" t="str">
        <f>VLOOKUP(D9205,sku归属!A:B,2,0)</f>
        <v>莫美玉</v>
      </c>
    </row>
    <row r="9206" spans="1:13" s="59" customFormat="1" customHeight="1">
      <c r="A9206" s="59" t="s">
        <v>24436</v>
      </c>
      <c r="B9206" s="59" t="s">
        <v>16775</v>
      </c>
      <c r="C9206" s="59" t="s">
        <v>3072</v>
      </c>
      <c r="D9206" s="59" t="s">
        <v>20</v>
      </c>
      <c r="F9206" s="59" t="s">
        <v>8</v>
      </c>
      <c r="G9206" s="152" t="str">
        <f>VLOOKUP(D9206,sku归属!A:B,2,0)</f>
        <v>莫美玉</v>
      </c>
    </row>
    <row r="9207" spans="1:13" s="59" customFormat="1" customHeight="1">
      <c r="A9207" s="59" t="s">
        <v>24437</v>
      </c>
      <c r="B9207" s="59" t="s">
        <v>16777</v>
      </c>
      <c r="C9207" s="59" t="s">
        <v>3066</v>
      </c>
      <c r="D9207" s="59" t="s">
        <v>20</v>
      </c>
      <c r="F9207" s="59" t="s">
        <v>8</v>
      </c>
      <c r="G9207" s="152" t="str">
        <f>VLOOKUP(D9207,sku归属!A:B,2,0)</f>
        <v>莫美玉</v>
      </c>
    </row>
    <row r="9208" spans="1:13" s="59" customFormat="1" customHeight="1">
      <c r="A9208" s="59" t="s">
        <v>24438</v>
      </c>
      <c r="B9208" s="59" t="s">
        <v>16799</v>
      </c>
      <c r="C9208" s="59" t="s">
        <v>16800</v>
      </c>
      <c r="D9208" s="59" t="s">
        <v>20</v>
      </c>
      <c r="F9208" s="59" t="s">
        <v>8</v>
      </c>
      <c r="G9208" s="152" t="str">
        <f>VLOOKUP(D9208,sku归属!A:B,2,0)</f>
        <v>莫美玉</v>
      </c>
    </row>
    <row r="9209" spans="1:13" s="59" customFormat="1" customHeight="1">
      <c r="A9209" s="59" t="s">
        <v>24439</v>
      </c>
      <c r="B9209" s="59" t="s">
        <v>16796</v>
      </c>
      <c r="C9209" s="59" t="s">
        <v>16797</v>
      </c>
      <c r="D9209" s="59" t="s">
        <v>20</v>
      </c>
      <c r="F9209" s="59" t="s">
        <v>8</v>
      </c>
      <c r="G9209" s="152" t="str">
        <f>VLOOKUP(D9209,sku归属!A:B,2,0)</f>
        <v>莫美玉</v>
      </c>
    </row>
    <row r="9210" spans="1:13" s="59" customFormat="1" customHeight="1">
      <c r="A9210" s="59" t="s">
        <v>24440</v>
      </c>
      <c r="B9210" s="59" t="s">
        <v>16790</v>
      </c>
      <c r="C9210" s="59" t="s">
        <v>16791</v>
      </c>
      <c r="D9210" s="59" t="s">
        <v>20</v>
      </c>
      <c r="F9210" s="59" t="s">
        <v>8</v>
      </c>
      <c r="G9210" s="152" t="str">
        <f>VLOOKUP(D9210,sku归属!A:B,2,0)</f>
        <v>莫美玉</v>
      </c>
    </row>
    <row r="9211" spans="1:13" s="59" customFormat="1" customHeight="1">
      <c r="A9211" s="59" t="s">
        <v>24441</v>
      </c>
      <c r="B9211" s="59" t="s">
        <v>16793</v>
      </c>
      <c r="C9211" s="59" t="s">
        <v>16794</v>
      </c>
      <c r="D9211" s="59" t="s">
        <v>20</v>
      </c>
      <c r="F9211" s="59" t="s">
        <v>8</v>
      </c>
      <c r="G9211" s="152" t="str">
        <f>VLOOKUP(D9211,sku归属!A:B,2,0)</f>
        <v>莫美玉</v>
      </c>
    </row>
    <row r="9212" spans="1:13" s="59" customFormat="1" customHeight="1">
      <c r="A9212" s="59" t="s">
        <v>24442</v>
      </c>
      <c r="B9212" s="59" t="s">
        <v>16830</v>
      </c>
      <c r="C9212" s="59" t="s">
        <v>18062</v>
      </c>
      <c r="D9212" s="59" t="s">
        <v>20</v>
      </c>
      <c r="F9212" s="59" t="s">
        <v>8</v>
      </c>
      <c r="G9212" s="152" t="str">
        <f>VLOOKUP(D9212,sku归属!A:B,2,0)</f>
        <v>莫美玉</v>
      </c>
    </row>
    <row r="9213" spans="1:13" s="59" customFormat="1" customHeight="1">
      <c r="A9213" s="59" t="s">
        <v>24443</v>
      </c>
      <c r="B9213" s="59" t="s">
        <v>16180</v>
      </c>
      <c r="C9213" s="59" t="s">
        <v>16095</v>
      </c>
      <c r="D9213" s="59" t="s">
        <v>20</v>
      </c>
      <c r="F9213" s="59" t="s">
        <v>8</v>
      </c>
      <c r="G9213" s="152" t="str">
        <f>VLOOKUP(D9213,sku归属!A:B,2,0)</f>
        <v>莫美玉</v>
      </c>
    </row>
    <row r="9214" spans="1:13" s="59" customFormat="1" customHeight="1">
      <c r="A9214" s="59" t="s">
        <v>24444</v>
      </c>
      <c r="B9214" s="59" t="s">
        <v>16182</v>
      </c>
      <c r="C9214" s="59" t="s">
        <v>16092</v>
      </c>
      <c r="D9214" s="59" t="s">
        <v>20</v>
      </c>
      <c r="F9214" s="59" t="s">
        <v>8</v>
      </c>
      <c r="G9214" s="152" t="str">
        <f>VLOOKUP(D9214,sku归属!A:B,2,0)</f>
        <v>莫美玉</v>
      </c>
    </row>
    <row r="9215" spans="1:13" s="59" customFormat="1" customHeight="1">
      <c r="A9215" s="59" t="s">
        <v>24445</v>
      </c>
      <c r="B9215" s="59" t="s">
        <v>16771</v>
      </c>
      <c r="C9215" s="59" t="s">
        <v>13085</v>
      </c>
      <c r="D9215" s="59" t="s">
        <v>20</v>
      </c>
      <c r="F9215" s="59" t="s">
        <v>8</v>
      </c>
      <c r="G9215" s="152" t="str">
        <f>VLOOKUP(D9215,sku归属!A:B,2,0)</f>
        <v>莫美玉</v>
      </c>
    </row>
    <row r="9216" spans="1:13" s="59" customFormat="1" customHeight="1">
      <c r="A9216" s="59" t="s">
        <v>24446</v>
      </c>
      <c r="B9216" s="59" t="s">
        <v>16773</v>
      </c>
      <c r="C9216" s="59" t="s">
        <v>12572</v>
      </c>
      <c r="D9216" s="59" t="s">
        <v>20</v>
      </c>
      <c r="F9216" s="59" t="s">
        <v>8</v>
      </c>
      <c r="G9216" s="152" t="str">
        <f>VLOOKUP(D9216,sku归属!A:B,2,0)</f>
        <v>莫美玉</v>
      </c>
    </row>
    <row r="9217" spans="1:13" s="59" customFormat="1" customHeight="1">
      <c r="A9217" s="59" t="s">
        <v>24447</v>
      </c>
      <c r="B9217" s="59" t="s">
        <v>16804</v>
      </c>
      <c r="C9217" s="59" t="s">
        <v>16416</v>
      </c>
      <c r="D9217" s="59" t="s">
        <v>20</v>
      </c>
      <c r="F9217" s="59" t="s">
        <v>8</v>
      </c>
      <c r="G9217" s="152" t="str">
        <f>VLOOKUP(D9217,sku归属!A:B,2,0)</f>
        <v>莫美玉</v>
      </c>
    </row>
    <row r="9218" spans="1:13" s="59" customFormat="1" customHeight="1">
      <c r="A9218" s="59" t="s">
        <v>24448</v>
      </c>
      <c r="B9218" s="59" t="s">
        <v>16802</v>
      </c>
      <c r="C9218" s="59" t="s">
        <v>16419</v>
      </c>
      <c r="D9218" s="59" t="s">
        <v>20</v>
      </c>
      <c r="F9218" s="59" t="s">
        <v>8</v>
      </c>
      <c r="G9218" s="152" t="str">
        <f>VLOOKUP(D9218,sku归属!A:B,2,0)</f>
        <v>莫美玉</v>
      </c>
    </row>
    <row r="9219" spans="1:13" s="59" customFormat="1" customHeight="1">
      <c r="A9219" s="59" t="s">
        <v>24449</v>
      </c>
      <c r="B9219" s="59" t="s">
        <v>16842</v>
      </c>
      <c r="C9219" s="59" t="s">
        <v>2041</v>
      </c>
      <c r="D9219" s="59" t="s">
        <v>20</v>
      </c>
      <c r="F9219" s="59" t="s">
        <v>8</v>
      </c>
      <c r="G9219" s="152" t="str">
        <f>VLOOKUP(D9219,sku归属!A:B,2,0)</f>
        <v>莫美玉</v>
      </c>
    </row>
    <row r="9220" spans="1:13" s="59" customFormat="1" customHeight="1">
      <c r="A9220" s="59" t="s">
        <v>24450</v>
      </c>
      <c r="B9220" s="59" t="s">
        <v>16847</v>
      </c>
      <c r="C9220" s="59" t="s">
        <v>2044</v>
      </c>
      <c r="D9220" s="59" t="s">
        <v>20</v>
      </c>
      <c r="F9220" s="59" t="s">
        <v>8</v>
      </c>
      <c r="G9220" s="152" t="str">
        <f>VLOOKUP(D9220,sku归属!A:B,2,0)</f>
        <v>莫美玉</v>
      </c>
    </row>
    <row r="9221" spans="1:13" s="59" customFormat="1" customHeight="1">
      <c r="A9221" s="59" t="s">
        <v>24451</v>
      </c>
      <c r="B9221" s="59" t="s">
        <v>16844</v>
      </c>
      <c r="C9221" s="59" t="s">
        <v>2038</v>
      </c>
      <c r="D9221" s="59" t="s">
        <v>20</v>
      </c>
      <c r="F9221" s="59" t="s">
        <v>8</v>
      </c>
      <c r="G9221" s="152" t="str">
        <f>VLOOKUP(D9221,sku归属!A:B,2,0)</f>
        <v>莫美玉</v>
      </c>
    </row>
    <row r="9222" spans="1:13" s="59" customFormat="1" customHeight="1">
      <c r="A9222" s="59" t="s">
        <v>24452</v>
      </c>
      <c r="B9222" s="59" t="s">
        <v>24453</v>
      </c>
      <c r="C9222" s="59" t="s">
        <v>2752</v>
      </c>
      <c r="D9222" s="59" t="s">
        <v>20</v>
      </c>
      <c r="F9222" s="59" t="s">
        <v>8</v>
      </c>
      <c r="G9222" s="152" t="str">
        <f>VLOOKUP(D9222,sku归属!A:B,2,0)</f>
        <v>莫美玉</v>
      </c>
    </row>
    <row r="9223" spans="1:13" s="59" customFormat="1" customHeight="1">
      <c r="A9223" s="59" t="s">
        <v>24454</v>
      </c>
      <c r="B9223" s="59" t="s">
        <v>24455</v>
      </c>
      <c r="C9223" s="59" t="s">
        <v>24456</v>
      </c>
      <c r="D9223" s="59" t="s">
        <v>20</v>
      </c>
      <c r="F9223" s="59" t="s">
        <v>8</v>
      </c>
      <c r="G9223" s="152" t="str">
        <f>VLOOKUP(D9223,sku归属!A:B,2,0)</f>
        <v>莫美玉</v>
      </c>
    </row>
    <row r="9224" spans="1:13" s="59" customFormat="1" customHeight="1">
      <c r="A9224" s="59" t="s">
        <v>24457</v>
      </c>
      <c r="B9224" s="59" t="s">
        <v>24458</v>
      </c>
      <c r="C9224" s="59" t="s">
        <v>24459</v>
      </c>
      <c r="D9224" s="59" t="s">
        <v>20</v>
      </c>
      <c r="F9224" s="59" t="s">
        <v>8</v>
      </c>
      <c r="G9224" s="152" t="str">
        <f>VLOOKUP(D9224,sku归属!A:B,2,0)</f>
        <v>莫美玉</v>
      </c>
    </row>
    <row r="9225" spans="1:13" s="59" customFormat="1" customHeight="1">
      <c r="A9225" s="59" t="s">
        <v>24460</v>
      </c>
      <c r="B9225" s="59" t="s">
        <v>24461</v>
      </c>
      <c r="C9225" s="59" t="s">
        <v>572</v>
      </c>
      <c r="D9225" s="59" t="s">
        <v>20</v>
      </c>
      <c r="F9225" s="59" t="s">
        <v>8</v>
      </c>
      <c r="G9225" s="152" t="str">
        <f>VLOOKUP(D9225,sku归属!A:B,2,0)</f>
        <v>莫美玉</v>
      </c>
    </row>
    <row r="9226" spans="1:13" s="59" customFormat="1" customHeight="1">
      <c r="A9226" s="59" t="s">
        <v>24462</v>
      </c>
      <c r="B9226" s="59" t="s">
        <v>24463</v>
      </c>
      <c r="C9226" s="59" t="s">
        <v>578</v>
      </c>
      <c r="D9226" s="59" t="s">
        <v>20</v>
      </c>
      <c r="F9226" s="59" t="s">
        <v>8</v>
      </c>
      <c r="G9226" s="152" t="str">
        <f>VLOOKUP(D9226,sku归属!A:B,2,0)</f>
        <v>莫美玉</v>
      </c>
    </row>
    <row r="9227" spans="1:13" s="59" customFormat="1" customHeight="1">
      <c r="A9227" s="59" t="s">
        <v>24464</v>
      </c>
      <c r="B9227" s="59" t="s">
        <v>24465</v>
      </c>
      <c r="C9227" s="59" t="s">
        <v>575</v>
      </c>
      <c r="D9227" s="59" t="s">
        <v>20</v>
      </c>
      <c r="F9227" s="59" t="s">
        <v>8</v>
      </c>
      <c r="G9227" s="152" t="str">
        <f>VLOOKUP(D9227,sku归属!A:B,2,0)</f>
        <v>莫美玉</v>
      </c>
    </row>
    <row r="9228" spans="1:13" s="59" customFormat="1" customHeight="1">
      <c r="A9228" s="59" t="s">
        <v>24466</v>
      </c>
      <c r="B9228" s="59" t="s">
        <v>17065</v>
      </c>
      <c r="C9228" s="59" t="s">
        <v>16929</v>
      </c>
      <c r="D9228" s="59" t="s">
        <v>20</v>
      </c>
      <c r="F9228" s="59" t="s">
        <v>8</v>
      </c>
      <c r="G9228" s="152" t="str">
        <f>VLOOKUP(D9228,sku归属!A:B,2,0)</f>
        <v>莫美玉</v>
      </c>
    </row>
    <row r="9229" spans="1:13" s="59" customFormat="1" customHeight="1">
      <c r="A9229" s="59" t="s">
        <v>24467</v>
      </c>
      <c r="B9229" s="59" t="s">
        <v>17067</v>
      </c>
      <c r="C9229" s="59" t="s">
        <v>16927</v>
      </c>
      <c r="D9229" s="59" t="s">
        <v>20</v>
      </c>
      <c r="F9229" s="59" t="s">
        <v>8</v>
      </c>
      <c r="G9229" s="152" t="str">
        <f>VLOOKUP(D9229,sku归属!A:B,2,0)</f>
        <v>莫美玉</v>
      </c>
    </row>
    <row r="9230" spans="1:13" s="59" customFormat="1" customHeight="1">
      <c r="A9230" s="59" t="s">
        <v>24468</v>
      </c>
      <c r="B9230" s="59" t="s">
        <v>17069</v>
      </c>
      <c r="C9230" s="59" t="s">
        <v>16931</v>
      </c>
      <c r="D9230" s="59" t="s">
        <v>20</v>
      </c>
      <c r="F9230" s="59" t="s">
        <v>8</v>
      </c>
      <c r="G9230" s="152" t="str">
        <f>VLOOKUP(D9230,sku归属!A:B,2,0)</f>
        <v>莫美玉</v>
      </c>
    </row>
    <row r="9231" spans="1:13" s="59" customFormat="1" customHeight="1">
      <c r="A9231" s="59" t="s">
        <v>24469</v>
      </c>
      <c r="B9231" s="59" t="s">
        <v>17087</v>
      </c>
      <c r="C9231" s="59" t="s">
        <v>9151</v>
      </c>
      <c r="D9231" s="59" t="s">
        <v>20</v>
      </c>
      <c r="F9231" s="59" t="s">
        <v>8</v>
      </c>
      <c r="G9231" s="152" t="str">
        <f>VLOOKUP(D9231,sku归属!A:B,2,0)</f>
        <v>莫美玉</v>
      </c>
    </row>
    <row r="9232" spans="1:13" s="59" customFormat="1" customHeight="1">
      <c r="A9232" s="59" t="s">
        <v>24470</v>
      </c>
      <c r="B9232" s="59" t="s">
        <v>24471</v>
      </c>
      <c r="C9232" s="59" t="s">
        <v>17133</v>
      </c>
      <c r="D9232" s="59" t="s">
        <v>20</v>
      </c>
      <c r="F9232" s="59" t="s">
        <v>8</v>
      </c>
      <c r="G9232" s="152" t="str">
        <f>VLOOKUP(D9232,sku归属!A:B,2,0)</f>
        <v>莫美玉</v>
      </c>
    </row>
    <row r="9233" spans="1:13" s="59" customFormat="1" customHeight="1">
      <c r="A9233" s="59" t="s">
        <v>24472</v>
      </c>
      <c r="B9233" s="59" t="s">
        <v>24473</v>
      </c>
      <c r="C9233" s="59" t="s">
        <v>17138</v>
      </c>
      <c r="D9233" s="59" t="s">
        <v>20</v>
      </c>
      <c r="F9233" s="59" t="s">
        <v>8</v>
      </c>
      <c r="G9233" s="152" t="str">
        <f>VLOOKUP(D9233,sku归属!A:B,2,0)</f>
        <v>莫美玉</v>
      </c>
    </row>
    <row r="9234" spans="1:13" s="59" customFormat="1" customHeight="1">
      <c r="A9234" s="59" t="s">
        <v>24474</v>
      </c>
      <c r="B9234" s="59" t="s">
        <v>24475</v>
      </c>
      <c r="C9234" s="59" t="s">
        <v>17141</v>
      </c>
      <c r="D9234" s="59" t="s">
        <v>20</v>
      </c>
      <c r="F9234" s="59" t="s">
        <v>8</v>
      </c>
      <c r="G9234" s="152" t="str">
        <f>VLOOKUP(D9234,sku归属!A:B,2,0)</f>
        <v>莫美玉</v>
      </c>
    </row>
    <row r="9235" spans="1:13" s="59" customFormat="1" customHeight="1">
      <c r="A9235" s="59" t="s">
        <v>24476</v>
      </c>
      <c r="B9235" s="59" t="s">
        <v>17120</v>
      </c>
      <c r="C9235" s="59" t="s">
        <v>17121</v>
      </c>
      <c r="D9235" s="59" t="s">
        <v>20</v>
      </c>
      <c r="F9235" s="59" t="s">
        <v>8</v>
      </c>
      <c r="G9235" s="152" t="str">
        <f>VLOOKUP(D9235,sku归属!A:B,2,0)</f>
        <v>莫美玉</v>
      </c>
    </row>
    <row r="9236" spans="1:13" s="59" customFormat="1" customHeight="1">
      <c r="A9236" s="59" t="s">
        <v>24477</v>
      </c>
      <c r="B9236" s="59" t="s">
        <v>17123</v>
      </c>
      <c r="C9236" s="59" t="s">
        <v>17124</v>
      </c>
      <c r="D9236" s="59" t="s">
        <v>20</v>
      </c>
      <c r="F9236" s="59" t="s">
        <v>8</v>
      </c>
      <c r="G9236" s="152" t="str">
        <f>VLOOKUP(D9236,sku归属!A:B,2,0)</f>
        <v>莫美玉</v>
      </c>
    </row>
    <row r="9237" spans="1:13" s="59" customFormat="1" customHeight="1">
      <c r="A9237" s="59" t="s">
        <v>24478</v>
      </c>
      <c r="B9237" s="59" t="s">
        <v>24479</v>
      </c>
      <c r="C9237" s="59" t="s">
        <v>15585</v>
      </c>
      <c r="D9237" s="59" t="s">
        <v>20</v>
      </c>
      <c r="F9237" s="59" t="s">
        <v>8</v>
      </c>
      <c r="G9237" s="152" t="str">
        <f>VLOOKUP(D9237,sku归属!A:B,2,0)</f>
        <v>莫美玉</v>
      </c>
    </row>
    <row r="9238" spans="1:13" s="59" customFormat="1" customHeight="1">
      <c r="A9238" s="59" t="s">
        <v>24480</v>
      </c>
      <c r="B9238" s="59" t="s">
        <v>24481</v>
      </c>
      <c r="C9238" s="59" t="s">
        <v>15588</v>
      </c>
      <c r="D9238" s="59" t="s">
        <v>20</v>
      </c>
      <c r="F9238" s="59" t="s">
        <v>8</v>
      </c>
      <c r="G9238" s="152" t="str">
        <f>VLOOKUP(D9238,sku归属!A:B,2,0)</f>
        <v>莫美玉</v>
      </c>
    </row>
    <row r="9239" spans="1:13" s="59" customFormat="1" customHeight="1">
      <c r="A9239" s="59" t="s">
        <v>24482</v>
      </c>
      <c r="B9239" s="59" t="s">
        <v>24483</v>
      </c>
      <c r="C9239" s="59" t="s">
        <v>15591</v>
      </c>
      <c r="D9239" s="59" t="s">
        <v>20</v>
      </c>
      <c r="F9239" s="59" t="s">
        <v>8</v>
      </c>
      <c r="G9239" s="152" t="str">
        <f>VLOOKUP(D9239,sku归属!A:B,2,0)</f>
        <v>莫美玉</v>
      </c>
    </row>
    <row r="9240" spans="1:13" s="59" customFormat="1" customHeight="1">
      <c r="A9240" s="59" t="s">
        <v>24484</v>
      </c>
      <c r="B9240" s="59" t="s">
        <v>24485</v>
      </c>
      <c r="C9240" s="59" t="s">
        <v>16890</v>
      </c>
      <c r="D9240" s="59" t="s">
        <v>20</v>
      </c>
      <c r="F9240" s="59" t="s">
        <v>8</v>
      </c>
      <c r="G9240" s="152" t="str">
        <f>VLOOKUP(D9240,sku归属!A:B,2,0)</f>
        <v>莫美玉</v>
      </c>
    </row>
    <row r="9241" spans="1:13" s="59" customFormat="1" customHeight="1">
      <c r="A9241" s="59" t="s">
        <v>24486</v>
      </c>
      <c r="B9241" s="59" t="s">
        <v>24487</v>
      </c>
      <c r="C9241" s="59" t="s">
        <v>16884</v>
      </c>
      <c r="D9241" s="59" t="s">
        <v>20</v>
      </c>
      <c r="F9241" s="59" t="s">
        <v>8</v>
      </c>
      <c r="G9241" s="152" t="str">
        <f>VLOOKUP(D9241,sku归属!A:B,2,0)</f>
        <v>莫美玉</v>
      </c>
    </row>
    <row r="9242" spans="1:13" s="59" customFormat="1" customHeight="1">
      <c r="A9242" s="59" t="s">
        <v>24488</v>
      </c>
      <c r="B9242" s="59" t="s">
        <v>24489</v>
      </c>
      <c r="C9242" s="59" t="s">
        <v>16881</v>
      </c>
      <c r="D9242" s="59" t="s">
        <v>20</v>
      </c>
      <c r="F9242" s="59" t="s">
        <v>8</v>
      </c>
      <c r="G9242" s="152" t="str">
        <f>VLOOKUP(D9242,sku归属!A:B,2,0)</f>
        <v>莫美玉</v>
      </c>
    </row>
    <row r="9243" spans="1:13" s="59" customFormat="1" customHeight="1">
      <c r="A9243" s="59" t="s">
        <v>24490</v>
      </c>
      <c r="B9243" s="59" t="s">
        <v>24491</v>
      </c>
      <c r="C9243" s="59" t="s">
        <v>16887</v>
      </c>
      <c r="D9243" s="59" t="s">
        <v>20</v>
      </c>
      <c r="F9243" s="59" t="s">
        <v>8</v>
      </c>
      <c r="G9243" s="152" t="str">
        <f>VLOOKUP(D9243,sku归属!A:B,2,0)</f>
        <v>莫美玉</v>
      </c>
    </row>
    <row r="9244" spans="1:13" s="59" customFormat="1" customHeight="1">
      <c r="A9244" s="59" t="s">
        <v>24492</v>
      </c>
      <c r="B9244" s="59" t="s">
        <v>24493</v>
      </c>
      <c r="C9244" s="59" t="s">
        <v>17147</v>
      </c>
      <c r="D9244" s="59" t="s">
        <v>20</v>
      </c>
      <c r="F9244" s="59" t="s">
        <v>8</v>
      </c>
      <c r="G9244" s="152" t="str">
        <f>VLOOKUP(D9244,sku归属!A:B,2,0)</f>
        <v>莫美玉</v>
      </c>
    </row>
    <row r="9245" spans="1:13" s="59" customFormat="1" customHeight="1">
      <c r="A9245" s="59" t="s">
        <v>24494</v>
      </c>
      <c r="B9245" s="59" t="s">
        <v>24495</v>
      </c>
      <c r="C9245" s="59" t="s">
        <v>17144</v>
      </c>
      <c r="D9245" s="59" t="s">
        <v>20</v>
      </c>
      <c r="F9245" s="59" t="s">
        <v>8</v>
      </c>
      <c r="G9245" s="152" t="str">
        <f>VLOOKUP(D9245,sku归属!A:B,2,0)</f>
        <v>莫美玉</v>
      </c>
    </row>
    <row r="9246" spans="1:13" s="59" customFormat="1" customHeight="1">
      <c r="A9246" s="59" t="s">
        <v>24496</v>
      </c>
      <c r="B9246" s="59" t="s">
        <v>24497</v>
      </c>
      <c r="C9246" s="59" t="s">
        <v>17153</v>
      </c>
      <c r="D9246" s="59" t="s">
        <v>20</v>
      </c>
      <c r="F9246" s="59" t="s">
        <v>8</v>
      </c>
      <c r="G9246" s="152" t="str">
        <f>VLOOKUP(D9246,sku归属!A:B,2,0)</f>
        <v>莫美玉</v>
      </c>
    </row>
    <row r="9247" spans="1:13" s="59" customFormat="1" customHeight="1">
      <c r="A9247" s="59" t="s">
        <v>24498</v>
      </c>
      <c r="B9247" s="59" t="s">
        <v>24499</v>
      </c>
      <c r="C9247" s="59" t="s">
        <v>17150</v>
      </c>
      <c r="D9247" s="59" t="s">
        <v>20</v>
      </c>
      <c r="F9247" s="59" t="s">
        <v>8</v>
      </c>
      <c r="G9247" s="152" t="str">
        <f>VLOOKUP(D9247,sku归属!A:B,2,0)</f>
        <v>莫美玉</v>
      </c>
    </row>
    <row r="9248" spans="1:13" s="59" customFormat="1" customHeight="1">
      <c r="A9248" s="59" t="s">
        <v>24500</v>
      </c>
      <c r="B9248" s="59" t="s">
        <v>24501</v>
      </c>
      <c r="C9248" s="59" t="s">
        <v>16240</v>
      </c>
      <c r="D9248" s="59" t="s">
        <v>20</v>
      </c>
      <c r="F9248" s="59" t="s">
        <v>8</v>
      </c>
      <c r="G9248" s="152" t="str">
        <f>VLOOKUP(D9248,sku归属!A:B,2,0)</f>
        <v>莫美玉</v>
      </c>
    </row>
    <row r="9249" spans="1:13" s="59" customFormat="1" customHeight="1">
      <c r="A9249" s="59" t="s">
        <v>24502</v>
      </c>
      <c r="B9249" s="59" t="s">
        <v>24503</v>
      </c>
      <c r="C9249" s="59" t="s">
        <v>16237</v>
      </c>
      <c r="D9249" s="59" t="s">
        <v>20</v>
      </c>
      <c r="F9249" s="59" t="s">
        <v>8</v>
      </c>
      <c r="G9249" s="152" t="str">
        <f>VLOOKUP(D9249,sku归属!A:B,2,0)</f>
        <v>莫美玉</v>
      </c>
    </row>
    <row r="9250" spans="1:13" s="59" customFormat="1" customHeight="1">
      <c r="A9250" s="59" t="s">
        <v>24504</v>
      </c>
      <c r="B9250" s="59" t="s">
        <v>24505</v>
      </c>
      <c r="C9250" s="59" t="s">
        <v>16234</v>
      </c>
      <c r="D9250" s="59" t="s">
        <v>20</v>
      </c>
      <c r="F9250" s="59" t="s">
        <v>8</v>
      </c>
      <c r="G9250" s="152" t="str">
        <f>VLOOKUP(D9250,sku归属!A:B,2,0)</f>
        <v>莫美玉</v>
      </c>
    </row>
    <row r="9251" spans="1:13" s="59" customFormat="1" customHeight="1">
      <c r="A9251" s="59" t="s">
        <v>24506</v>
      </c>
      <c r="B9251" s="59" t="s">
        <v>24507</v>
      </c>
      <c r="C9251" s="59" t="s">
        <v>16231</v>
      </c>
      <c r="D9251" s="59" t="s">
        <v>20</v>
      </c>
      <c r="F9251" s="59" t="s">
        <v>8</v>
      </c>
      <c r="G9251" s="152" t="str">
        <f>VLOOKUP(D9251,sku归属!A:B,2,0)</f>
        <v>莫美玉</v>
      </c>
    </row>
    <row r="9252" spans="1:13" s="59" customFormat="1" customHeight="1">
      <c r="A9252" s="59" t="s">
        <v>24508</v>
      </c>
      <c r="B9252" s="59" t="s">
        <v>17294</v>
      </c>
      <c r="C9252" s="59" t="s">
        <v>16394</v>
      </c>
      <c r="D9252" s="59" t="s">
        <v>20</v>
      </c>
      <c r="F9252" s="59" t="s">
        <v>8</v>
      </c>
      <c r="G9252" s="152" t="str">
        <f>VLOOKUP(D9252,sku归属!A:B,2,0)</f>
        <v>莫美玉</v>
      </c>
    </row>
    <row r="9253" spans="1:13" s="59" customFormat="1" customHeight="1">
      <c r="A9253" s="59" t="s">
        <v>24509</v>
      </c>
      <c r="B9253" s="59" t="s">
        <v>17296</v>
      </c>
      <c r="C9253" s="59" t="s">
        <v>16391</v>
      </c>
      <c r="D9253" s="59" t="s">
        <v>20</v>
      </c>
      <c r="F9253" s="59" t="s">
        <v>8</v>
      </c>
      <c r="G9253" s="152" t="str">
        <f>VLOOKUP(D9253,sku归属!A:B,2,0)</f>
        <v>莫美玉</v>
      </c>
    </row>
    <row r="9254" spans="1:13" s="59" customFormat="1" customHeight="1">
      <c r="A9254" s="59" t="s">
        <v>24510</v>
      </c>
      <c r="B9254" s="59" t="s">
        <v>24511</v>
      </c>
      <c r="C9254" s="59" t="s">
        <v>12746</v>
      </c>
      <c r="D9254" s="59" t="s">
        <v>20</v>
      </c>
      <c r="F9254" s="59" t="s">
        <v>8</v>
      </c>
      <c r="G9254" s="152" t="str">
        <f>VLOOKUP(D9254,sku归属!A:B,2,0)</f>
        <v>莫美玉</v>
      </c>
    </row>
    <row r="9255" spans="1:13" s="59" customFormat="1" customHeight="1">
      <c r="A9255" s="59" t="s">
        <v>24512</v>
      </c>
      <c r="B9255" s="59" t="s">
        <v>24513</v>
      </c>
      <c r="C9255" s="59" t="s">
        <v>12749</v>
      </c>
      <c r="D9255" s="59" t="s">
        <v>20</v>
      </c>
      <c r="F9255" s="59" t="s">
        <v>8</v>
      </c>
      <c r="G9255" s="152" t="str">
        <f>VLOOKUP(D9255,sku归属!A:B,2,0)</f>
        <v>莫美玉</v>
      </c>
    </row>
    <row r="9256" spans="1:13" s="59" customFormat="1" customHeight="1">
      <c r="A9256" s="59" t="s">
        <v>24514</v>
      </c>
      <c r="B9256" s="59" t="s">
        <v>17292</v>
      </c>
      <c r="C9256" s="59" t="s">
        <v>3066</v>
      </c>
      <c r="D9256" s="59" t="s">
        <v>20</v>
      </c>
      <c r="F9256" s="59" t="s">
        <v>8</v>
      </c>
      <c r="G9256" s="152" t="str">
        <f>VLOOKUP(D9256,sku归属!A:B,2,0)</f>
        <v>莫美玉</v>
      </c>
    </row>
    <row r="9257" spans="1:13" s="59" customFormat="1" customHeight="1">
      <c r="A9257" s="59" t="s">
        <v>24515</v>
      </c>
      <c r="B9257" s="59" t="s">
        <v>17429</v>
      </c>
      <c r="C9257" s="59" t="s">
        <v>17430</v>
      </c>
      <c r="D9257" s="59" t="s">
        <v>20</v>
      </c>
      <c r="F9257" s="59" t="s">
        <v>8</v>
      </c>
      <c r="G9257" s="152" t="str">
        <f>VLOOKUP(D9257,sku归属!A:B,2,0)</f>
        <v>莫美玉</v>
      </c>
    </row>
    <row r="9258" spans="1:13" s="59" customFormat="1" customHeight="1">
      <c r="A9258" s="59" t="s">
        <v>24516</v>
      </c>
      <c r="B9258" s="59" t="s">
        <v>17432</v>
      </c>
      <c r="C9258" s="59" t="s">
        <v>17433</v>
      </c>
      <c r="D9258" s="59" t="s">
        <v>20</v>
      </c>
      <c r="F9258" s="59" t="s">
        <v>8</v>
      </c>
      <c r="G9258" s="152" t="str">
        <f>VLOOKUP(D9258,sku归属!A:B,2,0)</f>
        <v>莫美玉</v>
      </c>
    </row>
    <row r="9259" spans="1:13" s="59" customFormat="1" customHeight="1">
      <c r="A9259" s="59" t="s">
        <v>24517</v>
      </c>
      <c r="B9259" s="59" t="s">
        <v>17435</v>
      </c>
      <c r="C9259" s="59" t="s">
        <v>17436</v>
      </c>
      <c r="D9259" s="59" t="s">
        <v>20</v>
      </c>
      <c r="F9259" s="59" t="s">
        <v>8</v>
      </c>
      <c r="G9259" s="152" t="str">
        <f>VLOOKUP(D9259,sku归属!A:B,2,0)</f>
        <v>莫美玉</v>
      </c>
    </row>
    <row r="9260" spans="1:13" s="59" customFormat="1" customHeight="1">
      <c r="A9260" s="59" t="s">
        <v>24518</v>
      </c>
      <c r="B9260" s="59" t="s">
        <v>17438</v>
      </c>
      <c r="C9260" s="59" t="s">
        <v>17439</v>
      </c>
      <c r="D9260" s="59" t="s">
        <v>20</v>
      </c>
      <c r="F9260" s="59" t="s">
        <v>8</v>
      </c>
      <c r="G9260" s="152" t="str">
        <f>VLOOKUP(D9260,sku归属!A:B,2,0)</f>
        <v>莫美玉</v>
      </c>
    </row>
    <row r="9261" spans="1:13" s="59" customFormat="1" customHeight="1">
      <c r="A9261" s="59" t="s">
        <v>24519</v>
      </c>
      <c r="B9261" s="59" t="s">
        <v>24520</v>
      </c>
      <c r="C9261" s="59" t="s">
        <v>15594</v>
      </c>
      <c r="D9261" s="59" t="s">
        <v>20</v>
      </c>
      <c r="F9261" s="59" t="s">
        <v>8</v>
      </c>
      <c r="G9261" s="152" t="str">
        <f>VLOOKUP(D9261,sku归属!A:B,2,0)</f>
        <v>莫美玉</v>
      </c>
    </row>
    <row r="9262" spans="1:13" s="59" customFormat="1" customHeight="1">
      <c r="A9262" s="59" t="s">
        <v>24521</v>
      </c>
      <c r="B9262" s="59" t="s">
        <v>24522</v>
      </c>
      <c r="C9262" s="59" t="s">
        <v>15597</v>
      </c>
      <c r="D9262" s="59" t="s">
        <v>20</v>
      </c>
      <c r="F9262" s="59" t="s">
        <v>8</v>
      </c>
      <c r="G9262" s="152" t="str">
        <f>VLOOKUP(D9262,sku归属!A:B,2,0)</f>
        <v>莫美玉</v>
      </c>
    </row>
    <row r="9263" spans="1:13" s="59" customFormat="1" customHeight="1">
      <c r="A9263" s="59" t="s">
        <v>24523</v>
      </c>
      <c r="B9263" s="59" t="s">
        <v>24524</v>
      </c>
      <c r="C9263" s="59" t="s">
        <v>15600</v>
      </c>
      <c r="D9263" s="59" t="s">
        <v>20</v>
      </c>
      <c r="F9263" s="59" t="s">
        <v>8</v>
      </c>
      <c r="G9263" s="152" t="str">
        <f>VLOOKUP(D9263,sku归属!A:B,2,0)</f>
        <v>莫美玉</v>
      </c>
    </row>
    <row r="9264" spans="1:13" s="59" customFormat="1" customHeight="1">
      <c r="A9264" s="59" t="s">
        <v>24525</v>
      </c>
      <c r="B9264" s="59" t="s">
        <v>17470</v>
      </c>
      <c r="C9264" s="59" t="s">
        <v>17471</v>
      </c>
      <c r="D9264" s="59" t="s">
        <v>20</v>
      </c>
      <c r="F9264" s="59" t="s">
        <v>8</v>
      </c>
      <c r="G9264" s="152" t="str">
        <f>VLOOKUP(D9264,sku归属!A:B,2,0)</f>
        <v>莫美玉</v>
      </c>
    </row>
    <row r="9265" spans="1:13" s="59" customFormat="1" customHeight="1">
      <c r="A9265" s="59" t="s">
        <v>24526</v>
      </c>
      <c r="B9265" s="59" t="s">
        <v>17476</v>
      </c>
      <c r="C9265" s="59" t="s">
        <v>17477</v>
      </c>
      <c r="D9265" s="59" t="s">
        <v>20</v>
      </c>
      <c r="F9265" s="59" t="s">
        <v>8</v>
      </c>
      <c r="G9265" s="152" t="str">
        <f>VLOOKUP(D9265,sku归属!A:B,2,0)</f>
        <v>莫美玉</v>
      </c>
    </row>
    <row r="9266" spans="1:13" s="59" customFormat="1" customHeight="1">
      <c r="A9266" s="59" t="s">
        <v>24527</v>
      </c>
      <c r="B9266" s="59" t="s">
        <v>17479</v>
      </c>
      <c r="C9266" s="59" t="s">
        <v>17480</v>
      </c>
      <c r="D9266" s="59" t="s">
        <v>20</v>
      </c>
      <c r="F9266" s="59" t="s">
        <v>8</v>
      </c>
      <c r="G9266" s="152" t="str">
        <f>VLOOKUP(D9266,sku归属!A:B,2,0)</f>
        <v>莫美玉</v>
      </c>
    </row>
    <row r="9267" spans="1:13" s="59" customFormat="1" customHeight="1">
      <c r="A9267" s="59" t="s">
        <v>24528</v>
      </c>
      <c r="B9267" s="59" t="s">
        <v>17482</v>
      </c>
      <c r="C9267" s="59" t="s">
        <v>17483</v>
      </c>
      <c r="D9267" s="59" t="s">
        <v>20</v>
      </c>
      <c r="F9267" s="59" t="s">
        <v>8</v>
      </c>
      <c r="G9267" s="152" t="str">
        <f>VLOOKUP(D9267,sku归属!A:B,2,0)</f>
        <v>莫美玉</v>
      </c>
    </row>
    <row r="9268" spans="1:13" s="59" customFormat="1" customHeight="1">
      <c r="A9268" s="59" t="s">
        <v>24529</v>
      </c>
      <c r="B9268" s="59" t="s">
        <v>17485</v>
      </c>
      <c r="C9268" s="59" t="s">
        <v>17486</v>
      </c>
      <c r="D9268" s="59" t="s">
        <v>20</v>
      </c>
      <c r="F9268" s="59" t="s">
        <v>8</v>
      </c>
      <c r="G9268" s="152" t="str">
        <f>VLOOKUP(D9268,sku归属!A:B,2,0)</f>
        <v>莫美玉</v>
      </c>
    </row>
    <row r="9269" spans="1:13" s="59" customFormat="1" customHeight="1">
      <c r="A9269" s="59" t="s">
        <v>24530</v>
      </c>
      <c r="B9269" s="59" t="s">
        <v>17542</v>
      </c>
      <c r="C9269" s="59" t="s">
        <v>24531</v>
      </c>
      <c r="D9269" s="59" t="s">
        <v>20</v>
      </c>
      <c r="F9269" s="59" t="s">
        <v>8</v>
      </c>
      <c r="G9269" s="152" t="str">
        <f>VLOOKUP(D9269,sku归属!A:B,2,0)</f>
        <v>莫美玉</v>
      </c>
    </row>
    <row r="9270" spans="1:13" s="59" customFormat="1" customHeight="1">
      <c r="A9270" s="59" t="s">
        <v>24532</v>
      </c>
      <c r="B9270" s="59" t="s">
        <v>17544</v>
      </c>
      <c r="C9270" s="59" t="s">
        <v>8660</v>
      </c>
      <c r="D9270" s="59" t="s">
        <v>20</v>
      </c>
      <c r="F9270" s="59" t="s">
        <v>8</v>
      </c>
      <c r="G9270" s="152" t="str">
        <f>VLOOKUP(D9270,sku归属!A:B,2,0)</f>
        <v>莫美玉</v>
      </c>
    </row>
    <row r="9271" spans="1:13" s="59" customFormat="1" customHeight="1">
      <c r="A9271" s="59" t="s">
        <v>24533</v>
      </c>
      <c r="B9271" s="59" t="s">
        <v>17546</v>
      </c>
      <c r="C9271" s="59" t="s">
        <v>8663</v>
      </c>
      <c r="D9271" s="59" t="s">
        <v>20</v>
      </c>
      <c r="F9271" s="59" t="s">
        <v>8</v>
      </c>
      <c r="G9271" s="152" t="str">
        <f>VLOOKUP(D9271,sku归属!A:B,2,0)</f>
        <v>莫美玉</v>
      </c>
    </row>
    <row r="9272" spans="1:13" s="59" customFormat="1" customHeight="1">
      <c r="A9272" s="59" t="s">
        <v>24534</v>
      </c>
      <c r="B9272" s="59" t="s">
        <v>17548</v>
      </c>
      <c r="C9272" s="59" t="s">
        <v>16095</v>
      </c>
      <c r="D9272" s="59" t="s">
        <v>20</v>
      </c>
      <c r="F9272" s="59" t="s">
        <v>8</v>
      </c>
      <c r="G9272" s="152" t="str">
        <f>VLOOKUP(D9272,sku归属!A:B,2,0)</f>
        <v>莫美玉</v>
      </c>
    </row>
    <row r="9273" spans="1:13" s="59" customFormat="1" customHeight="1">
      <c r="A9273" s="59" t="s">
        <v>24535</v>
      </c>
      <c r="B9273" s="59" t="s">
        <v>17550</v>
      </c>
      <c r="C9273" s="59" t="s">
        <v>17551</v>
      </c>
      <c r="D9273" s="59" t="s">
        <v>20</v>
      </c>
      <c r="F9273" s="59" t="s">
        <v>8</v>
      </c>
      <c r="G9273" s="152" t="str">
        <f>VLOOKUP(D9273,sku归属!A:B,2,0)</f>
        <v>莫美玉</v>
      </c>
    </row>
    <row r="9274" spans="1:13" s="59" customFormat="1" customHeight="1">
      <c r="A9274" s="59" t="s">
        <v>24536</v>
      </c>
      <c r="B9274" s="59" t="s">
        <v>17553</v>
      </c>
      <c r="C9274" s="59" t="s">
        <v>17554</v>
      </c>
      <c r="D9274" s="59" t="s">
        <v>20</v>
      </c>
      <c r="F9274" s="59" t="s">
        <v>8</v>
      </c>
      <c r="G9274" s="152" t="str">
        <f>VLOOKUP(D9274,sku归属!A:B,2,0)</f>
        <v>莫美玉</v>
      </c>
    </row>
    <row r="9275" spans="1:13" s="59" customFormat="1" customHeight="1">
      <c r="A9275" s="59" t="s">
        <v>24537</v>
      </c>
      <c r="B9275" s="59" t="s">
        <v>17556</v>
      </c>
      <c r="C9275" s="59" t="s">
        <v>17557</v>
      </c>
      <c r="D9275" s="59" t="s">
        <v>20</v>
      </c>
      <c r="F9275" s="59" t="s">
        <v>8</v>
      </c>
      <c r="G9275" s="152" t="str">
        <f>VLOOKUP(D9275,sku归属!A:B,2,0)</f>
        <v>其他</v>
      </c>
    </row>
    <row r="9276" spans="1:13" s="59" customFormat="1" customHeight="1">
      <c r="A9276" s="59" t="s">
        <v>24538</v>
      </c>
      <c r="B9276" s="59" t="s">
        <v>17766</v>
      </c>
      <c r="C9276" s="59" t="s">
        <v>9100</v>
      </c>
      <c r="D9276" s="59" t="s">
        <v>20</v>
      </c>
      <c r="F9276" s="59" t="s">
        <v>8</v>
      </c>
      <c r="G9276" s="152" t="str">
        <f>VLOOKUP(D9276,sku归属!A:B,2,0)</f>
        <v>其他</v>
      </c>
    </row>
    <row r="9277" spans="1:13" s="59" customFormat="1" customHeight="1">
      <c r="A9277" s="59" t="s">
        <v>24539</v>
      </c>
      <c r="B9277" s="59" t="s">
        <v>17768</v>
      </c>
      <c r="C9277" s="59" t="s">
        <v>9094</v>
      </c>
      <c r="D9277" s="59" t="s">
        <v>20</v>
      </c>
      <c r="F9277" s="59" t="s">
        <v>8</v>
      </c>
      <c r="G9277" s="152" t="str">
        <f>VLOOKUP(D9277,sku归属!A:B,2,0)</f>
        <v>其他</v>
      </c>
    </row>
    <row r="9278" spans="1:13" s="59" customFormat="1" customHeight="1">
      <c r="A9278" s="59" t="s">
        <v>24540</v>
      </c>
      <c r="B9278" s="59" t="s">
        <v>17770</v>
      </c>
      <c r="C9278" s="59" t="s">
        <v>9097</v>
      </c>
      <c r="D9278" s="59" t="s">
        <v>20</v>
      </c>
      <c r="F9278" s="59" t="s">
        <v>8</v>
      </c>
      <c r="G9278" s="152" t="str">
        <f>VLOOKUP(D9278,sku归属!A:B,2,0)</f>
        <v>其他</v>
      </c>
    </row>
    <row r="9279" spans="1:13" s="59" customFormat="1" customHeight="1">
      <c r="A9279" s="59" t="s">
        <v>24541</v>
      </c>
      <c r="B9279" s="59" t="s">
        <v>24542</v>
      </c>
      <c r="C9279" s="59" t="s">
        <v>3704</v>
      </c>
      <c r="D9279" s="59" t="s">
        <v>20</v>
      </c>
      <c r="F9279" s="59" t="s">
        <v>8</v>
      </c>
      <c r="G9279" s="152" t="str">
        <f>VLOOKUP(D9279,sku归属!A:B,2,0)</f>
        <v>其他</v>
      </c>
    </row>
    <row r="9280" spans="1:13" s="59" customFormat="1" customHeight="1">
      <c r="A9280" s="59" t="s">
        <v>24543</v>
      </c>
      <c r="B9280" s="59" t="s">
        <v>24544</v>
      </c>
      <c r="C9280" s="59" t="s">
        <v>3701</v>
      </c>
      <c r="D9280" s="59" t="s">
        <v>20</v>
      </c>
      <c r="F9280" s="59" t="s">
        <v>8</v>
      </c>
      <c r="G9280" s="152" t="str">
        <f>VLOOKUP(D9280,sku归属!A:B,2,0)</f>
        <v>其他</v>
      </c>
    </row>
    <row r="9281" spans="1:13" s="59" customFormat="1" customHeight="1">
      <c r="A9281" s="59" t="s">
        <v>24545</v>
      </c>
      <c r="B9281" s="59" t="s">
        <v>24546</v>
      </c>
      <c r="C9281" s="59" t="s">
        <v>3452</v>
      </c>
      <c r="D9281" s="59" t="s">
        <v>20</v>
      </c>
      <c r="F9281" s="59" t="s">
        <v>8</v>
      </c>
      <c r="G9281" s="152" t="str">
        <f>VLOOKUP(D9281,sku归属!A:B,2,0)</f>
        <v>其他</v>
      </c>
    </row>
    <row r="9282" spans="1:13" s="59" customFormat="1" customHeight="1">
      <c r="A9282" s="59" t="s">
        <v>24547</v>
      </c>
      <c r="B9282" s="59" t="s">
        <v>24548</v>
      </c>
      <c r="C9282" s="59" t="s">
        <v>3449</v>
      </c>
      <c r="D9282" s="59" t="s">
        <v>20</v>
      </c>
      <c r="F9282" s="59" t="s">
        <v>8</v>
      </c>
      <c r="G9282" s="152" t="str">
        <f>VLOOKUP(D9282,sku归属!A:B,2,0)</f>
        <v>其他</v>
      </c>
    </row>
    <row r="9283" spans="1:13" s="59" customFormat="1" customHeight="1">
      <c r="A9283" s="59" t="s">
        <v>24549</v>
      </c>
      <c r="B9283" s="59" t="s">
        <v>24550</v>
      </c>
      <c r="C9283" s="59" t="s">
        <v>17805</v>
      </c>
      <c r="D9283" s="59" t="s">
        <v>20</v>
      </c>
      <c r="F9283" s="59" t="s">
        <v>8</v>
      </c>
      <c r="G9283" s="152" t="str">
        <f>VLOOKUP(D9283,sku归属!A:B,2,0)</f>
        <v>其他</v>
      </c>
    </row>
    <row r="9284" spans="1:13" s="59" customFormat="1" customHeight="1">
      <c r="A9284" s="59" t="s">
        <v>24551</v>
      </c>
      <c r="B9284" s="59" t="s">
        <v>17798</v>
      </c>
      <c r="C9284" s="59" t="s">
        <v>17799</v>
      </c>
      <c r="D9284" s="59" t="s">
        <v>20</v>
      </c>
      <c r="F9284" s="59" t="s">
        <v>8</v>
      </c>
      <c r="G9284" s="152" t="str">
        <f>VLOOKUP(D9284,sku归属!A:B,2,0)</f>
        <v>其他</v>
      </c>
    </row>
    <row r="9285" spans="1:13" s="59" customFormat="1" customHeight="1">
      <c r="A9285" s="59" t="s">
        <v>24552</v>
      </c>
      <c r="B9285" s="59" t="s">
        <v>17801</v>
      </c>
      <c r="C9285" s="59" t="s">
        <v>17802</v>
      </c>
      <c r="D9285" s="59" t="s">
        <v>20</v>
      </c>
      <c r="F9285" s="59" t="s">
        <v>8</v>
      </c>
      <c r="G9285" s="152" t="str">
        <f>VLOOKUP(D9285,sku归属!A:B,2,0)</f>
        <v>其他</v>
      </c>
    </row>
    <row r="9286" spans="1:13" s="59" customFormat="1" customHeight="1">
      <c r="A9286" s="59" t="s">
        <v>24553</v>
      </c>
      <c r="B9286" s="59" t="s">
        <v>17813</v>
      </c>
      <c r="C9286" s="59" t="s">
        <v>17747</v>
      </c>
      <c r="D9286" s="59" t="s">
        <v>20</v>
      </c>
      <c r="F9286" s="59" t="s">
        <v>8</v>
      </c>
      <c r="G9286" s="152" t="str">
        <f>VLOOKUP(D9286,sku归属!A:B,2,0)</f>
        <v>其他</v>
      </c>
    </row>
    <row r="9287" spans="1:13" s="59" customFormat="1" customHeight="1">
      <c r="A9287" s="59" t="s">
        <v>24554</v>
      </c>
      <c r="B9287" s="59" t="s">
        <v>17815</v>
      </c>
      <c r="C9287" s="59" t="s">
        <v>17744</v>
      </c>
      <c r="D9287" s="59" t="s">
        <v>20</v>
      </c>
      <c r="F9287" s="59" t="s">
        <v>8</v>
      </c>
      <c r="G9287" s="152" t="str">
        <f>VLOOKUP(D9287,sku归属!A:B,2,0)</f>
        <v>其他</v>
      </c>
    </row>
    <row r="9288" spans="1:13" s="59" customFormat="1" customHeight="1">
      <c r="A9288" s="59" t="s">
        <v>24555</v>
      </c>
      <c r="B9288" s="59" t="s">
        <v>17817</v>
      </c>
      <c r="C9288" s="59" t="s">
        <v>17750</v>
      </c>
      <c r="D9288" s="59" t="s">
        <v>20</v>
      </c>
      <c r="F9288" s="59" t="s">
        <v>8</v>
      </c>
      <c r="G9288" s="152" t="str">
        <f>VLOOKUP(D9288,sku归属!A:B,2,0)</f>
        <v>其他</v>
      </c>
    </row>
    <row r="9289" spans="1:13" s="59" customFormat="1" customHeight="1">
      <c r="A9289" s="59" t="s">
        <v>24556</v>
      </c>
      <c r="B9289" s="59" t="s">
        <v>24557</v>
      </c>
      <c r="C9289" s="59" t="s">
        <v>12725</v>
      </c>
      <c r="D9289" s="59" t="s">
        <v>20</v>
      </c>
      <c r="F9289" s="59" t="s">
        <v>8</v>
      </c>
      <c r="G9289" s="152" t="str">
        <f>VLOOKUP(D9289,sku归属!A:B,2,0)</f>
        <v>其他</v>
      </c>
    </row>
    <row r="9290" spans="1:13" s="59" customFormat="1" customHeight="1">
      <c r="A9290" s="59" t="s">
        <v>24558</v>
      </c>
      <c r="B9290" s="59" t="s">
        <v>24559</v>
      </c>
      <c r="C9290" s="59" t="s">
        <v>12731</v>
      </c>
      <c r="D9290" s="59" t="s">
        <v>20</v>
      </c>
      <c r="F9290" s="59" t="s">
        <v>8</v>
      </c>
      <c r="G9290" s="152" t="str">
        <f>VLOOKUP(D9290,sku归属!A:B,2,0)</f>
        <v>其他</v>
      </c>
    </row>
    <row r="9291" spans="1:13" s="59" customFormat="1" customHeight="1">
      <c r="A9291" s="59" t="s">
        <v>24560</v>
      </c>
      <c r="B9291" s="59" t="s">
        <v>17473</v>
      </c>
      <c r="C9291" s="59" t="s">
        <v>17474</v>
      </c>
      <c r="D9291" s="59" t="s">
        <v>20</v>
      </c>
      <c r="F9291" s="59" t="s">
        <v>8</v>
      </c>
      <c r="G9291" s="152" t="str">
        <f>VLOOKUP(D9291,sku归属!A:B,2,0)</f>
        <v>其他</v>
      </c>
    </row>
    <row r="9292" spans="1:13" s="59" customFormat="1" customHeight="1">
      <c r="A9292" s="59" t="s">
        <v>24561</v>
      </c>
      <c r="B9292" s="59" t="s">
        <v>24562</v>
      </c>
      <c r="C9292" s="59" t="s">
        <v>24563</v>
      </c>
      <c r="D9292" s="59" t="s">
        <v>17</v>
      </c>
      <c r="F9292" s="59" t="s">
        <v>8</v>
      </c>
      <c r="G9292" s="152" t="str">
        <f>VLOOKUP(D9292,sku归属!A:B,2,0)</f>
        <v>其他</v>
      </c>
    </row>
    <row r="9293" spans="1:13" s="59" customFormat="1" customHeight="1">
      <c r="A9293" s="59" t="s">
        <v>24564</v>
      </c>
      <c r="B9293" s="59" t="s">
        <v>24565</v>
      </c>
      <c r="C9293" s="59" t="s">
        <v>24566</v>
      </c>
      <c r="D9293" s="59" t="s">
        <v>17</v>
      </c>
      <c r="F9293" s="59" t="s">
        <v>8</v>
      </c>
      <c r="G9293" s="152" t="str">
        <f>VLOOKUP(D9293,sku归属!A:B,2,0)</f>
        <v>其他</v>
      </c>
    </row>
    <row r="9294" spans="1:13" s="59" customFormat="1" customHeight="1">
      <c r="A9294" s="59" t="s">
        <v>24567</v>
      </c>
      <c r="B9294" s="59" t="s">
        <v>24568</v>
      </c>
      <c r="C9294" s="59" t="s">
        <v>24569</v>
      </c>
      <c r="D9294" s="59" t="s">
        <v>17</v>
      </c>
      <c r="F9294" s="59" t="s">
        <v>8</v>
      </c>
      <c r="G9294" s="152" t="str">
        <f>VLOOKUP(D9294,sku归属!A:B,2,0)</f>
        <v>其他</v>
      </c>
    </row>
    <row r="9295" spans="1:13" s="59" customFormat="1" customHeight="1">
      <c r="A9295" s="59" t="s">
        <v>24570</v>
      </c>
      <c r="B9295" s="59" t="s">
        <v>24571</v>
      </c>
      <c r="C9295" s="59" t="s">
        <v>16791</v>
      </c>
      <c r="D9295" s="59" t="s">
        <v>17</v>
      </c>
      <c r="F9295" s="59" t="s">
        <v>8</v>
      </c>
      <c r="G9295" s="152" t="str">
        <f>VLOOKUP(D9295,sku归属!A:B,2,0)</f>
        <v>其他</v>
      </c>
    </row>
    <row r="9296" spans="1:13" s="59" customFormat="1" customHeight="1">
      <c r="A9296" s="59" t="s">
        <v>24572</v>
      </c>
      <c r="B9296" s="59" t="s">
        <v>24573</v>
      </c>
      <c r="C9296" s="59" t="s">
        <v>16794</v>
      </c>
      <c r="D9296" s="59" t="s">
        <v>17</v>
      </c>
      <c r="F9296" s="59" t="s">
        <v>8</v>
      </c>
      <c r="G9296" s="152" t="str">
        <f>VLOOKUP(D9296,sku归属!A:B,2,0)</f>
        <v>其他</v>
      </c>
    </row>
    <row r="9297" spans="1:13" s="59" customFormat="1" customHeight="1">
      <c r="A9297" s="59" t="s">
        <v>24574</v>
      </c>
      <c r="B9297" s="59" t="s">
        <v>24575</v>
      </c>
      <c r="C9297" s="59" t="s">
        <v>16797</v>
      </c>
      <c r="D9297" s="59" t="s">
        <v>17</v>
      </c>
      <c r="F9297" s="59" t="s">
        <v>8</v>
      </c>
      <c r="G9297" s="152" t="str">
        <f>VLOOKUP(D9297,sku归属!A:B,2,0)</f>
        <v>其他</v>
      </c>
    </row>
    <row r="9298" spans="1:13" s="59" customFormat="1" customHeight="1">
      <c r="A9298" s="59" t="s">
        <v>24576</v>
      </c>
      <c r="B9298" s="59" t="s">
        <v>24577</v>
      </c>
      <c r="C9298" s="59" t="s">
        <v>16800</v>
      </c>
      <c r="D9298" s="59" t="s">
        <v>17</v>
      </c>
      <c r="F9298" s="59" t="s">
        <v>8</v>
      </c>
      <c r="G9298" s="152" t="str">
        <f>VLOOKUP(D9298,sku归属!A:B,2,0)</f>
        <v>其他</v>
      </c>
    </row>
    <row r="9299" spans="1:13" s="59" customFormat="1" customHeight="1">
      <c r="A9299" s="59" t="s">
        <v>24578</v>
      </c>
      <c r="B9299" s="59" t="s">
        <v>24579</v>
      </c>
      <c r="C9299" s="59" t="s">
        <v>24314</v>
      </c>
      <c r="D9299" s="59" t="s">
        <v>17</v>
      </c>
      <c r="F9299" s="59" t="s">
        <v>8</v>
      </c>
      <c r="G9299" s="152" t="str">
        <f>VLOOKUP(D9299,sku归属!A:B,2,0)</f>
        <v>其他</v>
      </c>
    </row>
    <row r="9300" spans="1:13" s="59" customFormat="1" customHeight="1">
      <c r="A9300" s="59" t="s">
        <v>24580</v>
      </c>
      <c r="B9300" s="59" t="s">
        <v>24581</v>
      </c>
      <c r="C9300" s="59" t="s">
        <v>24308</v>
      </c>
      <c r="D9300" s="59" t="s">
        <v>17</v>
      </c>
      <c r="F9300" s="59" t="s">
        <v>8</v>
      </c>
      <c r="G9300" s="152" t="str">
        <f>VLOOKUP(D9300,sku归属!A:B,2,0)</f>
        <v>其他</v>
      </c>
    </row>
    <row r="9301" spans="1:13" s="59" customFormat="1" customHeight="1">
      <c r="A9301" s="59" t="s">
        <v>24582</v>
      </c>
      <c r="B9301" s="59" t="s">
        <v>24583</v>
      </c>
      <c r="C9301" s="59" t="s">
        <v>24584</v>
      </c>
      <c r="D9301" s="59" t="s">
        <v>17</v>
      </c>
      <c r="F9301" s="59" t="s">
        <v>8</v>
      </c>
      <c r="G9301" s="152" t="str">
        <f>VLOOKUP(D9301,sku归属!A:B,2,0)</f>
        <v>其他</v>
      </c>
    </row>
    <row r="9302" spans="1:13" s="59" customFormat="1" customHeight="1">
      <c r="A9302" s="59" t="s">
        <v>24585</v>
      </c>
      <c r="B9302" s="59" t="s">
        <v>24586</v>
      </c>
      <c r="C9302" s="59" t="s">
        <v>24587</v>
      </c>
      <c r="D9302" s="59" t="s">
        <v>17</v>
      </c>
      <c r="F9302" s="59" t="s">
        <v>8</v>
      </c>
      <c r="G9302" s="152" t="str">
        <f>VLOOKUP(D9302,sku归属!A:B,2,0)</f>
        <v>莫美玉</v>
      </c>
    </row>
    <row r="9303" spans="1:13" s="59" customFormat="1" customHeight="1">
      <c r="A9303" s="59" t="s">
        <v>24588</v>
      </c>
      <c r="B9303" s="59" t="s">
        <v>24589</v>
      </c>
      <c r="C9303" s="59" t="s">
        <v>24590</v>
      </c>
      <c r="D9303" s="59" t="s">
        <v>17</v>
      </c>
      <c r="F9303" s="59" t="s">
        <v>8</v>
      </c>
      <c r="G9303" s="152" t="str">
        <f>VLOOKUP(D9303,sku归属!A:B,2,0)</f>
        <v>莫美玉</v>
      </c>
    </row>
    <row r="9304" spans="1:13" s="59" customFormat="1" customHeight="1">
      <c r="A9304" s="59" t="s">
        <v>24591</v>
      </c>
      <c r="B9304" s="59" t="s">
        <v>24592</v>
      </c>
      <c r="C9304" s="59" t="s">
        <v>24593</v>
      </c>
      <c r="D9304" s="59" t="s">
        <v>17</v>
      </c>
      <c r="F9304" s="59" t="s">
        <v>8</v>
      </c>
      <c r="G9304" s="152" t="str">
        <f>VLOOKUP(D9304,sku归属!A:B,2,0)</f>
        <v>莫美玉</v>
      </c>
    </row>
    <row r="9305" spans="1:13" s="59" customFormat="1" customHeight="1">
      <c r="A9305" s="59" t="s">
        <v>24594</v>
      </c>
      <c r="B9305" s="59" t="s">
        <v>24595</v>
      </c>
      <c r="C9305" s="59" t="s">
        <v>24596</v>
      </c>
      <c r="D9305" s="59" t="s">
        <v>17</v>
      </c>
      <c r="F9305" s="59" t="s">
        <v>8</v>
      </c>
      <c r="G9305" s="152" t="str">
        <f>VLOOKUP(D9305,sku归属!A:B,2,0)</f>
        <v>莫美玉</v>
      </c>
    </row>
    <row r="9306" spans="1:13" s="59" customFormat="1" customHeight="1">
      <c r="A9306" s="59" t="s">
        <v>24597</v>
      </c>
      <c r="B9306" s="59" t="s">
        <v>24598</v>
      </c>
      <c r="C9306" s="59" t="s">
        <v>24599</v>
      </c>
      <c r="D9306" s="59" t="s">
        <v>17</v>
      </c>
      <c r="F9306" s="59" t="s">
        <v>8</v>
      </c>
      <c r="G9306" s="152" t="str">
        <f>VLOOKUP(D9306,sku归属!A:B,2,0)</f>
        <v>莫美玉</v>
      </c>
    </row>
    <row r="9307" spans="1:13" s="59" customFormat="1" customHeight="1">
      <c r="A9307" s="59" t="s">
        <v>24600</v>
      </c>
      <c r="B9307" s="59" t="s">
        <v>24601</v>
      </c>
      <c r="C9307" s="59" t="s">
        <v>24311</v>
      </c>
      <c r="D9307" s="59" t="s">
        <v>17</v>
      </c>
      <c r="F9307" s="59" t="s">
        <v>8</v>
      </c>
      <c r="G9307" s="152" t="str">
        <f>VLOOKUP(D9307,sku归属!A:B,2,0)</f>
        <v>莫美玉</v>
      </c>
    </row>
    <row r="9308" spans="1:13" s="59" customFormat="1" customHeight="1">
      <c r="A9308" s="59" t="s">
        <v>24602</v>
      </c>
      <c r="B9308" s="59" t="s">
        <v>24603</v>
      </c>
      <c r="C9308" s="59" t="s">
        <v>24317</v>
      </c>
      <c r="D9308" s="59" t="s">
        <v>17</v>
      </c>
      <c r="F9308" s="59" t="s">
        <v>8</v>
      </c>
      <c r="G9308" s="152" t="str">
        <f>VLOOKUP(D9308,sku归属!A:B,2,0)</f>
        <v>莫美玉</v>
      </c>
    </row>
    <row r="9309" spans="1:13" s="59" customFormat="1" customHeight="1">
      <c r="A9309" s="59" t="s">
        <v>24604</v>
      </c>
      <c r="B9309" s="59" t="s">
        <v>24605</v>
      </c>
      <c r="C9309" s="59" t="s">
        <v>24606</v>
      </c>
      <c r="D9309" s="59" t="s">
        <v>17</v>
      </c>
      <c r="F9309" s="59" t="s">
        <v>8</v>
      </c>
      <c r="G9309" s="152" t="str">
        <f>VLOOKUP(D9309,sku归属!A:B,2,0)</f>
        <v>莫美玉</v>
      </c>
    </row>
    <row r="9310" spans="1:13" s="59" customFormat="1" customHeight="1">
      <c r="A9310" s="59" t="s">
        <v>24607</v>
      </c>
      <c r="B9310" s="59" t="s">
        <v>24608</v>
      </c>
      <c r="C9310" s="59" t="s">
        <v>24609</v>
      </c>
      <c r="D9310" s="59" t="s">
        <v>17</v>
      </c>
      <c r="F9310" s="59" t="s">
        <v>8</v>
      </c>
      <c r="G9310" s="152" t="str">
        <f>VLOOKUP(D9310,sku归属!A:B,2,0)</f>
        <v>莫美玉</v>
      </c>
    </row>
    <row r="9311" spans="1:13" s="59" customFormat="1" customHeight="1">
      <c r="A9311" s="59" t="s">
        <v>24610</v>
      </c>
      <c r="B9311" s="59" t="s">
        <v>24611</v>
      </c>
      <c r="C9311" s="59" t="s">
        <v>13102</v>
      </c>
      <c r="D9311" s="59" t="s">
        <v>17</v>
      </c>
      <c r="F9311" s="59" t="s">
        <v>8</v>
      </c>
      <c r="G9311" s="152" t="str">
        <f>VLOOKUP(D9311,sku归属!A:B,2,0)</f>
        <v>莫美玉</v>
      </c>
    </row>
    <row r="9312" spans="1:13" s="59" customFormat="1" customHeight="1">
      <c r="A9312" s="59" t="s">
        <v>24612</v>
      </c>
      <c r="B9312" s="59" t="s">
        <v>24613</v>
      </c>
      <c r="C9312" s="59" t="s">
        <v>13105</v>
      </c>
      <c r="D9312" s="59" t="s">
        <v>17</v>
      </c>
      <c r="F9312" s="59" t="s">
        <v>8</v>
      </c>
      <c r="G9312" s="152" t="str">
        <f>VLOOKUP(D9312,sku归属!A:B,2,0)</f>
        <v>莫美玉</v>
      </c>
    </row>
    <row r="9313" spans="1:13" s="59" customFormat="1" customHeight="1">
      <c r="A9313" s="59" t="s">
        <v>24614</v>
      </c>
      <c r="B9313" s="59" t="s">
        <v>24615</v>
      </c>
      <c r="C9313" s="59" t="s">
        <v>15627</v>
      </c>
      <c r="D9313" s="59" t="s">
        <v>17</v>
      </c>
      <c r="F9313" s="59" t="s">
        <v>8</v>
      </c>
      <c r="G9313" s="152" t="str">
        <f>VLOOKUP(D9313,sku归属!A:B,2,0)</f>
        <v>莫美玉</v>
      </c>
    </row>
    <row r="9314" spans="1:13" s="59" customFormat="1" customHeight="1">
      <c r="A9314" s="59" t="s">
        <v>24616</v>
      </c>
      <c r="B9314" s="59" t="s">
        <v>24617</v>
      </c>
      <c r="C9314" s="59" t="s">
        <v>15630</v>
      </c>
      <c r="D9314" s="59" t="s">
        <v>17</v>
      </c>
      <c r="F9314" s="59" t="s">
        <v>8</v>
      </c>
      <c r="G9314" s="152" t="str">
        <f>VLOOKUP(D9314,sku归属!A:B,2,0)</f>
        <v>莫美玉</v>
      </c>
    </row>
    <row r="9315" spans="1:13" s="59" customFormat="1" customHeight="1">
      <c r="A9315" s="59" t="s">
        <v>24618</v>
      </c>
      <c r="B9315" s="59" t="s">
        <v>24619</v>
      </c>
      <c r="C9315" s="59" t="s">
        <v>15633</v>
      </c>
      <c r="D9315" s="59" t="s">
        <v>17</v>
      </c>
      <c r="F9315" s="59" t="s">
        <v>8</v>
      </c>
      <c r="G9315" s="152" t="str">
        <f>VLOOKUP(D9315,sku归属!A:B,2,0)</f>
        <v>莫美玉</v>
      </c>
    </row>
    <row r="9316" spans="1:13" s="59" customFormat="1" customHeight="1">
      <c r="A9316" s="59" t="s">
        <v>24620</v>
      </c>
      <c r="B9316" s="59" t="s">
        <v>24621</v>
      </c>
      <c r="C9316" s="59" t="s">
        <v>15636</v>
      </c>
      <c r="D9316" s="59" t="s">
        <v>17</v>
      </c>
      <c r="F9316" s="59" t="s">
        <v>8</v>
      </c>
      <c r="G9316" s="152" t="str">
        <f>VLOOKUP(D9316,sku归属!A:B,2,0)</f>
        <v>莫美玉</v>
      </c>
    </row>
    <row r="9317" spans="1:13" s="59" customFormat="1" customHeight="1">
      <c r="A9317" s="59" t="s">
        <v>24622</v>
      </c>
      <c r="B9317" s="59" t="s">
        <v>24623</v>
      </c>
      <c r="C9317" s="59" t="s">
        <v>24624</v>
      </c>
      <c r="D9317" s="59" t="s">
        <v>17</v>
      </c>
      <c r="F9317" s="59" t="s">
        <v>8</v>
      </c>
      <c r="G9317" s="152" t="str">
        <f>VLOOKUP(D9317,sku归属!A:B,2,0)</f>
        <v>莫美玉</v>
      </c>
    </row>
    <row r="9318" spans="1:13" s="59" customFormat="1" customHeight="1">
      <c r="A9318" s="59" t="s">
        <v>24625</v>
      </c>
      <c r="B9318" s="59" t="s">
        <v>24626</v>
      </c>
      <c r="C9318" s="59" t="s">
        <v>24627</v>
      </c>
      <c r="D9318" s="59" t="s">
        <v>17</v>
      </c>
      <c r="F9318" s="59" t="s">
        <v>8</v>
      </c>
      <c r="G9318" s="152" t="str">
        <f>VLOOKUP(D9318,sku归属!A:B,2,0)</f>
        <v>莫美玉</v>
      </c>
    </row>
    <row r="9319" spans="1:13" s="59" customFormat="1" customHeight="1">
      <c r="A9319" s="59" t="s">
        <v>24628</v>
      </c>
      <c r="B9319" s="59" t="s">
        <v>24629</v>
      </c>
      <c r="C9319" s="59" t="s">
        <v>18032</v>
      </c>
      <c r="D9319" s="59" t="s">
        <v>20</v>
      </c>
      <c r="F9319" s="59" t="s">
        <v>8</v>
      </c>
      <c r="G9319" s="152" t="str">
        <f>VLOOKUP(D9319,sku归属!A:B,2,0)</f>
        <v>莫美玉</v>
      </c>
    </row>
    <row r="9320" spans="1:13" s="59" customFormat="1" customHeight="1">
      <c r="A9320" s="59" t="s">
        <v>24630</v>
      </c>
      <c r="B9320" s="59" t="s">
        <v>24631</v>
      </c>
      <c r="C9320" s="59" t="s">
        <v>18035</v>
      </c>
      <c r="D9320" s="59" t="s">
        <v>20</v>
      </c>
      <c r="F9320" s="59" t="s">
        <v>8</v>
      </c>
      <c r="G9320" s="152" t="str">
        <f>VLOOKUP(D9320,sku归属!A:B,2,0)</f>
        <v>莫美玉</v>
      </c>
    </row>
    <row r="9321" spans="1:13" s="59" customFormat="1" customHeight="1">
      <c r="A9321" s="59" t="s">
        <v>24632</v>
      </c>
      <c r="B9321" s="59" t="s">
        <v>24633</v>
      </c>
      <c r="C9321" s="59" t="s">
        <v>7695</v>
      </c>
      <c r="D9321" s="59" t="s">
        <v>20</v>
      </c>
      <c r="F9321" s="59" t="s">
        <v>8</v>
      </c>
      <c r="G9321" s="152" t="str">
        <f>VLOOKUP(D9321,sku归属!A:B,2,0)</f>
        <v>莫美玉</v>
      </c>
    </row>
    <row r="9322" spans="1:13" s="59" customFormat="1" customHeight="1">
      <c r="A9322" s="59" t="s">
        <v>24634</v>
      </c>
      <c r="B9322" s="59" t="s">
        <v>24635</v>
      </c>
      <c r="C9322" s="59" t="s">
        <v>17884</v>
      </c>
      <c r="D9322" s="59" t="s">
        <v>20</v>
      </c>
      <c r="F9322" s="59" t="s">
        <v>8</v>
      </c>
      <c r="G9322" s="152" t="str">
        <f>VLOOKUP(D9322,sku归属!A:B,2,0)</f>
        <v>莫美玉</v>
      </c>
    </row>
    <row r="9323" spans="1:13" s="59" customFormat="1" customHeight="1">
      <c r="A9323" s="59" t="s">
        <v>24636</v>
      </c>
      <c r="B9323" s="59" t="s">
        <v>24637</v>
      </c>
      <c r="C9323" s="59" t="s">
        <v>21479</v>
      </c>
      <c r="D9323" s="59" t="s">
        <v>20</v>
      </c>
      <c r="F9323" s="59" t="s">
        <v>8</v>
      </c>
      <c r="G9323" s="152" t="str">
        <f>VLOOKUP(D9323,sku归属!A:B,2,0)</f>
        <v>莫美玉</v>
      </c>
    </row>
    <row r="9324" spans="1:13" s="59" customFormat="1" customHeight="1">
      <c r="A9324" s="59" t="s">
        <v>24638</v>
      </c>
      <c r="B9324" s="59" t="s">
        <v>24639</v>
      </c>
      <c r="C9324" s="59" t="s">
        <v>2749</v>
      </c>
      <c r="D9324" s="59" t="s">
        <v>20</v>
      </c>
      <c r="F9324" s="59" t="s">
        <v>8</v>
      </c>
      <c r="G9324" s="152" t="str">
        <f>VLOOKUP(D9324,sku归属!A:B,2,0)</f>
        <v>莫美玉</v>
      </c>
    </row>
    <row r="9325" spans="1:13" s="59" customFormat="1" customHeight="1">
      <c r="A9325" s="59" t="s">
        <v>24640</v>
      </c>
      <c r="B9325" s="59" t="s">
        <v>24641</v>
      </c>
      <c r="C9325" s="59" t="s">
        <v>2755</v>
      </c>
      <c r="D9325" s="59" t="s">
        <v>20</v>
      </c>
      <c r="F9325" s="59" t="s">
        <v>8</v>
      </c>
      <c r="G9325" s="152" t="str">
        <f>VLOOKUP(D9325,sku归属!A:B,2,0)</f>
        <v>莫美玉</v>
      </c>
    </row>
    <row r="9326" spans="1:13" s="59" customFormat="1" customHeight="1">
      <c r="A9326" s="59" t="s">
        <v>24642</v>
      </c>
      <c r="B9326" s="59" t="s">
        <v>24643</v>
      </c>
      <c r="C9326" s="59" t="s">
        <v>572</v>
      </c>
      <c r="D9326" s="59" t="s">
        <v>20</v>
      </c>
      <c r="F9326" s="59" t="s">
        <v>8</v>
      </c>
      <c r="G9326" s="152" t="str">
        <f>VLOOKUP(D9326,sku归属!A:B,2,0)</f>
        <v>莫美玉</v>
      </c>
    </row>
    <row r="9327" spans="1:13" s="59" customFormat="1" customHeight="1">
      <c r="A9327" s="59" t="s">
        <v>24644</v>
      </c>
      <c r="B9327" s="59" t="s">
        <v>24645</v>
      </c>
      <c r="C9327" s="59" t="s">
        <v>2716</v>
      </c>
      <c r="D9327" s="59" t="s">
        <v>20</v>
      </c>
      <c r="F9327" s="59" t="s">
        <v>8</v>
      </c>
      <c r="G9327" s="152" t="str">
        <f>VLOOKUP(D9327,sku归属!A:B,2,0)</f>
        <v>莫美玉</v>
      </c>
    </row>
    <row r="9328" spans="1:13" s="59" customFormat="1" customHeight="1">
      <c r="A9328" s="59" t="s">
        <v>24646</v>
      </c>
      <c r="B9328" s="59" t="s">
        <v>24647</v>
      </c>
      <c r="C9328" s="59" t="s">
        <v>21482</v>
      </c>
      <c r="D9328" s="59" t="s">
        <v>20</v>
      </c>
      <c r="F9328" s="59" t="s">
        <v>8</v>
      </c>
      <c r="G9328" s="152" t="str">
        <f>VLOOKUP(D9328,sku归属!A:B,2,0)</f>
        <v>莫美玉</v>
      </c>
    </row>
    <row r="9329" spans="1:13" s="59" customFormat="1" customHeight="1">
      <c r="A9329" s="59" t="s">
        <v>24648</v>
      </c>
      <c r="B9329" s="59" t="s">
        <v>24649</v>
      </c>
      <c r="C9329" s="59" t="s">
        <v>20934</v>
      </c>
      <c r="D9329" s="59" t="s">
        <v>20</v>
      </c>
      <c r="F9329" s="59" t="s">
        <v>8</v>
      </c>
      <c r="G9329" s="152" t="str">
        <f>VLOOKUP(D9329,sku归属!A:B,2,0)</f>
        <v>莫美玉</v>
      </c>
    </row>
    <row r="9330" spans="1:13" s="59" customFormat="1" customHeight="1">
      <c r="A9330" s="59" t="s">
        <v>24650</v>
      </c>
      <c r="B9330" s="59" t="s">
        <v>24651</v>
      </c>
      <c r="C9330" s="59" t="s">
        <v>24652</v>
      </c>
      <c r="D9330" s="59" t="s">
        <v>20</v>
      </c>
      <c r="F9330" s="59" t="s">
        <v>8</v>
      </c>
      <c r="G9330" s="152" t="str">
        <f>VLOOKUP(D9330,sku归属!A:B,2,0)</f>
        <v>莫美玉</v>
      </c>
    </row>
    <row r="9331" spans="1:13" s="59" customFormat="1" customHeight="1">
      <c r="A9331" s="59" t="s">
        <v>24653</v>
      </c>
      <c r="B9331" s="59" t="s">
        <v>24654</v>
      </c>
      <c r="C9331" s="59" t="s">
        <v>24655</v>
      </c>
      <c r="D9331" s="59" t="s">
        <v>20</v>
      </c>
      <c r="F9331" s="59" t="s">
        <v>8</v>
      </c>
      <c r="G9331" s="152" t="str">
        <f>VLOOKUP(D9331,sku归属!A:B,2,0)</f>
        <v>莫美玉</v>
      </c>
    </row>
    <row r="9332" spans="1:13" s="59" customFormat="1" customHeight="1">
      <c r="A9332" s="59" t="s">
        <v>24656</v>
      </c>
      <c r="B9332" s="59" t="s">
        <v>24657</v>
      </c>
      <c r="C9332" s="59" t="s">
        <v>24658</v>
      </c>
      <c r="D9332" s="59" t="s">
        <v>20</v>
      </c>
      <c r="F9332" s="59" t="s">
        <v>8</v>
      </c>
      <c r="G9332" s="152" t="str">
        <f>VLOOKUP(D9332,sku归属!A:B,2,0)</f>
        <v>莫美玉</v>
      </c>
    </row>
    <row r="9333" spans="1:13" s="59" customFormat="1" customHeight="1">
      <c r="A9333" s="59" t="s">
        <v>24659</v>
      </c>
      <c r="B9333" s="59" t="s">
        <v>24660</v>
      </c>
      <c r="C9333" s="59" t="s">
        <v>2146</v>
      </c>
      <c r="D9333" s="59" t="s">
        <v>20</v>
      </c>
      <c r="F9333" s="59" t="s">
        <v>8</v>
      </c>
      <c r="G9333" s="152" t="str">
        <f>VLOOKUP(D9333,sku归属!A:B,2,0)</f>
        <v>莫美玉</v>
      </c>
    </row>
    <row r="9334" spans="1:13" s="59" customFormat="1" customHeight="1">
      <c r="A9334" s="59" t="s">
        <v>24661</v>
      </c>
      <c r="B9334" s="59" t="s">
        <v>24662</v>
      </c>
      <c r="C9334" s="59" t="s">
        <v>20920</v>
      </c>
      <c r="D9334" s="59" t="s">
        <v>20</v>
      </c>
      <c r="F9334" s="59" t="s">
        <v>8</v>
      </c>
      <c r="G9334" s="152" t="str">
        <f>VLOOKUP(D9334,sku归属!A:B,2,0)</f>
        <v>莫美玉</v>
      </c>
    </row>
    <row r="9335" spans="1:13" s="59" customFormat="1" customHeight="1">
      <c r="A9335" s="59" t="s">
        <v>24663</v>
      </c>
      <c r="B9335" s="59" t="s">
        <v>24664</v>
      </c>
      <c r="C9335" s="59" t="s">
        <v>2179</v>
      </c>
      <c r="D9335" s="59" t="s">
        <v>20</v>
      </c>
      <c r="F9335" s="59" t="s">
        <v>8</v>
      </c>
      <c r="G9335" s="152" t="str">
        <f>VLOOKUP(D9335,sku归属!A:B,2,0)</f>
        <v>莫美玉</v>
      </c>
    </row>
    <row r="9336" spans="1:13" s="59" customFormat="1" customHeight="1">
      <c r="A9336" s="59" t="s">
        <v>24665</v>
      </c>
      <c r="B9336" s="59" t="s">
        <v>24666</v>
      </c>
      <c r="C9336" s="59" t="s">
        <v>2182</v>
      </c>
      <c r="D9336" s="59" t="s">
        <v>20</v>
      </c>
      <c r="F9336" s="59" t="s">
        <v>8</v>
      </c>
      <c r="G9336" s="152" t="str">
        <f>VLOOKUP(D9336,sku归属!A:B,2,0)</f>
        <v>莫美玉</v>
      </c>
    </row>
    <row r="9337" spans="1:13" s="59" customFormat="1" customHeight="1">
      <c r="A9337" s="59" t="s">
        <v>24667</v>
      </c>
      <c r="B9337" s="59" t="s">
        <v>24668</v>
      </c>
      <c r="C9337" s="59" t="s">
        <v>2187</v>
      </c>
      <c r="D9337" s="59" t="s">
        <v>20</v>
      </c>
      <c r="F9337" s="59" t="s">
        <v>8</v>
      </c>
      <c r="G9337" s="152" t="str">
        <f>VLOOKUP(D9337,sku归属!A:B,2,0)</f>
        <v>莫美玉</v>
      </c>
    </row>
    <row r="9338" spans="1:13" s="59" customFormat="1" customHeight="1">
      <c r="A9338" s="59" t="s">
        <v>24669</v>
      </c>
      <c r="B9338" s="59" t="s">
        <v>24670</v>
      </c>
      <c r="C9338" s="59" t="s">
        <v>24671</v>
      </c>
      <c r="D9338" s="59" t="s">
        <v>20</v>
      </c>
      <c r="F9338" s="59" t="s">
        <v>8</v>
      </c>
      <c r="G9338" s="152" t="str">
        <f>VLOOKUP(D9338,sku归属!A:B,2,0)</f>
        <v>莫美玉</v>
      </c>
    </row>
    <row r="9339" spans="1:13" s="59" customFormat="1" customHeight="1">
      <c r="A9339" s="59" t="s">
        <v>24672</v>
      </c>
      <c r="B9339" s="59" t="s">
        <v>24673</v>
      </c>
      <c r="C9339" s="59" t="s">
        <v>24674</v>
      </c>
      <c r="D9339" s="59" t="s">
        <v>20</v>
      </c>
      <c r="F9339" s="59" t="s">
        <v>8</v>
      </c>
      <c r="G9339" s="152" t="str">
        <f>VLOOKUP(D9339,sku归属!A:B,2,0)</f>
        <v>莫美玉</v>
      </c>
    </row>
    <row r="9340" spans="1:13" s="59" customFormat="1" customHeight="1">
      <c r="A9340" s="59" t="s">
        <v>24675</v>
      </c>
      <c r="B9340" s="59" t="s">
        <v>24676</v>
      </c>
      <c r="C9340" s="59" t="s">
        <v>24677</v>
      </c>
      <c r="D9340" s="59" t="s">
        <v>20</v>
      </c>
      <c r="F9340" s="59" t="s">
        <v>8</v>
      </c>
      <c r="G9340" s="152" t="str">
        <f>VLOOKUP(D9340,sku归属!A:B,2,0)</f>
        <v>莫美玉</v>
      </c>
    </row>
    <row r="9341" spans="1:13" s="59" customFormat="1" customHeight="1">
      <c r="A9341" s="59" t="s">
        <v>24678</v>
      </c>
      <c r="B9341" s="59" t="s">
        <v>24679</v>
      </c>
      <c r="C9341" s="59" t="s">
        <v>24680</v>
      </c>
      <c r="D9341" s="59" t="s">
        <v>20</v>
      </c>
      <c r="F9341" s="59" t="s">
        <v>8</v>
      </c>
      <c r="G9341" s="152" t="str">
        <f>VLOOKUP(D9341,sku归属!A:B,2,0)</f>
        <v>莫美玉</v>
      </c>
    </row>
    <row r="9342" spans="1:13" s="59" customFormat="1" customHeight="1">
      <c r="A9342" s="59" t="s">
        <v>24681</v>
      </c>
      <c r="B9342" s="59" t="s">
        <v>24682</v>
      </c>
      <c r="C9342" s="59" t="s">
        <v>24683</v>
      </c>
      <c r="D9342" s="59" t="s">
        <v>20</v>
      </c>
      <c r="F9342" s="59" t="s">
        <v>8</v>
      </c>
      <c r="G9342" s="152" t="str">
        <f>VLOOKUP(D9342,sku归属!A:B,2,0)</f>
        <v>莫美玉</v>
      </c>
    </row>
    <row r="9343" spans="1:13" s="59" customFormat="1" customHeight="1">
      <c r="A9343" s="59" t="s">
        <v>24684</v>
      </c>
      <c r="B9343" s="59" t="s">
        <v>24685</v>
      </c>
      <c r="C9343" s="59" t="s">
        <v>2161</v>
      </c>
      <c r="D9343" s="59" t="s">
        <v>20</v>
      </c>
      <c r="F9343" s="59" t="s">
        <v>8</v>
      </c>
      <c r="G9343" s="152" t="str">
        <f>VLOOKUP(D9343,sku归属!A:B,2,0)</f>
        <v>莫美玉</v>
      </c>
    </row>
    <row r="9344" spans="1:13" s="59" customFormat="1" customHeight="1">
      <c r="A9344" s="59" t="s">
        <v>24686</v>
      </c>
      <c r="B9344" s="59" t="s">
        <v>24687</v>
      </c>
      <c r="C9344" s="59" t="s">
        <v>2164</v>
      </c>
      <c r="D9344" s="59" t="s">
        <v>20</v>
      </c>
      <c r="F9344" s="59" t="s">
        <v>8</v>
      </c>
      <c r="G9344" s="152" t="str">
        <f>VLOOKUP(D9344,sku归属!A:B,2,0)</f>
        <v>莫美玉</v>
      </c>
    </row>
    <row r="9345" spans="1:13" s="59" customFormat="1" customHeight="1">
      <c r="A9345" s="59" t="s">
        <v>24688</v>
      </c>
      <c r="B9345" s="59" t="s">
        <v>24689</v>
      </c>
      <c r="C9345" s="59" t="s">
        <v>2167</v>
      </c>
      <c r="D9345" s="59" t="s">
        <v>20</v>
      </c>
      <c r="F9345" s="59" t="s">
        <v>8</v>
      </c>
      <c r="G9345" s="152" t="str">
        <f>VLOOKUP(D9345,sku归属!A:B,2,0)</f>
        <v>莫美玉</v>
      </c>
    </row>
    <row r="9346" spans="1:13" s="59" customFormat="1" customHeight="1">
      <c r="A9346" s="59" t="s">
        <v>24690</v>
      </c>
      <c r="B9346" s="59" t="s">
        <v>24691</v>
      </c>
      <c r="C9346" s="59" t="s">
        <v>2170</v>
      </c>
      <c r="D9346" s="59" t="s">
        <v>20</v>
      </c>
      <c r="F9346" s="59" t="s">
        <v>8</v>
      </c>
      <c r="G9346" s="152" t="str">
        <f>VLOOKUP(D9346,sku归属!A:B,2,0)</f>
        <v>莫美玉</v>
      </c>
    </row>
    <row r="9347" spans="1:13" s="59" customFormat="1" customHeight="1">
      <c r="A9347" s="59" t="s">
        <v>24692</v>
      </c>
      <c r="B9347" s="59" t="s">
        <v>24693</v>
      </c>
      <c r="C9347" s="59" t="s">
        <v>2173</v>
      </c>
      <c r="D9347" s="59" t="s">
        <v>20</v>
      </c>
      <c r="F9347" s="59" t="s">
        <v>8</v>
      </c>
      <c r="G9347" s="152" t="str">
        <f>VLOOKUP(D9347,sku归属!A:B,2,0)</f>
        <v>莫美玉</v>
      </c>
    </row>
    <row r="9348" spans="1:13" s="59" customFormat="1" customHeight="1">
      <c r="A9348" s="59" t="s">
        <v>24694</v>
      </c>
      <c r="B9348" s="59" t="s">
        <v>24695</v>
      </c>
      <c r="C9348" s="59" t="s">
        <v>24696</v>
      </c>
      <c r="D9348" s="59" t="s">
        <v>20</v>
      </c>
      <c r="F9348" s="59" t="s">
        <v>8</v>
      </c>
      <c r="G9348" s="152" t="str">
        <f>VLOOKUP(D9348,sku归属!A:B,2,0)</f>
        <v>莫美玉</v>
      </c>
    </row>
    <row r="9349" spans="1:13" s="59" customFormat="1" customHeight="1">
      <c r="A9349" s="59" t="s">
        <v>24697</v>
      </c>
      <c r="B9349" s="59" t="s">
        <v>24698</v>
      </c>
      <c r="C9349" s="59" t="s">
        <v>17254</v>
      </c>
      <c r="D9349" s="59" t="s">
        <v>20</v>
      </c>
      <c r="F9349" s="59" t="s">
        <v>8</v>
      </c>
      <c r="G9349" s="152" t="str">
        <f>VLOOKUP(D9349,sku归属!A:B,2,0)</f>
        <v>莫美玉</v>
      </c>
    </row>
    <row r="9350" spans="1:13" s="59" customFormat="1" customHeight="1">
      <c r="A9350" s="59" t="s">
        <v>24699</v>
      </c>
      <c r="B9350" s="59" t="s">
        <v>24700</v>
      </c>
      <c r="C9350" s="59" t="s">
        <v>17251</v>
      </c>
      <c r="D9350" s="59" t="s">
        <v>20</v>
      </c>
      <c r="F9350" s="59" t="s">
        <v>8</v>
      </c>
      <c r="G9350" s="152" t="str">
        <f>VLOOKUP(D9350,sku归属!A:B,2,0)</f>
        <v>莫美玉</v>
      </c>
    </row>
    <row r="9351" spans="1:13" s="59" customFormat="1" customHeight="1">
      <c r="A9351" s="59" t="s">
        <v>24701</v>
      </c>
      <c r="B9351" s="59" t="s">
        <v>24702</v>
      </c>
      <c r="C9351" s="59" t="s">
        <v>17947</v>
      </c>
      <c r="D9351" s="59" t="s">
        <v>20</v>
      </c>
      <c r="F9351" s="59" t="s">
        <v>8</v>
      </c>
      <c r="G9351" s="152" t="str">
        <f>VLOOKUP(D9351,sku归属!A:B,2,0)</f>
        <v>莫美玉</v>
      </c>
    </row>
    <row r="9352" spans="1:13" s="59" customFormat="1" customHeight="1">
      <c r="A9352" s="59" t="s">
        <v>24703</v>
      </c>
      <c r="B9352" s="59" t="s">
        <v>24704</v>
      </c>
      <c r="C9352" s="59" t="s">
        <v>18014</v>
      </c>
      <c r="D9352" s="59" t="s">
        <v>20</v>
      </c>
      <c r="F9352" s="59" t="s">
        <v>8</v>
      </c>
      <c r="G9352" s="152" t="str">
        <f>VLOOKUP(D9352,sku归属!A:B,2,0)</f>
        <v>莫美玉</v>
      </c>
    </row>
    <row r="9353" spans="1:13" s="59" customFormat="1" customHeight="1">
      <c r="A9353" s="59" t="s">
        <v>24705</v>
      </c>
      <c r="B9353" s="59" t="s">
        <v>24706</v>
      </c>
      <c r="C9353" s="59" t="s">
        <v>18011</v>
      </c>
      <c r="D9353" s="59" t="s">
        <v>20</v>
      </c>
      <c r="F9353" s="59" t="s">
        <v>8</v>
      </c>
      <c r="G9353" s="152" t="str">
        <f>VLOOKUP(D9353,sku归属!A:B,2,0)</f>
        <v>莫美玉</v>
      </c>
    </row>
    <row r="9354" spans="1:13" s="59" customFormat="1" customHeight="1">
      <c r="A9354" s="59" t="s">
        <v>24707</v>
      </c>
      <c r="B9354" s="59" t="s">
        <v>24708</v>
      </c>
      <c r="C9354" s="59" t="s">
        <v>18017</v>
      </c>
      <c r="D9354" s="59" t="s">
        <v>20</v>
      </c>
      <c r="F9354" s="59" t="s">
        <v>8</v>
      </c>
      <c r="G9354" s="152" t="str">
        <f>VLOOKUP(D9354,sku归属!A:B,2,0)</f>
        <v>莫美玉</v>
      </c>
    </row>
    <row r="9355" spans="1:13" s="59" customFormat="1" customHeight="1">
      <c r="A9355" s="59" t="s">
        <v>24709</v>
      </c>
      <c r="B9355" s="59" t="s">
        <v>24710</v>
      </c>
      <c r="C9355" s="59" t="s">
        <v>3671</v>
      </c>
      <c r="D9355" s="59" t="s">
        <v>20</v>
      </c>
      <c r="F9355" s="59" t="s">
        <v>8</v>
      </c>
      <c r="G9355" s="152" t="str">
        <f>VLOOKUP(D9355,sku归属!A:B,2,0)</f>
        <v>莫美玉</v>
      </c>
    </row>
    <row r="9356" spans="1:13" s="59" customFormat="1" customHeight="1">
      <c r="A9356" s="59" t="s">
        <v>24711</v>
      </c>
      <c r="B9356" s="59" t="s">
        <v>24712</v>
      </c>
      <c r="C9356" s="59" t="s">
        <v>18911</v>
      </c>
      <c r="D9356" s="59" t="s">
        <v>20</v>
      </c>
      <c r="F9356" s="59" t="s">
        <v>8</v>
      </c>
      <c r="G9356" s="152" t="str">
        <f>VLOOKUP(D9356,sku归属!A:B,2,0)</f>
        <v>莫美玉</v>
      </c>
    </row>
    <row r="9357" spans="1:13" s="59" customFormat="1" customHeight="1">
      <c r="A9357" s="59" t="s">
        <v>24713</v>
      </c>
      <c r="B9357" s="59" t="s">
        <v>24714</v>
      </c>
      <c r="C9357" s="59" t="s">
        <v>24029</v>
      </c>
      <c r="D9357" s="59" t="s">
        <v>20</v>
      </c>
      <c r="F9357" s="59" t="s">
        <v>8</v>
      </c>
      <c r="G9357" s="152" t="str">
        <f>VLOOKUP(D9357,sku归属!A:B,2,0)</f>
        <v>莫美玉</v>
      </c>
    </row>
    <row r="9358" spans="1:13" s="59" customFormat="1" customHeight="1">
      <c r="A9358" s="59" t="s">
        <v>24715</v>
      </c>
      <c r="B9358" s="59" t="s">
        <v>24716</v>
      </c>
      <c r="C9358" s="59" t="s">
        <v>24023</v>
      </c>
      <c r="D9358" s="59" t="s">
        <v>20</v>
      </c>
      <c r="F9358" s="59" t="s">
        <v>8</v>
      </c>
      <c r="G9358" s="152" t="str">
        <f>VLOOKUP(D9358,sku归属!A:B,2,0)</f>
        <v>莫美玉</v>
      </c>
    </row>
    <row r="9359" spans="1:13" s="59" customFormat="1" customHeight="1">
      <c r="A9359" s="59" t="s">
        <v>24717</v>
      </c>
      <c r="B9359" s="59" t="s">
        <v>24718</v>
      </c>
      <c r="C9359" s="59" t="s">
        <v>17965</v>
      </c>
      <c r="D9359" s="59" t="s">
        <v>20</v>
      </c>
      <c r="F9359" s="59" t="s">
        <v>8</v>
      </c>
      <c r="G9359" s="152" t="str">
        <f>VLOOKUP(D9359,sku归属!A:B,2,0)</f>
        <v>莫美玉</v>
      </c>
    </row>
    <row r="9360" spans="1:13" s="59" customFormat="1" customHeight="1">
      <c r="A9360" s="59" t="s">
        <v>24719</v>
      </c>
      <c r="B9360" s="59" t="s">
        <v>24720</v>
      </c>
      <c r="C9360" s="59" t="s">
        <v>17968</v>
      </c>
      <c r="D9360" s="59" t="s">
        <v>20</v>
      </c>
      <c r="F9360" s="59" t="s">
        <v>8</v>
      </c>
      <c r="G9360" s="152" t="str">
        <f>VLOOKUP(D9360,sku归属!A:B,2,0)</f>
        <v>莫美玉</v>
      </c>
    </row>
    <row r="9361" spans="1:13" s="59" customFormat="1" customHeight="1">
      <c r="A9361" s="59" t="s">
        <v>24721</v>
      </c>
      <c r="B9361" s="59" t="s">
        <v>24722</v>
      </c>
      <c r="C9361" s="59" t="s">
        <v>18062</v>
      </c>
      <c r="D9361" s="59" t="s">
        <v>20</v>
      </c>
      <c r="F9361" s="59" t="s">
        <v>8</v>
      </c>
      <c r="G9361" s="152" t="str">
        <f>VLOOKUP(D9361,sku归属!A:B,2,0)</f>
        <v>莫美玉</v>
      </c>
    </row>
    <row r="9362" spans="1:13" s="59" customFormat="1" customHeight="1">
      <c r="A9362" s="59" t="s">
        <v>24723</v>
      </c>
      <c r="B9362" s="59" t="s">
        <v>24724</v>
      </c>
      <c r="C9362" s="59" t="s">
        <v>16512</v>
      </c>
      <c r="D9362" s="59" t="s">
        <v>20</v>
      </c>
      <c r="F9362" s="59" t="s">
        <v>8</v>
      </c>
      <c r="G9362" s="152" t="str">
        <f>VLOOKUP(D9362,sku归属!A:B,2,0)</f>
        <v>莫美玉</v>
      </c>
    </row>
    <row r="9363" spans="1:13" s="59" customFormat="1" customHeight="1">
      <c r="A9363" s="59" t="s">
        <v>24725</v>
      </c>
      <c r="B9363" s="59" t="s">
        <v>24726</v>
      </c>
      <c r="C9363" s="59" t="s">
        <v>16518</v>
      </c>
      <c r="D9363" s="59" t="s">
        <v>20</v>
      </c>
      <c r="F9363" s="59" t="s">
        <v>8</v>
      </c>
      <c r="G9363" s="152" t="str">
        <f>VLOOKUP(D9363,sku归属!A:B,2,0)</f>
        <v>莫美玉</v>
      </c>
    </row>
    <row r="9364" spans="1:13" s="59" customFormat="1" customHeight="1">
      <c r="A9364" s="59" t="s">
        <v>24727</v>
      </c>
      <c r="B9364" s="59" t="s">
        <v>24728</v>
      </c>
      <c r="C9364" s="59" t="s">
        <v>16515</v>
      </c>
      <c r="D9364" s="59" t="s">
        <v>20</v>
      </c>
      <c r="F9364" s="59" t="s">
        <v>8</v>
      </c>
      <c r="G9364" s="152" t="str">
        <f>VLOOKUP(D9364,sku归属!A:B,2,0)</f>
        <v>莫美玉</v>
      </c>
    </row>
    <row r="9365" spans="1:13" s="59" customFormat="1" customHeight="1">
      <c r="A9365" s="59" t="s">
        <v>24729</v>
      </c>
      <c r="B9365" s="59" t="s">
        <v>24730</v>
      </c>
      <c r="C9365" s="59" t="s">
        <v>18229</v>
      </c>
      <c r="D9365" s="59" t="s">
        <v>20</v>
      </c>
      <c r="F9365" s="59" t="s">
        <v>8</v>
      </c>
      <c r="G9365" s="152" t="str">
        <f>VLOOKUP(D9365,sku归属!A:B,2,0)</f>
        <v>莫美玉</v>
      </c>
    </row>
    <row r="9366" spans="1:13" s="59" customFormat="1" customHeight="1">
      <c r="A9366" s="59" t="s">
        <v>24731</v>
      </c>
      <c r="B9366" s="59" t="s">
        <v>24732</v>
      </c>
      <c r="C9366" s="59" t="s">
        <v>18223</v>
      </c>
      <c r="D9366" s="59" t="s">
        <v>20</v>
      </c>
      <c r="F9366" s="59" t="s">
        <v>8</v>
      </c>
      <c r="G9366" s="152" t="str">
        <f>VLOOKUP(D9366,sku归属!A:B,2,0)</f>
        <v>莫美玉</v>
      </c>
    </row>
    <row r="9367" spans="1:13" s="59" customFormat="1" customHeight="1">
      <c r="A9367" s="59" t="s">
        <v>24733</v>
      </c>
      <c r="B9367" s="59" t="s">
        <v>24734</v>
      </c>
      <c r="C9367" s="59" t="s">
        <v>18226</v>
      </c>
      <c r="D9367" s="59" t="s">
        <v>20</v>
      </c>
      <c r="F9367" s="59" t="s">
        <v>8</v>
      </c>
      <c r="G9367" s="152" t="str">
        <f>VLOOKUP(D9367,sku归属!A:B,2,0)</f>
        <v>莫美玉</v>
      </c>
    </row>
    <row r="9368" spans="1:13" s="59" customFormat="1" customHeight="1">
      <c r="A9368" s="59" t="s">
        <v>24735</v>
      </c>
      <c r="B9368" s="59" t="s">
        <v>24736</v>
      </c>
      <c r="C9368" s="59" t="s">
        <v>16076</v>
      </c>
      <c r="D9368" s="59" t="s">
        <v>20</v>
      </c>
      <c r="F9368" s="59" t="s">
        <v>8</v>
      </c>
      <c r="G9368" s="152" t="str">
        <f>VLOOKUP(D9368,sku归属!A:B,2,0)</f>
        <v>莫美玉</v>
      </c>
    </row>
    <row r="9369" spans="1:13" s="59" customFormat="1" customHeight="1">
      <c r="A9369" s="59" t="s">
        <v>24737</v>
      </c>
      <c r="B9369" s="59" t="s">
        <v>24738</v>
      </c>
      <c r="C9369" s="59" t="s">
        <v>17907</v>
      </c>
      <c r="D9369" s="59" t="s">
        <v>20</v>
      </c>
      <c r="F9369" s="59" t="s">
        <v>8</v>
      </c>
      <c r="G9369" s="152" t="str">
        <f>VLOOKUP(D9369,sku归属!A:B,2,0)</f>
        <v>莫美玉</v>
      </c>
    </row>
    <row r="9370" spans="1:13" s="59" customFormat="1" customHeight="1">
      <c r="A9370" s="59" t="s">
        <v>24739</v>
      </c>
      <c r="B9370" s="59" t="s">
        <v>24740</v>
      </c>
      <c r="C9370" s="59" t="s">
        <v>16073</v>
      </c>
      <c r="D9370" s="59" t="s">
        <v>20</v>
      </c>
      <c r="F9370" s="59" t="s">
        <v>8</v>
      </c>
      <c r="G9370" s="152" t="str">
        <f>VLOOKUP(D9370,sku归属!A:B,2,0)</f>
        <v>莫美玉</v>
      </c>
    </row>
    <row r="9371" spans="1:13" s="59" customFormat="1" customHeight="1">
      <c r="A9371" s="59" t="s">
        <v>24741</v>
      </c>
      <c r="B9371" s="59" t="s">
        <v>24742</v>
      </c>
      <c r="C9371" s="59" t="s">
        <v>24743</v>
      </c>
      <c r="D9371" s="59" t="s">
        <v>20</v>
      </c>
      <c r="F9371" s="59" t="s">
        <v>8</v>
      </c>
      <c r="G9371" s="152" t="str">
        <f>VLOOKUP(D9371,sku归属!A:B,2,0)</f>
        <v>莫美玉</v>
      </c>
    </row>
    <row r="9372" spans="1:13" s="59" customFormat="1" customHeight="1">
      <c r="A9372" s="59" t="s">
        <v>24744</v>
      </c>
      <c r="B9372" s="59" t="s">
        <v>24745</v>
      </c>
      <c r="C9372" s="59" t="s">
        <v>2134</v>
      </c>
      <c r="D9372" s="59" t="s">
        <v>20</v>
      </c>
      <c r="F9372" s="59" t="s">
        <v>8</v>
      </c>
      <c r="G9372" s="152" t="str">
        <f>VLOOKUP(D9372,sku归属!A:B,2,0)</f>
        <v>莫美玉</v>
      </c>
    </row>
    <row r="9373" spans="1:13" s="59" customFormat="1" customHeight="1">
      <c r="A9373" s="59" t="s">
        <v>24746</v>
      </c>
      <c r="B9373" s="59" t="s">
        <v>24747</v>
      </c>
      <c r="C9373" s="59" t="s">
        <v>2137</v>
      </c>
      <c r="D9373" s="59" t="s">
        <v>20</v>
      </c>
      <c r="F9373" s="59" t="s">
        <v>8</v>
      </c>
      <c r="G9373" s="152" t="str">
        <f>VLOOKUP(D9373,sku归属!A:B,2,0)</f>
        <v>莫美玉</v>
      </c>
    </row>
    <row r="9374" spans="1:13" s="59" customFormat="1" customHeight="1">
      <c r="A9374" s="59" t="s">
        <v>24748</v>
      </c>
      <c r="B9374" s="59" t="s">
        <v>24749</v>
      </c>
      <c r="C9374" s="59" t="s">
        <v>2140</v>
      </c>
      <c r="D9374" s="59" t="s">
        <v>20</v>
      </c>
      <c r="F9374" s="59" t="s">
        <v>8</v>
      </c>
      <c r="G9374" s="152" t="str">
        <f>VLOOKUP(D9374,sku归属!A:B,2,0)</f>
        <v>莫美玉</v>
      </c>
    </row>
    <row r="9375" spans="1:13" s="59" customFormat="1" customHeight="1">
      <c r="A9375" s="59" t="s">
        <v>24750</v>
      </c>
      <c r="B9375" s="59" t="s">
        <v>24751</v>
      </c>
      <c r="C9375" s="59" t="s">
        <v>2143</v>
      </c>
      <c r="D9375" s="59" t="s">
        <v>20</v>
      </c>
      <c r="F9375" s="59" t="s">
        <v>8</v>
      </c>
      <c r="G9375" s="152" t="str">
        <f>VLOOKUP(D9375,sku归属!A:B,2,0)</f>
        <v>莫美玉</v>
      </c>
    </row>
    <row r="9376" spans="1:13" s="59" customFormat="1" customHeight="1">
      <c r="A9376" s="59" t="s">
        <v>24752</v>
      </c>
      <c r="B9376" s="59" t="s">
        <v>24753</v>
      </c>
      <c r="C9376" s="59" t="s">
        <v>20937</v>
      </c>
      <c r="D9376" s="59" t="s">
        <v>20</v>
      </c>
      <c r="F9376" s="59" t="s">
        <v>8</v>
      </c>
      <c r="G9376" s="152" t="str">
        <f>VLOOKUP(D9376,sku归属!A:B,2,0)</f>
        <v>莫美玉</v>
      </c>
    </row>
    <row r="9377" spans="1:13" s="59" customFormat="1" customHeight="1">
      <c r="A9377" s="59" t="s">
        <v>24754</v>
      </c>
      <c r="B9377" s="59" t="s">
        <v>24755</v>
      </c>
      <c r="C9377" s="59" t="s">
        <v>2149</v>
      </c>
      <c r="D9377" s="59" t="s">
        <v>20</v>
      </c>
      <c r="F9377" s="59" t="s">
        <v>8</v>
      </c>
      <c r="G9377" s="152" t="str">
        <f>VLOOKUP(D9377,sku归属!A:B,2,0)</f>
        <v>莫美玉</v>
      </c>
    </row>
    <row r="9378" spans="1:13" s="59" customFormat="1" customHeight="1">
      <c r="A9378" s="59" t="s">
        <v>24756</v>
      </c>
      <c r="B9378" s="59" t="s">
        <v>24757</v>
      </c>
      <c r="C9378" s="59" t="s">
        <v>2152</v>
      </c>
      <c r="D9378" s="59" t="s">
        <v>20</v>
      </c>
      <c r="F9378" s="59" t="s">
        <v>8</v>
      </c>
      <c r="G9378" s="152" t="str">
        <f>VLOOKUP(D9378,sku归属!A:B,2,0)</f>
        <v>莫美玉</v>
      </c>
    </row>
    <row r="9379" spans="1:13" s="59" customFormat="1" customHeight="1">
      <c r="A9379" s="59" t="s">
        <v>24758</v>
      </c>
      <c r="B9379" s="59" t="s">
        <v>24759</v>
      </c>
      <c r="C9379" s="59" t="s">
        <v>2155</v>
      </c>
      <c r="D9379" s="59" t="s">
        <v>20</v>
      </c>
      <c r="F9379" s="59" t="s">
        <v>8</v>
      </c>
      <c r="G9379" s="152" t="str">
        <f>VLOOKUP(D9379,sku归属!A:B,2,0)</f>
        <v>莫美玉</v>
      </c>
    </row>
    <row r="9380" spans="1:13" s="59" customFormat="1" customHeight="1">
      <c r="A9380" s="59" t="s">
        <v>24760</v>
      </c>
      <c r="B9380" s="59" t="s">
        <v>24761</v>
      </c>
      <c r="C9380" s="59" t="s">
        <v>2158</v>
      </c>
      <c r="D9380" s="59" t="s">
        <v>20</v>
      </c>
      <c r="F9380" s="59" t="s">
        <v>8</v>
      </c>
      <c r="G9380" s="152" t="str">
        <f>VLOOKUP(D9380,sku归属!A:B,2,0)</f>
        <v>莫美玉</v>
      </c>
    </row>
    <row r="9381" spans="1:13" s="59" customFormat="1" customHeight="1">
      <c r="A9381" s="59" t="s">
        <v>24762</v>
      </c>
      <c r="B9381" s="59" t="s">
        <v>24763</v>
      </c>
      <c r="C9381" s="59" t="s">
        <v>24764</v>
      </c>
      <c r="D9381" s="59" t="s">
        <v>20</v>
      </c>
      <c r="F9381" s="59" t="s">
        <v>8</v>
      </c>
      <c r="G9381" s="152" t="str">
        <f>VLOOKUP(D9381,sku归属!A:B,2,0)</f>
        <v>莫美玉</v>
      </c>
    </row>
    <row r="9382" spans="1:13" s="59" customFormat="1" customHeight="1">
      <c r="A9382" s="59" t="s">
        <v>24765</v>
      </c>
      <c r="B9382" s="59" t="s">
        <v>24766</v>
      </c>
      <c r="C9382" s="59" t="s">
        <v>17999</v>
      </c>
      <c r="D9382" s="59" t="s">
        <v>20</v>
      </c>
      <c r="F9382" s="59" t="s">
        <v>8</v>
      </c>
      <c r="G9382" s="152" t="str">
        <f>VLOOKUP(D9382,sku归属!A:B,2,0)</f>
        <v>莫美玉</v>
      </c>
    </row>
    <row r="9383" spans="1:13" s="59" customFormat="1" customHeight="1">
      <c r="A9383" s="59" t="s">
        <v>24767</v>
      </c>
      <c r="B9383" s="59" t="s">
        <v>24768</v>
      </c>
      <c r="C9383" s="59" t="s">
        <v>20912</v>
      </c>
      <c r="D9383" s="59" t="s">
        <v>20</v>
      </c>
      <c r="F9383" s="59" t="s">
        <v>8</v>
      </c>
      <c r="G9383" s="152" t="str">
        <f>VLOOKUP(D9383,sku归属!A:B,2,0)</f>
        <v>莫美玉</v>
      </c>
    </row>
    <row r="9384" spans="1:13" s="59" customFormat="1" customHeight="1">
      <c r="A9384" s="59" t="s">
        <v>24769</v>
      </c>
      <c r="B9384" s="59" t="s">
        <v>24770</v>
      </c>
      <c r="C9384" s="59" t="s">
        <v>18003</v>
      </c>
      <c r="D9384" s="59" t="s">
        <v>20</v>
      </c>
      <c r="F9384" s="59" t="s">
        <v>8</v>
      </c>
      <c r="G9384" s="152" t="str">
        <f>VLOOKUP(D9384,sku归属!A:B,2,0)</f>
        <v>莫美玉</v>
      </c>
    </row>
    <row r="9385" spans="1:13" s="59" customFormat="1" customHeight="1">
      <c r="A9385" s="59" t="s">
        <v>24771</v>
      </c>
      <c r="B9385" s="59" t="s">
        <v>24772</v>
      </c>
      <c r="C9385" s="59" t="s">
        <v>2176</v>
      </c>
      <c r="D9385" s="59" t="s">
        <v>20</v>
      </c>
      <c r="F9385" s="59" t="s">
        <v>8</v>
      </c>
      <c r="G9385" s="152" t="str">
        <f>VLOOKUP(D9385,sku归属!A:B,2,0)</f>
        <v>莫美玉</v>
      </c>
    </row>
    <row r="9386" spans="1:13" s="59" customFormat="1" customHeight="1">
      <c r="A9386" s="59" t="s">
        <v>24773</v>
      </c>
      <c r="B9386" s="59" t="s">
        <v>24774</v>
      </c>
      <c r="C9386" s="59" t="s">
        <v>20915</v>
      </c>
      <c r="D9386" s="59" t="s">
        <v>20</v>
      </c>
      <c r="F9386" s="59" t="s">
        <v>8</v>
      </c>
      <c r="G9386" s="152" t="str">
        <f>VLOOKUP(D9386,sku归属!A:B,2,0)</f>
        <v>莫美玉</v>
      </c>
    </row>
    <row r="9387" spans="1:13" s="59" customFormat="1" customHeight="1">
      <c r="A9387" s="59" t="s">
        <v>24775</v>
      </c>
      <c r="B9387" s="59" t="s">
        <v>24776</v>
      </c>
      <c r="C9387" s="59" t="s">
        <v>19233</v>
      </c>
      <c r="D9387" s="59" t="s">
        <v>20</v>
      </c>
      <c r="F9387" s="59" t="s">
        <v>8</v>
      </c>
      <c r="G9387" s="152" t="str">
        <f>VLOOKUP(D9387,sku归属!A:B,2,0)</f>
        <v>莫美玉</v>
      </c>
    </row>
    <row r="9388" spans="1:13" s="59" customFormat="1" customHeight="1">
      <c r="A9388" s="59" t="s">
        <v>24777</v>
      </c>
      <c r="B9388" s="59" t="s">
        <v>24778</v>
      </c>
      <c r="C9388" s="59" t="s">
        <v>19236</v>
      </c>
      <c r="D9388" s="59" t="s">
        <v>20</v>
      </c>
      <c r="F9388" s="59" t="s">
        <v>8</v>
      </c>
      <c r="G9388" s="152" t="str">
        <f>VLOOKUP(D9388,sku归属!A:B,2,0)</f>
        <v>莫美玉</v>
      </c>
    </row>
    <row r="9389" spans="1:13" s="59" customFormat="1" customHeight="1">
      <c r="A9389" s="59" t="s">
        <v>24779</v>
      </c>
      <c r="B9389" s="59" t="s">
        <v>24780</v>
      </c>
      <c r="C9389" s="59" t="s">
        <v>18309</v>
      </c>
      <c r="D9389" s="59" t="s">
        <v>20</v>
      </c>
      <c r="F9389" s="59" t="s">
        <v>8</v>
      </c>
      <c r="G9389" s="152" t="str">
        <f>VLOOKUP(D9389,sku归属!A:B,2,0)</f>
        <v>莫美玉</v>
      </c>
    </row>
    <row r="9390" spans="1:13" s="59" customFormat="1" customHeight="1">
      <c r="A9390" s="59" t="s">
        <v>24781</v>
      </c>
      <c r="B9390" s="59" t="s">
        <v>24782</v>
      </c>
      <c r="C9390" s="59" t="s">
        <v>18108</v>
      </c>
      <c r="D9390" s="59" t="s">
        <v>20</v>
      </c>
      <c r="F9390" s="59" t="s">
        <v>8</v>
      </c>
      <c r="G9390" s="152" t="str">
        <f>VLOOKUP(D9390,sku归属!A:B,2,0)</f>
        <v>莫美玉</v>
      </c>
    </row>
    <row r="9391" spans="1:13" s="59" customFormat="1" customHeight="1">
      <c r="A9391" s="59" t="s">
        <v>24783</v>
      </c>
      <c r="B9391" s="59" t="s">
        <v>24784</v>
      </c>
      <c r="C9391" s="59" t="s">
        <v>18111</v>
      </c>
      <c r="D9391" s="59" t="s">
        <v>20</v>
      </c>
      <c r="F9391" s="59" t="s">
        <v>8</v>
      </c>
      <c r="G9391" s="152" t="str">
        <f>VLOOKUP(D9391,sku归属!A:B,2,0)</f>
        <v>莫美玉</v>
      </c>
    </row>
    <row r="9392" spans="1:13" s="59" customFormat="1" customHeight="1">
      <c r="A9392" s="59" t="s">
        <v>24785</v>
      </c>
      <c r="B9392" s="59" t="s">
        <v>24786</v>
      </c>
      <c r="C9392" s="59" t="s">
        <v>6556</v>
      </c>
      <c r="D9392" s="59" t="s">
        <v>20</v>
      </c>
      <c r="F9392" s="59" t="s">
        <v>8</v>
      </c>
      <c r="G9392" s="152" t="str">
        <f>VLOOKUP(D9392,sku归属!A:B,2,0)</f>
        <v>莫美玉</v>
      </c>
    </row>
    <row r="9393" spans="1:13" s="59" customFormat="1" customHeight="1">
      <c r="A9393" s="59" t="s">
        <v>24787</v>
      </c>
      <c r="B9393" s="59" t="s">
        <v>24788</v>
      </c>
      <c r="C9393" s="59" t="s">
        <v>6553</v>
      </c>
      <c r="D9393" s="59" t="s">
        <v>20</v>
      </c>
      <c r="F9393" s="59" t="s">
        <v>8</v>
      </c>
      <c r="G9393" s="152" t="str">
        <f>VLOOKUP(D9393,sku归属!A:B,2,0)</f>
        <v>莫美玉</v>
      </c>
    </row>
    <row r="9394" spans="1:13" s="59" customFormat="1" customHeight="1">
      <c r="A9394" s="59" t="s">
        <v>24789</v>
      </c>
      <c r="B9394" s="59" t="s">
        <v>24790</v>
      </c>
      <c r="C9394" s="59" t="s">
        <v>6550</v>
      </c>
      <c r="D9394" s="59" t="s">
        <v>20</v>
      </c>
      <c r="F9394" s="59" t="s">
        <v>8</v>
      </c>
      <c r="G9394" s="152" t="str">
        <f>VLOOKUP(D9394,sku归属!A:B,2,0)</f>
        <v>莫美玉</v>
      </c>
    </row>
    <row r="9395" spans="1:13" s="59" customFormat="1" customHeight="1">
      <c r="A9395" s="59" t="s">
        <v>24791</v>
      </c>
      <c r="B9395" s="59" t="s">
        <v>24792</v>
      </c>
      <c r="C9395" s="59" t="s">
        <v>18114</v>
      </c>
      <c r="D9395" s="59" t="s">
        <v>20</v>
      </c>
      <c r="F9395" s="59" t="s">
        <v>8</v>
      </c>
      <c r="G9395" s="152" t="str">
        <f>VLOOKUP(D9395,sku归属!A:B,2,0)</f>
        <v>莫美玉</v>
      </c>
    </row>
    <row r="9396" spans="1:13" s="59" customFormat="1" customHeight="1">
      <c r="A9396" s="59" t="s">
        <v>24793</v>
      </c>
      <c r="B9396" s="59" t="s">
        <v>24794</v>
      </c>
      <c r="C9396" s="59" t="s">
        <v>18117</v>
      </c>
      <c r="D9396" s="59" t="s">
        <v>20</v>
      </c>
      <c r="F9396" s="59" t="s">
        <v>8</v>
      </c>
      <c r="G9396" s="152" t="str">
        <f>VLOOKUP(D9396,sku归属!A:B,2,0)</f>
        <v>莫美玉</v>
      </c>
    </row>
    <row r="9397" spans="1:13" s="59" customFormat="1" customHeight="1">
      <c r="A9397" s="59" t="s">
        <v>24795</v>
      </c>
      <c r="B9397" s="59" t="s">
        <v>24796</v>
      </c>
      <c r="C9397" s="59" t="s">
        <v>3066</v>
      </c>
      <c r="D9397" s="59" t="s">
        <v>20</v>
      </c>
      <c r="F9397" s="59" t="s">
        <v>8</v>
      </c>
      <c r="G9397" s="152" t="str">
        <f>VLOOKUP(D9397,sku归属!A:B,2,0)</f>
        <v>莫美玉</v>
      </c>
    </row>
    <row r="9398" spans="1:13" s="59" customFormat="1" customHeight="1">
      <c r="A9398" s="59" t="s">
        <v>24797</v>
      </c>
      <c r="B9398" s="59" t="s">
        <v>24798</v>
      </c>
      <c r="C9398" s="59" t="s">
        <v>18306</v>
      </c>
      <c r="D9398" s="59" t="s">
        <v>20</v>
      </c>
      <c r="F9398" s="59" t="s">
        <v>8</v>
      </c>
      <c r="G9398" s="152" t="str">
        <f>VLOOKUP(D9398,sku归属!A:B,2,0)</f>
        <v>莫美玉</v>
      </c>
    </row>
    <row r="9399" spans="1:13" s="59" customFormat="1" customHeight="1">
      <c r="A9399" s="59" t="s">
        <v>24799</v>
      </c>
      <c r="B9399" s="59" t="s">
        <v>24800</v>
      </c>
      <c r="C9399" s="59" t="s">
        <v>18303</v>
      </c>
      <c r="D9399" s="59" t="s">
        <v>20</v>
      </c>
      <c r="F9399" s="59" t="s">
        <v>8</v>
      </c>
      <c r="G9399" s="152" t="str">
        <f>VLOOKUP(D9399,sku归属!A:B,2,0)</f>
        <v>莫美玉</v>
      </c>
    </row>
    <row r="9400" spans="1:13" s="59" customFormat="1" customHeight="1">
      <c r="A9400" s="59" t="s">
        <v>24801</v>
      </c>
      <c r="B9400" s="59" t="s">
        <v>24802</v>
      </c>
      <c r="C9400" s="59" t="s">
        <v>17848</v>
      </c>
      <c r="D9400" s="59" t="s">
        <v>20</v>
      </c>
      <c r="F9400" s="59" t="s">
        <v>8</v>
      </c>
      <c r="G9400" s="152" t="str">
        <f>VLOOKUP(D9400,sku归属!A:B,2,0)</f>
        <v>莫美玉</v>
      </c>
    </row>
    <row r="9401" spans="1:13" s="59" customFormat="1" customHeight="1">
      <c r="A9401" s="59" t="s">
        <v>24803</v>
      </c>
      <c r="B9401" s="59" t="s">
        <v>24804</v>
      </c>
      <c r="C9401" s="59" t="s">
        <v>17851</v>
      </c>
      <c r="D9401" s="59" t="s">
        <v>20</v>
      </c>
      <c r="F9401" s="59" t="s">
        <v>8</v>
      </c>
      <c r="G9401" s="152" t="str">
        <f>VLOOKUP(D9401,sku归属!A:B,2,0)</f>
        <v>莫美玉</v>
      </c>
    </row>
    <row r="9402" spans="1:13" s="59" customFormat="1" customHeight="1">
      <c r="A9402" s="59" t="s">
        <v>24805</v>
      </c>
      <c r="B9402" s="59" t="s">
        <v>24806</v>
      </c>
      <c r="C9402" s="59" t="s">
        <v>17842</v>
      </c>
      <c r="D9402" s="59" t="s">
        <v>20</v>
      </c>
      <c r="F9402" s="59" t="s">
        <v>8</v>
      </c>
      <c r="G9402" s="152" t="str">
        <f>VLOOKUP(D9402,sku归属!A:B,2,0)</f>
        <v>莫美玉</v>
      </c>
    </row>
    <row r="9403" spans="1:13" s="59" customFormat="1" customHeight="1">
      <c r="A9403" s="59" t="s">
        <v>24807</v>
      </c>
      <c r="B9403" s="59" t="s">
        <v>24808</v>
      </c>
      <c r="C9403" s="59" t="s">
        <v>17845</v>
      </c>
      <c r="D9403" s="59" t="s">
        <v>20</v>
      </c>
      <c r="F9403" s="59" t="s">
        <v>8</v>
      </c>
      <c r="G9403" s="152" t="str">
        <f>VLOOKUP(D9403,sku归属!A:B,2,0)</f>
        <v>莫美玉</v>
      </c>
    </row>
    <row r="9404" spans="1:13" s="59" customFormat="1" customHeight="1">
      <c r="A9404" s="59" t="s">
        <v>24809</v>
      </c>
      <c r="B9404" s="59" t="s">
        <v>24810</v>
      </c>
      <c r="C9404" s="59" t="s">
        <v>6136</v>
      </c>
      <c r="D9404" s="59" t="s">
        <v>20</v>
      </c>
      <c r="F9404" s="59" t="s">
        <v>8</v>
      </c>
      <c r="G9404" s="152" t="str">
        <f>VLOOKUP(D9404,sku归属!A:B,2,0)</f>
        <v>莫美玉</v>
      </c>
    </row>
    <row r="9405" spans="1:13" s="59" customFormat="1" customHeight="1">
      <c r="A9405" s="59" t="s">
        <v>24811</v>
      </c>
      <c r="B9405" s="59" t="s">
        <v>24812</v>
      </c>
      <c r="C9405" s="59" t="s">
        <v>6133</v>
      </c>
      <c r="D9405" s="59" t="s">
        <v>20</v>
      </c>
      <c r="F9405" s="59" t="s">
        <v>8</v>
      </c>
      <c r="G9405" s="152" t="str">
        <f>VLOOKUP(D9405,sku归属!A:B,2,0)</f>
        <v>莫美玉</v>
      </c>
    </row>
    <row r="9406" spans="1:13" s="59" customFormat="1" customHeight="1">
      <c r="A9406" s="59" t="s">
        <v>24813</v>
      </c>
      <c r="B9406" s="59" t="s">
        <v>24814</v>
      </c>
      <c r="C9406" s="59" t="s">
        <v>6130</v>
      </c>
      <c r="D9406" s="59" t="s">
        <v>20</v>
      </c>
      <c r="F9406" s="59" t="s">
        <v>8</v>
      </c>
      <c r="G9406" s="152" t="str">
        <f>VLOOKUP(D9406,sku归属!A:B,2,0)</f>
        <v>莫美玉</v>
      </c>
    </row>
    <row r="9407" spans="1:13" s="59" customFormat="1" customHeight="1">
      <c r="A9407" s="59" t="s">
        <v>24815</v>
      </c>
      <c r="B9407" s="59" t="s">
        <v>24816</v>
      </c>
      <c r="C9407" s="59" t="s">
        <v>18407</v>
      </c>
      <c r="D9407" s="59" t="s">
        <v>20</v>
      </c>
      <c r="F9407" s="59" t="s">
        <v>8</v>
      </c>
      <c r="G9407" s="152" t="str">
        <f>VLOOKUP(D9407,sku归属!A:B,2,0)</f>
        <v>莫美玉</v>
      </c>
    </row>
    <row r="9408" spans="1:13" s="59" customFormat="1" customHeight="1">
      <c r="A9408" s="59" t="s">
        <v>24817</v>
      </c>
      <c r="B9408" s="59" t="s">
        <v>24818</v>
      </c>
      <c r="C9408" s="59" t="s">
        <v>18367</v>
      </c>
      <c r="D9408" s="59" t="s">
        <v>20</v>
      </c>
      <c r="F9408" s="59" t="s">
        <v>8</v>
      </c>
      <c r="G9408" s="152" t="str">
        <f>VLOOKUP(D9408,sku归属!A:B,2,0)</f>
        <v>莫美玉</v>
      </c>
    </row>
    <row r="9409" spans="1:13" s="59" customFormat="1" customHeight="1">
      <c r="A9409" s="59" t="s">
        <v>24819</v>
      </c>
      <c r="B9409" s="59" t="s">
        <v>24820</v>
      </c>
      <c r="C9409" s="59" t="s">
        <v>13085</v>
      </c>
      <c r="D9409" s="59" t="s">
        <v>20</v>
      </c>
      <c r="F9409" s="59" t="s">
        <v>8</v>
      </c>
      <c r="G9409" s="152" t="str">
        <f>VLOOKUP(D9409,sku归属!A:B,2,0)</f>
        <v>莫美玉</v>
      </c>
    </row>
    <row r="9410" spans="1:13" s="59" customFormat="1" customHeight="1">
      <c r="A9410" s="59" t="s">
        <v>24821</v>
      </c>
      <c r="B9410" s="59" t="s">
        <v>24822</v>
      </c>
      <c r="C9410" s="59" t="s">
        <v>12905</v>
      </c>
      <c r="D9410" s="59" t="s">
        <v>20</v>
      </c>
      <c r="F9410" s="59" t="s">
        <v>8</v>
      </c>
      <c r="G9410" s="152" t="str">
        <f>VLOOKUP(D9410,sku归属!A:B,2,0)</f>
        <v>莫美玉</v>
      </c>
    </row>
    <row r="9411" spans="1:13" s="59" customFormat="1" customHeight="1">
      <c r="A9411" s="59" t="s">
        <v>24823</v>
      </c>
      <c r="B9411" s="59" t="s">
        <v>24824</v>
      </c>
      <c r="C9411" s="59" t="s">
        <v>12899</v>
      </c>
      <c r="D9411" s="59" t="s">
        <v>20</v>
      </c>
      <c r="F9411" s="59" t="s">
        <v>8</v>
      </c>
      <c r="G9411" s="152" t="str">
        <f>VLOOKUP(D9411,sku归属!A:B,2,0)</f>
        <v>莫美玉</v>
      </c>
    </row>
    <row r="9412" spans="1:13" s="59" customFormat="1" customHeight="1">
      <c r="A9412" s="59" t="s">
        <v>24825</v>
      </c>
      <c r="B9412" s="59" t="s">
        <v>24826</v>
      </c>
      <c r="C9412" s="59" t="s">
        <v>18465</v>
      </c>
      <c r="D9412" s="59" t="s">
        <v>20</v>
      </c>
      <c r="F9412" s="59" t="s">
        <v>8</v>
      </c>
      <c r="G9412" s="152" t="str">
        <f>VLOOKUP(D9412,sku归属!A:B,2,0)</f>
        <v>莫美玉</v>
      </c>
    </row>
    <row r="9413" spans="1:13" s="59" customFormat="1" customHeight="1">
      <c r="A9413" s="59" t="s">
        <v>24827</v>
      </c>
      <c r="B9413" s="59" t="s">
        <v>24828</v>
      </c>
      <c r="C9413" s="59" t="s">
        <v>18468</v>
      </c>
      <c r="D9413" s="59" t="s">
        <v>20</v>
      </c>
      <c r="F9413" s="59" t="s">
        <v>8</v>
      </c>
      <c r="G9413" s="152" t="str">
        <f>VLOOKUP(D9413,sku归属!A:B,2,0)</f>
        <v>莫美玉</v>
      </c>
    </row>
    <row r="9414" spans="1:13" s="59" customFormat="1" customHeight="1">
      <c r="A9414" s="59" t="s">
        <v>24829</v>
      </c>
      <c r="B9414" s="59" t="s">
        <v>24830</v>
      </c>
      <c r="C9414" s="59" t="s">
        <v>18549</v>
      </c>
      <c r="D9414" s="59" t="s">
        <v>20</v>
      </c>
      <c r="F9414" s="59" t="s">
        <v>8</v>
      </c>
      <c r="G9414" s="152" t="str">
        <f>VLOOKUP(D9414,sku归属!A:B,2,0)</f>
        <v>莫美玉</v>
      </c>
    </row>
    <row r="9415" spans="1:13" s="59" customFormat="1" customHeight="1">
      <c r="A9415" s="59" t="s">
        <v>24831</v>
      </c>
      <c r="B9415" s="59" t="s">
        <v>24832</v>
      </c>
      <c r="C9415" s="59" t="s">
        <v>18552</v>
      </c>
      <c r="D9415" s="59" t="s">
        <v>20</v>
      </c>
      <c r="F9415" s="59" t="s">
        <v>8</v>
      </c>
      <c r="G9415" s="152" t="str">
        <f>VLOOKUP(D9415,sku归属!A:B,2,0)</f>
        <v>莫美玉</v>
      </c>
    </row>
    <row r="9416" spans="1:13" s="59" customFormat="1" customHeight="1">
      <c r="A9416" s="59" t="s">
        <v>24833</v>
      </c>
      <c r="B9416" s="59" t="s">
        <v>24834</v>
      </c>
      <c r="C9416" s="59" t="s">
        <v>18388</v>
      </c>
      <c r="D9416" s="59" t="s">
        <v>20</v>
      </c>
      <c r="F9416" s="59" t="s">
        <v>8</v>
      </c>
      <c r="G9416" s="152" t="str">
        <f>VLOOKUP(D9416,sku归属!A:B,2,0)</f>
        <v>莫美玉</v>
      </c>
    </row>
    <row r="9417" spans="1:13" s="59" customFormat="1" customHeight="1">
      <c r="A9417" s="59" t="s">
        <v>24835</v>
      </c>
      <c r="B9417" s="59" t="s">
        <v>24836</v>
      </c>
      <c r="C9417" s="59" t="s">
        <v>18385</v>
      </c>
      <c r="D9417" s="59" t="s">
        <v>20</v>
      </c>
      <c r="F9417" s="59" t="s">
        <v>8</v>
      </c>
      <c r="G9417" s="152" t="str">
        <f>VLOOKUP(D9417,sku归属!A:B,2,0)</f>
        <v>莫美玉</v>
      </c>
    </row>
    <row r="9418" spans="1:13" s="59" customFormat="1" customHeight="1">
      <c r="A9418" s="59" t="s">
        <v>24837</v>
      </c>
      <c r="B9418" s="59" t="s">
        <v>24838</v>
      </c>
      <c r="C9418" s="59" t="s">
        <v>17866</v>
      </c>
      <c r="D9418" s="59" t="s">
        <v>20</v>
      </c>
      <c r="F9418" s="59" t="s">
        <v>8</v>
      </c>
      <c r="G9418" s="152" t="str">
        <f>VLOOKUP(D9418,sku归属!A:B,2,0)</f>
        <v>莫美玉</v>
      </c>
    </row>
    <row r="9419" spans="1:13" s="59" customFormat="1" customHeight="1">
      <c r="A9419" s="59" t="s">
        <v>24839</v>
      </c>
      <c r="B9419" s="59" t="s">
        <v>24840</v>
      </c>
      <c r="C9419" s="59" t="s">
        <v>18555</v>
      </c>
      <c r="D9419" s="59" t="s">
        <v>20</v>
      </c>
      <c r="F9419" s="59" t="s">
        <v>8</v>
      </c>
      <c r="G9419" s="152" t="str">
        <f>VLOOKUP(D9419,sku归属!A:B,2,0)</f>
        <v>莫美玉</v>
      </c>
    </row>
    <row r="9420" spans="1:13" s="59" customFormat="1" customHeight="1">
      <c r="A9420" s="59" t="s">
        <v>24841</v>
      </c>
      <c r="B9420" s="59" t="s">
        <v>24842</v>
      </c>
      <c r="C9420" s="59" t="s">
        <v>18558</v>
      </c>
      <c r="D9420" s="59" t="s">
        <v>20</v>
      </c>
      <c r="F9420" s="59" t="s">
        <v>8</v>
      </c>
      <c r="G9420" s="152" t="str">
        <f>VLOOKUP(D9420,sku归属!A:B,2,0)</f>
        <v>莫美玉</v>
      </c>
    </row>
    <row r="9421" spans="1:13" s="59" customFormat="1" customHeight="1">
      <c r="A9421" s="59" t="s">
        <v>24843</v>
      </c>
      <c r="B9421" s="59" t="s">
        <v>24844</v>
      </c>
      <c r="C9421" s="59" t="s">
        <v>15633</v>
      </c>
      <c r="D9421" s="59" t="s">
        <v>20</v>
      </c>
      <c r="F9421" s="59" t="s">
        <v>8</v>
      </c>
      <c r="G9421" s="152" t="str">
        <f>VLOOKUP(D9421,sku归属!A:B,2,0)</f>
        <v>莫美玉</v>
      </c>
    </row>
    <row r="9422" spans="1:13" s="59" customFormat="1" customHeight="1">
      <c r="A9422" s="59" t="s">
        <v>24845</v>
      </c>
      <c r="B9422" s="59" t="s">
        <v>24846</v>
      </c>
      <c r="C9422" s="59" t="s">
        <v>15636</v>
      </c>
      <c r="D9422" s="59" t="s">
        <v>20</v>
      </c>
      <c r="F9422" s="59" t="s">
        <v>8</v>
      </c>
      <c r="G9422" s="152" t="str">
        <f>VLOOKUP(D9422,sku归属!A:B,2,0)</f>
        <v>莫美玉</v>
      </c>
    </row>
    <row r="9423" spans="1:13" s="59" customFormat="1" customHeight="1">
      <c r="A9423" s="59" t="s">
        <v>24847</v>
      </c>
      <c r="B9423" s="59" t="s">
        <v>24848</v>
      </c>
      <c r="C9423" s="59" t="s">
        <v>7935</v>
      </c>
      <c r="D9423" s="59" t="s">
        <v>20</v>
      </c>
      <c r="F9423" s="59" t="s">
        <v>8</v>
      </c>
      <c r="G9423" s="152" t="str">
        <f>VLOOKUP(D9423,sku归属!A:B,2,0)</f>
        <v>莫美玉</v>
      </c>
    </row>
    <row r="9424" spans="1:13" s="59" customFormat="1" customHeight="1">
      <c r="A9424" s="59" t="s">
        <v>24849</v>
      </c>
      <c r="B9424" s="59" t="s">
        <v>24850</v>
      </c>
      <c r="C9424" s="59" t="s">
        <v>12515</v>
      </c>
      <c r="D9424" s="59" t="s">
        <v>20</v>
      </c>
      <c r="F9424" s="59" t="s">
        <v>8</v>
      </c>
      <c r="G9424" s="152" t="str">
        <f>VLOOKUP(D9424,sku归属!A:B,2,0)</f>
        <v>莫美玉</v>
      </c>
    </row>
    <row r="9425" spans="1:13" s="59" customFormat="1" customHeight="1">
      <c r="A9425" s="59" t="s">
        <v>24851</v>
      </c>
      <c r="B9425" s="59" t="s">
        <v>24852</v>
      </c>
      <c r="C9425" s="59" t="s">
        <v>12518</v>
      </c>
      <c r="D9425" s="59" t="s">
        <v>20</v>
      </c>
      <c r="F9425" s="59" t="s">
        <v>8</v>
      </c>
      <c r="G9425" s="152" t="str">
        <f>VLOOKUP(D9425,sku归属!A:B,2,0)</f>
        <v>莫美玉</v>
      </c>
    </row>
    <row r="9426" spans="1:13" s="59" customFormat="1" customHeight="1">
      <c r="A9426" s="59" t="s">
        <v>24853</v>
      </c>
      <c r="B9426" s="59" t="s">
        <v>24854</v>
      </c>
      <c r="C9426" s="59" t="s">
        <v>12521</v>
      </c>
      <c r="D9426" s="59" t="s">
        <v>20</v>
      </c>
      <c r="F9426" s="59" t="s">
        <v>8</v>
      </c>
      <c r="G9426" s="152" t="str">
        <f>VLOOKUP(D9426,sku归属!A:B,2,0)</f>
        <v>莫美玉</v>
      </c>
    </row>
    <row r="9427" spans="1:13" s="59" customFormat="1" customHeight="1">
      <c r="A9427" s="59" t="s">
        <v>24855</v>
      </c>
      <c r="B9427" s="59" t="s">
        <v>24856</v>
      </c>
      <c r="C9427" s="59" t="s">
        <v>19032</v>
      </c>
      <c r="D9427" s="59" t="s">
        <v>20</v>
      </c>
      <c r="F9427" s="59" t="s">
        <v>8</v>
      </c>
      <c r="G9427" s="152" t="str">
        <f>VLOOKUP(D9427,sku归属!A:B,2,0)</f>
        <v>莫美玉</v>
      </c>
    </row>
    <row r="9428" spans="1:13" s="59" customFormat="1" customHeight="1">
      <c r="A9428" s="59" t="s">
        <v>24857</v>
      </c>
      <c r="B9428" s="59" t="s">
        <v>24858</v>
      </c>
      <c r="C9428" s="59" t="s">
        <v>18646</v>
      </c>
      <c r="D9428" s="59" t="s">
        <v>20</v>
      </c>
      <c r="F9428" s="59" t="s">
        <v>8</v>
      </c>
      <c r="G9428" s="152" t="str">
        <f>VLOOKUP(D9428,sku归属!A:B,2,0)</f>
        <v>莫美玉</v>
      </c>
    </row>
    <row r="9429" spans="1:13" s="59" customFormat="1" customHeight="1">
      <c r="A9429" s="59" t="s">
        <v>24859</v>
      </c>
      <c r="B9429" s="59" t="s">
        <v>24860</v>
      </c>
      <c r="C9429" s="59" t="s">
        <v>18643</v>
      </c>
      <c r="D9429" s="59" t="s">
        <v>20</v>
      </c>
      <c r="F9429" s="59" t="s">
        <v>8</v>
      </c>
      <c r="G9429" s="152" t="str">
        <f>VLOOKUP(D9429,sku归属!A:B,2,0)</f>
        <v>莫美玉</v>
      </c>
    </row>
    <row r="9430" spans="1:13" s="59" customFormat="1" customHeight="1">
      <c r="A9430" s="59" t="s">
        <v>24861</v>
      </c>
      <c r="B9430" s="59" t="s">
        <v>24862</v>
      </c>
      <c r="C9430" s="59" t="s">
        <v>18407</v>
      </c>
      <c r="D9430" s="59" t="s">
        <v>20</v>
      </c>
      <c r="F9430" s="59" t="s">
        <v>8</v>
      </c>
      <c r="G9430" s="152" t="str">
        <f>VLOOKUP(D9430,sku归属!A:B,2,0)</f>
        <v>莫美玉</v>
      </c>
    </row>
    <row r="9431" spans="1:13" s="59" customFormat="1" customHeight="1">
      <c r="A9431" s="59" t="s">
        <v>24863</v>
      </c>
      <c r="B9431" s="59" t="s">
        <v>24864</v>
      </c>
      <c r="C9431" s="59" t="s">
        <v>18367</v>
      </c>
      <c r="D9431" s="59" t="s">
        <v>20</v>
      </c>
      <c r="F9431" s="59" t="s">
        <v>8</v>
      </c>
      <c r="G9431" s="152" t="str">
        <f>VLOOKUP(D9431,sku归属!A:B,2,0)</f>
        <v>莫美玉</v>
      </c>
    </row>
    <row r="9432" spans="1:13" s="59" customFormat="1" customHeight="1">
      <c r="A9432" s="59" t="s">
        <v>24865</v>
      </c>
      <c r="B9432" s="59" t="s">
        <v>24866</v>
      </c>
      <c r="C9432" s="59" t="s">
        <v>18385</v>
      </c>
      <c r="D9432" s="59" t="s">
        <v>20</v>
      </c>
      <c r="F9432" s="59" t="s">
        <v>8</v>
      </c>
      <c r="G9432" s="152" t="str">
        <f>VLOOKUP(D9432,sku归属!A:B,2,0)</f>
        <v>莫美玉</v>
      </c>
    </row>
    <row r="9433" spans="1:13" s="59" customFormat="1" customHeight="1">
      <c r="A9433" s="59" t="s">
        <v>24867</v>
      </c>
      <c r="B9433" s="59" t="s">
        <v>24868</v>
      </c>
      <c r="C9433" s="59" t="s">
        <v>18385</v>
      </c>
      <c r="D9433" s="59" t="s">
        <v>20</v>
      </c>
      <c r="F9433" s="59" t="s">
        <v>8</v>
      </c>
      <c r="G9433" s="152" t="str">
        <f>VLOOKUP(D9433,sku归属!A:B,2,0)</f>
        <v>莫美玉</v>
      </c>
    </row>
    <row r="9434" spans="1:13" s="59" customFormat="1" customHeight="1">
      <c r="A9434" s="59" t="s">
        <v>24869</v>
      </c>
      <c r="B9434" s="59" t="s">
        <v>24870</v>
      </c>
      <c r="C9434" s="59" t="s">
        <v>18385</v>
      </c>
      <c r="D9434" s="59" t="s">
        <v>20</v>
      </c>
      <c r="F9434" s="59" t="s">
        <v>8</v>
      </c>
      <c r="G9434" s="152" t="str">
        <f>VLOOKUP(D9434,sku归属!A:B,2,0)</f>
        <v>莫美玉</v>
      </c>
    </row>
    <row r="9435" spans="1:13" s="59" customFormat="1" customHeight="1">
      <c r="A9435" s="59" t="s">
        <v>24871</v>
      </c>
      <c r="B9435" s="59" t="s">
        <v>24872</v>
      </c>
      <c r="C9435" s="59" t="s">
        <v>15232</v>
      </c>
      <c r="D9435" s="59" t="s">
        <v>20</v>
      </c>
      <c r="F9435" s="59" t="s">
        <v>8</v>
      </c>
      <c r="G9435" s="152" t="str">
        <f>VLOOKUP(D9435,sku归属!A:B,2,0)</f>
        <v>莫美玉</v>
      </c>
    </row>
    <row r="9436" spans="1:13" s="59" customFormat="1" customHeight="1">
      <c r="A9436" s="59" t="s">
        <v>24873</v>
      </c>
      <c r="B9436" s="59" t="s">
        <v>24874</v>
      </c>
      <c r="C9436" s="59" t="s">
        <v>15229</v>
      </c>
      <c r="D9436" s="59" t="s">
        <v>20</v>
      </c>
      <c r="F9436" s="59" t="s">
        <v>8</v>
      </c>
      <c r="G9436" s="152" t="str">
        <f>VLOOKUP(D9436,sku归属!A:B,2,0)</f>
        <v>莫美玉</v>
      </c>
    </row>
    <row r="9437" spans="1:13" s="59" customFormat="1" customHeight="1">
      <c r="A9437" s="59" t="s">
        <v>24875</v>
      </c>
      <c r="B9437" s="59" t="s">
        <v>24876</v>
      </c>
      <c r="C9437" s="59" t="s">
        <v>15235</v>
      </c>
      <c r="D9437" s="59" t="s">
        <v>20</v>
      </c>
      <c r="F9437" s="59" t="s">
        <v>8</v>
      </c>
      <c r="G9437" s="152" t="str">
        <f>VLOOKUP(D9437,sku归属!A:B,2,0)</f>
        <v>莫美玉</v>
      </c>
    </row>
    <row r="9438" spans="1:13" s="59" customFormat="1" customHeight="1">
      <c r="A9438" s="59" t="s">
        <v>24877</v>
      </c>
      <c r="B9438" s="59" t="s">
        <v>24878</v>
      </c>
      <c r="C9438" s="59" t="s">
        <v>10821</v>
      </c>
      <c r="D9438" s="59" t="s">
        <v>20</v>
      </c>
      <c r="F9438" s="59" t="s">
        <v>8</v>
      </c>
      <c r="G9438" s="152" t="str">
        <f>VLOOKUP(D9438,sku归属!A:B,2,0)</f>
        <v>莫美玉</v>
      </c>
    </row>
    <row r="9439" spans="1:13" s="59" customFormat="1" customHeight="1">
      <c r="A9439" s="59" t="s">
        <v>24879</v>
      </c>
      <c r="B9439" s="59" t="s">
        <v>24880</v>
      </c>
      <c r="C9439" s="59" t="s">
        <v>10818</v>
      </c>
      <c r="D9439" s="59" t="s">
        <v>20</v>
      </c>
      <c r="F9439" s="59" t="s">
        <v>8</v>
      </c>
      <c r="G9439" s="152" t="str">
        <f>VLOOKUP(D9439,sku归属!A:B,2,0)</f>
        <v>莫美玉</v>
      </c>
    </row>
    <row r="9440" spans="1:13" s="59" customFormat="1" customHeight="1">
      <c r="A9440" s="59" t="s">
        <v>24881</v>
      </c>
      <c r="B9440" s="59" t="s">
        <v>24882</v>
      </c>
      <c r="C9440" s="59" t="s">
        <v>10815</v>
      </c>
      <c r="D9440" s="59" t="s">
        <v>20</v>
      </c>
      <c r="F9440" s="59" t="s">
        <v>8</v>
      </c>
      <c r="G9440" s="152" t="str">
        <f>VLOOKUP(D9440,sku归属!A:B,2,0)</f>
        <v>莫美玉</v>
      </c>
    </row>
    <row r="9441" spans="1:13" s="59" customFormat="1" customHeight="1">
      <c r="A9441" s="59" t="s">
        <v>24883</v>
      </c>
      <c r="B9441" s="59" t="s">
        <v>24884</v>
      </c>
      <c r="C9441" s="59" t="s">
        <v>19343</v>
      </c>
      <c r="D9441" s="59" t="s">
        <v>20</v>
      </c>
      <c r="F9441" s="59" t="s">
        <v>8</v>
      </c>
      <c r="G9441" s="152" t="str">
        <f>VLOOKUP(D9441,sku归属!A:B,2,0)</f>
        <v>莫美玉</v>
      </c>
    </row>
    <row r="9442" spans="1:13" s="59" customFormat="1" customHeight="1">
      <c r="A9442" s="59" t="s">
        <v>24885</v>
      </c>
      <c r="B9442" s="59" t="s">
        <v>24886</v>
      </c>
      <c r="C9442" s="59" t="s">
        <v>19346</v>
      </c>
      <c r="D9442" s="59" t="s">
        <v>20</v>
      </c>
      <c r="F9442" s="59" t="s">
        <v>8</v>
      </c>
      <c r="G9442" s="152" t="str">
        <f>VLOOKUP(D9442,sku归属!A:B,2,0)</f>
        <v>莫美玉</v>
      </c>
    </row>
    <row r="9443" spans="1:13" s="59" customFormat="1" customHeight="1">
      <c r="A9443" s="59" t="s">
        <v>24887</v>
      </c>
      <c r="B9443" s="59" t="s">
        <v>24888</v>
      </c>
      <c r="C9443" s="59" t="s">
        <v>19349</v>
      </c>
      <c r="D9443" s="59" t="s">
        <v>20</v>
      </c>
      <c r="F9443" s="59" t="s">
        <v>8</v>
      </c>
      <c r="G9443" s="152" t="str">
        <f>VLOOKUP(D9443,sku归属!A:B,2,0)</f>
        <v>莫美玉</v>
      </c>
    </row>
    <row r="9444" spans="1:13" s="59" customFormat="1" customHeight="1">
      <c r="A9444" s="59" t="s">
        <v>24889</v>
      </c>
      <c r="B9444" s="59" t="s">
        <v>24890</v>
      </c>
      <c r="C9444" s="59" t="s">
        <v>19352</v>
      </c>
      <c r="D9444" s="59" t="s">
        <v>20</v>
      </c>
      <c r="F9444" s="59" t="s">
        <v>8</v>
      </c>
      <c r="G9444" s="152" t="str">
        <f>VLOOKUP(D9444,sku归属!A:B,2,0)</f>
        <v>莫美玉</v>
      </c>
    </row>
    <row r="9445" spans="1:13" s="59" customFormat="1" customHeight="1">
      <c r="A9445" s="59" t="s">
        <v>24891</v>
      </c>
      <c r="B9445" s="59" t="s">
        <v>24892</v>
      </c>
      <c r="C9445" s="59" t="s">
        <v>19355</v>
      </c>
      <c r="D9445" s="59" t="s">
        <v>20</v>
      </c>
      <c r="F9445" s="59" t="s">
        <v>8</v>
      </c>
      <c r="G9445" s="152" t="str">
        <f>VLOOKUP(D9445,sku归属!A:B,2,0)</f>
        <v>莫美玉</v>
      </c>
    </row>
    <row r="9446" spans="1:13" s="59" customFormat="1" customHeight="1">
      <c r="A9446" s="59" t="s">
        <v>24893</v>
      </c>
      <c r="B9446" s="59" t="s">
        <v>24894</v>
      </c>
      <c r="C9446" s="59" t="s">
        <v>12908</v>
      </c>
      <c r="D9446" s="59" t="s">
        <v>20</v>
      </c>
      <c r="F9446" s="59" t="s">
        <v>8</v>
      </c>
      <c r="G9446" s="152" t="str">
        <f>VLOOKUP(D9446,sku归属!A:B,2,0)</f>
        <v>莫美玉</v>
      </c>
    </row>
    <row r="9447" spans="1:13" s="59" customFormat="1" customHeight="1">
      <c r="A9447" s="59" t="s">
        <v>24895</v>
      </c>
      <c r="B9447" s="59" t="s">
        <v>24896</v>
      </c>
      <c r="C9447" s="59" t="s">
        <v>22582</v>
      </c>
      <c r="D9447" s="59" t="s">
        <v>20</v>
      </c>
      <c r="F9447" s="59" t="s">
        <v>8</v>
      </c>
      <c r="G9447" s="152" t="str">
        <f>VLOOKUP(D9447,sku归属!A:B,2,0)</f>
        <v>莫美玉</v>
      </c>
    </row>
    <row r="9448" spans="1:13" s="59" customFormat="1" customHeight="1">
      <c r="A9448" s="59" t="s">
        <v>24897</v>
      </c>
      <c r="B9448" s="59" t="s">
        <v>24898</v>
      </c>
      <c r="C9448" s="59" t="s">
        <v>22588</v>
      </c>
      <c r="D9448" s="59" t="s">
        <v>20</v>
      </c>
      <c r="F9448" s="59" t="s">
        <v>8</v>
      </c>
      <c r="G9448" s="152" t="str">
        <f>VLOOKUP(D9448,sku归属!A:B,2,0)</f>
        <v>莫美玉</v>
      </c>
    </row>
    <row r="9449" spans="1:13" s="59" customFormat="1" customHeight="1">
      <c r="A9449" s="59" t="s">
        <v>24899</v>
      </c>
      <c r="B9449" s="59" t="s">
        <v>24900</v>
      </c>
      <c r="C9449" s="59" t="s">
        <v>22585</v>
      </c>
      <c r="D9449" s="59" t="s">
        <v>20</v>
      </c>
      <c r="F9449" s="59" t="s">
        <v>8</v>
      </c>
      <c r="G9449" s="152" t="str">
        <f>VLOOKUP(D9449,sku归属!A:B,2,0)</f>
        <v>莫美玉</v>
      </c>
    </row>
    <row r="9450" spans="1:13" s="59" customFormat="1" customHeight="1">
      <c r="A9450" s="59" t="s">
        <v>24901</v>
      </c>
      <c r="B9450" s="59" t="s">
        <v>24902</v>
      </c>
      <c r="C9450" s="59" t="s">
        <v>21125</v>
      </c>
      <c r="D9450" s="59" t="s">
        <v>20</v>
      </c>
      <c r="F9450" s="59" t="s">
        <v>8</v>
      </c>
      <c r="G9450" s="152" t="str">
        <f>VLOOKUP(D9450,sku归属!A:B,2,0)</f>
        <v>莫美玉</v>
      </c>
    </row>
    <row r="9451" spans="1:13" s="59" customFormat="1" customHeight="1">
      <c r="A9451" s="59" t="s">
        <v>24903</v>
      </c>
      <c r="B9451" s="59" t="s">
        <v>24904</v>
      </c>
      <c r="C9451" s="59" t="s">
        <v>21122</v>
      </c>
      <c r="D9451" s="59" t="s">
        <v>20</v>
      </c>
      <c r="F9451" s="59" t="s">
        <v>8</v>
      </c>
      <c r="G9451" s="152" t="str">
        <f>VLOOKUP(D9451,sku归属!A:B,2,0)</f>
        <v>莫美玉</v>
      </c>
    </row>
    <row r="9452" spans="1:13" s="59" customFormat="1" customHeight="1">
      <c r="A9452" s="59" t="s">
        <v>24905</v>
      </c>
      <c r="B9452" s="59" t="s">
        <v>24906</v>
      </c>
      <c r="C9452" s="59" t="s">
        <v>21128</v>
      </c>
      <c r="D9452" s="59" t="s">
        <v>20</v>
      </c>
      <c r="F9452" s="59" t="s">
        <v>8</v>
      </c>
      <c r="G9452" s="152" t="str">
        <f>VLOOKUP(D9452,sku归属!A:B,2,0)</f>
        <v>莫美玉</v>
      </c>
    </row>
    <row r="9453" spans="1:13" s="59" customFormat="1" customHeight="1">
      <c r="A9453" s="59" t="s">
        <v>24907</v>
      </c>
      <c r="B9453" s="59" t="s">
        <v>24908</v>
      </c>
      <c r="C9453" s="59" t="s">
        <v>13267</v>
      </c>
      <c r="D9453" s="59" t="s">
        <v>20</v>
      </c>
      <c r="F9453" s="59" t="s">
        <v>8</v>
      </c>
      <c r="G9453" s="152" t="str">
        <f>VLOOKUP(D9453,sku归属!A:B,2,0)</f>
        <v>莫美玉</v>
      </c>
    </row>
    <row r="9454" spans="1:13" s="59" customFormat="1" customHeight="1">
      <c r="A9454" s="59" t="s">
        <v>24909</v>
      </c>
      <c r="B9454" s="59" t="s">
        <v>24910</v>
      </c>
      <c r="C9454" s="59" t="s">
        <v>22219</v>
      </c>
      <c r="D9454" s="59" t="s">
        <v>20</v>
      </c>
      <c r="F9454" s="59" t="s">
        <v>8</v>
      </c>
      <c r="G9454" s="152" t="str">
        <f>VLOOKUP(D9454,sku归属!A:B,2,0)</f>
        <v>莫美玉</v>
      </c>
    </row>
    <row r="9455" spans="1:13" s="59" customFormat="1" customHeight="1">
      <c r="A9455" s="59" t="s">
        <v>24911</v>
      </c>
      <c r="B9455" s="59" t="s">
        <v>24912</v>
      </c>
      <c r="C9455" s="59" t="s">
        <v>22222</v>
      </c>
      <c r="D9455" s="59" t="s">
        <v>20</v>
      </c>
      <c r="F9455" s="59" t="s">
        <v>8</v>
      </c>
      <c r="G9455" s="152" t="str">
        <f>VLOOKUP(D9455,sku归属!A:B,2,0)</f>
        <v>莫美玉</v>
      </c>
    </row>
    <row r="9456" spans="1:13" s="59" customFormat="1" customHeight="1">
      <c r="A9456" s="59" t="s">
        <v>24913</v>
      </c>
      <c r="B9456" s="59" t="s">
        <v>24914</v>
      </c>
      <c r="C9456" s="59" t="s">
        <v>18903</v>
      </c>
      <c r="D9456" s="59" t="s">
        <v>20</v>
      </c>
      <c r="F9456" s="59" t="s">
        <v>8</v>
      </c>
      <c r="G9456" s="152" t="str">
        <f>VLOOKUP(D9456,sku归属!A:B,2,0)</f>
        <v>莫美玉</v>
      </c>
    </row>
    <row r="9457" spans="1:13" s="59" customFormat="1" customHeight="1">
      <c r="A9457" s="59" t="s">
        <v>24915</v>
      </c>
      <c r="B9457" s="59" t="s">
        <v>24916</v>
      </c>
      <c r="C9457" s="59" t="s">
        <v>18900</v>
      </c>
      <c r="D9457" s="59" t="s">
        <v>20</v>
      </c>
      <c r="F9457" s="59" t="s">
        <v>8</v>
      </c>
      <c r="G9457" s="152" t="str">
        <f>VLOOKUP(D9457,sku归属!A:B,2,0)</f>
        <v>莫美玉</v>
      </c>
    </row>
    <row r="9458" spans="1:13" s="59" customFormat="1" customHeight="1">
      <c r="A9458" s="59" t="s">
        <v>24917</v>
      </c>
      <c r="B9458" s="59" t="s">
        <v>24918</v>
      </c>
      <c r="C9458" s="59" t="s">
        <v>18894</v>
      </c>
      <c r="D9458" s="59" t="s">
        <v>20</v>
      </c>
      <c r="F9458" s="59" t="s">
        <v>8</v>
      </c>
      <c r="G9458" s="152" t="str">
        <f>VLOOKUP(D9458,sku归属!A:B,2,0)</f>
        <v>莫美玉</v>
      </c>
    </row>
    <row r="9459" spans="1:13" s="59" customFormat="1" customHeight="1">
      <c r="A9459" s="59" t="s">
        <v>24919</v>
      </c>
      <c r="B9459" s="59" t="s">
        <v>24920</v>
      </c>
      <c r="C9459" s="59" t="s">
        <v>18897</v>
      </c>
      <c r="D9459" s="59" t="s">
        <v>20</v>
      </c>
      <c r="F9459" s="59" t="s">
        <v>8</v>
      </c>
      <c r="G9459" s="152" t="str">
        <f>VLOOKUP(D9459,sku归属!A:B,2,0)</f>
        <v>莫美玉</v>
      </c>
    </row>
    <row r="9460" spans="1:13" s="59" customFormat="1" customHeight="1">
      <c r="A9460" s="59" t="s">
        <v>24921</v>
      </c>
      <c r="B9460" s="59" t="s">
        <v>24922</v>
      </c>
      <c r="C9460" s="59" t="s">
        <v>21330</v>
      </c>
      <c r="D9460" s="59" t="s">
        <v>20</v>
      </c>
      <c r="F9460" s="59" t="s">
        <v>8</v>
      </c>
      <c r="G9460" s="152" t="str">
        <f>VLOOKUP(D9460,sku归属!A:B,2,0)</f>
        <v>莫美玉</v>
      </c>
    </row>
    <row r="9461" spans="1:13" s="59" customFormat="1" customHeight="1">
      <c r="A9461" s="59" t="s">
        <v>24923</v>
      </c>
      <c r="B9461" s="59" t="s">
        <v>24924</v>
      </c>
      <c r="C9461" s="59" t="s">
        <v>19003</v>
      </c>
      <c r="D9461" s="59" t="s">
        <v>20</v>
      </c>
      <c r="F9461" s="59" t="s">
        <v>8</v>
      </c>
      <c r="G9461" s="152" t="str">
        <f>VLOOKUP(D9461,sku归属!A:B,2,0)</f>
        <v>莫美玉</v>
      </c>
    </row>
    <row r="9462" spans="1:13" s="59" customFormat="1" customHeight="1">
      <c r="A9462" s="59" t="s">
        <v>24925</v>
      </c>
      <c r="B9462" s="59" t="s">
        <v>24926</v>
      </c>
      <c r="C9462" s="59" t="s">
        <v>19057</v>
      </c>
      <c r="D9462" s="59" t="s">
        <v>20</v>
      </c>
      <c r="F9462" s="59" t="s">
        <v>8</v>
      </c>
      <c r="G9462" s="152" t="str">
        <f>VLOOKUP(D9462,sku归属!A:B,2,0)</f>
        <v>莫美玉</v>
      </c>
    </row>
    <row r="9463" spans="1:13" s="59" customFormat="1" customHeight="1">
      <c r="A9463" s="59" t="s">
        <v>24927</v>
      </c>
      <c r="B9463" s="59" t="s">
        <v>24928</v>
      </c>
      <c r="C9463" s="59" t="s">
        <v>19122</v>
      </c>
      <c r="D9463" s="59" t="s">
        <v>20</v>
      </c>
      <c r="F9463" s="59" t="s">
        <v>8</v>
      </c>
      <c r="G9463" s="152" t="str">
        <f>VLOOKUP(D9463,sku归属!A:B,2,0)</f>
        <v>莫美玉</v>
      </c>
    </row>
    <row r="9464" spans="1:13" s="59" customFormat="1" customHeight="1">
      <c r="A9464" s="59" t="s">
        <v>24929</v>
      </c>
      <c r="B9464" s="59" t="s">
        <v>24930</v>
      </c>
      <c r="C9464" s="59" t="s">
        <v>19125</v>
      </c>
      <c r="D9464" s="59" t="s">
        <v>20</v>
      </c>
      <c r="F9464" s="59" t="s">
        <v>8</v>
      </c>
      <c r="G9464" s="152" t="str">
        <f>VLOOKUP(D9464,sku归属!A:B,2,0)</f>
        <v>莫美玉</v>
      </c>
    </row>
    <row r="9465" spans="1:13" s="59" customFormat="1" customHeight="1">
      <c r="A9465" s="59" t="s">
        <v>24931</v>
      </c>
      <c r="B9465" s="59" t="s">
        <v>24932</v>
      </c>
      <c r="C9465" s="59" t="s">
        <v>19119</v>
      </c>
      <c r="D9465" s="59" t="s">
        <v>20</v>
      </c>
      <c r="F9465" s="59" t="s">
        <v>8</v>
      </c>
      <c r="G9465" s="152" t="str">
        <f>VLOOKUP(D9465,sku归属!A:B,2,0)</f>
        <v>莫美玉</v>
      </c>
    </row>
    <row r="9466" spans="1:13" s="59" customFormat="1" customHeight="1">
      <c r="A9466" s="59" t="s">
        <v>24933</v>
      </c>
      <c r="B9466" s="59" t="s">
        <v>24934</v>
      </c>
      <c r="C9466" s="59" t="s">
        <v>50963</v>
      </c>
      <c r="D9466" s="59" t="s">
        <v>20</v>
      </c>
      <c r="F9466" s="59" t="s">
        <v>8</v>
      </c>
      <c r="G9466" s="152" t="str">
        <f>VLOOKUP(D9466,sku归属!A:B,2,0)</f>
        <v>莫美玉</v>
      </c>
    </row>
    <row r="9467" spans="1:13" s="59" customFormat="1" customHeight="1">
      <c r="A9467" s="59" t="s">
        <v>24935</v>
      </c>
      <c r="B9467" s="59" t="s">
        <v>24936</v>
      </c>
      <c r="C9467" s="59" t="s">
        <v>19180</v>
      </c>
      <c r="D9467" s="59" t="s">
        <v>20</v>
      </c>
      <c r="F9467" s="59" t="s">
        <v>8</v>
      </c>
      <c r="G9467" s="152" t="str">
        <f>VLOOKUP(D9467,sku归属!A:B,2,0)</f>
        <v>莫美玉</v>
      </c>
    </row>
    <row r="9468" spans="1:13" s="59" customFormat="1" customHeight="1">
      <c r="A9468" s="59" t="s">
        <v>24937</v>
      </c>
      <c r="B9468" s="59" t="s">
        <v>24938</v>
      </c>
      <c r="C9468" s="59" t="s">
        <v>19162</v>
      </c>
      <c r="D9468" s="59" t="s">
        <v>20</v>
      </c>
      <c r="F9468" s="59" t="s">
        <v>8</v>
      </c>
      <c r="G9468" s="152" t="str">
        <f>VLOOKUP(D9468,sku归属!A:B,2,0)</f>
        <v>莫美玉</v>
      </c>
    </row>
    <row r="9469" spans="1:13" s="59" customFormat="1" customHeight="1">
      <c r="A9469" s="59" t="s">
        <v>24939</v>
      </c>
      <c r="B9469" s="59" t="s">
        <v>24940</v>
      </c>
      <c r="C9469" s="59" t="s">
        <v>19165</v>
      </c>
      <c r="D9469" s="59" t="s">
        <v>20</v>
      </c>
      <c r="F9469" s="59" t="s">
        <v>8</v>
      </c>
      <c r="G9469" s="152" t="str">
        <f>VLOOKUP(D9469,sku归属!A:B,2,0)</f>
        <v>莫美玉</v>
      </c>
    </row>
    <row r="9470" spans="1:13" s="59" customFormat="1" customHeight="1">
      <c r="A9470" s="59" t="s">
        <v>24941</v>
      </c>
      <c r="B9470" s="59" t="s">
        <v>24942</v>
      </c>
      <c r="C9470" s="59" t="s">
        <v>19168</v>
      </c>
      <c r="D9470" s="59" t="s">
        <v>20</v>
      </c>
      <c r="F9470" s="59" t="s">
        <v>8</v>
      </c>
      <c r="G9470" s="152" t="str">
        <f>VLOOKUP(D9470,sku归属!A:B,2,0)</f>
        <v>莫美玉</v>
      </c>
    </row>
    <row r="9471" spans="1:13" s="59" customFormat="1" customHeight="1">
      <c r="A9471" s="59" t="s">
        <v>24943</v>
      </c>
      <c r="B9471" s="59" t="s">
        <v>24944</v>
      </c>
      <c r="C9471" s="59" t="s">
        <v>19171</v>
      </c>
      <c r="D9471" s="59" t="s">
        <v>20</v>
      </c>
      <c r="F9471" s="59" t="s">
        <v>8</v>
      </c>
      <c r="G9471" s="152" t="str">
        <f>VLOOKUP(D9471,sku归属!A:B,2,0)</f>
        <v>莫美玉</v>
      </c>
    </row>
    <row r="9472" spans="1:13" s="59" customFormat="1" customHeight="1">
      <c r="A9472" s="59" t="s">
        <v>24945</v>
      </c>
      <c r="B9472" s="59" t="s">
        <v>24946</v>
      </c>
      <c r="C9472" s="59" t="s">
        <v>19174</v>
      </c>
      <c r="D9472" s="59" t="s">
        <v>20</v>
      </c>
      <c r="F9472" s="59" t="s">
        <v>8</v>
      </c>
      <c r="G9472" s="152" t="str">
        <f>VLOOKUP(D9472,sku归属!A:B,2,0)</f>
        <v>莫美玉</v>
      </c>
    </row>
    <row r="9473" spans="1:13" s="59" customFormat="1" customHeight="1">
      <c r="A9473" s="59" t="s">
        <v>24947</v>
      </c>
      <c r="B9473" s="59" t="s">
        <v>24948</v>
      </c>
      <c r="C9473" s="59" t="s">
        <v>19177</v>
      </c>
      <c r="D9473" s="59" t="s">
        <v>20</v>
      </c>
      <c r="F9473" s="59" t="s">
        <v>8</v>
      </c>
      <c r="G9473" s="152" t="str">
        <f>VLOOKUP(D9473,sku归属!A:B,2,0)</f>
        <v>莫美玉</v>
      </c>
    </row>
    <row r="9474" spans="1:13" s="59" customFormat="1" customHeight="1">
      <c r="A9474" s="59" t="s">
        <v>24949</v>
      </c>
      <c r="B9474" s="59" t="s">
        <v>24950</v>
      </c>
      <c r="C9474" s="59" t="s">
        <v>19140</v>
      </c>
      <c r="D9474" s="59" t="s">
        <v>20</v>
      </c>
      <c r="F9474" s="59" t="s">
        <v>8</v>
      </c>
      <c r="G9474" s="152" t="str">
        <f>VLOOKUP(D9474,sku归属!A:B,2,0)</f>
        <v>莫美玉</v>
      </c>
    </row>
    <row r="9475" spans="1:13" s="59" customFormat="1" customHeight="1">
      <c r="A9475" s="59" t="s">
        <v>24951</v>
      </c>
      <c r="B9475" s="59" t="s">
        <v>24952</v>
      </c>
      <c r="C9475" s="59" t="s">
        <v>19143</v>
      </c>
      <c r="D9475" s="59" t="s">
        <v>20</v>
      </c>
      <c r="F9475" s="59" t="s">
        <v>8</v>
      </c>
      <c r="G9475" s="152" t="str">
        <f>VLOOKUP(D9475,sku归属!A:B,2,0)</f>
        <v>莫美玉</v>
      </c>
    </row>
    <row r="9476" spans="1:13" s="59" customFormat="1" customHeight="1">
      <c r="A9476" s="59" t="s">
        <v>24953</v>
      </c>
      <c r="B9476" s="59" t="s">
        <v>24954</v>
      </c>
      <c r="C9476" s="59" t="s">
        <v>19146</v>
      </c>
      <c r="D9476" s="59" t="s">
        <v>20</v>
      </c>
      <c r="F9476" s="59" t="s">
        <v>8</v>
      </c>
      <c r="G9476" s="152" t="str">
        <f>VLOOKUP(D9476,sku归属!A:B,2,0)</f>
        <v>莫美玉</v>
      </c>
    </row>
    <row r="9477" spans="1:13" s="59" customFormat="1" customHeight="1">
      <c r="A9477" s="59" t="s">
        <v>24955</v>
      </c>
      <c r="B9477" s="59" t="s">
        <v>24956</v>
      </c>
      <c r="C9477" s="59" t="s">
        <v>19152</v>
      </c>
      <c r="D9477" s="59" t="s">
        <v>20</v>
      </c>
      <c r="F9477" s="59" t="s">
        <v>8</v>
      </c>
      <c r="G9477" s="152" t="str">
        <f>VLOOKUP(D9477,sku归属!A:B,2,0)</f>
        <v>莫美玉</v>
      </c>
    </row>
    <row r="9478" spans="1:13" s="59" customFormat="1" customHeight="1">
      <c r="A9478" s="59" t="s">
        <v>24957</v>
      </c>
      <c r="B9478" s="59" t="s">
        <v>24958</v>
      </c>
      <c r="C9478" s="59" t="s">
        <v>19149</v>
      </c>
      <c r="D9478" s="59" t="s">
        <v>20</v>
      </c>
      <c r="F9478" s="59" t="s">
        <v>8</v>
      </c>
      <c r="G9478" s="152" t="str">
        <f>VLOOKUP(D9478,sku归属!A:B,2,0)</f>
        <v>莫美玉</v>
      </c>
    </row>
    <row r="9479" spans="1:13" s="59" customFormat="1" customHeight="1">
      <c r="A9479" s="59" t="s">
        <v>24959</v>
      </c>
      <c r="B9479" s="59" t="s">
        <v>24960</v>
      </c>
      <c r="C9479" s="59" t="s">
        <v>19155</v>
      </c>
      <c r="D9479" s="59" t="s">
        <v>20</v>
      </c>
      <c r="F9479" s="59" t="s">
        <v>8</v>
      </c>
      <c r="G9479" s="152" t="str">
        <f>VLOOKUP(D9479,sku归属!A:B,2,0)</f>
        <v>莫美玉</v>
      </c>
    </row>
    <row r="9480" spans="1:13" s="59" customFormat="1" customHeight="1">
      <c r="A9480" s="59" t="s">
        <v>24961</v>
      </c>
      <c r="B9480" s="59" t="s">
        <v>24962</v>
      </c>
      <c r="C9480" s="59" t="s">
        <v>18108</v>
      </c>
      <c r="D9480" s="59" t="s">
        <v>20</v>
      </c>
      <c r="F9480" s="59" t="s">
        <v>8</v>
      </c>
      <c r="G9480" s="152" t="str">
        <f>VLOOKUP(D9480,sku归属!A:B,2,0)</f>
        <v>莫美玉</v>
      </c>
    </row>
    <row r="9481" spans="1:13" s="59" customFormat="1" customHeight="1">
      <c r="A9481" s="59" t="s">
        <v>24963</v>
      </c>
      <c r="B9481" s="59" t="s">
        <v>24964</v>
      </c>
      <c r="C9481" s="59" t="s">
        <v>19199</v>
      </c>
      <c r="D9481" s="59" t="s">
        <v>20</v>
      </c>
      <c r="F9481" s="59" t="s">
        <v>8</v>
      </c>
      <c r="G9481" s="152" t="str">
        <f>VLOOKUP(D9481,sku归属!A:B,2,0)</f>
        <v>莫美玉</v>
      </c>
    </row>
    <row r="9482" spans="1:13" s="59" customFormat="1" customHeight="1">
      <c r="A9482" s="59" t="s">
        <v>24965</v>
      </c>
      <c r="B9482" s="59" t="s">
        <v>24966</v>
      </c>
      <c r="C9482" s="59" t="s">
        <v>19202</v>
      </c>
      <c r="D9482" s="59" t="s">
        <v>20</v>
      </c>
      <c r="F9482" s="59" t="s">
        <v>8</v>
      </c>
      <c r="G9482" s="152" t="str">
        <f>VLOOKUP(D9482,sku归属!A:B,2,0)</f>
        <v>莫美玉</v>
      </c>
    </row>
    <row r="9483" spans="1:13" s="59" customFormat="1" customHeight="1">
      <c r="A9483" s="59" t="s">
        <v>24967</v>
      </c>
      <c r="B9483" s="59" t="s">
        <v>24968</v>
      </c>
      <c r="C9483" s="59" t="s">
        <v>19205</v>
      </c>
      <c r="D9483" s="59" t="s">
        <v>20</v>
      </c>
      <c r="F9483" s="59" t="s">
        <v>8</v>
      </c>
      <c r="G9483" s="152" t="str">
        <f>VLOOKUP(D9483,sku归属!A:B,2,0)</f>
        <v>莫美玉</v>
      </c>
    </row>
    <row r="9484" spans="1:13" s="59" customFormat="1" customHeight="1">
      <c r="A9484" s="59" t="s">
        <v>24969</v>
      </c>
      <c r="B9484" s="59" t="s">
        <v>24970</v>
      </c>
      <c r="C9484" s="59" t="s">
        <v>19208</v>
      </c>
      <c r="D9484" s="59" t="s">
        <v>20</v>
      </c>
      <c r="F9484" s="59" t="s">
        <v>8</v>
      </c>
      <c r="G9484" s="152" t="str">
        <f>VLOOKUP(D9484,sku归属!A:B,2,0)</f>
        <v>莫美玉</v>
      </c>
    </row>
    <row r="9485" spans="1:13" s="59" customFormat="1" customHeight="1">
      <c r="A9485" s="59" t="s">
        <v>24971</v>
      </c>
      <c r="B9485" s="59" t="s">
        <v>24972</v>
      </c>
      <c r="C9485" s="59" t="s">
        <v>12902</v>
      </c>
      <c r="D9485" s="59" t="s">
        <v>20</v>
      </c>
      <c r="F9485" s="59" t="s">
        <v>8</v>
      </c>
      <c r="G9485" s="152" t="str">
        <f>VLOOKUP(D9485,sku归属!A:B,2,0)</f>
        <v>莫美玉</v>
      </c>
    </row>
    <row r="9486" spans="1:13" s="59" customFormat="1" customHeight="1">
      <c r="A9486" s="59" t="s">
        <v>24973</v>
      </c>
      <c r="B9486" s="59" t="s">
        <v>24974</v>
      </c>
      <c r="C9486" s="59" t="s">
        <v>17959</v>
      </c>
      <c r="D9486" s="59" t="s">
        <v>20</v>
      </c>
      <c r="F9486" s="59" t="s">
        <v>8</v>
      </c>
      <c r="G9486" s="152" t="str">
        <f>VLOOKUP(D9486,sku归属!A:B,2,0)</f>
        <v>莫美玉</v>
      </c>
    </row>
    <row r="9487" spans="1:13" s="59" customFormat="1" customHeight="1">
      <c r="A9487" s="59" t="s">
        <v>24975</v>
      </c>
      <c r="B9487" s="59" t="s">
        <v>24976</v>
      </c>
      <c r="C9487" s="59" t="s">
        <v>19258</v>
      </c>
      <c r="D9487" s="59" t="s">
        <v>20</v>
      </c>
      <c r="F9487" s="59" t="s">
        <v>8</v>
      </c>
      <c r="G9487" s="152" t="str">
        <f>VLOOKUP(D9487,sku归属!A:B,2,0)</f>
        <v>莫美玉</v>
      </c>
    </row>
    <row r="9488" spans="1:13" s="59" customFormat="1" customHeight="1">
      <c r="A9488" s="59" t="s">
        <v>24977</v>
      </c>
      <c r="B9488" s="59" t="s">
        <v>24978</v>
      </c>
      <c r="C9488" s="59" t="s">
        <v>19325</v>
      </c>
      <c r="D9488" s="59" t="s">
        <v>20</v>
      </c>
      <c r="F9488" s="59" t="s">
        <v>8</v>
      </c>
      <c r="G9488" s="152" t="str">
        <f>VLOOKUP(D9488,sku归属!A:B,2,0)</f>
        <v>莫美玉</v>
      </c>
    </row>
    <row r="9489" spans="1:13" s="59" customFormat="1" customHeight="1">
      <c r="A9489" s="59" t="s">
        <v>24979</v>
      </c>
      <c r="B9489" s="59" t="s">
        <v>24980</v>
      </c>
      <c r="C9489" s="59" t="s">
        <v>19302</v>
      </c>
      <c r="D9489" s="59" t="s">
        <v>20</v>
      </c>
      <c r="F9489" s="59" t="s">
        <v>8</v>
      </c>
      <c r="G9489" s="152" t="str">
        <f>VLOOKUP(D9489,sku归属!A:B,2,0)</f>
        <v>莫美玉</v>
      </c>
    </row>
    <row r="9490" spans="1:13" s="59" customFormat="1" customHeight="1">
      <c r="A9490" s="59" t="s">
        <v>24981</v>
      </c>
      <c r="B9490" s="59" t="s">
        <v>24982</v>
      </c>
      <c r="C9490" s="59" t="s">
        <v>19305</v>
      </c>
      <c r="D9490" s="59" t="s">
        <v>20</v>
      </c>
      <c r="F9490" s="59" t="s">
        <v>8</v>
      </c>
      <c r="G9490" s="152" t="str">
        <f>VLOOKUP(D9490,sku归属!A:B,2,0)</f>
        <v>莫美玉</v>
      </c>
    </row>
    <row r="9491" spans="1:13" s="59" customFormat="1" customHeight="1">
      <c r="A9491" s="59" t="s">
        <v>24983</v>
      </c>
      <c r="B9491" s="59" t="s">
        <v>24984</v>
      </c>
      <c r="C9491" s="59" t="s">
        <v>19299</v>
      </c>
      <c r="D9491" s="59" t="s">
        <v>20</v>
      </c>
      <c r="F9491" s="59" t="s">
        <v>8</v>
      </c>
      <c r="G9491" s="152" t="str">
        <f>VLOOKUP(D9491,sku归属!A:B,2,0)</f>
        <v>莫美玉</v>
      </c>
    </row>
    <row r="9492" spans="1:13" s="59" customFormat="1" customHeight="1">
      <c r="A9492" s="59" t="s">
        <v>24985</v>
      </c>
      <c r="B9492" s="59" t="s">
        <v>24986</v>
      </c>
      <c r="C9492" s="59" t="s">
        <v>19311</v>
      </c>
      <c r="D9492" s="59" t="s">
        <v>20</v>
      </c>
      <c r="F9492" s="59" t="s">
        <v>8</v>
      </c>
      <c r="G9492" s="152" t="str">
        <f>VLOOKUP(D9492,sku归属!A:B,2,0)</f>
        <v>莫美玉</v>
      </c>
    </row>
    <row r="9493" spans="1:13" s="59" customFormat="1" customHeight="1">
      <c r="A9493" s="59" t="s">
        <v>24987</v>
      </c>
      <c r="B9493" s="59" t="s">
        <v>24988</v>
      </c>
      <c r="C9493" s="59" t="s">
        <v>19314</v>
      </c>
      <c r="D9493" s="59" t="s">
        <v>20</v>
      </c>
      <c r="F9493" s="59" t="s">
        <v>8</v>
      </c>
      <c r="G9493" s="152" t="str">
        <f>VLOOKUP(D9493,sku归属!A:B,2,0)</f>
        <v>莫美玉</v>
      </c>
    </row>
    <row r="9494" spans="1:13" s="59" customFormat="1" customHeight="1">
      <c r="A9494" s="59" t="s">
        <v>24989</v>
      </c>
      <c r="B9494" s="59" t="s">
        <v>24990</v>
      </c>
      <c r="C9494" s="59" t="s">
        <v>19308</v>
      </c>
      <c r="D9494" s="59" t="s">
        <v>20</v>
      </c>
      <c r="F9494" s="59" t="s">
        <v>8</v>
      </c>
      <c r="G9494" s="152" t="str">
        <f>VLOOKUP(D9494,sku归属!A:B,2,0)</f>
        <v>莫美玉</v>
      </c>
    </row>
    <row r="9495" spans="1:13" s="59" customFormat="1" customHeight="1">
      <c r="A9495" s="59" t="s">
        <v>24991</v>
      </c>
      <c r="B9495" s="59" t="s">
        <v>24992</v>
      </c>
      <c r="C9495" s="59" t="s">
        <v>6175</v>
      </c>
      <c r="D9495" s="59" t="s">
        <v>20</v>
      </c>
      <c r="F9495" s="59" t="s">
        <v>8</v>
      </c>
      <c r="G9495" s="152" t="str">
        <f>VLOOKUP(D9495,sku归属!A:B,2,0)</f>
        <v>莫美玉</v>
      </c>
    </row>
    <row r="9496" spans="1:13" s="59" customFormat="1" customHeight="1">
      <c r="A9496" s="59" t="s">
        <v>24993</v>
      </c>
      <c r="B9496" s="59" t="s">
        <v>24994</v>
      </c>
      <c r="C9496" s="59" t="s">
        <v>6172</v>
      </c>
      <c r="D9496" s="59" t="s">
        <v>20</v>
      </c>
      <c r="F9496" s="59" t="s">
        <v>8</v>
      </c>
      <c r="G9496" s="152" t="str">
        <f>VLOOKUP(D9496,sku归属!A:B,2,0)</f>
        <v>莫美玉</v>
      </c>
    </row>
    <row r="9497" spans="1:13" s="59" customFormat="1" customHeight="1">
      <c r="A9497" s="59" t="s">
        <v>24995</v>
      </c>
      <c r="B9497" s="59" t="s">
        <v>24996</v>
      </c>
      <c r="C9497" s="59" t="s">
        <v>6178</v>
      </c>
      <c r="D9497" s="59" t="s">
        <v>20</v>
      </c>
      <c r="F9497" s="59" t="s">
        <v>8</v>
      </c>
      <c r="G9497" s="152" t="str">
        <f>VLOOKUP(D9497,sku归属!A:B,2,0)</f>
        <v>莫美玉</v>
      </c>
    </row>
    <row r="9498" spans="1:13" s="59" customFormat="1" customHeight="1">
      <c r="A9498" s="59" t="s">
        <v>24997</v>
      </c>
      <c r="B9498" s="59" t="s">
        <v>24998</v>
      </c>
      <c r="C9498" s="59" t="s">
        <v>6166</v>
      </c>
      <c r="D9498" s="59" t="s">
        <v>20</v>
      </c>
      <c r="F9498" s="59" t="s">
        <v>8</v>
      </c>
      <c r="G9498" s="152" t="str">
        <f>VLOOKUP(D9498,sku归属!A:B,2,0)</f>
        <v>莫美玉</v>
      </c>
    </row>
    <row r="9499" spans="1:13" s="59" customFormat="1" customHeight="1">
      <c r="A9499" s="59" t="s">
        <v>24999</v>
      </c>
      <c r="B9499" s="59" t="s">
        <v>25000</v>
      </c>
      <c r="C9499" s="59" t="s">
        <v>6163</v>
      </c>
      <c r="D9499" s="59" t="s">
        <v>20</v>
      </c>
      <c r="F9499" s="59" t="s">
        <v>8</v>
      </c>
      <c r="G9499" s="152" t="str">
        <f>VLOOKUP(D9499,sku归属!A:B,2,0)</f>
        <v>莫美玉</v>
      </c>
    </row>
    <row r="9500" spans="1:13" s="59" customFormat="1" customHeight="1">
      <c r="A9500" s="59" t="s">
        <v>25001</v>
      </c>
      <c r="B9500" s="59" t="s">
        <v>25002</v>
      </c>
      <c r="C9500" s="59" t="s">
        <v>6169</v>
      </c>
      <c r="D9500" s="59" t="s">
        <v>20</v>
      </c>
      <c r="F9500" s="59" t="s">
        <v>8</v>
      </c>
      <c r="G9500" s="152" t="str">
        <f>VLOOKUP(D9500,sku归属!A:B,2,0)</f>
        <v>莫美玉</v>
      </c>
    </row>
    <row r="9501" spans="1:13" s="59" customFormat="1" customHeight="1">
      <c r="A9501" s="59" t="s">
        <v>25003</v>
      </c>
      <c r="B9501" s="59" t="s">
        <v>25004</v>
      </c>
      <c r="C9501" s="59" t="s">
        <v>19360</v>
      </c>
      <c r="D9501" s="59" t="s">
        <v>20</v>
      </c>
      <c r="F9501" s="59" t="s">
        <v>8</v>
      </c>
      <c r="G9501" s="152" t="str">
        <f>VLOOKUP(D9501,sku归属!A:B,2,0)</f>
        <v>莫美玉</v>
      </c>
    </row>
    <row r="9502" spans="1:13" s="59" customFormat="1" customHeight="1">
      <c r="A9502" s="59" t="s">
        <v>25005</v>
      </c>
      <c r="B9502" s="59" t="s">
        <v>25006</v>
      </c>
      <c r="C9502" s="59" t="s">
        <v>19358</v>
      </c>
      <c r="D9502" s="59" t="s">
        <v>20</v>
      </c>
      <c r="F9502" s="59" t="s">
        <v>8</v>
      </c>
      <c r="G9502" s="152" t="str">
        <f>VLOOKUP(D9502,sku归属!A:B,2,0)</f>
        <v>莫美玉</v>
      </c>
    </row>
    <row r="9503" spans="1:13" s="59" customFormat="1" customHeight="1">
      <c r="A9503" s="59" t="s">
        <v>25007</v>
      </c>
      <c r="B9503" s="59" t="s">
        <v>25008</v>
      </c>
      <c r="C9503" s="59" t="s">
        <v>19363</v>
      </c>
      <c r="D9503" s="59" t="s">
        <v>20</v>
      </c>
      <c r="F9503" s="59" t="s">
        <v>8</v>
      </c>
      <c r="G9503" s="152" t="str">
        <f>VLOOKUP(D9503,sku归属!A:B,2,0)</f>
        <v>莫美玉</v>
      </c>
    </row>
    <row r="9504" spans="1:13" s="59" customFormat="1" customHeight="1">
      <c r="A9504" s="59" t="s">
        <v>25009</v>
      </c>
      <c r="B9504" s="59" t="s">
        <v>25010</v>
      </c>
      <c r="C9504" s="59" t="s">
        <v>5481</v>
      </c>
      <c r="D9504" s="59" t="s">
        <v>20</v>
      </c>
      <c r="F9504" s="59" t="s">
        <v>8</v>
      </c>
      <c r="G9504" s="152" t="str">
        <f>VLOOKUP(D9504,sku归属!A:B,2,0)</f>
        <v>莫美玉</v>
      </c>
    </row>
    <row r="9505" spans="1:13" s="59" customFormat="1" customHeight="1">
      <c r="A9505" s="59" t="s">
        <v>25011</v>
      </c>
      <c r="B9505" s="59" t="s">
        <v>25012</v>
      </c>
      <c r="C9505" s="59" t="s">
        <v>5478</v>
      </c>
      <c r="D9505" s="59" t="s">
        <v>20</v>
      </c>
      <c r="F9505" s="59" t="s">
        <v>8</v>
      </c>
      <c r="G9505" s="152" t="str">
        <f>VLOOKUP(D9505,sku归属!A:B,2,0)</f>
        <v>莫美玉</v>
      </c>
    </row>
    <row r="9506" spans="1:13" s="59" customFormat="1" customHeight="1">
      <c r="A9506" s="59" t="s">
        <v>25013</v>
      </c>
      <c r="B9506" s="59" t="s">
        <v>25014</v>
      </c>
      <c r="C9506" s="59" t="s">
        <v>5475</v>
      </c>
      <c r="D9506" s="59" t="s">
        <v>20</v>
      </c>
      <c r="F9506" s="59" t="s">
        <v>8</v>
      </c>
      <c r="G9506" s="152" t="str">
        <f>VLOOKUP(D9506,sku归属!A:B,2,0)</f>
        <v>莫美玉</v>
      </c>
    </row>
    <row r="9507" spans="1:13" s="59" customFormat="1" customHeight="1">
      <c r="A9507" s="59" t="s">
        <v>25015</v>
      </c>
      <c r="B9507" s="59" t="s">
        <v>25016</v>
      </c>
      <c r="C9507" s="59" t="s">
        <v>25017</v>
      </c>
      <c r="D9507" s="59" t="s">
        <v>20</v>
      </c>
      <c r="F9507" s="59" t="s">
        <v>8</v>
      </c>
      <c r="G9507" s="152" t="str">
        <f>VLOOKUP(D9507,sku归属!A:B,2,0)</f>
        <v>莫美玉</v>
      </c>
    </row>
    <row r="9508" spans="1:13" s="59" customFormat="1" customHeight="1">
      <c r="A9508" s="59" t="s">
        <v>25018</v>
      </c>
      <c r="B9508" s="59" t="s">
        <v>25019</v>
      </c>
      <c r="C9508" s="59" t="s">
        <v>25020</v>
      </c>
      <c r="D9508" s="59" t="s">
        <v>20</v>
      </c>
      <c r="F9508" s="59" t="s">
        <v>8</v>
      </c>
      <c r="G9508" s="152" t="str">
        <f>VLOOKUP(D9508,sku归属!A:B,2,0)</f>
        <v>莫美玉</v>
      </c>
    </row>
    <row r="9509" spans="1:13" s="59" customFormat="1" customHeight="1">
      <c r="A9509" s="59" t="s">
        <v>25021</v>
      </c>
      <c r="B9509" s="59" t="s">
        <v>25022</v>
      </c>
      <c r="C9509" s="59" t="s">
        <v>19388</v>
      </c>
      <c r="D9509" s="59" t="s">
        <v>20</v>
      </c>
      <c r="F9509" s="59" t="s">
        <v>8</v>
      </c>
      <c r="G9509" s="152" t="str">
        <f>VLOOKUP(D9509,sku归属!A:B,2,0)</f>
        <v>莫美玉</v>
      </c>
    </row>
    <row r="9510" spans="1:13" s="59" customFormat="1" customHeight="1">
      <c r="A9510" s="59" t="s">
        <v>25023</v>
      </c>
      <c r="B9510" s="59" t="s">
        <v>25024</v>
      </c>
      <c r="C9510" s="59" t="s">
        <v>19391</v>
      </c>
      <c r="D9510" s="59" t="s">
        <v>20</v>
      </c>
      <c r="F9510" s="59" t="s">
        <v>8</v>
      </c>
      <c r="G9510" s="152" t="str">
        <f>VLOOKUP(D9510,sku归属!A:B,2,0)</f>
        <v>莫美玉</v>
      </c>
    </row>
    <row r="9511" spans="1:13" s="59" customFormat="1" customHeight="1">
      <c r="A9511" s="59" t="s">
        <v>25025</v>
      </c>
      <c r="B9511" s="59" t="s">
        <v>25026</v>
      </c>
      <c r="C9511" s="59" t="s">
        <v>19394</v>
      </c>
      <c r="D9511" s="59" t="s">
        <v>20</v>
      </c>
      <c r="F9511" s="59" t="s">
        <v>8</v>
      </c>
      <c r="G9511" s="152" t="str">
        <f>VLOOKUP(D9511,sku归属!A:B,2,0)</f>
        <v>莫美玉</v>
      </c>
    </row>
    <row r="9512" spans="1:13" s="59" customFormat="1" customHeight="1">
      <c r="A9512" s="59" t="s">
        <v>25027</v>
      </c>
      <c r="B9512" s="59" t="s">
        <v>25028</v>
      </c>
      <c r="C9512" s="59" t="s">
        <v>19397</v>
      </c>
      <c r="D9512" s="59" t="s">
        <v>20</v>
      </c>
      <c r="F9512" s="59" t="s">
        <v>8</v>
      </c>
      <c r="G9512" s="152" t="str">
        <f>VLOOKUP(D9512,sku归属!A:B,2,0)</f>
        <v>莫美玉</v>
      </c>
    </row>
    <row r="9513" spans="1:13" s="59" customFormat="1" customHeight="1">
      <c r="A9513" s="59" t="s">
        <v>25029</v>
      </c>
      <c r="B9513" s="59" t="s">
        <v>25030</v>
      </c>
      <c r="C9513" s="59" t="s">
        <v>19439</v>
      </c>
      <c r="D9513" s="59" t="s">
        <v>20</v>
      </c>
      <c r="F9513" s="59" t="s">
        <v>8</v>
      </c>
      <c r="G9513" s="152" t="str">
        <f>VLOOKUP(D9513,sku归属!A:B,2,0)</f>
        <v>莫美玉</v>
      </c>
    </row>
    <row r="9514" spans="1:13" s="59" customFormat="1" customHeight="1">
      <c r="A9514" s="59" t="s">
        <v>25031</v>
      </c>
      <c r="B9514" s="59" t="s">
        <v>25032</v>
      </c>
      <c r="C9514" s="59" t="s">
        <v>19436</v>
      </c>
      <c r="D9514" s="59" t="s">
        <v>20</v>
      </c>
      <c r="F9514" s="59" t="s">
        <v>8</v>
      </c>
      <c r="G9514" s="152" t="str">
        <f>VLOOKUP(D9514,sku归属!A:B,2,0)</f>
        <v>莫美玉</v>
      </c>
    </row>
    <row r="9515" spans="1:13" s="59" customFormat="1" customHeight="1">
      <c r="A9515" s="59" t="s">
        <v>25033</v>
      </c>
      <c r="B9515" s="59" t="s">
        <v>25034</v>
      </c>
      <c r="C9515" s="59" t="s">
        <v>19433</v>
      </c>
      <c r="D9515" s="59" t="s">
        <v>20</v>
      </c>
      <c r="F9515" s="59" t="s">
        <v>8</v>
      </c>
      <c r="G9515" s="152" t="str">
        <f>VLOOKUP(D9515,sku归属!A:B,2,0)</f>
        <v>莫美玉</v>
      </c>
    </row>
    <row r="9516" spans="1:13" s="59" customFormat="1" customHeight="1">
      <c r="A9516" s="59" t="s">
        <v>25035</v>
      </c>
      <c r="B9516" s="59" t="s">
        <v>25036</v>
      </c>
      <c r="C9516" s="59" t="s">
        <v>19448</v>
      </c>
      <c r="D9516" s="59" t="s">
        <v>20</v>
      </c>
      <c r="F9516" s="59" t="s">
        <v>8</v>
      </c>
      <c r="G9516" s="152" t="str">
        <f>VLOOKUP(D9516,sku归属!A:B,2,0)</f>
        <v>莫美玉</v>
      </c>
    </row>
    <row r="9517" spans="1:13" s="59" customFormat="1" customHeight="1">
      <c r="A9517" s="59" t="s">
        <v>25037</v>
      </c>
      <c r="B9517" s="59" t="s">
        <v>25038</v>
      </c>
      <c r="C9517" s="59" t="s">
        <v>19445</v>
      </c>
      <c r="D9517" s="59" t="s">
        <v>20</v>
      </c>
      <c r="F9517" s="59" t="s">
        <v>8</v>
      </c>
      <c r="G9517" s="152" t="str">
        <f>VLOOKUP(D9517,sku归属!A:B,2,0)</f>
        <v>莫美玉</v>
      </c>
    </row>
    <row r="9518" spans="1:13" s="59" customFormat="1" customHeight="1">
      <c r="A9518" s="59" t="s">
        <v>25039</v>
      </c>
      <c r="B9518" s="59" t="s">
        <v>25040</v>
      </c>
      <c r="C9518" s="59" t="s">
        <v>19442</v>
      </c>
      <c r="D9518" s="59" t="s">
        <v>20</v>
      </c>
      <c r="F9518" s="59" t="s">
        <v>8</v>
      </c>
      <c r="G9518" s="152" t="str">
        <f>VLOOKUP(D9518,sku归属!A:B,2,0)</f>
        <v>莫美玉</v>
      </c>
    </row>
    <row r="9519" spans="1:13" s="59" customFormat="1" customHeight="1">
      <c r="A9519" s="59" t="s">
        <v>25041</v>
      </c>
      <c r="B9519" s="59" t="s">
        <v>25042</v>
      </c>
      <c r="C9519" s="59" t="s">
        <v>7940</v>
      </c>
      <c r="D9519" s="59" t="s">
        <v>20</v>
      </c>
      <c r="F9519" s="59" t="s">
        <v>8</v>
      </c>
      <c r="G9519" s="152" t="str">
        <f>VLOOKUP(D9519,sku归属!A:B,2,0)</f>
        <v>莫美玉</v>
      </c>
    </row>
    <row r="9520" spans="1:13" s="59" customFormat="1" customHeight="1">
      <c r="A9520" s="59" t="s">
        <v>25043</v>
      </c>
      <c r="B9520" s="59" t="s">
        <v>25044</v>
      </c>
      <c r="C9520" s="59" t="s">
        <v>15624</v>
      </c>
      <c r="D9520" s="59" t="s">
        <v>20</v>
      </c>
      <c r="F9520" s="59" t="s">
        <v>8</v>
      </c>
      <c r="G9520" s="152" t="str">
        <f>VLOOKUP(D9520,sku归属!A:B,2,0)</f>
        <v>莫美玉</v>
      </c>
    </row>
    <row r="9521" spans="1:13" s="59" customFormat="1" customHeight="1">
      <c r="A9521" s="59" t="s">
        <v>25045</v>
      </c>
      <c r="B9521" s="59" t="s">
        <v>25046</v>
      </c>
      <c r="C9521" s="59" t="s">
        <v>2167</v>
      </c>
      <c r="D9521" s="59" t="s">
        <v>20</v>
      </c>
      <c r="F9521" s="59" t="s">
        <v>8</v>
      </c>
      <c r="G9521" s="152" t="str">
        <f>VLOOKUP(D9521,sku归属!A:B,2,0)</f>
        <v>莫美玉</v>
      </c>
    </row>
    <row r="9522" spans="1:13" s="59" customFormat="1" customHeight="1">
      <c r="A9522" s="59" t="s">
        <v>25047</v>
      </c>
      <c r="B9522" s="59" t="s">
        <v>25048</v>
      </c>
      <c r="C9522" s="59" t="s">
        <v>24677</v>
      </c>
      <c r="D9522" s="59" t="s">
        <v>20</v>
      </c>
      <c r="F9522" s="59" t="s">
        <v>8</v>
      </c>
      <c r="G9522" s="152" t="str">
        <f>VLOOKUP(D9522,sku归属!A:B,2,0)</f>
        <v>莫美玉</v>
      </c>
    </row>
    <row r="9523" spans="1:13" s="59" customFormat="1" customHeight="1">
      <c r="A9523" s="59" t="s">
        <v>25049</v>
      </c>
      <c r="B9523" s="59" t="s">
        <v>25050</v>
      </c>
      <c r="C9523" s="59" t="s">
        <v>19255</v>
      </c>
      <c r="D9523" s="59" t="s">
        <v>20</v>
      </c>
      <c r="F9523" s="59" t="s">
        <v>8</v>
      </c>
      <c r="G9523" s="152" t="str">
        <f>VLOOKUP(D9523,sku归属!A:B,2,0)</f>
        <v>莫美玉</v>
      </c>
    </row>
    <row r="9524" spans="1:13" s="59" customFormat="1" customHeight="1">
      <c r="A9524" s="59" t="s">
        <v>25051</v>
      </c>
      <c r="B9524" s="59" t="s">
        <v>25052</v>
      </c>
      <c r="C9524" s="59" t="s">
        <v>19252</v>
      </c>
      <c r="D9524" s="59" t="s">
        <v>20</v>
      </c>
      <c r="F9524" s="59" t="s">
        <v>8</v>
      </c>
      <c r="G9524" s="152" t="str">
        <f>VLOOKUP(D9524,sku归属!A:B,2,0)</f>
        <v>莫美玉</v>
      </c>
    </row>
    <row r="9525" spans="1:13" s="59" customFormat="1" customHeight="1">
      <c r="A9525" s="59" t="s">
        <v>25053</v>
      </c>
      <c r="B9525" s="59" t="s">
        <v>25054</v>
      </c>
      <c r="C9525" s="59" t="s">
        <v>19551</v>
      </c>
      <c r="D9525" s="59" t="s">
        <v>20</v>
      </c>
      <c r="F9525" s="59" t="s">
        <v>8</v>
      </c>
      <c r="G9525" s="152" t="str">
        <f>VLOOKUP(D9525,sku归属!A:B,2,0)</f>
        <v>莫美玉</v>
      </c>
    </row>
    <row r="9526" spans="1:13" s="59" customFormat="1" customHeight="1">
      <c r="A9526" s="59" t="s">
        <v>25055</v>
      </c>
      <c r="B9526" s="59" t="s">
        <v>25056</v>
      </c>
      <c r="C9526" s="59" t="s">
        <v>19548</v>
      </c>
      <c r="D9526" s="59" t="s">
        <v>20</v>
      </c>
      <c r="F9526" s="59" t="s">
        <v>8</v>
      </c>
      <c r="G9526" s="152" t="str">
        <f>VLOOKUP(D9526,sku归属!A:B,2,0)</f>
        <v>莫美玉</v>
      </c>
    </row>
    <row r="9527" spans="1:13" s="59" customFormat="1" customHeight="1">
      <c r="A9527" s="59" t="s">
        <v>25057</v>
      </c>
      <c r="B9527" s="59" t="s">
        <v>25058</v>
      </c>
      <c r="C9527" s="59" t="s">
        <v>17557</v>
      </c>
      <c r="D9527" s="59" t="s">
        <v>20</v>
      </c>
      <c r="F9527" s="59" t="s">
        <v>8</v>
      </c>
      <c r="G9527" s="152" t="str">
        <f>VLOOKUP(D9527,sku归属!A:B,2,0)</f>
        <v>莫美玉</v>
      </c>
    </row>
    <row r="9528" spans="1:13" s="59" customFormat="1" customHeight="1">
      <c r="A9528" s="59" t="s">
        <v>25059</v>
      </c>
      <c r="B9528" s="59" t="s">
        <v>25060</v>
      </c>
      <c r="C9528" s="59" t="s">
        <v>19439</v>
      </c>
      <c r="D9528" s="59" t="s">
        <v>20</v>
      </c>
      <c r="F9528" s="59" t="s">
        <v>8</v>
      </c>
      <c r="G9528" s="152" t="str">
        <f>VLOOKUP(D9528,sku归属!A:B,2,0)</f>
        <v>莫美玉</v>
      </c>
    </row>
    <row r="9529" spans="1:13" s="59" customFormat="1" customHeight="1">
      <c r="A9529" s="59" t="s">
        <v>25061</v>
      </c>
      <c r="B9529" s="59" t="s">
        <v>25062</v>
      </c>
      <c r="C9529" s="59" t="s">
        <v>19436</v>
      </c>
      <c r="D9529" s="59" t="s">
        <v>20</v>
      </c>
      <c r="F9529" s="59" t="s">
        <v>8</v>
      </c>
      <c r="G9529" s="152" t="str">
        <f>VLOOKUP(D9529,sku归属!A:B,2,0)</f>
        <v>莫美玉</v>
      </c>
    </row>
    <row r="9530" spans="1:13" s="59" customFormat="1" customHeight="1">
      <c r="A9530" s="59" t="s">
        <v>25063</v>
      </c>
      <c r="B9530" s="59" t="s">
        <v>25064</v>
      </c>
      <c r="C9530" s="59" t="s">
        <v>19433</v>
      </c>
      <c r="D9530" s="59" t="s">
        <v>20</v>
      </c>
      <c r="F9530" s="59" t="s">
        <v>8</v>
      </c>
      <c r="G9530" s="152" t="str">
        <f>VLOOKUP(D9530,sku归属!A:B,2,0)</f>
        <v>莫美玉</v>
      </c>
    </row>
    <row r="9531" spans="1:13" s="59" customFormat="1" customHeight="1">
      <c r="A9531" s="59" t="s">
        <v>25065</v>
      </c>
      <c r="B9531" s="59" t="s">
        <v>25066</v>
      </c>
      <c r="C9531" s="59" t="s">
        <v>19472</v>
      </c>
      <c r="D9531" s="59" t="s">
        <v>20</v>
      </c>
      <c r="F9531" s="59" t="s">
        <v>8</v>
      </c>
      <c r="G9531" s="152" t="str">
        <f>VLOOKUP(D9531,sku归属!A:B,2,0)</f>
        <v>莫美玉</v>
      </c>
    </row>
    <row r="9532" spans="1:13" s="59" customFormat="1" customHeight="1">
      <c r="A9532" s="59" t="s">
        <v>25067</v>
      </c>
      <c r="B9532" s="59" t="s">
        <v>25068</v>
      </c>
      <c r="C9532" s="59" t="s">
        <v>19475</v>
      </c>
      <c r="D9532" s="59" t="s">
        <v>20</v>
      </c>
      <c r="F9532" s="59" t="s">
        <v>8</v>
      </c>
      <c r="G9532" s="152" t="str">
        <f>VLOOKUP(D9532,sku归属!A:B,2,0)</f>
        <v>莫美玉</v>
      </c>
    </row>
    <row r="9533" spans="1:13" s="59" customFormat="1" customHeight="1">
      <c r="A9533" s="59" t="s">
        <v>25069</v>
      </c>
      <c r="B9533" s="59" t="s">
        <v>25070</v>
      </c>
      <c r="C9533" s="59" t="s">
        <v>19478</v>
      </c>
      <c r="D9533" s="59" t="s">
        <v>20</v>
      </c>
      <c r="F9533" s="59" t="s">
        <v>8</v>
      </c>
      <c r="G9533" s="152" t="str">
        <f>VLOOKUP(D9533,sku归属!A:B,2,0)</f>
        <v>莫美玉</v>
      </c>
    </row>
    <row r="9534" spans="1:13" s="59" customFormat="1" customHeight="1">
      <c r="A9534" s="59" t="s">
        <v>25071</v>
      </c>
      <c r="B9534" s="59" t="s">
        <v>25072</v>
      </c>
      <c r="C9534" s="59" t="s">
        <v>19481</v>
      </c>
      <c r="D9534" s="59" t="s">
        <v>20</v>
      </c>
      <c r="F9534" s="59" t="s">
        <v>8</v>
      </c>
      <c r="G9534" s="152" t="str">
        <f>VLOOKUP(D9534,sku归属!A:B,2,0)</f>
        <v>莫美玉</v>
      </c>
    </row>
    <row r="9535" spans="1:13" s="59" customFormat="1" customHeight="1">
      <c r="A9535" s="59" t="s">
        <v>25073</v>
      </c>
      <c r="B9535" s="59" t="s">
        <v>25074</v>
      </c>
      <c r="C9535" s="59" t="s">
        <v>21719</v>
      </c>
      <c r="D9535" s="59" t="s">
        <v>20</v>
      </c>
      <c r="F9535" s="59" t="s">
        <v>8</v>
      </c>
      <c r="G9535" s="152" t="str">
        <f>VLOOKUP(D9535,sku归属!A:B,2,0)</f>
        <v>莫美玉</v>
      </c>
    </row>
    <row r="9536" spans="1:13" s="59" customFormat="1" customHeight="1">
      <c r="A9536" s="59" t="s">
        <v>25075</v>
      </c>
      <c r="B9536" s="59" t="s">
        <v>25076</v>
      </c>
      <c r="C9536" s="59" t="s">
        <v>21716</v>
      </c>
      <c r="D9536" s="59" t="s">
        <v>20</v>
      </c>
      <c r="F9536" s="59" t="s">
        <v>8</v>
      </c>
      <c r="G9536" s="152" t="str">
        <f>VLOOKUP(D9536,sku归属!A:B,2,0)</f>
        <v>莫美玉</v>
      </c>
    </row>
    <row r="9537" spans="1:13" s="59" customFormat="1" customHeight="1">
      <c r="A9537" s="59" t="s">
        <v>25077</v>
      </c>
      <c r="B9537" s="59" t="s">
        <v>25078</v>
      </c>
      <c r="C9537" s="59" t="s">
        <v>21713</v>
      </c>
      <c r="D9537" s="59" t="s">
        <v>20</v>
      </c>
      <c r="F9537" s="59" t="s">
        <v>8</v>
      </c>
      <c r="G9537" s="152" t="str">
        <f>VLOOKUP(D9537,sku归属!A:B,2,0)</f>
        <v>莫美玉</v>
      </c>
    </row>
    <row r="9538" spans="1:13" s="59" customFormat="1" customHeight="1">
      <c r="A9538" s="59" t="s">
        <v>25079</v>
      </c>
      <c r="B9538" s="59" t="s">
        <v>25080</v>
      </c>
      <c r="C9538" s="59" t="s">
        <v>19698</v>
      </c>
      <c r="D9538" s="59" t="s">
        <v>20</v>
      </c>
      <c r="F9538" s="59" t="s">
        <v>8</v>
      </c>
      <c r="G9538" s="152" t="str">
        <f>VLOOKUP(D9538,sku归属!A:B,2,0)</f>
        <v>莫美玉</v>
      </c>
    </row>
    <row r="9539" spans="1:13" s="59" customFormat="1" customHeight="1">
      <c r="A9539" s="59" t="s">
        <v>25081</v>
      </c>
      <c r="B9539" s="59" t="s">
        <v>25082</v>
      </c>
      <c r="C9539" s="59" t="s">
        <v>19701</v>
      </c>
      <c r="D9539" s="59" t="s">
        <v>20</v>
      </c>
      <c r="F9539" s="59" t="s">
        <v>8</v>
      </c>
      <c r="G9539" s="152" t="str">
        <f>VLOOKUP(D9539,sku归属!A:B,2,0)</f>
        <v>莫美玉</v>
      </c>
    </row>
    <row r="9540" spans="1:13" s="59" customFormat="1" customHeight="1">
      <c r="A9540" s="59" t="s">
        <v>25083</v>
      </c>
      <c r="B9540" s="59" t="s">
        <v>25084</v>
      </c>
      <c r="C9540" s="59" t="s">
        <v>19692</v>
      </c>
      <c r="D9540" s="59" t="s">
        <v>20</v>
      </c>
      <c r="F9540" s="59" t="s">
        <v>8</v>
      </c>
      <c r="G9540" s="152" t="str">
        <f>VLOOKUP(D9540,sku归属!A:B,2,0)</f>
        <v>莫美玉</v>
      </c>
    </row>
    <row r="9541" spans="1:13" s="59" customFormat="1" customHeight="1">
      <c r="A9541" s="59" t="s">
        <v>25085</v>
      </c>
      <c r="B9541" s="59" t="s">
        <v>25086</v>
      </c>
      <c r="C9541" s="59" t="s">
        <v>19695</v>
      </c>
      <c r="D9541" s="59" t="s">
        <v>20</v>
      </c>
      <c r="F9541" s="59" t="s">
        <v>8</v>
      </c>
      <c r="G9541" s="152" t="str">
        <f>VLOOKUP(D9541,sku归属!A:B,2,0)</f>
        <v>莫美玉</v>
      </c>
    </row>
    <row r="9542" spans="1:13" s="59" customFormat="1" customHeight="1">
      <c r="A9542" s="59" t="s">
        <v>25087</v>
      </c>
      <c r="B9542" s="59" t="s">
        <v>25088</v>
      </c>
      <c r="C9542" s="59" t="s">
        <v>18552</v>
      </c>
      <c r="D9542" s="59" t="s">
        <v>20</v>
      </c>
      <c r="F9542" s="59" t="s">
        <v>8</v>
      </c>
      <c r="G9542" s="152" t="str">
        <f>VLOOKUP(D9542,sku归属!A:B,2,0)</f>
        <v>莫美玉</v>
      </c>
    </row>
    <row r="9543" spans="1:13" s="59" customFormat="1" customHeight="1">
      <c r="A9543" s="59" t="s">
        <v>25089</v>
      </c>
      <c r="B9543" s="59" t="s">
        <v>25090</v>
      </c>
      <c r="C9543" s="59" t="s">
        <v>19554</v>
      </c>
      <c r="D9543" s="59" t="s">
        <v>20</v>
      </c>
      <c r="F9543" s="59" t="s">
        <v>8</v>
      </c>
      <c r="G9543" s="152" t="str">
        <f>VLOOKUP(D9543,sku归属!A:B,2,0)</f>
        <v>莫美玉</v>
      </c>
    </row>
    <row r="9544" spans="1:13" s="59" customFormat="1" customHeight="1">
      <c r="A9544" s="59" t="s">
        <v>25091</v>
      </c>
      <c r="B9544" s="59" t="s">
        <v>25092</v>
      </c>
      <c r="C9544" s="59" t="s">
        <v>19584</v>
      </c>
      <c r="D9544" s="59" t="s">
        <v>20</v>
      </c>
      <c r="F9544" s="59" t="s">
        <v>8</v>
      </c>
      <c r="G9544" s="152" t="str">
        <f>VLOOKUP(D9544,sku归属!A:B,2,0)</f>
        <v>莫美玉</v>
      </c>
    </row>
    <row r="9545" spans="1:13" s="59" customFormat="1" customHeight="1">
      <c r="A9545" s="59" t="s">
        <v>25093</v>
      </c>
      <c r="B9545" s="59" t="s">
        <v>25094</v>
      </c>
      <c r="C9545" s="59" t="s">
        <v>19587</v>
      </c>
      <c r="D9545" s="59" t="s">
        <v>20</v>
      </c>
      <c r="F9545" s="59" t="s">
        <v>8</v>
      </c>
      <c r="G9545" s="152" t="str">
        <f>VLOOKUP(D9545,sku归属!A:B,2,0)</f>
        <v>莫美玉</v>
      </c>
    </row>
    <row r="9546" spans="1:13" s="59" customFormat="1" customHeight="1">
      <c r="A9546" s="59" t="s">
        <v>25095</v>
      </c>
      <c r="B9546" s="59" t="s">
        <v>25096</v>
      </c>
      <c r="C9546" s="59" t="s">
        <v>19590</v>
      </c>
      <c r="D9546" s="59" t="s">
        <v>20</v>
      </c>
      <c r="F9546" s="59" t="s">
        <v>8</v>
      </c>
      <c r="G9546" s="152" t="str">
        <f>VLOOKUP(D9546,sku归属!A:B,2,0)</f>
        <v>莫美玉</v>
      </c>
    </row>
    <row r="9547" spans="1:13" s="59" customFormat="1" customHeight="1">
      <c r="A9547" s="59" t="s">
        <v>25097</v>
      </c>
      <c r="B9547" s="59" t="s">
        <v>25098</v>
      </c>
      <c r="C9547" s="59" t="s">
        <v>19593</v>
      </c>
      <c r="D9547" s="59" t="s">
        <v>20</v>
      </c>
      <c r="F9547" s="59" t="s">
        <v>8</v>
      </c>
      <c r="G9547" s="152" t="str">
        <f>VLOOKUP(D9547,sku归属!A:B,2,0)</f>
        <v>莫美玉</v>
      </c>
    </row>
    <row r="9548" spans="1:13" s="59" customFormat="1" customHeight="1">
      <c r="A9548" s="59" t="s">
        <v>25099</v>
      </c>
      <c r="B9548" s="59" t="s">
        <v>25100</v>
      </c>
      <c r="C9548" s="59" t="s">
        <v>19557</v>
      </c>
      <c r="D9548" s="59" t="s">
        <v>20</v>
      </c>
      <c r="F9548" s="59" t="s">
        <v>8</v>
      </c>
      <c r="G9548" s="152" t="str">
        <f>VLOOKUP(D9548,sku归属!A:B,2,0)</f>
        <v>莫美玉</v>
      </c>
    </row>
    <row r="9549" spans="1:13" s="59" customFormat="1" customHeight="1">
      <c r="A9549" s="59" t="s">
        <v>25101</v>
      </c>
      <c r="B9549" s="59" t="s">
        <v>25102</v>
      </c>
      <c r="C9549" s="59" t="s">
        <v>6913</v>
      </c>
      <c r="D9549" s="59" t="s">
        <v>20</v>
      </c>
      <c r="F9549" s="59" t="s">
        <v>8</v>
      </c>
      <c r="G9549" s="152" t="str">
        <f>VLOOKUP(D9549,sku归属!A:B,2,0)</f>
        <v>莫美玉</v>
      </c>
    </row>
    <row r="9550" spans="1:13" s="59" customFormat="1" customHeight="1">
      <c r="A9550" s="59" t="s">
        <v>25103</v>
      </c>
      <c r="B9550" s="59" t="s">
        <v>25104</v>
      </c>
      <c r="C9550" s="59" t="s">
        <v>6916</v>
      </c>
      <c r="D9550" s="59" t="s">
        <v>20</v>
      </c>
      <c r="F9550" s="59" t="s">
        <v>8</v>
      </c>
      <c r="G9550" s="152" t="str">
        <f>VLOOKUP(D9550,sku归属!A:B,2,0)</f>
        <v>莫美玉</v>
      </c>
    </row>
    <row r="9551" spans="1:13" s="59" customFormat="1" customHeight="1">
      <c r="A9551" s="59" t="s">
        <v>25105</v>
      </c>
      <c r="B9551" s="59" t="s">
        <v>25106</v>
      </c>
      <c r="C9551" s="59" t="s">
        <v>6910</v>
      </c>
      <c r="D9551" s="59" t="s">
        <v>20</v>
      </c>
      <c r="F9551" s="59" t="s">
        <v>8</v>
      </c>
      <c r="G9551" s="152" t="str">
        <f>VLOOKUP(D9551,sku归属!A:B,2,0)</f>
        <v>莫美玉</v>
      </c>
    </row>
    <row r="9552" spans="1:13" s="59" customFormat="1" customHeight="1">
      <c r="A9552" s="59" t="s">
        <v>25107</v>
      </c>
      <c r="B9552" s="59" t="s">
        <v>25108</v>
      </c>
      <c r="C9552" s="59" t="s">
        <v>6922</v>
      </c>
      <c r="D9552" s="59" t="s">
        <v>20</v>
      </c>
      <c r="F9552" s="59" t="s">
        <v>8</v>
      </c>
      <c r="G9552" s="152" t="str">
        <f>VLOOKUP(D9552,sku归属!A:B,2,0)</f>
        <v>莫美玉</v>
      </c>
    </row>
    <row r="9553" spans="1:13" s="59" customFormat="1" customHeight="1">
      <c r="A9553" s="59" t="s">
        <v>25109</v>
      </c>
      <c r="B9553" s="59" t="s">
        <v>25110</v>
      </c>
      <c r="C9553" s="59" t="s">
        <v>6925</v>
      </c>
      <c r="D9553" s="59" t="s">
        <v>20</v>
      </c>
      <c r="F9553" s="59" t="s">
        <v>8</v>
      </c>
      <c r="G9553" s="152" t="str">
        <f>VLOOKUP(D9553,sku归属!A:B,2,0)</f>
        <v>莫美玉</v>
      </c>
    </row>
    <row r="9554" spans="1:13" s="59" customFormat="1" customHeight="1">
      <c r="A9554" s="59" t="s">
        <v>25111</v>
      </c>
      <c r="B9554" s="59" t="s">
        <v>25112</v>
      </c>
      <c r="C9554" s="59" t="s">
        <v>6919</v>
      </c>
      <c r="D9554" s="59" t="s">
        <v>20</v>
      </c>
      <c r="F9554" s="59" t="s">
        <v>8</v>
      </c>
      <c r="G9554" s="152" t="str">
        <f>VLOOKUP(D9554,sku归属!A:B,2,0)</f>
        <v>莫美玉</v>
      </c>
    </row>
    <row r="9555" spans="1:13" s="59" customFormat="1" customHeight="1">
      <c r="A9555" s="59" t="s">
        <v>25113</v>
      </c>
      <c r="B9555" s="59" t="s">
        <v>25114</v>
      </c>
      <c r="C9555" s="59" t="s">
        <v>22515</v>
      </c>
      <c r="D9555" s="59" t="s">
        <v>20</v>
      </c>
      <c r="F9555" s="59" t="s">
        <v>8</v>
      </c>
      <c r="G9555" s="152" t="str">
        <f>VLOOKUP(D9555,sku归属!A:B,2,0)</f>
        <v>莫美玉</v>
      </c>
    </row>
    <row r="9556" spans="1:13" s="59" customFormat="1" customHeight="1">
      <c r="A9556" s="59" t="s">
        <v>25115</v>
      </c>
      <c r="B9556" s="59" t="s">
        <v>25116</v>
      </c>
      <c r="C9556" s="59" t="s">
        <v>22518</v>
      </c>
      <c r="D9556" s="59" t="s">
        <v>20</v>
      </c>
      <c r="F9556" s="59" t="s">
        <v>8</v>
      </c>
      <c r="G9556" s="152" t="str">
        <f>VLOOKUP(D9556,sku归属!A:B,2,0)</f>
        <v>莫美玉</v>
      </c>
    </row>
    <row r="9557" spans="1:13" s="59" customFormat="1" customHeight="1">
      <c r="A9557" s="59" t="s">
        <v>25117</v>
      </c>
      <c r="B9557" s="59" t="s">
        <v>25118</v>
      </c>
      <c r="C9557" s="59" t="s">
        <v>22512</v>
      </c>
      <c r="D9557" s="59" t="s">
        <v>20</v>
      </c>
      <c r="F9557" s="59" t="s">
        <v>8</v>
      </c>
      <c r="G9557" s="152" t="str">
        <f>VLOOKUP(D9557,sku归属!A:B,2,0)</f>
        <v>莫美玉</v>
      </c>
    </row>
    <row r="9558" spans="1:13" s="59" customFormat="1" customHeight="1">
      <c r="A9558" s="59" t="s">
        <v>25119</v>
      </c>
      <c r="B9558" s="59" t="s">
        <v>25120</v>
      </c>
      <c r="C9558" s="59" t="s">
        <v>20387</v>
      </c>
      <c r="D9558" s="59" t="s">
        <v>20</v>
      </c>
      <c r="F9558" s="59" t="s">
        <v>8</v>
      </c>
      <c r="G9558" s="152" t="str">
        <f>VLOOKUP(D9558,sku归属!A:B,2,0)</f>
        <v>莫美玉</v>
      </c>
    </row>
    <row r="9559" spans="1:13" s="59" customFormat="1" customHeight="1">
      <c r="A9559" s="59" t="s">
        <v>25121</v>
      </c>
      <c r="B9559" s="59" t="s">
        <v>25122</v>
      </c>
      <c r="C9559" s="59" t="s">
        <v>20390</v>
      </c>
      <c r="D9559" s="59" t="s">
        <v>20</v>
      </c>
      <c r="F9559" s="59" t="s">
        <v>8</v>
      </c>
      <c r="G9559" s="152" t="str">
        <f>VLOOKUP(D9559,sku归属!A:B,2,0)</f>
        <v>莫美玉</v>
      </c>
    </row>
    <row r="9560" spans="1:13" s="59" customFormat="1" customHeight="1">
      <c r="A9560" s="59" t="s">
        <v>25123</v>
      </c>
      <c r="B9560" s="59" t="s">
        <v>25124</v>
      </c>
      <c r="C9560" s="59" t="s">
        <v>20393</v>
      </c>
      <c r="D9560" s="59" t="s">
        <v>20</v>
      </c>
      <c r="F9560" s="59" t="s">
        <v>8</v>
      </c>
      <c r="G9560" s="152" t="str">
        <f>VLOOKUP(D9560,sku归属!A:B,2,0)</f>
        <v>莫美玉</v>
      </c>
    </row>
    <row r="9561" spans="1:13" s="59" customFormat="1" customHeight="1">
      <c r="A9561" s="59" t="s">
        <v>25125</v>
      </c>
      <c r="B9561" s="59" t="s">
        <v>25126</v>
      </c>
      <c r="C9561" s="59" t="s">
        <v>20399</v>
      </c>
      <c r="D9561" s="59" t="s">
        <v>20</v>
      </c>
      <c r="F9561" s="59" t="s">
        <v>8</v>
      </c>
      <c r="G9561" s="152" t="str">
        <f>VLOOKUP(D9561,sku归属!A:B,2,0)</f>
        <v>莫美玉</v>
      </c>
    </row>
    <row r="9562" spans="1:13" s="59" customFormat="1" customHeight="1">
      <c r="A9562" s="59" t="s">
        <v>25127</v>
      </c>
      <c r="B9562" s="59" t="s">
        <v>25128</v>
      </c>
      <c r="C9562" s="59" t="s">
        <v>19656</v>
      </c>
      <c r="D9562" s="59" t="s">
        <v>20</v>
      </c>
      <c r="F9562" s="59" t="s">
        <v>8</v>
      </c>
      <c r="G9562" s="152" t="str">
        <f>VLOOKUP(D9562,sku归属!A:B,2,0)</f>
        <v>莫美玉</v>
      </c>
    </row>
    <row r="9563" spans="1:13" s="59" customFormat="1" customHeight="1">
      <c r="A9563" s="59" t="s">
        <v>25129</v>
      </c>
      <c r="B9563" s="59" t="s">
        <v>25130</v>
      </c>
      <c r="C9563" s="59" t="s">
        <v>19653</v>
      </c>
      <c r="D9563" s="59" t="s">
        <v>20</v>
      </c>
      <c r="F9563" s="59" t="s">
        <v>8</v>
      </c>
      <c r="G9563" s="152" t="str">
        <f>VLOOKUP(D9563,sku归属!A:B,2,0)</f>
        <v>莫美玉</v>
      </c>
    </row>
    <row r="9564" spans="1:13" s="59" customFormat="1" customHeight="1">
      <c r="A9564" s="59" t="s">
        <v>25131</v>
      </c>
      <c r="B9564" s="59" t="s">
        <v>25132</v>
      </c>
      <c r="C9564" s="59" t="s">
        <v>19662</v>
      </c>
      <c r="D9564" s="59" t="s">
        <v>20</v>
      </c>
      <c r="F9564" s="59" t="s">
        <v>8</v>
      </c>
      <c r="G9564" s="152" t="str">
        <f>VLOOKUP(D9564,sku归属!A:B,2,0)</f>
        <v>莫美玉</v>
      </c>
    </row>
    <row r="9565" spans="1:13" s="59" customFormat="1" customHeight="1">
      <c r="A9565" s="59" t="s">
        <v>25133</v>
      </c>
      <c r="B9565" s="59" t="s">
        <v>25134</v>
      </c>
      <c r="C9565" s="59" t="s">
        <v>19659</v>
      </c>
      <c r="D9565" s="59" t="s">
        <v>20</v>
      </c>
      <c r="F9565" s="59" t="s">
        <v>8</v>
      </c>
      <c r="G9565" s="152" t="str">
        <f>VLOOKUP(D9565,sku归属!A:B,2,0)</f>
        <v>莫美玉</v>
      </c>
    </row>
    <row r="9566" spans="1:13" s="59" customFormat="1" customHeight="1">
      <c r="A9566" s="59" t="s">
        <v>25135</v>
      </c>
      <c r="B9566" s="59" t="s">
        <v>25136</v>
      </c>
      <c r="C9566" s="59" t="s">
        <v>5481</v>
      </c>
      <c r="D9566" s="59" t="s">
        <v>20</v>
      </c>
      <c r="F9566" s="59" t="s">
        <v>8</v>
      </c>
      <c r="G9566" s="152" t="str">
        <f>VLOOKUP(D9566,sku归属!A:B,2,0)</f>
        <v>莫美玉</v>
      </c>
    </row>
    <row r="9567" spans="1:13" s="59" customFormat="1" customHeight="1">
      <c r="A9567" s="59" t="s">
        <v>25137</v>
      </c>
      <c r="B9567" s="59" t="s">
        <v>25138</v>
      </c>
      <c r="C9567" s="59" t="s">
        <v>5478</v>
      </c>
      <c r="D9567" s="59" t="s">
        <v>20</v>
      </c>
      <c r="F9567" s="59" t="s">
        <v>8</v>
      </c>
      <c r="G9567" s="152" t="str">
        <f>VLOOKUP(D9567,sku归属!A:B,2,0)</f>
        <v>莫美玉</v>
      </c>
    </row>
    <row r="9568" spans="1:13" s="59" customFormat="1" customHeight="1">
      <c r="A9568" s="59" t="s">
        <v>25139</v>
      </c>
      <c r="B9568" s="59" t="s">
        <v>25140</v>
      </c>
      <c r="C9568" s="59" t="s">
        <v>19510</v>
      </c>
      <c r="D9568" s="59" t="s">
        <v>20</v>
      </c>
      <c r="F9568" s="59" t="s">
        <v>8</v>
      </c>
      <c r="G9568" s="152" t="str">
        <f>VLOOKUP(D9568,sku归属!A:B,2,0)</f>
        <v>莫美玉</v>
      </c>
    </row>
    <row r="9569" spans="1:13" s="59" customFormat="1" customHeight="1">
      <c r="A9569" s="59" t="s">
        <v>25141</v>
      </c>
      <c r="B9569" s="59" t="s">
        <v>25142</v>
      </c>
      <c r="C9569" s="59" t="s">
        <v>19513</v>
      </c>
      <c r="D9569" s="59" t="s">
        <v>20</v>
      </c>
      <c r="F9569" s="59" t="s">
        <v>8</v>
      </c>
      <c r="G9569" s="152" t="str">
        <f>VLOOKUP(D9569,sku归属!A:B,2,0)</f>
        <v>莫美玉</v>
      </c>
    </row>
    <row r="9570" spans="1:13" s="59" customFormat="1" customHeight="1">
      <c r="A9570" s="59" t="s">
        <v>25143</v>
      </c>
      <c r="B9570" s="59" t="s">
        <v>25144</v>
      </c>
      <c r="C9570" s="59" t="s">
        <v>21812</v>
      </c>
      <c r="D9570" s="59" t="s">
        <v>20</v>
      </c>
      <c r="F9570" s="59" t="s">
        <v>8</v>
      </c>
      <c r="G9570" s="152" t="str">
        <f>VLOOKUP(D9570,sku归属!A:B,2,0)</f>
        <v>莫美玉</v>
      </c>
    </row>
    <row r="9571" spans="1:13" s="59" customFormat="1" customHeight="1">
      <c r="A9571" s="59" t="s">
        <v>25145</v>
      </c>
      <c r="B9571" s="59" t="s">
        <v>25146</v>
      </c>
      <c r="C9571" s="59" t="s">
        <v>12882</v>
      </c>
      <c r="D9571" s="59" t="s">
        <v>20</v>
      </c>
      <c r="F9571" s="59" t="s">
        <v>8</v>
      </c>
      <c r="G9571" s="152" t="str">
        <f>VLOOKUP(D9571,sku归属!A:B,2,0)</f>
        <v>莫美玉</v>
      </c>
    </row>
    <row r="9572" spans="1:13" s="59" customFormat="1" customHeight="1">
      <c r="A9572" s="59" t="s">
        <v>25147</v>
      </c>
      <c r="B9572" s="59" t="s">
        <v>25148</v>
      </c>
      <c r="C9572" s="59" t="s">
        <v>22504</v>
      </c>
      <c r="D9572" s="59" t="s">
        <v>20</v>
      </c>
      <c r="F9572" s="59" t="s">
        <v>8</v>
      </c>
      <c r="G9572" s="152" t="str">
        <f>VLOOKUP(D9572,sku归属!A:B,2,0)</f>
        <v>莫美玉</v>
      </c>
    </row>
    <row r="9573" spans="1:13" s="59" customFormat="1" customHeight="1">
      <c r="A9573" s="59" t="s">
        <v>25149</v>
      </c>
      <c r="B9573" s="59" t="s">
        <v>25150</v>
      </c>
      <c r="C9573" s="59" t="s">
        <v>22507</v>
      </c>
      <c r="D9573" s="59" t="s">
        <v>20</v>
      </c>
      <c r="F9573" s="59" t="s">
        <v>8</v>
      </c>
      <c r="G9573" s="152" t="str">
        <f>VLOOKUP(D9573,sku归属!A:B,2,0)</f>
        <v>莫美玉</v>
      </c>
    </row>
    <row r="9574" spans="1:13" s="59" customFormat="1" customHeight="1">
      <c r="A9574" s="59" t="s">
        <v>25151</v>
      </c>
      <c r="B9574" s="59" t="s">
        <v>25152</v>
      </c>
      <c r="C9574" s="59" t="s">
        <v>19725</v>
      </c>
      <c r="D9574" s="59" t="s">
        <v>20</v>
      </c>
      <c r="F9574" s="59" t="s">
        <v>8</v>
      </c>
      <c r="G9574" s="152" t="str">
        <f>VLOOKUP(D9574,sku归属!A:B,2,0)</f>
        <v>莫美玉</v>
      </c>
    </row>
    <row r="9575" spans="1:13" s="59" customFormat="1" customHeight="1">
      <c r="A9575" s="59" t="s">
        <v>25153</v>
      </c>
      <c r="B9575" s="59" t="s">
        <v>25154</v>
      </c>
      <c r="C9575" s="59" t="s">
        <v>19728</v>
      </c>
      <c r="D9575" s="59" t="s">
        <v>20</v>
      </c>
      <c r="F9575" s="59" t="s">
        <v>8</v>
      </c>
      <c r="G9575" s="152" t="str">
        <f>VLOOKUP(D9575,sku归属!A:B,2,0)</f>
        <v>莫美玉</v>
      </c>
    </row>
    <row r="9576" spans="1:13" s="59" customFormat="1" customHeight="1">
      <c r="A9576" s="59" t="s">
        <v>25155</v>
      </c>
      <c r="B9576" s="59" t="s">
        <v>25156</v>
      </c>
      <c r="C9576" s="59" t="s">
        <v>19731</v>
      </c>
      <c r="D9576" s="59" t="s">
        <v>20</v>
      </c>
      <c r="F9576" s="59" t="s">
        <v>8</v>
      </c>
      <c r="G9576" s="152" t="str">
        <f>VLOOKUP(D9576,sku归属!A:B,2,0)</f>
        <v>莫美玉</v>
      </c>
    </row>
    <row r="9577" spans="1:13" s="59" customFormat="1" customHeight="1">
      <c r="A9577" s="59" t="s">
        <v>25157</v>
      </c>
      <c r="B9577" s="59" t="s">
        <v>25158</v>
      </c>
      <c r="C9577" s="59" t="s">
        <v>3066</v>
      </c>
      <c r="D9577" s="59" t="s">
        <v>20</v>
      </c>
      <c r="F9577" s="59" t="s">
        <v>8</v>
      </c>
      <c r="G9577" s="152" t="str">
        <f>VLOOKUP(D9577,sku归属!A:B,2,0)</f>
        <v>莫美玉</v>
      </c>
    </row>
    <row r="9578" spans="1:13" s="59" customFormat="1" customHeight="1">
      <c r="A9578" s="59" t="s">
        <v>25159</v>
      </c>
      <c r="B9578" s="59" t="s">
        <v>25160</v>
      </c>
      <c r="C9578" s="59" t="s">
        <v>19752</v>
      </c>
      <c r="D9578" s="59" t="s">
        <v>20</v>
      </c>
      <c r="F9578" s="59" t="s">
        <v>8</v>
      </c>
      <c r="G9578" s="152" t="str">
        <f>VLOOKUP(D9578,sku归属!A:B,2,0)</f>
        <v>莫美玉</v>
      </c>
    </row>
    <row r="9579" spans="1:13" s="59" customFormat="1" customHeight="1">
      <c r="A9579" s="59" t="s">
        <v>25161</v>
      </c>
      <c r="B9579" s="59" t="s">
        <v>25162</v>
      </c>
      <c r="C9579" s="59" t="s">
        <v>19764</v>
      </c>
      <c r="D9579" s="59" t="s">
        <v>20</v>
      </c>
      <c r="F9579" s="59" t="s">
        <v>8</v>
      </c>
      <c r="G9579" s="152" t="str">
        <f>VLOOKUP(D9579,sku归属!A:B,2,0)</f>
        <v>莫美玉</v>
      </c>
    </row>
    <row r="9580" spans="1:13" s="59" customFormat="1" customHeight="1">
      <c r="A9580" s="59" t="s">
        <v>25163</v>
      </c>
      <c r="B9580" s="59" t="s">
        <v>25164</v>
      </c>
      <c r="C9580" s="59" t="s">
        <v>19755</v>
      </c>
      <c r="D9580" s="59" t="s">
        <v>20</v>
      </c>
      <c r="F9580" s="59" t="s">
        <v>8</v>
      </c>
      <c r="G9580" s="152" t="str">
        <f>VLOOKUP(D9580,sku归属!A:B,2,0)</f>
        <v>莫美玉</v>
      </c>
    </row>
    <row r="9581" spans="1:13" s="59" customFormat="1" customHeight="1">
      <c r="A9581" s="59" t="s">
        <v>25165</v>
      </c>
      <c r="B9581" s="59" t="s">
        <v>25166</v>
      </c>
      <c r="C9581" s="59" t="s">
        <v>19758</v>
      </c>
      <c r="D9581" s="59" t="s">
        <v>20</v>
      </c>
      <c r="F9581" s="59" t="s">
        <v>8</v>
      </c>
      <c r="G9581" s="152" t="str">
        <f>VLOOKUP(D9581,sku归属!A:B,2,0)</f>
        <v>莫美玉</v>
      </c>
    </row>
    <row r="9582" spans="1:13" s="59" customFormat="1" customHeight="1">
      <c r="A9582" s="59" t="s">
        <v>25167</v>
      </c>
      <c r="B9582" s="59" t="s">
        <v>25168</v>
      </c>
      <c r="C9582" s="59" t="s">
        <v>19767</v>
      </c>
      <c r="D9582" s="59" t="s">
        <v>20</v>
      </c>
      <c r="F9582" s="59" t="s">
        <v>8</v>
      </c>
      <c r="G9582" s="152" t="str">
        <f>VLOOKUP(D9582,sku归属!A:B,2,0)</f>
        <v>莫美玉</v>
      </c>
    </row>
    <row r="9583" spans="1:13" s="59" customFormat="1" customHeight="1">
      <c r="A9583" s="59" t="s">
        <v>25169</v>
      </c>
      <c r="B9583" s="59" t="s">
        <v>25170</v>
      </c>
      <c r="C9583" s="59" t="s">
        <v>19761</v>
      </c>
      <c r="D9583" s="59" t="s">
        <v>20</v>
      </c>
      <c r="F9583" s="59" t="s">
        <v>8</v>
      </c>
      <c r="G9583" s="152" t="str">
        <f>VLOOKUP(D9583,sku归属!A:B,2,0)</f>
        <v>莫美玉</v>
      </c>
    </row>
    <row r="9584" spans="1:13" s="59" customFormat="1" customHeight="1">
      <c r="A9584" s="59" t="s">
        <v>25171</v>
      </c>
      <c r="B9584" s="59" t="s">
        <v>25172</v>
      </c>
      <c r="C9584" s="59" t="s">
        <v>19740</v>
      </c>
      <c r="D9584" s="59" t="s">
        <v>20</v>
      </c>
      <c r="F9584" s="59" t="s">
        <v>8</v>
      </c>
      <c r="G9584" s="152" t="str">
        <f>VLOOKUP(D9584,sku归属!A:B,2,0)</f>
        <v>莫美玉</v>
      </c>
    </row>
    <row r="9585" spans="1:13" s="59" customFormat="1" customHeight="1">
      <c r="A9585" s="59" t="s">
        <v>25173</v>
      </c>
      <c r="B9585" s="59" t="s">
        <v>25174</v>
      </c>
      <c r="C9585" s="59" t="s">
        <v>19743</v>
      </c>
      <c r="D9585" s="59" t="s">
        <v>20</v>
      </c>
      <c r="F9585" s="59" t="s">
        <v>8</v>
      </c>
      <c r="G9585" s="152" t="str">
        <f>VLOOKUP(D9585,sku归属!A:B,2,0)</f>
        <v>莫美玉</v>
      </c>
    </row>
    <row r="9586" spans="1:13" s="59" customFormat="1" customHeight="1">
      <c r="A9586" s="59" t="s">
        <v>25175</v>
      </c>
      <c r="B9586" s="59" t="s">
        <v>25176</v>
      </c>
      <c r="C9586" s="59" t="s">
        <v>19746</v>
      </c>
      <c r="D9586" s="59" t="s">
        <v>20</v>
      </c>
      <c r="F9586" s="59" t="s">
        <v>8</v>
      </c>
      <c r="G9586" s="152" t="str">
        <f>VLOOKUP(D9586,sku归属!A:B,2,0)</f>
        <v>莫美玉</v>
      </c>
    </row>
    <row r="9587" spans="1:13" s="59" customFormat="1" customHeight="1">
      <c r="A9587" s="59" t="s">
        <v>25177</v>
      </c>
      <c r="B9587" s="59" t="s">
        <v>25178</v>
      </c>
      <c r="C9587" s="59" t="s">
        <v>19749</v>
      </c>
      <c r="D9587" s="59" t="s">
        <v>20</v>
      </c>
      <c r="F9587" s="59" t="s">
        <v>8</v>
      </c>
      <c r="G9587" s="152" t="str">
        <f>VLOOKUP(D9587,sku归属!A:B,2,0)</f>
        <v>莫美玉</v>
      </c>
    </row>
    <row r="9588" spans="1:13" s="59" customFormat="1" customHeight="1">
      <c r="A9588" s="59" t="s">
        <v>25179</v>
      </c>
      <c r="B9588" s="59" t="s">
        <v>25180</v>
      </c>
      <c r="C9588" s="59" t="s">
        <v>19849</v>
      </c>
      <c r="D9588" s="59" t="s">
        <v>20</v>
      </c>
      <c r="F9588" s="59" t="s">
        <v>8</v>
      </c>
      <c r="G9588" s="152" t="str">
        <f>VLOOKUP(D9588,sku归属!A:B,2,0)</f>
        <v>莫美玉</v>
      </c>
    </row>
    <row r="9589" spans="1:13" s="59" customFormat="1" customHeight="1">
      <c r="A9589" s="59" t="s">
        <v>25181</v>
      </c>
      <c r="B9589" s="59" t="s">
        <v>25182</v>
      </c>
      <c r="C9589" s="59" t="s">
        <v>19852</v>
      </c>
      <c r="D9589" s="59" t="s">
        <v>20</v>
      </c>
      <c r="F9589" s="59" t="s">
        <v>8</v>
      </c>
      <c r="G9589" s="152" t="str">
        <f>VLOOKUP(D9589,sku归属!A:B,2,0)</f>
        <v>莫美玉</v>
      </c>
    </row>
    <row r="9590" spans="1:13" s="59" customFormat="1" customHeight="1">
      <c r="A9590" s="59" t="s">
        <v>25183</v>
      </c>
      <c r="B9590" s="59" t="s">
        <v>25184</v>
      </c>
      <c r="C9590" s="59" t="s">
        <v>19855</v>
      </c>
      <c r="D9590" s="59" t="s">
        <v>20</v>
      </c>
      <c r="F9590" s="59" t="s">
        <v>8</v>
      </c>
      <c r="G9590" s="152" t="str">
        <f>VLOOKUP(D9590,sku归属!A:B,2,0)</f>
        <v>莫美玉</v>
      </c>
    </row>
    <row r="9591" spans="1:13" s="59" customFormat="1" customHeight="1">
      <c r="A9591" s="59" t="s">
        <v>25185</v>
      </c>
      <c r="B9591" s="59" t="s">
        <v>25186</v>
      </c>
      <c r="C9591" s="59" t="s">
        <v>19858</v>
      </c>
      <c r="D9591" s="59" t="s">
        <v>20</v>
      </c>
      <c r="F9591" s="59" t="s">
        <v>8</v>
      </c>
      <c r="G9591" s="152" t="str">
        <f>VLOOKUP(D9591,sku归属!A:B,2,0)</f>
        <v>莫美玉</v>
      </c>
    </row>
    <row r="9592" spans="1:13" s="59" customFormat="1" customHeight="1">
      <c r="A9592" s="59" t="s">
        <v>25187</v>
      </c>
      <c r="B9592" s="59" t="s">
        <v>25188</v>
      </c>
      <c r="C9592" s="59" t="s">
        <v>25189</v>
      </c>
      <c r="D9592" s="59" t="s">
        <v>20</v>
      </c>
      <c r="F9592" s="59" t="s">
        <v>8</v>
      </c>
      <c r="G9592" s="152" t="str">
        <f>VLOOKUP(D9592,sku归属!A:B,2,0)</f>
        <v>莫美玉</v>
      </c>
    </row>
    <row r="9593" spans="1:13" s="59" customFormat="1" customHeight="1">
      <c r="A9593" s="59" t="s">
        <v>25190</v>
      </c>
      <c r="B9593" s="59" t="s">
        <v>25191</v>
      </c>
      <c r="C9593" s="59" t="s">
        <v>25192</v>
      </c>
      <c r="D9593" s="59" t="s">
        <v>20</v>
      </c>
      <c r="F9593" s="59" t="s">
        <v>8</v>
      </c>
      <c r="G9593" s="152" t="str">
        <f>VLOOKUP(D9593,sku归属!A:B,2,0)</f>
        <v>莫美玉</v>
      </c>
    </row>
    <row r="9594" spans="1:13" s="59" customFormat="1" customHeight="1">
      <c r="A9594" s="59" t="s">
        <v>25193</v>
      </c>
      <c r="B9594" s="59" t="s">
        <v>25194</v>
      </c>
      <c r="C9594" s="59" t="s">
        <v>25195</v>
      </c>
      <c r="D9594" s="59" t="s">
        <v>20</v>
      </c>
      <c r="F9594" s="59" t="s">
        <v>8</v>
      </c>
      <c r="G9594" s="152" t="str">
        <f>VLOOKUP(D9594,sku归属!A:B,2,0)</f>
        <v>莫美玉</v>
      </c>
    </row>
    <row r="9595" spans="1:13" s="59" customFormat="1" customHeight="1">
      <c r="A9595" s="59" t="s">
        <v>25196</v>
      </c>
      <c r="B9595" s="59" t="s">
        <v>25197</v>
      </c>
      <c r="C9595" s="59" t="s">
        <v>25198</v>
      </c>
      <c r="D9595" s="59" t="s">
        <v>20</v>
      </c>
      <c r="F9595" s="59" t="s">
        <v>8</v>
      </c>
      <c r="G9595" s="152" t="str">
        <f>VLOOKUP(D9595,sku归属!A:B,2,0)</f>
        <v>莫美玉</v>
      </c>
    </row>
    <row r="9596" spans="1:13" s="59" customFormat="1" customHeight="1">
      <c r="A9596" s="59" t="s">
        <v>25199</v>
      </c>
      <c r="B9596" s="59" t="s">
        <v>25200</v>
      </c>
      <c r="C9596" s="59" t="s">
        <v>25201</v>
      </c>
      <c r="D9596" s="59" t="s">
        <v>20</v>
      </c>
      <c r="F9596" s="59" t="s">
        <v>8</v>
      </c>
      <c r="G9596" s="152" t="str">
        <f>VLOOKUP(D9596,sku归属!A:B,2,0)</f>
        <v>莫美玉</v>
      </c>
    </row>
    <row r="9597" spans="1:13" s="59" customFormat="1" customHeight="1">
      <c r="A9597" s="59" t="s">
        <v>25202</v>
      </c>
      <c r="B9597" s="59" t="s">
        <v>25203</v>
      </c>
      <c r="C9597" s="59" t="s">
        <v>24026</v>
      </c>
      <c r="D9597" s="59" t="s">
        <v>20</v>
      </c>
      <c r="F9597" s="59" t="s">
        <v>8</v>
      </c>
      <c r="G9597" s="152" t="str">
        <f>VLOOKUP(D9597,sku归属!A:B,2,0)</f>
        <v>莫美玉</v>
      </c>
    </row>
    <row r="9598" spans="1:13" s="59" customFormat="1" customHeight="1">
      <c r="A9598" s="59" t="s">
        <v>25204</v>
      </c>
      <c r="B9598" s="59" t="s">
        <v>25205</v>
      </c>
      <c r="C9598" s="59" t="s">
        <v>24034</v>
      </c>
      <c r="D9598" s="59" t="s">
        <v>20</v>
      </c>
      <c r="F9598" s="59" t="s">
        <v>8</v>
      </c>
      <c r="G9598" s="152" t="str">
        <f>VLOOKUP(D9598,sku归属!A:B,2,0)</f>
        <v>莫美玉</v>
      </c>
    </row>
    <row r="9599" spans="1:13" s="59" customFormat="1" customHeight="1">
      <c r="A9599" s="59" t="s">
        <v>25206</v>
      </c>
      <c r="B9599" s="59" t="s">
        <v>25207</v>
      </c>
      <c r="C9599" s="59" t="s">
        <v>19707</v>
      </c>
      <c r="D9599" s="59" t="s">
        <v>20</v>
      </c>
      <c r="F9599" s="59" t="s">
        <v>8</v>
      </c>
      <c r="G9599" s="152" t="str">
        <f>VLOOKUP(D9599,sku归属!A:B,2,0)</f>
        <v>莫美玉</v>
      </c>
    </row>
    <row r="9600" spans="1:13" s="59" customFormat="1" customHeight="1">
      <c r="A9600" s="59" t="s">
        <v>25208</v>
      </c>
      <c r="B9600" s="59" t="s">
        <v>25209</v>
      </c>
      <c r="C9600" s="59" t="s">
        <v>19704</v>
      </c>
      <c r="D9600" s="59" t="s">
        <v>20</v>
      </c>
      <c r="F9600" s="59" t="s">
        <v>8</v>
      </c>
      <c r="G9600" s="152" t="str">
        <f>VLOOKUP(D9600,sku归属!A:B,2,0)</f>
        <v>莫美玉</v>
      </c>
    </row>
    <row r="9601" spans="1:13" s="59" customFormat="1" customHeight="1">
      <c r="A9601" s="59" t="s">
        <v>25210</v>
      </c>
      <c r="B9601" s="59" t="s">
        <v>25211</v>
      </c>
      <c r="C9601" s="59" t="s">
        <v>18361</v>
      </c>
      <c r="D9601" s="59" t="s">
        <v>20</v>
      </c>
      <c r="F9601" s="59" t="s">
        <v>8</v>
      </c>
      <c r="G9601" s="152" t="str">
        <f>VLOOKUP(D9601,sku归属!A:B,2,0)</f>
        <v>莫美玉</v>
      </c>
    </row>
    <row r="9602" spans="1:13" s="59" customFormat="1" customHeight="1">
      <c r="A9602" s="59" t="s">
        <v>25212</v>
      </c>
      <c r="B9602" s="59" t="s">
        <v>25213</v>
      </c>
      <c r="C9602" s="59" t="s">
        <v>16129</v>
      </c>
      <c r="D9602" s="59" t="s">
        <v>20</v>
      </c>
      <c r="F9602" s="59" t="s">
        <v>8</v>
      </c>
      <c r="G9602" s="152" t="str">
        <f>VLOOKUP(D9602,sku归属!A:B,2,0)</f>
        <v>莫美玉</v>
      </c>
    </row>
    <row r="9603" spans="1:13" s="59" customFormat="1" customHeight="1">
      <c r="A9603" s="59" t="s">
        <v>25214</v>
      </c>
      <c r="B9603" s="59" t="s">
        <v>25215</v>
      </c>
      <c r="C9603" s="59" t="s">
        <v>18364</v>
      </c>
      <c r="D9603" s="59" t="s">
        <v>20</v>
      </c>
      <c r="F9603" s="59" t="s">
        <v>8</v>
      </c>
      <c r="G9603" s="152" t="str">
        <f>VLOOKUP(D9603,sku归属!A:B,2,0)</f>
        <v>莫美玉</v>
      </c>
    </row>
    <row r="9604" spans="1:13" s="59" customFormat="1" customHeight="1">
      <c r="A9604" s="59" t="s">
        <v>25216</v>
      </c>
      <c r="B9604" s="59" t="s">
        <v>25217</v>
      </c>
      <c r="C9604" s="59" t="s">
        <v>16132</v>
      </c>
      <c r="D9604" s="59" t="s">
        <v>20</v>
      </c>
      <c r="F9604" s="59" t="s">
        <v>8</v>
      </c>
      <c r="G9604" s="152" t="str">
        <f>VLOOKUP(D9604,sku归属!A:B,2,0)</f>
        <v>莫美玉</v>
      </c>
    </row>
    <row r="9605" spans="1:13" s="59" customFormat="1" customHeight="1">
      <c r="A9605" s="59" t="s">
        <v>25218</v>
      </c>
      <c r="B9605" s="59" t="s">
        <v>25219</v>
      </c>
      <c r="C9605" s="59" t="s">
        <v>19018</v>
      </c>
      <c r="D9605" s="59" t="s">
        <v>20</v>
      </c>
      <c r="F9605" s="59" t="s">
        <v>8</v>
      </c>
      <c r="G9605" s="152" t="str">
        <f>VLOOKUP(D9605,sku归属!A:B,2,0)</f>
        <v>莫美玉</v>
      </c>
    </row>
    <row r="9606" spans="1:13" s="59" customFormat="1" customHeight="1">
      <c r="A9606" s="59" t="s">
        <v>25220</v>
      </c>
      <c r="B9606" s="59" t="s">
        <v>25221</v>
      </c>
      <c r="C9606" s="59" t="s">
        <v>19021</v>
      </c>
      <c r="D9606" s="59" t="s">
        <v>20</v>
      </c>
      <c r="F9606" s="59" t="s">
        <v>8</v>
      </c>
      <c r="G9606" s="152" t="str">
        <f>VLOOKUP(D9606,sku归属!A:B,2,0)</f>
        <v>莫美玉</v>
      </c>
    </row>
    <row r="9607" spans="1:13" s="59" customFormat="1" customHeight="1">
      <c r="A9607" s="59" t="s">
        <v>25222</v>
      </c>
      <c r="B9607" s="59" t="s">
        <v>25223</v>
      </c>
      <c r="C9607" s="59" t="s">
        <v>22627</v>
      </c>
      <c r="D9607" s="59" t="s">
        <v>20</v>
      </c>
      <c r="F9607" s="59" t="s">
        <v>8</v>
      </c>
      <c r="G9607" s="152" t="str">
        <f>VLOOKUP(D9607,sku归属!A:B,2,0)</f>
        <v>莫美玉</v>
      </c>
    </row>
    <row r="9608" spans="1:13" s="59" customFormat="1" customHeight="1">
      <c r="A9608" s="59" t="s">
        <v>25224</v>
      </c>
      <c r="B9608" s="59" t="s">
        <v>25225</v>
      </c>
      <c r="C9608" s="59" t="s">
        <v>19024</v>
      </c>
      <c r="D9608" s="59" t="s">
        <v>20</v>
      </c>
      <c r="F9608" s="59" t="s">
        <v>8</v>
      </c>
      <c r="G9608" s="152" t="str">
        <f>VLOOKUP(D9608,sku归属!A:B,2,0)</f>
        <v>莫美玉</v>
      </c>
    </row>
    <row r="9609" spans="1:13" s="59" customFormat="1" customHeight="1">
      <c r="A9609" s="59" t="s">
        <v>25226</v>
      </c>
      <c r="B9609" s="59" t="s">
        <v>25227</v>
      </c>
      <c r="C9609" s="59" t="s">
        <v>19027</v>
      </c>
      <c r="D9609" s="59" t="s">
        <v>20</v>
      </c>
      <c r="F9609" s="59" t="s">
        <v>8</v>
      </c>
      <c r="G9609" s="152" t="str">
        <f>VLOOKUP(D9609,sku归属!A:B,2,0)</f>
        <v>莫美玉</v>
      </c>
    </row>
    <row r="9610" spans="1:13" s="59" customFormat="1" customHeight="1">
      <c r="A9610" s="59" t="s">
        <v>25228</v>
      </c>
      <c r="B9610" s="59" t="s">
        <v>25229</v>
      </c>
      <c r="C9610" s="59" t="s">
        <v>22620</v>
      </c>
      <c r="D9610" s="59" t="s">
        <v>20</v>
      </c>
      <c r="F9610" s="59" t="s">
        <v>8</v>
      </c>
      <c r="G9610" s="152" t="str">
        <f>VLOOKUP(D9610,sku归属!A:B,2,0)</f>
        <v>莫美玉</v>
      </c>
    </row>
    <row r="9611" spans="1:13" s="59" customFormat="1" customHeight="1">
      <c r="A9611" s="59" t="s">
        <v>25230</v>
      </c>
      <c r="B9611" s="59" t="s">
        <v>25231</v>
      </c>
      <c r="C9611" s="59" t="s">
        <v>25232</v>
      </c>
      <c r="D9611" s="59" t="s">
        <v>20</v>
      </c>
      <c r="F9611" s="59" t="s">
        <v>8</v>
      </c>
      <c r="G9611" s="152" t="str">
        <f>VLOOKUP(D9611,sku归属!A:B,2,0)</f>
        <v>莫美玉</v>
      </c>
    </row>
    <row r="9612" spans="1:13" s="59" customFormat="1" customHeight="1">
      <c r="A9612" s="59" t="s">
        <v>25233</v>
      </c>
      <c r="B9612" s="59" t="s">
        <v>25234</v>
      </c>
      <c r="C9612" s="59" t="s">
        <v>25235</v>
      </c>
      <c r="D9612" s="59" t="s">
        <v>20</v>
      </c>
      <c r="F9612" s="59" t="s">
        <v>8</v>
      </c>
      <c r="G9612" s="152" t="str">
        <f>VLOOKUP(D9612,sku归属!A:B,2,0)</f>
        <v>莫美玉</v>
      </c>
    </row>
    <row r="9613" spans="1:13" s="59" customFormat="1" customHeight="1">
      <c r="A9613" s="59" t="s">
        <v>25236</v>
      </c>
      <c r="B9613" s="59" t="s">
        <v>25237</v>
      </c>
      <c r="C9613" s="59" t="s">
        <v>25238</v>
      </c>
      <c r="D9613" s="59" t="s">
        <v>20</v>
      </c>
      <c r="F9613" s="59" t="s">
        <v>8</v>
      </c>
      <c r="G9613" s="152" t="str">
        <f>VLOOKUP(D9613,sku归属!A:B,2,0)</f>
        <v>莫美玉</v>
      </c>
    </row>
    <row r="9614" spans="1:13" s="59" customFormat="1" customHeight="1">
      <c r="A9614" s="59" t="s">
        <v>25239</v>
      </c>
      <c r="B9614" s="59" t="s">
        <v>25240</v>
      </c>
      <c r="C9614" s="59" t="s">
        <v>19810</v>
      </c>
      <c r="D9614" s="59" t="s">
        <v>20</v>
      </c>
      <c r="F9614" s="59" t="s">
        <v>8</v>
      </c>
      <c r="G9614" s="152" t="str">
        <f>VLOOKUP(D9614,sku归属!A:B,2,0)</f>
        <v>莫美玉</v>
      </c>
    </row>
    <row r="9615" spans="1:13" s="59" customFormat="1" customHeight="1">
      <c r="A9615" s="59" t="s">
        <v>25241</v>
      </c>
      <c r="B9615" s="59" t="s">
        <v>25242</v>
      </c>
      <c r="C9615" s="59" t="s">
        <v>19807</v>
      </c>
      <c r="D9615" s="59" t="s">
        <v>20</v>
      </c>
      <c r="F9615" s="59" t="s">
        <v>8</v>
      </c>
      <c r="G9615" s="152" t="str">
        <f>VLOOKUP(D9615,sku归属!A:B,2,0)</f>
        <v>莫美玉</v>
      </c>
    </row>
    <row r="9616" spans="1:13" s="59" customFormat="1" customHeight="1">
      <c r="A9616" s="59" t="s">
        <v>25243</v>
      </c>
      <c r="B9616" s="59" t="s">
        <v>25244</v>
      </c>
      <c r="C9616" s="59" t="s">
        <v>19813</v>
      </c>
      <c r="D9616" s="59" t="s">
        <v>20</v>
      </c>
      <c r="F9616" s="59" t="s">
        <v>8</v>
      </c>
      <c r="G9616" s="152" t="str">
        <f>VLOOKUP(D9616,sku归属!A:B,2,0)</f>
        <v>莫美玉</v>
      </c>
    </row>
    <row r="9617" spans="1:13" s="59" customFormat="1" customHeight="1">
      <c r="A9617" s="59" t="s">
        <v>25245</v>
      </c>
      <c r="B9617" s="59" t="s">
        <v>25246</v>
      </c>
      <c r="C9617" s="59" t="s">
        <v>19816</v>
      </c>
      <c r="D9617" s="59" t="s">
        <v>20</v>
      </c>
      <c r="F9617" s="59" t="s">
        <v>8</v>
      </c>
      <c r="G9617" s="152" t="str">
        <f>VLOOKUP(D9617,sku归属!A:B,2,0)</f>
        <v>莫美玉</v>
      </c>
    </row>
    <row r="9618" spans="1:13" s="59" customFormat="1" customHeight="1">
      <c r="A9618" s="59" t="s">
        <v>25247</v>
      </c>
      <c r="B9618" s="59" t="s">
        <v>25248</v>
      </c>
      <c r="C9618" s="59" t="s">
        <v>19819</v>
      </c>
      <c r="D9618" s="59" t="s">
        <v>20</v>
      </c>
      <c r="F9618" s="59" t="s">
        <v>8</v>
      </c>
      <c r="G9618" s="152" t="str">
        <f>VLOOKUP(D9618,sku归属!A:B,2,0)</f>
        <v>莫美玉</v>
      </c>
    </row>
    <row r="9619" spans="1:13" s="59" customFormat="1" customHeight="1">
      <c r="A9619" s="59" t="s">
        <v>25249</v>
      </c>
      <c r="B9619" s="59" t="s">
        <v>25250</v>
      </c>
      <c r="C9619" s="59" t="s">
        <v>19822</v>
      </c>
      <c r="D9619" s="59" t="s">
        <v>20</v>
      </c>
      <c r="F9619" s="59" t="s">
        <v>8</v>
      </c>
      <c r="G9619" s="152" t="str">
        <f>VLOOKUP(D9619,sku归属!A:B,2,0)</f>
        <v>莫美玉</v>
      </c>
    </row>
    <row r="9620" spans="1:13" s="59" customFormat="1" customHeight="1">
      <c r="A9620" s="59" t="s">
        <v>25251</v>
      </c>
      <c r="B9620" s="59" t="s">
        <v>25252</v>
      </c>
      <c r="C9620" s="59" t="s">
        <v>19831</v>
      </c>
      <c r="D9620" s="59" t="s">
        <v>20</v>
      </c>
      <c r="F9620" s="59" t="s">
        <v>8</v>
      </c>
      <c r="G9620" s="152" t="str">
        <f>VLOOKUP(D9620,sku归属!A:B,2,0)</f>
        <v>莫美玉</v>
      </c>
    </row>
    <row r="9621" spans="1:13" s="59" customFormat="1" customHeight="1">
      <c r="A9621" s="59" t="s">
        <v>25253</v>
      </c>
      <c r="B9621" s="59" t="s">
        <v>25254</v>
      </c>
      <c r="C9621" s="59" t="s">
        <v>19825</v>
      </c>
      <c r="D9621" s="59" t="s">
        <v>20</v>
      </c>
      <c r="F9621" s="59" t="s">
        <v>8</v>
      </c>
      <c r="G9621" s="152" t="str">
        <f>VLOOKUP(D9621,sku归属!A:B,2,0)</f>
        <v>莫美玉</v>
      </c>
    </row>
    <row r="9622" spans="1:13" s="59" customFormat="1" customHeight="1">
      <c r="A9622" s="59" t="s">
        <v>25255</v>
      </c>
      <c r="B9622" s="59" t="s">
        <v>25256</v>
      </c>
      <c r="C9622" s="59" t="s">
        <v>19828</v>
      </c>
      <c r="D9622" s="59" t="s">
        <v>20</v>
      </c>
      <c r="F9622" s="59" t="s">
        <v>8</v>
      </c>
      <c r="G9622" s="152" t="str">
        <f>VLOOKUP(D9622,sku归属!A:B,2,0)</f>
        <v>莫美玉</v>
      </c>
    </row>
    <row r="9623" spans="1:13" s="59" customFormat="1" customHeight="1">
      <c r="A9623" s="59" t="s">
        <v>25257</v>
      </c>
      <c r="B9623" s="59" t="s">
        <v>25258</v>
      </c>
      <c r="C9623" s="59" t="s">
        <v>19834</v>
      </c>
      <c r="D9623" s="59" t="s">
        <v>20</v>
      </c>
      <c r="F9623" s="59" t="s">
        <v>8</v>
      </c>
      <c r="G9623" s="152" t="str">
        <f>VLOOKUP(D9623,sku归属!A:B,2,0)</f>
        <v>莫美玉</v>
      </c>
    </row>
    <row r="9624" spans="1:13" s="59" customFormat="1" customHeight="1">
      <c r="A9624" s="59" t="s">
        <v>25259</v>
      </c>
      <c r="B9624" s="59" t="s">
        <v>25260</v>
      </c>
      <c r="C9624" s="59" t="s">
        <v>19843</v>
      </c>
      <c r="D9624" s="59" t="s">
        <v>20</v>
      </c>
      <c r="F9624" s="59" t="s">
        <v>8</v>
      </c>
      <c r="G9624" s="152" t="str">
        <f>VLOOKUP(D9624,sku归属!A:B,2,0)</f>
        <v>莫美玉</v>
      </c>
    </row>
    <row r="9625" spans="1:13" s="59" customFormat="1" customHeight="1">
      <c r="A9625" s="59" t="s">
        <v>25261</v>
      </c>
      <c r="B9625" s="59" t="s">
        <v>25262</v>
      </c>
      <c r="C9625" s="59" t="s">
        <v>19837</v>
      </c>
      <c r="D9625" s="59" t="s">
        <v>20</v>
      </c>
      <c r="F9625" s="59" t="s">
        <v>8</v>
      </c>
      <c r="G9625" s="152" t="str">
        <f>VLOOKUP(D9625,sku归属!A:B,2,0)</f>
        <v>莫美玉</v>
      </c>
    </row>
    <row r="9626" spans="1:13" s="59" customFormat="1" customHeight="1">
      <c r="A9626" s="59" t="s">
        <v>25263</v>
      </c>
      <c r="B9626" s="59" t="s">
        <v>25264</v>
      </c>
      <c r="C9626" s="59" t="s">
        <v>19840</v>
      </c>
      <c r="D9626" s="59" t="s">
        <v>20</v>
      </c>
      <c r="F9626" s="59" t="s">
        <v>8</v>
      </c>
      <c r="G9626" s="152" t="str">
        <f>VLOOKUP(D9626,sku归属!A:B,2,0)</f>
        <v>莫美玉</v>
      </c>
    </row>
    <row r="9627" spans="1:13" s="59" customFormat="1" customHeight="1">
      <c r="A9627" s="59" t="s">
        <v>25265</v>
      </c>
      <c r="B9627" s="59" t="s">
        <v>25266</v>
      </c>
      <c r="C9627" s="59" t="s">
        <v>19846</v>
      </c>
      <c r="D9627" s="59" t="s">
        <v>20</v>
      </c>
      <c r="F9627" s="59" t="s">
        <v>8</v>
      </c>
      <c r="G9627" s="152" t="str">
        <f>VLOOKUP(D9627,sku归属!A:B,2,0)</f>
        <v>莫美玉</v>
      </c>
    </row>
    <row r="9628" spans="1:13" s="59" customFormat="1" customHeight="1">
      <c r="A9628" s="59" t="s">
        <v>25267</v>
      </c>
      <c r="B9628" s="59" t="s">
        <v>25268</v>
      </c>
      <c r="C9628" s="59" t="s">
        <v>19873</v>
      </c>
      <c r="D9628" s="59" t="s">
        <v>20</v>
      </c>
      <c r="F9628" s="59" t="s">
        <v>8</v>
      </c>
      <c r="G9628" s="152" t="str">
        <f>VLOOKUP(D9628,sku归属!A:B,2,0)</f>
        <v>莫美玉</v>
      </c>
    </row>
    <row r="9629" spans="1:13" s="59" customFormat="1" customHeight="1">
      <c r="A9629" s="59" t="s">
        <v>25269</v>
      </c>
      <c r="B9629" s="59" t="s">
        <v>25270</v>
      </c>
      <c r="C9629" s="59" t="s">
        <v>19876</v>
      </c>
      <c r="D9629" s="59" t="s">
        <v>20</v>
      </c>
      <c r="F9629" s="59" t="s">
        <v>8</v>
      </c>
      <c r="G9629" s="152" t="str">
        <f>VLOOKUP(D9629,sku归属!A:B,2,0)</f>
        <v>莫美玉</v>
      </c>
    </row>
    <row r="9630" spans="1:13" s="59" customFormat="1" customHeight="1">
      <c r="A9630" s="59" t="s">
        <v>25271</v>
      </c>
      <c r="B9630" s="59" t="s">
        <v>25272</v>
      </c>
      <c r="C9630" s="59" t="s">
        <v>25273</v>
      </c>
      <c r="D9630" s="59" t="s">
        <v>20</v>
      </c>
      <c r="F9630" s="59" t="s">
        <v>8</v>
      </c>
      <c r="G9630" s="152" t="str">
        <f>VLOOKUP(D9630,sku归属!A:B,2,0)</f>
        <v>莫美玉</v>
      </c>
    </row>
    <row r="9631" spans="1:13" s="59" customFormat="1" customHeight="1">
      <c r="A9631" s="59" t="s">
        <v>25274</v>
      </c>
      <c r="B9631" s="59" t="s">
        <v>25275</v>
      </c>
      <c r="C9631" s="59" t="s">
        <v>25276</v>
      </c>
      <c r="D9631" s="59" t="s">
        <v>20</v>
      </c>
      <c r="F9631" s="59" t="s">
        <v>8</v>
      </c>
      <c r="G9631" s="152" t="str">
        <f>VLOOKUP(D9631,sku归属!A:B,2,0)</f>
        <v>莫美玉</v>
      </c>
    </row>
    <row r="9632" spans="1:13" s="59" customFormat="1" customHeight="1">
      <c r="A9632" s="59" t="s">
        <v>25277</v>
      </c>
      <c r="B9632" s="59" t="s">
        <v>25278</v>
      </c>
      <c r="C9632" s="59" t="s">
        <v>19870</v>
      </c>
      <c r="D9632" s="59" t="s">
        <v>20</v>
      </c>
      <c r="F9632" s="59" t="s">
        <v>8</v>
      </c>
      <c r="G9632" s="152" t="str">
        <f>VLOOKUP(D9632,sku归属!A:B,2,0)</f>
        <v>莫美玉</v>
      </c>
    </row>
    <row r="9633" spans="1:13" s="59" customFormat="1" customHeight="1">
      <c r="A9633" s="59" t="s">
        <v>25279</v>
      </c>
      <c r="B9633" s="59" t="s">
        <v>25280</v>
      </c>
      <c r="C9633" s="59" t="s">
        <v>4816</v>
      </c>
      <c r="D9633" s="59" t="s">
        <v>20</v>
      </c>
      <c r="F9633" s="59" t="s">
        <v>8</v>
      </c>
      <c r="G9633" s="152" t="str">
        <f>VLOOKUP(D9633,sku归属!A:B,2,0)</f>
        <v>莫美玉</v>
      </c>
    </row>
    <row r="9634" spans="1:13" s="59" customFormat="1" customHeight="1">
      <c r="A9634" s="59" t="s">
        <v>25281</v>
      </c>
      <c r="B9634" s="59" t="s">
        <v>25282</v>
      </c>
      <c r="C9634" s="59" t="s">
        <v>21313</v>
      </c>
      <c r="D9634" s="59" t="s">
        <v>20</v>
      </c>
      <c r="F9634" s="59" t="s">
        <v>8</v>
      </c>
      <c r="G9634" s="152" t="str">
        <f>VLOOKUP(D9634,sku归属!A:B,2,0)</f>
        <v>莫美玉</v>
      </c>
    </row>
    <row r="9635" spans="1:13" s="59" customFormat="1" customHeight="1">
      <c r="A9635" s="59" t="s">
        <v>25283</v>
      </c>
      <c r="B9635" s="59" t="s">
        <v>25284</v>
      </c>
      <c r="C9635" s="59" t="s">
        <v>21319</v>
      </c>
      <c r="D9635" s="59" t="s">
        <v>20</v>
      </c>
      <c r="F9635" s="59" t="s">
        <v>8</v>
      </c>
      <c r="G9635" s="152" t="str">
        <f>VLOOKUP(D9635,sku归属!A:B,2,0)</f>
        <v>莫美玉</v>
      </c>
    </row>
    <row r="9636" spans="1:13" s="59" customFormat="1" customHeight="1">
      <c r="A9636" s="59" t="s">
        <v>25285</v>
      </c>
      <c r="B9636" s="59" t="s">
        <v>25286</v>
      </c>
      <c r="C9636" s="59" t="s">
        <v>25287</v>
      </c>
      <c r="D9636" s="59" t="s">
        <v>20</v>
      </c>
      <c r="F9636" s="59" t="s">
        <v>8</v>
      </c>
      <c r="G9636" s="152" t="str">
        <f>VLOOKUP(D9636,sku归属!A:B,2,0)</f>
        <v>莫美玉</v>
      </c>
    </row>
    <row r="9637" spans="1:13" s="59" customFormat="1" customHeight="1">
      <c r="A9637" s="59" t="s">
        <v>25288</v>
      </c>
      <c r="B9637" s="59" t="s">
        <v>25289</v>
      </c>
      <c r="C9637" s="59" t="s">
        <v>21316</v>
      </c>
      <c r="D9637" s="59" t="s">
        <v>20</v>
      </c>
      <c r="F9637" s="59" t="s">
        <v>8</v>
      </c>
      <c r="G9637" s="152" t="str">
        <f>VLOOKUP(D9637,sku归属!A:B,2,0)</f>
        <v>莫美玉</v>
      </c>
    </row>
    <row r="9638" spans="1:13" s="59" customFormat="1" customHeight="1">
      <c r="A9638" s="59" t="s">
        <v>25290</v>
      </c>
      <c r="B9638" s="59" t="s">
        <v>25291</v>
      </c>
      <c r="C9638" s="59" t="s">
        <v>21307</v>
      </c>
      <c r="D9638" s="59" t="s">
        <v>20</v>
      </c>
      <c r="F9638" s="59" t="s">
        <v>8</v>
      </c>
      <c r="G9638" s="152" t="str">
        <f>VLOOKUP(D9638,sku归属!A:B,2,0)</f>
        <v>莫美玉</v>
      </c>
    </row>
    <row r="9639" spans="1:13" s="59" customFormat="1" customHeight="1">
      <c r="A9639" s="59" t="s">
        <v>25292</v>
      </c>
      <c r="B9639" s="59" t="s">
        <v>25293</v>
      </c>
      <c r="C9639" s="59" t="s">
        <v>21304</v>
      </c>
      <c r="D9639" s="59" t="s">
        <v>20</v>
      </c>
      <c r="F9639" s="59" t="s">
        <v>8</v>
      </c>
      <c r="G9639" s="152" t="str">
        <f>VLOOKUP(D9639,sku归属!A:B,2,0)</f>
        <v>莫美玉</v>
      </c>
    </row>
    <row r="9640" spans="1:13" s="59" customFormat="1" customHeight="1">
      <c r="A9640" s="59" t="s">
        <v>25294</v>
      </c>
      <c r="B9640" s="59" t="s">
        <v>25295</v>
      </c>
      <c r="C9640" s="59" t="s">
        <v>25296</v>
      </c>
      <c r="D9640" s="59" t="s">
        <v>20</v>
      </c>
      <c r="F9640" s="59" t="s">
        <v>8</v>
      </c>
      <c r="G9640" s="152" t="str">
        <f>VLOOKUP(D9640,sku归属!A:B,2,0)</f>
        <v>莫美玉</v>
      </c>
    </row>
    <row r="9641" spans="1:13" s="59" customFormat="1" customHeight="1">
      <c r="A9641" s="59" t="s">
        <v>25297</v>
      </c>
      <c r="B9641" s="59" t="s">
        <v>25298</v>
      </c>
      <c r="C9641" s="59" t="s">
        <v>23681</v>
      </c>
      <c r="D9641" s="59" t="s">
        <v>20</v>
      </c>
      <c r="F9641" s="59" t="s">
        <v>8</v>
      </c>
      <c r="G9641" s="152" t="str">
        <f>VLOOKUP(D9641,sku归属!A:B,2,0)</f>
        <v>莫美玉</v>
      </c>
    </row>
    <row r="9642" spans="1:13" s="59" customFormat="1" customHeight="1">
      <c r="A9642" s="59" t="s">
        <v>25299</v>
      </c>
      <c r="B9642" s="59" t="s">
        <v>25300</v>
      </c>
      <c r="C9642" s="59" t="s">
        <v>19897</v>
      </c>
      <c r="D9642" s="59" t="s">
        <v>20</v>
      </c>
      <c r="F9642" s="59" t="s">
        <v>8</v>
      </c>
      <c r="G9642" s="152" t="str">
        <f>VLOOKUP(D9642,sku归属!A:B,2,0)</f>
        <v>莫美玉</v>
      </c>
    </row>
    <row r="9643" spans="1:13" s="59" customFormat="1" customHeight="1">
      <c r="A9643" s="59" t="s">
        <v>25301</v>
      </c>
      <c r="B9643" s="59" t="s">
        <v>25302</v>
      </c>
      <c r="C9643" s="59" t="s">
        <v>19888</v>
      </c>
      <c r="D9643" s="59" t="s">
        <v>20</v>
      </c>
      <c r="F9643" s="59" t="s">
        <v>8</v>
      </c>
      <c r="G9643" s="152" t="str">
        <f>VLOOKUP(D9643,sku归属!A:B,2,0)</f>
        <v>莫美玉</v>
      </c>
    </row>
    <row r="9644" spans="1:13" s="59" customFormat="1" customHeight="1">
      <c r="A9644" s="59" t="s">
        <v>25303</v>
      </c>
      <c r="B9644" s="59" t="s">
        <v>25304</v>
      </c>
      <c r="C9644" s="59" t="s">
        <v>19900</v>
      </c>
      <c r="D9644" s="59" t="s">
        <v>20</v>
      </c>
      <c r="F9644" s="59" t="s">
        <v>8</v>
      </c>
      <c r="G9644" s="152" t="str">
        <f>VLOOKUP(D9644,sku归属!A:B,2,0)</f>
        <v>莫美玉</v>
      </c>
    </row>
    <row r="9645" spans="1:13" s="59" customFormat="1" customHeight="1">
      <c r="A9645" s="59" t="s">
        <v>25305</v>
      </c>
      <c r="B9645" s="59" t="s">
        <v>25306</v>
      </c>
      <c r="C9645" s="59" t="s">
        <v>19903</v>
      </c>
      <c r="D9645" s="59" t="s">
        <v>20</v>
      </c>
      <c r="F9645" s="59" t="s">
        <v>8</v>
      </c>
      <c r="G9645" s="152" t="str">
        <f>VLOOKUP(D9645,sku归属!A:B,2,0)</f>
        <v>莫美玉</v>
      </c>
    </row>
    <row r="9646" spans="1:13" s="59" customFormat="1" customHeight="1">
      <c r="A9646" s="59" t="s">
        <v>25307</v>
      </c>
      <c r="B9646" s="59" t="s">
        <v>25308</v>
      </c>
      <c r="C9646" s="59" t="s">
        <v>19929</v>
      </c>
      <c r="D9646" s="59" t="s">
        <v>20</v>
      </c>
      <c r="F9646" s="59" t="s">
        <v>8</v>
      </c>
      <c r="G9646" s="152" t="str">
        <f>VLOOKUP(D9646,sku归属!A:B,2,0)</f>
        <v>莫美玉</v>
      </c>
    </row>
    <row r="9647" spans="1:13" s="59" customFormat="1" customHeight="1">
      <c r="A9647" s="59" t="s">
        <v>25309</v>
      </c>
      <c r="B9647" s="59" t="s">
        <v>25310</v>
      </c>
      <c r="C9647" s="59" t="s">
        <v>19926</v>
      </c>
      <c r="D9647" s="59" t="s">
        <v>20</v>
      </c>
      <c r="F9647" s="59" t="s">
        <v>8</v>
      </c>
      <c r="G9647" s="152" t="str">
        <f>VLOOKUP(D9647,sku归属!A:B,2,0)</f>
        <v>莫美玉</v>
      </c>
    </row>
    <row r="9648" spans="1:13" s="59" customFormat="1" customHeight="1">
      <c r="A9648" s="59" t="s">
        <v>25311</v>
      </c>
      <c r="B9648" s="59" t="s">
        <v>25312</v>
      </c>
      <c r="C9648" s="59" t="s">
        <v>19932</v>
      </c>
      <c r="D9648" s="59" t="s">
        <v>20</v>
      </c>
      <c r="F9648" s="59" t="s">
        <v>8</v>
      </c>
      <c r="G9648" s="152" t="str">
        <f>VLOOKUP(D9648,sku归属!A:B,2,0)</f>
        <v>莫美玉</v>
      </c>
    </row>
    <row r="9649" spans="1:13" s="59" customFormat="1" customHeight="1">
      <c r="A9649" s="59" t="s">
        <v>25313</v>
      </c>
      <c r="B9649" s="59" t="s">
        <v>25314</v>
      </c>
      <c r="C9649" s="59" t="s">
        <v>12524</v>
      </c>
      <c r="D9649" s="59" t="s">
        <v>20</v>
      </c>
      <c r="F9649" s="59" t="s">
        <v>8</v>
      </c>
      <c r="G9649" s="152" t="str">
        <f>VLOOKUP(D9649,sku归属!A:B,2,0)</f>
        <v>莫美玉</v>
      </c>
    </row>
    <row r="9650" spans="1:13" s="59" customFormat="1" customHeight="1">
      <c r="A9650" s="59" t="s">
        <v>25315</v>
      </c>
      <c r="B9650" s="59" t="s">
        <v>25316</v>
      </c>
      <c r="C9650" s="59" t="s">
        <v>12527</v>
      </c>
      <c r="D9650" s="59" t="s">
        <v>20</v>
      </c>
      <c r="F9650" s="59" t="s">
        <v>8</v>
      </c>
      <c r="G9650" s="152" t="str">
        <f>VLOOKUP(D9650,sku归属!A:B,2,0)</f>
        <v>莫美玉</v>
      </c>
    </row>
    <row r="9651" spans="1:13" s="59" customFormat="1" customHeight="1">
      <c r="A9651" s="59" t="s">
        <v>25317</v>
      </c>
      <c r="B9651" s="59" t="s">
        <v>25318</v>
      </c>
      <c r="C9651" s="59" t="s">
        <v>12530</v>
      </c>
      <c r="D9651" s="59" t="s">
        <v>20</v>
      </c>
      <c r="F9651" s="59" t="s">
        <v>8</v>
      </c>
      <c r="G9651" s="152" t="str">
        <f>VLOOKUP(D9651,sku归属!A:B,2,0)</f>
        <v>莫美玉</v>
      </c>
    </row>
    <row r="9652" spans="1:13" s="59" customFormat="1" customHeight="1">
      <c r="A9652" s="59" t="s">
        <v>25319</v>
      </c>
      <c r="B9652" s="59" t="s">
        <v>25320</v>
      </c>
      <c r="C9652" s="59" t="s">
        <v>25321</v>
      </c>
      <c r="D9652" s="59" t="s">
        <v>20</v>
      </c>
      <c r="F9652" s="59" t="s">
        <v>8</v>
      </c>
      <c r="G9652" s="152" t="str">
        <f>VLOOKUP(D9652,sku归属!A:B,2,0)</f>
        <v>莫美玉</v>
      </c>
    </row>
    <row r="9653" spans="1:13" s="59" customFormat="1" customHeight="1">
      <c r="A9653" s="59" t="s">
        <v>25322</v>
      </c>
      <c r="B9653" s="59" t="s">
        <v>25323</v>
      </c>
      <c r="C9653" s="59" t="s">
        <v>25324</v>
      </c>
      <c r="D9653" s="59" t="s">
        <v>20</v>
      </c>
      <c r="F9653" s="59" t="s">
        <v>8</v>
      </c>
      <c r="G9653" s="152" t="str">
        <f>VLOOKUP(D9653,sku归属!A:B,2,0)</f>
        <v>莫美玉</v>
      </c>
    </row>
    <row r="9654" spans="1:13" s="59" customFormat="1" customHeight="1">
      <c r="A9654" s="59" t="s">
        <v>25325</v>
      </c>
      <c r="B9654" s="59" t="s">
        <v>25326</v>
      </c>
      <c r="C9654" s="59" t="s">
        <v>25327</v>
      </c>
      <c r="D9654" s="59" t="s">
        <v>20</v>
      </c>
      <c r="F9654" s="59" t="s">
        <v>8</v>
      </c>
      <c r="G9654" s="152" t="str">
        <f>VLOOKUP(D9654,sku归属!A:B,2,0)</f>
        <v>莫美玉</v>
      </c>
    </row>
    <row r="9655" spans="1:13" s="59" customFormat="1" customHeight="1">
      <c r="A9655" s="59" t="s">
        <v>25328</v>
      </c>
      <c r="B9655" s="59" t="s">
        <v>25329</v>
      </c>
      <c r="C9655" s="59" t="s">
        <v>22260</v>
      </c>
      <c r="D9655" s="59" t="s">
        <v>20</v>
      </c>
      <c r="F9655" s="59" t="s">
        <v>8</v>
      </c>
      <c r="G9655" s="152" t="str">
        <f>VLOOKUP(D9655,sku归属!A:B,2,0)</f>
        <v>莫美玉</v>
      </c>
    </row>
    <row r="9656" spans="1:13" s="59" customFormat="1" customHeight="1">
      <c r="A9656" s="59" t="s">
        <v>25330</v>
      </c>
      <c r="B9656" s="59" t="s">
        <v>25331</v>
      </c>
      <c r="C9656" s="59" t="s">
        <v>22266</v>
      </c>
      <c r="D9656" s="59" t="s">
        <v>20</v>
      </c>
      <c r="F9656" s="59" t="s">
        <v>8</v>
      </c>
      <c r="G9656" s="152" t="str">
        <f>VLOOKUP(D9656,sku归属!A:B,2,0)</f>
        <v>莫美玉</v>
      </c>
    </row>
    <row r="9657" spans="1:13" s="59" customFormat="1" customHeight="1">
      <c r="A9657" s="59" t="s">
        <v>25332</v>
      </c>
      <c r="B9657" s="59" t="s">
        <v>25333</v>
      </c>
      <c r="C9657" s="59" t="s">
        <v>22263</v>
      </c>
      <c r="D9657" s="59" t="s">
        <v>20</v>
      </c>
      <c r="F9657" s="59" t="s">
        <v>8</v>
      </c>
      <c r="G9657" s="152" t="str">
        <f>VLOOKUP(D9657,sku归属!A:B,2,0)</f>
        <v>莫美玉</v>
      </c>
    </row>
    <row r="9658" spans="1:13" s="59" customFormat="1" customHeight="1">
      <c r="A9658" s="59" t="s">
        <v>25334</v>
      </c>
      <c r="B9658" s="59" t="s">
        <v>25335</v>
      </c>
      <c r="C9658" s="59" t="s">
        <v>22269</v>
      </c>
      <c r="D9658" s="59" t="s">
        <v>20</v>
      </c>
      <c r="F9658" s="59" t="s">
        <v>8</v>
      </c>
      <c r="G9658" s="152" t="str">
        <f>VLOOKUP(D9658,sku归属!A:B,2,0)</f>
        <v>莫美玉</v>
      </c>
    </row>
    <row r="9659" spans="1:13" s="59" customFormat="1" customHeight="1">
      <c r="A9659" s="59" t="s">
        <v>25336</v>
      </c>
      <c r="B9659" s="59" t="s">
        <v>25337</v>
      </c>
      <c r="C9659" s="59" t="s">
        <v>19994</v>
      </c>
      <c r="D9659" s="59" t="s">
        <v>20</v>
      </c>
      <c r="F9659" s="59" t="s">
        <v>8</v>
      </c>
      <c r="G9659" s="152" t="str">
        <f>VLOOKUP(D9659,sku归属!A:B,2,0)</f>
        <v>莫美玉</v>
      </c>
    </row>
    <row r="9660" spans="1:13" s="59" customFormat="1" customHeight="1">
      <c r="A9660" s="59" t="s">
        <v>25338</v>
      </c>
      <c r="B9660" s="59" t="s">
        <v>25339</v>
      </c>
      <c r="C9660" s="59" t="s">
        <v>19997</v>
      </c>
      <c r="D9660" s="59" t="s">
        <v>20</v>
      </c>
      <c r="F9660" s="59" t="s">
        <v>8</v>
      </c>
      <c r="G9660" s="152" t="str">
        <f>VLOOKUP(D9660,sku归属!A:B,2,0)</f>
        <v>莫美玉</v>
      </c>
    </row>
    <row r="9661" spans="1:13" s="59" customFormat="1" customHeight="1">
      <c r="A9661" s="59" t="s">
        <v>25340</v>
      </c>
      <c r="B9661" s="59" t="s">
        <v>25341</v>
      </c>
      <c r="C9661" s="59" t="s">
        <v>20000</v>
      </c>
      <c r="D9661" s="59" t="s">
        <v>20</v>
      </c>
      <c r="F9661" s="59" t="s">
        <v>8</v>
      </c>
      <c r="G9661" s="152" t="str">
        <f>VLOOKUP(D9661,sku归属!A:B,2,0)</f>
        <v>莫美玉</v>
      </c>
    </row>
    <row r="9662" spans="1:13" s="59" customFormat="1" customHeight="1">
      <c r="A9662" s="59" t="s">
        <v>25342</v>
      </c>
      <c r="B9662" s="59" t="s">
        <v>25343</v>
      </c>
      <c r="C9662" s="59" t="s">
        <v>20003</v>
      </c>
      <c r="D9662" s="59" t="s">
        <v>20</v>
      </c>
      <c r="F9662" s="59" t="s">
        <v>8</v>
      </c>
      <c r="G9662" s="152" t="str">
        <f>VLOOKUP(D9662,sku归属!A:B,2,0)</f>
        <v>莫美玉</v>
      </c>
    </row>
    <row r="9663" spans="1:13" s="59" customFormat="1" customHeight="1">
      <c r="A9663" s="59" t="s">
        <v>25344</v>
      </c>
      <c r="B9663" s="59" t="s">
        <v>25345</v>
      </c>
      <c r="C9663" s="59" t="s">
        <v>19894</v>
      </c>
      <c r="D9663" s="59" t="s">
        <v>20</v>
      </c>
      <c r="F9663" s="59" t="s">
        <v>8</v>
      </c>
      <c r="G9663" s="152" t="str">
        <f>VLOOKUP(D9663,sku归属!A:B,2,0)</f>
        <v>莫美玉</v>
      </c>
    </row>
    <row r="9664" spans="1:13" s="59" customFormat="1" customHeight="1">
      <c r="A9664" s="59" t="s">
        <v>25346</v>
      </c>
      <c r="B9664" s="59" t="s">
        <v>25347</v>
      </c>
      <c r="C9664" s="59" t="s">
        <v>19891</v>
      </c>
      <c r="D9664" s="59" t="s">
        <v>20</v>
      </c>
      <c r="F9664" s="59" t="s">
        <v>8</v>
      </c>
      <c r="G9664" s="152" t="str">
        <f>VLOOKUP(D9664,sku归属!A:B,2,0)</f>
        <v>莫美玉</v>
      </c>
    </row>
    <row r="9665" spans="1:13" s="59" customFormat="1" customHeight="1">
      <c r="A9665" s="59" t="s">
        <v>25348</v>
      </c>
      <c r="B9665" s="59" t="s">
        <v>25349</v>
      </c>
      <c r="C9665" s="59" t="s">
        <v>25350</v>
      </c>
      <c r="D9665" s="59" t="s">
        <v>20</v>
      </c>
      <c r="F9665" s="59" t="s">
        <v>8</v>
      </c>
      <c r="G9665" s="152" t="str">
        <f>VLOOKUP(D9665,sku归属!A:B,2,0)</f>
        <v>莫美玉</v>
      </c>
    </row>
    <row r="9666" spans="1:13" s="59" customFormat="1" customHeight="1">
      <c r="A9666" s="59" t="s">
        <v>25351</v>
      </c>
      <c r="B9666" s="59" t="s">
        <v>25352</v>
      </c>
      <c r="C9666" s="59" t="s">
        <v>25353</v>
      </c>
      <c r="D9666" s="59" t="s">
        <v>20</v>
      </c>
      <c r="F9666" s="59" t="s">
        <v>8</v>
      </c>
      <c r="G9666" s="152" t="str">
        <f>VLOOKUP(D9666,sku归属!A:B,2,0)</f>
        <v>莫美玉</v>
      </c>
    </row>
    <row r="9667" spans="1:13" s="59" customFormat="1" customHeight="1">
      <c r="A9667" s="59" t="s">
        <v>25354</v>
      </c>
      <c r="B9667" s="59" t="s">
        <v>25355</v>
      </c>
      <c r="C9667" s="59" t="s">
        <v>20414</v>
      </c>
      <c r="D9667" s="59" t="s">
        <v>20</v>
      </c>
      <c r="F9667" s="59" t="s">
        <v>8</v>
      </c>
      <c r="G9667" s="152" t="str">
        <f>VLOOKUP(D9667,sku归属!A:B,2,0)</f>
        <v>莫美玉</v>
      </c>
    </row>
    <row r="9668" spans="1:13" s="59" customFormat="1" customHeight="1">
      <c r="A9668" s="59" t="s">
        <v>25356</v>
      </c>
      <c r="B9668" s="59" t="s">
        <v>25357</v>
      </c>
      <c r="C9668" s="59" t="s">
        <v>20396</v>
      </c>
      <c r="D9668" s="59" t="s">
        <v>20</v>
      </c>
      <c r="F9668" s="59" t="s">
        <v>8</v>
      </c>
      <c r="G9668" s="152" t="str">
        <f>VLOOKUP(D9668,sku归属!A:B,2,0)</f>
        <v>莫美玉</v>
      </c>
    </row>
    <row r="9669" spans="1:13" s="59" customFormat="1" customHeight="1">
      <c r="A9669" s="59" t="s">
        <v>25358</v>
      </c>
      <c r="B9669" s="59" t="s">
        <v>25359</v>
      </c>
      <c r="C9669" s="59" t="s">
        <v>20402</v>
      </c>
      <c r="D9669" s="59" t="s">
        <v>20</v>
      </c>
      <c r="F9669" s="59" t="s">
        <v>8</v>
      </c>
      <c r="G9669" s="152" t="str">
        <f>VLOOKUP(D9669,sku归属!A:B,2,0)</f>
        <v>莫美玉</v>
      </c>
    </row>
    <row r="9670" spans="1:13" s="59" customFormat="1" customHeight="1">
      <c r="A9670" s="59" t="s">
        <v>25360</v>
      </c>
      <c r="B9670" s="59" t="s">
        <v>25361</v>
      </c>
      <c r="C9670" s="59" t="s">
        <v>20405</v>
      </c>
      <c r="D9670" s="59" t="s">
        <v>20</v>
      </c>
      <c r="F9670" s="59" t="s">
        <v>8</v>
      </c>
      <c r="G9670" s="152" t="str">
        <f>VLOOKUP(D9670,sku归属!A:B,2,0)</f>
        <v>莫美玉</v>
      </c>
    </row>
    <row r="9671" spans="1:13" s="59" customFormat="1" customHeight="1">
      <c r="A9671" s="59" t="s">
        <v>25362</v>
      </c>
      <c r="B9671" s="59" t="s">
        <v>25363</v>
      </c>
      <c r="C9671" s="59" t="s">
        <v>25364</v>
      </c>
      <c r="D9671" s="59" t="s">
        <v>20</v>
      </c>
      <c r="F9671" s="59" t="s">
        <v>8</v>
      </c>
      <c r="G9671" s="152" t="str">
        <f>VLOOKUP(D9671,sku归属!A:B,2,0)</f>
        <v>莫美玉</v>
      </c>
    </row>
    <row r="9672" spans="1:13" s="59" customFormat="1" customHeight="1">
      <c r="A9672" s="59" t="s">
        <v>25365</v>
      </c>
      <c r="B9672" s="59" t="s">
        <v>25366</v>
      </c>
      <c r="C9672" s="59" t="s">
        <v>25367</v>
      </c>
      <c r="D9672" s="59" t="s">
        <v>20</v>
      </c>
      <c r="F9672" s="59" t="s">
        <v>8</v>
      </c>
      <c r="G9672" s="152" t="str">
        <f>VLOOKUP(D9672,sku归属!A:B,2,0)</f>
        <v>莫美玉</v>
      </c>
    </row>
    <row r="9673" spans="1:13" s="59" customFormat="1" customHeight="1">
      <c r="A9673" s="59" t="s">
        <v>25368</v>
      </c>
      <c r="B9673" s="59" t="s">
        <v>25369</v>
      </c>
      <c r="C9673" s="59" t="s">
        <v>25370</v>
      </c>
      <c r="D9673" s="59" t="s">
        <v>20</v>
      </c>
      <c r="F9673" s="59" t="s">
        <v>8</v>
      </c>
      <c r="G9673" s="152" t="str">
        <f>VLOOKUP(D9673,sku归属!A:B,2,0)</f>
        <v>莫美玉</v>
      </c>
    </row>
    <row r="9674" spans="1:13" s="59" customFormat="1" customHeight="1">
      <c r="A9674" s="59" t="s">
        <v>25371</v>
      </c>
      <c r="B9674" s="59" t="s">
        <v>25372</v>
      </c>
      <c r="C9674" s="59" t="s">
        <v>25373</v>
      </c>
      <c r="D9674" s="59" t="s">
        <v>20</v>
      </c>
      <c r="F9674" s="59" t="s">
        <v>8</v>
      </c>
      <c r="G9674" s="152" t="str">
        <f>VLOOKUP(D9674,sku归属!A:B,2,0)</f>
        <v>莫美玉</v>
      </c>
    </row>
    <row r="9675" spans="1:13" s="59" customFormat="1" customHeight="1">
      <c r="A9675" s="59" t="s">
        <v>25374</v>
      </c>
      <c r="B9675" s="59" t="s">
        <v>25375</v>
      </c>
      <c r="C9675" s="59" t="s">
        <v>23059</v>
      </c>
      <c r="D9675" s="59" t="s">
        <v>20</v>
      </c>
      <c r="F9675" s="59" t="s">
        <v>8</v>
      </c>
      <c r="G9675" s="152" t="str">
        <f>VLOOKUP(D9675,sku归属!A:B,2,0)</f>
        <v>莫美玉</v>
      </c>
    </row>
    <row r="9676" spans="1:13" s="59" customFormat="1" customHeight="1">
      <c r="A9676" s="59" t="s">
        <v>25376</v>
      </c>
      <c r="B9676" s="59" t="s">
        <v>25377</v>
      </c>
      <c r="C9676" s="59" t="s">
        <v>23056</v>
      </c>
      <c r="D9676" s="59" t="s">
        <v>20</v>
      </c>
      <c r="F9676" s="59" t="s">
        <v>8</v>
      </c>
      <c r="G9676" s="152" t="str">
        <f>VLOOKUP(D9676,sku归属!A:B,2,0)</f>
        <v>莫美玉</v>
      </c>
    </row>
    <row r="9677" spans="1:13" s="59" customFormat="1" customHeight="1">
      <c r="A9677" s="59" t="s">
        <v>25378</v>
      </c>
      <c r="B9677" s="59" t="s">
        <v>25379</v>
      </c>
      <c r="C9677" s="59" t="s">
        <v>23053</v>
      </c>
      <c r="D9677" s="59" t="s">
        <v>20</v>
      </c>
      <c r="F9677" s="59" t="s">
        <v>8</v>
      </c>
      <c r="G9677" s="152" t="str">
        <f>VLOOKUP(D9677,sku归属!A:B,2,0)</f>
        <v>莫美玉</v>
      </c>
    </row>
    <row r="9678" spans="1:13" s="59" customFormat="1" customHeight="1">
      <c r="A9678" s="59" t="s">
        <v>25380</v>
      </c>
      <c r="B9678" s="59" t="s">
        <v>25381</v>
      </c>
      <c r="C9678" s="59" t="s">
        <v>22982</v>
      </c>
      <c r="D9678" s="59" t="s">
        <v>20</v>
      </c>
      <c r="F9678" s="59" t="s">
        <v>8</v>
      </c>
      <c r="G9678" s="152" t="str">
        <f>VLOOKUP(D9678,sku归属!A:B,2,0)</f>
        <v>莫美玉</v>
      </c>
    </row>
    <row r="9679" spans="1:13" s="59" customFormat="1" customHeight="1">
      <c r="A9679" s="59" t="s">
        <v>25382</v>
      </c>
      <c r="B9679" s="59" t="s">
        <v>25383</v>
      </c>
      <c r="C9679" s="59" t="s">
        <v>22985</v>
      </c>
      <c r="D9679" s="59" t="s">
        <v>20</v>
      </c>
      <c r="F9679" s="59" t="s">
        <v>8</v>
      </c>
      <c r="G9679" s="152" t="str">
        <f>VLOOKUP(D9679,sku归属!A:B,2,0)</f>
        <v>莫美玉</v>
      </c>
    </row>
    <row r="9680" spans="1:13" s="59" customFormat="1" customHeight="1">
      <c r="A9680" s="59" t="s">
        <v>25384</v>
      </c>
      <c r="B9680" s="59" t="s">
        <v>25385</v>
      </c>
      <c r="C9680" s="59" t="s">
        <v>20115</v>
      </c>
      <c r="D9680" s="59" t="s">
        <v>20</v>
      </c>
      <c r="F9680" s="59" t="s">
        <v>8</v>
      </c>
      <c r="G9680" s="152" t="str">
        <f>VLOOKUP(D9680,sku归属!A:B,2,0)</f>
        <v>莫美玉</v>
      </c>
    </row>
    <row r="9681" spans="1:13" s="59" customFormat="1" customHeight="1">
      <c r="A9681" s="59" t="s">
        <v>25386</v>
      </c>
      <c r="B9681" s="59" t="s">
        <v>25387</v>
      </c>
      <c r="C9681" s="59" t="s">
        <v>20112</v>
      </c>
      <c r="D9681" s="59" t="s">
        <v>20</v>
      </c>
      <c r="F9681" s="59" t="s">
        <v>8</v>
      </c>
      <c r="G9681" s="152" t="str">
        <f>VLOOKUP(D9681,sku归属!A:B,2,0)</f>
        <v>莫美玉</v>
      </c>
    </row>
    <row r="9682" spans="1:13" s="59" customFormat="1" customHeight="1">
      <c r="A9682" s="59" t="s">
        <v>25388</v>
      </c>
      <c r="B9682" s="59" t="s">
        <v>25389</v>
      </c>
      <c r="C9682" s="59" t="s">
        <v>20121</v>
      </c>
      <c r="D9682" s="59" t="s">
        <v>20</v>
      </c>
      <c r="F9682" s="59" t="s">
        <v>8</v>
      </c>
      <c r="G9682" s="152" t="str">
        <f>VLOOKUP(D9682,sku归属!A:B,2,0)</f>
        <v>莫美玉</v>
      </c>
    </row>
    <row r="9683" spans="1:13" s="59" customFormat="1" customHeight="1">
      <c r="A9683" s="59" t="s">
        <v>25390</v>
      </c>
      <c r="B9683" s="59" t="s">
        <v>25391</v>
      </c>
      <c r="C9683" s="59" t="s">
        <v>20118</v>
      </c>
      <c r="D9683" s="59" t="s">
        <v>20</v>
      </c>
      <c r="F9683" s="59" t="s">
        <v>8</v>
      </c>
      <c r="G9683" s="152" t="str">
        <f>VLOOKUP(D9683,sku归属!A:B,2,0)</f>
        <v>莫美玉</v>
      </c>
    </row>
    <row r="9684" spans="1:13" s="59" customFormat="1" customHeight="1">
      <c r="A9684" s="59" t="s">
        <v>25392</v>
      </c>
      <c r="B9684" s="59" t="s">
        <v>25393</v>
      </c>
      <c r="C9684" s="59" t="s">
        <v>22940</v>
      </c>
      <c r="D9684" s="59" t="s">
        <v>20</v>
      </c>
      <c r="F9684" s="59" t="s">
        <v>8</v>
      </c>
      <c r="G9684" s="152" t="str">
        <f>VLOOKUP(D9684,sku归属!A:B,2,0)</f>
        <v>莫美玉</v>
      </c>
    </row>
    <row r="9685" spans="1:13" s="59" customFormat="1" customHeight="1">
      <c r="A9685" s="59" t="s">
        <v>25394</v>
      </c>
      <c r="B9685" s="59" t="s">
        <v>25395</v>
      </c>
      <c r="C9685" s="59" t="s">
        <v>22931</v>
      </c>
      <c r="D9685" s="59" t="s">
        <v>20</v>
      </c>
      <c r="F9685" s="59" t="s">
        <v>8</v>
      </c>
      <c r="G9685" s="152" t="str">
        <f>VLOOKUP(D9685,sku归属!A:B,2,0)</f>
        <v>莫美玉</v>
      </c>
    </row>
    <row r="9686" spans="1:13" s="59" customFormat="1" customHeight="1">
      <c r="A9686" s="59" t="s">
        <v>25396</v>
      </c>
      <c r="B9686" s="59" t="s">
        <v>25397</v>
      </c>
      <c r="C9686" s="59" t="s">
        <v>22937</v>
      </c>
      <c r="D9686" s="59" t="s">
        <v>20</v>
      </c>
      <c r="F9686" s="59" t="s">
        <v>8</v>
      </c>
      <c r="G9686" s="152" t="str">
        <f>VLOOKUP(D9686,sku归属!A:B,2,0)</f>
        <v>莫美玉</v>
      </c>
    </row>
    <row r="9687" spans="1:13" s="59" customFormat="1" customHeight="1">
      <c r="A9687" s="59" t="s">
        <v>25398</v>
      </c>
      <c r="B9687" s="59" t="s">
        <v>25399</v>
      </c>
      <c r="C9687" s="59" t="s">
        <v>22934</v>
      </c>
      <c r="D9687" s="59" t="s">
        <v>20</v>
      </c>
      <c r="F9687" s="59" t="s">
        <v>8</v>
      </c>
      <c r="G9687" s="152" t="str">
        <f>VLOOKUP(D9687,sku归属!A:B,2,0)</f>
        <v>莫美玉</v>
      </c>
    </row>
    <row r="9688" spans="1:13" s="59" customFormat="1" customHeight="1">
      <c r="A9688" s="59" t="s">
        <v>25400</v>
      </c>
      <c r="B9688" s="59" t="s">
        <v>25401</v>
      </c>
      <c r="C9688" s="59" t="s">
        <v>25402</v>
      </c>
      <c r="D9688" s="59" t="s">
        <v>20</v>
      </c>
      <c r="F9688" s="59" t="s">
        <v>8</v>
      </c>
      <c r="G9688" s="152" t="str">
        <f>VLOOKUP(D9688,sku归属!A:B,2,0)</f>
        <v>莫美玉</v>
      </c>
    </row>
    <row r="9689" spans="1:13" s="59" customFormat="1" customHeight="1">
      <c r="A9689" s="59" t="s">
        <v>25403</v>
      </c>
      <c r="B9689" s="59" t="s">
        <v>25404</v>
      </c>
      <c r="C9689" s="59" t="s">
        <v>25405</v>
      </c>
      <c r="D9689" s="59" t="s">
        <v>20</v>
      </c>
      <c r="F9689" s="59" t="s">
        <v>8</v>
      </c>
      <c r="G9689" s="152" t="str">
        <f>VLOOKUP(D9689,sku归属!A:B,2,0)</f>
        <v>莫美玉</v>
      </c>
    </row>
    <row r="9690" spans="1:13" s="59" customFormat="1" customHeight="1">
      <c r="A9690" s="59" t="s">
        <v>25406</v>
      </c>
      <c r="B9690" s="59" t="s">
        <v>25407</v>
      </c>
      <c r="C9690" s="59" t="s">
        <v>25408</v>
      </c>
      <c r="D9690" s="59" t="s">
        <v>20</v>
      </c>
      <c r="F9690" s="59" t="s">
        <v>8</v>
      </c>
      <c r="G9690" s="152" t="str">
        <f>VLOOKUP(D9690,sku归属!A:B,2,0)</f>
        <v>莫美玉</v>
      </c>
    </row>
    <row r="9691" spans="1:13" s="59" customFormat="1" customHeight="1">
      <c r="A9691" s="59" t="s">
        <v>25409</v>
      </c>
      <c r="B9691" s="59" t="s">
        <v>25410</v>
      </c>
      <c r="C9691" s="59" t="s">
        <v>25411</v>
      </c>
      <c r="D9691" s="59" t="s">
        <v>20</v>
      </c>
      <c r="F9691" s="59" t="s">
        <v>8</v>
      </c>
      <c r="G9691" s="152" t="str">
        <f>VLOOKUP(D9691,sku归属!A:B,2,0)</f>
        <v>莫美玉</v>
      </c>
    </row>
    <row r="9692" spans="1:13" s="59" customFormat="1" customHeight="1">
      <c r="A9692" s="59" t="s">
        <v>25412</v>
      </c>
      <c r="B9692" s="59" t="s">
        <v>25413</v>
      </c>
      <c r="C9692" s="59" t="s">
        <v>18407</v>
      </c>
      <c r="D9692" s="59" t="s">
        <v>20</v>
      </c>
      <c r="F9692" s="59" t="s">
        <v>8</v>
      </c>
      <c r="G9692" s="152" t="str">
        <f>VLOOKUP(D9692,sku归属!A:B,2,0)</f>
        <v>莫美玉</v>
      </c>
    </row>
    <row r="9693" spans="1:13" s="59" customFormat="1" customHeight="1">
      <c r="A9693" s="59" t="s">
        <v>25414</v>
      </c>
      <c r="B9693" s="59" t="s">
        <v>25415</v>
      </c>
      <c r="C9693" s="59" t="s">
        <v>18903</v>
      </c>
      <c r="D9693" s="59" t="s">
        <v>20</v>
      </c>
      <c r="F9693" s="59" t="s">
        <v>8</v>
      </c>
      <c r="G9693" s="152" t="str">
        <f>VLOOKUP(D9693,sku归属!A:B,2,0)</f>
        <v>莫美玉</v>
      </c>
    </row>
    <row r="9694" spans="1:13" s="59" customFormat="1" customHeight="1">
      <c r="A9694" s="59" t="s">
        <v>25416</v>
      </c>
      <c r="B9694" s="59" t="s">
        <v>25417</v>
      </c>
      <c r="C9694" s="59" t="s">
        <v>20124</v>
      </c>
      <c r="D9694" s="59" t="s">
        <v>20</v>
      </c>
      <c r="F9694" s="59" t="s">
        <v>8</v>
      </c>
      <c r="G9694" s="152" t="str">
        <f>VLOOKUP(D9694,sku归属!A:B,2,0)</f>
        <v>莫美玉</v>
      </c>
    </row>
    <row r="9695" spans="1:13" s="59" customFormat="1" customHeight="1">
      <c r="A9695" s="59" t="s">
        <v>25418</v>
      </c>
      <c r="B9695" s="59" t="s">
        <v>25419</v>
      </c>
      <c r="C9695" s="59" t="s">
        <v>20127</v>
      </c>
      <c r="D9695" s="59" t="s">
        <v>20</v>
      </c>
      <c r="F9695" s="59" t="s">
        <v>8</v>
      </c>
      <c r="G9695" s="152" t="str">
        <f>VLOOKUP(D9695,sku归属!A:B,2,0)</f>
        <v>莫美玉</v>
      </c>
    </row>
    <row r="9696" spans="1:13" s="59" customFormat="1" customHeight="1">
      <c r="A9696" s="59" t="s">
        <v>25420</v>
      </c>
      <c r="B9696" s="59" t="s">
        <v>25421</v>
      </c>
      <c r="C9696" s="59" t="s">
        <v>20130</v>
      </c>
      <c r="D9696" s="59" t="s">
        <v>20</v>
      </c>
      <c r="F9696" s="59" t="s">
        <v>8</v>
      </c>
      <c r="G9696" s="152" t="str">
        <f>VLOOKUP(D9696,sku归属!A:B,2,0)</f>
        <v>莫美玉</v>
      </c>
    </row>
    <row r="9697" spans="1:13" s="59" customFormat="1" customHeight="1">
      <c r="A9697" s="59" t="s">
        <v>25422</v>
      </c>
      <c r="B9697" s="59" t="s">
        <v>25423</v>
      </c>
      <c r="C9697" s="59" t="s">
        <v>20133</v>
      </c>
      <c r="D9697" s="59" t="s">
        <v>20</v>
      </c>
      <c r="F9697" s="59" t="s">
        <v>8</v>
      </c>
      <c r="G9697" s="152" t="str">
        <f>VLOOKUP(D9697,sku归属!A:B,2,0)</f>
        <v>莫美玉</v>
      </c>
    </row>
    <row r="9698" spans="1:13" s="59" customFormat="1" customHeight="1">
      <c r="A9698" s="59" t="s">
        <v>25424</v>
      </c>
      <c r="B9698" s="59" t="s">
        <v>25425</v>
      </c>
      <c r="C9698" s="59" t="s">
        <v>23334</v>
      </c>
      <c r="D9698" s="59" t="s">
        <v>20</v>
      </c>
      <c r="F9698" s="59" t="s">
        <v>8</v>
      </c>
      <c r="G9698" s="152" t="str">
        <f>VLOOKUP(D9698,sku归属!A:B,2,0)</f>
        <v>莫美玉</v>
      </c>
    </row>
    <row r="9699" spans="1:13" s="59" customFormat="1" customHeight="1">
      <c r="A9699" s="59" t="s">
        <v>25426</v>
      </c>
      <c r="B9699" s="59" t="s">
        <v>25427</v>
      </c>
      <c r="C9699" s="59" t="s">
        <v>23337</v>
      </c>
      <c r="D9699" s="59" t="s">
        <v>20</v>
      </c>
      <c r="F9699" s="59" t="s">
        <v>8</v>
      </c>
      <c r="G9699" s="152" t="str">
        <f>VLOOKUP(D9699,sku归属!A:B,2,0)</f>
        <v>莫美玉</v>
      </c>
    </row>
    <row r="9700" spans="1:13" s="59" customFormat="1" customHeight="1">
      <c r="A9700" s="59" t="s">
        <v>25428</v>
      </c>
      <c r="B9700" s="59" t="s">
        <v>25429</v>
      </c>
      <c r="C9700" s="59" t="s">
        <v>25430</v>
      </c>
      <c r="D9700" s="59" t="s">
        <v>20</v>
      </c>
      <c r="F9700" s="59" t="s">
        <v>8</v>
      </c>
      <c r="G9700" s="152" t="str">
        <f>VLOOKUP(D9700,sku归属!A:B,2,0)</f>
        <v>莫美玉</v>
      </c>
    </row>
    <row r="9701" spans="1:13" s="59" customFormat="1" customHeight="1">
      <c r="A9701" s="59" t="s">
        <v>25431</v>
      </c>
      <c r="B9701" s="59" t="s">
        <v>25432</v>
      </c>
      <c r="C9701" s="59" t="s">
        <v>6145</v>
      </c>
      <c r="D9701" s="59" t="s">
        <v>20</v>
      </c>
      <c r="F9701" s="59" t="s">
        <v>8</v>
      </c>
      <c r="G9701" s="152" t="str">
        <f>VLOOKUP(D9701,sku归属!A:B,2,0)</f>
        <v>莫美玉</v>
      </c>
    </row>
    <row r="9702" spans="1:13" s="59" customFormat="1" customHeight="1">
      <c r="A9702" s="59" t="s">
        <v>25433</v>
      </c>
      <c r="B9702" s="59" t="s">
        <v>25434</v>
      </c>
      <c r="C9702" s="59" t="s">
        <v>25435</v>
      </c>
      <c r="D9702" s="59" t="s">
        <v>20</v>
      </c>
      <c r="F9702" s="59" t="s">
        <v>8</v>
      </c>
      <c r="G9702" s="152" t="str">
        <f>VLOOKUP(D9702,sku归属!A:B,2,0)</f>
        <v>莫美玉</v>
      </c>
    </row>
    <row r="9703" spans="1:13" s="59" customFormat="1" customHeight="1">
      <c r="A9703" s="59" t="s">
        <v>25436</v>
      </c>
      <c r="B9703" s="59" t="s">
        <v>25437</v>
      </c>
      <c r="C9703" s="59" t="s">
        <v>17043</v>
      </c>
      <c r="D9703" s="59" t="s">
        <v>20</v>
      </c>
      <c r="F9703" s="59" t="s">
        <v>8</v>
      </c>
      <c r="G9703" s="152" t="str">
        <f>VLOOKUP(D9703,sku归属!A:B,2,0)</f>
        <v>莫美玉</v>
      </c>
    </row>
    <row r="9704" spans="1:13" s="59" customFormat="1" customHeight="1">
      <c r="A9704" s="59" t="s">
        <v>25438</v>
      </c>
      <c r="B9704" s="59" t="s">
        <v>25439</v>
      </c>
      <c r="C9704" s="59" t="s">
        <v>17046</v>
      </c>
      <c r="D9704" s="59" t="s">
        <v>20</v>
      </c>
      <c r="F9704" s="59" t="s">
        <v>8</v>
      </c>
      <c r="G9704" s="152" t="str">
        <f>VLOOKUP(D9704,sku归属!A:B,2,0)</f>
        <v>莫美玉</v>
      </c>
    </row>
    <row r="9705" spans="1:13" s="59" customFormat="1" customHeight="1">
      <c r="A9705" s="59" t="s">
        <v>25440</v>
      </c>
      <c r="B9705" s="59" t="s">
        <v>25441</v>
      </c>
      <c r="C9705" s="59" t="s">
        <v>16916</v>
      </c>
      <c r="D9705" s="59" t="s">
        <v>20</v>
      </c>
      <c r="F9705" s="59" t="s">
        <v>8</v>
      </c>
      <c r="G9705" s="152" t="str">
        <f>VLOOKUP(D9705,sku归属!A:B,2,0)</f>
        <v>莫美玉</v>
      </c>
    </row>
    <row r="9706" spans="1:13" s="59" customFormat="1" customHeight="1">
      <c r="A9706" s="59" t="s">
        <v>25442</v>
      </c>
      <c r="B9706" s="59" t="s">
        <v>25443</v>
      </c>
      <c r="C9706" s="59" t="s">
        <v>16919</v>
      </c>
      <c r="D9706" s="59" t="s">
        <v>20</v>
      </c>
      <c r="F9706" s="59" t="s">
        <v>8</v>
      </c>
      <c r="G9706" s="152" t="str">
        <f>VLOOKUP(D9706,sku归属!A:B,2,0)</f>
        <v>莫美玉</v>
      </c>
    </row>
    <row r="9707" spans="1:13" s="59" customFormat="1" customHeight="1">
      <c r="A9707" s="59" t="s">
        <v>25444</v>
      </c>
      <c r="B9707" s="59" t="s">
        <v>25445</v>
      </c>
      <c r="C9707" s="59" t="s">
        <v>17954</v>
      </c>
      <c r="D9707" s="59" t="s">
        <v>20</v>
      </c>
      <c r="F9707" s="59" t="s">
        <v>8</v>
      </c>
      <c r="G9707" s="152" t="str">
        <f>VLOOKUP(D9707,sku归属!A:B,2,0)</f>
        <v>莫美玉</v>
      </c>
    </row>
    <row r="9708" spans="1:13" s="59" customFormat="1" customHeight="1">
      <c r="A9708" s="59" t="s">
        <v>25446</v>
      </c>
      <c r="B9708" s="59" t="s">
        <v>25447</v>
      </c>
      <c r="C9708" s="59" t="s">
        <v>20042</v>
      </c>
      <c r="D9708" s="59" t="s">
        <v>20</v>
      </c>
      <c r="F9708" s="59" t="s">
        <v>8</v>
      </c>
      <c r="G9708" s="152" t="str">
        <f>VLOOKUP(D9708,sku归属!A:B,2,0)</f>
        <v>莫美玉</v>
      </c>
    </row>
    <row r="9709" spans="1:13" s="59" customFormat="1" customHeight="1">
      <c r="A9709" s="59" t="s">
        <v>25448</v>
      </c>
      <c r="B9709" s="59" t="s">
        <v>25449</v>
      </c>
      <c r="C9709" s="59" t="s">
        <v>20036</v>
      </c>
      <c r="D9709" s="59" t="s">
        <v>20</v>
      </c>
      <c r="F9709" s="59" t="s">
        <v>8</v>
      </c>
      <c r="G9709" s="152" t="str">
        <f>VLOOKUP(D9709,sku归属!A:B,2,0)</f>
        <v>莫美玉</v>
      </c>
    </row>
    <row r="9710" spans="1:13" s="59" customFormat="1" customHeight="1">
      <c r="A9710" s="59" t="s">
        <v>25450</v>
      </c>
      <c r="B9710" s="59" t="s">
        <v>25451</v>
      </c>
      <c r="C9710" s="59" t="s">
        <v>20039</v>
      </c>
      <c r="D9710" s="59" t="s">
        <v>20</v>
      </c>
      <c r="F9710" s="59" t="s">
        <v>8</v>
      </c>
      <c r="G9710" s="152" t="str">
        <f>VLOOKUP(D9710,sku归属!A:B,2,0)</f>
        <v>莫美玉</v>
      </c>
    </row>
    <row r="9711" spans="1:13" s="59" customFormat="1" customHeight="1">
      <c r="A9711" s="59" t="s">
        <v>25452</v>
      </c>
      <c r="B9711" s="59" t="s">
        <v>25453</v>
      </c>
      <c r="C9711" s="59" t="s">
        <v>19149</v>
      </c>
      <c r="D9711" s="59" t="s">
        <v>20</v>
      </c>
      <c r="F9711" s="59" t="s">
        <v>8</v>
      </c>
      <c r="G9711" s="152" t="str">
        <f>VLOOKUP(D9711,sku归属!A:B,2,0)</f>
        <v>莫美玉</v>
      </c>
    </row>
    <row r="9712" spans="1:13" s="59" customFormat="1" customHeight="1">
      <c r="A9712" s="59" t="s">
        <v>25454</v>
      </c>
      <c r="B9712" s="59" t="s">
        <v>25455</v>
      </c>
      <c r="C9712" s="59" t="s">
        <v>20081</v>
      </c>
      <c r="D9712" s="59" t="s">
        <v>20</v>
      </c>
      <c r="F9712" s="59" t="s">
        <v>8</v>
      </c>
      <c r="G9712" s="152" t="str">
        <f>VLOOKUP(D9712,sku归属!A:B,2,0)</f>
        <v>莫美玉</v>
      </c>
    </row>
    <row r="9713" spans="1:13" s="59" customFormat="1" customHeight="1">
      <c r="A9713" s="59" t="s">
        <v>25456</v>
      </c>
      <c r="B9713" s="59" t="s">
        <v>25457</v>
      </c>
      <c r="C9713" s="59" t="s">
        <v>20084</v>
      </c>
      <c r="D9713" s="59" t="s">
        <v>20</v>
      </c>
      <c r="F9713" s="59" t="s">
        <v>8</v>
      </c>
      <c r="G9713" s="152" t="str">
        <f>VLOOKUP(D9713,sku归属!A:B,2,0)</f>
        <v>莫美玉</v>
      </c>
    </row>
    <row r="9714" spans="1:13" s="59" customFormat="1" customHeight="1">
      <c r="A9714" s="59" t="s">
        <v>25458</v>
      </c>
      <c r="B9714" s="59" t="s">
        <v>25459</v>
      </c>
      <c r="C9714" s="59" t="s">
        <v>20087</v>
      </c>
      <c r="D9714" s="59" t="s">
        <v>20</v>
      </c>
      <c r="F9714" s="59" t="s">
        <v>8</v>
      </c>
      <c r="G9714" s="152" t="str">
        <f>VLOOKUP(D9714,sku归属!A:B,2,0)</f>
        <v>莫美玉</v>
      </c>
    </row>
    <row r="9715" spans="1:13" s="59" customFormat="1" customHeight="1">
      <c r="A9715" s="59" t="s">
        <v>25460</v>
      </c>
      <c r="B9715" s="59" t="s">
        <v>25461</v>
      </c>
      <c r="C9715" s="59" t="s">
        <v>5478</v>
      </c>
      <c r="D9715" s="59" t="s">
        <v>20</v>
      </c>
      <c r="F9715" s="59" t="s">
        <v>8</v>
      </c>
      <c r="G9715" s="152" t="str">
        <f>VLOOKUP(D9715,sku归属!A:B,2,0)</f>
        <v>莫美玉</v>
      </c>
    </row>
    <row r="9716" spans="1:13" s="59" customFormat="1" customHeight="1">
      <c r="A9716" s="59" t="s">
        <v>25462</v>
      </c>
      <c r="B9716" s="59" t="s">
        <v>25463</v>
      </c>
      <c r="C9716" s="59" t="s">
        <v>17433</v>
      </c>
      <c r="D9716" s="59" t="s">
        <v>20</v>
      </c>
      <c r="F9716" s="59" t="s">
        <v>8</v>
      </c>
      <c r="G9716" s="152" t="str">
        <f>VLOOKUP(D9716,sku归属!A:B,2,0)</f>
        <v>莫美玉</v>
      </c>
    </row>
    <row r="9717" spans="1:13" s="59" customFormat="1" customHeight="1">
      <c r="A9717" s="59" t="s">
        <v>25464</v>
      </c>
      <c r="B9717" s="59" t="s">
        <v>25465</v>
      </c>
      <c r="C9717" s="59" t="s">
        <v>515</v>
      </c>
      <c r="D9717" s="59" t="s">
        <v>20</v>
      </c>
      <c r="F9717" s="59" t="s">
        <v>8</v>
      </c>
      <c r="G9717" s="152" t="str">
        <f>VLOOKUP(D9717,sku归属!A:B,2,0)</f>
        <v>莫美玉</v>
      </c>
    </row>
    <row r="9718" spans="1:13" s="59" customFormat="1" customHeight="1">
      <c r="A9718" s="59" t="s">
        <v>25466</v>
      </c>
      <c r="B9718" s="59" t="s">
        <v>25467</v>
      </c>
      <c r="C9718" s="59" t="s">
        <v>19305</v>
      </c>
      <c r="D9718" s="59" t="s">
        <v>20</v>
      </c>
      <c r="F9718" s="59" t="s">
        <v>8</v>
      </c>
      <c r="G9718" s="152" t="str">
        <f>VLOOKUP(D9718,sku归属!A:B,2,0)</f>
        <v>莫美玉</v>
      </c>
    </row>
    <row r="9719" spans="1:13" s="59" customFormat="1" customHeight="1">
      <c r="A9719" s="59" t="s">
        <v>25468</v>
      </c>
      <c r="B9719" s="59" t="s">
        <v>25469</v>
      </c>
      <c r="C9719" s="59" t="s">
        <v>19299</v>
      </c>
      <c r="D9719" s="59" t="s">
        <v>20</v>
      </c>
      <c r="F9719" s="59" t="s">
        <v>8</v>
      </c>
      <c r="G9719" s="152" t="str">
        <f>VLOOKUP(D9719,sku归属!A:B,2,0)</f>
        <v>莫美玉</v>
      </c>
    </row>
    <row r="9720" spans="1:13" s="59" customFormat="1" customHeight="1">
      <c r="A9720" s="59" t="s">
        <v>25470</v>
      </c>
      <c r="B9720" s="59" t="s">
        <v>25471</v>
      </c>
      <c r="C9720" s="59" t="s">
        <v>19314</v>
      </c>
      <c r="D9720" s="59" t="s">
        <v>20</v>
      </c>
      <c r="F9720" s="59" t="s">
        <v>8</v>
      </c>
      <c r="G9720" s="152" t="str">
        <f>VLOOKUP(D9720,sku归属!A:B,2,0)</f>
        <v>莫美玉</v>
      </c>
    </row>
    <row r="9721" spans="1:13" s="59" customFormat="1" customHeight="1">
      <c r="A9721" s="59" t="s">
        <v>25472</v>
      </c>
      <c r="B9721" s="59" t="s">
        <v>25473</v>
      </c>
      <c r="C9721" s="59" t="s">
        <v>23139</v>
      </c>
      <c r="D9721" s="59" t="s">
        <v>20</v>
      </c>
      <c r="F9721" s="59" t="s">
        <v>8</v>
      </c>
      <c r="G9721" s="152" t="str">
        <f>VLOOKUP(D9721,sku归属!A:B,2,0)</f>
        <v>莫美玉</v>
      </c>
    </row>
    <row r="9722" spans="1:13" s="59" customFormat="1" customHeight="1">
      <c r="A9722" s="59" t="s">
        <v>25474</v>
      </c>
      <c r="B9722" s="59" t="s">
        <v>25475</v>
      </c>
      <c r="C9722" s="59" t="s">
        <v>23136</v>
      </c>
      <c r="D9722" s="59" t="s">
        <v>20</v>
      </c>
      <c r="F9722" s="59" t="s">
        <v>8</v>
      </c>
      <c r="G9722" s="152" t="str">
        <f>VLOOKUP(D9722,sku归属!A:B,2,0)</f>
        <v>莫美玉</v>
      </c>
    </row>
    <row r="9723" spans="1:13" s="59" customFormat="1" customHeight="1">
      <c r="A9723" s="59" t="s">
        <v>25476</v>
      </c>
      <c r="B9723" s="59" t="s">
        <v>25477</v>
      </c>
      <c r="C9723" s="59" t="s">
        <v>23133</v>
      </c>
      <c r="D9723" s="59" t="s">
        <v>20</v>
      </c>
      <c r="F9723" s="59" t="s">
        <v>8</v>
      </c>
      <c r="G9723" s="152" t="str">
        <f>VLOOKUP(D9723,sku归属!A:B,2,0)</f>
        <v>莫美玉</v>
      </c>
    </row>
    <row r="9724" spans="1:13" s="59" customFormat="1" customHeight="1">
      <c r="A9724" s="59" t="s">
        <v>25478</v>
      </c>
      <c r="B9724" s="59" t="s">
        <v>25479</v>
      </c>
      <c r="C9724" s="59" t="s">
        <v>23148</v>
      </c>
      <c r="D9724" s="59" t="s">
        <v>20</v>
      </c>
      <c r="F9724" s="59" t="s">
        <v>8</v>
      </c>
      <c r="G9724" s="152" t="str">
        <f>VLOOKUP(D9724,sku归属!A:B,2,0)</f>
        <v>莫美玉</v>
      </c>
    </row>
    <row r="9725" spans="1:13" s="59" customFormat="1" customHeight="1">
      <c r="A9725" s="59" t="s">
        <v>25480</v>
      </c>
      <c r="B9725" s="59" t="s">
        <v>25481</v>
      </c>
      <c r="C9725" s="59" t="s">
        <v>23145</v>
      </c>
      <c r="D9725" s="59" t="s">
        <v>20</v>
      </c>
      <c r="F9725" s="59" t="s">
        <v>8</v>
      </c>
      <c r="G9725" s="152" t="str">
        <f>VLOOKUP(D9725,sku归属!A:B,2,0)</f>
        <v>莫美玉</v>
      </c>
    </row>
    <row r="9726" spans="1:13" s="59" customFormat="1" customHeight="1">
      <c r="A9726" s="59" t="s">
        <v>25482</v>
      </c>
      <c r="B9726" s="59" t="s">
        <v>25483</v>
      </c>
      <c r="C9726" s="59" t="s">
        <v>23142</v>
      </c>
      <c r="D9726" s="59" t="s">
        <v>20</v>
      </c>
      <c r="F9726" s="59" t="s">
        <v>8</v>
      </c>
      <c r="G9726" s="152" t="str">
        <f>VLOOKUP(D9726,sku归属!A:B,2,0)</f>
        <v>莫美玉</v>
      </c>
    </row>
    <row r="9727" spans="1:13" s="59" customFormat="1" customHeight="1">
      <c r="A9727" s="59" t="s">
        <v>25484</v>
      </c>
      <c r="B9727" s="59" t="s">
        <v>25485</v>
      </c>
      <c r="C9727" s="59" t="s">
        <v>23124</v>
      </c>
      <c r="D9727" s="59" t="s">
        <v>20</v>
      </c>
      <c r="F9727" s="59" t="s">
        <v>8</v>
      </c>
      <c r="G9727" s="152" t="str">
        <f>VLOOKUP(D9727,sku归属!A:B,2,0)</f>
        <v>莫美玉</v>
      </c>
    </row>
    <row r="9728" spans="1:13" s="59" customFormat="1" customHeight="1">
      <c r="A9728" s="59" t="s">
        <v>25486</v>
      </c>
      <c r="B9728" s="59" t="s">
        <v>25487</v>
      </c>
      <c r="C9728" s="59" t="s">
        <v>23127</v>
      </c>
      <c r="D9728" s="59" t="s">
        <v>20</v>
      </c>
      <c r="F9728" s="59" t="s">
        <v>8</v>
      </c>
      <c r="G9728" s="152" t="str">
        <f>VLOOKUP(D9728,sku归属!A:B,2,0)</f>
        <v>莫美玉</v>
      </c>
    </row>
    <row r="9729" spans="1:13" s="59" customFormat="1" customHeight="1">
      <c r="A9729" s="59" t="s">
        <v>25488</v>
      </c>
      <c r="B9729" s="59" t="s">
        <v>25489</v>
      </c>
      <c r="C9729" s="59" t="s">
        <v>23130</v>
      </c>
      <c r="D9729" s="59" t="s">
        <v>20</v>
      </c>
      <c r="F9729" s="59" t="s">
        <v>8</v>
      </c>
      <c r="G9729" s="152" t="str">
        <f>VLOOKUP(D9729,sku归属!A:B,2,0)</f>
        <v>莫美玉</v>
      </c>
    </row>
    <row r="9730" spans="1:13" s="59" customFormat="1" customHeight="1">
      <c r="A9730" s="59" t="s">
        <v>25490</v>
      </c>
      <c r="B9730" s="59" t="s">
        <v>25491</v>
      </c>
      <c r="C9730" s="59" t="s">
        <v>23113</v>
      </c>
      <c r="D9730" s="59" t="s">
        <v>20</v>
      </c>
      <c r="F9730" s="59" t="s">
        <v>8</v>
      </c>
      <c r="G9730" s="152" t="str">
        <f>VLOOKUP(D9730,sku归属!A:B,2,0)</f>
        <v>莫美玉</v>
      </c>
    </row>
    <row r="9731" spans="1:13" s="59" customFormat="1" customHeight="1">
      <c r="A9731" s="59" t="s">
        <v>25492</v>
      </c>
      <c r="B9731" s="59" t="s">
        <v>25493</v>
      </c>
      <c r="C9731" s="59" t="s">
        <v>23110</v>
      </c>
      <c r="D9731" s="59" t="s">
        <v>20</v>
      </c>
      <c r="F9731" s="59" t="s">
        <v>8</v>
      </c>
      <c r="G9731" s="152" t="str">
        <f>VLOOKUP(D9731,sku归属!A:B,2,0)</f>
        <v>莫美玉</v>
      </c>
    </row>
    <row r="9732" spans="1:13" s="59" customFormat="1" customHeight="1">
      <c r="A9732" s="59" t="s">
        <v>25494</v>
      </c>
      <c r="B9732" s="59" t="s">
        <v>25495</v>
      </c>
      <c r="C9732" s="59" t="s">
        <v>20100</v>
      </c>
      <c r="D9732" s="59" t="s">
        <v>20</v>
      </c>
      <c r="F9732" s="59" t="s">
        <v>8</v>
      </c>
      <c r="G9732" s="152" t="str">
        <f>VLOOKUP(D9732,sku归属!A:B,2,0)</f>
        <v>莫美玉</v>
      </c>
    </row>
    <row r="9733" spans="1:13" s="59" customFormat="1" customHeight="1">
      <c r="A9733" s="59" t="s">
        <v>25496</v>
      </c>
      <c r="B9733" s="59" t="s">
        <v>25497</v>
      </c>
      <c r="C9733" s="59" t="s">
        <v>20103</v>
      </c>
      <c r="D9733" s="59" t="s">
        <v>20</v>
      </c>
      <c r="F9733" s="59" t="s">
        <v>8</v>
      </c>
      <c r="G9733" s="152" t="str">
        <f>VLOOKUP(D9733,sku归属!A:B,2,0)</f>
        <v>莫美玉</v>
      </c>
    </row>
    <row r="9734" spans="1:13" s="59" customFormat="1" customHeight="1">
      <c r="A9734" s="59" t="s">
        <v>25498</v>
      </c>
      <c r="B9734" s="59" t="s">
        <v>25499</v>
      </c>
      <c r="C9734" s="59" t="s">
        <v>20298</v>
      </c>
      <c r="D9734" s="59" t="s">
        <v>20</v>
      </c>
      <c r="F9734" s="59" t="s">
        <v>8</v>
      </c>
      <c r="G9734" s="152" t="str">
        <f>VLOOKUP(D9734,sku归属!A:B,2,0)</f>
        <v>莫美玉</v>
      </c>
    </row>
    <row r="9735" spans="1:13" s="59" customFormat="1" customHeight="1">
      <c r="A9735" s="59" t="s">
        <v>25500</v>
      </c>
      <c r="B9735" s="59" t="s">
        <v>25501</v>
      </c>
      <c r="C9735" s="59" t="s">
        <v>20291</v>
      </c>
      <c r="D9735" s="59" t="s">
        <v>20</v>
      </c>
      <c r="F9735" s="59" t="s">
        <v>8</v>
      </c>
      <c r="G9735" s="152" t="str">
        <f>VLOOKUP(D9735,sku归属!A:B,2,0)</f>
        <v>莫美玉</v>
      </c>
    </row>
    <row r="9736" spans="1:13" s="59" customFormat="1" customHeight="1">
      <c r="A9736" s="59" t="s">
        <v>25502</v>
      </c>
      <c r="B9736" s="59" t="s">
        <v>17550</v>
      </c>
      <c r="C9736" s="59" t="s">
        <v>20432</v>
      </c>
      <c r="D9736" s="59" t="s">
        <v>20</v>
      </c>
      <c r="F9736" s="59" t="s">
        <v>8</v>
      </c>
      <c r="G9736" s="152" t="str">
        <f>VLOOKUP(D9736,sku归属!A:B,2,0)</f>
        <v>莫美玉</v>
      </c>
    </row>
    <row r="9737" spans="1:13" s="59" customFormat="1" customHeight="1">
      <c r="A9737" s="59" t="s">
        <v>25503</v>
      </c>
      <c r="B9737" s="59" t="s">
        <v>17553</v>
      </c>
      <c r="C9737" s="59" t="s">
        <v>20429</v>
      </c>
      <c r="D9737" s="59" t="s">
        <v>20</v>
      </c>
      <c r="F9737" s="59" t="s">
        <v>8</v>
      </c>
      <c r="G9737" s="152" t="str">
        <f>VLOOKUP(D9737,sku归属!A:B,2,0)</f>
        <v>莫美玉</v>
      </c>
    </row>
    <row r="9738" spans="1:13" s="59" customFormat="1" customHeight="1">
      <c r="A9738" s="59" t="s">
        <v>25504</v>
      </c>
      <c r="B9738" s="59" t="s">
        <v>25505</v>
      </c>
      <c r="C9738" s="59" t="s">
        <v>23656</v>
      </c>
      <c r="D9738" s="59" t="s">
        <v>20</v>
      </c>
      <c r="F9738" s="59" t="s">
        <v>8</v>
      </c>
      <c r="G9738" s="152" t="str">
        <f>VLOOKUP(D9738,sku归属!A:B,2,0)</f>
        <v>莫美玉</v>
      </c>
    </row>
    <row r="9739" spans="1:13" s="59" customFormat="1" customHeight="1">
      <c r="A9739" s="59" t="s">
        <v>25506</v>
      </c>
      <c r="B9739" s="59" t="s">
        <v>25507</v>
      </c>
      <c r="C9739" s="59" t="s">
        <v>23653</v>
      </c>
      <c r="D9739" s="59" t="s">
        <v>20</v>
      </c>
      <c r="F9739" s="59" t="s">
        <v>8</v>
      </c>
      <c r="G9739" s="152" t="str">
        <f>VLOOKUP(D9739,sku归属!A:B,2,0)</f>
        <v>莫美玉</v>
      </c>
    </row>
    <row r="9740" spans="1:13" s="59" customFormat="1" customHeight="1">
      <c r="A9740" s="59" t="s">
        <v>25508</v>
      </c>
      <c r="B9740" s="59" t="s">
        <v>25509</v>
      </c>
      <c r="C9740" s="59" t="s">
        <v>20090</v>
      </c>
      <c r="D9740" s="59" t="s">
        <v>20</v>
      </c>
      <c r="F9740" s="59" t="s">
        <v>8</v>
      </c>
      <c r="G9740" s="152" t="str">
        <f>VLOOKUP(D9740,sku归属!A:B,2,0)</f>
        <v>莫美玉</v>
      </c>
    </row>
    <row r="9741" spans="1:13" s="59" customFormat="1" customHeight="1">
      <c r="A9741" s="59" t="s">
        <v>25510</v>
      </c>
      <c r="B9741" s="59" t="s">
        <v>25511</v>
      </c>
      <c r="C9741" s="59" t="s">
        <v>20093</v>
      </c>
      <c r="D9741" s="59" t="s">
        <v>20</v>
      </c>
      <c r="F9741" s="59" t="s">
        <v>8</v>
      </c>
      <c r="G9741" s="152" t="str">
        <f>VLOOKUP(D9741,sku归属!A:B,2,0)</f>
        <v>朱小燕</v>
      </c>
    </row>
    <row r="9742" spans="1:13" s="59" customFormat="1" customHeight="1">
      <c r="A9742" s="59" t="s">
        <v>25512</v>
      </c>
      <c r="B9742" s="59" t="s">
        <v>25513</v>
      </c>
      <c r="C9742" s="59" t="s">
        <v>23139</v>
      </c>
      <c r="D9742" s="59" t="s">
        <v>20</v>
      </c>
      <c r="F9742" s="59" t="s">
        <v>8</v>
      </c>
      <c r="G9742" s="152" t="str">
        <f>VLOOKUP(D9742,sku归属!A:B,2,0)</f>
        <v>朱小燕</v>
      </c>
    </row>
    <row r="9743" spans="1:13" s="59" customFormat="1" customHeight="1">
      <c r="A9743" s="59" t="s">
        <v>25514</v>
      </c>
      <c r="B9743" s="59" t="s">
        <v>25515</v>
      </c>
      <c r="C9743" s="59" t="s">
        <v>23136</v>
      </c>
      <c r="D9743" s="59" t="s">
        <v>20</v>
      </c>
      <c r="F9743" s="59" t="s">
        <v>8</v>
      </c>
      <c r="G9743" s="152" t="str">
        <f>VLOOKUP(D9743,sku归属!A:B,2,0)</f>
        <v>朱小燕</v>
      </c>
    </row>
    <row r="9744" spans="1:13" s="59" customFormat="1" customHeight="1">
      <c r="A9744" s="59" t="s">
        <v>25516</v>
      </c>
      <c r="B9744" s="59" t="s">
        <v>25517</v>
      </c>
      <c r="C9744" s="59" t="s">
        <v>23133</v>
      </c>
      <c r="D9744" s="59" t="s">
        <v>20</v>
      </c>
      <c r="F9744" s="59" t="s">
        <v>8</v>
      </c>
      <c r="G9744" s="152" t="str">
        <f>VLOOKUP(D9744,sku归属!A:B,2,0)</f>
        <v>朱小燕</v>
      </c>
    </row>
    <row r="9745" spans="1:13" s="59" customFormat="1" customHeight="1">
      <c r="A9745" s="59" t="s">
        <v>25518</v>
      </c>
      <c r="B9745" s="59" t="s">
        <v>25519</v>
      </c>
      <c r="C9745" s="59" t="s">
        <v>23148</v>
      </c>
      <c r="D9745" s="59" t="s">
        <v>20</v>
      </c>
      <c r="F9745" s="59" t="s">
        <v>8</v>
      </c>
      <c r="G9745" s="152" t="str">
        <f>VLOOKUP(D9745,sku归属!A:B,2,0)</f>
        <v>朱小燕</v>
      </c>
    </row>
    <row r="9746" spans="1:13" s="59" customFormat="1" customHeight="1">
      <c r="A9746" s="59" t="s">
        <v>25520</v>
      </c>
      <c r="B9746" s="59" t="s">
        <v>25521</v>
      </c>
      <c r="C9746" s="59" t="s">
        <v>23145</v>
      </c>
      <c r="D9746" s="59" t="s">
        <v>20</v>
      </c>
      <c r="F9746" s="59" t="s">
        <v>8</v>
      </c>
      <c r="G9746" s="152" t="str">
        <f>VLOOKUP(D9746,sku归属!A:B,2,0)</f>
        <v>朱小燕</v>
      </c>
    </row>
    <row r="9747" spans="1:13" s="59" customFormat="1" customHeight="1">
      <c r="A9747" s="59" t="s">
        <v>25522</v>
      </c>
      <c r="B9747" s="59" t="s">
        <v>25523</v>
      </c>
      <c r="C9747" s="59" t="s">
        <v>23142</v>
      </c>
      <c r="D9747" s="59" t="s">
        <v>20</v>
      </c>
      <c r="F9747" s="59" t="s">
        <v>8</v>
      </c>
      <c r="G9747" s="152" t="str">
        <f>VLOOKUP(D9747,sku归属!A:B,2,0)</f>
        <v>朱小燕</v>
      </c>
    </row>
    <row r="9748" spans="1:13" s="59" customFormat="1" customHeight="1">
      <c r="A9748" s="59" t="s">
        <v>25524</v>
      </c>
      <c r="B9748" s="59" t="s">
        <v>25525</v>
      </c>
      <c r="C9748" s="59" t="s">
        <v>23124</v>
      </c>
      <c r="D9748" s="59" t="s">
        <v>20</v>
      </c>
      <c r="F9748" s="59" t="s">
        <v>8</v>
      </c>
      <c r="G9748" s="152" t="str">
        <f>VLOOKUP(D9748,sku归属!A:B,2,0)</f>
        <v>朱小燕</v>
      </c>
    </row>
    <row r="9749" spans="1:13" s="59" customFormat="1" customHeight="1">
      <c r="A9749" s="59" t="s">
        <v>25526</v>
      </c>
      <c r="B9749" s="59" t="s">
        <v>25527</v>
      </c>
      <c r="C9749" s="59" t="s">
        <v>23127</v>
      </c>
      <c r="D9749" s="59" t="s">
        <v>20</v>
      </c>
      <c r="F9749" s="59" t="s">
        <v>8</v>
      </c>
      <c r="G9749" s="152" t="str">
        <f>VLOOKUP(D9749,sku归属!A:B,2,0)</f>
        <v>朱小燕</v>
      </c>
    </row>
    <row r="9750" spans="1:13" s="59" customFormat="1" customHeight="1">
      <c r="A9750" s="59" t="s">
        <v>25528</v>
      </c>
      <c r="B9750" s="59" t="s">
        <v>25529</v>
      </c>
      <c r="C9750" s="59" t="s">
        <v>23130</v>
      </c>
      <c r="D9750" s="59" t="s">
        <v>20</v>
      </c>
      <c r="F9750" s="59" t="s">
        <v>8</v>
      </c>
      <c r="G9750" s="152" t="str">
        <f>VLOOKUP(D9750,sku归属!A:B,2,0)</f>
        <v>朱小燕</v>
      </c>
    </row>
    <row r="9751" spans="1:13" s="59" customFormat="1" customHeight="1">
      <c r="A9751" s="59" t="s">
        <v>25274</v>
      </c>
      <c r="B9751" s="59" t="s">
        <v>25275</v>
      </c>
      <c r="C9751" s="59" t="s">
        <v>25276</v>
      </c>
      <c r="D9751" s="59" t="s">
        <v>20</v>
      </c>
      <c r="F9751" s="59" t="s">
        <v>8</v>
      </c>
      <c r="G9751" s="152" t="str">
        <f>VLOOKUP(D9751,sku归属!A:B,2,0)</f>
        <v>朱小燕</v>
      </c>
    </row>
    <row r="9752" spans="1:13" s="59" customFormat="1" customHeight="1">
      <c r="A9752" s="59" t="s">
        <v>25530</v>
      </c>
      <c r="B9752" s="59" t="s">
        <v>25531</v>
      </c>
      <c r="C9752" s="59" t="s">
        <v>20211</v>
      </c>
      <c r="D9752" s="59" t="s">
        <v>20</v>
      </c>
      <c r="F9752" s="59" t="s">
        <v>8</v>
      </c>
      <c r="G9752" s="152" t="str">
        <f>VLOOKUP(D9752,sku归属!A:B,2,0)</f>
        <v>朱小燕</v>
      </c>
    </row>
    <row r="9753" spans="1:13" s="59" customFormat="1" customHeight="1">
      <c r="A9753" s="59" t="s">
        <v>25532</v>
      </c>
      <c r="B9753" s="59" t="s">
        <v>25533</v>
      </c>
      <c r="C9753" s="59" t="s">
        <v>20208</v>
      </c>
      <c r="D9753" s="59" t="s">
        <v>20</v>
      </c>
      <c r="F9753" s="59" t="s">
        <v>8</v>
      </c>
      <c r="G9753" s="152" t="str">
        <f>VLOOKUP(D9753,sku归属!A:B,2,0)</f>
        <v>朱小燕</v>
      </c>
    </row>
    <row r="9754" spans="1:13" s="59" customFormat="1" customHeight="1">
      <c r="A9754" s="59" t="s">
        <v>25534</v>
      </c>
      <c r="B9754" s="59" t="s">
        <v>25535</v>
      </c>
      <c r="C9754" s="59" t="s">
        <v>20214</v>
      </c>
      <c r="D9754" s="59" t="s">
        <v>20</v>
      </c>
      <c r="F9754" s="59" t="s">
        <v>8</v>
      </c>
      <c r="G9754" s="152" t="str">
        <f>VLOOKUP(D9754,sku归属!A:B,2,0)</f>
        <v>朱小燕</v>
      </c>
    </row>
    <row r="9755" spans="1:13" s="59" customFormat="1" customHeight="1">
      <c r="A9755" s="59" t="s">
        <v>25536</v>
      </c>
      <c r="B9755" s="59" t="s">
        <v>25537</v>
      </c>
      <c r="C9755" s="59" t="s">
        <v>20220</v>
      </c>
      <c r="D9755" s="59" t="s">
        <v>20</v>
      </c>
      <c r="F9755" s="59" t="s">
        <v>8</v>
      </c>
      <c r="G9755" s="152" t="str">
        <f>VLOOKUP(D9755,sku归属!A:B,2,0)</f>
        <v>朱小燕</v>
      </c>
    </row>
    <row r="9756" spans="1:13" s="59" customFormat="1" customHeight="1">
      <c r="A9756" s="59" t="s">
        <v>25538</v>
      </c>
      <c r="B9756" s="59" t="s">
        <v>25539</v>
      </c>
      <c r="C9756" s="59" t="s">
        <v>20217</v>
      </c>
      <c r="D9756" s="59" t="s">
        <v>20</v>
      </c>
      <c r="F9756" s="59" t="s">
        <v>8</v>
      </c>
      <c r="G9756" s="152" t="str">
        <f>VLOOKUP(D9756,sku归属!A:B,2,0)</f>
        <v>朱小燕</v>
      </c>
    </row>
    <row r="9757" spans="1:13" s="59" customFormat="1" customHeight="1">
      <c r="A9757" s="59" t="s">
        <v>25540</v>
      </c>
      <c r="B9757" s="59" t="s">
        <v>25541</v>
      </c>
      <c r="C9757" s="59" t="s">
        <v>20223</v>
      </c>
      <c r="D9757" s="59" t="s">
        <v>20</v>
      </c>
      <c r="F9757" s="59" t="s">
        <v>8</v>
      </c>
      <c r="G9757" s="152" t="str">
        <f>VLOOKUP(D9757,sku归属!A:B,2,0)</f>
        <v>朱小燕</v>
      </c>
    </row>
    <row r="9758" spans="1:13" s="59" customFormat="1" customHeight="1">
      <c r="A9758" s="59" t="s">
        <v>25542</v>
      </c>
      <c r="B9758" s="59" t="s">
        <v>25543</v>
      </c>
      <c r="C9758" s="59" t="s">
        <v>2267</v>
      </c>
      <c r="D9758" s="59" t="s">
        <v>27</v>
      </c>
      <c r="F9758" s="59" t="s">
        <v>8</v>
      </c>
      <c r="G9758" s="152" t="str">
        <f>VLOOKUP(D9758,sku归属!A:B,2,0)</f>
        <v>朱小燕</v>
      </c>
    </row>
    <row r="9759" spans="1:13" s="59" customFormat="1" customHeight="1">
      <c r="A9759" s="59" t="s">
        <v>25544</v>
      </c>
      <c r="B9759" s="59" t="s">
        <v>25545</v>
      </c>
      <c r="C9759" s="59" t="s">
        <v>2273</v>
      </c>
      <c r="D9759" s="59" t="s">
        <v>27</v>
      </c>
      <c r="F9759" s="59" t="s">
        <v>8</v>
      </c>
      <c r="G9759" s="152" t="str">
        <f>VLOOKUP(D9759,sku归属!A:B,2,0)</f>
        <v>朱小燕</v>
      </c>
    </row>
    <row r="9760" spans="1:13" s="59" customFormat="1" customHeight="1">
      <c r="A9760" s="59" t="s">
        <v>25546</v>
      </c>
      <c r="B9760" s="59" t="s">
        <v>25547</v>
      </c>
      <c r="C9760" s="59" t="s">
        <v>2276</v>
      </c>
      <c r="D9760" s="59" t="s">
        <v>27</v>
      </c>
      <c r="F9760" s="59" t="s">
        <v>8</v>
      </c>
      <c r="G9760" s="152" t="str">
        <f>VLOOKUP(D9760,sku归属!A:B,2,0)</f>
        <v>朱小燕</v>
      </c>
    </row>
    <row r="9761" spans="1:13" s="59" customFormat="1" customHeight="1">
      <c r="A9761" s="59" t="s">
        <v>25548</v>
      </c>
      <c r="B9761" s="59" t="s">
        <v>25549</v>
      </c>
      <c r="C9761" s="59" t="s">
        <v>25550</v>
      </c>
      <c r="D9761" s="59" t="s">
        <v>27</v>
      </c>
      <c r="F9761" s="59" t="s">
        <v>8</v>
      </c>
      <c r="G9761" s="152" t="str">
        <f>VLOOKUP(D9761,sku归属!A:B,2,0)</f>
        <v>朱小燕</v>
      </c>
    </row>
    <row r="9762" spans="1:13" s="59" customFormat="1" customHeight="1">
      <c r="A9762" s="59" t="s">
        <v>25551</v>
      </c>
      <c r="B9762" s="59" t="s">
        <v>25552</v>
      </c>
      <c r="C9762" s="59" t="s">
        <v>25553</v>
      </c>
      <c r="D9762" s="59" t="s">
        <v>27</v>
      </c>
      <c r="F9762" s="59" t="s">
        <v>8</v>
      </c>
      <c r="G9762" s="152" t="str">
        <f>VLOOKUP(D9762,sku归属!A:B,2,0)</f>
        <v>朱小燕</v>
      </c>
    </row>
    <row r="9763" spans="1:13" s="59" customFormat="1" customHeight="1">
      <c r="A9763" s="59" t="s">
        <v>25554</v>
      </c>
      <c r="B9763" s="59" t="s">
        <v>25555</v>
      </c>
      <c r="C9763" s="59" t="s">
        <v>25556</v>
      </c>
      <c r="D9763" s="59" t="s">
        <v>27</v>
      </c>
      <c r="F9763" s="59" t="s">
        <v>8</v>
      </c>
      <c r="G9763" s="152" t="str">
        <f>VLOOKUP(D9763,sku归属!A:B,2,0)</f>
        <v>朱小燕</v>
      </c>
    </row>
    <row r="9764" spans="1:13" s="59" customFormat="1" customHeight="1">
      <c r="A9764" s="59" t="s">
        <v>25557</v>
      </c>
      <c r="B9764" s="59" t="s">
        <v>25558</v>
      </c>
      <c r="C9764" s="59" t="s">
        <v>25559</v>
      </c>
      <c r="D9764" s="59" t="s">
        <v>27</v>
      </c>
      <c r="F9764" s="59" t="s">
        <v>8</v>
      </c>
      <c r="G9764" s="152" t="str">
        <f>VLOOKUP(D9764,sku归属!A:B,2,0)</f>
        <v>朱小燕</v>
      </c>
    </row>
    <row r="9765" spans="1:13" s="59" customFormat="1" customHeight="1">
      <c r="A9765" s="59" t="s">
        <v>25560</v>
      </c>
      <c r="B9765" s="59" t="s">
        <v>25561</v>
      </c>
      <c r="C9765" s="59" t="s">
        <v>25562</v>
      </c>
      <c r="D9765" s="59" t="s">
        <v>27</v>
      </c>
      <c r="F9765" s="59" t="s">
        <v>8</v>
      </c>
      <c r="G9765" s="152" t="str">
        <f>VLOOKUP(D9765,sku归属!A:B,2,0)</f>
        <v>朱小燕</v>
      </c>
    </row>
    <row r="9766" spans="1:13" s="59" customFormat="1" customHeight="1">
      <c r="A9766" s="59" t="s">
        <v>25563</v>
      </c>
      <c r="B9766" s="59" t="s">
        <v>25564</v>
      </c>
      <c r="C9766" s="59" t="s">
        <v>25565</v>
      </c>
      <c r="D9766" s="59" t="s">
        <v>27</v>
      </c>
      <c r="F9766" s="59" t="s">
        <v>8</v>
      </c>
      <c r="G9766" s="152" t="str">
        <f>VLOOKUP(D9766,sku归属!A:B,2,0)</f>
        <v>朱小燕</v>
      </c>
    </row>
    <row r="9767" spans="1:13" s="59" customFormat="1" customHeight="1">
      <c r="A9767" s="59" t="s">
        <v>25566</v>
      </c>
      <c r="B9767" s="59" t="s">
        <v>25567</v>
      </c>
      <c r="C9767" s="59" t="s">
        <v>25568</v>
      </c>
      <c r="D9767" s="59" t="s">
        <v>27</v>
      </c>
      <c r="F9767" s="59" t="s">
        <v>8</v>
      </c>
      <c r="G9767" s="152" t="str">
        <f>VLOOKUP(D9767,sku归属!A:B,2,0)</f>
        <v>朱小燕</v>
      </c>
    </row>
    <row r="9768" spans="1:13" s="59" customFormat="1" customHeight="1">
      <c r="A9768" s="59" t="s">
        <v>25569</v>
      </c>
      <c r="B9768" s="59" t="s">
        <v>25570</v>
      </c>
      <c r="C9768" s="59" t="s">
        <v>25571</v>
      </c>
      <c r="D9768" s="59" t="s">
        <v>27</v>
      </c>
      <c r="F9768" s="59" t="s">
        <v>8</v>
      </c>
      <c r="G9768" s="152" t="str">
        <f>VLOOKUP(D9768,sku归属!A:B,2,0)</f>
        <v>朱小燕</v>
      </c>
    </row>
    <row r="9769" spans="1:13" s="59" customFormat="1" customHeight="1">
      <c r="A9769" s="59" t="s">
        <v>25572</v>
      </c>
      <c r="B9769" s="59" t="s">
        <v>25573</v>
      </c>
      <c r="C9769" s="59" t="s">
        <v>25574</v>
      </c>
      <c r="D9769" s="59" t="s">
        <v>27</v>
      </c>
      <c r="F9769" s="59" t="s">
        <v>8</v>
      </c>
      <c r="G9769" s="152" t="str">
        <f>VLOOKUP(D9769,sku归属!A:B,2,0)</f>
        <v>朱小燕</v>
      </c>
    </row>
    <row r="9770" spans="1:13" s="59" customFormat="1" customHeight="1">
      <c r="A9770" s="59" t="s">
        <v>25575</v>
      </c>
      <c r="B9770" s="59" t="s">
        <v>25576</v>
      </c>
      <c r="C9770" s="59" t="s">
        <v>25577</v>
      </c>
      <c r="D9770" s="59" t="s">
        <v>27</v>
      </c>
      <c r="F9770" s="59" t="s">
        <v>8</v>
      </c>
      <c r="G9770" s="152" t="str">
        <f>VLOOKUP(D9770,sku归属!A:B,2,0)</f>
        <v>朱小燕</v>
      </c>
    </row>
    <row r="9771" spans="1:13" s="59" customFormat="1" customHeight="1">
      <c r="A9771" s="59" t="s">
        <v>25578</v>
      </c>
      <c r="B9771" s="59" t="s">
        <v>25579</v>
      </c>
      <c r="C9771" s="59" t="s">
        <v>25580</v>
      </c>
      <c r="D9771" s="59" t="s">
        <v>27</v>
      </c>
      <c r="F9771" s="59" t="s">
        <v>8</v>
      </c>
      <c r="G9771" s="152" t="str">
        <f>VLOOKUP(D9771,sku归属!A:B,2,0)</f>
        <v>朱小燕</v>
      </c>
    </row>
    <row r="9772" spans="1:13" s="59" customFormat="1" customHeight="1">
      <c r="A9772" s="59" t="s">
        <v>25581</v>
      </c>
      <c r="B9772" s="59" t="s">
        <v>25582</v>
      </c>
      <c r="C9772" s="59" t="s">
        <v>25583</v>
      </c>
      <c r="D9772" s="59" t="s">
        <v>27</v>
      </c>
      <c r="F9772" s="59" t="s">
        <v>8</v>
      </c>
      <c r="G9772" s="152" t="str">
        <f>VLOOKUP(D9772,sku归属!A:B,2,0)</f>
        <v>朱小燕</v>
      </c>
    </row>
    <row r="9773" spans="1:13" s="59" customFormat="1" customHeight="1">
      <c r="A9773" s="59" t="s">
        <v>25584</v>
      </c>
      <c r="B9773" s="59" t="s">
        <v>25585</v>
      </c>
      <c r="C9773" s="59" t="s">
        <v>25586</v>
      </c>
      <c r="D9773" s="59" t="s">
        <v>27</v>
      </c>
      <c r="F9773" s="59" t="s">
        <v>8</v>
      </c>
      <c r="G9773" s="152" t="str">
        <f>VLOOKUP(D9773,sku归属!A:B,2,0)</f>
        <v>朱小燕</v>
      </c>
    </row>
    <row r="9774" spans="1:13" s="59" customFormat="1" customHeight="1">
      <c r="A9774" s="59" t="s">
        <v>25587</v>
      </c>
      <c r="B9774" s="59" t="s">
        <v>25588</v>
      </c>
      <c r="C9774" s="59" t="s">
        <v>25589</v>
      </c>
      <c r="D9774" s="59" t="s">
        <v>27</v>
      </c>
      <c r="F9774" s="59" t="s">
        <v>8</v>
      </c>
      <c r="G9774" s="152" t="str">
        <f>VLOOKUP(D9774,sku归属!A:B,2,0)</f>
        <v>朱小燕</v>
      </c>
    </row>
    <row r="9775" spans="1:13" s="59" customFormat="1" customHeight="1">
      <c r="A9775" s="59" t="s">
        <v>25590</v>
      </c>
      <c r="B9775" s="59" t="s">
        <v>25588</v>
      </c>
      <c r="C9775" s="59" t="s">
        <v>25591</v>
      </c>
      <c r="D9775" s="59" t="s">
        <v>27</v>
      </c>
      <c r="F9775" s="59" t="s">
        <v>8</v>
      </c>
      <c r="G9775" s="152" t="str">
        <f>VLOOKUP(D9775,sku归属!A:B,2,0)</f>
        <v>朱小燕</v>
      </c>
    </row>
    <row r="9776" spans="1:13" s="59" customFormat="1" customHeight="1">
      <c r="A9776" s="59" t="s">
        <v>25592</v>
      </c>
      <c r="B9776" s="59" t="s">
        <v>25593</v>
      </c>
      <c r="C9776" s="59" t="s">
        <v>25594</v>
      </c>
      <c r="D9776" s="59" t="s">
        <v>27</v>
      </c>
      <c r="F9776" s="59" t="s">
        <v>8</v>
      </c>
      <c r="G9776" s="152" t="str">
        <f>VLOOKUP(D9776,sku归属!A:B,2,0)</f>
        <v>朱小燕</v>
      </c>
    </row>
    <row r="9777" spans="1:13" s="59" customFormat="1" customHeight="1">
      <c r="A9777" s="59" t="s">
        <v>25595</v>
      </c>
      <c r="B9777" s="59" t="s">
        <v>25596</v>
      </c>
      <c r="C9777" s="59" t="s">
        <v>25597</v>
      </c>
      <c r="D9777" s="59" t="s">
        <v>27</v>
      </c>
      <c r="F9777" s="59" t="s">
        <v>8</v>
      </c>
      <c r="G9777" s="152" t="str">
        <f>VLOOKUP(D9777,sku归属!A:B,2,0)</f>
        <v>朱小燕</v>
      </c>
    </row>
    <row r="9778" spans="1:13" s="59" customFormat="1" customHeight="1">
      <c r="A9778" s="59" t="s">
        <v>25598</v>
      </c>
      <c r="B9778" s="59" t="s">
        <v>25599</v>
      </c>
      <c r="C9778" s="59" t="s">
        <v>25600</v>
      </c>
      <c r="D9778" s="59" t="s">
        <v>27</v>
      </c>
      <c r="F9778" s="59" t="s">
        <v>8</v>
      </c>
      <c r="G9778" s="152" t="str">
        <f>VLOOKUP(D9778,sku归属!A:B,2,0)</f>
        <v>朱小燕</v>
      </c>
    </row>
    <row r="9779" spans="1:13" s="59" customFormat="1" customHeight="1">
      <c r="A9779" s="59" t="s">
        <v>25601</v>
      </c>
      <c r="B9779" s="59" t="s">
        <v>25602</v>
      </c>
      <c r="C9779" s="59" t="s">
        <v>25603</v>
      </c>
      <c r="D9779" s="59" t="s">
        <v>27</v>
      </c>
      <c r="F9779" s="59" t="s">
        <v>8</v>
      </c>
      <c r="G9779" s="152" t="str">
        <f>VLOOKUP(D9779,sku归属!A:B,2,0)</f>
        <v>朱小燕</v>
      </c>
    </row>
    <row r="9780" spans="1:13" s="59" customFormat="1" customHeight="1">
      <c r="A9780" s="59" t="s">
        <v>25604</v>
      </c>
      <c r="B9780" s="59" t="s">
        <v>25605</v>
      </c>
      <c r="C9780" s="59" t="s">
        <v>25606</v>
      </c>
      <c r="D9780" s="59" t="s">
        <v>27</v>
      </c>
      <c r="F9780" s="59" t="s">
        <v>8</v>
      </c>
      <c r="G9780" s="152" t="str">
        <f>VLOOKUP(D9780,sku归属!A:B,2,0)</f>
        <v>朱小燕</v>
      </c>
    </row>
    <row r="9781" spans="1:13" s="59" customFormat="1" customHeight="1">
      <c r="A9781" s="59" t="s">
        <v>25607</v>
      </c>
      <c r="B9781" s="59" t="s">
        <v>25608</v>
      </c>
      <c r="C9781" s="59" t="s">
        <v>25609</v>
      </c>
      <c r="D9781" s="59" t="s">
        <v>27</v>
      </c>
      <c r="F9781" s="59" t="s">
        <v>8</v>
      </c>
      <c r="G9781" s="152" t="str">
        <f>VLOOKUP(D9781,sku归属!A:B,2,0)</f>
        <v>朱小燕</v>
      </c>
    </row>
    <row r="9782" spans="1:13" s="59" customFormat="1" customHeight="1">
      <c r="A9782" s="59" t="s">
        <v>25610</v>
      </c>
      <c r="B9782" s="59" t="s">
        <v>25611</v>
      </c>
      <c r="C9782" s="59" t="s">
        <v>25612</v>
      </c>
      <c r="D9782" s="59" t="s">
        <v>27</v>
      </c>
      <c r="F9782" s="59" t="s">
        <v>8</v>
      </c>
      <c r="G9782" s="152" t="str">
        <f>VLOOKUP(D9782,sku归属!A:B,2,0)</f>
        <v>朱小燕</v>
      </c>
    </row>
    <row r="9783" spans="1:13" s="59" customFormat="1" customHeight="1">
      <c r="A9783" s="59" t="s">
        <v>25613</v>
      </c>
      <c r="B9783" s="59" t="s">
        <v>25614</v>
      </c>
      <c r="C9783" s="59" t="s">
        <v>25615</v>
      </c>
      <c r="D9783" s="59" t="s">
        <v>27</v>
      </c>
      <c r="F9783" s="59" t="s">
        <v>8</v>
      </c>
      <c r="G9783" s="152" t="str">
        <f>VLOOKUP(D9783,sku归属!A:B,2,0)</f>
        <v>朱小燕</v>
      </c>
    </row>
    <row r="9784" spans="1:13" s="59" customFormat="1" customHeight="1">
      <c r="A9784" s="59" t="s">
        <v>25616</v>
      </c>
      <c r="B9784" s="59" t="s">
        <v>25617</v>
      </c>
      <c r="C9784" s="59" t="s">
        <v>25618</v>
      </c>
      <c r="D9784" s="59" t="s">
        <v>27</v>
      </c>
      <c r="F9784" s="59" t="s">
        <v>8</v>
      </c>
      <c r="G9784" s="152" t="str">
        <f>VLOOKUP(D9784,sku归属!A:B,2,0)</f>
        <v>朱小燕</v>
      </c>
    </row>
    <row r="9785" spans="1:13" s="59" customFormat="1" customHeight="1">
      <c r="A9785" s="59" t="s">
        <v>25619</v>
      </c>
      <c r="B9785" s="59" t="s">
        <v>25620</v>
      </c>
      <c r="C9785" s="59" t="s">
        <v>25621</v>
      </c>
      <c r="D9785" s="59" t="s">
        <v>27</v>
      </c>
      <c r="F9785" s="59" t="s">
        <v>8</v>
      </c>
      <c r="G9785" s="152" t="str">
        <f>VLOOKUP(D9785,sku归属!A:B,2,0)</f>
        <v>朱小燕</v>
      </c>
    </row>
    <row r="9786" spans="1:13" s="59" customFormat="1" customHeight="1">
      <c r="A9786" s="59" t="s">
        <v>25622</v>
      </c>
      <c r="B9786" s="59" t="s">
        <v>25623</v>
      </c>
      <c r="C9786" s="59" t="s">
        <v>25624</v>
      </c>
      <c r="D9786" s="59" t="s">
        <v>27</v>
      </c>
      <c r="F9786" s="59" t="s">
        <v>8</v>
      </c>
      <c r="G9786" s="152" t="str">
        <f>VLOOKUP(D9786,sku归属!A:B,2,0)</f>
        <v>朱小燕</v>
      </c>
    </row>
    <row r="9787" spans="1:13" s="59" customFormat="1" customHeight="1">
      <c r="A9787" s="59" t="s">
        <v>25625</v>
      </c>
      <c r="B9787" s="59" t="s">
        <v>25626</v>
      </c>
      <c r="C9787" s="59" t="s">
        <v>25627</v>
      </c>
      <c r="D9787" s="59" t="s">
        <v>27</v>
      </c>
      <c r="F9787" s="59" t="s">
        <v>8</v>
      </c>
      <c r="G9787" s="152" t="str">
        <f>VLOOKUP(D9787,sku归属!A:B,2,0)</f>
        <v>朱小燕</v>
      </c>
    </row>
    <row r="9788" spans="1:13" s="59" customFormat="1" customHeight="1">
      <c r="A9788" s="59" t="s">
        <v>25628</v>
      </c>
      <c r="B9788" s="59" t="s">
        <v>25629</v>
      </c>
      <c r="C9788" s="59" t="s">
        <v>25630</v>
      </c>
      <c r="D9788" s="59" t="s">
        <v>27</v>
      </c>
      <c r="F9788" s="59" t="s">
        <v>8</v>
      </c>
      <c r="G9788" s="152" t="str">
        <f>VLOOKUP(D9788,sku归属!A:B,2,0)</f>
        <v>朱小燕</v>
      </c>
    </row>
    <row r="9789" spans="1:13" s="59" customFormat="1" customHeight="1">
      <c r="A9789" s="59" t="s">
        <v>25631</v>
      </c>
      <c r="B9789" s="59" t="s">
        <v>25632</v>
      </c>
      <c r="C9789" s="59" t="s">
        <v>20265</v>
      </c>
      <c r="D9789" s="59" t="s">
        <v>27</v>
      </c>
      <c r="F9789" s="59" t="s">
        <v>8</v>
      </c>
      <c r="G9789" s="152" t="str">
        <f>VLOOKUP(D9789,sku归属!A:B,2,0)</f>
        <v>朱小燕</v>
      </c>
    </row>
    <row r="9790" spans="1:13" s="59" customFormat="1" customHeight="1">
      <c r="A9790" s="59" t="s">
        <v>25633</v>
      </c>
      <c r="B9790" s="59" t="s">
        <v>25634</v>
      </c>
      <c r="C9790" s="59" t="s">
        <v>20268</v>
      </c>
      <c r="D9790" s="59" t="s">
        <v>27</v>
      </c>
      <c r="F9790" s="59" t="s">
        <v>8</v>
      </c>
      <c r="G9790" s="152" t="str">
        <f>VLOOKUP(D9790,sku归属!A:B,2,0)</f>
        <v>朱小燕</v>
      </c>
    </row>
    <row r="9791" spans="1:13" s="59" customFormat="1" customHeight="1">
      <c r="A9791" s="59" t="s">
        <v>25635</v>
      </c>
      <c r="B9791" s="59" t="s">
        <v>25636</v>
      </c>
      <c r="C9791" s="59" t="s">
        <v>20271</v>
      </c>
      <c r="D9791" s="59" t="s">
        <v>27</v>
      </c>
      <c r="F9791" s="59" t="s">
        <v>8</v>
      </c>
      <c r="G9791" s="152" t="str">
        <f>VLOOKUP(D9791,sku归属!A:B,2,0)</f>
        <v>朱小燕</v>
      </c>
    </row>
    <row r="9792" spans="1:13" s="59" customFormat="1" customHeight="1">
      <c r="A9792" s="59" t="s">
        <v>25637</v>
      </c>
      <c r="B9792" s="59" t="s">
        <v>25638</v>
      </c>
      <c r="C9792" s="59" t="s">
        <v>25639</v>
      </c>
      <c r="D9792" s="59" t="s">
        <v>27</v>
      </c>
      <c r="F9792" s="59" t="s">
        <v>8</v>
      </c>
      <c r="G9792" s="152" t="str">
        <f>VLOOKUP(D9792,sku归属!A:B,2,0)</f>
        <v>朱小燕</v>
      </c>
    </row>
    <row r="9793" spans="1:13" s="59" customFormat="1" customHeight="1">
      <c r="A9793" s="59" t="s">
        <v>25640</v>
      </c>
      <c r="B9793" s="59" t="s">
        <v>25641</v>
      </c>
      <c r="C9793" s="59" t="s">
        <v>25642</v>
      </c>
      <c r="D9793" s="59" t="s">
        <v>27</v>
      </c>
      <c r="F9793" s="59" t="s">
        <v>8</v>
      </c>
      <c r="G9793" s="152" t="str">
        <f>VLOOKUP(D9793,sku归属!A:B,2,0)</f>
        <v>朱小燕</v>
      </c>
    </row>
    <row r="9794" spans="1:13" s="59" customFormat="1" customHeight="1">
      <c r="A9794" s="59" t="s">
        <v>25643</v>
      </c>
      <c r="B9794" s="59" t="s">
        <v>25644</v>
      </c>
      <c r="C9794" s="59" t="s">
        <v>25645</v>
      </c>
      <c r="D9794" s="59" t="s">
        <v>27</v>
      </c>
      <c r="F9794" s="59" t="s">
        <v>8</v>
      </c>
      <c r="G9794" s="152" t="str">
        <f>VLOOKUP(D9794,sku归属!A:B,2,0)</f>
        <v>朱小燕</v>
      </c>
    </row>
    <row r="9795" spans="1:13" s="59" customFormat="1" customHeight="1">
      <c r="A9795" s="59" t="s">
        <v>25646</v>
      </c>
      <c r="B9795" s="59" t="s">
        <v>25647</v>
      </c>
      <c r="C9795" s="59" t="s">
        <v>25648</v>
      </c>
      <c r="D9795" s="59" t="s">
        <v>27</v>
      </c>
      <c r="F9795" s="59" t="s">
        <v>8</v>
      </c>
      <c r="G9795" s="152" t="str">
        <f>VLOOKUP(D9795,sku归属!A:B,2,0)</f>
        <v>朱小燕</v>
      </c>
    </row>
    <row r="9796" spans="1:13" s="59" customFormat="1" customHeight="1">
      <c r="A9796" s="59" t="s">
        <v>25649</v>
      </c>
      <c r="B9796" s="59" t="s">
        <v>25650</v>
      </c>
      <c r="C9796" s="59" t="s">
        <v>25651</v>
      </c>
      <c r="D9796" s="59" t="s">
        <v>27</v>
      </c>
      <c r="F9796" s="59" t="s">
        <v>8</v>
      </c>
      <c r="G9796" s="152" t="str">
        <f>VLOOKUP(D9796,sku归属!A:B,2,0)</f>
        <v>朱小燕</v>
      </c>
    </row>
    <row r="9797" spans="1:13" s="59" customFormat="1" customHeight="1">
      <c r="A9797" s="59" t="s">
        <v>25652</v>
      </c>
      <c r="B9797" s="59" t="s">
        <v>25653</v>
      </c>
      <c r="C9797" s="59" t="s">
        <v>25654</v>
      </c>
      <c r="D9797" s="59" t="s">
        <v>27</v>
      </c>
      <c r="F9797" s="59" t="s">
        <v>8</v>
      </c>
      <c r="G9797" s="152" t="str">
        <f>VLOOKUP(D9797,sku归属!A:B,2,0)</f>
        <v>朱小燕</v>
      </c>
    </row>
    <row r="9798" spans="1:13" s="59" customFormat="1" customHeight="1">
      <c r="A9798" s="59" t="s">
        <v>25655</v>
      </c>
      <c r="B9798" s="59" t="s">
        <v>25656</v>
      </c>
      <c r="C9798" s="59" t="s">
        <v>25657</v>
      </c>
      <c r="D9798" s="59" t="s">
        <v>27</v>
      </c>
      <c r="F9798" s="59" t="s">
        <v>8</v>
      </c>
      <c r="G9798" s="152" t="str">
        <f>VLOOKUP(D9798,sku归属!A:B,2,0)</f>
        <v>朱小燕</v>
      </c>
    </row>
    <row r="9799" spans="1:13" s="59" customFormat="1" customHeight="1">
      <c r="A9799" s="59" t="s">
        <v>25658</v>
      </c>
      <c r="B9799" s="59" t="s">
        <v>25659</v>
      </c>
      <c r="C9799" s="59" t="s">
        <v>25660</v>
      </c>
      <c r="D9799" s="59" t="s">
        <v>27</v>
      </c>
      <c r="F9799" s="59" t="s">
        <v>8</v>
      </c>
      <c r="G9799" s="152" t="str">
        <f>VLOOKUP(D9799,sku归属!A:B,2,0)</f>
        <v>朱小燕</v>
      </c>
    </row>
    <row r="9800" spans="1:13" s="59" customFormat="1" customHeight="1">
      <c r="A9800" s="59" t="s">
        <v>25661</v>
      </c>
      <c r="B9800" s="59" t="s">
        <v>25662</v>
      </c>
      <c r="C9800" s="59" t="s">
        <v>25663</v>
      </c>
      <c r="D9800" s="59" t="s">
        <v>27</v>
      </c>
      <c r="F9800" s="59" t="s">
        <v>8</v>
      </c>
      <c r="G9800" s="152" t="str">
        <f>VLOOKUP(D9800,sku归属!A:B,2,0)</f>
        <v>朱小燕</v>
      </c>
    </row>
    <row r="9801" spans="1:13" s="59" customFormat="1" customHeight="1">
      <c r="A9801" s="59" t="s">
        <v>25664</v>
      </c>
      <c r="B9801" s="59" t="s">
        <v>25665</v>
      </c>
      <c r="C9801" s="59" t="s">
        <v>25666</v>
      </c>
      <c r="D9801" s="59" t="s">
        <v>27</v>
      </c>
      <c r="F9801" s="59" t="s">
        <v>8</v>
      </c>
      <c r="G9801" s="152" t="str">
        <f>VLOOKUP(D9801,sku归属!A:B,2,0)</f>
        <v>朱小燕</v>
      </c>
    </row>
    <row r="9802" spans="1:13" s="59" customFormat="1" customHeight="1">
      <c r="A9802" s="59" t="s">
        <v>25667</v>
      </c>
      <c r="B9802" s="59" t="s">
        <v>25668</v>
      </c>
      <c r="C9802" s="59" t="s">
        <v>25669</v>
      </c>
      <c r="D9802" s="59" t="s">
        <v>27</v>
      </c>
      <c r="F9802" s="59" t="s">
        <v>8</v>
      </c>
      <c r="G9802" s="152" t="str">
        <f>VLOOKUP(D9802,sku归属!A:B,2,0)</f>
        <v>朱小燕</v>
      </c>
    </row>
    <row r="9803" spans="1:13" s="59" customFormat="1" customHeight="1">
      <c r="A9803" s="59" t="s">
        <v>25670</v>
      </c>
      <c r="B9803" s="59" t="s">
        <v>25671</v>
      </c>
      <c r="C9803" s="59" t="s">
        <v>25672</v>
      </c>
      <c r="D9803" s="59" t="s">
        <v>27</v>
      </c>
      <c r="F9803" s="59" t="s">
        <v>8</v>
      </c>
      <c r="G9803" s="152" t="str">
        <f>VLOOKUP(D9803,sku归属!A:B,2,0)</f>
        <v>朱小燕</v>
      </c>
    </row>
    <row r="9804" spans="1:13" s="59" customFormat="1" customHeight="1">
      <c r="A9804" s="59" t="s">
        <v>25673</v>
      </c>
      <c r="B9804" s="59" t="s">
        <v>25674</v>
      </c>
      <c r="C9804" s="59" t="s">
        <v>25675</v>
      </c>
      <c r="D9804" s="59" t="s">
        <v>27</v>
      </c>
      <c r="F9804" s="59" t="s">
        <v>8</v>
      </c>
      <c r="G9804" s="152" t="str">
        <f>VLOOKUP(D9804,sku归属!A:B,2,0)</f>
        <v>朱小燕</v>
      </c>
    </row>
    <row r="9805" spans="1:13" s="59" customFormat="1" customHeight="1">
      <c r="A9805" s="59" t="s">
        <v>25676</v>
      </c>
      <c r="B9805" s="59" t="s">
        <v>25677</v>
      </c>
      <c r="C9805" s="59" t="s">
        <v>25678</v>
      </c>
      <c r="D9805" s="59" t="s">
        <v>27</v>
      </c>
      <c r="F9805" s="59" t="s">
        <v>8</v>
      </c>
      <c r="G9805" s="152" t="str">
        <f>VLOOKUP(D9805,sku归属!A:B,2,0)</f>
        <v>莫美玉</v>
      </c>
    </row>
    <row r="9806" spans="1:13" s="59" customFormat="1" customHeight="1">
      <c r="A9806" s="59" t="s">
        <v>25679</v>
      </c>
      <c r="B9806" s="59" t="s">
        <v>25680</v>
      </c>
      <c r="C9806" s="59" t="s">
        <v>25681</v>
      </c>
      <c r="D9806" s="59" t="s">
        <v>27</v>
      </c>
      <c r="F9806" s="59" t="s">
        <v>8</v>
      </c>
      <c r="G9806" s="152" t="str">
        <f>VLOOKUP(D9806,sku归属!A:B,2,0)</f>
        <v>莫美玉</v>
      </c>
    </row>
    <row r="9807" spans="1:13" s="59" customFormat="1" customHeight="1">
      <c r="A9807" s="59" t="s">
        <v>25682</v>
      </c>
      <c r="B9807" s="59" t="s">
        <v>25683</v>
      </c>
      <c r="C9807" s="59" t="s">
        <v>25684</v>
      </c>
      <c r="D9807" s="59" t="s">
        <v>27</v>
      </c>
      <c r="F9807" s="59" t="s">
        <v>8</v>
      </c>
      <c r="G9807" s="152" t="str">
        <f>VLOOKUP(D9807,sku归属!A:B,2,0)</f>
        <v>莫美玉</v>
      </c>
    </row>
    <row r="9808" spans="1:13" s="59" customFormat="1" customHeight="1">
      <c r="A9808" s="59" t="s">
        <v>25685</v>
      </c>
      <c r="B9808" s="59" t="s">
        <v>25686</v>
      </c>
      <c r="C9808" s="59" t="s">
        <v>25687</v>
      </c>
      <c r="D9808" s="59" t="s">
        <v>27</v>
      </c>
      <c r="F9808" s="59" t="s">
        <v>8</v>
      </c>
      <c r="G9808" s="152" t="str">
        <f>VLOOKUP(D9808,sku归属!A:B,2,0)</f>
        <v>莫美玉</v>
      </c>
    </row>
    <row r="9809" spans="1:13" s="59" customFormat="1" customHeight="1">
      <c r="A9809" s="59" t="s">
        <v>25688</v>
      </c>
      <c r="B9809" s="59" t="s">
        <v>25689</v>
      </c>
      <c r="C9809" s="59" t="s">
        <v>25690</v>
      </c>
      <c r="D9809" s="59" t="s">
        <v>27</v>
      </c>
      <c r="F9809" s="59" t="s">
        <v>8</v>
      </c>
      <c r="G9809" s="152" t="str">
        <f>VLOOKUP(D9809,sku归属!A:B,2,0)</f>
        <v>莫美玉</v>
      </c>
    </row>
    <row r="9810" spans="1:13" s="59" customFormat="1" customHeight="1">
      <c r="A9810" s="59" t="s">
        <v>25691</v>
      </c>
      <c r="B9810" s="59" t="s">
        <v>25692</v>
      </c>
      <c r="C9810" s="59" t="s">
        <v>25693</v>
      </c>
      <c r="D9810" s="59" t="s">
        <v>27</v>
      </c>
      <c r="F9810" s="59" t="s">
        <v>8</v>
      </c>
      <c r="G9810" s="152" t="str">
        <f>VLOOKUP(D9810,sku归属!A:B,2,0)</f>
        <v>莫美玉</v>
      </c>
    </row>
    <row r="9811" spans="1:13" s="59" customFormat="1" customHeight="1">
      <c r="A9811" s="59" t="s">
        <v>25694</v>
      </c>
      <c r="B9811" s="59" t="s">
        <v>25695</v>
      </c>
      <c r="C9811" s="59" t="s">
        <v>25696</v>
      </c>
      <c r="D9811" s="59" t="s">
        <v>27</v>
      </c>
      <c r="F9811" s="59" t="s">
        <v>8</v>
      </c>
      <c r="G9811" s="152" t="str">
        <f>VLOOKUP(D9811,sku归属!A:B,2,0)</f>
        <v>莫美玉</v>
      </c>
    </row>
    <row r="9812" spans="1:13" s="59" customFormat="1" customHeight="1">
      <c r="A9812" s="59" t="s">
        <v>25697</v>
      </c>
      <c r="B9812" s="59" t="s">
        <v>25698</v>
      </c>
      <c r="C9812" s="59" t="s">
        <v>25699</v>
      </c>
      <c r="D9812" s="59" t="s">
        <v>27</v>
      </c>
      <c r="F9812" s="59" t="s">
        <v>8</v>
      </c>
      <c r="G9812" s="152" t="str">
        <f>VLOOKUP(D9812,sku归属!A:B,2,0)</f>
        <v>莫美玉</v>
      </c>
    </row>
    <row r="9813" spans="1:13" s="59" customFormat="1" customHeight="1">
      <c r="A9813" s="59" t="s">
        <v>25700</v>
      </c>
      <c r="B9813" s="59" t="s">
        <v>25701</v>
      </c>
      <c r="C9813" s="59" t="s">
        <v>25702</v>
      </c>
      <c r="D9813" s="59" t="s">
        <v>27</v>
      </c>
      <c r="F9813" s="59" t="s">
        <v>8</v>
      </c>
      <c r="G9813" s="152" t="str">
        <f>VLOOKUP(D9813,sku归属!A:B,2,0)</f>
        <v>朱小燕</v>
      </c>
    </row>
    <row r="9814" spans="1:13" s="59" customFormat="1" customHeight="1">
      <c r="A9814" s="59" t="s">
        <v>25703</v>
      </c>
      <c r="B9814" s="59" t="s">
        <v>25704</v>
      </c>
      <c r="C9814" s="59" t="s">
        <v>25705</v>
      </c>
      <c r="D9814" s="59" t="s">
        <v>27</v>
      </c>
      <c r="F9814" s="59" t="s">
        <v>8</v>
      </c>
      <c r="G9814" s="152" t="str">
        <f>VLOOKUP(D9814,sku归属!A:B,2,0)</f>
        <v>朱小燕</v>
      </c>
    </row>
    <row r="9815" spans="1:13" s="59" customFormat="1" customHeight="1">
      <c r="A9815" s="59" t="s">
        <v>25706</v>
      </c>
      <c r="B9815" s="59" t="s">
        <v>25707</v>
      </c>
      <c r="C9815" s="59" t="s">
        <v>25708</v>
      </c>
      <c r="D9815" s="59" t="s">
        <v>27</v>
      </c>
      <c r="F9815" s="59" t="s">
        <v>8</v>
      </c>
      <c r="G9815" s="152" t="str">
        <f>VLOOKUP(D9815,sku归属!A:B,2,0)</f>
        <v>朱小燕</v>
      </c>
    </row>
    <row r="9816" spans="1:13" s="59" customFormat="1" customHeight="1">
      <c r="A9816" s="59" t="s">
        <v>25709</v>
      </c>
      <c r="B9816" s="59" t="s">
        <v>25710</v>
      </c>
      <c r="C9816" s="59" t="s">
        <v>25711</v>
      </c>
      <c r="D9816" s="59" t="s">
        <v>27</v>
      </c>
      <c r="F9816" s="59" t="s">
        <v>8</v>
      </c>
      <c r="G9816" s="152" t="str">
        <f>VLOOKUP(D9816,sku归属!A:B,2,0)</f>
        <v>朱小燕</v>
      </c>
    </row>
    <row r="9817" spans="1:13" s="59" customFormat="1" customHeight="1">
      <c r="A9817" s="59" t="s">
        <v>25712</v>
      </c>
      <c r="B9817" s="59" t="s">
        <v>25713</v>
      </c>
      <c r="C9817" s="59" t="s">
        <v>18297</v>
      </c>
      <c r="D9817" s="59" t="s">
        <v>27</v>
      </c>
      <c r="F9817" s="59" t="s">
        <v>8</v>
      </c>
      <c r="G9817" s="152" t="str">
        <f>VLOOKUP(D9817,sku归属!A:B,2,0)</f>
        <v>朱小燕</v>
      </c>
    </row>
    <row r="9818" spans="1:13" s="59" customFormat="1" customHeight="1">
      <c r="A9818" s="59" t="s">
        <v>25714</v>
      </c>
      <c r="B9818" s="59" t="s">
        <v>25715</v>
      </c>
      <c r="C9818" s="59" t="s">
        <v>25716</v>
      </c>
      <c r="D9818" s="59" t="s">
        <v>27</v>
      </c>
      <c r="F9818" s="59" t="s">
        <v>8</v>
      </c>
      <c r="G9818" s="152" t="str">
        <f>VLOOKUP(D9818,sku归属!A:B,2,0)</f>
        <v>朱小燕</v>
      </c>
    </row>
    <row r="9819" spans="1:13" s="59" customFormat="1" customHeight="1">
      <c r="A9819" s="59" t="s">
        <v>25717</v>
      </c>
      <c r="B9819" s="59" t="s">
        <v>25718</v>
      </c>
      <c r="C9819" s="59" t="s">
        <v>25719</v>
      </c>
      <c r="D9819" s="59" t="s">
        <v>27</v>
      </c>
      <c r="F9819" s="59" t="s">
        <v>8</v>
      </c>
      <c r="G9819" s="152" t="str">
        <f>VLOOKUP(D9819,sku归属!A:B,2,0)</f>
        <v>朱小燕</v>
      </c>
    </row>
    <row r="9820" spans="1:13" s="59" customFormat="1" customHeight="1">
      <c r="A9820" s="59" t="s">
        <v>25720</v>
      </c>
      <c r="B9820" s="59" t="s">
        <v>25721</v>
      </c>
      <c r="C9820" s="59" t="s">
        <v>25722</v>
      </c>
      <c r="D9820" s="59" t="s">
        <v>27</v>
      </c>
      <c r="F9820" s="59" t="s">
        <v>8</v>
      </c>
      <c r="G9820" s="152" t="str">
        <f>VLOOKUP(D9820,sku归属!A:B,2,0)</f>
        <v>朱小燕</v>
      </c>
    </row>
    <row r="9821" spans="1:13" s="59" customFormat="1" customHeight="1">
      <c r="A9821" s="59" t="s">
        <v>25723</v>
      </c>
      <c r="B9821" s="59" t="s">
        <v>25724</v>
      </c>
      <c r="C9821" s="59" t="s">
        <v>25725</v>
      </c>
      <c r="D9821" s="59" t="s">
        <v>27</v>
      </c>
      <c r="F9821" s="59" t="s">
        <v>8</v>
      </c>
      <c r="G9821" s="152" t="str">
        <f>VLOOKUP(D9821,sku归属!A:B,2,0)</f>
        <v>朱小燕</v>
      </c>
    </row>
    <row r="9822" spans="1:13" s="59" customFormat="1" customHeight="1">
      <c r="A9822" s="59" t="s">
        <v>25726</v>
      </c>
      <c r="B9822" s="59" t="s">
        <v>25727</v>
      </c>
      <c r="C9822" s="59" t="s">
        <v>23430</v>
      </c>
      <c r="D9822" s="59" t="s">
        <v>20</v>
      </c>
      <c r="F9822" s="59" t="s">
        <v>8</v>
      </c>
      <c r="G9822" s="152" t="str">
        <f>VLOOKUP(D9822,sku归属!A:B,2,0)</f>
        <v>朱小燕</v>
      </c>
    </row>
    <row r="9823" spans="1:13" s="59" customFormat="1" customHeight="1">
      <c r="A9823" s="59" t="s">
        <v>25728</v>
      </c>
      <c r="B9823" s="59" t="s">
        <v>25729</v>
      </c>
      <c r="C9823" s="59" t="s">
        <v>23427</v>
      </c>
      <c r="D9823" s="59" t="s">
        <v>20</v>
      </c>
      <c r="F9823" s="59" t="s">
        <v>8</v>
      </c>
      <c r="G9823" s="152" t="str">
        <f>VLOOKUP(D9823,sku归属!A:B,2,0)</f>
        <v>朱小燕</v>
      </c>
    </row>
    <row r="9824" spans="1:13" s="59" customFormat="1" customHeight="1">
      <c r="A9824" s="59" t="s">
        <v>25730</v>
      </c>
      <c r="B9824" s="59" t="s">
        <v>25731</v>
      </c>
      <c r="C9824" s="59" t="s">
        <v>20366</v>
      </c>
      <c r="D9824" s="59" t="s">
        <v>20</v>
      </c>
      <c r="F9824" s="59" t="s">
        <v>8</v>
      </c>
      <c r="G9824" s="152" t="str">
        <f>VLOOKUP(D9824,sku归属!A:B,2,0)</f>
        <v>朱小燕</v>
      </c>
    </row>
    <row r="9825" spans="1:13" s="59" customFormat="1" customHeight="1">
      <c r="A9825" s="59" t="s">
        <v>25732</v>
      </c>
      <c r="B9825" s="59" t="s">
        <v>25733</v>
      </c>
      <c r="C9825" s="59" t="s">
        <v>20369</v>
      </c>
      <c r="D9825" s="59" t="s">
        <v>20</v>
      </c>
      <c r="F9825" s="59" t="s">
        <v>8</v>
      </c>
      <c r="G9825" s="152" t="str">
        <f>VLOOKUP(D9825,sku归属!A:B,2,0)</f>
        <v>朱小燕</v>
      </c>
    </row>
    <row r="9826" spans="1:13" s="59" customFormat="1" customHeight="1">
      <c r="A9826" s="59" t="s">
        <v>25734</v>
      </c>
      <c r="B9826" s="59" t="s">
        <v>25735</v>
      </c>
      <c r="C9826" s="59" t="s">
        <v>20372</v>
      </c>
      <c r="D9826" s="59" t="s">
        <v>20</v>
      </c>
      <c r="F9826" s="59" t="s">
        <v>8</v>
      </c>
      <c r="G9826" s="152" t="str">
        <f>VLOOKUP(D9826,sku归属!A:B,2,0)</f>
        <v>朱小燕</v>
      </c>
    </row>
    <row r="9827" spans="1:13" s="59" customFormat="1" customHeight="1">
      <c r="A9827" s="59" t="s">
        <v>25736</v>
      </c>
      <c r="B9827" s="59" t="s">
        <v>25737</v>
      </c>
      <c r="C9827" s="59" t="s">
        <v>20375</v>
      </c>
      <c r="D9827" s="59" t="s">
        <v>20</v>
      </c>
      <c r="F9827" s="59" t="s">
        <v>8</v>
      </c>
      <c r="G9827" s="152" t="str">
        <f>VLOOKUP(D9827,sku归属!A:B,2,0)</f>
        <v>朱小燕</v>
      </c>
    </row>
    <row r="9828" spans="1:13" s="59" customFormat="1" customHeight="1">
      <c r="A9828" s="59" t="s">
        <v>25738</v>
      </c>
      <c r="B9828" s="59" t="s">
        <v>25739</v>
      </c>
      <c r="C9828" s="59" t="s">
        <v>17436</v>
      </c>
      <c r="D9828" s="59" t="s">
        <v>20</v>
      </c>
      <c r="F9828" s="59" t="s">
        <v>8</v>
      </c>
      <c r="G9828" s="152" t="str">
        <f>VLOOKUP(D9828,sku归属!A:B,2,0)</f>
        <v>朱小燕</v>
      </c>
    </row>
    <row r="9829" spans="1:13" s="59" customFormat="1" customHeight="1">
      <c r="A9829" s="59" t="s">
        <v>25740</v>
      </c>
      <c r="B9829" s="59" t="s">
        <v>25741</v>
      </c>
      <c r="C9829" s="59" t="s">
        <v>19168</v>
      </c>
      <c r="D9829" s="59" t="s">
        <v>20</v>
      </c>
      <c r="F9829" s="59" t="s">
        <v>8</v>
      </c>
      <c r="G9829" s="152" t="str">
        <f>VLOOKUP(D9829,sku归属!A:B,2,0)</f>
        <v>朱小燕</v>
      </c>
    </row>
    <row r="9830" spans="1:13" s="59" customFormat="1" customHeight="1">
      <c r="A9830" s="59" t="s">
        <v>25742</v>
      </c>
      <c r="B9830" s="59" t="s">
        <v>25743</v>
      </c>
      <c r="C9830" s="59" t="s">
        <v>25744</v>
      </c>
      <c r="D9830" s="59" t="s">
        <v>27</v>
      </c>
      <c r="F9830" s="59" t="s">
        <v>8</v>
      </c>
      <c r="G9830" s="152" t="str">
        <f>VLOOKUP(D9830,sku归属!A:B,2,0)</f>
        <v>朱小燕</v>
      </c>
    </row>
    <row r="9831" spans="1:13" s="59" customFormat="1" customHeight="1">
      <c r="A9831" s="59" t="s">
        <v>25745</v>
      </c>
      <c r="B9831" s="59" t="s">
        <v>25746</v>
      </c>
      <c r="C9831" s="59" t="s">
        <v>25747</v>
      </c>
      <c r="D9831" s="59" t="s">
        <v>27</v>
      </c>
      <c r="F9831" s="59" t="s">
        <v>8</v>
      </c>
      <c r="G9831" s="152" t="str">
        <f>VLOOKUP(D9831,sku归属!A:B,2,0)</f>
        <v>朱小燕</v>
      </c>
    </row>
    <row r="9832" spans="1:13" s="59" customFormat="1" customHeight="1">
      <c r="A9832" s="59" t="s">
        <v>25748</v>
      </c>
      <c r="B9832" s="59" t="s">
        <v>25749</v>
      </c>
      <c r="C9832" s="59" t="s">
        <v>25750</v>
      </c>
      <c r="D9832" s="59" t="s">
        <v>27</v>
      </c>
      <c r="F9832" s="59" t="s">
        <v>8</v>
      </c>
      <c r="G9832" s="152" t="str">
        <f>VLOOKUP(D9832,sku归属!A:B,2,0)</f>
        <v>朱小燕</v>
      </c>
    </row>
    <row r="9833" spans="1:13" s="59" customFormat="1" customHeight="1">
      <c r="A9833" s="59" t="s">
        <v>25751</v>
      </c>
      <c r="B9833" s="59" t="s">
        <v>25752</v>
      </c>
      <c r="C9833" s="59" t="s">
        <v>23247</v>
      </c>
      <c r="D9833" s="59" t="s">
        <v>27</v>
      </c>
      <c r="F9833" s="59" t="s">
        <v>8</v>
      </c>
      <c r="G9833" s="152" t="str">
        <f>VLOOKUP(D9833,sku归属!A:B,2,0)</f>
        <v>朱小燕</v>
      </c>
    </row>
    <row r="9834" spans="1:13" s="59" customFormat="1" customHeight="1">
      <c r="A9834" s="59" t="s">
        <v>25753</v>
      </c>
      <c r="B9834" s="59" t="s">
        <v>25754</v>
      </c>
      <c r="C9834" s="59" t="s">
        <v>23244</v>
      </c>
      <c r="D9834" s="59" t="s">
        <v>27</v>
      </c>
      <c r="F9834" s="59" t="s">
        <v>8</v>
      </c>
      <c r="G9834" s="152" t="str">
        <f>VLOOKUP(D9834,sku归属!A:B,2,0)</f>
        <v>朱小燕</v>
      </c>
    </row>
    <row r="9835" spans="1:13" s="59" customFormat="1" customHeight="1">
      <c r="A9835" s="59" t="s">
        <v>25755</v>
      </c>
      <c r="B9835" s="59" t="s">
        <v>25756</v>
      </c>
      <c r="C9835" s="59" t="s">
        <v>23241</v>
      </c>
      <c r="D9835" s="59" t="s">
        <v>27</v>
      </c>
      <c r="F9835" s="59" t="s">
        <v>8</v>
      </c>
      <c r="G9835" s="152" t="str">
        <f>VLOOKUP(D9835,sku归属!A:B,2,0)</f>
        <v>朱小燕</v>
      </c>
    </row>
    <row r="9836" spans="1:13" s="59" customFormat="1" customHeight="1">
      <c r="A9836" s="59" t="s">
        <v>25664</v>
      </c>
      <c r="B9836" s="59" t="s">
        <v>25665</v>
      </c>
      <c r="C9836" s="59" t="s">
        <v>25666</v>
      </c>
      <c r="D9836" s="59" t="s">
        <v>27</v>
      </c>
      <c r="F9836" s="59" t="s">
        <v>8</v>
      </c>
      <c r="G9836" s="152" t="str">
        <f>VLOOKUP(D9836,sku归属!A:B,2,0)</f>
        <v>朱小燕</v>
      </c>
    </row>
    <row r="9837" spans="1:13" s="59" customFormat="1" customHeight="1">
      <c r="A9837" s="59" t="s">
        <v>25667</v>
      </c>
      <c r="B9837" s="59" t="s">
        <v>25668</v>
      </c>
      <c r="C9837" s="59" t="s">
        <v>25669</v>
      </c>
      <c r="D9837" s="59" t="s">
        <v>27</v>
      </c>
      <c r="F9837" s="59" t="s">
        <v>8</v>
      </c>
      <c r="G9837" s="152" t="str">
        <f>VLOOKUP(D9837,sku归属!A:B,2,0)</f>
        <v>朱小燕</v>
      </c>
    </row>
    <row r="9838" spans="1:13" s="59" customFormat="1" customHeight="1">
      <c r="A9838" s="59" t="s">
        <v>25670</v>
      </c>
      <c r="B9838" s="59" t="s">
        <v>25671</v>
      </c>
      <c r="C9838" s="59" t="s">
        <v>25672</v>
      </c>
      <c r="D9838" s="59" t="s">
        <v>27</v>
      </c>
      <c r="F9838" s="59" t="s">
        <v>8</v>
      </c>
      <c r="G9838" s="152" t="str">
        <f>VLOOKUP(D9838,sku归属!A:B,2,0)</f>
        <v>朱小燕</v>
      </c>
    </row>
    <row r="9839" spans="1:13" s="59" customFormat="1" customHeight="1">
      <c r="A9839" s="59" t="s">
        <v>25757</v>
      </c>
      <c r="B9839" s="59" t="s">
        <v>25758</v>
      </c>
      <c r="C9839" s="59" t="s">
        <v>25759</v>
      </c>
      <c r="D9839" s="59" t="s">
        <v>27</v>
      </c>
      <c r="F9839" s="59" t="s">
        <v>8</v>
      </c>
      <c r="G9839" s="152" t="str">
        <f>VLOOKUP(D9839,sku归属!A:B,2,0)</f>
        <v>朱小燕</v>
      </c>
    </row>
    <row r="9840" spans="1:13" s="59" customFormat="1" customHeight="1">
      <c r="A9840" s="59" t="s">
        <v>25760</v>
      </c>
      <c r="B9840" s="59" t="s">
        <v>25761</v>
      </c>
      <c r="C9840" s="59" t="s">
        <v>25762</v>
      </c>
      <c r="D9840" s="59" t="s">
        <v>27</v>
      </c>
      <c r="F9840" s="59" t="s">
        <v>8</v>
      </c>
      <c r="G9840" s="152" t="str">
        <f>VLOOKUP(D9840,sku归属!A:B,2,0)</f>
        <v>朱小燕</v>
      </c>
    </row>
    <row r="9841" spans="1:13" s="59" customFormat="1" customHeight="1">
      <c r="A9841" s="59" t="s">
        <v>25763</v>
      </c>
      <c r="B9841" s="59" t="s">
        <v>25764</v>
      </c>
      <c r="C9841" s="59" t="s">
        <v>25765</v>
      </c>
      <c r="D9841" s="59" t="s">
        <v>27</v>
      </c>
      <c r="F9841" s="59" t="s">
        <v>8</v>
      </c>
      <c r="G9841" s="152" t="str">
        <f>VLOOKUP(D9841,sku归属!A:B,2,0)</f>
        <v>朱小燕</v>
      </c>
    </row>
    <row r="9842" spans="1:13" s="59" customFormat="1" customHeight="1">
      <c r="A9842" s="59" t="s">
        <v>25766</v>
      </c>
      <c r="B9842" s="59" t="s">
        <v>25767</v>
      </c>
      <c r="C9842" s="59" t="s">
        <v>25768</v>
      </c>
      <c r="D9842" s="59" t="s">
        <v>27</v>
      </c>
      <c r="F9842" s="59" t="s">
        <v>8</v>
      </c>
      <c r="G9842" s="152" t="str">
        <f>VLOOKUP(D9842,sku归属!A:B,2,0)</f>
        <v>朱小燕</v>
      </c>
    </row>
    <row r="9843" spans="1:13" s="59" customFormat="1" customHeight="1">
      <c r="A9843" s="59" t="s">
        <v>25769</v>
      </c>
      <c r="B9843" s="59" t="s">
        <v>25770</v>
      </c>
      <c r="C9843" s="59" t="s">
        <v>25771</v>
      </c>
      <c r="D9843" s="59" t="s">
        <v>27</v>
      </c>
      <c r="F9843" s="59" t="s">
        <v>8</v>
      </c>
      <c r="G9843" s="152" t="str">
        <f>VLOOKUP(D9843,sku归属!A:B,2,0)</f>
        <v>朱小燕</v>
      </c>
    </row>
    <row r="9844" spans="1:13" s="59" customFormat="1" customHeight="1">
      <c r="A9844" s="59" t="s">
        <v>25772</v>
      </c>
      <c r="B9844" s="59" t="s">
        <v>25773</v>
      </c>
      <c r="C9844" s="59" t="s">
        <v>25774</v>
      </c>
      <c r="D9844" s="59" t="s">
        <v>27</v>
      </c>
      <c r="F9844" s="59" t="s">
        <v>8</v>
      </c>
      <c r="G9844" s="152" t="str">
        <f>VLOOKUP(D9844,sku归属!A:B,2,0)</f>
        <v>朱小燕</v>
      </c>
    </row>
    <row r="9845" spans="1:13" s="59" customFormat="1" customHeight="1">
      <c r="A9845" s="59" t="s">
        <v>25775</v>
      </c>
      <c r="B9845" s="59" t="s">
        <v>25776</v>
      </c>
      <c r="C9845" s="59" t="s">
        <v>25777</v>
      </c>
      <c r="D9845" s="59" t="s">
        <v>27</v>
      </c>
      <c r="F9845" s="59" t="s">
        <v>8</v>
      </c>
      <c r="G9845" s="152" t="str">
        <f>VLOOKUP(D9845,sku归属!A:B,2,0)</f>
        <v>朱小燕</v>
      </c>
    </row>
    <row r="9846" spans="1:13" s="59" customFormat="1" customHeight="1">
      <c r="A9846" s="59" t="s">
        <v>25778</v>
      </c>
      <c r="B9846" s="59" t="s">
        <v>25779</v>
      </c>
      <c r="C9846" s="59" t="s">
        <v>25780</v>
      </c>
      <c r="D9846" s="59" t="s">
        <v>27</v>
      </c>
      <c r="F9846" s="59" t="s">
        <v>8</v>
      </c>
      <c r="G9846" s="152" t="str">
        <f>VLOOKUP(D9846,sku归属!A:B,2,0)</f>
        <v>朱小燕</v>
      </c>
    </row>
    <row r="9847" spans="1:13" s="59" customFormat="1" customHeight="1">
      <c r="A9847" s="59" t="s">
        <v>25781</v>
      </c>
      <c r="B9847" s="59" t="s">
        <v>25782</v>
      </c>
      <c r="C9847" s="59" t="s">
        <v>25783</v>
      </c>
      <c r="D9847" s="59" t="s">
        <v>27</v>
      </c>
      <c r="F9847" s="59" t="s">
        <v>8</v>
      </c>
      <c r="G9847" s="152" t="str">
        <f>VLOOKUP(D9847,sku归属!A:B,2,0)</f>
        <v>朱小燕</v>
      </c>
    </row>
    <row r="9848" spans="1:13" s="59" customFormat="1" customHeight="1">
      <c r="A9848" s="59" t="s">
        <v>25784</v>
      </c>
      <c r="B9848" s="59" t="s">
        <v>25785</v>
      </c>
      <c r="C9848" s="59" t="s">
        <v>25786</v>
      </c>
      <c r="D9848" s="59" t="s">
        <v>27</v>
      </c>
      <c r="F9848" s="59" t="s">
        <v>8</v>
      </c>
      <c r="G9848" s="152" t="str">
        <f>VLOOKUP(D9848,sku归属!A:B,2,0)</f>
        <v>朱小燕</v>
      </c>
    </row>
    <row r="9849" spans="1:13" s="59" customFormat="1" customHeight="1">
      <c r="A9849" s="59" t="s">
        <v>25554</v>
      </c>
      <c r="B9849" s="59" t="s">
        <v>25555</v>
      </c>
      <c r="C9849" s="59" t="s">
        <v>25556</v>
      </c>
      <c r="D9849" s="59" t="s">
        <v>27</v>
      </c>
      <c r="F9849" s="59" t="s">
        <v>8</v>
      </c>
      <c r="G9849" s="152" t="str">
        <f>VLOOKUP(D9849,sku归属!A:B,2,0)</f>
        <v>朱小燕</v>
      </c>
    </row>
    <row r="9850" spans="1:13" s="59" customFormat="1" customHeight="1">
      <c r="A9850" s="59" t="s">
        <v>25557</v>
      </c>
      <c r="B9850" s="59" t="s">
        <v>25558</v>
      </c>
      <c r="C9850" s="59" t="s">
        <v>25559</v>
      </c>
      <c r="D9850" s="59" t="s">
        <v>27</v>
      </c>
      <c r="F9850" s="59" t="s">
        <v>8</v>
      </c>
      <c r="G9850" s="152" t="str">
        <f>VLOOKUP(D9850,sku归属!A:B,2,0)</f>
        <v>朱小燕</v>
      </c>
    </row>
    <row r="9851" spans="1:13" s="59" customFormat="1" customHeight="1">
      <c r="A9851" s="59" t="s">
        <v>25664</v>
      </c>
      <c r="B9851" s="59" t="s">
        <v>25665</v>
      </c>
      <c r="C9851" s="59" t="s">
        <v>25666</v>
      </c>
      <c r="D9851" s="59" t="s">
        <v>27</v>
      </c>
      <c r="F9851" s="59" t="s">
        <v>8</v>
      </c>
      <c r="G9851" s="152" t="str">
        <f>VLOOKUP(D9851,sku归属!A:B,2,0)</f>
        <v>朱小燕</v>
      </c>
    </row>
    <row r="9852" spans="1:13" s="59" customFormat="1" customHeight="1">
      <c r="A9852" s="59" t="s">
        <v>25667</v>
      </c>
      <c r="B9852" s="59" t="s">
        <v>25668</v>
      </c>
      <c r="C9852" s="59" t="s">
        <v>25669</v>
      </c>
      <c r="D9852" s="59" t="s">
        <v>27</v>
      </c>
      <c r="F9852" s="59" t="s">
        <v>8</v>
      </c>
      <c r="G9852" s="152" t="str">
        <f>VLOOKUP(D9852,sku归属!A:B,2,0)</f>
        <v>朱小燕</v>
      </c>
    </row>
    <row r="9853" spans="1:13" s="59" customFormat="1" customHeight="1">
      <c r="A9853" s="59" t="s">
        <v>25670</v>
      </c>
      <c r="B9853" s="59" t="s">
        <v>25671</v>
      </c>
      <c r="C9853" s="59" t="s">
        <v>25672</v>
      </c>
      <c r="D9853" s="59" t="s">
        <v>27</v>
      </c>
      <c r="F9853" s="59" t="s">
        <v>8</v>
      </c>
      <c r="G9853" s="152" t="str">
        <f>VLOOKUP(D9853,sku归属!A:B,2,0)</f>
        <v>朱小燕</v>
      </c>
    </row>
    <row r="9854" spans="1:13" s="59" customFormat="1" customHeight="1">
      <c r="A9854" s="59" t="s">
        <v>25787</v>
      </c>
      <c r="B9854" s="59" t="s">
        <v>25788</v>
      </c>
      <c r="C9854" s="59" t="s">
        <v>25789</v>
      </c>
      <c r="D9854" s="59" t="s">
        <v>27</v>
      </c>
      <c r="F9854" s="59" t="s">
        <v>8</v>
      </c>
      <c r="G9854" s="152" t="str">
        <f>VLOOKUP(D9854,sku归属!A:B,2,0)</f>
        <v>朱小燕</v>
      </c>
    </row>
    <row r="9855" spans="1:13" s="59" customFormat="1" customHeight="1">
      <c r="A9855" s="59" t="s">
        <v>25790</v>
      </c>
      <c r="B9855" s="59" t="s">
        <v>25791</v>
      </c>
      <c r="C9855" s="59" t="s">
        <v>25792</v>
      </c>
      <c r="D9855" s="59" t="s">
        <v>27</v>
      </c>
      <c r="F9855" s="59" t="s">
        <v>8</v>
      </c>
      <c r="G9855" s="152" t="str">
        <f>VLOOKUP(D9855,sku归属!A:B,2,0)</f>
        <v>朱小燕</v>
      </c>
    </row>
    <row r="9856" spans="1:13" s="59" customFormat="1" customHeight="1">
      <c r="A9856" s="59" t="s">
        <v>25793</v>
      </c>
      <c r="B9856" s="59" t="s">
        <v>25794</v>
      </c>
      <c r="C9856" s="59" t="s">
        <v>25795</v>
      </c>
      <c r="D9856" s="59" t="s">
        <v>27</v>
      </c>
      <c r="F9856" s="59" t="s">
        <v>8</v>
      </c>
      <c r="G9856" s="152" t="str">
        <f>VLOOKUP(D9856,sku归属!A:B,2,0)</f>
        <v>朱小燕</v>
      </c>
    </row>
    <row r="9857" spans="1:13" s="59" customFormat="1" customHeight="1">
      <c r="A9857" s="59" t="s">
        <v>25796</v>
      </c>
      <c r="B9857" s="59" t="s">
        <v>25797</v>
      </c>
      <c r="C9857" s="59" t="s">
        <v>25798</v>
      </c>
      <c r="D9857" s="59" t="s">
        <v>27</v>
      </c>
      <c r="F9857" s="59" t="s">
        <v>8</v>
      </c>
      <c r="G9857" s="152" t="str">
        <f>VLOOKUP(D9857,sku归属!A:B,2,0)</f>
        <v>朱小燕</v>
      </c>
    </row>
    <row r="9858" spans="1:13" s="59" customFormat="1" customHeight="1">
      <c r="A9858" s="59" t="s">
        <v>25799</v>
      </c>
      <c r="B9858" s="59" t="s">
        <v>25800</v>
      </c>
      <c r="C9858" s="59" t="s">
        <v>25801</v>
      </c>
      <c r="D9858" s="59" t="s">
        <v>27</v>
      </c>
      <c r="F9858" s="59" t="s">
        <v>8</v>
      </c>
      <c r="G9858" s="152" t="str">
        <f>VLOOKUP(D9858,sku归属!A:B,2,0)</f>
        <v>朱小燕</v>
      </c>
    </row>
    <row r="9859" spans="1:13" s="59" customFormat="1" customHeight="1">
      <c r="A9859" s="59" t="s">
        <v>25802</v>
      </c>
      <c r="B9859" s="59" t="s">
        <v>25803</v>
      </c>
      <c r="C9859" s="59" t="s">
        <v>25804</v>
      </c>
      <c r="D9859" s="59" t="s">
        <v>27</v>
      </c>
      <c r="F9859" s="59" t="s">
        <v>8</v>
      </c>
      <c r="G9859" s="152" t="str">
        <f>VLOOKUP(D9859,sku归属!A:B,2,0)</f>
        <v>朱小燕</v>
      </c>
    </row>
    <row r="9860" spans="1:13" s="59" customFormat="1" customHeight="1">
      <c r="A9860" s="59" t="s">
        <v>25805</v>
      </c>
      <c r="B9860" s="59" t="s">
        <v>25806</v>
      </c>
      <c r="C9860" s="59" t="s">
        <v>25807</v>
      </c>
      <c r="D9860" s="59" t="s">
        <v>27</v>
      </c>
      <c r="F9860" s="59" t="s">
        <v>8</v>
      </c>
      <c r="G9860" s="152" t="str">
        <f>VLOOKUP(D9860,sku归属!A:B,2,0)</f>
        <v>朱小燕</v>
      </c>
    </row>
    <row r="9861" spans="1:13" s="59" customFormat="1" customHeight="1">
      <c r="A9861" s="59" t="s">
        <v>25808</v>
      </c>
      <c r="B9861" s="59" t="s">
        <v>25809</v>
      </c>
      <c r="C9861" s="59" t="s">
        <v>9327</v>
      </c>
      <c r="D9861" s="59" t="s">
        <v>27</v>
      </c>
      <c r="F9861" s="59" t="s">
        <v>8</v>
      </c>
      <c r="G9861" s="152" t="str">
        <f>VLOOKUP(D9861,sku归属!A:B,2,0)</f>
        <v>朱小燕</v>
      </c>
    </row>
    <row r="9862" spans="1:13" s="59" customFormat="1" customHeight="1">
      <c r="A9862" s="59" t="s">
        <v>25810</v>
      </c>
      <c r="B9862" s="59" t="s">
        <v>25811</v>
      </c>
      <c r="C9862" s="59" t="s">
        <v>9336</v>
      </c>
      <c r="D9862" s="59" t="s">
        <v>27</v>
      </c>
      <c r="F9862" s="59" t="s">
        <v>8</v>
      </c>
      <c r="G9862" s="152" t="str">
        <f>VLOOKUP(D9862,sku归属!A:B,2,0)</f>
        <v>朱小燕</v>
      </c>
    </row>
    <row r="9863" spans="1:13" s="59" customFormat="1" customHeight="1">
      <c r="A9863" s="59" t="s">
        <v>25812</v>
      </c>
      <c r="B9863" s="59" t="s">
        <v>25813</v>
      </c>
      <c r="C9863" s="59" t="s">
        <v>9324</v>
      </c>
      <c r="D9863" s="59" t="s">
        <v>27</v>
      </c>
      <c r="F9863" s="59" t="s">
        <v>8</v>
      </c>
      <c r="G9863" s="152" t="str">
        <f>VLOOKUP(D9863,sku归属!A:B,2,0)</f>
        <v>朱小燕</v>
      </c>
    </row>
    <row r="9864" spans="1:13" s="59" customFormat="1" customHeight="1">
      <c r="A9864" s="59" t="s">
        <v>25814</v>
      </c>
      <c r="B9864" s="59" t="s">
        <v>25815</v>
      </c>
      <c r="C9864" s="59" t="s">
        <v>9330</v>
      </c>
      <c r="D9864" s="59" t="s">
        <v>27</v>
      </c>
      <c r="F9864" s="59" t="s">
        <v>8</v>
      </c>
      <c r="G9864" s="152" t="str">
        <f>VLOOKUP(D9864,sku归属!A:B,2,0)</f>
        <v>朱小燕</v>
      </c>
    </row>
    <row r="9865" spans="1:13" s="59" customFormat="1" customHeight="1">
      <c r="A9865" s="59" t="s">
        <v>25816</v>
      </c>
      <c r="B9865" s="59" t="s">
        <v>25817</v>
      </c>
      <c r="C9865" s="59" t="s">
        <v>9321</v>
      </c>
      <c r="D9865" s="59" t="s">
        <v>27</v>
      </c>
      <c r="F9865" s="59" t="s">
        <v>8</v>
      </c>
      <c r="G9865" s="152" t="str">
        <f>VLOOKUP(D9865,sku归属!A:B,2,0)</f>
        <v>朱小燕</v>
      </c>
    </row>
    <row r="9866" spans="1:13" s="59" customFormat="1" customHeight="1">
      <c r="A9866" s="59" t="s">
        <v>25818</v>
      </c>
      <c r="B9866" s="59" t="s">
        <v>25819</v>
      </c>
      <c r="C9866" s="59" t="s">
        <v>9318</v>
      </c>
      <c r="D9866" s="59" t="s">
        <v>27</v>
      </c>
      <c r="F9866" s="59" t="s">
        <v>8</v>
      </c>
      <c r="G9866" s="152" t="str">
        <f>VLOOKUP(D9866,sku归属!A:B,2,0)</f>
        <v>朱小燕</v>
      </c>
    </row>
    <row r="9867" spans="1:13" s="59" customFormat="1" customHeight="1">
      <c r="A9867" s="59" t="s">
        <v>25820</v>
      </c>
      <c r="B9867" s="59" t="s">
        <v>25821</v>
      </c>
      <c r="C9867" s="59" t="s">
        <v>25822</v>
      </c>
      <c r="D9867" s="59" t="s">
        <v>27</v>
      </c>
      <c r="F9867" s="59" t="s">
        <v>8</v>
      </c>
      <c r="G9867" s="152" t="str">
        <f>VLOOKUP(D9867,sku归属!A:B,2,0)</f>
        <v>朱小燕</v>
      </c>
    </row>
    <row r="9868" spans="1:13" s="59" customFormat="1" customHeight="1">
      <c r="A9868" s="59" t="s">
        <v>25823</v>
      </c>
      <c r="B9868" s="59" t="s">
        <v>25824</v>
      </c>
      <c r="C9868" s="59" t="s">
        <v>25825</v>
      </c>
      <c r="D9868" s="59" t="s">
        <v>27</v>
      </c>
      <c r="F9868" s="59" t="s">
        <v>8</v>
      </c>
      <c r="G9868" s="152" t="str">
        <f>VLOOKUP(D9868,sku归属!A:B,2,0)</f>
        <v>朱小燕</v>
      </c>
    </row>
    <row r="9869" spans="1:13" s="59" customFormat="1" customHeight="1">
      <c r="A9869" s="59" t="s">
        <v>25554</v>
      </c>
      <c r="B9869" s="59" t="s">
        <v>25555</v>
      </c>
      <c r="C9869" s="59" t="s">
        <v>25556</v>
      </c>
      <c r="D9869" s="59" t="s">
        <v>27</v>
      </c>
      <c r="F9869" s="59" t="s">
        <v>8</v>
      </c>
      <c r="G9869" s="152" t="str">
        <f>VLOOKUP(D9869,sku归属!A:B,2,0)</f>
        <v>朱小燕</v>
      </c>
    </row>
    <row r="9870" spans="1:13" s="59" customFormat="1" customHeight="1">
      <c r="A9870" s="59" t="s">
        <v>25557</v>
      </c>
      <c r="B9870" s="59" t="s">
        <v>25558</v>
      </c>
      <c r="C9870" s="59" t="s">
        <v>25559</v>
      </c>
      <c r="D9870" s="59" t="s">
        <v>27</v>
      </c>
      <c r="F9870" s="59" t="s">
        <v>8</v>
      </c>
      <c r="G9870" s="152" t="str">
        <f>VLOOKUP(D9870,sku归属!A:B,2,0)</f>
        <v>朱小燕</v>
      </c>
    </row>
    <row r="9871" spans="1:13" s="59" customFormat="1" customHeight="1">
      <c r="A9871" s="59" t="s">
        <v>25826</v>
      </c>
      <c r="B9871" s="59" t="s">
        <v>25668</v>
      </c>
      <c r="C9871" s="59" t="s">
        <v>25669</v>
      </c>
      <c r="D9871" s="59" t="s">
        <v>27</v>
      </c>
      <c r="F9871" s="59" t="s">
        <v>8</v>
      </c>
      <c r="G9871" s="152" t="str">
        <f>VLOOKUP(D9871,sku归属!A:B,2,0)</f>
        <v>朱小燕</v>
      </c>
    </row>
    <row r="9872" spans="1:13" s="59" customFormat="1" customHeight="1">
      <c r="A9872" s="59" t="s">
        <v>25827</v>
      </c>
      <c r="B9872" s="59" t="s">
        <v>25671</v>
      </c>
      <c r="C9872" s="59" t="s">
        <v>25672</v>
      </c>
      <c r="D9872" s="59" t="s">
        <v>27</v>
      </c>
      <c r="F9872" s="59" t="s">
        <v>8</v>
      </c>
      <c r="G9872" s="152" t="str">
        <f>VLOOKUP(D9872,sku归属!A:B,2,0)</f>
        <v>朱小燕</v>
      </c>
    </row>
    <row r="9873" spans="1:13" s="59" customFormat="1" customHeight="1">
      <c r="A9873" s="59" t="s">
        <v>25828</v>
      </c>
      <c r="B9873" s="59" t="s">
        <v>25665</v>
      </c>
      <c r="C9873" s="59" t="s">
        <v>25666</v>
      </c>
      <c r="D9873" s="59" t="s">
        <v>27</v>
      </c>
      <c r="F9873" s="59" t="s">
        <v>8</v>
      </c>
      <c r="G9873" s="152" t="str">
        <f>VLOOKUP(D9873,sku归属!A:B,2,0)</f>
        <v>朱小燕</v>
      </c>
    </row>
    <row r="9874" spans="1:13" s="59" customFormat="1" customHeight="1">
      <c r="A9874" s="59" t="s">
        <v>25829</v>
      </c>
      <c r="B9874" s="59" t="s">
        <v>25830</v>
      </c>
      <c r="C9874" s="59" t="s">
        <v>25831</v>
      </c>
      <c r="D9874" s="59" t="s">
        <v>27</v>
      </c>
      <c r="F9874" s="59" t="s">
        <v>8</v>
      </c>
      <c r="G9874" s="152" t="str">
        <f>VLOOKUP(D9874,sku归属!A:B,2,0)</f>
        <v>朱小燕</v>
      </c>
    </row>
    <row r="9875" spans="1:13" s="59" customFormat="1" customHeight="1">
      <c r="A9875" s="59" t="s">
        <v>25832</v>
      </c>
      <c r="B9875" s="59" t="s">
        <v>25833</v>
      </c>
      <c r="C9875" s="59" t="s">
        <v>25834</v>
      </c>
      <c r="D9875" s="59" t="s">
        <v>27</v>
      </c>
      <c r="F9875" s="59" t="s">
        <v>8</v>
      </c>
      <c r="G9875" s="152" t="str">
        <f>VLOOKUP(D9875,sku归属!A:B,2,0)</f>
        <v>朱小燕</v>
      </c>
    </row>
    <row r="9876" spans="1:13" s="59" customFormat="1" customHeight="1">
      <c r="A9876" s="59" t="s">
        <v>25835</v>
      </c>
      <c r="B9876" s="59" t="s">
        <v>25836</v>
      </c>
      <c r="C9876" s="59" t="s">
        <v>25837</v>
      </c>
      <c r="D9876" s="59" t="s">
        <v>27</v>
      </c>
      <c r="F9876" s="59" t="s">
        <v>8</v>
      </c>
      <c r="G9876" s="152" t="str">
        <f>VLOOKUP(D9876,sku归属!A:B,2,0)</f>
        <v>朱小燕</v>
      </c>
    </row>
    <row r="9877" spans="1:13" s="59" customFormat="1" customHeight="1">
      <c r="A9877" s="59" t="s">
        <v>25838</v>
      </c>
      <c r="B9877" s="59" t="s">
        <v>25839</v>
      </c>
      <c r="C9877" s="59" t="s">
        <v>25840</v>
      </c>
      <c r="D9877" s="59" t="s">
        <v>27</v>
      </c>
      <c r="F9877" s="59" t="s">
        <v>8</v>
      </c>
      <c r="G9877" s="152" t="str">
        <f>VLOOKUP(D9877,sku归属!A:B,2,0)</f>
        <v>朱小燕</v>
      </c>
    </row>
    <row r="9878" spans="1:13" s="59" customFormat="1" customHeight="1">
      <c r="A9878" s="59" t="s">
        <v>25841</v>
      </c>
      <c r="B9878" s="59" t="s">
        <v>25842</v>
      </c>
      <c r="C9878" s="59" t="s">
        <v>25843</v>
      </c>
      <c r="D9878" s="59" t="s">
        <v>27</v>
      </c>
      <c r="F9878" s="59" t="s">
        <v>8</v>
      </c>
      <c r="G9878" s="152" t="str">
        <f>VLOOKUP(D9878,sku归属!A:B,2,0)</f>
        <v>朱小燕</v>
      </c>
    </row>
    <row r="9879" spans="1:13" s="59" customFormat="1" customHeight="1">
      <c r="A9879" s="59" t="s">
        <v>25844</v>
      </c>
      <c r="B9879" s="59" t="s">
        <v>25845</v>
      </c>
      <c r="C9879" s="59" t="s">
        <v>25846</v>
      </c>
      <c r="D9879" s="59" t="s">
        <v>27</v>
      </c>
      <c r="F9879" s="59" t="s">
        <v>8</v>
      </c>
      <c r="G9879" s="152" t="str">
        <f>VLOOKUP(D9879,sku归属!A:B,2,0)</f>
        <v>朱小燕</v>
      </c>
    </row>
    <row r="9880" spans="1:13" s="59" customFormat="1" customHeight="1">
      <c r="A9880" s="59" t="s">
        <v>25847</v>
      </c>
      <c r="B9880" s="59" t="s">
        <v>25848</v>
      </c>
      <c r="C9880" s="59" t="s">
        <v>25849</v>
      </c>
      <c r="D9880" s="59" t="s">
        <v>27</v>
      </c>
      <c r="F9880" s="59" t="s">
        <v>8</v>
      </c>
      <c r="G9880" s="152" t="str">
        <f>VLOOKUP(D9880,sku归属!A:B,2,0)</f>
        <v>朱小燕</v>
      </c>
    </row>
    <row r="9881" spans="1:13" s="59" customFormat="1" customHeight="1">
      <c r="A9881" s="59" t="s">
        <v>25850</v>
      </c>
      <c r="B9881" s="59" t="s">
        <v>25851</v>
      </c>
      <c r="C9881" s="59" t="s">
        <v>25852</v>
      </c>
      <c r="D9881" s="59" t="s">
        <v>27</v>
      </c>
      <c r="F9881" s="59" t="s">
        <v>8</v>
      </c>
      <c r="G9881" s="152" t="str">
        <f>VLOOKUP(D9881,sku归属!A:B,2,0)</f>
        <v>朱小燕</v>
      </c>
    </row>
    <row r="9882" spans="1:13" s="59" customFormat="1" customHeight="1">
      <c r="A9882" s="59" t="s">
        <v>25853</v>
      </c>
      <c r="B9882" s="59" t="s">
        <v>25854</v>
      </c>
      <c r="C9882" s="59" t="s">
        <v>25855</v>
      </c>
      <c r="D9882" s="59" t="s">
        <v>27</v>
      </c>
      <c r="F9882" s="59" t="s">
        <v>8</v>
      </c>
      <c r="G9882" s="152" t="str">
        <f>VLOOKUP(D9882,sku归属!A:B,2,0)</f>
        <v>朱小燕</v>
      </c>
    </row>
    <row r="9883" spans="1:13" s="59" customFormat="1" customHeight="1">
      <c r="A9883" s="59" t="s">
        <v>25856</v>
      </c>
      <c r="B9883" s="59" t="s">
        <v>25857</v>
      </c>
      <c r="C9883" s="59" t="s">
        <v>25858</v>
      </c>
      <c r="D9883" s="59" t="s">
        <v>27</v>
      </c>
      <c r="F9883" s="59" t="s">
        <v>8</v>
      </c>
      <c r="G9883" s="152" t="str">
        <f>VLOOKUP(D9883,sku归属!A:B,2,0)</f>
        <v>朱小燕</v>
      </c>
    </row>
    <row r="9884" spans="1:13" s="59" customFormat="1" customHeight="1">
      <c r="A9884" s="59" t="s">
        <v>25859</v>
      </c>
      <c r="B9884" s="59" t="s">
        <v>25860</v>
      </c>
      <c r="C9884" s="59" t="s">
        <v>25861</v>
      </c>
      <c r="D9884" s="59" t="s">
        <v>27</v>
      </c>
      <c r="F9884" s="59" t="s">
        <v>8</v>
      </c>
      <c r="G9884" s="152" t="str">
        <f>VLOOKUP(D9884,sku归属!A:B,2,0)</f>
        <v>朱小燕</v>
      </c>
    </row>
    <row r="9885" spans="1:13" s="59" customFormat="1" customHeight="1">
      <c r="A9885" s="59" t="s">
        <v>25862</v>
      </c>
      <c r="B9885" s="59" t="s">
        <v>25863</v>
      </c>
      <c r="C9885" s="59" t="s">
        <v>25864</v>
      </c>
      <c r="D9885" s="59" t="s">
        <v>27</v>
      </c>
      <c r="F9885" s="59" t="s">
        <v>8</v>
      </c>
      <c r="G9885" s="152" t="str">
        <f>VLOOKUP(D9885,sku归属!A:B,2,0)</f>
        <v>朱小燕</v>
      </c>
    </row>
    <row r="9886" spans="1:13" s="59" customFormat="1" customHeight="1">
      <c r="A9886" s="59" t="s">
        <v>25865</v>
      </c>
      <c r="B9886" s="59" t="s">
        <v>25866</v>
      </c>
      <c r="C9886" s="59" t="s">
        <v>25867</v>
      </c>
      <c r="D9886" s="59" t="s">
        <v>27</v>
      </c>
      <c r="F9886" s="59" t="s">
        <v>8</v>
      </c>
      <c r="G9886" s="152" t="str">
        <f>VLOOKUP(D9886,sku归属!A:B,2,0)</f>
        <v>朱小燕</v>
      </c>
    </row>
    <row r="9887" spans="1:13" s="59" customFormat="1" customHeight="1">
      <c r="A9887" s="59" t="s">
        <v>25868</v>
      </c>
      <c r="B9887" s="59" t="s">
        <v>25869</v>
      </c>
      <c r="C9887" s="59" t="s">
        <v>25870</v>
      </c>
      <c r="D9887" s="59" t="s">
        <v>27</v>
      </c>
      <c r="F9887" s="59" t="s">
        <v>8</v>
      </c>
      <c r="G9887" s="152" t="str">
        <f>VLOOKUP(D9887,sku归属!A:B,2,0)</f>
        <v>朱小燕</v>
      </c>
    </row>
    <row r="9888" spans="1:13" s="59" customFormat="1" customHeight="1">
      <c r="A9888" s="59" t="s">
        <v>25871</v>
      </c>
      <c r="B9888" s="59" t="s">
        <v>25872</v>
      </c>
      <c r="C9888" s="59" t="s">
        <v>25873</v>
      </c>
      <c r="D9888" s="59" t="s">
        <v>27</v>
      </c>
      <c r="F9888" s="59" t="s">
        <v>8</v>
      </c>
      <c r="G9888" s="152" t="str">
        <f>VLOOKUP(D9888,sku归属!A:B,2,0)</f>
        <v>朱小燕</v>
      </c>
    </row>
    <row r="9889" spans="1:13" s="59" customFormat="1" customHeight="1">
      <c r="A9889" s="59" t="s">
        <v>25874</v>
      </c>
      <c r="B9889" s="59" t="s">
        <v>25875</v>
      </c>
      <c r="C9889" s="59" t="s">
        <v>25876</v>
      </c>
      <c r="D9889" s="59" t="s">
        <v>27</v>
      </c>
      <c r="F9889" s="59" t="s">
        <v>8</v>
      </c>
      <c r="G9889" s="152" t="str">
        <f>VLOOKUP(D9889,sku归属!A:B,2,0)</f>
        <v>朱小燕</v>
      </c>
    </row>
    <row r="9890" spans="1:13" s="59" customFormat="1" customHeight="1">
      <c r="A9890" s="59" t="s">
        <v>25877</v>
      </c>
      <c r="B9890" s="59" t="s">
        <v>25878</v>
      </c>
      <c r="C9890" s="59" t="s">
        <v>25879</v>
      </c>
      <c r="D9890" s="59" t="s">
        <v>27</v>
      </c>
      <c r="F9890" s="59" t="s">
        <v>8</v>
      </c>
      <c r="G9890" s="152" t="str">
        <f>VLOOKUP(D9890,sku归属!A:B,2,0)</f>
        <v>莫美玉</v>
      </c>
    </row>
    <row r="9891" spans="1:13" s="59" customFormat="1" customHeight="1">
      <c r="A9891" s="59" t="s">
        <v>25880</v>
      </c>
      <c r="B9891" s="59" t="s">
        <v>25881</v>
      </c>
      <c r="C9891" s="59" t="s">
        <v>23287</v>
      </c>
      <c r="D9891" s="59" t="s">
        <v>27</v>
      </c>
      <c r="F9891" s="59" t="s">
        <v>8</v>
      </c>
      <c r="G9891" s="152" t="str">
        <f>VLOOKUP(D9891,sku归属!A:B,2,0)</f>
        <v>朱小燕</v>
      </c>
    </row>
    <row r="9892" spans="1:13" s="59" customFormat="1" customHeight="1">
      <c r="A9892" s="59" t="s">
        <v>25882</v>
      </c>
      <c r="B9892" s="59" t="s">
        <v>25883</v>
      </c>
      <c r="C9892" s="59" t="s">
        <v>23281</v>
      </c>
      <c r="D9892" s="59" t="s">
        <v>27</v>
      </c>
      <c r="F9892" s="59" t="s">
        <v>8</v>
      </c>
      <c r="G9892" s="152" t="str">
        <f>VLOOKUP(D9892,sku归属!A:B,2,0)</f>
        <v>朱小燕</v>
      </c>
    </row>
    <row r="9893" spans="1:13" s="59" customFormat="1" customHeight="1">
      <c r="A9893" s="59" t="s">
        <v>25884</v>
      </c>
      <c r="B9893" s="59" t="s">
        <v>25885</v>
      </c>
      <c r="C9893" s="59" t="s">
        <v>23284</v>
      </c>
      <c r="D9893" s="59" t="s">
        <v>27</v>
      </c>
      <c r="F9893" s="59" t="s">
        <v>8</v>
      </c>
      <c r="G9893" s="152" t="str">
        <f>VLOOKUP(D9893,sku归属!A:B,2,0)</f>
        <v>朱小燕</v>
      </c>
    </row>
    <row r="9894" spans="1:13" s="59" customFormat="1" customHeight="1">
      <c r="A9894" s="59" t="s">
        <v>25886</v>
      </c>
      <c r="B9894" s="59" t="s">
        <v>25887</v>
      </c>
      <c r="C9894" s="59" t="s">
        <v>23278</v>
      </c>
      <c r="D9894" s="59" t="s">
        <v>27</v>
      </c>
      <c r="F9894" s="59" t="s">
        <v>8</v>
      </c>
      <c r="G9894" s="152" t="str">
        <f>VLOOKUP(D9894,sku归属!A:B,2,0)</f>
        <v>朱小燕</v>
      </c>
    </row>
    <row r="9895" spans="1:13" s="59" customFormat="1" customHeight="1">
      <c r="A9895" s="59" t="s">
        <v>25888</v>
      </c>
      <c r="B9895" s="59" t="s">
        <v>25889</v>
      </c>
      <c r="C9895" s="59" t="s">
        <v>25890</v>
      </c>
      <c r="D9895" s="59" t="s">
        <v>27</v>
      </c>
      <c r="F9895" s="59" t="s">
        <v>8</v>
      </c>
      <c r="G9895" s="152" t="str">
        <f>VLOOKUP(D9895,sku归属!A:B,2,0)</f>
        <v>朱小燕</v>
      </c>
    </row>
    <row r="9896" spans="1:13" s="59" customFormat="1" customHeight="1">
      <c r="A9896" s="59" t="s">
        <v>25891</v>
      </c>
      <c r="B9896" s="59" t="s">
        <v>25892</v>
      </c>
      <c r="C9896" s="59" t="s">
        <v>25893</v>
      </c>
      <c r="D9896" s="59" t="s">
        <v>27</v>
      </c>
      <c r="F9896" s="59" t="s">
        <v>8</v>
      </c>
      <c r="G9896" s="152" t="str">
        <f>VLOOKUP(D9896,sku归属!A:B,2,0)</f>
        <v>朱小燕</v>
      </c>
    </row>
    <row r="9897" spans="1:13" s="59" customFormat="1" customHeight="1">
      <c r="A9897" s="59" t="s">
        <v>25894</v>
      </c>
      <c r="B9897" s="59" t="s">
        <v>25803</v>
      </c>
      <c r="C9897" s="59" t="s">
        <v>25804</v>
      </c>
      <c r="D9897" s="59" t="s">
        <v>27</v>
      </c>
      <c r="F9897" s="59" t="s">
        <v>8</v>
      </c>
      <c r="G9897" s="152" t="str">
        <f>VLOOKUP(D9897,sku归属!A:B,2,0)</f>
        <v>朱小燕</v>
      </c>
    </row>
    <row r="9898" spans="1:13" s="59" customFormat="1" customHeight="1">
      <c r="A9898" s="59" t="s">
        <v>25805</v>
      </c>
      <c r="B9898" s="59" t="s">
        <v>25806</v>
      </c>
      <c r="C9898" s="59" t="s">
        <v>25807</v>
      </c>
      <c r="D9898" s="59" t="s">
        <v>27</v>
      </c>
      <c r="F9898" s="59" t="s">
        <v>8</v>
      </c>
      <c r="G9898" s="152" t="str">
        <f>VLOOKUP(D9898,sku归属!A:B,2,0)</f>
        <v>朱小燕</v>
      </c>
    </row>
    <row r="9899" spans="1:13" s="59" customFormat="1" customHeight="1">
      <c r="A9899" s="59" t="s">
        <v>25895</v>
      </c>
      <c r="B9899" s="59" t="s">
        <v>25809</v>
      </c>
      <c r="C9899" s="59" t="s">
        <v>9327</v>
      </c>
      <c r="D9899" s="59" t="s">
        <v>27</v>
      </c>
      <c r="F9899" s="59" t="s">
        <v>8</v>
      </c>
      <c r="G9899" s="152" t="str">
        <f>VLOOKUP(D9899,sku归属!A:B,2,0)</f>
        <v>朱小燕</v>
      </c>
    </row>
    <row r="9900" spans="1:13" s="59" customFormat="1" customHeight="1">
      <c r="A9900" s="59" t="s">
        <v>25896</v>
      </c>
      <c r="B9900" s="59" t="s">
        <v>25811</v>
      </c>
      <c r="C9900" s="59" t="s">
        <v>9336</v>
      </c>
      <c r="D9900" s="59" t="s">
        <v>27</v>
      </c>
      <c r="F9900" s="59" t="s">
        <v>8</v>
      </c>
      <c r="G9900" s="152" t="str">
        <f>VLOOKUP(D9900,sku归属!A:B,2,0)</f>
        <v>朱小燕</v>
      </c>
    </row>
    <row r="9901" spans="1:13" s="59" customFormat="1" customHeight="1">
      <c r="A9901" s="59" t="s">
        <v>25897</v>
      </c>
      <c r="B9901" s="59" t="s">
        <v>25813</v>
      </c>
      <c r="C9901" s="59" t="s">
        <v>9324</v>
      </c>
      <c r="D9901" s="59" t="s">
        <v>27</v>
      </c>
      <c r="F9901" s="59" t="s">
        <v>8</v>
      </c>
      <c r="G9901" s="152" t="str">
        <f>VLOOKUP(D9901,sku归属!A:B,2,0)</f>
        <v>朱小燕</v>
      </c>
    </row>
    <row r="9902" spans="1:13" s="59" customFormat="1" customHeight="1">
      <c r="A9902" s="59" t="s">
        <v>25898</v>
      </c>
      <c r="B9902" s="59" t="s">
        <v>25815</v>
      </c>
      <c r="C9902" s="59" t="s">
        <v>9330</v>
      </c>
      <c r="D9902" s="59" t="s">
        <v>27</v>
      </c>
      <c r="F9902" s="59" t="s">
        <v>8</v>
      </c>
      <c r="G9902" s="152" t="str">
        <f>VLOOKUP(D9902,sku归属!A:B,2,0)</f>
        <v>朱小燕</v>
      </c>
    </row>
    <row r="9903" spans="1:13" s="59" customFormat="1" customHeight="1">
      <c r="A9903" s="59" t="s">
        <v>25899</v>
      </c>
      <c r="B9903" s="59" t="s">
        <v>25817</v>
      </c>
      <c r="C9903" s="59" t="s">
        <v>9321</v>
      </c>
      <c r="D9903" s="59" t="s">
        <v>27</v>
      </c>
      <c r="F9903" s="59" t="s">
        <v>8</v>
      </c>
      <c r="G9903" s="152" t="str">
        <f>VLOOKUP(D9903,sku归属!A:B,2,0)</f>
        <v>朱小燕</v>
      </c>
    </row>
    <row r="9904" spans="1:13" s="59" customFormat="1" customHeight="1">
      <c r="A9904" s="59" t="s">
        <v>25900</v>
      </c>
      <c r="B9904" s="59" t="s">
        <v>25819</v>
      </c>
      <c r="C9904" s="59" t="s">
        <v>9318</v>
      </c>
      <c r="D9904" s="59" t="s">
        <v>27</v>
      </c>
      <c r="F9904" s="59" t="s">
        <v>8</v>
      </c>
      <c r="G9904" s="152" t="str">
        <f>VLOOKUP(D9904,sku归属!A:B,2,0)</f>
        <v>朱小燕</v>
      </c>
    </row>
    <row r="9905" spans="1:13" s="59" customFormat="1" customHeight="1">
      <c r="A9905" s="59" t="s">
        <v>25901</v>
      </c>
      <c r="B9905" s="59" t="s">
        <v>25821</v>
      </c>
      <c r="C9905" s="59" t="s">
        <v>25822</v>
      </c>
      <c r="D9905" s="59" t="s">
        <v>27</v>
      </c>
      <c r="F9905" s="59" t="s">
        <v>8</v>
      </c>
      <c r="G9905" s="152" t="str">
        <f>VLOOKUP(D9905,sku归属!A:B,2,0)</f>
        <v>朱小燕</v>
      </c>
    </row>
    <row r="9906" spans="1:13" s="59" customFormat="1" customHeight="1">
      <c r="A9906" s="59" t="s">
        <v>25902</v>
      </c>
      <c r="B9906" s="59" t="s">
        <v>25824</v>
      </c>
      <c r="C9906" s="59" t="s">
        <v>25825</v>
      </c>
      <c r="D9906" s="59" t="s">
        <v>27</v>
      </c>
      <c r="F9906" s="59" t="s">
        <v>8</v>
      </c>
      <c r="G9906" s="152" t="str">
        <f>VLOOKUP(D9906,sku归属!A:B,2,0)</f>
        <v>朱小燕</v>
      </c>
    </row>
    <row r="9907" spans="1:13" s="59" customFormat="1" customHeight="1">
      <c r="A9907" s="59" t="s">
        <v>25903</v>
      </c>
      <c r="B9907" s="59" t="s">
        <v>25904</v>
      </c>
      <c r="C9907" s="59" t="s">
        <v>20369</v>
      </c>
      <c r="D9907" s="59" t="s">
        <v>20</v>
      </c>
      <c r="F9907" s="59" t="s">
        <v>8</v>
      </c>
      <c r="G9907" s="152" t="str">
        <f>VLOOKUP(D9907,sku归属!A:B,2,0)</f>
        <v>朱小燕</v>
      </c>
    </row>
    <row r="9908" spans="1:13" s="59" customFormat="1" customHeight="1">
      <c r="A9908" s="59" t="s">
        <v>51111</v>
      </c>
      <c r="B9908" s="59" t="s">
        <v>25555</v>
      </c>
      <c r="C9908" s="59" t="s">
        <v>25556</v>
      </c>
      <c r="D9908" s="59" t="s">
        <v>27</v>
      </c>
      <c r="F9908" s="59" t="s">
        <v>8</v>
      </c>
      <c r="G9908" s="152" t="str">
        <f>VLOOKUP(D9908,sku归属!A:B,2,0)</f>
        <v>朱小燕</v>
      </c>
    </row>
    <row r="9909" spans="1:13" s="59" customFormat="1" customHeight="1">
      <c r="A9909" s="59" t="s">
        <v>51112</v>
      </c>
      <c r="B9909" s="59" t="s">
        <v>25558</v>
      </c>
      <c r="C9909" s="59" t="s">
        <v>25559</v>
      </c>
      <c r="D9909" s="59" t="s">
        <v>27</v>
      </c>
      <c r="F9909" s="59" t="s">
        <v>8</v>
      </c>
      <c r="G9909" s="152" t="str">
        <f>VLOOKUP(D9909,sku归属!A:B,2,0)</f>
        <v>朱小燕</v>
      </c>
    </row>
    <row r="9910" spans="1:13" s="59" customFormat="1" customHeight="1">
      <c r="A9910" s="59" t="s">
        <v>25907</v>
      </c>
      <c r="B9910" s="59" t="s">
        <v>25908</v>
      </c>
      <c r="C9910" s="59" t="s">
        <v>25909</v>
      </c>
      <c r="D9910" s="59" t="s">
        <v>27</v>
      </c>
      <c r="F9910" s="59" t="s">
        <v>8</v>
      </c>
      <c r="G9910" s="152" t="str">
        <f>VLOOKUP(D9910,sku归属!A:B,2,0)</f>
        <v>朱小燕</v>
      </c>
    </row>
    <row r="9911" spans="1:13" s="59" customFormat="1" customHeight="1">
      <c r="A9911" s="59" t="s">
        <v>25910</v>
      </c>
      <c r="B9911" s="59" t="s">
        <v>25911</v>
      </c>
      <c r="C9911" s="59" t="s">
        <v>25912</v>
      </c>
      <c r="D9911" s="59" t="s">
        <v>27</v>
      </c>
      <c r="F9911" s="59" t="s">
        <v>8</v>
      </c>
      <c r="G9911" s="152" t="str">
        <f>VLOOKUP(D9911,sku归属!A:B,2,0)</f>
        <v>朱小燕</v>
      </c>
    </row>
    <row r="9912" spans="1:13" s="59" customFormat="1" customHeight="1">
      <c r="A9912" s="59" t="s">
        <v>25913</v>
      </c>
      <c r="B9912" s="59" t="s">
        <v>25914</v>
      </c>
      <c r="C9912" s="59" t="s">
        <v>23770</v>
      </c>
      <c r="D9912" s="59" t="s">
        <v>27</v>
      </c>
      <c r="F9912" s="59" t="s">
        <v>8</v>
      </c>
      <c r="G9912" s="152" t="str">
        <f>VLOOKUP(D9912,sku归属!A:B,2,0)</f>
        <v>朱小燕</v>
      </c>
    </row>
    <row r="9913" spans="1:13" s="59" customFormat="1" customHeight="1">
      <c r="A9913" s="59" t="s">
        <v>25915</v>
      </c>
      <c r="B9913" s="59" t="s">
        <v>25916</v>
      </c>
      <c r="C9913" s="59" t="s">
        <v>23767</v>
      </c>
      <c r="D9913" s="59" t="s">
        <v>27</v>
      </c>
      <c r="F9913" s="59" t="s">
        <v>8</v>
      </c>
      <c r="G9913" s="152" t="str">
        <f>VLOOKUP(D9913,sku归属!A:B,2,0)</f>
        <v>朱小燕</v>
      </c>
    </row>
    <row r="9914" spans="1:13" s="59" customFormat="1" customHeight="1">
      <c r="A9914" s="59" t="s">
        <v>25917</v>
      </c>
      <c r="B9914" s="59" t="s">
        <v>25918</v>
      </c>
      <c r="C9914" s="59" t="s">
        <v>23960</v>
      </c>
      <c r="D9914" s="59" t="s">
        <v>27</v>
      </c>
      <c r="F9914" s="59" t="s">
        <v>8</v>
      </c>
      <c r="G9914" s="152" t="str">
        <f>VLOOKUP(D9914,sku归属!A:B,2,0)</f>
        <v>朱小燕</v>
      </c>
    </row>
    <row r="9915" spans="1:13" s="59" customFormat="1" customHeight="1">
      <c r="A9915" s="59" t="s">
        <v>25919</v>
      </c>
      <c r="B9915" s="59" t="s">
        <v>25920</v>
      </c>
      <c r="C9915" s="59" t="s">
        <v>23963</v>
      </c>
      <c r="D9915" s="59" t="s">
        <v>27</v>
      </c>
      <c r="F9915" s="59" t="s">
        <v>8</v>
      </c>
      <c r="G9915" s="152" t="str">
        <f>VLOOKUP(D9915,sku归属!A:B,2,0)</f>
        <v>朱小燕</v>
      </c>
    </row>
    <row r="9916" spans="1:13" s="59" customFormat="1" customHeight="1">
      <c r="A9916" s="59" t="s">
        <v>25921</v>
      </c>
      <c r="B9916" s="59" t="s">
        <v>25922</v>
      </c>
      <c r="C9916" s="59" t="s">
        <v>23966</v>
      </c>
      <c r="D9916" s="59" t="s">
        <v>27</v>
      </c>
      <c r="F9916" s="59" t="s">
        <v>8</v>
      </c>
      <c r="G9916" s="152" t="str">
        <f>VLOOKUP(D9916,sku归属!A:B,2,0)</f>
        <v>朱小燕</v>
      </c>
    </row>
    <row r="9917" spans="1:13" s="59" customFormat="1" customHeight="1">
      <c r="A9917" s="59" t="s">
        <v>25923</v>
      </c>
      <c r="B9917" s="59" t="s">
        <v>25924</v>
      </c>
      <c r="C9917" s="59" t="s">
        <v>23969</v>
      </c>
      <c r="D9917" s="59" t="s">
        <v>27</v>
      </c>
      <c r="F9917" s="59" t="s">
        <v>8</v>
      </c>
      <c r="G9917" s="152" t="str">
        <f>VLOOKUP(D9917,sku归属!A:B,2,0)</f>
        <v>朱小燕</v>
      </c>
    </row>
    <row r="9918" spans="1:13" s="59" customFormat="1" customHeight="1">
      <c r="A9918" s="59" t="s">
        <v>25925</v>
      </c>
      <c r="B9918" s="59" t="s">
        <v>25926</v>
      </c>
      <c r="C9918" s="59" t="s">
        <v>23972</v>
      </c>
      <c r="D9918" s="59" t="s">
        <v>27</v>
      </c>
      <c r="F9918" s="59" t="s">
        <v>8</v>
      </c>
      <c r="G9918" s="152" t="str">
        <f>VLOOKUP(D9918,sku归属!A:B,2,0)</f>
        <v>朱小燕</v>
      </c>
    </row>
    <row r="9919" spans="1:13" s="59" customFormat="1" customHeight="1">
      <c r="A9919" s="59" t="s">
        <v>25927</v>
      </c>
      <c r="B9919" s="59" t="s">
        <v>25928</v>
      </c>
      <c r="C9919" s="59" t="s">
        <v>25929</v>
      </c>
      <c r="D9919" s="59" t="s">
        <v>27</v>
      </c>
      <c r="F9919" s="59" t="s">
        <v>8</v>
      </c>
      <c r="G9919" s="152" t="str">
        <f>VLOOKUP(D9919,sku归属!A:B,2,0)</f>
        <v>朱小燕</v>
      </c>
    </row>
    <row r="9920" spans="1:13" s="59" customFormat="1" customHeight="1">
      <c r="A9920" s="59" t="s">
        <v>25930</v>
      </c>
      <c r="B9920" s="59" t="s">
        <v>25931</v>
      </c>
      <c r="C9920" s="59" t="s">
        <v>25932</v>
      </c>
      <c r="D9920" s="59" t="s">
        <v>27</v>
      </c>
      <c r="F9920" s="59" t="s">
        <v>8</v>
      </c>
      <c r="G9920" s="152" t="str">
        <f>VLOOKUP(D9920,sku归属!A:B,2,0)</f>
        <v>朱小燕</v>
      </c>
    </row>
    <row r="9921" spans="1:13" s="59" customFormat="1" customHeight="1">
      <c r="A9921" s="59" t="s">
        <v>25933</v>
      </c>
      <c r="B9921" s="59" t="s">
        <v>25934</v>
      </c>
      <c r="C9921" s="59" t="s">
        <v>25935</v>
      </c>
      <c r="D9921" s="59" t="s">
        <v>27</v>
      </c>
      <c r="F9921" s="59" t="s">
        <v>8</v>
      </c>
      <c r="G9921" s="152" t="str">
        <f>VLOOKUP(D9921,sku归属!A:B,2,0)</f>
        <v>朱小燕</v>
      </c>
    </row>
    <row r="9922" spans="1:13" s="59" customFormat="1" customHeight="1">
      <c r="A9922" s="59" t="s">
        <v>25936</v>
      </c>
      <c r="B9922" s="59" t="s">
        <v>25937</v>
      </c>
      <c r="C9922" s="59" t="s">
        <v>25938</v>
      </c>
      <c r="D9922" s="59" t="s">
        <v>27</v>
      </c>
      <c r="F9922" s="59" t="s">
        <v>8</v>
      </c>
      <c r="G9922" s="152" t="str">
        <f>VLOOKUP(D9922,sku归属!A:B,2,0)</f>
        <v>朱小燕</v>
      </c>
    </row>
    <row r="9923" spans="1:13" s="59" customFormat="1" customHeight="1">
      <c r="A9923" s="59" t="s">
        <v>25939</v>
      </c>
      <c r="B9923" s="59" t="s">
        <v>25940</v>
      </c>
      <c r="C9923" s="59" t="s">
        <v>25941</v>
      </c>
      <c r="D9923" s="59" t="s">
        <v>27</v>
      </c>
      <c r="F9923" s="59" t="s">
        <v>8</v>
      </c>
      <c r="G9923" s="152" t="str">
        <f>VLOOKUP(D9923,sku归属!A:B,2,0)</f>
        <v>朱小燕</v>
      </c>
    </row>
    <row r="9924" spans="1:13" s="59" customFormat="1" customHeight="1">
      <c r="A9924" s="59" t="s">
        <v>25942</v>
      </c>
      <c r="B9924" s="59" t="s">
        <v>25943</v>
      </c>
      <c r="C9924" s="59" t="s">
        <v>25944</v>
      </c>
      <c r="D9924" s="59" t="s">
        <v>27</v>
      </c>
      <c r="F9924" s="59" t="s">
        <v>8</v>
      </c>
      <c r="G9924" s="152" t="str">
        <f>VLOOKUP(D9924,sku归属!A:B,2,0)</f>
        <v>朱小燕</v>
      </c>
    </row>
    <row r="9925" spans="1:13" s="59" customFormat="1" customHeight="1">
      <c r="A9925" s="59" t="s">
        <v>25945</v>
      </c>
      <c r="B9925" s="59" t="s">
        <v>25946</v>
      </c>
      <c r="C9925" s="59" t="s">
        <v>25947</v>
      </c>
      <c r="D9925" s="59" t="s">
        <v>27</v>
      </c>
      <c r="F9925" s="59" t="s">
        <v>8</v>
      </c>
      <c r="G9925" s="152" t="str">
        <f>VLOOKUP(D9925,sku归属!A:B,2,0)</f>
        <v>朱小燕</v>
      </c>
    </row>
    <row r="9926" spans="1:13" s="59" customFormat="1" customHeight="1">
      <c r="A9926" s="59" t="s">
        <v>25948</v>
      </c>
      <c r="B9926" s="59" t="s">
        <v>25949</v>
      </c>
      <c r="C9926" s="59" t="s">
        <v>25950</v>
      </c>
      <c r="D9926" s="59" t="s">
        <v>27</v>
      </c>
      <c r="F9926" s="59" t="s">
        <v>8</v>
      </c>
      <c r="G9926" s="152" t="str">
        <f>VLOOKUP(D9926,sku归属!A:B,2,0)</f>
        <v>朱小燕</v>
      </c>
    </row>
    <row r="9927" spans="1:13" s="59" customFormat="1" customHeight="1">
      <c r="A9927" s="59" t="s">
        <v>25951</v>
      </c>
      <c r="B9927" s="59" t="s">
        <v>25952</v>
      </c>
      <c r="C9927" s="59" t="s">
        <v>25953</v>
      </c>
      <c r="D9927" s="59" t="s">
        <v>27</v>
      </c>
      <c r="F9927" s="59" t="s">
        <v>8</v>
      </c>
      <c r="G9927" s="152" t="str">
        <f>VLOOKUP(D9927,sku归属!A:B,2,0)</f>
        <v>朱小燕</v>
      </c>
    </row>
    <row r="9928" spans="1:13" s="59" customFormat="1" customHeight="1">
      <c r="A9928" s="59" t="s">
        <v>25954</v>
      </c>
      <c r="B9928" s="59" t="s">
        <v>25955</v>
      </c>
      <c r="C9928" s="59" t="s">
        <v>25956</v>
      </c>
      <c r="D9928" s="59" t="s">
        <v>27</v>
      </c>
      <c r="F9928" s="59" t="s">
        <v>8</v>
      </c>
      <c r="G9928" s="152" t="str">
        <f>VLOOKUP(D9928,sku归属!A:B,2,0)</f>
        <v>朱小燕</v>
      </c>
    </row>
    <row r="9929" spans="1:13" s="59" customFormat="1" customHeight="1">
      <c r="A9929" s="59" t="s">
        <v>25957</v>
      </c>
      <c r="B9929" s="59" t="s">
        <v>25958</v>
      </c>
      <c r="C9929" s="59" t="s">
        <v>25959</v>
      </c>
      <c r="D9929" s="59" t="s">
        <v>27</v>
      </c>
      <c r="F9929" s="59" t="s">
        <v>8</v>
      </c>
      <c r="G9929" s="152" t="str">
        <f>VLOOKUP(D9929,sku归属!A:B,2,0)</f>
        <v>朱小燕</v>
      </c>
    </row>
    <row r="9930" spans="1:13" s="59" customFormat="1" customHeight="1">
      <c r="A9930" s="59" t="s">
        <v>25960</v>
      </c>
      <c r="B9930" s="59" t="s">
        <v>25961</v>
      </c>
      <c r="C9930" s="59" t="s">
        <v>25962</v>
      </c>
      <c r="D9930" s="59" t="s">
        <v>27</v>
      </c>
      <c r="F9930" s="59" t="s">
        <v>8</v>
      </c>
      <c r="G9930" s="152" t="str">
        <f>VLOOKUP(D9930,sku归属!A:B,2,0)</f>
        <v>朱小燕</v>
      </c>
    </row>
    <row r="9931" spans="1:13" s="59" customFormat="1" customHeight="1">
      <c r="A9931" s="59" t="s">
        <v>25963</v>
      </c>
      <c r="B9931" s="59" t="s">
        <v>25964</v>
      </c>
      <c r="C9931" s="59" t="s">
        <v>25965</v>
      </c>
      <c r="D9931" s="59" t="s">
        <v>27</v>
      </c>
      <c r="F9931" s="59" t="s">
        <v>8</v>
      </c>
      <c r="G9931" s="152" t="str">
        <f>VLOOKUP(D9931,sku归属!A:B,2,0)</f>
        <v>朱小燕</v>
      </c>
    </row>
    <row r="9932" spans="1:13" s="59" customFormat="1" customHeight="1">
      <c r="A9932" s="59" t="s">
        <v>25966</v>
      </c>
      <c r="B9932" s="59" t="s">
        <v>25967</v>
      </c>
      <c r="C9932" s="59" t="s">
        <v>25968</v>
      </c>
      <c r="D9932" s="59" t="s">
        <v>27</v>
      </c>
      <c r="F9932" s="59" t="s">
        <v>8</v>
      </c>
      <c r="G9932" s="152" t="str">
        <f>VLOOKUP(D9932,sku归属!A:B,2,0)</f>
        <v>朱小燕</v>
      </c>
    </row>
    <row r="9933" spans="1:13" s="59" customFormat="1" customHeight="1">
      <c r="A9933" s="59" t="s">
        <v>25969</v>
      </c>
      <c r="B9933" s="59" t="s">
        <v>25970</v>
      </c>
      <c r="C9933" s="59" t="s">
        <v>25971</v>
      </c>
      <c r="D9933" s="59" t="s">
        <v>27</v>
      </c>
      <c r="F9933" s="59" t="s">
        <v>8</v>
      </c>
      <c r="G9933" s="152" t="str">
        <f>VLOOKUP(D9933,sku归属!A:B,2,0)</f>
        <v>谭熹杰</v>
      </c>
    </row>
    <row r="9934" spans="1:13" s="59" customFormat="1" customHeight="1">
      <c r="A9934" s="59" t="s">
        <v>25972</v>
      </c>
      <c r="B9934" s="59" t="s">
        <v>25973</v>
      </c>
      <c r="C9934" s="59" t="s">
        <v>25974</v>
      </c>
      <c r="D9934" s="59" t="s">
        <v>27</v>
      </c>
      <c r="F9934" s="59" t="s">
        <v>8</v>
      </c>
      <c r="G9934" s="152" t="str">
        <f>VLOOKUP(D9934,sku归属!A:B,2,0)</f>
        <v>谭熹杰</v>
      </c>
    </row>
    <row r="9935" spans="1:13" s="59" customFormat="1" customHeight="1">
      <c r="A9935" s="59" t="s">
        <v>25975</v>
      </c>
      <c r="B9935" s="59" t="s">
        <v>25976</v>
      </c>
      <c r="C9935" s="59" t="s">
        <v>25977</v>
      </c>
      <c r="D9935" s="59" t="s">
        <v>27</v>
      </c>
      <c r="F9935" s="59" t="s">
        <v>8</v>
      </c>
      <c r="G9935" s="152" t="str">
        <f>VLOOKUP(D9935,sku归属!A:B,2,0)</f>
        <v>谭熹杰</v>
      </c>
    </row>
    <row r="9936" spans="1:13" s="59" customFormat="1" customHeight="1">
      <c r="A9936" s="59" t="s">
        <v>25978</v>
      </c>
      <c r="B9936" s="59" t="s">
        <v>25979</v>
      </c>
      <c r="C9936" s="59" t="s">
        <v>25980</v>
      </c>
      <c r="D9936" s="59" t="s">
        <v>27</v>
      </c>
      <c r="F9936" s="59" t="s">
        <v>8</v>
      </c>
      <c r="G9936" s="152" t="str">
        <f>VLOOKUP(D9936,sku归属!A:B,2,0)</f>
        <v>谭熹杰</v>
      </c>
    </row>
    <row r="9937" spans="1:13" s="59" customFormat="1" customHeight="1">
      <c r="A9937" s="59" t="s">
        <v>25981</v>
      </c>
      <c r="B9937" s="59" t="s">
        <v>25982</v>
      </c>
      <c r="C9937" s="59" t="s">
        <v>25983</v>
      </c>
      <c r="D9937" s="59" t="s">
        <v>27</v>
      </c>
      <c r="F9937" s="59" t="s">
        <v>8</v>
      </c>
      <c r="G9937" s="152" t="str">
        <f>VLOOKUP(D9937,sku归属!A:B,2,0)</f>
        <v>谭熹杰</v>
      </c>
    </row>
    <row r="9938" spans="1:13" s="59" customFormat="1" customHeight="1">
      <c r="A9938" s="59" t="s">
        <v>25984</v>
      </c>
      <c r="B9938" s="59" t="s">
        <v>25985</v>
      </c>
      <c r="C9938" s="59" t="s">
        <v>25986</v>
      </c>
      <c r="D9938" s="59" t="s">
        <v>27</v>
      </c>
      <c r="F9938" s="59" t="s">
        <v>8</v>
      </c>
      <c r="G9938" s="152" t="str">
        <f>VLOOKUP(D9938,sku归属!A:B,2,0)</f>
        <v>谭熹杰</v>
      </c>
    </row>
    <row r="9939" spans="1:13" s="59" customFormat="1" customHeight="1">
      <c r="A9939" s="59" t="s">
        <v>25987</v>
      </c>
      <c r="B9939" s="59" t="s">
        <v>25988</v>
      </c>
      <c r="C9939" s="59" t="s">
        <v>25989</v>
      </c>
      <c r="D9939" s="59" t="s">
        <v>27</v>
      </c>
      <c r="F9939" s="59" t="s">
        <v>8</v>
      </c>
      <c r="G9939" s="152" t="str">
        <f>VLOOKUP(D9939,sku归属!A:B,2,0)</f>
        <v>谭熹杰</v>
      </c>
    </row>
    <row r="9940" spans="1:13" s="59" customFormat="1" customHeight="1">
      <c r="A9940" s="59" t="s">
        <v>25990</v>
      </c>
      <c r="B9940" s="59" t="s">
        <v>25991</v>
      </c>
      <c r="C9940" s="59" t="s">
        <v>19810</v>
      </c>
      <c r="D9940" s="59" t="s">
        <v>27</v>
      </c>
      <c r="F9940" s="59" t="s">
        <v>8</v>
      </c>
      <c r="G9940" s="152" t="str">
        <f>VLOOKUP(D9940,sku归属!A:B,2,0)</f>
        <v>谭熹杰</v>
      </c>
    </row>
    <row r="9941" spans="1:13" s="59" customFormat="1" customHeight="1">
      <c r="A9941" s="59" t="s">
        <v>25992</v>
      </c>
      <c r="B9941" s="59" t="s">
        <v>25993</v>
      </c>
      <c r="C9941" s="59" t="s">
        <v>19807</v>
      </c>
      <c r="D9941" s="59" t="s">
        <v>27</v>
      </c>
      <c r="F9941" s="59" t="s">
        <v>8</v>
      </c>
      <c r="G9941" s="152" t="str">
        <f>VLOOKUP(D9941,sku归属!A:B,2,0)</f>
        <v>谭熹杰</v>
      </c>
    </row>
    <row r="9942" spans="1:13" s="59" customFormat="1" customHeight="1">
      <c r="A9942" s="59" t="s">
        <v>25994</v>
      </c>
      <c r="B9942" s="59" t="s">
        <v>25995</v>
      </c>
      <c r="C9942" s="59" t="s">
        <v>19819</v>
      </c>
      <c r="D9942" s="59" t="s">
        <v>27</v>
      </c>
      <c r="F9942" s="59" t="s">
        <v>8</v>
      </c>
      <c r="G9942" s="152" t="str">
        <f>VLOOKUP(D9942,sku归属!A:B,2,0)</f>
        <v>谭熹杰</v>
      </c>
    </row>
    <row r="9943" spans="1:13" s="59" customFormat="1" customHeight="1">
      <c r="A9943" s="59" t="s">
        <v>25996</v>
      </c>
      <c r="B9943" s="59" t="s">
        <v>25997</v>
      </c>
      <c r="C9943" s="59" t="s">
        <v>19822</v>
      </c>
      <c r="D9943" s="59" t="s">
        <v>27</v>
      </c>
      <c r="F9943" s="59" t="s">
        <v>8</v>
      </c>
      <c r="G9943" s="152" t="str">
        <f>VLOOKUP(D9943,sku归属!A:B,2,0)</f>
        <v>谭熹杰</v>
      </c>
    </row>
    <row r="9944" spans="1:13" s="59" customFormat="1" customHeight="1">
      <c r="A9944" s="59" t="s">
        <v>25998</v>
      </c>
      <c r="B9944" s="59" t="s">
        <v>25999</v>
      </c>
      <c r="C9944" s="59" t="s">
        <v>20452</v>
      </c>
      <c r="D9944" s="59" t="s">
        <v>27</v>
      </c>
      <c r="F9944" s="59" t="s">
        <v>8</v>
      </c>
      <c r="G9944" s="152" t="str">
        <f>VLOOKUP(D9944,sku归属!A:B,2,0)</f>
        <v>谭熹杰</v>
      </c>
    </row>
    <row r="9945" spans="1:13" s="59" customFormat="1" customHeight="1">
      <c r="A9945" s="59" t="s">
        <v>26000</v>
      </c>
      <c r="B9945" s="59" t="s">
        <v>26001</v>
      </c>
      <c r="C9945" s="59" t="s">
        <v>20449</v>
      </c>
      <c r="D9945" s="59" t="s">
        <v>27</v>
      </c>
      <c r="F9945" s="59" t="s">
        <v>8</v>
      </c>
      <c r="G9945" s="152" t="str">
        <f>VLOOKUP(D9945,sku归属!A:B,2,0)</f>
        <v>谭熹杰</v>
      </c>
    </row>
    <row r="9946" spans="1:13" s="59" customFormat="1" customHeight="1">
      <c r="A9946" s="59" t="s">
        <v>26002</v>
      </c>
      <c r="B9946" s="59" t="s">
        <v>26003</v>
      </c>
      <c r="C9946" s="59" t="s">
        <v>20437</v>
      </c>
      <c r="D9946" s="59" t="s">
        <v>27</v>
      </c>
      <c r="F9946" s="59" t="s">
        <v>8</v>
      </c>
      <c r="G9946" s="152" t="str">
        <f>VLOOKUP(D9946,sku归属!A:B,2,0)</f>
        <v>谭熹杰</v>
      </c>
    </row>
    <row r="9947" spans="1:13" s="59" customFormat="1" customHeight="1">
      <c r="A9947" s="59" t="s">
        <v>26004</v>
      </c>
      <c r="B9947" s="59" t="s">
        <v>26005</v>
      </c>
      <c r="C9947" s="59" t="s">
        <v>20440</v>
      </c>
      <c r="D9947" s="59" t="s">
        <v>27</v>
      </c>
      <c r="F9947" s="59" t="s">
        <v>8</v>
      </c>
      <c r="G9947" s="152" t="str">
        <f>VLOOKUP(D9947,sku归属!A:B,2,0)</f>
        <v>许梓渝</v>
      </c>
    </row>
    <row r="9948" spans="1:13" s="59" customFormat="1" customHeight="1">
      <c r="A9948" s="59" t="s">
        <v>26006</v>
      </c>
      <c r="B9948" s="59" t="s">
        <v>26007</v>
      </c>
      <c r="C9948" s="59" t="s">
        <v>20511</v>
      </c>
      <c r="D9948" s="59" t="s">
        <v>27</v>
      </c>
      <c r="F9948" s="59" t="s">
        <v>8</v>
      </c>
      <c r="G9948" s="152" t="str">
        <f>VLOOKUP(D9948,sku归属!A:B,2,0)</f>
        <v>许梓渝</v>
      </c>
    </row>
    <row r="9949" spans="1:13" s="59" customFormat="1" customHeight="1">
      <c r="A9949" s="59" t="s">
        <v>26008</v>
      </c>
      <c r="B9949" s="59" t="s">
        <v>26009</v>
      </c>
      <c r="C9949" s="59" t="s">
        <v>20514</v>
      </c>
      <c r="D9949" s="59" t="s">
        <v>27</v>
      </c>
      <c r="F9949" s="59" t="s">
        <v>8</v>
      </c>
      <c r="G9949" s="152" t="str">
        <f>VLOOKUP(D9949,sku归属!A:B,2,0)</f>
        <v>许梓渝</v>
      </c>
    </row>
    <row r="9950" spans="1:13" s="59" customFormat="1" customHeight="1">
      <c r="A9950" s="59" t="s">
        <v>51113</v>
      </c>
      <c r="B9950" s="59" t="s">
        <v>51114</v>
      </c>
      <c r="C9950" s="59" t="s">
        <v>20624</v>
      </c>
      <c r="D9950" s="59" t="s">
        <v>27</v>
      </c>
      <c r="F9950" s="59" t="s">
        <v>8</v>
      </c>
      <c r="G9950" s="152" t="str">
        <f>VLOOKUP(D9950,sku归属!A:B,2,0)</f>
        <v>许梓渝</v>
      </c>
    </row>
    <row r="9951" spans="1:13" s="59" customFormat="1" customHeight="1">
      <c r="A9951" s="59" t="s">
        <v>51115</v>
      </c>
      <c r="B9951" s="59" t="s">
        <v>51116</v>
      </c>
      <c r="C9951" s="59" t="s">
        <v>23896</v>
      </c>
      <c r="D9951" s="59" t="s">
        <v>27</v>
      </c>
      <c r="F9951" s="59" t="s">
        <v>8</v>
      </c>
      <c r="G9951" s="152" t="str">
        <f>VLOOKUP(D9951,sku归属!A:B,2,0)</f>
        <v>许梓渝</v>
      </c>
    </row>
    <row r="9952" spans="1:13" s="59" customFormat="1" customHeight="1">
      <c r="A9952" s="59" t="s">
        <v>51117</v>
      </c>
      <c r="B9952" s="59" t="s">
        <v>51118</v>
      </c>
      <c r="C9952" s="59" t="s">
        <v>23893</v>
      </c>
      <c r="D9952" s="59" t="s">
        <v>27</v>
      </c>
      <c r="F9952" s="59" t="s">
        <v>8</v>
      </c>
      <c r="G9952" s="152" t="str">
        <f>VLOOKUP(D9952,sku归属!A:B,2,0)</f>
        <v>许梓渝</v>
      </c>
    </row>
    <row r="9953" spans="1:13" s="59" customFormat="1" customHeight="1">
      <c r="A9953" s="59" t="s">
        <v>51119</v>
      </c>
      <c r="B9953" s="59" t="s">
        <v>51120</v>
      </c>
      <c r="C9953" s="59" t="s">
        <v>23890</v>
      </c>
      <c r="D9953" s="59" t="s">
        <v>27</v>
      </c>
      <c r="F9953" s="59" t="s">
        <v>8</v>
      </c>
      <c r="G9953" s="152" t="str">
        <f>VLOOKUP(D9953,sku归属!A:B,2,0)</f>
        <v>许梓渝</v>
      </c>
    </row>
    <row r="9954" spans="1:13" s="59" customFormat="1" customHeight="1">
      <c r="A9954" s="59" t="s">
        <v>26010</v>
      </c>
      <c r="B9954" s="59" t="s">
        <v>16227</v>
      </c>
      <c r="C9954" s="59" t="s">
        <v>26011</v>
      </c>
      <c r="D9954" s="59" t="s">
        <v>18</v>
      </c>
      <c r="F9954" s="59" t="s">
        <v>12</v>
      </c>
      <c r="G9954" s="152" t="str">
        <f>VLOOKUP(D9954,sku归属!A:B,2,0)</f>
        <v>谭熹杰</v>
      </c>
    </row>
    <row r="9955" spans="1:13" s="59" customFormat="1" customHeight="1">
      <c r="A9955" s="59" t="s">
        <v>26012</v>
      </c>
      <c r="B9955" s="59" t="s">
        <v>16224</v>
      </c>
      <c r="C9955" s="59" t="s">
        <v>26013</v>
      </c>
      <c r="D9955" s="59" t="s">
        <v>18</v>
      </c>
      <c r="F9955" s="59" t="s">
        <v>12</v>
      </c>
      <c r="G9955" s="152" t="str">
        <f>VLOOKUP(D9955,sku归属!A:B,2,0)</f>
        <v>谭熹杰</v>
      </c>
    </row>
    <row r="9956" spans="1:13" s="59" customFormat="1" customHeight="1">
      <c r="A9956" s="59" t="s">
        <v>26014</v>
      </c>
      <c r="B9956" s="59" t="s">
        <v>26015</v>
      </c>
      <c r="C9956" s="59" t="s">
        <v>26016</v>
      </c>
      <c r="D9956" s="59" t="s">
        <v>18</v>
      </c>
      <c r="F9956" s="59" t="s">
        <v>12</v>
      </c>
      <c r="G9956" s="152" t="str">
        <f>VLOOKUP(D9956,sku归属!A:B,2,0)</f>
        <v>谭熹杰</v>
      </c>
    </row>
    <row r="9957" spans="1:13" s="59" customFormat="1" customHeight="1">
      <c r="A9957" s="59" t="s">
        <v>26017</v>
      </c>
      <c r="B9957" s="59" t="s">
        <v>26018</v>
      </c>
      <c r="C9957" s="59" t="s">
        <v>26019</v>
      </c>
      <c r="D9957" s="59" t="s">
        <v>18</v>
      </c>
      <c r="F9957" s="59" t="s">
        <v>12</v>
      </c>
      <c r="G9957" s="152" t="str">
        <f>VLOOKUP(D9957,sku归属!A:B,2,0)</f>
        <v>谭熹杰</v>
      </c>
    </row>
    <row r="9958" spans="1:13" s="59" customFormat="1" customHeight="1">
      <c r="A9958" s="59" t="s">
        <v>26020</v>
      </c>
      <c r="B9958" s="59" t="s">
        <v>26021</v>
      </c>
      <c r="C9958" s="59" t="s">
        <v>26022</v>
      </c>
      <c r="D9958" s="59" t="s">
        <v>18</v>
      </c>
      <c r="F9958" s="59" t="s">
        <v>12</v>
      </c>
      <c r="G9958" s="152" t="str">
        <f>VLOOKUP(D9958,sku归属!A:B,2,0)</f>
        <v>谭熹杰</v>
      </c>
    </row>
    <row r="9959" spans="1:13" s="59" customFormat="1" customHeight="1">
      <c r="A9959" s="59" t="s">
        <v>26023</v>
      </c>
      <c r="B9959" s="59" t="s">
        <v>26024</v>
      </c>
      <c r="C9959" s="59" t="s">
        <v>26025</v>
      </c>
      <c r="D9959" s="59" t="s">
        <v>18</v>
      </c>
      <c r="F9959" s="59" t="s">
        <v>12</v>
      </c>
      <c r="G9959" s="152" t="str">
        <f>VLOOKUP(D9959,sku归属!A:B,2,0)</f>
        <v>谭熹杰</v>
      </c>
    </row>
    <row r="9960" spans="1:13" s="59" customFormat="1" customHeight="1">
      <c r="A9960" s="59" t="s">
        <v>26026</v>
      </c>
      <c r="B9960" s="59" t="s">
        <v>26027</v>
      </c>
      <c r="C9960" s="59" t="s">
        <v>26028</v>
      </c>
      <c r="D9960" s="59" t="s">
        <v>18</v>
      </c>
      <c r="F9960" s="59" t="s">
        <v>12</v>
      </c>
      <c r="G9960" s="152" t="str">
        <f>VLOOKUP(D9960,sku归属!A:B,2,0)</f>
        <v>许梓渝</v>
      </c>
    </row>
    <row r="9961" spans="1:13" s="59" customFormat="1" customHeight="1">
      <c r="A9961" s="59" t="s">
        <v>26029</v>
      </c>
      <c r="B9961" s="59" t="s">
        <v>26030</v>
      </c>
      <c r="C9961" s="59" t="s">
        <v>26031</v>
      </c>
      <c r="D9961" s="59" t="s">
        <v>18</v>
      </c>
      <c r="F9961" s="59" t="s">
        <v>12</v>
      </c>
      <c r="G9961" s="152" t="str">
        <f>VLOOKUP(D9961,sku归属!A:B,2,0)</f>
        <v>许梓渝</v>
      </c>
    </row>
    <row r="9962" spans="1:13" s="59" customFormat="1" customHeight="1">
      <c r="A9962" s="59" t="s">
        <v>26032</v>
      </c>
      <c r="B9962" s="59" t="s">
        <v>26033</v>
      </c>
      <c r="C9962" s="59" t="s">
        <v>26034</v>
      </c>
      <c r="D9962" s="59" t="s">
        <v>18</v>
      </c>
      <c r="F9962" s="59" t="s">
        <v>12</v>
      </c>
      <c r="G9962" s="152" t="str">
        <f>VLOOKUP(D9962,sku归属!A:B,2,0)</f>
        <v>许梓渝</v>
      </c>
    </row>
    <row r="9963" spans="1:13" s="59" customFormat="1" customHeight="1">
      <c r="A9963" s="59" t="s">
        <v>26035</v>
      </c>
      <c r="B9963" s="59" t="s">
        <v>26036</v>
      </c>
      <c r="C9963" s="59" t="s">
        <v>26037</v>
      </c>
      <c r="D9963" s="59" t="s">
        <v>18</v>
      </c>
      <c r="F9963" s="59" t="s">
        <v>12</v>
      </c>
      <c r="G9963" s="152" t="str">
        <f>VLOOKUP(D9963,sku归属!A:B,2,0)</f>
        <v>许梓渝</v>
      </c>
    </row>
    <row r="9964" spans="1:13" s="59" customFormat="1" customHeight="1">
      <c r="A9964" s="59" t="s">
        <v>26038</v>
      </c>
      <c r="B9964" s="59" t="s">
        <v>26039</v>
      </c>
      <c r="C9964" s="59" t="s">
        <v>26040</v>
      </c>
      <c r="D9964" s="59" t="s">
        <v>18</v>
      </c>
      <c r="F9964" s="59" t="s">
        <v>12</v>
      </c>
      <c r="G9964" s="152" t="str">
        <f>VLOOKUP(D9964,sku归属!A:B,2,0)</f>
        <v>许梓渝</v>
      </c>
    </row>
    <row r="9965" spans="1:13" s="59" customFormat="1" customHeight="1">
      <c r="A9965" s="59" t="s">
        <v>26041</v>
      </c>
      <c r="B9965" s="59" t="s">
        <v>26042</v>
      </c>
      <c r="C9965" s="59" t="s">
        <v>26043</v>
      </c>
      <c r="D9965" s="59" t="s">
        <v>18</v>
      </c>
      <c r="F9965" s="59" t="s">
        <v>12</v>
      </c>
      <c r="G9965" s="152" t="str">
        <f>VLOOKUP(D9965,sku归属!A:B,2,0)</f>
        <v>谭熹杰</v>
      </c>
    </row>
    <row r="9966" spans="1:13" s="59" customFormat="1" customHeight="1">
      <c r="A9966" s="59" t="s">
        <v>26044</v>
      </c>
      <c r="B9966" s="59" t="s">
        <v>26045</v>
      </c>
      <c r="C9966" s="59" t="s">
        <v>26046</v>
      </c>
      <c r="D9966" s="59" t="s">
        <v>18</v>
      </c>
      <c r="F9966" s="59" t="s">
        <v>12</v>
      </c>
      <c r="G9966" s="152" t="str">
        <f>VLOOKUP(D9966,sku归属!A:B,2,0)</f>
        <v>谭熹杰</v>
      </c>
    </row>
    <row r="9967" spans="1:13" s="59" customFormat="1" customHeight="1">
      <c r="A9967" s="59" t="s">
        <v>26047</v>
      </c>
      <c r="B9967" s="59" t="s">
        <v>26048</v>
      </c>
      <c r="C9967" s="59" t="s">
        <v>26049</v>
      </c>
      <c r="D9967" s="59" t="s">
        <v>18</v>
      </c>
      <c r="F9967" s="59" t="s">
        <v>12</v>
      </c>
      <c r="G9967" s="152" t="str">
        <f>VLOOKUP(D9967,sku归属!A:B,2,0)</f>
        <v>谭熹杰</v>
      </c>
    </row>
    <row r="9968" spans="1:13" s="59" customFormat="1" customHeight="1">
      <c r="A9968" s="59" t="s">
        <v>26050</v>
      </c>
      <c r="B9968" s="59" t="s">
        <v>26051</v>
      </c>
      <c r="C9968" s="59" t="s">
        <v>26052</v>
      </c>
      <c r="D9968" s="59" t="s">
        <v>19</v>
      </c>
      <c r="F9968" s="59" t="s">
        <v>12</v>
      </c>
      <c r="G9968" s="152" t="str">
        <f>VLOOKUP(D9968,sku归属!A:B,2,0)</f>
        <v>谭熹杰</v>
      </c>
    </row>
    <row r="9969" spans="1:13" s="59" customFormat="1" customHeight="1">
      <c r="A9969" s="59" t="s">
        <v>26053</v>
      </c>
      <c r="B9969" s="59" t="s">
        <v>26054</v>
      </c>
      <c r="C9969" s="59" t="s">
        <v>26055</v>
      </c>
      <c r="D9969" s="59" t="s">
        <v>19</v>
      </c>
      <c r="F9969" s="59" t="s">
        <v>12</v>
      </c>
      <c r="G9969" s="152" t="str">
        <f>VLOOKUP(D9969,sku归属!A:B,2,0)</f>
        <v>谭熹杰</v>
      </c>
    </row>
    <row r="9970" spans="1:13" s="59" customFormat="1" customHeight="1">
      <c r="A9970" s="59" t="s">
        <v>26056</v>
      </c>
      <c r="B9970" s="59" t="s">
        <v>26057</v>
      </c>
      <c r="C9970" s="59" t="s">
        <v>26058</v>
      </c>
      <c r="D9970" s="59" t="s">
        <v>19</v>
      </c>
      <c r="F9970" s="59" t="s">
        <v>12</v>
      </c>
      <c r="G9970" s="152" t="str">
        <f>VLOOKUP(D9970,sku归属!A:B,2,0)</f>
        <v>谭熹杰</v>
      </c>
    </row>
    <row r="9971" spans="1:13" s="59" customFormat="1" customHeight="1">
      <c r="A9971" s="59" t="s">
        <v>26059</v>
      </c>
      <c r="B9971" s="59" t="s">
        <v>26060</v>
      </c>
      <c r="C9971" s="59" t="s">
        <v>26061</v>
      </c>
      <c r="D9971" s="59" t="s">
        <v>19</v>
      </c>
      <c r="F9971" s="59" t="s">
        <v>12</v>
      </c>
      <c r="G9971" s="152" t="str">
        <f>VLOOKUP(D9971,sku归属!A:B,2,0)</f>
        <v>谭熹杰</v>
      </c>
    </row>
    <row r="9972" spans="1:13" s="59" customFormat="1" customHeight="1">
      <c r="A9972" s="59" t="s">
        <v>26062</v>
      </c>
      <c r="B9972" s="59" t="s">
        <v>26063</v>
      </c>
      <c r="C9972" s="59" t="s">
        <v>26064</v>
      </c>
      <c r="D9972" s="59" t="s">
        <v>19</v>
      </c>
      <c r="F9972" s="59" t="s">
        <v>12</v>
      </c>
      <c r="G9972" s="152" t="str">
        <f>VLOOKUP(D9972,sku归属!A:B,2,0)</f>
        <v>谭熹杰</v>
      </c>
    </row>
    <row r="9973" spans="1:13" s="59" customFormat="1" customHeight="1">
      <c r="A9973" s="59" t="s">
        <v>26065</v>
      </c>
      <c r="B9973" s="59" t="s">
        <v>26066</v>
      </c>
      <c r="C9973" s="59" t="s">
        <v>26067</v>
      </c>
      <c r="D9973" s="59" t="s">
        <v>19</v>
      </c>
      <c r="F9973" s="59" t="s">
        <v>12</v>
      </c>
      <c r="G9973" s="152" t="str">
        <f>VLOOKUP(D9973,sku归属!A:B,2,0)</f>
        <v>欧阳博文</v>
      </c>
    </row>
    <row r="9974" spans="1:13" s="59" customFormat="1" customHeight="1">
      <c r="A9974" s="59" t="s">
        <v>26068</v>
      </c>
      <c r="B9974" s="59" t="s">
        <v>26069</v>
      </c>
      <c r="C9974" s="59" t="s">
        <v>26070</v>
      </c>
      <c r="D9974" s="59" t="s">
        <v>19</v>
      </c>
      <c r="F9974" s="59" t="s">
        <v>12</v>
      </c>
      <c r="G9974" s="152" t="str">
        <f>VLOOKUP(D9974,sku归属!A:B,2,0)</f>
        <v>欧阳博文</v>
      </c>
    </row>
    <row r="9975" spans="1:13" s="59" customFormat="1" customHeight="1">
      <c r="A9975" s="59" t="s">
        <v>26071</v>
      </c>
      <c r="B9975" s="59" t="s">
        <v>26072</v>
      </c>
      <c r="C9975" s="59" t="s">
        <v>26073</v>
      </c>
      <c r="D9975" s="59" t="s">
        <v>18</v>
      </c>
      <c r="F9975" s="59" t="s">
        <v>12</v>
      </c>
      <c r="G9975" s="152" t="str">
        <f>VLOOKUP(D9975,sku归属!A:B,2,0)</f>
        <v>欧阳博文</v>
      </c>
    </row>
    <row r="9976" spans="1:13" s="59" customFormat="1" customHeight="1">
      <c r="A9976" s="59" t="s">
        <v>26074</v>
      </c>
      <c r="B9976" s="59" t="s">
        <v>26075</v>
      </c>
      <c r="C9976" s="59" t="s">
        <v>26076</v>
      </c>
      <c r="D9976" s="59" t="s">
        <v>18</v>
      </c>
      <c r="F9976" s="59" t="s">
        <v>12</v>
      </c>
      <c r="G9976" s="152" t="str">
        <f>VLOOKUP(D9976,sku归属!A:B,2,0)</f>
        <v>欧阳博文</v>
      </c>
    </row>
    <row r="9977" spans="1:13" s="59" customFormat="1" customHeight="1">
      <c r="A9977" s="59" t="s">
        <v>26077</v>
      </c>
      <c r="B9977" s="59" t="s">
        <v>26078</v>
      </c>
      <c r="C9977" s="59" t="s">
        <v>26079</v>
      </c>
      <c r="D9977" s="59" t="s">
        <v>18</v>
      </c>
      <c r="F9977" s="59" t="s">
        <v>12</v>
      </c>
      <c r="G9977" s="152" t="str">
        <f>VLOOKUP(D9977,sku归属!A:B,2,0)</f>
        <v>欧阳博文</v>
      </c>
    </row>
    <row r="9978" spans="1:13" s="59" customFormat="1" customHeight="1">
      <c r="A9978" s="59" t="s">
        <v>26080</v>
      </c>
      <c r="B9978" s="59" t="s">
        <v>26081</v>
      </c>
      <c r="C9978" s="59" t="s">
        <v>26082</v>
      </c>
      <c r="D9978" s="59" t="s">
        <v>18</v>
      </c>
      <c r="F9978" s="59" t="s">
        <v>12</v>
      </c>
      <c r="G9978" s="152" t="str">
        <f>VLOOKUP(D9978,sku归属!A:B,2,0)</f>
        <v>欧阳博文</v>
      </c>
    </row>
    <row r="9979" spans="1:13" s="59" customFormat="1" customHeight="1">
      <c r="A9979" s="59" t="s">
        <v>26083</v>
      </c>
      <c r="B9979" s="59" t="s">
        <v>26084</v>
      </c>
      <c r="C9979" s="59" t="s">
        <v>26085</v>
      </c>
      <c r="D9979" s="59" t="s">
        <v>18</v>
      </c>
      <c r="F9979" s="59" t="s">
        <v>12</v>
      </c>
      <c r="G9979" s="152" t="str">
        <f>VLOOKUP(D9979,sku归属!A:B,2,0)</f>
        <v>欧阳博文</v>
      </c>
    </row>
    <row r="9980" spans="1:13" s="59" customFormat="1" customHeight="1">
      <c r="A9980" s="59" t="s">
        <v>26086</v>
      </c>
      <c r="B9980" s="59" t="s">
        <v>26087</v>
      </c>
      <c r="C9980" s="59" t="s">
        <v>26088</v>
      </c>
      <c r="D9980" s="59" t="s">
        <v>18</v>
      </c>
      <c r="F9980" s="59" t="s">
        <v>12</v>
      </c>
      <c r="G9980" s="152" t="str">
        <f>VLOOKUP(D9980,sku归属!A:B,2,0)</f>
        <v>欧阳博文</v>
      </c>
    </row>
    <row r="9981" spans="1:13" s="59" customFormat="1" customHeight="1">
      <c r="A9981" s="59" t="s">
        <v>26089</v>
      </c>
      <c r="B9981" s="59" t="s">
        <v>26090</v>
      </c>
      <c r="C9981" s="59" t="s">
        <v>26091</v>
      </c>
      <c r="D9981" s="59" t="s">
        <v>19</v>
      </c>
      <c r="F9981" s="59" t="s">
        <v>12</v>
      </c>
      <c r="G9981" s="152" t="str">
        <f>VLOOKUP(D9981,sku归属!A:B,2,0)</f>
        <v>欧阳博文</v>
      </c>
    </row>
    <row r="9982" spans="1:13" s="59" customFormat="1" customHeight="1">
      <c r="A9982" s="59" t="s">
        <v>26092</v>
      </c>
      <c r="B9982" s="59" t="s">
        <v>26093</v>
      </c>
      <c r="C9982" s="59" t="s">
        <v>26094</v>
      </c>
      <c r="D9982" s="59" t="s">
        <v>19</v>
      </c>
      <c r="F9982" s="59" t="s">
        <v>12</v>
      </c>
      <c r="G9982" s="152" t="str">
        <f>VLOOKUP(D9982,sku归属!A:B,2,0)</f>
        <v>欧阳博文</v>
      </c>
    </row>
    <row r="9983" spans="1:13" s="59" customFormat="1" customHeight="1">
      <c r="A9983" s="59" t="s">
        <v>26095</v>
      </c>
      <c r="B9983" s="59" t="s">
        <v>26096</v>
      </c>
      <c r="C9983" s="59" t="s">
        <v>26097</v>
      </c>
      <c r="D9983" s="59" t="s">
        <v>19</v>
      </c>
      <c r="F9983" s="59" t="s">
        <v>12</v>
      </c>
      <c r="G9983" s="152" t="str">
        <f>VLOOKUP(D9983,sku归属!A:B,2,0)</f>
        <v>欧阳博文</v>
      </c>
    </row>
    <row r="9984" spans="1:13" s="59" customFormat="1" customHeight="1">
      <c r="A9984" s="59" t="s">
        <v>26098</v>
      </c>
      <c r="B9984" s="59" t="s">
        <v>26099</v>
      </c>
      <c r="C9984" s="59" t="s">
        <v>26100</v>
      </c>
      <c r="D9984" s="59" t="s">
        <v>19</v>
      </c>
      <c r="F9984" s="59" t="s">
        <v>12</v>
      </c>
      <c r="G9984" s="152" t="str">
        <f>VLOOKUP(D9984,sku归属!A:B,2,0)</f>
        <v>欧阳博文</v>
      </c>
    </row>
    <row r="9985" spans="1:13" s="59" customFormat="1" customHeight="1">
      <c r="A9985" s="59" t="s">
        <v>26101</v>
      </c>
      <c r="B9985" s="59" t="s">
        <v>26102</v>
      </c>
      <c r="C9985" s="59" t="s">
        <v>26103</v>
      </c>
      <c r="D9985" s="59" t="s">
        <v>19</v>
      </c>
      <c r="F9985" s="59" t="s">
        <v>12</v>
      </c>
      <c r="G9985" s="152" t="str">
        <f>VLOOKUP(D9985,sku归属!A:B,2,0)</f>
        <v>欧阳博文</v>
      </c>
    </row>
    <row r="9986" spans="1:13" s="59" customFormat="1" customHeight="1">
      <c r="A9986" s="59" t="s">
        <v>26104</v>
      </c>
      <c r="B9986" s="59" t="s">
        <v>26105</v>
      </c>
      <c r="C9986" s="59" t="s">
        <v>1221</v>
      </c>
      <c r="D9986" s="59" t="s">
        <v>18</v>
      </c>
      <c r="F9986" s="59" t="s">
        <v>12</v>
      </c>
      <c r="G9986" s="152" t="str">
        <f>VLOOKUP(D9986,sku归属!A:B,2,0)</f>
        <v>欧阳博文</v>
      </c>
    </row>
    <row r="9987" spans="1:13" s="59" customFormat="1" customHeight="1">
      <c r="A9987" s="59" t="s">
        <v>26106</v>
      </c>
      <c r="B9987" s="59" t="s">
        <v>26107</v>
      </c>
      <c r="C9987" s="59" t="s">
        <v>1215</v>
      </c>
      <c r="D9987" s="59" t="s">
        <v>18</v>
      </c>
      <c r="F9987" s="59" t="s">
        <v>12</v>
      </c>
      <c r="G9987" s="152" t="str">
        <f>VLOOKUP(D9987,sku归属!A:B,2,0)</f>
        <v>欧阳博文</v>
      </c>
    </row>
    <row r="9988" spans="1:13" s="59" customFormat="1" customHeight="1">
      <c r="A9988" s="59" t="s">
        <v>26108</v>
      </c>
      <c r="B9988" s="59" t="s">
        <v>26109</v>
      </c>
      <c r="C9988" s="59" t="s">
        <v>1218</v>
      </c>
      <c r="D9988" s="59" t="s">
        <v>18</v>
      </c>
      <c r="F9988" s="59" t="s">
        <v>12</v>
      </c>
      <c r="G9988" s="152" t="str">
        <f>VLOOKUP(D9988,sku归属!A:B,2,0)</f>
        <v>欧阳博文</v>
      </c>
    </row>
    <row r="9989" spans="1:13" s="59" customFormat="1" customHeight="1">
      <c r="A9989" s="59" t="s">
        <v>26110</v>
      </c>
      <c r="B9989" s="59" t="s">
        <v>26111</v>
      </c>
      <c r="C9989" s="59" t="s">
        <v>15612</v>
      </c>
      <c r="D9989" s="59" t="s">
        <v>18</v>
      </c>
      <c r="F9989" s="59" t="s">
        <v>12</v>
      </c>
      <c r="G9989" s="152" t="str">
        <f>VLOOKUP(D9989,sku归属!A:B,2,0)</f>
        <v>欧阳博文</v>
      </c>
    </row>
    <row r="9990" spans="1:13" s="59" customFormat="1" customHeight="1">
      <c r="A9990" s="59" t="s">
        <v>26112</v>
      </c>
      <c r="B9990" s="59" t="s">
        <v>26113</v>
      </c>
      <c r="C9990" s="59" t="s">
        <v>15609</v>
      </c>
      <c r="D9990" s="59" t="s">
        <v>18</v>
      </c>
      <c r="F9990" s="59" t="s">
        <v>12</v>
      </c>
      <c r="G9990" s="152" t="str">
        <f>VLOOKUP(D9990,sku归属!A:B,2,0)</f>
        <v>欧阳博文</v>
      </c>
    </row>
    <row r="9991" spans="1:13" s="59" customFormat="1" customHeight="1">
      <c r="A9991" s="59" t="s">
        <v>26114</v>
      </c>
      <c r="B9991" s="59" t="s">
        <v>26115</v>
      </c>
      <c r="C9991" s="59" t="s">
        <v>1212</v>
      </c>
      <c r="D9991" s="59" t="s">
        <v>18</v>
      </c>
      <c r="F9991" s="59" t="s">
        <v>12</v>
      </c>
      <c r="G9991" s="152" t="str">
        <f>VLOOKUP(D9991,sku归属!A:B,2,0)</f>
        <v>欧阳博文</v>
      </c>
    </row>
    <row r="9992" spans="1:13" s="59" customFormat="1" customHeight="1">
      <c r="A9992" s="59" t="s">
        <v>26116</v>
      </c>
      <c r="B9992" s="59" t="s">
        <v>26117</v>
      </c>
      <c r="C9992" s="59" t="s">
        <v>26118</v>
      </c>
      <c r="D9992" s="59" t="s">
        <v>18</v>
      </c>
      <c r="F9992" s="59" t="s">
        <v>12</v>
      </c>
      <c r="G9992" s="152" t="str">
        <f>VLOOKUP(D9992,sku归属!A:B,2,0)</f>
        <v>欧阳博文</v>
      </c>
    </row>
    <row r="9993" spans="1:13" s="59" customFormat="1" customHeight="1">
      <c r="A9993" s="59" t="s">
        <v>26119</v>
      </c>
      <c r="B9993" s="59" t="s">
        <v>26120</v>
      </c>
      <c r="C9993" s="59" t="s">
        <v>26121</v>
      </c>
      <c r="D9993" s="59" t="s">
        <v>18</v>
      </c>
      <c r="F9993" s="59" t="s">
        <v>12</v>
      </c>
      <c r="G9993" s="152" t="str">
        <f>VLOOKUP(D9993,sku归属!A:B,2,0)</f>
        <v>欧阳博文</v>
      </c>
    </row>
    <row r="9994" spans="1:13" s="59" customFormat="1" customHeight="1">
      <c r="A9994" s="59" t="s">
        <v>26122</v>
      </c>
      <c r="B9994" s="59" t="s">
        <v>26123</v>
      </c>
      <c r="C9994" s="59" t="s">
        <v>26124</v>
      </c>
      <c r="D9994" s="59">
        <v>806</v>
      </c>
      <c r="F9994" s="59" t="s">
        <v>12</v>
      </c>
      <c r="G9994" s="152" t="str">
        <f>VLOOKUP(D9994,sku归属!A:B,2,0)</f>
        <v>欧阳博文</v>
      </c>
    </row>
    <row r="9995" spans="1:13" s="59" customFormat="1" customHeight="1">
      <c r="A9995" s="59" t="s">
        <v>26125</v>
      </c>
      <c r="B9995" s="59" t="s">
        <v>26126</v>
      </c>
      <c r="C9995" s="59" t="s">
        <v>26127</v>
      </c>
      <c r="D9995" s="59">
        <v>806</v>
      </c>
      <c r="F9995" s="59" t="s">
        <v>12</v>
      </c>
      <c r="G9995" s="152" t="str">
        <f>VLOOKUP(D9995,sku归属!A:B,2,0)</f>
        <v>欧阳博文</v>
      </c>
    </row>
    <row r="9996" spans="1:13" s="59" customFormat="1" customHeight="1">
      <c r="A9996" s="59" t="s">
        <v>26128</v>
      </c>
      <c r="B9996" s="59" t="s">
        <v>26129</v>
      </c>
      <c r="C9996" s="59" t="s">
        <v>26130</v>
      </c>
      <c r="D9996" s="59">
        <v>806</v>
      </c>
      <c r="F9996" s="59" t="s">
        <v>12</v>
      </c>
      <c r="G9996" s="152" t="str">
        <f>VLOOKUP(D9996,sku归属!A:B,2,0)</f>
        <v>欧阳博文</v>
      </c>
    </row>
    <row r="9997" spans="1:13" s="59" customFormat="1" customHeight="1">
      <c r="A9997" s="59" t="s">
        <v>26131</v>
      </c>
      <c r="B9997" s="59" t="s">
        <v>26132</v>
      </c>
      <c r="C9997" s="59" t="s">
        <v>26133</v>
      </c>
      <c r="D9997" s="59">
        <v>806</v>
      </c>
      <c r="F9997" s="59" t="s">
        <v>12</v>
      </c>
      <c r="G9997" s="152" t="str">
        <f>VLOOKUP(D9997,sku归属!A:B,2,0)</f>
        <v>欧阳博文</v>
      </c>
    </row>
    <row r="9998" spans="1:13" s="59" customFormat="1" customHeight="1">
      <c r="A9998" s="59" t="s">
        <v>26134</v>
      </c>
      <c r="B9998" s="59" t="s">
        <v>26135</v>
      </c>
      <c r="C9998" s="59" t="s">
        <v>26136</v>
      </c>
      <c r="D9998" s="59">
        <v>806</v>
      </c>
      <c r="F9998" s="59" t="s">
        <v>12</v>
      </c>
      <c r="G9998" s="152" t="str">
        <f>VLOOKUP(D9998,sku归属!A:B,2,0)</f>
        <v>欧阳博文</v>
      </c>
    </row>
    <row r="9999" spans="1:13" s="59" customFormat="1" customHeight="1">
      <c r="A9999" s="59" t="s">
        <v>26137</v>
      </c>
      <c r="B9999" s="59" t="s">
        <v>26138</v>
      </c>
      <c r="C9999" s="59" t="s">
        <v>26139</v>
      </c>
      <c r="D9999" s="59">
        <v>806</v>
      </c>
      <c r="F9999" s="59" t="s">
        <v>12</v>
      </c>
      <c r="G9999" s="152" t="str">
        <f>VLOOKUP(D9999,sku归属!A:B,2,0)</f>
        <v>欧阳博文</v>
      </c>
    </row>
    <row r="10000" spans="1:13" s="59" customFormat="1" customHeight="1">
      <c r="A10000" s="59" t="s">
        <v>26140</v>
      </c>
      <c r="B10000" s="59" t="s">
        <v>26141</v>
      </c>
      <c r="C10000" s="59" t="s">
        <v>26142</v>
      </c>
      <c r="D10000" s="59">
        <v>806</v>
      </c>
      <c r="F10000" s="59" t="s">
        <v>12</v>
      </c>
      <c r="G10000" s="152" t="str">
        <f>VLOOKUP(D10000,sku归属!A:B,2,0)</f>
        <v>欧阳博文</v>
      </c>
    </row>
    <row r="10001" spans="1:13" s="59" customFormat="1" customHeight="1">
      <c r="A10001" s="59" t="s">
        <v>26143</v>
      </c>
      <c r="B10001" s="59" t="s">
        <v>26144</v>
      </c>
      <c r="C10001" s="59" t="s">
        <v>26145</v>
      </c>
      <c r="D10001" s="59">
        <v>806</v>
      </c>
      <c r="F10001" s="59" t="s">
        <v>12</v>
      </c>
      <c r="G10001" s="152" t="str">
        <f>VLOOKUP(D10001,sku归属!A:B,2,0)</f>
        <v>欧阳博文</v>
      </c>
    </row>
    <row r="10002" spans="1:13" s="59" customFormat="1" customHeight="1">
      <c r="A10002" s="59" t="s">
        <v>26146</v>
      </c>
      <c r="B10002" s="59" t="s">
        <v>26147</v>
      </c>
      <c r="C10002" s="59" t="s">
        <v>26148</v>
      </c>
      <c r="D10002" s="59">
        <v>806</v>
      </c>
      <c r="F10002" s="59" t="s">
        <v>12</v>
      </c>
      <c r="G10002" s="152" t="str">
        <f>VLOOKUP(D10002,sku归属!A:B,2,0)</f>
        <v>欧阳博文</v>
      </c>
    </row>
    <row r="10003" spans="1:13" s="59" customFormat="1" customHeight="1">
      <c r="A10003" s="59" t="s">
        <v>26149</v>
      </c>
      <c r="B10003" s="59" t="s">
        <v>26150</v>
      </c>
      <c r="C10003" s="59" t="s">
        <v>9786</v>
      </c>
      <c r="D10003" s="59">
        <v>806</v>
      </c>
      <c r="F10003" s="59" t="s">
        <v>12</v>
      </c>
      <c r="G10003" s="152" t="str">
        <f>VLOOKUP(D10003,sku归属!A:B,2,0)</f>
        <v>欧阳博文</v>
      </c>
    </row>
    <row r="10004" spans="1:13" s="59" customFormat="1" customHeight="1">
      <c r="A10004" s="59" t="s">
        <v>26151</v>
      </c>
      <c r="B10004" s="59" t="s">
        <v>26152</v>
      </c>
      <c r="C10004" s="59" t="s">
        <v>9783</v>
      </c>
      <c r="D10004" s="59">
        <v>806</v>
      </c>
      <c r="F10004" s="59" t="s">
        <v>12</v>
      </c>
      <c r="G10004" s="152" t="str">
        <f>VLOOKUP(D10004,sku归属!A:B,2,0)</f>
        <v>欧阳博文</v>
      </c>
    </row>
    <row r="10005" spans="1:13" s="59" customFormat="1" customHeight="1">
      <c r="A10005" s="59" t="s">
        <v>26153</v>
      </c>
      <c r="B10005" s="59" t="s">
        <v>26154</v>
      </c>
      <c r="C10005" s="59" t="s">
        <v>9798</v>
      </c>
      <c r="D10005" s="59">
        <v>806</v>
      </c>
      <c r="F10005" s="59" t="s">
        <v>12</v>
      </c>
      <c r="G10005" s="152" t="str">
        <f>VLOOKUP(D10005,sku归属!A:B,2,0)</f>
        <v>欧阳博文</v>
      </c>
    </row>
    <row r="10006" spans="1:13" s="59" customFormat="1" customHeight="1">
      <c r="A10006" s="59" t="s">
        <v>26155</v>
      </c>
      <c r="B10006" s="59" t="s">
        <v>26156</v>
      </c>
      <c r="C10006" s="59" t="s">
        <v>9810</v>
      </c>
      <c r="D10006" s="59">
        <v>806</v>
      </c>
      <c r="F10006" s="59" t="s">
        <v>12</v>
      </c>
      <c r="G10006" s="152" t="str">
        <f>VLOOKUP(D10006,sku归属!A:B,2,0)</f>
        <v>欧阳博文</v>
      </c>
    </row>
    <row r="10007" spans="1:13" s="59" customFormat="1" customHeight="1">
      <c r="A10007" s="59" t="s">
        <v>26157</v>
      </c>
      <c r="B10007" s="59" t="s">
        <v>26158</v>
      </c>
      <c r="C10007" s="59" t="s">
        <v>9804</v>
      </c>
      <c r="D10007" s="59">
        <v>806</v>
      </c>
      <c r="F10007" s="59" t="s">
        <v>12</v>
      </c>
      <c r="G10007" s="152" t="str">
        <f>VLOOKUP(D10007,sku归属!A:B,2,0)</f>
        <v>欧阳博文</v>
      </c>
    </row>
    <row r="10008" spans="1:13" s="59" customFormat="1" customHeight="1">
      <c r="A10008" s="59" t="s">
        <v>26159</v>
      </c>
      <c r="B10008" s="59" t="s">
        <v>26160</v>
      </c>
      <c r="C10008" s="59" t="s">
        <v>26161</v>
      </c>
      <c r="D10008" s="59">
        <v>806</v>
      </c>
      <c r="F10008" s="59" t="s">
        <v>12</v>
      </c>
      <c r="G10008" s="152" t="str">
        <f>VLOOKUP(D10008,sku归属!A:B,2,0)</f>
        <v>欧阳博文</v>
      </c>
    </row>
    <row r="10009" spans="1:13" s="59" customFormat="1" customHeight="1">
      <c r="A10009" s="59" t="s">
        <v>26162</v>
      </c>
      <c r="B10009" s="59" t="s">
        <v>16554</v>
      </c>
      <c r="C10009" s="59" t="s">
        <v>16555</v>
      </c>
      <c r="D10009" s="59">
        <v>806</v>
      </c>
      <c r="F10009" s="59" t="s">
        <v>12</v>
      </c>
      <c r="G10009" s="152" t="str">
        <f>VLOOKUP(D10009,sku归属!A:B,2,0)</f>
        <v>欧阳博文</v>
      </c>
    </row>
    <row r="10010" spans="1:13" s="59" customFormat="1" customHeight="1">
      <c r="A10010" s="59" t="s">
        <v>26163</v>
      </c>
      <c r="B10010" s="59" t="s">
        <v>16551</v>
      </c>
      <c r="C10010" s="59" t="s">
        <v>16552</v>
      </c>
      <c r="D10010" s="59">
        <v>806</v>
      </c>
      <c r="F10010" s="59" t="s">
        <v>12</v>
      </c>
      <c r="G10010" s="152" t="str">
        <f>VLOOKUP(D10010,sku归属!A:B,2,0)</f>
        <v>欧阳博文</v>
      </c>
    </row>
    <row r="10011" spans="1:13" s="59" customFormat="1" customHeight="1">
      <c r="A10011" s="59" t="s">
        <v>26164</v>
      </c>
      <c r="B10011" s="59" t="s">
        <v>16548</v>
      </c>
      <c r="C10011" s="59" t="s">
        <v>16549</v>
      </c>
      <c r="D10011" s="59">
        <v>806</v>
      </c>
      <c r="F10011" s="59" t="s">
        <v>12</v>
      </c>
      <c r="G10011" s="152" t="str">
        <f>VLOOKUP(D10011,sku归属!A:B,2,0)</f>
        <v>欧阳博文</v>
      </c>
    </row>
    <row r="10012" spans="1:13" s="59" customFormat="1" customHeight="1">
      <c r="A10012" s="59" t="s">
        <v>26165</v>
      </c>
      <c r="B10012" s="59" t="s">
        <v>16560</v>
      </c>
      <c r="C10012" s="59" t="s">
        <v>16561</v>
      </c>
      <c r="D10012" s="59">
        <v>806</v>
      </c>
      <c r="F10012" s="59" t="s">
        <v>12</v>
      </c>
      <c r="G10012" s="152" t="str">
        <f>VLOOKUP(D10012,sku归属!A:B,2,0)</f>
        <v>欧阳博文</v>
      </c>
    </row>
    <row r="10013" spans="1:13" s="59" customFormat="1" customHeight="1">
      <c r="A10013" s="59" t="s">
        <v>26166</v>
      </c>
      <c r="B10013" s="59" t="s">
        <v>16563</v>
      </c>
      <c r="C10013" s="59" t="s">
        <v>16564</v>
      </c>
      <c r="D10013" s="59">
        <v>806</v>
      </c>
      <c r="F10013" s="59" t="s">
        <v>12</v>
      </c>
      <c r="G10013" s="152" t="str">
        <f>VLOOKUP(D10013,sku归属!A:B,2,0)</f>
        <v>欧阳博文</v>
      </c>
    </row>
    <row r="10014" spans="1:13" s="59" customFormat="1" customHeight="1">
      <c r="A10014" s="59" t="s">
        <v>26167</v>
      </c>
      <c r="B10014" s="59" t="s">
        <v>16566</v>
      </c>
      <c r="C10014" s="59" t="s">
        <v>16567</v>
      </c>
      <c r="D10014" s="59">
        <v>806</v>
      </c>
      <c r="F10014" s="59" t="s">
        <v>12</v>
      </c>
      <c r="G10014" s="152" t="str">
        <f>VLOOKUP(D10014,sku归属!A:B,2,0)</f>
        <v>欧阳博文</v>
      </c>
    </row>
    <row r="10015" spans="1:13" s="59" customFormat="1" customHeight="1">
      <c r="A10015" s="59" t="s">
        <v>26168</v>
      </c>
      <c r="B10015" s="59" t="s">
        <v>16569</v>
      </c>
      <c r="C10015" s="59" t="s">
        <v>18843</v>
      </c>
      <c r="D10015" s="59">
        <v>806</v>
      </c>
      <c r="F10015" s="59" t="s">
        <v>12</v>
      </c>
      <c r="G10015" s="152" t="str">
        <f>VLOOKUP(D10015,sku归属!A:B,2,0)</f>
        <v>欧阳博文</v>
      </c>
    </row>
    <row r="10016" spans="1:13" s="59" customFormat="1" customHeight="1">
      <c r="A10016" s="59" t="s">
        <v>26169</v>
      </c>
      <c r="B10016" s="59" t="s">
        <v>26170</v>
      </c>
      <c r="C10016" s="59" t="s">
        <v>16558</v>
      </c>
      <c r="D10016" s="59">
        <v>806</v>
      </c>
      <c r="F10016" s="59" t="s">
        <v>12</v>
      </c>
      <c r="G10016" s="152" t="str">
        <f>VLOOKUP(D10016,sku归属!A:B,2,0)</f>
        <v>欧阳博文</v>
      </c>
    </row>
    <row r="10017" spans="1:13" s="59" customFormat="1" customHeight="1">
      <c r="A10017" s="59" t="s">
        <v>26171</v>
      </c>
      <c r="B10017" s="59" t="s">
        <v>16572</v>
      </c>
      <c r="C10017" s="59" t="s">
        <v>16573</v>
      </c>
      <c r="D10017" s="59">
        <v>806</v>
      </c>
      <c r="F10017" s="59" t="s">
        <v>12</v>
      </c>
      <c r="G10017" s="152" t="str">
        <f>VLOOKUP(D10017,sku归属!A:B,2,0)</f>
        <v>欧阳博文</v>
      </c>
    </row>
    <row r="10018" spans="1:13" s="59" customFormat="1" customHeight="1">
      <c r="A10018" s="59" t="s">
        <v>26172</v>
      </c>
      <c r="B10018" s="59" t="s">
        <v>16575</v>
      </c>
      <c r="C10018" s="59" t="s">
        <v>16576</v>
      </c>
      <c r="D10018" s="59">
        <v>806</v>
      </c>
      <c r="F10018" s="59" t="s">
        <v>12</v>
      </c>
      <c r="G10018" s="152" t="str">
        <f>VLOOKUP(D10018,sku归属!A:B,2,0)</f>
        <v>欧阳博文</v>
      </c>
    </row>
    <row r="10019" spans="1:13" s="59" customFormat="1" customHeight="1">
      <c r="A10019" s="59" t="s">
        <v>26173</v>
      </c>
      <c r="B10019" s="59" t="s">
        <v>16578</v>
      </c>
      <c r="C10019" s="59" t="s">
        <v>16579</v>
      </c>
      <c r="D10019" s="59">
        <v>806</v>
      </c>
      <c r="F10019" s="59" t="s">
        <v>12</v>
      </c>
      <c r="G10019" s="152" t="str">
        <f>VLOOKUP(D10019,sku归属!A:B,2,0)</f>
        <v>欧阳博文</v>
      </c>
    </row>
    <row r="10020" spans="1:13" s="59" customFormat="1" customHeight="1">
      <c r="A10020" s="59" t="s">
        <v>15615</v>
      </c>
      <c r="B10020" s="59" t="s">
        <v>16538</v>
      </c>
      <c r="C10020" s="59" t="s">
        <v>19196</v>
      </c>
      <c r="D10020" s="59">
        <v>806</v>
      </c>
      <c r="F10020" s="59" t="s">
        <v>12</v>
      </c>
      <c r="G10020" s="152" t="str">
        <f>VLOOKUP(D10020,sku归属!A:B,2,0)</f>
        <v>欧阳博文</v>
      </c>
    </row>
    <row r="10021" spans="1:13" s="59" customFormat="1" customHeight="1">
      <c r="A10021" s="59" t="s">
        <v>26174</v>
      </c>
      <c r="B10021" s="59" t="s">
        <v>16544</v>
      </c>
      <c r="C10021" s="59" t="s">
        <v>13094</v>
      </c>
      <c r="D10021" s="59">
        <v>806</v>
      </c>
      <c r="F10021" s="59" t="s">
        <v>12</v>
      </c>
      <c r="G10021" s="152" t="str">
        <f>VLOOKUP(D10021,sku归属!A:B,2,0)</f>
        <v>欧阳博文</v>
      </c>
    </row>
    <row r="10022" spans="1:13" s="59" customFormat="1" customHeight="1">
      <c r="A10022" s="59" t="s">
        <v>26175</v>
      </c>
      <c r="B10022" s="59" t="s">
        <v>16542</v>
      </c>
      <c r="C10022" s="59" t="s">
        <v>13088</v>
      </c>
      <c r="D10022" s="59">
        <v>806</v>
      </c>
      <c r="F10022" s="59" t="s">
        <v>12</v>
      </c>
      <c r="G10022" s="152" t="str">
        <f>VLOOKUP(D10022,sku归属!A:B,2,0)</f>
        <v>欧阳博文</v>
      </c>
    </row>
    <row r="10023" spans="1:13" s="59" customFormat="1" customHeight="1">
      <c r="A10023" s="59" t="s">
        <v>26176</v>
      </c>
      <c r="B10023" s="59" t="s">
        <v>16540</v>
      </c>
      <c r="C10023" s="59" t="s">
        <v>16152</v>
      </c>
      <c r="D10023" s="59">
        <v>806</v>
      </c>
      <c r="F10023" s="59" t="s">
        <v>12</v>
      </c>
      <c r="G10023" s="152" t="str">
        <f>VLOOKUP(D10023,sku归属!A:B,2,0)</f>
        <v>欧阳博文</v>
      </c>
    </row>
    <row r="10024" spans="1:13" s="59" customFormat="1" customHeight="1">
      <c r="A10024" s="59" t="s">
        <v>26177</v>
      </c>
      <c r="B10024" s="59" t="s">
        <v>26178</v>
      </c>
      <c r="C10024" s="59" t="s">
        <v>26179</v>
      </c>
      <c r="D10024" s="59">
        <v>806</v>
      </c>
      <c r="F10024" s="59" t="s">
        <v>12</v>
      </c>
      <c r="G10024" s="152" t="str">
        <f>VLOOKUP(D10024,sku归属!A:B,2,0)</f>
        <v>欧阳博文</v>
      </c>
    </row>
    <row r="10025" spans="1:13" s="59" customFormat="1" customHeight="1">
      <c r="A10025" s="59" t="s">
        <v>26180</v>
      </c>
      <c r="B10025" s="59" t="s">
        <v>26181</v>
      </c>
      <c r="C10025" s="59" t="s">
        <v>26182</v>
      </c>
      <c r="D10025" s="59">
        <v>806</v>
      </c>
      <c r="F10025" s="59" t="s">
        <v>12</v>
      </c>
      <c r="G10025" s="152" t="str">
        <f>VLOOKUP(D10025,sku归属!A:B,2,0)</f>
        <v>欧阳博文</v>
      </c>
    </row>
    <row r="10026" spans="1:13" s="59" customFormat="1" customHeight="1">
      <c r="A10026" s="59" t="s">
        <v>26183</v>
      </c>
      <c r="B10026" s="59" t="s">
        <v>26184</v>
      </c>
      <c r="C10026" s="59" t="s">
        <v>26185</v>
      </c>
      <c r="D10026" s="59">
        <v>806</v>
      </c>
      <c r="F10026" s="59" t="s">
        <v>12</v>
      </c>
      <c r="G10026" s="152" t="str">
        <f>VLOOKUP(D10026,sku归属!A:B,2,0)</f>
        <v>欧阳博文</v>
      </c>
    </row>
    <row r="10027" spans="1:13" s="59" customFormat="1" customHeight="1">
      <c r="A10027" s="59" t="s">
        <v>26186</v>
      </c>
      <c r="B10027" s="59" t="s">
        <v>26187</v>
      </c>
      <c r="C10027" s="59" t="s">
        <v>26188</v>
      </c>
      <c r="D10027" s="59">
        <v>806</v>
      </c>
      <c r="F10027" s="59" t="s">
        <v>12</v>
      </c>
      <c r="G10027" s="152" t="str">
        <f>VLOOKUP(D10027,sku归属!A:B,2,0)</f>
        <v>欧阳博文</v>
      </c>
    </row>
    <row r="10028" spans="1:13" s="59" customFormat="1" customHeight="1">
      <c r="A10028" s="59" t="s">
        <v>26189</v>
      </c>
      <c r="B10028" s="59" t="s">
        <v>16502</v>
      </c>
      <c r="C10028" s="59" t="s">
        <v>16503</v>
      </c>
      <c r="D10028" s="59">
        <v>806</v>
      </c>
      <c r="F10028" s="59" t="s">
        <v>12</v>
      </c>
      <c r="G10028" s="152" t="str">
        <f>VLOOKUP(D10028,sku归属!A:B,2,0)</f>
        <v>欧阳博文</v>
      </c>
    </row>
    <row r="10029" spans="1:13" s="59" customFormat="1" customHeight="1">
      <c r="A10029" s="59" t="s">
        <v>26190</v>
      </c>
      <c r="B10029" s="59" t="s">
        <v>16505</v>
      </c>
      <c r="C10029" s="59" t="s">
        <v>16506</v>
      </c>
      <c r="D10029" s="59">
        <v>806</v>
      </c>
      <c r="F10029" s="59" t="s">
        <v>12</v>
      </c>
      <c r="G10029" s="152" t="str">
        <f>VLOOKUP(D10029,sku归属!A:B,2,0)</f>
        <v>欧阳博文</v>
      </c>
    </row>
    <row r="10030" spans="1:13" s="59" customFormat="1" customHeight="1">
      <c r="A10030" s="59" t="s">
        <v>26191</v>
      </c>
      <c r="B10030" s="59" t="s">
        <v>16508</v>
      </c>
      <c r="C10030" s="59" t="s">
        <v>16509</v>
      </c>
      <c r="D10030" s="59">
        <v>806</v>
      </c>
      <c r="F10030" s="59" t="s">
        <v>12</v>
      </c>
      <c r="G10030" s="152" t="str">
        <f>VLOOKUP(D10030,sku归属!A:B,2,0)</f>
        <v>欧阳博文</v>
      </c>
    </row>
    <row r="10031" spans="1:13" s="59" customFormat="1" customHeight="1">
      <c r="A10031" s="59" t="s">
        <v>26192</v>
      </c>
      <c r="B10031" s="59" t="s">
        <v>26193</v>
      </c>
      <c r="C10031" s="59" t="s">
        <v>16073</v>
      </c>
      <c r="D10031" s="59">
        <v>806</v>
      </c>
      <c r="F10031" s="59" t="s">
        <v>12</v>
      </c>
      <c r="G10031" s="152" t="str">
        <f>VLOOKUP(D10031,sku归属!A:B,2,0)</f>
        <v>欧阳博文</v>
      </c>
    </row>
    <row r="10032" spans="1:13" s="59" customFormat="1" customHeight="1">
      <c r="A10032" s="59" t="s">
        <v>26194</v>
      </c>
      <c r="B10032" s="59" t="s">
        <v>26195</v>
      </c>
      <c r="C10032" s="59" t="s">
        <v>16076</v>
      </c>
      <c r="D10032" s="59">
        <v>806</v>
      </c>
      <c r="F10032" s="59" t="s">
        <v>12</v>
      </c>
      <c r="G10032" s="152" t="str">
        <f>VLOOKUP(D10032,sku归属!A:B,2,0)</f>
        <v>欧阳博文</v>
      </c>
    </row>
    <row r="10033" spans="1:13" s="59" customFormat="1" customHeight="1">
      <c r="A10033" s="59" t="s">
        <v>26196</v>
      </c>
      <c r="B10033" s="59" t="s">
        <v>26197</v>
      </c>
      <c r="C10033" s="59" t="s">
        <v>26198</v>
      </c>
      <c r="D10033" s="59">
        <v>806</v>
      </c>
      <c r="F10033" s="59" t="s">
        <v>12</v>
      </c>
      <c r="G10033" s="152" t="str">
        <f>VLOOKUP(D10033,sku归属!A:B,2,0)</f>
        <v>欧阳博文</v>
      </c>
    </row>
    <row r="10034" spans="1:13" s="59" customFormat="1" customHeight="1">
      <c r="A10034" s="59" t="s">
        <v>26199</v>
      </c>
      <c r="B10034" s="59" t="s">
        <v>26200</v>
      </c>
      <c r="C10034" s="59" t="s">
        <v>26201</v>
      </c>
      <c r="D10034" s="59">
        <v>806</v>
      </c>
      <c r="F10034" s="59" t="s">
        <v>12</v>
      </c>
      <c r="G10034" s="152" t="str">
        <f>VLOOKUP(D10034,sku归属!A:B,2,0)</f>
        <v>欧阳博文</v>
      </c>
    </row>
    <row r="10035" spans="1:13" s="59" customFormat="1" customHeight="1">
      <c r="A10035" s="59" t="s">
        <v>26202</v>
      </c>
      <c r="B10035" s="59" t="s">
        <v>16722</v>
      </c>
      <c r="C10035" s="59" t="s">
        <v>16723</v>
      </c>
      <c r="D10035" s="59">
        <v>806</v>
      </c>
      <c r="F10035" s="59" t="s">
        <v>12</v>
      </c>
      <c r="G10035" s="152" t="str">
        <f>VLOOKUP(D10035,sku归属!A:B,2,0)</f>
        <v>谭熹杰</v>
      </c>
    </row>
    <row r="10036" spans="1:13" s="59" customFormat="1" customHeight="1">
      <c r="A10036" s="59" t="s">
        <v>18928</v>
      </c>
      <c r="B10036" s="59" t="s">
        <v>16716</v>
      </c>
      <c r="C10036" s="59" t="s">
        <v>16717</v>
      </c>
      <c r="D10036" s="59">
        <v>806</v>
      </c>
      <c r="F10036" s="59" t="s">
        <v>12</v>
      </c>
      <c r="G10036" s="152" t="str">
        <f>VLOOKUP(D10036,sku归属!A:B,2,0)</f>
        <v>谭熹杰</v>
      </c>
    </row>
    <row r="10037" spans="1:13" s="59" customFormat="1" customHeight="1">
      <c r="A10037" s="59" t="s">
        <v>26203</v>
      </c>
      <c r="B10037" s="59" t="s">
        <v>26204</v>
      </c>
      <c r="C10037" s="59" t="s">
        <v>26205</v>
      </c>
      <c r="D10037" s="59">
        <v>806</v>
      </c>
      <c r="F10037" s="59" t="s">
        <v>12</v>
      </c>
      <c r="G10037" s="152" t="str">
        <f>VLOOKUP(D10037,sku归属!A:B,2,0)</f>
        <v>谭熹杰</v>
      </c>
    </row>
    <row r="10038" spans="1:13" s="59" customFormat="1" customHeight="1">
      <c r="A10038" s="59" t="s">
        <v>26206</v>
      </c>
      <c r="B10038" s="59" t="s">
        <v>26207</v>
      </c>
      <c r="C10038" s="59" t="s">
        <v>4180</v>
      </c>
      <c r="D10038" s="59">
        <v>806</v>
      </c>
      <c r="F10038" s="59" t="s">
        <v>12</v>
      </c>
      <c r="G10038" s="152" t="str">
        <f>VLOOKUP(D10038,sku归属!A:B,2,0)</f>
        <v>谭熹杰</v>
      </c>
    </row>
    <row r="10039" spans="1:13" s="59" customFormat="1" customHeight="1">
      <c r="A10039" s="59" t="s">
        <v>26208</v>
      </c>
      <c r="B10039" s="59" t="s">
        <v>26209</v>
      </c>
      <c r="C10039" s="59" t="s">
        <v>4168</v>
      </c>
      <c r="D10039" s="59">
        <v>806</v>
      </c>
      <c r="F10039" s="59" t="s">
        <v>12</v>
      </c>
      <c r="G10039" s="152" t="str">
        <f>VLOOKUP(D10039,sku归属!A:B,2,0)</f>
        <v>谭熹杰</v>
      </c>
    </row>
    <row r="10040" spans="1:13" s="59" customFormat="1" customHeight="1">
      <c r="A10040" s="59" t="s">
        <v>26210</v>
      </c>
      <c r="B10040" s="59" t="s">
        <v>26211</v>
      </c>
      <c r="C10040" s="59" t="s">
        <v>26212</v>
      </c>
      <c r="D10040" s="59">
        <v>806</v>
      </c>
      <c r="F10040" s="59" t="s">
        <v>12</v>
      </c>
      <c r="G10040" s="152" t="str">
        <f>VLOOKUP(D10040,sku归属!A:B,2,0)</f>
        <v>谭熹杰</v>
      </c>
    </row>
    <row r="10041" spans="1:13" s="59" customFormat="1" customHeight="1">
      <c r="A10041" s="59" t="s">
        <v>26213</v>
      </c>
      <c r="B10041" s="59" t="s">
        <v>16725</v>
      </c>
      <c r="C10041" s="59" t="s">
        <v>16726</v>
      </c>
      <c r="D10041" s="59">
        <v>806</v>
      </c>
      <c r="F10041" s="59" t="s">
        <v>12</v>
      </c>
      <c r="G10041" s="152" t="str">
        <f>VLOOKUP(D10041,sku归属!A:B,2,0)</f>
        <v>谭熹杰</v>
      </c>
    </row>
    <row r="10042" spans="1:13" s="59" customFormat="1" customHeight="1">
      <c r="A10042" s="59" t="s">
        <v>26214</v>
      </c>
      <c r="B10042" s="59" t="s">
        <v>16719</v>
      </c>
      <c r="C10042" s="59" t="s">
        <v>16720</v>
      </c>
      <c r="D10042" s="59">
        <v>806</v>
      </c>
      <c r="F10042" s="59" t="s">
        <v>12</v>
      </c>
      <c r="G10042" s="152" t="str">
        <f>VLOOKUP(D10042,sku归属!A:B,2,0)</f>
        <v>谭熹杰</v>
      </c>
    </row>
    <row r="10043" spans="1:13" s="59" customFormat="1" customHeight="1">
      <c r="A10043" s="59" t="s">
        <v>26215</v>
      </c>
      <c r="B10043" s="59" t="s">
        <v>16710</v>
      </c>
      <c r="C10043" s="59" t="s">
        <v>16711</v>
      </c>
      <c r="D10043" s="59">
        <v>806</v>
      </c>
      <c r="F10043" s="59" t="s">
        <v>12</v>
      </c>
      <c r="G10043" s="152" t="str">
        <f>VLOOKUP(D10043,sku归属!A:B,2,0)</f>
        <v>谭熹杰</v>
      </c>
    </row>
    <row r="10044" spans="1:13" s="59" customFormat="1" customHeight="1">
      <c r="A10044" s="59" t="s">
        <v>26216</v>
      </c>
      <c r="B10044" s="59" t="s">
        <v>16713</v>
      </c>
      <c r="C10044" s="59" t="s">
        <v>16714</v>
      </c>
      <c r="D10044" s="59">
        <v>806</v>
      </c>
      <c r="F10044" s="59" t="s">
        <v>12</v>
      </c>
      <c r="G10044" s="152" t="str">
        <f>VLOOKUP(D10044,sku归属!A:B,2,0)</f>
        <v>谭熹杰</v>
      </c>
    </row>
    <row r="10045" spans="1:13" s="59" customFormat="1" customHeight="1">
      <c r="A10045" s="59" t="s">
        <v>26217</v>
      </c>
      <c r="B10045" s="59" t="s">
        <v>16695</v>
      </c>
      <c r="C10045" s="59" t="s">
        <v>16696</v>
      </c>
      <c r="D10045" s="59">
        <v>806</v>
      </c>
      <c r="F10045" s="59" t="s">
        <v>12</v>
      </c>
      <c r="G10045" s="152" t="str">
        <f>VLOOKUP(D10045,sku归属!A:B,2,0)</f>
        <v>谭熹杰</v>
      </c>
    </row>
    <row r="10046" spans="1:13" s="59" customFormat="1" customHeight="1">
      <c r="A10046" s="59" t="s">
        <v>26218</v>
      </c>
      <c r="B10046" s="59" t="s">
        <v>16698</v>
      </c>
      <c r="C10046" s="59" t="s">
        <v>16699</v>
      </c>
      <c r="D10046" s="59">
        <v>806</v>
      </c>
      <c r="F10046" s="59" t="s">
        <v>12</v>
      </c>
      <c r="G10046" s="152" t="str">
        <f>VLOOKUP(D10046,sku归属!A:B,2,0)</f>
        <v>谭熹杰</v>
      </c>
    </row>
    <row r="10047" spans="1:13" s="59" customFormat="1" customHeight="1">
      <c r="A10047" s="59" t="s">
        <v>26219</v>
      </c>
      <c r="B10047" s="59" t="s">
        <v>16701</v>
      </c>
      <c r="C10047" s="59" t="s">
        <v>16702</v>
      </c>
      <c r="D10047" s="59">
        <v>806</v>
      </c>
      <c r="F10047" s="59" t="s">
        <v>12</v>
      </c>
      <c r="G10047" s="152" t="str">
        <f>VLOOKUP(D10047,sku归属!A:B,2,0)</f>
        <v>谭熹杰</v>
      </c>
    </row>
    <row r="10048" spans="1:13" s="59" customFormat="1" customHeight="1">
      <c r="A10048" s="59" t="s">
        <v>26220</v>
      </c>
      <c r="B10048" s="59" t="s">
        <v>16704</v>
      </c>
      <c r="C10048" s="59" t="s">
        <v>16705</v>
      </c>
      <c r="D10048" s="59">
        <v>806</v>
      </c>
      <c r="F10048" s="59" t="s">
        <v>12</v>
      </c>
      <c r="G10048" s="152" t="str">
        <f>VLOOKUP(D10048,sku归属!A:B,2,0)</f>
        <v>谭熹杰</v>
      </c>
    </row>
    <row r="10049" spans="1:13" s="59" customFormat="1" customHeight="1">
      <c r="A10049" s="59" t="s">
        <v>26221</v>
      </c>
      <c r="B10049" s="59" t="s">
        <v>16707</v>
      </c>
      <c r="C10049" s="59" t="s">
        <v>16708</v>
      </c>
      <c r="D10049" s="59">
        <v>806</v>
      </c>
      <c r="F10049" s="59" t="s">
        <v>12</v>
      </c>
      <c r="G10049" s="152" t="str">
        <f>VLOOKUP(D10049,sku归属!A:B,2,0)</f>
        <v>唐璇淑</v>
      </c>
    </row>
    <row r="10050" spans="1:13" s="59" customFormat="1" customHeight="1">
      <c r="A10050" s="59" t="s">
        <v>26222</v>
      </c>
      <c r="B10050" s="59" t="s">
        <v>16637</v>
      </c>
      <c r="C10050" s="59" t="s">
        <v>16638</v>
      </c>
      <c r="D10050" s="59">
        <v>806</v>
      </c>
      <c r="F10050" s="59" t="s">
        <v>12</v>
      </c>
      <c r="G10050" s="152" t="str">
        <f>VLOOKUP(D10050,sku归属!A:B,2,0)</f>
        <v>唐璇淑</v>
      </c>
    </row>
    <row r="10051" spans="1:13" s="59" customFormat="1" customHeight="1">
      <c r="A10051" s="59" t="s">
        <v>26223</v>
      </c>
      <c r="B10051" s="59" t="s">
        <v>16634</v>
      </c>
      <c r="C10051" s="59" t="s">
        <v>16635</v>
      </c>
      <c r="D10051" s="59">
        <v>806</v>
      </c>
      <c r="F10051" s="59" t="s">
        <v>12</v>
      </c>
      <c r="G10051" s="152" t="str">
        <f>VLOOKUP(D10051,sku归属!A:B,2,0)</f>
        <v>唐璇淑</v>
      </c>
    </row>
    <row r="10052" spans="1:13" s="59" customFormat="1" customHeight="1">
      <c r="A10052" s="59" t="s">
        <v>26224</v>
      </c>
      <c r="B10052" s="59" t="s">
        <v>16640</v>
      </c>
      <c r="C10052" s="59" t="s">
        <v>16641</v>
      </c>
      <c r="D10052" s="59">
        <v>806</v>
      </c>
      <c r="F10052" s="59" t="s">
        <v>12</v>
      </c>
      <c r="G10052" s="152" t="str">
        <f>VLOOKUP(D10052,sku归属!A:B,2,0)</f>
        <v>唐璇淑</v>
      </c>
    </row>
    <row r="10053" spans="1:13" s="59" customFormat="1" customHeight="1">
      <c r="A10053" s="59" t="s">
        <v>26225</v>
      </c>
      <c r="B10053" s="59" t="s">
        <v>16643</v>
      </c>
      <c r="C10053" s="59" t="s">
        <v>16644</v>
      </c>
      <c r="D10053" s="59">
        <v>806</v>
      </c>
      <c r="F10053" s="59" t="s">
        <v>12</v>
      </c>
      <c r="G10053" s="152" t="str">
        <f>VLOOKUP(D10053,sku归属!A:B,2,0)</f>
        <v>唐璇淑</v>
      </c>
    </row>
    <row r="10054" spans="1:13" s="59" customFormat="1" customHeight="1">
      <c r="A10054" s="59" t="s">
        <v>26226</v>
      </c>
      <c r="B10054" s="59" t="s">
        <v>16631</v>
      </c>
      <c r="C10054" s="59" t="s">
        <v>16632</v>
      </c>
      <c r="D10054" s="59">
        <v>806</v>
      </c>
      <c r="F10054" s="59" t="s">
        <v>12</v>
      </c>
      <c r="G10054" s="152" t="str">
        <f>VLOOKUP(D10054,sku归属!A:B,2,0)</f>
        <v>唐璇淑</v>
      </c>
    </row>
    <row r="10055" spans="1:13" s="59" customFormat="1" customHeight="1">
      <c r="A10055" s="59" t="s">
        <v>26227</v>
      </c>
      <c r="B10055" s="59" t="s">
        <v>16692</v>
      </c>
      <c r="C10055" s="59" t="s">
        <v>16693</v>
      </c>
      <c r="D10055" s="59">
        <v>806</v>
      </c>
      <c r="F10055" s="59" t="s">
        <v>12</v>
      </c>
      <c r="G10055" s="152" t="str">
        <f>VLOOKUP(D10055,sku归属!A:B,2,0)</f>
        <v>唐璇淑</v>
      </c>
    </row>
    <row r="10056" spans="1:13" s="59" customFormat="1" customHeight="1">
      <c r="A10056" s="59" t="s">
        <v>26228</v>
      </c>
      <c r="B10056" s="59" t="s">
        <v>26229</v>
      </c>
      <c r="C10056" s="59" t="s">
        <v>26230</v>
      </c>
      <c r="D10056" s="59" t="s">
        <v>18</v>
      </c>
      <c r="F10056" s="59" t="s">
        <v>12</v>
      </c>
      <c r="G10056" s="152" t="str">
        <f>VLOOKUP(D10056,sku归属!A:B,2,0)</f>
        <v>唐璇淑</v>
      </c>
    </row>
    <row r="10057" spans="1:13" s="59" customFormat="1" customHeight="1">
      <c r="A10057" s="59" t="s">
        <v>26231</v>
      </c>
      <c r="B10057" s="59" t="s">
        <v>26232</v>
      </c>
      <c r="C10057" s="59" t="s">
        <v>26233</v>
      </c>
      <c r="D10057" s="59" t="s">
        <v>18</v>
      </c>
      <c r="F10057" s="59" t="s">
        <v>12</v>
      </c>
      <c r="G10057" s="152" t="str">
        <f>VLOOKUP(D10057,sku归属!A:B,2,0)</f>
        <v>唐璇淑</v>
      </c>
    </row>
    <row r="10058" spans="1:13" s="59" customFormat="1" customHeight="1">
      <c r="A10058" s="59" t="s">
        <v>26234</v>
      </c>
      <c r="B10058" s="59" t="s">
        <v>26235</v>
      </c>
      <c r="C10058" s="59" t="s">
        <v>26236</v>
      </c>
      <c r="D10058" s="59" t="s">
        <v>18</v>
      </c>
      <c r="F10058" s="59" t="s">
        <v>12</v>
      </c>
      <c r="G10058" s="152" t="str">
        <f>VLOOKUP(D10058,sku归属!A:B,2,0)</f>
        <v>唐璇淑</v>
      </c>
    </row>
    <row r="10059" spans="1:13" s="59" customFormat="1" customHeight="1">
      <c r="A10059" s="59" t="s">
        <v>26237</v>
      </c>
      <c r="B10059" s="59" t="s">
        <v>26238</v>
      </c>
      <c r="C10059" s="59" t="s">
        <v>26239</v>
      </c>
      <c r="D10059" s="59" t="s">
        <v>18</v>
      </c>
      <c r="F10059" s="59" t="s">
        <v>12</v>
      </c>
      <c r="G10059" s="152" t="str">
        <f>VLOOKUP(D10059,sku归属!A:B,2,0)</f>
        <v>唐璇淑</v>
      </c>
    </row>
    <row r="10060" spans="1:13" s="59" customFormat="1" customHeight="1">
      <c r="A10060" s="59" t="s">
        <v>26240</v>
      </c>
      <c r="B10060" s="59" t="s">
        <v>26241</v>
      </c>
      <c r="C10060" s="59" t="s">
        <v>26242</v>
      </c>
      <c r="D10060" s="59" t="s">
        <v>18</v>
      </c>
      <c r="F10060" s="59" t="s">
        <v>12</v>
      </c>
      <c r="G10060" s="152" t="str">
        <f>VLOOKUP(D10060,sku归属!A:B,2,0)</f>
        <v>唐璇淑</v>
      </c>
    </row>
    <row r="10061" spans="1:13" s="59" customFormat="1" customHeight="1">
      <c r="A10061" s="59" t="s">
        <v>26243</v>
      </c>
      <c r="B10061" s="59" t="s">
        <v>26244</v>
      </c>
      <c r="C10061" s="59" t="s">
        <v>26245</v>
      </c>
      <c r="D10061" s="59" t="s">
        <v>18</v>
      </c>
      <c r="F10061" s="59" t="s">
        <v>12</v>
      </c>
      <c r="G10061" s="152" t="str">
        <f>VLOOKUP(D10061,sku归属!A:B,2,0)</f>
        <v>唐璇淑</v>
      </c>
    </row>
    <row r="10062" spans="1:13" s="59" customFormat="1" customHeight="1">
      <c r="A10062" s="59" t="s">
        <v>26246</v>
      </c>
      <c r="B10062" s="59" t="s">
        <v>26247</v>
      </c>
      <c r="C10062" s="59" t="s">
        <v>26248</v>
      </c>
      <c r="D10062" s="59" t="s">
        <v>18</v>
      </c>
      <c r="F10062" s="59" t="s">
        <v>12</v>
      </c>
      <c r="G10062" s="152" t="str">
        <f>VLOOKUP(D10062,sku归属!A:B,2,0)</f>
        <v>唐璇淑</v>
      </c>
    </row>
    <row r="10063" spans="1:13" s="59" customFormat="1" customHeight="1">
      <c r="A10063" s="59" t="s">
        <v>26249</v>
      </c>
      <c r="B10063" s="59" t="s">
        <v>26250</v>
      </c>
      <c r="C10063" s="59" t="s">
        <v>26251</v>
      </c>
      <c r="D10063" s="59" t="s">
        <v>18</v>
      </c>
      <c r="F10063" s="59" t="s">
        <v>12</v>
      </c>
      <c r="G10063" s="152" t="str">
        <f>VLOOKUP(D10063,sku归属!A:B,2,0)</f>
        <v>唐璇淑</v>
      </c>
    </row>
    <row r="10064" spans="1:13" s="59" customFormat="1" customHeight="1">
      <c r="A10064" s="59" t="s">
        <v>26252</v>
      </c>
      <c r="B10064" s="59" t="s">
        <v>26253</v>
      </c>
      <c r="C10064" s="59" t="s">
        <v>26254</v>
      </c>
      <c r="D10064" s="59" t="s">
        <v>18</v>
      </c>
      <c r="F10064" s="59" t="s">
        <v>12</v>
      </c>
      <c r="G10064" s="152" t="str">
        <f>VLOOKUP(D10064,sku归属!A:B,2,0)</f>
        <v>唐璇淑</v>
      </c>
    </row>
    <row r="10065" spans="1:13" s="59" customFormat="1" customHeight="1">
      <c r="A10065" s="59" t="s">
        <v>26255</v>
      </c>
      <c r="B10065" s="59" t="s">
        <v>26256</v>
      </c>
      <c r="C10065" s="59" t="s">
        <v>16678</v>
      </c>
      <c r="D10065" s="59" t="s">
        <v>18</v>
      </c>
      <c r="F10065" s="59" t="s">
        <v>12</v>
      </c>
      <c r="G10065" s="152" t="str">
        <f>VLOOKUP(D10065,sku归属!A:B,2,0)</f>
        <v>唐璇淑</v>
      </c>
    </row>
    <row r="10066" spans="1:13" s="59" customFormat="1" customHeight="1">
      <c r="A10066" s="59" t="s">
        <v>26257</v>
      </c>
      <c r="B10066" s="59" t="s">
        <v>26258</v>
      </c>
      <c r="C10066" s="59" t="s">
        <v>16681</v>
      </c>
      <c r="D10066" s="59" t="s">
        <v>18</v>
      </c>
      <c r="F10066" s="59" t="s">
        <v>12</v>
      </c>
      <c r="G10066" s="152" t="str">
        <f>VLOOKUP(D10066,sku归属!A:B,2,0)</f>
        <v>唐璇淑</v>
      </c>
    </row>
    <row r="10067" spans="1:13" s="59" customFormat="1" customHeight="1">
      <c r="A10067" s="59" t="s">
        <v>26259</v>
      </c>
      <c r="B10067" s="59" t="s">
        <v>26260</v>
      </c>
      <c r="C10067" s="59" t="s">
        <v>26261</v>
      </c>
      <c r="D10067" s="59" t="s">
        <v>18</v>
      </c>
      <c r="F10067" s="59" t="s">
        <v>12</v>
      </c>
      <c r="G10067" s="152" t="str">
        <f>VLOOKUP(D10067,sku归属!A:B,2,0)</f>
        <v>唐璇淑</v>
      </c>
    </row>
    <row r="10068" spans="1:13" s="59" customFormat="1" customHeight="1">
      <c r="A10068" s="59" t="s">
        <v>26262</v>
      </c>
      <c r="B10068" s="59" t="s">
        <v>26263</v>
      </c>
      <c r="C10068" s="59" t="s">
        <v>26264</v>
      </c>
      <c r="D10068" s="59" t="s">
        <v>18</v>
      </c>
      <c r="F10068" s="59" t="s">
        <v>12</v>
      </c>
      <c r="G10068" s="152" t="str">
        <f>VLOOKUP(D10068,sku归属!A:B,2,0)</f>
        <v>唐璇淑</v>
      </c>
    </row>
    <row r="10069" spans="1:13" s="59" customFormat="1" customHeight="1">
      <c r="A10069" s="59" t="s">
        <v>26265</v>
      </c>
      <c r="B10069" s="59" t="s">
        <v>26266</v>
      </c>
      <c r="C10069" s="59" t="s">
        <v>26267</v>
      </c>
      <c r="D10069" s="59" t="s">
        <v>18</v>
      </c>
      <c r="F10069" s="59" t="s">
        <v>12</v>
      </c>
      <c r="G10069" s="152" t="str">
        <f>VLOOKUP(D10069,sku归属!A:B,2,0)</f>
        <v>唐璇淑</v>
      </c>
    </row>
    <row r="10070" spans="1:13" s="59" customFormat="1" customHeight="1">
      <c r="A10070" s="59" t="s">
        <v>26268</v>
      </c>
      <c r="B10070" s="59" t="s">
        <v>26269</v>
      </c>
      <c r="C10070" s="59" t="s">
        <v>26270</v>
      </c>
      <c r="D10070" s="59">
        <v>809</v>
      </c>
      <c r="F10070" s="59" t="s">
        <v>12</v>
      </c>
      <c r="G10070" s="152" t="str">
        <f>VLOOKUP(D10070,sku归属!A:B,2,0)</f>
        <v>唐璇淑</v>
      </c>
    </row>
    <row r="10071" spans="1:13" s="59" customFormat="1" customHeight="1">
      <c r="A10071" s="59" t="s">
        <v>26271</v>
      </c>
      <c r="B10071" s="59" t="s">
        <v>26272</v>
      </c>
      <c r="C10071" s="59" t="s">
        <v>26273</v>
      </c>
      <c r="D10071" s="59">
        <v>809</v>
      </c>
      <c r="F10071" s="59" t="s">
        <v>12</v>
      </c>
      <c r="G10071" s="152" t="str">
        <f>VLOOKUP(D10071,sku归属!A:B,2,0)</f>
        <v>唐璇淑</v>
      </c>
    </row>
    <row r="10072" spans="1:13" s="59" customFormat="1" customHeight="1">
      <c r="A10072" s="59" t="s">
        <v>26274</v>
      </c>
      <c r="B10072" s="59" t="s">
        <v>26275</v>
      </c>
      <c r="C10072" s="59" t="s">
        <v>26276</v>
      </c>
      <c r="D10072" s="59">
        <v>809</v>
      </c>
      <c r="F10072" s="59" t="s">
        <v>12</v>
      </c>
      <c r="G10072" s="152" t="str">
        <f>VLOOKUP(D10072,sku归属!A:B,2,0)</f>
        <v>唐璇淑</v>
      </c>
    </row>
    <row r="10073" spans="1:13" s="59" customFormat="1" customHeight="1">
      <c r="A10073" s="59" t="s">
        <v>26277</v>
      </c>
      <c r="B10073" s="59" t="s">
        <v>26278</v>
      </c>
      <c r="C10073" s="59" t="s">
        <v>26279</v>
      </c>
      <c r="D10073" s="59">
        <v>809</v>
      </c>
      <c r="F10073" s="59" t="s">
        <v>12</v>
      </c>
      <c r="G10073" s="152" t="str">
        <f>VLOOKUP(D10073,sku归属!A:B,2,0)</f>
        <v>唐璇淑</v>
      </c>
    </row>
    <row r="10074" spans="1:13" s="59" customFormat="1" customHeight="1">
      <c r="A10074" s="59" t="s">
        <v>26280</v>
      </c>
      <c r="B10074" s="59" t="s">
        <v>26281</v>
      </c>
      <c r="C10074" s="59" t="s">
        <v>26282</v>
      </c>
      <c r="D10074" s="59">
        <v>809</v>
      </c>
      <c r="F10074" s="59" t="s">
        <v>12</v>
      </c>
      <c r="G10074" s="152" t="str">
        <f>VLOOKUP(D10074,sku归属!A:B,2,0)</f>
        <v>唐璇淑</v>
      </c>
    </row>
    <row r="10075" spans="1:13" s="59" customFormat="1" customHeight="1">
      <c r="A10075" s="59" t="s">
        <v>26283</v>
      </c>
      <c r="B10075" s="59" t="s">
        <v>26284</v>
      </c>
      <c r="C10075" s="59" t="s">
        <v>26285</v>
      </c>
      <c r="D10075" s="59">
        <v>809</v>
      </c>
      <c r="F10075" s="59" t="s">
        <v>12</v>
      </c>
      <c r="G10075" s="152" t="str">
        <f>VLOOKUP(D10075,sku归属!A:B,2,0)</f>
        <v>唐璇淑</v>
      </c>
    </row>
    <row r="10076" spans="1:13" s="59" customFormat="1" customHeight="1">
      <c r="A10076" s="59" t="s">
        <v>26286</v>
      </c>
      <c r="B10076" s="59" t="s">
        <v>26287</v>
      </c>
      <c r="C10076" s="59" t="s">
        <v>26288</v>
      </c>
      <c r="D10076" s="59">
        <v>809</v>
      </c>
      <c r="F10076" s="59" t="s">
        <v>12</v>
      </c>
      <c r="G10076" s="152" t="str">
        <f>VLOOKUP(D10076,sku归属!A:B,2,0)</f>
        <v>唐璇淑</v>
      </c>
    </row>
    <row r="10077" spans="1:13" s="59" customFormat="1" customHeight="1">
      <c r="A10077" s="59" t="s">
        <v>26289</v>
      </c>
      <c r="B10077" s="59" t="s">
        <v>26290</v>
      </c>
      <c r="C10077" s="59" t="s">
        <v>26291</v>
      </c>
      <c r="D10077" s="59">
        <v>809</v>
      </c>
      <c r="F10077" s="59" t="s">
        <v>12</v>
      </c>
      <c r="G10077" s="152" t="str">
        <f>VLOOKUP(D10077,sku归属!A:B,2,0)</f>
        <v>唐璇淑</v>
      </c>
    </row>
    <row r="10078" spans="1:13" s="59" customFormat="1" customHeight="1">
      <c r="A10078" s="59" t="s">
        <v>26292</v>
      </c>
      <c r="B10078" s="59" t="s">
        <v>26293</v>
      </c>
      <c r="C10078" s="59" t="s">
        <v>26294</v>
      </c>
      <c r="D10078" s="59">
        <v>809</v>
      </c>
      <c r="F10078" s="59" t="s">
        <v>12</v>
      </c>
      <c r="G10078" s="152" t="str">
        <f>VLOOKUP(D10078,sku归属!A:B,2,0)</f>
        <v>唐璇淑</v>
      </c>
    </row>
    <row r="10079" spans="1:13" s="59" customFormat="1" customHeight="1">
      <c r="A10079" s="59" t="s">
        <v>26295</v>
      </c>
      <c r="B10079" s="59" t="s">
        <v>26296</v>
      </c>
      <c r="C10079" s="59" t="s">
        <v>26297</v>
      </c>
      <c r="D10079" s="59">
        <v>809</v>
      </c>
      <c r="F10079" s="59" t="s">
        <v>12</v>
      </c>
      <c r="G10079" s="152" t="str">
        <f>VLOOKUP(D10079,sku归属!A:B,2,0)</f>
        <v>唐璇淑</v>
      </c>
    </row>
    <row r="10080" spans="1:13" s="59" customFormat="1" customHeight="1">
      <c r="A10080" s="59" t="s">
        <v>26298</v>
      </c>
      <c r="B10080" s="59" t="s">
        <v>26299</v>
      </c>
      <c r="C10080" s="59" t="s">
        <v>12530</v>
      </c>
      <c r="D10080" s="59">
        <v>809</v>
      </c>
      <c r="F10080" s="59" t="s">
        <v>12</v>
      </c>
      <c r="G10080" s="152" t="str">
        <f>VLOOKUP(D10080,sku归属!A:B,2,0)</f>
        <v>唐璇淑</v>
      </c>
    </row>
    <row r="10081" spans="1:13" s="59" customFormat="1" customHeight="1">
      <c r="A10081" s="59" t="s">
        <v>26300</v>
      </c>
      <c r="B10081" s="59" t="s">
        <v>26301</v>
      </c>
      <c r="C10081" s="59" t="s">
        <v>12527</v>
      </c>
      <c r="D10081" s="59">
        <v>809</v>
      </c>
      <c r="F10081" s="59" t="s">
        <v>12</v>
      </c>
      <c r="G10081" s="152" t="str">
        <f>VLOOKUP(D10081,sku归属!A:B,2,0)</f>
        <v>唐璇淑</v>
      </c>
    </row>
    <row r="10082" spans="1:13" s="59" customFormat="1" customHeight="1">
      <c r="A10082" s="59" t="s">
        <v>26302</v>
      </c>
      <c r="B10082" s="59" t="s">
        <v>26303</v>
      </c>
      <c r="C10082" s="59" t="s">
        <v>12524</v>
      </c>
      <c r="D10082" s="59">
        <v>809</v>
      </c>
      <c r="F10082" s="59" t="s">
        <v>12</v>
      </c>
      <c r="G10082" s="152" t="str">
        <f>VLOOKUP(D10082,sku归属!A:B,2,0)</f>
        <v>唐璇淑</v>
      </c>
    </row>
    <row r="10083" spans="1:13" s="59" customFormat="1" customHeight="1">
      <c r="A10083" s="59" t="s">
        <v>26304</v>
      </c>
      <c r="B10083" s="59" t="s">
        <v>16279</v>
      </c>
      <c r="C10083" s="59" t="s">
        <v>4364</v>
      </c>
      <c r="D10083" s="59">
        <v>809</v>
      </c>
      <c r="F10083" s="59" t="s">
        <v>12</v>
      </c>
      <c r="G10083" s="152" t="str">
        <f>VLOOKUP(D10083,sku归属!A:B,2,0)</f>
        <v>唐璇淑</v>
      </c>
    </row>
    <row r="10084" spans="1:13" s="59" customFormat="1" customHeight="1">
      <c r="A10084" s="59" t="s">
        <v>26305</v>
      </c>
      <c r="B10084" s="59" t="s">
        <v>16277</v>
      </c>
      <c r="C10084" s="59" t="s">
        <v>4367</v>
      </c>
      <c r="D10084" s="59">
        <v>809</v>
      </c>
      <c r="F10084" s="59" t="s">
        <v>12</v>
      </c>
      <c r="G10084" s="152" t="str">
        <f>VLOOKUP(D10084,sku归属!A:B,2,0)</f>
        <v>唐璇淑</v>
      </c>
    </row>
    <row r="10085" spans="1:13" s="59" customFormat="1" customHeight="1">
      <c r="A10085" s="59" t="s">
        <v>26306</v>
      </c>
      <c r="B10085" s="59" t="s">
        <v>16284</v>
      </c>
      <c r="C10085" s="59" t="s">
        <v>16285</v>
      </c>
      <c r="D10085" s="59">
        <v>809</v>
      </c>
      <c r="F10085" s="59" t="s">
        <v>12</v>
      </c>
      <c r="G10085" s="152" t="str">
        <f>VLOOKUP(D10085,sku归属!A:B,2,0)</f>
        <v>唐璇淑</v>
      </c>
    </row>
    <row r="10086" spans="1:13" s="59" customFormat="1" customHeight="1">
      <c r="A10086" s="59" t="s">
        <v>26307</v>
      </c>
      <c r="B10086" s="59" t="s">
        <v>16281</v>
      </c>
      <c r="C10086" s="59" t="s">
        <v>16282</v>
      </c>
      <c r="D10086" s="59">
        <v>809</v>
      </c>
      <c r="F10086" s="59" t="s">
        <v>12</v>
      </c>
      <c r="G10086" s="152" t="str">
        <f>VLOOKUP(D10086,sku归属!A:B,2,0)</f>
        <v>唐璇淑</v>
      </c>
    </row>
    <row r="10087" spans="1:13" s="59" customFormat="1" customHeight="1">
      <c r="A10087" s="59" t="s">
        <v>26308</v>
      </c>
      <c r="B10087" s="59" t="s">
        <v>16290</v>
      </c>
      <c r="C10087" s="59" t="s">
        <v>16291</v>
      </c>
      <c r="D10087" s="59">
        <v>809</v>
      </c>
      <c r="F10087" s="59" t="s">
        <v>12</v>
      </c>
      <c r="G10087" s="152" t="str">
        <f>VLOOKUP(D10087,sku归属!A:B,2,0)</f>
        <v>唐璇淑</v>
      </c>
    </row>
    <row r="10088" spans="1:13" s="59" customFormat="1" customHeight="1">
      <c r="A10088" s="59" t="s">
        <v>26309</v>
      </c>
      <c r="B10088" s="59" t="s">
        <v>16287</v>
      </c>
      <c r="C10088" s="59" t="s">
        <v>16288</v>
      </c>
      <c r="D10088" s="59">
        <v>809</v>
      </c>
      <c r="F10088" s="59" t="s">
        <v>12</v>
      </c>
      <c r="G10088" s="152" t="str">
        <f>VLOOKUP(D10088,sku归属!A:B,2,0)</f>
        <v>唐璇淑</v>
      </c>
    </row>
    <row r="10089" spans="1:13" s="59" customFormat="1" customHeight="1">
      <c r="A10089" s="59" t="s">
        <v>26310</v>
      </c>
      <c r="B10089" s="59" t="s">
        <v>16296</v>
      </c>
      <c r="C10089" s="59" t="s">
        <v>16297</v>
      </c>
      <c r="D10089" s="59">
        <v>809</v>
      </c>
      <c r="F10089" s="59" t="s">
        <v>12</v>
      </c>
      <c r="G10089" s="152" t="str">
        <f>VLOOKUP(D10089,sku归属!A:B,2,0)</f>
        <v>唐璇淑</v>
      </c>
    </row>
    <row r="10090" spans="1:13" s="59" customFormat="1" customHeight="1">
      <c r="A10090" s="59" t="s">
        <v>26311</v>
      </c>
      <c r="B10090" s="59" t="s">
        <v>16293</v>
      </c>
      <c r="C10090" s="59" t="s">
        <v>16294</v>
      </c>
      <c r="D10090" s="59">
        <v>809</v>
      </c>
      <c r="F10090" s="59" t="s">
        <v>12</v>
      </c>
      <c r="G10090" s="152" t="str">
        <f>VLOOKUP(D10090,sku归属!A:B,2,0)</f>
        <v>唐璇淑</v>
      </c>
    </row>
    <row r="10091" spans="1:13" s="59" customFormat="1" customHeight="1">
      <c r="A10091" s="59" t="s">
        <v>26312</v>
      </c>
      <c r="B10091" s="59" t="s">
        <v>26313</v>
      </c>
      <c r="C10091" s="59" t="s">
        <v>24195</v>
      </c>
      <c r="D10091" s="59">
        <v>809</v>
      </c>
      <c r="F10091" s="59" t="s">
        <v>12</v>
      </c>
      <c r="G10091" s="152" t="str">
        <f>VLOOKUP(D10091,sku归属!A:B,2,0)</f>
        <v>唐璇淑</v>
      </c>
    </row>
    <row r="10092" spans="1:13" s="59" customFormat="1" customHeight="1">
      <c r="A10092" s="59" t="s">
        <v>26314</v>
      </c>
      <c r="B10092" s="59" t="s">
        <v>26315</v>
      </c>
      <c r="C10092" s="59" t="s">
        <v>24198</v>
      </c>
      <c r="D10092" s="59">
        <v>809</v>
      </c>
      <c r="F10092" s="59" t="s">
        <v>12</v>
      </c>
      <c r="G10092" s="152" t="str">
        <f>VLOOKUP(D10092,sku归属!A:B,2,0)</f>
        <v>唐璇淑</v>
      </c>
    </row>
    <row r="10093" spans="1:13" s="59" customFormat="1" customHeight="1">
      <c r="A10093" s="59" t="s">
        <v>26316</v>
      </c>
      <c r="B10093" s="59" t="s">
        <v>26317</v>
      </c>
      <c r="C10093" s="59" t="s">
        <v>15597</v>
      </c>
      <c r="D10093" s="59">
        <v>809</v>
      </c>
      <c r="F10093" s="59" t="s">
        <v>12</v>
      </c>
      <c r="G10093" s="152" t="str">
        <f>VLOOKUP(D10093,sku归属!A:B,2,0)</f>
        <v>唐璇淑</v>
      </c>
    </row>
    <row r="10094" spans="1:13" s="59" customFormat="1" customHeight="1">
      <c r="A10094" s="59" t="s">
        <v>26318</v>
      </c>
      <c r="B10094" s="59" t="s">
        <v>26319</v>
      </c>
      <c r="C10094" s="59" t="s">
        <v>15600</v>
      </c>
      <c r="D10094" s="59">
        <v>809</v>
      </c>
      <c r="F10094" s="59" t="s">
        <v>12</v>
      </c>
      <c r="G10094" s="152" t="str">
        <f>VLOOKUP(D10094,sku归属!A:B,2,0)</f>
        <v>谭熹杰</v>
      </c>
    </row>
    <row r="10095" spans="1:13" s="59" customFormat="1" customHeight="1">
      <c r="A10095" s="59" t="s">
        <v>26320</v>
      </c>
      <c r="B10095" s="59" t="s">
        <v>26321</v>
      </c>
      <c r="C10095" s="59" t="s">
        <v>15594</v>
      </c>
      <c r="D10095" s="59">
        <v>809</v>
      </c>
      <c r="F10095" s="59" t="s">
        <v>12</v>
      </c>
      <c r="G10095" s="152" t="str">
        <f>VLOOKUP(D10095,sku归属!A:B,2,0)</f>
        <v>谭熹杰</v>
      </c>
    </row>
    <row r="10096" spans="1:13" s="59" customFormat="1" customHeight="1">
      <c r="A10096" s="59" t="s">
        <v>26322</v>
      </c>
      <c r="B10096" s="59" t="s">
        <v>26323</v>
      </c>
      <c r="C10096" s="59" t="s">
        <v>26324</v>
      </c>
      <c r="D10096" s="59">
        <v>809</v>
      </c>
      <c r="F10096" s="59" t="s">
        <v>12</v>
      </c>
      <c r="G10096" s="152" t="str">
        <f>VLOOKUP(D10096,sku归属!A:B,2,0)</f>
        <v>谭熹杰</v>
      </c>
    </row>
    <row r="10097" spans="1:13" s="59" customFormat="1" customHeight="1">
      <c r="A10097" s="59" t="s">
        <v>26325</v>
      </c>
      <c r="B10097" s="59" t="s">
        <v>26326</v>
      </c>
      <c r="C10097" s="59" t="s">
        <v>26327</v>
      </c>
      <c r="D10097" s="59">
        <v>809</v>
      </c>
      <c r="F10097" s="59" t="s">
        <v>12</v>
      </c>
      <c r="G10097" s="152" t="str">
        <f>VLOOKUP(D10097,sku归属!A:B,2,0)</f>
        <v>谭熹杰</v>
      </c>
    </row>
    <row r="10098" spans="1:13" s="59" customFormat="1" customHeight="1">
      <c r="A10098" s="59" t="s">
        <v>26328</v>
      </c>
      <c r="B10098" s="59" t="s">
        <v>26329</v>
      </c>
      <c r="C10098" s="59" t="s">
        <v>15312</v>
      </c>
      <c r="D10098" s="59">
        <v>809</v>
      </c>
      <c r="F10098" s="59" t="s">
        <v>12</v>
      </c>
      <c r="G10098" s="152" t="str">
        <f>VLOOKUP(D10098,sku归属!A:B,2,0)</f>
        <v>谭熹杰</v>
      </c>
    </row>
    <row r="10099" spans="1:13" s="59" customFormat="1" customHeight="1">
      <c r="A10099" s="59" t="s">
        <v>26330</v>
      </c>
      <c r="B10099" s="59" t="s">
        <v>26331</v>
      </c>
      <c r="C10099" s="59" t="s">
        <v>15315</v>
      </c>
      <c r="D10099" s="59">
        <v>809</v>
      </c>
      <c r="F10099" s="59" t="s">
        <v>12</v>
      </c>
      <c r="G10099" s="152" t="str">
        <f>VLOOKUP(D10099,sku归属!A:B,2,0)</f>
        <v>谭熹杰</v>
      </c>
    </row>
    <row r="10100" spans="1:13" s="59" customFormat="1" customHeight="1">
      <c r="A10100" s="59" t="s">
        <v>26332</v>
      </c>
      <c r="B10100" s="59" t="s">
        <v>26333</v>
      </c>
      <c r="C10100" s="59" t="s">
        <v>15318</v>
      </c>
      <c r="D10100" s="59">
        <v>809</v>
      </c>
      <c r="F10100" s="59" t="s">
        <v>12</v>
      </c>
      <c r="G10100" s="152" t="str">
        <f>VLOOKUP(D10100,sku归属!A:B,2,0)</f>
        <v>谭熹杰</v>
      </c>
    </row>
    <row r="10101" spans="1:13" s="59" customFormat="1" customHeight="1">
      <c r="A10101" s="59" t="s">
        <v>26334</v>
      </c>
      <c r="B10101" s="59" t="s">
        <v>16272</v>
      </c>
      <c r="C10101" s="59" t="s">
        <v>16273</v>
      </c>
      <c r="D10101" s="59">
        <v>809</v>
      </c>
      <c r="F10101" s="59" t="s">
        <v>12</v>
      </c>
      <c r="G10101" s="152" t="str">
        <f>VLOOKUP(D10101,sku归属!A:B,2,0)</f>
        <v>谭熹杰</v>
      </c>
    </row>
    <row r="10102" spans="1:13" s="59" customFormat="1" customHeight="1">
      <c r="A10102" s="59" t="s">
        <v>26335</v>
      </c>
      <c r="B10102" s="59" t="s">
        <v>16275</v>
      </c>
      <c r="C10102" s="59" t="s">
        <v>13270</v>
      </c>
      <c r="D10102" s="59">
        <v>809</v>
      </c>
      <c r="F10102" s="59" t="s">
        <v>12</v>
      </c>
      <c r="G10102" s="152" t="str">
        <f>VLOOKUP(D10102,sku归属!A:B,2,0)</f>
        <v>谭熹杰</v>
      </c>
    </row>
    <row r="10103" spans="1:13" s="59" customFormat="1" customHeight="1">
      <c r="A10103" s="59" t="s">
        <v>26336</v>
      </c>
      <c r="B10103" s="59" t="s">
        <v>26337</v>
      </c>
      <c r="C10103" s="59" t="s">
        <v>26338</v>
      </c>
      <c r="D10103" s="59">
        <v>809</v>
      </c>
      <c r="F10103" s="59" t="s">
        <v>12</v>
      </c>
      <c r="G10103" s="152" t="str">
        <f>VLOOKUP(D10103,sku归属!A:B,2,0)</f>
        <v>谭熹杰</v>
      </c>
    </row>
    <row r="10104" spans="1:13" s="59" customFormat="1" customHeight="1">
      <c r="A10104" s="59" t="s">
        <v>26339</v>
      </c>
      <c r="B10104" s="59" t="s">
        <v>26340</v>
      </c>
      <c r="C10104" s="59" t="s">
        <v>26341</v>
      </c>
      <c r="D10104" s="59">
        <v>809</v>
      </c>
      <c r="F10104" s="59" t="s">
        <v>12</v>
      </c>
      <c r="G10104" s="152" t="str">
        <f>VLOOKUP(D10104,sku归属!A:B,2,0)</f>
        <v>谭熹杰</v>
      </c>
    </row>
    <row r="10105" spans="1:13" s="59" customFormat="1" customHeight="1">
      <c r="A10105" s="59" t="s">
        <v>26342</v>
      </c>
      <c r="B10105" s="59" t="s">
        <v>26343</v>
      </c>
      <c r="C10105" s="59" t="s">
        <v>26344</v>
      </c>
      <c r="D10105" s="59">
        <v>809</v>
      </c>
      <c r="F10105" s="59" t="s">
        <v>12</v>
      </c>
      <c r="G10105" s="152" t="str">
        <f>VLOOKUP(D10105,sku归属!A:B,2,0)</f>
        <v>谭熹杰</v>
      </c>
    </row>
    <row r="10106" spans="1:13" s="59" customFormat="1" customHeight="1">
      <c r="A10106" s="59" t="s">
        <v>26345</v>
      </c>
      <c r="B10106" s="59" t="s">
        <v>26346</v>
      </c>
      <c r="C10106" s="59" t="s">
        <v>26347</v>
      </c>
      <c r="D10106" s="59">
        <v>809</v>
      </c>
      <c r="F10106" s="59" t="s">
        <v>12</v>
      </c>
      <c r="G10106" s="152" t="str">
        <f>VLOOKUP(D10106,sku归属!A:B,2,0)</f>
        <v>许梓渝</v>
      </c>
    </row>
    <row r="10107" spans="1:13" s="59" customFormat="1" customHeight="1">
      <c r="A10107" s="59" t="s">
        <v>26348</v>
      </c>
      <c r="B10107" s="59" t="s">
        <v>26349</v>
      </c>
      <c r="C10107" s="59" t="s">
        <v>21411</v>
      </c>
      <c r="D10107" s="59">
        <v>809</v>
      </c>
      <c r="F10107" s="59" t="s">
        <v>12</v>
      </c>
      <c r="G10107" s="152" t="str">
        <f>VLOOKUP(D10107,sku归属!A:B,2,0)</f>
        <v>许梓渝</v>
      </c>
    </row>
    <row r="10108" spans="1:13" s="59" customFormat="1" customHeight="1">
      <c r="A10108" s="59" t="s">
        <v>26350</v>
      </c>
      <c r="B10108" s="59" t="s">
        <v>26351</v>
      </c>
      <c r="C10108" s="59" t="s">
        <v>26352</v>
      </c>
      <c r="D10108" s="59">
        <v>809</v>
      </c>
      <c r="F10108" s="59" t="s">
        <v>12</v>
      </c>
      <c r="G10108" s="152" t="str">
        <f>VLOOKUP(D10108,sku归属!A:B,2,0)</f>
        <v>许梓渝</v>
      </c>
    </row>
    <row r="10109" spans="1:13" s="59" customFormat="1" customHeight="1">
      <c r="A10109" s="59" t="s">
        <v>26353</v>
      </c>
      <c r="B10109" s="59" t="s">
        <v>26354</v>
      </c>
      <c r="C10109" s="59" t="s">
        <v>15250</v>
      </c>
      <c r="D10109" s="59">
        <v>809</v>
      </c>
      <c r="F10109" s="59" t="s">
        <v>12</v>
      </c>
      <c r="G10109" s="152" t="str">
        <f>VLOOKUP(D10109,sku归属!A:B,2,0)</f>
        <v>许梓渝</v>
      </c>
    </row>
    <row r="10110" spans="1:13" s="59" customFormat="1" customHeight="1">
      <c r="A10110" s="59" t="s">
        <v>26355</v>
      </c>
      <c r="B10110" s="59" t="s">
        <v>26356</v>
      </c>
      <c r="C10110" s="59" t="s">
        <v>15253</v>
      </c>
      <c r="D10110" s="59">
        <v>809</v>
      </c>
      <c r="F10110" s="59" t="s">
        <v>12</v>
      </c>
      <c r="G10110" s="152" t="str">
        <f>VLOOKUP(D10110,sku归属!A:B,2,0)</f>
        <v>许梓渝</v>
      </c>
    </row>
    <row r="10111" spans="1:13" s="59" customFormat="1" customHeight="1">
      <c r="A10111" s="59" t="s">
        <v>26357</v>
      </c>
      <c r="B10111" s="59" t="s">
        <v>17837</v>
      </c>
      <c r="C10111" s="59" t="s">
        <v>16788</v>
      </c>
      <c r="D10111" s="59">
        <v>809</v>
      </c>
      <c r="F10111" s="59" t="s">
        <v>12</v>
      </c>
      <c r="G10111" s="152" t="str">
        <f>VLOOKUP(D10111,sku归属!A:B,2,0)</f>
        <v>许梓渝</v>
      </c>
    </row>
    <row r="10112" spans="1:13" s="59" customFormat="1" customHeight="1">
      <c r="A10112" s="59" t="s">
        <v>26358</v>
      </c>
      <c r="B10112" s="59" t="s">
        <v>17839</v>
      </c>
      <c r="C10112" s="59" t="s">
        <v>16785</v>
      </c>
      <c r="D10112" s="59">
        <v>809</v>
      </c>
      <c r="F10112" s="59" t="s">
        <v>12</v>
      </c>
      <c r="G10112" s="152" t="str">
        <f>VLOOKUP(D10112,sku归属!A:B,2,0)</f>
        <v>许梓渝</v>
      </c>
    </row>
    <row r="10113" spans="1:13" s="59" customFormat="1" customHeight="1">
      <c r="A10113" s="59" t="s">
        <v>26359</v>
      </c>
      <c r="B10113" s="59" t="s">
        <v>26360</v>
      </c>
      <c r="C10113" s="59" t="s">
        <v>26361</v>
      </c>
      <c r="D10113" s="59">
        <v>809</v>
      </c>
      <c r="F10113" s="59" t="s">
        <v>12</v>
      </c>
      <c r="G10113" s="152" t="str">
        <f>VLOOKUP(D10113,sku归属!A:B,2,0)</f>
        <v>许梓渝</v>
      </c>
    </row>
    <row r="10114" spans="1:13" s="59" customFormat="1" customHeight="1">
      <c r="A10114" s="59" t="s">
        <v>26362</v>
      </c>
      <c r="B10114" s="59" t="s">
        <v>26363</v>
      </c>
      <c r="C10114" s="59" t="s">
        <v>26364</v>
      </c>
      <c r="D10114" s="59">
        <v>809</v>
      </c>
      <c r="F10114" s="59" t="s">
        <v>12</v>
      </c>
      <c r="G10114" s="152" t="str">
        <f>VLOOKUP(D10114,sku归属!A:B,2,0)</f>
        <v>许梓渝</v>
      </c>
    </row>
    <row r="10115" spans="1:13" s="59" customFormat="1" customHeight="1">
      <c r="A10115" s="59" t="s">
        <v>26365</v>
      </c>
      <c r="B10115" s="59" t="s">
        <v>26366</v>
      </c>
      <c r="C10115" s="59" t="s">
        <v>26367</v>
      </c>
      <c r="D10115" s="59" t="s">
        <v>18</v>
      </c>
      <c r="F10115" s="59" t="s">
        <v>12</v>
      </c>
      <c r="G10115" s="152" t="str">
        <f>VLOOKUP(D10115,sku归属!A:B,2,0)</f>
        <v>谭熹杰</v>
      </c>
    </row>
    <row r="10116" spans="1:13" s="59" customFormat="1" customHeight="1">
      <c r="A10116" s="59" t="s">
        <v>26368</v>
      </c>
      <c r="B10116" s="59" t="s">
        <v>26369</v>
      </c>
      <c r="C10116" s="59" t="s">
        <v>26370</v>
      </c>
      <c r="D10116" s="59" t="s">
        <v>18</v>
      </c>
      <c r="F10116" s="59" t="s">
        <v>12</v>
      </c>
      <c r="G10116" s="152" t="str">
        <f>VLOOKUP(D10116,sku归属!A:B,2,0)</f>
        <v>谭熹杰</v>
      </c>
    </row>
    <row r="10117" spans="1:13" s="59" customFormat="1" customHeight="1">
      <c r="A10117" s="59" t="s">
        <v>26371</v>
      </c>
      <c r="B10117" s="59" t="s">
        <v>26372</v>
      </c>
      <c r="C10117" s="59" t="s">
        <v>26373</v>
      </c>
      <c r="D10117" s="59" t="s">
        <v>18</v>
      </c>
      <c r="F10117" s="59" t="s">
        <v>12</v>
      </c>
      <c r="G10117" s="152" t="str">
        <f>VLOOKUP(D10117,sku归属!A:B,2,0)</f>
        <v>谭熹杰</v>
      </c>
    </row>
    <row r="10118" spans="1:13" s="59" customFormat="1" customHeight="1">
      <c r="A10118" s="59" t="s">
        <v>26374</v>
      </c>
      <c r="B10118" s="59" t="s">
        <v>26375</v>
      </c>
      <c r="C10118" s="59" t="s">
        <v>26376</v>
      </c>
      <c r="D10118" s="59" t="s">
        <v>18</v>
      </c>
      <c r="F10118" s="59" t="s">
        <v>12</v>
      </c>
      <c r="G10118" s="152" t="str">
        <f>VLOOKUP(D10118,sku归属!A:B,2,0)</f>
        <v>谭熹杰</v>
      </c>
    </row>
    <row r="10119" spans="1:13" s="59" customFormat="1" customHeight="1">
      <c r="A10119" s="59" t="s">
        <v>26377</v>
      </c>
      <c r="B10119" s="59" t="s">
        <v>26378</v>
      </c>
      <c r="C10119" s="59" t="s">
        <v>26379</v>
      </c>
      <c r="D10119" s="59" t="s">
        <v>18</v>
      </c>
      <c r="F10119" s="59" t="s">
        <v>12</v>
      </c>
      <c r="G10119" s="152" t="str">
        <f>VLOOKUP(D10119,sku归属!A:B,2,0)</f>
        <v>谭熹杰</v>
      </c>
    </row>
    <row r="10120" spans="1:13" s="59" customFormat="1" customHeight="1">
      <c r="A10120" s="59" t="s">
        <v>26380</v>
      </c>
      <c r="B10120" s="59" t="s">
        <v>26381</v>
      </c>
      <c r="C10120" s="59" t="s">
        <v>26382</v>
      </c>
      <c r="D10120" s="59" t="s">
        <v>18</v>
      </c>
      <c r="F10120" s="59" t="s">
        <v>12</v>
      </c>
      <c r="G10120" s="152" t="str">
        <f>VLOOKUP(D10120,sku归属!A:B,2,0)</f>
        <v>谭熹杰</v>
      </c>
    </row>
    <row r="10121" spans="1:13" s="59" customFormat="1" customHeight="1">
      <c r="A10121" s="59" t="s">
        <v>26383</v>
      </c>
      <c r="B10121" s="59" t="s">
        <v>26384</v>
      </c>
      <c r="C10121" s="59" t="s">
        <v>26385</v>
      </c>
      <c r="D10121" s="59" t="s">
        <v>18</v>
      </c>
      <c r="F10121" s="59" t="s">
        <v>12</v>
      </c>
      <c r="G10121" s="152" t="str">
        <f>VLOOKUP(D10121,sku归属!A:B,2,0)</f>
        <v>谭熹杰</v>
      </c>
    </row>
    <row r="10122" spans="1:13" s="59" customFormat="1" customHeight="1">
      <c r="A10122" s="59" t="s">
        <v>26386</v>
      </c>
      <c r="B10122" s="59" t="s">
        <v>26387</v>
      </c>
      <c r="C10122" s="59" t="s">
        <v>26388</v>
      </c>
      <c r="D10122" s="59" t="s">
        <v>18</v>
      </c>
      <c r="F10122" s="59" t="s">
        <v>12</v>
      </c>
      <c r="G10122" s="152" t="str">
        <f>VLOOKUP(D10122,sku归属!A:B,2,0)</f>
        <v>谭熹杰</v>
      </c>
    </row>
    <row r="10123" spans="1:13" s="59" customFormat="1" customHeight="1">
      <c r="A10123" s="59" t="s">
        <v>26389</v>
      </c>
      <c r="B10123" s="59" t="s">
        <v>26390</v>
      </c>
      <c r="C10123" s="59" t="s">
        <v>26391</v>
      </c>
      <c r="D10123" s="59" t="s">
        <v>18</v>
      </c>
      <c r="F10123" s="59" t="s">
        <v>12</v>
      </c>
      <c r="G10123" s="152" t="str">
        <f>VLOOKUP(D10123,sku归属!A:B,2,0)</f>
        <v>唐璇淑</v>
      </c>
    </row>
    <row r="10124" spans="1:13" s="59" customFormat="1" customHeight="1">
      <c r="A10124" s="59" t="s">
        <v>26392</v>
      </c>
      <c r="B10124" s="59" t="s">
        <v>26393</v>
      </c>
      <c r="C10124" s="59" t="s">
        <v>26394</v>
      </c>
      <c r="D10124" s="59" t="s">
        <v>18</v>
      </c>
      <c r="F10124" s="59" t="s">
        <v>12</v>
      </c>
      <c r="G10124" s="152" t="str">
        <f>VLOOKUP(D10124,sku归属!A:B,2,0)</f>
        <v>唐璇淑</v>
      </c>
    </row>
    <row r="10125" spans="1:13" s="59" customFormat="1" customHeight="1">
      <c r="A10125" s="59" t="s">
        <v>26395</v>
      </c>
      <c r="B10125" s="59" t="s">
        <v>26396</v>
      </c>
      <c r="C10125" s="59" t="s">
        <v>26397</v>
      </c>
      <c r="D10125" s="59" t="s">
        <v>18</v>
      </c>
      <c r="F10125" s="59" t="s">
        <v>12</v>
      </c>
      <c r="G10125" s="152" t="str">
        <f>VLOOKUP(D10125,sku归属!A:B,2,0)</f>
        <v>唐璇淑</v>
      </c>
    </row>
    <row r="10126" spans="1:13" s="59" customFormat="1" customHeight="1">
      <c r="A10126" s="59" t="s">
        <v>26398</v>
      </c>
      <c r="B10126" s="59" t="s">
        <v>26399</v>
      </c>
      <c r="C10126" s="59" t="s">
        <v>26400</v>
      </c>
      <c r="D10126" s="59" t="s">
        <v>18</v>
      </c>
      <c r="F10126" s="59" t="s">
        <v>12</v>
      </c>
      <c r="G10126" s="152" t="str">
        <f>VLOOKUP(D10126,sku归属!A:B,2,0)</f>
        <v>唐璇淑</v>
      </c>
    </row>
    <row r="10127" spans="1:13" s="59" customFormat="1" customHeight="1">
      <c r="A10127" s="59" t="s">
        <v>26401</v>
      </c>
      <c r="B10127" s="59" t="s">
        <v>26402</v>
      </c>
      <c r="C10127" s="59" t="s">
        <v>15023</v>
      </c>
      <c r="D10127" s="59" t="s">
        <v>19</v>
      </c>
      <c r="F10127" s="59" t="s">
        <v>12</v>
      </c>
      <c r="G10127" s="152" t="str">
        <f>VLOOKUP(D10127,sku归属!A:B,2,0)</f>
        <v>唐璇淑</v>
      </c>
    </row>
    <row r="10128" spans="1:13" s="59" customFormat="1" customHeight="1">
      <c r="A10128" s="59" t="s">
        <v>26403</v>
      </c>
      <c r="B10128" s="59" t="s">
        <v>26404</v>
      </c>
      <c r="C10128" s="59" t="s">
        <v>15029</v>
      </c>
      <c r="D10128" s="59" t="s">
        <v>19</v>
      </c>
      <c r="F10128" s="59" t="s">
        <v>12</v>
      </c>
      <c r="G10128" s="152" t="str">
        <f>VLOOKUP(D10128,sku归属!A:B,2,0)</f>
        <v>唐璇淑</v>
      </c>
    </row>
    <row r="10129" spans="1:13" s="59" customFormat="1" customHeight="1">
      <c r="A10129" s="59" t="s">
        <v>26405</v>
      </c>
      <c r="B10129" s="59" t="s">
        <v>16196</v>
      </c>
      <c r="C10129" s="59" t="s">
        <v>5447</v>
      </c>
      <c r="D10129" s="59" t="s">
        <v>19</v>
      </c>
      <c r="F10129" s="59" t="s">
        <v>12</v>
      </c>
      <c r="G10129" s="152" t="str">
        <f>VLOOKUP(D10129,sku归属!A:B,2,0)</f>
        <v>唐璇淑</v>
      </c>
    </row>
    <row r="10130" spans="1:13" s="59" customFormat="1" customHeight="1">
      <c r="A10130" s="59" t="s">
        <v>26406</v>
      </c>
      <c r="B10130" s="59" t="s">
        <v>16198</v>
      </c>
      <c r="C10130" s="59" t="s">
        <v>5444</v>
      </c>
      <c r="D10130" s="59" t="s">
        <v>19</v>
      </c>
      <c r="F10130" s="59" t="s">
        <v>12</v>
      </c>
      <c r="G10130" s="152" t="str">
        <f>VLOOKUP(D10130,sku归属!A:B,2,0)</f>
        <v>唐璇淑</v>
      </c>
    </row>
    <row r="10131" spans="1:13" s="59" customFormat="1" customHeight="1">
      <c r="A10131" s="59" t="s">
        <v>26407</v>
      </c>
      <c r="B10131" s="59" t="s">
        <v>16200</v>
      </c>
      <c r="C10131" s="59" t="s">
        <v>5450</v>
      </c>
      <c r="D10131" s="59" t="s">
        <v>19</v>
      </c>
      <c r="F10131" s="59" t="s">
        <v>12</v>
      </c>
      <c r="G10131" s="152" t="str">
        <f>VLOOKUP(D10131,sku归属!A:B,2,0)</f>
        <v>唐璇淑</v>
      </c>
    </row>
    <row r="10132" spans="1:13" s="59" customFormat="1" customHeight="1">
      <c r="A10132" s="59" t="s">
        <v>26408</v>
      </c>
      <c r="B10132" s="59" t="s">
        <v>26409</v>
      </c>
      <c r="C10132" s="59" t="s">
        <v>15866</v>
      </c>
      <c r="D10132" s="59" t="s">
        <v>19</v>
      </c>
      <c r="F10132" s="59" t="s">
        <v>12</v>
      </c>
      <c r="G10132" s="152" t="str">
        <f>VLOOKUP(D10132,sku归属!A:B,2,0)</f>
        <v>唐璇淑</v>
      </c>
    </row>
    <row r="10133" spans="1:13" s="59" customFormat="1" customHeight="1">
      <c r="A10133" s="59" t="s">
        <v>26410</v>
      </c>
      <c r="B10133" s="59" t="s">
        <v>26411</v>
      </c>
      <c r="C10133" s="59" t="s">
        <v>752</v>
      </c>
      <c r="D10133" s="59" t="s">
        <v>19</v>
      </c>
      <c r="F10133" s="59" t="s">
        <v>12</v>
      </c>
      <c r="G10133" s="152" t="str">
        <f>VLOOKUP(D10133,sku归属!A:B,2,0)</f>
        <v>许梓渝</v>
      </c>
    </row>
    <row r="10134" spans="1:13" s="59" customFormat="1" customHeight="1">
      <c r="A10134" s="59" t="s">
        <v>26412</v>
      </c>
      <c r="B10134" s="59" t="s">
        <v>26413</v>
      </c>
      <c r="C10134" s="59" t="s">
        <v>758</v>
      </c>
      <c r="D10134" s="59" t="s">
        <v>19</v>
      </c>
      <c r="F10134" s="59" t="s">
        <v>12</v>
      </c>
      <c r="G10134" s="152" t="str">
        <f>VLOOKUP(D10134,sku归属!A:B,2,0)</f>
        <v>许梓渝</v>
      </c>
    </row>
    <row r="10135" spans="1:13" s="59" customFormat="1" customHeight="1">
      <c r="A10135" s="59" t="s">
        <v>26414</v>
      </c>
      <c r="B10135" s="59" t="s">
        <v>26415</v>
      </c>
      <c r="C10135" s="59" t="s">
        <v>755</v>
      </c>
      <c r="D10135" s="59" t="s">
        <v>19</v>
      </c>
      <c r="F10135" s="59" t="s">
        <v>12</v>
      </c>
      <c r="G10135" s="152" t="str">
        <f>VLOOKUP(D10135,sku归属!A:B,2,0)</f>
        <v>许梓渝</v>
      </c>
    </row>
    <row r="10136" spans="1:13" s="59" customFormat="1" customHeight="1">
      <c r="A10136" s="59" t="s">
        <v>26416</v>
      </c>
      <c r="B10136" s="59" t="s">
        <v>26417</v>
      </c>
      <c r="C10136" s="59" t="s">
        <v>26418</v>
      </c>
      <c r="D10136" s="59" t="s">
        <v>18</v>
      </c>
      <c r="F10136" s="59" t="s">
        <v>12</v>
      </c>
      <c r="G10136" s="152" t="str">
        <f>VLOOKUP(D10136,sku归属!A:B,2,0)</f>
        <v>许梓渝</v>
      </c>
    </row>
    <row r="10137" spans="1:13" s="59" customFormat="1" customHeight="1">
      <c r="A10137" s="59" t="s">
        <v>26419</v>
      </c>
      <c r="B10137" s="59" t="s">
        <v>26420</v>
      </c>
      <c r="C10137" s="59" t="s">
        <v>26421</v>
      </c>
      <c r="D10137" s="59" t="s">
        <v>18</v>
      </c>
      <c r="F10137" s="59" t="s">
        <v>12</v>
      </c>
      <c r="G10137" s="152" t="str">
        <f>VLOOKUP(D10137,sku归属!A:B,2,0)</f>
        <v>许梓渝</v>
      </c>
    </row>
    <row r="10138" spans="1:13" s="59" customFormat="1" customHeight="1">
      <c r="A10138" s="59" t="s">
        <v>26422</v>
      </c>
      <c r="B10138" s="59" t="s">
        <v>26423</v>
      </c>
      <c r="C10138" s="59" t="s">
        <v>26424</v>
      </c>
      <c r="D10138" s="59" t="s">
        <v>18</v>
      </c>
      <c r="F10138" s="59" t="s">
        <v>12</v>
      </c>
      <c r="G10138" s="152" t="str">
        <f>VLOOKUP(D10138,sku归属!A:B,2,0)</f>
        <v>谭熹杰</v>
      </c>
    </row>
    <row r="10139" spans="1:13" s="59" customFormat="1" customHeight="1">
      <c r="A10139" s="59" t="s">
        <v>26425</v>
      </c>
      <c r="B10139" s="59" t="s">
        <v>26426</v>
      </c>
      <c r="C10139" s="59" t="s">
        <v>26427</v>
      </c>
      <c r="D10139" s="59" t="s">
        <v>18</v>
      </c>
      <c r="F10139" s="59" t="s">
        <v>12</v>
      </c>
      <c r="G10139" s="152" t="str">
        <f>VLOOKUP(D10139,sku归属!A:B,2,0)</f>
        <v>谭熹杰</v>
      </c>
    </row>
    <row r="10140" spans="1:13" s="59" customFormat="1" customHeight="1">
      <c r="A10140" s="59" t="s">
        <v>26428</v>
      </c>
      <c r="B10140" s="59" t="s">
        <v>17152</v>
      </c>
      <c r="C10140" s="59" t="s">
        <v>17153</v>
      </c>
      <c r="D10140" s="59" t="s">
        <v>18</v>
      </c>
      <c r="F10140" s="59" t="s">
        <v>12</v>
      </c>
      <c r="G10140" s="152" t="str">
        <f>VLOOKUP(D10140,sku归属!A:B,2,0)</f>
        <v>谭熹杰</v>
      </c>
    </row>
    <row r="10141" spans="1:13" s="59" customFormat="1" customHeight="1">
      <c r="A10141" s="59" t="s">
        <v>26429</v>
      </c>
      <c r="B10141" s="59" t="s">
        <v>17146</v>
      </c>
      <c r="C10141" s="59" t="s">
        <v>17147</v>
      </c>
      <c r="D10141" s="59" t="s">
        <v>18</v>
      </c>
      <c r="F10141" s="59" t="s">
        <v>12</v>
      </c>
      <c r="G10141" s="152" t="str">
        <f>VLOOKUP(D10141,sku归属!A:B,2,0)</f>
        <v>谭熹杰</v>
      </c>
    </row>
    <row r="10142" spans="1:13" s="59" customFormat="1" customHeight="1">
      <c r="A10142" s="59" t="s">
        <v>26430</v>
      </c>
      <c r="B10142" s="59" t="s">
        <v>17149</v>
      </c>
      <c r="C10142" s="59" t="s">
        <v>17150</v>
      </c>
      <c r="D10142" s="59" t="s">
        <v>18</v>
      </c>
      <c r="F10142" s="59" t="s">
        <v>12</v>
      </c>
      <c r="G10142" s="152" t="str">
        <f>VLOOKUP(D10142,sku归属!A:B,2,0)</f>
        <v>谭熹杰</v>
      </c>
    </row>
    <row r="10143" spans="1:13" s="59" customFormat="1" customHeight="1">
      <c r="A10143" s="59" t="s">
        <v>26431</v>
      </c>
      <c r="B10143" s="59" t="s">
        <v>17143</v>
      </c>
      <c r="C10143" s="59" t="s">
        <v>17144</v>
      </c>
      <c r="D10143" s="59" t="s">
        <v>18</v>
      </c>
      <c r="F10143" s="59" t="s">
        <v>12</v>
      </c>
      <c r="G10143" s="152" t="str">
        <f>VLOOKUP(D10143,sku归属!A:B,2,0)</f>
        <v>谭熹杰</v>
      </c>
    </row>
    <row r="10144" spans="1:13" s="59" customFormat="1" customHeight="1">
      <c r="A10144" s="59" t="s">
        <v>26432</v>
      </c>
      <c r="B10144" s="59" t="s">
        <v>26433</v>
      </c>
      <c r="C10144" s="59" t="s">
        <v>26434</v>
      </c>
      <c r="D10144" s="59">
        <v>809</v>
      </c>
      <c r="F10144" s="59" t="s">
        <v>12</v>
      </c>
      <c r="G10144" s="152" t="str">
        <f>VLOOKUP(D10144,sku归属!A:B,2,0)</f>
        <v>谭熹杰</v>
      </c>
    </row>
    <row r="10145" spans="1:13" s="59" customFormat="1" customHeight="1">
      <c r="A10145" s="59" t="s">
        <v>26435</v>
      </c>
      <c r="B10145" s="59" t="s">
        <v>26436</v>
      </c>
      <c r="C10145" s="59" t="s">
        <v>22723</v>
      </c>
      <c r="D10145" s="59">
        <v>809</v>
      </c>
      <c r="F10145" s="59" t="s">
        <v>12</v>
      </c>
      <c r="G10145" s="152" t="str">
        <f>VLOOKUP(D10145,sku归属!A:B,2,0)</f>
        <v>谭熹杰</v>
      </c>
    </row>
    <row r="10146" spans="1:13" s="59" customFormat="1" customHeight="1">
      <c r="A10146" s="59" t="s">
        <v>26437</v>
      </c>
      <c r="B10146" s="59" t="s">
        <v>26438</v>
      </c>
      <c r="C10146" s="59" t="s">
        <v>12402</v>
      </c>
      <c r="D10146" s="59">
        <v>809</v>
      </c>
      <c r="F10146" s="59" t="s">
        <v>12</v>
      </c>
      <c r="G10146" s="152" t="str">
        <f>VLOOKUP(D10146,sku归属!A:B,2,0)</f>
        <v>谭熹杰</v>
      </c>
    </row>
    <row r="10147" spans="1:13" s="59" customFormat="1" customHeight="1">
      <c r="A10147" s="59" t="s">
        <v>26439</v>
      </c>
      <c r="B10147" s="59" t="s">
        <v>26440</v>
      </c>
      <c r="C10147" s="59" t="s">
        <v>12405</v>
      </c>
      <c r="D10147" s="59">
        <v>809</v>
      </c>
      <c r="F10147" s="59" t="s">
        <v>12</v>
      </c>
      <c r="G10147" s="152" t="str">
        <f>VLOOKUP(D10147,sku归属!A:B,2,0)</f>
        <v>许梓渝</v>
      </c>
    </row>
    <row r="10148" spans="1:13" s="59" customFormat="1" customHeight="1">
      <c r="A10148" s="59" t="s">
        <v>26441</v>
      </c>
      <c r="B10148" s="59" t="s">
        <v>26442</v>
      </c>
      <c r="C10148" s="59" t="s">
        <v>12396</v>
      </c>
      <c r="D10148" s="59">
        <v>809</v>
      </c>
      <c r="F10148" s="59" t="s">
        <v>12</v>
      </c>
      <c r="G10148" s="152" t="str">
        <f>VLOOKUP(D10148,sku归属!A:B,2,0)</f>
        <v>许梓渝</v>
      </c>
    </row>
    <row r="10149" spans="1:13" s="59" customFormat="1" customHeight="1">
      <c r="A10149" s="59" t="s">
        <v>26443</v>
      </c>
      <c r="B10149" s="59" t="s">
        <v>26444</v>
      </c>
      <c r="C10149" s="59" t="s">
        <v>12399</v>
      </c>
      <c r="D10149" s="59">
        <v>809</v>
      </c>
      <c r="F10149" s="59" t="s">
        <v>12</v>
      </c>
      <c r="G10149" s="152" t="str">
        <f>VLOOKUP(D10149,sku归属!A:B,2,0)</f>
        <v>许梓渝</v>
      </c>
    </row>
    <row r="10150" spans="1:13" s="59" customFormat="1" customHeight="1">
      <c r="A10150" s="59" t="s">
        <v>26445</v>
      </c>
      <c r="B10150" s="59" t="s">
        <v>26446</v>
      </c>
      <c r="C10150" s="59" t="s">
        <v>24201</v>
      </c>
      <c r="D10150" s="59">
        <v>809</v>
      </c>
      <c r="F10150" s="59" t="s">
        <v>12</v>
      </c>
      <c r="G10150" s="152" t="str">
        <f>VLOOKUP(D10150,sku归属!A:B,2,0)</f>
        <v>唐璇淑</v>
      </c>
    </row>
    <row r="10151" spans="1:13" s="59" customFormat="1" customHeight="1">
      <c r="A10151" s="59" t="s">
        <v>26447</v>
      </c>
      <c r="B10151" s="59" t="s">
        <v>26448</v>
      </c>
      <c r="C10151" s="59" t="s">
        <v>24204</v>
      </c>
      <c r="D10151" s="59">
        <v>809</v>
      </c>
      <c r="F10151" s="59" t="s">
        <v>12</v>
      </c>
      <c r="G10151" s="152" t="str">
        <f>VLOOKUP(D10151,sku归属!A:B,2,0)</f>
        <v>唐璇淑</v>
      </c>
    </row>
    <row r="10152" spans="1:13" s="59" customFormat="1" customHeight="1">
      <c r="A10152" s="59" t="s">
        <v>26449</v>
      </c>
      <c r="B10152" s="59" t="s">
        <v>26450</v>
      </c>
      <c r="C10152" s="59" t="s">
        <v>26451</v>
      </c>
      <c r="D10152" s="59">
        <v>809</v>
      </c>
      <c r="F10152" s="59" t="s">
        <v>12</v>
      </c>
      <c r="G10152" s="152" t="str">
        <f>VLOOKUP(D10152,sku归属!A:B,2,0)</f>
        <v>唐璇淑</v>
      </c>
    </row>
    <row r="10153" spans="1:13" s="59" customFormat="1" customHeight="1">
      <c r="A10153" s="59" t="s">
        <v>26452</v>
      </c>
      <c r="B10153" s="59" t="s">
        <v>26453</v>
      </c>
      <c r="C10153" s="59" t="s">
        <v>26454</v>
      </c>
      <c r="D10153" s="59">
        <v>809</v>
      </c>
      <c r="F10153" s="59" t="s">
        <v>12</v>
      </c>
      <c r="G10153" s="152" t="str">
        <f>VLOOKUP(D10153,sku归属!A:B,2,0)</f>
        <v>唐璇淑</v>
      </c>
    </row>
    <row r="10154" spans="1:13" s="59" customFormat="1" customHeight="1">
      <c r="A10154" s="59" t="s">
        <v>26455</v>
      </c>
      <c r="B10154" s="59" t="s">
        <v>26456</v>
      </c>
      <c r="C10154" s="59" t="s">
        <v>15874</v>
      </c>
      <c r="D10154" s="59" t="s">
        <v>19</v>
      </c>
      <c r="F10154" s="59" t="s">
        <v>12</v>
      </c>
      <c r="G10154" s="152" t="str">
        <f>VLOOKUP(D10154,sku归属!A:B,2,0)</f>
        <v>唐璇淑</v>
      </c>
    </row>
    <row r="10155" spans="1:13" s="59" customFormat="1" customHeight="1">
      <c r="A10155" s="59" t="s">
        <v>26457</v>
      </c>
      <c r="B10155" s="59" t="s">
        <v>26458</v>
      </c>
      <c r="C10155" s="59" t="s">
        <v>15871</v>
      </c>
      <c r="D10155" s="59" t="s">
        <v>19</v>
      </c>
      <c r="F10155" s="59" t="s">
        <v>12</v>
      </c>
      <c r="G10155" s="152" t="str">
        <f>VLOOKUP(D10155,sku归属!A:B,2,0)</f>
        <v>唐璇淑</v>
      </c>
    </row>
    <row r="10156" spans="1:13" s="59" customFormat="1" customHeight="1">
      <c r="A10156" s="59" t="s">
        <v>26459</v>
      </c>
      <c r="B10156" s="59" t="s">
        <v>26460</v>
      </c>
      <c r="C10156" s="59" t="s">
        <v>15877</v>
      </c>
      <c r="D10156" s="59" t="s">
        <v>19</v>
      </c>
      <c r="F10156" s="59" t="s">
        <v>12</v>
      </c>
      <c r="G10156" s="152" t="str">
        <f>VLOOKUP(D10156,sku归属!A:B,2,0)</f>
        <v>唐璇淑</v>
      </c>
    </row>
    <row r="10157" spans="1:13" s="59" customFormat="1" customHeight="1">
      <c r="A10157" s="59" t="s">
        <v>26461</v>
      </c>
      <c r="B10157" s="59" t="s">
        <v>26462</v>
      </c>
      <c r="C10157" s="59" t="s">
        <v>26463</v>
      </c>
      <c r="D10157" s="59" t="s">
        <v>19</v>
      </c>
      <c r="F10157" s="59" t="s">
        <v>12</v>
      </c>
      <c r="G10157" s="152" t="str">
        <f>VLOOKUP(D10157,sku归属!A:B,2,0)</f>
        <v>唐璇淑</v>
      </c>
    </row>
    <row r="10158" spans="1:13" s="59" customFormat="1" customHeight="1">
      <c r="A10158" s="59" t="s">
        <v>26464</v>
      </c>
      <c r="B10158" s="59" t="s">
        <v>26465</v>
      </c>
      <c r="C10158" s="59" t="s">
        <v>26466</v>
      </c>
      <c r="D10158" s="59" t="s">
        <v>19</v>
      </c>
      <c r="F10158" s="59" t="s">
        <v>12</v>
      </c>
      <c r="G10158" s="152" t="str">
        <f>VLOOKUP(D10158,sku归属!A:B,2,0)</f>
        <v>唐璇淑</v>
      </c>
    </row>
    <row r="10159" spans="1:13" s="59" customFormat="1" customHeight="1">
      <c r="A10159" s="59" t="s">
        <v>26467</v>
      </c>
      <c r="B10159" s="59" t="s">
        <v>26468</v>
      </c>
      <c r="C10159" s="59" t="s">
        <v>16687</v>
      </c>
      <c r="D10159" s="59" t="s">
        <v>18</v>
      </c>
      <c r="F10159" s="59" t="s">
        <v>12</v>
      </c>
      <c r="G10159" s="152" t="str">
        <f>VLOOKUP(D10159,sku归属!A:B,2,0)</f>
        <v>唐璇淑</v>
      </c>
    </row>
    <row r="10160" spans="1:13" s="59" customFormat="1" customHeight="1">
      <c r="A10160" s="59" t="s">
        <v>26469</v>
      </c>
      <c r="B10160" s="59" t="s">
        <v>26470</v>
      </c>
      <c r="C10160" s="59" t="s">
        <v>16684</v>
      </c>
      <c r="D10160" s="59" t="s">
        <v>18</v>
      </c>
      <c r="F10160" s="59" t="s">
        <v>12</v>
      </c>
      <c r="G10160" s="152" t="str">
        <f>VLOOKUP(D10160,sku归属!A:B,2,0)</f>
        <v>谭熹杰</v>
      </c>
    </row>
    <row r="10161" spans="1:13" s="59" customFormat="1" customHeight="1">
      <c r="A10161" s="59" t="s">
        <v>26471</v>
      </c>
      <c r="B10161" s="59" t="s">
        <v>26472</v>
      </c>
      <c r="C10161" s="59" t="s">
        <v>16690</v>
      </c>
      <c r="D10161" s="59" t="s">
        <v>18</v>
      </c>
      <c r="F10161" s="59" t="s">
        <v>12</v>
      </c>
      <c r="G10161" s="152" t="str">
        <f>VLOOKUP(D10161,sku归属!A:B,2,0)</f>
        <v>谭熹杰</v>
      </c>
    </row>
    <row r="10162" spans="1:13" s="59" customFormat="1" customHeight="1">
      <c r="A10162" s="59" t="s">
        <v>26473</v>
      </c>
      <c r="B10162" s="59" t="s">
        <v>26474</v>
      </c>
      <c r="C10162" s="59" t="s">
        <v>16512</v>
      </c>
      <c r="D10162" s="59" t="s">
        <v>18</v>
      </c>
      <c r="F10162" s="59" t="s">
        <v>12</v>
      </c>
      <c r="G10162" s="152" t="str">
        <f>VLOOKUP(D10162,sku归属!A:B,2,0)</f>
        <v>谭熹杰</v>
      </c>
    </row>
    <row r="10163" spans="1:13" s="59" customFormat="1" customHeight="1">
      <c r="A10163" s="59" t="s">
        <v>26475</v>
      </c>
      <c r="B10163" s="59" t="s">
        <v>26476</v>
      </c>
      <c r="C10163" s="59" t="s">
        <v>16518</v>
      </c>
      <c r="D10163" s="59" t="s">
        <v>18</v>
      </c>
      <c r="F10163" s="59" t="s">
        <v>12</v>
      </c>
      <c r="G10163" s="152" t="str">
        <f>VLOOKUP(D10163,sku归属!A:B,2,0)</f>
        <v>谭熹杰</v>
      </c>
    </row>
    <row r="10164" spans="1:13" s="59" customFormat="1" customHeight="1">
      <c r="A10164" s="59" t="s">
        <v>26477</v>
      </c>
      <c r="B10164" s="59" t="s">
        <v>26478</v>
      </c>
      <c r="C10164" s="59" t="s">
        <v>16515</v>
      </c>
      <c r="D10164" s="59" t="s">
        <v>18</v>
      </c>
      <c r="F10164" s="59" t="s">
        <v>12</v>
      </c>
      <c r="G10164" s="152" t="str">
        <f>VLOOKUP(D10164,sku归属!A:B,2,0)</f>
        <v>唐璇淑</v>
      </c>
    </row>
    <row r="10165" spans="1:13" s="59" customFormat="1" customHeight="1">
      <c r="A10165" s="59" t="s">
        <v>26479</v>
      </c>
      <c r="B10165" s="59" t="s">
        <v>26480</v>
      </c>
      <c r="C10165" s="59" t="s">
        <v>26481</v>
      </c>
      <c r="D10165" s="59" t="s">
        <v>18</v>
      </c>
      <c r="F10165" s="59" t="s">
        <v>12</v>
      </c>
      <c r="G10165" s="152" t="str">
        <f>VLOOKUP(D10165,sku归属!A:B,2,0)</f>
        <v>唐璇淑</v>
      </c>
    </row>
    <row r="10166" spans="1:13" s="59" customFormat="1" customHeight="1">
      <c r="A10166" s="59" t="s">
        <v>26482</v>
      </c>
      <c r="B10166" s="59" t="s">
        <v>26483</v>
      </c>
      <c r="C10166" s="59" t="s">
        <v>26484</v>
      </c>
      <c r="D10166" s="59" t="s">
        <v>18</v>
      </c>
      <c r="F10166" s="59" t="s">
        <v>12</v>
      </c>
      <c r="G10166" s="152" t="str">
        <f>VLOOKUP(D10166,sku归属!A:B,2,0)</f>
        <v>唐璇淑</v>
      </c>
    </row>
    <row r="10167" spans="1:13" s="59" customFormat="1" customHeight="1">
      <c r="A10167" s="59" t="s">
        <v>26485</v>
      </c>
      <c r="B10167" s="59" t="s">
        <v>26486</v>
      </c>
      <c r="C10167" s="59" t="s">
        <v>26487</v>
      </c>
      <c r="D10167" s="59" t="s">
        <v>18</v>
      </c>
      <c r="F10167" s="59" t="s">
        <v>12</v>
      </c>
      <c r="G10167" s="152" t="str">
        <f>VLOOKUP(D10167,sku归属!A:B,2,0)</f>
        <v>唐璇淑</v>
      </c>
    </row>
    <row r="10168" spans="1:13" s="59" customFormat="1" customHeight="1">
      <c r="A10168" s="59" t="s">
        <v>26488</v>
      </c>
      <c r="B10168" s="59" t="s">
        <v>26489</v>
      </c>
      <c r="C10168" s="59" t="s">
        <v>26490</v>
      </c>
      <c r="D10168" s="59" t="s">
        <v>19</v>
      </c>
      <c r="F10168" s="59" t="s">
        <v>12</v>
      </c>
      <c r="G10168" s="152" t="str">
        <f>VLOOKUP(D10168,sku归属!A:B,2,0)</f>
        <v>许梓渝</v>
      </c>
    </row>
    <row r="10169" spans="1:13" s="59" customFormat="1" customHeight="1">
      <c r="A10169" s="59" t="s">
        <v>26491</v>
      </c>
      <c r="B10169" s="59" t="s">
        <v>26492</v>
      </c>
      <c r="C10169" s="59" t="s">
        <v>26493</v>
      </c>
      <c r="D10169" s="59" t="s">
        <v>19</v>
      </c>
      <c r="F10169" s="59" t="s">
        <v>12</v>
      </c>
      <c r="G10169" s="152" t="str">
        <f>VLOOKUP(D10169,sku归属!A:B,2,0)</f>
        <v>许梓渝</v>
      </c>
    </row>
    <row r="10170" spans="1:13" s="59" customFormat="1" customHeight="1">
      <c r="A10170" s="59" t="s">
        <v>26494</v>
      </c>
      <c r="B10170" s="59" t="s">
        <v>26495</v>
      </c>
      <c r="C10170" s="59" t="s">
        <v>26496</v>
      </c>
      <c r="D10170" s="59" t="s">
        <v>19</v>
      </c>
      <c r="F10170" s="59" t="s">
        <v>12</v>
      </c>
      <c r="G10170" s="152" t="str">
        <f>VLOOKUP(D10170,sku归属!A:B,2,0)</f>
        <v>许梓渝</v>
      </c>
    </row>
    <row r="10171" spans="1:13" s="59" customFormat="1" customHeight="1">
      <c r="A10171" s="59" t="s">
        <v>26497</v>
      </c>
      <c r="B10171" s="59" t="s">
        <v>26498</v>
      </c>
      <c r="C10171" s="59" t="s">
        <v>3309</v>
      </c>
      <c r="D10171" s="59">
        <v>809</v>
      </c>
      <c r="F10171" s="59" t="s">
        <v>12</v>
      </c>
      <c r="G10171" s="152" t="str">
        <f>VLOOKUP(D10171,sku归属!A:B,2,0)</f>
        <v>许梓渝</v>
      </c>
    </row>
    <row r="10172" spans="1:13" s="59" customFormat="1" customHeight="1">
      <c r="A10172" s="59" t="s">
        <v>26499</v>
      </c>
      <c r="B10172" s="59" t="s">
        <v>26500</v>
      </c>
      <c r="C10172" s="59" t="s">
        <v>26501</v>
      </c>
      <c r="D10172" s="59">
        <v>809</v>
      </c>
      <c r="F10172" s="59" t="s">
        <v>12</v>
      </c>
      <c r="G10172" s="152" t="str">
        <f>VLOOKUP(D10172,sku归属!A:B,2,0)</f>
        <v>许梓渝</v>
      </c>
    </row>
    <row r="10173" spans="1:13" s="59" customFormat="1" customHeight="1">
      <c r="A10173" s="59" t="s">
        <v>26502</v>
      </c>
      <c r="B10173" s="59" t="s">
        <v>26503</v>
      </c>
      <c r="C10173" s="59" t="s">
        <v>26504</v>
      </c>
      <c r="D10173" s="59">
        <v>809</v>
      </c>
      <c r="F10173" s="59" t="s">
        <v>12</v>
      </c>
      <c r="G10173" s="152" t="str">
        <f>VLOOKUP(D10173,sku归属!A:B,2,0)</f>
        <v>许梓渝</v>
      </c>
    </row>
    <row r="10174" spans="1:13" s="59" customFormat="1" customHeight="1">
      <c r="A10174" s="59" t="s">
        <v>26505</v>
      </c>
      <c r="B10174" s="59" t="s">
        <v>26506</v>
      </c>
      <c r="C10174" s="59" t="s">
        <v>3300</v>
      </c>
      <c r="D10174" s="59">
        <v>809</v>
      </c>
      <c r="F10174" s="59" t="s">
        <v>12</v>
      </c>
      <c r="G10174" s="152" t="str">
        <f>VLOOKUP(D10174,sku归属!A:B,2,0)</f>
        <v>谭熹杰</v>
      </c>
    </row>
    <row r="10175" spans="1:13" s="59" customFormat="1" customHeight="1">
      <c r="A10175" s="59" t="s">
        <v>26507</v>
      </c>
      <c r="B10175" s="59" t="s">
        <v>26508</v>
      </c>
      <c r="C10175" s="59" t="s">
        <v>26509</v>
      </c>
      <c r="D10175" s="59">
        <v>809</v>
      </c>
      <c r="F10175" s="59" t="s">
        <v>12</v>
      </c>
      <c r="G10175" s="152" t="str">
        <f>VLOOKUP(D10175,sku归属!A:B,2,0)</f>
        <v>谭熹杰</v>
      </c>
    </row>
    <row r="10176" spans="1:13" s="59" customFormat="1" customHeight="1">
      <c r="A10176" s="59" t="s">
        <v>26510</v>
      </c>
      <c r="B10176" s="59" t="s">
        <v>26511</v>
      </c>
      <c r="C10176" s="59" t="s">
        <v>3297</v>
      </c>
      <c r="D10176" s="59">
        <v>809</v>
      </c>
      <c r="F10176" s="59" t="s">
        <v>12</v>
      </c>
      <c r="G10176" s="152" t="str">
        <f>VLOOKUP(D10176,sku归属!A:B,2,0)</f>
        <v>谭熹杰</v>
      </c>
    </row>
    <row r="10177" spans="1:13" s="59" customFormat="1" customHeight="1">
      <c r="A10177" s="59" t="s">
        <v>26512</v>
      </c>
      <c r="B10177" s="59" t="s">
        <v>26513</v>
      </c>
      <c r="C10177" s="59" t="s">
        <v>10914</v>
      </c>
      <c r="D10177" s="59">
        <v>809</v>
      </c>
      <c r="F10177" s="59" t="s">
        <v>12</v>
      </c>
      <c r="G10177" s="152" t="str">
        <f>VLOOKUP(D10177,sku归属!A:B,2,0)</f>
        <v>谭熹杰</v>
      </c>
    </row>
    <row r="10178" spans="1:13" s="59" customFormat="1" customHeight="1">
      <c r="A10178" s="59" t="s">
        <v>26514</v>
      </c>
      <c r="B10178" s="59" t="s">
        <v>26515</v>
      </c>
      <c r="C10178" s="59" t="s">
        <v>10917</v>
      </c>
      <c r="D10178" s="59">
        <v>809</v>
      </c>
      <c r="F10178" s="59" t="s">
        <v>12</v>
      </c>
      <c r="G10178" s="152" t="str">
        <f>VLOOKUP(D10178,sku归属!A:B,2,0)</f>
        <v>谭熹杰</v>
      </c>
    </row>
    <row r="10179" spans="1:13" s="59" customFormat="1" customHeight="1">
      <c r="A10179" s="59" t="s">
        <v>26516</v>
      </c>
      <c r="B10179" s="59" t="s">
        <v>26517</v>
      </c>
      <c r="C10179" s="59" t="s">
        <v>10908</v>
      </c>
      <c r="D10179" s="59">
        <v>809</v>
      </c>
      <c r="F10179" s="59" t="s">
        <v>12</v>
      </c>
      <c r="G10179" s="152" t="str">
        <f>VLOOKUP(D10179,sku归属!A:B,2,0)</f>
        <v>谭熹杰</v>
      </c>
    </row>
    <row r="10180" spans="1:13" s="59" customFormat="1" customHeight="1">
      <c r="A10180" s="59" t="s">
        <v>26518</v>
      </c>
      <c r="B10180" s="59" t="s">
        <v>26519</v>
      </c>
      <c r="C10180" s="59" t="s">
        <v>10911</v>
      </c>
      <c r="D10180" s="59">
        <v>809</v>
      </c>
      <c r="F10180" s="59" t="s">
        <v>12</v>
      </c>
      <c r="G10180" s="152" t="str">
        <f>VLOOKUP(D10180,sku归属!A:B,2,0)</f>
        <v>谭熹杰</v>
      </c>
    </row>
    <row r="10181" spans="1:13" s="59" customFormat="1" customHeight="1">
      <c r="A10181" s="59" t="s">
        <v>26520</v>
      </c>
      <c r="B10181" s="59" t="s">
        <v>26521</v>
      </c>
      <c r="C10181" s="59" t="s">
        <v>26522</v>
      </c>
      <c r="D10181" s="59" t="s">
        <v>18</v>
      </c>
      <c r="F10181" s="59" t="s">
        <v>12</v>
      </c>
      <c r="G10181" s="152" t="str">
        <f>VLOOKUP(D10181,sku归属!A:B,2,0)</f>
        <v>谭熹杰</v>
      </c>
    </row>
    <row r="10182" spans="1:13" s="59" customFormat="1" customHeight="1">
      <c r="A10182" s="59" t="s">
        <v>26523</v>
      </c>
      <c r="B10182" s="59" t="s">
        <v>26524</v>
      </c>
      <c r="C10182" s="59" t="s">
        <v>26525</v>
      </c>
      <c r="D10182" s="59" t="s">
        <v>18</v>
      </c>
      <c r="F10182" s="59" t="s">
        <v>12</v>
      </c>
      <c r="G10182" s="152" t="str">
        <f>VLOOKUP(D10182,sku归属!A:B,2,0)</f>
        <v>唐璇淑</v>
      </c>
    </row>
    <row r="10183" spans="1:13" s="59" customFormat="1" customHeight="1">
      <c r="A10183" s="59" t="s">
        <v>26526</v>
      </c>
      <c r="B10183" s="59" t="s">
        <v>26527</v>
      </c>
      <c r="C10183" s="59" t="s">
        <v>26528</v>
      </c>
      <c r="D10183" s="59" t="s">
        <v>18</v>
      </c>
      <c r="F10183" s="59" t="s">
        <v>12</v>
      </c>
      <c r="G10183" s="152" t="str">
        <f>VLOOKUP(D10183,sku归属!A:B,2,0)</f>
        <v>唐璇淑</v>
      </c>
    </row>
    <row r="10184" spans="1:13" s="59" customFormat="1" customHeight="1">
      <c r="A10184" s="59" t="s">
        <v>26529</v>
      </c>
      <c r="B10184" s="59" t="s">
        <v>26530</v>
      </c>
      <c r="C10184" s="59" t="s">
        <v>26531</v>
      </c>
      <c r="D10184" s="59" t="s">
        <v>18</v>
      </c>
      <c r="F10184" s="59" t="s">
        <v>12</v>
      </c>
      <c r="G10184" s="152" t="str">
        <f>VLOOKUP(D10184,sku归属!A:B,2,0)</f>
        <v>唐璇淑</v>
      </c>
    </row>
    <row r="10185" spans="1:13" s="59" customFormat="1" customHeight="1">
      <c r="A10185" s="59" t="s">
        <v>26532</v>
      </c>
      <c r="B10185" s="59" t="s">
        <v>26533</v>
      </c>
      <c r="C10185" s="59" t="s">
        <v>11470</v>
      </c>
      <c r="D10185" s="59">
        <v>809</v>
      </c>
      <c r="F10185" s="59" t="s">
        <v>12</v>
      </c>
      <c r="G10185" s="152" t="str">
        <f>VLOOKUP(D10185,sku归属!A:B,2,0)</f>
        <v>唐璇淑</v>
      </c>
    </row>
    <row r="10186" spans="1:13" s="59" customFormat="1" customHeight="1">
      <c r="A10186" s="59" t="s">
        <v>26534</v>
      </c>
      <c r="B10186" s="59" t="s">
        <v>26535</v>
      </c>
      <c r="C10186" s="59" t="s">
        <v>11473</v>
      </c>
      <c r="D10186" s="59">
        <v>809</v>
      </c>
      <c r="F10186" s="59" t="s">
        <v>12</v>
      </c>
      <c r="G10186" s="152" t="str">
        <f>VLOOKUP(D10186,sku归属!A:B,2,0)</f>
        <v>唐璇淑</v>
      </c>
    </row>
    <row r="10187" spans="1:13" s="59" customFormat="1" customHeight="1">
      <c r="A10187" s="59" t="s">
        <v>26536</v>
      </c>
      <c r="B10187" s="59" t="s">
        <v>26537</v>
      </c>
      <c r="C10187" s="59" t="s">
        <v>11467</v>
      </c>
      <c r="D10187" s="59">
        <v>809</v>
      </c>
      <c r="F10187" s="59" t="s">
        <v>12</v>
      </c>
      <c r="G10187" s="152" t="str">
        <f>VLOOKUP(D10187,sku归属!A:B,2,0)</f>
        <v>唐璇淑</v>
      </c>
    </row>
    <row r="10188" spans="1:13" s="59" customFormat="1" customHeight="1">
      <c r="A10188" s="59" t="s">
        <v>26538</v>
      </c>
      <c r="B10188" s="59" t="s">
        <v>26539</v>
      </c>
      <c r="C10188" s="59" t="s">
        <v>11464</v>
      </c>
      <c r="D10188" s="59">
        <v>809</v>
      </c>
      <c r="F10188" s="59" t="s">
        <v>12</v>
      </c>
      <c r="G10188" s="152" t="str">
        <f>VLOOKUP(D10188,sku归属!A:B,2,0)</f>
        <v>唐璇淑</v>
      </c>
    </row>
    <row r="10189" spans="1:13" s="59" customFormat="1" customHeight="1">
      <c r="A10189" s="59" t="s">
        <v>26540</v>
      </c>
      <c r="B10189" s="59" t="s">
        <v>16184</v>
      </c>
      <c r="C10189" s="59" t="s">
        <v>16185</v>
      </c>
      <c r="D10189" s="59" t="s">
        <v>19</v>
      </c>
      <c r="F10189" s="59" t="s">
        <v>12</v>
      </c>
      <c r="G10189" s="152" t="str">
        <f>VLOOKUP(D10189,sku归属!A:B,2,0)</f>
        <v>许梓渝</v>
      </c>
    </row>
    <row r="10190" spans="1:13" s="59" customFormat="1" customHeight="1">
      <c r="A10190" s="59" t="s">
        <v>26541</v>
      </c>
      <c r="B10190" s="59" t="s">
        <v>16187</v>
      </c>
      <c r="C10190" s="59" t="s">
        <v>16188</v>
      </c>
      <c r="D10190" s="59" t="s">
        <v>19</v>
      </c>
      <c r="F10190" s="59" t="s">
        <v>12</v>
      </c>
      <c r="G10190" s="152" t="str">
        <f>VLOOKUP(D10190,sku归属!A:B,2,0)</f>
        <v>许梓渝</v>
      </c>
    </row>
    <row r="10191" spans="1:13" s="59" customFormat="1" customHeight="1">
      <c r="A10191" s="59" t="s">
        <v>26542</v>
      </c>
      <c r="B10191" s="59" t="s">
        <v>16190</v>
      </c>
      <c r="C10191" s="59" t="s">
        <v>16191</v>
      </c>
      <c r="D10191" s="59" t="s">
        <v>19</v>
      </c>
      <c r="F10191" s="59" t="s">
        <v>12</v>
      </c>
      <c r="G10191" s="152" t="str">
        <f>VLOOKUP(D10191,sku归属!A:B,2,0)</f>
        <v>谭熹杰</v>
      </c>
    </row>
    <row r="10192" spans="1:13" s="59" customFormat="1" customHeight="1">
      <c r="A10192" s="59" t="s">
        <v>26543</v>
      </c>
      <c r="B10192" s="59" t="s">
        <v>16193</v>
      </c>
      <c r="C10192" s="59" t="s">
        <v>16194</v>
      </c>
      <c r="D10192" s="59" t="s">
        <v>19</v>
      </c>
      <c r="F10192" s="59" t="s">
        <v>12</v>
      </c>
      <c r="G10192" s="152" t="str">
        <f>VLOOKUP(D10192,sku归属!A:B,2,0)</f>
        <v>谭熹杰</v>
      </c>
    </row>
    <row r="10193" spans="1:13" s="59" customFormat="1" customHeight="1">
      <c r="A10193" s="59" t="s">
        <v>26544</v>
      </c>
      <c r="B10193" s="59" t="s">
        <v>26545</v>
      </c>
      <c r="C10193" s="59" t="s">
        <v>26546</v>
      </c>
      <c r="D10193" s="59" t="s">
        <v>19</v>
      </c>
      <c r="F10193" s="59" t="s">
        <v>12</v>
      </c>
      <c r="G10193" s="152" t="str">
        <f>VLOOKUP(D10193,sku归属!A:B,2,0)</f>
        <v>谭熹杰</v>
      </c>
    </row>
    <row r="10194" spans="1:13" s="59" customFormat="1" customHeight="1">
      <c r="A10194" s="59" t="s">
        <v>26547</v>
      </c>
      <c r="B10194" s="59" t="s">
        <v>26548</v>
      </c>
      <c r="C10194" s="59" t="s">
        <v>26549</v>
      </c>
      <c r="D10194" s="59" t="s">
        <v>19</v>
      </c>
      <c r="F10194" s="59" t="s">
        <v>12</v>
      </c>
      <c r="G10194" s="152" t="str">
        <f>VLOOKUP(D10194,sku归属!A:B,2,0)</f>
        <v>谭熹杰</v>
      </c>
    </row>
    <row r="10195" spans="1:13" s="59" customFormat="1" customHeight="1">
      <c r="A10195" s="59" t="s">
        <v>26550</v>
      </c>
      <c r="B10195" s="59" t="s">
        <v>26551</v>
      </c>
      <c r="C10195" s="59" t="s">
        <v>26552</v>
      </c>
      <c r="D10195" s="59" t="s">
        <v>18</v>
      </c>
      <c r="F10195" s="59" t="s">
        <v>12</v>
      </c>
      <c r="G10195" s="152" t="str">
        <f>VLOOKUP(D10195,sku归属!A:B,2,0)</f>
        <v>谭熹杰</v>
      </c>
    </row>
    <row r="10196" spans="1:13" s="59" customFormat="1" customHeight="1">
      <c r="A10196" s="59" t="s">
        <v>26553</v>
      </c>
      <c r="B10196" s="59" t="s">
        <v>26554</v>
      </c>
      <c r="C10196" s="59" t="s">
        <v>26555</v>
      </c>
      <c r="D10196" s="59" t="s">
        <v>18</v>
      </c>
      <c r="F10196" s="59" t="s">
        <v>12</v>
      </c>
      <c r="G10196" s="152" t="str">
        <f>VLOOKUP(D10196,sku归属!A:B,2,0)</f>
        <v>谭熹杰</v>
      </c>
    </row>
    <row r="10197" spans="1:13" s="59" customFormat="1" customHeight="1">
      <c r="A10197" s="59" t="s">
        <v>26556</v>
      </c>
      <c r="B10197" s="59" t="s">
        <v>26557</v>
      </c>
      <c r="C10197" s="59" t="s">
        <v>21375</v>
      </c>
      <c r="D10197" s="59" t="s">
        <v>18</v>
      </c>
      <c r="F10197" s="59" t="s">
        <v>12</v>
      </c>
      <c r="G10197" s="152" t="str">
        <f>VLOOKUP(D10197,sku归属!A:B,2,0)</f>
        <v>谭熹杰</v>
      </c>
    </row>
    <row r="10198" spans="1:13" s="59" customFormat="1" customHeight="1">
      <c r="A10198" s="59" t="s">
        <v>26558</v>
      </c>
      <c r="B10198" s="59" t="s">
        <v>26559</v>
      </c>
      <c r="C10198" s="59" t="s">
        <v>21384</v>
      </c>
      <c r="D10198" s="59" t="s">
        <v>18</v>
      </c>
      <c r="F10198" s="59" t="s">
        <v>12</v>
      </c>
      <c r="G10198" s="152" t="str">
        <f>VLOOKUP(D10198,sku归属!A:B,2,0)</f>
        <v>谭熹杰</v>
      </c>
    </row>
    <row r="10199" spans="1:13" s="59" customFormat="1" customHeight="1">
      <c r="A10199" s="59" t="s">
        <v>26560</v>
      </c>
      <c r="B10199" s="59" t="s">
        <v>26561</v>
      </c>
      <c r="C10199" s="59" t="s">
        <v>26562</v>
      </c>
      <c r="D10199" s="59" t="s">
        <v>18</v>
      </c>
      <c r="F10199" s="59" t="s">
        <v>12</v>
      </c>
      <c r="G10199" s="152" t="str">
        <f>VLOOKUP(D10199,sku归属!A:B,2,0)</f>
        <v>许梓渝</v>
      </c>
    </row>
    <row r="10200" spans="1:13" s="59" customFormat="1" customHeight="1">
      <c r="A10200" s="59" t="s">
        <v>26563</v>
      </c>
      <c r="B10200" s="59" t="s">
        <v>26564</v>
      </c>
      <c r="C10200" s="59" t="s">
        <v>26565</v>
      </c>
      <c r="D10200" s="59" t="s">
        <v>18</v>
      </c>
      <c r="F10200" s="59" t="s">
        <v>12</v>
      </c>
      <c r="G10200" s="152" t="str">
        <f>VLOOKUP(D10200,sku归属!A:B,2,0)</f>
        <v>许梓渝</v>
      </c>
    </row>
    <row r="10201" spans="1:13" s="59" customFormat="1" customHeight="1">
      <c r="A10201" s="59" t="s">
        <v>26566</v>
      </c>
      <c r="B10201" s="59" t="s">
        <v>26567</v>
      </c>
      <c r="C10201" s="59" t="s">
        <v>26568</v>
      </c>
      <c r="D10201" s="59" t="s">
        <v>18</v>
      </c>
      <c r="F10201" s="59" t="s">
        <v>12</v>
      </c>
      <c r="G10201" s="152" t="str">
        <f>VLOOKUP(D10201,sku归属!A:B,2,0)</f>
        <v>唐璇淑</v>
      </c>
    </row>
    <row r="10202" spans="1:13" s="59" customFormat="1" customHeight="1">
      <c r="A10202" s="59" t="s">
        <v>26569</v>
      </c>
      <c r="B10202" s="59" t="s">
        <v>26570</v>
      </c>
      <c r="C10202" s="59" t="s">
        <v>26571</v>
      </c>
      <c r="D10202" s="59" t="s">
        <v>18</v>
      </c>
      <c r="F10202" s="59" t="s">
        <v>12</v>
      </c>
      <c r="G10202" s="152" t="str">
        <f>VLOOKUP(D10202,sku归属!A:B,2,0)</f>
        <v>唐璇淑</v>
      </c>
    </row>
    <row r="10203" spans="1:13" s="59" customFormat="1" customHeight="1">
      <c r="A10203" s="59" t="s">
        <v>26572</v>
      </c>
      <c r="B10203" s="59" t="s">
        <v>26573</v>
      </c>
      <c r="C10203" s="59" t="s">
        <v>10057</v>
      </c>
      <c r="D10203" s="59">
        <v>809</v>
      </c>
      <c r="F10203" s="59" t="s">
        <v>12</v>
      </c>
      <c r="G10203" s="152" t="str">
        <f>VLOOKUP(D10203,sku归属!A:B,2,0)</f>
        <v>唐璇淑</v>
      </c>
    </row>
    <row r="10204" spans="1:13" s="59" customFormat="1" customHeight="1">
      <c r="A10204" s="59" t="s">
        <v>26574</v>
      </c>
      <c r="B10204" s="59" t="s">
        <v>26575</v>
      </c>
      <c r="C10204" s="59" t="s">
        <v>10060</v>
      </c>
      <c r="D10204" s="59">
        <v>809</v>
      </c>
      <c r="F10204" s="59" t="s">
        <v>12</v>
      </c>
      <c r="G10204" s="152" t="str">
        <f>VLOOKUP(D10204,sku归属!A:B,2,0)</f>
        <v>唐璇淑</v>
      </c>
    </row>
    <row r="10205" spans="1:13" s="59" customFormat="1" customHeight="1">
      <c r="A10205" s="59" t="s">
        <v>26576</v>
      </c>
      <c r="B10205" s="59" t="s">
        <v>26577</v>
      </c>
      <c r="C10205" s="59" t="s">
        <v>10063</v>
      </c>
      <c r="D10205" s="59">
        <v>809</v>
      </c>
      <c r="F10205" s="59" t="s">
        <v>12</v>
      </c>
      <c r="G10205" s="152" t="str">
        <f>VLOOKUP(D10205,sku归属!A:B,2,0)</f>
        <v>唐璇淑</v>
      </c>
    </row>
    <row r="10206" spans="1:13" s="59" customFormat="1" customHeight="1">
      <c r="A10206" s="59" t="s">
        <v>26578</v>
      </c>
      <c r="B10206" s="59" t="s">
        <v>26579</v>
      </c>
      <c r="C10206" s="59" t="s">
        <v>10066</v>
      </c>
      <c r="D10206" s="59">
        <v>809</v>
      </c>
      <c r="F10206" s="59" t="s">
        <v>12</v>
      </c>
      <c r="G10206" s="152" t="str">
        <f>VLOOKUP(D10206,sku归属!A:B,2,0)</f>
        <v>唐璇淑</v>
      </c>
    </row>
    <row r="10207" spans="1:13" s="59" customFormat="1" customHeight="1">
      <c r="A10207" s="59" t="s">
        <v>26580</v>
      </c>
      <c r="B10207" s="59" t="s">
        <v>16309</v>
      </c>
      <c r="C10207" s="59" t="s">
        <v>16310</v>
      </c>
      <c r="D10207" s="59">
        <v>809</v>
      </c>
      <c r="F10207" s="59" t="s">
        <v>12</v>
      </c>
      <c r="G10207" s="152" t="str">
        <f>VLOOKUP(D10207,sku归属!A:B,2,0)</f>
        <v>唐璇淑</v>
      </c>
    </row>
    <row r="10208" spans="1:13" s="59" customFormat="1" customHeight="1">
      <c r="A10208" s="59" t="s">
        <v>26581</v>
      </c>
      <c r="B10208" s="59" t="s">
        <v>16306</v>
      </c>
      <c r="C10208" s="59" t="s">
        <v>16307</v>
      </c>
      <c r="D10208" s="59">
        <v>809</v>
      </c>
      <c r="F10208" s="59" t="s">
        <v>12</v>
      </c>
      <c r="G10208" s="152" t="str">
        <f>VLOOKUP(D10208,sku归属!A:B,2,0)</f>
        <v>唐璇淑</v>
      </c>
    </row>
    <row r="10209" spans="1:13" s="59" customFormat="1" customHeight="1">
      <c r="A10209" s="59" t="s">
        <v>26582</v>
      </c>
      <c r="B10209" s="59" t="s">
        <v>16303</v>
      </c>
      <c r="C10209" s="59" t="s">
        <v>16304</v>
      </c>
      <c r="D10209" s="59">
        <v>809</v>
      </c>
      <c r="F10209" s="59" t="s">
        <v>12</v>
      </c>
      <c r="G10209" s="152" t="str">
        <f>VLOOKUP(D10209,sku归属!A:B,2,0)</f>
        <v>许梓渝</v>
      </c>
    </row>
    <row r="10210" spans="1:13" s="59" customFormat="1" customHeight="1">
      <c r="A10210" s="59" t="s">
        <v>26583</v>
      </c>
      <c r="B10210" s="59" t="s">
        <v>26584</v>
      </c>
      <c r="C10210" s="59" t="s">
        <v>26585</v>
      </c>
      <c r="D10210" s="59" t="s">
        <v>19</v>
      </c>
      <c r="F10210" s="59" t="s">
        <v>12</v>
      </c>
      <c r="G10210" s="152" t="str">
        <f>VLOOKUP(D10210,sku归属!A:B,2,0)</f>
        <v>许梓渝</v>
      </c>
    </row>
    <row r="10211" spans="1:13" s="59" customFormat="1" customHeight="1">
      <c r="A10211" s="59" t="s">
        <v>26586</v>
      </c>
      <c r="B10211" s="59" t="s">
        <v>26587</v>
      </c>
      <c r="C10211" s="59" t="s">
        <v>26588</v>
      </c>
      <c r="D10211" s="59" t="s">
        <v>19</v>
      </c>
      <c r="F10211" s="59" t="s">
        <v>12</v>
      </c>
      <c r="G10211" s="152" t="str">
        <f>VLOOKUP(D10211,sku归属!A:B,2,0)</f>
        <v>许梓渝</v>
      </c>
    </row>
    <row r="10212" spans="1:13" s="59" customFormat="1" customHeight="1">
      <c r="A10212" s="59" t="s">
        <v>26589</v>
      </c>
      <c r="B10212" s="59" t="s">
        <v>26590</v>
      </c>
      <c r="C10212" s="59" t="s">
        <v>26591</v>
      </c>
      <c r="D10212" s="59" t="s">
        <v>18</v>
      </c>
      <c r="F10212" s="59" t="s">
        <v>12</v>
      </c>
      <c r="G10212" s="152" t="str">
        <f>VLOOKUP(D10212,sku归属!A:B,2,0)</f>
        <v>许梓渝</v>
      </c>
    </row>
    <row r="10213" spans="1:13" s="59" customFormat="1" customHeight="1">
      <c r="A10213" s="59" t="s">
        <v>26592</v>
      </c>
      <c r="B10213" s="59" t="s">
        <v>26593</v>
      </c>
      <c r="C10213" s="59" t="s">
        <v>26594</v>
      </c>
      <c r="D10213" s="59" t="s">
        <v>18</v>
      </c>
      <c r="F10213" s="59" t="s">
        <v>12</v>
      </c>
      <c r="G10213" s="152" t="str">
        <f>VLOOKUP(D10213,sku归属!A:B,2,0)</f>
        <v>许梓渝</v>
      </c>
    </row>
    <row r="10214" spans="1:13" s="59" customFormat="1" customHeight="1">
      <c r="A10214" s="59" t="s">
        <v>26595</v>
      </c>
      <c r="B10214" s="59" t="s">
        <v>26596</v>
      </c>
      <c r="C10214" s="59" t="s">
        <v>26597</v>
      </c>
      <c r="D10214" s="59" t="s">
        <v>18</v>
      </c>
      <c r="F10214" s="59" t="s">
        <v>12</v>
      </c>
      <c r="G10214" s="152" t="str">
        <f>VLOOKUP(D10214,sku归属!A:B,2,0)</f>
        <v>许梓渝</v>
      </c>
    </row>
    <row r="10215" spans="1:13" s="59" customFormat="1" customHeight="1">
      <c r="A10215" s="59" t="s">
        <v>26598</v>
      </c>
      <c r="B10215" s="59" t="s">
        <v>26599</v>
      </c>
      <c r="C10215" s="59" t="s">
        <v>26600</v>
      </c>
      <c r="D10215" s="59" t="s">
        <v>18</v>
      </c>
      <c r="F10215" s="59" t="s">
        <v>12</v>
      </c>
      <c r="G10215" s="152" t="str">
        <f>VLOOKUP(D10215,sku归属!A:B,2,0)</f>
        <v>许梓渝</v>
      </c>
    </row>
    <row r="10216" spans="1:13" s="59" customFormat="1" customHeight="1">
      <c r="A10216" s="59" t="s">
        <v>26601</v>
      </c>
      <c r="B10216" s="59" t="s">
        <v>26602</v>
      </c>
      <c r="C10216" s="59" t="s">
        <v>26603</v>
      </c>
      <c r="D10216" s="59" t="s">
        <v>18</v>
      </c>
      <c r="F10216" s="59" t="s">
        <v>12</v>
      </c>
      <c r="G10216" s="152" t="str">
        <f>VLOOKUP(D10216,sku归属!A:B,2,0)</f>
        <v>许梓渝</v>
      </c>
    </row>
    <row r="10217" spans="1:13" s="59" customFormat="1" customHeight="1">
      <c r="A10217" s="59" t="s">
        <v>26604</v>
      </c>
      <c r="B10217" s="59" t="s">
        <v>26605</v>
      </c>
      <c r="C10217" s="59" t="s">
        <v>26606</v>
      </c>
      <c r="D10217" s="59" t="s">
        <v>18</v>
      </c>
      <c r="F10217" s="59" t="s">
        <v>12</v>
      </c>
      <c r="G10217" s="152" t="str">
        <f>VLOOKUP(D10217,sku归属!A:B,2,0)</f>
        <v>许梓渝</v>
      </c>
    </row>
    <row r="10218" spans="1:13" s="59" customFormat="1" customHeight="1">
      <c r="A10218" s="59" t="s">
        <v>26607</v>
      </c>
      <c r="B10218" s="59" t="s">
        <v>26608</v>
      </c>
      <c r="C10218" s="59" t="s">
        <v>26609</v>
      </c>
      <c r="D10218" s="59" t="s">
        <v>18</v>
      </c>
      <c r="F10218" s="59" t="s">
        <v>12</v>
      </c>
      <c r="G10218" s="152" t="str">
        <f>VLOOKUP(D10218,sku归属!A:B,2,0)</f>
        <v>许梓渝</v>
      </c>
    </row>
    <row r="10219" spans="1:13" s="59" customFormat="1" customHeight="1">
      <c r="A10219" s="59" t="s">
        <v>26610</v>
      </c>
      <c r="B10219" s="59" t="s">
        <v>26611</v>
      </c>
      <c r="C10219" s="59" t="s">
        <v>26612</v>
      </c>
      <c r="D10219" s="59" t="s">
        <v>18</v>
      </c>
      <c r="F10219" s="59" t="s">
        <v>12</v>
      </c>
      <c r="G10219" s="152" t="str">
        <f>VLOOKUP(D10219,sku归属!A:B,2,0)</f>
        <v>许梓渝</v>
      </c>
    </row>
    <row r="10220" spans="1:13" s="59" customFormat="1" customHeight="1">
      <c r="A10220" s="59" t="s">
        <v>26613</v>
      </c>
      <c r="B10220" s="59" t="s">
        <v>26614</v>
      </c>
      <c r="C10220" s="59" t="s">
        <v>26615</v>
      </c>
      <c r="D10220" s="59" t="s">
        <v>19</v>
      </c>
      <c r="F10220" s="59" t="s">
        <v>12</v>
      </c>
      <c r="G10220" s="152" t="str">
        <f>VLOOKUP(D10220,sku归属!A:B,2,0)</f>
        <v>谭熹杰</v>
      </c>
    </row>
    <row r="10221" spans="1:13" s="59" customFormat="1" customHeight="1">
      <c r="A10221" s="59" t="s">
        <v>26616</v>
      </c>
      <c r="B10221" s="59" t="s">
        <v>26617</v>
      </c>
      <c r="C10221" s="59" t="s">
        <v>26618</v>
      </c>
      <c r="D10221" s="59" t="s">
        <v>19</v>
      </c>
      <c r="F10221" s="59" t="s">
        <v>12</v>
      </c>
      <c r="G10221" s="152" t="str">
        <f>VLOOKUP(D10221,sku归属!A:B,2,0)</f>
        <v>谭熹杰</v>
      </c>
    </row>
    <row r="10222" spans="1:13" s="59" customFormat="1" customHeight="1">
      <c r="A10222" s="59" t="s">
        <v>26619</v>
      </c>
      <c r="B10222" s="59" t="s">
        <v>26620</v>
      </c>
      <c r="C10222" s="59" t="s">
        <v>11161</v>
      </c>
      <c r="D10222" s="59">
        <v>809</v>
      </c>
      <c r="F10222" s="59" t="s">
        <v>12</v>
      </c>
      <c r="G10222" s="152" t="str">
        <f>VLOOKUP(D10222,sku归属!A:B,2,0)</f>
        <v>谭熹杰</v>
      </c>
    </row>
    <row r="10223" spans="1:13" s="59" customFormat="1" customHeight="1">
      <c r="A10223" s="59" t="s">
        <v>26621</v>
      </c>
      <c r="B10223" s="59" t="s">
        <v>26622</v>
      </c>
      <c r="C10223" s="59" t="s">
        <v>11158</v>
      </c>
      <c r="D10223" s="59">
        <v>809</v>
      </c>
      <c r="F10223" s="59" t="s">
        <v>12</v>
      </c>
      <c r="G10223" s="152" t="str">
        <f>VLOOKUP(D10223,sku归属!A:B,2,0)</f>
        <v>谭熹杰</v>
      </c>
    </row>
    <row r="10224" spans="1:13" s="59" customFormat="1" customHeight="1">
      <c r="A10224" s="59" t="s">
        <v>26623</v>
      </c>
      <c r="B10224" s="59" t="s">
        <v>26624</v>
      </c>
      <c r="C10224" s="59" t="s">
        <v>11167</v>
      </c>
      <c r="D10224" s="59">
        <v>809</v>
      </c>
      <c r="F10224" s="59" t="s">
        <v>12</v>
      </c>
      <c r="G10224" s="152" t="str">
        <f>VLOOKUP(D10224,sku归属!A:B,2,0)</f>
        <v>谭熹杰</v>
      </c>
    </row>
    <row r="10225" spans="1:13" s="59" customFormat="1" customHeight="1">
      <c r="A10225" s="59" t="s">
        <v>26625</v>
      </c>
      <c r="B10225" s="59" t="s">
        <v>26626</v>
      </c>
      <c r="C10225" s="59" t="s">
        <v>11164</v>
      </c>
      <c r="D10225" s="59">
        <v>809</v>
      </c>
      <c r="F10225" s="59" t="s">
        <v>12</v>
      </c>
      <c r="G10225" s="152" t="str">
        <f>VLOOKUP(D10225,sku归属!A:B,2,0)</f>
        <v>谭熹杰</v>
      </c>
    </row>
    <row r="10226" spans="1:13" s="59" customFormat="1" customHeight="1">
      <c r="A10226" s="59" t="s">
        <v>26627</v>
      </c>
      <c r="B10226" s="59" t="s">
        <v>26628</v>
      </c>
      <c r="C10226" s="59" t="s">
        <v>8954</v>
      </c>
      <c r="D10226" s="59">
        <v>809</v>
      </c>
      <c r="F10226" s="59" t="s">
        <v>12</v>
      </c>
      <c r="G10226" s="152" t="str">
        <f>VLOOKUP(D10226,sku归属!A:B,2,0)</f>
        <v>谭熹杰</v>
      </c>
    </row>
    <row r="10227" spans="1:13" s="59" customFormat="1" customHeight="1">
      <c r="A10227" s="59" t="s">
        <v>26629</v>
      </c>
      <c r="B10227" s="59" t="s">
        <v>26630</v>
      </c>
      <c r="C10227" s="59" t="s">
        <v>8957</v>
      </c>
      <c r="D10227" s="59">
        <v>809</v>
      </c>
      <c r="F10227" s="59" t="s">
        <v>12</v>
      </c>
      <c r="G10227" s="152" t="str">
        <f>VLOOKUP(D10227,sku归属!A:B,2,0)</f>
        <v>谭熹杰</v>
      </c>
    </row>
    <row r="10228" spans="1:13" s="59" customFormat="1" customHeight="1">
      <c r="A10228" s="59" t="s">
        <v>26631</v>
      </c>
      <c r="B10228" s="59" t="s">
        <v>26632</v>
      </c>
      <c r="C10228" s="59" t="s">
        <v>8960</v>
      </c>
      <c r="D10228" s="59">
        <v>809</v>
      </c>
      <c r="F10228" s="59" t="s">
        <v>12</v>
      </c>
      <c r="G10228" s="152" t="str">
        <f>VLOOKUP(D10228,sku归属!A:B,2,0)</f>
        <v>谭熹杰</v>
      </c>
    </row>
    <row r="10229" spans="1:13" s="59" customFormat="1" customHeight="1">
      <c r="A10229" s="59" t="s">
        <v>26633</v>
      </c>
      <c r="B10229" s="59" t="s">
        <v>26634</v>
      </c>
      <c r="C10229" s="59" t="s">
        <v>8963</v>
      </c>
      <c r="D10229" s="59">
        <v>809</v>
      </c>
      <c r="F10229" s="59" t="s">
        <v>12</v>
      </c>
      <c r="G10229" s="152" t="str">
        <f>VLOOKUP(D10229,sku归属!A:B,2,0)</f>
        <v>许梓渝</v>
      </c>
    </row>
    <row r="10230" spans="1:13" s="59" customFormat="1" customHeight="1">
      <c r="A10230" s="59" t="s">
        <v>26635</v>
      </c>
      <c r="B10230" s="59" t="s">
        <v>26636</v>
      </c>
      <c r="C10230" s="59" t="s">
        <v>26522</v>
      </c>
      <c r="D10230" s="59" t="s">
        <v>19</v>
      </c>
      <c r="F10230" s="59" t="s">
        <v>12</v>
      </c>
      <c r="G10230" s="152" t="str">
        <f>VLOOKUP(D10230,sku归属!A:B,2,0)</f>
        <v>许梓渝</v>
      </c>
    </row>
    <row r="10231" spans="1:13" s="59" customFormat="1" customHeight="1">
      <c r="A10231" s="59" t="s">
        <v>26637</v>
      </c>
      <c r="B10231" s="59" t="s">
        <v>26638</v>
      </c>
      <c r="C10231" s="59" t="s">
        <v>26528</v>
      </c>
      <c r="D10231" s="59" t="s">
        <v>19</v>
      </c>
      <c r="F10231" s="59" t="s">
        <v>12</v>
      </c>
      <c r="G10231" s="152" t="str">
        <f>VLOOKUP(D10231,sku归属!A:B,2,0)</f>
        <v>唐璇淑</v>
      </c>
    </row>
    <row r="10232" spans="1:13" s="59" customFormat="1" customHeight="1">
      <c r="A10232" s="59" t="s">
        <v>26639</v>
      </c>
      <c r="B10232" s="59" t="s">
        <v>26640</v>
      </c>
      <c r="C10232" s="59" t="s">
        <v>26641</v>
      </c>
      <c r="D10232" s="59" t="s">
        <v>19</v>
      </c>
      <c r="F10232" s="59" t="s">
        <v>12</v>
      </c>
      <c r="G10232" s="152" t="str">
        <f>VLOOKUP(D10232,sku归属!A:B,2,0)</f>
        <v>唐璇淑</v>
      </c>
    </row>
    <row r="10233" spans="1:13" s="59" customFormat="1" customHeight="1">
      <c r="A10233" s="59" t="s">
        <v>26642</v>
      </c>
      <c r="B10233" s="59" t="s">
        <v>26643</v>
      </c>
      <c r="C10233" s="59" t="s">
        <v>26644</v>
      </c>
      <c r="D10233" s="59" t="s">
        <v>19</v>
      </c>
      <c r="F10233" s="59" t="s">
        <v>12</v>
      </c>
      <c r="G10233" s="152" t="str">
        <f>VLOOKUP(D10233,sku归属!A:B,2,0)</f>
        <v>唐璇淑</v>
      </c>
    </row>
    <row r="10234" spans="1:13" s="59" customFormat="1" customHeight="1">
      <c r="A10234" s="59" t="s">
        <v>26645</v>
      </c>
      <c r="B10234" s="59" t="s">
        <v>26646</v>
      </c>
      <c r="C10234" s="59" t="s">
        <v>26647</v>
      </c>
      <c r="D10234" s="59" t="s">
        <v>19</v>
      </c>
      <c r="F10234" s="59" t="s">
        <v>12</v>
      </c>
      <c r="G10234" s="152" t="str">
        <f>VLOOKUP(D10234,sku归属!A:B,2,0)</f>
        <v>唐璇淑</v>
      </c>
    </row>
    <row r="10235" spans="1:13" s="59" customFormat="1" customHeight="1">
      <c r="A10235" s="59" t="s">
        <v>26648</v>
      </c>
      <c r="B10235" s="59" t="s">
        <v>26649</v>
      </c>
      <c r="C10235" s="59" t="s">
        <v>26650</v>
      </c>
      <c r="D10235" s="59" t="s">
        <v>19</v>
      </c>
      <c r="F10235" s="59" t="s">
        <v>12</v>
      </c>
      <c r="G10235" s="152" t="str">
        <f>VLOOKUP(D10235,sku归属!A:B,2,0)</f>
        <v>唐璇淑</v>
      </c>
    </row>
    <row r="10236" spans="1:13" s="59" customFormat="1" customHeight="1">
      <c r="A10236" s="59" t="s">
        <v>26651</v>
      </c>
      <c r="B10236" s="59" t="s">
        <v>26652</v>
      </c>
      <c r="C10236" s="59" t="s">
        <v>26653</v>
      </c>
      <c r="D10236" s="59" t="s">
        <v>19</v>
      </c>
      <c r="F10236" s="59" t="s">
        <v>12</v>
      </c>
      <c r="G10236" s="152" t="str">
        <f>VLOOKUP(D10236,sku归属!A:B,2,0)</f>
        <v>唐璇淑</v>
      </c>
    </row>
    <row r="10237" spans="1:13" s="59" customFormat="1" customHeight="1">
      <c r="A10237" s="59" t="s">
        <v>26654</v>
      </c>
      <c r="B10237" s="59" t="s">
        <v>26655</v>
      </c>
      <c r="C10237" s="59" t="s">
        <v>26656</v>
      </c>
      <c r="D10237" s="59" t="s">
        <v>19</v>
      </c>
      <c r="F10237" s="59" t="s">
        <v>12</v>
      </c>
      <c r="G10237" s="152" t="str">
        <f>VLOOKUP(D10237,sku归属!A:B,2,0)</f>
        <v>唐璇淑</v>
      </c>
    </row>
    <row r="10238" spans="1:13" s="59" customFormat="1" customHeight="1">
      <c r="A10238" s="59" t="s">
        <v>26657</v>
      </c>
      <c r="B10238" s="59" t="s">
        <v>26658</v>
      </c>
      <c r="C10238" s="59" t="s">
        <v>26659</v>
      </c>
      <c r="D10238" s="59" t="s">
        <v>19</v>
      </c>
      <c r="F10238" s="59" t="s">
        <v>12</v>
      </c>
      <c r="G10238" s="152" t="str">
        <f>VLOOKUP(D10238,sku归属!A:B,2,0)</f>
        <v>唐璇淑</v>
      </c>
    </row>
    <row r="10239" spans="1:13" s="59" customFormat="1" customHeight="1">
      <c r="A10239" s="59" t="s">
        <v>26660</v>
      </c>
      <c r="B10239" s="59" t="s">
        <v>26661</v>
      </c>
      <c r="C10239" s="59" t="s">
        <v>26662</v>
      </c>
      <c r="D10239" s="59" t="s">
        <v>19</v>
      </c>
      <c r="F10239" s="59" t="s">
        <v>12</v>
      </c>
      <c r="G10239" s="152" t="str">
        <f>VLOOKUP(D10239,sku归属!A:B,2,0)</f>
        <v>唐璇淑</v>
      </c>
    </row>
    <row r="10240" spans="1:13" s="59" customFormat="1" customHeight="1">
      <c r="A10240" s="59" t="s">
        <v>26663</v>
      </c>
      <c r="B10240" s="59" t="s">
        <v>26664</v>
      </c>
      <c r="C10240" s="59" t="s">
        <v>26665</v>
      </c>
      <c r="D10240" s="59" t="s">
        <v>19</v>
      </c>
      <c r="F10240" s="59" t="s">
        <v>12</v>
      </c>
      <c r="G10240" s="152" t="str">
        <f>VLOOKUP(D10240,sku归属!A:B,2,0)</f>
        <v>许梓渝</v>
      </c>
    </row>
    <row r="10241" spans="1:13" s="59" customFormat="1" customHeight="1">
      <c r="A10241" s="59" t="s">
        <v>26666</v>
      </c>
      <c r="B10241" s="59" t="s">
        <v>26667</v>
      </c>
      <c r="C10241" s="59" t="s">
        <v>26668</v>
      </c>
      <c r="D10241" s="59" t="s">
        <v>18</v>
      </c>
      <c r="F10241" s="59" t="s">
        <v>12</v>
      </c>
      <c r="G10241" s="152" t="str">
        <f>VLOOKUP(D10241,sku归属!A:B,2,0)</f>
        <v>许梓渝</v>
      </c>
    </row>
    <row r="10242" spans="1:13" s="59" customFormat="1" customHeight="1">
      <c r="A10242" s="59" t="s">
        <v>26669</v>
      </c>
      <c r="B10242" s="59" t="s">
        <v>26670</v>
      </c>
      <c r="C10242" s="59" t="s">
        <v>26671</v>
      </c>
      <c r="D10242" s="59" t="s">
        <v>18</v>
      </c>
      <c r="F10242" s="59" t="s">
        <v>12</v>
      </c>
      <c r="G10242" s="152" t="str">
        <f>VLOOKUP(D10242,sku归属!A:B,2,0)</f>
        <v>许梓渝</v>
      </c>
    </row>
    <row r="10243" spans="1:13" s="59" customFormat="1" customHeight="1">
      <c r="A10243" s="59" t="s">
        <v>26672</v>
      </c>
      <c r="B10243" s="59" t="s">
        <v>26673</v>
      </c>
      <c r="C10243" s="59" t="s">
        <v>26674</v>
      </c>
      <c r="D10243" s="59" t="s">
        <v>18</v>
      </c>
      <c r="F10243" s="59" t="s">
        <v>12</v>
      </c>
      <c r="G10243" s="152" t="str">
        <f>VLOOKUP(D10243,sku归属!A:B,2,0)</f>
        <v>许梓渝</v>
      </c>
    </row>
    <row r="10244" spans="1:13" s="59" customFormat="1" customHeight="1">
      <c r="A10244" s="59" t="s">
        <v>26675</v>
      </c>
      <c r="B10244" s="59" t="s">
        <v>26676</v>
      </c>
      <c r="C10244" s="59" t="s">
        <v>26677</v>
      </c>
      <c r="D10244" s="59" t="s">
        <v>18</v>
      </c>
      <c r="F10244" s="59" t="s">
        <v>12</v>
      </c>
      <c r="G10244" s="152" t="str">
        <f>VLOOKUP(D10244,sku归属!A:B,2,0)</f>
        <v>许梓渝</v>
      </c>
    </row>
    <row r="10245" spans="1:13" s="59" customFormat="1" customHeight="1">
      <c r="A10245" s="59" t="s">
        <v>26678</v>
      </c>
      <c r="B10245" s="59" t="s">
        <v>26679</v>
      </c>
      <c r="C10245" s="59" t="s">
        <v>26680</v>
      </c>
      <c r="D10245" s="59" t="s">
        <v>18</v>
      </c>
      <c r="F10245" s="59" t="s">
        <v>12</v>
      </c>
      <c r="G10245" s="152" t="str">
        <f>VLOOKUP(D10245,sku归属!A:B,2,0)</f>
        <v>许梓渝</v>
      </c>
    </row>
    <row r="10246" spans="1:13" s="59" customFormat="1" customHeight="1">
      <c r="A10246" s="59" t="s">
        <v>26681</v>
      </c>
      <c r="B10246" s="59" t="s">
        <v>26682</v>
      </c>
      <c r="C10246" s="59" t="s">
        <v>26683</v>
      </c>
      <c r="D10246" s="59" t="s">
        <v>18</v>
      </c>
      <c r="F10246" s="59" t="s">
        <v>12</v>
      </c>
      <c r="G10246" s="152" t="str">
        <f>VLOOKUP(D10246,sku归属!A:B,2,0)</f>
        <v>谭熹杰</v>
      </c>
    </row>
    <row r="10247" spans="1:13" s="59" customFormat="1" customHeight="1">
      <c r="A10247" s="59" t="s">
        <v>26684</v>
      </c>
      <c r="B10247" s="59" t="s">
        <v>26685</v>
      </c>
      <c r="C10247" s="59" t="s">
        <v>26686</v>
      </c>
      <c r="D10247" s="59" t="s">
        <v>18</v>
      </c>
      <c r="F10247" s="59" t="s">
        <v>12</v>
      </c>
      <c r="G10247" s="152" t="str">
        <f>VLOOKUP(D10247,sku归属!A:B,2,0)</f>
        <v>谭熹杰</v>
      </c>
    </row>
    <row r="10248" spans="1:13" s="59" customFormat="1" customHeight="1">
      <c r="A10248" s="59" t="s">
        <v>26687</v>
      </c>
      <c r="B10248" s="59" t="s">
        <v>26688</v>
      </c>
      <c r="C10248" s="59" t="s">
        <v>26689</v>
      </c>
      <c r="D10248" s="59" t="s">
        <v>18</v>
      </c>
      <c r="F10248" s="59" t="s">
        <v>12</v>
      </c>
      <c r="G10248" s="152" t="str">
        <f>VLOOKUP(D10248,sku归属!A:B,2,0)</f>
        <v>谭熹杰</v>
      </c>
    </row>
    <row r="10249" spans="1:13" s="59" customFormat="1" customHeight="1">
      <c r="A10249" s="59" t="s">
        <v>26690</v>
      </c>
      <c r="B10249" s="59" t="s">
        <v>26691</v>
      </c>
      <c r="C10249" s="59" t="s">
        <v>26692</v>
      </c>
      <c r="D10249" s="59" t="s">
        <v>18</v>
      </c>
      <c r="F10249" s="59" t="s">
        <v>12</v>
      </c>
      <c r="G10249" s="152" t="str">
        <f>VLOOKUP(D10249,sku归属!A:B,2,0)</f>
        <v>谭熹杰</v>
      </c>
    </row>
    <row r="10250" spans="1:13" s="59" customFormat="1" customHeight="1">
      <c r="A10250" s="59" t="s">
        <v>26693</v>
      </c>
      <c r="B10250" s="59" t="s">
        <v>26694</v>
      </c>
      <c r="C10250" s="59" t="s">
        <v>26695</v>
      </c>
      <c r="D10250" s="59" t="s">
        <v>19</v>
      </c>
      <c r="F10250" s="59" t="s">
        <v>12</v>
      </c>
      <c r="G10250" s="152" t="str">
        <f>VLOOKUP(D10250,sku归属!A:B,2,0)</f>
        <v>谭熹杰</v>
      </c>
    </row>
    <row r="10251" spans="1:13" s="59" customFormat="1" customHeight="1">
      <c r="A10251" s="59" t="s">
        <v>26696</v>
      </c>
      <c r="B10251" s="59" t="s">
        <v>26697</v>
      </c>
      <c r="C10251" s="59" t="s">
        <v>26698</v>
      </c>
      <c r="D10251" s="59" t="s">
        <v>19</v>
      </c>
      <c r="F10251" s="59" t="s">
        <v>12</v>
      </c>
      <c r="G10251" s="152" t="str">
        <f>VLOOKUP(D10251,sku归属!A:B,2,0)</f>
        <v>谭熹杰</v>
      </c>
    </row>
    <row r="10252" spans="1:13" s="59" customFormat="1" customHeight="1">
      <c r="A10252" s="59" t="s">
        <v>26699</v>
      </c>
      <c r="B10252" s="59" t="s">
        <v>26700</v>
      </c>
      <c r="C10252" s="59" t="s">
        <v>26701</v>
      </c>
      <c r="D10252" s="59">
        <v>809</v>
      </c>
      <c r="F10252" s="59" t="s">
        <v>12</v>
      </c>
      <c r="G10252" s="152" t="str">
        <f>VLOOKUP(D10252,sku归属!A:B,2,0)</f>
        <v>谭熹杰</v>
      </c>
    </row>
    <row r="10253" spans="1:13" s="59" customFormat="1" customHeight="1">
      <c r="A10253" s="59" t="s">
        <v>26702</v>
      </c>
      <c r="B10253" s="59" t="s">
        <v>26703</v>
      </c>
      <c r="C10253" s="59" t="s">
        <v>26704</v>
      </c>
      <c r="D10253" s="59">
        <v>809</v>
      </c>
      <c r="F10253" s="59" t="s">
        <v>12</v>
      </c>
      <c r="G10253" s="152" t="str">
        <f>VLOOKUP(D10253,sku归属!A:B,2,0)</f>
        <v>谭熹杰</v>
      </c>
    </row>
    <row r="10254" spans="1:13" s="59" customFormat="1" customHeight="1">
      <c r="A10254" s="59" t="s">
        <v>26705</v>
      </c>
      <c r="B10254" s="59" t="s">
        <v>26706</v>
      </c>
      <c r="C10254" s="59" t="s">
        <v>9109</v>
      </c>
      <c r="D10254" s="59">
        <v>809</v>
      </c>
      <c r="F10254" s="59" t="s">
        <v>12</v>
      </c>
      <c r="G10254" s="152" t="str">
        <f>VLOOKUP(D10254,sku归属!A:B,2,0)</f>
        <v>谭熹杰</v>
      </c>
    </row>
    <row r="10255" spans="1:13" s="59" customFormat="1" customHeight="1">
      <c r="A10255" s="59" t="s">
        <v>26707</v>
      </c>
      <c r="B10255" s="59" t="s">
        <v>26708</v>
      </c>
      <c r="C10255" s="59" t="s">
        <v>9112</v>
      </c>
      <c r="D10255" s="59">
        <v>809</v>
      </c>
      <c r="F10255" s="59" t="s">
        <v>12</v>
      </c>
      <c r="G10255" s="152" t="str">
        <f>VLOOKUP(D10255,sku归属!A:B,2,0)</f>
        <v>许梓渝</v>
      </c>
    </row>
    <row r="10256" spans="1:13" s="59" customFormat="1" customHeight="1">
      <c r="A10256" s="59" t="s">
        <v>26709</v>
      </c>
      <c r="B10256" s="59" t="s">
        <v>26710</v>
      </c>
      <c r="C10256" s="59" t="s">
        <v>9115</v>
      </c>
      <c r="D10256" s="59">
        <v>809</v>
      </c>
      <c r="F10256" s="59" t="s">
        <v>12</v>
      </c>
      <c r="G10256" s="152" t="str">
        <f>VLOOKUP(D10256,sku归属!A:B,2,0)</f>
        <v>许梓渝</v>
      </c>
    </row>
    <row r="10257" spans="1:13" s="59" customFormat="1" customHeight="1">
      <c r="A10257" s="59" t="s">
        <v>26711</v>
      </c>
      <c r="B10257" s="59" t="s">
        <v>26712</v>
      </c>
      <c r="C10257" s="59" t="s">
        <v>9118</v>
      </c>
      <c r="D10257" s="59">
        <v>809</v>
      </c>
      <c r="F10257" s="59" t="s">
        <v>12</v>
      </c>
      <c r="G10257" s="152" t="str">
        <f>VLOOKUP(D10257,sku归属!A:B,2,0)</f>
        <v>唐璇淑</v>
      </c>
    </row>
    <row r="10258" spans="1:13" s="59" customFormat="1" customHeight="1">
      <c r="A10258" s="59" t="s">
        <v>26713</v>
      </c>
      <c r="B10258" s="59" t="s">
        <v>26714</v>
      </c>
      <c r="C10258" s="59" t="s">
        <v>7957</v>
      </c>
      <c r="D10258" s="59">
        <v>809</v>
      </c>
      <c r="F10258" s="59" t="s">
        <v>12</v>
      </c>
      <c r="G10258" s="152" t="str">
        <f>VLOOKUP(D10258,sku归属!A:B,2,0)</f>
        <v>唐璇淑</v>
      </c>
    </row>
    <row r="10259" spans="1:13" s="59" customFormat="1" customHeight="1">
      <c r="A10259" s="59" t="s">
        <v>26715</v>
      </c>
      <c r="B10259" s="59" t="s">
        <v>26716</v>
      </c>
      <c r="C10259" s="59" t="s">
        <v>7966</v>
      </c>
      <c r="D10259" s="59">
        <v>809</v>
      </c>
      <c r="F10259" s="59" t="s">
        <v>12</v>
      </c>
      <c r="G10259" s="152" t="str">
        <f>VLOOKUP(D10259,sku归属!A:B,2,0)</f>
        <v>唐璇淑</v>
      </c>
    </row>
    <row r="10260" spans="1:13" s="59" customFormat="1" customHeight="1">
      <c r="A10260" s="59" t="s">
        <v>26717</v>
      </c>
      <c r="B10260" s="59" t="s">
        <v>26718</v>
      </c>
      <c r="C10260" s="59" t="s">
        <v>7963</v>
      </c>
      <c r="D10260" s="59">
        <v>809</v>
      </c>
      <c r="F10260" s="59" t="s">
        <v>12</v>
      </c>
      <c r="G10260" s="152" t="str">
        <f>VLOOKUP(D10260,sku归属!A:B,2,0)</f>
        <v>唐璇淑</v>
      </c>
    </row>
    <row r="10261" spans="1:13" s="59" customFormat="1" customHeight="1">
      <c r="A10261" s="59" t="s">
        <v>26719</v>
      </c>
      <c r="B10261" s="59" t="s">
        <v>26720</v>
      </c>
      <c r="C10261" s="59" t="s">
        <v>12073</v>
      </c>
      <c r="D10261" s="59" t="s">
        <v>19</v>
      </c>
      <c r="F10261" s="59" t="s">
        <v>12</v>
      </c>
      <c r="G10261" s="152" t="str">
        <f>VLOOKUP(D10261,sku归属!A:B,2,0)</f>
        <v>唐璇淑</v>
      </c>
    </row>
    <row r="10262" spans="1:13" s="59" customFormat="1" customHeight="1">
      <c r="A10262" s="59" t="s">
        <v>26721</v>
      </c>
      <c r="B10262" s="59" t="s">
        <v>26722</v>
      </c>
      <c r="C10262" s="59" t="s">
        <v>5197</v>
      </c>
      <c r="D10262" s="59" t="s">
        <v>19</v>
      </c>
      <c r="F10262" s="59" t="s">
        <v>12</v>
      </c>
      <c r="G10262" s="152" t="str">
        <f>VLOOKUP(D10262,sku归属!A:B,2,0)</f>
        <v>唐璇淑</v>
      </c>
    </row>
    <row r="10263" spans="1:13" s="59" customFormat="1" customHeight="1">
      <c r="A10263" s="59" t="s">
        <v>26723</v>
      </c>
      <c r="B10263" s="59" t="s">
        <v>26724</v>
      </c>
      <c r="C10263" s="59" t="s">
        <v>5200</v>
      </c>
      <c r="D10263" s="59" t="s">
        <v>19</v>
      </c>
      <c r="F10263" s="59" t="s">
        <v>12</v>
      </c>
      <c r="G10263" s="152" t="str">
        <f>VLOOKUP(D10263,sku归属!A:B,2,0)</f>
        <v>唐璇淑</v>
      </c>
    </row>
    <row r="10264" spans="1:13" s="59" customFormat="1" customHeight="1">
      <c r="A10264" s="59" t="s">
        <v>26725</v>
      </c>
      <c r="B10264" s="59" t="s">
        <v>26726</v>
      </c>
      <c r="C10264" s="59" t="s">
        <v>5194</v>
      </c>
      <c r="D10264" s="59" t="s">
        <v>19</v>
      </c>
      <c r="F10264" s="59" t="s">
        <v>12</v>
      </c>
      <c r="G10264" s="152" t="str">
        <f>VLOOKUP(D10264,sku归属!A:B,2,0)</f>
        <v>唐璇淑</v>
      </c>
    </row>
    <row r="10265" spans="1:13" s="59" customFormat="1" customHeight="1">
      <c r="A10265" s="59" t="s">
        <v>26727</v>
      </c>
      <c r="B10265" s="59" t="s">
        <v>26728</v>
      </c>
      <c r="C10265" s="59" t="s">
        <v>5191</v>
      </c>
      <c r="D10265" s="59" t="s">
        <v>19</v>
      </c>
      <c r="F10265" s="59" t="s">
        <v>12</v>
      </c>
      <c r="G10265" s="152" t="str">
        <f>VLOOKUP(D10265,sku归属!A:B,2,0)</f>
        <v>许梓渝</v>
      </c>
    </row>
    <row r="10266" spans="1:13" s="59" customFormat="1" customHeight="1">
      <c r="A10266" s="59" t="s">
        <v>26729</v>
      </c>
      <c r="B10266" s="59" t="s">
        <v>26730</v>
      </c>
      <c r="C10266" s="59" t="s">
        <v>5822</v>
      </c>
      <c r="D10266" s="59" t="s">
        <v>19</v>
      </c>
      <c r="F10266" s="59" t="s">
        <v>12</v>
      </c>
      <c r="G10266" s="152" t="str">
        <f>VLOOKUP(D10266,sku归属!A:B,2,0)</f>
        <v>许梓渝</v>
      </c>
    </row>
    <row r="10267" spans="1:13" s="59" customFormat="1" customHeight="1">
      <c r="A10267" s="59" t="s">
        <v>26731</v>
      </c>
      <c r="B10267" s="59" t="s">
        <v>16239</v>
      </c>
      <c r="C10267" s="59" t="s">
        <v>18755</v>
      </c>
      <c r="D10267" s="59" t="s">
        <v>18</v>
      </c>
      <c r="F10267" s="59" t="s">
        <v>12</v>
      </c>
      <c r="G10267" s="152" t="str">
        <f>VLOOKUP(D10267,sku归属!A:B,2,0)</f>
        <v>许梓渝</v>
      </c>
    </row>
    <row r="10268" spans="1:13" s="59" customFormat="1" customHeight="1">
      <c r="A10268" s="59" t="s">
        <v>26732</v>
      </c>
      <c r="B10268" s="59" t="s">
        <v>16230</v>
      </c>
      <c r="C10268" s="59" t="s">
        <v>16231</v>
      </c>
      <c r="D10268" s="59" t="s">
        <v>18</v>
      </c>
      <c r="F10268" s="59" t="s">
        <v>12</v>
      </c>
      <c r="G10268" s="152" t="str">
        <f>VLOOKUP(D10268,sku归属!A:B,2,0)</f>
        <v>谭熹杰</v>
      </c>
    </row>
    <row r="10269" spans="1:13" s="59" customFormat="1" customHeight="1">
      <c r="A10269" s="59" t="s">
        <v>26733</v>
      </c>
      <c r="B10269" s="59" t="s">
        <v>16233</v>
      </c>
      <c r="C10269" s="59" t="s">
        <v>16234</v>
      </c>
      <c r="D10269" s="59" t="s">
        <v>18</v>
      </c>
      <c r="F10269" s="59" t="s">
        <v>12</v>
      </c>
      <c r="G10269" s="152" t="str">
        <f>VLOOKUP(D10269,sku归属!A:B,2,0)</f>
        <v>谭熹杰</v>
      </c>
    </row>
    <row r="10270" spans="1:13" s="59" customFormat="1" customHeight="1">
      <c r="A10270" s="59" t="s">
        <v>26734</v>
      </c>
      <c r="B10270" s="59" t="s">
        <v>16236</v>
      </c>
      <c r="C10270" s="59" t="s">
        <v>16237</v>
      </c>
      <c r="D10270" s="59" t="s">
        <v>18</v>
      </c>
      <c r="F10270" s="59" t="s">
        <v>12</v>
      </c>
      <c r="G10270" s="152" t="str">
        <f>VLOOKUP(D10270,sku归属!A:B,2,0)</f>
        <v>谭熹杰</v>
      </c>
    </row>
    <row r="10271" spans="1:13" s="59" customFormat="1" customHeight="1">
      <c r="A10271" s="59" t="s">
        <v>26735</v>
      </c>
      <c r="B10271" s="59" t="s">
        <v>16257</v>
      </c>
      <c r="C10271" s="59" t="s">
        <v>16258</v>
      </c>
      <c r="D10271" s="59" t="s">
        <v>18</v>
      </c>
      <c r="F10271" s="59" t="s">
        <v>12</v>
      </c>
      <c r="G10271" s="152" t="str">
        <f>VLOOKUP(D10271,sku归属!A:B,2,0)</f>
        <v>谭熹杰</v>
      </c>
    </row>
    <row r="10272" spans="1:13" s="59" customFormat="1" customHeight="1">
      <c r="A10272" s="59" t="s">
        <v>26736</v>
      </c>
      <c r="B10272" s="59" t="s">
        <v>16254</v>
      </c>
      <c r="C10272" s="59" t="s">
        <v>16255</v>
      </c>
      <c r="D10272" s="59" t="s">
        <v>18</v>
      </c>
      <c r="F10272" s="59" t="s">
        <v>12</v>
      </c>
      <c r="G10272" s="152" t="str">
        <f>VLOOKUP(D10272,sku归属!A:B,2,0)</f>
        <v>谭熹杰</v>
      </c>
    </row>
    <row r="10273" spans="1:13" s="59" customFormat="1" customHeight="1">
      <c r="A10273" s="59" t="s">
        <v>26737</v>
      </c>
      <c r="B10273" s="59" t="s">
        <v>26738</v>
      </c>
      <c r="C10273" s="59" t="s">
        <v>26739</v>
      </c>
      <c r="D10273" s="59" t="s">
        <v>18</v>
      </c>
      <c r="F10273" s="59" t="s">
        <v>12</v>
      </c>
      <c r="G10273" s="152" t="str">
        <f>VLOOKUP(D10273,sku归属!A:B,2,0)</f>
        <v>谭熹杰</v>
      </c>
    </row>
    <row r="10274" spans="1:13" s="59" customFormat="1" customHeight="1">
      <c r="A10274" s="59" t="s">
        <v>26740</v>
      </c>
      <c r="B10274" s="59" t="s">
        <v>26741</v>
      </c>
      <c r="C10274" s="59" t="s">
        <v>26742</v>
      </c>
      <c r="D10274" s="59" t="s">
        <v>18</v>
      </c>
      <c r="F10274" s="59" t="s">
        <v>12</v>
      </c>
      <c r="G10274" s="152" t="str">
        <f>VLOOKUP(D10274,sku归属!A:B,2,0)</f>
        <v>谭熹杰</v>
      </c>
    </row>
    <row r="10275" spans="1:13" s="59" customFormat="1" customHeight="1">
      <c r="A10275" s="59" t="s">
        <v>26743</v>
      </c>
      <c r="B10275" s="59" t="s">
        <v>26744</v>
      </c>
      <c r="C10275" s="59" t="s">
        <v>26745</v>
      </c>
      <c r="D10275" s="59" t="s">
        <v>18</v>
      </c>
      <c r="F10275" s="59" t="s">
        <v>12</v>
      </c>
      <c r="G10275" s="152" t="str">
        <f>VLOOKUP(D10275,sku归属!A:B,2,0)</f>
        <v>谭熹杰</v>
      </c>
    </row>
    <row r="10276" spans="1:13" s="59" customFormat="1" customHeight="1">
      <c r="A10276" s="59" t="s">
        <v>26746</v>
      </c>
      <c r="B10276" s="59" t="s">
        <v>26747</v>
      </c>
      <c r="C10276" s="59" t="s">
        <v>16049</v>
      </c>
      <c r="D10276" s="59" t="s">
        <v>19</v>
      </c>
      <c r="F10276" s="59" t="s">
        <v>12</v>
      </c>
      <c r="G10276" s="152" t="str">
        <f>VLOOKUP(D10276,sku归属!A:B,2,0)</f>
        <v>许梓渝</v>
      </c>
    </row>
    <row r="10277" spans="1:13" s="59" customFormat="1" customHeight="1">
      <c r="A10277" s="59" t="s">
        <v>26748</v>
      </c>
      <c r="B10277" s="59" t="s">
        <v>26749</v>
      </c>
      <c r="C10277" s="59" t="s">
        <v>16052</v>
      </c>
      <c r="D10277" s="59" t="s">
        <v>19</v>
      </c>
      <c r="F10277" s="59" t="s">
        <v>12</v>
      </c>
      <c r="G10277" s="152" t="str">
        <f>VLOOKUP(D10277,sku归属!A:B,2,0)</f>
        <v>许梓渝</v>
      </c>
    </row>
    <row r="10278" spans="1:13" s="59" customFormat="1" customHeight="1">
      <c r="A10278" s="59" t="s">
        <v>26750</v>
      </c>
      <c r="B10278" s="59" t="s">
        <v>26751</v>
      </c>
      <c r="C10278" s="59" t="s">
        <v>7707</v>
      </c>
      <c r="D10278" s="59">
        <v>809</v>
      </c>
      <c r="F10278" s="59" t="s">
        <v>12</v>
      </c>
      <c r="G10278" s="152" t="str">
        <f>VLOOKUP(D10278,sku归属!A:B,2,0)</f>
        <v>许梓渝</v>
      </c>
    </row>
    <row r="10279" spans="1:13" s="59" customFormat="1" customHeight="1">
      <c r="A10279" s="59" t="s">
        <v>26752</v>
      </c>
      <c r="B10279" s="59" t="s">
        <v>26753</v>
      </c>
      <c r="C10279" s="59" t="s">
        <v>7710</v>
      </c>
      <c r="D10279" s="59">
        <v>809</v>
      </c>
      <c r="F10279" s="59" t="s">
        <v>12</v>
      </c>
      <c r="G10279" s="152" t="str">
        <f>VLOOKUP(D10279,sku归属!A:B,2,0)</f>
        <v>许梓渝</v>
      </c>
    </row>
    <row r="10280" spans="1:13" s="59" customFormat="1" customHeight="1">
      <c r="A10280" s="59" t="s">
        <v>26754</v>
      </c>
      <c r="B10280" s="59" t="s">
        <v>26755</v>
      </c>
      <c r="C10280" s="59" t="s">
        <v>7713</v>
      </c>
      <c r="D10280" s="59">
        <v>809</v>
      </c>
      <c r="F10280" s="59" t="s">
        <v>12</v>
      </c>
      <c r="G10280" s="152" t="str">
        <f>VLOOKUP(D10280,sku归属!A:B,2,0)</f>
        <v>唐璇淑</v>
      </c>
    </row>
    <row r="10281" spans="1:13" s="59" customFormat="1" customHeight="1">
      <c r="A10281" s="59" t="s">
        <v>26756</v>
      </c>
      <c r="B10281" s="59" t="s">
        <v>26757</v>
      </c>
      <c r="C10281" s="59" t="s">
        <v>7716</v>
      </c>
      <c r="D10281" s="59">
        <v>809</v>
      </c>
      <c r="F10281" s="59" t="s">
        <v>12</v>
      </c>
      <c r="G10281" s="152" t="str">
        <f>VLOOKUP(D10281,sku归属!A:B,2,0)</f>
        <v>唐璇淑</v>
      </c>
    </row>
    <row r="10282" spans="1:13" s="59" customFormat="1" customHeight="1">
      <c r="A10282" s="59" t="s">
        <v>26758</v>
      </c>
      <c r="B10282" s="59" t="s">
        <v>26759</v>
      </c>
      <c r="C10282" s="59" t="s">
        <v>11828</v>
      </c>
      <c r="D10282" s="59">
        <v>809</v>
      </c>
      <c r="F10282" s="59" t="s">
        <v>12</v>
      </c>
      <c r="G10282" s="152" t="str">
        <f>VLOOKUP(D10282,sku归属!A:B,2,0)</f>
        <v>唐璇淑</v>
      </c>
    </row>
    <row r="10283" spans="1:13" s="59" customFormat="1" customHeight="1">
      <c r="A10283" s="59" t="s">
        <v>26760</v>
      </c>
      <c r="B10283" s="59" t="s">
        <v>26761</v>
      </c>
      <c r="C10283" s="59" t="s">
        <v>11834</v>
      </c>
      <c r="D10283" s="59">
        <v>809</v>
      </c>
      <c r="F10283" s="59" t="s">
        <v>12</v>
      </c>
      <c r="G10283" s="152" t="str">
        <f>VLOOKUP(D10283,sku归属!A:B,2,0)</f>
        <v>唐璇淑</v>
      </c>
    </row>
    <row r="10284" spans="1:13" s="59" customFormat="1" customHeight="1">
      <c r="A10284" s="59" t="s">
        <v>26762</v>
      </c>
      <c r="B10284" s="59" t="s">
        <v>26763</v>
      </c>
      <c r="C10284" s="59" t="s">
        <v>11825</v>
      </c>
      <c r="D10284" s="59">
        <v>809</v>
      </c>
      <c r="F10284" s="59" t="s">
        <v>12</v>
      </c>
      <c r="G10284" s="152" t="str">
        <f>VLOOKUP(D10284,sku归属!A:B,2,0)</f>
        <v>唐璇淑</v>
      </c>
    </row>
    <row r="10285" spans="1:13" s="59" customFormat="1" customHeight="1">
      <c r="A10285" s="59" t="s">
        <v>26764</v>
      </c>
      <c r="B10285" s="59" t="s">
        <v>26765</v>
      </c>
      <c r="C10285" s="59" t="s">
        <v>11831</v>
      </c>
      <c r="D10285" s="59">
        <v>809</v>
      </c>
      <c r="F10285" s="59" t="s">
        <v>12</v>
      </c>
      <c r="G10285" s="152" t="str">
        <f>VLOOKUP(D10285,sku归属!A:B,2,0)</f>
        <v>唐璇淑</v>
      </c>
    </row>
    <row r="10286" spans="1:13" s="59" customFormat="1" customHeight="1">
      <c r="A10286" s="59" t="s">
        <v>26766</v>
      </c>
      <c r="B10286" s="59" t="s">
        <v>26767</v>
      </c>
      <c r="C10286" s="59" t="s">
        <v>25321</v>
      </c>
      <c r="D10286" s="59" t="s">
        <v>19</v>
      </c>
      <c r="F10286" s="59" t="s">
        <v>12</v>
      </c>
      <c r="G10286" s="152" t="str">
        <f>VLOOKUP(D10286,sku归属!A:B,2,0)</f>
        <v>唐璇淑</v>
      </c>
    </row>
    <row r="10287" spans="1:13" s="59" customFormat="1" customHeight="1">
      <c r="A10287" s="59" t="s">
        <v>26768</v>
      </c>
      <c r="B10287" s="59" t="s">
        <v>26769</v>
      </c>
      <c r="C10287" s="59" t="s">
        <v>25324</v>
      </c>
      <c r="D10287" s="59" t="s">
        <v>19</v>
      </c>
      <c r="F10287" s="59" t="s">
        <v>12</v>
      </c>
      <c r="G10287" s="152" t="str">
        <f>VLOOKUP(D10287,sku归属!A:B,2,0)</f>
        <v>唐璇淑</v>
      </c>
    </row>
    <row r="10288" spans="1:13" s="59" customFormat="1" customHeight="1">
      <c r="A10288" s="59" t="s">
        <v>26770</v>
      </c>
      <c r="B10288" s="59" t="s">
        <v>26771</v>
      </c>
      <c r="C10288" s="59" t="s">
        <v>26772</v>
      </c>
      <c r="D10288" s="59" t="s">
        <v>19</v>
      </c>
      <c r="F10288" s="59" t="s">
        <v>12</v>
      </c>
      <c r="G10288" s="152" t="str">
        <f>VLOOKUP(D10288,sku归属!A:B,2,0)</f>
        <v>谭熹杰</v>
      </c>
    </row>
    <row r="10289" spans="1:13" s="59" customFormat="1" customHeight="1">
      <c r="A10289" s="59" t="s">
        <v>26773</v>
      </c>
      <c r="B10289" s="59" t="s">
        <v>26774</v>
      </c>
      <c r="C10289" s="59" t="s">
        <v>26775</v>
      </c>
      <c r="D10289" s="59" t="s">
        <v>18</v>
      </c>
      <c r="F10289" s="59" t="s">
        <v>12</v>
      </c>
      <c r="G10289" s="152" t="str">
        <f>VLOOKUP(D10289,sku归属!A:B,2,0)</f>
        <v>谭熹杰</v>
      </c>
    </row>
    <row r="10290" spans="1:13" s="59" customFormat="1" customHeight="1">
      <c r="A10290" s="59" t="s">
        <v>26776</v>
      </c>
      <c r="B10290" s="59" t="s">
        <v>26777</v>
      </c>
      <c r="C10290" s="59" t="s">
        <v>26778</v>
      </c>
      <c r="D10290" s="59" t="s">
        <v>18</v>
      </c>
      <c r="F10290" s="59" t="s">
        <v>12</v>
      </c>
      <c r="G10290" s="152" t="str">
        <f>VLOOKUP(D10290,sku归属!A:B,2,0)</f>
        <v>谭熹杰</v>
      </c>
    </row>
    <row r="10291" spans="1:13" s="59" customFormat="1" customHeight="1">
      <c r="A10291" s="59" t="s">
        <v>26779</v>
      </c>
      <c r="B10291" s="59" t="s">
        <v>26780</v>
      </c>
      <c r="C10291" s="59" t="s">
        <v>26781</v>
      </c>
      <c r="D10291" s="59" t="s">
        <v>18</v>
      </c>
      <c r="F10291" s="59" t="s">
        <v>12</v>
      </c>
      <c r="G10291" s="152" t="str">
        <f>VLOOKUP(D10291,sku归属!A:B,2,0)</f>
        <v>谭熹杰</v>
      </c>
    </row>
    <row r="10292" spans="1:13" s="59" customFormat="1" customHeight="1">
      <c r="A10292" s="59" t="s">
        <v>26782</v>
      </c>
      <c r="B10292" s="59" t="s">
        <v>26783</v>
      </c>
      <c r="C10292" s="59" t="s">
        <v>26784</v>
      </c>
      <c r="D10292" s="59" t="s">
        <v>18</v>
      </c>
      <c r="F10292" s="59" t="s">
        <v>12</v>
      </c>
      <c r="G10292" s="152" t="str">
        <f>VLOOKUP(D10292,sku归属!A:B,2,0)</f>
        <v>谭熹杰</v>
      </c>
    </row>
    <row r="10293" spans="1:13" s="59" customFormat="1" customHeight="1">
      <c r="A10293" s="59" t="s">
        <v>26785</v>
      </c>
      <c r="B10293" s="59" t="s">
        <v>26786</v>
      </c>
      <c r="C10293" s="59" t="s">
        <v>24609</v>
      </c>
      <c r="D10293" s="59" t="s">
        <v>18</v>
      </c>
      <c r="F10293" s="59" t="s">
        <v>12</v>
      </c>
      <c r="G10293" s="152" t="str">
        <f>VLOOKUP(D10293,sku归属!A:B,2,0)</f>
        <v>谭熹杰</v>
      </c>
    </row>
    <row r="10294" spans="1:13" s="59" customFormat="1" customHeight="1">
      <c r="A10294" s="59" t="s">
        <v>26787</v>
      </c>
      <c r="B10294" s="59" t="s">
        <v>26788</v>
      </c>
      <c r="C10294" s="59" t="s">
        <v>24587</v>
      </c>
      <c r="D10294" s="59" t="s">
        <v>18</v>
      </c>
      <c r="F10294" s="59" t="s">
        <v>12</v>
      </c>
      <c r="G10294" s="152" t="str">
        <f>VLOOKUP(D10294,sku归属!A:B,2,0)</f>
        <v>谭熹杰</v>
      </c>
    </row>
    <row r="10295" spans="1:13" s="59" customFormat="1" customHeight="1">
      <c r="A10295" s="59" t="s">
        <v>26789</v>
      </c>
      <c r="B10295" s="59" t="s">
        <v>26790</v>
      </c>
      <c r="C10295" s="59" t="s">
        <v>24584</v>
      </c>
      <c r="D10295" s="59" t="s">
        <v>18</v>
      </c>
      <c r="F10295" s="59" t="s">
        <v>12</v>
      </c>
      <c r="G10295" s="152" t="str">
        <f>VLOOKUP(D10295,sku归属!A:B,2,0)</f>
        <v>谭熹杰</v>
      </c>
    </row>
    <row r="10296" spans="1:13" s="59" customFormat="1" customHeight="1">
      <c r="A10296" s="59" t="s">
        <v>26791</v>
      </c>
      <c r="B10296" s="59" t="s">
        <v>26792</v>
      </c>
      <c r="C10296" s="59" t="s">
        <v>24606</v>
      </c>
      <c r="D10296" s="59" t="s">
        <v>18</v>
      </c>
      <c r="F10296" s="59" t="s">
        <v>12</v>
      </c>
      <c r="G10296" s="152" t="str">
        <f>VLOOKUP(D10296,sku归属!A:B,2,0)</f>
        <v>丁芳芳</v>
      </c>
    </row>
    <row r="10297" spans="1:13" s="59" customFormat="1" customHeight="1">
      <c r="A10297" s="59" t="s">
        <v>26793</v>
      </c>
      <c r="B10297" s="59" t="s">
        <v>26794</v>
      </c>
      <c r="C10297" s="59" t="s">
        <v>26795</v>
      </c>
      <c r="D10297" s="59" t="s">
        <v>19</v>
      </c>
      <c r="F10297" s="59" t="s">
        <v>12</v>
      </c>
      <c r="G10297" s="152" t="str">
        <f>VLOOKUP(D10297,sku归属!A:B,2,0)</f>
        <v>丁芳芳</v>
      </c>
    </row>
    <row r="10298" spans="1:13" s="59" customFormat="1" customHeight="1">
      <c r="A10298" s="59" t="s">
        <v>26796</v>
      </c>
      <c r="B10298" s="59" t="s">
        <v>26797</v>
      </c>
      <c r="C10298" s="59" t="s">
        <v>26798</v>
      </c>
      <c r="D10298" s="59" t="s">
        <v>19</v>
      </c>
      <c r="F10298" s="59" t="s">
        <v>12</v>
      </c>
      <c r="G10298" s="152" t="str">
        <f>VLOOKUP(D10298,sku归属!A:B,2,0)</f>
        <v>丁芳芳</v>
      </c>
    </row>
    <row r="10299" spans="1:13" s="59" customFormat="1" customHeight="1">
      <c r="A10299" s="59" t="s">
        <v>26799</v>
      </c>
      <c r="B10299" s="59" t="s">
        <v>26800</v>
      </c>
      <c r="C10299" s="59" t="s">
        <v>26801</v>
      </c>
      <c r="D10299" s="59" t="s">
        <v>19</v>
      </c>
      <c r="F10299" s="59" t="s">
        <v>12</v>
      </c>
      <c r="G10299" s="152" t="str">
        <f>VLOOKUP(D10299,sku归属!A:B,2,0)</f>
        <v>丁芳芳</v>
      </c>
    </row>
    <row r="10300" spans="1:13" s="59" customFormat="1" customHeight="1">
      <c r="A10300" s="59" t="s">
        <v>26802</v>
      </c>
      <c r="B10300" s="59" t="s">
        <v>26803</v>
      </c>
      <c r="C10300" s="59" t="s">
        <v>26804</v>
      </c>
      <c r="D10300" s="59" t="s">
        <v>19</v>
      </c>
      <c r="F10300" s="59" t="s">
        <v>12</v>
      </c>
      <c r="G10300" s="152" t="str">
        <f>VLOOKUP(D10300,sku归属!A:B,2,0)</f>
        <v>许梓渝</v>
      </c>
    </row>
    <row r="10301" spans="1:13" s="59" customFormat="1" customHeight="1">
      <c r="A10301" s="59" t="s">
        <v>26805</v>
      </c>
      <c r="B10301" s="59" t="s">
        <v>26806</v>
      </c>
      <c r="C10301" s="59" t="s">
        <v>26807</v>
      </c>
      <c r="D10301" s="59">
        <v>809</v>
      </c>
      <c r="F10301" s="59" t="s">
        <v>12</v>
      </c>
      <c r="G10301" s="152" t="str">
        <f>VLOOKUP(D10301,sku归属!A:B,2,0)</f>
        <v>许梓渝</v>
      </c>
    </row>
    <row r="10302" spans="1:13" s="59" customFormat="1" customHeight="1">
      <c r="A10302" s="59" t="s">
        <v>26808</v>
      </c>
      <c r="B10302" s="59" t="s">
        <v>26809</v>
      </c>
      <c r="C10302" s="59" t="s">
        <v>26810</v>
      </c>
      <c r="D10302" s="59">
        <v>809</v>
      </c>
      <c r="F10302" s="59" t="s">
        <v>12</v>
      </c>
      <c r="G10302" s="152" t="str">
        <f>VLOOKUP(D10302,sku归属!A:B,2,0)</f>
        <v>许梓渝</v>
      </c>
    </row>
    <row r="10303" spans="1:13" s="59" customFormat="1" customHeight="1">
      <c r="A10303" s="59" t="s">
        <v>26811</v>
      </c>
      <c r="B10303" s="59" t="s">
        <v>26812</v>
      </c>
      <c r="C10303" s="59" t="s">
        <v>26813</v>
      </c>
      <c r="D10303" s="59">
        <v>809</v>
      </c>
      <c r="F10303" s="59" t="s">
        <v>12</v>
      </c>
      <c r="G10303" s="152" t="str">
        <f>VLOOKUP(D10303,sku归属!A:B,2,0)</f>
        <v>许梓渝</v>
      </c>
    </row>
    <row r="10304" spans="1:13" s="59" customFormat="1" customHeight="1">
      <c r="A10304" s="59" t="s">
        <v>26814</v>
      </c>
      <c r="B10304" s="59" t="s">
        <v>26815</v>
      </c>
      <c r="C10304" s="59" t="s">
        <v>26816</v>
      </c>
      <c r="D10304" s="59">
        <v>809</v>
      </c>
      <c r="F10304" s="59" t="s">
        <v>12</v>
      </c>
      <c r="G10304" s="152" t="str">
        <f>VLOOKUP(D10304,sku归属!A:B,2,0)</f>
        <v>许梓渝</v>
      </c>
    </row>
    <row r="10305" spans="1:13" s="59" customFormat="1" customHeight="1">
      <c r="A10305" s="59" t="s">
        <v>26817</v>
      </c>
      <c r="B10305" s="59" t="s">
        <v>26818</v>
      </c>
      <c r="C10305" s="59" t="s">
        <v>26819</v>
      </c>
      <c r="D10305" s="59">
        <v>809</v>
      </c>
      <c r="F10305" s="59" t="s">
        <v>12</v>
      </c>
      <c r="G10305" s="152" t="str">
        <f>VLOOKUP(D10305,sku归属!A:B,2,0)</f>
        <v>许梓渝</v>
      </c>
    </row>
    <row r="10306" spans="1:13" s="59" customFormat="1" customHeight="1">
      <c r="A10306" s="59" t="s">
        <v>26820</v>
      </c>
      <c r="B10306" s="59" t="s">
        <v>26821</v>
      </c>
      <c r="C10306" s="59" t="s">
        <v>26822</v>
      </c>
      <c r="D10306" s="59">
        <v>809</v>
      </c>
      <c r="F10306" s="59" t="s">
        <v>12</v>
      </c>
      <c r="G10306" s="152" t="str">
        <f>VLOOKUP(D10306,sku归属!A:B,2,0)</f>
        <v>许梓渝</v>
      </c>
    </row>
    <row r="10307" spans="1:13" s="59" customFormat="1" customHeight="1">
      <c r="A10307" s="59" t="s">
        <v>26823</v>
      </c>
      <c r="B10307" s="59" t="s">
        <v>26824</v>
      </c>
      <c r="C10307" s="59" t="s">
        <v>7421</v>
      </c>
      <c r="D10307" s="59">
        <v>809</v>
      </c>
      <c r="F10307" s="59" t="s">
        <v>12</v>
      </c>
      <c r="G10307" s="152" t="str">
        <f>VLOOKUP(D10307,sku归属!A:B,2,0)</f>
        <v>许梓渝</v>
      </c>
    </row>
    <row r="10308" spans="1:13" s="59" customFormat="1" customHeight="1">
      <c r="A10308" s="59" t="s">
        <v>26825</v>
      </c>
      <c r="B10308" s="59" t="s">
        <v>26826</v>
      </c>
      <c r="C10308" s="59" t="s">
        <v>7418</v>
      </c>
      <c r="D10308" s="59">
        <v>809</v>
      </c>
      <c r="F10308" s="59" t="s">
        <v>12</v>
      </c>
      <c r="G10308" s="152" t="str">
        <f>VLOOKUP(D10308,sku归属!A:B,2,0)</f>
        <v>许梓渝</v>
      </c>
    </row>
    <row r="10309" spans="1:13" s="59" customFormat="1" customHeight="1">
      <c r="A10309" s="59" t="s">
        <v>26827</v>
      </c>
      <c r="B10309" s="59" t="s">
        <v>26828</v>
      </c>
      <c r="C10309" s="59" t="s">
        <v>26829</v>
      </c>
      <c r="D10309" s="59" t="s">
        <v>18</v>
      </c>
      <c r="F10309" s="59" t="s">
        <v>12</v>
      </c>
      <c r="G10309" s="152" t="str">
        <f>VLOOKUP(D10309,sku归属!A:B,2,0)</f>
        <v>许梓渝</v>
      </c>
    </row>
    <row r="10310" spans="1:13" s="59" customFormat="1" customHeight="1">
      <c r="A10310" s="59" t="s">
        <v>26830</v>
      </c>
      <c r="B10310" s="59" t="s">
        <v>26831</v>
      </c>
      <c r="C10310" s="59" t="s">
        <v>24314</v>
      </c>
      <c r="D10310" s="59" t="s">
        <v>18</v>
      </c>
      <c r="F10310" s="59" t="s">
        <v>12</v>
      </c>
      <c r="G10310" s="152" t="str">
        <f>VLOOKUP(D10310,sku归属!A:B,2,0)</f>
        <v>唐璇淑</v>
      </c>
    </row>
    <row r="10311" spans="1:13" s="59" customFormat="1" customHeight="1">
      <c r="A10311" s="59" t="s">
        <v>26832</v>
      </c>
      <c r="B10311" s="59" t="s">
        <v>26833</v>
      </c>
      <c r="C10311" s="59" t="s">
        <v>24311</v>
      </c>
      <c r="D10311" s="59" t="s">
        <v>18</v>
      </c>
      <c r="F10311" s="59" t="s">
        <v>12</v>
      </c>
      <c r="G10311" s="152" t="str">
        <f>VLOOKUP(D10311,sku归属!A:B,2,0)</f>
        <v>唐璇淑</v>
      </c>
    </row>
    <row r="10312" spans="1:13" s="59" customFormat="1" customHeight="1">
      <c r="A10312" s="59" t="s">
        <v>26834</v>
      </c>
      <c r="B10312" s="59" t="s">
        <v>26835</v>
      </c>
      <c r="C10312" s="59" t="s">
        <v>24317</v>
      </c>
      <c r="D10312" s="59" t="s">
        <v>18</v>
      </c>
      <c r="F10312" s="59" t="s">
        <v>12</v>
      </c>
      <c r="G10312" s="152" t="str">
        <f>VLOOKUP(D10312,sku归属!A:B,2,0)</f>
        <v>唐璇淑</v>
      </c>
    </row>
    <row r="10313" spans="1:13" s="59" customFormat="1" customHeight="1">
      <c r="A10313" s="59" t="s">
        <v>26836</v>
      </c>
      <c r="B10313" s="59" t="s">
        <v>26837</v>
      </c>
      <c r="C10313" s="59" t="s">
        <v>24308</v>
      </c>
      <c r="D10313" s="59" t="s">
        <v>18</v>
      </c>
      <c r="F10313" s="59" t="s">
        <v>12</v>
      </c>
      <c r="G10313" s="152" t="str">
        <f>VLOOKUP(D10313,sku归属!A:B,2,0)</f>
        <v>唐璇淑</v>
      </c>
    </row>
    <row r="10314" spans="1:13" s="59" customFormat="1" customHeight="1">
      <c r="A10314" s="59" t="s">
        <v>26838</v>
      </c>
      <c r="B10314" s="59" t="s">
        <v>26839</v>
      </c>
      <c r="C10314" s="59" t="s">
        <v>24326</v>
      </c>
      <c r="D10314" s="59" t="s">
        <v>18</v>
      </c>
      <c r="F10314" s="59" t="s">
        <v>12</v>
      </c>
      <c r="G10314" s="152" t="str">
        <f>VLOOKUP(D10314,sku归属!A:B,2,0)</f>
        <v>唐璇淑</v>
      </c>
    </row>
    <row r="10315" spans="1:13" s="59" customFormat="1" customHeight="1">
      <c r="A10315" s="59" t="s">
        <v>26840</v>
      </c>
      <c r="B10315" s="59" t="s">
        <v>26841</v>
      </c>
      <c r="C10315" s="59" t="s">
        <v>24323</v>
      </c>
      <c r="D10315" s="59" t="s">
        <v>18</v>
      </c>
      <c r="F10315" s="59" t="s">
        <v>12</v>
      </c>
      <c r="G10315" s="152" t="str">
        <f>VLOOKUP(D10315,sku归属!A:B,2,0)</f>
        <v>唐璇淑</v>
      </c>
    </row>
    <row r="10316" spans="1:13" s="59" customFormat="1" customHeight="1">
      <c r="A10316" s="59" t="s">
        <v>26842</v>
      </c>
      <c r="B10316" s="59" t="s">
        <v>26843</v>
      </c>
      <c r="C10316" s="59" t="s">
        <v>24320</v>
      </c>
      <c r="D10316" s="59" t="s">
        <v>18</v>
      </c>
      <c r="F10316" s="59" t="s">
        <v>12</v>
      </c>
      <c r="G10316" s="152" t="str">
        <f>VLOOKUP(D10316,sku归属!A:B,2,0)</f>
        <v>唐璇淑</v>
      </c>
    </row>
    <row r="10317" spans="1:13" s="59" customFormat="1" customHeight="1">
      <c r="A10317" s="59" t="s">
        <v>26844</v>
      </c>
      <c r="B10317" s="59" t="s">
        <v>16364</v>
      </c>
      <c r="C10317" s="59" t="s">
        <v>16173</v>
      </c>
      <c r="D10317" s="59">
        <v>801</v>
      </c>
      <c r="F10317" s="59" t="s">
        <v>12</v>
      </c>
      <c r="G10317" s="152" t="str">
        <f>VLOOKUP(D10317,sku归属!A:B,2,0)</f>
        <v>唐璇淑</v>
      </c>
    </row>
    <row r="10318" spans="1:13" s="59" customFormat="1" customHeight="1">
      <c r="A10318" s="59" t="s">
        <v>26845</v>
      </c>
      <c r="B10318" s="59" t="s">
        <v>16366</v>
      </c>
      <c r="C10318" s="59" t="s">
        <v>16176</v>
      </c>
      <c r="D10318" s="59">
        <v>801</v>
      </c>
      <c r="F10318" s="59" t="s">
        <v>12</v>
      </c>
      <c r="G10318" s="152" t="str">
        <f>VLOOKUP(D10318,sku归属!A:B,2,0)</f>
        <v>唐璇淑</v>
      </c>
    </row>
    <row r="10319" spans="1:13" s="59" customFormat="1" customHeight="1">
      <c r="A10319" s="59" t="s">
        <v>26846</v>
      </c>
      <c r="B10319" s="59" t="s">
        <v>16368</v>
      </c>
      <c r="C10319" s="59" t="s">
        <v>16369</v>
      </c>
      <c r="D10319" s="59">
        <v>801</v>
      </c>
      <c r="F10319" s="59" t="s">
        <v>12</v>
      </c>
      <c r="G10319" s="152" t="str">
        <f>VLOOKUP(D10319,sku归属!A:B,2,0)</f>
        <v>唐璇淑</v>
      </c>
    </row>
    <row r="10320" spans="1:13" s="59" customFormat="1" customHeight="1">
      <c r="A10320" s="59" t="s">
        <v>26847</v>
      </c>
      <c r="B10320" s="59" t="s">
        <v>16371</v>
      </c>
      <c r="C10320" s="59" t="s">
        <v>16372</v>
      </c>
      <c r="D10320" s="59">
        <v>801</v>
      </c>
      <c r="F10320" s="59" t="s">
        <v>12</v>
      </c>
      <c r="G10320" s="152" t="str">
        <f>VLOOKUP(D10320,sku归属!A:B,2,0)</f>
        <v>许梓渝</v>
      </c>
    </row>
    <row r="10321" spans="1:13" s="59" customFormat="1" customHeight="1">
      <c r="A10321" s="59" t="s">
        <v>26848</v>
      </c>
      <c r="B10321" s="59" t="s">
        <v>26849</v>
      </c>
      <c r="C10321" s="59" t="s">
        <v>26850</v>
      </c>
      <c r="D10321" s="59" t="s">
        <v>19</v>
      </c>
      <c r="F10321" s="59" t="s">
        <v>12</v>
      </c>
      <c r="G10321" s="152" t="str">
        <f>VLOOKUP(D10321,sku归属!A:B,2,0)</f>
        <v>许梓渝</v>
      </c>
    </row>
    <row r="10322" spans="1:13" s="59" customFormat="1" customHeight="1">
      <c r="A10322" s="59" t="s">
        <v>26851</v>
      </c>
      <c r="B10322" s="59" t="s">
        <v>26852</v>
      </c>
      <c r="C10322" s="59" t="s">
        <v>26853</v>
      </c>
      <c r="D10322" s="59" t="s">
        <v>19</v>
      </c>
      <c r="F10322" s="59" t="s">
        <v>12</v>
      </c>
      <c r="G10322" s="152" t="str">
        <f>VLOOKUP(D10322,sku归属!A:B,2,0)</f>
        <v>许梓渝</v>
      </c>
    </row>
    <row r="10323" spans="1:13" s="59" customFormat="1" customHeight="1">
      <c r="A10323" s="59" t="s">
        <v>26854</v>
      </c>
      <c r="B10323" s="59" t="s">
        <v>26855</v>
      </c>
      <c r="C10323" s="59" t="s">
        <v>26856</v>
      </c>
      <c r="D10323" s="59" t="s">
        <v>19</v>
      </c>
      <c r="F10323" s="59" t="s">
        <v>12</v>
      </c>
      <c r="G10323" s="152" t="str">
        <f>VLOOKUP(D10323,sku归属!A:B,2,0)</f>
        <v>许梓渝</v>
      </c>
    </row>
    <row r="10324" spans="1:13" s="59" customFormat="1" customHeight="1">
      <c r="A10324" s="59" t="s">
        <v>26857</v>
      </c>
      <c r="B10324" s="59" t="s">
        <v>26858</v>
      </c>
      <c r="C10324" s="59" t="s">
        <v>26859</v>
      </c>
      <c r="D10324" s="59" t="s">
        <v>19</v>
      </c>
      <c r="F10324" s="59" t="s">
        <v>12</v>
      </c>
      <c r="G10324" s="152" t="str">
        <f>VLOOKUP(D10324,sku归属!A:B,2,0)</f>
        <v>许梓渝</v>
      </c>
    </row>
    <row r="10325" spans="1:13" s="59" customFormat="1" customHeight="1">
      <c r="A10325" s="59" t="s">
        <v>26860</v>
      </c>
      <c r="B10325" s="59" t="s">
        <v>26861</v>
      </c>
      <c r="C10325" s="59" t="s">
        <v>26862</v>
      </c>
      <c r="D10325" s="59" t="s">
        <v>19</v>
      </c>
      <c r="F10325" s="59" t="s">
        <v>12</v>
      </c>
      <c r="G10325" s="152" t="str">
        <f>VLOOKUP(D10325,sku归属!A:B,2,0)</f>
        <v>许梓渝</v>
      </c>
    </row>
    <row r="10326" spans="1:13" s="59" customFormat="1" customHeight="1">
      <c r="A10326" s="59" t="s">
        <v>26863</v>
      </c>
      <c r="B10326" s="59" t="s">
        <v>26864</v>
      </c>
      <c r="C10326" s="59" t="s">
        <v>26865</v>
      </c>
      <c r="D10326" s="59" t="s">
        <v>19</v>
      </c>
      <c r="F10326" s="59" t="s">
        <v>12</v>
      </c>
      <c r="G10326" s="152" t="str">
        <f>VLOOKUP(D10326,sku归属!A:B,2,0)</f>
        <v>许梓渝</v>
      </c>
    </row>
    <row r="10327" spans="1:13" s="59" customFormat="1" customHeight="1">
      <c r="A10327" s="59" t="s">
        <v>26866</v>
      </c>
      <c r="B10327" s="59" t="s">
        <v>26867</v>
      </c>
      <c r="C10327" s="59" t="s">
        <v>26868</v>
      </c>
      <c r="D10327" s="59" t="s">
        <v>19</v>
      </c>
      <c r="F10327" s="59" t="s">
        <v>12</v>
      </c>
      <c r="G10327" s="152" t="str">
        <f>VLOOKUP(D10327,sku归属!A:B,2,0)</f>
        <v>谭熹杰</v>
      </c>
    </row>
    <row r="10328" spans="1:13" s="59" customFormat="1" customHeight="1">
      <c r="A10328" s="59" t="s">
        <v>26869</v>
      </c>
      <c r="B10328" s="59" t="s">
        <v>26870</v>
      </c>
      <c r="C10328" s="59" t="s">
        <v>26871</v>
      </c>
      <c r="D10328" s="59" t="s">
        <v>19</v>
      </c>
      <c r="F10328" s="59" t="s">
        <v>12</v>
      </c>
      <c r="G10328" s="152" t="str">
        <f>VLOOKUP(D10328,sku归属!A:B,2,0)</f>
        <v>谭熹杰</v>
      </c>
    </row>
    <row r="10329" spans="1:13" s="59" customFormat="1" customHeight="1">
      <c r="A10329" s="59" t="s">
        <v>26872</v>
      </c>
      <c r="B10329" s="59" t="s">
        <v>26873</v>
      </c>
      <c r="C10329" s="59" t="s">
        <v>26874</v>
      </c>
      <c r="D10329" s="59" t="s">
        <v>19</v>
      </c>
      <c r="F10329" s="59" t="s">
        <v>12</v>
      </c>
      <c r="G10329" s="152" t="str">
        <f>VLOOKUP(D10329,sku归属!A:B,2,0)</f>
        <v>谭熹杰</v>
      </c>
    </row>
    <row r="10330" spans="1:13" s="59" customFormat="1" customHeight="1">
      <c r="A10330" s="59" t="s">
        <v>26875</v>
      </c>
      <c r="B10330" s="59" t="s">
        <v>26876</v>
      </c>
      <c r="C10330" s="59" t="s">
        <v>26877</v>
      </c>
      <c r="D10330" s="59" t="s">
        <v>19</v>
      </c>
      <c r="F10330" s="59" t="s">
        <v>12</v>
      </c>
      <c r="G10330" s="152" t="str">
        <f>VLOOKUP(D10330,sku归属!A:B,2,0)</f>
        <v>谭熹杰</v>
      </c>
    </row>
    <row r="10331" spans="1:13" s="59" customFormat="1" customHeight="1">
      <c r="A10331" s="59" t="s">
        <v>26878</v>
      </c>
      <c r="B10331" s="59" t="s">
        <v>26879</v>
      </c>
      <c r="C10331" s="59" t="s">
        <v>26880</v>
      </c>
      <c r="D10331" s="59">
        <v>809</v>
      </c>
      <c r="F10331" s="59" t="s">
        <v>12</v>
      </c>
      <c r="G10331" s="152" t="str">
        <f>VLOOKUP(D10331,sku归属!A:B,2,0)</f>
        <v>谭熹杰</v>
      </c>
    </row>
    <row r="10332" spans="1:13" s="59" customFormat="1" customHeight="1">
      <c r="A10332" s="59" t="s">
        <v>26881</v>
      </c>
      <c r="B10332" s="59" t="s">
        <v>26882</v>
      </c>
      <c r="C10332" s="59" t="s">
        <v>26883</v>
      </c>
      <c r="D10332" s="59">
        <v>809</v>
      </c>
      <c r="F10332" s="59" t="s">
        <v>12</v>
      </c>
      <c r="G10332" s="152" t="str">
        <f>VLOOKUP(D10332,sku归属!A:B,2,0)</f>
        <v>谭熹杰</v>
      </c>
    </row>
    <row r="10333" spans="1:13" s="59" customFormat="1" customHeight="1">
      <c r="A10333" s="59" t="s">
        <v>26884</v>
      </c>
      <c r="B10333" s="59" t="s">
        <v>26885</v>
      </c>
      <c r="C10333" s="59" t="s">
        <v>26886</v>
      </c>
      <c r="D10333" s="59">
        <v>809</v>
      </c>
      <c r="F10333" s="59" t="s">
        <v>12</v>
      </c>
      <c r="G10333" s="152" t="str">
        <f>VLOOKUP(D10333,sku归属!A:B,2,0)</f>
        <v>谭熹杰</v>
      </c>
    </row>
    <row r="10334" spans="1:13" s="59" customFormat="1" customHeight="1">
      <c r="A10334" s="59" t="s">
        <v>26887</v>
      </c>
      <c r="B10334" s="59" t="s">
        <v>26888</v>
      </c>
      <c r="C10334" s="59" t="s">
        <v>26889</v>
      </c>
      <c r="D10334" s="59">
        <v>809</v>
      </c>
      <c r="F10334" s="59" t="s">
        <v>12</v>
      </c>
      <c r="G10334" s="152" t="str">
        <f>VLOOKUP(D10334,sku归属!A:B,2,0)</f>
        <v>谭熹杰</v>
      </c>
    </row>
    <row r="10335" spans="1:13" s="59" customFormat="1" customHeight="1">
      <c r="A10335" s="59" t="s">
        <v>26890</v>
      </c>
      <c r="B10335" s="59" t="s">
        <v>26891</v>
      </c>
      <c r="C10335" s="59" t="s">
        <v>26892</v>
      </c>
      <c r="D10335" s="59">
        <v>809</v>
      </c>
      <c r="F10335" s="59" t="s">
        <v>12</v>
      </c>
      <c r="G10335" s="152" t="str">
        <f>VLOOKUP(D10335,sku归属!A:B,2,0)</f>
        <v>谭熹杰</v>
      </c>
    </row>
    <row r="10336" spans="1:13" s="59" customFormat="1" customHeight="1">
      <c r="A10336" s="59" t="s">
        <v>26893</v>
      </c>
      <c r="B10336" s="59" t="s">
        <v>26894</v>
      </c>
      <c r="C10336" s="59" t="s">
        <v>26895</v>
      </c>
      <c r="D10336" s="59">
        <v>809</v>
      </c>
      <c r="F10336" s="59" t="s">
        <v>12</v>
      </c>
      <c r="G10336" s="152" t="str">
        <f>VLOOKUP(D10336,sku归属!A:B,2,0)</f>
        <v>谭熹杰</v>
      </c>
    </row>
    <row r="10337" spans="1:13" s="59" customFormat="1" customHeight="1">
      <c r="A10337" s="59" t="s">
        <v>26896</v>
      </c>
      <c r="B10337" s="59" t="s">
        <v>26897</v>
      </c>
      <c r="C10337" s="59" t="s">
        <v>26898</v>
      </c>
      <c r="D10337" s="59">
        <v>809</v>
      </c>
      <c r="F10337" s="59" t="s">
        <v>12</v>
      </c>
      <c r="G10337" s="152" t="str">
        <f>VLOOKUP(D10337,sku归属!A:B,2,0)</f>
        <v>许梓渝</v>
      </c>
    </row>
    <row r="10338" spans="1:13" s="59" customFormat="1" customHeight="1">
      <c r="A10338" s="59" t="s">
        <v>26899</v>
      </c>
      <c r="B10338" s="59" t="s">
        <v>26900</v>
      </c>
      <c r="C10338" s="59" t="s">
        <v>26901</v>
      </c>
      <c r="D10338" s="59">
        <v>809</v>
      </c>
      <c r="F10338" s="59" t="s">
        <v>12</v>
      </c>
      <c r="G10338" s="152" t="str">
        <f>VLOOKUP(D10338,sku归属!A:B,2,0)</f>
        <v>许梓渝</v>
      </c>
    </row>
    <row r="10339" spans="1:13" s="59" customFormat="1" customHeight="1">
      <c r="A10339" s="59" t="s">
        <v>26902</v>
      </c>
      <c r="B10339" s="59" t="s">
        <v>26903</v>
      </c>
      <c r="C10339" s="59" t="s">
        <v>26904</v>
      </c>
      <c r="D10339" s="59">
        <v>809</v>
      </c>
      <c r="F10339" s="59" t="s">
        <v>12</v>
      </c>
      <c r="G10339" s="152" t="str">
        <f>VLOOKUP(D10339,sku归属!A:B,2,0)</f>
        <v>许梓渝</v>
      </c>
    </row>
    <row r="10340" spans="1:13" s="59" customFormat="1" customHeight="1">
      <c r="A10340" s="59" t="s">
        <v>26905</v>
      </c>
      <c r="B10340" s="59" t="s">
        <v>26906</v>
      </c>
      <c r="C10340" s="59" t="s">
        <v>26907</v>
      </c>
      <c r="D10340" s="59">
        <v>809</v>
      </c>
      <c r="F10340" s="59" t="s">
        <v>12</v>
      </c>
      <c r="G10340" s="152" t="str">
        <f>VLOOKUP(D10340,sku归属!A:B,2,0)</f>
        <v>许梓渝</v>
      </c>
    </row>
    <row r="10341" spans="1:13" s="59" customFormat="1" customHeight="1">
      <c r="A10341" s="59" t="s">
        <v>26908</v>
      </c>
      <c r="B10341" s="59" t="s">
        <v>26909</v>
      </c>
      <c r="C10341" s="59" t="s">
        <v>26910</v>
      </c>
      <c r="D10341" s="59" t="s">
        <v>19</v>
      </c>
      <c r="F10341" s="59" t="s">
        <v>12</v>
      </c>
      <c r="G10341" s="152" t="str">
        <f>VLOOKUP(D10341,sku归属!A:B,2,0)</f>
        <v>谭熹杰</v>
      </c>
    </row>
    <row r="10342" spans="1:13" s="59" customFormat="1" customHeight="1">
      <c r="A10342" s="59" t="s">
        <v>26911</v>
      </c>
      <c r="B10342" s="59" t="s">
        <v>26912</v>
      </c>
      <c r="C10342" s="59" t="s">
        <v>26913</v>
      </c>
      <c r="D10342" s="59" t="s">
        <v>19</v>
      </c>
      <c r="F10342" s="59" t="s">
        <v>12</v>
      </c>
      <c r="G10342" s="152" t="str">
        <f>VLOOKUP(D10342,sku归属!A:B,2,0)</f>
        <v>谭熹杰</v>
      </c>
    </row>
    <row r="10343" spans="1:13" s="59" customFormat="1" customHeight="1">
      <c r="A10343" s="59" t="s">
        <v>26914</v>
      </c>
      <c r="B10343" s="59" t="s">
        <v>26915</v>
      </c>
      <c r="C10343" s="59" t="s">
        <v>26916</v>
      </c>
      <c r="D10343" s="59" t="s">
        <v>19</v>
      </c>
      <c r="F10343" s="59" t="s">
        <v>12</v>
      </c>
      <c r="G10343" s="152" t="str">
        <f>VLOOKUP(D10343,sku归属!A:B,2,0)</f>
        <v>谭熹杰</v>
      </c>
    </row>
    <row r="10344" spans="1:13" s="59" customFormat="1" customHeight="1">
      <c r="A10344" s="59" t="s">
        <v>26917</v>
      </c>
      <c r="B10344" s="59" t="s">
        <v>26918</v>
      </c>
      <c r="C10344" s="59" t="s">
        <v>26919</v>
      </c>
      <c r="D10344" s="59" t="s">
        <v>19</v>
      </c>
      <c r="F10344" s="59" t="s">
        <v>12</v>
      </c>
      <c r="G10344" s="152" t="str">
        <f>VLOOKUP(D10344,sku归属!A:B,2,0)</f>
        <v>谭熹杰</v>
      </c>
    </row>
    <row r="10345" spans="1:13" s="59" customFormat="1" customHeight="1">
      <c r="A10345" s="59" t="s">
        <v>26920</v>
      </c>
      <c r="B10345" s="59" t="s">
        <v>26921</v>
      </c>
      <c r="C10345" s="59" t="s">
        <v>26922</v>
      </c>
      <c r="D10345" s="59" t="s">
        <v>19</v>
      </c>
      <c r="F10345" s="59" t="s">
        <v>12</v>
      </c>
      <c r="G10345" s="152" t="str">
        <f>VLOOKUP(D10345,sku归属!A:B,2,0)</f>
        <v>谭熹杰</v>
      </c>
    </row>
    <row r="10346" spans="1:13" s="59" customFormat="1" customHeight="1">
      <c r="A10346" s="59" t="s">
        <v>26923</v>
      </c>
      <c r="B10346" s="59" t="s">
        <v>26924</v>
      </c>
      <c r="C10346" s="59" t="s">
        <v>26925</v>
      </c>
      <c r="D10346" s="59" t="s">
        <v>19</v>
      </c>
      <c r="F10346" s="59" t="s">
        <v>12</v>
      </c>
      <c r="G10346" s="152" t="str">
        <f>VLOOKUP(D10346,sku归属!A:B,2,0)</f>
        <v>谭熹杰</v>
      </c>
    </row>
    <row r="10347" spans="1:13" s="59" customFormat="1" customHeight="1">
      <c r="A10347" s="59" t="s">
        <v>26926</v>
      </c>
      <c r="B10347" s="59" t="s">
        <v>26927</v>
      </c>
      <c r="C10347" s="59" t="s">
        <v>26928</v>
      </c>
      <c r="D10347" s="59" t="s">
        <v>19</v>
      </c>
      <c r="F10347" s="59" t="s">
        <v>12</v>
      </c>
      <c r="G10347" s="152" t="str">
        <f>VLOOKUP(D10347,sku归属!A:B,2,0)</f>
        <v>许梓渝</v>
      </c>
    </row>
    <row r="10348" spans="1:13" s="59" customFormat="1" customHeight="1">
      <c r="A10348" s="59" t="s">
        <v>26929</v>
      </c>
      <c r="B10348" s="59" t="s">
        <v>26930</v>
      </c>
      <c r="C10348" s="59" t="s">
        <v>26931</v>
      </c>
      <c r="D10348" s="59" t="s">
        <v>18</v>
      </c>
      <c r="F10348" s="59" t="s">
        <v>12</v>
      </c>
      <c r="G10348" s="152" t="str">
        <f>VLOOKUP(D10348,sku归属!A:B,2,0)</f>
        <v>许梓渝</v>
      </c>
    </row>
    <row r="10349" spans="1:13" s="59" customFormat="1" customHeight="1">
      <c r="A10349" s="59" t="s">
        <v>26932</v>
      </c>
      <c r="B10349" s="59" t="s">
        <v>26933</v>
      </c>
      <c r="C10349" s="59" t="s">
        <v>26934</v>
      </c>
      <c r="D10349" s="59" t="s">
        <v>18</v>
      </c>
      <c r="F10349" s="59" t="s">
        <v>12</v>
      </c>
      <c r="G10349" s="152" t="str">
        <f>VLOOKUP(D10349,sku归属!A:B,2,0)</f>
        <v>许梓渝</v>
      </c>
    </row>
    <row r="10350" spans="1:13" s="59" customFormat="1" customHeight="1">
      <c r="A10350" s="59" t="s">
        <v>26935</v>
      </c>
      <c r="B10350" s="59" t="s">
        <v>26936</v>
      </c>
      <c r="C10350" s="59" t="s">
        <v>26937</v>
      </c>
      <c r="D10350" s="59" t="s">
        <v>18</v>
      </c>
      <c r="F10350" s="59" t="s">
        <v>12</v>
      </c>
      <c r="G10350" s="152" t="str">
        <f>VLOOKUP(D10350,sku归属!A:B,2,0)</f>
        <v>许梓渝</v>
      </c>
    </row>
    <row r="10351" spans="1:13" s="59" customFormat="1" customHeight="1">
      <c r="A10351" s="59" t="s">
        <v>26938</v>
      </c>
      <c r="B10351" s="59" t="s">
        <v>26939</v>
      </c>
      <c r="C10351" s="59" t="s">
        <v>26940</v>
      </c>
      <c r="D10351" s="59" t="s">
        <v>18</v>
      </c>
      <c r="F10351" s="59" t="s">
        <v>12</v>
      </c>
      <c r="G10351" s="152" t="str">
        <f>VLOOKUP(D10351,sku归属!A:B,2,0)</f>
        <v>许梓渝</v>
      </c>
    </row>
    <row r="10352" spans="1:13" s="59" customFormat="1" customHeight="1">
      <c r="A10352" s="59" t="s">
        <v>26941</v>
      </c>
      <c r="B10352" s="59" t="s">
        <v>26942</v>
      </c>
      <c r="C10352" s="59" t="s">
        <v>26943</v>
      </c>
      <c r="D10352" s="59" t="s">
        <v>18</v>
      </c>
      <c r="F10352" s="59" t="s">
        <v>12</v>
      </c>
      <c r="G10352" s="152" t="str">
        <f>VLOOKUP(D10352,sku归属!A:B,2,0)</f>
        <v>许梓渝</v>
      </c>
    </row>
    <row r="10353" spans="1:13" s="59" customFormat="1" customHeight="1">
      <c r="A10353" s="59" t="s">
        <v>26944</v>
      </c>
      <c r="B10353" s="59" t="s">
        <v>26945</v>
      </c>
      <c r="C10353" s="59" t="s">
        <v>26946</v>
      </c>
      <c r="D10353" s="59" t="s">
        <v>18</v>
      </c>
      <c r="F10353" s="59" t="s">
        <v>12</v>
      </c>
      <c r="G10353" s="152" t="str">
        <f>VLOOKUP(D10353,sku归属!A:B,2,0)</f>
        <v>许梓渝</v>
      </c>
    </row>
    <row r="10354" spans="1:13" s="59" customFormat="1" customHeight="1">
      <c r="A10354" s="59" t="s">
        <v>26947</v>
      </c>
      <c r="B10354" s="59" t="s">
        <v>26948</v>
      </c>
      <c r="C10354" s="59" t="s">
        <v>26949</v>
      </c>
      <c r="D10354" s="59" t="s">
        <v>18</v>
      </c>
      <c r="F10354" s="59" t="s">
        <v>12</v>
      </c>
      <c r="G10354" s="152" t="str">
        <f>VLOOKUP(D10354,sku归属!A:B,2,0)</f>
        <v>许梓渝</v>
      </c>
    </row>
    <row r="10355" spans="1:13" s="59" customFormat="1" customHeight="1">
      <c r="A10355" s="59" t="s">
        <v>26950</v>
      </c>
      <c r="B10355" s="59" t="s">
        <v>26951</v>
      </c>
      <c r="C10355" s="59" t="s">
        <v>26952</v>
      </c>
      <c r="D10355" s="59" t="s">
        <v>18</v>
      </c>
      <c r="F10355" s="59" t="s">
        <v>12</v>
      </c>
      <c r="G10355" s="152" t="str">
        <f>VLOOKUP(D10355,sku归属!A:B,2,0)</f>
        <v>许梓渝</v>
      </c>
    </row>
    <row r="10356" spans="1:13" s="59" customFormat="1" customHeight="1">
      <c r="A10356" s="59" t="s">
        <v>26953</v>
      </c>
      <c r="B10356" s="59" t="s">
        <v>26954</v>
      </c>
      <c r="C10356" s="59" t="s">
        <v>26955</v>
      </c>
      <c r="D10356" s="59" t="s">
        <v>18</v>
      </c>
      <c r="F10356" s="59" t="s">
        <v>12</v>
      </c>
      <c r="G10356" s="152" t="str">
        <f>VLOOKUP(D10356,sku归属!A:B,2,0)</f>
        <v>唐璇淑</v>
      </c>
    </row>
    <row r="10357" spans="1:13" s="59" customFormat="1" customHeight="1">
      <c r="A10357" s="59" t="s">
        <v>26956</v>
      </c>
      <c r="B10357" s="59" t="s">
        <v>26957</v>
      </c>
      <c r="C10357" s="59" t="s">
        <v>26958</v>
      </c>
      <c r="D10357" s="59" t="s">
        <v>18</v>
      </c>
      <c r="F10357" s="59" t="s">
        <v>12</v>
      </c>
      <c r="G10357" s="152" t="str">
        <f>VLOOKUP(D10357,sku归属!A:B,2,0)</f>
        <v>唐璇淑</v>
      </c>
    </row>
    <row r="10358" spans="1:13" s="59" customFormat="1" customHeight="1">
      <c r="A10358" s="59" t="s">
        <v>26959</v>
      </c>
      <c r="B10358" s="59" t="s">
        <v>26960</v>
      </c>
      <c r="C10358" s="59" t="s">
        <v>26961</v>
      </c>
      <c r="D10358" s="59" t="s">
        <v>19</v>
      </c>
      <c r="F10358" s="59" t="s">
        <v>12</v>
      </c>
      <c r="G10358" s="152" t="str">
        <f>VLOOKUP(D10358,sku归属!A:B,2,0)</f>
        <v>唐璇淑</v>
      </c>
    </row>
    <row r="10359" spans="1:13" s="59" customFormat="1" customHeight="1">
      <c r="A10359" s="59" t="s">
        <v>26962</v>
      </c>
      <c r="B10359" s="59" t="s">
        <v>26963</v>
      </c>
      <c r="C10359" s="59" t="s">
        <v>26964</v>
      </c>
      <c r="D10359" s="59" t="s">
        <v>19</v>
      </c>
      <c r="F10359" s="59" t="s">
        <v>12</v>
      </c>
      <c r="G10359" s="152" t="str">
        <f>VLOOKUP(D10359,sku归属!A:B,2,0)</f>
        <v>唐璇淑</v>
      </c>
    </row>
    <row r="10360" spans="1:13" s="59" customFormat="1" customHeight="1">
      <c r="A10360" s="59" t="s">
        <v>26965</v>
      </c>
      <c r="B10360" s="59" t="s">
        <v>26966</v>
      </c>
      <c r="C10360" s="59" t="s">
        <v>26967</v>
      </c>
      <c r="D10360" s="59" t="s">
        <v>19</v>
      </c>
      <c r="F10360" s="59" t="s">
        <v>12</v>
      </c>
      <c r="G10360" s="152" t="str">
        <f>VLOOKUP(D10360,sku归属!A:B,2,0)</f>
        <v>唐璇淑</v>
      </c>
    </row>
    <row r="10361" spans="1:13" s="59" customFormat="1" customHeight="1">
      <c r="A10361" s="59" t="s">
        <v>26968</v>
      </c>
      <c r="B10361" s="59" t="s">
        <v>26969</v>
      </c>
      <c r="C10361" s="59" t="s">
        <v>26970</v>
      </c>
      <c r="D10361" s="59" t="s">
        <v>19</v>
      </c>
      <c r="F10361" s="59" t="s">
        <v>12</v>
      </c>
      <c r="G10361" s="152" t="str">
        <f>VLOOKUP(D10361,sku归属!A:B,2,0)</f>
        <v>唐璇淑</v>
      </c>
    </row>
    <row r="10362" spans="1:13" s="59" customFormat="1" customHeight="1">
      <c r="A10362" s="59" t="s">
        <v>26971</v>
      </c>
      <c r="B10362" s="59" t="s">
        <v>26972</v>
      </c>
      <c r="C10362" s="59" t="s">
        <v>26973</v>
      </c>
      <c r="D10362" s="59" t="s">
        <v>18</v>
      </c>
      <c r="F10362" s="59" t="s">
        <v>12</v>
      </c>
      <c r="G10362" s="152" t="str">
        <f>VLOOKUP(D10362,sku归属!A:B,2,0)</f>
        <v>唐璇淑</v>
      </c>
    </row>
    <row r="10363" spans="1:13" s="59" customFormat="1" customHeight="1">
      <c r="A10363" s="59" t="s">
        <v>26974</v>
      </c>
      <c r="B10363" s="59" t="s">
        <v>26975</v>
      </c>
      <c r="C10363" s="59" t="s">
        <v>26976</v>
      </c>
      <c r="D10363" s="59" t="s">
        <v>18</v>
      </c>
      <c r="F10363" s="59" t="s">
        <v>12</v>
      </c>
      <c r="G10363" s="152" t="str">
        <f>VLOOKUP(D10363,sku归属!A:B,2,0)</f>
        <v>唐璇淑</v>
      </c>
    </row>
    <row r="10364" spans="1:13" s="59" customFormat="1" customHeight="1">
      <c r="A10364" s="59" t="s">
        <v>26977</v>
      </c>
      <c r="B10364" s="59" t="s">
        <v>26978</v>
      </c>
      <c r="C10364" s="59" t="s">
        <v>26979</v>
      </c>
      <c r="D10364" s="59" t="s">
        <v>18</v>
      </c>
      <c r="F10364" s="59" t="s">
        <v>12</v>
      </c>
      <c r="G10364" s="152" t="str">
        <f>VLOOKUP(D10364,sku归属!A:B,2,0)</f>
        <v>唐璇淑</v>
      </c>
    </row>
    <row r="10365" spans="1:13" s="59" customFormat="1" customHeight="1">
      <c r="A10365" s="59" t="s">
        <v>26980</v>
      </c>
      <c r="B10365" s="59" t="s">
        <v>26981</v>
      </c>
      <c r="C10365" s="59" t="s">
        <v>26982</v>
      </c>
      <c r="D10365" s="59" t="s">
        <v>18</v>
      </c>
      <c r="F10365" s="59" t="s">
        <v>12</v>
      </c>
      <c r="G10365" s="152" t="str">
        <f>VLOOKUP(D10365,sku归属!A:B,2,0)</f>
        <v>唐璇淑</v>
      </c>
    </row>
    <row r="10366" spans="1:13" s="59" customFormat="1" customHeight="1">
      <c r="A10366" s="59" t="s">
        <v>26983</v>
      </c>
      <c r="B10366" s="59" t="s">
        <v>26984</v>
      </c>
      <c r="C10366" s="59" t="s">
        <v>26985</v>
      </c>
      <c r="D10366" s="59" t="s">
        <v>18</v>
      </c>
      <c r="F10366" s="59" t="s">
        <v>12</v>
      </c>
      <c r="G10366" s="152" t="str">
        <f>VLOOKUP(D10366,sku归属!A:B,2,0)</f>
        <v>唐璇淑</v>
      </c>
    </row>
    <row r="10367" spans="1:13" s="59" customFormat="1" customHeight="1">
      <c r="A10367" s="59" t="s">
        <v>26986</v>
      </c>
      <c r="B10367" s="59" t="s">
        <v>26987</v>
      </c>
      <c r="C10367" s="59" t="s">
        <v>26988</v>
      </c>
      <c r="D10367" s="59" t="s">
        <v>18</v>
      </c>
      <c r="F10367" s="59" t="s">
        <v>12</v>
      </c>
      <c r="G10367" s="152" t="str">
        <f>VLOOKUP(D10367,sku归属!A:B,2,0)</f>
        <v>唐璇淑</v>
      </c>
    </row>
    <row r="10368" spans="1:13" s="59" customFormat="1" customHeight="1">
      <c r="A10368" s="59" t="s">
        <v>26989</v>
      </c>
      <c r="B10368" s="59" t="s">
        <v>26990</v>
      </c>
      <c r="C10368" s="59" t="s">
        <v>26991</v>
      </c>
      <c r="D10368" s="59" t="s">
        <v>19</v>
      </c>
      <c r="F10368" s="59" t="s">
        <v>12</v>
      </c>
      <c r="G10368" s="152" t="str">
        <f>VLOOKUP(D10368,sku归属!A:B,2,0)</f>
        <v>唐璇淑</v>
      </c>
    </row>
    <row r="10369" spans="1:13" s="59" customFormat="1" customHeight="1">
      <c r="A10369" s="59" t="s">
        <v>26992</v>
      </c>
      <c r="B10369" s="59" t="s">
        <v>26993</v>
      </c>
      <c r="C10369" s="59" t="s">
        <v>509</v>
      </c>
      <c r="D10369" s="59" t="s">
        <v>19</v>
      </c>
      <c r="F10369" s="59" t="s">
        <v>12</v>
      </c>
      <c r="G10369" s="152" t="str">
        <f>VLOOKUP(D10369,sku归属!A:B,2,0)</f>
        <v>唐璇淑</v>
      </c>
    </row>
    <row r="10370" spans="1:13" s="59" customFormat="1" customHeight="1">
      <c r="A10370" s="59" t="s">
        <v>26994</v>
      </c>
      <c r="B10370" s="59" t="s">
        <v>26995</v>
      </c>
      <c r="C10370" s="59" t="s">
        <v>26996</v>
      </c>
      <c r="D10370" s="59" t="s">
        <v>19</v>
      </c>
      <c r="F10370" s="59" t="s">
        <v>12</v>
      </c>
      <c r="G10370" s="152" t="str">
        <f>VLOOKUP(D10370,sku归属!A:B,2,0)</f>
        <v>唐璇淑</v>
      </c>
    </row>
    <row r="10371" spans="1:13" s="59" customFormat="1" customHeight="1">
      <c r="A10371" s="59" t="s">
        <v>26997</v>
      </c>
      <c r="B10371" s="59" t="s">
        <v>26998</v>
      </c>
      <c r="C10371" s="59" t="s">
        <v>26999</v>
      </c>
      <c r="D10371" s="59" t="s">
        <v>19</v>
      </c>
      <c r="F10371" s="59" t="s">
        <v>12</v>
      </c>
      <c r="G10371" s="152" t="str">
        <f>VLOOKUP(D10371,sku归属!A:B,2,0)</f>
        <v>唐璇淑</v>
      </c>
    </row>
    <row r="10372" spans="1:13" s="59" customFormat="1" customHeight="1">
      <c r="A10372" s="59" t="s">
        <v>27000</v>
      </c>
      <c r="B10372" s="59" t="s">
        <v>27001</v>
      </c>
      <c r="C10372" s="59" t="s">
        <v>16117</v>
      </c>
      <c r="D10372" s="59" t="s">
        <v>19</v>
      </c>
      <c r="F10372" s="59" t="s">
        <v>12</v>
      </c>
      <c r="G10372" s="152" t="str">
        <f>VLOOKUP(D10372,sku归属!A:B,2,0)</f>
        <v>唐璇淑</v>
      </c>
    </row>
    <row r="10373" spans="1:13" s="59" customFormat="1" customHeight="1">
      <c r="A10373" s="59" t="s">
        <v>27002</v>
      </c>
      <c r="B10373" s="59" t="s">
        <v>27003</v>
      </c>
      <c r="C10373" s="59" t="s">
        <v>16123</v>
      </c>
      <c r="D10373" s="59" t="s">
        <v>19</v>
      </c>
      <c r="F10373" s="59" t="s">
        <v>12</v>
      </c>
      <c r="G10373" s="152" t="str">
        <f>VLOOKUP(D10373,sku归属!A:B,2,0)</f>
        <v>唐璇淑</v>
      </c>
    </row>
    <row r="10374" spans="1:13" s="59" customFormat="1" customHeight="1">
      <c r="A10374" s="59" t="s">
        <v>27004</v>
      </c>
      <c r="B10374" s="59" t="s">
        <v>27005</v>
      </c>
      <c r="C10374" s="59" t="s">
        <v>16120</v>
      </c>
      <c r="D10374" s="59" t="s">
        <v>19</v>
      </c>
      <c r="F10374" s="59" t="s">
        <v>12</v>
      </c>
      <c r="G10374" s="152" t="str">
        <f>VLOOKUP(D10374,sku归属!A:B,2,0)</f>
        <v>唐璇淑</v>
      </c>
    </row>
    <row r="10375" spans="1:13" s="59" customFormat="1" customHeight="1">
      <c r="A10375" s="59" t="s">
        <v>27006</v>
      </c>
      <c r="B10375" s="59" t="s">
        <v>27007</v>
      </c>
      <c r="C10375" s="59" t="s">
        <v>27008</v>
      </c>
      <c r="D10375" s="59" t="s">
        <v>19</v>
      </c>
      <c r="F10375" s="59" t="s">
        <v>12</v>
      </c>
      <c r="G10375" s="152" t="str">
        <f>VLOOKUP(D10375,sku归属!A:B,2,0)</f>
        <v>唐璇淑</v>
      </c>
    </row>
    <row r="10376" spans="1:13" s="59" customFormat="1" customHeight="1">
      <c r="A10376" s="59" t="s">
        <v>27009</v>
      </c>
      <c r="B10376" s="59" t="s">
        <v>27010</v>
      </c>
      <c r="C10376" s="59" t="s">
        <v>27011</v>
      </c>
      <c r="D10376" s="59" t="s">
        <v>19</v>
      </c>
      <c r="F10376" s="59" t="s">
        <v>12</v>
      </c>
      <c r="G10376" s="152" t="str">
        <f>VLOOKUP(D10376,sku归属!A:B,2,0)</f>
        <v>许梓渝</v>
      </c>
    </row>
    <row r="10377" spans="1:13" s="59" customFormat="1" customHeight="1">
      <c r="A10377" s="59" t="s">
        <v>27012</v>
      </c>
      <c r="B10377" s="59" t="s">
        <v>27013</v>
      </c>
      <c r="C10377" s="59" t="s">
        <v>27014</v>
      </c>
      <c r="D10377" s="59">
        <v>809</v>
      </c>
      <c r="F10377" s="59" t="s">
        <v>12</v>
      </c>
      <c r="G10377" s="152" t="str">
        <f>VLOOKUP(D10377,sku归属!A:B,2,0)</f>
        <v>许梓渝</v>
      </c>
    </row>
    <row r="10378" spans="1:13" s="59" customFormat="1" customHeight="1">
      <c r="A10378" s="59" t="s">
        <v>27015</v>
      </c>
      <c r="B10378" s="59" t="s">
        <v>27016</v>
      </c>
      <c r="C10378" s="59" t="s">
        <v>27017</v>
      </c>
      <c r="D10378" s="59">
        <v>809</v>
      </c>
      <c r="F10378" s="59" t="s">
        <v>12</v>
      </c>
      <c r="G10378" s="152" t="str">
        <f>VLOOKUP(D10378,sku归属!A:B,2,0)</f>
        <v>许梓渝</v>
      </c>
    </row>
    <row r="10379" spans="1:13" s="59" customFormat="1" customHeight="1">
      <c r="A10379" s="59" t="s">
        <v>27018</v>
      </c>
      <c r="B10379" s="59" t="s">
        <v>27019</v>
      </c>
      <c r="C10379" s="59" t="s">
        <v>27020</v>
      </c>
      <c r="D10379" s="59">
        <v>809</v>
      </c>
      <c r="F10379" s="59" t="s">
        <v>12</v>
      </c>
      <c r="G10379" s="152" t="str">
        <f>VLOOKUP(D10379,sku归属!A:B,2,0)</f>
        <v>许梓渝</v>
      </c>
    </row>
    <row r="10380" spans="1:13" s="59" customFormat="1" customHeight="1">
      <c r="A10380" s="59" t="s">
        <v>27021</v>
      </c>
      <c r="B10380" s="59" t="s">
        <v>27022</v>
      </c>
      <c r="C10380" s="59" t="s">
        <v>27023</v>
      </c>
      <c r="D10380" s="59">
        <v>809</v>
      </c>
      <c r="F10380" s="59" t="s">
        <v>12</v>
      </c>
      <c r="G10380" s="152" t="str">
        <f>VLOOKUP(D10380,sku归属!A:B,2,0)</f>
        <v>许梓渝</v>
      </c>
    </row>
    <row r="10381" spans="1:13" s="59" customFormat="1" customHeight="1">
      <c r="A10381" s="59" t="s">
        <v>27024</v>
      </c>
      <c r="B10381" s="59" t="s">
        <v>27025</v>
      </c>
      <c r="C10381" s="59" t="s">
        <v>27026</v>
      </c>
      <c r="D10381" s="59">
        <v>809</v>
      </c>
      <c r="F10381" s="59" t="s">
        <v>12</v>
      </c>
      <c r="G10381" s="152" t="str">
        <f>VLOOKUP(D10381,sku归属!A:B,2,0)</f>
        <v>许梓渝</v>
      </c>
    </row>
    <row r="10382" spans="1:13" s="59" customFormat="1" customHeight="1">
      <c r="A10382" s="59" t="s">
        <v>27027</v>
      </c>
      <c r="B10382" s="59" t="s">
        <v>27028</v>
      </c>
      <c r="C10382" s="59" t="s">
        <v>27029</v>
      </c>
      <c r="D10382" s="59">
        <v>809</v>
      </c>
      <c r="F10382" s="59" t="s">
        <v>12</v>
      </c>
      <c r="G10382" s="152" t="str">
        <f>VLOOKUP(D10382,sku归属!A:B,2,0)</f>
        <v>谭熹杰</v>
      </c>
    </row>
    <row r="10383" spans="1:13" s="59" customFormat="1" customHeight="1">
      <c r="A10383" s="59" t="s">
        <v>27030</v>
      </c>
      <c r="B10383" s="59" t="s">
        <v>27031</v>
      </c>
      <c r="C10383" s="59" t="s">
        <v>27032</v>
      </c>
      <c r="D10383" s="59">
        <v>809</v>
      </c>
      <c r="F10383" s="59" t="s">
        <v>12</v>
      </c>
      <c r="G10383" s="152" t="str">
        <f>VLOOKUP(D10383,sku归属!A:B,2,0)</f>
        <v>谭熹杰</v>
      </c>
    </row>
    <row r="10384" spans="1:13" s="59" customFormat="1" customHeight="1">
      <c r="A10384" s="59" t="s">
        <v>27033</v>
      </c>
      <c r="B10384" s="59" t="s">
        <v>27034</v>
      </c>
      <c r="C10384" s="59" t="s">
        <v>27035</v>
      </c>
      <c r="D10384" s="59">
        <v>809</v>
      </c>
      <c r="F10384" s="59" t="s">
        <v>12</v>
      </c>
      <c r="G10384" s="152" t="str">
        <f>VLOOKUP(D10384,sku归属!A:B,2,0)</f>
        <v>谭熹杰</v>
      </c>
    </row>
    <row r="10385" spans="1:13" s="59" customFormat="1" customHeight="1">
      <c r="A10385" s="59" t="s">
        <v>27036</v>
      </c>
      <c r="B10385" s="59" t="s">
        <v>27037</v>
      </c>
      <c r="C10385" s="59" t="s">
        <v>27038</v>
      </c>
      <c r="D10385" s="59">
        <v>809</v>
      </c>
      <c r="F10385" s="59" t="s">
        <v>12</v>
      </c>
      <c r="G10385" s="152" t="str">
        <f>VLOOKUP(D10385,sku归属!A:B,2,0)</f>
        <v>谭熹杰</v>
      </c>
    </row>
    <row r="10386" spans="1:13" s="59" customFormat="1" customHeight="1">
      <c r="A10386" s="59" t="s">
        <v>27039</v>
      </c>
      <c r="B10386" s="59" t="s">
        <v>27040</v>
      </c>
      <c r="C10386" s="59" t="s">
        <v>27041</v>
      </c>
      <c r="D10386" s="59">
        <v>809</v>
      </c>
      <c r="F10386" s="59" t="s">
        <v>12</v>
      </c>
      <c r="G10386" s="152" t="str">
        <f>VLOOKUP(D10386,sku归属!A:B,2,0)</f>
        <v>谭熹杰</v>
      </c>
    </row>
    <row r="10387" spans="1:13" s="59" customFormat="1" customHeight="1">
      <c r="A10387" s="59" t="s">
        <v>27042</v>
      </c>
      <c r="B10387" s="59" t="s">
        <v>27043</v>
      </c>
      <c r="C10387" s="59" t="s">
        <v>27044</v>
      </c>
      <c r="D10387" s="59">
        <v>809</v>
      </c>
      <c r="F10387" s="59" t="s">
        <v>12</v>
      </c>
      <c r="G10387" s="152" t="str">
        <f>VLOOKUP(D10387,sku归属!A:B,2,0)</f>
        <v>欧阳博文</v>
      </c>
    </row>
    <row r="10388" spans="1:13" s="59" customFormat="1" customHeight="1">
      <c r="A10388" s="59" t="s">
        <v>27045</v>
      </c>
      <c r="B10388" s="59" t="s">
        <v>27046</v>
      </c>
      <c r="C10388" s="59" t="s">
        <v>27047</v>
      </c>
      <c r="D10388" s="59">
        <v>809</v>
      </c>
      <c r="F10388" s="59" t="s">
        <v>12</v>
      </c>
      <c r="G10388" s="152" t="str">
        <f>VLOOKUP(D10388,sku归属!A:B,2,0)</f>
        <v>欧阳博文</v>
      </c>
    </row>
    <row r="10389" spans="1:13" s="59" customFormat="1" customHeight="1">
      <c r="A10389" s="59" t="s">
        <v>27048</v>
      </c>
      <c r="B10389" s="59" t="s">
        <v>27049</v>
      </c>
      <c r="C10389" s="59" t="s">
        <v>27050</v>
      </c>
      <c r="D10389" s="59">
        <v>809</v>
      </c>
      <c r="F10389" s="59" t="s">
        <v>12</v>
      </c>
      <c r="G10389" s="152" t="str">
        <f>VLOOKUP(D10389,sku归属!A:B,2,0)</f>
        <v>欧阳博文</v>
      </c>
    </row>
    <row r="10390" spans="1:13" s="59" customFormat="1" customHeight="1">
      <c r="A10390" s="59" t="s">
        <v>27051</v>
      </c>
      <c r="B10390" s="59" t="s">
        <v>27052</v>
      </c>
      <c r="C10390" s="59" t="s">
        <v>27053</v>
      </c>
      <c r="D10390" s="59">
        <v>809</v>
      </c>
      <c r="F10390" s="59" t="s">
        <v>12</v>
      </c>
      <c r="G10390" s="152" t="str">
        <f>VLOOKUP(D10390,sku归属!A:B,2,0)</f>
        <v>欧阳博文</v>
      </c>
    </row>
    <row r="10391" spans="1:13" s="59" customFormat="1" customHeight="1">
      <c r="A10391" s="59" t="s">
        <v>27054</v>
      </c>
      <c r="B10391" s="59" t="s">
        <v>27055</v>
      </c>
      <c r="C10391" s="59" t="s">
        <v>27056</v>
      </c>
      <c r="D10391" s="59">
        <v>809</v>
      </c>
      <c r="F10391" s="59" t="s">
        <v>12</v>
      </c>
      <c r="G10391" s="152" t="str">
        <f>VLOOKUP(D10391,sku归属!A:B,2,0)</f>
        <v>欧阳博文</v>
      </c>
    </row>
    <row r="10392" spans="1:13" s="59" customFormat="1" customHeight="1">
      <c r="A10392" s="59" t="s">
        <v>27057</v>
      </c>
      <c r="B10392" s="59" t="s">
        <v>27058</v>
      </c>
      <c r="C10392" s="59" t="s">
        <v>27059</v>
      </c>
      <c r="D10392" s="59">
        <v>809</v>
      </c>
      <c r="F10392" s="59" t="s">
        <v>12</v>
      </c>
      <c r="G10392" s="152" t="str">
        <f>VLOOKUP(D10392,sku归属!A:B,2,0)</f>
        <v>欧阳博文</v>
      </c>
    </row>
    <row r="10393" spans="1:13" s="59" customFormat="1" customHeight="1">
      <c r="A10393" s="59" t="s">
        <v>27060</v>
      </c>
      <c r="B10393" s="59" t="s">
        <v>27061</v>
      </c>
      <c r="C10393" s="59" t="s">
        <v>27062</v>
      </c>
      <c r="D10393" s="59">
        <v>809</v>
      </c>
      <c r="F10393" s="59" t="s">
        <v>12</v>
      </c>
      <c r="G10393" s="152" t="str">
        <f>VLOOKUP(D10393,sku归属!A:B,2,0)</f>
        <v>欧阳博文</v>
      </c>
    </row>
    <row r="10394" spans="1:13" s="59" customFormat="1" customHeight="1">
      <c r="A10394" s="59" t="s">
        <v>27063</v>
      </c>
      <c r="B10394" s="59" t="s">
        <v>27064</v>
      </c>
      <c r="C10394" s="59" t="s">
        <v>27065</v>
      </c>
      <c r="D10394" s="59">
        <v>809</v>
      </c>
      <c r="F10394" s="59" t="s">
        <v>12</v>
      </c>
      <c r="G10394" s="152" t="str">
        <f>VLOOKUP(D10394,sku归属!A:B,2,0)</f>
        <v>欧阳博文</v>
      </c>
    </row>
    <row r="10395" spans="1:13" s="59" customFormat="1" customHeight="1">
      <c r="A10395" s="59" t="s">
        <v>27066</v>
      </c>
      <c r="B10395" s="59" t="s">
        <v>27067</v>
      </c>
      <c r="C10395" s="59" t="s">
        <v>27068</v>
      </c>
      <c r="D10395" s="59">
        <v>809</v>
      </c>
      <c r="F10395" s="59" t="s">
        <v>12</v>
      </c>
      <c r="G10395" s="152" t="str">
        <f>VLOOKUP(D10395,sku归属!A:B,2,0)</f>
        <v>欧阳博文</v>
      </c>
    </row>
    <row r="10396" spans="1:13" s="59" customFormat="1" customHeight="1">
      <c r="A10396" s="59" t="s">
        <v>27069</v>
      </c>
      <c r="B10396" s="59" t="s">
        <v>27070</v>
      </c>
      <c r="C10396" s="59" t="s">
        <v>27071</v>
      </c>
      <c r="D10396" s="59">
        <v>809</v>
      </c>
      <c r="F10396" s="59" t="s">
        <v>12</v>
      </c>
      <c r="G10396" s="152" t="str">
        <f>VLOOKUP(D10396,sku归属!A:B,2,0)</f>
        <v>欧阳博文</v>
      </c>
    </row>
    <row r="10397" spans="1:13" s="59" customFormat="1" customHeight="1">
      <c r="A10397" s="59" t="s">
        <v>27072</v>
      </c>
      <c r="B10397" s="59" t="s">
        <v>27073</v>
      </c>
      <c r="C10397" s="59" t="s">
        <v>27074</v>
      </c>
      <c r="D10397" s="59" t="s">
        <v>19</v>
      </c>
      <c r="F10397" s="59" t="s">
        <v>12</v>
      </c>
      <c r="G10397" s="152" t="str">
        <f>VLOOKUP(D10397,sku归属!A:B,2,0)</f>
        <v>欧阳博文</v>
      </c>
    </row>
    <row r="10398" spans="1:13" s="59" customFormat="1" customHeight="1">
      <c r="A10398" s="59" t="s">
        <v>27075</v>
      </c>
      <c r="B10398" s="59" t="s">
        <v>27076</v>
      </c>
      <c r="C10398" s="59" t="s">
        <v>27077</v>
      </c>
      <c r="D10398" s="59" t="s">
        <v>19</v>
      </c>
      <c r="F10398" s="59" t="s">
        <v>12</v>
      </c>
      <c r="G10398" s="152" t="str">
        <f>VLOOKUP(D10398,sku归属!A:B,2,0)</f>
        <v>欧阳博文</v>
      </c>
    </row>
    <row r="10399" spans="1:13" s="59" customFormat="1" customHeight="1">
      <c r="A10399" s="59" t="s">
        <v>27078</v>
      </c>
      <c r="B10399" s="59" t="s">
        <v>27079</v>
      </c>
      <c r="C10399" s="59" t="s">
        <v>27080</v>
      </c>
      <c r="D10399" s="59" t="s">
        <v>19</v>
      </c>
      <c r="F10399" s="59" t="s">
        <v>12</v>
      </c>
      <c r="G10399" s="152" t="str">
        <f>VLOOKUP(D10399,sku归属!A:B,2,0)</f>
        <v>欧阳博文</v>
      </c>
    </row>
    <row r="10400" spans="1:13" s="59" customFormat="1" customHeight="1">
      <c r="A10400" s="59" t="s">
        <v>27081</v>
      </c>
      <c r="B10400" s="59" t="s">
        <v>27082</v>
      </c>
      <c r="C10400" s="59" t="s">
        <v>27083</v>
      </c>
      <c r="D10400" s="59" t="s">
        <v>19</v>
      </c>
      <c r="F10400" s="59" t="s">
        <v>12</v>
      </c>
      <c r="G10400" s="152" t="str">
        <f>VLOOKUP(D10400,sku归属!A:B,2,0)</f>
        <v>欧阳博文</v>
      </c>
    </row>
    <row r="10401" spans="1:13" s="59" customFormat="1" customHeight="1">
      <c r="A10401" s="59" t="s">
        <v>27084</v>
      </c>
      <c r="B10401" s="59" t="s">
        <v>27085</v>
      </c>
      <c r="C10401" s="59" t="s">
        <v>27086</v>
      </c>
      <c r="D10401" s="59" t="s">
        <v>19</v>
      </c>
      <c r="F10401" s="59" t="s">
        <v>12</v>
      </c>
      <c r="G10401" s="152" t="str">
        <f>VLOOKUP(D10401,sku归属!A:B,2,0)</f>
        <v>欧阳博文</v>
      </c>
    </row>
    <row r="10402" spans="1:13" s="59" customFormat="1" customHeight="1">
      <c r="A10402" s="59" t="s">
        <v>27087</v>
      </c>
      <c r="B10402" s="59" t="s">
        <v>27088</v>
      </c>
      <c r="C10402" s="59" t="s">
        <v>27089</v>
      </c>
      <c r="D10402" s="59" t="s">
        <v>19</v>
      </c>
      <c r="F10402" s="59" t="s">
        <v>12</v>
      </c>
      <c r="G10402" s="152" t="str">
        <f>VLOOKUP(D10402,sku归属!A:B,2,0)</f>
        <v>欧阳博文</v>
      </c>
    </row>
    <row r="10403" spans="1:13" s="59" customFormat="1" customHeight="1">
      <c r="A10403" s="59" t="s">
        <v>27090</v>
      </c>
      <c r="B10403" s="59" t="s">
        <v>27091</v>
      </c>
      <c r="C10403" s="59" t="s">
        <v>15975</v>
      </c>
      <c r="D10403" s="59" t="s">
        <v>18</v>
      </c>
      <c r="F10403" s="59" t="s">
        <v>12</v>
      </c>
      <c r="G10403" s="152" t="str">
        <f>VLOOKUP(D10403,sku归属!A:B,2,0)</f>
        <v>欧阳博文</v>
      </c>
    </row>
    <row r="10404" spans="1:13" s="59" customFormat="1" customHeight="1">
      <c r="A10404" s="59" t="s">
        <v>27092</v>
      </c>
      <c r="B10404" s="59" t="s">
        <v>27093</v>
      </c>
      <c r="C10404" s="59" t="s">
        <v>15972</v>
      </c>
      <c r="D10404" s="59" t="s">
        <v>18</v>
      </c>
      <c r="F10404" s="59" t="s">
        <v>12</v>
      </c>
      <c r="G10404" s="152" t="str">
        <f>VLOOKUP(D10404,sku归属!A:B,2,0)</f>
        <v>欧阳博文</v>
      </c>
    </row>
    <row r="10405" spans="1:13" s="59" customFormat="1" customHeight="1">
      <c r="A10405" s="59" t="s">
        <v>27094</v>
      </c>
      <c r="B10405" s="59" t="s">
        <v>27095</v>
      </c>
      <c r="C10405" s="59" t="s">
        <v>15978</v>
      </c>
      <c r="D10405" s="59" t="s">
        <v>18</v>
      </c>
      <c r="F10405" s="59" t="s">
        <v>12</v>
      </c>
      <c r="G10405" s="152" t="str">
        <f>VLOOKUP(D10405,sku归属!A:B,2,0)</f>
        <v>欧阳博文</v>
      </c>
    </row>
    <row r="10406" spans="1:13" s="59" customFormat="1" customHeight="1">
      <c r="A10406" s="59" t="s">
        <v>27096</v>
      </c>
      <c r="B10406" s="59" t="s">
        <v>27097</v>
      </c>
      <c r="C10406" s="59" t="s">
        <v>27098</v>
      </c>
      <c r="D10406" s="59" t="s">
        <v>18</v>
      </c>
      <c r="F10406" s="59" t="s">
        <v>12</v>
      </c>
      <c r="G10406" s="152" t="str">
        <f>VLOOKUP(D10406,sku归属!A:B,2,0)</f>
        <v>欧阳博文</v>
      </c>
    </row>
    <row r="10407" spans="1:13" s="59" customFormat="1" customHeight="1">
      <c r="A10407" s="59" t="s">
        <v>27099</v>
      </c>
      <c r="B10407" s="59" t="s">
        <v>27100</v>
      </c>
      <c r="C10407" s="59" t="s">
        <v>27101</v>
      </c>
      <c r="D10407" s="59" t="s">
        <v>18</v>
      </c>
      <c r="F10407" s="59" t="s">
        <v>12</v>
      </c>
      <c r="G10407" s="152" t="str">
        <f>VLOOKUP(D10407,sku归属!A:B,2,0)</f>
        <v>欧阳博文</v>
      </c>
    </row>
    <row r="10408" spans="1:13" s="59" customFormat="1" customHeight="1">
      <c r="A10408" s="59" t="s">
        <v>27102</v>
      </c>
      <c r="B10408" s="59" t="s">
        <v>16600</v>
      </c>
      <c r="C10408" s="59" t="s">
        <v>15630</v>
      </c>
      <c r="D10408" s="59">
        <v>806</v>
      </c>
      <c r="F10408" s="59" t="s">
        <v>12</v>
      </c>
      <c r="G10408" s="152" t="str">
        <f>VLOOKUP(D10408,sku归属!A:B,2,0)</f>
        <v>唐璇淑</v>
      </c>
    </row>
    <row r="10409" spans="1:13" s="59" customFormat="1" customHeight="1">
      <c r="A10409" s="59" t="s">
        <v>27103</v>
      </c>
      <c r="B10409" s="59" t="s">
        <v>16602</v>
      </c>
      <c r="C10409" s="59" t="s">
        <v>15627</v>
      </c>
      <c r="D10409" s="59">
        <v>806</v>
      </c>
      <c r="F10409" s="59" t="s">
        <v>12</v>
      </c>
      <c r="G10409" s="152" t="str">
        <f>VLOOKUP(D10409,sku归属!A:B,2,0)</f>
        <v>唐璇淑</v>
      </c>
    </row>
    <row r="10410" spans="1:13" s="59" customFormat="1" customHeight="1">
      <c r="A10410" s="59" t="s">
        <v>27104</v>
      </c>
      <c r="B10410" s="59" t="s">
        <v>16596</v>
      </c>
      <c r="C10410" s="59" t="s">
        <v>15636</v>
      </c>
      <c r="D10410" s="59">
        <v>806</v>
      </c>
      <c r="F10410" s="59" t="s">
        <v>12</v>
      </c>
      <c r="G10410" s="152" t="str">
        <f>VLOOKUP(D10410,sku归属!A:B,2,0)</f>
        <v>唐璇淑</v>
      </c>
    </row>
    <row r="10411" spans="1:13" s="59" customFormat="1" customHeight="1">
      <c r="A10411" s="59" t="s">
        <v>27105</v>
      </c>
      <c r="B10411" s="59" t="s">
        <v>16598</v>
      </c>
      <c r="C10411" s="59" t="s">
        <v>15633</v>
      </c>
      <c r="D10411" s="59">
        <v>806</v>
      </c>
      <c r="F10411" s="59" t="s">
        <v>12</v>
      </c>
      <c r="G10411" s="152" t="str">
        <f>VLOOKUP(D10411,sku归属!A:B,2,0)</f>
        <v>唐璇淑</v>
      </c>
    </row>
    <row r="10412" spans="1:13" s="59" customFormat="1" customHeight="1">
      <c r="A10412" s="59" t="s">
        <v>27106</v>
      </c>
      <c r="B10412" s="59" t="s">
        <v>16546</v>
      </c>
      <c r="C10412" s="59" t="s">
        <v>13097</v>
      </c>
      <c r="D10412" s="59">
        <v>806</v>
      </c>
      <c r="F10412" s="59" t="s">
        <v>12</v>
      </c>
      <c r="G10412" s="152" t="str">
        <f>VLOOKUP(D10412,sku归属!A:B,2,0)</f>
        <v>唐璇淑</v>
      </c>
    </row>
    <row r="10413" spans="1:13" s="59" customFormat="1" customHeight="1">
      <c r="A10413" s="59" t="s">
        <v>27107</v>
      </c>
      <c r="B10413" s="59" t="s">
        <v>27108</v>
      </c>
      <c r="C10413" s="59" t="s">
        <v>16518</v>
      </c>
      <c r="D10413" s="59">
        <v>806</v>
      </c>
      <c r="F10413" s="59" t="s">
        <v>12</v>
      </c>
      <c r="G10413" s="152" t="str">
        <f>VLOOKUP(D10413,sku归属!A:B,2,0)</f>
        <v>唐璇淑</v>
      </c>
    </row>
    <row r="10414" spans="1:13" s="59" customFormat="1" customHeight="1">
      <c r="A10414" s="59" t="s">
        <v>27109</v>
      </c>
      <c r="B10414" s="59" t="s">
        <v>16514</v>
      </c>
      <c r="C10414" s="59" t="s">
        <v>16515</v>
      </c>
      <c r="D10414" s="59">
        <v>806</v>
      </c>
      <c r="F10414" s="59" t="s">
        <v>12</v>
      </c>
      <c r="G10414" s="152" t="str">
        <f>VLOOKUP(D10414,sku归属!A:B,2,0)</f>
        <v>唐璇淑</v>
      </c>
    </row>
    <row r="10415" spans="1:13" s="59" customFormat="1" customHeight="1">
      <c r="A10415" s="59" t="s">
        <v>27110</v>
      </c>
      <c r="B10415" s="59" t="s">
        <v>16511</v>
      </c>
      <c r="C10415" s="59" t="s">
        <v>16512</v>
      </c>
      <c r="D10415" s="59">
        <v>806</v>
      </c>
      <c r="F10415" s="59" t="s">
        <v>12</v>
      </c>
      <c r="G10415" s="152" t="str">
        <f>VLOOKUP(D10415,sku归属!A:B,2,0)</f>
        <v>谭熹杰</v>
      </c>
    </row>
    <row r="10416" spans="1:13" s="59" customFormat="1" customHeight="1">
      <c r="A10416" s="59" t="s">
        <v>27111</v>
      </c>
      <c r="B10416" s="59" t="s">
        <v>16680</v>
      </c>
      <c r="C10416" s="59" t="s">
        <v>16681</v>
      </c>
      <c r="D10416" s="59">
        <v>806</v>
      </c>
      <c r="F10416" s="59" t="s">
        <v>12</v>
      </c>
      <c r="G10416" s="152" t="str">
        <f>VLOOKUP(D10416,sku归属!A:B,2,0)</f>
        <v>谭熹杰</v>
      </c>
    </row>
    <row r="10417" spans="1:13" s="59" customFormat="1" customHeight="1">
      <c r="A10417" s="59" t="s">
        <v>27112</v>
      </c>
      <c r="B10417" s="59" t="s">
        <v>16677</v>
      </c>
      <c r="C10417" s="59" t="s">
        <v>16678</v>
      </c>
      <c r="D10417" s="59">
        <v>806</v>
      </c>
      <c r="F10417" s="59" t="s">
        <v>12</v>
      </c>
      <c r="G10417" s="152" t="str">
        <f>VLOOKUP(D10417,sku归属!A:B,2,0)</f>
        <v>谭熹杰</v>
      </c>
    </row>
    <row r="10418" spans="1:13" s="59" customFormat="1" customHeight="1">
      <c r="A10418" s="59" t="s">
        <v>27113</v>
      </c>
      <c r="B10418" s="59" t="s">
        <v>27114</v>
      </c>
      <c r="C10418" s="59" t="s">
        <v>27115</v>
      </c>
      <c r="D10418" s="59">
        <v>806</v>
      </c>
      <c r="F10418" s="59" t="s">
        <v>12</v>
      </c>
      <c r="G10418" s="152" t="str">
        <f>VLOOKUP(D10418,sku归属!A:B,2,0)</f>
        <v>谭熹杰</v>
      </c>
    </row>
    <row r="10419" spans="1:13" s="59" customFormat="1" customHeight="1">
      <c r="A10419" s="59" t="s">
        <v>27116</v>
      </c>
      <c r="B10419" s="59" t="s">
        <v>27117</v>
      </c>
      <c r="C10419" s="59" t="s">
        <v>27118</v>
      </c>
      <c r="D10419" s="59">
        <v>806</v>
      </c>
      <c r="F10419" s="59" t="s">
        <v>12</v>
      </c>
      <c r="G10419" s="152" t="str">
        <f>VLOOKUP(D10419,sku归属!A:B,2,0)</f>
        <v>谭熹杰</v>
      </c>
    </row>
    <row r="10420" spans="1:13" s="59" customFormat="1" customHeight="1">
      <c r="A10420" s="59" t="s">
        <v>27119</v>
      </c>
      <c r="B10420" s="59" t="s">
        <v>27120</v>
      </c>
      <c r="C10420" s="59" t="s">
        <v>27121</v>
      </c>
      <c r="D10420" s="59">
        <v>806</v>
      </c>
      <c r="F10420" s="59" t="s">
        <v>12</v>
      </c>
      <c r="G10420" s="152" t="str">
        <f>VLOOKUP(D10420,sku归属!A:B,2,0)</f>
        <v>谭熹杰</v>
      </c>
    </row>
    <row r="10421" spans="1:13" s="59" customFormat="1" customHeight="1">
      <c r="A10421" s="59" t="s">
        <v>27122</v>
      </c>
      <c r="B10421" s="59" t="s">
        <v>16665</v>
      </c>
      <c r="C10421" s="59" t="s">
        <v>16666</v>
      </c>
      <c r="D10421" s="59">
        <v>806</v>
      </c>
      <c r="F10421" s="59" t="s">
        <v>12</v>
      </c>
      <c r="G10421" s="152" t="str">
        <f>VLOOKUP(D10421,sku归属!A:B,2,0)</f>
        <v>谭熹杰</v>
      </c>
    </row>
    <row r="10422" spans="1:13" s="59" customFormat="1" customHeight="1">
      <c r="A10422" s="59" t="s">
        <v>27123</v>
      </c>
      <c r="B10422" s="59" t="s">
        <v>16662</v>
      </c>
      <c r="C10422" s="59" t="s">
        <v>16663</v>
      </c>
      <c r="D10422" s="59">
        <v>806</v>
      </c>
      <c r="F10422" s="59" t="s">
        <v>12</v>
      </c>
      <c r="G10422" s="152" t="str">
        <f>VLOOKUP(D10422,sku归属!A:B,2,0)</f>
        <v>谭熹杰</v>
      </c>
    </row>
    <row r="10423" spans="1:13" s="59" customFormat="1" customHeight="1">
      <c r="A10423" s="59" t="s">
        <v>27124</v>
      </c>
      <c r="B10423" s="59" t="s">
        <v>16660</v>
      </c>
      <c r="C10423" s="59" t="s">
        <v>11061</v>
      </c>
      <c r="D10423" s="59">
        <v>806</v>
      </c>
      <c r="F10423" s="59" t="s">
        <v>12</v>
      </c>
      <c r="G10423" s="152" t="str">
        <f>VLOOKUP(D10423,sku归属!A:B,2,0)</f>
        <v>谭熹杰</v>
      </c>
    </row>
    <row r="10424" spans="1:13" s="59" customFormat="1" customHeight="1">
      <c r="A10424" s="59" t="s">
        <v>27125</v>
      </c>
      <c r="B10424" s="59" t="s">
        <v>16658</v>
      </c>
      <c r="C10424" s="59" t="s">
        <v>11067</v>
      </c>
      <c r="D10424" s="59">
        <v>806</v>
      </c>
      <c r="F10424" s="59" t="s">
        <v>12</v>
      </c>
      <c r="G10424" s="152" t="str">
        <f>VLOOKUP(D10424,sku归属!A:B,2,0)</f>
        <v>唐璇淑</v>
      </c>
    </row>
    <row r="10425" spans="1:13" s="59" customFormat="1" customHeight="1">
      <c r="A10425" s="59" t="s">
        <v>27126</v>
      </c>
      <c r="B10425" s="59" t="s">
        <v>16655</v>
      </c>
      <c r="C10425" s="59" t="s">
        <v>16656</v>
      </c>
      <c r="D10425" s="59">
        <v>806</v>
      </c>
      <c r="F10425" s="59" t="s">
        <v>12</v>
      </c>
      <c r="G10425" s="152" t="str">
        <f>VLOOKUP(D10425,sku归属!A:B,2,0)</f>
        <v>唐璇淑</v>
      </c>
    </row>
    <row r="10426" spans="1:13" s="59" customFormat="1" customHeight="1">
      <c r="A10426" s="59" t="s">
        <v>27127</v>
      </c>
      <c r="B10426" s="59" t="s">
        <v>16649</v>
      </c>
      <c r="C10426" s="59" t="s">
        <v>16650</v>
      </c>
      <c r="D10426" s="59">
        <v>806</v>
      </c>
      <c r="F10426" s="59" t="s">
        <v>12</v>
      </c>
      <c r="G10426" s="152" t="str">
        <f>VLOOKUP(D10426,sku归属!A:B,2,0)</f>
        <v>唐璇淑</v>
      </c>
    </row>
    <row r="10427" spans="1:13" s="59" customFormat="1" customHeight="1">
      <c r="A10427" s="59" t="s">
        <v>27128</v>
      </c>
      <c r="B10427" s="59" t="s">
        <v>16646</v>
      </c>
      <c r="C10427" s="59" t="s">
        <v>16647</v>
      </c>
      <c r="D10427" s="59">
        <v>806</v>
      </c>
      <c r="F10427" s="59" t="s">
        <v>12</v>
      </c>
      <c r="G10427" s="152" t="str">
        <f>VLOOKUP(D10427,sku归属!A:B,2,0)</f>
        <v>唐璇淑</v>
      </c>
    </row>
    <row r="10428" spans="1:13" s="59" customFormat="1" customHeight="1">
      <c r="A10428" s="59" t="s">
        <v>27129</v>
      </c>
      <c r="B10428" s="59" t="s">
        <v>16652</v>
      </c>
      <c r="C10428" s="59" t="s">
        <v>16653</v>
      </c>
      <c r="D10428" s="59">
        <v>806</v>
      </c>
      <c r="F10428" s="59" t="s">
        <v>12</v>
      </c>
      <c r="G10428" s="152" t="str">
        <f>VLOOKUP(D10428,sku归属!A:B,2,0)</f>
        <v>唐璇淑</v>
      </c>
    </row>
    <row r="10429" spans="1:13" s="59" customFormat="1" customHeight="1">
      <c r="A10429" s="59" t="s">
        <v>27130</v>
      </c>
      <c r="B10429" s="59" t="s">
        <v>27131</v>
      </c>
      <c r="C10429" s="59" t="s">
        <v>27132</v>
      </c>
      <c r="D10429" s="59">
        <v>809</v>
      </c>
      <c r="F10429" s="59" t="s">
        <v>12</v>
      </c>
      <c r="G10429" s="152" t="str">
        <f>VLOOKUP(D10429,sku归属!A:B,2,0)</f>
        <v>唐璇淑</v>
      </c>
    </row>
    <row r="10430" spans="1:13" s="59" customFormat="1" customHeight="1">
      <c r="A10430" s="59" t="s">
        <v>27133</v>
      </c>
      <c r="B10430" s="59" t="s">
        <v>27134</v>
      </c>
      <c r="C10430" s="59" t="s">
        <v>27135</v>
      </c>
      <c r="D10430" s="59">
        <v>809</v>
      </c>
      <c r="F10430" s="59" t="s">
        <v>12</v>
      </c>
      <c r="G10430" s="152" t="str">
        <f>VLOOKUP(D10430,sku归属!A:B,2,0)</f>
        <v>谭熹杰</v>
      </c>
    </row>
    <row r="10431" spans="1:13" s="59" customFormat="1" customHeight="1">
      <c r="A10431" s="59" t="s">
        <v>27136</v>
      </c>
      <c r="B10431" s="59" t="s">
        <v>27137</v>
      </c>
      <c r="C10431" s="59" t="s">
        <v>27138</v>
      </c>
      <c r="D10431" s="59">
        <v>809</v>
      </c>
      <c r="F10431" s="59" t="s">
        <v>12</v>
      </c>
      <c r="G10431" s="152" t="str">
        <f>VLOOKUP(D10431,sku归属!A:B,2,0)</f>
        <v>谭熹杰</v>
      </c>
    </row>
    <row r="10432" spans="1:13" s="59" customFormat="1" customHeight="1">
      <c r="A10432" s="59" t="s">
        <v>27139</v>
      </c>
      <c r="B10432" s="59" t="s">
        <v>27140</v>
      </c>
      <c r="C10432" s="59" t="s">
        <v>7990</v>
      </c>
      <c r="D10432" s="59">
        <v>809</v>
      </c>
      <c r="F10432" s="59" t="s">
        <v>12</v>
      </c>
      <c r="G10432" s="152" t="str">
        <f>VLOOKUP(D10432,sku归属!A:B,2,0)</f>
        <v>谭熹杰</v>
      </c>
    </row>
    <row r="10433" spans="1:13" s="59" customFormat="1" customHeight="1">
      <c r="A10433" s="59" t="s">
        <v>27141</v>
      </c>
      <c r="B10433" s="59" t="s">
        <v>27142</v>
      </c>
      <c r="C10433" s="59" t="s">
        <v>7987</v>
      </c>
      <c r="D10433" s="59">
        <v>809</v>
      </c>
      <c r="F10433" s="59" t="s">
        <v>12</v>
      </c>
      <c r="G10433" s="152" t="str">
        <f>VLOOKUP(D10433,sku归属!A:B,2,0)</f>
        <v>谭熹杰</v>
      </c>
    </row>
    <row r="10434" spans="1:13" s="59" customFormat="1" customHeight="1">
      <c r="A10434" s="59" t="s">
        <v>27143</v>
      </c>
      <c r="B10434" s="59" t="s">
        <v>27144</v>
      </c>
      <c r="C10434" s="59" t="s">
        <v>7996</v>
      </c>
      <c r="D10434" s="59">
        <v>809</v>
      </c>
      <c r="F10434" s="59" t="s">
        <v>12</v>
      </c>
      <c r="G10434" s="152" t="str">
        <f>VLOOKUP(D10434,sku归属!A:B,2,0)</f>
        <v>谭熹杰</v>
      </c>
    </row>
    <row r="10435" spans="1:13" s="59" customFormat="1" customHeight="1">
      <c r="A10435" s="59" t="s">
        <v>27145</v>
      </c>
      <c r="B10435" s="59" t="s">
        <v>27146</v>
      </c>
      <c r="C10435" s="59" t="s">
        <v>7993</v>
      </c>
      <c r="D10435" s="59">
        <v>809</v>
      </c>
      <c r="F10435" s="59" t="s">
        <v>12</v>
      </c>
      <c r="G10435" s="152" t="str">
        <f>VLOOKUP(D10435,sku归属!A:B,2,0)</f>
        <v>谭熹杰</v>
      </c>
    </row>
    <row r="10436" spans="1:13" s="59" customFormat="1" customHeight="1">
      <c r="A10436" s="59" t="s">
        <v>27147</v>
      </c>
      <c r="B10436" s="59" t="s">
        <v>27148</v>
      </c>
      <c r="C10436" s="59" t="s">
        <v>27149</v>
      </c>
      <c r="D10436" s="59" t="s">
        <v>18</v>
      </c>
      <c r="F10436" s="59" t="s">
        <v>12</v>
      </c>
      <c r="G10436" s="152" t="str">
        <f>VLOOKUP(D10436,sku归属!A:B,2,0)</f>
        <v>谭熹杰</v>
      </c>
    </row>
    <row r="10437" spans="1:13" s="59" customFormat="1" customHeight="1">
      <c r="A10437" s="59" t="s">
        <v>27150</v>
      </c>
      <c r="B10437" s="59" t="s">
        <v>27151</v>
      </c>
      <c r="C10437" s="59" t="s">
        <v>27152</v>
      </c>
      <c r="D10437" s="59" t="s">
        <v>18</v>
      </c>
      <c r="F10437" s="59" t="s">
        <v>12</v>
      </c>
      <c r="G10437" s="152" t="str">
        <f>VLOOKUP(D10437,sku归属!A:B,2,0)</f>
        <v>谭熹杰</v>
      </c>
    </row>
    <row r="10438" spans="1:13" s="59" customFormat="1" customHeight="1">
      <c r="A10438" s="59" t="s">
        <v>27153</v>
      </c>
      <c r="B10438" s="59" t="s">
        <v>27154</v>
      </c>
      <c r="C10438" s="59" t="s">
        <v>27155</v>
      </c>
      <c r="D10438" s="59" t="s">
        <v>18</v>
      </c>
      <c r="F10438" s="59" t="s">
        <v>12</v>
      </c>
      <c r="G10438" s="152" t="str">
        <f>VLOOKUP(D10438,sku归属!A:B,2,0)</f>
        <v>谭熹杰</v>
      </c>
    </row>
    <row r="10439" spans="1:13" s="59" customFormat="1" customHeight="1">
      <c r="A10439" s="59" t="s">
        <v>27156</v>
      </c>
      <c r="B10439" s="59" t="s">
        <v>27157</v>
      </c>
      <c r="C10439" s="59" t="s">
        <v>27158</v>
      </c>
      <c r="D10439" s="59" t="s">
        <v>18</v>
      </c>
      <c r="F10439" s="59" t="s">
        <v>12</v>
      </c>
      <c r="G10439" s="152" t="str">
        <f>VLOOKUP(D10439,sku归属!A:B,2,0)</f>
        <v>谭熹杰</v>
      </c>
    </row>
    <row r="10440" spans="1:13" s="59" customFormat="1" customHeight="1">
      <c r="A10440" s="59" t="s">
        <v>27159</v>
      </c>
      <c r="B10440" s="59" t="s">
        <v>27160</v>
      </c>
      <c r="C10440" s="59" t="s">
        <v>27161</v>
      </c>
      <c r="D10440" s="59" t="s">
        <v>18</v>
      </c>
      <c r="F10440" s="59" t="s">
        <v>12</v>
      </c>
      <c r="G10440" s="152" t="str">
        <f>VLOOKUP(D10440,sku归属!A:B,2,0)</f>
        <v>唐璇淑</v>
      </c>
    </row>
    <row r="10441" spans="1:13" s="59" customFormat="1" customHeight="1">
      <c r="A10441" s="59" t="s">
        <v>27162</v>
      </c>
      <c r="B10441" s="59" t="s">
        <v>27163</v>
      </c>
      <c r="C10441" s="59" t="s">
        <v>27164</v>
      </c>
      <c r="D10441" s="59" t="s">
        <v>18</v>
      </c>
      <c r="F10441" s="59" t="s">
        <v>12</v>
      </c>
      <c r="G10441" s="152" t="str">
        <f>VLOOKUP(D10441,sku归属!A:B,2,0)</f>
        <v>唐璇淑</v>
      </c>
    </row>
    <row r="10442" spans="1:13" s="59" customFormat="1" customHeight="1">
      <c r="A10442" s="59" t="s">
        <v>27165</v>
      </c>
      <c r="B10442" s="59" t="s">
        <v>27166</v>
      </c>
      <c r="C10442" s="59" t="s">
        <v>27167</v>
      </c>
      <c r="D10442" s="59" t="s">
        <v>18</v>
      </c>
      <c r="F10442" s="59" t="s">
        <v>12</v>
      </c>
      <c r="G10442" s="152" t="str">
        <f>VLOOKUP(D10442,sku归属!A:B,2,0)</f>
        <v>唐璇淑</v>
      </c>
    </row>
    <row r="10443" spans="1:13" s="59" customFormat="1" customHeight="1">
      <c r="A10443" s="59" t="s">
        <v>27168</v>
      </c>
      <c r="B10443" s="59" t="s">
        <v>27169</v>
      </c>
      <c r="C10443" s="59" t="s">
        <v>27170</v>
      </c>
      <c r="D10443" s="59" t="s">
        <v>18</v>
      </c>
      <c r="F10443" s="59" t="s">
        <v>12</v>
      </c>
      <c r="G10443" s="152" t="str">
        <f>VLOOKUP(D10443,sku归属!A:B,2,0)</f>
        <v>唐璇淑</v>
      </c>
    </row>
    <row r="10444" spans="1:13" s="59" customFormat="1" customHeight="1">
      <c r="A10444" s="59" t="s">
        <v>27171</v>
      </c>
      <c r="B10444" s="59" t="s">
        <v>27172</v>
      </c>
      <c r="C10444" s="59" t="s">
        <v>27173</v>
      </c>
      <c r="D10444" s="59" t="s">
        <v>18</v>
      </c>
      <c r="F10444" s="59" t="s">
        <v>12</v>
      </c>
      <c r="G10444" s="152" t="str">
        <f>VLOOKUP(D10444,sku归属!A:B,2,0)</f>
        <v>唐璇淑</v>
      </c>
    </row>
    <row r="10445" spans="1:13" s="59" customFormat="1" customHeight="1">
      <c r="A10445" s="59" t="s">
        <v>27174</v>
      </c>
      <c r="B10445" s="59" t="s">
        <v>27175</v>
      </c>
      <c r="C10445" s="59" t="s">
        <v>4075</v>
      </c>
      <c r="D10445" s="59">
        <v>809</v>
      </c>
      <c r="F10445" s="59" t="s">
        <v>12</v>
      </c>
      <c r="G10445" s="152" t="str">
        <f>VLOOKUP(D10445,sku归属!A:B,2,0)</f>
        <v>唐璇淑</v>
      </c>
    </row>
    <row r="10446" spans="1:13" s="59" customFormat="1" customHeight="1">
      <c r="A10446" s="59" t="s">
        <v>27176</v>
      </c>
      <c r="B10446" s="59" t="s">
        <v>27177</v>
      </c>
      <c r="C10446" s="59" t="s">
        <v>4072</v>
      </c>
      <c r="D10446" s="59">
        <v>809</v>
      </c>
      <c r="F10446" s="59" t="s">
        <v>12</v>
      </c>
      <c r="G10446" s="152" t="str">
        <f>VLOOKUP(D10446,sku归属!A:B,2,0)</f>
        <v>谭熹杰</v>
      </c>
    </row>
    <row r="10447" spans="1:13" s="59" customFormat="1" customHeight="1">
      <c r="A10447" s="59" t="s">
        <v>27178</v>
      </c>
      <c r="B10447" s="59" t="s">
        <v>27179</v>
      </c>
      <c r="C10447" s="59" t="s">
        <v>4081</v>
      </c>
      <c r="D10447" s="59">
        <v>809</v>
      </c>
      <c r="F10447" s="59" t="s">
        <v>12</v>
      </c>
      <c r="G10447" s="152" t="str">
        <f>VLOOKUP(D10447,sku归属!A:B,2,0)</f>
        <v>许梓渝</v>
      </c>
    </row>
    <row r="10448" spans="1:13" s="59" customFormat="1" customHeight="1">
      <c r="A10448" s="59" t="s">
        <v>27180</v>
      </c>
      <c r="B10448" s="59" t="s">
        <v>27181</v>
      </c>
      <c r="C10448" s="59" t="s">
        <v>4078</v>
      </c>
      <c r="D10448" s="59">
        <v>809</v>
      </c>
      <c r="F10448" s="59" t="s">
        <v>12</v>
      </c>
      <c r="G10448" s="152" t="str">
        <f>VLOOKUP(D10448,sku归属!A:B,2,0)</f>
        <v>许梓渝</v>
      </c>
    </row>
    <row r="10449" spans="1:13" s="59" customFormat="1" customHeight="1">
      <c r="A10449" s="59" t="s">
        <v>27182</v>
      </c>
      <c r="B10449" s="59" t="s">
        <v>16327</v>
      </c>
      <c r="C10449" s="59" t="s">
        <v>16328</v>
      </c>
      <c r="D10449" s="59">
        <v>809</v>
      </c>
      <c r="F10449" s="59" t="s">
        <v>12</v>
      </c>
      <c r="G10449" s="152" t="str">
        <f>VLOOKUP(D10449,sku归属!A:B,2,0)</f>
        <v>许梓渝</v>
      </c>
    </row>
    <row r="10450" spans="1:13" s="59" customFormat="1" customHeight="1">
      <c r="A10450" s="59" t="s">
        <v>27183</v>
      </c>
      <c r="B10450" s="59" t="s">
        <v>16324</v>
      </c>
      <c r="C10450" s="59" t="s">
        <v>16325</v>
      </c>
      <c r="D10450" s="59">
        <v>809</v>
      </c>
      <c r="F10450" s="59" t="s">
        <v>12</v>
      </c>
      <c r="G10450" s="152" t="str">
        <f>VLOOKUP(D10450,sku归属!A:B,2,0)</f>
        <v>许梓渝</v>
      </c>
    </row>
    <row r="10451" spans="1:13" s="59" customFormat="1" customHeight="1">
      <c r="A10451" s="59" t="s">
        <v>27184</v>
      </c>
      <c r="B10451" s="59" t="s">
        <v>27185</v>
      </c>
      <c r="C10451" s="59" t="s">
        <v>17784</v>
      </c>
      <c r="D10451" s="59" t="s">
        <v>18</v>
      </c>
      <c r="F10451" s="59" t="s">
        <v>12</v>
      </c>
      <c r="G10451" s="152" t="str">
        <f>VLOOKUP(D10451,sku归属!A:B,2,0)</f>
        <v>许梓渝</v>
      </c>
    </row>
    <row r="10452" spans="1:13" s="59" customFormat="1" customHeight="1">
      <c r="A10452" s="59" t="s">
        <v>27186</v>
      </c>
      <c r="B10452" s="59" t="s">
        <v>27187</v>
      </c>
      <c r="C10452" s="59" t="s">
        <v>17781</v>
      </c>
      <c r="D10452" s="59" t="s">
        <v>18</v>
      </c>
      <c r="F10452" s="59" t="s">
        <v>12</v>
      </c>
      <c r="G10452" s="152" t="str">
        <f>VLOOKUP(D10452,sku归属!A:B,2,0)</f>
        <v>许梓渝</v>
      </c>
    </row>
    <row r="10453" spans="1:13" s="59" customFormat="1" customHeight="1">
      <c r="A10453" s="59" t="s">
        <v>27188</v>
      </c>
      <c r="B10453" s="59" t="s">
        <v>27189</v>
      </c>
      <c r="C10453" s="59" t="s">
        <v>17787</v>
      </c>
      <c r="D10453" s="59" t="s">
        <v>18</v>
      </c>
      <c r="F10453" s="59" t="s">
        <v>12</v>
      </c>
      <c r="G10453" s="152" t="str">
        <f>VLOOKUP(D10453,sku归属!A:B,2,0)</f>
        <v>许梓渝</v>
      </c>
    </row>
    <row r="10454" spans="1:13" s="59" customFormat="1" customHeight="1">
      <c r="A10454" s="59" t="s">
        <v>27190</v>
      </c>
      <c r="B10454" s="59" t="s">
        <v>27191</v>
      </c>
      <c r="C10454" s="59" t="s">
        <v>17790</v>
      </c>
      <c r="D10454" s="59" t="s">
        <v>18</v>
      </c>
      <c r="F10454" s="59" t="s">
        <v>12</v>
      </c>
      <c r="G10454" s="152" t="str">
        <f>VLOOKUP(D10454,sku归属!A:B,2,0)</f>
        <v>许梓渝</v>
      </c>
    </row>
    <row r="10455" spans="1:13" s="59" customFormat="1" customHeight="1">
      <c r="A10455" s="59" t="s">
        <v>27192</v>
      </c>
      <c r="B10455" s="59" t="s">
        <v>27193</v>
      </c>
      <c r="C10455" s="59" t="s">
        <v>17009</v>
      </c>
      <c r="D10455" s="59" t="s">
        <v>18</v>
      </c>
      <c r="F10455" s="59" t="s">
        <v>12</v>
      </c>
      <c r="G10455" s="152" t="str">
        <f>VLOOKUP(D10455,sku归属!A:B,2,0)</f>
        <v>许梓渝</v>
      </c>
    </row>
    <row r="10456" spans="1:13" s="59" customFormat="1" customHeight="1">
      <c r="A10456" s="59" t="s">
        <v>27194</v>
      </c>
      <c r="B10456" s="59" t="s">
        <v>27195</v>
      </c>
      <c r="C10456" s="59" t="s">
        <v>17012</v>
      </c>
      <c r="D10456" s="59" t="s">
        <v>18</v>
      </c>
      <c r="F10456" s="59" t="s">
        <v>12</v>
      </c>
      <c r="G10456" s="152" t="str">
        <f>VLOOKUP(D10456,sku归属!A:B,2,0)</f>
        <v>谭熹杰</v>
      </c>
    </row>
    <row r="10457" spans="1:13" s="59" customFormat="1" customHeight="1">
      <c r="A10457" s="59" t="s">
        <v>27196</v>
      </c>
      <c r="B10457" s="59" t="s">
        <v>27197</v>
      </c>
      <c r="C10457" s="59" t="s">
        <v>27198</v>
      </c>
      <c r="D10457" s="59" t="s">
        <v>18</v>
      </c>
      <c r="F10457" s="59" t="s">
        <v>12</v>
      </c>
      <c r="G10457" s="152" t="str">
        <f>VLOOKUP(D10457,sku归属!A:B,2,0)</f>
        <v>唐璇淑</v>
      </c>
    </row>
    <row r="10458" spans="1:13" s="59" customFormat="1" customHeight="1">
      <c r="A10458" s="59" t="s">
        <v>27199</v>
      </c>
      <c r="B10458" s="59" t="s">
        <v>27200</v>
      </c>
      <c r="C10458" s="59" t="s">
        <v>27201</v>
      </c>
      <c r="D10458" s="59" t="s">
        <v>18</v>
      </c>
      <c r="F10458" s="59" t="s">
        <v>12</v>
      </c>
      <c r="G10458" s="152" t="str">
        <f>VLOOKUP(D10458,sku归属!A:B,2,0)</f>
        <v>唐璇淑</v>
      </c>
    </row>
    <row r="10459" spans="1:13" s="59" customFormat="1" customHeight="1">
      <c r="A10459" s="59" t="s">
        <v>27202</v>
      </c>
      <c r="B10459" s="59" t="s">
        <v>27203</v>
      </c>
      <c r="C10459" s="59" t="s">
        <v>27204</v>
      </c>
      <c r="D10459" s="59" t="s">
        <v>18</v>
      </c>
      <c r="F10459" s="59" t="s">
        <v>12</v>
      </c>
      <c r="G10459" s="152" t="str">
        <f>VLOOKUP(D10459,sku归属!A:B,2,0)</f>
        <v>唐璇淑</v>
      </c>
    </row>
    <row r="10460" spans="1:13" s="59" customFormat="1" customHeight="1">
      <c r="A10460" s="59" t="s">
        <v>27205</v>
      </c>
      <c r="B10460" s="59" t="s">
        <v>27206</v>
      </c>
      <c r="C10460" s="59" t="s">
        <v>27207</v>
      </c>
      <c r="D10460" s="59" t="s">
        <v>18</v>
      </c>
      <c r="F10460" s="59" t="s">
        <v>12</v>
      </c>
      <c r="G10460" s="152" t="str">
        <f>VLOOKUP(D10460,sku归属!A:B,2,0)</f>
        <v>唐璇淑</v>
      </c>
    </row>
    <row r="10461" spans="1:13" s="59" customFormat="1" customHeight="1">
      <c r="A10461" s="59" t="s">
        <v>27208</v>
      </c>
      <c r="B10461" s="59" t="s">
        <v>27209</v>
      </c>
      <c r="C10461" s="59" t="s">
        <v>16797</v>
      </c>
      <c r="D10461" s="59">
        <v>809</v>
      </c>
      <c r="F10461" s="59" t="s">
        <v>12</v>
      </c>
      <c r="G10461" s="152" t="str">
        <f>VLOOKUP(D10461,sku归属!A:B,2,0)</f>
        <v>唐璇淑</v>
      </c>
    </row>
    <row r="10462" spans="1:13" s="59" customFormat="1" customHeight="1">
      <c r="A10462" s="59" t="s">
        <v>27210</v>
      </c>
      <c r="B10462" s="59" t="s">
        <v>27211</v>
      </c>
      <c r="C10462" s="59" t="s">
        <v>16800</v>
      </c>
      <c r="D10462" s="59">
        <v>809</v>
      </c>
      <c r="F10462" s="59" t="s">
        <v>12</v>
      </c>
      <c r="G10462" s="152" t="str">
        <f>VLOOKUP(D10462,sku归属!A:B,2,0)</f>
        <v>唐璇淑</v>
      </c>
    </row>
    <row r="10463" spans="1:13" s="59" customFormat="1" customHeight="1">
      <c r="A10463" s="59" t="s">
        <v>27212</v>
      </c>
      <c r="B10463" s="59" t="s">
        <v>27213</v>
      </c>
      <c r="C10463" s="59" t="s">
        <v>7314</v>
      </c>
      <c r="D10463" s="59">
        <v>809</v>
      </c>
      <c r="F10463" s="59" t="s">
        <v>12</v>
      </c>
      <c r="G10463" s="152" t="str">
        <f>VLOOKUP(D10463,sku归属!A:B,2,0)</f>
        <v>唐璇淑</v>
      </c>
    </row>
    <row r="10464" spans="1:13" s="59" customFormat="1" customHeight="1">
      <c r="A10464" s="59" t="s">
        <v>27214</v>
      </c>
      <c r="B10464" s="59" t="s">
        <v>27215</v>
      </c>
      <c r="C10464" s="59" t="s">
        <v>7317</v>
      </c>
      <c r="D10464" s="59">
        <v>809</v>
      </c>
      <c r="F10464" s="59" t="s">
        <v>12</v>
      </c>
      <c r="G10464" s="152" t="str">
        <f>VLOOKUP(D10464,sku归属!A:B,2,0)</f>
        <v>唐璇淑</v>
      </c>
    </row>
    <row r="10465" spans="1:13" s="59" customFormat="1" customHeight="1">
      <c r="A10465" s="59" t="s">
        <v>27216</v>
      </c>
      <c r="B10465" s="59" t="s">
        <v>27217</v>
      </c>
      <c r="C10465" s="59" t="s">
        <v>12592</v>
      </c>
      <c r="D10465" s="59">
        <v>809</v>
      </c>
      <c r="F10465" s="59" t="s">
        <v>12</v>
      </c>
      <c r="G10465" s="152" t="str">
        <f>VLOOKUP(D10465,sku归属!A:B,2,0)</f>
        <v>欧阳博文</v>
      </c>
    </row>
    <row r="10466" spans="1:13" s="59" customFormat="1" customHeight="1">
      <c r="A10466" s="59" t="s">
        <v>27218</v>
      </c>
      <c r="B10466" s="59" t="s">
        <v>27219</v>
      </c>
      <c r="C10466" s="59" t="s">
        <v>12589</v>
      </c>
      <c r="D10466" s="59">
        <v>809</v>
      </c>
      <c r="F10466" s="59" t="s">
        <v>12</v>
      </c>
      <c r="G10466" s="152" t="str">
        <f>VLOOKUP(D10466,sku归属!A:B,2,0)</f>
        <v>欧阳博文</v>
      </c>
    </row>
    <row r="10467" spans="1:13" s="59" customFormat="1" customHeight="1">
      <c r="A10467" s="59" t="s">
        <v>27220</v>
      </c>
      <c r="B10467" s="59" t="s">
        <v>27221</v>
      </c>
      <c r="C10467" s="59" t="s">
        <v>19355</v>
      </c>
      <c r="D10467" s="59" t="s">
        <v>18</v>
      </c>
      <c r="F10467" s="59" t="s">
        <v>12</v>
      </c>
      <c r="G10467" s="152" t="str">
        <f>VLOOKUP(D10467,sku归属!A:B,2,0)</f>
        <v>欧阳博文</v>
      </c>
    </row>
    <row r="10468" spans="1:13" s="59" customFormat="1" customHeight="1">
      <c r="A10468" s="59" t="s">
        <v>27222</v>
      </c>
      <c r="B10468" s="59" t="s">
        <v>27223</v>
      </c>
      <c r="C10468" s="59" t="s">
        <v>27224</v>
      </c>
      <c r="D10468" s="59" t="s">
        <v>19</v>
      </c>
      <c r="F10468" s="59" t="s">
        <v>12</v>
      </c>
      <c r="G10468" s="152" t="str">
        <f>VLOOKUP(D10468,sku归属!A:B,2,0)</f>
        <v>欧阳博文</v>
      </c>
    </row>
    <row r="10469" spans="1:13" s="59" customFormat="1" customHeight="1">
      <c r="A10469" s="59" t="s">
        <v>27225</v>
      </c>
      <c r="B10469" s="59" t="s">
        <v>27226</v>
      </c>
      <c r="C10469" s="59" t="s">
        <v>27227</v>
      </c>
      <c r="D10469" s="59" t="s">
        <v>19</v>
      </c>
      <c r="F10469" s="59" t="s">
        <v>12</v>
      </c>
      <c r="G10469" s="152" t="str">
        <f>VLOOKUP(D10469,sku归属!A:B,2,0)</f>
        <v>欧阳博文</v>
      </c>
    </row>
    <row r="10470" spans="1:13" s="59" customFormat="1" customHeight="1">
      <c r="A10470" s="59" t="s">
        <v>27228</v>
      </c>
      <c r="B10470" s="59" t="s">
        <v>27229</v>
      </c>
      <c r="C10470" s="59" t="s">
        <v>27230</v>
      </c>
      <c r="D10470" s="59" t="s">
        <v>19</v>
      </c>
      <c r="F10470" s="59" t="s">
        <v>12</v>
      </c>
      <c r="G10470" s="152" t="str">
        <f>VLOOKUP(D10470,sku归属!A:B,2,0)</f>
        <v>欧阳博文</v>
      </c>
    </row>
    <row r="10471" spans="1:13" s="59" customFormat="1" customHeight="1">
      <c r="A10471" s="59" t="s">
        <v>27231</v>
      </c>
      <c r="B10471" s="59" t="s">
        <v>27232</v>
      </c>
      <c r="C10471" s="59" t="s">
        <v>27233</v>
      </c>
      <c r="D10471" s="59" t="s">
        <v>19</v>
      </c>
      <c r="F10471" s="59" t="s">
        <v>12</v>
      </c>
      <c r="G10471" s="152" t="str">
        <f>VLOOKUP(D10471,sku归属!A:B,2,0)</f>
        <v>欧阳博文</v>
      </c>
    </row>
    <row r="10472" spans="1:13" s="59" customFormat="1" customHeight="1">
      <c r="A10472" s="59" t="s">
        <v>27234</v>
      </c>
      <c r="B10472" s="59" t="s">
        <v>27235</v>
      </c>
      <c r="C10472" s="59" t="s">
        <v>27236</v>
      </c>
      <c r="D10472" s="59" t="s">
        <v>19</v>
      </c>
      <c r="F10472" s="59" t="s">
        <v>12</v>
      </c>
      <c r="G10472" s="152" t="str">
        <f>VLOOKUP(D10472,sku归属!A:B,2,0)</f>
        <v>欧阳博文</v>
      </c>
    </row>
    <row r="10473" spans="1:13" s="59" customFormat="1" customHeight="1">
      <c r="A10473" s="59" t="s">
        <v>27237</v>
      </c>
      <c r="B10473" s="59" t="s">
        <v>27238</v>
      </c>
      <c r="C10473" s="59" t="s">
        <v>27239</v>
      </c>
      <c r="D10473" s="59" t="s">
        <v>19</v>
      </c>
      <c r="F10473" s="59" t="s">
        <v>12</v>
      </c>
      <c r="G10473" s="152" t="str">
        <f>VLOOKUP(D10473,sku归属!A:B,2,0)</f>
        <v>欧阳博文</v>
      </c>
    </row>
    <row r="10474" spans="1:13" s="59" customFormat="1" customHeight="1">
      <c r="A10474" s="59" t="s">
        <v>27240</v>
      </c>
      <c r="B10474" s="59" t="s">
        <v>27241</v>
      </c>
      <c r="C10474" s="59" t="s">
        <v>27242</v>
      </c>
      <c r="D10474" s="59" t="s">
        <v>19</v>
      </c>
      <c r="F10474" s="59" t="s">
        <v>12</v>
      </c>
      <c r="G10474" s="152" t="str">
        <f>VLOOKUP(D10474,sku归属!A:B,2,0)</f>
        <v>欧阳博文</v>
      </c>
    </row>
    <row r="10475" spans="1:13" s="59" customFormat="1" customHeight="1">
      <c r="A10475" s="59" t="s">
        <v>27243</v>
      </c>
      <c r="B10475" s="59" t="s">
        <v>27244</v>
      </c>
      <c r="C10475" s="59" t="s">
        <v>21310</v>
      </c>
      <c r="D10475" s="59" t="s">
        <v>19</v>
      </c>
      <c r="F10475" s="59" t="s">
        <v>12</v>
      </c>
      <c r="G10475" s="152" t="str">
        <f>VLOOKUP(D10475,sku归属!A:B,2,0)</f>
        <v>欧阳博文</v>
      </c>
    </row>
    <row r="10476" spans="1:13" s="59" customFormat="1" customHeight="1">
      <c r="A10476" s="59" t="s">
        <v>27245</v>
      </c>
      <c r="B10476" s="59" t="s">
        <v>27246</v>
      </c>
      <c r="C10476" s="59" t="s">
        <v>27247</v>
      </c>
      <c r="D10476" s="59" t="s">
        <v>19</v>
      </c>
      <c r="F10476" s="59" t="s">
        <v>12</v>
      </c>
      <c r="G10476" s="152" t="str">
        <f>VLOOKUP(D10476,sku归属!A:B,2,0)</f>
        <v>欧阳博文</v>
      </c>
    </row>
    <row r="10477" spans="1:13" s="59" customFormat="1" customHeight="1">
      <c r="A10477" s="59" t="s">
        <v>27248</v>
      </c>
      <c r="B10477" s="59" t="s">
        <v>27249</v>
      </c>
      <c r="C10477" s="59" t="s">
        <v>27250</v>
      </c>
      <c r="D10477" s="59" t="s">
        <v>18</v>
      </c>
      <c r="F10477" s="59" t="s">
        <v>12</v>
      </c>
      <c r="G10477" s="152" t="str">
        <f>VLOOKUP(D10477,sku归属!A:B,2,0)</f>
        <v>欧阳博文</v>
      </c>
    </row>
    <row r="10478" spans="1:13" s="59" customFormat="1" customHeight="1">
      <c r="A10478" s="59" t="s">
        <v>27251</v>
      </c>
      <c r="B10478" s="59" t="s">
        <v>27252</v>
      </c>
      <c r="C10478" s="59" t="s">
        <v>16878</v>
      </c>
      <c r="D10478" s="59">
        <v>809</v>
      </c>
      <c r="F10478" s="59" t="s">
        <v>12</v>
      </c>
      <c r="G10478" s="152" t="str">
        <f>VLOOKUP(D10478,sku归属!A:B,2,0)</f>
        <v>欧阳博文</v>
      </c>
    </row>
    <row r="10479" spans="1:13" s="59" customFormat="1" customHeight="1">
      <c r="A10479" s="59" t="s">
        <v>27253</v>
      </c>
      <c r="B10479" s="59" t="s">
        <v>27254</v>
      </c>
      <c r="C10479" s="59" t="s">
        <v>16875</v>
      </c>
      <c r="D10479" s="59">
        <v>809</v>
      </c>
      <c r="F10479" s="59" t="s">
        <v>12</v>
      </c>
      <c r="G10479" s="152" t="str">
        <f>VLOOKUP(D10479,sku归属!A:B,2,0)</f>
        <v>欧阳博文</v>
      </c>
    </row>
    <row r="10480" spans="1:13" s="59" customFormat="1" customHeight="1">
      <c r="A10480" s="59" t="s">
        <v>27255</v>
      </c>
      <c r="B10480" s="59" t="s">
        <v>16346</v>
      </c>
      <c r="C10480" s="59" t="s">
        <v>16347</v>
      </c>
      <c r="D10480" s="59">
        <v>809</v>
      </c>
      <c r="F10480" s="59" t="s">
        <v>12</v>
      </c>
      <c r="G10480" s="152" t="str">
        <f>VLOOKUP(D10480,sku归属!A:B,2,0)</f>
        <v>欧阳博文</v>
      </c>
    </row>
    <row r="10481" spans="1:13" s="59" customFormat="1" customHeight="1">
      <c r="A10481" s="59" t="s">
        <v>27256</v>
      </c>
      <c r="B10481" s="59" t="s">
        <v>16349</v>
      </c>
      <c r="C10481" s="59" t="s">
        <v>16350</v>
      </c>
      <c r="D10481" s="59">
        <v>809</v>
      </c>
      <c r="F10481" s="59" t="s">
        <v>12</v>
      </c>
      <c r="G10481" s="152" t="str">
        <f>VLOOKUP(D10481,sku归属!A:B,2,0)</f>
        <v>欧阳博文</v>
      </c>
    </row>
    <row r="10482" spans="1:13" s="59" customFormat="1" customHeight="1">
      <c r="A10482" s="59" t="s">
        <v>27257</v>
      </c>
      <c r="B10482" s="59" t="s">
        <v>16343</v>
      </c>
      <c r="C10482" s="59" t="s">
        <v>16344</v>
      </c>
      <c r="D10482" s="59">
        <v>809</v>
      </c>
      <c r="F10482" s="59" t="s">
        <v>12</v>
      </c>
      <c r="G10482" s="152" t="str">
        <f>VLOOKUP(D10482,sku归属!A:B,2,0)</f>
        <v>欧阳博文</v>
      </c>
    </row>
    <row r="10483" spans="1:13" s="59" customFormat="1" customHeight="1">
      <c r="A10483" s="59" t="s">
        <v>27258</v>
      </c>
      <c r="B10483" s="59" t="s">
        <v>16340</v>
      </c>
      <c r="C10483" s="59" t="s">
        <v>16341</v>
      </c>
      <c r="D10483" s="59">
        <v>809</v>
      </c>
      <c r="F10483" s="59" t="s">
        <v>12</v>
      </c>
      <c r="G10483" s="152" t="str">
        <f>VLOOKUP(D10483,sku归属!A:B,2,0)</f>
        <v>欧阳博文</v>
      </c>
    </row>
    <row r="10484" spans="1:13" s="59" customFormat="1" customHeight="1">
      <c r="A10484" s="59" t="s">
        <v>27259</v>
      </c>
      <c r="B10484" s="59" t="s">
        <v>16321</v>
      </c>
      <c r="C10484" s="59" t="s">
        <v>27260</v>
      </c>
      <c r="D10484" s="59">
        <v>809</v>
      </c>
      <c r="F10484" s="59" t="s">
        <v>12</v>
      </c>
      <c r="G10484" s="152" t="str">
        <f>VLOOKUP(D10484,sku归属!A:B,2,0)</f>
        <v>谭熹杰</v>
      </c>
    </row>
    <row r="10485" spans="1:13" s="59" customFormat="1" customHeight="1">
      <c r="A10485" s="59" t="s">
        <v>27261</v>
      </c>
      <c r="B10485" s="59" t="s">
        <v>16318</v>
      </c>
      <c r="C10485" s="59" t="s">
        <v>27262</v>
      </c>
      <c r="D10485" s="59">
        <v>809</v>
      </c>
      <c r="F10485" s="59" t="s">
        <v>12</v>
      </c>
      <c r="G10485" s="152" t="str">
        <f>VLOOKUP(D10485,sku归属!A:B,2,0)</f>
        <v>谭熹杰</v>
      </c>
    </row>
    <row r="10486" spans="1:13" s="59" customFormat="1" customHeight="1">
      <c r="A10486" s="59" t="s">
        <v>27263</v>
      </c>
      <c r="B10486" s="59" t="s">
        <v>16668</v>
      </c>
      <c r="C10486" s="59" t="s">
        <v>16669</v>
      </c>
      <c r="D10486" s="59">
        <v>806</v>
      </c>
      <c r="F10486" s="59" t="s">
        <v>12</v>
      </c>
      <c r="G10486" s="152" t="str">
        <f>VLOOKUP(D10486,sku归属!A:B,2,0)</f>
        <v>谭熹杰</v>
      </c>
    </row>
    <row r="10487" spans="1:13" s="59" customFormat="1" customHeight="1">
      <c r="A10487" s="59" t="s">
        <v>27264</v>
      </c>
      <c r="B10487" s="59" t="s">
        <v>16674</v>
      </c>
      <c r="C10487" s="59" t="s">
        <v>16675</v>
      </c>
      <c r="D10487" s="59">
        <v>806</v>
      </c>
      <c r="F10487" s="59" t="s">
        <v>12</v>
      </c>
      <c r="G10487" s="152" t="str">
        <f>VLOOKUP(D10487,sku归属!A:B,2,0)</f>
        <v>谭熹杰</v>
      </c>
    </row>
    <row r="10488" spans="1:13" s="59" customFormat="1" customHeight="1">
      <c r="A10488" s="59" t="s">
        <v>27265</v>
      </c>
      <c r="B10488" s="59" t="s">
        <v>16671</v>
      </c>
      <c r="C10488" s="59" t="s">
        <v>16672</v>
      </c>
      <c r="D10488" s="59">
        <v>806</v>
      </c>
      <c r="F10488" s="59" t="s">
        <v>12</v>
      </c>
      <c r="G10488" s="152" t="str">
        <f>VLOOKUP(D10488,sku归属!A:B,2,0)</f>
        <v>谭熹杰</v>
      </c>
    </row>
    <row r="10489" spans="1:13" s="59" customFormat="1" customHeight="1">
      <c r="A10489" s="59" t="s">
        <v>27266</v>
      </c>
      <c r="B10489" s="59" t="s">
        <v>27267</v>
      </c>
      <c r="C10489" s="59" t="s">
        <v>17606</v>
      </c>
      <c r="D10489" s="59">
        <v>806</v>
      </c>
      <c r="F10489" s="59" t="s">
        <v>12</v>
      </c>
      <c r="G10489" s="152" t="str">
        <f>VLOOKUP(D10489,sku归属!A:B,2,0)</f>
        <v>谭熹杰</v>
      </c>
    </row>
    <row r="10490" spans="1:13" s="59" customFormat="1" customHeight="1">
      <c r="A10490" s="59" t="s">
        <v>27268</v>
      </c>
      <c r="B10490" s="59" t="s">
        <v>27269</v>
      </c>
      <c r="C10490" s="59" t="s">
        <v>17609</v>
      </c>
      <c r="D10490" s="59">
        <v>806</v>
      </c>
      <c r="F10490" s="59" t="s">
        <v>12</v>
      </c>
      <c r="G10490" s="152" t="str">
        <f>VLOOKUP(D10490,sku归属!A:B,2,0)</f>
        <v>许梓渝</v>
      </c>
    </row>
    <row r="10491" spans="1:13" s="59" customFormat="1" customHeight="1">
      <c r="A10491" s="59" t="s">
        <v>27270</v>
      </c>
      <c r="B10491" s="59" t="s">
        <v>27271</v>
      </c>
      <c r="C10491" s="59" t="s">
        <v>17600</v>
      </c>
      <c r="D10491" s="59">
        <v>806</v>
      </c>
      <c r="F10491" s="59" t="s">
        <v>12</v>
      </c>
      <c r="G10491" s="152" t="str">
        <f>VLOOKUP(D10491,sku归属!A:B,2,0)</f>
        <v>许梓渝</v>
      </c>
    </row>
    <row r="10492" spans="1:13" s="59" customFormat="1" customHeight="1">
      <c r="A10492" s="59" t="s">
        <v>27272</v>
      </c>
      <c r="B10492" s="59" t="s">
        <v>27273</v>
      </c>
      <c r="C10492" s="59" t="s">
        <v>17603</v>
      </c>
      <c r="D10492" s="59">
        <v>806</v>
      </c>
      <c r="F10492" s="59" t="s">
        <v>12</v>
      </c>
      <c r="G10492" s="152" t="str">
        <f>VLOOKUP(D10492,sku归属!A:B,2,0)</f>
        <v>唐璇淑</v>
      </c>
    </row>
    <row r="10493" spans="1:13" s="59" customFormat="1" customHeight="1">
      <c r="A10493" s="59" t="s">
        <v>27274</v>
      </c>
      <c r="B10493" s="59" t="s">
        <v>16499</v>
      </c>
      <c r="C10493" s="59" t="s">
        <v>16500</v>
      </c>
      <c r="D10493" s="59">
        <v>806</v>
      </c>
      <c r="F10493" s="59" t="s">
        <v>12</v>
      </c>
      <c r="G10493" s="152" t="str">
        <f>VLOOKUP(D10493,sku归属!A:B,2,0)</f>
        <v>唐璇淑</v>
      </c>
    </row>
    <row r="10494" spans="1:13" s="59" customFormat="1" customHeight="1">
      <c r="A10494" s="59" t="s">
        <v>27275</v>
      </c>
      <c r="B10494" s="59" t="s">
        <v>16496</v>
      </c>
      <c r="C10494" s="59" t="s">
        <v>16497</v>
      </c>
      <c r="D10494" s="59">
        <v>806</v>
      </c>
      <c r="F10494" s="59" t="s">
        <v>12</v>
      </c>
      <c r="G10494" s="152" t="str">
        <f>VLOOKUP(D10494,sku归属!A:B,2,0)</f>
        <v>许梓渝</v>
      </c>
    </row>
    <row r="10495" spans="1:13" s="59" customFormat="1" customHeight="1">
      <c r="A10495" s="59" t="s">
        <v>27276</v>
      </c>
      <c r="B10495" s="59" t="s">
        <v>16493</v>
      </c>
      <c r="C10495" s="59" t="s">
        <v>16494</v>
      </c>
      <c r="D10495" s="59">
        <v>806</v>
      </c>
      <c r="F10495" s="59" t="s">
        <v>12</v>
      </c>
      <c r="G10495" s="152" t="str">
        <f>VLOOKUP(D10495,sku归属!A:B,2,0)</f>
        <v>许梓渝</v>
      </c>
    </row>
    <row r="10496" spans="1:13" s="59" customFormat="1" customHeight="1">
      <c r="A10496" s="59" t="s">
        <v>27277</v>
      </c>
      <c r="B10496" s="59" t="s">
        <v>16490</v>
      </c>
      <c r="C10496" s="59" t="s">
        <v>16491</v>
      </c>
      <c r="D10496" s="59">
        <v>806</v>
      </c>
      <c r="F10496" s="59" t="s">
        <v>12</v>
      </c>
      <c r="G10496" s="152" t="str">
        <f>VLOOKUP(D10496,sku归属!A:B,2,0)</f>
        <v>许梓渝</v>
      </c>
    </row>
    <row r="10497" spans="1:13" s="59" customFormat="1" customHeight="1">
      <c r="A10497" s="59" t="s">
        <v>27278</v>
      </c>
      <c r="B10497" s="59" t="s">
        <v>27279</v>
      </c>
      <c r="C10497" s="59" t="s">
        <v>27280</v>
      </c>
      <c r="D10497" s="59">
        <v>806</v>
      </c>
      <c r="F10497" s="59" t="s">
        <v>12</v>
      </c>
      <c r="G10497" s="152" t="str">
        <f>VLOOKUP(D10497,sku归属!A:B,2,0)</f>
        <v>唐璇淑</v>
      </c>
    </row>
    <row r="10498" spans="1:13" s="59" customFormat="1" customHeight="1">
      <c r="A10498" s="59" t="s">
        <v>27281</v>
      </c>
      <c r="B10498" s="59" t="s">
        <v>27282</v>
      </c>
      <c r="C10498" s="59" t="s">
        <v>11938</v>
      </c>
      <c r="D10498" s="59">
        <v>806</v>
      </c>
      <c r="F10498" s="59" t="s">
        <v>12</v>
      </c>
      <c r="G10498" s="152" t="str">
        <f>VLOOKUP(D10498,sku归属!A:B,2,0)</f>
        <v>唐璇淑</v>
      </c>
    </row>
    <row r="10499" spans="1:13" s="59" customFormat="1" customHeight="1">
      <c r="A10499" s="59" t="s">
        <v>27283</v>
      </c>
      <c r="B10499" s="59" t="s">
        <v>27284</v>
      </c>
      <c r="C10499" s="59" t="s">
        <v>1115</v>
      </c>
      <c r="D10499" s="59">
        <v>806</v>
      </c>
      <c r="F10499" s="59" t="s">
        <v>12</v>
      </c>
      <c r="G10499" s="152" t="str">
        <f>VLOOKUP(D10499,sku归属!A:B,2,0)</f>
        <v>丁芳芳</v>
      </c>
    </row>
    <row r="10500" spans="1:13" s="59" customFormat="1" customHeight="1">
      <c r="A10500" s="59" t="s">
        <v>27285</v>
      </c>
      <c r="B10500" s="59" t="s">
        <v>27286</v>
      </c>
      <c r="C10500" s="59" t="s">
        <v>1112</v>
      </c>
      <c r="D10500" s="59">
        <v>806</v>
      </c>
      <c r="F10500" s="59" t="s">
        <v>12</v>
      </c>
      <c r="G10500" s="152" t="str">
        <f>VLOOKUP(D10500,sku归属!A:B,2,0)</f>
        <v>丁芳芳</v>
      </c>
    </row>
    <row r="10501" spans="1:13" s="59" customFormat="1" customHeight="1">
      <c r="A10501" s="59" t="s">
        <v>27287</v>
      </c>
      <c r="B10501" s="59" t="s">
        <v>27288</v>
      </c>
      <c r="C10501" s="59" t="s">
        <v>1109</v>
      </c>
      <c r="D10501" s="59">
        <v>806</v>
      </c>
      <c r="F10501" s="59" t="s">
        <v>12</v>
      </c>
      <c r="G10501" s="152" t="str">
        <f>VLOOKUP(D10501,sku归属!A:B,2,0)</f>
        <v>丁芳芳</v>
      </c>
    </row>
    <row r="10502" spans="1:13" s="59" customFormat="1" customHeight="1">
      <c r="A10502" s="59" t="s">
        <v>27289</v>
      </c>
      <c r="B10502" s="59" t="s">
        <v>27290</v>
      </c>
      <c r="C10502" s="59" t="s">
        <v>1106</v>
      </c>
      <c r="D10502" s="59">
        <v>806</v>
      </c>
      <c r="F10502" s="59" t="s">
        <v>12</v>
      </c>
      <c r="G10502" s="152" t="str">
        <f>VLOOKUP(D10502,sku归属!A:B,2,0)</f>
        <v>丁芳芳</v>
      </c>
    </row>
    <row r="10503" spans="1:13" s="59" customFormat="1" customHeight="1">
      <c r="A10503" s="59" t="s">
        <v>27291</v>
      </c>
      <c r="B10503" s="59" t="s">
        <v>27292</v>
      </c>
      <c r="C10503" s="59" t="s">
        <v>27293</v>
      </c>
      <c r="D10503" s="59">
        <v>806</v>
      </c>
      <c r="F10503" s="59" t="s">
        <v>12</v>
      </c>
      <c r="G10503" s="152" t="str">
        <f>VLOOKUP(D10503,sku归属!A:B,2,0)</f>
        <v>丁芳芳</v>
      </c>
    </row>
    <row r="10504" spans="1:13" s="59" customFormat="1" customHeight="1">
      <c r="A10504" s="59" t="s">
        <v>27294</v>
      </c>
      <c r="B10504" s="59" t="s">
        <v>27295</v>
      </c>
      <c r="C10504" s="59" t="s">
        <v>27296</v>
      </c>
      <c r="D10504" s="59">
        <v>806</v>
      </c>
      <c r="F10504" s="59" t="s">
        <v>12</v>
      </c>
      <c r="G10504" s="152" t="str">
        <f>VLOOKUP(D10504,sku归属!A:B,2,0)</f>
        <v>丁芳芳</v>
      </c>
    </row>
    <row r="10505" spans="1:13" s="59" customFormat="1" customHeight="1">
      <c r="A10505" s="59" t="s">
        <v>27297</v>
      </c>
      <c r="B10505" s="59" t="s">
        <v>16245</v>
      </c>
      <c r="C10505" s="59" t="s">
        <v>17962</v>
      </c>
      <c r="D10505" s="59" t="s">
        <v>18</v>
      </c>
      <c r="F10505" s="59" t="s">
        <v>12</v>
      </c>
      <c r="G10505" s="152" t="str">
        <f>VLOOKUP(D10505,sku归属!A:B,2,0)</f>
        <v>丁芳芳</v>
      </c>
    </row>
    <row r="10506" spans="1:13" s="59" customFormat="1" customHeight="1">
      <c r="A10506" s="59" t="s">
        <v>27298</v>
      </c>
      <c r="B10506" s="59" t="s">
        <v>16248</v>
      </c>
      <c r="C10506" s="59" t="s">
        <v>7940</v>
      </c>
      <c r="D10506" s="59" t="s">
        <v>18</v>
      </c>
      <c r="F10506" s="59" t="s">
        <v>12</v>
      </c>
      <c r="G10506" s="152" t="str">
        <f>VLOOKUP(D10506,sku归属!A:B,2,0)</f>
        <v>丁芳芳</v>
      </c>
    </row>
    <row r="10507" spans="1:13" s="59" customFormat="1" customHeight="1">
      <c r="A10507" s="59" t="s">
        <v>27299</v>
      </c>
      <c r="B10507" s="59" t="s">
        <v>16242</v>
      </c>
      <c r="C10507" s="59" t="s">
        <v>17959</v>
      </c>
      <c r="D10507" s="59" t="s">
        <v>18</v>
      </c>
      <c r="F10507" s="59" t="s">
        <v>12</v>
      </c>
      <c r="G10507" s="152" t="str">
        <f>VLOOKUP(D10507,sku归属!A:B,2,0)</f>
        <v>丁芳芳</v>
      </c>
    </row>
    <row r="10508" spans="1:13" s="59" customFormat="1" customHeight="1">
      <c r="A10508" s="59" t="s">
        <v>27300</v>
      </c>
      <c r="B10508" s="59" t="s">
        <v>16251</v>
      </c>
      <c r="C10508" s="59" t="s">
        <v>17866</v>
      </c>
      <c r="D10508" s="59" t="s">
        <v>18</v>
      </c>
      <c r="F10508" s="59" t="s">
        <v>12</v>
      </c>
      <c r="G10508" s="152" t="str">
        <f>VLOOKUP(D10508,sku归属!A:B,2,0)</f>
        <v>丁芳芳</v>
      </c>
    </row>
    <row r="10509" spans="1:13" s="59" customFormat="1" customHeight="1">
      <c r="A10509" s="59" t="s">
        <v>27301</v>
      </c>
      <c r="B10509" s="59" t="s">
        <v>27302</v>
      </c>
      <c r="C10509" s="59" t="s">
        <v>20705</v>
      </c>
      <c r="D10509" s="59" t="s">
        <v>18</v>
      </c>
      <c r="F10509" s="59" t="s">
        <v>12</v>
      </c>
      <c r="G10509" s="152" t="str">
        <f>VLOOKUP(D10509,sku归属!A:B,2,0)</f>
        <v>丁芳芳</v>
      </c>
    </row>
    <row r="10510" spans="1:13" s="59" customFormat="1" customHeight="1">
      <c r="A10510" s="59" t="s">
        <v>27303</v>
      </c>
      <c r="B10510" s="59" t="s">
        <v>27304</v>
      </c>
      <c r="C10510" s="59" t="s">
        <v>20699</v>
      </c>
      <c r="D10510" s="59" t="s">
        <v>18</v>
      </c>
      <c r="F10510" s="59" t="s">
        <v>12</v>
      </c>
      <c r="G10510" s="152" t="str">
        <f>VLOOKUP(D10510,sku归属!A:B,2,0)</f>
        <v>丁芳芳</v>
      </c>
    </row>
    <row r="10511" spans="1:13" s="59" customFormat="1" customHeight="1">
      <c r="A10511" s="59" t="s">
        <v>27305</v>
      </c>
      <c r="B10511" s="59" t="s">
        <v>27306</v>
      </c>
      <c r="C10511" s="59" t="s">
        <v>5233</v>
      </c>
      <c r="D10511" s="59" t="s">
        <v>19</v>
      </c>
      <c r="F10511" s="59" t="s">
        <v>12</v>
      </c>
      <c r="G10511" s="152" t="str">
        <f>VLOOKUP(D10511,sku归属!A:B,2,0)</f>
        <v>丁芳芳</v>
      </c>
    </row>
    <row r="10512" spans="1:13" s="59" customFormat="1" customHeight="1">
      <c r="A10512" s="59" t="s">
        <v>27307</v>
      </c>
      <c r="B10512" s="59" t="s">
        <v>27308</v>
      </c>
      <c r="C10512" s="59" t="s">
        <v>27309</v>
      </c>
      <c r="D10512" s="59" t="s">
        <v>19</v>
      </c>
      <c r="F10512" s="59" t="s">
        <v>12</v>
      </c>
      <c r="G10512" s="152" t="str">
        <f>VLOOKUP(D10512,sku归属!A:B,2,0)</f>
        <v>丁芳芳</v>
      </c>
    </row>
    <row r="10513" spans="1:13" s="59" customFormat="1" customHeight="1">
      <c r="A10513" s="59" t="s">
        <v>27310</v>
      </c>
      <c r="B10513" s="59" t="s">
        <v>16333</v>
      </c>
      <c r="C10513" s="59" t="s">
        <v>16334</v>
      </c>
      <c r="D10513" s="59">
        <v>809</v>
      </c>
      <c r="F10513" s="59" t="s">
        <v>12</v>
      </c>
      <c r="G10513" s="152" t="str">
        <f>VLOOKUP(D10513,sku归属!A:B,2,0)</f>
        <v>丁芳芳</v>
      </c>
    </row>
    <row r="10514" spans="1:13" s="59" customFormat="1" customHeight="1">
      <c r="A10514" s="59" t="s">
        <v>27311</v>
      </c>
      <c r="B10514" s="59" t="s">
        <v>16330</v>
      </c>
      <c r="C10514" s="59" t="s">
        <v>16331</v>
      </c>
      <c r="D10514" s="59">
        <v>809</v>
      </c>
      <c r="F10514" s="59" t="s">
        <v>12</v>
      </c>
      <c r="G10514" s="152" t="str">
        <f>VLOOKUP(D10514,sku归属!A:B,2,0)</f>
        <v>谭熹杰</v>
      </c>
    </row>
    <row r="10515" spans="1:13" s="59" customFormat="1" customHeight="1">
      <c r="A10515" s="59" t="s">
        <v>27312</v>
      </c>
      <c r="B10515" s="59" t="s">
        <v>27313</v>
      </c>
      <c r="C10515" s="59" t="s">
        <v>27314</v>
      </c>
      <c r="D10515" s="59" t="s">
        <v>19</v>
      </c>
      <c r="F10515" s="59" t="s">
        <v>12</v>
      </c>
      <c r="G10515" s="152" t="str">
        <f>VLOOKUP(D10515,sku归属!A:B,2,0)</f>
        <v>谭熹杰</v>
      </c>
    </row>
    <row r="10516" spans="1:13" s="59" customFormat="1" customHeight="1">
      <c r="A10516" s="59" t="s">
        <v>27315</v>
      </c>
      <c r="B10516" s="59" t="s">
        <v>27316</v>
      </c>
      <c r="C10516" s="59" t="s">
        <v>27317</v>
      </c>
      <c r="D10516" s="59" t="s">
        <v>19</v>
      </c>
      <c r="F10516" s="59" t="s">
        <v>12</v>
      </c>
      <c r="G10516" s="152" t="str">
        <f>VLOOKUP(D10516,sku归属!A:B,2,0)</f>
        <v>谭熹杰</v>
      </c>
    </row>
    <row r="10517" spans="1:13" s="59" customFormat="1" customHeight="1">
      <c r="A10517" s="59" t="s">
        <v>27318</v>
      </c>
      <c r="B10517" s="59" t="s">
        <v>27319</v>
      </c>
      <c r="C10517" s="59" t="s">
        <v>27320</v>
      </c>
      <c r="D10517" s="59" t="s">
        <v>19</v>
      </c>
      <c r="F10517" s="59" t="s">
        <v>12</v>
      </c>
      <c r="G10517" s="152" t="str">
        <f>VLOOKUP(D10517,sku归属!A:B,2,0)</f>
        <v>谭熹杰</v>
      </c>
    </row>
    <row r="10518" spans="1:13" s="59" customFormat="1" customHeight="1">
      <c r="A10518" s="59" t="s">
        <v>27321</v>
      </c>
      <c r="B10518" s="59" t="s">
        <v>16315</v>
      </c>
      <c r="C10518" s="59" t="s">
        <v>16316</v>
      </c>
      <c r="D10518" s="59">
        <v>809</v>
      </c>
      <c r="F10518" s="59" t="s">
        <v>12</v>
      </c>
      <c r="G10518" s="152" t="str">
        <f>VLOOKUP(D10518,sku归属!A:B,2,0)</f>
        <v>谭熹杰</v>
      </c>
    </row>
    <row r="10519" spans="1:13" s="59" customFormat="1" customHeight="1">
      <c r="A10519" s="59" t="s">
        <v>27322</v>
      </c>
      <c r="B10519" s="59" t="s">
        <v>16312</v>
      </c>
      <c r="C10519" s="59" t="s">
        <v>16313</v>
      </c>
      <c r="D10519" s="59">
        <v>809</v>
      </c>
      <c r="F10519" s="59" t="s">
        <v>12</v>
      </c>
      <c r="G10519" s="152" t="str">
        <f>VLOOKUP(D10519,sku归属!A:B,2,0)</f>
        <v>谭熹杰</v>
      </c>
    </row>
    <row r="10520" spans="1:13" s="59" customFormat="1" customHeight="1">
      <c r="A10520" s="59" t="s">
        <v>27323</v>
      </c>
      <c r="B10520" s="59" t="s">
        <v>16374</v>
      </c>
      <c r="C10520" s="59" t="s">
        <v>16028</v>
      </c>
      <c r="D10520" s="59">
        <v>801</v>
      </c>
      <c r="F10520" s="59" t="s">
        <v>12</v>
      </c>
      <c r="G10520" s="152" t="str">
        <f>VLOOKUP(D10520,sku归属!A:B,2,0)</f>
        <v>谭熹杰</v>
      </c>
    </row>
    <row r="10521" spans="1:13" s="59" customFormat="1" customHeight="1">
      <c r="A10521" s="59" t="s">
        <v>27324</v>
      </c>
      <c r="B10521" s="59" t="s">
        <v>16376</v>
      </c>
      <c r="C10521" s="59" t="s">
        <v>16025</v>
      </c>
      <c r="D10521" s="59">
        <v>801</v>
      </c>
      <c r="F10521" s="59" t="s">
        <v>12</v>
      </c>
      <c r="G10521" s="152" t="str">
        <f>VLOOKUP(D10521,sku归属!A:B,2,0)</f>
        <v>谭熹杰</v>
      </c>
    </row>
    <row r="10522" spans="1:13" s="59" customFormat="1" customHeight="1">
      <c r="A10522" s="59" t="s">
        <v>27325</v>
      </c>
      <c r="B10522" s="59" t="s">
        <v>16378</v>
      </c>
      <c r="C10522" s="59" t="s">
        <v>16022</v>
      </c>
      <c r="D10522" s="59">
        <v>801</v>
      </c>
      <c r="F10522" s="59" t="s">
        <v>12</v>
      </c>
      <c r="G10522" s="152" t="str">
        <f>VLOOKUP(D10522,sku归属!A:B,2,0)</f>
        <v>谭熹杰</v>
      </c>
    </row>
    <row r="10523" spans="1:13" s="59" customFormat="1" customHeight="1">
      <c r="A10523" s="59" t="s">
        <v>27326</v>
      </c>
      <c r="B10523" s="59" t="s">
        <v>16380</v>
      </c>
      <c r="C10523" s="59" t="s">
        <v>16019</v>
      </c>
      <c r="D10523" s="59">
        <v>801</v>
      </c>
      <c r="F10523" s="59" t="s">
        <v>12</v>
      </c>
      <c r="G10523" s="152" t="str">
        <f>VLOOKUP(D10523,sku归属!A:B,2,0)</f>
        <v>谭熹杰</v>
      </c>
    </row>
    <row r="10524" spans="1:13" s="59" customFormat="1" customHeight="1">
      <c r="A10524" s="59" t="s">
        <v>27327</v>
      </c>
      <c r="B10524" s="59" t="s">
        <v>16382</v>
      </c>
      <c r="C10524" s="59" t="s">
        <v>15630</v>
      </c>
      <c r="D10524" s="59">
        <v>801</v>
      </c>
      <c r="F10524" s="59" t="s">
        <v>12</v>
      </c>
      <c r="G10524" s="152" t="str">
        <f>VLOOKUP(D10524,sku归属!A:B,2,0)</f>
        <v>谭熹杰</v>
      </c>
    </row>
    <row r="10525" spans="1:13" s="59" customFormat="1" customHeight="1">
      <c r="A10525" s="59" t="s">
        <v>27328</v>
      </c>
      <c r="B10525" s="59" t="s">
        <v>16384</v>
      </c>
      <c r="C10525" s="59" t="s">
        <v>15627</v>
      </c>
      <c r="D10525" s="59">
        <v>801</v>
      </c>
      <c r="F10525" s="59" t="s">
        <v>12</v>
      </c>
      <c r="G10525" s="152" t="str">
        <f>VLOOKUP(D10525,sku归属!A:B,2,0)</f>
        <v>谭熹杰</v>
      </c>
    </row>
    <row r="10526" spans="1:13" s="59" customFormat="1" customHeight="1">
      <c r="A10526" s="59" t="s">
        <v>27329</v>
      </c>
      <c r="B10526" s="59" t="s">
        <v>16386</v>
      </c>
      <c r="C10526" s="59" t="s">
        <v>15636</v>
      </c>
      <c r="D10526" s="59">
        <v>801</v>
      </c>
      <c r="F10526" s="59" t="s">
        <v>12</v>
      </c>
      <c r="G10526" s="152" t="str">
        <f>VLOOKUP(D10526,sku归属!A:B,2,0)</f>
        <v>谭熹杰</v>
      </c>
    </row>
    <row r="10527" spans="1:13" s="59" customFormat="1" customHeight="1">
      <c r="A10527" s="59" t="s">
        <v>27330</v>
      </c>
      <c r="B10527" s="59" t="s">
        <v>16388</v>
      </c>
      <c r="C10527" s="59" t="s">
        <v>15633</v>
      </c>
      <c r="D10527" s="59">
        <v>801</v>
      </c>
      <c r="F10527" s="59" t="s">
        <v>12</v>
      </c>
      <c r="G10527" s="152" t="str">
        <f>VLOOKUP(D10527,sku归属!A:B,2,0)</f>
        <v>谭熹杰</v>
      </c>
    </row>
    <row r="10528" spans="1:13" s="59" customFormat="1" customHeight="1">
      <c r="A10528" s="59" t="s">
        <v>27331</v>
      </c>
      <c r="B10528" s="59" t="s">
        <v>16390</v>
      </c>
      <c r="C10528" s="59" t="s">
        <v>16391</v>
      </c>
      <c r="D10528" s="59">
        <v>801</v>
      </c>
      <c r="F10528" s="59" t="s">
        <v>12</v>
      </c>
      <c r="G10528" s="152" t="str">
        <f>VLOOKUP(D10528,sku归属!A:B,2,0)</f>
        <v>许梓渝</v>
      </c>
    </row>
    <row r="10529" spans="1:13" s="59" customFormat="1" customHeight="1">
      <c r="A10529" s="59" t="s">
        <v>27332</v>
      </c>
      <c r="B10529" s="59" t="s">
        <v>16393</v>
      </c>
      <c r="C10529" s="59" t="s">
        <v>16394</v>
      </c>
      <c r="D10529" s="59">
        <v>801</v>
      </c>
      <c r="F10529" s="59" t="s">
        <v>12</v>
      </c>
      <c r="G10529" s="152" t="str">
        <f>VLOOKUP(D10529,sku归属!A:B,2,0)</f>
        <v>许梓渝</v>
      </c>
    </row>
    <row r="10530" spans="1:13" s="59" customFormat="1" customHeight="1">
      <c r="A10530" s="59" t="s">
        <v>27333</v>
      </c>
      <c r="B10530" s="59" t="s">
        <v>16396</v>
      </c>
      <c r="C10530" s="59" t="s">
        <v>15585</v>
      </c>
      <c r="D10530" s="59">
        <v>801</v>
      </c>
      <c r="F10530" s="59" t="s">
        <v>12</v>
      </c>
      <c r="G10530" s="152" t="str">
        <f>VLOOKUP(D10530,sku归属!A:B,2,0)</f>
        <v>许梓渝</v>
      </c>
    </row>
    <row r="10531" spans="1:13" s="59" customFormat="1" customHeight="1">
      <c r="A10531" s="59" t="s">
        <v>27334</v>
      </c>
      <c r="B10531" s="59" t="s">
        <v>16398</v>
      </c>
      <c r="C10531" s="59" t="s">
        <v>15591</v>
      </c>
      <c r="D10531" s="59">
        <v>801</v>
      </c>
      <c r="F10531" s="59" t="s">
        <v>12</v>
      </c>
      <c r="G10531" s="152" t="str">
        <f>VLOOKUP(D10531,sku归属!A:B,2,0)</f>
        <v>许梓渝</v>
      </c>
    </row>
    <row r="10532" spans="1:13" s="59" customFormat="1" customHeight="1">
      <c r="A10532" s="59" t="s">
        <v>27335</v>
      </c>
      <c r="B10532" s="59" t="s">
        <v>16400</v>
      </c>
      <c r="C10532" s="59" t="s">
        <v>15588</v>
      </c>
      <c r="D10532" s="59">
        <v>801</v>
      </c>
      <c r="F10532" s="59" t="s">
        <v>12</v>
      </c>
      <c r="G10532" s="152" t="str">
        <f>VLOOKUP(D10532,sku归属!A:B,2,0)</f>
        <v>谭熹杰</v>
      </c>
    </row>
    <row r="10533" spans="1:13" s="59" customFormat="1" customHeight="1">
      <c r="A10533" s="59" t="s">
        <v>27336</v>
      </c>
      <c r="B10533" s="59" t="s">
        <v>16402</v>
      </c>
      <c r="C10533" s="59" t="s">
        <v>12746</v>
      </c>
      <c r="D10533" s="59">
        <v>801</v>
      </c>
      <c r="F10533" s="59" t="s">
        <v>12</v>
      </c>
      <c r="G10533" s="152" t="str">
        <f>VLOOKUP(D10533,sku归属!A:B,2,0)</f>
        <v>许梓渝</v>
      </c>
    </row>
    <row r="10534" spans="1:13" s="59" customFormat="1" customHeight="1">
      <c r="A10534" s="59" t="s">
        <v>27337</v>
      </c>
      <c r="B10534" s="59" t="s">
        <v>16404</v>
      </c>
      <c r="C10534" s="59" t="s">
        <v>12749</v>
      </c>
      <c r="D10534" s="59">
        <v>801</v>
      </c>
      <c r="F10534" s="59" t="s">
        <v>12</v>
      </c>
      <c r="G10534" s="152" t="str">
        <f>VLOOKUP(D10534,sku归属!A:B,2,0)</f>
        <v>唐璇淑</v>
      </c>
    </row>
    <row r="10535" spans="1:13" s="59" customFormat="1" customHeight="1">
      <c r="A10535" s="59" t="s">
        <v>27338</v>
      </c>
      <c r="B10535" s="59" t="s">
        <v>27339</v>
      </c>
      <c r="C10535" s="59" t="s">
        <v>16356</v>
      </c>
      <c r="D10535" s="59" t="s">
        <v>18</v>
      </c>
      <c r="F10535" s="59" t="s">
        <v>12</v>
      </c>
      <c r="G10535" s="152" t="str">
        <f>VLOOKUP(D10535,sku归属!A:B,2,0)</f>
        <v>唐璇淑</v>
      </c>
    </row>
    <row r="10536" spans="1:13" s="59" customFormat="1" customHeight="1">
      <c r="A10536" s="59" t="s">
        <v>27340</v>
      </c>
      <c r="B10536" s="59" t="s">
        <v>27341</v>
      </c>
      <c r="C10536" s="59" t="s">
        <v>16353</v>
      </c>
      <c r="D10536" s="59" t="s">
        <v>18</v>
      </c>
      <c r="F10536" s="59" t="s">
        <v>12</v>
      </c>
      <c r="G10536" s="152" t="str">
        <f>VLOOKUP(D10536,sku归属!A:B,2,0)</f>
        <v>唐璇淑</v>
      </c>
    </row>
    <row r="10537" spans="1:13" s="59" customFormat="1" customHeight="1">
      <c r="A10537" s="59" t="s">
        <v>27342</v>
      </c>
      <c r="B10537" s="59" t="s">
        <v>27343</v>
      </c>
      <c r="C10537" s="59" t="s">
        <v>16359</v>
      </c>
      <c r="D10537" s="59" t="s">
        <v>18</v>
      </c>
      <c r="F10537" s="59" t="s">
        <v>12</v>
      </c>
      <c r="G10537" s="152" t="str">
        <f>VLOOKUP(D10537,sku归属!A:B,2,0)</f>
        <v>唐璇淑</v>
      </c>
    </row>
    <row r="10538" spans="1:13" s="59" customFormat="1" customHeight="1">
      <c r="A10538" s="59" t="s">
        <v>27344</v>
      </c>
      <c r="B10538" s="59" t="s">
        <v>27345</v>
      </c>
      <c r="C10538" s="59" t="s">
        <v>16362</v>
      </c>
      <c r="D10538" s="59" t="s">
        <v>18</v>
      </c>
      <c r="F10538" s="59" t="s">
        <v>12</v>
      </c>
      <c r="G10538" s="152" t="str">
        <f>VLOOKUP(D10538,sku归属!A:B,2,0)</f>
        <v>谭熹杰</v>
      </c>
    </row>
    <row r="10539" spans="1:13" s="59" customFormat="1" customHeight="1">
      <c r="A10539" s="59" t="s">
        <v>27346</v>
      </c>
      <c r="B10539" s="59" t="s">
        <v>27347</v>
      </c>
      <c r="C10539" s="59" t="s">
        <v>27348</v>
      </c>
      <c r="D10539" s="59" t="s">
        <v>18</v>
      </c>
      <c r="F10539" s="59" t="s">
        <v>12</v>
      </c>
      <c r="G10539" s="152" t="str">
        <f>VLOOKUP(D10539,sku归属!A:B,2,0)</f>
        <v>谭熹杰</v>
      </c>
    </row>
    <row r="10540" spans="1:13" s="59" customFormat="1" customHeight="1">
      <c r="A10540" s="59" t="s">
        <v>27349</v>
      </c>
      <c r="B10540" s="59" t="s">
        <v>27350</v>
      </c>
      <c r="C10540" s="59" t="s">
        <v>27351</v>
      </c>
      <c r="D10540" s="59" t="s">
        <v>18</v>
      </c>
      <c r="F10540" s="59" t="s">
        <v>12</v>
      </c>
      <c r="G10540" s="152" t="str">
        <f>VLOOKUP(D10540,sku归属!A:B,2,0)</f>
        <v>谭熹杰</v>
      </c>
    </row>
    <row r="10541" spans="1:13" s="59" customFormat="1" customHeight="1">
      <c r="A10541" s="59" t="s">
        <v>27352</v>
      </c>
      <c r="B10541" s="59" t="s">
        <v>27353</v>
      </c>
      <c r="C10541" s="59" t="s">
        <v>27354</v>
      </c>
      <c r="D10541" s="59" t="s">
        <v>18</v>
      </c>
      <c r="F10541" s="59" t="s">
        <v>12</v>
      </c>
      <c r="G10541" s="152" t="str">
        <f>VLOOKUP(D10541,sku归属!A:B,2,0)</f>
        <v>谭熹杰</v>
      </c>
    </row>
    <row r="10542" spans="1:13" s="59" customFormat="1" customHeight="1">
      <c r="A10542" s="59" t="s">
        <v>27355</v>
      </c>
      <c r="B10542" s="59" t="s">
        <v>27356</v>
      </c>
      <c r="C10542" s="59" t="s">
        <v>27357</v>
      </c>
      <c r="D10542" s="59" t="s">
        <v>18</v>
      </c>
      <c r="F10542" s="59" t="s">
        <v>12</v>
      </c>
      <c r="G10542" s="152" t="str">
        <f>VLOOKUP(D10542,sku归属!A:B,2,0)</f>
        <v>谭熹杰</v>
      </c>
    </row>
    <row r="10543" spans="1:13" s="59" customFormat="1" customHeight="1">
      <c r="A10543" s="59" t="s">
        <v>27358</v>
      </c>
      <c r="B10543" s="59" t="s">
        <v>27359</v>
      </c>
      <c r="C10543" s="59" t="s">
        <v>27360</v>
      </c>
      <c r="D10543" s="59" t="s">
        <v>18</v>
      </c>
      <c r="F10543" s="59" t="s">
        <v>12</v>
      </c>
      <c r="G10543" s="152" t="str">
        <f>VLOOKUP(D10543,sku归属!A:B,2,0)</f>
        <v>谭熹杰</v>
      </c>
    </row>
    <row r="10544" spans="1:13" s="59" customFormat="1" customHeight="1">
      <c r="A10544" s="59" t="s">
        <v>27361</v>
      </c>
      <c r="B10544" s="59" t="s">
        <v>27362</v>
      </c>
      <c r="C10544" s="59" t="s">
        <v>16444</v>
      </c>
      <c r="D10544" s="59" t="s">
        <v>18</v>
      </c>
      <c r="F10544" s="59" t="s">
        <v>12</v>
      </c>
      <c r="G10544" s="152" t="str">
        <f>VLOOKUP(D10544,sku归属!A:B,2,0)</f>
        <v>谭熹杰</v>
      </c>
    </row>
    <row r="10545" spans="1:13" s="59" customFormat="1" customHeight="1">
      <c r="A10545" s="59" t="s">
        <v>27363</v>
      </c>
      <c r="B10545" s="59" t="s">
        <v>27364</v>
      </c>
      <c r="C10545" s="59" t="s">
        <v>27365</v>
      </c>
      <c r="D10545" s="59" t="s">
        <v>18</v>
      </c>
      <c r="F10545" s="59" t="s">
        <v>12</v>
      </c>
      <c r="G10545" s="152" t="str">
        <f>VLOOKUP(D10545,sku归属!A:B,2,0)</f>
        <v>谭熹杰</v>
      </c>
    </row>
    <row r="10546" spans="1:13" s="59" customFormat="1" customHeight="1">
      <c r="A10546" s="59" t="s">
        <v>27366</v>
      </c>
      <c r="B10546" s="59" t="s">
        <v>27367</v>
      </c>
      <c r="C10546" s="59" t="s">
        <v>27368</v>
      </c>
      <c r="D10546" s="59" t="s">
        <v>18</v>
      </c>
      <c r="F10546" s="59" t="s">
        <v>12</v>
      </c>
      <c r="G10546" s="152" t="str">
        <f>VLOOKUP(D10546,sku归属!A:B,2,0)</f>
        <v>谭熹杰</v>
      </c>
    </row>
    <row r="10547" spans="1:13" s="59" customFormat="1" customHeight="1">
      <c r="A10547" s="59" t="s">
        <v>27369</v>
      </c>
      <c r="B10547" s="59" t="s">
        <v>27370</v>
      </c>
      <c r="C10547" s="59" t="s">
        <v>16441</v>
      </c>
      <c r="D10547" s="59" t="s">
        <v>18</v>
      </c>
      <c r="F10547" s="59" t="s">
        <v>12</v>
      </c>
      <c r="G10547" s="152" t="str">
        <f>VLOOKUP(D10547,sku归属!A:B,2,0)</f>
        <v>许梓渝</v>
      </c>
    </row>
    <row r="10548" spans="1:13" s="59" customFormat="1" customHeight="1">
      <c r="A10548" s="59" t="s">
        <v>27371</v>
      </c>
      <c r="B10548" s="59" t="s">
        <v>27372</v>
      </c>
      <c r="C10548" s="59" t="s">
        <v>27373</v>
      </c>
      <c r="D10548" s="59" t="s">
        <v>18</v>
      </c>
      <c r="F10548" s="59" t="s">
        <v>12</v>
      </c>
      <c r="G10548" s="152" t="str">
        <f>VLOOKUP(D10548,sku归属!A:B,2,0)</f>
        <v>许梓渝</v>
      </c>
    </row>
    <row r="10549" spans="1:13" s="59" customFormat="1" customHeight="1">
      <c r="A10549" s="59" t="s">
        <v>27374</v>
      </c>
      <c r="B10549" s="59" t="s">
        <v>27375</v>
      </c>
      <c r="C10549" s="59" t="s">
        <v>20887</v>
      </c>
      <c r="D10549" s="59" t="s">
        <v>19</v>
      </c>
      <c r="F10549" s="59" t="s">
        <v>12</v>
      </c>
      <c r="G10549" s="152" t="str">
        <f>VLOOKUP(D10549,sku归属!A:B,2,0)</f>
        <v>谭熹杰</v>
      </c>
    </row>
    <row r="10550" spans="1:13" s="59" customFormat="1" customHeight="1">
      <c r="A10550" s="59" t="s">
        <v>27376</v>
      </c>
      <c r="B10550" s="59" t="s">
        <v>27377</v>
      </c>
      <c r="C10550" s="59" t="s">
        <v>18334</v>
      </c>
      <c r="D10550" s="59" t="s">
        <v>19</v>
      </c>
      <c r="F10550" s="59" t="s">
        <v>12</v>
      </c>
      <c r="G10550" s="152" t="str">
        <f>VLOOKUP(D10550,sku归属!A:B,2,0)</f>
        <v>谭熹杰</v>
      </c>
    </row>
    <row r="10551" spans="1:13" s="59" customFormat="1" customHeight="1">
      <c r="A10551" s="59" t="s">
        <v>27378</v>
      </c>
      <c r="B10551" s="59" t="s">
        <v>27379</v>
      </c>
      <c r="C10551" s="59" t="s">
        <v>18328</v>
      </c>
      <c r="D10551" s="59" t="s">
        <v>19</v>
      </c>
      <c r="F10551" s="59" t="s">
        <v>12</v>
      </c>
      <c r="G10551" s="152" t="str">
        <f>VLOOKUP(D10551,sku归属!A:B,2,0)</f>
        <v>谭熹杰</v>
      </c>
    </row>
    <row r="10552" spans="1:13" s="59" customFormat="1" customHeight="1">
      <c r="A10552" s="59" t="s">
        <v>27380</v>
      </c>
      <c r="B10552" s="59" t="s">
        <v>27381</v>
      </c>
      <c r="C10552" s="59" t="s">
        <v>18325</v>
      </c>
      <c r="D10552" s="59" t="s">
        <v>19</v>
      </c>
      <c r="F10552" s="59" t="s">
        <v>12</v>
      </c>
      <c r="G10552" s="152" t="str">
        <f>VLOOKUP(D10552,sku归属!A:B,2,0)</f>
        <v>谭熹杰</v>
      </c>
    </row>
    <row r="10553" spans="1:13" s="59" customFormat="1" customHeight="1">
      <c r="A10553" s="59" t="s">
        <v>27382</v>
      </c>
      <c r="B10553" s="59" t="s">
        <v>16221</v>
      </c>
      <c r="C10553" s="59" t="s">
        <v>27383</v>
      </c>
      <c r="D10553" s="59" t="s">
        <v>18</v>
      </c>
      <c r="F10553" s="59" t="s">
        <v>12</v>
      </c>
      <c r="G10553" s="152" t="str">
        <f>VLOOKUP(D10553,sku归属!A:B,2,0)</f>
        <v>谭熹杰</v>
      </c>
    </row>
    <row r="10554" spans="1:13" s="59" customFormat="1" customHeight="1">
      <c r="A10554" s="59" t="s">
        <v>27384</v>
      </c>
      <c r="B10554" s="59" t="s">
        <v>27385</v>
      </c>
      <c r="C10554" s="59" t="s">
        <v>27386</v>
      </c>
      <c r="D10554" s="59" t="s">
        <v>19</v>
      </c>
      <c r="F10554" s="59" t="s">
        <v>12</v>
      </c>
      <c r="G10554" s="152" t="str">
        <f>VLOOKUP(D10554,sku归属!A:B,2,0)</f>
        <v>谭熹杰</v>
      </c>
    </row>
    <row r="10555" spans="1:13" s="59" customFormat="1" customHeight="1">
      <c r="A10555" s="59" t="s">
        <v>27387</v>
      </c>
      <c r="B10555" s="59" t="s">
        <v>16301</v>
      </c>
      <c r="C10555" s="59" t="s">
        <v>16141</v>
      </c>
      <c r="D10555" s="59">
        <v>809</v>
      </c>
      <c r="F10555" s="59" t="s">
        <v>12</v>
      </c>
      <c r="G10555" s="152" t="str">
        <f>VLOOKUP(D10555,sku归属!A:B,2,0)</f>
        <v>谭熹杰</v>
      </c>
    </row>
    <row r="10556" spans="1:13" s="59" customFormat="1" customHeight="1">
      <c r="A10556" s="59" t="s">
        <v>27388</v>
      </c>
      <c r="B10556" s="59" t="s">
        <v>16299</v>
      </c>
      <c r="C10556" s="59" t="s">
        <v>16138</v>
      </c>
      <c r="D10556" s="59">
        <v>809</v>
      </c>
      <c r="F10556" s="59" t="s">
        <v>12</v>
      </c>
      <c r="G10556" s="152" t="str">
        <f>VLOOKUP(D10556,sku归属!A:B,2,0)</f>
        <v>谭熹杰</v>
      </c>
    </row>
    <row r="10557" spans="1:13" s="59" customFormat="1" customHeight="1">
      <c r="A10557" s="59" t="s">
        <v>27389</v>
      </c>
      <c r="B10557" s="59" t="s">
        <v>16336</v>
      </c>
      <c r="C10557" s="59" t="s">
        <v>23556</v>
      </c>
      <c r="D10557" s="59">
        <v>809</v>
      </c>
      <c r="F10557" s="59" t="s">
        <v>12</v>
      </c>
      <c r="G10557" s="152" t="str">
        <f>VLOOKUP(D10557,sku归属!A:B,2,0)</f>
        <v>谭熹杰</v>
      </c>
    </row>
    <row r="10558" spans="1:13" s="59" customFormat="1" customHeight="1">
      <c r="A10558" s="59" t="s">
        <v>27390</v>
      </c>
      <c r="B10558" s="59" t="s">
        <v>16338</v>
      </c>
      <c r="C10558" s="59" t="s">
        <v>3066</v>
      </c>
      <c r="D10558" s="59">
        <v>809</v>
      </c>
      <c r="F10558" s="59" t="s">
        <v>12</v>
      </c>
      <c r="G10558" s="152" t="str">
        <f>VLOOKUP(D10558,sku归属!A:B,2,0)</f>
        <v>谭熹杰</v>
      </c>
    </row>
    <row r="10559" spans="1:13" s="59" customFormat="1" customHeight="1">
      <c r="A10559" s="59" t="s">
        <v>27391</v>
      </c>
      <c r="B10559" s="59" t="s">
        <v>27392</v>
      </c>
      <c r="C10559" s="59" t="s">
        <v>16261</v>
      </c>
      <c r="D10559" s="59" t="s">
        <v>18</v>
      </c>
      <c r="F10559" s="59" t="s">
        <v>12</v>
      </c>
      <c r="G10559" s="152" t="str">
        <f>VLOOKUP(D10559,sku归属!A:B,2,0)</f>
        <v>唐璇淑</v>
      </c>
    </row>
    <row r="10560" spans="1:13" s="59" customFormat="1" customHeight="1">
      <c r="A10560" s="59" t="s">
        <v>27393</v>
      </c>
      <c r="B10560" s="59" t="s">
        <v>27394</v>
      </c>
      <c r="C10560" s="59" t="s">
        <v>16270</v>
      </c>
      <c r="D10560" s="59" t="s">
        <v>18</v>
      </c>
      <c r="F10560" s="59" t="s">
        <v>12</v>
      </c>
      <c r="G10560" s="152" t="str">
        <f>VLOOKUP(D10560,sku归属!A:B,2,0)</f>
        <v>唐璇淑</v>
      </c>
    </row>
    <row r="10561" spans="1:13" s="59" customFormat="1" customHeight="1">
      <c r="A10561" s="59" t="s">
        <v>27395</v>
      </c>
      <c r="B10561" s="59" t="s">
        <v>27396</v>
      </c>
      <c r="C10561" s="59" t="s">
        <v>16264</v>
      </c>
      <c r="D10561" s="59" t="s">
        <v>18</v>
      </c>
      <c r="F10561" s="59" t="s">
        <v>12</v>
      </c>
      <c r="G10561" s="152" t="str">
        <f>VLOOKUP(D10561,sku归属!A:B,2,0)</f>
        <v>唐璇淑</v>
      </c>
    </row>
    <row r="10562" spans="1:13" s="59" customFormat="1" customHeight="1">
      <c r="A10562" s="59" t="s">
        <v>27397</v>
      </c>
      <c r="B10562" s="59" t="s">
        <v>27398</v>
      </c>
      <c r="C10562" s="59" t="s">
        <v>16267</v>
      </c>
      <c r="D10562" s="59" t="s">
        <v>18</v>
      </c>
      <c r="F10562" s="59" t="s">
        <v>12</v>
      </c>
      <c r="G10562" s="152" t="str">
        <f>VLOOKUP(D10562,sku归属!A:B,2,0)</f>
        <v>唐璇淑</v>
      </c>
    </row>
    <row r="10563" spans="1:13" s="59" customFormat="1" customHeight="1">
      <c r="A10563" s="59" t="s">
        <v>27399</v>
      </c>
      <c r="B10563" s="59" t="s">
        <v>27400</v>
      </c>
      <c r="C10563" s="59" t="s">
        <v>16419</v>
      </c>
      <c r="D10563" s="59" t="s">
        <v>18</v>
      </c>
      <c r="F10563" s="59" t="s">
        <v>12</v>
      </c>
      <c r="G10563" s="152" t="str">
        <f>VLOOKUP(D10563,sku归属!A:B,2,0)</f>
        <v>唐璇淑</v>
      </c>
    </row>
    <row r="10564" spans="1:13" s="59" customFormat="1" customHeight="1">
      <c r="A10564" s="59" t="s">
        <v>27401</v>
      </c>
      <c r="B10564" s="59" t="s">
        <v>27402</v>
      </c>
      <c r="C10564" s="59" t="s">
        <v>16416</v>
      </c>
      <c r="D10564" s="59" t="s">
        <v>18</v>
      </c>
      <c r="F10564" s="59" t="s">
        <v>12</v>
      </c>
      <c r="G10564" s="152" t="str">
        <f>VLOOKUP(D10564,sku归属!A:B,2,0)</f>
        <v>唐璇淑</v>
      </c>
    </row>
    <row r="10565" spans="1:13" s="59" customFormat="1" customHeight="1">
      <c r="A10565" s="59" t="s">
        <v>27403</v>
      </c>
      <c r="B10565" s="59" t="s">
        <v>27404</v>
      </c>
      <c r="C10565" s="59" t="s">
        <v>27405</v>
      </c>
      <c r="D10565" s="59" t="s">
        <v>18</v>
      </c>
      <c r="F10565" s="59" t="s">
        <v>12</v>
      </c>
      <c r="G10565" s="152" t="str">
        <f>VLOOKUP(D10565,sku归属!A:B,2,0)</f>
        <v>唐璇淑</v>
      </c>
    </row>
    <row r="10566" spans="1:13" s="59" customFormat="1" customHeight="1">
      <c r="A10566" s="59" t="s">
        <v>27406</v>
      </c>
      <c r="B10566" s="59" t="s">
        <v>27407</v>
      </c>
      <c r="C10566" s="59" t="s">
        <v>27408</v>
      </c>
      <c r="D10566" s="59" t="s">
        <v>18</v>
      </c>
      <c r="F10566" s="59" t="s">
        <v>12</v>
      </c>
      <c r="G10566" s="152" t="str">
        <f>VLOOKUP(D10566,sku归属!A:B,2,0)</f>
        <v>许梓渝</v>
      </c>
    </row>
    <row r="10567" spans="1:13" s="59" customFormat="1" customHeight="1">
      <c r="A10567" s="59" t="s">
        <v>27409</v>
      </c>
      <c r="B10567" s="59" t="s">
        <v>16933</v>
      </c>
      <c r="C10567" s="59" t="s">
        <v>16934</v>
      </c>
      <c r="D10567" s="59" t="s">
        <v>18</v>
      </c>
      <c r="F10567" s="59" t="s">
        <v>12</v>
      </c>
      <c r="G10567" s="152" t="str">
        <f>VLOOKUP(D10567,sku归属!A:B,2,0)</f>
        <v>许梓渝</v>
      </c>
    </row>
    <row r="10568" spans="1:13" s="59" customFormat="1" customHeight="1">
      <c r="A10568" s="59" t="s">
        <v>27410</v>
      </c>
      <c r="B10568" s="59" t="s">
        <v>16950</v>
      </c>
      <c r="C10568" s="59" t="s">
        <v>15082</v>
      </c>
      <c r="D10568" s="59" t="s">
        <v>21</v>
      </c>
      <c r="F10568" s="59" t="s">
        <v>12</v>
      </c>
      <c r="G10568" s="152" t="str">
        <f>VLOOKUP(D10568,sku归属!A:B,2,0)</f>
        <v>许梓渝</v>
      </c>
    </row>
    <row r="10569" spans="1:13" s="59" customFormat="1" customHeight="1">
      <c r="A10569" s="59" t="s">
        <v>27411</v>
      </c>
      <c r="B10569" s="59" t="s">
        <v>16948</v>
      </c>
      <c r="C10569" s="59" t="s">
        <v>15105</v>
      </c>
      <c r="D10569" s="59" t="s">
        <v>21</v>
      </c>
      <c r="F10569" s="59" t="s">
        <v>12</v>
      </c>
      <c r="G10569" s="152" t="str">
        <f>VLOOKUP(D10569,sku归属!A:B,2,0)</f>
        <v>许梓渝</v>
      </c>
    </row>
    <row r="10570" spans="1:13" s="59" customFormat="1" customHeight="1">
      <c r="A10570" s="59" t="s">
        <v>27412</v>
      </c>
      <c r="B10570" s="59" t="s">
        <v>17050</v>
      </c>
      <c r="C10570" s="59" t="s">
        <v>17051</v>
      </c>
      <c r="D10570" s="59" t="s">
        <v>18</v>
      </c>
      <c r="F10570" s="59" t="s">
        <v>12</v>
      </c>
      <c r="G10570" s="152" t="str">
        <f>VLOOKUP(D10570,sku归属!A:B,2,0)</f>
        <v>谭熹杰</v>
      </c>
    </row>
    <row r="10571" spans="1:13" s="59" customFormat="1" customHeight="1">
      <c r="A10571" s="59" t="s">
        <v>27413</v>
      </c>
      <c r="B10571" s="59" t="s">
        <v>17053</v>
      </c>
      <c r="C10571" s="59" t="s">
        <v>17054</v>
      </c>
      <c r="D10571" s="59" t="s">
        <v>18</v>
      </c>
      <c r="F10571" s="59" t="s">
        <v>12</v>
      </c>
      <c r="G10571" s="152" t="str">
        <f>VLOOKUP(D10571,sku归属!A:B,2,0)</f>
        <v>谭熹杰</v>
      </c>
    </row>
    <row r="10572" spans="1:13" s="59" customFormat="1" customHeight="1">
      <c r="A10572" s="59" t="s">
        <v>27414</v>
      </c>
      <c r="B10572" s="59" t="s">
        <v>17056</v>
      </c>
      <c r="C10572" s="59" t="s">
        <v>17057</v>
      </c>
      <c r="D10572" s="59" t="s">
        <v>18</v>
      </c>
      <c r="F10572" s="59" t="s">
        <v>12</v>
      </c>
      <c r="G10572" s="152" t="str">
        <f>VLOOKUP(D10572,sku归属!A:B,2,0)</f>
        <v>谭熹杰</v>
      </c>
    </row>
    <row r="10573" spans="1:13" s="59" customFormat="1" customHeight="1">
      <c r="A10573" s="59" t="s">
        <v>27415</v>
      </c>
      <c r="B10573" s="59" t="s">
        <v>17059</v>
      </c>
      <c r="C10573" s="59" t="s">
        <v>17060</v>
      </c>
      <c r="D10573" s="59" t="s">
        <v>18</v>
      </c>
      <c r="F10573" s="59" t="s">
        <v>12</v>
      </c>
      <c r="G10573" s="152" t="str">
        <f>VLOOKUP(D10573,sku归属!A:B,2,0)</f>
        <v>谭熹杰</v>
      </c>
    </row>
    <row r="10574" spans="1:13" s="59" customFormat="1" customHeight="1">
      <c r="A10574" s="59" t="s">
        <v>27416</v>
      </c>
      <c r="B10574" s="59" t="s">
        <v>16942</v>
      </c>
      <c r="C10574" s="59" t="s">
        <v>16943</v>
      </c>
      <c r="D10574" s="59" t="s">
        <v>18</v>
      </c>
      <c r="F10574" s="59" t="s">
        <v>12</v>
      </c>
      <c r="G10574" s="152" t="str">
        <f>VLOOKUP(D10574,sku归属!A:B,2,0)</f>
        <v>唐璇淑</v>
      </c>
    </row>
    <row r="10575" spans="1:13" s="59" customFormat="1" customHeight="1">
      <c r="A10575" s="59" t="s">
        <v>27417</v>
      </c>
      <c r="B10575" s="59" t="s">
        <v>16945</v>
      </c>
      <c r="C10575" s="59" t="s">
        <v>16946</v>
      </c>
      <c r="D10575" s="59" t="s">
        <v>18</v>
      </c>
      <c r="F10575" s="59" t="s">
        <v>12</v>
      </c>
      <c r="G10575" s="152" t="str">
        <f>VLOOKUP(D10575,sku归属!A:B,2,0)</f>
        <v>唐璇淑</v>
      </c>
    </row>
    <row r="10576" spans="1:13" s="59" customFormat="1" customHeight="1">
      <c r="A10576" s="59" t="s">
        <v>27418</v>
      </c>
      <c r="B10576" s="59" t="s">
        <v>16952</v>
      </c>
      <c r="C10576" s="59" t="s">
        <v>16455</v>
      </c>
      <c r="D10576" s="59" t="s">
        <v>18</v>
      </c>
      <c r="F10576" s="59" t="s">
        <v>12</v>
      </c>
      <c r="G10576" s="152" t="str">
        <f>VLOOKUP(D10576,sku归属!A:B,2,0)</f>
        <v>唐璇淑</v>
      </c>
    </row>
    <row r="10577" spans="1:13" s="59" customFormat="1" customHeight="1">
      <c r="A10577" s="59" t="s">
        <v>27419</v>
      </c>
      <c r="B10577" s="59" t="s">
        <v>16954</v>
      </c>
      <c r="C10577" s="59" t="s">
        <v>16449</v>
      </c>
      <c r="D10577" s="59" t="s">
        <v>18</v>
      </c>
      <c r="F10577" s="59" t="s">
        <v>12</v>
      </c>
      <c r="G10577" s="152" t="str">
        <f>VLOOKUP(D10577,sku归属!A:B,2,0)</f>
        <v>唐璇淑</v>
      </c>
    </row>
    <row r="10578" spans="1:13" s="59" customFormat="1" customHeight="1">
      <c r="A10578" s="59" t="s">
        <v>27420</v>
      </c>
      <c r="B10578" s="59" t="s">
        <v>16956</v>
      </c>
      <c r="C10578" s="59" t="s">
        <v>16135</v>
      </c>
      <c r="D10578" s="59" t="s">
        <v>18</v>
      </c>
      <c r="F10578" s="59" t="s">
        <v>12</v>
      </c>
      <c r="G10578" s="152" t="str">
        <f>VLOOKUP(D10578,sku归属!A:B,2,0)</f>
        <v>唐璇淑</v>
      </c>
    </row>
    <row r="10579" spans="1:13" s="59" customFormat="1" customHeight="1">
      <c r="A10579" s="59" t="s">
        <v>27421</v>
      </c>
      <c r="B10579" s="59" t="s">
        <v>16958</v>
      </c>
      <c r="C10579" s="59" t="s">
        <v>16452</v>
      </c>
      <c r="D10579" s="59" t="s">
        <v>18</v>
      </c>
      <c r="F10579" s="59" t="s">
        <v>12</v>
      </c>
      <c r="G10579" s="152" t="str">
        <f>VLOOKUP(D10579,sku归属!A:B,2,0)</f>
        <v>唐璇淑</v>
      </c>
    </row>
    <row r="10580" spans="1:13" s="59" customFormat="1" customHeight="1">
      <c r="A10580" s="59" t="s">
        <v>27422</v>
      </c>
      <c r="B10580" s="59" t="s">
        <v>17011</v>
      </c>
      <c r="C10580" s="59" t="s">
        <v>17012</v>
      </c>
      <c r="D10580" s="59">
        <v>809</v>
      </c>
      <c r="F10580" s="59" t="s">
        <v>12</v>
      </c>
      <c r="G10580" s="152" t="str">
        <f>VLOOKUP(D10580,sku归属!A:B,2,0)</f>
        <v>唐璇淑</v>
      </c>
    </row>
    <row r="10581" spans="1:13" s="59" customFormat="1" customHeight="1">
      <c r="A10581" s="59" t="s">
        <v>27423</v>
      </c>
      <c r="B10581" s="59" t="s">
        <v>17008</v>
      </c>
      <c r="C10581" s="59" t="s">
        <v>17009</v>
      </c>
      <c r="D10581" s="59">
        <v>809</v>
      </c>
      <c r="F10581" s="59" t="s">
        <v>12</v>
      </c>
      <c r="G10581" s="152" t="str">
        <f>VLOOKUP(D10581,sku归属!A:B,2,0)</f>
        <v>唐璇淑</v>
      </c>
    </row>
    <row r="10582" spans="1:13" s="59" customFormat="1" customHeight="1">
      <c r="A10582" s="59" t="s">
        <v>27424</v>
      </c>
      <c r="B10582" s="59" t="s">
        <v>17017</v>
      </c>
      <c r="C10582" s="59" t="s">
        <v>17018</v>
      </c>
      <c r="D10582" s="59">
        <v>809</v>
      </c>
      <c r="F10582" s="59" t="s">
        <v>12</v>
      </c>
      <c r="G10582" s="152" t="str">
        <f>VLOOKUP(D10582,sku归属!A:B,2,0)</f>
        <v>唐璇淑</v>
      </c>
    </row>
    <row r="10583" spans="1:13" s="59" customFormat="1" customHeight="1">
      <c r="A10583" s="59" t="s">
        <v>27425</v>
      </c>
      <c r="B10583" s="59" t="s">
        <v>17023</v>
      </c>
      <c r="C10583" s="59" t="s">
        <v>27426</v>
      </c>
      <c r="D10583" s="59">
        <v>809</v>
      </c>
      <c r="F10583" s="59" t="s">
        <v>12</v>
      </c>
      <c r="G10583" s="152" t="str">
        <f>VLOOKUP(D10583,sku归属!A:B,2,0)</f>
        <v>许梓渝</v>
      </c>
    </row>
    <row r="10584" spans="1:13" s="59" customFormat="1" customHeight="1">
      <c r="A10584" s="59" t="s">
        <v>27427</v>
      </c>
      <c r="B10584" s="59" t="s">
        <v>17014</v>
      </c>
      <c r="C10584" s="59" t="s">
        <v>17015</v>
      </c>
      <c r="D10584" s="59">
        <v>809</v>
      </c>
      <c r="F10584" s="59" t="s">
        <v>12</v>
      </c>
      <c r="G10584" s="152" t="str">
        <f>VLOOKUP(D10584,sku归属!A:B,2,0)</f>
        <v>许梓渝</v>
      </c>
    </row>
    <row r="10585" spans="1:13" s="59" customFormat="1" customHeight="1">
      <c r="A10585" s="59" t="s">
        <v>27428</v>
      </c>
      <c r="B10585" s="59" t="s">
        <v>17020</v>
      </c>
      <c r="C10585" s="59" t="s">
        <v>27429</v>
      </c>
      <c r="D10585" s="59">
        <v>809</v>
      </c>
      <c r="F10585" s="59" t="s">
        <v>12</v>
      </c>
      <c r="G10585" s="152" t="str">
        <f>VLOOKUP(D10585,sku归属!A:B,2,0)</f>
        <v>谭熹杰</v>
      </c>
    </row>
    <row r="10586" spans="1:13" s="59" customFormat="1" customHeight="1">
      <c r="A10586" s="59" t="s">
        <v>27430</v>
      </c>
      <c r="B10586" s="59" t="s">
        <v>27431</v>
      </c>
      <c r="C10586" s="59" t="s">
        <v>27432</v>
      </c>
      <c r="D10586" s="59">
        <v>809</v>
      </c>
      <c r="F10586" s="59" t="s">
        <v>12</v>
      </c>
      <c r="G10586" s="152" t="str">
        <f>VLOOKUP(D10586,sku归属!A:B,2,0)</f>
        <v>许梓渝</v>
      </c>
    </row>
    <row r="10587" spans="1:13" s="59" customFormat="1" customHeight="1">
      <c r="A10587" s="59" t="s">
        <v>27433</v>
      </c>
      <c r="B10587" s="59" t="s">
        <v>17037</v>
      </c>
      <c r="C10587" s="59" t="s">
        <v>17038</v>
      </c>
      <c r="D10587" s="59" t="s">
        <v>21</v>
      </c>
      <c r="F10587" s="59" t="s">
        <v>12</v>
      </c>
      <c r="G10587" s="152" t="str">
        <f>VLOOKUP(D10587,sku归属!A:B,2,0)</f>
        <v>许梓渝</v>
      </c>
    </row>
    <row r="10588" spans="1:13" s="59" customFormat="1" customHeight="1">
      <c r="A10588" s="59" t="s">
        <v>27434</v>
      </c>
      <c r="B10588" s="59" t="s">
        <v>17034</v>
      </c>
      <c r="C10588" s="59" t="s">
        <v>17035</v>
      </c>
      <c r="D10588" s="59" t="s">
        <v>21</v>
      </c>
      <c r="F10588" s="59" t="s">
        <v>12</v>
      </c>
      <c r="G10588" s="152" t="str">
        <f>VLOOKUP(D10588,sku归属!A:B,2,0)</f>
        <v>谭熹杰</v>
      </c>
    </row>
    <row r="10589" spans="1:13" s="59" customFormat="1" customHeight="1">
      <c r="A10589" s="59" t="s">
        <v>27435</v>
      </c>
      <c r="B10589" s="59" t="s">
        <v>17028</v>
      </c>
      <c r="C10589" s="59" t="s">
        <v>17029</v>
      </c>
      <c r="D10589" s="59" t="s">
        <v>21</v>
      </c>
      <c r="F10589" s="59" t="s">
        <v>12</v>
      </c>
      <c r="G10589" s="152" t="str">
        <f>VLOOKUP(D10589,sku归属!A:B,2,0)</f>
        <v>谭熹杰</v>
      </c>
    </row>
    <row r="10590" spans="1:13" s="59" customFormat="1" customHeight="1">
      <c r="A10590" s="59" t="s">
        <v>27436</v>
      </c>
      <c r="B10590" s="59" t="s">
        <v>17031</v>
      </c>
      <c r="C10590" s="59" t="s">
        <v>17032</v>
      </c>
      <c r="D10590" s="59" t="s">
        <v>21</v>
      </c>
      <c r="F10590" s="59" t="s">
        <v>12</v>
      </c>
      <c r="G10590" s="152" t="str">
        <f>VLOOKUP(D10590,sku归属!A:B,2,0)</f>
        <v>欧阳博文</v>
      </c>
    </row>
    <row r="10591" spans="1:13" s="59" customFormat="1" customHeight="1">
      <c r="A10591" s="59" t="s">
        <v>27437</v>
      </c>
      <c r="B10591" s="59" t="s">
        <v>17048</v>
      </c>
      <c r="C10591" s="59" t="s">
        <v>16919</v>
      </c>
      <c r="D10591" s="59" t="s">
        <v>18</v>
      </c>
      <c r="F10591" s="59" t="s">
        <v>12</v>
      </c>
      <c r="G10591" s="152" t="str">
        <f>VLOOKUP(D10591,sku归属!A:B,2,0)</f>
        <v>欧阳博文</v>
      </c>
    </row>
    <row r="10592" spans="1:13" s="59" customFormat="1" customHeight="1">
      <c r="A10592" s="59" t="s">
        <v>27438</v>
      </c>
      <c r="B10592" s="59" t="s">
        <v>17045</v>
      </c>
      <c r="C10592" s="59" t="s">
        <v>17046</v>
      </c>
      <c r="D10592" s="59" t="s">
        <v>18</v>
      </c>
      <c r="F10592" s="59" t="s">
        <v>12</v>
      </c>
      <c r="G10592" s="152" t="str">
        <f>VLOOKUP(D10592,sku归属!A:B,2,0)</f>
        <v>欧阳博文</v>
      </c>
    </row>
    <row r="10593" spans="1:13" s="59" customFormat="1" customHeight="1">
      <c r="A10593" s="59" t="s">
        <v>27439</v>
      </c>
      <c r="B10593" s="59" t="s">
        <v>17042</v>
      </c>
      <c r="C10593" s="59" t="s">
        <v>17043</v>
      </c>
      <c r="D10593" s="59" t="s">
        <v>18</v>
      </c>
      <c r="F10593" s="59" t="s">
        <v>12</v>
      </c>
      <c r="G10593" s="152" t="str">
        <f>VLOOKUP(D10593,sku归属!A:B,2,0)</f>
        <v>欧阳博文</v>
      </c>
    </row>
    <row r="10594" spans="1:13" s="59" customFormat="1" customHeight="1">
      <c r="A10594" s="59" t="s">
        <v>27440</v>
      </c>
      <c r="B10594" s="59" t="s">
        <v>17040</v>
      </c>
      <c r="C10594" s="59" t="s">
        <v>16916</v>
      </c>
      <c r="D10594" s="59" t="s">
        <v>18</v>
      </c>
      <c r="F10594" s="59" t="s">
        <v>12</v>
      </c>
      <c r="G10594" s="152" t="str">
        <f>VLOOKUP(D10594,sku归属!A:B,2,0)</f>
        <v>欧阳博文</v>
      </c>
    </row>
    <row r="10595" spans="1:13" s="59" customFormat="1" customHeight="1">
      <c r="A10595" s="59" t="s">
        <v>27441</v>
      </c>
      <c r="B10595" s="59" t="s">
        <v>17071</v>
      </c>
      <c r="C10595" s="59" t="s">
        <v>17072</v>
      </c>
      <c r="D10595" s="59">
        <v>809</v>
      </c>
      <c r="F10595" s="59" t="s">
        <v>12</v>
      </c>
      <c r="G10595" s="152" t="str">
        <f>VLOOKUP(D10595,sku归属!A:B,2,0)</f>
        <v>欧阳博文</v>
      </c>
    </row>
    <row r="10596" spans="1:13" s="59" customFormat="1" customHeight="1">
      <c r="A10596" s="59" t="s">
        <v>27442</v>
      </c>
      <c r="B10596" s="59" t="s">
        <v>17074</v>
      </c>
      <c r="C10596" s="59" t="s">
        <v>17075</v>
      </c>
      <c r="D10596" s="59">
        <v>809</v>
      </c>
      <c r="F10596" s="59" t="s">
        <v>12</v>
      </c>
      <c r="G10596" s="152" t="str">
        <f>VLOOKUP(D10596,sku归属!A:B,2,0)</f>
        <v>欧阳博文</v>
      </c>
    </row>
    <row r="10597" spans="1:13" s="59" customFormat="1" customHeight="1">
      <c r="A10597" s="59" t="s">
        <v>27443</v>
      </c>
      <c r="B10597" s="59" t="s">
        <v>17083</v>
      </c>
      <c r="C10597" s="59" t="s">
        <v>12899</v>
      </c>
      <c r="D10597" s="59">
        <v>809</v>
      </c>
      <c r="F10597" s="59" t="s">
        <v>12</v>
      </c>
      <c r="G10597" s="152" t="str">
        <f>VLOOKUP(D10597,sku归属!A:B,2,0)</f>
        <v>欧阳博文</v>
      </c>
    </row>
    <row r="10598" spans="1:13" s="59" customFormat="1" customHeight="1">
      <c r="A10598" s="59" t="s">
        <v>27444</v>
      </c>
      <c r="B10598" s="59" t="s">
        <v>17081</v>
      </c>
      <c r="C10598" s="59" t="s">
        <v>12902</v>
      </c>
      <c r="D10598" s="59">
        <v>809</v>
      </c>
      <c r="F10598" s="59" t="s">
        <v>12</v>
      </c>
      <c r="G10598" s="152" t="str">
        <f>VLOOKUP(D10598,sku归属!A:B,2,0)</f>
        <v>欧阳博文</v>
      </c>
    </row>
    <row r="10599" spans="1:13" s="59" customFormat="1" customHeight="1">
      <c r="A10599" s="59" t="s">
        <v>27445</v>
      </c>
      <c r="B10599" s="59" t="s">
        <v>17079</v>
      </c>
      <c r="C10599" s="59" t="s">
        <v>12905</v>
      </c>
      <c r="D10599" s="59">
        <v>809</v>
      </c>
      <c r="F10599" s="59" t="s">
        <v>12</v>
      </c>
      <c r="G10599" s="152" t="str">
        <f>VLOOKUP(D10599,sku归属!A:B,2,0)</f>
        <v>欧阳博文</v>
      </c>
    </row>
    <row r="10600" spans="1:13" s="59" customFormat="1" customHeight="1">
      <c r="A10600" s="59" t="s">
        <v>27446</v>
      </c>
      <c r="B10600" s="59" t="s">
        <v>17077</v>
      </c>
      <c r="C10600" s="59" t="s">
        <v>12908</v>
      </c>
      <c r="D10600" s="59">
        <v>809</v>
      </c>
      <c r="F10600" s="59" t="s">
        <v>12</v>
      </c>
      <c r="G10600" s="152" t="str">
        <f>VLOOKUP(D10600,sku归属!A:B,2,0)</f>
        <v>欧阳博文</v>
      </c>
    </row>
    <row r="10601" spans="1:13" s="59" customFormat="1" customHeight="1">
      <c r="A10601" s="59" t="s">
        <v>27447</v>
      </c>
      <c r="B10601" s="59" t="s">
        <v>17114</v>
      </c>
      <c r="C10601" s="59" t="s">
        <v>1393</v>
      </c>
      <c r="D10601" s="59">
        <v>809</v>
      </c>
      <c r="F10601" s="59" t="s">
        <v>12</v>
      </c>
      <c r="G10601" s="152" t="str">
        <f>VLOOKUP(D10601,sku归属!A:B,2,0)</f>
        <v>欧阳博文</v>
      </c>
    </row>
    <row r="10602" spans="1:13" s="59" customFormat="1" customHeight="1">
      <c r="A10602" s="59" t="s">
        <v>27448</v>
      </c>
      <c r="B10602" s="59" t="s">
        <v>17112</v>
      </c>
      <c r="C10602" s="59" t="s">
        <v>1617</v>
      </c>
      <c r="D10602" s="59">
        <v>809</v>
      </c>
      <c r="F10602" s="59" t="s">
        <v>12</v>
      </c>
      <c r="G10602" s="152" t="str">
        <f>VLOOKUP(D10602,sku归属!A:B,2,0)</f>
        <v>欧阳博文</v>
      </c>
    </row>
    <row r="10603" spans="1:13" s="59" customFormat="1" customHeight="1">
      <c r="A10603" s="59" t="s">
        <v>27449</v>
      </c>
      <c r="B10603" s="59" t="s">
        <v>17110</v>
      </c>
      <c r="C10603" s="59" t="s">
        <v>3769</v>
      </c>
      <c r="D10603" s="59">
        <v>809</v>
      </c>
      <c r="F10603" s="59" t="s">
        <v>12</v>
      </c>
      <c r="G10603" s="152" t="str">
        <f>VLOOKUP(D10603,sku归属!A:B,2,0)</f>
        <v>欧阳博文</v>
      </c>
    </row>
    <row r="10604" spans="1:13" s="59" customFormat="1" customHeight="1">
      <c r="A10604" s="59" t="s">
        <v>27450</v>
      </c>
      <c r="B10604" s="59" t="s">
        <v>17107</v>
      </c>
      <c r="C10604" s="59" t="s">
        <v>17108</v>
      </c>
      <c r="D10604" s="59" t="s">
        <v>21</v>
      </c>
      <c r="F10604" s="59" t="s">
        <v>12</v>
      </c>
      <c r="G10604" s="152" t="str">
        <f>VLOOKUP(D10604,sku归属!A:B,2,0)</f>
        <v>欧阳博文</v>
      </c>
    </row>
    <row r="10605" spans="1:13" s="59" customFormat="1" customHeight="1">
      <c r="A10605" s="59" t="s">
        <v>27451</v>
      </c>
      <c r="B10605" s="59" t="s">
        <v>17104</v>
      </c>
      <c r="C10605" s="59" t="s">
        <v>17105</v>
      </c>
      <c r="D10605" s="59" t="s">
        <v>21</v>
      </c>
      <c r="F10605" s="59" t="s">
        <v>12</v>
      </c>
      <c r="G10605" s="152" t="str">
        <f>VLOOKUP(D10605,sku归属!A:B,2,0)</f>
        <v>欧阳博文</v>
      </c>
    </row>
    <row r="10606" spans="1:13" s="59" customFormat="1" customHeight="1">
      <c r="A10606" s="59" t="s">
        <v>27452</v>
      </c>
      <c r="B10606" s="59" t="s">
        <v>17118</v>
      </c>
      <c r="C10606" s="59" t="s">
        <v>18746</v>
      </c>
      <c r="D10606" s="59" t="s">
        <v>18</v>
      </c>
      <c r="F10606" s="59" t="s">
        <v>12</v>
      </c>
      <c r="G10606" s="152" t="str">
        <f>VLOOKUP(D10606,sku归属!A:B,2,0)</f>
        <v>欧阳博文</v>
      </c>
    </row>
    <row r="10607" spans="1:13" s="59" customFormat="1" customHeight="1">
      <c r="A10607" s="59" t="s">
        <v>27453</v>
      </c>
      <c r="B10607" s="59" t="s">
        <v>17129</v>
      </c>
      <c r="C10607" s="59" t="s">
        <v>17130</v>
      </c>
      <c r="D10607" s="59" t="s">
        <v>21</v>
      </c>
      <c r="F10607" s="59" t="s">
        <v>12</v>
      </c>
      <c r="G10607" s="152" t="str">
        <f>VLOOKUP(D10607,sku归属!A:B,2,0)</f>
        <v>谭熹杰</v>
      </c>
    </row>
    <row r="10608" spans="1:13" s="59" customFormat="1" customHeight="1">
      <c r="A10608" s="59" t="s">
        <v>27454</v>
      </c>
      <c r="B10608" s="59" t="s">
        <v>17126</v>
      </c>
      <c r="C10608" s="59" t="s">
        <v>17127</v>
      </c>
      <c r="D10608" s="59" t="s">
        <v>21</v>
      </c>
      <c r="F10608" s="59" t="s">
        <v>12</v>
      </c>
      <c r="G10608" s="152" t="str">
        <f>VLOOKUP(D10608,sku归属!A:B,2,0)</f>
        <v>谭熹杰</v>
      </c>
    </row>
    <row r="10609" spans="1:13" s="59" customFormat="1" customHeight="1">
      <c r="A10609" s="59" t="s">
        <v>27455</v>
      </c>
      <c r="B10609" s="59" t="s">
        <v>17246</v>
      </c>
      <c r="C10609" s="59" t="s">
        <v>13267</v>
      </c>
      <c r="D10609" s="59" t="s">
        <v>18</v>
      </c>
      <c r="F10609" s="59" t="s">
        <v>12</v>
      </c>
      <c r="G10609" s="152" t="str">
        <f>VLOOKUP(D10609,sku归属!A:B,2,0)</f>
        <v>谭熹杰</v>
      </c>
    </row>
    <row r="10610" spans="1:13" s="59" customFormat="1" customHeight="1">
      <c r="A10610" s="59" t="s">
        <v>27456</v>
      </c>
      <c r="B10610" s="59" t="s">
        <v>17248</v>
      </c>
      <c r="C10610" s="59" t="s">
        <v>16780</v>
      </c>
      <c r="D10610" s="59" t="s">
        <v>18</v>
      </c>
      <c r="F10610" s="59" t="s">
        <v>12</v>
      </c>
      <c r="G10610" s="152" t="str">
        <f>VLOOKUP(D10610,sku归属!A:B,2,0)</f>
        <v>谭熹杰</v>
      </c>
    </row>
    <row r="10611" spans="1:13" s="59" customFormat="1" customHeight="1">
      <c r="A10611" s="59" t="s">
        <v>27457</v>
      </c>
      <c r="B10611" s="59" t="s">
        <v>16960</v>
      </c>
      <c r="C10611" s="59" t="s">
        <v>16961</v>
      </c>
      <c r="D10611" s="59">
        <v>806</v>
      </c>
      <c r="F10611" s="59" t="s">
        <v>12</v>
      </c>
      <c r="G10611" s="152" t="str">
        <f>VLOOKUP(D10611,sku归属!A:B,2,0)</f>
        <v>许梓渝</v>
      </c>
    </row>
    <row r="10612" spans="1:13" s="59" customFormat="1" customHeight="1">
      <c r="A10612" s="59" t="s">
        <v>27458</v>
      </c>
      <c r="B10612" s="59" t="s">
        <v>16963</v>
      </c>
      <c r="C10612" s="59" t="s">
        <v>16964</v>
      </c>
      <c r="D10612" s="59">
        <v>806</v>
      </c>
      <c r="F10612" s="59" t="s">
        <v>12</v>
      </c>
      <c r="G10612" s="152" t="str">
        <f>VLOOKUP(D10612,sku归属!A:B,2,0)</f>
        <v>许梓渝</v>
      </c>
    </row>
    <row r="10613" spans="1:13" s="59" customFormat="1" customHeight="1">
      <c r="A10613" s="59" t="s">
        <v>27459</v>
      </c>
      <c r="B10613" s="59" t="s">
        <v>16966</v>
      </c>
      <c r="C10613" s="59" t="s">
        <v>16967</v>
      </c>
      <c r="D10613" s="59">
        <v>806</v>
      </c>
      <c r="F10613" s="59" t="s">
        <v>12</v>
      </c>
      <c r="G10613" s="152" t="str">
        <f>VLOOKUP(D10613,sku归属!A:B,2,0)</f>
        <v>许梓渝</v>
      </c>
    </row>
    <row r="10614" spans="1:13" s="59" customFormat="1" customHeight="1">
      <c r="A10614" s="59" t="s">
        <v>27460</v>
      </c>
      <c r="B10614" s="59" t="s">
        <v>17205</v>
      </c>
      <c r="C10614" s="59" t="s">
        <v>17206</v>
      </c>
      <c r="D10614" s="59">
        <v>806</v>
      </c>
      <c r="F10614" s="59" t="s">
        <v>12</v>
      </c>
      <c r="G10614" s="152" t="str">
        <f>VLOOKUP(D10614,sku归属!A:B,2,0)</f>
        <v>许梓渝</v>
      </c>
    </row>
    <row r="10615" spans="1:13" s="59" customFormat="1" customHeight="1">
      <c r="A10615" s="59" t="s">
        <v>27461</v>
      </c>
      <c r="B10615" s="59" t="s">
        <v>17208</v>
      </c>
      <c r="C10615" s="59" t="s">
        <v>17209</v>
      </c>
      <c r="D10615" s="59">
        <v>806</v>
      </c>
      <c r="F10615" s="59" t="s">
        <v>12</v>
      </c>
      <c r="G10615" s="152" t="str">
        <f>VLOOKUP(D10615,sku归属!A:B,2,0)</f>
        <v>许梓渝</v>
      </c>
    </row>
    <row r="10616" spans="1:13" s="59" customFormat="1" customHeight="1">
      <c r="A10616" s="59" t="s">
        <v>27462</v>
      </c>
      <c r="B10616" s="59" t="s">
        <v>17211</v>
      </c>
      <c r="C10616" s="59" t="s">
        <v>17212</v>
      </c>
      <c r="D10616" s="59">
        <v>806</v>
      </c>
      <c r="F10616" s="59" t="s">
        <v>12</v>
      </c>
      <c r="G10616" s="152" t="str">
        <f>VLOOKUP(D10616,sku归属!A:B,2,0)</f>
        <v>谭熹杰</v>
      </c>
    </row>
    <row r="10617" spans="1:13" s="59" customFormat="1" customHeight="1">
      <c r="A10617" s="59" t="s">
        <v>27463</v>
      </c>
      <c r="B10617" s="59" t="s">
        <v>17214</v>
      </c>
      <c r="C10617" s="59" t="s">
        <v>17215</v>
      </c>
      <c r="D10617" s="59">
        <v>806</v>
      </c>
      <c r="F10617" s="59" t="s">
        <v>12</v>
      </c>
      <c r="G10617" s="152" t="str">
        <f>VLOOKUP(D10617,sku归属!A:B,2,0)</f>
        <v>唐璇淑</v>
      </c>
    </row>
    <row r="10618" spans="1:13" s="59" customFormat="1" customHeight="1">
      <c r="A10618" s="59" t="s">
        <v>27464</v>
      </c>
      <c r="B10618" s="59" t="s">
        <v>17217</v>
      </c>
      <c r="C10618" s="59" t="s">
        <v>17218</v>
      </c>
      <c r="D10618" s="59">
        <v>806</v>
      </c>
      <c r="F10618" s="59" t="s">
        <v>12</v>
      </c>
      <c r="G10618" s="152" t="str">
        <f>VLOOKUP(D10618,sku归属!A:B,2,0)</f>
        <v>唐璇淑</v>
      </c>
    </row>
    <row r="10619" spans="1:13" s="59" customFormat="1" customHeight="1">
      <c r="A10619" s="59" t="s">
        <v>27465</v>
      </c>
      <c r="B10619" s="59" t="s">
        <v>17220</v>
      </c>
      <c r="C10619" s="59" t="s">
        <v>17221</v>
      </c>
      <c r="D10619" s="59">
        <v>806</v>
      </c>
      <c r="F10619" s="59" t="s">
        <v>12</v>
      </c>
      <c r="G10619" s="152" t="str">
        <f>VLOOKUP(D10619,sku归属!A:B,2,0)</f>
        <v>唐璇淑</v>
      </c>
    </row>
    <row r="10620" spans="1:13" s="59" customFormat="1" customHeight="1">
      <c r="A10620" s="59" t="s">
        <v>27466</v>
      </c>
      <c r="B10620" s="59" t="s">
        <v>17223</v>
      </c>
      <c r="C10620" s="59" t="s">
        <v>17224</v>
      </c>
      <c r="D10620" s="59">
        <v>806</v>
      </c>
      <c r="F10620" s="59" t="s">
        <v>12</v>
      </c>
      <c r="G10620" s="152" t="str">
        <f>VLOOKUP(D10620,sku归属!A:B,2,0)</f>
        <v>唐璇淑</v>
      </c>
    </row>
    <row r="10621" spans="1:13" s="59" customFormat="1" customHeight="1">
      <c r="A10621" s="59" t="s">
        <v>27467</v>
      </c>
      <c r="B10621" s="59" t="s">
        <v>17226</v>
      </c>
      <c r="C10621" s="59" t="s">
        <v>17227</v>
      </c>
      <c r="D10621" s="59">
        <v>806</v>
      </c>
      <c r="F10621" s="59" t="s">
        <v>12</v>
      </c>
      <c r="G10621" s="152" t="str">
        <f>VLOOKUP(D10621,sku归属!A:B,2,0)</f>
        <v>唐璇淑</v>
      </c>
    </row>
    <row r="10622" spans="1:13" s="59" customFormat="1" customHeight="1">
      <c r="A10622" s="59" t="s">
        <v>27468</v>
      </c>
      <c r="B10622" s="59" t="s">
        <v>17229</v>
      </c>
      <c r="C10622" s="59" t="s">
        <v>13091</v>
      </c>
      <c r="D10622" s="59">
        <v>806</v>
      </c>
      <c r="F10622" s="59" t="s">
        <v>12</v>
      </c>
      <c r="G10622" s="152" t="str">
        <f>VLOOKUP(D10622,sku归属!A:B,2,0)</f>
        <v>唐璇淑</v>
      </c>
    </row>
    <row r="10623" spans="1:13" s="59" customFormat="1" customHeight="1">
      <c r="A10623" s="59" t="s">
        <v>27469</v>
      </c>
      <c r="B10623" s="59" t="s">
        <v>17231</v>
      </c>
      <c r="C10623" s="59" t="s">
        <v>17232</v>
      </c>
      <c r="D10623" s="59">
        <v>806</v>
      </c>
      <c r="F10623" s="59" t="s">
        <v>12</v>
      </c>
      <c r="G10623" s="152" t="str">
        <f>VLOOKUP(D10623,sku归属!A:B,2,0)</f>
        <v>唐璇淑</v>
      </c>
    </row>
    <row r="10624" spans="1:13" s="59" customFormat="1" customHeight="1">
      <c r="A10624" s="59" t="s">
        <v>27470</v>
      </c>
      <c r="B10624" s="59" t="s">
        <v>17234</v>
      </c>
      <c r="C10624" s="59" t="s">
        <v>17235</v>
      </c>
      <c r="D10624" s="59">
        <v>806</v>
      </c>
      <c r="F10624" s="59" t="s">
        <v>12</v>
      </c>
      <c r="G10624" s="152" t="str">
        <f>VLOOKUP(D10624,sku归属!A:B,2,0)</f>
        <v>唐璇淑</v>
      </c>
    </row>
    <row r="10625" spans="1:13" s="59" customFormat="1" customHeight="1">
      <c r="A10625" s="59" t="s">
        <v>27471</v>
      </c>
      <c r="B10625" s="59" t="s">
        <v>17237</v>
      </c>
      <c r="C10625" s="59" t="s">
        <v>17238</v>
      </c>
      <c r="D10625" s="59">
        <v>806</v>
      </c>
      <c r="F10625" s="59" t="s">
        <v>12</v>
      </c>
      <c r="G10625" s="152" t="str">
        <f>VLOOKUP(D10625,sku归属!A:B,2,0)</f>
        <v>谭熹杰</v>
      </c>
    </row>
    <row r="10626" spans="1:13" s="59" customFormat="1" customHeight="1">
      <c r="A10626" s="59" t="s">
        <v>27472</v>
      </c>
      <c r="B10626" s="59" t="s">
        <v>17240</v>
      </c>
      <c r="C10626" s="59" t="s">
        <v>17241</v>
      </c>
      <c r="D10626" s="59">
        <v>806</v>
      </c>
      <c r="F10626" s="59" t="s">
        <v>12</v>
      </c>
      <c r="G10626" s="152" t="str">
        <f>VLOOKUP(D10626,sku归属!A:B,2,0)</f>
        <v>许梓渝</v>
      </c>
    </row>
    <row r="10627" spans="1:13" s="59" customFormat="1" customHeight="1">
      <c r="A10627" s="59" t="s">
        <v>27473</v>
      </c>
      <c r="B10627" s="59" t="s">
        <v>17243</v>
      </c>
      <c r="C10627" s="59" t="s">
        <v>17244</v>
      </c>
      <c r="D10627" s="59">
        <v>806</v>
      </c>
      <c r="F10627" s="59" t="s">
        <v>12</v>
      </c>
      <c r="G10627" s="152" t="str">
        <f>VLOOKUP(D10627,sku归属!A:B,2,0)</f>
        <v>许梓渝</v>
      </c>
    </row>
    <row r="10628" spans="1:13" s="59" customFormat="1" customHeight="1">
      <c r="A10628" s="59" t="s">
        <v>27474</v>
      </c>
      <c r="B10628" s="59" t="s">
        <v>17265</v>
      </c>
      <c r="C10628" s="59" t="s">
        <v>17266</v>
      </c>
      <c r="D10628" s="59" t="s">
        <v>18</v>
      </c>
      <c r="F10628" s="59" t="s">
        <v>12</v>
      </c>
      <c r="G10628" s="152" t="str">
        <f>VLOOKUP(D10628,sku归属!A:B,2,0)</f>
        <v>许梓渝</v>
      </c>
    </row>
    <row r="10629" spans="1:13" s="59" customFormat="1" customHeight="1">
      <c r="A10629" s="59" t="s">
        <v>27475</v>
      </c>
      <c r="B10629" s="59" t="s">
        <v>17262</v>
      </c>
      <c r="C10629" s="59" t="s">
        <v>17263</v>
      </c>
      <c r="D10629" s="59" t="s">
        <v>18</v>
      </c>
      <c r="F10629" s="59" t="s">
        <v>12</v>
      </c>
      <c r="G10629" s="152" t="str">
        <f>VLOOKUP(D10629,sku归属!A:B,2,0)</f>
        <v>许梓渝</v>
      </c>
    </row>
    <row r="10630" spans="1:13" s="59" customFormat="1" customHeight="1">
      <c r="A10630" s="59" t="s">
        <v>27476</v>
      </c>
      <c r="B10630" s="59" t="s">
        <v>17259</v>
      </c>
      <c r="C10630" s="59" t="s">
        <v>17260</v>
      </c>
      <c r="D10630" s="59" t="s">
        <v>18</v>
      </c>
      <c r="F10630" s="59" t="s">
        <v>12</v>
      </c>
      <c r="G10630" s="152" t="str">
        <f>VLOOKUP(D10630,sku归属!A:B,2,0)</f>
        <v>谭熹杰</v>
      </c>
    </row>
    <row r="10631" spans="1:13" s="59" customFormat="1" customHeight="1">
      <c r="A10631" s="59" t="s">
        <v>27477</v>
      </c>
      <c r="B10631" s="59" t="s">
        <v>17256</v>
      </c>
      <c r="C10631" s="59" t="s">
        <v>17257</v>
      </c>
      <c r="D10631" s="59" t="s">
        <v>18</v>
      </c>
      <c r="F10631" s="59" t="s">
        <v>12</v>
      </c>
      <c r="G10631" s="152" t="str">
        <f>VLOOKUP(D10631,sku归属!A:B,2,0)</f>
        <v>谭熹杰</v>
      </c>
    </row>
    <row r="10632" spans="1:13" s="59" customFormat="1" customHeight="1">
      <c r="A10632" s="59" t="s">
        <v>27478</v>
      </c>
      <c r="B10632" s="59" t="s">
        <v>17250</v>
      </c>
      <c r="C10632" s="59" t="s">
        <v>17251</v>
      </c>
      <c r="D10632" s="59" t="s">
        <v>21</v>
      </c>
      <c r="F10632" s="59" t="s">
        <v>12</v>
      </c>
      <c r="G10632" s="152" t="str">
        <f>VLOOKUP(D10632,sku归属!A:B,2,0)</f>
        <v>许梓渝</v>
      </c>
    </row>
    <row r="10633" spans="1:13" s="59" customFormat="1" customHeight="1">
      <c r="A10633" s="59" t="s">
        <v>27479</v>
      </c>
      <c r="B10633" s="59" t="s">
        <v>17253</v>
      </c>
      <c r="C10633" s="59" t="s">
        <v>17254</v>
      </c>
      <c r="D10633" s="59" t="s">
        <v>21</v>
      </c>
      <c r="F10633" s="59" t="s">
        <v>12</v>
      </c>
      <c r="G10633" s="152" t="str">
        <f>VLOOKUP(D10633,sku归属!A:B,2,0)</f>
        <v>许梓渝</v>
      </c>
    </row>
    <row r="10634" spans="1:13" s="59" customFormat="1" customHeight="1">
      <c r="A10634" s="59" t="s">
        <v>27480</v>
      </c>
      <c r="B10634" s="59" t="s">
        <v>17273</v>
      </c>
      <c r="C10634" s="59" t="s">
        <v>17274</v>
      </c>
      <c r="D10634" s="59" t="s">
        <v>21</v>
      </c>
      <c r="F10634" s="59" t="s">
        <v>12</v>
      </c>
      <c r="G10634" s="152" t="str">
        <f>VLOOKUP(D10634,sku归属!A:B,2,0)</f>
        <v>许梓渝</v>
      </c>
    </row>
    <row r="10635" spans="1:13" s="59" customFormat="1" customHeight="1">
      <c r="A10635" s="59" t="s">
        <v>27481</v>
      </c>
      <c r="B10635" s="59" t="s">
        <v>17279</v>
      </c>
      <c r="C10635" s="59" t="s">
        <v>17280</v>
      </c>
      <c r="D10635" s="59" t="s">
        <v>21</v>
      </c>
      <c r="F10635" s="59" t="s">
        <v>12</v>
      </c>
      <c r="G10635" s="152" t="str">
        <f>VLOOKUP(D10635,sku归属!A:B,2,0)</f>
        <v>谭熹杰</v>
      </c>
    </row>
    <row r="10636" spans="1:13" s="59" customFormat="1" customHeight="1">
      <c r="A10636" s="59" t="s">
        <v>27482</v>
      </c>
      <c r="B10636" s="59" t="s">
        <v>17276</v>
      </c>
      <c r="C10636" s="59" t="s">
        <v>17277</v>
      </c>
      <c r="D10636" s="59" t="s">
        <v>21</v>
      </c>
      <c r="F10636" s="59" t="s">
        <v>12</v>
      </c>
      <c r="G10636" s="152" t="str">
        <f>VLOOKUP(D10636,sku归属!A:B,2,0)</f>
        <v>谭熹杰</v>
      </c>
    </row>
    <row r="10637" spans="1:13" s="59" customFormat="1" customHeight="1">
      <c r="A10637" s="59" t="s">
        <v>27483</v>
      </c>
      <c r="B10637" s="59" t="s">
        <v>17282</v>
      </c>
      <c r="C10637" s="59" t="s">
        <v>18749</v>
      </c>
      <c r="D10637" s="59" t="s">
        <v>18</v>
      </c>
      <c r="F10637" s="59" t="s">
        <v>12</v>
      </c>
      <c r="G10637" s="152" t="str">
        <f>VLOOKUP(D10637,sku归属!A:B,2,0)</f>
        <v>许梓渝</v>
      </c>
    </row>
    <row r="10638" spans="1:13" s="59" customFormat="1" customHeight="1">
      <c r="A10638" s="59" t="s">
        <v>27484</v>
      </c>
      <c r="B10638" s="59" t="s">
        <v>17417</v>
      </c>
      <c r="C10638" s="59" t="s">
        <v>17418</v>
      </c>
      <c r="D10638" s="59">
        <v>809</v>
      </c>
      <c r="F10638" s="59" t="s">
        <v>12</v>
      </c>
      <c r="G10638" s="152" t="str">
        <f>VLOOKUP(D10638,sku归属!A:B,2,0)</f>
        <v>许梓渝</v>
      </c>
    </row>
    <row r="10639" spans="1:13" s="59" customFormat="1" customHeight="1">
      <c r="A10639" s="59" t="s">
        <v>27485</v>
      </c>
      <c r="B10639" s="59" t="s">
        <v>17420</v>
      </c>
      <c r="C10639" s="59" t="s">
        <v>17421</v>
      </c>
      <c r="D10639" s="59">
        <v>809</v>
      </c>
      <c r="F10639" s="59" t="s">
        <v>12</v>
      </c>
      <c r="G10639" s="152" t="str">
        <f>VLOOKUP(D10639,sku归属!A:B,2,0)</f>
        <v>谭熹杰</v>
      </c>
    </row>
    <row r="10640" spans="1:13" s="59" customFormat="1" customHeight="1">
      <c r="A10640" s="59" t="s">
        <v>27486</v>
      </c>
      <c r="B10640" s="59" t="s">
        <v>17411</v>
      </c>
      <c r="C10640" s="59" t="s">
        <v>17412</v>
      </c>
      <c r="D10640" s="59">
        <v>809</v>
      </c>
      <c r="F10640" s="59" t="s">
        <v>12</v>
      </c>
      <c r="G10640" s="152" t="str">
        <f>VLOOKUP(D10640,sku归属!A:B,2,0)</f>
        <v>谭熹杰</v>
      </c>
    </row>
    <row r="10641" spans="1:13" s="59" customFormat="1" customHeight="1">
      <c r="A10641" s="59" t="s">
        <v>27487</v>
      </c>
      <c r="B10641" s="59" t="s">
        <v>17414</v>
      </c>
      <c r="C10641" s="59" t="s">
        <v>17415</v>
      </c>
      <c r="D10641" s="59">
        <v>809</v>
      </c>
      <c r="F10641" s="59" t="s">
        <v>12</v>
      </c>
      <c r="G10641" s="152" t="str">
        <f>VLOOKUP(D10641,sku归属!A:B,2,0)</f>
        <v>谭熹杰</v>
      </c>
    </row>
    <row r="10642" spans="1:13" s="59" customFormat="1" customHeight="1">
      <c r="A10642" s="59" t="s">
        <v>27488</v>
      </c>
      <c r="B10642" s="59" t="s">
        <v>17426</v>
      </c>
      <c r="C10642" s="59" t="s">
        <v>17427</v>
      </c>
      <c r="D10642" s="59">
        <v>809</v>
      </c>
      <c r="F10642" s="59" t="s">
        <v>12</v>
      </c>
      <c r="G10642" s="152" t="str">
        <f>VLOOKUP(D10642,sku归属!A:B,2,0)</f>
        <v>谭熹杰</v>
      </c>
    </row>
    <row r="10643" spans="1:13" s="59" customFormat="1" customHeight="1">
      <c r="A10643" s="59" t="s">
        <v>27489</v>
      </c>
      <c r="B10643" s="59" t="s">
        <v>17423</v>
      </c>
      <c r="C10643" s="59" t="s">
        <v>17424</v>
      </c>
      <c r="D10643" s="59">
        <v>809</v>
      </c>
      <c r="F10643" s="59" t="s">
        <v>12</v>
      </c>
      <c r="G10643" s="152" t="str">
        <f>VLOOKUP(D10643,sku归属!A:B,2,0)</f>
        <v>谭熹杰</v>
      </c>
    </row>
    <row r="10644" spans="1:13" s="59" customFormat="1" customHeight="1">
      <c r="A10644" s="59" t="s">
        <v>27490</v>
      </c>
      <c r="B10644" s="59" t="s">
        <v>27491</v>
      </c>
      <c r="C10644" s="59" t="s">
        <v>27492</v>
      </c>
      <c r="D10644" s="59">
        <v>809</v>
      </c>
      <c r="F10644" s="59" t="s">
        <v>12</v>
      </c>
      <c r="G10644" s="152" t="str">
        <f>VLOOKUP(D10644,sku归属!A:B,2,0)</f>
        <v>谭熹杰</v>
      </c>
    </row>
    <row r="10645" spans="1:13" s="59" customFormat="1" customHeight="1">
      <c r="A10645" s="59" t="s">
        <v>27493</v>
      </c>
      <c r="B10645" s="59" t="s">
        <v>27494</v>
      </c>
      <c r="C10645" s="59" t="s">
        <v>27495</v>
      </c>
      <c r="D10645" s="59">
        <v>809</v>
      </c>
      <c r="F10645" s="59" t="s">
        <v>12</v>
      </c>
      <c r="G10645" s="152" t="str">
        <f>VLOOKUP(D10645,sku归属!A:B,2,0)</f>
        <v>许梓渝</v>
      </c>
    </row>
    <row r="10646" spans="1:13" s="59" customFormat="1" customHeight="1">
      <c r="A10646" s="59" t="s">
        <v>27496</v>
      </c>
      <c r="B10646" s="59" t="s">
        <v>17298</v>
      </c>
      <c r="C10646" s="59" t="s">
        <v>18752</v>
      </c>
      <c r="D10646" s="59" t="s">
        <v>18</v>
      </c>
      <c r="F10646" s="59" t="s">
        <v>12</v>
      </c>
      <c r="G10646" s="152" t="str">
        <f>VLOOKUP(D10646,sku归属!A:B,2,0)</f>
        <v>许梓渝</v>
      </c>
    </row>
    <row r="10647" spans="1:13" s="59" customFormat="1" customHeight="1">
      <c r="A10647" s="59" t="s">
        <v>27497</v>
      </c>
      <c r="B10647" s="59" t="s">
        <v>17302</v>
      </c>
      <c r="C10647" s="59" t="s">
        <v>17303</v>
      </c>
      <c r="D10647" s="59" t="s">
        <v>21</v>
      </c>
      <c r="F10647" s="59" t="s">
        <v>12</v>
      </c>
      <c r="G10647" s="152" t="str">
        <f>VLOOKUP(D10647,sku归属!A:B,2,0)</f>
        <v>唐璇淑</v>
      </c>
    </row>
    <row r="10648" spans="1:13" s="59" customFormat="1" customHeight="1">
      <c r="A10648" s="59" t="s">
        <v>27498</v>
      </c>
      <c r="B10648" s="59" t="s">
        <v>17308</v>
      </c>
      <c r="C10648" s="59" t="s">
        <v>17309</v>
      </c>
      <c r="D10648" s="59" t="s">
        <v>21</v>
      </c>
      <c r="F10648" s="59" t="s">
        <v>12</v>
      </c>
      <c r="G10648" s="152" t="str">
        <f>VLOOKUP(D10648,sku归属!A:B,2,0)</f>
        <v>唐璇淑</v>
      </c>
    </row>
    <row r="10649" spans="1:13" s="59" customFormat="1" customHeight="1">
      <c r="A10649" s="59" t="s">
        <v>27499</v>
      </c>
      <c r="B10649" s="59" t="s">
        <v>17305</v>
      </c>
      <c r="C10649" s="59" t="s">
        <v>17306</v>
      </c>
      <c r="D10649" s="59" t="s">
        <v>21</v>
      </c>
      <c r="F10649" s="59" t="s">
        <v>12</v>
      </c>
      <c r="G10649" s="152" t="str">
        <f>VLOOKUP(D10649,sku归属!A:B,2,0)</f>
        <v>唐璇淑</v>
      </c>
    </row>
    <row r="10650" spans="1:13" s="59" customFormat="1" customHeight="1">
      <c r="A10650" s="59" t="s">
        <v>27500</v>
      </c>
      <c r="B10650" s="59" t="s">
        <v>17311</v>
      </c>
      <c r="C10650" s="59" t="s">
        <v>17312</v>
      </c>
      <c r="D10650" s="59" t="s">
        <v>21</v>
      </c>
      <c r="F10650" s="59" t="s">
        <v>12</v>
      </c>
      <c r="G10650" s="152" t="str">
        <f>VLOOKUP(D10650,sku归属!A:B,2,0)</f>
        <v>唐璇淑</v>
      </c>
    </row>
    <row r="10651" spans="1:13" s="59" customFormat="1" customHeight="1">
      <c r="A10651" s="59" t="s">
        <v>27501</v>
      </c>
      <c r="B10651" s="59" t="s">
        <v>17348</v>
      </c>
      <c r="C10651" s="59" t="s">
        <v>3407</v>
      </c>
      <c r="D10651" s="59" t="s">
        <v>18</v>
      </c>
      <c r="F10651" s="59" t="s">
        <v>12</v>
      </c>
      <c r="G10651" s="152" t="str">
        <f>VLOOKUP(D10651,sku归属!A:B,2,0)</f>
        <v>唐璇淑</v>
      </c>
    </row>
    <row r="10652" spans="1:13" s="59" customFormat="1" customHeight="1">
      <c r="A10652" s="59" t="s">
        <v>27502</v>
      </c>
      <c r="B10652" s="59" t="s">
        <v>17350</v>
      </c>
      <c r="C10652" s="59" t="s">
        <v>3404</v>
      </c>
      <c r="D10652" s="59" t="s">
        <v>18</v>
      </c>
      <c r="F10652" s="59" t="s">
        <v>12</v>
      </c>
      <c r="G10652" s="152" t="str">
        <f>VLOOKUP(D10652,sku归属!A:B,2,0)</f>
        <v>唐璇淑</v>
      </c>
    </row>
    <row r="10653" spans="1:13" s="59" customFormat="1" customHeight="1">
      <c r="A10653" s="59" t="s">
        <v>27503</v>
      </c>
      <c r="B10653" s="59" t="s">
        <v>17360</v>
      </c>
      <c r="C10653" s="59" t="s">
        <v>17361</v>
      </c>
      <c r="D10653" s="59" t="s">
        <v>21</v>
      </c>
      <c r="F10653" s="59" t="s">
        <v>12</v>
      </c>
      <c r="G10653" s="152" t="str">
        <f>VLOOKUP(D10653,sku归属!A:B,2,0)</f>
        <v>唐璇淑</v>
      </c>
    </row>
    <row r="10654" spans="1:13" s="59" customFormat="1" customHeight="1">
      <c r="A10654" s="59" t="s">
        <v>27504</v>
      </c>
      <c r="B10654" s="59" t="s">
        <v>17357</v>
      </c>
      <c r="C10654" s="59" t="s">
        <v>17358</v>
      </c>
      <c r="D10654" s="59" t="s">
        <v>21</v>
      </c>
      <c r="F10654" s="59" t="s">
        <v>12</v>
      </c>
      <c r="G10654" s="152" t="str">
        <f>VLOOKUP(D10654,sku归属!A:B,2,0)</f>
        <v>唐璇淑</v>
      </c>
    </row>
    <row r="10655" spans="1:13" s="59" customFormat="1" customHeight="1">
      <c r="A10655" s="59" t="s">
        <v>27505</v>
      </c>
      <c r="B10655" s="59" t="s">
        <v>17354</v>
      </c>
      <c r="C10655" s="59" t="s">
        <v>17355</v>
      </c>
      <c r="D10655" s="59" t="s">
        <v>21</v>
      </c>
      <c r="F10655" s="59" t="s">
        <v>12</v>
      </c>
      <c r="G10655" s="152" t="str">
        <f>VLOOKUP(D10655,sku归属!A:B,2,0)</f>
        <v>谭熹杰</v>
      </c>
    </row>
    <row r="10656" spans="1:13" s="59" customFormat="1" customHeight="1">
      <c r="A10656" s="59" t="s">
        <v>27506</v>
      </c>
      <c r="B10656" s="59" t="s">
        <v>17366</v>
      </c>
      <c r="C10656" s="59" t="s">
        <v>17367</v>
      </c>
      <c r="D10656" s="59" t="s">
        <v>18</v>
      </c>
      <c r="F10656" s="59" t="s">
        <v>12</v>
      </c>
      <c r="G10656" s="152" t="str">
        <f>VLOOKUP(D10656,sku归属!A:B,2,0)</f>
        <v>谭熹杰</v>
      </c>
    </row>
    <row r="10657" spans="1:13" s="59" customFormat="1" customHeight="1">
      <c r="A10657" s="59" t="s">
        <v>27507</v>
      </c>
      <c r="B10657" s="59" t="s">
        <v>17363</v>
      </c>
      <c r="C10657" s="59" t="s">
        <v>17364</v>
      </c>
      <c r="D10657" s="59" t="s">
        <v>18</v>
      </c>
      <c r="F10657" s="59" t="s">
        <v>12</v>
      </c>
      <c r="G10657" s="152" t="str">
        <f>VLOOKUP(D10657,sku归属!A:B,2,0)</f>
        <v>谭熹杰</v>
      </c>
    </row>
    <row r="10658" spans="1:13" s="59" customFormat="1" customHeight="1">
      <c r="A10658" s="59" t="s">
        <v>27508</v>
      </c>
      <c r="B10658" s="59" t="s">
        <v>17378</v>
      </c>
      <c r="C10658" s="59" t="s">
        <v>17379</v>
      </c>
      <c r="D10658" s="59" t="s">
        <v>21</v>
      </c>
      <c r="F10658" s="59" t="s">
        <v>12</v>
      </c>
      <c r="G10658" s="152" t="str">
        <f>VLOOKUP(D10658,sku归属!A:B,2,0)</f>
        <v>许梓渝</v>
      </c>
    </row>
    <row r="10659" spans="1:13" s="59" customFormat="1" customHeight="1">
      <c r="A10659" s="59" t="s">
        <v>27509</v>
      </c>
      <c r="B10659" s="59" t="s">
        <v>17375</v>
      </c>
      <c r="C10659" s="59" t="s">
        <v>17376</v>
      </c>
      <c r="D10659" s="59" t="s">
        <v>21</v>
      </c>
      <c r="F10659" s="59" t="s">
        <v>12</v>
      </c>
      <c r="G10659" s="152" t="str">
        <f>VLOOKUP(D10659,sku归属!A:B,2,0)</f>
        <v>许梓渝</v>
      </c>
    </row>
    <row r="10660" spans="1:13" s="59" customFormat="1" customHeight="1">
      <c r="A10660" s="59" t="s">
        <v>27510</v>
      </c>
      <c r="B10660" s="59" t="s">
        <v>17387</v>
      </c>
      <c r="C10660" s="59" t="s">
        <v>17388</v>
      </c>
      <c r="D10660" s="59" t="s">
        <v>18</v>
      </c>
      <c r="F10660" s="59" t="s">
        <v>12</v>
      </c>
      <c r="G10660" s="152" t="str">
        <f>VLOOKUP(D10660,sku归属!A:B,2,0)</f>
        <v>谭熹杰</v>
      </c>
    </row>
    <row r="10661" spans="1:13" s="59" customFormat="1" customHeight="1">
      <c r="A10661" s="59" t="s">
        <v>27511</v>
      </c>
      <c r="B10661" s="59" t="s">
        <v>17390</v>
      </c>
      <c r="C10661" s="59" t="s">
        <v>17391</v>
      </c>
      <c r="D10661" s="59" t="s">
        <v>18</v>
      </c>
      <c r="F10661" s="59" t="s">
        <v>12</v>
      </c>
      <c r="G10661" s="152" t="str">
        <f>VLOOKUP(D10661,sku归属!A:B,2,0)</f>
        <v>谭熹杰</v>
      </c>
    </row>
    <row r="10662" spans="1:13" s="59" customFormat="1" customHeight="1">
      <c r="A10662" s="59" t="s">
        <v>27512</v>
      </c>
      <c r="B10662" s="59" t="s">
        <v>17393</v>
      </c>
      <c r="C10662" s="59" t="s">
        <v>17394</v>
      </c>
      <c r="D10662" s="59" t="s">
        <v>18</v>
      </c>
      <c r="F10662" s="59" t="s">
        <v>12</v>
      </c>
      <c r="G10662" s="152" t="str">
        <f>VLOOKUP(D10662,sku归属!A:B,2,0)</f>
        <v>许梓渝</v>
      </c>
    </row>
    <row r="10663" spans="1:13" s="59" customFormat="1" customHeight="1">
      <c r="A10663" s="59" t="s">
        <v>27513</v>
      </c>
      <c r="B10663" s="59" t="s">
        <v>17396</v>
      </c>
      <c r="C10663" s="59" t="s">
        <v>17397</v>
      </c>
      <c r="D10663" s="59" t="s">
        <v>18</v>
      </c>
      <c r="F10663" s="59" t="s">
        <v>12</v>
      </c>
      <c r="G10663" s="152" t="str">
        <f>VLOOKUP(D10663,sku归属!A:B,2,0)</f>
        <v>谭熹杰</v>
      </c>
    </row>
    <row r="10664" spans="1:13" s="59" customFormat="1" customHeight="1">
      <c r="A10664" s="59" t="s">
        <v>27514</v>
      </c>
      <c r="B10664" s="59" t="s">
        <v>17369</v>
      </c>
      <c r="C10664" s="59" t="s">
        <v>17370</v>
      </c>
      <c r="D10664" s="59" t="s">
        <v>18</v>
      </c>
      <c r="F10664" s="59" t="s">
        <v>12</v>
      </c>
      <c r="G10664" s="152" t="str">
        <f>VLOOKUP(D10664,sku归属!A:B,2,0)</f>
        <v>谭熹杰</v>
      </c>
    </row>
    <row r="10665" spans="1:13" s="59" customFormat="1" customHeight="1">
      <c r="A10665" s="59" t="s">
        <v>27515</v>
      </c>
      <c r="B10665" s="59" t="s">
        <v>17372</v>
      </c>
      <c r="C10665" s="59" t="s">
        <v>17373</v>
      </c>
      <c r="D10665" s="59" t="s">
        <v>18</v>
      </c>
      <c r="F10665" s="59" t="s">
        <v>12</v>
      </c>
      <c r="G10665" s="152" t="str">
        <f>VLOOKUP(D10665,sku归属!A:B,2,0)</f>
        <v>唐璇淑</v>
      </c>
    </row>
    <row r="10666" spans="1:13" s="59" customFormat="1" customHeight="1">
      <c r="A10666" s="59" t="s">
        <v>27516</v>
      </c>
      <c r="B10666" s="59" t="s">
        <v>17384</v>
      </c>
      <c r="C10666" s="59" t="s">
        <v>17382</v>
      </c>
      <c r="D10666" s="59" t="s">
        <v>21</v>
      </c>
      <c r="F10666" s="59" t="s">
        <v>12</v>
      </c>
      <c r="G10666" s="152" t="str">
        <f>VLOOKUP(D10666,sku归属!A:B,2,0)</f>
        <v>唐璇淑</v>
      </c>
    </row>
    <row r="10667" spans="1:13" s="59" customFormat="1" customHeight="1">
      <c r="A10667" s="59" t="s">
        <v>27517</v>
      </c>
      <c r="B10667" s="59" t="s">
        <v>17381</v>
      </c>
      <c r="C10667" s="59" t="s">
        <v>17385</v>
      </c>
      <c r="D10667" s="59" t="s">
        <v>21</v>
      </c>
      <c r="F10667" s="59" t="s">
        <v>12</v>
      </c>
      <c r="G10667" s="152" t="str">
        <f>VLOOKUP(D10667,sku归属!A:B,2,0)</f>
        <v>唐璇淑</v>
      </c>
    </row>
    <row r="10668" spans="1:13" s="59" customFormat="1" customHeight="1">
      <c r="A10668" s="59" t="s">
        <v>27518</v>
      </c>
      <c r="B10668" s="59" t="s">
        <v>17402</v>
      </c>
      <c r="C10668" s="59" t="s">
        <v>17403</v>
      </c>
      <c r="D10668" s="59">
        <v>809</v>
      </c>
      <c r="F10668" s="59" t="s">
        <v>12</v>
      </c>
      <c r="G10668" s="152" t="str">
        <f>VLOOKUP(D10668,sku归属!A:B,2,0)</f>
        <v>唐璇淑</v>
      </c>
    </row>
    <row r="10669" spans="1:13" s="59" customFormat="1" customHeight="1">
      <c r="A10669" s="59" t="s">
        <v>27519</v>
      </c>
      <c r="B10669" s="59" t="s">
        <v>17399</v>
      </c>
      <c r="C10669" s="59" t="s">
        <v>17400</v>
      </c>
      <c r="D10669" s="59">
        <v>809</v>
      </c>
      <c r="F10669" s="59" t="s">
        <v>12</v>
      </c>
      <c r="G10669" s="152" t="str">
        <f>VLOOKUP(D10669,sku归属!A:B,2,0)</f>
        <v>唐璇淑</v>
      </c>
    </row>
    <row r="10670" spans="1:13" s="59" customFormat="1" customHeight="1">
      <c r="A10670" s="59" t="s">
        <v>27520</v>
      </c>
      <c r="B10670" s="59" t="s">
        <v>17488</v>
      </c>
      <c r="C10670" s="59" t="s">
        <v>17489</v>
      </c>
      <c r="D10670" s="59">
        <v>809</v>
      </c>
      <c r="F10670" s="59" t="s">
        <v>12</v>
      </c>
      <c r="G10670" s="152" t="str">
        <f>VLOOKUP(D10670,sku归属!A:B,2,0)</f>
        <v>唐璇淑</v>
      </c>
    </row>
    <row r="10671" spans="1:13" s="59" customFormat="1" customHeight="1">
      <c r="A10671" s="59" t="s">
        <v>27521</v>
      </c>
      <c r="B10671" s="59" t="s">
        <v>17491</v>
      </c>
      <c r="C10671" s="59" t="s">
        <v>17492</v>
      </c>
      <c r="D10671" s="59">
        <v>809</v>
      </c>
      <c r="F10671" s="59" t="s">
        <v>12</v>
      </c>
      <c r="G10671" s="152" t="str">
        <f>VLOOKUP(D10671,sku归属!A:B,2,0)</f>
        <v>谭熹杰</v>
      </c>
    </row>
    <row r="10672" spans="1:13" s="59" customFormat="1" customHeight="1">
      <c r="A10672" s="59" t="s">
        <v>27522</v>
      </c>
      <c r="B10672" s="59" t="s">
        <v>17405</v>
      </c>
      <c r="C10672" s="59" t="s">
        <v>17406</v>
      </c>
      <c r="D10672" s="59">
        <v>809</v>
      </c>
      <c r="F10672" s="59" t="s">
        <v>12</v>
      </c>
      <c r="G10672" s="152" t="str">
        <f>VLOOKUP(D10672,sku归属!A:B,2,0)</f>
        <v>谭熹杰</v>
      </c>
    </row>
    <row r="10673" spans="1:13" s="59" customFormat="1" customHeight="1">
      <c r="A10673" s="59" t="s">
        <v>27523</v>
      </c>
      <c r="B10673" s="59" t="s">
        <v>17408</v>
      </c>
      <c r="C10673" s="59" t="s">
        <v>17409</v>
      </c>
      <c r="D10673" s="59">
        <v>809</v>
      </c>
      <c r="F10673" s="59" t="s">
        <v>12</v>
      </c>
      <c r="G10673" s="152" t="str">
        <f>VLOOKUP(D10673,sku归属!A:B,2,0)</f>
        <v>许梓渝</v>
      </c>
    </row>
    <row r="10674" spans="1:13" s="59" customFormat="1" customHeight="1">
      <c r="A10674" s="59" t="s">
        <v>27524</v>
      </c>
      <c r="B10674" s="59" t="s">
        <v>27525</v>
      </c>
      <c r="C10674" s="59" t="s">
        <v>27526</v>
      </c>
      <c r="D10674" s="59">
        <v>809</v>
      </c>
      <c r="F10674" s="59" t="s">
        <v>12</v>
      </c>
      <c r="G10674" s="152" t="str">
        <f>VLOOKUP(D10674,sku归属!A:B,2,0)</f>
        <v>许梓渝</v>
      </c>
    </row>
    <row r="10675" spans="1:13" s="59" customFormat="1" customHeight="1">
      <c r="A10675" s="59" t="s">
        <v>27527</v>
      </c>
      <c r="B10675" s="59" t="s">
        <v>27528</v>
      </c>
      <c r="C10675" s="59" t="s">
        <v>27529</v>
      </c>
      <c r="D10675" s="59">
        <v>809</v>
      </c>
      <c r="F10675" s="59" t="s">
        <v>12</v>
      </c>
      <c r="G10675" s="152" t="str">
        <f>VLOOKUP(D10675,sku归属!A:B,2,0)</f>
        <v>许梓渝</v>
      </c>
    </row>
    <row r="10676" spans="1:13" s="59" customFormat="1" customHeight="1">
      <c r="A10676" s="59" t="s">
        <v>27530</v>
      </c>
      <c r="B10676" s="59" t="s">
        <v>17447</v>
      </c>
      <c r="C10676" s="59" t="s">
        <v>17144</v>
      </c>
      <c r="D10676" s="59" t="s">
        <v>18</v>
      </c>
      <c r="F10676" s="59" t="s">
        <v>12</v>
      </c>
      <c r="G10676" s="152" t="str">
        <f>VLOOKUP(D10676,sku归属!A:B,2,0)</f>
        <v>许梓渝</v>
      </c>
    </row>
    <row r="10677" spans="1:13" s="59" customFormat="1" customHeight="1">
      <c r="A10677" s="59" t="s">
        <v>27531</v>
      </c>
      <c r="B10677" s="59" t="s">
        <v>17452</v>
      </c>
      <c r="C10677" s="59" t="s">
        <v>17453</v>
      </c>
      <c r="D10677" s="59" t="s">
        <v>18</v>
      </c>
      <c r="F10677" s="59" t="s">
        <v>12</v>
      </c>
      <c r="G10677" s="152" t="str">
        <f>VLOOKUP(D10677,sku归属!A:B,2,0)</f>
        <v>谭熹杰</v>
      </c>
    </row>
    <row r="10678" spans="1:13" s="59" customFormat="1" customHeight="1">
      <c r="A10678" s="59" t="s">
        <v>27532</v>
      </c>
      <c r="B10678" s="59" t="s">
        <v>17449</v>
      </c>
      <c r="C10678" s="59" t="s">
        <v>17450</v>
      </c>
      <c r="D10678" s="59" t="s">
        <v>18</v>
      </c>
      <c r="F10678" s="59" t="s">
        <v>12</v>
      </c>
      <c r="G10678" s="152" t="str">
        <f>VLOOKUP(D10678,sku归属!A:B,2,0)</f>
        <v>谭熹杰</v>
      </c>
    </row>
    <row r="10679" spans="1:13" s="59" customFormat="1" customHeight="1">
      <c r="A10679" s="59" t="s">
        <v>27533</v>
      </c>
      <c r="B10679" s="59" t="s">
        <v>17441</v>
      </c>
      <c r="C10679" s="59" t="s">
        <v>17442</v>
      </c>
      <c r="D10679" s="59" t="s">
        <v>21</v>
      </c>
      <c r="F10679" s="59" t="s">
        <v>12</v>
      </c>
      <c r="G10679" s="152" t="str">
        <f>VLOOKUP(D10679,sku归属!A:B,2,0)</f>
        <v>谭熹杰</v>
      </c>
    </row>
    <row r="10680" spans="1:13" s="59" customFormat="1" customHeight="1">
      <c r="A10680" s="59" t="s">
        <v>27534</v>
      </c>
      <c r="B10680" s="59" t="s">
        <v>17444</v>
      </c>
      <c r="C10680" s="59" t="s">
        <v>17445</v>
      </c>
      <c r="D10680" s="59" t="s">
        <v>21</v>
      </c>
      <c r="F10680" s="59" t="s">
        <v>12</v>
      </c>
      <c r="G10680" s="152" t="str">
        <f>VLOOKUP(D10680,sku归属!A:B,2,0)</f>
        <v>谭熹杰</v>
      </c>
    </row>
    <row r="10681" spans="1:13" s="59" customFormat="1" customHeight="1">
      <c r="A10681" s="59" t="s">
        <v>27535</v>
      </c>
      <c r="B10681" s="59" t="s">
        <v>17455</v>
      </c>
      <c r="C10681" s="59" t="s">
        <v>17456</v>
      </c>
      <c r="D10681" s="59" t="s">
        <v>18</v>
      </c>
      <c r="F10681" s="59" t="s">
        <v>12</v>
      </c>
      <c r="G10681" s="152" t="str">
        <f>VLOOKUP(D10681,sku归属!A:B,2,0)</f>
        <v>许梓渝</v>
      </c>
    </row>
    <row r="10682" spans="1:13" s="59" customFormat="1" customHeight="1">
      <c r="A10682" s="59" t="s">
        <v>27536</v>
      </c>
      <c r="B10682" s="59" t="s">
        <v>17458</v>
      </c>
      <c r="C10682" s="59" t="s">
        <v>17459</v>
      </c>
      <c r="D10682" s="59" t="s">
        <v>18</v>
      </c>
      <c r="F10682" s="59" t="s">
        <v>12</v>
      </c>
      <c r="G10682" s="152" t="str">
        <f>VLOOKUP(D10682,sku归属!A:B,2,0)</f>
        <v>许梓渝</v>
      </c>
    </row>
    <row r="10683" spans="1:13" s="59" customFormat="1" customHeight="1">
      <c r="A10683" s="59" t="s">
        <v>27537</v>
      </c>
      <c r="B10683" s="59" t="s">
        <v>17461</v>
      </c>
      <c r="C10683" s="59" t="s">
        <v>17462</v>
      </c>
      <c r="D10683" s="59" t="s">
        <v>21</v>
      </c>
      <c r="F10683" s="59" t="s">
        <v>12</v>
      </c>
      <c r="G10683" s="152" t="str">
        <f>VLOOKUP(D10683,sku归属!A:B,2,0)</f>
        <v>许梓渝</v>
      </c>
    </row>
    <row r="10684" spans="1:13" s="59" customFormat="1" customHeight="1">
      <c r="A10684" s="59" t="s">
        <v>21693</v>
      </c>
      <c r="B10684" s="59" t="s">
        <v>17464</v>
      </c>
      <c r="C10684" s="59" t="s">
        <v>17465</v>
      </c>
      <c r="D10684" s="59" t="s">
        <v>18</v>
      </c>
      <c r="F10684" s="59" t="s">
        <v>12</v>
      </c>
      <c r="G10684" s="152" t="str">
        <f>VLOOKUP(D10684,sku归属!A:B,2,0)</f>
        <v>许梓渝</v>
      </c>
    </row>
    <row r="10685" spans="1:13" s="59" customFormat="1" customHeight="1">
      <c r="A10685" s="59" t="s">
        <v>21691</v>
      </c>
      <c r="B10685" s="59" t="s">
        <v>17467</v>
      </c>
      <c r="C10685" s="59" t="s">
        <v>17468</v>
      </c>
      <c r="D10685" s="59" t="s">
        <v>18</v>
      </c>
      <c r="F10685" s="59" t="s">
        <v>12</v>
      </c>
      <c r="G10685" s="152" t="str">
        <f>VLOOKUP(D10685,sku归属!A:B,2,0)</f>
        <v>谭熹杰</v>
      </c>
    </row>
    <row r="10686" spans="1:13" s="59" customFormat="1" customHeight="1">
      <c r="A10686" s="59" t="s">
        <v>27538</v>
      </c>
      <c r="B10686" s="59" t="s">
        <v>17850</v>
      </c>
      <c r="C10686" s="59" t="s">
        <v>17851</v>
      </c>
      <c r="D10686" s="59">
        <v>809</v>
      </c>
      <c r="F10686" s="59" t="s">
        <v>12</v>
      </c>
      <c r="G10686" s="152" t="str">
        <f>VLOOKUP(D10686,sku归属!A:B,2,0)</f>
        <v>谭熹杰</v>
      </c>
    </row>
    <row r="10687" spans="1:13" s="59" customFormat="1" customHeight="1">
      <c r="A10687" s="59" t="s">
        <v>27539</v>
      </c>
      <c r="B10687" s="59" t="s">
        <v>17847</v>
      </c>
      <c r="C10687" s="59" t="s">
        <v>17848</v>
      </c>
      <c r="D10687" s="59">
        <v>809</v>
      </c>
      <c r="F10687" s="59" t="s">
        <v>12</v>
      </c>
      <c r="G10687" s="152" t="str">
        <f>VLOOKUP(D10687,sku归属!A:B,2,0)</f>
        <v>谭熹杰</v>
      </c>
    </row>
    <row r="10688" spans="1:13" s="59" customFormat="1" customHeight="1">
      <c r="A10688" s="59" t="s">
        <v>27540</v>
      </c>
      <c r="B10688" s="59" t="s">
        <v>17844</v>
      </c>
      <c r="C10688" s="59" t="s">
        <v>17845</v>
      </c>
      <c r="D10688" s="59">
        <v>809</v>
      </c>
      <c r="F10688" s="59" t="s">
        <v>12</v>
      </c>
      <c r="G10688" s="152" t="str">
        <f>VLOOKUP(D10688,sku归属!A:B,2,0)</f>
        <v>谭熹杰</v>
      </c>
    </row>
    <row r="10689" spans="1:13" s="59" customFormat="1" customHeight="1">
      <c r="A10689" s="59" t="s">
        <v>27541</v>
      </c>
      <c r="B10689" s="59" t="s">
        <v>17841</v>
      </c>
      <c r="C10689" s="59" t="s">
        <v>17842</v>
      </c>
      <c r="D10689" s="59">
        <v>809</v>
      </c>
      <c r="F10689" s="59" t="s">
        <v>12</v>
      </c>
      <c r="G10689" s="152" t="str">
        <f>VLOOKUP(D10689,sku归属!A:B,2,0)</f>
        <v>谭熹杰</v>
      </c>
    </row>
    <row r="10690" spans="1:13" s="59" customFormat="1" customHeight="1">
      <c r="A10690" s="59" t="s">
        <v>27542</v>
      </c>
      <c r="B10690" s="59" t="s">
        <v>17494</v>
      </c>
      <c r="C10690" s="59" t="s">
        <v>17495</v>
      </c>
      <c r="D10690" s="59">
        <v>809</v>
      </c>
      <c r="F10690" s="59" t="s">
        <v>12</v>
      </c>
      <c r="G10690" s="152" t="str">
        <f>VLOOKUP(D10690,sku归属!A:B,2,0)</f>
        <v>欧阳博文</v>
      </c>
    </row>
    <row r="10691" spans="1:13" s="59" customFormat="1" customHeight="1">
      <c r="A10691" s="59" t="s">
        <v>27543</v>
      </c>
      <c r="B10691" s="59" t="s">
        <v>17497</v>
      </c>
      <c r="C10691" s="59" t="s">
        <v>17498</v>
      </c>
      <c r="D10691" s="59">
        <v>809</v>
      </c>
      <c r="F10691" s="59" t="s">
        <v>12</v>
      </c>
      <c r="G10691" s="152" t="str">
        <f>VLOOKUP(D10691,sku归属!A:B,2,0)</f>
        <v>欧阳博文</v>
      </c>
    </row>
    <row r="10692" spans="1:13" s="59" customFormat="1" customHeight="1">
      <c r="A10692" s="59" t="s">
        <v>27544</v>
      </c>
      <c r="B10692" s="59" t="s">
        <v>17500</v>
      </c>
      <c r="C10692" s="59" t="s">
        <v>17501</v>
      </c>
      <c r="D10692" s="59" t="s">
        <v>18</v>
      </c>
      <c r="F10692" s="59" t="s">
        <v>12</v>
      </c>
      <c r="G10692" s="152" t="str">
        <f>VLOOKUP(D10692,sku归属!A:B,2,0)</f>
        <v>欧阳博文</v>
      </c>
    </row>
    <row r="10693" spans="1:13" s="59" customFormat="1" customHeight="1">
      <c r="A10693" s="59" t="s">
        <v>27545</v>
      </c>
      <c r="B10693" s="59" t="s">
        <v>17503</v>
      </c>
      <c r="C10693" s="59" t="s">
        <v>17504</v>
      </c>
      <c r="D10693" s="59" t="s">
        <v>18</v>
      </c>
      <c r="F10693" s="59" t="s">
        <v>12</v>
      </c>
      <c r="G10693" s="152" t="str">
        <f>VLOOKUP(D10693,sku归属!A:B,2,0)</f>
        <v>欧阳博文</v>
      </c>
    </row>
    <row r="10694" spans="1:13" s="59" customFormat="1" customHeight="1">
      <c r="A10694" s="59" t="s">
        <v>27546</v>
      </c>
      <c r="B10694" s="59" t="s">
        <v>17506</v>
      </c>
      <c r="C10694" s="59" t="s">
        <v>17507</v>
      </c>
      <c r="D10694" s="59" t="s">
        <v>21</v>
      </c>
      <c r="F10694" s="59" t="s">
        <v>12</v>
      </c>
      <c r="G10694" s="152" t="str">
        <f>VLOOKUP(D10694,sku归属!A:B,2,0)</f>
        <v>欧阳博文</v>
      </c>
    </row>
    <row r="10695" spans="1:13" s="59" customFormat="1" customHeight="1">
      <c r="A10695" s="59" t="s">
        <v>27547</v>
      </c>
      <c r="B10695" s="59" t="s">
        <v>17509</v>
      </c>
      <c r="C10695" s="59" t="s">
        <v>17510</v>
      </c>
      <c r="D10695" s="59" t="s">
        <v>21</v>
      </c>
      <c r="F10695" s="59" t="s">
        <v>12</v>
      </c>
      <c r="G10695" s="152" t="str">
        <f>VLOOKUP(D10695,sku归属!A:B,2,0)</f>
        <v>欧阳博文</v>
      </c>
    </row>
    <row r="10696" spans="1:13" s="59" customFormat="1" customHeight="1">
      <c r="A10696" s="59" t="s">
        <v>27548</v>
      </c>
      <c r="B10696" s="59" t="s">
        <v>17515</v>
      </c>
      <c r="C10696" s="59" t="s">
        <v>17516</v>
      </c>
      <c r="D10696" s="59" t="s">
        <v>21</v>
      </c>
      <c r="F10696" s="59" t="s">
        <v>12</v>
      </c>
      <c r="G10696" s="152" t="str">
        <f>VLOOKUP(D10696,sku归属!A:B,2,0)</f>
        <v>欧阳博文</v>
      </c>
    </row>
    <row r="10697" spans="1:13" s="59" customFormat="1" customHeight="1">
      <c r="A10697" s="59" t="s">
        <v>27549</v>
      </c>
      <c r="B10697" s="59" t="s">
        <v>17512</v>
      </c>
      <c r="C10697" s="59" t="s">
        <v>17513</v>
      </c>
      <c r="D10697" s="59" t="s">
        <v>21</v>
      </c>
      <c r="F10697" s="59" t="s">
        <v>12</v>
      </c>
      <c r="G10697" s="152" t="str">
        <f>VLOOKUP(D10697,sku归属!A:B,2,0)</f>
        <v>欧阳博文</v>
      </c>
    </row>
    <row r="10698" spans="1:13" s="59" customFormat="1" customHeight="1">
      <c r="A10698" s="59" t="s">
        <v>27550</v>
      </c>
      <c r="B10698" s="59" t="s">
        <v>17518</v>
      </c>
      <c r="C10698" s="59" t="s">
        <v>17519</v>
      </c>
      <c r="D10698" s="59" t="s">
        <v>18</v>
      </c>
      <c r="F10698" s="59" t="s">
        <v>12</v>
      </c>
      <c r="G10698" s="152" t="str">
        <f>VLOOKUP(D10698,sku归属!A:B,2,0)</f>
        <v>欧阳博文</v>
      </c>
    </row>
    <row r="10699" spans="1:13" s="59" customFormat="1" customHeight="1">
      <c r="A10699" s="59" t="s">
        <v>27551</v>
      </c>
      <c r="B10699" s="59" t="s">
        <v>17521</v>
      </c>
      <c r="C10699" s="59" t="s">
        <v>17522</v>
      </c>
      <c r="D10699" s="59" t="s">
        <v>18</v>
      </c>
      <c r="F10699" s="59" t="s">
        <v>12</v>
      </c>
      <c r="G10699" s="152" t="str">
        <f>VLOOKUP(D10699,sku归属!A:B,2,0)</f>
        <v>欧阳博文</v>
      </c>
    </row>
    <row r="10700" spans="1:13" s="59" customFormat="1" customHeight="1">
      <c r="A10700" s="59" t="s">
        <v>27552</v>
      </c>
      <c r="B10700" s="59" t="s">
        <v>17524</v>
      </c>
      <c r="C10700" s="59" t="s">
        <v>17525</v>
      </c>
      <c r="D10700" s="59" t="s">
        <v>18</v>
      </c>
      <c r="F10700" s="59" t="s">
        <v>12</v>
      </c>
      <c r="G10700" s="152" t="str">
        <f>VLOOKUP(D10700,sku归属!A:B,2,0)</f>
        <v>欧阳博文</v>
      </c>
    </row>
    <row r="10701" spans="1:13" s="59" customFormat="1" customHeight="1">
      <c r="A10701" s="59" t="s">
        <v>27553</v>
      </c>
      <c r="B10701" s="59" t="s">
        <v>17527</v>
      </c>
      <c r="C10701" s="59" t="s">
        <v>17528</v>
      </c>
      <c r="D10701" s="59" t="s">
        <v>18</v>
      </c>
      <c r="F10701" s="59" t="s">
        <v>12</v>
      </c>
      <c r="G10701" s="152" t="str">
        <f>VLOOKUP(D10701,sku归属!A:B,2,0)</f>
        <v>欧阳博文</v>
      </c>
    </row>
    <row r="10702" spans="1:13" s="59" customFormat="1" customHeight="1">
      <c r="A10702" s="59" t="s">
        <v>27554</v>
      </c>
      <c r="B10702" s="59" t="s">
        <v>17536</v>
      </c>
      <c r="C10702" s="59" t="s">
        <v>17537</v>
      </c>
      <c r="D10702" s="59" t="s">
        <v>21</v>
      </c>
      <c r="F10702" s="59" t="s">
        <v>12</v>
      </c>
      <c r="G10702" s="152" t="str">
        <f>VLOOKUP(D10702,sku归属!A:B,2,0)</f>
        <v>欧阳博文</v>
      </c>
    </row>
    <row r="10703" spans="1:13" s="59" customFormat="1" customHeight="1">
      <c r="A10703" s="59" t="s">
        <v>27555</v>
      </c>
      <c r="B10703" s="59" t="s">
        <v>17533</v>
      </c>
      <c r="C10703" s="59" t="s">
        <v>17534</v>
      </c>
      <c r="D10703" s="59" t="s">
        <v>21</v>
      </c>
      <c r="F10703" s="59" t="s">
        <v>12</v>
      </c>
      <c r="G10703" s="152" t="str">
        <f>VLOOKUP(D10703,sku归属!A:B,2,0)</f>
        <v>欧阳博文</v>
      </c>
    </row>
    <row r="10704" spans="1:13" s="59" customFormat="1" customHeight="1">
      <c r="A10704" s="59" t="s">
        <v>27556</v>
      </c>
      <c r="B10704" s="59" t="s">
        <v>17539</v>
      </c>
      <c r="C10704" s="59" t="s">
        <v>17540</v>
      </c>
      <c r="D10704" s="59" t="s">
        <v>21</v>
      </c>
      <c r="F10704" s="59" t="s">
        <v>12</v>
      </c>
      <c r="G10704" s="152" t="str">
        <f>VLOOKUP(D10704,sku归属!A:B,2,0)</f>
        <v>谭熹杰</v>
      </c>
    </row>
    <row r="10705" spans="1:13" s="59" customFormat="1" customHeight="1">
      <c r="A10705" s="59" t="s">
        <v>27557</v>
      </c>
      <c r="B10705" s="59" t="s">
        <v>17530</v>
      </c>
      <c r="C10705" s="59" t="s">
        <v>17531</v>
      </c>
      <c r="D10705" s="59" t="s">
        <v>21</v>
      </c>
      <c r="F10705" s="59" t="s">
        <v>12</v>
      </c>
      <c r="G10705" s="152" t="str">
        <f>VLOOKUP(D10705,sku归属!A:B,2,0)</f>
        <v>谭熹杰</v>
      </c>
    </row>
    <row r="10706" spans="1:13" s="59" customFormat="1" customHeight="1">
      <c r="A10706" s="59" t="s">
        <v>27558</v>
      </c>
      <c r="B10706" s="59" t="s">
        <v>17737</v>
      </c>
      <c r="C10706" s="59" t="s">
        <v>3407</v>
      </c>
      <c r="D10706" s="59" t="s">
        <v>18</v>
      </c>
      <c r="F10706" s="59" t="s">
        <v>12</v>
      </c>
      <c r="G10706" s="152" t="str">
        <f>VLOOKUP(D10706,sku归属!A:B,2,0)</f>
        <v>谭熹杰</v>
      </c>
    </row>
    <row r="10707" spans="1:13" s="59" customFormat="1" customHeight="1">
      <c r="A10707" s="59" t="s">
        <v>27559</v>
      </c>
      <c r="B10707" s="59" t="s">
        <v>17739</v>
      </c>
      <c r="C10707" s="59" t="s">
        <v>3404</v>
      </c>
      <c r="D10707" s="59" t="s">
        <v>18</v>
      </c>
      <c r="F10707" s="59" t="s">
        <v>12</v>
      </c>
      <c r="G10707" s="152" t="str">
        <f>VLOOKUP(D10707,sku归属!A:B,2,0)</f>
        <v>欧阳博文</v>
      </c>
    </row>
    <row r="10708" spans="1:13" s="59" customFormat="1" customHeight="1">
      <c r="A10708" s="59" t="s">
        <v>27560</v>
      </c>
      <c r="B10708" s="59" t="s">
        <v>17741</v>
      </c>
      <c r="C10708" s="59" t="s">
        <v>9151</v>
      </c>
      <c r="D10708" s="59" t="s">
        <v>18</v>
      </c>
      <c r="F10708" s="59" t="s">
        <v>12</v>
      </c>
      <c r="G10708" s="152" t="str">
        <f>VLOOKUP(D10708,sku归属!A:B,2,0)</f>
        <v>欧阳博文</v>
      </c>
    </row>
    <row r="10709" spans="1:13" s="59" customFormat="1" customHeight="1">
      <c r="A10709" s="59" t="s">
        <v>27561</v>
      </c>
      <c r="B10709" s="59" t="s">
        <v>17561</v>
      </c>
      <c r="C10709" s="59" t="s">
        <v>17562</v>
      </c>
      <c r="D10709" s="59" t="s">
        <v>18</v>
      </c>
      <c r="F10709" s="59" t="s">
        <v>12</v>
      </c>
      <c r="G10709" s="152" t="str">
        <f>VLOOKUP(D10709,sku归属!A:B,2,0)</f>
        <v>许梓渝</v>
      </c>
    </row>
    <row r="10710" spans="1:13" s="59" customFormat="1" customHeight="1">
      <c r="A10710" s="59" t="s">
        <v>27562</v>
      </c>
      <c r="B10710" s="59" t="s">
        <v>17564</v>
      </c>
      <c r="C10710" s="59" t="s">
        <v>17565</v>
      </c>
      <c r="D10710" s="59" t="s">
        <v>18</v>
      </c>
      <c r="F10710" s="59" t="s">
        <v>12</v>
      </c>
      <c r="G10710" s="152" t="str">
        <f>VLOOKUP(D10710,sku归属!A:B,2,0)</f>
        <v>许梓渝</v>
      </c>
    </row>
    <row r="10711" spans="1:13" s="59" customFormat="1" customHeight="1">
      <c r="A10711" s="59" t="s">
        <v>27563</v>
      </c>
      <c r="B10711" s="59" t="s">
        <v>17567</v>
      </c>
      <c r="C10711" s="59" t="s">
        <v>13267</v>
      </c>
      <c r="D10711" s="59">
        <v>806</v>
      </c>
      <c r="F10711" s="59" t="s">
        <v>12</v>
      </c>
      <c r="G10711" s="152" t="str">
        <f>VLOOKUP(D10711,sku归属!A:B,2,0)</f>
        <v>许梓渝</v>
      </c>
    </row>
    <row r="10712" spans="1:13" s="59" customFormat="1" customHeight="1">
      <c r="A10712" s="59" t="s">
        <v>27564</v>
      </c>
      <c r="B10712" s="59" t="s">
        <v>17569</v>
      </c>
      <c r="C10712" s="59" t="s">
        <v>16780</v>
      </c>
      <c r="D10712" s="59">
        <v>806</v>
      </c>
      <c r="F10712" s="59" t="s">
        <v>12</v>
      </c>
      <c r="G10712" s="152" t="str">
        <f>VLOOKUP(D10712,sku归属!A:B,2,0)</f>
        <v>谭熹杰</v>
      </c>
    </row>
    <row r="10713" spans="1:13" s="59" customFormat="1" customHeight="1">
      <c r="A10713" s="59" t="s">
        <v>27565</v>
      </c>
      <c r="B10713" s="59" t="s">
        <v>17571</v>
      </c>
      <c r="C10713" s="59" t="s">
        <v>13085</v>
      </c>
      <c r="D10713" s="59">
        <v>806</v>
      </c>
      <c r="F10713" s="59" t="s">
        <v>12</v>
      </c>
      <c r="G10713" s="152" t="str">
        <f>VLOOKUP(D10713,sku归属!A:B,2,0)</f>
        <v>许梓渝</v>
      </c>
    </row>
    <row r="10714" spans="1:13" s="59" customFormat="1" customHeight="1">
      <c r="A10714" s="59" t="s">
        <v>27566</v>
      </c>
      <c r="B10714" s="59" t="s">
        <v>17573</v>
      </c>
      <c r="C10714" s="59" t="s">
        <v>12572</v>
      </c>
      <c r="D10714" s="59">
        <v>806</v>
      </c>
      <c r="F10714" s="59" t="s">
        <v>12</v>
      </c>
      <c r="G10714" s="152" t="str">
        <f>VLOOKUP(D10714,sku归属!A:B,2,0)</f>
        <v>谭熹杰</v>
      </c>
    </row>
    <row r="10715" spans="1:13" s="59" customFormat="1" customHeight="1">
      <c r="A10715" s="59" t="s">
        <v>27567</v>
      </c>
      <c r="B10715" s="59" t="s">
        <v>17575</v>
      </c>
      <c r="C10715" s="59" t="s">
        <v>16929</v>
      </c>
      <c r="D10715" s="59">
        <v>806</v>
      </c>
      <c r="F10715" s="59" t="s">
        <v>12</v>
      </c>
      <c r="G10715" s="152" t="str">
        <f>VLOOKUP(D10715,sku归属!A:B,2,0)</f>
        <v>谭熹杰</v>
      </c>
    </row>
    <row r="10716" spans="1:13" s="59" customFormat="1" customHeight="1">
      <c r="A10716" s="59" t="s">
        <v>27568</v>
      </c>
      <c r="B10716" s="59" t="s">
        <v>17577</v>
      </c>
      <c r="C10716" s="59" t="s">
        <v>16931</v>
      </c>
      <c r="D10716" s="59">
        <v>806</v>
      </c>
      <c r="F10716" s="59" t="s">
        <v>12</v>
      </c>
      <c r="G10716" s="152" t="str">
        <f>VLOOKUP(D10716,sku归属!A:B,2,0)</f>
        <v>谭熹杰</v>
      </c>
    </row>
    <row r="10717" spans="1:13" s="59" customFormat="1" customHeight="1">
      <c r="A10717" s="59" t="s">
        <v>27569</v>
      </c>
      <c r="B10717" s="59" t="s">
        <v>17579</v>
      </c>
      <c r="C10717" s="59" t="s">
        <v>16927</v>
      </c>
      <c r="D10717" s="59">
        <v>806</v>
      </c>
      <c r="F10717" s="59" t="s">
        <v>12</v>
      </c>
      <c r="G10717" s="152" t="str">
        <f>VLOOKUP(D10717,sku归属!A:B,2,0)</f>
        <v>谭熹杰</v>
      </c>
    </row>
    <row r="10718" spans="1:13" s="59" customFormat="1" customHeight="1">
      <c r="A10718" s="59" t="s">
        <v>27570</v>
      </c>
      <c r="B10718" s="59" t="s">
        <v>17581</v>
      </c>
      <c r="C10718" s="59" t="s">
        <v>3066</v>
      </c>
      <c r="D10718" s="59">
        <v>806</v>
      </c>
      <c r="F10718" s="59" t="s">
        <v>12</v>
      </c>
      <c r="G10718" s="152" t="str">
        <f>VLOOKUP(D10718,sku归属!A:B,2,0)</f>
        <v>谭熹杰</v>
      </c>
    </row>
    <row r="10719" spans="1:13" s="59" customFormat="1" customHeight="1">
      <c r="A10719" s="59" t="s">
        <v>27571</v>
      </c>
      <c r="B10719" s="59" t="s">
        <v>17583</v>
      </c>
      <c r="C10719" s="59" t="s">
        <v>3072</v>
      </c>
      <c r="D10719" s="59">
        <v>806</v>
      </c>
      <c r="F10719" s="59" t="s">
        <v>12</v>
      </c>
      <c r="G10719" s="152" t="str">
        <f>VLOOKUP(D10719,sku归属!A:B,2,0)</f>
        <v>谭熹杰</v>
      </c>
    </row>
    <row r="10720" spans="1:13" s="59" customFormat="1" customHeight="1">
      <c r="A10720" s="59" t="s">
        <v>27572</v>
      </c>
      <c r="B10720" s="59" t="s">
        <v>17684</v>
      </c>
      <c r="C10720" s="59" t="s">
        <v>17685</v>
      </c>
      <c r="D10720" s="59">
        <v>806</v>
      </c>
      <c r="F10720" s="59" t="s">
        <v>12</v>
      </c>
      <c r="G10720" s="152" t="str">
        <f>VLOOKUP(D10720,sku归属!A:B,2,0)</f>
        <v>许梓渝</v>
      </c>
    </row>
    <row r="10721" spans="1:13" s="59" customFormat="1" customHeight="1">
      <c r="A10721" s="59" t="s">
        <v>27573</v>
      </c>
      <c r="B10721" s="59" t="s">
        <v>17687</v>
      </c>
      <c r="C10721" s="59" t="s">
        <v>17688</v>
      </c>
      <c r="D10721" s="59">
        <v>806</v>
      </c>
      <c r="F10721" s="59" t="s">
        <v>12</v>
      </c>
      <c r="G10721" s="152" t="str">
        <f>VLOOKUP(D10721,sku归属!A:B,2,0)</f>
        <v>许梓渝</v>
      </c>
    </row>
    <row r="10722" spans="1:13" s="59" customFormat="1" customHeight="1">
      <c r="A10722" s="59" t="s">
        <v>27574</v>
      </c>
      <c r="B10722" s="59" t="s">
        <v>17690</v>
      </c>
      <c r="C10722" s="59" t="s">
        <v>17691</v>
      </c>
      <c r="D10722" s="59">
        <v>806</v>
      </c>
      <c r="F10722" s="59" t="s">
        <v>12</v>
      </c>
      <c r="G10722" s="152" t="str">
        <f>VLOOKUP(D10722,sku归属!A:B,2,0)</f>
        <v>许梓渝</v>
      </c>
    </row>
    <row r="10723" spans="1:13" s="59" customFormat="1" customHeight="1">
      <c r="A10723" s="59" t="s">
        <v>27575</v>
      </c>
      <c r="B10723" s="59" t="s">
        <v>17693</v>
      </c>
      <c r="C10723" s="59" t="s">
        <v>17694</v>
      </c>
      <c r="D10723" s="59">
        <v>806</v>
      </c>
      <c r="F10723" s="59" t="s">
        <v>12</v>
      </c>
      <c r="G10723" s="152" t="str">
        <f>VLOOKUP(D10723,sku归属!A:B,2,0)</f>
        <v>许梓渝</v>
      </c>
    </row>
    <row r="10724" spans="1:13" s="59" customFormat="1" customHeight="1">
      <c r="A10724" s="59" t="s">
        <v>27576</v>
      </c>
      <c r="B10724" s="59" t="s">
        <v>17696</v>
      </c>
      <c r="C10724" s="59" t="s">
        <v>15453</v>
      </c>
      <c r="D10724" s="59">
        <v>806</v>
      </c>
      <c r="F10724" s="59" t="s">
        <v>12</v>
      </c>
      <c r="G10724" s="152" t="str">
        <f>VLOOKUP(D10724,sku归属!A:B,2,0)</f>
        <v>许梓渝</v>
      </c>
    </row>
    <row r="10725" spans="1:13" s="59" customFormat="1" customHeight="1">
      <c r="A10725" s="59" t="s">
        <v>27577</v>
      </c>
      <c r="B10725" s="59" t="s">
        <v>17749</v>
      </c>
      <c r="C10725" s="59" t="s">
        <v>17750</v>
      </c>
      <c r="D10725" s="59" t="s">
        <v>18</v>
      </c>
      <c r="F10725" s="59" t="s">
        <v>12</v>
      </c>
      <c r="G10725" s="152" t="str">
        <f>VLOOKUP(D10725,sku归属!A:B,2,0)</f>
        <v>许梓渝</v>
      </c>
    </row>
    <row r="10726" spans="1:13" s="59" customFormat="1" customHeight="1">
      <c r="A10726" s="59" t="s">
        <v>27578</v>
      </c>
      <c r="B10726" s="59" t="s">
        <v>17746</v>
      </c>
      <c r="C10726" s="59" t="s">
        <v>17747</v>
      </c>
      <c r="D10726" s="59" t="s">
        <v>18</v>
      </c>
      <c r="F10726" s="59" t="s">
        <v>12</v>
      </c>
      <c r="G10726" s="152" t="str">
        <f>VLOOKUP(D10726,sku归属!A:B,2,0)</f>
        <v>许梓渝</v>
      </c>
    </row>
    <row r="10727" spans="1:13" s="59" customFormat="1" customHeight="1">
      <c r="A10727" s="59" t="s">
        <v>27579</v>
      </c>
      <c r="B10727" s="59" t="s">
        <v>17743</v>
      </c>
      <c r="C10727" s="59" t="s">
        <v>17744</v>
      </c>
      <c r="D10727" s="59" t="s">
        <v>18</v>
      </c>
      <c r="F10727" s="59" t="s">
        <v>12</v>
      </c>
      <c r="G10727" s="152" t="str">
        <f>VLOOKUP(D10727,sku归属!A:B,2,0)</f>
        <v>谭熹杰</v>
      </c>
    </row>
    <row r="10728" spans="1:13" s="59" customFormat="1" customHeight="1">
      <c r="A10728" s="59" t="s">
        <v>17751</v>
      </c>
      <c r="B10728" s="59" t="s">
        <v>17752</v>
      </c>
      <c r="C10728" s="59" t="s">
        <v>17753</v>
      </c>
      <c r="D10728" s="59">
        <v>806</v>
      </c>
      <c r="F10728" s="59" t="s">
        <v>12</v>
      </c>
      <c r="G10728" s="152" t="str">
        <f>VLOOKUP(D10728,sku归属!A:B,2,0)</f>
        <v>谭熹杰</v>
      </c>
    </row>
    <row r="10729" spans="1:13" s="59" customFormat="1" customHeight="1">
      <c r="A10729" s="59" t="s">
        <v>18204</v>
      </c>
      <c r="B10729" s="59" t="s">
        <v>18205</v>
      </c>
      <c r="C10729" s="59" t="s">
        <v>18206</v>
      </c>
      <c r="D10729" s="59">
        <v>806</v>
      </c>
      <c r="F10729" s="59" t="s">
        <v>12</v>
      </c>
      <c r="G10729" s="152" t="str">
        <f>VLOOKUP(D10729,sku归属!A:B,2,0)</f>
        <v>谭熹杰</v>
      </c>
    </row>
    <row r="10730" spans="1:13" s="59" customFormat="1" customHeight="1">
      <c r="A10730" s="59" t="s">
        <v>27580</v>
      </c>
      <c r="B10730" s="59" t="s">
        <v>17757</v>
      </c>
      <c r="C10730" s="59" t="s">
        <v>17758</v>
      </c>
      <c r="D10730" s="59" t="s">
        <v>21</v>
      </c>
      <c r="F10730" s="59" t="s">
        <v>12</v>
      </c>
      <c r="G10730" s="152" t="str">
        <f>VLOOKUP(D10730,sku归属!A:B,2,0)</f>
        <v>谭熹杰</v>
      </c>
    </row>
    <row r="10731" spans="1:13" s="59" customFormat="1" customHeight="1">
      <c r="A10731" s="59" t="s">
        <v>27581</v>
      </c>
      <c r="B10731" s="59" t="s">
        <v>17760</v>
      </c>
      <c r="C10731" s="59" t="s">
        <v>17761</v>
      </c>
      <c r="D10731" s="59" t="s">
        <v>21</v>
      </c>
      <c r="F10731" s="59" t="s">
        <v>12</v>
      </c>
      <c r="G10731" s="152" t="str">
        <f>VLOOKUP(D10731,sku归属!A:B,2,0)</f>
        <v>许梓渝</v>
      </c>
    </row>
    <row r="10732" spans="1:13" s="59" customFormat="1" customHeight="1">
      <c r="A10732" s="59" t="s">
        <v>27582</v>
      </c>
      <c r="B10732" s="59" t="s">
        <v>17763</v>
      </c>
      <c r="C10732" s="59" t="s">
        <v>17764</v>
      </c>
      <c r="D10732" s="59" t="s">
        <v>21</v>
      </c>
      <c r="F10732" s="59" t="s">
        <v>12</v>
      </c>
      <c r="G10732" s="152" t="str">
        <f>VLOOKUP(D10732,sku归属!A:B,2,0)</f>
        <v>许梓渝</v>
      </c>
    </row>
    <row r="10733" spans="1:13" s="59" customFormat="1" customHeight="1">
      <c r="A10733" s="59" t="s">
        <v>27583</v>
      </c>
      <c r="B10733" s="59" t="s">
        <v>17755</v>
      </c>
      <c r="C10733" s="59" t="s">
        <v>3671</v>
      </c>
      <c r="D10733" s="59" t="s">
        <v>18</v>
      </c>
      <c r="F10733" s="59" t="s">
        <v>12</v>
      </c>
      <c r="G10733" s="152" t="str">
        <f>VLOOKUP(D10733,sku归属!A:B,2,0)</f>
        <v>唐璇淑</v>
      </c>
    </row>
    <row r="10734" spans="1:13" s="59" customFormat="1" customHeight="1">
      <c r="A10734" s="59" t="s">
        <v>27584</v>
      </c>
      <c r="B10734" s="59" t="s">
        <v>17772</v>
      </c>
      <c r="C10734" s="59" t="s">
        <v>16185</v>
      </c>
      <c r="D10734" s="59" t="s">
        <v>21</v>
      </c>
      <c r="F10734" s="59" t="s">
        <v>12</v>
      </c>
      <c r="G10734" s="152" t="str">
        <f>VLOOKUP(D10734,sku归属!A:B,2,0)</f>
        <v>唐璇淑</v>
      </c>
    </row>
    <row r="10735" spans="1:13" s="59" customFormat="1" customHeight="1">
      <c r="A10735" s="59" t="s">
        <v>27585</v>
      </c>
      <c r="B10735" s="59" t="s">
        <v>17774</v>
      </c>
      <c r="C10735" s="59" t="s">
        <v>17775</v>
      </c>
      <c r="D10735" s="59" t="s">
        <v>18</v>
      </c>
      <c r="F10735" s="59" t="s">
        <v>12</v>
      </c>
      <c r="G10735" s="152" t="str">
        <f>VLOOKUP(D10735,sku归属!A:B,2,0)</f>
        <v>唐璇淑</v>
      </c>
    </row>
    <row r="10736" spans="1:13" s="59" customFormat="1" customHeight="1">
      <c r="A10736" s="59" t="s">
        <v>27586</v>
      </c>
      <c r="B10736" s="59" t="s">
        <v>17777</v>
      </c>
      <c r="C10736" s="59" t="s">
        <v>17778</v>
      </c>
      <c r="D10736" s="59" t="s">
        <v>18</v>
      </c>
      <c r="F10736" s="59" t="s">
        <v>12</v>
      </c>
      <c r="G10736" s="152" t="str">
        <f>VLOOKUP(D10736,sku归属!A:B,2,0)</f>
        <v>唐璇淑</v>
      </c>
    </row>
    <row r="10737" spans="1:13" s="59" customFormat="1" customHeight="1">
      <c r="A10737" s="59" t="s">
        <v>27587</v>
      </c>
      <c r="B10737" s="59" t="s">
        <v>17780</v>
      </c>
      <c r="C10737" s="59" t="s">
        <v>17781</v>
      </c>
      <c r="D10737" s="59" t="s">
        <v>18</v>
      </c>
      <c r="F10737" s="59" t="s">
        <v>12</v>
      </c>
      <c r="G10737" s="152" t="str">
        <f>VLOOKUP(D10737,sku归属!A:B,2,0)</f>
        <v>唐璇淑</v>
      </c>
    </row>
    <row r="10738" spans="1:13" s="59" customFormat="1" customHeight="1">
      <c r="A10738" s="59" t="s">
        <v>27588</v>
      </c>
      <c r="B10738" s="59" t="s">
        <v>17783</v>
      </c>
      <c r="C10738" s="59" t="s">
        <v>17784</v>
      </c>
      <c r="D10738" s="59" t="s">
        <v>18</v>
      </c>
      <c r="F10738" s="59" t="s">
        <v>12</v>
      </c>
      <c r="G10738" s="152" t="str">
        <f>VLOOKUP(D10738,sku归属!A:B,2,0)</f>
        <v>唐璇淑</v>
      </c>
    </row>
    <row r="10739" spans="1:13" s="59" customFormat="1" customHeight="1">
      <c r="A10739" s="59" t="s">
        <v>27589</v>
      </c>
      <c r="B10739" s="59" t="s">
        <v>17786</v>
      </c>
      <c r="C10739" s="59" t="s">
        <v>17787</v>
      </c>
      <c r="D10739" s="59" t="s">
        <v>18</v>
      </c>
      <c r="F10739" s="59" t="s">
        <v>12</v>
      </c>
      <c r="G10739" s="152" t="str">
        <f>VLOOKUP(D10739,sku归属!A:B,2,0)</f>
        <v>许梓渝</v>
      </c>
    </row>
    <row r="10740" spans="1:13" s="59" customFormat="1" customHeight="1">
      <c r="A10740" s="59" t="s">
        <v>27590</v>
      </c>
      <c r="B10740" s="59" t="s">
        <v>17789</v>
      </c>
      <c r="C10740" s="59" t="s">
        <v>17790</v>
      </c>
      <c r="D10740" s="59" t="s">
        <v>18</v>
      </c>
      <c r="F10740" s="59" t="s">
        <v>12</v>
      </c>
      <c r="G10740" s="152" t="str">
        <f>VLOOKUP(D10740,sku归属!A:B,2,0)</f>
        <v>许梓渝</v>
      </c>
    </row>
    <row r="10741" spans="1:13" s="59" customFormat="1" customHeight="1">
      <c r="A10741" s="59" t="s">
        <v>27591</v>
      </c>
      <c r="B10741" s="59" t="s">
        <v>17795</v>
      </c>
      <c r="C10741" s="59" t="s">
        <v>17796</v>
      </c>
      <c r="D10741" s="59" t="s">
        <v>21</v>
      </c>
      <c r="F10741" s="59" t="s">
        <v>12</v>
      </c>
      <c r="G10741" s="152" t="str">
        <f>VLOOKUP(D10741,sku归属!A:B,2,0)</f>
        <v>谭熹杰</v>
      </c>
    </row>
    <row r="10742" spans="1:13" s="59" customFormat="1" customHeight="1">
      <c r="A10742" s="59" t="s">
        <v>27592</v>
      </c>
      <c r="B10742" s="59" t="s">
        <v>17792</v>
      </c>
      <c r="C10742" s="59" t="s">
        <v>17793</v>
      </c>
      <c r="D10742" s="59" t="s">
        <v>21</v>
      </c>
      <c r="F10742" s="59" t="s">
        <v>12</v>
      </c>
      <c r="G10742" s="152" t="str">
        <f>VLOOKUP(D10742,sku归属!A:B,2,0)</f>
        <v>谭熹杰</v>
      </c>
    </row>
    <row r="10743" spans="1:13" s="59" customFormat="1" customHeight="1">
      <c r="A10743" s="59" t="s">
        <v>27593</v>
      </c>
      <c r="B10743" s="59" t="s">
        <v>17807</v>
      </c>
      <c r="C10743" s="59" t="s">
        <v>17808</v>
      </c>
      <c r="D10743" s="59" t="s">
        <v>21</v>
      </c>
      <c r="F10743" s="59" t="s">
        <v>12</v>
      </c>
      <c r="G10743" s="152" t="str">
        <f>VLOOKUP(D10743,sku归属!A:B,2,0)</f>
        <v>谭熹杰</v>
      </c>
    </row>
    <row r="10744" spans="1:13" s="59" customFormat="1" customHeight="1">
      <c r="A10744" s="59" t="s">
        <v>27594</v>
      </c>
      <c r="B10744" s="59" t="s">
        <v>17810</v>
      </c>
      <c r="C10744" s="59" t="s">
        <v>17811</v>
      </c>
      <c r="D10744" s="59" t="s">
        <v>21</v>
      </c>
      <c r="F10744" s="59" t="s">
        <v>12</v>
      </c>
      <c r="G10744" s="152" t="str">
        <f>VLOOKUP(D10744,sku归属!A:B,2,0)</f>
        <v>谭熹杰</v>
      </c>
    </row>
    <row r="10745" spans="1:13" s="59" customFormat="1" customHeight="1">
      <c r="A10745" s="59" t="s">
        <v>27595</v>
      </c>
      <c r="B10745" s="59" t="s">
        <v>17876</v>
      </c>
      <c r="C10745" s="59" t="s">
        <v>17877</v>
      </c>
      <c r="D10745" s="59" t="s">
        <v>21</v>
      </c>
      <c r="F10745" s="59" t="s">
        <v>12</v>
      </c>
      <c r="G10745" s="152" t="str">
        <f>VLOOKUP(D10745,sku归属!A:B,2,0)</f>
        <v>谭熹杰</v>
      </c>
    </row>
    <row r="10746" spans="1:13" s="59" customFormat="1" customHeight="1">
      <c r="A10746" s="59" t="s">
        <v>27596</v>
      </c>
      <c r="B10746" s="59" t="s">
        <v>17873</v>
      </c>
      <c r="C10746" s="59" t="s">
        <v>17874</v>
      </c>
      <c r="D10746" s="59" t="s">
        <v>21</v>
      </c>
      <c r="F10746" s="59" t="s">
        <v>12</v>
      </c>
      <c r="G10746" s="152" t="str">
        <f>VLOOKUP(D10746,sku归属!A:B,2,0)</f>
        <v>谭熹杰</v>
      </c>
    </row>
    <row r="10747" spans="1:13" s="59" customFormat="1" customHeight="1">
      <c r="A10747" s="59" t="s">
        <v>27597</v>
      </c>
      <c r="B10747" s="59" t="s">
        <v>17870</v>
      </c>
      <c r="C10747" s="59" t="s">
        <v>17871</v>
      </c>
      <c r="D10747" s="59" t="s">
        <v>21</v>
      </c>
      <c r="F10747" s="59" t="s">
        <v>12</v>
      </c>
      <c r="G10747" s="152" t="str">
        <f>VLOOKUP(D10747,sku归属!A:B,2,0)</f>
        <v>谭熹杰</v>
      </c>
    </row>
    <row r="10748" spans="1:13" s="59" customFormat="1" customHeight="1">
      <c r="A10748" s="59" t="s">
        <v>27598</v>
      </c>
      <c r="B10748" s="59" t="s">
        <v>17828</v>
      </c>
      <c r="C10748" s="59" t="s">
        <v>17829</v>
      </c>
      <c r="D10748" s="59" t="s">
        <v>18</v>
      </c>
      <c r="F10748" s="59" t="s">
        <v>12</v>
      </c>
      <c r="G10748" s="152" t="str">
        <f>VLOOKUP(D10748,sku归属!A:B,2,0)</f>
        <v>谭熹杰</v>
      </c>
    </row>
    <row r="10749" spans="1:13" s="59" customFormat="1" customHeight="1">
      <c r="A10749" s="59" t="s">
        <v>27599</v>
      </c>
      <c r="B10749" s="59" t="s">
        <v>17825</v>
      </c>
      <c r="C10749" s="59" t="s">
        <v>17826</v>
      </c>
      <c r="D10749" s="59" t="s">
        <v>18</v>
      </c>
      <c r="F10749" s="59" t="s">
        <v>12</v>
      </c>
      <c r="G10749" s="152" t="str">
        <f>VLOOKUP(D10749,sku归属!A:B,2,0)</f>
        <v>谭熹杰</v>
      </c>
    </row>
    <row r="10750" spans="1:13" s="59" customFormat="1" customHeight="1">
      <c r="A10750" s="59" t="s">
        <v>27600</v>
      </c>
      <c r="B10750" s="59" t="s">
        <v>17822</v>
      </c>
      <c r="C10750" s="59" t="s">
        <v>17823</v>
      </c>
      <c r="D10750" s="59" t="s">
        <v>18</v>
      </c>
      <c r="F10750" s="59" t="s">
        <v>12</v>
      </c>
      <c r="G10750" s="152" t="str">
        <f>VLOOKUP(D10750,sku归属!A:B,2,0)</f>
        <v>谭熹杰</v>
      </c>
    </row>
    <row r="10751" spans="1:13" s="59" customFormat="1" customHeight="1">
      <c r="A10751" s="59" t="s">
        <v>27601</v>
      </c>
      <c r="B10751" s="59" t="s">
        <v>17819</v>
      </c>
      <c r="C10751" s="59" t="s">
        <v>17820</v>
      </c>
      <c r="D10751" s="59" t="s">
        <v>18</v>
      </c>
      <c r="F10751" s="59" t="s">
        <v>12</v>
      </c>
      <c r="G10751" s="152" t="str">
        <f>VLOOKUP(D10751,sku归属!A:B,2,0)</f>
        <v>谭熹杰</v>
      </c>
    </row>
    <row r="10752" spans="1:13" s="59" customFormat="1" customHeight="1">
      <c r="A10752" s="59" t="s">
        <v>27602</v>
      </c>
      <c r="B10752" s="59" t="s">
        <v>17834</v>
      </c>
      <c r="C10752" s="59" t="s">
        <v>17835</v>
      </c>
      <c r="D10752" s="59" t="s">
        <v>21</v>
      </c>
      <c r="F10752" s="59" t="s">
        <v>12</v>
      </c>
      <c r="G10752" s="152" t="str">
        <f>VLOOKUP(D10752,sku归属!A:B,2,0)</f>
        <v>谭熹杰</v>
      </c>
    </row>
    <row r="10753" spans="1:13" s="59" customFormat="1" customHeight="1">
      <c r="A10753" s="59" t="s">
        <v>27603</v>
      </c>
      <c r="B10753" s="59" t="s">
        <v>17831</v>
      </c>
      <c r="C10753" s="59" t="s">
        <v>17832</v>
      </c>
      <c r="D10753" s="59" t="s">
        <v>21</v>
      </c>
      <c r="F10753" s="59" t="s">
        <v>12</v>
      </c>
      <c r="G10753" s="152" t="str">
        <f>VLOOKUP(D10753,sku归属!A:B,2,0)</f>
        <v>谭熹杰</v>
      </c>
    </row>
    <row r="10754" spans="1:13" s="59" customFormat="1" customHeight="1">
      <c r="A10754" s="59" t="s">
        <v>27604</v>
      </c>
      <c r="B10754" s="59" t="s">
        <v>17861</v>
      </c>
      <c r="C10754" s="59" t="s">
        <v>17799</v>
      </c>
      <c r="D10754" s="59">
        <v>809</v>
      </c>
      <c r="F10754" s="59" t="s">
        <v>12</v>
      </c>
      <c r="G10754" s="152" t="str">
        <f>VLOOKUP(D10754,sku归属!A:B,2,0)</f>
        <v>谭熹杰</v>
      </c>
    </row>
    <row r="10755" spans="1:13" s="59" customFormat="1" customHeight="1">
      <c r="A10755" s="59" t="s">
        <v>27605</v>
      </c>
      <c r="B10755" s="59" t="s">
        <v>17859</v>
      </c>
      <c r="C10755" s="59" t="s">
        <v>17802</v>
      </c>
      <c r="D10755" s="59">
        <v>809</v>
      </c>
      <c r="F10755" s="59" t="s">
        <v>12</v>
      </c>
      <c r="G10755" s="152" t="str">
        <f>VLOOKUP(D10755,sku归属!A:B,2,0)</f>
        <v>许梓渝</v>
      </c>
    </row>
    <row r="10756" spans="1:13" s="59" customFormat="1" customHeight="1">
      <c r="A10756" s="59" t="s">
        <v>27606</v>
      </c>
      <c r="B10756" s="59" t="s">
        <v>17856</v>
      </c>
      <c r="C10756" s="59" t="s">
        <v>17857</v>
      </c>
      <c r="D10756" s="59">
        <v>809</v>
      </c>
      <c r="F10756" s="59" t="s">
        <v>12</v>
      </c>
      <c r="G10756" s="152" t="str">
        <f>VLOOKUP(D10756,sku归属!A:B,2,0)</f>
        <v>许梓渝</v>
      </c>
    </row>
    <row r="10757" spans="1:13" s="59" customFormat="1" customHeight="1">
      <c r="A10757" s="59" t="s">
        <v>27607</v>
      </c>
      <c r="B10757" s="59" t="s">
        <v>17853</v>
      </c>
      <c r="C10757" s="59" t="s">
        <v>17854</v>
      </c>
      <c r="D10757" s="59">
        <v>809</v>
      </c>
      <c r="F10757" s="59" t="s">
        <v>12</v>
      </c>
      <c r="G10757" s="152" t="str">
        <f>VLOOKUP(D10757,sku归属!A:B,2,0)</f>
        <v>许梓渝</v>
      </c>
    </row>
    <row r="10758" spans="1:13" s="59" customFormat="1" customHeight="1">
      <c r="A10758" s="59" t="s">
        <v>27608</v>
      </c>
      <c r="B10758" s="59" t="s">
        <v>18105</v>
      </c>
      <c r="C10758" s="59" t="s">
        <v>4367</v>
      </c>
      <c r="D10758" s="59">
        <v>809</v>
      </c>
      <c r="F10758" s="59" t="s">
        <v>12</v>
      </c>
      <c r="G10758" s="152" t="str">
        <f>VLOOKUP(D10758,sku归属!A:B,2,0)</f>
        <v>谭熹杰</v>
      </c>
    </row>
    <row r="10759" spans="1:13" s="59" customFormat="1" customHeight="1">
      <c r="A10759" s="59" t="s">
        <v>27609</v>
      </c>
      <c r="B10759" s="59" t="s">
        <v>27610</v>
      </c>
      <c r="C10759" s="59" t="s">
        <v>27611</v>
      </c>
      <c r="D10759" s="59">
        <v>809</v>
      </c>
      <c r="F10759" s="59" t="s">
        <v>12</v>
      </c>
      <c r="G10759" s="152" t="str">
        <f>VLOOKUP(D10759,sku归属!A:B,2,0)</f>
        <v>谭熹杰</v>
      </c>
    </row>
    <row r="10760" spans="1:13" s="59" customFormat="1" customHeight="1">
      <c r="A10760" s="59" t="s">
        <v>27612</v>
      </c>
      <c r="B10760" s="59" t="s">
        <v>27613</v>
      </c>
      <c r="C10760" s="59" t="s">
        <v>27614</v>
      </c>
      <c r="D10760" s="59" t="s">
        <v>21</v>
      </c>
      <c r="F10760" s="59" t="s">
        <v>12</v>
      </c>
      <c r="G10760" s="152" t="str">
        <f>VLOOKUP(D10760,sku归属!A:B,2,0)</f>
        <v>谭熹杰</v>
      </c>
    </row>
    <row r="10761" spans="1:13" s="59" customFormat="1" customHeight="1">
      <c r="A10761" s="59" t="s">
        <v>27615</v>
      </c>
      <c r="B10761" s="59" t="s">
        <v>27616</v>
      </c>
      <c r="C10761" s="59" t="s">
        <v>27617</v>
      </c>
      <c r="D10761" s="59" t="s">
        <v>21</v>
      </c>
      <c r="F10761" s="59" t="s">
        <v>12</v>
      </c>
      <c r="G10761" s="152" t="str">
        <f>VLOOKUP(D10761,sku归属!A:B,2,0)</f>
        <v>谭熹杰</v>
      </c>
    </row>
    <row r="10762" spans="1:13" s="59" customFormat="1" customHeight="1">
      <c r="A10762" s="59" t="s">
        <v>27618</v>
      </c>
      <c r="B10762" s="59" t="s">
        <v>17100</v>
      </c>
      <c r="C10762" s="59" t="s">
        <v>16931</v>
      </c>
      <c r="D10762" s="59" t="s">
        <v>18</v>
      </c>
      <c r="F10762" s="59" t="s">
        <v>12</v>
      </c>
      <c r="G10762" s="152" t="str">
        <f>VLOOKUP(D10762,sku归属!A:B,2,0)</f>
        <v>谭熹杰</v>
      </c>
    </row>
    <row r="10763" spans="1:13" s="59" customFormat="1" customHeight="1">
      <c r="A10763" s="59" t="s">
        <v>27619</v>
      </c>
      <c r="B10763" s="59" t="s">
        <v>17098</v>
      </c>
      <c r="C10763" s="59" t="s">
        <v>16927</v>
      </c>
      <c r="D10763" s="59" t="s">
        <v>18</v>
      </c>
      <c r="F10763" s="59" t="s">
        <v>12</v>
      </c>
      <c r="G10763" s="152" t="str">
        <f>VLOOKUP(D10763,sku归属!A:B,2,0)</f>
        <v>唐璇淑</v>
      </c>
    </row>
    <row r="10764" spans="1:13" s="59" customFormat="1" customHeight="1">
      <c r="A10764" s="59" t="s">
        <v>27620</v>
      </c>
      <c r="B10764" s="59" t="s">
        <v>17096</v>
      </c>
      <c r="C10764" s="59" t="s">
        <v>16929</v>
      </c>
      <c r="D10764" s="59" t="s">
        <v>18</v>
      </c>
      <c r="F10764" s="59" t="s">
        <v>12</v>
      </c>
      <c r="G10764" s="152" t="str">
        <f>VLOOKUP(D10764,sku归属!A:B,2,0)</f>
        <v>唐璇淑</v>
      </c>
    </row>
    <row r="10765" spans="1:13" s="59" customFormat="1" customHeight="1">
      <c r="A10765" s="59" t="s">
        <v>27621</v>
      </c>
      <c r="B10765" s="59" t="s">
        <v>27622</v>
      </c>
      <c r="C10765" s="59" t="s">
        <v>27623</v>
      </c>
      <c r="D10765" s="59" t="s">
        <v>18</v>
      </c>
      <c r="F10765" s="59" t="s">
        <v>12</v>
      </c>
      <c r="G10765" s="152" t="str">
        <f>VLOOKUP(D10765,sku归属!A:B,2,0)</f>
        <v>唐璇淑</v>
      </c>
    </row>
    <row r="10766" spans="1:13" s="59" customFormat="1" customHeight="1">
      <c r="A10766" s="59" t="s">
        <v>27624</v>
      </c>
      <c r="B10766" s="59" t="s">
        <v>27625</v>
      </c>
      <c r="C10766" s="59" t="s">
        <v>27626</v>
      </c>
      <c r="D10766" s="59" t="s">
        <v>18</v>
      </c>
      <c r="F10766" s="59" t="s">
        <v>12</v>
      </c>
      <c r="G10766" s="152" t="str">
        <f>VLOOKUP(D10766,sku归属!A:B,2,0)</f>
        <v>唐璇淑</v>
      </c>
    </row>
    <row r="10767" spans="1:13" s="59" customFormat="1" customHeight="1">
      <c r="A10767" s="59" t="s">
        <v>27627</v>
      </c>
      <c r="B10767" s="59" t="s">
        <v>27628</v>
      </c>
      <c r="C10767" s="59" t="s">
        <v>27629</v>
      </c>
      <c r="D10767" s="59" t="s">
        <v>18</v>
      </c>
      <c r="F10767" s="59" t="s">
        <v>12</v>
      </c>
      <c r="G10767" s="152" t="str">
        <f>VLOOKUP(D10767,sku归属!A:B,2,0)</f>
        <v>唐璇淑</v>
      </c>
    </row>
    <row r="10768" spans="1:13" s="59" customFormat="1" customHeight="1">
      <c r="A10768" s="59" t="s">
        <v>27630</v>
      </c>
      <c r="B10768" s="59" t="s">
        <v>27631</v>
      </c>
      <c r="C10768" s="59" t="s">
        <v>27632</v>
      </c>
      <c r="D10768" s="59" t="s">
        <v>18</v>
      </c>
      <c r="F10768" s="59" t="s">
        <v>12</v>
      </c>
      <c r="G10768" s="152" t="str">
        <f>VLOOKUP(D10768,sku归属!A:B,2,0)</f>
        <v>谭熹杰</v>
      </c>
    </row>
    <row r="10769" spans="1:13" s="59" customFormat="1" customHeight="1">
      <c r="A10769" s="59" t="s">
        <v>27633</v>
      </c>
      <c r="B10769" s="59" t="s">
        <v>27634</v>
      </c>
      <c r="C10769" s="59" t="s">
        <v>27635</v>
      </c>
      <c r="D10769" s="59" t="s">
        <v>18</v>
      </c>
      <c r="F10769" s="59" t="s">
        <v>12</v>
      </c>
      <c r="G10769" s="152" t="str">
        <f>VLOOKUP(D10769,sku归属!A:B,2,0)</f>
        <v>谭熹杰</v>
      </c>
    </row>
    <row r="10770" spans="1:13" s="59" customFormat="1" customHeight="1">
      <c r="A10770" s="59" t="s">
        <v>27636</v>
      </c>
      <c r="B10770" s="59" t="s">
        <v>27637</v>
      </c>
      <c r="C10770" s="59" t="s">
        <v>27638</v>
      </c>
      <c r="D10770" s="59" t="s">
        <v>18</v>
      </c>
      <c r="F10770" s="59" t="s">
        <v>12</v>
      </c>
      <c r="G10770" s="152" t="str">
        <f>VLOOKUP(D10770,sku归属!A:B,2,0)</f>
        <v>唐璇淑</v>
      </c>
    </row>
    <row r="10771" spans="1:13" s="59" customFormat="1" customHeight="1">
      <c r="A10771" s="59" t="s">
        <v>27639</v>
      </c>
      <c r="B10771" s="59" t="s">
        <v>27640</v>
      </c>
      <c r="C10771" s="59" t="s">
        <v>27641</v>
      </c>
      <c r="D10771" s="59" t="s">
        <v>18</v>
      </c>
      <c r="F10771" s="59" t="s">
        <v>12</v>
      </c>
      <c r="G10771" s="152" t="str">
        <f>VLOOKUP(D10771,sku归属!A:B,2,0)</f>
        <v>唐璇淑</v>
      </c>
    </row>
    <row r="10772" spans="1:13" s="59" customFormat="1" customHeight="1">
      <c r="A10772" s="59" t="s">
        <v>27642</v>
      </c>
      <c r="B10772" s="59" t="s">
        <v>27643</v>
      </c>
      <c r="C10772" s="59" t="s">
        <v>17436</v>
      </c>
      <c r="D10772" s="59" t="s">
        <v>18</v>
      </c>
      <c r="F10772" s="59" t="s">
        <v>12</v>
      </c>
      <c r="G10772" s="152" t="str">
        <f>VLOOKUP(D10772,sku归属!A:B,2,0)</f>
        <v>唐璇淑</v>
      </c>
    </row>
    <row r="10773" spans="1:13" s="59" customFormat="1" customHeight="1">
      <c r="A10773" s="59" t="s">
        <v>27644</v>
      </c>
      <c r="B10773" s="59" t="s">
        <v>27645</v>
      </c>
      <c r="C10773" s="59" t="s">
        <v>17439</v>
      </c>
      <c r="D10773" s="59" t="s">
        <v>18</v>
      </c>
      <c r="F10773" s="59" t="s">
        <v>12</v>
      </c>
      <c r="G10773" s="152" t="str">
        <f>VLOOKUP(D10773,sku归属!A:B,2,0)</f>
        <v>唐璇淑</v>
      </c>
    </row>
    <row r="10774" spans="1:13" s="59" customFormat="1" customHeight="1">
      <c r="A10774" s="59" t="s">
        <v>27646</v>
      </c>
      <c r="B10774" s="59" t="s">
        <v>27647</v>
      </c>
      <c r="C10774" s="59" t="s">
        <v>17430</v>
      </c>
      <c r="D10774" s="59" t="s">
        <v>18</v>
      </c>
      <c r="F10774" s="59" t="s">
        <v>12</v>
      </c>
      <c r="G10774" s="152" t="str">
        <f>VLOOKUP(D10774,sku归属!A:B,2,0)</f>
        <v>欧阳博文</v>
      </c>
    </row>
    <row r="10775" spans="1:13" s="59" customFormat="1" customHeight="1">
      <c r="A10775" s="59" t="s">
        <v>27648</v>
      </c>
      <c r="B10775" s="59" t="s">
        <v>27649</v>
      </c>
      <c r="C10775" s="59" t="s">
        <v>17433</v>
      </c>
      <c r="D10775" s="59" t="s">
        <v>18</v>
      </c>
      <c r="F10775" s="59" t="s">
        <v>12</v>
      </c>
      <c r="G10775" s="152" t="str">
        <f>VLOOKUP(D10775,sku归属!A:B,2,0)</f>
        <v>唐璇淑</v>
      </c>
    </row>
    <row r="10776" spans="1:13" s="59" customFormat="1" customHeight="1">
      <c r="A10776" s="59" t="s">
        <v>27650</v>
      </c>
      <c r="B10776" s="59" t="s">
        <v>27651</v>
      </c>
      <c r="C10776" s="59" t="s">
        <v>12676</v>
      </c>
      <c r="D10776" s="59" t="s">
        <v>21</v>
      </c>
      <c r="F10776" s="59" t="s">
        <v>12</v>
      </c>
      <c r="G10776" s="152" t="str">
        <f>VLOOKUP(D10776,sku归属!A:B,2,0)</f>
        <v>唐璇淑</v>
      </c>
    </row>
    <row r="10777" spans="1:13" s="59" customFormat="1" customHeight="1">
      <c r="A10777" s="59" t="s">
        <v>27652</v>
      </c>
      <c r="B10777" s="59" t="s">
        <v>27653</v>
      </c>
      <c r="C10777" s="59" t="s">
        <v>12673</v>
      </c>
      <c r="D10777" s="59" t="s">
        <v>21</v>
      </c>
      <c r="F10777" s="59" t="s">
        <v>12</v>
      </c>
      <c r="G10777" s="152" t="str">
        <f>VLOOKUP(D10777,sku归属!A:B,2,0)</f>
        <v>谭熹杰</v>
      </c>
    </row>
    <row r="10778" spans="1:13" s="59" customFormat="1" customHeight="1">
      <c r="A10778" s="59" t="s">
        <v>27654</v>
      </c>
      <c r="B10778" s="59" t="s">
        <v>27655</v>
      </c>
      <c r="C10778" s="59" t="s">
        <v>12670</v>
      </c>
      <c r="D10778" s="59" t="s">
        <v>21</v>
      </c>
      <c r="F10778" s="59" t="s">
        <v>12</v>
      </c>
      <c r="G10778" s="152" t="str">
        <f>VLOOKUP(D10778,sku归属!A:B,2,0)</f>
        <v>谭熹杰</v>
      </c>
    </row>
    <row r="10779" spans="1:13" s="59" customFormat="1" customHeight="1">
      <c r="A10779" s="59" t="s">
        <v>27656</v>
      </c>
      <c r="B10779" s="59" t="s">
        <v>27657</v>
      </c>
      <c r="C10779" s="59" t="s">
        <v>17805</v>
      </c>
      <c r="D10779" s="59" t="s">
        <v>18</v>
      </c>
      <c r="F10779" s="59" t="s">
        <v>12</v>
      </c>
      <c r="G10779" s="152" t="str">
        <f>VLOOKUP(D10779,sku归属!A:B,2,0)</f>
        <v>谭熹杰</v>
      </c>
    </row>
    <row r="10780" spans="1:13" s="59" customFormat="1" customHeight="1">
      <c r="A10780" s="59" t="s">
        <v>27658</v>
      </c>
      <c r="B10780" s="59" t="s">
        <v>27659</v>
      </c>
      <c r="C10780" s="59" t="s">
        <v>3452</v>
      </c>
      <c r="D10780" s="59" t="s">
        <v>18</v>
      </c>
      <c r="F10780" s="59" t="s">
        <v>12</v>
      </c>
      <c r="G10780" s="152" t="str">
        <f>VLOOKUP(D10780,sku归属!A:B,2,0)</f>
        <v>谭熹杰</v>
      </c>
    </row>
    <row r="10781" spans="1:13" s="59" customFormat="1" customHeight="1">
      <c r="A10781" s="59" t="s">
        <v>27660</v>
      </c>
      <c r="B10781" s="59" t="s">
        <v>27661</v>
      </c>
      <c r="C10781" s="59" t="s">
        <v>3449</v>
      </c>
      <c r="D10781" s="59" t="s">
        <v>18</v>
      </c>
      <c r="F10781" s="59" t="s">
        <v>12</v>
      </c>
      <c r="G10781" s="152" t="str">
        <f>VLOOKUP(D10781,sku归属!A:B,2,0)</f>
        <v>谭熹杰</v>
      </c>
    </row>
    <row r="10782" spans="1:13" s="59" customFormat="1" customHeight="1">
      <c r="A10782" s="59" t="s">
        <v>27662</v>
      </c>
      <c r="B10782" s="59" t="s">
        <v>27663</v>
      </c>
      <c r="C10782" s="59" t="s">
        <v>3704</v>
      </c>
      <c r="D10782" s="59" t="s">
        <v>18</v>
      </c>
      <c r="F10782" s="59" t="s">
        <v>12</v>
      </c>
      <c r="G10782" s="152" t="str">
        <f>VLOOKUP(D10782,sku归属!A:B,2,0)</f>
        <v>谭熹杰</v>
      </c>
    </row>
    <row r="10783" spans="1:13" s="59" customFormat="1" customHeight="1">
      <c r="A10783" s="59" t="s">
        <v>27664</v>
      </c>
      <c r="B10783" s="59" t="s">
        <v>27665</v>
      </c>
      <c r="C10783" s="59" t="s">
        <v>3701</v>
      </c>
      <c r="D10783" s="59" t="s">
        <v>18</v>
      </c>
      <c r="F10783" s="59" t="s">
        <v>12</v>
      </c>
      <c r="G10783" s="152" t="str">
        <f>VLOOKUP(D10783,sku归属!A:B,2,0)</f>
        <v>谭熹杰</v>
      </c>
    </row>
    <row r="10784" spans="1:13" s="59" customFormat="1" customHeight="1">
      <c r="A10784" s="59" t="s">
        <v>27666</v>
      </c>
      <c r="B10784" s="59" t="s">
        <v>27667</v>
      </c>
      <c r="C10784" s="59" t="s">
        <v>27668</v>
      </c>
      <c r="D10784" s="59">
        <v>809</v>
      </c>
      <c r="F10784" s="59" t="s">
        <v>12</v>
      </c>
      <c r="G10784" s="152" t="str">
        <f>VLOOKUP(D10784,sku归属!A:B,2,0)</f>
        <v>谭熹杰</v>
      </c>
    </row>
    <row r="10785" spans="1:13" s="59" customFormat="1" customHeight="1">
      <c r="A10785" s="59" t="s">
        <v>27669</v>
      </c>
      <c r="B10785" s="59" t="s">
        <v>27670</v>
      </c>
      <c r="C10785" s="59" t="s">
        <v>27671</v>
      </c>
      <c r="D10785" s="59">
        <v>809</v>
      </c>
      <c r="F10785" s="59" t="s">
        <v>12</v>
      </c>
      <c r="G10785" s="152" t="str">
        <f>VLOOKUP(D10785,sku归属!A:B,2,0)</f>
        <v>谭熹杰</v>
      </c>
    </row>
    <row r="10786" spans="1:13" s="59" customFormat="1" customHeight="1">
      <c r="A10786" s="59" t="s">
        <v>27672</v>
      </c>
      <c r="B10786" s="59" t="s">
        <v>27673</v>
      </c>
      <c r="C10786" s="59" t="s">
        <v>27674</v>
      </c>
      <c r="D10786" s="59">
        <v>809</v>
      </c>
      <c r="F10786" s="59" t="s">
        <v>12</v>
      </c>
      <c r="G10786" s="152" t="str">
        <f>VLOOKUP(D10786,sku归属!A:B,2,0)</f>
        <v>谭熹杰</v>
      </c>
    </row>
    <row r="10787" spans="1:13" s="59" customFormat="1" customHeight="1">
      <c r="A10787" s="59" t="s">
        <v>27675</v>
      </c>
      <c r="B10787" s="59" t="s">
        <v>27676</v>
      </c>
      <c r="C10787" s="59" t="s">
        <v>27677</v>
      </c>
      <c r="D10787" s="59">
        <v>809</v>
      </c>
      <c r="F10787" s="59" t="s">
        <v>12</v>
      </c>
      <c r="G10787" s="152" t="str">
        <f>VLOOKUP(D10787,sku归属!A:B,2,0)</f>
        <v>谭熹杰</v>
      </c>
    </row>
    <row r="10788" spans="1:13" s="59" customFormat="1" customHeight="1">
      <c r="A10788" s="59" t="s">
        <v>27678</v>
      </c>
      <c r="B10788" s="59" t="s">
        <v>27679</v>
      </c>
      <c r="C10788" s="59" t="s">
        <v>22729</v>
      </c>
      <c r="D10788" s="59">
        <v>809</v>
      </c>
      <c r="F10788" s="59" t="s">
        <v>12</v>
      </c>
      <c r="G10788" s="152" t="str">
        <f>VLOOKUP(D10788,sku归属!A:B,2,0)</f>
        <v>谭熹杰</v>
      </c>
    </row>
    <row r="10789" spans="1:13" s="59" customFormat="1" customHeight="1">
      <c r="A10789" s="59" t="s">
        <v>27680</v>
      </c>
      <c r="B10789" s="59" t="s">
        <v>27681</v>
      </c>
      <c r="C10789" s="59" t="s">
        <v>17551</v>
      </c>
      <c r="D10789" s="59" t="s">
        <v>18</v>
      </c>
      <c r="F10789" s="59" t="s">
        <v>12</v>
      </c>
      <c r="G10789" s="152" t="str">
        <f>VLOOKUP(D10789,sku归属!A:B,2,0)</f>
        <v>谭熹杰</v>
      </c>
    </row>
    <row r="10790" spans="1:13" s="59" customFormat="1" customHeight="1">
      <c r="A10790" s="59" t="s">
        <v>27682</v>
      </c>
      <c r="B10790" s="59" t="s">
        <v>27683</v>
      </c>
      <c r="C10790" s="59" t="s">
        <v>17554</v>
      </c>
      <c r="D10790" s="59" t="s">
        <v>18</v>
      </c>
      <c r="F10790" s="59" t="s">
        <v>12</v>
      </c>
      <c r="G10790" s="152" t="str">
        <f>VLOOKUP(D10790,sku归属!A:B,2,0)</f>
        <v>谭熹杰</v>
      </c>
    </row>
    <row r="10791" spans="1:13" s="59" customFormat="1" customHeight="1">
      <c r="A10791" s="59" t="s">
        <v>27684</v>
      </c>
      <c r="B10791" s="59" t="s">
        <v>27685</v>
      </c>
      <c r="C10791" s="59" t="s">
        <v>27686</v>
      </c>
      <c r="D10791" s="59">
        <v>809</v>
      </c>
      <c r="F10791" s="59" t="s">
        <v>12</v>
      </c>
      <c r="G10791" s="152" t="str">
        <f>VLOOKUP(D10791,sku归属!A:B,2,0)</f>
        <v>谭熹杰</v>
      </c>
    </row>
    <row r="10792" spans="1:13" s="59" customFormat="1" customHeight="1">
      <c r="A10792" s="59" t="s">
        <v>27687</v>
      </c>
      <c r="B10792" s="59" t="s">
        <v>27688</v>
      </c>
      <c r="C10792" s="59" t="s">
        <v>27689</v>
      </c>
      <c r="D10792" s="59">
        <v>809</v>
      </c>
      <c r="F10792" s="59" t="s">
        <v>12</v>
      </c>
      <c r="G10792" s="152" t="str">
        <f>VLOOKUP(D10792,sku归属!A:B,2,0)</f>
        <v>谭熹杰</v>
      </c>
    </row>
    <row r="10793" spans="1:13" s="59" customFormat="1" customHeight="1">
      <c r="A10793" s="59" t="s">
        <v>27690</v>
      </c>
      <c r="B10793" s="59" t="s">
        <v>27691</v>
      </c>
      <c r="C10793" s="59" t="s">
        <v>12298</v>
      </c>
      <c r="D10793" s="59">
        <v>809</v>
      </c>
      <c r="F10793" s="59" t="s">
        <v>12</v>
      </c>
      <c r="G10793" s="152" t="str">
        <f>VLOOKUP(D10793,sku归属!A:B,2,0)</f>
        <v>谭熹杰</v>
      </c>
    </row>
    <row r="10794" spans="1:13" s="59" customFormat="1" customHeight="1">
      <c r="A10794" s="59" t="s">
        <v>27692</v>
      </c>
      <c r="B10794" s="59" t="s">
        <v>27693</v>
      </c>
      <c r="C10794" s="59" t="s">
        <v>12295</v>
      </c>
      <c r="D10794" s="59">
        <v>809</v>
      </c>
      <c r="F10794" s="59" t="s">
        <v>12</v>
      </c>
      <c r="G10794" s="152" t="str">
        <f>VLOOKUP(D10794,sku归属!A:B,2,0)</f>
        <v>谭熹杰</v>
      </c>
    </row>
    <row r="10795" spans="1:13" s="59" customFormat="1" customHeight="1">
      <c r="A10795" s="59" t="s">
        <v>27694</v>
      </c>
      <c r="B10795" s="59" t="s">
        <v>16557</v>
      </c>
      <c r="C10795" s="59" t="s">
        <v>16558</v>
      </c>
      <c r="D10795" s="59">
        <v>806</v>
      </c>
      <c r="F10795" s="59" t="s">
        <v>12</v>
      </c>
      <c r="G10795" s="152" t="str">
        <f>VLOOKUP(D10795,sku归属!A:B,2,0)</f>
        <v>谭熹杰</v>
      </c>
    </row>
    <row r="10796" spans="1:13" s="59" customFormat="1" customHeight="1">
      <c r="A10796" s="59" t="s">
        <v>27695</v>
      </c>
      <c r="B10796" s="59" t="s">
        <v>27696</v>
      </c>
      <c r="C10796" s="59" t="s">
        <v>19241</v>
      </c>
      <c r="D10796" s="59">
        <v>809</v>
      </c>
      <c r="F10796" s="59" t="s">
        <v>12</v>
      </c>
      <c r="G10796" s="152" t="str">
        <f>VLOOKUP(D10796,sku归属!A:B,2,0)</f>
        <v>谭熹杰</v>
      </c>
    </row>
    <row r="10797" spans="1:13" s="59" customFormat="1" customHeight="1">
      <c r="A10797" s="59" t="s">
        <v>27697</v>
      </c>
      <c r="B10797" s="59" t="s">
        <v>27698</v>
      </c>
      <c r="C10797" s="59" t="s">
        <v>19241</v>
      </c>
      <c r="D10797" s="59">
        <v>809</v>
      </c>
      <c r="F10797" s="59" t="s">
        <v>12</v>
      </c>
      <c r="G10797" s="152" t="str">
        <f>VLOOKUP(D10797,sku归属!A:B,2,0)</f>
        <v>谭熹杰</v>
      </c>
    </row>
    <row r="10798" spans="1:13" s="59" customFormat="1" customHeight="1">
      <c r="A10798" s="59" t="s">
        <v>27699</v>
      </c>
      <c r="B10798" s="59" t="s">
        <v>27700</v>
      </c>
      <c r="C10798" s="59" t="s">
        <v>17557</v>
      </c>
      <c r="D10798" s="59" t="s">
        <v>18</v>
      </c>
      <c r="F10798" s="59" t="s">
        <v>12</v>
      </c>
      <c r="G10798" s="152" t="str">
        <f>VLOOKUP(D10798,sku归属!A:B,2,0)</f>
        <v>欧阳博文</v>
      </c>
    </row>
    <row r="10799" spans="1:13" s="59" customFormat="1" customHeight="1">
      <c r="A10799" s="59" t="s">
        <v>27701</v>
      </c>
      <c r="B10799" s="59" t="s">
        <v>18071</v>
      </c>
      <c r="C10799" s="59" t="s">
        <v>18072</v>
      </c>
      <c r="D10799" s="59" t="s">
        <v>18</v>
      </c>
      <c r="F10799" s="59" t="s">
        <v>12</v>
      </c>
      <c r="G10799" s="152" t="str">
        <f>VLOOKUP(D10799,sku归属!A:B,2,0)</f>
        <v>欧阳博文</v>
      </c>
    </row>
    <row r="10800" spans="1:13" s="59" customFormat="1" customHeight="1">
      <c r="A10800" s="59" t="s">
        <v>27702</v>
      </c>
      <c r="B10800" s="59" t="s">
        <v>18074</v>
      </c>
      <c r="C10800" s="59" t="s">
        <v>18075</v>
      </c>
      <c r="D10800" s="59" t="s">
        <v>18</v>
      </c>
      <c r="F10800" s="59" t="s">
        <v>12</v>
      </c>
      <c r="G10800" s="152" t="str">
        <f>VLOOKUP(D10800,sku归属!A:B,2,0)</f>
        <v>欧阳博文</v>
      </c>
    </row>
    <row r="10801" spans="1:13" s="59" customFormat="1" customHeight="1">
      <c r="A10801" s="59" t="s">
        <v>27703</v>
      </c>
      <c r="B10801" s="59" t="s">
        <v>18077</v>
      </c>
      <c r="C10801" s="59" t="s">
        <v>18078</v>
      </c>
      <c r="D10801" s="59" t="s">
        <v>18</v>
      </c>
      <c r="F10801" s="59" t="s">
        <v>12</v>
      </c>
      <c r="G10801" s="152" t="str">
        <f>VLOOKUP(D10801,sku归属!A:B,2,0)</f>
        <v>欧阳博文</v>
      </c>
    </row>
    <row r="10802" spans="1:13" s="59" customFormat="1" customHeight="1">
      <c r="A10802" s="59" t="s">
        <v>27704</v>
      </c>
      <c r="B10802" s="59" t="s">
        <v>27705</v>
      </c>
      <c r="C10802" s="59" t="s">
        <v>27706</v>
      </c>
      <c r="D10802" s="59" t="s">
        <v>18</v>
      </c>
      <c r="F10802" s="59" t="s">
        <v>12</v>
      </c>
      <c r="G10802" s="152" t="str">
        <f>VLOOKUP(D10802,sku归属!A:B,2,0)</f>
        <v>欧阳博文</v>
      </c>
    </row>
    <row r="10803" spans="1:13" s="59" customFormat="1" customHeight="1">
      <c r="A10803" s="59" t="s">
        <v>27707</v>
      </c>
      <c r="B10803" s="59" t="s">
        <v>27708</v>
      </c>
      <c r="C10803" s="59" t="s">
        <v>27709</v>
      </c>
      <c r="D10803" s="59" t="s">
        <v>18</v>
      </c>
      <c r="F10803" s="59" t="s">
        <v>12</v>
      </c>
      <c r="G10803" s="152" t="str">
        <f>VLOOKUP(D10803,sku归属!A:B,2,0)</f>
        <v>欧阳博文</v>
      </c>
    </row>
    <row r="10804" spans="1:13" s="59" customFormat="1" customHeight="1">
      <c r="A10804" s="59" t="s">
        <v>27710</v>
      </c>
      <c r="B10804" s="59" t="s">
        <v>18092</v>
      </c>
      <c r="C10804" s="59" t="s">
        <v>1212</v>
      </c>
      <c r="D10804" s="59" t="s">
        <v>18</v>
      </c>
      <c r="F10804" s="59" t="s">
        <v>12</v>
      </c>
      <c r="G10804" s="152" t="str">
        <f>VLOOKUP(D10804,sku归属!A:B,2,0)</f>
        <v>欧阳博文</v>
      </c>
    </row>
    <row r="10805" spans="1:13" s="59" customFormat="1" customHeight="1">
      <c r="A10805" s="59" t="s">
        <v>27711</v>
      </c>
      <c r="B10805" s="59" t="s">
        <v>18082</v>
      </c>
      <c r="C10805" s="59" t="s">
        <v>15609</v>
      </c>
      <c r="D10805" s="59" t="s">
        <v>18</v>
      </c>
      <c r="F10805" s="59" t="s">
        <v>12</v>
      </c>
      <c r="G10805" s="152" t="str">
        <f>VLOOKUP(D10805,sku归属!A:B,2,0)</f>
        <v>欧阳博文</v>
      </c>
    </row>
    <row r="10806" spans="1:13" s="59" customFormat="1" customHeight="1">
      <c r="A10806" s="59" t="s">
        <v>27712</v>
      </c>
      <c r="B10806" s="59" t="s">
        <v>18090</v>
      </c>
      <c r="C10806" s="59" t="s">
        <v>1218</v>
      </c>
      <c r="D10806" s="59" t="s">
        <v>18</v>
      </c>
      <c r="F10806" s="59" t="s">
        <v>12</v>
      </c>
      <c r="G10806" s="152" t="str">
        <f>VLOOKUP(D10806,sku归属!A:B,2,0)</f>
        <v>欧阳博文</v>
      </c>
    </row>
    <row r="10807" spans="1:13" s="59" customFormat="1" customHeight="1">
      <c r="A10807" s="59" t="s">
        <v>27713</v>
      </c>
      <c r="B10807" s="59" t="s">
        <v>18088</v>
      </c>
      <c r="C10807" s="59" t="s">
        <v>1215</v>
      </c>
      <c r="D10807" s="59" t="s">
        <v>18</v>
      </c>
      <c r="F10807" s="59" t="s">
        <v>12</v>
      </c>
      <c r="G10807" s="152" t="str">
        <f>VLOOKUP(D10807,sku归属!A:B,2,0)</f>
        <v>欧阳博文</v>
      </c>
    </row>
    <row r="10808" spans="1:13" s="59" customFormat="1" customHeight="1">
      <c r="A10808" s="59" t="s">
        <v>27714</v>
      </c>
      <c r="B10808" s="59" t="s">
        <v>18086</v>
      </c>
      <c r="C10808" s="59" t="s">
        <v>1221</v>
      </c>
      <c r="D10808" s="59" t="s">
        <v>18</v>
      </c>
      <c r="F10808" s="59" t="s">
        <v>12</v>
      </c>
      <c r="G10808" s="152" t="str">
        <f>VLOOKUP(D10808,sku归属!A:B,2,0)</f>
        <v>欧阳博文</v>
      </c>
    </row>
    <row r="10809" spans="1:13" s="59" customFormat="1" customHeight="1">
      <c r="A10809" s="59" t="s">
        <v>27715</v>
      </c>
      <c r="B10809" s="59" t="s">
        <v>18084</v>
      </c>
      <c r="C10809" s="59" t="s">
        <v>15612</v>
      </c>
      <c r="D10809" s="59" t="s">
        <v>18</v>
      </c>
      <c r="F10809" s="59" t="s">
        <v>12</v>
      </c>
      <c r="G10809" s="152" t="str">
        <f>VLOOKUP(D10809,sku归属!A:B,2,0)</f>
        <v>欧阳博文</v>
      </c>
    </row>
    <row r="10810" spans="1:13" s="59" customFormat="1" customHeight="1">
      <c r="A10810" s="59" t="s">
        <v>27716</v>
      </c>
      <c r="B10810" s="59" t="s">
        <v>27717</v>
      </c>
      <c r="C10810" s="59" t="s">
        <v>27718</v>
      </c>
      <c r="D10810" s="59" t="s">
        <v>18</v>
      </c>
      <c r="F10810" s="59" t="s">
        <v>12</v>
      </c>
      <c r="G10810" s="152" t="str">
        <f>VLOOKUP(D10810,sku归属!A:B,2,0)</f>
        <v>欧阳博文</v>
      </c>
    </row>
    <row r="10811" spans="1:13" s="59" customFormat="1" customHeight="1">
      <c r="A10811" s="59" t="s">
        <v>27719</v>
      </c>
      <c r="B10811" s="59" t="s">
        <v>27720</v>
      </c>
      <c r="C10811" s="59" t="s">
        <v>518</v>
      </c>
      <c r="D10811" s="59" t="s">
        <v>18</v>
      </c>
      <c r="F10811" s="59" t="s">
        <v>12</v>
      </c>
      <c r="G10811" s="152" t="str">
        <f>VLOOKUP(D10811,sku归属!A:B,2,0)</f>
        <v>欧阳博文</v>
      </c>
    </row>
    <row r="10812" spans="1:13" s="59" customFormat="1" customHeight="1">
      <c r="A10812" s="59" t="s">
        <v>27721</v>
      </c>
      <c r="B10812" s="59" t="s">
        <v>27722</v>
      </c>
      <c r="C10812" s="59" t="s">
        <v>521</v>
      </c>
      <c r="D10812" s="59" t="s">
        <v>18</v>
      </c>
      <c r="F10812" s="59" t="s">
        <v>12</v>
      </c>
      <c r="G10812" s="152" t="str">
        <f>VLOOKUP(D10812,sku归属!A:B,2,0)</f>
        <v>欧阳博文</v>
      </c>
    </row>
    <row r="10813" spans="1:13" s="59" customFormat="1" customHeight="1">
      <c r="A10813" s="59" t="s">
        <v>27723</v>
      </c>
      <c r="B10813" s="59" t="s">
        <v>27724</v>
      </c>
      <c r="C10813" s="59" t="s">
        <v>12806</v>
      </c>
      <c r="D10813" s="59" t="s">
        <v>18</v>
      </c>
      <c r="F10813" s="59" t="s">
        <v>12</v>
      </c>
      <c r="G10813" s="152" t="str">
        <f>VLOOKUP(D10813,sku归属!A:B,2,0)</f>
        <v>欧阳博文</v>
      </c>
    </row>
    <row r="10814" spans="1:13" s="59" customFormat="1" customHeight="1">
      <c r="A10814" s="59" t="s">
        <v>27725</v>
      </c>
      <c r="B10814" s="59" t="s">
        <v>27726</v>
      </c>
      <c r="C10814" s="59" t="s">
        <v>524</v>
      </c>
      <c r="D10814" s="59" t="s">
        <v>18</v>
      </c>
      <c r="F10814" s="59" t="s">
        <v>12</v>
      </c>
      <c r="G10814" s="152" t="str">
        <f>VLOOKUP(D10814,sku归属!A:B,2,0)</f>
        <v>欧阳博文</v>
      </c>
    </row>
    <row r="10815" spans="1:13" s="59" customFormat="1" customHeight="1">
      <c r="A10815" s="59" t="s">
        <v>27727</v>
      </c>
      <c r="B10815" s="59" t="s">
        <v>27728</v>
      </c>
      <c r="C10815" s="59" t="s">
        <v>509</v>
      </c>
      <c r="D10815" s="59" t="s">
        <v>18</v>
      </c>
      <c r="F10815" s="59" t="s">
        <v>12</v>
      </c>
      <c r="G10815" s="152" t="str">
        <f>VLOOKUP(D10815,sku归属!A:B,2,0)</f>
        <v>欧阳博文</v>
      </c>
    </row>
    <row r="10816" spans="1:13" s="59" customFormat="1" customHeight="1">
      <c r="A10816" s="59" t="s">
        <v>27729</v>
      </c>
      <c r="B10816" s="59" t="s">
        <v>27730</v>
      </c>
      <c r="C10816" s="59" t="s">
        <v>512</v>
      </c>
      <c r="D10816" s="59" t="s">
        <v>18</v>
      </c>
      <c r="F10816" s="59" t="s">
        <v>12</v>
      </c>
      <c r="G10816" s="152" t="str">
        <f>VLOOKUP(D10816,sku归属!A:B,2,0)</f>
        <v>欧阳博文</v>
      </c>
    </row>
    <row r="10817" spans="1:13" s="59" customFormat="1" customHeight="1">
      <c r="A10817" s="59" t="s">
        <v>27731</v>
      </c>
      <c r="B10817" s="59" t="s">
        <v>27732</v>
      </c>
      <c r="C10817" s="59" t="s">
        <v>12844</v>
      </c>
      <c r="D10817" s="59" t="s">
        <v>18</v>
      </c>
      <c r="F10817" s="59" t="s">
        <v>12</v>
      </c>
      <c r="G10817" s="152" t="str">
        <f>VLOOKUP(D10817,sku归属!A:B,2,0)</f>
        <v>欧阳博文</v>
      </c>
    </row>
    <row r="10818" spans="1:13" s="59" customFormat="1" customHeight="1">
      <c r="A10818" s="59" t="s">
        <v>27733</v>
      </c>
      <c r="B10818" s="59" t="s">
        <v>27734</v>
      </c>
      <c r="C10818" s="59" t="s">
        <v>515</v>
      </c>
      <c r="D10818" s="59" t="s">
        <v>18</v>
      </c>
      <c r="F10818" s="59" t="s">
        <v>12</v>
      </c>
      <c r="G10818" s="152" t="str">
        <f>VLOOKUP(D10818,sku归属!A:B,2,0)</f>
        <v>欧阳博文</v>
      </c>
    </row>
    <row r="10819" spans="1:13" s="59" customFormat="1" customHeight="1">
      <c r="A10819" s="59" t="s">
        <v>27735</v>
      </c>
      <c r="B10819" s="59" t="s">
        <v>27736</v>
      </c>
      <c r="C10819" s="59" t="s">
        <v>8627</v>
      </c>
      <c r="D10819" s="59">
        <v>806</v>
      </c>
      <c r="F10819" s="59" t="s">
        <v>12</v>
      </c>
      <c r="G10819" s="152" t="str">
        <f>VLOOKUP(D10819,sku归属!A:B,2,0)</f>
        <v>欧阳博文</v>
      </c>
    </row>
    <row r="10820" spans="1:13" s="59" customFormat="1" customHeight="1">
      <c r="A10820" s="59" t="s">
        <v>27737</v>
      </c>
      <c r="B10820" s="59" t="s">
        <v>27738</v>
      </c>
      <c r="C10820" s="59" t="s">
        <v>7701</v>
      </c>
      <c r="D10820" s="59">
        <v>806</v>
      </c>
      <c r="F10820" s="59" t="s">
        <v>12</v>
      </c>
      <c r="G10820" s="152" t="str">
        <f>VLOOKUP(D10820,sku归属!A:B,2,0)</f>
        <v>欧阳博文</v>
      </c>
    </row>
    <row r="10821" spans="1:13" s="59" customFormat="1" customHeight="1">
      <c r="A10821" s="59" t="s">
        <v>27739</v>
      </c>
      <c r="B10821" s="59" t="s">
        <v>27740</v>
      </c>
      <c r="C10821" s="59" t="s">
        <v>7698</v>
      </c>
      <c r="D10821" s="59">
        <v>806</v>
      </c>
      <c r="F10821" s="59" t="s">
        <v>12</v>
      </c>
      <c r="G10821" s="152" t="str">
        <f>VLOOKUP(D10821,sku归属!A:B,2,0)</f>
        <v>欧阳博文</v>
      </c>
    </row>
    <row r="10822" spans="1:13" s="59" customFormat="1" customHeight="1">
      <c r="A10822" s="59" t="s">
        <v>27741</v>
      </c>
      <c r="B10822" s="59" t="s">
        <v>27742</v>
      </c>
      <c r="C10822" s="59" t="s">
        <v>8620</v>
      </c>
      <c r="D10822" s="59">
        <v>806</v>
      </c>
      <c r="F10822" s="59" t="s">
        <v>12</v>
      </c>
      <c r="G10822" s="152" t="str">
        <f>VLOOKUP(D10822,sku归属!A:B,2,0)</f>
        <v>欧阳博文</v>
      </c>
    </row>
    <row r="10823" spans="1:13" s="59" customFormat="1" customHeight="1">
      <c r="A10823" s="59" t="s">
        <v>27743</v>
      </c>
      <c r="B10823" s="59" t="s">
        <v>27744</v>
      </c>
      <c r="C10823" s="59" t="s">
        <v>7930</v>
      </c>
      <c r="D10823" s="59">
        <v>806</v>
      </c>
      <c r="F10823" s="59" t="s">
        <v>12</v>
      </c>
      <c r="G10823" s="152" t="str">
        <f>VLOOKUP(D10823,sku归属!A:B,2,0)</f>
        <v>欧阳博文</v>
      </c>
    </row>
    <row r="10824" spans="1:13" s="59" customFormat="1" customHeight="1">
      <c r="A10824" s="59" t="s">
        <v>27745</v>
      </c>
      <c r="B10824" s="59" t="s">
        <v>27746</v>
      </c>
      <c r="C10824" s="59" t="s">
        <v>7689</v>
      </c>
      <c r="D10824" s="59">
        <v>806</v>
      </c>
      <c r="F10824" s="59" t="s">
        <v>12</v>
      </c>
      <c r="G10824" s="152" t="str">
        <f>VLOOKUP(D10824,sku归属!A:B,2,0)</f>
        <v>欧阳博文</v>
      </c>
    </row>
    <row r="10825" spans="1:13" s="59" customFormat="1" customHeight="1">
      <c r="A10825" s="59" t="s">
        <v>27747</v>
      </c>
      <c r="B10825" s="59" t="s">
        <v>18508</v>
      </c>
      <c r="C10825" s="59" t="s">
        <v>12899</v>
      </c>
      <c r="D10825" s="59">
        <v>806</v>
      </c>
      <c r="F10825" s="59" t="s">
        <v>12</v>
      </c>
      <c r="G10825" s="152" t="str">
        <f>VLOOKUP(D10825,sku归属!A:B,2,0)</f>
        <v>唐璇淑</v>
      </c>
    </row>
    <row r="10826" spans="1:13" s="59" customFormat="1" customHeight="1">
      <c r="A10826" s="59" t="s">
        <v>27748</v>
      </c>
      <c r="B10826" s="59" t="s">
        <v>18510</v>
      </c>
      <c r="C10826" s="59" t="s">
        <v>12902</v>
      </c>
      <c r="D10826" s="59">
        <v>806</v>
      </c>
      <c r="F10826" s="59" t="s">
        <v>12</v>
      </c>
      <c r="G10826" s="152" t="str">
        <f>VLOOKUP(D10826,sku归属!A:B,2,0)</f>
        <v>唐璇淑</v>
      </c>
    </row>
    <row r="10827" spans="1:13" s="59" customFormat="1" customHeight="1">
      <c r="A10827" s="59" t="s">
        <v>27749</v>
      </c>
      <c r="B10827" s="59" t="s">
        <v>18512</v>
      </c>
      <c r="C10827" s="59" t="s">
        <v>12905</v>
      </c>
      <c r="D10827" s="59">
        <v>806</v>
      </c>
      <c r="F10827" s="59" t="s">
        <v>12</v>
      </c>
      <c r="G10827" s="152" t="str">
        <f>VLOOKUP(D10827,sku归属!A:B,2,0)</f>
        <v>唐璇淑</v>
      </c>
    </row>
    <row r="10828" spans="1:13" s="59" customFormat="1" customHeight="1">
      <c r="A10828" s="59" t="s">
        <v>27750</v>
      </c>
      <c r="B10828" s="59" t="s">
        <v>18514</v>
      </c>
      <c r="C10828" s="59" t="s">
        <v>12908</v>
      </c>
      <c r="D10828" s="59">
        <v>806</v>
      </c>
      <c r="F10828" s="59" t="s">
        <v>12</v>
      </c>
      <c r="G10828" s="152" t="str">
        <f>VLOOKUP(D10828,sku归属!A:B,2,0)</f>
        <v>唐璇淑</v>
      </c>
    </row>
    <row r="10829" spans="1:13" s="59" customFormat="1" customHeight="1">
      <c r="A10829" s="59" t="s">
        <v>27751</v>
      </c>
      <c r="B10829" s="59" t="s">
        <v>18255</v>
      </c>
      <c r="C10829" s="59" t="s">
        <v>3671</v>
      </c>
      <c r="D10829" s="59">
        <v>806</v>
      </c>
      <c r="F10829" s="59" t="s">
        <v>12</v>
      </c>
      <c r="G10829" s="152" t="str">
        <f>VLOOKUP(D10829,sku归属!A:B,2,0)</f>
        <v>唐璇淑</v>
      </c>
    </row>
    <row r="10830" spans="1:13" s="59" customFormat="1" customHeight="1">
      <c r="A10830" s="59" t="s">
        <v>27752</v>
      </c>
      <c r="B10830" s="59" t="s">
        <v>18249</v>
      </c>
      <c r="C10830" s="59" t="s">
        <v>16095</v>
      </c>
      <c r="D10830" s="59">
        <v>806</v>
      </c>
      <c r="F10830" s="59" t="s">
        <v>12</v>
      </c>
      <c r="G10830" s="152" t="str">
        <f>VLOOKUP(D10830,sku归属!A:B,2,0)</f>
        <v>唐璇淑</v>
      </c>
    </row>
    <row r="10831" spans="1:13" s="59" customFormat="1" customHeight="1">
      <c r="A10831" s="59" t="s">
        <v>27753</v>
      </c>
      <c r="B10831" s="59" t="s">
        <v>18251</v>
      </c>
      <c r="C10831" s="59" t="s">
        <v>16092</v>
      </c>
      <c r="D10831" s="59">
        <v>806</v>
      </c>
      <c r="F10831" s="59" t="s">
        <v>12</v>
      </c>
      <c r="G10831" s="152" t="str">
        <f>VLOOKUP(D10831,sku归属!A:B,2,0)</f>
        <v>谭熹杰</v>
      </c>
    </row>
    <row r="10832" spans="1:13" s="59" customFormat="1" customHeight="1">
      <c r="A10832" s="59" t="s">
        <v>27754</v>
      </c>
      <c r="B10832" s="59" t="s">
        <v>18505</v>
      </c>
      <c r="C10832" s="59" t="s">
        <v>18506</v>
      </c>
      <c r="D10832" s="59">
        <v>806</v>
      </c>
      <c r="F10832" s="59" t="s">
        <v>12</v>
      </c>
      <c r="G10832" s="152" t="str">
        <f>VLOOKUP(D10832,sku归属!A:B,2,0)</f>
        <v>谭熹杰</v>
      </c>
    </row>
    <row r="10833" spans="1:13" s="59" customFormat="1" customHeight="1">
      <c r="A10833" s="59" t="s">
        <v>27755</v>
      </c>
      <c r="B10833" s="59" t="s">
        <v>18502</v>
      </c>
      <c r="C10833" s="59" t="s">
        <v>18503</v>
      </c>
      <c r="D10833" s="59">
        <v>806</v>
      </c>
      <c r="F10833" s="59" t="s">
        <v>12</v>
      </c>
      <c r="G10833" s="152" t="str">
        <f>VLOOKUP(D10833,sku归属!A:B,2,0)</f>
        <v>谭熹杰</v>
      </c>
    </row>
    <row r="10834" spans="1:13" s="59" customFormat="1" customHeight="1">
      <c r="A10834" s="59" t="s">
        <v>27756</v>
      </c>
      <c r="B10834" s="59" t="s">
        <v>18499</v>
      </c>
      <c r="C10834" s="59" t="s">
        <v>18500</v>
      </c>
      <c r="D10834" s="59">
        <v>806</v>
      </c>
      <c r="F10834" s="59" t="s">
        <v>12</v>
      </c>
      <c r="G10834" s="152" t="str">
        <f>VLOOKUP(D10834,sku归属!A:B,2,0)</f>
        <v>谭熹杰</v>
      </c>
    </row>
    <row r="10835" spans="1:13" s="59" customFormat="1" customHeight="1">
      <c r="A10835" s="59" t="s">
        <v>27757</v>
      </c>
      <c r="B10835" s="59" t="s">
        <v>18240</v>
      </c>
      <c r="C10835" s="59" t="s">
        <v>18241</v>
      </c>
      <c r="D10835" s="59">
        <v>806</v>
      </c>
      <c r="F10835" s="59" t="s">
        <v>12</v>
      </c>
      <c r="G10835" s="152" t="str">
        <f>VLOOKUP(D10835,sku归属!A:B,2,0)</f>
        <v>谭熹杰</v>
      </c>
    </row>
    <row r="10836" spans="1:13" s="59" customFormat="1" customHeight="1">
      <c r="A10836" s="59" t="s">
        <v>27758</v>
      </c>
      <c r="B10836" s="59" t="s">
        <v>18237</v>
      </c>
      <c r="C10836" s="59" t="s">
        <v>18238</v>
      </c>
      <c r="D10836" s="59">
        <v>806</v>
      </c>
      <c r="F10836" s="59" t="s">
        <v>12</v>
      </c>
      <c r="G10836" s="152" t="str">
        <f>VLOOKUP(D10836,sku归属!A:B,2,0)</f>
        <v>谭熹杰</v>
      </c>
    </row>
    <row r="10837" spans="1:13" s="59" customFormat="1" customHeight="1">
      <c r="A10837" s="59" t="s">
        <v>27759</v>
      </c>
      <c r="B10837" s="59" t="s">
        <v>18234</v>
      </c>
      <c r="C10837" s="59" t="s">
        <v>18235</v>
      </c>
      <c r="D10837" s="59">
        <v>806</v>
      </c>
      <c r="F10837" s="59" t="s">
        <v>12</v>
      </c>
      <c r="G10837" s="152" t="str">
        <f>VLOOKUP(D10837,sku归属!A:B,2,0)</f>
        <v>谭熹杰</v>
      </c>
    </row>
    <row r="10838" spans="1:13" s="59" customFormat="1" customHeight="1">
      <c r="A10838" s="59" t="s">
        <v>27760</v>
      </c>
      <c r="B10838" s="59" t="s">
        <v>18231</v>
      </c>
      <c r="C10838" s="59" t="s">
        <v>18232</v>
      </c>
      <c r="D10838" s="59">
        <v>806</v>
      </c>
      <c r="F10838" s="59" t="s">
        <v>12</v>
      </c>
      <c r="G10838" s="152" t="str">
        <f>VLOOKUP(D10838,sku归属!A:B,2,0)</f>
        <v>谭熹杰</v>
      </c>
    </row>
    <row r="10839" spans="1:13" s="59" customFormat="1" customHeight="1">
      <c r="A10839" s="59" t="s">
        <v>27761</v>
      </c>
      <c r="B10839" s="59" t="s">
        <v>18259</v>
      </c>
      <c r="C10839" s="59" t="s">
        <v>17866</v>
      </c>
      <c r="D10839" s="59">
        <v>806</v>
      </c>
      <c r="F10839" s="59" t="s">
        <v>12</v>
      </c>
      <c r="G10839" s="152" t="str">
        <f>VLOOKUP(D10839,sku归属!A:B,2,0)</f>
        <v>谭熹杰</v>
      </c>
    </row>
    <row r="10840" spans="1:13" s="59" customFormat="1" customHeight="1">
      <c r="A10840" s="59" t="s">
        <v>27762</v>
      </c>
      <c r="B10840" s="59" t="s">
        <v>18261</v>
      </c>
      <c r="C10840" s="59" t="s">
        <v>7940</v>
      </c>
      <c r="D10840" s="59">
        <v>806</v>
      </c>
      <c r="F10840" s="59" t="s">
        <v>12</v>
      </c>
      <c r="G10840" s="152" t="str">
        <f>VLOOKUP(D10840,sku归属!A:B,2,0)</f>
        <v>谭熹杰</v>
      </c>
    </row>
    <row r="10841" spans="1:13" s="59" customFormat="1" customHeight="1">
      <c r="A10841" s="59" t="s">
        <v>27763</v>
      </c>
      <c r="B10841" s="59" t="s">
        <v>18228</v>
      </c>
      <c r="C10841" s="59" t="s">
        <v>18229</v>
      </c>
      <c r="D10841" s="59">
        <v>806</v>
      </c>
      <c r="F10841" s="59" t="s">
        <v>12</v>
      </c>
      <c r="G10841" s="152" t="str">
        <f>VLOOKUP(D10841,sku归属!A:B,2,0)</f>
        <v>谭熹杰</v>
      </c>
    </row>
    <row r="10842" spans="1:13" s="59" customFormat="1" customHeight="1">
      <c r="A10842" s="59" t="s">
        <v>27764</v>
      </c>
      <c r="B10842" s="59" t="s">
        <v>18222</v>
      </c>
      <c r="C10842" s="59" t="s">
        <v>18223</v>
      </c>
      <c r="D10842" s="59">
        <v>806</v>
      </c>
      <c r="F10842" s="59" t="s">
        <v>12</v>
      </c>
      <c r="G10842" s="152" t="str">
        <f>VLOOKUP(D10842,sku归属!A:B,2,0)</f>
        <v>谭熹杰</v>
      </c>
    </row>
    <row r="10843" spans="1:13" s="59" customFormat="1" customHeight="1">
      <c r="A10843" s="59" t="s">
        <v>27765</v>
      </c>
      <c r="B10843" s="59" t="s">
        <v>27766</v>
      </c>
      <c r="C10843" s="59" t="s">
        <v>9100</v>
      </c>
      <c r="D10843" s="59">
        <v>806</v>
      </c>
      <c r="F10843" s="59" t="s">
        <v>12</v>
      </c>
      <c r="G10843" s="152" t="str">
        <f>VLOOKUP(D10843,sku归属!A:B,2,0)</f>
        <v>谭熹杰</v>
      </c>
    </row>
    <row r="10844" spans="1:13" s="59" customFormat="1" customHeight="1">
      <c r="A10844" s="59" t="s">
        <v>27767</v>
      </c>
      <c r="B10844" s="59" t="s">
        <v>27768</v>
      </c>
      <c r="C10844" s="59" t="s">
        <v>9097</v>
      </c>
      <c r="D10844" s="59">
        <v>806</v>
      </c>
      <c r="F10844" s="59" t="s">
        <v>12</v>
      </c>
      <c r="G10844" s="152" t="str">
        <f>VLOOKUP(D10844,sku归属!A:B,2,0)</f>
        <v>谭熹杰</v>
      </c>
    </row>
    <row r="10845" spans="1:13" s="59" customFormat="1" customHeight="1">
      <c r="A10845" s="59" t="s">
        <v>27769</v>
      </c>
      <c r="B10845" s="59" t="s">
        <v>27770</v>
      </c>
      <c r="C10845" s="59" t="s">
        <v>9094</v>
      </c>
      <c r="D10845" s="59">
        <v>806</v>
      </c>
      <c r="F10845" s="59" t="s">
        <v>12</v>
      </c>
      <c r="G10845" s="152" t="str">
        <f>VLOOKUP(D10845,sku归属!A:B,2,0)</f>
        <v>谭熹杰</v>
      </c>
    </row>
    <row r="10846" spans="1:13" s="59" customFormat="1" customHeight="1">
      <c r="A10846" s="59" t="s">
        <v>27771</v>
      </c>
      <c r="B10846" s="59" t="s">
        <v>27772</v>
      </c>
      <c r="C10846" s="59" t="s">
        <v>7927</v>
      </c>
      <c r="D10846" s="59">
        <v>809</v>
      </c>
      <c r="F10846" s="59" t="s">
        <v>12</v>
      </c>
      <c r="G10846" s="152" t="str">
        <f>VLOOKUP(D10846,sku归属!A:B,2,0)</f>
        <v>谭熹杰</v>
      </c>
    </row>
    <row r="10847" spans="1:13" s="59" customFormat="1" customHeight="1">
      <c r="A10847" s="59" t="s">
        <v>27773</v>
      </c>
      <c r="B10847" s="59" t="s">
        <v>27774</v>
      </c>
      <c r="C10847" s="59" t="s">
        <v>7692</v>
      </c>
      <c r="D10847" s="59">
        <v>809</v>
      </c>
      <c r="F10847" s="59" t="s">
        <v>12</v>
      </c>
      <c r="G10847" s="152" t="str">
        <f>VLOOKUP(D10847,sku归属!A:B,2,0)</f>
        <v>谭熹杰</v>
      </c>
    </row>
    <row r="10848" spans="1:13" s="59" customFormat="1" customHeight="1">
      <c r="A10848" s="59" t="s">
        <v>27775</v>
      </c>
      <c r="B10848" s="59" t="s">
        <v>27776</v>
      </c>
      <c r="C10848" s="59" t="s">
        <v>7695</v>
      </c>
      <c r="D10848" s="59">
        <v>809</v>
      </c>
      <c r="F10848" s="59" t="s">
        <v>12</v>
      </c>
      <c r="G10848" s="152" t="str">
        <f>VLOOKUP(D10848,sku归属!A:B,2,0)</f>
        <v>谭熹杰</v>
      </c>
    </row>
    <row r="10849" spans="1:13" s="59" customFormat="1" customHeight="1">
      <c r="A10849" s="59" t="s">
        <v>27777</v>
      </c>
      <c r="B10849" s="59" t="s">
        <v>27778</v>
      </c>
      <c r="C10849" s="59" t="s">
        <v>11494</v>
      </c>
      <c r="D10849" s="59">
        <v>809</v>
      </c>
      <c r="F10849" s="59" t="s">
        <v>12</v>
      </c>
      <c r="G10849" s="152" t="str">
        <f>VLOOKUP(D10849,sku归属!A:B,2,0)</f>
        <v>丁芳芳</v>
      </c>
    </row>
    <row r="10850" spans="1:13" s="59" customFormat="1" customHeight="1">
      <c r="A10850" s="59" t="s">
        <v>27779</v>
      </c>
      <c r="B10850" s="59" t="s">
        <v>27780</v>
      </c>
      <c r="C10850" s="59" t="s">
        <v>7935</v>
      </c>
      <c r="D10850" s="59">
        <v>809</v>
      </c>
      <c r="F10850" s="59" t="s">
        <v>12</v>
      </c>
      <c r="G10850" s="152" t="str">
        <f>VLOOKUP(D10850,sku归属!A:B,2,0)</f>
        <v>许梓渝</v>
      </c>
    </row>
    <row r="10851" spans="1:13" s="59" customFormat="1" customHeight="1">
      <c r="A10851" s="59" t="s">
        <v>27781</v>
      </c>
      <c r="B10851" s="59" t="s">
        <v>27782</v>
      </c>
      <c r="C10851" s="59" t="s">
        <v>7704</v>
      </c>
      <c r="D10851" s="59">
        <v>809</v>
      </c>
      <c r="F10851" s="59" t="s">
        <v>12</v>
      </c>
      <c r="G10851" s="152" t="str">
        <f>VLOOKUP(D10851,sku归属!A:B,2,0)</f>
        <v>许梓渝</v>
      </c>
    </row>
    <row r="10852" spans="1:13" s="59" customFormat="1" customHeight="1">
      <c r="A10852" s="59" t="s">
        <v>27783</v>
      </c>
      <c r="B10852" s="59" t="s">
        <v>27784</v>
      </c>
      <c r="C10852" s="59" t="s">
        <v>16929</v>
      </c>
      <c r="D10852" s="59" t="s">
        <v>18</v>
      </c>
      <c r="F10852" s="59" t="s">
        <v>12</v>
      </c>
      <c r="G10852" s="152" t="str">
        <f>VLOOKUP(D10852,sku归属!A:B,2,0)</f>
        <v>许梓渝</v>
      </c>
    </row>
    <row r="10853" spans="1:13" s="59" customFormat="1" customHeight="1">
      <c r="A10853" s="59" t="s">
        <v>27785</v>
      </c>
      <c r="B10853" s="59" t="s">
        <v>27786</v>
      </c>
      <c r="C10853" s="59" t="s">
        <v>27787</v>
      </c>
      <c r="D10853" s="59" t="s">
        <v>18</v>
      </c>
      <c r="F10853" s="59" t="s">
        <v>12</v>
      </c>
      <c r="G10853" s="152" t="str">
        <f>VLOOKUP(D10853,sku归属!A:B,2,0)</f>
        <v>许梓渝</v>
      </c>
    </row>
    <row r="10854" spans="1:13" s="59" customFormat="1" customHeight="1">
      <c r="A10854" s="59" t="s">
        <v>27788</v>
      </c>
      <c r="B10854" s="59" t="s">
        <v>27789</v>
      </c>
      <c r="C10854" s="59" t="s">
        <v>27790</v>
      </c>
      <c r="D10854" s="59" t="s">
        <v>18</v>
      </c>
      <c r="F10854" s="59" t="s">
        <v>12</v>
      </c>
      <c r="G10854" s="152" t="str">
        <f>VLOOKUP(D10854,sku归属!A:B,2,0)</f>
        <v>欧阳博文</v>
      </c>
    </row>
    <row r="10855" spans="1:13" s="59" customFormat="1" customHeight="1">
      <c r="A10855" s="59" t="s">
        <v>27791</v>
      </c>
      <c r="B10855" s="59" t="s">
        <v>27792</v>
      </c>
      <c r="C10855" s="59" t="s">
        <v>27793</v>
      </c>
      <c r="D10855" s="59" t="s">
        <v>18</v>
      </c>
      <c r="F10855" s="59" t="s">
        <v>12</v>
      </c>
      <c r="G10855" s="152" t="str">
        <f>VLOOKUP(D10855,sku归属!A:B,2,0)</f>
        <v>欧阳博文</v>
      </c>
    </row>
    <row r="10856" spans="1:13" s="59" customFormat="1" customHeight="1">
      <c r="A10856" s="59" t="s">
        <v>27794</v>
      </c>
      <c r="B10856" s="59" t="s">
        <v>27795</v>
      </c>
      <c r="C10856" s="59" t="s">
        <v>27796</v>
      </c>
      <c r="D10856" s="59" t="s">
        <v>18</v>
      </c>
      <c r="F10856" s="59" t="s">
        <v>12</v>
      </c>
      <c r="G10856" s="152" t="str">
        <f>VLOOKUP(D10856,sku归属!A:B,2,0)</f>
        <v>欧阳博文</v>
      </c>
    </row>
    <row r="10857" spans="1:13" s="59" customFormat="1" customHeight="1">
      <c r="A10857" s="59" t="s">
        <v>27797</v>
      </c>
      <c r="B10857" s="59" t="s">
        <v>27798</v>
      </c>
      <c r="C10857" s="59" t="s">
        <v>27799</v>
      </c>
      <c r="D10857" s="59" t="s">
        <v>18</v>
      </c>
      <c r="F10857" s="59" t="s">
        <v>12</v>
      </c>
      <c r="G10857" s="152" t="str">
        <f>VLOOKUP(D10857,sku归属!A:B,2,0)</f>
        <v>欧阳博文</v>
      </c>
    </row>
    <row r="10858" spans="1:13" s="59" customFormat="1" customHeight="1">
      <c r="A10858" s="59" t="s">
        <v>27800</v>
      </c>
      <c r="B10858" s="59" t="s">
        <v>27801</v>
      </c>
      <c r="C10858" s="59" t="s">
        <v>27802</v>
      </c>
      <c r="D10858" s="59" t="s">
        <v>18</v>
      </c>
      <c r="F10858" s="59" t="s">
        <v>12</v>
      </c>
      <c r="G10858" s="152" t="str">
        <f>VLOOKUP(D10858,sku归属!A:B,2,0)</f>
        <v>欧阳博文</v>
      </c>
    </row>
    <row r="10859" spans="1:13" s="59" customFormat="1" customHeight="1">
      <c r="A10859" s="59" t="s">
        <v>27803</v>
      </c>
      <c r="B10859" s="59" t="s">
        <v>27804</v>
      </c>
      <c r="C10859" s="59" t="s">
        <v>27805</v>
      </c>
      <c r="D10859" s="59" t="s">
        <v>18</v>
      </c>
      <c r="F10859" s="59" t="s">
        <v>12</v>
      </c>
      <c r="G10859" s="152" t="str">
        <f>VLOOKUP(D10859,sku归属!A:B,2,0)</f>
        <v>欧阳博文</v>
      </c>
    </row>
    <row r="10860" spans="1:13" s="59" customFormat="1" customHeight="1">
      <c r="A10860" s="59" t="s">
        <v>27806</v>
      </c>
      <c r="B10860" s="59" t="s">
        <v>27807</v>
      </c>
      <c r="C10860" s="59" t="s">
        <v>27808</v>
      </c>
      <c r="D10860" s="59" t="s">
        <v>18</v>
      </c>
      <c r="F10860" s="59" t="s">
        <v>12</v>
      </c>
      <c r="G10860" s="152" t="str">
        <f>VLOOKUP(D10860,sku归属!A:B,2,0)</f>
        <v>欧阳博文</v>
      </c>
    </row>
    <row r="10861" spans="1:13" s="59" customFormat="1" customHeight="1">
      <c r="A10861" s="59" t="s">
        <v>27809</v>
      </c>
      <c r="B10861" s="59" t="s">
        <v>27810</v>
      </c>
      <c r="C10861" s="59" t="s">
        <v>27811</v>
      </c>
      <c r="D10861" s="59" t="s">
        <v>18</v>
      </c>
      <c r="F10861" s="59" t="s">
        <v>12</v>
      </c>
      <c r="G10861" s="152" t="str">
        <f>VLOOKUP(D10861,sku归属!A:B,2,0)</f>
        <v>欧阳博文</v>
      </c>
    </row>
    <row r="10862" spans="1:13" s="59" customFormat="1" customHeight="1">
      <c r="A10862" s="59" t="s">
        <v>27812</v>
      </c>
      <c r="B10862" s="59" t="s">
        <v>27813</v>
      </c>
      <c r="C10862" s="59" t="s">
        <v>27814</v>
      </c>
      <c r="D10862" s="59" t="s">
        <v>18</v>
      </c>
      <c r="F10862" s="59" t="s">
        <v>12</v>
      </c>
      <c r="G10862" s="152" t="str">
        <f>VLOOKUP(D10862,sku归属!A:B,2,0)</f>
        <v>欧阳博文</v>
      </c>
    </row>
    <row r="10863" spans="1:13" s="59" customFormat="1" customHeight="1">
      <c r="A10863" s="59" t="s">
        <v>27815</v>
      </c>
      <c r="B10863" s="59" t="s">
        <v>27816</v>
      </c>
      <c r="C10863" s="59" t="s">
        <v>27817</v>
      </c>
      <c r="D10863" s="59" t="s">
        <v>18</v>
      </c>
      <c r="F10863" s="59" t="s">
        <v>12</v>
      </c>
      <c r="G10863" s="152" t="str">
        <f>VLOOKUP(D10863,sku归属!A:B,2,0)</f>
        <v>欧阳博文</v>
      </c>
    </row>
    <row r="10864" spans="1:13" s="59" customFormat="1" customHeight="1">
      <c r="A10864" s="59" t="s">
        <v>27818</v>
      </c>
      <c r="B10864" s="59" t="s">
        <v>27819</v>
      </c>
      <c r="C10864" s="59" t="s">
        <v>27820</v>
      </c>
      <c r="D10864" s="59" t="s">
        <v>18</v>
      </c>
      <c r="F10864" s="59" t="s">
        <v>12</v>
      </c>
      <c r="G10864" s="152" t="str">
        <f>VLOOKUP(D10864,sku归属!A:B,2,0)</f>
        <v>欧阳博文</v>
      </c>
    </row>
    <row r="10865" spans="1:13" s="59" customFormat="1" customHeight="1">
      <c r="A10865" s="59" t="s">
        <v>27821</v>
      </c>
      <c r="B10865" s="59" t="s">
        <v>27822</v>
      </c>
      <c r="C10865" s="59" t="s">
        <v>27823</v>
      </c>
      <c r="D10865" s="59" t="s">
        <v>18</v>
      </c>
      <c r="F10865" s="59" t="s">
        <v>12</v>
      </c>
      <c r="G10865" s="152" t="str">
        <f>VLOOKUP(D10865,sku归属!A:B,2,0)</f>
        <v>欧阳博文</v>
      </c>
    </row>
    <row r="10866" spans="1:13" s="59" customFormat="1" customHeight="1">
      <c r="A10866" s="59" t="s">
        <v>27824</v>
      </c>
      <c r="B10866" s="59" t="s">
        <v>27825</v>
      </c>
      <c r="C10866" s="59" t="s">
        <v>27826</v>
      </c>
      <c r="D10866" s="59" t="s">
        <v>18</v>
      </c>
      <c r="F10866" s="59" t="s">
        <v>12</v>
      </c>
      <c r="G10866" s="152" t="str">
        <f>VLOOKUP(D10866,sku归属!A:B,2,0)</f>
        <v>欧阳博文</v>
      </c>
    </row>
    <row r="10867" spans="1:13" s="59" customFormat="1" customHeight="1">
      <c r="A10867" s="59" t="s">
        <v>27827</v>
      </c>
      <c r="B10867" s="59" t="s">
        <v>27828</v>
      </c>
      <c r="C10867" s="59" t="s">
        <v>16424</v>
      </c>
      <c r="D10867" s="59" t="s">
        <v>18</v>
      </c>
      <c r="F10867" s="59" t="s">
        <v>12</v>
      </c>
      <c r="G10867" s="152" t="str">
        <f>VLOOKUP(D10867,sku归属!A:B,2,0)</f>
        <v>欧阳博文</v>
      </c>
    </row>
    <row r="10868" spans="1:13" s="59" customFormat="1" customHeight="1">
      <c r="A10868" s="59" t="s">
        <v>27829</v>
      </c>
      <c r="B10868" s="59" t="s">
        <v>27830</v>
      </c>
      <c r="C10868" s="59" t="s">
        <v>16430</v>
      </c>
      <c r="D10868" s="59" t="s">
        <v>18</v>
      </c>
      <c r="F10868" s="59" t="s">
        <v>12</v>
      </c>
      <c r="G10868" s="152" t="str">
        <f>VLOOKUP(D10868,sku归属!A:B,2,0)</f>
        <v>欧阳博文</v>
      </c>
    </row>
    <row r="10869" spans="1:13" s="59" customFormat="1" customHeight="1">
      <c r="A10869" s="59" t="s">
        <v>27831</v>
      </c>
      <c r="B10869" s="59" t="s">
        <v>27832</v>
      </c>
      <c r="C10869" s="59" t="s">
        <v>16427</v>
      </c>
      <c r="D10869" s="59" t="s">
        <v>18</v>
      </c>
      <c r="F10869" s="59" t="s">
        <v>12</v>
      </c>
      <c r="G10869" s="152" t="str">
        <f>VLOOKUP(D10869,sku归属!A:B,2,0)</f>
        <v>欧阳博文</v>
      </c>
    </row>
    <row r="10870" spans="1:13" s="59" customFormat="1" customHeight="1">
      <c r="A10870" s="59" t="s">
        <v>27833</v>
      </c>
      <c r="B10870" s="59" t="s">
        <v>27834</v>
      </c>
      <c r="C10870" s="59" t="s">
        <v>16025</v>
      </c>
      <c r="D10870" s="59">
        <v>801</v>
      </c>
      <c r="F10870" s="59" t="s">
        <v>12</v>
      </c>
      <c r="G10870" s="152" t="str">
        <f>VLOOKUP(D10870,sku归属!A:B,2,0)</f>
        <v>欧阳博文</v>
      </c>
    </row>
    <row r="10871" spans="1:13" s="59" customFormat="1" customHeight="1">
      <c r="A10871" s="59" t="s">
        <v>27835</v>
      </c>
      <c r="B10871" s="59" t="s">
        <v>18098</v>
      </c>
      <c r="C10871" s="59" t="s">
        <v>18099</v>
      </c>
      <c r="D10871" s="59" t="s">
        <v>19</v>
      </c>
      <c r="F10871" s="59" t="s">
        <v>12</v>
      </c>
      <c r="G10871" s="152" t="str">
        <f>VLOOKUP(D10871,sku归属!A:B,2,0)</f>
        <v>欧阳博文</v>
      </c>
    </row>
    <row r="10872" spans="1:13" s="59" customFormat="1" customHeight="1">
      <c r="A10872" s="59" t="s">
        <v>27836</v>
      </c>
      <c r="B10872" s="59" t="s">
        <v>27837</v>
      </c>
      <c r="C10872" s="59" t="s">
        <v>12638</v>
      </c>
      <c r="D10872" s="59" t="s">
        <v>19</v>
      </c>
      <c r="F10872" s="59" t="s">
        <v>12</v>
      </c>
      <c r="G10872" s="152" t="str">
        <f>VLOOKUP(D10872,sku归属!A:B,2,0)</f>
        <v>欧阳博文</v>
      </c>
    </row>
    <row r="10873" spans="1:13" s="59" customFormat="1" customHeight="1">
      <c r="A10873" s="59" t="s">
        <v>27838</v>
      </c>
      <c r="B10873" s="59" t="s">
        <v>18119</v>
      </c>
      <c r="C10873" s="59" t="s">
        <v>18111</v>
      </c>
      <c r="D10873" s="59" t="s">
        <v>19</v>
      </c>
      <c r="F10873" s="59" t="s">
        <v>12</v>
      </c>
      <c r="G10873" s="152" t="str">
        <f>VLOOKUP(D10873,sku归属!A:B,2,0)</f>
        <v>欧阳博文</v>
      </c>
    </row>
    <row r="10874" spans="1:13" s="59" customFormat="1" customHeight="1">
      <c r="A10874" s="59" t="s">
        <v>27839</v>
      </c>
      <c r="B10874" s="59" t="s">
        <v>18121</v>
      </c>
      <c r="C10874" s="59" t="s">
        <v>18108</v>
      </c>
      <c r="D10874" s="59" t="s">
        <v>19</v>
      </c>
      <c r="F10874" s="59" t="s">
        <v>12</v>
      </c>
      <c r="G10874" s="152" t="str">
        <f>VLOOKUP(D10874,sku归属!A:B,2,0)</f>
        <v>欧阳博文</v>
      </c>
    </row>
    <row r="10875" spans="1:13" s="59" customFormat="1" customHeight="1">
      <c r="A10875" s="59" t="s">
        <v>27840</v>
      </c>
      <c r="B10875" s="59" t="s">
        <v>18225</v>
      </c>
      <c r="C10875" s="59" t="s">
        <v>18226</v>
      </c>
      <c r="D10875" s="59">
        <v>806</v>
      </c>
      <c r="F10875" s="59" t="s">
        <v>12</v>
      </c>
      <c r="G10875" s="152" t="str">
        <f>VLOOKUP(D10875,sku归属!A:B,2,0)</f>
        <v>欧阳博文</v>
      </c>
    </row>
    <row r="10876" spans="1:13" s="59" customFormat="1" customHeight="1">
      <c r="A10876" s="59" t="s">
        <v>27841</v>
      </c>
      <c r="B10876" s="59" t="s">
        <v>27842</v>
      </c>
      <c r="C10876" s="59" t="s">
        <v>27843</v>
      </c>
      <c r="D10876" s="59">
        <v>806</v>
      </c>
      <c r="F10876" s="59" t="s">
        <v>12</v>
      </c>
      <c r="G10876" s="152" t="str">
        <f>VLOOKUP(D10876,sku归属!A:B,2,0)</f>
        <v>欧阳博文</v>
      </c>
    </row>
    <row r="10877" spans="1:13" s="59" customFormat="1" customHeight="1">
      <c r="A10877" s="59" t="s">
        <v>27844</v>
      </c>
      <c r="B10877" s="59" t="s">
        <v>27845</v>
      </c>
      <c r="C10877" s="59" t="s">
        <v>27846</v>
      </c>
      <c r="D10877" s="59">
        <v>806</v>
      </c>
      <c r="F10877" s="59" t="s">
        <v>12</v>
      </c>
      <c r="G10877" s="152" t="str">
        <f>VLOOKUP(D10877,sku归属!A:B,2,0)</f>
        <v>欧阳博文</v>
      </c>
    </row>
    <row r="10878" spans="1:13" s="59" customFormat="1" customHeight="1">
      <c r="A10878" s="59" t="s">
        <v>27847</v>
      </c>
      <c r="B10878" s="59" t="s">
        <v>27848</v>
      </c>
      <c r="C10878" s="59" t="s">
        <v>27849</v>
      </c>
      <c r="D10878" s="59">
        <v>806</v>
      </c>
      <c r="F10878" s="59" t="s">
        <v>12</v>
      </c>
      <c r="G10878" s="152" t="str">
        <f>VLOOKUP(D10878,sku归属!A:B,2,0)</f>
        <v>欧阳博文</v>
      </c>
    </row>
    <row r="10879" spans="1:13" s="59" customFormat="1" customHeight="1">
      <c r="A10879" s="59" t="s">
        <v>27850</v>
      </c>
      <c r="B10879" s="59" t="s">
        <v>27851</v>
      </c>
      <c r="C10879" s="59" t="s">
        <v>13046</v>
      </c>
      <c r="D10879" s="59">
        <v>806</v>
      </c>
      <c r="F10879" s="59" t="s">
        <v>12</v>
      </c>
      <c r="G10879" s="152" t="str">
        <f>VLOOKUP(D10879,sku归属!A:B,2,0)</f>
        <v>唐璇淑</v>
      </c>
    </row>
    <row r="10880" spans="1:13" s="59" customFormat="1" customHeight="1">
      <c r="A10880" s="59" t="s">
        <v>27852</v>
      </c>
      <c r="B10880" s="59" t="s">
        <v>27853</v>
      </c>
      <c r="C10880" s="59" t="s">
        <v>13037</v>
      </c>
      <c r="D10880" s="59">
        <v>806</v>
      </c>
      <c r="F10880" s="59" t="s">
        <v>12</v>
      </c>
      <c r="G10880" s="152" t="str">
        <f>VLOOKUP(D10880,sku归属!A:B,2,0)</f>
        <v>唐璇淑</v>
      </c>
    </row>
    <row r="10881" spans="1:13" s="59" customFormat="1" customHeight="1">
      <c r="A10881" s="59" t="s">
        <v>27854</v>
      </c>
      <c r="B10881" s="59" t="s">
        <v>27855</v>
      </c>
      <c r="C10881" s="59" t="s">
        <v>13040</v>
      </c>
      <c r="D10881" s="59">
        <v>806</v>
      </c>
      <c r="F10881" s="59" t="s">
        <v>12</v>
      </c>
      <c r="G10881" s="152" t="str">
        <f>VLOOKUP(D10881,sku归属!A:B,2,0)</f>
        <v>唐璇淑</v>
      </c>
    </row>
    <row r="10882" spans="1:13" s="59" customFormat="1" customHeight="1">
      <c r="A10882" s="59" t="s">
        <v>27856</v>
      </c>
      <c r="B10882" s="59" t="s">
        <v>18243</v>
      </c>
      <c r="C10882" s="59" t="s">
        <v>3404</v>
      </c>
      <c r="D10882" s="59">
        <v>806</v>
      </c>
      <c r="F10882" s="59" t="s">
        <v>12</v>
      </c>
      <c r="G10882" s="152" t="str">
        <f>VLOOKUP(D10882,sku归属!A:B,2,0)</f>
        <v>唐璇淑</v>
      </c>
    </row>
    <row r="10883" spans="1:13" s="59" customFormat="1" customHeight="1">
      <c r="A10883" s="59" t="s">
        <v>27857</v>
      </c>
      <c r="B10883" s="59" t="s">
        <v>18245</v>
      </c>
      <c r="C10883" s="59" t="s">
        <v>3407</v>
      </c>
      <c r="D10883" s="59">
        <v>806</v>
      </c>
      <c r="F10883" s="59" t="s">
        <v>12</v>
      </c>
      <c r="G10883" s="152" t="str">
        <f>VLOOKUP(D10883,sku归属!A:B,2,0)</f>
        <v>唐璇淑</v>
      </c>
    </row>
    <row r="10884" spans="1:13" s="59" customFormat="1" customHeight="1">
      <c r="A10884" s="59" t="s">
        <v>27858</v>
      </c>
      <c r="B10884" s="59" t="s">
        <v>18247</v>
      </c>
      <c r="C10884" s="59" t="s">
        <v>9151</v>
      </c>
      <c r="D10884" s="59">
        <v>806</v>
      </c>
      <c r="F10884" s="59" t="s">
        <v>12</v>
      </c>
      <c r="G10884" s="152" t="str">
        <f>VLOOKUP(D10884,sku归属!A:B,2,0)</f>
        <v>唐璇淑</v>
      </c>
    </row>
    <row r="10885" spans="1:13" s="59" customFormat="1" customHeight="1">
      <c r="A10885" s="59" t="s">
        <v>27859</v>
      </c>
      <c r="B10885" s="59" t="s">
        <v>18491</v>
      </c>
      <c r="C10885" s="59" t="s">
        <v>18035</v>
      </c>
      <c r="D10885" s="59">
        <v>806</v>
      </c>
      <c r="F10885" s="59" t="s">
        <v>12</v>
      </c>
      <c r="G10885" s="152" t="str">
        <f>VLOOKUP(D10885,sku归属!A:B,2,0)</f>
        <v>唐璇淑</v>
      </c>
    </row>
    <row r="10886" spans="1:13" s="59" customFormat="1" customHeight="1">
      <c r="A10886" s="59" t="s">
        <v>27860</v>
      </c>
      <c r="B10886" s="59" t="s">
        <v>18489</v>
      </c>
      <c r="C10886" s="59" t="s">
        <v>18032</v>
      </c>
      <c r="D10886" s="59">
        <v>806</v>
      </c>
      <c r="F10886" s="59" t="s">
        <v>12</v>
      </c>
      <c r="G10886" s="152" t="str">
        <f>VLOOKUP(D10886,sku归属!A:B,2,0)</f>
        <v>唐璇淑</v>
      </c>
    </row>
    <row r="10887" spans="1:13" s="59" customFormat="1" customHeight="1">
      <c r="A10887" s="59" t="s">
        <v>27861</v>
      </c>
      <c r="B10887" s="59" t="s">
        <v>18493</v>
      </c>
      <c r="C10887" s="59" t="s">
        <v>17244</v>
      </c>
      <c r="D10887" s="59">
        <v>806</v>
      </c>
      <c r="F10887" s="59" t="s">
        <v>12</v>
      </c>
      <c r="G10887" s="152" t="str">
        <f>VLOOKUP(D10887,sku归属!A:B,2,0)</f>
        <v>唐璇淑</v>
      </c>
    </row>
    <row r="10888" spans="1:13" s="59" customFormat="1" customHeight="1">
      <c r="A10888" s="59" t="s">
        <v>27862</v>
      </c>
      <c r="B10888" s="59" t="s">
        <v>18486</v>
      </c>
      <c r="C10888" s="59" t="s">
        <v>18487</v>
      </c>
      <c r="D10888" s="59">
        <v>806</v>
      </c>
      <c r="F10888" s="59" t="s">
        <v>12</v>
      </c>
      <c r="G10888" s="152" t="str">
        <f>VLOOKUP(D10888,sku归属!A:B,2,0)</f>
        <v>唐璇淑</v>
      </c>
    </row>
    <row r="10889" spans="1:13" s="59" customFormat="1" customHeight="1">
      <c r="A10889" s="59" t="s">
        <v>27863</v>
      </c>
      <c r="B10889" s="59" t="s">
        <v>18253</v>
      </c>
      <c r="C10889" s="59" t="s">
        <v>13097</v>
      </c>
      <c r="D10889" s="59">
        <v>806</v>
      </c>
      <c r="F10889" s="59" t="s">
        <v>12</v>
      </c>
      <c r="G10889" s="152" t="str">
        <f>VLOOKUP(D10889,sku归属!A:B,2,0)</f>
        <v>唐璇淑</v>
      </c>
    </row>
    <row r="10890" spans="1:13" s="59" customFormat="1" customHeight="1">
      <c r="A10890" s="59" t="s">
        <v>27864</v>
      </c>
      <c r="B10890" s="59" t="s">
        <v>18484</v>
      </c>
      <c r="C10890" s="59" t="s">
        <v>17557</v>
      </c>
      <c r="D10890" s="59">
        <v>806</v>
      </c>
      <c r="F10890" s="59" t="s">
        <v>12</v>
      </c>
      <c r="G10890" s="152" t="str">
        <f>VLOOKUP(D10890,sku归属!A:B,2,0)</f>
        <v>唐璇淑</v>
      </c>
    </row>
    <row r="10891" spans="1:13" s="59" customFormat="1" customHeight="1">
      <c r="A10891" s="59" t="s">
        <v>27865</v>
      </c>
      <c r="B10891" s="59" t="s">
        <v>18480</v>
      </c>
      <c r="C10891" s="59" t="s">
        <v>17554</v>
      </c>
      <c r="D10891" s="59">
        <v>806</v>
      </c>
      <c r="F10891" s="59" t="s">
        <v>12</v>
      </c>
      <c r="G10891" s="152" t="str">
        <f>VLOOKUP(D10891,sku归属!A:B,2,0)</f>
        <v>唐璇淑</v>
      </c>
    </row>
    <row r="10892" spans="1:13" s="59" customFormat="1" customHeight="1">
      <c r="A10892" s="59" t="s">
        <v>27866</v>
      </c>
      <c r="B10892" s="59" t="s">
        <v>18482</v>
      </c>
      <c r="C10892" s="59" t="s">
        <v>17551</v>
      </c>
      <c r="D10892" s="59">
        <v>806</v>
      </c>
      <c r="F10892" s="59" t="s">
        <v>12</v>
      </c>
      <c r="G10892" s="152" t="str">
        <f>VLOOKUP(D10892,sku归属!A:B,2,0)</f>
        <v>唐璇淑</v>
      </c>
    </row>
    <row r="10893" spans="1:13" s="59" customFormat="1" customHeight="1">
      <c r="A10893" s="59" t="s">
        <v>27867</v>
      </c>
      <c r="B10893" s="59" t="s">
        <v>18476</v>
      </c>
      <c r="C10893" s="59" t="s">
        <v>17254</v>
      </c>
      <c r="D10893" s="59">
        <v>806</v>
      </c>
      <c r="F10893" s="59" t="s">
        <v>12</v>
      </c>
      <c r="G10893" s="152" t="str">
        <f>VLOOKUP(D10893,sku归属!A:B,2,0)</f>
        <v>唐璇淑</v>
      </c>
    </row>
    <row r="10894" spans="1:13" s="59" customFormat="1" customHeight="1">
      <c r="A10894" s="59" t="s">
        <v>27868</v>
      </c>
      <c r="B10894" s="59" t="s">
        <v>18478</v>
      </c>
      <c r="C10894" s="59" t="s">
        <v>17251</v>
      </c>
      <c r="D10894" s="59">
        <v>806</v>
      </c>
      <c r="F10894" s="59" t="s">
        <v>12</v>
      </c>
      <c r="G10894" s="152" t="str">
        <f>VLOOKUP(D10894,sku归属!A:B,2,0)</f>
        <v>唐璇淑</v>
      </c>
    </row>
    <row r="10895" spans="1:13" s="59" customFormat="1" customHeight="1">
      <c r="A10895" s="59" t="s">
        <v>27869</v>
      </c>
      <c r="B10895" s="59" t="s">
        <v>18257</v>
      </c>
      <c r="C10895" s="59" t="s">
        <v>18062</v>
      </c>
      <c r="D10895" s="59">
        <v>806</v>
      </c>
      <c r="F10895" s="59" t="s">
        <v>12</v>
      </c>
      <c r="G10895" s="152" t="str">
        <f>VLOOKUP(D10895,sku归属!A:B,2,0)</f>
        <v>唐璇淑</v>
      </c>
    </row>
    <row r="10896" spans="1:13" s="59" customFormat="1" customHeight="1">
      <c r="A10896" s="59" t="s">
        <v>27870</v>
      </c>
      <c r="B10896" s="59" t="s">
        <v>27871</v>
      </c>
      <c r="C10896" s="59" t="s">
        <v>18017</v>
      </c>
      <c r="D10896" s="59">
        <v>806</v>
      </c>
      <c r="F10896" s="59" t="s">
        <v>12</v>
      </c>
      <c r="G10896" s="152" t="str">
        <f>VLOOKUP(D10896,sku归属!A:B,2,0)</f>
        <v>唐璇淑</v>
      </c>
    </row>
    <row r="10897" spans="1:13" s="59" customFormat="1" customHeight="1">
      <c r="A10897" s="59" t="s">
        <v>27872</v>
      </c>
      <c r="B10897" s="59" t="s">
        <v>27873</v>
      </c>
      <c r="C10897" s="59" t="s">
        <v>18011</v>
      </c>
      <c r="D10897" s="59">
        <v>806</v>
      </c>
      <c r="F10897" s="59" t="s">
        <v>12</v>
      </c>
      <c r="G10897" s="152" t="str">
        <f>VLOOKUP(D10897,sku归属!A:B,2,0)</f>
        <v>唐璇淑</v>
      </c>
    </row>
    <row r="10898" spans="1:13" s="59" customFormat="1" customHeight="1">
      <c r="A10898" s="59" t="s">
        <v>27874</v>
      </c>
      <c r="B10898" s="59" t="s">
        <v>27875</v>
      </c>
      <c r="C10898" s="59" t="s">
        <v>18014</v>
      </c>
      <c r="D10898" s="59">
        <v>806</v>
      </c>
      <c r="F10898" s="59" t="s">
        <v>12</v>
      </c>
      <c r="G10898" s="152" t="str">
        <f>VLOOKUP(D10898,sku归属!A:B,2,0)</f>
        <v>唐璇淑</v>
      </c>
    </row>
    <row r="10899" spans="1:13" s="59" customFormat="1" customHeight="1">
      <c r="A10899" s="59" t="s">
        <v>27876</v>
      </c>
      <c r="B10899" s="59" t="s">
        <v>19238</v>
      </c>
      <c r="C10899" s="59" t="s">
        <v>17947</v>
      </c>
      <c r="D10899" s="59">
        <v>806</v>
      </c>
      <c r="F10899" s="59" t="s">
        <v>12</v>
      </c>
      <c r="G10899" s="152" t="str">
        <f>VLOOKUP(D10899,sku归属!A:B,2,0)</f>
        <v>唐璇淑</v>
      </c>
    </row>
    <row r="10900" spans="1:13" s="59" customFormat="1" customHeight="1">
      <c r="A10900" s="59" t="s">
        <v>27877</v>
      </c>
      <c r="B10900" s="59" t="s">
        <v>18103</v>
      </c>
      <c r="C10900" s="59" t="s">
        <v>1393</v>
      </c>
      <c r="D10900" s="59">
        <v>809</v>
      </c>
      <c r="F10900" s="59" t="s">
        <v>12</v>
      </c>
      <c r="G10900" s="152" t="str">
        <f>VLOOKUP(D10900,sku归属!A:B,2,0)</f>
        <v>唐璇淑</v>
      </c>
    </row>
    <row r="10901" spans="1:13" s="59" customFormat="1" customHeight="1">
      <c r="A10901" s="59" t="s">
        <v>27878</v>
      </c>
      <c r="B10901" s="59" t="s">
        <v>27879</v>
      </c>
      <c r="C10901" s="59" t="s">
        <v>9872</v>
      </c>
      <c r="D10901" s="59">
        <v>809</v>
      </c>
      <c r="F10901" s="59" t="s">
        <v>12</v>
      </c>
      <c r="G10901" s="152" t="str">
        <f>VLOOKUP(D10901,sku归属!A:B,2,0)</f>
        <v>唐璇淑</v>
      </c>
    </row>
    <row r="10902" spans="1:13" s="59" customFormat="1" customHeight="1">
      <c r="A10902" s="59" t="s">
        <v>27880</v>
      </c>
      <c r="B10902" s="59" t="s">
        <v>27881</v>
      </c>
      <c r="C10902" s="59" t="s">
        <v>1876</v>
      </c>
      <c r="D10902" s="59">
        <v>809</v>
      </c>
      <c r="F10902" s="59" t="s">
        <v>12</v>
      </c>
      <c r="G10902" s="152" t="str">
        <f>VLOOKUP(D10902,sku归属!A:B,2,0)</f>
        <v>唐璇淑</v>
      </c>
    </row>
    <row r="10903" spans="1:13" s="59" customFormat="1" customHeight="1">
      <c r="A10903" s="59" t="s">
        <v>27882</v>
      </c>
      <c r="B10903" s="59" t="s">
        <v>18265</v>
      </c>
      <c r="C10903" s="59" t="s">
        <v>16285</v>
      </c>
      <c r="D10903" s="59">
        <v>809</v>
      </c>
      <c r="F10903" s="59" t="s">
        <v>12</v>
      </c>
      <c r="G10903" s="152" t="str">
        <f>VLOOKUP(D10903,sku归属!A:B,2,0)</f>
        <v>唐璇淑</v>
      </c>
    </row>
    <row r="10904" spans="1:13" s="59" customFormat="1" customHeight="1">
      <c r="A10904" s="59" t="s">
        <v>27883</v>
      </c>
      <c r="B10904" s="59" t="s">
        <v>18277</v>
      </c>
      <c r="C10904" s="59" t="s">
        <v>18278</v>
      </c>
      <c r="D10904" s="59">
        <v>809</v>
      </c>
      <c r="F10904" s="59" t="s">
        <v>12</v>
      </c>
      <c r="G10904" s="152" t="str">
        <f>VLOOKUP(D10904,sku归属!A:B,2,0)</f>
        <v>唐璇淑</v>
      </c>
    </row>
    <row r="10905" spans="1:13" s="59" customFormat="1" customHeight="1">
      <c r="A10905" s="59" t="s">
        <v>27884</v>
      </c>
      <c r="B10905" s="59" t="s">
        <v>18280</v>
      </c>
      <c r="C10905" s="59" t="s">
        <v>18281</v>
      </c>
      <c r="D10905" s="59">
        <v>809</v>
      </c>
      <c r="F10905" s="59" t="s">
        <v>12</v>
      </c>
      <c r="G10905" s="152" t="str">
        <f>VLOOKUP(D10905,sku归属!A:B,2,0)</f>
        <v>唐璇淑</v>
      </c>
    </row>
    <row r="10906" spans="1:13" s="59" customFormat="1" customHeight="1">
      <c r="A10906" s="59" t="s">
        <v>27885</v>
      </c>
      <c r="B10906" s="59" t="s">
        <v>27886</v>
      </c>
      <c r="C10906" s="59" t="s">
        <v>27887</v>
      </c>
      <c r="D10906" s="59">
        <v>809</v>
      </c>
      <c r="F10906" s="59" t="s">
        <v>12</v>
      </c>
      <c r="G10906" s="152" t="str">
        <f>VLOOKUP(D10906,sku归属!A:B,2,0)</f>
        <v>唐璇淑</v>
      </c>
    </row>
    <row r="10907" spans="1:13" s="59" customFormat="1" customHeight="1">
      <c r="A10907" s="59" t="s">
        <v>27888</v>
      </c>
      <c r="B10907" s="59" t="s">
        <v>27889</v>
      </c>
      <c r="C10907" s="59" t="s">
        <v>27890</v>
      </c>
      <c r="D10907" s="59">
        <v>809</v>
      </c>
      <c r="F10907" s="59" t="s">
        <v>12</v>
      </c>
      <c r="G10907" s="152" t="str">
        <f>VLOOKUP(D10907,sku归属!A:B,2,0)</f>
        <v>唐璇淑</v>
      </c>
    </row>
    <row r="10908" spans="1:13" s="59" customFormat="1" customHeight="1">
      <c r="A10908" s="59" t="s">
        <v>27891</v>
      </c>
      <c r="B10908" s="59" t="s">
        <v>18283</v>
      </c>
      <c r="C10908" s="59" t="s">
        <v>18284</v>
      </c>
      <c r="D10908" s="59">
        <v>809</v>
      </c>
      <c r="F10908" s="59" t="s">
        <v>12</v>
      </c>
      <c r="G10908" s="152" t="str">
        <f>VLOOKUP(D10908,sku归属!A:B,2,0)</f>
        <v>欧阳博文</v>
      </c>
    </row>
    <row r="10909" spans="1:13" s="59" customFormat="1" customHeight="1">
      <c r="A10909" s="59" t="s">
        <v>27892</v>
      </c>
      <c r="B10909" s="59" t="s">
        <v>18286</v>
      </c>
      <c r="C10909" s="59" t="s">
        <v>18287</v>
      </c>
      <c r="D10909" s="59">
        <v>809</v>
      </c>
      <c r="F10909" s="59" t="s">
        <v>12</v>
      </c>
      <c r="G10909" s="152" t="str">
        <f>VLOOKUP(D10909,sku归属!A:B,2,0)</f>
        <v>欧阳博文</v>
      </c>
    </row>
    <row r="10910" spans="1:13" s="59" customFormat="1" customHeight="1">
      <c r="A10910" s="59" t="s">
        <v>27893</v>
      </c>
      <c r="B10910" s="59" t="s">
        <v>18378</v>
      </c>
      <c r="C10910" s="59" t="s">
        <v>18379</v>
      </c>
      <c r="D10910" s="59">
        <v>809</v>
      </c>
      <c r="F10910" s="59" t="s">
        <v>12</v>
      </c>
      <c r="G10910" s="152" t="str">
        <f>VLOOKUP(D10910,sku归属!A:B,2,0)</f>
        <v>欧阳博文</v>
      </c>
    </row>
    <row r="10911" spans="1:13" s="59" customFormat="1" customHeight="1">
      <c r="A10911" s="59" t="s">
        <v>27894</v>
      </c>
      <c r="B10911" s="59" t="s">
        <v>18381</v>
      </c>
      <c r="C10911" s="59" t="s">
        <v>18382</v>
      </c>
      <c r="D10911" s="59">
        <v>809</v>
      </c>
      <c r="F10911" s="59" t="s">
        <v>12</v>
      </c>
      <c r="G10911" s="152" t="str">
        <f>VLOOKUP(D10911,sku归属!A:B,2,0)</f>
        <v>欧阳博文</v>
      </c>
    </row>
    <row r="10912" spans="1:13" s="59" customFormat="1" customHeight="1">
      <c r="A10912" s="59" t="s">
        <v>27895</v>
      </c>
      <c r="B10912" s="59" t="s">
        <v>18293</v>
      </c>
      <c r="C10912" s="59" t="s">
        <v>18294</v>
      </c>
      <c r="D10912" s="59">
        <v>809</v>
      </c>
      <c r="F10912" s="59" t="s">
        <v>12</v>
      </c>
      <c r="G10912" s="152" t="str">
        <f>VLOOKUP(D10912,sku归属!A:B,2,0)</f>
        <v>欧阳博文</v>
      </c>
    </row>
    <row r="10913" spans="1:13" s="59" customFormat="1" customHeight="1">
      <c r="A10913" s="59" t="s">
        <v>27896</v>
      </c>
      <c r="B10913" s="59" t="s">
        <v>18296</v>
      </c>
      <c r="C10913" s="59" t="s">
        <v>18297</v>
      </c>
      <c r="D10913" s="59">
        <v>809</v>
      </c>
      <c r="F10913" s="59" t="s">
        <v>12</v>
      </c>
      <c r="G10913" s="152" t="str">
        <f>VLOOKUP(D10913,sku归属!A:B,2,0)</f>
        <v>欧阳博文</v>
      </c>
    </row>
    <row r="10914" spans="1:13" s="59" customFormat="1" customHeight="1">
      <c r="A10914" s="59" t="s">
        <v>27897</v>
      </c>
      <c r="B10914" s="59" t="s">
        <v>18299</v>
      </c>
      <c r="C10914" s="59" t="s">
        <v>18300</v>
      </c>
      <c r="D10914" s="59">
        <v>809</v>
      </c>
      <c r="F10914" s="59" t="s">
        <v>12</v>
      </c>
      <c r="G10914" s="152" t="str">
        <f>VLOOKUP(D10914,sku归属!A:B,2,0)</f>
        <v>欧阳博文</v>
      </c>
    </row>
    <row r="10915" spans="1:13" s="59" customFormat="1" customHeight="1">
      <c r="A10915" s="59" t="s">
        <v>27898</v>
      </c>
      <c r="B10915" s="59" t="s">
        <v>27899</v>
      </c>
      <c r="C10915" s="59" t="s">
        <v>27900</v>
      </c>
      <c r="D10915" s="59">
        <v>809</v>
      </c>
      <c r="F10915" s="59" t="s">
        <v>12</v>
      </c>
      <c r="G10915" s="152" t="str">
        <f>VLOOKUP(D10915,sku归属!A:B,2,0)</f>
        <v>欧阳博文</v>
      </c>
    </row>
    <row r="10916" spans="1:13" s="59" customFormat="1" customHeight="1">
      <c r="A10916" s="59" t="s">
        <v>27901</v>
      </c>
      <c r="B10916" s="59" t="s">
        <v>27902</v>
      </c>
      <c r="C10916" s="59" t="s">
        <v>27903</v>
      </c>
      <c r="D10916" s="59">
        <v>809</v>
      </c>
      <c r="F10916" s="59" t="s">
        <v>12</v>
      </c>
      <c r="G10916" s="152" t="str">
        <f>VLOOKUP(D10916,sku归属!A:B,2,0)</f>
        <v>欧阳博文</v>
      </c>
    </row>
    <row r="10917" spans="1:13" s="59" customFormat="1" customHeight="1">
      <c r="A10917" s="59" t="s">
        <v>27904</v>
      </c>
      <c r="B10917" s="59" t="s">
        <v>18101</v>
      </c>
      <c r="C10917" s="59" t="s">
        <v>12905</v>
      </c>
      <c r="D10917" s="59">
        <v>809</v>
      </c>
      <c r="F10917" s="59" t="s">
        <v>12</v>
      </c>
      <c r="G10917" s="152" t="str">
        <f>VLOOKUP(D10917,sku归属!A:B,2,0)</f>
        <v>欧阳博文</v>
      </c>
    </row>
    <row r="10918" spans="1:13" s="59" customFormat="1" customHeight="1">
      <c r="A10918" s="59" t="s">
        <v>27905</v>
      </c>
      <c r="B10918" s="59" t="s">
        <v>18394</v>
      </c>
      <c r="C10918" s="59" t="s">
        <v>12882</v>
      </c>
      <c r="D10918" s="59">
        <v>809</v>
      </c>
      <c r="F10918" s="59" t="s">
        <v>12</v>
      </c>
      <c r="G10918" s="152" t="str">
        <f>VLOOKUP(D10918,sku归属!A:B,2,0)</f>
        <v>欧阳博文</v>
      </c>
    </row>
    <row r="10919" spans="1:13" s="59" customFormat="1" customHeight="1">
      <c r="A10919" s="59" t="s">
        <v>27906</v>
      </c>
      <c r="B10919" s="59" t="s">
        <v>18396</v>
      </c>
      <c r="C10919" s="59" t="s">
        <v>12885</v>
      </c>
      <c r="D10919" s="59">
        <v>809</v>
      </c>
      <c r="F10919" s="59" t="s">
        <v>12</v>
      </c>
      <c r="G10919" s="152" t="str">
        <f>VLOOKUP(D10919,sku归属!A:B,2,0)</f>
        <v>欧阳博文</v>
      </c>
    </row>
    <row r="10920" spans="1:13" s="59" customFormat="1" customHeight="1">
      <c r="A10920" s="59" t="s">
        <v>27907</v>
      </c>
      <c r="B10920" s="59" t="s">
        <v>18398</v>
      </c>
      <c r="C10920" s="59" t="s">
        <v>12891</v>
      </c>
      <c r="D10920" s="59">
        <v>809</v>
      </c>
      <c r="F10920" s="59" t="s">
        <v>12</v>
      </c>
      <c r="G10920" s="152" t="str">
        <f>VLOOKUP(D10920,sku归属!A:B,2,0)</f>
        <v>欧阳博文</v>
      </c>
    </row>
    <row r="10921" spans="1:13" s="59" customFormat="1" customHeight="1">
      <c r="A10921" s="59" t="s">
        <v>27908</v>
      </c>
      <c r="B10921" s="59" t="s">
        <v>18273</v>
      </c>
      <c r="C10921" s="59" t="s">
        <v>3701</v>
      </c>
      <c r="D10921" s="59">
        <v>809</v>
      </c>
      <c r="F10921" s="59" t="s">
        <v>12</v>
      </c>
      <c r="G10921" s="152" t="str">
        <f>VLOOKUP(D10921,sku归属!A:B,2,0)</f>
        <v>欧阳博文</v>
      </c>
    </row>
    <row r="10922" spans="1:13" s="59" customFormat="1" customHeight="1">
      <c r="A10922" s="59" t="s">
        <v>27909</v>
      </c>
      <c r="B10922" s="59" t="s">
        <v>18275</v>
      </c>
      <c r="C10922" s="59" t="s">
        <v>3704</v>
      </c>
      <c r="D10922" s="59">
        <v>809</v>
      </c>
      <c r="F10922" s="59" t="s">
        <v>12</v>
      </c>
      <c r="G10922" s="152" t="str">
        <f>VLOOKUP(D10922,sku归属!A:B,2,0)</f>
        <v>欧阳博文</v>
      </c>
    </row>
    <row r="10923" spans="1:13" s="59" customFormat="1" customHeight="1">
      <c r="A10923" s="59" t="s">
        <v>27910</v>
      </c>
      <c r="B10923" s="59" t="s">
        <v>18269</v>
      </c>
      <c r="C10923" s="59" t="s">
        <v>3449</v>
      </c>
      <c r="D10923" s="59">
        <v>809</v>
      </c>
      <c r="F10923" s="59" t="s">
        <v>12</v>
      </c>
      <c r="G10923" s="152" t="str">
        <f>VLOOKUP(D10923,sku归属!A:B,2,0)</f>
        <v>欧阳博文</v>
      </c>
    </row>
    <row r="10924" spans="1:13" s="59" customFormat="1" customHeight="1">
      <c r="A10924" s="59" t="s">
        <v>27911</v>
      </c>
      <c r="B10924" s="59" t="s">
        <v>18271</v>
      </c>
      <c r="C10924" s="59" t="s">
        <v>3452</v>
      </c>
      <c r="D10924" s="59">
        <v>809</v>
      </c>
      <c r="F10924" s="59" t="s">
        <v>12</v>
      </c>
      <c r="G10924" s="152" t="str">
        <f>VLOOKUP(D10924,sku归属!A:B,2,0)</f>
        <v>欧阳博文</v>
      </c>
    </row>
    <row r="10925" spans="1:13" s="59" customFormat="1" customHeight="1">
      <c r="A10925" s="59" t="s">
        <v>27912</v>
      </c>
      <c r="B10925" s="59" t="s">
        <v>18267</v>
      </c>
      <c r="C10925" s="59" t="s">
        <v>17805</v>
      </c>
      <c r="D10925" s="59">
        <v>809</v>
      </c>
      <c r="F10925" s="59" t="s">
        <v>12</v>
      </c>
      <c r="G10925" s="152" t="str">
        <f>VLOOKUP(D10925,sku归属!A:B,2,0)</f>
        <v>欧阳博文</v>
      </c>
    </row>
    <row r="10926" spans="1:13" s="59" customFormat="1" customHeight="1">
      <c r="A10926" s="59" t="s">
        <v>27913</v>
      </c>
      <c r="B10926" s="59" t="s">
        <v>18390</v>
      </c>
      <c r="C10926" s="59" t="s">
        <v>17138</v>
      </c>
      <c r="D10926" s="59">
        <v>809</v>
      </c>
      <c r="F10926" s="59" t="s">
        <v>12</v>
      </c>
      <c r="G10926" s="152" t="str">
        <f>VLOOKUP(D10926,sku归属!A:B,2,0)</f>
        <v>欧阳博文</v>
      </c>
    </row>
    <row r="10927" spans="1:13" s="59" customFormat="1" customHeight="1">
      <c r="A10927" s="59" t="s">
        <v>27914</v>
      </c>
      <c r="B10927" s="59" t="s">
        <v>27915</v>
      </c>
      <c r="C10927" s="59" t="s">
        <v>12888</v>
      </c>
      <c r="D10927" s="59">
        <v>809</v>
      </c>
      <c r="F10927" s="59" t="s">
        <v>12</v>
      </c>
      <c r="G10927" s="152" t="str">
        <f>VLOOKUP(D10927,sku归属!A:B,2,0)</f>
        <v>欧阳博文</v>
      </c>
    </row>
    <row r="10928" spans="1:13" s="59" customFormat="1" customHeight="1">
      <c r="A10928" s="59" t="s">
        <v>27916</v>
      </c>
      <c r="B10928" s="59" t="s">
        <v>27917</v>
      </c>
      <c r="C10928" s="59" t="s">
        <v>12894</v>
      </c>
      <c r="D10928" s="59">
        <v>809</v>
      </c>
      <c r="F10928" s="59" t="s">
        <v>12</v>
      </c>
      <c r="G10928" s="152" t="str">
        <f>VLOOKUP(D10928,sku归属!A:B,2,0)</f>
        <v>欧阳博文</v>
      </c>
    </row>
    <row r="10929" spans="1:13" s="59" customFormat="1" customHeight="1">
      <c r="A10929" s="59" t="s">
        <v>27918</v>
      </c>
      <c r="B10929" s="59" t="s">
        <v>16587</v>
      </c>
      <c r="C10929" s="59" t="s">
        <v>15450</v>
      </c>
      <c r="D10929" s="59">
        <v>806</v>
      </c>
      <c r="F10929" s="59" t="s">
        <v>12</v>
      </c>
      <c r="G10929" s="152" t="str">
        <f>VLOOKUP(D10929,sku归属!A:B,2,0)</f>
        <v>欧阳博文</v>
      </c>
    </row>
    <row r="10930" spans="1:13" s="59" customFormat="1" customHeight="1">
      <c r="A10930" s="59" t="s">
        <v>27919</v>
      </c>
      <c r="B10930" s="59" t="s">
        <v>16585</v>
      </c>
      <c r="C10930" s="59" t="s">
        <v>15447</v>
      </c>
      <c r="D10930" s="59">
        <v>806</v>
      </c>
      <c r="F10930" s="59" t="s">
        <v>12</v>
      </c>
      <c r="G10930" s="152" t="str">
        <f>VLOOKUP(D10930,sku归属!A:B,2,0)</f>
        <v>欧阳博文</v>
      </c>
    </row>
    <row r="10931" spans="1:13" s="59" customFormat="1" customHeight="1">
      <c r="A10931" s="59" t="s">
        <v>27920</v>
      </c>
      <c r="B10931" s="59" t="s">
        <v>27921</v>
      </c>
      <c r="C10931" s="59" t="s">
        <v>16738</v>
      </c>
      <c r="D10931" s="59">
        <v>806</v>
      </c>
      <c r="F10931" s="59" t="s">
        <v>12</v>
      </c>
      <c r="G10931" s="152" t="str">
        <f>VLOOKUP(D10931,sku归属!A:B,2,0)</f>
        <v>欧阳博文</v>
      </c>
    </row>
    <row r="10932" spans="1:13" s="59" customFormat="1" customHeight="1">
      <c r="A10932" s="59" t="s">
        <v>27922</v>
      </c>
      <c r="B10932" s="59" t="s">
        <v>27923</v>
      </c>
      <c r="C10932" s="59" t="s">
        <v>16741</v>
      </c>
      <c r="D10932" s="59">
        <v>806</v>
      </c>
      <c r="F10932" s="59" t="s">
        <v>12</v>
      </c>
      <c r="G10932" s="152" t="str">
        <f>VLOOKUP(D10932,sku归属!A:B,2,0)</f>
        <v>欧阳博文</v>
      </c>
    </row>
    <row r="10933" spans="1:13" s="59" customFormat="1" customHeight="1">
      <c r="A10933" s="59" t="s">
        <v>27924</v>
      </c>
      <c r="B10933" s="59" t="s">
        <v>27925</v>
      </c>
      <c r="C10933" s="59" t="s">
        <v>16064</v>
      </c>
      <c r="D10933" s="59">
        <v>806</v>
      </c>
      <c r="F10933" s="59" t="s">
        <v>12</v>
      </c>
      <c r="G10933" s="152" t="str">
        <f>VLOOKUP(D10933,sku归属!A:B,2,0)</f>
        <v>欧阳博文</v>
      </c>
    </row>
    <row r="10934" spans="1:13" s="59" customFormat="1" customHeight="1">
      <c r="A10934" s="59" t="s">
        <v>27926</v>
      </c>
      <c r="B10934" s="59" t="s">
        <v>27927</v>
      </c>
      <c r="C10934" s="59" t="s">
        <v>16055</v>
      </c>
      <c r="D10934" s="59">
        <v>806</v>
      </c>
      <c r="F10934" s="59" t="s">
        <v>12</v>
      </c>
      <c r="G10934" s="152" t="str">
        <f>VLOOKUP(D10934,sku归属!A:B,2,0)</f>
        <v>欧阳博文</v>
      </c>
    </row>
    <row r="10935" spans="1:13" s="59" customFormat="1" customHeight="1">
      <c r="A10935" s="59" t="s">
        <v>27928</v>
      </c>
      <c r="B10935" s="59" t="s">
        <v>27929</v>
      </c>
      <c r="C10935" s="59" t="s">
        <v>16729</v>
      </c>
      <c r="D10935" s="59">
        <v>806</v>
      </c>
      <c r="F10935" s="59" t="s">
        <v>12</v>
      </c>
      <c r="G10935" s="152" t="str">
        <f>VLOOKUP(D10935,sku归属!A:B,2,0)</f>
        <v>欧阳博文</v>
      </c>
    </row>
    <row r="10936" spans="1:13" s="59" customFormat="1" customHeight="1">
      <c r="A10936" s="59" t="s">
        <v>27930</v>
      </c>
      <c r="B10936" s="59" t="s">
        <v>27931</v>
      </c>
      <c r="C10936" s="59" t="s">
        <v>16735</v>
      </c>
      <c r="D10936" s="59">
        <v>806</v>
      </c>
      <c r="F10936" s="59" t="s">
        <v>12</v>
      </c>
      <c r="G10936" s="152" t="str">
        <f>VLOOKUP(D10936,sku归属!A:B,2,0)</f>
        <v>许梓渝</v>
      </c>
    </row>
    <row r="10937" spans="1:13" s="59" customFormat="1" customHeight="1">
      <c r="A10937" s="59" t="s">
        <v>27932</v>
      </c>
      <c r="B10937" s="59" t="s">
        <v>27933</v>
      </c>
      <c r="C10937" s="59" t="s">
        <v>16732</v>
      </c>
      <c r="D10937" s="59">
        <v>806</v>
      </c>
      <c r="F10937" s="59" t="s">
        <v>12</v>
      </c>
      <c r="G10937" s="152" t="str">
        <f>VLOOKUP(D10937,sku归属!A:B,2,0)</f>
        <v>许梓渝</v>
      </c>
    </row>
    <row r="10938" spans="1:13" s="59" customFormat="1" customHeight="1">
      <c r="A10938" s="59" t="s">
        <v>27934</v>
      </c>
      <c r="B10938" s="59" t="s">
        <v>27935</v>
      </c>
      <c r="C10938" s="59" t="s">
        <v>16753</v>
      </c>
      <c r="D10938" s="59">
        <v>806</v>
      </c>
      <c r="F10938" s="59" t="s">
        <v>12</v>
      </c>
      <c r="G10938" s="152" t="str">
        <f>VLOOKUP(D10938,sku归属!A:B,2,0)</f>
        <v>唐璇淑</v>
      </c>
    </row>
    <row r="10939" spans="1:13" s="59" customFormat="1" customHeight="1">
      <c r="A10939" s="59" t="s">
        <v>27936</v>
      </c>
      <c r="B10939" s="59" t="s">
        <v>27937</v>
      </c>
      <c r="C10939" s="59" t="s">
        <v>16750</v>
      </c>
      <c r="D10939" s="59">
        <v>806</v>
      </c>
      <c r="F10939" s="59" t="s">
        <v>12</v>
      </c>
      <c r="G10939" s="152" t="str">
        <f>VLOOKUP(D10939,sku归属!A:B,2,0)</f>
        <v>唐璇淑</v>
      </c>
    </row>
    <row r="10940" spans="1:13" s="59" customFormat="1" customHeight="1">
      <c r="A10940" s="59" t="s">
        <v>27938</v>
      </c>
      <c r="B10940" s="59" t="s">
        <v>27939</v>
      </c>
      <c r="C10940" s="59" t="s">
        <v>16747</v>
      </c>
      <c r="D10940" s="59">
        <v>806</v>
      </c>
      <c r="F10940" s="59" t="s">
        <v>12</v>
      </c>
      <c r="G10940" s="152" t="str">
        <f>VLOOKUP(D10940,sku归属!A:B,2,0)</f>
        <v>唐璇淑</v>
      </c>
    </row>
    <row r="10941" spans="1:13" s="59" customFormat="1" customHeight="1">
      <c r="A10941" s="59" t="s">
        <v>27940</v>
      </c>
      <c r="B10941" s="59" t="s">
        <v>27941</v>
      </c>
      <c r="C10941" s="59" t="s">
        <v>16744</v>
      </c>
      <c r="D10941" s="59">
        <v>806</v>
      </c>
      <c r="F10941" s="59" t="s">
        <v>12</v>
      </c>
      <c r="G10941" s="152" t="str">
        <f>VLOOKUP(D10941,sku归属!A:B,2,0)</f>
        <v>唐璇淑</v>
      </c>
    </row>
    <row r="10942" spans="1:13" s="59" customFormat="1" customHeight="1">
      <c r="A10942" s="59" t="s">
        <v>27942</v>
      </c>
      <c r="B10942" s="59" t="s">
        <v>16594</v>
      </c>
      <c r="C10942" s="59" t="s">
        <v>15330</v>
      </c>
      <c r="D10942" s="59">
        <v>806</v>
      </c>
      <c r="F10942" s="59" t="s">
        <v>12</v>
      </c>
      <c r="G10942" s="152" t="str">
        <f>VLOOKUP(D10942,sku归属!A:B,2,0)</f>
        <v>唐璇淑</v>
      </c>
    </row>
    <row r="10943" spans="1:13" s="59" customFormat="1" customHeight="1">
      <c r="A10943" s="59" t="s">
        <v>27943</v>
      </c>
      <c r="B10943" s="59" t="s">
        <v>16589</v>
      </c>
      <c r="C10943" s="59" t="s">
        <v>15327</v>
      </c>
      <c r="D10943" s="59">
        <v>806</v>
      </c>
      <c r="F10943" s="59" t="s">
        <v>12</v>
      </c>
      <c r="G10943" s="152" t="str">
        <f>VLOOKUP(D10943,sku归属!A:B,2,0)</f>
        <v>唐璇淑</v>
      </c>
    </row>
    <row r="10944" spans="1:13" s="59" customFormat="1" customHeight="1">
      <c r="A10944" s="59" t="s">
        <v>27944</v>
      </c>
      <c r="B10944" s="59" t="s">
        <v>16591</v>
      </c>
      <c r="C10944" s="59" t="s">
        <v>16592</v>
      </c>
      <c r="D10944" s="59">
        <v>806</v>
      </c>
      <c r="F10944" s="59" t="s">
        <v>12</v>
      </c>
      <c r="G10944" s="152" t="str">
        <f>VLOOKUP(D10944,sku归属!A:B,2,0)</f>
        <v>唐璇淑</v>
      </c>
    </row>
    <row r="10945" spans="1:13" s="59" customFormat="1" customHeight="1">
      <c r="A10945" s="59" t="s">
        <v>27945</v>
      </c>
      <c r="B10945" s="59" t="s">
        <v>18214</v>
      </c>
      <c r="C10945" s="59" t="s">
        <v>16605</v>
      </c>
      <c r="D10945" s="59">
        <v>806</v>
      </c>
      <c r="F10945" s="59" t="s">
        <v>12</v>
      </c>
      <c r="G10945" s="152" t="str">
        <f>VLOOKUP(D10945,sku归属!A:B,2,0)</f>
        <v>唐璇淑</v>
      </c>
    </row>
    <row r="10946" spans="1:13" s="59" customFormat="1" customHeight="1">
      <c r="A10946" s="59" t="s">
        <v>27946</v>
      </c>
      <c r="B10946" s="59" t="s">
        <v>18216</v>
      </c>
      <c r="C10946" s="59" t="s">
        <v>16611</v>
      </c>
      <c r="D10946" s="59">
        <v>806</v>
      </c>
      <c r="F10946" s="59" t="s">
        <v>12</v>
      </c>
      <c r="G10946" s="152" t="str">
        <f>VLOOKUP(D10946,sku归属!A:B,2,0)</f>
        <v>谭熹杰</v>
      </c>
    </row>
    <row r="10947" spans="1:13" s="59" customFormat="1" customHeight="1">
      <c r="A10947" s="59" t="s">
        <v>27947</v>
      </c>
      <c r="B10947" s="59" t="s">
        <v>18218</v>
      </c>
      <c r="C10947" s="59" t="s">
        <v>16614</v>
      </c>
      <c r="D10947" s="59">
        <v>806</v>
      </c>
      <c r="F10947" s="59" t="s">
        <v>12</v>
      </c>
      <c r="G10947" s="152" t="str">
        <f>VLOOKUP(D10947,sku归属!A:B,2,0)</f>
        <v>谭熹杰</v>
      </c>
    </row>
    <row r="10948" spans="1:13" s="59" customFormat="1" customHeight="1">
      <c r="A10948" s="59" t="s">
        <v>27948</v>
      </c>
      <c r="B10948" s="59" t="s">
        <v>18220</v>
      </c>
      <c r="C10948" s="59" t="s">
        <v>16608</v>
      </c>
      <c r="D10948" s="59">
        <v>806</v>
      </c>
      <c r="F10948" s="59" t="s">
        <v>12</v>
      </c>
      <c r="G10948" s="152" t="str">
        <f>VLOOKUP(D10948,sku归属!A:B,2,0)</f>
        <v>谭熹杰</v>
      </c>
    </row>
    <row r="10949" spans="1:13" s="59" customFormat="1" customHeight="1">
      <c r="A10949" s="59" t="s">
        <v>27949</v>
      </c>
      <c r="B10949" s="59" t="s">
        <v>16517</v>
      </c>
      <c r="C10949" s="59" t="s">
        <v>16518</v>
      </c>
      <c r="D10949" s="59">
        <v>806</v>
      </c>
      <c r="F10949" s="59" t="s">
        <v>12</v>
      </c>
      <c r="G10949" s="152" t="str">
        <f>VLOOKUP(D10949,sku归属!A:B,2,0)</f>
        <v>谭熹杰</v>
      </c>
    </row>
    <row r="10950" spans="1:13" s="59" customFormat="1" customHeight="1">
      <c r="A10950" s="59" t="s">
        <v>27950</v>
      </c>
      <c r="B10950" s="59" t="s">
        <v>27951</v>
      </c>
      <c r="C10950" s="59" t="s">
        <v>26251</v>
      </c>
      <c r="D10950" s="59">
        <v>806</v>
      </c>
      <c r="F10950" s="59" t="s">
        <v>12</v>
      </c>
      <c r="G10950" s="152" t="str">
        <f>VLOOKUP(D10950,sku归属!A:B,2,0)</f>
        <v>唐璇淑</v>
      </c>
    </row>
    <row r="10951" spans="1:13" s="59" customFormat="1" customHeight="1">
      <c r="A10951" s="59" t="s">
        <v>27952</v>
      </c>
      <c r="B10951" s="59" t="s">
        <v>27953</v>
      </c>
      <c r="C10951" s="59" t="s">
        <v>26248</v>
      </c>
      <c r="D10951" s="59">
        <v>806</v>
      </c>
      <c r="F10951" s="59" t="s">
        <v>12</v>
      </c>
      <c r="G10951" s="152" t="str">
        <f>VLOOKUP(D10951,sku归属!A:B,2,0)</f>
        <v>唐璇淑</v>
      </c>
    </row>
    <row r="10952" spans="1:13" s="59" customFormat="1" customHeight="1">
      <c r="A10952" s="59" t="s">
        <v>27954</v>
      </c>
      <c r="B10952" s="59" t="s">
        <v>27955</v>
      </c>
      <c r="C10952" s="59" t="s">
        <v>26245</v>
      </c>
      <c r="D10952" s="59">
        <v>806</v>
      </c>
      <c r="F10952" s="59" t="s">
        <v>12</v>
      </c>
      <c r="G10952" s="152" t="str">
        <f>VLOOKUP(D10952,sku归属!A:B,2,0)</f>
        <v>唐璇淑</v>
      </c>
    </row>
    <row r="10953" spans="1:13" s="59" customFormat="1" customHeight="1">
      <c r="A10953" s="59" t="s">
        <v>27956</v>
      </c>
      <c r="B10953" s="59" t="s">
        <v>27957</v>
      </c>
      <c r="C10953" s="59" t="s">
        <v>16687</v>
      </c>
      <c r="D10953" s="59">
        <v>806</v>
      </c>
      <c r="F10953" s="59" t="s">
        <v>12</v>
      </c>
      <c r="G10953" s="152" t="str">
        <f>VLOOKUP(D10953,sku归属!A:B,2,0)</f>
        <v>唐璇淑</v>
      </c>
    </row>
    <row r="10954" spans="1:13" s="59" customFormat="1" customHeight="1">
      <c r="A10954" s="59" t="s">
        <v>27958</v>
      </c>
      <c r="B10954" s="59" t="s">
        <v>27959</v>
      </c>
      <c r="C10954" s="59" t="s">
        <v>16684</v>
      </c>
      <c r="D10954" s="59">
        <v>806</v>
      </c>
      <c r="F10954" s="59" t="s">
        <v>12</v>
      </c>
      <c r="G10954" s="152" t="str">
        <f>VLOOKUP(D10954,sku归属!A:B,2,0)</f>
        <v>唐璇淑</v>
      </c>
    </row>
    <row r="10955" spans="1:13" s="59" customFormat="1" customHeight="1">
      <c r="A10955" s="59" t="s">
        <v>27960</v>
      </c>
      <c r="B10955" s="59" t="s">
        <v>27961</v>
      </c>
      <c r="C10955" s="59" t="s">
        <v>16690</v>
      </c>
      <c r="D10955" s="59">
        <v>806</v>
      </c>
      <c r="F10955" s="59" t="s">
        <v>12</v>
      </c>
      <c r="G10955" s="152" t="str">
        <f>VLOOKUP(D10955,sku归属!A:B,2,0)</f>
        <v>唐璇淑</v>
      </c>
    </row>
    <row r="10956" spans="1:13" s="59" customFormat="1" customHeight="1">
      <c r="A10956" s="59" t="s">
        <v>27962</v>
      </c>
      <c r="B10956" s="59" t="s">
        <v>16583</v>
      </c>
      <c r="C10956" s="59" t="s">
        <v>15453</v>
      </c>
      <c r="D10956" s="59">
        <v>806</v>
      </c>
      <c r="F10956" s="59" t="s">
        <v>12</v>
      </c>
      <c r="G10956" s="152" t="str">
        <f>VLOOKUP(D10956,sku归属!A:B,2,0)</f>
        <v>唐璇淑</v>
      </c>
    </row>
    <row r="10957" spans="1:13" s="59" customFormat="1" customHeight="1">
      <c r="A10957" s="59" t="s">
        <v>27963</v>
      </c>
      <c r="B10957" s="59" t="s">
        <v>18976</v>
      </c>
      <c r="C10957" s="59" t="s">
        <v>18331</v>
      </c>
      <c r="D10957" s="59" t="s">
        <v>19</v>
      </c>
      <c r="F10957" s="59" t="s">
        <v>12</v>
      </c>
      <c r="G10957" s="152" t="str">
        <f>VLOOKUP(D10957,sku归属!A:B,2,0)</f>
        <v>唐璇淑</v>
      </c>
    </row>
    <row r="10958" spans="1:13" s="59" customFormat="1" customHeight="1">
      <c r="A10958" s="59" t="s">
        <v>27964</v>
      </c>
      <c r="B10958" s="59" t="s">
        <v>18978</v>
      </c>
      <c r="C10958" s="59" t="s">
        <v>18979</v>
      </c>
      <c r="D10958" s="59" t="s">
        <v>19</v>
      </c>
      <c r="F10958" s="59" t="s">
        <v>12</v>
      </c>
      <c r="G10958" s="152" t="str">
        <f>VLOOKUP(D10958,sku归属!A:B,2,0)</f>
        <v>唐璇淑</v>
      </c>
    </row>
    <row r="10959" spans="1:13" s="59" customFormat="1" customHeight="1">
      <c r="A10959" s="59" t="s">
        <v>27965</v>
      </c>
      <c r="B10959" s="59" t="s">
        <v>18291</v>
      </c>
      <c r="C10959" s="59" t="s">
        <v>15069</v>
      </c>
      <c r="D10959" s="59">
        <v>809</v>
      </c>
      <c r="F10959" s="59" t="s">
        <v>12</v>
      </c>
      <c r="G10959" s="152" t="str">
        <f>VLOOKUP(D10959,sku归属!A:B,2,0)</f>
        <v>唐璇淑</v>
      </c>
    </row>
    <row r="10960" spans="1:13" s="59" customFormat="1" customHeight="1">
      <c r="A10960" s="59" t="s">
        <v>27966</v>
      </c>
      <c r="B10960" s="59" t="s">
        <v>18289</v>
      </c>
      <c r="C10960" s="59" t="s">
        <v>15066</v>
      </c>
      <c r="D10960" s="59">
        <v>809</v>
      </c>
      <c r="F10960" s="59" t="s">
        <v>12</v>
      </c>
      <c r="G10960" s="152" t="str">
        <f>VLOOKUP(D10960,sku归属!A:B,2,0)</f>
        <v>唐璇淑</v>
      </c>
    </row>
    <row r="10961" spans="1:13" s="59" customFormat="1" customHeight="1">
      <c r="A10961" s="59" t="s">
        <v>27967</v>
      </c>
      <c r="B10961" s="59" t="s">
        <v>18302</v>
      </c>
      <c r="C10961" s="59" t="s">
        <v>18303</v>
      </c>
      <c r="D10961" s="59">
        <v>809</v>
      </c>
      <c r="F10961" s="59" t="s">
        <v>12</v>
      </c>
      <c r="G10961" s="152" t="str">
        <f>VLOOKUP(D10961,sku归属!A:B,2,0)</f>
        <v>唐璇淑</v>
      </c>
    </row>
    <row r="10962" spans="1:13" s="59" customFormat="1" customHeight="1">
      <c r="A10962" s="59" t="s">
        <v>27968</v>
      </c>
      <c r="B10962" s="59" t="s">
        <v>18305</v>
      </c>
      <c r="C10962" s="59" t="s">
        <v>18306</v>
      </c>
      <c r="D10962" s="59">
        <v>809</v>
      </c>
      <c r="F10962" s="59" t="s">
        <v>12</v>
      </c>
      <c r="G10962" s="152" t="str">
        <f>VLOOKUP(D10962,sku归属!A:B,2,0)</f>
        <v>唐璇淑</v>
      </c>
    </row>
    <row r="10963" spans="1:13" s="59" customFormat="1" customHeight="1">
      <c r="A10963" s="59" t="s">
        <v>27969</v>
      </c>
      <c r="B10963" s="59" t="s">
        <v>18369</v>
      </c>
      <c r="C10963" s="59" t="s">
        <v>18370</v>
      </c>
      <c r="D10963" s="59">
        <v>809</v>
      </c>
      <c r="F10963" s="59" t="s">
        <v>12</v>
      </c>
      <c r="G10963" s="152" t="str">
        <f>VLOOKUP(D10963,sku归属!A:B,2,0)</f>
        <v>唐璇淑</v>
      </c>
    </row>
    <row r="10964" spans="1:13" s="59" customFormat="1" customHeight="1">
      <c r="A10964" s="59" t="s">
        <v>27970</v>
      </c>
      <c r="B10964" s="59" t="s">
        <v>18372</v>
      </c>
      <c r="C10964" s="59" t="s">
        <v>18373</v>
      </c>
      <c r="D10964" s="59">
        <v>809</v>
      </c>
      <c r="F10964" s="59" t="s">
        <v>12</v>
      </c>
      <c r="G10964" s="152" t="str">
        <f>VLOOKUP(D10964,sku归属!A:B,2,0)</f>
        <v>唐璇淑</v>
      </c>
    </row>
    <row r="10965" spans="1:13" s="59" customFormat="1" customHeight="1">
      <c r="A10965" s="59" t="s">
        <v>27971</v>
      </c>
      <c r="B10965" s="59" t="s">
        <v>18375</v>
      </c>
      <c r="C10965" s="59" t="s">
        <v>18376</v>
      </c>
      <c r="D10965" s="59">
        <v>809</v>
      </c>
      <c r="F10965" s="59" t="s">
        <v>12</v>
      </c>
      <c r="G10965" s="152" t="str">
        <f>VLOOKUP(D10965,sku归属!A:B,2,0)</f>
        <v>唐璇淑</v>
      </c>
    </row>
    <row r="10966" spans="1:13" s="59" customFormat="1" customHeight="1">
      <c r="A10966" s="59" t="s">
        <v>27972</v>
      </c>
      <c r="B10966" s="59" t="s">
        <v>18392</v>
      </c>
      <c r="C10966" s="59" t="s">
        <v>17141</v>
      </c>
      <c r="D10966" s="59">
        <v>809</v>
      </c>
      <c r="F10966" s="59" t="s">
        <v>12</v>
      </c>
      <c r="G10966" s="152" t="str">
        <f>VLOOKUP(D10966,sku归属!A:B,2,0)</f>
        <v>唐璇淑</v>
      </c>
    </row>
    <row r="10967" spans="1:13" s="59" customFormat="1" customHeight="1">
      <c r="A10967" s="59" t="s">
        <v>27973</v>
      </c>
      <c r="B10967" s="59" t="s">
        <v>27974</v>
      </c>
      <c r="C10967" s="59" t="s">
        <v>10146</v>
      </c>
      <c r="D10967" s="59" t="s">
        <v>18</v>
      </c>
      <c r="F10967" s="59" t="s">
        <v>12</v>
      </c>
      <c r="G10967" s="152" t="str">
        <f>VLOOKUP(D10967,sku归属!A:B,2,0)</f>
        <v>唐璇淑</v>
      </c>
    </row>
    <row r="10968" spans="1:13" s="59" customFormat="1" customHeight="1">
      <c r="A10968" s="59" t="s">
        <v>27975</v>
      </c>
      <c r="B10968" s="59" t="s">
        <v>27976</v>
      </c>
      <c r="C10968" s="59" t="s">
        <v>10152</v>
      </c>
      <c r="D10968" s="59" t="s">
        <v>18</v>
      </c>
      <c r="F10968" s="59" t="s">
        <v>12</v>
      </c>
      <c r="G10968" s="152" t="str">
        <f>VLOOKUP(D10968,sku归属!A:B,2,0)</f>
        <v>唐璇淑</v>
      </c>
    </row>
    <row r="10969" spans="1:13" s="59" customFormat="1" customHeight="1">
      <c r="A10969" s="59" t="s">
        <v>27977</v>
      </c>
      <c r="B10969" s="59" t="s">
        <v>27978</v>
      </c>
      <c r="C10969" s="59" t="s">
        <v>10143</v>
      </c>
      <c r="D10969" s="59" t="s">
        <v>18</v>
      </c>
      <c r="F10969" s="59" t="s">
        <v>12</v>
      </c>
      <c r="G10969" s="152" t="str">
        <f>VLOOKUP(D10969,sku归属!A:B,2,0)</f>
        <v>唐璇淑</v>
      </c>
    </row>
    <row r="10970" spans="1:13" s="59" customFormat="1" customHeight="1">
      <c r="A10970" s="59" t="s">
        <v>27979</v>
      </c>
      <c r="B10970" s="59" t="s">
        <v>27980</v>
      </c>
      <c r="C10970" s="59" t="s">
        <v>10149</v>
      </c>
      <c r="D10970" s="59" t="s">
        <v>18</v>
      </c>
      <c r="F10970" s="59" t="s">
        <v>12</v>
      </c>
      <c r="G10970" s="152" t="str">
        <f>VLOOKUP(D10970,sku归属!A:B,2,0)</f>
        <v>唐璇淑</v>
      </c>
    </row>
    <row r="10971" spans="1:13" s="59" customFormat="1" customHeight="1">
      <c r="A10971" s="59" t="s">
        <v>27981</v>
      </c>
      <c r="B10971" s="59" t="s">
        <v>18630</v>
      </c>
      <c r="C10971" s="59" t="s">
        <v>11283</v>
      </c>
      <c r="D10971" s="59">
        <v>809</v>
      </c>
      <c r="F10971" s="59" t="s">
        <v>12</v>
      </c>
      <c r="G10971" s="152" t="str">
        <f>VLOOKUP(D10971,sku归属!A:B,2,0)</f>
        <v>唐璇淑</v>
      </c>
    </row>
    <row r="10972" spans="1:13" s="59" customFormat="1" customHeight="1">
      <c r="A10972" s="59" t="s">
        <v>27982</v>
      </c>
      <c r="B10972" s="59" t="s">
        <v>18403</v>
      </c>
      <c r="C10972" s="59" t="s">
        <v>18404</v>
      </c>
      <c r="D10972" s="59">
        <v>809</v>
      </c>
      <c r="F10972" s="59" t="s">
        <v>12</v>
      </c>
      <c r="G10972" s="152" t="str">
        <f>VLOOKUP(D10972,sku归属!A:B,2,0)</f>
        <v>唐璇淑</v>
      </c>
    </row>
    <row r="10973" spans="1:13" s="59" customFormat="1" customHeight="1">
      <c r="A10973" s="59" t="s">
        <v>27983</v>
      </c>
      <c r="B10973" s="59" t="s">
        <v>18400</v>
      </c>
      <c r="C10973" s="59" t="s">
        <v>18401</v>
      </c>
      <c r="D10973" s="59">
        <v>809</v>
      </c>
      <c r="F10973" s="59" t="s">
        <v>12</v>
      </c>
      <c r="G10973" s="152" t="str">
        <f>VLOOKUP(D10973,sku归属!A:B,2,0)</f>
        <v>唐璇淑</v>
      </c>
    </row>
    <row r="10974" spans="1:13" s="59" customFormat="1" customHeight="1">
      <c r="A10974" s="59" t="s">
        <v>27984</v>
      </c>
      <c r="B10974" s="59" t="s">
        <v>18634</v>
      </c>
      <c r="C10974" s="59" t="s">
        <v>18032</v>
      </c>
      <c r="D10974" s="59">
        <v>809</v>
      </c>
      <c r="F10974" s="59" t="s">
        <v>12</v>
      </c>
      <c r="G10974" s="152" t="str">
        <f>VLOOKUP(D10974,sku归属!A:B,2,0)</f>
        <v>唐璇淑</v>
      </c>
    </row>
    <row r="10975" spans="1:13" s="59" customFormat="1" customHeight="1">
      <c r="A10975" s="59" t="s">
        <v>27985</v>
      </c>
      <c r="B10975" s="59" t="s">
        <v>18632</v>
      </c>
      <c r="C10975" s="59" t="s">
        <v>18035</v>
      </c>
      <c r="D10975" s="59">
        <v>809</v>
      </c>
      <c r="F10975" s="59" t="s">
        <v>12</v>
      </c>
      <c r="G10975" s="152" t="str">
        <f>VLOOKUP(D10975,sku归属!A:B,2,0)</f>
        <v>唐璇淑</v>
      </c>
    </row>
    <row r="10976" spans="1:13" s="59" customFormat="1" customHeight="1">
      <c r="A10976" s="59" t="s">
        <v>27986</v>
      </c>
      <c r="B10976" s="59" t="s">
        <v>18413</v>
      </c>
      <c r="C10976" s="59" t="s">
        <v>18108</v>
      </c>
      <c r="D10976" s="59">
        <v>809</v>
      </c>
      <c r="F10976" s="59" t="s">
        <v>12</v>
      </c>
      <c r="G10976" s="152" t="str">
        <f>VLOOKUP(D10976,sku归属!A:B,2,0)</f>
        <v>唐璇淑</v>
      </c>
    </row>
    <row r="10977" spans="1:13" s="59" customFormat="1" customHeight="1">
      <c r="A10977" s="59" t="s">
        <v>27987</v>
      </c>
      <c r="B10977" s="59" t="s">
        <v>18411</v>
      </c>
      <c r="C10977" s="59" t="s">
        <v>18111</v>
      </c>
      <c r="D10977" s="59">
        <v>809</v>
      </c>
      <c r="F10977" s="59" t="s">
        <v>12</v>
      </c>
      <c r="G10977" s="152" t="str">
        <f>VLOOKUP(D10977,sku归属!A:B,2,0)</f>
        <v>欧阳博文</v>
      </c>
    </row>
    <row r="10978" spans="1:13" s="59" customFormat="1" customHeight="1">
      <c r="A10978" s="59" t="s">
        <v>27988</v>
      </c>
      <c r="B10978" s="59" t="s">
        <v>27989</v>
      </c>
      <c r="C10978" s="59" t="s">
        <v>11280</v>
      </c>
      <c r="D10978" s="59">
        <v>809</v>
      </c>
      <c r="F10978" s="59" t="s">
        <v>12</v>
      </c>
      <c r="G10978" s="152" t="str">
        <f>VLOOKUP(D10978,sku归属!A:B,2,0)</f>
        <v>欧阳博文</v>
      </c>
    </row>
    <row r="10979" spans="1:13" s="59" customFormat="1" customHeight="1">
      <c r="A10979" s="59" t="s">
        <v>27990</v>
      </c>
      <c r="B10979" s="59" t="s">
        <v>18409</v>
      </c>
      <c r="C10979" s="59" t="s">
        <v>18309</v>
      </c>
      <c r="D10979" s="59">
        <v>809</v>
      </c>
      <c r="F10979" s="59" t="s">
        <v>12</v>
      </c>
      <c r="G10979" s="152" t="str">
        <f>VLOOKUP(D10979,sku归属!A:B,2,0)</f>
        <v>欧阳博文</v>
      </c>
    </row>
    <row r="10980" spans="1:13" s="59" customFormat="1" customHeight="1">
      <c r="A10980" s="59" t="s">
        <v>27991</v>
      </c>
      <c r="B10980" s="59" t="s">
        <v>27992</v>
      </c>
      <c r="C10980" s="59" t="s">
        <v>27993</v>
      </c>
      <c r="D10980" s="59">
        <v>809</v>
      </c>
      <c r="F10980" s="59" t="s">
        <v>12</v>
      </c>
      <c r="G10980" s="152" t="str">
        <f>VLOOKUP(D10980,sku归属!A:B,2,0)</f>
        <v>欧阳博文</v>
      </c>
    </row>
    <row r="10981" spans="1:13" s="59" customFormat="1" customHeight="1">
      <c r="A10981" s="59" t="s">
        <v>27994</v>
      </c>
      <c r="B10981" s="59" t="s">
        <v>27995</v>
      </c>
      <c r="C10981" s="59" t="s">
        <v>27996</v>
      </c>
      <c r="D10981" s="59">
        <v>809</v>
      </c>
      <c r="F10981" s="59" t="s">
        <v>12</v>
      </c>
      <c r="G10981" s="152" t="str">
        <f>VLOOKUP(D10981,sku归属!A:B,2,0)</f>
        <v>欧阳博文</v>
      </c>
    </row>
    <row r="10982" spans="1:13" s="59" customFormat="1" customHeight="1">
      <c r="A10982" s="59" t="s">
        <v>27997</v>
      </c>
      <c r="B10982" s="59" t="s">
        <v>27998</v>
      </c>
      <c r="C10982" s="59" t="s">
        <v>27999</v>
      </c>
      <c r="D10982" s="59">
        <v>809</v>
      </c>
      <c r="F10982" s="59" t="s">
        <v>12</v>
      </c>
      <c r="G10982" s="152" t="str">
        <f>VLOOKUP(D10982,sku归属!A:B,2,0)</f>
        <v>欧阳博文</v>
      </c>
    </row>
    <row r="10983" spans="1:13" s="59" customFormat="1" customHeight="1">
      <c r="A10983" s="59" t="s">
        <v>28000</v>
      </c>
      <c r="B10983" s="59" t="s">
        <v>28001</v>
      </c>
      <c r="C10983" s="59" t="s">
        <v>28002</v>
      </c>
      <c r="D10983" s="59">
        <v>809</v>
      </c>
      <c r="F10983" s="59" t="s">
        <v>12</v>
      </c>
      <c r="G10983" s="152" t="str">
        <f>VLOOKUP(D10983,sku归属!A:B,2,0)</f>
        <v>欧阳博文</v>
      </c>
    </row>
    <row r="10984" spans="1:13" s="59" customFormat="1" customHeight="1">
      <c r="A10984" s="59" t="s">
        <v>28003</v>
      </c>
      <c r="B10984" s="59" t="s">
        <v>28004</v>
      </c>
      <c r="C10984" s="59" t="s">
        <v>28005</v>
      </c>
      <c r="D10984" s="59">
        <v>809</v>
      </c>
      <c r="F10984" s="59" t="s">
        <v>12</v>
      </c>
      <c r="G10984" s="152" t="str">
        <f>VLOOKUP(D10984,sku归属!A:B,2,0)</f>
        <v>欧阳博文</v>
      </c>
    </row>
    <row r="10985" spans="1:13" s="59" customFormat="1" customHeight="1">
      <c r="A10985" s="59" t="s">
        <v>28006</v>
      </c>
      <c r="B10985" s="59" t="s">
        <v>28007</v>
      </c>
      <c r="C10985" s="59" t="s">
        <v>28008</v>
      </c>
      <c r="D10985" s="59">
        <v>809</v>
      </c>
      <c r="F10985" s="59" t="s">
        <v>12</v>
      </c>
      <c r="G10985" s="152" t="str">
        <f>VLOOKUP(D10985,sku归属!A:B,2,0)</f>
        <v>欧阳博文</v>
      </c>
    </row>
    <row r="10986" spans="1:13" s="59" customFormat="1" customHeight="1">
      <c r="A10986" s="59" t="s">
        <v>28009</v>
      </c>
      <c r="B10986" s="59" t="s">
        <v>18612</v>
      </c>
      <c r="C10986" s="59" t="s">
        <v>18613</v>
      </c>
      <c r="D10986" s="59">
        <v>809</v>
      </c>
      <c r="F10986" s="59" t="s">
        <v>12</v>
      </c>
      <c r="G10986" s="152" t="str">
        <f>VLOOKUP(D10986,sku归属!A:B,2,0)</f>
        <v>欧阳博文</v>
      </c>
    </row>
    <row r="10987" spans="1:13" s="59" customFormat="1" customHeight="1">
      <c r="A10987" s="59" t="s">
        <v>28010</v>
      </c>
      <c r="B10987" s="59" t="s">
        <v>18615</v>
      </c>
      <c r="C10987" s="59" t="s">
        <v>18616</v>
      </c>
      <c r="D10987" s="59">
        <v>809</v>
      </c>
      <c r="F10987" s="59" t="s">
        <v>12</v>
      </c>
      <c r="G10987" s="152" t="str">
        <f>VLOOKUP(D10987,sku归属!A:B,2,0)</f>
        <v>欧阳博文</v>
      </c>
    </row>
    <row r="10988" spans="1:13" s="59" customFormat="1" customHeight="1">
      <c r="A10988" s="59" t="s">
        <v>28011</v>
      </c>
      <c r="B10988" s="59" t="s">
        <v>18384</v>
      </c>
      <c r="C10988" s="59" t="s">
        <v>18385</v>
      </c>
      <c r="D10988" s="59">
        <v>809</v>
      </c>
      <c r="F10988" s="59" t="s">
        <v>12</v>
      </c>
      <c r="G10988" s="152" t="str">
        <f>VLOOKUP(D10988,sku归属!A:B,2,0)</f>
        <v>欧阳博文</v>
      </c>
    </row>
    <row r="10989" spans="1:13" s="59" customFormat="1" customHeight="1">
      <c r="A10989" s="59" t="s">
        <v>28012</v>
      </c>
      <c r="B10989" s="59" t="s">
        <v>18387</v>
      </c>
      <c r="C10989" s="59" t="s">
        <v>18388</v>
      </c>
      <c r="D10989" s="59">
        <v>809</v>
      </c>
      <c r="F10989" s="59" t="s">
        <v>12</v>
      </c>
      <c r="G10989" s="152" t="str">
        <f>VLOOKUP(D10989,sku归属!A:B,2,0)</f>
        <v>欧阳博文</v>
      </c>
    </row>
    <row r="10990" spans="1:13" s="59" customFormat="1" customHeight="1">
      <c r="A10990" s="59" t="s">
        <v>28013</v>
      </c>
      <c r="B10990" s="59" t="s">
        <v>18577</v>
      </c>
      <c r="C10990" s="59" t="s">
        <v>16095</v>
      </c>
      <c r="D10990" s="59">
        <v>809</v>
      </c>
      <c r="F10990" s="59" t="s">
        <v>12</v>
      </c>
      <c r="G10990" s="152" t="str">
        <f>VLOOKUP(D10990,sku归属!A:B,2,0)</f>
        <v>欧阳博文</v>
      </c>
    </row>
    <row r="10991" spans="1:13" s="59" customFormat="1" customHeight="1">
      <c r="A10991" s="59" t="s">
        <v>28014</v>
      </c>
      <c r="B10991" s="59" t="s">
        <v>18575</v>
      </c>
      <c r="C10991" s="59" t="s">
        <v>16092</v>
      </c>
      <c r="D10991" s="59">
        <v>809</v>
      </c>
      <c r="F10991" s="59" t="s">
        <v>12</v>
      </c>
      <c r="G10991" s="152" t="str">
        <f>VLOOKUP(D10991,sku归属!A:B,2,0)</f>
        <v>欧阳博文</v>
      </c>
    </row>
    <row r="10992" spans="1:13" s="59" customFormat="1" customHeight="1">
      <c r="A10992" s="59" t="s">
        <v>28015</v>
      </c>
      <c r="B10992" s="59" t="s">
        <v>18581</v>
      </c>
      <c r="C10992" s="59" t="s">
        <v>18407</v>
      </c>
      <c r="D10992" s="59">
        <v>809</v>
      </c>
      <c r="F10992" s="59" t="s">
        <v>12</v>
      </c>
      <c r="G10992" s="152" t="str">
        <f>VLOOKUP(D10992,sku归属!A:B,2,0)</f>
        <v>欧阳博文</v>
      </c>
    </row>
    <row r="10993" spans="1:13" s="59" customFormat="1" customHeight="1">
      <c r="A10993" s="59" t="s">
        <v>28016</v>
      </c>
      <c r="B10993" s="59" t="s">
        <v>18579</v>
      </c>
      <c r="C10993" s="59" t="s">
        <v>18367</v>
      </c>
      <c r="D10993" s="59">
        <v>809</v>
      </c>
      <c r="F10993" s="59" t="s">
        <v>12</v>
      </c>
      <c r="G10993" s="152" t="str">
        <f>VLOOKUP(D10993,sku归属!A:B,2,0)</f>
        <v>欧阳博文</v>
      </c>
    </row>
    <row r="10994" spans="1:13" s="59" customFormat="1" customHeight="1">
      <c r="A10994" s="59" t="s">
        <v>28017</v>
      </c>
      <c r="B10994" s="59" t="s">
        <v>28018</v>
      </c>
      <c r="C10994" s="59" t="s">
        <v>2214</v>
      </c>
      <c r="D10994" s="59">
        <v>809</v>
      </c>
      <c r="F10994" s="59" t="s">
        <v>12</v>
      </c>
      <c r="G10994" s="152" t="str">
        <f>VLOOKUP(D10994,sku归属!A:B,2,0)</f>
        <v>欧阳博文</v>
      </c>
    </row>
    <row r="10995" spans="1:13" s="59" customFormat="1" customHeight="1">
      <c r="A10995" s="59" t="s">
        <v>28019</v>
      </c>
      <c r="B10995" s="59" t="s">
        <v>28020</v>
      </c>
      <c r="C10995" s="59" t="s">
        <v>2217</v>
      </c>
      <c r="D10995" s="59">
        <v>809</v>
      </c>
      <c r="F10995" s="59" t="s">
        <v>12</v>
      </c>
      <c r="G10995" s="152" t="str">
        <f>VLOOKUP(D10995,sku归属!A:B,2,0)</f>
        <v>欧阳博文</v>
      </c>
    </row>
    <row r="10996" spans="1:13" s="59" customFormat="1" customHeight="1">
      <c r="A10996" s="59" t="s">
        <v>28021</v>
      </c>
      <c r="B10996" s="59" t="s">
        <v>28022</v>
      </c>
      <c r="C10996" s="59" t="s">
        <v>2220</v>
      </c>
      <c r="D10996" s="59">
        <v>809</v>
      </c>
      <c r="F10996" s="59" t="s">
        <v>12</v>
      </c>
      <c r="G10996" s="152" t="str">
        <f>VLOOKUP(D10996,sku归属!A:B,2,0)</f>
        <v>欧阳博文</v>
      </c>
    </row>
    <row r="10997" spans="1:13" s="59" customFormat="1" customHeight="1">
      <c r="A10997" s="59" t="s">
        <v>28023</v>
      </c>
      <c r="B10997" s="59" t="s">
        <v>28024</v>
      </c>
      <c r="C10997" s="59" t="s">
        <v>2223</v>
      </c>
      <c r="D10997" s="59">
        <v>809</v>
      </c>
      <c r="F10997" s="59" t="s">
        <v>12</v>
      </c>
      <c r="G10997" s="152" t="str">
        <f>VLOOKUP(D10997,sku归属!A:B,2,0)</f>
        <v>欧阳博文</v>
      </c>
    </row>
    <row r="10998" spans="1:13" s="59" customFormat="1" customHeight="1">
      <c r="A10998" s="59" t="s">
        <v>28025</v>
      </c>
      <c r="B10998" s="59" t="s">
        <v>18495</v>
      </c>
      <c r="C10998" s="59" t="s">
        <v>18117</v>
      </c>
      <c r="D10998" s="59">
        <v>806</v>
      </c>
      <c r="F10998" s="59" t="s">
        <v>12</v>
      </c>
      <c r="G10998" s="152" t="str">
        <f>VLOOKUP(D10998,sku归属!A:B,2,0)</f>
        <v>唐璇淑</v>
      </c>
    </row>
    <row r="10999" spans="1:13" s="59" customFormat="1" customHeight="1">
      <c r="A10999" s="59" t="s">
        <v>28026</v>
      </c>
      <c r="B10999" s="59" t="s">
        <v>18497</v>
      </c>
      <c r="C10999" s="59" t="s">
        <v>18114</v>
      </c>
      <c r="D10999" s="59">
        <v>806</v>
      </c>
      <c r="F10999" s="59" t="s">
        <v>12</v>
      </c>
      <c r="G10999" s="152" t="str">
        <f>VLOOKUP(D10999,sku归属!A:B,2,0)</f>
        <v>唐璇淑</v>
      </c>
    </row>
    <row r="11000" spans="1:13" s="59" customFormat="1" customHeight="1">
      <c r="A11000" s="59" t="s">
        <v>28027</v>
      </c>
      <c r="B11000" s="59" t="s">
        <v>19220</v>
      </c>
      <c r="C11000" s="59" t="s">
        <v>19221</v>
      </c>
      <c r="D11000" s="59">
        <v>806</v>
      </c>
      <c r="F11000" s="59" t="s">
        <v>12</v>
      </c>
      <c r="G11000" s="152" t="str">
        <f>VLOOKUP(D11000,sku归属!A:B,2,0)</f>
        <v>唐璇淑</v>
      </c>
    </row>
    <row r="11001" spans="1:13" s="59" customFormat="1" customHeight="1">
      <c r="A11001" s="59" t="s">
        <v>28028</v>
      </c>
      <c r="B11001" s="59" t="s">
        <v>19223</v>
      </c>
      <c r="C11001" s="59" t="s">
        <v>19224</v>
      </c>
      <c r="D11001" s="59">
        <v>806</v>
      </c>
      <c r="F11001" s="59" t="s">
        <v>12</v>
      </c>
      <c r="G11001" s="152" t="str">
        <f>VLOOKUP(D11001,sku归属!A:B,2,0)</f>
        <v>唐璇淑</v>
      </c>
    </row>
    <row r="11002" spans="1:13" s="59" customFormat="1" customHeight="1">
      <c r="A11002" s="59" t="s">
        <v>28029</v>
      </c>
      <c r="B11002" s="59" t="s">
        <v>19212</v>
      </c>
      <c r="C11002" s="59" t="s">
        <v>16564</v>
      </c>
      <c r="D11002" s="59">
        <v>806</v>
      </c>
      <c r="F11002" s="59" t="s">
        <v>12</v>
      </c>
      <c r="G11002" s="152" t="str">
        <f>VLOOKUP(D11002,sku归属!A:B,2,0)</f>
        <v>唐璇淑</v>
      </c>
    </row>
    <row r="11003" spans="1:13" s="59" customFormat="1" customHeight="1">
      <c r="A11003" s="59" t="s">
        <v>28030</v>
      </c>
      <c r="B11003" s="59" t="s">
        <v>19214</v>
      </c>
      <c r="C11003" s="59" t="s">
        <v>18852</v>
      </c>
      <c r="D11003" s="59">
        <v>806</v>
      </c>
      <c r="F11003" s="59" t="s">
        <v>12</v>
      </c>
      <c r="G11003" s="152" t="str">
        <f>VLOOKUP(D11003,sku归属!A:B,2,0)</f>
        <v>唐璇淑</v>
      </c>
    </row>
    <row r="11004" spans="1:13" s="59" customFormat="1" customHeight="1">
      <c r="A11004" s="59" t="s">
        <v>28031</v>
      </c>
      <c r="B11004" s="59" t="s">
        <v>19216</v>
      </c>
      <c r="C11004" s="59" t="s">
        <v>18906</v>
      </c>
      <c r="D11004" s="59">
        <v>806</v>
      </c>
      <c r="F11004" s="59" t="s">
        <v>12</v>
      </c>
      <c r="G11004" s="152" t="str">
        <f>VLOOKUP(D11004,sku归属!A:B,2,0)</f>
        <v>唐璇淑</v>
      </c>
    </row>
    <row r="11005" spans="1:13" s="59" customFormat="1" customHeight="1">
      <c r="A11005" s="59" t="s">
        <v>28032</v>
      </c>
      <c r="B11005" s="59" t="s">
        <v>19218</v>
      </c>
      <c r="C11005" s="59" t="s">
        <v>18855</v>
      </c>
      <c r="D11005" s="59">
        <v>806</v>
      </c>
      <c r="F11005" s="59" t="s">
        <v>12</v>
      </c>
      <c r="G11005" s="152" t="str">
        <f>VLOOKUP(D11005,sku归属!A:B,2,0)</f>
        <v>唐璇淑</v>
      </c>
    </row>
    <row r="11006" spans="1:13" s="59" customFormat="1" customHeight="1">
      <c r="A11006" s="59" t="s">
        <v>28033</v>
      </c>
      <c r="B11006" s="59" t="s">
        <v>19210</v>
      </c>
      <c r="C11006" s="59" t="s">
        <v>18840</v>
      </c>
      <c r="D11006" s="59">
        <v>806</v>
      </c>
      <c r="F11006" s="59" t="s">
        <v>12</v>
      </c>
      <c r="G11006" s="152" t="str">
        <f>VLOOKUP(D11006,sku归属!A:B,2,0)</f>
        <v>唐璇淑</v>
      </c>
    </row>
    <row r="11007" spans="1:13" s="59" customFormat="1" customHeight="1">
      <c r="A11007" s="59" t="s">
        <v>28034</v>
      </c>
      <c r="B11007" s="59" t="s">
        <v>18693</v>
      </c>
      <c r="C11007" s="59" t="s">
        <v>13196</v>
      </c>
      <c r="D11007" s="59">
        <v>806</v>
      </c>
      <c r="F11007" s="59" t="s">
        <v>12</v>
      </c>
      <c r="G11007" s="152" t="str">
        <f>VLOOKUP(D11007,sku归属!A:B,2,0)</f>
        <v>唐璇淑</v>
      </c>
    </row>
    <row r="11008" spans="1:13" s="59" customFormat="1" customHeight="1">
      <c r="A11008" s="59" t="s">
        <v>28035</v>
      </c>
      <c r="B11008" s="59" t="s">
        <v>18695</v>
      </c>
      <c r="C11008" s="59" t="s">
        <v>13199</v>
      </c>
      <c r="D11008" s="59">
        <v>806</v>
      </c>
      <c r="F11008" s="59" t="s">
        <v>12</v>
      </c>
      <c r="G11008" s="152" t="str">
        <f>VLOOKUP(D11008,sku归属!A:B,2,0)</f>
        <v>唐璇淑</v>
      </c>
    </row>
    <row r="11009" spans="1:13" s="59" customFormat="1" customHeight="1">
      <c r="A11009" s="59" t="s">
        <v>28036</v>
      </c>
      <c r="B11009" s="59" t="s">
        <v>18697</v>
      </c>
      <c r="C11009" s="59" t="s">
        <v>18549</v>
      </c>
      <c r="D11009" s="59">
        <v>806</v>
      </c>
      <c r="F11009" s="59" t="s">
        <v>12</v>
      </c>
      <c r="G11009" s="152" t="str">
        <f>VLOOKUP(D11009,sku归属!A:B,2,0)</f>
        <v>唐璇淑</v>
      </c>
    </row>
    <row r="11010" spans="1:13" s="59" customFormat="1" customHeight="1">
      <c r="A11010" s="59" t="s">
        <v>28037</v>
      </c>
      <c r="B11010" s="59" t="s">
        <v>18699</v>
      </c>
      <c r="C11010" s="59" t="s">
        <v>18552</v>
      </c>
      <c r="D11010" s="59">
        <v>806</v>
      </c>
      <c r="F11010" s="59" t="s">
        <v>12</v>
      </c>
      <c r="G11010" s="152" t="str">
        <f>VLOOKUP(D11010,sku归属!A:B,2,0)</f>
        <v>唐璇淑</v>
      </c>
    </row>
    <row r="11011" spans="1:13" s="59" customFormat="1" customHeight="1">
      <c r="A11011" s="59" t="s">
        <v>28038</v>
      </c>
      <c r="B11011" s="59" t="s">
        <v>28039</v>
      </c>
      <c r="C11011" s="59" t="s">
        <v>18573</v>
      </c>
      <c r="D11011" s="59">
        <v>806</v>
      </c>
      <c r="F11011" s="59" t="s">
        <v>12</v>
      </c>
      <c r="G11011" s="152" t="str">
        <f>VLOOKUP(D11011,sku归属!A:B,2,0)</f>
        <v>唐璇淑</v>
      </c>
    </row>
    <row r="11012" spans="1:13" s="59" customFormat="1" customHeight="1">
      <c r="A11012" s="59" t="s">
        <v>28040</v>
      </c>
      <c r="B11012" s="59" t="s">
        <v>28041</v>
      </c>
      <c r="C11012" s="59" t="s">
        <v>18567</v>
      </c>
      <c r="D11012" s="59">
        <v>806</v>
      </c>
      <c r="F11012" s="59" t="s">
        <v>12</v>
      </c>
      <c r="G11012" s="152" t="str">
        <f>VLOOKUP(D11012,sku归属!A:B,2,0)</f>
        <v>唐璇淑</v>
      </c>
    </row>
    <row r="11013" spans="1:13" s="59" customFormat="1" customHeight="1">
      <c r="A11013" s="59" t="s">
        <v>28042</v>
      </c>
      <c r="B11013" s="59" t="s">
        <v>28043</v>
      </c>
      <c r="C11013" s="59" t="s">
        <v>18570</v>
      </c>
      <c r="D11013" s="59">
        <v>806</v>
      </c>
      <c r="F11013" s="59" t="s">
        <v>12</v>
      </c>
      <c r="G11013" s="152" t="str">
        <f>VLOOKUP(D11013,sku归属!A:B,2,0)</f>
        <v>唐璇淑</v>
      </c>
    </row>
    <row r="11014" spans="1:13" s="59" customFormat="1" customHeight="1">
      <c r="A11014" s="59" t="s">
        <v>28044</v>
      </c>
      <c r="B11014" s="59" t="s">
        <v>19232</v>
      </c>
      <c r="C11014" s="59" t="s">
        <v>19233</v>
      </c>
      <c r="D11014" s="59">
        <v>806</v>
      </c>
      <c r="F11014" s="59" t="s">
        <v>12</v>
      </c>
      <c r="G11014" s="152" t="str">
        <f>VLOOKUP(D11014,sku归属!A:B,2,0)</f>
        <v>唐璇淑</v>
      </c>
    </row>
    <row r="11015" spans="1:13" s="59" customFormat="1" customHeight="1">
      <c r="A11015" s="59" t="s">
        <v>28045</v>
      </c>
      <c r="B11015" s="59" t="s">
        <v>19235</v>
      </c>
      <c r="C11015" s="59" t="s">
        <v>19236</v>
      </c>
      <c r="D11015" s="59">
        <v>806</v>
      </c>
      <c r="F11015" s="59" t="s">
        <v>12</v>
      </c>
      <c r="G11015" s="152" t="str">
        <f>VLOOKUP(D11015,sku归属!A:B,2,0)</f>
        <v>唐璇淑</v>
      </c>
    </row>
    <row r="11016" spans="1:13" s="59" customFormat="1" customHeight="1">
      <c r="A11016" s="59" t="s">
        <v>28046</v>
      </c>
      <c r="B11016" s="59" t="s">
        <v>19226</v>
      </c>
      <c r="C11016" s="59" t="s">
        <v>6130</v>
      </c>
      <c r="D11016" s="59">
        <v>806</v>
      </c>
      <c r="F11016" s="59" t="s">
        <v>12</v>
      </c>
      <c r="G11016" s="152" t="str">
        <f>VLOOKUP(D11016,sku归属!A:B,2,0)</f>
        <v>丁芳芳</v>
      </c>
    </row>
    <row r="11017" spans="1:13" s="59" customFormat="1" customHeight="1">
      <c r="A11017" s="59" t="s">
        <v>28047</v>
      </c>
      <c r="B11017" s="59" t="s">
        <v>19228</v>
      </c>
      <c r="C11017" s="59" t="s">
        <v>6133</v>
      </c>
      <c r="D11017" s="59">
        <v>806</v>
      </c>
      <c r="F11017" s="59" t="s">
        <v>12</v>
      </c>
      <c r="G11017" s="152" t="str">
        <f>VLOOKUP(D11017,sku归属!A:B,2,0)</f>
        <v>丁芳芳</v>
      </c>
    </row>
    <row r="11018" spans="1:13" s="59" customFormat="1" customHeight="1">
      <c r="A11018" s="59" t="s">
        <v>28048</v>
      </c>
      <c r="B11018" s="59" t="s">
        <v>19230</v>
      </c>
      <c r="C11018" s="59" t="s">
        <v>6136</v>
      </c>
      <c r="D11018" s="59">
        <v>806</v>
      </c>
      <c r="F11018" s="59" t="s">
        <v>12</v>
      </c>
      <c r="G11018" s="152" t="str">
        <f>VLOOKUP(D11018,sku归属!A:B,2,0)</f>
        <v>丁芳芳</v>
      </c>
    </row>
    <row r="11019" spans="1:13" s="59" customFormat="1" customHeight="1">
      <c r="A11019" s="59" t="s">
        <v>28049</v>
      </c>
      <c r="B11019" s="59" t="s">
        <v>18583</v>
      </c>
      <c r="C11019" s="59" t="s">
        <v>18465</v>
      </c>
      <c r="D11019" s="59">
        <v>809</v>
      </c>
      <c r="F11019" s="59" t="s">
        <v>12</v>
      </c>
      <c r="G11019" s="152" t="str">
        <f>VLOOKUP(D11019,sku归属!A:B,2,0)</f>
        <v>唐璇淑</v>
      </c>
    </row>
    <row r="11020" spans="1:13" s="59" customFormat="1" customHeight="1">
      <c r="A11020" s="59" t="s">
        <v>28050</v>
      </c>
      <c r="B11020" s="59" t="s">
        <v>18585</v>
      </c>
      <c r="C11020" s="59" t="s">
        <v>18468</v>
      </c>
      <c r="D11020" s="59">
        <v>809</v>
      </c>
      <c r="F11020" s="59" t="s">
        <v>12</v>
      </c>
      <c r="G11020" s="152" t="str">
        <f>VLOOKUP(D11020,sku归属!A:B,2,0)</f>
        <v>欧阳博文</v>
      </c>
    </row>
    <row r="11021" spans="1:13" s="59" customFormat="1" customHeight="1">
      <c r="A11021" s="59" t="s">
        <v>28051</v>
      </c>
      <c r="B11021" s="59" t="s">
        <v>18636</v>
      </c>
      <c r="C11021" s="59" t="s">
        <v>13094</v>
      </c>
      <c r="D11021" s="59">
        <v>809</v>
      </c>
      <c r="F11021" s="59" t="s">
        <v>12</v>
      </c>
      <c r="G11021" s="152" t="str">
        <f>VLOOKUP(D11021,sku归属!A:B,2,0)</f>
        <v>欧阳博文</v>
      </c>
    </row>
    <row r="11022" spans="1:13" s="59" customFormat="1" customHeight="1">
      <c r="A11022" s="59" t="s">
        <v>28052</v>
      </c>
      <c r="B11022" s="59" t="s">
        <v>18596</v>
      </c>
      <c r="C11022" s="59" t="s">
        <v>18597</v>
      </c>
      <c r="D11022" s="59">
        <v>809</v>
      </c>
      <c r="F11022" s="59" t="s">
        <v>12</v>
      </c>
      <c r="G11022" s="152" t="str">
        <f>VLOOKUP(D11022,sku归属!A:B,2,0)</f>
        <v>欧阳博文</v>
      </c>
    </row>
    <row r="11023" spans="1:13" s="59" customFormat="1" customHeight="1">
      <c r="A11023" s="59" t="s">
        <v>28053</v>
      </c>
      <c r="B11023" s="59" t="s">
        <v>18593</v>
      </c>
      <c r="C11023" s="59" t="s">
        <v>18594</v>
      </c>
      <c r="D11023" s="59">
        <v>809</v>
      </c>
      <c r="F11023" s="59" t="s">
        <v>12</v>
      </c>
      <c r="G11023" s="152" t="str">
        <f>VLOOKUP(D11023,sku归属!A:B,2,0)</f>
        <v>欧阳博文</v>
      </c>
    </row>
    <row r="11024" spans="1:13" s="59" customFormat="1" customHeight="1">
      <c r="A11024" s="59" t="s">
        <v>28054</v>
      </c>
      <c r="B11024" s="59" t="s">
        <v>18599</v>
      </c>
      <c r="C11024" s="59" t="s">
        <v>18600</v>
      </c>
      <c r="D11024" s="59">
        <v>809</v>
      </c>
      <c r="F11024" s="59" t="s">
        <v>12</v>
      </c>
      <c r="G11024" s="152" t="str">
        <f>VLOOKUP(D11024,sku归属!A:B,2,0)</f>
        <v>欧阳博文</v>
      </c>
    </row>
    <row r="11025" spans="1:13" s="59" customFormat="1" customHeight="1">
      <c r="A11025" s="59" t="s">
        <v>28055</v>
      </c>
      <c r="B11025" s="59" t="s">
        <v>18587</v>
      </c>
      <c r="C11025" s="59" t="s">
        <v>18588</v>
      </c>
      <c r="D11025" s="59">
        <v>809</v>
      </c>
      <c r="F11025" s="59" t="s">
        <v>12</v>
      </c>
      <c r="G11025" s="152" t="str">
        <f>VLOOKUP(D11025,sku归属!A:B,2,0)</f>
        <v>欧阳博文</v>
      </c>
    </row>
    <row r="11026" spans="1:13" s="59" customFormat="1" customHeight="1">
      <c r="A11026" s="59" t="s">
        <v>28056</v>
      </c>
      <c r="B11026" s="59" t="s">
        <v>18590</v>
      </c>
      <c r="C11026" s="59" t="s">
        <v>18591</v>
      </c>
      <c r="D11026" s="59">
        <v>809</v>
      </c>
      <c r="F11026" s="59" t="s">
        <v>12</v>
      </c>
      <c r="G11026" s="152" t="str">
        <f>VLOOKUP(D11026,sku归属!A:B,2,0)</f>
        <v>欧阳博文</v>
      </c>
    </row>
    <row r="11027" spans="1:13" s="59" customFormat="1" customHeight="1">
      <c r="A11027" s="59" t="s">
        <v>28057</v>
      </c>
      <c r="B11027" s="59" t="s">
        <v>18624</v>
      </c>
      <c r="C11027" s="59" t="s">
        <v>18628</v>
      </c>
      <c r="D11027" s="59">
        <v>809</v>
      </c>
      <c r="F11027" s="59" t="s">
        <v>12</v>
      </c>
      <c r="G11027" s="152" t="str">
        <f>VLOOKUP(D11027,sku归属!A:B,2,0)</f>
        <v>欧阳博文</v>
      </c>
    </row>
    <row r="11028" spans="1:13" s="59" customFormat="1" customHeight="1">
      <c r="A11028" s="59" t="s">
        <v>28058</v>
      </c>
      <c r="B11028" s="59" t="s">
        <v>18627</v>
      </c>
      <c r="C11028" s="59" t="s">
        <v>18625</v>
      </c>
      <c r="D11028" s="59">
        <v>809</v>
      </c>
      <c r="F11028" s="59" t="s">
        <v>12</v>
      </c>
      <c r="G11028" s="152" t="str">
        <f>VLOOKUP(D11028,sku归属!A:B,2,0)</f>
        <v>欧阳博文</v>
      </c>
    </row>
    <row r="11029" spans="1:13" s="59" customFormat="1" customHeight="1">
      <c r="A11029" s="59" t="s">
        <v>28059</v>
      </c>
      <c r="B11029" s="59" t="s">
        <v>18618</v>
      </c>
      <c r="C11029" s="59" t="s">
        <v>18619</v>
      </c>
      <c r="D11029" s="59">
        <v>809</v>
      </c>
      <c r="F11029" s="59" t="s">
        <v>12</v>
      </c>
      <c r="G11029" s="152" t="str">
        <f>VLOOKUP(D11029,sku归属!A:B,2,0)</f>
        <v>欧阳博文</v>
      </c>
    </row>
    <row r="11030" spans="1:13" s="59" customFormat="1" customHeight="1">
      <c r="A11030" s="59" t="s">
        <v>28060</v>
      </c>
      <c r="B11030" s="59" t="s">
        <v>18621</v>
      </c>
      <c r="C11030" s="59" t="s">
        <v>18622</v>
      </c>
      <c r="D11030" s="59">
        <v>809</v>
      </c>
      <c r="F11030" s="59" t="s">
        <v>12</v>
      </c>
      <c r="G11030" s="152" t="str">
        <f>VLOOKUP(D11030,sku归属!A:B,2,0)</f>
        <v>欧阳博文</v>
      </c>
    </row>
    <row r="11031" spans="1:13" s="59" customFormat="1" customHeight="1">
      <c r="A11031" s="59" t="s">
        <v>28061</v>
      </c>
      <c r="B11031" s="59" t="s">
        <v>18606</v>
      </c>
      <c r="C11031" s="59" t="s">
        <v>18607</v>
      </c>
      <c r="D11031" s="59">
        <v>809</v>
      </c>
      <c r="F11031" s="59" t="s">
        <v>12</v>
      </c>
      <c r="G11031" s="152" t="str">
        <f>VLOOKUP(D11031,sku归属!A:B,2,0)</f>
        <v>欧阳博文</v>
      </c>
    </row>
    <row r="11032" spans="1:13" s="59" customFormat="1" customHeight="1">
      <c r="A11032" s="59" t="s">
        <v>28062</v>
      </c>
      <c r="B11032" s="59" t="s">
        <v>18609</v>
      </c>
      <c r="C11032" s="59" t="s">
        <v>18610</v>
      </c>
      <c r="D11032" s="59">
        <v>809</v>
      </c>
      <c r="F11032" s="59" t="s">
        <v>12</v>
      </c>
      <c r="G11032" s="152" t="str">
        <f>VLOOKUP(D11032,sku归属!A:B,2,0)</f>
        <v>欧阳博文</v>
      </c>
    </row>
    <row r="11033" spans="1:13" s="59" customFormat="1" customHeight="1">
      <c r="A11033" s="59" t="s">
        <v>28063</v>
      </c>
      <c r="B11033" s="59" t="s">
        <v>18638</v>
      </c>
      <c r="C11033" s="59" t="s">
        <v>18555</v>
      </c>
      <c r="D11033" s="59">
        <v>809</v>
      </c>
      <c r="F11033" s="59" t="s">
        <v>12</v>
      </c>
      <c r="G11033" s="152" t="str">
        <f>VLOOKUP(D11033,sku归属!A:B,2,0)</f>
        <v>欧阳博文</v>
      </c>
    </row>
    <row r="11034" spans="1:13" s="59" customFormat="1" customHeight="1">
      <c r="A11034" s="59" t="s">
        <v>28064</v>
      </c>
      <c r="B11034" s="59" t="s">
        <v>18640</v>
      </c>
      <c r="C11034" s="59" t="s">
        <v>18558</v>
      </c>
      <c r="D11034" s="59">
        <v>809</v>
      </c>
      <c r="F11034" s="59" t="s">
        <v>12</v>
      </c>
      <c r="G11034" s="152" t="str">
        <f>VLOOKUP(D11034,sku归属!A:B,2,0)</f>
        <v>欧阳博文</v>
      </c>
    </row>
    <row r="11035" spans="1:13" s="59" customFormat="1" customHeight="1">
      <c r="A11035" s="59" t="s">
        <v>28065</v>
      </c>
      <c r="B11035" s="59" t="s">
        <v>18602</v>
      </c>
      <c r="C11035" s="59" t="s">
        <v>6617</v>
      </c>
      <c r="D11035" s="59">
        <v>809</v>
      </c>
      <c r="F11035" s="59" t="s">
        <v>12</v>
      </c>
      <c r="G11035" s="152" t="str">
        <f>VLOOKUP(D11035,sku归属!A:B,2,0)</f>
        <v>唐璇淑</v>
      </c>
    </row>
    <row r="11036" spans="1:13" s="59" customFormat="1" customHeight="1">
      <c r="A11036" s="59" t="s">
        <v>28066</v>
      </c>
      <c r="B11036" s="59" t="s">
        <v>18604</v>
      </c>
      <c r="C11036" s="59" t="s">
        <v>6614</v>
      </c>
      <c r="D11036" s="59">
        <v>809</v>
      </c>
      <c r="F11036" s="59" t="s">
        <v>12</v>
      </c>
      <c r="G11036" s="152" t="str">
        <f>VLOOKUP(D11036,sku归属!A:B,2,0)</f>
        <v>唐璇淑</v>
      </c>
    </row>
    <row r="11037" spans="1:13" s="59" customFormat="1" customHeight="1">
      <c r="A11037" s="59" t="s">
        <v>28067</v>
      </c>
      <c r="B11037" s="59" t="s">
        <v>18542</v>
      </c>
      <c r="C11037" s="59" t="s">
        <v>12746</v>
      </c>
      <c r="D11037" s="59">
        <v>801</v>
      </c>
      <c r="F11037" s="59" t="s">
        <v>12</v>
      </c>
      <c r="G11037" s="152" t="str">
        <f>VLOOKUP(D11037,sku归属!A:B,2,0)</f>
        <v>唐璇淑</v>
      </c>
    </row>
    <row r="11038" spans="1:13" s="59" customFormat="1" customHeight="1">
      <c r="A11038" s="59" t="s">
        <v>28068</v>
      </c>
      <c r="B11038" s="59" t="s">
        <v>18544</v>
      </c>
      <c r="C11038" s="59" t="s">
        <v>15588</v>
      </c>
      <c r="D11038" s="59">
        <v>801</v>
      </c>
      <c r="F11038" s="59" t="s">
        <v>12</v>
      </c>
      <c r="G11038" s="152" t="str">
        <f>VLOOKUP(D11038,sku归属!A:B,2,0)</f>
        <v>唐璇淑</v>
      </c>
    </row>
    <row r="11039" spans="1:13" s="59" customFormat="1" customHeight="1">
      <c r="A11039" s="59" t="s">
        <v>28069</v>
      </c>
      <c r="B11039" s="59" t="s">
        <v>18546</v>
      </c>
      <c r="C11039" s="59" t="s">
        <v>15585</v>
      </c>
      <c r="D11039" s="59">
        <v>801</v>
      </c>
      <c r="F11039" s="59" t="s">
        <v>12</v>
      </c>
      <c r="G11039" s="152" t="str">
        <f>VLOOKUP(D11039,sku归属!A:B,2,0)</f>
        <v>唐璇淑</v>
      </c>
    </row>
    <row r="11040" spans="1:13" s="59" customFormat="1" customHeight="1">
      <c r="A11040" s="59" t="s">
        <v>28070</v>
      </c>
      <c r="B11040" s="59" t="s">
        <v>28071</v>
      </c>
      <c r="C11040" s="59" t="s">
        <v>28072</v>
      </c>
      <c r="D11040" s="59">
        <v>809</v>
      </c>
      <c r="F11040" s="59" t="s">
        <v>12</v>
      </c>
      <c r="G11040" s="152" t="str">
        <f>VLOOKUP(D11040,sku归属!A:B,2,0)</f>
        <v>唐璇淑</v>
      </c>
    </row>
    <row r="11041" spans="1:13" s="59" customFormat="1" customHeight="1">
      <c r="A11041" s="59" t="s">
        <v>28073</v>
      </c>
      <c r="B11041" s="59" t="s">
        <v>28074</v>
      </c>
      <c r="C11041" s="59" t="s">
        <v>18558</v>
      </c>
      <c r="D11041" s="59">
        <v>806</v>
      </c>
      <c r="F11041" s="59" t="s">
        <v>12</v>
      </c>
      <c r="G11041" s="152" t="str">
        <f>VLOOKUP(D11041,sku归属!A:B,2,0)</f>
        <v>欧阳博文</v>
      </c>
    </row>
    <row r="11042" spans="1:13" s="59" customFormat="1" customHeight="1">
      <c r="A11042" s="59" t="s">
        <v>28075</v>
      </c>
      <c r="B11042" s="59" t="s">
        <v>28076</v>
      </c>
      <c r="C11042" s="59" t="s">
        <v>18555</v>
      </c>
      <c r="D11042" s="59">
        <v>806</v>
      </c>
      <c r="F11042" s="59" t="s">
        <v>12</v>
      </c>
      <c r="G11042" s="152" t="str">
        <f>VLOOKUP(D11042,sku归属!A:B,2,0)</f>
        <v>欧阳博文</v>
      </c>
    </row>
    <row r="11043" spans="1:13" s="59" customFormat="1" customHeight="1">
      <c r="A11043" s="59" t="s">
        <v>28077</v>
      </c>
      <c r="B11043" s="59" t="s">
        <v>28078</v>
      </c>
      <c r="C11043" s="59" t="s">
        <v>7692</v>
      </c>
      <c r="D11043" s="59">
        <v>806</v>
      </c>
      <c r="F11043" s="59" t="s">
        <v>12</v>
      </c>
      <c r="G11043" s="152" t="str">
        <f>VLOOKUP(D11043,sku归属!A:B,2,0)</f>
        <v>欧阳博文</v>
      </c>
    </row>
    <row r="11044" spans="1:13" s="59" customFormat="1" customHeight="1">
      <c r="A11044" s="59" t="s">
        <v>28079</v>
      </c>
      <c r="B11044" s="59" t="s">
        <v>28080</v>
      </c>
      <c r="C11044" s="59" t="s">
        <v>7704</v>
      </c>
      <c r="D11044" s="59">
        <v>806</v>
      </c>
      <c r="F11044" s="59" t="s">
        <v>12</v>
      </c>
      <c r="G11044" s="152" t="str">
        <f>VLOOKUP(D11044,sku归属!A:B,2,0)</f>
        <v>欧阳博文</v>
      </c>
    </row>
    <row r="11045" spans="1:13" s="59" customFormat="1" customHeight="1">
      <c r="A11045" s="59" t="s">
        <v>28081</v>
      </c>
      <c r="B11045" s="59" t="s">
        <v>28082</v>
      </c>
      <c r="C11045" s="59" t="s">
        <v>7935</v>
      </c>
      <c r="D11045" s="59">
        <v>806</v>
      </c>
      <c r="F11045" s="59" t="s">
        <v>12</v>
      </c>
      <c r="G11045" s="152" t="str">
        <f>VLOOKUP(D11045,sku归属!A:B,2,0)</f>
        <v>欧阳博文</v>
      </c>
    </row>
    <row r="11046" spans="1:13" s="59" customFormat="1" customHeight="1">
      <c r="A11046" s="59" t="s">
        <v>28083</v>
      </c>
      <c r="B11046" s="59" t="s">
        <v>28084</v>
      </c>
      <c r="C11046" s="59" t="s">
        <v>11494</v>
      </c>
      <c r="D11046" s="59">
        <v>806</v>
      </c>
      <c r="F11046" s="59" t="s">
        <v>12</v>
      </c>
      <c r="G11046" s="152" t="str">
        <f>VLOOKUP(D11046,sku归属!A:B,2,0)</f>
        <v>欧阳博文</v>
      </c>
    </row>
    <row r="11047" spans="1:13" s="59" customFormat="1" customHeight="1">
      <c r="A11047" s="59" t="s">
        <v>28085</v>
      </c>
      <c r="B11047" s="59" t="s">
        <v>28086</v>
      </c>
      <c r="C11047" s="59" t="s">
        <v>7695</v>
      </c>
      <c r="D11047" s="59">
        <v>806</v>
      </c>
      <c r="F11047" s="59" t="s">
        <v>12</v>
      </c>
      <c r="G11047" s="152" t="str">
        <f>VLOOKUP(D11047,sku归属!A:B,2,0)</f>
        <v>欧阳博文</v>
      </c>
    </row>
    <row r="11048" spans="1:13" s="59" customFormat="1" customHeight="1">
      <c r="A11048" s="59" t="s">
        <v>28087</v>
      </c>
      <c r="B11048" s="59" t="s">
        <v>28088</v>
      </c>
      <c r="C11048" s="59" t="s">
        <v>7927</v>
      </c>
      <c r="D11048" s="59">
        <v>806</v>
      </c>
      <c r="F11048" s="59" t="s">
        <v>12</v>
      </c>
      <c r="G11048" s="152" t="str">
        <f>VLOOKUP(D11048,sku归属!A:B,2,0)</f>
        <v>欧阳博文</v>
      </c>
    </row>
    <row r="11049" spans="1:13" s="59" customFormat="1" customHeight="1">
      <c r="A11049" s="59" t="s">
        <v>28089</v>
      </c>
      <c r="B11049" s="59" t="s">
        <v>28090</v>
      </c>
      <c r="C11049" s="59" t="s">
        <v>21003</v>
      </c>
      <c r="D11049" s="59">
        <v>806</v>
      </c>
      <c r="F11049" s="59" t="s">
        <v>12</v>
      </c>
      <c r="G11049" s="152" t="str">
        <f>VLOOKUP(D11049,sku归属!A:B,2,0)</f>
        <v>欧阳博文</v>
      </c>
    </row>
    <row r="11050" spans="1:13" s="59" customFormat="1" customHeight="1">
      <c r="A11050" s="59" t="s">
        <v>28091</v>
      </c>
      <c r="B11050" s="59" t="s">
        <v>28092</v>
      </c>
      <c r="C11050" s="59" t="s">
        <v>21000</v>
      </c>
      <c r="D11050" s="59">
        <v>806</v>
      </c>
      <c r="F11050" s="59" t="s">
        <v>12</v>
      </c>
      <c r="G11050" s="152" t="str">
        <f>VLOOKUP(D11050,sku归属!A:B,2,0)</f>
        <v>欧阳博文</v>
      </c>
    </row>
    <row r="11051" spans="1:13" s="59" customFormat="1" customHeight="1">
      <c r="A11051" s="59" t="s">
        <v>28093</v>
      </c>
      <c r="B11051" s="59" t="s">
        <v>28094</v>
      </c>
      <c r="C11051" s="59" t="s">
        <v>2187</v>
      </c>
      <c r="D11051" s="59">
        <v>806</v>
      </c>
      <c r="F11051" s="59" t="s">
        <v>12</v>
      </c>
      <c r="G11051" s="152" t="str">
        <f>VLOOKUP(D11051,sku归属!A:B,2,0)</f>
        <v>谭熹杰</v>
      </c>
    </row>
    <row r="11052" spans="1:13" s="59" customFormat="1" customHeight="1">
      <c r="A11052" s="59" t="s">
        <v>28095</v>
      </c>
      <c r="B11052" s="59" t="s">
        <v>28096</v>
      </c>
      <c r="C11052" s="59" t="s">
        <v>24671</v>
      </c>
      <c r="D11052" s="59">
        <v>806</v>
      </c>
      <c r="F11052" s="59" t="s">
        <v>12</v>
      </c>
      <c r="G11052" s="152" t="str">
        <f>VLOOKUP(D11052,sku归属!A:B,2,0)</f>
        <v>谭熹杰</v>
      </c>
    </row>
    <row r="11053" spans="1:13" s="59" customFormat="1" customHeight="1">
      <c r="A11053" s="59" t="s">
        <v>28097</v>
      </c>
      <c r="B11053" s="59" t="s">
        <v>28098</v>
      </c>
      <c r="C11053" s="59" t="s">
        <v>20920</v>
      </c>
      <c r="D11053" s="59">
        <v>806</v>
      </c>
      <c r="F11053" s="59" t="s">
        <v>12</v>
      </c>
      <c r="G11053" s="152" t="str">
        <f>VLOOKUP(D11053,sku归属!A:B,2,0)</f>
        <v>唐璇淑</v>
      </c>
    </row>
    <row r="11054" spans="1:13" s="59" customFormat="1" customHeight="1">
      <c r="A11054" s="59" t="s">
        <v>28099</v>
      </c>
      <c r="B11054" s="59" t="s">
        <v>28100</v>
      </c>
      <c r="C11054" s="59" t="s">
        <v>2179</v>
      </c>
      <c r="D11054" s="59">
        <v>806</v>
      </c>
      <c r="F11054" s="59" t="s">
        <v>12</v>
      </c>
      <c r="G11054" s="152" t="str">
        <f>VLOOKUP(D11054,sku归属!A:B,2,0)</f>
        <v>唐璇淑</v>
      </c>
    </row>
    <row r="11055" spans="1:13" s="59" customFormat="1" customHeight="1">
      <c r="A11055" s="59" t="s">
        <v>28101</v>
      </c>
      <c r="B11055" s="59" t="s">
        <v>28102</v>
      </c>
      <c r="C11055" s="59" t="s">
        <v>2182</v>
      </c>
      <c r="D11055" s="59">
        <v>806</v>
      </c>
      <c r="F11055" s="59" t="s">
        <v>12</v>
      </c>
      <c r="G11055" s="152" t="str">
        <f>VLOOKUP(D11055,sku归属!A:B,2,0)</f>
        <v>唐璇淑</v>
      </c>
    </row>
    <row r="11056" spans="1:13" s="59" customFormat="1" customHeight="1">
      <c r="A11056" s="59" t="s">
        <v>28103</v>
      </c>
      <c r="B11056" s="59" t="s">
        <v>28104</v>
      </c>
      <c r="C11056" s="59" t="s">
        <v>18646</v>
      </c>
      <c r="D11056" s="59">
        <v>809</v>
      </c>
      <c r="F11056" s="59" t="s">
        <v>12</v>
      </c>
      <c r="G11056" s="152" t="str">
        <f>VLOOKUP(D11056,sku归属!A:B,2,0)</f>
        <v>唐璇淑</v>
      </c>
    </row>
    <row r="11057" spans="1:13" s="59" customFormat="1" customHeight="1">
      <c r="A11057" s="59" t="s">
        <v>28105</v>
      </c>
      <c r="B11057" s="59" t="s">
        <v>28106</v>
      </c>
      <c r="C11057" s="59" t="s">
        <v>18643</v>
      </c>
      <c r="D11057" s="59">
        <v>809</v>
      </c>
      <c r="F11057" s="59" t="s">
        <v>12</v>
      </c>
      <c r="G11057" s="152" t="str">
        <f>VLOOKUP(D11057,sku归属!A:B,2,0)</f>
        <v>唐璇淑</v>
      </c>
    </row>
    <row r="11058" spans="1:13" s="59" customFormat="1" customHeight="1">
      <c r="A11058" s="59" t="s">
        <v>28107</v>
      </c>
      <c r="B11058" s="59" t="s">
        <v>28108</v>
      </c>
      <c r="C11058" s="59" t="s">
        <v>18752</v>
      </c>
      <c r="D11058" s="59">
        <v>809</v>
      </c>
      <c r="F11058" s="59" t="s">
        <v>12</v>
      </c>
      <c r="G11058" s="152" t="str">
        <f>VLOOKUP(D11058,sku归属!A:B,2,0)</f>
        <v>唐璇淑</v>
      </c>
    </row>
    <row r="11059" spans="1:13" s="59" customFormat="1" customHeight="1">
      <c r="A11059" s="59" t="s">
        <v>28109</v>
      </c>
      <c r="B11059" s="59" t="s">
        <v>28110</v>
      </c>
      <c r="C11059" s="59" t="s">
        <v>18755</v>
      </c>
      <c r="D11059" s="59">
        <v>809</v>
      </c>
      <c r="F11059" s="59" t="s">
        <v>12</v>
      </c>
      <c r="G11059" s="152" t="str">
        <f>VLOOKUP(D11059,sku归属!A:B,2,0)</f>
        <v>唐璇淑</v>
      </c>
    </row>
    <row r="11060" spans="1:13" s="59" customFormat="1" customHeight="1">
      <c r="A11060" s="59" t="s">
        <v>28111</v>
      </c>
      <c r="B11060" s="59" t="s">
        <v>28112</v>
      </c>
      <c r="C11060" s="59" t="s">
        <v>18749</v>
      </c>
      <c r="D11060" s="59">
        <v>809</v>
      </c>
      <c r="F11060" s="59" t="s">
        <v>12</v>
      </c>
      <c r="G11060" s="152" t="str">
        <f>VLOOKUP(D11060,sku归属!A:B,2,0)</f>
        <v>唐璇淑</v>
      </c>
    </row>
    <row r="11061" spans="1:13" s="59" customFormat="1" customHeight="1">
      <c r="A11061" s="59" t="s">
        <v>28113</v>
      </c>
      <c r="B11061" s="59" t="s">
        <v>28114</v>
      </c>
      <c r="C11061" s="59" t="s">
        <v>18746</v>
      </c>
      <c r="D11061" s="59">
        <v>809</v>
      </c>
      <c r="F11061" s="59" t="s">
        <v>12</v>
      </c>
      <c r="G11061" s="152" t="str">
        <f>VLOOKUP(D11061,sku归属!A:B,2,0)</f>
        <v>唐璇淑</v>
      </c>
    </row>
    <row r="11062" spans="1:13" s="59" customFormat="1" customHeight="1">
      <c r="A11062" s="59" t="s">
        <v>28115</v>
      </c>
      <c r="B11062" s="59" t="s">
        <v>28116</v>
      </c>
      <c r="C11062" s="59" t="s">
        <v>12635</v>
      </c>
      <c r="D11062" s="59">
        <v>806</v>
      </c>
      <c r="F11062" s="59" t="s">
        <v>12</v>
      </c>
      <c r="G11062" s="152" t="str">
        <f>VLOOKUP(D11062,sku归属!A:B,2,0)</f>
        <v>唐璇淑</v>
      </c>
    </row>
    <row r="11063" spans="1:13" s="59" customFormat="1" customHeight="1">
      <c r="A11063" s="59" t="s">
        <v>28117</v>
      </c>
      <c r="B11063" s="59" t="s">
        <v>28118</v>
      </c>
      <c r="C11063" s="59" t="s">
        <v>8102</v>
      </c>
      <c r="D11063" s="59">
        <v>806</v>
      </c>
      <c r="F11063" s="59" t="s">
        <v>12</v>
      </c>
      <c r="G11063" s="152" t="str">
        <f>VLOOKUP(D11063,sku归属!A:B,2,0)</f>
        <v>唐璇淑</v>
      </c>
    </row>
    <row r="11064" spans="1:13" s="59" customFormat="1" customHeight="1">
      <c r="A11064" s="59" t="s">
        <v>28119</v>
      </c>
      <c r="B11064" s="59" t="s">
        <v>28120</v>
      </c>
      <c r="C11064" s="59" t="s">
        <v>8105</v>
      </c>
      <c r="D11064" s="59">
        <v>806</v>
      </c>
      <c r="F11064" s="59" t="s">
        <v>12</v>
      </c>
      <c r="G11064" s="152" t="str">
        <f>VLOOKUP(D11064,sku归属!A:B,2,0)</f>
        <v>唐璇淑</v>
      </c>
    </row>
    <row r="11065" spans="1:13" s="59" customFormat="1" customHeight="1">
      <c r="A11065" s="59" t="s">
        <v>28121</v>
      </c>
      <c r="B11065" s="59" t="s">
        <v>28122</v>
      </c>
      <c r="C11065" s="59" t="s">
        <v>12630</v>
      </c>
      <c r="D11065" s="59">
        <v>806</v>
      </c>
      <c r="F11065" s="59" t="s">
        <v>12</v>
      </c>
      <c r="G11065" s="152" t="str">
        <f>VLOOKUP(D11065,sku归属!A:B,2,0)</f>
        <v>欧阳博文</v>
      </c>
    </row>
    <row r="11066" spans="1:13" s="59" customFormat="1" customHeight="1">
      <c r="A11066" s="59" t="s">
        <v>28123</v>
      </c>
      <c r="B11066" s="59" t="s">
        <v>28124</v>
      </c>
      <c r="C11066" s="59" t="s">
        <v>8111</v>
      </c>
      <c r="D11066" s="59">
        <v>806</v>
      </c>
      <c r="F11066" s="59" t="s">
        <v>12</v>
      </c>
      <c r="G11066" s="152" t="str">
        <f>VLOOKUP(D11066,sku归属!A:B,2,0)</f>
        <v>欧阳博文</v>
      </c>
    </row>
    <row r="11067" spans="1:13" s="59" customFormat="1" customHeight="1">
      <c r="A11067" s="59" t="s">
        <v>28125</v>
      </c>
      <c r="B11067" s="59" t="s">
        <v>28126</v>
      </c>
      <c r="C11067" s="59" t="s">
        <v>12638</v>
      </c>
      <c r="D11067" s="59">
        <v>806</v>
      </c>
      <c r="F11067" s="59" t="s">
        <v>12</v>
      </c>
      <c r="G11067" s="152" t="str">
        <f>VLOOKUP(D11067,sku归属!A:B,2,0)</f>
        <v>欧阳博文</v>
      </c>
    </row>
    <row r="11068" spans="1:13" s="59" customFormat="1" customHeight="1">
      <c r="A11068" s="59" t="s">
        <v>28127</v>
      </c>
      <c r="B11068" s="59" t="s">
        <v>28128</v>
      </c>
      <c r="C11068" s="59" t="s">
        <v>599</v>
      </c>
      <c r="D11068" s="59">
        <v>806</v>
      </c>
      <c r="F11068" s="59" t="s">
        <v>12</v>
      </c>
      <c r="G11068" s="152" t="str">
        <f>VLOOKUP(D11068,sku归属!A:B,2,0)</f>
        <v>欧阳博文</v>
      </c>
    </row>
    <row r="11069" spans="1:13" s="59" customFormat="1" customHeight="1">
      <c r="A11069" s="59" t="s">
        <v>28129</v>
      </c>
      <c r="B11069" s="59" t="s">
        <v>28130</v>
      </c>
      <c r="C11069" s="59" t="s">
        <v>8169</v>
      </c>
      <c r="D11069" s="59">
        <v>806</v>
      </c>
      <c r="F11069" s="59" t="s">
        <v>12</v>
      </c>
      <c r="G11069" s="152" t="str">
        <f>VLOOKUP(D11069,sku归属!A:B,2,0)</f>
        <v>许梓渝</v>
      </c>
    </row>
    <row r="11070" spans="1:13" s="59" customFormat="1" customHeight="1">
      <c r="A11070" s="59" t="s">
        <v>28131</v>
      </c>
      <c r="B11070" s="59" t="s">
        <v>28132</v>
      </c>
      <c r="C11070" s="59" t="s">
        <v>18855</v>
      </c>
      <c r="D11070" s="59">
        <v>806</v>
      </c>
      <c r="F11070" s="59" t="s">
        <v>12</v>
      </c>
      <c r="G11070" s="152" t="str">
        <f>VLOOKUP(D11070,sku归属!A:B,2,0)</f>
        <v>许梓渝</v>
      </c>
    </row>
    <row r="11071" spans="1:13" s="59" customFormat="1" customHeight="1">
      <c r="A11071" s="59" t="s">
        <v>28133</v>
      </c>
      <c r="B11071" s="59" t="s">
        <v>28134</v>
      </c>
      <c r="C11071" s="59" t="s">
        <v>18906</v>
      </c>
      <c r="D11071" s="59">
        <v>806</v>
      </c>
      <c r="F11071" s="59" t="s">
        <v>12</v>
      </c>
      <c r="G11071" s="152" t="str">
        <f>VLOOKUP(D11071,sku归属!A:B,2,0)</f>
        <v>唐璇淑</v>
      </c>
    </row>
    <row r="11072" spans="1:13" s="59" customFormat="1" customHeight="1">
      <c r="A11072" s="59" t="s">
        <v>28135</v>
      </c>
      <c r="B11072" s="59" t="s">
        <v>28136</v>
      </c>
      <c r="C11072" s="59" t="s">
        <v>17959</v>
      </c>
      <c r="D11072" s="59" t="s">
        <v>18</v>
      </c>
      <c r="F11072" s="59" t="s">
        <v>12</v>
      </c>
      <c r="G11072" s="152" t="str">
        <f>VLOOKUP(D11072,sku归属!A:B,2,0)</f>
        <v>欧阳博文</v>
      </c>
    </row>
    <row r="11073" spans="1:13" s="59" customFormat="1" customHeight="1">
      <c r="A11073" s="59" t="s">
        <v>28137</v>
      </c>
      <c r="B11073" s="59" t="s">
        <v>28138</v>
      </c>
      <c r="C11073" s="59" t="s">
        <v>17962</v>
      </c>
      <c r="D11073" s="59" t="s">
        <v>18</v>
      </c>
      <c r="F11073" s="59" t="s">
        <v>12</v>
      </c>
      <c r="G11073" s="152" t="str">
        <f>VLOOKUP(D11073,sku归属!A:B,2,0)</f>
        <v>欧阳博文</v>
      </c>
    </row>
    <row r="11074" spans="1:13" s="59" customFormat="1" customHeight="1">
      <c r="A11074" s="59" t="s">
        <v>28139</v>
      </c>
      <c r="B11074" s="59" t="s">
        <v>28140</v>
      </c>
      <c r="C11074" s="59" t="s">
        <v>22585</v>
      </c>
      <c r="D11074" s="59">
        <v>809</v>
      </c>
      <c r="F11074" s="59" t="s">
        <v>12</v>
      </c>
      <c r="G11074" s="152" t="str">
        <f>VLOOKUP(D11074,sku归属!A:B,2,0)</f>
        <v>欧阳博文</v>
      </c>
    </row>
    <row r="11075" spans="1:13" s="59" customFormat="1" customHeight="1">
      <c r="A11075" s="59" t="s">
        <v>28141</v>
      </c>
      <c r="B11075" s="59" t="s">
        <v>28142</v>
      </c>
      <c r="C11075" s="59" t="s">
        <v>22588</v>
      </c>
      <c r="D11075" s="59">
        <v>809</v>
      </c>
      <c r="F11075" s="59" t="s">
        <v>12</v>
      </c>
      <c r="G11075" s="152" t="str">
        <f>VLOOKUP(D11075,sku归属!A:B,2,0)</f>
        <v>欧阳博文</v>
      </c>
    </row>
    <row r="11076" spans="1:13" s="59" customFormat="1" customHeight="1">
      <c r="A11076" s="59" t="s">
        <v>28143</v>
      </c>
      <c r="B11076" s="59" t="s">
        <v>28144</v>
      </c>
      <c r="C11076" s="59" t="s">
        <v>22582</v>
      </c>
      <c r="D11076" s="59">
        <v>809</v>
      </c>
      <c r="F11076" s="59" t="s">
        <v>12</v>
      </c>
      <c r="G11076" s="152" t="str">
        <f>VLOOKUP(D11076,sku归属!A:B,2,0)</f>
        <v>欧阳博文</v>
      </c>
    </row>
    <row r="11077" spans="1:13" s="59" customFormat="1" customHeight="1">
      <c r="A11077" s="59" t="s">
        <v>28145</v>
      </c>
      <c r="B11077" s="59" t="s">
        <v>28146</v>
      </c>
      <c r="C11077" s="59" t="s">
        <v>18707</v>
      </c>
      <c r="D11077" s="59">
        <v>809</v>
      </c>
      <c r="F11077" s="59" t="s">
        <v>12</v>
      </c>
      <c r="G11077" s="152" t="str">
        <f>VLOOKUP(D11077,sku归属!A:B,2,0)</f>
        <v>欧阳博文</v>
      </c>
    </row>
    <row r="11078" spans="1:13" s="59" customFormat="1" customHeight="1">
      <c r="A11078" s="59" t="s">
        <v>28147</v>
      </c>
      <c r="B11078" s="59" t="s">
        <v>28148</v>
      </c>
      <c r="C11078" s="59" t="s">
        <v>18704</v>
      </c>
      <c r="D11078" s="59">
        <v>809</v>
      </c>
      <c r="F11078" s="59" t="s">
        <v>12</v>
      </c>
      <c r="G11078" s="152" t="str">
        <f>VLOOKUP(D11078,sku归属!A:B,2,0)</f>
        <v>欧阳博文</v>
      </c>
    </row>
    <row r="11079" spans="1:13" s="59" customFormat="1" customHeight="1">
      <c r="A11079" s="59" t="s">
        <v>28149</v>
      </c>
      <c r="B11079" s="59" t="s">
        <v>28150</v>
      </c>
      <c r="C11079" s="59" t="s">
        <v>28151</v>
      </c>
      <c r="D11079" s="59">
        <v>809</v>
      </c>
      <c r="F11079" s="59" t="s">
        <v>12</v>
      </c>
      <c r="G11079" s="152" t="str">
        <f>VLOOKUP(D11079,sku归属!A:B,2,0)</f>
        <v>欧阳博文</v>
      </c>
    </row>
    <row r="11080" spans="1:13" s="59" customFormat="1" customHeight="1">
      <c r="A11080" s="59" t="s">
        <v>28152</v>
      </c>
      <c r="B11080" s="59" t="s">
        <v>28153</v>
      </c>
      <c r="C11080" s="59" t="s">
        <v>18716</v>
      </c>
      <c r="D11080" s="59">
        <v>809</v>
      </c>
      <c r="F11080" s="59" t="s">
        <v>12</v>
      </c>
      <c r="G11080" s="152" t="str">
        <f>VLOOKUP(D11080,sku归属!A:B,2,0)</f>
        <v>欧阳博文</v>
      </c>
    </row>
    <row r="11081" spans="1:13" s="59" customFormat="1" customHeight="1">
      <c r="A11081" s="59" t="s">
        <v>28154</v>
      </c>
      <c r="B11081" s="59" t="s">
        <v>28155</v>
      </c>
      <c r="C11081" s="59" t="s">
        <v>28156</v>
      </c>
      <c r="D11081" s="59">
        <v>809</v>
      </c>
      <c r="F11081" s="59" t="s">
        <v>12</v>
      </c>
      <c r="G11081" s="152" t="str">
        <f>VLOOKUP(D11081,sku归属!A:B,2,0)</f>
        <v>欧阳博文</v>
      </c>
    </row>
    <row r="11082" spans="1:13" s="59" customFormat="1" customHeight="1">
      <c r="A11082" s="59" t="s">
        <v>28157</v>
      </c>
      <c r="B11082" s="59" t="s">
        <v>28158</v>
      </c>
      <c r="C11082" s="59" t="s">
        <v>17866</v>
      </c>
      <c r="D11082" s="59">
        <v>809</v>
      </c>
      <c r="F11082" s="59" t="s">
        <v>12</v>
      </c>
      <c r="G11082" s="152" t="str">
        <f>VLOOKUP(D11082,sku归属!A:B,2,0)</f>
        <v>欧阳博文</v>
      </c>
    </row>
    <row r="11083" spans="1:13" s="59" customFormat="1" customHeight="1">
      <c r="A11083" s="59" t="s">
        <v>28159</v>
      </c>
      <c r="B11083" s="59" t="s">
        <v>28160</v>
      </c>
      <c r="C11083" s="59" t="s">
        <v>7940</v>
      </c>
      <c r="D11083" s="59">
        <v>809</v>
      </c>
      <c r="F11083" s="59" t="s">
        <v>12</v>
      </c>
      <c r="G11083" s="152" t="str">
        <f>VLOOKUP(D11083,sku归属!A:B,2,0)</f>
        <v>欧阳博文</v>
      </c>
    </row>
    <row r="11084" spans="1:13" s="59" customFormat="1" customHeight="1">
      <c r="A11084" s="59" t="s">
        <v>28161</v>
      </c>
      <c r="B11084" s="59" t="s">
        <v>28162</v>
      </c>
      <c r="C11084" s="59" t="s">
        <v>17962</v>
      </c>
      <c r="D11084" s="59">
        <v>809</v>
      </c>
      <c r="F11084" s="59" t="s">
        <v>12</v>
      </c>
      <c r="G11084" s="152" t="str">
        <f>VLOOKUP(D11084,sku归属!A:B,2,0)</f>
        <v>欧阳博文</v>
      </c>
    </row>
    <row r="11085" spans="1:13" s="59" customFormat="1" customHeight="1">
      <c r="A11085" s="59" t="s">
        <v>28163</v>
      </c>
      <c r="B11085" s="59" t="s">
        <v>28164</v>
      </c>
      <c r="C11085" s="59" t="s">
        <v>17959</v>
      </c>
      <c r="D11085" s="59">
        <v>809</v>
      </c>
      <c r="F11085" s="59" t="s">
        <v>12</v>
      </c>
      <c r="G11085" s="152" t="str">
        <f>VLOOKUP(D11085,sku归属!A:B,2,0)</f>
        <v>欧阳博文</v>
      </c>
    </row>
    <row r="11086" spans="1:13" s="59" customFormat="1" customHeight="1">
      <c r="A11086" s="59" t="s">
        <v>28165</v>
      </c>
      <c r="B11086" s="59" t="s">
        <v>28166</v>
      </c>
      <c r="C11086" s="59" t="s">
        <v>21526</v>
      </c>
      <c r="D11086" s="59">
        <v>806</v>
      </c>
      <c r="F11086" s="59" t="s">
        <v>12</v>
      </c>
      <c r="G11086" s="152" t="str">
        <f>VLOOKUP(D11086,sku归属!A:B,2,0)</f>
        <v>欧阳博文</v>
      </c>
    </row>
    <row r="11087" spans="1:13" s="59" customFormat="1" customHeight="1">
      <c r="A11087" s="59" t="s">
        <v>28167</v>
      </c>
      <c r="B11087" s="59" t="s">
        <v>28168</v>
      </c>
      <c r="C11087" s="59" t="s">
        <v>21529</v>
      </c>
      <c r="D11087" s="59">
        <v>806</v>
      </c>
      <c r="F11087" s="59" t="s">
        <v>12</v>
      </c>
      <c r="G11087" s="152" t="str">
        <f>VLOOKUP(D11087,sku归属!A:B,2,0)</f>
        <v>欧阳博文</v>
      </c>
    </row>
    <row r="11088" spans="1:13" s="59" customFormat="1" customHeight="1">
      <c r="A11088" s="59" t="s">
        <v>28169</v>
      </c>
      <c r="B11088" s="59" t="s">
        <v>28170</v>
      </c>
      <c r="C11088" s="59" t="s">
        <v>17962</v>
      </c>
      <c r="D11088" s="59">
        <v>806</v>
      </c>
      <c r="F11088" s="59" t="s">
        <v>12</v>
      </c>
      <c r="G11088" s="152" t="str">
        <f>VLOOKUP(D11088,sku归属!A:B,2,0)</f>
        <v>欧阳博文</v>
      </c>
    </row>
    <row r="11089" spans="1:13" s="59" customFormat="1" customHeight="1">
      <c r="A11089" s="59" t="s">
        <v>28171</v>
      </c>
      <c r="B11089" s="59" t="s">
        <v>28172</v>
      </c>
      <c r="C11089" s="59" t="s">
        <v>17959</v>
      </c>
      <c r="D11089" s="59">
        <v>806</v>
      </c>
      <c r="F11089" s="59" t="s">
        <v>12</v>
      </c>
      <c r="G11089" s="152" t="str">
        <f>VLOOKUP(D11089,sku归属!A:B,2,0)</f>
        <v>欧阳博文</v>
      </c>
    </row>
    <row r="11090" spans="1:13" s="59" customFormat="1" customHeight="1">
      <c r="A11090" s="59" t="s">
        <v>28173</v>
      </c>
      <c r="B11090" s="59" t="s">
        <v>19157</v>
      </c>
      <c r="C11090" s="59" t="s">
        <v>18646</v>
      </c>
      <c r="D11090" s="59" t="s">
        <v>19</v>
      </c>
      <c r="F11090" s="59" t="s">
        <v>12</v>
      </c>
      <c r="G11090" s="152" t="str">
        <f>VLOOKUP(D11090,sku归属!A:B,2,0)</f>
        <v>欧阳博文</v>
      </c>
    </row>
    <row r="11091" spans="1:13" s="59" customFormat="1" customHeight="1">
      <c r="A11091" s="59" t="s">
        <v>28174</v>
      </c>
      <c r="B11091" s="59" t="s">
        <v>19159</v>
      </c>
      <c r="C11091" s="59" t="s">
        <v>18643</v>
      </c>
      <c r="D11091" s="59" t="s">
        <v>19</v>
      </c>
      <c r="F11091" s="59" t="s">
        <v>12</v>
      </c>
      <c r="G11091" s="152" t="str">
        <f>VLOOKUP(D11091,sku归属!A:B,2,0)</f>
        <v>欧阳博文</v>
      </c>
    </row>
    <row r="11092" spans="1:13" s="59" customFormat="1" customHeight="1">
      <c r="A11092" s="59" t="s">
        <v>28175</v>
      </c>
      <c r="B11092" s="59" t="s">
        <v>28176</v>
      </c>
      <c r="C11092" s="59" t="s">
        <v>16291</v>
      </c>
      <c r="D11092" s="59">
        <v>809</v>
      </c>
      <c r="F11092" s="59" t="s">
        <v>12</v>
      </c>
      <c r="G11092" s="152" t="str">
        <f>VLOOKUP(D11092,sku归属!A:B,2,0)</f>
        <v>欧阳博文</v>
      </c>
    </row>
    <row r="11093" spans="1:13" s="59" customFormat="1" customHeight="1">
      <c r="A11093" s="59" t="s">
        <v>28177</v>
      </c>
      <c r="B11093" s="59" t="s">
        <v>16581</v>
      </c>
      <c r="C11093" s="59" t="s">
        <v>15444</v>
      </c>
      <c r="D11093" s="59">
        <v>806</v>
      </c>
      <c r="F11093" s="59" t="s">
        <v>12</v>
      </c>
      <c r="G11093" s="152" t="str">
        <f>VLOOKUP(D11093,sku归属!A:B,2,0)</f>
        <v>欧阳博文</v>
      </c>
    </row>
    <row r="11094" spans="1:13" s="59" customFormat="1" customHeight="1">
      <c r="A11094" s="59" t="s">
        <v>28178</v>
      </c>
      <c r="B11094" s="59" t="s">
        <v>28179</v>
      </c>
      <c r="C11094" s="59" t="s">
        <v>18894</v>
      </c>
      <c r="D11094" s="59">
        <v>806</v>
      </c>
      <c r="F11094" s="59" t="s">
        <v>12</v>
      </c>
      <c r="G11094" s="152" t="str">
        <f>VLOOKUP(D11094,sku归属!A:B,2,0)</f>
        <v>欧阳博文</v>
      </c>
    </row>
    <row r="11095" spans="1:13" s="59" customFormat="1" customHeight="1">
      <c r="A11095" s="59" t="s">
        <v>28180</v>
      </c>
      <c r="B11095" s="59" t="s">
        <v>28181</v>
      </c>
      <c r="C11095" s="59" t="s">
        <v>18897</v>
      </c>
      <c r="D11095" s="59">
        <v>806</v>
      </c>
      <c r="F11095" s="59" t="s">
        <v>12</v>
      </c>
      <c r="G11095" s="152" t="str">
        <f>VLOOKUP(D11095,sku归属!A:B,2,0)</f>
        <v>欧阳博文</v>
      </c>
    </row>
    <row r="11096" spans="1:13" s="59" customFormat="1" customHeight="1">
      <c r="A11096" s="59" t="s">
        <v>28182</v>
      </c>
      <c r="B11096" s="59" t="s">
        <v>28183</v>
      </c>
      <c r="C11096" s="59" t="s">
        <v>18468</v>
      </c>
      <c r="D11096" s="59">
        <v>806</v>
      </c>
      <c r="F11096" s="59" t="s">
        <v>12</v>
      </c>
      <c r="G11096" s="152" t="str">
        <f>VLOOKUP(D11096,sku归属!A:B,2,0)</f>
        <v>欧阳博文</v>
      </c>
    </row>
    <row r="11097" spans="1:13" s="59" customFormat="1" customHeight="1">
      <c r="A11097" s="59" t="s">
        <v>28184</v>
      </c>
      <c r="B11097" s="59" t="s">
        <v>28185</v>
      </c>
      <c r="C11097" s="59" t="s">
        <v>18465</v>
      </c>
      <c r="D11097" s="59">
        <v>806</v>
      </c>
      <c r="F11097" s="59" t="s">
        <v>12</v>
      </c>
      <c r="G11097" s="152" t="str">
        <f>VLOOKUP(D11097,sku归属!A:B,2,0)</f>
        <v>欧阳博文</v>
      </c>
    </row>
    <row r="11098" spans="1:13" s="59" customFormat="1" customHeight="1">
      <c r="A11098" s="59" t="s">
        <v>28186</v>
      </c>
      <c r="B11098" s="59" t="s">
        <v>28187</v>
      </c>
      <c r="C11098" s="59" t="s">
        <v>18108</v>
      </c>
      <c r="D11098" s="59">
        <v>806</v>
      </c>
      <c r="F11098" s="59" t="s">
        <v>12</v>
      </c>
      <c r="G11098" s="152" t="str">
        <f>VLOOKUP(D11098,sku归属!A:B,2,0)</f>
        <v>欧阳博文</v>
      </c>
    </row>
    <row r="11099" spans="1:13" s="59" customFormat="1" customHeight="1">
      <c r="A11099" s="59" t="s">
        <v>28188</v>
      </c>
      <c r="B11099" s="59" t="s">
        <v>28189</v>
      </c>
      <c r="C11099" s="59" t="s">
        <v>18111</v>
      </c>
      <c r="D11099" s="59">
        <v>806</v>
      </c>
      <c r="F11099" s="59" t="s">
        <v>12</v>
      </c>
      <c r="G11099" s="152" t="str">
        <f>VLOOKUP(D11099,sku归属!A:B,2,0)</f>
        <v>欧阳博文</v>
      </c>
    </row>
    <row r="11100" spans="1:13" s="59" customFormat="1" customHeight="1">
      <c r="A11100" s="59" t="s">
        <v>28190</v>
      </c>
      <c r="B11100" s="59" t="s">
        <v>28191</v>
      </c>
      <c r="C11100" s="59" t="s">
        <v>18407</v>
      </c>
      <c r="D11100" s="59">
        <v>806</v>
      </c>
      <c r="F11100" s="59" t="s">
        <v>12</v>
      </c>
      <c r="G11100" s="152" t="str">
        <f>VLOOKUP(D11100,sku归属!A:B,2,0)</f>
        <v>欧阳博文</v>
      </c>
    </row>
    <row r="11101" spans="1:13" s="59" customFormat="1" customHeight="1">
      <c r="A11101" s="59" t="s">
        <v>28192</v>
      </c>
      <c r="B11101" s="59" t="s">
        <v>28193</v>
      </c>
      <c r="C11101" s="59" t="s">
        <v>18367</v>
      </c>
      <c r="D11101" s="59">
        <v>806</v>
      </c>
      <c r="F11101" s="59" t="s">
        <v>12</v>
      </c>
      <c r="G11101" s="152" t="str">
        <f>VLOOKUP(D11101,sku归属!A:B,2,0)</f>
        <v>唐璇淑</v>
      </c>
    </row>
    <row r="11102" spans="1:13" s="59" customFormat="1" customHeight="1">
      <c r="A11102" s="59" t="s">
        <v>28194</v>
      </c>
      <c r="B11102" s="59" t="s">
        <v>28195</v>
      </c>
      <c r="C11102" s="59" t="s">
        <v>18646</v>
      </c>
      <c r="D11102" s="59">
        <v>806</v>
      </c>
      <c r="F11102" s="59" t="s">
        <v>12</v>
      </c>
      <c r="G11102" s="152" t="str">
        <f>VLOOKUP(D11102,sku归属!A:B,2,0)</f>
        <v>唐璇淑</v>
      </c>
    </row>
    <row r="11103" spans="1:13" s="59" customFormat="1" customHeight="1">
      <c r="A11103" s="59" t="s">
        <v>28196</v>
      </c>
      <c r="B11103" s="59" t="s">
        <v>28197</v>
      </c>
      <c r="C11103" s="59" t="s">
        <v>18643</v>
      </c>
      <c r="D11103" s="59">
        <v>806</v>
      </c>
      <c r="F11103" s="59" t="s">
        <v>12</v>
      </c>
      <c r="G11103" s="152" t="str">
        <f>VLOOKUP(D11103,sku归属!A:B,2,0)</f>
        <v>唐璇淑</v>
      </c>
    </row>
    <row r="11104" spans="1:13" s="59" customFormat="1" customHeight="1">
      <c r="A11104" s="59" t="s">
        <v>28198</v>
      </c>
      <c r="B11104" s="59" t="s">
        <v>28199</v>
      </c>
      <c r="C11104" s="59" t="s">
        <v>18900</v>
      </c>
      <c r="D11104" s="59">
        <v>806</v>
      </c>
      <c r="F11104" s="59" t="s">
        <v>12</v>
      </c>
      <c r="G11104" s="152" t="str">
        <f>VLOOKUP(D11104,sku归属!A:B,2,0)</f>
        <v>唐璇淑</v>
      </c>
    </row>
    <row r="11105" spans="1:13" s="59" customFormat="1" customHeight="1">
      <c r="A11105" s="59" t="s">
        <v>28200</v>
      </c>
      <c r="B11105" s="59" t="s">
        <v>28201</v>
      </c>
      <c r="C11105" s="59" t="s">
        <v>18903</v>
      </c>
      <c r="D11105" s="59">
        <v>806</v>
      </c>
      <c r="F11105" s="59" t="s">
        <v>12</v>
      </c>
      <c r="G11105" s="152" t="str">
        <f>VLOOKUP(D11105,sku归属!A:B,2,0)</f>
        <v>唐璇淑</v>
      </c>
    </row>
    <row r="11106" spans="1:13" s="59" customFormat="1" customHeight="1">
      <c r="A11106" s="59" t="s">
        <v>28202</v>
      </c>
      <c r="B11106" s="59" t="s">
        <v>28203</v>
      </c>
      <c r="C11106" s="59" t="s">
        <v>3410</v>
      </c>
      <c r="D11106" s="59">
        <v>806</v>
      </c>
      <c r="F11106" s="59" t="s">
        <v>12</v>
      </c>
      <c r="G11106" s="152" t="str">
        <f>VLOOKUP(D11106,sku归属!A:B,2,0)</f>
        <v>唐璇淑</v>
      </c>
    </row>
    <row r="11107" spans="1:13" s="59" customFormat="1" customHeight="1">
      <c r="A11107" s="59" t="s">
        <v>28204</v>
      </c>
      <c r="B11107" s="59" t="s">
        <v>28205</v>
      </c>
      <c r="C11107" s="59" t="s">
        <v>18911</v>
      </c>
      <c r="D11107" s="59">
        <v>806</v>
      </c>
      <c r="F11107" s="59" t="s">
        <v>12</v>
      </c>
      <c r="G11107" s="152" t="str">
        <f>VLOOKUP(D11107,sku归属!A:B,2,0)</f>
        <v>唐璇淑</v>
      </c>
    </row>
    <row r="11108" spans="1:13" s="59" customFormat="1" customHeight="1">
      <c r="A11108" s="59" t="s">
        <v>28206</v>
      </c>
      <c r="B11108" s="59" t="s">
        <v>28207</v>
      </c>
      <c r="C11108" s="59" t="s">
        <v>20934</v>
      </c>
      <c r="D11108" s="59">
        <v>806</v>
      </c>
      <c r="F11108" s="59" t="s">
        <v>12</v>
      </c>
      <c r="G11108" s="152" t="str">
        <f>VLOOKUP(D11108,sku归属!A:B,2,0)</f>
        <v>唐璇淑</v>
      </c>
    </row>
    <row r="11109" spans="1:13" s="59" customFormat="1" customHeight="1">
      <c r="A11109" s="59" t="s">
        <v>28208</v>
      </c>
      <c r="B11109" s="59" t="s">
        <v>28209</v>
      </c>
      <c r="C11109" s="59" t="s">
        <v>24652</v>
      </c>
      <c r="D11109" s="59">
        <v>806</v>
      </c>
      <c r="F11109" s="59" t="s">
        <v>12</v>
      </c>
      <c r="G11109" s="152" t="str">
        <f>VLOOKUP(D11109,sku归属!A:B,2,0)</f>
        <v>唐璇淑</v>
      </c>
    </row>
    <row r="11110" spans="1:13" s="59" customFormat="1" customHeight="1">
      <c r="A11110" s="59" t="s">
        <v>28210</v>
      </c>
      <c r="B11110" s="59" t="s">
        <v>28211</v>
      </c>
      <c r="C11110" s="59" t="s">
        <v>24655</v>
      </c>
      <c r="D11110" s="59">
        <v>806</v>
      </c>
      <c r="F11110" s="59" t="s">
        <v>12</v>
      </c>
      <c r="G11110" s="152" t="str">
        <f>VLOOKUP(D11110,sku归属!A:B,2,0)</f>
        <v>唐璇淑</v>
      </c>
    </row>
    <row r="11111" spans="1:13" s="59" customFormat="1" customHeight="1">
      <c r="A11111" s="59" t="s">
        <v>28212</v>
      </c>
      <c r="B11111" s="59" t="s">
        <v>28213</v>
      </c>
      <c r="C11111" s="59" t="s">
        <v>24658</v>
      </c>
      <c r="D11111" s="59">
        <v>806</v>
      </c>
      <c r="F11111" s="59" t="s">
        <v>12</v>
      </c>
      <c r="G11111" s="152" t="str">
        <f>VLOOKUP(D11111,sku归属!A:B,2,0)</f>
        <v>唐璇淑</v>
      </c>
    </row>
    <row r="11112" spans="1:13" s="59" customFormat="1" customHeight="1">
      <c r="A11112" s="59" t="s">
        <v>28214</v>
      </c>
      <c r="B11112" s="59" t="s">
        <v>28215</v>
      </c>
      <c r="C11112" s="59" t="s">
        <v>2146</v>
      </c>
      <c r="D11112" s="59">
        <v>806</v>
      </c>
      <c r="F11112" s="59" t="s">
        <v>12</v>
      </c>
      <c r="G11112" s="152" t="str">
        <f>VLOOKUP(D11112,sku归属!A:B,2,0)</f>
        <v>唐璇淑</v>
      </c>
    </row>
    <row r="11113" spans="1:13" s="59" customFormat="1" customHeight="1">
      <c r="A11113" s="59" t="s">
        <v>28216</v>
      </c>
      <c r="B11113" s="59" t="s">
        <v>28217</v>
      </c>
      <c r="C11113" s="59" t="s">
        <v>24674</v>
      </c>
      <c r="D11113" s="59">
        <v>806</v>
      </c>
      <c r="F11113" s="59" t="s">
        <v>12</v>
      </c>
      <c r="G11113" s="152" t="str">
        <f>VLOOKUP(D11113,sku归属!A:B,2,0)</f>
        <v>唐璇淑</v>
      </c>
    </row>
    <row r="11114" spans="1:13" s="59" customFormat="1" customHeight="1">
      <c r="A11114" s="59" t="s">
        <v>28218</v>
      </c>
      <c r="B11114" s="59" t="s">
        <v>28219</v>
      </c>
      <c r="C11114" s="59" t="s">
        <v>24677</v>
      </c>
      <c r="D11114" s="59">
        <v>806</v>
      </c>
      <c r="F11114" s="59" t="s">
        <v>12</v>
      </c>
      <c r="G11114" s="152" t="str">
        <f>VLOOKUP(D11114,sku归属!A:B,2,0)</f>
        <v>唐璇淑</v>
      </c>
    </row>
    <row r="11115" spans="1:13" s="59" customFormat="1" customHeight="1">
      <c r="A11115" s="59" t="s">
        <v>28220</v>
      </c>
      <c r="B11115" s="59" t="s">
        <v>28221</v>
      </c>
      <c r="C11115" s="59" t="s">
        <v>24680</v>
      </c>
      <c r="D11115" s="59">
        <v>806</v>
      </c>
      <c r="F11115" s="59" t="s">
        <v>12</v>
      </c>
      <c r="G11115" s="152" t="str">
        <f>VLOOKUP(D11115,sku归属!A:B,2,0)</f>
        <v>唐璇淑</v>
      </c>
    </row>
    <row r="11116" spans="1:13" s="59" customFormat="1" customHeight="1">
      <c r="A11116" s="59" t="s">
        <v>28222</v>
      </c>
      <c r="B11116" s="59" t="s">
        <v>28223</v>
      </c>
      <c r="C11116" s="59" t="s">
        <v>2161</v>
      </c>
      <c r="D11116" s="59">
        <v>806</v>
      </c>
      <c r="F11116" s="59" t="s">
        <v>12</v>
      </c>
      <c r="G11116" s="152" t="str">
        <f>VLOOKUP(D11116,sku归属!A:B,2,0)</f>
        <v>唐璇淑</v>
      </c>
    </row>
    <row r="11117" spans="1:13" s="59" customFormat="1" customHeight="1">
      <c r="A11117" s="59" t="s">
        <v>28224</v>
      </c>
      <c r="B11117" s="59" t="s">
        <v>28225</v>
      </c>
      <c r="C11117" s="59" t="s">
        <v>2164</v>
      </c>
      <c r="D11117" s="59">
        <v>806</v>
      </c>
      <c r="F11117" s="59" t="s">
        <v>12</v>
      </c>
      <c r="G11117" s="152" t="str">
        <f>VLOOKUP(D11117,sku归属!A:B,2,0)</f>
        <v>唐璇淑</v>
      </c>
    </row>
    <row r="11118" spans="1:13" s="59" customFormat="1" customHeight="1">
      <c r="A11118" s="59" t="s">
        <v>28226</v>
      </c>
      <c r="B11118" s="59" t="s">
        <v>28227</v>
      </c>
      <c r="C11118" s="59" t="s">
        <v>2167</v>
      </c>
      <c r="D11118" s="59">
        <v>806</v>
      </c>
      <c r="F11118" s="59" t="s">
        <v>12</v>
      </c>
      <c r="G11118" s="152" t="str">
        <f>VLOOKUP(D11118,sku归属!A:B,2,0)</f>
        <v>欧阳博文</v>
      </c>
    </row>
    <row r="11119" spans="1:13" s="59" customFormat="1" customHeight="1">
      <c r="A11119" s="59" t="s">
        <v>28228</v>
      </c>
      <c r="B11119" s="59" t="s">
        <v>28229</v>
      </c>
      <c r="C11119" s="59" t="s">
        <v>2170</v>
      </c>
      <c r="D11119" s="59">
        <v>806</v>
      </c>
      <c r="F11119" s="59" t="s">
        <v>12</v>
      </c>
      <c r="G11119" s="152" t="str">
        <f>VLOOKUP(D11119,sku归属!A:B,2,0)</f>
        <v>欧阳博文</v>
      </c>
    </row>
    <row r="11120" spans="1:13" s="59" customFormat="1" customHeight="1">
      <c r="A11120" s="59" t="s">
        <v>28230</v>
      </c>
      <c r="B11120" s="59" t="s">
        <v>28231</v>
      </c>
      <c r="C11120" s="59" t="s">
        <v>24683</v>
      </c>
      <c r="D11120" s="59">
        <v>806</v>
      </c>
      <c r="F11120" s="59" t="s">
        <v>12</v>
      </c>
      <c r="G11120" s="152" t="str">
        <f>VLOOKUP(D11120,sku归属!A:B,2,0)</f>
        <v>欧阳博文</v>
      </c>
    </row>
    <row r="11121" spans="1:13" s="59" customFormat="1" customHeight="1">
      <c r="A11121" s="59" t="s">
        <v>28232</v>
      </c>
      <c r="B11121" s="59" t="s">
        <v>28233</v>
      </c>
      <c r="C11121" s="59" t="s">
        <v>2173</v>
      </c>
      <c r="D11121" s="59">
        <v>806</v>
      </c>
      <c r="F11121" s="59" t="s">
        <v>12</v>
      </c>
      <c r="G11121" s="152" t="str">
        <f>VLOOKUP(D11121,sku归属!A:B,2,0)</f>
        <v>唐璇淑</v>
      </c>
    </row>
    <row r="11122" spans="1:13" s="59" customFormat="1" customHeight="1">
      <c r="A11122" s="59" t="s">
        <v>28234</v>
      </c>
      <c r="B11122" s="59" t="s">
        <v>28235</v>
      </c>
      <c r="C11122" s="59" t="s">
        <v>16791</v>
      </c>
      <c r="D11122" s="59">
        <v>809</v>
      </c>
      <c r="F11122" s="59" t="s">
        <v>12</v>
      </c>
      <c r="G11122" s="152" t="str">
        <f>VLOOKUP(D11122,sku归属!A:B,2,0)</f>
        <v>唐璇淑</v>
      </c>
    </row>
    <row r="11123" spans="1:13" s="59" customFormat="1" customHeight="1">
      <c r="A11123" s="59" t="s">
        <v>28236</v>
      </c>
      <c r="B11123" s="59" t="s">
        <v>28237</v>
      </c>
      <c r="C11123" s="59" t="s">
        <v>21330</v>
      </c>
      <c r="D11123" s="59">
        <v>809</v>
      </c>
      <c r="F11123" s="59" t="s">
        <v>12</v>
      </c>
      <c r="G11123" s="152" t="str">
        <f>VLOOKUP(D11123,sku归属!A:B,2,0)</f>
        <v>唐璇淑</v>
      </c>
    </row>
    <row r="11124" spans="1:13" s="59" customFormat="1" customHeight="1">
      <c r="A11124" s="59" t="s">
        <v>28238</v>
      </c>
      <c r="B11124" s="59" t="s">
        <v>28239</v>
      </c>
      <c r="C11124" s="59" t="s">
        <v>16794</v>
      </c>
      <c r="D11124" s="59">
        <v>809</v>
      </c>
      <c r="F11124" s="59" t="s">
        <v>12</v>
      </c>
      <c r="G11124" s="152" t="str">
        <f>VLOOKUP(D11124,sku归属!A:B,2,0)</f>
        <v>唐璇淑</v>
      </c>
    </row>
    <row r="11125" spans="1:13" s="59" customFormat="1" customHeight="1">
      <c r="A11125" s="59" t="s">
        <v>28240</v>
      </c>
      <c r="B11125" s="59" t="s">
        <v>28241</v>
      </c>
      <c r="C11125" s="59" t="s">
        <v>18944</v>
      </c>
      <c r="D11125" s="59">
        <v>809</v>
      </c>
      <c r="F11125" s="59" t="s">
        <v>12</v>
      </c>
      <c r="G11125" s="152" t="str">
        <f>VLOOKUP(D11125,sku归属!A:B,2,0)</f>
        <v>唐璇淑</v>
      </c>
    </row>
    <row r="11126" spans="1:13" s="59" customFormat="1" customHeight="1">
      <c r="A11126" s="59" t="s">
        <v>28242</v>
      </c>
      <c r="B11126" s="59" t="s">
        <v>28243</v>
      </c>
      <c r="C11126" s="59" t="s">
        <v>18947</v>
      </c>
      <c r="D11126" s="59">
        <v>809</v>
      </c>
      <c r="F11126" s="59" t="s">
        <v>12</v>
      </c>
      <c r="G11126" s="152" t="str">
        <f>VLOOKUP(D11126,sku归属!A:B,2,0)</f>
        <v>唐璇淑</v>
      </c>
    </row>
    <row r="11127" spans="1:13" s="59" customFormat="1" customHeight="1">
      <c r="A11127" s="59" t="s">
        <v>28244</v>
      </c>
      <c r="B11127" s="59" t="s">
        <v>28245</v>
      </c>
      <c r="C11127" s="59" t="s">
        <v>18950</v>
      </c>
      <c r="D11127" s="59">
        <v>809</v>
      </c>
      <c r="F11127" s="59" t="s">
        <v>12</v>
      </c>
      <c r="G11127" s="152" t="str">
        <f>VLOOKUP(D11127,sku归属!A:B,2,0)</f>
        <v>唐璇淑</v>
      </c>
    </row>
    <row r="11128" spans="1:13" s="59" customFormat="1" customHeight="1">
      <c r="A11128" s="59" t="s">
        <v>28246</v>
      </c>
      <c r="B11128" s="59" t="s">
        <v>28247</v>
      </c>
      <c r="C11128" s="59" t="s">
        <v>18953</v>
      </c>
      <c r="D11128" s="59">
        <v>809</v>
      </c>
      <c r="F11128" s="59" t="s">
        <v>12</v>
      </c>
      <c r="G11128" s="152" t="str">
        <f>VLOOKUP(D11128,sku归属!A:B,2,0)</f>
        <v>欧阳博文</v>
      </c>
    </row>
    <row r="11129" spans="1:13" s="59" customFormat="1" customHeight="1">
      <c r="A11129" s="59" t="s">
        <v>28248</v>
      </c>
      <c r="B11129" s="59" t="s">
        <v>28249</v>
      </c>
      <c r="C11129" s="59" t="s">
        <v>28250</v>
      </c>
      <c r="D11129" s="59">
        <v>809</v>
      </c>
      <c r="F11129" s="59" t="s">
        <v>12</v>
      </c>
      <c r="G11129" s="152" t="str">
        <f>VLOOKUP(D11129,sku归属!A:B,2,0)</f>
        <v>欧阳博文</v>
      </c>
    </row>
    <row r="11130" spans="1:13" s="59" customFormat="1" customHeight="1">
      <c r="A11130" s="59" t="s">
        <v>28251</v>
      </c>
      <c r="B11130" s="59" t="s">
        <v>28252</v>
      </c>
      <c r="C11130" s="59" t="s">
        <v>28253</v>
      </c>
      <c r="D11130" s="59">
        <v>809</v>
      </c>
      <c r="F11130" s="59" t="s">
        <v>12</v>
      </c>
      <c r="G11130" s="152" t="str">
        <f>VLOOKUP(D11130,sku归属!A:B,2,0)</f>
        <v>欧阳博文</v>
      </c>
    </row>
    <row r="11131" spans="1:13" s="59" customFormat="1" customHeight="1">
      <c r="A11131" s="59" t="s">
        <v>28254</v>
      </c>
      <c r="B11131" s="59" t="s">
        <v>28255</v>
      </c>
      <c r="C11131" s="59" t="s">
        <v>28256</v>
      </c>
      <c r="D11131" s="59">
        <v>809</v>
      </c>
      <c r="F11131" s="59" t="s">
        <v>12</v>
      </c>
      <c r="G11131" s="152" t="str">
        <f>VLOOKUP(D11131,sku归属!A:B,2,0)</f>
        <v>欧阳博文</v>
      </c>
    </row>
    <row r="11132" spans="1:13" s="59" customFormat="1" customHeight="1">
      <c r="A11132" s="59" t="s">
        <v>28257</v>
      </c>
      <c r="B11132" s="59" t="s">
        <v>28258</v>
      </c>
      <c r="C11132" s="59" t="s">
        <v>28259</v>
      </c>
      <c r="D11132" s="59">
        <v>809</v>
      </c>
      <c r="F11132" s="59" t="s">
        <v>12</v>
      </c>
      <c r="G11132" s="152" t="str">
        <f>VLOOKUP(D11132,sku归属!A:B,2,0)</f>
        <v>欧阳博文</v>
      </c>
    </row>
    <row r="11133" spans="1:13" s="59" customFormat="1" customHeight="1">
      <c r="A11133" s="59" t="s">
        <v>28260</v>
      </c>
      <c r="B11133" s="59" t="s">
        <v>28261</v>
      </c>
      <c r="C11133" s="59" t="s">
        <v>28262</v>
      </c>
      <c r="D11133" s="59">
        <v>809</v>
      </c>
      <c r="F11133" s="59" t="s">
        <v>12</v>
      </c>
      <c r="G11133" s="152" t="str">
        <f>VLOOKUP(D11133,sku归属!A:B,2,0)</f>
        <v>欧阳博文</v>
      </c>
    </row>
    <row r="11134" spans="1:13" s="59" customFormat="1" customHeight="1">
      <c r="A11134" s="59" t="s">
        <v>28263</v>
      </c>
      <c r="B11134" s="59" t="s">
        <v>28264</v>
      </c>
      <c r="C11134" s="59" t="s">
        <v>28265</v>
      </c>
      <c r="D11134" s="59">
        <v>809</v>
      </c>
      <c r="F11134" s="59" t="s">
        <v>12</v>
      </c>
      <c r="G11134" s="152" t="str">
        <f>VLOOKUP(D11134,sku归属!A:B,2,0)</f>
        <v>欧阳博文</v>
      </c>
    </row>
    <row r="11135" spans="1:13" s="59" customFormat="1" customHeight="1">
      <c r="A11135" s="59" t="s">
        <v>28266</v>
      </c>
      <c r="B11135" s="59" t="s">
        <v>28267</v>
      </c>
      <c r="C11135" s="59" t="s">
        <v>28268</v>
      </c>
      <c r="D11135" s="59">
        <v>809</v>
      </c>
      <c r="F11135" s="59" t="s">
        <v>12</v>
      </c>
      <c r="G11135" s="152" t="str">
        <f>VLOOKUP(D11135,sku归属!A:B,2,0)</f>
        <v>唐璇淑</v>
      </c>
    </row>
    <row r="11136" spans="1:13" s="59" customFormat="1" customHeight="1">
      <c r="A11136" s="59" t="s">
        <v>28269</v>
      </c>
      <c r="B11136" s="59" t="s">
        <v>28270</v>
      </c>
      <c r="C11136" s="59" t="s">
        <v>28271</v>
      </c>
      <c r="D11136" s="59">
        <v>809</v>
      </c>
      <c r="F11136" s="59" t="s">
        <v>12</v>
      </c>
      <c r="G11136" s="152" t="str">
        <f>VLOOKUP(D11136,sku归属!A:B,2,0)</f>
        <v>唐璇淑</v>
      </c>
    </row>
    <row r="11137" spans="1:13" s="59" customFormat="1" customHeight="1">
      <c r="A11137" s="59" t="s">
        <v>28272</v>
      </c>
      <c r="B11137" s="59" t="s">
        <v>28273</v>
      </c>
      <c r="C11137" s="59" t="s">
        <v>18900</v>
      </c>
      <c r="D11137" s="59">
        <v>809</v>
      </c>
      <c r="F11137" s="59" t="s">
        <v>12</v>
      </c>
      <c r="G11137" s="152" t="str">
        <f>VLOOKUP(D11137,sku归属!A:B,2,0)</f>
        <v>唐璇淑</v>
      </c>
    </row>
    <row r="11138" spans="1:13" s="59" customFormat="1" customHeight="1">
      <c r="A11138" s="59" t="s">
        <v>28274</v>
      </c>
      <c r="B11138" s="59" t="s">
        <v>28275</v>
      </c>
      <c r="C11138" s="59" t="s">
        <v>18903</v>
      </c>
      <c r="D11138" s="59">
        <v>809</v>
      </c>
      <c r="F11138" s="59" t="s">
        <v>12</v>
      </c>
      <c r="G11138" s="152" t="str">
        <f>VLOOKUP(D11138,sku归属!A:B,2,0)</f>
        <v>唐璇淑</v>
      </c>
    </row>
    <row r="11139" spans="1:13" s="59" customFormat="1" customHeight="1">
      <c r="A11139" s="59" t="s">
        <v>18708</v>
      </c>
      <c r="B11139" s="59" t="s">
        <v>28276</v>
      </c>
      <c r="C11139" s="59" t="s">
        <v>18710</v>
      </c>
      <c r="D11139" s="59">
        <v>806</v>
      </c>
      <c r="F11139" s="59" t="s">
        <v>12</v>
      </c>
      <c r="G11139" s="152" t="str">
        <f>VLOOKUP(D11139,sku归属!A:B,2,0)</f>
        <v>唐璇淑</v>
      </c>
    </row>
    <row r="11140" spans="1:13" s="59" customFormat="1" customHeight="1">
      <c r="A11140" s="59" t="s">
        <v>18714</v>
      </c>
      <c r="B11140" s="59" t="s">
        <v>28277</v>
      </c>
      <c r="C11140" s="59" t="s">
        <v>18716</v>
      </c>
      <c r="D11140" s="59">
        <v>806</v>
      </c>
      <c r="F11140" s="59" t="s">
        <v>12</v>
      </c>
      <c r="G11140" s="152" t="str">
        <f>VLOOKUP(D11140,sku归属!A:B,2,0)</f>
        <v>唐璇淑</v>
      </c>
    </row>
    <row r="11141" spans="1:13" s="59" customFormat="1" customHeight="1">
      <c r="A11141" s="59" t="s">
        <v>18711</v>
      </c>
      <c r="B11141" s="59" t="s">
        <v>28278</v>
      </c>
      <c r="C11141" s="59" t="s">
        <v>18713</v>
      </c>
      <c r="D11141" s="59">
        <v>806</v>
      </c>
      <c r="F11141" s="59" t="s">
        <v>12</v>
      </c>
      <c r="G11141" s="152" t="str">
        <f>VLOOKUP(D11141,sku归属!A:B,2,0)</f>
        <v>唐璇淑</v>
      </c>
    </row>
    <row r="11142" spans="1:13" s="59" customFormat="1" customHeight="1">
      <c r="A11142" s="59" t="s">
        <v>28279</v>
      </c>
      <c r="B11142" s="59" t="s">
        <v>28280</v>
      </c>
      <c r="C11142" s="59" t="s">
        <v>28281</v>
      </c>
      <c r="D11142" s="59">
        <v>809</v>
      </c>
      <c r="F11142" s="59" t="s">
        <v>12</v>
      </c>
      <c r="G11142" s="152" t="str">
        <f>VLOOKUP(D11142,sku归属!A:B,2,0)</f>
        <v>唐璇淑</v>
      </c>
    </row>
    <row r="11143" spans="1:13" s="59" customFormat="1" customHeight="1">
      <c r="A11143" s="59" t="s">
        <v>28282</v>
      </c>
      <c r="B11143" s="59" t="s">
        <v>28283</v>
      </c>
      <c r="C11143" s="59" t="s">
        <v>28284</v>
      </c>
      <c r="D11143" s="59">
        <v>809</v>
      </c>
      <c r="F11143" s="59" t="s">
        <v>12</v>
      </c>
      <c r="G11143" s="152" t="str">
        <f>VLOOKUP(D11143,sku归属!A:B,2,0)</f>
        <v>唐璇淑</v>
      </c>
    </row>
    <row r="11144" spans="1:13" s="59" customFormat="1" customHeight="1">
      <c r="A11144" s="59" t="s">
        <v>28285</v>
      </c>
      <c r="B11144" s="59" t="s">
        <v>28286</v>
      </c>
      <c r="C11144" s="59" t="s">
        <v>18894</v>
      </c>
      <c r="D11144" s="59">
        <v>809</v>
      </c>
      <c r="F11144" s="59" t="s">
        <v>12</v>
      </c>
      <c r="G11144" s="152" t="str">
        <f>VLOOKUP(D11144,sku归属!A:B,2,0)</f>
        <v>唐璇淑</v>
      </c>
    </row>
    <row r="11145" spans="1:13" s="59" customFormat="1" customHeight="1">
      <c r="A11145" s="59" t="s">
        <v>28287</v>
      </c>
      <c r="B11145" s="59" t="s">
        <v>28288</v>
      </c>
      <c r="C11145" s="59" t="s">
        <v>18897</v>
      </c>
      <c r="D11145" s="59">
        <v>809</v>
      </c>
      <c r="F11145" s="59" t="s">
        <v>12</v>
      </c>
      <c r="G11145" s="152" t="str">
        <f>VLOOKUP(D11145,sku归属!A:B,2,0)</f>
        <v>唐璇淑</v>
      </c>
    </row>
    <row r="11146" spans="1:13" s="59" customFormat="1" customHeight="1">
      <c r="A11146" s="59" t="s">
        <v>28289</v>
      </c>
      <c r="B11146" s="59" t="s">
        <v>28290</v>
      </c>
      <c r="C11146" s="59" t="s">
        <v>18468</v>
      </c>
      <c r="D11146" s="59">
        <v>809</v>
      </c>
      <c r="F11146" s="59" t="s">
        <v>12</v>
      </c>
      <c r="G11146" s="152" t="str">
        <f>VLOOKUP(D11146,sku归属!A:B,2,0)</f>
        <v>唐璇淑</v>
      </c>
    </row>
    <row r="11147" spans="1:13" s="59" customFormat="1" customHeight="1">
      <c r="A11147" s="59" t="s">
        <v>28291</v>
      </c>
      <c r="B11147" s="59" t="s">
        <v>28292</v>
      </c>
      <c r="C11147" s="59" t="s">
        <v>18465</v>
      </c>
      <c r="D11147" s="59">
        <v>809</v>
      </c>
      <c r="F11147" s="59" t="s">
        <v>12</v>
      </c>
      <c r="G11147" s="152" t="str">
        <f>VLOOKUP(D11147,sku归属!A:B,2,0)</f>
        <v>唐璇淑</v>
      </c>
    </row>
    <row r="11148" spans="1:13" s="59" customFormat="1" customHeight="1">
      <c r="A11148" s="59" t="s">
        <v>28293</v>
      </c>
      <c r="B11148" s="59" t="s">
        <v>28294</v>
      </c>
      <c r="C11148" s="59" t="s">
        <v>3410</v>
      </c>
      <c r="D11148" s="59">
        <v>809</v>
      </c>
      <c r="F11148" s="59" t="s">
        <v>12</v>
      </c>
      <c r="G11148" s="152" t="str">
        <f>VLOOKUP(D11148,sku归属!A:B,2,0)</f>
        <v>唐璇淑</v>
      </c>
    </row>
    <row r="11149" spans="1:13" s="59" customFormat="1" customHeight="1">
      <c r="A11149" s="59" t="s">
        <v>28295</v>
      </c>
      <c r="B11149" s="59" t="s">
        <v>28296</v>
      </c>
      <c r="C11149" s="59" t="s">
        <v>3671</v>
      </c>
      <c r="D11149" s="59">
        <v>806</v>
      </c>
      <c r="F11149" s="59" t="s">
        <v>12</v>
      </c>
      <c r="G11149" s="152" t="str">
        <f>VLOOKUP(D11149,sku归属!A:B,2,0)</f>
        <v>唐璇淑</v>
      </c>
    </row>
    <row r="11150" spans="1:13" s="59" customFormat="1" customHeight="1">
      <c r="A11150" s="59" t="s">
        <v>28297</v>
      </c>
      <c r="B11150" s="59" t="s">
        <v>28298</v>
      </c>
      <c r="C11150" s="59" t="s">
        <v>19003</v>
      </c>
      <c r="D11150" s="59">
        <v>806</v>
      </c>
      <c r="F11150" s="59" t="s">
        <v>12</v>
      </c>
      <c r="G11150" s="152" t="str">
        <f>VLOOKUP(D11150,sku归属!A:B,2,0)</f>
        <v>唐璇淑</v>
      </c>
    </row>
    <row r="11151" spans="1:13" s="59" customFormat="1" customHeight="1">
      <c r="A11151" s="59" t="s">
        <v>28299</v>
      </c>
      <c r="B11151" s="59" t="s">
        <v>28300</v>
      </c>
      <c r="C11151" s="59" t="s">
        <v>19057</v>
      </c>
      <c r="D11151" s="59">
        <v>806</v>
      </c>
      <c r="F11151" s="59" t="s">
        <v>12</v>
      </c>
      <c r="G11151" s="152" t="str">
        <f>VLOOKUP(D11151,sku归属!A:B,2,0)</f>
        <v>欧阳博文</v>
      </c>
    </row>
    <row r="11152" spans="1:13" s="59" customFormat="1" customHeight="1">
      <c r="A11152" s="59" t="s">
        <v>28301</v>
      </c>
      <c r="B11152" s="59" t="s">
        <v>28302</v>
      </c>
      <c r="C11152" s="59" t="s">
        <v>19006</v>
      </c>
      <c r="D11152" s="59">
        <v>806</v>
      </c>
      <c r="F11152" s="59" t="s">
        <v>12</v>
      </c>
      <c r="G11152" s="152" t="str">
        <f>VLOOKUP(D11152,sku归属!A:B,2,0)</f>
        <v>欧阳博文</v>
      </c>
    </row>
    <row r="11153" spans="1:13" s="59" customFormat="1" customHeight="1">
      <c r="A11153" s="59" t="s">
        <v>28303</v>
      </c>
      <c r="B11153" s="59" t="s">
        <v>28304</v>
      </c>
      <c r="C11153" s="59" t="s">
        <v>19009</v>
      </c>
      <c r="D11153" s="59">
        <v>806</v>
      </c>
      <c r="F11153" s="59" t="s">
        <v>12</v>
      </c>
      <c r="G11153" s="152" t="str">
        <f>VLOOKUP(D11153,sku归属!A:B,2,0)</f>
        <v>欧阳博文</v>
      </c>
    </row>
    <row r="11154" spans="1:13" s="59" customFormat="1" customHeight="1">
      <c r="A11154" s="59" t="s">
        <v>28305</v>
      </c>
      <c r="B11154" s="59" t="s">
        <v>28306</v>
      </c>
      <c r="C11154" s="59" t="s">
        <v>19012</v>
      </c>
      <c r="D11154" s="59">
        <v>806</v>
      </c>
      <c r="F11154" s="59" t="s">
        <v>12</v>
      </c>
      <c r="G11154" s="152" t="str">
        <f>VLOOKUP(D11154,sku归属!A:B,2,0)</f>
        <v>欧阳博文</v>
      </c>
    </row>
    <row r="11155" spans="1:13" s="59" customFormat="1" customHeight="1">
      <c r="A11155" s="59" t="s">
        <v>28307</v>
      </c>
      <c r="B11155" s="59" t="s">
        <v>28308</v>
      </c>
      <c r="C11155" s="59" t="s">
        <v>19015</v>
      </c>
      <c r="D11155" s="59">
        <v>806</v>
      </c>
      <c r="F11155" s="59" t="s">
        <v>12</v>
      </c>
      <c r="G11155" s="152" t="str">
        <f>VLOOKUP(D11155,sku归属!A:B,2,0)</f>
        <v>欧阳博文</v>
      </c>
    </row>
    <row r="11156" spans="1:13" s="59" customFormat="1" customHeight="1">
      <c r="A11156" s="59" t="s">
        <v>28309</v>
      </c>
      <c r="B11156" s="59" t="s">
        <v>28310</v>
      </c>
      <c r="C11156" s="59" t="s">
        <v>19003</v>
      </c>
      <c r="D11156" s="59">
        <v>809</v>
      </c>
      <c r="F11156" s="59" t="s">
        <v>12</v>
      </c>
      <c r="G11156" s="152" t="str">
        <f>VLOOKUP(D11156,sku归属!A:B,2,0)</f>
        <v>欧阳博文</v>
      </c>
    </row>
    <row r="11157" spans="1:13" s="59" customFormat="1" customHeight="1">
      <c r="A11157" s="59" t="s">
        <v>28311</v>
      </c>
      <c r="B11157" s="59" t="s">
        <v>28312</v>
      </c>
      <c r="C11157" s="59" t="s">
        <v>19057</v>
      </c>
      <c r="D11157" s="59">
        <v>809</v>
      </c>
      <c r="F11157" s="59" t="s">
        <v>12</v>
      </c>
      <c r="G11157" s="152" t="str">
        <f>VLOOKUP(D11157,sku归属!A:B,2,0)</f>
        <v>欧阳博文</v>
      </c>
    </row>
    <row r="11158" spans="1:13" s="59" customFormat="1" customHeight="1">
      <c r="A11158" s="59" t="s">
        <v>28313</v>
      </c>
      <c r="B11158" s="59" t="s">
        <v>28314</v>
      </c>
      <c r="C11158" s="59" t="s">
        <v>19006</v>
      </c>
      <c r="D11158" s="59">
        <v>809</v>
      </c>
      <c r="F11158" s="59" t="s">
        <v>12</v>
      </c>
      <c r="G11158" s="152" t="str">
        <f>VLOOKUP(D11158,sku归属!A:B,2,0)</f>
        <v>欧阳博文</v>
      </c>
    </row>
    <row r="11159" spans="1:13" s="59" customFormat="1" customHeight="1">
      <c r="A11159" s="59" t="s">
        <v>28315</v>
      </c>
      <c r="B11159" s="59" t="s">
        <v>28316</v>
      </c>
      <c r="C11159" s="59" t="s">
        <v>19009</v>
      </c>
      <c r="D11159" s="59">
        <v>809</v>
      </c>
      <c r="F11159" s="59" t="s">
        <v>12</v>
      </c>
      <c r="G11159" s="152" t="str">
        <f>VLOOKUP(D11159,sku归属!A:B,2,0)</f>
        <v>欧阳博文</v>
      </c>
    </row>
    <row r="11160" spans="1:13" s="59" customFormat="1" customHeight="1">
      <c r="A11160" s="59" t="s">
        <v>28317</v>
      </c>
      <c r="B11160" s="59" t="s">
        <v>28318</v>
      </c>
      <c r="C11160" s="59" t="s">
        <v>19012</v>
      </c>
      <c r="D11160" s="59">
        <v>809</v>
      </c>
      <c r="F11160" s="59" t="s">
        <v>12</v>
      </c>
      <c r="G11160" s="152" t="str">
        <f>VLOOKUP(D11160,sku归属!A:B,2,0)</f>
        <v>欧阳博文</v>
      </c>
    </row>
    <row r="11161" spans="1:13" s="59" customFormat="1" customHeight="1">
      <c r="A11161" s="59" t="s">
        <v>28319</v>
      </c>
      <c r="B11161" s="59" t="s">
        <v>28320</v>
      </c>
      <c r="C11161" s="59" t="s">
        <v>19015</v>
      </c>
      <c r="D11161" s="59">
        <v>809</v>
      </c>
      <c r="F11161" s="59" t="s">
        <v>12</v>
      </c>
      <c r="G11161" s="152" t="str">
        <f>VLOOKUP(D11161,sku归属!A:B,2,0)</f>
        <v>欧阳博文</v>
      </c>
    </row>
    <row r="11162" spans="1:13" s="59" customFormat="1" customHeight="1">
      <c r="A11162" s="59" t="s">
        <v>28321</v>
      </c>
      <c r="B11162" s="59" t="s">
        <v>28322</v>
      </c>
      <c r="C11162" s="59" t="s">
        <v>20981</v>
      </c>
      <c r="D11162" s="59">
        <v>809</v>
      </c>
      <c r="F11162" s="59" t="s">
        <v>12</v>
      </c>
      <c r="G11162" s="152" t="str">
        <f>VLOOKUP(D11162,sku归属!A:B,2,0)</f>
        <v>欧阳博文</v>
      </c>
    </row>
    <row r="11163" spans="1:13" s="59" customFormat="1" customHeight="1">
      <c r="A11163" s="59" t="s">
        <v>28323</v>
      </c>
      <c r="B11163" s="59" t="s">
        <v>28324</v>
      </c>
      <c r="C11163" s="59" t="s">
        <v>15609</v>
      </c>
      <c r="D11163" s="59">
        <v>809</v>
      </c>
      <c r="F11163" s="59" t="s">
        <v>12</v>
      </c>
      <c r="G11163" s="152" t="str">
        <f>VLOOKUP(D11163,sku归属!A:B,2,0)</f>
        <v>欧阳博文</v>
      </c>
    </row>
    <row r="11164" spans="1:13" s="59" customFormat="1" customHeight="1">
      <c r="A11164" s="59" t="s">
        <v>28325</v>
      </c>
      <c r="B11164" s="59" t="s">
        <v>28326</v>
      </c>
      <c r="C11164" s="59" t="s">
        <v>1212</v>
      </c>
      <c r="D11164" s="59">
        <v>809</v>
      </c>
      <c r="F11164" s="59" t="s">
        <v>12</v>
      </c>
      <c r="G11164" s="152" t="str">
        <f>VLOOKUP(D11164,sku归属!A:B,2,0)</f>
        <v>欧阳博文</v>
      </c>
    </row>
    <row r="11165" spans="1:13" s="59" customFormat="1" customHeight="1">
      <c r="A11165" s="59" t="s">
        <v>28327</v>
      </c>
      <c r="B11165" s="59" t="s">
        <v>28328</v>
      </c>
      <c r="C11165" s="59" t="s">
        <v>1215</v>
      </c>
      <c r="D11165" s="59">
        <v>809</v>
      </c>
      <c r="F11165" s="59" t="s">
        <v>12</v>
      </c>
      <c r="G11165" s="152" t="str">
        <f>VLOOKUP(D11165,sku归属!A:B,2,0)</f>
        <v>欧阳博文</v>
      </c>
    </row>
    <row r="11166" spans="1:13" s="59" customFormat="1" customHeight="1">
      <c r="A11166" s="59" t="s">
        <v>28329</v>
      </c>
      <c r="B11166" s="59" t="s">
        <v>28330</v>
      </c>
      <c r="C11166" s="59" t="s">
        <v>20968</v>
      </c>
      <c r="D11166" s="59">
        <v>809</v>
      </c>
      <c r="F11166" s="59" t="s">
        <v>12</v>
      </c>
      <c r="G11166" s="152" t="str">
        <f>VLOOKUP(D11166,sku归属!A:B,2,0)</f>
        <v>欧阳博文</v>
      </c>
    </row>
    <row r="11167" spans="1:13" s="59" customFormat="1" customHeight="1">
      <c r="A11167" s="59" t="s">
        <v>28331</v>
      </c>
      <c r="B11167" s="59" t="s">
        <v>28332</v>
      </c>
      <c r="C11167" s="59" t="s">
        <v>15612</v>
      </c>
      <c r="D11167" s="59">
        <v>809</v>
      </c>
      <c r="F11167" s="59" t="s">
        <v>12</v>
      </c>
      <c r="G11167" s="152" t="str">
        <f>VLOOKUP(D11167,sku归属!A:B,2,0)</f>
        <v>欧阳博文</v>
      </c>
    </row>
    <row r="11168" spans="1:13" s="59" customFormat="1" customHeight="1">
      <c r="A11168" s="59" t="s">
        <v>28333</v>
      </c>
      <c r="B11168" s="59" t="s">
        <v>28334</v>
      </c>
      <c r="C11168" s="59" t="s">
        <v>1218</v>
      </c>
      <c r="D11168" s="59">
        <v>809</v>
      </c>
      <c r="F11168" s="59" t="s">
        <v>12</v>
      </c>
      <c r="G11168" s="152" t="str">
        <f>VLOOKUP(D11168,sku归属!A:B,2,0)</f>
        <v>欧阳博文</v>
      </c>
    </row>
    <row r="11169" spans="1:13" s="59" customFormat="1" customHeight="1">
      <c r="A11169" s="59" t="s">
        <v>28335</v>
      </c>
      <c r="B11169" s="59" t="s">
        <v>28336</v>
      </c>
      <c r="C11169" s="59" t="s">
        <v>1221</v>
      </c>
      <c r="D11169" s="59">
        <v>809</v>
      </c>
      <c r="F11169" s="59" t="s">
        <v>12</v>
      </c>
      <c r="G11169" s="152" t="str">
        <f>VLOOKUP(D11169,sku归属!A:B,2,0)</f>
        <v>欧阳博文</v>
      </c>
    </row>
    <row r="11170" spans="1:13" s="59" customFormat="1" customHeight="1">
      <c r="A11170" s="59" t="s">
        <v>28337</v>
      </c>
      <c r="B11170" s="59" t="s">
        <v>28338</v>
      </c>
      <c r="C11170" s="59" t="s">
        <v>19012</v>
      </c>
      <c r="D11170" s="59">
        <v>809</v>
      </c>
      <c r="F11170" s="59" t="s">
        <v>12</v>
      </c>
      <c r="G11170" s="152" t="str">
        <f>VLOOKUP(D11170,sku归属!A:B,2,0)</f>
        <v>欧阳博文</v>
      </c>
    </row>
    <row r="11171" spans="1:13" s="59" customFormat="1" customHeight="1">
      <c r="A11171" s="59" t="s">
        <v>28339</v>
      </c>
      <c r="B11171" s="59" t="s">
        <v>28340</v>
      </c>
      <c r="C11171" s="59" t="s">
        <v>19015</v>
      </c>
      <c r="D11171" s="59">
        <v>809</v>
      </c>
      <c r="F11171" s="59" t="s">
        <v>12</v>
      </c>
      <c r="G11171" s="152" t="str">
        <f>VLOOKUP(D11171,sku归属!A:B,2,0)</f>
        <v>欧阳博文</v>
      </c>
    </row>
    <row r="11172" spans="1:13" s="59" customFormat="1" customHeight="1">
      <c r="A11172" s="59" t="s">
        <v>28341</v>
      </c>
      <c r="B11172" s="59" t="s">
        <v>28342</v>
      </c>
      <c r="C11172" s="59" t="s">
        <v>28343</v>
      </c>
      <c r="D11172" s="59">
        <v>806</v>
      </c>
      <c r="F11172" s="59" t="s">
        <v>12</v>
      </c>
      <c r="G11172" s="152" t="str">
        <f>VLOOKUP(D11172,sku归属!A:B,2,0)</f>
        <v>欧阳博文</v>
      </c>
    </row>
    <row r="11173" spans="1:13" s="59" customFormat="1" customHeight="1">
      <c r="A11173" s="59" t="s">
        <v>28344</v>
      </c>
      <c r="B11173" s="59" t="s">
        <v>28345</v>
      </c>
      <c r="C11173" s="59" t="s">
        <v>28346</v>
      </c>
      <c r="D11173" s="59">
        <v>806</v>
      </c>
      <c r="F11173" s="59" t="s">
        <v>12</v>
      </c>
      <c r="G11173" s="152" t="str">
        <f>VLOOKUP(D11173,sku归属!A:B,2,0)</f>
        <v>欧阳博文</v>
      </c>
    </row>
    <row r="11174" spans="1:13" s="59" customFormat="1" customHeight="1">
      <c r="A11174" s="59" t="s">
        <v>28347</v>
      </c>
      <c r="B11174" s="59" t="s">
        <v>28348</v>
      </c>
      <c r="C11174" s="59" t="s">
        <v>28349</v>
      </c>
      <c r="D11174" s="59">
        <v>806</v>
      </c>
      <c r="F11174" s="59" t="s">
        <v>12</v>
      </c>
      <c r="G11174" s="152" t="str">
        <f>VLOOKUP(D11174,sku归属!A:B,2,0)</f>
        <v>欧阳博文</v>
      </c>
    </row>
    <row r="11175" spans="1:13" s="59" customFormat="1" customHeight="1">
      <c r="A11175" s="59" t="s">
        <v>28350</v>
      </c>
      <c r="B11175" s="59" t="s">
        <v>28351</v>
      </c>
      <c r="C11175" s="59" t="s">
        <v>28352</v>
      </c>
      <c r="D11175" s="59">
        <v>806</v>
      </c>
      <c r="F11175" s="59" t="s">
        <v>12</v>
      </c>
      <c r="G11175" s="152" t="str">
        <f>VLOOKUP(D11175,sku归属!A:B,2,0)</f>
        <v>欧阳博文</v>
      </c>
    </row>
    <row r="11176" spans="1:13" s="59" customFormat="1" customHeight="1">
      <c r="A11176" s="59" t="s">
        <v>28353</v>
      </c>
      <c r="B11176" s="59" t="s">
        <v>28354</v>
      </c>
      <c r="C11176" s="59" t="s">
        <v>21462</v>
      </c>
      <c r="D11176" s="59">
        <v>806</v>
      </c>
      <c r="F11176" s="59" t="s">
        <v>12</v>
      </c>
      <c r="G11176" s="152" t="str">
        <f>VLOOKUP(D11176,sku归属!A:B,2,0)</f>
        <v>欧阳博文</v>
      </c>
    </row>
    <row r="11177" spans="1:13" s="59" customFormat="1" customHeight="1">
      <c r="A11177" s="59" t="s">
        <v>28355</v>
      </c>
      <c r="B11177" s="59" t="s">
        <v>28356</v>
      </c>
      <c r="C11177" s="59" t="s">
        <v>21459</v>
      </c>
      <c r="D11177" s="59">
        <v>806</v>
      </c>
      <c r="F11177" s="59" t="s">
        <v>12</v>
      </c>
      <c r="G11177" s="152" t="str">
        <f>VLOOKUP(D11177,sku归属!A:B,2,0)</f>
        <v>唐璇淑</v>
      </c>
    </row>
    <row r="11178" spans="1:13" s="59" customFormat="1" customHeight="1">
      <c r="A11178" s="59" t="s">
        <v>28357</v>
      </c>
      <c r="B11178" s="59" t="s">
        <v>28358</v>
      </c>
      <c r="C11178" s="59" t="s">
        <v>21453</v>
      </c>
      <c r="D11178" s="59">
        <v>806</v>
      </c>
      <c r="F11178" s="59" t="s">
        <v>12</v>
      </c>
      <c r="G11178" s="152" t="str">
        <f>VLOOKUP(D11178,sku归属!A:B,2,0)</f>
        <v>唐璇淑</v>
      </c>
    </row>
    <row r="11179" spans="1:13" s="59" customFormat="1" customHeight="1">
      <c r="A11179" s="59" t="s">
        <v>28359</v>
      </c>
      <c r="B11179" s="59" t="s">
        <v>28360</v>
      </c>
      <c r="C11179" s="59" t="s">
        <v>21456</v>
      </c>
      <c r="D11179" s="59">
        <v>806</v>
      </c>
      <c r="F11179" s="59" t="s">
        <v>12</v>
      </c>
      <c r="G11179" s="152" t="str">
        <f>VLOOKUP(D11179,sku归属!A:B,2,0)</f>
        <v>唐璇淑</v>
      </c>
    </row>
    <row r="11180" spans="1:13" s="59" customFormat="1" customHeight="1">
      <c r="A11180" s="59" t="s">
        <v>28361</v>
      </c>
      <c r="B11180" s="59" t="s">
        <v>28362</v>
      </c>
      <c r="C11180" s="59" t="s">
        <v>19162</v>
      </c>
      <c r="D11180" s="59">
        <v>806</v>
      </c>
      <c r="F11180" s="59" t="s">
        <v>12</v>
      </c>
      <c r="G11180" s="152" t="str">
        <f>VLOOKUP(D11180,sku归属!A:B,2,0)</f>
        <v>唐璇淑</v>
      </c>
    </row>
    <row r="11181" spans="1:13" s="59" customFormat="1" customHeight="1">
      <c r="A11181" s="59" t="s">
        <v>28363</v>
      </c>
      <c r="B11181" s="59" t="s">
        <v>28364</v>
      </c>
      <c r="C11181" s="59" t="s">
        <v>19165</v>
      </c>
      <c r="D11181" s="59">
        <v>806</v>
      </c>
      <c r="F11181" s="59" t="s">
        <v>12</v>
      </c>
      <c r="G11181" s="152" t="str">
        <f>VLOOKUP(D11181,sku归属!A:B,2,0)</f>
        <v>唐璇淑</v>
      </c>
    </row>
    <row r="11182" spans="1:13" s="59" customFormat="1" customHeight="1">
      <c r="A11182" s="59" t="s">
        <v>28365</v>
      </c>
      <c r="B11182" s="59" t="s">
        <v>28366</v>
      </c>
      <c r="C11182" s="59" t="s">
        <v>19168</v>
      </c>
      <c r="D11182" s="59">
        <v>806</v>
      </c>
      <c r="F11182" s="59" t="s">
        <v>12</v>
      </c>
      <c r="G11182" s="152" t="str">
        <f>VLOOKUP(D11182,sku归属!A:B,2,0)</f>
        <v>唐璇淑</v>
      </c>
    </row>
    <row r="11183" spans="1:13" s="59" customFormat="1" customHeight="1">
      <c r="A11183" s="59" t="s">
        <v>28367</v>
      </c>
      <c r="B11183" s="59" t="s">
        <v>28368</v>
      </c>
      <c r="C11183" s="59" t="s">
        <v>19171</v>
      </c>
      <c r="D11183" s="59">
        <v>806</v>
      </c>
      <c r="F11183" s="59" t="s">
        <v>12</v>
      </c>
      <c r="G11183" s="152" t="str">
        <f>VLOOKUP(D11183,sku归属!A:B,2,0)</f>
        <v>唐璇淑</v>
      </c>
    </row>
    <row r="11184" spans="1:13" s="59" customFormat="1" customHeight="1">
      <c r="A11184" s="59" t="s">
        <v>28369</v>
      </c>
      <c r="B11184" s="59" t="s">
        <v>28370</v>
      </c>
      <c r="C11184" s="59" t="s">
        <v>19174</v>
      </c>
      <c r="D11184" s="59">
        <v>806</v>
      </c>
      <c r="F11184" s="59" t="s">
        <v>12</v>
      </c>
      <c r="G11184" s="152" t="str">
        <f>VLOOKUP(D11184,sku归属!A:B,2,0)</f>
        <v>唐璇淑</v>
      </c>
    </row>
    <row r="11185" spans="1:13" s="59" customFormat="1" customHeight="1">
      <c r="A11185" s="59" t="s">
        <v>28371</v>
      </c>
      <c r="B11185" s="59" t="s">
        <v>28372</v>
      </c>
      <c r="C11185" s="59" t="s">
        <v>19177</v>
      </c>
      <c r="D11185" s="59">
        <v>806</v>
      </c>
      <c r="F11185" s="59" t="s">
        <v>12</v>
      </c>
      <c r="G11185" s="152" t="str">
        <f>VLOOKUP(D11185,sku归属!A:B,2,0)</f>
        <v>唐璇淑</v>
      </c>
    </row>
    <row r="11186" spans="1:13" s="59" customFormat="1" customHeight="1">
      <c r="A11186" s="59" t="s">
        <v>28373</v>
      </c>
      <c r="B11186" s="59" t="s">
        <v>28374</v>
      </c>
      <c r="C11186" s="59" t="s">
        <v>19199</v>
      </c>
      <c r="D11186" s="59">
        <v>806</v>
      </c>
      <c r="F11186" s="59" t="s">
        <v>12</v>
      </c>
      <c r="G11186" s="152" t="str">
        <f>VLOOKUP(D11186,sku归属!A:B,2,0)</f>
        <v>唐璇淑</v>
      </c>
    </row>
    <row r="11187" spans="1:13" s="59" customFormat="1" customHeight="1">
      <c r="A11187" s="59" t="s">
        <v>28375</v>
      </c>
      <c r="B11187" s="59" t="s">
        <v>28376</v>
      </c>
      <c r="C11187" s="59" t="s">
        <v>19202</v>
      </c>
      <c r="D11187" s="59">
        <v>806</v>
      </c>
      <c r="F11187" s="59" t="s">
        <v>12</v>
      </c>
      <c r="G11187" s="152" t="str">
        <f>VLOOKUP(D11187,sku归属!A:B,2,0)</f>
        <v>唐璇淑</v>
      </c>
    </row>
    <row r="11188" spans="1:13" s="59" customFormat="1" customHeight="1">
      <c r="A11188" s="59" t="s">
        <v>28377</v>
      </c>
      <c r="B11188" s="59" t="s">
        <v>28378</v>
      </c>
      <c r="C11188" s="59" t="s">
        <v>2041</v>
      </c>
      <c r="D11188" s="59">
        <v>806</v>
      </c>
      <c r="F11188" s="59" t="s">
        <v>12</v>
      </c>
      <c r="G11188" s="152" t="str">
        <f>VLOOKUP(D11188,sku归属!A:B,2,0)</f>
        <v>唐璇淑</v>
      </c>
    </row>
    <row r="11189" spans="1:13" s="59" customFormat="1" customHeight="1">
      <c r="A11189" s="59" t="s">
        <v>28379</v>
      </c>
      <c r="B11189" s="59" t="s">
        <v>28380</v>
      </c>
      <c r="C11189" s="59" t="s">
        <v>2038</v>
      </c>
      <c r="D11189" s="59">
        <v>806</v>
      </c>
      <c r="F11189" s="59" t="s">
        <v>12</v>
      </c>
      <c r="G11189" s="152" t="str">
        <f>VLOOKUP(D11189,sku归属!A:B,2,0)</f>
        <v>唐璇淑</v>
      </c>
    </row>
    <row r="11190" spans="1:13" s="59" customFormat="1" customHeight="1">
      <c r="A11190" s="59" t="s">
        <v>28381</v>
      </c>
      <c r="B11190" s="59" t="s">
        <v>28382</v>
      </c>
      <c r="C11190" s="59" t="s">
        <v>2044</v>
      </c>
      <c r="D11190" s="59">
        <v>806</v>
      </c>
      <c r="F11190" s="59" t="s">
        <v>12</v>
      </c>
      <c r="G11190" s="152" t="str">
        <f>VLOOKUP(D11190,sku归属!A:B,2,0)</f>
        <v>唐璇淑</v>
      </c>
    </row>
    <row r="11191" spans="1:13" s="59" customFormat="1" customHeight="1">
      <c r="A11191" s="59" t="s">
        <v>28383</v>
      </c>
      <c r="B11191" s="59" t="s">
        <v>28384</v>
      </c>
      <c r="C11191" s="59" t="s">
        <v>21479</v>
      </c>
      <c r="D11191" s="59">
        <v>806</v>
      </c>
      <c r="F11191" s="59" t="s">
        <v>12</v>
      </c>
      <c r="G11191" s="152" t="str">
        <f>VLOOKUP(D11191,sku归属!A:B,2,0)</f>
        <v>唐璇淑</v>
      </c>
    </row>
    <row r="11192" spans="1:13" s="59" customFormat="1" customHeight="1">
      <c r="A11192" s="59" t="s">
        <v>28385</v>
      </c>
      <c r="B11192" s="59" t="s">
        <v>28386</v>
      </c>
      <c r="C11192" s="59" t="s">
        <v>2755</v>
      </c>
      <c r="D11192" s="59">
        <v>806</v>
      </c>
      <c r="F11192" s="59" t="s">
        <v>12</v>
      </c>
      <c r="G11192" s="152" t="str">
        <f>VLOOKUP(D11192,sku归属!A:B,2,0)</f>
        <v>唐璇淑</v>
      </c>
    </row>
    <row r="11193" spans="1:13" s="59" customFormat="1" customHeight="1">
      <c r="A11193" s="59" t="s">
        <v>28387</v>
      </c>
      <c r="B11193" s="59" t="s">
        <v>28388</v>
      </c>
      <c r="C11193" s="59" t="s">
        <v>2749</v>
      </c>
      <c r="D11193" s="59">
        <v>806</v>
      </c>
      <c r="F11193" s="59" t="s">
        <v>12</v>
      </c>
      <c r="G11193" s="152" t="str">
        <f>VLOOKUP(D11193,sku归属!A:B,2,0)</f>
        <v>唐璇淑</v>
      </c>
    </row>
    <row r="11194" spans="1:13" s="59" customFormat="1" customHeight="1">
      <c r="A11194" s="59" t="s">
        <v>28389</v>
      </c>
      <c r="B11194" s="59" t="s">
        <v>28390</v>
      </c>
      <c r="C11194" s="59" t="s">
        <v>21482</v>
      </c>
      <c r="D11194" s="59">
        <v>806</v>
      </c>
      <c r="F11194" s="59" t="s">
        <v>12</v>
      </c>
      <c r="G11194" s="152" t="str">
        <f>VLOOKUP(D11194,sku归属!A:B,2,0)</f>
        <v>唐璇淑</v>
      </c>
    </row>
    <row r="11195" spans="1:13" s="59" customFormat="1" customHeight="1">
      <c r="A11195" s="59" t="s">
        <v>28391</v>
      </c>
      <c r="B11195" s="59" t="s">
        <v>28392</v>
      </c>
      <c r="C11195" s="59" t="s">
        <v>2716</v>
      </c>
      <c r="D11195" s="59">
        <v>806</v>
      </c>
      <c r="F11195" s="59" t="s">
        <v>12</v>
      </c>
      <c r="G11195" s="152" t="str">
        <f>VLOOKUP(D11195,sku归属!A:B,2,0)</f>
        <v>唐璇淑</v>
      </c>
    </row>
    <row r="11196" spans="1:13" s="59" customFormat="1" customHeight="1">
      <c r="A11196" s="59" t="s">
        <v>28393</v>
      </c>
      <c r="B11196" s="59" t="s">
        <v>28394</v>
      </c>
      <c r="C11196" s="59" t="s">
        <v>50963</v>
      </c>
      <c r="D11196" s="59">
        <v>806</v>
      </c>
      <c r="F11196" s="59" t="s">
        <v>12</v>
      </c>
      <c r="G11196" s="152" t="str">
        <f>VLOOKUP(D11196,sku归属!A:B,2,0)</f>
        <v>唐璇淑</v>
      </c>
    </row>
    <row r="11197" spans="1:13" s="59" customFormat="1" customHeight="1">
      <c r="A11197" s="59" t="s">
        <v>28395</v>
      </c>
      <c r="B11197" s="59" t="s">
        <v>28396</v>
      </c>
      <c r="C11197" s="59" t="s">
        <v>19180</v>
      </c>
      <c r="D11197" s="59">
        <v>806</v>
      </c>
      <c r="F11197" s="59" t="s">
        <v>12</v>
      </c>
      <c r="G11197" s="152" t="str">
        <f>VLOOKUP(D11197,sku归属!A:B,2,0)</f>
        <v>唐璇淑</v>
      </c>
    </row>
    <row r="11198" spans="1:13" s="59" customFormat="1" customHeight="1">
      <c r="A11198" s="59" t="s">
        <v>28397</v>
      </c>
      <c r="B11198" s="59" t="s">
        <v>28398</v>
      </c>
      <c r="C11198" s="59" t="s">
        <v>19089</v>
      </c>
      <c r="D11198" s="59">
        <v>809</v>
      </c>
      <c r="F11198" s="59" t="s">
        <v>12</v>
      </c>
      <c r="G11198" s="152" t="str">
        <f>VLOOKUP(D11198,sku归属!A:B,2,0)</f>
        <v>唐璇淑</v>
      </c>
    </row>
    <row r="11199" spans="1:13" s="59" customFormat="1" customHeight="1">
      <c r="A11199" s="59" t="s">
        <v>28399</v>
      </c>
      <c r="B11199" s="59" t="s">
        <v>28400</v>
      </c>
      <c r="C11199" s="59" t="s">
        <v>19092</v>
      </c>
      <c r="D11199" s="59">
        <v>809</v>
      </c>
      <c r="F11199" s="59" t="s">
        <v>12</v>
      </c>
      <c r="G11199" s="152" t="str">
        <f>VLOOKUP(D11199,sku归属!A:B,2,0)</f>
        <v>唐璇淑</v>
      </c>
    </row>
    <row r="11200" spans="1:13" s="59" customFormat="1" customHeight="1">
      <c r="A11200" s="59" t="s">
        <v>28401</v>
      </c>
      <c r="B11200" s="59" t="s">
        <v>28402</v>
      </c>
      <c r="C11200" s="59" t="s">
        <v>19119</v>
      </c>
      <c r="D11200" s="59">
        <v>809</v>
      </c>
      <c r="F11200" s="59" t="s">
        <v>12</v>
      </c>
      <c r="G11200" s="152" t="str">
        <f>VLOOKUP(D11200,sku归属!A:B,2,0)</f>
        <v>唐璇淑</v>
      </c>
    </row>
    <row r="11201" spans="1:13" s="59" customFormat="1" customHeight="1">
      <c r="A11201" s="59" t="s">
        <v>28403</v>
      </c>
      <c r="B11201" s="59" t="s">
        <v>28404</v>
      </c>
      <c r="C11201" s="59" t="s">
        <v>19122</v>
      </c>
      <c r="D11201" s="59">
        <v>809</v>
      </c>
      <c r="F11201" s="59" t="s">
        <v>12</v>
      </c>
      <c r="G11201" s="152" t="str">
        <f>VLOOKUP(D11201,sku归属!A:B,2,0)</f>
        <v>唐璇淑</v>
      </c>
    </row>
    <row r="11202" spans="1:13" s="59" customFormat="1" customHeight="1">
      <c r="A11202" s="59" t="s">
        <v>28405</v>
      </c>
      <c r="B11202" s="59" t="s">
        <v>28406</v>
      </c>
      <c r="C11202" s="59" t="s">
        <v>19125</v>
      </c>
      <c r="D11202" s="59">
        <v>809</v>
      </c>
      <c r="F11202" s="59" t="s">
        <v>12</v>
      </c>
      <c r="G11202" s="152" t="str">
        <f>VLOOKUP(D11202,sku归属!A:B,2,0)</f>
        <v>唐璇淑</v>
      </c>
    </row>
    <row r="11203" spans="1:13" s="59" customFormat="1" customHeight="1">
      <c r="A11203" s="59" t="s">
        <v>28407</v>
      </c>
      <c r="B11203" s="59" t="s">
        <v>28408</v>
      </c>
      <c r="C11203" s="59" t="s">
        <v>19140</v>
      </c>
      <c r="D11203" s="59">
        <v>809</v>
      </c>
      <c r="F11203" s="59" t="s">
        <v>12</v>
      </c>
      <c r="G11203" s="152" t="str">
        <f>VLOOKUP(D11203,sku归属!A:B,2,0)</f>
        <v>唐璇淑</v>
      </c>
    </row>
    <row r="11204" spans="1:13" s="59" customFormat="1" customHeight="1">
      <c r="A11204" s="59" t="s">
        <v>28409</v>
      </c>
      <c r="B11204" s="59" t="s">
        <v>28410</v>
      </c>
      <c r="C11204" s="59" t="s">
        <v>19143</v>
      </c>
      <c r="D11204" s="59">
        <v>809</v>
      </c>
      <c r="F11204" s="59" t="s">
        <v>12</v>
      </c>
      <c r="G11204" s="152" t="str">
        <f>VLOOKUP(D11204,sku归属!A:B,2,0)</f>
        <v>唐璇淑</v>
      </c>
    </row>
    <row r="11205" spans="1:13" s="59" customFormat="1" customHeight="1">
      <c r="A11205" s="59" t="s">
        <v>28411</v>
      </c>
      <c r="B11205" s="59" t="s">
        <v>28412</v>
      </c>
      <c r="C11205" s="59" t="s">
        <v>19012</v>
      </c>
      <c r="D11205" s="59">
        <v>809</v>
      </c>
      <c r="F11205" s="59" t="s">
        <v>12</v>
      </c>
      <c r="G11205" s="152" t="str">
        <f>VLOOKUP(D11205,sku归属!A:B,2,0)</f>
        <v>唐璇淑</v>
      </c>
    </row>
    <row r="11206" spans="1:13" s="59" customFormat="1" customHeight="1">
      <c r="A11206" s="59" t="s">
        <v>28413</v>
      </c>
      <c r="B11206" s="59" t="s">
        <v>28414</v>
      </c>
      <c r="C11206" s="59" t="s">
        <v>19015</v>
      </c>
      <c r="D11206" s="59">
        <v>809</v>
      </c>
      <c r="F11206" s="59" t="s">
        <v>12</v>
      </c>
      <c r="G11206" s="152" t="str">
        <f>VLOOKUP(D11206,sku归属!A:B,2,0)</f>
        <v>唐璇淑</v>
      </c>
    </row>
    <row r="11207" spans="1:13" s="59" customFormat="1" customHeight="1">
      <c r="A11207" s="59" t="s">
        <v>28415</v>
      </c>
      <c r="B11207" s="59" t="s">
        <v>28416</v>
      </c>
      <c r="C11207" s="59" t="s">
        <v>19162</v>
      </c>
      <c r="D11207" s="59">
        <v>809</v>
      </c>
      <c r="F11207" s="59" t="s">
        <v>12</v>
      </c>
      <c r="G11207" s="152" t="str">
        <f>VLOOKUP(D11207,sku归属!A:B,2,0)</f>
        <v>唐璇淑</v>
      </c>
    </row>
    <row r="11208" spans="1:13" s="59" customFormat="1" customHeight="1">
      <c r="A11208" s="59" t="s">
        <v>28417</v>
      </c>
      <c r="B11208" s="59" t="s">
        <v>28418</v>
      </c>
      <c r="C11208" s="59" t="s">
        <v>19165</v>
      </c>
      <c r="D11208" s="59">
        <v>809</v>
      </c>
      <c r="F11208" s="59" t="s">
        <v>12</v>
      </c>
      <c r="G11208" s="152" t="str">
        <f>VLOOKUP(D11208,sku归属!A:B,2,0)</f>
        <v>唐璇淑</v>
      </c>
    </row>
    <row r="11209" spans="1:13" s="59" customFormat="1" customHeight="1">
      <c r="A11209" s="59" t="s">
        <v>28419</v>
      </c>
      <c r="B11209" s="59" t="s">
        <v>28420</v>
      </c>
      <c r="C11209" s="59" t="s">
        <v>19168</v>
      </c>
      <c r="D11209" s="59">
        <v>809</v>
      </c>
      <c r="F11209" s="59" t="s">
        <v>12</v>
      </c>
      <c r="G11209" s="152" t="str">
        <f>VLOOKUP(D11209,sku归属!A:B,2,0)</f>
        <v>唐璇淑</v>
      </c>
    </row>
    <row r="11210" spans="1:13" s="59" customFormat="1" customHeight="1">
      <c r="A11210" s="59" t="s">
        <v>28421</v>
      </c>
      <c r="B11210" s="59" t="s">
        <v>28422</v>
      </c>
      <c r="C11210" s="59" t="s">
        <v>19171</v>
      </c>
      <c r="D11210" s="59">
        <v>809</v>
      </c>
      <c r="F11210" s="59" t="s">
        <v>12</v>
      </c>
      <c r="G11210" s="152" t="str">
        <f>VLOOKUP(D11210,sku归属!A:B,2,0)</f>
        <v>谭熹杰</v>
      </c>
    </row>
    <row r="11211" spans="1:13" s="59" customFormat="1" customHeight="1">
      <c r="A11211" s="59" t="s">
        <v>28423</v>
      </c>
      <c r="B11211" s="59" t="s">
        <v>28424</v>
      </c>
      <c r="C11211" s="59" t="s">
        <v>19174</v>
      </c>
      <c r="D11211" s="59">
        <v>809</v>
      </c>
      <c r="F11211" s="59" t="s">
        <v>12</v>
      </c>
      <c r="G11211" s="152" t="str">
        <f>VLOOKUP(D11211,sku归属!A:B,2,0)</f>
        <v>谭熹杰</v>
      </c>
    </row>
    <row r="11212" spans="1:13" s="59" customFormat="1" customHeight="1">
      <c r="A11212" s="59" t="s">
        <v>28425</v>
      </c>
      <c r="B11212" s="59" t="s">
        <v>28426</v>
      </c>
      <c r="C11212" s="59" t="s">
        <v>19177</v>
      </c>
      <c r="D11212" s="59">
        <v>809</v>
      </c>
      <c r="F11212" s="59" t="s">
        <v>12</v>
      </c>
      <c r="G11212" s="152" t="str">
        <f>VLOOKUP(D11212,sku归属!A:B,2,0)</f>
        <v>谭熹杰</v>
      </c>
    </row>
    <row r="11213" spans="1:13" s="59" customFormat="1" customHeight="1">
      <c r="A11213" s="59" t="s">
        <v>28427</v>
      </c>
      <c r="B11213" s="59" t="s">
        <v>28428</v>
      </c>
      <c r="C11213" s="59" t="s">
        <v>19146</v>
      </c>
      <c r="D11213" s="59">
        <v>809</v>
      </c>
      <c r="F11213" s="59" t="s">
        <v>12</v>
      </c>
      <c r="G11213" s="152" t="str">
        <f>VLOOKUP(D11213,sku归属!A:B,2,0)</f>
        <v>谭熹杰</v>
      </c>
    </row>
    <row r="11214" spans="1:13" s="59" customFormat="1" customHeight="1">
      <c r="A11214" s="59" t="s">
        <v>28429</v>
      </c>
      <c r="B11214" s="59" t="s">
        <v>28430</v>
      </c>
      <c r="C11214" s="59" t="s">
        <v>19149</v>
      </c>
      <c r="D11214" s="59">
        <v>809</v>
      </c>
      <c r="F11214" s="59" t="s">
        <v>12</v>
      </c>
      <c r="G11214" s="152" t="str">
        <f>VLOOKUP(D11214,sku归属!A:B,2,0)</f>
        <v>谭熹杰</v>
      </c>
    </row>
    <row r="11215" spans="1:13" s="59" customFormat="1" customHeight="1">
      <c r="A11215" s="59" t="s">
        <v>28431</v>
      </c>
      <c r="B11215" s="59" t="s">
        <v>28432</v>
      </c>
      <c r="C11215" s="59" t="s">
        <v>19152</v>
      </c>
      <c r="D11215" s="59">
        <v>809</v>
      </c>
      <c r="F11215" s="59" t="s">
        <v>12</v>
      </c>
      <c r="G11215" s="152" t="str">
        <f>VLOOKUP(D11215,sku归属!A:B,2,0)</f>
        <v>谭熹杰</v>
      </c>
    </row>
    <row r="11216" spans="1:13" s="59" customFormat="1" customHeight="1">
      <c r="A11216" s="59" t="s">
        <v>28433</v>
      </c>
      <c r="B11216" s="59" t="s">
        <v>28434</v>
      </c>
      <c r="C11216" s="59" t="s">
        <v>19155</v>
      </c>
      <c r="D11216" s="59">
        <v>809</v>
      </c>
      <c r="F11216" s="59" t="s">
        <v>12</v>
      </c>
      <c r="G11216" s="152" t="str">
        <f>VLOOKUP(D11216,sku归属!A:B,2,0)</f>
        <v>谭熹杰</v>
      </c>
    </row>
    <row r="11217" spans="1:13" s="59" customFormat="1" customHeight="1">
      <c r="A11217" s="59" t="s">
        <v>28435</v>
      </c>
      <c r="B11217" s="59" t="s">
        <v>28436</v>
      </c>
      <c r="C11217" s="59" t="s">
        <v>6827</v>
      </c>
      <c r="D11217" s="59">
        <v>809</v>
      </c>
      <c r="F11217" s="59" t="s">
        <v>12</v>
      </c>
      <c r="G11217" s="152" t="str">
        <f>VLOOKUP(D11217,sku归属!A:B,2,0)</f>
        <v>谭熹杰</v>
      </c>
    </row>
    <row r="11218" spans="1:13" s="59" customFormat="1" customHeight="1">
      <c r="A11218" s="59" t="s">
        <v>28437</v>
      </c>
      <c r="B11218" s="59" t="s">
        <v>28438</v>
      </c>
      <c r="C11218" s="59" t="s">
        <v>6824</v>
      </c>
      <c r="D11218" s="59">
        <v>809</v>
      </c>
      <c r="F11218" s="59" t="s">
        <v>12</v>
      </c>
      <c r="G11218" s="152" t="str">
        <f>VLOOKUP(D11218,sku归属!A:B,2,0)</f>
        <v>唐璇淑</v>
      </c>
    </row>
    <row r="11219" spans="1:13" s="59" customFormat="1" customHeight="1">
      <c r="A11219" s="59" t="s">
        <v>28439</v>
      </c>
      <c r="B11219" s="59" t="s">
        <v>28440</v>
      </c>
      <c r="C11219" s="59" t="s">
        <v>6821</v>
      </c>
      <c r="D11219" s="59">
        <v>809</v>
      </c>
      <c r="F11219" s="59" t="s">
        <v>12</v>
      </c>
      <c r="G11219" s="152" t="str">
        <f>VLOOKUP(D11219,sku归属!A:B,2,0)</f>
        <v>唐璇淑</v>
      </c>
    </row>
    <row r="11220" spans="1:13" s="59" customFormat="1" customHeight="1">
      <c r="A11220" s="59" t="s">
        <v>28441</v>
      </c>
      <c r="B11220" s="59" t="s">
        <v>28442</v>
      </c>
      <c r="C11220" s="59" t="s">
        <v>1620</v>
      </c>
      <c r="D11220" s="59">
        <v>809</v>
      </c>
      <c r="F11220" s="59" t="s">
        <v>12</v>
      </c>
      <c r="G11220" s="152" t="str">
        <f>VLOOKUP(D11220,sku归属!A:B,2,0)</f>
        <v>唐璇淑</v>
      </c>
    </row>
    <row r="11221" spans="1:13" s="59" customFormat="1" customHeight="1">
      <c r="A11221" s="59" t="s">
        <v>28443</v>
      </c>
      <c r="B11221" s="59" t="s">
        <v>28444</v>
      </c>
      <c r="C11221" s="59" t="s">
        <v>1626</v>
      </c>
      <c r="D11221" s="59">
        <v>809</v>
      </c>
      <c r="F11221" s="59" t="s">
        <v>12</v>
      </c>
      <c r="G11221" s="152" t="str">
        <f>VLOOKUP(D11221,sku归属!A:B,2,0)</f>
        <v>唐璇淑</v>
      </c>
    </row>
    <row r="11222" spans="1:13" s="59" customFormat="1" customHeight="1">
      <c r="A11222" s="59" t="s">
        <v>28445</v>
      </c>
      <c r="B11222" s="59" t="s">
        <v>28446</v>
      </c>
      <c r="C11222" s="59" t="s">
        <v>1629</v>
      </c>
      <c r="D11222" s="59">
        <v>809</v>
      </c>
      <c r="F11222" s="59" t="s">
        <v>12</v>
      </c>
      <c r="G11222" s="152" t="str">
        <f>VLOOKUP(D11222,sku归属!A:B,2,0)</f>
        <v>唐璇淑</v>
      </c>
    </row>
    <row r="11223" spans="1:13" s="59" customFormat="1" customHeight="1">
      <c r="A11223" s="59" t="s">
        <v>28447</v>
      </c>
      <c r="B11223" s="59" t="s">
        <v>28448</v>
      </c>
      <c r="C11223" s="59" t="s">
        <v>21200</v>
      </c>
      <c r="D11223" s="59">
        <v>809</v>
      </c>
      <c r="F11223" s="59" t="s">
        <v>12</v>
      </c>
      <c r="G11223" s="152" t="str">
        <f>VLOOKUP(D11223,sku归属!A:B,2,0)</f>
        <v>欧阳博文</v>
      </c>
    </row>
    <row r="11224" spans="1:13" s="59" customFormat="1" customHeight="1">
      <c r="A11224" s="59" t="s">
        <v>28449</v>
      </c>
      <c r="B11224" s="59" t="s">
        <v>28450</v>
      </c>
      <c r="C11224" s="59" t="s">
        <v>21335</v>
      </c>
      <c r="D11224" s="59">
        <v>809</v>
      </c>
      <c r="F11224" s="59" t="s">
        <v>12</v>
      </c>
      <c r="G11224" s="152" t="str">
        <f>VLOOKUP(D11224,sku归属!A:B,2,0)</f>
        <v>欧阳博文</v>
      </c>
    </row>
    <row r="11225" spans="1:13" s="59" customFormat="1" customHeight="1">
      <c r="A11225" s="59" t="s">
        <v>28451</v>
      </c>
      <c r="B11225" s="59" t="s">
        <v>28452</v>
      </c>
      <c r="C11225" s="59" t="s">
        <v>21338</v>
      </c>
      <c r="D11225" s="59">
        <v>809</v>
      </c>
      <c r="F11225" s="59" t="s">
        <v>12</v>
      </c>
      <c r="G11225" s="152" t="str">
        <f>VLOOKUP(D11225,sku归属!A:B,2,0)</f>
        <v>欧阳博文</v>
      </c>
    </row>
    <row r="11226" spans="1:13" s="59" customFormat="1" customHeight="1">
      <c r="A11226" s="59" t="s">
        <v>28453</v>
      </c>
      <c r="B11226" s="59" t="s">
        <v>28454</v>
      </c>
      <c r="C11226" s="59" t="s">
        <v>21553</v>
      </c>
      <c r="D11226" s="59">
        <v>809</v>
      </c>
      <c r="F11226" s="59" t="s">
        <v>12</v>
      </c>
      <c r="G11226" s="152" t="str">
        <f>VLOOKUP(D11226,sku归属!A:B,2,0)</f>
        <v>谭熹杰</v>
      </c>
    </row>
    <row r="11227" spans="1:13" s="59" customFormat="1" customHeight="1">
      <c r="A11227" s="59" t="s">
        <v>28455</v>
      </c>
      <c r="B11227" s="59" t="s">
        <v>28456</v>
      </c>
      <c r="C11227" s="59" t="s">
        <v>21559</v>
      </c>
      <c r="D11227" s="59">
        <v>809</v>
      </c>
      <c r="F11227" s="59" t="s">
        <v>12</v>
      </c>
      <c r="G11227" s="152" t="str">
        <f>VLOOKUP(D11227,sku归属!A:B,2,0)</f>
        <v>唐璇淑</v>
      </c>
    </row>
    <row r="11228" spans="1:13" s="59" customFormat="1" customHeight="1">
      <c r="A11228" s="59" t="s">
        <v>28457</v>
      </c>
      <c r="B11228" s="59" t="s">
        <v>28458</v>
      </c>
      <c r="C11228" s="59" t="s">
        <v>21556</v>
      </c>
      <c r="D11228" s="59">
        <v>809</v>
      </c>
      <c r="F11228" s="59" t="s">
        <v>12</v>
      </c>
      <c r="G11228" s="152" t="str">
        <f>VLOOKUP(D11228,sku归属!A:B,2,0)</f>
        <v>唐璇淑</v>
      </c>
    </row>
    <row r="11229" spans="1:13" s="59" customFormat="1" customHeight="1">
      <c r="A11229" s="59" t="s">
        <v>28459</v>
      </c>
      <c r="B11229" s="59" t="s">
        <v>28460</v>
      </c>
      <c r="C11229" s="59" t="s">
        <v>19199</v>
      </c>
      <c r="D11229" s="59">
        <v>809</v>
      </c>
      <c r="F11229" s="59" t="s">
        <v>12</v>
      </c>
      <c r="G11229" s="152" t="str">
        <f>VLOOKUP(D11229,sku归属!A:B,2,0)</f>
        <v>唐璇淑</v>
      </c>
    </row>
    <row r="11230" spans="1:13" s="59" customFormat="1" customHeight="1">
      <c r="A11230" s="59" t="s">
        <v>28461</v>
      </c>
      <c r="B11230" s="59" t="s">
        <v>28462</v>
      </c>
      <c r="C11230" s="59" t="s">
        <v>19202</v>
      </c>
      <c r="D11230" s="59">
        <v>809</v>
      </c>
      <c r="F11230" s="59" t="s">
        <v>12</v>
      </c>
      <c r="G11230" s="152" t="str">
        <f>VLOOKUP(D11230,sku归属!A:B,2,0)</f>
        <v>唐璇淑</v>
      </c>
    </row>
    <row r="11231" spans="1:13" s="59" customFormat="1" customHeight="1">
      <c r="A11231" s="59" t="s">
        <v>28463</v>
      </c>
      <c r="B11231" s="59" t="s">
        <v>28464</v>
      </c>
      <c r="C11231" s="59" t="s">
        <v>17750</v>
      </c>
      <c r="D11231" s="59" t="s">
        <v>18</v>
      </c>
      <c r="F11231" s="59" t="s">
        <v>12</v>
      </c>
      <c r="G11231" s="152" t="str">
        <f>VLOOKUP(D11231,sku归属!A:B,2,0)</f>
        <v>唐璇淑</v>
      </c>
    </row>
    <row r="11232" spans="1:13" s="59" customFormat="1" customHeight="1">
      <c r="A11232" s="59" t="s">
        <v>28465</v>
      </c>
      <c r="B11232" s="59" t="s">
        <v>28466</v>
      </c>
      <c r="C11232" s="59" t="s">
        <v>12772</v>
      </c>
      <c r="D11232" s="59" t="s">
        <v>18</v>
      </c>
      <c r="F11232" s="59" t="s">
        <v>12</v>
      </c>
      <c r="G11232" s="152" t="str">
        <f>VLOOKUP(D11232,sku归属!A:B,2,0)</f>
        <v>唐璇淑</v>
      </c>
    </row>
    <row r="11233" spans="1:13" s="59" customFormat="1" customHeight="1">
      <c r="A11233" s="59" t="s">
        <v>28467</v>
      </c>
      <c r="B11233" s="59" t="s">
        <v>28468</v>
      </c>
      <c r="C11233" s="59" t="s">
        <v>593</v>
      </c>
      <c r="D11233" s="59" t="s">
        <v>18</v>
      </c>
      <c r="F11233" s="59" t="s">
        <v>12</v>
      </c>
      <c r="G11233" s="152" t="str">
        <f>VLOOKUP(D11233,sku归属!A:B,2,0)</f>
        <v>唐璇淑</v>
      </c>
    </row>
    <row r="11234" spans="1:13" s="59" customFormat="1" customHeight="1">
      <c r="A11234" s="59" t="s">
        <v>28469</v>
      </c>
      <c r="B11234" s="59" t="s">
        <v>28470</v>
      </c>
      <c r="C11234" s="59" t="s">
        <v>28471</v>
      </c>
      <c r="D11234" s="59" t="s">
        <v>18</v>
      </c>
      <c r="F11234" s="59" t="s">
        <v>12</v>
      </c>
      <c r="G11234" s="152" t="str">
        <f>VLOOKUP(D11234,sku归属!A:B,2,0)</f>
        <v>唐璇淑</v>
      </c>
    </row>
    <row r="11235" spans="1:13" s="59" customFormat="1" customHeight="1">
      <c r="A11235" s="59" t="s">
        <v>28472</v>
      </c>
      <c r="B11235" s="59" t="s">
        <v>28473</v>
      </c>
      <c r="C11235" s="59" t="s">
        <v>28474</v>
      </c>
      <c r="D11235" s="59" t="s">
        <v>18</v>
      </c>
      <c r="F11235" s="59" t="s">
        <v>12</v>
      </c>
      <c r="G11235" s="152" t="str">
        <f>VLOOKUP(D11235,sku归属!A:B,2,0)</f>
        <v>唐璇淑</v>
      </c>
    </row>
    <row r="11236" spans="1:13" s="59" customFormat="1" customHeight="1">
      <c r="A11236" s="59" t="s">
        <v>28475</v>
      </c>
      <c r="B11236" s="59" t="s">
        <v>28476</v>
      </c>
      <c r="C11236" s="59" t="s">
        <v>28477</v>
      </c>
      <c r="D11236" s="59" t="s">
        <v>18</v>
      </c>
      <c r="F11236" s="59" t="s">
        <v>12</v>
      </c>
      <c r="G11236" s="152" t="str">
        <f>VLOOKUP(D11236,sku归属!A:B,2,0)</f>
        <v>欧阳博文</v>
      </c>
    </row>
    <row r="11237" spans="1:13" s="59" customFormat="1" customHeight="1">
      <c r="A11237" s="59" t="s">
        <v>21650</v>
      </c>
      <c r="B11237" s="59" t="s">
        <v>21651</v>
      </c>
      <c r="C11237" s="59" t="s">
        <v>19205</v>
      </c>
      <c r="D11237" s="59" t="s">
        <v>18</v>
      </c>
      <c r="F11237" s="59" t="s">
        <v>12</v>
      </c>
      <c r="G11237" s="152" t="str">
        <f>VLOOKUP(D11237,sku归属!A:B,2,0)</f>
        <v>欧阳博文</v>
      </c>
    </row>
    <row r="11238" spans="1:13" s="59" customFormat="1" customHeight="1">
      <c r="A11238" s="59" t="s">
        <v>21652</v>
      </c>
      <c r="B11238" s="59" t="s">
        <v>21653</v>
      </c>
      <c r="C11238" s="59" t="s">
        <v>19208</v>
      </c>
      <c r="D11238" s="59" t="s">
        <v>18</v>
      </c>
      <c r="F11238" s="59" t="s">
        <v>12</v>
      </c>
      <c r="G11238" s="152" t="str">
        <f>VLOOKUP(D11238,sku归属!A:B,2,0)</f>
        <v>欧阳博文</v>
      </c>
    </row>
    <row r="11239" spans="1:13" s="59" customFormat="1" customHeight="1">
      <c r="A11239" s="59" t="s">
        <v>28478</v>
      </c>
      <c r="B11239" s="59" t="s">
        <v>28479</v>
      </c>
      <c r="C11239" s="59" t="s">
        <v>21535</v>
      </c>
      <c r="D11239" s="59">
        <v>809</v>
      </c>
      <c r="F11239" s="59" t="s">
        <v>12</v>
      </c>
      <c r="G11239" s="152" t="str">
        <f>VLOOKUP(D11239,sku归属!A:B,2,0)</f>
        <v>欧阳博文</v>
      </c>
    </row>
    <row r="11240" spans="1:13" s="59" customFormat="1" customHeight="1">
      <c r="A11240" s="59" t="s">
        <v>28480</v>
      </c>
      <c r="B11240" s="59" t="s">
        <v>28481</v>
      </c>
      <c r="C11240" s="59" t="s">
        <v>21541</v>
      </c>
      <c r="D11240" s="59">
        <v>809</v>
      </c>
      <c r="F11240" s="59" t="s">
        <v>12</v>
      </c>
      <c r="G11240" s="152" t="str">
        <f>VLOOKUP(D11240,sku归属!A:B,2,0)</f>
        <v>欧阳博文</v>
      </c>
    </row>
    <row r="11241" spans="1:13" s="59" customFormat="1" customHeight="1">
      <c r="A11241" s="59" t="s">
        <v>28482</v>
      </c>
      <c r="B11241" s="59" t="s">
        <v>28483</v>
      </c>
      <c r="C11241" s="59" t="s">
        <v>21538</v>
      </c>
      <c r="D11241" s="59">
        <v>809</v>
      </c>
      <c r="F11241" s="59" t="s">
        <v>12</v>
      </c>
      <c r="G11241" s="152" t="str">
        <f>VLOOKUP(D11241,sku归属!A:B,2,0)</f>
        <v>欧阳博文</v>
      </c>
    </row>
    <row r="11242" spans="1:13" s="59" customFormat="1" customHeight="1">
      <c r="A11242" s="59" t="s">
        <v>28484</v>
      </c>
      <c r="B11242" s="59" t="s">
        <v>28485</v>
      </c>
      <c r="C11242" s="59" t="s">
        <v>21532</v>
      </c>
      <c r="D11242" s="59">
        <v>809</v>
      </c>
      <c r="F11242" s="59" t="s">
        <v>12</v>
      </c>
      <c r="G11242" s="152" t="str">
        <f>VLOOKUP(D11242,sku归属!A:B,2,0)</f>
        <v>欧阳博文</v>
      </c>
    </row>
    <row r="11243" spans="1:13" s="59" customFormat="1" customHeight="1">
      <c r="A11243" s="59" t="s">
        <v>28486</v>
      </c>
      <c r="B11243" s="59" t="s">
        <v>28487</v>
      </c>
      <c r="C11243" s="59" t="s">
        <v>21583</v>
      </c>
      <c r="D11243" s="59">
        <v>809</v>
      </c>
      <c r="F11243" s="59" t="s">
        <v>12</v>
      </c>
      <c r="G11243" s="152" t="str">
        <f>VLOOKUP(D11243,sku归属!A:B,2,0)</f>
        <v>欧阳博文</v>
      </c>
    </row>
    <row r="11244" spans="1:13" s="59" customFormat="1" customHeight="1">
      <c r="A11244" s="59" t="s">
        <v>28488</v>
      </c>
      <c r="B11244" s="59" t="s">
        <v>28489</v>
      </c>
      <c r="C11244" s="59" t="s">
        <v>19205</v>
      </c>
      <c r="D11244" s="59">
        <v>806</v>
      </c>
      <c r="F11244" s="59" t="s">
        <v>12</v>
      </c>
      <c r="G11244" s="152" t="str">
        <f>VLOOKUP(D11244,sku归属!A:B,2,0)</f>
        <v>欧阳博文</v>
      </c>
    </row>
    <row r="11245" spans="1:13" s="59" customFormat="1" customHeight="1">
      <c r="A11245" s="59" t="s">
        <v>28490</v>
      </c>
      <c r="B11245" s="59" t="s">
        <v>28491</v>
      </c>
      <c r="C11245" s="59" t="s">
        <v>19208</v>
      </c>
      <c r="D11245" s="59">
        <v>806</v>
      </c>
      <c r="F11245" s="59" t="s">
        <v>12</v>
      </c>
      <c r="G11245" s="152" t="str">
        <f>VLOOKUP(D11245,sku归属!A:B,2,0)</f>
        <v>欧阳博文</v>
      </c>
    </row>
    <row r="11246" spans="1:13" s="59" customFormat="1" customHeight="1">
      <c r="A11246" s="59" t="s">
        <v>28492</v>
      </c>
      <c r="B11246" s="59" t="s">
        <v>28493</v>
      </c>
      <c r="C11246" s="59" t="s">
        <v>7695</v>
      </c>
      <c r="D11246" s="59">
        <v>806</v>
      </c>
      <c r="F11246" s="59" t="s">
        <v>12</v>
      </c>
      <c r="G11246" s="152" t="str">
        <f>VLOOKUP(D11246,sku归属!A:B,2,0)</f>
        <v>欧阳博文</v>
      </c>
    </row>
    <row r="11247" spans="1:13" s="59" customFormat="1" customHeight="1">
      <c r="A11247" s="59" t="s">
        <v>28494</v>
      </c>
      <c r="B11247" s="59" t="s">
        <v>28495</v>
      </c>
      <c r="C11247" s="59" t="s">
        <v>17744</v>
      </c>
      <c r="D11247" s="59" t="s">
        <v>18</v>
      </c>
      <c r="F11247" s="59" t="s">
        <v>12</v>
      </c>
      <c r="G11247" s="152" t="str">
        <f>VLOOKUP(D11247,sku归属!A:B,2,0)</f>
        <v>欧阳博文</v>
      </c>
    </row>
    <row r="11248" spans="1:13" s="59" customFormat="1" customHeight="1">
      <c r="A11248" s="59" t="s">
        <v>28496</v>
      </c>
      <c r="B11248" s="59" t="s">
        <v>28497</v>
      </c>
      <c r="C11248" s="59" t="s">
        <v>20981</v>
      </c>
      <c r="D11248" s="59">
        <v>809</v>
      </c>
      <c r="F11248" s="59" t="s">
        <v>12</v>
      </c>
      <c r="G11248" s="152" t="str">
        <f>VLOOKUP(D11248,sku归属!A:B,2,0)</f>
        <v>欧阳博文</v>
      </c>
    </row>
    <row r="11249" spans="1:13" s="59" customFormat="1" customHeight="1">
      <c r="A11249" s="59" t="s">
        <v>28498</v>
      </c>
      <c r="B11249" s="59" t="s">
        <v>28499</v>
      </c>
      <c r="C11249" s="59" t="s">
        <v>15609</v>
      </c>
      <c r="D11249" s="59">
        <v>809</v>
      </c>
      <c r="F11249" s="59" t="s">
        <v>12</v>
      </c>
      <c r="G11249" s="152" t="str">
        <f>VLOOKUP(D11249,sku归属!A:B,2,0)</f>
        <v>欧阳博文</v>
      </c>
    </row>
    <row r="11250" spans="1:13" s="59" customFormat="1" customHeight="1">
      <c r="A11250" s="59" t="s">
        <v>28500</v>
      </c>
      <c r="B11250" s="59" t="s">
        <v>28501</v>
      </c>
      <c r="C11250" s="59" t="s">
        <v>1212</v>
      </c>
      <c r="D11250" s="59">
        <v>809</v>
      </c>
      <c r="F11250" s="59" t="s">
        <v>12</v>
      </c>
      <c r="G11250" s="152" t="str">
        <f>VLOOKUP(D11250,sku归属!A:B,2,0)</f>
        <v>欧阳博文</v>
      </c>
    </row>
    <row r="11251" spans="1:13" s="59" customFormat="1" customHeight="1">
      <c r="A11251" s="59" t="s">
        <v>28502</v>
      </c>
      <c r="B11251" s="59" t="s">
        <v>28503</v>
      </c>
      <c r="C11251" s="59" t="s">
        <v>1215</v>
      </c>
      <c r="D11251" s="59">
        <v>809</v>
      </c>
      <c r="F11251" s="59" t="s">
        <v>12</v>
      </c>
      <c r="G11251" s="152" t="str">
        <f>VLOOKUP(D11251,sku归属!A:B,2,0)</f>
        <v>欧阳博文</v>
      </c>
    </row>
    <row r="11252" spans="1:13" s="59" customFormat="1" customHeight="1">
      <c r="A11252" s="59" t="s">
        <v>28504</v>
      </c>
      <c r="B11252" s="59" t="s">
        <v>28505</v>
      </c>
      <c r="C11252" s="59" t="s">
        <v>20968</v>
      </c>
      <c r="D11252" s="59">
        <v>809</v>
      </c>
      <c r="F11252" s="59" t="s">
        <v>12</v>
      </c>
      <c r="G11252" s="152" t="str">
        <f>VLOOKUP(D11252,sku归属!A:B,2,0)</f>
        <v>欧阳博文</v>
      </c>
    </row>
    <row r="11253" spans="1:13" s="59" customFormat="1" customHeight="1">
      <c r="A11253" s="59" t="s">
        <v>28506</v>
      </c>
      <c r="B11253" s="59" t="s">
        <v>28507</v>
      </c>
      <c r="C11253" s="59" t="s">
        <v>15612</v>
      </c>
      <c r="D11253" s="59">
        <v>809</v>
      </c>
      <c r="F11253" s="59" t="s">
        <v>12</v>
      </c>
      <c r="G11253" s="152" t="str">
        <f>VLOOKUP(D11253,sku归属!A:B,2,0)</f>
        <v>欧阳博文</v>
      </c>
    </row>
    <row r="11254" spans="1:13" s="59" customFormat="1" customHeight="1">
      <c r="A11254" s="59" t="s">
        <v>28508</v>
      </c>
      <c r="B11254" s="59" t="s">
        <v>28509</v>
      </c>
      <c r="C11254" s="59" t="s">
        <v>1218</v>
      </c>
      <c r="D11254" s="59">
        <v>809</v>
      </c>
      <c r="F11254" s="59" t="s">
        <v>12</v>
      </c>
      <c r="G11254" s="152" t="str">
        <f>VLOOKUP(D11254,sku归属!A:B,2,0)</f>
        <v>唐璇淑</v>
      </c>
    </row>
    <row r="11255" spans="1:13" s="59" customFormat="1" customHeight="1">
      <c r="A11255" s="59" t="s">
        <v>28510</v>
      </c>
      <c r="B11255" s="59" t="s">
        <v>28511</v>
      </c>
      <c r="C11255" s="59" t="s">
        <v>1221</v>
      </c>
      <c r="D11255" s="59">
        <v>809</v>
      </c>
      <c r="F11255" s="59" t="s">
        <v>12</v>
      </c>
      <c r="G11255" s="152" t="str">
        <f>VLOOKUP(D11255,sku归属!A:B,2,0)</f>
        <v>唐璇淑</v>
      </c>
    </row>
    <row r="11256" spans="1:13" s="59" customFormat="1" customHeight="1">
      <c r="A11256" s="59" t="s">
        <v>28512</v>
      </c>
      <c r="B11256" s="59" t="s">
        <v>28513</v>
      </c>
      <c r="C11256" s="59" t="s">
        <v>19009</v>
      </c>
      <c r="D11256" s="59">
        <v>809</v>
      </c>
      <c r="F11256" s="59" t="s">
        <v>12</v>
      </c>
      <c r="G11256" s="152" t="str">
        <f>VLOOKUP(D11256,sku归属!A:B,2,0)</f>
        <v>唐璇淑</v>
      </c>
    </row>
    <row r="11257" spans="1:13" s="59" customFormat="1" customHeight="1">
      <c r="A11257" s="59" t="s">
        <v>28514</v>
      </c>
      <c r="B11257" s="59" t="s">
        <v>28515</v>
      </c>
      <c r="C11257" s="59" t="s">
        <v>19325</v>
      </c>
      <c r="D11257" s="59">
        <v>806</v>
      </c>
      <c r="F11257" s="59" t="s">
        <v>12</v>
      </c>
      <c r="G11257" s="152" t="str">
        <f>VLOOKUP(D11257,sku归属!A:B,2,0)</f>
        <v>唐璇淑</v>
      </c>
    </row>
    <row r="11258" spans="1:13" s="59" customFormat="1" customHeight="1">
      <c r="A11258" s="59" t="s">
        <v>28516</v>
      </c>
      <c r="B11258" s="59" t="s">
        <v>28517</v>
      </c>
      <c r="C11258" s="59" t="s">
        <v>19258</v>
      </c>
      <c r="D11258" s="59">
        <v>806</v>
      </c>
      <c r="F11258" s="59" t="s">
        <v>12</v>
      </c>
      <c r="G11258" s="152" t="str">
        <f>VLOOKUP(D11258,sku归属!A:B,2,0)</f>
        <v>唐璇淑</v>
      </c>
    </row>
    <row r="11259" spans="1:13" s="59" customFormat="1" customHeight="1">
      <c r="A11259" s="59" t="s">
        <v>28518</v>
      </c>
      <c r="B11259" s="59" t="s">
        <v>28519</v>
      </c>
      <c r="C11259" s="59" t="s">
        <v>7927</v>
      </c>
      <c r="D11259" s="59">
        <v>806</v>
      </c>
      <c r="F11259" s="59" t="s">
        <v>12</v>
      </c>
      <c r="G11259" s="152" t="str">
        <f>VLOOKUP(D11259,sku归属!A:B,2,0)</f>
        <v>唐璇淑</v>
      </c>
    </row>
    <row r="11260" spans="1:13" s="59" customFormat="1" customHeight="1">
      <c r="A11260" s="59" t="s">
        <v>28520</v>
      </c>
      <c r="B11260" s="59" t="s">
        <v>28521</v>
      </c>
      <c r="C11260" s="59" t="s">
        <v>15627</v>
      </c>
      <c r="D11260" s="59">
        <v>806</v>
      </c>
      <c r="F11260" s="59" t="s">
        <v>12</v>
      </c>
      <c r="G11260" s="152" t="str">
        <f>VLOOKUP(D11260,sku归属!A:B,2,0)</f>
        <v>唐璇淑</v>
      </c>
    </row>
    <row r="11261" spans="1:13" s="59" customFormat="1" customHeight="1">
      <c r="A11261" s="59" t="s">
        <v>28522</v>
      </c>
      <c r="B11261" s="59" t="s">
        <v>28523</v>
      </c>
      <c r="C11261" s="59" t="s">
        <v>28524</v>
      </c>
      <c r="D11261" s="59">
        <v>806</v>
      </c>
      <c r="F11261" s="59" t="s">
        <v>12</v>
      </c>
      <c r="G11261" s="152" t="str">
        <f>VLOOKUP(D11261,sku归属!A:B,2,0)</f>
        <v>唐璇淑</v>
      </c>
    </row>
    <row r="11262" spans="1:13" s="59" customFormat="1" customHeight="1">
      <c r="A11262" s="59" t="s">
        <v>28525</v>
      </c>
      <c r="B11262" s="59" t="s">
        <v>28526</v>
      </c>
      <c r="C11262" s="59" t="s">
        <v>28527</v>
      </c>
      <c r="D11262" s="59">
        <v>806</v>
      </c>
      <c r="F11262" s="59" t="s">
        <v>12</v>
      </c>
      <c r="G11262" s="152" t="str">
        <f>VLOOKUP(D11262,sku归属!A:B,2,0)</f>
        <v>欧阳博文</v>
      </c>
    </row>
    <row r="11263" spans="1:13" s="59" customFormat="1" customHeight="1">
      <c r="A11263" s="59" t="s">
        <v>28528</v>
      </c>
      <c r="B11263" s="59" t="s">
        <v>28529</v>
      </c>
      <c r="C11263" s="59" t="s">
        <v>28530</v>
      </c>
      <c r="D11263" s="59">
        <v>806</v>
      </c>
      <c r="F11263" s="59" t="s">
        <v>12</v>
      </c>
      <c r="G11263" s="152" t="str">
        <f>VLOOKUP(D11263,sku归属!A:B,2,0)</f>
        <v>欧阳博文</v>
      </c>
    </row>
    <row r="11264" spans="1:13" s="59" customFormat="1" customHeight="1">
      <c r="A11264" s="59" t="s">
        <v>28531</v>
      </c>
      <c r="B11264" s="59" t="s">
        <v>28532</v>
      </c>
      <c r="C11264" s="59" t="s">
        <v>28533</v>
      </c>
      <c r="D11264" s="59">
        <v>806</v>
      </c>
      <c r="F11264" s="59" t="s">
        <v>12</v>
      </c>
      <c r="G11264" s="152" t="str">
        <f>VLOOKUP(D11264,sku归属!A:B,2,0)</f>
        <v>欧阳博文</v>
      </c>
    </row>
    <row r="11265" spans="1:13" s="59" customFormat="1" customHeight="1">
      <c r="A11265" s="59" t="s">
        <v>28534</v>
      </c>
      <c r="B11265" s="59" t="s">
        <v>28535</v>
      </c>
      <c r="C11265" s="59" t="s">
        <v>28536</v>
      </c>
      <c r="D11265" s="59">
        <v>806</v>
      </c>
      <c r="F11265" s="59" t="s">
        <v>12</v>
      </c>
      <c r="G11265" s="152" t="str">
        <f>VLOOKUP(D11265,sku归属!A:B,2,0)</f>
        <v>欧阳博文</v>
      </c>
    </row>
    <row r="11266" spans="1:13" s="59" customFormat="1" customHeight="1">
      <c r="A11266" s="59" t="s">
        <v>28537</v>
      </c>
      <c r="B11266" s="59" t="s">
        <v>28538</v>
      </c>
      <c r="C11266" s="59" t="s">
        <v>28539</v>
      </c>
      <c r="D11266" s="59">
        <v>806</v>
      </c>
      <c r="F11266" s="59" t="s">
        <v>12</v>
      </c>
      <c r="G11266" s="152" t="str">
        <f>VLOOKUP(D11266,sku归属!A:B,2,0)</f>
        <v>欧阳博文</v>
      </c>
    </row>
    <row r="11267" spans="1:13" s="59" customFormat="1" customHeight="1">
      <c r="A11267" s="59" t="s">
        <v>28540</v>
      </c>
      <c r="B11267" s="59" t="s">
        <v>28541</v>
      </c>
      <c r="C11267" s="59" t="s">
        <v>28542</v>
      </c>
      <c r="D11267" s="59">
        <v>806</v>
      </c>
      <c r="F11267" s="59" t="s">
        <v>12</v>
      </c>
      <c r="G11267" s="152" t="str">
        <f>VLOOKUP(D11267,sku归属!A:B,2,0)</f>
        <v>欧阳博文</v>
      </c>
    </row>
    <row r="11268" spans="1:13" s="59" customFormat="1" customHeight="1">
      <c r="A11268" s="59" t="s">
        <v>28543</v>
      </c>
      <c r="B11268" s="59" t="s">
        <v>28544</v>
      </c>
      <c r="C11268" s="59" t="s">
        <v>28545</v>
      </c>
      <c r="D11268" s="59">
        <v>806</v>
      </c>
      <c r="F11268" s="59" t="s">
        <v>12</v>
      </c>
      <c r="G11268" s="152" t="str">
        <f>VLOOKUP(D11268,sku归属!A:B,2,0)</f>
        <v>欧阳博文</v>
      </c>
    </row>
    <row r="11269" spans="1:13" s="59" customFormat="1" customHeight="1">
      <c r="A11269" s="59" t="s">
        <v>28546</v>
      </c>
      <c r="B11269" s="59" t="s">
        <v>28547</v>
      </c>
      <c r="C11269" s="59" t="s">
        <v>6163</v>
      </c>
      <c r="D11269" s="59">
        <v>806</v>
      </c>
      <c r="F11269" s="59" t="s">
        <v>12</v>
      </c>
      <c r="G11269" s="152" t="str">
        <f>VLOOKUP(D11269,sku归属!A:B,2,0)</f>
        <v>欧阳博文</v>
      </c>
    </row>
    <row r="11270" spans="1:13" s="59" customFormat="1" customHeight="1">
      <c r="A11270" s="59" t="s">
        <v>28548</v>
      </c>
      <c r="B11270" s="59" t="s">
        <v>28549</v>
      </c>
      <c r="C11270" s="59" t="s">
        <v>6166</v>
      </c>
      <c r="D11270" s="59">
        <v>806</v>
      </c>
      <c r="F11270" s="59" t="s">
        <v>12</v>
      </c>
      <c r="G11270" s="152" t="str">
        <f>VLOOKUP(D11270,sku归属!A:B,2,0)</f>
        <v>欧阳博文</v>
      </c>
    </row>
    <row r="11271" spans="1:13" s="59" customFormat="1" customHeight="1">
      <c r="A11271" s="59" t="s">
        <v>28550</v>
      </c>
      <c r="B11271" s="59" t="s">
        <v>28551</v>
      </c>
      <c r="C11271" s="59" t="s">
        <v>6169</v>
      </c>
      <c r="D11271" s="59">
        <v>806</v>
      </c>
      <c r="F11271" s="59" t="s">
        <v>12</v>
      </c>
      <c r="G11271" s="152" t="str">
        <f>VLOOKUP(D11271,sku归属!A:B,2,0)</f>
        <v>欧阳博文</v>
      </c>
    </row>
    <row r="11272" spans="1:13" s="59" customFormat="1" customHeight="1">
      <c r="A11272" s="59" t="s">
        <v>28552</v>
      </c>
      <c r="B11272" s="59" t="s">
        <v>28553</v>
      </c>
      <c r="C11272" s="59" t="s">
        <v>6172</v>
      </c>
      <c r="D11272" s="59">
        <v>806</v>
      </c>
      <c r="F11272" s="59" t="s">
        <v>12</v>
      </c>
      <c r="G11272" s="152" t="str">
        <f>VLOOKUP(D11272,sku归属!A:B,2,0)</f>
        <v>欧阳博文</v>
      </c>
    </row>
    <row r="11273" spans="1:13" s="59" customFormat="1" customHeight="1">
      <c r="A11273" s="59" t="s">
        <v>28554</v>
      </c>
      <c r="B11273" s="59" t="s">
        <v>28555</v>
      </c>
      <c r="C11273" s="59" t="s">
        <v>6175</v>
      </c>
      <c r="D11273" s="59">
        <v>806</v>
      </c>
      <c r="F11273" s="59" t="s">
        <v>12</v>
      </c>
      <c r="G11273" s="152" t="str">
        <f>VLOOKUP(D11273,sku归属!A:B,2,0)</f>
        <v>欧阳博文</v>
      </c>
    </row>
    <row r="11274" spans="1:13" s="59" customFormat="1" customHeight="1">
      <c r="A11274" s="59" t="s">
        <v>28556</v>
      </c>
      <c r="B11274" s="59" t="s">
        <v>28557</v>
      </c>
      <c r="C11274" s="59" t="s">
        <v>6178</v>
      </c>
      <c r="D11274" s="59">
        <v>806</v>
      </c>
      <c r="F11274" s="59" t="s">
        <v>12</v>
      </c>
      <c r="G11274" s="152" t="str">
        <f>VLOOKUP(D11274,sku归属!A:B,2,0)</f>
        <v>欧阳博文</v>
      </c>
    </row>
    <row r="11275" spans="1:13" s="59" customFormat="1" customHeight="1">
      <c r="A11275" s="59" t="s">
        <v>28558</v>
      </c>
      <c r="B11275" s="59" t="s">
        <v>28559</v>
      </c>
      <c r="C11275" s="59" t="s">
        <v>3452</v>
      </c>
      <c r="D11275" s="59">
        <v>809</v>
      </c>
      <c r="F11275" s="59" t="s">
        <v>12</v>
      </c>
      <c r="G11275" s="152" t="str">
        <f>VLOOKUP(D11275,sku归属!A:B,2,0)</f>
        <v>欧阳博文</v>
      </c>
    </row>
    <row r="11276" spans="1:13" s="59" customFormat="1" customHeight="1">
      <c r="A11276" s="59" t="s">
        <v>28560</v>
      </c>
      <c r="B11276" s="59" t="s">
        <v>28561</v>
      </c>
      <c r="C11276" s="59" t="s">
        <v>17805</v>
      </c>
      <c r="D11276" s="59">
        <v>809</v>
      </c>
      <c r="F11276" s="59" t="s">
        <v>12</v>
      </c>
      <c r="G11276" s="152" t="str">
        <f>VLOOKUP(D11276,sku归属!A:B,2,0)</f>
        <v>唐璇淑</v>
      </c>
    </row>
    <row r="11277" spans="1:13" s="59" customFormat="1" customHeight="1">
      <c r="A11277" s="59" t="s">
        <v>28562</v>
      </c>
      <c r="B11277" s="59" t="s">
        <v>28563</v>
      </c>
      <c r="C11277" s="59" t="s">
        <v>6163</v>
      </c>
      <c r="D11277" s="59">
        <v>809</v>
      </c>
      <c r="F11277" s="59" t="s">
        <v>12</v>
      </c>
      <c r="G11277" s="152" t="str">
        <f>VLOOKUP(D11277,sku归属!A:B,2,0)</f>
        <v>唐璇淑</v>
      </c>
    </row>
    <row r="11278" spans="1:13" s="59" customFormat="1" customHeight="1">
      <c r="A11278" s="59" t="s">
        <v>28564</v>
      </c>
      <c r="B11278" s="59" t="s">
        <v>28565</v>
      </c>
      <c r="C11278" s="59" t="s">
        <v>6166</v>
      </c>
      <c r="D11278" s="59">
        <v>809</v>
      </c>
      <c r="F11278" s="59" t="s">
        <v>12</v>
      </c>
      <c r="G11278" s="152" t="str">
        <f>VLOOKUP(D11278,sku归属!A:B,2,0)</f>
        <v>唐璇淑</v>
      </c>
    </row>
    <row r="11279" spans="1:13" s="59" customFormat="1" customHeight="1">
      <c r="A11279" s="59" t="s">
        <v>28566</v>
      </c>
      <c r="B11279" s="59" t="s">
        <v>28567</v>
      </c>
      <c r="C11279" s="59" t="s">
        <v>6169</v>
      </c>
      <c r="D11279" s="59">
        <v>809</v>
      </c>
      <c r="F11279" s="59" t="s">
        <v>12</v>
      </c>
      <c r="G11279" s="152" t="str">
        <f>VLOOKUP(D11279,sku归属!A:B,2,0)</f>
        <v>唐璇淑</v>
      </c>
    </row>
    <row r="11280" spans="1:13" s="59" customFormat="1" customHeight="1">
      <c r="A11280" s="59" t="s">
        <v>28568</v>
      </c>
      <c r="B11280" s="59" t="s">
        <v>28569</v>
      </c>
      <c r="C11280" s="59" t="s">
        <v>6172</v>
      </c>
      <c r="D11280" s="59">
        <v>809</v>
      </c>
      <c r="F11280" s="59" t="s">
        <v>12</v>
      </c>
      <c r="G11280" s="152" t="str">
        <f>VLOOKUP(D11280,sku归属!A:B,2,0)</f>
        <v>唐璇淑</v>
      </c>
    </row>
    <row r="11281" spans="1:13" s="59" customFormat="1" customHeight="1">
      <c r="A11281" s="59" t="s">
        <v>28570</v>
      </c>
      <c r="B11281" s="59" t="s">
        <v>28571</v>
      </c>
      <c r="C11281" s="59" t="s">
        <v>6175</v>
      </c>
      <c r="D11281" s="59">
        <v>809</v>
      </c>
      <c r="F11281" s="59" t="s">
        <v>12</v>
      </c>
      <c r="G11281" s="152" t="str">
        <f>VLOOKUP(D11281,sku归属!A:B,2,0)</f>
        <v>唐璇淑</v>
      </c>
    </row>
    <row r="11282" spans="1:13" s="59" customFormat="1" customHeight="1">
      <c r="A11282" s="59" t="s">
        <v>28572</v>
      </c>
      <c r="B11282" s="59" t="s">
        <v>28573</v>
      </c>
      <c r="C11282" s="59" t="s">
        <v>6178</v>
      </c>
      <c r="D11282" s="59">
        <v>809</v>
      </c>
      <c r="F11282" s="59" t="s">
        <v>12</v>
      </c>
      <c r="G11282" s="152" t="str">
        <f>VLOOKUP(D11282,sku归属!A:B,2,0)</f>
        <v>谭熹杰</v>
      </c>
    </row>
    <row r="11283" spans="1:13" s="59" customFormat="1" customHeight="1">
      <c r="A11283" s="59" t="s">
        <v>28574</v>
      </c>
      <c r="B11283" s="59" t="s">
        <v>28575</v>
      </c>
      <c r="C11283" s="59" t="s">
        <v>21666</v>
      </c>
      <c r="D11283" s="59">
        <v>806</v>
      </c>
      <c r="F11283" s="59" t="s">
        <v>12</v>
      </c>
      <c r="G11283" s="152" t="str">
        <f>VLOOKUP(D11283,sku归属!A:B,2,0)</f>
        <v>谭熹杰</v>
      </c>
    </row>
    <row r="11284" spans="1:13" s="59" customFormat="1" customHeight="1">
      <c r="A11284" s="59" t="s">
        <v>28576</v>
      </c>
      <c r="B11284" s="59" t="s">
        <v>28577</v>
      </c>
      <c r="C11284" s="59" t="s">
        <v>21669</v>
      </c>
      <c r="D11284" s="59">
        <v>806</v>
      </c>
      <c r="F11284" s="59" t="s">
        <v>12</v>
      </c>
      <c r="G11284" s="152" t="str">
        <f>VLOOKUP(D11284,sku归属!A:B,2,0)</f>
        <v>唐璇淑</v>
      </c>
    </row>
    <row r="11285" spans="1:13" s="59" customFormat="1" customHeight="1">
      <c r="A11285" s="59" t="s">
        <v>28578</v>
      </c>
      <c r="B11285" s="59" t="s">
        <v>28579</v>
      </c>
      <c r="C11285" s="59" t="s">
        <v>22260</v>
      </c>
      <c r="D11285" s="59">
        <v>806</v>
      </c>
      <c r="F11285" s="59" t="s">
        <v>12</v>
      </c>
      <c r="G11285" s="152" t="str">
        <f>VLOOKUP(D11285,sku归属!A:B,2,0)</f>
        <v>唐璇淑</v>
      </c>
    </row>
    <row r="11286" spans="1:13" s="59" customFormat="1" customHeight="1">
      <c r="A11286" s="59" t="s">
        <v>28580</v>
      </c>
      <c r="B11286" s="59" t="s">
        <v>28581</v>
      </c>
      <c r="C11286" s="59" t="s">
        <v>22263</v>
      </c>
      <c r="D11286" s="59">
        <v>806</v>
      </c>
      <c r="F11286" s="59" t="s">
        <v>12</v>
      </c>
      <c r="G11286" s="152" t="str">
        <f>VLOOKUP(D11286,sku归属!A:B,2,0)</f>
        <v>欧阳博文</v>
      </c>
    </row>
    <row r="11287" spans="1:13" s="59" customFormat="1" customHeight="1">
      <c r="A11287" s="59" t="s">
        <v>28582</v>
      </c>
      <c r="B11287" s="59" t="s">
        <v>28583</v>
      </c>
      <c r="C11287" s="59" t="s">
        <v>19433</v>
      </c>
      <c r="D11287" s="59">
        <v>806</v>
      </c>
      <c r="F11287" s="59" t="s">
        <v>12</v>
      </c>
      <c r="G11287" s="152" t="str">
        <f>VLOOKUP(D11287,sku归属!A:B,2,0)</f>
        <v>唐璇淑</v>
      </c>
    </row>
    <row r="11288" spans="1:13" s="59" customFormat="1" customHeight="1">
      <c r="A11288" s="59" t="s">
        <v>28584</v>
      </c>
      <c r="B11288" s="59" t="s">
        <v>28585</v>
      </c>
      <c r="C11288" s="59" t="s">
        <v>19436</v>
      </c>
      <c r="D11288" s="59">
        <v>806</v>
      </c>
      <c r="F11288" s="59" t="s">
        <v>12</v>
      </c>
      <c r="G11288" s="152" t="str">
        <f>VLOOKUP(D11288,sku归属!A:B,2,0)</f>
        <v>唐璇淑</v>
      </c>
    </row>
    <row r="11289" spans="1:13" s="59" customFormat="1" customHeight="1">
      <c r="A11289" s="59" t="s">
        <v>28586</v>
      </c>
      <c r="B11289" s="59" t="s">
        <v>28587</v>
      </c>
      <c r="C11289" s="59" t="s">
        <v>19439</v>
      </c>
      <c r="D11289" s="59">
        <v>806</v>
      </c>
      <c r="F11289" s="59" t="s">
        <v>12</v>
      </c>
      <c r="G11289" s="152" t="str">
        <f>VLOOKUP(D11289,sku归属!A:B,2,0)</f>
        <v>唐璇淑</v>
      </c>
    </row>
    <row r="11290" spans="1:13" s="59" customFormat="1" customHeight="1">
      <c r="A11290" s="59" t="s">
        <v>28588</v>
      </c>
      <c r="B11290" s="59" t="s">
        <v>28589</v>
      </c>
      <c r="C11290" s="59" t="s">
        <v>19442</v>
      </c>
      <c r="D11290" s="59">
        <v>806</v>
      </c>
      <c r="F11290" s="59" t="s">
        <v>12</v>
      </c>
      <c r="G11290" s="152" t="str">
        <f>VLOOKUP(D11290,sku归属!A:B,2,0)</f>
        <v>唐璇淑</v>
      </c>
    </row>
    <row r="11291" spans="1:13" s="59" customFormat="1" customHeight="1">
      <c r="A11291" s="59" t="s">
        <v>28590</v>
      </c>
      <c r="B11291" s="59" t="s">
        <v>28591</v>
      </c>
      <c r="C11291" s="59" t="s">
        <v>19445</v>
      </c>
      <c r="D11291" s="59">
        <v>806</v>
      </c>
      <c r="F11291" s="59" t="s">
        <v>12</v>
      </c>
      <c r="G11291" s="152" t="str">
        <f>VLOOKUP(D11291,sku归属!A:B,2,0)</f>
        <v>唐璇淑</v>
      </c>
    </row>
    <row r="11292" spans="1:13" s="59" customFormat="1" customHeight="1">
      <c r="A11292" s="59" t="s">
        <v>28592</v>
      </c>
      <c r="B11292" s="59" t="s">
        <v>28593</v>
      </c>
      <c r="C11292" s="59" t="s">
        <v>19448</v>
      </c>
      <c r="D11292" s="59">
        <v>806</v>
      </c>
      <c r="F11292" s="59" t="s">
        <v>12</v>
      </c>
      <c r="G11292" s="152" t="str">
        <f>VLOOKUP(D11292,sku归属!A:B,2,0)</f>
        <v>唐璇淑</v>
      </c>
    </row>
    <row r="11293" spans="1:13" s="59" customFormat="1" customHeight="1">
      <c r="A11293" s="59" t="s">
        <v>28594</v>
      </c>
      <c r="B11293" s="59" t="s">
        <v>28595</v>
      </c>
      <c r="C11293" s="59" t="s">
        <v>19388</v>
      </c>
      <c r="D11293" s="59">
        <v>806</v>
      </c>
      <c r="F11293" s="59" t="s">
        <v>12</v>
      </c>
      <c r="G11293" s="152" t="str">
        <f>VLOOKUP(D11293,sku归属!A:B,2,0)</f>
        <v>唐璇淑</v>
      </c>
    </row>
    <row r="11294" spans="1:13" s="59" customFormat="1" customHeight="1">
      <c r="A11294" s="59" t="s">
        <v>28596</v>
      </c>
      <c r="B11294" s="59" t="s">
        <v>28597</v>
      </c>
      <c r="C11294" s="59" t="s">
        <v>19391</v>
      </c>
      <c r="D11294" s="59">
        <v>806</v>
      </c>
      <c r="F11294" s="59" t="s">
        <v>12</v>
      </c>
      <c r="G11294" s="152" t="str">
        <f>VLOOKUP(D11294,sku归属!A:B,2,0)</f>
        <v>唐璇淑</v>
      </c>
    </row>
    <row r="11295" spans="1:13" s="59" customFormat="1" customHeight="1">
      <c r="A11295" s="59" t="s">
        <v>28598</v>
      </c>
      <c r="B11295" s="59" t="s">
        <v>28599</v>
      </c>
      <c r="C11295" s="59" t="s">
        <v>19394</v>
      </c>
      <c r="D11295" s="59">
        <v>806</v>
      </c>
      <c r="F11295" s="59" t="s">
        <v>12</v>
      </c>
      <c r="G11295" s="152" t="str">
        <f>VLOOKUP(D11295,sku归属!A:B,2,0)</f>
        <v>唐璇淑</v>
      </c>
    </row>
    <row r="11296" spans="1:13" s="59" customFormat="1" customHeight="1">
      <c r="A11296" s="59" t="s">
        <v>28600</v>
      </c>
      <c r="B11296" s="59" t="s">
        <v>28601</v>
      </c>
      <c r="C11296" s="59" t="s">
        <v>19397</v>
      </c>
      <c r="D11296" s="59">
        <v>806</v>
      </c>
      <c r="F11296" s="59" t="s">
        <v>12</v>
      </c>
      <c r="G11296" s="152" t="str">
        <f>VLOOKUP(D11296,sku归属!A:B,2,0)</f>
        <v>唐璇淑</v>
      </c>
    </row>
    <row r="11297" spans="1:13" s="59" customFormat="1" customHeight="1">
      <c r="A11297" s="59" t="s">
        <v>28602</v>
      </c>
      <c r="B11297" s="59" t="s">
        <v>28603</v>
      </c>
      <c r="C11297" s="59" t="s">
        <v>19299</v>
      </c>
      <c r="D11297" s="59">
        <v>809</v>
      </c>
      <c r="F11297" s="59" t="s">
        <v>12</v>
      </c>
      <c r="G11297" s="152" t="str">
        <f>VLOOKUP(D11297,sku归属!A:B,2,0)</f>
        <v>唐璇淑</v>
      </c>
    </row>
    <row r="11298" spans="1:13" s="59" customFormat="1" customHeight="1">
      <c r="A11298" s="59" t="s">
        <v>28604</v>
      </c>
      <c r="B11298" s="59" t="s">
        <v>28605</v>
      </c>
      <c r="C11298" s="59" t="s">
        <v>19302</v>
      </c>
      <c r="D11298" s="59">
        <v>809</v>
      </c>
      <c r="F11298" s="59" t="s">
        <v>12</v>
      </c>
      <c r="G11298" s="152" t="str">
        <f>VLOOKUP(D11298,sku归属!A:B,2,0)</f>
        <v>唐璇淑</v>
      </c>
    </row>
    <row r="11299" spans="1:13" s="59" customFormat="1" customHeight="1">
      <c r="A11299" s="59" t="s">
        <v>28606</v>
      </c>
      <c r="B11299" s="59" t="s">
        <v>28607</v>
      </c>
      <c r="C11299" s="59" t="s">
        <v>19305</v>
      </c>
      <c r="D11299" s="59">
        <v>809</v>
      </c>
      <c r="F11299" s="59" t="s">
        <v>12</v>
      </c>
      <c r="G11299" s="152" t="str">
        <f>VLOOKUP(D11299,sku归属!A:B,2,0)</f>
        <v>唐璇淑</v>
      </c>
    </row>
    <row r="11300" spans="1:13" s="59" customFormat="1" customHeight="1">
      <c r="A11300" s="59" t="s">
        <v>28608</v>
      </c>
      <c r="B11300" s="59" t="s">
        <v>28609</v>
      </c>
      <c r="C11300" s="59" t="s">
        <v>19308</v>
      </c>
      <c r="D11300" s="59">
        <v>809</v>
      </c>
      <c r="F11300" s="59" t="s">
        <v>12</v>
      </c>
      <c r="G11300" s="152" t="str">
        <f>VLOOKUP(D11300,sku归属!A:B,2,0)</f>
        <v>唐璇淑</v>
      </c>
    </row>
    <row r="11301" spans="1:13" s="59" customFormat="1" customHeight="1">
      <c r="A11301" s="59" t="s">
        <v>28610</v>
      </c>
      <c r="B11301" s="59" t="s">
        <v>28611</v>
      </c>
      <c r="C11301" s="59" t="s">
        <v>19311</v>
      </c>
      <c r="D11301" s="59">
        <v>809</v>
      </c>
      <c r="F11301" s="59" t="s">
        <v>12</v>
      </c>
      <c r="G11301" s="152" t="str">
        <f>VLOOKUP(D11301,sku归属!A:B,2,0)</f>
        <v>唐璇淑</v>
      </c>
    </row>
    <row r="11302" spans="1:13" s="59" customFormat="1" customHeight="1">
      <c r="A11302" s="59" t="s">
        <v>28612</v>
      </c>
      <c r="B11302" s="59" t="s">
        <v>28613</v>
      </c>
      <c r="C11302" s="59" t="s">
        <v>19314</v>
      </c>
      <c r="D11302" s="59">
        <v>809</v>
      </c>
      <c r="F11302" s="59" t="s">
        <v>12</v>
      </c>
      <c r="G11302" s="152" t="str">
        <f>VLOOKUP(D11302,sku归属!A:B,2,0)</f>
        <v>唐璇淑</v>
      </c>
    </row>
    <row r="11303" spans="1:13" s="59" customFormat="1" customHeight="1">
      <c r="A11303" s="59" t="s">
        <v>28614</v>
      </c>
      <c r="B11303" s="59" t="s">
        <v>19371</v>
      </c>
      <c r="C11303" s="59" t="s">
        <v>15624</v>
      </c>
      <c r="D11303" s="59" t="s">
        <v>18</v>
      </c>
      <c r="F11303" s="59" t="s">
        <v>12</v>
      </c>
      <c r="G11303" s="152" t="str">
        <f>VLOOKUP(D11303,sku归属!A:B,2,0)</f>
        <v>唐璇淑</v>
      </c>
    </row>
    <row r="11304" spans="1:13" s="59" customFormat="1" customHeight="1">
      <c r="A11304" s="59" t="s">
        <v>28615</v>
      </c>
      <c r="B11304" s="59" t="s">
        <v>19369</v>
      </c>
      <c r="C11304" s="59" t="s">
        <v>7940</v>
      </c>
      <c r="D11304" s="59" t="s">
        <v>18</v>
      </c>
      <c r="F11304" s="59" t="s">
        <v>12</v>
      </c>
      <c r="G11304" s="152" t="str">
        <f>VLOOKUP(D11304,sku归属!A:B,2,0)</f>
        <v>欧阳博文</v>
      </c>
    </row>
    <row r="11305" spans="1:13" s="59" customFormat="1" customHeight="1">
      <c r="A11305" s="59" t="s">
        <v>28616</v>
      </c>
      <c r="B11305" s="59" t="s">
        <v>28617</v>
      </c>
      <c r="C11305" s="59" t="s">
        <v>22054</v>
      </c>
      <c r="D11305" s="59">
        <v>809</v>
      </c>
      <c r="F11305" s="59" t="s">
        <v>12</v>
      </c>
      <c r="G11305" s="152" t="str">
        <f>VLOOKUP(D11305,sku归属!A:B,2,0)</f>
        <v>欧阳博文</v>
      </c>
    </row>
    <row r="11306" spans="1:13" s="59" customFormat="1" customHeight="1">
      <c r="A11306" s="59" t="s">
        <v>28618</v>
      </c>
      <c r="B11306" s="59" t="s">
        <v>28619</v>
      </c>
      <c r="C11306" s="59" t="s">
        <v>22057</v>
      </c>
      <c r="D11306" s="59">
        <v>809</v>
      </c>
      <c r="F11306" s="59" t="s">
        <v>12</v>
      </c>
      <c r="G11306" s="152" t="str">
        <f>VLOOKUP(D11306,sku归属!A:B,2,0)</f>
        <v>欧阳博文</v>
      </c>
    </row>
    <row r="11307" spans="1:13" s="59" customFormat="1" customHeight="1">
      <c r="A11307" s="59" t="s">
        <v>28620</v>
      </c>
      <c r="B11307" s="59" t="s">
        <v>28621</v>
      </c>
      <c r="C11307" s="59" t="s">
        <v>24658</v>
      </c>
      <c r="D11307" s="59">
        <v>806</v>
      </c>
      <c r="F11307" s="59" t="s">
        <v>12</v>
      </c>
      <c r="G11307" s="152" t="str">
        <f>VLOOKUP(D11307,sku归属!A:B,2,0)</f>
        <v>欧阳博文</v>
      </c>
    </row>
    <row r="11308" spans="1:13" s="59" customFormat="1" customHeight="1">
      <c r="A11308" s="59" t="s">
        <v>28622</v>
      </c>
      <c r="B11308" s="59" t="s">
        <v>28623</v>
      </c>
      <c r="C11308" s="59" t="s">
        <v>19205</v>
      </c>
      <c r="D11308" s="59">
        <v>809</v>
      </c>
      <c r="F11308" s="59" t="s">
        <v>12</v>
      </c>
      <c r="G11308" s="152" t="str">
        <f>VLOOKUP(D11308,sku归属!A:B,2,0)</f>
        <v>欧阳博文</v>
      </c>
    </row>
    <row r="11309" spans="1:13" s="59" customFormat="1" customHeight="1">
      <c r="A11309" s="59" t="s">
        <v>28624</v>
      </c>
      <c r="B11309" s="59" t="s">
        <v>28625</v>
      </c>
      <c r="C11309" s="59" t="s">
        <v>19208</v>
      </c>
      <c r="D11309" s="59">
        <v>809</v>
      </c>
      <c r="F11309" s="59" t="s">
        <v>12</v>
      </c>
      <c r="G11309" s="152" t="str">
        <f>VLOOKUP(D11309,sku归属!A:B,2,0)</f>
        <v>欧阳博文</v>
      </c>
    </row>
    <row r="11310" spans="1:13" s="59" customFormat="1" customHeight="1">
      <c r="A11310" s="59" t="s">
        <v>28626</v>
      </c>
      <c r="B11310" s="59" t="s">
        <v>28627</v>
      </c>
      <c r="C11310" s="59" t="s">
        <v>19433</v>
      </c>
      <c r="D11310" s="59">
        <v>809</v>
      </c>
      <c r="F11310" s="59" t="s">
        <v>12</v>
      </c>
      <c r="G11310" s="152" t="str">
        <f>VLOOKUP(D11310,sku归属!A:B,2,0)</f>
        <v>欧阳博文</v>
      </c>
    </row>
    <row r="11311" spans="1:13" s="59" customFormat="1" customHeight="1">
      <c r="A11311" s="59" t="s">
        <v>28628</v>
      </c>
      <c r="B11311" s="59" t="s">
        <v>28629</v>
      </c>
      <c r="C11311" s="59" t="s">
        <v>19436</v>
      </c>
      <c r="D11311" s="59">
        <v>809</v>
      </c>
      <c r="F11311" s="59" t="s">
        <v>12</v>
      </c>
      <c r="G11311" s="152" t="str">
        <f>VLOOKUP(D11311,sku归属!A:B,2,0)</f>
        <v>欧阳博文</v>
      </c>
    </row>
    <row r="11312" spans="1:13" s="59" customFormat="1" customHeight="1">
      <c r="A11312" s="59" t="s">
        <v>28630</v>
      </c>
      <c r="B11312" s="59" t="s">
        <v>28631</v>
      </c>
      <c r="C11312" s="59" t="s">
        <v>19439</v>
      </c>
      <c r="D11312" s="59">
        <v>809</v>
      </c>
      <c r="F11312" s="59" t="s">
        <v>12</v>
      </c>
      <c r="G11312" s="152" t="str">
        <f>VLOOKUP(D11312,sku归属!A:B,2,0)</f>
        <v>欧阳博文</v>
      </c>
    </row>
    <row r="11313" spans="1:13" s="59" customFormat="1" customHeight="1">
      <c r="A11313" s="59" t="s">
        <v>28632</v>
      </c>
      <c r="B11313" s="59" t="s">
        <v>28633</v>
      </c>
      <c r="C11313" s="59" t="s">
        <v>19442</v>
      </c>
      <c r="D11313" s="59">
        <v>809</v>
      </c>
      <c r="F11313" s="59" t="s">
        <v>12</v>
      </c>
      <c r="G11313" s="152" t="str">
        <f>VLOOKUP(D11313,sku归属!A:B,2,0)</f>
        <v>欧阳博文</v>
      </c>
    </row>
    <row r="11314" spans="1:13" s="59" customFormat="1" customHeight="1">
      <c r="A11314" s="59" t="s">
        <v>28634</v>
      </c>
      <c r="B11314" s="59" t="s">
        <v>28635</v>
      </c>
      <c r="C11314" s="59" t="s">
        <v>19445</v>
      </c>
      <c r="D11314" s="59">
        <v>809</v>
      </c>
      <c r="F11314" s="59" t="s">
        <v>12</v>
      </c>
      <c r="G11314" s="152" t="str">
        <f>VLOOKUP(D11314,sku归属!A:B,2,0)</f>
        <v>欧阳博文</v>
      </c>
    </row>
    <row r="11315" spans="1:13" s="59" customFormat="1" customHeight="1">
      <c r="A11315" s="59" t="s">
        <v>28636</v>
      </c>
      <c r="B11315" s="59" t="s">
        <v>28637</v>
      </c>
      <c r="C11315" s="59" t="s">
        <v>19448</v>
      </c>
      <c r="D11315" s="59">
        <v>809</v>
      </c>
      <c r="F11315" s="59" t="s">
        <v>12</v>
      </c>
      <c r="G11315" s="152" t="str">
        <f>VLOOKUP(D11315,sku归属!A:B,2,0)</f>
        <v>欧阳博文</v>
      </c>
    </row>
    <row r="11316" spans="1:13" s="59" customFormat="1" customHeight="1">
      <c r="A11316" s="59" t="s">
        <v>28638</v>
      </c>
      <c r="B11316" s="59" t="s">
        <v>28639</v>
      </c>
      <c r="C11316" s="59" t="s">
        <v>19388</v>
      </c>
      <c r="D11316" s="59">
        <v>809</v>
      </c>
      <c r="F11316" s="59" t="s">
        <v>12</v>
      </c>
      <c r="G11316" s="152" t="str">
        <f>VLOOKUP(D11316,sku归属!A:B,2,0)</f>
        <v>欧阳博文</v>
      </c>
    </row>
    <row r="11317" spans="1:13" s="59" customFormat="1" customHeight="1">
      <c r="A11317" s="59" t="s">
        <v>28640</v>
      </c>
      <c r="B11317" s="59" t="s">
        <v>28641</v>
      </c>
      <c r="C11317" s="59" t="s">
        <v>19391</v>
      </c>
      <c r="D11317" s="59">
        <v>809</v>
      </c>
      <c r="F11317" s="59" t="s">
        <v>12</v>
      </c>
      <c r="G11317" s="152" t="str">
        <f>VLOOKUP(D11317,sku归属!A:B,2,0)</f>
        <v>欧阳博文</v>
      </c>
    </row>
    <row r="11318" spans="1:13" s="59" customFormat="1" customHeight="1">
      <c r="A11318" s="59" t="s">
        <v>28642</v>
      </c>
      <c r="B11318" s="59" t="s">
        <v>28643</v>
      </c>
      <c r="C11318" s="59" t="s">
        <v>19394</v>
      </c>
      <c r="D11318" s="59">
        <v>809</v>
      </c>
      <c r="F11318" s="59" t="s">
        <v>12</v>
      </c>
      <c r="G11318" s="152" t="str">
        <f>VLOOKUP(D11318,sku归属!A:B,2,0)</f>
        <v>欧阳博文</v>
      </c>
    </row>
    <row r="11319" spans="1:13" s="59" customFormat="1" customHeight="1">
      <c r="A11319" s="59" t="s">
        <v>28644</v>
      </c>
      <c r="B11319" s="59" t="s">
        <v>28645</v>
      </c>
      <c r="C11319" s="59" t="s">
        <v>19397</v>
      </c>
      <c r="D11319" s="59">
        <v>809</v>
      </c>
      <c r="F11319" s="59" t="s">
        <v>12</v>
      </c>
      <c r="G11319" s="152" t="str">
        <f>VLOOKUP(D11319,sku归属!A:B,2,0)</f>
        <v>欧阳博文</v>
      </c>
    </row>
    <row r="11320" spans="1:13" s="59" customFormat="1" customHeight="1">
      <c r="A11320" s="59" t="s">
        <v>28646</v>
      </c>
      <c r="B11320" s="59" t="s">
        <v>28647</v>
      </c>
      <c r="C11320" s="59" t="s">
        <v>17557</v>
      </c>
      <c r="D11320" s="59">
        <v>809</v>
      </c>
      <c r="F11320" s="59" t="s">
        <v>12</v>
      </c>
      <c r="G11320" s="152" t="str">
        <f>VLOOKUP(D11320,sku归属!A:B,2,0)</f>
        <v>欧阳博文</v>
      </c>
    </row>
    <row r="11321" spans="1:13" s="59" customFormat="1" customHeight="1">
      <c r="A11321" s="59" t="s">
        <v>28648</v>
      </c>
      <c r="B11321" s="59" t="s">
        <v>28649</v>
      </c>
      <c r="C11321" s="59" t="s">
        <v>19548</v>
      </c>
      <c r="D11321" s="59">
        <v>809</v>
      </c>
      <c r="F11321" s="59" t="s">
        <v>12</v>
      </c>
      <c r="G11321" s="152" t="str">
        <f>VLOOKUP(D11321,sku归属!A:B,2,0)</f>
        <v>欧阳博文</v>
      </c>
    </row>
    <row r="11322" spans="1:13" s="59" customFormat="1" customHeight="1">
      <c r="A11322" s="59" t="s">
        <v>28650</v>
      </c>
      <c r="B11322" s="59" t="s">
        <v>28651</v>
      </c>
      <c r="C11322" s="59" t="s">
        <v>19551</v>
      </c>
      <c r="D11322" s="59">
        <v>809</v>
      </c>
      <c r="F11322" s="59" t="s">
        <v>12</v>
      </c>
      <c r="G11322" s="152" t="str">
        <f>VLOOKUP(D11322,sku归属!A:B,2,0)</f>
        <v>欧阳博文</v>
      </c>
    </row>
    <row r="11323" spans="1:13" s="59" customFormat="1" customHeight="1">
      <c r="A11323" s="59" t="s">
        <v>28652</v>
      </c>
      <c r="B11323" s="59" t="s">
        <v>28653</v>
      </c>
      <c r="C11323" s="59" t="s">
        <v>28654</v>
      </c>
      <c r="D11323" s="59">
        <v>809</v>
      </c>
      <c r="F11323" s="59" t="s">
        <v>12</v>
      </c>
      <c r="G11323" s="152" t="str">
        <f>VLOOKUP(D11323,sku归属!A:B,2,0)</f>
        <v>欧阳博文</v>
      </c>
    </row>
    <row r="11324" spans="1:13" s="59" customFormat="1" customHeight="1">
      <c r="A11324" s="59" t="s">
        <v>28655</v>
      </c>
      <c r="B11324" s="59" t="s">
        <v>28656</v>
      </c>
      <c r="C11324" s="59" t="s">
        <v>28657</v>
      </c>
      <c r="D11324" s="59">
        <v>809</v>
      </c>
      <c r="F11324" s="59" t="s">
        <v>12</v>
      </c>
      <c r="G11324" s="152" t="str">
        <f>VLOOKUP(D11324,sku归属!A:B,2,0)</f>
        <v>欧阳博文</v>
      </c>
    </row>
    <row r="11325" spans="1:13" s="59" customFormat="1" customHeight="1">
      <c r="A11325" s="59" t="s">
        <v>28658</v>
      </c>
      <c r="B11325" s="59" t="s">
        <v>28659</v>
      </c>
      <c r="C11325" s="59" t="s">
        <v>22266</v>
      </c>
      <c r="D11325" s="59">
        <v>806</v>
      </c>
      <c r="F11325" s="59" t="s">
        <v>12</v>
      </c>
      <c r="G11325" s="152" t="str">
        <f>VLOOKUP(D11325,sku归属!A:B,2,0)</f>
        <v>欧阳博文</v>
      </c>
    </row>
    <row r="11326" spans="1:13" s="59" customFormat="1" customHeight="1">
      <c r="A11326" s="59" t="s">
        <v>28660</v>
      </c>
      <c r="B11326" s="59" t="s">
        <v>28661</v>
      </c>
      <c r="C11326" s="59" t="s">
        <v>22269</v>
      </c>
      <c r="D11326" s="59">
        <v>806</v>
      </c>
      <c r="F11326" s="59" t="s">
        <v>12</v>
      </c>
      <c r="G11326" s="152" t="str">
        <f>VLOOKUP(D11326,sku归属!A:B,2,0)</f>
        <v>欧阳博文</v>
      </c>
    </row>
    <row r="11327" spans="1:13" s="59" customFormat="1" customHeight="1">
      <c r="A11327" s="59" t="s">
        <v>28662</v>
      </c>
      <c r="B11327" s="59" t="s">
        <v>28663</v>
      </c>
      <c r="C11327" s="59" t="s">
        <v>22272</v>
      </c>
      <c r="D11327" s="59">
        <v>806</v>
      </c>
      <c r="F11327" s="59" t="s">
        <v>12</v>
      </c>
      <c r="G11327" s="152" t="str">
        <f>VLOOKUP(D11327,sku归属!A:B,2,0)</f>
        <v>唐璇淑</v>
      </c>
    </row>
    <row r="11328" spans="1:13" s="59" customFormat="1" customHeight="1">
      <c r="A11328" s="59" t="s">
        <v>28664</v>
      </c>
      <c r="B11328" s="59" t="s">
        <v>28665</v>
      </c>
      <c r="C11328" s="59" t="s">
        <v>22275</v>
      </c>
      <c r="D11328" s="59">
        <v>806</v>
      </c>
      <c r="F11328" s="59" t="s">
        <v>12</v>
      </c>
      <c r="G11328" s="152" t="str">
        <f>VLOOKUP(D11328,sku归属!A:B,2,0)</f>
        <v>唐璇淑</v>
      </c>
    </row>
    <row r="11329" spans="1:13" s="59" customFormat="1" customHeight="1">
      <c r="A11329" s="59" t="s">
        <v>28666</v>
      </c>
      <c r="B11329" s="59" t="s">
        <v>28667</v>
      </c>
      <c r="C11329" s="59" t="s">
        <v>28668</v>
      </c>
      <c r="D11329" s="59">
        <v>806</v>
      </c>
      <c r="F11329" s="59" t="s">
        <v>12</v>
      </c>
      <c r="G11329" s="152" t="str">
        <f>VLOOKUP(D11329,sku归属!A:B,2,0)</f>
        <v>欧阳博文</v>
      </c>
    </row>
    <row r="11330" spans="1:13" s="59" customFormat="1" customHeight="1">
      <c r="A11330" s="59" t="s">
        <v>28669</v>
      </c>
      <c r="B11330" s="59" t="s">
        <v>28670</v>
      </c>
      <c r="C11330" s="59" t="s">
        <v>28671</v>
      </c>
      <c r="D11330" s="59">
        <v>806</v>
      </c>
      <c r="F11330" s="59" t="s">
        <v>12</v>
      </c>
      <c r="G11330" s="152" t="str">
        <f>VLOOKUP(D11330,sku归属!A:B,2,0)</f>
        <v>唐璇淑</v>
      </c>
    </row>
    <row r="11331" spans="1:13" s="59" customFormat="1" customHeight="1">
      <c r="A11331" s="59" t="s">
        <v>28672</v>
      </c>
      <c r="B11331" s="59" t="s">
        <v>28673</v>
      </c>
      <c r="C11331" s="59" t="s">
        <v>20387</v>
      </c>
      <c r="D11331" s="59">
        <v>806</v>
      </c>
      <c r="F11331" s="59" t="s">
        <v>12</v>
      </c>
      <c r="G11331" s="152" t="str">
        <f>VLOOKUP(D11331,sku归属!A:B,2,0)</f>
        <v>唐璇淑</v>
      </c>
    </row>
    <row r="11332" spans="1:13" s="59" customFormat="1" customHeight="1">
      <c r="A11332" s="59" t="s">
        <v>28674</v>
      </c>
      <c r="B11332" s="59" t="s">
        <v>28675</v>
      </c>
      <c r="C11332" s="59" t="s">
        <v>20390</v>
      </c>
      <c r="D11332" s="59">
        <v>806</v>
      </c>
      <c r="F11332" s="59" t="s">
        <v>12</v>
      </c>
      <c r="G11332" s="152" t="str">
        <f>VLOOKUP(D11332,sku归属!A:B,2,0)</f>
        <v>唐璇淑</v>
      </c>
    </row>
    <row r="11333" spans="1:13" s="59" customFormat="1" customHeight="1">
      <c r="A11333" s="59" t="s">
        <v>28676</v>
      </c>
      <c r="B11333" s="59" t="s">
        <v>28677</v>
      </c>
      <c r="C11333" s="59" t="s">
        <v>20393</v>
      </c>
      <c r="D11333" s="59">
        <v>806</v>
      </c>
      <c r="F11333" s="59" t="s">
        <v>12</v>
      </c>
      <c r="G11333" s="152" t="str">
        <f>VLOOKUP(D11333,sku归属!A:B,2,0)</f>
        <v>唐璇淑</v>
      </c>
    </row>
    <row r="11334" spans="1:13" s="59" customFormat="1" customHeight="1">
      <c r="A11334" s="59" t="s">
        <v>28678</v>
      </c>
      <c r="B11334" s="59" t="s">
        <v>28679</v>
      </c>
      <c r="C11334" s="59" t="s">
        <v>20399</v>
      </c>
      <c r="D11334" s="59">
        <v>806</v>
      </c>
      <c r="F11334" s="59" t="s">
        <v>12</v>
      </c>
      <c r="G11334" s="152" t="str">
        <f>VLOOKUP(D11334,sku归属!A:B,2,0)</f>
        <v>唐璇淑</v>
      </c>
    </row>
    <row r="11335" spans="1:13" s="59" customFormat="1" customHeight="1">
      <c r="A11335" s="59" t="s">
        <v>28680</v>
      </c>
      <c r="B11335" s="59" t="s">
        <v>28681</v>
      </c>
      <c r="C11335" s="59" t="s">
        <v>10818</v>
      </c>
      <c r="D11335" s="59">
        <v>806</v>
      </c>
      <c r="F11335" s="59" t="s">
        <v>12</v>
      </c>
      <c r="G11335" s="152" t="str">
        <f>VLOOKUP(D11335,sku归属!A:B,2,0)</f>
        <v>唐璇淑</v>
      </c>
    </row>
    <row r="11336" spans="1:13" s="59" customFormat="1" customHeight="1">
      <c r="A11336" s="59" t="s">
        <v>28682</v>
      </c>
      <c r="B11336" s="59" t="s">
        <v>28683</v>
      </c>
      <c r="C11336" s="59" t="s">
        <v>10821</v>
      </c>
      <c r="D11336" s="59">
        <v>806</v>
      </c>
      <c r="F11336" s="59" t="s">
        <v>12</v>
      </c>
      <c r="G11336" s="152" t="str">
        <f>VLOOKUP(D11336,sku归属!A:B,2,0)</f>
        <v>唐璇淑</v>
      </c>
    </row>
    <row r="11337" spans="1:13" s="59" customFormat="1" customHeight="1">
      <c r="A11337" s="59" t="s">
        <v>28684</v>
      </c>
      <c r="B11337" s="59" t="s">
        <v>28685</v>
      </c>
      <c r="C11337" s="59" t="s">
        <v>10815</v>
      </c>
      <c r="D11337" s="59">
        <v>806</v>
      </c>
      <c r="F11337" s="59" t="s">
        <v>12</v>
      </c>
      <c r="G11337" s="152" t="str">
        <f>VLOOKUP(D11337,sku归属!A:B,2,0)</f>
        <v>唐璇淑</v>
      </c>
    </row>
    <row r="11338" spans="1:13" s="59" customFormat="1" customHeight="1">
      <c r="A11338" s="59" t="s">
        <v>28686</v>
      </c>
      <c r="B11338" s="59" t="s">
        <v>28687</v>
      </c>
      <c r="C11338" s="59" t="s">
        <v>19343</v>
      </c>
      <c r="D11338" s="59">
        <v>806</v>
      </c>
      <c r="F11338" s="59" t="s">
        <v>12</v>
      </c>
      <c r="G11338" s="152" t="str">
        <f>VLOOKUP(D11338,sku归属!A:B,2,0)</f>
        <v>唐璇淑</v>
      </c>
    </row>
    <row r="11339" spans="1:13" s="59" customFormat="1" customHeight="1">
      <c r="A11339" s="59" t="s">
        <v>28688</v>
      </c>
      <c r="B11339" s="59" t="s">
        <v>28689</v>
      </c>
      <c r="C11339" s="59" t="s">
        <v>19346</v>
      </c>
      <c r="D11339" s="59">
        <v>806</v>
      </c>
      <c r="F11339" s="59" t="s">
        <v>12</v>
      </c>
      <c r="G11339" s="152" t="str">
        <f>VLOOKUP(D11339,sku归属!A:B,2,0)</f>
        <v>唐璇淑</v>
      </c>
    </row>
    <row r="11340" spans="1:13" s="59" customFormat="1" customHeight="1">
      <c r="A11340" s="59" t="s">
        <v>28690</v>
      </c>
      <c r="B11340" s="59" t="s">
        <v>28691</v>
      </c>
      <c r="C11340" s="59" t="s">
        <v>19349</v>
      </c>
      <c r="D11340" s="59">
        <v>806</v>
      </c>
      <c r="F11340" s="59" t="s">
        <v>12</v>
      </c>
      <c r="G11340" s="152" t="str">
        <f>VLOOKUP(D11340,sku归属!A:B,2,0)</f>
        <v>唐璇淑</v>
      </c>
    </row>
    <row r="11341" spans="1:13" s="59" customFormat="1" customHeight="1">
      <c r="A11341" s="59" t="s">
        <v>28692</v>
      </c>
      <c r="B11341" s="59" t="s">
        <v>28693</v>
      </c>
      <c r="C11341" s="59" t="s">
        <v>19352</v>
      </c>
      <c r="D11341" s="59">
        <v>806</v>
      </c>
      <c r="F11341" s="59" t="s">
        <v>12</v>
      </c>
      <c r="G11341" s="152" t="str">
        <f>VLOOKUP(D11341,sku归属!A:B,2,0)</f>
        <v>唐璇淑</v>
      </c>
    </row>
    <row r="11342" spans="1:13" s="59" customFormat="1" customHeight="1">
      <c r="A11342" s="59" t="s">
        <v>28694</v>
      </c>
      <c r="B11342" s="59" t="s">
        <v>28695</v>
      </c>
      <c r="C11342" s="59" t="s">
        <v>19363</v>
      </c>
      <c r="D11342" s="59">
        <v>806</v>
      </c>
      <c r="F11342" s="59" t="s">
        <v>12</v>
      </c>
      <c r="G11342" s="152" t="str">
        <f>VLOOKUP(D11342,sku归属!A:B,2,0)</f>
        <v>唐璇淑</v>
      </c>
    </row>
    <row r="11343" spans="1:13" s="59" customFormat="1" customHeight="1">
      <c r="A11343" s="59" t="s">
        <v>28696</v>
      </c>
      <c r="B11343" s="59" t="s">
        <v>28697</v>
      </c>
      <c r="C11343" s="59" t="s">
        <v>19355</v>
      </c>
      <c r="D11343" s="59">
        <v>806</v>
      </c>
      <c r="F11343" s="59" t="s">
        <v>12</v>
      </c>
      <c r="G11343" s="152" t="str">
        <f>VLOOKUP(D11343,sku归属!A:B,2,0)</f>
        <v>唐璇淑</v>
      </c>
    </row>
    <row r="11344" spans="1:13" s="59" customFormat="1" customHeight="1">
      <c r="A11344" s="59" t="s">
        <v>28698</v>
      </c>
      <c r="B11344" s="59" t="s">
        <v>28699</v>
      </c>
      <c r="C11344" s="59" t="s">
        <v>19360</v>
      </c>
      <c r="D11344" s="59">
        <v>806</v>
      </c>
      <c r="F11344" s="59" t="s">
        <v>12</v>
      </c>
      <c r="G11344" s="152" t="str">
        <f>VLOOKUP(D11344,sku归属!A:B,2,0)</f>
        <v>唐璇淑</v>
      </c>
    </row>
    <row r="11345" spans="1:13" s="59" customFormat="1" customHeight="1">
      <c r="A11345" s="59" t="s">
        <v>28700</v>
      </c>
      <c r="B11345" s="59" t="s">
        <v>28701</v>
      </c>
      <c r="C11345" s="59" t="s">
        <v>19358</v>
      </c>
      <c r="D11345" s="59">
        <v>806</v>
      </c>
      <c r="F11345" s="59" t="s">
        <v>12</v>
      </c>
      <c r="G11345" s="152" t="str">
        <f>VLOOKUP(D11345,sku归属!A:B,2,0)</f>
        <v>唐璇淑</v>
      </c>
    </row>
    <row r="11346" spans="1:13" s="59" customFormat="1" customHeight="1">
      <c r="A11346" s="59" t="s">
        <v>28702</v>
      </c>
      <c r="B11346" s="59" t="s">
        <v>28703</v>
      </c>
      <c r="C11346" s="59" t="s">
        <v>15624</v>
      </c>
      <c r="D11346" s="59">
        <v>806</v>
      </c>
      <c r="F11346" s="59" t="s">
        <v>12</v>
      </c>
      <c r="G11346" s="152" t="str">
        <f>VLOOKUP(D11346,sku归属!A:B,2,0)</f>
        <v>唐璇淑</v>
      </c>
    </row>
    <row r="11347" spans="1:13" s="59" customFormat="1" customHeight="1">
      <c r="A11347" s="59" t="s">
        <v>28704</v>
      </c>
      <c r="B11347" s="59" t="s">
        <v>28705</v>
      </c>
      <c r="C11347" s="59" t="s">
        <v>7940</v>
      </c>
      <c r="D11347" s="59">
        <v>806</v>
      </c>
      <c r="F11347" s="59" t="s">
        <v>12</v>
      </c>
      <c r="G11347" s="152" t="str">
        <f>VLOOKUP(D11347,sku归属!A:B,2,0)</f>
        <v>唐璇淑</v>
      </c>
    </row>
    <row r="11348" spans="1:13" s="59" customFormat="1" customHeight="1">
      <c r="A11348" s="59" t="s">
        <v>28706</v>
      </c>
      <c r="B11348" s="59" t="s">
        <v>28707</v>
      </c>
      <c r="C11348" s="59" t="s">
        <v>22310</v>
      </c>
      <c r="D11348" s="59">
        <v>809</v>
      </c>
      <c r="F11348" s="59" t="s">
        <v>12</v>
      </c>
      <c r="G11348" s="152" t="str">
        <f>VLOOKUP(D11348,sku归属!A:B,2,0)</f>
        <v>唐璇淑</v>
      </c>
    </row>
    <row r="11349" spans="1:13" s="59" customFormat="1" customHeight="1">
      <c r="A11349" s="59" t="s">
        <v>28708</v>
      </c>
      <c r="B11349" s="59" t="s">
        <v>28709</v>
      </c>
      <c r="C11349" s="59" t="s">
        <v>22313</v>
      </c>
      <c r="D11349" s="59">
        <v>809</v>
      </c>
      <c r="F11349" s="59" t="s">
        <v>12</v>
      </c>
      <c r="G11349" s="152" t="str">
        <f>VLOOKUP(D11349,sku归属!A:B,2,0)</f>
        <v>唐璇淑</v>
      </c>
    </row>
    <row r="11350" spans="1:13" s="59" customFormat="1" customHeight="1">
      <c r="A11350" s="59" t="s">
        <v>28710</v>
      </c>
      <c r="B11350" s="59" t="s">
        <v>28711</v>
      </c>
      <c r="C11350" s="59" t="s">
        <v>17551</v>
      </c>
      <c r="D11350" s="59">
        <v>806</v>
      </c>
      <c r="F11350" s="59" t="s">
        <v>12</v>
      </c>
      <c r="G11350" s="152" t="str">
        <f>VLOOKUP(D11350,sku归属!A:B,2,0)</f>
        <v>唐璇淑</v>
      </c>
    </row>
    <row r="11351" spans="1:13" s="59" customFormat="1" customHeight="1">
      <c r="A11351" s="59" t="s">
        <v>28712</v>
      </c>
      <c r="B11351" s="59" t="s">
        <v>28713</v>
      </c>
      <c r="C11351" s="59" t="s">
        <v>19653</v>
      </c>
      <c r="D11351" s="59">
        <v>809</v>
      </c>
      <c r="F11351" s="59" t="s">
        <v>12</v>
      </c>
      <c r="G11351" s="152" t="str">
        <f>VLOOKUP(D11351,sku归属!A:B,2,0)</f>
        <v>唐璇淑</v>
      </c>
    </row>
    <row r="11352" spans="1:13" s="59" customFormat="1" customHeight="1">
      <c r="A11352" s="59" t="s">
        <v>28714</v>
      </c>
      <c r="B11352" s="59" t="s">
        <v>28715</v>
      </c>
      <c r="C11352" s="59" t="s">
        <v>19656</v>
      </c>
      <c r="D11352" s="59">
        <v>809</v>
      </c>
      <c r="F11352" s="59" t="s">
        <v>12</v>
      </c>
      <c r="G11352" s="152" t="str">
        <f>VLOOKUP(D11352,sku归属!A:B,2,0)</f>
        <v>唐璇淑</v>
      </c>
    </row>
    <row r="11353" spans="1:13" s="59" customFormat="1" customHeight="1">
      <c r="A11353" s="59" t="s">
        <v>28716</v>
      </c>
      <c r="B11353" s="59" t="s">
        <v>28717</v>
      </c>
      <c r="C11353" s="59" t="s">
        <v>19659</v>
      </c>
      <c r="D11353" s="59">
        <v>809</v>
      </c>
      <c r="F11353" s="59" t="s">
        <v>12</v>
      </c>
      <c r="G11353" s="152" t="str">
        <f>VLOOKUP(D11353,sku归属!A:B,2,0)</f>
        <v>唐璇淑</v>
      </c>
    </row>
    <row r="11354" spans="1:13" s="59" customFormat="1" customHeight="1">
      <c r="A11354" s="59" t="s">
        <v>28718</v>
      </c>
      <c r="B11354" s="59" t="s">
        <v>28719</v>
      </c>
      <c r="C11354" s="59" t="s">
        <v>19662</v>
      </c>
      <c r="D11354" s="59">
        <v>809</v>
      </c>
      <c r="F11354" s="59" t="s">
        <v>12</v>
      </c>
      <c r="G11354" s="152" t="str">
        <f>VLOOKUP(D11354,sku归属!A:B,2,0)</f>
        <v>欧阳博文</v>
      </c>
    </row>
    <row r="11355" spans="1:13" s="59" customFormat="1" customHeight="1">
      <c r="A11355" s="59" t="s">
        <v>28720</v>
      </c>
      <c r="B11355" s="59" t="s">
        <v>28721</v>
      </c>
      <c r="C11355" s="59" t="s">
        <v>19554</v>
      </c>
      <c r="D11355" s="59">
        <v>809</v>
      </c>
      <c r="F11355" s="59" t="s">
        <v>12</v>
      </c>
      <c r="G11355" s="152" t="str">
        <f>VLOOKUP(D11355,sku归属!A:B,2,0)</f>
        <v>欧阳博文</v>
      </c>
    </row>
    <row r="11356" spans="1:13" s="59" customFormat="1" customHeight="1">
      <c r="A11356" s="59" t="s">
        <v>28722</v>
      </c>
      <c r="B11356" s="59" t="s">
        <v>28723</v>
      </c>
      <c r="C11356" s="59" t="s">
        <v>19584</v>
      </c>
      <c r="D11356" s="59">
        <v>809</v>
      </c>
      <c r="F11356" s="59" t="s">
        <v>12</v>
      </c>
      <c r="G11356" s="152" t="str">
        <f>VLOOKUP(D11356,sku归属!A:B,2,0)</f>
        <v>唐璇淑</v>
      </c>
    </row>
    <row r="11357" spans="1:13" s="59" customFormat="1" customHeight="1">
      <c r="A11357" s="59" t="s">
        <v>28724</v>
      </c>
      <c r="B11357" s="59" t="s">
        <v>28725</v>
      </c>
      <c r="C11357" s="59" t="s">
        <v>19587</v>
      </c>
      <c r="D11357" s="59">
        <v>809</v>
      </c>
      <c r="F11357" s="59" t="s">
        <v>12</v>
      </c>
      <c r="G11357" s="152" t="str">
        <f>VLOOKUP(D11357,sku归属!A:B,2,0)</f>
        <v>唐璇淑</v>
      </c>
    </row>
    <row r="11358" spans="1:13" s="59" customFormat="1" customHeight="1">
      <c r="A11358" s="59" t="s">
        <v>28726</v>
      </c>
      <c r="B11358" s="59" t="s">
        <v>28727</v>
      </c>
      <c r="C11358" s="59" t="s">
        <v>19590</v>
      </c>
      <c r="D11358" s="59">
        <v>809</v>
      </c>
      <c r="F11358" s="59" t="s">
        <v>12</v>
      </c>
      <c r="G11358" s="152" t="str">
        <f>VLOOKUP(D11358,sku归属!A:B,2,0)</f>
        <v>唐璇淑</v>
      </c>
    </row>
    <row r="11359" spans="1:13" s="59" customFormat="1" customHeight="1">
      <c r="A11359" s="59" t="s">
        <v>28728</v>
      </c>
      <c r="B11359" s="59" t="s">
        <v>28729</v>
      </c>
      <c r="C11359" s="59" t="s">
        <v>19593</v>
      </c>
      <c r="D11359" s="59">
        <v>809</v>
      </c>
      <c r="F11359" s="59" t="s">
        <v>12</v>
      </c>
      <c r="G11359" s="152" t="str">
        <f>VLOOKUP(D11359,sku归属!A:B,2,0)</f>
        <v>唐璇淑</v>
      </c>
    </row>
    <row r="11360" spans="1:13" s="59" customFormat="1" customHeight="1">
      <c r="A11360" s="59" t="s">
        <v>28730</v>
      </c>
      <c r="B11360" s="59" t="s">
        <v>28731</v>
      </c>
      <c r="C11360" s="59" t="s">
        <v>19557</v>
      </c>
      <c r="D11360" s="59">
        <v>809</v>
      </c>
      <c r="F11360" s="59" t="s">
        <v>12</v>
      </c>
      <c r="G11360" s="152" t="str">
        <f>VLOOKUP(D11360,sku归属!A:B,2,0)</f>
        <v>唐璇淑</v>
      </c>
    </row>
    <row r="11361" spans="1:13" s="59" customFormat="1" customHeight="1">
      <c r="A11361" s="59" t="s">
        <v>28732</v>
      </c>
      <c r="B11361" s="59" t="s">
        <v>28733</v>
      </c>
      <c r="C11361" s="59" t="s">
        <v>28734</v>
      </c>
      <c r="D11361" s="59">
        <v>809</v>
      </c>
      <c r="F11361" s="59" t="s">
        <v>12</v>
      </c>
      <c r="G11361" s="152" t="str">
        <f>VLOOKUP(D11361,sku归属!A:B,2,0)</f>
        <v>唐璇淑</v>
      </c>
    </row>
    <row r="11362" spans="1:13" s="59" customFormat="1" customHeight="1">
      <c r="A11362" s="59" t="s">
        <v>28735</v>
      </c>
      <c r="B11362" s="59" t="s">
        <v>28736</v>
      </c>
      <c r="C11362" s="59" t="s">
        <v>28737</v>
      </c>
      <c r="D11362" s="59">
        <v>809</v>
      </c>
      <c r="F11362" s="59" t="s">
        <v>12</v>
      </c>
      <c r="G11362" s="152" t="str">
        <f>VLOOKUP(D11362,sku归属!A:B,2,0)</f>
        <v>唐璇淑</v>
      </c>
    </row>
    <row r="11363" spans="1:13" s="59" customFormat="1" customHeight="1">
      <c r="A11363" s="59" t="s">
        <v>28738</v>
      </c>
      <c r="B11363" s="59" t="s">
        <v>28739</v>
      </c>
      <c r="C11363" s="59" t="s">
        <v>19674</v>
      </c>
      <c r="D11363" s="59">
        <v>809</v>
      </c>
      <c r="F11363" s="59" t="s">
        <v>12</v>
      </c>
      <c r="G11363" s="152" t="str">
        <f>VLOOKUP(D11363,sku归属!A:B,2,0)</f>
        <v>唐璇淑</v>
      </c>
    </row>
    <row r="11364" spans="1:13" s="59" customFormat="1" customHeight="1">
      <c r="A11364" s="59" t="s">
        <v>28740</v>
      </c>
      <c r="B11364" s="59" t="s">
        <v>28741</v>
      </c>
      <c r="C11364" s="59" t="s">
        <v>19677</v>
      </c>
      <c r="D11364" s="59">
        <v>809</v>
      </c>
      <c r="F11364" s="59" t="s">
        <v>12</v>
      </c>
      <c r="G11364" s="152" t="str">
        <f>VLOOKUP(D11364,sku归属!A:B,2,0)</f>
        <v>唐璇淑</v>
      </c>
    </row>
    <row r="11365" spans="1:13" s="59" customFormat="1" customHeight="1">
      <c r="A11365" s="59" t="s">
        <v>28742</v>
      </c>
      <c r="B11365" s="59" t="s">
        <v>28743</v>
      </c>
      <c r="C11365" s="59" t="s">
        <v>19680</v>
      </c>
      <c r="D11365" s="59">
        <v>809</v>
      </c>
      <c r="F11365" s="59" t="s">
        <v>12</v>
      </c>
      <c r="G11365" s="152" t="str">
        <f>VLOOKUP(D11365,sku归属!A:B,2,0)</f>
        <v>唐璇淑</v>
      </c>
    </row>
    <row r="11366" spans="1:13" s="59" customFormat="1" customHeight="1">
      <c r="A11366" s="59" t="s">
        <v>28744</v>
      </c>
      <c r="B11366" s="59" t="s">
        <v>28745</v>
      </c>
      <c r="C11366" s="59" t="s">
        <v>19683</v>
      </c>
      <c r="D11366" s="59">
        <v>809</v>
      </c>
      <c r="F11366" s="59" t="s">
        <v>12</v>
      </c>
      <c r="G11366" s="152" t="str">
        <f>VLOOKUP(D11366,sku归属!A:B,2,0)</f>
        <v>唐璇淑</v>
      </c>
    </row>
    <row r="11367" spans="1:13" s="59" customFormat="1" customHeight="1">
      <c r="A11367" s="59" t="s">
        <v>28746</v>
      </c>
      <c r="B11367" s="59" t="s">
        <v>28747</v>
      </c>
      <c r="C11367" s="59" t="s">
        <v>19686</v>
      </c>
      <c r="D11367" s="59">
        <v>809</v>
      </c>
      <c r="F11367" s="59" t="s">
        <v>12</v>
      </c>
      <c r="G11367" s="152" t="str">
        <f>VLOOKUP(D11367,sku归属!A:B,2,0)</f>
        <v>唐璇淑</v>
      </c>
    </row>
    <row r="11368" spans="1:13" s="59" customFormat="1" customHeight="1">
      <c r="A11368" s="59" t="s">
        <v>28748</v>
      </c>
      <c r="B11368" s="59" t="s">
        <v>28749</v>
      </c>
      <c r="C11368" s="59" t="s">
        <v>19689</v>
      </c>
      <c r="D11368" s="59">
        <v>809</v>
      </c>
      <c r="F11368" s="59" t="s">
        <v>12</v>
      </c>
      <c r="G11368" s="152" t="str">
        <f>VLOOKUP(D11368,sku归属!A:B,2,0)</f>
        <v>唐璇淑</v>
      </c>
    </row>
    <row r="11369" spans="1:13" s="59" customFormat="1" customHeight="1">
      <c r="A11369" s="59" t="s">
        <v>28750</v>
      </c>
      <c r="B11369" s="59" t="s">
        <v>28751</v>
      </c>
      <c r="C11369" s="59" t="s">
        <v>19716</v>
      </c>
      <c r="D11369" s="59">
        <v>809</v>
      </c>
      <c r="F11369" s="59" t="s">
        <v>12</v>
      </c>
      <c r="G11369" s="152" t="str">
        <f>VLOOKUP(D11369,sku归属!A:B,2,0)</f>
        <v>唐璇淑</v>
      </c>
    </row>
    <row r="11370" spans="1:13" s="59" customFormat="1" customHeight="1">
      <c r="A11370" s="59" t="s">
        <v>28752</v>
      </c>
      <c r="B11370" s="59" t="s">
        <v>28753</v>
      </c>
      <c r="C11370" s="59" t="s">
        <v>19719</v>
      </c>
      <c r="D11370" s="59">
        <v>809</v>
      </c>
      <c r="F11370" s="59" t="s">
        <v>12</v>
      </c>
      <c r="G11370" s="152" t="str">
        <f>VLOOKUP(D11370,sku归属!A:B,2,0)</f>
        <v>唐璇淑</v>
      </c>
    </row>
    <row r="11371" spans="1:13" s="59" customFormat="1" customHeight="1">
      <c r="A11371" s="59" t="s">
        <v>28754</v>
      </c>
      <c r="B11371" s="59" t="s">
        <v>28755</v>
      </c>
      <c r="C11371" s="59" t="s">
        <v>19722</v>
      </c>
      <c r="D11371" s="59">
        <v>809</v>
      </c>
      <c r="F11371" s="59" t="s">
        <v>12</v>
      </c>
      <c r="G11371" s="152" t="str">
        <f>VLOOKUP(D11371,sku归属!A:B,2,0)</f>
        <v>唐璇淑</v>
      </c>
    </row>
    <row r="11372" spans="1:13" s="59" customFormat="1" customHeight="1">
      <c r="A11372" s="59" t="s">
        <v>28756</v>
      </c>
      <c r="B11372" s="59" t="s">
        <v>28757</v>
      </c>
      <c r="C11372" s="59" t="s">
        <v>20366</v>
      </c>
      <c r="D11372" s="59">
        <v>809</v>
      </c>
      <c r="F11372" s="59" t="s">
        <v>12</v>
      </c>
      <c r="G11372" s="152" t="str">
        <f>VLOOKUP(D11372,sku归属!A:B,2,0)</f>
        <v>唐璇淑</v>
      </c>
    </row>
    <row r="11373" spans="1:13" s="59" customFormat="1" customHeight="1">
      <c r="A11373" s="59" t="s">
        <v>28758</v>
      </c>
      <c r="B11373" s="59" t="s">
        <v>28759</v>
      </c>
      <c r="C11373" s="59" t="s">
        <v>19728</v>
      </c>
      <c r="D11373" s="59">
        <v>809</v>
      </c>
      <c r="F11373" s="59" t="s">
        <v>12</v>
      </c>
      <c r="G11373" s="152" t="str">
        <f>VLOOKUP(D11373,sku归属!A:B,2,0)</f>
        <v>唐璇淑</v>
      </c>
    </row>
    <row r="11374" spans="1:13" s="59" customFormat="1" customHeight="1">
      <c r="A11374" s="59" t="s">
        <v>28760</v>
      </c>
      <c r="B11374" s="59" t="s">
        <v>28761</v>
      </c>
      <c r="C11374" s="59" t="s">
        <v>19731</v>
      </c>
      <c r="D11374" s="59">
        <v>809</v>
      </c>
      <c r="F11374" s="59" t="s">
        <v>12</v>
      </c>
      <c r="G11374" s="152" t="str">
        <f>VLOOKUP(D11374,sku归属!A:B,2,0)</f>
        <v>唐璇淑</v>
      </c>
    </row>
    <row r="11375" spans="1:13" s="59" customFormat="1" customHeight="1">
      <c r="A11375" s="59" t="s">
        <v>28762</v>
      </c>
      <c r="B11375" s="59" t="s">
        <v>28763</v>
      </c>
      <c r="C11375" s="59" t="s">
        <v>22504</v>
      </c>
      <c r="D11375" s="59">
        <v>806</v>
      </c>
      <c r="F11375" s="59" t="s">
        <v>12</v>
      </c>
      <c r="G11375" s="152" t="str">
        <f>VLOOKUP(D11375,sku归属!A:B,2,0)</f>
        <v>唐璇淑</v>
      </c>
    </row>
    <row r="11376" spans="1:13" s="59" customFormat="1" customHeight="1">
      <c r="A11376" s="59" t="s">
        <v>28764</v>
      </c>
      <c r="B11376" s="59" t="s">
        <v>28765</v>
      </c>
      <c r="C11376" s="59" t="s">
        <v>22507</v>
      </c>
      <c r="D11376" s="59">
        <v>806</v>
      </c>
      <c r="F11376" s="59" t="s">
        <v>12</v>
      </c>
      <c r="G11376" s="152" t="str">
        <f>VLOOKUP(D11376,sku归属!A:B,2,0)</f>
        <v>唐璇淑</v>
      </c>
    </row>
    <row r="11377" spans="1:13" s="59" customFormat="1" customHeight="1">
      <c r="A11377" s="59" t="s">
        <v>28766</v>
      </c>
      <c r="B11377" s="59" t="s">
        <v>28767</v>
      </c>
      <c r="C11377" s="59" t="s">
        <v>28768</v>
      </c>
      <c r="D11377" s="59">
        <v>809</v>
      </c>
      <c r="F11377" s="59" t="s">
        <v>12</v>
      </c>
      <c r="G11377" s="152" t="str">
        <f>VLOOKUP(D11377,sku归属!A:B,2,0)</f>
        <v>唐璇淑</v>
      </c>
    </row>
    <row r="11378" spans="1:13" s="59" customFormat="1" customHeight="1">
      <c r="A11378" s="59" t="s">
        <v>28769</v>
      </c>
      <c r="B11378" s="59" t="s">
        <v>28770</v>
      </c>
      <c r="C11378" s="59" t="s">
        <v>28771</v>
      </c>
      <c r="D11378" s="59">
        <v>809</v>
      </c>
      <c r="F11378" s="59" t="s">
        <v>12</v>
      </c>
      <c r="G11378" s="152" t="str">
        <f>VLOOKUP(D11378,sku归属!A:B,2,0)</f>
        <v>唐璇淑</v>
      </c>
    </row>
    <row r="11379" spans="1:13" s="59" customFormat="1" customHeight="1">
      <c r="A11379" s="59" t="s">
        <v>28772</v>
      </c>
      <c r="B11379" s="59" t="s">
        <v>28773</v>
      </c>
      <c r="C11379" s="59" t="s">
        <v>28774</v>
      </c>
      <c r="D11379" s="59">
        <v>809</v>
      </c>
      <c r="F11379" s="59" t="s">
        <v>12</v>
      </c>
      <c r="G11379" s="152" t="str">
        <f>VLOOKUP(D11379,sku归属!A:B,2,0)</f>
        <v>唐璇淑</v>
      </c>
    </row>
    <row r="11380" spans="1:13" s="59" customFormat="1" customHeight="1">
      <c r="A11380" s="59" t="s">
        <v>28775</v>
      </c>
      <c r="B11380" s="59" t="s">
        <v>28776</v>
      </c>
      <c r="C11380" s="59" t="s">
        <v>28777</v>
      </c>
      <c r="D11380" s="59">
        <v>809</v>
      </c>
      <c r="F11380" s="59" t="s">
        <v>12</v>
      </c>
      <c r="G11380" s="152" t="str">
        <f>VLOOKUP(D11380,sku归属!A:B,2,0)</f>
        <v>唐璇淑</v>
      </c>
    </row>
    <row r="11381" spans="1:13" s="59" customFormat="1" customHeight="1">
      <c r="A11381" s="59" t="s">
        <v>28778</v>
      </c>
      <c r="B11381" s="59" t="s">
        <v>28779</v>
      </c>
      <c r="C11381" s="59" t="s">
        <v>28780</v>
      </c>
      <c r="D11381" s="59">
        <v>809</v>
      </c>
      <c r="F11381" s="59" t="s">
        <v>12</v>
      </c>
      <c r="G11381" s="152" t="str">
        <f>VLOOKUP(D11381,sku归属!A:B,2,0)</f>
        <v>唐璇淑</v>
      </c>
    </row>
    <row r="11382" spans="1:13" s="59" customFormat="1" customHeight="1">
      <c r="A11382" s="59" t="s">
        <v>28781</v>
      </c>
      <c r="B11382" s="59" t="s">
        <v>28782</v>
      </c>
      <c r="C11382" s="59" t="s">
        <v>28783</v>
      </c>
      <c r="D11382" s="59">
        <v>809</v>
      </c>
      <c r="F11382" s="59" t="s">
        <v>12</v>
      </c>
      <c r="G11382" s="152" t="str">
        <f>VLOOKUP(D11382,sku归属!A:B,2,0)</f>
        <v>唐璇淑</v>
      </c>
    </row>
    <row r="11383" spans="1:13" s="59" customFormat="1" customHeight="1">
      <c r="A11383" s="59" t="s">
        <v>28784</v>
      </c>
      <c r="B11383" s="59" t="s">
        <v>28785</v>
      </c>
      <c r="C11383" s="59" t="s">
        <v>28786</v>
      </c>
      <c r="D11383" s="59">
        <v>809</v>
      </c>
      <c r="F11383" s="59" t="s">
        <v>12</v>
      </c>
      <c r="G11383" s="152" t="str">
        <f>VLOOKUP(D11383,sku归属!A:B,2,0)</f>
        <v>唐璇淑</v>
      </c>
    </row>
    <row r="11384" spans="1:13" s="59" customFormat="1" customHeight="1">
      <c r="A11384" s="59" t="s">
        <v>28787</v>
      </c>
      <c r="B11384" s="59" t="s">
        <v>28788</v>
      </c>
      <c r="C11384" s="59" t="s">
        <v>28789</v>
      </c>
      <c r="D11384" s="59">
        <v>809</v>
      </c>
      <c r="F11384" s="59" t="s">
        <v>12</v>
      </c>
      <c r="G11384" s="152" t="str">
        <f>VLOOKUP(D11384,sku归属!A:B,2,0)</f>
        <v>唐璇淑</v>
      </c>
    </row>
    <row r="11385" spans="1:13" s="59" customFormat="1" customHeight="1">
      <c r="A11385" s="59" t="s">
        <v>28790</v>
      </c>
      <c r="B11385" s="59" t="s">
        <v>28791</v>
      </c>
      <c r="C11385" s="59" t="s">
        <v>19752</v>
      </c>
      <c r="D11385" s="59">
        <v>809</v>
      </c>
      <c r="F11385" s="59" t="s">
        <v>12</v>
      </c>
      <c r="G11385" s="152" t="str">
        <f>VLOOKUP(D11385,sku归属!A:B,2,0)</f>
        <v>唐璇淑</v>
      </c>
    </row>
    <row r="11386" spans="1:13" s="59" customFormat="1" customHeight="1">
      <c r="A11386" s="59" t="s">
        <v>28792</v>
      </c>
      <c r="B11386" s="59" t="s">
        <v>28793</v>
      </c>
      <c r="C11386" s="59" t="s">
        <v>19755</v>
      </c>
      <c r="D11386" s="59">
        <v>809</v>
      </c>
      <c r="F11386" s="59" t="s">
        <v>12</v>
      </c>
      <c r="G11386" s="152" t="str">
        <f>VLOOKUP(D11386,sku归属!A:B,2,0)</f>
        <v>唐璇淑</v>
      </c>
    </row>
    <row r="11387" spans="1:13" s="59" customFormat="1" customHeight="1">
      <c r="A11387" s="59" t="s">
        <v>28794</v>
      </c>
      <c r="B11387" s="59" t="s">
        <v>28795</v>
      </c>
      <c r="C11387" s="59" t="s">
        <v>19758</v>
      </c>
      <c r="D11387" s="59">
        <v>809</v>
      </c>
      <c r="F11387" s="59" t="s">
        <v>12</v>
      </c>
      <c r="G11387" s="152" t="str">
        <f>VLOOKUP(D11387,sku归属!A:B,2,0)</f>
        <v>唐璇淑</v>
      </c>
    </row>
    <row r="11388" spans="1:13" s="59" customFormat="1" customHeight="1">
      <c r="A11388" s="59" t="s">
        <v>28796</v>
      </c>
      <c r="B11388" s="59" t="s">
        <v>28797</v>
      </c>
      <c r="C11388" s="59" t="s">
        <v>19761</v>
      </c>
      <c r="D11388" s="59">
        <v>809</v>
      </c>
      <c r="F11388" s="59" t="s">
        <v>12</v>
      </c>
      <c r="G11388" s="152" t="str">
        <f>VLOOKUP(D11388,sku归属!A:B,2,0)</f>
        <v>唐璇淑</v>
      </c>
    </row>
    <row r="11389" spans="1:13" s="59" customFormat="1" customHeight="1">
      <c r="A11389" s="59" t="s">
        <v>28798</v>
      </c>
      <c r="B11389" s="59" t="s">
        <v>28799</v>
      </c>
      <c r="C11389" s="59" t="s">
        <v>19764</v>
      </c>
      <c r="D11389" s="59">
        <v>809</v>
      </c>
      <c r="F11389" s="59" t="s">
        <v>12</v>
      </c>
      <c r="G11389" s="152" t="str">
        <f>VLOOKUP(D11389,sku归属!A:B,2,0)</f>
        <v>唐璇淑</v>
      </c>
    </row>
    <row r="11390" spans="1:13" s="59" customFormat="1" customHeight="1">
      <c r="A11390" s="59" t="s">
        <v>28800</v>
      </c>
      <c r="B11390" s="59" t="s">
        <v>28801</v>
      </c>
      <c r="C11390" s="59" t="s">
        <v>19767</v>
      </c>
      <c r="D11390" s="59">
        <v>809</v>
      </c>
      <c r="F11390" s="59" t="s">
        <v>12</v>
      </c>
      <c r="G11390" s="152" t="str">
        <f>VLOOKUP(D11390,sku归属!A:B,2,0)</f>
        <v>唐璇淑</v>
      </c>
    </row>
    <row r="11391" spans="1:13" s="59" customFormat="1" customHeight="1">
      <c r="A11391" s="59" t="s">
        <v>28802</v>
      </c>
      <c r="B11391" s="59" t="s">
        <v>28803</v>
      </c>
      <c r="C11391" s="59" t="s">
        <v>19740</v>
      </c>
      <c r="D11391" s="59">
        <v>809</v>
      </c>
      <c r="F11391" s="59" t="s">
        <v>12</v>
      </c>
      <c r="G11391" s="152" t="str">
        <f>VLOOKUP(D11391,sku归属!A:B,2,0)</f>
        <v>唐璇淑</v>
      </c>
    </row>
    <row r="11392" spans="1:13" s="59" customFormat="1" customHeight="1">
      <c r="A11392" s="59" t="s">
        <v>28804</v>
      </c>
      <c r="B11392" s="59" t="s">
        <v>28805</v>
      </c>
      <c r="C11392" s="59" t="s">
        <v>19743</v>
      </c>
      <c r="D11392" s="59">
        <v>809</v>
      </c>
      <c r="F11392" s="59" t="s">
        <v>12</v>
      </c>
      <c r="G11392" s="152" t="str">
        <f>VLOOKUP(D11392,sku归属!A:B,2,0)</f>
        <v>唐璇淑</v>
      </c>
    </row>
    <row r="11393" spans="1:13" s="59" customFormat="1" customHeight="1">
      <c r="A11393" s="59" t="s">
        <v>28806</v>
      </c>
      <c r="B11393" s="59" t="s">
        <v>28807</v>
      </c>
      <c r="C11393" s="59" t="s">
        <v>19746</v>
      </c>
      <c r="D11393" s="59">
        <v>809</v>
      </c>
      <c r="F11393" s="59" t="s">
        <v>12</v>
      </c>
      <c r="G11393" s="152" t="str">
        <f>VLOOKUP(D11393,sku归属!A:B,2,0)</f>
        <v>唐璇淑</v>
      </c>
    </row>
    <row r="11394" spans="1:13" s="59" customFormat="1" customHeight="1">
      <c r="A11394" s="59" t="s">
        <v>28808</v>
      </c>
      <c r="B11394" s="59" t="s">
        <v>28809</v>
      </c>
      <c r="C11394" s="59" t="s">
        <v>19749</v>
      </c>
      <c r="D11394" s="59">
        <v>809</v>
      </c>
      <c r="F11394" s="59" t="s">
        <v>12</v>
      </c>
      <c r="G11394" s="152" t="str">
        <f>VLOOKUP(D11394,sku归属!A:B,2,0)</f>
        <v>唐璇淑</v>
      </c>
    </row>
    <row r="11395" spans="1:13" s="59" customFormat="1" customHeight="1">
      <c r="A11395" s="59" t="s">
        <v>28810</v>
      </c>
      <c r="B11395" s="59" t="s">
        <v>28811</v>
      </c>
      <c r="C11395" s="59" t="s">
        <v>19314</v>
      </c>
      <c r="D11395" s="59">
        <v>809</v>
      </c>
      <c r="F11395" s="59" t="s">
        <v>12</v>
      </c>
      <c r="G11395" s="152" t="str">
        <f>VLOOKUP(D11395,sku归属!A:B,2,0)</f>
        <v>唐璇淑</v>
      </c>
    </row>
    <row r="11396" spans="1:13" s="59" customFormat="1" customHeight="1">
      <c r="A11396" s="59" t="s">
        <v>28812</v>
      </c>
      <c r="B11396" s="59" t="s">
        <v>28813</v>
      </c>
      <c r="C11396" s="59" t="s">
        <v>19308</v>
      </c>
      <c r="D11396" s="59">
        <v>809</v>
      </c>
      <c r="F11396" s="59" t="s">
        <v>12</v>
      </c>
      <c r="G11396" s="152" t="str">
        <f>VLOOKUP(D11396,sku归属!A:B,2,0)</f>
        <v>欧阳博文</v>
      </c>
    </row>
    <row r="11397" spans="1:13" s="59" customFormat="1" customHeight="1">
      <c r="A11397" s="59" t="s">
        <v>28814</v>
      </c>
      <c r="B11397" s="59" t="s">
        <v>28815</v>
      </c>
      <c r="C11397" s="59" t="s">
        <v>19311</v>
      </c>
      <c r="D11397" s="59">
        <v>809</v>
      </c>
      <c r="F11397" s="59" t="s">
        <v>12</v>
      </c>
      <c r="G11397" s="152" t="str">
        <f>VLOOKUP(D11397,sku归属!A:B,2,0)</f>
        <v>唐璇淑</v>
      </c>
    </row>
    <row r="11398" spans="1:13" s="59" customFormat="1" customHeight="1">
      <c r="A11398" s="59" t="s">
        <v>28816</v>
      </c>
      <c r="B11398" s="59" t="s">
        <v>28817</v>
      </c>
      <c r="C11398" s="59" t="s">
        <v>19825</v>
      </c>
      <c r="D11398" s="59">
        <v>809</v>
      </c>
      <c r="F11398" s="59" t="s">
        <v>12</v>
      </c>
      <c r="G11398" s="152" t="str">
        <f>VLOOKUP(D11398,sku归属!A:B,2,0)</f>
        <v>唐璇淑</v>
      </c>
    </row>
    <row r="11399" spans="1:13" s="59" customFormat="1" customHeight="1">
      <c r="A11399" s="59" t="s">
        <v>28818</v>
      </c>
      <c r="B11399" s="59" t="s">
        <v>28819</v>
      </c>
      <c r="C11399" s="59" t="s">
        <v>19828</v>
      </c>
      <c r="D11399" s="59">
        <v>809</v>
      </c>
      <c r="F11399" s="59" t="s">
        <v>12</v>
      </c>
      <c r="G11399" s="152" t="str">
        <f>VLOOKUP(D11399,sku归属!A:B,2,0)</f>
        <v>唐璇淑</v>
      </c>
    </row>
    <row r="11400" spans="1:13" s="59" customFormat="1" customHeight="1">
      <c r="A11400" s="59" t="s">
        <v>28820</v>
      </c>
      <c r="B11400" s="59" t="s">
        <v>28821</v>
      </c>
      <c r="C11400" s="59" t="s">
        <v>19831</v>
      </c>
      <c r="D11400" s="59">
        <v>809</v>
      </c>
      <c r="F11400" s="59" t="s">
        <v>12</v>
      </c>
      <c r="G11400" s="152" t="str">
        <f>VLOOKUP(D11400,sku归属!A:B,2,0)</f>
        <v>唐璇淑</v>
      </c>
    </row>
    <row r="11401" spans="1:13" s="59" customFormat="1" customHeight="1">
      <c r="A11401" s="59" t="s">
        <v>28822</v>
      </c>
      <c r="B11401" s="59" t="s">
        <v>28823</v>
      </c>
      <c r="C11401" s="59" t="s">
        <v>19834</v>
      </c>
      <c r="D11401" s="59">
        <v>809</v>
      </c>
      <c r="F11401" s="59" t="s">
        <v>12</v>
      </c>
      <c r="G11401" s="152" t="str">
        <f>VLOOKUP(D11401,sku归属!A:B,2,0)</f>
        <v>唐璇淑</v>
      </c>
    </row>
    <row r="11402" spans="1:13" s="59" customFormat="1" customHeight="1">
      <c r="A11402" s="59" t="s">
        <v>28824</v>
      </c>
      <c r="B11402" s="59" t="s">
        <v>28825</v>
      </c>
      <c r="C11402" s="59" t="s">
        <v>19837</v>
      </c>
      <c r="D11402" s="59">
        <v>809</v>
      </c>
      <c r="F11402" s="59" t="s">
        <v>12</v>
      </c>
      <c r="G11402" s="152" t="str">
        <f>VLOOKUP(D11402,sku归属!A:B,2,0)</f>
        <v>唐璇淑</v>
      </c>
    </row>
    <row r="11403" spans="1:13" s="59" customFormat="1" customHeight="1">
      <c r="A11403" s="59" t="s">
        <v>28826</v>
      </c>
      <c r="B11403" s="59" t="s">
        <v>28827</v>
      </c>
      <c r="C11403" s="59" t="s">
        <v>19840</v>
      </c>
      <c r="D11403" s="59">
        <v>809</v>
      </c>
      <c r="F11403" s="59" t="s">
        <v>12</v>
      </c>
      <c r="G11403" s="152" t="str">
        <f>VLOOKUP(D11403,sku归属!A:B,2,0)</f>
        <v>唐璇淑</v>
      </c>
    </row>
    <row r="11404" spans="1:13" s="59" customFormat="1" customHeight="1">
      <c r="A11404" s="59" t="s">
        <v>28828</v>
      </c>
      <c r="B11404" s="59" t="s">
        <v>28829</v>
      </c>
      <c r="C11404" s="59" t="s">
        <v>19843</v>
      </c>
      <c r="D11404" s="59">
        <v>809</v>
      </c>
      <c r="F11404" s="59" t="s">
        <v>12</v>
      </c>
      <c r="G11404" s="152" t="str">
        <f>VLOOKUP(D11404,sku归属!A:B,2,0)</f>
        <v>唐璇淑</v>
      </c>
    </row>
    <row r="11405" spans="1:13" s="59" customFormat="1" customHeight="1">
      <c r="A11405" s="59" t="s">
        <v>28830</v>
      </c>
      <c r="B11405" s="59" t="s">
        <v>28831</v>
      </c>
      <c r="C11405" s="59" t="s">
        <v>19846</v>
      </c>
      <c r="D11405" s="59">
        <v>809</v>
      </c>
      <c r="F11405" s="59" t="s">
        <v>12</v>
      </c>
      <c r="G11405" s="152" t="str">
        <f>VLOOKUP(D11405,sku归属!A:B,2,0)</f>
        <v>唐璇淑</v>
      </c>
    </row>
    <row r="11406" spans="1:13" s="59" customFormat="1" customHeight="1">
      <c r="A11406" s="59" t="s">
        <v>28832</v>
      </c>
      <c r="B11406" s="59" t="s">
        <v>28833</v>
      </c>
      <c r="C11406" s="59" t="s">
        <v>19849</v>
      </c>
      <c r="D11406" s="59">
        <v>809</v>
      </c>
      <c r="F11406" s="59" t="s">
        <v>12</v>
      </c>
      <c r="G11406" s="152" t="str">
        <f>VLOOKUP(D11406,sku归属!A:B,2,0)</f>
        <v>唐璇淑</v>
      </c>
    </row>
    <row r="11407" spans="1:13" s="59" customFormat="1" customHeight="1">
      <c r="A11407" s="59" t="s">
        <v>28834</v>
      </c>
      <c r="B11407" s="59" t="s">
        <v>28835</v>
      </c>
      <c r="C11407" s="59" t="s">
        <v>19852</v>
      </c>
      <c r="D11407" s="59">
        <v>809</v>
      </c>
      <c r="F11407" s="59" t="s">
        <v>12</v>
      </c>
      <c r="G11407" s="152" t="str">
        <f>VLOOKUP(D11407,sku归属!A:B,2,0)</f>
        <v>唐璇淑</v>
      </c>
    </row>
    <row r="11408" spans="1:13" s="59" customFormat="1" customHeight="1">
      <c r="A11408" s="59" t="s">
        <v>28836</v>
      </c>
      <c r="B11408" s="59" t="s">
        <v>28837</v>
      </c>
      <c r="C11408" s="59" t="s">
        <v>19855</v>
      </c>
      <c r="D11408" s="59">
        <v>809</v>
      </c>
      <c r="F11408" s="59" t="s">
        <v>12</v>
      </c>
      <c r="G11408" s="152" t="str">
        <f>VLOOKUP(D11408,sku归属!A:B,2,0)</f>
        <v>唐璇淑</v>
      </c>
    </row>
    <row r="11409" spans="1:13" s="59" customFormat="1" customHeight="1">
      <c r="A11409" s="59" t="s">
        <v>28838</v>
      </c>
      <c r="B11409" s="59" t="s">
        <v>28839</v>
      </c>
      <c r="C11409" s="59" t="s">
        <v>19810</v>
      </c>
      <c r="D11409" s="59">
        <v>809</v>
      </c>
      <c r="F11409" s="59" t="s">
        <v>12</v>
      </c>
      <c r="G11409" s="152" t="str">
        <f>VLOOKUP(D11409,sku归属!A:B,2,0)</f>
        <v>唐璇淑</v>
      </c>
    </row>
    <row r="11410" spans="1:13" s="59" customFormat="1" customHeight="1">
      <c r="A11410" s="59" t="s">
        <v>28840</v>
      </c>
      <c r="B11410" s="59" t="s">
        <v>28841</v>
      </c>
      <c r="C11410" s="59" t="s">
        <v>19807</v>
      </c>
      <c r="D11410" s="59">
        <v>809</v>
      </c>
      <c r="F11410" s="59" t="s">
        <v>12</v>
      </c>
      <c r="G11410" s="152" t="str">
        <f>VLOOKUP(D11410,sku归属!A:B,2,0)</f>
        <v>唐璇淑</v>
      </c>
    </row>
    <row r="11411" spans="1:13" s="59" customFormat="1" customHeight="1">
      <c r="A11411" s="59" t="s">
        <v>28842</v>
      </c>
      <c r="B11411" s="59" t="s">
        <v>28843</v>
      </c>
      <c r="C11411" s="59" t="s">
        <v>19813</v>
      </c>
      <c r="D11411" s="59">
        <v>809</v>
      </c>
      <c r="F11411" s="59" t="s">
        <v>12</v>
      </c>
      <c r="G11411" s="152" t="str">
        <f>VLOOKUP(D11411,sku归属!A:B,2,0)</f>
        <v>唐璇淑</v>
      </c>
    </row>
    <row r="11412" spans="1:13" s="59" customFormat="1" customHeight="1">
      <c r="A11412" s="59" t="s">
        <v>28844</v>
      </c>
      <c r="B11412" s="59" t="s">
        <v>28845</v>
      </c>
      <c r="C11412" s="59" t="s">
        <v>19816</v>
      </c>
      <c r="D11412" s="59">
        <v>809</v>
      </c>
      <c r="F11412" s="59" t="s">
        <v>12</v>
      </c>
      <c r="G11412" s="152" t="str">
        <f>VLOOKUP(D11412,sku归属!A:B,2,0)</f>
        <v>唐璇淑</v>
      </c>
    </row>
    <row r="11413" spans="1:13" s="59" customFormat="1" customHeight="1">
      <c r="A11413" s="59" t="s">
        <v>28846</v>
      </c>
      <c r="B11413" s="59" t="s">
        <v>28847</v>
      </c>
      <c r="C11413" s="59" t="s">
        <v>19819</v>
      </c>
      <c r="D11413" s="59">
        <v>809</v>
      </c>
      <c r="F11413" s="59" t="s">
        <v>12</v>
      </c>
      <c r="G11413" s="152" t="str">
        <f>VLOOKUP(D11413,sku归属!A:B,2,0)</f>
        <v>唐璇淑</v>
      </c>
    </row>
    <row r="11414" spans="1:13" s="59" customFormat="1" customHeight="1">
      <c r="A11414" s="59" t="s">
        <v>28848</v>
      </c>
      <c r="B11414" s="59" t="s">
        <v>28849</v>
      </c>
      <c r="C11414" s="59" t="s">
        <v>19822</v>
      </c>
      <c r="D11414" s="59">
        <v>809</v>
      </c>
      <c r="F11414" s="59" t="s">
        <v>12</v>
      </c>
      <c r="G11414" s="152" t="str">
        <f>VLOOKUP(D11414,sku归属!A:B,2,0)</f>
        <v>唐璇淑</v>
      </c>
    </row>
    <row r="11415" spans="1:13" s="59" customFormat="1" customHeight="1">
      <c r="A11415" s="59" t="s">
        <v>28850</v>
      </c>
      <c r="B11415" s="59" t="s">
        <v>28851</v>
      </c>
      <c r="C11415" s="59" t="s">
        <v>17805</v>
      </c>
      <c r="D11415" s="59">
        <v>809</v>
      </c>
      <c r="F11415" s="59" t="s">
        <v>12</v>
      </c>
      <c r="G11415" s="152" t="str">
        <f>VLOOKUP(D11415,sku归属!A:B,2,0)</f>
        <v>唐璇淑</v>
      </c>
    </row>
    <row r="11416" spans="1:13" s="59" customFormat="1" customHeight="1">
      <c r="A11416" s="59" t="s">
        <v>28852</v>
      </c>
      <c r="B11416" s="59" t="s">
        <v>28853</v>
      </c>
      <c r="C11416" s="59" t="s">
        <v>19858</v>
      </c>
      <c r="D11416" s="59">
        <v>809</v>
      </c>
      <c r="F11416" s="59" t="s">
        <v>12</v>
      </c>
      <c r="G11416" s="152" t="str">
        <f>VLOOKUP(D11416,sku归属!A:B,2,0)</f>
        <v>唐璇淑</v>
      </c>
    </row>
    <row r="11417" spans="1:13" s="59" customFormat="1" customHeight="1">
      <c r="A11417" s="59" t="s">
        <v>28854</v>
      </c>
      <c r="B11417" s="59" t="s">
        <v>28855</v>
      </c>
      <c r="C11417" s="59" t="s">
        <v>7695</v>
      </c>
      <c r="D11417" s="59">
        <v>806</v>
      </c>
      <c r="F11417" s="59" t="s">
        <v>12</v>
      </c>
      <c r="G11417" s="152" t="str">
        <f>VLOOKUP(D11417,sku归属!A:B,2,0)</f>
        <v>唐璇淑</v>
      </c>
    </row>
    <row r="11418" spans="1:13" s="59" customFormat="1" customHeight="1">
      <c r="A11418" s="59" t="s">
        <v>28856</v>
      </c>
      <c r="B11418" s="59" t="s">
        <v>28857</v>
      </c>
      <c r="C11418" s="59" t="s">
        <v>22576</v>
      </c>
      <c r="D11418" s="59">
        <v>809</v>
      </c>
      <c r="F11418" s="59" t="s">
        <v>12</v>
      </c>
      <c r="G11418" s="152" t="str">
        <f>VLOOKUP(D11418,sku归属!A:B,2,0)</f>
        <v>欧阳博文</v>
      </c>
    </row>
    <row r="11419" spans="1:13" s="59" customFormat="1" customHeight="1">
      <c r="A11419" s="59" t="s">
        <v>28858</v>
      </c>
      <c r="B11419" s="59" t="s">
        <v>28859</v>
      </c>
      <c r="C11419" s="59" t="s">
        <v>22579</v>
      </c>
      <c r="D11419" s="59">
        <v>809</v>
      </c>
      <c r="F11419" s="59" t="s">
        <v>12</v>
      </c>
      <c r="G11419" s="152" t="str">
        <f>VLOOKUP(D11419,sku归属!A:B,2,0)</f>
        <v>欧阳博文</v>
      </c>
    </row>
    <row r="11420" spans="1:13" s="59" customFormat="1" customHeight="1">
      <c r="A11420" s="59" t="s">
        <v>28860</v>
      </c>
      <c r="B11420" s="59" t="s">
        <v>28861</v>
      </c>
      <c r="C11420" s="59" t="s">
        <v>28862</v>
      </c>
      <c r="D11420" s="59">
        <v>809</v>
      </c>
      <c r="F11420" s="59" t="s">
        <v>12</v>
      </c>
      <c r="G11420" s="152" t="str">
        <f>VLOOKUP(D11420,sku归属!A:B,2,0)</f>
        <v>欧阳博文</v>
      </c>
    </row>
    <row r="11421" spans="1:13" s="59" customFormat="1" customHeight="1">
      <c r="A11421" s="59" t="s">
        <v>28863</v>
      </c>
      <c r="B11421" s="59" t="s">
        <v>28864</v>
      </c>
      <c r="C11421" s="59" t="s">
        <v>19691</v>
      </c>
      <c r="D11421" s="59">
        <v>809</v>
      </c>
      <c r="F11421" s="59" t="s">
        <v>12</v>
      </c>
      <c r="G11421" s="152" t="str">
        <f>VLOOKUP(D11421,sku归属!A:B,2,0)</f>
        <v>欧阳博文</v>
      </c>
    </row>
    <row r="11422" spans="1:13" s="59" customFormat="1" customHeight="1">
      <c r="A11422" s="59" t="s">
        <v>28865</v>
      </c>
      <c r="B11422" s="59" t="s">
        <v>28866</v>
      </c>
      <c r="C11422" s="59" t="s">
        <v>22571</v>
      </c>
      <c r="D11422" s="59">
        <v>809</v>
      </c>
      <c r="F11422" s="59" t="s">
        <v>12</v>
      </c>
      <c r="G11422" s="152" t="str">
        <f>VLOOKUP(D11422,sku归属!A:B,2,0)</f>
        <v>唐璇淑</v>
      </c>
    </row>
    <row r="11423" spans="1:13" s="59" customFormat="1" customHeight="1">
      <c r="A11423" s="59" t="s">
        <v>28867</v>
      </c>
      <c r="B11423" s="59" t="s">
        <v>28868</v>
      </c>
      <c r="C11423" s="59" t="s">
        <v>16294</v>
      </c>
      <c r="D11423" s="59">
        <v>809</v>
      </c>
      <c r="F11423" s="59" t="s">
        <v>12</v>
      </c>
      <c r="G11423" s="152" t="str">
        <f>VLOOKUP(D11423,sku归属!A:B,2,0)</f>
        <v>唐璇淑</v>
      </c>
    </row>
    <row r="11424" spans="1:13" s="59" customFormat="1" customHeight="1">
      <c r="A11424" s="59" t="s">
        <v>28869</v>
      </c>
      <c r="B11424" s="59" t="s">
        <v>28870</v>
      </c>
      <c r="C11424" s="59" t="s">
        <v>28871</v>
      </c>
      <c r="D11424" s="59">
        <v>809</v>
      </c>
      <c r="F11424" s="59" t="s">
        <v>12</v>
      </c>
      <c r="G11424" s="152" t="str">
        <f>VLOOKUP(D11424,sku归属!A:B,2,0)</f>
        <v>唐璇淑</v>
      </c>
    </row>
    <row r="11425" spans="1:13" s="59" customFormat="1" customHeight="1">
      <c r="A11425" s="59" t="s">
        <v>28872</v>
      </c>
      <c r="B11425" s="59" t="s">
        <v>28873</v>
      </c>
      <c r="C11425" s="59" t="s">
        <v>28874</v>
      </c>
      <c r="D11425" s="59">
        <v>809</v>
      </c>
      <c r="F11425" s="59" t="s">
        <v>12</v>
      </c>
      <c r="G11425" s="152" t="str">
        <f>VLOOKUP(D11425,sku归属!A:B,2,0)</f>
        <v>唐璇淑</v>
      </c>
    </row>
    <row r="11426" spans="1:13" s="59" customFormat="1" customHeight="1">
      <c r="A11426" s="59" t="s">
        <v>28875</v>
      </c>
      <c r="B11426" s="59" t="s">
        <v>28876</v>
      </c>
      <c r="C11426" s="59" t="s">
        <v>28877</v>
      </c>
      <c r="D11426" s="59">
        <v>809</v>
      </c>
      <c r="F11426" s="59" t="s">
        <v>12</v>
      </c>
      <c r="G11426" s="152" t="str">
        <f>VLOOKUP(D11426,sku归属!A:B,2,0)</f>
        <v>唐璇淑</v>
      </c>
    </row>
    <row r="11427" spans="1:13" s="59" customFormat="1" customHeight="1">
      <c r="A11427" s="59" t="s">
        <v>28878</v>
      </c>
      <c r="B11427" s="59" t="s">
        <v>28879</v>
      </c>
      <c r="C11427" s="59" t="s">
        <v>28880</v>
      </c>
      <c r="D11427" s="59">
        <v>809</v>
      </c>
      <c r="F11427" s="59" t="s">
        <v>12</v>
      </c>
      <c r="G11427" s="152" t="str">
        <f>VLOOKUP(D11427,sku归属!A:B,2,0)</f>
        <v>唐璇淑</v>
      </c>
    </row>
    <row r="11428" spans="1:13" s="59" customFormat="1" customHeight="1">
      <c r="A11428" s="59" t="s">
        <v>28881</v>
      </c>
      <c r="B11428" s="59" t="s">
        <v>28882</v>
      </c>
      <c r="C11428" s="59" t="s">
        <v>28883</v>
      </c>
      <c r="D11428" s="59">
        <v>809</v>
      </c>
      <c r="F11428" s="59" t="s">
        <v>12</v>
      </c>
      <c r="G11428" s="152" t="str">
        <f>VLOOKUP(D11428,sku归属!A:B,2,0)</f>
        <v>唐璇淑</v>
      </c>
    </row>
    <row r="11429" spans="1:13" s="59" customFormat="1" customHeight="1">
      <c r="A11429" s="59" t="s">
        <v>28884</v>
      </c>
      <c r="B11429" s="59" t="s">
        <v>28885</v>
      </c>
      <c r="C11429" s="59" t="s">
        <v>28886</v>
      </c>
      <c r="D11429" s="59">
        <v>809</v>
      </c>
      <c r="F11429" s="59" t="s">
        <v>12</v>
      </c>
      <c r="G11429" s="152" t="str">
        <f>VLOOKUP(D11429,sku归属!A:B,2,0)</f>
        <v>唐璇淑</v>
      </c>
    </row>
    <row r="11430" spans="1:13" s="59" customFormat="1" customHeight="1">
      <c r="A11430" s="59" t="s">
        <v>28887</v>
      </c>
      <c r="B11430" s="59" t="s">
        <v>28888</v>
      </c>
      <c r="C11430" s="59" t="s">
        <v>19021</v>
      </c>
      <c r="D11430" s="59">
        <v>809</v>
      </c>
      <c r="F11430" s="59" t="s">
        <v>12</v>
      </c>
      <c r="G11430" s="152" t="str">
        <f>VLOOKUP(D11430,sku归属!A:B,2,0)</f>
        <v>唐璇淑</v>
      </c>
    </row>
    <row r="11431" spans="1:13" s="59" customFormat="1" customHeight="1">
      <c r="A11431" s="59" t="s">
        <v>28889</v>
      </c>
      <c r="B11431" s="59" t="s">
        <v>28890</v>
      </c>
      <c r="C11431" s="59" t="s">
        <v>19018</v>
      </c>
      <c r="D11431" s="59">
        <v>809</v>
      </c>
      <c r="F11431" s="59" t="s">
        <v>12</v>
      </c>
      <c r="G11431" s="152" t="str">
        <f>VLOOKUP(D11431,sku归属!A:B,2,0)</f>
        <v>唐璇淑</v>
      </c>
    </row>
    <row r="11432" spans="1:13" s="59" customFormat="1" customHeight="1">
      <c r="A11432" s="59" t="s">
        <v>28891</v>
      </c>
      <c r="B11432" s="59" t="s">
        <v>28892</v>
      </c>
      <c r="C11432" s="59" t="s">
        <v>19027</v>
      </c>
      <c r="D11432" s="59">
        <v>809</v>
      </c>
      <c r="F11432" s="59" t="s">
        <v>12</v>
      </c>
      <c r="G11432" s="152" t="str">
        <f>VLOOKUP(D11432,sku归属!A:B,2,0)</f>
        <v>唐璇淑</v>
      </c>
    </row>
    <row r="11433" spans="1:13" s="59" customFormat="1" customHeight="1">
      <c r="A11433" s="59" t="s">
        <v>28893</v>
      </c>
      <c r="B11433" s="59" t="s">
        <v>28894</v>
      </c>
      <c r="C11433" s="59" t="s">
        <v>19024</v>
      </c>
      <c r="D11433" s="59">
        <v>809</v>
      </c>
      <c r="F11433" s="59" t="s">
        <v>12</v>
      </c>
      <c r="G11433" s="152" t="str">
        <f>VLOOKUP(D11433,sku归属!A:B,2,0)</f>
        <v>唐璇淑</v>
      </c>
    </row>
    <row r="11434" spans="1:13" s="59" customFormat="1" customHeight="1">
      <c r="A11434" s="59" t="s">
        <v>28895</v>
      </c>
      <c r="B11434" s="59" t="s">
        <v>28896</v>
      </c>
      <c r="C11434" s="59" t="s">
        <v>22627</v>
      </c>
      <c r="D11434" s="59">
        <v>809</v>
      </c>
      <c r="F11434" s="59" t="s">
        <v>12</v>
      </c>
      <c r="G11434" s="152" t="str">
        <f>VLOOKUP(D11434,sku归属!A:B,2,0)</f>
        <v>唐璇淑</v>
      </c>
    </row>
    <row r="11435" spans="1:13" s="59" customFormat="1" customHeight="1">
      <c r="A11435" s="59" t="s">
        <v>28897</v>
      </c>
      <c r="B11435" s="59" t="s">
        <v>28898</v>
      </c>
      <c r="C11435" s="59" t="s">
        <v>22620</v>
      </c>
      <c r="D11435" s="59">
        <v>809</v>
      </c>
      <c r="F11435" s="59" t="s">
        <v>12</v>
      </c>
      <c r="G11435" s="152" t="str">
        <f>VLOOKUP(D11435,sku归属!A:B,2,0)</f>
        <v>唐璇淑</v>
      </c>
    </row>
    <row r="11436" spans="1:13" s="59" customFormat="1" customHeight="1">
      <c r="A11436" s="59" t="s">
        <v>28899</v>
      </c>
      <c r="B11436" s="59" t="s">
        <v>28900</v>
      </c>
      <c r="C11436" s="59" t="s">
        <v>19314</v>
      </c>
      <c r="D11436" s="59">
        <v>809</v>
      </c>
      <c r="F11436" s="59" t="s">
        <v>12</v>
      </c>
      <c r="G11436" s="152" t="str">
        <f>VLOOKUP(D11436,sku归属!A:B,2,0)</f>
        <v>唐璇淑</v>
      </c>
    </row>
    <row r="11437" spans="1:13" s="59" customFormat="1" customHeight="1">
      <c r="A11437" s="59" t="s">
        <v>28901</v>
      </c>
      <c r="B11437" s="59" t="s">
        <v>28902</v>
      </c>
      <c r="C11437" s="59" t="s">
        <v>19311</v>
      </c>
      <c r="D11437" s="59">
        <v>809</v>
      </c>
      <c r="F11437" s="59" t="s">
        <v>12</v>
      </c>
      <c r="G11437" s="152" t="str">
        <f>VLOOKUP(D11437,sku归属!A:B,2,0)</f>
        <v>唐璇淑</v>
      </c>
    </row>
    <row r="11438" spans="1:13" s="59" customFormat="1" customHeight="1">
      <c r="A11438" s="59" t="s">
        <v>28903</v>
      </c>
      <c r="B11438" s="59" t="s">
        <v>28904</v>
      </c>
      <c r="C11438" s="59" t="s">
        <v>19308</v>
      </c>
      <c r="D11438" s="59">
        <v>809</v>
      </c>
      <c r="F11438" s="59" t="s">
        <v>12</v>
      </c>
      <c r="G11438" s="152" t="str">
        <f>VLOOKUP(D11438,sku归属!A:B,2,0)</f>
        <v>唐璇淑</v>
      </c>
    </row>
    <row r="11439" spans="1:13" s="59" customFormat="1" customHeight="1">
      <c r="A11439" s="59" t="s">
        <v>28905</v>
      </c>
      <c r="B11439" s="59" t="s">
        <v>28906</v>
      </c>
      <c r="C11439" s="59" t="s">
        <v>20396</v>
      </c>
      <c r="D11439" s="59">
        <v>806</v>
      </c>
      <c r="F11439" s="59" t="s">
        <v>12</v>
      </c>
      <c r="G11439" s="152" t="str">
        <f>VLOOKUP(D11439,sku归属!A:B,2,0)</f>
        <v>唐璇淑</v>
      </c>
    </row>
    <row r="11440" spans="1:13" s="59" customFormat="1" customHeight="1">
      <c r="A11440" s="59" t="s">
        <v>28907</v>
      </c>
      <c r="B11440" s="59" t="s">
        <v>28908</v>
      </c>
      <c r="C11440" s="59" t="s">
        <v>20414</v>
      </c>
      <c r="D11440" s="59">
        <v>806</v>
      </c>
      <c r="F11440" s="59" t="s">
        <v>12</v>
      </c>
      <c r="G11440" s="152" t="str">
        <f>VLOOKUP(D11440,sku归属!A:B,2,0)</f>
        <v>欧阳博文</v>
      </c>
    </row>
    <row r="11441" spans="1:13" s="59" customFormat="1" customHeight="1">
      <c r="A11441" s="59" t="s">
        <v>28909</v>
      </c>
      <c r="B11441" s="59" t="s">
        <v>28910</v>
      </c>
      <c r="C11441" s="59" t="s">
        <v>20405</v>
      </c>
      <c r="D11441" s="59">
        <v>806</v>
      </c>
      <c r="F11441" s="59" t="s">
        <v>12</v>
      </c>
      <c r="G11441" s="152" t="str">
        <f>VLOOKUP(D11441,sku归属!A:B,2,0)</f>
        <v>欧阳博文</v>
      </c>
    </row>
    <row r="11442" spans="1:13" s="59" customFormat="1" customHeight="1">
      <c r="A11442" s="59" t="s">
        <v>28911</v>
      </c>
      <c r="B11442" s="59" t="s">
        <v>28912</v>
      </c>
      <c r="C11442" s="59" t="s">
        <v>20402</v>
      </c>
      <c r="D11442" s="59">
        <v>806</v>
      </c>
      <c r="F11442" s="59" t="s">
        <v>12</v>
      </c>
      <c r="G11442" s="152" t="str">
        <f>VLOOKUP(D11442,sku归属!A:B,2,0)</f>
        <v>欧阳博文</v>
      </c>
    </row>
    <row r="11443" spans="1:13" s="59" customFormat="1" customHeight="1">
      <c r="A11443" s="59" t="s">
        <v>28913</v>
      </c>
      <c r="B11443" s="59" t="s">
        <v>28914</v>
      </c>
      <c r="C11443" s="59" t="s">
        <v>3449</v>
      </c>
      <c r="D11443" s="59">
        <v>809</v>
      </c>
      <c r="F11443" s="59" t="s">
        <v>12</v>
      </c>
      <c r="G11443" s="152" t="str">
        <f>VLOOKUP(D11443,sku归属!A:B,2,0)</f>
        <v>欧阳博文</v>
      </c>
    </row>
    <row r="11444" spans="1:13" s="59" customFormat="1" customHeight="1">
      <c r="A11444" s="59" t="s">
        <v>28915</v>
      </c>
      <c r="B11444" s="59" t="s">
        <v>28916</v>
      </c>
      <c r="C11444" s="59" t="s">
        <v>19971</v>
      </c>
      <c r="D11444" s="59">
        <v>809</v>
      </c>
      <c r="F11444" s="59" t="s">
        <v>12</v>
      </c>
      <c r="G11444" s="152" t="str">
        <f>VLOOKUP(D11444,sku归属!A:B,2,0)</f>
        <v>欧阳博文</v>
      </c>
    </row>
    <row r="11445" spans="1:13" s="59" customFormat="1" customHeight="1">
      <c r="A11445" s="59" t="s">
        <v>28917</v>
      </c>
      <c r="B11445" s="59" t="s">
        <v>28918</v>
      </c>
      <c r="C11445" s="59" t="s">
        <v>19974</v>
      </c>
      <c r="D11445" s="59">
        <v>809</v>
      </c>
      <c r="F11445" s="59" t="s">
        <v>12</v>
      </c>
      <c r="G11445" s="152" t="str">
        <f>VLOOKUP(D11445,sku归属!A:B,2,0)</f>
        <v>欧阳博文</v>
      </c>
    </row>
    <row r="11446" spans="1:13" s="59" customFormat="1" customHeight="1">
      <c r="A11446" s="59" t="s">
        <v>28919</v>
      </c>
      <c r="B11446" s="59" t="s">
        <v>28920</v>
      </c>
      <c r="C11446" s="59" t="s">
        <v>19977</v>
      </c>
      <c r="D11446" s="59">
        <v>809</v>
      </c>
      <c r="F11446" s="59" t="s">
        <v>12</v>
      </c>
      <c r="G11446" s="152" t="str">
        <f>VLOOKUP(D11446,sku归属!A:B,2,0)</f>
        <v>欧阳博文</v>
      </c>
    </row>
    <row r="11447" spans="1:13" s="59" customFormat="1" customHeight="1">
      <c r="A11447" s="59" t="s">
        <v>28921</v>
      </c>
      <c r="B11447" s="59" t="s">
        <v>28922</v>
      </c>
      <c r="C11447" s="59" t="s">
        <v>19980</v>
      </c>
      <c r="D11447" s="59">
        <v>809</v>
      </c>
      <c r="F11447" s="59" t="s">
        <v>12</v>
      </c>
      <c r="G11447" s="152" t="str">
        <f>VLOOKUP(D11447,sku归属!A:B,2,0)</f>
        <v>欧阳博文</v>
      </c>
    </row>
    <row r="11448" spans="1:13" s="59" customFormat="1" customHeight="1">
      <c r="A11448" s="59" t="s">
        <v>28923</v>
      </c>
      <c r="B11448" s="59" t="s">
        <v>28924</v>
      </c>
      <c r="C11448" s="59" t="s">
        <v>19983</v>
      </c>
      <c r="D11448" s="59">
        <v>809</v>
      </c>
      <c r="F11448" s="59" t="s">
        <v>12</v>
      </c>
      <c r="G11448" s="152" t="str">
        <f>VLOOKUP(D11448,sku归属!A:B,2,0)</f>
        <v>欧阳博文</v>
      </c>
    </row>
    <row r="11449" spans="1:13" s="59" customFormat="1" customHeight="1">
      <c r="A11449" s="59" t="s">
        <v>28925</v>
      </c>
      <c r="B11449" s="59" t="s">
        <v>28926</v>
      </c>
      <c r="C11449" s="59" t="s">
        <v>19986</v>
      </c>
      <c r="D11449" s="59">
        <v>809</v>
      </c>
      <c r="F11449" s="59" t="s">
        <v>12</v>
      </c>
      <c r="G11449" s="152" t="str">
        <f>VLOOKUP(D11449,sku归属!A:B,2,0)</f>
        <v>欧阳博文</v>
      </c>
    </row>
    <row r="11450" spans="1:13" s="59" customFormat="1" customHeight="1">
      <c r="A11450" s="59" t="s">
        <v>28927</v>
      </c>
      <c r="B11450" s="59" t="s">
        <v>28928</v>
      </c>
      <c r="C11450" s="59" t="s">
        <v>22504</v>
      </c>
      <c r="D11450" s="59">
        <v>809</v>
      </c>
      <c r="F11450" s="59" t="s">
        <v>12</v>
      </c>
      <c r="G11450" s="152" t="str">
        <f>VLOOKUP(D11450,sku归属!A:B,2,0)</f>
        <v>欧阳博文</v>
      </c>
    </row>
    <row r="11451" spans="1:13" s="59" customFormat="1" customHeight="1">
      <c r="A11451" s="59" t="s">
        <v>28929</v>
      </c>
      <c r="B11451" s="59" t="s">
        <v>28930</v>
      </c>
      <c r="C11451" s="59" t="s">
        <v>22507</v>
      </c>
      <c r="D11451" s="59">
        <v>809</v>
      </c>
      <c r="F11451" s="59" t="s">
        <v>12</v>
      </c>
      <c r="G11451" s="152" t="str">
        <f>VLOOKUP(D11451,sku归属!A:B,2,0)</f>
        <v>欧阳博文</v>
      </c>
    </row>
    <row r="11452" spans="1:13" s="59" customFormat="1" customHeight="1">
      <c r="A11452" s="59" t="s">
        <v>28931</v>
      </c>
      <c r="B11452" s="59" t="s">
        <v>28932</v>
      </c>
      <c r="C11452" s="59" t="s">
        <v>19994</v>
      </c>
      <c r="D11452" s="59">
        <v>809</v>
      </c>
      <c r="F11452" s="59" t="s">
        <v>12</v>
      </c>
      <c r="G11452" s="152" t="str">
        <f>VLOOKUP(D11452,sku归属!A:B,2,0)</f>
        <v>欧阳博文</v>
      </c>
    </row>
    <row r="11453" spans="1:13" s="59" customFormat="1" customHeight="1">
      <c r="A11453" s="59" t="s">
        <v>28933</v>
      </c>
      <c r="B11453" s="59" t="s">
        <v>28934</v>
      </c>
      <c r="C11453" s="59" t="s">
        <v>20000</v>
      </c>
      <c r="D11453" s="59">
        <v>809</v>
      </c>
      <c r="F11453" s="59" t="s">
        <v>12</v>
      </c>
      <c r="G11453" s="152" t="str">
        <f>VLOOKUP(D11453,sku归属!A:B,2,0)</f>
        <v>欧阳博文</v>
      </c>
    </row>
    <row r="11454" spans="1:13" s="59" customFormat="1" customHeight="1">
      <c r="A11454" s="59" t="s">
        <v>28935</v>
      </c>
      <c r="B11454" s="59" t="s">
        <v>28936</v>
      </c>
      <c r="C11454" s="59" t="s">
        <v>20003</v>
      </c>
      <c r="D11454" s="59">
        <v>809</v>
      </c>
      <c r="F11454" s="59" t="s">
        <v>12</v>
      </c>
      <c r="G11454" s="152" t="str">
        <f>VLOOKUP(D11454,sku归属!A:B,2,0)</f>
        <v>欧阳博文</v>
      </c>
    </row>
    <row r="11455" spans="1:13" s="59" customFormat="1" customHeight="1">
      <c r="A11455" s="59" t="s">
        <v>28937</v>
      </c>
      <c r="B11455" s="59" t="s">
        <v>28938</v>
      </c>
      <c r="C11455" s="59" t="s">
        <v>19997</v>
      </c>
      <c r="D11455" s="59">
        <v>809</v>
      </c>
      <c r="F11455" s="59" t="s">
        <v>12</v>
      </c>
      <c r="G11455" s="152" t="str">
        <f>VLOOKUP(D11455,sku归属!A:B,2,0)</f>
        <v>欧阳博文</v>
      </c>
    </row>
    <row r="11456" spans="1:13" s="59" customFormat="1" customHeight="1">
      <c r="A11456" s="59" t="s">
        <v>28939</v>
      </c>
      <c r="B11456" s="59" t="s">
        <v>28940</v>
      </c>
      <c r="C11456" s="59" t="s">
        <v>19894</v>
      </c>
      <c r="D11456" s="59">
        <v>809</v>
      </c>
      <c r="F11456" s="59" t="s">
        <v>12</v>
      </c>
      <c r="G11456" s="152" t="str">
        <f>VLOOKUP(D11456,sku归属!A:B,2,0)</f>
        <v>欧阳博文</v>
      </c>
    </row>
    <row r="11457" spans="1:13" s="59" customFormat="1" customHeight="1">
      <c r="A11457" s="59" t="s">
        <v>28941</v>
      </c>
      <c r="B11457" s="59" t="s">
        <v>28942</v>
      </c>
      <c r="C11457" s="59" t="s">
        <v>19891</v>
      </c>
      <c r="D11457" s="59">
        <v>809</v>
      </c>
      <c r="F11457" s="59" t="s">
        <v>12</v>
      </c>
      <c r="G11457" s="152" t="str">
        <f>VLOOKUP(D11457,sku归属!A:B,2,0)</f>
        <v>唐璇淑</v>
      </c>
    </row>
    <row r="11458" spans="1:13" s="59" customFormat="1" customHeight="1">
      <c r="A11458" s="59" t="s">
        <v>28943</v>
      </c>
      <c r="B11458" s="59" t="s">
        <v>28944</v>
      </c>
      <c r="C11458" s="59" t="s">
        <v>6163</v>
      </c>
      <c r="D11458" s="59">
        <v>809</v>
      </c>
      <c r="F11458" s="59" t="s">
        <v>12</v>
      </c>
      <c r="G11458" s="152" t="str">
        <f>VLOOKUP(D11458,sku归属!A:B,2,0)</f>
        <v>唐璇淑</v>
      </c>
    </row>
    <row r="11459" spans="1:13" s="59" customFormat="1" customHeight="1">
      <c r="A11459" s="59" t="s">
        <v>28945</v>
      </c>
      <c r="B11459" s="59" t="s">
        <v>28946</v>
      </c>
      <c r="C11459" s="59" t="s">
        <v>6166</v>
      </c>
      <c r="D11459" s="59">
        <v>809</v>
      </c>
      <c r="F11459" s="59" t="s">
        <v>12</v>
      </c>
      <c r="G11459" s="152" t="str">
        <f>VLOOKUP(D11459,sku归属!A:B,2,0)</f>
        <v>唐璇淑</v>
      </c>
    </row>
    <row r="11460" spans="1:13" s="59" customFormat="1" customHeight="1">
      <c r="A11460" s="59" t="s">
        <v>28947</v>
      </c>
      <c r="B11460" s="59" t="s">
        <v>28948</v>
      </c>
      <c r="C11460" s="59" t="s">
        <v>6169</v>
      </c>
      <c r="D11460" s="59">
        <v>809</v>
      </c>
      <c r="F11460" s="59" t="s">
        <v>12</v>
      </c>
      <c r="G11460" s="152" t="str">
        <f>VLOOKUP(D11460,sku归属!A:B,2,0)</f>
        <v>唐璇淑</v>
      </c>
    </row>
    <row r="11461" spans="1:13" s="59" customFormat="1" customHeight="1">
      <c r="A11461" s="59" t="s">
        <v>28949</v>
      </c>
      <c r="B11461" s="59" t="s">
        <v>28950</v>
      </c>
      <c r="C11461" s="59" t="s">
        <v>17954</v>
      </c>
      <c r="D11461" s="59">
        <v>806</v>
      </c>
      <c r="F11461" s="59" t="s">
        <v>12</v>
      </c>
      <c r="G11461" s="152" t="str">
        <f>VLOOKUP(D11461,sku归属!A:B,2,0)</f>
        <v>唐璇淑</v>
      </c>
    </row>
    <row r="11462" spans="1:13" s="59" customFormat="1" customHeight="1">
      <c r="A11462" s="59" t="s">
        <v>28951</v>
      </c>
      <c r="B11462" s="59" t="s">
        <v>28952</v>
      </c>
      <c r="C11462" s="59" t="s">
        <v>19894</v>
      </c>
      <c r="D11462" s="59">
        <v>806</v>
      </c>
      <c r="F11462" s="59" t="s">
        <v>12</v>
      </c>
      <c r="G11462" s="152" t="str">
        <f>VLOOKUP(D11462,sku归属!A:B,2,0)</f>
        <v>欧阳博文</v>
      </c>
    </row>
    <row r="11463" spans="1:13" s="59" customFormat="1" customHeight="1">
      <c r="A11463" s="59" t="s">
        <v>28953</v>
      </c>
      <c r="B11463" s="59" t="s">
        <v>28954</v>
      </c>
      <c r="C11463" s="59" t="s">
        <v>19199</v>
      </c>
      <c r="D11463" s="59">
        <v>806</v>
      </c>
      <c r="F11463" s="59" t="s">
        <v>12</v>
      </c>
      <c r="G11463" s="152" t="str">
        <f>VLOOKUP(D11463,sku归属!A:B,2,0)</f>
        <v>欧阳博文</v>
      </c>
    </row>
    <row r="11464" spans="1:13" s="59" customFormat="1" customHeight="1">
      <c r="A11464" s="59" t="s">
        <v>28955</v>
      </c>
      <c r="B11464" s="59" t="s">
        <v>28956</v>
      </c>
      <c r="C11464" s="59" t="s">
        <v>19202</v>
      </c>
      <c r="D11464" s="59">
        <v>806</v>
      </c>
      <c r="F11464" s="59" t="s">
        <v>12</v>
      </c>
      <c r="G11464" s="152" t="str">
        <f>VLOOKUP(D11464,sku归属!A:B,2,0)</f>
        <v>唐璇淑</v>
      </c>
    </row>
    <row r="11465" spans="1:13" s="59" customFormat="1" customHeight="1">
      <c r="A11465" s="59" t="s">
        <v>28957</v>
      </c>
      <c r="B11465" s="59" t="s">
        <v>28958</v>
      </c>
      <c r="C11465" s="59" t="s">
        <v>19891</v>
      </c>
      <c r="D11465" s="59">
        <v>806</v>
      </c>
      <c r="F11465" s="59" t="s">
        <v>12</v>
      </c>
      <c r="G11465" s="152" t="str">
        <f>VLOOKUP(D11465,sku归属!A:B,2,0)</f>
        <v>唐璇淑</v>
      </c>
    </row>
    <row r="11466" spans="1:13" s="59" customFormat="1" customHeight="1">
      <c r="A11466" s="59" t="s">
        <v>28959</v>
      </c>
      <c r="B11466" s="59" t="s">
        <v>28960</v>
      </c>
      <c r="C11466" s="59" t="s">
        <v>20112</v>
      </c>
      <c r="D11466" s="59">
        <v>806</v>
      </c>
      <c r="F11466" s="59" t="s">
        <v>12</v>
      </c>
      <c r="G11466" s="152" t="str">
        <f>VLOOKUP(D11466,sku归属!A:B,2,0)</f>
        <v>唐璇淑</v>
      </c>
    </row>
    <row r="11467" spans="1:13" s="59" customFormat="1" customHeight="1">
      <c r="A11467" s="59" t="s">
        <v>28961</v>
      </c>
      <c r="B11467" s="59" t="s">
        <v>28962</v>
      </c>
      <c r="C11467" s="59" t="s">
        <v>20115</v>
      </c>
      <c r="D11467" s="59">
        <v>806</v>
      </c>
      <c r="F11467" s="59" t="s">
        <v>12</v>
      </c>
      <c r="G11467" s="152" t="str">
        <f>VLOOKUP(D11467,sku归属!A:B,2,0)</f>
        <v>唐璇淑</v>
      </c>
    </row>
    <row r="11468" spans="1:13" s="59" customFormat="1" customHeight="1">
      <c r="A11468" s="59" t="s">
        <v>28963</v>
      </c>
      <c r="B11468" s="59" t="s">
        <v>28964</v>
      </c>
      <c r="C11468" s="59" t="s">
        <v>20124</v>
      </c>
      <c r="D11468" s="59">
        <v>806</v>
      </c>
      <c r="F11468" s="59" t="s">
        <v>12</v>
      </c>
      <c r="G11468" s="152" t="str">
        <f>VLOOKUP(D11468,sku归属!A:B,2,0)</f>
        <v>唐璇淑</v>
      </c>
    </row>
    <row r="11469" spans="1:13" s="59" customFormat="1" customHeight="1">
      <c r="A11469" s="59" t="s">
        <v>28965</v>
      </c>
      <c r="B11469" s="59" t="s">
        <v>28966</v>
      </c>
      <c r="C11469" s="59" t="s">
        <v>20127</v>
      </c>
      <c r="D11469" s="59">
        <v>806</v>
      </c>
      <c r="F11469" s="59" t="s">
        <v>12</v>
      </c>
      <c r="G11469" s="152" t="str">
        <f>VLOOKUP(D11469,sku归属!A:B,2,0)</f>
        <v>唐璇淑</v>
      </c>
    </row>
    <row r="11470" spans="1:13" s="59" customFormat="1" customHeight="1">
      <c r="A11470" s="59" t="s">
        <v>28967</v>
      </c>
      <c r="B11470" s="59" t="s">
        <v>28968</v>
      </c>
      <c r="C11470" s="59" t="s">
        <v>20118</v>
      </c>
      <c r="D11470" s="59">
        <v>806</v>
      </c>
      <c r="F11470" s="59" t="s">
        <v>12</v>
      </c>
      <c r="G11470" s="152" t="str">
        <f>VLOOKUP(D11470,sku归属!A:B,2,0)</f>
        <v>唐璇淑</v>
      </c>
    </row>
    <row r="11471" spans="1:13" s="59" customFormat="1" customHeight="1">
      <c r="A11471" s="59" t="s">
        <v>28969</v>
      </c>
      <c r="B11471" s="59" t="s">
        <v>28970</v>
      </c>
      <c r="C11471" s="59" t="s">
        <v>20121</v>
      </c>
      <c r="D11471" s="59">
        <v>806</v>
      </c>
      <c r="F11471" s="59" t="s">
        <v>12</v>
      </c>
      <c r="G11471" s="152" t="str">
        <f>VLOOKUP(D11471,sku归属!A:B,2,0)</f>
        <v>唐璇淑</v>
      </c>
    </row>
    <row r="11472" spans="1:13" s="59" customFormat="1" customHeight="1">
      <c r="A11472" s="59" t="s">
        <v>28971</v>
      </c>
      <c r="B11472" s="59" t="s">
        <v>28972</v>
      </c>
      <c r="C11472" s="59" t="s">
        <v>20130</v>
      </c>
      <c r="D11472" s="59">
        <v>806</v>
      </c>
      <c r="F11472" s="59" t="s">
        <v>12</v>
      </c>
      <c r="G11472" s="152" t="str">
        <f>VLOOKUP(D11472,sku归属!A:B,2,0)</f>
        <v>唐璇淑</v>
      </c>
    </row>
    <row r="11473" spans="1:13" s="59" customFormat="1" customHeight="1">
      <c r="A11473" s="59" t="s">
        <v>28973</v>
      </c>
      <c r="B11473" s="59" t="s">
        <v>28974</v>
      </c>
      <c r="C11473" s="59" t="s">
        <v>20133</v>
      </c>
      <c r="D11473" s="59">
        <v>806</v>
      </c>
      <c r="F11473" s="59" t="s">
        <v>12</v>
      </c>
      <c r="G11473" s="152" t="str">
        <f>VLOOKUP(D11473,sku归属!A:B,2,0)</f>
        <v>唐璇淑</v>
      </c>
    </row>
    <row r="11474" spans="1:13" s="59" customFormat="1" customHeight="1">
      <c r="A11474" s="59" t="s">
        <v>28975</v>
      </c>
      <c r="B11474" s="59" t="s">
        <v>28976</v>
      </c>
      <c r="C11474" s="59" t="s">
        <v>19009</v>
      </c>
      <c r="D11474" s="59">
        <v>806</v>
      </c>
      <c r="F11474" s="59" t="s">
        <v>12</v>
      </c>
      <c r="G11474" s="152" t="str">
        <f>VLOOKUP(D11474,sku归属!A:B,2,0)</f>
        <v>欧阳博文</v>
      </c>
    </row>
    <row r="11475" spans="1:13" s="59" customFormat="1" customHeight="1">
      <c r="A11475" s="59" t="s">
        <v>28977</v>
      </c>
      <c r="B11475" s="59" t="s">
        <v>28978</v>
      </c>
      <c r="C11475" s="59" t="s">
        <v>20100</v>
      </c>
      <c r="D11475" s="59">
        <v>806</v>
      </c>
      <c r="F11475" s="59" t="s">
        <v>12</v>
      </c>
      <c r="G11475" s="152" t="str">
        <f>VLOOKUP(D11475,sku归属!A:B,2,0)</f>
        <v>欧阳博文</v>
      </c>
    </row>
    <row r="11476" spans="1:13" s="59" customFormat="1" customHeight="1">
      <c r="A11476" s="59" t="s">
        <v>28979</v>
      </c>
      <c r="B11476" s="59" t="s">
        <v>28980</v>
      </c>
      <c r="C11476" s="59" t="s">
        <v>20103</v>
      </c>
      <c r="D11476" s="59">
        <v>806</v>
      </c>
      <c r="F11476" s="59" t="s">
        <v>12</v>
      </c>
      <c r="G11476" s="152" t="str">
        <f>VLOOKUP(D11476,sku归属!A:B,2,0)</f>
        <v>欧阳博文</v>
      </c>
    </row>
    <row r="11477" spans="1:13" s="59" customFormat="1" customHeight="1">
      <c r="A11477" s="59" t="s">
        <v>28981</v>
      </c>
      <c r="B11477" s="59" t="s">
        <v>28982</v>
      </c>
      <c r="C11477" s="59" t="s">
        <v>12905</v>
      </c>
      <c r="D11477" s="59">
        <v>806</v>
      </c>
      <c r="F11477" s="59" t="s">
        <v>12</v>
      </c>
      <c r="G11477" s="152" t="str">
        <f>VLOOKUP(D11477,sku归属!A:B,2,0)</f>
        <v>欧阳博文</v>
      </c>
    </row>
    <row r="11478" spans="1:13" s="59" customFormat="1" customHeight="1">
      <c r="A11478" s="59" t="s">
        <v>28983</v>
      </c>
      <c r="B11478" s="59" t="s">
        <v>28984</v>
      </c>
      <c r="C11478" s="59" t="s">
        <v>20081</v>
      </c>
      <c r="D11478" s="59">
        <v>809</v>
      </c>
      <c r="F11478" s="59" t="s">
        <v>12</v>
      </c>
      <c r="G11478" s="152" t="str">
        <f>VLOOKUP(D11478,sku归属!A:B,2,0)</f>
        <v>欧阳博文</v>
      </c>
    </row>
    <row r="11479" spans="1:13" s="59" customFormat="1" customHeight="1">
      <c r="A11479" s="59" t="s">
        <v>28985</v>
      </c>
      <c r="B11479" s="59" t="s">
        <v>28986</v>
      </c>
      <c r="C11479" s="59" t="s">
        <v>20084</v>
      </c>
      <c r="D11479" s="59">
        <v>809</v>
      </c>
      <c r="F11479" s="59" t="s">
        <v>12</v>
      </c>
      <c r="G11479" s="152" t="str">
        <f>VLOOKUP(D11479,sku归属!A:B,2,0)</f>
        <v>欧阳博文</v>
      </c>
    </row>
    <row r="11480" spans="1:13" s="59" customFormat="1" customHeight="1">
      <c r="A11480" s="59" t="s">
        <v>28987</v>
      </c>
      <c r="B11480" s="59" t="s">
        <v>28988</v>
      </c>
      <c r="C11480" s="59" t="s">
        <v>20087</v>
      </c>
      <c r="D11480" s="59">
        <v>809</v>
      </c>
      <c r="F11480" s="59" t="s">
        <v>12</v>
      </c>
      <c r="G11480" s="152" t="str">
        <f>VLOOKUP(D11480,sku归属!A:B,2,0)</f>
        <v>欧阳博文</v>
      </c>
    </row>
    <row r="11481" spans="1:13" s="59" customFormat="1" customHeight="1">
      <c r="A11481" s="59" t="s">
        <v>28989</v>
      </c>
      <c r="B11481" s="59" t="s">
        <v>28990</v>
      </c>
      <c r="C11481" s="59" t="s">
        <v>23113</v>
      </c>
      <c r="D11481" s="59">
        <v>809</v>
      </c>
      <c r="F11481" s="59" t="s">
        <v>12</v>
      </c>
      <c r="G11481" s="152" t="str">
        <f>VLOOKUP(D11481,sku归属!A:B,2,0)</f>
        <v>欧阳博文</v>
      </c>
    </row>
    <row r="11482" spans="1:13" s="59" customFormat="1" customHeight="1">
      <c r="A11482" s="59" t="s">
        <v>28991</v>
      </c>
      <c r="B11482" s="59" t="s">
        <v>28992</v>
      </c>
      <c r="C11482" s="59" t="s">
        <v>23110</v>
      </c>
      <c r="D11482" s="59">
        <v>809</v>
      </c>
      <c r="F11482" s="59" t="s">
        <v>12</v>
      </c>
      <c r="G11482" s="152" t="str">
        <f>VLOOKUP(D11482,sku归属!A:B,2,0)</f>
        <v>欧阳博文</v>
      </c>
    </row>
    <row r="11483" spans="1:13" s="59" customFormat="1" customHeight="1">
      <c r="A11483" s="59" t="s">
        <v>28993</v>
      </c>
      <c r="B11483" s="59" t="s">
        <v>28994</v>
      </c>
      <c r="C11483" s="59" t="s">
        <v>20429</v>
      </c>
      <c r="D11483" s="59">
        <v>806</v>
      </c>
      <c r="F11483" s="59" t="s">
        <v>12</v>
      </c>
      <c r="G11483" s="152" t="str">
        <f>VLOOKUP(D11483,sku归属!A:B,2,0)</f>
        <v>欧阳博文</v>
      </c>
    </row>
    <row r="11484" spans="1:13" s="59" customFormat="1" customHeight="1">
      <c r="A11484" s="59" t="s">
        <v>28995</v>
      </c>
      <c r="B11484" s="59" t="s">
        <v>28996</v>
      </c>
      <c r="C11484" s="59" t="s">
        <v>20432</v>
      </c>
      <c r="D11484" s="59">
        <v>806</v>
      </c>
      <c r="F11484" s="59" t="s">
        <v>12</v>
      </c>
      <c r="G11484" s="152" t="str">
        <f>VLOOKUP(D11484,sku归属!A:B,2,0)</f>
        <v>欧阳博文</v>
      </c>
    </row>
    <row r="11485" spans="1:13" s="59" customFormat="1" customHeight="1">
      <c r="A11485" s="59" t="s">
        <v>28997</v>
      </c>
      <c r="B11485" s="59" t="s">
        <v>28998</v>
      </c>
      <c r="C11485" s="59" t="s">
        <v>20090</v>
      </c>
      <c r="D11485" s="59">
        <v>809</v>
      </c>
      <c r="F11485" s="59" t="s">
        <v>12</v>
      </c>
      <c r="G11485" s="152" t="str">
        <f>VLOOKUP(D11485,sku归属!A:B,2,0)</f>
        <v>唐璇淑</v>
      </c>
    </row>
    <row r="11486" spans="1:13" s="59" customFormat="1" customHeight="1">
      <c r="A11486" s="59" t="s">
        <v>28999</v>
      </c>
      <c r="B11486" s="59" t="s">
        <v>29000</v>
      </c>
      <c r="C11486" s="59" t="s">
        <v>20093</v>
      </c>
      <c r="D11486" s="59">
        <v>809</v>
      </c>
      <c r="F11486" s="59" t="s">
        <v>12</v>
      </c>
      <c r="G11486" s="152" t="str">
        <f>VLOOKUP(D11486,sku归属!A:B,2,0)</f>
        <v>唐璇淑</v>
      </c>
    </row>
    <row r="11487" spans="1:13" s="59" customFormat="1" customHeight="1">
      <c r="A11487" s="59" t="s">
        <v>29001</v>
      </c>
      <c r="B11487" s="59" t="s">
        <v>29002</v>
      </c>
      <c r="C11487" s="59" t="s">
        <v>19325</v>
      </c>
      <c r="D11487" s="59">
        <v>809</v>
      </c>
      <c r="F11487" s="59" t="s">
        <v>12</v>
      </c>
      <c r="G11487" s="152" t="str">
        <f>VLOOKUP(D11487,sku归属!A:B,2,0)</f>
        <v>唐璇淑</v>
      </c>
    </row>
    <row r="11488" spans="1:13" s="59" customFormat="1" customHeight="1">
      <c r="A11488" s="59" t="s">
        <v>29003</v>
      </c>
      <c r="B11488" s="59" t="s">
        <v>29004</v>
      </c>
      <c r="C11488" s="59" t="s">
        <v>19258</v>
      </c>
      <c r="D11488" s="59">
        <v>809</v>
      </c>
      <c r="F11488" s="59" t="s">
        <v>12</v>
      </c>
      <c r="G11488" s="152" t="str">
        <f>VLOOKUP(D11488,sku归属!A:B,2,0)</f>
        <v>唐璇淑</v>
      </c>
    </row>
    <row r="11489" spans="1:13" s="59" customFormat="1" customHeight="1">
      <c r="A11489" s="59" t="s">
        <v>29005</v>
      </c>
      <c r="B11489" s="59" t="s">
        <v>29006</v>
      </c>
      <c r="C11489" s="59" t="s">
        <v>20429</v>
      </c>
      <c r="D11489" s="59">
        <v>809</v>
      </c>
      <c r="F11489" s="59" t="s">
        <v>12</v>
      </c>
      <c r="G11489" s="152" t="str">
        <f>VLOOKUP(D11489,sku归属!A:B,2,0)</f>
        <v>唐璇淑</v>
      </c>
    </row>
    <row r="11490" spans="1:13" s="59" customFormat="1" customHeight="1">
      <c r="A11490" s="59" t="s">
        <v>29007</v>
      </c>
      <c r="B11490" s="59" t="s">
        <v>29008</v>
      </c>
      <c r="C11490" s="59" t="s">
        <v>20432</v>
      </c>
      <c r="D11490" s="59">
        <v>809</v>
      </c>
      <c r="F11490" s="59" t="s">
        <v>12</v>
      </c>
      <c r="G11490" s="152" t="str">
        <f>VLOOKUP(D11490,sku归属!A:B,2,0)</f>
        <v>唐璇淑</v>
      </c>
    </row>
    <row r="11491" spans="1:13" s="59" customFormat="1" customHeight="1">
      <c r="A11491" s="59" t="s">
        <v>29009</v>
      </c>
      <c r="B11491" s="59" t="s">
        <v>29010</v>
      </c>
      <c r="C11491" s="59" t="s">
        <v>20100</v>
      </c>
      <c r="D11491" s="59">
        <v>809</v>
      </c>
      <c r="F11491" s="59" t="s">
        <v>12</v>
      </c>
      <c r="G11491" s="152" t="str">
        <f>VLOOKUP(D11491,sku归属!A:B,2,0)</f>
        <v>欧阳博文</v>
      </c>
    </row>
    <row r="11492" spans="1:13" s="59" customFormat="1" customHeight="1">
      <c r="A11492" s="59" t="s">
        <v>29011</v>
      </c>
      <c r="B11492" s="59" t="s">
        <v>29012</v>
      </c>
      <c r="C11492" s="59" t="s">
        <v>20103</v>
      </c>
      <c r="D11492" s="59">
        <v>809</v>
      </c>
      <c r="F11492" s="59" t="s">
        <v>12</v>
      </c>
      <c r="G11492" s="152" t="str">
        <f>VLOOKUP(D11492,sku归属!A:B,2,0)</f>
        <v>欧阳博文</v>
      </c>
    </row>
    <row r="11493" spans="1:13" s="59" customFormat="1" customHeight="1">
      <c r="A11493" s="59" t="s">
        <v>29013</v>
      </c>
      <c r="B11493" s="59" t="s">
        <v>29014</v>
      </c>
      <c r="C11493" s="59" t="s">
        <v>23553</v>
      </c>
      <c r="D11493" s="59">
        <v>809</v>
      </c>
      <c r="F11493" s="59" t="s">
        <v>12</v>
      </c>
      <c r="G11493" s="152" t="str">
        <f>VLOOKUP(D11493,sku归属!A:B,2,0)</f>
        <v>欧阳博文</v>
      </c>
    </row>
    <row r="11494" spans="1:13" s="59" customFormat="1" customHeight="1">
      <c r="A11494" s="59" t="s">
        <v>29015</v>
      </c>
      <c r="B11494" s="59" t="s">
        <v>29016</v>
      </c>
      <c r="C11494" s="59" t="s">
        <v>23550</v>
      </c>
      <c r="D11494" s="59">
        <v>809</v>
      </c>
      <c r="F11494" s="59" t="s">
        <v>12</v>
      </c>
      <c r="G11494" s="152" t="str">
        <f>VLOOKUP(D11494,sku归属!A:B,2,0)</f>
        <v>欧阳博文</v>
      </c>
    </row>
    <row r="11495" spans="1:13" s="59" customFormat="1" customHeight="1">
      <c r="A11495" s="59" t="s">
        <v>29017</v>
      </c>
      <c r="B11495" s="59" t="s">
        <v>29018</v>
      </c>
      <c r="C11495" s="59" t="s">
        <v>23113</v>
      </c>
      <c r="D11495" s="59">
        <v>806</v>
      </c>
      <c r="F11495" s="59" t="s">
        <v>12</v>
      </c>
      <c r="G11495" s="152" t="str">
        <f>VLOOKUP(D11495,sku归属!A:B,2,0)</f>
        <v>欧阳博文</v>
      </c>
    </row>
    <row r="11496" spans="1:13" s="59" customFormat="1" customHeight="1">
      <c r="A11496" s="59" t="s">
        <v>29019</v>
      </c>
      <c r="B11496" s="59" t="s">
        <v>29020</v>
      </c>
      <c r="C11496" s="59" t="s">
        <v>23110</v>
      </c>
      <c r="D11496" s="59">
        <v>806</v>
      </c>
      <c r="F11496" s="59" t="s">
        <v>12</v>
      </c>
      <c r="G11496" s="152" t="str">
        <f>VLOOKUP(D11496,sku归属!A:B,2,0)</f>
        <v>欧阳博文</v>
      </c>
    </row>
    <row r="11497" spans="1:13" s="59" customFormat="1" customHeight="1">
      <c r="A11497" s="59" t="s">
        <v>29021</v>
      </c>
      <c r="B11497" s="59" t="s">
        <v>29022</v>
      </c>
      <c r="C11497" s="59" t="s">
        <v>23127</v>
      </c>
      <c r="D11497" s="59">
        <v>806</v>
      </c>
      <c r="F11497" s="59" t="s">
        <v>12</v>
      </c>
      <c r="G11497" s="152" t="str">
        <f>VLOOKUP(D11497,sku归属!A:B,2,0)</f>
        <v>欧阳博文</v>
      </c>
    </row>
    <row r="11498" spans="1:13" s="59" customFormat="1" customHeight="1">
      <c r="A11498" s="59" t="s">
        <v>29023</v>
      </c>
      <c r="B11498" s="59" t="s">
        <v>29024</v>
      </c>
      <c r="C11498" s="59" t="s">
        <v>23130</v>
      </c>
      <c r="D11498" s="59">
        <v>806</v>
      </c>
      <c r="F11498" s="59" t="s">
        <v>12</v>
      </c>
      <c r="G11498" s="152" t="str">
        <f>VLOOKUP(D11498,sku归属!A:B,2,0)</f>
        <v>欧阳博文</v>
      </c>
    </row>
    <row r="11499" spans="1:13" s="59" customFormat="1" customHeight="1">
      <c r="A11499" s="59" t="s">
        <v>29025</v>
      </c>
      <c r="B11499" s="59" t="s">
        <v>29026</v>
      </c>
      <c r="C11499" s="59" t="s">
        <v>23136</v>
      </c>
      <c r="D11499" s="59">
        <v>806</v>
      </c>
      <c r="F11499" s="59" t="s">
        <v>12</v>
      </c>
      <c r="G11499" s="152" t="str">
        <f>VLOOKUP(D11499,sku归属!A:B,2,0)</f>
        <v>欧阳博文</v>
      </c>
    </row>
    <row r="11500" spans="1:13" s="59" customFormat="1" customHeight="1">
      <c r="A11500" s="59" t="s">
        <v>29027</v>
      </c>
      <c r="B11500" s="59" t="s">
        <v>29028</v>
      </c>
      <c r="C11500" s="59" t="s">
        <v>23133</v>
      </c>
      <c r="D11500" s="59">
        <v>806</v>
      </c>
      <c r="F11500" s="59" t="s">
        <v>12</v>
      </c>
      <c r="G11500" s="152" t="str">
        <f>VLOOKUP(D11500,sku归属!A:B,2,0)</f>
        <v>唐璇淑</v>
      </c>
    </row>
    <row r="11501" spans="1:13" s="59" customFormat="1" customHeight="1">
      <c r="A11501" s="59" t="s">
        <v>29029</v>
      </c>
      <c r="B11501" s="59" t="s">
        <v>29030</v>
      </c>
      <c r="C11501" s="59" t="s">
        <v>23145</v>
      </c>
      <c r="D11501" s="59">
        <v>806</v>
      </c>
      <c r="F11501" s="59" t="s">
        <v>12</v>
      </c>
      <c r="G11501" s="152" t="str">
        <f>VLOOKUP(D11501,sku归属!A:B,2,0)</f>
        <v>唐璇淑</v>
      </c>
    </row>
    <row r="11502" spans="1:13" s="59" customFormat="1" customHeight="1">
      <c r="A11502" s="59" t="s">
        <v>29031</v>
      </c>
      <c r="B11502" s="59" t="s">
        <v>29032</v>
      </c>
      <c r="C11502" s="59" t="s">
        <v>23142</v>
      </c>
      <c r="D11502" s="59">
        <v>806</v>
      </c>
      <c r="F11502" s="59" t="s">
        <v>12</v>
      </c>
      <c r="G11502" s="152" t="str">
        <f>VLOOKUP(D11502,sku归属!A:B,2,0)</f>
        <v>唐璇淑</v>
      </c>
    </row>
    <row r="11503" spans="1:13" s="59" customFormat="1" customHeight="1">
      <c r="A11503" s="59" t="s">
        <v>29033</v>
      </c>
      <c r="B11503" s="59" t="s">
        <v>29034</v>
      </c>
      <c r="C11503" s="59" t="s">
        <v>23124</v>
      </c>
      <c r="D11503" s="59">
        <v>806</v>
      </c>
      <c r="F11503" s="59" t="s">
        <v>12</v>
      </c>
      <c r="G11503" s="152" t="str">
        <f>VLOOKUP(D11503,sku归属!A:B,2,0)</f>
        <v>唐璇淑</v>
      </c>
    </row>
    <row r="11504" spans="1:13" s="59" customFormat="1" customHeight="1">
      <c r="A11504" s="59" t="s">
        <v>29035</v>
      </c>
      <c r="B11504" s="59" t="s">
        <v>29036</v>
      </c>
      <c r="C11504" s="59" t="s">
        <v>23139</v>
      </c>
      <c r="D11504" s="59">
        <v>806</v>
      </c>
      <c r="F11504" s="59" t="s">
        <v>12</v>
      </c>
      <c r="G11504" s="152" t="str">
        <f>VLOOKUP(D11504,sku归属!A:B,2,0)</f>
        <v>唐璇淑</v>
      </c>
    </row>
    <row r="11505" spans="1:13" s="59" customFormat="1" customHeight="1">
      <c r="A11505" s="59" t="s">
        <v>29037</v>
      </c>
      <c r="B11505" s="59" t="s">
        <v>29038</v>
      </c>
      <c r="C11505" s="59" t="s">
        <v>23148</v>
      </c>
      <c r="D11505" s="59">
        <v>806</v>
      </c>
      <c r="F11505" s="59" t="s">
        <v>12</v>
      </c>
      <c r="G11505" s="152" t="str">
        <f>VLOOKUP(D11505,sku归属!A:B,2,0)</f>
        <v>唐璇淑</v>
      </c>
    </row>
    <row r="11506" spans="1:13" s="59" customFormat="1" customHeight="1">
      <c r="A11506" s="59" t="s">
        <v>29039</v>
      </c>
      <c r="B11506" s="59" t="s">
        <v>29040</v>
      </c>
      <c r="C11506" s="59" t="s">
        <v>20235</v>
      </c>
      <c r="D11506" s="59">
        <v>809</v>
      </c>
      <c r="F11506" s="59" t="s">
        <v>12</v>
      </c>
      <c r="G11506" s="152" t="str">
        <f>VLOOKUP(D11506,sku归属!A:B,2,0)</f>
        <v>唐璇淑</v>
      </c>
    </row>
    <row r="11507" spans="1:13" s="59" customFormat="1" customHeight="1">
      <c r="A11507" s="59" t="s">
        <v>29041</v>
      </c>
      <c r="B11507" s="59" t="s">
        <v>29042</v>
      </c>
      <c r="C11507" s="59" t="s">
        <v>20238</v>
      </c>
      <c r="D11507" s="59">
        <v>809</v>
      </c>
      <c r="F11507" s="59" t="s">
        <v>12</v>
      </c>
      <c r="G11507" s="152" t="str">
        <f>VLOOKUP(D11507,sku归属!A:B,2,0)</f>
        <v>唐璇淑</v>
      </c>
    </row>
    <row r="11508" spans="1:13" s="59" customFormat="1" customHeight="1">
      <c r="A11508" s="59" t="s">
        <v>29043</v>
      </c>
      <c r="B11508" s="59" t="s">
        <v>29044</v>
      </c>
      <c r="C11508" s="59" t="s">
        <v>20241</v>
      </c>
      <c r="D11508" s="59">
        <v>809</v>
      </c>
      <c r="F11508" s="59" t="s">
        <v>12</v>
      </c>
      <c r="G11508" s="152" t="str">
        <f>VLOOKUP(D11508,sku归属!A:B,2,0)</f>
        <v>唐璇淑</v>
      </c>
    </row>
    <row r="11509" spans="1:13" s="59" customFormat="1" customHeight="1">
      <c r="A11509" s="59" t="s">
        <v>29045</v>
      </c>
      <c r="B11509" s="59" t="s">
        <v>29046</v>
      </c>
      <c r="C11509" s="59" t="s">
        <v>20265</v>
      </c>
      <c r="D11509" s="59">
        <v>809</v>
      </c>
      <c r="F11509" s="59" t="s">
        <v>12</v>
      </c>
      <c r="G11509" s="152" t="str">
        <f>VLOOKUP(D11509,sku归属!A:B,2,0)</f>
        <v>唐璇淑</v>
      </c>
    </row>
    <row r="11510" spans="1:13" s="59" customFormat="1" customHeight="1">
      <c r="A11510" s="59" t="s">
        <v>29047</v>
      </c>
      <c r="B11510" s="59" t="s">
        <v>29048</v>
      </c>
      <c r="C11510" s="59" t="s">
        <v>20268</v>
      </c>
      <c r="D11510" s="59">
        <v>809</v>
      </c>
      <c r="F11510" s="59" t="s">
        <v>12</v>
      </c>
      <c r="G11510" s="152" t="str">
        <f>VLOOKUP(D11510,sku归属!A:B,2,0)</f>
        <v>唐璇淑</v>
      </c>
    </row>
    <row r="11511" spans="1:13" s="59" customFormat="1" customHeight="1">
      <c r="A11511" s="59" t="s">
        <v>29049</v>
      </c>
      <c r="B11511" s="59" t="s">
        <v>29050</v>
      </c>
      <c r="C11511" s="59" t="s">
        <v>20271</v>
      </c>
      <c r="D11511" s="59">
        <v>809</v>
      </c>
      <c r="F11511" s="59" t="s">
        <v>12</v>
      </c>
      <c r="G11511" s="152" t="str">
        <f>VLOOKUP(D11511,sku归属!A:B,2,0)</f>
        <v>唐璇淑</v>
      </c>
    </row>
    <row r="11512" spans="1:13" s="59" customFormat="1" customHeight="1">
      <c r="A11512" s="59" t="s">
        <v>29051</v>
      </c>
      <c r="B11512" s="59" t="s">
        <v>29052</v>
      </c>
      <c r="C11512" s="59" t="s">
        <v>23758</v>
      </c>
      <c r="D11512" s="59">
        <v>806</v>
      </c>
      <c r="F11512" s="59" t="s">
        <v>12</v>
      </c>
      <c r="G11512" s="152" t="str">
        <f>VLOOKUP(D11512,sku归属!A:B,2,0)</f>
        <v>唐璇淑</v>
      </c>
    </row>
    <row r="11513" spans="1:13" s="59" customFormat="1" customHeight="1">
      <c r="A11513" s="59" t="s">
        <v>29053</v>
      </c>
      <c r="B11513" s="59" t="s">
        <v>29054</v>
      </c>
      <c r="C11513" s="59" t="s">
        <v>23752</v>
      </c>
      <c r="D11513" s="59">
        <v>806</v>
      </c>
      <c r="F11513" s="59" t="s">
        <v>12</v>
      </c>
      <c r="G11513" s="152" t="str">
        <f>VLOOKUP(D11513,sku归属!A:B,2,0)</f>
        <v>唐璇淑</v>
      </c>
    </row>
    <row r="11514" spans="1:13" s="59" customFormat="1" customHeight="1">
      <c r="A11514" s="59" t="s">
        <v>29055</v>
      </c>
      <c r="B11514" s="59" t="s">
        <v>29056</v>
      </c>
      <c r="C11514" s="59" t="s">
        <v>23755</v>
      </c>
      <c r="D11514" s="59">
        <v>806</v>
      </c>
      <c r="F11514" s="59" t="s">
        <v>12</v>
      </c>
      <c r="G11514" s="152" t="str">
        <f>VLOOKUP(D11514,sku归属!A:B,2,0)</f>
        <v>唐璇淑</v>
      </c>
    </row>
    <row r="11515" spans="1:13" s="59" customFormat="1" customHeight="1">
      <c r="A11515" s="59" t="s">
        <v>29057</v>
      </c>
      <c r="B11515" s="59" t="s">
        <v>29058</v>
      </c>
      <c r="C11515" s="59" t="s">
        <v>23749</v>
      </c>
      <c r="D11515" s="59">
        <v>806</v>
      </c>
      <c r="F11515" s="59" t="s">
        <v>12</v>
      </c>
      <c r="G11515" s="152" t="str">
        <f>VLOOKUP(D11515,sku归属!A:B,2,0)</f>
        <v>唐璇淑</v>
      </c>
    </row>
    <row r="11516" spans="1:13" s="59" customFormat="1" customHeight="1">
      <c r="A11516" s="59" t="s">
        <v>29059</v>
      </c>
      <c r="B11516" s="59" t="s">
        <v>29060</v>
      </c>
      <c r="C11516" s="59" t="s">
        <v>23743</v>
      </c>
      <c r="D11516" s="59">
        <v>806</v>
      </c>
      <c r="F11516" s="59" t="s">
        <v>12</v>
      </c>
      <c r="G11516" s="152" t="str">
        <f>VLOOKUP(D11516,sku归属!A:B,2,0)</f>
        <v>唐璇淑</v>
      </c>
    </row>
    <row r="11517" spans="1:13" s="59" customFormat="1" customHeight="1">
      <c r="A11517" s="59" t="s">
        <v>29061</v>
      </c>
      <c r="B11517" s="59" t="s">
        <v>29062</v>
      </c>
      <c r="C11517" s="59" t="s">
        <v>23746</v>
      </c>
      <c r="D11517" s="59">
        <v>806</v>
      </c>
      <c r="F11517" s="59" t="s">
        <v>12</v>
      </c>
      <c r="G11517" s="152" t="str">
        <f>VLOOKUP(D11517,sku归属!A:B,2,0)</f>
        <v>唐璇淑</v>
      </c>
    </row>
    <row r="11518" spans="1:13" s="59" customFormat="1" customHeight="1">
      <c r="A11518" s="59" t="s">
        <v>29063</v>
      </c>
      <c r="B11518" s="59" t="s">
        <v>29064</v>
      </c>
      <c r="C11518" s="59" t="s">
        <v>23740</v>
      </c>
      <c r="D11518" s="59">
        <v>806</v>
      </c>
      <c r="F11518" s="59" t="s">
        <v>12</v>
      </c>
      <c r="G11518" s="152" t="str">
        <f>VLOOKUP(D11518,sku归属!A:B,2,0)</f>
        <v>唐璇淑</v>
      </c>
    </row>
    <row r="11519" spans="1:13" s="59" customFormat="1" customHeight="1">
      <c r="A11519" s="59" t="s">
        <v>29065</v>
      </c>
      <c r="B11519" s="59" t="s">
        <v>29066</v>
      </c>
      <c r="C11519" s="59" t="s">
        <v>23734</v>
      </c>
      <c r="D11519" s="59">
        <v>806</v>
      </c>
      <c r="F11519" s="59" t="s">
        <v>12</v>
      </c>
      <c r="G11519" s="152" t="str">
        <f>VLOOKUP(D11519,sku归属!A:B,2,0)</f>
        <v>唐璇淑</v>
      </c>
    </row>
    <row r="11520" spans="1:13" s="59" customFormat="1" customHeight="1">
      <c r="A11520" s="59" t="s">
        <v>29067</v>
      </c>
      <c r="B11520" s="59" t="s">
        <v>29068</v>
      </c>
      <c r="C11520" s="59" t="s">
        <v>23737</v>
      </c>
      <c r="D11520" s="59">
        <v>806</v>
      </c>
      <c r="F11520" s="59" t="s">
        <v>12</v>
      </c>
      <c r="G11520" s="152" t="str">
        <f>VLOOKUP(D11520,sku归属!A:B,2,0)</f>
        <v>欧阳博文</v>
      </c>
    </row>
    <row r="11521" spans="1:13" s="59" customFormat="1" customHeight="1">
      <c r="A11521" s="59" t="s">
        <v>29069</v>
      </c>
      <c r="B11521" s="59" t="s">
        <v>29070</v>
      </c>
      <c r="C11521" s="59" t="s">
        <v>20208</v>
      </c>
      <c r="D11521" s="59">
        <v>809</v>
      </c>
      <c r="F11521" s="59" t="s">
        <v>12</v>
      </c>
      <c r="G11521" s="152" t="str">
        <f>VLOOKUP(D11521,sku归属!A:B,2,0)</f>
        <v>欧阳博文</v>
      </c>
    </row>
    <row r="11522" spans="1:13" s="59" customFormat="1" customHeight="1">
      <c r="A11522" s="59" t="s">
        <v>29071</v>
      </c>
      <c r="B11522" s="59" t="s">
        <v>29072</v>
      </c>
      <c r="C11522" s="59" t="s">
        <v>20211</v>
      </c>
      <c r="D11522" s="59">
        <v>809</v>
      </c>
      <c r="F11522" s="59" t="s">
        <v>12</v>
      </c>
      <c r="G11522" s="152" t="str">
        <f>VLOOKUP(D11522,sku归属!A:B,2,0)</f>
        <v>唐璇淑</v>
      </c>
    </row>
    <row r="11523" spans="1:13" s="59" customFormat="1" customHeight="1">
      <c r="A11523" s="59" t="s">
        <v>29073</v>
      </c>
      <c r="B11523" s="59" t="s">
        <v>29074</v>
      </c>
      <c r="C11523" s="59" t="s">
        <v>20214</v>
      </c>
      <c r="D11523" s="59">
        <v>809</v>
      </c>
      <c r="F11523" s="59" t="s">
        <v>12</v>
      </c>
      <c r="G11523" s="152" t="str">
        <f>VLOOKUP(D11523,sku归属!A:B,2,0)</f>
        <v>唐璇淑</v>
      </c>
    </row>
    <row r="11524" spans="1:13" s="59" customFormat="1" customHeight="1">
      <c r="A11524" s="59" t="s">
        <v>29075</v>
      </c>
      <c r="B11524" s="59" t="s">
        <v>29076</v>
      </c>
      <c r="C11524" s="59" t="s">
        <v>20217</v>
      </c>
      <c r="D11524" s="59">
        <v>809</v>
      </c>
      <c r="F11524" s="59" t="s">
        <v>12</v>
      </c>
      <c r="G11524" s="152" t="str">
        <f>VLOOKUP(D11524,sku归属!A:B,2,0)</f>
        <v>唐璇淑</v>
      </c>
    </row>
    <row r="11525" spans="1:13" s="59" customFormat="1" customHeight="1">
      <c r="A11525" s="59" t="s">
        <v>29077</v>
      </c>
      <c r="B11525" s="59" t="s">
        <v>29078</v>
      </c>
      <c r="C11525" s="59" t="s">
        <v>20220</v>
      </c>
      <c r="D11525" s="59">
        <v>809</v>
      </c>
      <c r="F11525" s="59" t="s">
        <v>12</v>
      </c>
      <c r="G11525" s="152" t="str">
        <f>VLOOKUP(D11525,sku归属!A:B,2,0)</f>
        <v>唐璇淑</v>
      </c>
    </row>
    <row r="11526" spans="1:13" s="59" customFormat="1" customHeight="1">
      <c r="A11526" s="59" t="s">
        <v>29079</v>
      </c>
      <c r="B11526" s="59" t="s">
        <v>29080</v>
      </c>
      <c r="C11526" s="59" t="s">
        <v>20244</v>
      </c>
      <c r="D11526" s="59">
        <v>809</v>
      </c>
      <c r="F11526" s="59" t="s">
        <v>12</v>
      </c>
      <c r="G11526" s="152" t="str">
        <f>VLOOKUP(D11526,sku归属!A:B,2,0)</f>
        <v>唐璇淑</v>
      </c>
    </row>
    <row r="11527" spans="1:13" s="59" customFormat="1" customHeight="1">
      <c r="A11527" s="59" t="s">
        <v>29081</v>
      </c>
      <c r="B11527" s="59" t="s">
        <v>29082</v>
      </c>
      <c r="C11527" s="59" t="s">
        <v>20247</v>
      </c>
      <c r="D11527" s="59">
        <v>809</v>
      </c>
      <c r="F11527" s="59" t="s">
        <v>12</v>
      </c>
      <c r="G11527" s="152" t="str">
        <f>VLOOKUP(D11527,sku归属!A:B,2,0)</f>
        <v>唐璇淑</v>
      </c>
    </row>
    <row r="11528" spans="1:13" s="59" customFormat="1" customHeight="1">
      <c r="A11528" s="59" t="s">
        <v>29083</v>
      </c>
      <c r="B11528" s="59" t="s">
        <v>29084</v>
      </c>
      <c r="C11528" s="59" t="s">
        <v>20250</v>
      </c>
      <c r="D11528" s="59">
        <v>809</v>
      </c>
      <c r="F11528" s="59" t="s">
        <v>12</v>
      </c>
      <c r="G11528" s="152" t="str">
        <f>VLOOKUP(D11528,sku归属!A:B,2,0)</f>
        <v>唐璇淑</v>
      </c>
    </row>
    <row r="11529" spans="1:13" s="59" customFormat="1" customHeight="1">
      <c r="A11529" s="59" t="s">
        <v>29085</v>
      </c>
      <c r="B11529" s="59" t="s">
        <v>29086</v>
      </c>
      <c r="C11529" s="59" t="s">
        <v>20253</v>
      </c>
      <c r="D11529" s="59">
        <v>809</v>
      </c>
      <c r="F11529" s="59" t="s">
        <v>12</v>
      </c>
      <c r="G11529" s="152" t="str">
        <f>VLOOKUP(D11529,sku归属!A:B,2,0)</f>
        <v>唐璇淑</v>
      </c>
    </row>
    <row r="11530" spans="1:13" s="59" customFormat="1" customHeight="1">
      <c r="A11530" s="59" t="s">
        <v>29087</v>
      </c>
      <c r="B11530" s="59" t="s">
        <v>29088</v>
      </c>
      <c r="C11530" s="59" t="s">
        <v>29089</v>
      </c>
      <c r="D11530" s="59">
        <v>809</v>
      </c>
      <c r="F11530" s="59" t="s">
        <v>12</v>
      </c>
      <c r="G11530" s="152" t="str">
        <f>VLOOKUP(D11530,sku归属!A:B,2,0)</f>
        <v>唐璇淑</v>
      </c>
    </row>
    <row r="11531" spans="1:13" s="59" customFormat="1" customHeight="1">
      <c r="A11531" s="59" t="s">
        <v>29090</v>
      </c>
      <c r="B11531" s="59" t="s">
        <v>29091</v>
      </c>
      <c r="C11531" s="59" t="s">
        <v>29092</v>
      </c>
      <c r="D11531" s="59">
        <v>809</v>
      </c>
      <c r="F11531" s="59" t="s">
        <v>12</v>
      </c>
      <c r="G11531" s="152" t="str">
        <f>VLOOKUP(D11531,sku归属!A:B,2,0)</f>
        <v>唐璇淑</v>
      </c>
    </row>
    <row r="11532" spans="1:13" s="59" customFormat="1" customHeight="1">
      <c r="A11532" s="59" t="s">
        <v>29093</v>
      </c>
      <c r="B11532" s="59" t="s">
        <v>29094</v>
      </c>
      <c r="C11532" s="59" t="s">
        <v>29095</v>
      </c>
      <c r="D11532" s="59">
        <v>809</v>
      </c>
      <c r="F11532" s="59" t="s">
        <v>12</v>
      </c>
      <c r="G11532" s="152" t="str">
        <f>VLOOKUP(D11532,sku归属!A:B,2,0)</f>
        <v>唐璇淑</v>
      </c>
    </row>
    <row r="11533" spans="1:13" s="59" customFormat="1" customHeight="1">
      <c r="A11533" s="59" t="s">
        <v>29096</v>
      </c>
      <c r="B11533" s="59" t="s">
        <v>29097</v>
      </c>
      <c r="C11533" s="59" t="s">
        <v>20310</v>
      </c>
      <c r="D11533" s="59">
        <v>809</v>
      </c>
      <c r="F11533" s="59" t="s">
        <v>12</v>
      </c>
      <c r="G11533" s="152" t="str">
        <f>VLOOKUP(D11533,sku归属!A:B,2,0)</f>
        <v>唐璇淑</v>
      </c>
    </row>
    <row r="11534" spans="1:13" s="59" customFormat="1" customHeight="1">
      <c r="A11534" s="59" t="s">
        <v>29098</v>
      </c>
      <c r="B11534" s="59" t="s">
        <v>29099</v>
      </c>
      <c r="C11534" s="59" t="s">
        <v>20313</v>
      </c>
      <c r="D11534" s="59">
        <v>809</v>
      </c>
      <c r="F11534" s="59" t="s">
        <v>12</v>
      </c>
      <c r="G11534" s="152" t="str">
        <f>VLOOKUP(D11534,sku归属!A:B,2,0)</f>
        <v>唐璇淑</v>
      </c>
    </row>
    <row r="11535" spans="1:13" s="59" customFormat="1" customHeight="1">
      <c r="A11535" s="59" t="s">
        <v>29100</v>
      </c>
      <c r="B11535" s="59" t="s">
        <v>29101</v>
      </c>
      <c r="C11535" s="59" t="s">
        <v>20316</v>
      </c>
      <c r="D11535" s="59">
        <v>809</v>
      </c>
      <c r="F11535" s="59" t="s">
        <v>12</v>
      </c>
      <c r="G11535" s="152" t="str">
        <f>VLOOKUP(D11535,sku归属!A:B,2,0)</f>
        <v>唐璇淑</v>
      </c>
    </row>
    <row r="11536" spans="1:13" s="59" customFormat="1" customHeight="1">
      <c r="A11536" s="59" t="s">
        <v>29102</v>
      </c>
      <c r="B11536" s="59" t="s">
        <v>29103</v>
      </c>
      <c r="C11536" s="59" t="s">
        <v>29104</v>
      </c>
      <c r="D11536" s="59">
        <v>809</v>
      </c>
      <c r="F11536" s="59" t="s">
        <v>12</v>
      </c>
      <c r="G11536" s="152" t="str">
        <f>VLOOKUP(D11536,sku归属!A:B,2,0)</f>
        <v>唐璇淑</v>
      </c>
    </row>
    <row r="11537" spans="1:13" s="59" customFormat="1" customHeight="1">
      <c r="A11537" s="59" t="s">
        <v>29105</v>
      </c>
      <c r="B11537" s="59" t="s">
        <v>29106</v>
      </c>
      <c r="C11537" s="59" t="s">
        <v>29107</v>
      </c>
      <c r="D11537" s="59">
        <v>809</v>
      </c>
      <c r="F11537" s="59" t="s">
        <v>12</v>
      </c>
      <c r="G11537" s="152" t="str">
        <f>VLOOKUP(D11537,sku归属!A:B,2,0)</f>
        <v>唐璇淑</v>
      </c>
    </row>
    <row r="11538" spans="1:13" s="59" customFormat="1" customHeight="1">
      <c r="A11538" s="59" t="s">
        <v>29108</v>
      </c>
      <c r="B11538" s="59" t="s">
        <v>29109</v>
      </c>
      <c r="C11538" s="59" t="s">
        <v>29110</v>
      </c>
      <c r="D11538" s="59">
        <v>809</v>
      </c>
      <c r="F11538" s="59" t="s">
        <v>12</v>
      </c>
      <c r="G11538" s="152" t="str">
        <f>VLOOKUP(D11538,sku归属!A:B,2,0)</f>
        <v>唐璇淑</v>
      </c>
    </row>
    <row r="11539" spans="1:13" s="59" customFormat="1" customHeight="1">
      <c r="A11539" s="59" t="s">
        <v>29111</v>
      </c>
      <c r="B11539" s="59" t="s">
        <v>29112</v>
      </c>
      <c r="C11539" s="59" t="s">
        <v>29113</v>
      </c>
      <c r="D11539" s="59">
        <v>809</v>
      </c>
      <c r="F11539" s="59" t="s">
        <v>12</v>
      </c>
      <c r="G11539" s="152" t="str">
        <f>VLOOKUP(D11539,sku归属!A:B,2,0)</f>
        <v>唐璇淑</v>
      </c>
    </row>
    <row r="11540" spans="1:13" s="59" customFormat="1" customHeight="1">
      <c r="A11540" s="59" t="s">
        <v>29114</v>
      </c>
      <c r="B11540" s="59" t="s">
        <v>29115</v>
      </c>
      <c r="C11540" s="59" t="s">
        <v>29116</v>
      </c>
      <c r="D11540" s="59">
        <v>809</v>
      </c>
      <c r="F11540" s="59" t="s">
        <v>12</v>
      </c>
      <c r="G11540" s="152" t="str">
        <f>VLOOKUP(D11540,sku归属!A:B,2,0)</f>
        <v>唐璇淑</v>
      </c>
    </row>
    <row r="11541" spans="1:13" s="59" customFormat="1" customHeight="1">
      <c r="A11541" s="59" t="s">
        <v>29117</v>
      </c>
      <c r="B11541" s="59" t="s">
        <v>29118</v>
      </c>
      <c r="C11541" s="59" t="s">
        <v>23430</v>
      </c>
      <c r="D11541" s="59">
        <v>806</v>
      </c>
      <c r="F11541" s="59" t="s">
        <v>12</v>
      </c>
      <c r="G11541" s="152" t="str">
        <f>VLOOKUP(D11541,sku归属!A:B,2,0)</f>
        <v>唐璇淑</v>
      </c>
    </row>
    <row r="11542" spans="1:13" s="59" customFormat="1" customHeight="1">
      <c r="A11542" s="59" t="s">
        <v>29119</v>
      </c>
      <c r="B11542" s="59" t="s">
        <v>29120</v>
      </c>
      <c r="C11542" s="59" t="s">
        <v>23427</v>
      </c>
      <c r="D11542" s="59">
        <v>806</v>
      </c>
      <c r="F11542" s="59" t="s">
        <v>12</v>
      </c>
      <c r="G11542" s="152" t="str">
        <f>VLOOKUP(D11542,sku归属!A:B,2,0)</f>
        <v>唐璇淑</v>
      </c>
    </row>
    <row r="11543" spans="1:13" s="59" customFormat="1" customHeight="1">
      <c r="A11543" s="59" t="s">
        <v>29121</v>
      </c>
      <c r="B11543" s="59" t="s">
        <v>29122</v>
      </c>
      <c r="C11543" s="59" t="s">
        <v>29123</v>
      </c>
      <c r="D11543" s="59">
        <v>809</v>
      </c>
      <c r="F11543" s="59" t="s">
        <v>12</v>
      </c>
      <c r="G11543" s="152" t="str">
        <f>VLOOKUP(D11543,sku归属!A:B,2,0)</f>
        <v>唐璇淑</v>
      </c>
    </row>
    <row r="11544" spans="1:13" s="59" customFormat="1" customHeight="1">
      <c r="A11544" s="59" t="s">
        <v>29124</v>
      </c>
      <c r="B11544" s="59" t="s">
        <v>29125</v>
      </c>
      <c r="C11544" s="59" t="s">
        <v>29126</v>
      </c>
      <c r="D11544" s="59">
        <v>809</v>
      </c>
      <c r="F11544" s="59" t="s">
        <v>12</v>
      </c>
      <c r="G11544" s="152" t="str">
        <f>VLOOKUP(D11544,sku归属!A:B,2,0)</f>
        <v>唐璇淑</v>
      </c>
    </row>
    <row r="11545" spans="1:13" s="59" customFormat="1" customHeight="1">
      <c r="A11545" s="59" t="s">
        <v>29127</v>
      </c>
      <c r="B11545" s="59" t="s">
        <v>29128</v>
      </c>
      <c r="C11545" s="59" t="s">
        <v>29129</v>
      </c>
      <c r="D11545" s="59">
        <v>809</v>
      </c>
      <c r="F11545" s="59" t="s">
        <v>12</v>
      </c>
      <c r="G11545" s="152" t="str">
        <f>VLOOKUP(D11545,sku归属!A:B,2,0)</f>
        <v>欧阳博文</v>
      </c>
    </row>
    <row r="11546" spans="1:13" s="59" customFormat="1" customHeight="1">
      <c r="A11546" s="59" t="s">
        <v>29130</v>
      </c>
      <c r="B11546" s="59" t="s">
        <v>29131</v>
      </c>
      <c r="C11546" s="59" t="s">
        <v>20352</v>
      </c>
      <c r="D11546" s="59">
        <v>809</v>
      </c>
      <c r="F11546" s="59" t="s">
        <v>12</v>
      </c>
      <c r="G11546" s="152" t="str">
        <f>VLOOKUP(D11546,sku归属!A:B,2,0)</f>
        <v>欧阳博文</v>
      </c>
    </row>
    <row r="11547" spans="1:13" s="59" customFormat="1" customHeight="1">
      <c r="A11547" s="59" t="s">
        <v>29132</v>
      </c>
      <c r="B11547" s="59" t="s">
        <v>29133</v>
      </c>
      <c r="C11547" s="59" t="s">
        <v>20355</v>
      </c>
      <c r="D11547" s="59">
        <v>809</v>
      </c>
      <c r="F11547" s="59" t="s">
        <v>12</v>
      </c>
      <c r="G11547" s="152" t="str">
        <f>VLOOKUP(D11547,sku归属!A:B,2,0)</f>
        <v>欧阳博文</v>
      </c>
    </row>
    <row r="11548" spans="1:13" s="59" customFormat="1" customHeight="1">
      <c r="A11548" s="59" t="s">
        <v>29134</v>
      </c>
      <c r="B11548" s="59" t="s">
        <v>29135</v>
      </c>
      <c r="C11548" s="59" t="s">
        <v>20358</v>
      </c>
      <c r="D11548" s="59">
        <v>809</v>
      </c>
      <c r="F11548" s="59" t="s">
        <v>12</v>
      </c>
      <c r="G11548" s="152" t="str">
        <f>VLOOKUP(D11548,sku归属!A:B,2,0)</f>
        <v>欧阳博文</v>
      </c>
    </row>
    <row r="11549" spans="1:13" s="59" customFormat="1" customHeight="1">
      <c r="A11549" s="59" t="s">
        <v>29136</v>
      </c>
      <c r="B11549" s="59" t="s">
        <v>29137</v>
      </c>
      <c r="C11549" s="59" t="s">
        <v>20361</v>
      </c>
      <c r="D11549" s="59">
        <v>809</v>
      </c>
      <c r="F11549" s="59" t="s">
        <v>12</v>
      </c>
      <c r="G11549" s="152" t="str">
        <f>VLOOKUP(D11549,sku归属!A:B,2,0)</f>
        <v>欧阳博文</v>
      </c>
    </row>
    <row r="11550" spans="1:13" s="59" customFormat="1" customHeight="1">
      <c r="A11550" s="59" t="s">
        <v>29138</v>
      </c>
      <c r="B11550" s="59" t="s">
        <v>29139</v>
      </c>
      <c r="C11550" s="59" t="s">
        <v>20223</v>
      </c>
      <c r="D11550" s="59">
        <v>809</v>
      </c>
      <c r="F11550" s="59" t="s">
        <v>12</v>
      </c>
      <c r="G11550" s="152" t="str">
        <f>VLOOKUP(D11550,sku归属!A:B,2,0)</f>
        <v>唐璇淑</v>
      </c>
    </row>
    <row r="11551" spans="1:13" s="59" customFormat="1" customHeight="1">
      <c r="A11551" s="59" t="s">
        <v>29140</v>
      </c>
      <c r="B11551" s="59" t="s">
        <v>29141</v>
      </c>
      <c r="C11551" s="59" t="s">
        <v>20319</v>
      </c>
      <c r="D11551" s="59">
        <v>809</v>
      </c>
      <c r="F11551" s="59" t="s">
        <v>12</v>
      </c>
      <c r="G11551" s="152" t="str">
        <f>VLOOKUP(D11551,sku归属!A:B,2,0)</f>
        <v>唐璇淑</v>
      </c>
    </row>
    <row r="11552" spans="1:13" s="59" customFormat="1" customHeight="1">
      <c r="A11552" s="59" t="s">
        <v>29142</v>
      </c>
      <c r="B11552" s="59" t="s">
        <v>29143</v>
      </c>
      <c r="C11552" s="59" t="s">
        <v>20322</v>
      </c>
      <c r="D11552" s="59">
        <v>809</v>
      </c>
      <c r="F11552" s="59" t="s">
        <v>12</v>
      </c>
      <c r="G11552" s="152" t="str">
        <f>VLOOKUP(D11552,sku归属!A:B,2,0)</f>
        <v>唐璇淑</v>
      </c>
    </row>
    <row r="11553" spans="1:13" s="59" customFormat="1" customHeight="1">
      <c r="A11553" s="59" t="s">
        <v>29144</v>
      </c>
      <c r="B11553" s="59" t="s">
        <v>29145</v>
      </c>
      <c r="C11553" s="59" t="s">
        <v>20325</v>
      </c>
      <c r="D11553" s="59">
        <v>809</v>
      </c>
      <c r="F11553" s="59" t="s">
        <v>12</v>
      </c>
      <c r="G11553" s="152" t="str">
        <f>VLOOKUP(D11553,sku归属!A:B,2,0)</f>
        <v>唐璇淑</v>
      </c>
    </row>
    <row r="11554" spans="1:13" s="59" customFormat="1" customHeight="1">
      <c r="A11554" s="59" t="s">
        <v>29146</v>
      </c>
      <c r="B11554" s="59" t="s">
        <v>29147</v>
      </c>
      <c r="C11554" s="59" t="s">
        <v>23430</v>
      </c>
      <c r="D11554" s="59">
        <v>809</v>
      </c>
      <c r="F11554" s="59" t="s">
        <v>12</v>
      </c>
      <c r="G11554" s="152" t="str">
        <f>VLOOKUP(D11554,sku归属!A:B,2,0)</f>
        <v>唐璇淑</v>
      </c>
    </row>
    <row r="11555" spans="1:13" s="59" customFormat="1" customHeight="1">
      <c r="A11555" s="59" t="s">
        <v>29148</v>
      </c>
      <c r="B11555" s="59" t="s">
        <v>29149</v>
      </c>
      <c r="C11555" s="59" t="s">
        <v>23427</v>
      </c>
      <c r="D11555" s="59">
        <v>809</v>
      </c>
      <c r="F11555" s="59" t="s">
        <v>12</v>
      </c>
      <c r="G11555" s="152" t="str">
        <f>VLOOKUP(D11555,sku归属!A:B,2,0)</f>
        <v>唐璇淑</v>
      </c>
    </row>
    <row r="11556" spans="1:13" s="59" customFormat="1" customHeight="1">
      <c r="A11556" s="59" t="s">
        <v>29150</v>
      </c>
      <c r="B11556" s="59" t="s">
        <v>29151</v>
      </c>
      <c r="C11556" s="59" t="s">
        <v>29152</v>
      </c>
      <c r="D11556" s="59">
        <v>809</v>
      </c>
      <c r="F11556" s="59" t="s">
        <v>12</v>
      </c>
      <c r="G11556" s="152" t="str">
        <f>VLOOKUP(D11556,sku归属!A:B,2,0)</f>
        <v>唐璇淑</v>
      </c>
    </row>
    <row r="11557" spans="1:13" s="59" customFormat="1" customHeight="1">
      <c r="A11557" s="59" t="s">
        <v>29153</v>
      </c>
      <c r="B11557" s="59" t="s">
        <v>29154</v>
      </c>
      <c r="C11557" s="59" t="s">
        <v>29155</v>
      </c>
      <c r="D11557" s="59">
        <v>809</v>
      </c>
      <c r="F11557" s="59" t="s">
        <v>12</v>
      </c>
      <c r="G11557" s="152" t="str">
        <f>VLOOKUP(D11557,sku归属!A:B,2,0)</f>
        <v>唐璇淑</v>
      </c>
    </row>
    <row r="11558" spans="1:13" s="59" customFormat="1" customHeight="1">
      <c r="A11558" s="59" t="s">
        <v>29156</v>
      </c>
      <c r="B11558" s="59" t="s">
        <v>29157</v>
      </c>
      <c r="C11558" s="59" t="s">
        <v>29158</v>
      </c>
      <c r="D11558" s="59">
        <v>809</v>
      </c>
      <c r="F11558" s="59" t="s">
        <v>12</v>
      </c>
      <c r="G11558" s="152" t="str">
        <f>VLOOKUP(D11558,sku归属!A:B,2,0)</f>
        <v>唐璇淑</v>
      </c>
    </row>
    <row r="11559" spans="1:13" s="59" customFormat="1" customHeight="1">
      <c r="A11559" s="59" t="s">
        <v>29159</v>
      </c>
      <c r="B11559" s="59" t="s">
        <v>29160</v>
      </c>
      <c r="C11559" s="59" t="s">
        <v>29161</v>
      </c>
      <c r="D11559" s="59">
        <v>809</v>
      </c>
      <c r="F11559" s="59" t="s">
        <v>12</v>
      </c>
      <c r="G11559" s="152" t="str">
        <f>VLOOKUP(D11559,sku归属!A:B,2,0)</f>
        <v>唐璇淑</v>
      </c>
    </row>
    <row r="11560" spans="1:13" s="59" customFormat="1" customHeight="1">
      <c r="A11560" s="59" t="s">
        <v>29162</v>
      </c>
      <c r="B11560" s="59" t="s">
        <v>29163</v>
      </c>
      <c r="C11560" s="59" t="s">
        <v>29164</v>
      </c>
      <c r="D11560" s="59">
        <v>809</v>
      </c>
      <c r="F11560" s="59" t="s">
        <v>12</v>
      </c>
      <c r="G11560" s="152" t="str">
        <f>VLOOKUP(D11560,sku归属!A:B,2,0)</f>
        <v>唐璇淑</v>
      </c>
    </row>
    <row r="11561" spans="1:13" s="59" customFormat="1" customHeight="1">
      <c r="A11561" s="59" t="s">
        <v>29165</v>
      </c>
      <c r="B11561" s="59" t="s">
        <v>29166</v>
      </c>
      <c r="C11561" s="59" t="s">
        <v>29167</v>
      </c>
      <c r="D11561" s="59">
        <v>809</v>
      </c>
      <c r="F11561" s="59" t="s">
        <v>12</v>
      </c>
      <c r="G11561" s="152" t="str">
        <f>VLOOKUP(D11561,sku归属!A:B,2,0)</f>
        <v>唐璇淑</v>
      </c>
    </row>
    <row r="11562" spans="1:13" s="59" customFormat="1" customHeight="1">
      <c r="A11562" s="59" t="s">
        <v>29168</v>
      </c>
      <c r="B11562" s="59" t="s">
        <v>29169</v>
      </c>
      <c r="C11562" s="59" t="s">
        <v>29170</v>
      </c>
      <c r="D11562" s="59">
        <v>809</v>
      </c>
      <c r="F11562" s="59" t="s">
        <v>12</v>
      </c>
      <c r="G11562" s="152" t="str">
        <f>VLOOKUP(D11562,sku归属!A:B,2,0)</f>
        <v>唐璇淑</v>
      </c>
    </row>
    <row r="11563" spans="1:13" s="59" customFormat="1" customHeight="1">
      <c r="A11563" s="59" t="s">
        <v>29171</v>
      </c>
      <c r="B11563" s="59" t="s">
        <v>29172</v>
      </c>
      <c r="C11563" s="59" t="s">
        <v>20375</v>
      </c>
      <c r="D11563" s="59">
        <v>809</v>
      </c>
      <c r="F11563" s="59" t="s">
        <v>12</v>
      </c>
      <c r="G11563" s="152" t="str">
        <f>VLOOKUP(D11563,sku归属!A:B,2,0)</f>
        <v>唐璇淑</v>
      </c>
    </row>
    <row r="11564" spans="1:13" s="59" customFormat="1" customHeight="1">
      <c r="A11564" s="59" t="s">
        <v>29173</v>
      </c>
      <c r="B11564" s="59" t="s">
        <v>29174</v>
      </c>
      <c r="C11564" s="59" t="s">
        <v>20372</v>
      </c>
      <c r="D11564" s="59">
        <v>809</v>
      </c>
      <c r="F11564" s="59" t="s">
        <v>12</v>
      </c>
      <c r="G11564" s="152" t="str">
        <f>VLOOKUP(D11564,sku归属!A:B,2,0)</f>
        <v>欧阳博文</v>
      </c>
    </row>
    <row r="11565" spans="1:13" s="59" customFormat="1" customHeight="1">
      <c r="A11565" s="59" t="s">
        <v>29175</v>
      </c>
      <c r="B11565" s="59" t="s">
        <v>29176</v>
      </c>
      <c r="C11565" s="59" t="s">
        <v>20369</v>
      </c>
      <c r="D11565" s="59">
        <v>809</v>
      </c>
      <c r="F11565" s="59" t="s">
        <v>12</v>
      </c>
      <c r="G11565" s="152" t="str">
        <f>VLOOKUP(D11565,sku归属!A:B,2,0)</f>
        <v>欧阳博文</v>
      </c>
    </row>
    <row r="11566" spans="1:13" s="59" customFormat="1" customHeight="1">
      <c r="A11566" s="59" t="s">
        <v>29177</v>
      </c>
      <c r="B11566" s="59" t="s">
        <v>29178</v>
      </c>
      <c r="C11566" s="59" t="s">
        <v>29179</v>
      </c>
      <c r="D11566" s="59">
        <v>806</v>
      </c>
      <c r="F11566" s="59" t="s">
        <v>12</v>
      </c>
      <c r="G11566" s="152" t="str">
        <f>VLOOKUP(D11566,sku归属!A:B,2,0)</f>
        <v>唐璇淑</v>
      </c>
    </row>
    <row r="11567" spans="1:13" s="59" customFormat="1" customHeight="1">
      <c r="A11567" s="59" t="s">
        <v>29180</v>
      </c>
      <c r="B11567" s="59" t="s">
        <v>29181</v>
      </c>
      <c r="C11567" s="59" t="s">
        <v>23650</v>
      </c>
      <c r="D11567" s="59">
        <v>806</v>
      </c>
      <c r="F11567" s="59" t="s">
        <v>12</v>
      </c>
      <c r="G11567" s="152" t="str">
        <f>VLOOKUP(D11567,sku归属!A:B,2,0)</f>
        <v>唐璇淑</v>
      </c>
    </row>
    <row r="11568" spans="1:13" s="59" customFormat="1" customHeight="1">
      <c r="A11568" s="59" t="s">
        <v>29182</v>
      </c>
      <c r="B11568" s="59" t="s">
        <v>29183</v>
      </c>
      <c r="C11568" s="59" t="s">
        <v>23647</v>
      </c>
      <c r="D11568" s="59">
        <v>806</v>
      </c>
      <c r="F11568" s="59" t="s">
        <v>12</v>
      </c>
      <c r="G11568" s="152" t="str">
        <f>VLOOKUP(D11568,sku归属!A:B,2,0)</f>
        <v>唐璇淑</v>
      </c>
    </row>
    <row r="11569" spans="1:13" s="59" customFormat="1" customHeight="1">
      <c r="A11569" s="59" t="s">
        <v>29184</v>
      </c>
      <c r="B11569" s="59" t="s">
        <v>29185</v>
      </c>
      <c r="C11569" s="59" t="s">
        <v>29186</v>
      </c>
      <c r="D11569" s="59">
        <v>806</v>
      </c>
      <c r="F11569" s="59" t="s">
        <v>12</v>
      </c>
      <c r="G11569" s="152" t="str">
        <f>VLOOKUP(D11569,sku归属!A:B,2,0)</f>
        <v>唐璇淑</v>
      </c>
    </row>
    <row r="11570" spans="1:13" s="59" customFormat="1" customHeight="1">
      <c r="A11570" s="59" t="s">
        <v>29187</v>
      </c>
      <c r="B11570" s="59" t="s">
        <v>29188</v>
      </c>
      <c r="C11570" s="59" t="s">
        <v>29189</v>
      </c>
      <c r="D11570" s="59">
        <v>806</v>
      </c>
      <c r="F11570" s="59" t="s">
        <v>12</v>
      </c>
      <c r="G11570" s="152" t="str">
        <f>VLOOKUP(D11570,sku归属!A:B,2,0)</f>
        <v>唐璇淑</v>
      </c>
    </row>
    <row r="11571" spans="1:13" s="59" customFormat="1" customHeight="1">
      <c r="A11571" s="59" t="s">
        <v>29190</v>
      </c>
      <c r="B11571" s="59" t="s">
        <v>29191</v>
      </c>
      <c r="C11571" s="59" t="s">
        <v>20417</v>
      </c>
      <c r="D11571" s="59">
        <v>809</v>
      </c>
      <c r="F11571" s="59" t="s">
        <v>12</v>
      </c>
      <c r="G11571" s="152" t="str">
        <f>VLOOKUP(D11571,sku归属!A:B,2,0)</f>
        <v>唐璇淑</v>
      </c>
    </row>
    <row r="11572" spans="1:13" s="59" customFormat="1" customHeight="1">
      <c r="A11572" s="59" t="s">
        <v>29192</v>
      </c>
      <c r="B11572" s="59" t="s">
        <v>29193</v>
      </c>
      <c r="C11572" s="59" t="s">
        <v>20420</v>
      </c>
      <c r="D11572" s="59">
        <v>809</v>
      </c>
      <c r="F11572" s="59" t="s">
        <v>12</v>
      </c>
      <c r="G11572" s="152" t="str">
        <f>VLOOKUP(D11572,sku归属!A:B,2,0)</f>
        <v>唐璇淑</v>
      </c>
    </row>
    <row r="11573" spans="1:13" s="59" customFormat="1" customHeight="1">
      <c r="A11573" s="59" t="s">
        <v>29194</v>
      </c>
      <c r="B11573" s="59" t="s">
        <v>29195</v>
      </c>
      <c r="C11573" s="59" t="s">
        <v>20423</v>
      </c>
      <c r="D11573" s="59">
        <v>809</v>
      </c>
      <c r="F11573" s="59" t="s">
        <v>12</v>
      </c>
      <c r="G11573" s="152" t="str">
        <f>VLOOKUP(D11573,sku归属!A:B,2,0)</f>
        <v>唐璇淑</v>
      </c>
    </row>
    <row r="11574" spans="1:13" s="59" customFormat="1" customHeight="1">
      <c r="A11574" s="59" t="s">
        <v>29196</v>
      </c>
      <c r="B11574" s="59" t="s">
        <v>29197</v>
      </c>
      <c r="C11574" s="59" t="s">
        <v>20426</v>
      </c>
      <c r="D11574" s="59">
        <v>809</v>
      </c>
      <c r="F11574" s="59" t="s">
        <v>12</v>
      </c>
      <c r="G11574" s="152" t="str">
        <f>VLOOKUP(D11574,sku归属!A:B,2,0)</f>
        <v>唐璇淑</v>
      </c>
    </row>
    <row r="11575" spans="1:13" customHeight="1">
      <c r="A11575" t="s">
        <v>29198</v>
      </c>
      <c r="B11575" t="s">
        <v>29199</v>
      </c>
      <c r="C11575" t="s">
        <v>29200</v>
      </c>
      <c r="D11575">
        <v>809</v>
      </c>
      <c r="F11575" t="s">
        <v>12</v>
      </c>
      <c r="G11575" s="152" t="str">
        <f>VLOOKUP(D11575,sku归属!A:B,2,0)</f>
        <v>唐璇淑</v>
      </c>
    </row>
    <row r="11576" spans="1:13" customHeight="1">
      <c r="A11576" t="s">
        <v>29201</v>
      </c>
      <c r="B11576" t="s">
        <v>29202</v>
      </c>
      <c r="C11576" t="s">
        <v>29203</v>
      </c>
      <c r="D11576">
        <v>809</v>
      </c>
      <c r="F11576" t="s">
        <v>12</v>
      </c>
      <c r="G11576" s="152" t="str">
        <f>VLOOKUP(D11576,sku归属!A:B,2,0)</f>
        <v>唐璇淑</v>
      </c>
    </row>
    <row r="11577" spans="1:13" customHeight="1">
      <c r="A11577" t="s">
        <v>29204</v>
      </c>
      <c r="B11577" t="s">
        <v>29205</v>
      </c>
      <c r="C11577" t="s">
        <v>29206</v>
      </c>
      <c r="D11577">
        <v>809</v>
      </c>
      <c r="F11577" t="s">
        <v>12</v>
      </c>
      <c r="G11577" s="152" t="str">
        <f>VLOOKUP(D11577,sku归属!A:B,2,0)</f>
        <v>唐璇淑</v>
      </c>
    </row>
    <row r="11578" spans="1:13" customHeight="1">
      <c r="A11578" t="s">
        <v>29207</v>
      </c>
      <c r="B11578" t="s">
        <v>29208</v>
      </c>
      <c r="C11578" t="s">
        <v>20378</v>
      </c>
      <c r="D11578">
        <v>809</v>
      </c>
      <c r="F11578" t="s">
        <v>12</v>
      </c>
      <c r="G11578" s="152" t="str">
        <f>VLOOKUP(D11578,sku归属!A:B,2,0)</f>
        <v>唐璇淑</v>
      </c>
    </row>
    <row r="11579" spans="1:13" customHeight="1">
      <c r="A11579" t="s">
        <v>29209</v>
      </c>
      <c r="B11579" t="s">
        <v>29210</v>
      </c>
      <c r="C11579" t="s">
        <v>20381</v>
      </c>
      <c r="D11579">
        <v>809</v>
      </c>
      <c r="F11579" t="s">
        <v>12</v>
      </c>
      <c r="G11579" s="152" t="str">
        <f>VLOOKUP(D11579,sku归属!A:B,2,0)</f>
        <v>欧阳博文</v>
      </c>
    </row>
    <row r="11580" spans="1:13" customHeight="1">
      <c r="A11580" t="s">
        <v>29211</v>
      </c>
      <c r="B11580" t="s">
        <v>29212</v>
      </c>
      <c r="C11580" t="s">
        <v>20384</v>
      </c>
      <c r="D11580">
        <v>809</v>
      </c>
      <c r="F11580" t="s">
        <v>12</v>
      </c>
      <c r="G11580" s="152" t="str">
        <f>VLOOKUP(D11580,sku归属!A:B,2,0)</f>
        <v>欧阳博文</v>
      </c>
    </row>
    <row r="11581" spans="1:13" customHeight="1">
      <c r="A11581" t="s">
        <v>29213</v>
      </c>
      <c r="B11581" t="s">
        <v>29214</v>
      </c>
      <c r="C11581" t="s">
        <v>19965</v>
      </c>
      <c r="D11581">
        <v>809</v>
      </c>
      <c r="F11581" t="s">
        <v>12</v>
      </c>
      <c r="G11581" s="152" t="str">
        <f>VLOOKUP(D11581,sku归属!A:B,2,0)</f>
        <v>欧阳博文</v>
      </c>
    </row>
    <row r="11582" spans="1:13" customHeight="1">
      <c r="A11582" t="s">
        <v>29215</v>
      </c>
      <c r="B11582" t="s">
        <v>29216</v>
      </c>
      <c r="C11582" t="s">
        <v>19968</v>
      </c>
      <c r="D11582">
        <v>809</v>
      </c>
      <c r="F11582" t="s">
        <v>12</v>
      </c>
      <c r="G11582" s="152" t="str">
        <f>VLOOKUP(D11582,sku归属!A:B,2,0)</f>
        <v>唐璇淑</v>
      </c>
    </row>
    <row r="11583" spans="1:13" customHeight="1">
      <c r="A11583" t="s">
        <v>29217</v>
      </c>
      <c r="B11583" t="s">
        <v>29218</v>
      </c>
      <c r="C11583" t="s">
        <v>22985</v>
      </c>
      <c r="D11583">
        <v>809</v>
      </c>
      <c r="F11583" t="s">
        <v>12</v>
      </c>
      <c r="G11583" s="152" t="str">
        <f>VLOOKUP(D11583,sku归属!A:B,2,0)</f>
        <v>唐璇淑</v>
      </c>
    </row>
    <row r="11584" spans="1:13" customHeight="1">
      <c r="A11584" t="s">
        <v>29219</v>
      </c>
      <c r="B11584" t="s">
        <v>29220</v>
      </c>
      <c r="C11584" t="s">
        <v>22982</v>
      </c>
      <c r="D11584">
        <v>809</v>
      </c>
      <c r="F11584" t="s">
        <v>12</v>
      </c>
      <c r="G11584" s="152" t="str">
        <f>VLOOKUP(D11584,sku归属!A:B,2,0)</f>
        <v>唐璇淑</v>
      </c>
    </row>
    <row r="11585" spans="1:7" customHeight="1">
      <c r="A11585" t="s">
        <v>29221</v>
      </c>
      <c r="B11585" t="s">
        <v>29222</v>
      </c>
      <c r="C11585" t="s">
        <v>20452</v>
      </c>
      <c r="D11585">
        <v>806</v>
      </c>
      <c r="F11585" t="s">
        <v>12</v>
      </c>
      <c r="G11585" s="152" t="str">
        <f>VLOOKUP(D11585,sku归属!A:B,2,0)</f>
        <v>唐璇淑</v>
      </c>
    </row>
    <row r="11586" spans="1:7" customHeight="1">
      <c r="A11586" t="s">
        <v>29223</v>
      </c>
      <c r="B11586" t="s">
        <v>29224</v>
      </c>
      <c r="C11586" t="s">
        <v>20449</v>
      </c>
      <c r="D11586">
        <v>806</v>
      </c>
      <c r="F11586" t="s">
        <v>12</v>
      </c>
      <c r="G11586" s="152" t="str">
        <f>VLOOKUP(D11586,sku归属!A:B,2,0)</f>
        <v>唐璇淑</v>
      </c>
    </row>
    <row r="11587" spans="1:7" customHeight="1">
      <c r="A11587" t="s">
        <v>29225</v>
      </c>
      <c r="B11587" t="s">
        <v>29226</v>
      </c>
      <c r="C11587" t="s">
        <v>23506</v>
      </c>
      <c r="D11587">
        <v>809</v>
      </c>
      <c r="F11587" t="s">
        <v>12</v>
      </c>
      <c r="G11587" s="152" t="str">
        <f>VLOOKUP(D11587,sku归属!A:B,2,0)</f>
        <v>唐璇淑</v>
      </c>
    </row>
    <row r="11588" spans="1:7" customHeight="1">
      <c r="A11588" t="s">
        <v>29227</v>
      </c>
      <c r="B11588" t="s">
        <v>29228</v>
      </c>
      <c r="C11588" t="s">
        <v>23503</v>
      </c>
      <c r="D11588">
        <v>809</v>
      </c>
      <c r="F11588" t="s">
        <v>12</v>
      </c>
      <c r="G11588" s="152" t="str">
        <f>VLOOKUP(D11588,sku归属!A:B,2,0)</f>
        <v>欧阳博文</v>
      </c>
    </row>
    <row r="11589" spans="1:7" customHeight="1">
      <c r="A11589" t="s">
        <v>29229</v>
      </c>
      <c r="B11589" t="s">
        <v>29230</v>
      </c>
      <c r="C11589" t="s">
        <v>23579</v>
      </c>
      <c r="D11589">
        <v>809</v>
      </c>
      <c r="F11589" t="s">
        <v>12</v>
      </c>
      <c r="G11589" s="152" t="str">
        <f>VLOOKUP(D11589,sku归属!A:B,2,0)</f>
        <v>欧阳博文</v>
      </c>
    </row>
    <row r="11590" spans="1:7" customHeight="1">
      <c r="A11590" t="s">
        <v>29231</v>
      </c>
      <c r="B11590" t="s">
        <v>29232</v>
      </c>
      <c r="C11590" t="s">
        <v>23576</v>
      </c>
      <c r="D11590">
        <v>809</v>
      </c>
      <c r="F11590" t="s">
        <v>12</v>
      </c>
      <c r="G11590" s="152" t="str">
        <f>VLOOKUP(D11590,sku归属!A:B,2,0)</f>
        <v>欧阳博文</v>
      </c>
    </row>
    <row r="11591" spans="1:7" customHeight="1">
      <c r="A11591" t="s">
        <v>29233</v>
      </c>
      <c r="B11591" t="s">
        <v>29234</v>
      </c>
      <c r="C11591" t="s">
        <v>29235</v>
      </c>
      <c r="D11591">
        <v>809</v>
      </c>
      <c r="F11591" t="s">
        <v>12</v>
      </c>
      <c r="G11591" s="152" t="str">
        <f>VLOOKUP(D11591,sku归属!A:B,2,0)</f>
        <v>欧阳博文</v>
      </c>
    </row>
    <row r="11592" spans="1:7" customHeight="1">
      <c r="A11592" t="s">
        <v>29236</v>
      </c>
      <c r="B11592" t="s">
        <v>29237</v>
      </c>
      <c r="C11592" t="s">
        <v>29238</v>
      </c>
      <c r="D11592">
        <v>809</v>
      </c>
      <c r="F11592" t="s">
        <v>12</v>
      </c>
      <c r="G11592" s="152" t="str">
        <f>VLOOKUP(D11592,sku归属!A:B,2,0)</f>
        <v>欧阳博文</v>
      </c>
    </row>
    <row r="11593" spans="1:7" customHeight="1">
      <c r="A11593" t="s">
        <v>29239</v>
      </c>
      <c r="B11593" t="s">
        <v>29240</v>
      </c>
      <c r="C11593" t="s">
        <v>29241</v>
      </c>
      <c r="D11593">
        <v>809</v>
      </c>
      <c r="F11593" t="s">
        <v>12</v>
      </c>
      <c r="G11593" s="152" t="str">
        <f>VLOOKUP(D11593,sku归属!A:B,2,0)</f>
        <v>欧阳博文</v>
      </c>
    </row>
    <row r="11594" spans="1:7" customHeight="1">
      <c r="A11594" t="s">
        <v>29242</v>
      </c>
      <c r="B11594" t="s">
        <v>29243</v>
      </c>
      <c r="C11594" t="s">
        <v>20452</v>
      </c>
      <c r="D11594">
        <v>809</v>
      </c>
      <c r="F11594" t="s">
        <v>12</v>
      </c>
      <c r="G11594" s="152" t="str">
        <f>VLOOKUP(D11594,sku归属!A:B,2,0)</f>
        <v>欧阳博文</v>
      </c>
    </row>
    <row r="11595" spans="1:7" customHeight="1">
      <c r="A11595" t="s">
        <v>29244</v>
      </c>
      <c r="B11595" t="s">
        <v>29245</v>
      </c>
      <c r="C11595" t="s">
        <v>20449</v>
      </c>
      <c r="D11595">
        <v>809</v>
      </c>
      <c r="F11595" t="s">
        <v>12</v>
      </c>
      <c r="G11595" s="152" t="str">
        <f>VLOOKUP(D11595,sku归属!A:B,2,0)</f>
        <v>欧阳博文</v>
      </c>
    </row>
    <row r="11596" spans="1:7" customHeight="1">
      <c r="A11596" t="s">
        <v>29246</v>
      </c>
      <c r="B11596" t="s">
        <v>29247</v>
      </c>
      <c r="C11596" t="s">
        <v>20437</v>
      </c>
      <c r="D11596">
        <v>809</v>
      </c>
      <c r="F11596" t="s">
        <v>12</v>
      </c>
      <c r="G11596" s="152" t="str">
        <f>VLOOKUP(D11596,sku归属!A:B,2,0)</f>
        <v>唐璇淑</v>
      </c>
    </row>
    <row r="11597" spans="1:7" customHeight="1">
      <c r="A11597" t="s">
        <v>29248</v>
      </c>
      <c r="B11597" t="s">
        <v>29249</v>
      </c>
      <c r="C11597" t="s">
        <v>20440</v>
      </c>
      <c r="D11597">
        <v>809</v>
      </c>
      <c r="F11597" t="s">
        <v>12</v>
      </c>
      <c r="G11597" s="152" t="str">
        <f>VLOOKUP(D11597,sku归属!A:B,2,0)</f>
        <v>唐璇淑</v>
      </c>
    </row>
    <row r="11598" spans="1:7" customHeight="1">
      <c r="A11598" t="s">
        <v>29250</v>
      </c>
      <c r="B11598" t="s">
        <v>29251</v>
      </c>
      <c r="C11598" t="s">
        <v>23410</v>
      </c>
      <c r="D11598">
        <v>809</v>
      </c>
      <c r="F11598" t="s">
        <v>12</v>
      </c>
      <c r="G11598" s="152" t="str">
        <f>VLOOKUP(D11598,sku归属!A:B,2,0)</f>
        <v>唐璇淑</v>
      </c>
    </row>
    <row r="11599" spans="1:7" customHeight="1">
      <c r="A11599" t="s">
        <v>29252</v>
      </c>
      <c r="B11599" t="s">
        <v>29253</v>
      </c>
      <c r="C11599" t="s">
        <v>23407</v>
      </c>
      <c r="D11599">
        <v>809</v>
      </c>
      <c r="F11599" t="s">
        <v>12</v>
      </c>
      <c r="G11599" s="152" t="str">
        <f>VLOOKUP(D11599,sku归属!A:B,2,0)</f>
        <v>唐璇淑</v>
      </c>
    </row>
    <row r="11600" spans="1:7" customHeight="1">
      <c r="A11600" t="s">
        <v>29254</v>
      </c>
      <c r="B11600" t="s">
        <v>29255</v>
      </c>
      <c r="C11600" t="s">
        <v>12908</v>
      </c>
      <c r="D11600">
        <v>806</v>
      </c>
      <c r="F11600" t="s">
        <v>12</v>
      </c>
      <c r="G11600" s="152" t="str">
        <f>VLOOKUP(D11600,sku归属!A:B,2,0)</f>
        <v>唐璇淑</v>
      </c>
    </row>
    <row r="11601" spans="1:7" customHeight="1">
      <c r="A11601" t="s">
        <v>29256</v>
      </c>
      <c r="B11601" t="s">
        <v>29257</v>
      </c>
      <c r="C11601" t="s">
        <v>20437</v>
      </c>
      <c r="D11601">
        <v>806</v>
      </c>
      <c r="F11601" t="s">
        <v>12</v>
      </c>
      <c r="G11601" s="152" t="str">
        <f>VLOOKUP(D11601,sku归属!A:B,2,0)</f>
        <v>唐璇淑</v>
      </c>
    </row>
    <row r="11602" spans="1:7" customHeight="1">
      <c r="A11602" t="s">
        <v>29258</v>
      </c>
      <c r="B11602" t="s">
        <v>29259</v>
      </c>
      <c r="C11602" t="s">
        <v>20440</v>
      </c>
      <c r="D11602">
        <v>806</v>
      </c>
      <c r="F11602" t="s">
        <v>12</v>
      </c>
      <c r="G11602" s="152" t="str">
        <f>VLOOKUP(D11602,sku归属!A:B,2,0)</f>
        <v>唐璇淑</v>
      </c>
    </row>
    <row r="11603" spans="1:7" customHeight="1">
      <c r="A11603" t="s">
        <v>29260</v>
      </c>
      <c r="B11603" t="s">
        <v>29261</v>
      </c>
      <c r="C11603" t="s">
        <v>20499</v>
      </c>
      <c r="D11603">
        <v>809</v>
      </c>
      <c r="F11603" t="s">
        <v>12</v>
      </c>
      <c r="G11603" s="152" t="str">
        <f>VLOOKUP(D11603,sku归属!A:B,2,0)</f>
        <v>唐璇淑</v>
      </c>
    </row>
    <row r="11604" spans="1:7" customHeight="1">
      <c r="A11604" t="s">
        <v>29262</v>
      </c>
      <c r="B11604" t="s">
        <v>29263</v>
      </c>
      <c r="C11604" t="s">
        <v>20502</v>
      </c>
      <c r="D11604">
        <v>809</v>
      </c>
      <c r="F11604" t="s">
        <v>12</v>
      </c>
      <c r="G11604" s="152" t="str">
        <f>VLOOKUP(D11604,sku归属!A:B,2,0)</f>
        <v>唐璇淑</v>
      </c>
    </row>
    <row r="11605" spans="1:7" customHeight="1">
      <c r="A11605" t="s">
        <v>29264</v>
      </c>
      <c r="B11605" t="s">
        <v>29265</v>
      </c>
      <c r="C11605" t="s">
        <v>20505</v>
      </c>
      <c r="D11605">
        <v>809</v>
      </c>
      <c r="F11605" t="s">
        <v>12</v>
      </c>
      <c r="G11605" s="152" t="str">
        <f>VLOOKUP(D11605,sku归属!A:B,2,0)</f>
        <v>唐璇淑</v>
      </c>
    </row>
    <row r="11606" spans="1:7" customHeight="1">
      <c r="A11606" t="s">
        <v>29266</v>
      </c>
      <c r="B11606" t="s">
        <v>29267</v>
      </c>
      <c r="C11606" t="s">
        <v>20508</v>
      </c>
      <c r="D11606">
        <v>809</v>
      </c>
      <c r="F11606" t="s">
        <v>12</v>
      </c>
      <c r="G11606" s="152" t="str">
        <f>VLOOKUP(D11606,sku归属!A:B,2,0)</f>
        <v>唐璇淑</v>
      </c>
    </row>
    <row r="11607" spans="1:7" customHeight="1">
      <c r="A11607" t="s">
        <v>29268</v>
      </c>
      <c r="B11607" t="s">
        <v>29269</v>
      </c>
      <c r="C11607" t="s">
        <v>20511</v>
      </c>
      <c r="D11607">
        <v>809</v>
      </c>
      <c r="F11607" t="s">
        <v>12</v>
      </c>
      <c r="G11607" s="152" t="str">
        <f>VLOOKUP(D11607,sku归属!A:B,2,0)</f>
        <v>唐璇淑</v>
      </c>
    </row>
    <row r="11608" spans="1:7" customHeight="1">
      <c r="A11608" t="s">
        <v>29270</v>
      </c>
      <c r="B11608" t="s">
        <v>29271</v>
      </c>
      <c r="C11608" t="s">
        <v>20514</v>
      </c>
      <c r="D11608">
        <v>809</v>
      </c>
      <c r="F11608" t="s">
        <v>12</v>
      </c>
      <c r="G11608" s="152" t="str">
        <f>VLOOKUP(D11608,sku归属!A:B,2,0)</f>
        <v>唐璇淑</v>
      </c>
    </row>
    <row r="11609" spans="1:7" customHeight="1">
      <c r="A11609" t="s">
        <v>19714</v>
      </c>
      <c r="B11609" t="s">
        <v>29272</v>
      </c>
      <c r="C11609" t="s">
        <v>19716</v>
      </c>
      <c r="D11609">
        <v>806</v>
      </c>
      <c r="F11609" t="s">
        <v>12</v>
      </c>
      <c r="G11609" s="152" t="str">
        <f>VLOOKUP(D11609,sku归属!A:B,2,0)</f>
        <v>欧阳博文</v>
      </c>
    </row>
    <row r="11610" spans="1:7" customHeight="1">
      <c r="A11610" t="s">
        <v>19717</v>
      </c>
      <c r="B11610" t="s">
        <v>29273</v>
      </c>
      <c r="C11610" t="s">
        <v>19719</v>
      </c>
      <c r="D11610">
        <v>806</v>
      </c>
      <c r="F11610" t="s">
        <v>12</v>
      </c>
      <c r="G11610" s="152" t="str">
        <f>VLOOKUP(D11610,sku归属!A:B,2,0)</f>
        <v>唐璇淑</v>
      </c>
    </row>
    <row r="11611" spans="1:7" customHeight="1">
      <c r="A11611" t="s">
        <v>19720</v>
      </c>
      <c r="B11611" t="s">
        <v>29274</v>
      </c>
      <c r="C11611" t="s">
        <v>19722</v>
      </c>
      <c r="D11611">
        <v>806</v>
      </c>
      <c r="F11611" t="s">
        <v>12</v>
      </c>
      <c r="G11611" s="152" t="str">
        <f>VLOOKUP(D11611,sku归属!A:B,2,0)</f>
        <v>唐璇淑</v>
      </c>
    </row>
    <row r="11612" spans="1:7" customHeight="1">
      <c r="A11612" t="s">
        <v>29275</v>
      </c>
      <c r="B11612" t="s">
        <v>29276</v>
      </c>
      <c r="C11612" t="s">
        <v>29277</v>
      </c>
      <c r="D11612">
        <v>806</v>
      </c>
      <c r="F11612" t="s">
        <v>12</v>
      </c>
      <c r="G11612" s="152" t="str">
        <f>VLOOKUP(D11612,sku归属!A:B,2,0)</f>
        <v>唐璇淑</v>
      </c>
    </row>
    <row r="11613" spans="1:7" customHeight="1">
      <c r="A11613" t="s">
        <v>20242</v>
      </c>
      <c r="B11613" t="s">
        <v>29278</v>
      </c>
      <c r="C11613" t="s">
        <v>20244</v>
      </c>
      <c r="D11613">
        <v>806</v>
      </c>
      <c r="F11613" t="s">
        <v>12</v>
      </c>
      <c r="G11613" s="152" t="str">
        <f>VLOOKUP(D11613,sku归属!A:B,2,0)</f>
        <v>唐璇淑</v>
      </c>
    </row>
    <row r="11614" spans="1:7" customHeight="1">
      <c r="A11614" t="s">
        <v>20245</v>
      </c>
      <c r="B11614" t="s">
        <v>29279</v>
      </c>
      <c r="C11614" t="s">
        <v>20247</v>
      </c>
      <c r="D11614">
        <v>806</v>
      </c>
      <c r="F11614" t="s">
        <v>12</v>
      </c>
      <c r="G11614" s="152" t="str">
        <f>VLOOKUP(D11614,sku归属!A:B,2,0)</f>
        <v>唐璇淑</v>
      </c>
    </row>
    <row r="11615" spans="1:7" customHeight="1">
      <c r="A11615" t="s">
        <v>20248</v>
      </c>
      <c r="B11615" t="s">
        <v>29280</v>
      </c>
      <c r="C11615" t="s">
        <v>20250</v>
      </c>
      <c r="D11615">
        <v>806</v>
      </c>
      <c r="F11615" t="s">
        <v>12</v>
      </c>
      <c r="G11615" s="152" t="str">
        <f>VLOOKUP(D11615,sku归属!A:B,2,0)</f>
        <v>唐璇淑</v>
      </c>
    </row>
    <row r="11616" spans="1:7" customHeight="1">
      <c r="A11616" t="s">
        <v>20251</v>
      </c>
      <c r="B11616" t="s">
        <v>29281</v>
      </c>
      <c r="C11616" t="s">
        <v>20253</v>
      </c>
      <c r="D11616">
        <v>806</v>
      </c>
      <c r="F11616" t="s">
        <v>12</v>
      </c>
      <c r="G11616" s="152" t="str">
        <f>VLOOKUP(D11616,sku归属!A:B,2,0)</f>
        <v>唐璇淑</v>
      </c>
    </row>
    <row r="11617" spans="1:7" customHeight="1">
      <c r="A11617" t="s">
        <v>29282</v>
      </c>
      <c r="B11617" t="s">
        <v>29283</v>
      </c>
      <c r="C11617" t="s">
        <v>20576</v>
      </c>
      <c r="D11617">
        <v>809</v>
      </c>
      <c r="F11617" t="s">
        <v>12</v>
      </c>
      <c r="G11617" s="152" t="str">
        <f>VLOOKUP(D11617,sku归属!A:B,2,0)</f>
        <v>唐璇淑</v>
      </c>
    </row>
    <row r="11618" spans="1:7" customHeight="1">
      <c r="A11618" t="s">
        <v>29284</v>
      </c>
      <c r="B11618" t="s">
        <v>29285</v>
      </c>
      <c r="C11618" t="s">
        <v>20579</v>
      </c>
      <c r="D11618">
        <v>809</v>
      </c>
      <c r="F11618" t="s">
        <v>12</v>
      </c>
      <c r="G11618" s="152" t="str">
        <f>VLOOKUP(D11618,sku归属!A:B,2,0)</f>
        <v>唐璇淑</v>
      </c>
    </row>
    <row r="11619" spans="1:7" customHeight="1">
      <c r="A11619" t="s">
        <v>29286</v>
      </c>
      <c r="B11619" t="s">
        <v>29287</v>
      </c>
      <c r="C11619" t="s">
        <v>20582</v>
      </c>
      <c r="D11619">
        <v>809</v>
      </c>
      <c r="F11619" t="s">
        <v>12</v>
      </c>
      <c r="G11619" s="152" t="str">
        <f>VLOOKUP(D11619,sku归属!A:B,2,0)</f>
        <v>唐璇淑</v>
      </c>
    </row>
    <row r="11620" spans="1:7" customHeight="1">
      <c r="A11620" t="s">
        <v>29288</v>
      </c>
      <c r="B11620" t="s">
        <v>29289</v>
      </c>
      <c r="C11620" t="s">
        <v>20585</v>
      </c>
      <c r="D11620">
        <v>809</v>
      </c>
      <c r="F11620" t="s">
        <v>12</v>
      </c>
      <c r="G11620" s="152" t="str">
        <f>VLOOKUP(D11620,sku归属!A:B,2,0)</f>
        <v>唐璇淑</v>
      </c>
    </row>
    <row r="11621" spans="1:7" customHeight="1">
      <c r="A11621" t="s">
        <v>29290</v>
      </c>
      <c r="B11621" t="s">
        <v>29291</v>
      </c>
      <c r="C11621" t="s">
        <v>20588</v>
      </c>
      <c r="D11621">
        <v>809</v>
      </c>
      <c r="F11621" t="s">
        <v>12</v>
      </c>
      <c r="G11621" s="152" t="str">
        <f>VLOOKUP(D11621,sku归属!A:B,2,0)</f>
        <v>唐璇淑</v>
      </c>
    </row>
    <row r="11622" spans="1:7" customHeight="1">
      <c r="A11622" t="s">
        <v>29292</v>
      </c>
      <c r="B11622" t="s">
        <v>29293</v>
      </c>
      <c r="C11622" t="s">
        <v>20591</v>
      </c>
      <c r="D11622">
        <v>809</v>
      </c>
      <c r="F11622" t="s">
        <v>12</v>
      </c>
      <c r="G11622" s="152" t="str">
        <f>VLOOKUP(D11622,sku归属!A:B,2,0)</f>
        <v>唐璇淑</v>
      </c>
    </row>
    <row r="11623" spans="1:7" customHeight="1">
      <c r="A11623" t="s">
        <v>29294</v>
      </c>
      <c r="B11623" t="s">
        <v>29295</v>
      </c>
      <c r="C11623" t="s">
        <v>20594</v>
      </c>
      <c r="D11623">
        <v>809</v>
      </c>
      <c r="F11623" t="s">
        <v>12</v>
      </c>
      <c r="G11623" s="152" t="str">
        <f>VLOOKUP(D11623,sku归属!A:B,2,0)</f>
        <v>唐璇淑</v>
      </c>
    </row>
    <row r="11624" spans="1:7" customHeight="1">
      <c r="A11624" t="s">
        <v>29296</v>
      </c>
      <c r="B11624" t="s">
        <v>29297</v>
      </c>
      <c r="C11624" t="s">
        <v>20597</v>
      </c>
      <c r="D11624">
        <v>809</v>
      </c>
      <c r="F11624" t="s">
        <v>12</v>
      </c>
      <c r="G11624" s="152" t="str">
        <f>VLOOKUP(D11624,sku归属!A:B,2,0)</f>
        <v>唐璇淑</v>
      </c>
    </row>
    <row r="11625" spans="1:7" customHeight="1">
      <c r="A11625" t="s">
        <v>29298</v>
      </c>
      <c r="B11625" t="s">
        <v>29299</v>
      </c>
      <c r="C11625" t="s">
        <v>20600</v>
      </c>
      <c r="D11625">
        <v>809</v>
      </c>
      <c r="F11625" t="s">
        <v>12</v>
      </c>
      <c r="G11625" s="152" t="str">
        <f>VLOOKUP(D11625,sku归属!A:B,2,0)</f>
        <v>唐璇淑</v>
      </c>
    </row>
    <row r="11626" spans="1:7" customHeight="1">
      <c r="A11626" t="s">
        <v>29300</v>
      </c>
      <c r="B11626" t="s">
        <v>29301</v>
      </c>
      <c r="C11626" t="s">
        <v>20519</v>
      </c>
      <c r="D11626">
        <v>809</v>
      </c>
      <c r="F11626" t="s">
        <v>12</v>
      </c>
      <c r="G11626" s="152" t="str">
        <f>VLOOKUP(D11626,sku归属!A:B,2,0)</f>
        <v>唐璇淑</v>
      </c>
    </row>
    <row r="11627" spans="1:7" customHeight="1">
      <c r="A11627" t="s">
        <v>29302</v>
      </c>
      <c r="B11627" t="s">
        <v>29303</v>
      </c>
      <c r="C11627" t="s">
        <v>20522</v>
      </c>
      <c r="D11627">
        <v>809</v>
      </c>
      <c r="F11627" t="s">
        <v>12</v>
      </c>
      <c r="G11627" s="152" t="str">
        <f>VLOOKUP(D11627,sku归属!A:B,2,0)</f>
        <v>唐璇淑</v>
      </c>
    </row>
    <row r="11628" spans="1:7" customHeight="1">
      <c r="A11628" t="s">
        <v>29304</v>
      </c>
      <c r="B11628" t="s">
        <v>29305</v>
      </c>
      <c r="C11628" t="s">
        <v>20525</v>
      </c>
      <c r="D11628">
        <v>809</v>
      </c>
      <c r="F11628" t="s">
        <v>12</v>
      </c>
      <c r="G11628" s="152" t="str">
        <f>VLOOKUP(D11628,sku归属!A:B,2,0)</f>
        <v>唐璇淑</v>
      </c>
    </row>
    <row r="11629" spans="1:7" customHeight="1">
      <c r="A11629" t="s">
        <v>29306</v>
      </c>
      <c r="B11629" t="s">
        <v>29307</v>
      </c>
      <c r="C11629" t="s">
        <v>20528</v>
      </c>
      <c r="D11629">
        <v>809</v>
      </c>
      <c r="F11629" t="s">
        <v>12</v>
      </c>
      <c r="G11629" s="152" t="str">
        <f>VLOOKUP(D11629,sku归属!A:B,2,0)</f>
        <v>唐璇淑</v>
      </c>
    </row>
    <row r="11630" spans="1:7" customHeight="1">
      <c r="A11630" t="s">
        <v>29308</v>
      </c>
      <c r="B11630" t="s">
        <v>29309</v>
      </c>
      <c r="C11630" t="s">
        <v>12902</v>
      </c>
      <c r="D11630">
        <v>806</v>
      </c>
      <c r="F11630" t="s">
        <v>12</v>
      </c>
      <c r="G11630" s="152" t="str">
        <f>VLOOKUP(D11630,sku归属!A:B,2,0)</f>
        <v>唐璇淑</v>
      </c>
    </row>
    <row r="11631" spans="1:7" customHeight="1">
      <c r="A11631" t="s">
        <v>29310</v>
      </c>
      <c r="B11631" t="s">
        <v>29311</v>
      </c>
      <c r="C11631" t="s">
        <v>29312</v>
      </c>
      <c r="D11631">
        <v>809</v>
      </c>
      <c r="F11631" t="s">
        <v>12</v>
      </c>
      <c r="G11631" s="152" t="str">
        <f>VLOOKUP(D11631,sku归属!A:B,2,0)</f>
        <v>唐璇淑</v>
      </c>
    </row>
    <row r="11632" spans="1:7" customHeight="1">
      <c r="A11632" t="s">
        <v>29313</v>
      </c>
      <c r="B11632" t="s">
        <v>29314</v>
      </c>
      <c r="C11632" t="s">
        <v>29315</v>
      </c>
      <c r="D11632">
        <v>809</v>
      </c>
      <c r="F11632" t="s">
        <v>12</v>
      </c>
      <c r="G11632" s="152" t="str">
        <f>VLOOKUP(D11632,sku归属!A:B,2,0)</f>
        <v>唐璇淑</v>
      </c>
    </row>
    <row r="11633" spans="1:7" customHeight="1">
      <c r="A11633" t="s">
        <v>29316</v>
      </c>
      <c r="B11633" t="s">
        <v>29317</v>
      </c>
      <c r="C11633" t="s">
        <v>20624</v>
      </c>
      <c r="D11633">
        <v>809</v>
      </c>
      <c r="F11633" t="s">
        <v>12</v>
      </c>
      <c r="G11633" s="152" t="str">
        <f>VLOOKUP(D11633,sku归属!A:B,2,0)</f>
        <v>唐璇淑</v>
      </c>
    </row>
    <row r="11634" spans="1:7" customHeight="1">
      <c r="A11634" t="s">
        <v>29318</v>
      </c>
      <c r="B11634" t="s">
        <v>29319</v>
      </c>
      <c r="C11634" t="s">
        <v>23896</v>
      </c>
      <c r="D11634">
        <v>809</v>
      </c>
      <c r="F11634" t="s">
        <v>12</v>
      </c>
      <c r="G11634" s="152" t="str">
        <f>VLOOKUP(D11634,sku归属!A:B,2,0)</f>
        <v>唐璇淑</v>
      </c>
    </row>
    <row r="11635" spans="1:7" customHeight="1">
      <c r="A11635" t="s">
        <v>29320</v>
      </c>
      <c r="B11635" t="s">
        <v>29321</v>
      </c>
      <c r="C11635" t="s">
        <v>23893</v>
      </c>
      <c r="D11635">
        <v>809</v>
      </c>
      <c r="F11635" t="s">
        <v>12</v>
      </c>
      <c r="G11635" s="152" t="str">
        <f>VLOOKUP(D11635,sku归属!A:B,2,0)</f>
        <v>唐璇淑</v>
      </c>
    </row>
    <row r="11636" spans="1:7" customHeight="1">
      <c r="A11636" t="s">
        <v>29322</v>
      </c>
      <c r="B11636" t="s">
        <v>29323</v>
      </c>
      <c r="C11636" t="s">
        <v>23890</v>
      </c>
      <c r="D11636">
        <v>809</v>
      </c>
      <c r="F11636" t="s">
        <v>12</v>
      </c>
      <c r="G11636" s="152" t="str">
        <f>VLOOKUP(D11636,sku归属!A:B,2,0)</f>
        <v>唐璇淑</v>
      </c>
    </row>
    <row r="11637" spans="1:7" customHeight="1">
      <c r="A11637" t="s">
        <v>29324</v>
      </c>
      <c r="B11637" t="s">
        <v>29325</v>
      </c>
      <c r="C11637" t="s">
        <v>29326</v>
      </c>
      <c r="D11637">
        <v>809</v>
      </c>
      <c r="F11637" t="s">
        <v>12</v>
      </c>
      <c r="G11637" s="152" t="str">
        <f>VLOOKUP(D11637,sku归属!A:B,2,0)</f>
        <v>唐璇淑</v>
      </c>
    </row>
    <row r="11638" spans="1:7" customHeight="1">
      <c r="A11638" t="s">
        <v>29327</v>
      </c>
      <c r="B11638" t="s">
        <v>29328</v>
      </c>
      <c r="C11638" t="s">
        <v>29329</v>
      </c>
      <c r="D11638">
        <v>809</v>
      </c>
      <c r="F11638" t="s">
        <v>12</v>
      </c>
      <c r="G11638" s="152" t="str">
        <f>VLOOKUP(D11638,sku归属!A:B,2,0)</f>
        <v>唐璇淑</v>
      </c>
    </row>
    <row r="11639" spans="1:7" customHeight="1">
      <c r="A11639" t="s">
        <v>29330</v>
      </c>
      <c r="B11639" t="s">
        <v>29331</v>
      </c>
      <c r="C11639" t="s">
        <v>29332</v>
      </c>
      <c r="D11639">
        <v>809</v>
      </c>
      <c r="F11639" t="s">
        <v>12</v>
      </c>
      <c r="G11639" s="152" t="str">
        <f>VLOOKUP(D11639,sku归属!A:B,2,0)</f>
        <v>唐璇淑</v>
      </c>
    </row>
    <row r="11640" spans="1:7" customHeight="1">
      <c r="A11640" t="s">
        <v>29333</v>
      </c>
      <c r="B11640" t="s">
        <v>29334</v>
      </c>
      <c r="C11640" t="s">
        <v>29335</v>
      </c>
      <c r="D11640">
        <v>809</v>
      </c>
      <c r="F11640" t="s">
        <v>12</v>
      </c>
      <c r="G11640" s="152" t="str">
        <f>VLOOKUP(D11640,sku归属!A:B,2,0)</f>
        <v>唐璇淑</v>
      </c>
    </row>
    <row r="11641" spans="1:7" customHeight="1">
      <c r="A11641" t="s">
        <v>29336</v>
      </c>
      <c r="B11641" t="s">
        <v>29337</v>
      </c>
      <c r="C11641" t="s">
        <v>23656</v>
      </c>
      <c r="D11641">
        <v>809</v>
      </c>
      <c r="F11641" t="s">
        <v>12</v>
      </c>
      <c r="G11641" s="152" t="e">
        <f>VLOOKUP(D11641,sku归属!A:B,2,0)</f>
        <v>#N/A</v>
      </c>
    </row>
    <row r="11642" spans="1:7" customHeight="1">
      <c r="A11642" t="s">
        <v>29338</v>
      </c>
      <c r="B11642" t="s">
        <v>29339</v>
      </c>
      <c r="C11642" t="s">
        <v>23653</v>
      </c>
      <c r="D11642">
        <v>809</v>
      </c>
      <c r="F11642" t="s">
        <v>12</v>
      </c>
      <c r="G11642" s="152" t="e">
        <f>VLOOKUP(D11642,sku归属!A:B,2,0)</f>
        <v>#N/A</v>
      </c>
    </row>
    <row r="11643" spans="1:7" customHeight="1">
      <c r="A11643" t="s">
        <v>29340</v>
      </c>
      <c r="B11643" t="s">
        <v>29341</v>
      </c>
      <c r="C11643" t="s">
        <v>23981</v>
      </c>
      <c r="D11643">
        <v>809</v>
      </c>
      <c r="F11643" t="s">
        <v>12</v>
      </c>
      <c r="G11643" s="152" t="e">
        <f>VLOOKUP(D11643,sku归属!A:B,2,0)</f>
        <v>#N/A</v>
      </c>
    </row>
    <row r="11644" spans="1:7" customHeight="1">
      <c r="A11644" t="s">
        <v>29342</v>
      </c>
      <c r="B11644" t="s">
        <v>29343</v>
      </c>
      <c r="C11644" t="s">
        <v>23975</v>
      </c>
      <c r="D11644">
        <v>809</v>
      </c>
      <c r="F11644" t="s">
        <v>12</v>
      </c>
      <c r="G11644" s="152" t="e">
        <f>VLOOKUP(D11644,sku归属!A:B,2,0)</f>
        <v>#N/A</v>
      </c>
    </row>
    <row r="11645" spans="1:7" customHeight="1">
      <c r="A11645" t="s">
        <v>29344</v>
      </c>
      <c r="B11645" t="s">
        <v>29345</v>
      </c>
      <c r="C11645" t="s">
        <v>23978</v>
      </c>
      <c r="D11645">
        <v>809</v>
      </c>
      <c r="F11645" t="s">
        <v>12</v>
      </c>
      <c r="G11645" s="152" t="e">
        <f>VLOOKUP(D11645,sku归属!A:B,2,0)</f>
        <v>#N/A</v>
      </c>
    </row>
    <row r="11646" spans="1:7" customHeight="1">
      <c r="A11646" t="s">
        <v>29346</v>
      </c>
      <c r="B11646" t="s">
        <v>29347</v>
      </c>
      <c r="C11646" t="s">
        <v>29348</v>
      </c>
      <c r="D11646">
        <v>809</v>
      </c>
      <c r="F11646" t="s">
        <v>12</v>
      </c>
      <c r="G11646" s="152" t="e">
        <f>VLOOKUP(D11646,sku归属!A:B,2,0)</f>
        <v>#N/A</v>
      </c>
    </row>
    <row r="11647" spans="1:7" customHeight="1">
      <c r="A11647" t="s">
        <v>29349</v>
      </c>
      <c r="B11647" t="s">
        <v>29350</v>
      </c>
      <c r="C11647" t="s">
        <v>29351</v>
      </c>
      <c r="D11647">
        <v>809</v>
      </c>
      <c r="F11647" t="s">
        <v>12</v>
      </c>
      <c r="G11647" s="152" t="e">
        <f>VLOOKUP(D11647,sku归属!A:B,2,0)</f>
        <v>#N/A</v>
      </c>
    </row>
    <row r="11648" spans="1:7" customHeight="1">
      <c r="A11648" t="s">
        <v>29352</v>
      </c>
      <c r="B11648" t="s">
        <v>29353</v>
      </c>
      <c r="C11648" t="s">
        <v>29354</v>
      </c>
      <c r="D11648">
        <v>809</v>
      </c>
      <c r="F11648" t="s">
        <v>12</v>
      </c>
      <c r="G11648" s="152" t="e">
        <f>VLOOKUP(D11648,sku归属!A:B,2,0)</f>
        <v>#N/A</v>
      </c>
    </row>
    <row r="11649" spans="7:7" customHeight="1">
      <c r="A11649" t="s">
        <v>29355</v>
      </c>
      <c r="B11649" t="s">
        <v>29356</v>
      </c>
      <c r="C11649" t="s">
        <v>29357</v>
      </c>
      <c r="D11649">
        <v>809</v>
      </c>
      <c r="F11649" t="s">
        <v>12</v>
      </c>
      <c r="G11649" s="152" t="e">
        <f>VLOOKUP(D11649,sku归属!A:B,2,0)</f>
        <v>#N/A</v>
      </c>
    </row>
    <row r="11650" spans="7:7" customHeight="1">
      <c r="A11650" t="s">
        <v>29358</v>
      </c>
      <c r="B11650" t="s">
        <v>29359</v>
      </c>
      <c r="C11650" t="s">
        <v>29360</v>
      </c>
      <c r="D11650">
        <v>809</v>
      </c>
      <c r="F11650" t="s">
        <v>12</v>
      </c>
      <c r="G11650" s="152" t="e">
        <f>VLOOKUP(D11650,sku归属!A:B,2,0)</f>
        <v>#N/A</v>
      </c>
    </row>
    <row r="11651" spans="7:7" customHeight="1">
      <c r="A11651" t="s">
        <v>29361</v>
      </c>
      <c r="B11651" t="s">
        <v>29362</v>
      </c>
      <c r="C11651" t="s">
        <v>29363</v>
      </c>
      <c r="D11651">
        <v>809</v>
      </c>
      <c r="F11651" t="s">
        <v>12</v>
      </c>
      <c r="G11651" s="152" t="e">
        <f>VLOOKUP(D11651,sku归属!A:B,2,0)</f>
        <v>#N/A</v>
      </c>
    </row>
    <row r="11652" spans="7:7" customHeight="1">
      <c r="A11652" t="s">
        <v>29364</v>
      </c>
      <c r="B11652" t="s">
        <v>29365</v>
      </c>
      <c r="C11652" t="s">
        <v>29366</v>
      </c>
      <c r="D11652">
        <v>809</v>
      </c>
      <c r="F11652" t="s">
        <v>12</v>
      </c>
      <c r="G11652" s="152" t="e">
        <f>VLOOKUP(D11652,sku归属!A:B,2,0)</f>
        <v>#N/A</v>
      </c>
    </row>
    <row r="11653" spans="7:7" customHeight="1">
      <c r="A11653" t="s">
        <v>29367</v>
      </c>
      <c r="B11653" t="s">
        <v>29368</v>
      </c>
      <c r="C11653" t="s">
        <v>29369</v>
      </c>
      <c r="D11653">
        <v>809</v>
      </c>
      <c r="F11653" t="s">
        <v>12</v>
      </c>
      <c r="G11653" s="152" t="e">
        <f>VLOOKUP(D11653,sku归属!A:B,2,0)</f>
        <v>#N/A</v>
      </c>
    </row>
    <row r="11654" spans="7:7" customHeight="1">
      <c r="A11654" t="s">
        <v>29370</v>
      </c>
      <c r="B11654" t="s">
        <v>29371</v>
      </c>
      <c r="C11654" t="s">
        <v>29372</v>
      </c>
      <c r="D11654">
        <v>809</v>
      </c>
      <c r="F11654" t="s">
        <v>12</v>
      </c>
      <c r="G11654" s="152" t="e">
        <f>VLOOKUP(D11654,sku归属!A:B,2,0)</f>
        <v>#N/A</v>
      </c>
    </row>
    <row r="11655" spans="7:7" customHeight="1">
      <c r="A11655" t="s">
        <v>29373</v>
      </c>
      <c r="B11655" t="s">
        <v>29374</v>
      </c>
      <c r="C11655" t="s">
        <v>29375</v>
      </c>
      <c r="D11655">
        <v>809</v>
      </c>
      <c r="F11655" t="s">
        <v>12</v>
      </c>
      <c r="G11655" s="152" t="e">
        <f>VLOOKUP(D11655,sku归属!A:B,2,0)</f>
        <v>#N/A</v>
      </c>
    </row>
    <row r="11656" spans="7:7" customHeight="1">
      <c r="A11656" t="s">
        <v>29376</v>
      </c>
      <c r="B11656" t="s">
        <v>29377</v>
      </c>
      <c r="C11656" t="s">
        <v>29378</v>
      </c>
      <c r="D11656">
        <v>809</v>
      </c>
      <c r="F11656" t="s">
        <v>12</v>
      </c>
      <c r="G11656" s="152" t="e">
        <f>VLOOKUP(D11656,sku归属!A:B,2,0)</f>
        <v>#N/A</v>
      </c>
    </row>
    <row r="11657" spans="7:7" customHeight="1">
      <c r="A11657" t="s">
        <v>29379</v>
      </c>
      <c r="B11657" t="s">
        <v>29380</v>
      </c>
      <c r="C11657" t="s">
        <v>29381</v>
      </c>
      <c r="D11657">
        <v>809</v>
      </c>
      <c r="F11657" t="s">
        <v>12</v>
      </c>
      <c r="G11657" s="152" t="e">
        <f>VLOOKUP(D11657,sku归属!A:B,2,0)</f>
        <v>#N/A</v>
      </c>
    </row>
    <row r="11658" spans="7:7" customHeight="1">
      <c r="A11658" t="s">
        <v>29382</v>
      </c>
      <c r="B11658" t="s">
        <v>29383</v>
      </c>
      <c r="C11658" t="s">
        <v>29384</v>
      </c>
      <c r="D11658">
        <v>809</v>
      </c>
      <c r="F11658" t="s">
        <v>12</v>
      </c>
      <c r="G11658" s="152" t="e">
        <f>VLOOKUP(D11658,sku归属!A:B,2,0)</f>
        <v>#N/A</v>
      </c>
    </row>
    <row r="11659" spans="7:7" customHeight="1">
      <c r="A11659" t="s">
        <v>29385</v>
      </c>
      <c r="B11659" t="s">
        <v>29386</v>
      </c>
      <c r="C11659" t="s">
        <v>29387</v>
      </c>
      <c r="D11659">
        <v>809</v>
      </c>
      <c r="F11659" t="s">
        <v>12</v>
      </c>
      <c r="G11659" s="152" t="e">
        <f>VLOOKUP(D11659,sku归属!A:B,2,0)</f>
        <v>#N/A</v>
      </c>
    </row>
    <row r="11660" spans="7:7" customHeight="1">
      <c r="A11660" t="s">
        <v>29388</v>
      </c>
      <c r="B11660" t="s">
        <v>29389</v>
      </c>
      <c r="C11660" t="s">
        <v>29390</v>
      </c>
      <c r="D11660">
        <v>809</v>
      </c>
      <c r="F11660" t="s">
        <v>12</v>
      </c>
      <c r="G11660" s="152" t="e">
        <f>VLOOKUP(D11660,sku归属!A:B,2,0)</f>
        <v>#N/A</v>
      </c>
    </row>
    <row r="11661" spans="7:7" customHeight="1">
      <c r="A11661" t="s">
        <v>29391</v>
      </c>
      <c r="B11661" t="s">
        <v>29392</v>
      </c>
      <c r="C11661" t="s">
        <v>29393</v>
      </c>
      <c r="D11661">
        <v>809</v>
      </c>
      <c r="F11661" t="s">
        <v>12</v>
      </c>
      <c r="G11661" s="152" t="e">
        <f>VLOOKUP(D11661,sku归属!A:B,2,0)</f>
        <v>#N/A</v>
      </c>
    </row>
    <row r="11662" spans="7:7" customHeight="1">
      <c r="G11662" s="152" t="e">
        <f>VLOOKUP(D11662,sku归属!A:B,2,0)</f>
        <v>#N/A</v>
      </c>
    </row>
    <row r="11663" spans="7:7" customHeight="1">
      <c r="G11663" s="152" t="e">
        <f>VLOOKUP(D11663,sku归属!A:B,2,0)</f>
        <v>#N/A</v>
      </c>
    </row>
    <row r="11664" spans="7:7" customHeight="1">
      <c r="G11664" s="152" t="e">
        <f>VLOOKUP(D11664,sku归属!A:B,2,0)</f>
        <v>#N/A</v>
      </c>
    </row>
    <row r="11665" spans="7:7" customHeight="1">
      <c r="G11665" s="152" t="e">
        <f>VLOOKUP(D11665,sku归属!A:B,2,0)</f>
        <v>#N/A</v>
      </c>
    </row>
    <row r="11666" spans="7:7" customHeight="1">
      <c r="G11666" s="152" t="e">
        <f>VLOOKUP(D11666,sku归属!A:B,2,0)</f>
        <v>#N/A</v>
      </c>
    </row>
    <row r="11667" spans="7:7" customHeight="1">
      <c r="G11667" s="152" t="e">
        <f>VLOOKUP(D11667,sku归属!A:B,2,0)</f>
        <v>#N/A</v>
      </c>
    </row>
    <row r="11668" spans="7:7" customHeight="1">
      <c r="G11668" s="152" t="e">
        <f>VLOOKUP(D11668,sku归属!A:B,2,0)</f>
        <v>#N/A</v>
      </c>
    </row>
    <row r="11669" spans="7:7" customHeight="1">
      <c r="G11669" s="152" t="e">
        <f>VLOOKUP(D11669,sku归属!A:B,2,0)</f>
        <v>#N/A</v>
      </c>
    </row>
    <row r="11670" spans="7:7" customHeight="1">
      <c r="G11670" s="152" t="e">
        <f>VLOOKUP(D11670,sku归属!A:B,2,0)</f>
        <v>#N/A</v>
      </c>
    </row>
    <row r="11671" spans="7:7" customHeight="1">
      <c r="G11671" s="152" t="e">
        <f>VLOOKUP(D11671,sku归属!A:B,2,0)</f>
        <v>#N/A</v>
      </c>
    </row>
    <row r="11672" spans="7:7" customHeight="1">
      <c r="G11672" s="152" t="e">
        <f>VLOOKUP(D11672,sku归属!A:B,2,0)</f>
        <v>#N/A</v>
      </c>
    </row>
    <row r="11673" spans="7:7" customHeight="1">
      <c r="G11673" s="152" t="e">
        <f>VLOOKUP(D11673,sku归属!A:B,2,0)</f>
        <v>#N/A</v>
      </c>
    </row>
    <row r="11674" spans="7:7" customHeight="1">
      <c r="G11674" s="152" t="e">
        <f>VLOOKUP(D11674,sku归属!A:B,2,0)</f>
        <v>#N/A</v>
      </c>
    </row>
    <row r="11675" spans="7:7" customHeight="1">
      <c r="G11675" s="152" t="e">
        <f>VLOOKUP(D11675,sku归属!A:B,2,0)</f>
        <v>#N/A</v>
      </c>
    </row>
    <row r="11676" spans="7:7" customHeight="1">
      <c r="G11676" s="152" t="e">
        <f>VLOOKUP(D11676,sku归属!A:B,2,0)</f>
        <v>#N/A</v>
      </c>
    </row>
    <row r="11677" spans="7:7" customHeight="1">
      <c r="G11677" s="152" t="e">
        <f>VLOOKUP(D11677,sku归属!A:B,2,0)</f>
        <v>#N/A</v>
      </c>
    </row>
    <row r="11678" spans="7:7" customHeight="1">
      <c r="G11678" s="152" t="e">
        <f>VLOOKUP(D11678,sku归属!A:B,2,0)</f>
        <v>#N/A</v>
      </c>
    </row>
    <row r="11679" spans="7:7" customHeight="1">
      <c r="G11679" s="152" t="e">
        <f>VLOOKUP(D11679,sku归属!A:B,2,0)</f>
        <v>#N/A</v>
      </c>
    </row>
    <row r="11680" spans="7:7" customHeight="1">
      <c r="G11680" s="152" t="e">
        <f>VLOOKUP(D11680,sku归属!A:B,2,0)</f>
        <v>#N/A</v>
      </c>
    </row>
    <row r="11681" spans="7:7" customHeight="1">
      <c r="G11681" s="152" t="e">
        <f>VLOOKUP(D11681,sku归属!A:B,2,0)</f>
        <v>#N/A</v>
      </c>
    </row>
    <row r="11682" spans="7:7" customHeight="1">
      <c r="G11682" s="152" t="e">
        <f>VLOOKUP(D11682,sku归属!A:B,2,0)</f>
        <v>#N/A</v>
      </c>
    </row>
    <row r="11683" spans="7:7" customHeight="1">
      <c r="G11683" s="152" t="e">
        <f>VLOOKUP(D11683,sku归属!A:B,2,0)</f>
        <v>#N/A</v>
      </c>
    </row>
    <row r="11684" spans="7:7" customHeight="1">
      <c r="G11684" s="152" t="e">
        <f>VLOOKUP(D11684,sku归属!A:B,2,0)</f>
        <v>#N/A</v>
      </c>
    </row>
    <row r="11685" spans="7:7" customHeight="1">
      <c r="G11685" s="152" t="e">
        <f>VLOOKUP(D11685,sku归属!A:B,2,0)</f>
        <v>#N/A</v>
      </c>
    </row>
    <row r="11686" spans="7:7" customHeight="1">
      <c r="G11686" s="152" t="e">
        <f>VLOOKUP(D11686,sku归属!A:B,2,0)</f>
        <v>#N/A</v>
      </c>
    </row>
    <row r="11687" spans="7:7" customHeight="1">
      <c r="G11687" s="152" t="e">
        <f>VLOOKUP(D11687,sku归属!A:B,2,0)</f>
        <v>#N/A</v>
      </c>
    </row>
    <row r="11688" spans="7:7" customHeight="1">
      <c r="G11688" s="152" t="e">
        <f>VLOOKUP(D11688,sku归属!A:B,2,0)</f>
        <v>#N/A</v>
      </c>
    </row>
    <row r="11689" spans="7:7" customHeight="1">
      <c r="G11689" s="152" t="e">
        <f>VLOOKUP(D11689,sku归属!A:B,2,0)</f>
        <v>#N/A</v>
      </c>
    </row>
    <row r="11690" spans="7:7" customHeight="1">
      <c r="G11690" s="152" t="e">
        <f>VLOOKUP(D11690,sku归属!A:B,2,0)</f>
        <v>#N/A</v>
      </c>
    </row>
    <row r="11691" spans="7:7" customHeight="1">
      <c r="G11691" s="152" t="e">
        <f>VLOOKUP(D11691,sku归属!A:B,2,0)</f>
        <v>#N/A</v>
      </c>
    </row>
    <row r="11692" spans="7:7" customHeight="1">
      <c r="G11692" s="152" t="e">
        <f>VLOOKUP(D11692,sku归属!A:B,2,0)</f>
        <v>#N/A</v>
      </c>
    </row>
    <row r="11693" spans="7:7" customHeight="1">
      <c r="G11693" s="152" t="e">
        <f>VLOOKUP(D11693,sku归属!A:B,2,0)</f>
        <v>#N/A</v>
      </c>
    </row>
    <row r="11694" spans="7:7" customHeight="1">
      <c r="G11694" s="152" t="e">
        <f>VLOOKUP(D11694,sku归属!A:B,2,0)</f>
        <v>#N/A</v>
      </c>
    </row>
    <row r="11695" spans="7:7" customHeight="1">
      <c r="G11695" s="152" t="e">
        <f>VLOOKUP(D11695,sku归属!A:B,2,0)</f>
        <v>#N/A</v>
      </c>
    </row>
    <row r="11696" spans="7:7" customHeight="1">
      <c r="G11696" s="152" t="e">
        <f>VLOOKUP(D11696,sku归属!A:B,2,0)</f>
        <v>#N/A</v>
      </c>
    </row>
    <row r="11697" spans="7:7" customHeight="1">
      <c r="G11697" s="152" t="e">
        <f>VLOOKUP(D11697,sku归属!A:B,2,0)</f>
        <v>#N/A</v>
      </c>
    </row>
    <row r="11698" spans="7:7" customHeight="1">
      <c r="G11698" s="152" t="e">
        <f>VLOOKUP(D11698,sku归属!A:B,2,0)</f>
        <v>#N/A</v>
      </c>
    </row>
    <row r="11699" spans="7:7" customHeight="1">
      <c r="G11699" s="152" t="e">
        <f>VLOOKUP(D11699,sku归属!A:B,2,0)</f>
        <v>#N/A</v>
      </c>
    </row>
    <row r="11700" spans="7:7" customHeight="1">
      <c r="G11700" s="152" t="e">
        <f>VLOOKUP(D11700,sku归属!A:B,2,0)</f>
        <v>#N/A</v>
      </c>
    </row>
    <row r="11701" spans="7:7" customHeight="1">
      <c r="G11701" s="152" t="e">
        <f>VLOOKUP(D11701,sku归属!A:B,2,0)</f>
        <v>#N/A</v>
      </c>
    </row>
    <row r="11702" spans="7:7" customHeight="1">
      <c r="G11702" s="152" t="e">
        <f>VLOOKUP(D11702,sku归属!A:B,2,0)</f>
        <v>#N/A</v>
      </c>
    </row>
    <row r="11703" spans="7:7" customHeight="1">
      <c r="G11703" s="152" t="e">
        <f>VLOOKUP(D11703,sku归属!A:B,2,0)</f>
        <v>#N/A</v>
      </c>
    </row>
    <row r="11704" spans="7:7" customHeight="1">
      <c r="G11704" s="152" t="e">
        <f>VLOOKUP(D11704,sku归属!A:B,2,0)</f>
        <v>#N/A</v>
      </c>
    </row>
    <row r="11705" spans="7:7" customHeight="1">
      <c r="G11705" s="152" t="e">
        <f>VLOOKUP(D11705,sku归属!A:B,2,0)</f>
        <v>#N/A</v>
      </c>
    </row>
    <row r="11706" spans="7:7" customHeight="1">
      <c r="G11706" s="152" t="e">
        <f>VLOOKUP(D11706,sku归属!A:B,2,0)</f>
        <v>#N/A</v>
      </c>
    </row>
    <row r="11707" spans="7:7" customHeight="1">
      <c r="G11707" s="152" t="e">
        <f>VLOOKUP(D11707,sku归属!A:B,2,0)</f>
        <v>#N/A</v>
      </c>
    </row>
    <row r="11708" spans="7:7" customHeight="1">
      <c r="G11708" s="152" t="e">
        <f>VLOOKUP(D11708,sku归属!A:B,2,0)</f>
        <v>#N/A</v>
      </c>
    </row>
    <row r="11709" spans="7:7" customHeight="1">
      <c r="G11709" s="152" t="e">
        <f>VLOOKUP(D11709,sku归属!A:B,2,0)</f>
        <v>#N/A</v>
      </c>
    </row>
    <row r="11710" spans="7:7" customHeight="1">
      <c r="G11710" s="152" t="e">
        <f>VLOOKUP(D11710,sku归属!A:B,2,0)</f>
        <v>#N/A</v>
      </c>
    </row>
    <row r="11711" spans="7:7" customHeight="1">
      <c r="G11711" s="152" t="e">
        <f>VLOOKUP(D11711,sku归属!A:B,2,0)</f>
        <v>#N/A</v>
      </c>
    </row>
    <row r="11712" spans="7:7" customHeight="1">
      <c r="G11712" s="152" t="e">
        <f>VLOOKUP(D11712,sku归属!A:B,2,0)</f>
        <v>#N/A</v>
      </c>
    </row>
    <row r="11713" spans="7:7" customHeight="1">
      <c r="G11713" s="152" t="e">
        <f>VLOOKUP(D11713,sku归属!A:B,2,0)</f>
        <v>#N/A</v>
      </c>
    </row>
    <row r="11714" spans="7:7" customHeight="1">
      <c r="G11714" s="152" t="e">
        <f>VLOOKUP(D11714,sku归属!A:B,2,0)</f>
        <v>#N/A</v>
      </c>
    </row>
    <row r="11715" spans="7:7" customHeight="1">
      <c r="G11715" s="152" t="e">
        <f>VLOOKUP(D11715,sku归属!A:B,2,0)</f>
        <v>#N/A</v>
      </c>
    </row>
    <row r="11716" spans="7:7" customHeight="1">
      <c r="G11716" s="152" t="e">
        <f>VLOOKUP(D11716,sku归属!A:B,2,0)</f>
        <v>#N/A</v>
      </c>
    </row>
    <row r="11717" spans="7:7" customHeight="1">
      <c r="G11717" s="152" t="e">
        <f>VLOOKUP(D11717,sku归属!A:B,2,0)</f>
        <v>#N/A</v>
      </c>
    </row>
    <row r="11718" spans="7:7" customHeight="1">
      <c r="G11718" s="152" t="e">
        <f>VLOOKUP(D11718,sku归属!A:B,2,0)</f>
        <v>#N/A</v>
      </c>
    </row>
    <row r="11719" spans="7:7" customHeight="1">
      <c r="G11719" s="152" t="e">
        <f>VLOOKUP(D11719,sku归属!A:B,2,0)</f>
        <v>#N/A</v>
      </c>
    </row>
    <row r="11720" spans="7:7" customHeight="1">
      <c r="G11720" s="152" t="e">
        <f>VLOOKUP(D11720,sku归属!A:B,2,0)</f>
        <v>#N/A</v>
      </c>
    </row>
    <row r="11721" spans="7:7" customHeight="1">
      <c r="G11721" s="152" t="e">
        <f>VLOOKUP(D11721,sku归属!A:B,2,0)</f>
        <v>#N/A</v>
      </c>
    </row>
    <row r="11722" spans="7:7" customHeight="1">
      <c r="G11722" s="152" t="e">
        <f>VLOOKUP(D11722,sku归属!A:B,2,0)</f>
        <v>#N/A</v>
      </c>
    </row>
    <row r="11723" spans="7:7" customHeight="1">
      <c r="G11723" s="152" t="e">
        <f>VLOOKUP(D11723,sku归属!A:B,2,0)</f>
        <v>#N/A</v>
      </c>
    </row>
    <row r="11724" spans="7:7" customHeight="1">
      <c r="G11724" s="152" t="e">
        <f>VLOOKUP(D11724,sku归属!A:B,2,0)</f>
        <v>#N/A</v>
      </c>
    </row>
    <row r="11725" spans="7:7" customHeight="1">
      <c r="G11725" s="152" t="e">
        <f>VLOOKUP(D11725,sku归属!A:B,2,0)</f>
        <v>#N/A</v>
      </c>
    </row>
    <row r="11726" spans="7:7" customHeight="1">
      <c r="G11726" s="152" t="e">
        <f>VLOOKUP(D11726,sku归属!A:B,2,0)</f>
        <v>#N/A</v>
      </c>
    </row>
    <row r="11727" spans="7:7" customHeight="1">
      <c r="G11727" s="152" t="e">
        <f>VLOOKUP(D11727,sku归属!A:B,2,0)</f>
        <v>#N/A</v>
      </c>
    </row>
    <row r="11728" spans="7:7" customHeight="1">
      <c r="G11728" s="152" t="e">
        <f>VLOOKUP(D11728,sku归属!A:B,2,0)</f>
        <v>#N/A</v>
      </c>
    </row>
    <row r="11729" spans="7:7" customHeight="1">
      <c r="G11729" s="152" t="e">
        <f>VLOOKUP(D11729,sku归属!A:B,2,0)</f>
        <v>#N/A</v>
      </c>
    </row>
    <row r="11730" spans="7:7" customHeight="1">
      <c r="G11730" s="152" t="e">
        <f>VLOOKUP(D11730,sku归属!A:B,2,0)</f>
        <v>#N/A</v>
      </c>
    </row>
    <row r="11731" spans="7:7" customHeight="1">
      <c r="G11731" s="152" t="e">
        <f>VLOOKUP(D11731,sku归属!A:B,2,0)</f>
        <v>#N/A</v>
      </c>
    </row>
    <row r="11732" spans="7:7" customHeight="1">
      <c r="G11732" s="152" t="e">
        <f>VLOOKUP(D11732,sku归属!A:B,2,0)</f>
        <v>#N/A</v>
      </c>
    </row>
    <row r="11733" spans="7:7" customHeight="1">
      <c r="G11733" s="152" t="e">
        <f>VLOOKUP(D11733,sku归属!A:B,2,0)</f>
        <v>#N/A</v>
      </c>
    </row>
    <row r="11734" spans="7:7" customHeight="1">
      <c r="G11734" s="152" t="e">
        <f>VLOOKUP(D11734,sku归属!A:B,2,0)</f>
        <v>#N/A</v>
      </c>
    </row>
    <row r="11735" spans="7:7" customHeight="1">
      <c r="G11735" s="152" t="e">
        <f>VLOOKUP(D11735,sku归属!A:B,2,0)</f>
        <v>#N/A</v>
      </c>
    </row>
    <row r="11736" spans="7:7" customHeight="1">
      <c r="G11736" s="152" t="e">
        <f>VLOOKUP(D11736,sku归属!A:B,2,0)</f>
        <v>#N/A</v>
      </c>
    </row>
    <row r="11737" spans="7:7" customHeight="1">
      <c r="G11737" s="152" t="e">
        <f>VLOOKUP(D11737,sku归属!A:B,2,0)</f>
        <v>#N/A</v>
      </c>
    </row>
    <row r="11738" spans="7:7" customHeight="1">
      <c r="G11738" s="152" t="e">
        <f>VLOOKUP(D11738,sku归属!A:B,2,0)</f>
        <v>#N/A</v>
      </c>
    </row>
    <row r="11739" spans="7:7" customHeight="1">
      <c r="G11739" s="152" t="e">
        <f>VLOOKUP(D11739,sku归属!A:B,2,0)</f>
        <v>#N/A</v>
      </c>
    </row>
    <row r="11740" spans="7:7" customHeight="1">
      <c r="G11740" s="152" t="e">
        <f>VLOOKUP(D11740,sku归属!A:B,2,0)</f>
        <v>#N/A</v>
      </c>
    </row>
    <row r="11741" spans="7:7" customHeight="1">
      <c r="G11741" s="152" t="e">
        <f>VLOOKUP(D11741,sku归属!A:B,2,0)</f>
        <v>#N/A</v>
      </c>
    </row>
    <row r="11742" spans="7:7" customHeight="1">
      <c r="G11742" s="152" t="e">
        <f>VLOOKUP(D11742,sku归属!A:B,2,0)</f>
        <v>#N/A</v>
      </c>
    </row>
    <row r="11743" spans="7:7" customHeight="1">
      <c r="G11743" s="152" t="e">
        <f>VLOOKUP(D11743,sku归属!A:B,2,0)</f>
        <v>#N/A</v>
      </c>
    </row>
    <row r="11744" spans="7:7" customHeight="1">
      <c r="G11744" s="152" t="e">
        <f>VLOOKUP(D11744,sku归属!A:B,2,0)</f>
        <v>#N/A</v>
      </c>
    </row>
    <row r="11745" spans="7:7" customHeight="1">
      <c r="G11745" s="152" t="e">
        <f>VLOOKUP(D11745,sku归属!A:B,2,0)</f>
        <v>#N/A</v>
      </c>
    </row>
    <row r="11746" spans="7:7" customHeight="1">
      <c r="G11746" s="152" t="e">
        <f>VLOOKUP(D11746,sku归属!A:B,2,0)</f>
        <v>#N/A</v>
      </c>
    </row>
    <row r="11747" spans="7:7" customHeight="1">
      <c r="G11747" s="152" t="e">
        <f>VLOOKUP(D11747,sku归属!A:B,2,0)</f>
        <v>#N/A</v>
      </c>
    </row>
    <row r="11748" spans="7:7" customHeight="1">
      <c r="G11748" s="152" t="e">
        <f>VLOOKUP(D11748,sku归属!A:B,2,0)</f>
        <v>#N/A</v>
      </c>
    </row>
    <row r="11749" spans="7:7" customHeight="1">
      <c r="G11749" s="152" t="e">
        <f>VLOOKUP(D11749,sku归属!A:B,2,0)</f>
        <v>#N/A</v>
      </c>
    </row>
    <row r="11750" spans="7:7" customHeight="1">
      <c r="G11750" s="152" t="e">
        <f>VLOOKUP(D11750,sku归属!A:B,2,0)</f>
        <v>#N/A</v>
      </c>
    </row>
    <row r="11751" spans="7:7" customHeight="1">
      <c r="G11751" s="152" t="e">
        <f>VLOOKUP(D11751,sku归属!A:B,2,0)</f>
        <v>#N/A</v>
      </c>
    </row>
    <row r="11752" spans="7:7" customHeight="1">
      <c r="G11752" s="152" t="e">
        <f>VLOOKUP(D11752,sku归属!A:B,2,0)</f>
        <v>#N/A</v>
      </c>
    </row>
    <row r="11753" spans="7:7" customHeight="1">
      <c r="G11753" s="152" t="e">
        <f>VLOOKUP(D11753,sku归属!A:B,2,0)</f>
        <v>#N/A</v>
      </c>
    </row>
    <row r="11754" spans="7:7" customHeight="1">
      <c r="G11754" s="152" t="e">
        <f>VLOOKUP(D11754,sku归属!A:B,2,0)</f>
        <v>#N/A</v>
      </c>
    </row>
    <row r="11755" spans="7:7" customHeight="1">
      <c r="G11755" s="152" t="e">
        <f>VLOOKUP(D11755,sku归属!A:B,2,0)</f>
        <v>#N/A</v>
      </c>
    </row>
    <row r="11756" spans="7:7" customHeight="1">
      <c r="G11756" s="152" t="e">
        <f>VLOOKUP(D11756,sku归属!A:B,2,0)</f>
        <v>#N/A</v>
      </c>
    </row>
    <row r="11757" spans="7:7" customHeight="1">
      <c r="G11757" s="152" t="e">
        <f>VLOOKUP(D11757,sku归属!A:B,2,0)</f>
        <v>#N/A</v>
      </c>
    </row>
    <row r="11758" spans="7:7" customHeight="1">
      <c r="G11758" s="152" t="e">
        <f>VLOOKUP(D11758,sku归属!A:B,2,0)</f>
        <v>#N/A</v>
      </c>
    </row>
    <row r="11759" spans="7:7" customHeight="1">
      <c r="G11759" s="152" t="e">
        <f>VLOOKUP(D11759,sku归属!A:B,2,0)</f>
        <v>#N/A</v>
      </c>
    </row>
    <row r="11760" spans="7:7" customHeight="1">
      <c r="G11760" s="152" t="e">
        <f>VLOOKUP(D11760,sku归属!A:B,2,0)</f>
        <v>#N/A</v>
      </c>
    </row>
    <row r="11761" spans="7:7" customHeight="1">
      <c r="G11761" s="152" t="e">
        <f>VLOOKUP(D11761,sku归属!A:B,2,0)</f>
        <v>#N/A</v>
      </c>
    </row>
    <row r="11762" spans="7:7" customHeight="1">
      <c r="G11762" s="152" t="e">
        <f>VLOOKUP(D11762,sku归属!A:B,2,0)</f>
        <v>#N/A</v>
      </c>
    </row>
    <row r="11763" spans="7:7" customHeight="1">
      <c r="G11763" s="152" t="e">
        <f>VLOOKUP(D11763,sku归属!A:B,2,0)</f>
        <v>#N/A</v>
      </c>
    </row>
    <row r="11764" spans="7:7" customHeight="1">
      <c r="G11764" s="152" t="e">
        <f>VLOOKUP(D11764,sku归属!A:B,2,0)</f>
        <v>#N/A</v>
      </c>
    </row>
    <row r="11765" spans="7:7" customHeight="1">
      <c r="G11765" s="152" t="e">
        <f>VLOOKUP(D11765,sku归属!A:B,2,0)</f>
        <v>#N/A</v>
      </c>
    </row>
    <row r="11766" spans="7:7" customHeight="1">
      <c r="G11766" s="152" t="e">
        <f>VLOOKUP(D11766,sku归属!A:B,2,0)</f>
        <v>#N/A</v>
      </c>
    </row>
    <row r="11767" spans="7:7" customHeight="1">
      <c r="G11767" s="152" t="e">
        <f>VLOOKUP(D11767,sku归属!A:B,2,0)</f>
        <v>#N/A</v>
      </c>
    </row>
    <row r="11768" spans="7:7" customHeight="1">
      <c r="G11768" s="152" t="e">
        <f>VLOOKUP(D11768,sku归属!A:B,2,0)</f>
        <v>#N/A</v>
      </c>
    </row>
    <row r="11769" spans="7:7" customHeight="1">
      <c r="G11769" s="152" t="e">
        <f>VLOOKUP(D11769,sku归属!A:B,2,0)</f>
        <v>#N/A</v>
      </c>
    </row>
    <row r="11770" spans="7:7" customHeight="1">
      <c r="G11770" s="152" t="e">
        <f>VLOOKUP(D11770,sku归属!A:B,2,0)</f>
        <v>#N/A</v>
      </c>
    </row>
    <row r="11771" spans="7:7" customHeight="1">
      <c r="G11771" s="152" t="e">
        <f>VLOOKUP(D11771,sku归属!A:B,2,0)</f>
        <v>#N/A</v>
      </c>
    </row>
    <row r="11772" spans="7:7" customHeight="1">
      <c r="G11772" s="152" t="e">
        <f>VLOOKUP(D11772,sku归属!A:B,2,0)</f>
        <v>#N/A</v>
      </c>
    </row>
    <row r="11773" spans="7:7" customHeight="1">
      <c r="G11773" s="152" t="e">
        <f>VLOOKUP(D11773,sku归属!A:B,2,0)</f>
        <v>#N/A</v>
      </c>
    </row>
    <row r="11774" spans="7:7" customHeight="1">
      <c r="G11774" s="152" t="e">
        <f>VLOOKUP(D11774,sku归属!A:B,2,0)</f>
        <v>#N/A</v>
      </c>
    </row>
    <row r="11775" spans="7:7" customHeight="1">
      <c r="G11775" s="152" t="e">
        <f>VLOOKUP(D11775,sku归属!A:B,2,0)</f>
        <v>#N/A</v>
      </c>
    </row>
    <row r="11776" spans="7:7" customHeight="1">
      <c r="G11776" s="152" t="e">
        <f>VLOOKUP(D11776,sku归属!A:B,2,0)</f>
        <v>#N/A</v>
      </c>
    </row>
    <row r="11777" spans="7:7" customHeight="1">
      <c r="G11777" s="152" t="e">
        <f>VLOOKUP(D11777,sku归属!A:B,2,0)</f>
        <v>#N/A</v>
      </c>
    </row>
    <row r="11778" spans="7:7" customHeight="1">
      <c r="G11778" s="152" t="e">
        <f>VLOOKUP(D11778,sku归属!A:B,2,0)</f>
        <v>#N/A</v>
      </c>
    </row>
    <row r="11779" spans="7:7" customHeight="1">
      <c r="G11779" s="152" t="e">
        <f>VLOOKUP(D11779,sku归属!A:B,2,0)</f>
        <v>#N/A</v>
      </c>
    </row>
    <row r="11780" spans="7:7" customHeight="1">
      <c r="G11780" s="152" t="e">
        <f>VLOOKUP(D11780,sku归属!A:B,2,0)</f>
        <v>#N/A</v>
      </c>
    </row>
    <row r="11781" spans="7:7" customHeight="1">
      <c r="G11781" s="152" t="e">
        <f>VLOOKUP(D11781,sku归属!A:B,2,0)</f>
        <v>#N/A</v>
      </c>
    </row>
    <row r="11782" spans="7:7" customHeight="1">
      <c r="G11782" s="152" t="e">
        <f>VLOOKUP(D11782,sku归属!A:B,2,0)</f>
        <v>#N/A</v>
      </c>
    </row>
    <row r="11783" spans="7:7" customHeight="1">
      <c r="G11783" s="152" t="e">
        <f>VLOOKUP(D11783,sku归属!A:B,2,0)</f>
        <v>#N/A</v>
      </c>
    </row>
    <row r="11784" spans="7:7" customHeight="1">
      <c r="G11784" s="152" t="e">
        <f>VLOOKUP(D11784,sku归属!A:B,2,0)</f>
        <v>#N/A</v>
      </c>
    </row>
    <row r="11785" spans="7:7" customHeight="1">
      <c r="G11785" s="152" t="e">
        <f>VLOOKUP(D11785,sku归属!A:B,2,0)</f>
        <v>#N/A</v>
      </c>
    </row>
    <row r="11786" spans="7:7" customHeight="1">
      <c r="G11786" s="152" t="e">
        <f>VLOOKUP(D11786,sku归属!A:B,2,0)</f>
        <v>#N/A</v>
      </c>
    </row>
    <row r="11787" spans="7:7" customHeight="1">
      <c r="G11787" s="152" t="e">
        <f>VLOOKUP(D11787,sku归属!A:B,2,0)</f>
        <v>#N/A</v>
      </c>
    </row>
    <row r="11788" spans="7:7" customHeight="1">
      <c r="G11788" s="152" t="e">
        <f>VLOOKUP(D11788,sku归属!A:B,2,0)</f>
        <v>#N/A</v>
      </c>
    </row>
    <row r="11789" spans="7:7" customHeight="1">
      <c r="G11789" s="152" t="e">
        <f>VLOOKUP(D11789,sku归属!A:B,2,0)</f>
        <v>#N/A</v>
      </c>
    </row>
    <row r="11790" spans="7:7" customHeight="1">
      <c r="G11790" s="152" t="e">
        <f>VLOOKUP(D11790,sku归属!A:B,2,0)</f>
        <v>#N/A</v>
      </c>
    </row>
    <row r="11791" spans="7:7" customHeight="1">
      <c r="G11791" s="152" t="e">
        <f>VLOOKUP(D11791,sku归属!A:B,2,0)</f>
        <v>#N/A</v>
      </c>
    </row>
    <row r="11792" spans="7:7" customHeight="1">
      <c r="G11792" s="152" t="e">
        <f>VLOOKUP(D11792,sku归属!A:B,2,0)</f>
        <v>#N/A</v>
      </c>
    </row>
    <row r="11793" spans="7:7" customHeight="1">
      <c r="G11793" s="152" t="e">
        <f>VLOOKUP(D11793,sku归属!A:B,2,0)</f>
        <v>#N/A</v>
      </c>
    </row>
    <row r="11794" spans="7:7" customHeight="1">
      <c r="G11794" s="152" t="e">
        <f>VLOOKUP(D11794,sku归属!A:B,2,0)</f>
        <v>#N/A</v>
      </c>
    </row>
    <row r="11795" spans="7:7" customHeight="1">
      <c r="G11795" s="152" t="e">
        <f>VLOOKUP(D11795,sku归属!A:B,2,0)</f>
        <v>#N/A</v>
      </c>
    </row>
    <row r="11796" spans="7:7" customHeight="1">
      <c r="G11796" s="152" t="e">
        <f>VLOOKUP(D11796,sku归属!A:B,2,0)</f>
        <v>#N/A</v>
      </c>
    </row>
    <row r="11797" spans="7:7" customHeight="1">
      <c r="G11797" s="152" t="e">
        <f>VLOOKUP(D11797,sku归属!A:B,2,0)</f>
        <v>#N/A</v>
      </c>
    </row>
    <row r="11798" spans="7:7" customHeight="1">
      <c r="G11798" s="152" t="e">
        <f>VLOOKUP(D11798,sku归属!A:B,2,0)</f>
        <v>#N/A</v>
      </c>
    </row>
    <row r="11799" spans="7:7" customHeight="1">
      <c r="G11799" s="152" t="e">
        <f>VLOOKUP(D11799,sku归属!A:B,2,0)</f>
        <v>#N/A</v>
      </c>
    </row>
    <row r="11800" spans="7:7" customHeight="1">
      <c r="G11800" s="152" t="e">
        <f>VLOOKUP(D11800,sku归属!A:B,2,0)</f>
        <v>#N/A</v>
      </c>
    </row>
    <row r="11801" spans="7:7" customHeight="1">
      <c r="G11801" s="152" t="e">
        <f>VLOOKUP(D11801,sku归属!A:B,2,0)</f>
        <v>#N/A</v>
      </c>
    </row>
    <row r="11802" spans="7:7" customHeight="1">
      <c r="G11802" s="152" t="e">
        <f>VLOOKUP(D11802,sku归属!A:B,2,0)</f>
        <v>#N/A</v>
      </c>
    </row>
    <row r="11803" spans="7:7" customHeight="1">
      <c r="G11803" s="152" t="e">
        <f>VLOOKUP(D11803,sku归属!A:B,2,0)</f>
        <v>#N/A</v>
      </c>
    </row>
    <row r="11804" spans="7:7" customHeight="1">
      <c r="G11804" s="152" t="e">
        <f>VLOOKUP(D11804,sku归属!A:B,2,0)</f>
        <v>#N/A</v>
      </c>
    </row>
    <row r="11805" spans="7:7" customHeight="1">
      <c r="G11805" s="152" t="e">
        <f>VLOOKUP(D11805,sku归属!A:B,2,0)</f>
        <v>#N/A</v>
      </c>
    </row>
    <row r="11806" spans="7:7" customHeight="1">
      <c r="G11806" s="152" t="e">
        <f>VLOOKUP(D11806,sku归属!A:B,2,0)</f>
        <v>#N/A</v>
      </c>
    </row>
    <row r="11807" spans="7:7" customHeight="1">
      <c r="G11807" s="152" t="e">
        <f>VLOOKUP(D11807,sku归属!A:B,2,0)</f>
        <v>#N/A</v>
      </c>
    </row>
    <row r="11808" spans="7:7" customHeight="1">
      <c r="G11808" s="152" t="e">
        <f>VLOOKUP(D11808,sku归属!A:B,2,0)</f>
        <v>#N/A</v>
      </c>
    </row>
    <row r="11809" spans="7:7" customHeight="1">
      <c r="G11809" s="152" t="e">
        <f>VLOOKUP(D11809,sku归属!A:B,2,0)</f>
        <v>#N/A</v>
      </c>
    </row>
    <row r="11810" spans="7:7" customHeight="1">
      <c r="G11810" s="152" t="e">
        <f>VLOOKUP(D11810,sku归属!A:B,2,0)</f>
        <v>#N/A</v>
      </c>
    </row>
    <row r="11811" spans="7:7" customHeight="1">
      <c r="G11811" s="152" t="e">
        <f>VLOOKUP(D11811,sku归属!A:B,2,0)</f>
        <v>#N/A</v>
      </c>
    </row>
    <row r="11812" spans="7:7" customHeight="1">
      <c r="G11812" s="152" t="e">
        <f>VLOOKUP(D11812,sku归属!A:B,2,0)</f>
        <v>#N/A</v>
      </c>
    </row>
    <row r="11813" spans="7:7" customHeight="1">
      <c r="G11813" s="152" t="e">
        <f>VLOOKUP(D11813,sku归属!A:B,2,0)</f>
        <v>#N/A</v>
      </c>
    </row>
    <row r="11814" spans="7:7" customHeight="1">
      <c r="G11814" s="152" t="e">
        <f>VLOOKUP(D11814,sku归属!A:B,2,0)</f>
        <v>#N/A</v>
      </c>
    </row>
    <row r="11815" spans="7:7" customHeight="1">
      <c r="G11815" s="152" t="e">
        <f>VLOOKUP(D11815,sku归属!A:B,2,0)</f>
        <v>#N/A</v>
      </c>
    </row>
    <row r="11816" spans="7:7" customHeight="1">
      <c r="G11816" s="152" t="e">
        <f>VLOOKUP(D11816,sku归属!A:B,2,0)</f>
        <v>#N/A</v>
      </c>
    </row>
    <row r="11817" spans="7:7" customHeight="1">
      <c r="G11817" s="152" t="e">
        <f>VLOOKUP(D11817,sku归属!A:B,2,0)</f>
        <v>#N/A</v>
      </c>
    </row>
    <row r="11818" spans="7:7" customHeight="1">
      <c r="G11818" s="152" t="e">
        <f>VLOOKUP(D11818,sku归属!A:B,2,0)</f>
        <v>#N/A</v>
      </c>
    </row>
    <row r="11819" spans="7:7" customHeight="1">
      <c r="G11819" s="152" t="e">
        <f>VLOOKUP(D11819,sku归属!A:B,2,0)</f>
        <v>#N/A</v>
      </c>
    </row>
    <row r="11820" spans="7:7" customHeight="1">
      <c r="G11820" s="152" t="e">
        <f>VLOOKUP(D11820,sku归属!A:B,2,0)</f>
        <v>#N/A</v>
      </c>
    </row>
    <row r="11821" spans="7:7" customHeight="1">
      <c r="G11821" s="152" t="e">
        <f>VLOOKUP(D11821,sku归属!A:B,2,0)</f>
        <v>#N/A</v>
      </c>
    </row>
    <row r="11822" spans="7:7" customHeight="1">
      <c r="G11822" s="152" t="e">
        <f>VLOOKUP(D11822,sku归属!A:B,2,0)</f>
        <v>#N/A</v>
      </c>
    </row>
    <row r="11823" spans="7:7" customHeight="1">
      <c r="G11823" s="152" t="e">
        <f>VLOOKUP(D11823,sku归属!A:B,2,0)</f>
        <v>#N/A</v>
      </c>
    </row>
    <row r="11824" spans="7:7" customHeight="1">
      <c r="G11824" s="152" t="e">
        <f>VLOOKUP(D11824,sku归属!A:B,2,0)</f>
        <v>#N/A</v>
      </c>
    </row>
    <row r="11825" spans="7:7" customHeight="1">
      <c r="G11825" s="152" t="e">
        <f>VLOOKUP(D11825,sku归属!A:B,2,0)</f>
        <v>#N/A</v>
      </c>
    </row>
    <row r="11826" spans="7:7" customHeight="1">
      <c r="G11826" s="152" t="e">
        <f>VLOOKUP(D11826,sku归属!A:B,2,0)</f>
        <v>#N/A</v>
      </c>
    </row>
    <row r="11827" spans="7:7" customHeight="1">
      <c r="G11827" s="152" t="e">
        <f>VLOOKUP(D11827,sku归属!A:B,2,0)</f>
        <v>#N/A</v>
      </c>
    </row>
    <row r="11828" spans="7:7" customHeight="1">
      <c r="G11828" s="152" t="e">
        <f>VLOOKUP(D11828,sku归属!A:B,2,0)</f>
        <v>#N/A</v>
      </c>
    </row>
    <row r="11829" spans="7:7" customHeight="1">
      <c r="G11829" s="152" t="e">
        <f>VLOOKUP(D11829,sku归属!A:B,2,0)</f>
        <v>#N/A</v>
      </c>
    </row>
    <row r="11830" spans="7:7" customHeight="1">
      <c r="G11830" s="152" t="e">
        <f>VLOOKUP(D11830,sku归属!A:B,2,0)</f>
        <v>#N/A</v>
      </c>
    </row>
    <row r="11831" spans="7:7" customHeight="1">
      <c r="G11831" s="152" t="e">
        <f>VLOOKUP(D11831,sku归属!A:B,2,0)</f>
        <v>#N/A</v>
      </c>
    </row>
    <row r="11832" spans="7:7" customHeight="1">
      <c r="G11832" s="152" t="e">
        <f>VLOOKUP(D11832,sku归属!A:B,2,0)</f>
        <v>#N/A</v>
      </c>
    </row>
    <row r="11833" spans="7:7" customHeight="1">
      <c r="G11833" s="152" t="e">
        <f>VLOOKUP(D11833,sku归属!A:B,2,0)</f>
        <v>#N/A</v>
      </c>
    </row>
    <row r="11834" spans="7:7" customHeight="1">
      <c r="G11834" s="152" t="e">
        <f>VLOOKUP(D11834,sku归属!A:B,2,0)</f>
        <v>#N/A</v>
      </c>
    </row>
    <row r="11835" spans="7:7" customHeight="1">
      <c r="G11835" s="152" t="e">
        <f>VLOOKUP(D11835,sku归属!A:B,2,0)</f>
        <v>#N/A</v>
      </c>
    </row>
    <row r="11836" spans="7:7" customHeight="1">
      <c r="G11836" s="152" t="e">
        <f>VLOOKUP(D11836,sku归属!A:B,2,0)</f>
        <v>#N/A</v>
      </c>
    </row>
    <row r="11837" spans="7:7" customHeight="1">
      <c r="G11837" s="152" t="e">
        <f>VLOOKUP(D11837,sku归属!A:B,2,0)</f>
        <v>#N/A</v>
      </c>
    </row>
    <row r="11838" spans="7:7" customHeight="1">
      <c r="G11838" s="152" t="e">
        <f>VLOOKUP(D11838,sku归属!A:B,2,0)</f>
        <v>#N/A</v>
      </c>
    </row>
    <row r="11839" spans="7:7" customHeight="1">
      <c r="G11839" s="152" t="e">
        <f>VLOOKUP(D11839,sku归属!A:B,2,0)</f>
        <v>#N/A</v>
      </c>
    </row>
    <row r="11840" spans="7:7" customHeight="1">
      <c r="G11840" s="152" t="e">
        <f>VLOOKUP(D11840,sku归属!A:B,2,0)</f>
        <v>#N/A</v>
      </c>
    </row>
    <row r="11841" spans="7:7" customHeight="1">
      <c r="G11841" s="152" t="e">
        <f>VLOOKUP(D11841,sku归属!A:B,2,0)</f>
        <v>#N/A</v>
      </c>
    </row>
    <row r="11842" spans="7:7" customHeight="1">
      <c r="G11842" s="152" t="e">
        <f>VLOOKUP(D11842,sku归属!A:B,2,0)</f>
        <v>#N/A</v>
      </c>
    </row>
    <row r="11843" spans="7:7" customHeight="1">
      <c r="G11843" s="152" t="e">
        <f>VLOOKUP(D11843,sku归属!A:B,2,0)</f>
        <v>#N/A</v>
      </c>
    </row>
    <row r="11844" spans="7:7" customHeight="1">
      <c r="G11844" s="152" t="e">
        <f>VLOOKUP(D11844,sku归属!A:B,2,0)</f>
        <v>#N/A</v>
      </c>
    </row>
    <row r="11845" spans="7:7" customHeight="1">
      <c r="G11845" s="152" t="e">
        <f>VLOOKUP(D11845,sku归属!A:B,2,0)</f>
        <v>#N/A</v>
      </c>
    </row>
    <row r="11846" spans="7:7" customHeight="1">
      <c r="G11846" s="152" t="e">
        <f>VLOOKUP(D11846,sku归属!A:B,2,0)</f>
        <v>#N/A</v>
      </c>
    </row>
    <row r="11847" spans="7:7" customHeight="1">
      <c r="G11847" s="152" t="e">
        <f>VLOOKUP(D11847,sku归属!A:B,2,0)</f>
        <v>#N/A</v>
      </c>
    </row>
    <row r="11848" spans="7:7" customHeight="1">
      <c r="G11848" s="152" t="e">
        <f>VLOOKUP(D11848,sku归属!A:B,2,0)</f>
        <v>#N/A</v>
      </c>
    </row>
    <row r="11849" spans="7:7" customHeight="1">
      <c r="G11849" s="152" t="e">
        <f>VLOOKUP(D11849,sku归属!A:B,2,0)</f>
        <v>#N/A</v>
      </c>
    </row>
    <row r="11850" spans="7:7" customHeight="1">
      <c r="G11850" s="152" t="e">
        <f>VLOOKUP(D11850,sku归属!A:B,2,0)</f>
        <v>#N/A</v>
      </c>
    </row>
    <row r="11851" spans="7:7" customHeight="1">
      <c r="G11851" s="152" t="e">
        <f>VLOOKUP(D11851,sku归属!A:B,2,0)</f>
        <v>#N/A</v>
      </c>
    </row>
    <row r="11852" spans="7:7" customHeight="1">
      <c r="G11852" s="152" t="e">
        <f>VLOOKUP(D11852,sku归属!A:B,2,0)</f>
        <v>#N/A</v>
      </c>
    </row>
    <row r="11853" spans="7:7" customHeight="1">
      <c r="G11853" s="152" t="e">
        <f>VLOOKUP(D11853,sku归属!A:B,2,0)</f>
        <v>#N/A</v>
      </c>
    </row>
    <row r="11854" spans="7:7" customHeight="1">
      <c r="G11854" s="152" t="e">
        <f>VLOOKUP(D11854,sku归属!A:B,2,0)</f>
        <v>#N/A</v>
      </c>
    </row>
    <row r="11855" spans="7:7" customHeight="1">
      <c r="G11855" s="152" t="e">
        <f>VLOOKUP(D11855,sku归属!A:B,2,0)</f>
        <v>#N/A</v>
      </c>
    </row>
    <row r="11856" spans="7:7" customHeight="1">
      <c r="G11856" s="152" t="e">
        <f>VLOOKUP(D11856,sku归属!A:B,2,0)</f>
        <v>#N/A</v>
      </c>
    </row>
    <row r="11857" spans="7:7" customHeight="1">
      <c r="G11857" s="152" t="e">
        <f>VLOOKUP(D11857,sku归属!A:B,2,0)</f>
        <v>#N/A</v>
      </c>
    </row>
    <row r="11858" spans="7:7" customHeight="1">
      <c r="G11858" s="152" t="e">
        <f>VLOOKUP(D11858,sku归属!A:B,2,0)</f>
        <v>#N/A</v>
      </c>
    </row>
    <row r="11859" spans="7:7" customHeight="1">
      <c r="G11859" s="152" t="e">
        <f>VLOOKUP(D11859,sku归属!A:B,2,0)</f>
        <v>#N/A</v>
      </c>
    </row>
    <row r="11860" spans="7:7" customHeight="1">
      <c r="G11860" s="152" t="e">
        <f>VLOOKUP(D11860,sku归属!A:B,2,0)</f>
        <v>#N/A</v>
      </c>
    </row>
    <row r="11861" spans="7:7" customHeight="1">
      <c r="G11861" s="152" t="e">
        <f>VLOOKUP(D11861,sku归属!A:B,2,0)</f>
        <v>#N/A</v>
      </c>
    </row>
    <row r="11862" spans="7:7" customHeight="1">
      <c r="G11862" s="152" t="e">
        <f>VLOOKUP(D11862,sku归属!A:B,2,0)</f>
        <v>#N/A</v>
      </c>
    </row>
    <row r="11863" spans="7:7" customHeight="1">
      <c r="G11863" s="152" t="e">
        <f>VLOOKUP(D11863,sku归属!A:B,2,0)</f>
        <v>#N/A</v>
      </c>
    </row>
    <row r="11864" spans="7:7" customHeight="1">
      <c r="G11864" s="152" t="e">
        <f>VLOOKUP(D11864,sku归属!A:B,2,0)</f>
        <v>#N/A</v>
      </c>
    </row>
    <row r="11865" spans="7:7" customHeight="1">
      <c r="G11865" s="152" t="e">
        <f>VLOOKUP(D11865,sku归属!A:B,2,0)</f>
        <v>#N/A</v>
      </c>
    </row>
    <row r="11866" spans="7:7" customHeight="1">
      <c r="G11866" s="152" t="e">
        <f>VLOOKUP(D11866,sku归属!A:B,2,0)</f>
        <v>#N/A</v>
      </c>
    </row>
    <row r="11867" spans="7:7" customHeight="1">
      <c r="G11867" s="152" t="e">
        <f>VLOOKUP(D11867,sku归属!A:B,2,0)</f>
        <v>#N/A</v>
      </c>
    </row>
    <row r="11868" spans="7:7" customHeight="1">
      <c r="G11868" s="152" t="e">
        <f>VLOOKUP(D11868,sku归属!A:B,2,0)</f>
        <v>#N/A</v>
      </c>
    </row>
    <row r="11869" spans="7:7" customHeight="1">
      <c r="G11869" s="152" t="e">
        <f>VLOOKUP(D11869,sku归属!A:B,2,0)</f>
        <v>#N/A</v>
      </c>
    </row>
    <row r="11870" spans="7:7" customHeight="1">
      <c r="G11870" s="152" t="e">
        <f>VLOOKUP(D11870,sku归属!A:B,2,0)</f>
        <v>#N/A</v>
      </c>
    </row>
    <row r="11871" spans="7:7" customHeight="1">
      <c r="G11871" s="152" t="e">
        <f>VLOOKUP(D11871,sku归属!A:B,2,0)</f>
        <v>#N/A</v>
      </c>
    </row>
    <row r="11872" spans="7:7" customHeight="1">
      <c r="G11872" s="152" t="e">
        <f>VLOOKUP(D11872,sku归属!A:B,2,0)</f>
        <v>#N/A</v>
      </c>
    </row>
    <row r="11873" spans="7:7" customHeight="1">
      <c r="G11873" s="152" t="e">
        <f>VLOOKUP(D11873,sku归属!A:B,2,0)</f>
        <v>#N/A</v>
      </c>
    </row>
    <row r="11874" spans="7:7" customHeight="1">
      <c r="G11874" s="152" t="e">
        <f>VLOOKUP(D11874,sku归属!A:B,2,0)</f>
        <v>#N/A</v>
      </c>
    </row>
    <row r="11875" spans="7:7" customHeight="1">
      <c r="G11875" s="152" t="e">
        <f>VLOOKUP(D11875,sku归属!A:B,2,0)</f>
        <v>#N/A</v>
      </c>
    </row>
    <row r="11876" spans="7:7" customHeight="1">
      <c r="G11876" s="152" t="e">
        <f>VLOOKUP(D11876,sku归属!A:B,2,0)</f>
        <v>#N/A</v>
      </c>
    </row>
    <row r="11877" spans="7:7" customHeight="1">
      <c r="G11877" s="152" t="e">
        <f>VLOOKUP(D11877,sku归属!A:B,2,0)</f>
        <v>#N/A</v>
      </c>
    </row>
    <row r="11878" spans="7:7" customHeight="1">
      <c r="G11878" s="152" t="e">
        <f>VLOOKUP(D11878,sku归属!A:B,2,0)</f>
        <v>#N/A</v>
      </c>
    </row>
    <row r="11879" spans="7:7" customHeight="1">
      <c r="G11879" s="152" t="e">
        <f>VLOOKUP(D11879,sku归属!A:B,2,0)</f>
        <v>#N/A</v>
      </c>
    </row>
    <row r="11880" spans="7:7" customHeight="1">
      <c r="G11880" s="152" t="e">
        <f>VLOOKUP(D11880,sku归属!A:B,2,0)</f>
        <v>#N/A</v>
      </c>
    </row>
    <row r="11881" spans="7:7" customHeight="1">
      <c r="G11881" s="152" t="e">
        <f>VLOOKUP(D11881,sku归属!A:B,2,0)</f>
        <v>#N/A</v>
      </c>
    </row>
    <row r="11882" spans="7:7" customHeight="1">
      <c r="G11882" s="152" t="e">
        <f>VLOOKUP(D11882,sku归属!A:B,2,0)</f>
        <v>#N/A</v>
      </c>
    </row>
    <row r="11883" spans="7:7" customHeight="1">
      <c r="G11883" s="152" t="e">
        <f>VLOOKUP(D11883,sku归属!A:B,2,0)</f>
        <v>#N/A</v>
      </c>
    </row>
    <row r="11884" spans="7:7" customHeight="1">
      <c r="G11884" s="152" t="e">
        <f>VLOOKUP(D11884,sku归属!A:B,2,0)</f>
        <v>#N/A</v>
      </c>
    </row>
    <row r="11885" spans="7:7" customHeight="1">
      <c r="G11885" s="152" t="e">
        <f>VLOOKUP(D11885,sku归属!A:B,2,0)</f>
        <v>#N/A</v>
      </c>
    </row>
    <row r="11886" spans="7:7" customHeight="1">
      <c r="G11886" s="152" t="e">
        <f>VLOOKUP(D11886,sku归属!A:B,2,0)</f>
        <v>#N/A</v>
      </c>
    </row>
    <row r="11887" spans="7:7" customHeight="1">
      <c r="G11887" s="152" t="e">
        <f>VLOOKUP(D11887,sku归属!A:B,2,0)</f>
        <v>#N/A</v>
      </c>
    </row>
    <row r="11888" spans="7:7" customHeight="1">
      <c r="G11888" s="152" t="e">
        <f>VLOOKUP(D11888,sku归属!A:B,2,0)</f>
        <v>#N/A</v>
      </c>
    </row>
    <row r="11889" spans="7:7" customHeight="1">
      <c r="G11889" s="152" t="e">
        <f>VLOOKUP(D11889,sku归属!A:B,2,0)</f>
        <v>#N/A</v>
      </c>
    </row>
    <row r="11890" spans="7:7" customHeight="1">
      <c r="G11890" s="152" t="e">
        <f>VLOOKUP(D11890,sku归属!A:B,2,0)</f>
        <v>#N/A</v>
      </c>
    </row>
    <row r="11891" spans="7:7" customHeight="1">
      <c r="G11891" s="152" t="e">
        <f>VLOOKUP(D11891,sku归属!A:B,2,0)</f>
        <v>#N/A</v>
      </c>
    </row>
    <row r="11892" spans="7:7" customHeight="1">
      <c r="G11892" s="152" t="e">
        <f>VLOOKUP(D11892,sku归属!A:B,2,0)</f>
        <v>#N/A</v>
      </c>
    </row>
    <row r="11893" spans="7:7" customHeight="1">
      <c r="G11893" s="152" t="e">
        <f>VLOOKUP(D11893,sku归属!A:B,2,0)</f>
        <v>#N/A</v>
      </c>
    </row>
    <row r="11894" spans="7:7" customHeight="1">
      <c r="G11894" s="152" t="e">
        <f>VLOOKUP(D11894,sku归属!A:B,2,0)</f>
        <v>#N/A</v>
      </c>
    </row>
    <row r="11895" spans="7:7" customHeight="1">
      <c r="G11895" s="152" t="e">
        <f>VLOOKUP(D11895,sku归属!A:B,2,0)</f>
        <v>#N/A</v>
      </c>
    </row>
    <row r="11896" spans="7:7" customHeight="1">
      <c r="G11896" s="152" t="e">
        <f>VLOOKUP(D11896,sku归属!A:B,2,0)</f>
        <v>#N/A</v>
      </c>
    </row>
    <row r="11897" spans="7:7" customHeight="1">
      <c r="G11897" s="152" t="e">
        <f>VLOOKUP(D11897,sku归属!A:B,2,0)</f>
        <v>#N/A</v>
      </c>
    </row>
    <row r="11898" spans="7:7" customHeight="1">
      <c r="G11898" s="152" t="e">
        <f>VLOOKUP(D11898,sku归属!A:B,2,0)</f>
        <v>#N/A</v>
      </c>
    </row>
    <row r="11899" spans="7:7" customHeight="1">
      <c r="G11899" s="152" t="e">
        <f>VLOOKUP(D11899,sku归属!A:B,2,0)</f>
        <v>#N/A</v>
      </c>
    </row>
    <row r="11900" spans="7:7" customHeight="1">
      <c r="G11900" s="152" t="e">
        <f>VLOOKUP(D11900,sku归属!A:B,2,0)</f>
        <v>#N/A</v>
      </c>
    </row>
    <row r="11901" spans="7:7" customHeight="1">
      <c r="G11901" s="152" t="e">
        <f>VLOOKUP(D11901,sku归属!A:B,2,0)</f>
        <v>#N/A</v>
      </c>
    </row>
    <row r="11902" spans="7:7" customHeight="1">
      <c r="G11902" s="152" t="e">
        <f>VLOOKUP(D11902,sku归属!A:B,2,0)</f>
        <v>#N/A</v>
      </c>
    </row>
    <row r="11903" spans="7:7" customHeight="1">
      <c r="G11903" s="152" t="e">
        <f>VLOOKUP(D11903,sku归属!A:B,2,0)</f>
        <v>#N/A</v>
      </c>
    </row>
    <row r="11904" spans="7:7" customHeight="1">
      <c r="G11904" s="152" t="e">
        <f>VLOOKUP(D11904,sku归属!A:B,2,0)</f>
        <v>#N/A</v>
      </c>
    </row>
    <row r="11905" spans="7:7" customHeight="1">
      <c r="G11905" s="152" t="e">
        <f>VLOOKUP(D11905,sku归属!A:B,2,0)</f>
        <v>#N/A</v>
      </c>
    </row>
    <row r="11906" spans="7:7" customHeight="1">
      <c r="G11906" s="152" t="e">
        <f>VLOOKUP(D11906,sku归属!A:B,2,0)</f>
        <v>#N/A</v>
      </c>
    </row>
    <row r="11907" spans="7:7" customHeight="1">
      <c r="G11907" s="152" t="e">
        <f>VLOOKUP(D11907,sku归属!A:B,2,0)</f>
        <v>#N/A</v>
      </c>
    </row>
    <row r="11908" spans="7:7" customHeight="1">
      <c r="G11908" s="152" t="e">
        <f>VLOOKUP(D11908,sku归属!A:B,2,0)</f>
        <v>#N/A</v>
      </c>
    </row>
    <row r="11909" spans="7:7" customHeight="1">
      <c r="G11909" s="152" t="e">
        <f>VLOOKUP(D11909,sku归属!A:B,2,0)</f>
        <v>#N/A</v>
      </c>
    </row>
    <row r="11910" spans="7:7" customHeight="1">
      <c r="G11910" s="152" t="e">
        <f>VLOOKUP(D11910,sku归属!A:B,2,0)</f>
        <v>#N/A</v>
      </c>
    </row>
    <row r="11911" spans="7:7" customHeight="1">
      <c r="G11911" s="152" t="e">
        <f>VLOOKUP(D11911,sku归属!A:B,2,0)</f>
        <v>#N/A</v>
      </c>
    </row>
    <row r="11912" spans="7:7" customHeight="1">
      <c r="G11912" s="152" t="e">
        <f>VLOOKUP(D11912,sku归属!A:B,2,0)</f>
        <v>#N/A</v>
      </c>
    </row>
    <row r="11913" spans="7:7" customHeight="1">
      <c r="G11913" s="152" t="e">
        <f>VLOOKUP(D11913,sku归属!A:B,2,0)</f>
        <v>#N/A</v>
      </c>
    </row>
    <row r="11914" spans="7:7" customHeight="1">
      <c r="G11914" s="152" t="e">
        <f>VLOOKUP(D11914,sku归属!A:B,2,0)</f>
        <v>#N/A</v>
      </c>
    </row>
    <row r="11915" spans="7:7" customHeight="1">
      <c r="G11915" s="152" t="e">
        <f>VLOOKUP(D11915,sku归属!A:B,2,0)</f>
        <v>#N/A</v>
      </c>
    </row>
    <row r="11916" spans="7:7" customHeight="1">
      <c r="G11916" s="152" t="e">
        <f>VLOOKUP(D11916,sku归属!A:B,2,0)</f>
        <v>#N/A</v>
      </c>
    </row>
    <row r="11917" spans="7:7" customHeight="1">
      <c r="G11917" s="152" t="e">
        <f>VLOOKUP(D11917,sku归属!A:B,2,0)</f>
        <v>#N/A</v>
      </c>
    </row>
    <row r="11918" spans="7:7" customHeight="1">
      <c r="G11918" s="152" t="e">
        <f>VLOOKUP(D11918,sku归属!A:B,2,0)</f>
        <v>#N/A</v>
      </c>
    </row>
    <row r="11919" spans="7:7" customHeight="1">
      <c r="G11919" s="152" t="e">
        <f>VLOOKUP(D11919,sku归属!A:B,2,0)</f>
        <v>#N/A</v>
      </c>
    </row>
    <row r="11920" spans="7:7" customHeight="1">
      <c r="G11920" s="152" t="e">
        <f>VLOOKUP(D11920,sku归属!A:B,2,0)</f>
        <v>#N/A</v>
      </c>
    </row>
    <row r="11921" spans="7:7" customHeight="1">
      <c r="G11921" s="152" t="e">
        <f>VLOOKUP(D11921,sku归属!A:B,2,0)</f>
        <v>#N/A</v>
      </c>
    </row>
    <row r="11922" spans="7:7" customHeight="1">
      <c r="G11922" s="152" t="e">
        <f>VLOOKUP(D11922,sku归属!A:B,2,0)</f>
        <v>#N/A</v>
      </c>
    </row>
    <row r="11923" spans="7:7" customHeight="1">
      <c r="G11923" s="152" t="e">
        <f>VLOOKUP(D11923,sku归属!A:B,2,0)</f>
        <v>#N/A</v>
      </c>
    </row>
    <row r="11924" spans="7:7" customHeight="1">
      <c r="G11924" s="152" t="e">
        <f>VLOOKUP(D11924,sku归属!A:B,2,0)</f>
        <v>#N/A</v>
      </c>
    </row>
    <row r="11925" spans="7:7" customHeight="1">
      <c r="G11925" s="152" t="e">
        <f>VLOOKUP(D11925,sku归属!A:B,2,0)</f>
        <v>#N/A</v>
      </c>
    </row>
    <row r="11926" spans="7:7" customHeight="1">
      <c r="G11926" s="152" t="e">
        <f>VLOOKUP(D11926,sku归属!A:B,2,0)</f>
        <v>#N/A</v>
      </c>
    </row>
    <row r="11927" spans="7:7" customHeight="1">
      <c r="G11927" s="152" t="e">
        <f>VLOOKUP(D11927,sku归属!A:B,2,0)</f>
        <v>#N/A</v>
      </c>
    </row>
    <row r="11928" spans="7:7" customHeight="1">
      <c r="G11928" s="152" t="e">
        <f>VLOOKUP(D11928,sku归属!A:B,2,0)</f>
        <v>#N/A</v>
      </c>
    </row>
    <row r="11929" spans="7:7" customHeight="1">
      <c r="G11929" s="152" t="e">
        <f>VLOOKUP(D11929,sku归属!A:B,2,0)</f>
        <v>#N/A</v>
      </c>
    </row>
    <row r="11930" spans="7:7" customHeight="1">
      <c r="G11930" s="152" t="e">
        <f>VLOOKUP(D11930,sku归属!A:B,2,0)</f>
        <v>#N/A</v>
      </c>
    </row>
    <row r="11931" spans="7:7" customHeight="1">
      <c r="G11931" s="152" t="e">
        <f>VLOOKUP(D11931,sku归属!A:B,2,0)</f>
        <v>#N/A</v>
      </c>
    </row>
    <row r="11932" spans="7:7" customHeight="1">
      <c r="G11932" s="152" t="e">
        <f>VLOOKUP(D11932,sku归属!A:B,2,0)</f>
        <v>#N/A</v>
      </c>
    </row>
    <row r="11933" spans="7:7" customHeight="1">
      <c r="G11933" s="152" t="e">
        <f>VLOOKUP(D11933,sku归属!A:B,2,0)</f>
        <v>#N/A</v>
      </c>
    </row>
    <row r="11934" spans="7:7" customHeight="1">
      <c r="G11934" s="152" t="e">
        <f>VLOOKUP(D11934,sku归属!A:B,2,0)</f>
        <v>#N/A</v>
      </c>
    </row>
    <row r="11935" spans="7:7" customHeight="1">
      <c r="G11935" s="152" t="e">
        <f>VLOOKUP(D11935,sku归属!A:B,2,0)</f>
        <v>#N/A</v>
      </c>
    </row>
    <row r="11936" spans="7:7" customHeight="1">
      <c r="G11936" s="152" t="e">
        <f>VLOOKUP(D11936,sku归属!A:B,2,0)</f>
        <v>#N/A</v>
      </c>
    </row>
    <row r="11937" spans="7:7" customHeight="1">
      <c r="G11937" s="152" t="e">
        <f>VLOOKUP(D11937,sku归属!A:B,2,0)</f>
        <v>#N/A</v>
      </c>
    </row>
    <row r="11938" spans="7:7" customHeight="1">
      <c r="G11938" s="152" t="e">
        <f>VLOOKUP(D11938,sku归属!A:B,2,0)</f>
        <v>#N/A</v>
      </c>
    </row>
    <row r="11939" spans="7:7" customHeight="1">
      <c r="G11939" s="152" t="e">
        <f>VLOOKUP(D11939,sku归属!A:B,2,0)</f>
        <v>#N/A</v>
      </c>
    </row>
    <row r="11940" spans="7:7" customHeight="1">
      <c r="G11940" s="152" t="e">
        <f>VLOOKUP(D11940,sku归属!A:B,2,0)</f>
        <v>#N/A</v>
      </c>
    </row>
    <row r="11941" spans="7:7" customHeight="1">
      <c r="G11941" s="152" t="e">
        <f>VLOOKUP(D11941,sku归属!A:B,2,0)</f>
        <v>#N/A</v>
      </c>
    </row>
    <row r="11942" spans="7:7" customHeight="1">
      <c r="G11942" s="152" t="e">
        <f>VLOOKUP(D11942,sku归属!A:B,2,0)</f>
        <v>#N/A</v>
      </c>
    </row>
    <row r="11943" spans="7:7" customHeight="1">
      <c r="G11943" s="152" t="e">
        <f>VLOOKUP(D11943,sku归属!A:B,2,0)</f>
        <v>#N/A</v>
      </c>
    </row>
    <row r="11944" spans="7:7" customHeight="1">
      <c r="G11944" s="152" t="e">
        <f>VLOOKUP(D11944,sku归属!A:B,2,0)</f>
        <v>#N/A</v>
      </c>
    </row>
    <row r="11945" spans="7:7" customHeight="1">
      <c r="G11945" s="152" t="e">
        <f>VLOOKUP(D11945,sku归属!A:B,2,0)</f>
        <v>#N/A</v>
      </c>
    </row>
    <row r="11946" spans="7:7" customHeight="1">
      <c r="G11946" s="152" t="e">
        <f>VLOOKUP(D11946,sku归属!A:B,2,0)</f>
        <v>#N/A</v>
      </c>
    </row>
    <row r="11947" spans="7:7" customHeight="1">
      <c r="G11947" s="152" t="e">
        <f>VLOOKUP(D11947,sku归属!A:B,2,0)</f>
        <v>#N/A</v>
      </c>
    </row>
    <row r="11948" spans="7:7" customHeight="1">
      <c r="G11948" s="152" t="e">
        <f>VLOOKUP(D11948,sku归属!A:B,2,0)</f>
        <v>#N/A</v>
      </c>
    </row>
    <row r="11949" spans="7:7" customHeight="1">
      <c r="G11949" s="152" t="e">
        <f>VLOOKUP(D11949,sku归属!A:B,2,0)</f>
        <v>#N/A</v>
      </c>
    </row>
    <row r="11950" spans="7:7" customHeight="1">
      <c r="G11950" s="152" t="e">
        <f>VLOOKUP(D11950,sku归属!A:B,2,0)</f>
        <v>#N/A</v>
      </c>
    </row>
    <row r="11951" spans="7:7" customHeight="1">
      <c r="G11951" s="152" t="e">
        <f>VLOOKUP(D11951,sku归属!A:B,2,0)</f>
        <v>#N/A</v>
      </c>
    </row>
    <row r="11952" spans="7:7" customHeight="1">
      <c r="G11952" s="152" t="e">
        <f>VLOOKUP(D11952,sku归属!A:B,2,0)</f>
        <v>#N/A</v>
      </c>
    </row>
    <row r="11953" spans="7:7" customHeight="1">
      <c r="G11953" s="152" t="e">
        <f>VLOOKUP(D11953,sku归属!A:B,2,0)</f>
        <v>#N/A</v>
      </c>
    </row>
    <row r="11954" spans="7:7" customHeight="1">
      <c r="G11954" s="152" t="e">
        <f>VLOOKUP(D11954,sku归属!A:B,2,0)</f>
        <v>#N/A</v>
      </c>
    </row>
    <row r="11955" spans="7:7" customHeight="1">
      <c r="G11955" s="152" t="e">
        <f>VLOOKUP(D11955,sku归属!A:B,2,0)</f>
        <v>#N/A</v>
      </c>
    </row>
    <row r="11956" spans="7:7" customHeight="1">
      <c r="G11956" s="152" t="e">
        <f>VLOOKUP(D11956,sku归属!A:B,2,0)</f>
        <v>#N/A</v>
      </c>
    </row>
    <row r="11957" spans="7:7" customHeight="1">
      <c r="G11957" s="152" t="e">
        <f>VLOOKUP(D11957,sku归属!A:B,2,0)</f>
        <v>#N/A</v>
      </c>
    </row>
    <row r="11958" spans="7:7" customHeight="1">
      <c r="G11958" s="152" t="e">
        <f>VLOOKUP(D11958,sku归属!A:B,2,0)</f>
        <v>#N/A</v>
      </c>
    </row>
    <row r="11959" spans="7:7" customHeight="1">
      <c r="G11959" s="152" t="e">
        <f>VLOOKUP(D11959,sku归属!A:B,2,0)</f>
        <v>#N/A</v>
      </c>
    </row>
    <row r="11960" spans="7:7" customHeight="1">
      <c r="G11960" s="152" t="e">
        <f>VLOOKUP(D11960,sku归属!A:B,2,0)</f>
        <v>#N/A</v>
      </c>
    </row>
    <row r="11961" spans="7:7" customHeight="1">
      <c r="G11961" s="152" t="e">
        <f>VLOOKUP(D11961,sku归属!A:B,2,0)</f>
        <v>#N/A</v>
      </c>
    </row>
    <row r="11962" spans="7:7" customHeight="1">
      <c r="G11962" s="152" t="e">
        <f>VLOOKUP(D11962,sku归属!A:B,2,0)</f>
        <v>#N/A</v>
      </c>
    </row>
    <row r="11963" spans="7:7" customHeight="1">
      <c r="G11963" s="152" t="e">
        <f>VLOOKUP(D11963,sku归属!A:B,2,0)</f>
        <v>#N/A</v>
      </c>
    </row>
    <row r="11964" spans="7:7" customHeight="1">
      <c r="G11964" s="152" t="e">
        <f>VLOOKUP(D11964,sku归属!A:B,2,0)</f>
        <v>#N/A</v>
      </c>
    </row>
    <row r="11965" spans="7:7" customHeight="1">
      <c r="G11965" s="152" t="e">
        <f>VLOOKUP(D11965,sku归属!A:B,2,0)</f>
        <v>#N/A</v>
      </c>
    </row>
    <row r="11966" spans="7:7" customHeight="1">
      <c r="G11966" s="152" t="e">
        <f>VLOOKUP(D11966,sku归属!A:B,2,0)</f>
        <v>#N/A</v>
      </c>
    </row>
    <row r="11967" spans="7:7" customHeight="1">
      <c r="G11967" s="152" t="e">
        <f>VLOOKUP(D11967,sku归属!A:B,2,0)</f>
        <v>#N/A</v>
      </c>
    </row>
    <row r="11968" spans="7:7" customHeight="1">
      <c r="G11968" s="152" t="e">
        <f>VLOOKUP(D11968,sku归属!A:B,2,0)</f>
        <v>#N/A</v>
      </c>
    </row>
    <row r="11969" spans="7:7" customHeight="1">
      <c r="G11969" s="152" t="e">
        <f>VLOOKUP(D11969,sku归属!A:B,2,0)</f>
        <v>#N/A</v>
      </c>
    </row>
    <row r="11970" spans="7:7" customHeight="1">
      <c r="G11970" s="152" t="e">
        <f>VLOOKUP(D11970,sku归属!A:B,2,0)</f>
        <v>#N/A</v>
      </c>
    </row>
    <row r="11971" spans="7:7" customHeight="1">
      <c r="G11971" s="152" t="e">
        <f>VLOOKUP(D11971,sku归属!A:B,2,0)</f>
        <v>#N/A</v>
      </c>
    </row>
    <row r="11972" spans="7:7" customHeight="1">
      <c r="G11972" s="152" t="e">
        <f>VLOOKUP(D11972,sku归属!A:B,2,0)</f>
        <v>#N/A</v>
      </c>
    </row>
    <row r="11973" spans="7:7" customHeight="1">
      <c r="G11973" s="152" t="e">
        <f>VLOOKUP(D11973,sku归属!A:B,2,0)</f>
        <v>#N/A</v>
      </c>
    </row>
    <row r="11974" spans="7:7" customHeight="1">
      <c r="G11974" s="152" t="e">
        <f>VLOOKUP(D11974,sku归属!A:B,2,0)</f>
        <v>#N/A</v>
      </c>
    </row>
    <row r="11975" spans="7:7" customHeight="1">
      <c r="G11975" s="152" t="e">
        <f>VLOOKUP(D11975,sku归属!A:B,2,0)</f>
        <v>#N/A</v>
      </c>
    </row>
    <row r="11976" spans="7:7" customHeight="1">
      <c r="G11976" s="152" t="e">
        <f>VLOOKUP(D11976,sku归属!A:B,2,0)</f>
        <v>#N/A</v>
      </c>
    </row>
    <row r="11977" spans="7:7" customHeight="1">
      <c r="G11977" s="152" t="e">
        <f>VLOOKUP(D11977,sku归属!A:B,2,0)</f>
        <v>#N/A</v>
      </c>
    </row>
    <row r="11978" spans="7:7" customHeight="1">
      <c r="G11978" s="152" t="e">
        <f>VLOOKUP(D11978,sku归属!A:B,2,0)</f>
        <v>#N/A</v>
      </c>
    </row>
    <row r="11979" spans="7:7" customHeight="1">
      <c r="G11979" s="152" t="e">
        <f>VLOOKUP(D11979,sku归属!A:B,2,0)</f>
        <v>#N/A</v>
      </c>
    </row>
    <row r="11980" spans="7:7" customHeight="1">
      <c r="G11980" s="152" t="e">
        <f>VLOOKUP(D11980,sku归属!A:B,2,0)</f>
        <v>#N/A</v>
      </c>
    </row>
    <row r="11981" spans="7:7" customHeight="1">
      <c r="G11981" s="152" t="e">
        <f>VLOOKUP(D11981,sku归属!A:B,2,0)</f>
        <v>#N/A</v>
      </c>
    </row>
    <row r="11982" spans="7:7" customHeight="1">
      <c r="G11982" s="152" t="e">
        <f>VLOOKUP(D11982,sku归属!A:B,2,0)</f>
        <v>#N/A</v>
      </c>
    </row>
    <row r="11983" spans="7:7" customHeight="1">
      <c r="G11983" s="152" t="e">
        <f>VLOOKUP(D11983,sku归属!A:B,2,0)</f>
        <v>#N/A</v>
      </c>
    </row>
    <row r="11984" spans="7:7" customHeight="1">
      <c r="G11984" s="152" t="e">
        <f>VLOOKUP(D11984,sku归属!A:B,2,0)</f>
        <v>#N/A</v>
      </c>
    </row>
    <row r="11985" spans="7:7" customHeight="1">
      <c r="G11985" s="152" t="e">
        <f>VLOOKUP(D11985,sku归属!A:B,2,0)</f>
        <v>#N/A</v>
      </c>
    </row>
    <row r="11986" spans="7:7" customHeight="1">
      <c r="G11986" s="152" t="e">
        <f>VLOOKUP(D11986,sku归属!A:B,2,0)</f>
        <v>#N/A</v>
      </c>
    </row>
    <row r="11987" spans="7:7" customHeight="1">
      <c r="G11987" s="152" t="e">
        <f>VLOOKUP(D11987,sku归属!A:B,2,0)</f>
        <v>#N/A</v>
      </c>
    </row>
    <row r="11988" spans="7:7" customHeight="1">
      <c r="G11988" s="152" t="e">
        <f>VLOOKUP(D11988,sku归属!A:B,2,0)</f>
        <v>#N/A</v>
      </c>
    </row>
    <row r="11989" spans="7:7" customHeight="1">
      <c r="G11989" s="152" t="e">
        <f>VLOOKUP(D11989,sku归属!A:B,2,0)</f>
        <v>#N/A</v>
      </c>
    </row>
    <row r="11990" spans="7:7" customHeight="1">
      <c r="G11990" s="152" t="e">
        <f>VLOOKUP(D11990,sku归属!A:B,2,0)</f>
        <v>#N/A</v>
      </c>
    </row>
    <row r="11991" spans="7:7" customHeight="1">
      <c r="G11991" s="152" t="e">
        <f>VLOOKUP(D11991,sku归属!A:B,2,0)</f>
        <v>#N/A</v>
      </c>
    </row>
    <row r="11992" spans="7:7" customHeight="1">
      <c r="G11992" s="152" t="e">
        <f>VLOOKUP(D11992,sku归属!A:B,2,0)</f>
        <v>#N/A</v>
      </c>
    </row>
    <row r="11993" spans="7:7" customHeight="1">
      <c r="G11993" s="152" t="e">
        <f>VLOOKUP(D11993,sku归属!A:B,2,0)</f>
        <v>#N/A</v>
      </c>
    </row>
    <row r="11994" spans="7:7" customHeight="1">
      <c r="G11994" s="152" t="e">
        <f>VLOOKUP(D11994,sku归属!A:B,2,0)</f>
        <v>#N/A</v>
      </c>
    </row>
    <row r="11995" spans="7:7" customHeight="1">
      <c r="G11995" s="152" t="e">
        <f>VLOOKUP(D11995,sku归属!A:B,2,0)</f>
        <v>#N/A</v>
      </c>
    </row>
    <row r="11996" spans="7:7" customHeight="1">
      <c r="G11996" s="152" t="e">
        <f>VLOOKUP(D11996,sku归属!A:B,2,0)</f>
        <v>#N/A</v>
      </c>
    </row>
    <row r="11997" spans="7:7" customHeight="1">
      <c r="G11997" s="152" t="e">
        <f>VLOOKUP(D11997,sku归属!A:B,2,0)</f>
        <v>#N/A</v>
      </c>
    </row>
    <row r="11998" spans="7:7" customHeight="1">
      <c r="G11998" s="152" t="e">
        <f>VLOOKUP(D11998,sku归属!A:B,2,0)</f>
        <v>#N/A</v>
      </c>
    </row>
    <row r="11999" spans="7:7" customHeight="1">
      <c r="G11999" s="152" t="e">
        <f>VLOOKUP(D11999,sku归属!A:B,2,0)</f>
        <v>#N/A</v>
      </c>
    </row>
    <row r="12000" spans="7:7" customHeight="1">
      <c r="G12000" s="152" t="e">
        <f>VLOOKUP(D12000,sku归属!A:B,2,0)</f>
        <v>#N/A</v>
      </c>
    </row>
    <row r="12001" spans="7:7" customHeight="1">
      <c r="G12001" s="152" t="e">
        <f>VLOOKUP(D12001,sku归属!A:B,2,0)</f>
        <v>#N/A</v>
      </c>
    </row>
    <row r="12002" spans="7:7" customHeight="1">
      <c r="G12002" s="152" t="e">
        <f>VLOOKUP(D12002,sku归属!A:B,2,0)</f>
        <v>#N/A</v>
      </c>
    </row>
    <row r="12003" spans="7:7" customHeight="1">
      <c r="G12003" s="152" t="e">
        <f>VLOOKUP(D12003,sku归属!A:B,2,0)</f>
        <v>#N/A</v>
      </c>
    </row>
    <row r="12004" spans="7:7" customHeight="1">
      <c r="G12004" s="152" t="e">
        <f>VLOOKUP(D12004,sku归属!A:B,2,0)</f>
        <v>#N/A</v>
      </c>
    </row>
    <row r="12005" spans="7:7" customHeight="1">
      <c r="G12005" s="152" t="e">
        <f>VLOOKUP(D12005,sku归属!A:B,2,0)</f>
        <v>#N/A</v>
      </c>
    </row>
    <row r="12006" spans="7:7" customHeight="1">
      <c r="G12006" s="152" t="e">
        <f>VLOOKUP(D12006,sku归属!A:B,2,0)</f>
        <v>#N/A</v>
      </c>
    </row>
    <row r="12007" spans="7:7" customHeight="1">
      <c r="G12007" s="152" t="e">
        <f>VLOOKUP(D12007,sku归属!A:B,2,0)</f>
        <v>#N/A</v>
      </c>
    </row>
    <row r="12008" spans="7:7" customHeight="1">
      <c r="G12008" s="152" t="e">
        <f>VLOOKUP(D12008,sku归属!A:B,2,0)</f>
        <v>#N/A</v>
      </c>
    </row>
    <row r="12009" spans="7:7" customHeight="1">
      <c r="G12009" s="152" t="e">
        <f>VLOOKUP(D12009,sku归属!A:B,2,0)</f>
        <v>#N/A</v>
      </c>
    </row>
    <row r="12010" spans="7:7" customHeight="1">
      <c r="G12010" s="152" t="e">
        <f>VLOOKUP(D12010,sku归属!A:B,2,0)</f>
        <v>#N/A</v>
      </c>
    </row>
    <row r="12011" spans="7:7" customHeight="1">
      <c r="G12011" s="152" t="e">
        <f>VLOOKUP(D12011,sku归属!A:B,2,0)</f>
        <v>#N/A</v>
      </c>
    </row>
    <row r="12012" spans="7:7" customHeight="1">
      <c r="G12012" s="152" t="e">
        <f>VLOOKUP(D12012,sku归属!A:B,2,0)</f>
        <v>#N/A</v>
      </c>
    </row>
  </sheetData>
  <sheetCalcPr fullCalcOnLoad="1"/>
  <conditionalFormatting sqref="L1:L8448">
    <cfRule type="duplicateValues" dxfId="0" priority="1" aboveAverage="1"/>
  </conditionalFormatting>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W13260"/>
  <sheetViews>
    <sheetView zoomScale="85" zoomScaleNormal="85" workbookViewId="0">
      <pane ySplit="1" topLeftCell="A2" activePane="bottomLeft" state="frozen"/>
      <selection/>
      <selection pane="bottomLeft" activeCell="P10" sqref="P10"/>
    </sheetView>
  </sheetViews>
  <sheetFormatPr baseColWidth="8" defaultColWidth="9" defaultRowHeight="15"/>
  <cols>
    <col min="1" max="1" width="14.125" style="108"/>
    <col min="2" max="2" width="8" style="108"/>
    <col min="3" max="3" width="16.7583333333333" style="78" customWidth="1"/>
    <col min="4" max="4" width="8" style="108"/>
    <col min="5" max="6" width="10.2583333333333" style="136"/>
    <col min="7" max="7" width="8" style="108"/>
    <col min="8" max="8" width="19.1166666666667" style="108" customWidth="1"/>
    <col min="9" max="9" width="11.6333333333333" style="137" customWidth="1"/>
    <col min="10" max="10" width="12.4916666666667" style="138" customWidth="1"/>
    <col min="11" max="11" width="14.8833333333333" style="59" customWidth="1"/>
    <col min="12" max="12" width="33.9666666666667" style="139" customWidth="1"/>
    <col min="13" max="14" width="9.38333333333333" style="59" customWidth="1"/>
    <col min="15" max="15" width="6.75833333333333" style="59" customWidth="1"/>
    <col min="16" max="16" width="14.8833333333333" style="59" customWidth="1"/>
    <col min="17" max="17" width="7.63333333333333" style="59" customWidth="1"/>
    <col min="18" max="18" width="11.5" style="140" customWidth="1"/>
    <col min="19" max="19" width="9.38333333333333" style="59" customWidth="1"/>
    <col min="20" max="31" width="9" style="59"/>
    <col min="32" max="16383" width="23.2333333333333" style="59"/>
    <col min="16384" max="16384" width="9" style="59"/>
  </cols>
  <sheetData>
    <row r="1" spans="1:18" s="59" customFormat="1">
      <c r="A1" s="141" t="s">
        <v>29394</v>
      </c>
      <c r="B1" s="141" t="s">
        <v>29395</v>
      </c>
      <c r="C1" s="142" t="s">
        <v>29396</v>
      </c>
      <c r="D1" s="141" t="s">
        <v>29397</v>
      </c>
      <c r="E1" s="143" t="s">
        <v>29398</v>
      </c>
      <c r="F1" s="144" t="s">
        <v>29399</v>
      </c>
      <c r="G1" s="141" t="s">
        <v>29400</v>
      </c>
      <c r="H1" s="59" t="s">
        <v>29401</v>
      </c>
      <c r="I1" s="137" t="s">
        <v>29402</v>
      </c>
      <c r="J1" s="145" t="s">
        <v>29403</v>
      </c>
      <c r="K1" s="59" t="s">
        <v>29404</v>
      </c>
      <c r="L1" s="146" t="s">
        <v>29405</v>
      </c>
      <c r="M1" s="59" t="s">
        <v>29406</v>
      </c>
      <c r="Q1" s="105"/>
      <c r="R1" s="140"/>
    </row>
    <row r="2" spans="1:18" s="59" customFormat="1" ht="14.25">
      <c r="A2" s="59" t="s">
        <v>50959</v>
      </c>
      <c r="B2" s="59" t="s">
        <v>50960</v>
      </c>
      <c r="C2" s="59" t="s">
        <v>29562</v>
      </c>
      <c r="D2" s="59" t="s">
        <v>29562</v>
      </c>
      <c r="E2" s="164">
        <v>325</v>
      </c>
      <c r="F2" s="164">
        <v>275</v>
      </c>
      <c r="G2" s="165">
        <v>0.84</v>
      </c>
      <c r="H2" s="59" t="s">
        <v>18516</v>
      </c>
      <c r="I2" s="164">
        <v>108.56</v>
      </c>
      <c r="J2" s="164">
        <v>383.56</v>
      </c>
      <c r="K2" s="59">
        <v>0</v>
      </c>
      <c r="L2" s="59" t="s">
        <v>29410</v>
      </c>
      <c r="M2" s="59" t="s">
        <v>29808</v>
      </c>
    </row>
    <row r="3" spans="1:18" s="59" customFormat="1" ht="14.25">
      <c r="A3" s="59" t="s">
        <v>50961</v>
      </c>
      <c r="B3" s="59" t="s">
        <v>50962</v>
      </c>
      <c r="C3" s="59" t="s">
        <v>29444</v>
      </c>
      <c r="D3" s="59" t="s">
        <v>29445</v>
      </c>
      <c r="E3" s="164">
        <v>269</v>
      </c>
      <c r="F3" s="164">
        <v>240</v>
      </c>
      <c r="G3" s="165">
        <v>0.89</v>
      </c>
      <c r="H3" s="59" t="s">
        <v>18516</v>
      </c>
      <c r="I3" s="164">
        <v>93.36</v>
      </c>
      <c r="J3" s="164">
        <v>333.36</v>
      </c>
      <c r="K3" s="59">
        <v>0</v>
      </c>
      <c r="L3" s="59" t="s">
        <v>29439</v>
      </c>
      <c r="M3" s="59" t="s">
        <v>29459</v>
      </c>
    </row>
    <row r="4" spans="1:18" s="59" customFormat="1" ht="14.25">
      <c r="A4" s="59" t="s">
        <v>50963</v>
      </c>
      <c r="B4" s="59" t="s">
        <v>50964</v>
      </c>
      <c r="C4" s="59" t="s">
        <v>29509</v>
      </c>
      <c r="D4" s="59" t="s">
        <v>29510</v>
      </c>
      <c r="E4" s="164">
        <v>230</v>
      </c>
      <c r="F4" s="164">
        <v>185</v>
      </c>
      <c r="G4" s="165">
        <v>0.8</v>
      </c>
      <c r="H4" s="59" t="s">
        <v>18516</v>
      </c>
      <c r="I4" s="164">
        <v>66.26</v>
      </c>
      <c r="J4" s="164">
        <v>251.26</v>
      </c>
      <c r="K4" s="59">
        <v>0</v>
      </c>
      <c r="L4" s="59" t="s">
        <v>29410</v>
      </c>
      <c r="M4" s="59" t="s">
        <v>30111</v>
      </c>
    </row>
    <row r="5" spans="1:18" s="59" customFormat="1" ht="14.25">
      <c r="A5" s="59" t="s">
        <v>50965</v>
      </c>
      <c r="B5" s="59" t="s">
        <v>50966</v>
      </c>
      <c r="C5" s="59" t="s">
        <v>29450</v>
      </c>
      <c r="D5" s="59" t="s">
        <v>29451</v>
      </c>
      <c r="E5" s="164">
        <v>259</v>
      </c>
      <c r="F5" s="164">
        <v>220.15</v>
      </c>
      <c r="G5" s="165">
        <v>0.85</v>
      </c>
      <c r="H5" s="59" t="s">
        <v>18516</v>
      </c>
      <c r="I5" s="164">
        <v>101.8</v>
      </c>
      <c r="J5" s="164">
        <v>321.95</v>
      </c>
      <c r="K5" s="59">
        <v>0</v>
      </c>
      <c r="L5" s="59" t="s">
        <v>29439</v>
      </c>
      <c r="M5" s="59" t="s">
        <v>29808</v>
      </c>
    </row>
    <row r="6" spans="1:18" s="59" customFormat="1" ht="14.25">
      <c r="A6" s="59" t="s">
        <v>50967</v>
      </c>
      <c r="B6" s="59" t="s">
        <v>50968</v>
      </c>
      <c r="C6" s="59" t="s">
        <v>29450</v>
      </c>
      <c r="D6" s="59" t="s">
        <v>29451</v>
      </c>
      <c r="E6" s="164">
        <v>259</v>
      </c>
      <c r="F6" s="164">
        <v>220.15</v>
      </c>
      <c r="G6" s="165">
        <v>0.85</v>
      </c>
      <c r="H6" s="59" t="s">
        <v>18516</v>
      </c>
      <c r="I6" s="164">
        <v>101.8</v>
      </c>
      <c r="J6" s="164">
        <v>321.95</v>
      </c>
      <c r="K6" s="59">
        <v>0</v>
      </c>
      <c r="L6" s="59" t="s">
        <v>29455</v>
      </c>
      <c r="M6" s="59" t="s">
        <v>29808</v>
      </c>
    </row>
    <row r="7" spans="1:18" s="59" customFormat="1" ht="14.25">
      <c r="A7" s="59" t="s">
        <v>29530</v>
      </c>
      <c r="B7" s="59" t="s">
        <v>29531</v>
      </c>
      <c r="C7" s="59" t="s">
        <v>29477</v>
      </c>
      <c r="D7" s="59" t="s">
        <v>29477</v>
      </c>
      <c r="E7" s="164">
        <v>208</v>
      </c>
      <c r="F7" s="164">
        <v>185.12</v>
      </c>
      <c r="G7" s="165">
        <v>0.89</v>
      </c>
      <c r="H7" s="59" t="s">
        <v>29478</v>
      </c>
      <c r="I7" s="164">
        <v>88.16</v>
      </c>
      <c r="J7" s="164">
        <v>273.28</v>
      </c>
      <c r="K7" s="59">
        <v>74</v>
      </c>
      <c r="L7" s="59" t="s">
        <v>29455</v>
      </c>
      <c r="M7" s="59" t="s">
        <v>29479</v>
      </c>
    </row>
    <row r="8" spans="1:18" s="59" customFormat="1" ht="14.25">
      <c r="A8" s="59" t="s">
        <v>50969</v>
      </c>
      <c r="B8" s="59" t="s">
        <v>50970</v>
      </c>
      <c r="C8" s="59" t="s">
        <v>29518</v>
      </c>
      <c r="D8" s="59" t="s">
        <v>29519</v>
      </c>
      <c r="E8" s="164">
        <v>160</v>
      </c>
      <c r="F8" s="164">
        <v>145</v>
      </c>
      <c r="G8" s="165">
        <v>0.9</v>
      </c>
      <c r="H8" s="59" t="s">
        <v>18516</v>
      </c>
      <c r="I8" s="164">
        <v>49.14</v>
      </c>
      <c r="J8" s="164">
        <v>194.14</v>
      </c>
      <c r="K8" s="59">
        <v>0</v>
      </c>
      <c r="L8" s="59" t="s">
        <v>29439</v>
      </c>
      <c r="M8" s="59" t="s">
        <v>31114</v>
      </c>
    </row>
    <row r="9" spans="1:18" s="59" customFormat="1" ht="14.25">
      <c r="A9" s="59" t="s">
        <v>50971</v>
      </c>
      <c r="B9" s="59" t="s">
        <v>50972</v>
      </c>
      <c r="C9" s="59" t="s">
        <v>29933</v>
      </c>
      <c r="D9" s="59" t="s">
        <v>29934</v>
      </c>
      <c r="E9" s="164">
        <v>320</v>
      </c>
      <c r="F9" s="164">
        <v>210</v>
      </c>
      <c r="G9" s="165">
        <v>0.65</v>
      </c>
      <c r="H9" s="59" t="s">
        <v>50973</v>
      </c>
      <c r="I9" s="164">
        <v>93.58</v>
      </c>
      <c r="J9" s="164">
        <v>303.58</v>
      </c>
      <c r="K9" s="59">
        <v>51</v>
      </c>
      <c r="L9" s="59" t="s">
        <v>18516</v>
      </c>
      <c r="M9" s="59" t="s">
        <v>18516</v>
      </c>
    </row>
    <row r="10" spans="1:18" s="59" customFormat="1" ht="14.25">
      <c r="A10" s="59" t="s">
        <v>50974</v>
      </c>
      <c r="B10" s="59" t="s">
        <v>50975</v>
      </c>
      <c r="C10" s="59" t="s">
        <v>29933</v>
      </c>
      <c r="D10" s="59" t="s">
        <v>29934</v>
      </c>
      <c r="E10" s="164">
        <v>320</v>
      </c>
      <c r="F10" s="164">
        <v>210</v>
      </c>
      <c r="G10" s="165">
        <v>0.65</v>
      </c>
      <c r="H10" s="59" t="s">
        <v>50973</v>
      </c>
      <c r="I10" s="164">
        <v>93.58</v>
      </c>
      <c r="J10" s="164">
        <v>303.58</v>
      </c>
      <c r="K10" s="59">
        <v>48</v>
      </c>
      <c r="L10" s="59" t="s">
        <v>18516</v>
      </c>
      <c r="M10" s="59" t="s">
        <v>18516</v>
      </c>
    </row>
    <row r="11" spans="1:18" s="59" customFormat="1" ht="14.25">
      <c r="A11" s="59" t="s">
        <v>50976</v>
      </c>
      <c r="B11" s="59" t="s">
        <v>50977</v>
      </c>
      <c r="C11" s="59" t="s">
        <v>29583</v>
      </c>
      <c r="D11" s="59" t="s">
        <v>29583</v>
      </c>
      <c r="E11" s="164">
        <v>150</v>
      </c>
      <c r="F11" s="164">
        <v>135</v>
      </c>
      <c r="G11" s="165">
        <v>0.9</v>
      </c>
      <c r="H11" s="59" t="s">
        <v>18516</v>
      </c>
      <c r="I11" s="164">
        <v>55.35</v>
      </c>
      <c r="J11" s="164">
        <v>190.35</v>
      </c>
      <c r="K11" s="59">
        <v>0</v>
      </c>
      <c r="L11" s="59" t="s">
        <v>29410</v>
      </c>
      <c r="M11" s="59" t="s">
        <v>31561</v>
      </c>
    </row>
    <row r="12" spans="1:18" s="59" customFormat="1" ht="14.25">
      <c r="A12" s="59" t="s">
        <v>50978</v>
      </c>
      <c r="B12" s="59" t="s">
        <v>50979</v>
      </c>
      <c r="C12" s="59" t="s">
        <v>33623</v>
      </c>
      <c r="D12" s="59" t="s">
        <v>33624</v>
      </c>
      <c r="E12" s="164">
        <v>135</v>
      </c>
      <c r="F12" s="164">
        <v>135</v>
      </c>
      <c r="G12" s="59" t="s">
        <v>18516</v>
      </c>
      <c r="H12" s="59" t="s">
        <v>18516</v>
      </c>
      <c r="I12" s="164">
        <v>41.05</v>
      </c>
      <c r="J12" s="164">
        <v>176.05</v>
      </c>
      <c r="K12" s="59">
        <v>114</v>
      </c>
      <c r="L12" s="59" t="s">
        <v>18516</v>
      </c>
      <c r="M12" s="59" t="s">
        <v>18516</v>
      </c>
    </row>
    <row r="13" spans="1:18" s="59" customFormat="1" ht="14.25">
      <c r="A13" s="59" t="s">
        <v>50980</v>
      </c>
      <c r="B13" s="59" t="s">
        <v>50981</v>
      </c>
      <c r="C13" s="59" t="s">
        <v>29583</v>
      </c>
      <c r="D13" s="59" t="s">
        <v>29583</v>
      </c>
      <c r="E13" s="164">
        <v>270</v>
      </c>
      <c r="F13" s="164">
        <v>270</v>
      </c>
      <c r="G13" s="59" t="s">
        <v>18516</v>
      </c>
      <c r="H13" s="59" t="s">
        <v>18516</v>
      </c>
      <c r="I13" s="164">
        <v>93.13</v>
      </c>
      <c r="J13" s="164">
        <v>363.13</v>
      </c>
      <c r="K13" s="59">
        <v>80</v>
      </c>
      <c r="L13" s="59" t="s">
        <v>29410</v>
      </c>
      <c r="M13" s="59" t="s">
        <v>29678</v>
      </c>
    </row>
    <row r="14" spans="1:18" s="59" customFormat="1" ht="14.25">
      <c r="A14" s="59" t="s">
        <v>50982</v>
      </c>
      <c r="B14" s="59" t="s">
        <v>50983</v>
      </c>
      <c r="C14" s="59" t="s">
        <v>29450</v>
      </c>
      <c r="D14" s="59" t="s">
        <v>29451</v>
      </c>
      <c r="E14" s="164">
        <v>139</v>
      </c>
      <c r="F14" s="164">
        <v>118.15</v>
      </c>
      <c r="G14" s="165">
        <v>0.85</v>
      </c>
      <c r="H14" s="59" t="s">
        <v>18516</v>
      </c>
      <c r="I14" s="164">
        <v>46.77</v>
      </c>
      <c r="J14" s="164">
        <v>164.92</v>
      </c>
      <c r="K14" s="59">
        <v>0</v>
      </c>
      <c r="L14" s="59" t="s">
        <v>29455</v>
      </c>
      <c r="M14" s="59" t="s">
        <v>29416</v>
      </c>
    </row>
    <row r="15" spans="1:18" s="59" customFormat="1" ht="14.25">
      <c r="A15" s="59" t="s">
        <v>50984</v>
      </c>
      <c r="B15" s="59" t="s">
        <v>50985</v>
      </c>
      <c r="C15" s="59" t="s">
        <v>29450</v>
      </c>
      <c r="D15" s="59" t="s">
        <v>29451</v>
      </c>
      <c r="E15" s="164">
        <v>139</v>
      </c>
      <c r="F15" s="164">
        <v>118.15</v>
      </c>
      <c r="G15" s="165">
        <v>0.85</v>
      </c>
      <c r="H15" s="59" t="s">
        <v>18516</v>
      </c>
      <c r="I15" s="164">
        <v>46.77</v>
      </c>
      <c r="J15" s="164">
        <v>164.92</v>
      </c>
      <c r="K15" s="59">
        <v>0</v>
      </c>
      <c r="L15" s="59" t="s">
        <v>29439</v>
      </c>
      <c r="M15" s="59" t="s">
        <v>29416</v>
      </c>
    </row>
    <row r="16" spans="1:18" s="59" customFormat="1" ht="14.25">
      <c r="A16" s="59" t="s">
        <v>50986</v>
      </c>
      <c r="B16" s="59" t="s">
        <v>50987</v>
      </c>
      <c r="C16" s="59" t="s">
        <v>29450</v>
      </c>
      <c r="D16" s="59" t="s">
        <v>29451</v>
      </c>
      <c r="E16" s="164">
        <v>139</v>
      </c>
      <c r="F16" s="164">
        <v>118.15</v>
      </c>
      <c r="G16" s="165">
        <v>0.85</v>
      </c>
      <c r="H16" s="59" t="s">
        <v>18516</v>
      </c>
      <c r="I16" s="164">
        <v>46.77</v>
      </c>
      <c r="J16" s="164">
        <v>164.92</v>
      </c>
      <c r="K16" s="59">
        <v>0</v>
      </c>
      <c r="L16" s="59" t="s">
        <v>29410</v>
      </c>
      <c r="M16" s="59" t="s">
        <v>29416</v>
      </c>
    </row>
    <row r="17" spans="1:18" s="59" customFormat="1" ht="14.25">
      <c r="A17" s="59" t="s">
        <v>50988</v>
      </c>
      <c r="B17" s="59" t="s">
        <v>50989</v>
      </c>
      <c r="C17" s="59" t="s">
        <v>29725</v>
      </c>
      <c r="D17" s="59" t="s">
        <v>29726</v>
      </c>
      <c r="E17" s="164">
        <v>85</v>
      </c>
      <c r="F17" s="164">
        <v>80</v>
      </c>
      <c r="G17" s="165">
        <v>0.94</v>
      </c>
      <c r="H17" s="59" t="s">
        <v>18516</v>
      </c>
      <c r="I17" s="164">
        <v>37.55</v>
      </c>
      <c r="J17" s="164">
        <v>117.55</v>
      </c>
      <c r="K17" s="59">
        <v>114</v>
      </c>
      <c r="L17" s="59" t="s">
        <v>18516</v>
      </c>
      <c r="M17" s="59" t="s">
        <v>18516</v>
      </c>
    </row>
    <row r="18" spans="1:18" s="59" customFormat="1" ht="14.25">
      <c r="A18" s="59" t="s">
        <v>50990</v>
      </c>
      <c r="B18" s="59" t="s">
        <v>50991</v>
      </c>
      <c r="C18" s="59" t="s">
        <v>29725</v>
      </c>
      <c r="D18" s="59" t="s">
        <v>29726</v>
      </c>
      <c r="E18" s="164">
        <v>85</v>
      </c>
      <c r="F18" s="164">
        <v>80</v>
      </c>
      <c r="G18" s="165">
        <v>0.94</v>
      </c>
      <c r="H18" s="59" t="s">
        <v>18516</v>
      </c>
      <c r="I18" s="164">
        <v>37.55</v>
      </c>
      <c r="J18" s="164">
        <v>117.55</v>
      </c>
      <c r="K18" s="59">
        <v>115</v>
      </c>
      <c r="L18" s="59" t="s">
        <v>18516</v>
      </c>
      <c r="M18" s="59" t="s">
        <v>18516</v>
      </c>
    </row>
    <row r="19" spans="1:18" s="59" customFormat="1" ht="14.25">
      <c r="A19" s="59" t="s">
        <v>23841</v>
      </c>
      <c r="B19" s="59" t="s">
        <v>50992</v>
      </c>
      <c r="C19" s="59" t="s">
        <v>29725</v>
      </c>
      <c r="D19" s="59" t="s">
        <v>29726</v>
      </c>
      <c r="E19" s="164">
        <v>85</v>
      </c>
      <c r="F19" s="164">
        <v>80</v>
      </c>
      <c r="G19" s="165">
        <v>0.94</v>
      </c>
      <c r="H19" s="59" t="s">
        <v>18516</v>
      </c>
      <c r="I19" s="164">
        <v>37.55</v>
      </c>
      <c r="J19" s="164">
        <v>117.55</v>
      </c>
      <c r="K19" s="59">
        <v>189</v>
      </c>
      <c r="L19" s="59" t="s">
        <v>18516</v>
      </c>
      <c r="M19" s="59" t="s">
        <v>18516</v>
      </c>
    </row>
    <row r="20" spans="1:18" s="59" customFormat="1" ht="14.25">
      <c r="A20" s="59" t="s">
        <v>50993</v>
      </c>
      <c r="B20" s="59" t="s">
        <v>50994</v>
      </c>
      <c r="C20" s="59" t="s">
        <v>29562</v>
      </c>
      <c r="D20" s="59" t="s">
        <v>29562</v>
      </c>
      <c r="E20" s="164">
        <v>280</v>
      </c>
      <c r="F20" s="164">
        <v>225</v>
      </c>
      <c r="G20" s="165">
        <v>0.8</v>
      </c>
      <c r="H20" s="59" t="s">
        <v>18516</v>
      </c>
      <c r="I20" s="164">
        <v>89.63</v>
      </c>
      <c r="J20" s="164">
        <v>314.63</v>
      </c>
      <c r="K20" s="59">
        <v>0</v>
      </c>
      <c r="L20" s="59" t="s">
        <v>29410</v>
      </c>
      <c r="M20" s="59" t="s">
        <v>29808</v>
      </c>
    </row>
    <row r="21" spans="1:18" s="59" customFormat="1" ht="14.25">
      <c r="A21" s="59" t="s">
        <v>27903</v>
      </c>
      <c r="B21" s="59" t="s">
        <v>29407</v>
      </c>
      <c r="C21" s="59" t="s">
        <v>29408</v>
      </c>
      <c r="D21" s="59" t="s">
        <v>29409</v>
      </c>
      <c r="E21" s="164">
        <v>380</v>
      </c>
      <c r="F21" s="164">
        <v>380</v>
      </c>
      <c r="G21" s="59" t="s">
        <v>18516</v>
      </c>
      <c r="H21" s="59" t="s">
        <v>18516</v>
      </c>
      <c r="I21" s="164">
        <v>132.7</v>
      </c>
      <c r="J21" s="164">
        <v>512.7</v>
      </c>
      <c r="K21" s="59">
        <v>125</v>
      </c>
      <c r="L21" s="59" t="s">
        <v>29410</v>
      </c>
      <c r="M21" s="59" t="s">
        <v>29411</v>
      </c>
    </row>
    <row r="22" spans="1:18" s="59" customFormat="1" ht="14.25">
      <c r="A22" s="59" t="s">
        <v>27900</v>
      </c>
      <c r="B22" s="59" t="s">
        <v>29412</v>
      </c>
      <c r="C22" s="59" t="s">
        <v>29408</v>
      </c>
      <c r="D22" s="59" t="s">
        <v>29409</v>
      </c>
      <c r="E22" s="164">
        <v>380</v>
      </c>
      <c r="F22" s="164">
        <v>380</v>
      </c>
      <c r="G22" s="59" t="s">
        <v>18516</v>
      </c>
      <c r="H22" s="59" t="s">
        <v>18516</v>
      </c>
      <c r="I22" s="164">
        <v>132.7</v>
      </c>
      <c r="J22" s="164">
        <v>512.7</v>
      </c>
      <c r="K22" s="59">
        <v>123</v>
      </c>
      <c r="L22" s="59" t="s">
        <v>18516</v>
      </c>
      <c r="M22" s="59" t="s">
        <v>18516</v>
      </c>
    </row>
    <row r="23" spans="1:18" s="59" customFormat="1" ht="14.25">
      <c r="A23" s="59" t="s">
        <v>27890</v>
      </c>
      <c r="B23" s="59" t="s">
        <v>29413</v>
      </c>
      <c r="C23" s="59" t="s">
        <v>29414</v>
      </c>
      <c r="D23" s="59" t="s">
        <v>29415</v>
      </c>
      <c r="E23" s="164">
        <v>389</v>
      </c>
      <c r="F23" s="164">
        <v>389</v>
      </c>
      <c r="G23" s="59" t="s">
        <v>18516</v>
      </c>
      <c r="H23" s="59" t="s">
        <v>18516</v>
      </c>
      <c r="I23" s="164">
        <v>127.32</v>
      </c>
      <c r="J23" s="164">
        <v>516.32</v>
      </c>
      <c r="K23" s="59">
        <v>79</v>
      </c>
      <c r="L23" s="59" t="s">
        <v>29410</v>
      </c>
      <c r="M23" s="59" t="s">
        <v>29416</v>
      </c>
    </row>
    <row r="24" spans="1:18" s="59" customFormat="1" ht="14.25">
      <c r="A24" s="59" t="s">
        <v>26297</v>
      </c>
      <c r="B24" s="59" t="s">
        <v>29417</v>
      </c>
      <c r="C24" s="59" t="s">
        <v>29414</v>
      </c>
      <c r="D24" s="59" t="s">
        <v>29415</v>
      </c>
      <c r="E24" s="164">
        <v>395</v>
      </c>
      <c r="F24" s="164">
        <v>395</v>
      </c>
      <c r="G24" s="59" t="s">
        <v>18516</v>
      </c>
      <c r="H24" s="59" t="s">
        <v>18516</v>
      </c>
      <c r="I24" s="164">
        <v>134.78</v>
      </c>
      <c r="J24" s="164">
        <v>529.78</v>
      </c>
      <c r="K24" s="59">
        <v>73</v>
      </c>
      <c r="L24" s="59" t="s">
        <v>29410</v>
      </c>
      <c r="M24" s="59" t="s">
        <v>29418</v>
      </c>
    </row>
    <row r="25" spans="1:18" s="59" customFormat="1" ht="14.25">
      <c r="A25" s="59" t="s">
        <v>29419</v>
      </c>
      <c r="B25" s="59" t="s">
        <v>29420</v>
      </c>
      <c r="C25" s="59" t="s">
        <v>29421</v>
      </c>
      <c r="D25" s="59" t="s">
        <v>29422</v>
      </c>
      <c r="E25" s="164">
        <v>159</v>
      </c>
      <c r="F25" s="164">
        <v>139</v>
      </c>
      <c r="G25" s="165">
        <v>0.87</v>
      </c>
      <c r="H25" s="59" t="s">
        <v>18516</v>
      </c>
      <c r="I25" s="164">
        <v>40.35</v>
      </c>
      <c r="J25" s="164">
        <v>179.35</v>
      </c>
      <c r="K25" s="59">
        <v>72</v>
      </c>
      <c r="L25" s="59" t="s">
        <v>18516</v>
      </c>
      <c r="M25" s="59" t="s">
        <v>18516</v>
      </c>
    </row>
    <row r="26" spans="1:18" s="59" customFormat="1" ht="14.25">
      <c r="A26" s="59" t="s">
        <v>24005</v>
      </c>
      <c r="B26" s="59" t="s">
        <v>29423</v>
      </c>
      <c r="C26" s="59" t="s">
        <v>29424</v>
      </c>
      <c r="D26" s="59" t="s">
        <v>29425</v>
      </c>
      <c r="E26" s="164">
        <v>219</v>
      </c>
      <c r="F26" s="164">
        <v>194</v>
      </c>
      <c r="G26" s="165">
        <v>0.88</v>
      </c>
      <c r="H26" s="59" t="s">
        <v>18516</v>
      </c>
      <c r="I26" s="164">
        <v>63.97</v>
      </c>
      <c r="J26" s="164">
        <v>257.97</v>
      </c>
      <c r="K26" s="59">
        <v>60</v>
      </c>
      <c r="L26" s="59" t="s">
        <v>18516</v>
      </c>
      <c r="M26" s="59" t="s">
        <v>18516</v>
      </c>
    </row>
    <row r="27" spans="1:18" s="59" customFormat="1" ht="14.25">
      <c r="A27" s="59" t="s">
        <v>24008</v>
      </c>
      <c r="B27" s="59" t="s">
        <v>29426</v>
      </c>
      <c r="C27" s="59" t="s">
        <v>29424</v>
      </c>
      <c r="D27" s="59" t="s">
        <v>29425</v>
      </c>
      <c r="E27" s="164">
        <v>219</v>
      </c>
      <c r="F27" s="164">
        <v>194</v>
      </c>
      <c r="G27" s="165">
        <v>0.88</v>
      </c>
      <c r="H27" s="59" t="s">
        <v>18516</v>
      </c>
      <c r="I27" s="164">
        <v>63.97</v>
      </c>
      <c r="J27" s="164">
        <v>257.97</v>
      </c>
      <c r="K27" s="59">
        <v>90</v>
      </c>
      <c r="L27" s="59" t="s">
        <v>18516</v>
      </c>
      <c r="M27" s="59" t="s">
        <v>18516</v>
      </c>
    </row>
    <row r="28" spans="1:18" s="59" customFormat="1" ht="14.25">
      <c r="A28" s="59" t="s">
        <v>29387</v>
      </c>
      <c r="B28" s="59" t="s">
        <v>29427</v>
      </c>
      <c r="C28" s="59" t="s">
        <v>29428</v>
      </c>
      <c r="D28" s="59" t="s">
        <v>29429</v>
      </c>
      <c r="E28" s="164">
        <v>100</v>
      </c>
      <c r="F28" s="164">
        <v>85</v>
      </c>
      <c r="G28" s="165">
        <v>0.85</v>
      </c>
      <c r="H28" s="59" t="s">
        <v>18516</v>
      </c>
      <c r="I28" s="164">
        <v>28.58</v>
      </c>
      <c r="J28" s="164">
        <v>113.58</v>
      </c>
      <c r="K28" s="59">
        <v>80</v>
      </c>
      <c r="L28" s="59" t="s">
        <v>18516</v>
      </c>
      <c r="M28" s="59" t="s">
        <v>18516</v>
      </c>
    </row>
    <row r="29" spans="1:18" s="59" customFormat="1" ht="14.25">
      <c r="A29" s="59" t="s">
        <v>29384</v>
      </c>
      <c r="B29" s="59" t="s">
        <v>29430</v>
      </c>
      <c r="C29" s="59" t="s">
        <v>29428</v>
      </c>
      <c r="D29" s="59" t="s">
        <v>29429</v>
      </c>
      <c r="E29" s="164">
        <v>100</v>
      </c>
      <c r="F29" s="164">
        <v>85</v>
      </c>
      <c r="G29" s="165">
        <v>0.85</v>
      </c>
      <c r="H29" s="59" t="s">
        <v>18516</v>
      </c>
      <c r="I29" s="164">
        <v>28.58</v>
      </c>
      <c r="J29" s="164">
        <v>113.58</v>
      </c>
      <c r="K29" s="59">
        <v>79</v>
      </c>
      <c r="L29" s="59" t="s">
        <v>18516</v>
      </c>
      <c r="M29" s="59" t="s">
        <v>18516</v>
      </c>
    </row>
    <row r="30" spans="1:18" s="59" customFormat="1" ht="14.25">
      <c r="A30" s="59" t="s">
        <v>29390</v>
      </c>
      <c r="B30" s="59" t="s">
        <v>29431</v>
      </c>
      <c r="C30" s="59" t="s">
        <v>29428</v>
      </c>
      <c r="D30" s="59" t="s">
        <v>29429</v>
      </c>
      <c r="E30" s="164">
        <v>100</v>
      </c>
      <c r="F30" s="164">
        <v>85</v>
      </c>
      <c r="G30" s="165">
        <v>0.85</v>
      </c>
      <c r="H30" s="59" t="s">
        <v>18516</v>
      </c>
      <c r="I30" s="164">
        <v>28.58</v>
      </c>
      <c r="J30" s="164">
        <v>113.58</v>
      </c>
      <c r="K30" s="59">
        <v>79</v>
      </c>
      <c r="L30" s="59" t="s">
        <v>18516</v>
      </c>
      <c r="M30" s="59" t="s">
        <v>18516</v>
      </c>
    </row>
    <row r="31" spans="1:18" s="59" customFormat="1" ht="14.25">
      <c r="A31" s="59" t="s">
        <v>29393</v>
      </c>
      <c r="B31" s="59" t="s">
        <v>29432</v>
      </c>
      <c r="C31" s="59" t="s">
        <v>29428</v>
      </c>
      <c r="D31" s="59" t="s">
        <v>29429</v>
      </c>
      <c r="E31" s="164">
        <v>100</v>
      </c>
      <c r="F31" s="164">
        <v>85</v>
      </c>
      <c r="G31" s="165">
        <v>0.85</v>
      </c>
      <c r="H31" s="59" t="s">
        <v>18516</v>
      </c>
      <c r="I31" s="164">
        <v>28.58</v>
      </c>
      <c r="J31" s="164">
        <v>113.58</v>
      </c>
      <c r="K31" s="59">
        <v>80</v>
      </c>
      <c r="L31" s="59" t="s">
        <v>18516</v>
      </c>
      <c r="M31" s="59" t="s">
        <v>18516</v>
      </c>
    </row>
    <row r="32" spans="1:18" s="59" customFormat="1" ht="14.25">
      <c r="A32" s="59" t="s">
        <v>29381</v>
      </c>
      <c r="B32" s="59" t="s">
        <v>29433</v>
      </c>
      <c r="C32" s="59" t="s">
        <v>29428</v>
      </c>
      <c r="D32" s="59" t="s">
        <v>29429</v>
      </c>
      <c r="E32" s="164">
        <v>110</v>
      </c>
      <c r="F32" s="164">
        <v>95</v>
      </c>
      <c r="G32" s="165">
        <v>0.86</v>
      </c>
      <c r="H32" s="59" t="s">
        <v>18516</v>
      </c>
      <c r="I32" s="164">
        <v>39.22</v>
      </c>
      <c r="J32" s="164">
        <v>134.22</v>
      </c>
      <c r="K32" s="59">
        <v>77</v>
      </c>
      <c r="L32" s="59" t="s">
        <v>18516</v>
      </c>
      <c r="M32" s="59" t="s">
        <v>18516</v>
      </c>
    </row>
    <row r="33" spans="1:18" s="59" customFormat="1" ht="14.25">
      <c r="A33" s="59" t="s">
        <v>29375</v>
      </c>
      <c r="B33" s="59" t="s">
        <v>29434</v>
      </c>
      <c r="C33" s="59" t="s">
        <v>29428</v>
      </c>
      <c r="D33" s="59" t="s">
        <v>29429</v>
      </c>
      <c r="E33" s="164">
        <v>110</v>
      </c>
      <c r="F33" s="164">
        <v>95</v>
      </c>
      <c r="G33" s="165">
        <v>0.86</v>
      </c>
      <c r="H33" s="59" t="s">
        <v>18516</v>
      </c>
      <c r="I33" s="164">
        <v>39.22</v>
      </c>
      <c r="J33" s="164">
        <v>134.22</v>
      </c>
      <c r="K33" s="59">
        <v>80</v>
      </c>
      <c r="L33" s="59" t="s">
        <v>18516</v>
      </c>
      <c r="M33" s="59" t="s">
        <v>18516</v>
      </c>
    </row>
    <row r="34" spans="1:18" s="59" customFormat="1" ht="14.25">
      <c r="A34" s="59" t="s">
        <v>29378</v>
      </c>
      <c r="B34" s="59" t="s">
        <v>29435</v>
      </c>
      <c r="C34" s="59" t="s">
        <v>29428</v>
      </c>
      <c r="D34" s="59" t="s">
        <v>29429</v>
      </c>
      <c r="E34" s="164">
        <v>110</v>
      </c>
      <c r="F34" s="164">
        <v>95</v>
      </c>
      <c r="G34" s="165">
        <v>0.86</v>
      </c>
      <c r="H34" s="59" t="s">
        <v>18516</v>
      </c>
      <c r="I34" s="164">
        <v>39.22</v>
      </c>
      <c r="J34" s="164">
        <v>134.22</v>
      </c>
      <c r="K34" s="59">
        <v>80</v>
      </c>
      <c r="L34" s="59" t="s">
        <v>18516</v>
      </c>
      <c r="M34" s="59" t="s">
        <v>18516</v>
      </c>
    </row>
    <row r="35" spans="1:18" s="59" customFormat="1" ht="14.25">
      <c r="A35" s="59" t="s">
        <v>24011</v>
      </c>
      <c r="B35" s="59" t="s">
        <v>29436</v>
      </c>
      <c r="C35" s="59" t="s">
        <v>29424</v>
      </c>
      <c r="D35" s="59" t="s">
        <v>29425</v>
      </c>
      <c r="E35" s="164">
        <v>219</v>
      </c>
      <c r="F35" s="164">
        <v>194</v>
      </c>
      <c r="G35" s="165">
        <v>0.88</v>
      </c>
      <c r="H35" s="59" t="s">
        <v>18516</v>
      </c>
      <c r="I35" s="164">
        <v>63.97</v>
      </c>
      <c r="J35" s="164">
        <v>257.97</v>
      </c>
      <c r="K35" s="59">
        <v>0</v>
      </c>
      <c r="L35" s="59" t="s">
        <v>18516</v>
      </c>
      <c r="M35" s="59" t="s">
        <v>18516</v>
      </c>
    </row>
    <row r="36" spans="1:18" s="59" customFormat="1" ht="14.25">
      <c r="A36" s="59" t="s">
        <v>24014</v>
      </c>
      <c r="B36" s="59" t="s">
        <v>29438</v>
      </c>
      <c r="C36" s="59" t="s">
        <v>29424</v>
      </c>
      <c r="D36" s="59" t="s">
        <v>29425</v>
      </c>
      <c r="E36" s="164">
        <v>209</v>
      </c>
      <c r="F36" s="164">
        <v>184</v>
      </c>
      <c r="G36" s="165">
        <v>0.88</v>
      </c>
      <c r="H36" s="59" t="s">
        <v>18516</v>
      </c>
      <c r="I36" s="164">
        <v>62</v>
      </c>
      <c r="J36" s="164">
        <v>246</v>
      </c>
      <c r="K36" s="59">
        <v>0</v>
      </c>
      <c r="L36" s="59" t="s">
        <v>18516</v>
      </c>
      <c r="M36" s="59" t="s">
        <v>18516</v>
      </c>
    </row>
    <row r="37" spans="1:18" s="59" customFormat="1" ht="14.25">
      <c r="A37" s="59" t="s">
        <v>24017</v>
      </c>
      <c r="B37" s="59" t="s">
        <v>29440</v>
      </c>
      <c r="C37" s="59" t="s">
        <v>29424</v>
      </c>
      <c r="D37" s="59" t="s">
        <v>29425</v>
      </c>
      <c r="E37" s="164">
        <v>209</v>
      </c>
      <c r="F37" s="164">
        <v>184</v>
      </c>
      <c r="G37" s="165">
        <v>0.88</v>
      </c>
      <c r="H37" s="59" t="s">
        <v>18516</v>
      </c>
      <c r="I37" s="164">
        <v>62</v>
      </c>
      <c r="J37" s="164">
        <v>246</v>
      </c>
      <c r="K37" s="59">
        <v>98</v>
      </c>
      <c r="L37" s="59" t="s">
        <v>18516</v>
      </c>
      <c r="M37" s="59" t="s">
        <v>18516</v>
      </c>
    </row>
    <row r="38" spans="1:18" s="59" customFormat="1" ht="14.25">
      <c r="A38" s="59" t="s">
        <v>24020</v>
      </c>
      <c r="B38" s="59" t="s">
        <v>29441</v>
      </c>
      <c r="C38" s="59" t="s">
        <v>29424</v>
      </c>
      <c r="D38" s="59" t="s">
        <v>29425</v>
      </c>
      <c r="E38" s="164">
        <v>209</v>
      </c>
      <c r="F38" s="164">
        <v>184</v>
      </c>
      <c r="G38" s="165">
        <v>0.88</v>
      </c>
      <c r="H38" s="59" t="s">
        <v>18516</v>
      </c>
      <c r="I38" s="164">
        <v>62</v>
      </c>
      <c r="J38" s="164">
        <v>246</v>
      </c>
      <c r="K38" s="59">
        <v>0</v>
      </c>
      <c r="L38" s="59" t="s">
        <v>18516</v>
      </c>
      <c r="M38" s="59" t="s">
        <v>18516</v>
      </c>
    </row>
    <row r="39" spans="1:18" s="59" customFormat="1" ht="14.25">
      <c r="A39" s="59" t="s">
        <v>29442</v>
      </c>
      <c r="B39" s="59" t="s">
        <v>50995</v>
      </c>
      <c r="C39" s="59" t="s">
        <v>29444</v>
      </c>
      <c r="D39" s="59" t="s">
        <v>29445</v>
      </c>
      <c r="E39" s="164">
        <v>219</v>
      </c>
      <c r="F39" s="164">
        <v>200</v>
      </c>
      <c r="G39" s="165">
        <v>0.91</v>
      </c>
      <c r="H39" s="59" t="s">
        <v>18516</v>
      </c>
      <c r="I39" s="164">
        <v>83.23</v>
      </c>
      <c r="J39" s="164">
        <v>283.23</v>
      </c>
      <c r="K39" s="59">
        <v>0</v>
      </c>
      <c r="L39" s="59" t="s">
        <v>29410</v>
      </c>
      <c r="M39" s="59" t="s">
        <v>29446</v>
      </c>
    </row>
    <row r="40" spans="1:18" s="59" customFormat="1" ht="14.25">
      <c r="A40" s="59" t="s">
        <v>29447</v>
      </c>
      <c r="B40" s="59" t="s">
        <v>50996</v>
      </c>
      <c r="C40" s="59" t="s">
        <v>29444</v>
      </c>
      <c r="D40" s="59" t="s">
        <v>29445</v>
      </c>
      <c r="E40" s="164">
        <v>199</v>
      </c>
      <c r="F40" s="164">
        <v>180</v>
      </c>
      <c r="G40" s="165">
        <v>0.9</v>
      </c>
      <c r="H40" s="59" t="s">
        <v>18516</v>
      </c>
      <c r="I40" s="164">
        <v>78.28</v>
      </c>
      <c r="J40" s="164">
        <v>258.28</v>
      </c>
      <c r="K40" s="59">
        <v>0</v>
      </c>
      <c r="L40" s="59" t="s">
        <v>29410</v>
      </c>
      <c r="M40" s="59" t="s">
        <v>29446</v>
      </c>
    </row>
    <row r="41" spans="1:18" s="59" customFormat="1" ht="14.25">
      <c r="A41" s="59" t="s">
        <v>23984</v>
      </c>
      <c r="B41" s="59" t="s">
        <v>29449</v>
      </c>
      <c r="C41" s="59" t="s">
        <v>29450</v>
      </c>
      <c r="D41" s="59" t="s">
        <v>29451</v>
      </c>
      <c r="E41" s="164">
        <v>259</v>
      </c>
      <c r="F41" s="164">
        <v>220.15</v>
      </c>
      <c r="G41" s="165">
        <v>0.85</v>
      </c>
      <c r="H41" s="59" t="s">
        <v>18516</v>
      </c>
      <c r="I41" s="164">
        <v>101.8</v>
      </c>
      <c r="J41" s="164">
        <v>321.95</v>
      </c>
      <c r="K41" s="59">
        <v>0</v>
      </c>
      <c r="L41" s="59" t="s">
        <v>29410</v>
      </c>
      <c r="M41" s="59" t="s">
        <v>30952</v>
      </c>
    </row>
    <row r="42" spans="1:18" s="59" customFormat="1" ht="14.25">
      <c r="A42" s="59" t="s">
        <v>24002</v>
      </c>
      <c r="B42" s="59" t="s">
        <v>29453</v>
      </c>
      <c r="C42" s="59" t="s">
        <v>29450</v>
      </c>
      <c r="D42" s="59" t="s">
        <v>29451</v>
      </c>
      <c r="E42" s="164">
        <v>259</v>
      </c>
      <c r="F42" s="164">
        <v>220.15</v>
      </c>
      <c r="G42" s="165">
        <v>0.85</v>
      </c>
      <c r="H42" s="59" t="s">
        <v>18516</v>
      </c>
      <c r="I42" s="164">
        <v>101.8</v>
      </c>
      <c r="J42" s="164">
        <v>321.95</v>
      </c>
      <c r="K42" s="59">
        <v>40</v>
      </c>
      <c r="L42" s="59" t="s">
        <v>18516</v>
      </c>
      <c r="M42" s="59" t="s">
        <v>18516</v>
      </c>
    </row>
    <row r="43" spans="1:18" s="59" customFormat="1" ht="14.25">
      <c r="A43" s="59" t="s">
        <v>23996</v>
      </c>
      <c r="B43" s="59" t="s">
        <v>29454</v>
      </c>
      <c r="C43" s="59" t="s">
        <v>29450</v>
      </c>
      <c r="D43" s="59" t="s">
        <v>29451</v>
      </c>
      <c r="E43" s="164">
        <v>259</v>
      </c>
      <c r="F43" s="164">
        <v>220.15</v>
      </c>
      <c r="G43" s="165">
        <v>0.85</v>
      </c>
      <c r="H43" s="59" t="s">
        <v>18516</v>
      </c>
      <c r="I43" s="164">
        <v>101.8</v>
      </c>
      <c r="J43" s="164">
        <v>321.95</v>
      </c>
      <c r="K43" s="59">
        <v>0</v>
      </c>
      <c r="L43" s="59" t="s">
        <v>29455</v>
      </c>
      <c r="M43" s="59" t="s">
        <v>29902</v>
      </c>
    </row>
    <row r="44" spans="1:18" s="59" customFormat="1" ht="14.25">
      <c r="A44" s="59" t="s">
        <v>23993</v>
      </c>
      <c r="B44" s="59" t="s">
        <v>29457</v>
      </c>
      <c r="C44" s="59" t="s">
        <v>29450</v>
      </c>
      <c r="D44" s="59" t="s">
        <v>29451</v>
      </c>
      <c r="E44" s="164">
        <v>259</v>
      </c>
      <c r="F44" s="164">
        <v>220.15</v>
      </c>
      <c r="G44" s="165">
        <v>0.85</v>
      </c>
      <c r="H44" s="59" t="s">
        <v>18516</v>
      </c>
      <c r="I44" s="164">
        <v>101.8</v>
      </c>
      <c r="J44" s="164">
        <v>321.95</v>
      </c>
      <c r="K44" s="59">
        <v>0</v>
      </c>
      <c r="L44" s="59" t="s">
        <v>29439</v>
      </c>
      <c r="M44" s="59" t="s">
        <v>29902</v>
      </c>
    </row>
    <row r="45" spans="1:18" s="59" customFormat="1" ht="14.25">
      <c r="A45" s="59" t="s">
        <v>23990</v>
      </c>
      <c r="B45" s="59" t="s">
        <v>29458</v>
      </c>
      <c r="C45" s="59" t="s">
        <v>29450</v>
      </c>
      <c r="D45" s="59" t="s">
        <v>29451</v>
      </c>
      <c r="E45" s="164">
        <v>259</v>
      </c>
      <c r="F45" s="164">
        <v>220.15</v>
      </c>
      <c r="G45" s="165">
        <v>0.85</v>
      </c>
      <c r="H45" s="59" t="s">
        <v>18516</v>
      </c>
      <c r="I45" s="164">
        <v>101.8</v>
      </c>
      <c r="J45" s="164">
        <v>321.95</v>
      </c>
      <c r="K45" s="59">
        <v>52</v>
      </c>
      <c r="L45" s="59" t="s">
        <v>29455</v>
      </c>
      <c r="M45" s="59" t="s">
        <v>29459</v>
      </c>
    </row>
    <row r="46" spans="1:18" s="59" customFormat="1" ht="14.25">
      <c r="A46" s="59" t="s">
        <v>23987</v>
      </c>
      <c r="B46" s="59" t="s">
        <v>29460</v>
      </c>
      <c r="C46" s="59" t="s">
        <v>29450</v>
      </c>
      <c r="D46" s="59" t="s">
        <v>29451</v>
      </c>
      <c r="E46" s="164">
        <v>259</v>
      </c>
      <c r="F46" s="164">
        <v>220.15</v>
      </c>
      <c r="G46" s="165">
        <v>0.85</v>
      </c>
      <c r="H46" s="59" t="s">
        <v>18516</v>
      </c>
      <c r="I46" s="164">
        <v>101.8</v>
      </c>
      <c r="J46" s="164">
        <v>321.95</v>
      </c>
      <c r="K46" s="59">
        <v>39</v>
      </c>
      <c r="L46" s="59" t="s">
        <v>29455</v>
      </c>
      <c r="M46" s="59" t="s">
        <v>29459</v>
      </c>
    </row>
    <row r="47" spans="1:18" s="59" customFormat="1" ht="14.25">
      <c r="A47" s="59" t="s">
        <v>29461</v>
      </c>
      <c r="B47" s="59" t="s">
        <v>29462</v>
      </c>
      <c r="C47" s="59" t="s">
        <v>29463</v>
      </c>
      <c r="D47" s="59" t="s">
        <v>29464</v>
      </c>
      <c r="E47" s="164">
        <v>150</v>
      </c>
      <c r="F47" s="164">
        <v>150</v>
      </c>
      <c r="G47" s="59" t="s">
        <v>18516</v>
      </c>
      <c r="H47" s="59" t="s">
        <v>18516</v>
      </c>
      <c r="I47" s="164">
        <v>39.49</v>
      </c>
      <c r="J47" s="164">
        <v>189.49</v>
      </c>
      <c r="K47" s="59">
        <v>238</v>
      </c>
      <c r="L47" s="59" t="s">
        <v>29465</v>
      </c>
      <c r="M47" s="59" t="s">
        <v>31114</v>
      </c>
    </row>
    <row r="48" spans="1:18" s="59" customFormat="1" ht="14.25">
      <c r="A48" s="59" t="s">
        <v>23999</v>
      </c>
      <c r="B48" s="59" t="s">
        <v>29458</v>
      </c>
      <c r="C48" s="59" t="s">
        <v>29450</v>
      </c>
      <c r="D48" s="59" t="s">
        <v>29451</v>
      </c>
      <c r="E48" s="164">
        <v>259</v>
      </c>
      <c r="F48" s="164">
        <v>220.15</v>
      </c>
      <c r="G48" s="165">
        <v>0.85</v>
      </c>
      <c r="H48" s="59" t="s">
        <v>18516</v>
      </c>
      <c r="I48" s="164">
        <v>101.8</v>
      </c>
      <c r="J48" s="164">
        <v>321.95</v>
      </c>
      <c r="K48" s="59">
        <v>51</v>
      </c>
      <c r="L48" s="59" t="s">
        <v>18516</v>
      </c>
      <c r="M48" s="59" t="s">
        <v>18516</v>
      </c>
    </row>
    <row r="49" spans="1:18" s="59" customFormat="1" ht="14.25">
      <c r="A49" s="59" t="s">
        <v>29360</v>
      </c>
      <c r="B49" s="59" t="s">
        <v>29466</v>
      </c>
      <c r="C49" s="59" t="s">
        <v>29467</v>
      </c>
      <c r="D49" s="59" t="s">
        <v>29468</v>
      </c>
      <c r="E49" s="164">
        <v>225</v>
      </c>
      <c r="F49" s="164">
        <v>175</v>
      </c>
      <c r="G49" s="165">
        <v>0.77</v>
      </c>
      <c r="H49" s="59" t="s">
        <v>18516</v>
      </c>
      <c r="I49" s="164">
        <v>73.57</v>
      </c>
      <c r="J49" s="164">
        <v>248.57</v>
      </c>
      <c r="K49" s="59">
        <v>65</v>
      </c>
      <c r="L49" s="59" t="s">
        <v>18516</v>
      </c>
      <c r="M49" s="59" t="s">
        <v>18516</v>
      </c>
    </row>
    <row r="50" spans="1:18" s="59" customFormat="1" ht="14.25">
      <c r="A50" s="59" t="s">
        <v>29357</v>
      </c>
      <c r="B50" s="59" t="s">
        <v>29469</v>
      </c>
      <c r="C50" s="59" t="s">
        <v>29467</v>
      </c>
      <c r="D50" s="59" t="s">
        <v>29468</v>
      </c>
      <c r="E50" s="164">
        <v>225</v>
      </c>
      <c r="F50" s="164">
        <v>175</v>
      </c>
      <c r="G50" s="165">
        <v>0.77</v>
      </c>
      <c r="H50" s="59" t="s">
        <v>18516</v>
      </c>
      <c r="I50" s="164">
        <v>73.57</v>
      </c>
      <c r="J50" s="164">
        <v>248.57</v>
      </c>
      <c r="K50" s="59">
        <v>65</v>
      </c>
      <c r="L50" s="59" t="s">
        <v>18516</v>
      </c>
      <c r="M50" s="59" t="s">
        <v>18516</v>
      </c>
    </row>
    <row r="51" spans="1:18" s="59" customFormat="1" ht="14.25">
      <c r="A51" s="59" t="s">
        <v>29369</v>
      </c>
      <c r="B51" s="59" t="s">
        <v>29470</v>
      </c>
      <c r="C51" s="59" t="s">
        <v>29467</v>
      </c>
      <c r="D51" s="59" t="s">
        <v>29468</v>
      </c>
      <c r="E51" s="164">
        <v>215</v>
      </c>
      <c r="F51" s="164">
        <v>165</v>
      </c>
      <c r="G51" s="165">
        <v>0.76</v>
      </c>
      <c r="H51" s="59" t="s">
        <v>18516</v>
      </c>
      <c r="I51" s="164">
        <v>72.05</v>
      </c>
      <c r="J51" s="164">
        <v>237.05</v>
      </c>
      <c r="K51" s="59">
        <v>50</v>
      </c>
      <c r="L51" s="59" t="s">
        <v>18516</v>
      </c>
      <c r="M51" s="59" t="s">
        <v>18516</v>
      </c>
    </row>
    <row r="52" spans="1:18" s="59" customFormat="1" ht="14.25">
      <c r="A52" s="59" t="s">
        <v>29372</v>
      </c>
      <c r="B52" s="59" t="s">
        <v>29471</v>
      </c>
      <c r="C52" s="59" t="s">
        <v>29467</v>
      </c>
      <c r="D52" s="59" t="s">
        <v>29468</v>
      </c>
      <c r="E52" s="164">
        <v>215</v>
      </c>
      <c r="F52" s="164">
        <v>165</v>
      </c>
      <c r="G52" s="165">
        <v>0.76</v>
      </c>
      <c r="H52" s="59" t="s">
        <v>18516</v>
      </c>
      <c r="I52" s="164">
        <v>72.05</v>
      </c>
      <c r="J52" s="164">
        <v>237.05</v>
      </c>
      <c r="K52" s="59">
        <v>50</v>
      </c>
      <c r="L52" s="59" t="s">
        <v>18516</v>
      </c>
      <c r="M52" s="59" t="s">
        <v>18516</v>
      </c>
    </row>
    <row r="53" spans="1:18" s="59" customFormat="1" ht="14.25">
      <c r="A53" s="59" t="s">
        <v>29366</v>
      </c>
      <c r="B53" s="59" t="s">
        <v>29472</v>
      </c>
      <c r="C53" s="59" t="s">
        <v>29467</v>
      </c>
      <c r="D53" s="59" t="s">
        <v>29468</v>
      </c>
      <c r="E53" s="164">
        <v>205</v>
      </c>
      <c r="F53" s="164">
        <v>150</v>
      </c>
      <c r="G53" s="165">
        <v>0.73</v>
      </c>
      <c r="H53" s="59" t="s">
        <v>18516</v>
      </c>
      <c r="I53" s="164">
        <v>46.11</v>
      </c>
      <c r="J53" s="164">
        <v>196.11</v>
      </c>
      <c r="K53" s="59">
        <v>40</v>
      </c>
      <c r="L53" s="59" t="s">
        <v>18516</v>
      </c>
      <c r="M53" s="59" t="s">
        <v>18516</v>
      </c>
    </row>
    <row r="54" spans="1:18" s="59" customFormat="1" ht="14.25">
      <c r="A54" s="59" t="s">
        <v>29363</v>
      </c>
      <c r="B54" s="59" t="s">
        <v>29473</v>
      </c>
      <c r="C54" s="59" t="s">
        <v>29467</v>
      </c>
      <c r="D54" s="59" t="s">
        <v>29468</v>
      </c>
      <c r="E54" s="164">
        <v>205</v>
      </c>
      <c r="F54" s="164">
        <v>150</v>
      </c>
      <c r="G54" s="165">
        <v>0.73</v>
      </c>
      <c r="H54" s="59" t="s">
        <v>18516</v>
      </c>
      <c r="I54" s="164">
        <v>46.11</v>
      </c>
      <c r="J54" s="164">
        <v>196.11</v>
      </c>
      <c r="K54" s="59">
        <v>40</v>
      </c>
      <c r="L54" s="59" t="s">
        <v>18516</v>
      </c>
      <c r="M54" s="59" t="s">
        <v>18516</v>
      </c>
    </row>
    <row r="55" spans="1:18" s="59" customFormat="1" ht="14.25">
      <c r="A55" s="59" t="s">
        <v>26352</v>
      </c>
      <c r="B55" s="59" t="s">
        <v>29474</v>
      </c>
      <c r="C55" s="59" t="s">
        <v>29414</v>
      </c>
      <c r="D55" s="59" t="s">
        <v>29415</v>
      </c>
      <c r="E55" s="164">
        <v>395</v>
      </c>
      <c r="F55" s="164">
        <v>320</v>
      </c>
      <c r="G55" s="165">
        <v>0.81</v>
      </c>
      <c r="H55" s="59" t="s">
        <v>18516</v>
      </c>
      <c r="I55" s="164">
        <v>135.35</v>
      </c>
      <c r="J55" s="164">
        <v>455.35</v>
      </c>
      <c r="K55" s="59">
        <v>322</v>
      </c>
      <c r="L55" s="59" t="s">
        <v>18516</v>
      </c>
      <c r="M55" s="59" t="s">
        <v>18516</v>
      </c>
    </row>
    <row r="56" spans="1:18" s="59" customFormat="1" ht="14.25">
      <c r="A56" s="59" t="s">
        <v>29475</v>
      </c>
      <c r="B56" s="59" t="s">
        <v>29476</v>
      </c>
      <c r="C56" s="59" t="s">
        <v>29477</v>
      </c>
      <c r="D56" s="59" t="s">
        <v>29477</v>
      </c>
      <c r="E56" s="164">
        <v>95</v>
      </c>
      <c r="F56" s="164">
        <v>86.45</v>
      </c>
      <c r="G56" s="165">
        <v>0.91</v>
      </c>
      <c r="H56" s="59" t="s">
        <v>29478</v>
      </c>
      <c r="I56" s="164">
        <v>41.9</v>
      </c>
      <c r="J56" s="164">
        <v>128.35</v>
      </c>
      <c r="K56" s="59">
        <v>1</v>
      </c>
      <c r="L56" s="59" t="s">
        <v>29410</v>
      </c>
      <c r="M56" s="59" t="s">
        <v>29479</v>
      </c>
    </row>
    <row r="57" spans="1:18" s="59" customFormat="1" ht="14.25">
      <c r="A57" s="59" t="s">
        <v>29480</v>
      </c>
      <c r="B57" s="59" t="s">
        <v>29481</v>
      </c>
      <c r="C57" s="59" t="s">
        <v>29482</v>
      </c>
      <c r="D57" s="59" t="s">
        <v>29483</v>
      </c>
      <c r="E57" s="164">
        <v>105</v>
      </c>
      <c r="F57" s="164">
        <v>105</v>
      </c>
      <c r="G57" s="59" t="s">
        <v>18516</v>
      </c>
      <c r="H57" s="59" t="s">
        <v>18516</v>
      </c>
      <c r="I57" s="164">
        <v>88.5</v>
      </c>
      <c r="J57" s="164">
        <v>193.5</v>
      </c>
      <c r="K57" s="59">
        <v>100</v>
      </c>
      <c r="L57" s="59" t="s">
        <v>18516</v>
      </c>
      <c r="M57" s="59" t="s">
        <v>18516</v>
      </c>
    </row>
    <row r="58" spans="1:18" s="59" customFormat="1" ht="14.25">
      <c r="A58" s="59" t="s">
        <v>29484</v>
      </c>
      <c r="B58" s="59" t="s">
        <v>29485</v>
      </c>
      <c r="C58" s="59" t="s">
        <v>29482</v>
      </c>
      <c r="D58" s="59" t="s">
        <v>29483</v>
      </c>
      <c r="E58" s="164">
        <v>105</v>
      </c>
      <c r="F58" s="164">
        <v>105</v>
      </c>
      <c r="G58" s="59" t="s">
        <v>18516</v>
      </c>
      <c r="H58" s="59" t="s">
        <v>18516</v>
      </c>
      <c r="I58" s="164">
        <v>88.5</v>
      </c>
      <c r="J58" s="164">
        <v>193.5</v>
      </c>
      <c r="K58" s="59">
        <v>80</v>
      </c>
      <c r="L58" s="59" t="s">
        <v>18516</v>
      </c>
      <c r="M58" s="59" t="s">
        <v>18516</v>
      </c>
    </row>
    <row r="59" spans="1:18" s="59" customFormat="1" ht="14.25">
      <c r="A59" s="59" t="s">
        <v>29486</v>
      </c>
      <c r="B59" s="59" t="s">
        <v>29487</v>
      </c>
      <c r="C59" s="59" t="s">
        <v>29482</v>
      </c>
      <c r="D59" s="59" t="s">
        <v>29483</v>
      </c>
      <c r="E59" s="164">
        <v>100</v>
      </c>
      <c r="F59" s="164">
        <v>100</v>
      </c>
      <c r="G59" s="59" t="s">
        <v>18516</v>
      </c>
      <c r="H59" s="59" t="s">
        <v>18516</v>
      </c>
      <c r="I59" s="164">
        <v>42.63</v>
      </c>
      <c r="J59" s="164">
        <v>142.63</v>
      </c>
      <c r="K59" s="59">
        <v>200</v>
      </c>
      <c r="L59" s="59" t="s">
        <v>18516</v>
      </c>
      <c r="M59" s="59" t="s">
        <v>18516</v>
      </c>
    </row>
    <row r="60" spans="1:18" s="59" customFormat="1" ht="14.25">
      <c r="A60" s="59" t="s">
        <v>29488</v>
      </c>
      <c r="B60" s="59" t="s">
        <v>29489</v>
      </c>
      <c r="C60" s="59" t="s">
        <v>29482</v>
      </c>
      <c r="D60" s="59" t="s">
        <v>29483</v>
      </c>
      <c r="E60" s="164">
        <v>100</v>
      </c>
      <c r="F60" s="164">
        <v>100</v>
      </c>
      <c r="G60" s="59" t="s">
        <v>18516</v>
      </c>
      <c r="H60" s="59" t="s">
        <v>18516</v>
      </c>
      <c r="I60" s="164">
        <v>42.63</v>
      </c>
      <c r="J60" s="164">
        <v>142.63</v>
      </c>
      <c r="K60" s="59">
        <v>100</v>
      </c>
      <c r="L60" s="59" t="s">
        <v>18516</v>
      </c>
      <c r="M60" s="59" t="s">
        <v>18516</v>
      </c>
    </row>
    <row r="61" spans="1:18" s="59" customFormat="1" ht="14.25">
      <c r="A61" s="59" t="s">
        <v>29490</v>
      </c>
      <c r="B61" s="59" t="s">
        <v>29491</v>
      </c>
      <c r="C61" s="59" t="s">
        <v>29482</v>
      </c>
      <c r="D61" s="59" t="s">
        <v>29483</v>
      </c>
      <c r="E61" s="164">
        <v>90</v>
      </c>
      <c r="F61" s="164">
        <v>90</v>
      </c>
      <c r="G61" s="59" t="s">
        <v>18516</v>
      </c>
      <c r="H61" s="59" t="s">
        <v>18516</v>
      </c>
      <c r="I61" s="164">
        <v>41.05</v>
      </c>
      <c r="J61" s="164">
        <v>131.05</v>
      </c>
      <c r="K61" s="59">
        <v>55</v>
      </c>
      <c r="L61" s="59" t="s">
        <v>18516</v>
      </c>
      <c r="M61" s="59" t="s">
        <v>18516</v>
      </c>
    </row>
    <row r="62" spans="1:18" s="59" customFormat="1" ht="14.25">
      <c r="A62" s="59" t="s">
        <v>29335</v>
      </c>
      <c r="B62" s="59" t="s">
        <v>29492</v>
      </c>
      <c r="C62" s="59" t="s">
        <v>29493</v>
      </c>
      <c r="D62" s="59" t="s">
        <v>29494</v>
      </c>
      <c r="E62" s="164">
        <v>235</v>
      </c>
      <c r="F62" s="164">
        <v>210</v>
      </c>
      <c r="G62" s="165">
        <v>0.89</v>
      </c>
      <c r="H62" s="59" t="s">
        <v>18516</v>
      </c>
      <c r="I62" s="164">
        <v>66.15</v>
      </c>
      <c r="J62" s="164">
        <v>276.15</v>
      </c>
      <c r="K62" s="59">
        <v>0</v>
      </c>
      <c r="L62" s="59" t="s">
        <v>29410</v>
      </c>
      <c r="M62" s="59" t="s">
        <v>29935</v>
      </c>
    </row>
    <row r="63" spans="1:18" s="59" customFormat="1" ht="14.25">
      <c r="A63" s="59" t="s">
        <v>29332</v>
      </c>
      <c r="B63" s="59" t="s">
        <v>29496</v>
      </c>
      <c r="C63" s="59" t="s">
        <v>29493</v>
      </c>
      <c r="D63" s="59" t="s">
        <v>29494</v>
      </c>
      <c r="E63" s="164">
        <v>235</v>
      </c>
      <c r="F63" s="164">
        <v>210</v>
      </c>
      <c r="G63" s="165">
        <v>0.89</v>
      </c>
      <c r="H63" s="59" t="s">
        <v>18516</v>
      </c>
      <c r="I63" s="164">
        <v>66.15</v>
      </c>
      <c r="J63" s="164">
        <v>276.15</v>
      </c>
      <c r="K63" s="59">
        <v>0</v>
      </c>
      <c r="L63" s="59" t="s">
        <v>29410</v>
      </c>
      <c r="M63" s="59" t="s">
        <v>29935</v>
      </c>
    </row>
    <row r="64" spans="1:18" s="59" customFormat="1" ht="14.25">
      <c r="A64" s="59" t="s">
        <v>29326</v>
      </c>
      <c r="B64" s="59" t="s">
        <v>29497</v>
      </c>
      <c r="C64" s="59" t="s">
        <v>29493</v>
      </c>
      <c r="D64" s="59" t="s">
        <v>29494</v>
      </c>
      <c r="E64" s="164">
        <v>235</v>
      </c>
      <c r="F64" s="164">
        <v>210</v>
      </c>
      <c r="G64" s="165">
        <v>0.89</v>
      </c>
      <c r="H64" s="59" t="s">
        <v>18516</v>
      </c>
      <c r="I64" s="164">
        <v>66.15</v>
      </c>
      <c r="J64" s="164">
        <v>276.15</v>
      </c>
      <c r="K64" s="59">
        <v>0</v>
      </c>
      <c r="L64" s="59" t="s">
        <v>29439</v>
      </c>
      <c r="M64" s="59" t="s">
        <v>29935</v>
      </c>
    </row>
    <row r="65" spans="1:18" s="59" customFormat="1" ht="14.25">
      <c r="A65" s="59" t="s">
        <v>29329</v>
      </c>
      <c r="B65" s="59" t="s">
        <v>29498</v>
      </c>
      <c r="C65" s="59" t="s">
        <v>29493</v>
      </c>
      <c r="D65" s="59" t="s">
        <v>29494</v>
      </c>
      <c r="E65" s="164">
        <v>235</v>
      </c>
      <c r="F65" s="164">
        <v>210</v>
      </c>
      <c r="G65" s="165">
        <v>0.89</v>
      </c>
      <c r="H65" s="59" t="s">
        <v>18516</v>
      </c>
      <c r="I65" s="164">
        <v>66.15</v>
      </c>
      <c r="J65" s="164">
        <v>276.15</v>
      </c>
      <c r="K65" s="59">
        <v>0</v>
      </c>
      <c r="L65" s="59" t="s">
        <v>29410</v>
      </c>
      <c r="M65" s="59" t="s">
        <v>29935</v>
      </c>
    </row>
    <row r="66" spans="1:18" s="59" customFormat="1" ht="14.25">
      <c r="A66" s="59" t="s">
        <v>29499</v>
      </c>
      <c r="B66" s="59" t="s">
        <v>29500</v>
      </c>
      <c r="C66" s="59" t="s">
        <v>29501</v>
      </c>
      <c r="D66" s="59" t="s">
        <v>29502</v>
      </c>
      <c r="E66" s="164">
        <v>170</v>
      </c>
      <c r="F66" s="164">
        <v>145</v>
      </c>
      <c r="G66" s="165">
        <v>0.85</v>
      </c>
      <c r="H66" s="59" t="s">
        <v>18516</v>
      </c>
      <c r="I66" s="164">
        <v>56.62</v>
      </c>
      <c r="J66" s="164">
        <v>201.62</v>
      </c>
      <c r="K66" s="59">
        <v>21</v>
      </c>
      <c r="L66" s="59" t="s">
        <v>29410</v>
      </c>
      <c r="M66" s="59" t="s">
        <v>29503</v>
      </c>
    </row>
    <row r="67" spans="1:18" s="59" customFormat="1" ht="14.25">
      <c r="A67" s="59" t="s">
        <v>29504</v>
      </c>
      <c r="B67" s="59" t="s">
        <v>29505</v>
      </c>
      <c r="C67" s="59" t="s">
        <v>29506</v>
      </c>
      <c r="D67" s="59" t="s">
        <v>29507</v>
      </c>
      <c r="E67" s="164">
        <v>148</v>
      </c>
      <c r="F67" s="164">
        <v>120</v>
      </c>
      <c r="G67" s="165">
        <v>0.81</v>
      </c>
      <c r="H67" s="59" t="s">
        <v>18516</v>
      </c>
      <c r="I67" s="164">
        <v>39.69</v>
      </c>
      <c r="J67" s="164">
        <v>159.69</v>
      </c>
      <c r="K67" s="59">
        <v>161</v>
      </c>
      <c r="L67" s="59" t="s">
        <v>18516</v>
      </c>
      <c r="M67" s="59" t="s">
        <v>18516</v>
      </c>
    </row>
    <row r="68" spans="1:18" s="59" customFormat="1" ht="14.25">
      <c r="A68" s="59" t="s">
        <v>29348</v>
      </c>
      <c r="B68" s="59" t="s">
        <v>29508</v>
      </c>
      <c r="C68" s="59" t="s">
        <v>29509</v>
      </c>
      <c r="D68" s="59" t="s">
        <v>29510</v>
      </c>
      <c r="E68" s="164">
        <v>130</v>
      </c>
      <c r="F68" s="164">
        <v>105</v>
      </c>
      <c r="G68" s="165">
        <v>0.8</v>
      </c>
      <c r="H68" s="59" t="s">
        <v>18516</v>
      </c>
      <c r="I68" s="164">
        <v>41.05</v>
      </c>
      <c r="J68" s="164">
        <v>146.05</v>
      </c>
      <c r="K68" s="59">
        <v>80</v>
      </c>
      <c r="L68" s="59" t="s">
        <v>18516</v>
      </c>
      <c r="M68" s="59" t="s">
        <v>18516</v>
      </c>
    </row>
    <row r="69" spans="1:18" s="59" customFormat="1" ht="14.25">
      <c r="A69" s="59" t="s">
        <v>29351</v>
      </c>
      <c r="B69" s="59" t="s">
        <v>29511</v>
      </c>
      <c r="C69" s="59" t="s">
        <v>29509</v>
      </c>
      <c r="D69" s="59" t="s">
        <v>29510</v>
      </c>
      <c r="E69" s="164">
        <v>160</v>
      </c>
      <c r="F69" s="164">
        <v>139</v>
      </c>
      <c r="G69" s="165">
        <v>0.86</v>
      </c>
      <c r="H69" s="59" t="s">
        <v>18516</v>
      </c>
      <c r="I69" s="164">
        <v>53.63</v>
      </c>
      <c r="J69" s="164">
        <v>192.63</v>
      </c>
      <c r="K69" s="59">
        <v>219</v>
      </c>
      <c r="L69" s="59" t="s">
        <v>18516</v>
      </c>
      <c r="M69" s="59" t="s">
        <v>18516</v>
      </c>
    </row>
    <row r="70" spans="1:18" s="59" customFormat="1" ht="14.25">
      <c r="A70" s="59" t="s">
        <v>20609</v>
      </c>
      <c r="B70" s="59" t="s">
        <v>29512</v>
      </c>
      <c r="C70" s="59" t="s">
        <v>29513</v>
      </c>
      <c r="D70" s="59" t="s">
        <v>29514</v>
      </c>
      <c r="E70" s="164">
        <v>267.76</v>
      </c>
      <c r="F70" s="164">
        <v>223</v>
      </c>
      <c r="G70" s="165">
        <v>0.83</v>
      </c>
      <c r="H70" s="59" t="s">
        <v>18516</v>
      </c>
      <c r="I70" s="164">
        <v>130.86</v>
      </c>
      <c r="J70" s="164">
        <v>353.86</v>
      </c>
      <c r="K70" s="59">
        <v>16</v>
      </c>
      <c r="L70" s="59" t="s">
        <v>18516</v>
      </c>
      <c r="M70" s="59" t="s">
        <v>18516</v>
      </c>
    </row>
    <row r="71" spans="1:18" s="59" customFormat="1" ht="14.25">
      <c r="A71" s="59" t="s">
        <v>20606</v>
      </c>
      <c r="B71" s="59" t="s">
        <v>29515</v>
      </c>
      <c r="C71" s="59" t="s">
        <v>29513</v>
      </c>
      <c r="D71" s="59" t="s">
        <v>29514</v>
      </c>
      <c r="E71" s="164">
        <v>267.76</v>
      </c>
      <c r="F71" s="164">
        <v>223</v>
      </c>
      <c r="G71" s="165">
        <v>0.83</v>
      </c>
      <c r="H71" s="59" t="s">
        <v>18516</v>
      </c>
      <c r="I71" s="164">
        <v>130.86</v>
      </c>
      <c r="J71" s="164">
        <v>353.86</v>
      </c>
      <c r="K71" s="59">
        <v>0</v>
      </c>
      <c r="L71" s="59" t="s">
        <v>18516</v>
      </c>
      <c r="M71" s="59" t="s">
        <v>18516</v>
      </c>
    </row>
    <row r="72" spans="1:18" s="59" customFormat="1" ht="14.25">
      <c r="A72" s="59" t="s">
        <v>20558</v>
      </c>
      <c r="B72" s="59" t="s">
        <v>29516</v>
      </c>
      <c r="C72" s="59" t="s">
        <v>29421</v>
      </c>
      <c r="D72" s="59" t="s">
        <v>29422</v>
      </c>
      <c r="E72" s="164">
        <v>229</v>
      </c>
      <c r="F72" s="164">
        <v>199</v>
      </c>
      <c r="G72" s="165">
        <v>0.86</v>
      </c>
      <c r="H72" s="59" t="s">
        <v>18516</v>
      </c>
      <c r="I72" s="164">
        <v>54.07</v>
      </c>
      <c r="J72" s="164">
        <v>253.07</v>
      </c>
      <c r="K72" s="59">
        <v>90</v>
      </c>
      <c r="L72" s="59" t="s">
        <v>18516</v>
      </c>
      <c r="M72" s="59" t="s">
        <v>18516</v>
      </c>
    </row>
    <row r="73" spans="1:18" s="59" customFormat="1" ht="14.25">
      <c r="A73" s="59" t="s">
        <v>23975</v>
      </c>
      <c r="B73" s="59" t="s">
        <v>29517</v>
      </c>
      <c r="C73" s="59" t="s">
        <v>29518</v>
      </c>
      <c r="D73" s="59" t="s">
        <v>29519</v>
      </c>
      <c r="E73" s="164">
        <v>170</v>
      </c>
      <c r="F73" s="164">
        <v>155</v>
      </c>
      <c r="G73" s="165">
        <v>0.91</v>
      </c>
      <c r="H73" s="59" t="s">
        <v>18516</v>
      </c>
      <c r="I73" s="164">
        <v>71.72</v>
      </c>
      <c r="J73" s="164">
        <v>226.72</v>
      </c>
      <c r="K73" s="59">
        <v>60</v>
      </c>
      <c r="L73" s="59" t="s">
        <v>18516</v>
      </c>
      <c r="M73" s="59" t="s">
        <v>18516</v>
      </c>
    </row>
    <row r="74" spans="1:18" s="59" customFormat="1" ht="14.25">
      <c r="A74" s="59" t="s">
        <v>23978</v>
      </c>
      <c r="B74" s="59" t="s">
        <v>29520</v>
      </c>
      <c r="C74" s="59" t="s">
        <v>29518</v>
      </c>
      <c r="D74" s="59" t="s">
        <v>29519</v>
      </c>
      <c r="E74" s="164">
        <v>170</v>
      </c>
      <c r="F74" s="164">
        <v>155</v>
      </c>
      <c r="G74" s="165">
        <v>0.91</v>
      </c>
      <c r="H74" s="59" t="s">
        <v>18516</v>
      </c>
      <c r="I74" s="164">
        <v>71.72</v>
      </c>
      <c r="J74" s="164">
        <v>226.72</v>
      </c>
      <c r="K74" s="59">
        <v>60</v>
      </c>
      <c r="L74" s="59" t="s">
        <v>18516</v>
      </c>
      <c r="M74" s="59" t="s">
        <v>18516</v>
      </c>
    </row>
    <row r="75" spans="1:18" s="59" customFormat="1" ht="14.25">
      <c r="A75" s="59" t="s">
        <v>23981</v>
      </c>
      <c r="B75" s="59" t="s">
        <v>29521</v>
      </c>
      <c r="C75" s="59" t="s">
        <v>29518</v>
      </c>
      <c r="D75" s="59" t="s">
        <v>29519</v>
      </c>
      <c r="E75" s="164">
        <v>170</v>
      </c>
      <c r="F75" s="164">
        <v>155</v>
      </c>
      <c r="G75" s="165">
        <v>0.91</v>
      </c>
      <c r="H75" s="59" t="s">
        <v>18516</v>
      </c>
      <c r="I75" s="164">
        <v>71.72</v>
      </c>
      <c r="J75" s="164">
        <v>226.72</v>
      </c>
      <c r="K75" s="59">
        <v>59</v>
      </c>
      <c r="L75" s="59" t="s">
        <v>18516</v>
      </c>
      <c r="M75" s="59" t="s">
        <v>18516</v>
      </c>
    </row>
    <row r="76" spans="1:18" s="59" customFormat="1" ht="14.25">
      <c r="A76" s="59" t="s">
        <v>29522</v>
      </c>
      <c r="B76" s="59" t="s">
        <v>29523</v>
      </c>
      <c r="C76" s="59" t="s">
        <v>29509</v>
      </c>
      <c r="D76" s="59" t="s">
        <v>29510</v>
      </c>
      <c r="E76" s="164">
        <v>113</v>
      </c>
      <c r="F76" s="164">
        <v>113</v>
      </c>
      <c r="G76" s="59" t="s">
        <v>18516</v>
      </c>
      <c r="H76" s="59" t="s">
        <v>18516</v>
      </c>
      <c r="I76" s="164">
        <v>42.22</v>
      </c>
      <c r="J76" s="164">
        <v>155.22</v>
      </c>
      <c r="K76" s="59">
        <v>65</v>
      </c>
      <c r="L76" s="59" t="s">
        <v>18516</v>
      </c>
      <c r="M76" s="59" t="s">
        <v>18516</v>
      </c>
    </row>
    <row r="77" spans="1:18" s="59" customFormat="1" ht="14.25">
      <c r="A77" s="59" t="s">
        <v>29524</v>
      </c>
      <c r="B77" s="59" t="s">
        <v>29525</v>
      </c>
      <c r="C77" s="59" t="s">
        <v>29477</v>
      </c>
      <c r="D77" s="59" t="s">
        <v>29477</v>
      </c>
      <c r="E77" s="164">
        <v>189</v>
      </c>
      <c r="F77" s="164">
        <v>175.77</v>
      </c>
      <c r="G77" s="165">
        <v>0.93</v>
      </c>
      <c r="H77" s="59" t="s">
        <v>29478</v>
      </c>
      <c r="I77" s="164">
        <v>86.27</v>
      </c>
      <c r="J77" s="164">
        <v>262.04</v>
      </c>
      <c r="K77" s="59">
        <v>42</v>
      </c>
      <c r="L77" s="59" t="s">
        <v>29410</v>
      </c>
      <c r="M77" s="59" t="s">
        <v>29411</v>
      </c>
    </row>
    <row r="78" spans="1:18" s="59" customFormat="1" ht="14.25">
      <c r="A78" s="59" t="s">
        <v>29526</v>
      </c>
      <c r="B78" s="59" t="s">
        <v>29527</v>
      </c>
      <c r="C78" s="59" t="s">
        <v>29477</v>
      </c>
      <c r="D78" s="59" t="s">
        <v>29477</v>
      </c>
      <c r="E78" s="164">
        <v>149</v>
      </c>
      <c r="F78" s="164">
        <v>138.57</v>
      </c>
      <c r="G78" s="165">
        <v>0.93</v>
      </c>
      <c r="H78" s="59" t="s">
        <v>29478</v>
      </c>
      <c r="I78" s="164">
        <v>44.79</v>
      </c>
      <c r="J78" s="164">
        <v>183.36</v>
      </c>
      <c r="K78" s="59">
        <v>45</v>
      </c>
      <c r="L78" s="59" t="s">
        <v>29455</v>
      </c>
      <c r="M78" s="59" t="s">
        <v>29411</v>
      </c>
    </row>
    <row r="79" spans="1:18" s="59" customFormat="1" ht="14.25">
      <c r="A79" s="59" t="s">
        <v>29528</v>
      </c>
      <c r="B79" s="59" t="s">
        <v>29529</v>
      </c>
      <c r="C79" s="59" t="s">
        <v>29477</v>
      </c>
      <c r="D79" s="59" t="s">
        <v>29477</v>
      </c>
      <c r="E79" s="164">
        <v>338</v>
      </c>
      <c r="F79" s="164">
        <v>310.95</v>
      </c>
      <c r="G79" s="165">
        <v>0.91</v>
      </c>
      <c r="H79" s="59" t="s">
        <v>29478</v>
      </c>
      <c r="I79" s="164">
        <v>148.04</v>
      </c>
      <c r="J79" s="164">
        <v>458.99</v>
      </c>
      <c r="K79" s="59">
        <v>36</v>
      </c>
      <c r="L79" s="59" t="s">
        <v>29455</v>
      </c>
      <c r="M79" s="59" t="s">
        <v>29479</v>
      </c>
    </row>
    <row r="80" spans="1:18" s="59" customFormat="1" ht="14.25">
      <c r="A80" s="59" t="s">
        <v>29532</v>
      </c>
      <c r="B80" s="59" t="s">
        <v>29533</v>
      </c>
      <c r="C80" s="59" t="s">
        <v>29477</v>
      </c>
      <c r="D80" s="59" t="s">
        <v>29477</v>
      </c>
      <c r="E80" s="164">
        <v>269</v>
      </c>
      <c r="F80" s="164">
        <v>242.1</v>
      </c>
      <c r="G80" s="165">
        <v>0.9</v>
      </c>
      <c r="H80" s="59" t="s">
        <v>29478</v>
      </c>
      <c r="I80" s="164">
        <v>100.82</v>
      </c>
      <c r="J80" s="164">
        <v>342.92</v>
      </c>
      <c r="K80" s="59">
        <v>51</v>
      </c>
      <c r="L80" s="59" t="s">
        <v>29439</v>
      </c>
      <c r="M80" s="59" t="s">
        <v>29479</v>
      </c>
    </row>
    <row r="81" spans="1:18" s="59" customFormat="1" ht="14.25">
      <c r="A81" s="59" t="s">
        <v>29534</v>
      </c>
      <c r="B81" s="59" t="s">
        <v>29535</v>
      </c>
      <c r="C81" s="59" t="s">
        <v>29477</v>
      </c>
      <c r="D81" s="59" t="s">
        <v>29477</v>
      </c>
      <c r="E81" s="164">
        <v>208</v>
      </c>
      <c r="F81" s="164">
        <v>180.96</v>
      </c>
      <c r="G81" s="165">
        <v>0.87</v>
      </c>
      <c r="H81" s="59" t="s">
        <v>29478</v>
      </c>
      <c r="I81" s="164">
        <v>104.05</v>
      </c>
      <c r="J81" s="164">
        <v>285.01</v>
      </c>
      <c r="K81" s="59">
        <v>12</v>
      </c>
      <c r="L81" s="59" t="s">
        <v>18516</v>
      </c>
      <c r="M81" s="59" t="s">
        <v>18516</v>
      </c>
    </row>
    <row r="82" spans="1:18" s="59" customFormat="1" ht="14.25">
      <c r="A82" s="59" t="s">
        <v>29536</v>
      </c>
      <c r="B82" s="59" t="s">
        <v>29537</v>
      </c>
      <c r="C82" s="59" t="s">
        <v>29477</v>
      </c>
      <c r="D82" s="59" t="s">
        <v>29477</v>
      </c>
      <c r="E82" s="164">
        <v>95</v>
      </c>
      <c r="F82" s="164">
        <v>84.55</v>
      </c>
      <c r="G82" s="165">
        <v>0.89</v>
      </c>
      <c r="H82" s="59" t="s">
        <v>29478</v>
      </c>
      <c r="I82" s="164">
        <v>39.56</v>
      </c>
      <c r="J82" s="164">
        <v>124.11</v>
      </c>
      <c r="K82" s="59">
        <v>42</v>
      </c>
      <c r="L82" s="59" t="s">
        <v>29439</v>
      </c>
      <c r="M82" s="59" t="s">
        <v>29479</v>
      </c>
    </row>
    <row r="83" spans="1:18" s="59" customFormat="1" ht="14.25">
      <c r="A83" s="59" t="s">
        <v>29538</v>
      </c>
      <c r="B83" s="59" t="s">
        <v>29539</v>
      </c>
      <c r="C83" s="59" t="s">
        <v>29477</v>
      </c>
      <c r="D83" s="59" t="s">
        <v>29477</v>
      </c>
      <c r="E83" s="164">
        <v>138</v>
      </c>
      <c r="F83" s="164">
        <v>110.4</v>
      </c>
      <c r="G83" s="165">
        <v>0.8</v>
      </c>
      <c r="H83" s="59" t="s">
        <v>29478</v>
      </c>
      <c r="I83" s="164">
        <v>46.34</v>
      </c>
      <c r="J83" s="164">
        <v>156.74</v>
      </c>
      <c r="K83" s="59">
        <v>102</v>
      </c>
      <c r="L83" s="59" t="s">
        <v>29410</v>
      </c>
      <c r="M83" s="59" t="s">
        <v>29479</v>
      </c>
    </row>
    <row r="84" spans="1:18" s="59" customFormat="1" ht="14.25">
      <c r="A84" s="59" t="s">
        <v>29540</v>
      </c>
      <c r="B84" s="59" t="s">
        <v>29541</v>
      </c>
      <c r="C84" s="59" t="s">
        <v>29477</v>
      </c>
      <c r="D84" s="59" t="s">
        <v>29477</v>
      </c>
      <c r="E84" s="164">
        <v>138</v>
      </c>
      <c r="F84" s="164">
        <v>110.4</v>
      </c>
      <c r="G84" s="165">
        <v>0.8</v>
      </c>
      <c r="H84" s="59" t="s">
        <v>29478</v>
      </c>
      <c r="I84" s="164">
        <v>48.07</v>
      </c>
      <c r="J84" s="164">
        <v>158.47</v>
      </c>
      <c r="K84" s="59">
        <v>59</v>
      </c>
      <c r="L84" s="59" t="s">
        <v>29410</v>
      </c>
      <c r="M84" s="59" t="s">
        <v>29411</v>
      </c>
    </row>
    <row r="85" spans="1:18" s="59" customFormat="1" ht="14.25">
      <c r="A85" s="59" t="s">
        <v>25989</v>
      </c>
      <c r="B85" s="59" t="s">
        <v>29542</v>
      </c>
      <c r="C85" s="59" t="s">
        <v>29543</v>
      </c>
      <c r="D85" s="59" t="s">
        <v>29544</v>
      </c>
      <c r="E85" s="164">
        <v>129.99</v>
      </c>
      <c r="F85" s="164">
        <v>90</v>
      </c>
      <c r="G85" s="165">
        <v>0.69</v>
      </c>
      <c r="H85" s="59" t="s">
        <v>18516</v>
      </c>
      <c r="I85" s="164">
        <v>25.77</v>
      </c>
      <c r="J85" s="164">
        <v>115.77</v>
      </c>
      <c r="K85" s="59">
        <v>0</v>
      </c>
      <c r="L85" s="59" t="s">
        <v>18516</v>
      </c>
      <c r="M85" s="59" t="s">
        <v>18516</v>
      </c>
    </row>
    <row r="86" spans="1:18" s="59" customFormat="1" ht="14.25">
      <c r="A86" s="59" t="s">
        <v>25986</v>
      </c>
      <c r="B86" s="59" t="s">
        <v>29542</v>
      </c>
      <c r="C86" s="59" t="s">
        <v>29543</v>
      </c>
      <c r="D86" s="59" t="s">
        <v>29544</v>
      </c>
      <c r="E86" s="164">
        <v>129.99</v>
      </c>
      <c r="F86" s="164">
        <v>90</v>
      </c>
      <c r="G86" s="165">
        <v>0.69</v>
      </c>
      <c r="H86" s="59" t="s">
        <v>18516</v>
      </c>
      <c r="I86" s="164">
        <v>25.3</v>
      </c>
      <c r="J86" s="164">
        <v>115.3</v>
      </c>
      <c r="K86" s="59">
        <v>170</v>
      </c>
      <c r="L86" s="59" t="s">
        <v>29410</v>
      </c>
      <c r="M86" s="59" t="s">
        <v>29503</v>
      </c>
    </row>
    <row r="87" spans="1:18" s="59" customFormat="1" ht="14.25">
      <c r="A87" s="59" t="s">
        <v>29545</v>
      </c>
      <c r="B87" s="59" t="s">
        <v>29546</v>
      </c>
      <c r="C87" s="59" t="s">
        <v>29482</v>
      </c>
      <c r="D87" s="59" t="s">
        <v>29483</v>
      </c>
      <c r="E87" s="164">
        <v>90</v>
      </c>
      <c r="F87" s="164">
        <v>90</v>
      </c>
      <c r="G87" s="59" t="s">
        <v>18516</v>
      </c>
      <c r="H87" s="59" t="s">
        <v>18516</v>
      </c>
      <c r="I87" s="164">
        <v>41.05</v>
      </c>
      <c r="J87" s="164">
        <v>131.05</v>
      </c>
      <c r="K87" s="59">
        <v>55</v>
      </c>
      <c r="L87" s="59" t="s">
        <v>18516</v>
      </c>
      <c r="M87" s="59" t="s">
        <v>18516</v>
      </c>
    </row>
    <row r="88" spans="1:18" s="59" customFormat="1" ht="14.25">
      <c r="A88" s="59" t="s">
        <v>23954</v>
      </c>
      <c r="B88" s="59" t="s">
        <v>29547</v>
      </c>
      <c r="C88" s="59" t="s">
        <v>29548</v>
      </c>
      <c r="D88" s="59" t="s">
        <v>29549</v>
      </c>
      <c r="E88" s="164">
        <v>135</v>
      </c>
      <c r="F88" s="164">
        <v>118</v>
      </c>
      <c r="G88" s="165">
        <v>0.87</v>
      </c>
      <c r="H88" s="59" t="s">
        <v>18516</v>
      </c>
      <c r="I88" s="164">
        <v>24.75</v>
      </c>
      <c r="J88" s="164">
        <v>142.75</v>
      </c>
      <c r="K88" s="59">
        <v>16</v>
      </c>
      <c r="L88" s="59" t="s">
        <v>18516</v>
      </c>
      <c r="M88" s="59" t="s">
        <v>18516</v>
      </c>
    </row>
    <row r="89" spans="1:18" s="59" customFormat="1" ht="14.25">
      <c r="A89" s="59" t="s">
        <v>23951</v>
      </c>
      <c r="B89" s="59" t="s">
        <v>29550</v>
      </c>
      <c r="C89" s="59" t="s">
        <v>29548</v>
      </c>
      <c r="D89" s="59" t="s">
        <v>29549</v>
      </c>
      <c r="E89" s="164">
        <v>135</v>
      </c>
      <c r="F89" s="164">
        <v>118</v>
      </c>
      <c r="G89" s="165">
        <v>0.87</v>
      </c>
      <c r="H89" s="59" t="s">
        <v>18516</v>
      </c>
      <c r="I89" s="164">
        <v>24.75</v>
      </c>
      <c r="J89" s="164">
        <v>142.75</v>
      </c>
      <c r="K89" s="59">
        <v>0</v>
      </c>
      <c r="L89" s="59" t="s">
        <v>18516</v>
      </c>
      <c r="M89" s="59" t="s">
        <v>18516</v>
      </c>
    </row>
    <row r="90" spans="1:18" s="59" customFormat="1" ht="14.25">
      <c r="A90" s="59" t="s">
        <v>23948</v>
      </c>
      <c r="B90" s="59" t="s">
        <v>29551</v>
      </c>
      <c r="C90" s="59" t="s">
        <v>29548</v>
      </c>
      <c r="D90" s="59" t="s">
        <v>29549</v>
      </c>
      <c r="E90" s="164">
        <v>135</v>
      </c>
      <c r="F90" s="164">
        <v>118</v>
      </c>
      <c r="G90" s="165">
        <v>0.87</v>
      </c>
      <c r="H90" s="59" t="s">
        <v>29552</v>
      </c>
      <c r="I90" s="164">
        <v>25.77</v>
      </c>
      <c r="J90" s="164">
        <v>143.77</v>
      </c>
      <c r="K90" s="59">
        <v>46</v>
      </c>
      <c r="L90" s="59" t="s">
        <v>18516</v>
      </c>
      <c r="M90" s="59" t="s">
        <v>18516</v>
      </c>
    </row>
    <row r="91" spans="1:18" s="59" customFormat="1" ht="14.25">
      <c r="A91" s="59" t="s">
        <v>25980</v>
      </c>
      <c r="B91" s="59" t="s">
        <v>29553</v>
      </c>
      <c r="C91" s="59" t="s">
        <v>29450</v>
      </c>
      <c r="D91" s="59" t="s">
        <v>29451</v>
      </c>
      <c r="E91" s="164">
        <v>149</v>
      </c>
      <c r="F91" s="164">
        <v>126.65</v>
      </c>
      <c r="G91" s="165">
        <v>0.85</v>
      </c>
      <c r="H91" s="59" t="s">
        <v>18516</v>
      </c>
      <c r="I91" s="164">
        <v>46.77</v>
      </c>
      <c r="J91" s="164">
        <v>173.42</v>
      </c>
      <c r="K91" s="59">
        <v>86</v>
      </c>
      <c r="L91" s="59" t="s">
        <v>18516</v>
      </c>
      <c r="M91" s="59" t="s">
        <v>18516</v>
      </c>
    </row>
    <row r="92" spans="1:18" s="59" customFormat="1" ht="14.25">
      <c r="A92" s="59" t="s">
        <v>25977</v>
      </c>
      <c r="B92" s="59" t="s">
        <v>29554</v>
      </c>
      <c r="C92" s="59" t="s">
        <v>29450</v>
      </c>
      <c r="D92" s="59" t="s">
        <v>29451</v>
      </c>
      <c r="E92" s="164">
        <v>149</v>
      </c>
      <c r="F92" s="164">
        <v>126.65</v>
      </c>
      <c r="G92" s="165">
        <v>0.85</v>
      </c>
      <c r="H92" s="59" t="s">
        <v>18516</v>
      </c>
      <c r="I92" s="164">
        <v>46.77</v>
      </c>
      <c r="J92" s="164">
        <v>173.42</v>
      </c>
      <c r="K92" s="59">
        <v>81</v>
      </c>
      <c r="L92" s="59" t="s">
        <v>18516</v>
      </c>
      <c r="M92" s="59" t="s">
        <v>18516</v>
      </c>
    </row>
    <row r="93" spans="1:18" s="59" customFormat="1" ht="14.25">
      <c r="A93" s="59" t="s">
        <v>25974</v>
      </c>
      <c r="B93" s="59" t="s">
        <v>29553</v>
      </c>
      <c r="C93" s="59" t="s">
        <v>29450</v>
      </c>
      <c r="D93" s="59" t="s">
        <v>29451</v>
      </c>
      <c r="E93" s="164">
        <v>149</v>
      </c>
      <c r="F93" s="164">
        <v>126.65</v>
      </c>
      <c r="G93" s="165">
        <v>0.85</v>
      </c>
      <c r="H93" s="59" t="s">
        <v>18516</v>
      </c>
      <c r="I93" s="164">
        <v>46.77</v>
      </c>
      <c r="J93" s="164">
        <v>173.42</v>
      </c>
      <c r="K93" s="59">
        <v>73</v>
      </c>
      <c r="L93" s="59" t="s">
        <v>18516</v>
      </c>
      <c r="M93" s="59" t="s">
        <v>18516</v>
      </c>
    </row>
    <row r="94" spans="1:18" s="59" customFormat="1" ht="14.25">
      <c r="A94" s="59" t="s">
        <v>23957</v>
      </c>
      <c r="B94" s="59" t="s">
        <v>29555</v>
      </c>
      <c r="C94" s="59" t="s">
        <v>29548</v>
      </c>
      <c r="D94" s="59" t="s">
        <v>29549</v>
      </c>
      <c r="E94" s="164">
        <v>132.5</v>
      </c>
      <c r="F94" s="164">
        <v>115</v>
      </c>
      <c r="G94" s="165">
        <v>0.86</v>
      </c>
      <c r="H94" s="59" t="s">
        <v>18516</v>
      </c>
      <c r="I94" s="164">
        <v>24.75</v>
      </c>
      <c r="J94" s="164">
        <v>139.75</v>
      </c>
      <c r="K94" s="59">
        <v>28</v>
      </c>
      <c r="L94" s="59" t="s">
        <v>18516</v>
      </c>
      <c r="M94" s="59" t="s">
        <v>18516</v>
      </c>
    </row>
    <row r="95" spans="1:18" s="59" customFormat="1" ht="14.25">
      <c r="A95" s="59" t="s">
        <v>29556</v>
      </c>
      <c r="B95" s="59" t="s">
        <v>29557</v>
      </c>
      <c r="C95" s="59" t="s">
        <v>29558</v>
      </c>
      <c r="D95" s="59" t="s">
        <v>29559</v>
      </c>
      <c r="E95" s="164">
        <v>109</v>
      </c>
      <c r="F95" s="164">
        <v>109</v>
      </c>
      <c r="G95" s="59" t="s">
        <v>18516</v>
      </c>
      <c r="H95" s="59" t="s">
        <v>18516</v>
      </c>
      <c r="I95" s="164">
        <v>40.26</v>
      </c>
      <c r="J95" s="164">
        <v>149.26</v>
      </c>
      <c r="K95" s="59">
        <v>40</v>
      </c>
      <c r="L95" s="59" t="s">
        <v>18516</v>
      </c>
      <c r="M95" s="59" t="s">
        <v>18516</v>
      </c>
    </row>
    <row r="96" spans="1:18" s="59" customFormat="1" ht="14.25">
      <c r="A96" s="59" t="s">
        <v>29560</v>
      </c>
      <c r="B96" s="59" t="s">
        <v>29561</v>
      </c>
      <c r="C96" s="59" t="s">
        <v>29562</v>
      </c>
      <c r="D96" s="59" t="s">
        <v>29562</v>
      </c>
      <c r="E96" s="164">
        <v>300</v>
      </c>
      <c r="F96" s="164">
        <v>225</v>
      </c>
      <c r="G96" s="165">
        <v>0.75</v>
      </c>
      <c r="H96" s="59" t="s">
        <v>18516</v>
      </c>
      <c r="I96" s="164">
        <v>100.82</v>
      </c>
      <c r="J96" s="164">
        <v>325.82</v>
      </c>
      <c r="K96" s="59">
        <v>50</v>
      </c>
      <c r="L96" s="59" t="s">
        <v>18516</v>
      </c>
      <c r="M96" s="59" t="s">
        <v>18516</v>
      </c>
    </row>
    <row r="97" spans="1:18" s="59" customFormat="1" ht="14.25">
      <c r="A97" s="59" t="s">
        <v>29563</v>
      </c>
      <c r="B97" s="59" t="s">
        <v>29564</v>
      </c>
      <c r="C97" s="59" t="s">
        <v>29565</v>
      </c>
      <c r="D97" s="59" t="s">
        <v>29566</v>
      </c>
      <c r="E97" s="164">
        <v>110</v>
      </c>
      <c r="F97" s="164">
        <v>110</v>
      </c>
      <c r="G97" s="59" t="s">
        <v>18516</v>
      </c>
      <c r="H97" s="59" t="s">
        <v>18516</v>
      </c>
      <c r="I97" s="164">
        <v>46.34</v>
      </c>
      <c r="J97" s="164">
        <v>156.34</v>
      </c>
      <c r="K97" s="59">
        <v>199</v>
      </c>
      <c r="L97" s="59" t="s">
        <v>18516</v>
      </c>
      <c r="M97" s="59" t="s">
        <v>18516</v>
      </c>
    </row>
    <row r="98" spans="1:18" s="59" customFormat="1" ht="14.25">
      <c r="A98" s="59" t="s">
        <v>29567</v>
      </c>
      <c r="B98" s="59" t="s">
        <v>29568</v>
      </c>
      <c r="C98" s="59" t="s">
        <v>29569</v>
      </c>
      <c r="D98" s="59" t="s">
        <v>29569</v>
      </c>
      <c r="E98" s="164">
        <v>166</v>
      </c>
      <c r="F98" s="164">
        <v>166</v>
      </c>
      <c r="G98" s="59" t="s">
        <v>18516</v>
      </c>
      <c r="H98" s="59" t="s">
        <v>18516</v>
      </c>
      <c r="I98" s="164">
        <v>40.49</v>
      </c>
      <c r="J98" s="164">
        <v>206.49</v>
      </c>
      <c r="K98" s="59">
        <v>132</v>
      </c>
      <c r="L98" s="59" t="s">
        <v>18516</v>
      </c>
      <c r="M98" s="59" t="s">
        <v>18516</v>
      </c>
    </row>
    <row r="99" spans="1:18" s="59" customFormat="1" ht="14.25">
      <c r="A99" s="59" t="s">
        <v>23945</v>
      </c>
      <c r="B99" s="59" t="s">
        <v>29570</v>
      </c>
      <c r="C99" s="59" t="s">
        <v>29548</v>
      </c>
      <c r="D99" s="59" t="s">
        <v>29549</v>
      </c>
      <c r="E99" s="164">
        <v>135</v>
      </c>
      <c r="F99" s="164">
        <v>118</v>
      </c>
      <c r="G99" s="165">
        <v>0.87</v>
      </c>
      <c r="H99" s="59" t="s">
        <v>29552</v>
      </c>
      <c r="I99" s="164">
        <v>25.77</v>
      </c>
      <c r="J99" s="164">
        <v>143.77</v>
      </c>
      <c r="K99" s="59">
        <v>46</v>
      </c>
      <c r="L99" s="59" t="s">
        <v>18516</v>
      </c>
      <c r="M99" s="59" t="s">
        <v>18516</v>
      </c>
    </row>
    <row r="100" spans="1:18" s="59" customFormat="1" ht="14.25">
      <c r="A100" s="59" t="s">
        <v>23942</v>
      </c>
      <c r="B100" s="59" t="s">
        <v>29571</v>
      </c>
      <c r="C100" s="59" t="s">
        <v>29572</v>
      </c>
      <c r="D100" s="59" t="s">
        <v>29573</v>
      </c>
      <c r="E100" s="164">
        <v>176</v>
      </c>
      <c r="F100" s="164">
        <v>166</v>
      </c>
      <c r="G100" s="165">
        <v>0.94</v>
      </c>
      <c r="H100" s="59" t="s">
        <v>29574</v>
      </c>
      <c r="I100" s="164">
        <v>51.54</v>
      </c>
      <c r="J100" s="164">
        <v>217.54</v>
      </c>
      <c r="K100" s="59">
        <v>48</v>
      </c>
      <c r="L100" s="59" t="s">
        <v>18516</v>
      </c>
      <c r="M100" s="59" t="s">
        <v>18516</v>
      </c>
    </row>
    <row r="101" spans="1:18" s="59" customFormat="1" ht="14.25">
      <c r="A101" s="59" t="s">
        <v>23939</v>
      </c>
      <c r="B101" s="59" t="s">
        <v>29571</v>
      </c>
      <c r="C101" s="59" t="s">
        <v>29572</v>
      </c>
      <c r="D101" s="59" t="s">
        <v>29573</v>
      </c>
      <c r="E101" s="164">
        <v>176</v>
      </c>
      <c r="F101" s="164">
        <v>166</v>
      </c>
      <c r="G101" s="165">
        <v>0.94</v>
      </c>
      <c r="H101" s="59" t="s">
        <v>29574</v>
      </c>
      <c r="I101" s="164">
        <v>51.54</v>
      </c>
      <c r="J101" s="164">
        <v>217.54</v>
      </c>
      <c r="K101" s="59">
        <v>71</v>
      </c>
      <c r="L101" s="59" t="s">
        <v>18516</v>
      </c>
      <c r="M101" s="59" t="s">
        <v>18516</v>
      </c>
    </row>
    <row r="102" spans="1:18" s="59" customFormat="1" ht="14.25">
      <c r="A102" s="59" t="s">
        <v>23936</v>
      </c>
      <c r="B102" s="59" t="s">
        <v>29571</v>
      </c>
      <c r="C102" s="59" t="s">
        <v>29572</v>
      </c>
      <c r="D102" s="59" t="s">
        <v>29573</v>
      </c>
      <c r="E102" s="164">
        <v>176</v>
      </c>
      <c r="F102" s="164">
        <v>166</v>
      </c>
      <c r="G102" s="165">
        <v>0.94</v>
      </c>
      <c r="H102" s="59" t="s">
        <v>29574</v>
      </c>
      <c r="I102" s="164">
        <v>51.54</v>
      </c>
      <c r="J102" s="164">
        <v>217.54</v>
      </c>
      <c r="K102" s="59">
        <v>197</v>
      </c>
      <c r="L102" s="59" t="s">
        <v>18516</v>
      </c>
      <c r="M102" s="59" t="s">
        <v>18516</v>
      </c>
    </row>
    <row r="103" spans="1:18" s="59" customFormat="1" ht="14.25">
      <c r="A103" s="59" t="s">
        <v>23933</v>
      </c>
      <c r="B103" s="59" t="s">
        <v>29575</v>
      </c>
      <c r="C103" s="59" t="s">
        <v>29572</v>
      </c>
      <c r="D103" s="59" t="s">
        <v>29573</v>
      </c>
      <c r="E103" s="164">
        <v>89</v>
      </c>
      <c r="F103" s="164">
        <v>84</v>
      </c>
      <c r="G103" s="165">
        <v>0.94</v>
      </c>
      <c r="H103" s="59" t="s">
        <v>29574</v>
      </c>
      <c r="I103" s="164">
        <v>25.77</v>
      </c>
      <c r="J103" s="164">
        <v>109.77</v>
      </c>
      <c r="K103" s="59">
        <v>97</v>
      </c>
      <c r="L103" s="59" t="s">
        <v>18516</v>
      </c>
      <c r="M103" s="59" t="s">
        <v>18516</v>
      </c>
    </row>
    <row r="104" spans="1:18" s="59" customFormat="1" ht="14.25">
      <c r="A104" s="59" t="s">
        <v>23930</v>
      </c>
      <c r="B104" s="59" t="s">
        <v>29575</v>
      </c>
      <c r="C104" s="59" t="s">
        <v>29572</v>
      </c>
      <c r="D104" s="59" t="s">
        <v>29573</v>
      </c>
      <c r="E104" s="164">
        <v>89</v>
      </c>
      <c r="F104" s="164">
        <v>84</v>
      </c>
      <c r="G104" s="165">
        <v>0.94</v>
      </c>
      <c r="H104" s="59" t="s">
        <v>29574</v>
      </c>
      <c r="I104" s="164">
        <v>25.77</v>
      </c>
      <c r="J104" s="164">
        <v>109.77</v>
      </c>
      <c r="K104" s="59">
        <v>143</v>
      </c>
      <c r="L104" s="59" t="s">
        <v>18516</v>
      </c>
      <c r="M104" s="59" t="s">
        <v>18516</v>
      </c>
    </row>
    <row r="105" spans="1:18" s="59" customFormat="1" ht="14.25">
      <c r="A105" s="59" t="s">
        <v>29576</v>
      </c>
      <c r="B105" s="59" t="s">
        <v>29577</v>
      </c>
      <c r="C105" s="59" t="s">
        <v>29562</v>
      </c>
      <c r="D105" s="59" t="s">
        <v>29562</v>
      </c>
      <c r="E105" s="164">
        <v>290</v>
      </c>
      <c r="F105" s="164">
        <v>225</v>
      </c>
      <c r="G105" s="165">
        <v>0.77</v>
      </c>
      <c r="H105" s="59" t="s">
        <v>18516</v>
      </c>
      <c r="I105" s="164">
        <v>100.82</v>
      </c>
      <c r="J105" s="164">
        <v>325.82</v>
      </c>
      <c r="K105" s="59">
        <v>262</v>
      </c>
      <c r="L105" s="59" t="s">
        <v>18516</v>
      </c>
      <c r="M105" s="59" t="s">
        <v>18516</v>
      </c>
    </row>
    <row r="106" spans="1:18" s="59" customFormat="1" ht="14.25">
      <c r="A106" s="59" t="s">
        <v>23556</v>
      </c>
      <c r="B106" s="59" t="s">
        <v>29578</v>
      </c>
      <c r="C106" s="59" t="s">
        <v>29579</v>
      </c>
      <c r="D106" s="59" t="s">
        <v>29579</v>
      </c>
      <c r="E106" s="164">
        <v>140</v>
      </c>
      <c r="F106" s="164">
        <v>128</v>
      </c>
      <c r="G106" s="165">
        <v>0.91</v>
      </c>
      <c r="H106" s="59" t="s">
        <v>29580</v>
      </c>
      <c r="I106" s="164">
        <v>81.62</v>
      </c>
      <c r="J106" s="164">
        <v>209.62</v>
      </c>
      <c r="K106" s="59">
        <v>202</v>
      </c>
      <c r="L106" s="59" t="s">
        <v>18516</v>
      </c>
      <c r="M106" s="59" t="s">
        <v>18516</v>
      </c>
    </row>
    <row r="107" spans="1:18" s="59" customFormat="1" ht="14.25">
      <c r="A107" s="59" t="s">
        <v>29581</v>
      </c>
      <c r="B107" s="59" t="s">
        <v>29582</v>
      </c>
      <c r="C107" s="59" t="s">
        <v>29583</v>
      </c>
      <c r="D107" s="59" t="s">
        <v>29583</v>
      </c>
      <c r="E107" s="164">
        <v>160</v>
      </c>
      <c r="F107" s="164">
        <v>145</v>
      </c>
      <c r="G107" s="165">
        <v>0.9</v>
      </c>
      <c r="H107" s="59" t="s">
        <v>18516</v>
      </c>
      <c r="I107" s="164">
        <v>41.9</v>
      </c>
      <c r="J107" s="164">
        <v>186.9</v>
      </c>
      <c r="K107" s="59">
        <v>278</v>
      </c>
      <c r="L107" s="59" t="s">
        <v>18516</v>
      </c>
      <c r="M107" s="59" t="s">
        <v>18516</v>
      </c>
    </row>
    <row r="108" spans="1:18" s="59" customFormat="1" ht="14.25">
      <c r="A108" s="59" t="s">
        <v>29584</v>
      </c>
      <c r="B108" s="59" t="s">
        <v>29585</v>
      </c>
      <c r="C108" s="59" t="s">
        <v>29583</v>
      </c>
      <c r="D108" s="59" t="s">
        <v>29583</v>
      </c>
      <c r="E108" s="164">
        <v>160</v>
      </c>
      <c r="F108" s="164">
        <v>125</v>
      </c>
      <c r="G108" s="165">
        <v>0.78</v>
      </c>
      <c r="H108" s="59" t="s">
        <v>18516</v>
      </c>
      <c r="I108" s="164">
        <v>41.9</v>
      </c>
      <c r="J108" s="164">
        <v>166.9</v>
      </c>
      <c r="K108" s="59">
        <v>216</v>
      </c>
      <c r="L108" s="59" t="s">
        <v>18516</v>
      </c>
      <c r="M108" s="59" t="s">
        <v>18516</v>
      </c>
    </row>
    <row r="109" spans="1:18" s="59" customFormat="1" ht="14.25">
      <c r="A109" s="59" t="s">
        <v>25971</v>
      </c>
      <c r="B109" s="59" t="s">
        <v>29586</v>
      </c>
      <c r="C109" s="59" t="s">
        <v>29450</v>
      </c>
      <c r="D109" s="59" t="s">
        <v>29451</v>
      </c>
      <c r="E109" s="164">
        <v>73</v>
      </c>
      <c r="F109" s="164">
        <v>62.05</v>
      </c>
      <c r="G109" s="165">
        <v>0.85</v>
      </c>
      <c r="H109" s="59" t="s">
        <v>18516</v>
      </c>
      <c r="I109" s="164">
        <v>25.77</v>
      </c>
      <c r="J109" s="164">
        <v>87.82</v>
      </c>
      <c r="K109" s="59">
        <v>38</v>
      </c>
      <c r="L109" s="59" t="s">
        <v>29439</v>
      </c>
      <c r="M109" s="59" t="s">
        <v>29587</v>
      </c>
    </row>
    <row r="110" spans="1:18" s="59" customFormat="1" ht="14.25">
      <c r="A110" s="59" t="s">
        <v>25968</v>
      </c>
      <c r="B110" s="59" t="s">
        <v>29588</v>
      </c>
      <c r="C110" s="59" t="s">
        <v>29450</v>
      </c>
      <c r="D110" s="59" t="s">
        <v>29451</v>
      </c>
      <c r="E110" s="164">
        <v>73</v>
      </c>
      <c r="F110" s="164">
        <v>62.05</v>
      </c>
      <c r="G110" s="165">
        <v>0.85</v>
      </c>
      <c r="H110" s="59" t="s">
        <v>18516</v>
      </c>
      <c r="I110" s="164">
        <v>25.77</v>
      </c>
      <c r="J110" s="164">
        <v>87.82</v>
      </c>
      <c r="K110" s="59">
        <v>37</v>
      </c>
      <c r="L110" s="59" t="s">
        <v>29439</v>
      </c>
      <c r="M110" s="59" t="s">
        <v>29587</v>
      </c>
    </row>
    <row r="111" spans="1:18" s="59" customFormat="1" ht="14.25">
      <c r="A111" s="59" t="s">
        <v>25965</v>
      </c>
      <c r="B111" s="59" t="s">
        <v>29589</v>
      </c>
      <c r="C111" s="59" t="s">
        <v>29450</v>
      </c>
      <c r="D111" s="59" t="s">
        <v>29451</v>
      </c>
      <c r="E111" s="164">
        <v>73</v>
      </c>
      <c r="F111" s="164">
        <v>62.05</v>
      </c>
      <c r="G111" s="165">
        <v>0.85</v>
      </c>
      <c r="H111" s="59" t="s">
        <v>18516</v>
      </c>
      <c r="I111" s="164">
        <v>25.77</v>
      </c>
      <c r="J111" s="164">
        <v>87.82</v>
      </c>
      <c r="K111" s="59">
        <v>36</v>
      </c>
      <c r="L111" s="59" t="s">
        <v>29455</v>
      </c>
      <c r="M111" s="59" t="s">
        <v>29587</v>
      </c>
    </row>
    <row r="112" spans="1:18" s="59" customFormat="1" ht="14.25">
      <c r="A112" s="59" t="s">
        <v>25962</v>
      </c>
      <c r="B112" s="59" t="s">
        <v>29590</v>
      </c>
      <c r="C112" s="59" t="s">
        <v>29450</v>
      </c>
      <c r="D112" s="59" t="s">
        <v>29451</v>
      </c>
      <c r="E112" s="164">
        <v>73</v>
      </c>
      <c r="F112" s="164">
        <v>62.05</v>
      </c>
      <c r="G112" s="165">
        <v>0.85</v>
      </c>
      <c r="H112" s="59" t="s">
        <v>18516</v>
      </c>
      <c r="I112" s="164">
        <v>25.77</v>
      </c>
      <c r="J112" s="164">
        <v>87.82</v>
      </c>
      <c r="K112" s="59">
        <v>56</v>
      </c>
      <c r="L112" s="59" t="s">
        <v>29439</v>
      </c>
      <c r="M112" s="59" t="s">
        <v>29587</v>
      </c>
    </row>
    <row r="113" spans="1:18" s="59" customFormat="1" ht="14.25">
      <c r="A113" s="59" t="s">
        <v>25959</v>
      </c>
      <c r="B113" s="59" t="s">
        <v>29591</v>
      </c>
      <c r="C113" s="59" t="s">
        <v>29450</v>
      </c>
      <c r="D113" s="59" t="s">
        <v>29451</v>
      </c>
      <c r="E113" s="164">
        <v>73</v>
      </c>
      <c r="F113" s="164">
        <v>62.05</v>
      </c>
      <c r="G113" s="165">
        <v>0.85</v>
      </c>
      <c r="H113" s="59" t="s">
        <v>18516</v>
      </c>
      <c r="I113" s="164">
        <v>25.77</v>
      </c>
      <c r="J113" s="164">
        <v>87.82</v>
      </c>
      <c r="K113" s="59">
        <v>41</v>
      </c>
      <c r="L113" s="59" t="s">
        <v>29439</v>
      </c>
      <c r="M113" s="59" t="s">
        <v>29587</v>
      </c>
    </row>
    <row r="114" spans="1:18" s="59" customFormat="1" ht="14.25">
      <c r="A114" s="59" t="s">
        <v>20555</v>
      </c>
      <c r="B114" s="59" t="s">
        <v>29592</v>
      </c>
      <c r="C114" s="59" t="s">
        <v>29421</v>
      </c>
      <c r="D114" s="59" t="s">
        <v>29422</v>
      </c>
      <c r="E114" s="164">
        <v>148</v>
      </c>
      <c r="F114" s="164">
        <v>129</v>
      </c>
      <c r="G114" s="165">
        <v>0.87</v>
      </c>
      <c r="H114" s="59" t="s">
        <v>18516</v>
      </c>
      <c r="I114" s="164">
        <v>43.99</v>
      </c>
      <c r="J114" s="164">
        <v>172.99</v>
      </c>
      <c r="K114" s="59">
        <v>85</v>
      </c>
      <c r="L114" s="59" t="s">
        <v>18516</v>
      </c>
      <c r="M114" s="59" t="s">
        <v>18516</v>
      </c>
    </row>
    <row r="115" spans="1:18" s="59" customFormat="1" ht="14.25">
      <c r="A115" s="59" t="s">
        <v>20552</v>
      </c>
      <c r="B115" s="59" t="s">
        <v>29593</v>
      </c>
      <c r="C115" s="59" t="s">
        <v>29421</v>
      </c>
      <c r="D115" s="59" t="s">
        <v>29422</v>
      </c>
      <c r="E115" s="164">
        <v>148</v>
      </c>
      <c r="F115" s="164">
        <v>129</v>
      </c>
      <c r="G115" s="165">
        <v>0.87</v>
      </c>
      <c r="H115" s="59" t="s">
        <v>18516</v>
      </c>
      <c r="I115" s="164">
        <v>43.99</v>
      </c>
      <c r="J115" s="164">
        <v>172.99</v>
      </c>
      <c r="K115" s="59">
        <v>90</v>
      </c>
      <c r="L115" s="59" t="s">
        <v>18516</v>
      </c>
      <c r="M115" s="59" t="s">
        <v>18516</v>
      </c>
    </row>
    <row r="116" spans="1:18" s="59" customFormat="1" ht="14.25">
      <c r="A116" s="59" t="s">
        <v>20603</v>
      </c>
      <c r="B116" s="59" t="s">
        <v>29594</v>
      </c>
      <c r="C116" s="59" t="s">
        <v>29513</v>
      </c>
      <c r="D116" s="59" t="s">
        <v>29514</v>
      </c>
      <c r="E116" s="164">
        <v>267.76</v>
      </c>
      <c r="F116" s="164">
        <v>223</v>
      </c>
      <c r="G116" s="165">
        <v>0.83</v>
      </c>
      <c r="H116" s="59" t="s">
        <v>18516</v>
      </c>
      <c r="I116" s="164">
        <v>130.86</v>
      </c>
      <c r="J116" s="164">
        <v>353.86</v>
      </c>
      <c r="K116" s="59">
        <v>18</v>
      </c>
      <c r="L116" s="59" t="s">
        <v>18516</v>
      </c>
      <c r="M116" s="59" t="s">
        <v>18516</v>
      </c>
    </row>
    <row r="117" spans="1:18" s="59" customFormat="1" ht="14.25">
      <c r="A117" s="59" t="s">
        <v>25956</v>
      </c>
      <c r="B117" s="59" t="s">
        <v>29595</v>
      </c>
      <c r="C117" s="59" t="s">
        <v>29450</v>
      </c>
      <c r="D117" s="59" t="s">
        <v>29451</v>
      </c>
      <c r="E117" s="164">
        <v>73</v>
      </c>
      <c r="F117" s="164">
        <v>62.05</v>
      </c>
      <c r="G117" s="165">
        <v>0.85</v>
      </c>
      <c r="H117" s="59" t="s">
        <v>18516</v>
      </c>
      <c r="I117" s="164">
        <v>25.77</v>
      </c>
      <c r="J117" s="164">
        <v>87.82</v>
      </c>
      <c r="K117" s="59">
        <v>59</v>
      </c>
      <c r="L117" s="59" t="s">
        <v>29439</v>
      </c>
      <c r="M117" s="59" t="s">
        <v>29587</v>
      </c>
    </row>
    <row r="118" spans="1:18" s="59" customFormat="1" ht="14.25">
      <c r="A118" s="59" t="s">
        <v>23927</v>
      </c>
      <c r="B118" s="59" t="s">
        <v>29575</v>
      </c>
      <c r="C118" s="59" t="s">
        <v>29572</v>
      </c>
      <c r="D118" s="59" t="s">
        <v>29573</v>
      </c>
      <c r="E118" s="164">
        <v>89</v>
      </c>
      <c r="F118" s="164">
        <v>84</v>
      </c>
      <c r="G118" s="165">
        <v>0.94</v>
      </c>
      <c r="H118" s="59" t="s">
        <v>29574</v>
      </c>
      <c r="I118" s="164">
        <v>25.77</v>
      </c>
      <c r="J118" s="164">
        <v>109.77</v>
      </c>
      <c r="K118" s="59">
        <v>395</v>
      </c>
      <c r="L118" s="59" t="s">
        <v>18516</v>
      </c>
      <c r="M118" s="59" t="s">
        <v>18516</v>
      </c>
    </row>
    <row r="119" spans="1:18" s="59" customFormat="1" ht="14.25">
      <c r="A119" s="59" t="s">
        <v>23919</v>
      </c>
      <c r="B119" s="59" t="s">
        <v>29596</v>
      </c>
      <c r="C119" s="59" t="s">
        <v>29597</v>
      </c>
      <c r="D119" s="59" t="s">
        <v>29597</v>
      </c>
      <c r="E119" s="164">
        <v>135</v>
      </c>
      <c r="F119" s="164">
        <v>127</v>
      </c>
      <c r="G119" s="165">
        <v>0.94</v>
      </c>
      <c r="H119" s="59" t="s">
        <v>18516</v>
      </c>
      <c r="I119" s="164">
        <v>38.23</v>
      </c>
      <c r="J119" s="164">
        <v>165.23</v>
      </c>
      <c r="K119" s="59">
        <v>7</v>
      </c>
      <c r="L119" s="59" t="s">
        <v>18516</v>
      </c>
      <c r="M119" s="59" t="s">
        <v>18516</v>
      </c>
    </row>
    <row r="120" spans="1:18" s="59" customFormat="1" ht="14.25">
      <c r="A120" s="59" t="s">
        <v>23922</v>
      </c>
      <c r="B120" s="59" t="s">
        <v>29596</v>
      </c>
      <c r="C120" s="59" t="s">
        <v>29597</v>
      </c>
      <c r="D120" s="59" t="s">
        <v>29597</v>
      </c>
      <c r="E120" s="164">
        <v>135</v>
      </c>
      <c r="F120" s="164">
        <v>127</v>
      </c>
      <c r="G120" s="165">
        <v>0.94</v>
      </c>
      <c r="H120" s="59" t="s">
        <v>18516</v>
      </c>
      <c r="I120" s="164">
        <v>38.23</v>
      </c>
      <c r="J120" s="164">
        <v>165.23</v>
      </c>
      <c r="K120" s="59">
        <v>27</v>
      </c>
      <c r="L120" s="59" t="s">
        <v>18516</v>
      </c>
      <c r="M120" s="59" t="s">
        <v>18516</v>
      </c>
    </row>
    <row r="121" spans="1:18" s="59" customFormat="1" ht="14.25">
      <c r="A121" s="59" t="s">
        <v>29315</v>
      </c>
      <c r="B121" s="59" t="s">
        <v>29598</v>
      </c>
      <c r="C121" s="59" t="s">
        <v>29599</v>
      </c>
      <c r="D121" s="59" t="s">
        <v>29600</v>
      </c>
      <c r="E121" s="164">
        <v>285</v>
      </c>
      <c r="F121" s="164">
        <v>285</v>
      </c>
      <c r="G121" s="59" t="s">
        <v>18516</v>
      </c>
      <c r="H121" s="59" t="s">
        <v>18516</v>
      </c>
      <c r="I121" s="164">
        <v>101.59</v>
      </c>
      <c r="J121" s="164">
        <v>386.59</v>
      </c>
      <c r="K121" s="59">
        <v>0</v>
      </c>
      <c r="L121" s="59" t="s">
        <v>29439</v>
      </c>
      <c r="M121" s="59" t="s">
        <v>29668</v>
      </c>
    </row>
    <row r="122" spans="1:18" s="59" customFormat="1" ht="14.25">
      <c r="A122" s="59" t="s">
        <v>29312</v>
      </c>
      <c r="B122" s="59" t="s">
        <v>29602</v>
      </c>
      <c r="C122" s="59" t="s">
        <v>29599</v>
      </c>
      <c r="D122" s="59" t="s">
        <v>29600</v>
      </c>
      <c r="E122" s="164">
        <v>285</v>
      </c>
      <c r="F122" s="164">
        <v>285</v>
      </c>
      <c r="G122" s="59" t="s">
        <v>18516</v>
      </c>
      <c r="H122" s="59" t="s">
        <v>18516</v>
      </c>
      <c r="I122" s="164">
        <v>101.59</v>
      </c>
      <c r="J122" s="164">
        <v>386.59</v>
      </c>
      <c r="K122" s="59">
        <v>0</v>
      </c>
      <c r="L122" s="59" t="s">
        <v>29439</v>
      </c>
      <c r="M122" s="59" t="s">
        <v>29668</v>
      </c>
    </row>
    <row r="123" spans="1:18" s="59" customFormat="1" ht="14.25">
      <c r="A123" s="59" t="s">
        <v>29603</v>
      </c>
      <c r="B123" s="59" t="s">
        <v>50997</v>
      </c>
      <c r="C123" s="59" t="s">
        <v>29444</v>
      </c>
      <c r="D123" s="59" t="s">
        <v>29445</v>
      </c>
      <c r="E123" s="164">
        <v>269</v>
      </c>
      <c r="F123" s="164">
        <v>240</v>
      </c>
      <c r="G123" s="165">
        <v>0.89</v>
      </c>
      <c r="H123" s="59" t="s">
        <v>18516</v>
      </c>
      <c r="I123" s="164">
        <v>92.59</v>
      </c>
      <c r="J123" s="164">
        <v>332.59</v>
      </c>
      <c r="K123" s="59">
        <v>0</v>
      </c>
      <c r="L123" s="59" t="s">
        <v>29410</v>
      </c>
      <c r="M123" s="59" t="s">
        <v>29459</v>
      </c>
    </row>
    <row r="124" spans="1:18" s="59" customFormat="1" ht="14.25">
      <c r="A124" s="59" t="s">
        <v>20615</v>
      </c>
      <c r="B124" s="59" t="s">
        <v>29605</v>
      </c>
      <c r="C124" s="59" t="s">
        <v>29444</v>
      </c>
      <c r="D124" s="59" t="s">
        <v>29445</v>
      </c>
      <c r="E124" s="164">
        <v>239</v>
      </c>
      <c r="F124" s="164">
        <v>210</v>
      </c>
      <c r="G124" s="165">
        <v>0.87</v>
      </c>
      <c r="H124" s="59" t="s">
        <v>18516</v>
      </c>
      <c r="I124" s="164">
        <v>85.34</v>
      </c>
      <c r="J124" s="164">
        <v>295.34</v>
      </c>
      <c r="K124" s="59">
        <v>27</v>
      </c>
      <c r="L124" s="59" t="s">
        <v>29439</v>
      </c>
      <c r="M124" s="59" t="s">
        <v>29459</v>
      </c>
    </row>
    <row r="125" spans="1:18" s="59" customFormat="1" ht="14.25">
      <c r="A125" s="59" t="s">
        <v>20621</v>
      </c>
      <c r="B125" s="59" t="s">
        <v>29606</v>
      </c>
      <c r="C125" s="59" t="s">
        <v>29444</v>
      </c>
      <c r="D125" s="59" t="s">
        <v>29445</v>
      </c>
      <c r="E125" s="164">
        <v>239</v>
      </c>
      <c r="F125" s="164">
        <v>210</v>
      </c>
      <c r="G125" s="165">
        <v>0.87</v>
      </c>
      <c r="H125" s="59" t="s">
        <v>18516</v>
      </c>
      <c r="I125" s="164">
        <v>85.34</v>
      </c>
      <c r="J125" s="164">
        <v>295.34</v>
      </c>
      <c r="K125" s="59">
        <v>25</v>
      </c>
      <c r="L125" s="59" t="s">
        <v>18516</v>
      </c>
      <c r="M125" s="59" t="s">
        <v>18516</v>
      </c>
    </row>
    <row r="126" spans="1:18" s="59" customFormat="1" ht="14.25">
      <c r="A126" s="59" t="s">
        <v>20618</v>
      </c>
      <c r="B126" s="59" t="s">
        <v>29607</v>
      </c>
      <c r="C126" s="59" t="s">
        <v>29444</v>
      </c>
      <c r="D126" s="59" t="s">
        <v>29445</v>
      </c>
      <c r="E126" s="164">
        <v>269</v>
      </c>
      <c r="F126" s="164">
        <v>240</v>
      </c>
      <c r="G126" s="165">
        <v>0.89</v>
      </c>
      <c r="H126" s="59" t="s">
        <v>18516</v>
      </c>
      <c r="I126" s="164">
        <v>91.88</v>
      </c>
      <c r="J126" s="164">
        <v>331.88</v>
      </c>
      <c r="K126" s="59">
        <v>25</v>
      </c>
      <c r="L126" s="59" t="s">
        <v>18516</v>
      </c>
      <c r="M126" s="59" t="s">
        <v>18516</v>
      </c>
    </row>
    <row r="127" spans="1:18" s="59" customFormat="1" ht="14.25">
      <c r="A127" s="59" t="s">
        <v>20612</v>
      </c>
      <c r="B127" s="59" t="s">
        <v>29608</v>
      </c>
      <c r="C127" s="59" t="s">
        <v>29444</v>
      </c>
      <c r="D127" s="59" t="s">
        <v>29445</v>
      </c>
      <c r="E127" s="164">
        <v>239</v>
      </c>
      <c r="F127" s="164">
        <v>219</v>
      </c>
      <c r="G127" s="165">
        <v>0.91</v>
      </c>
      <c r="H127" s="59" t="s">
        <v>18516</v>
      </c>
      <c r="I127" s="164">
        <v>85.34</v>
      </c>
      <c r="J127" s="164">
        <v>304.34</v>
      </c>
      <c r="K127" s="59">
        <v>24</v>
      </c>
      <c r="L127" s="59" t="s">
        <v>29439</v>
      </c>
      <c r="M127" s="59" t="s">
        <v>29459</v>
      </c>
    </row>
    <row r="128" spans="1:18" s="59" customFormat="1" ht="14.25">
      <c r="A128" s="59" t="s">
        <v>20546</v>
      </c>
      <c r="B128" s="59" t="s">
        <v>29609</v>
      </c>
      <c r="C128" s="59" t="s">
        <v>29610</v>
      </c>
      <c r="D128" s="59" t="s">
        <v>29611</v>
      </c>
      <c r="E128" s="164">
        <v>180</v>
      </c>
      <c r="F128" s="164">
        <v>160</v>
      </c>
      <c r="G128" s="165">
        <v>0.88</v>
      </c>
      <c r="H128" s="59" t="s">
        <v>18516</v>
      </c>
      <c r="I128" s="164">
        <v>39.44</v>
      </c>
      <c r="J128" s="164">
        <v>199.44</v>
      </c>
      <c r="K128" s="59">
        <v>40</v>
      </c>
      <c r="L128" s="59" t="s">
        <v>18516</v>
      </c>
      <c r="M128" s="59" t="s">
        <v>18516</v>
      </c>
    </row>
    <row r="129" spans="1:18" s="59" customFormat="1" ht="14.25">
      <c r="A129" s="59" t="s">
        <v>20549</v>
      </c>
      <c r="B129" s="59" t="s">
        <v>29612</v>
      </c>
      <c r="C129" s="59" t="s">
        <v>29610</v>
      </c>
      <c r="D129" s="59" t="s">
        <v>29611</v>
      </c>
      <c r="E129" s="164">
        <v>180</v>
      </c>
      <c r="F129" s="164">
        <v>160</v>
      </c>
      <c r="G129" s="165">
        <v>0.88</v>
      </c>
      <c r="H129" s="59" t="s">
        <v>18516</v>
      </c>
      <c r="I129" s="164">
        <v>39.44</v>
      </c>
      <c r="J129" s="164">
        <v>199.44</v>
      </c>
      <c r="K129" s="59">
        <v>48</v>
      </c>
      <c r="L129" s="59" t="s">
        <v>18516</v>
      </c>
      <c r="M129" s="59" t="s">
        <v>18516</v>
      </c>
    </row>
    <row r="130" spans="1:18" s="59" customFormat="1" ht="14.25">
      <c r="A130" s="59" t="s">
        <v>20543</v>
      </c>
      <c r="B130" s="59" t="s">
        <v>29613</v>
      </c>
      <c r="C130" s="59" t="s">
        <v>29610</v>
      </c>
      <c r="D130" s="59" t="s">
        <v>29611</v>
      </c>
      <c r="E130" s="164">
        <v>190</v>
      </c>
      <c r="F130" s="164">
        <v>160</v>
      </c>
      <c r="G130" s="165">
        <v>0.84</v>
      </c>
      <c r="H130" s="59" t="s">
        <v>18516</v>
      </c>
      <c r="I130" s="164">
        <v>39.44</v>
      </c>
      <c r="J130" s="164">
        <v>199.44</v>
      </c>
      <c r="K130" s="59">
        <v>106</v>
      </c>
      <c r="L130" s="59" t="s">
        <v>18516</v>
      </c>
      <c r="M130" s="59" t="s">
        <v>18516</v>
      </c>
    </row>
    <row r="131" spans="1:18" s="59" customFormat="1" ht="14.25">
      <c r="A131" s="59" t="s">
        <v>20564</v>
      </c>
      <c r="B131" s="59" t="s">
        <v>29609</v>
      </c>
      <c r="C131" s="59" t="s">
        <v>29610</v>
      </c>
      <c r="D131" s="59" t="s">
        <v>29611</v>
      </c>
      <c r="E131" s="164">
        <v>330</v>
      </c>
      <c r="F131" s="164">
        <v>300</v>
      </c>
      <c r="G131" s="165">
        <v>0.9</v>
      </c>
      <c r="H131" s="59" t="s">
        <v>18516</v>
      </c>
      <c r="I131" s="164">
        <v>78.88</v>
      </c>
      <c r="J131" s="164">
        <v>378.88</v>
      </c>
      <c r="K131" s="59">
        <v>25</v>
      </c>
      <c r="L131" s="59" t="s">
        <v>18516</v>
      </c>
      <c r="M131" s="59" t="s">
        <v>18516</v>
      </c>
    </row>
    <row r="132" spans="1:18" s="59" customFormat="1" ht="14.25">
      <c r="A132" s="59" t="s">
        <v>20567</v>
      </c>
      <c r="B132" s="59" t="s">
        <v>29612</v>
      </c>
      <c r="C132" s="59" t="s">
        <v>29610</v>
      </c>
      <c r="D132" s="59" t="s">
        <v>29611</v>
      </c>
      <c r="E132" s="164">
        <v>330</v>
      </c>
      <c r="F132" s="164">
        <v>300</v>
      </c>
      <c r="G132" s="165">
        <v>0.9</v>
      </c>
      <c r="H132" s="59" t="s">
        <v>18516</v>
      </c>
      <c r="I132" s="164">
        <v>78.88</v>
      </c>
      <c r="J132" s="164">
        <v>378.88</v>
      </c>
      <c r="K132" s="59">
        <v>27</v>
      </c>
      <c r="L132" s="59" t="s">
        <v>18516</v>
      </c>
      <c r="M132" s="59" t="s">
        <v>18516</v>
      </c>
    </row>
    <row r="133" spans="1:18" s="59" customFormat="1" ht="14.25">
      <c r="A133" s="59" t="s">
        <v>20561</v>
      </c>
      <c r="B133" s="59" t="s">
        <v>29614</v>
      </c>
      <c r="C133" s="59" t="s">
        <v>29610</v>
      </c>
      <c r="D133" s="59" t="s">
        <v>29611</v>
      </c>
      <c r="E133" s="164">
        <v>350</v>
      </c>
      <c r="F133" s="164">
        <v>300</v>
      </c>
      <c r="G133" s="165">
        <v>0.85</v>
      </c>
      <c r="H133" s="59" t="s">
        <v>18516</v>
      </c>
      <c r="I133" s="164">
        <v>78.88</v>
      </c>
      <c r="J133" s="164">
        <v>378.88</v>
      </c>
      <c r="K133" s="59">
        <v>50</v>
      </c>
      <c r="L133" s="59" t="s">
        <v>18516</v>
      </c>
      <c r="M133" s="59" t="s">
        <v>18516</v>
      </c>
    </row>
    <row r="134" spans="1:18" s="59" customFormat="1" ht="14.25">
      <c r="A134" s="59" t="s">
        <v>20573</v>
      </c>
      <c r="B134" s="59" t="s">
        <v>29615</v>
      </c>
      <c r="C134" s="59" t="s">
        <v>29506</v>
      </c>
      <c r="D134" s="59" t="s">
        <v>29507</v>
      </c>
      <c r="E134" s="164">
        <v>140</v>
      </c>
      <c r="F134" s="164">
        <v>105</v>
      </c>
      <c r="G134" s="165">
        <v>0.75</v>
      </c>
      <c r="H134" s="59" t="s">
        <v>18516</v>
      </c>
      <c r="I134" s="164">
        <v>39.65</v>
      </c>
      <c r="J134" s="164">
        <v>144.65</v>
      </c>
      <c r="K134" s="59">
        <v>0</v>
      </c>
      <c r="L134" s="59" t="s">
        <v>18516</v>
      </c>
      <c r="M134" s="59" t="s">
        <v>18516</v>
      </c>
    </row>
    <row r="135" spans="1:18" s="59" customFormat="1" ht="14.25">
      <c r="A135" s="59" t="s">
        <v>20570</v>
      </c>
      <c r="B135" s="59" t="s">
        <v>29616</v>
      </c>
      <c r="C135" s="59" t="s">
        <v>29506</v>
      </c>
      <c r="D135" s="59" t="s">
        <v>29507</v>
      </c>
      <c r="E135" s="164">
        <v>140</v>
      </c>
      <c r="F135" s="164">
        <v>105</v>
      </c>
      <c r="G135" s="165">
        <v>0.75</v>
      </c>
      <c r="H135" s="59" t="s">
        <v>18516</v>
      </c>
      <c r="I135" s="164">
        <v>39.65</v>
      </c>
      <c r="J135" s="164">
        <v>144.65</v>
      </c>
      <c r="K135" s="59">
        <v>28</v>
      </c>
      <c r="L135" s="59" t="s">
        <v>18516</v>
      </c>
      <c r="M135" s="59" t="s">
        <v>18516</v>
      </c>
    </row>
    <row r="136" spans="1:18" s="59" customFormat="1" ht="14.25">
      <c r="A136" s="59" t="s">
        <v>29617</v>
      </c>
      <c r="B136" s="59" t="s">
        <v>29618</v>
      </c>
      <c r="C136" s="59" t="s">
        <v>29619</v>
      </c>
      <c r="D136" s="59" t="s">
        <v>29620</v>
      </c>
      <c r="E136" s="164">
        <v>259</v>
      </c>
      <c r="F136" s="164">
        <v>224</v>
      </c>
      <c r="G136" s="165">
        <v>0.86</v>
      </c>
      <c r="H136" s="59" t="s">
        <v>18516</v>
      </c>
      <c r="I136" s="164">
        <v>97.01</v>
      </c>
      <c r="J136" s="164">
        <v>321.01</v>
      </c>
      <c r="K136" s="59">
        <v>78</v>
      </c>
      <c r="L136" s="59" t="s">
        <v>18516</v>
      </c>
      <c r="M136" s="59" t="s">
        <v>18516</v>
      </c>
    </row>
    <row r="137" spans="1:18" s="59" customFormat="1" ht="14.25">
      <c r="A137" s="59" t="s">
        <v>29621</v>
      </c>
      <c r="B137" s="59" t="s">
        <v>29622</v>
      </c>
      <c r="C137" s="59" t="s">
        <v>29619</v>
      </c>
      <c r="D137" s="59" t="s">
        <v>29620</v>
      </c>
      <c r="E137" s="164">
        <v>239</v>
      </c>
      <c r="F137" s="164">
        <v>209</v>
      </c>
      <c r="G137" s="165">
        <v>0.87</v>
      </c>
      <c r="H137" s="59" t="s">
        <v>18516</v>
      </c>
      <c r="I137" s="164">
        <v>53.63</v>
      </c>
      <c r="J137" s="164">
        <v>262.63</v>
      </c>
      <c r="K137" s="59">
        <v>84</v>
      </c>
      <c r="L137" s="59" t="s">
        <v>29439</v>
      </c>
      <c r="M137" s="59" t="s">
        <v>29623</v>
      </c>
    </row>
    <row r="138" spans="1:18" s="59" customFormat="1" ht="14.25">
      <c r="A138" s="59" t="s">
        <v>25953</v>
      </c>
      <c r="B138" s="59" t="s">
        <v>29624</v>
      </c>
      <c r="C138" s="59" t="s">
        <v>29625</v>
      </c>
      <c r="D138" s="59" t="s">
        <v>29626</v>
      </c>
      <c r="E138" s="164">
        <v>94</v>
      </c>
      <c r="F138" s="164">
        <v>51.7</v>
      </c>
      <c r="G138" s="165">
        <v>0.55</v>
      </c>
      <c r="H138" s="59" t="s">
        <v>29478</v>
      </c>
      <c r="I138" s="164">
        <v>38.23</v>
      </c>
      <c r="J138" s="164">
        <v>89.93</v>
      </c>
      <c r="K138" s="59">
        <v>222</v>
      </c>
      <c r="L138" s="59" t="s">
        <v>18516</v>
      </c>
      <c r="M138" s="59" t="s">
        <v>18516</v>
      </c>
    </row>
    <row r="139" spans="1:18" s="59" customFormat="1" ht="14.25">
      <c r="A139" s="59" t="s">
        <v>25950</v>
      </c>
      <c r="B139" s="59" t="s">
        <v>29627</v>
      </c>
      <c r="C139" s="59" t="s">
        <v>29625</v>
      </c>
      <c r="D139" s="59" t="s">
        <v>29626</v>
      </c>
      <c r="E139" s="164">
        <v>51.5</v>
      </c>
      <c r="F139" s="164">
        <v>28.32</v>
      </c>
      <c r="G139" s="165">
        <v>0.54</v>
      </c>
      <c r="H139" s="59" t="s">
        <v>29478</v>
      </c>
      <c r="I139" s="164">
        <v>19.22</v>
      </c>
      <c r="J139" s="164">
        <v>47.54</v>
      </c>
      <c r="K139" s="59">
        <v>76</v>
      </c>
      <c r="L139" s="59" t="s">
        <v>18516</v>
      </c>
      <c r="M139" s="59" t="s">
        <v>18516</v>
      </c>
    </row>
    <row r="140" spans="1:18" s="59" customFormat="1" ht="14.25">
      <c r="A140" s="59" t="s">
        <v>29628</v>
      </c>
      <c r="B140" s="59" t="s">
        <v>29629</v>
      </c>
      <c r="C140" s="59" t="s">
        <v>29630</v>
      </c>
      <c r="D140" s="59" t="s">
        <v>29631</v>
      </c>
      <c r="E140" s="59" t="s">
        <v>18516</v>
      </c>
      <c r="F140" s="59" t="s">
        <v>18516</v>
      </c>
      <c r="G140" s="59" t="s">
        <v>18516</v>
      </c>
      <c r="H140" s="59" t="s">
        <v>18516</v>
      </c>
      <c r="I140" s="59" t="s">
        <v>18516</v>
      </c>
      <c r="J140" s="59" t="s">
        <v>18516</v>
      </c>
      <c r="K140" s="59" t="s">
        <v>29707</v>
      </c>
      <c r="L140" s="59" t="s">
        <v>18516</v>
      </c>
      <c r="M140" s="59" t="s">
        <v>18516</v>
      </c>
    </row>
    <row r="141" spans="1:18" s="59" customFormat="1" ht="14.25">
      <c r="A141" s="59" t="s">
        <v>29632</v>
      </c>
      <c r="B141" s="59" t="s">
        <v>29633</v>
      </c>
      <c r="C141" s="59" t="s">
        <v>29493</v>
      </c>
      <c r="D141" s="59" t="s">
        <v>29494</v>
      </c>
      <c r="E141" s="164">
        <v>310</v>
      </c>
      <c r="F141" s="164">
        <v>285</v>
      </c>
      <c r="G141" s="165">
        <v>0.91</v>
      </c>
      <c r="H141" s="59" t="s">
        <v>18516</v>
      </c>
      <c r="I141" s="164">
        <v>99.56</v>
      </c>
      <c r="J141" s="164">
        <v>384.56</v>
      </c>
      <c r="K141" s="59">
        <v>103</v>
      </c>
      <c r="L141" s="59" t="s">
        <v>18516</v>
      </c>
      <c r="M141" s="59" t="s">
        <v>18516</v>
      </c>
    </row>
    <row r="142" spans="1:18" s="59" customFormat="1" ht="14.25">
      <c r="A142" s="59" t="s">
        <v>20522</v>
      </c>
      <c r="B142" s="59" t="s">
        <v>29634</v>
      </c>
      <c r="C142" s="59" t="s">
        <v>29635</v>
      </c>
      <c r="D142" s="59" t="s">
        <v>29635</v>
      </c>
      <c r="E142" s="164">
        <v>285</v>
      </c>
      <c r="F142" s="164">
        <v>260</v>
      </c>
      <c r="G142" s="165">
        <v>0.91</v>
      </c>
      <c r="H142" s="59" t="s">
        <v>18516</v>
      </c>
      <c r="I142" s="164">
        <v>89.88</v>
      </c>
      <c r="J142" s="164">
        <v>349.88</v>
      </c>
      <c r="K142" s="59">
        <v>30</v>
      </c>
      <c r="L142" s="59" t="s">
        <v>29455</v>
      </c>
      <c r="M142" s="59" t="s">
        <v>29459</v>
      </c>
    </row>
    <row r="143" spans="1:18" s="59" customFormat="1" ht="14.25">
      <c r="A143" s="59" t="s">
        <v>20519</v>
      </c>
      <c r="B143" s="59" t="s">
        <v>29636</v>
      </c>
      <c r="C143" s="59" t="s">
        <v>29635</v>
      </c>
      <c r="D143" s="59" t="s">
        <v>29635</v>
      </c>
      <c r="E143" s="164">
        <v>285</v>
      </c>
      <c r="F143" s="164">
        <v>260</v>
      </c>
      <c r="G143" s="165">
        <v>0.91</v>
      </c>
      <c r="H143" s="59" t="s">
        <v>18516</v>
      </c>
      <c r="I143" s="164">
        <v>89.88</v>
      </c>
      <c r="J143" s="164">
        <v>349.88</v>
      </c>
      <c r="K143" s="59">
        <v>36</v>
      </c>
      <c r="L143" s="59" t="s">
        <v>29455</v>
      </c>
      <c r="M143" s="59" t="s">
        <v>29459</v>
      </c>
    </row>
    <row r="144" spans="1:18" s="59" customFormat="1" ht="14.25">
      <c r="A144" s="59" t="s">
        <v>25947</v>
      </c>
      <c r="B144" s="59" t="s">
        <v>29637</v>
      </c>
      <c r="C144" s="59" t="s">
        <v>29638</v>
      </c>
      <c r="D144" s="59" t="s">
        <v>29639</v>
      </c>
      <c r="E144" s="164">
        <v>79</v>
      </c>
      <c r="F144" s="164">
        <v>79</v>
      </c>
      <c r="G144" s="59" t="s">
        <v>18516</v>
      </c>
      <c r="H144" s="59" t="s">
        <v>18516</v>
      </c>
      <c r="I144" s="164">
        <v>22.7</v>
      </c>
      <c r="J144" s="164">
        <v>101.7</v>
      </c>
      <c r="K144" s="59">
        <v>41</v>
      </c>
      <c r="L144" s="59" t="s">
        <v>18516</v>
      </c>
      <c r="M144" s="59" t="s">
        <v>18516</v>
      </c>
    </row>
    <row r="145" spans="1:18" s="59" customFormat="1" ht="14.25">
      <c r="A145" s="59" t="s">
        <v>25944</v>
      </c>
      <c r="B145" s="59" t="s">
        <v>29640</v>
      </c>
      <c r="C145" s="59" t="s">
        <v>29638</v>
      </c>
      <c r="D145" s="59" t="s">
        <v>29639</v>
      </c>
      <c r="E145" s="164">
        <v>75</v>
      </c>
      <c r="F145" s="164">
        <v>63.75</v>
      </c>
      <c r="G145" s="165">
        <v>0.85</v>
      </c>
      <c r="H145" s="59" t="s">
        <v>29641</v>
      </c>
      <c r="I145" s="164">
        <v>22.7</v>
      </c>
      <c r="J145" s="164">
        <v>86.45</v>
      </c>
      <c r="K145" s="59">
        <v>48</v>
      </c>
      <c r="L145" s="59" t="s">
        <v>18516</v>
      </c>
      <c r="M145" s="59" t="s">
        <v>18516</v>
      </c>
    </row>
    <row r="146" spans="1:18" s="59" customFormat="1" ht="14.25">
      <c r="A146" s="59" t="s">
        <v>25941</v>
      </c>
      <c r="B146" s="59" t="s">
        <v>29642</v>
      </c>
      <c r="C146" s="59" t="s">
        <v>29638</v>
      </c>
      <c r="D146" s="59" t="s">
        <v>29639</v>
      </c>
      <c r="E146" s="164">
        <v>75</v>
      </c>
      <c r="F146" s="164">
        <v>63.75</v>
      </c>
      <c r="G146" s="165">
        <v>0.85</v>
      </c>
      <c r="H146" s="59" t="s">
        <v>29641</v>
      </c>
      <c r="I146" s="164">
        <v>22.7</v>
      </c>
      <c r="J146" s="164">
        <v>86.45</v>
      </c>
      <c r="K146" s="59">
        <v>42</v>
      </c>
      <c r="L146" s="59" t="s">
        <v>18516</v>
      </c>
      <c r="M146" s="59" t="s">
        <v>18516</v>
      </c>
    </row>
    <row r="147" spans="1:18" s="59" customFormat="1" ht="14.25">
      <c r="A147" s="59" t="s">
        <v>25938</v>
      </c>
      <c r="B147" s="59" t="s">
        <v>29643</v>
      </c>
      <c r="C147" s="59" t="s">
        <v>29638</v>
      </c>
      <c r="D147" s="59" t="s">
        <v>29639</v>
      </c>
      <c r="E147" s="164">
        <v>75</v>
      </c>
      <c r="F147" s="164">
        <v>63.75</v>
      </c>
      <c r="G147" s="165">
        <v>0.85</v>
      </c>
      <c r="H147" s="59" t="s">
        <v>29641</v>
      </c>
      <c r="I147" s="164">
        <v>22.7</v>
      </c>
      <c r="J147" s="164">
        <v>86.45</v>
      </c>
      <c r="K147" s="59">
        <v>98</v>
      </c>
      <c r="L147" s="59" t="s">
        <v>18516</v>
      </c>
      <c r="M147" s="59" t="s">
        <v>18516</v>
      </c>
    </row>
    <row r="148" spans="1:18" s="59" customFormat="1" ht="14.25">
      <c r="A148" s="59" t="s">
        <v>25935</v>
      </c>
      <c r="B148" s="59" t="s">
        <v>29644</v>
      </c>
      <c r="C148" s="59" t="s">
        <v>29638</v>
      </c>
      <c r="D148" s="59" t="s">
        <v>29639</v>
      </c>
      <c r="E148" s="164">
        <v>79</v>
      </c>
      <c r="F148" s="164">
        <v>75</v>
      </c>
      <c r="G148" s="165">
        <v>0.94</v>
      </c>
      <c r="H148" s="59" t="s">
        <v>29645</v>
      </c>
      <c r="I148" s="164">
        <v>22.7</v>
      </c>
      <c r="J148" s="164">
        <v>97.7</v>
      </c>
      <c r="K148" s="59">
        <v>56</v>
      </c>
      <c r="L148" s="59" t="s">
        <v>18516</v>
      </c>
      <c r="M148" s="59" t="s">
        <v>18516</v>
      </c>
    </row>
    <row r="149" spans="1:18" s="59" customFormat="1" ht="14.25">
      <c r="A149" s="59" t="s">
        <v>29646</v>
      </c>
      <c r="B149" s="59" t="s">
        <v>29647</v>
      </c>
      <c r="C149" s="59" t="s">
        <v>29463</v>
      </c>
      <c r="D149" s="59" t="s">
        <v>29464</v>
      </c>
      <c r="E149" s="164">
        <v>120</v>
      </c>
      <c r="F149" s="164">
        <v>116</v>
      </c>
      <c r="G149" s="165">
        <v>0.96</v>
      </c>
      <c r="H149" s="59" t="s">
        <v>29648</v>
      </c>
      <c r="I149" s="164">
        <v>39.56</v>
      </c>
      <c r="J149" s="164">
        <v>155.56</v>
      </c>
      <c r="K149" s="59">
        <v>17</v>
      </c>
      <c r="L149" s="59" t="s">
        <v>18516</v>
      </c>
      <c r="M149" s="59" t="s">
        <v>18516</v>
      </c>
    </row>
    <row r="150" spans="1:18" s="59" customFormat="1" ht="14.25">
      <c r="A150" s="59" t="s">
        <v>29649</v>
      </c>
      <c r="B150" s="59" t="s">
        <v>29650</v>
      </c>
      <c r="C150" s="59" t="s">
        <v>29463</v>
      </c>
      <c r="D150" s="59" t="s">
        <v>29464</v>
      </c>
      <c r="E150" s="164">
        <v>138</v>
      </c>
      <c r="F150" s="164">
        <v>138</v>
      </c>
      <c r="G150" s="59" t="s">
        <v>18516</v>
      </c>
      <c r="H150" s="59" t="s">
        <v>18516</v>
      </c>
      <c r="I150" s="164">
        <v>41.9</v>
      </c>
      <c r="J150" s="164">
        <v>179.9</v>
      </c>
      <c r="K150" s="59">
        <v>25</v>
      </c>
      <c r="L150" s="59" t="s">
        <v>18516</v>
      </c>
      <c r="M150" s="59" t="s">
        <v>18516</v>
      </c>
    </row>
    <row r="151" spans="1:18" s="59" customFormat="1" ht="14.25">
      <c r="A151" s="59" t="s">
        <v>29651</v>
      </c>
      <c r="B151" s="59" t="s">
        <v>29652</v>
      </c>
      <c r="C151" s="59" t="s">
        <v>29653</v>
      </c>
      <c r="D151" s="59" t="s">
        <v>29654</v>
      </c>
      <c r="E151" s="164">
        <v>69.99</v>
      </c>
      <c r="F151" s="164">
        <v>49.99</v>
      </c>
      <c r="G151" s="165">
        <v>0.71</v>
      </c>
      <c r="H151" s="59" t="s">
        <v>29648</v>
      </c>
      <c r="I151" s="164">
        <v>19.37</v>
      </c>
      <c r="J151" s="164">
        <v>69.36</v>
      </c>
      <c r="K151" s="59">
        <v>91</v>
      </c>
      <c r="L151" s="59" t="s">
        <v>18516</v>
      </c>
      <c r="M151" s="59" t="s">
        <v>18516</v>
      </c>
    </row>
    <row r="152" spans="1:18" s="59" customFormat="1" ht="14.25">
      <c r="A152" s="59" t="s">
        <v>29655</v>
      </c>
      <c r="B152" s="59" t="s">
        <v>29656</v>
      </c>
      <c r="C152" s="59" t="s">
        <v>29463</v>
      </c>
      <c r="D152" s="59" t="s">
        <v>29464</v>
      </c>
      <c r="E152" s="164">
        <v>135</v>
      </c>
      <c r="F152" s="164">
        <v>135</v>
      </c>
      <c r="G152" s="59" t="s">
        <v>18516</v>
      </c>
      <c r="H152" s="59" t="s">
        <v>18516</v>
      </c>
      <c r="I152" s="164">
        <v>39.26</v>
      </c>
      <c r="J152" s="164">
        <v>174.26</v>
      </c>
      <c r="K152" s="59">
        <v>0</v>
      </c>
      <c r="L152" s="59" t="s">
        <v>29439</v>
      </c>
      <c r="M152" s="59" t="s">
        <v>29416</v>
      </c>
    </row>
    <row r="153" spans="1:18" s="59" customFormat="1" ht="14.25">
      <c r="A153" s="59" t="s">
        <v>23875</v>
      </c>
      <c r="B153" s="59" t="s">
        <v>29657</v>
      </c>
      <c r="C153" s="59" t="s">
        <v>29424</v>
      </c>
      <c r="D153" s="59" t="s">
        <v>29425</v>
      </c>
      <c r="E153" s="164">
        <v>243</v>
      </c>
      <c r="F153" s="164">
        <v>220</v>
      </c>
      <c r="G153" s="165">
        <v>0.9</v>
      </c>
      <c r="H153" s="59" t="s">
        <v>18516</v>
      </c>
      <c r="I153" s="164">
        <v>79.21</v>
      </c>
      <c r="J153" s="164">
        <v>299.21</v>
      </c>
      <c r="K153" s="59">
        <v>82</v>
      </c>
      <c r="L153" s="59" t="s">
        <v>18516</v>
      </c>
      <c r="M153" s="59" t="s">
        <v>18516</v>
      </c>
    </row>
    <row r="154" spans="1:18" s="59" customFormat="1" ht="14.25">
      <c r="A154" s="59" t="s">
        <v>23878</v>
      </c>
      <c r="B154" s="59" t="s">
        <v>29658</v>
      </c>
      <c r="C154" s="59" t="s">
        <v>29424</v>
      </c>
      <c r="D154" s="59" t="s">
        <v>29425</v>
      </c>
      <c r="E154" s="164">
        <v>243</v>
      </c>
      <c r="F154" s="164">
        <v>220</v>
      </c>
      <c r="G154" s="165">
        <v>0.9</v>
      </c>
      <c r="H154" s="59" t="s">
        <v>18516</v>
      </c>
      <c r="I154" s="164">
        <v>79.21</v>
      </c>
      <c r="J154" s="164">
        <v>299.21</v>
      </c>
      <c r="K154" s="59">
        <v>86</v>
      </c>
      <c r="L154" s="59" t="s">
        <v>18516</v>
      </c>
      <c r="M154" s="59" t="s">
        <v>18516</v>
      </c>
    </row>
    <row r="155" spans="1:18" s="59" customFormat="1" ht="14.25">
      <c r="A155" s="59" t="s">
        <v>23881</v>
      </c>
      <c r="B155" s="59" t="s">
        <v>29659</v>
      </c>
      <c r="C155" s="59" t="s">
        <v>29424</v>
      </c>
      <c r="D155" s="59" t="s">
        <v>29425</v>
      </c>
      <c r="E155" s="164">
        <v>243</v>
      </c>
      <c r="F155" s="164">
        <v>220</v>
      </c>
      <c r="G155" s="165">
        <v>0.9</v>
      </c>
      <c r="H155" s="59" t="s">
        <v>18516</v>
      </c>
      <c r="I155" s="164">
        <v>79.21</v>
      </c>
      <c r="J155" s="164">
        <v>299.21</v>
      </c>
      <c r="K155" s="59">
        <v>86</v>
      </c>
      <c r="L155" s="59" t="s">
        <v>18516</v>
      </c>
      <c r="M155" s="59" t="s">
        <v>18516</v>
      </c>
    </row>
    <row r="156" spans="1:18" s="59" customFormat="1" ht="14.25">
      <c r="A156" s="59" t="s">
        <v>23884</v>
      </c>
      <c r="B156" s="59" t="s">
        <v>29660</v>
      </c>
      <c r="C156" s="59" t="s">
        <v>29661</v>
      </c>
      <c r="D156" s="59" t="s">
        <v>29662</v>
      </c>
      <c r="E156" s="164">
        <v>260</v>
      </c>
      <c r="F156" s="164">
        <v>245</v>
      </c>
      <c r="G156" s="165">
        <v>0.94</v>
      </c>
      <c r="H156" s="59" t="s">
        <v>18516</v>
      </c>
      <c r="I156" s="164">
        <v>92.68</v>
      </c>
      <c r="J156" s="164">
        <v>337.68</v>
      </c>
      <c r="K156" s="59">
        <v>67</v>
      </c>
      <c r="L156" s="59" t="s">
        <v>18516</v>
      </c>
      <c r="M156" s="59" t="s">
        <v>18516</v>
      </c>
    </row>
    <row r="157" spans="1:18" s="59" customFormat="1" ht="14.25">
      <c r="A157" s="59" t="s">
        <v>23887</v>
      </c>
      <c r="B157" s="59" t="s">
        <v>29663</v>
      </c>
      <c r="C157" s="59" t="s">
        <v>29661</v>
      </c>
      <c r="D157" s="59" t="s">
        <v>29662</v>
      </c>
      <c r="E157" s="164">
        <v>260</v>
      </c>
      <c r="F157" s="164">
        <v>245</v>
      </c>
      <c r="G157" s="165">
        <v>0.94</v>
      </c>
      <c r="H157" s="59" t="s">
        <v>18516</v>
      </c>
      <c r="I157" s="164">
        <v>92.68</v>
      </c>
      <c r="J157" s="164">
        <v>337.68</v>
      </c>
      <c r="K157" s="59">
        <v>70</v>
      </c>
      <c r="L157" s="59" t="s">
        <v>18516</v>
      </c>
      <c r="M157" s="59" t="s">
        <v>18516</v>
      </c>
    </row>
    <row r="158" spans="1:18" s="59" customFormat="1" ht="14.25">
      <c r="A158" s="59" t="s">
        <v>29664</v>
      </c>
      <c r="B158" s="59" t="s">
        <v>29665</v>
      </c>
      <c r="C158" s="59" t="s">
        <v>29414</v>
      </c>
      <c r="D158" s="59" t="s">
        <v>29415</v>
      </c>
      <c r="E158" s="164">
        <v>225</v>
      </c>
      <c r="F158" s="164">
        <v>175</v>
      </c>
      <c r="G158" s="165">
        <v>0.77</v>
      </c>
      <c r="H158" s="59" t="s">
        <v>18516</v>
      </c>
      <c r="I158" s="164">
        <v>90.52</v>
      </c>
      <c r="J158" s="164">
        <v>265.52</v>
      </c>
      <c r="K158" s="59">
        <v>89</v>
      </c>
      <c r="L158" s="59" t="s">
        <v>18516</v>
      </c>
      <c r="M158" s="59" t="s">
        <v>18516</v>
      </c>
    </row>
    <row r="159" spans="1:18" s="59" customFormat="1" ht="14.25">
      <c r="A159" s="59" t="s">
        <v>20528</v>
      </c>
      <c r="B159" s="59" t="s">
        <v>29666</v>
      </c>
      <c r="C159" s="59" t="s">
        <v>29635</v>
      </c>
      <c r="D159" s="59" t="s">
        <v>29635</v>
      </c>
      <c r="E159" s="164">
        <v>310</v>
      </c>
      <c r="F159" s="164">
        <v>282</v>
      </c>
      <c r="G159" s="165">
        <v>0.9</v>
      </c>
      <c r="H159" s="59" t="s">
        <v>18516</v>
      </c>
      <c r="I159" s="164">
        <v>88.35</v>
      </c>
      <c r="J159" s="164">
        <v>370.35</v>
      </c>
      <c r="K159" s="59">
        <v>67</v>
      </c>
      <c r="L159" s="59" t="s">
        <v>29439</v>
      </c>
      <c r="M159" s="59" t="s">
        <v>29459</v>
      </c>
    </row>
    <row r="160" spans="1:18" s="59" customFormat="1" ht="14.25">
      <c r="A160" s="59" t="s">
        <v>23893</v>
      </c>
      <c r="B160" s="59" t="s">
        <v>29667</v>
      </c>
      <c r="C160" s="59" t="s">
        <v>29583</v>
      </c>
      <c r="D160" s="59" t="s">
        <v>29583</v>
      </c>
      <c r="E160" s="164">
        <v>175</v>
      </c>
      <c r="F160" s="164">
        <v>150</v>
      </c>
      <c r="G160" s="165">
        <v>0.85</v>
      </c>
      <c r="H160" s="59" t="s">
        <v>18516</v>
      </c>
      <c r="I160" s="164">
        <v>43.99</v>
      </c>
      <c r="J160" s="164">
        <v>193.99</v>
      </c>
      <c r="K160" s="59">
        <v>130</v>
      </c>
      <c r="L160" s="59" t="s">
        <v>18516</v>
      </c>
      <c r="M160" s="59" t="s">
        <v>18516</v>
      </c>
    </row>
    <row r="161" spans="1:18" s="59" customFormat="1" ht="14.25">
      <c r="A161" s="59" t="s">
        <v>29669</v>
      </c>
      <c r="B161" s="59" t="s">
        <v>29670</v>
      </c>
      <c r="C161" s="59" t="s">
        <v>29583</v>
      </c>
      <c r="D161" s="59" t="s">
        <v>29583</v>
      </c>
      <c r="E161" s="164">
        <v>275</v>
      </c>
      <c r="F161" s="164">
        <v>200</v>
      </c>
      <c r="G161" s="165">
        <v>0.72</v>
      </c>
      <c r="H161" s="59" t="s">
        <v>18516</v>
      </c>
      <c r="I161" s="164">
        <v>89.18</v>
      </c>
      <c r="J161" s="164">
        <v>289.18</v>
      </c>
      <c r="K161" s="59">
        <v>150</v>
      </c>
      <c r="L161" s="59" t="s">
        <v>18516</v>
      </c>
      <c r="M161" s="59" t="s">
        <v>18516</v>
      </c>
    </row>
    <row r="162" spans="1:18" s="59" customFormat="1" ht="14.25">
      <c r="A162" s="59" t="s">
        <v>23896</v>
      </c>
      <c r="B162" s="59" t="s">
        <v>29671</v>
      </c>
      <c r="C162" s="59" t="s">
        <v>29583</v>
      </c>
      <c r="D162" s="59" t="s">
        <v>29583</v>
      </c>
      <c r="E162" s="164">
        <v>165</v>
      </c>
      <c r="F162" s="164">
        <v>140</v>
      </c>
      <c r="G162" s="165">
        <v>0.84</v>
      </c>
      <c r="H162" s="59" t="s">
        <v>18516</v>
      </c>
      <c r="I162" s="164">
        <v>39.52</v>
      </c>
      <c r="J162" s="164">
        <v>179.52</v>
      </c>
      <c r="K162" s="59">
        <v>159</v>
      </c>
      <c r="L162" s="59" t="s">
        <v>18516</v>
      </c>
      <c r="M162" s="59" t="s">
        <v>18516</v>
      </c>
    </row>
    <row r="163" spans="1:18" s="59" customFormat="1" ht="14.25">
      <c r="A163" s="59" t="s">
        <v>20624</v>
      </c>
      <c r="B163" s="59" t="s">
        <v>29672</v>
      </c>
      <c r="C163" s="59" t="s">
        <v>29583</v>
      </c>
      <c r="D163" s="59" t="s">
        <v>29583</v>
      </c>
      <c r="E163" s="164">
        <v>165</v>
      </c>
      <c r="F163" s="164">
        <v>140</v>
      </c>
      <c r="G163" s="165">
        <v>0.84</v>
      </c>
      <c r="H163" s="59" t="s">
        <v>18516</v>
      </c>
      <c r="I163" s="164">
        <v>39.52</v>
      </c>
      <c r="J163" s="164">
        <v>179.52</v>
      </c>
      <c r="K163" s="59">
        <v>119</v>
      </c>
      <c r="L163" s="59" t="s">
        <v>18516</v>
      </c>
      <c r="M163" s="59" t="s">
        <v>18516</v>
      </c>
    </row>
    <row r="164" spans="1:18" s="59" customFormat="1" ht="14.25">
      <c r="A164" s="59" t="s">
        <v>23972</v>
      </c>
      <c r="B164" s="59" t="s">
        <v>29673</v>
      </c>
      <c r="C164" s="59" t="s">
        <v>29450</v>
      </c>
      <c r="D164" s="59" t="s">
        <v>29451</v>
      </c>
      <c r="E164" s="164">
        <v>95</v>
      </c>
      <c r="F164" s="164">
        <v>75</v>
      </c>
      <c r="G164" s="165">
        <v>0.78</v>
      </c>
      <c r="H164" s="59" t="s">
        <v>18516</v>
      </c>
      <c r="I164" s="164">
        <v>38.09</v>
      </c>
      <c r="J164" s="164">
        <v>113.09</v>
      </c>
      <c r="K164" s="59">
        <v>39</v>
      </c>
      <c r="L164" s="59" t="s">
        <v>18516</v>
      </c>
      <c r="M164" s="59" t="s">
        <v>18516</v>
      </c>
    </row>
    <row r="165" spans="1:18" s="59" customFormat="1" ht="14.25">
      <c r="A165" s="59" t="s">
        <v>23969</v>
      </c>
      <c r="B165" s="59" t="s">
        <v>29674</v>
      </c>
      <c r="C165" s="59" t="s">
        <v>29450</v>
      </c>
      <c r="D165" s="59" t="s">
        <v>29451</v>
      </c>
      <c r="E165" s="164">
        <v>95</v>
      </c>
      <c r="F165" s="164">
        <v>75</v>
      </c>
      <c r="G165" s="165">
        <v>0.78</v>
      </c>
      <c r="H165" s="59" t="s">
        <v>18516</v>
      </c>
      <c r="I165" s="164">
        <v>38.09</v>
      </c>
      <c r="J165" s="164">
        <v>113.09</v>
      </c>
      <c r="K165" s="59">
        <v>23</v>
      </c>
      <c r="L165" s="59" t="s">
        <v>18516</v>
      </c>
      <c r="M165" s="59" t="s">
        <v>18516</v>
      </c>
    </row>
    <row r="166" spans="1:18" s="59" customFormat="1" ht="14.25">
      <c r="A166" s="59" t="s">
        <v>23966</v>
      </c>
      <c r="B166" s="59" t="s">
        <v>29675</v>
      </c>
      <c r="C166" s="59" t="s">
        <v>29450</v>
      </c>
      <c r="D166" s="59" t="s">
        <v>29451</v>
      </c>
      <c r="E166" s="164">
        <v>95</v>
      </c>
      <c r="F166" s="164">
        <v>75</v>
      </c>
      <c r="G166" s="165">
        <v>0.78</v>
      </c>
      <c r="H166" s="59" t="s">
        <v>18516</v>
      </c>
      <c r="I166" s="164">
        <v>38.09</v>
      </c>
      <c r="J166" s="164">
        <v>113.09</v>
      </c>
      <c r="K166" s="59">
        <v>48</v>
      </c>
      <c r="L166" s="59" t="s">
        <v>18516</v>
      </c>
      <c r="M166" s="59" t="s">
        <v>18516</v>
      </c>
    </row>
    <row r="167" spans="1:18" s="59" customFormat="1" ht="14.25">
      <c r="A167" s="59" t="s">
        <v>23963</v>
      </c>
      <c r="B167" s="59" t="s">
        <v>29676</v>
      </c>
      <c r="C167" s="59" t="s">
        <v>29450</v>
      </c>
      <c r="D167" s="59" t="s">
        <v>29451</v>
      </c>
      <c r="E167" s="164">
        <v>95</v>
      </c>
      <c r="F167" s="164">
        <v>75</v>
      </c>
      <c r="G167" s="165">
        <v>0.78</v>
      </c>
      <c r="H167" s="59" t="s">
        <v>18516</v>
      </c>
      <c r="I167" s="164">
        <v>38.09</v>
      </c>
      <c r="J167" s="164">
        <v>113.09</v>
      </c>
      <c r="K167" s="59">
        <v>53</v>
      </c>
      <c r="L167" s="59" t="s">
        <v>18516</v>
      </c>
      <c r="M167" s="59" t="s">
        <v>18516</v>
      </c>
    </row>
    <row r="168" spans="1:18" s="59" customFormat="1" ht="14.25">
      <c r="A168" s="59" t="s">
        <v>23960</v>
      </c>
      <c r="B168" s="59" t="s">
        <v>29677</v>
      </c>
      <c r="C168" s="59" t="s">
        <v>29450</v>
      </c>
      <c r="D168" s="59" t="s">
        <v>29451</v>
      </c>
      <c r="E168" s="164">
        <v>95</v>
      </c>
      <c r="F168" s="164">
        <v>75</v>
      </c>
      <c r="G168" s="165">
        <v>0.78</v>
      </c>
      <c r="H168" s="59" t="s">
        <v>18516</v>
      </c>
      <c r="I168" s="164">
        <v>38.09</v>
      </c>
      <c r="J168" s="164">
        <v>113.09</v>
      </c>
      <c r="K168" s="59">
        <v>48</v>
      </c>
      <c r="L168" s="59" t="s">
        <v>18516</v>
      </c>
      <c r="M168" s="59" t="s">
        <v>18516</v>
      </c>
    </row>
    <row r="169" spans="1:18" s="59" customFormat="1" ht="14.25">
      <c r="A169" s="59" t="s">
        <v>25983</v>
      </c>
      <c r="B169" s="59" t="s">
        <v>29542</v>
      </c>
      <c r="C169" s="59" t="s">
        <v>29543</v>
      </c>
      <c r="D169" s="59" t="s">
        <v>29544</v>
      </c>
      <c r="E169" s="164">
        <v>129.99</v>
      </c>
      <c r="F169" s="164">
        <v>90</v>
      </c>
      <c r="G169" s="165">
        <v>0.69</v>
      </c>
      <c r="H169" s="59" t="s">
        <v>18516</v>
      </c>
      <c r="I169" s="164">
        <v>25.3</v>
      </c>
      <c r="J169" s="164">
        <v>115.3</v>
      </c>
      <c r="K169" s="59">
        <v>0</v>
      </c>
      <c r="L169" s="59" t="s">
        <v>29465</v>
      </c>
      <c r="M169" s="59" t="s">
        <v>29678</v>
      </c>
    </row>
    <row r="170" spans="1:18" s="59" customFormat="1" ht="14.25">
      <c r="A170" s="59" t="s">
        <v>23866</v>
      </c>
      <c r="B170" s="59" t="s">
        <v>29679</v>
      </c>
      <c r="C170" s="59" t="s">
        <v>29424</v>
      </c>
      <c r="D170" s="59" t="s">
        <v>29425</v>
      </c>
      <c r="E170" s="164">
        <v>233</v>
      </c>
      <c r="F170" s="164">
        <v>208</v>
      </c>
      <c r="G170" s="165">
        <v>0.89</v>
      </c>
      <c r="H170" s="59" t="s">
        <v>18516</v>
      </c>
      <c r="I170" s="164">
        <v>78.09</v>
      </c>
      <c r="J170" s="164">
        <v>286.09</v>
      </c>
      <c r="K170" s="59">
        <v>92</v>
      </c>
      <c r="L170" s="59" t="s">
        <v>18516</v>
      </c>
      <c r="M170" s="59" t="s">
        <v>18516</v>
      </c>
    </row>
    <row r="171" spans="1:18" s="59" customFormat="1" ht="14.25">
      <c r="A171" s="59" t="s">
        <v>23869</v>
      </c>
      <c r="B171" s="59" t="s">
        <v>29680</v>
      </c>
      <c r="C171" s="59" t="s">
        <v>29424</v>
      </c>
      <c r="D171" s="59" t="s">
        <v>29425</v>
      </c>
      <c r="E171" s="164">
        <v>233</v>
      </c>
      <c r="F171" s="164">
        <v>208</v>
      </c>
      <c r="G171" s="165">
        <v>0.89</v>
      </c>
      <c r="H171" s="59" t="s">
        <v>18516</v>
      </c>
      <c r="I171" s="164">
        <v>78.09</v>
      </c>
      <c r="J171" s="164">
        <v>286.09</v>
      </c>
      <c r="K171" s="59">
        <v>94</v>
      </c>
      <c r="L171" s="59" t="s">
        <v>18516</v>
      </c>
      <c r="M171" s="59" t="s">
        <v>18516</v>
      </c>
    </row>
    <row r="172" spans="1:18" s="59" customFormat="1" ht="14.25">
      <c r="A172" s="59" t="s">
        <v>23872</v>
      </c>
      <c r="B172" s="59" t="s">
        <v>29681</v>
      </c>
      <c r="C172" s="59" t="s">
        <v>29424</v>
      </c>
      <c r="D172" s="59" t="s">
        <v>29425</v>
      </c>
      <c r="E172" s="164">
        <v>233</v>
      </c>
      <c r="F172" s="164">
        <v>208</v>
      </c>
      <c r="G172" s="165">
        <v>0.89</v>
      </c>
      <c r="H172" s="59" t="s">
        <v>18516</v>
      </c>
      <c r="I172" s="164">
        <v>78.09</v>
      </c>
      <c r="J172" s="164">
        <v>286.09</v>
      </c>
      <c r="K172" s="59">
        <v>94</v>
      </c>
      <c r="L172" s="59" t="s">
        <v>18516</v>
      </c>
      <c r="M172" s="59" t="s">
        <v>18516</v>
      </c>
    </row>
    <row r="173" spans="1:18" s="59" customFormat="1" ht="14.25">
      <c r="A173" s="59" t="s">
        <v>29682</v>
      </c>
      <c r="B173" s="59" t="s">
        <v>29683</v>
      </c>
      <c r="C173" s="59" t="s">
        <v>29684</v>
      </c>
      <c r="D173" s="59" t="s">
        <v>29685</v>
      </c>
      <c r="E173" s="164">
        <v>98</v>
      </c>
      <c r="F173" s="164">
        <v>85</v>
      </c>
      <c r="G173" s="165">
        <v>0.86</v>
      </c>
      <c r="H173" s="59" t="s">
        <v>29686</v>
      </c>
      <c r="I173" s="164">
        <v>28.38</v>
      </c>
      <c r="J173" s="164">
        <v>113.38</v>
      </c>
      <c r="K173" s="59">
        <v>5</v>
      </c>
      <c r="L173" s="59" t="s">
        <v>18516</v>
      </c>
      <c r="M173" s="59" t="s">
        <v>18516</v>
      </c>
    </row>
    <row r="174" spans="1:18" s="59" customFormat="1" ht="14.25">
      <c r="A174" s="59" t="s">
        <v>29687</v>
      </c>
      <c r="B174" s="59" t="s">
        <v>29688</v>
      </c>
      <c r="C174" s="59" t="s">
        <v>29684</v>
      </c>
      <c r="D174" s="59" t="s">
        <v>29685</v>
      </c>
      <c r="E174" s="164">
        <v>48</v>
      </c>
      <c r="F174" s="164">
        <v>35</v>
      </c>
      <c r="G174" s="165">
        <v>0.72</v>
      </c>
      <c r="H174" s="59" t="s">
        <v>29686</v>
      </c>
      <c r="I174" s="164">
        <v>16.44</v>
      </c>
      <c r="J174" s="164">
        <v>51.44</v>
      </c>
      <c r="K174" s="59">
        <v>33</v>
      </c>
      <c r="L174" s="59" t="s">
        <v>18516</v>
      </c>
      <c r="M174" s="59" t="s">
        <v>18516</v>
      </c>
    </row>
    <row r="175" spans="1:18" s="59" customFormat="1" ht="14.25">
      <c r="A175" s="59" t="s">
        <v>29689</v>
      </c>
      <c r="B175" s="59" t="s">
        <v>29690</v>
      </c>
      <c r="C175" s="59" t="s">
        <v>29684</v>
      </c>
      <c r="D175" s="59" t="s">
        <v>29685</v>
      </c>
      <c r="E175" s="164">
        <v>46</v>
      </c>
      <c r="F175" s="164">
        <v>33</v>
      </c>
      <c r="G175" s="165">
        <v>0.71</v>
      </c>
      <c r="H175" s="59" t="s">
        <v>29686</v>
      </c>
      <c r="I175" s="164">
        <v>16.44</v>
      </c>
      <c r="J175" s="164">
        <v>49.44</v>
      </c>
      <c r="K175" s="59">
        <v>37</v>
      </c>
      <c r="L175" s="59" t="s">
        <v>18516</v>
      </c>
      <c r="M175" s="59" t="s">
        <v>18516</v>
      </c>
    </row>
    <row r="176" spans="1:18" s="59" customFormat="1" ht="14.25">
      <c r="A176" s="59" t="s">
        <v>29691</v>
      </c>
      <c r="B176" s="59" t="s">
        <v>29692</v>
      </c>
      <c r="C176" s="59" t="s">
        <v>29684</v>
      </c>
      <c r="D176" s="59" t="s">
        <v>29685</v>
      </c>
      <c r="E176" s="164">
        <v>75</v>
      </c>
      <c r="F176" s="164">
        <v>65</v>
      </c>
      <c r="G176" s="165">
        <v>0.86</v>
      </c>
      <c r="H176" s="59" t="s">
        <v>29686</v>
      </c>
      <c r="I176" s="164">
        <v>27.31</v>
      </c>
      <c r="J176" s="164">
        <v>92.31</v>
      </c>
      <c r="K176" s="59">
        <v>28</v>
      </c>
      <c r="L176" s="59" t="s">
        <v>18516</v>
      </c>
      <c r="M176" s="59" t="s">
        <v>18516</v>
      </c>
    </row>
    <row r="177" spans="1:18" s="59" customFormat="1" ht="14.25">
      <c r="A177" s="59" t="s">
        <v>29693</v>
      </c>
      <c r="B177" s="59" t="s">
        <v>29694</v>
      </c>
      <c r="C177" s="59" t="s">
        <v>29684</v>
      </c>
      <c r="D177" s="59" t="s">
        <v>29685</v>
      </c>
      <c r="E177" s="164">
        <v>60</v>
      </c>
      <c r="F177" s="164">
        <v>50</v>
      </c>
      <c r="G177" s="165">
        <v>0.83</v>
      </c>
      <c r="H177" s="59" t="s">
        <v>29686</v>
      </c>
      <c r="I177" s="164">
        <v>18.24</v>
      </c>
      <c r="J177" s="164">
        <v>68.24</v>
      </c>
      <c r="K177" s="59">
        <v>8</v>
      </c>
      <c r="L177" s="59" t="s">
        <v>18516</v>
      </c>
      <c r="M177" s="59" t="s">
        <v>18516</v>
      </c>
    </row>
    <row r="178" spans="1:18" s="59" customFormat="1" ht="14.25">
      <c r="A178" s="59" t="s">
        <v>29695</v>
      </c>
      <c r="B178" s="59" t="s">
        <v>29696</v>
      </c>
      <c r="C178" s="59" t="s">
        <v>29684</v>
      </c>
      <c r="D178" s="59" t="s">
        <v>29685</v>
      </c>
      <c r="E178" s="164">
        <v>40</v>
      </c>
      <c r="F178" s="164">
        <v>33</v>
      </c>
      <c r="G178" s="165">
        <v>0.82</v>
      </c>
      <c r="H178" s="59" t="s">
        <v>29686</v>
      </c>
      <c r="I178" s="164">
        <v>15.33</v>
      </c>
      <c r="J178" s="164">
        <v>48.33</v>
      </c>
      <c r="K178" s="59">
        <v>80</v>
      </c>
      <c r="L178" s="59" t="s">
        <v>18516</v>
      </c>
      <c r="M178" s="59" t="s">
        <v>18516</v>
      </c>
    </row>
    <row r="179" spans="1:18" s="59" customFormat="1" ht="14.25">
      <c r="A179" s="59" t="s">
        <v>29697</v>
      </c>
      <c r="B179" s="59" t="s">
        <v>29698</v>
      </c>
      <c r="C179" s="59" t="s">
        <v>29684</v>
      </c>
      <c r="D179" s="59" t="s">
        <v>29685</v>
      </c>
      <c r="E179" s="164">
        <v>50</v>
      </c>
      <c r="F179" s="164">
        <v>42</v>
      </c>
      <c r="G179" s="165">
        <v>0.84</v>
      </c>
      <c r="H179" s="59" t="s">
        <v>29686</v>
      </c>
      <c r="I179" s="164">
        <v>18.09</v>
      </c>
      <c r="J179" s="164">
        <v>60.09</v>
      </c>
      <c r="K179" s="59">
        <v>152</v>
      </c>
      <c r="L179" s="59" t="s">
        <v>18516</v>
      </c>
      <c r="M179" s="59" t="s">
        <v>18516</v>
      </c>
    </row>
    <row r="180" spans="1:18" s="59" customFormat="1" ht="14.25">
      <c r="A180" s="59" t="s">
        <v>23861</v>
      </c>
      <c r="B180" s="59" t="s">
        <v>29699</v>
      </c>
      <c r="C180" s="59" t="s">
        <v>29700</v>
      </c>
      <c r="D180" s="59" t="s">
        <v>29701</v>
      </c>
      <c r="E180" s="164">
        <v>165</v>
      </c>
      <c r="F180" s="164">
        <v>145</v>
      </c>
      <c r="G180" s="165">
        <v>0.87</v>
      </c>
      <c r="H180" s="59" t="s">
        <v>18516</v>
      </c>
      <c r="I180" s="164">
        <v>69.76</v>
      </c>
      <c r="J180" s="164">
        <v>214.76</v>
      </c>
      <c r="K180" s="59">
        <v>0</v>
      </c>
      <c r="L180" s="59" t="s">
        <v>29439</v>
      </c>
      <c r="M180" s="59" t="s">
        <v>29587</v>
      </c>
    </row>
    <row r="181" spans="1:18" s="59" customFormat="1" ht="14.25">
      <c r="A181" s="59" t="s">
        <v>23858</v>
      </c>
      <c r="B181" s="59" t="s">
        <v>29702</v>
      </c>
      <c r="C181" s="59" t="s">
        <v>29700</v>
      </c>
      <c r="D181" s="59" t="s">
        <v>29701</v>
      </c>
      <c r="E181" s="164">
        <v>165</v>
      </c>
      <c r="F181" s="164">
        <v>145</v>
      </c>
      <c r="G181" s="165">
        <v>0.87</v>
      </c>
      <c r="H181" s="59" t="s">
        <v>18516</v>
      </c>
      <c r="I181" s="164">
        <v>69.76</v>
      </c>
      <c r="J181" s="164">
        <v>214.76</v>
      </c>
      <c r="K181" s="59">
        <v>0</v>
      </c>
      <c r="L181" s="59" t="s">
        <v>29410</v>
      </c>
      <c r="M181" s="59" t="s">
        <v>29587</v>
      </c>
    </row>
    <row r="182" spans="1:18" s="59" customFormat="1" ht="14.25">
      <c r="A182" s="59" t="s">
        <v>23890</v>
      </c>
      <c r="B182" s="59" t="s">
        <v>29703</v>
      </c>
      <c r="C182" s="59" t="s">
        <v>29583</v>
      </c>
      <c r="D182" s="59" t="s">
        <v>29583</v>
      </c>
      <c r="E182" s="164">
        <v>175</v>
      </c>
      <c r="F182" s="164">
        <v>150</v>
      </c>
      <c r="G182" s="165">
        <v>0.85</v>
      </c>
      <c r="H182" s="59" t="s">
        <v>18516</v>
      </c>
      <c r="I182" s="164">
        <v>43.99</v>
      </c>
      <c r="J182" s="164">
        <v>193.99</v>
      </c>
      <c r="K182" s="59">
        <v>169</v>
      </c>
      <c r="L182" s="59" t="s">
        <v>18516</v>
      </c>
      <c r="M182" s="59" t="s">
        <v>18516</v>
      </c>
    </row>
    <row r="183" spans="1:18" s="59" customFormat="1" ht="14.25">
      <c r="A183" s="59" t="s">
        <v>23852</v>
      </c>
      <c r="B183" s="59" t="s">
        <v>29704</v>
      </c>
      <c r="C183" s="59" t="s">
        <v>29700</v>
      </c>
      <c r="D183" s="59" t="s">
        <v>29701</v>
      </c>
      <c r="E183" s="164">
        <v>170</v>
      </c>
      <c r="F183" s="164">
        <v>150</v>
      </c>
      <c r="G183" s="165">
        <v>0.88</v>
      </c>
      <c r="H183" s="59" t="s">
        <v>18516</v>
      </c>
      <c r="I183" s="164">
        <v>73.37</v>
      </c>
      <c r="J183" s="164">
        <v>223.37</v>
      </c>
      <c r="K183" s="59">
        <v>45</v>
      </c>
      <c r="L183" s="59" t="s">
        <v>29455</v>
      </c>
      <c r="M183" s="59" t="s">
        <v>29587</v>
      </c>
    </row>
    <row r="184" spans="1:18" s="59" customFormat="1" ht="14.25">
      <c r="A184" s="59" t="s">
        <v>29705</v>
      </c>
      <c r="B184" s="59" t="s">
        <v>29706</v>
      </c>
      <c r="C184" s="59" t="s">
        <v>29509</v>
      </c>
      <c r="D184" s="59" t="s">
        <v>29510</v>
      </c>
      <c r="E184" s="59" t="s">
        <v>18516</v>
      </c>
      <c r="F184" s="59" t="s">
        <v>18516</v>
      </c>
      <c r="G184" s="59" t="s">
        <v>18516</v>
      </c>
      <c r="H184" s="59" t="s">
        <v>18516</v>
      </c>
      <c r="I184" s="59" t="s">
        <v>18516</v>
      </c>
      <c r="J184" s="59" t="s">
        <v>18516</v>
      </c>
      <c r="K184" s="59" t="s">
        <v>29707</v>
      </c>
      <c r="L184" s="59" t="s">
        <v>18516</v>
      </c>
      <c r="M184" s="59" t="s">
        <v>18516</v>
      </c>
    </row>
    <row r="185" spans="1:18" s="59" customFormat="1" ht="14.25">
      <c r="A185" s="59" t="s">
        <v>12899</v>
      </c>
      <c r="B185" s="59" t="s">
        <v>29708</v>
      </c>
      <c r="C185" s="59" t="s">
        <v>29583</v>
      </c>
      <c r="D185" s="59" t="s">
        <v>29583</v>
      </c>
      <c r="E185" s="164">
        <v>150</v>
      </c>
      <c r="F185" s="164">
        <v>120</v>
      </c>
      <c r="G185" s="165">
        <v>0.8</v>
      </c>
      <c r="H185" s="59" t="s">
        <v>18516</v>
      </c>
      <c r="I185" s="164">
        <v>38.37</v>
      </c>
      <c r="J185" s="164">
        <v>158.37</v>
      </c>
      <c r="K185" s="59">
        <v>164</v>
      </c>
      <c r="L185" s="59" t="s">
        <v>18516</v>
      </c>
      <c r="M185" s="59" t="s">
        <v>18516</v>
      </c>
    </row>
    <row r="186" spans="1:18" s="59" customFormat="1" ht="14.25">
      <c r="A186" s="59" t="s">
        <v>20525</v>
      </c>
      <c r="B186" s="59" t="s">
        <v>29709</v>
      </c>
      <c r="C186" s="59" t="s">
        <v>29635</v>
      </c>
      <c r="D186" s="59" t="s">
        <v>29635</v>
      </c>
      <c r="E186" s="164">
        <v>310</v>
      </c>
      <c r="F186" s="164">
        <v>282</v>
      </c>
      <c r="G186" s="165">
        <v>0.9</v>
      </c>
      <c r="H186" s="59" t="s">
        <v>18516</v>
      </c>
      <c r="I186" s="164">
        <v>88.35</v>
      </c>
      <c r="J186" s="164">
        <v>370.35</v>
      </c>
      <c r="K186" s="59">
        <v>97</v>
      </c>
      <c r="L186" s="59" t="s">
        <v>29410</v>
      </c>
      <c r="M186" s="59" t="s">
        <v>29459</v>
      </c>
    </row>
    <row r="187" spans="1:18" s="59" customFormat="1" ht="14.25">
      <c r="A187" s="59" t="s">
        <v>29277</v>
      </c>
      <c r="B187" s="59" t="s">
        <v>29710</v>
      </c>
      <c r="C187" s="59" t="s">
        <v>29493</v>
      </c>
      <c r="D187" s="59" t="s">
        <v>29494</v>
      </c>
      <c r="E187" s="164">
        <v>320</v>
      </c>
      <c r="F187" s="164">
        <v>275</v>
      </c>
      <c r="G187" s="165">
        <v>0.85</v>
      </c>
      <c r="H187" s="59" t="s">
        <v>18516</v>
      </c>
      <c r="I187" s="164">
        <v>100.05</v>
      </c>
      <c r="J187" s="164">
        <v>375.05</v>
      </c>
      <c r="K187" s="59">
        <v>79</v>
      </c>
      <c r="L187" s="59" t="s">
        <v>29455</v>
      </c>
      <c r="M187" s="59" t="s">
        <v>29711</v>
      </c>
    </row>
    <row r="188" spans="1:18" s="59" customFormat="1" ht="14.25">
      <c r="A188" s="59" t="s">
        <v>23855</v>
      </c>
      <c r="B188" s="59" t="s">
        <v>29712</v>
      </c>
      <c r="C188" s="59" t="s">
        <v>29700</v>
      </c>
      <c r="D188" s="59" t="s">
        <v>29701</v>
      </c>
      <c r="E188" s="164">
        <v>170</v>
      </c>
      <c r="F188" s="164">
        <v>150</v>
      </c>
      <c r="G188" s="165">
        <v>0.88</v>
      </c>
      <c r="H188" s="59" t="s">
        <v>18516</v>
      </c>
      <c r="I188" s="164">
        <v>73.37</v>
      </c>
      <c r="J188" s="164">
        <v>223.37</v>
      </c>
      <c r="K188" s="59">
        <v>38</v>
      </c>
      <c r="L188" s="59" t="s">
        <v>29455</v>
      </c>
      <c r="M188" s="59" t="s">
        <v>29587</v>
      </c>
    </row>
    <row r="189" spans="1:18" s="59" customFormat="1" ht="14.25">
      <c r="A189" s="59" t="s">
        <v>20585</v>
      </c>
      <c r="B189" s="59" t="s">
        <v>29713</v>
      </c>
      <c r="C189" s="59" t="s">
        <v>29509</v>
      </c>
      <c r="D189" s="59" t="s">
        <v>29510</v>
      </c>
      <c r="E189" s="164">
        <v>110</v>
      </c>
      <c r="F189" s="164">
        <v>75</v>
      </c>
      <c r="G189" s="165">
        <v>0.68</v>
      </c>
      <c r="H189" s="59" t="s">
        <v>18516</v>
      </c>
      <c r="I189" s="164">
        <v>33.11</v>
      </c>
      <c r="J189" s="164">
        <v>108.11</v>
      </c>
      <c r="K189" s="59">
        <v>0</v>
      </c>
      <c r="L189" s="59" t="s">
        <v>29439</v>
      </c>
      <c r="M189" s="59" t="s">
        <v>29418</v>
      </c>
    </row>
    <row r="190" spans="1:18" s="59" customFormat="1" ht="14.25">
      <c r="A190" s="59" t="s">
        <v>20600</v>
      </c>
      <c r="B190" s="59" t="s">
        <v>29714</v>
      </c>
      <c r="C190" s="59" t="s">
        <v>29509</v>
      </c>
      <c r="D190" s="59" t="s">
        <v>29510</v>
      </c>
      <c r="E190" s="164">
        <v>120</v>
      </c>
      <c r="F190" s="164">
        <v>82</v>
      </c>
      <c r="G190" s="165">
        <v>0.68</v>
      </c>
      <c r="H190" s="59" t="s">
        <v>18516</v>
      </c>
      <c r="I190" s="164">
        <v>33.26</v>
      </c>
      <c r="J190" s="164">
        <v>115.26</v>
      </c>
      <c r="K190" s="59">
        <v>0</v>
      </c>
      <c r="L190" s="59" t="s">
        <v>29455</v>
      </c>
      <c r="M190" s="59" t="s">
        <v>29418</v>
      </c>
    </row>
    <row r="191" spans="1:18" s="59" customFormat="1" ht="14.25">
      <c r="A191" s="59" t="s">
        <v>20597</v>
      </c>
      <c r="B191" s="59" t="s">
        <v>29715</v>
      </c>
      <c r="C191" s="59" t="s">
        <v>29509</v>
      </c>
      <c r="D191" s="59" t="s">
        <v>29510</v>
      </c>
      <c r="E191" s="164">
        <v>120</v>
      </c>
      <c r="F191" s="164">
        <v>82</v>
      </c>
      <c r="G191" s="165">
        <v>0.68</v>
      </c>
      <c r="H191" s="59" t="s">
        <v>18516</v>
      </c>
      <c r="I191" s="164">
        <v>33.26</v>
      </c>
      <c r="J191" s="164">
        <v>115.26</v>
      </c>
      <c r="K191" s="59">
        <v>0</v>
      </c>
      <c r="L191" s="59" t="s">
        <v>29410</v>
      </c>
      <c r="M191" s="59" t="s">
        <v>29418</v>
      </c>
    </row>
    <row r="192" spans="1:18" s="59" customFormat="1" ht="14.25">
      <c r="A192" s="59" t="s">
        <v>20591</v>
      </c>
      <c r="B192" s="59" t="s">
        <v>29716</v>
      </c>
      <c r="C192" s="59" t="s">
        <v>29509</v>
      </c>
      <c r="D192" s="59" t="s">
        <v>29510</v>
      </c>
      <c r="E192" s="164">
        <v>120</v>
      </c>
      <c r="F192" s="164">
        <v>82</v>
      </c>
      <c r="G192" s="165">
        <v>0.68</v>
      </c>
      <c r="H192" s="59" t="s">
        <v>18516</v>
      </c>
      <c r="I192" s="164">
        <v>33.26</v>
      </c>
      <c r="J192" s="164">
        <v>115.26</v>
      </c>
      <c r="K192" s="59">
        <v>49</v>
      </c>
      <c r="L192" s="59" t="s">
        <v>18516</v>
      </c>
      <c r="M192" s="59" t="s">
        <v>18516</v>
      </c>
    </row>
    <row r="193" spans="1:18" s="59" customFormat="1" ht="14.25">
      <c r="A193" s="59" t="s">
        <v>20594</v>
      </c>
      <c r="B193" s="59" t="s">
        <v>29717</v>
      </c>
      <c r="C193" s="59" t="s">
        <v>29509</v>
      </c>
      <c r="D193" s="59" t="s">
        <v>29510</v>
      </c>
      <c r="E193" s="164">
        <v>120</v>
      </c>
      <c r="F193" s="164">
        <v>82</v>
      </c>
      <c r="G193" s="165">
        <v>0.68</v>
      </c>
      <c r="H193" s="59" t="s">
        <v>18516</v>
      </c>
      <c r="I193" s="164">
        <v>33.26</v>
      </c>
      <c r="J193" s="164">
        <v>115.26</v>
      </c>
      <c r="K193" s="59">
        <v>94</v>
      </c>
      <c r="L193" s="59" t="s">
        <v>18516</v>
      </c>
      <c r="M193" s="59" t="s">
        <v>18516</v>
      </c>
    </row>
    <row r="194" spans="1:18" s="59" customFormat="1" ht="14.25">
      <c r="A194" s="59" t="s">
        <v>20588</v>
      </c>
      <c r="B194" s="59" t="s">
        <v>29718</v>
      </c>
      <c r="C194" s="59" t="s">
        <v>29509</v>
      </c>
      <c r="D194" s="59" t="s">
        <v>29510</v>
      </c>
      <c r="E194" s="164">
        <v>110</v>
      </c>
      <c r="F194" s="164">
        <v>75</v>
      </c>
      <c r="G194" s="165">
        <v>0.68</v>
      </c>
      <c r="H194" s="59" t="s">
        <v>18516</v>
      </c>
      <c r="I194" s="164">
        <v>33.11</v>
      </c>
      <c r="J194" s="164">
        <v>108.11</v>
      </c>
      <c r="K194" s="59">
        <v>78</v>
      </c>
      <c r="L194" s="59" t="s">
        <v>18516</v>
      </c>
      <c r="M194" s="59" t="s">
        <v>18516</v>
      </c>
    </row>
    <row r="195" spans="1:18" s="59" customFormat="1" ht="14.25">
      <c r="A195" s="59" t="s">
        <v>20582</v>
      </c>
      <c r="B195" s="59" t="s">
        <v>29719</v>
      </c>
      <c r="C195" s="59" t="s">
        <v>29509</v>
      </c>
      <c r="D195" s="59" t="s">
        <v>29510</v>
      </c>
      <c r="E195" s="164">
        <v>110</v>
      </c>
      <c r="F195" s="164">
        <v>75</v>
      </c>
      <c r="G195" s="165">
        <v>0.68</v>
      </c>
      <c r="H195" s="59" t="s">
        <v>18516</v>
      </c>
      <c r="I195" s="164">
        <v>33.11</v>
      </c>
      <c r="J195" s="164">
        <v>108.11</v>
      </c>
      <c r="K195" s="59">
        <v>0</v>
      </c>
      <c r="L195" s="59" t="s">
        <v>29465</v>
      </c>
      <c r="M195" s="59" t="s">
        <v>29418</v>
      </c>
    </row>
    <row r="196" spans="1:18" s="59" customFormat="1" ht="14.25">
      <c r="A196" s="59" t="s">
        <v>20576</v>
      </c>
      <c r="B196" s="59" t="s">
        <v>29720</v>
      </c>
      <c r="C196" s="59" t="s">
        <v>29509</v>
      </c>
      <c r="D196" s="59" t="s">
        <v>29510</v>
      </c>
      <c r="E196" s="164">
        <v>110</v>
      </c>
      <c r="F196" s="164">
        <v>75</v>
      </c>
      <c r="G196" s="165">
        <v>0.68</v>
      </c>
      <c r="H196" s="59" t="s">
        <v>18516</v>
      </c>
      <c r="I196" s="164">
        <v>33.11</v>
      </c>
      <c r="J196" s="164">
        <v>108.11</v>
      </c>
      <c r="K196" s="59">
        <v>97</v>
      </c>
      <c r="L196" s="59" t="s">
        <v>18516</v>
      </c>
      <c r="M196" s="59" t="s">
        <v>18516</v>
      </c>
    </row>
    <row r="197" spans="1:18" s="59" customFormat="1" ht="14.25">
      <c r="A197" s="59" t="s">
        <v>20579</v>
      </c>
      <c r="B197" s="59" t="s">
        <v>29721</v>
      </c>
      <c r="C197" s="59" t="s">
        <v>29509</v>
      </c>
      <c r="D197" s="59" t="s">
        <v>29510</v>
      </c>
      <c r="E197" s="164">
        <v>110</v>
      </c>
      <c r="F197" s="164">
        <v>75</v>
      </c>
      <c r="G197" s="165">
        <v>0.68</v>
      </c>
      <c r="H197" s="59" t="s">
        <v>18516</v>
      </c>
      <c r="I197" s="164">
        <v>33.11</v>
      </c>
      <c r="J197" s="164">
        <v>108.11</v>
      </c>
      <c r="K197" s="59">
        <v>241</v>
      </c>
      <c r="L197" s="59" t="s">
        <v>18516</v>
      </c>
      <c r="M197" s="59" t="s">
        <v>18516</v>
      </c>
    </row>
    <row r="198" spans="1:18" s="59" customFormat="1" ht="14.25">
      <c r="A198" s="59" t="s">
        <v>23844</v>
      </c>
      <c r="B198" s="59" t="s">
        <v>29722</v>
      </c>
      <c r="C198" s="59" t="s">
        <v>29661</v>
      </c>
      <c r="D198" s="59" t="s">
        <v>29662</v>
      </c>
      <c r="E198" s="164">
        <v>115</v>
      </c>
      <c r="F198" s="164">
        <v>105</v>
      </c>
      <c r="G198" s="165">
        <v>0.91</v>
      </c>
      <c r="H198" s="59" t="s">
        <v>18516</v>
      </c>
      <c r="I198" s="164">
        <v>51.68</v>
      </c>
      <c r="J198" s="164">
        <v>156.68</v>
      </c>
      <c r="K198" s="59">
        <v>106</v>
      </c>
      <c r="L198" s="59" t="s">
        <v>18516</v>
      </c>
      <c r="M198" s="59" t="s">
        <v>18516</v>
      </c>
    </row>
    <row r="199" spans="1:18" s="59" customFormat="1" ht="14.25">
      <c r="A199" s="59" t="s">
        <v>23847</v>
      </c>
      <c r="B199" s="59" t="s">
        <v>29723</v>
      </c>
      <c r="C199" s="59" t="s">
        <v>29661</v>
      </c>
      <c r="D199" s="59" t="s">
        <v>29662</v>
      </c>
      <c r="E199" s="164">
        <v>115</v>
      </c>
      <c r="F199" s="164">
        <v>105</v>
      </c>
      <c r="G199" s="165">
        <v>0.91</v>
      </c>
      <c r="H199" s="59" t="s">
        <v>18516</v>
      </c>
      <c r="I199" s="164">
        <v>51.68</v>
      </c>
      <c r="J199" s="164">
        <v>156.68</v>
      </c>
      <c r="K199" s="59">
        <v>55</v>
      </c>
      <c r="L199" s="59" t="s">
        <v>18516</v>
      </c>
      <c r="M199" s="59" t="s">
        <v>18516</v>
      </c>
    </row>
    <row r="200" spans="1:18" s="59" customFormat="1" ht="14.25">
      <c r="A200" s="59" t="s">
        <v>23835</v>
      </c>
      <c r="B200" s="59" t="s">
        <v>29724</v>
      </c>
      <c r="C200" s="59" t="s">
        <v>29725</v>
      </c>
      <c r="D200" s="59" t="s">
        <v>29726</v>
      </c>
      <c r="E200" s="164">
        <v>85</v>
      </c>
      <c r="F200" s="164">
        <v>80</v>
      </c>
      <c r="G200" s="165">
        <v>0.94</v>
      </c>
      <c r="H200" s="59" t="s">
        <v>18516</v>
      </c>
      <c r="I200" s="164">
        <v>36.78</v>
      </c>
      <c r="J200" s="164">
        <v>116.78</v>
      </c>
      <c r="K200" s="59">
        <v>197</v>
      </c>
      <c r="L200" s="59" t="s">
        <v>18516</v>
      </c>
      <c r="M200" s="59" t="s">
        <v>18516</v>
      </c>
    </row>
    <row r="201" spans="1:18" s="59" customFormat="1" ht="14.25">
      <c r="A201" s="59" t="s">
        <v>23838</v>
      </c>
      <c r="B201" s="59" t="s">
        <v>29727</v>
      </c>
      <c r="C201" s="59" t="s">
        <v>29725</v>
      </c>
      <c r="D201" s="59" t="s">
        <v>29726</v>
      </c>
      <c r="E201" s="164">
        <v>85</v>
      </c>
      <c r="F201" s="164">
        <v>80</v>
      </c>
      <c r="G201" s="165">
        <v>0.94</v>
      </c>
      <c r="H201" s="59" t="s">
        <v>18516</v>
      </c>
      <c r="I201" s="164">
        <v>36.78</v>
      </c>
      <c r="J201" s="164">
        <v>116.78</v>
      </c>
      <c r="K201" s="59">
        <v>119</v>
      </c>
      <c r="L201" s="59" t="s">
        <v>29439</v>
      </c>
      <c r="M201" s="59" t="s">
        <v>29728</v>
      </c>
    </row>
    <row r="202" spans="1:18" s="59" customFormat="1" ht="14.25">
      <c r="A202" s="59" t="s">
        <v>29729</v>
      </c>
      <c r="B202" s="59" t="s">
        <v>29730</v>
      </c>
      <c r="C202" s="59" t="s">
        <v>29725</v>
      </c>
      <c r="D202" s="59" t="s">
        <v>29726</v>
      </c>
      <c r="E202" s="164">
        <v>85</v>
      </c>
      <c r="F202" s="164">
        <v>80</v>
      </c>
      <c r="G202" s="165">
        <v>0.94</v>
      </c>
      <c r="H202" s="59" t="s">
        <v>18516</v>
      </c>
      <c r="I202" s="164">
        <v>36.78</v>
      </c>
      <c r="J202" s="164">
        <v>116.78</v>
      </c>
      <c r="K202" s="59">
        <v>0</v>
      </c>
      <c r="L202" s="59" t="s">
        <v>29465</v>
      </c>
      <c r="M202" s="59" t="s">
        <v>29623</v>
      </c>
    </row>
    <row r="203" spans="1:18" s="59" customFormat="1" ht="14.25">
      <c r="A203" s="59" t="s">
        <v>23829</v>
      </c>
      <c r="B203" s="59" t="s">
        <v>29731</v>
      </c>
      <c r="C203" s="59" t="s">
        <v>29597</v>
      </c>
      <c r="D203" s="59" t="s">
        <v>29597</v>
      </c>
      <c r="E203" s="164">
        <v>125</v>
      </c>
      <c r="F203" s="164">
        <v>125</v>
      </c>
      <c r="G203" s="59" t="s">
        <v>18516</v>
      </c>
      <c r="H203" s="59" t="s">
        <v>18516</v>
      </c>
      <c r="I203" s="164">
        <v>37.39</v>
      </c>
      <c r="J203" s="164">
        <v>162.39</v>
      </c>
      <c r="K203" s="59">
        <v>5</v>
      </c>
      <c r="L203" s="59" t="s">
        <v>18516</v>
      </c>
      <c r="M203" s="59" t="s">
        <v>18516</v>
      </c>
    </row>
    <row r="204" spans="1:18" s="59" customFormat="1" ht="14.25">
      <c r="A204" s="59" t="s">
        <v>23832</v>
      </c>
      <c r="B204" s="59" t="s">
        <v>29731</v>
      </c>
      <c r="C204" s="59" t="s">
        <v>29597</v>
      </c>
      <c r="D204" s="59" t="s">
        <v>29597</v>
      </c>
      <c r="E204" s="164">
        <v>125</v>
      </c>
      <c r="F204" s="164">
        <v>125</v>
      </c>
      <c r="G204" s="59" t="s">
        <v>18516</v>
      </c>
      <c r="H204" s="59" t="s">
        <v>18516</v>
      </c>
      <c r="I204" s="164">
        <v>37.39</v>
      </c>
      <c r="J204" s="164">
        <v>162.39</v>
      </c>
      <c r="K204" s="59">
        <v>5</v>
      </c>
      <c r="L204" s="59" t="s">
        <v>18516</v>
      </c>
      <c r="M204" s="59" t="s">
        <v>18516</v>
      </c>
    </row>
    <row r="205" spans="1:18" s="59" customFormat="1" ht="14.25">
      <c r="A205" s="59" t="s">
        <v>29732</v>
      </c>
      <c r="B205" s="59" t="s">
        <v>29733</v>
      </c>
      <c r="C205" s="59" t="s">
        <v>29493</v>
      </c>
      <c r="D205" s="59" t="s">
        <v>29494</v>
      </c>
      <c r="E205" s="164">
        <v>310</v>
      </c>
      <c r="F205" s="164">
        <v>270</v>
      </c>
      <c r="G205" s="165">
        <v>0.87</v>
      </c>
      <c r="H205" s="59" t="s">
        <v>18516</v>
      </c>
      <c r="I205" s="164">
        <v>98.03</v>
      </c>
      <c r="J205" s="164">
        <v>368.03</v>
      </c>
      <c r="K205" s="59">
        <v>63</v>
      </c>
      <c r="L205" s="59" t="s">
        <v>18516</v>
      </c>
      <c r="M205" s="59" t="s">
        <v>18516</v>
      </c>
    </row>
    <row r="206" spans="1:18" s="59" customFormat="1" ht="14.25">
      <c r="A206" s="59" t="s">
        <v>29734</v>
      </c>
      <c r="B206" s="59" t="s">
        <v>29735</v>
      </c>
      <c r="C206" s="59" t="s">
        <v>29493</v>
      </c>
      <c r="D206" s="59" t="s">
        <v>29494</v>
      </c>
      <c r="E206" s="164">
        <v>330</v>
      </c>
      <c r="F206" s="164">
        <v>290</v>
      </c>
      <c r="G206" s="165">
        <v>0.87</v>
      </c>
      <c r="H206" s="59" t="s">
        <v>18516</v>
      </c>
      <c r="I206" s="164">
        <v>108.12</v>
      </c>
      <c r="J206" s="164">
        <v>398.12</v>
      </c>
      <c r="K206" s="59">
        <v>64</v>
      </c>
      <c r="L206" s="59" t="s">
        <v>18516</v>
      </c>
      <c r="M206" s="59" t="s">
        <v>18516</v>
      </c>
    </row>
    <row r="207" spans="1:18" s="59" customFormat="1" ht="14.25">
      <c r="A207" s="59" t="s">
        <v>29736</v>
      </c>
      <c r="B207" s="59" t="s">
        <v>29737</v>
      </c>
      <c r="C207" s="59" t="s">
        <v>29493</v>
      </c>
      <c r="D207" s="59" t="s">
        <v>29494</v>
      </c>
      <c r="E207" s="164">
        <v>330</v>
      </c>
      <c r="F207" s="164">
        <v>290</v>
      </c>
      <c r="G207" s="165">
        <v>0.87</v>
      </c>
      <c r="H207" s="59" t="s">
        <v>18516</v>
      </c>
      <c r="I207" s="164">
        <v>108.12</v>
      </c>
      <c r="J207" s="164">
        <v>398.12</v>
      </c>
      <c r="K207" s="59">
        <v>64</v>
      </c>
      <c r="L207" s="59" t="s">
        <v>18516</v>
      </c>
      <c r="M207" s="59" t="s">
        <v>18516</v>
      </c>
    </row>
    <row r="208" spans="1:18" s="59" customFormat="1" ht="14.25">
      <c r="A208" s="59" t="s">
        <v>29738</v>
      </c>
      <c r="B208" s="59" t="s">
        <v>29739</v>
      </c>
      <c r="C208" s="59" t="s">
        <v>29493</v>
      </c>
      <c r="D208" s="59" t="s">
        <v>29494</v>
      </c>
      <c r="E208" s="164">
        <v>260</v>
      </c>
      <c r="F208" s="164">
        <v>260</v>
      </c>
      <c r="G208" s="59" t="s">
        <v>18516</v>
      </c>
      <c r="H208" s="59" t="s">
        <v>18516</v>
      </c>
      <c r="I208" s="164">
        <v>77.52</v>
      </c>
      <c r="J208" s="164">
        <v>337.52</v>
      </c>
      <c r="K208" s="59">
        <v>100</v>
      </c>
      <c r="L208" s="59" t="s">
        <v>18516</v>
      </c>
      <c r="M208" s="59" t="s">
        <v>18516</v>
      </c>
    </row>
    <row r="209" spans="1:18" s="59" customFormat="1" ht="14.25">
      <c r="A209" s="59" t="s">
        <v>29740</v>
      </c>
      <c r="B209" s="59" t="s">
        <v>29741</v>
      </c>
      <c r="C209" s="59" t="s">
        <v>29493</v>
      </c>
      <c r="D209" s="59" t="s">
        <v>29494</v>
      </c>
      <c r="E209" s="164">
        <v>207</v>
      </c>
      <c r="F209" s="164">
        <v>120</v>
      </c>
      <c r="G209" s="165">
        <v>0.57</v>
      </c>
      <c r="H209" s="59" t="s">
        <v>18516</v>
      </c>
      <c r="I209" s="164">
        <v>54.49</v>
      </c>
      <c r="J209" s="164">
        <v>174.49</v>
      </c>
      <c r="K209" s="59">
        <v>42</v>
      </c>
      <c r="L209" s="59" t="s">
        <v>18516</v>
      </c>
      <c r="M209" s="59" t="s">
        <v>18516</v>
      </c>
    </row>
    <row r="210" spans="1:18" s="59" customFormat="1" ht="14.25">
      <c r="A210" s="59" t="s">
        <v>29742</v>
      </c>
      <c r="B210" s="59" t="s">
        <v>29743</v>
      </c>
      <c r="C210" s="59" t="s">
        <v>29493</v>
      </c>
      <c r="D210" s="59" t="s">
        <v>29494</v>
      </c>
      <c r="E210" s="164">
        <v>207</v>
      </c>
      <c r="F210" s="164">
        <v>120</v>
      </c>
      <c r="G210" s="165">
        <v>0.57</v>
      </c>
      <c r="H210" s="59" t="s">
        <v>18516</v>
      </c>
      <c r="I210" s="164">
        <v>54.49</v>
      </c>
      <c r="J210" s="164">
        <v>174.49</v>
      </c>
      <c r="K210" s="59">
        <v>68</v>
      </c>
      <c r="L210" s="59" t="s">
        <v>18516</v>
      </c>
      <c r="M210" s="59" t="s">
        <v>18516</v>
      </c>
    </row>
    <row r="211" spans="1:18" s="59" customFormat="1" ht="14.25">
      <c r="A211" s="59" t="s">
        <v>29744</v>
      </c>
      <c r="B211" s="59" t="s">
        <v>29745</v>
      </c>
      <c r="C211" s="59" t="s">
        <v>29493</v>
      </c>
      <c r="D211" s="59" t="s">
        <v>29494</v>
      </c>
      <c r="E211" s="164">
        <v>207</v>
      </c>
      <c r="F211" s="164">
        <v>120</v>
      </c>
      <c r="G211" s="165">
        <v>0.57</v>
      </c>
      <c r="H211" s="59" t="s">
        <v>18516</v>
      </c>
      <c r="I211" s="164">
        <v>54.49</v>
      </c>
      <c r="J211" s="164">
        <v>174.49</v>
      </c>
      <c r="K211" s="59">
        <v>12</v>
      </c>
      <c r="L211" s="59" t="s">
        <v>18516</v>
      </c>
      <c r="M211" s="59" t="s">
        <v>18516</v>
      </c>
    </row>
    <row r="212" spans="1:18" s="59" customFormat="1" ht="14.25">
      <c r="A212" s="59" t="s">
        <v>29746</v>
      </c>
      <c r="B212" s="59" t="s">
        <v>29747</v>
      </c>
      <c r="C212" s="59" t="s">
        <v>29493</v>
      </c>
      <c r="D212" s="59" t="s">
        <v>29494</v>
      </c>
      <c r="E212" s="164">
        <v>310</v>
      </c>
      <c r="F212" s="164">
        <v>270</v>
      </c>
      <c r="G212" s="165">
        <v>0.87</v>
      </c>
      <c r="H212" s="59" t="s">
        <v>18516</v>
      </c>
      <c r="I212" s="164">
        <v>98.03</v>
      </c>
      <c r="J212" s="164">
        <v>368.03</v>
      </c>
      <c r="K212" s="59">
        <v>64</v>
      </c>
      <c r="L212" s="59" t="s">
        <v>18516</v>
      </c>
      <c r="M212" s="59" t="s">
        <v>18516</v>
      </c>
    </row>
    <row r="213" spans="1:18" s="59" customFormat="1" ht="14.25">
      <c r="A213" s="59" t="s">
        <v>12902</v>
      </c>
      <c r="B213" s="59" t="s">
        <v>29748</v>
      </c>
      <c r="C213" s="59" t="s">
        <v>29583</v>
      </c>
      <c r="D213" s="59" t="s">
        <v>29583</v>
      </c>
      <c r="E213" s="164">
        <v>150</v>
      </c>
      <c r="F213" s="164">
        <v>125</v>
      </c>
      <c r="G213" s="165">
        <v>0.83</v>
      </c>
      <c r="H213" s="59" t="s">
        <v>18516</v>
      </c>
      <c r="I213" s="164">
        <v>38.37</v>
      </c>
      <c r="J213" s="164">
        <v>163.37</v>
      </c>
      <c r="K213" s="59">
        <v>131</v>
      </c>
      <c r="L213" s="59" t="s">
        <v>18516</v>
      </c>
      <c r="M213" s="59" t="s">
        <v>18516</v>
      </c>
    </row>
    <row r="214" spans="1:18" s="59" customFormat="1" ht="14.25">
      <c r="A214" s="59" t="s">
        <v>25912</v>
      </c>
      <c r="B214" s="59" t="s">
        <v>29749</v>
      </c>
      <c r="C214" s="59" t="s">
        <v>29661</v>
      </c>
      <c r="D214" s="59" t="s">
        <v>29662</v>
      </c>
      <c r="E214" s="164">
        <v>550</v>
      </c>
      <c r="F214" s="164">
        <v>535</v>
      </c>
      <c r="G214" s="165">
        <v>0.97</v>
      </c>
      <c r="H214" s="59" t="s">
        <v>18516</v>
      </c>
      <c r="I214" s="164">
        <v>151.92</v>
      </c>
      <c r="J214" s="164">
        <v>686.92</v>
      </c>
      <c r="K214" s="59">
        <v>0</v>
      </c>
      <c r="L214" s="59" t="s">
        <v>29410</v>
      </c>
      <c r="M214" s="59" t="s">
        <v>29668</v>
      </c>
    </row>
    <row r="215" spans="1:18" s="59" customFormat="1" ht="14.25">
      <c r="A215" s="59" t="s">
        <v>25909</v>
      </c>
      <c r="B215" s="59" t="s">
        <v>29750</v>
      </c>
      <c r="C215" s="59" t="s">
        <v>29661</v>
      </c>
      <c r="D215" s="59" t="s">
        <v>29662</v>
      </c>
      <c r="E215" s="164">
        <v>550</v>
      </c>
      <c r="F215" s="164">
        <v>535</v>
      </c>
      <c r="G215" s="165">
        <v>0.97</v>
      </c>
      <c r="H215" s="59" t="s">
        <v>18516</v>
      </c>
      <c r="I215" s="164">
        <v>151.92</v>
      </c>
      <c r="J215" s="164">
        <v>686.92</v>
      </c>
      <c r="K215" s="59">
        <v>0</v>
      </c>
      <c r="L215" s="59" t="s">
        <v>29410</v>
      </c>
      <c r="M215" s="59" t="s">
        <v>29668</v>
      </c>
    </row>
    <row r="216" spans="1:18" s="59" customFormat="1" ht="14.25">
      <c r="A216" s="59" t="s">
        <v>20511</v>
      </c>
      <c r="B216" s="59" t="s">
        <v>29751</v>
      </c>
      <c r="C216" s="59" t="s">
        <v>29583</v>
      </c>
      <c r="D216" s="59" t="s">
        <v>29583</v>
      </c>
      <c r="E216" s="164">
        <v>275</v>
      </c>
      <c r="F216" s="164">
        <v>235</v>
      </c>
      <c r="G216" s="165">
        <v>0.85</v>
      </c>
      <c r="H216" s="59" t="s">
        <v>18516</v>
      </c>
      <c r="I216" s="164">
        <v>84.57</v>
      </c>
      <c r="J216" s="164">
        <v>319.57</v>
      </c>
      <c r="K216" s="59">
        <v>80</v>
      </c>
      <c r="L216" s="59" t="s">
        <v>18516</v>
      </c>
      <c r="M216" s="59" t="s">
        <v>18516</v>
      </c>
    </row>
    <row r="217" spans="1:18" s="59" customFormat="1" ht="14.25">
      <c r="A217" s="59" t="s">
        <v>20514</v>
      </c>
      <c r="B217" s="59" t="s">
        <v>29752</v>
      </c>
      <c r="C217" s="59" t="s">
        <v>29583</v>
      </c>
      <c r="D217" s="59" t="s">
        <v>29583</v>
      </c>
      <c r="E217" s="164">
        <v>275</v>
      </c>
      <c r="F217" s="164">
        <v>235</v>
      </c>
      <c r="G217" s="165">
        <v>0.85</v>
      </c>
      <c r="H217" s="59" t="s">
        <v>18516</v>
      </c>
      <c r="I217" s="164">
        <v>84.57</v>
      </c>
      <c r="J217" s="164">
        <v>319.57</v>
      </c>
      <c r="K217" s="59">
        <v>138</v>
      </c>
      <c r="L217" s="59" t="s">
        <v>18516</v>
      </c>
      <c r="M217" s="59" t="s">
        <v>18516</v>
      </c>
    </row>
    <row r="218" spans="1:18" s="59" customFormat="1" ht="14.25">
      <c r="A218" s="59" t="s">
        <v>29753</v>
      </c>
      <c r="B218" s="59" t="s">
        <v>29754</v>
      </c>
      <c r="C218" s="59" t="s">
        <v>29421</v>
      </c>
      <c r="D218" s="59" t="s">
        <v>29422</v>
      </c>
      <c r="E218" s="164">
        <v>159</v>
      </c>
      <c r="F218" s="164">
        <v>139</v>
      </c>
      <c r="G218" s="165">
        <v>0.87</v>
      </c>
      <c r="H218" s="59" t="s">
        <v>18516</v>
      </c>
      <c r="I218" s="164">
        <v>40.35</v>
      </c>
      <c r="J218" s="164">
        <v>179.35</v>
      </c>
      <c r="K218" s="59">
        <v>61</v>
      </c>
      <c r="L218" s="59" t="s">
        <v>18516</v>
      </c>
      <c r="M218" s="59" t="s">
        <v>18516</v>
      </c>
    </row>
    <row r="219" spans="1:18" s="59" customFormat="1" ht="14.25">
      <c r="A219" s="59" t="s">
        <v>29755</v>
      </c>
      <c r="B219" s="59" t="s">
        <v>29756</v>
      </c>
      <c r="C219" s="59" t="s">
        <v>29421</v>
      </c>
      <c r="D219" s="59" t="s">
        <v>29422</v>
      </c>
      <c r="E219" s="164">
        <v>149</v>
      </c>
      <c r="F219" s="164">
        <v>129</v>
      </c>
      <c r="G219" s="165">
        <v>0.86</v>
      </c>
      <c r="H219" s="59" t="s">
        <v>18516</v>
      </c>
      <c r="I219" s="164">
        <v>38.2</v>
      </c>
      <c r="J219" s="164">
        <v>167.2</v>
      </c>
      <c r="K219" s="59">
        <v>84</v>
      </c>
      <c r="L219" s="59" t="s">
        <v>18516</v>
      </c>
      <c r="M219" s="59" t="s">
        <v>18516</v>
      </c>
    </row>
    <row r="220" spans="1:18" s="59" customFormat="1" ht="14.25">
      <c r="A220" s="59" t="s">
        <v>29757</v>
      </c>
      <c r="B220" s="59" t="s">
        <v>29758</v>
      </c>
      <c r="C220" s="59" t="s">
        <v>29421</v>
      </c>
      <c r="D220" s="59" t="s">
        <v>29422</v>
      </c>
      <c r="E220" s="164">
        <v>139</v>
      </c>
      <c r="F220" s="164">
        <v>109</v>
      </c>
      <c r="G220" s="165">
        <v>0.78</v>
      </c>
      <c r="H220" s="59" t="s">
        <v>18516</v>
      </c>
      <c r="I220" s="164">
        <v>35.27</v>
      </c>
      <c r="J220" s="164">
        <v>144.27</v>
      </c>
      <c r="K220" s="59">
        <v>84</v>
      </c>
      <c r="L220" s="59" t="s">
        <v>18516</v>
      </c>
      <c r="M220" s="59" t="s">
        <v>18516</v>
      </c>
    </row>
    <row r="221" spans="1:18" s="59" customFormat="1" ht="14.25">
      <c r="A221" s="59" t="s">
        <v>29759</v>
      </c>
      <c r="B221" s="59" t="s">
        <v>29760</v>
      </c>
      <c r="C221" s="59" t="s">
        <v>29761</v>
      </c>
      <c r="D221" s="59" t="s">
        <v>29762</v>
      </c>
      <c r="E221" s="164">
        <v>158</v>
      </c>
      <c r="F221" s="164">
        <v>132</v>
      </c>
      <c r="G221" s="165">
        <v>0.83</v>
      </c>
      <c r="H221" s="59" t="s">
        <v>18516</v>
      </c>
      <c r="I221" s="164">
        <v>81.12</v>
      </c>
      <c r="J221" s="164">
        <v>213.12</v>
      </c>
      <c r="K221" s="59">
        <v>0</v>
      </c>
      <c r="L221" s="59" t="s">
        <v>18516</v>
      </c>
      <c r="M221" s="59" t="s">
        <v>18516</v>
      </c>
    </row>
    <row r="222" spans="1:18" s="59" customFormat="1" ht="14.25">
      <c r="A222" s="59" t="s">
        <v>29763</v>
      </c>
      <c r="B222" s="59" t="s">
        <v>29764</v>
      </c>
      <c r="C222" s="59" t="s">
        <v>29493</v>
      </c>
      <c r="D222" s="59" t="s">
        <v>29494</v>
      </c>
      <c r="E222" s="164">
        <v>320</v>
      </c>
      <c r="F222" s="164">
        <v>275</v>
      </c>
      <c r="G222" s="165">
        <v>0.85</v>
      </c>
      <c r="H222" s="59" t="s">
        <v>18516</v>
      </c>
      <c r="I222" s="164">
        <v>95.25</v>
      </c>
      <c r="J222" s="164">
        <v>370.25</v>
      </c>
      <c r="K222" s="59">
        <v>82</v>
      </c>
      <c r="L222" s="59" t="s">
        <v>18516</v>
      </c>
      <c r="M222" s="59" t="s">
        <v>18516</v>
      </c>
    </row>
    <row r="223" spans="1:18" s="59" customFormat="1" ht="14.25">
      <c r="A223" s="59" t="s">
        <v>29765</v>
      </c>
      <c r="B223" s="59" t="s">
        <v>29766</v>
      </c>
      <c r="C223" s="59" t="s">
        <v>29493</v>
      </c>
      <c r="D223" s="59" t="s">
        <v>29494</v>
      </c>
      <c r="E223" s="164">
        <v>320</v>
      </c>
      <c r="F223" s="164">
        <v>275</v>
      </c>
      <c r="G223" s="165">
        <v>0.85</v>
      </c>
      <c r="H223" s="59" t="s">
        <v>18516</v>
      </c>
      <c r="I223" s="164">
        <v>95.25</v>
      </c>
      <c r="J223" s="164">
        <v>370.25</v>
      </c>
      <c r="K223" s="59">
        <v>100</v>
      </c>
      <c r="L223" s="59" t="s">
        <v>18516</v>
      </c>
      <c r="M223" s="59" t="s">
        <v>18516</v>
      </c>
    </row>
    <row r="224" spans="1:18" s="59" customFormat="1" ht="14.25">
      <c r="A224" s="59" t="s">
        <v>29767</v>
      </c>
      <c r="B224" s="59" t="s">
        <v>29768</v>
      </c>
      <c r="C224" s="59" t="s">
        <v>29493</v>
      </c>
      <c r="D224" s="59" t="s">
        <v>29494</v>
      </c>
      <c r="E224" s="164">
        <v>320</v>
      </c>
      <c r="F224" s="164">
        <v>275</v>
      </c>
      <c r="G224" s="165">
        <v>0.85</v>
      </c>
      <c r="H224" s="59" t="s">
        <v>18516</v>
      </c>
      <c r="I224" s="164">
        <v>95.25</v>
      </c>
      <c r="J224" s="164">
        <v>370.25</v>
      </c>
      <c r="K224" s="59">
        <v>100</v>
      </c>
      <c r="L224" s="59" t="s">
        <v>18516</v>
      </c>
      <c r="M224" s="59" t="s">
        <v>18516</v>
      </c>
    </row>
    <row r="225" spans="1:18" s="59" customFormat="1" ht="14.25">
      <c r="A225" s="59" t="s">
        <v>20505</v>
      </c>
      <c r="B225" s="59" t="s">
        <v>29769</v>
      </c>
      <c r="C225" s="59" t="s">
        <v>29583</v>
      </c>
      <c r="D225" s="59" t="s">
        <v>29583</v>
      </c>
      <c r="E225" s="164">
        <v>200</v>
      </c>
      <c r="F225" s="164">
        <v>175</v>
      </c>
      <c r="G225" s="165">
        <v>0.87</v>
      </c>
      <c r="H225" s="59" t="s">
        <v>18516</v>
      </c>
      <c r="I225" s="164">
        <v>51.68</v>
      </c>
      <c r="J225" s="164">
        <v>226.68</v>
      </c>
      <c r="K225" s="59">
        <v>85</v>
      </c>
      <c r="L225" s="59" t="s">
        <v>18516</v>
      </c>
      <c r="M225" s="59" t="s">
        <v>18516</v>
      </c>
    </row>
    <row r="226" spans="1:18" s="59" customFormat="1" ht="14.25">
      <c r="A226" s="59" t="s">
        <v>20508</v>
      </c>
      <c r="B226" s="59" t="s">
        <v>29770</v>
      </c>
      <c r="C226" s="59" t="s">
        <v>29583</v>
      </c>
      <c r="D226" s="59" t="s">
        <v>29583</v>
      </c>
      <c r="E226" s="164">
        <v>200</v>
      </c>
      <c r="F226" s="164">
        <v>175</v>
      </c>
      <c r="G226" s="165">
        <v>0.87</v>
      </c>
      <c r="H226" s="59" t="s">
        <v>18516</v>
      </c>
      <c r="I226" s="164">
        <v>51.68</v>
      </c>
      <c r="J226" s="164">
        <v>226.68</v>
      </c>
      <c r="K226" s="59">
        <v>138</v>
      </c>
      <c r="L226" s="59" t="s">
        <v>18516</v>
      </c>
      <c r="M226" s="59" t="s">
        <v>18516</v>
      </c>
    </row>
    <row r="227" spans="1:18" s="59" customFormat="1" ht="14.25">
      <c r="A227" s="59" t="s">
        <v>20499</v>
      </c>
      <c r="B227" s="59" t="s">
        <v>29771</v>
      </c>
      <c r="C227" s="59" t="s">
        <v>29583</v>
      </c>
      <c r="D227" s="59" t="s">
        <v>29583</v>
      </c>
      <c r="E227" s="164">
        <v>190</v>
      </c>
      <c r="F227" s="164">
        <v>165</v>
      </c>
      <c r="G227" s="165">
        <v>0.86</v>
      </c>
      <c r="H227" s="59" t="s">
        <v>18516</v>
      </c>
      <c r="I227" s="164">
        <v>46.11</v>
      </c>
      <c r="J227" s="164">
        <v>211.11</v>
      </c>
      <c r="K227" s="59">
        <v>83</v>
      </c>
      <c r="L227" s="59" t="s">
        <v>18516</v>
      </c>
      <c r="M227" s="59" t="s">
        <v>18516</v>
      </c>
    </row>
    <row r="228" spans="1:18" s="59" customFormat="1" ht="14.25">
      <c r="A228" s="59" t="s">
        <v>20502</v>
      </c>
      <c r="B228" s="59" t="s">
        <v>29772</v>
      </c>
      <c r="C228" s="59" t="s">
        <v>29583</v>
      </c>
      <c r="D228" s="59" t="s">
        <v>29583</v>
      </c>
      <c r="E228" s="164">
        <v>190</v>
      </c>
      <c r="F228" s="164">
        <v>165</v>
      </c>
      <c r="G228" s="165">
        <v>0.86</v>
      </c>
      <c r="H228" s="59" t="s">
        <v>18516</v>
      </c>
      <c r="I228" s="164">
        <v>46.11</v>
      </c>
      <c r="J228" s="164">
        <v>211.11</v>
      </c>
      <c r="K228" s="59">
        <v>136</v>
      </c>
      <c r="L228" s="59" t="s">
        <v>18516</v>
      </c>
      <c r="M228" s="59" t="s">
        <v>18516</v>
      </c>
    </row>
    <row r="229" spans="1:18" s="59" customFormat="1" ht="14.25">
      <c r="A229" s="59" t="s">
        <v>29773</v>
      </c>
      <c r="B229" s="59" t="s">
        <v>29774</v>
      </c>
      <c r="C229" s="59" t="s">
        <v>29518</v>
      </c>
      <c r="D229" s="59" t="s">
        <v>29519</v>
      </c>
      <c r="E229" s="164">
        <v>247</v>
      </c>
      <c r="F229" s="164">
        <v>200</v>
      </c>
      <c r="G229" s="165">
        <v>0.8</v>
      </c>
      <c r="H229" s="59" t="s">
        <v>18516</v>
      </c>
      <c r="I229" s="164">
        <v>91.91</v>
      </c>
      <c r="J229" s="164">
        <v>291.91</v>
      </c>
      <c r="K229" s="59">
        <v>36</v>
      </c>
      <c r="L229" s="59" t="s">
        <v>18516</v>
      </c>
      <c r="M229" s="59" t="s">
        <v>18516</v>
      </c>
    </row>
    <row r="230" spans="1:18" s="59" customFormat="1" ht="14.25">
      <c r="A230" s="59" t="s">
        <v>22281</v>
      </c>
      <c r="B230" s="59" t="s">
        <v>29775</v>
      </c>
      <c r="C230" s="59" t="s">
        <v>29776</v>
      </c>
      <c r="D230" s="59" t="s">
        <v>29777</v>
      </c>
      <c r="E230" s="164">
        <v>285</v>
      </c>
      <c r="F230" s="164">
        <v>285</v>
      </c>
      <c r="G230" s="59" t="s">
        <v>18516</v>
      </c>
      <c r="H230" s="59" t="s">
        <v>18516</v>
      </c>
      <c r="I230" s="164">
        <v>43.11</v>
      </c>
      <c r="J230" s="164">
        <v>328.11</v>
      </c>
      <c r="K230" s="59">
        <v>19</v>
      </c>
      <c r="L230" s="59" t="s">
        <v>18516</v>
      </c>
      <c r="M230" s="59" t="s">
        <v>18516</v>
      </c>
    </row>
    <row r="231" spans="1:18" s="59" customFormat="1" ht="14.25">
      <c r="A231" s="59" t="s">
        <v>22278</v>
      </c>
      <c r="B231" s="59" t="s">
        <v>29778</v>
      </c>
      <c r="C231" s="59" t="s">
        <v>29776</v>
      </c>
      <c r="D231" s="59" t="s">
        <v>29777</v>
      </c>
      <c r="E231" s="164">
        <v>215</v>
      </c>
      <c r="F231" s="164">
        <v>215</v>
      </c>
      <c r="G231" s="59" t="s">
        <v>18516</v>
      </c>
      <c r="H231" s="59" t="s">
        <v>18516</v>
      </c>
      <c r="I231" s="164">
        <v>38.34</v>
      </c>
      <c r="J231" s="164">
        <v>253.34</v>
      </c>
      <c r="K231" s="59">
        <v>23</v>
      </c>
      <c r="L231" s="59" t="s">
        <v>18516</v>
      </c>
      <c r="M231" s="59" t="s">
        <v>18516</v>
      </c>
    </row>
    <row r="232" spans="1:18" s="59" customFormat="1" ht="14.25">
      <c r="A232" s="59" t="s">
        <v>29779</v>
      </c>
      <c r="B232" s="59" t="s">
        <v>29780</v>
      </c>
      <c r="C232" s="59" t="s">
        <v>29509</v>
      </c>
      <c r="D232" s="59" t="s">
        <v>29510</v>
      </c>
      <c r="E232" s="164">
        <v>360</v>
      </c>
      <c r="F232" s="164">
        <v>290</v>
      </c>
      <c r="G232" s="165">
        <v>0.8</v>
      </c>
      <c r="H232" s="59" t="s">
        <v>18516</v>
      </c>
      <c r="I232" s="164">
        <v>71.09</v>
      </c>
      <c r="J232" s="164">
        <v>361.09</v>
      </c>
      <c r="K232" s="59">
        <v>99</v>
      </c>
      <c r="L232" s="59" t="s">
        <v>18516</v>
      </c>
      <c r="M232" s="59" t="s">
        <v>18516</v>
      </c>
    </row>
    <row r="233" spans="1:18" s="59" customFormat="1" ht="14.25">
      <c r="A233" s="59" t="s">
        <v>29781</v>
      </c>
      <c r="B233" s="59" t="s">
        <v>29782</v>
      </c>
      <c r="C233" s="59" t="s">
        <v>29509</v>
      </c>
      <c r="D233" s="59" t="s">
        <v>29510</v>
      </c>
      <c r="E233" s="164">
        <v>360</v>
      </c>
      <c r="F233" s="164">
        <v>290</v>
      </c>
      <c r="G233" s="165">
        <v>0.8</v>
      </c>
      <c r="H233" s="59" t="s">
        <v>18516</v>
      </c>
      <c r="I233" s="164">
        <v>71.09</v>
      </c>
      <c r="J233" s="164">
        <v>361.09</v>
      </c>
      <c r="K233" s="59">
        <v>89</v>
      </c>
      <c r="L233" s="59" t="s">
        <v>18516</v>
      </c>
      <c r="M233" s="59" t="s">
        <v>18516</v>
      </c>
    </row>
    <row r="234" spans="1:18" s="59" customFormat="1" ht="14.25">
      <c r="A234" s="59" t="s">
        <v>29783</v>
      </c>
      <c r="B234" s="59" t="s">
        <v>29784</v>
      </c>
      <c r="C234" s="59" t="s">
        <v>29509</v>
      </c>
      <c r="D234" s="59" t="s">
        <v>29510</v>
      </c>
      <c r="E234" s="164">
        <v>360</v>
      </c>
      <c r="F234" s="164">
        <v>290</v>
      </c>
      <c r="G234" s="165">
        <v>0.8</v>
      </c>
      <c r="H234" s="59" t="s">
        <v>18516</v>
      </c>
      <c r="I234" s="164">
        <v>71.09</v>
      </c>
      <c r="J234" s="164">
        <v>361.09</v>
      </c>
      <c r="K234" s="59">
        <v>0</v>
      </c>
      <c r="L234" s="59" t="s">
        <v>18516</v>
      </c>
      <c r="M234" s="59" t="s">
        <v>18516</v>
      </c>
    </row>
    <row r="235" spans="1:18" s="59" customFormat="1" ht="14.25">
      <c r="A235" s="59" t="s">
        <v>29785</v>
      </c>
      <c r="B235" s="59" t="s">
        <v>29786</v>
      </c>
      <c r="C235" s="59" t="s">
        <v>29421</v>
      </c>
      <c r="D235" s="59" t="s">
        <v>29422</v>
      </c>
      <c r="E235" s="164">
        <v>299</v>
      </c>
      <c r="F235" s="164">
        <v>269</v>
      </c>
      <c r="G235" s="165">
        <v>0.89</v>
      </c>
      <c r="H235" s="59" t="s">
        <v>18516</v>
      </c>
      <c r="I235" s="164">
        <v>107.44</v>
      </c>
      <c r="J235" s="164">
        <v>376.44</v>
      </c>
      <c r="K235" s="59">
        <v>90</v>
      </c>
      <c r="L235" s="59" t="s">
        <v>18516</v>
      </c>
      <c r="M235" s="59" t="s">
        <v>18516</v>
      </c>
    </row>
    <row r="236" spans="1:18" s="59" customFormat="1" ht="14.25">
      <c r="A236" s="59" t="s">
        <v>29787</v>
      </c>
      <c r="B236" s="59" t="s">
        <v>29788</v>
      </c>
      <c r="C236" s="59" t="s">
        <v>29630</v>
      </c>
      <c r="D236" s="59" t="s">
        <v>29631</v>
      </c>
      <c r="E236" s="59" t="s">
        <v>18516</v>
      </c>
      <c r="F236" s="59" t="s">
        <v>18516</v>
      </c>
      <c r="G236" s="59" t="s">
        <v>18516</v>
      </c>
      <c r="H236" s="59" t="s">
        <v>18516</v>
      </c>
      <c r="I236" s="59" t="s">
        <v>18516</v>
      </c>
      <c r="J236" s="59" t="s">
        <v>18516</v>
      </c>
      <c r="K236" s="59" t="s">
        <v>29707</v>
      </c>
      <c r="L236" s="59" t="s">
        <v>18516</v>
      </c>
      <c r="M236" s="59" t="s">
        <v>18516</v>
      </c>
    </row>
    <row r="237" spans="1:18" s="59" customFormat="1" ht="14.25">
      <c r="A237" s="59" t="s">
        <v>29789</v>
      </c>
      <c r="B237" s="59" t="s">
        <v>29790</v>
      </c>
      <c r="C237" s="59" t="s">
        <v>29630</v>
      </c>
      <c r="D237" s="59" t="s">
        <v>29631</v>
      </c>
      <c r="E237" s="59" t="s">
        <v>18516</v>
      </c>
      <c r="F237" s="59" t="s">
        <v>18516</v>
      </c>
      <c r="G237" s="59" t="s">
        <v>18516</v>
      </c>
      <c r="H237" s="59" t="s">
        <v>18516</v>
      </c>
      <c r="I237" s="59" t="s">
        <v>18516</v>
      </c>
      <c r="J237" s="59" t="s">
        <v>18516</v>
      </c>
      <c r="K237" s="59" t="s">
        <v>29707</v>
      </c>
      <c r="L237" s="59" t="s">
        <v>18516</v>
      </c>
      <c r="M237" s="59" t="s">
        <v>18516</v>
      </c>
    </row>
    <row r="238" spans="1:18" s="59" customFormat="1" ht="14.25">
      <c r="A238" s="59" t="s">
        <v>29791</v>
      </c>
      <c r="B238" s="59" t="s">
        <v>29792</v>
      </c>
      <c r="C238" s="59" t="s">
        <v>29630</v>
      </c>
      <c r="D238" s="59" t="s">
        <v>29631</v>
      </c>
      <c r="E238" s="59" t="s">
        <v>18516</v>
      </c>
      <c r="F238" s="59" t="s">
        <v>18516</v>
      </c>
      <c r="G238" s="59" t="s">
        <v>18516</v>
      </c>
      <c r="H238" s="59" t="s">
        <v>18516</v>
      </c>
      <c r="I238" s="59" t="s">
        <v>18516</v>
      </c>
      <c r="J238" s="59" t="s">
        <v>18516</v>
      </c>
      <c r="K238" s="59" t="s">
        <v>29707</v>
      </c>
      <c r="L238" s="59" t="s">
        <v>18516</v>
      </c>
      <c r="M238" s="59" t="s">
        <v>18516</v>
      </c>
    </row>
    <row r="239" spans="1:18" s="59" customFormat="1" ht="14.25">
      <c r="A239" s="59" t="s">
        <v>29793</v>
      </c>
      <c r="B239" s="59" t="s">
        <v>29794</v>
      </c>
      <c r="C239" s="59" t="s">
        <v>29630</v>
      </c>
      <c r="D239" s="59" t="s">
        <v>29631</v>
      </c>
      <c r="E239" s="59" t="s">
        <v>18516</v>
      </c>
      <c r="F239" s="59" t="s">
        <v>18516</v>
      </c>
      <c r="G239" s="59" t="s">
        <v>18516</v>
      </c>
      <c r="H239" s="59" t="s">
        <v>18516</v>
      </c>
      <c r="I239" s="59" t="s">
        <v>18516</v>
      </c>
      <c r="J239" s="59" t="s">
        <v>18516</v>
      </c>
      <c r="K239" s="59" t="s">
        <v>29707</v>
      </c>
      <c r="L239" s="59" t="s">
        <v>18516</v>
      </c>
      <c r="M239" s="59" t="s">
        <v>18516</v>
      </c>
    </row>
    <row r="240" spans="1:18" s="59" customFormat="1" ht="14.25">
      <c r="A240" s="59" t="s">
        <v>29795</v>
      </c>
      <c r="B240" s="59" t="s">
        <v>29796</v>
      </c>
      <c r="C240" s="59" t="s">
        <v>29797</v>
      </c>
      <c r="D240" s="59" t="s">
        <v>29798</v>
      </c>
      <c r="E240" s="59" t="s">
        <v>18516</v>
      </c>
      <c r="F240" s="59" t="s">
        <v>18516</v>
      </c>
      <c r="G240" s="59" t="s">
        <v>18516</v>
      </c>
      <c r="H240" s="59" t="s">
        <v>18516</v>
      </c>
      <c r="I240" s="59" t="s">
        <v>18516</v>
      </c>
      <c r="J240" s="59" t="s">
        <v>18516</v>
      </c>
      <c r="K240" s="59" t="s">
        <v>29707</v>
      </c>
      <c r="L240" s="59" t="s">
        <v>18516</v>
      </c>
      <c r="M240" s="59" t="s">
        <v>18516</v>
      </c>
    </row>
    <row r="241" spans="1:18" s="59" customFormat="1" ht="14.25">
      <c r="A241" s="59" t="s">
        <v>29799</v>
      </c>
      <c r="B241" s="59" t="s">
        <v>29800</v>
      </c>
      <c r="C241" s="59" t="s">
        <v>29797</v>
      </c>
      <c r="D241" s="59" t="s">
        <v>29798</v>
      </c>
      <c r="E241" s="59" t="s">
        <v>18516</v>
      </c>
      <c r="F241" s="59" t="s">
        <v>18516</v>
      </c>
      <c r="G241" s="59" t="s">
        <v>18516</v>
      </c>
      <c r="H241" s="59" t="s">
        <v>18516</v>
      </c>
      <c r="I241" s="59" t="s">
        <v>18516</v>
      </c>
      <c r="J241" s="59" t="s">
        <v>18516</v>
      </c>
      <c r="K241" s="59" t="s">
        <v>29707</v>
      </c>
      <c r="L241" s="59" t="s">
        <v>18516</v>
      </c>
      <c r="M241" s="59" t="s">
        <v>18516</v>
      </c>
    </row>
    <row r="242" spans="1:18" s="59" customFormat="1" ht="14.25">
      <c r="A242" s="59" t="s">
        <v>29801</v>
      </c>
      <c r="B242" s="59" t="s">
        <v>29802</v>
      </c>
      <c r="C242" s="59" t="s">
        <v>29797</v>
      </c>
      <c r="D242" s="59" t="s">
        <v>29798</v>
      </c>
      <c r="E242" s="59" t="s">
        <v>18516</v>
      </c>
      <c r="F242" s="59" t="s">
        <v>18516</v>
      </c>
      <c r="G242" s="59" t="s">
        <v>18516</v>
      </c>
      <c r="H242" s="59" t="s">
        <v>18516</v>
      </c>
      <c r="I242" s="59" t="s">
        <v>18516</v>
      </c>
      <c r="J242" s="59" t="s">
        <v>18516</v>
      </c>
      <c r="K242" s="59" t="s">
        <v>29707</v>
      </c>
      <c r="L242" s="59" t="s">
        <v>18516</v>
      </c>
      <c r="M242" s="59" t="s">
        <v>18516</v>
      </c>
    </row>
    <row r="243" spans="1:18" s="59" customFormat="1" ht="14.25">
      <c r="A243" s="59" t="s">
        <v>20277</v>
      </c>
      <c r="B243" s="59" t="s">
        <v>29803</v>
      </c>
      <c r="C243" s="59" t="s">
        <v>29804</v>
      </c>
      <c r="D243" s="59" t="s">
        <v>29805</v>
      </c>
      <c r="E243" s="164">
        <v>175</v>
      </c>
      <c r="F243" s="164">
        <v>145</v>
      </c>
      <c r="G243" s="165">
        <v>0.82</v>
      </c>
      <c r="H243" s="59" t="s">
        <v>18516</v>
      </c>
      <c r="I243" s="164">
        <v>100.34</v>
      </c>
      <c r="J243" s="164">
        <v>245.34</v>
      </c>
      <c r="K243" s="59">
        <v>26</v>
      </c>
      <c r="L243" s="59" t="s">
        <v>18516</v>
      </c>
      <c r="M243" s="59" t="s">
        <v>18516</v>
      </c>
    </row>
    <row r="244" spans="1:18" s="59" customFormat="1" ht="14.25">
      <c r="A244" s="59" t="s">
        <v>20280</v>
      </c>
      <c r="B244" s="59" t="s">
        <v>29806</v>
      </c>
      <c r="C244" s="59" t="s">
        <v>29804</v>
      </c>
      <c r="D244" s="59" t="s">
        <v>29805</v>
      </c>
      <c r="E244" s="164">
        <v>175</v>
      </c>
      <c r="F244" s="164">
        <v>145</v>
      </c>
      <c r="G244" s="165">
        <v>0.82</v>
      </c>
      <c r="H244" s="59" t="s">
        <v>18516</v>
      </c>
      <c r="I244" s="164">
        <v>100.34</v>
      </c>
      <c r="J244" s="164">
        <v>245.34</v>
      </c>
      <c r="K244" s="59">
        <v>13</v>
      </c>
      <c r="L244" s="59" t="s">
        <v>18516</v>
      </c>
      <c r="M244" s="59" t="s">
        <v>18516</v>
      </c>
    </row>
    <row r="245" spans="1:18" s="59" customFormat="1" ht="14.25">
      <c r="A245" s="59" t="s">
        <v>20286</v>
      </c>
      <c r="B245" s="59" t="s">
        <v>29807</v>
      </c>
      <c r="C245" s="59" t="s">
        <v>29804</v>
      </c>
      <c r="D245" s="59" t="s">
        <v>29805</v>
      </c>
      <c r="E245" s="164">
        <v>210</v>
      </c>
      <c r="F245" s="164">
        <v>180</v>
      </c>
      <c r="G245" s="165">
        <v>0.85</v>
      </c>
      <c r="H245" s="59" t="s">
        <v>18516</v>
      </c>
      <c r="I245" s="164">
        <v>77.79</v>
      </c>
      <c r="J245" s="164">
        <v>257.79</v>
      </c>
      <c r="K245" s="59">
        <v>0</v>
      </c>
      <c r="L245" s="59" t="s">
        <v>29455</v>
      </c>
      <c r="M245" s="59" t="s">
        <v>29808</v>
      </c>
    </row>
    <row r="246" spans="1:18" s="59" customFormat="1" ht="14.25">
      <c r="A246" s="59" t="s">
        <v>29809</v>
      </c>
      <c r="B246" s="59" t="s">
        <v>29810</v>
      </c>
      <c r="C246" s="59" t="s">
        <v>29811</v>
      </c>
      <c r="D246" s="59" t="s">
        <v>29812</v>
      </c>
      <c r="E246" s="164">
        <v>298</v>
      </c>
      <c r="F246" s="164">
        <v>298</v>
      </c>
      <c r="G246" s="59" t="s">
        <v>18516</v>
      </c>
      <c r="H246" s="59" t="s">
        <v>18516</v>
      </c>
      <c r="I246" s="164">
        <v>93.54</v>
      </c>
      <c r="J246" s="164">
        <v>391.54</v>
      </c>
      <c r="K246" s="59">
        <v>34</v>
      </c>
      <c r="L246" s="59" t="s">
        <v>18516</v>
      </c>
      <c r="M246" s="59" t="s">
        <v>18516</v>
      </c>
    </row>
    <row r="247" spans="1:18" s="59" customFormat="1" ht="14.25">
      <c r="A247" s="59" t="s">
        <v>29813</v>
      </c>
      <c r="B247" s="59" t="s">
        <v>29814</v>
      </c>
      <c r="C247" s="59" t="s">
        <v>29811</v>
      </c>
      <c r="D247" s="59" t="s">
        <v>29812</v>
      </c>
      <c r="E247" s="164">
        <v>298</v>
      </c>
      <c r="F247" s="164">
        <v>298</v>
      </c>
      <c r="G247" s="59" t="s">
        <v>18516</v>
      </c>
      <c r="H247" s="59" t="s">
        <v>18516</v>
      </c>
      <c r="I247" s="164">
        <v>93.54</v>
      </c>
      <c r="J247" s="164">
        <v>391.54</v>
      </c>
      <c r="K247" s="59">
        <v>20</v>
      </c>
      <c r="L247" s="59" t="s">
        <v>18516</v>
      </c>
      <c r="M247" s="59" t="s">
        <v>18516</v>
      </c>
    </row>
    <row r="248" spans="1:18" s="59" customFormat="1" ht="14.25">
      <c r="A248" s="59" t="s">
        <v>29816</v>
      </c>
      <c r="B248" s="59" t="s">
        <v>29817</v>
      </c>
      <c r="C248" s="59" t="s">
        <v>29811</v>
      </c>
      <c r="D248" s="59" t="s">
        <v>29812</v>
      </c>
      <c r="E248" s="164">
        <v>298</v>
      </c>
      <c r="F248" s="164">
        <v>298</v>
      </c>
      <c r="G248" s="59" t="s">
        <v>18516</v>
      </c>
      <c r="H248" s="59" t="s">
        <v>18516</v>
      </c>
      <c r="I248" s="164">
        <v>93.54</v>
      </c>
      <c r="J248" s="164">
        <v>391.54</v>
      </c>
      <c r="K248" s="59">
        <v>28</v>
      </c>
      <c r="L248" s="59" t="s">
        <v>18516</v>
      </c>
      <c r="M248" s="59" t="s">
        <v>18516</v>
      </c>
    </row>
    <row r="249" spans="1:18" s="59" customFormat="1" ht="14.25">
      <c r="A249" s="59" t="s">
        <v>29818</v>
      </c>
      <c r="B249" s="59" t="s">
        <v>29819</v>
      </c>
      <c r="C249" s="59" t="s">
        <v>29811</v>
      </c>
      <c r="D249" s="59" t="s">
        <v>29812</v>
      </c>
      <c r="E249" s="164">
        <v>298</v>
      </c>
      <c r="F249" s="164">
        <v>298</v>
      </c>
      <c r="G249" s="59" t="s">
        <v>18516</v>
      </c>
      <c r="H249" s="59" t="s">
        <v>18516</v>
      </c>
      <c r="I249" s="164">
        <v>93.54</v>
      </c>
      <c r="J249" s="164">
        <v>391.54</v>
      </c>
      <c r="K249" s="59">
        <v>20</v>
      </c>
      <c r="L249" s="59" t="s">
        <v>29455</v>
      </c>
      <c r="M249" s="59" t="s">
        <v>29411</v>
      </c>
    </row>
    <row r="250" spans="1:18" s="59" customFormat="1" ht="14.25">
      <c r="A250" s="59" t="s">
        <v>29820</v>
      </c>
      <c r="B250" s="59" t="s">
        <v>29821</v>
      </c>
      <c r="C250" s="59" t="s">
        <v>29811</v>
      </c>
      <c r="D250" s="59" t="s">
        <v>29812</v>
      </c>
      <c r="E250" s="164">
        <v>298</v>
      </c>
      <c r="F250" s="164">
        <v>298</v>
      </c>
      <c r="G250" s="59" t="s">
        <v>18516</v>
      </c>
      <c r="H250" s="59" t="s">
        <v>18516</v>
      </c>
      <c r="I250" s="164">
        <v>93.54</v>
      </c>
      <c r="J250" s="164">
        <v>391.54</v>
      </c>
      <c r="K250" s="59">
        <v>15</v>
      </c>
      <c r="L250" s="59" t="s">
        <v>29455</v>
      </c>
      <c r="M250" s="59" t="s">
        <v>29411</v>
      </c>
    </row>
    <row r="251" spans="1:18" s="59" customFormat="1" ht="14.25">
      <c r="A251" s="59" t="s">
        <v>29822</v>
      </c>
      <c r="B251" s="59" t="s">
        <v>29823</v>
      </c>
      <c r="C251" s="59" t="s">
        <v>29811</v>
      </c>
      <c r="D251" s="59" t="s">
        <v>29812</v>
      </c>
      <c r="E251" s="164">
        <v>298</v>
      </c>
      <c r="F251" s="164">
        <v>298</v>
      </c>
      <c r="G251" s="59" t="s">
        <v>18516</v>
      </c>
      <c r="H251" s="59" t="s">
        <v>18516</v>
      </c>
      <c r="I251" s="164">
        <v>93.54</v>
      </c>
      <c r="J251" s="164">
        <v>391.54</v>
      </c>
      <c r="K251" s="59">
        <v>16</v>
      </c>
      <c r="L251" s="59" t="s">
        <v>29815</v>
      </c>
      <c r="M251" s="59" t="s">
        <v>29452</v>
      </c>
    </row>
    <row r="252" spans="1:18" s="59" customFormat="1" ht="14.25">
      <c r="A252" s="59" t="s">
        <v>29824</v>
      </c>
      <c r="B252" s="59" t="s">
        <v>29825</v>
      </c>
      <c r="C252" s="59" t="s">
        <v>29811</v>
      </c>
      <c r="D252" s="59" t="s">
        <v>29812</v>
      </c>
      <c r="E252" s="164">
        <v>298</v>
      </c>
      <c r="F252" s="164">
        <v>298</v>
      </c>
      <c r="G252" s="59" t="s">
        <v>18516</v>
      </c>
      <c r="H252" s="59" t="s">
        <v>18516</v>
      </c>
      <c r="I252" s="164">
        <v>93.54</v>
      </c>
      <c r="J252" s="164">
        <v>391.54</v>
      </c>
      <c r="K252" s="59">
        <v>6</v>
      </c>
      <c r="L252" s="59" t="s">
        <v>29455</v>
      </c>
      <c r="M252" s="59" t="s">
        <v>29411</v>
      </c>
    </row>
    <row r="253" spans="1:18" s="59" customFormat="1" ht="14.25">
      <c r="A253" s="59" t="s">
        <v>29826</v>
      </c>
      <c r="B253" s="59" t="s">
        <v>29827</v>
      </c>
      <c r="C253" s="59" t="s">
        <v>29811</v>
      </c>
      <c r="D253" s="59" t="s">
        <v>29812</v>
      </c>
      <c r="E253" s="164">
        <v>298</v>
      </c>
      <c r="F253" s="164">
        <v>298</v>
      </c>
      <c r="G253" s="59" t="s">
        <v>18516</v>
      </c>
      <c r="H253" s="59" t="s">
        <v>18516</v>
      </c>
      <c r="I253" s="164">
        <v>93.54</v>
      </c>
      <c r="J253" s="164">
        <v>391.54</v>
      </c>
      <c r="K253" s="59">
        <v>0</v>
      </c>
      <c r="L253" s="59" t="s">
        <v>29455</v>
      </c>
      <c r="M253" s="59" t="s">
        <v>29416</v>
      </c>
    </row>
    <row r="254" spans="1:18" s="59" customFormat="1" ht="14.25">
      <c r="A254" s="59" t="s">
        <v>29828</v>
      </c>
      <c r="B254" s="59" t="s">
        <v>29829</v>
      </c>
      <c r="C254" s="59" t="s">
        <v>29811</v>
      </c>
      <c r="D254" s="59" t="s">
        <v>29812</v>
      </c>
      <c r="E254" s="164">
        <v>298</v>
      </c>
      <c r="F254" s="164">
        <v>298</v>
      </c>
      <c r="G254" s="59" t="s">
        <v>18516</v>
      </c>
      <c r="H254" s="59" t="s">
        <v>18516</v>
      </c>
      <c r="I254" s="164">
        <v>93.54</v>
      </c>
      <c r="J254" s="164">
        <v>391.54</v>
      </c>
      <c r="K254" s="59">
        <v>10</v>
      </c>
      <c r="L254" s="59" t="s">
        <v>29815</v>
      </c>
      <c r="M254" s="59" t="s">
        <v>29902</v>
      </c>
    </row>
    <row r="255" spans="1:18" s="59" customFormat="1" ht="14.25">
      <c r="A255" s="59" t="s">
        <v>29830</v>
      </c>
      <c r="B255" s="59" t="s">
        <v>29831</v>
      </c>
      <c r="C255" s="59" t="s">
        <v>29811</v>
      </c>
      <c r="D255" s="59" t="s">
        <v>29812</v>
      </c>
      <c r="E255" s="164">
        <v>298</v>
      </c>
      <c r="F255" s="164">
        <v>298</v>
      </c>
      <c r="G255" s="59" t="s">
        <v>18516</v>
      </c>
      <c r="H255" s="59" t="s">
        <v>18516</v>
      </c>
      <c r="I255" s="164">
        <v>93.54</v>
      </c>
      <c r="J255" s="164">
        <v>391.54</v>
      </c>
      <c r="K255" s="59">
        <v>8</v>
      </c>
      <c r="L255" s="59" t="s">
        <v>29410</v>
      </c>
      <c r="M255" s="59" t="s">
        <v>29411</v>
      </c>
    </row>
    <row r="256" spans="1:18" s="59" customFormat="1" ht="14.25">
      <c r="A256" s="59" t="s">
        <v>29832</v>
      </c>
      <c r="B256" s="59" t="s">
        <v>29833</v>
      </c>
      <c r="C256" s="59" t="s">
        <v>29811</v>
      </c>
      <c r="D256" s="59" t="s">
        <v>29812</v>
      </c>
      <c r="E256" s="164">
        <v>298</v>
      </c>
      <c r="F256" s="164">
        <v>298</v>
      </c>
      <c r="G256" s="59" t="s">
        <v>18516</v>
      </c>
      <c r="H256" s="59" t="s">
        <v>18516</v>
      </c>
      <c r="I256" s="164">
        <v>93.54</v>
      </c>
      <c r="J256" s="164">
        <v>391.54</v>
      </c>
      <c r="K256" s="59">
        <v>20</v>
      </c>
      <c r="L256" s="59" t="s">
        <v>29455</v>
      </c>
      <c r="M256" s="59" t="s">
        <v>29411</v>
      </c>
    </row>
    <row r="257" spans="1:18" s="59" customFormat="1" ht="14.25">
      <c r="A257" s="59" t="s">
        <v>29834</v>
      </c>
      <c r="B257" s="59" t="s">
        <v>29835</v>
      </c>
      <c r="C257" s="59" t="s">
        <v>29811</v>
      </c>
      <c r="D257" s="59" t="s">
        <v>29812</v>
      </c>
      <c r="E257" s="164">
        <v>298</v>
      </c>
      <c r="F257" s="164">
        <v>298</v>
      </c>
      <c r="G257" s="59" t="s">
        <v>18516</v>
      </c>
      <c r="H257" s="59" t="s">
        <v>18516</v>
      </c>
      <c r="I257" s="164">
        <v>93.54</v>
      </c>
      <c r="J257" s="164">
        <v>391.54</v>
      </c>
      <c r="K257" s="59">
        <v>4</v>
      </c>
      <c r="L257" s="59" t="s">
        <v>29455</v>
      </c>
      <c r="M257" s="59" t="s">
        <v>29416</v>
      </c>
    </row>
    <row r="258" spans="1:18" s="59" customFormat="1" ht="14.25">
      <c r="A258" s="59" t="s">
        <v>29836</v>
      </c>
      <c r="B258" s="59" t="s">
        <v>29837</v>
      </c>
      <c r="C258" s="59" t="s">
        <v>29811</v>
      </c>
      <c r="D258" s="59" t="s">
        <v>29812</v>
      </c>
      <c r="E258" s="164">
        <v>298</v>
      </c>
      <c r="F258" s="164">
        <v>298</v>
      </c>
      <c r="G258" s="59" t="s">
        <v>18516</v>
      </c>
      <c r="H258" s="59" t="s">
        <v>18516</v>
      </c>
      <c r="I258" s="164">
        <v>93.54</v>
      </c>
      <c r="J258" s="164">
        <v>391.54</v>
      </c>
      <c r="K258" s="59">
        <v>12</v>
      </c>
      <c r="L258" s="59" t="s">
        <v>29439</v>
      </c>
      <c r="M258" s="59" t="s">
        <v>29411</v>
      </c>
    </row>
    <row r="259" spans="1:18" s="59" customFormat="1" ht="14.25">
      <c r="A259" s="59" t="s">
        <v>29838</v>
      </c>
      <c r="B259" s="59" t="s">
        <v>29839</v>
      </c>
      <c r="C259" s="59" t="s">
        <v>29811</v>
      </c>
      <c r="D259" s="59" t="s">
        <v>29812</v>
      </c>
      <c r="E259" s="164">
        <v>149</v>
      </c>
      <c r="F259" s="164">
        <v>149</v>
      </c>
      <c r="G259" s="59" t="s">
        <v>18516</v>
      </c>
      <c r="H259" s="59" t="s">
        <v>18516</v>
      </c>
      <c r="I259" s="164">
        <v>46.77</v>
      </c>
      <c r="J259" s="164">
        <v>195.77</v>
      </c>
      <c r="K259" s="59">
        <v>67</v>
      </c>
      <c r="L259" s="59" t="s">
        <v>18516</v>
      </c>
      <c r="M259" s="59" t="s">
        <v>18516</v>
      </c>
    </row>
    <row r="260" spans="1:18" s="59" customFormat="1" ht="14.25">
      <c r="A260" s="59" t="s">
        <v>29840</v>
      </c>
      <c r="B260" s="59" t="s">
        <v>29841</v>
      </c>
      <c r="C260" s="59" t="s">
        <v>29811</v>
      </c>
      <c r="D260" s="59" t="s">
        <v>29812</v>
      </c>
      <c r="E260" s="164">
        <v>149</v>
      </c>
      <c r="F260" s="164">
        <v>149</v>
      </c>
      <c r="G260" s="59" t="s">
        <v>18516</v>
      </c>
      <c r="H260" s="59" t="s">
        <v>18516</v>
      </c>
      <c r="I260" s="164">
        <v>46.77</v>
      </c>
      <c r="J260" s="164">
        <v>195.77</v>
      </c>
      <c r="K260" s="59">
        <v>41</v>
      </c>
      <c r="L260" s="59" t="s">
        <v>18516</v>
      </c>
      <c r="M260" s="59" t="s">
        <v>18516</v>
      </c>
    </row>
    <row r="261" spans="1:18" s="59" customFormat="1" ht="14.25">
      <c r="A261" s="59" t="s">
        <v>29842</v>
      </c>
      <c r="B261" s="59" t="s">
        <v>29843</v>
      </c>
      <c r="C261" s="59" t="s">
        <v>29811</v>
      </c>
      <c r="D261" s="59" t="s">
        <v>29812</v>
      </c>
      <c r="E261" s="164">
        <v>149</v>
      </c>
      <c r="F261" s="164">
        <v>149</v>
      </c>
      <c r="G261" s="59" t="s">
        <v>18516</v>
      </c>
      <c r="H261" s="59" t="s">
        <v>18516</v>
      </c>
      <c r="I261" s="164">
        <v>46.77</v>
      </c>
      <c r="J261" s="164">
        <v>195.77</v>
      </c>
      <c r="K261" s="59">
        <v>59</v>
      </c>
      <c r="L261" s="59" t="s">
        <v>18516</v>
      </c>
      <c r="M261" s="59" t="s">
        <v>18516</v>
      </c>
    </row>
    <row r="262" spans="1:18" s="59" customFormat="1" ht="14.25">
      <c r="A262" s="59" t="s">
        <v>29844</v>
      </c>
      <c r="B262" s="59" t="s">
        <v>29845</v>
      </c>
      <c r="C262" s="59" t="s">
        <v>29811</v>
      </c>
      <c r="D262" s="59" t="s">
        <v>29812</v>
      </c>
      <c r="E262" s="164">
        <v>149</v>
      </c>
      <c r="F262" s="164">
        <v>149</v>
      </c>
      <c r="G262" s="59" t="s">
        <v>18516</v>
      </c>
      <c r="H262" s="59" t="s">
        <v>18516</v>
      </c>
      <c r="I262" s="164">
        <v>46.77</v>
      </c>
      <c r="J262" s="164">
        <v>195.77</v>
      </c>
      <c r="K262" s="59">
        <v>45</v>
      </c>
      <c r="L262" s="59" t="s">
        <v>29455</v>
      </c>
      <c r="M262" s="59" t="s">
        <v>29411</v>
      </c>
    </row>
    <row r="263" spans="1:18" s="59" customFormat="1" ht="14.25">
      <c r="A263" s="59" t="s">
        <v>29846</v>
      </c>
      <c r="B263" s="59" t="s">
        <v>29847</v>
      </c>
      <c r="C263" s="59" t="s">
        <v>29811</v>
      </c>
      <c r="D263" s="59" t="s">
        <v>29812</v>
      </c>
      <c r="E263" s="164">
        <v>149</v>
      </c>
      <c r="F263" s="164">
        <v>149</v>
      </c>
      <c r="G263" s="59" t="s">
        <v>18516</v>
      </c>
      <c r="H263" s="59" t="s">
        <v>18516</v>
      </c>
      <c r="I263" s="164">
        <v>46.77</v>
      </c>
      <c r="J263" s="164">
        <v>195.77</v>
      </c>
      <c r="K263" s="59">
        <v>31</v>
      </c>
      <c r="L263" s="59" t="s">
        <v>29455</v>
      </c>
      <c r="M263" s="59" t="s">
        <v>29411</v>
      </c>
    </row>
    <row r="264" spans="1:18" s="59" customFormat="1" ht="14.25">
      <c r="A264" s="59" t="s">
        <v>29848</v>
      </c>
      <c r="B264" s="59" t="s">
        <v>29849</v>
      </c>
      <c r="C264" s="59" t="s">
        <v>29811</v>
      </c>
      <c r="D264" s="59" t="s">
        <v>29812</v>
      </c>
      <c r="E264" s="164">
        <v>149</v>
      </c>
      <c r="F264" s="164">
        <v>149</v>
      </c>
      <c r="G264" s="59" t="s">
        <v>18516</v>
      </c>
      <c r="H264" s="59" t="s">
        <v>18516</v>
      </c>
      <c r="I264" s="164">
        <v>46.77</v>
      </c>
      <c r="J264" s="164">
        <v>195.77</v>
      </c>
      <c r="K264" s="59">
        <v>35</v>
      </c>
      <c r="L264" s="59" t="s">
        <v>29815</v>
      </c>
      <c r="M264" s="59" t="s">
        <v>29452</v>
      </c>
    </row>
    <row r="265" spans="1:18" s="59" customFormat="1" ht="14.25">
      <c r="A265" s="59" t="s">
        <v>29850</v>
      </c>
      <c r="B265" s="59" t="s">
        <v>29841</v>
      </c>
      <c r="C265" s="59" t="s">
        <v>29811</v>
      </c>
      <c r="D265" s="59" t="s">
        <v>29812</v>
      </c>
      <c r="E265" s="164">
        <v>149</v>
      </c>
      <c r="F265" s="164">
        <v>149</v>
      </c>
      <c r="G265" s="59" t="s">
        <v>18516</v>
      </c>
      <c r="H265" s="59" t="s">
        <v>18516</v>
      </c>
      <c r="I265" s="164">
        <v>46.77</v>
      </c>
      <c r="J265" s="164">
        <v>195.77</v>
      </c>
      <c r="K265" s="59">
        <v>7</v>
      </c>
      <c r="L265" s="59" t="s">
        <v>29439</v>
      </c>
      <c r="M265" s="59" t="s">
        <v>29411</v>
      </c>
    </row>
    <row r="266" spans="1:18" s="59" customFormat="1" ht="14.25">
      <c r="A266" s="59" t="s">
        <v>29851</v>
      </c>
      <c r="B266" s="59" t="s">
        <v>29852</v>
      </c>
      <c r="C266" s="59" t="s">
        <v>29811</v>
      </c>
      <c r="D266" s="59" t="s">
        <v>29812</v>
      </c>
      <c r="E266" s="164">
        <v>149</v>
      </c>
      <c r="F266" s="164">
        <v>149</v>
      </c>
      <c r="G266" s="59" t="s">
        <v>18516</v>
      </c>
      <c r="H266" s="59" t="s">
        <v>18516</v>
      </c>
      <c r="I266" s="164">
        <v>46.77</v>
      </c>
      <c r="J266" s="164">
        <v>195.77</v>
      </c>
      <c r="K266" s="59">
        <v>0</v>
      </c>
      <c r="L266" s="59" t="s">
        <v>29439</v>
      </c>
      <c r="M266" s="59" t="s">
        <v>29416</v>
      </c>
    </row>
    <row r="267" spans="1:18" s="59" customFormat="1" ht="14.25">
      <c r="A267" s="59" t="s">
        <v>29853</v>
      </c>
      <c r="B267" s="59" t="s">
        <v>29854</v>
      </c>
      <c r="C267" s="59" t="s">
        <v>29811</v>
      </c>
      <c r="D267" s="59" t="s">
        <v>29812</v>
      </c>
      <c r="E267" s="164">
        <v>149</v>
      </c>
      <c r="F267" s="164">
        <v>149</v>
      </c>
      <c r="G267" s="59" t="s">
        <v>18516</v>
      </c>
      <c r="H267" s="59" t="s">
        <v>18516</v>
      </c>
      <c r="I267" s="164">
        <v>46.77</v>
      </c>
      <c r="J267" s="164">
        <v>195.77</v>
      </c>
      <c r="K267" s="59">
        <v>20</v>
      </c>
      <c r="L267" s="59" t="s">
        <v>29455</v>
      </c>
      <c r="M267" s="59" t="s">
        <v>29902</v>
      </c>
    </row>
    <row r="268" spans="1:18" s="59" customFormat="1" ht="14.25">
      <c r="A268" s="59" t="s">
        <v>29855</v>
      </c>
      <c r="B268" s="59" t="s">
        <v>29856</v>
      </c>
      <c r="C268" s="59" t="s">
        <v>29811</v>
      </c>
      <c r="D268" s="59" t="s">
        <v>29812</v>
      </c>
      <c r="E268" s="164">
        <v>149</v>
      </c>
      <c r="F268" s="164">
        <v>149</v>
      </c>
      <c r="G268" s="59" t="s">
        <v>18516</v>
      </c>
      <c r="H268" s="59" t="s">
        <v>18516</v>
      </c>
      <c r="I268" s="164">
        <v>46.77</v>
      </c>
      <c r="J268" s="164">
        <v>195.77</v>
      </c>
      <c r="K268" s="59">
        <v>12</v>
      </c>
      <c r="L268" s="59" t="s">
        <v>29465</v>
      </c>
      <c r="M268" s="59" t="s">
        <v>29411</v>
      </c>
    </row>
    <row r="269" spans="1:18" s="59" customFormat="1" ht="14.25">
      <c r="A269" s="59" t="s">
        <v>29857</v>
      </c>
      <c r="B269" s="59" t="s">
        <v>29858</v>
      </c>
      <c r="C269" s="59" t="s">
        <v>29811</v>
      </c>
      <c r="D269" s="59" t="s">
        <v>29812</v>
      </c>
      <c r="E269" s="164">
        <v>149</v>
      </c>
      <c r="F269" s="164">
        <v>149</v>
      </c>
      <c r="G269" s="59" t="s">
        <v>18516</v>
      </c>
      <c r="H269" s="59" t="s">
        <v>18516</v>
      </c>
      <c r="I269" s="164">
        <v>46.77</v>
      </c>
      <c r="J269" s="164">
        <v>195.77</v>
      </c>
      <c r="K269" s="59">
        <v>39</v>
      </c>
      <c r="L269" s="59" t="s">
        <v>29439</v>
      </c>
      <c r="M269" s="59" t="s">
        <v>29411</v>
      </c>
    </row>
    <row r="270" spans="1:18" s="59" customFormat="1" ht="14.25">
      <c r="A270" s="59" t="s">
        <v>29859</v>
      </c>
      <c r="B270" s="59" t="s">
        <v>29860</v>
      </c>
      <c r="C270" s="59" t="s">
        <v>29811</v>
      </c>
      <c r="D270" s="59" t="s">
        <v>29812</v>
      </c>
      <c r="E270" s="164">
        <v>149</v>
      </c>
      <c r="F270" s="164">
        <v>149</v>
      </c>
      <c r="G270" s="59" t="s">
        <v>18516</v>
      </c>
      <c r="H270" s="59" t="s">
        <v>18516</v>
      </c>
      <c r="I270" s="164">
        <v>46.77</v>
      </c>
      <c r="J270" s="164">
        <v>195.77</v>
      </c>
      <c r="K270" s="59">
        <v>4</v>
      </c>
      <c r="L270" s="59" t="s">
        <v>29455</v>
      </c>
      <c r="M270" s="59" t="s">
        <v>29416</v>
      </c>
    </row>
    <row r="271" spans="1:18" s="59" customFormat="1" ht="14.25">
      <c r="A271" s="59" t="s">
        <v>29861</v>
      </c>
      <c r="B271" s="59" t="s">
        <v>29862</v>
      </c>
      <c r="C271" s="59" t="s">
        <v>29811</v>
      </c>
      <c r="D271" s="59" t="s">
        <v>29812</v>
      </c>
      <c r="E271" s="164">
        <v>149</v>
      </c>
      <c r="F271" s="164">
        <v>149</v>
      </c>
      <c r="G271" s="59" t="s">
        <v>18516</v>
      </c>
      <c r="H271" s="59" t="s">
        <v>18516</v>
      </c>
      <c r="I271" s="164">
        <v>46.77</v>
      </c>
      <c r="J271" s="164">
        <v>195.77</v>
      </c>
      <c r="K271" s="59">
        <v>25</v>
      </c>
      <c r="L271" s="59" t="s">
        <v>29410</v>
      </c>
      <c r="M271" s="59" t="s">
        <v>29411</v>
      </c>
    </row>
    <row r="272" spans="1:18" s="59" customFormat="1" ht="14.25">
      <c r="A272" s="59" t="s">
        <v>29863</v>
      </c>
      <c r="B272" s="59" t="s">
        <v>29864</v>
      </c>
      <c r="C272" s="59" t="s">
        <v>29865</v>
      </c>
      <c r="D272" s="59" t="s">
        <v>29866</v>
      </c>
      <c r="E272" s="164">
        <v>219</v>
      </c>
      <c r="F272" s="164">
        <v>219</v>
      </c>
      <c r="G272" s="59" t="s">
        <v>18516</v>
      </c>
      <c r="H272" s="59" t="s">
        <v>18516</v>
      </c>
      <c r="I272" s="164">
        <v>77.27</v>
      </c>
      <c r="J272" s="164">
        <v>296.27</v>
      </c>
      <c r="K272" s="59">
        <v>46</v>
      </c>
      <c r="L272" s="59" t="s">
        <v>29815</v>
      </c>
      <c r="M272" s="59" t="s">
        <v>29459</v>
      </c>
    </row>
    <row r="273" spans="1:18" s="59" customFormat="1" ht="14.25">
      <c r="A273" s="59" t="s">
        <v>29867</v>
      </c>
      <c r="B273" s="59" t="s">
        <v>29868</v>
      </c>
      <c r="C273" s="59" t="s">
        <v>29865</v>
      </c>
      <c r="D273" s="59" t="s">
        <v>29866</v>
      </c>
      <c r="E273" s="164">
        <v>209</v>
      </c>
      <c r="F273" s="164">
        <v>209</v>
      </c>
      <c r="G273" s="59" t="s">
        <v>18516</v>
      </c>
      <c r="H273" s="59" t="s">
        <v>18516</v>
      </c>
      <c r="I273" s="164">
        <v>75.59</v>
      </c>
      <c r="J273" s="164">
        <v>284.59</v>
      </c>
      <c r="K273" s="59">
        <v>50</v>
      </c>
      <c r="L273" s="59" t="s">
        <v>18516</v>
      </c>
      <c r="M273" s="59" t="s">
        <v>18516</v>
      </c>
    </row>
    <row r="274" spans="1:18" s="59" customFormat="1" ht="14.25">
      <c r="A274" s="59" t="s">
        <v>29869</v>
      </c>
      <c r="B274" s="59" t="s">
        <v>29870</v>
      </c>
      <c r="C274" s="59" t="s">
        <v>29865</v>
      </c>
      <c r="D274" s="59" t="s">
        <v>29866</v>
      </c>
      <c r="E274" s="164">
        <v>249</v>
      </c>
      <c r="F274" s="164">
        <v>249</v>
      </c>
      <c r="G274" s="59" t="s">
        <v>18516</v>
      </c>
      <c r="H274" s="59" t="s">
        <v>18516</v>
      </c>
      <c r="I274" s="164">
        <v>85.33</v>
      </c>
      <c r="J274" s="164">
        <v>334.33</v>
      </c>
      <c r="K274" s="59">
        <v>46</v>
      </c>
      <c r="L274" s="59" t="s">
        <v>18516</v>
      </c>
      <c r="M274" s="59" t="s">
        <v>18516</v>
      </c>
    </row>
    <row r="275" spans="1:18" s="59" customFormat="1" ht="14.25">
      <c r="A275" s="59" t="s">
        <v>29871</v>
      </c>
      <c r="B275" s="59" t="s">
        <v>29872</v>
      </c>
      <c r="C275" s="59" t="s">
        <v>29865</v>
      </c>
      <c r="D275" s="59" t="s">
        <v>29866</v>
      </c>
      <c r="E275" s="164">
        <v>239</v>
      </c>
      <c r="F275" s="164">
        <v>239</v>
      </c>
      <c r="G275" s="59" t="s">
        <v>18516</v>
      </c>
      <c r="H275" s="59" t="s">
        <v>18516</v>
      </c>
      <c r="I275" s="164">
        <v>78.86</v>
      </c>
      <c r="J275" s="164">
        <v>317.86</v>
      </c>
      <c r="K275" s="59">
        <v>44</v>
      </c>
      <c r="L275" s="59" t="s">
        <v>29815</v>
      </c>
      <c r="M275" s="59" t="s">
        <v>29459</v>
      </c>
    </row>
    <row r="276" spans="1:18" s="59" customFormat="1" ht="14.25">
      <c r="A276" s="59" t="s">
        <v>23794</v>
      </c>
      <c r="B276" s="59" t="s">
        <v>29873</v>
      </c>
      <c r="C276" s="59" t="s">
        <v>29874</v>
      </c>
      <c r="D276" s="59" t="s">
        <v>29875</v>
      </c>
      <c r="E276" s="164">
        <v>70</v>
      </c>
      <c r="F276" s="164">
        <v>67</v>
      </c>
      <c r="G276" s="165">
        <v>0.95</v>
      </c>
      <c r="H276" s="59" t="s">
        <v>18516</v>
      </c>
      <c r="I276" s="164">
        <v>34.37</v>
      </c>
      <c r="J276" s="164">
        <v>101.37</v>
      </c>
      <c r="K276" s="59">
        <v>295</v>
      </c>
      <c r="L276" s="59" t="s">
        <v>18516</v>
      </c>
      <c r="M276" s="59" t="s">
        <v>18516</v>
      </c>
    </row>
    <row r="277" spans="1:18" s="59" customFormat="1" ht="14.25">
      <c r="A277" s="59" t="s">
        <v>23797</v>
      </c>
      <c r="B277" s="59" t="s">
        <v>29876</v>
      </c>
      <c r="C277" s="59" t="s">
        <v>29874</v>
      </c>
      <c r="D277" s="59" t="s">
        <v>29875</v>
      </c>
      <c r="E277" s="164">
        <v>70</v>
      </c>
      <c r="F277" s="164">
        <v>67</v>
      </c>
      <c r="G277" s="165">
        <v>0.95</v>
      </c>
      <c r="H277" s="59" t="s">
        <v>18516</v>
      </c>
      <c r="I277" s="164">
        <v>34.37</v>
      </c>
      <c r="J277" s="164">
        <v>101.37</v>
      </c>
      <c r="K277" s="59">
        <v>155</v>
      </c>
      <c r="L277" s="59" t="s">
        <v>18516</v>
      </c>
      <c r="M277" s="59" t="s">
        <v>18516</v>
      </c>
    </row>
    <row r="278" spans="1:18" s="59" customFormat="1" ht="14.25">
      <c r="A278" s="59" t="s">
        <v>23800</v>
      </c>
      <c r="B278" s="59" t="s">
        <v>29877</v>
      </c>
      <c r="C278" s="59" t="s">
        <v>29874</v>
      </c>
      <c r="D278" s="59" t="s">
        <v>29875</v>
      </c>
      <c r="E278" s="164">
        <v>70</v>
      </c>
      <c r="F278" s="164">
        <v>67</v>
      </c>
      <c r="G278" s="165">
        <v>0.95</v>
      </c>
      <c r="H278" s="59" t="s">
        <v>18516</v>
      </c>
      <c r="I278" s="164">
        <v>34.37</v>
      </c>
      <c r="J278" s="164">
        <v>101.37</v>
      </c>
      <c r="K278" s="59">
        <v>301</v>
      </c>
      <c r="L278" s="59" t="s">
        <v>18516</v>
      </c>
      <c r="M278" s="59" t="s">
        <v>18516</v>
      </c>
    </row>
    <row r="279" spans="1:18" s="59" customFormat="1" ht="14.25">
      <c r="A279" s="59" t="s">
        <v>29878</v>
      </c>
      <c r="B279" s="59" t="s">
        <v>29879</v>
      </c>
      <c r="C279" s="59" t="s">
        <v>29562</v>
      </c>
      <c r="D279" s="59" t="s">
        <v>29562</v>
      </c>
      <c r="E279" s="164">
        <v>295</v>
      </c>
      <c r="F279" s="164">
        <v>215</v>
      </c>
      <c r="G279" s="165">
        <v>0.72</v>
      </c>
      <c r="H279" s="59" t="s">
        <v>18516</v>
      </c>
      <c r="I279" s="164">
        <v>100.38</v>
      </c>
      <c r="J279" s="164">
        <v>315.38</v>
      </c>
      <c r="K279" s="59">
        <v>502</v>
      </c>
      <c r="L279" s="59" t="s">
        <v>29465</v>
      </c>
      <c r="M279" s="59" t="s">
        <v>29587</v>
      </c>
    </row>
    <row r="280" spans="1:18" s="59" customFormat="1" ht="14.25">
      <c r="A280" s="59" t="s">
        <v>29238</v>
      </c>
      <c r="B280" s="59" t="s">
        <v>29880</v>
      </c>
      <c r="C280" s="59" t="s">
        <v>29881</v>
      </c>
      <c r="D280" s="59" t="s">
        <v>29882</v>
      </c>
      <c r="E280" s="164">
        <v>270</v>
      </c>
      <c r="F280" s="164">
        <v>255</v>
      </c>
      <c r="G280" s="165">
        <v>0.94</v>
      </c>
      <c r="H280" s="59" t="s">
        <v>18516</v>
      </c>
      <c r="I280" s="164">
        <v>92.42</v>
      </c>
      <c r="J280" s="164">
        <v>347.42</v>
      </c>
      <c r="K280" s="59">
        <v>86</v>
      </c>
      <c r="L280" s="59" t="s">
        <v>18516</v>
      </c>
      <c r="M280" s="59" t="s">
        <v>18516</v>
      </c>
    </row>
    <row r="281" spans="1:18" s="59" customFormat="1" ht="14.25">
      <c r="A281" s="59" t="s">
        <v>29241</v>
      </c>
      <c r="B281" s="59" t="s">
        <v>29883</v>
      </c>
      <c r="C281" s="59" t="s">
        <v>29881</v>
      </c>
      <c r="D281" s="59" t="s">
        <v>29882</v>
      </c>
      <c r="E281" s="164">
        <v>270</v>
      </c>
      <c r="F281" s="164">
        <v>255</v>
      </c>
      <c r="G281" s="165">
        <v>0.94</v>
      </c>
      <c r="H281" s="59" t="s">
        <v>18516</v>
      </c>
      <c r="I281" s="164">
        <v>92.42</v>
      </c>
      <c r="J281" s="164">
        <v>347.42</v>
      </c>
      <c r="K281" s="59">
        <v>86</v>
      </c>
      <c r="L281" s="59" t="s">
        <v>18516</v>
      </c>
      <c r="M281" s="59" t="s">
        <v>18516</v>
      </c>
    </row>
    <row r="282" spans="1:18" s="59" customFormat="1" ht="14.25">
      <c r="A282" s="59" t="s">
        <v>29235</v>
      </c>
      <c r="B282" s="59" t="s">
        <v>29884</v>
      </c>
      <c r="C282" s="59" t="s">
        <v>29881</v>
      </c>
      <c r="D282" s="59" t="s">
        <v>29882</v>
      </c>
      <c r="E282" s="164">
        <v>270</v>
      </c>
      <c r="F282" s="164">
        <v>255</v>
      </c>
      <c r="G282" s="165">
        <v>0.94</v>
      </c>
      <c r="H282" s="59" t="s">
        <v>18516</v>
      </c>
      <c r="I282" s="164">
        <v>92.42</v>
      </c>
      <c r="J282" s="164">
        <v>347.42</v>
      </c>
      <c r="K282" s="59">
        <v>85</v>
      </c>
      <c r="L282" s="59" t="s">
        <v>18516</v>
      </c>
      <c r="M282" s="59" t="s">
        <v>18516</v>
      </c>
    </row>
    <row r="283" spans="1:18" s="59" customFormat="1" ht="14.25">
      <c r="A283" s="59" t="s">
        <v>29885</v>
      </c>
      <c r="B283" s="59" t="s">
        <v>29886</v>
      </c>
      <c r="C283" s="59" t="s">
        <v>29518</v>
      </c>
      <c r="D283" s="59" t="s">
        <v>29519</v>
      </c>
      <c r="E283" s="164">
        <v>259</v>
      </c>
      <c r="F283" s="164">
        <v>210</v>
      </c>
      <c r="G283" s="165">
        <v>0.81</v>
      </c>
      <c r="H283" s="59" t="s">
        <v>18516</v>
      </c>
      <c r="I283" s="164">
        <v>99.2</v>
      </c>
      <c r="J283" s="164">
        <v>309.2</v>
      </c>
      <c r="K283" s="59">
        <v>77</v>
      </c>
      <c r="L283" s="59" t="s">
        <v>18516</v>
      </c>
      <c r="M283" s="59" t="s">
        <v>18516</v>
      </c>
    </row>
    <row r="284" spans="1:18" s="59" customFormat="1" ht="14.25">
      <c r="A284" s="59" t="s">
        <v>20496</v>
      </c>
      <c r="B284" s="59" t="s">
        <v>29887</v>
      </c>
      <c r="C284" s="59" t="s">
        <v>29610</v>
      </c>
      <c r="D284" s="59" t="s">
        <v>29611</v>
      </c>
      <c r="E284" s="164">
        <v>415</v>
      </c>
      <c r="F284" s="164">
        <v>360</v>
      </c>
      <c r="G284" s="165">
        <v>0.86</v>
      </c>
      <c r="H284" s="59" t="s">
        <v>18516</v>
      </c>
      <c r="I284" s="164">
        <v>149.07</v>
      </c>
      <c r="J284" s="164">
        <v>509.07</v>
      </c>
      <c r="K284" s="59">
        <v>51</v>
      </c>
      <c r="L284" s="59" t="s">
        <v>18516</v>
      </c>
      <c r="M284" s="59" t="s">
        <v>18516</v>
      </c>
    </row>
    <row r="285" spans="1:18" s="59" customFormat="1" ht="14.25">
      <c r="A285" s="59" t="s">
        <v>20493</v>
      </c>
      <c r="B285" s="59" t="s">
        <v>29888</v>
      </c>
      <c r="C285" s="59" t="s">
        <v>29610</v>
      </c>
      <c r="D285" s="59" t="s">
        <v>29611</v>
      </c>
      <c r="E285" s="164">
        <v>415</v>
      </c>
      <c r="F285" s="164">
        <v>360</v>
      </c>
      <c r="G285" s="165">
        <v>0.86</v>
      </c>
      <c r="H285" s="59" t="s">
        <v>18516</v>
      </c>
      <c r="I285" s="164">
        <v>149.07</v>
      </c>
      <c r="J285" s="164">
        <v>509.07</v>
      </c>
      <c r="K285" s="59">
        <v>46</v>
      </c>
      <c r="L285" s="59" t="s">
        <v>18516</v>
      </c>
      <c r="M285" s="59" t="s">
        <v>18516</v>
      </c>
    </row>
    <row r="286" spans="1:18" s="59" customFormat="1" ht="14.25">
      <c r="A286" s="59" t="s">
        <v>20487</v>
      </c>
      <c r="B286" s="59" t="s">
        <v>29889</v>
      </c>
      <c r="C286" s="59" t="s">
        <v>29619</v>
      </c>
      <c r="D286" s="59" t="s">
        <v>29620</v>
      </c>
      <c r="E286" s="164">
        <v>225</v>
      </c>
      <c r="F286" s="164">
        <v>189</v>
      </c>
      <c r="G286" s="165">
        <v>0.84</v>
      </c>
      <c r="H286" s="59" t="s">
        <v>18516</v>
      </c>
      <c r="I286" s="164">
        <v>51.26</v>
      </c>
      <c r="J286" s="164">
        <v>240.26</v>
      </c>
      <c r="K286" s="59">
        <v>84</v>
      </c>
      <c r="L286" s="59" t="s">
        <v>18516</v>
      </c>
      <c r="M286" s="59" t="s">
        <v>18516</v>
      </c>
    </row>
    <row r="287" spans="1:18" s="59" customFormat="1" ht="14.25">
      <c r="A287" s="59" t="s">
        <v>20484</v>
      </c>
      <c r="B287" s="59" t="s">
        <v>29889</v>
      </c>
      <c r="C287" s="59" t="s">
        <v>29619</v>
      </c>
      <c r="D287" s="59" t="s">
        <v>29620</v>
      </c>
      <c r="E287" s="164">
        <v>225</v>
      </c>
      <c r="F287" s="164">
        <v>179</v>
      </c>
      <c r="G287" s="165">
        <v>0.79</v>
      </c>
      <c r="H287" s="59" t="s">
        <v>18516</v>
      </c>
      <c r="I287" s="164">
        <v>51.26</v>
      </c>
      <c r="J287" s="164">
        <v>230.26</v>
      </c>
      <c r="K287" s="59">
        <v>105</v>
      </c>
      <c r="L287" s="59" t="s">
        <v>18516</v>
      </c>
      <c r="M287" s="59" t="s">
        <v>18516</v>
      </c>
    </row>
    <row r="288" spans="1:18" s="59" customFormat="1" ht="14.25">
      <c r="A288" s="59" t="s">
        <v>20481</v>
      </c>
      <c r="B288" s="59" t="s">
        <v>29889</v>
      </c>
      <c r="C288" s="59" t="s">
        <v>29619</v>
      </c>
      <c r="D288" s="59" t="s">
        <v>29620</v>
      </c>
      <c r="E288" s="164">
        <v>225</v>
      </c>
      <c r="F288" s="164">
        <v>179</v>
      </c>
      <c r="G288" s="165">
        <v>0.79</v>
      </c>
      <c r="H288" s="59" t="s">
        <v>18516</v>
      </c>
      <c r="I288" s="164">
        <v>51.26</v>
      </c>
      <c r="J288" s="164">
        <v>230.26</v>
      </c>
      <c r="K288" s="59">
        <v>121</v>
      </c>
      <c r="L288" s="59" t="s">
        <v>18516</v>
      </c>
      <c r="M288" s="59" t="s">
        <v>18516</v>
      </c>
    </row>
    <row r="289" spans="1:18" s="59" customFormat="1" ht="14.25">
      <c r="A289" s="59" t="s">
        <v>17732</v>
      </c>
      <c r="B289" s="59" t="s">
        <v>29890</v>
      </c>
      <c r="C289" s="59" t="s">
        <v>29619</v>
      </c>
      <c r="D289" s="59" t="s">
        <v>29620</v>
      </c>
      <c r="E289" s="164">
        <v>225</v>
      </c>
      <c r="F289" s="164">
        <v>199</v>
      </c>
      <c r="G289" s="165">
        <v>0.88</v>
      </c>
      <c r="H289" s="59" t="s">
        <v>18516</v>
      </c>
      <c r="I289" s="164">
        <v>51.26</v>
      </c>
      <c r="J289" s="164">
        <v>250.26</v>
      </c>
      <c r="K289" s="59">
        <v>87</v>
      </c>
      <c r="L289" s="59" t="s">
        <v>18516</v>
      </c>
      <c r="M289" s="59" t="s">
        <v>18516</v>
      </c>
    </row>
    <row r="290" spans="1:18" s="59" customFormat="1" ht="14.25">
      <c r="A290" s="59" t="s">
        <v>20490</v>
      </c>
      <c r="B290" s="59" t="s">
        <v>29891</v>
      </c>
      <c r="C290" s="59" t="s">
        <v>29619</v>
      </c>
      <c r="D290" s="59" t="s">
        <v>29620</v>
      </c>
      <c r="E290" s="164">
        <v>225</v>
      </c>
      <c r="F290" s="164">
        <v>189</v>
      </c>
      <c r="G290" s="165">
        <v>0.84</v>
      </c>
      <c r="H290" s="59" t="s">
        <v>18516</v>
      </c>
      <c r="I290" s="164">
        <v>51.26</v>
      </c>
      <c r="J290" s="164">
        <v>240.26</v>
      </c>
      <c r="K290" s="59">
        <v>98</v>
      </c>
      <c r="L290" s="59" t="s">
        <v>18516</v>
      </c>
      <c r="M290" s="59" t="s">
        <v>18516</v>
      </c>
    </row>
    <row r="291" spans="1:18" s="59" customFormat="1" ht="14.25">
      <c r="A291" s="59" t="s">
        <v>20466</v>
      </c>
      <c r="B291" s="59" t="s">
        <v>29892</v>
      </c>
      <c r="C291" s="59" t="s">
        <v>29893</v>
      </c>
      <c r="D291" s="59" t="s">
        <v>29894</v>
      </c>
      <c r="E291" s="164">
        <v>289</v>
      </c>
      <c r="F291" s="164">
        <v>205</v>
      </c>
      <c r="G291" s="165">
        <v>0.7</v>
      </c>
      <c r="H291" s="59" t="s">
        <v>18516</v>
      </c>
      <c r="I291" s="164">
        <v>53.63</v>
      </c>
      <c r="J291" s="164">
        <v>258.63</v>
      </c>
      <c r="K291" s="59">
        <v>45</v>
      </c>
      <c r="L291" s="59" t="s">
        <v>18516</v>
      </c>
      <c r="M291" s="59" t="s">
        <v>18516</v>
      </c>
    </row>
    <row r="292" spans="1:18" s="59" customFormat="1" ht="14.25">
      <c r="A292" s="59" t="s">
        <v>20472</v>
      </c>
      <c r="B292" s="59" t="s">
        <v>29895</v>
      </c>
      <c r="C292" s="59" t="s">
        <v>29893</v>
      </c>
      <c r="D292" s="59" t="s">
        <v>29894</v>
      </c>
      <c r="E292" s="164">
        <v>289</v>
      </c>
      <c r="F292" s="164">
        <v>195</v>
      </c>
      <c r="G292" s="165">
        <v>0.67</v>
      </c>
      <c r="H292" s="59" t="s">
        <v>18516</v>
      </c>
      <c r="I292" s="164">
        <v>53.63</v>
      </c>
      <c r="J292" s="164">
        <v>248.63</v>
      </c>
      <c r="K292" s="59">
        <v>43</v>
      </c>
      <c r="L292" s="59" t="s">
        <v>18516</v>
      </c>
      <c r="M292" s="59" t="s">
        <v>18516</v>
      </c>
    </row>
    <row r="293" spans="1:18" s="59" customFormat="1" ht="14.25">
      <c r="A293" s="59" t="s">
        <v>20469</v>
      </c>
      <c r="B293" s="59" t="s">
        <v>29896</v>
      </c>
      <c r="C293" s="59" t="s">
        <v>29893</v>
      </c>
      <c r="D293" s="59" t="s">
        <v>29894</v>
      </c>
      <c r="E293" s="164">
        <v>289</v>
      </c>
      <c r="F293" s="164">
        <v>205</v>
      </c>
      <c r="G293" s="165">
        <v>0.7</v>
      </c>
      <c r="H293" s="59" t="s">
        <v>18516</v>
      </c>
      <c r="I293" s="164">
        <v>53.63</v>
      </c>
      <c r="J293" s="164">
        <v>258.63</v>
      </c>
      <c r="K293" s="59">
        <v>54</v>
      </c>
      <c r="L293" s="59" t="s">
        <v>18516</v>
      </c>
      <c r="M293" s="59" t="s">
        <v>18516</v>
      </c>
    </row>
    <row r="294" spans="1:18" s="59" customFormat="1" ht="14.25">
      <c r="A294" s="59" t="s">
        <v>20463</v>
      </c>
      <c r="B294" s="59" t="s">
        <v>29897</v>
      </c>
      <c r="C294" s="59" t="s">
        <v>29893</v>
      </c>
      <c r="D294" s="59" t="s">
        <v>29894</v>
      </c>
      <c r="E294" s="164">
        <v>289</v>
      </c>
      <c r="F294" s="164">
        <v>205</v>
      </c>
      <c r="G294" s="165">
        <v>0.7</v>
      </c>
      <c r="H294" s="59" t="s">
        <v>18516</v>
      </c>
      <c r="I294" s="164">
        <v>53.63</v>
      </c>
      <c r="J294" s="164">
        <v>258.63</v>
      </c>
      <c r="K294" s="59">
        <v>60</v>
      </c>
      <c r="L294" s="59" t="s">
        <v>18516</v>
      </c>
      <c r="M294" s="59" t="s">
        <v>18516</v>
      </c>
    </row>
    <row r="295" spans="1:18" s="59" customFormat="1" ht="14.25">
      <c r="A295" s="59" t="s">
        <v>20475</v>
      </c>
      <c r="B295" s="59" t="s">
        <v>29898</v>
      </c>
      <c r="C295" s="59" t="s">
        <v>29893</v>
      </c>
      <c r="D295" s="59" t="s">
        <v>29894</v>
      </c>
      <c r="E295" s="164">
        <v>279</v>
      </c>
      <c r="F295" s="164">
        <v>195</v>
      </c>
      <c r="G295" s="165">
        <v>0.69</v>
      </c>
      <c r="H295" s="59" t="s">
        <v>18516</v>
      </c>
      <c r="I295" s="164">
        <v>55.35</v>
      </c>
      <c r="J295" s="164">
        <v>250.35</v>
      </c>
      <c r="K295" s="59">
        <v>35</v>
      </c>
      <c r="L295" s="59" t="s">
        <v>18516</v>
      </c>
      <c r="M295" s="59" t="s">
        <v>18516</v>
      </c>
    </row>
    <row r="296" spans="1:18" s="59" customFormat="1" ht="14.25">
      <c r="A296" s="59" t="s">
        <v>20478</v>
      </c>
      <c r="B296" s="59" t="s">
        <v>29898</v>
      </c>
      <c r="C296" s="59" t="s">
        <v>29893</v>
      </c>
      <c r="D296" s="59" t="s">
        <v>29894</v>
      </c>
      <c r="E296" s="164">
        <v>279</v>
      </c>
      <c r="F296" s="164">
        <v>210</v>
      </c>
      <c r="G296" s="165">
        <v>0.75</v>
      </c>
      <c r="H296" s="59" t="s">
        <v>18516</v>
      </c>
      <c r="I296" s="164">
        <v>55.35</v>
      </c>
      <c r="J296" s="164">
        <v>265.35</v>
      </c>
      <c r="K296" s="59">
        <v>45</v>
      </c>
      <c r="L296" s="59" t="s">
        <v>18516</v>
      </c>
      <c r="M296" s="59" t="s">
        <v>18516</v>
      </c>
    </row>
    <row r="297" spans="1:18" s="59" customFormat="1" ht="14.25">
      <c r="A297" s="59" t="s">
        <v>20537</v>
      </c>
      <c r="B297" s="59" t="s">
        <v>29899</v>
      </c>
      <c r="C297" s="59" t="s">
        <v>29661</v>
      </c>
      <c r="D297" s="59" t="s">
        <v>29662</v>
      </c>
      <c r="E297" s="164">
        <v>95</v>
      </c>
      <c r="F297" s="164">
        <v>85</v>
      </c>
      <c r="G297" s="165">
        <v>0.89</v>
      </c>
      <c r="H297" s="59" t="s">
        <v>18516</v>
      </c>
      <c r="I297" s="164">
        <v>38.34</v>
      </c>
      <c r="J297" s="164">
        <v>123.34</v>
      </c>
      <c r="K297" s="59">
        <v>97</v>
      </c>
      <c r="L297" s="59" t="s">
        <v>18516</v>
      </c>
      <c r="M297" s="59" t="s">
        <v>18516</v>
      </c>
    </row>
    <row r="298" spans="1:18" s="59" customFormat="1" ht="14.25">
      <c r="A298" s="59" t="s">
        <v>20540</v>
      </c>
      <c r="B298" s="59" t="s">
        <v>29900</v>
      </c>
      <c r="C298" s="59" t="s">
        <v>29661</v>
      </c>
      <c r="D298" s="59" t="s">
        <v>29662</v>
      </c>
      <c r="E298" s="164">
        <v>95</v>
      </c>
      <c r="F298" s="164">
        <v>85</v>
      </c>
      <c r="G298" s="165">
        <v>0.89</v>
      </c>
      <c r="H298" s="59" t="s">
        <v>18516</v>
      </c>
      <c r="I298" s="164">
        <v>38.34</v>
      </c>
      <c r="J298" s="164">
        <v>123.34</v>
      </c>
      <c r="K298" s="59">
        <v>112</v>
      </c>
      <c r="L298" s="59" t="s">
        <v>18516</v>
      </c>
      <c r="M298" s="59" t="s">
        <v>18516</v>
      </c>
    </row>
    <row r="299" spans="1:18" s="59" customFormat="1" ht="14.25">
      <c r="A299" s="59" t="s">
        <v>19819</v>
      </c>
      <c r="B299" s="59" t="s">
        <v>29901</v>
      </c>
      <c r="C299" s="59" t="s">
        <v>29583</v>
      </c>
      <c r="D299" s="59" t="s">
        <v>29583</v>
      </c>
      <c r="E299" s="164">
        <v>170</v>
      </c>
      <c r="F299" s="164">
        <v>145</v>
      </c>
      <c r="G299" s="165">
        <v>0.85</v>
      </c>
      <c r="H299" s="59" t="s">
        <v>18516</v>
      </c>
      <c r="I299" s="164">
        <v>45.24</v>
      </c>
      <c r="J299" s="164">
        <v>190.24</v>
      </c>
      <c r="K299" s="59">
        <v>134</v>
      </c>
      <c r="L299" s="59" t="s">
        <v>29465</v>
      </c>
      <c r="M299" s="59" t="s">
        <v>29452</v>
      </c>
    </row>
    <row r="300" spans="1:18" s="59" customFormat="1" ht="14.25">
      <c r="A300" s="59" t="s">
        <v>19822</v>
      </c>
      <c r="B300" s="59" t="s">
        <v>29903</v>
      </c>
      <c r="C300" s="59" t="s">
        <v>29583</v>
      </c>
      <c r="D300" s="59" t="s">
        <v>29583</v>
      </c>
      <c r="E300" s="164">
        <v>170</v>
      </c>
      <c r="F300" s="164">
        <v>145</v>
      </c>
      <c r="G300" s="165">
        <v>0.85</v>
      </c>
      <c r="H300" s="59" t="s">
        <v>18516</v>
      </c>
      <c r="I300" s="164">
        <v>45.24</v>
      </c>
      <c r="J300" s="164">
        <v>190.24</v>
      </c>
      <c r="K300" s="59">
        <v>138</v>
      </c>
      <c r="L300" s="59" t="s">
        <v>29465</v>
      </c>
      <c r="M300" s="59" t="s">
        <v>29452</v>
      </c>
    </row>
    <row r="301" spans="1:18" s="59" customFormat="1" ht="14.25">
      <c r="A301" s="59" t="s">
        <v>19810</v>
      </c>
      <c r="B301" s="59" t="s">
        <v>29904</v>
      </c>
      <c r="C301" s="59" t="s">
        <v>29583</v>
      </c>
      <c r="D301" s="59" t="s">
        <v>29583</v>
      </c>
      <c r="E301" s="164">
        <v>160</v>
      </c>
      <c r="F301" s="164">
        <v>135</v>
      </c>
      <c r="G301" s="165">
        <v>0.84</v>
      </c>
      <c r="H301" s="59" t="s">
        <v>18516</v>
      </c>
      <c r="I301" s="164">
        <v>41.05</v>
      </c>
      <c r="J301" s="164">
        <v>176.05</v>
      </c>
      <c r="K301" s="59">
        <v>116</v>
      </c>
      <c r="L301" s="59" t="s">
        <v>29465</v>
      </c>
      <c r="M301" s="59" t="s">
        <v>29452</v>
      </c>
    </row>
    <row r="302" spans="1:18" s="59" customFormat="1" ht="14.25">
      <c r="A302" s="59" t="s">
        <v>19807</v>
      </c>
      <c r="B302" s="59" t="s">
        <v>29905</v>
      </c>
      <c r="C302" s="59" t="s">
        <v>29583</v>
      </c>
      <c r="D302" s="59" t="s">
        <v>29583</v>
      </c>
      <c r="E302" s="164">
        <v>160</v>
      </c>
      <c r="F302" s="164">
        <v>135</v>
      </c>
      <c r="G302" s="165">
        <v>0.84</v>
      </c>
      <c r="H302" s="59" t="s">
        <v>18516</v>
      </c>
      <c r="I302" s="164">
        <v>41.05</v>
      </c>
      <c r="J302" s="164">
        <v>176.05</v>
      </c>
      <c r="K302" s="59">
        <v>131</v>
      </c>
      <c r="L302" s="59" t="s">
        <v>29465</v>
      </c>
      <c r="M302" s="59" t="s">
        <v>29452</v>
      </c>
    </row>
    <row r="303" spans="1:18" s="59" customFormat="1" ht="14.25">
      <c r="A303" s="59" t="s">
        <v>23785</v>
      </c>
      <c r="B303" s="59" t="s">
        <v>29906</v>
      </c>
      <c r="C303" s="59" t="s">
        <v>29661</v>
      </c>
      <c r="D303" s="59" t="s">
        <v>29662</v>
      </c>
      <c r="E303" s="164">
        <v>350</v>
      </c>
      <c r="F303" s="164">
        <v>330</v>
      </c>
      <c r="G303" s="165">
        <v>0.94</v>
      </c>
      <c r="H303" s="59" t="s">
        <v>18516</v>
      </c>
      <c r="I303" s="164">
        <v>80.76</v>
      </c>
      <c r="J303" s="164">
        <v>410.76</v>
      </c>
      <c r="K303" s="59">
        <v>90</v>
      </c>
      <c r="L303" s="59" t="s">
        <v>18516</v>
      </c>
      <c r="M303" s="59" t="s">
        <v>18516</v>
      </c>
    </row>
    <row r="304" spans="1:18" s="59" customFormat="1" ht="14.25">
      <c r="A304" s="59" t="s">
        <v>23776</v>
      </c>
      <c r="B304" s="59" t="s">
        <v>29907</v>
      </c>
      <c r="C304" s="59" t="s">
        <v>29661</v>
      </c>
      <c r="D304" s="59" t="s">
        <v>29662</v>
      </c>
      <c r="E304" s="164">
        <v>175</v>
      </c>
      <c r="F304" s="164">
        <v>165</v>
      </c>
      <c r="G304" s="165">
        <v>0.94</v>
      </c>
      <c r="H304" s="59" t="s">
        <v>18516</v>
      </c>
      <c r="I304" s="164">
        <v>40.38</v>
      </c>
      <c r="J304" s="164">
        <v>205.38</v>
      </c>
      <c r="K304" s="59">
        <v>70</v>
      </c>
      <c r="L304" s="59" t="s">
        <v>18516</v>
      </c>
      <c r="M304" s="59" t="s">
        <v>18516</v>
      </c>
    </row>
    <row r="305" spans="1:18" s="59" customFormat="1" ht="14.25">
      <c r="A305" s="59" t="s">
        <v>29908</v>
      </c>
      <c r="B305" s="59" t="s">
        <v>29909</v>
      </c>
      <c r="C305" s="59" t="s">
        <v>29583</v>
      </c>
      <c r="D305" s="59" t="s">
        <v>29583</v>
      </c>
      <c r="E305" s="164">
        <v>300</v>
      </c>
      <c r="F305" s="164">
        <v>235</v>
      </c>
      <c r="G305" s="165">
        <v>0.78</v>
      </c>
      <c r="H305" s="59" t="s">
        <v>18516</v>
      </c>
      <c r="I305" s="164">
        <v>108.1</v>
      </c>
      <c r="J305" s="164">
        <v>343.1</v>
      </c>
      <c r="K305" s="59">
        <v>176</v>
      </c>
      <c r="L305" s="59" t="s">
        <v>18516</v>
      </c>
      <c r="M305" s="59" t="s">
        <v>18516</v>
      </c>
    </row>
    <row r="306" spans="1:18" s="59" customFormat="1" ht="14.25">
      <c r="A306" s="59" t="s">
        <v>25879</v>
      </c>
      <c r="B306" s="59" t="s">
        <v>29910</v>
      </c>
      <c r="C306" s="59" t="s">
        <v>29450</v>
      </c>
      <c r="D306" s="59" t="s">
        <v>29451</v>
      </c>
      <c r="E306" s="164">
        <v>199</v>
      </c>
      <c r="F306" s="164">
        <v>169.15</v>
      </c>
      <c r="G306" s="165">
        <v>0.85</v>
      </c>
      <c r="H306" s="59" t="s">
        <v>18516</v>
      </c>
      <c r="I306" s="164">
        <v>76.97</v>
      </c>
      <c r="J306" s="164">
        <v>246.12</v>
      </c>
      <c r="K306" s="59">
        <v>22</v>
      </c>
      <c r="L306" s="59" t="s">
        <v>29455</v>
      </c>
      <c r="M306" s="59" t="s">
        <v>29437</v>
      </c>
    </row>
    <row r="307" spans="1:18" s="59" customFormat="1" ht="14.25">
      <c r="A307" s="59" t="s">
        <v>25876</v>
      </c>
      <c r="B307" s="59" t="s">
        <v>29911</v>
      </c>
      <c r="C307" s="59" t="s">
        <v>29450</v>
      </c>
      <c r="D307" s="59" t="s">
        <v>29451</v>
      </c>
      <c r="E307" s="164">
        <v>199</v>
      </c>
      <c r="F307" s="164">
        <v>169.15</v>
      </c>
      <c r="G307" s="165">
        <v>0.85</v>
      </c>
      <c r="H307" s="59" t="s">
        <v>18516</v>
      </c>
      <c r="I307" s="164">
        <v>76.97</v>
      </c>
      <c r="J307" s="164">
        <v>246.12</v>
      </c>
      <c r="K307" s="59">
        <v>19</v>
      </c>
      <c r="L307" s="59" t="s">
        <v>29455</v>
      </c>
      <c r="M307" s="59" t="s">
        <v>29437</v>
      </c>
    </row>
    <row r="308" spans="1:18" s="59" customFormat="1" ht="14.25">
      <c r="A308" s="59" t="s">
        <v>25873</v>
      </c>
      <c r="B308" s="59" t="s">
        <v>29912</v>
      </c>
      <c r="C308" s="59" t="s">
        <v>29450</v>
      </c>
      <c r="D308" s="59" t="s">
        <v>29451</v>
      </c>
      <c r="E308" s="164">
        <v>199</v>
      </c>
      <c r="F308" s="164">
        <v>169.15</v>
      </c>
      <c r="G308" s="165">
        <v>0.85</v>
      </c>
      <c r="H308" s="59" t="s">
        <v>18516</v>
      </c>
      <c r="I308" s="164">
        <v>76.97</v>
      </c>
      <c r="J308" s="164">
        <v>246.12</v>
      </c>
      <c r="K308" s="59">
        <v>9</v>
      </c>
      <c r="L308" s="59" t="s">
        <v>29455</v>
      </c>
      <c r="M308" s="59" t="s">
        <v>29437</v>
      </c>
    </row>
    <row r="309" spans="1:18" s="59" customFormat="1" ht="14.25">
      <c r="A309" s="59" t="s">
        <v>23773</v>
      </c>
      <c r="B309" s="59" t="s">
        <v>29913</v>
      </c>
      <c r="C309" s="59" t="s">
        <v>29661</v>
      </c>
      <c r="D309" s="59" t="s">
        <v>29662</v>
      </c>
      <c r="E309" s="164">
        <v>430</v>
      </c>
      <c r="F309" s="164">
        <v>340</v>
      </c>
      <c r="G309" s="165">
        <v>0.79</v>
      </c>
      <c r="H309" s="59" t="s">
        <v>29914</v>
      </c>
      <c r="I309" s="164">
        <v>136.62</v>
      </c>
      <c r="J309" s="164">
        <v>476.62</v>
      </c>
      <c r="K309" s="59">
        <v>61</v>
      </c>
      <c r="L309" s="59" t="s">
        <v>29465</v>
      </c>
      <c r="M309" s="59" t="s">
        <v>29915</v>
      </c>
    </row>
    <row r="310" spans="1:18" s="59" customFormat="1" ht="14.25">
      <c r="A310" s="59" t="s">
        <v>23782</v>
      </c>
      <c r="B310" s="59" t="s">
        <v>29916</v>
      </c>
      <c r="C310" s="59" t="s">
        <v>29661</v>
      </c>
      <c r="D310" s="59" t="s">
        <v>29662</v>
      </c>
      <c r="E310" s="164">
        <v>350</v>
      </c>
      <c r="F310" s="164">
        <v>330</v>
      </c>
      <c r="G310" s="165">
        <v>0.94</v>
      </c>
      <c r="H310" s="59" t="s">
        <v>18516</v>
      </c>
      <c r="I310" s="164">
        <v>80.76</v>
      </c>
      <c r="J310" s="164">
        <v>410.76</v>
      </c>
      <c r="K310" s="59">
        <v>35</v>
      </c>
      <c r="L310" s="59" t="s">
        <v>18516</v>
      </c>
      <c r="M310" s="59" t="s">
        <v>18516</v>
      </c>
    </row>
    <row r="311" spans="1:18" s="59" customFormat="1" ht="14.25">
      <c r="A311" s="59" t="s">
        <v>23767</v>
      </c>
      <c r="B311" s="59" t="s">
        <v>29917</v>
      </c>
      <c r="C311" s="59" t="s">
        <v>29661</v>
      </c>
      <c r="D311" s="59" t="s">
        <v>29662</v>
      </c>
      <c r="E311" s="164">
        <v>450</v>
      </c>
      <c r="F311" s="164">
        <v>410</v>
      </c>
      <c r="G311" s="165">
        <v>0.91</v>
      </c>
      <c r="H311" s="59" t="s">
        <v>18516</v>
      </c>
      <c r="I311" s="164">
        <v>132.35</v>
      </c>
      <c r="J311" s="164">
        <v>542.35</v>
      </c>
      <c r="K311" s="59">
        <v>57</v>
      </c>
      <c r="L311" s="59" t="s">
        <v>29439</v>
      </c>
      <c r="M311" s="59" t="s">
        <v>29456</v>
      </c>
    </row>
    <row r="312" spans="1:18" s="59" customFormat="1" ht="14.25">
      <c r="A312" s="59" t="s">
        <v>23770</v>
      </c>
      <c r="B312" s="59" t="s">
        <v>29918</v>
      </c>
      <c r="C312" s="59" t="s">
        <v>29661</v>
      </c>
      <c r="D312" s="59" t="s">
        <v>29662</v>
      </c>
      <c r="E312" s="164">
        <v>450</v>
      </c>
      <c r="F312" s="164">
        <v>410</v>
      </c>
      <c r="G312" s="165">
        <v>0.91</v>
      </c>
      <c r="H312" s="59" t="s">
        <v>18516</v>
      </c>
      <c r="I312" s="164">
        <v>132.35</v>
      </c>
      <c r="J312" s="164">
        <v>542.35</v>
      </c>
      <c r="K312" s="59">
        <v>45</v>
      </c>
      <c r="L312" s="59" t="s">
        <v>29439</v>
      </c>
      <c r="M312" s="59" t="s">
        <v>29456</v>
      </c>
    </row>
    <row r="313" spans="1:18" s="59" customFormat="1" ht="14.25">
      <c r="A313" s="59" t="s">
        <v>23731</v>
      </c>
      <c r="B313" s="59" t="s">
        <v>29919</v>
      </c>
      <c r="C313" s="59" t="s">
        <v>29661</v>
      </c>
      <c r="D313" s="59" t="s">
        <v>29662</v>
      </c>
      <c r="E313" s="164">
        <v>300</v>
      </c>
      <c r="F313" s="164">
        <v>245</v>
      </c>
      <c r="G313" s="165">
        <v>0.81</v>
      </c>
      <c r="H313" s="59" t="s">
        <v>29914</v>
      </c>
      <c r="I313" s="164">
        <v>103.74</v>
      </c>
      <c r="J313" s="164">
        <v>348.74</v>
      </c>
      <c r="K313" s="59">
        <v>120</v>
      </c>
      <c r="L313" s="59" t="s">
        <v>18516</v>
      </c>
      <c r="M313" s="59" t="s">
        <v>18516</v>
      </c>
    </row>
    <row r="314" spans="1:18" s="59" customFormat="1" ht="14.25">
      <c r="A314" s="59" t="s">
        <v>23722</v>
      </c>
      <c r="B314" s="59" t="s">
        <v>29920</v>
      </c>
      <c r="C314" s="59" t="s">
        <v>29661</v>
      </c>
      <c r="D314" s="59" t="s">
        <v>29662</v>
      </c>
      <c r="E314" s="164">
        <v>310</v>
      </c>
      <c r="F314" s="164">
        <v>280</v>
      </c>
      <c r="G314" s="165">
        <v>0.9</v>
      </c>
      <c r="H314" s="59" t="s">
        <v>18516</v>
      </c>
      <c r="I314" s="164">
        <v>101.05</v>
      </c>
      <c r="J314" s="164">
        <v>381.05</v>
      </c>
      <c r="K314" s="59">
        <v>100</v>
      </c>
      <c r="L314" s="59" t="s">
        <v>18516</v>
      </c>
      <c r="M314" s="59" t="s">
        <v>18516</v>
      </c>
    </row>
    <row r="315" spans="1:18" s="59" customFormat="1" ht="14.25">
      <c r="A315" s="59" t="s">
        <v>23725</v>
      </c>
      <c r="B315" s="59" t="s">
        <v>29921</v>
      </c>
      <c r="C315" s="59" t="s">
        <v>29661</v>
      </c>
      <c r="D315" s="59" t="s">
        <v>29662</v>
      </c>
      <c r="E315" s="164">
        <v>310</v>
      </c>
      <c r="F315" s="164">
        <v>280</v>
      </c>
      <c r="G315" s="165">
        <v>0.9</v>
      </c>
      <c r="H315" s="59" t="s">
        <v>18516</v>
      </c>
      <c r="I315" s="164">
        <v>101.05</v>
      </c>
      <c r="J315" s="164">
        <v>381.05</v>
      </c>
      <c r="K315" s="59">
        <v>97</v>
      </c>
      <c r="L315" s="59" t="s">
        <v>18516</v>
      </c>
      <c r="M315" s="59" t="s">
        <v>18516</v>
      </c>
    </row>
    <row r="316" spans="1:18" s="59" customFormat="1" ht="14.25">
      <c r="A316" s="59" t="s">
        <v>23728</v>
      </c>
      <c r="B316" s="59" t="s">
        <v>29922</v>
      </c>
      <c r="C316" s="59" t="s">
        <v>29661</v>
      </c>
      <c r="D316" s="59" t="s">
        <v>29662</v>
      </c>
      <c r="E316" s="164">
        <v>300</v>
      </c>
      <c r="F316" s="164">
        <v>245</v>
      </c>
      <c r="G316" s="165">
        <v>0.81</v>
      </c>
      <c r="H316" s="59" t="s">
        <v>29914</v>
      </c>
      <c r="I316" s="164">
        <v>103.74</v>
      </c>
      <c r="J316" s="164">
        <v>348.74</v>
      </c>
      <c r="K316" s="59">
        <v>115</v>
      </c>
      <c r="L316" s="59" t="s">
        <v>18516</v>
      </c>
      <c r="M316" s="59" t="s">
        <v>18516</v>
      </c>
    </row>
    <row r="317" spans="1:18" s="59" customFormat="1" ht="14.25">
      <c r="A317" s="59" t="s">
        <v>23687</v>
      </c>
      <c r="B317" s="59" t="s">
        <v>29923</v>
      </c>
      <c r="C317" s="59" t="s">
        <v>29924</v>
      </c>
      <c r="D317" s="59" t="s">
        <v>29925</v>
      </c>
      <c r="E317" s="164">
        <v>219</v>
      </c>
      <c r="F317" s="164">
        <v>165</v>
      </c>
      <c r="G317" s="165">
        <v>0.75</v>
      </c>
      <c r="H317" s="59" t="s">
        <v>18516</v>
      </c>
      <c r="I317" s="164">
        <v>97.01</v>
      </c>
      <c r="J317" s="164">
        <v>262.01</v>
      </c>
      <c r="K317" s="59">
        <v>29</v>
      </c>
      <c r="L317" s="59" t="s">
        <v>18516</v>
      </c>
      <c r="M317" s="59" t="s">
        <v>18516</v>
      </c>
    </row>
    <row r="318" spans="1:18" s="59" customFormat="1" ht="14.25">
      <c r="A318" s="59" t="s">
        <v>20452</v>
      </c>
      <c r="B318" s="59" t="s">
        <v>29926</v>
      </c>
      <c r="C318" s="59" t="s">
        <v>29583</v>
      </c>
      <c r="D318" s="59" t="s">
        <v>29583</v>
      </c>
      <c r="E318" s="164">
        <v>190</v>
      </c>
      <c r="F318" s="164">
        <v>165</v>
      </c>
      <c r="G318" s="165">
        <v>0.86</v>
      </c>
      <c r="H318" s="59" t="s">
        <v>18516</v>
      </c>
      <c r="I318" s="164">
        <v>66.78</v>
      </c>
      <c r="J318" s="164">
        <v>231.78</v>
      </c>
      <c r="K318" s="59">
        <v>119</v>
      </c>
      <c r="L318" s="59" t="s">
        <v>18516</v>
      </c>
      <c r="M318" s="59" t="s">
        <v>18516</v>
      </c>
    </row>
    <row r="319" spans="1:18" s="59" customFormat="1" ht="14.25">
      <c r="A319" s="59" t="s">
        <v>20449</v>
      </c>
      <c r="B319" s="59" t="s">
        <v>29927</v>
      </c>
      <c r="C319" s="59" t="s">
        <v>29583</v>
      </c>
      <c r="D319" s="59" t="s">
        <v>29583</v>
      </c>
      <c r="E319" s="164">
        <v>190</v>
      </c>
      <c r="F319" s="164">
        <v>165</v>
      </c>
      <c r="G319" s="165">
        <v>0.86</v>
      </c>
      <c r="H319" s="59" t="s">
        <v>18516</v>
      </c>
      <c r="I319" s="164">
        <v>66.78</v>
      </c>
      <c r="J319" s="164">
        <v>231.78</v>
      </c>
      <c r="K319" s="59">
        <v>160</v>
      </c>
      <c r="L319" s="59" t="s">
        <v>18516</v>
      </c>
      <c r="M319" s="59" t="s">
        <v>18516</v>
      </c>
    </row>
    <row r="320" spans="1:18" s="59" customFormat="1" ht="14.25">
      <c r="A320" s="59" t="s">
        <v>20437</v>
      </c>
      <c r="B320" s="59" t="s">
        <v>29928</v>
      </c>
      <c r="C320" s="59" t="s">
        <v>29583</v>
      </c>
      <c r="D320" s="59" t="s">
        <v>29583</v>
      </c>
      <c r="E320" s="164">
        <v>280</v>
      </c>
      <c r="F320" s="164">
        <v>240</v>
      </c>
      <c r="G320" s="165">
        <v>0.85</v>
      </c>
      <c r="H320" s="59" t="s">
        <v>18516</v>
      </c>
      <c r="I320" s="164">
        <v>98.02</v>
      </c>
      <c r="J320" s="164">
        <v>338.02</v>
      </c>
      <c r="K320" s="59">
        <v>89</v>
      </c>
      <c r="L320" s="59" t="s">
        <v>18516</v>
      </c>
      <c r="M320" s="59" t="s">
        <v>18516</v>
      </c>
    </row>
    <row r="321" spans="1:18" s="59" customFormat="1" ht="14.25">
      <c r="A321" s="59" t="s">
        <v>20440</v>
      </c>
      <c r="B321" s="59" t="s">
        <v>29929</v>
      </c>
      <c r="C321" s="59" t="s">
        <v>29583</v>
      </c>
      <c r="D321" s="59" t="s">
        <v>29583</v>
      </c>
      <c r="E321" s="164">
        <v>280</v>
      </c>
      <c r="F321" s="164">
        <v>240</v>
      </c>
      <c r="G321" s="165">
        <v>0.85</v>
      </c>
      <c r="H321" s="59" t="s">
        <v>18516</v>
      </c>
      <c r="I321" s="164">
        <v>98.02</v>
      </c>
      <c r="J321" s="164">
        <v>338.02</v>
      </c>
      <c r="K321" s="59">
        <v>63</v>
      </c>
      <c r="L321" s="59" t="s">
        <v>18516</v>
      </c>
      <c r="M321" s="59" t="s">
        <v>18516</v>
      </c>
    </row>
    <row r="322" spans="1:18" s="59" customFormat="1" ht="14.25">
      <c r="A322" s="59" t="s">
        <v>23690</v>
      </c>
      <c r="B322" s="59" t="s">
        <v>29930</v>
      </c>
      <c r="C322" s="59" t="s">
        <v>29924</v>
      </c>
      <c r="D322" s="59" t="s">
        <v>29925</v>
      </c>
      <c r="E322" s="164">
        <v>190</v>
      </c>
      <c r="F322" s="164">
        <v>150</v>
      </c>
      <c r="G322" s="165">
        <v>0.78</v>
      </c>
      <c r="H322" s="59" t="s">
        <v>18516</v>
      </c>
      <c r="I322" s="164">
        <v>89.83</v>
      </c>
      <c r="J322" s="164">
        <v>239.83</v>
      </c>
      <c r="K322" s="59">
        <v>74</v>
      </c>
      <c r="L322" s="59" t="s">
        <v>18516</v>
      </c>
      <c r="M322" s="59" t="s">
        <v>18516</v>
      </c>
    </row>
    <row r="323" spans="1:18" s="59" customFormat="1" ht="14.25">
      <c r="A323" s="59" t="s">
        <v>29931</v>
      </c>
      <c r="B323" s="59" t="s">
        <v>29932</v>
      </c>
      <c r="C323" s="59" t="s">
        <v>29933</v>
      </c>
      <c r="D323" s="59" t="s">
        <v>29934</v>
      </c>
      <c r="E323" s="164">
        <v>700</v>
      </c>
      <c r="F323" s="164">
        <v>650</v>
      </c>
      <c r="G323" s="165">
        <v>0.92</v>
      </c>
      <c r="H323" s="59" t="s">
        <v>18516</v>
      </c>
      <c r="I323" s="164">
        <v>129.13</v>
      </c>
      <c r="J323" s="164">
        <v>779.13</v>
      </c>
      <c r="K323" s="59">
        <v>99</v>
      </c>
      <c r="L323" s="59" t="s">
        <v>29439</v>
      </c>
      <c r="M323" s="59" t="s">
        <v>30952</v>
      </c>
    </row>
    <row r="324" spans="1:18" s="59" customFormat="1" ht="14.25">
      <c r="A324" s="59" t="s">
        <v>29936</v>
      </c>
      <c r="B324" s="59" t="s">
        <v>29937</v>
      </c>
      <c r="C324" s="59" t="s">
        <v>29933</v>
      </c>
      <c r="D324" s="59" t="s">
        <v>29934</v>
      </c>
      <c r="E324" s="164">
        <v>700</v>
      </c>
      <c r="F324" s="164">
        <v>650</v>
      </c>
      <c r="G324" s="165">
        <v>0.92</v>
      </c>
      <c r="H324" s="59" t="s">
        <v>18516</v>
      </c>
      <c r="I324" s="164">
        <v>129.13</v>
      </c>
      <c r="J324" s="164">
        <v>779.13</v>
      </c>
      <c r="K324" s="59">
        <v>91</v>
      </c>
      <c r="L324" s="59" t="s">
        <v>29439</v>
      </c>
      <c r="M324" s="59" t="s">
        <v>30952</v>
      </c>
    </row>
    <row r="325" spans="1:18" s="59" customFormat="1" ht="14.25">
      <c r="A325" s="59" t="s">
        <v>29938</v>
      </c>
      <c r="B325" s="59" t="s">
        <v>29939</v>
      </c>
      <c r="C325" s="59" t="s">
        <v>29940</v>
      </c>
      <c r="D325" s="59" t="s">
        <v>29941</v>
      </c>
      <c r="E325" s="164">
        <v>649</v>
      </c>
      <c r="F325" s="164">
        <v>649</v>
      </c>
      <c r="G325" s="59" t="s">
        <v>18516</v>
      </c>
      <c r="H325" s="59" t="s">
        <v>18516</v>
      </c>
      <c r="I325" s="164">
        <v>118.76</v>
      </c>
      <c r="J325" s="164">
        <v>767.76</v>
      </c>
      <c r="K325" s="59">
        <v>172</v>
      </c>
      <c r="L325" s="59" t="s">
        <v>18516</v>
      </c>
      <c r="M325" s="59" t="s">
        <v>18516</v>
      </c>
    </row>
    <row r="326" spans="1:18" s="59" customFormat="1" ht="14.25">
      <c r="A326" s="59" t="s">
        <v>29942</v>
      </c>
      <c r="B326" s="59" t="s">
        <v>29943</v>
      </c>
      <c r="C326" s="59" t="s">
        <v>29565</v>
      </c>
      <c r="D326" s="59" t="s">
        <v>29566</v>
      </c>
      <c r="E326" s="164">
        <v>95</v>
      </c>
      <c r="F326" s="164">
        <v>95</v>
      </c>
      <c r="G326" s="59" t="s">
        <v>18516</v>
      </c>
      <c r="H326" s="59" t="s">
        <v>18516</v>
      </c>
      <c r="I326" s="164">
        <v>44.35</v>
      </c>
      <c r="J326" s="164">
        <v>139.35</v>
      </c>
      <c r="K326" s="59">
        <v>179</v>
      </c>
      <c r="L326" s="59" t="s">
        <v>18516</v>
      </c>
      <c r="M326" s="59" t="s">
        <v>18516</v>
      </c>
    </row>
    <row r="327" spans="1:18" s="59" customFormat="1" ht="14.25">
      <c r="A327" s="59" t="s">
        <v>25870</v>
      </c>
      <c r="B327" s="59" t="s">
        <v>29944</v>
      </c>
      <c r="C327" s="59" t="s">
        <v>29414</v>
      </c>
      <c r="D327" s="59" t="s">
        <v>29415</v>
      </c>
      <c r="E327" s="164">
        <v>299</v>
      </c>
      <c r="F327" s="164">
        <v>245</v>
      </c>
      <c r="G327" s="165">
        <v>0.81</v>
      </c>
      <c r="H327" s="59" t="s">
        <v>18516</v>
      </c>
      <c r="I327" s="164">
        <v>134.48</v>
      </c>
      <c r="J327" s="164">
        <v>379.48</v>
      </c>
      <c r="K327" s="59">
        <v>83</v>
      </c>
      <c r="L327" s="59" t="s">
        <v>18516</v>
      </c>
      <c r="M327" s="59" t="s">
        <v>18516</v>
      </c>
    </row>
    <row r="328" spans="1:18" s="59" customFormat="1" ht="14.25">
      <c r="A328" s="59" t="s">
        <v>29945</v>
      </c>
      <c r="B328" s="59" t="s">
        <v>29946</v>
      </c>
      <c r="C328" s="59" t="s">
        <v>29414</v>
      </c>
      <c r="D328" s="59" t="s">
        <v>29415</v>
      </c>
      <c r="E328" s="164">
        <v>289</v>
      </c>
      <c r="F328" s="164">
        <v>289</v>
      </c>
      <c r="G328" s="59" t="s">
        <v>18516</v>
      </c>
      <c r="H328" s="59" t="s">
        <v>18516</v>
      </c>
      <c r="I328" s="164">
        <v>104.65</v>
      </c>
      <c r="J328" s="164">
        <v>393.65</v>
      </c>
      <c r="K328" s="59">
        <v>56</v>
      </c>
      <c r="L328" s="59" t="s">
        <v>18516</v>
      </c>
      <c r="M328" s="59" t="s">
        <v>18516</v>
      </c>
    </row>
    <row r="329" spans="1:18" s="59" customFormat="1" ht="14.25">
      <c r="A329" s="59" t="s">
        <v>29947</v>
      </c>
      <c r="B329" s="59" t="s">
        <v>29948</v>
      </c>
      <c r="C329" s="59" t="s">
        <v>29414</v>
      </c>
      <c r="D329" s="59" t="s">
        <v>29415</v>
      </c>
      <c r="E329" s="164">
        <v>289</v>
      </c>
      <c r="F329" s="164">
        <v>289</v>
      </c>
      <c r="G329" s="59" t="s">
        <v>18516</v>
      </c>
      <c r="H329" s="59" t="s">
        <v>18516</v>
      </c>
      <c r="I329" s="164">
        <v>104.65</v>
      </c>
      <c r="J329" s="164">
        <v>393.65</v>
      </c>
      <c r="K329" s="59">
        <v>71</v>
      </c>
      <c r="L329" s="59" t="s">
        <v>18516</v>
      </c>
      <c r="M329" s="59" t="s">
        <v>18516</v>
      </c>
    </row>
    <row r="330" spans="1:18" s="59" customFormat="1" ht="14.25">
      <c r="A330" s="59" t="s">
        <v>29949</v>
      </c>
      <c r="B330" s="59" t="s">
        <v>29950</v>
      </c>
      <c r="C330" s="59" t="s">
        <v>29414</v>
      </c>
      <c r="D330" s="59" t="s">
        <v>29415</v>
      </c>
      <c r="E330" s="164">
        <v>239</v>
      </c>
      <c r="F330" s="164">
        <v>239</v>
      </c>
      <c r="G330" s="59" t="s">
        <v>18516</v>
      </c>
      <c r="H330" s="59" t="s">
        <v>18516</v>
      </c>
      <c r="I330" s="164">
        <v>125.2</v>
      </c>
      <c r="J330" s="164">
        <v>364.2</v>
      </c>
      <c r="K330" s="59">
        <v>55</v>
      </c>
      <c r="L330" s="59" t="s">
        <v>18516</v>
      </c>
      <c r="M330" s="59" t="s">
        <v>18516</v>
      </c>
    </row>
    <row r="331" spans="1:18" s="59" customFormat="1" ht="14.25">
      <c r="A331" s="59" t="s">
        <v>29951</v>
      </c>
      <c r="B331" s="59" t="s">
        <v>29952</v>
      </c>
      <c r="C331" s="59" t="s">
        <v>29414</v>
      </c>
      <c r="D331" s="59" t="s">
        <v>29415</v>
      </c>
      <c r="E331" s="164">
        <v>239</v>
      </c>
      <c r="F331" s="164">
        <v>239</v>
      </c>
      <c r="G331" s="59" t="s">
        <v>18516</v>
      </c>
      <c r="H331" s="59" t="s">
        <v>18516</v>
      </c>
      <c r="I331" s="164">
        <v>125.2</v>
      </c>
      <c r="J331" s="164">
        <v>364.2</v>
      </c>
      <c r="K331" s="59">
        <v>56</v>
      </c>
      <c r="L331" s="59" t="s">
        <v>18516</v>
      </c>
      <c r="M331" s="59" t="s">
        <v>18516</v>
      </c>
    </row>
    <row r="332" spans="1:18" s="59" customFormat="1" ht="14.25">
      <c r="A332" s="59" t="s">
        <v>29953</v>
      </c>
      <c r="B332" s="59" t="s">
        <v>29954</v>
      </c>
      <c r="C332" s="59" t="s">
        <v>29414</v>
      </c>
      <c r="D332" s="59" t="s">
        <v>29415</v>
      </c>
      <c r="E332" s="164">
        <v>219</v>
      </c>
      <c r="F332" s="164">
        <v>219</v>
      </c>
      <c r="G332" s="59" t="s">
        <v>18516</v>
      </c>
      <c r="H332" s="59" t="s">
        <v>18516</v>
      </c>
      <c r="I332" s="164">
        <v>71.9</v>
      </c>
      <c r="J332" s="164">
        <v>290.9</v>
      </c>
      <c r="K332" s="59">
        <v>75</v>
      </c>
      <c r="L332" s="59" t="s">
        <v>18516</v>
      </c>
      <c r="M332" s="59" t="s">
        <v>18516</v>
      </c>
    </row>
    <row r="333" spans="1:18" s="59" customFormat="1" ht="14.25">
      <c r="A333" s="59" t="s">
        <v>29955</v>
      </c>
      <c r="B333" s="59" t="s">
        <v>29956</v>
      </c>
      <c r="C333" s="59" t="s">
        <v>29414</v>
      </c>
      <c r="D333" s="59" t="s">
        <v>29415</v>
      </c>
      <c r="E333" s="164">
        <v>219</v>
      </c>
      <c r="F333" s="164">
        <v>219</v>
      </c>
      <c r="G333" s="59" t="s">
        <v>18516</v>
      </c>
      <c r="H333" s="59" t="s">
        <v>18516</v>
      </c>
      <c r="I333" s="164">
        <v>71.9</v>
      </c>
      <c r="J333" s="164">
        <v>290.9</v>
      </c>
      <c r="K333" s="59">
        <v>74</v>
      </c>
      <c r="L333" s="59" t="s">
        <v>18516</v>
      </c>
      <c r="M333" s="59" t="s">
        <v>18516</v>
      </c>
    </row>
    <row r="334" spans="1:18" s="59" customFormat="1" ht="14.25">
      <c r="A334" s="59" t="s">
        <v>23716</v>
      </c>
      <c r="B334" s="59" t="s">
        <v>29957</v>
      </c>
      <c r="C334" s="59" t="s">
        <v>29414</v>
      </c>
      <c r="D334" s="59" t="s">
        <v>29415</v>
      </c>
      <c r="E334" s="164">
        <v>205</v>
      </c>
      <c r="F334" s="164">
        <v>145</v>
      </c>
      <c r="G334" s="165">
        <v>0.7</v>
      </c>
      <c r="H334" s="59" t="s">
        <v>18516</v>
      </c>
      <c r="I334" s="164">
        <v>43.11</v>
      </c>
      <c r="J334" s="164">
        <v>188.11</v>
      </c>
      <c r="K334" s="59">
        <v>114</v>
      </c>
      <c r="L334" s="59" t="s">
        <v>18516</v>
      </c>
      <c r="M334" s="59" t="s">
        <v>18516</v>
      </c>
    </row>
    <row r="335" spans="1:18" s="59" customFormat="1" ht="14.25">
      <c r="A335" s="59" t="s">
        <v>23713</v>
      </c>
      <c r="B335" s="59" t="s">
        <v>29958</v>
      </c>
      <c r="C335" s="59" t="s">
        <v>29414</v>
      </c>
      <c r="D335" s="59" t="s">
        <v>29415</v>
      </c>
      <c r="E335" s="164">
        <v>205</v>
      </c>
      <c r="F335" s="164">
        <v>145</v>
      </c>
      <c r="G335" s="165">
        <v>0.7</v>
      </c>
      <c r="H335" s="59" t="s">
        <v>18516</v>
      </c>
      <c r="I335" s="164">
        <v>43.11</v>
      </c>
      <c r="J335" s="164">
        <v>188.11</v>
      </c>
      <c r="K335" s="59">
        <v>114</v>
      </c>
      <c r="L335" s="59" t="s">
        <v>18516</v>
      </c>
      <c r="M335" s="59" t="s">
        <v>18516</v>
      </c>
    </row>
    <row r="336" spans="1:18" s="59" customFormat="1" ht="14.25">
      <c r="A336" s="59" t="s">
        <v>23710</v>
      </c>
      <c r="B336" s="59" t="s">
        <v>29959</v>
      </c>
      <c r="C336" s="59" t="s">
        <v>29414</v>
      </c>
      <c r="D336" s="59" t="s">
        <v>29415</v>
      </c>
      <c r="E336" s="164">
        <v>205</v>
      </c>
      <c r="F336" s="164">
        <v>145</v>
      </c>
      <c r="G336" s="165">
        <v>0.7</v>
      </c>
      <c r="H336" s="59" t="s">
        <v>18516</v>
      </c>
      <c r="I336" s="164">
        <v>43.11</v>
      </c>
      <c r="J336" s="164">
        <v>188.11</v>
      </c>
      <c r="K336" s="59">
        <v>113</v>
      </c>
      <c r="L336" s="59" t="s">
        <v>18516</v>
      </c>
      <c r="M336" s="59" t="s">
        <v>18516</v>
      </c>
    </row>
    <row r="337" spans="1:18" s="59" customFormat="1" ht="14.25">
      <c r="A337" s="59" t="s">
        <v>29960</v>
      </c>
      <c r="B337" s="59" t="s">
        <v>29961</v>
      </c>
      <c r="C337" s="59" t="s">
        <v>29414</v>
      </c>
      <c r="D337" s="59" t="s">
        <v>29415</v>
      </c>
      <c r="E337" s="164">
        <v>233</v>
      </c>
      <c r="F337" s="164">
        <v>233</v>
      </c>
      <c r="G337" s="59" t="s">
        <v>18516</v>
      </c>
      <c r="H337" s="59" t="s">
        <v>18516</v>
      </c>
      <c r="I337" s="164">
        <v>77.08</v>
      </c>
      <c r="J337" s="164">
        <v>310.08</v>
      </c>
      <c r="K337" s="59">
        <v>80</v>
      </c>
      <c r="L337" s="59" t="s">
        <v>18516</v>
      </c>
      <c r="M337" s="59" t="s">
        <v>18516</v>
      </c>
    </row>
    <row r="338" spans="1:18" s="59" customFormat="1" ht="14.25">
      <c r="A338" s="59" t="s">
        <v>29962</v>
      </c>
      <c r="B338" s="59" t="s">
        <v>29963</v>
      </c>
      <c r="C338" s="59" t="s">
        <v>29414</v>
      </c>
      <c r="D338" s="59" t="s">
        <v>29415</v>
      </c>
      <c r="E338" s="164">
        <v>233</v>
      </c>
      <c r="F338" s="164">
        <v>233</v>
      </c>
      <c r="G338" s="59" t="s">
        <v>18516</v>
      </c>
      <c r="H338" s="59" t="s">
        <v>18516</v>
      </c>
      <c r="I338" s="164">
        <v>77.08</v>
      </c>
      <c r="J338" s="164">
        <v>310.08</v>
      </c>
      <c r="K338" s="59">
        <v>0</v>
      </c>
      <c r="L338" s="59" t="s">
        <v>18516</v>
      </c>
      <c r="M338" s="59" t="s">
        <v>18516</v>
      </c>
    </row>
    <row r="339" spans="1:18" s="59" customFormat="1" ht="14.25">
      <c r="A339" s="59" t="s">
        <v>29964</v>
      </c>
      <c r="B339" s="59" t="s">
        <v>29965</v>
      </c>
      <c r="C339" s="59" t="s">
        <v>29966</v>
      </c>
      <c r="D339" s="59" t="s">
        <v>29967</v>
      </c>
      <c r="E339" s="59" t="s">
        <v>18516</v>
      </c>
      <c r="F339" s="59" t="s">
        <v>18516</v>
      </c>
      <c r="G339" s="59" t="s">
        <v>18516</v>
      </c>
      <c r="H339" s="59" t="s">
        <v>18516</v>
      </c>
      <c r="I339" s="59" t="s">
        <v>18516</v>
      </c>
      <c r="J339" s="59" t="s">
        <v>18516</v>
      </c>
      <c r="K339" s="59" t="s">
        <v>29707</v>
      </c>
      <c r="L339" s="59" t="s">
        <v>18516</v>
      </c>
      <c r="M339" s="59" t="s">
        <v>18516</v>
      </c>
    </row>
    <row r="340" spans="1:18" s="59" customFormat="1" ht="14.25">
      <c r="A340" s="59" t="s">
        <v>29968</v>
      </c>
      <c r="B340" s="59" t="s">
        <v>29969</v>
      </c>
      <c r="C340" s="59" t="s">
        <v>29414</v>
      </c>
      <c r="D340" s="59" t="s">
        <v>29415</v>
      </c>
      <c r="E340" s="164">
        <v>435</v>
      </c>
      <c r="F340" s="164">
        <v>435</v>
      </c>
      <c r="G340" s="59" t="s">
        <v>18516</v>
      </c>
      <c r="H340" s="59" t="s">
        <v>18516</v>
      </c>
      <c r="I340" s="164">
        <v>135.47</v>
      </c>
      <c r="J340" s="164">
        <v>570.47</v>
      </c>
      <c r="K340" s="59">
        <v>67</v>
      </c>
      <c r="L340" s="59" t="s">
        <v>18516</v>
      </c>
      <c r="M340" s="59" t="s">
        <v>18516</v>
      </c>
    </row>
    <row r="341" spans="1:18" s="59" customFormat="1" ht="14.25">
      <c r="A341" s="59" t="s">
        <v>29970</v>
      </c>
      <c r="B341" s="59" t="s">
        <v>29971</v>
      </c>
      <c r="C341" s="59" t="s">
        <v>29414</v>
      </c>
      <c r="D341" s="59" t="s">
        <v>29415</v>
      </c>
      <c r="E341" s="164">
        <v>435</v>
      </c>
      <c r="F341" s="164">
        <v>435</v>
      </c>
      <c r="G341" s="59" t="s">
        <v>18516</v>
      </c>
      <c r="H341" s="59" t="s">
        <v>18516</v>
      </c>
      <c r="I341" s="164">
        <v>135.47</v>
      </c>
      <c r="J341" s="164">
        <v>570.47</v>
      </c>
      <c r="K341" s="59">
        <v>71</v>
      </c>
      <c r="L341" s="59" t="s">
        <v>18516</v>
      </c>
      <c r="M341" s="59" t="s">
        <v>18516</v>
      </c>
    </row>
    <row r="342" spans="1:18" s="59" customFormat="1" ht="14.25">
      <c r="A342" s="59" t="s">
        <v>29972</v>
      </c>
      <c r="B342" s="59" t="s">
        <v>29973</v>
      </c>
      <c r="C342" s="59" t="s">
        <v>29414</v>
      </c>
      <c r="D342" s="59" t="s">
        <v>29415</v>
      </c>
      <c r="E342" s="164">
        <v>435</v>
      </c>
      <c r="F342" s="164">
        <v>435</v>
      </c>
      <c r="G342" s="59" t="s">
        <v>18516</v>
      </c>
      <c r="H342" s="59" t="s">
        <v>18516</v>
      </c>
      <c r="I342" s="164">
        <v>135.47</v>
      </c>
      <c r="J342" s="164">
        <v>570.47</v>
      </c>
      <c r="K342" s="59">
        <v>67</v>
      </c>
      <c r="L342" s="59" t="s">
        <v>18516</v>
      </c>
      <c r="M342" s="59" t="s">
        <v>18516</v>
      </c>
    </row>
    <row r="343" spans="1:18" s="59" customFormat="1" ht="14.25">
      <c r="A343" s="59" t="s">
        <v>29974</v>
      </c>
      <c r="B343" s="59" t="s">
        <v>29975</v>
      </c>
      <c r="C343" s="59" t="s">
        <v>29414</v>
      </c>
      <c r="D343" s="59" t="s">
        <v>29415</v>
      </c>
      <c r="E343" s="164">
        <v>259</v>
      </c>
      <c r="F343" s="164">
        <v>259</v>
      </c>
      <c r="G343" s="59" t="s">
        <v>18516</v>
      </c>
      <c r="H343" s="59" t="s">
        <v>18516</v>
      </c>
      <c r="I343" s="164">
        <v>95.56</v>
      </c>
      <c r="J343" s="164">
        <v>354.56</v>
      </c>
      <c r="K343" s="59">
        <v>46</v>
      </c>
      <c r="L343" s="59" t="s">
        <v>18516</v>
      </c>
      <c r="M343" s="59" t="s">
        <v>18516</v>
      </c>
    </row>
    <row r="344" spans="1:18" s="59" customFormat="1" ht="14.25">
      <c r="A344" s="59" t="s">
        <v>29976</v>
      </c>
      <c r="B344" s="59" t="s">
        <v>29977</v>
      </c>
      <c r="C344" s="59" t="s">
        <v>29414</v>
      </c>
      <c r="D344" s="59" t="s">
        <v>29415</v>
      </c>
      <c r="E344" s="164">
        <v>259</v>
      </c>
      <c r="F344" s="164">
        <v>259</v>
      </c>
      <c r="G344" s="59" t="s">
        <v>18516</v>
      </c>
      <c r="H344" s="59" t="s">
        <v>18516</v>
      </c>
      <c r="I344" s="164">
        <v>95.56</v>
      </c>
      <c r="J344" s="164">
        <v>354.56</v>
      </c>
      <c r="K344" s="59">
        <v>41</v>
      </c>
      <c r="L344" s="59" t="s">
        <v>18516</v>
      </c>
      <c r="M344" s="59" t="s">
        <v>18516</v>
      </c>
    </row>
    <row r="345" spans="1:18" s="59" customFormat="1" ht="14.25">
      <c r="A345" s="59" t="s">
        <v>29978</v>
      </c>
      <c r="B345" s="59" t="s">
        <v>29979</v>
      </c>
      <c r="C345" s="59" t="s">
        <v>29966</v>
      </c>
      <c r="D345" s="59" t="s">
        <v>29967</v>
      </c>
      <c r="E345" s="164">
        <v>180</v>
      </c>
      <c r="F345" s="164">
        <v>180</v>
      </c>
      <c r="G345" s="59" t="s">
        <v>18516</v>
      </c>
      <c r="H345" s="59" t="s">
        <v>18516</v>
      </c>
      <c r="I345" s="164">
        <v>78.62</v>
      </c>
      <c r="J345" s="164">
        <v>258.62</v>
      </c>
      <c r="K345" s="59">
        <v>70</v>
      </c>
      <c r="L345" s="59" t="s">
        <v>18516</v>
      </c>
      <c r="M345" s="59" t="s">
        <v>18516</v>
      </c>
    </row>
    <row r="346" spans="1:18" s="59" customFormat="1" ht="14.25">
      <c r="A346" s="59" t="s">
        <v>29980</v>
      </c>
      <c r="B346" s="59" t="s">
        <v>29981</v>
      </c>
      <c r="C346" s="59" t="s">
        <v>29414</v>
      </c>
      <c r="D346" s="59" t="s">
        <v>29415</v>
      </c>
      <c r="E346" s="164">
        <v>265</v>
      </c>
      <c r="F346" s="164">
        <v>265</v>
      </c>
      <c r="G346" s="59" t="s">
        <v>18516</v>
      </c>
      <c r="H346" s="59" t="s">
        <v>18516</v>
      </c>
      <c r="I346" s="164">
        <v>89.59</v>
      </c>
      <c r="J346" s="164">
        <v>354.59</v>
      </c>
      <c r="K346" s="59">
        <v>38</v>
      </c>
      <c r="L346" s="59" t="s">
        <v>18516</v>
      </c>
      <c r="M346" s="59" t="s">
        <v>18516</v>
      </c>
    </row>
    <row r="347" spans="1:18" s="59" customFormat="1" ht="14.25">
      <c r="A347" s="59" t="s">
        <v>29982</v>
      </c>
      <c r="B347" s="59" t="s">
        <v>29983</v>
      </c>
      <c r="C347" s="59" t="s">
        <v>29414</v>
      </c>
      <c r="D347" s="59" t="s">
        <v>29415</v>
      </c>
      <c r="E347" s="164">
        <v>265</v>
      </c>
      <c r="F347" s="164">
        <v>265</v>
      </c>
      <c r="G347" s="59" t="s">
        <v>18516</v>
      </c>
      <c r="H347" s="59" t="s">
        <v>18516</v>
      </c>
      <c r="I347" s="164">
        <v>89.59</v>
      </c>
      <c r="J347" s="164">
        <v>354.59</v>
      </c>
      <c r="K347" s="59">
        <v>26</v>
      </c>
      <c r="L347" s="59" t="s">
        <v>18516</v>
      </c>
      <c r="M347" s="59" t="s">
        <v>18516</v>
      </c>
    </row>
    <row r="348" spans="1:18" s="59" customFormat="1" ht="14.25">
      <c r="A348" s="59" t="s">
        <v>29984</v>
      </c>
      <c r="B348" s="59" t="s">
        <v>29985</v>
      </c>
      <c r="C348" s="59" t="s">
        <v>29414</v>
      </c>
      <c r="D348" s="59" t="s">
        <v>29415</v>
      </c>
      <c r="E348" s="164">
        <v>239</v>
      </c>
      <c r="F348" s="164">
        <v>239</v>
      </c>
      <c r="G348" s="59" t="s">
        <v>18516</v>
      </c>
      <c r="H348" s="59" t="s">
        <v>18516</v>
      </c>
      <c r="I348" s="164">
        <v>81.42</v>
      </c>
      <c r="J348" s="164">
        <v>320.42</v>
      </c>
      <c r="K348" s="59">
        <v>22</v>
      </c>
      <c r="L348" s="59" t="s">
        <v>18516</v>
      </c>
      <c r="M348" s="59" t="s">
        <v>18516</v>
      </c>
    </row>
    <row r="349" spans="1:18" s="59" customFormat="1" ht="14.25">
      <c r="A349" s="59" t="s">
        <v>29986</v>
      </c>
      <c r="B349" s="59" t="s">
        <v>29987</v>
      </c>
      <c r="C349" s="59" t="s">
        <v>29414</v>
      </c>
      <c r="D349" s="59" t="s">
        <v>29415</v>
      </c>
      <c r="E349" s="164">
        <v>239</v>
      </c>
      <c r="F349" s="164">
        <v>239</v>
      </c>
      <c r="G349" s="59" t="s">
        <v>18516</v>
      </c>
      <c r="H349" s="59" t="s">
        <v>18516</v>
      </c>
      <c r="I349" s="164">
        <v>81.42</v>
      </c>
      <c r="J349" s="164">
        <v>320.42</v>
      </c>
      <c r="K349" s="59">
        <v>6</v>
      </c>
      <c r="L349" s="59" t="s">
        <v>18516</v>
      </c>
      <c r="M349" s="59" t="s">
        <v>18516</v>
      </c>
    </row>
    <row r="350" spans="1:18" s="59" customFormat="1" ht="14.25">
      <c r="A350" s="59" t="s">
        <v>29988</v>
      </c>
      <c r="B350" s="59" t="s">
        <v>29989</v>
      </c>
      <c r="C350" s="59" t="s">
        <v>29966</v>
      </c>
      <c r="D350" s="59" t="s">
        <v>29967</v>
      </c>
      <c r="E350" s="164">
        <v>449</v>
      </c>
      <c r="F350" s="164">
        <v>449</v>
      </c>
      <c r="G350" s="59" t="s">
        <v>18516</v>
      </c>
      <c r="H350" s="59" t="s">
        <v>18516</v>
      </c>
      <c r="I350" s="164">
        <v>181.96</v>
      </c>
      <c r="J350" s="164">
        <v>630.96</v>
      </c>
      <c r="K350" s="59">
        <v>17</v>
      </c>
      <c r="L350" s="59" t="s">
        <v>18516</v>
      </c>
      <c r="M350" s="59" t="s">
        <v>18516</v>
      </c>
    </row>
    <row r="351" spans="1:18" s="59" customFormat="1" ht="14.25">
      <c r="A351" s="59" t="s">
        <v>29990</v>
      </c>
      <c r="B351" s="59" t="s">
        <v>29991</v>
      </c>
      <c r="C351" s="59" t="s">
        <v>29414</v>
      </c>
      <c r="D351" s="59" t="s">
        <v>29415</v>
      </c>
      <c r="E351" s="164">
        <v>220</v>
      </c>
      <c r="F351" s="164">
        <v>110</v>
      </c>
      <c r="G351" s="165">
        <v>0.5</v>
      </c>
      <c r="H351" s="59" t="s">
        <v>18516</v>
      </c>
      <c r="I351" s="164">
        <v>76.64</v>
      </c>
      <c r="J351" s="164">
        <v>186.64</v>
      </c>
      <c r="K351" s="59">
        <v>61</v>
      </c>
      <c r="L351" s="59" t="s">
        <v>18516</v>
      </c>
      <c r="M351" s="59" t="s">
        <v>18516</v>
      </c>
    </row>
    <row r="352" spans="1:18" s="59" customFormat="1" ht="14.25">
      <c r="A352" s="59" t="s">
        <v>29992</v>
      </c>
      <c r="B352" s="59" t="s">
        <v>29993</v>
      </c>
      <c r="C352" s="59" t="s">
        <v>29414</v>
      </c>
      <c r="D352" s="59" t="s">
        <v>29415</v>
      </c>
      <c r="E352" s="164">
        <v>235</v>
      </c>
      <c r="F352" s="164">
        <v>120</v>
      </c>
      <c r="G352" s="165">
        <v>0.51</v>
      </c>
      <c r="H352" s="59" t="s">
        <v>18516</v>
      </c>
      <c r="I352" s="164">
        <v>81.48</v>
      </c>
      <c r="J352" s="164">
        <v>201.48</v>
      </c>
      <c r="K352" s="59">
        <v>58</v>
      </c>
      <c r="L352" s="59" t="s">
        <v>18516</v>
      </c>
      <c r="M352" s="59" t="s">
        <v>18516</v>
      </c>
    </row>
    <row r="353" spans="1:18" s="59" customFormat="1" ht="14.25">
      <c r="A353" s="59" t="s">
        <v>29994</v>
      </c>
      <c r="B353" s="59" t="s">
        <v>29995</v>
      </c>
      <c r="C353" s="59" t="s">
        <v>29414</v>
      </c>
      <c r="D353" s="59" t="s">
        <v>29415</v>
      </c>
      <c r="E353" s="164">
        <v>460</v>
      </c>
      <c r="F353" s="164">
        <v>460</v>
      </c>
      <c r="G353" s="59" t="s">
        <v>18516</v>
      </c>
      <c r="H353" s="59" t="s">
        <v>18516</v>
      </c>
      <c r="I353" s="164">
        <v>153.51</v>
      </c>
      <c r="J353" s="164">
        <v>613.51</v>
      </c>
      <c r="K353" s="59">
        <v>72</v>
      </c>
      <c r="L353" s="59" t="s">
        <v>18516</v>
      </c>
      <c r="M353" s="59" t="s">
        <v>18516</v>
      </c>
    </row>
    <row r="354" spans="1:18" s="59" customFormat="1" ht="14.25">
      <c r="A354" s="59" t="s">
        <v>29996</v>
      </c>
      <c r="B354" s="59" t="s">
        <v>29997</v>
      </c>
      <c r="C354" s="59" t="s">
        <v>29414</v>
      </c>
      <c r="D354" s="59" t="s">
        <v>29415</v>
      </c>
      <c r="E354" s="164">
        <v>460</v>
      </c>
      <c r="F354" s="164">
        <v>460</v>
      </c>
      <c r="G354" s="59" t="s">
        <v>18516</v>
      </c>
      <c r="H354" s="59" t="s">
        <v>18516</v>
      </c>
      <c r="I354" s="164">
        <v>153.51</v>
      </c>
      <c r="J354" s="164">
        <v>613.51</v>
      </c>
      <c r="K354" s="59">
        <v>71</v>
      </c>
      <c r="L354" s="59" t="s">
        <v>18516</v>
      </c>
      <c r="M354" s="59" t="s">
        <v>18516</v>
      </c>
    </row>
    <row r="355" spans="1:18" s="59" customFormat="1" ht="14.25">
      <c r="A355" s="59" t="s">
        <v>29998</v>
      </c>
      <c r="B355" s="59" t="s">
        <v>29999</v>
      </c>
      <c r="C355" s="59" t="s">
        <v>29414</v>
      </c>
      <c r="D355" s="59" t="s">
        <v>29415</v>
      </c>
      <c r="E355" s="164">
        <v>459</v>
      </c>
      <c r="F355" s="164">
        <v>459</v>
      </c>
      <c r="G355" s="59" t="s">
        <v>18516</v>
      </c>
      <c r="H355" s="59" t="s">
        <v>18516</v>
      </c>
      <c r="I355" s="164">
        <v>181.29</v>
      </c>
      <c r="J355" s="164">
        <v>640.29</v>
      </c>
      <c r="K355" s="59">
        <v>0</v>
      </c>
      <c r="L355" s="59" t="s">
        <v>18516</v>
      </c>
      <c r="M355" s="59" t="s">
        <v>18516</v>
      </c>
    </row>
    <row r="356" spans="1:18" s="59" customFormat="1" ht="14.25">
      <c r="A356" s="59" t="s">
        <v>30000</v>
      </c>
      <c r="B356" s="59" t="s">
        <v>30001</v>
      </c>
      <c r="C356" s="59" t="s">
        <v>29414</v>
      </c>
      <c r="D356" s="59" t="s">
        <v>29415</v>
      </c>
      <c r="E356" s="164">
        <v>459</v>
      </c>
      <c r="F356" s="164">
        <v>459</v>
      </c>
      <c r="G356" s="59" t="s">
        <v>18516</v>
      </c>
      <c r="H356" s="59" t="s">
        <v>18516</v>
      </c>
      <c r="I356" s="164">
        <v>181.29</v>
      </c>
      <c r="J356" s="164">
        <v>640.29</v>
      </c>
      <c r="K356" s="59">
        <v>0</v>
      </c>
      <c r="L356" s="59" t="s">
        <v>18516</v>
      </c>
      <c r="M356" s="59" t="s">
        <v>18516</v>
      </c>
    </row>
    <row r="357" spans="1:18" s="59" customFormat="1" ht="14.25">
      <c r="A357" s="59" t="s">
        <v>30002</v>
      </c>
      <c r="B357" s="59" t="s">
        <v>30003</v>
      </c>
      <c r="C357" s="59" t="s">
        <v>29414</v>
      </c>
      <c r="D357" s="59" t="s">
        <v>29415</v>
      </c>
      <c r="E357" s="164">
        <v>169</v>
      </c>
      <c r="F357" s="164">
        <v>75</v>
      </c>
      <c r="G357" s="165">
        <v>0.44</v>
      </c>
      <c r="H357" s="59" t="s">
        <v>18516</v>
      </c>
      <c r="I357" s="164">
        <v>74.87</v>
      </c>
      <c r="J357" s="164">
        <v>149.87</v>
      </c>
      <c r="K357" s="59">
        <v>73</v>
      </c>
      <c r="L357" s="59" t="s">
        <v>18516</v>
      </c>
      <c r="M357" s="59" t="s">
        <v>18516</v>
      </c>
    </row>
    <row r="358" spans="1:18" s="59" customFormat="1" ht="14.25">
      <c r="A358" s="59" t="s">
        <v>30004</v>
      </c>
      <c r="B358" s="59" t="s">
        <v>30005</v>
      </c>
      <c r="C358" s="59" t="s">
        <v>29414</v>
      </c>
      <c r="D358" s="59" t="s">
        <v>29415</v>
      </c>
      <c r="E358" s="164">
        <v>169</v>
      </c>
      <c r="F358" s="164">
        <v>75</v>
      </c>
      <c r="G358" s="165">
        <v>0.44</v>
      </c>
      <c r="H358" s="59" t="s">
        <v>18516</v>
      </c>
      <c r="I358" s="164">
        <v>74.87</v>
      </c>
      <c r="J358" s="164">
        <v>149.87</v>
      </c>
      <c r="K358" s="59">
        <v>48</v>
      </c>
      <c r="L358" s="59" t="s">
        <v>18516</v>
      </c>
      <c r="M358" s="59" t="s">
        <v>18516</v>
      </c>
    </row>
    <row r="359" spans="1:18" s="59" customFormat="1" ht="14.25">
      <c r="A359" s="59" t="s">
        <v>30006</v>
      </c>
      <c r="B359" s="59" t="s">
        <v>30007</v>
      </c>
      <c r="C359" s="59" t="s">
        <v>29414</v>
      </c>
      <c r="D359" s="59" t="s">
        <v>29415</v>
      </c>
      <c r="E359" s="164">
        <v>195</v>
      </c>
      <c r="F359" s="164">
        <v>85</v>
      </c>
      <c r="G359" s="165">
        <v>0.43</v>
      </c>
      <c r="H359" s="59" t="s">
        <v>18516</v>
      </c>
      <c r="I359" s="164">
        <v>78.44</v>
      </c>
      <c r="J359" s="164">
        <v>163.44</v>
      </c>
      <c r="K359" s="59">
        <v>96</v>
      </c>
      <c r="L359" s="59" t="s">
        <v>18516</v>
      </c>
      <c r="M359" s="59" t="s">
        <v>18516</v>
      </c>
    </row>
    <row r="360" spans="1:18" s="59" customFormat="1" ht="14.25">
      <c r="A360" s="59" t="s">
        <v>30008</v>
      </c>
      <c r="B360" s="59" t="s">
        <v>30009</v>
      </c>
      <c r="C360" s="59" t="s">
        <v>29414</v>
      </c>
      <c r="D360" s="59" t="s">
        <v>29415</v>
      </c>
      <c r="E360" s="164">
        <v>195</v>
      </c>
      <c r="F360" s="164">
        <v>85</v>
      </c>
      <c r="G360" s="165">
        <v>0.43</v>
      </c>
      <c r="H360" s="59" t="s">
        <v>18516</v>
      </c>
      <c r="I360" s="164">
        <v>78.44</v>
      </c>
      <c r="J360" s="164">
        <v>163.44</v>
      </c>
      <c r="K360" s="59">
        <v>63</v>
      </c>
      <c r="L360" s="59" t="s">
        <v>18516</v>
      </c>
      <c r="M360" s="59" t="s">
        <v>18516</v>
      </c>
    </row>
    <row r="361" spans="1:18" s="59" customFormat="1" ht="14.25">
      <c r="A361" s="59" t="s">
        <v>30010</v>
      </c>
      <c r="B361" s="59" t="s">
        <v>30011</v>
      </c>
      <c r="C361" s="59" t="s">
        <v>29414</v>
      </c>
      <c r="D361" s="59" t="s">
        <v>29415</v>
      </c>
      <c r="E361" s="164">
        <v>319</v>
      </c>
      <c r="F361" s="164">
        <v>319</v>
      </c>
      <c r="G361" s="59" t="s">
        <v>18516</v>
      </c>
      <c r="H361" s="59" t="s">
        <v>18516</v>
      </c>
      <c r="I361" s="164">
        <v>134.86</v>
      </c>
      <c r="J361" s="164">
        <v>453.86</v>
      </c>
      <c r="K361" s="59">
        <v>53</v>
      </c>
      <c r="L361" s="59" t="s">
        <v>18516</v>
      </c>
      <c r="M361" s="59" t="s">
        <v>18516</v>
      </c>
    </row>
    <row r="362" spans="1:18" s="59" customFormat="1" ht="14.25">
      <c r="A362" s="59" t="s">
        <v>30012</v>
      </c>
      <c r="B362" s="59" t="s">
        <v>30013</v>
      </c>
      <c r="C362" s="59" t="s">
        <v>29414</v>
      </c>
      <c r="D362" s="59" t="s">
        <v>29415</v>
      </c>
      <c r="E362" s="164">
        <v>319</v>
      </c>
      <c r="F362" s="164">
        <v>319</v>
      </c>
      <c r="G362" s="59" t="s">
        <v>18516</v>
      </c>
      <c r="H362" s="59" t="s">
        <v>18516</v>
      </c>
      <c r="I362" s="164">
        <v>134.86</v>
      </c>
      <c r="J362" s="164">
        <v>453.86</v>
      </c>
      <c r="K362" s="59">
        <v>56</v>
      </c>
      <c r="L362" s="59" t="s">
        <v>18516</v>
      </c>
      <c r="M362" s="59" t="s">
        <v>18516</v>
      </c>
    </row>
    <row r="363" spans="1:18" s="59" customFormat="1" ht="14.25">
      <c r="A363" s="59" t="s">
        <v>30014</v>
      </c>
      <c r="B363" s="59" t="s">
        <v>30015</v>
      </c>
      <c r="C363" s="59" t="s">
        <v>29414</v>
      </c>
      <c r="D363" s="59" t="s">
        <v>29415</v>
      </c>
      <c r="E363" s="164">
        <v>460</v>
      </c>
      <c r="F363" s="164">
        <v>460</v>
      </c>
      <c r="G363" s="59" t="s">
        <v>18516</v>
      </c>
      <c r="H363" s="59" t="s">
        <v>18516</v>
      </c>
      <c r="I363" s="164">
        <v>156.98</v>
      </c>
      <c r="J363" s="164">
        <v>616.98</v>
      </c>
      <c r="K363" s="59">
        <v>0</v>
      </c>
      <c r="L363" s="59" t="s">
        <v>18516</v>
      </c>
      <c r="M363" s="59" t="s">
        <v>18516</v>
      </c>
    </row>
    <row r="364" spans="1:18" s="59" customFormat="1" ht="14.25">
      <c r="A364" s="59" t="s">
        <v>30016</v>
      </c>
      <c r="B364" s="59" t="s">
        <v>30017</v>
      </c>
      <c r="C364" s="59" t="s">
        <v>29414</v>
      </c>
      <c r="D364" s="59" t="s">
        <v>29415</v>
      </c>
      <c r="E364" s="164">
        <v>460</v>
      </c>
      <c r="F364" s="164">
        <v>460</v>
      </c>
      <c r="G364" s="59" t="s">
        <v>18516</v>
      </c>
      <c r="H364" s="59" t="s">
        <v>18516</v>
      </c>
      <c r="I364" s="164">
        <v>156.98</v>
      </c>
      <c r="J364" s="164">
        <v>616.98</v>
      </c>
      <c r="K364" s="59">
        <v>21</v>
      </c>
      <c r="L364" s="59" t="s">
        <v>18516</v>
      </c>
      <c r="M364" s="59" t="s">
        <v>18516</v>
      </c>
    </row>
    <row r="365" spans="1:18" s="59" customFormat="1" ht="14.25">
      <c r="A365" s="59" t="s">
        <v>30018</v>
      </c>
      <c r="B365" s="59" t="s">
        <v>30019</v>
      </c>
      <c r="C365" s="59" t="s">
        <v>29414</v>
      </c>
      <c r="D365" s="59" t="s">
        <v>29415</v>
      </c>
      <c r="E365" s="164">
        <v>269</v>
      </c>
      <c r="F365" s="164">
        <v>269</v>
      </c>
      <c r="G365" s="59" t="s">
        <v>18516</v>
      </c>
      <c r="H365" s="59" t="s">
        <v>18516</v>
      </c>
      <c r="I365" s="164">
        <v>97.7</v>
      </c>
      <c r="J365" s="164">
        <v>366.7</v>
      </c>
      <c r="K365" s="59">
        <v>85</v>
      </c>
      <c r="L365" s="59" t="s">
        <v>18516</v>
      </c>
      <c r="M365" s="59" t="s">
        <v>18516</v>
      </c>
    </row>
    <row r="366" spans="1:18" s="59" customFormat="1" ht="14.25">
      <c r="A366" s="59" t="s">
        <v>30020</v>
      </c>
      <c r="B366" s="59" t="s">
        <v>30021</v>
      </c>
      <c r="C366" s="59" t="s">
        <v>29414</v>
      </c>
      <c r="D366" s="59" t="s">
        <v>29415</v>
      </c>
      <c r="E366" s="164">
        <v>289</v>
      </c>
      <c r="F366" s="164">
        <v>289</v>
      </c>
      <c r="G366" s="59" t="s">
        <v>18516</v>
      </c>
      <c r="H366" s="59" t="s">
        <v>18516</v>
      </c>
      <c r="I366" s="164">
        <v>104.59</v>
      </c>
      <c r="J366" s="164">
        <v>393.59</v>
      </c>
      <c r="K366" s="59">
        <v>82</v>
      </c>
      <c r="L366" s="59" t="s">
        <v>18516</v>
      </c>
      <c r="M366" s="59" t="s">
        <v>18516</v>
      </c>
    </row>
    <row r="367" spans="1:18" s="59" customFormat="1" ht="14.25">
      <c r="A367" s="59" t="s">
        <v>23699</v>
      </c>
      <c r="B367" s="59" t="s">
        <v>30022</v>
      </c>
      <c r="C367" s="59" t="s">
        <v>29661</v>
      </c>
      <c r="D367" s="59" t="s">
        <v>29662</v>
      </c>
      <c r="E367" s="164">
        <v>195</v>
      </c>
      <c r="F367" s="164">
        <v>185</v>
      </c>
      <c r="G367" s="165">
        <v>0.94</v>
      </c>
      <c r="H367" s="59" t="s">
        <v>18516</v>
      </c>
      <c r="I367" s="164">
        <v>86.57</v>
      </c>
      <c r="J367" s="164">
        <v>271.57</v>
      </c>
      <c r="K367" s="59">
        <v>33</v>
      </c>
      <c r="L367" s="59" t="s">
        <v>18516</v>
      </c>
      <c r="M367" s="59" t="s">
        <v>18516</v>
      </c>
    </row>
    <row r="368" spans="1:18" s="59" customFormat="1" ht="14.25">
      <c r="A368" s="59" t="s">
        <v>23696</v>
      </c>
      <c r="B368" s="59" t="s">
        <v>30023</v>
      </c>
      <c r="C368" s="59" t="s">
        <v>29661</v>
      </c>
      <c r="D368" s="59" t="s">
        <v>29662</v>
      </c>
      <c r="E368" s="164">
        <v>195</v>
      </c>
      <c r="F368" s="164">
        <v>185</v>
      </c>
      <c r="G368" s="165">
        <v>0.94</v>
      </c>
      <c r="H368" s="59" t="s">
        <v>18516</v>
      </c>
      <c r="I368" s="164">
        <v>86.57</v>
      </c>
      <c r="J368" s="164">
        <v>271.57</v>
      </c>
      <c r="K368" s="59">
        <v>0</v>
      </c>
      <c r="L368" s="59" t="s">
        <v>18516</v>
      </c>
      <c r="M368" s="59" t="s">
        <v>18516</v>
      </c>
    </row>
    <row r="369" spans="1:18" s="59" customFormat="1" ht="14.25">
      <c r="A369" s="59" t="s">
        <v>25864</v>
      </c>
      <c r="B369" s="59" t="s">
        <v>30024</v>
      </c>
      <c r="C369" s="59" t="s">
        <v>29450</v>
      </c>
      <c r="D369" s="59" t="s">
        <v>29451</v>
      </c>
      <c r="E369" s="164">
        <v>82</v>
      </c>
      <c r="F369" s="164">
        <v>69.7</v>
      </c>
      <c r="G369" s="165">
        <v>0.85</v>
      </c>
      <c r="H369" s="59" t="s">
        <v>18516</v>
      </c>
      <c r="I369" s="164">
        <v>21.79</v>
      </c>
      <c r="J369" s="164">
        <v>91.49</v>
      </c>
      <c r="K369" s="59">
        <v>15</v>
      </c>
      <c r="L369" s="59" t="s">
        <v>29455</v>
      </c>
      <c r="M369" s="59" t="s">
        <v>29587</v>
      </c>
    </row>
    <row r="370" spans="1:18" s="59" customFormat="1" ht="14.25">
      <c r="A370" s="59" t="s">
        <v>25861</v>
      </c>
      <c r="B370" s="59" t="s">
        <v>30025</v>
      </c>
      <c r="C370" s="59" t="s">
        <v>29450</v>
      </c>
      <c r="D370" s="59" t="s">
        <v>29451</v>
      </c>
      <c r="E370" s="164">
        <v>82</v>
      </c>
      <c r="F370" s="164">
        <v>69.7</v>
      </c>
      <c r="G370" s="165">
        <v>0.85</v>
      </c>
      <c r="H370" s="59" t="s">
        <v>18516</v>
      </c>
      <c r="I370" s="164">
        <v>21.79</v>
      </c>
      <c r="J370" s="164">
        <v>91.49</v>
      </c>
      <c r="K370" s="59">
        <v>21</v>
      </c>
      <c r="L370" s="59" t="s">
        <v>29455</v>
      </c>
      <c r="M370" s="59" t="s">
        <v>29587</v>
      </c>
    </row>
    <row r="371" spans="1:18" s="59" customFormat="1" ht="14.25">
      <c r="A371" s="59" t="s">
        <v>25858</v>
      </c>
      <c r="B371" s="59" t="s">
        <v>30026</v>
      </c>
      <c r="C371" s="59" t="s">
        <v>29450</v>
      </c>
      <c r="D371" s="59" t="s">
        <v>29451</v>
      </c>
      <c r="E371" s="164">
        <v>82</v>
      </c>
      <c r="F371" s="164">
        <v>69.7</v>
      </c>
      <c r="G371" s="165">
        <v>0.85</v>
      </c>
      <c r="H371" s="59" t="s">
        <v>18516</v>
      </c>
      <c r="I371" s="164">
        <v>21.79</v>
      </c>
      <c r="J371" s="164">
        <v>91.49</v>
      </c>
      <c r="K371" s="59">
        <v>0</v>
      </c>
      <c r="L371" s="59" t="s">
        <v>29455</v>
      </c>
      <c r="M371" s="59" t="s">
        <v>29587</v>
      </c>
    </row>
    <row r="372" spans="1:18" s="59" customFormat="1" ht="14.25">
      <c r="A372" s="59" t="s">
        <v>25855</v>
      </c>
      <c r="B372" s="59" t="s">
        <v>30027</v>
      </c>
      <c r="C372" s="59" t="s">
        <v>29450</v>
      </c>
      <c r="D372" s="59" t="s">
        <v>29451</v>
      </c>
      <c r="E372" s="164">
        <v>82</v>
      </c>
      <c r="F372" s="164">
        <v>69.7</v>
      </c>
      <c r="G372" s="165">
        <v>0.85</v>
      </c>
      <c r="H372" s="59" t="s">
        <v>18516</v>
      </c>
      <c r="I372" s="164">
        <v>21.79</v>
      </c>
      <c r="J372" s="164">
        <v>91.49</v>
      </c>
      <c r="K372" s="59">
        <v>38</v>
      </c>
      <c r="L372" s="59" t="s">
        <v>29439</v>
      </c>
      <c r="M372" s="59" t="s">
        <v>29587</v>
      </c>
    </row>
    <row r="373" spans="1:18" s="59" customFormat="1" ht="14.25">
      <c r="A373" s="59" t="s">
        <v>25852</v>
      </c>
      <c r="B373" s="59" t="s">
        <v>30028</v>
      </c>
      <c r="C373" s="59" t="s">
        <v>29450</v>
      </c>
      <c r="D373" s="59" t="s">
        <v>29451</v>
      </c>
      <c r="E373" s="164">
        <v>82</v>
      </c>
      <c r="F373" s="164">
        <v>69.7</v>
      </c>
      <c r="G373" s="165">
        <v>0.85</v>
      </c>
      <c r="H373" s="59" t="s">
        <v>18516</v>
      </c>
      <c r="I373" s="164">
        <v>21.79</v>
      </c>
      <c r="J373" s="164">
        <v>91.49</v>
      </c>
      <c r="K373" s="59">
        <v>33</v>
      </c>
      <c r="L373" s="59" t="s">
        <v>29455</v>
      </c>
      <c r="M373" s="59" t="s">
        <v>29587</v>
      </c>
    </row>
    <row r="374" spans="1:18" s="59" customFormat="1" ht="14.25">
      <c r="A374" s="59" t="s">
        <v>25849</v>
      </c>
      <c r="B374" s="59" t="s">
        <v>30029</v>
      </c>
      <c r="C374" s="59" t="s">
        <v>29450</v>
      </c>
      <c r="D374" s="59" t="s">
        <v>29451</v>
      </c>
      <c r="E374" s="164">
        <v>82</v>
      </c>
      <c r="F374" s="164">
        <v>69.7</v>
      </c>
      <c r="G374" s="165">
        <v>0.85</v>
      </c>
      <c r="H374" s="59" t="s">
        <v>18516</v>
      </c>
      <c r="I374" s="164">
        <v>21.79</v>
      </c>
      <c r="J374" s="164">
        <v>91.49</v>
      </c>
      <c r="K374" s="59">
        <v>47</v>
      </c>
      <c r="L374" s="59" t="s">
        <v>29439</v>
      </c>
      <c r="M374" s="59" t="s">
        <v>29587</v>
      </c>
    </row>
    <row r="375" spans="1:18" s="59" customFormat="1" ht="14.25">
      <c r="A375" s="59" t="s">
        <v>29354</v>
      </c>
      <c r="B375" s="59" t="s">
        <v>30030</v>
      </c>
      <c r="C375" s="59" t="s">
        <v>29509</v>
      </c>
      <c r="D375" s="59" t="s">
        <v>29510</v>
      </c>
      <c r="E375" s="164">
        <v>170</v>
      </c>
      <c r="F375" s="164">
        <v>125</v>
      </c>
      <c r="G375" s="165">
        <v>0.73</v>
      </c>
      <c r="H375" s="59" t="s">
        <v>18516</v>
      </c>
      <c r="I375" s="164">
        <v>41.9</v>
      </c>
      <c r="J375" s="164">
        <v>166.9</v>
      </c>
      <c r="K375" s="59">
        <v>157</v>
      </c>
      <c r="L375" s="59" t="s">
        <v>18516</v>
      </c>
      <c r="M375" s="59" t="s">
        <v>18516</v>
      </c>
    </row>
    <row r="376" spans="1:18" s="59" customFormat="1" ht="14.25">
      <c r="A376" s="59" t="s">
        <v>23761</v>
      </c>
      <c r="B376" s="59" t="s">
        <v>30031</v>
      </c>
      <c r="C376" s="59" t="s">
        <v>29661</v>
      </c>
      <c r="D376" s="59" t="s">
        <v>29662</v>
      </c>
      <c r="E376" s="164">
        <v>90</v>
      </c>
      <c r="F376" s="164">
        <v>75</v>
      </c>
      <c r="G376" s="165">
        <v>0.83</v>
      </c>
      <c r="H376" s="59" t="s">
        <v>18516</v>
      </c>
      <c r="I376" s="164">
        <v>38.13</v>
      </c>
      <c r="J376" s="164">
        <v>113.13</v>
      </c>
      <c r="K376" s="59">
        <v>0</v>
      </c>
      <c r="L376" s="59" t="s">
        <v>18516</v>
      </c>
      <c r="M376" s="59" t="s">
        <v>18516</v>
      </c>
    </row>
    <row r="377" spans="1:18" s="59" customFormat="1" ht="14.25">
      <c r="A377" s="59" t="s">
        <v>23764</v>
      </c>
      <c r="B377" s="59" t="s">
        <v>30032</v>
      </c>
      <c r="C377" s="59" t="s">
        <v>29661</v>
      </c>
      <c r="D377" s="59" t="s">
        <v>29662</v>
      </c>
      <c r="E377" s="164">
        <v>90</v>
      </c>
      <c r="F377" s="164">
        <v>75</v>
      </c>
      <c r="G377" s="165">
        <v>0.83</v>
      </c>
      <c r="H377" s="59" t="s">
        <v>18516</v>
      </c>
      <c r="I377" s="164">
        <v>38.13</v>
      </c>
      <c r="J377" s="164">
        <v>113.13</v>
      </c>
      <c r="K377" s="59">
        <v>0</v>
      </c>
      <c r="L377" s="59" t="s">
        <v>18516</v>
      </c>
      <c r="M377" s="59" t="s">
        <v>18516</v>
      </c>
    </row>
    <row r="378" spans="1:18" s="59" customFormat="1" ht="14.25">
      <c r="A378" s="59" t="s">
        <v>25846</v>
      </c>
      <c r="B378" s="59" t="s">
        <v>30033</v>
      </c>
      <c r="C378" s="59" t="s">
        <v>29450</v>
      </c>
      <c r="D378" s="59" t="s">
        <v>29451</v>
      </c>
      <c r="E378" s="164">
        <v>95</v>
      </c>
      <c r="F378" s="164">
        <v>75</v>
      </c>
      <c r="G378" s="165">
        <v>0.78</v>
      </c>
      <c r="H378" s="59" t="s">
        <v>18516</v>
      </c>
      <c r="I378" s="164">
        <v>36.68</v>
      </c>
      <c r="J378" s="164">
        <v>111.68</v>
      </c>
      <c r="K378" s="59">
        <v>76</v>
      </c>
      <c r="L378" s="59" t="s">
        <v>18516</v>
      </c>
      <c r="M378" s="59" t="s">
        <v>18516</v>
      </c>
    </row>
    <row r="379" spans="1:18" s="59" customFormat="1" ht="14.25">
      <c r="A379" s="59" t="s">
        <v>25843</v>
      </c>
      <c r="B379" s="59" t="s">
        <v>30034</v>
      </c>
      <c r="C379" s="59" t="s">
        <v>29450</v>
      </c>
      <c r="D379" s="59" t="s">
        <v>29451</v>
      </c>
      <c r="E379" s="164">
        <v>95</v>
      </c>
      <c r="F379" s="164">
        <v>75</v>
      </c>
      <c r="G379" s="165">
        <v>0.78</v>
      </c>
      <c r="H379" s="59" t="s">
        <v>18516</v>
      </c>
      <c r="I379" s="164">
        <v>36.68</v>
      </c>
      <c r="J379" s="164">
        <v>111.68</v>
      </c>
      <c r="K379" s="59">
        <v>65</v>
      </c>
      <c r="L379" s="59" t="s">
        <v>18516</v>
      </c>
      <c r="M379" s="59" t="s">
        <v>18516</v>
      </c>
    </row>
    <row r="380" spans="1:18" s="59" customFormat="1" ht="14.25">
      <c r="A380" s="59" t="s">
        <v>25840</v>
      </c>
      <c r="B380" s="59" t="s">
        <v>30035</v>
      </c>
      <c r="C380" s="59" t="s">
        <v>29450</v>
      </c>
      <c r="D380" s="59" t="s">
        <v>29451</v>
      </c>
      <c r="E380" s="164">
        <v>95</v>
      </c>
      <c r="F380" s="164">
        <v>75</v>
      </c>
      <c r="G380" s="165">
        <v>0.78</v>
      </c>
      <c r="H380" s="59" t="s">
        <v>18516</v>
      </c>
      <c r="I380" s="164">
        <v>36.68</v>
      </c>
      <c r="J380" s="164">
        <v>111.68</v>
      </c>
      <c r="K380" s="59">
        <v>70</v>
      </c>
      <c r="L380" s="59" t="s">
        <v>18516</v>
      </c>
      <c r="M380" s="59" t="s">
        <v>18516</v>
      </c>
    </row>
    <row r="381" spans="1:18" s="59" customFormat="1" ht="14.25">
      <c r="A381" s="59" t="s">
        <v>23779</v>
      </c>
      <c r="B381" s="59" t="s">
        <v>30036</v>
      </c>
      <c r="C381" s="59" t="s">
        <v>29661</v>
      </c>
      <c r="D381" s="59" t="s">
        <v>29662</v>
      </c>
      <c r="E381" s="164">
        <v>175</v>
      </c>
      <c r="F381" s="164">
        <v>165</v>
      </c>
      <c r="G381" s="165">
        <v>0.94</v>
      </c>
      <c r="H381" s="59" t="s">
        <v>18516</v>
      </c>
      <c r="I381" s="164">
        <v>40.38</v>
      </c>
      <c r="J381" s="164">
        <v>205.38</v>
      </c>
      <c r="K381" s="59">
        <v>184</v>
      </c>
      <c r="L381" s="59" t="s">
        <v>18516</v>
      </c>
      <c r="M381" s="59" t="s">
        <v>18516</v>
      </c>
    </row>
    <row r="382" spans="1:18" s="59" customFormat="1" ht="14.25">
      <c r="A382" s="59" t="s">
        <v>30037</v>
      </c>
      <c r="B382" s="59" t="s">
        <v>30038</v>
      </c>
      <c r="C382" s="59" t="s">
        <v>29661</v>
      </c>
      <c r="D382" s="59" t="s">
        <v>29662</v>
      </c>
      <c r="E382" s="164">
        <v>520</v>
      </c>
      <c r="F382" s="164">
        <v>490</v>
      </c>
      <c r="G382" s="165">
        <v>0.94</v>
      </c>
      <c r="H382" s="59" t="s">
        <v>18516</v>
      </c>
      <c r="I382" s="164">
        <v>151.76</v>
      </c>
      <c r="J382" s="164">
        <v>641.76</v>
      </c>
      <c r="K382" s="59">
        <v>0</v>
      </c>
      <c r="L382" s="59" t="s">
        <v>29439</v>
      </c>
      <c r="M382" s="59" t="s">
        <v>29587</v>
      </c>
    </row>
    <row r="383" spans="1:18" s="59" customFormat="1" ht="14.25">
      <c r="A383" s="59" t="s">
        <v>30039</v>
      </c>
      <c r="B383" s="59" t="s">
        <v>30040</v>
      </c>
      <c r="C383" s="59" t="s">
        <v>29661</v>
      </c>
      <c r="D383" s="59" t="s">
        <v>29662</v>
      </c>
      <c r="E383" s="164">
        <v>260</v>
      </c>
      <c r="F383" s="164">
        <v>245</v>
      </c>
      <c r="G383" s="165">
        <v>0.94</v>
      </c>
      <c r="H383" s="59" t="s">
        <v>18516</v>
      </c>
      <c r="I383" s="164">
        <v>75.88</v>
      </c>
      <c r="J383" s="164">
        <v>320.88</v>
      </c>
      <c r="K383" s="59">
        <v>0</v>
      </c>
      <c r="L383" s="59" t="s">
        <v>29410</v>
      </c>
      <c r="M383" s="59" t="s">
        <v>29587</v>
      </c>
    </row>
    <row r="384" spans="1:18" s="59" customFormat="1" ht="14.25">
      <c r="A384" s="59" t="s">
        <v>30041</v>
      </c>
      <c r="B384" s="59" t="s">
        <v>30042</v>
      </c>
      <c r="C384" s="59" t="s">
        <v>29661</v>
      </c>
      <c r="D384" s="59" t="s">
        <v>29662</v>
      </c>
      <c r="E384" s="164">
        <v>165</v>
      </c>
      <c r="F384" s="164">
        <v>115</v>
      </c>
      <c r="G384" s="165">
        <v>0.69</v>
      </c>
      <c r="H384" s="59" t="s">
        <v>29914</v>
      </c>
      <c r="I384" s="164">
        <v>38.06</v>
      </c>
      <c r="J384" s="164">
        <v>153.06</v>
      </c>
      <c r="K384" s="59">
        <v>147</v>
      </c>
      <c r="L384" s="59" t="s">
        <v>29465</v>
      </c>
      <c r="M384" s="59" t="s">
        <v>29587</v>
      </c>
    </row>
    <row r="385" spans="1:18" s="59" customFormat="1" ht="14.25">
      <c r="A385" s="59" t="s">
        <v>30043</v>
      </c>
      <c r="B385" s="59" t="s">
        <v>30044</v>
      </c>
      <c r="C385" s="59" t="s">
        <v>29661</v>
      </c>
      <c r="D385" s="59" t="s">
        <v>29662</v>
      </c>
      <c r="E385" s="59" t="s">
        <v>18516</v>
      </c>
      <c r="F385" s="59" t="s">
        <v>18516</v>
      </c>
      <c r="G385" s="59" t="s">
        <v>18516</v>
      </c>
      <c r="H385" s="59" t="s">
        <v>18516</v>
      </c>
      <c r="I385" s="59" t="s">
        <v>18516</v>
      </c>
      <c r="J385" s="59" t="s">
        <v>18516</v>
      </c>
      <c r="K385" s="59" t="s">
        <v>29707</v>
      </c>
      <c r="L385" s="59" t="s">
        <v>18516</v>
      </c>
      <c r="M385" s="59" t="s">
        <v>18516</v>
      </c>
    </row>
    <row r="386" spans="1:18" s="59" customFormat="1" ht="14.25">
      <c r="A386" s="59" t="s">
        <v>25893</v>
      </c>
      <c r="B386" s="59" t="s">
        <v>30045</v>
      </c>
      <c r="C386" s="59" t="s">
        <v>29661</v>
      </c>
      <c r="D386" s="59" t="s">
        <v>29662</v>
      </c>
      <c r="E386" s="164">
        <v>105</v>
      </c>
      <c r="F386" s="164">
        <v>90</v>
      </c>
      <c r="G386" s="165">
        <v>0.85</v>
      </c>
      <c r="H386" s="59" t="s">
        <v>18516</v>
      </c>
      <c r="I386" s="164">
        <v>39.56</v>
      </c>
      <c r="J386" s="164">
        <v>129.56</v>
      </c>
      <c r="K386" s="59">
        <v>87</v>
      </c>
      <c r="L386" s="59" t="s">
        <v>18516</v>
      </c>
      <c r="M386" s="59" t="s">
        <v>18516</v>
      </c>
    </row>
    <row r="387" spans="1:18" s="59" customFormat="1" ht="14.25">
      <c r="A387" s="59" t="s">
        <v>30046</v>
      </c>
      <c r="B387" s="59" t="s">
        <v>30047</v>
      </c>
      <c r="C387" s="59" t="s">
        <v>29509</v>
      </c>
      <c r="D387" s="59" t="s">
        <v>29510</v>
      </c>
      <c r="E387" s="164">
        <v>310</v>
      </c>
      <c r="F387" s="164">
        <v>225</v>
      </c>
      <c r="G387" s="165">
        <v>0.72</v>
      </c>
      <c r="H387" s="59" t="s">
        <v>18516</v>
      </c>
      <c r="I387" s="164">
        <v>103.57</v>
      </c>
      <c r="J387" s="164">
        <v>328.57</v>
      </c>
      <c r="K387" s="59">
        <v>39</v>
      </c>
      <c r="L387" s="59" t="s">
        <v>29410</v>
      </c>
      <c r="M387" s="59" t="s">
        <v>29902</v>
      </c>
    </row>
    <row r="388" spans="1:18" s="59" customFormat="1" ht="14.25">
      <c r="A388" s="59" t="s">
        <v>20534</v>
      </c>
      <c r="B388" s="59" t="s">
        <v>30048</v>
      </c>
      <c r="C388" s="59" t="s">
        <v>29661</v>
      </c>
      <c r="D388" s="59" t="s">
        <v>29662</v>
      </c>
      <c r="E388" s="164">
        <v>120</v>
      </c>
      <c r="F388" s="164">
        <v>115</v>
      </c>
      <c r="G388" s="165">
        <v>0.95</v>
      </c>
      <c r="H388" s="59" t="s">
        <v>18516</v>
      </c>
      <c r="I388" s="164">
        <v>49.79</v>
      </c>
      <c r="J388" s="164">
        <v>164.79</v>
      </c>
      <c r="K388" s="59">
        <v>126</v>
      </c>
      <c r="L388" s="59" t="s">
        <v>18516</v>
      </c>
      <c r="M388" s="59" t="s">
        <v>18516</v>
      </c>
    </row>
    <row r="389" spans="1:18" s="59" customFormat="1" ht="14.25">
      <c r="A389" s="59" t="s">
        <v>20531</v>
      </c>
      <c r="B389" s="59" t="s">
        <v>30049</v>
      </c>
      <c r="C389" s="59" t="s">
        <v>29661</v>
      </c>
      <c r="D389" s="59" t="s">
        <v>29662</v>
      </c>
      <c r="E389" s="164">
        <v>120</v>
      </c>
      <c r="F389" s="164">
        <v>115</v>
      </c>
      <c r="G389" s="165">
        <v>0.95</v>
      </c>
      <c r="H389" s="59" t="s">
        <v>18516</v>
      </c>
      <c r="I389" s="164">
        <v>49.79</v>
      </c>
      <c r="J389" s="164">
        <v>164.79</v>
      </c>
      <c r="K389" s="59">
        <v>121</v>
      </c>
      <c r="L389" s="59" t="s">
        <v>18516</v>
      </c>
      <c r="M389" s="59" t="s">
        <v>18516</v>
      </c>
    </row>
    <row r="390" spans="1:18" s="59" customFormat="1" ht="14.25">
      <c r="A390" s="59" t="s">
        <v>23684</v>
      </c>
      <c r="B390" s="59" t="s">
        <v>30050</v>
      </c>
      <c r="C390" s="59" t="s">
        <v>29661</v>
      </c>
      <c r="D390" s="59" t="s">
        <v>29662</v>
      </c>
      <c r="E390" s="164">
        <v>120</v>
      </c>
      <c r="F390" s="164">
        <v>100</v>
      </c>
      <c r="G390" s="165">
        <v>0.83</v>
      </c>
      <c r="H390" s="59" t="s">
        <v>18516</v>
      </c>
      <c r="I390" s="164">
        <v>57.06</v>
      </c>
      <c r="J390" s="164">
        <v>157.06</v>
      </c>
      <c r="K390" s="59">
        <v>103</v>
      </c>
      <c r="L390" s="59" t="s">
        <v>18516</v>
      </c>
      <c r="M390" s="59" t="s">
        <v>18516</v>
      </c>
    </row>
    <row r="391" spans="1:18" s="59" customFormat="1" ht="14.25">
      <c r="A391" s="59" t="s">
        <v>25834</v>
      </c>
      <c r="B391" s="59" t="s">
        <v>30051</v>
      </c>
      <c r="C391" s="59" t="s">
        <v>30052</v>
      </c>
      <c r="D391" s="59" t="s">
        <v>30053</v>
      </c>
      <c r="E391" s="164">
        <v>49.9</v>
      </c>
      <c r="F391" s="164">
        <v>39.9</v>
      </c>
      <c r="G391" s="165">
        <v>0.79</v>
      </c>
      <c r="H391" s="59" t="s">
        <v>18516</v>
      </c>
      <c r="I391" s="164">
        <v>22.27</v>
      </c>
      <c r="J391" s="164">
        <v>62.17</v>
      </c>
      <c r="K391" s="59">
        <v>0</v>
      </c>
      <c r="L391" s="59" t="s">
        <v>29410</v>
      </c>
      <c r="M391" s="59" t="s">
        <v>30054</v>
      </c>
    </row>
    <row r="392" spans="1:18" s="59" customFormat="1" ht="14.25">
      <c r="A392" s="59" t="s">
        <v>25837</v>
      </c>
      <c r="B392" s="59" t="s">
        <v>30051</v>
      </c>
      <c r="C392" s="59" t="s">
        <v>30052</v>
      </c>
      <c r="D392" s="59" t="s">
        <v>30053</v>
      </c>
      <c r="E392" s="164">
        <v>49.9</v>
      </c>
      <c r="F392" s="164">
        <v>39.9</v>
      </c>
      <c r="G392" s="165">
        <v>0.79</v>
      </c>
      <c r="H392" s="59" t="s">
        <v>18516</v>
      </c>
      <c r="I392" s="164">
        <v>22.27</v>
      </c>
      <c r="J392" s="164">
        <v>62.17</v>
      </c>
      <c r="K392" s="59">
        <v>0</v>
      </c>
      <c r="L392" s="59" t="s">
        <v>29455</v>
      </c>
      <c r="M392" s="59" t="s">
        <v>30054</v>
      </c>
    </row>
    <row r="393" spans="1:18" s="59" customFormat="1" ht="14.25">
      <c r="A393" s="59" t="s">
        <v>30055</v>
      </c>
      <c r="B393" s="59" t="s">
        <v>30056</v>
      </c>
      <c r="C393" s="59" t="s">
        <v>30057</v>
      </c>
      <c r="D393" s="59" t="s">
        <v>30058</v>
      </c>
      <c r="E393" s="164">
        <v>349.99</v>
      </c>
      <c r="F393" s="164">
        <v>349.99</v>
      </c>
      <c r="G393" s="59" t="s">
        <v>18516</v>
      </c>
      <c r="H393" s="59" t="s">
        <v>18516</v>
      </c>
      <c r="I393" s="164">
        <v>94.25</v>
      </c>
      <c r="J393" s="164">
        <v>444.24</v>
      </c>
      <c r="K393" s="59">
        <v>9</v>
      </c>
      <c r="L393" s="59" t="s">
        <v>18516</v>
      </c>
      <c r="M393" s="59" t="s">
        <v>18516</v>
      </c>
    </row>
    <row r="394" spans="1:18" s="59" customFormat="1" ht="14.25">
      <c r="A394" s="59" t="s">
        <v>30059</v>
      </c>
      <c r="B394" s="59" t="s">
        <v>30060</v>
      </c>
      <c r="C394" s="59" t="s">
        <v>30057</v>
      </c>
      <c r="D394" s="59" t="s">
        <v>30058</v>
      </c>
      <c r="E394" s="164">
        <v>319.99</v>
      </c>
      <c r="F394" s="164">
        <v>319.99</v>
      </c>
      <c r="G394" s="59" t="s">
        <v>18516</v>
      </c>
      <c r="H394" s="59" t="s">
        <v>18516</v>
      </c>
      <c r="I394" s="164">
        <v>94.25</v>
      </c>
      <c r="J394" s="164">
        <v>414.24</v>
      </c>
      <c r="K394" s="59">
        <v>14</v>
      </c>
      <c r="L394" s="59" t="s">
        <v>18516</v>
      </c>
      <c r="M394" s="59" t="s">
        <v>18516</v>
      </c>
    </row>
    <row r="395" spans="1:18" s="59" customFormat="1" ht="14.25">
      <c r="A395" s="59" t="s">
        <v>30061</v>
      </c>
      <c r="B395" s="59" t="s">
        <v>30062</v>
      </c>
      <c r="C395" s="59" t="s">
        <v>30057</v>
      </c>
      <c r="D395" s="59" t="s">
        <v>30058</v>
      </c>
      <c r="E395" s="164">
        <v>205.99</v>
      </c>
      <c r="F395" s="164">
        <v>205.99</v>
      </c>
      <c r="G395" s="59" t="s">
        <v>18516</v>
      </c>
      <c r="H395" s="59" t="s">
        <v>18516</v>
      </c>
      <c r="I395" s="164">
        <v>57.52</v>
      </c>
      <c r="J395" s="164">
        <v>263.51</v>
      </c>
      <c r="K395" s="59">
        <v>34</v>
      </c>
      <c r="L395" s="59" t="s">
        <v>18516</v>
      </c>
      <c r="M395" s="59" t="s">
        <v>18516</v>
      </c>
    </row>
    <row r="396" spans="1:18" s="59" customFormat="1" ht="14.25">
      <c r="A396" s="59" t="s">
        <v>30063</v>
      </c>
      <c r="B396" s="59" t="s">
        <v>30064</v>
      </c>
      <c r="C396" s="59" t="s">
        <v>30057</v>
      </c>
      <c r="D396" s="59" t="s">
        <v>30058</v>
      </c>
      <c r="E396" s="164">
        <v>185.99</v>
      </c>
      <c r="F396" s="164">
        <v>185.99</v>
      </c>
      <c r="G396" s="59" t="s">
        <v>18516</v>
      </c>
      <c r="H396" s="59" t="s">
        <v>18516</v>
      </c>
      <c r="I396" s="164">
        <v>57.52</v>
      </c>
      <c r="J396" s="164">
        <v>243.51</v>
      </c>
      <c r="K396" s="59">
        <v>85</v>
      </c>
      <c r="L396" s="59" t="s">
        <v>18516</v>
      </c>
      <c r="M396" s="59" t="s">
        <v>18516</v>
      </c>
    </row>
    <row r="397" spans="1:18" s="59" customFormat="1" ht="14.25">
      <c r="A397" s="59" t="s">
        <v>30065</v>
      </c>
      <c r="B397" s="59" t="s">
        <v>30066</v>
      </c>
      <c r="C397" s="59" t="s">
        <v>30057</v>
      </c>
      <c r="D397" s="59" t="s">
        <v>30058</v>
      </c>
      <c r="E397" s="164">
        <v>135.99</v>
      </c>
      <c r="F397" s="164">
        <v>135.99</v>
      </c>
      <c r="G397" s="59" t="s">
        <v>18516</v>
      </c>
      <c r="H397" s="59" t="s">
        <v>18516</v>
      </c>
      <c r="I397" s="164">
        <v>36.73</v>
      </c>
      <c r="J397" s="164">
        <v>172.72</v>
      </c>
      <c r="K397" s="59">
        <v>91</v>
      </c>
      <c r="L397" s="59" t="s">
        <v>18516</v>
      </c>
      <c r="M397" s="59" t="s">
        <v>18516</v>
      </c>
    </row>
    <row r="398" spans="1:18" s="59" customFormat="1" ht="14.25">
      <c r="A398" s="59" t="s">
        <v>30067</v>
      </c>
      <c r="B398" s="59" t="s">
        <v>30068</v>
      </c>
      <c r="C398" s="59" t="s">
        <v>30057</v>
      </c>
      <c r="D398" s="59" t="s">
        <v>30058</v>
      </c>
      <c r="E398" s="164">
        <v>145.99</v>
      </c>
      <c r="F398" s="164">
        <v>145.99</v>
      </c>
      <c r="G398" s="59" t="s">
        <v>18516</v>
      </c>
      <c r="H398" s="59" t="s">
        <v>18516</v>
      </c>
      <c r="I398" s="164">
        <v>36.73</v>
      </c>
      <c r="J398" s="164">
        <v>182.72</v>
      </c>
      <c r="K398" s="59">
        <v>89</v>
      </c>
      <c r="L398" s="59" t="s">
        <v>18516</v>
      </c>
      <c r="M398" s="59" t="s">
        <v>18516</v>
      </c>
    </row>
    <row r="399" spans="1:18" s="59" customFormat="1" ht="14.25">
      <c r="A399" s="59" t="s">
        <v>30069</v>
      </c>
      <c r="B399" s="59" t="s">
        <v>30070</v>
      </c>
      <c r="C399" s="59" t="s">
        <v>30071</v>
      </c>
      <c r="D399" s="59" t="s">
        <v>30072</v>
      </c>
      <c r="E399" s="164">
        <v>69</v>
      </c>
      <c r="F399" s="164">
        <v>69</v>
      </c>
      <c r="G399" s="59" t="s">
        <v>18516</v>
      </c>
      <c r="H399" s="59" t="s">
        <v>18516</v>
      </c>
      <c r="I399" s="164">
        <v>33.01</v>
      </c>
      <c r="J399" s="164">
        <v>102.01</v>
      </c>
      <c r="K399" s="59">
        <v>24</v>
      </c>
      <c r="L399" s="59" t="s">
        <v>18516</v>
      </c>
      <c r="M399" s="59" t="s">
        <v>18516</v>
      </c>
    </row>
    <row r="400" spans="1:18" s="59" customFormat="1" ht="14.25">
      <c r="A400" s="59" t="s">
        <v>30073</v>
      </c>
      <c r="B400" s="59" t="s">
        <v>30074</v>
      </c>
      <c r="C400" s="59" t="s">
        <v>30071</v>
      </c>
      <c r="D400" s="59" t="s">
        <v>30072</v>
      </c>
      <c r="E400" s="164">
        <v>69</v>
      </c>
      <c r="F400" s="164">
        <v>69</v>
      </c>
      <c r="G400" s="59" t="s">
        <v>18516</v>
      </c>
      <c r="H400" s="59" t="s">
        <v>18516</v>
      </c>
      <c r="I400" s="164">
        <v>33.01</v>
      </c>
      <c r="J400" s="164">
        <v>102.01</v>
      </c>
      <c r="K400" s="59">
        <v>30</v>
      </c>
      <c r="L400" s="59" t="s">
        <v>18516</v>
      </c>
      <c r="M400" s="59" t="s">
        <v>18516</v>
      </c>
    </row>
    <row r="401" spans="1:18" s="59" customFormat="1" ht="14.25">
      <c r="A401" s="59" t="s">
        <v>23674</v>
      </c>
      <c r="B401" s="59" t="s">
        <v>30075</v>
      </c>
      <c r="C401" s="59" t="s">
        <v>30076</v>
      </c>
      <c r="D401" s="59" t="s">
        <v>30077</v>
      </c>
      <c r="E401" s="164">
        <v>489</v>
      </c>
      <c r="F401" s="164">
        <v>489</v>
      </c>
      <c r="G401" s="59" t="s">
        <v>18516</v>
      </c>
      <c r="H401" s="59" t="s">
        <v>18516</v>
      </c>
      <c r="I401" s="164">
        <v>102.12</v>
      </c>
      <c r="J401" s="164">
        <v>591.12</v>
      </c>
      <c r="K401" s="59">
        <v>36</v>
      </c>
      <c r="L401" s="59" t="s">
        <v>18516</v>
      </c>
      <c r="M401" s="59" t="s">
        <v>18516</v>
      </c>
    </row>
    <row r="402" spans="1:18" s="59" customFormat="1" ht="14.25">
      <c r="A402" s="59" t="s">
        <v>23671</v>
      </c>
      <c r="B402" s="59" t="s">
        <v>30078</v>
      </c>
      <c r="C402" s="59" t="s">
        <v>30076</v>
      </c>
      <c r="D402" s="59" t="s">
        <v>30077</v>
      </c>
      <c r="E402" s="164">
        <v>489</v>
      </c>
      <c r="F402" s="164">
        <v>489</v>
      </c>
      <c r="G402" s="59" t="s">
        <v>18516</v>
      </c>
      <c r="H402" s="59" t="s">
        <v>18516</v>
      </c>
      <c r="I402" s="164">
        <v>102.12</v>
      </c>
      <c r="J402" s="164">
        <v>591.12</v>
      </c>
      <c r="K402" s="59">
        <v>70</v>
      </c>
      <c r="L402" s="59" t="s">
        <v>18516</v>
      </c>
      <c r="M402" s="59" t="s">
        <v>18516</v>
      </c>
    </row>
    <row r="403" spans="1:18" s="59" customFormat="1" ht="14.25">
      <c r="A403" s="59" t="s">
        <v>23668</v>
      </c>
      <c r="B403" s="59" t="s">
        <v>30079</v>
      </c>
      <c r="C403" s="59" t="s">
        <v>30076</v>
      </c>
      <c r="D403" s="59" t="s">
        <v>30077</v>
      </c>
      <c r="E403" s="164">
        <v>489</v>
      </c>
      <c r="F403" s="164">
        <v>489</v>
      </c>
      <c r="G403" s="59" t="s">
        <v>18516</v>
      </c>
      <c r="H403" s="59" t="s">
        <v>18516</v>
      </c>
      <c r="I403" s="164">
        <v>102.12</v>
      </c>
      <c r="J403" s="164">
        <v>591.12</v>
      </c>
      <c r="K403" s="59">
        <v>53</v>
      </c>
      <c r="L403" s="59" t="s">
        <v>18516</v>
      </c>
      <c r="M403" s="59" t="s">
        <v>18516</v>
      </c>
    </row>
    <row r="404" spans="1:18" s="59" customFormat="1" ht="14.25">
      <c r="A404" s="59" t="s">
        <v>30080</v>
      </c>
      <c r="B404" s="59" t="s">
        <v>30081</v>
      </c>
      <c r="C404" s="59" t="s">
        <v>30082</v>
      </c>
      <c r="D404" s="59" t="s">
        <v>30083</v>
      </c>
      <c r="E404" s="164">
        <v>268</v>
      </c>
      <c r="F404" s="164">
        <v>268</v>
      </c>
      <c r="G404" s="59" t="s">
        <v>18516</v>
      </c>
      <c r="H404" s="59" t="s">
        <v>18516</v>
      </c>
      <c r="I404" s="164">
        <v>106.26</v>
      </c>
      <c r="J404" s="164">
        <v>374.26</v>
      </c>
      <c r="K404" s="59">
        <v>32</v>
      </c>
      <c r="L404" s="59" t="s">
        <v>18516</v>
      </c>
      <c r="M404" s="59" t="s">
        <v>18516</v>
      </c>
    </row>
    <row r="405" spans="1:18" s="59" customFormat="1" ht="14.25">
      <c r="A405" s="59" t="s">
        <v>30084</v>
      </c>
      <c r="B405" s="59" t="s">
        <v>30081</v>
      </c>
      <c r="C405" s="59" t="s">
        <v>30082</v>
      </c>
      <c r="D405" s="59" t="s">
        <v>30083</v>
      </c>
      <c r="E405" s="164">
        <v>268</v>
      </c>
      <c r="F405" s="164">
        <v>230.48</v>
      </c>
      <c r="G405" s="165">
        <v>0.86</v>
      </c>
      <c r="H405" s="59" t="s">
        <v>50998</v>
      </c>
      <c r="I405" s="164">
        <v>88.46</v>
      </c>
      <c r="J405" s="164">
        <v>318.94</v>
      </c>
      <c r="K405" s="59">
        <v>56</v>
      </c>
      <c r="L405" s="59" t="s">
        <v>18516</v>
      </c>
      <c r="M405" s="59" t="s">
        <v>18516</v>
      </c>
    </row>
    <row r="406" spans="1:18" s="59" customFormat="1" ht="14.25">
      <c r="A406" s="59" t="s">
        <v>23665</v>
      </c>
      <c r="B406" s="59" t="s">
        <v>30086</v>
      </c>
      <c r="C406" s="59" t="s">
        <v>30087</v>
      </c>
      <c r="D406" s="59" t="s">
        <v>30088</v>
      </c>
      <c r="E406" s="164">
        <v>155</v>
      </c>
      <c r="F406" s="164">
        <v>155</v>
      </c>
      <c r="G406" s="59" t="s">
        <v>18516</v>
      </c>
      <c r="H406" s="59" t="s">
        <v>18516</v>
      </c>
      <c r="I406" s="164">
        <v>75.05</v>
      </c>
      <c r="J406" s="164">
        <v>230.05</v>
      </c>
      <c r="K406" s="59">
        <v>55</v>
      </c>
      <c r="L406" s="59" t="s">
        <v>18516</v>
      </c>
      <c r="M406" s="59" t="s">
        <v>18516</v>
      </c>
    </row>
    <row r="407" spans="1:18" s="59" customFormat="1" ht="14.25">
      <c r="A407" s="59" t="s">
        <v>23662</v>
      </c>
      <c r="B407" s="59" t="s">
        <v>30089</v>
      </c>
      <c r="C407" s="59" t="s">
        <v>30087</v>
      </c>
      <c r="D407" s="59" t="s">
        <v>30088</v>
      </c>
      <c r="E407" s="164">
        <v>155</v>
      </c>
      <c r="F407" s="164">
        <v>155</v>
      </c>
      <c r="G407" s="59" t="s">
        <v>18516</v>
      </c>
      <c r="H407" s="59" t="s">
        <v>18516</v>
      </c>
      <c r="I407" s="164">
        <v>75.05</v>
      </c>
      <c r="J407" s="164">
        <v>230.05</v>
      </c>
      <c r="K407" s="59">
        <v>14</v>
      </c>
      <c r="L407" s="59" t="s">
        <v>18516</v>
      </c>
      <c r="M407" s="59" t="s">
        <v>18516</v>
      </c>
    </row>
    <row r="408" spans="1:18" s="59" customFormat="1" ht="14.25">
      <c r="A408" s="59" t="s">
        <v>23659</v>
      </c>
      <c r="B408" s="59" t="s">
        <v>30090</v>
      </c>
      <c r="C408" s="59" t="s">
        <v>30087</v>
      </c>
      <c r="D408" s="59" t="s">
        <v>30088</v>
      </c>
      <c r="E408" s="164">
        <v>155</v>
      </c>
      <c r="F408" s="164">
        <v>155</v>
      </c>
      <c r="G408" s="59" t="s">
        <v>18516</v>
      </c>
      <c r="H408" s="59" t="s">
        <v>18516</v>
      </c>
      <c r="I408" s="164">
        <v>75.05</v>
      </c>
      <c r="J408" s="164">
        <v>230.05</v>
      </c>
      <c r="K408" s="59">
        <v>0</v>
      </c>
      <c r="L408" s="59" t="s">
        <v>18516</v>
      </c>
      <c r="M408" s="59" t="s">
        <v>18516</v>
      </c>
    </row>
    <row r="409" spans="1:18" s="59" customFormat="1" ht="14.25">
      <c r="A409" s="59" t="s">
        <v>29189</v>
      </c>
      <c r="B409" s="59" t="s">
        <v>30091</v>
      </c>
      <c r="C409" s="59" t="s">
        <v>29518</v>
      </c>
      <c r="D409" s="59" t="s">
        <v>29519</v>
      </c>
      <c r="E409" s="164">
        <v>189</v>
      </c>
      <c r="F409" s="164">
        <v>164</v>
      </c>
      <c r="G409" s="165">
        <v>0.86</v>
      </c>
      <c r="H409" s="59" t="s">
        <v>18516</v>
      </c>
      <c r="I409" s="164">
        <v>74.51</v>
      </c>
      <c r="J409" s="164">
        <v>238.51</v>
      </c>
      <c r="K409" s="59">
        <v>82</v>
      </c>
      <c r="L409" s="59" t="s">
        <v>18516</v>
      </c>
      <c r="M409" s="59" t="s">
        <v>18516</v>
      </c>
    </row>
    <row r="410" spans="1:18" s="59" customFormat="1" ht="14.25">
      <c r="A410" s="59" t="s">
        <v>29186</v>
      </c>
      <c r="B410" s="59" t="s">
        <v>30092</v>
      </c>
      <c r="C410" s="59" t="s">
        <v>29518</v>
      </c>
      <c r="D410" s="59" t="s">
        <v>29519</v>
      </c>
      <c r="E410" s="164">
        <v>189</v>
      </c>
      <c r="F410" s="164">
        <v>174</v>
      </c>
      <c r="G410" s="165">
        <v>0.92</v>
      </c>
      <c r="H410" s="59" t="s">
        <v>18516</v>
      </c>
      <c r="I410" s="164">
        <v>74.51</v>
      </c>
      <c r="J410" s="164">
        <v>248.51</v>
      </c>
      <c r="K410" s="59">
        <v>77</v>
      </c>
      <c r="L410" s="59" t="s">
        <v>18516</v>
      </c>
      <c r="M410" s="59" t="s">
        <v>18516</v>
      </c>
    </row>
    <row r="411" spans="1:18" s="59" customFormat="1" ht="14.25">
      <c r="A411" s="59" t="s">
        <v>20408</v>
      </c>
      <c r="B411" s="59" t="s">
        <v>30093</v>
      </c>
      <c r="C411" s="59" t="s">
        <v>29725</v>
      </c>
      <c r="D411" s="59" t="s">
        <v>29726</v>
      </c>
      <c r="E411" s="164">
        <v>149</v>
      </c>
      <c r="F411" s="164">
        <v>139</v>
      </c>
      <c r="G411" s="165">
        <v>0.93</v>
      </c>
      <c r="H411" s="59" t="s">
        <v>18516</v>
      </c>
      <c r="I411" s="164">
        <v>50.32</v>
      </c>
      <c r="J411" s="164">
        <v>189.32</v>
      </c>
      <c r="K411" s="59">
        <v>0</v>
      </c>
      <c r="L411" s="59" t="s">
        <v>18516</v>
      </c>
      <c r="M411" s="59" t="s">
        <v>18516</v>
      </c>
    </row>
    <row r="412" spans="1:18" s="59" customFormat="1" ht="14.25">
      <c r="A412" s="59" t="s">
        <v>20411</v>
      </c>
      <c r="B412" s="59" t="s">
        <v>30094</v>
      </c>
      <c r="C412" s="59" t="s">
        <v>29725</v>
      </c>
      <c r="D412" s="59" t="s">
        <v>29726</v>
      </c>
      <c r="E412" s="164">
        <v>149</v>
      </c>
      <c r="F412" s="164">
        <v>139</v>
      </c>
      <c r="G412" s="165">
        <v>0.93</v>
      </c>
      <c r="H412" s="59" t="s">
        <v>18516</v>
      </c>
      <c r="I412" s="164">
        <v>50.32</v>
      </c>
      <c r="J412" s="164">
        <v>189.32</v>
      </c>
      <c r="K412" s="59">
        <v>30</v>
      </c>
      <c r="L412" s="59" t="s">
        <v>18516</v>
      </c>
      <c r="M412" s="59" t="s">
        <v>18516</v>
      </c>
    </row>
    <row r="413" spans="1:18" s="59" customFormat="1" ht="14.25">
      <c r="A413" s="59" t="s">
        <v>25831</v>
      </c>
      <c r="B413" s="59" t="s">
        <v>30095</v>
      </c>
      <c r="C413" s="59" t="s">
        <v>30052</v>
      </c>
      <c r="D413" s="59" t="s">
        <v>30053</v>
      </c>
      <c r="E413" s="164">
        <v>39.9</v>
      </c>
      <c r="F413" s="164">
        <v>29.9</v>
      </c>
      <c r="G413" s="165">
        <v>0.74</v>
      </c>
      <c r="H413" s="59" t="s">
        <v>18516</v>
      </c>
      <c r="I413" s="164">
        <v>15.33</v>
      </c>
      <c r="J413" s="164">
        <v>45.23</v>
      </c>
      <c r="K413" s="59">
        <v>98</v>
      </c>
      <c r="L413" s="59" t="s">
        <v>29439</v>
      </c>
      <c r="M413" s="59" t="s">
        <v>30054</v>
      </c>
    </row>
    <row r="414" spans="1:18" s="59" customFormat="1" ht="14.25">
      <c r="A414" s="59" t="s">
        <v>30096</v>
      </c>
      <c r="B414" s="59" t="s">
        <v>30097</v>
      </c>
      <c r="C414" s="59" t="s">
        <v>29518</v>
      </c>
      <c r="D414" s="59" t="s">
        <v>29519</v>
      </c>
      <c r="E414" s="164">
        <v>655</v>
      </c>
      <c r="F414" s="164">
        <v>655</v>
      </c>
      <c r="G414" s="59" t="s">
        <v>18516</v>
      </c>
      <c r="H414" s="59" t="s">
        <v>18516</v>
      </c>
      <c r="I414" s="164">
        <v>299.3</v>
      </c>
      <c r="J414" s="164">
        <v>954.3</v>
      </c>
      <c r="K414" s="59">
        <v>4</v>
      </c>
      <c r="L414" s="59" t="s">
        <v>18516</v>
      </c>
      <c r="M414" s="59" t="s">
        <v>18516</v>
      </c>
    </row>
    <row r="415" spans="1:18" s="59" customFormat="1" ht="14.25">
      <c r="A415" s="59" t="s">
        <v>18643</v>
      </c>
      <c r="B415" s="59" t="s">
        <v>30098</v>
      </c>
      <c r="C415" s="59" t="s">
        <v>29562</v>
      </c>
      <c r="D415" s="59" t="s">
        <v>29562</v>
      </c>
      <c r="E415" s="164">
        <v>290</v>
      </c>
      <c r="F415" s="164">
        <v>225</v>
      </c>
      <c r="G415" s="165">
        <v>0.77</v>
      </c>
      <c r="H415" s="59" t="s">
        <v>18516</v>
      </c>
      <c r="I415" s="164">
        <v>100.82</v>
      </c>
      <c r="J415" s="164">
        <v>325.82</v>
      </c>
      <c r="K415" s="59">
        <v>63</v>
      </c>
      <c r="L415" s="59" t="s">
        <v>18516</v>
      </c>
      <c r="M415" s="59" t="s">
        <v>18516</v>
      </c>
    </row>
    <row r="416" spans="1:18" s="59" customFormat="1" ht="14.25">
      <c r="A416" s="59" t="s">
        <v>25822</v>
      </c>
      <c r="B416" s="59" t="s">
        <v>30099</v>
      </c>
      <c r="C416" s="59" t="s">
        <v>30100</v>
      </c>
      <c r="D416" s="59" t="s">
        <v>30101</v>
      </c>
      <c r="E416" s="164">
        <v>129.99</v>
      </c>
      <c r="F416" s="164">
        <v>89.99</v>
      </c>
      <c r="G416" s="165">
        <v>0.69</v>
      </c>
      <c r="H416" s="59" t="s">
        <v>29478</v>
      </c>
      <c r="I416" s="164">
        <v>53.63</v>
      </c>
      <c r="J416" s="164">
        <v>143.62</v>
      </c>
      <c r="K416" s="59">
        <v>10</v>
      </c>
      <c r="L416" s="59" t="s">
        <v>18516</v>
      </c>
      <c r="M416" s="59" t="s">
        <v>18516</v>
      </c>
    </row>
    <row r="417" spans="1:18" s="59" customFormat="1" ht="14.25">
      <c r="A417" s="59" t="s">
        <v>30102</v>
      </c>
      <c r="B417" s="59" t="s">
        <v>30103</v>
      </c>
      <c r="C417" s="59" t="s">
        <v>29493</v>
      </c>
      <c r="D417" s="59" t="s">
        <v>29494</v>
      </c>
      <c r="E417" s="164">
        <v>540</v>
      </c>
      <c r="F417" s="164">
        <v>470</v>
      </c>
      <c r="G417" s="165">
        <v>0.87</v>
      </c>
      <c r="H417" s="59" t="s">
        <v>18516</v>
      </c>
      <c r="I417" s="164">
        <v>194.18</v>
      </c>
      <c r="J417" s="164">
        <v>664.18</v>
      </c>
      <c r="K417" s="59">
        <v>13</v>
      </c>
      <c r="L417" s="59" t="s">
        <v>18516</v>
      </c>
      <c r="M417" s="59" t="s">
        <v>18516</v>
      </c>
    </row>
    <row r="418" spans="1:18" s="59" customFormat="1" ht="14.25">
      <c r="A418" s="59" t="s">
        <v>30104</v>
      </c>
      <c r="B418" s="59" t="s">
        <v>30105</v>
      </c>
      <c r="C418" s="59" t="s">
        <v>29583</v>
      </c>
      <c r="D418" s="59" t="s">
        <v>29583</v>
      </c>
      <c r="E418" s="164">
        <v>290</v>
      </c>
      <c r="F418" s="164">
        <v>250</v>
      </c>
      <c r="G418" s="165">
        <v>0.86</v>
      </c>
      <c r="H418" s="59" t="s">
        <v>18516</v>
      </c>
      <c r="I418" s="164">
        <v>111.16</v>
      </c>
      <c r="J418" s="164">
        <v>361.16</v>
      </c>
      <c r="K418" s="59">
        <v>94</v>
      </c>
      <c r="L418" s="59" t="s">
        <v>18516</v>
      </c>
      <c r="M418" s="59" t="s">
        <v>18516</v>
      </c>
    </row>
    <row r="419" spans="1:18" s="59" customFormat="1" ht="14.25">
      <c r="A419" s="59" t="s">
        <v>25825</v>
      </c>
      <c r="B419" s="59" t="s">
        <v>30106</v>
      </c>
      <c r="C419" s="59" t="s">
        <v>30100</v>
      </c>
      <c r="D419" s="59" t="s">
        <v>30101</v>
      </c>
      <c r="E419" s="164">
        <v>129.99</v>
      </c>
      <c r="F419" s="164">
        <v>89.99</v>
      </c>
      <c r="G419" s="165">
        <v>0.69</v>
      </c>
      <c r="H419" s="59" t="s">
        <v>29478</v>
      </c>
      <c r="I419" s="164">
        <v>57.6</v>
      </c>
      <c r="J419" s="164">
        <v>147.59</v>
      </c>
      <c r="K419" s="59">
        <v>62</v>
      </c>
      <c r="L419" s="59" t="s">
        <v>18516</v>
      </c>
      <c r="M419" s="59" t="s">
        <v>18516</v>
      </c>
    </row>
    <row r="420" spans="1:18" s="59" customFormat="1" ht="14.25">
      <c r="A420" s="59" t="s">
        <v>30107</v>
      </c>
      <c r="B420" s="59" t="s">
        <v>30108</v>
      </c>
      <c r="C420" s="59" t="s">
        <v>29579</v>
      </c>
      <c r="D420" s="59" t="s">
        <v>29579</v>
      </c>
      <c r="E420" s="164">
        <v>155</v>
      </c>
      <c r="F420" s="164">
        <v>155</v>
      </c>
      <c r="G420" s="59" t="s">
        <v>18516</v>
      </c>
      <c r="H420" s="59" t="s">
        <v>18516</v>
      </c>
      <c r="I420" s="164">
        <v>73.77</v>
      </c>
      <c r="J420" s="164">
        <v>228.77</v>
      </c>
      <c r="K420" s="59">
        <v>52</v>
      </c>
      <c r="L420" s="59" t="s">
        <v>18516</v>
      </c>
      <c r="M420" s="59" t="s">
        <v>18516</v>
      </c>
    </row>
    <row r="421" spans="1:18" s="59" customFormat="1" ht="14.25">
      <c r="A421" s="59" t="s">
        <v>30109</v>
      </c>
      <c r="B421" s="59" t="s">
        <v>30110</v>
      </c>
      <c r="C421" s="59" t="s">
        <v>29579</v>
      </c>
      <c r="D421" s="59" t="s">
        <v>29579</v>
      </c>
      <c r="E421" s="164">
        <v>140</v>
      </c>
      <c r="F421" s="164">
        <v>140</v>
      </c>
      <c r="G421" s="59" t="s">
        <v>18516</v>
      </c>
      <c r="H421" s="59" t="s">
        <v>18516</v>
      </c>
      <c r="I421" s="164">
        <v>73.77</v>
      </c>
      <c r="J421" s="164">
        <v>213.77</v>
      </c>
      <c r="K421" s="59">
        <v>316</v>
      </c>
      <c r="L421" s="59" t="s">
        <v>29455</v>
      </c>
      <c r="M421" s="59" t="s">
        <v>30111</v>
      </c>
    </row>
    <row r="422" spans="1:18" s="59" customFormat="1" ht="14.25">
      <c r="A422" s="59" t="s">
        <v>23647</v>
      </c>
      <c r="B422" s="59" t="s">
        <v>30112</v>
      </c>
      <c r="C422" s="59" t="s">
        <v>29518</v>
      </c>
      <c r="D422" s="59" t="s">
        <v>29519</v>
      </c>
      <c r="E422" s="164">
        <v>159</v>
      </c>
      <c r="F422" s="164">
        <v>134</v>
      </c>
      <c r="G422" s="165">
        <v>0.84</v>
      </c>
      <c r="H422" s="59" t="s">
        <v>18516</v>
      </c>
      <c r="I422" s="164">
        <v>50.32</v>
      </c>
      <c r="J422" s="164">
        <v>184.32</v>
      </c>
      <c r="K422" s="59">
        <v>84</v>
      </c>
      <c r="L422" s="59" t="s">
        <v>18516</v>
      </c>
      <c r="M422" s="59" t="s">
        <v>18516</v>
      </c>
    </row>
    <row r="423" spans="1:18" s="59" customFormat="1" ht="14.25">
      <c r="A423" s="59" t="s">
        <v>23650</v>
      </c>
      <c r="B423" s="59" t="s">
        <v>30113</v>
      </c>
      <c r="C423" s="59" t="s">
        <v>29518</v>
      </c>
      <c r="D423" s="59" t="s">
        <v>29519</v>
      </c>
      <c r="E423" s="164">
        <v>149</v>
      </c>
      <c r="F423" s="164">
        <v>124</v>
      </c>
      <c r="G423" s="165">
        <v>0.83</v>
      </c>
      <c r="H423" s="59" t="s">
        <v>18516</v>
      </c>
      <c r="I423" s="164">
        <v>47.91</v>
      </c>
      <c r="J423" s="164">
        <v>171.91</v>
      </c>
      <c r="K423" s="59">
        <v>73</v>
      </c>
      <c r="L423" s="59" t="s">
        <v>18516</v>
      </c>
      <c r="M423" s="59" t="s">
        <v>18516</v>
      </c>
    </row>
    <row r="424" spans="1:18" s="59" customFormat="1" ht="14.25">
      <c r="A424" s="59" t="s">
        <v>25804</v>
      </c>
      <c r="B424" s="59" t="s">
        <v>30114</v>
      </c>
      <c r="C424" s="59" t="s">
        <v>30100</v>
      </c>
      <c r="D424" s="59" t="s">
        <v>30101</v>
      </c>
      <c r="E424" s="164">
        <v>119.99</v>
      </c>
      <c r="F424" s="164">
        <v>108</v>
      </c>
      <c r="G424" s="165">
        <v>0.9</v>
      </c>
      <c r="H424" s="59" t="s">
        <v>30115</v>
      </c>
      <c r="I424" s="164">
        <v>54.14</v>
      </c>
      <c r="J424" s="164">
        <v>162.14</v>
      </c>
      <c r="K424" s="59">
        <v>62</v>
      </c>
      <c r="L424" s="59" t="s">
        <v>18516</v>
      </c>
      <c r="M424" s="59" t="s">
        <v>18516</v>
      </c>
    </row>
    <row r="425" spans="1:18" s="59" customFormat="1" ht="14.25">
      <c r="A425" s="59" t="s">
        <v>23644</v>
      </c>
      <c r="B425" s="59" t="s">
        <v>30116</v>
      </c>
      <c r="C425" s="59" t="s">
        <v>29661</v>
      </c>
      <c r="D425" s="59" t="s">
        <v>29662</v>
      </c>
      <c r="E425" s="164">
        <v>105</v>
      </c>
      <c r="F425" s="164">
        <v>75</v>
      </c>
      <c r="G425" s="165">
        <v>0.71</v>
      </c>
      <c r="H425" s="59" t="s">
        <v>29914</v>
      </c>
      <c r="I425" s="164">
        <v>42.22</v>
      </c>
      <c r="J425" s="164">
        <v>117.22</v>
      </c>
      <c r="K425" s="59">
        <v>85</v>
      </c>
      <c r="L425" s="59" t="s">
        <v>18516</v>
      </c>
      <c r="M425" s="59" t="s">
        <v>18516</v>
      </c>
    </row>
    <row r="426" spans="1:18" s="59" customFormat="1" ht="14.25">
      <c r="A426" s="59" t="s">
        <v>23641</v>
      </c>
      <c r="B426" s="59" t="s">
        <v>30117</v>
      </c>
      <c r="C426" s="59" t="s">
        <v>29661</v>
      </c>
      <c r="D426" s="59" t="s">
        <v>29662</v>
      </c>
      <c r="E426" s="164">
        <v>105</v>
      </c>
      <c r="F426" s="164">
        <v>75</v>
      </c>
      <c r="G426" s="165">
        <v>0.71</v>
      </c>
      <c r="H426" s="59" t="s">
        <v>29914</v>
      </c>
      <c r="I426" s="164">
        <v>42.22</v>
      </c>
      <c r="J426" s="164">
        <v>117.22</v>
      </c>
      <c r="K426" s="59">
        <v>102</v>
      </c>
      <c r="L426" s="59" t="s">
        <v>18516</v>
      </c>
      <c r="M426" s="59" t="s">
        <v>18516</v>
      </c>
    </row>
    <row r="427" spans="1:18" s="59" customFormat="1" ht="14.25">
      <c r="A427" s="59" t="s">
        <v>30118</v>
      </c>
      <c r="B427" s="59" t="s">
        <v>30119</v>
      </c>
      <c r="C427" s="59" t="s">
        <v>29493</v>
      </c>
      <c r="D427" s="59" t="s">
        <v>29494</v>
      </c>
      <c r="E427" s="164">
        <v>310</v>
      </c>
      <c r="F427" s="164">
        <v>235</v>
      </c>
      <c r="G427" s="165">
        <v>0.75</v>
      </c>
      <c r="H427" s="59" t="s">
        <v>18516</v>
      </c>
      <c r="I427" s="164">
        <v>94.37</v>
      </c>
      <c r="J427" s="164">
        <v>329.37</v>
      </c>
      <c r="K427" s="59">
        <v>70</v>
      </c>
      <c r="L427" s="59" t="s">
        <v>18516</v>
      </c>
      <c r="M427" s="59" t="s">
        <v>18516</v>
      </c>
    </row>
    <row r="428" spans="1:18" s="59" customFormat="1" ht="14.25">
      <c r="A428" s="59" t="s">
        <v>30120</v>
      </c>
      <c r="B428" s="59" t="s">
        <v>30121</v>
      </c>
      <c r="C428" s="59" t="s">
        <v>29493</v>
      </c>
      <c r="D428" s="59" t="s">
        <v>29494</v>
      </c>
      <c r="E428" s="164">
        <v>310</v>
      </c>
      <c r="F428" s="164">
        <v>235</v>
      </c>
      <c r="G428" s="165">
        <v>0.75</v>
      </c>
      <c r="H428" s="59" t="s">
        <v>18516</v>
      </c>
      <c r="I428" s="164">
        <v>94.37</v>
      </c>
      <c r="J428" s="164">
        <v>329.37</v>
      </c>
      <c r="K428" s="59">
        <v>91</v>
      </c>
      <c r="L428" s="59" t="s">
        <v>18516</v>
      </c>
      <c r="M428" s="59" t="s">
        <v>18516</v>
      </c>
    </row>
    <row r="429" spans="1:18" s="59" customFormat="1" ht="14.25">
      <c r="A429" s="59" t="s">
        <v>30122</v>
      </c>
      <c r="B429" s="59" t="s">
        <v>30123</v>
      </c>
      <c r="C429" s="59" t="s">
        <v>29493</v>
      </c>
      <c r="D429" s="59" t="s">
        <v>29494</v>
      </c>
      <c r="E429" s="164">
        <v>310</v>
      </c>
      <c r="F429" s="164">
        <v>245</v>
      </c>
      <c r="G429" s="165">
        <v>0.79</v>
      </c>
      <c r="H429" s="59" t="s">
        <v>18516</v>
      </c>
      <c r="I429" s="164">
        <v>94.37</v>
      </c>
      <c r="J429" s="164">
        <v>339.37</v>
      </c>
      <c r="K429" s="59">
        <v>94</v>
      </c>
      <c r="L429" s="59" t="s">
        <v>18516</v>
      </c>
      <c r="M429" s="59" t="s">
        <v>18516</v>
      </c>
    </row>
    <row r="430" spans="1:18" s="59" customFormat="1" ht="14.25">
      <c r="A430" s="59" t="s">
        <v>29206</v>
      </c>
      <c r="B430" s="59" t="s">
        <v>30124</v>
      </c>
      <c r="C430" s="59" t="s">
        <v>29865</v>
      </c>
      <c r="D430" s="59" t="s">
        <v>29866</v>
      </c>
      <c r="E430" s="164">
        <v>159</v>
      </c>
      <c r="F430" s="164">
        <v>149</v>
      </c>
      <c r="G430" s="165">
        <v>0.93</v>
      </c>
      <c r="H430" s="59" t="s">
        <v>18516</v>
      </c>
      <c r="I430" s="164">
        <v>66.18</v>
      </c>
      <c r="J430" s="164">
        <v>215.18</v>
      </c>
      <c r="K430" s="59">
        <v>5</v>
      </c>
      <c r="L430" s="59" t="s">
        <v>18516</v>
      </c>
      <c r="M430" s="59" t="s">
        <v>18516</v>
      </c>
    </row>
    <row r="431" spans="1:18" s="59" customFormat="1" ht="14.25">
      <c r="A431" s="59" t="s">
        <v>29203</v>
      </c>
      <c r="B431" s="59" t="s">
        <v>30125</v>
      </c>
      <c r="C431" s="59" t="s">
        <v>29865</v>
      </c>
      <c r="D431" s="59" t="s">
        <v>29866</v>
      </c>
      <c r="E431" s="164">
        <v>159</v>
      </c>
      <c r="F431" s="164">
        <v>149</v>
      </c>
      <c r="G431" s="165">
        <v>0.93</v>
      </c>
      <c r="H431" s="59" t="s">
        <v>18516</v>
      </c>
      <c r="I431" s="164">
        <v>66.18</v>
      </c>
      <c r="J431" s="164">
        <v>215.18</v>
      </c>
      <c r="K431" s="59">
        <v>0</v>
      </c>
      <c r="L431" s="59" t="s">
        <v>18516</v>
      </c>
      <c r="M431" s="59" t="s">
        <v>18516</v>
      </c>
    </row>
    <row r="432" spans="1:18" s="59" customFormat="1" ht="14.25">
      <c r="A432" s="59" t="s">
        <v>29200</v>
      </c>
      <c r="B432" s="59" t="s">
        <v>30126</v>
      </c>
      <c r="C432" s="59" t="s">
        <v>29865</v>
      </c>
      <c r="D432" s="59" t="s">
        <v>29866</v>
      </c>
      <c r="E432" s="164">
        <v>159</v>
      </c>
      <c r="F432" s="164">
        <v>149</v>
      </c>
      <c r="G432" s="165">
        <v>0.93</v>
      </c>
      <c r="H432" s="59" t="s">
        <v>18516</v>
      </c>
      <c r="I432" s="164">
        <v>66.18</v>
      </c>
      <c r="J432" s="164">
        <v>215.18</v>
      </c>
      <c r="K432" s="59">
        <v>0</v>
      </c>
      <c r="L432" s="59" t="s">
        <v>18516</v>
      </c>
      <c r="M432" s="59" t="s">
        <v>18516</v>
      </c>
    </row>
    <row r="433" spans="1:18" s="59" customFormat="1" ht="14.25">
      <c r="A433" s="59" t="s">
        <v>30127</v>
      </c>
      <c r="B433" s="59" t="s">
        <v>30128</v>
      </c>
      <c r="C433" s="59" t="s">
        <v>29513</v>
      </c>
      <c r="D433" s="59" t="s">
        <v>29514</v>
      </c>
      <c r="E433" s="164">
        <v>59</v>
      </c>
      <c r="F433" s="164">
        <v>48</v>
      </c>
      <c r="G433" s="165">
        <v>0.81</v>
      </c>
      <c r="H433" s="59" t="s">
        <v>31417</v>
      </c>
      <c r="I433" s="164">
        <v>28.58</v>
      </c>
      <c r="J433" s="164">
        <v>76.58</v>
      </c>
      <c r="K433" s="59">
        <v>84</v>
      </c>
      <c r="L433" s="59" t="s">
        <v>18516</v>
      </c>
      <c r="M433" s="59" t="s">
        <v>18516</v>
      </c>
    </row>
    <row r="434" spans="1:18" s="59" customFormat="1" ht="14.25">
      <c r="A434" s="59" t="s">
        <v>29179</v>
      </c>
      <c r="B434" s="59" t="s">
        <v>30129</v>
      </c>
      <c r="C434" s="59" t="s">
        <v>29562</v>
      </c>
      <c r="D434" s="59" t="s">
        <v>29562</v>
      </c>
      <c r="E434" s="164">
        <v>165</v>
      </c>
      <c r="F434" s="164">
        <v>115</v>
      </c>
      <c r="G434" s="165">
        <v>0.69</v>
      </c>
      <c r="H434" s="59" t="s">
        <v>18516</v>
      </c>
      <c r="I434" s="164">
        <v>52.97</v>
      </c>
      <c r="J434" s="164">
        <v>167.97</v>
      </c>
      <c r="K434" s="59">
        <v>200</v>
      </c>
      <c r="L434" s="59" t="s">
        <v>18516</v>
      </c>
      <c r="M434" s="59" t="s">
        <v>18516</v>
      </c>
    </row>
    <row r="435" spans="1:18" s="59" customFormat="1" ht="14.25">
      <c r="A435" s="59" t="s">
        <v>23638</v>
      </c>
      <c r="B435" s="59" t="s">
        <v>30130</v>
      </c>
      <c r="C435" s="59" t="s">
        <v>30131</v>
      </c>
      <c r="D435" s="59" t="s">
        <v>30132</v>
      </c>
      <c r="E435" s="164">
        <v>122</v>
      </c>
      <c r="F435" s="164">
        <v>105</v>
      </c>
      <c r="G435" s="165">
        <v>0.86</v>
      </c>
      <c r="H435" s="59" t="s">
        <v>18516</v>
      </c>
      <c r="I435" s="164">
        <v>43.61</v>
      </c>
      <c r="J435" s="164">
        <v>148.61</v>
      </c>
      <c r="K435" s="59">
        <v>77</v>
      </c>
      <c r="L435" s="59" t="s">
        <v>29455</v>
      </c>
      <c r="M435" s="59" t="s">
        <v>29437</v>
      </c>
    </row>
    <row r="436" spans="1:18" s="59" customFormat="1" ht="14.25">
      <c r="A436" s="59" t="s">
        <v>23635</v>
      </c>
      <c r="B436" s="59" t="s">
        <v>30133</v>
      </c>
      <c r="C436" s="59" t="s">
        <v>30131</v>
      </c>
      <c r="D436" s="59" t="s">
        <v>30132</v>
      </c>
      <c r="E436" s="164">
        <v>122</v>
      </c>
      <c r="F436" s="164">
        <v>105</v>
      </c>
      <c r="G436" s="165">
        <v>0.86</v>
      </c>
      <c r="H436" s="59" t="s">
        <v>18516</v>
      </c>
      <c r="I436" s="164">
        <v>43.61</v>
      </c>
      <c r="J436" s="164">
        <v>148.61</v>
      </c>
      <c r="K436" s="59">
        <v>78</v>
      </c>
      <c r="L436" s="59" t="s">
        <v>29410</v>
      </c>
      <c r="M436" s="59" t="s">
        <v>29437</v>
      </c>
    </row>
    <row r="437" spans="1:18" s="59" customFormat="1" ht="14.25">
      <c r="A437" s="59" t="s">
        <v>30134</v>
      </c>
      <c r="B437" s="59" t="s">
        <v>30135</v>
      </c>
      <c r="C437" s="59" t="s">
        <v>29493</v>
      </c>
      <c r="D437" s="59" t="s">
        <v>29494</v>
      </c>
      <c r="E437" s="164">
        <v>405</v>
      </c>
      <c r="F437" s="164">
        <v>335</v>
      </c>
      <c r="G437" s="165">
        <v>0.82</v>
      </c>
      <c r="H437" s="59" t="s">
        <v>18516</v>
      </c>
      <c r="I437" s="164">
        <v>131.76</v>
      </c>
      <c r="J437" s="164">
        <v>466.76</v>
      </c>
      <c r="K437" s="59">
        <v>83</v>
      </c>
      <c r="L437" s="59" t="s">
        <v>18516</v>
      </c>
      <c r="M437" s="59" t="s">
        <v>18516</v>
      </c>
    </row>
    <row r="438" spans="1:18" s="59" customFormat="1" ht="14.25">
      <c r="A438" s="59" t="s">
        <v>30136</v>
      </c>
      <c r="B438" s="59" t="s">
        <v>30137</v>
      </c>
      <c r="C438" s="59" t="s">
        <v>29493</v>
      </c>
      <c r="D438" s="59" t="s">
        <v>29494</v>
      </c>
      <c r="E438" s="164">
        <v>405</v>
      </c>
      <c r="F438" s="164">
        <v>350</v>
      </c>
      <c r="G438" s="165">
        <v>0.86</v>
      </c>
      <c r="H438" s="59" t="s">
        <v>18516</v>
      </c>
      <c r="I438" s="164">
        <v>131.76</v>
      </c>
      <c r="J438" s="164">
        <v>481.76</v>
      </c>
      <c r="K438" s="59">
        <v>159</v>
      </c>
      <c r="L438" s="59" t="s">
        <v>18516</v>
      </c>
      <c r="M438" s="59" t="s">
        <v>18516</v>
      </c>
    </row>
    <row r="439" spans="1:18" s="59" customFormat="1" ht="14.25">
      <c r="A439" s="59" t="s">
        <v>30138</v>
      </c>
      <c r="B439" s="59" t="s">
        <v>30139</v>
      </c>
      <c r="C439" s="59" t="s">
        <v>29493</v>
      </c>
      <c r="D439" s="59" t="s">
        <v>29494</v>
      </c>
      <c r="E439" s="164">
        <v>405</v>
      </c>
      <c r="F439" s="164">
        <v>340</v>
      </c>
      <c r="G439" s="165">
        <v>0.83</v>
      </c>
      <c r="H439" s="59" t="s">
        <v>18516</v>
      </c>
      <c r="I439" s="164">
        <v>131.76</v>
      </c>
      <c r="J439" s="164">
        <v>471.76</v>
      </c>
      <c r="K439" s="59">
        <v>90</v>
      </c>
      <c r="L439" s="59" t="s">
        <v>18516</v>
      </c>
      <c r="M439" s="59" t="s">
        <v>18516</v>
      </c>
    </row>
    <row r="440" spans="1:18" s="59" customFormat="1" ht="14.25">
      <c r="A440" s="59" t="s">
        <v>25795</v>
      </c>
      <c r="B440" s="59" t="s">
        <v>30140</v>
      </c>
      <c r="C440" s="59" t="s">
        <v>30141</v>
      </c>
      <c r="D440" s="59" t="s">
        <v>30142</v>
      </c>
      <c r="E440" s="164">
        <v>390</v>
      </c>
      <c r="F440" s="164">
        <v>330</v>
      </c>
      <c r="G440" s="165">
        <v>0.84</v>
      </c>
      <c r="H440" s="59" t="s">
        <v>18516</v>
      </c>
      <c r="I440" s="164">
        <v>126.91</v>
      </c>
      <c r="J440" s="164">
        <v>456.91</v>
      </c>
      <c r="K440" s="59">
        <v>115</v>
      </c>
      <c r="L440" s="59" t="s">
        <v>18516</v>
      </c>
      <c r="M440" s="59" t="s">
        <v>18516</v>
      </c>
    </row>
    <row r="441" spans="1:18" s="59" customFormat="1" ht="14.25">
      <c r="A441" s="59" t="s">
        <v>30143</v>
      </c>
      <c r="B441" s="59" t="s">
        <v>30144</v>
      </c>
      <c r="C441" s="59" t="s">
        <v>29924</v>
      </c>
      <c r="D441" s="59" t="s">
        <v>29925</v>
      </c>
      <c r="E441" s="164">
        <v>90</v>
      </c>
      <c r="F441" s="164">
        <v>65</v>
      </c>
      <c r="G441" s="165">
        <v>0.72</v>
      </c>
      <c r="H441" s="59" t="s">
        <v>29648</v>
      </c>
      <c r="I441" s="164">
        <v>38.3</v>
      </c>
      <c r="J441" s="164">
        <v>103.3</v>
      </c>
      <c r="K441" s="59">
        <v>38</v>
      </c>
      <c r="L441" s="59" t="s">
        <v>18516</v>
      </c>
      <c r="M441" s="59" t="s">
        <v>18516</v>
      </c>
    </row>
    <row r="442" spans="1:18" s="59" customFormat="1" ht="14.25">
      <c r="A442" s="59" t="s">
        <v>20384</v>
      </c>
      <c r="B442" s="59" t="s">
        <v>30145</v>
      </c>
      <c r="C442" s="59" t="s">
        <v>30146</v>
      </c>
      <c r="D442" s="59" t="s">
        <v>30147</v>
      </c>
      <c r="E442" s="164">
        <v>299</v>
      </c>
      <c r="F442" s="164">
        <v>195</v>
      </c>
      <c r="G442" s="165">
        <v>0.65</v>
      </c>
      <c r="H442" s="59" t="s">
        <v>18516</v>
      </c>
      <c r="I442" s="164">
        <v>76.5</v>
      </c>
      <c r="J442" s="164">
        <v>271.5</v>
      </c>
      <c r="K442" s="59">
        <v>93</v>
      </c>
      <c r="L442" s="59" t="s">
        <v>18516</v>
      </c>
      <c r="M442" s="59" t="s">
        <v>18516</v>
      </c>
    </row>
    <row r="443" spans="1:18" s="59" customFormat="1" ht="14.25">
      <c r="A443" s="59" t="s">
        <v>20381</v>
      </c>
      <c r="B443" s="59" t="s">
        <v>30145</v>
      </c>
      <c r="C443" s="59" t="s">
        <v>30146</v>
      </c>
      <c r="D443" s="59" t="s">
        <v>30147</v>
      </c>
      <c r="E443" s="164">
        <v>299</v>
      </c>
      <c r="F443" s="164">
        <v>185</v>
      </c>
      <c r="G443" s="165">
        <v>0.61</v>
      </c>
      <c r="H443" s="59" t="s">
        <v>18516</v>
      </c>
      <c r="I443" s="164">
        <v>76.5</v>
      </c>
      <c r="J443" s="164">
        <v>261.5</v>
      </c>
      <c r="K443" s="59">
        <v>75</v>
      </c>
      <c r="L443" s="59" t="s">
        <v>18516</v>
      </c>
      <c r="M443" s="59" t="s">
        <v>18516</v>
      </c>
    </row>
    <row r="444" spans="1:18" s="59" customFormat="1" ht="14.25">
      <c r="A444" s="59" t="s">
        <v>20378</v>
      </c>
      <c r="B444" s="59" t="s">
        <v>30145</v>
      </c>
      <c r="C444" s="59" t="s">
        <v>30146</v>
      </c>
      <c r="D444" s="59" t="s">
        <v>30147</v>
      </c>
      <c r="E444" s="164">
        <v>299</v>
      </c>
      <c r="F444" s="164">
        <v>195</v>
      </c>
      <c r="G444" s="165">
        <v>0.65</v>
      </c>
      <c r="H444" s="59" t="s">
        <v>18516</v>
      </c>
      <c r="I444" s="164">
        <v>76.5</v>
      </c>
      <c r="J444" s="164">
        <v>271.5</v>
      </c>
      <c r="K444" s="59">
        <v>86</v>
      </c>
      <c r="L444" s="59" t="s">
        <v>18516</v>
      </c>
      <c r="M444" s="59" t="s">
        <v>18516</v>
      </c>
    </row>
    <row r="445" spans="1:18" s="59" customFormat="1" ht="14.25">
      <c r="A445" s="59" t="s">
        <v>19551</v>
      </c>
      <c r="B445" s="59" t="s">
        <v>30148</v>
      </c>
      <c r="C445" s="59" t="s">
        <v>29583</v>
      </c>
      <c r="D445" s="59" t="s">
        <v>29583</v>
      </c>
      <c r="E445" s="164">
        <v>320</v>
      </c>
      <c r="F445" s="164">
        <v>280</v>
      </c>
      <c r="G445" s="165">
        <v>0.87</v>
      </c>
      <c r="H445" s="59" t="s">
        <v>18516</v>
      </c>
      <c r="I445" s="164">
        <v>110.3</v>
      </c>
      <c r="J445" s="164">
        <v>390.3</v>
      </c>
      <c r="K445" s="59">
        <v>120</v>
      </c>
      <c r="L445" s="59" t="s">
        <v>29439</v>
      </c>
      <c r="M445" s="59" t="s">
        <v>30391</v>
      </c>
    </row>
    <row r="446" spans="1:18" s="59" customFormat="1" ht="14.25">
      <c r="A446" s="59" t="s">
        <v>19548</v>
      </c>
      <c r="B446" s="59" t="s">
        <v>30149</v>
      </c>
      <c r="C446" s="59" t="s">
        <v>29583</v>
      </c>
      <c r="D446" s="59" t="s">
        <v>29583</v>
      </c>
      <c r="E446" s="164">
        <v>320</v>
      </c>
      <c r="F446" s="164">
        <v>280</v>
      </c>
      <c r="G446" s="165">
        <v>0.87</v>
      </c>
      <c r="H446" s="59" t="s">
        <v>18516</v>
      </c>
      <c r="I446" s="164">
        <v>110.3</v>
      </c>
      <c r="J446" s="164">
        <v>390.3</v>
      </c>
      <c r="K446" s="59">
        <v>93</v>
      </c>
      <c r="L446" s="59" t="s">
        <v>29439</v>
      </c>
      <c r="M446" s="59" t="s">
        <v>30391</v>
      </c>
    </row>
    <row r="447" spans="1:18" s="59" customFormat="1" ht="14.25">
      <c r="A447" s="59" t="s">
        <v>17557</v>
      </c>
      <c r="B447" s="59" t="s">
        <v>30150</v>
      </c>
      <c r="C447" s="59" t="s">
        <v>29583</v>
      </c>
      <c r="D447" s="59" t="s">
        <v>29583</v>
      </c>
      <c r="E447" s="164">
        <v>320</v>
      </c>
      <c r="F447" s="164">
        <v>280</v>
      </c>
      <c r="G447" s="165">
        <v>0.87</v>
      </c>
      <c r="H447" s="59" t="s">
        <v>18516</v>
      </c>
      <c r="I447" s="164">
        <v>110.3</v>
      </c>
      <c r="J447" s="164">
        <v>390.3</v>
      </c>
      <c r="K447" s="59">
        <v>79</v>
      </c>
      <c r="L447" s="59" t="s">
        <v>29439</v>
      </c>
      <c r="M447" s="59" t="s">
        <v>30391</v>
      </c>
    </row>
    <row r="448" spans="1:18" s="59" customFormat="1" ht="14.25">
      <c r="A448" s="59" t="s">
        <v>25801</v>
      </c>
      <c r="B448" s="59" t="s">
        <v>30151</v>
      </c>
      <c r="C448" s="59" t="s">
        <v>30052</v>
      </c>
      <c r="D448" s="59" t="s">
        <v>30053</v>
      </c>
      <c r="E448" s="164">
        <v>69.9</v>
      </c>
      <c r="F448" s="164">
        <v>55.9</v>
      </c>
      <c r="G448" s="165">
        <v>0.79</v>
      </c>
      <c r="H448" s="59" t="s">
        <v>30152</v>
      </c>
      <c r="I448" s="164">
        <v>23.34</v>
      </c>
      <c r="J448" s="164">
        <v>79.24</v>
      </c>
      <c r="K448" s="59">
        <v>15</v>
      </c>
      <c r="L448" s="59" t="s">
        <v>18516</v>
      </c>
      <c r="M448" s="59" t="s">
        <v>18516</v>
      </c>
    </row>
    <row r="449" spans="1:18" s="59" customFormat="1" ht="14.25">
      <c r="A449" s="59" t="s">
        <v>25798</v>
      </c>
      <c r="B449" s="59" t="s">
        <v>30153</v>
      </c>
      <c r="C449" s="59" t="s">
        <v>30052</v>
      </c>
      <c r="D449" s="59" t="s">
        <v>30053</v>
      </c>
      <c r="E449" s="164">
        <v>69.9</v>
      </c>
      <c r="F449" s="164">
        <v>59.9</v>
      </c>
      <c r="G449" s="165">
        <v>0.85</v>
      </c>
      <c r="H449" s="59" t="s">
        <v>18516</v>
      </c>
      <c r="I449" s="164">
        <v>23.34</v>
      </c>
      <c r="J449" s="164">
        <v>83.24</v>
      </c>
      <c r="K449" s="59">
        <v>45</v>
      </c>
      <c r="L449" s="59" t="s">
        <v>18516</v>
      </c>
      <c r="M449" s="59" t="s">
        <v>18516</v>
      </c>
    </row>
    <row r="450" spans="1:18" s="59" customFormat="1" ht="14.25">
      <c r="A450" s="59" t="s">
        <v>23623</v>
      </c>
      <c r="B450" s="59" t="s">
        <v>30154</v>
      </c>
      <c r="C450" s="59" t="s">
        <v>30076</v>
      </c>
      <c r="D450" s="59" t="s">
        <v>30077</v>
      </c>
      <c r="E450" s="59" t="s">
        <v>18516</v>
      </c>
      <c r="F450" s="59" t="s">
        <v>18516</v>
      </c>
      <c r="G450" s="59" t="s">
        <v>18516</v>
      </c>
      <c r="H450" s="59" t="s">
        <v>18516</v>
      </c>
      <c r="I450" s="59" t="s">
        <v>18516</v>
      </c>
      <c r="J450" s="59" t="s">
        <v>18516</v>
      </c>
      <c r="K450" s="59" t="s">
        <v>29707</v>
      </c>
      <c r="L450" s="59" t="s">
        <v>18516</v>
      </c>
      <c r="M450" s="59" t="s">
        <v>18516</v>
      </c>
    </row>
    <row r="451" spans="1:18" s="59" customFormat="1" ht="14.25">
      <c r="A451" s="59" t="s">
        <v>23620</v>
      </c>
      <c r="B451" s="59" t="s">
        <v>30155</v>
      </c>
      <c r="C451" s="59" t="s">
        <v>30076</v>
      </c>
      <c r="D451" s="59" t="s">
        <v>30077</v>
      </c>
      <c r="E451" s="59" t="s">
        <v>18516</v>
      </c>
      <c r="F451" s="59" t="s">
        <v>18516</v>
      </c>
      <c r="G451" s="59" t="s">
        <v>18516</v>
      </c>
      <c r="H451" s="59" t="s">
        <v>18516</v>
      </c>
      <c r="I451" s="59" t="s">
        <v>18516</v>
      </c>
      <c r="J451" s="59" t="s">
        <v>18516</v>
      </c>
      <c r="K451" s="59" t="s">
        <v>29707</v>
      </c>
      <c r="L451" s="59" t="s">
        <v>18516</v>
      </c>
      <c r="M451" s="59" t="s">
        <v>18516</v>
      </c>
    </row>
    <row r="452" spans="1:18" s="59" customFormat="1" ht="14.25">
      <c r="A452" s="59" t="s">
        <v>23617</v>
      </c>
      <c r="B452" s="59" t="s">
        <v>30156</v>
      </c>
      <c r="C452" s="59" t="s">
        <v>30076</v>
      </c>
      <c r="D452" s="59" t="s">
        <v>30077</v>
      </c>
      <c r="E452" s="59" t="s">
        <v>18516</v>
      </c>
      <c r="F452" s="59" t="s">
        <v>18516</v>
      </c>
      <c r="G452" s="59" t="s">
        <v>18516</v>
      </c>
      <c r="H452" s="59" t="s">
        <v>18516</v>
      </c>
      <c r="I452" s="59" t="s">
        <v>18516</v>
      </c>
      <c r="J452" s="59" t="s">
        <v>18516</v>
      </c>
      <c r="K452" s="59" t="s">
        <v>29707</v>
      </c>
      <c r="L452" s="59" t="s">
        <v>18516</v>
      </c>
      <c r="M452" s="59" t="s">
        <v>18516</v>
      </c>
    </row>
    <row r="453" spans="1:18" s="59" customFormat="1" ht="14.25">
      <c r="A453" s="59" t="s">
        <v>23614</v>
      </c>
      <c r="B453" s="59" t="s">
        <v>30157</v>
      </c>
      <c r="C453" s="59" t="s">
        <v>30076</v>
      </c>
      <c r="D453" s="59" t="s">
        <v>30077</v>
      </c>
      <c r="E453" s="59" t="s">
        <v>18516</v>
      </c>
      <c r="F453" s="59" t="s">
        <v>18516</v>
      </c>
      <c r="G453" s="59" t="s">
        <v>18516</v>
      </c>
      <c r="H453" s="59" t="s">
        <v>18516</v>
      </c>
      <c r="I453" s="59" t="s">
        <v>18516</v>
      </c>
      <c r="J453" s="59" t="s">
        <v>18516</v>
      </c>
      <c r="K453" s="59" t="s">
        <v>29707</v>
      </c>
      <c r="L453" s="59" t="s">
        <v>18516</v>
      </c>
      <c r="M453" s="59" t="s">
        <v>18516</v>
      </c>
    </row>
    <row r="454" spans="1:18" s="59" customFormat="1" ht="14.25">
      <c r="A454" s="59" t="s">
        <v>23611</v>
      </c>
      <c r="B454" s="59" t="s">
        <v>30158</v>
      </c>
      <c r="C454" s="59" t="s">
        <v>30076</v>
      </c>
      <c r="D454" s="59" t="s">
        <v>30077</v>
      </c>
      <c r="E454" s="59" t="s">
        <v>18516</v>
      </c>
      <c r="F454" s="59" t="s">
        <v>18516</v>
      </c>
      <c r="G454" s="59" t="s">
        <v>18516</v>
      </c>
      <c r="H454" s="59" t="s">
        <v>18516</v>
      </c>
      <c r="I454" s="59" t="s">
        <v>18516</v>
      </c>
      <c r="J454" s="59" t="s">
        <v>18516</v>
      </c>
      <c r="K454" s="59" t="s">
        <v>29707</v>
      </c>
      <c r="L454" s="59" t="s">
        <v>18516</v>
      </c>
      <c r="M454" s="59" t="s">
        <v>18516</v>
      </c>
    </row>
    <row r="455" spans="1:18" s="59" customFormat="1" ht="14.25">
      <c r="A455" s="59" t="s">
        <v>23626</v>
      </c>
      <c r="B455" s="59" t="s">
        <v>30159</v>
      </c>
      <c r="C455" s="59" t="s">
        <v>30076</v>
      </c>
      <c r="D455" s="59" t="s">
        <v>30077</v>
      </c>
      <c r="E455" s="59" t="s">
        <v>18516</v>
      </c>
      <c r="F455" s="59" t="s">
        <v>18516</v>
      </c>
      <c r="G455" s="59" t="s">
        <v>18516</v>
      </c>
      <c r="H455" s="59" t="s">
        <v>18516</v>
      </c>
      <c r="I455" s="59" t="s">
        <v>18516</v>
      </c>
      <c r="J455" s="59" t="s">
        <v>18516</v>
      </c>
      <c r="K455" s="59" t="s">
        <v>29707</v>
      </c>
      <c r="L455" s="59" t="s">
        <v>18516</v>
      </c>
      <c r="M455" s="59" t="s">
        <v>18516</v>
      </c>
    </row>
    <row r="456" spans="1:18" s="59" customFormat="1" ht="14.25">
      <c r="A456" s="59" t="s">
        <v>23605</v>
      </c>
      <c r="B456" s="59" t="s">
        <v>30160</v>
      </c>
      <c r="C456" s="59" t="s">
        <v>30076</v>
      </c>
      <c r="D456" s="59" t="s">
        <v>30077</v>
      </c>
      <c r="E456" s="164">
        <v>319</v>
      </c>
      <c r="F456" s="164">
        <v>198</v>
      </c>
      <c r="G456" s="165">
        <v>0.62</v>
      </c>
      <c r="H456" s="59" t="s">
        <v>30161</v>
      </c>
      <c r="I456" s="164">
        <v>102.35</v>
      </c>
      <c r="J456" s="164">
        <v>300.35</v>
      </c>
      <c r="K456" s="59">
        <v>6</v>
      </c>
      <c r="L456" s="59" t="s">
        <v>18516</v>
      </c>
      <c r="M456" s="59" t="s">
        <v>18516</v>
      </c>
    </row>
    <row r="457" spans="1:18" s="59" customFormat="1" ht="14.25">
      <c r="A457" s="59" t="s">
        <v>23608</v>
      </c>
      <c r="B457" s="59" t="s">
        <v>30162</v>
      </c>
      <c r="C457" s="59" t="s">
        <v>30076</v>
      </c>
      <c r="D457" s="59" t="s">
        <v>30077</v>
      </c>
      <c r="E457" s="164">
        <v>319</v>
      </c>
      <c r="F457" s="164">
        <v>198</v>
      </c>
      <c r="G457" s="165">
        <v>0.62</v>
      </c>
      <c r="H457" s="59" t="s">
        <v>30161</v>
      </c>
      <c r="I457" s="164">
        <v>102.35</v>
      </c>
      <c r="J457" s="164">
        <v>300.35</v>
      </c>
      <c r="K457" s="59">
        <v>35</v>
      </c>
      <c r="L457" s="59" t="s">
        <v>18516</v>
      </c>
      <c r="M457" s="59" t="s">
        <v>18516</v>
      </c>
    </row>
    <row r="458" spans="1:18" s="59" customFormat="1" ht="14.25">
      <c r="A458" s="59" t="s">
        <v>23602</v>
      </c>
      <c r="B458" s="59" t="s">
        <v>30163</v>
      </c>
      <c r="C458" s="59" t="s">
        <v>30076</v>
      </c>
      <c r="D458" s="59" t="s">
        <v>30077</v>
      </c>
      <c r="E458" s="164">
        <v>319</v>
      </c>
      <c r="F458" s="164">
        <v>319</v>
      </c>
      <c r="G458" s="59" t="s">
        <v>18516</v>
      </c>
      <c r="H458" s="59" t="s">
        <v>18516</v>
      </c>
      <c r="I458" s="164">
        <v>102.35</v>
      </c>
      <c r="J458" s="164">
        <v>421.35</v>
      </c>
      <c r="K458" s="59">
        <v>0</v>
      </c>
      <c r="L458" s="59" t="s">
        <v>18516</v>
      </c>
      <c r="M458" s="59" t="s">
        <v>18516</v>
      </c>
    </row>
    <row r="459" spans="1:18" s="59" customFormat="1" ht="14.25">
      <c r="A459" s="59" t="s">
        <v>23599</v>
      </c>
      <c r="B459" s="59" t="s">
        <v>30164</v>
      </c>
      <c r="C459" s="59" t="s">
        <v>30076</v>
      </c>
      <c r="D459" s="59" t="s">
        <v>30077</v>
      </c>
      <c r="E459" s="164">
        <v>319</v>
      </c>
      <c r="F459" s="164">
        <v>198</v>
      </c>
      <c r="G459" s="165">
        <v>0.62</v>
      </c>
      <c r="H459" s="59" t="s">
        <v>30161</v>
      </c>
      <c r="I459" s="164">
        <v>102.35</v>
      </c>
      <c r="J459" s="164">
        <v>300.35</v>
      </c>
      <c r="K459" s="59">
        <v>42</v>
      </c>
      <c r="L459" s="59" t="s">
        <v>18516</v>
      </c>
      <c r="M459" s="59" t="s">
        <v>18516</v>
      </c>
    </row>
    <row r="460" spans="1:18" s="59" customFormat="1" ht="14.25">
      <c r="A460" s="59" t="s">
        <v>23596</v>
      </c>
      <c r="B460" s="59" t="s">
        <v>30165</v>
      </c>
      <c r="C460" s="59" t="s">
        <v>30076</v>
      </c>
      <c r="D460" s="59" t="s">
        <v>30077</v>
      </c>
      <c r="E460" s="164">
        <v>319</v>
      </c>
      <c r="F460" s="164">
        <v>259</v>
      </c>
      <c r="G460" s="165">
        <v>0.81</v>
      </c>
      <c r="H460" s="59" t="s">
        <v>30161</v>
      </c>
      <c r="I460" s="164">
        <v>102.35</v>
      </c>
      <c r="J460" s="164">
        <v>361.35</v>
      </c>
      <c r="K460" s="59">
        <v>1</v>
      </c>
      <c r="L460" s="59" t="s">
        <v>18516</v>
      </c>
      <c r="M460" s="59" t="s">
        <v>18516</v>
      </c>
    </row>
    <row r="461" spans="1:18" s="59" customFormat="1" ht="14.25">
      <c r="A461" s="59" t="s">
        <v>25792</v>
      </c>
      <c r="B461" s="59" t="s">
        <v>30166</v>
      </c>
      <c r="C461" s="59" t="s">
        <v>30146</v>
      </c>
      <c r="D461" s="59" t="s">
        <v>30147</v>
      </c>
      <c r="E461" s="164">
        <v>599</v>
      </c>
      <c r="F461" s="164">
        <v>499</v>
      </c>
      <c r="G461" s="165">
        <v>0.83</v>
      </c>
      <c r="H461" s="59" t="s">
        <v>18516</v>
      </c>
      <c r="I461" s="164">
        <v>254.78</v>
      </c>
      <c r="J461" s="164">
        <v>753.78</v>
      </c>
      <c r="K461" s="59">
        <v>129</v>
      </c>
      <c r="L461" s="59" t="s">
        <v>18516</v>
      </c>
      <c r="M461" s="59" t="s">
        <v>18516</v>
      </c>
    </row>
    <row r="462" spans="1:18" s="59" customFormat="1" ht="14.25">
      <c r="A462" s="59" t="s">
        <v>30167</v>
      </c>
      <c r="B462" s="59" t="s">
        <v>30168</v>
      </c>
      <c r="C462" s="59" t="s">
        <v>29865</v>
      </c>
      <c r="D462" s="59" t="s">
        <v>29866</v>
      </c>
      <c r="E462" s="164">
        <v>219</v>
      </c>
      <c r="F462" s="164">
        <v>219</v>
      </c>
      <c r="G462" s="59" t="s">
        <v>18516</v>
      </c>
      <c r="H462" s="59" t="s">
        <v>18516</v>
      </c>
      <c r="I462" s="164">
        <v>130.19</v>
      </c>
      <c r="J462" s="164">
        <v>349.19</v>
      </c>
      <c r="K462" s="59">
        <v>15</v>
      </c>
      <c r="L462" s="59" t="s">
        <v>29455</v>
      </c>
      <c r="M462" s="59" t="s">
        <v>29678</v>
      </c>
    </row>
    <row r="463" spans="1:18" s="59" customFormat="1" ht="14.25">
      <c r="A463" s="59" t="s">
        <v>30169</v>
      </c>
      <c r="B463" s="59" t="s">
        <v>30168</v>
      </c>
      <c r="C463" s="59" t="s">
        <v>29865</v>
      </c>
      <c r="D463" s="59" t="s">
        <v>29866</v>
      </c>
      <c r="E463" s="164">
        <v>219</v>
      </c>
      <c r="F463" s="164">
        <v>219</v>
      </c>
      <c r="G463" s="59" t="s">
        <v>18516</v>
      </c>
      <c r="H463" s="59" t="s">
        <v>18516</v>
      </c>
      <c r="I463" s="164">
        <v>130.19</v>
      </c>
      <c r="J463" s="164">
        <v>349.19</v>
      </c>
      <c r="K463" s="59">
        <v>14</v>
      </c>
      <c r="L463" s="59" t="s">
        <v>29455</v>
      </c>
      <c r="M463" s="59" t="s">
        <v>29678</v>
      </c>
    </row>
    <row r="464" spans="1:18" s="59" customFormat="1" ht="14.25">
      <c r="A464" s="59" t="s">
        <v>30170</v>
      </c>
      <c r="B464" s="59" t="s">
        <v>30168</v>
      </c>
      <c r="C464" s="59" t="s">
        <v>29865</v>
      </c>
      <c r="D464" s="59" t="s">
        <v>29866</v>
      </c>
      <c r="E464" s="164">
        <v>219</v>
      </c>
      <c r="F464" s="164">
        <v>219</v>
      </c>
      <c r="G464" s="59" t="s">
        <v>18516</v>
      </c>
      <c r="H464" s="59" t="s">
        <v>18516</v>
      </c>
      <c r="I464" s="164">
        <v>130.19</v>
      </c>
      <c r="J464" s="164">
        <v>349.19</v>
      </c>
      <c r="K464" s="59">
        <v>17</v>
      </c>
      <c r="L464" s="59" t="s">
        <v>29455</v>
      </c>
      <c r="M464" s="59" t="s">
        <v>29678</v>
      </c>
    </row>
    <row r="465" spans="1:18" s="59" customFormat="1" ht="14.25">
      <c r="A465" s="59" t="s">
        <v>30171</v>
      </c>
      <c r="B465" s="59" t="s">
        <v>30172</v>
      </c>
      <c r="C465" s="59" t="s">
        <v>29865</v>
      </c>
      <c r="D465" s="59" t="s">
        <v>29866</v>
      </c>
      <c r="E465" s="164">
        <v>219</v>
      </c>
      <c r="F465" s="164">
        <v>219</v>
      </c>
      <c r="G465" s="59" t="s">
        <v>18516</v>
      </c>
      <c r="H465" s="59" t="s">
        <v>18516</v>
      </c>
      <c r="I465" s="164">
        <v>131.72</v>
      </c>
      <c r="J465" s="164">
        <v>350.72</v>
      </c>
      <c r="K465" s="59">
        <v>18</v>
      </c>
      <c r="L465" s="59" t="s">
        <v>29455</v>
      </c>
      <c r="M465" s="59" t="s">
        <v>29678</v>
      </c>
    </row>
    <row r="466" spans="1:18" s="59" customFormat="1" ht="14.25">
      <c r="A466" s="59" t="s">
        <v>30173</v>
      </c>
      <c r="B466" s="59" t="s">
        <v>30172</v>
      </c>
      <c r="C466" s="59" t="s">
        <v>29865</v>
      </c>
      <c r="D466" s="59" t="s">
        <v>29866</v>
      </c>
      <c r="E466" s="164">
        <v>219</v>
      </c>
      <c r="F466" s="164">
        <v>219</v>
      </c>
      <c r="G466" s="59" t="s">
        <v>18516</v>
      </c>
      <c r="H466" s="59" t="s">
        <v>18516</v>
      </c>
      <c r="I466" s="164">
        <v>131.72</v>
      </c>
      <c r="J466" s="164">
        <v>350.72</v>
      </c>
      <c r="K466" s="59">
        <v>13</v>
      </c>
      <c r="L466" s="59" t="s">
        <v>29455</v>
      </c>
      <c r="M466" s="59" t="s">
        <v>29678</v>
      </c>
    </row>
    <row r="467" spans="1:18" s="59" customFormat="1" ht="14.25">
      <c r="A467" s="59" t="s">
        <v>30174</v>
      </c>
      <c r="B467" s="59" t="s">
        <v>30172</v>
      </c>
      <c r="C467" s="59" t="s">
        <v>29865</v>
      </c>
      <c r="D467" s="59" t="s">
        <v>29866</v>
      </c>
      <c r="E467" s="164">
        <v>219</v>
      </c>
      <c r="F467" s="164">
        <v>219</v>
      </c>
      <c r="G467" s="59" t="s">
        <v>18516</v>
      </c>
      <c r="H467" s="59" t="s">
        <v>18516</v>
      </c>
      <c r="I467" s="164">
        <v>131.72</v>
      </c>
      <c r="J467" s="164">
        <v>350.72</v>
      </c>
      <c r="K467" s="59">
        <v>18</v>
      </c>
      <c r="L467" s="59" t="s">
        <v>29455</v>
      </c>
      <c r="M467" s="59" t="s">
        <v>29678</v>
      </c>
    </row>
    <row r="468" spans="1:18" s="59" customFormat="1" ht="14.25">
      <c r="A468" s="59" t="s">
        <v>30175</v>
      </c>
      <c r="B468" s="59" t="s">
        <v>30176</v>
      </c>
      <c r="C468" s="59" t="s">
        <v>29865</v>
      </c>
      <c r="D468" s="59" t="s">
        <v>29866</v>
      </c>
      <c r="E468" s="164">
        <v>199</v>
      </c>
      <c r="F468" s="164">
        <v>199</v>
      </c>
      <c r="G468" s="59" t="s">
        <v>18516</v>
      </c>
      <c r="H468" s="59" t="s">
        <v>18516</v>
      </c>
      <c r="I468" s="164">
        <v>77.73</v>
      </c>
      <c r="J468" s="164">
        <v>276.73</v>
      </c>
      <c r="K468" s="59">
        <v>36</v>
      </c>
      <c r="L468" s="59" t="s">
        <v>29455</v>
      </c>
      <c r="M468" s="59" t="s">
        <v>29678</v>
      </c>
    </row>
    <row r="469" spans="1:18" s="59" customFormat="1" ht="14.25">
      <c r="A469" s="59" t="s">
        <v>30177</v>
      </c>
      <c r="B469" s="59" t="s">
        <v>30176</v>
      </c>
      <c r="C469" s="59" t="s">
        <v>29865</v>
      </c>
      <c r="D469" s="59" t="s">
        <v>29866</v>
      </c>
      <c r="E469" s="164">
        <v>199</v>
      </c>
      <c r="F469" s="164">
        <v>199</v>
      </c>
      <c r="G469" s="59" t="s">
        <v>18516</v>
      </c>
      <c r="H469" s="59" t="s">
        <v>18516</v>
      </c>
      <c r="I469" s="164">
        <v>77.73</v>
      </c>
      <c r="J469" s="164">
        <v>276.73</v>
      </c>
      <c r="K469" s="59">
        <v>39</v>
      </c>
      <c r="L469" s="59" t="s">
        <v>29455</v>
      </c>
      <c r="M469" s="59" t="s">
        <v>29678</v>
      </c>
    </row>
    <row r="470" spans="1:18" s="59" customFormat="1" ht="14.25">
      <c r="A470" s="59" t="s">
        <v>30178</v>
      </c>
      <c r="B470" s="59" t="s">
        <v>30176</v>
      </c>
      <c r="C470" s="59" t="s">
        <v>29865</v>
      </c>
      <c r="D470" s="59" t="s">
        <v>29866</v>
      </c>
      <c r="E470" s="164">
        <v>199</v>
      </c>
      <c r="F470" s="164">
        <v>199</v>
      </c>
      <c r="G470" s="59" t="s">
        <v>18516</v>
      </c>
      <c r="H470" s="59" t="s">
        <v>18516</v>
      </c>
      <c r="I470" s="164">
        <v>77.73</v>
      </c>
      <c r="J470" s="164">
        <v>276.73</v>
      </c>
      <c r="K470" s="59">
        <v>38</v>
      </c>
      <c r="L470" s="59" t="s">
        <v>29455</v>
      </c>
      <c r="M470" s="59" t="s">
        <v>29678</v>
      </c>
    </row>
    <row r="471" spans="1:18" s="59" customFormat="1" ht="14.25">
      <c r="A471" s="59" t="s">
        <v>30179</v>
      </c>
      <c r="B471" s="59" t="s">
        <v>30180</v>
      </c>
      <c r="C471" s="59" t="s">
        <v>29865</v>
      </c>
      <c r="D471" s="59" t="s">
        <v>29866</v>
      </c>
      <c r="E471" s="164">
        <v>199</v>
      </c>
      <c r="F471" s="164">
        <v>199</v>
      </c>
      <c r="G471" s="59" t="s">
        <v>18516</v>
      </c>
      <c r="H471" s="59" t="s">
        <v>18516</v>
      </c>
      <c r="I471" s="164">
        <v>77.73</v>
      </c>
      <c r="J471" s="164">
        <v>276.73</v>
      </c>
      <c r="K471" s="59">
        <v>0</v>
      </c>
      <c r="L471" s="59" t="s">
        <v>18516</v>
      </c>
      <c r="M471" s="59" t="s">
        <v>18516</v>
      </c>
    </row>
    <row r="472" spans="1:18" s="59" customFormat="1" ht="14.25">
      <c r="A472" s="59" t="s">
        <v>23593</v>
      </c>
      <c r="B472" s="59" t="s">
        <v>30181</v>
      </c>
      <c r="C472" s="59" t="s">
        <v>30076</v>
      </c>
      <c r="D472" s="59" t="s">
        <v>30077</v>
      </c>
      <c r="E472" s="164">
        <v>319</v>
      </c>
      <c r="F472" s="164">
        <v>198</v>
      </c>
      <c r="G472" s="165">
        <v>0.62</v>
      </c>
      <c r="H472" s="59" t="s">
        <v>30161</v>
      </c>
      <c r="I472" s="164">
        <v>102.35</v>
      </c>
      <c r="J472" s="164">
        <v>300.35</v>
      </c>
      <c r="K472" s="59">
        <v>48</v>
      </c>
      <c r="L472" s="59" t="s">
        <v>18516</v>
      </c>
      <c r="M472" s="59" t="s">
        <v>18516</v>
      </c>
    </row>
    <row r="473" spans="1:18" s="59" customFormat="1" ht="14.25">
      <c r="A473" s="59" t="s">
        <v>25786</v>
      </c>
      <c r="B473" s="59" t="s">
        <v>30182</v>
      </c>
      <c r="C473" s="59" t="s">
        <v>30052</v>
      </c>
      <c r="D473" s="59" t="s">
        <v>30053</v>
      </c>
      <c r="E473" s="164">
        <v>59.9</v>
      </c>
      <c r="F473" s="164">
        <v>39.9</v>
      </c>
      <c r="G473" s="165">
        <v>0.66</v>
      </c>
      <c r="H473" s="59" t="s">
        <v>30152</v>
      </c>
      <c r="I473" s="164">
        <v>24.28</v>
      </c>
      <c r="J473" s="164">
        <v>64.18</v>
      </c>
      <c r="K473" s="59">
        <v>74</v>
      </c>
      <c r="L473" s="59" t="s">
        <v>18516</v>
      </c>
      <c r="M473" s="59" t="s">
        <v>18516</v>
      </c>
    </row>
    <row r="474" spans="1:18" s="59" customFormat="1" ht="14.25">
      <c r="A474" s="59" t="s">
        <v>23461</v>
      </c>
      <c r="B474" s="59" t="s">
        <v>30183</v>
      </c>
      <c r="C474" s="59" t="s">
        <v>29493</v>
      </c>
      <c r="D474" s="59" t="s">
        <v>29494</v>
      </c>
      <c r="E474" s="164">
        <v>746</v>
      </c>
      <c r="F474" s="164">
        <v>700</v>
      </c>
      <c r="G474" s="165">
        <v>0.93</v>
      </c>
      <c r="H474" s="59" t="s">
        <v>18516</v>
      </c>
      <c r="I474" s="164">
        <v>192.62</v>
      </c>
      <c r="J474" s="164">
        <v>892.62</v>
      </c>
      <c r="K474" s="59">
        <v>4</v>
      </c>
      <c r="L474" s="59" t="s">
        <v>18516</v>
      </c>
      <c r="M474" s="59" t="s">
        <v>18516</v>
      </c>
    </row>
    <row r="475" spans="1:18" s="59" customFormat="1" ht="14.25">
      <c r="A475" s="59" t="s">
        <v>23458</v>
      </c>
      <c r="B475" s="59" t="s">
        <v>30184</v>
      </c>
      <c r="C475" s="59" t="s">
        <v>29493</v>
      </c>
      <c r="D475" s="59" t="s">
        <v>29494</v>
      </c>
      <c r="E475" s="164">
        <v>746</v>
      </c>
      <c r="F475" s="164">
        <v>700</v>
      </c>
      <c r="G475" s="165">
        <v>0.93</v>
      </c>
      <c r="H475" s="59" t="s">
        <v>18516</v>
      </c>
      <c r="I475" s="164">
        <v>192.62</v>
      </c>
      <c r="J475" s="164">
        <v>892.62</v>
      </c>
      <c r="K475" s="59">
        <v>56</v>
      </c>
      <c r="L475" s="59" t="s">
        <v>18516</v>
      </c>
      <c r="M475" s="59" t="s">
        <v>18516</v>
      </c>
    </row>
    <row r="476" spans="1:18" s="59" customFormat="1" ht="14.25">
      <c r="A476" s="59" t="s">
        <v>23455</v>
      </c>
      <c r="B476" s="59" t="s">
        <v>30185</v>
      </c>
      <c r="C476" s="59" t="s">
        <v>29493</v>
      </c>
      <c r="D476" s="59" t="s">
        <v>29494</v>
      </c>
      <c r="E476" s="59" t="s">
        <v>18516</v>
      </c>
      <c r="F476" s="59" t="s">
        <v>18516</v>
      </c>
      <c r="G476" s="59" t="s">
        <v>18516</v>
      </c>
      <c r="H476" s="59" t="s">
        <v>18516</v>
      </c>
      <c r="I476" s="59" t="s">
        <v>18516</v>
      </c>
      <c r="J476" s="59" t="s">
        <v>18516</v>
      </c>
      <c r="K476" s="59" t="s">
        <v>29707</v>
      </c>
      <c r="L476" s="59" t="s">
        <v>18516</v>
      </c>
      <c r="M476" s="59" t="s">
        <v>18516</v>
      </c>
    </row>
    <row r="477" spans="1:18" s="59" customFormat="1" ht="14.25">
      <c r="A477" s="59" t="s">
        <v>23452</v>
      </c>
      <c r="B477" s="59" t="s">
        <v>30186</v>
      </c>
      <c r="C477" s="59" t="s">
        <v>29493</v>
      </c>
      <c r="D477" s="59" t="s">
        <v>29494</v>
      </c>
      <c r="E477" s="164">
        <v>861</v>
      </c>
      <c r="F477" s="164">
        <v>851</v>
      </c>
      <c r="G477" s="165">
        <v>0.98</v>
      </c>
      <c r="H477" s="59" t="s">
        <v>18516</v>
      </c>
      <c r="I477" s="164">
        <v>339.61</v>
      </c>
      <c r="J477" s="164">
        <v>1190.61</v>
      </c>
      <c r="K477" s="59">
        <v>27</v>
      </c>
      <c r="L477" s="59" t="s">
        <v>18516</v>
      </c>
      <c r="M477" s="59" t="s">
        <v>18516</v>
      </c>
    </row>
    <row r="478" spans="1:18" s="59" customFormat="1" ht="14.25">
      <c r="A478" s="59" t="s">
        <v>23449</v>
      </c>
      <c r="B478" s="59" t="s">
        <v>30187</v>
      </c>
      <c r="C478" s="59" t="s">
        <v>29493</v>
      </c>
      <c r="D478" s="59" t="s">
        <v>29494</v>
      </c>
      <c r="E478" s="164">
        <v>817</v>
      </c>
      <c r="F478" s="164">
        <v>817</v>
      </c>
      <c r="G478" s="59" t="s">
        <v>18516</v>
      </c>
      <c r="H478" s="59" t="s">
        <v>18516</v>
      </c>
      <c r="I478" s="164">
        <v>242.98</v>
      </c>
      <c r="J478" s="164">
        <v>1059.98</v>
      </c>
      <c r="K478" s="59">
        <v>0</v>
      </c>
      <c r="L478" s="59" t="s">
        <v>18516</v>
      </c>
      <c r="M478" s="59" t="s">
        <v>18516</v>
      </c>
    </row>
    <row r="479" spans="1:18" s="59" customFormat="1" ht="14.25">
      <c r="A479" s="59" t="s">
        <v>25789</v>
      </c>
      <c r="B479" s="59" t="s">
        <v>30188</v>
      </c>
      <c r="C479" s="59" t="s">
        <v>30146</v>
      </c>
      <c r="D479" s="59" t="s">
        <v>30147</v>
      </c>
      <c r="E479" s="164">
        <v>599</v>
      </c>
      <c r="F479" s="164">
        <v>499</v>
      </c>
      <c r="G479" s="165">
        <v>0.83</v>
      </c>
      <c r="H479" s="59" t="s">
        <v>18516</v>
      </c>
      <c r="I479" s="164">
        <v>254.78</v>
      </c>
      <c r="J479" s="164">
        <v>753.78</v>
      </c>
      <c r="K479" s="59">
        <v>127</v>
      </c>
      <c r="L479" s="59" t="s">
        <v>29439</v>
      </c>
      <c r="M479" s="59" t="s">
        <v>30952</v>
      </c>
    </row>
    <row r="480" spans="1:18" s="59" customFormat="1" ht="14.25">
      <c r="A480" s="59" t="s">
        <v>30189</v>
      </c>
      <c r="B480" s="59" t="s">
        <v>29965</v>
      </c>
      <c r="C480" s="59" t="s">
        <v>29966</v>
      </c>
      <c r="D480" s="59" t="s">
        <v>29967</v>
      </c>
      <c r="E480" s="59" t="s">
        <v>18516</v>
      </c>
      <c r="F480" s="59" t="s">
        <v>18516</v>
      </c>
      <c r="G480" s="59" t="s">
        <v>18516</v>
      </c>
      <c r="H480" s="59" t="s">
        <v>18516</v>
      </c>
      <c r="I480" s="59" t="s">
        <v>18516</v>
      </c>
      <c r="J480" s="59" t="s">
        <v>18516</v>
      </c>
      <c r="K480" s="59" t="s">
        <v>29707</v>
      </c>
      <c r="L480" s="59" t="s">
        <v>18516</v>
      </c>
      <c r="M480" s="59" t="s">
        <v>18516</v>
      </c>
    </row>
    <row r="481" spans="1:18" s="59" customFormat="1" ht="14.25">
      <c r="A481" s="59" t="s">
        <v>30190</v>
      </c>
      <c r="B481" s="59" t="s">
        <v>30191</v>
      </c>
      <c r="C481" s="59" t="s">
        <v>29966</v>
      </c>
      <c r="D481" s="59" t="s">
        <v>29967</v>
      </c>
      <c r="E481" s="164">
        <v>169</v>
      </c>
      <c r="F481" s="164">
        <v>169</v>
      </c>
      <c r="G481" s="59" t="s">
        <v>18516</v>
      </c>
      <c r="H481" s="59" t="s">
        <v>18516</v>
      </c>
      <c r="I481" s="164">
        <v>56.39</v>
      </c>
      <c r="J481" s="164">
        <v>225.39</v>
      </c>
      <c r="K481" s="59">
        <v>59</v>
      </c>
      <c r="L481" s="59" t="s">
        <v>18516</v>
      </c>
      <c r="M481" s="59" t="s">
        <v>18516</v>
      </c>
    </row>
    <row r="482" spans="1:18" s="59" customFormat="1" ht="14.25">
      <c r="A482" s="59" t="s">
        <v>30192</v>
      </c>
      <c r="B482" s="59" t="s">
        <v>30193</v>
      </c>
      <c r="C482" s="59" t="s">
        <v>29966</v>
      </c>
      <c r="D482" s="59" t="s">
        <v>29967</v>
      </c>
      <c r="E482" s="164">
        <v>169</v>
      </c>
      <c r="F482" s="164">
        <v>169</v>
      </c>
      <c r="G482" s="59" t="s">
        <v>18516</v>
      </c>
      <c r="H482" s="59" t="s">
        <v>18516</v>
      </c>
      <c r="I482" s="164">
        <v>56.39</v>
      </c>
      <c r="J482" s="164">
        <v>225.39</v>
      </c>
      <c r="K482" s="59">
        <v>80</v>
      </c>
      <c r="L482" s="59" t="s">
        <v>18516</v>
      </c>
      <c r="M482" s="59" t="s">
        <v>18516</v>
      </c>
    </row>
    <row r="483" spans="1:18" s="59" customFormat="1" ht="14.25">
      <c r="A483" s="59" t="s">
        <v>25783</v>
      </c>
      <c r="B483" s="59" t="s">
        <v>30194</v>
      </c>
      <c r="C483" s="59" t="s">
        <v>30052</v>
      </c>
      <c r="D483" s="59" t="s">
        <v>30053</v>
      </c>
      <c r="E483" s="59" t="s">
        <v>18516</v>
      </c>
      <c r="F483" s="59" t="s">
        <v>18516</v>
      </c>
      <c r="G483" s="59" t="s">
        <v>18516</v>
      </c>
      <c r="H483" s="59" t="s">
        <v>18516</v>
      </c>
      <c r="I483" s="59" t="s">
        <v>18516</v>
      </c>
      <c r="J483" s="59" t="s">
        <v>18516</v>
      </c>
      <c r="K483" s="59" t="s">
        <v>29707</v>
      </c>
      <c r="L483" s="59" t="s">
        <v>18516</v>
      </c>
      <c r="M483" s="59" t="s">
        <v>18516</v>
      </c>
    </row>
    <row r="484" spans="1:18" s="59" customFormat="1" ht="14.25">
      <c r="A484" s="59" t="s">
        <v>25780</v>
      </c>
      <c r="B484" s="59" t="s">
        <v>30195</v>
      </c>
      <c r="C484" s="59" t="s">
        <v>30052</v>
      </c>
      <c r="D484" s="59" t="s">
        <v>30053</v>
      </c>
      <c r="E484" s="164">
        <v>65.9</v>
      </c>
      <c r="F484" s="164">
        <v>33.9</v>
      </c>
      <c r="G484" s="165">
        <v>0.51</v>
      </c>
      <c r="H484" s="59" t="s">
        <v>30152</v>
      </c>
      <c r="I484" s="164">
        <v>27.98</v>
      </c>
      <c r="J484" s="164">
        <v>61.88</v>
      </c>
      <c r="K484" s="59">
        <v>38</v>
      </c>
      <c r="L484" s="59" t="s">
        <v>18516</v>
      </c>
      <c r="M484" s="59" t="s">
        <v>18516</v>
      </c>
    </row>
    <row r="485" spans="1:18" s="59" customFormat="1" ht="14.25">
      <c r="A485" s="59" t="s">
        <v>18337</v>
      </c>
      <c r="B485" s="59" t="s">
        <v>30196</v>
      </c>
      <c r="C485" s="59" t="s">
        <v>29518</v>
      </c>
      <c r="D485" s="59" t="s">
        <v>29519</v>
      </c>
      <c r="E485" s="164">
        <v>259</v>
      </c>
      <c r="F485" s="164">
        <v>235</v>
      </c>
      <c r="G485" s="165">
        <v>0.9</v>
      </c>
      <c r="H485" s="59" t="s">
        <v>18516</v>
      </c>
      <c r="I485" s="164">
        <v>99.2</v>
      </c>
      <c r="J485" s="164">
        <v>334.2</v>
      </c>
      <c r="K485" s="59">
        <v>92</v>
      </c>
      <c r="L485" s="59" t="s">
        <v>18516</v>
      </c>
      <c r="M485" s="59" t="s">
        <v>18516</v>
      </c>
    </row>
    <row r="486" spans="1:18" s="59" customFormat="1" ht="14.25">
      <c r="A486" s="59" t="s">
        <v>18340</v>
      </c>
      <c r="B486" s="59" t="s">
        <v>30197</v>
      </c>
      <c r="C486" s="59" t="s">
        <v>29518</v>
      </c>
      <c r="D486" s="59" t="s">
        <v>29519</v>
      </c>
      <c r="E486" s="164">
        <v>259</v>
      </c>
      <c r="F486" s="164">
        <v>225</v>
      </c>
      <c r="G486" s="165">
        <v>0.86</v>
      </c>
      <c r="H486" s="59" t="s">
        <v>18516</v>
      </c>
      <c r="I486" s="164">
        <v>99.2</v>
      </c>
      <c r="J486" s="164">
        <v>324.2</v>
      </c>
      <c r="K486" s="59">
        <v>56</v>
      </c>
      <c r="L486" s="59" t="s">
        <v>18516</v>
      </c>
      <c r="M486" s="59" t="s">
        <v>18516</v>
      </c>
    </row>
    <row r="487" spans="1:18" s="59" customFormat="1" ht="14.25">
      <c r="A487" s="59" t="s">
        <v>18352</v>
      </c>
      <c r="B487" s="59" t="s">
        <v>30198</v>
      </c>
      <c r="C487" s="59" t="s">
        <v>29518</v>
      </c>
      <c r="D487" s="59" t="s">
        <v>29519</v>
      </c>
      <c r="E487" s="164">
        <v>269</v>
      </c>
      <c r="F487" s="164">
        <v>225</v>
      </c>
      <c r="G487" s="165">
        <v>0.83</v>
      </c>
      <c r="H487" s="59" t="s">
        <v>18516</v>
      </c>
      <c r="I487" s="164">
        <v>98.33</v>
      </c>
      <c r="J487" s="164">
        <v>323.33</v>
      </c>
      <c r="K487" s="59">
        <v>31</v>
      </c>
      <c r="L487" s="59" t="s">
        <v>18516</v>
      </c>
      <c r="M487" s="59" t="s">
        <v>18516</v>
      </c>
    </row>
    <row r="488" spans="1:18" s="59" customFormat="1" ht="14.25">
      <c r="A488" s="59" t="s">
        <v>18346</v>
      </c>
      <c r="B488" s="59" t="s">
        <v>30199</v>
      </c>
      <c r="C488" s="59" t="s">
        <v>29518</v>
      </c>
      <c r="D488" s="59" t="s">
        <v>29519</v>
      </c>
      <c r="E488" s="164">
        <v>245</v>
      </c>
      <c r="F488" s="164">
        <v>190</v>
      </c>
      <c r="G488" s="165">
        <v>0.77</v>
      </c>
      <c r="H488" s="59" t="s">
        <v>18516</v>
      </c>
      <c r="I488" s="164">
        <v>92.35</v>
      </c>
      <c r="J488" s="164">
        <v>282.35</v>
      </c>
      <c r="K488" s="59">
        <v>16</v>
      </c>
      <c r="L488" s="59" t="s">
        <v>18516</v>
      </c>
      <c r="M488" s="59" t="s">
        <v>18516</v>
      </c>
    </row>
    <row r="489" spans="1:18" s="59" customFormat="1" ht="14.25">
      <c r="A489" s="59" t="s">
        <v>18343</v>
      </c>
      <c r="B489" s="59" t="s">
        <v>30200</v>
      </c>
      <c r="C489" s="59" t="s">
        <v>29518</v>
      </c>
      <c r="D489" s="59" t="s">
        <v>29519</v>
      </c>
      <c r="E489" s="164">
        <v>245</v>
      </c>
      <c r="F489" s="164">
        <v>205</v>
      </c>
      <c r="G489" s="165">
        <v>0.83</v>
      </c>
      <c r="H489" s="59" t="s">
        <v>18516</v>
      </c>
      <c r="I489" s="164">
        <v>92.35</v>
      </c>
      <c r="J489" s="164">
        <v>297.35</v>
      </c>
      <c r="K489" s="59">
        <v>103</v>
      </c>
      <c r="L489" s="59" t="s">
        <v>18516</v>
      </c>
      <c r="M489" s="59" t="s">
        <v>18516</v>
      </c>
    </row>
    <row r="490" spans="1:18" s="59" customFormat="1" ht="14.25">
      <c r="A490" s="59" t="s">
        <v>20426</v>
      </c>
      <c r="B490" s="59" t="s">
        <v>30201</v>
      </c>
      <c r="C490" s="59" t="s">
        <v>29865</v>
      </c>
      <c r="D490" s="59" t="s">
        <v>29866</v>
      </c>
      <c r="E490" s="164">
        <v>179</v>
      </c>
      <c r="F490" s="164">
        <v>169</v>
      </c>
      <c r="G490" s="165">
        <v>0.94</v>
      </c>
      <c r="H490" s="59" t="s">
        <v>18516</v>
      </c>
      <c r="I490" s="164">
        <v>52.97</v>
      </c>
      <c r="J490" s="164">
        <v>221.97</v>
      </c>
      <c r="K490" s="59">
        <v>39</v>
      </c>
      <c r="L490" s="59" t="s">
        <v>18516</v>
      </c>
      <c r="M490" s="59" t="s">
        <v>18516</v>
      </c>
    </row>
    <row r="491" spans="1:18" s="59" customFormat="1" ht="14.25">
      <c r="A491" s="59" t="s">
        <v>20417</v>
      </c>
      <c r="B491" s="59" t="s">
        <v>30201</v>
      </c>
      <c r="C491" s="59" t="s">
        <v>29865</v>
      </c>
      <c r="D491" s="59" t="s">
        <v>29866</v>
      </c>
      <c r="E491" s="164">
        <v>179</v>
      </c>
      <c r="F491" s="164">
        <v>169</v>
      </c>
      <c r="G491" s="165">
        <v>0.94</v>
      </c>
      <c r="H491" s="59" t="s">
        <v>18516</v>
      </c>
      <c r="I491" s="164">
        <v>52.97</v>
      </c>
      <c r="J491" s="164">
        <v>221.97</v>
      </c>
      <c r="K491" s="59">
        <v>0</v>
      </c>
      <c r="L491" s="59" t="s">
        <v>18516</v>
      </c>
      <c r="M491" s="59" t="s">
        <v>18516</v>
      </c>
    </row>
    <row r="492" spans="1:18" s="59" customFormat="1" ht="14.25">
      <c r="A492" s="59" t="s">
        <v>20420</v>
      </c>
      <c r="B492" s="59" t="s">
        <v>30201</v>
      </c>
      <c r="C492" s="59" t="s">
        <v>29865</v>
      </c>
      <c r="D492" s="59" t="s">
        <v>29866</v>
      </c>
      <c r="E492" s="164">
        <v>179</v>
      </c>
      <c r="F492" s="164">
        <v>169</v>
      </c>
      <c r="G492" s="165">
        <v>0.94</v>
      </c>
      <c r="H492" s="59" t="s">
        <v>18516</v>
      </c>
      <c r="I492" s="164">
        <v>52.97</v>
      </c>
      <c r="J492" s="164">
        <v>221.97</v>
      </c>
      <c r="K492" s="59">
        <v>3</v>
      </c>
      <c r="L492" s="59" t="s">
        <v>18516</v>
      </c>
      <c r="M492" s="59" t="s">
        <v>18516</v>
      </c>
    </row>
    <row r="493" spans="1:18" s="59" customFormat="1" ht="14.25">
      <c r="A493" s="59" t="s">
        <v>20423</v>
      </c>
      <c r="B493" s="59" t="s">
        <v>30201</v>
      </c>
      <c r="C493" s="59" t="s">
        <v>29865</v>
      </c>
      <c r="D493" s="59" t="s">
        <v>29866</v>
      </c>
      <c r="E493" s="164">
        <v>179</v>
      </c>
      <c r="F493" s="164">
        <v>169</v>
      </c>
      <c r="G493" s="165">
        <v>0.94</v>
      </c>
      <c r="H493" s="59" t="s">
        <v>18516</v>
      </c>
      <c r="I493" s="164">
        <v>52.97</v>
      </c>
      <c r="J493" s="164">
        <v>221.97</v>
      </c>
      <c r="K493" s="59">
        <v>0</v>
      </c>
      <c r="L493" s="59" t="s">
        <v>18516</v>
      </c>
      <c r="M493" s="59" t="s">
        <v>18516</v>
      </c>
    </row>
    <row r="494" spans="1:18" s="59" customFormat="1" ht="14.25">
      <c r="A494" s="59" t="s">
        <v>30202</v>
      </c>
      <c r="B494" s="59" t="s">
        <v>30203</v>
      </c>
      <c r="C494" s="59" t="s">
        <v>29865</v>
      </c>
      <c r="D494" s="59" t="s">
        <v>29866</v>
      </c>
      <c r="E494" s="164">
        <v>259</v>
      </c>
      <c r="F494" s="164">
        <v>220.15</v>
      </c>
      <c r="G494" s="165">
        <v>0.85</v>
      </c>
      <c r="H494" s="59" t="s">
        <v>30204</v>
      </c>
      <c r="I494" s="164">
        <v>45.24</v>
      </c>
      <c r="J494" s="164">
        <v>265.39</v>
      </c>
      <c r="K494" s="59">
        <v>193</v>
      </c>
      <c r="L494" s="59" t="s">
        <v>18516</v>
      </c>
      <c r="M494" s="59" t="s">
        <v>18516</v>
      </c>
    </row>
    <row r="495" spans="1:18" s="59" customFormat="1" ht="14.25">
      <c r="A495" s="59" t="s">
        <v>30205</v>
      </c>
      <c r="B495" s="59" t="s">
        <v>30206</v>
      </c>
      <c r="C495" s="59" t="s">
        <v>29865</v>
      </c>
      <c r="D495" s="59" t="s">
        <v>29866</v>
      </c>
      <c r="E495" s="164">
        <v>129</v>
      </c>
      <c r="F495" s="164">
        <v>116.1</v>
      </c>
      <c r="G495" s="165">
        <v>0.89</v>
      </c>
      <c r="H495" s="59" t="s">
        <v>30204</v>
      </c>
      <c r="I495" s="164">
        <v>40.49</v>
      </c>
      <c r="J495" s="164">
        <v>156.59</v>
      </c>
      <c r="K495" s="59">
        <v>31</v>
      </c>
      <c r="L495" s="59" t="s">
        <v>18516</v>
      </c>
      <c r="M495" s="59" t="s">
        <v>18516</v>
      </c>
    </row>
    <row r="496" spans="1:18" s="59" customFormat="1" ht="14.25">
      <c r="A496" s="59" t="s">
        <v>30207</v>
      </c>
      <c r="B496" s="59" t="s">
        <v>30208</v>
      </c>
      <c r="C496" s="59" t="s">
        <v>29966</v>
      </c>
      <c r="D496" s="59" t="s">
        <v>29967</v>
      </c>
      <c r="E496" s="164">
        <v>399</v>
      </c>
      <c r="F496" s="164">
        <v>399</v>
      </c>
      <c r="G496" s="59" t="s">
        <v>18516</v>
      </c>
      <c r="H496" s="59" t="s">
        <v>18516</v>
      </c>
      <c r="I496" s="164">
        <v>129.76</v>
      </c>
      <c r="J496" s="164">
        <v>528.76</v>
      </c>
      <c r="K496" s="59">
        <v>59</v>
      </c>
      <c r="L496" s="59" t="s">
        <v>18516</v>
      </c>
      <c r="M496" s="59" t="s">
        <v>18516</v>
      </c>
    </row>
    <row r="497" spans="1:18" s="59" customFormat="1" ht="14.25">
      <c r="A497" s="59" t="s">
        <v>30209</v>
      </c>
      <c r="B497" s="59" t="s">
        <v>30210</v>
      </c>
      <c r="C497" s="59" t="s">
        <v>29414</v>
      </c>
      <c r="D497" s="59" t="s">
        <v>29415</v>
      </c>
      <c r="E497" s="164">
        <v>122</v>
      </c>
      <c r="F497" s="164">
        <v>122</v>
      </c>
      <c r="G497" s="59" t="s">
        <v>18516</v>
      </c>
      <c r="H497" s="59" t="s">
        <v>18516</v>
      </c>
      <c r="I497" s="164">
        <v>37.39</v>
      </c>
      <c r="J497" s="164">
        <v>159.39</v>
      </c>
      <c r="K497" s="59">
        <v>279</v>
      </c>
      <c r="L497" s="59" t="s">
        <v>18516</v>
      </c>
      <c r="M497" s="59" t="s">
        <v>18516</v>
      </c>
    </row>
    <row r="498" spans="1:18" s="59" customFormat="1" ht="14.25">
      <c r="A498" s="59" t="s">
        <v>30211</v>
      </c>
      <c r="B498" s="59" t="s">
        <v>30212</v>
      </c>
      <c r="C498" s="59" t="s">
        <v>29414</v>
      </c>
      <c r="D498" s="59" t="s">
        <v>29415</v>
      </c>
      <c r="E498" s="164">
        <v>122</v>
      </c>
      <c r="F498" s="164">
        <v>122</v>
      </c>
      <c r="G498" s="59" t="s">
        <v>18516</v>
      </c>
      <c r="H498" s="59" t="s">
        <v>18516</v>
      </c>
      <c r="I498" s="164">
        <v>37.39</v>
      </c>
      <c r="J498" s="164">
        <v>159.39</v>
      </c>
      <c r="K498" s="59">
        <v>293</v>
      </c>
      <c r="L498" s="59" t="s">
        <v>18516</v>
      </c>
      <c r="M498" s="59" t="s">
        <v>18516</v>
      </c>
    </row>
    <row r="499" spans="1:18" s="59" customFormat="1" ht="14.25">
      <c r="A499" s="59" t="s">
        <v>25777</v>
      </c>
      <c r="B499" s="59" t="s">
        <v>30213</v>
      </c>
      <c r="C499" s="59" t="s">
        <v>30052</v>
      </c>
      <c r="D499" s="59" t="s">
        <v>30053</v>
      </c>
      <c r="E499" s="164">
        <v>64.9</v>
      </c>
      <c r="F499" s="164">
        <v>54.9</v>
      </c>
      <c r="G499" s="165">
        <v>0.84</v>
      </c>
      <c r="H499" s="59" t="s">
        <v>18516</v>
      </c>
      <c r="I499" s="164">
        <v>18.14</v>
      </c>
      <c r="J499" s="164">
        <v>73.04</v>
      </c>
      <c r="K499" s="59">
        <v>1</v>
      </c>
      <c r="L499" s="59" t="s">
        <v>18516</v>
      </c>
      <c r="M499" s="59" t="s">
        <v>18516</v>
      </c>
    </row>
    <row r="500" spans="1:18" s="59" customFormat="1" ht="14.25">
      <c r="A500" s="59" t="s">
        <v>30214</v>
      </c>
      <c r="B500" s="59" t="s">
        <v>30215</v>
      </c>
      <c r="C500" s="59" t="s">
        <v>29518</v>
      </c>
      <c r="D500" s="59" t="s">
        <v>29519</v>
      </c>
      <c r="E500" s="164">
        <v>225</v>
      </c>
      <c r="F500" s="164">
        <v>205</v>
      </c>
      <c r="G500" s="165">
        <v>0.91</v>
      </c>
      <c r="H500" s="59" t="s">
        <v>18516</v>
      </c>
      <c r="I500" s="164">
        <v>87.1</v>
      </c>
      <c r="J500" s="164">
        <v>292.1</v>
      </c>
      <c r="K500" s="59">
        <v>21</v>
      </c>
      <c r="L500" s="59" t="s">
        <v>29439</v>
      </c>
      <c r="M500" s="59" t="s">
        <v>30216</v>
      </c>
    </row>
    <row r="501" spans="1:18" s="59" customFormat="1" ht="14.25">
      <c r="A501" s="59" t="s">
        <v>30217</v>
      </c>
      <c r="B501" s="59" t="s">
        <v>30218</v>
      </c>
      <c r="C501" s="59" t="s">
        <v>29518</v>
      </c>
      <c r="D501" s="59" t="s">
        <v>29519</v>
      </c>
      <c r="E501" s="164">
        <v>225</v>
      </c>
      <c r="F501" s="164">
        <v>205</v>
      </c>
      <c r="G501" s="165">
        <v>0.91</v>
      </c>
      <c r="H501" s="59" t="s">
        <v>18516</v>
      </c>
      <c r="I501" s="164">
        <v>87.1</v>
      </c>
      <c r="J501" s="164">
        <v>292.1</v>
      </c>
      <c r="K501" s="59">
        <v>58</v>
      </c>
      <c r="L501" s="59" t="s">
        <v>29410</v>
      </c>
      <c r="M501" s="59" t="s">
        <v>30216</v>
      </c>
    </row>
    <row r="502" spans="1:18" s="59" customFormat="1" ht="14.25">
      <c r="A502" s="59" t="s">
        <v>23561</v>
      </c>
      <c r="B502" s="59" t="s">
        <v>30219</v>
      </c>
      <c r="C502" s="59" t="s">
        <v>30076</v>
      </c>
      <c r="D502" s="59" t="s">
        <v>30077</v>
      </c>
      <c r="E502" s="164">
        <v>498</v>
      </c>
      <c r="F502" s="164">
        <v>435</v>
      </c>
      <c r="G502" s="165">
        <v>0.87</v>
      </c>
      <c r="H502" s="59" t="s">
        <v>18516</v>
      </c>
      <c r="I502" s="164">
        <v>100.92</v>
      </c>
      <c r="J502" s="164">
        <v>535.92</v>
      </c>
      <c r="K502" s="59">
        <v>0</v>
      </c>
      <c r="L502" s="59" t="s">
        <v>18516</v>
      </c>
      <c r="M502" s="59" t="s">
        <v>18516</v>
      </c>
    </row>
    <row r="503" spans="1:18" s="59" customFormat="1" ht="14.25">
      <c r="A503" s="59" t="s">
        <v>30220</v>
      </c>
      <c r="B503" s="59" t="s">
        <v>29578</v>
      </c>
      <c r="C503" s="59" t="s">
        <v>29579</v>
      </c>
      <c r="D503" s="59" t="s">
        <v>29579</v>
      </c>
      <c r="E503" s="164">
        <v>140</v>
      </c>
      <c r="F503" s="164">
        <v>120</v>
      </c>
      <c r="G503" s="165">
        <v>0.85</v>
      </c>
      <c r="H503" s="59" t="s">
        <v>30221</v>
      </c>
      <c r="I503" s="164">
        <v>89.22</v>
      </c>
      <c r="J503" s="164">
        <v>209.22</v>
      </c>
      <c r="K503" s="59">
        <v>0</v>
      </c>
      <c r="L503" s="59" t="s">
        <v>18516</v>
      </c>
      <c r="M503" s="59" t="s">
        <v>18516</v>
      </c>
    </row>
    <row r="504" spans="1:18" s="59" customFormat="1" ht="14.25">
      <c r="A504" s="59" t="s">
        <v>30222</v>
      </c>
      <c r="B504" s="59" t="s">
        <v>30223</v>
      </c>
      <c r="C504" s="59" t="s">
        <v>29562</v>
      </c>
      <c r="D504" s="59" t="s">
        <v>29562</v>
      </c>
      <c r="E504" s="164">
        <v>285</v>
      </c>
      <c r="F504" s="164">
        <v>205</v>
      </c>
      <c r="G504" s="165">
        <v>0.71</v>
      </c>
      <c r="H504" s="59" t="s">
        <v>18516</v>
      </c>
      <c r="I504" s="164">
        <v>94.75</v>
      </c>
      <c r="J504" s="164">
        <v>299.75</v>
      </c>
      <c r="K504" s="59">
        <v>897</v>
      </c>
      <c r="L504" s="59" t="s">
        <v>18516</v>
      </c>
      <c r="M504" s="59" t="s">
        <v>18516</v>
      </c>
    </row>
    <row r="505" spans="1:18" s="59" customFormat="1" ht="14.25">
      <c r="A505" s="59" t="s">
        <v>30224</v>
      </c>
      <c r="B505" s="59" t="s">
        <v>30225</v>
      </c>
      <c r="C505" s="59" t="s">
        <v>30226</v>
      </c>
      <c r="D505" s="59" t="s">
        <v>30227</v>
      </c>
      <c r="E505" s="164">
        <v>299</v>
      </c>
      <c r="F505" s="164">
        <v>299</v>
      </c>
      <c r="G505" s="59" t="s">
        <v>18516</v>
      </c>
      <c r="H505" s="59" t="s">
        <v>18516</v>
      </c>
      <c r="I505" s="164">
        <v>68.28</v>
      </c>
      <c r="J505" s="164">
        <v>367.28</v>
      </c>
      <c r="K505" s="59">
        <v>43</v>
      </c>
      <c r="L505" s="59" t="s">
        <v>18516</v>
      </c>
      <c r="M505" s="59" t="s">
        <v>18516</v>
      </c>
    </row>
    <row r="506" spans="1:18" s="59" customFormat="1" ht="14.25">
      <c r="A506" s="59" t="s">
        <v>30228</v>
      </c>
      <c r="B506" s="59" t="s">
        <v>30229</v>
      </c>
      <c r="C506" s="59" t="s">
        <v>30226</v>
      </c>
      <c r="D506" s="59" t="s">
        <v>30227</v>
      </c>
      <c r="E506" s="164">
        <v>299</v>
      </c>
      <c r="F506" s="164">
        <v>299</v>
      </c>
      <c r="G506" s="59" t="s">
        <v>18516</v>
      </c>
      <c r="H506" s="59" t="s">
        <v>18516</v>
      </c>
      <c r="I506" s="164">
        <v>68.28</v>
      </c>
      <c r="J506" s="164">
        <v>367.28</v>
      </c>
      <c r="K506" s="59">
        <v>6</v>
      </c>
      <c r="L506" s="59" t="s">
        <v>18516</v>
      </c>
      <c r="M506" s="59" t="s">
        <v>18516</v>
      </c>
    </row>
    <row r="507" spans="1:18" s="59" customFormat="1" ht="14.25">
      <c r="A507" s="59" t="s">
        <v>30230</v>
      </c>
      <c r="B507" s="59" t="s">
        <v>30231</v>
      </c>
      <c r="C507" s="59" t="s">
        <v>30226</v>
      </c>
      <c r="D507" s="59" t="s">
        <v>30227</v>
      </c>
      <c r="E507" s="164">
        <v>299</v>
      </c>
      <c r="F507" s="164">
        <v>299</v>
      </c>
      <c r="G507" s="59" t="s">
        <v>18516</v>
      </c>
      <c r="H507" s="59" t="s">
        <v>18516</v>
      </c>
      <c r="I507" s="164">
        <v>68.28</v>
      </c>
      <c r="J507" s="164">
        <v>367.28</v>
      </c>
      <c r="K507" s="59">
        <v>0</v>
      </c>
      <c r="L507" s="59" t="s">
        <v>29439</v>
      </c>
      <c r="M507" s="59" t="s">
        <v>29416</v>
      </c>
    </row>
    <row r="508" spans="1:18" s="59" customFormat="1" ht="14.25">
      <c r="A508" s="59" t="s">
        <v>30232</v>
      </c>
      <c r="B508" s="59" t="s">
        <v>30233</v>
      </c>
      <c r="C508" s="59" t="s">
        <v>30226</v>
      </c>
      <c r="D508" s="59" t="s">
        <v>30227</v>
      </c>
      <c r="E508" s="164">
        <v>299</v>
      </c>
      <c r="F508" s="164">
        <v>299</v>
      </c>
      <c r="G508" s="59" t="s">
        <v>18516</v>
      </c>
      <c r="H508" s="59" t="s">
        <v>18516</v>
      </c>
      <c r="I508" s="164">
        <v>68.28</v>
      </c>
      <c r="J508" s="164">
        <v>367.28</v>
      </c>
      <c r="K508" s="59">
        <v>189</v>
      </c>
      <c r="L508" s="59" t="s">
        <v>29465</v>
      </c>
      <c r="M508" s="59" t="s">
        <v>29416</v>
      </c>
    </row>
    <row r="509" spans="1:18" s="59" customFormat="1" ht="14.25">
      <c r="A509" s="59" t="s">
        <v>30234</v>
      </c>
      <c r="B509" s="59" t="s">
        <v>30235</v>
      </c>
      <c r="C509" s="59" t="s">
        <v>30226</v>
      </c>
      <c r="D509" s="59" t="s">
        <v>30227</v>
      </c>
      <c r="E509" s="59" t="s">
        <v>18516</v>
      </c>
      <c r="F509" s="59" t="s">
        <v>18516</v>
      </c>
      <c r="G509" s="59" t="s">
        <v>18516</v>
      </c>
      <c r="H509" s="59" t="s">
        <v>18516</v>
      </c>
      <c r="I509" s="59" t="s">
        <v>18516</v>
      </c>
      <c r="J509" s="59" t="s">
        <v>18516</v>
      </c>
      <c r="K509" s="59" t="s">
        <v>29707</v>
      </c>
      <c r="L509" s="59" t="s">
        <v>18516</v>
      </c>
      <c r="M509" s="59" t="s">
        <v>18516</v>
      </c>
    </row>
    <row r="510" spans="1:18" s="59" customFormat="1" ht="14.25">
      <c r="A510" s="59" t="s">
        <v>29155</v>
      </c>
      <c r="B510" s="59" t="s">
        <v>30236</v>
      </c>
      <c r="C510" s="59" t="s">
        <v>29493</v>
      </c>
      <c r="D510" s="59" t="s">
        <v>29494</v>
      </c>
      <c r="E510" s="164">
        <v>305</v>
      </c>
      <c r="F510" s="164">
        <v>260</v>
      </c>
      <c r="G510" s="165">
        <v>0.85</v>
      </c>
      <c r="H510" s="59" t="s">
        <v>18516</v>
      </c>
      <c r="I510" s="164">
        <v>97.7</v>
      </c>
      <c r="J510" s="164">
        <v>357.7</v>
      </c>
      <c r="K510" s="59">
        <v>61</v>
      </c>
      <c r="L510" s="59" t="s">
        <v>18516</v>
      </c>
      <c r="M510" s="59" t="s">
        <v>18516</v>
      </c>
    </row>
    <row r="511" spans="1:18" s="59" customFormat="1" ht="14.25">
      <c r="A511" s="59" t="s">
        <v>29152</v>
      </c>
      <c r="B511" s="59" t="s">
        <v>30237</v>
      </c>
      <c r="C511" s="59" t="s">
        <v>29493</v>
      </c>
      <c r="D511" s="59" t="s">
        <v>29494</v>
      </c>
      <c r="E511" s="164">
        <v>305</v>
      </c>
      <c r="F511" s="164">
        <v>260</v>
      </c>
      <c r="G511" s="165">
        <v>0.85</v>
      </c>
      <c r="H511" s="59" t="s">
        <v>18516</v>
      </c>
      <c r="I511" s="164">
        <v>97.7</v>
      </c>
      <c r="J511" s="164">
        <v>357.7</v>
      </c>
      <c r="K511" s="59">
        <v>61</v>
      </c>
      <c r="L511" s="59" t="s">
        <v>18516</v>
      </c>
      <c r="M511" s="59" t="s">
        <v>18516</v>
      </c>
    </row>
    <row r="512" spans="1:18" s="59" customFormat="1" ht="14.25">
      <c r="A512" s="59" t="s">
        <v>29161</v>
      </c>
      <c r="B512" s="59" t="s">
        <v>30238</v>
      </c>
      <c r="C512" s="59" t="s">
        <v>29493</v>
      </c>
      <c r="D512" s="59" t="s">
        <v>29494</v>
      </c>
      <c r="E512" s="164">
        <v>320</v>
      </c>
      <c r="F512" s="164">
        <v>280</v>
      </c>
      <c r="G512" s="165">
        <v>0.87</v>
      </c>
      <c r="H512" s="59" t="s">
        <v>18516</v>
      </c>
      <c r="I512" s="164">
        <v>111.93</v>
      </c>
      <c r="J512" s="164">
        <v>391.93</v>
      </c>
      <c r="K512" s="59">
        <v>72</v>
      </c>
      <c r="L512" s="59" t="s">
        <v>18516</v>
      </c>
      <c r="M512" s="59" t="s">
        <v>18516</v>
      </c>
    </row>
    <row r="513" spans="1:18" s="59" customFormat="1" ht="14.25">
      <c r="A513" s="59" t="s">
        <v>29158</v>
      </c>
      <c r="B513" s="59" t="s">
        <v>30239</v>
      </c>
      <c r="C513" s="59" t="s">
        <v>29493</v>
      </c>
      <c r="D513" s="59" t="s">
        <v>29494</v>
      </c>
      <c r="E513" s="164">
        <v>320</v>
      </c>
      <c r="F513" s="164">
        <v>280</v>
      </c>
      <c r="G513" s="165">
        <v>0.87</v>
      </c>
      <c r="H513" s="59" t="s">
        <v>18516</v>
      </c>
      <c r="I513" s="164">
        <v>111.93</v>
      </c>
      <c r="J513" s="164">
        <v>391.93</v>
      </c>
      <c r="K513" s="59">
        <v>71</v>
      </c>
      <c r="L513" s="59" t="s">
        <v>18516</v>
      </c>
      <c r="M513" s="59" t="s">
        <v>18516</v>
      </c>
    </row>
    <row r="514" spans="1:18" s="59" customFormat="1" ht="14.25">
      <c r="A514" s="59" t="s">
        <v>29170</v>
      </c>
      <c r="B514" s="59" t="s">
        <v>30240</v>
      </c>
      <c r="C514" s="59" t="s">
        <v>29493</v>
      </c>
      <c r="D514" s="59" t="s">
        <v>29494</v>
      </c>
      <c r="E514" s="164">
        <v>380</v>
      </c>
      <c r="F514" s="164">
        <v>355</v>
      </c>
      <c r="G514" s="165">
        <v>0.93</v>
      </c>
      <c r="H514" s="59" t="s">
        <v>18516</v>
      </c>
      <c r="I514" s="164">
        <v>105.33</v>
      </c>
      <c r="J514" s="164">
        <v>460.33</v>
      </c>
      <c r="K514" s="59">
        <v>87</v>
      </c>
      <c r="L514" s="59" t="s">
        <v>18516</v>
      </c>
      <c r="M514" s="59" t="s">
        <v>18516</v>
      </c>
    </row>
    <row r="515" spans="1:18" s="59" customFormat="1" ht="14.25">
      <c r="A515" s="59" t="s">
        <v>29164</v>
      </c>
      <c r="B515" s="59" t="s">
        <v>30241</v>
      </c>
      <c r="C515" s="59" t="s">
        <v>29493</v>
      </c>
      <c r="D515" s="59" t="s">
        <v>29494</v>
      </c>
      <c r="E515" s="164">
        <v>380</v>
      </c>
      <c r="F515" s="164">
        <v>355</v>
      </c>
      <c r="G515" s="165">
        <v>0.93</v>
      </c>
      <c r="H515" s="59" t="s">
        <v>18516</v>
      </c>
      <c r="I515" s="164">
        <v>105.33</v>
      </c>
      <c r="J515" s="164">
        <v>460.33</v>
      </c>
      <c r="K515" s="59">
        <v>85</v>
      </c>
      <c r="L515" s="59" t="s">
        <v>18516</v>
      </c>
      <c r="M515" s="59" t="s">
        <v>18516</v>
      </c>
    </row>
    <row r="516" spans="1:18" s="59" customFormat="1" ht="14.25">
      <c r="A516" s="59" t="s">
        <v>29167</v>
      </c>
      <c r="B516" s="59" t="s">
        <v>30242</v>
      </c>
      <c r="C516" s="59" t="s">
        <v>29493</v>
      </c>
      <c r="D516" s="59" t="s">
        <v>29494</v>
      </c>
      <c r="E516" s="164">
        <v>380</v>
      </c>
      <c r="F516" s="164">
        <v>355</v>
      </c>
      <c r="G516" s="165">
        <v>0.93</v>
      </c>
      <c r="H516" s="59" t="s">
        <v>18516</v>
      </c>
      <c r="I516" s="164">
        <v>105.33</v>
      </c>
      <c r="J516" s="164">
        <v>460.33</v>
      </c>
      <c r="K516" s="59">
        <v>64</v>
      </c>
      <c r="L516" s="59" t="s">
        <v>18516</v>
      </c>
      <c r="M516" s="59" t="s">
        <v>18516</v>
      </c>
    </row>
    <row r="517" spans="1:18" s="59" customFormat="1" ht="14.25">
      <c r="A517" s="59" t="s">
        <v>23547</v>
      </c>
      <c r="B517" s="59" t="s">
        <v>30243</v>
      </c>
      <c r="C517" s="59" t="s">
        <v>30076</v>
      </c>
      <c r="D517" s="59" t="s">
        <v>30077</v>
      </c>
      <c r="E517" s="164">
        <v>388</v>
      </c>
      <c r="F517" s="164">
        <v>269</v>
      </c>
      <c r="G517" s="165">
        <v>0.69</v>
      </c>
      <c r="H517" s="59" t="s">
        <v>18516</v>
      </c>
      <c r="I517" s="164">
        <v>126.59</v>
      </c>
      <c r="J517" s="164">
        <v>395.59</v>
      </c>
      <c r="K517" s="59">
        <v>0</v>
      </c>
      <c r="L517" s="59" t="s">
        <v>18516</v>
      </c>
      <c r="M517" s="59" t="s">
        <v>18516</v>
      </c>
    </row>
    <row r="518" spans="1:18" s="59" customFormat="1" ht="14.25">
      <c r="A518" s="59" t="s">
        <v>23544</v>
      </c>
      <c r="B518" s="59" t="s">
        <v>30244</v>
      </c>
      <c r="C518" s="59" t="s">
        <v>30076</v>
      </c>
      <c r="D518" s="59" t="s">
        <v>30077</v>
      </c>
      <c r="E518" s="164">
        <v>388</v>
      </c>
      <c r="F518" s="164">
        <v>269</v>
      </c>
      <c r="G518" s="165">
        <v>0.69</v>
      </c>
      <c r="H518" s="59" t="s">
        <v>18516</v>
      </c>
      <c r="I518" s="164">
        <v>126.59</v>
      </c>
      <c r="J518" s="164">
        <v>395.59</v>
      </c>
      <c r="K518" s="59">
        <v>1</v>
      </c>
      <c r="L518" s="59" t="s">
        <v>18516</v>
      </c>
      <c r="M518" s="59" t="s">
        <v>18516</v>
      </c>
    </row>
    <row r="519" spans="1:18" s="59" customFormat="1" ht="14.25">
      <c r="A519" s="59" t="s">
        <v>23541</v>
      </c>
      <c r="B519" s="59" t="s">
        <v>30245</v>
      </c>
      <c r="C519" s="59" t="s">
        <v>30076</v>
      </c>
      <c r="D519" s="59" t="s">
        <v>30077</v>
      </c>
      <c r="E519" s="164">
        <v>388</v>
      </c>
      <c r="F519" s="164">
        <v>269</v>
      </c>
      <c r="G519" s="165">
        <v>0.69</v>
      </c>
      <c r="H519" s="59" t="s">
        <v>18516</v>
      </c>
      <c r="I519" s="164">
        <v>126.59</v>
      </c>
      <c r="J519" s="164">
        <v>395.59</v>
      </c>
      <c r="K519" s="59">
        <v>9</v>
      </c>
      <c r="L519" s="59" t="s">
        <v>18516</v>
      </c>
      <c r="M519" s="59" t="s">
        <v>18516</v>
      </c>
    </row>
    <row r="520" spans="1:18" s="59" customFormat="1" ht="14.25">
      <c r="A520" s="59" t="s">
        <v>23538</v>
      </c>
      <c r="B520" s="59" t="s">
        <v>30246</v>
      </c>
      <c r="C520" s="59" t="s">
        <v>30076</v>
      </c>
      <c r="D520" s="59" t="s">
        <v>30077</v>
      </c>
      <c r="E520" s="164">
        <v>388</v>
      </c>
      <c r="F520" s="164">
        <v>269</v>
      </c>
      <c r="G520" s="165">
        <v>0.69</v>
      </c>
      <c r="H520" s="59" t="s">
        <v>18516</v>
      </c>
      <c r="I520" s="164">
        <v>126.59</v>
      </c>
      <c r="J520" s="164">
        <v>395.59</v>
      </c>
      <c r="K520" s="59">
        <v>16</v>
      </c>
      <c r="L520" s="59" t="s">
        <v>18516</v>
      </c>
      <c r="M520" s="59" t="s">
        <v>18516</v>
      </c>
    </row>
    <row r="521" spans="1:18" s="59" customFormat="1" ht="14.25">
      <c r="A521" s="59" t="s">
        <v>20307</v>
      </c>
      <c r="B521" s="59" t="s">
        <v>30247</v>
      </c>
      <c r="C521" s="59" t="s">
        <v>29493</v>
      </c>
      <c r="D521" s="59" t="s">
        <v>29494</v>
      </c>
      <c r="E521" s="164">
        <v>380</v>
      </c>
      <c r="F521" s="164">
        <v>340</v>
      </c>
      <c r="G521" s="165">
        <v>0.89</v>
      </c>
      <c r="H521" s="59" t="s">
        <v>18516</v>
      </c>
      <c r="I521" s="164">
        <v>142.58</v>
      </c>
      <c r="J521" s="164">
        <v>482.58</v>
      </c>
      <c r="K521" s="59">
        <v>63</v>
      </c>
      <c r="L521" s="59" t="s">
        <v>18516</v>
      </c>
      <c r="M521" s="59" t="s">
        <v>18516</v>
      </c>
    </row>
    <row r="522" spans="1:18" s="59" customFormat="1" ht="14.25">
      <c r="A522" s="59" t="s">
        <v>20304</v>
      </c>
      <c r="B522" s="59" t="s">
        <v>30248</v>
      </c>
      <c r="C522" s="59" t="s">
        <v>29493</v>
      </c>
      <c r="D522" s="59" t="s">
        <v>29494</v>
      </c>
      <c r="E522" s="164">
        <v>380</v>
      </c>
      <c r="F522" s="164">
        <v>340</v>
      </c>
      <c r="G522" s="165">
        <v>0.89</v>
      </c>
      <c r="H522" s="59" t="s">
        <v>18516</v>
      </c>
      <c r="I522" s="164">
        <v>142.58</v>
      </c>
      <c r="J522" s="164">
        <v>482.58</v>
      </c>
      <c r="K522" s="59">
        <v>74</v>
      </c>
      <c r="L522" s="59" t="s">
        <v>18516</v>
      </c>
      <c r="M522" s="59" t="s">
        <v>18516</v>
      </c>
    </row>
    <row r="523" spans="1:18" s="59" customFormat="1" ht="14.25">
      <c r="A523" s="59" t="s">
        <v>25774</v>
      </c>
      <c r="B523" s="59" t="s">
        <v>30249</v>
      </c>
      <c r="C523" s="59" t="s">
        <v>30052</v>
      </c>
      <c r="D523" s="59" t="s">
        <v>30053</v>
      </c>
      <c r="E523" s="164">
        <v>69.9</v>
      </c>
      <c r="F523" s="164">
        <v>59.9</v>
      </c>
      <c r="G523" s="165">
        <v>0.85</v>
      </c>
      <c r="H523" s="59" t="s">
        <v>18516</v>
      </c>
      <c r="I523" s="164">
        <v>18.04</v>
      </c>
      <c r="J523" s="164">
        <v>77.94</v>
      </c>
      <c r="K523" s="59">
        <v>32</v>
      </c>
      <c r="L523" s="59" t="s">
        <v>18516</v>
      </c>
      <c r="M523" s="59" t="s">
        <v>18516</v>
      </c>
    </row>
    <row r="524" spans="1:18" s="59" customFormat="1" ht="14.25">
      <c r="A524" s="59" t="s">
        <v>25771</v>
      </c>
      <c r="B524" s="59" t="s">
        <v>30250</v>
      </c>
      <c r="C524" s="59" t="s">
        <v>30052</v>
      </c>
      <c r="D524" s="59" t="s">
        <v>30053</v>
      </c>
      <c r="E524" s="164">
        <v>132.9</v>
      </c>
      <c r="F524" s="164">
        <v>122.9</v>
      </c>
      <c r="G524" s="165">
        <v>0.92</v>
      </c>
      <c r="H524" s="59" t="s">
        <v>18516</v>
      </c>
      <c r="I524" s="164">
        <v>56.61</v>
      </c>
      <c r="J524" s="164">
        <v>179.51</v>
      </c>
      <c r="K524" s="59">
        <v>0</v>
      </c>
      <c r="L524" s="59" t="s">
        <v>29455</v>
      </c>
      <c r="M524" s="59" t="s">
        <v>30054</v>
      </c>
    </row>
    <row r="525" spans="1:18" s="59" customFormat="1" ht="14.25">
      <c r="A525" s="59" t="s">
        <v>23518</v>
      </c>
      <c r="B525" s="59" t="s">
        <v>30251</v>
      </c>
      <c r="C525" s="59" t="s">
        <v>30076</v>
      </c>
      <c r="D525" s="59" t="s">
        <v>30077</v>
      </c>
      <c r="E525" s="164">
        <v>449</v>
      </c>
      <c r="F525" s="164">
        <v>359</v>
      </c>
      <c r="G525" s="165">
        <v>0.79</v>
      </c>
      <c r="H525" s="59" t="s">
        <v>18516</v>
      </c>
      <c r="I525" s="164">
        <v>135.33</v>
      </c>
      <c r="J525" s="164">
        <v>494.33</v>
      </c>
      <c r="K525" s="59">
        <v>20</v>
      </c>
      <c r="L525" s="59" t="s">
        <v>18516</v>
      </c>
      <c r="M525" s="59" t="s">
        <v>18516</v>
      </c>
    </row>
    <row r="526" spans="1:18" s="59" customFormat="1" ht="14.25">
      <c r="A526" s="59" t="s">
        <v>23524</v>
      </c>
      <c r="B526" s="59" t="s">
        <v>30252</v>
      </c>
      <c r="C526" s="59" t="s">
        <v>30076</v>
      </c>
      <c r="D526" s="59" t="s">
        <v>30077</v>
      </c>
      <c r="E526" s="164">
        <v>449</v>
      </c>
      <c r="F526" s="164">
        <v>359</v>
      </c>
      <c r="G526" s="165">
        <v>0.79</v>
      </c>
      <c r="H526" s="59" t="s">
        <v>18516</v>
      </c>
      <c r="I526" s="164">
        <v>135.33</v>
      </c>
      <c r="J526" s="164">
        <v>494.33</v>
      </c>
      <c r="K526" s="59">
        <v>0</v>
      </c>
      <c r="L526" s="59" t="s">
        <v>18516</v>
      </c>
      <c r="M526" s="59" t="s">
        <v>18516</v>
      </c>
    </row>
    <row r="527" spans="1:18" s="59" customFormat="1" ht="14.25">
      <c r="A527" s="59" t="s">
        <v>23521</v>
      </c>
      <c r="B527" s="59" t="s">
        <v>30253</v>
      </c>
      <c r="C527" s="59" t="s">
        <v>30076</v>
      </c>
      <c r="D527" s="59" t="s">
        <v>30077</v>
      </c>
      <c r="E527" s="164">
        <v>449</v>
      </c>
      <c r="F527" s="164">
        <v>359</v>
      </c>
      <c r="G527" s="165">
        <v>0.79</v>
      </c>
      <c r="H527" s="59" t="s">
        <v>18516</v>
      </c>
      <c r="I527" s="164">
        <v>135.33</v>
      </c>
      <c r="J527" s="164">
        <v>494.33</v>
      </c>
      <c r="K527" s="59">
        <v>49</v>
      </c>
      <c r="L527" s="59" t="s">
        <v>18516</v>
      </c>
      <c r="M527" s="59" t="s">
        <v>18516</v>
      </c>
    </row>
    <row r="528" spans="1:18" s="59" customFormat="1" ht="14.25">
      <c r="A528" s="59" t="s">
        <v>25768</v>
      </c>
      <c r="B528" s="59" t="s">
        <v>30254</v>
      </c>
      <c r="C528" s="59" t="s">
        <v>30052</v>
      </c>
      <c r="D528" s="59" t="s">
        <v>30053</v>
      </c>
      <c r="E528" s="164">
        <v>129.9</v>
      </c>
      <c r="F528" s="164">
        <v>119.9</v>
      </c>
      <c r="G528" s="165">
        <v>0.92</v>
      </c>
      <c r="H528" s="59" t="s">
        <v>18516</v>
      </c>
      <c r="I528" s="164">
        <v>55.33</v>
      </c>
      <c r="J528" s="164">
        <v>175.23</v>
      </c>
      <c r="K528" s="59">
        <v>10</v>
      </c>
      <c r="L528" s="59" t="s">
        <v>29455</v>
      </c>
      <c r="M528" s="59" t="s">
        <v>30054</v>
      </c>
    </row>
    <row r="529" spans="1:18" s="59" customFormat="1" ht="14.25">
      <c r="A529" s="59" t="s">
        <v>20366</v>
      </c>
      <c r="B529" s="59" t="s">
        <v>30255</v>
      </c>
      <c r="C529" s="59" t="s">
        <v>29583</v>
      </c>
      <c r="D529" s="59" t="s">
        <v>29583</v>
      </c>
      <c r="E529" s="164">
        <v>107</v>
      </c>
      <c r="F529" s="164">
        <v>86</v>
      </c>
      <c r="G529" s="165">
        <v>0.8</v>
      </c>
      <c r="H529" s="59" t="s">
        <v>18516</v>
      </c>
      <c r="I529" s="164">
        <v>38.23</v>
      </c>
      <c r="J529" s="164">
        <v>124.23</v>
      </c>
      <c r="K529" s="59">
        <v>122</v>
      </c>
      <c r="L529" s="59" t="s">
        <v>29465</v>
      </c>
      <c r="M529" s="59" t="s">
        <v>29711</v>
      </c>
    </row>
    <row r="530" spans="1:18" s="59" customFormat="1" ht="14.25">
      <c r="A530" s="59" t="s">
        <v>20369</v>
      </c>
      <c r="B530" s="59" t="s">
        <v>30256</v>
      </c>
      <c r="C530" s="59" t="s">
        <v>29583</v>
      </c>
      <c r="D530" s="59" t="s">
        <v>29583</v>
      </c>
      <c r="E530" s="164">
        <v>107</v>
      </c>
      <c r="F530" s="164">
        <v>86</v>
      </c>
      <c r="G530" s="165">
        <v>0.8</v>
      </c>
      <c r="H530" s="59" t="s">
        <v>18516</v>
      </c>
      <c r="I530" s="164">
        <v>38.23</v>
      </c>
      <c r="J530" s="164">
        <v>124.23</v>
      </c>
      <c r="K530" s="59">
        <v>96</v>
      </c>
      <c r="L530" s="59" t="s">
        <v>29465</v>
      </c>
      <c r="M530" s="59" t="s">
        <v>29711</v>
      </c>
    </row>
    <row r="531" spans="1:18" s="59" customFormat="1" ht="14.25">
      <c r="A531" s="59" t="s">
        <v>20372</v>
      </c>
      <c r="B531" s="59" t="s">
        <v>30257</v>
      </c>
      <c r="C531" s="59" t="s">
        <v>29583</v>
      </c>
      <c r="D531" s="59" t="s">
        <v>29583</v>
      </c>
      <c r="E531" s="164">
        <v>115</v>
      </c>
      <c r="F531" s="164">
        <v>94</v>
      </c>
      <c r="G531" s="165">
        <v>0.81</v>
      </c>
      <c r="H531" s="59" t="s">
        <v>18516</v>
      </c>
      <c r="I531" s="164">
        <v>40.26</v>
      </c>
      <c r="J531" s="164">
        <v>134.26</v>
      </c>
      <c r="K531" s="59">
        <v>401</v>
      </c>
      <c r="L531" s="59" t="s">
        <v>18516</v>
      </c>
      <c r="M531" s="59" t="s">
        <v>18516</v>
      </c>
    </row>
    <row r="532" spans="1:18" s="59" customFormat="1" ht="14.25">
      <c r="A532" s="59" t="s">
        <v>20375</v>
      </c>
      <c r="B532" s="59" t="s">
        <v>30258</v>
      </c>
      <c r="C532" s="59" t="s">
        <v>29583</v>
      </c>
      <c r="D532" s="59" t="s">
        <v>29583</v>
      </c>
      <c r="E532" s="164">
        <v>115</v>
      </c>
      <c r="F532" s="164">
        <v>94</v>
      </c>
      <c r="G532" s="165">
        <v>0.81</v>
      </c>
      <c r="H532" s="59" t="s">
        <v>18516</v>
      </c>
      <c r="I532" s="164">
        <v>40.26</v>
      </c>
      <c r="J532" s="164">
        <v>134.26</v>
      </c>
      <c r="K532" s="59">
        <v>387</v>
      </c>
      <c r="L532" s="59" t="s">
        <v>18516</v>
      </c>
      <c r="M532" s="59" t="s">
        <v>18516</v>
      </c>
    </row>
    <row r="533" spans="1:18" s="59" customFormat="1" ht="14.25">
      <c r="A533" s="59" t="s">
        <v>25765</v>
      </c>
      <c r="B533" s="59" t="s">
        <v>30259</v>
      </c>
      <c r="C533" s="59" t="s">
        <v>30052</v>
      </c>
      <c r="D533" s="59" t="s">
        <v>30053</v>
      </c>
      <c r="E533" s="164">
        <v>55.9</v>
      </c>
      <c r="F533" s="164">
        <v>35.9</v>
      </c>
      <c r="G533" s="165">
        <v>0.64</v>
      </c>
      <c r="H533" s="59" t="s">
        <v>30152</v>
      </c>
      <c r="I533" s="164">
        <v>18.19</v>
      </c>
      <c r="J533" s="164">
        <v>54.09</v>
      </c>
      <c r="K533" s="59">
        <v>14</v>
      </c>
      <c r="L533" s="59" t="s">
        <v>18516</v>
      </c>
      <c r="M533" s="59" t="s">
        <v>18516</v>
      </c>
    </row>
    <row r="534" spans="1:18" s="59" customFormat="1" ht="14.25">
      <c r="A534" s="59" t="s">
        <v>23535</v>
      </c>
      <c r="B534" s="59" t="s">
        <v>30260</v>
      </c>
      <c r="C534" s="59" t="s">
        <v>30076</v>
      </c>
      <c r="D534" s="59" t="s">
        <v>30077</v>
      </c>
      <c r="E534" s="164">
        <v>388</v>
      </c>
      <c r="F534" s="164">
        <v>269</v>
      </c>
      <c r="G534" s="165">
        <v>0.69</v>
      </c>
      <c r="H534" s="59" t="s">
        <v>18516</v>
      </c>
      <c r="I534" s="164">
        <v>126.59</v>
      </c>
      <c r="J534" s="164">
        <v>395.59</v>
      </c>
      <c r="K534" s="59">
        <v>10</v>
      </c>
      <c r="L534" s="59" t="s">
        <v>18516</v>
      </c>
      <c r="M534" s="59" t="s">
        <v>18516</v>
      </c>
    </row>
    <row r="535" spans="1:18" s="59" customFormat="1" ht="14.25">
      <c r="A535" s="59" t="s">
        <v>30261</v>
      </c>
      <c r="B535" s="59" t="s">
        <v>30262</v>
      </c>
      <c r="C535" s="59" t="s">
        <v>29625</v>
      </c>
      <c r="D535" s="59" t="s">
        <v>29626</v>
      </c>
      <c r="E535" s="164">
        <v>149</v>
      </c>
      <c r="F535" s="164">
        <v>149</v>
      </c>
      <c r="G535" s="59" t="s">
        <v>18516</v>
      </c>
      <c r="H535" s="59" t="s">
        <v>18516</v>
      </c>
      <c r="I535" s="164">
        <v>48.75</v>
      </c>
      <c r="J535" s="164">
        <v>197.75</v>
      </c>
      <c r="K535" s="59">
        <v>111</v>
      </c>
      <c r="L535" s="59" t="s">
        <v>18516</v>
      </c>
      <c r="M535" s="59" t="s">
        <v>18516</v>
      </c>
    </row>
    <row r="536" spans="1:18" s="59" customFormat="1" ht="14.25">
      <c r="A536" s="59" t="s">
        <v>30263</v>
      </c>
      <c r="B536" s="59" t="s">
        <v>30264</v>
      </c>
      <c r="C536" s="59" t="s">
        <v>29625</v>
      </c>
      <c r="D536" s="59" t="s">
        <v>29626</v>
      </c>
      <c r="E536" s="164">
        <v>149</v>
      </c>
      <c r="F536" s="164">
        <v>149</v>
      </c>
      <c r="G536" s="59" t="s">
        <v>18516</v>
      </c>
      <c r="H536" s="59" t="s">
        <v>18516</v>
      </c>
      <c r="I536" s="164">
        <v>48.75</v>
      </c>
      <c r="J536" s="164">
        <v>197.75</v>
      </c>
      <c r="K536" s="59">
        <v>327</v>
      </c>
      <c r="L536" s="59" t="s">
        <v>18516</v>
      </c>
      <c r="M536" s="59" t="s">
        <v>18516</v>
      </c>
    </row>
    <row r="537" spans="1:18" s="59" customFormat="1" ht="14.25">
      <c r="A537" s="59" t="s">
        <v>30265</v>
      </c>
      <c r="B537" s="59" t="s">
        <v>30266</v>
      </c>
      <c r="C537" s="59" t="s">
        <v>29966</v>
      </c>
      <c r="D537" s="59" t="s">
        <v>29967</v>
      </c>
      <c r="E537" s="164">
        <v>175</v>
      </c>
      <c r="F537" s="164">
        <v>120</v>
      </c>
      <c r="G537" s="165">
        <v>0.68</v>
      </c>
      <c r="H537" s="59" t="s">
        <v>18516</v>
      </c>
      <c r="I537" s="164">
        <v>55.35</v>
      </c>
      <c r="J537" s="164">
        <v>175.35</v>
      </c>
      <c r="K537" s="59">
        <v>86</v>
      </c>
      <c r="L537" s="59" t="s">
        <v>18516</v>
      </c>
      <c r="M537" s="59" t="s">
        <v>18516</v>
      </c>
    </row>
    <row r="538" spans="1:18" s="59" customFormat="1" ht="14.25">
      <c r="A538" s="59" t="s">
        <v>30267</v>
      </c>
      <c r="B538" s="59" t="s">
        <v>30268</v>
      </c>
      <c r="C538" s="59" t="s">
        <v>29966</v>
      </c>
      <c r="D538" s="59" t="s">
        <v>29967</v>
      </c>
      <c r="E538" s="164">
        <v>175</v>
      </c>
      <c r="F538" s="164">
        <v>120</v>
      </c>
      <c r="G538" s="165">
        <v>0.68</v>
      </c>
      <c r="H538" s="59" t="s">
        <v>18516</v>
      </c>
      <c r="I538" s="164">
        <v>55.35</v>
      </c>
      <c r="J538" s="164">
        <v>175.35</v>
      </c>
      <c r="K538" s="59">
        <v>56</v>
      </c>
      <c r="L538" s="59" t="s">
        <v>18516</v>
      </c>
      <c r="M538" s="59" t="s">
        <v>18516</v>
      </c>
    </row>
    <row r="539" spans="1:18" s="59" customFormat="1" ht="14.25">
      <c r="A539" s="59" t="s">
        <v>20301</v>
      </c>
      <c r="B539" s="59" t="s">
        <v>30269</v>
      </c>
      <c r="C539" s="59" t="s">
        <v>29966</v>
      </c>
      <c r="D539" s="59" t="s">
        <v>29967</v>
      </c>
      <c r="E539" s="164">
        <v>160</v>
      </c>
      <c r="F539" s="164">
        <v>110</v>
      </c>
      <c r="G539" s="165">
        <v>0.68</v>
      </c>
      <c r="H539" s="59" t="s">
        <v>18516</v>
      </c>
      <c r="I539" s="164">
        <v>51.68</v>
      </c>
      <c r="J539" s="164">
        <v>161.68</v>
      </c>
      <c r="K539" s="59">
        <v>66</v>
      </c>
      <c r="L539" s="59" t="s">
        <v>18516</v>
      </c>
      <c r="M539" s="59" t="s">
        <v>18516</v>
      </c>
    </row>
    <row r="540" spans="1:18" s="59" customFormat="1" ht="14.25">
      <c r="A540" s="59" t="s">
        <v>17735</v>
      </c>
      <c r="B540" s="59" t="s">
        <v>30270</v>
      </c>
      <c r="C540" s="59" t="s">
        <v>29966</v>
      </c>
      <c r="D540" s="59" t="s">
        <v>29967</v>
      </c>
      <c r="E540" s="164">
        <v>160</v>
      </c>
      <c r="F540" s="164">
        <v>110</v>
      </c>
      <c r="G540" s="165">
        <v>0.68</v>
      </c>
      <c r="H540" s="59" t="s">
        <v>18516</v>
      </c>
      <c r="I540" s="164">
        <v>51.68</v>
      </c>
      <c r="J540" s="164">
        <v>161.68</v>
      </c>
      <c r="K540" s="59">
        <v>1</v>
      </c>
      <c r="L540" s="59" t="s">
        <v>18516</v>
      </c>
      <c r="M540" s="59" t="s">
        <v>18516</v>
      </c>
    </row>
    <row r="541" spans="1:18" s="59" customFormat="1" ht="14.25">
      <c r="A541" s="59" t="s">
        <v>20283</v>
      </c>
      <c r="B541" s="59" t="s">
        <v>30271</v>
      </c>
      <c r="C541" s="59" t="s">
        <v>29804</v>
      </c>
      <c r="D541" s="59" t="s">
        <v>29805</v>
      </c>
      <c r="E541" s="164">
        <v>175</v>
      </c>
      <c r="F541" s="164">
        <v>145</v>
      </c>
      <c r="G541" s="165">
        <v>0.82</v>
      </c>
      <c r="H541" s="59" t="s">
        <v>18516</v>
      </c>
      <c r="I541" s="164">
        <v>100.34</v>
      </c>
      <c r="J541" s="164">
        <v>245.34</v>
      </c>
      <c r="K541" s="59">
        <v>24</v>
      </c>
      <c r="L541" s="59" t="s">
        <v>18516</v>
      </c>
      <c r="M541" s="59" t="s">
        <v>18516</v>
      </c>
    </row>
    <row r="542" spans="1:18" s="59" customFormat="1" ht="14.25">
      <c r="A542" s="59" t="s">
        <v>20274</v>
      </c>
      <c r="B542" s="59" t="s">
        <v>30272</v>
      </c>
      <c r="C542" s="59" t="s">
        <v>29804</v>
      </c>
      <c r="D542" s="59" t="s">
        <v>29805</v>
      </c>
      <c r="E542" s="164">
        <v>175</v>
      </c>
      <c r="F542" s="164">
        <v>145</v>
      </c>
      <c r="G542" s="165">
        <v>0.82</v>
      </c>
      <c r="H542" s="59" t="s">
        <v>18516</v>
      </c>
      <c r="I542" s="164">
        <v>100.34</v>
      </c>
      <c r="J542" s="164">
        <v>245.34</v>
      </c>
      <c r="K542" s="59">
        <v>0</v>
      </c>
      <c r="L542" s="59" t="s">
        <v>18516</v>
      </c>
      <c r="M542" s="59" t="s">
        <v>18516</v>
      </c>
    </row>
    <row r="543" spans="1:18" s="59" customFormat="1" ht="14.25">
      <c r="A543" s="59" t="s">
        <v>23576</v>
      </c>
      <c r="B543" s="59" t="s">
        <v>30273</v>
      </c>
      <c r="C543" s="59" t="s">
        <v>29493</v>
      </c>
      <c r="D543" s="59" t="s">
        <v>29494</v>
      </c>
      <c r="E543" s="164">
        <v>295</v>
      </c>
      <c r="F543" s="164">
        <v>275</v>
      </c>
      <c r="G543" s="165">
        <v>0.93</v>
      </c>
      <c r="H543" s="59" t="s">
        <v>18516</v>
      </c>
      <c r="I543" s="164">
        <v>102.96</v>
      </c>
      <c r="J543" s="164">
        <v>377.96</v>
      </c>
      <c r="K543" s="59">
        <v>46</v>
      </c>
      <c r="L543" s="59" t="s">
        <v>18516</v>
      </c>
      <c r="M543" s="59" t="s">
        <v>18516</v>
      </c>
    </row>
    <row r="544" spans="1:18" s="59" customFormat="1" ht="14.25">
      <c r="A544" s="59" t="s">
        <v>23579</v>
      </c>
      <c r="B544" s="59" t="s">
        <v>30274</v>
      </c>
      <c r="C544" s="59" t="s">
        <v>29493</v>
      </c>
      <c r="D544" s="59" t="s">
        <v>29494</v>
      </c>
      <c r="E544" s="164">
        <v>295</v>
      </c>
      <c r="F544" s="164">
        <v>275</v>
      </c>
      <c r="G544" s="165">
        <v>0.93</v>
      </c>
      <c r="H544" s="59" t="s">
        <v>18516</v>
      </c>
      <c r="I544" s="164">
        <v>102.96</v>
      </c>
      <c r="J544" s="164">
        <v>377.96</v>
      </c>
      <c r="K544" s="59">
        <v>38</v>
      </c>
      <c r="L544" s="59" t="s">
        <v>18516</v>
      </c>
      <c r="M544" s="59" t="s">
        <v>18516</v>
      </c>
    </row>
    <row r="545" spans="1:18" s="59" customFormat="1" ht="14.25">
      <c r="A545" s="59" t="s">
        <v>23506</v>
      </c>
      <c r="B545" s="59" t="s">
        <v>30275</v>
      </c>
      <c r="C545" s="59" t="s">
        <v>29493</v>
      </c>
      <c r="D545" s="59" t="s">
        <v>29494</v>
      </c>
      <c r="E545" s="164">
        <v>280</v>
      </c>
      <c r="F545" s="164">
        <v>260</v>
      </c>
      <c r="G545" s="165">
        <v>0.92</v>
      </c>
      <c r="H545" s="59" t="s">
        <v>18516</v>
      </c>
      <c r="I545" s="164">
        <v>98.21</v>
      </c>
      <c r="J545" s="164">
        <v>358.21</v>
      </c>
      <c r="K545" s="59">
        <v>20</v>
      </c>
      <c r="L545" s="59" t="s">
        <v>18516</v>
      </c>
      <c r="M545" s="59" t="s">
        <v>18516</v>
      </c>
    </row>
    <row r="546" spans="1:18" s="59" customFormat="1" ht="14.25">
      <c r="A546" s="59" t="s">
        <v>23503</v>
      </c>
      <c r="B546" s="59" t="s">
        <v>30276</v>
      </c>
      <c r="C546" s="59" t="s">
        <v>29493</v>
      </c>
      <c r="D546" s="59" t="s">
        <v>29494</v>
      </c>
      <c r="E546" s="164">
        <v>280</v>
      </c>
      <c r="F546" s="164">
        <v>260</v>
      </c>
      <c r="G546" s="165">
        <v>0.92</v>
      </c>
      <c r="H546" s="59" t="s">
        <v>18516</v>
      </c>
      <c r="I546" s="164">
        <v>98.21</v>
      </c>
      <c r="J546" s="164">
        <v>358.21</v>
      </c>
      <c r="K546" s="59">
        <v>8</v>
      </c>
      <c r="L546" s="59" t="s">
        <v>18516</v>
      </c>
      <c r="M546" s="59" t="s">
        <v>18516</v>
      </c>
    </row>
    <row r="547" spans="1:18" s="59" customFormat="1" ht="14.25">
      <c r="A547" s="59" t="s">
        <v>30277</v>
      </c>
      <c r="B547" s="59" t="s">
        <v>30278</v>
      </c>
      <c r="C547" s="59" t="s">
        <v>29414</v>
      </c>
      <c r="D547" s="59" t="s">
        <v>29415</v>
      </c>
      <c r="E547" s="164">
        <v>374</v>
      </c>
      <c r="F547" s="164">
        <v>374</v>
      </c>
      <c r="G547" s="59" t="s">
        <v>18516</v>
      </c>
      <c r="H547" s="59" t="s">
        <v>18516</v>
      </c>
      <c r="I547" s="164">
        <v>126.74</v>
      </c>
      <c r="J547" s="164">
        <v>500.74</v>
      </c>
      <c r="K547" s="59">
        <v>110</v>
      </c>
      <c r="L547" s="59" t="s">
        <v>29410</v>
      </c>
      <c r="M547" s="59" t="s">
        <v>29902</v>
      </c>
    </row>
    <row r="548" spans="1:18" s="59" customFormat="1" ht="14.25">
      <c r="A548" s="59" t="s">
        <v>30279</v>
      </c>
      <c r="B548" s="59" t="s">
        <v>30280</v>
      </c>
      <c r="C548" s="59" t="s">
        <v>30281</v>
      </c>
      <c r="D548" s="59" t="s">
        <v>30282</v>
      </c>
      <c r="E548" s="164">
        <v>205</v>
      </c>
      <c r="F548" s="164">
        <v>205</v>
      </c>
      <c r="G548" s="59" t="s">
        <v>18516</v>
      </c>
      <c r="H548" s="59" t="s">
        <v>18516</v>
      </c>
      <c r="I548" s="164">
        <v>81.16</v>
      </c>
      <c r="J548" s="164">
        <v>286.16</v>
      </c>
      <c r="K548" s="59">
        <v>168</v>
      </c>
      <c r="L548" s="59" t="s">
        <v>18516</v>
      </c>
      <c r="M548" s="59" t="s">
        <v>18516</v>
      </c>
    </row>
    <row r="549" spans="1:18" s="59" customFormat="1" ht="14.25">
      <c r="A549" s="59" t="s">
        <v>30283</v>
      </c>
      <c r="B549" s="59" t="s">
        <v>30284</v>
      </c>
      <c r="C549" s="59" t="s">
        <v>30285</v>
      </c>
      <c r="D549" s="59" t="s">
        <v>30286</v>
      </c>
      <c r="E549" s="164">
        <v>350</v>
      </c>
      <c r="F549" s="164">
        <v>350</v>
      </c>
      <c r="G549" s="59" t="s">
        <v>18516</v>
      </c>
      <c r="H549" s="59" t="s">
        <v>18516</v>
      </c>
      <c r="I549" s="164">
        <v>37.55</v>
      </c>
      <c r="J549" s="164">
        <v>387.55</v>
      </c>
      <c r="K549" s="59">
        <v>126</v>
      </c>
      <c r="L549" s="59" t="s">
        <v>18516</v>
      </c>
      <c r="M549" s="59" t="s">
        <v>18516</v>
      </c>
    </row>
    <row r="550" spans="1:18" s="59" customFormat="1" ht="14.25">
      <c r="A550" s="59" t="s">
        <v>25722</v>
      </c>
      <c r="B550" s="59" t="s">
        <v>30287</v>
      </c>
      <c r="C550" s="59" t="s">
        <v>30141</v>
      </c>
      <c r="D550" s="59" t="s">
        <v>30142</v>
      </c>
      <c r="E550" s="164">
        <v>313.7</v>
      </c>
      <c r="F550" s="164">
        <v>170</v>
      </c>
      <c r="G550" s="165">
        <v>0.54</v>
      </c>
      <c r="H550" s="59" t="s">
        <v>29552</v>
      </c>
      <c r="I550" s="164">
        <v>99.08</v>
      </c>
      <c r="J550" s="164">
        <v>269.08</v>
      </c>
      <c r="K550" s="59">
        <v>72</v>
      </c>
      <c r="L550" s="59" t="s">
        <v>18516</v>
      </c>
      <c r="M550" s="59" t="s">
        <v>18516</v>
      </c>
    </row>
    <row r="551" spans="1:18" s="59" customFormat="1" ht="14.25">
      <c r="A551" s="59" t="s">
        <v>25725</v>
      </c>
      <c r="B551" s="59" t="s">
        <v>30288</v>
      </c>
      <c r="C551" s="59" t="s">
        <v>30141</v>
      </c>
      <c r="D551" s="59" t="s">
        <v>30142</v>
      </c>
      <c r="E551" s="164">
        <v>350</v>
      </c>
      <c r="F551" s="164">
        <v>130</v>
      </c>
      <c r="G551" s="165">
        <v>0.37</v>
      </c>
      <c r="H551" s="59" t="s">
        <v>29552</v>
      </c>
      <c r="I551" s="164">
        <v>99.08</v>
      </c>
      <c r="J551" s="164">
        <v>229.08</v>
      </c>
      <c r="K551" s="59">
        <v>126</v>
      </c>
      <c r="L551" s="59" t="s">
        <v>18516</v>
      </c>
      <c r="M551" s="59" t="s">
        <v>18516</v>
      </c>
    </row>
    <row r="552" spans="1:18" s="59" customFormat="1" ht="14.25">
      <c r="A552" s="59" t="s">
        <v>25759</v>
      </c>
      <c r="B552" s="59" t="s">
        <v>30289</v>
      </c>
      <c r="C552" s="59" t="s">
        <v>30141</v>
      </c>
      <c r="D552" s="59" t="s">
        <v>30142</v>
      </c>
      <c r="E552" s="164">
        <v>400</v>
      </c>
      <c r="F552" s="164">
        <v>195</v>
      </c>
      <c r="G552" s="165">
        <v>0.48</v>
      </c>
      <c r="H552" s="59" t="s">
        <v>29552</v>
      </c>
      <c r="I552" s="164">
        <v>98.38</v>
      </c>
      <c r="J552" s="164">
        <v>293.38</v>
      </c>
      <c r="K552" s="59">
        <v>64</v>
      </c>
      <c r="L552" s="59" t="s">
        <v>18516</v>
      </c>
      <c r="M552" s="59" t="s">
        <v>18516</v>
      </c>
    </row>
    <row r="553" spans="1:18" s="59" customFormat="1" ht="14.25">
      <c r="A553" s="59" t="s">
        <v>25762</v>
      </c>
      <c r="B553" s="59" t="s">
        <v>30290</v>
      </c>
      <c r="C553" s="59" t="s">
        <v>30141</v>
      </c>
      <c r="D553" s="59" t="s">
        <v>30142</v>
      </c>
      <c r="E553" s="164">
        <v>400</v>
      </c>
      <c r="F553" s="164">
        <v>195</v>
      </c>
      <c r="G553" s="165">
        <v>0.48</v>
      </c>
      <c r="H553" s="59" t="s">
        <v>29552</v>
      </c>
      <c r="I553" s="164">
        <v>100.4</v>
      </c>
      <c r="J553" s="164">
        <v>295.4</v>
      </c>
      <c r="K553" s="59">
        <v>53</v>
      </c>
      <c r="L553" s="59" t="s">
        <v>18516</v>
      </c>
      <c r="M553" s="59" t="s">
        <v>18516</v>
      </c>
    </row>
    <row r="554" spans="1:18" s="59" customFormat="1" ht="14.25">
      <c r="A554" s="59" t="s">
        <v>30291</v>
      </c>
      <c r="B554" s="59" t="s">
        <v>30292</v>
      </c>
      <c r="C554" s="59" t="s">
        <v>29408</v>
      </c>
      <c r="D554" s="59" t="s">
        <v>29409</v>
      </c>
      <c r="E554" s="164">
        <v>170</v>
      </c>
      <c r="F554" s="164">
        <v>160</v>
      </c>
      <c r="G554" s="165">
        <v>0.94</v>
      </c>
      <c r="H554" s="59" t="s">
        <v>18516</v>
      </c>
      <c r="I554" s="164">
        <v>78.41</v>
      </c>
      <c r="J554" s="164">
        <v>238.41</v>
      </c>
      <c r="K554" s="59">
        <v>147</v>
      </c>
      <c r="L554" s="59" t="s">
        <v>18516</v>
      </c>
      <c r="M554" s="59" t="s">
        <v>18516</v>
      </c>
    </row>
    <row r="555" spans="1:18" s="59" customFormat="1" ht="14.25">
      <c r="A555" s="59" t="s">
        <v>25719</v>
      </c>
      <c r="B555" s="59" t="s">
        <v>30293</v>
      </c>
      <c r="C555" s="59" t="s">
        <v>29408</v>
      </c>
      <c r="D555" s="59" t="s">
        <v>29409</v>
      </c>
      <c r="E555" s="164">
        <v>296.24</v>
      </c>
      <c r="F555" s="164">
        <v>225</v>
      </c>
      <c r="G555" s="165">
        <v>0.75</v>
      </c>
      <c r="H555" s="59" t="s">
        <v>29914</v>
      </c>
      <c r="I555" s="164">
        <v>204.79</v>
      </c>
      <c r="J555" s="164">
        <v>429.79</v>
      </c>
      <c r="K555" s="59">
        <v>15</v>
      </c>
      <c r="L555" s="59" t="s">
        <v>18516</v>
      </c>
      <c r="M555" s="59" t="s">
        <v>18516</v>
      </c>
    </row>
    <row r="556" spans="1:18" s="59" customFormat="1" ht="14.25">
      <c r="A556" s="59" t="s">
        <v>25716</v>
      </c>
      <c r="B556" s="59" t="s">
        <v>30294</v>
      </c>
      <c r="C556" s="59" t="s">
        <v>29408</v>
      </c>
      <c r="D556" s="59" t="s">
        <v>29409</v>
      </c>
      <c r="E556" s="164">
        <v>360</v>
      </c>
      <c r="F556" s="164">
        <v>345</v>
      </c>
      <c r="G556" s="165">
        <v>0.95</v>
      </c>
      <c r="H556" s="59" t="s">
        <v>18516</v>
      </c>
      <c r="I556" s="164">
        <v>204.79</v>
      </c>
      <c r="J556" s="164">
        <v>549.79</v>
      </c>
      <c r="K556" s="59">
        <v>4</v>
      </c>
      <c r="L556" s="59" t="s">
        <v>18516</v>
      </c>
      <c r="M556" s="59" t="s">
        <v>18516</v>
      </c>
    </row>
    <row r="557" spans="1:18" s="59" customFormat="1" ht="14.25">
      <c r="A557" s="59" t="s">
        <v>30295</v>
      </c>
      <c r="B557" s="59" t="s">
        <v>30296</v>
      </c>
      <c r="C557" s="59" t="s">
        <v>30076</v>
      </c>
      <c r="D557" s="59" t="s">
        <v>30077</v>
      </c>
      <c r="E557" s="164">
        <v>489</v>
      </c>
      <c r="F557" s="164">
        <v>379</v>
      </c>
      <c r="G557" s="165">
        <v>0.77</v>
      </c>
      <c r="H557" s="59" t="s">
        <v>18516</v>
      </c>
      <c r="I557" s="164">
        <v>177.03</v>
      </c>
      <c r="J557" s="164">
        <v>556.03</v>
      </c>
      <c r="K557" s="59">
        <v>0</v>
      </c>
      <c r="L557" s="59" t="s">
        <v>18516</v>
      </c>
      <c r="M557" s="59" t="s">
        <v>18516</v>
      </c>
    </row>
    <row r="558" spans="1:18" s="59" customFormat="1" ht="14.25">
      <c r="A558" s="59" t="s">
        <v>30297</v>
      </c>
      <c r="B558" s="59" t="s">
        <v>30298</v>
      </c>
      <c r="C558" s="59" t="s">
        <v>30076</v>
      </c>
      <c r="D558" s="59" t="s">
        <v>30077</v>
      </c>
      <c r="E558" s="164">
        <v>489</v>
      </c>
      <c r="F558" s="164">
        <v>289</v>
      </c>
      <c r="G558" s="165">
        <v>0.59</v>
      </c>
      <c r="H558" s="59" t="s">
        <v>30204</v>
      </c>
      <c r="I558" s="164">
        <v>177.03</v>
      </c>
      <c r="J558" s="164">
        <v>466.03</v>
      </c>
      <c r="K558" s="59">
        <v>47</v>
      </c>
      <c r="L558" s="59" t="s">
        <v>18516</v>
      </c>
      <c r="M558" s="59" t="s">
        <v>18516</v>
      </c>
    </row>
    <row r="559" spans="1:18" s="59" customFormat="1" ht="14.25">
      <c r="A559" s="59" t="s">
        <v>30299</v>
      </c>
      <c r="B559" s="59" t="s">
        <v>30300</v>
      </c>
      <c r="C559" s="59" t="s">
        <v>30301</v>
      </c>
      <c r="D559" s="59" t="s">
        <v>30302</v>
      </c>
      <c r="E559" s="164">
        <v>236</v>
      </c>
      <c r="F559" s="164">
        <v>216</v>
      </c>
      <c r="G559" s="165">
        <v>0.91</v>
      </c>
      <c r="H559" s="59" t="s">
        <v>29914</v>
      </c>
      <c r="I559" s="164">
        <v>97.01</v>
      </c>
      <c r="J559" s="164">
        <v>313.01</v>
      </c>
      <c r="K559" s="59">
        <v>190</v>
      </c>
      <c r="L559" s="59" t="s">
        <v>18516</v>
      </c>
      <c r="M559" s="59" t="s">
        <v>18516</v>
      </c>
    </row>
    <row r="560" spans="1:18" s="59" customFormat="1" ht="14.25">
      <c r="A560" s="59" t="s">
        <v>30303</v>
      </c>
      <c r="B560" s="59" t="s">
        <v>30304</v>
      </c>
      <c r="C560" s="59" t="s">
        <v>30301</v>
      </c>
      <c r="D560" s="59" t="s">
        <v>30302</v>
      </c>
      <c r="E560" s="164">
        <v>179</v>
      </c>
      <c r="F560" s="164">
        <v>170</v>
      </c>
      <c r="G560" s="165">
        <v>0.94</v>
      </c>
      <c r="H560" s="59" t="s">
        <v>29914</v>
      </c>
      <c r="I560" s="164">
        <v>46.34</v>
      </c>
      <c r="J560" s="164">
        <v>216.34</v>
      </c>
      <c r="K560" s="59">
        <v>122</v>
      </c>
      <c r="L560" s="59" t="s">
        <v>18516</v>
      </c>
      <c r="M560" s="59" t="s">
        <v>18516</v>
      </c>
    </row>
    <row r="561" spans="1:18" s="59" customFormat="1" ht="14.25">
      <c r="A561" s="59" t="s">
        <v>30305</v>
      </c>
      <c r="B561" s="59" t="s">
        <v>30306</v>
      </c>
      <c r="C561" s="59" t="s">
        <v>30301</v>
      </c>
      <c r="D561" s="59" t="s">
        <v>30302</v>
      </c>
      <c r="E561" s="164">
        <v>206</v>
      </c>
      <c r="F561" s="164">
        <v>186</v>
      </c>
      <c r="G561" s="165">
        <v>0.9</v>
      </c>
      <c r="H561" s="59" t="s">
        <v>29914</v>
      </c>
      <c r="I561" s="164">
        <v>74</v>
      </c>
      <c r="J561" s="164">
        <v>260</v>
      </c>
      <c r="K561" s="59">
        <v>135</v>
      </c>
      <c r="L561" s="59" t="s">
        <v>18516</v>
      </c>
      <c r="M561" s="59" t="s">
        <v>18516</v>
      </c>
    </row>
    <row r="562" spans="1:18" s="59" customFormat="1" ht="14.25">
      <c r="A562" s="59" t="s">
        <v>30307</v>
      </c>
      <c r="B562" s="59" t="s">
        <v>30308</v>
      </c>
      <c r="C562" s="59" t="s">
        <v>30301</v>
      </c>
      <c r="D562" s="59" t="s">
        <v>30302</v>
      </c>
      <c r="E562" s="164">
        <v>220</v>
      </c>
      <c r="F562" s="164">
        <v>210</v>
      </c>
      <c r="G562" s="165">
        <v>0.95</v>
      </c>
      <c r="H562" s="59" t="s">
        <v>29914</v>
      </c>
      <c r="I562" s="164">
        <v>92.48</v>
      </c>
      <c r="J562" s="164">
        <v>302.48</v>
      </c>
      <c r="K562" s="59">
        <v>243</v>
      </c>
      <c r="L562" s="59" t="s">
        <v>18516</v>
      </c>
      <c r="M562" s="59" t="s">
        <v>18516</v>
      </c>
    </row>
    <row r="563" spans="1:18" s="59" customFormat="1" ht="14.25">
      <c r="A563" s="59" t="s">
        <v>25711</v>
      </c>
      <c r="B563" s="59" t="s">
        <v>30309</v>
      </c>
      <c r="C563" s="59" t="s">
        <v>29408</v>
      </c>
      <c r="D563" s="59" t="s">
        <v>29409</v>
      </c>
      <c r="E563" s="164">
        <v>250</v>
      </c>
      <c r="F563" s="164">
        <v>230</v>
      </c>
      <c r="G563" s="165">
        <v>0.92</v>
      </c>
      <c r="H563" s="59" t="s">
        <v>18516</v>
      </c>
      <c r="I563" s="164">
        <v>96.01</v>
      </c>
      <c r="J563" s="164">
        <v>326.01</v>
      </c>
      <c r="K563" s="59">
        <v>0</v>
      </c>
      <c r="L563" s="59" t="s">
        <v>18516</v>
      </c>
      <c r="M563" s="59" t="s">
        <v>18516</v>
      </c>
    </row>
    <row r="564" spans="1:18" s="59" customFormat="1" ht="14.25">
      <c r="A564" s="59" t="s">
        <v>25708</v>
      </c>
      <c r="B564" s="59" t="s">
        <v>30310</v>
      </c>
      <c r="C564" s="59" t="s">
        <v>29408</v>
      </c>
      <c r="D564" s="59" t="s">
        <v>29409</v>
      </c>
      <c r="E564" s="164">
        <v>250</v>
      </c>
      <c r="F564" s="164">
        <v>230</v>
      </c>
      <c r="G564" s="165">
        <v>0.92</v>
      </c>
      <c r="H564" s="59" t="s">
        <v>18516</v>
      </c>
      <c r="I564" s="164">
        <v>96.01</v>
      </c>
      <c r="J564" s="164">
        <v>326.01</v>
      </c>
      <c r="K564" s="59">
        <v>14</v>
      </c>
      <c r="L564" s="59" t="s">
        <v>18516</v>
      </c>
      <c r="M564" s="59" t="s">
        <v>18516</v>
      </c>
    </row>
    <row r="565" spans="1:18" s="59" customFormat="1" ht="14.25">
      <c r="A565" s="59" t="s">
        <v>23515</v>
      </c>
      <c r="B565" s="59" t="s">
        <v>30311</v>
      </c>
      <c r="C565" s="59" t="s">
        <v>30076</v>
      </c>
      <c r="D565" s="59" t="s">
        <v>30077</v>
      </c>
      <c r="E565" s="164">
        <v>800</v>
      </c>
      <c r="F565" s="164">
        <v>599</v>
      </c>
      <c r="G565" s="165">
        <v>0.74</v>
      </c>
      <c r="H565" s="59" t="s">
        <v>18516</v>
      </c>
      <c r="I565" s="164">
        <v>208.06</v>
      </c>
      <c r="J565" s="164">
        <v>807.06</v>
      </c>
      <c r="K565" s="59">
        <v>5</v>
      </c>
      <c r="L565" s="59" t="s">
        <v>18516</v>
      </c>
      <c r="M565" s="59" t="s">
        <v>18516</v>
      </c>
    </row>
    <row r="566" spans="1:18" s="59" customFormat="1" ht="14.25">
      <c r="A566" s="59" t="s">
        <v>23512</v>
      </c>
      <c r="B566" s="59" t="s">
        <v>30312</v>
      </c>
      <c r="C566" s="59" t="s">
        <v>30076</v>
      </c>
      <c r="D566" s="59" t="s">
        <v>30077</v>
      </c>
      <c r="E566" s="164">
        <v>699</v>
      </c>
      <c r="F566" s="164">
        <v>599</v>
      </c>
      <c r="G566" s="165">
        <v>0.85</v>
      </c>
      <c r="H566" s="59" t="s">
        <v>18516</v>
      </c>
      <c r="I566" s="164">
        <v>205.36</v>
      </c>
      <c r="J566" s="164">
        <v>804.36</v>
      </c>
      <c r="K566" s="59">
        <v>18</v>
      </c>
      <c r="L566" s="59" t="s">
        <v>18516</v>
      </c>
      <c r="M566" s="59" t="s">
        <v>18516</v>
      </c>
    </row>
    <row r="567" spans="1:18" s="59" customFormat="1" ht="14.25">
      <c r="A567" s="59" t="s">
        <v>23509</v>
      </c>
      <c r="B567" s="59" t="s">
        <v>30313</v>
      </c>
      <c r="C567" s="59" t="s">
        <v>30076</v>
      </c>
      <c r="D567" s="59" t="s">
        <v>30077</v>
      </c>
      <c r="E567" s="164">
        <v>699</v>
      </c>
      <c r="F567" s="164">
        <v>599</v>
      </c>
      <c r="G567" s="165">
        <v>0.85</v>
      </c>
      <c r="H567" s="59" t="s">
        <v>18516</v>
      </c>
      <c r="I567" s="164">
        <v>205.36</v>
      </c>
      <c r="J567" s="164">
        <v>804.36</v>
      </c>
      <c r="K567" s="59">
        <v>20</v>
      </c>
      <c r="L567" s="59" t="s">
        <v>18516</v>
      </c>
      <c r="M567" s="59" t="s">
        <v>18516</v>
      </c>
    </row>
    <row r="568" spans="1:18" s="59" customFormat="1" ht="14.25">
      <c r="A568" s="59" t="s">
        <v>20331</v>
      </c>
      <c r="B568" s="59" t="s">
        <v>30314</v>
      </c>
      <c r="C568" s="59" t="s">
        <v>29424</v>
      </c>
      <c r="D568" s="59" t="s">
        <v>29425</v>
      </c>
      <c r="E568" s="164">
        <v>140</v>
      </c>
      <c r="F568" s="164">
        <v>140</v>
      </c>
      <c r="G568" s="59" t="s">
        <v>18516</v>
      </c>
      <c r="H568" s="59" t="s">
        <v>18516</v>
      </c>
      <c r="I568" s="164">
        <v>75.71</v>
      </c>
      <c r="J568" s="164">
        <v>215.71</v>
      </c>
      <c r="K568" s="59">
        <v>75</v>
      </c>
      <c r="L568" s="59" t="s">
        <v>18516</v>
      </c>
      <c r="M568" s="59" t="s">
        <v>18516</v>
      </c>
    </row>
    <row r="569" spans="1:18" s="59" customFormat="1" ht="14.25">
      <c r="A569" s="59" t="s">
        <v>20328</v>
      </c>
      <c r="B569" s="59" t="s">
        <v>30315</v>
      </c>
      <c r="C569" s="59" t="s">
        <v>29424</v>
      </c>
      <c r="D569" s="59" t="s">
        <v>29425</v>
      </c>
      <c r="E569" s="164">
        <v>140</v>
      </c>
      <c r="F569" s="164">
        <v>140</v>
      </c>
      <c r="G569" s="59" t="s">
        <v>18516</v>
      </c>
      <c r="H569" s="59" t="s">
        <v>18516</v>
      </c>
      <c r="I569" s="164">
        <v>75.71</v>
      </c>
      <c r="J569" s="164">
        <v>215.71</v>
      </c>
      <c r="K569" s="59">
        <v>74</v>
      </c>
      <c r="L569" s="59" t="s">
        <v>18516</v>
      </c>
      <c r="M569" s="59" t="s">
        <v>18516</v>
      </c>
    </row>
    <row r="570" spans="1:18" s="59" customFormat="1" ht="14.25">
      <c r="A570" s="59" t="s">
        <v>20337</v>
      </c>
      <c r="B570" s="59" t="s">
        <v>30316</v>
      </c>
      <c r="C570" s="59" t="s">
        <v>29424</v>
      </c>
      <c r="D570" s="59" t="s">
        <v>29425</v>
      </c>
      <c r="E570" s="164">
        <v>150</v>
      </c>
      <c r="F570" s="164">
        <v>150</v>
      </c>
      <c r="G570" s="59" t="s">
        <v>18516</v>
      </c>
      <c r="H570" s="59" t="s">
        <v>18516</v>
      </c>
      <c r="I570" s="164">
        <v>78.72</v>
      </c>
      <c r="J570" s="164">
        <v>228.72</v>
      </c>
      <c r="K570" s="59">
        <v>74</v>
      </c>
      <c r="L570" s="59" t="s">
        <v>18516</v>
      </c>
      <c r="M570" s="59" t="s">
        <v>18516</v>
      </c>
    </row>
    <row r="571" spans="1:18" s="59" customFormat="1" ht="14.25">
      <c r="A571" s="59" t="s">
        <v>20334</v>
      </c>
      <c r="B571" s="59" t="s">
        <v>30317</v>
      </c>
      <c r="C571" s="59" t="s">
        <v>29424</v>
      </c>
      <c r="D571" s="59" t="s">
        <v>29425</v>
      </c>
      <c r="E571" s="164">
        <v>150</v>
      </c>
      <c r="F571" s="164">
        <v>150</v>
      </c>
      <c r="G571" s="59" t="s">
        <v>18516</v>
      </c>
      <c r="H571" s="59" t="s">
        <v>18516</v>
      </c>
      <c r="I571" s="164">
        <v>78.72</v>
      </c>
      <c r="J571" s="164">
        <v>228.72</v>
      </c>
      <c r="K571" s="59">
        <v>73</v>
      </c>
      <c r="L571" s="59" t="s">
        <v>18516</v>
      </c>
      <c r="M571" s="59" t="s">
        <v>18516</v>
      </c>
    </row>
    <row r="572" spans="1:18" s="59" customFormat="1" ht="14.25">
      <c r="A572" s="59" t="s">
        <v>20343</v>
      </c>
      <c r="B572" s="59" t="s">
        <v>30318</v>
      </c>
      <c r="C572" s="59" t="s">
        <v>29424</v>
      </c>
      <c r="D572" s="59" t="s">
        <v>29425</v>
      </c>
      <c r="E572" s="164">
        <v>185</v>
      </c>
      <c r="F572" s="164">
        <v>170</v>
      </c>
      <c r="G572" s="165">
        <v>0.91</v>
      </c>
      <c r="H572" s="59" t="s">
        <v>18516</v>
      </c>
      <c r="I572" s="164">
        <v>80.93</v>
      </c>
      <c r="J572" s="164">
        <v>250.93</v>
      </c>
      <c r="K572" s="59">
        <v>63</v>
      </c>
      <c r="L572" s="59" t="s">
        <v>18516</v>
      </c>
      <c r="M572" s="59" t="s">
        <v>18516</v>
      </c>
    </row>
    <row r="573" spans="1:18" s="59" customFormat="1" ht="14.25">
      <c r="A573" s="59" t="s">
        <v>20340</v>
      </c>
      <c r="B573" s="59" t="s">
        <v>30319</v>
      </c>
      <c r="C573" s="59" t="s">
        <v>29424</v>
      </c>
      <c r="D573" s="59" t="s">
        <v>29425</v>
      </c>
      <c r="E573" s="164">
        <v>160</v>
      </c>
      <c r="F573" s="164">
        <v>160</v>
      </c>
      <c r="G573" s="59" t="s">
        <v>18516</v>
      </c>
      <c r="H573" s="59" t="s">
        <v>18516</v>
      </c>
      <c r="I573" s="164">
        <v>80.93</v>
      </c>
      <c r="J573" s="164">
        <v>240.93</v>
      </c>
      <c r="K573" s="59">
        <v>70</v>
      </c>
      <c r="L573" s="59" t="s">
        <v>18516</v>
      </c>
      <c r="M573" s="59" t="s">
        <v>18516</v>
      </c>
    </row>
    <row r="574" spans="1:18" s="59" customFormat="1" ht="14.25">
      <c r="A574" s="59" t="s">
        <v>20349</v>
      </c>
      <c r="B574" s="59" t="s">
        <v>30320</v>
      </c>
      <c r="C574" s="59" t="s">
        <v>29424</v>
      </c>
      <c r="D574" s="59" t="s">
        <v>29425</v>
      </c>
      <c r="E574" s="164">
        <v>170</v>
      </c>
      <c r="F574" s="164">
        <v>170</v>
      </c>
      <c r="G574" s="59" t="s">
        <v>18516</v>
      </c>
      <c r="H574" s="59" t="s">
        <v>18516</v>
      </c>
      <c r="I574" s="164">
        <v>84.1</v>
      </c>
      <c r="J574" s="164">
        <v>254.1</v>
      </c>
      <c r="K574" s="59">
        <v>73</v>
      </c>
      <c r="L574" s="59" t="s">
        <v>18516</v>
      </c>
      <c r="M574" s="59" t="s">
        <v>18516</v>
      </c>
    </row>
    <row r="575" spans="1:18" s="59" customFormat="1" ht="14.25">
      <c r="A575" s="59" t="s">
        <v>20346</v>
      </c>
      <c r="B575" s="59" t="s">
        <v>30321</v>
      </c>
      <c r="C575" s="59" t="s">
        <v>29424</v>
      </c>
      <c r="D575" s="59" t="s">
        <v>29425</v>
      </c>
      <c r="E575" s="164">
        <v>170</v>
      </c>
      <c r="F575" s="164">
        <v>170</v>
      </c>
      <c r="G575" s="59" t="s">
        <v>18516</v>
      </c>
      <c r="H575" s="59" t="s">
        <v>18516</v>
      </c>
      <c r="I575" s="164">
        <v>84.1</v>
      </c>
      <c r="J575" s="164">
        <v>254.1</v>
      </c>
      <c r="K575" s="59">
        <v>76</v>
      </c>
      <c r="L575" s="59" t="s">
        <v>18516</v>
      </c>
      <c r="M575" s="59" t="s">
        <v>18516</v>
      </c>
    </row>
    <row r="576" spans="1:18" s="59" customFormat="1" ht="14.25">
      <c r="A576" s="59" t="s">
        <v>30322</v>
      </c>
      <c r="B576" s="59" t="s">
        <v>30323</v>
      </c>
      <c r="C576" s="59" t="s">
        <v>30324</v>
      </c>
      <c r="D576" s="59" t="s">
        <v>30325</v>
      </c>
      <c r="E576" s="164">
        <v>360</v>
      </c>
      <c r="F576" s="164">
        <v>360</v>
      </c>
      <c r="G576" s="59" t="s">
        <v>18516</v>
      </c>
      <c r="H576" s="59" t="s">
        <v>18516</v>
      </c>
      <c r="I576" s="164">
        <v>87.19</v>
      </c>
      <c r="J576" s="164">
        <v>447.19</v>
      </c>
      <c r="K576" s="59">
        <v>42</v>
      </c>
      <c r="L576" s="59" t="s">
        <v>18516</v>
      </c>
      <c r="M576" s="59" t="s">
        <v>18516</v>
      </c>
    </row>
    <row r="577" spans="1:18" s="59" customFormat="1" ht="14.25">
      <c r="A577" s="59" t="s">
        <v>30326</v>
      </c>
      <c r="B577" s="59" t="s">
        <v>30327</v>
      </c>
      <c r="C577" s="59" t="s">
        <v>30301</v>
      </c>
      <c r="D577" s="59" t="s">
        <v>30302</v>
      </c>
      <c r="E577" s="164">
        <v>239</v>
      </c>
      <c r="F577" s="164">
        <v>239</v>
      </c>
      <c r="G577" s="59" t="s">
        <v>18516</v>
      </c>
      <c r="H577" s="59" t="s">
        <v>18516</v>
      </c>
      <c r="I577" s="164">
        <v>95.68</v>
      </c>
      <c r="J577" s="164">
        <v>334.68</v>
      </c>
      <c r="K577" s="59">
        <v>298</v>
      </c>
      <c r="L577" s="59" t="s">
        <v>18516</v>
      </c>
      <c r="M577" s="59" t="s">
        <v>18516</v>
      </c>
    </row>
    <row r="578" spans="1:18" s="59" customFormat="1" ht="14.25">
      <c r="A578" s="59" t="s">
        <v>27262</v>
      </c>
      <c r="B578" s="59" t="s">
        <v>30328</v>
      </c>
      <c r="C578" s="59" t="s">
        <v>29408</v>
      </c>
      <c r="D578" s="59" t="s">
        <v>29409</v>
      </c>
      <c r="E578" s="164">
        <v>240</v>
      </c>
      <c r="F578" s="164">
        <v>210</v>
      </c>
      <c r="G578" s="165">
        <v>0.87</v>
      </c>
      <c r="H578" s="59" t="s">
        <v>18516</v>
      </c>
      <c r="I578" s="164">
        <v>81.13</v>
      </c>
      <c r="J578" s="164">
        <v>291.13</v>
      </c>
      <c r="K578" s="59">
        <v>104</v>
      </c>
      <c r="L578" s="59" t="s">
        <v>29410</v>
      </c>
      <c r="M578" s="59" t="s">
        <v>29503</v>
      </c>
    </row>
    <row r="579" spans="1:18" s="59" customFormat="1" ht="14.25">
      <c r="A579" s="59" t="s">
        <v>27260</v>
      </c>
      <c r="B579" s="59" t="s">
        <v>30329</v>
      </c>
      <c r="C579" s="59" t="s">
        <v>29408</v>
      </c>
      <c r="D579" s="59" t="s">
        <v>29409</v>
      </c>
      <c r="E579" s="164">
        <v>240</v>
      </c>
      <c r="F579" s="164">
        <v>210</v>
      </c>
      <c r="G579" s="165">
        <v>0.87</v>
      </c>
      <c r="H579" s="59" t="s">
        <v>18516</v>
      </c>
      <c r="I579" s="164">
        <v>81.13</v>
      </c>
      <c r="J579" s="164">
        <v>291.13</v>
      </c>
      <c r="K579" s="59">
        <v>95</v>
      </c>
      <c r="L579" s="59" t="s">
        <v>29410</v>
      </c>
      <c r="M579" s="59" t="s">
        <v>29503</v>
      </c>
    </row>
    <row r="580" spans="1:18" s="59" customFormat="1" ht="14.25">
      <c r="A580" s="59" t="s">
        <v>30330</v>
      </c>
      <c r="B580" s="59" t="s">
        <v>30331</v>
      </c>
      <c r="C580" s="59" t="s">
        <v>29509</v>
      </c>
      <c r="D580" s="59" t="s">
        <v>29510</v>
      </c>
      <c r="E580" s="164">
        <v>105</v>
      </c>
      <c r="F580" s="164">
        <v>72</v>
      </c>
      <c r="G580" s="165">
        <v>0.68</v>
      </c>
      <c r="H580" s="59" t="s">
        <v>18516</v>
      </c>
      <c r="I580" s="164">
        <v>27.98</v>
      </c>
      <c r="J580" s="164">
        <v>99.98</v>
      </c>
      <c r="K580" s="59">
        <v>95</v>
      </c>
      <c r="L580" s="59" t="s">
        <v>29439</v>
      </c>
      <c r="M580" s="59" t="s">
        <v>29915</v>
      </c>
    </row>
    <row r="581" spans="1:18" s="59" customFormat="1" ht="14.25">
      <c r="A581" s="59" t="s">
        <v>30333</v>
      </c>
      <c r="B581" s="59" t="s">
        <v>30334</v>
      </c>
      <c r="C581" s="59" t="s">
        <v>29509</v>
      </c>
      <c r="D581" s="59" t="s">
        <v>29510</v>
      </c>
      <c r="E581" s="164">
        <v>105</v>
      </c>
      <c r="F581" s="164">
        <v>105</v>
      </c>
      <c r="G581" s="59" t="s">
        <v>18516</v>
      </c>
      <c r="H581" s="59" t="s">
        <v>18516</v>
      </c>
      <c r="I581" s="164">
        <v>27.98</v>
      </c>
      <c r="J581" s="164">
        <v>132.98</v>
      </c>
      <c r="K581" s="59">
        <v>0</v>
      </c>
      <c r="L581" s="59" t="s">
        <v>18516</v>
      </c>
      <c r="M581" s="59" t="s">
        <v>18516</v>
      </c>
    </row>
    <row r="582" spans="1:18" s="59" customFormat="1" ht="14.25">
      <c r="A582" s="59" t="s">
        <v>30335</v>
      </c>
      <c r="B582" s="59" t="s">
        <v>30336</v>
      </c>
      <c r="C582" s="59" t="s">
        <v>29509</v>
      </c>
      <c r="D582" s="59" t="s">
        <v>29510</v>
      </c>
      <c r="E582" s="164">
        <v>105</v>
      </c>
      <c r="F582" s="164">
        <v>72</v>
      </c>
      <c r="G582" s="165">
        <v>0.68</v>
      </c>
      <c r="H582" s="59" t="s">
        <v>18516</v>
      </c>
      <c r="I582" s="164">
        <v>27.98</v>
      </c>
      <c r="J582" s="164">
        <v>99.98</v>
      </c>
      <c r="K582" s="59">
        <v>26</v>
      </c>
      <c r="L582" s="59" t="s">
        <v>29410</v>
      </c>
      <c r="M582" s="59" t="s">
        <v>29915</v>
      </c>
    </row>
    <row r="583" spans="1:18" s="59" customFormat="1" ht="14.25">
      <c r="A583" s="59" t="s">
        <v>30337</v>
      </c>
      <c r="B583" s="59" t="s">
        <v>30338</v>
      </c>
      <c r="C583" s="59" t="s">
        <v>29509</v>
      </c>
      <c r="D583" s="59" t="s">
        <v>29510</v>
      </c>
      <c r="E583" s="164">
        <v>105</v>
      </c>
      <c r="F583" s="164">
        <v>105</v>
      </c>
      <c r="G583" s="59" t="s">
        <v>18516</v>
      </c>
      <c r="H583" s="59" t="s">
        <v>18516</v>
      </c>
      <c r="I583" s="164">
        <v>27.98</v>
      </c>
      <c r="J583" s="164">
        <v>132.98</v>
      </c>
      <c r="K583" s="59">
        <v>0</v>
      </c>
      <c r="L583" s="59" t="s">
        <v>29439</v>
      </c>
      <c r="M583" s="59" t="s">
        <v>29902</v>
      </c>
    </row>
    <row r="584" spans="1:18" s="59" customFormat="1" ht="14.25">
      <c r="A584" s="59" t="s">
        <v>30339</v>
      </c>
      <c r="B584" s="59" t="s">
        <v>30340</v>
      </c>
      <c r="C584" s="59" t="s">
        <v>29509</v>
      </c>
      <c r="D584" s="59" t="s">
        <v>29510</v>
      </c>
      <c r="E584" s="164">
        <v>100</v>
      </c>
      <c r="F584" s="164">
        <v>100</v>
      </c>
      <c r="G584" s="59" t="s">
        <v>18516</v>
      </c>
      <c r="H584" s="59" t="s">
        <v>18516</v>
      </c>
      <c r="I584" s="164">
        <v>39.22</v>
      </c>
      <c r="J584" s="164">
        <v>139.22</v>
      </c>
      <c r="K584" s="59">
        <v>0</v>
      </c>
      <c r="L584" s="59" t="s">
        <v>18516</v>
      </c>
      <c r="M584" s="59" t="s">
        <v>18516</v>
      </c>
    </row>
    <row r="585" spans="1:18" s="59" customFormat="1" ht="14.25">
      <c r="A585" s="59" t="s">
        <v>30341</v>
      </c>
      <c r="B585" s="59" t="s">
        <v>30342</v>
      </c>
      <c r="C585" s="59" t="s">
        <v>29509</v>
      </c>
      <c r="D585" s="59" t="s">
        <v>29510</v>
      </c>
      <c r="E585" s="164">
        <v>120</v>
      </c>
      <c r="F585" s="164">
        <v>120</v>
      </c>
      <c r="G585" s="59" t="s">
        <v>18516</v>
      </c>
      <c r="H585" s="59" t="s">
        <v>18516</v>
      </c>
      <c r="I585" s="164">
        <v>38.3</v>
      </c>
      <c r="J585" s="164">
        <v>158.3</v>
      </c>
      <c r="K585" s="59">
        <v>0</v>
      </c>
      <c r="L585" s="59" t="s">
        <v>29465</v>
      </c>
      <c r="M585" s="59" t="s">
        <v>29711</v>
      </c>
    </row>
    <row r="586" spans="1:18" s="59" customFormat="1" ht="14.25">
      <c r="A586" s="59" t="s">
        <v>30343</v>
      </c>
      <c r="B586" s="59" t="s">
        <v>30344</v>
      </c>
      <c r="C586" s="59" t="s">
        <v>29509</v>
      </c>
      <c r="D586" s="59" t="s">
        <v>29510</v>
      </c>
      <c r="E586" s="164">
        <v>120</v>
      </c>
      <c r="F586" s="164">
        <v>120</v>
      </c>
      <c r="G586" s="59" t="s">
        <v>18516</v>
      </c>
      <c r="H586" s="59" t="s">
        <v>18516</v>
      </c>
      <c r="I586" s="164">
        <v>38.3</v>
      </c>
      <c r="J586" s="164">
        <v>158.3</v>
      </c>
      <c r="K586" s="59">
        <v>0</v>
      </c>
      <c r="L586" s="59" t="s">
        <v>29410</v>
      </c>
      <c r="M586" s="59" t="s">
        <v>29711</v>
      </c>
    </row>
    <row r="587" spans="1:18" s="59" customFormat="1" ht="14.25">
      <c r="A587" s="59" t="s">
        <v>30345</v>
      </c>
      <c r="B587" s="59" t="s">
        <v>30346</v>
      </c>
      <c r="C587" s="59" t="s">
        <v>29509</v>
      </c>
      <c r="D587" s="59" t="s">
        <v>29510</v>
      </c>
      <c r="E587" s="164">
        <v>120</v>
      </c>
      <c r="F587" s="164">
        <v>80</v>
      </c>
      <c r="G587" s="165">
        <v>0.66</v>
      </c>
      <c r="H587" s="59" t="s">
        <v>18516</v>
      </c>
      <c r="I587" s="164">
        <v>38.3</v>
      </c>
      <c r="J587" s="164">
        <v>118.3</v>
      </c>
      <c r="K587" s="59">
        <v>285</v>
      </c>
      <c r="L587" s="59" t="s">
        <v>29815</v>
      </c>
      <c r="M587" s="59" t="s">
        <v>29915</v>
      </c>
    </row>
    <row r="588" spans="1:18" s="59" customFormat="1" ht="14.25">
      <c r="A588" s="59" t="s">
        <v>30347</v>
      </c>
      <c r="B588" s="59" t="s">
        <v>30348</v>
      </c>
      <c r="C588" s="59" t="s">
        <v>29509</v>
      </c>
      <c r="D588" s="59" t="s">
        <v>29510</v>
      </c>
      <c r="E588" s="164">
        <v>120</v>
      </c>
      <c r="F588" s="164">
        <v>120</v>
      </c>
      <c r="G588" s="59" t="s">
        <v>18516</v>
      </c>
      <c r="H588" s="59" t="s">
        <v>18516</v>
      </c>
      <c r="I588" s="164">
        <v>38.3</v>
      </c>
      <c r="J588" s="164">
        <v>158.3</v>
      </c>
      <c r="K588" s="59">
        <v>0</v>
      </c>
      <c r="L588" s="59" t="s">
        <v>18516</v>
      </c>
      <c r="M588" s="59" t="s">
        <v>18516</v>
      </c>
    </row>
    <row r="589" spans="1:18" s="59" customFormat="1" ht="14.25">
      <c r="A589" s="59" t="s">
        <v>30349</v>
      </c>
      <c r="B589" s="59" t="s">
        <v>30350</v>
      </c>
      <c r="C589" s="59" t="s">
        <v>29509</v>
      </c>
      <c r="D589" s="59" t="s">
        <v>29510</v>
      </c>
      <c r="E589" s="164">
        <v>135</v>
      </c>
      <c r="F589" s="164">
        <v>135</v>
      </c>
      <c r="G589" s="59" t="s">
        <v>18516</v>
      </c>
      <c r="H589" s="59" t="s">
        <v>18516</v>
      </c>
      <c r="I589" s="164">
        <v>38.44</v>
      </c>
      <c r="J589" s="164">
        <v>173.44</v>
      </c>
      <c r="K589" s="59">
        <v>0</v>
      </c>
      <c r="L589" s="59" t="s">
        <v>18516</v>
      </c>
      <c r="M589" s="59" t="s">
        <v>18516</v>
      </c>
    </row>
    <row r="590" spans="1:18" s="59" customFormat="1" ht="14.25">
      <c r="A590" s="59" t="s">
        <v>30351</v>
      </c>
      <c r="B590" s="59" t="s">
        <v>30352</v>
      </c>
      <c r="C590" s="59" t="s">
        <v>29509</v>
      </c>
      <c r="D590" s="59" t="s">
        <v>29510</v>
      </c>
      <c r="E590" s="164">
        <v>135</v>
      </c>
      <c r="F590" s="164">
        <v>135</v>
      </c>
      <c r="G590" s="59" t="s">
        <v>18516</v>
      </c>
      <c r="H590" s="59" t="s">
        <v>18516</v>
      </c>
      <c r="I590" s="164">
        <v>38.44</v>
      </c>
      <c r="J590" s="164">
        <v>173.44</v>
      </c>
      <c r="K590" s="59">
        <v>0</v>
      </c>
      <c r="L590" s="59" t="s">
        <v>18516</v>
      </c>
      <c r="M590" s="59" t="s">
        <v>18516</v>
      </c>
    </row>
    <row r="591" spans="1:18" s="59" customFormat="1" ht="14.25">
      <c r="A591" s="59" t="s">
        <v>30353</v>
      </c>
      <c r="B591" s="59" t="s">
        <v>30354</v>
      </c>
      <c r="C591" s="59" t="s">
        <v>29509</v>
      </c>
      <c r="D591" s="59" t="s">
        <v>29510</v>
      </c>
      <c r="E591" s="164">
        <v>100</v>
      </c>
      <c r="F591" s="164">
        <v>100</v>
      </c>
      <c r="G591" s="59" t="s">
        <v>18516</v>
      </c>
      <c r="H591" s="59" t="s">
        <v>18516</v>
      </c>
      <c r="I591" s="164">
        <v>39.22</v>
      </c>
      <c r="J591" s="164">
        <v>139.22</v>
      </c>
      <c r="K591" s="59">
        <v>0</v>
      </c>
      <c r="L591" s="59" t="s">
        <v>18516</v>
      </c>
      <c r="M591" s="59" t="s">
        <v>18516</v>
      </c>
    </row>
    <row r="592" spans="1:18" s="59" customFormat="1" ht="14.25">
      <c r="A592" s="59" t="s">
        <v>30355</v>
      </c>
      <c r="B592" s="59" t="s">
        <v>30356</v>
      </c>
      <c r="C592" s="59" t="s">
        <v>29509</v>
      </c>
      <c r="D592" s="59" t="s">
        <v>29510</v>
      </c>
      <c r="E592" s="164">
        <v>100</v>
      </c>
      <c r="F592" s="164">
        <v>100</v>
      </c>
      <c r="G592" s="59" t="s">
        <v>18516</v>
      </c>
      <c r="H592" s="59" t="s">
        <v>18516</v>
      </c>
      <c r="I592" s="164">
        <v>39.22</v>
      </c>
      <c r="J592" s="164">
        <v>139.22</v>
      </c>
      <c r="K592" s="59">
        <v>0</v>
      </c>
      <c r="L592" s="59" t="s">
        <v>18516</v>
      </c>
      <c r="M592" s="59" t="s">
        <v>18516</v>
      </c>
    </row>
    <row r="593" spans="1:18" s="59" customFormat="1" ht="14.25">
      <c r="A593" s="59" t="s">
        <v>12746</v>
      </c>
      <c r="B593" s="59" t="s">
        <v>30357</v>
      </c>
      <c r="C593" s="59" t="s">
        <v>29509</v>
      </c>
      <c r="D593" s="59" t="s">
        <v>29510</v>
      </c>
      <c r="E593" s="164">
        <v>330</v>
      </c>
      <c r="F593" s="164">
        <v>270</v>
      </c>
      <c r="G593" s="165">
        <v>0.81</v>
      </c>
      <c r="H593" s="59" t="s">
        <v>18516</v>
      </c>
      <c r="I593" s="164">
        <v>108.44</v>
      </c>
      <c r="J593" s="164">
        <v>378.44</v>
      </c>
      <c r="K593" s="59">
        <v>113</v>
      </c>
      <c r="L593" s="59" t="s">
        <v>18516</v>
      </c>
      <c r="M593" s="59" t="s">
        <v>18516</v>
      </c>
    </row>
    <row r="594" spans="1:18" s="59" customFormat="1" ht="14.25">
      <c r="A594" s="59" t="s">
        <v>16405</v>
      </c>
      <c r="B594" s="59" t="s">
        <v>30358</v>
      </c>
      <c r="C594" s="59" t="s">
        <v>29509</v>
      </c>
      <c r="D594" s="59" t="s">
        <v>29510</v>
      </c>
      <c r="E594" s="164">
        <v>330</v>
      </c>
      <c r="F594" s="164">
        <v>270</v>
      </c>
      <c r="G594" s="165">
        <v>0.81</v>
      </c>
      <c r="H594" s="59" t="s">
        <v>18516</v>
      </c>
      <c r="I594" s="164">
        <v>108.44</v>
      </c>
      <c r="J594" s="164">
        <v>378.44</v>
      </c>
      <c r="K594" s="59">
        <v>113</v>
      </c>
      <c r="L594" s="59" t="s">
        <v>29455</v>
      </c>
      <c r="M594" s="59" t="s">
        <v>30359</v>
      </c>
    </row>
    <row r="595" spans="1:18" s="59" customFormat="1" ht="14.25">
      <c r="A595" s="59" t="s">
        <v>30360</v>
      </c>
      <c r="B595" s="59" t="s">
        <v>30361</v>
      </c>
      <c r="C595" s="59" t="s">
        <v>29509</v>
      </c>
      <c r="D595" s="59" t="s">
        <v>29510</v>
      </c>
      <c r="E595" s="164">
        <v>100</v>
      </c>
      <c r="F595" s="164">
        <v>100</v>
      </c>
      <c r="G595" s="59" t="s">
        <v>18516</v>
      </c>
      <c r="H595" s="59" t="s">
        <v>18516</v>
      </c>
      <c r="I595" s="164">
        <v>39.22</v>
      </c>
      <c r="J595" s="164">
        <v>139.22</v>
      </c>
      <c r="K595" s="59">
        <v>45</v>
      </c>
      <c r="L595" s="59" t="s">
        <v>18516</v>
      </c>
      <c r="M595" s="59" t="s">
        <v>18516</v>
      </c>
    </row>
    <row r="596" spans="1:18" s="59" customFormat="1" ht="14.25">
      <c r="A596" s="59" t="s">
        <v>30362</v>
      </c>
      <c r="B596" s="59" t="s">
        <v>30363</v>
      </c>
      <c r="C596" s="59" t="s">
        <v>29509</v>
      </c>
      <c r="D596" s="59" t="s">
        <v>29510</v>
      </c>
      <c r="E596" s="164">
        <v>135</v>
      </c>
      <c r="F596" s="164">
        <v>135</v>
      </c>
      <c r="G596" s="59" t="s">
        <v>18516</v>
      </c>
      <c r="H596" s="59" t="s">
        <v>18516</v>
      </c>
      <c r="I596" s="164">
        <v>38.44</v>
      </c>
      <c r="J596" s="164">
        <v>173.44</v>
      </c>
      <c r="K596" s="59">
        <v>0</v>
      </c>
      <c r="L596" s="59" t="s">
        <v>18516</v>
      </c>
      <c r="M596" s="59" t="s">
        <v>18516</v>
      </c>
    </row>
    <row r="597" spans="1:18" s="59" customFormat="1" ht="14.25">
      <c r="A597" s="59" t="s">
        <v>30364</v>
      </c>
      <c r="B597" s="59" t="s">
        <v>30365</v>
      </c>
      <c r="C597" s="59" t="s">
        <v>29509</v>
      </c>
      <c r="D597" s="59" t="s">
        <v>29510</v>
      </c>
      <c r="E597" s="164">
        <v>135</v>
      </c>
      <c r="F597" s="164">
        <v>135</v>
      </c>
      <c r="G597" s="59" t="s">
        <v>18516</v>
      </c>
      <c r="H597" s="59" t="s">
        <v>18516</v>
      </c>
      <c r="I597" s="164">
        <v>38.44</v>
      </c>
      <c r="J597" s="164">
        <v>173.44</v>
      </c>
      <c r="K597" s="59">
        <v>0</v>
      </c>
      <c r="L597" s="59" t="s">
        <v>29465</v>
      </c>
      <c r="M597" s="59" t="s">
        <v>29711</v>
      </c>
    </row>
    <row r="598" spans="1:18" s="59" customFormat="1" ht="14.25">
      <c r="A598" s="59" t="s">
        <v>30366</v>
      </c>
      <c r="B598" s="59" t="s">
        <v>30367</v>
      </c>
      <c r="C598" s="59" t="s">
        <v>29509</v>
      </c>
      <c r="D598" s="59" t="s">
        <v>29510</v>
      </c>
      <c r="E598" s="164">
        <v>135</v>
      </c>
      <c r="F598" s="164">
        <v>135</v>
      </c>
      <c r="G598" s="59" t="s">
        <v>18516</v>
      </c>
      <c r="H598" s="59" t="s">
        <v>18516</v>
      </c>
      <c r="I598" s="164">
        <v>38.44</v>
      </c>
      <c r="J598" s="164">
        <v>173.44</v>
      </c>
      <c r="K598" s="59">
        <v>0</v>
      </c>
      <c r="L598" s="59" t="s">
        <v>18516</v>
      </c>
      <c r="M598" s="59" t="s">
        <v>18516</v>
      </c>
    </row>
    <row r="599" spans="1:18" s="59" customFormat="1" ht="14.25">
      <c r="A599" s="59" t="s">
        <v>30368</v>
      </c>
      <c r="B599" s="59" t="s">
        <v>30369</v>
      </c>
      <c r="C599" s="59" t="s">
        <v>29583</v>
      </c>
      <c r="D599" s="59" t="s">
        <v>29583</v>
      </c>
      <c r="E599" s="164">
        <v>135</v>
      </c>
      <c r="F599" s="164">
        <v>122</v>
      </c>
      <c r="G599" s="165">
        <v>0.9</v>
      </c>
      <c r="H599" s="59" t="s">
        <v>18516</v>
      </c>
      <c r="I599" s="164">
        <v>39.22</v>
      </c>
      <c r="J599" s="164">
        <v>161.22</v>
      </c>
      <c r="K599" s="59">
        <v>109</v>
      </c>
      <c r="L599" s="59" t="s">
        <v>18516</v>
      </c>
      <c r="M599" s="59" t="s">
        <v>18516</v>
      </c>
    </row>
    <row r="600" spans="1:18" s="59" customFormat="1" ht="14.25">
      <c r="A600" s="59" t="s">
        <v>25705</v>
      </c>
      <c r="B600" s="59" t="s">
        <v>30370</v>
      </c>
      <c r="C600" s="59" t="s">
        <v>29408</v>
      </c>
      <c r="D600" s="59" t="s">
        <v>29409</v>
      </c>
      <c r="E600" s="164">
        <v>115</v>
      </c>
      <c r="F600" s="164">
        <v>70</v>
      </c>
      <c r="G600" s="165">
        <v>0.6</v>
      </c>
      <c r="H600" s="59" t="s">
        <v>29914</v>
      </c>
      <c r="I600" s="164">
        <v>42.63</v>
      </c>
      <c r="J600" s="164">
        <v>112.63</v>
      </c>
      <c r="K600" s="59">
        <v>1</v>
      </c>
      <c r="L600" s="59" t="s">
        <v>18516</v>
      </c>
      <c r="M600" s="59" t="s">
        <v>18516</v>
      </c>
    </row>
    <row r="601" spans="1:18" s="59" customFormat="1" ht="14.25">
      <c r="A601" s="59" t="s">
        <v>25702</v>
      </c>
      <c r="B601" s="59" t="s">
        <v>30371</v>
      </c>
      <c r="C601" s="59" t="s">
        <v>29408</v>
      </c>
      <c r="D601" s="59" t="s">
        <v>29409</v>
      </c>
      <c r="E601" s="164">
        <v>115</v>
      </c>
      <c r="F601" s="164">
        <v>70</v>
      </c>
      <c r="G601" s="165">
        <v>0.6</v>
      </c>
      <c r="H601" s="59" t="s">
        <v>29914</v>
      </c>
      <c r="I601" s="164">
        <v>42.63</v>
      </c>
      <c r="J601" s="164">
        <v>112.63</v>
      </c>
      <c r="K601" s="59">
        <v>38</v>
      </c>
      <c r="L601" s="59" t="s">
        <v>18516</v>
      </c>
      <c r="M601" s="59" t="s">
        <v>18516</v>
      </c>
    </row>
    <row r="602" spans="1:18" s="59" customFormat="1" ht="14.25">
      <c r="A602" s="59" t="s">
        <v>23436</v>
      </c>
      <c r="B602" s="59" t="s">
        <v>30372</v>
      </c>
      <c r="C602" s="59" t="s">
        <v>30076</v>
      </c>
      <c r="D602" s="59" t="s">
        <v>30077</v>
      </c>
      <c r="E602" s="164">
        <v>479</v>
      </c>
      <c r="F602" s="164">
        <v>429</v>
      </c>
      <c r="G602" s="165">
        <v>0.89</v>
      </c>
      <c r="H602" s="59" t="s">
        <v>18516</v>
      </c>
      <c r="I602" s="164">
        <v>171.02</v>
      </c>
      <c r="J602" s="164">
        <v>600.02</v>
      </c>
      <c r="K602" s="59">
        <v>2</v>
      </c>
      <c r="L602" s="59" t="s">
        <v>18516</v>
      </c>
      <c r="M602" s="59" t="s">
        <v>18516</v>
      </c>
    </row>
    <row r="603" spans="1:18" s="59" customFormat="1" ht="14.25">
      <c r="A603" s="59" t="s">
        <v>23439</v>
      </c>
      <c r="B603" s="59" t="s">
        <v>30373</v>
      </c>
      <c r="C603" s="59" t="s">
        <v>30076</v>
      </c>
      <c r="D603" s="59" t="s">
        <v>30077</v>
      </c>
      <c r="E603" s="164">
        <v>479</v>
      </c>
      <c r="F603" s="164">
        <v>429</v>
      </c>
      <c r="G603" s="165">
        <v>0.89</v>
      </c>
      <c r="H603" s="59" t="s">
        <v>18516</v>
      </c>
      <c r="I603" s="164">
        <v>171.02</v>
      </c>
      <c r="J603" s="164">
        <v>600.02</v>
      </c>
      <c r="K603" s="59">
        <v>2</v>
      </c>
      <c r="L603" s="59" t="s">
        <v>18516</v>
      </c>
      <c r="M603" s="59" t="s">
        <v>18516</v>
      </c>
    </row>
    <row r="604" spans="1:18" s="59" customFormat="1" ht="14.25">
      <c r="A604" s="59" t="s">
        <v>23442</v>
      </c>
      <c r="B604" s="59" t="s">
        <v>30374</v>
      </c>
      <c r="C604" s="59" t="s">
        <v>30076</v>
      </c>
      <c r="D604" s="59" t="s">
        <v>30077</v>
      </c>
      <c r="E604" s="164">
        <v>479</v>
      </c>
      <c r="F604" s="164">
        <v>429</v>
      </c>
      <c r="G604" s="165">
        <v>0.89</v>
      </c>
      <c r="H604" s="59" t="s">
        <v>18516</v>
      </c>
      <c r="I604" s="164">
        <v>171.02</v>
      </c>
      <c r="J604" s="164">
        <v>600.02</v>
      </c>
      <c r="K604" s="59">
        <v>16</v>
      </c>
      <c r="L604" s="59" t="s">
        <v>18516</v>
      </c>
      <c r="M604" s="59" t="s">
        <v>18516</v>
      </c>
    </row>
    <row r="605" spans="1:18" s="59" customFormat="1" ht="14.25">
      <c r="A605" s="59" t="s">
        <v>2187</v>
      </c>
      <c r="B605" s="59" t="s">
        <v>30375</v>
      </c>
      <c r="C605" s="59" t="s">
        <v>29509</v>
      </c>
      <c r="D605" s="59" t="s">
        <v>29510</v>
      </c>
      <c r="E605" s="164">
        <v>105</v>
      </c>
      <c r="F605" s="164">
        <v>72</v>
      </c>
      <c r="G605" s="165">
        <v>0.68</v>
      </c>
      <c r="H605" s="59" t="s">
        <v>18516</v>
      </c>
      <c r="I605" s="164">
        <v>27.98</v>
      </c>
      <c r="J605" s="164">
        <v>99.98</v>
      </c>
      <c r="K605" s="59">
        <v>51</v>
      </c>
      <c r="L605" s="59" t="s">
        <v>29410</v>
      </c>
      <c r="M605" s="59" t="s">
        <v>29915</v>
      </c>
    </row>
    <row r="606" spans="1:18" s="59" customFormat="1" ht="14.25">
      <c r="A606" s="59" t="s">
        <v>30376</v>
      </c>
      <c r="B606" s="59" t="s">
        <v>30377</v>
      </c>
      <c r="C606" s="59" t="s">
        <v>30281</v>
      </c>
      <c r="D606" s="59" t="s">
        <v>30282</v>
      </c>
      <c r="E606" s="164">
        <v>205</v>
      </c>
      <c r="F606" s="164">
        <v>205</v>
      </c>
      <c r="G606" s="59" t="s">
        <v>18516</v>
      </c>
      <c r="H606" s="59" t="s">
        <v>18516</v>
      </c>
      <c r="I606" s="164">
        <v>86.57</v>
      </c>
      <c r="J606" s="164">
        <v>291.57</v>
      </c>
      <c r="K606" s="59">
        <v>0</v>
      </c>
      <c r="L606" s="59" t="s">
        <v>29410</v>
      </c>
      <c r="M606" s="59" t="s">
        <v>50999</v>
      </c>
    </row>
    <row r="607" spans="1:18" s="59" customFormat="1" ht="14.25">
      <c r="A607" s="59" t="s">
        <v>30378</v>
      </c>
      <c r="B607" s="59" t="s">
        <v>30379</v>
      </c>
      <c r="C607" s="59" t="s">
        <v>30380</v>
      </c>
      <c r="D607" s="59" t="s">
        <v>30381</v>
      </c>
      <c r="E607" s="164">
        <v>170</v>
      </c>
      <c r="F607" s="164">
        <v>145</v>
      </c>
      <c r="G607" s="165">
        <v>0.85</v>
      </c>
      <c r="H607" s="59" t="s">
        <v>29552</v>
      </c>
      <c r="I607" s="164">
        <v>85.33</v>
      </c>
      <c r="J607" s="164">
        <v>230.33</v>
      </c>
      <c r="K607" s="59">
        <v>355</v>
      </c>
      <c r="L607" s="59" t="s">
        <v>18516</v>
      </c>
      <c r="M607" s="59" t="s">
        <v>18516</v>
      </c>
    </row>
    <row r="608" spans="1:18" s="59" customFormat="1" ht="14.25">
      <c r="A608" s="59" t="s">
        <v>19180</v>
      </c>
      <c r="B608" s="59" t="s">
        <v>30382</v>
      </c>
      <c r="C608" s="59" t="s">
        <v>29509</v>
      </c>
      <c r="D608" s="59" t="s">
        <v>29510</v>
      </c>
      <c r="E608" s="164">
        <v>260</v>
      </c>
      <c r="F608" s="164">
        <v>215</v>
      </c>
      <c r="G608" s="165">
        <v>0.82</v>
      </c>
      <c r="H608" s="59" t="s">
        <v>18516</v>
      </c>
      <c r="I608" s="164">
        <v>75.95</v>
      </c>
      <c r="J608" s="164">
        <v>290.95</v>
      </c>
      <c r="K608" s="59">
        <v>0</v>
      </c>
      <c r="L608" s="59" t="s">
        <v>29455</v>
      </c>
      <c r="M608" s="59" t="s">
        <v>29459</v>
      </c>
    </row>
    <row r="609" spans="1:18" s="59" customFormat="1" ht="14.25">
      <c r="A609" s="59" t="s">
        <v>30383</v>
      </c>
      <c r="B609" s="59" t="s">
        <v>30384</v>
      </c>
      <c r="C609" s="59" t="s">
        <v>29881</v>
      </c>
      <c r="D609" s="59" t="s">
        <v>29882</v>
      </c>
      <c r="E609" s="164">
        <v>230</v>
      </c>
      <c r="F609" s="164">
        <v>228</v>
      </c>
      <c r="G609" s="165">
        <v>0.99</v>
      </c>
      <c r="H609" s="59" t="s">
        <v>18516</v>
      </c>
      <c r="I609" s="164">
        <v>89.73</v>
      </c>
      <c r="J609" s="164">
        <v>317.73</v>
      </c>
      <c r="K609" s="59">
        <v>0</v>
      </c>
      <c r="L609" s="59" t="s">
        <v>18516</v>
      </c>
      <c r="M609" s="59" t="s">
        <v>18516</v>
      </c>
    </row>
    <row r="610" spans="1:18" s="59" customFormat="1" ht="14.25">
      <c r="A610" s="59" t="s">
        <v>23567</v>
      </c>
      <c r="B610" s="59" t="s">
        <v>30385</v>
      </c>
      <c r="C610" s="59" t="s">
        <v>30076</v>
      </c>
      <c r="D610" s="59" t="s">
        <v>30077</v>
      </c>
      <c r="E610" s="164">
        <v>498</v>
      </c>
      <c r="F610" s="164">
        <v>435</v>
      </c>
      <c r="G610" s="165">
        <v>0.87</v>
      </c>
      <c r="H610" s="59" t="s">
        <v>18516</v>
      </c>
      <c r="I610" s="164">
        <v>98.54</v>
      </c>
      <c r="J610" s="164">
        <v>533.54</v>
      </c>
      <c r="K610" s="59">
        <v>16</v>
      </c>
      <c r="L610" s="59" t="s">
        <v>18516</v>
      </c>
      <c r="M610" s="59" t="s">
        <v>18516</v>
      </c>
    </row>
    <row r="611" spans="1:18" s="59" customFormat="1" ht="14.25">
      <c r="A611" s="59" t="s">
        <v>23573</v>
      </c>
      <c r="B611" s="59" t="s">
        <v>30386</v>
      </c>
      <c r="C611" s="59" t="s">
        <v>30076</v>
      </c>
      <c r="D611" s="59" t="s">
        <v>30077</v>
      </c>
      <c r="E611" s="164">
        <v>498</v>
      </c>
      <c r="F611" s="164">
        <v>435</v>
      </c>
      <c r="G611" s="165">
        <v>0.87</v>
      </c>
      <c r="H611" s="59" t="s">
        <v>18516</v>
      </c>
      <c r="I611" s="164">
        <v>98.54</v>
      </c>
      <c r="J611" s="164">
        <v>533.54</v>
      </c>
      <c r="K611" s="59">
        <v>12</v>
      </c>
      <c r="L611" s="59" t="s">
        <v>18516</v>
      </c>
      <c r="M611" s="59" t="s">
        <v>18516</v>
      </c>
    </row>
    <row r="612" spans="1:18" s="59" customFormat="1" ht="14.25">
      <c r="A612" s="59" t="s">
        <v>23570</v>
      </c>
      <c r="B612" s="59" t="s">
        <v>30387</v>
      </c>
      <c r="C612" s="59" t="s">
        <v>30076</v>
      </c>
      <c r="D612" s="59" t="s">
        <v>30077</v>
      </c>
      <c r="E612" s="164">
        <v>498</v>
      </c>
      <c r="F612" s="164">
        <v>435</v>
      </c>
      <c r="G612" s="165">
        <v>0.87</v>
      </c>
      <c r="H612" s="59" t="s">
        <v>18516</v>
      </c>
      <c r="I612" s="164">
        <v>98.54</v>
      </c>
      <c r="J612" s="164">
        <v>533.54</v>
      </c>
      <c r="K612" s="59">
        <v>9</v>
      </c>
      <c r="L612" s="59" t="s">
        <v>18516</v>
      </c>
      <c r="M612" s="59" t="s">
        <v>18516</v>
      </c>
    </row>
    <row r="613" spans="1:18" s="59" customFormat="1" ht="14.25">
      <c r="A613" s="59" t="s">
        <v>30388</v>
      </c>
      <c r="B613" s="59" t="s">
        <v>30389</v>
      </c>
      <c r="C613" s="59" t="s">
        <v>29408</v>
      </c>
      <c r="D613" s="59" t="s">
        <v>29409</v>
      </c>
      <c r="E613" s="164">
        <v>215</v>
      </c>
      <c r="F613" s="164">
        <v>200</v>
      </c>
      <c r="G613" s="165">
        <v>0.93</v>
      </c>
      <c r="H613" s="59" t="s">
        <v>18516</v>
      </c>
      <c r="I613" s="164">
        <v>74.6</v>
      </c>
      <c r="J613" s="164">
        <v>274.6</v>
      </c>
      <c r="K613" s="59">
        <v>0</v>
      </c>
      <c r="L613" s="59" t="s">
        <v>18516</v>
      </c>
      <c r="M613" s="59" t="s">
        <v>18516</v>
      </c>
    </row>
    <row r="614" spans="1:18" s="59" customFormat="1" ht="14.25">
      <c r="A614" s="59" t="s">
        <v>25696</v>
      </c>
      <c r="B614" s="59" t="s">
        <v>30390</v>
      </c>
      <c r="C614" s="59" t="s">
        <v>29408</v>
      </c>
      <c r="D614" s="59" t="s">
        <v>29409</v>
      </c>
      <c r="E614" s="164">
        <v>170</v>
      </c>
      <c r="F614" s="164">
        <v>160</v>
      </c>
      <c r="G614" s="165">
        <v>0.94</v>
      </c>
      <c r="H614" s="59" t="s">
        <v>18516</v>
      </c>
      <c r="I614" s="164">
        <v>77.36</v>
      </c>
      <c r="J614" s="164">
        <v>237.36</v>
      </c>
      <c r="K614" s="59">
        <v>0</v>
      </c>
      <c r="L614" s="59" t="s">
        <v>29410</v>
      </c>
      <c r="M614" s="59" t="s">
        <v>30391</v>
      </c>
    </row>
    <row r="615" spans="1:18" s="59" customFormat="1" ht="14.25">
      <c r="A615" s="59" t="s">
        <v>25693</v>
      </c>
      <c r="B615" s="59" t="s">
        <v>30392</v>
      </c>
      <c r="C615" s="59" t="s">
        <v>29408</v>
      </c>
      <c r="D615" s="59" t="s">
        <v>29409</v>
      </c>
      <c r="E615" s="164">
        <v>170</v>
      </c>
      <c r="F615" s="164">
        <v>160</v>
      </c>
      <c r="G615" s="165">
        <v>0.94</v>
      </c>
      <c r="H615" s="59" t="s">
        <v>18516</v>
      </c>
      <c r="I615" s="164">
        <v>77.36</v>
      </c>
      <c r="J615" s="164">
        <v>237.36</v>
      </c>
      <c r="K615" s="59">
        <v>0</v>
      </c>
      <c r="L615" s="59" t="s">
        <v>29410</v>
      </c>
      <c r="M615" s="59" t="s">
        <v>30391</v>
      </c>
    </row>
    <row r="616" spans="1:18" s="59" customFormat="1" ht="14.25">
      <c r="A616" s="59" t="s">
        <v>25699</v>
      </c>
      <c r="B616" s="59" t="s">
        <v>30393</v>
      </c>
      <c r="C616" s="59" t="s">
        <v>29408</v>
      </c>
      <c r="D616" s="59" t="s">
        <v>29409</v>
      </c>
      <c r="E616" s="164">
        <v>170</v>
      </c>
      <c r="F616" s="164">
        <v>160</v>
      </c>
      <c r="G616" s="165">
        <v>0.94</v>
      </c>
      <c r="H616" s="59" t="s">
        <v>18516</v>
      </c>
      <c r="I616" s="164">
        <v>77.36</v>
      </c>
      <c r="J616" s="164">
        <v>237.36</v>
      </c>
      <c r="K616" s="59">
        <v>44</v>
      </c>
      <c r="L616" s="59" t="s">
        <v>29410</v>
      </c>
      <c r="M616" s="59" t="s">
        <v>30391</v>
      </c>
    </row>
    <row r="617" spans="1:18" s="59" customFormat="1" ht="14.25">
      <c r="A617" s="59" t="s">
        <v>23564</v>
      </c>
      <c r="B617" s="59" t="s">
        <v>30394</v>
      </c>
      <c r="C617" s="59" t="s">
        <v>30076</v>
      </c>
      <c r="D617" s="59" t="s">
        <v>30077</v>
      </c>
      <c r="E617" s="164">
        <v>498</v>
      </c>
      <c r="F617" s="164">
        <v>435</v>
      </c>
      <c r="G617" s="165">
        <v>0.87</v>
      </c>
      <c r="H617" s="59" t="s">
        <v>18516</v>
      </c>
      <c r="I617" s="164">
        <v>100.82</v>
      </c>
      <c r="J617" s="164">
        <v>535.82</v>
      </c>
      <c r="K617" s="59">
        <v>7</v>
      </c>
      <c r="L617" s="59" t="s">
        <v>18516</v>
      </c>
      <c r="M617" s="59" t="s">
        <v>18516</v>
      </c>
    </row>
    <row r="618" spans="1:18" s="59" customFormat="1" ht="14.25">
      <c r="A618" s="59" t="s">
        <v>23433</v>
      </c>
      <c r="B618" s="59" t="s">
        <v>30395</v>
      </c>
      <c r="C618" s="59" t="s">
        <v>30076</v>
      </c>
      <c r="D618" s="59" t="s">
        <v>30077</v>
      </c>
      <c r="E618" s="164">
        <v>479</v>
      </c>
      <c r="F618" s="164">
        <v>429</v>
      </c>
      <c r="G618" s="165">
        <v>0.89</v>
      </c>
      <c r="H618" s="59" t="s">
        <v>18516</v>
      </c>
      <c r="I618" s="164">
        <v>171.02</v>
      </c>
      <c r="J618" s="164">
        <v>600.02</v>
      </c>
      <c r="K618" s="59">
        <v>6</v>
      </c>
      <c r="L618" s="59" t="s">
        <v>18516</v>
      </c>
      <c r="M618" s="59" t="s">
        <v>18516</v>
      </c>
    </row>
    <row r="619" spans="1:18" s="59" customFormat="1" ht="14.25">
      <c r="A619" s="59" t="s">
        <v>23430</v>
      </c>
      <c r="B619" s="59" t="s">
        <v>30396</v>
      </c>
      <c r="C619" s="59" t="s">
        <v>29562</v>
      </c>
      <c r="D619" s="59" t="s">
        <v>29562</v>
      </c>
      <c r="E619" s="164">
        <v>245</v>
      </c>
      <c r="F619" s="164">
        <v>190</v>
      </c>
      <c r="G619" s="165">
        <v>0.77</v>
      </c>
      <c r="H619" s="59" t="s">
        <v>18516</v>
      </c>
      <c r="I619" s="164">
        <v>90.9</v>
      </c>
      <c r="J619" s="164">
        <v>280.9</v>
      </c>
      <c r="K619" s="59">
        <v>132</v>
      </c>
      <c r="L619" s="59" t="s">
        <v>18516</v>
      </c>
      <c r="M619" s="59" t="s">
        <v>18516</v>
      </c>
    </row>
    <row r="620" spans="1:18" s="59" customFormat="1" ht="14.25">
      <c r="A620" s="59" t="s">
        <v>23427</v>
      </c>
      <c r="B620" s="59" t="s">
        <v>30397</v>
      </c>
      <c r="C620" s="59" t="s">
        <v>29562</v>
      </c>
      <c r="D620" s="59" t="s">
        <v>29562</v>
      </c>
      <c r="E620" s="164">
        <v>255</v>
      </c>
      <c r="F620" s="164">
        <v>200</v>
      </c>
      <c r="G620" s="165">
        <v>0.78</v>
      </c>
      <c r="H620" s="59" t="s">
        <v>18516</v>
      </c>
      <c r="I620" s="164">
        <v>92.01</v>
      </c>
      <c r="J620" s="164">
        <v>292.01</v>
      </c>
      <c r="K620" s="59">
        <v>107</v>
      </c>
      <c r="L620" s="59" t="s">
        <v>18516</v>
      </c>
      <c r="M620" s="59" t="s">
        <v>18516</v>
      </c>
    </row>
    <row r="621" spans="1:18" s="59" customFormat="1" ht="14.25">
      <c r="A621" s="59" t="s">
        <v>20355</v>
      </c>
      <c r="B621" s="59" t="s">
        <v>30398</v>
      </c>
      <c r="C621" s="59" t="s">
        <v>29493</v>
      </c>
      <c r="D621" s="59" t="s">
        <v>29494</v>
      </c>
      <c r="E621" s="164">
        <v>220</v>
      </c>
      <c r="F621" s="164">
        <v>135</v>
      </c>
      <c r="G621" s="165">
        <v>0.61</v>
      </c>
      <c r="H621" s="59" t="s">
        <v>18516</v>
      </c>
      <c r="I621" s="164">
        <v>86.04</v>
      </c>
      <c r="J621" s="164">
        <v>221.04</v>
      </c>
      <c r="K621" s="59">
        <v>52</v>
      </c>
      <c r="L621" s="59" t="s">
        <v>18516</v>
      </c>
      <c r="M621" s="59" t="s">
        <v>18516</v>
      </c>
    </row>
    <row r="622" spans="1:18" s="59" customFormat="1" ht="14.25">
      <c r="A622" s="59" t="s">
        <v>20352</v>
      </c>
      <c r="B622" s="59" t="s">
        <v>30399</v>
      </c>
      <c r="C622" s="59" t="s">
        <v>29493</v>
      </c>
      <c r="D622" s="59" t="s">
        <v>29494</v>
      </c>
      <c r="E622" s="164">
        <v>220</v>
      </c>
      <c r="F622" s="164">
        <v>135</v>
      </c>
      <c r="G622" s="165">
        <v>0.61</v>
      </c>
      <c r="H622" s="59" t="s">
        <v>18516</v>
      </c>
      <c r="I622" s="164">
        <v>86.04</v>
      </c>
      <c r="J622" s="164">
        <v>221.04</v>
      </c>
      <c r="K622" s="59">
        <v>49</v>
      </c>
      <c r="L622" s="59" t="s">
        <v>18516</v>
      </c>
      <c r="M622" s="59" t="s">
        <v>18516</v>
      </c>
    </row>
    <row r="623" spans="1:18" s="59" customFormat="1" ht="14.25">
      <c r="A623" s="59" t="s">
        <v>20361</v>
      </c>
      <c r="B623" s="59" t="s">
        <v>30400</v>
      </c>
      <c r="C623" s="59" t="s">
        <v>29493</v>
      </c>
      <c r="D623" s="59" t="s">
        <v>29494</v>
      </c>
      <c r="E623" s="164">
        <v>240</v>
      </c>
      <c r="F623" s="164">
        <v>145</v>
      </c>
      <c r="G623" s="165">
        <v>0.6</v>
      </c>
      <c r="H623" s="59" t="s">
        <v>18516</v>
      </c>
      <c r="I623" s="164">
        <v>92.8</v>
      </c>
      <c r="J623" s="164">
        <v>237.8</v>
      </c>
      <c r="K623" s="59">
        <v>50</v>
      </c>
      <c r="L623" s="59" t="s">
        <v>18516</v>
      </c>
      <c r="M623" s="59" t="s">
        <v>18516</v>
      </c>
    </row>
    <row r="624" spans="1:18" s="59" customFormat="1" ht="14.25">
      <c r="A624" s="59" t="s">
        <v>20358</v>
      </c>
      <c r="B624" s="59" t="s">
        <v>30401</v>
      </c>
      <c r="C624" s="59" t="s">
        <v>29493</v>
      </c>
      <c r="D624" s="59" t="s">
        <v>29494</v>
      </c>
      <c r="E624" s="164">
        <v>240</v>
      </c>
      <c r="F624" s="164">
        <v>190</v>
      </c>
      <c r="G624" s="165">
        <v>0.79</v>
      </c>
      <c r="H624" s="59" t="s">
        <v>18516</v>
      </c>
      <c r="I624" s="164">
        <v>92.8</v>
      </c>
      <c r="J624" s="164">
        <v>282.8</v>
      </c>
      <c r="K624" s="59">
        <v>25</v>
      </c>
      <c r="L624" s="59" t="s">
        <v>18516</v>
      </c>
      <c r="M624" s="59" t="s">
        <v>18516</v>
      </c>
    </row>
    <row r="625" spans="1:18" s="59" customFormat="1" ht="14.25">
      <c r="A625" s="59" t="s">
        <v>29123</v>
      </c>
      <c r="B625" s="59" t="s">
        <v>30402</v>
      </c>
      <c r="C625" s="59" t="s">
        <v>29493</v>
      </c>
      <c r="D625" s="59" t="s">
        <v>29494</v>
      </c>
      <c r="E625" s="164">
        <v>290</v>
      </c>
      <c r="F625" s="164">
        <v>255</v>
      </c>
      <c r="G625" s="165">
        <v>0.87</v>
      </c>
      <c r="H625" s="59" t="s">
        <v>18516</v>
      </c>
      <c r="I625" s="164">
        <v>102</v>
      </c>
      <c r="J625" s="164">
        <v>357</v>
      </c>
      <c r="K625" s="59">
        <v>88</v>
      </c>
      <c r="L625" s="59" t="s">
        <v>18516</v>
      </c>
      <c r="M625" s="59" t="s">
        <v>18516</v>
      </c>
    </row>
    <row r="626" spans="1:18" s="59" customFormat="1" ht="14.25">
      <c r="A626" s="59" t="s">
        <v>29126</v>
      </c>
      <c r="B626" s="59" t="s">
        <v>30403</v>
      </c>
      <c r="C626" s="59" t="s">
        <v>29493</v>
      </c>
      <c r="D626" s="59" t="s">
        <v>29494</v>
      </c>
      <c r="E626" s="164">
        <v>290</v>
      </c>
      <c r="F626" s="164">
        <v>255</v>
      </c>
      <c r="G626" s="165">
        <v>0.87</v>
      </c>
      <c r="H626" s="59" t="s">
        <v>18516</v>
      </c>
      <c r="I626" s="164">
        <v>102</v>
      </c>
      <c r="J626" s="164">
        <v>357</v>
      </c>
      <c r="K626" s="59">
        <v>85</v>
      </c>
      <c r="L626" s="59" t="s">
        <v>18516</v>
      </c>
      <c r="M626" s="59" t="s">
        <v>18516</v>
      </c>
    </row>
    <row r="627" spans="1:18" s="59" customFormat="1" ht="14.25">
      <c r="A627" s="59" t="s">
        <v>29129</v>
      </c>
      <c r="B627" s="59" t="s">
        <v>30404</v>
      </c>
      <c r="C627" s="59" t="s">
        <v>29493</v>
      </c>
      <c r="D627" s="59" t="s">
        <v>29494</v>
      </c>
      <c r="E627" s="164">
        <v>290</v>
      </c>
      <c r="F627" s="164">
        <v>255</v>
      </c>
      <c r="G627" s="165">
        <v>0.87</v>
      </c>
      <c r="H627" s="59" t="s">
        <v>18516</v>
      </c>
      <c r="I627" s="164">
        <v>102</v>
      </c>
      <c r="J627" s="164">
        <v>357</v>
      </c>
      <c r="K627" s="59">
        <v>76</v>
      </c>
      <c r="L627" s="59" t="s">
        <v>18516</v>
      </c>
      <c r="M627" s="59" t="s">
        <v>18516</v>
      </c>
    </row>
    <row r="628" spans="1:18" s="59" customFormat="1" ht="14.25">
      <c r="A628" s="59" t="s">
        <v>20325</v>
      </c>
      <c r="B628" s="59" t="s">
        <v>30405</v>
      </c>
      <c r="C628" s="59" t="s">
        <v>29424</v>
      </c>
      <c r="D628" s="59" t="s">
        <v>29425</v>
      </c>
      <c r="E628" s="164">
        <v>199</v>
      </c>
      <c r="F628" s="164">
        <v>185</v>
      </c>
      <c r="G628" s="165">
        <v>0.92</v>
      </c>
      <c r="H628" s="59" t="s">
        <v>18516</v>
      </c>
      <c r="I628" s="164">
        <v>83.95</v>
      </c>
      <c r="J628" s="164">
        <v>268.95</v>
      </c>
      <c r="K628" s="59">
        <v>0</v>
      </c>
      <c r="L628" s="59" t="s">
        <v>29439</v>
      </c>
      <c r="M628" s="59" t="s">
        <v>31588</v>
      </c>
    </row>
    <row r="629" spans="1:18" s="59" customFormat="1" ht="14.25">
      <c r="A629" s="59" t="s">
        <v>20322</v>
      </c>
      <c r="B629" s="59" t="s">
        <v>30407</v>
      </c>
      <c r="C629" s="59" t="s">
        <v>29424</v>
      </c>
      <c r="D629" s="59" t="s">
        <v>29425</v>
      </c>
      <c r="E629" s="164">
        <v>199</v>
      </c>
      <c r="F629" s="164">
        <v>185</v>
      </c>
      <c r="G629" s="165">
        <v>0.92</v>
      </c>
      <c r="H629" s="59" t="s">
        <v>18516</v>
      </c>
      <c r="I629" s="164">
        <v>83.95</v>
      </c>
      <c r="J629" s="164">
        <v>268.95</v>
      </c>
      <c r="K629" s="59">
        <v>0</v>
      </c>
      <c r="L629" s="59" t="s">
        <v>29439</v>
      </c>
      <c r="M629" s="59" t="s">
        <v>31588</v>
      </c>
    </row>
    <row r="630" spans="1:18" s="59" customFormat="1" ht="14.25">
      <c r="A630" s="59" t="s">
        <v>20319</v>
      </c>
      <c r="B630" s="59" t="s">
        <v>30408</v>
      </c>
      <c r="C630" s="59" t="s">
        <v>29424</v>
      </c>
      <c r="D630" s="59" t="s">
        <v>29425</v>
      </c>
      <c r="E630" s="164">
        <v>199</v>
      </c>
      <c r="F630" s="164">
        <v>185</v>
      </c>
      <c r="G630" s="165">
        <v>0.92</v>
      </c>
      <c r="H630" s="59" t="s">
        <v>18516</v>
      </c>
      <c r="I630" s="164">
        <v>83.95</v>
      </c>
      <c r="J630" s="164">
        <v>268.95</v>
      </c>
      <c r="K630" s="59">
        <v>0</v>
      </c>
      <c r="L630" s="59" t="s">
        <v>29410</v>
      </c>
      <c r="M630" s="59" t="s">
        <v>31588</v>
      </c>
    </row>
    <row r="631" spans="1:18" s="59" customFormat="1" ht="14.25">
      <c r="A631" s="59" t="s">
        <v>25690</v>
      </c>
      <c r="B631" s="59" t="s">
        <v>30409</v>
      </c>
      <c r="C631" s="59" t="s">
        <v>29408</v>
      </c>
      <c r="D631" s="59" t="s">
        <v>29409</v>
      </c>
      <c r="E631" s="164">
        <v>155</v>
      </c>
      <c r="F631" s="164">
        <v>140</v>
      </c>
      <c r="G631" s="165">
        <v>0.9</v>
      </c>
      <c r="H631" s="59" t="s">
        <v>18516</v>
      </c>
      <c r="I631" s="164">
        <v>45.24</v>
      </c>
      <c r="J631" s="164">
        <v>185.24</v>
      </c>
      <c r="K631" s="59">
        <v>49</v>
      </c>
      <c r="L631" s="59" t="s">
        <v>18516</v>
      </c>
      <c r="M631" s="59" t="s">
        <v>18516</v>
      </c>
    </row>
    <row r="632" spans="1:18" s="59" customFormat="1" ht="14.25">
      <c r="A632" s="59" t="s">
        <v>25687</v>
      </c>
      <c r="B632" s="59" t="s">
        <v>30410</v>
      </c>
      <c r="C632" s="59" t="s">
        <v>29408</v>
      </c>
      <c r="D632" s="59" t="s">
        <v>29409</v>
      </c>
      <c r="E632" s="164">
        <v>155</v>
      </c>
      <c r="F632" s="164">
        <v>140</v>
      </c>
      <c r="G632" s="165">
        <v>0.9</v>
      </c>
      <c r="H632" s="59" t="s">
        <v>18516</v>
      </c>
      <c r="I632" s="164">
        <v>45.24</v>
      </c>
      <c r="J632" s="164">
        <v>185.24</v>
      </c>
      <c r="K632" s="59">
        <v>115</v>
      </c>
      <c r="L632" s="59" t="s">
        <v>18516</v>
      </c>
      <c r="M632" s="59" t="s">
        <v>18516</v>
      </c>
    </row>
    <row r="633" spans="1:18" s="59" customFormat="1" ht="14.25">
      <c r="A633" s="59" t="s">
        <v>25684</v>
      </c>
      <c r="B633" s="59" t="s">
        <v>30411</v>
      </c>
      <c r="C633" s="59" t="s">
        <v>29408</v>
      </c>
      <c r="D633" s="59" t="s">
        <v>29409</v>
      </c>
      <c r="E633" s="164">
        <v>155</v>
      </c>
      <c r="F633" s="164">
        <v>140</v>
      </c>
      <c r="G633" s="165">
        <v>0.9</v>
      </c>
      <c r="H633" s="59" t="s">
        <v>18516</v>
      </c>
      <c r="I633" s="164">
        <v>45.24</v>
      </c>
      <c r="J633" s="164">
        <v>185.24</v>
      </c>
      <c r="K633" s="59">
        <v>27</v>
      </c>
      <c r="L633" s="59" t="s">
        <v>18516</v>
      </c>
      <c r="M633" s="59" t="s">
        <v>18516</v>
      </c>
    </row>
    <row r="634" spans="1:18" s="59" customFormat="1" ht="14.25">
      <c r="A634" s="59" t="s">
        <v>30412</v>
      </c>
      <c r="B634" s="59" t="s">
        <v>30413</v>
      </c>
      <c r="C634" s="59" t="s">
        <v>29509</v>
      </c>
      <c r="D634" s="59" t="s">
        <v>29510</v>
      </c>
      <c r="E634" s="164">
        <v>120</v>
      </c>
      <c r="F634" s="164">
        <v>120</v>
      </c>
      <c r="G634" s="59" t="s">
        <v>18516</v>
      </c>
      <c r="H634" s="59" t="s">
        <v>18516</v>
      </c>
      <c r="I634" s="164">
        <v>38.3</v>
      </c>
      <c r="J634" s="164">
        <v>158.3</v>
      </c>
      <c r="K634" s="59">
        <v>0</v>
      </c>
      <c r="L634" s="59" t="s">
        <v>29465</v>
      </c>
      <c r="M634" s="59" t="s">
        <v>29711</v>
      </c>
    </row>
    <row r="635" spans="1:18" s="59" customFormat="1" ht="14.25">
      <c r="A635" s="59" t="s">
        <v>30414</v>
      </c>
      <c r="B635" s="59" t="s">
        <v>30415</v>
      </c>
      <c r="C635" s="59" t="s">
        <v>30226</v>
      </c>
      <c r="D635" s="59" t="s">
        <v>30227</v>
      </c>
      <c r="E635" s="164">
        <v>299</v>
      </c>
      <c r="F635" s="164">
        <v>279</v>
      </c>
      <c r="G635" s="165">
        <v>0.93</v>
      </c>
      <c r="H635" s="59" t="s">
        <v>18516</v>
      </c>
      <c r="I635" s="164">
        <v>98.42</v>
      </c>
      <c r="J635" s="164">
        <v>377.42</v>
      </c>
      <c r="K635" s="59">
        <v>14</v>
      </c>
      <c r="L635" s="59" t="s">
        <v>18516</v>
      </c>
      <c r="M635" s="59" t="s">
        <v>18516</v>
      </c>
    </row>
    <row r="636" spans="1:18" s="59" customFormat="1" ht="14.25">
      <c r="A636" s="59" t="s">
        <v>30416</v>
      </c>
      <c r="B636" s="59" t="s">
        <v>30417</v>
      </c>
      <c r="C636" s="59" t="s">
        <v>30226</v>
      </c>
      <c r="D636" s="59" t="s">
        <v>30227</v>
      </c>
      <c r="E636" s="164">
        <v>299</v>
      </c>
      <c r="F636" s="164">
        <v>279</v>
      </c>
      <c r="G636" s="165">
        <v>0.93</v>
      </c>
      <c r="H636" s="59" t="s">
        <v>18516</v>
      </c>
      <c r="I636" s="164">
        <v>98.42</v>
      </c>
      <c r="J636" s="164">
        <v>377.42</v>
      </c>
      <c r="K636" s="59">
        <v>0</v>
      </c>
      <c r="L636" s="59" t="s">
        <v>18516</v>
      </c>
      <c r="M636" s="59" t="s">
        <v>18516</v>
      </c>
    </row>
    <row r="637" spans="1:18" s="59" customFormat="1" ht="14.25">
      <c r="A637" s="59" t="s">
        <v>30418</v>
      </c>
      <c r="B637" s="59" t="s">
        <v>30419</v>
      </c>
      <c r="C637" s="59" t="s">
        <v>30420</v>
      </c>
      <c r="D637" s="59" t="s">
        <v>30421</v>
      </c>
      <c r="E637" s="164">
        <v>268.9</v>
      </c>
      <c r="F637" s="164">
        <v>268.9</v>
      </c>
      <c r="G637" s="59" t="s">
        <v>18516</v>
      </c>
      <c r="H637" s="59" t="s">
        <v>18516</v>
      </c>
      <c r="I637" s="164">
        <v>104.48</v>
      </c>
      <c r="J637" s="164">
        <v>373.38</v>
      </c>
      <c r="K637" s="59">
        <v>8</v>
      </c>
      <c r="L637" s="59" t="s">
        <v>29410</v>
      </c>
      <c r="M637" s="59" t="s">
        <v>30952</v>
      </c>
    </row>
    <row r="638" spans="1:18" s="59" customFormat="1" ht="14.25">
      <c r="A638" s="59" t="s">
        <v>30422</v>
      </c>
      <c r="B638" s="59" t="s">
        <v>30423</v>
      </c>
      <c r="C638" s="59" t="s">
        <v>30420</v>
      </c>
      <c r="D638" s="59" t="s">
        <v>30421</v>
      </c>
      <c r="E638" s="164">
        <v>299.9</v>
      </c>
      <c r="F638" s="164">
        <v>299.9</v>
      </c>
      <c r="G638" s="59" t="s">
        <v>18516</v>
      </c>
      <c r="H638" s="59" t="s">
        <v>18516</v>
      </c>
      <c r="I638" s="164">
        <v>97.01</v>
      </c>
      <c r="J638" s="164">
        <v>396.91</v>
      </c>
      <c r="K638" s="59">
        <v>17</v>
      </c>
      <c r="L638" s="59" t="s">
        <v>18516</v>
      </c>
      <c r="M638" s="59" t="s">
        <v>18516</v>
      </c>
    </row>
    <row r="639" spans="1:18" s="59" customFormat="1" ht="14.25">
      <c r="A639" s="59" t="s">
        <v>30424</v>
      </c>
      <c r="B639" s="59" t="s">
        <v>30425</v>
      </c>
      <c r="C639" s="59" t="s">
        <v>30420</v>
      </c>
      <c r="D639" s="59" t="s">
        <v>30421</v>
      </c>
      <c r="E639" s="164">
        <v>517.4</v>
      </c>
      <c r="F639" s="164">
        <v>517.4</v>
      </c>
      <c r="G639" s="59" t="s">
        <v>18516</v>
      </c>
      <c r="H639" s="59" t="s">
        <v>18516</v>
      </c>
      <c r="I639" s="164">
        <v>148.27</v>
      </c>
      <c r="J639" s="164">
        <v>665.67</v>
      </c>
      <c r="K639" s="59">
        <v>15</v>
      </c>
      <c r="L639" s="59" t="s">
        <v>18516</v>
      </c>
      <c r="M639" s="59" t="s">
        <v>18516</v>
      </c>
    </row>
    <row r="640" spans="1:18" s="59" customFormat="1" ht="14.25">
      <c r="A640" s="59" t="s">
        <v>30426</v>
      </c>
      <c r="B640" s="59" t="s">
        <v>30427</v>
      </c>
      <c r="C640" s="59" t="s">
        <v>30420</v>
      </c>
      <c r="D640" s="59" t="s">
        <v>30421</v>
      </c>
      <c r="E640" s="164">
        <v>213.4</v>
      </c>
      <c r="F640" s="164">
        <v>213.4</v>
      </c>
      <c r="G640" s="59" t="s">
        <v>18516</v>
      </c>
      <c r="H640" s="59" t="s">
        <v>18516</v>
      </c>
      <c r="I640" s="164">
        <v>94.81</v>
      </c>
      <c r="J640" s="164">
        <v>308.21</v>
      </c>
      <c r="K640" s="59">
        <v>30</v>
      </c>
      <c r="L640" s="59" t="s">
        <v>18516</v>
      </c>
      <c r="M640" s="59" t="s">
        <v>18516</v>
      </c>
    </row>
    <row r="641" spans="1:18" s="59" customFormat="1" ht="14.25">
      <c r="A641" s="59" t="s">
        <v>30428</v>
      </c>
      <c r="B641" s="59" t="s">
        <v>30429</v>
      </c>
      <c r="C641" s="59" t="s">
        <v>30420</v>
      </c>
      <c r="D641" s="59" t="s">
        <v>30421</v>
      </c>
      <c r="E641" s="164">
        <v>225.7</v>
      </c>
      <c r="F641" s="164">
        <v>225.7</v>
      </c>
      <c r="G641" s="59" t="s">
        <v>18516</v>
      </c>
      <c r="H641" s="59" t="s">
        <v>18516</v>
      </c>
      <c r="I641" s="164">
        <v>101.97</v>
      </c>
      <c r="J641" s="164">
        <v>327.67</v>
      </c>
      <c r="K641" s="59">
        <v>20</v>
      </c>
      <c r="L641" s="59" t="s">
        <v>18516</v>
      </c>
      <c r="M641" s="59" t="s">
        <v>18516</v>
      </c>
    </row>
    <row r="642" spans="1:18" s="59" customFormat="1" ht="14.25">
      <c r="A642" s="59" t="s">
        <v>30430</v>
      </c>
      <c r="B642" s="59" t="s">
        <v>30431</v>
      </c>
      <c r="C642" s="59" t="s">
        <v>30420</v>
      </c>
      <c r="D642" s="59" t="s">
        <v>30421</v>
      </c>
      <c r="E642" s="164">
        <v>288.3</v>
      </c>
      <c r="F642" s="164">
        <v>288.3</v>
      </c>
      <c r="G642" s="59" t="s">
        <v>18516</v>
      </c>
      <c r="H642" s="59" t="s">
        <v>18516</v>
      </c>
      <c r="I642" s="164">
        <v>104.48</v>
      </c>
      <c r="J642" s="164">
        <v>392.78</v>
      </c>
      <c r="K642" s="59">
        <v>50</v>
      </c>
      <c r="L642" s="59" t="s">
        <v>18516</v>
      </c>
      <c r="M642" s="59" t="s">
        <v>18516</v>
      </c>
    </row>
    <row r="643" spans="1:18" s="59" customFormat="1" ht="14.25">
      <c r="A643" s="59" t="s">
        <v>30432</v>
      </c>
      <c r="B643" s="59" t="s">
        <v>30433</v>
      </c>
      <c r="C643" s="59" t="s">
        <v>30420</v>
      </c>
      <c r="D643" s="59" t="s">
        <v>30421</v>
      </c>
      <c r="E643" s="164">
        <v>288.3</v>
      </c>
      <c r="F643" s="164">
        <v>288.3</v>
      </c>
      <c r="G643" s="59" t="s">
        <v>18516</v>
      </c>
      <c r="H643" s="59" t="s">
        <v>18516</v>
      </c>
      <c r="I643" s="164">
        <v>105.26</v>
      </c>
      <c r="J643" s="164">
        <v>393.56</v>
      </c>
      <c r="K643" s="59">
        <v>47</v>
      </c>
      <c r="L643" s="59" t="s">
        <v>18516</v>
      </c>
      <c r="M643" s="59" t="s">
        <v>18516</v>
      </c>
    </row>
    <row r="644" spans="1:18" s="59" customFormat="1" ht="14.25">
      <c r="A644" s="59" t="s">
        <v>30434</v>
      </c>
      <c r="B644" s="59" t="s">
        <v>30435</v>
      </c>
      <c r="C644" s="59" t="s">
        <v>30420</v>
      </c>
      <c r="D644" s="59" t="s">
        <v>30421</v>
      </c>
      <c r="E644" s="164">
        <v>213.4</v>
      </c>
      <c r="F644" s="164">
        <v>213.4</v>
      </c>
      <c r="G644" s="59" t="s">
        <v>18516</v>
      </c>
      <c r="H644" s="59" t="s">
        <v>18516</v>
      </c>
      <c r="I644" s="164">
        <v>94.81</v>
      </c>
      <c r="J644" s="164">
        <v>308.21</v>
      </c>
      <c r="K644" s="59">
        <v>20</v>
      </c>
      <c r="L644" s="59" t="s">
        <v>29815</v>
      </c>
      <c r="M644" s="59" t="s">
        <v>30216</v>
      </c>
    </row>
    <row r="645" spans="1:18" s="59" customFormat="1" ht="14.25">
      <c r="A645" s="59" t="s">
        <v>30436</v>
      </c>
      <c r="B645" s="59" t="s">
        <v>30437</v>
      </c>
      <c r="C645" s="59" t="s">
        <v>30420</v>
      </c>
      <c r="D645" s="59" t="s">
        <v>30421</v>
      </c>
      <c r="E645" s="164">
        <v>241.9</v>
      </c>
      <c r="F645" s="164">
        <v>241.9</v>
      </c>
      <c r="G645" s="59" t="s">
        <v>18516</v>
      </c>
      <c r="H645" s="59" t="s">
        <v>18516</v>
      </c>
      <c r="I645" s="164">
        <v>105.26</v>
      </c>
      <c r="J645" s="164">
        <v>347.16</v>
      </c>
      <c r="K645" s="59">
        <v>0</v>
      </c>
      <c r="L645" s="59" t="s">
        <v>18516</v>
      </c>
      <c r="M645" s="59" t="s">
        <v>18516</v>
      </c>
    </row>
    <row r="646" spans="1:18" s="59" customFormat="1" ht="14.25">
      <c r="A646" s="59" t="s">
        <v>30438</v>
      </c>
      <c r="B646" s="59" t="s">
        <v>30439</v>
      </c>
      <c r="C646" s="59" t="s">
        <v>30420</v>
      </c>
      <c r="D646" s="59" t="s">
        <v>30421</v>
      </c>
      <c r="E646" s="164">
        <v>247.6</v>
      </c>
      <c r="F646" s="164">
        <v>247.6</v>
      </c>
      <c r="G646" s="59" t="s">
        <v>18516</v>
      </c>
      <c r="H646" s="59" t="s">
        <v>18516</v>
      </c>
      <c r="I646" s="164">
        <v>96.56</v>
      </c>
      <c r="J646" s="164">
        <v>344.16</v>
      </c>
      <c r="K646" s="59">
        <v>48</v>
      </c>
      <c r="L646" s="59" t="s">
        <v>18516</v>
      </c>
      <c r="M646" s="59" t="s">
        <v>18516</v>
      </c>
    </row>
    <row r="647" spans="1:18" s="59" customFormat="1" ht="14.25">
      <c r="A647" s="59" t="s">
        <v>30440</v>
      </c>
      <c r="B647" s="59" t="s">
        <v>30441</v>
      </c>
      <c r="C647" s="59" t="s">
        <v>30420</v>
      </c>
      <c r="D647" s="59" t="s">
        <v>30421</v>
      </c>
      <c r="E647" s="164">
        <v>85.05</v>
      </c>
      <c r="F647" s="164">
        <v>85.05</v>
      </c>
      <c r="G647" s="59" t="s">
        <v>18516</v>
      </c>
      <c r="H647" s="59" t="s">
        <v>18516</v>
      </c>
      <c r="I647" s="164">
        <v>39.65</v>
      </c>
      <c r="J647" s="164">
        <v>124.7</v>
      </c>
      <c r="K647" s="59">
        <v>12</v>
      </c>
      <c r="L647" s="59" t="s">
        <v>18516</v>
      </c>
      <c r="M647" s="59" t="s">
        <v>18516</v>
      </c>
    </row>
    <row r="648" spans="1:18" s="59" customFormat="1" ht="14.25">
      <c r="A648" s="59" t="s">
        <v>30442</v>
      </c>
      <c r="B648" s="59" t="s">
        <v>30443</v>
      </c>
      <c r="C648" s="59" t="s">
        <v>30420</v>
      </c>
      <c r="D648" s="59" t="s">
        <v>30421</v>
      </c>
      <c r="E648" s="164">
        <v>268.9</v>
      </c>
      <c r="F648" s="164">
        <v>268.9</v>
      </c>
      <c r="G648" s="59" t="s">
        <v>18516</v>
      </c>
      <c r="H648" s="59" t="s">
        <v>18516</v>
      </c>
      <c r="I648" s="164">
        <v>103.2</v>
      </c>
      <c r="J648" s="164">
        <v>372.1</v>
      </c>
      <c r="K648" s="59">
        <v>18</v>
      </c>
      <c r="L648" s="59" t="s">
        <v>18516</v>
      </c>
      <c r="M648" s="59" t="s">
        <v>18516</v>
      </c>
    </row>
    <row r="649" spans="1:18" s="59" customFormat="1" ht="14.25">
      <c r="A649" s="59" t="s">
        <v>30444</v>
      </c>
      <c r="B649" s="59" t="s">
        <v>30445</v>
      </c>
      <c r="C649" s="59" t="s">
        <v>30420</v>
      </c>
      <c r="D649" s="59" t="s">
        <v>30421</v>
      </c>
      <c r="E649" s="164">
        <v>241.9</v>
      </c>
      <c r="F649" s="164">
        <v>241.9</v>
      </c>
      <c r="G649" s="59" t="s">
        <v>18516</v>
      </c>
      <c r="H649" s="59" t="s">
        <v>18516</v>
      </c>
      <c r="I649" s="164">
        <v>105.26</v>
      </c>
      <c r="J649" s="164">
        <v>347.16</v>
      </c>
      <c r="K649" s="59">
        <v>1</v>
      </c>
      <c r="L649" s="59" t="s">
        <v>18516</v>
      </c>
      <c r="M649" s="59" t="s">
        <v>18516</v>
      </c>
    </row>
    <row r="650" spans="1:18" s="59" customFormat="1" ht="14.25">
      <c r="A650" s="59" t="s">
        <v>30446</v>
      </c>
      <c r="B650" s="59" t="s">
        <v>30447</v>
      </c>
      <c r="C650" s="59" t="s">
        <v>30420</v>
      </c>
      <c r="D650" s="59" t="s">
        <v>30421</v>
      </c>
      <c r="E650" s="164">
        <v>229.6</v>
      </c>
      <c r="F650" s="164">
        <v>229.6</v>
      </c>
      <c r="G650" s="59" t="s">
        <v>18516</v>
      </c>
      <c r="H650" s="59" t="s">
        <v>18516</v>
      </c>
      <c r="I650" s="164">
        <v>95.31</v>
      </c>
      <c r="J650" s="164">
        <v>324.91</v>
      </c>
      <c r="K650" s="59">
        <v>13</v>
      </c>
      <c r="L650" s="59" t="s">
        <v>18516</v>
      </c>
      <c r="M650" s="59" t="s">
        <v>18516</v>
      </c>
    </row>
    <row r="651" spans="1:18" s="59" customFormat="1" ht="14.25">
      <c r="A651" s="59" t="s">
        <v>30448</v>
      </c>
      <c r="B651" s="59" t="s">
        <v>30449</v>
      </c>
      <c r="C651" s="59" t="s">
        <v>30420</v>
      </c>
      <c r="D651" s="59" t="s">
        <v>30421</v>
      </c>
      <c r="E651" s="164">
        <v>212.6</v>
      </c>
      <c r="F651" s="164">
        <v>201.97</v>
      </c>
      <c r="G651" s="165">
        <v>0.95</v>
      </c>
      <c r="H651" s="59" t="s">
        <v>18516</v>
      </c>
      <c r="I651" s="164">
        <v>97.42</v>
      </c>
      <c r="J651" s="164">
        <v>299.39</v>
      </c>
      <c r="K651" s="59">
        <v>70</v>
      </c>
      <c r="L651" s="59" t="s">
        <v>18516</v>
      </c>
      <c r="M651" s="59" t="s">
        <v>18516</v>
      </c>
    </row>
    <row r="652" spans="1:18" s="59" customFormat="1" ht="14.25">
      <c r="A652" s="59" t="s">
        <v>30450</v>
      </c>
      <c r="B652" s="59" t="s">
        <v>30451</v>
      </c>
      <c r="C652" s="59" t="s">
        <v>30420</v>
      </c>
      <c r="D652" s="59" t="s">
        <v>30421</v>
      </c>
      <c r="E652" s="164">
        <v>229.6</v>
      </c>
      <c r="F652" s="164">
        <v>229.6</v>
      </c>
      <c r="G652" s="59" t="s">
        <v>18516</v>
      </c>
      <c r="H652" s="59" t="s">
        <v>18516</v>
      </c>
      <c r="I652" s="164">
        <v>97.42</v>
      </c>
      <c r="J652" s="164">
        <v>327.02</v>
      </c>
      <c r="K652" s="59">
        <v>17</v>
      </c>
      <c r="L652" s="59" t="s">
        <v>18516</v>
      </c>
      <c r="M652" s="59" t="s">
        <v>18516</v>
      </c>
    </row>
    <row r="653" spans="1:18" s="59" customFormat="1" ht="14.25">
      <c r="A653" s="59" t="s">
        <v>30452</v>
      </c>
      <c r="B653" s="59" t="s">
        <v>30453</v>
      </c>
      <c r="C653" s="59" t="s">
        <v>30420</v>
      </c>
      <c r="D653" s="59" t="s">
        <v>30421</v>
      </c>
      <c r="E653" s="164">
        <v>172.7</v>
      </c>
      <c r="F653" s="164">
        <v>172.7</v>
      </c>
      <c r="G653" s="59" t="s">
        <v>18516</v>
      </c>
      <c r="H653" s="59" t="s">
        <v>18516</v>
      </c>
      <c r="I653" s="164">
        <v>97.82</v>
      </c>
      <c r="J653" s="164">
        <v>270.52</v>
      </c>
      <c r="K653" s="59">
        <v>22</v>
      </c>
      <c r="L653" s="59" t="s">
        <v>18516</v>
      </c>
      <c r="M653" s="59" t="s">
        <v>18516</v>
      </c>
    </row>
    <row r="654" spans="1:18" s="59" customFormat="1" ht="14.25">
      <c r="A654" s="59" t="s">
        <v>30454</v>
      </c>
      <c r="B654" s="59" t="s">
        <v>30455</v>
      </c>
      <c r="C654" s="59" t="s">
        <v>30420</v>
      </c>
      <c r="D654" s="59" t="s">
        <v>30421</v>
      </c>
      <c r="E654" s="59" t="s">
        <v>18516</v>
      </c>
      <c r="F654" s="59" t="s">
        <v>18516</v>
      </c>
      <c r="G654" s="59" t="s">
        <v>18516</v>
      </c>
      <c r="H654" s="59" t="s">
        <v>18516</v>
      </c>
      <c r="I654" s="59" t="s">
        <v>18516</v>
      </c>
      <c r="J654" s="59" t="s">
        <v>18516</v>
      </c>
      <c r="K654" s="59" t="s">
        <v>29707</v>
      </c>
      <c r="L654" s="59" t="s">
        <v>18516</v>
      </c>
      <c r="M654" s="59" t="s">
        <v>18516</v>
      </c>
    </row>
    <row r="655" spans="1:18" s="59" customFormat="1" ht="14.25">
      <c r="A655" s="59" t="s">
        <v>30456</v>
      </c>
      <c r="B655" s="59" t="s">
        <v>30457</v>
      </c>
      <c r="C655" s="59" t="s">
        <v>30420</v>
      </c>
      <c r="D655" s="59" t="s">
        <v>30421</v>
      </c>
      <c r="E655" s="164">
        <v>247.6</v>
      </c>
      <c r="F655" s="164">
        <v>247.6</v>
      </c>
      <c r="G655" s="59" t="s">
        <v>18516</v>
      </c>
      <c r="H655" s="59" t="s">
        <v>18516</v>
      </c>
      <c r="I655" s="164">
        <v>96.56</v>
      </c>
      <c r="J655" s="164">
        <v>344.16</v>
      </c>
      <c r="K655" s="59">
        <v>60</v>
      </c>
      <c r="L655" s="59" t="s">
        <v>18516</v>
      </c>
      <c r="M655" s="59" t="s">
        <v>18516</v>
      </c>
    </row>
    <row r="656" spans="1:18" s="59" customFormat="1" ht="14.25">
      <c r="A656" s="59" t="s">
        <v>30458</v>
      </c>
      <c r="B656" s="59" t="s">
        <v>30459</v>
      </c>
      <c r="C656" s="59" t="s">
        <v>30420</v>
      </c>
      <c r="D656" s="59" t="s">
        <v>30421</v>
      </c>
      <c r="E656" s="164">
        <v>84.97</v>
      </c>
      <c r="F656" s="164">
        <v>84.97</v>
      </c>
      <c r="G656" s="59" t="s">
        <v>18516</v>
      </c>
      <c r="H656" s="59" t="s">
        <v>18516</v>
      </c>
      <c r="I656" s="164">
        <v>39.65</v>
      </c>
      <c r="J656" s="164">
        <v>124.62</v>
      </c>
      <c r="K656" s="59">
        <v>20</v>
      </c>
      <c r="L656" s="59" t="s">
        <v>18516</v>
      </c>
      <c r="M656" s="59" t="s">
        <v>18516</v>
      </c>
    </row>
    <row r="657" spans="1:18" s="59" customFormat="1" ht="14.25">
      <c r="A657" s="59" t="s">
        <v>30460</v>
      </c>
      <c r="B657" s="59" t="s">
        <v>30461</v>
      </c>
      <c r="C657" s="59" t="s">
        <v>30420</v>
      </c>
      <c r="D657" s="59" t="s">
        <v>30421</v>
      </c>
      <c r="E657" s="164">
        <v>281.3</v>
      </c>
      <c r="F657" s="164">
        <v>267.4</v>
      </c>
      <c r="G657" s="165">
        <v>0.95</v>
      </c>
      <c r="H657" s="59" t="s">
        <v>18516</v>
      </c>
      <c r="I657" s="164">
        <v>105.71</v>
      </c>
      <c r="J657" s="164">
        <v>373.11</v>
      </c>
      <c r="K657" s="59">
        <v>77</v>
      </c>
      <c r="L657" s="59" t="s">
        <v>18516</v>
      </c>
      <c r="M657" s="59" t="s">
        <v>18516</v>
      </c>
    </row>
    <row r="658" spans="1:18" s="59" customFormat="1" ht="14.25">
      <c r="A658" s="59" t="s">
        <v>30462</v>
      </c>
      <c r="B658" s="59" t="s">
        <v>30463</v>
      </c>
      <c r="C658" s="59" t="s">
        <v>30420</v>
      </c>
      <c r="D658" s="59" t="s">
        <v>30421</v>
      </c>
      <c r="E658" s="164">
        <v>166</v>
      </c>
      <c r="F658" s="164">
        <v>166</v>
      </c>
      <c r="G658" s="59" t="s">
        <v>18516</v>
      </c>
      <c r="H658" s="59" t="s">
        <v>18516</v>
      </c>
      <c r="I658" s="164">
        <v>97.82</v>
      </c>
      <c r="J658" s="164">
        <v>263.82</v>
      </c>
      <c r="K658" s="59">
        <v>33</v>
      </c>
      <c r="L658" s="59" t="s">
        <v>29455</v>
      </c>
      <c r="M658" s="59" t="s">
        <v>30216</v>
      </c>
    </row>
    <row r="659" spans="1:18" s="59" customFormat="1" ht="14.25">
      <c r="A659" s="59" t="s">
        <v>6405</v>
      </c>
      <c r="B659" s="59" t="s">
        <v>30464</v>
      </c>
      <c r="C659" s="59" t="s">
        <v>30420</v>
      </c>
      <c r="D659" s="59" t="s">
        <v>30421</v>
      </c>
      <c r="E659" s="164">
        <v>200.7</v>
      </c>
      <c r="F659" s="164">
        <v>200.7</v>
      </c>
      <c r="G659" s="59" t="s">
        <v>18516</v>
      </c>
      <c r="H659" s="59" t="s">
        <v>18516</v>
      </c>
      <c r="I659" s="164">
        <v>52.97</v>
      </c>
      <c r="J659" s="164">
        <v>253.67</v>
      </c>
      <c r="K659" s="59">
        <v>60</v>
      </c>
      <c r="L659" s="59" t="s">
        <v>18516</v>
      </c>
      <c r="M659" s="59" t="s">
        <v>18516</v>
      </c>
    </row>
    <row r="660" spans="1:18" s="59" customFormat="1" ht="14.25">
      <c r="A660" s="59" t="s">
        <v>30465</v>
      </c>
      <c r="B660" s="59" t="s">
        <v>30466</v>
      </c>
      <c r="C660" s="59" t="s">
        <v>30420</v>
      </c>
      <c r="D660" s="59" t="s">
        <v>30421</v>
      </c>
      <c r="E660" s="164">
        <v>288.3</v>
      </c>
      <c r="F660" s="164">
        <v>288.3</v>
      </c>
      <c r="G660" s="59" t="s">
        <v>18516</v>
      </c>
      <c r="H660" s="59" t="s">
        <v>18516</v>
      </c>
      <c r="I660" s="164">
        <v>105.26</v>
      </c>
      <c r="J660" s="164">
        <v>393.56</v>
      </c>
      <c r="K660" s="59">
        <v>70</v>
      </c>
      <c r="L660" s="59" t="s">
        <v>18516</v>
      </c>
      <c r="M660" s="59" t="s">
        <v>18516</v>
      </c>
    </row>
    <row r="661" spans="1:18" s="59" customFormat="1" ht="14.25">
      <c r="A661" s="59" t="s">
        <v>30467</v>
      </c>
      <c r="B661" s="59" t="s">
        <v>30468</v>
      </c>
      <c r="C661" s="59" t="s">
        <v>30420</v>
      </c>
      <c r="D661" s="59" t="s">
        <v>30421</v>
      </c>
      <c r="E661" s="164">
        <v>229.6</v>
      </c>
      <c r="F661" s="164">
        <v>229.6</v>
      </c>
      <c r="G661" s="59" t="s">
        <v>18516</v>
      </c>
      <c r="H661" s="59" t="s">
        <v>18516</v>
      </c>
      <c r="I661" s="164">
        <v>97.42</v>
      </c>
      <c r="J661" s="164">
        <v>327.02</v>
      </c>
      <c r="K661" s="59">
        <v>25</v>
      </c>
      <c r="L661" s="59" t="s">
        <v>18516</v>
      </c>
      <c r="M661" s="59" t="s">
        <v>18516</v>
      </c>
    </row>
    <row r="662" spans="1:18" s="59" customFormat="1" ht="14.25">
      <c r="A662" s="59" t="s">
        <v>6529</v>
      </c>
      <c r="B662" s="59" t="s">
        <v>30469</v>
      </c>
      <c r="C662" s="59" t="s">
        <v>30420</v>
      </c>
      <c r="D662" s="59" t="s">
        <v>30421</v>
      </c>
      <c r="E662" s="164">
        <v>105</v>
      </c>
      <c r="F662" s="164">
        <v>105</v>
      </c>
      <c r="G662" s="59" t="s">
        <v>18516</v>
      </c>
      <c r="H662" s="59" t="s">
        <v>18516</v>
      </c>
      <c r="I662" s="164">
        <v>42.1</v>
      </c>
      <c r="J662" s="164">
        <v>147.1</v>
      </c>
      <c r="K662" s="59">
        <v>60</v>
      </c>
      <c r="L662" s="59" t="s">
        <v>29455</v>
      </c>
      <c r="M662" s="59" t="s">
        <v>30952</v>
      </c>
    </row>
    <row r="663" spans="1:18" s="59" customFormat="1" ht="14.25">
      <c r="A663" s="59" t="s">
        <v>30470</v>
      </c>
      <c r="B663" s="59" t="s">
        <v>30471</v>
      </c>
      <c r="C663" s="59" t="s">
        <v>30420</v>
      </c>
      <c r="D663" s="59" t="s">
        <v>30421</v>
      </c>
      <c r="E663" s="164">
        <v>244.6</v>
      </c>
      <c r="F663" s="164">
        <v>244.6</v>
      </c>
      <c r="G663" s="59" t="s">
        <v>18516</v>
      </c>
      <c r="H663" s="59" t="s">
        <v>18516</v>
      </c>
      <c r="I663" s="164">
        <v>94.81</v>
      </c>
      <c r="J663" s="164">
        <v>339.41</v>
      </c>
      <c r="K663" s="59">
        <v>150</v>
      </c>
      <c r="L663" s="59" t="s">
        <v>18516</v>
      </c>
      <c r="M663" s="59" t="s">
        <v>18516</v>
      </c>
    </row>
    <row r="664" spans="1:18" s="59" customFormat="1" ht="14.25">
      <c r="A664" s="59" t="s">
        <v>30472</v>
      </c>
      <c r="B664" s="59" t="s">
        <v>30473</v>
      </c>
      <c r="C664" s="59" t="s">
        <v>30420</v>
      </c>
      <c r="D664" s="59" t="s">
        <v>30421</v>
      </c>
      <c r="E664" s="164">
        <v>217.5</v>
      </c>
      <c r="F664" s="164">
        <v>217.5</v>
      </c>
      <c r="G664" s="59" t="s">
        <v>18516</v>
      </c>
      <c r="H664" s="59" t="s">
        <v>18516</v>
      </c>
      <c r="I664" s="164">
        <v>51.26</v>
      </c>
      <c r="J664" s="164">
        <v>268.76</v>
      </c>
      <c r="K664" s="59">
        <v>64</v>
      </c>
      <c r="L664" s="59" t="s">
        <v>29455</v>
      </c>
      <c r="M664" s="59" t="s">
        <v>30391</v>
      </c>
    </row>
    <row r="665" spans="1:18" s="59" customFormat="1" ht="14.25">
      <c r="A665" s="59" t="s">
        <v>30474</v>
      </c>
      <c r="B665" s="59" t="s">
        <v>30475</v>
      </c>
      <c r="C665" s="59" t="s">
        <v>30420</v>
      </c>
      <c r="D665" s="59" t="s">
        <v>30421</v>
      </c>
      <c r="E665" s="164">
        <v>213.4</v>
      </c>
      <c r="F665" s="164">
        <v>213.4</v>
      </c>
      <c r="G665" s="59" t="s">
        <v>18516</v>
      </c>
      <c r="H665" s="59" t="s">
        <v>18516</v>
      </c>
      <c r="I665" s="164">
        <v>94.81</v>
      </c>
      <c r="J665" s="164">
        <v>308.21</v>
      </c>
      <c r="K665" s="59">
        <v>50</v>
      </c>
      <c r="L665" s="59" t="s">
        <v>18516</v>
      </c>
      <c r="M665" s="59" t="s">
        <v>18516</v>
      </c>
    </row>
    <row r="666" spans="1:18" s="59" customFormat="1" ht="14.25">
      <c r="A666" s="59" t="s">
        <v>30476</v>
      </c>
      <c r="B666" s="59" t="s">
        <v>30477</v>
      </c>
      <c r="C666" s="59" t="s">
        <v>30420</v>
      </c>
      <c r="D666" s="59" t="s">
        <v>30421</v>
      </c>
      <c r="E666" s="164">
        <v>232.7</v>
      </c>
      <c r="F666" s="164">
        <v>221.2</v>
      </c>
      <c r="G666" s="165">
        <v>0.95</v>
      </c>
      <c r="H666" s="59" t="s">
        <v>18516</v>
      </c>
      <c r="I666" s="164">
        <v>97.82</v>
      </c>
      <c r="J666" s="164">
        <v>319.02</v>
      </c>
      <c r="K666" s="59">
        <v>60</v>
      </c>
      <c r="L666" s="59" t="s">
        <v>18516</v>
      </c>
      <c r="M666" s="59" t="s">
        <v>18516</v>
      </c>
    </row>
    <row r="667" spans="1:18" s="59" customFormat="1" ht="14.25">
      <c r="A667" s="59" t="s">
        <v>30478</v>
      </c>
      <c r="B667" s="59" t="s">
        <v>30479</v>
      </c>
      <c r="C667" s="59" t="s">
        <v>30420</v>
      </c>
      <c r="D667" s="59" t="s">
        <v>30421</v>
      </c>
      <c r="E667" s="164">
        <v>237.6</v>
      </c>
      <c r="F667" s="164">
        <v>237.6</v>
      </c>
      <c r="G667" s="59" t="s">
        <v>18516</v>
      </c>
      <c r="H667" s="59" t="s">
        <v>18516</v>
      </c>
      <c r="I667" s="164">
        <v>88.74</v>
      </c>
      <c r="J667" s="164">
        <v>326.34</v>
      </c>
      <c r="K667" s="59">
        <v>44</v>
      </c>
      <c r="L667" s="59" t="s">
        <v>18516</v>
      </c>
      <c r="M667" s="59" t="s">
        <v>18516</v>
      </c>
    </row>
    <row r="668" spans="1:18" s="59" customFormat="1" ht="14.25">
      <c r="A668" s="59" t="s">
        <v>30480</v>
      </c>
      <c r="B668" s="59" t="s">
        <v>30481</v>
      </c>
      <c r="C668" s="59" t="s">
        <v>30420</v>
      </c>
      <c r="D668" s="59" t="s">
        <v>30421</v>
      </c>
      <c r="E668" s="164">
        <v>288.3</v>
      </c>
      <c r="F668" s="164">
        <v>288.3</v>
      </c>
      <c r="G668" s="59" t="s">
        <v>18516</v>
      </c>
      <c r="H668" s="59" t="s">
        <v>18516</v>
      </c>
      <c r="I668" s="164">
        <v>108.88</v>
      </c>
      <c r="J668" s="164">
        <v>397.18</v>
      </c>
      <c r="K668" s="59">
        <v>181</v>
      </c>
      <c r="L668" s="59" t="s">
        <v>18516</v>
      </c>
      <c r="M668" s="59" t="s">
        <v>18516</v>
      </c>
    </row>
    <row r="669" spans="1:18" s="59" customFormat="1" ht="14.25">
      <c r="A669" s="59" t="s">
        <v>30482</v>
      </c>
      <c r="B669" s="59" t="s">
        <v>30483</v>
      </c>
      <c r="C669" s="59" t="s">
        <v>30420</v>
      </c>
      <c r="D669" s="59" t="s">
        <v>30421</v>
      </c>
      <c r="E669" s="164">
        <v>217.5</v>
      </c>
      <c r="F669" s="164">
        <v>217.5</v>
      </c>
      <c r="G669" s="59" t="s">
        <v>18516</v>
      </c>
      <c r="H669" s="59" t="s">
        <v>18516</v>
      </c>
      <c r="I669" s="164">
        <v>88.64</v>
      </c>
      <c r="J669" s="164">
        <v>306.14</v>
      </c>
      <c r="K669" s="59">
        <v>82</v>
      </c>
      <c r="L669" s="59" t="s">
        <v>18516</v>
      </c>
      <c r="M669" s="59" t="s">
        <v>18516</v>
      </c>
    </row>
    <row r="670" spans="1:18" s="59" customFormat="1" ht="14.25">
      <c r="A670" s="59" t="s">
        <v>30484</v>
      </c>
      <c r="B670" s="59" t="s">
        <v>30485</v>
      </c>
      <c r="C670" s="59" t="s">
        <v>30420</v>
      </c>
      <c r="D670" s="59" t="s">
        <v>30421</v>
      </c>
      <c r="E670" s="164">
        <v>288.3</v>
      </c>
      <c r="F670" s="164">
        <v>288.3</v>
      </c>
      <c r="G670" s="59" t="s">
        <v>18516</v>
      </c>
      <c r="H670" s="59" t="s">
        <v>18516</v>
      </c>
      <c r="I670" s="164">
        <v>104.48</v>
      </c>
      <c r="J670" s="164">
        <v>392.78</v>
      </c>
      <c r="K670" s="59">
        <v>40</v>
      </c>
      <c r="L670" s="59" t="s">
        <v>18516</v>
      </c>
      <c r="M670" s="59" t="s">
        <v>18516</v>
      </c>
    </row>
    <row r="671" spans="1:18" s="59" customFormat="1" ht="14.25">
      <c r="A671" s="59" t="s">
        <v>30486</v>
      </c>
      <c r="B671" s="59" t="s">
        <v>30487</v>
      </c>
      <c r="C671" s="59" t="s">
        <v>30420</v>
      </c>
      <c r="D671" s="59" t="s">
        <v>30421</v>
      </c>
      <c r="E671" s="164">
        <v>225.5</v>
      </c>
      <c r="F671" s="164">
        <v>225.5</v>
      </c>
      <c r="G671" s="59" t="s">
        <v>18516</v>
      </c>
      <c r="H671" s="59" t="s">
        <v>18516</v>
      </c>
      <c r="I671" s="164">
        <v>55.35</v>
      </c>
      <c r="J671" s="164">
        <v>280.85</v>
      </c>
      <c r="K671" s="59">
        <v>40</v>
      </c>
      <c r="L671" s="59" t="s">
        <v>18516</v>
      </c>
      <c r="M671" s="59" t="s">
        <v>18516</v>
      </c>
    </row>
    <row r="672" spans="1:18" s="59" customFormat="1" ht="14.25">
      <c r="A672" s="59" t="s">
        <v>30488</v>
      </c>
      <c r="B672" s="59" t="s">
        <v>30489</v>
      </c>
      <c r="C672" s="59" t="s">
        <v>30420</v>
      </c>
      <c r="D672" s="59" t="s">
        <v>30421</v>
      </c>
      <c r="E672" s="164">
        <v>268.9</v>
      </c>
      <c r="F672" s="164">
        <v>268.9</v>
      </c>
      <c r="G672" s="59" t="s">
        <v>18516</v>
      </c>
      <c r="H672" s="59" t="s">
        <v>18516</v>
      </c>
      <c r="I672" s="164">
        <v>104.48</v>
      </c>
      <c r="J672" s="164">
        <v>373.38</v>
      </c>
      <c r="K672" s="59">
        <v>34</v>
      </c>
      <c r="L672" s="59" t="s">
        <v>29815</v>
      </c>
      <c r="M672" s="59" t="s">
        <v>30391</v>
      </c>
    </row>
    <row r="673" spans="1:18" s="59" customFormat="1" ht="14.25">
      <c r="A673" s="59" t="s">
        <v>30490</v>
      </c>
      <c r="B673" s="59" t="s">
        <v>30491</v>
      </c>
      <c r="C673" s="59" t="s">
        <v>30420</v>
      </c>
      <c r="D673" s="59" t="s">
        <v>30421</v>
      </c>
      <c r="E673" s="164">
        <v>288.3</v>
      </c>
      <c r="F673" s="164">
        <v>288.3</v>
      </c>
      <c r="G673" s="59" t="s">
        <v>18516</v>
      </c>
      <c r="H673" s="59" t="s">
        <v>18516</v>
      </c>
      <c r="I673" s="164">
        <v>105.26</v>
      </c>
      <c r="J673" s="164">
        <v>393.56</v>
      </c>
      <c r="K673" s="59">
        <v>100</v>
      </c>
      <c r="L673" s="59" t="s">
        <v>18516</v>
      </c>
      <c r="M673" s="59" t="s">
        <v>18516</v>
      </c>
    </row>
    <row r="674" spans="1:18" s="59" customFormat="1" ht="14.25">
      <c r="A674" s="59" t="s">
        <v>30492</v>
      </c>
      <c r="B674" s="59" t="s">
        <v>30493</v>
      </c>
      <c r="C674" s="59" t="s">
        <v>30420</v>
      </c>
      <c r="D674" s="59" t="s">
        <v>30421</v>
      </c>
      <c r="E674" s="164">
        <v>281.3</v>
      </c>
      <c r="F674" s="164">
        <v>267.4</v>
      </c>
      <c r="G674" s="165">
        <v>0.95</v>
      </c>
      <c r="H674" s="59" t="s">
        <v>18516</v>
      </c>
      <c r="I674" s="164">
        <v>106.14</v>
      </c>
      <c r="J674" s="164">
        <v>373.54</v>
      </c>
      <c r="K674" s="59">
        <v>49</v>
      </c>
      <c r="L674" s="59" t="s">
        <v>18516</v>
      </c>
      <c r="M674" s="59" t="s">
        <v>18516</v>
      </c>
    </row>
    <row r="675" spans="1:18" s="59" customFormat="1" ht="14.25">
      <c r="A675" s="59" t="s">
        <v>30494</v>
      </c>
      <c r="B675" s="59" t="s">
        <v>30495</v>
      </c>
      <c r="C675" s="59" t="s">
        <v>30420</v>
      </c>
      <c r="D675" s="59" t="s">
        <v>30421</v>
      </c>
      <c r="E675" s="164">
        <v>281.3</v>
      </c>
      <c r="F675" s="164">
        <v>267.4</v>
      </c>
      <c r="G675" s="165">
        <v>0.95</v>
      </c>
      <c r="H675" s="59" t="s">
        <v>18516</v>
      </c>
      <c r="I675" s="164">
        <v>106.14</v>
      </c>
      <c r="J675" s="164">
        <v>373.54</v>
      </c>
      <c r="K675" s="59">
        <v>100</v>
      </c>
      <c r="L675" s="59" t="s">
        <v>18516</v>
      </c>
      <c r="M675" s="59" t="s">
        <v>18516</v>
      </c>
    </row>
    <row r="676" spans="1:18" s="59" customFormat="1" ht="14.25">
      <c r="A676" s="59" t="s">
        <v>30496</v>
      </c>
      <c r="B676" s="59" t="s">
        <v>30497</v>
      </c>
      <c r="C676" s="59" t="s">
        <v>30420</v>
      </c>
      <c r="D676" s="59" t="s">
        <v>30421</v>
      </c>
      <c r="E676" s="164">
        <v>247.6</v>
      </c>
      <c r="F676" s="164">
        <v>247.6</v>
      </c>
      <c r="G676" s="59" t="s">
        <v>18516</v>
      </c>
      <c r="H676" s="59" t="s">
        <v>18516</v>
      </c>
      <c r="I676" s="164">
        <v>99.06</v>
      </c>
      <c r="J676" s="164">
        <v>346.66</v>
      </c>
      <c r="K676" s="59">
        <v>60</v>
      </c>
      <c r="L676" s="59" t="s">
        <v>18516</v>
      </c>
      <c r="M676" s="59" t="s">
        <v>18516</v>
      </c>
    </row>
    <row r="677" spans="1:18" s="59" customFormat="1" ht="14.25">
      <c r="A677" s="59" t="s">
        <v>30498</v>
      </c>
      <c r="B677" s="59" t="s">
        <v>30499</v>
      </c>
      <c r="C677" s="59" t="s">
        <v>30420</v>
      </c>
      <c r="D677" s="59" t="s">
        <v>30421</v>
      </c>
      <c r="E677" s="164">
        <v>281.3</v>
      </c>
      <c r="F677" s="164">
        <v>267.4</v>
      </c>
      <c r="G677" s="165">
        <v>0.95</v>
      </c>
      <c r="H677" s="59" t="s">
        <v>18516</v>
      </c>
      <c r="I677" s="164">
        <v>106.14</v>
      </c>
      <c r="J677" s="164">
        <v>373.54</v>
      </c>
      <c r="K677" s="59">
        <v>247</v>
      </c>
      <c r="L677" s="59" t="s">
        <v>18516</v>
      </c>
      <c r="M677" s="59" t="s">
        <v>18516</v>
      </c>
    </row>
    <row r="678" spans="1:18" s="59" customFormat="1" ht="14.25">
      <c r="A678" s="59" t="s">
        <v>30500</v>
      </c>
      <c r="B678" s="59" t="s">
        <v>30501</v>
      </c>
      <c r="C678" s="59" t="s">
        <v>30420</v>
      </c>
      <c r="D678" s="59" t="s">
        <v>30421</v>
      </c>
      <c r="E678" s="164">
        <v>246.7</v>
      </c>
      <c r="F678" s="164">
        <v>235.4</v>
      </c>
      <c r="G678" s="165">
        <v>0.95</v>
      </c>
      <c r="H678" s="59" t="s">
        <v>18516</v>
      </c>
      <c r="I678" s="164">
        <v>101.11</v>
      </c>
      <c r="J678" s="164">
        <v>336.51</v>
      </c>
      <c r="K678" s="59">
        <v>149</v>
      </c>
      <c r="L678" s="59" t="s">
        <v>18516</v>
      </c>
      <c r="M678" s="59" t="s">
        <v>18516</v>
      </c>
    </row>
    <row r="679" spans="1:18" s="59" customFormat="1" ht="14.25">
      <c r="A679" s="59" t="s">
        <v>30502</v>
      </c>
      <c r="B679" s="59" t="s">
        <v>30503</v>
      </c>
      <c r="C679" s="59" t="s">
        <v>30420</v>
      </c>
      <c r="D679" s="59" t="s">
        <v>30421</v>
      </c>
      <c r="E679" s="164">
        <v>232.2</v>
      </c>
      <c r="F679" s="164">
        <v>232.2</v>
      </c>
      <c r="G679" s="59" t="s">
        <v>18516</v>
      </c>
      <c r="H679" s="59" t="s">
        <v>18516</v>
      </c>
      <c r="I679" s="164">
        <v>92.71</v>
      </c>
      <c r="J679" s="164">
        <v>324.91</v>
      </c>
      <c r="K679" s="59">
        <v>80</v>
      </c>
      <c r="L679" s="59" t="s">
        <v>29439</v>
      </c>
      <c r="M679" s="59" t="s">
        <v>30216</v>
      </c>
    </row>
    <row r="680" spans="1:18" s="59" customFormat="1" ht="14.25">
      <c r="A680" s="59" t="s">
        <v>30504</v>
      </c>
      <c r="B680" s="59" t="s">
        <v>30505</v>
      </c>
      <c r="C680" s="59" t="s">
        <v>30420</v>
      </c>
      <c r="D680" s="59" t="s">
        <v>30421</v>
      </c>
      <c r="E680" s="164">
        <v>278.3</v>
      </c>
      <c r="F680" s="164">
        <v>278.3</v>
      </c>
      <c r="G680" s="59" t="s">
        <v>18516</v>
      </c>
      <c r="H680" s="59" t="s">
        <v>18516</v>
      </c>
      <c r="I680" s="164">
        <v>92.71</v>
      </c>
      <c r="J680" s="164">
        <v>371.01</v>
      </c>
      <c r="K680" s="59">
        <v>50</v>
      </c>
      <c r="L680" s="59" t="s">
        <v>18516</v>
      </c>
      <c r="M680" s="59" t="s">
        <v>18516</v>
      </c>
    </row>
    <row r="681" spans="1:18" s="59" customFormat="1" ht="14.25">
      <c r="A681" s="59" t="s">
        <v>30506</v>
      </c>
      <c r="B681" s="59" t="s">
        <v>30507</v>
      </c>
      <c r="C681" s="59" t="s">
        <v>30420</v>
      </c>
      <c r="D681" s="59" t="s">
        <v>30421</v>
      </c>
      <c r="E681" s="164">
        <v>244.6</v>
      </c>
      <c r="F681" s="164">
        <v>244.6</v>
      </c>
      <c r="G681" s="59" t="s">
        <v>18516</v>
      </c>
      <c r="H681" s="59" t="s">
        <v>18516</v>
      </c>
      <c r="I681" s="164">
        <v>91.81</v>
      </c>
      <c r="J681" s="164">
        <v>336.41</v>
      </c>
      <c r="K681" s="59">
        <v>148</v>
      </c>
      <c r="L681" s="59" t="s">
        <v>29439</v>
      </c>
      <c r="M681" s="59" t="s">
        <v>30216</v>
      </c>
    </row>
    <row r="682" spans="1:18" s="59" customFormat="1" ht="14.25">
      <c r="A682" s="59" t="s">
        <v>30508</v>
      </c>
      <c r="B682" s="59" t="s">
        <v>30509</v>
      </c>
      <c r="C682" s="59" t="s">
        <v>30420</v>
      </c>
      <c r="D682" s="59" t="s">
        <v>30421</v>
      </c>
      <c r="E682" s="164">
        <v>272.2</v>
      </c>
      <c r="F682" s="164">
        <v>272.2</v>
      </c>
      <c r="G682" s="59" t="s">
        <v>18516</v>
      </c>
      <c r="H682" s="59" t="s">
        <v>18516</v>
      </c>
      <c r="I682" s="164">
        <v>100.04</v>
      </c>
      <c r="J682" s="164">
        <v>372.24</v>
      </c>
      <c r="K682" s="59">
        <v>146</v>
      </c>
      <c r="L682" s="59" t="s">
        <v>29815</v>
      </c>
      <c r="M682" s="59" t="s">
        <v>30391</v>
      </c>
    </row>
    <row r="683" spans="1:18" s="59" customFormat="1" ht="14.25">
      <c r="A683" s="59" t="s">
        <v>30510</v>
      </c>
      <c r="B683" s="59" t="s">
        <v>30511</v>
      </c>
      <c r="C683" s="59" t="s">
        <v>30420</v>
      </c>
      <c r="D683" s="59" t="s">
        <v>30421</v>
      </c>
      <c r="E683" s="164">
        <v>276.3</v>
      </c>
      <c r="F683" s="164">
        <v>262.7</v>
      </c>
      <c r="G683" s="165">
        <v>0.95</v>
      </c>
      <c r="H683" s="59" t="s">
        <v>18516</v>
      </c>
      <c r="I683" s="164">
        <v>105.26</v>
      </c>
      <c r="J683" s="164">
        <v>367.96</v>
      </c>
      <c r="K683" s="59">
        <v>100</v>
      </c>
      <c r="L683" s="59" t="s">
        <v>29455</v>
      </c>
      <c r="M683" s="59" t="s">
        <v>30391</v>
      </c>
    </row>
    <row r="684" spans="1:18" s="59" customFormat="1" ht="14.25">
      <c r="A684" s="59" t="s">
        <v>30512</v>
      </c>
      <c r="B684" s="59" t="s">
        <v>30513</v>
      </c>
      <c r="C684" s="59" t="s">
        <v>30420</v>
      </c>
      <c r="D684" s="59" t="s">
        <v>30421</v>
      </c>
      <c r="E684" s="164">
        <v>237.6</v>
      </c>
      <c r="F684" s="164">
        <v>225.9</v>
      </c>
      <c r="G684" s="165">
        <v>0.95</v>
      </c>
      <c r="H684" s="59" t="s">
        <v>18516</v>
      </c>
      <c r="I684" s="164">
        <v>97.82</v>
      </c>
      <c r="J684" s="164">
        <v>323.72</v>
      </c>
      <c r="K684" s="59">
        <v>12</v>
      </c>
      <c r="L684" s="59" t="s">
        <v>18516</v>
      </c>
      <c r="M684" s="59" t="s">
        <v>18516</v>
      </c>
    </row>
    <row r="685" spans="1:18" s="59" customFormat="1" ht="14.25">
      <c r="A685" s="59" t="s">
        <v>30514</v>
      </c>
      <c r="B685" s="59" t="s">
        <v>30515</v>
      </c>
      <c r="C685" s="59" t="s">
        <v>30420</v>
      </c>
      <c r="D685" s="59" t="s">
        <v>30421</v>
      </c>
      <c r="E685" s="164">
        <v>143</v>
      </c>
      <c r="F685" s="164">
        <v>143</v>
      </c>
      <c r="G685" s="59" t="s">
        <v>18516</v>
      </c>
      <c r="H685" s="59" t="s">
        <v>18516</v>
      </c>
      <c r="I685" s="164">
        <v>46.11</v>
      </c>
      <c r="J685" s="164">
        <v>189.11</v>
      </c>
      <c r="K685" s="59">
        <v>46</v>
      </c>
      <c r="L685" s="59" t="s">
        <v>18516</v>
      </c>
      <c r="M685" s="59" t="s">
        <v>18516</v>
      </c>
    </row>
    <row r="686" spans="1:18" s="59" customFormat="1" ht="14.25">
      <c r="A686" s="59" t="s">
        <v>30516</v>
      </c>
      <c r="B686" s="59" t="s">
        <v>30517</v>
      </c>
      <c r="C686" s="59" t="s">
        <v>30420</v>
      </c>
      <c r="D686" s="59" t="s">
        <v>30421</v>
      </c>
      <c r="E686" s="164">
        <v>276.3</v>
      </c>
      <c r="F686" s="164">
        <v>262.7</v>
      </c>
      <c r="G686" s="165">
        <v>0.95</v>
      </c>
      <c r="H686" s="59" t="s">
        <v>18516</v>
      </c>
      <c r="I686" s="164">
        <v>104.48</v>
      </c>
      <c r="J686" s="164">
        <v>367.18</v>
      </c>
      <c r="K686" s="59">
        <v>109</v>
      </c>
      <c r="L686" s="59" t="s">
        <v>18516</v>
      </c>
      <c r="M686" s="59" t="s">
        <v>18516</v>
      </c>
    </row>
    <row r="687" spans="1:18" s="59" customFormat="1" ht="14.25">
      <c r="A687" s="59" t="s">
        <v>30518</v>
      </c>
      <c r="B687" s="59" t="s">
        <v>30519</v>
      </c>
      <c r="C687" s="59" t="s">
        <v>30420</v>
      </c>
      <c r="D687" s="59" t="s">
        <v>30421</v>
      </c>
      <c r="E687" s="164">
        <v>276.3</v>
      </c>
      <c r="F687" s="164">
        <v>262.7</v>
      </c>
      <c r="G687" s="165">
        <v>0.95</v>
      </c>
      <c r="H687" s="59" t="s">
        <v>18516</v>
      </c>
      <c r="I687" s="164">
        <v>104.48</v>
      </c>
      <c r="J687" s="164">
        <v>367.18</v>
      </c>
      <c r="K687" s="59">
        <v>150</v>
      </c>
      <c r="L687" s="59" t="s">
        <v>18516</v>
      </c>
      <c r="M687" s="59" t="s">
        <v>18516</v>
      </c>
    </row>
    <row r="688" spans="1:18" s="59" customFormat="1" ht="14.25">
      <c r="A688" s="59" t="s">
        <v>30520</v>
      </c>
      <c r="B688" s="59" t="s">
        <v>30521</v>
      </c>
      <c r="C688" s="59" t="s">
        <v>30420</v>
      </c>
      <c r="D688" s="59" t="s">
        <v>30421</v>
      </c>
      <c r="E688" s="164">
        <v>276.3</v>
      </c>
      <c r="F688" s="164">
        <v>262.7</v>
      </c>
      <c r="G688" s="165">
        <v>0.95</v>
      </c>
      <c r="H688" s="59" t="s">
        <v>18516</v>
      </c>
      <c r="I688" s="164">
        <v>104.48</v>
      </c>
      <c r="J688" s="164">
        <v>367.18</v>
      </c>
      <c r="K688" s="59">
        <v>349</v>
      </c>
      <c r="L688" s="59" t="s">
        <v>18516</v>
      </c>
      <c r="M688" s="59" t="s">
        <v>18516</v>
      </c>
    </row>
    <row r="689" spans="1:18" s="59" customFormat="1" ht="14.25">
      <c r="A689" s="59" t="s">
        <v>30522</v>
      </c>
      <c r="B689" s="59" t="s">
        <v>30523</v>
      </c>
      <c r="C689" s="59" t="s">
        <v>30420</v>
      </c>
      <c r="D689" s="59" t="s">
        <v>30421</v>
      </c>
      <c r="E689" s="164">
        <v>279.3</v>
      </c>
      <c r="F689" s="164">
        <v>265.5</v>
      </c>
      <c r="G689" s="165">
        <v>0.95</v>
      </c>
      <c r="H689" s="59" t="s">
        <v>18516</v>
      </c>
      <c r="I689" s="164">
        <v>105.26</v>
      </c>
      <c r="J689" s="164">
        <v>370.76</v>
      </c>
      <c r="K689" s="59">
        <v>100</v>
      </c>
      <c r="L689" s="59" t="s">
        <v>18516</v>
      </c>
      <c r="M689" s="59" t="s">
        <v>18516</v>
      </c>
    </row>
    <row r="690" spans="1:18" s="59" customFormat="1" ht="14.25">
      <c r="A690" s="59" t="s">
        <v>30524</v>
      </c>
      <c r="B690" s="59" t="s">
        <v>30525</v>
      </c>
      <c r="C690" s="59" t="s">
        <v>29518</v>
      </c>
      <c r="D690" s="59" t="s">
        <v>29519</v>
      </c>
      <c r="E690" s="164">
        <v>175</v>
      </c>
      <c r="F690" s="164">
        <v>148</v>
      </c>
      <c r="G690" s="165">
        <v>0.84</v>
      </c>
      <c r="H690" s="59" t="s">
        <v>18516</v>
      </c>
      <c r="I690" s="164">
        <v>49.24</v>
      </c>
      <c r="J690" s="164">
        <v>197.24</v>
      </c>
      <c r="K690" s="59">
        <v>50</v>
      </c>
      <c r="L690" s="59" t="s">
        <v>18516</v>
      </c>
      <c r="M690" s="59" t="s">
        <v>18516</v>
      </c>
    </row>
    <row r="691" spans="1:18" s="59" customFormat="1" ht="14.25">
      <c r="A691" s="59" t="s">
        <v>25681</v>
      </c>
      <c r="B691" s="59" t="s">
        <v>30526</v>
      </c>
      <c r="C691" s="59" t="s">
        <v>29408</v>
      </c>
      <c r="D691" s="59" t="s">
        <v>29409</v>
      </c>
      <c r="E691" s="164">
        <v>180</v>
      </c>
      <c r="F691" s="164">
        <v>170</v>
      </c>
      <c r="G691" s="165">
        <v>0.94</v>
      </c>
      <c r="H691" s="59" t="s">
        <v>18516</v>
      </c>
      <c r="I691" s="164">
        <v>70.82</v>
      </c>
      <c r="J691" s="164">
        <v>240.82</v>
      </c>
      <c r="K691" s="59">
        <v>80</v>
      </c>
      <c r="L691" s="59" t="s">
        <v>18516</v>
      </c>
      <c r="M691" s="59" t="s">
        <v>18516</v>
      </c>
    </row>
    <row r="692" spans="1:18" s="59" customFormat="1" ht="14.25">
      <c r="A692" s="59" t="s">
        <v>25678</v>
      </c>
      <c r="B692" s="59" t="s">
        <v>30527</v>
      </c>
      <c r="C692" s="59" t="s">
        <v>29408</v>
      </c>
      <c r="D692" s="59" t="s">
        <v>29409</v>
      </c>
      <c r="E692" s="164">
        <v>180</v>
      </c>
      <c r="F692" s="164">
        <v>170</v>
      </c>
      <c r="G692" s="165">
        <v>0.94</v>
      </c>
      <c r="H692" s="59" t="s">
        <v>18516</v>
      </c>
      <c r="I692" s="164">
        <v>70.82</v>
      </c>
      <c r="J692" s="164">
        <v>240.82</v>
      </c>
      <c r="K692" s="59">
        <v>106</v>
      </c>
      <c r="L692" s="59" t="s">
        <v>18516</v>
      </c>
      <c r="M692" s="59" t="s">
        <v>18516</v>
      </c>
    </row>
    <row r="693" spans="1:18" s="59" customFormat="1" ht="14.25">
      <c r="A693" s="59" t="s">
        <v>25675</v>
      </c>
      <c r="B693" s="59" t="s">
        <v>30528</v>
      </c>
      <c r="C693" s="59" t="s">
        <v>29408</v>
      </c>
      <c r="D693" s="59" t="s">
        <v>29409</v>
      </c>
      <c r="E693" s="164">
        <v>180</v>
      </c>
      <c r="F693" s="164">
        <v>170</v>
      </c>
      <c r="G693" s="165">
        <v>0.94</v>
      </c>
      <c r="H693" s="59" t="s">
        <v>18516</v>
      </c>
      <c r="I693" s="164">
        <v>70.82</v>
      </c>
      <c r="J693" s="164">
        <v>240.82</v>
      </c>
      <c r="K693" s="59">
        <v>88</v>
      </c>
      <c r="L693" s="59" t="s">
        <v>29410</v>
      </c>
      <c r="M693" s="59" t="s">
        <v>30529</v>
      </c>
    </row>
    <row r="694" spans="1:18" s="59" customFormat="1" ht="14.25">
      <c r="A694" s="59" t="s">
        <v>30530</v>
      </c>
      <c r="B694" s="59" t="s">
        <v>30531</v>
      </c>
      <c r="C694" s="59" t="s">
        <v>29518</v>
      </c>
      <c r="D694" s="59" t="s">
        <v>29519</v>
      </c>
      <c r="E694" s="164">
        <v>159</v>
      </c>
      <c r="F694" s="164">
        <v>137</v>
      </c>
      <c r="G694" s="165">
        <v>0.86</v>
      </c>
      <c r="H694" s="59" t="s">
        <v>18516</v>
      </c>
      <c r="I694" s="164">
        <v>43.99</v>
      </c>
      <c r="J694" s="164">
        <v>180.99</v>
      </c>
      <c r="K694" s="59">
        <v>18</v>
      </c>
      <c r="L694" s="59" t="s">
        <v>29439</v>
      </c>
      <c r="M694" s="59" t="s">
        <v>29711</v>
      </c>
    </row>
    <row r="695" spans="1:18" s="59" customFormat="1" ht="14.25">
      <c r="A695" s="59" t="s">
        <v>30532</v>
      </c>
      <c r="B695" s="59" t="s">
        <v>30533</v>
      </c>
      <c r="C695" s="59" t="s">
        <v>29493</v>
      </c>
      <c r="D695" s="59" t="s">
        <v>29494</v>
      </c>
      <c r="E695" s="164">
        <v>390</v>
      </c>
      <c r="F695" s="164">
        <v>360</v>
      </c>
      <c r="G695" s="165">
        <v>0.92</v>
      </c>
      <c r="H695" s="59" t="s">
        <v>18516</v>
      </c>
      <c r="I695" s="164">
        <v>144.26</v>
      </c>
      <c r="J695" s="164">
        <v>504.26</v>
      </c>
      <c r="K695" s="59">
        <v>44</v>
      </c>
      <c r="L695" s="59" t="s">
        <v>18516</v>
      </c>
      <c r="M695" s="59" t="s">
        <v>18516</v>
      </c>
    </row>
    <row r="696" spans="1:18" s="59" customFormat="1" ht="14.25">
      <c r="A696" s="59" t="s">
        <v>30534</v>
      </c>
      <c r="B696" s="59" t="s">
        <v>30535</v>
      </c>
      <c r="C696" s="59" t="s">
        <v>29493</v>
      </c>
      <c r="D696" s="59" t="s">
        <v>29494</v>
      </c>
      <c r="E696" s="164">
        <v>390</v>
      </c>
      <c r="F696" s="164">
        <v>360</v>
      </c>
      <c r="G696" s="165">
        <v>0.92</v>
      </c>
      <c r="H696" s="59" t="s">
        <v>18516</v>
      </c>
      <c r="I696" s="164">
        <v>144.26</v>
      </c>
      <c r="J696" s="164">
        <v>504.26</v>
      </c>
      <c r="K696" s="59">
        <v>52</v>
      </c>
      <c r="L696" s="59" t="s">
        <v>18516</v>
      </c>
      <c r="M696" s="59" t="s">
        <v>18516</v>
      </c>
    </row>
    <row r="697" spans="1:18" s="59" customFormat="1" ht="14.25">
      <c r="A697" s="59" t="s">
        <v>30536</v>
      </c>
      <c r="B697" s="59" t="s">
        <v>30537</v>
      </c>
      <c r="C697" s="59" t="s">
        <v>29493</v>
      </c>
      <c r="D697" s="59" t="s">
        <v>29494</v>
      </c>
      <c r="E697" s="164">
        <v>390</v>
      </c>
      <c r="F697" s="164">
        <v>360</v>
      </c>
      <c r="G697" s="165">
        <v>0.92</v>
      </c>
      <c r="H697" s="59" t="s">
        <v>18516</v>
      </c>
      <c r="I697" s="164">
        <v>144.26</v>
      </c>
      <c r="J697" s="164">
        <v>504.26</v>
      </c>
      <c r="K697" s="59">
        <v>55</v>
      </c>
      <c r="L697" s="59" t="s">
        <v>18516</v>
      </c>
      <c r="M697" s="59" t="s">
        <v>18516</v>
      </c>
    </row>
    <row r="698" spans="1:18" s="59" customFormat="1" ht="14.25">
      <c r="A698" s="59" t="s">
        <v>29116</v>
      </c>
      <c r="B698" s="59" t="s">
        <v>30538</v>
      </c>
      <c r="C698" s="59" t="s">
        <v>30539</v>
      </c>
      <c r="D698" s="59" t="s">
        <v>30540</v>
      </c>
      <c r="E698" s="164">
        <v>155</v>
      </c>
      <c r="F698" s="164">
        <v>155</v>
      </c>
      <c r="G698" s="59" t="s">
        <v>18516</v>
      </c>
      <c r="H698" s="59" t="s">
        <v>18516</v>
      </c>
      <c r="I698" s="164">
        <v>82.9</v>
      </c>
      <c r="J698" s="164">
        <v>237.9</v>
      </c>
      <c r="K698" s="59">
        <v>0</v>
      </c>
      <c r="L698" s="59" t="s">
        <v>18516</v>
      </c>
      <c r="M698" s="59" t="s">
        <v>18516</v>
      </c>
    </row>
    <row r="699" spans="1:18" s="59" customFormat="1" ht="14.25">
      <c r="A699" s="59" t="s">
        <v>29113</v>
      </c>
      <c r="B699" s="59" t="s">
        <v>30538</v>
      </c>
      <c r="C699" s="59" t="s">
        <v>30539</v>
      </c>
      <c r="D699" s="59" t="s">
        <v>30540</v>
      </c>
      <c r="E699" s="164">
        <v>155</v>
      </c>
      <c r="F699" s="164">
        <v>155</v>
      </c>
      <c r="G699" s="59" t="s">
        <v>18516</v>
      </c>
      <c r="H699" s="59" t="s">
        <v>18516</v>
      </c>
      <c r="I699" s="164">
        <v>82.9</v>
      </c>
      <c r="J699" s="164">
        <v>237.9</v>
      </c>
      <c r="K699" s="59">
        <v>23</v>
      </c>
      <c r="L699" s="59" t="s">
        <v>18516</v>
      </c>
      <c r="M699" s="59" t="s">
        <v>18516</v>
      </c>
    </row>
    <row r="700" spans="1:18" s="59" customFormat="1" ht="14.25">
      <c r="A700" s="59" t="s">
        <v>29110</v>
      </c>
      <c r="B700" s="59" t="s">
        <v>30538</v>
      </c>
      <c r="C700" s="59" t="s">
        <v>30539</v>
      </c>
      <c r="D700" s="59" t="s">
        <v>30540</v>
      </c>
      <c r="E700" s="164">
        <v>155</v>
      </c>
      <c r="F700" s="164">
        <v>155</v>
      </c>
      <c r="G700" s="59" t="s">
        <v>18516</v>
      </c>
      <c r="H700" s="59" t="s">
        <v>18516</v>
      </c>
      <c r="I700" s="164">
        <v>82.9</v>
      </c>
      <c r="J700" s="164">
        <v>237.9</v>
      </c>
      <c r="K700" s="59">
        <v>0</v>
      </c>
      <c r="L700" s="59" t="s">
        <v>18516</v>
      </c>
      <c r="M700" s="59" t="s">
        <v>18516</v>
      </c>
    </row>
    <row r="701" spans="1:18" s="59" customFormat="1" ht="14.25">
      <c r="A701" s="59" t="s">
        <v>29107</v>
      </c>
      <c r="B701" s="59" t="s">
        <v>30538</v>
      </c>
      <c r="C701" s="59" t="s">
        <v>30539</v>
      </c>
      <c r="D701" s="59" t="s">
        <v>30540</v>
      </c>
      <c r="E701" s="164">
        <v>155</v>
      </c>
      <c r="F701" s="164">
        <v>155</v>
      </c>
      <c r="G701" s="59" t="s">
        <v>18516</v>
      </c>
      <c r="H701" s="59" t="s">
        <v>18516</v>
      </c>
      <c r="I701" s="164">
        <v>82.9</v>
      </c>
      <c r="J701" s="164">
        <v>237.9</v>
      </c>
      <c r="K701" s="59">
        <v>0</v>
      </c>
      <c r="L701" s="59" t="s">
        <v>18516</v>
      </c>
      <c r="M701" s="59" t="s">
        <v>18516</v>
      </c>
    </row>
    <row r="702" spans="1:18" s="59" customFormat="1" ht="14.25">
      <c r="A702" s="59" t="s">
        <v>29104</v>
      </c>
      <c r="B702" s="59" t="s">
        <v>30538</v>
      </c>
      <c r="C702" s="59" t="s">
        <v>30539</v>
      </c>
      <c r="D702" s="59" t="s">
        <v>30540</v>
      </c>
      <c r="E702" s="164">
        <v>155</v>
      </c>
      <c r="F702" s="164">
        <v>155</v>
      </c>
      <c r="G702" s="59" t="s">
        <v>18516</v>
      </c>
      <c r="H702" s="59" t="s">
        <v>18516</v>
      </c>
      <c r="I702" s="164">
        <v>82.9</v>
      </c>
      <c r="J702" s="164">
        <v>237.9</v>
      </c>
      <c r="K702" s="59">
        <v>0</v>
      </c>
      <c r="L702" s="59" t="s">
        <v>18516</v>
      </c>
      <c r="M702" s="59" t="s">
        <v>18516</v>
      </c>
    </row>
    <row r="703" spans="1:18" s="59" customFormat="1" ht="14.25">
      <c r="A703" s="59" t="s">
        <v>20316</v>
      </c>
      <c r="B703" s="59" t="s">
        <v>30541</v>
      </c>
      <c r="C703" s="59" t="s">
        <v>29424</v>
      </c>
      <c r="D703" s="59" t="s">
        <v>29425</v>
      </c>
      <c r="E703" s="164">
        <v>188</v>
      </c>
      <c r="F703" s="164">
        <v>175</v>
      </c>
      <c r="G703" s="165">
        <v>0.93</v>
      </c>
      <c r="H703" s="59" t="s">
        <v>18516</v>
      </c>
      <c r="I703" s="164">
        <v>85.5</v>
      </c>
      <c r="J703" s="164">
        <v>260.5</v>
      </c>
      <c r="K703" s="59">
        <v>0</v>
      </c>
      <c r="L703" s="59" t="s">
        <v>18516</v>
      </c>
      <c r="M703" s="59" t="s">
        <v>18516</v>
      </c>
    </row>
    <row r="704" spans="1:18" s="59" customFormat="1" ht="14.25">
      <c r="A704" s="59" t="s">
        <v>20313</v>
      </c>
      <c r="B704" s="59" t="s">
        <v>30542</v>
      </c>
      <c r="C704" s="59" t="s">
        <v>29424</v>
      </c>
      <c r="D704" s="59" t="s">
        <v>29425</v>
      </c>
      <c r="E704" s="164">
        <v>188</v>
      </c>
      <c r="F704" s="164">
        <v>175</v>
      </c>
      <c r="G704" s="165">
        <v>0.93</v>
      </c>
      <c r="H704" s="59" t="s">
        <v>18516</v>
      </c>
      <c r="I704" s="164">
        <v>85.5</v>
      </c>
      <c r="J704" s="164">
        <v>260.5</v>
      </c>
      <c r="K704" s="59">
        <v>0</v>
      </c>
      <c r="L704" s="59" t="s">
        <v>18516</v>
      </c>
      <c r="M704" s="59" t="s">
        <v>18516</v>
      </c>
    </row>
    <row r="705" spans="1:18" s="59" customFormat="1" ht="14.25">
      <c r="A705" s="59" t="s">
        <v>20310</v>
      </c>
      <c r="B705" s="59" t="s">
        <v>30543</v>
      </c>
      <c r="C705" s="59" t="s">
        <v>29424</v>
      </c>
      <c r="D705" s="59" t="s">
        <v>29425</v>
      </c>
      <c r="E705" s="164">
        <v>188</v>
      </c>
      <c r="F705" s="164">
        <v>175</v>
      </c>
      <c r="G705" s="165">
        <v>0.93</v>
      </c>
      <c r="H705" s="59" t="s">
        <v>18516</v>
      </c>
      <c r="I705" s="164">
        <v>85.5</v>
      </c>
      <c r="J705" s="164">
        <v>260.5</v>
      </c>
      <c r="K705" s="59">
        <v>0</v>
      </c>
      <c r="L705" s="59" t="s">
        <v>18516</v>
      </c>
      <c r="M705" s="59" t="s">
        <v>18516</v>
      </c>
    </row>
    <row r="706" spans="1:18" s="59" customFormat="1" ht="14.25">
      <c r="A706" s="59" t="s">
        <v>25672</v>
      </c>
      <c r="B706" s="59" t="s">
        <v>30544</v>
      </c>
      <c r="C706" s="59" t="s">
        <v>29408</v>
      </c>
      <c r="D706" s="59" t="s">
        <v>29409</v>
      </c>
      <c r="E706" s="164">
        <v>195</v>
      </c>
      <c r="F706" s="164">
        <v>180</v>
      </c>
      <c r="G706" s="165">
        <v>0.92</v>
      </c>
      <c r="H706" s="59" t="s">
        <v>18516</v>
      </c>
      <c r="I706" s="164">
        <v>72.52</v>
      </c>
      <c r="J706" s="164">
        <v>252.52</v>
      </c>
      <c r="K706" s="59">
        <v>0</v>
      </c>
      <c r="L706" s="59" t="s">
        <v>29439</v>
      </c>
      <c r="M706" s="59" t="s">
        <v>29503</v>
      </c>
    </row>
    <row r="707" spans="1:18" s="59" customFormat="1" ht="14.25">
      <c r="A707" s="59" t="s">
        <v>25669</v>
      </c>
      <c r="B707" s="59" t="s">
        <v>30545</v>
      </c>
      <c r="C707" s="59" t="s">
        <v>29408</v>
      </c>
      <c r="D707" s="59" t="s">
        <v>29409</v>
      </c>
      <c r="E707" s="164">
        <v>195</v>
      </c>
      <c r="F707" s="164">
        <v>180</v>
      </c>
      <c r="G707" s="165">
        <v>0.92</v>
      </c>
      <c r="H707" s="59" t="s">
        <v>18516</v>
      </c>
      <c r="I707" s="164">
        <v>72.52</v>
      </c>
      <c r="J707" s="164">
        <v>252.52</v>
      </c>
      <c r="K707" s="59">
        <v>0</v>
      </c>
      <c r="L707" s="59" t="s">
        <v>29410</v>
      </c>
      <c r="M707" s="59" t="s">
        <v>30391</v>
      </c>
    </row>
    <row r="708" spans="1:18" s="59" customFormat="1" ht="14.25">
      <c r="A708" s="59" t="s">
        <v>25666</v>
      </c>
      <c r="B708" s="59" t="s">
        <v>30546</v>
      </c>
      <c r="C708" s="59" t="s">
        <v>29408</v>
      </c>
      <c r="D708" s="59" t="s">
        <v>29409</v>
      </c>
      <c r="E708" s="164">
        <v>195</v>
      </c>
      <c r="F708" s="164">
        <v>180</v>
      </c>
      <c r="G708" s="165">
        <v>0.92</v>
      </c>
      <c r="H708" s="59" t="s">
        <v>18516</v>
      </c>
      <c r="I708" s="164">
        <v>72.52</v>
      </c>
      <c r="J708" s="164">
        <v>252.52</v>
      </c>
      <c r="K708" s="59">
        <v>0</v>
      </c>
      <c r="L708" s="59" t="s">
        <v>29815</v>
      </c>
      <c r="M708" s="59" t="s">
        <v>29503</v>
      </c>
    </row>
    <row r="709" spans="1:18" s="59" customFormat="1" ht="14.25">
      <c r="A709" s="59" t="s">
        <v>30547</v>
      </c>
      <c r="B709" s="59" t="s">
        <v>30548</v>
      </c>
      <c r="C709" s="59" t="s">
        <v>29493</v>
      </c>
      <c r="D709" s="59" t="s">
        <v>29494</v>
      </c>
      <c r="E709" s="164">
        <v>336</v>
      </c>
      <c r="F709" s="164">
        <v>280</v>
      </c>
      <c r="G709" s="165">
        <v>0.83</v>
      </c>
      <c r="H709" s="59" t="s">
        <v>18516</v>
      </c>
      <c r="I709" s="164">
        <v>143.16</v>
      </c>
      <c r="J709" s="164">
        <v>423.16</v>
      </c>
      <c r="K709" s="59">
        <v>69</v>
      </c>
      <c r="L709" s="59" t="s">
        <v>29439</v>
      </c>
      <c r="M709" s="59" t="s">
        <v>30549</v>
      </c>
    </row>
    <row r="710" spans="1:18" s="59" customFormat="1" ht="14.25">
      <c r="A710" s="59" t="s">
        <v>30550</v>
      </c>
      <c r="B710" s="59" t="s">
        <v>30551</v>
      </c>
      <c r="C710" s="59" t="s">
        <v>29493</v>
      </c>
      <c r="D710" s="59" t="s">
        <v>29494</v>
      </c>
      <c r="E710" s="164">
        <v>336</v>
      </c>
      <c r="F710" s="164">
        <v>280</v>
      </c>
      <c r="G710" s="165">
        <v>0.83</v>
      </c>
      <c r="H710" s="59" t="s">
        <v>18516</v>
      </c>
      <c r="I710" s="164">
        <v>143.16</v>
      </c>
      <c r="J710" s="164">
        <v>423.16</v>
      </c>
      <c r="K710" s="59">
        <v>92</v>
      </c>
      <c r="L710" s="59" t="s">
        <v>29439</v>
      </c>
      <c r="M710" s="59" t="s">
        <v>30549</v>
      </c>
    </row>
    <row r="711" spans="1:18" s="59" customFormat="1" ht="14.25">
      <c r="A711" s="59" t="s">
        <v>30552</v>
      </c>
      <c r="B711" s="59" t="s">
        <v>30553</v>
      </c>
      <c r="C711" s="59" t="s">
        <v>29493</v>
      </c>
      <c r="D711" s="59" t="s">
        <v>29494</v>
      </c>
      <c r="E711" s="164">
        <v>336</v>
      </c>
      <c r="F711" s="164">
        <v>280</v>
      </c>
      <c r="G711" s="165">
        <v>0.83</v>
      </c>
      <c r="H711" s="59" t="s">
        <v>18516</v>
      </c>
      <c r="I711" s="164">
        <v>143.16</v>
      </c>
      <c r="J711" s="164">
        <v>423.16</v>
      </c>
      <c r="K711" s="59">
        <v>89</v>
      </c>
      <c r="L711" s="59" t="s">
        <v>29439</v>
      </c>
      <c r="M711" s="59" t="s">
        <v>30549</v>
      </c>
    </row>
    <row r="712" spans="1:18" s="59" customFormat="1" ht="14.25">
      <c r="A712" s="59" t="s">
        <v>25663</v>
      </c>
      <c r="B712" s="59" t="s">
        <v>30554</v>
      </c>
      <c r="C712" s="59" t="s">
        <v>29408</v>
      </c>
      <c r="D712" s="59" t="s">
        <v>29409</v>
      </c>
      <c r="E712" s="164">
        <v>360</v>
      </c>
      <c r="F712" s="164">
        <v>300</v>
      </c>
      <c r="G712" s="165">
        <v>0.83</v>
      </c>
      <c r="H712" s="59" t="s">
        <v>29914</v>
      </c>
      <c r="I712" s="164">
        <v>144.86</v>
      </c>
      <c r="J712" s="164">
        <v>444.86</v>
      </c>
      <c r="K712" s="59">
        <v>20</v>
      </c>
      <c r="L712" s="59" t="s">
        <v>18516</v>
      </c>
      <c r="M712" s="59" t="s">
        <v>18516</v>
      </c>
    </row>
    <row r="713" spans="1:18" s="59" customFormat="1" ht="14.25">
      <c r="A713" s="59" t="s">
        <v>25660</v>
      </c>
      <c r="B713" s="59" t="s">
        <v>30555</v>
      </c>
      <c r="C713" s="59" t="s">
        <v>29408</v>
      </c>
      <c r="D713" s="59" t="s">
        <v>29409</v>
      </c>
      <c r="E713" s="164">
        <v>360</v>
      </c>
      <c r="F713" s="164">
        <v>345</v>
      </c>
      <c r="G713" s="165">
        <v>0.95</v>
      </c>
      <c r="H713" s="59" t="s">
        <v>18516</v>
      </c>
      <c r="I713" s="164">
        <v>144.86</v>
      </c>
      <c r="J713" s="164">
        <v>489.86</v>
      </c>
      <c r="K713" s="59">
        <v>0</v>
      </c>
      <c r="L713" s="59" t="s">
        <v>18516</v>
      </c>
      <c r="M713" s="59" t="s">
        <v>18516</v>
      </c>
    </row>
    <row r="714" spans="1:18" s="59" customFormat="1" ht="14.25">
      <c r="A714" s="59" t="s">
        <v>29092</v>
      </c>
      <c r="B714" s="59" t="s">
        <v>30556</v>
      </c>
      <c r="C714" s="59" t="s">
        <v>29579</v>
      </c>
      <c r="D714" s="59" t="s">
        <v>29579</v>
      </c>
      <c r="E714" s="164">
        <v>120</v>
      </c>
      <c r="F714" s="164">
        <v>120</v>
      </c>
      <c r="G714" s="59" t="s">
        <v>18516</v>
      </c>
      <c r="H714" s="59" t="s">
        <v>18516</v>
      </c>
      <c r="I714" s="164">
        <v>56.18</v>
      </c>
      <c r="J714" s="164">
        <v>176.18</v>
      </c>
      <c r="K714" s="59">
        <v>70</v>
      </c>
      <c r="L714" s="59" t="s">
        <v>18516</v>
      </c>
      <c r="M714" s="59" t="s">
        <v>18516</v>
      </c>
    </row>
    <row r="715" spans="1:18" s="59" customFormat="1" ht="14.25">
      <c r="A715" s="59" t="s">
        <v>30557</v>
      </c>
      <c r="B715" s="59" t="s">
        <v>30558</v>
      </c>
      <c r="C715" s="59" t="s">
        <v>29518</v>
      </c>
      <c r="D715" s="59" t="s">
        <v>29519</v>
      </c>
      <c r="E715" s="164">
        <v>151</v>
      </c>
      <c r="F715" s="164">
        <v>125</v>
      </c>
      <c r="G715" s="165">
        <v>0.82</v>
      </c>
      <c r="H715" s="59" t="s">
        <v>18516</v>
      </c>
      <c r="I715" s="164">
        <v>42.63</v>
      </c>
      <c r="J715" s="164">
        <v>167.63</v>
      </c>
      <c r="K715" s="59">
        <v>80</v>
      </c>
      <c r="L715" s="59" t="s">
        <v>18516</v>
      </c>
      <c r="M715" s="59" t="s">
        <v>18516</v>
      </c>
    </row>
    <row r="716" spans="1:18" s="59" customFormat="1" ht="14.25">
      <c r="A716" s="59" t="s">
        <v>30559</v>
      </c>
      <c r="B716" s="59" t="s">
        <v>30560</v>
      </c>
      <c r="C716" s="59" t="s">
        <v>29493</v>
      </c>
      <c r="D716" s="59" t="s">
        <v>29494</v>
      </c>
      <c r="E716" s="164">
        <v>245</v>
      </c>
      <c r="F716" s="164">
        <v>230</v>
      </c>
      <c r="G716" s="165">
        <v>0.93</v>
      </c>
      <c r="H716" s="59" t="s">
        <v>18516</v>
      </c>
      <c r="I716" s="164">
        <v>91.04</v>
      </c>
      <c r="J716" s="164">
        <v>321.04</v>
      </c>
      <c r="K716" s="59">
        <v>82</v>
      </c>
      <c r="L716" s="59" t="s">
        <v>18516</v>
      </c>
      <c r="M716" s="59" t="s">
        <v>18516</v>
      </c>
    </row>
    <row r="717" spans="1:18" s="59" customFormat="1" ht="14.25">
      <c r="A717" s="59" t="s">
        <v>30561</v>
      </c>
      <c r="B717" s="59" t="s">
        <v>30562</v>
      </c>
      <c r="C717" s="59" t="s">
        <v>29493</v>
      </c>
      <c r="D717" s="59" t="s">
        <v>29494</v>
      </c>
      <c r="E717" s="164">
        <v>245</v>
      </c>
      <c r="F717" s="164">
        <v>230</v>
      </c>
      <c r="G717" s="165">
        <v>0.93</v>
      </c>
      <c r="H717" s="59" t="s">
        <v>18516</v>
      </c>
      <c r="I717" s="164">
        <v>91.04</v>
      </c>
      <c r="J717" s="164">
        <v>321.04</v>
      </c>
      <c r="K717" s="59">
        <v>41</v>
      </c>
      <c r="L717" s="59" t="s">
        <v>18516</v>
      </c>
      <c r="M717" s="59" t="s">
        <v>18516</v>
      </c>
    </row>
    <row r="718" spans="1:18" s="59" customFormat="1" ht="14.25">
      <c r="A718" s="59" t="s">
        <v>30563</v>
      </c>
      <c r="B718" s="59" t="s">
        <v>30564</v>
      </c>
      <c r="C718" s="59" t="s">
        <v>29493</v>
      </c>
      <c r="D718" s="59" t="s">
        <v>29494</v>
      </c>
      <c r="E718" s="164">
        <v>245</v>
      </c>
      <c r="F718" s="164">
        <v>230</v>
      </c>
      <c r="G718" s="165">
        <v>0.93</v>
      </c>
      <c r="H718" s="59" t="s">
        <v>18516</v>
      </c>
      <c r="I718" s="164">
        <v>91.04</v>
      </c>
      <c r="J718" s="164">
        <v>321.04</v>
      </c>
      <c r="K718" s="59">
        <v>24</v>
      </c>
      <c r="L718" s="59" t="s">
        <v>18516</v>
      </c>
      <c r="M718" s="59" t="s">
        <v>18516</v>
      </c>
    </row>
    <row r="719" spans="1:18" s="59" customFormat="1" ht="14.25">
      <c r="A719" s="59" t="s">
        <v>30565</v>
      </c>
      <c r="B719" s="59" t="s">
        <v>30566</v>
      </c>
      <c r="C719" s="59" t="s">
        <v>29493</v>
      </c>
      <c r="D719" s="59" t="s">
        <v>29494</v>
      </c>
      <c r="E719" s="164">
        <v>225</v>
      </c>
      <c r="F719" s="164">
        <v>215</v>
      </c>
      <c r="G719" s="165">
        <v>0.95</v>
      </c>
      <c r="H719" s="59" t="s">
        <v>18516</v>
      </c>
      <c r="I719" s="164">
        <v>91.02</v>
      </c>
      <c r="J719" s="164">
        <v>306.02</v>
      </c>
      <c r="K719" s="59">
        <v>0</v>
      </c>
      <c r="L719" s="59" t="s">
        <v>18516</v>
      </c>
      <c r="M719" s="59" t="s">
        <v>18516</v>
      </c>
    </row>
    <row r="720" spans="1:18" s="59" customFormat="1" ht="14.25">
      <c r="A720" s="59" t="s">
        <v>30567</v>
      </c>
      <c r="B720" s="59" t="s">
        <v>30568</v>
      </c>
      <c r="C720" s="59" t="s">
        <v>29493</v>
      </c>
      <c r="D720" s="59" t="s">
        <v>29494</v>
      </c>
      <c r="E720" s="164">
        <v>225</v>
      </c>
      <c r="F720" s="164">
        <v>215</v>
      </c>
      <c r="G720" s="165">
        <v>0.95</v>
      </c>
      <c r="H720" s="59" t="s">
        <v>18516</v>
      </c>
      <c r="I720" s="164">
        <v>91.02</v>
      </c>
      <c r="J720" s="164">
        <v>306.02</v>
      </c>
      <c r="K720" s="59">
        <v>41</v>
      </c>
      <c r="L720" s="59" t="s">
        <v>18516</v>
      </c>
      <c r="M720" s="59" t="s">
        <v>18516</v>
      </c>
    </row>
    <row r="721" spans="1:18" s="59" customFormat="1" ht="14.25">
      <c r="A721" s="59" t="s">
        <v>30569</v>
      </c>
      <c r="B721" s="59" t="s">
        <v>30570</v>
      </c>
      <c r="C721" s="59" t="s">
        <v>29493</v>
      </c>
      <c r="D721" s="59" t="s">
        <v>29494</v>
      </c>
      <c r="E721" s="164">
        <v>225</v>
      </c>
      <c r="F721" s="164">
        <v>215</v>
      </c>
      <c r="G721" s="165">
        <v>0.95</v>
      </c>
      <c r="H721" s="59" t="s">
        <v>18516</v>
      </c>
      <c r="I721" s="164">
        <v>91.02</v>
      </c>
      <c r="J721" s="164">
        <v>306.02</v>
      </c>
      <c r="K721" s="59">
        <v>76</v>
      </c>
      <c r="L721" s="59" t="s">
        <v>18516</v>
      </c>
      <c r="M721" s="59" t="s">
        <v>18516</v>
      </c>
    </row>
    <row r="722" spans="1:18" s="59" customFormat="1" ht="14.25">
      <c r="A722" s="59" t="s">
        <v>29089</v>
      </c>
      <c r="B722" s="59" t="s">
        <v>30571</v>
      </c>
      <c r="C722" s="59" t="s">
        <v>29599</v>
      </c>
      <c r="D722" s="59" t="s">
        <v>29600</v>
      </c>
      <c r="E722" s="164">
        <v>162</v>
      </c>
      <c r="F722" s="164">
        <v>162</v>
      </c>
      <c r="G722" s="59" t="s">
        <v>18516</v>
      </c>
      <c r="H722" s="59" t="s">
        <v>18516</v>
      </c>
      <c r="I722" s="164">
        <v>54.07</v>
      </c>
      <c r="J722" s="164">
        <v>216.07</v>
      </c>
      <c r="K722" s="59">
        <v>153</v>
      </c>
      <c r="L722" s="59" t="s">
        <v>18516</v>
      </c>
      <c r="M722" s="59" t="s">
        <v>18516</v>
      </c>
    </row>
    <row r="723" spans="1:18" s="59" customFormat="1" ht="14.25">
      <c r="A723" s="59" t="s">
        <v>30572</v>
      </c>
      <c r="B723" s="59" t="s">
        <v>30573</v>
      </c>
      <c r="C723" s="59" t="s">
        <v>30574</v>
      </c>
      <c r="D723" s="59" t="s">
        <v>30575</v>
      </c>
      <c r="E723" s="164">
        <v>119.99</v>
      </c>
      <c r="F723" s="164">
        <v>119.99</v>
      </c>
      <c r="G723" s="59" t="s">
        <v>18516</v>
      </c>
      <c r="H723" s="59" t="s">
        <v>18516</v>
      </c>
      <c r="I723" s="164">
        <v>107.01</v>
      </c>
      <c r="J723" s="164">
        <v>227</v>
      </c>
      <c r="K723" s="59">
        <v>35</v>
      </c>
      <c r="L723" s="59" t="s">
        <v>18516</v>
      </c>
      <c r="M723" s="59" t="s">
        <v>18516</v>
      </c>
    </row>
    <row r="724" spans="1:18" s="59" customFormat="1" ht="14.25">
      <c r="A724" s="59" t="s">
        <v>23421</v>
      </c>
      <c r="B724" s="59" t="s">
        <v>30576</v>
      </c>
      <c r="C724" s="59" t="s">
        <v>30131</v>
      </c>
      <c r="D724" s="59" t="s">
        <v>30132</v>
      </c>
      <c r="E724" s="164">
        <v>207</v>
      </c>
      <c r="F724" s="164">
        <v>207</v>
      </c>
      <c r="G724" s="59" t="s">
        <v>18516</v>
      </c>
      <c r="H724" s="59" t="s">
        <v>18516</v>
      </c>
      <c r="I724" s="164">
        <v>81.8</v>
      </c>
      <c r="J724" s="164">
        <v>288.8</v>
      </c>
      <c r="K724" s="59">
        <v>0</v>
      </c>
      <c r="L724" s="59" t="s">
        <v>29410</v>
      </c>
      <c r="M724" s="59" t="s">
        <v>29437</v>
      </c>
    </row>
    <row r="725" spans="1:18" s="59" customFormat="1" ht="14.25">
      <c r="A725" s="59" t="s">
        <v>23424</v>
      </c>
      <c r="B725" s="59" t="s">
        <v>30577</v>
      </c>
      <c r="C725" s="59" t="s">
        <v>30131</v>
      </c>
      <c r="D725" s="59" t="s">
        <v>30132</v>
      </c>
      <c r="E725" s="164">
        <v>207</v>
      </c>
      <c r="F725" s="164">
        <v>207</v>
      </c>
      <c r="G725" s="59" t="s">
        <v>18516</v>
      </c>
      <c r="H725" s="59" t="s">
        <v>18516</v>
      </c>
      <c r="I725" s="164">
        <v>81.8</v>
      </c>
      <c r="J725" s="164">
        <v>288.8</v>
      </c>
      <c r="K725" s="59">
        <v>80</v>
      </c>
      <c r="L725" s="59" t="s">
        <v>29439</v>
      </c>
      <c r="M725" s="59" t="s">
        <v>30578</v>
      </c>
    </row>
    <row r="726" spans="1:18" s="59" customFormat="1" ht="14.25">
      <c r="A726" s="59" t="s">
        <v>30579</v>
      </c>
      <c r="B726" s="59" t="s">
        <v>30580</v>
      </c>
      <c r="C726" s="59" t="s">
        <v>30581</v>
      </c>
      <c r="D726" s="59" t="s">
        <v>30582</v>
      </c>
      <c r="E726" s="164">
        <v>63.5</v>
      </c>
      <c r="F726" s="164">
        <v>41.27</v>
      </c>
      <c r="G726" s="165">
        <v>0.64</v>
      </c>
      <c r="H726" s="59" t="s">
        <v>30583</v>
      </c>
      <c r="I726" s="164">
        <v>38.16</v>
      </c>
      <c r="J726" s="164">
        <v>79.43</v>
      </c>
      <c r="K726" s="59">
        <v>178</v>
      </c>
      <c r="L726" s="59" t="s">
        <v>18516</v>
      </c>
      <c r="M726" s="59" t="s">
        <v>18516</v>
      </c>
    </row>
    <row r="727" spans="1:18" s="59" customFormat="1" ht="14.25">
      <c r="A727" s="59" t="s">
        <v>30584</v>
      </c>
      <c r="B727" s="59" t="s">
        <v>30585</v>
      </c>
      <c r="C727" s="59" t="s">
        <v>30586</v>
      </c>
      <c r="D727" s="59" t="s">
        <v>30587</v>
      </c>
      <c r="E727" s="164">
        <v>83</v>
      </c>
      <c r="F727" s="164">
        <v>83</v>
      </c>
      <c r="G727" s="59" t="s">
        <v>18516</v>
      </c>
      <c r="H727" s="59" t="s">
        <v>18516</v>
      </c>
      <c r="I727" s="164">
        <v>41.05</v>
      </c>
      <c r="J727" s="164">
        <v>124.05</v>
      </c>
      <c r="K727" s="59">
        <v>73</v>
      </c>
      <c r="L727" s="59" t="s">
        <v>18516</v>
      </c>
      <c r="M727" s="59" t="s">
        <v>18516</v>
      </c>
    </row>
    <row r="728" spans="1:18" s="59" customFormat="1" ht="14.25">
      <c r="A728" s="59" t="s">
        <v>25657</v>
      </c>
      <c r="B728" s="59" t="s">
        <v>30588</v>
      </c>
      <c r="C728" s="59" t="s">
        <v>29408</v>
      </c>
      <c r="D728" s="59" t="s">
        <v>29409</v>
      </c>
      <c r="E728" s="164">
        <v>135</v>
      </c>
      <c r="F728" s="164">
        <v>120</v>
      </c>
      <c r="G728" s="165">
        <v>0.88</v>
      </c>
      <c r="H728" s="59" t="s">
        <v>18516</v>
      </c>
      <c r="I728" s="164">
        <v>42.22</v>
      </c>
      <c r="J728" s="164">
        <v>162.22</v>
      </c>
      <c r="K728" s="59">
        <v>0</v>
      </c>
      <c r="L728" s="59" t="s">
        <v>18516</v>
      </c>
      <c r="M728" s="59" t="s">
        <v>18516</v>
      </c>
    </row>
    <row r="729" spans="1:18" s="59" customFormat="1" ht="14.25">
      <c r="A729" s="59" t="s">
        <v>25654</v>
      </c>
      <c r="B729" s="59" t="s">
        <v>30589</v>
      </c>
      <c r="C729" s="59" t="s">
        <v>29408</v>
      </c>
      <c r="D729" s="59" t="s">
        <v>29409</v>
      </c>
      <c r="E729" s="164">
        <v>135</v>
      </c>
      <c r="F729" s="164">
        <v>120</v>
      </c>
      <c r="G729" s="165">
        <v>0.88</v>
      </c>
      <c r="H729" s="59" t="s">
        <v>18516</v>
      </c>
      <c r="I729" s="164">
        <v>42.22</v>
      </c>
      <c r="J729" s="164">
        <v>162.22</v>
      </c>
      <c r="K729" s="59">
        <v>0</v>
      </c>
      <c r="L729" s="59" t="s">
        <v>18516</v>
      </c>
      <c r="M729" s="59" t="s">
        <v>18516</v>
      </c>
    </row>
    <row r="730" spans="1:18" s="59" customFormat="1" ht="14.25">
      <c r="A730" s="59" t="s">
        <v>20244</v>
      </c>
      <c r="B730" s="59" t="s">
        <v>30590</v>
      </c>
      <c r="C730" s="59" t="s">
        <v>29881</v>
      </c>
      <c r="D730" s="59" t="s">
        <v>29882</v>
      </c>
      <c r="E730" s="164">
        <v>190</v>
      </c>
      <c r="F730" s="164">
        <v>172</v>
      </c>
      <c r="G730" s="165">
        <v>0.9</v>
      </c>
      <c r="H730" s="59" t="s">
        <v>18516</v>
      </c>
      <c r="I730" s="164">
        <v>71.92</v>
      </c>
      <c r="J730" s="164">
        <v>243.92</v>
      </c>
      <c r="K730" s="59">
        <v>79</v>
      </c>
      <c r="L730" s="59" t="s">
        <v>18516</v>
      </c>
      <c r="M730" s="59" t="s">
        <v>18516</v>
      </c>
    </row>
    <row r="731" spans="1:18" s="59" customFormat="1" ht="14.25">
      <c r="A731" s="59" t="s">
        <v>20247</v>
      </c>
      <c r="B731" s="59" t="s">
        <v>30591</v>
      </c>
      <c r="C731" s="59" t="s">
        <v>29881</v>
      </c>
      <c r="D731" s="59" t="s">
        <v>29882</v>
      </c>
      <c r="E731" s="164">
        <v>190</v>
      </c>
      <c r="F731" s="164">
        <v>172</v>
      </c>
      <c r="G731" s="165">
        <v>0.9</v>
      </c>
      <c r="H731" s="59" t="s">
        <v>18516</v>
      </c>
      <c r="I731" s="164">
        <v>71.92</v>
      </c>
      <c r="J731" s="164">
        <v>243.92</v>
      </c>
      <c r="K731" s="59">
        <v>82</v>
      </c>
      <c r="L731" s="59" t="s">
        <v>18516</v>
      </c>
      <c r="M731" s="59" t="s">
        <v>18516</v>
      </c>
    </row>
    <row r="732" spans="1:18" s="59" customFormat="1" ht="14.25">
      <c r="A732" s="59" t="s">
        <v>20250</v>
      </c>
      <c r="B732" s="59" t="s">
        <v>30592</v>
      </c>
      <c r="C732" s="59" t="s">
        <v>29881</v>
      </c>
      <c r="D732" s="59" t="s">
        <v>29882</v>
      </c>
      <c r="E732" s="164">
        <v>208</v>
      </c>
      <c r="F732" s="164">
        <v>190</v>
      </c>
      <c r="G732" s="165">
        <v>0.91</v>
      </c>
      <c r="H732" s="59" t="s">
        <v>18516</v>
      </c>
      <c r="I732" s="164">
        <v>74.69</v>
      </c>
      <c r="J732" s="164">
        <v>264.69</v>
      </c>
      <c r="K732" s="59">
        <v>81</v>
      </c>
      <c r="L732" s="59" t="s">
        <v>18516</v>
      </c>
      <c r="M732" s="59" t="s">
        <v>18516</v>
      </c>
    </row>
    <row r="733" spans="1:18" s="59" customFormat="1" ht="14.25">
      <c r="A733" s="59" t="s">
        <v>20253</v>
      </c>
      <c r="B733" s="59" t="s">
        <v>30593</v>
      </c>
      <c r="C733" s="59" t="s">
        <v>29881</v>
      </c>
      <c r="D733" s="59" t="s">
        <v>29882</v>
      </c>
      <c r="E733" s="164">
        <v>208</v>
      </c>
      <c r="F733" s="164">
        <v>190</v>
      </c>
      <c r="G733" s="165">
        <v>0.91</v>
      </c>
      <c r="H733" s="59" t="s">
        <v>18516</v>
      </c>
      <c r="I733" s="164">
        <v>74.69</v>
      </c>
      <c r="J733" s="164">
        <v>264.69</v>
      </c>
      <c r="K733" s="59">
        <v>86</v>
      </c>
      <c r="L733" s="59" t="s">
        <v>18516</v>
      </c>
      <c r="M733" s="59" t="s">
        <v>18516</v>
      </c>
    </row>
    <row r="734" spans="1:18" s="59" customFormat="1" ht="14.25">
      <c r="A734" s="59" t="s">
        <v>30594</v>
      </c>
      <c r="B734" s="59" t="s">
        <v>30595</v>
      </c>
      <c r="C734" s="59" t="s">
        <v>30596</v>
      </c>
      <c r="D734" s="59" t="s">
        <v>30597</v>
      </c>
      <c r="E734" s="164">
        <v>87</v>
      </c>
      <c r="F734" s="164">
        <v>87</v>
      </c>
      <c r="G734" s="59" t="s">
        <v>18516</v>
      </c>
      <c r="H734" s="59" t="s">
        <v>18516</v>
      </c>
      <c r="I734" s="164">
        <v>42.63</v>
      </c>
      <c r="J734" s="164">
        <v>129.63</v>
      </c>
      <c r="K734" s="59">
        <v>98</v>
      </c>
      <c r="L734" s="59" t="s">
        <v>18516</v>
      </c>
      <c r="M734" s="59" t="s">
        <v>18516</v>
      </c>
    </row>
    <row r="735" spans="1:18" s="59" customFormat="1" ht="14.25">
      <c r="A735" s="59" t="s">
        <v>23385</v>
      </c>
      <c r="B735" s="59" t="s">
        <v>30598</v>
      </c>
      <c r="C735" s="59" t="s">
        <v>29661</v>
      </c>
      <c r="D735" s="59" t="s">
        <v>29662</v>
      </c>
      <c r="E735" s="164">
        <v>85</v>
      </c>
      <c r="F735" s="164">
        <v>80</v>
      </c>
      <c r="G735" s="165">
        <v>0.94</v>
      </c>
      <c r="H735" s="59" t="s">
        <v>18516</v>
      </c>
      <c r="I735" s="164">
        <v>42.63</v>
      </c>
      <c r="J735" s="164">
        <v>122.63</v>
      </c>
      <c r="K735" s="59">
        <v>25</v>
      </c>
      <c r="L735" s="59" t="s">
        <v>18516</v>
      </c>
      <c r="M735" s="59" t="s">
        <v>18516</v>
      </c>
    </row>
    <row r="736" spans="1:18" s="59" customFormat="1" ht="14.25">
      <c r="A736" s="59" t="s">
        <v>23388</v>
      </c>
      <c r="B736" s="59" t="s">
        <v>30599</v>
      </c>
      <c r="C736" s="59" t="s">
        <v>29661</v>
      </c>
      <c r="D736" s="59" t="s">
        <v>29662</v>
      </c>
      <c r="E736" s="164">
        <v>85</v>
      </c>
      <c r="F736" s="164">
        <v>80</v>
      </c>
      <c r="G736" s="165">
        <v>0.94</v>
      </c>
      <c r="H736" s="59" t="s">
        <v>18516</v>
      </c>
      <c r="I736" s="164">
        <v>42.63</v>
      </c>
      <c r="J736" s="164">
        <v>122.63</v>
      </c>
      <c r="K736" s="59">
        <v>0</v>
      </c>
      <c r="L736" s="59" t="s">
        <v>18516</v>
      </c>
      <c r="M736" s="59" t="s">
        <v>18516</v>
      </c>
    </row>
    <row r="737" spans="1:18" s="59" customFormat="1" ht="14.25">
      <c r="A737" s="59" t="s">
        <v>30600</v>
      </c>
      <c r="B737" s="59" t="s">
        <v>30601</v>
      </c>
      <c r="C737" s="59" t="s">
        <v>29509</v>
      </c>
      <c r="D737" s="59" t="s">
        <v>29510</v>
      </c>
      <c r="E737" s="164">
        <v>105</v>
      </c>
      <c r="F737" s="164">
        <v>105</v>
      </c>
      <c r="G737" s="59" t="s">
        <v>18516</v>
      </c>
      <c r="H737" s="59" t="s">
        <v>18516</v>
      </c>
      <c r="I737" s="164">
        <v>38.2</v>
      </c>
      <c r="J737" s="164">
        <v>143.2</v>
      </c>
      <c r="K737" s="59">
        <v>0</v>
      </c>
      <c r="L737" s="59" t="s">
        <v>29815</v>
      </c>
      <c r="M737" s="59" t="s">
        <v>30602</v>
      </c>
    </row>
    <row r="738" spans="1:18" s="59" customFormat="1" ht="14.25">
      <c r="A738" s="59" t="s">
        <v>30603</v>
      </c>
      <c r="B738" s="59" t="s">
        <v>30604</v>
      </c>
      <c r="C738" s="59" t="s">
        <v>29509</v>
      </c>
      <c r="D738" s="59" t="s">
        <v>29510</v>
      </c>
      <c r="E738" s="164">
        <v>105</v>
      </c>
      <c r="F738" s="164">
        <v>105</v>
      </c>
      <c r="G738" s="59" t="s">
        <v>18516</v>
      </c>
      <c r="H738" s="59" t="s">
        <v>18516</v>
      </c>
      <c r="I738" s="164">
        <v>38.2</v>
      </c>
      <c r="J738" s="164">
        <v>143.2</v>
      </c>
      <c r="K738" s="59">
        <v>0</v>
      </c>
      <c r="L738" s="59" t="s">
        <v>29439</v>
      </c>
      <c r="M738" s="59" t="s">
        <v>30602</v>
      </c>
    </row>
    <row r="739" spans="1:18" s="59" customFormat="1" ht="14.25">
      <c r="A739" s="59" t="s">
        <v>30605</v>
      </c>
      <c r="B739" s="59" t="s">
        <v>30606</v>
      </c>
      <c r="C739" s="59" t="s">
        <v>29509</v>
      </c>
      <c r="D739" s="59" t="s">
        <v>29510</v>
      </c>
      <c r="E739" s="164">
        <v>105</v>
      </c>
      <c r="F739" s="164">
        <v>105</v>
      </c>
      <c r="G739" s="59" t="s">
        <v>18516</v>
      </c>
      <c r="H739" s="59" t="s">
        <v>18516</v>
      </c>
      <c r="I739" s="164">
        <v>38.2</v>
      </c>
      <c r="J739" s="164">
        <v>143.2</v>
      </c>
      <c r="K739" s="59">
        <v>0</v>
      </c>
      <c r="L739" s="59" t="s">
        <v>29439</v>
      </c>
      <c r="M739" s="59" t="s">
        <v>30602</v>
      </c>
    </row>
    <row r="740" spans="1:18" s="59" customFormat="1" ht="14.25">
      <c r="A740" s="59" t="s">
        <v>30607</v>
      </c>
      <c r="B740" s="59" t="s">
        <v>30608</v>
      </c>
      <c r="C740" s="59" t="s">
        <v>29509</v>
      </c>
      <c r="D740" s="59" t="s">
        <v>29510</v>
      </c>
      <c r="E740" s="164">
        <v>110</v>
      </c>
      <c r="F740" s="164">
        <v>110</v>
      </c>
      <c r="G740" s="59" t="s">
        <v>18516</v>
      </c>
      <c r="H740" s="59" t="s">
        <v>18516</v>
      </c>
      <c r="I740" s="164">
        <v>38.3</v>
      </c>
      <c r="J740" s="164">
        <v>148.3</v>
      </c>
      <c r="K740" s="59">
        <v>0</v>
      </c>
      <c r="L740" s="59" t="s">
        <v>29439</v>
      </c>
      <c r="M740" s="59" t="s">
        <v>30602</v>
      </c>
    </row>
    <row r="741" spans="1:18" s="59" customFormat="1" ht="14.25">
      <c r="A741" s="59" t="s">
        <v>30609</v>
      </c>
      <c r="B741" s="59" t="s">
        <v>30610</v>
      </c>
      <c r="C741" s="59" t="s">
        <v>29509</v>
      </c>
      <c r="D741" s="59" t="s">
        <v>29510</v>
      </c>
      <c r="E741" s="164">
        <v>110</v>
      </c>
      <c r="F741" s="164">
        <v>110</v>
      </c>
      <c r="G741" s="59" t="s">
        <v>18516</v>
      </c>
      <c r="H741" s="59" t="s">
        <v>18516</v>
      </c>
      <c r="I741" s="164">
        <v>38.3</v>
      </c>
      <c r="J741" s="164">
        <v>148.3</v>
      </c>
      <c r="K741" s="59">
        <v>0</v>
      </c>
      <c r="L741" s="59" t="s">
        <v>29410</v>
      </c>
      <c r="M741" s="59" t="s">
        <v>30602</v>
      </c>
    </row>
    <row r="742" spans="1:18" s="59" customFormat="1" ht="14.25">
      <c r="A742" s="59" t="s">
        <v>23139</v>
      </c>
      <c r="B742" s="59" t="s">
        <v>30611</v>
      </c>
      <c r="C742" s="59" t="s">
        <v>29509</v>
      </c>
      <c r="D742" s="59" t="s">
        <v>29510</v>
      </c>
      <c r="E742" s="164">
        <v>110</v>
      </c>
      <c r="F742" s="164">
        <v>92</v>
      </c>
      <c r="G742" s="165">
        <v>0.83</v>
      </c>
      <c r="H742" s="59" t="s">
        <v>18516</v>
      </c>
      <c r="I742" s="164">
        <v>38.3</v>
      </c>
      <c r="J742" s="164">
        <v>130.3</v>
      </c>
      <c r="K742" s="59">
        <v>250</v>
      </c>
      <c r="L742" s="59" t="s">
        <v>29410</v>
      </c>
      <c r="M742" s="59" t="s">
        <v>30602</v>
      </c>
    </row>
    <row r="743" spans="1:18" s="59" customFormat="1" ht="14.25">
      <c r="A743" s="59" t="s">
        <v>23752</v>
      </c>
      <c r="B743" s="59" t="s">
        <v>30612</v>
      </c>
      <c r="C743" s="59" t="s">
        <v>29518</v>
      </c>
      <c r="D743" s="59" t="s">
        <v>29519</v>
      </c>
      <c r="E743" s="164">
        <v>125</v>
      </c>
      <c r="F743" s="164">
        <v>110</v>
      </c>
      <c r="G743" s="165">
        <v>0.88</v>
      </c>
      <c r="H743" s="59" t="s">
        <v>18516</v>
      </c>
      <c r="I743" s="164">
        <v>38.27</v>
      </c>
      <c r="J743" s="164">
        <v>148.27</v>
      </c>
      <c r="K743" s="59">
        <v>50</v>
      </c>
      <c r="L743" s="59" t="s">
        <v>18516</v>
      </c>
      <c r="M743" s="59" t="s">
        <v>18516</v>
      </c>
    </row>
    <row r="744" spans="1:18" s="59" customFormat="1" ht="14.25">
      <c r="A744" s="59" t="s">
        <v>23758</v>
      </c>
      <c r="B744" s="59" t="s">
        <v>30613</v>
      </c>
      <c r="C744" s="59" t="s">
        <v>29518</v>
      </c>
      <c r="D744" s="59" t="s">
        <v>29519</v>
      </c>
      <c r="E744" s="164">
        <v>125</v>
      </c>
      <c r="F744" s="164">
        <v>110</v>
      </c>
      <c r="G744" s="165">
        <v>0.88</v>
      </c>
      <c r="H744" s="59" t="s">
        <v>18516</v>
      </c>
      <c r="I744" s="164">
        <v>38.27</v>
      </c>
      <c r="J744" s="164">
        <v>148.27</v>
      </c>
      <c r="K744" s="59">
        <v>57</v>
      </c>
      <c r="L744" s="59" t="s">
        <v>18516</v>
      </c>
      <c r="M744" s="59" t="s">
        <v>18516</v>
      </c>
    </row>
    <row r="745" spans="1:18" s="59" customFormat="1" ht="14.25">
      <c r="A745" s="59" t="s">
        <v>23755</v>
      </c>
      <c r="B745" s="59" t="s">
        <v>30614</v>
      </c>
      <c r="C745" s="59" t="s">
        <v>29518</v>
      </c>
      <c r="D745" s="59" t="s">
        <v>29519</v>
      </c>
      <c r="E745" s="164">
        <v>125</v>
      </c>
      <c r="F745" s="164">
        <v>110</v>
      </c>
      <c r="G745" s="165">
        <v>0.88</v>
      </c>
      <c r="H745" s="59" t="s">
        <v>18516</v>
      </c>
      <c r="I745" s="164">
        <v>38.27</v>
      </c>
      <c r="J745" s="164">
        <v>148.27</v>
      </c>
      <c r="K745" s="59">
        <v>55</v>
      </c>
      <c r="L745" s="59" t="s">
        <v>18516</v>
      </c>
      <c r="M745" s="59" t="s">
        <v>18516</v>
      </c>
    </row>
    <row r="746" spans="1:18" s="59" customFormat="1" ht="14.25">
      <c r="A746" s="59" t="s">
        <v>23743</v>
      </c>
      <c r="B746" s="59" t="s">
        <v>30615</v>
      </c>
      <c r="C746" s="59" t="s">
        <v>29518</v>
      </c>
      <c r="D746" s="59" t="s">
        <v>29519</v>
      </c>
      <c r="E746" s="164">
        <v>140</v>
      </c>
      <c r="F746" s="164">
        <v>125</v>
      </c>
      <c r="G746" s="165">
        <v>0.89</v>
      </c>
      <c r="H746" s="59" t="s">
        <v>18516</v>
      </c>
      <c r="I746" s="164">
        <v>41.05</v>
      </c>
      <c r="J746" s="164">
        <v>166.05</v>
      </c>
      <c r="K746" s="59">
        <v>61</v>
      </c>
      <c r="L746" s="59" t="s">
        <v>18516</v>
      </c>
      <c r="M746" s="59" t="s">
        <v>18516</v>
      </c>
    </row>
    <row r="747" spans="1:18" s="59" customFormat="1" ht="14.25">
      <c r="A747" s="59" t="s">
        <v>23749</v>
      </c>
      <c r="B747" s="59" t="s">
        <v>30616</v>
      </c>
      <c r="C747" s="59" t="s">
        <v>29518</v>
      </c>
      <c r="D747" s="59" t="s">
        <v>29519</v>
      </c>
      <c r="E747" s="164">
        <v>140</v>
      </c>
      <c r="F747" s="164">
        <v>125</v>
      </c>
      <c r="G747" s="165">
        <v>0.89</v>
      </c>
      <c r="H747" s="59" t="s">
        <v>18516</v>
      </c>
      <c r="I747" s="164">
        <v>41.05</v>
      </c>
      <c r="J747" s="164">
        <v>166.05</v>
      </c>
      <c r="K747" s="59">
        <v>69</v>
      </c>
      <c r="L747" s="59" t="s">
        <v>18516</v>
      </c>
      <c r="M747" s="59" t="s">
        <v>18516</v>
      </c>
    </row>
    <row r="748" spans="1:18" s="59" customFormat="1" ht="14.25">
      <c r="A748" s="59" t="s">
        <v>23746</v>
      </c>
      <c r="B748" s="59" t="s">
        <v>30617</v>
      </c>
      <c r="C748" s="59" t="s">
        <v>29518</v>
      </c>
      <c r="D748" s="59" t="s">
        <v>29519</v>
      </c>
      <c r="E748" s="164">
        <v>140</v>
      </c>
      <c r="F748" s="164">
        <v>125</v>
      </c>
      <c r="G748" s="165">
        <v>0.89</v>
      </c>
      <c r="H748" s="59" t="s">
        <v>18516</v>
      </c>
      <c r="I748" s="164">
        <v>41.05</v>
      </c>
      <c r="J748" s="164">
        <v>166.05</v>
      </c>
      <c r="K748" s="59">
        <v>62</v>
      </c>
      <c r="L748" s="59" t="s">
        <v>18516</v>
      </c>
      <c r="M748" s="59" t="s">
        <v>18516</v>
      </c>
    </row>
    <row r="749" spans="1:18" s="59" customFormat="1" ht="14.25">
      <c r="A749" s="59" t="s">
        <v>23734</v>
      </c>
      <c r="B749" s="59" t="s">
        <v>30618</v>
      </c>
      <c r="C749" s="59" t="s">
        <v>29518</v>
      </c>
      <c r="D749" s="59" t="s">
        <v>29519</v>
      </c>
      <c r="E749" s="164">
        <v>155</v>
      </c>
      <c r="F749" s="164">
        <v>140</v>
      </c>
      <c r="G749" s="165">
        <v>0.9</v>
      </c>
      <c r="H749" s="59" t="s">
        <v>18516</v>
      </c>
      <c r="I749" s="164">
        <v>43.11</v>
      </c>
      <c r="J749" s="164">
        <v>183.11</v>
      </c>
      <c r="K749" s="59">
        <v>57</v>
      </c>
      <c r="L749" s="59" t="s">
        <v>18516</v>
      </c>
      <c r="M749" s="59" t="s">
        <v>18516</v>
      </c>
    </row>
    <row r="750" spans="1:18" s="59" customFormat="1" ht="14.25">
      <c r="A750" s="59" t="s">
        <v>23740</v>
      </c>
      <c r="B750" s="59" t="s">
        <v>30619</v>
      </c>
      <c r="C750" s="59" t="s">
        <v>29518</v>
      </c>
      <c r="D750" s="59" t="s">
        <v>29519</v>
      </c>
      <c r="E750" s="164">
        <v>155</v>
      </c>
      <c r="F750" s="164">
        <v>140</v>
      </c>
      <c r="G750" s="165">
        <v>0.9</v>
      </c>
      <c r="H750" s="59" t="s">
        <v>18516</v>
      </c>
      <c r="I750" s="164">
        <v>43.11</v>
      </c>
      <c r="J750" s="164">
        <v>183.11</v>
      </c>
      <c r="K750" s="59">
        <v>74</v>
      </c>
      <c r="L750" s="59" t="s">
        <v>18516</v>
      </c>
      <c r="M750" s="59" t="s">
        <v>18516</v>
      </c>
    </row>
    <row r="751" spans="1:18" s="59" customFormat="1" ht="14.25">
      <c r="A751" s="59" t="s">
        <v>23737</v>
      </c>
      <c r="B751" s="59" t="s">
        <v>30620</v>
      </c>
      <c r="C751" s="59" t="s">
        <v>29518</v>
      </c>
      <c r="D751" s="59" t="s">
        <v>29519</v>
      </c>
      <c r="E751" s="164">
        <v>155</v>
      </c>
      <c r="F751" s="164">
        <v>140</v>
      </c>
      <c r="G751" s="165">
        <v>0.9</v>
      </c>
      <c r="H751" s="59" t="s">
        <v>18516</v>
      </c>
      <c r="I751" s="164">
        <v>43.11</v>
      </c>
      <c r="J751" s="164">
        <v>183.11</v>
      </c>
      <c r="K751" s="59">
        <v>73</v>
      </c>
      <c r="L751" s="59" t="s">
        <v>18516</v>
      </c>
      <c r="M751" s="59" t="s">
        <v>18516</v>
      </c>
    </row>
    <row r="752" spans="1:18" s="59" customFormat="1" ht="14.25">
      <c r="A752" s="59" t="s">
        <v>30621</v>
      </c>
      <c r="B752" s="59" t="s">
        <v>30622</v>
      </c>
      <c r="C752" s="59" t="s">
        <v>29509</v>
      </c>
      <c r="D752" s="59" t="s">
        <v>29510</v>
      </c>
      <c r="E752" s="164">
        <v>170</v>
      </c>
      <c r="F752" s="164">
        <v>135</v>
      </c>
      <c r="G752" s="165">
        <v>0.79</v>
      </c>
      <c r="H752" s="59" t="s">
        <v>18516</v>
      </c>
      <c r="I752" s="164">
        <v>81.74</v>
      </c>
      <c r="J752" s="164">
        <v>216.74</v>
      </c>
      <c r="K752" s="59">
        <v>85</v>
      </c>
      <c r="L752" s="59" t="s">
        <v>29439</v>
      </c>
      <c r="M752" s="59" t="s">
        <v>30602</v>
      </c>
    </row>
    <row r="753" spans="1:18" s="59" customFormat="1" ht="14.25">
      <c r="A753" s="59" t="s">
        <v>30623</v>
      </c>
      <c r="B753" s="59" t="s">
        <v>30624</v>
      </c>
      <c r="C753" s="59" t="s">
        <v>30625</v>
      </c>
      <c r="D753" s="59" t="s">
        <v>30626</v>
      </c>
      <c r="E753" s="164">
        <v>91</v>
      </c>
      <c r="F753" s="164">
        <v>48.23</v>
      </c>
      <c r="G753" s="165">
        <v>0.52</v>
      </c>
      <c r="H753" s="59" t="s">
        <v>30627</v>
      </c>
      <c r="I753" s="164">
        <v>38.41</v>
      </c>
      <c r="J753" s="164">
        <v>86.64</v>
      </c>
      <c r="K753" s="59">
        <v>54</v>
      </c>
      <c r="L753" s="59" t="s">
        <v>18516</v>
      </c>
      <c r="M753" s="59" t="s">
        <v>18516</v>
      </c>
    </row>
    <row r="754" spans="1:18" s="59" customFormat="1" ht="14.25">
      <c r="A754" s="59" t="s">
        <v>30628</v>
      </c>
      <c r="B754" s="59" t="s">
        <v>30629</v>
      </c>
      <c r="C754" s="59" t="s">
        <v>30281</v>
      </c>
      <c r="D754" s="59" t="s">
        <v>30282</v>
      </c>
      <c r="E754" s="164">
        <v>140</v>
      </c>
      <c r="F754" s="164">
        <v>95</v>
      </c>
      <c r="G754" s="165">
        <v>0.67</v>
      </c>
      <c r="H754" s="59" t="s">
        <v>29478</v>
      </c>
      <c r="I754" s="164">
        <v>46.77</v>
      </c>
      <c r="J754" s="164">
        <v>141.77</v>
      </c>
      <c r="K754" s="59">
        <v>353</v>
      </c>
      <c r="L754" s="59" t="s">
        <v>18516</v>
      </c>
      <c r="M754" s="59" t="s">
        <v>18516</v>
      </c>
    </row>
    <row r="755" spans="1:18" s="59" customFormat="1" ht="14.25">
      <c r="A755" s="59" t="s">
        <v>20223</v>
      </c>
      <c r="B755" s="59" t="s">
        <v>30630</v>
      </c>
      <c r="C755" s="59" t="s">
        <v>29493</v>
      </c>
      <c r="D755" s="59" t="s">
        <v>29494</v>
      </c>
      <c r="E755" s="164">
        <v>215</v>
      </c>
      <c r="F755" s="164">
        <v>155</v>
      </c>
      <c r="G755" s="165">
        <v>0.72</v>
      </c>
      <c r="H755" s="59" t="s">
        <v>18516</v>
      </c>
      <c r="I755" s="164">
        <v>51.68</v>
      </c>
      <c r="J755" s="164">
        <v>206.68</v>
      </c>
      <c r="K755" s="59">
        <v>72</v>
      </c>
      <c r="L755" s="59" t="s">
        <v>18516</v>
      </c>
      <c r="M755" s="59" t="s">
        <v>18516</v>
      </c>
    </row>
    <row r="756" spans="1:18" s="59" customFormat="1" ht="14.25">
      <c r="A756" s="59" t="s">
        <v>20217</v>
      </c>
      <c r="B756" s="59" t="s">
        <v>30631</v>
      </c>
      <c r="C756" s="59" t="s">
        <v>29493</v>
      </c>
      <c r="D756" s="59" t="s">
        <v>29494</v>
      </c>
      <c r="E756" s="164">
        <v>215</v>
      </c>
      <c r="F756" s="164">
        <v>155</v>
      </c>
      <c r="G756" s="165">
        <v>0.72</v>
      </c>
      <c r="H756" s="59" t="s">
        <v>18516</v>
      </c>
      <c r="I756" s="164">
        <v>51.68</v>
      </c>
      <c r="J756" s="164">
        <v>206.68</v>
      </c>
      <c r="K756" s="59">
        <v>78</v>
      </c>
      <c r="L756" s="59" t="s">
        <v>18516</v>
      </c>
      <c r="M756" s="59" t="s">
        <v>18516</v>
      </c>
    </row>
    <row r="757" spans="1:18" s="59" customFormat="1" ht="14.25">
      <c r="A757" s="59" t="s">
        <v>20220</v>
      </c>
      <c r="B757" s="59" t="s">
        <v>30632</v>
      </c>
      <c r="C757" s="59" t="s">
        <v>29493</v>
      </c>
      <c r="D757" s="59" t="s">
        <v>29494</v>
      </c>
      <c r="E757" s="164">
        <v>215</v>
      </c>
      <c r="F757" s="164">
        <v>155</v>
      </c>
      <c r="G757" s="165">
        <v>0.72</v>
      </c>
      <c r="H757" s="59" t="s">
        <v>18516</v>
      </c>
      <c r="I757" s="164">
        <v>51.68</v>
      </c>
      <c r="J757" s="164">
        <v>206.68</v>
      </c>
      <c r="K757" s="59">
        <v>79</v>
      </c>
      <c r="L757" s="59" t="s">
        <v>18516</v>
      </c>
      <c r="M757" s="59" t="s">
        <v>18516</v>
      </c>
    </row>
    <row r="758" spans="1:18" s="59" customFormat="1" ht="14.25">
      <c r="A758" s="59" t="s">
        <v>20214</v>
      </c>
      <c r="B758" s="59" t="s">
        <v>30633</v>
      </c>
      <c r="C758" s="59" t="s">
        <v>29493</v>
      </c>
      <c r="D758" s="59" t="s">
        <v>29494</v>
      </c>
      <c r="E758" s="164">
        <v>195</v>
      </c>
      <c r="F758" s="164">
        <v>145</v>
      </c>
      <c r="G758" s="165">
        <v>0.74</v>
      </c>
      <c r="H758" s="59" t="s">
        <v>18516</v>
      </c>
      <c r="I758" s="164">
        <v>49.24</v>
      </c>
      <c r="J758" s="164">
        <v>194.24</v>
      </c>
      <c r="K758" s="59">
        <v>59</v>
      </c>
      <c r="L758" s="59" t="s">
        <v>18516</v>
      </c>
      <c r="M758" s="59" t="s">
        <v>18516</v>
      </c>
    </row>
    <row r="759" spans="1:18" s="59" customFormat="1" ht="14.25">
      <c r="A759" s="59" t="s">
        <v>20208</v>
      </c>
      <c r="B759" s="59" t="s">
        <v>30634</v>
      </c>
      <c r="C759" s="59" t="s">
        <v>29493</v>
      </c>
      <c r="D759" s="59" t="s">
        <v>29494</v>
      </c>
      <c r="E759" s="164">
        <v>195</v>
      </c>
      <c r="F759" s="164">
        <v>145</v>
      </c>
      <c r="G759" s="165">
        <v>0.74</v>
      </c>
      <c r="H759" s="59" t="s">
        <v>18516</v>
      </c>
      <c r="I759" s="164">
        <v>49.24</v>
      </c>
      <c r="J759" s="164">
        <v>194.24</v>
      </c>
      <c r="K759" s="59">
        <v>77</v>
      </c>
      <c r="L759" s="59" t="s">
        <v>18516</v>
      </c>
      <c r="M759" s="59" t="s">
        <v>18516</v>
      </c>
    </row>
    <row r="760" spans="1:18" s="59" customFormat="1" ht="14.25">
      <c r="A760" s="59" t="s">
        <v>20211</v>
      </c>
      <c r="B760" s="59" t="s">
        <v>30635</v>
      </c>
      <c r="C760" s="59" t="s">
        <v>29493</v>
      </c>
      <c r="D760" s="59" t="s">
        <v>29494</v>
      </c>
      <c r="E760" s="164">
        <v>195</v>
      </c>
      <c r="F760" s="164">
        <v>145</v>
      </c>
      <c r="G760" s="165">
        <v>0.74</v>
      </c>
      <c r="H760" s="59" t="s">
        <v>18516</v>
      </c>
      <c r="I760" s="164">
        <v>49.24</v>
      </c>
      <c r="J760" s="164">
        <v>194.24</v>
      </c>
      <c r="K760" s="59">
        <v>63</v>
      </c>
      <c r="L760" s="59" t="s">
        <v>18516</v>
      </c>
      <c r="M760" s="59" t="s">
        <v>18516</v>
      </c>
    </row>
    <row r="761" spans="1:18" s="59" customFormat="1" ht="14.25">
      <c r="A761" s="59" t="s">
        <v>23379</v>
      </c>
      <c r="B761" s="59" t="s">
        <v>30636</v>
      </c>
      <c r="C761" s="59" t="s">
        <v>30596</v>
      </c>
      <c r="D761" s="59" t="s">
        <v>30597</v>
      </c>
      <c r="E761" s="164">
        <v>78.85</v>
      </c>
      <c r="F761" s="164">
        <v>65</v>
      </c>
      <c r="G761" s="165">
        <v>0.82</v>
      </c>
      <c r="H761" s="59" t="s">
        <v>30221</v>
      </c>
      <c r="I761" s="164">
        <v>42.22</v>
      </c>
      <c r="J761" s="164">
        <v>107.22</v>
      </c>
      <c r="K761" s="59">
        <v>210</v>
      </c>
      <c r="L761" s="59" t="s">
        <v>18516</v>
      </c>
      <c r="M761" s="59" t="s">
        <v>18516</v>
      </c>
    </row>
    <row r="762" spans="1:18" s="59" customFormat="1" ht="14.25">
      <c r="A762" s="59" t="s">
        <v>23376</v>
      </c>
      <c r="B762" s="59" t="s">
        <v>30637</v>
      </c>
      <c r="C762" s="59" t="s">
        <v>30596</v>
      </c>
      <c r="D762" s="59" t="s">
        <v>30597</v>
      </c>
      <c r="E762" s="164">
        <v>74.14</v>
      </c>
      <c r="F762" s="164">
        <v>65</v>
      </c>
      <c r="G762" s="165">
        <v>0.87</v>
      </c>
      <c r="H762" s="59" t="s">
        <v>30221</v>
      </c>
      <c r="I762" s="164">
        <v>28.58</v>
      </c>
      <c r="J762" s="164">
        <v>93.58</v>
      </c>
      <c r="K762" s="59">
        <v>115</v>
      </c>
      <c r="L762" s="59" t="s">
        <v>18516</v>
      </c>
      <c r="M762" s="59" t="s">
        <v>18516</v>
      </c>
    </row>
    <row r="763" spans="1:18" s="59" customFormat="1" ht="14.25">
      <c r="A763" s="59" t="s">
        <v>25651</v>
      </c>
      <c r="B763" s="59" t="s">
        <v>30638</v>
      </c>
      <c r="C763" s="59" t="s">
        <v>29408</v>
      </c>
      <c r="D763" s="59" t="s">
        <v>29409</v>
      </c>
      <c r="E763" s="164">
        <v>220</v>
      </c>
      <c r="F763" s="164">
        <v>180</v>
      </c>
      <c r="G763" s="165">
        <v>0.81</v>
      </c>
      <c r="H763" s="59" t="s">
        <v>29914</v>
      </c>
      <c r="I763" s="164">
        <v>78.7</v>
      </c>
      <c r="J763" s="164">
        <v>258.7</v>
      </c>
      <c r="K763" s="59">
        <v>53</v>
      </c>
      <c r="L763" s="59" t="s">
        <v>18516</v>
      </c>
      <c r="M763" s="59" t="s">
        <v>18516</v>
      </c>
    </row>
    <row r="764" spans="1:18" s="59" customFormat="1" ht="14.25">
      <c r="A764" s="59" t="s">
        <v>25648</v>
      </c>
      <c r="B764" s="59" t="s">
        <v>30639</v>
      </c>
      <c r="C764" s="59" t="s">
        <v>29408</v>
      </c>
      <c r="D764" s="59" t="s">
        <v>29409</v>
      </c>
      <c r="E764" s="164">
        <v>220</v>
      </c>
      <c r="F764" s="164">
        <v>180</v>
      </c>
      <c r="G764" s="165">
        <v>0.81</v>
      </c>
      <c r="H764" s="59" t="s">
        <v>29914</v>
      </c>
      <c r="I764" s="164">
        <v>78.7</v>
      </c>
      <c r="J764" s="164">
        <v>258.7</v>
      </c>
      <c r="K764" s="59">
        <v>57</v>
      </c>
      <c r="L764" s="59" t="s">
        <v>18516</v>
      </c>
      <c r="M764" s="59" t="s">
        <v>18516</v>
      </c>
    </row>
    <row r="765" spans="1:18" s="59" customFormat="1" ht="14.25">
      <c r="A765" s="59" t="s">
        <v>25645</v>
      </c>
      <c r="B765" s="59" t="s">
        <v>30640</v>
      </c>
      <c r="C765" s="59" t="s">
        <v>29408</v>
      </c>
      <c r="D765" s="59" t="s">
        <v>29409</v>
      </c>
      <c r="E765" s="164">
        <v>220</v>
      </c>
      <c r="F765" s="164">
        <v>180</v>
      </c>
      <c r="G765" s="165">
        <v>0.81</v>
      </c>
      <c r="H765" s="59" t="s">
        <v>29914</v>
      </c>
      <c r="I765" s="164">
        <v>78.7</v>
      </c>
      <c r="J765" s="164">
        <v>258.7</v>
      </c>
      <c r="K765" s="59">
        <v>71</v>
      </c>
      <c r="L765" s="59" t="s">
        <v>18516</v>
      </c>
      <c r="M765" s="59" t="s">
        <v>18516</v>
      </c>
    </row>
    <row r="766" spans="1:18" s="59" customFormat="1" ht="14.25">
      <c r="A766" s="59" t="s">
        <v>23382</v>
      </c>
      <c r="B766" s="59" t="s">
        <v>30641</v>
      </c>
      <c r="C766" s="59" t="s">
        <v>30596</v>
      </c>
      <c r="D766" s="59" t="s">
        <v>30597</v>
      </c>
      <c r="E766" s="164">
        <v>71.7</v>
      </c>
      <c r="F766" s="164">
        <v>64</v>
      </c>
      <c r="G766" s="165">
        <v>0.89</v>
      </c>
      <c r="H766" s="59" t="s">
        <v>30642</v>
      </c>
      <c r="I766" s="164">
        <v>40.49</v>
      </c>
      <c r="J766" s="164">
        <v>104.49</v>
      </c>
      <c r="K766" s="59">
        <v>126</v>
      </c>
      <c r="L766" s="59" t="s">
        <v>29439</v>
      </c>
      <c r="M766" s="59" t="s">
        <v>29456</v>
      </c>
    </row>
    <row r="767" spans="1:18" s="59" customFormat="1" ht="14.25">
      <c r="A767" s="59" t="s">
        <v>30643</v>
      </c>
      <c r="B767" s="59" t="s">
        <v>30644</v>
      </c>
      <c r="C767" s="59" t="s">
        <v>30645</v>
      </c>
      <c r="D767" s="59" t="s">
        <v>30646</v>
      </c>
      <c r="E767" s="164">
        <v>79</v>
      </c>
      <c r="F767" s="164">
        <v>64.78</v>
      </c>
      <c r="G767" s="165">
        <v>0.82</v>
      </c>
      <c r="H767" s="59" t="s">
        <v>29478</v>
      </c>
      <c r="I767" s="164">
        <v>38.44</v>
      </c>
      <c r="J767" s="164">
        <v>103.22</v>
      </c>
      <c r="K767" s="59">
        <v>43</v>
      </c>
      <c r="L767" s="59" t="s">
        <v>18516</v>
      </c>
      <c r="M767" s="59" t="s">
        <v>18516</v>
      </c>
    </row>
    <row r="768" spans="1:18" s="59" customFormat="1" ht="14.25">
      <c r="A768" s="59" t="s">
        <v>25890</v>
      </c>
      <c r="B768" s="59" t="s">
        <v>30648</v>
      </c>
      <c r="C768" s="59" t="s">
        <v>29661</v>
      </c>
      <c r="D768" s="59" t="s">
        <v>29662</v>
      </c>
      <c r="E768" s="164">
        <v>105</v>
      </c>
      <c r="F768" s="164">
        <v>90</v>
      </c>
      <c r="G768" s="165">
        <v>0.85</v>
      </c>
      <c r="H768" s="59" t="s">
        <v>18516</v>
      </c>
      <c r="I768" s="164">
        <v>39.56</v>
      </c>
      <c r="J768" s="164">
        <v>129.56</v>
      </c>
      <c r="K768" s="59">
        <v>60</v>
      </c>
      <c r="L768" s="59" t="s">
        <v>18516</v>
      </c>
      <c r="M768" s="59" t="s">
        <v>18516</v>
      </c>
    </row>
    <row r="769" spans="1:18" s="59" customFormat="1" ht="14.25">
      <c r="A769" s="59" t="s">
        <v>23355</v>
      </c>
      <c r="B769" s="59" t="s">
        <v>30649</v>
      </c>
      <c r="C769" s="59" t="s">
        <v>30650</v>
      </c>
      <c r="D769" s="59" t="s">
        <v>30651</v>
      </c>
      <c r="E769" s="164">
        <v>88</v>
      </c>
      <c r="F769" s="164">
        <v>70</v>
      </c>
      <c r="G769" s="165">
        <v>0.79</v>
      </c>
      <c r="H769" s="59" t="s">
        <v>18516</v>
      </c>
      <c r="I769" s="164">
        <v>19.22</v>
      </c>
      <c r="J769" s="164">
        <v>89.22</v>
      </c>
      <c r="K769" s="59">
        <v>50</v>
      </c>
      <c r="L769" s="59" t="s">
        <v>18516</v>
      </c>
      <c r="M769" s="59" t="s">
        <v>18516</v>
      </c>
    </row>
    <row r="770" spans="1:18" s="59" customFormat="1" ht="14.25">
      <c r="A770" s="59" t="s">
        <v>23358</v>
      </c>
      <c r="B770" s="59" t="s">
        <v>30652</v>
      </c>
      <c r="C770" s="59" t="s">
        <v>30650</v>
      </c>
      <c r="D770" s="59" t="s">
        <v>30651</v>
      </c>
      <c r="E770" s="164">
        <v>88</v>
      </c>
      <c r="F770" s="164">
        <v>70</v>
      </c>
      <c r="G770" s="165">
        <v>0.79</v>
      </c>
      <c r="H770" s="59" t="s">
        <v>18516</v>
      </c>
      <c r="I770" s="164">
        <v>19.22</v>
      </c>
      <c r="J770" s="164">
        <v>89.22</v>
      </c>
      <c r="K770" s="59">
        <v>79</v>
      </c>
      <c r="L770" s="59" t="s">
        <v>18516</v>
      </c>
      <c r="M770" s="59" t="s">
        <v>18516</v>
      </c>
    </row>
    <row r="771" spans="1:18" s="59" customFormat="1" ht="14.25">
      <c r="A771" s="59" t="s">
        <v>23361</v>
      </c>
      <c r="B771" s="59" t="s">
        <v>30653</v>
      </c>
      <c r="C771" s="59" t="s">
        <v>30650</v>
      </c>
      <c r="D771" s="59" t="s">
        <v>30651</v>
      </c>
      <c r="E771" s="164">
        <v>88</v>
      </c>
      <c r="F771" s="164">
        <v>70</v>
      </c>
      <c r="G771" s="165">
        <v>0.79</v>
      </c>
      <c r="H771" s="59" t="s">
        <v>18516</v>
      </c>
      <c r="I771" s="164">
        <v>19.22</v>
      </c>
      <c r="J771" s="164">
        <v>89.22</v>
      </c>
      <c r="K771" s="59">
        <v>89</v>
      </c>
      <c r="L771" s="59" t="s">
        <v>18516</v>
      </c>
      <c r="M771" s="59" t="s">
        <v>18516</v>
      </c>
    </row>
    <row r="772" spans="1:18" s="59" customFormat="1" ht="14.25">
      <c r="A772" s="59" t="s">
        <v>23364</v>
      </c>
      <c r="B772" s="59" t="s">
        <v>30654</v>
      </c>
      <c r="C772" s="59" t="s">
        <v>30650</v>
      </c>
      <c r="D772" s="59" t="s">
        <v>30651</v>
      </c>
      <c r="E772" s="164">
        <v>88</v>
      </c>
      <c r="F772" s="164">
        <v>70</v>
      </c>
      <c r="G772" s="165">
        <v>0.79</v>
      </c>
      <c r="H772" s="59" t="s">
        <v>18516</v>
      </c>
      <c r="I772" s="164">
        <v>18.04</v>
      </c>
      <c r="J772" s="164">
        <v>88.04</v>
      </c>
      <c r="K772" s="59">
        <v>146</v>
      </c>
      <c r="L772" s="59" t="s">
        <v>18516</v>
      </c>
      <c r="M772" s="59" t="s">
        <v>18516</v>
      </c>
    </row>
    <row r="773" spans="1:18" s="59" customFormat="1" ht="14.25">
      <c r="A773" s="59" t="s">
        <v>23367</v>
      </c>
      <c r="B773" s="59" t="s">
        <v>30655</v>
      </c>
      <c r="C773" s="59" t="s">
        <v>30650</v>
      </c>
      <c r="D773" s="59" t="s">
        <v>30651</v>
      </c>
      <c r="E773" s="164">
        <v>88</v>
      </c>
      <c r="F773" s="164">
        <v>70</v>
      </c>
      <c r="G773" s="165">
        <v>0.79</v>
      </c>
      <c r="H773" s="59" t="s">
        <v>18516</v>
      </c>
      <c r="I773" s="164">
        <v>19.22</v>
      </c>
      <c r="J773" s="164">
        <v>89.22</v>
      </c>
      <c r="K773" s="59">
        <v>357</v>
      </c>
      <c r="L773" s="59" t="s">
        <v>18516</v>
      </c>
      <c r="M773" s="59" t="s">
        <v>18516</v>
      </c>
    </row>
    <row r="774" spans="1:18" s="59" customFormat="1" ht="14.25">
      <c r="A774" s="59" t="s">
        <v>23370</v>
      </c>
      <c r="B774" s="59" t="s">
        <v>30656</v>
      </c>
      <c r="C774" s="59" t="s">
        <v>30650</v>
      </c>
      <c r="D774" s="59" t="s">
        <v>30651</v>
      </c>
      <c r="E774" s="164">
        <v>88</v>
      </c>
      <c r="F774" s="164">
        <v>70</v>
      </c>
      <c r="G774" s="165">
        <v>0.79</v>
      </c>
      <c r="H774" s="59" t="s">
        <v>18516</v>
      </c>
      <c r="I774" s="164">
        <v>19.22</v>
      </c>
      <c r="J774" s="164">
        <v>89.22</v>
      </c>
      <c r="K774" s="59">
        <v>201</v>
      </c>
      <c r="L774" s="59" t="s">
        <v>18516</v>
      </c>
      <c r="M774" s="59" t="s">
        <v>18516</v>
      </c>
    </row>
    <row r="775" spans="1:18" s="59" customFormat="1" ht="14.25">
      <c r="A775" s="59" t="s">
        <v>23373</v>
      </c>
      <c r="B775" s="59" t="s">
        <v>30657</v>
      </c>
      <c r="C775" s="59" t="s">
        <v>30650</v>
      </c>
      <c r="D775" s="59" t="s">
        <v>30651</v>
      </c>
      <c r="E775" s="164">
        <v>88</v>
      </c>
      <c r="F775" s="164">
        <v>70</v>
      </c>
      <c r="G775" s="165">
        <v>0.79</v>
      </c>
      <c r="H775" s="59" t="s">
        <v>18516</v>
      </c>
      <c r="I775" s="164">
        <v>19.22</v>
      </c>
      <c r="J775" s="164">
        <v>89.22</v>
      </c>
      <c r="K775" s="59">
        <v>236</v>
      </c>
      <c r="L775" s="59" t="s">
        <v>18516</v>
      </c>
      <c r="M775" s="59" t="s">
        <v>18516</v>
      </c>
    </row>
    <row r="776" spans="1:18" s="59" customFormat="1" ht="14.25">
      <c r="A776" s="59" t="s">
        <v>30658</v>
      </c>
      <c r="B776" s="59" t="s">
        <v>30659</v>
      </c>
      <c r="C776" s="59" t="s">
        <v>30581</v>
      </c>
      <c r="D776" s="59" t="s">
        <v>30582</v>
      </c>
      <c r="E776" s="164">
        <v>63.5</v>
      </c>
      <c r="F776" s="164">
        <v>41.27</v>
      </c>
      <c r="G776" s="165">
        <v>0.64</v>
      </c>
      <c r="H776" s="59" t="s">
        <v>30583</v>
      </c>
      <c r="I776" s="164">
        <v>38.16</v>
      </c>
      <c r="J776" s="164">
        <v>79.43</v>
      </c>
      <c r="K776" s="59">
        <v>183</v>
      </c>
      <c r="L776" s="59" t="s">
        <v>18516</v>
      </c>
      <c r="M776" s="59" t="s">
        <v>18516</v>
      </c>
    </row>
    <row r="777" spans="1:18" s="59" customFormat="1" ht="14.25">
      <c r="A777" s="59" t="s">
        <v>23340</v>
      </c>
      <c r="B777" s="59" t="s">
        <v>30660</v>
      </c>
      <c r="C777" s="59" t="s">
        <v>29661</v>
      </c>
      <c r="D777" s="59" t="s">
        <v>29662</v>
      </c>
      <c r="E777" s="164">
        <v>65</v>
      </c>
      <c r="F777" s="164">
        <v>50</v>
      </c>
      <c r="G777" s="165">
        <v>0.76</v>
      </c>
      <c r="H777" s="59" t="s">
        <v>29914</v>
      </c>
      <c r="I777" s="164">
        <v>51.26</v>
      </c>
      <c r="J777" s="164">
        <v>101.26</v>
      </c>
      <c r="K777" s="59">
        <v>66</v>
      </c>
      <c r="L777" s="59" t="s">
        <v>18516</v>
      </c>
      <c r="M777" s="59" t="s">
        <v>18516</v>
      </c>
    </row>
    <row r="778" spans="1:18" s="59" customFormat="1" ht="14.25">
      <c r="A778" s="59" t="s">
        <v>25642</v>
      </c>
      <c r="B778" s="59" t="s">
        <v>30661</v>
      </c>
      <c r="C778" s="59" t="s">
        <v>29408</v>
      </c>
      <c r="D778" s="59" t="s">
        <v>29409</v>
      </c>
      <c r="E778" s="164">
        <v>140</v>
      </c>
      <c r="F778" s="164">
        <v>115</v>
      </c>
      <c r="G778" s="165">
        <v>0.82</v>
      </c>
      <c r="H778" s="59" t="s">
        <v>29914</v>
      </c>
      <c r="I778" s="164">
        <v>50.32</v>
      </c>
      <c r="J778" s="164">
        <v>165.32</v>
      </c>
      <c r="K778" s="59">
        <v>70</v>
      </c>
      <c r="L778" s="59" t="s">
        <v>18516</v>
      </c>
      <c r="M778" s="59" t="s">
        <v>18516</v>
      </c>
    </row>
    <row r="779" spans="1:18" s="59" customFormat="1" ht="14.25">
      <c r="A779" s="59" t="s">
        <v>25639</v>
      </c>
      <c r="B779" s="59" t="s">
        <v>30662</v>
      </c>
      <c r="C779" s="59" t="s">
        <v>29408</v>
      </c>
      <c r="D779" s="59" t="s">
        <v>29409</v>
      </c>
      <c r="E779" s="164">
        <v>140</v>
      </c>
      <c r="F779" s="164">
        <v>115</v>
      </c>
      <c r="G779" s="165">
        <v>0.82</v>
      </c>
      <c r="H779" s="59" t="s">
        <v>29914</v>
      </c>
      <c r="I779" s="164">
        <v>50.32</v>
      </c>
      <c r="J779" s="164">
        <v>165.32</v>
      </c>
      <c r="K779" s="59">
        <v>71</v>
      </c>
      <c r="L779" s="59" t="s">
        <v>18516</v>
      </c>
      <c r="M779" s="59" t="s">
        <v>18516</v>
      </c>
    </row>
    <row r="780" spans="1:18" s="59" customFormat="1" ht="14.25">
      <c r="A780" s="59" t="s">
        <v>23349</v>
      </c>
      <c r="B780" s="59" t="s">
        <v>30663</v>
      </c>
      <c r="C780" s="59" t="s">
        <v>30664</v>
      </c>
      <c r="D780" s="59" t="s">
        <v>30665</v>
      </c>
      <c r="E780" s="164">
        <v>20</v>
      </c>
      <c r="F780" s="164">
        <v>20</v>
      </c>
      <c r="G780" s="59" t="s">
        <v>18516</v>
      </c>
      <c r="H780" s="59" t="s">
        <v>18516</v>
      </c>
      <c r="I780" s="164">
        <v>40.49</v>
      </c>
      <c r="J780" s="164">
        <v>60.49</v>
      </c>
      <c r="K780" s="59">
        <v>0</v>
      </c>
      <c r="L780" s="59" t="s">
        <v>18516</v>
      </c>
      <c r="M780" s="59" t="s">
        <v>18516</v>
      </c>
    </row>
    <row r="781" spans="1:18" s="59" customFormat="1" ht="14.25">
      <c r="A781" s="59" t="s">
        <v>23313</v>
      </c>
      <c r="B781" s="59" t="s">
        <v>30666</v>
      </c>
      <c r="C781" s="59" t="s">
        <v>30650</v>
      </c>
      <c r="D781" s="59" t="s">
        <v>30651</v>
      </c>
      <c r="E781" s="164">
        <v>99</v>
      </c>
      <c r="F781" s="164">
        <v>86</v>
      </c>
      <c r="G781" s="165">
        <v>0.86</v>
      </c>
      <c r="H781" s="59" t="s">
        <v>18516</v>
      </c>
      <c r="I781" s="164">
        <v>36.06</v>
      </c>
      <c r="J781" s="164">
        <v>122.06</v>
      </c>
      <c r="K781" s="59">
        <v>20</v>
      </c>
      <c r="L781" s="59" t="s">
        <v>18516</v>
      </c>
      <c r="M781" s="59" t="s">
        <v>18516</v>
      </c>
    </row>
    <row r="782" spans="1:18" s="59" customFormat="1" ht="14.25">
      <c r="A782" s="59" t="s">
        <v>23316</v>
      </c>
      <c r="B782" s="59" t="s">
        <v>30667</v>
      </c>
      <c r="C782" s="59" t="s">
        <v>30650</v>
      </c>
      <c r="D782" s="59" t="s">
        <v>30651</v>
      </c>
      <c r="E782" s="164">
        <v>99</v>
      </c>
      <c r="F782" s="164">
        <v>86</v>
      </c>
      <c r="G782" s="165">
        <v>0.86</v>
      </c>
      <c r="H782" s="59" t="s">
        <v>18516</v>
      </c>
      <c r="I782" s="164">
        <v>36.06</v>
      </c>
      <c r="J782" s="164">
        <v>122.06</v>
      </c>
      <c r="K782" s="59">
        <v>36</v>
      </c>
      <c r="L782" s="59" t="s">
        <v>18516</v>
      </c>
      <c r="M782" s="59" t="s">
        <v>18516</v>
      </c>
    </row>
    <row r="783" spans="1:18" s="59" customFormat="1" ht="14.25">
      <c r="A783" s="59" t="s">
        <v>23319</v>
      </c>
      <c r="B783" s="59" t="s">
        <v>30668</v>
      </c>
      <c r="C783" s="59" t="s">
        <v>30650</v>
      </c>
      <c r="D783" s="59" t="s">
        <v>30651</v>
      </c>
      <c r="E783" s="164">
        <v>99</v>
      </c>
      <c r="F783" s="164">
        <v>86</v>
      </c>
      <c r="G783" s="165">
        <v>0.86</v>
      </c>
      <c r="H783" s="59" t="s">
        <v>18516</v>
      </c>
      <c r="I783" s="164">
        <v>36.06</v>
      </c>
      <c r="J783" s="164">
        <v>122.06</v>
      </c>
      <c r="K783" s="59">
        <v>37</v>
      </c>
      <c r="L783" s="59" t="s">
        <v>18516</v>
      </c>
      <c r="M783" s="59" t="s">
        <v>18516</v>
      </c>
    </row>
    <row r="784" spans="1:18" s="59" customFormat="1" ht="14.25">
      <c r="A784" s="59" t="s">
        <v>23322</v>
      </c>
      <c r="B784" s="59" t="s">
        <v>30669</v>
      </c>
      <c r="C784" s="59" t="s">
        <v>30650</v>
      </c>
      <c r="D784" s="59" t="s">
        <v>30651</v>
      </c>
      <c r="E784" s="164">
        <v>99</v>
      </c>
      <c r="F784" s="164">
        <v>86</v>
      </c>
      <c r="G784" s="165">
        <v>0.86</v>
      </c>
      <c r="H784" s="59" t="s">
        <v>18516</v>
      </c>
      <c r="I784" s="164">
        <v>36.06</v>
      </c>
      <c r="J784" s="164">
        <v>122.06</v>
      </c>
      <c r="K784" s="59">
        <v>38</v>
      </c>
      <c r="L784" s="59" t="s">
        <v>18516</v>
      </c>
      <c r="M784" s="59" t="s">
        <v>18516</v>
      </c>
    </row>
    <row r="785" spans="1:18" s="59" customFormat="1" ht="14.25">
      <c r="A785" s="59" t="s">
        <v>23325</v>
      </c>
      <c r="B785" s="59" t="s">
        <v>30670</v>
      </c>
      <c r="C785" s="59" t="s">
        <v>30650</v>
      </c>
      <c r="D785" s="59" t="s">
        <v>30651</v>
      </c>
      <c r="E785" s="164">
        <v>99</v>
      </c>
      <c r="F785" s="164">
        <v>86</v>
      </c>
      <c r="G785" s="165">
        <v>0.86</v>
      </c>
      <c r="H785" s="59" t="s">
        <v>18516</v>
      </c>
      <c r="I785" s="164">
        <v>36.06</v>
      </c>
      <c r="J785" s="164">
        <v>122.06</v>
      </c>
      <c r="K785" s="59">
        <v>55</v>
      </c>
      <c r="L785" s="59" t="s">
        <v>18516</v>
      </c>
      <c r="M785" s="59" t="s">
        <v>18516</v>
      </c>
    </row>
    <row r="786" spans="1:18" s="59" customFormat="1" ht="14.25">
      <c r="A786" s="59" t="s">
        <v>23328</v>
      </c>
      <c r="B786" s="59" t="s">
        <v>30671</v>
      </c>
      <c r="C786" s="59" t="s">
        <v>30650</v>
      </c>
      <c r="D786" s="59" t="s">
        <v>30651</v>
      </c>
      <c r="E786" s="164">
        <v>99</v>
      </c>
      <c r="F786" s="164">
        <v>86</v>
      </c>
      <c r="G786" s="165">
        <v>0.86</v>
      </c>
      <c r="H786" s="59" t="s">
        <v>18516</v>
      </c>
      <c r="I786" s="164">
        <v>36.06</v>
      </c>
      <c r="J786" s="164">
        <v>122.06</v>
      </c>
      <c r="K786" s="59">
        <v>129</v>
      </c>
      <c r="L786" s="59" t="s">
        <v>18516</v>
      </c>
      <c r="M786" s="59" t="s">
        <v>18516</v>
      </c>
    </row>
    <row r="787" spans="1:18" s="59" customFormat="1" ht="14.25">
      <c r="A787" s="59" t="s">
        <v>23352</v>
      </c>
      <c r="B787" s="59" t="s">
        <v>30672</v>
      </c>
      <c r="C787" s="59" t="s">
        <v>30664</v>
      </c>
      <c r="D787" s="59" t="s">
        <v>30665</v>
      </c>
      <c r="E787" s="164">
        <v>165</v>
      </c>
      <c r="F787" s="164">
        <v>165</v>
      </c>
      <c r="G787" s="59" t="s">
        <v>18516</v>
      </c>
      <c r="H787" s="59" t="s">
        <v>18516</v>
      </c>
      <c r="I787" s="164">
        <v>53.09</v>
      </c>
      <c r="J787" s="164">
        <v>218.09</v>
      </c>
      <c r="K787" s="59">
        <v>0</v>
      </c>
      <c r="L787" s="59" t="s">
        <v>18516</v>
      </c>
      <c r="M787" s="59" t="s">
        <v>18516</v>
      </c>
    </row>
    <row r="788" spans="1:18" s="59" customFormat="1" ht="14.25">
      <c r="A788" s="59" t="s">
        <v>23331</v>
      </c>
      <c r="B788" s="59" t="s">
        <v>30670</v>
      </c>
      <c r="C788" s="59" t="s">
        <v>30650</v>
      </c>
      <c r="D788" s="59" t="s">
        <v>30651</v>
      </c>
      <c r="E788" s="164">
        <v>99</v>
      </c>
      <c r="F788" s="164">
        <v>86</v>
      </c>
      <c r="G788" s="165">
        <v>0.86</v>
      </c>
      <c r="H788" s="59" t="s">
        <v>18516</v>
      </c>
      <c r="I788" s="164">
        <v>36.06</v>
      </c>
      <c r="J788" s="164">
        <v>122.06</v>
      </c>
      <c r="K788" s="59">
        <v>172</v>
      </c>
      <c r="L788" s="59" t="s">
        <v>18516</v>
      </c>
      <c r="M788" s="59" t="s">
        <v>18516</v>
      </c>
    </row>
    <row r="789" spans="1:18" s="59" customFormat="1" ht="14.25">
      <c r="A789" s="59" t="s">
        <v>30673</v>
      </c>
      <c r="B789" s="59" t="s">
        <v>30674</v>
      </c>
      <c r="C789" s="59" t="s">
        <v>30675</v>
      </c>
      <c r="D789" s="59" t="s">
        <v>30676</v>
      </c>
      <c r="E789" s="164">
        <v>43</v>
      </c>
      <c r="F789" s="164">
        <v>38.7</v>
      </c>
      <c r="G789" s="165">
        <v>0.9</v>
      </c>
      <c r="H789" s="59" t="s">
        <v>29648</v>
      </c>
      <c r="I789" s="164">
        <v>22.27</v>
      </c>
      <c r="J789" s="164">
        <v>60.97</v>
      </c>
      <c r="K789" s="59">
        <v>67</v>
      </c>
      <c r="L789" s="59" t="s">
        <v>29439</v>
      </c>
      <c r="M789" s="59" t="s">
        <v>29416</v>
      </c>
    </row>
    <row r="790" spans="1:18" s="59" customFormat="1" ht="14.25">
      <c r="A790" s="59" t="s">
        <v>30677</v>
      </c>
      <c r="B790" s="59" t="s">
        <v>30678</v>
      </c>
      <c r="C790" s="59" t="s">
        <v>30675</v>
      </c>
      <c r="D790" s="59" t="s">
        <v>30676</v>
      </c>
      <c r="E790" s="164">
        <v>43</v>
      </c>
      <c r="F790" s="164">
        <v>37.84</v>
      </c>
      <c r="G790" s="165">
        <v>0.88</v>
      </c>
      <c r="H790" s="59" t="s">
        <v>29648</v>
      </c>
      <c r="I790" s="164">
        <v>22.27</v>
      </c>
      <c r="J790" s="164">
        <v>60.11</v>
      </c>
      <c r="K790" s="59">
        <v>132</v>
      </c>
      <c r="L790" s="59" t="s">
        <v>18516</v>
      </c>
      <c r="M790" s="59" t="s">
        <v>18516</v>
      </c>
    </row>
    <row r="791" spans="1:18" s="59" customFormat="1" ht="14.25">
      <c r="A791" s="59" t="s">
        <v>23310</v>
      </c>
      <c r="B791" s="59" t="s">
        <v>30679</v>
      </c>
      <c r="C791" s="59" t="s">
        <v>30675</v>
      </c>
      <c r="D791" s="59" t="s">
        <v>30676</v>
      </c>
      <c r="E791" s="164">
        <v>34</v>
      </c>
      <c r="F791" s="164">
        <v>27.88</v>
      </c>
      <c r="G791" s="165">
        <v>0.82</v>
      </c>
      <c r="H791" s="59" t="s">
        <v>29648</v>
      </c>
      <c r="I791" s="164">
        <v>22.7</v>
      </c>
      <c r="J791" s="164">
        <v>50.58</v>
      </c>
      <c r="K791" s="59">
        <v>42</v>
      </c>
      <c r="L791" s="59" t="s">
        <v>29439</v>
      </c>
      <c r="M791" s="59" t="s">
        <v>30054</v>
      </c>
    </row>
    <row r="792" spans="1:18" s="59" customFormat="1" ht="14.25">
      <c r="A792" s="59" t="s">
        <v>23278</v>
      </c>
      <c r="B792" s="59" t="s">
        <v>30680</v>
      </c>
      <c r="C792" s="59" t="s">
        <v>29543</v>
      </c>
      <c r="D792" s="59" t="s">
        <v>29544</v>
      </c>
      <c r="E792" s="164">
        <v>89</v>
      </c>
      <c r="F792" s="164">
        <v>70</v>
      </c>
      <c r="G792" s="165">
        <v>0.78</v>
      </c>
      <c r="H792" s="59" t="s">
        <v>18516</v>
      </c>
      <c r="I792" s="164">
        <v>21.94</v>
      </c>
      <c r="J792" s="164">
        <v>91.94</v>
      </c>
      <c r="K792" s="59">
        <v>0</v>
      </c>
      <c r="L792" s="59" t="s">
        <v>29465</v>
      </c>
      <c r="M792" s="59" t="s">
        <v>29808</v>
      </c>
    </row>
    <row r="793" spans="1:18" s="59" customFormat="1" ht="14.25">
      <c r="A793" s="59" t="s">
        <v>23284</v>
      </c>
      <c r="B793" s="59" t="s">
        <v>30680</v>
      </c>
      <c r="C793" s="59" t="s">
        <v>29543</v>
      </c>
      <c r="D793" s="59" t="s">
        <v>29544</v>
      </c>
      <c r="E793" s="164">
        <v>89</v>
      </c>
      <c r="F793" s="164">
        <v>70</v>
      </c>
      <c r="G793" s="165">
        <v>0.78</v>
      </c>
      <c r="H793" s="59" t="s">
        <v>18516</v>
      </c>
      <c r="I793" s="164">
        <v>21.94</v>
      </c>
      <c r="J793" s="164">
        <v>91.94</v>
      </c>
      <c r="K793" s="59">
        <v>56</v>
      </c>
      <c r="L793" s="59" t="s">
        <v>18516</v>
      </c>
      <c r="M793" s="59" t="s">
        <v>18516</v>
      </c>
    </row>
    <row r="794" spans="1:18" s="59" customFormat="1" ht="14.25">
      <c r="A794" s="59" t="s">
        <v>23281</v>
      </c>
      <c r="B794" s="59" t="s">
        <v>30680</v>
      </c>
      <c r="C794" s="59" t="s">
        <v>29543</v>
      </c>
      <c r="D794" s="59" t="s">
        <v>29544</v>
      </c>
      <c r="E794" s="164">
        <v>89</v>
      </c>
      <c r="F794" s="164">
        <v>70</v>
      </c>
      <c r="G794" s="165">
        <v>0.78</v>
      </c>
      <c r="H794" s="59" t="s">
        <v>18516</v>
      </c>
      <c r="I794" s="164">
        <v>21.94</v>
      </c>
      <c r="J794" s="164">
        <v>91.94</v>
      </c>
      <c r="K794" s="59">
        <v>31</v>
      </c>
      <c r="L794" s="59" t="s">
        <v>29439</v>
      </c>
      <c r="M794" s="59" t="s">
        <v>29808</v>
      </c>
    </row>
    <row r="795" spans="1:18" s="59" customFormat="1" ht="14.25">
      <c r="A795" s="59" t="s">
        <v>23307</v>
      </c>
      <c r="B795" s="59" t="s">
        <v>30681</v>
      </c>
      <c r="C795" s="59" t="s">
        <v>29661</v>
      </c>
      <c r="D795" s="59" t="s">
        <v>29662</v>
      </c>
      <c r="E795" s="164">
        <v>60</v>
      </c>
      <c r="F795" s="164">
        <v>32</v>
      </c>
      <c r="G795" s="165">
        <v>0.53</v>
      </c>
      <c r="H795" s="59" t="s">
        <v>29914</v>
      </c>
      <c r="I795" s="164">
        <v>22.27</v>
      </c>
      <c r="J795" s="164">
        <v>54.27</v>
      </c>
      <c r="K795" s="59">
        <v>87</v>
      </c>
      <c r="L795" s="59" t="s">
        <v>18516</v>
      </c>
      <c r="M795" s="59" t="s">
        <v>18516</v>
      </c>
    </row>
    <row r="796" spans="1:18" s="59" customFormat="1" ht="14.25">
      <c r="A796" s="59" t="s">
        <v>30682</v>
      </c>
      <c r="B796" s="59" t="s">
        <v>30683</v>
      </c>
      <c r="C796" s="59" t="s">
        <v>29661</v>
      </c>
      <c r="D796" s="59" t="s">
        <v>29662</v>
      </c>
      <c r="E796" s="164">
        <v>150</v>
      </c>
      <c r="F796" s="164">
        <v>140</v>
      </c>
      <c r="G796" s="165">
        <v>0.93</v>
      </c>
      <c r="H796" s="59" t="s">
        <v>18516</v>
      </c>
      <c r="I796" s="164">
        <v>38.2</v>
      </c>
      <c r="J796" s="164">
        <v>178.2</v>
      </c>
      <c r="K796" s="59">
        <v>17</v>
      </c>
      <c r="L796" s="59" t="s">
        <v>18516</v>
      </c>
      <c r="M796" s="59" t="s">
        <v>18516</v>
      </c>
    </row>
    <row r="797" spans="1:18" s="59" customFormat="1" ht="14.25">
      <c r="A797" s="59" t="s">
        <v>23304</v>
      </c>
      <c r="B797" s="59" t="s">
        <v>30684</v>
      </c>
      <c r="C797" s="59" t="s">
        <v>29661</v>
      </c>
      <c r="D797" s="59" t="s">
        <v>29662</v>
      </c>
      <c r="E797" s="59" t="s">
        <v>18516</v>
      </c>
      <c r="F797" s="59" t="s">
        <v>18516</v>
      </c>
      <c r="G797" s="59" t="s">
        <v>18516</v>
      </c>
      <c r="H797" s="59" t="s">
        <v>18516</v>
      </c>
      <c r="I797" s="59" t="s">
        <v>18516</v>
      </c>
      <c r="J797" s="59" t="s">
        <v>18516</v>
      </c>
      <c r="K797" s="59" t="s">
        <v>29707</v>
      </c>
      <c r="L797" s="59" t="s">
        <v>18516</v>
      </c>
      <c r="M797" s="59" t="s">
        <v>18516</v>
      </c>
    </row>
    <row r="798" spans="1:18" s="59" customFormat="1" ht="14.25">
      <c r="A798" s="59" t="s">
        <v>24655</v>
      </c>
      <c r="B798" s="59" t="s">
        <v>30685</v>
      </c>
      <c r="C798" s="59" t="s">
        <v>29509</v>
      </c>
      <c r="D798" s="59" t="s">
        <v>29510</v>
      </c>
      <c r="E798" s="164">
        <v>110</v>
      </c>
      <c r="F798" s="164">
        <v>70</v>
      </c>
      <c r="G798" s="165">
        <v>0.63</v>
      </c>
      <c r="H798" s="59" t="s">
        <v>18516</v>
      </c>
      <c r="I798" s="164">
        <v>28.58</v>
      </c>
      <c r="J798" s="164">
        <v>98.58</v>
      </c>
      <c r="K798" s="59">
        <v>0</v>
      </c>
      <c r="L798" s="59" t="s">
        <v>29465</v>
      </c>
      <c r="M798" s="59" t="s">
        <v>29915</v>
      </c>
    </row>
    <row r="799" spans="1:18" s="59" customFormat="1" ht="14.25">
      <c r="A799" s="59" t="s">
        <v>30686</v>
      </c>
      <c r="B799" s="59" t="s">
        <v>30687</v>
      </c>
      <c r="C799" s="59" t="s">
        <v>29509</v>
      </c>
      <c r="D799" s="59" t="s">
        <v>29510</v>
      </c>
      <c r="E799" s="164">
        <v>110</v>
      </c>
      <c r="F799" s="164">
        <v>70</v>
      </c>
      <c r="G799" s="165">
        <v>0.63</v>
      </c>
      <c r="H799" s="59" t="s">
        <v>18516</v>
      </c>
      <c r="I799" s="164">
        <v>28.58</v>
      </c>
      <c r="J799" s="164">
        <v>98.58</v>
      </c>
      <c r="K799" s="59">
        <v>105</v>
      </c>
      <c r="L799" s="59" t="s">
        <v>29439</v>
      </c>
      <c r="M799" s="59" t="s">
        <v>29711</v>
      </c>
    </row>
    <row r="800" spans="1:18" s="59" customFormat="1" ht="14.25">
      <c r="A800" s="59" t="s">
        <v>24652</v>
      </c>
      <c r="B800" s="59" t="s">
        <v>30688</v>
      </c>
      <c r="C800" s="59" t="s">
        <v>29509</v>
      </c>
      <c r="D800" s="59" t="s">
        <v>29510</v>
      </c>
      <c r="E800" s="164">
        <v>110</v>
      </c>
      <c r="F800" s="164">
        <v>70</v>
      </c>
      <c r="G800" s="165">
        <v>0.63</v>
      </c>
      <c r="H800" s="59" t="s">
        <v>18516</v>
      </c>
      <c r="I800" s="164">
        <v>28.58</v>
      </c>
      <c r="J800" s="164">
        <v>98.58</v>
      </c>
      <c r="K800" s="59">
        <v>1</v>
      </c>
      <c r="L800" s="59" t="s">
        <v>18516</v>
      </c>
      <c r="M800" s="59" t="s">
        <v>18516</v>
      </c>
    </row>
    <row r="801" spans="1:18" s="59" customFormat="1" ht="14" customHeight="1">
      <c r="A801" s="59" t="s">
        <v>24658</v>
      </c>
      <c r="B801" s="59" t="s">
        <v>30689</v>
      </c>
      <c r="C801" s="59" t="s">
        <v>29509</v>
      </c>
      <c r="D801" s="59" t="s">
        <v>29510</v>
      </c>
      <c r="E801" s="164">
        <v>110</v>
      </c>
      <c r="F801" s="164">
        <v>70</v>
      </c>
      <c r="G801" s="165">
        <v>0.63</v>
      </c>
      <c r="H801" s="59" t="s">
        <v>18516</v>
      </c>
      <c r="I801" s="164">
        <v>28.58</v>
      </c>
      <c r="J801" s="164">
        <v>98.58</v>
      </c>
      <c r="K801" s="59">
        <v>69</v>
      </c>
      <c r="L801" s="59" t="s">
        <v>29439</v>
      </c>
      <c r="M801" s="59" t="s">
        <v>29711</v>
      </c>
    </row>
    <row r="802" spans="1:18" s="59" customFormat="1" ht="14.25">
      <c r="A802" s="59" t="s">
        <v>30690</v>
      </c>
      <c r="B802" s="59" t="s">
        <v>30691</v>
      </c>
      <c r="C802" s="59" t="s">
        <v>29509</v>
      </c>
      <c r="D802" s="59" t="s">
        <v>29510</v>
      </c>
      <c r="E802" s="164">
        <v>110</v>
      </c>
      <c r="F802" s="164">
        <v>70</v>
      </c>
      <c r="G802" s="165">
        <v>0.63</v>
      </c>
      <c r="H802" s="59" t="s">
        <v>18516</v>
      </c>
      <c r="I802" s="164">
        <v>28.58</v>
      </c>
      <c r="J802" s="164">
        <v>98.58</v>
      </c>
      <c r="K802" s="59">
        <v>0</v>
      </c>
      <c r="L802" s="59" t="s">
        <v>18516</v>
      </c>
      <c r="M802" s="59" t="s">
        <v>18516</v>
      </c>
    </row>
    <row r="803" spans="1:18" s="59" customFormat="1" ht="14.25">
      <c r="A803" s="59" t="s">
        <v>20271</v>
      </c>
      <c r="B803" s="59" t="s">
        <v>30692</v>
      </c>
      <c r="C803" s="59" t="s">
        <v>30693</v>
      </c>
      <c r="D803" s="59" t="s">
        <v>30694</v>
      </c>
      <c r="E803" s="164">
        <v>142</v>
      </c>
      <c r="F803" s="164">
        <v>120</v>
      </c>
      <c r="G803" s="165">
        <v>0.84</v>
      </c>
      <c r="H803" s="59" t="s">
        <v>18516</v>
      </c>
      <c r="I803" s="164">
        <v>40.49</v>
      </c>
      <c r="J803" s="164">
        <v>160.49</v>
      </c>
      <c r="K803" s="59">
        <v>28</v>
      </c>
      <c r="L803" s="59" t="s">
        <v>18516</v>
      </c>
      <c r="M803" s="59" t="s">
        <v>18516</v>
      </c>
    </row>
    <row r="804" spans="1:18" s="59" customFormat="1" ht="14.25">
      <c r="A804" s="59" t="s">
        <v>20268</v>
      </c>
      <c r="B804" s="59" t="s">
        <v>30695</v>
      </c>
      <c r="C804" s="59" t="s">
        <v>30693</v>
      </c>
      <c r="D804" s="59" t="s">
        <v>30694</v>
      </c>
      <c r="E804" s="164">
        <v>142</v>
      </c>
      <c r="F804" s="164">
        <v>120</v>
      </c>
      <c r="G804" s="165">
        <v>0.84</v>
      </c>
      <c r="H804" s="59" t="s">
        <v>18516</v>
      </c>
      <c r="I804" s="164">
        <v>40.49</v>
      </c>
      <c r="J804" s="164">
        <v>160.49</v>
      </c>
      <c r="K804" s="59">
        <v>47</v>
      </c>
      <c r="L804" s="59" t="s">
        <v>18516</v>
      </c>
      <c r="M804" s="59" t="s">
        <v>18516</v>
      </c>
    </row>
    <row r="805" spans="1:18" s="59" customFormat="1" ht="14.25">
      <c r="A805" s="59" t="s">
        <v>20265</v>
      </c>
      <c r="B805" s="59" t="s">
        <v>30696</v>
      </c>
      <c r="C805" s="59" t="s">
        <v>30693</v>
      </c>
      <c r="D805" s="59" t="s">
        <v>30694</v>
      </c>
      <c r="E805" s="164">
        <v>142</v>
      </c>
      <c r="F805" s="164">
        <v>120</v>
      </c>
      <c r="G805" s="165">
        <v>0.84</v>
      </c>
      <c r="H805" s="59" t="s">
        <v>18516</v>
      </c>
      <c r="I805" s="164">
        <v>40.49</v>
      </c>
      <c r="J805" s="164">
        <v>160.49</v>
      </c>
      <c r="K805" s="59">
        <v>0</v>
      </c>
      <c r="L805" s="59" t="s">
        <v>18516</v>
      </c>
      <c r="M805" s="59" t="s">
        <v>18516</v>
      </c>
    </row>
    <row r="806" spans="1:18" s="59" customFormat="1" ht="14.25">
      <c r="A806" s="59" t="s">
        <v>30697</v>
      </c>
      <c r="B806" s="59" t="s">
        <v>30698</v>
      </c>
      <c r="C806" s="59" t="s">
        <v>30281</v>
      </c>
      <c r="D806" s="59" t="s">
        <v>30282</v>
      </c>
      <c r="E806" s="164">
        <v>240</v>
      </c>
      <c r="F806" s="164">
        <v>240</v>
      </c>
      <c r="G806" s="59" t="s">
        <v>18516</v>
      </c>
      <c r="H806" s="59" t="s">
        <v>18516</v>
      </c>
      <c r="I806" s="164">
        <v>83.27</v>
      </c>
      <c r="J806" s="164">
        <v>323.27</v>
      </c>
      <c r="K806" s="59">
        <v>5</v>
      </c>
      <c r="L806" s="59" t="s">
        <v>29410</v>
      </c>
      <c r="M806" s="59" t="s">
        <v>30529</v>
      </c>
    </row>
    <row r="807" spans="1:18" s="59" customFormat="1" ht="14.25">
      <c r="A807" s="59" t="s">
        <v>30699</v>
      </c>
      <c r="B807" s="59" t="s">
        <v>30700</v>
      </c>
      <c r="C807" s="59" t="s">
        <v>30281</v>
      </c>
      <c r="D807" s="59" t="s">
        <v>30282</v>
      </c>
      <c r="E807" s="164">
        <v>245</v>
      </c>
      <c r="F807" s="164">
        <v>245</v>
      </c>
      <c r="G807" s="59" t="s">
        <v>18516</v>
      </c>
      <c r="H807" s="59" t="s">
        <v>18516</v>
      </c>
      <c r="I807" s="164">
        <v>84.16</v>
      </c>
      <c r="J807" s="164">
        <v>329.16</v>
      </c>
      <c r="K807" s="59">
        <v>90</v>
      </c>
      <c r="L807" s="59" t="s">
        <v>18516</v>
      </c>
      <c r="M807" s="59" t="s">
        <v>18516</v>
      </c>
    </row>
    <row r="808" spans="1:18" s="59" customFormat="1" ht="14.25">
      <c r="A808" s="59" t="s">
        <v>23287</v>
      </c>
      <c r="B808" s="59" t="s">
        <v>30680</v>
      </c>
      <c r="C808" s="59" t="s">
        <v>29543</v>
      </c>
      <c r="D808" s="59" t="s">
        <v>29544</v>
      </c>
      <c r="E808" s="164">
        <v>89</v>
      </c>
      <c r="F808" s="164">
        <v>70</v>
      </c>
      <c r="G808" s="165">
        <v>0.78</v>
      </c>
      <c r="H808" s="59" t="s">
        <v>18516</v>
      </c>
      <c r="I808" s="164">
        <v>21.94</v>
      </c>
      <c r="J808" s="164">
        <v>91.94</v>
      </c>
      <c r="K808" s="59">
        <v>0</v>
      </c>
      <c r="L808" s="59" t="s">
        <v>29465</v>
      </c>
      <c r="M808" s="59" t="s">
        <v>29808</v>
      </c>
    </row>
    <row r="809" spans="1:18" s="59" customFormat="1" ht="14.25">
      <c r="A809" s="59" t="s">
        <v>23293</v>
      </c>
      <c r="B809" s="59" t="s">
        <v>30701</v>
      </c>
      <c r="C809" s="59" t="s">
        <v>29661</v>
      </c>
      <c r="D809" s="59" t="s">
        <v>29662</v>
      </c>
      <c r="E809" s="164">
        <v>90</v>
      </c>
      <c r="F809" s="164">
        <v>70</v>
      </c>
      <c r="G809" s="165">
        <v>0.77</v>
      </c>
      <c r="H809" s="59" t="s">
        <v>29914</v>
      </c>
      <c r="I809" s="164">
        <v>52.97</v>
      </c>
      <c r="J809" s="164">
        <v>122.97</v>
      </c>
      <c r="K809" s="59">
        <v>69</v>
      </c>
      <c r="L809" s="59" t="s">
        <v>18516</v>
      </c>
      <c r="M809" s="59" t="s">
        <v>18516</v>
      </c>
    </row>
    <row r="810" spans="1:18" s="59" customFormat="1" ht="14.25">
      <c r="A810" s="59" t="s">
        <v>23290</v>
      </c>
      <c r="B810" s="59" t="s">
        <v>30702</v>
      </c>
      <c r="C810" s="59" t="s">
        <v>29661</v>
      </c>
      <c r="D810" s="59" t="s">
        <v>29662</v>
      </c>
      <c r="E810" s="164">
        <v>100</v>
      </c>
      <c r="F810" s="164">
        <v>85</v>
      </c>
      <c r="G810" s="165">
        <v>0.85</v>
      </c>
      <c r="H810" s="59" t="s">
        <v>18516</v>
      </c>
      <c r="I810" s="164">
        <v>43.99</v>
      </c>
      <c r="J810" s="164">
        <v>128.99</v>
      </c>
      <c r="K810" s="59">
        <v>107</v>
      </c>
      <c r="L810" s="59" t="s">
        <v>18516</v>
      </c>
      <c r="M810" s="59" t="s">
        <v>18516</v>
      </c>
    </row>
    <row r="811" spans="1:18" s="59" customFormat="1" ht="14.25">
      <c r="A811" s="59" t="s">
        <v>23407</v>
      </c>
      <c r="B811" s="59" t="s">
        <v>30703</v>
      </c>
      <c r="C811" s="59" t="s">
        <v>30693</v>
      </c>
      <c r="D811" s="59" t="s">
        <v>30694</v>
      </c>
      <c r="E811" s="164">
        <v>190</v>
      </c>
      <c r="F811" s="164">
        <v>170</v>
      </c>
      <c r="G811" s="165">
        <v>0.89</v>
      </c>
      <c r="H811" s="59" t="s">
        <v>18516</v>
      </c>
      <c r="I811" s="164">
        <v>77.63</v>
      </c>
      <c r="J811" s="164">
        <v>247.63</v>
      </c>
      <c r="K811" s="59">
        <v>75</v>
      </c>
      <c r="L811" s="59" t="s">
        <v>18516</v>
      </c>
      <c r="M811" s="59" t="s">
        <v>18516</v>
      </c>
    </row>
    <row r="812" spans="1:18" s="59" customFormat="1" ht="14.25">
      <c r="A812" s="59" t="s">
        <v>23410</v>
      </c>
      <c r="B812" s="59" t="s">
        <v>30704</v>
      </c>
      <c r="C812" s="59" t="s">
        <v>30693</v>
      </c>
      <c r="D812" s="59" t="s">
        <v>30694</v>
      </c>
      <c r="E812" s="164">
        <v>190</v>
      </c>
      <c r="F812" s="164">
        <v>170</v>
      </c>
      <c r="G812" s="165">
        <v>0.89</v>
      </c>
      <c r="H812" s="59" t="s">
        <v>18516</v>
      </c>
      <c r="I812" s="164">
        <v>77.63</v>
      </c>
      <c r="J812" s="164">
        <v>247.63</v>
      </c>
      <c r="K812" s="59">
        <v>80</v>
      </c>
      <c r="L812" s="59" t="s">
        <v>18516</v>
      </c>
      <c r="M812" s="59" t="s">
        <v>18516</v>
      </c>
    </row>
    <row r="813" spans="1:18" s="59" customFormat="1" ht="14.25">
      <c r="A813" s="59" t="s">
        <v>16126</v>
      </c>
      <c r="B813" s="59" t="s">
        <v>30705</v>
      </c>
      <c r="C813" s="59" t="s">
        <v>29518</v>
      </c>
      <c r="D813" s="59" t="s">
        <v>29519</v>
      </c>
      <c r="E813" s="164">
        <v>249</v>
      </c>
      <c r="F813" s="164">
        <v>145</v>
      </c>
      <c r="G813" s="165">
        <v>0.58</v>
      </c>
      <c r="H813" s="59" t="s">
        <v>18516</v>
      </c>
      <c r="I813" s="164">
        <v>91.5</v>
      </c>
      <c r="J813" s="164">
        <v>236.5</v>
      </c>
      <c r="K813" s="59">
        <v>42</v>
      </c>
      <c r="L813" s="59" t="s">
        <v>18516</v>
      </c>
      <c r="M813" s="59" t="s">
        <v>18516</v>
      </c>
    </row>
    <row r="814" spans="1:18" s="59" customFormat="1" ht="14.25">
      <c r="A814" s="59" t="s">
        <v>23196</v>
      </c>
      <c r="B814" s="59" t="s">
        <v>30706</v>
      </c>
      <c r="C814" s="59" t="s">
        <v>30574</v>
      </c>
      <c r="D814" s="59" t="s">
        <v>30575</v>
      </c>
      <c r="E814" s="164">
        <v>119.99</v>
      </c>
      <c r="F814" s="164">
        <v>119.99</v>
      </c>
      <c r="G814" s="59" t="s">
        <v>18516</v>
      </c>
      <c r="H814" s="59" t="s">
        <v>18516</v>
      </c>
      <c r="I814" s="164">
        <v>39.55</v>
      </c>
      <c r="J814" s="164">
        <v>159.54</v>
      </c>
      <c r="K814" s="59">
        <v>66</v>
      </c>
      <c r="L814" s="59" t="s">
        <v>18516</v>
      </c>
      <c r="M814" s="59" t="s">
        <v>18516</v>
      </c>
    </row>
    <row r="815" spans="1:18" s="59" customFormat="1" ht="14.25">
      <c r="A815" s="59" t="s">
        <v>23199</v>
      </c>
      <c r="B815" s="59" t="s">
        <v>30707</v>
      </c>
      <c r="C815" s="59" t="s">
        <v>30574</v>
      </c>
      <c r="D815" s="59" t="s">
        <v>30575</v>
      </c>
      <c r="E815" s="164">
        <v>119.99</v>
      </c>
      <c r="F815" s="164">
        <v>119.99</v>
      </c>
      <c r="G815" s="59" t="s">
        <v>18516</v>
      </c>
      <c r="H815" s="59" t="s">
        <v>18516</v>
      </c>
      <c r="I815" s="164">
        <v>39.55</v>
      </c>
      <c r="J815" s="164">
        <v>159.54</v>
      </c>
      <c r="K815" s="59">
        <v>51</v>
      </c>
      <c r="L815" s="59" t="s">
        <v>18516</v>
      </c>
      <c r="M815" s="59" t="s">
        <v>18516</v>
      </c>
    </row>
    <row r="816" spans="1:18" s="59" customFormat="1" ht="14.25">
      <c r="A816" s="59" t="s">
        <v>23202</v>
      </c>
      <c r="B816" s="59" t="s">
        <v>30708</v>
      </c>
      <c r="C816" s="59" t="s">
        <v>30574</v>
      </c>
      <c r="D816" s="59" t="s">
        <v>30575</v>
      </c>
      <c r="E816" s="164">
        <v>119.99</v>
      </c>
      <c r="F816" s="164">
        <v>119.99</v>
      </c>
      <c r="G816" s="59" t="s">
        <v>18516</v>
      </c>
      <c r="H816" s="59" t="s">
        <v>18516</v>
      </c>
      <c r="I816" s="164">
        <v>39.55</v>
      </c>
      <c r="J816" s="164">
        <v>159.54</v>
      </c>
      <c r="K816" s="59">
        <v>53</v>
      </c>
      <c r="L816" s="59" t="s">
        <v>18516</v>
      </c>
      <c r="M816" s="59" t="s">
        <v>18516</v>
      </c>
    </row>
    <row r="817" spans="1:18" s="59" customFormat="1" ht="14.25">
      <c r="A817" s="59" t="s">
        <v>30709</v>
      </c>
      <c r="B817" s="59" t="s">
        <v>30710</v>
      </c>
      <c r="C817" s="59" t="s">
        <v>29509</v>
      </c>
      <c r="D817" s="59" t="s">
        <v>29510</v>
      </c>
      <c r="E817" s="164">
        <v>110</v>
      </c>
      <c r="F817" s="164">
        <v>70</v>
      </c>
      <c r="G817" s="165">
        <v>0.63</v>
      </c>
      <c r="H817" s="59" t="s">
        <v>18516</v>
      </c>
      <c r="I817" s="164">
        <v>27.57</v>
      </c>
      <c r="J817" s="164">
        <v>97.57</v>
      </c>
      <c r="K817" s="59">
        <v>0</v>
      </c>
      <c r="L817" s="59" t="s">
        <v>29465</v>
      </c>
      <c r="M817" s="59" t="s">
        <v>30711</v>
      </c>
    </row>
    <row r="818" spans="1:18" s="59" customFormat="1" ht="14.25">
      <c r="A818" s="59" t="s">
        <v>25630</v>
      </c>
      <c r="B818" s="59" t="s">
        <v>30712</v>
      </c>
      <c r="C818" s="59" t="s">
        <v>29408</v>
      </c>
      <c r="D818" s="59" t="s">
        <v>29409</v>
      </c>
      <c r="E818" s="164">
        <v>160</v>
      </c>
      <c r="F818" s="164">
        <v>125</v>
      </c>
      <c r="G818" s="165">
        <v>0.78</v>
      </c>
      <c r="H818" s="59" t="s">
        <v>29914</v>
      </c>
      <c r="I818" s="164">
        <v>53.63</v>
      </c>
      <c r="J818" s="164">
        <v>178.63</v>
      </c>
      <c r="K818" s="59">
        <v>55</v>
      </c>
      <c r="L818" s="59" t="s">
        <v>18516</v>
      </c>
      <c r="M818" s="59" t="s">
        <v>18516</v>
      </c>
    </row>
    <row r="819" spans="1:18" s="59" customFormat="1" ht="14.25">
      <c r="A819" s="59" t="s">
        <v>25627</v>
      </c>
      <c r="B819" s="59" t="s">
        <v>30713</v>
      </c>
      <c r="C819" s="59" t="s">
        <v>29408</v>
      </c>
      <c r="D819" s="59" t="s">
        <v>29409</v>
      </c>
      <c r="E819" s="164">
        <v>160</v>
      </c>
      <c r="F819" s="164">
        <v>125</v>
      </c>
      <c r="G819" s="165">
        <v>0.78</v>
      </c>
      <c r="H819" s="59" t="s">
        <v>29914</v>
      </c>
      <c r="I819" s="164">
        <v>53.63</v>
      </c>
      <c r="J819" s="164">
        <v>178.63</v>
      </c>
      <c r="K819" s="59">
        <v>70</v>
      </c>
      <c r="L819" s="59" t="s">
        <v>18516</v>
      </c>
      <c r="M819" s="59" t="s">
        <v>18516</v>
      </c>
    </row>
    <row r="820" spans="1:18" s="59" customFormat="1" ht="14.25">
      <c r="A820" s="59" t="s">
        <v>23175</v>
      </c>
      <c r="B820" s="59" t="s">
        <v>30714</v>
      </c>
      <c r="C820" s="59" t="s">
        <v>30650</v>
      </c>
      <c r="D820" s="59" t="s">
        <v>30651</v>
      </c>
      <c r="E820" s="164">
        <v>75</v>
      </c>
      <c r="F820" s="164">
        <v>60</v>
      </c>
      <c r="G820" s="165">
        <v>0.8</v>
      </c>
      <c r="H820" s="59" t="s">
        <v>18516</v>
      </c>
      <c r="I820" s="164">
        <v>18.29</v>
      </c>
      <c r="J820" s="164">
        <v>78.29</v>
      </c>
      <c r="K820" s="59">
        <v>55</v>
      </c>
      <c r="L820" s="59" t="s">
        <v>18516</v>
      </c>
      <c r="M820" s="59" t="s">
        <v>18516</v>
      </c>
    </row>
    <row r="821" spans="1:18" s="59" customFormat="1" ht="14.25">
      <c r="A821" s="59" t="s">
        <v>23178</v>
      </c>
      <c r="B821" s="59" t="s">
        <v>30715</v>
      </c>
      <c r="C821" s="59" t="s">
        <v>30650</v>
      </c>
      <c r="D821" s="59" t="s">
        <v>30651</v>
      </c>
      <c r="E821" s="164">
        <v>75</v>
      </c>
      <c r="F821" s="164">
        <v>60</v>
      </c>
      <c r="G821" s="165">
        <v>0.8</v>
      </c>
      <c r="H821" s="59" t="s">
        <v>18516</v>
      </c>
      <c r="I821" s="164">
        <v>18.29</v>
      </c>
      <c r="J821" s="164">
        <v>78.29</v>
      </c>
      <c r="K821" s="59">
        <v>57</v>
      </c>
      <c r="L821" s="59" t="s">
        <v>18516</v>
      </c>
      <c r="M821" s="59" t="s">
        <v>18516</v>
      </c>
    </row>
    <row r="822" spans="1:18" s="59" customFormat="1" ht="14.25">
      <c r="A822" s="59" t="s">
        <v>23181</v>
      </c>
      <c r="B822" s="59" t="s">
        <v>30716</v>
      </c>
      <c r="C822" s="59" t="s">
        <v>30650</v>
      </c>
      <c r="D822" s="59" t="s">
        <v>30651</v>
      </c>
      <c r="E822" s="164">
        <v>75</v>
      </c>
      <c r="F822" s="164">
        <v>60</v>
      </c>
      <c r="G822" s="165">
        <v>0.8</v>
      </c>
      <c r="H822" s="59" t="s">
        <v>18516</v>
      </c>
      <c r="I822" s="164">
        <v>18.29</v>
      </c>
      <c r="J822" s="164">
        <v>78.29</v>
      </c>
      <c r="K822" s="59">
        <v>61</v>
      </c>
      <c r="L822" s="59" t="s">
        <v>18516</v>
      </c>
      <c r="M822" s="59" t="s">
        <v>18516</v>
      </c>
    </row>
    <row r="823" spans="1:18" s="59" customFormat="1" ht="14.25">
      <c r="A823" s="59" t="s">
        <v>23184</v>
      </c>
      <c r="B823" s="59" t="s">
        <v>30717</v>
      </c>
      <c r="C823" s="59" t="s">
        <v>30650</v>
      </c>
      <c r="D823" s="59" t="s">
        <v>30651</v>
      </c>
      <c r="E823" s="164">
        <v>75</v>
      </c>
      <c r="F823" s="164">
        <v>60</v>
      </c>
      <c r="G823" s="165">
        <v>0.8</v>
      </c>
      <c r="H823" s="59" t="s">
        <v>18516</v>
      </c>
      <c r="I823" s="164">
        <v>18.29</v>
      </c>
      <c r="J823" s="164">
        <v>78.29</v>
      </c>
      <c r="K823" s="59">
        <v>191</v>
      </c>
      <c r="L823" s="59" t="s">
        <v>18516</v>
      </c>
      <c r="M823" s="59" t="s">
        <v>18516</v>
      </c>
    </row>
    <row r="824" spans="1:18" s="59" customFormat="1" ht="14.25">
      <c r="A824" s="59" t="s">
        <v>23187</v>
      </c>
      <c r="B824" s="59" t="s">
        <v>30718</v>
      </c>
      <c r="C824" s="59" t="s">
        <v>30650</v>
      </c>
      <c r="D824" s="59" t="s">
        <v>30651</v>
      </c>
      <c r="E824" s="164">
        <v>75</v>
      </c>
      <c r="F824" s="164">
        <v>60</v>
      </c>
      <c r="G824" s="165">
        <v>0.8</v>
      </c>
      <c r="H824" s="59" t="s">
        <v>18516</v>
      </c>
      <c r="I824" s="164">
        <v>18.29</v>
      </c>
      <c r="J824" s="164">
        <v>78.29</v>
      </c>
      <c r="K824" s="59">
        <v>220</v>
      </c>
      <c r="L824" s="59" t="s">
        <v>18516</v>
      </c>
      <c r="M824" s="59" t="s">
        <v>18516</v>
      </c>
    </row>
    <row r="825" spans="1:18" s="59" customFormat="1" ht="14.25">
      <c r="A825" s="59" t="s">
        <v>23190</v>
      </c>
      <c r="B825" s="59" t="s">
        <v>30718</v>
      </c>
      <c r="C825" s="59" t="s">
        <v>30650</v>
      </c>
      <c r="D825" s="59" t="s">
        <v>30651</v>
      </c>
      <c r="E825" s="164">
        <v>75</v>
      </c>
      <c r="F825" s="164">
        <v>60</v>
      </c>
      <c r="G825" s="165">
        <v>0.8</v>
      </c>
      <c r="H825" s="59" t="s">
        <v>18516</v>
      </c>
      <c r="I825" s="164">
        <v>18.29</v>
      </c>
      <c r="J825" s="164">
        <v>78.29</v>
      </c>
      <c r="K825" s="59">
        <v>353</v>
      </c>
      <c r="L825" s="59" t="s">
        <v>18516</v>
      </c>
      <c r="M825" s="59" t="s">
        <v>18516</v>
      </c>
    </row>
    <row r="826" spans="1:18" s="59" customFormat="1" ht="14.25">
      <c r="A826" s="59" t="s">
        <v>18552</v>
      </c>
      <c r="B826" s="59" t="s">
        <v>30719</v>
      </c>
      <c r="C826" s="59" t="s">
        <v>29583</v>
      </c>
      <c r="D826" s="59" t="s">
        <v>29583</v>
      </c>
      <c r="E826" s="164">
        <v>145</v>
      </c>
      <c r="F826" s="164">
        <v>127</v>
      </c>
      <c r="G826" s="165">
        <v>0.87</v>
      </c>
      <c r="H826" s="59" t="s">
        <v>18516</v>
      </c>
      <c r="I826" s="164">
        <v>42.22</v>
      </c>
      <c r="J826" s="164">
        <v>169.22</v>
      </c>
      <c r="K826" s="59">
        <v>375</v>
      </c>
      <c r="L826" s="59" t="s">
        <v>18516</v>
      </c>
      <c r="M826" s="59" t="s">
        <v>18516</v>
      </c>
    </row>
    <row r="827" spans="1:18" s="59" customFormat="1" ht="14.25">
      <c r="A827" s="59" t="s">
        <v>23193</v>
      </c>
      <c r="B827" s="59" t="s">
        <v>30720</v>
      </c>
      <c r="C827" s="59" t="s">
        <v>30650</v>
      </c>
      <c r="D827" s="59" t="s">
        <v>30651</v>
      </c>
      <c r="E827" s="164">
        <v>75</v>
      </c>
      <c r="F827" s="164">
        <v>60</v>
      </c>
      <c r="G827" s="165">
        <v>0.8</v>
      </c>
      <c r="H827" s="59" t="s">
        <v>18516</v>
      </c>
      <c r="I827" s="164">
        <v>18.29</v>
      </c>
      <c r="J827" s="164">
        <v>78.29</v>
      </c>
      <c r="K827" s="59">
        <v>263</v>
      </c>
      <c r="L827" s="59" t="s">
        <v>18516</v>
      </c>
      <c r="M827" s="59" t="s">
        <v>18516</v>
      </c>
    </row>
    <row r="828" spans="1:18" s="59" customFormat="1" ht="14.25">
      <c r="A828" s="59" t="s">
        <v>13199</v>
      </c>
      <c r="B828" s="59" t="s">
        <v>30721</v>
      </c>
      <c r="C828" s="59" t="s">
        <v>29583</v>
      </c>
      <c r="D828" s="59" t="s">
        <v>29583</v>
      </c>
      <c r="E828" s="164">
        <v>135</v>
      </c>
      <c r="F828" s="164">
        <v>122</v>
      </c>
      <c r="G828" s="165">
        <v>0.9</v>
      </c>
      <c r="H828" s="59" t="s">
        <v>18516</v>
      </c>
      <c r="I828" s="164">
        <v>39.22</v>
      </c>
      <c r="J828" s="164">
        <v>161.22</v>
      </c>
      <c r="K828" s="59">
        <v>280</v>
      </c>
      <c r="L828" s="59" t="s">
        <v>18516</v>
      </c>
      <c r="M828" s="59" t="s">
        <v>18516</v>
      </c>
    </row>
    <row r="829" spans="1:18" s="59" customFormat="1" ht="14.25">
      <c r="A829" s="59" t="s">
        <v>23588</v>
      </c>
      <c r="B829" s="59" t="s">
        <v>30722</v>
      </c>
      <c r="C829" s="59" t="s">
        <v>29599</v>
      </c>
      <c r="D829" s="59" t="s">
        <v>29600</v>
      </c>
      <c r="E829" s="164">
        <v>160</v>
      </c>
      <c r="F829" s="164">
        <v>153.6</v>
      </c>
      <c r="G829" s="165">
        <v>0.96</v>
      </c>
      <c r="H829" s="59" t="s">
        <v>18516</v>
      </c>
      <c r="I829" s="164">
        <v>56.18</v>
      </c>
      <c r="J829" s="164">
        <v>209.78</v>
      </c>
      <c r="K829" s="59">
        <v>126</v>
      </c>
      <c r="L829" s="59" t="s">
        <v>18516</v>
      </c>
      <c r="M829" s="59" t="s">
        <v>18516</v>
      </c>
    </row>
    <row r="830" spans="1:18" s="59" customFormat="1" ht="14.25">
      <c r="A830" s="59" t="s">
        <v>23585</v>
      </c>
      <c r="B830" s="59" t="s">
        <v>30723</v>
      </c>
      <c r="C830" s="59" t="s">
        <v>29599</v>
      </c>
      <c r="D830" s="59" t="s">
        <v>29600</v>
      </c>
      <c r="E830" s="164">
        <v>160</v>
      </c>
      <c r="F830" s="164">
        <v>153.6</v>
      </c>
      <c r="G830" s="165">
        <v>0.96</v>
      </c>
      <c r="H830" s="59" t="s">
        <v>18516</v>
      </c>
      <c r="I830" s="164">
        <v>56.18</v>
      </c>
      <c r="J830" s="164">
        <v>209.78</v>
      </c>
      <c r="K830" s="59">
        <v>121</v>
      </c>
      <c r="L830" s="59" t="s">
        <v>18516</v>
      </c>
      <c r="M830" s="59" t="s">
        <v>18516</v>
      </c>
    </row>
    <row r="831" spans="1:18" s="59" customFormat="1" ht="14.25">
      <c r="A831" s="59" t="s">
        <v>23582</v>
      </c>
      <c r="B831" s="59" t="s">
        <v>30724</v>
      </c>
      <c r="C831" s="59" t="s">
        <v>29599</v>
      </c>
      <c r="D831" s="59" t="s">
        <v>29600</v>
      </c>
      <c r="E831" s="164">
        <v>160</v>
      </c>
      <c r="F831" s="164">
        <v>153.6</v>
      </c>
      <c r="G831" s="165">
        <v>0.96</v>
      </c>
      <c r="H831" s="59" t="s">
        <v>18516</v>
      </c>
      <c r="I831" s="164">
        <v>56.18</v>
      </c>
      <c r="J831" s="164">
        <v>209.78</v>
      </c>
      <c r="K831" s="59">
        <v>90</v>
      </c>
      <c r="L831" s="59" t="s">
        <v>18516</v>
      </c>
      <c r="M831" s="59" t="s">
        <v>18516</v>
      </c>
    </row>
    <row r="832" spans="1:18" s="59" customFormat="1" ht="14.25">
      <c r="A832" s="59" t="s">
        <v>18549</v>
      </c>
      <c r="B832" s="59" t="s">
        <v>30725</v>
      </c>
      <c r="C832" s="59" t="s">
        <v>29583</v>
      </c>
      <c r="D832" s="59" t="s">
        <v>29583</v>
      </c>
      <c r="E832" s="164">
        <v>145</v>
      </c>
      <c r="F832" s="164">
        <v>127</v>
      </c>
      <c r="G832" s="165">
        <v>0.87</v>
      </c>
      <c r="H832" s="59" t="s">
        <v>18516</v>
      </c>
      <c r="I832" s="164">
        <v>42.22</v>
      </c>
      <c r="J832" s="164">
        <v>169.22</v>
      </c>
      <c r="K832" s="59">
        <v>110</v>
      </c>
      <c r="L832" s="59" t="s">
        <v>18516</v>
      </c>
      <c r="M832" s="59" t="s">
        <v>18516</v>
      </c>
    </row>
    <row r="833" spans="1:18" s="59" customFormat="1" ht="14.25">
      <c r="A833" s="59" t="s">
        <v>25624</v>
      </c>
      <c r="B833" s="59" t="s">
        <v>30726</v>
      </c>
      <c r="C833" s="59" t="s">
        <v>29408</v>
      </c>
      <c r="D833" s="59" t="s">
        <v>29409</v>
      </c>
      <c r="E833" s="164">
        <v>410</v>
      </c>
      <c r="F833" s="164">
        <v>360</v>
      </c>
      <c r="G833" s="165">
        <v>0.87</v>
      </c>
      <c r="H833" s="59" t="s">
        <v>29914</v>
      </c>
      <c r="I833" s="164">
        <v>125.08</v>
      </c>
      <c r="J833" s="164">
        <v>485.08</v>
      </c>
      <c r="K833" s="59">
        <v>55</v>
      </c>
      <c r="L833" s="59" t="s">
        <v>18516</v>
      </c>
      <c r="M833" s="59" t="s">
        <v>18516</v>
      </c>
    </row>
    <row r="834" spans="1:18" s="59" customFormat="1" ht="14.25">
      <c r="A834" s="59" t="s">
        <v>25621</v>
      </c>
      <c r="B834" s="59" t="s">
        <v>30727</v>
      </c>
      <c r="C834" s="59" t="s">
        <v>29408</v>
      </c>
      <c r="D834" s="59" t="s">
        <v>29409</v>
      </c>
      <c r="E834" s="164">
        <v>410</v>
      </c>
      <c r="F834" s="164">
        <v>360</v>
      </c>
      <c r="G834" s="165">
        <v>0.87</v>
      </c>
      <c r="H834" s="59" t="s">
        <v>29914</v>
      </c>
      <c r="I834" s="164">
        <v>125.08</v>
      </c>
      <c r="J834" s="164">
        <v>485.08</v>
      </c>
      <c r="K834" s="59">
        <v>70</v>
      </c>
      <c r="L834" s="59" t="s">
        <v>18516</v>
      </c>
      <c r="M834" s="59" t="s">
        <v>18516</v>
      </c>
    </row>
    <row r="835" spans="1:18" s="59" customFormat="1" ht="14.25">
      <c r="A835" s="59" t="s">
        <v>23205</v>
      </c>
      <c r="B835" s="59" t="s">
        <v>30728</v>
      </c>
      <c r="C835" s="59" t="s">
        <v>30729</v>
      </c>
      <c r="D835" s="59" t="s">
        <v>30730</v>
      </c>
      <c r="E835" s="164">
        <v>104.11</v>
      </c>
      <c r="F835" s="164">
        <v>104.11</v>
      </c>
      <c r="G835" s="59" t="s">
        <v>18516</v>
      </c>
      <c r="H835" s="59" t="s">
        <v>18516</v>
      </c>
      <c r="I835" s="164">
        <v>48</v>
      </c>
      <c r="J835" s="164">
        <v>152.11</v>
      </c>
      <c r="K835" s="59">
        <v>60</v>
      </c>
      <c r="L835" s="59" t="s">
        <v>18516</v>
      </c>
      <c r="M835" s="59" t="s">
        <v>18516</v>
      </c>
    </row>
    <row r="836" spans="1:18" s="59" customFormat="1" ht="14.25">
      <c r="A836" s="59" t="s">
        <v>23208</v>
      </c>
      <c r="B836" s="59" t="s">
        <v>30731</v>
      </c>
      <c r="C836" s="59" t="s">
        <v>30729</v>
      </c>
      <c r="D836" s="59" t="s">
        <v>30730</v>
      </c>
      <c r="E836" s="164">
        <v>105.9</v>
      </c>
      <c r="F836" s="164">
        <v>105.9</v>
      </c>
      <c r="G836" s="59" t="s">
        <v>18516</v>
      </c>
      <c r="H836" s="59" t="s">
        <v>18516</v>
      </c>
      <c r="I836" s="164">
        <v>42.45</v>
      </c>
      <c r="J836" s="164">
        <v>148.35</v>
      </c>
      <c r="K836" s="59">
        <v>200</v>
      </c>
      <c r="L836" s="59" t="s">
        <v>18516</v>
      </c>
      <c r="M836" s="59" t="s">
        <v>18516</v>
      </c>
    </row>
    <row r="837" spans="1:18" s="59" customFormat="1" ht="14.25">
      <c r="A837" s="59" t="s">
        <v>23211</v>
      </c>
      <c r="B837" s="59" t="s">
        <v>30732</v>
      </c>
      <c r="C837" s="59" t="s">
        <v>30729</v>
      </c>
      <c r="D837" s="59" t="s">
        <v>30730</v>
      </c>
      <c r="E837" s="164">
        <v>105.9</v>
      </c>
      <c r="F837" s="164">
        <v>105.9</v>
      </c>
      <c r="G837" s="59" t="s">
        <v>18516</v>
      </c>
      <c r="H837" s="59" t="s">
        <v>18516</v>
      </c>
      <c r="I837" s="164">
        <v>42.45</v>
      </c>
      <c r="J837" s="164">
        <v>148.35</v>
      </c>
      <c r="K837" s="59">
        <v>199</v>
      </c>
      <c r="L837" s="59" t="s">
        <v>18516</v>
      </c>
      <c r="M837" s="59" t="s">
        <v>18516</v>
      </c>
    </row>
    <row r="838" spans="1:18" s="59" customFormat="1" ht="14.25">
      <c r="A838" s="59" t="s">
        <v>23214</v>
      </c>
      <c r="B838" s="59" t="s">
        <v>30733</v>
      </c>
      <c r="C838" s="59" t="s">
        <v>30729</v>
      </c>
      <c r="D838" s="59" t="s">
        <v>30730</v>
      </c>
      <c r="E838" s="164">
        <v>95.9</v>
      </c>
      <c r="F838" s="164">
        <v>95.9</v>
      </c>
      <c r="G838" s="59" t="s">
        <v>18516</v>
      </c>
      <c r="H838" s="59" t="s">
        <v>18516</v>
      </c>
      <c r="I838" s="164">
        <v>42.62</v>
      </c>
      <c r="J838" s="164">
        <v>138.52</v>
      </c>
      <c r="K838" s="59">
        <v>200</v>
      </c>
      <c r="L838" s="59" t="s">
        <v>18516</v>
      </c>
      <c r="M838" s="59" t="s">
        <v>18516</v>
      </c>
    </row>
    <row r="839" spans="1:18" s="59" customFormat="1" ht="14.25">
      <c r="A839" s="59" t="s">
        <v>23217</v>
      </c>
      <c r="B839" s="59" t="s">
        <v>30734</v>
      </c>
      <c r="C839" s="59" t="s">
        <v>30729</v>
      </c>
      <c r="D839" s="59" t="s">
        <v>30730</v>
      </c>
      <c r="E839" s="164">
        <v>95.9</v>
      </c>
      <c r="F839" s="164">
        <v>95.9</v>
      </c>
      <c r="G839" s="59" t="s">
        <v>18516</v>
      </c>
      <c r="H839" s="59" t="s">
        <v>18516</v>
      </c>
      <c r="I839" s="164">
        <v>42.59</v>
      </c>
      <c r="J839" s="164">
        <v>138.49</v>
      </c>
      <c r="K839" s="59">
        <v>609</v>
      </c>
      <c r="L839" s="59" t="s">
        <v>18516</v>
      </c>
      <c r="M839" s="59" t="s">
        <v>18516</v>
      </c>
    </row>
    <row r="840" spans="1:18" s="59" customFormat="1" ht="14.25">
      <c r="A840" s="59" t="s">
        <v>23220</v>
      </c>
      <c r="B840" s="59" t="s">
        <v>30735</v>
      </c>
      <c r="C840" s="59" t="s">
        <v>30729</v>
      </c>
      <c r="D840" s="59" t="s">
        <v>30730</v>
      </c>
      <c r="E840" s="164">
        <v>106.99</v>
      </c>
      <c r="F840" s="164">
        <v>106.99</v>
      </c>
      <c r="G840" s="59" t="s">
        <v>18516</v>
      </c>
      <c r="H840" s="59" t="s">
        <v>18516</v>
      </c>
      <c r="I840" s="164">
        <v>43.42</v>
      </c>
      <c r="J840" s="164">
        <v>150.41</v>
      </c>
      <c r="K840" s="59">
        <v>50</v>
      </c>
      <c r="L840" s="59" t="s">
        <v>18516</v>
      </c>
      <c r="M840" s="59" t="s">
        <v>18516</v>
      </c>
    </row>
    <row r="841" spans="1:18" s="59" customFormat="1" ht="14.25">
      <c r="A841" s="59" t="s">
        <v>25618</v>
      </c>
      <c r="B841" s="59" t="s">
        <v>30736</v>
      </c>
      <c r="C841" s="59" t="s">
        <v>29408</v>
      </c>
      <c r="D841" s="59" t="s">
        <v>29409</v>
      </c>
      <c r="E841" s="164">
        <v>290</v>
      </c>
      <c r="F841" s="164">
        <v>250</v>
      </c>
      <c r="G841" s="165">
        <v>0.86</v>
      </c>
      <c r="H841" s="59" t="s">
        <v>29914</v>
      </c>
      <c r="I841" s="164">
        <v>74.76</v>
      </c>
      <c r="J841" s="164">
        <v>324.76</v>
      </c>
      <c r="K841" s="59">
        <v>55</v>
      </c>
      <c r="L841" s="59" t="s">
        <v>18516</v>
      </c>
      <c r="M841" s="59" t="s">
        <v>18516</v>
      </c>
    </row>
    <row r="842" spans="1:18" s="59" customFormat="1" ht="14.25">
      <c r="A842" s="59" t="s">
        <v>25615</v>
      </c>
      <c r="B842" s="59" t="s">
        <v>30737</v>
      </c>
      <c r="C842" s="59" t="s">
        <v>29408</v>
      </c>
      <c r="D842" s="59" t="s">
        <v>29409</v>
      </c>
      <c r="E842" s="164">
        <v>290</v>
      </c>
      <c r="F842" s="164">
        <v>250</v>
      </c>
      <c r="G842" s="165">
        <v>0.86</v>
      </c>
      <c r="H842" s="59" t="s">
        <v>29914</v>
      </c>
      <c r="I842" s="164">
        <v>74.76</v>
      </c>
      <c r="J842" s="164">
        <v>324.76</v>
      </c>
      <c r="K842" s="59">
        <v>70</v>
      </c>
      <c r="L842" s="59" t="s">
        <v>18516</v>
      </c>
      <c r="M842" s="59" t="s">
        <v>18516</v>
      </c>
    </row>
    <row r="843" spans="1:18" s="59" customFormat="1" ht="14.25">
      <c r="A843" s="59" t="s">
        <v>25612</v>
      </c>
      <c r="B843" s="59" t="s">
        <v>30738</v>
      </c>
      <c r="C843" s="59" t="s">
        <v>29408</v>
      </c>
      <c r="D843" s="59" t="s">
        <v>29409</v>
      </c>
      <c r="E843" s="164">
        <v>280</v>
      </c>
      <c r="F843" s="164">
        <v>240</v>
      </c>
      <c r="G843" s="165">
        <v>0.85</v>
      </c>
      <c r="H843" s="59" t="s">
        <v>29914</v>
      </c>
      <c r="I843" s="164">
        <v>103.95</v>
      </c>
      <c r="J843" s="164">
        <v>343.95</v>
      </c>
      <c r="K843" s="59">
        <v>55</v>
      </c>
      <c r="L843" s="59" t="s">
        <v>18516</v>
      </c>
      <c r="M843" s="59" t="s">
        <v>18516</v>
      </c>
    </row>
    <row r="844" spans="1:18" s="59" customFormat="1" ht="14.25">
      <c r="A844" s="59" t="s">
        <v>25609</v>
      </c>
      <c r="B844" s="59" t="s">
        <v>30739</v>
      </c>
      <c r="C844" s="59" t="s">
        <v>29408</v>
      </c>
      <c r="D844" s="59" t="s">
        <v>29409</v>
      </c>
      <c r="E844" s="164">
        <v>280</v>
      </c>
      <c r="F844" s="164">
        <v>240</v>
      </c>
      <c r="G844" s="165">
        <v>0.85</v>
      </c>
      <c r="H844" s="59" t="s">
        <v>29914</v>
      </c>
      <c r="I844" s="164">
        <v>103.95</v>
      </c>
      <c r="J844" s="164">
        <v>343.95</v>
      </c>
      <c r="K844" s="59">
        <v>70</v>
      </c>
      <c r="L844" s="59" t="s">
        <v>18516</v>
      </c>
      <c r="M844" s="59" t="s">
        <v>18516</v>
      </c>
    </row>
    <row r="845" spans="1:18" s="59" customFormat="1" ht="14.25">
      <c r="A845" s="59" t="s">
        <v>23223</v>
      </c>
      <c r="B845" s="59" t="s">
        <v>30740</v>
      </c>
      <c r="C845" s="59" t="s">
        <v>30729</v>
      </c>
      <c r="D845" s="59" t="s">
        <v>30730</v>
      </c>
      <c r="E845" s="164">
        <v>92.43</v>
      </c>
      <c r="F845" s="164">
        <v>92.43</v>
      </c>
      <c r="G845" s="59" t="s">
        <v>18516</v>
      </c>
      <c r="H845" s="59" t="s">
        <v>18516</v>
      </c>
      <c r="I845" s="164">
        <v>43.73</v>
      </c>
      <c r="J845" s="164">
        <v>136.16</v>
      </c>
      <c r="K845" s="59">
        <v>69</v>
      </c>
      <c r="L845" s="59" t="s">
        <v>18516</v>
      </c>
      <c r="M845" s="59" t="s">
        <v>18516</v>
      </c>
    </row>
    <row r="846" spans="1:18" s="59" customFormat="1" ht="14.25">
      <c r="A846" s="59" t="s">
        <v>23226</v>
      </c>
      <c r="B846" s="59" t="s">
        <v>30741</v>
      </c>
      <c r="C846" s="59" t="s">
        <v>30729</v>
      </c>
      <c r="D846" s="59" t="s">
        <v>30730</v>
      </c>
      <c r="E846" s="164">
        <v>106.35</v>
      </c>
      <c r="F846" s="164">
        <v>106.35</v>
      </c>
      <c r="G846" s="59" t="s">
        <v>18516</v>
      </c>
      <c r="H846" s="59" t="s">
        <v>18516</v>
      </c>
      <c r="I846" s="164">
        <v>43.46</v>
      </c>
      <c r="J846" s="164">
        <v>149.81</v>
      </c>
      <c r="K846" s="59">
        <v>300</v>
      </c>
      <c r="L846" s="59" t="s">
        <v>18516</v>
      </c>
      <c r="M846" s="59" t="s">
        <v>18516</v>
      </c>
    </row>
    <row r="847" spans="1:18" s="59" customFormat="1" ht="14.25">
      <c r="A847" s="59" t="s">
        <v>23229</v>
      </c>
      <c r="B847" s="59" t="s">
        <v>30742</v>
      </c>
      <c r="C847" s="59" t="s">
        <v>30729</v>
      </c>
      <c r="D847" s="59" t="s">
        <v>30730</v>
      </c>
      <c r="E847" s="164">
        <v>106.35</v>
      </c>
      <c r="F847" s="164">
        <v>106.35</v>
      </c>
      <c r="G847" s="59" t="s">
        <v>18516</v>
      </c>
      <c r="H847" s="59" t="s">
        <v>18516</v>
      </c>
      <c r="I847" s="164">
        <v>43.46</v>
      </c>
      <c r="J847" s="164">
        <v>149.81</v>
      </c>
      <c r="K847" s="59">
        <v>910</v>
      </c>
      <c r="L847" s="59" t="s">
        <v>18516</v>
      </c>
      <c r="M847" s="59" t="s">
        <v>18516</v>
      </c>
    </row>
    <row r="848" spans="1:18" s="59" customFormat="1" ht="14.25">
      <c r="A848" s="59" t="s">
        <v>23232</v>
      </c>
      <c r="B848" s="59" t="s">
        <v>30743</v>
      </c>
      <c r="C848" s="59" t="s">
        <v>30729</v>
      </c>
      <c r="D848" s="59" t="s">
        <v>30730</v>
      </c>
      <c r="E848" s="164">
        <v>106.35</v>
      </c>
      <c r="F848" s="164">
        <v>106.35</v>
      </c>
      <c r="G848" s="59" t="s">
        <v>18516</v>
      </c>
      <c r="H848" s="59" t="s">
        <v>18516</v>
      </c>
      <c r="I848" s="164">
        <v>43.46</v>
      </c>
      <c r="J848" s="164">
        <v>149.81</v>
      </c>
      <c r="K848" s="59">
        <v>1294</v>
      </c>
      <c r="L848" s="59" t="s">
        <v>18516</v>
      </c>
      <c r="M848" s="59" t="s">
        <v>18516</v>
      </c>
    </row>
    <row r="849" spans="1:18" s="59" customFormat="1" ht="14.25">
      <c r="A849" s="59" t="s">
        <v>23169</v>
      </c>
      <c r="B849" s="59" t="s">
        <v>30744</v>
      </c>
      <c r="C849" s="59" t="s">
        <v>29661</v>
      </c>
      <c r="D849" s="59" t="s">
        <v>29662</v>
      </c>
      <c r="E849" s="164">
        <v>90</v>
      </c>
      <c r="F849" s="164">
        <v>85</v>
      </c>
      <c r="G849" s="165">
        <v>0.94</v>
      </c>
      <c r="H849" s="59" t="s">
        <v>18516</v>
      </c>
      <c r="I849" s="164">
        <v>47.91</v>
      </c>
      <c r="J849" s="164">
        <v>132.91</v>
      </c>
      <c r="K849" s="59">
        <v>67</v>
      </c>
      <c r="L849" s="59" t="s">
        <v>18516</v>
      </c>
      <c r="M849" s="59" t="s">
        <v>18516</v>
      </c>
    </row>
    <row r="850" spans="1:18" s="59" customFormat="1" ht="14.25">
      <c r="A850" s="59" t="s">
        <v>23172</v>
      </c>
      <c r="B850" s="59" t="s">
        <v>30745</v>
      </c>
      <c r="C850" s="59" t="s">
        <v>29661</v>
      </c>
      <c r="D850" s="59" t="s">
        <v>29662</v>
      </c>
      <c r="E850" s="164">
        <v>90</v>
      </c>
      <c r="F850" s="164">
        <v>85</v>
      </c>
      <c r="G850" s="165">
        <v>0.94</v>
      </c>
      <c r="H850" s="59" t="s">
        <v>18516</v>
      </c>
      <c r="I850" s="164">
        <v>47.91</v>
      </c>
      <c r="J850" s="164">
        <v>132.91</v>
      </c>
      <c r="K850" s="59">
        <v>0</v>
      </c>
      <c r="L850" s="59" t="s">
        <v>18516</v>
      </c>
      <c r="M850" s="59" t="s">
        <v>18516</v>
      </c>
    </row>
    <row r="851" spans="1:18" s="59" customFormat="1" ht="14.25">
      <c r="A851" s="59" t="s">
        <v>25606</v>
      </c>
      <c r="B851" s="59" t="s">
        <v>30746</v>
      </c>
      <c r="C851" s="59" t="s">
        <v>29408</v>
      </c>
      <c r="D851" s="59" t="s">
        <v>29409</v>
      </c>
      <c r="E851" s="164">
        <v>380</v>
      </c>
      <c r="F851" s="164">
        <v>360</v>
      </c>
      <c r="G851" s="165">
        <v>0.94</v>
      </c>
      <c r="H851" s="59" t="s">
        <v>18516</v>
      </c>
      <c r="I851" s="164">
        <v>137.25</v>
      </c>
      <c r="J851" s="164">
        <v>497.25</v>
      </c>
      <c r="K851" s="59">
        <v>91</v>
      </c>
      <c r="L851" s="59" t="s">
        <v>18516</v>
      </c>
      <c r="M851" s="59" t="s">
        <v>18516</v>
      </c>
    </row>
    <row r="852" spans="1:18" s="59" customFormat="1" ht="14.25">
      <c r="A852" s="59" t="s">
        <v>25603</v>
      </c>
      <c r="B852" s="59" t="s">
        <v>30747</v>
      </c>
      <c r="C852" s="59" t="s">
        <v>29408</v>
      </c>
      <c r="D852" s="59" t="s">
        <v>29409</v>
      </c>
      <c r="E852" s="164">
        <v>380</v>
      </c>
      <c r="F852" s="164">
        <v>360</v>
      </c>
      <c r="G852" s="165">
        <v>0.94</v>
      </c>
      <c r="H852" s="59" t="s">
        <v>18516</v>
      </c>
      <c r="I852" s="164">
        <v>137.25</v>
      </c>
      <c r="J852" s="164">
        <v>497.25</v>
      </c>
      <c r="K852" s="59">
        <v>94</v>
      </c>
      <c r="L852" s="59" t="s">
        <v>18516</v>
      </c>
      <c r="M852" s="59" t="s">
        <v>18516</v>
      </c>
    </row>
    <row r="853" spans="1:18" s="59" customFormat="1" ht="14.25">
      <c r="A853" s="59" t="s">
        <v>25600</v>
      </c>
      <c r="B853" s="59" t="s">
        <v>30748</v>
      </c>
      <c r="C853" s="59" t="s">
        <v>29408</v>
      </c>
      <c r="D853" s="59" t="s">
        <v>29409</v>
      </c>
      <c r="E853" s="164">
        <v>380</v>
      </c>
      <c r="F853" s="164">
        <v>360</v>
      </c>
      <c r="G853" s="165">
        <v>0.94</v>
      </c>
      <c r="H853" s="59" t="s">
        <v>18516</v>
      </c>
      <c r="I853" s="164">
        <v>137.25</v>
      </c>
      <c r="J853" s="164">
        <v>497.25</v>
      </c>
      <c r="K853" s="59">
        <v>74</v>
      </c>
      <c r="L853" s="59" t="s">
        <v>18516</v>
      </c>
      <c r="M853" s="59" t="s">
        <v>18516</v>
      </c>
    </row>
    <row r="854" spans="1:18" s="59" customFormat="1" ht="14.25">
      <c r="A854" s="59" t="s">
        <v>29095</v>
      </c>
      <c r="B854" s="59" t="s">
        <v>30749</v>
      </c>
      <c r="C854" s="59" t="s">
        <v>29579</v>
      </c>
      <c r="D854" s="59" t="s">
        <v>29579</v>
      </c>
      <c r="E854" s="164">
        <v>155</v>
      </c>
      <c r="F854" s="164">
        <v>155</v>
      </c>
      <c r="G854" s="59" t="s">
        <v>18516</v>
      </c>
      <c r="H854" s="59" t="s">
        <v>18516</v>
      </c>
      <c r="I854" s="164">
        <v>71.3</v>
      </c>
      <c r="J854" s="164">
        <v>226.3</v>
      </c>
      <c r="K854" s="59">
        <v>0</v>
      </c>
      <c r="L854" s="59" t="s">
        <v>18516</v>
      </c>
      <c r="M854" s="59" t="s">
        <v>18516</v>
      </c>
    </row>
    <row r="855" spans="1:18" s="59" customFormat="1" ht="14.25">
      <c r="A855" s="59" t="s">
        <v>25597</v>
      </c>
      <c r="B855" s="59" t="s">
        <v>30750</v>
      </c>
      <c r="C855" s="59" t="s">
        <v>29408</v>
      </c>
      <c r="D855" s="59" t="s">
        <v>29409</v>
      </c>
      <c r="E855" s="164">
        <v>420</v>
      </c>
      <c r="F855" s="164">
        <v>360</v>
      </c>
      <c r="G855" s="165">
        <v>0.85</v>
      </c>
      <c r="H855" s="59" t="s">
        <v>29914</v>
      </c>
      <c r="I855" s="164">
        <v>166.05</v>
      </c>
      <c r="J855" s="164">
        <v>526.05</v>
      </c>
      <c r="K855" s="59">
        <v>99</v>
      </c>
      <c r="L855" s="59" t="s">
        <v>18516</v>
      </c>
      <c r="M855" s="59" t="s">
        <v>18516</v>
      </c>
    </row>
    <row r="856" spans="1:18" s="59" customFormat="1" ht="14.25">
      <c r="A856" s="59" t="s">
        <v>25594</v>
      </c>
      <c r="B856" s="59" t="s">
        <v>30751</v>
      </c>
      <c r="C856" s="59" t="s">
        <v>29408</v>
      </c>
      <c r="D856" s="59" t="s">
        <v>29409</v>
      </c>
      <c r="E856" s="164">
        <v>420</v>
      </c>
      <c r="F856" s="164">
        <v>360</v>
      </c>
      <c r="G856" s="165">
        <v>0.85</v>
      </c>
      <c r="H856" s="59" t="s">
        <v>29914</v>
      </c>
      <c r="I856" s="164">
        <v>166.05</v>
      </c>
      <c r="J856" s="164">
        <v>526.05</v>
      </c>
      <c r="K856" s="59">
        <v>136</v>
      </c>
      <c r="L856" s="59" t="s">
        <v>18516</v>
      </c>
      <c r="M856" s="59" t="s">
        <v>18516</v>
      </c>
    </row>
    <row r="857" spans="1:18" s="59" customFormat="1" ht="14.25">
      <c r="A857" s="59" t="s">
        <v>23553</v>
      </c>
      <c r="B857" s="59" t="s">
        <v>29578</v>
      </c>
      <c r="C857" s="59" t="s">
        <v>29579</v>
      </c>
      <c r="D857" s="59" t="s">
        <v>29579</v>
      </c>
      <c r="E857" s="164">
        <v>140</v>
      </c>
      <c r="F857" s="164">
        <v>120</v>
      </c>
      <c r="G857" s="165">
        <v>0.85</v>
      </c>
      <c r="H857" s="59" t="s">
        <v>30642</v>
      </c>
      <c r="I857" s="164">
        <v>130.28</v>
      </c>
      <c r="J857" s="164">
        <v>250.28</v>
      </c>
      <c r="K857" s="59">
        <v>43</v>
      </c>
      <c r="L857" s="59" t="s">
        <v>18516</v>
      </c>
      <c r="M857" s="59" t="s">
        <v>18516</v>
      </c>
    </row>
    <row r="858" spans="1:18" s="59" customFormat="1" ht="14.25">
      <c r="A858" s="59" t="s">
        <v>30752</v>
      </c>
      <c r="B858" s="59" t="s">
        <v>30753</v>
      </c>
      <c r="C858" s="59" t="s">
        <v>29579</v>
      </c>
      <c r="D858" s="59" t="s">
        <v>29579</v>
      </c>
      <c r="E858" s="164">
        <v>190</v>
      </c>
      <c r="F858" s="164">
        <v>190</v>
      </c>
      <c r="G858" s="59" t="s">
        <v>18516</v>
      </c>
      <c r="H858" s="59" t="s">
        <v>18516</v>
      </c>
      <c r="I858" s="164">
        <v>94.33</v>
      </c>
      <c r="J858" s="164">
        <v>284.33</v>
      </c>
      <c r="K858" s="59">
        <v>196</v>
      </c>
      <c r="L858" s="59" t="s">
        <v>18516</v>
      </c>
      <c r="M858" s="59" t="s">
        <v>18516</v>
      </c>
    </row>
    <row r="859" spans="1:18" s="59" customFormat="1" ht="14.25">
      <c r="A859" s="59" t="s">
        <v>23550</v>
      </c>
      <c r="B859" s="59" t="s">
        <v>30753</v>
      </c>
      <c r="C859" s="59" t="s">
        <v>29579</v>
      </c>
      <c r="D859" s="59" t="s">
        <v>29579</v>
      </c>
      <c r="E859" s="164">
        <v>190</v>
      </c>
      <c r="F859" s="164">
        <v>168</v>
      </c>
      <c r="G859" s="165">
        <v>0.88</v>
      </c>
      <c r="H859" s="59" t="s">
        <v>30221</v>
      </c>
      <c r="I859" s="164">
        <v>92.39</v>
      </c>
      <c r="J859" s="164">
        <v>260.39</v>
      </c>
      <c r="K859" s="59">
        <v>70</v>
      </c>
      <c r="L859" s="59" t="s">
        <v>18516</v>
      </c>
      <c r="M859" s="59" t="s">
        <v>18516</v>
      </c>
    </row>
    <row r="860" spans="1:18" s="59" customFormat="1" ht="14.25">
      <c r="A860" s="59" t="s">
        <v>20259</v>
      </c>
      <c r="B860" s="59" t="s">
        <v>30754</v>
      </c>
      <c r="C860" s="59" t="s">
        <v>29518</v>
      </c>
      <c r="D860" s="59" t="s">
        <v>29519</v>
      </c>
      <c r="E860" s="164">
        <v>260</v>
      </c>
      <c r="F860" s="164">
        <v>230</v>
      </c>
      <c r="G860" s="165">
        <v>0.88</v>
      </c>
      <c r="H860" s="59" t="s">
        <v>18516</v>
      </c>
      <c r="I860" s="164">
        <v>85.21</v>
      </c>
      <c r="J860" s="164">
        <v>315.21</v>
      </c>
      <c r="K860" s="59">
        <v>49</v>
      </c>
      <c r="L860" s="59" t="s">
        <v>18516</v>
      </c>
      <c r="M860" s="59" t="s">
        <v>18516</v>
      </c>
    </row>
    <row r="861" spans="1:18" s="59" customFormat="1" ht="14.25">
      <c r="A861" s="59" t="s">
        <v>20256</v>
      </c>
      <c r="B861" s="59" t="s">
        <v>30755</v>
      </c>
      <c r="C861" s="59" t="s">
        <v>29518</v>
      </c>
      <c r="D861" s="59" t="s">
        <v>29519</v>
      </c>
      <c r="E861" s="164">
        <v>260</v>
      </c>
      <c r="F861" s="164">
        <v>230</v>
      </c>
      <c r="G861" s="165">
        <v>0.88</v>
      </c>
      <c r="H861" s="59" t="s">
        <v>18516</v>
      </c>
      <c r="I861" s="164">
        <v>85.21</v>
      </c>
      <c r="J861" s="164">
        <v>315.21</v>
      </c>
      <c r="K861" s="59">
        <v>38</v>
      </c>
      <c r="L861" s="59" t="s">
        <v>18516</v>
      </c>
      <c r="M861" s="59" t="s">
        <v>18516</v>
      </c>
    </row>
    <row r="862" spans="1:18" s="59" customFormat="1" ht="14.25">
      <c r="A862" s="59" t="s">
        <v>20262</v>
      </c>
      <c r="B862" s="59" t="s">
        <v>30756</v>
      </c>
      <c r="C862" s="59" t="s">
        <v>29518</v>
      </c>
      <c r="D862" s="59" t="s">
        <v>29519</v>
      </c>
      <c r="E862" s="164">
        <v>260</v>
      </c>
      <c r="F862" s="164">
        <v>230</v>
      </c>
      <c r="G862" s="165">
        <v>0.88</v>
      </c>
      <c r="H862" s="59" t="s">
        <v>18516</v>
      </c>
      <c r="I862" s="164">
        <v>85.21</v>
      </c>
      <c r="J862" s="164">
        <v>315.21</v>
      </c>
      <c r="K862" s="59">
        <v>57</v>
      </c>
      <c r="L862" s="59" t="s">
        <v>18516</v>
      </c>
      <c r="M862" s="59" t="s">
        <v>18516</v>
      </c>
    </row>
    <row r="863" spans="1:18" s="59" customFormat="1" ht="14.25">
      <c r="A863" s="59" t="s">
        <v>23235</v>
      </c>
      <c r="B863" s="59" t="s">
        <v>30757</v>
      </c>
      <c r="C863" s="59" t="s">
        <v>29881</v>
      </c>
      <c r="D863" s="59" t="s">
        <v>29882</v>
      </c>
      <c r="E863" s="164">
        <v>465</v>
      </c>
      <c r="F863" s="164">
        <v>435</v>
      </c>
      <c r="G863" s="165">
        <v>0.93</v>
      </c>
      <c r="H863" s="59" t="s">
        <v>18516</v>
      </c>
      <c r="I863" s="164">
        <v>167.78</v>
      </c>
      <c r="J863" s="164">
        <v>602.78</v>
      </c>
      <c r="K863" s="59">
        <v>51</v>
      </c>
      <c r="L863" s="59" t="s">
        <v>18516</v>
      </c>
      <c r="M863" s="59" t="s">
        <v>18516</v>
      </c>
    </row>
    <row r="864" spans="1:18" s="59" customFormat="1" ht="14.25">
      <c r="A864" s="59" t="s">
        <v>23238</v>
      </c>
      <c r="B864" s="59" t="s">
        <v>30758</v>
      </c>
      <c r="C864" s="59" t="s">
        <v>29881</v>
      </c>
      <c r="D864" s="59" t="s">
        <v>29882</v>
      </c>
      <c r="E864" s="164">
        <v>465</v>
      </c>
      <c r="F864" s="164">
        <v>435</v>
      </c>
      <c r="G864" s="165">
        <v>0.93</v>
      </c>
      <c r="H864" s="59" t="s">
        <v>18516</v>
      </c>
      <c r="I864" s="164">
        <v>167.78</v>
      </c>
      <c r="J864" s="164">
        <v>602.78</v>
      </c>
      <c r="K864" s="59">
        <v>57</v>
      </c>
      <c r="L864" s="59" t="s">
        <v>18516</v>
      </c>
      <c r="M864" s="59" t="s">
        <v>18516</v>
      </c>
    </row>
    <row r="865" spans="1:18" s="59" customFormat="1" ht="14.25">
      <c r="A865" s="59" t="s">
        <v>25589</v>
      </c>
      <c r="B865" s="59" t="s">
        <v>30759</v>
      </c>
      <c r="C865" s="59" t="s">
        <v>29408</v>
      </c>
      <c r="D865" s="59" t="s">
        <v>29409</v>
      </c>
      <c r="E865" s="164">
        <v>320</v>
      </c>
      <c r="F865" s="164">
        <v>280</v>
      </c>
      <c r="G865" s="165">
        <v>0.87</v>
      </c>
      <c r="H865" s="59" t="s">
        <v>18516</v>
      </c>
      <c r="I865" s="164">
        <v>100.82</v>
      </c>
      <c r="J865" s="164">
        <v>380.82</v>
      </c>
      <c r="K865" s="59">
        <v>39</v>
      </c>
      <c r="L865" s="59" t="s">
        <v>18516</v>
      </c>
      <c r="M865" s="59" t="s">
        <v>18516</v>
      </c>
    </row>
    <row r="866" spans="1:18" s="59" customFormat="1" ht="14.25">
      <c r="A866" s="59" t="s">
        <v>25591</v>
      </c>
      <c r="B866" s="59" t="s">
        <v>30760</v>
      </c>
      <c r="C866" s="59" t="s">
        <v>29408</v>
      </c>
      <c r="D866" s="59" t="s">
        <v>29409</v>
      </c>
      <c r="E866" s="164">
        <v>320</v>
      </c>
      <c r="F866" s="164">
        <v>280</v>
      </c>
      <c r="G866" s="165">
        <v>0.87</v>
      </c>
      <c r="H866" s="59" t="s">
        <v>18516</v>
      </c>
      <c r="I866" s="164">
        <v>100.82</v>
      </c>
      <c r="J866" s="164">
        <v>380.82</v>
      </c>
      <c r="K866" s="59">
        <v>17</v>
      </c>
      <c r="L866" s="59" t="s">
        <v>18516</v>
      </c>
      <c r="M866" s="59" t="s">
        <v>18516</v>
      </c>
    </row>
    <row r="867" spans="1:18" s="59" customFormat="1" ht="14.25">
      <c r="A867" s="59" t="s">
        <v>25586</v>
      </c>
      <c r="B867" s="59" t="s">
        <v>30761</v>
      </c>
      <c r="C867" s="59" t="s">
        <v>29408</v>
      </c>
      <c r="D867" s="59" t="s">
        <v>29409</v>
      </c>
      <c r="E867" s="164">
        <v>365</v>
      </c>
      <c r="F867" s="164">
        <v>345</v>
      </c>
      <c r="G867" s="165">
        <v>0.94</v>
      </c>
      <c r="H867" s="59" t="s">
        <v>18516</v>
      </c>
      <c r="I867" s="164">
        <v>133.14</v>
      </c>
      <c r="J867" s="164">
        <v>478.14</v>
      </c>
      <c r="K867" s="59">
        <v>0</v>
      </c>
      <c r="L867" s="59" t="s">
        <v>18516</v>
      </c>
      <c r="M867" s="59" t="s">
        <v>18516</v>
      </c>
    </row>
    <row r="868" spans="1:18" s="59" customFormat="1" ht="14.25">
      <c r="A868" s="59" t="s">
        <v>25583</v>
      </c>
      <c r="B868" s="59" t="s">
        <v>30762</v>
      </c>
      <c r="C868" s="59" t="s">
        <v>29408</v>
      </c>
      <c r="D868" s="59" t="s">
        <v>29409</v>
      </c>
      <c r="E868" s="164">
        <v>365</v>
      </c>
      <c r="F868" s="164">
        <v>345</v>
      </c>
      <c r="G868" s="165">
        <v>0.94</v>
      </c>
      <c r="H868" s="59" t="s">
        <v>18516</v>
      </c>
      <c r="I868" s="164">
        <v>133.14</v>
      </c>
      <c r="J868" s="164">
        <v>478.14</v>
      </c>
      <c r="K868" s="59">
        <v>0</v>
      </c>
      <c r="L868" s="59" t="s">
        <v>18516</v>
      </c>
      <c r="M868" s="59" t="s">
        <v>18516</v>
      </c>
    </row>
    <row r="869" spans="1:18" s="59" customFormat="1" ht="14.25">
      <c r="A869" s="59" t="s">
        <v>25580</v>
      </c>
      <c r="B869" s="59" t="s">
        <v>30763</v>
      </c>
      <c r="C869" s="59" t="s">
        <v>29408</v>
      </c>
      <c r="D869" s="59" t="s">
        <v>29409</v>
      </c>
      <c r="E869" s="164">
        <v>365</v>
      </c>
      <c r="F869" s="164">
        <v>345</v>
      </c>
      <c r="G869" s="165">
        <v>0.94</v>
      </c>
      <c r="H869" s="59" t="s">
        <v>18516</v>
      </c>
      <c r="I869" s="164">
        <v>133.14</v>
      </c>
      <c r="J869" s="164">
        <v>478.14</v>
      </c>
      <c r="K869" s="59">
        <v>2</v>
      </c>
      <c r="L869" s="59" t="s">
        <v>18516</v>
      </c>
      <c r="M869" s="59" t="s">
        <v>18516</v>
      </c>
    </row>
    <row r="870" spans="1:18" s="59" customFormat="1" ht="14.25">
      <c r="A870" s="59" t="s">
        <v>20291</v>
      </c>
      <c r="B870" s="59" t="s">
        <v>30764</v>
      </c>
      <c r="C870" s="59" t="s">
        <v>29509</v>
      </c>
      <c r="D870" s="59" t="s">
        <v>29510</v>
      </c>
      <c r="E870" s="164">
        <v>290</v>
      </c>
      <c r="F870" s="164">
        <v>230</v>
      </c>
      <c r="G870" s="165">
        <v>0.79</v>
      </c>
      <c r="H870" s="59" t="s">
        <v>18516</v>
      </c>
      <c r="I870" s="164">
        <v>71.14</v>
      </c>
      <c r="J870" s="164">
        <v>301.14</v>
      </c>
      <c r="K870" s="59">
        <v>87</v>
      </c>
      <c r="L870" s="59" t="s">
        <v>18516</v>
      </c>
      <c r="M870" s="59" t="s">
        <v>18516</v>
      </c>
    </row>
    <row r="871" spans="1:18" s="59" customFormat="1" ht="14.25">
      <c r="A871" s="59" t="s">
        <v>30765</v>
      </c>
      <c r="B871" s="59" t="s">
        <v>30766</v>
      </c>
      <c r="C871" s="59" t="s">
        <v>29408</v>
      </c>
      <c r="D871" s="59" t="s">
        <v>29409</v>
      </c>
      <c r="E871" s="164">
        <v>205</v>
      </c>
      <c r="F871" s="164">
        <v>205</v>
      </c>
      <c r="G871" s="59" t="s">
        <v>18516</v>
      </c>
      <c r="H871" s="59" t="s">
        <v>18516</v>
      </c>
      <c r="I871" s="164">
        <v>89.88</v>
      </c>
      <c r="J871" s="164">
        <v>294.88</v>
      </c>
      <c r="K871" s="59">
        <v>9</v>
      </c>
      <c r="L871" s="59" t="s">
        <v>18516</v>
      </c>
      <c r="M871" s="59" t="s">
        <v>18516</v>
      </c>
    </row>
    <row r="872" spans="1:18" s="59" customFormat="1" ht="14.25">
      <c r="A872" s="59" t="s">
        <v>30767</v>
      </c>
      <c r="B872" s="59" t="s">
        <v>30768</v>
      </c>
      <c r="C872" s="59" t="s">
        <v>29408</v>
      </c>
      <c r="D872" s="59" t="s">
        <v>29409</v>
      </c>
      <c r="E872" s="164">
        <v>230</v>
      </c>
      <c r="F872" s="164">
        <v>230</v>
      </c>
      <c r="G872" s="59" t="s">
        <v>18516</v>
      </c>
      <c r="H872" s="59" t="s">
        <v>18516</v>
      </c>
      <c r="I872" s="164">
        <v>91.46</v>
      </c>
      <c r="J872" s="164">
        <v>321.46</v>
      </c>
      <c r="K872" s="59">
        <v>0</v>
      </c>
      <c r="L872" s="59" t="s">
        <v>29410</v>
      </c>
      <c r="M872" s="59" t="s">
        <v>29711</v>
      </c>
    </row>
    <row r="873" spans="1:18" s="59" customFormat="1" ht="14.25">
      <c r="A873" s="59" t="s">
        <v>30769</v>
      </c>
      <c r="B873" s="59" t="s">
        <v>30770</v>
      </c>
      <c r="C873" s="59" t="s">
        <v>29408</v>
      </c>
      <c r="D873" s="59" t="s">
        <v>29409</v>
      </c>
      <c r="E873" s="164">
        <v>220</v>
      </c>
      <c r="F873" s="164">
        <v>200</v>
      </c>
      <c r="G873" s="165">
        <v>0.9</v>
      </c>
      <c r="H873" s="59" t="s">
        <v>18516</v>
      </c>
      <c r="I873" s="164">
        <v>87.65</v>
      </c>
      <c r="J873" s="164">
        <v>287.65</v>
      </c>
      <c r="K873" s="59">
        <v>0</v>
      </c>
      <c r="L873" s="59" t="s">
        <v>18516</v>
      </c>
      <c r="M873" s="59" t="s">
        <v>18516</v>
      </c>
    </row>
    <row r="874" spans="1:18" s="59" customFormat="1" ht="14.25">
      <c r="A874" s="59" t="s">
        <v>25577</v>
      </c>
      <c r="B874" s="59" t="s">
        <v>30771</v>
      </c>
      <c r="C874" s="59" t="s">
        <v>29408</v>
      </c>
      <c r="D874" s="59" t="s">
        <v>29409</v>
      </c>
      <c r="E874" s="164">
        <v>220</v>
      </c>
      <c r="F874" s="164">
        <v>170</v>
      </c>
      <c r="G874" s="165">
        <v>0.77</v>
      </c>
      <c r="H874" s="59" t="s">
        <v>29914</v>
      </c>
      <c r="I874" s="164">
        <v>88.62</v>
      </c>
      <c r="J874" s="164">
        <v>258.62</v>
      </c>
      <c r="K874" s="59">
        <v>35</v>
      </c>
      <c r="L874" s="59" t="s">
        <v>18516</v>
      </c>
      <c r="M874" s="59" t="s">
        <v>18516</v>
      </c>
    </row>
    <row r="875" spans="1:18" s="59" customFormat="1" ht="14.25">
      <c r="A875" s="59" t="s">
        <v>25571</v>
      </c>
      <c r="B875" s="59" t="s">
        <v>30772</v>
      </c>
      <c r="C875" s="59" t="s">
        <v>29408</v>
      </c>
      <c r="D875" s="59" t="s">
        <v>29409</v>
      </c>
      <c r="E875" s="164">
        <v>220</v>
      </c>
      <c r="F875" s="164">
        <v>170</v>
      </c>
      <c r="G875" s="165">
        <v>0.77</v>
      </c>
      <c r="H875" s="59" t="s">
        <v>29914</v>
      </c>
      <c r="I875" s="164">
        <v>88.62</v>
      </c>
      <c r="J875" s="164">
        <v>258.62</v>
      </c>
      <c r="K875" s="59">
        <v>47</v>
      </c>
      <c r="L875" s="59" t="s">
        <v>18516</v>
      </c>
      <c r="M875" s="59" t="s">
        <v>18516</v>
      </c>
    </row>
    <row r="876" spans="1:18" s="59" customFormat="1" ht="14.25">
      <c r="A876" s="59" t="s">
        <v>25574</v>
      </c>
      <c r="B876" s="59" t="s">
        <v>30773</v>
      </c>
      <c r="C876" s="59" t="s">
        <v>29408</v>
      </c>
      <c r="D876" s="59" t="s">
        <v>29409</v>
      </c>
      <c r="E876" s="164">
        <v>220</v>
      </c>
      <c r="F876" s="164">
        <v>170</v>
      </c>
      <c r="G876" s="165">
        <v>0.77</v>
      </c>
      <c r="H876" s="59" t="s">
        <v>29914</v>
      </c>
      <c r="I876" s="164">
        <v>88.62</v>
      </c>
      <c r="J876" s="164">
        <v>258.62</v>
      </c>
      <c r="K876" s="59">
        <v>41</v>
      </c>
      <c r="L876" s="59" t="s">
        <v>18516</v>
      </c>
      <c r="M876" s="59" t="s">
        <v>18516</v>
      </c>
    </row>
    <row r="877" spans="1:18" s="59" customFormat="1" ht="14.25">
      <c r="A877" s="59" t="s">
        <v>23653</v>
      </c>
      <c r="B877" s="59" t="s">
        <v>30774</v>
      </c>
      <c r="C877" s="59" t="s">
        <v>29518</v>
      </c>
      <c r="D877" s="59" t="s">
        <v>29519</v>
      </c>
      <c r="E877" s="164">
        <v>180</v>
      </c>
      <c r="F877" s="164">
        <v>155</v>
      </c>
      <c r="G877" s="165">
        <v>0.86</v>
      </c>
      <c r="H877" s="59" t="s">
        <v>18516</v>
      </c>
      <c r="I877" s="164">
        <v>49.28</v>
      </c>
      <c r="J877" s="164">
        <v>204.28</v>
      </c>
      <c r="K877" s="59">
        <v>67</v>
      </c>
      <c r="L877" s="59" t="s">
        <v>29439</v>
      </c>
      <c r="M877" s="59" t="s">
        <v>30054</v>
      </c>
    </row>
    <row r="878" spans="1:18" s="59" customFormat="1" ht="14.25">
      <c r="A878" s="59" t="s">
        <v>23656</v>
      </c>
      <c r="B878" s="59" t="s">
        <v>30775</v>
      </c>
      <c r="C878" s="59" t="s">
        <v>29518</v>
      </c>
      <c r="D878" s="59" t="s">
        <v>29519</v>
      </c>
      <c r="E878" s="164">
        <v>170</v>
      </c>
      <c r="F878" s="164">
        <v>145</v>
      </c>
      <c r="G878" s="165">
        <v>0.85</v>
      </c>
      <c r="H878" s="59" t="s">
        <v>18516</v>
      </c>
      <c r="I878" s="164">
        <v>44.79</v>
      </c>
      <c r="J878" s="164">
        <v>189.79</v>
      </c>
      <c r="K878" s="59">
        <v>71</v>
      </c>
      <c r="L878" s="59" t="s">
        <v>29439</v>
      </c>
      <c r="M878" s="59" t="s">
        <v>30054</v>
      </c>
    </row>
    <row r="879" spans="1:18" s="59" customFormat="1" ht="14.25">
      <c r="A879" s="59" t="s">
        <v>25568</v>
      </c>
      <c r="B879" s="59" t="s">
        <v>30776</v>
      </c>
      <c r="C879" s="59" t="s">
        <v>29408</v>
      </c>
      <c r="D879" s="59" t="s">
        <v>29409</v>
      </c>
      <c r="E879" s="164">
        <v>240</v>
      </c>
      <c r="F879" s="164">
        <v>225</v>
      </c>
      <c r="G879" s="165">
        <v>0.93</v>
      </c>
      <c r="H879" s="59" t="s">
        <v>18516</v>
      </c>
      <c r="I879" s="164">
        <v>93.58</v>
      </c>
      <c r="J879" s="164">
        <v>318.58</v>
      </c>
      <c r="K879" s="59">
        <v>0</v>
      </c>
      <c r="L879" s="59" t="s">
        <v>18516</v>
      </c>
      <c r="M879" s="59" t="s">
        <v>18516</v>
      </c>
    </row>
    <row r="880" spans="1:18" s="59" customFormat="1" ht="14.25">
      <c r="A880" s="59" t="s">
        <v>20432</v>
      </c>
      <c r="B880" s="59" t="s">
        <v>30777</v>
      </c>
      <c r="C880" s="59" t="s">
        <v>29562</v>
      </c>
      <c r="D880" s="59" t="s">
        <v>29562</v>
      </c>
      <c r="E880" s="164">
        <v>300</v>
      </c>
      <c r="F880" s="164">
        <v>260</v>
      </c>
      <c r="G880" s="165">
        <v>0.86</v>
      </c>
      <c r="H880" s="59" t="s">
        <v>18516</v>
      </c>
      <c r="I880" s="164">
        <v>111.16</v>
      </c>
      <c r="J880" s="164">
        <v>371.16</v>
      </c>
      <c r="K880" s="59">
        <v>0</v>
      </c>
      <c r="L880" s="59" t="s">
        <v>18516</v>
      </c>
      <c r="M880" s="59" t="s">
        <v>18516</v>
      </c>
    </row>
    <row r="881" spans="1:18" s="59" customFormat="1" ht="14.25">
      <c r="A881" s="59" t="s">
        <v>20429</v>
      </c>
      <c r="B881" s="59" t="s">
        <v>30778</v>
      </c>
      <c r="C881" s="59" t="s">
        <v>29562</v>
      </c>
      <c r="D881" s="59" t="s">
        <v>29562</v>
      </c>
      <c r="E881" s="164">
        <v>300</v>
      </c>
      <c r="F881" s="164">
        <v>260</v>
      </c>
      <c r="G881" s="165">
        <v>0.86</v>
      </c>
      <c r="H881" s="59" t="s">
        <v>18516</v>
      </c>
      <c r="I881" s="164">
        <v>111.16</v>
      </c>
      <c r="J881" s="164">
        <v>371.16</v>
      </c>
      <c r="K881" s="59">
        <v>69</v>
      </c>
      <c r="L881" s="59" t="s">
        <v>18516</v>
      </c>
      <c r="M881" s="59" t="s">
        <v>18516</v>
      </c>
    </row>
    <row r="882" spans="1:18" s="59" customFormat="1" ht="14.25">
      <c r="A882" s="59" t="s">
        <v>20148</v>
      </c>
      <c r="B882" s="59" t="s">
        <v>30779</v>
      </c>
      <c r="C882" s="59" t="s">
        <v>29865</v>
      </c>
      <c r="D882" s="59" t="s">
        <v>29866</v>
      </c>
      <c r="E882" s="164">
        <v>209</v>
      </c>
      <c r="F882" s="164">
        <v>209</v>
      </c>
      <c r="G882" s="59" t="s">
        <v>18516</v>
      </c>
      <c r="H882" s="59" t="s">
        <v>18516</v>
      </c>
      <c r="I882" s="164">
        <v>82.38</v>
      </c>
      <c r="J882" s="164">
        <v>291.38</v>
      </c>
      <c r="K882" s="59">
        <v>118</v>
      </c>
      <c r="L882" s="59" t="s">
        <v>18516</v>
      </c>
      <c r="M882" s="59" t="s">
        <v>18516</v>
      </c>
    </row>
    <row r="883" spans="1:18" s="59" customFormat="1" ht="14.25">
      <c r="A883" s="59" t="s">
        <v>20145</v>
      </c>
      <c r="B883" s="59" t="s">
        <v>30779</v>
      </c>
      <c r="C883" s="59" t="s">
        <v>29865</v>
      </c>
      <c r="D883" s="59" t="s">
        <v>29866</v>
      </c>
      <c r="E883" s="164">
        <v>209</v>
      </c>
      <c r="F883" s="164">
        <v>209</v>
      </c>
      <c r="G883" s="59" t="s">
        <v>18516</v>
      </c>
      <c r="H883" s="59" t="s">
        <v>18516</v>
      </c>
      <c r="I883" s="164">
        <v>82.54</v>
      </c>
      <c r="J883" s="164">
        <v>291.54</v>
      </c>
      <c r="K883" s="59">
        <v>143</v>
      </c>
      <c r="L883" s="59" t="s">
        <v>18516</v>
      </c>
      <c r="M883" s="59" t="s">
        <v>18516</v>
      </c>
    </row>
    <row r="884" spans="1:18" s="59" customFormat="1" ht="14.25">
      <c r="A884" s="59" t="s">
        <v>30780</v>
      </c>
      <c r="B884" s="59" t="s">
        <v>30781</v>
      </c>
      <c r="C884" s="59" t="s">
        <v>29865</v>
      </c>
      <c r="D884" s="59" t="s">
        <v>29866</v>
      </c>
      <c r="E884" s="59" t="s">
        <v>18516</v>
      </c>
      <c r="F884" s="59" t="s">
        <v>18516</v>
      </c>
      <c r="G884" s="59" t="s">
        <v>18516</v>
      </c>
      <c r="H884" s="59" t="s">
        <v>18516</v>
      </c>
      <c r="I884" s="59" t="s">
        <v>18516</v>
      </c>
      <c r="J884" s="59" t="s">
        <v>18516</v>
      </c>
      <c r="K884" s="59" t="s">
        <v>29707</v>
      </c>
      <c r="L884" s="59" t="s">
        <v>18516</v>
      </c>
      <c r="M884" s="59" t="s">
        <v>18516</v>
      </c>
    </row>
    <row r="885" spans="1:18" s="59" customFormat="1" ht="14.25">
      <c r="A885" s="59" t="s">
        <v>30782</v>
      </c>
      <c r="B885" s="59" t="s">
        <v>30781</v>
      </c>
      <c r="C885" s="59" t="s">
        <v>29865</v>
      </c>
      <c r="D885" s="59" t="s">
        <v>29866</v>
      </c>
      <c r="E885" s="164">
        <v>999</v>
      </c>
      <c r="F885" s="164">
        <v>999</v>
      </c>
      <c r="G885" s="59" t="s">
        <v>18516</v>
      </c>
      <c r="H885" s="59" t="s">
        <v>18516</v>
      </c>
      <c r="I885" s="164">
        <v>45.24</v>
      </c>
      <c r="J885" s="164">
        <v>1044.24</v>
      </c>
      <c r="K885" s="59">
        <v>0</v>
      </c>
      <c r="L885" s="59" t="s">
        <v>29465</v>
      </c>
      <c r="M885" s="59" t="s">
        <v>29437</v>
      </c>
    </row>
    <row r="886" spans="1:18" s="59" customFormat="1" ht="14.25">
      <c r="A886" s="59" t="s">
        <v>23166</v>
      </c>
      <c r="B886" s="59" t="s">
        <v>30783</v>
      </c>
      <c r="C886" s="59" t="s">
        <v>29661</v>
      </c>
      <c r="D886" s="59" t="s">
        <v>29662</v>
      </c>
      <c r="E886" s="59" t="s">
        <v>18516</v>
      </c>
      <c r="F886" s="59" t="s">
        <v>18516</v>
      </c>
      <c r="G886" s="59" t="s">
        <v>18516</v>
      </c>
      <c r="H886" s="59" t="s">
        <v>18516</v>
      </c>
      <c r="I886" s="59" t="s">
        <v>18516</v>
      </c>
      <c r="J886" s="59" t="s">
        <v>18516</v>
      </c>
      <c r="K886" s="59" t="s">
        <v>29707</v>
      </c>
      <c r="L886" s="59" t="s">
        <v>18516</v>
      </c>
      <c r="M886" s="59" t="s">
        <v>18516</v>
      </c>
    </row>
    <row r="887" spans="1:18" s="59" customFormat="1" ht="14.25">
      <c r="A887" s="59" t="s">
        <v>23163</v>
      </c>
      <c r="B887" s="59" t="s">
        <v>30784</v>
      </c>
      <c r="C887" s="59" t="s">
        <v>29661</v>
      </c>
      <c r="D887" s="59" t="s">
        <v>29662</v>
      </c>
      <c r="E887" s="59" t="s">
        <v>18516</v>
      </c>
      <c r="F887" s="59" t="s">
        <v>18516</v>
      </c>
      <c r="G887" s="59" t="s">
        <v>18516</v>
      </c>
      <c r="H887" s="59" t="s">
        <v>18516</v>
      </c>
      <c r="I887" s="59" t="s">
        <v>18516</v>
      </c>
      <c r="J887" s="59" t="s">
        <v>18516</v>
      </c>
      <c r="K887" s="59" t="s">
        <v>29707</v>
      </c>
      <c r="L887" s="59" t="s">
        <v>18516</v>
      </c>
      <c r="M887" s="59" t="s">
        <v>18516</v>
      </c>
    </row>
    <row r="888" spans="1:18" s="59" customFormat="1" ht="14.25">
      <c r="A888" s="59" t="s">
        <v>30785</v>
      </c>
      <c r="B888" s="59" t="s">
        <v>30786</v>
      </c>
      <c r="C888" s="59" t="s">
        <v>29493</v>
      </c>
      <c r="D888" s="59" t="s">
        <v>29494</v>
      </c>
      <c r="E888" s="164">
        <v>305</v>
      </c>
      <c r="F888" s="164">
        <v>275</v>
      </c>
      <c r="G888" s="165">
        <v>0.9</v>
      </c>
      <c r="H888" s="59" t="s">
        <v>18516</v>
      </c>
      <c r="I888" s="164">
        <v>92.26</v>
      </c>
      <c r="J888" s="164">
        <v>367.26</v>
      </c>
      <c r="K888" s="59">
        <v>0</v>
      </c>
      <c r="L888" s="59" t="s">
        <v>18516</v>
      </c>
      <c r="M888" s="59" t="s">
        <v>18516</v>
      </c>
    </row>
    <row r="889" spans="1:18" s="59" customFormat="1" ht="14.25">
      <c r="A889" s="59" t="s">
        <v>30787</v>
      </c>
      <c r="B889" s="59" t="s">
        <v>30788</v>
      </c>
      <c r="C889" s="59" t="s">
        <v>29493</v>
      </c>
      <c r="D889" s="59" t="s">
        <v>29494</v>
      </c>
      <c r="E889" s="164">
        <v>305</v>
      </c>
      <c r="F889" s="164">
        <v>275</v>
      </c>
      <c r="G889" s="165">
        <v>0.9</v>
      </c>
      <c r="H889" s="59" t="s">
        <v>18516</v>
      </c>
      <c r="I889" s="164">
        <v>92.26</v>
      </c>
      <c r="J889" s="164">
        <v>367.26</v>
      </c>
      <c r="K889" s="59">
        <v>0</v>
      </c>
      <c r="L889" s="59" t="s">
        <v>29410</v>
      </c>
      <c r="M889" s="59" t="s">
        <v>30549</v>
      </c>
    </row>
    <row r="890" spans="1:18" s="59" customFormat="1" ht="14.25">
      <c r="A890" s="59" t="s">
        <v>30789</v>
      </c>
      <c r="B890" s="59" t="s">
        <v>30790</v>
      </c>
      <c r="C890" s="59" t="s">
        <v>29493</v>
      </c>
      <c r="D890" s="59" t="s">
        <v>29494</v>
      </c>
      <c r="E890" s="164">
        <v>305</v>
      </c>
      <c r="F890" s="164">
        <v>275</v>
      </c>
      <c r="G890" s="165">
        <v>0.9</v>
      </c>
      <c r="H890" s="59" t="s">
        <v>18516</v>
      </c>
      <c r="I890" s="164">
        <v>92.26</v>
      </c>
      <c r="J890" s="164">
        <v>367.26</v>
      </c>
      <c r="K890" s="59">
        <v>0</v>
      </c>
      <c r="L890" s="59" t="s">
        <v>29439</v>
      </c>
      <c r="M890" s="59" t="s">
        <v>30549</v>
      </c>
    </row>
    <row r="891" spans="1:18" s="59" customFormat="1" ht="14.25">
      <c r="A891" s="59" t="s">
        <v>25559</v>
      </c>
      <c r="B891" s="59" t="s">
        <v>30791</v>
      </c>
      <c r="C891" s="59" t="s">
        <v>29408</v>
      </c>
      <c r="D891" s="59" t="s">
        <v>29409</v>
      </c>
      <c r="E891" s="59" t="s">
        <v>18516</v>
      </c>
      <c r="F891" s="59" t="s">
        <v>18516</v>
      </c>
      <c r="G891" s="59" t="s">
        <v>18516</v>
      </c>
      <c r="H891" s="59" t="s">
        <v>18516</v>
      </c>
      <c r="I891" s="59" t="s">
        <v>18516</v>
      </c>
      <c r="J891" s="59" t="s">
        <v>18516</v>
      </c>
      <c r="K891" s="59" t="s">
        <v>29707</v>
      </c>
      <c r="L891" s="59" t="s">
        <v>18516</v>
      </c>
      <c r="M891" s="59" t="s">
        <v>18516</v>
      </c>
    </row>
    <row r="892" spans="1:18" s="59" customFormat="1" ht="14.25">
      <c r="A892" s="59" t="s">
        <v>25556</v>
      </c>
      <c r="B892" s="59" t="s">
        <v>30792</v>
      </c>
      <c r="C892" s="59" t="s">
        <v>29408</v>
      </c>
      <c r="D892" s="59" t="s">
        <v>29409</v>
      </c>
      <c r="E892" s="59" t="s">
        <v>18516</v>
      </c>
      <c r="F892" s="59" t="s">
        <v>18516</v>
      </c>
      <c r="G892" s="59" t="s">
        <v>18516</v>
      </c>
      <c r="H892" s="59" t="s">
        <v>18516</v>
      </c>
      <c r="I892" s="59" t="s">
        <v>18516</v>
      </c>
      <c r="J892" s="59" t="s">
        <v>18516</v>
      </c>
      <c r="K892" s="59" t="s">
        <v>29707</v>
      </c>
      <c r="L892" s="59" t="s">
        <v>18516</v>
      </c>
      <c r="M892" s="59" t="s">
        <v>18516</v>
      </c>
    </row>
    <row r="893" spans="1:18" s="59" customFormat="1" ht="14.25">
      <c r="A893" s="59" t="s">
        <v>25553</v>
      </c>
      <c r="B893" s="59" t="s">
        <v>30292</v>
      </c>
      <c r="C893" s="59" t="s">
        <v>29408</v>
      </c>
      <c r="D893" s="59" t="s">
        <v>29409</v>
      </c>
      <c r="E893" s="164">
        <v>170</v>
      </c>
      <c r="F893" s="164">
        <v>160</v>
      </c>
      <c r="G893" s="165">
        <v>0.94</v>
      </c>
      <c r="H893" s="59" t="s">
        <v>18516</v>
      </c>
      <c r="I893" s="164">
        <v>79.66</v>
      </c>
      <c r="J893" s="164">
        <v>239.66</v>
      </c>
      <c r="K893" s="59">
        <v>14</v>
      </c>
      <c r="L893" s="59" t="s">
        <v>18516</v>
      </c>
      <c r="M893" s="59" t="s">
        <v>18516</v>
      </c>
    </row>
    <row r="894" spans="1:18" s="59" customFormat="1" ht="14.25">
      <c r="A894" s="59" t="s">
        <v>25550</v>
      </c>
      <c r="B894" s="59" t="s">
        <v>30793</v>
      </c>
      <c r="C894" s="59" t="s">
        <v>29408</v>
      </c>
      <c r="D894" s="59" t="s">
        <v>29409</v>
      </c>
      <c r="E894" s="164">
        <v>170</v>
      </c>
      <c r="F894" s="164">
        <v>160</v>
      </c>
      <c r="G894" s="165">
        <v>0.94</v>
      </c>
      <c r="H894" s="59" t="s">
        <v>18516</v>
      </c>
      <c r="I894" s="164">
        <v>79.66</v>
      </c>
      <c r="J894" s="164">
        <v>239.66</v>
      </c>
      <c r="K894" s="59">
        <v>0</v>
      </c>
      <c r="L894" s="59" t="s">
        <v>18516</v>
      </c>
      <c r="M894" s="59" t="s">
        <v>18516</v>
      </c>
    </row>
    <row r="895" spans="1:18" s="59" customFormat="1" ht="14.25">
      <c r="A895" s="59" t="s">
        <v>30794</v>
      </c>
      <c r="B895" s="59" t="s">
        <v>30795</v>
      </c>
      <c r="C895" s="59" t="s">
        <v>29493</v>
      </c>
      <c r="D895" s="59" t="s">
        <v>29494</v>
      </c>
      <c r="E895" s="164">
        <v>300</v>
      </c>
      <c r="F895" s="164">
        <v>240</v>
      </c>
      <c r="G895" s="165">
        <v>0.8</v>
      </c>
      <c r="H895" s="59" t="s">
        <v>18516</v>
      </c>
      <c r="I895" s="164">
        <v>99.6</v>
      </c>
      <c r="J895" s="164">
        <v>339.6</v>
      </c>
      <c r="K895" s="59">
        <v>84</v>
      </c>
      <c r="L895" s="59" t="s">
        <v>18516</v>
      </c>
      <c r="M895" s="59" t="s">
        <v>18516</v>
      </c>
    </row>
    <row r="896" spans="1:18" s="59" customFormat="1" ht="14.25">
      <c r="A896" s="59" t="s">
        <v>30796</v>
      </c>
      <c r="B896" s="59" t="s">
        <v>30797</v>
      </c>
      <c r="C896" s="59" t="s">
        <v>29493</v>
      </c>
      <c r="D896" s="59" t="s">
        <v>29494</v>
      </c>
      <c r="E896" s="164">
        <v>300</v>
      </c>
      <c r="F896" s="164">
        <v>235</v>
      </c>
      <c r="G896" s="165">
        <v>0.78</v>
      </c>
      <c r="H896" s="59" t="s">
        <v>18516</v>
      </c>
      <c r="I896" s="164">
        <v>99.6</v>
      </c>
      <c r="J896" s="164">
        <v>334.6</v>
      </c>
      <c r="K896" s="59">
        <v>90</v>
      </c>
      <c r="L896" s="59" t="s">
        <v>18516</v>
      </c>
      <c r="M896" s="59" t="s">
        <v>18516</v>
      </c>
    </row>
    <row r="897" spans="1:18" s="59" customFormat="1" ht="14.25">
      <c r="A897" s="59" t="s">
        <v>30798</v>
      </c>
      <c r="B897" s="59" t="s">
        <v>30799</v>
      </c>
      <c r="C897" s="59" t="s">
        <v>29493</v>
      </c>
      <c r="D897" s="59" t="s">
        <v>29494</v>
      </c>
      <c r="E897" s="164">
        <v>300</v>
      </c>
      <c r="F897" s="164">
        <v>215</v>
      </c>
      <c r="G897" s="165">
        <v>0.71</v>
      </c>
      <c r="H897" s="59" t="s">
        <v>18516</v>
      </c>
      <c r="I897" s="164">
        <v>99.6</v>
      </c>
      <c r="J897" s="164">
        <v>314.6</v>
      </c>
      <c r="K897" s="59">
        <v>79</v>
      </c>
      <c r="L897" s="59" t="s">
        <v>18516</v>
      </c>
      <c r="M897" s="59" t="s">
        <v>18516</v>
      </c>
    </row>
    <row r="898" spans="1:18" s="59" customFormat="1" ht="14.25">
      <c r="A898" s="59" t="s">
        <v>30800</v>
      </c>
      <c r="B898" s="59" t="s">
        <v>30801</v>
      </c>
      <c r="C898" s="59" t="s">
        <v>29493</v>
      </c>
      <c r="D898" s="59" t="s">
        <v>29494</v>
      </c>
      <c r="E898" s="164">
        <v>285</v>
      </c>
      <c r="F898" s="164">
        <v>200</v>
      </c>
      <c r="G898" s="165">
        <v>0.7</v>
      </c>
      <c r="H898" s="59" t="s">
        <v>18516</v>
      </c>
      <c r="I898" s="164">
        <v>89.14</v>
      </c>
      <c r="J898" s="164">
        <v>289.14</v>
      </c>
      <c r="K898" s="59">
        <v>77</v>
      </c>
      <c r="L898" s="59" t="s">
        <v>18516</v>
      </c>
      <c r="M898" s="59" t="s">
        <v>18516</v>
      </c>
    </row>
    <row r="899" spans="1:18" s="59" customFormat="1" ht="14.25">
      <c r="A899" s="59" t="s">
        <v>30802</v>
      </c>
      <c r="B899" s="59" t="s">
        <v>30803</v>
      </c>
      <c r="C899" s="59" t="s">
        <v>29493</v>
      </c>
      <c r="D899" s="59" t="s">
        <v>29494</v>
      </c>
      <c r="E899" s="164">
        <v>285</v>
      </c>
      <c r="F899" s="164">
        <v>245</v>
      </c>
      <c r="G899" s="165">
        <v>0.85</v>
      </c>
      <c r="H899" s="59" t="s">
        <v>18516</v>
      </c>
      <c r="I899" s="164">
        <v>89.14</v>
      </c>
      <c r="J899" s="164">
        <v>334.14</v>
      </c>
      <c r="K899" s="59">
        <v>77</v>
      </c>
      <c r="L899" s="59" t="s">
        <v>18516</v>
      </c>
      <c r="M899" s="59" t="s">
        <v>18516</v>
      </c>
    </row>
    <row r="900" spans="1:18" s="59" customFormat="1" ht="14.25">
      <c r="A900" s="59" t="s">
        <v>30804</v>
      </c>
      <c r="B900" s="59" t="s">
        <v>30805</v>
      </c>
      <c r="C900" s="59" t="s">
        <v>29493</v>
      </c>
      <c r="D900" s="59" t="s">
        <v>29494</v>
      </c>
      <c r="E900" s="164">
        <v>285</v>
      </c>
      <c r="F900" s="164">
        <v>245</v>
      </c>
      <c r="G900" s="165">
        <v>0.85</v>
      </c>
      <c r="H900" s="59" t="s">
        <v>18516</v>
      </c>
      <c r="I900" s="164">
        <v>89.14</v>
      </c>
      <c r="J900" s="164">
        <v>334.14</v>
      </c>
      <c r="K900" s="59">
        <v>79</v>
      </c>
      <c r="L900" s="59" t="s">
        <v>18516</v>
      </c>
      <c r="M900" s="59" t="s">
        <v>18516</v>
      </c>
    </row>
    <row r="901" spans="1:18" s="59" customFormat="1" ht="14.25">
      <c r="A901" s="59" t="s">
        <v>30806</v>
      </c>
      <c r="B901" s="59" t="s">
        <v>30807</v>
      </c>
      <c r="C901" s="59" t="s">
        <v>29509</v>
      </c>
      <c r="D901" s="59" t="s">
        <v>29510</v>
      </c>
      <c r="E901" s="164">
        <v>300</v>
      </c>
      <c r="F901" s="164">
        <v>145</v>
      </c>
      <c r="G901" s="165">
        <v>0.48</v>
      </c>
      <c r="H901" s="59" t="s">
        <v>18516</v>
      </c>
      <c r="I901" s="164">
        <v>54.49</v>
      </c>
      <c r="J901" s="164">
        <v>199.49</v>
      </c>
      <c r="K901" s="59">
        <v>38</v>
      </c>
      <c r="L901" s="59" t="s">
        <v>29439</v>
      </c>
      <c r="M901" s="59" t="s">
        <v>30359</v>
      </c>
    </row>
    <row r="902" spans="1:18" s="59" customFormat="1" ht="14.25">
      <c r="A902" s="59" t="s">
        <v>30808</v>
      </c>
      <c r="B902" s="59" t="s">
        <v>30809</v>
      </c>
      <c r="C902" s="59" t="s">
        <v>29509</v>
      </c>
      <c r="D902" s="59" t="s">
        <v>29510</v>
      </c>
      <c r="E902" s="164">
        <v>300</v>
      </c>
      <c r="F902" s="164">
        <v>145</v>
      </c>
      <c r="G902" s="165">
        <v>0.48</v>
      </c>
      <c r="H902" s="59" t="s">
        <v>18516</v>
      </c>
      <c r="I902" s="164">
        <v>54.49</v>
      </c>
      <c r="J902" s="164">
        <v>199.49</v>
      </c>
      <c r="K902" s="59">
        <v>184</v>
      </c>
      <c r="L902" s="59" t="s">
        <v>18516</v>
      </c>
      <c r="M902" s="59" t="s">
        <v>18516</v>
      </c>
    </row>
    <row r="903" spans="1:18" s="59" customFormat="1" ht="14.25">
      <c r="A903" s="59" t="s">
        <v>20298</v>
      </c>
      <c r="B903" s="59" t="s">
        <v>30810</v>
      </c>
      <c r="C903" s="59" t="s">
        <v>29509</v>
      </c>
      <c r="D903" s="59" t="s">
        <v>29510</v>
      </c>
      <c r="E903" s="164">
        <v>280</v>
      </c>
      <c r="F903" s="164">
        <v>205</v>
      </c>
      <c r="G903" s="165">
        <v>0.73</v>
      </c>
      <c r="H903" s="59" t="s">
        <v>18516</v>
      </c>
      <c r="I903" s="164">
        <v>61.59</v>
      </c>
      <c r="J903" s="164">
        <v>266.59</v>
      </c>
      <c r="K903" s="59">
        <v>63</v>
      </c>
      <c r="L903" s="59" t="s">
        <v>18516</v>
      </c>
      <c r="M903" s="59" t="s">
        <v>18516</v>
      </c>
    </row>
    <row r="904" spans="1:18" s="59" customFormat="1" ht="14.25">
      <c r="A904" s="59" t="s">
        <v>30811</v>
      </c>
      <c r="B904" s="59" t="s">
        <v>30812</v>
      </c>
      <c r="C904" s="59" t="s">
        <v>30281</v>
      </c>
      <c r="D904" s="59" t="s">
        <v>30282</v>
      </c>
      <c r="E904" s="164">
        <v>250</v>
      </c>
      <c r="F904" s="164">
        <v>250</v>
      </c>
      <c r="G904" s="59" t="s">
        <v>18516</v>
      </c>
      <c r="H904" s="59" t="s">
        <v>18516</v>
      </c>
      <c r="I904" s="164">
        <v>91.36</v>
      </c>
      <c r="J904" s="164">
        <v>341.36</v>
      </c>
      <c r="K904" s="59">
        <v>0</v>
      </c>
      <c r="L904" s="59" t="s">
        <v>18516</v>
      </c>
      <c r="M904" s="59" t="s">
        <v>18516</v>
      </c>
    </row>
    <row r="905" spans="1:18" s="59" customFormat="1" ht="14.25">
      <c r="A905" s="59" t="s">
        <v>30813</v>
      </c>
      <c r="B905" s="59" t="s">
        <v>30814</v>
      </c>
      <c r="C905" s="59" t="s">
        <v>30281</v>
      </c>
      <c r="D905" s="59" t="s">
        <v>30282</v>
      </c>
      <c r="E905" s="164">
        <v>240</v>
      </c>
      <c r="F905" s="164">
        <v>170</v>
      </c>
      <c r="G905" s="165">
        <v>0.7</v>
      </c>
      <c r="H905" s="59" t="s">
        <v>29478</v>
      </c>
      <c r="I905" s="164">
        <v>87.47</v>
      </c>
      <c r="J905" s="164">
        <v>257.47</v>
      </c>
      <c r="K905" s="59">
        <v>46</v>
      </c>
      <c r="L905" s="59" t="s">
        <v>18516</v>
      </c>
      <c r="M905" s="59" t="s">
        <v>18516</v>
      </c>
    </row>
    <row r="906" spans="1:18" s="59" customFormat="1" ht="14.25">
      <c r="A906" s="59" t="s">
        <v>30815</v>
      </c>
      <c r="B906" s="59" t="s">
        <v>30816</v>
      </c>
      <c r="C906" s="59" t="s">
        <v>30281</v>
      </c>
      <c r="D906" s="59" t="s">
        <v>30282</v>
      </c>
      <c r="E906" s="164">
        <v>240</v>
      </c>
      <c r="F906" s="164">
        <v>240</v>
      </c>
      <c r="G906" s="59" t="s">
        <v>18516</v>
      </c>
      <c r="H906" s="59" t="s">
        <v>18516</v>
      </c>
      <c r="I906" s="164">
        <v>86.63</v>
      </c>
      <c r="J906" s="164">
        <v>326.63</v>
      </c>
      <c r="K906" s="59">
        <v>0</v>
      </c>
      <c r="L906" s="59" t="s">
        <v>18516</v>
      </c>
      <c r="M906" s="59" t="s">
        <v>18516</v>
      </c>
    </row>
    <row r="907" spans="1:18" s="59" customFormat="1" ht="14.25">
      <c r="A907" s="59" t="s">
        <v>30817</v>
      </c>
      <c r="B907" s="59" t="s">
        <v>30818</v>
      </c>
      <c r="C907" s="59" t="s">
        <v>30281</v>
      </c>
      <c r="D907" s="59" t="s">
        <v>30282</v>
      </c>
      <c r="E907" s="164">
        <v>240</v>
      </c>
      <c r="F907" s="164">
        <v>240</v>
      </c>
      <c r="G907" s="59" t="s">
        <v>18516</v>
      </c>
      <c r="H907" s="59" t="s">
        <v>18516</v>
      </c>
      <c r="I907" s="164">
        <v>86.63</v>
      </c>
      <c r="J907" s="164">
        <v>326.63</v>
      </c>
      <c r="K907" s="59">
        <v>0</v>
      </c>
      <c r="L907" s="59" t="s">
        <v>18516</v>
      </c>
      <c r="M907" s="59" t="s">
        <v>18516</v>
      </c>
    </row>
    <row r="908" spans="1:18" s="59" customFormat="1" ht="14.25">
      <c r="A908" s="59" t="s">
        <v>30819</v>
      </c>
      <c r="B908" s="59" t="s">
        <v>30820</v>
      </c>
      <c r="C908" s="59" t="s">
        <v>30281</v>
      </c>
      <c r="D908" s="59" t="s">
        <v>30282</v>
      </c>
      <c r="E908" s="164">
        <v>250</v>
      </c>
      <c r="F908" s="164">
        <v>250</v>
      </c>
      <c r="G908" s="59" t="s">
        <v>18516</v>
      </c>
      <c r="H908" s="59" t="s">
        <v>18516</v>
      </c>
      <c r="I908" s="164">
        <v>91.36</v>
      </c>
      <c r="J908" s="164">
        <v>341.36</v>
      </c>
      <c r="K908" s="59">
        <v>0</v>
      </c>
      <c r="L908" s="59" t="s">
        <v>18516</v>
      </c>
      <c r="M908" s="59" t="s">
        <v>18516</v>
      </c>
    </row>
    <row r="909" spans="1:18" s="59" customFormat="1" ht="14.25">
      <c r="A909" s="59" t="s">
        <v>30821</v>
      </c>
      <c r="B909" s="59" t="s">
        <v>30822</v>
      </c>
      <c r="C909" s="59" t="s">
        <v>30281</v>
      </c>
      <c r="D909" s="59" t="s">
        <v>30282</v>
      </c>
      <c r="E909" s="164">
        <v>240</v>
      </c>
      <c r="F909" s="164">
        <v>240</v>
      </c>
      <c r="G909" s="59" t="s">
        <v>18516</v>
      </c>
      <c r="H909" s="59" t="s">
        <v>18516</v>
      </c>
      <c r="I909" s="164">
        <v>87.47</v>
      </c>
      <c r="J909" s="164">
        <v>327.47</v>
      </c>
      <c r="K909" s="59">
        <v>0</v>
      </c>
      <c r="L909" s="59" t="s">
        <v>18516</v>
      </c>
      <c r="M909" s="59" t="s">
        <v>18516</v>
      </c>
    </row>
    <row r="910" spans="1:18" s="59" customFormat="1" ht="14.25">
      <c r="A910" s="59" t="s">
        <v>30823</v>
      </c>
      <c r="B910" s="59" t="s">
        <v>30824</v>
      </c>
      <c r="C910" s="59" t="s">
        <v>29509</v>
      </c>
      <c r="D910" s="59" t="s">
        <v>29510</v>
      </c>
      <c r="E910" s="164">
        <v>300</v>
      </c>
      <c r="F910" s="164">
        <v>145</v>
      </c>
      <c r="G910" s="165">
        <v>0.48</v>
      </c>
      <c r="H910" s="59" t="s">
        <v>18516</v>
      </c>
      <c r="I910" s="164">
        <v>54.49</v>
      </c>
      <c r="J910" s="164">
        <v>199.49</v>
      </c>
      <c r="K910" s="59">
        <v>114</v>
      </c>
      <c r="L910" s="59" t="s">
        <v>18516</v>
      </c>
      <c r="M910" s="59" t="s">
        <v>18516</v>
      </c>
    </row>
    <row r="911" spans="1:18" s="59" customFormat="1" ht="14.25">
      <c r="A911" s="59" t="s">
        <v>23110</v>
      </c>
      <c r="B911" s="59" t="s">
        <v>30825</v>
      </c>
      <c r="C911" s="59" t="s">
        <v>29583</v>
      </c>
      <c r="D911" s="59" t="s">
        <v>29583</v>
      </c>
      <c r="E911" s="164">
        <v>170</v>
      </c>
      <c r="F911" s="164">
        <v>135</v>
      </c>
      <c r="G911" s="165">
        <v>0.79</v>
      </c>
      <c r="H911" s="59" t="s">
        <v>18516</v>
      </c>
      <c r="I911" s="164">
        <v>43.11</v>
      </c>
      <c r="J911" s="164">
        <v>178.11</v>
      </c>
      <c r="K911" s="59">
        <v>106</v>
      </c>
      <c r="L911" s="59" t="s">
        <v>29455</v>
      </c>
      <c r="M911" s="59" t="s">
        <v>29902</v>
      </c>
    </row>
    <row r="912" spans="1:18" s="59" customFormat="1" ht="14.25">
      <c r="A912" s="59" t="s">
        <v>23113</v>
      </c>
      <c r="B912" s="59" t="s">
        <v>30826</v>
      </c>
      <c r="C912" s="59" t="s">
        <v>29583</v>
      </c>
      <c r="D912" s="59" t="s">
        <v>29583</v>
      </c>
      <c r="E912" s="164">
        <v>170</v>
      </c>
      <c r="F912" s="164">
        <v>135</v>
      </c>
      <c r="G912" s="165">
        <v>0.79</v>
      </c>
      <c r="H912" s="59" t="s">
        <v>18516</v>
      </c>
      <c r="I912" s="164">
        <v>43.11</v>
      </c>
      <c r="J912" s="164">
        <v>178.11</v>
      </c>
      <c r="K912" s="59">
        <v>119</v>
      </c>
      <c r="L912" s="59" t="s">
        <v>18516</v>
      </c>
      <c r="M912" s="59" t="s">
        <v>18516</v>
      </c>
    </row>
    <row r="913" spans="1:18" s="59" customFormat="1" ht="14.25">
      <c r="A913" s="59" t="s">
        <v>30827</v>
      </c>
      <c r="B913" s="59" t="s">
        <v>30828</v>
      </c>
      <c r="C913" s="59" t="s">
        <v>29893</v>
      </c>
      <c r="D913" s="59" t="s">
        <v>29894</v>
      </c>
      <c r="E913" s="164">
        <v>199</v>
      </c>
      <c r="F913" s="164">
        <v>143</v>
      </c>
      <c r="G913" s="165">
        <v>0.71</v>
      </c>
      <c r="H913" s="59" t="s">
        <v>18516</v>
      </c>
      <c r="I913" s="164">
        <v>50.32</v>
      </c>
      <c r="J913" s="164">
        <v>193.32</v>
      </c>
      <c r="K913" s="59">
        <v>44</v>
      </c>
      <c r="L913" s="59" t="s">
        <v>18516</v>
      </c>
      <c r="M913" s="59" t="s">
        <v>18516</v>
      </c>
    </row>
    <row r="914" spans="1:18" s="59" customFormat="1" ht="14.25">
      <c r="A914" s="59" t="s">
        <v>23241</v>
      </c>
      <c r="B914" s="59" t="s">
        <v>30829</v>
      </c>
      <c r="C914" s="59" t="s">
        <v>29518</v>
      </c>
      <c r="D914" s="59" t="s">
        <v>29519</v>
      </c>
      <c r="E914" s="164">
        <v>559</v>
      </c>
      <c r="F914" s="164">
        <v>510</v>
      </c>
      <c r="G914" s="165">
        <v>0.91</v>
      </c>
      <c r="H914" s="59" t="s">
        <v>18516</v>
      </c>
      <c r="I914" s="164">
        <v>178.11</v>
      </c>
      <c r="J914" s="164">
        <v>688.11</v>
      </c>
      <c r="K914" s="59">
        <v>105</v>
      </c>
      <c r="L914" s="59" t="s">
        <v>18516</v>
      </c>
      <c r="M914" s="59" t="s">
        <v>18516</v>
      </c>
    </row>
    <row r="915" spans="1:18" s="59" customFormat="1" ht="14.25">
      <c r="A915" s="59" t="s">
        <v>23244</v>
      </c>
      <c r="B915" s="59" t="s">
        <v>30830</v>
      </c>
      <c r="C915" s="59" t="s">
        <v>29518</v>
      </c>
      <c r="D915" s="59" t="s">
        <v>29519</v>
      </c>
      <c r="E915" s="164">
        <v>559</v>
      </c>
      <c r="F915" s="164">
        <v>440</v>
      </c>
      <c r="G915" s="165">
        <v>0.78</v>
      </c>
      <c r="H915" s="59" t="s">
        <v>18516</v>
      </c>
      <c r="I915" s="164">
        <v>178.11</v>
      </c>
      <c r="J915" s="164">
        <v>618.11</v>
      </c>
      <c r="K915" s="59">
        <v>43</v>
      </c>
      <c r="L915" s="59" t="s">
        <v>18516</v>
      </c>
      <c r="M915" s="59" t="s">
        <v>18516</v>
      </c>
    </row>
    <row r="916" spans="1:18" s="59" customFormat="1" ht="14.25">
      <c r="A916" s="59" t="s">
        <v>23247</v>
      </c>
      <c r="B916" s="59" t="s">
        <v>30831</v>
      </c>
      <c r="C916" s="59" t="s">
        <v>29518</v>
      </c>
      <c r="D916" s="59" t="s">
        <v>29519</v>
      </c>
      <c r="E916" s="164">
        <v>559</v>
      </c>
      <c r="F916" s="164">
        <v>460</v>
      </c>
      <c r="G916" s="165">
        <v>0.82</v>
      </c>
      <c r="H916" s="59" t="s">
        <v>18516</v>
      </c>
      <c r="I916" s="164">
        <v>178.11</v>
      </c>
      <c r="J916" s="164">
        <v>638.11</v>
      </c>
      <c r="K916" s="59">
        <v>103</v>
      </c>
      <c r="L916" s="59" t="s">
        <v>18516</v>
      </c>
      <c r="M916" s="59" t="s">
        <v>18516</v>
      </c>
    </row>
    <row r="917" spans="1:18" s="59" customFormat="1" ht="14.25">
      <c r="A917" s="59" t="s">
        <v>23130</v>
      </c>
      <c r="B917" s="59" t="s">
        <v>30832</v>
      </c>
      <c r="C917" s="59" t="s">
        <v>29509</v>
      </c>
      <c r="D917" s="59" t="s">
        <v>29510</v>
      </c>
      <c r="E917" s="164">
        <v>105</v>
      </c>
      <c r="F917" s="164">
        <v>89</v>
      </c>
      <c r="G917" s="165">
        <v>0.84</v>
      </c>
      <c r="H917" s="59" t="s">
        <v>18516</v>
      </c>
      <c r="I917" s="164">
        <v>38.13</v>
      </c>
      <c r="J917" s="164">
        <v>127.13</v>
      </c>
      <c r="K917" s="59">
        <v>14</v>
      </c>
      <c r="L917" s="59" t="s">
        <v>18516</v>
      </c>
      <c r="M917" s="59" t="s">
        <v>18516</v>
      </c>
    </row>
    <row r="918" spans="1:18" s="59" customFormat="1" ht="14.25">
      <c r="A918" s="59" t="s">
        <v>23127</v>
      </c>
      <c r="B918" s="59" t="s">
        <v>30833</v>
      </c>
      <c r="C918" s="59" t="s">
        <v>29509</v>
      </c>
      <c r="D918" s="59" t="s">
        <v>29510</v>
      </c>
      <c r="E918" s="164">
        <v>105</v>
      </c>
      <c r="F918" s="164">
        <v>89</v>
      </c>
      <c r="G918" s="165">
        <v>0.84</v>
      </c>
      <c r="H918" s="59" t="s">
        <v>18516</v>
      </c>
      <c r="I918" s="164">
        <v>38.13</v>
      </c>
      <c r="J918" s="164">
        <v>127.13</v>
      </c>
      <c r="K918" s="59">
        <v>71</v>
      </c>
      <c r="L918" s="59" t="s">
        <v>18516</v>
      </c>
      <c r="M918" s="59" t="s">
        <v>18516</v>
      </c>
    </row>
    <row r="919" spans="1:18" s="59" customFormat="1" ht="14.25">
      <c r="A919" s="59" t="s">
        <v>23142</v>
      </c>
      <c r="B919" s="59" t="s">
        <v>30834</v>
      </c>
      <c r="C919" s="59" t="s">
        <v>29509</v>
      </c>
      <c r="D919" s="59" t="s">
        <v>29510</v>
      </c>
      <c r="E919" s="164">
        <v>130</v>
      </c>
      <c r="F919" s="164">
        <v>103</v>
      </c>
      <c r="G919" s="165">
        <v>0.79</v>
      </c>
      <c r="H919" s="59" t="s">
        <v>18516</v>
      </c>
      <c r="I919" s="164">
        <v>39.22</v>
      </c>
      <c r="J919" s="164">
        <v>142.22</v>
      </c>
      <c r="K919" s="59">
        <v>218</v>
      </c>
      <c r="L919" s="59" t="s">
        <v>29410</v>
      </c>
      <c r="M919" s="59" t="s">
        <v>29915</v>
      </c>
    </row>
    <row r="920" spans="1:18" s="59" customFormat="1" ht="14.25">
      <c r="A920" s="59" t="s">
        <v>23145</v>
      </c>
      <c r="B920" s="59" t="s">
        <v>30835</v>
      </c>
      <c r="C920" s="59" t="s">
        <v>29509</v>
      </c>
      <c r="D920" s="59" t="s">
        <v>29510</v>
      </c>
      <c r="E920" s="164">
        <v>130</v>
      </c>
      <c r="F920" s="164">
        <v>103</v>
      </c>
      <c r="G920" s="165">
        <v>0.79</v>
      </c>
      <c r="H920" s="59" t="s">
        <v>18516</v>
      </c>
      <c r="I920" s="164">
        <v>39.22</v>
      </c>
      <c r="J920" s="164">
        <v>142.22</v>
      </c>
      <c r="K920" s="59">
        <v>84</v>
      </c>
      <c r="L920" s="59" t="s">
        <v>29439</v>
      </c>
      <c r="M920" s="59" t="s">
        <v>30602</v>
      </c>
    </row>
    <row r="921" spans="1:18" s="59" customFormat="1" ht="14.25">
      <c r="A921" s="59" t="s">
        <v>23133</v>
      </c>
      <c r="B921" s="59" t="s">
        <v>30836</v>
      </c>
      <c r="C921" s="59" t="s">
        <v>29509</v>
      </c>
      <c r="D921" s="59" t="s">
        <v>29510</v>
      </c>
      <c r="E921" s="164">
        <v>110</v>
      </c>
      <c r="F921" s="164">
        <v>92</v>
      </c>
      <c r="G921" s="165">
        <v>0.83</v>
      </c>
      <c r="H921" s="59" t="s">
        <v>18516</v>
      </c>
      <c r="I921" s="164">
        <v>38.2</v>
      </c>
      <c r="J921" s="164">
        <v>130.2</v>
      </c>
      <c r="K921" s="59">
        <v>21</v>
      </c>
      <c r="L921" s="59" t="s">
        <v>18516</v>
      </c>
      <c r="M921" s="59" t="s">
        <v>18516</v>
      </c>
    </row>
    <row r="922" spans="1:18" s="59" customFormat="1" ht="14.25">
      <c r="A922" s="59" t="s">
        <v>23136</v>
      </c>
      <c r="B922" s="59" t="s">
        <v>30837</v>
      </c>
      <c r="C922" s="59" t="s">
        <v>29509</v>
      </c>
      <c r="D922" s="59" t="s">
        <v>29510</v>
      </c>
      <c r="E922" s="164">
        <v>110</v>
      </c>
      <c r="F922" s="164">
        <v>92</v>
      </c>
      <c r="G922" s="165">
        <v>0.83</v>
      </c>
      <c r="H922" s="59" t="s">
        <v>18516</v>
      </c>
      <c r="I922" s="164">
        <v>38.2</v>
      </c>
      <c r="J922" s="164">
        <v>130.2</v>
      </c>
      <c r="K922" s="59">
        <v>94</v>
      </c>
      <c r="L922" s="59" t="s">
        <v>29439</v>
      </c>
      <c r="M922" s="59" t="s">
        <v>29902</v>
      </c>
    </row>
    <row r="923" spans="1:18" s="59" customFormat="1" ht="14.25">
      <c r="A923" s="59" t="s">
        <v>22504</v>
      </c>
      <c r="B923" s="59" t="s">
        <v>30838</v>
      </c>
      <c r="C923" s="59" t="s">
        <v>29562</v>
      </c>
      <c r="D923" s="59" t="s">
        <v>29562</v>
      </c>
      <c r="E923" s="164">
        <v>260</v>
      </c>
      <c r="F923" s="164">
        <v>195</v>
      </c>
      <c r="G923" s="165">
        <v>0.75</v>
      </c>
      <c r="H923" s="59" t="s">
        <v>18516</v>
      </c>
      <c r="I923" s="164">
        <v>85.5</v>
      </c>
      <c r="J923" s="164">
        <v>280.5</v>
      </c>
      <c r="K923" s="59">
        <v>330</v>
      </c>
      <c r="L923" s="59" t="s">
        <v>18516</v>
      </c>
      <c r="M923" s="59" t="s">
        <v>18516</v>
      </c>
    </row>
    <row r="924" spans="1:18" s="59" customFormat="1" ht="14.25">
      <c r="A924" s="59" t="s">
        <v>25744</v>
      </c>
      <c r="B924" s="59" t="s">
        <v>30839</v>
      </c>
      <c r="C924" s="59" t="s">
        <v>29881</v>
      </c>
      <c r="D924" s="59" t="s">
        <v>29882</v>
      </c>
      <c r="E924" s="164">
        <v>330</v>
      </c>
      <c r="F924" s="164">
        <v>320</v>
      </c>
      <c r="G924" s="165">
        <v>0.96</v>
      </c>
      <c r="H924" s="59" t="s">
        <v>18516</v>
      </c>
      <c r="I924" s="164">
        <v>101.05</v>
      </c>
      <c r="J924" s="164">
        <v>421.05</v>
      </c>
      <c r="K924" s="59">
        <v>87</v>
      </c>
      <c r="L924" s="59" t="s">
        <v>18516</v>
      </c>
      <c r="M924" s="59" t="s">
        <v>18516</v>
      </c>
    </row>
    <row r="925" spans="1:18" s="59" customFormat="1" ht="14.25">
      <c r="A925" s="59" t="s">
        <v>25750</v>
      </c>
      <c r="B925" s="59" t="s">
        <v>30840</v>
      </c>
      <c r="C925" s="59" t="s">
        <v>29881</v>
      </c>
      <c r="D925" s="59" t="s">
        <v>29882</v>
      </c>
      <c r="E925" s="164">
        <v>340</v>
      </c>
      <c r="F925" s="164">
        <v>320</v>
      </c>
      <c r="G925" s="165">
        <v>0.94</v>
      </c>
      <c r="H925" s="59" t="s">
        <v>18516</v>
      </c>
      <c r="I925" s="164">
        <v>101.05</v>
      </c>
      <c r="J925" s="164">
        <v>421.05</v>
      </c>
      <c r="K925" s="59">
        <v>69</v>
      </c>
      <c r="L925" s="59" t="s">
        <v>18516</v>
      </c>
      <c r="M925" s="59" t="s">
        <v>18516</v>
      </c>
    </row>
    <row r="926" spans="1:18" s="59" customFormat="1" ht="14.25">
      <c r="A926" s="59" t="s">
        <v>25747</v>
      </c>
      <c r="B926" s="59" t="s">
        <v>30841</v>
      </c>
      <c r="C926" s="59" t="s">
        <v>29881</v>
      </c>
      <c r="D926" s="59" t="s">
        <v>29882</v>
      </c>
      <c r="E926" s="164">
        <v>330</v>
      </c>
      <c r="F926" s="164">
        <v>320</v>
      </c>
      <c r="G926" s="165">
        <v>0.96</v>
      </c>
      <c r="H926" s="59" t="s">
        <v>18516</v>
      </c>
      <c r="I926" s="164">
        <v>101.05</v>
      </c>
      <c r="J926" s="164">
        <v>421.05</v>
      </c>
      <c r="K926" s="59">
        <v>67</v>
      </c>
      <c r="L926" s="59" t="s">
        <v>18516</v>
      </c>
      <c r="M926" s="59" t="s">
        <v>18516</v>
      </c>
    </row>
    <row r="927" spans="1:18" s="59" customFormat="1" ht="14.25">
      <c r="A927" s="59" t="s">
        <v>22507</v>
      </c>
      <c r="B927" s="59" t="s">
        <v>30842</v>
      </c>
      <c r="C927" s="59" t="s">
        <v>29562</v>
      </c>
      <c r="D927" s="59" t="s">
        <v>29562</v>
      </c>
      <c r="E927" s="164">
        <v>270</v>
      </c>
      <c r="F927" s="164">
        <v>205</v>
      </c>
      <c r="G927" s="165">
        <v>0.75</v>
      </c>
      <c r="H927" s="59" t="s">
        <v>18516</v>
      </c>
      <c r="I927" s="164">
        <v>89.59</v>
      </c>
      <c r="J927" s="164">
        <v>294.59</v>
      </c>
      <c r="K927" s="59">
        <v>457</v>
      </c>
      <c r="L927" s="59" t="s">
        <v>18516</v>
      </c>
      <c r="M927" s="59" t="s">
        <v>18516</v>
      </c>
    </row>
    <row r="928" spans="1:18" s="59" customFormat="1" ht="14.25">
      <c r="A928" s="59" t="s">
        <v>30843</v>
      </c>
      <c r="B928" s="59" t="s">
        <v>30844</v>
      </c>
      <c r="C928" s="59" t="s">
        <v>29493</v>
      </c>
      <c r="D928" s="59" t="s">
        <v>29494</v>
      </c>
      <c r="E928" s="164">
        <v>240</v>
      </c>
      <c r="F928" s="164">
        <v>240</v>
      </c>
      <c r="G928" s="59" t="s">
        <v>18516</v>
      </c>
      <c r="H928" s="59" t="s">
        <v>18516</v>
      </c>
      <c r="I928" s="164">
        <v>51.68</v>
      </c>
      <c r="J928" s="164">
        <v>291.68</v>
      </c>
      <c r="K928" s="59">
        <v>7</v>
      </c>
      <c r="L928" s="59" t="s">
        <v>29439</v>
      </c>
      <c r="M928" s="59" t="s">
        <v>30549</v>
      </c>
    </row>
    <row r="929" spans="1:18" s="59" customFormat="1" ht="14.25">
      <c r="A929" s="59" t="s">
        <v>13094</v>
      </c>
      <c r="B929" s="59" t="s">
        <v>30845</v>
      </c>
      <c r="C929" s="59" t="s">
        <v>29562</v>
      </c>
      <c r="D929" s="59" t="s">
        <v>29562</v>
      </c>
      <c r="E929" s="164">
        <v>200</v>
      </c>
      <c r="F929" s="164">
        <v>170</v>
      </c>
      <c r="G929" s="165">
        <v>0.85</v>
      </c>
      <c r="H929" s="59" t="s">
        <v>18516</v>
      </c>
      <c r="I929" s="164">
        <v>81.36</v>
      </c>
      <c r="J929" s="164">
        <v>251.36</v>
      </c>
      <c r="K929" s="59">
        <v>159</v>
      </c>
      <c r="L929" s="59" t="s">
        <v>18516</v>
      </c>
      <c r="M929" s="59" t="s">
        <v>18516</v>
      </c>
    </row>
    <row r="930" spans="1:18" s="59" customFormat="1" ht="14.25">
      <c r="A930" s="59" t="s">
        <v>20103</v>
      </c>
      <c r="B930" s="59" t="s">
        <v>30846</v>
      </c>
      <c r="C930" s="59" t="s">
        <v>29562</v>
      </c>
      <c r="D930" s="59" t="s">
        <v>29562</v>
      </c>
      <c r="E930" s="164">
        <v>300</v>
      </c>
      <c r="F930" s="164">
        <v>235</v>
      </c>
      <c r="G930" s="165">
        <v>0.78</v>
      </c>
      <c r="H930" s="59" t="s">
        <v>18516</v>
      </c>
      <c r="I930" s="164">
        <v>105.72</v>
      </c>
      <c r="J930" s="164">
        <v>340.72</v>
      </c>
      <c r="K930" s="59">
        <v>273</v>
      </c>
      <c r="L930" s="59" t="s">
        <v>18516</v>
      </c>
      <c r="M930" s="59" t="s">
        <v>18516</v>
      </c>
    </row>
    <row r="931" spans="1:18" s="59" customFormat="1" ht="14.25">
      <c r="A931" s="59" t="s">
        <v>20100</v>
      </c>
      <c r="B931" s="59" t="s">
        <v>30847</v>
      </c>
      <c r="C931" s="59" t="s">
        <v>29562</v>
      </c>
      <c r="D931" s="59" t="s">
        <v>29562</v>
      </c>
      <c r="E931" s="164">
        <v>290</v>
      </c>
      <c r="F931" s="164">
        <v>225</v>
      </c>
      <c r="G931" s="165">
        <v>0.77</v>
      </c>
      <c r="H931" s="59" t="s">
        <v>18516</v>
      </c>
      <c r="I931" s="164">
        <v>100.82</v>
      </c>
      <c r="J931" s="164">
        <v>325.82</v>
      </c>
      <c r="K931" s="59">
        <v>288</v>
      </c>
      <c r="L931" s="59" t="s">
        <v>18516</v>
      </c>
      <c r="M931" s="59" t="s">
        <v>18516</v>
      </c>
    </row>
    <row r="932" spans="1:18" s="59" customFormat="1" ht="14.25">
      <c r="A932" s="59" t="s">
        <v>13097</v>
      </c>
      <c r="B932" s="59" t="s">
        <v>30848</v>
      </c>
      <c r="C932" s="59" t="s">
        <v>29562</v>
      </c>
      <c r="D932" s="59" t="s">
        <v>29562</v>
      </c>
      <c r="E932" s="164">
        <v>285</v>
      </c>
      <c r="F932" s="164">
        <v>250</v>
      </c>
      <c r="G932" s="165">
        <v>0.87</v>
      </c>
      <c r="H932" s="59" t="s">
        <v>18516</v>
      </c>
      <c r="I932" s="164">
        <v>90.29</v>
      </c>
      <c r="J932" s="164">
        <v>340.29</v>
      </c>
      <c r="K932" s="59">
        <v>160</v>
      </c>
      <c r="L932" s="59" t="s">
        <v>18516</v>
      </c>
      <c r="M932" s="59" t="s">
        <v>18516</v>
      </c>
    </row>
    <row r="933" spans="1:18" s="59" customFormat="1" ht="14.25">
      <c r="A933" s="59" t="s">
        <v>23148</v>
      </c>
      <c r="B933" s="59" t="s">
        <v>30849</v>
      </c>
      <c r="C933" s="59" t="s">
        <v>29509</v>
      </c>
      <c r="D933" s="59" t="s">
        <v>29510</v>
      </c>
      <c r="E933" s="164">
        <v>130</v>
      </c>
      <c r="F933" s="164">
        <v>103</v>
      </c>
      <c r="G933" s="165">
        <v>0.79</v>
      </c>
      <c r="H933" s="59" t="s">
        <v>18516</v>
      </c>
      <c r="I933" s="164">
        <v>39.22</v>
      </c>
      <c r="J933" s="164">
        <v>142.22</v>
      </c>
      <c r="K933" s="59">
        <v>0</v>
      </c>
      <c r="L933" s="59" t="s">
        <v>29439</v>
      </c>
      <c r="M933" s="59" t="s">
        <v>30602</v>
      </c>
    </row>
    <row r="934" spans="1:18" s="59" customFormat="1" ht="14.25">
      <c r="A934" s="59" t="s">
        <v>23124</v>
      </c>
      <c r="B934" s="59" t="s">
        <v>30606</v>
      </c>
      <c r="C934" s="59" t="s">
        <v>29509</v>
      </c>
      <c r="D934" s="59" t="s">
        <v>29510</v>
      </c>
      <c r="E934" s="164">
        <v>105</v>
      </c>
      <c r="F934" s="164">
        <v>89</v>
      </c>
      <c r="G934" s="165">
        <v>0.84</v>
      </c>
      <c r="H934" s="59" t="s">
        <v>18516</v>
      </c>
      <c r="I934" s="164">
        <v>38.13</v>
      </c>
      <c r="J934" s="164">
        <v>127.13</v>
      </c>
      <c r="K934" s="59">
        <v>20</v>
      </c>
      <c r="L934" s="59" t="s">
        <v>18516</v>
      </c>
      <c r="M934" s="59" t="s">
        <v>18516</v>
      </c>
    </row>
    <row r="935" spans="1:18" s="59" customFormat="1" ht="14.25">
      <c r="A935" s="59" t="s">
        <v>30850</v>
      </c>
      <c r="B935" s="59" t="s">
        <v>30611</v>
      </c>
      <c r="C935" s="59" t="s">
        <v>29509</v>
      </c>
      <c r="D935" s="59" t="s">
        <v>29510</v>
      </c>
      <c r="E935" s="164">
        <v>110</v>
      </c>
      <c r="F935" s="164">
        <v>92</v>
      </c>
      <c r="G935" s="165">
        <v>0.83</v>
      </c>
      <c r="H935" s="59" t="s">
        <v>18516</v>
      </c>
      <c r="I935" s="164">
        <v>38.2</v>
      </c>
      <c r="J935" s="164">
        <v>130.2</v>
      </c>
      <c r="K935" s="59">
        <v>0</v>
      </c>
      <c r="L935" s="59" t="s">
        <v>18516</v>
      </c>
      <c r="M935" s="59" t="s">
        <v>18516</v>
      </c>
    </row>
    <row r="936" spans="1:18" s="59" customFormat="1" ht="14.25">
      <c r="A936" s="59" t="s">
        <v>30851</v>
      </c>
      <c r="B936" s="59" t="s">
        <v>30852</v>
      </c>
      <c r="C936" s="59" t="s">
        <v>30675</v>
      </c>
      <c r="D936" s="59" t="s">
        <v>30676</v>
      </c>
      <c r="E936" s="164">
        <v>55</v>
      </c>
      <c r="F936" s="164">
        <v>44</v>
      </c>
      <c r="G936" s="165">
        <v>0.8</v>
      </c>
      <c r="H936" s="59" t="s">
        <v>29648</v>
      </c>
      <c r="I936" s="164">
        <v>24.28</v>
      </c>
      <c r="J936" s="164">
        <v>68.28</v>
      </c>
      <c r="K936" s="59">
        <v>44</v>
      </c>
      <c r="L936" s="59" t="s">
        <v>29465</v>
      </c>
      <c r="M936" s="59" t="s">
        <v>30930</v>
      </c>
    </row>
    <row r="937" spans="1:18" s="59" customFormat="1" ht="14.25">
      <c r="A937" s="59" t="s">
        <v>23090</v>
      </c>
      <c r="B937" s="59" t="s">
        <v>30853</v>
      </c>
      <c r="C937" s="59" t="s">
        <v>30854</v>
      </c>
      <c r="D937" s="59" t="s">
        <v>30855</v>
      </c>
      <c r="E937" s="164">
        <v>184</v>
      </c>
      <c r="F937" s="164">
        <v>184</v>
      </c>
      <c r="G937" s="59" t="s">
        <v>18516</v>
      </c>
      <c r="H937" s="59" t="s">
        <v>18516</v>
      </c>
      <c r="I937" s="164">
        <v>88.01</v>
      </c>
      <c r="J937" s="164">
        <v>272.01</v>
      </c>
      <c r="K937" s="59">
        <v>57</v>
      </c>
      <c r="L937" s="59" t="s">
        <v>18516</v>
      </c>
      <c r="M937" s="59" t="s">
        <v>18516</v>
      </c>
    </row>
    <row r="938" spans="1:18" s="59" customFormat="1" ht="14.25">
      <c r="A938" s="59" t="s">
        <v>23093</v>
      </c>
      <c r="B938" s="59" t="s">
        <v>30856</v>
      </c>
      <c r="C938" s="59" t="s">
        <v>30854</v>
      </c>
      <c r="D938" s="59" t="s">
        <v>30855</v>
      </c>
      <c r="E938" s="164">
        <v>184</v>
      </c>
      <c r="F938" s="164">
        <v>184</v>
      </c>
      <c r="G938" s="59" t="s">
        <v>18516</v>
      </c>
      <c r="H938" s="59" t="s">
        <v>18516</v>
      </c>
      <c r="I938" s="164">
        <v>88.01</v>
      </c>
      <c r="J938" s="164">
        <v>272.01</v>
      </c>
      <c r="K938" s="59">
        <v>2</v>
      </c>
      <c r="L938" s="59" t="s">
        <v>29439</v>
      </c>
      <c r="M938" s="59" t="s">
        <v>29915</v>
      </c>
    </row>
    <row r="939" spans="1:18" s="59" customFormat="1" ht="14.25">
      <c r="A939" s="59" t="s">
        <v>23079</v>
      </c>
      <c r="B939" s="59" t="s">
        <v>30857</v>
      </c>
      <c r="C939" s="59" t="s">
        <v>30324</v>
      </c>
      <c r="D939" s="59" t="s">
        <v>30325</v>
      </c>
      <c r="E939" s="164">
        <v>138</v>
      </c>
      <c r="F939" s="164">
        <v>110</v>
      </c>
      <c r="G939" s="165">
        <v>0.79</v>
      </c>
      <c r="H939" s="59" t="s">
        <v>18516</v>
      </c>
      <c r="I939" s="164">
        <v>33.46</v>
      </c>
      <c r="J939" s="164">
        <v>143.46</v>
      </c>
      <c r="K939" s="59">
        <v>817</v>
      </c>
      <c r="L939" s="59" t="s">
        <v>18516</v>
      </c>
      <c r="M939" s="59" t="s">
        <v>18516</v>
      </c>
    </row>
    <row r="940" spans="1:18" s="59" customFormat="1" ht="14.25">
      <c r="A940" s="59" t="s">
        <v>23076</v>
      </c>
      <c r="B940" s="59" t="s">
        <v>30858</v>
      </c>
      <c r="C940" s="59" t="s">
        <v>30324</v>
      </c>
      <c r="D940" s="59" t="s">
        <v>30325</v>
      </c>
      <c r="E940" s="164">
        <v>138</v>
      </c>
      <c r="F940" s="164">
        <v>115</v>
      </c>
      <c r="G940" s="165">
        <v>0.83</v>
      </c>
      <c r="H940" s="59" t="s">
        <v>18516</v>
      </c>
      <c r="I940" s="164">
        <v>33.46</v>
      </c>
      <c r="J940" s="164">
        <v>148.46</v>
      </c>
      <c r="K940" s="59">
        <v>271</v>
      </c>
      <c r="L940" s="59" t="s">
        <v>18516</v>
      </c>
      <c r="M940" s="59" t="s">
        <v>18516</v>
      </c>
    </row>
    <row r="941" spans="1:18" s="59" customFormat="1" ht="14.25">
      <c r="A941" s="59" t="s">
        <v>23073</v>
      </c>
      <c r="B941" s="59" t="s">
        <v>30859</v>
      </c>
      <c r="C941" s="59" t="s">
        <v>30324</v>
      </c>
      <c r="D941" s="59" t="s">
        <v>30325</v>
      </c>
      <c r="E941" s="164">
        <v>122</v>
      </c>
      <c r="F941" s="164">
        <v>110</v>
      </c>
      <c r="G941" s="165">
        <v>0.9</v>
      </c>
      <c r="H941" s="59" t="s">
        <v>18516</v>
      </c>
      <c r="I941" s="164">
        <v>33.46</v>
      </c>
      <c r="J941" s="164">
        <v>143.46</v>
      </c>
      <c r="K941" s="59">
        <v>609</v>
      </c>
      <c r="L941" s="59" t="s">
        <v>18516</v>
      </c>
      <c r="M941" s="59" t="s">
        <v>18516</v>
      </c>
    </row>
    <row r="942" spans="1:18" s="59" customFormat="1" ht="14.25">
      <c r="A942" s="59" t="s">
        <v>23266</v>
      </c>
      <c r="B942" s="59" t="s">
        <v>30860</v>
      </c>
      <c r="C942" s="59" t="s">
        <v>30861</v>
      </c>
      <c r="D942" s="59" t="s">
        <v>30861</v>
      </c>
      <c r="E942" s="164">
        <v>156</v>
      </c>
      <c r="F942" s="164">
        <v>156</v>
      </c>
      <c r="G942" s="59" t="s">
        <v>18516</v>
      </c>
      <c r="H942" s="59" t="s">
        <v>18516</v>
      </c>
      <c r="I942" s="164">
        <v>46.11</v>
      </c>
      <c r="J942" s="164">
        <v>202.11</v>
      </c>
      <c r="K942" s="59">
        <v>49</v>
      </c>
      <c r="L942" s="59" t="s">
        <v>18516</v>
      </c>
      <c r="M942" s="59" t="s">
        <v>18516</v>
      </c>
    </row>
    <row r="943" spans="1:18" s="59" customFormat="1" ht="14.25">
      <c r="A943" s="59" t="s">
        <v>23269</v>
      </c>
      <c r="B943" s="59" t="s">
        <v>30862</v>
      </c>
      <c r="C943" s="59" t="s">
        <v>30861</v>
      </c>
      <c r="D943" s="59" t="s">
        <v>30861</v>
      </c>
      <c r="E943" s="164">
        <v>156</v>
      </c>
      <c r="F943" s="164">
        <v>156</v>
      </c>
      <c r="G943" s="59" t="s">
        <v>18516</v>
      </c>
      <c r="H943" s="59" t="s">
        <v>18516</v>
      </c>
      <c r="I943" s="164">
        <v>46.11</v>
      </c>
      <c r="J943" s="164">
        <v>202.11</v>
      </c>
      <c r="K943" s="59">
        <v>49</v>
      </c>
      <c r="L943" s="59" t="s">
        <v>18516</v>
      </c>
      <c r="M943" s="59" t="s">
        <v>18516</v>
      </c>
    </row>
    <row r="944" spans="1:18" s="59" customFormat="1" ht="14.25">
      <c r="A944" s="59" t="s">
        <v>23272</v>
      </c>
      <c r="B944" s="59" t="s">
        <v>30863</v>
      </c>
      <c r="C944" s="59" t="s">
        <v>30861</v>
      </c>
      <c r="D944" s="59" t="s">
        <v>30861</v>
      </c>
      <c r="E944" s="164">
        <v>148</v>
      </c>
      <c r="F944" s="164">
        <v>148</v>
      </c>
      <c r="G944" s="59" t="s">
        <v>18516</v>
      </c>
      <c r="H944" s="59" t="s">
        <v>18516</v>
      </c>
      <c r="I944" s="164">
        <v>43.99</v>
      </c>
      <c r="J944" s="164">
        <v>191.99</v>
      </c>
      <c r="K944" s="59">
        <v>50</v>
      </c>
      <c r="L944" s="59" t="s">
        <v>18516</v>
      </c>
      <c r="M944" s="59" t="s">
        <v>18516</v>
      </c>
    </row>
    <row r="945" spans="1:18" s="59" customFormat="1" ht="14.25">
      <c r="A945" s="59" t="s">
        <v>23275</v>
      </c>
      <c r="B945" s="59" t="s">
        <v>30864</v>
      </c>
      <c r="C945" s="59" t="s">
        <v>30861</v>
      </c>
      <c r="D945" s="59" t="s">
        <v>30861</v>
      </c>
      <c r="E945" s="164">
        <v>148</v>
      </c>
      <c r="F945" s="164">
        <v>148</v>
      </c>
      <c r="G945" s="59" t="s">
        <v>18516</v>
      </c>
      <c r="H945" s="59" t="s">
        <v>18516</v>
      </c>
      <c r="I945" s="164">
        <v>43.99</v>
      </c>
      <c r="J945" s="164">
        <v>191.99</v>
      </c>
      <c r="K945" s="59">
        <v>50</v>
      </c>
      <c r="L945" s="59" t="s">
        <v>18516</v>
      </c>
      <c r="M945" s="59" t="s">
        <v>18516</v>
      </c>
    </row>
    <row r="946" spans="1:18" s="59" customFormat="1" ht="14.25">
      <c r="A946" s="59" t="s">
        <v>20090</v>
      </c>
      <c r="B946" s="59" t="s">
        <v>30865</v>
      </c>
      <c r="C946" s="59" t="s">
        <v>29583</v>
      </c>
      <c r="D946" s="59" t="s">
        <v>29583</v>
      </c>
      <c r="E946" s="164">
        <v>180</v>
      </c>
      <c r="F946" s="164">
        <v>155</v>
      </c>
      <c r="G946" s="165">
        <v>0.86</v>
      </c>
      <c r="H946" s="59" t="s">
        <v>18516</v>
      </c>
      <c r="I946" s="164">
        <v>49.14</v>
      </c>
      <c r="J946" s="164">
        <v>204.14</v>
      </c>
      <c r="K946" s="59">
        <v>44</v>
      </c>
      <c r="L946" s="59" t="s">
        <v>18516</v>
      </c>
      <c r="M946" s="59" t="s">
        <v>18516</v>
      </c>
    </row>
    <row r="947" spans="1:18" s="59" customFormat="1" ht="14.25">
      <c r="A947" s="59" t="s">
        <v>20093</v>
      </c>
      <c r="B947" s="59" t="s">
        <v>30866</v>
      </c>
      <c r="C947" s="59" t="s">
        <v>29583</v>
      </c>
      <c r="D947" s="59" t="s">
        <v>29583</v>
      </c>
      <c r="E947" s="164">
        <v>180</v>
      </c>
      <c r="F947" s="164">
        <v>155</v>
      </c>
      <c r="G947" s="165">
        <v>0.86</v>
      </c>
      <c r="H947" s="59" t="s">
        <v>18516</v>
      </c>
      <c r="I947" s="164">
        <v>49.14</v>
      </c>
      <c r="J947" s="164">
        <v>204.14</v>
      </c>
      <c r="K947" s="59">
        <v>15</v>
      </c>
      <c r="L947" s="59" t="s">
        <v>18516</v>
      </c>
      <c r="M947" s="59" t="s">
        <v>18516</v>
      </c>
    </row>
    <row r="948" spans="1:18" s="59" customFormat="1" ht="14.25">
      <c r="A948" s="59" t="s">
        <v>20078</v>
      </c>
      <c r="B948" s="59" t="s">
        <v>30867</v>
      </c>
      <c r="C948" s="59" t="s">
        <v>29619</v>
      </c>
      <c r="D948" s="59" t="s">
        <v>29620</v>
      </c>
      <c r="E948" s="164">
        <v>229</v>
      </c>
      <c r="F948" s="164">
        <v>169</v>
      </c>
      <c r="G948" s="165">
        <v>0.73</v>
      </c>
      <c r="H948" s="59" t="s">
        <v>18516</v>
      </c>
      <c r="I948" s="164">
        <v>53.09</v>
      </c>
      <c r="J948" s="164">
        <v>222.09</v>
      </c>
      <c r="K948" s="59">
        <v>3</v>
      </c>
      <c r="L948" s="59" t="s">
        <v>18516</v>
      </c>
      <c r="M948" s="59" t="s">
        <v>18516</v>
      </c>
    </row>
    <row r="949" spans="1:18" s="59" customFormat="1" ht="14.25">
      <c r="A949" s="59" t="s">
        <v>20072</v>
      </c>
      <c r="B949" s="59" t="s">
        <v>30868</v>
      </c>
      <c r="C949" s="59" t="s">
        <v>29619</v>
      </c>
      <c r="D949" s="59" t="s">
        <v>29620</v>
      </c>
      <c r="E949" s="164">
        <v>458</v>
      </c>
      <c r="F949" s="164">
        <v>338</v>
      </c>
      <c r="G949" s="165">
        <v>0.73</v>
      </c>
      <c r="H949" s="59" t="s">
        <v>18516</v>
      </c>
      <c r="I949" s="164">
        <v>106.06</v>
      </c>
      <c r="J949" s="164">
        <v>444.06</v>
      </c>
      <c r="K949" s="59">
        <v>0</v>
      </c>
      <c r="L949" s="59" t="s">
        <v>18516</v>
      </c>
      <c r="M949" s="59" t="s">
        <v>18516</v>
      </c>
    </row>
    <row r="950" spans="1:18" s="59" customFormat="1" ht="14.25">
      <c r="A950" s="59" t="s">
        <v>20069</v>
      </c>
      <c r="B950" s="59" t="s">
        <v>30868</v>
      </c>
      <c r="C950" s="59" t="s">
        <v>29619</v>
      </c>
      <c r="D950" s="59" t="s">
        <v>29620</v>
      </c>
      <c r="E950" s="164">
        <v>458</v>
      </c>
      <c r="F950" s="164">
        <v>338</v>
      </c>
      <c r="G950" s="165">
        <v>0.73</v>
      </c>
      <c r="H950" s="59" t="s">
        <v>18516</v>
      </c>
      <c r="I950" s="164">
        <v>106.06</v>
      </c>
      <c r="J950" s="164">
        <v>444.06</v>
      </c>
      <c r="K950" s="59">
        <v>0</v>
      </c>
      <c r="L950" s="59" t="s">
        <v>18516</v>
      </c>
      <c r="M950" s="59" t="s">
        <v>18516</v>
      </c>
    </row>
    <row r="951" spans="1:18" s="59" customFormat="1" ht="14.25">
      <c r="A951" s="59" t="s">
        <v>20075</v>
      </c>
      <c r="B951" s="59" t="s">
        <v>30869</v>
      </c>
      <c r="C951" s="59" t="s">
        <v>29619</v>
      </c>
      <c r="D951" s="59" t="s">
        <v>29620</v>
      </c>
      <c r="E951" s="164">
        <v>229</v>
      </c>
      <c r="F951" s="164">
        <v>169</v>
      </c>
      <c r="G951" s="165">
        <v>0.73</v>
      </c>
      <c r="H951" s="59" t="s">
        <v>18516</v>
      </c>
      <c r="I951" s="164">
        <v>52.97</v>
      </c>
      <c r="J951" s="164">
        <v>221.97</v>
      </c>
      <c r="K951" s="59">
        <v>0</v>
      </c>
      <c r="L951" s="59" t="s">
        <v>18516</v>
      </c>
      <c r="M951" s="59" t="s">
        <v>18516</v>
      </c>
    </row>
    <row r="952" spans="1:18" s="59" customFormat="1" ht="14.25">
      <c r="A952" s="59" t="s">
        <v>20063</v>
      </c>
      <c r="B952" s="59" t="s">
        <v>30870</v>
      </c>
      <c r="C952" s="59" t="s">
        <v>29619</v>
      </c>
      <c r="D952" s="59" t="s">
        <v>29620</v>
      </c>
      <c r="E952" s="164">
        <v>489</v>
      </c>
      <c r="F952" s="164">
        <v>419</v>
      </c>
      <c r="G952" s="165">
        <v>0.85</v>
      </c>
      <c r="H952" s="59" t="s">
        <v>18516</v>
      </c>
      <c r="I952" s="164">
        <v>139.13</v>
      </c>
      <c r="J952" s="164">
        <v>558.13</v>
      </c>
      <c r="K952" s="59">
        <v>2</v>
      </c>
      <c r="L952" s="59" t="s">
        <v>18516</v>
      </c>
      <c r="M952" s="59" t="s">
        <v>18516</v>
      </c>
    </row>
    <row r="953" spans="1:18" s="59" customFormat="1" ht="14.25">
      <c r="A953" s="59" t="s">
        <v>20066</v>
      </c>
      <c r="B953" s="59" t="s">
        <v>30871</v>
      </c>
      <c r="C953" s="59" t="s">
        <v>29619</v>
      </c>
      <c r="D953" s="59" t="s">
        <v>29620</v>
      </c>
      <c r="E953" s="164">
        <v>489</v>
      </c>
      <c r="F953" s="164">
        <v>419</v>
      </c>
      <c r="G953" s="165">
        <v>0.85</v>
      </c>
      <c r="H953" s="59" t="s">
        <v>18516</v>
      </c>
      <c r="I953" s="164">
        <v>139.13</v>
      </c>
      <c r="J953" s="164">
        <v>558.13</v>
      </c>
      <c r="K953" s="59">
        <v>0</v>
      </c>
      <c r="L953" s="59" t="s">
        <v>18516</v>
      </c>
      <c r="M953" s="59" t="s">
        <v>18516</v>
      </c>
    </row>
    <row r="954" spans="1:18" s="59" customFormat="1" ht="14.25">
      <c r="A954" s="59" t="s">
        <v>17959</v>
      </c>
      <c r="B954" s="59" t="s">
        <v>30872</v>
      </c>
      <c r="C954" s="59" t="s">
        <v>29509</v>
      </c>
      <c r="D954" s="59" t="s">
        <v>29510</v>
      </c>
      <c r="E954" s="164">
        <v>280</v>
      </c>
      <c r="F954" s="164">
        <v>205</v>
      </c>
      <c r="G954" s="165">
        <v>0.73</v>
      </c>
      <c r="H954" s="59" t="s">
        <v>18516</v>
      </c>
      <c r="I954" s="164">
        <v>61.59</v>
      </c>
      <c r="J954" s="164">
        <v>266.59</v>
      </c>
      <c r="K954" s="59">
        <v>29</v>
      </c>
      <c r="L954" s="59" t="s">
        <v>29410</v>
      </c>
      <c r="M954" s="59" t="s">
        <v>29459</v>
      </c>
    </row>
    <row r="955" spans="1:18" s="59" customFormat="1" ht="14.25">
      <c r="A955" s="59" t="s">
        <v>30873</v>
      </c>
      <c r="B955" s="59" t="s">
        <v>30874</v>
      </c>
      <c r="C955" s="59" t="s">
        <v>29493</v>
      </c>
      <c r="D955" s="59" t="s">
        <v>29494</v>
      </c>
      <c r="E955" s="164">
        <v>408</v>
      </c>
      <c r="F955" s="164">
        <v>408</v>
      </c>
      <c r="G955" s="59" t="s">
        <v>18516</v>
      </c>
      <c r="H955" s="59" t="s">
        <v>18516</v>
      </c>
      <c r="I955" s="164">
        <v>92.01</v>
      </c>
      <c r="J955" s="164">
        <v>500.01</v>
      </c>
      <c r="K955" s="59">
        <v>84</v>
      </c>
      <c r="L955" s="59" t="s">
        <v>18516</v>
      </c>
      <c r="M955" s="59" t="s">
        <v>18516</v>
      </c>
    </row>
    <row r="956" spans="1:18" s="59" customFormat="1" ht="14.25">
      <c r="A956" s="59" t="s">
        <v>19584</v>
      </c>
      <c r="B956" s="59" t="s">
        <v>30875</v>
      </c>
      <c r="C956" s="59" t="s">
        <v>29583</v>
      </c>
      <c r="D956" s="59" t="s">
        <v>29583</v>
      </c>
      <c r="E956" s="164">
        <v>140</v>
      </c>
      <c r="F956" s="164">
        <v>115</v>
      </c>
      <c r="G956" s="165">
        <v>0.82</v>
      </c>
      <c r="H956" s="59" t="s">
        <v>18516</v>
      </c>
      <c r="I956" s="164">
        <v>39.52</v>
      </c>
      <c r="J956" s="164">
        <v>154.52</v>
      </c>
      <c r="K956" s="59">
        <v>68</v>
      </c>
      <c r="L956" s="59" t="s">
        <v>18516</v>
      </c>
      <c r="M956" s="59" t="s">
        <v>18516</v>
      </c>
    </row>
    <row r="957" spans="1:18" s="59" customFormat="1" ht="14.25">
      <c r="A957" s="59" t="s">
        <v>19593</v>
      </c>
      <c r="B957" s="59" t="s">
        <v>30876</v>
      </c>
      <c r="C957" s="59" t="s">
        <v>29583</v>
      </c>
      <c r="D957" s="59" t="s">
        <v>29583</v>
      </c>
      <c r="E957" s="164">
        <v>150</v>
      </c>
      <c r="F957" s="164">
        <v>125</v>
      </c>
      <c r="G957" s="165">
        <v>0.83</v>
      </c>
      <c r="H957" s="59" t="s">
        <v>18516</v>
      </c>
      <c r="I957" s="164">
        <v>43.11</v>
      </c>
      <c r="J957" s="164">
        <v>168.11</v>
      </c>
      <c r="K957" s="59">
        <v>58</v>
      </c>
      <c r="L957" s="59" t="s">
        <v>18516</v>
      </c>
      <c r="M957" s="59" t="s">
        <v>18516</v>
      </c>
    </row>
    <row r="958" spans="1:18" s="59" customFormat="1" ht="14.25">
      <c r="A958" s="59" t="s">
        <v>19590</v>
      </c>
      <c r="B958" s="59" t="s">
        <v>30877</v>
      </c>
      <c r="C958" s="59" t="s">
        <v>29583</v>
      </c>
      <c r="D958" s="59" t="s">
        <v>29583</v>
      </c>
      <c r="E958" s="164">
        <v>150</v>
      </c>
      <c r="F958" s="164">
        <v>125</v>
      </c>
      <c r="G958" s="165">
        <v>0.83</v>
      </c>
      <c r="H958" s="59" t="s">
        <v>18516</v>
      </c>
      <c r="I958" s="164">
        <v>43.11</v>
      </c>
      <c r="J958" s="164">
        <v>168.11</v>
      </c>
      <c r="K958" s="59">
        <v>33</v>
      </c>
      <c r="L958" s="59" t="s">
        <v>18516</v>
      </c>
      <c r="M958" s="59" t="s">
        <v>18516</v>
      </c>
    </row>
    <row r="959" spans="1:18" s="59" customFormat="1" ht="14.25">
      <c r="A959" s="59" t="s">
        <v>19557</v>
      </c>
      <c r="B959" s="59" t="s">
        <v>30878</v>
      </c>
      <c r="C959" s="59" t="s">
        <v>29583</v>
      </c>
      <c r="D959" s="59" t="s">
        <v>29583</v>
      </c>
      <c r="E959" s="164">
        <v>150</v>
      </c>
      <c r="F959" s="164">
        <v>125</v>
      </c>
      <c r="G959" s="165">
        <v>0.83</v>
      </c>
      <c r="H959" s="59" t="s">
        <v>18516</v>
      </c>
      <c r="I959" s="164">
        <v>43.11</v>
      </c>
      <c r="J959" s="164">
        <v>168.11</v>
      </c>
      <c r="K959" s="59">
        <v>47</v>
      </c>
      <c r="L959" s="59" t="s">
        <v>18516</v>
      </c>
      <c r="M959" s="59" t="s">
        <v>18516</v>
      </c>
    </row>
    <row r="960" spans="1:18" s="59" customFormat="1" ht="14.25">
      <c r="A960" s="59" t="s">
        <v>19587</v>
      </c>
      <c r="B960" s="59" t="s">
        <v>30879</v>
      </c>
      <c r="C960" s="59" t="s">
        <v>29583</v>
      </c>
      <c r="D960" s="59" t="s">
        <v>29583</v>
      </c>
      <c r="E960" s="164">
        <v>140</v>
      </c>
      <c r="F960" s="164">
        <v>115</v>
      </c>
      <c r="G960" s="165">
        <v>0.82</v>
      </c>
      <c r="H960" s="59" t="s">
        <v>18516</v>
      </c>
      <c r="I960" s="164">
        <v>39.52</v>
      </c>
      <c r="J960" s="164">
        <v>154.52</v>
      </c>
      <c r="K960" s="59">
        <v>101</v>
      </c>
      <c r="L960" s="59" t="s">
        <v>18516</v>
      </c>
      <c r="M960" s="59" t="s">
        <v>18516</v>
      </c>
    </row>
    <row r="961" spans="1:18" s="59" customFormat="1" ht="14.25">
      <c r="A961" s="59" t="s">
        <v>20081</v>
      </c>
      <c r="B961" s="59" t="s">
        <v>30880</v>
      </c>
      <c r="C961" s="59" t="s">
        <v>29583</v>
      </c>
      <c r="D961" s="59" t="s">
        <v>29583</v>
      </c>
      <c r="E961" s="164">
        <v>255</v>
      </c>
      <c r="F961" s="164">
        <v>210</v>
      </c>
      <c r="G961" s="165">
        <v>0.82</v>
      </c>
      <c r="H961" s="59" t="s">
        <v>18516</v>
      </c>
      <c r="I961" s="164">
        <v>55.35</v>
      </c>
      <c r="J961" s="164">
        <v>265.35</v>
      </c>
      <c r="K961" s="59">
        <v>79</v>
      </c>
      <c r="L961" s="59" t="s">
        <v>18516</v>
      </c>
      <c r="M961" s="59" t="s">
        <v>18516</v>
      </c>
    </row>
    <row r="962" spans="1:18" s="59" customFormat="1" ht="14.25">
      <c r="A962" s="59" t="s">
        <v>20087</v>
      </c>
      <c r="B962" s="59" t="s">
        <v>30881</v>
      </c>
      <c r="C962" s="59" t="s">
        <v>29583</v>
      </c>
      <c r="D962" s="59" t="s">
        <v>29583</v>
      </c>
      <c r="E962" s="164">
        <v>255</v>
      </c>
      <c r="F962" s="164">
        <v>210</v>
      </c>
      <c r="G962" s="165">
        <v>0.82</v>
      </c>
      <c r="H962" s="59" t="s">
        <v>18516</v>
      </c>
      <c r="I962" s="164">
        <v>55.35</v>
      </c>
      <c r="J962" s="164">
        <v>265.35</v>
      </c>
      <c r="K962" s="59">
        <v>47</v>
      </c>
      <c r="L962" s="59" t="s">
        <v>18516</v>
      </c>
      <c r="M962" s="59" t="s">
        <v>18516</v>
      </c>
    </row>
    <row r="963" spans="1:18" s="59" customFormat="1" ht="14.25">
      <c r="A963" s="59" t="s">
        <v>20084</v>
      </c>
      <c r="B963" s="59" t="s">
        <v>30882</v>
      </c>
      <c r="C963" s="59" t="s">
        <v>29583</v>
      </c>
      <c r="D963" s="59" t="s">
        <v>29583</v>
      </c>
      <c r="E963" s="164">
        <v>255</v>
      </c>
      <c r="F963" s="164">
        <v>210</v>
      </c>
      <c r="G963" s="165">
        <v>0.82</v>
      </c>
      <c r="H963" s="59" t="s">
        <v>18516</v>
      </c>
      <c r="I963" s="164">
        <v>55.35</v>
      </c>
      <c r="J963" s="164">
        <v>265.35</v>
      </c>
      <c r="K963" s="59">
        <v>64</v>
      </c>
      <c r="L963" s="59" t="s">
        <v>18516</v>
      </c>
      <c r="M963" s="59" t="s">
        <v>18516</v>
      </c>
    </row>
    <row r="964" spans="1:18" s="59" customFormat="1" ht="14.25">
      <c r="A964" s="59" t="s">
        <v>30883</v>
      </c>
      <c r="B964" s="59" t="s">
        <v>30884</v>
      </c>
      <c r="C964" s="59" t="s">
        <v>30885</v>
      </c>
      <c r="D964" s="59" t="s">
        <v>30886</v>
      </c>
      <c r="E964" s="164">
        <v>519</v>
      </c>
      <c r="F964" s="164">
        <v>480</v>
      </c>
      <c r="G964" s="165">
        <v>0.92</v>
      </c>
      <c r="H964" s="59" t="s">
        <v>18516</v>
      </c>
      <c r="I964" s="164">
        <v>167.48</v>
      </c>
      <c r="J964" s="164">
        <v>647.48</v>
      </c>
      <c r="K964" s="59">
        <v>1</v>
      </c>
      <c r="L964" s="59" t="s">
        <v>18516</v>
      </c>
      <c r="M964" s="59" t="s">
        <v>29935</v>
      </c>
    </row>
    <row r="965" spans="1:18" s="59" customFormat="1" ht="14.25">
      <c r="A965" s="59" t="s">
        <v>30887</v>
      </c>
      <c r="B965" s="59" t="s">
        <v>30888</v>
      </c>
      <c r="C965" s="59" t="s">
        <v>30885</v>
      </c>
      <c r="D965" s="59" t="s">
        <v>30886</v>
      </c>
      <c r="E965" s="164">
        <v>519</v>
      </c>
      <c r="F965" s="164">
        <v>480</v>
      </c>
      <c r="G965" s="165">
        <v>0.92</v>
      </c>
      <c r="H965" s="59" t="s">
        <v>18516</v>
      </c>
      <c r="I965" s="164">
        <v>167.48</v>
      </c>
      <c r="J965" s="164">
        <v>647.48</v>
      </c>
      <c r="K965" s="59">
        <v>19</v>
      </c>
      <c r="L965" s="59" t="s">
        <v>18516</v>
      </c>
      <c r="M965" s="59" t="s">
        <v>29935</v>
      </c>
    </row>
    <row r="966" spans="1:18" s="59" customFormat="1" ht="14.25">
      <c r="A966" s="59" t="s">
        <v>30889</v>
      </c>
      <c r="B966" s="59" t="s">
        <v>30890</v>
      </c>
      <c r="C966" s="59" t="s">
        <v>30885</v>
      </c>
      <c r="D966" s="59" t="s">
        <v>30886</v>
      </c>
      <c r="E966" s="164">
        <v>295</v>
      </c>
      <c r="F966" s="164">
        <v>275</v>
      </c>
      <c r="G966" s="165">
        <v>0.93</v>
      </c>
      <c r="H966" s="59" t="s">
        <v>18516</v>
      </c>
      <c r="I966" s="164">
        <v>107.49</v>
      </c>
      <c r="J966" s="164">
        <v>382.49</v>
      </c>
      <c r="K966" s="59">
        <v>53</v>
      </c>
      <c r="L966" s="59" t="s">
        <v>18516</v>
      </c>
      <c r="M966" s="59" t="s">
        <v>18516</v>
      </c>
    </row>
    <row r="967" spans="1:18" s="59" customFormat="1" ht="14.25">
      <c r="A967" s="59" t="s">
        <v>30891</v>
      </c>
      <c r="B967" s="59" t="s">
        <v>30892</v>
      </c>
      <c r="C967" s="59" t="s">
        <v>30885</v>
      </c>
      <c r="D967" s="59" t="s">
        <v>30886</v>
      </c>
      <c r="E967" s="164">
        <v>295</v>
      </c>
      <c r="F967" s="164">
        <v>275</v>
      </c>
      <c r="G967" s="165">
        <v>0.93</v>
      </c>
      <c r="H967" s="59" t="s">
        <v>18516</v>
      </c>
      <c r="I967" s="164">
        <v>107.49</v>
      </c>
      <c r="J967" s="164">
        <v>382.49</v>
      </c>
      <c r="K967" s="59">
        <v>43</v>
      </c>
      <c r="L967" s="59" t="s">
        <v>18516</v>
      </c>
      <c r="M967" s="59" t="s">
        <v>18516</v>
      </c>
    </row>
    <row r="968" spans="1:18" s="59" customFormat="1" ht="14.25">
      <c r="A968" s="59" t="s">
        <v>19991</v>
      </c>
      <c r="B968" s="59" t="s">
        <v>30893</v>
      </c>
      <c r="C968" s="59" t="s">
        <v>30894</v>
      </c>
      <c r="D968" s="59" t="s">
        <v>30895</v>
      </c>
      <c r="E968" s="164">
        <v>289</v>
      </c>
      <c r="F968" s="164">
        <v>200</v>
      </c>
      <c r="G968" s="165">
        <v>0.69</v>
      </c>
      <c r="H968" s="59" t="s">
        <v>18516</v>
      </c>
      <c r="I968" s="164">
        <v>105.26</v>
      </c>
      <c r="J968" s="164">
        <v>305.26</v>
      </c>
      <c r="K968" s="59">
        <v>0</v>
      </c>
      <c r="L968" s="59" t="s">
        <v>18516</v>
      </c>
      <c r="M968" s="59" t="s">
        <v>18516</v>
      </c>
    </row>
    <row r="969" spans="1:18" s="59" customFormat="1" ht="14.25">
      <c r="A969" s="59" t="s">
        <v>19968</v>
      </c>
      <c r="B969" s="59" t="s">
        <v>30896</v>
      </c>
      <c r="C969" s="59" t="s">
        <v>30897</v>
      </c>
      <c r="D969" s="59" t="s">
        <v>30898</v>
      </c>
      <c r="E969" s="164">
        <v>170</v>
      </c>
      <c r="F969" s="164">
        <v>155</v>
      </c>
      <c r="G969" s="165">
        <v>0.91</v>
      </c>
      <c r="H969" s="59" t="s">
        <v>18516</v>
      </c>
      <c r="I969" s="164">
        <v>89.14</v>
      </c>
      <c r="J969" s="164">
        <v>244.14</v>
      </c>
      <c r="K969" s="59">
        <v>0</v>
      </c>
      <c r="L969" s="59" t="s">
        <v>18516</v>
      </c>
      <c r="M969" s="59" t="s">
        <v>18516</v>
      </c>
    </row>
    <row r="970" spans="1:18" s="59" customFormat="1" ht="14.25">
      <c r="A970" s="59" t="s">
        <v>19965</v>
      </c>
      <c r="B970" s="59" t="s">
        <v>30896</v>
      </c>
      <c r="C970" s="59" t="s">
        <v>30897</v>
      </c>
      <c r="D970" s="59" t="s">
        <v>30898</v>
      </c>
      <c r="E970" s="164">
        <v>170</v>
      </c>
      <c r="F970" s="164">
        <v>155</v>
      </c>
      <c r="G970" s="165">
        <v>0.91</v>
      </c>
      <c r="H970" s="59" t="s">
        <v>18516</v>
      </c>
      <c r="I970" s="164">
        <v>89.14</v>
      </c>
      <c r="J970" s="164">
        <v>244.14</v>
      </c>
      <c r="K970" s="59">
        <v>0</v>
      </c>
      <c r="L970" s="59" t="s">
        <v>18516</v>
      </c>
      <c r="M970" s="59" t="s">
        <v>18516</v>
      </c>
    </row>
    <row r="971" spans="1:18" s="59" customFormat="1" ht="14.25">
      <c r="A971" s="59" t="s">
        <v>19956</v>
      </c>
      <c r="B971" s="59" t="s">
        <v>30899</v>
      </c>
      <c r="C971" s="59" t="s">
        <v>30146</v>
      </c>
      <c r="D971" s="59" t="s">
        <v>30147</v>
      </c>
      <c r="E971" s="164">
        <v>165</v>
      </c>
      <c r="F971" s="164">
        <v>135</v>
      </c>
      <c r="G971" s="165">
        <v>0.81</v>
      </c>
      <c r="H971" s="59" t="s">
        <v>18516</v>
      </c>
      <c r="I971" s="164">
        <v>39.22</v>
      </c>
      <c r="J971" s="164">
        <v>174.22</v>
      </c>
      <c r="K971" s="59">
        <v>0</v>
      </c>
      <c r="L971" s="59" t="s">
        <v>18516</v>
      </c>
      <c r="M971" s="59" t="s">
        <v>18516</v>
      </c>
    </row>
    <row r="972" spans="1:18" s="59" customFormat="1" ht="14.25">
      <c r="A972" s="59" t="s">
        <v>19953</v>
      </c>
      <c r="B972" s="59" t="s">
        <v>30899</v>
      </c>
      <c r="C972" s="59" t="s">
        <v>30146</v>
      </c>
      <c r="D972" s="59" t="s">
        <v>30147</v>
      </c>
      <c r="E972" s="164">
        <v>165</v>
      </c>
      <c r="F972" s="164">
        <v>135</v>
      </c>
      <c r="G972" s="165">
        <v>0.81</v>
      </c>
      <c r="H972" s="59" t="s">
        <v>18516</v>
      </c>
      <c r="I972" s="164">
        <v>39.22</v>
      </c>
      <c r="J972" s="164">
        <v>174.22</v>
      </c>
      <c r="K972" s="59">
        <v>0</v>
      </c>
      <c r="L972" s="59" t="s">
        <v>18516</v>
      </c>
      <c r="M972" s="59" t="s">
        <v>18516</v>
      </c>
    </row>
    <row r="973" spans="1:18" s="59" customFormat="1" ht="14.25">
      <c r="A973" s="59" t="s">
        <v>19950</v>
      </c>
      <c r="B973" s="59" t="s">
        <v>30899</v>
      </c>
      <c r="C973" s="59" t="s">
        <v>30146</v>
      </c>
      <c r="D973" s="59" t="s">
        <v>30147</v>
      </c>
      <c r="E973" s="164">
        <v>165</v>
      </c>
      <c r="F973" s="164">
        <v>135</v>
      </c>
      <c r="G973" s="165">
        <v>0.81</v>
      </c>
      <c r="H973" s="59" t="s">
        <v>18516</v>
      </c>
      <c r="I973" s="164">
        <v>39.22</v>
      </c>
      <c r="J973" s="164">
        <v>174.22</v>
      </c>
      <c r="K973" s="59">
        <v>21</v>
      </c>
      <c r="L973" s="59" t="s">
        <v>18516</v>
      </c>
      <c r="M973" s="59" t="s">
        <v>18516</v>
      </c>
    </row>
    <row r="974" spans="1:18" s="59" customFormat="1" ht="14.25">
      <c r="A974" s="59" t="s">
        <v>19947</v>
      </c>
      <c r="B974" s="59" t="s">
        <v>30899</v>
      </c>
      <c r="C974" s="59" t="s">
        <v>30146</v>
      </c>
      <c r="D974" s="59" t="s">
        <v>30147</v>
      </c>
      <c r="E974" s="164">
        <v>165</v>
      </c>
      <c r="F974" s="164">
        <v>135</v>
      </c>
      <c r="G974" s="165">
        <v>0.81</v>
      </c>
      <c r="H974" s="59" t="s">
        <v>18516</v>
      </c>
      <c r="I974" s="164">
        <v>39.22</v>
      </c>
      <c r="J974" s="164">
        <v>174.22</v>
      </c>
      <c r="K974" s="59">
        <v>49</v>
      </c>
      <c r="L974" s="59" t="s">
        <v>18516</v>
      </c>
      <c r="M974" s="59" t="s">
        <v>18516</v>
      </c>
    </row>
    <row r="975" spans="1:18" s="59" customFormat="1" ht="14.25">
      <c r="A975" s="59" t="s">
        <v>19923</v>
      </c>
      <c r="B975" s="59" t="s">
        <v>30900</v>
      </c>
      <c r="C975" s="59" t="s">
        <v>29893</v>
      </c>
      <c r="D975" s="59" t="s">
        <v>29894</v>
      </c>
      <c r="E975" s="164">
        <v>199</v>
      </c>
      <c r="F975" s="164">
        <v>160</v>
      </c>
      <c r="G975" s="165">
        <v>0.8</v>
      </c>
      <c r="H975" s="59" t="s">
        <v>18516</v>
      </c>
      <c r="I975" s="164">
        <v>54.07</v>
      </c>
      <c r="J975" s="164">
        <v>214.07</v>
      </c>
      <c r="K975" s="59">
        <v>33</v>
      </c>
      <c r="L975" s="59" t="s">
        <v>18516</v>
      </c>
      <c r="M975" s="59" t="s">
        <v>18516</v>
      </c>
    </row>
    <row r="976" spans="1:18" s="59" customFormat="1" ht="14.25">
      <c r="A976" s="59" t="s">
        <v>19920</v>
      </c>
      <c r="B976" s="59" t="s">
        <v>30901</v>
      </c>
      <c r="C976" s="59" t="s">
        <v>29893</v>
      </c>
      <c r="D976" s="59" t="s">
        <v>29894</v>
      </c>
      <c r="E976" s="164">
        <v>199</v>
      </c>
      <c r="F976" s="164">
        <v>169</v>
      </c>
      <c r="G976" s="165">
        <v>0.84</v>
      </c>
      <c r="H976" s="59" t="s">
        <v>18516</v>
      </c>
      <c r="I976" s="164">
        <v>54.07</v>
      </c>
      <c r="J976" s="164">
        <v>223.07</v>
      </c>
      <c r="K976" s="59">
        <v>32</v>
      </c>
      <c r="L976" s="59" t="s">
        <v>18516</v>
      </c>
      <c r="M976" s="59" t="s">
        <v>18516</v>
      </c>
    </row>
    <row r="977" spans="1:18" s="59" customFormat="1" ht="14.25">
      <c r="A977" s="59" t="s">
        <v>19909</v>
      </c>
      <c r="B977" s="59" t="s">
        <v>30902</v>
      </c>
      <c r="C977" s="59" t="s">
        <v>29661</v>
      </c>
      <c r="D977" s="59" t="s">
        <v>29662</v>
      </c>
      <c r="E977" s="164">
        <v>85</v>
      </c>
      <c r="F977" s="164">
        <v>70</v>
      </c>
      <c r="G977" s="165">
        <v>0.82</v>
      </c>
      <c r="H977" s="59" t="s">
        <v>18516</v>
      </c>
      <c r="I977" s="164">
        <v>42.22</v>
      </c>
      <c r="J977" s="164">
        <v>112.22</v>
      </c>
      <c r="K977" s="59">
        <v>97</v>
      </c>
      <c r="L977" s="59" t="s">
        <v>18516</v>
      </c>
      <c r="M977" s="59" t="s">
        <v>18516</v>
      </c>
    </row>
    <row r="978" spans="1:18" s="59" customFormat="1" ht="14.25">
      <c r="A978" s="59" t="s">
        <v>19906</v>
      </c>
      <c r="B978" s="59" t="s">
        <v>30903</v>
      </c>
      <c r="C978" s="59" t="s">
        <v>29661</v>
      </c>
      <c r="D978" s="59" t="s">
        <v>29662</v>
      </c>
      <c r="E978" s="164">
        <v>75</v>
      </c>
      <c r="F978" s="164">
        <v>60</v>
      </c>
      <c r="G978" s="165">
        <v>0.8</v>
      </c>
      <c r="H978" s="59" t="s">
        <v>29914</v>
      </c>
      <c r="I978" s="164">
        <v>42.22</v>
      </c>
      <c r="J978" s="164">
        <v>102.22</v>
      </c>
      <c r="K978" s="59">
        <v>16</v>
      </c>
      <c r="L978" s="59" t="s">
        <v>18516</v>
      </c>
      <c r="M978" s="59" t="s">
        <v>18516</v>
      </c>
    </row>
    <row r="979" spans="1:18" s="59" customFormat="1" ht="14.25">
      <c r="A979" s="59" t="s">
        <v>20045</v>
      </c>
      <c r="B979" s="59" t="s">
        <v>30904</v>
      </c>
      <c r="C979" s="59" t="s">
        <v>29610</v>
      </c>
      <c r="D979" s="59" t="s">
        <v>29611</v>
      </c>
      <c r="E979" s="164">
        <v>500</v>
      </c>
      <c r="F979" s="164">
        <v>460</v>
      </c>
      <c r="G979" s="165">
        <v>0.92</v>
      </c>
      <c r="H979" s="59" t="s">
        <v>18516</v>
      </c>
      <c r="I979" s="164">
        <v>178.49</v>
      </c>
      <c r="J979" s="164">
        <v>638.49</v>
      </c>
      <c r="K979" s="59">
        <v>44</v>
      </c>
      <c r="L979" s="59" t="s">
        <v>18516</v>
      </c>
      <c r="M979" s="59" t="s">
        <v>18516</v>
      </c>
    </row>
    <row r="980" spans="1:18" s="59" customFormat="1" ht="14.25">
      <c r="A980" s="59" t="s">
        <v>20048</v>
      </c>
      <c r="B980" s="59" t="s">
        <v>30905</v>
      </c>
      <c r="C980" s="59" t="s">
        <v>29610</v>
      </c>
      <c r="D980" s="59" t="s">
        <v>29611</v>
      </c>
      <c r="E980" s="164">
        <v>500</v>
      </c>
      <c r="F980" s="164">
        <v>460</v>
      </c>
      <c r="G980" s="165">
        <v>0.92</v>
      </c>
      <c r="H980" s="59" t="s">
        <v>18516</v>
      </c>
      <c r="I980" s="164">
        <v>178.49</v>
      </c>
      <c r="J980" s="164">
        <v>638.49</v>
      </c>
      <c r="K980" s="59">
        <v>32</v>
      </c>
      <c r="L980" s="59" t="s">
        <v>18516</v>
      </c>
      <c r="M980" s="59" t="s">
        <v>18516</v>
      </c>
    </row>
    <row r="981" spans="1:18" s="59" customFormat="1" ht="14.25">
      <c r="A981" s="59" t="s">
        <v>20051</v>
      </c>
      <c r="B981" s="59" t="s">
        <v>30906</v>
      </c>
      <c r="C981" s="59" t="s">
        <v>29610</v>
      </c>
      <c r="D981" s="59" t="s">
        <v>29611</v>
      </c>
      <c r="E981" s="164">
        <v>500</v>
      </c>
      <c r="F981" s="164">
        <v>460</v>
      </c>
      <c r="G981" s="165">
        <v>0.92</v>
      </c>
      <c r="H981" s="59" t="s">
        <v>18516</v>
      </c>
      <c r="I981" s="164">
        <v>173.57</v>
      </c>
      <c r="J981" s="164">
        <v>633.57</v>
      </c>
      <c r="K981" s="59">
        <v>55</v>
      </c>
      <c r="L981" s="59" t="s">
        <v>18516</v>
      </c>
      <c r="M981" s="59" t="s">
        <v>18516</v>
      </c>
    </row>
    <row r="982" spans="1:18" s="59" customFormat="1" ht="14.25">
      <c r="A982" s="59" t="s">
        <v>20054</v>
      </c>
      <c r="B982" s="59" t="s">
        <v>30907</v>
      </c>
      <c r="C982" s="59" t="s">
        <v>29610</v>
      </c>
      <c r="D982" s="59" t="s">
        <v>29611</v>
      </c>
      <c r="E982" s="164">
        <v>500</v>
      </c>
      <c r="F982" s="164">
        <v>460</v>
      </c>
      <c r="G982" s="165">
        <v>0.92</v>
      </c>
      <c r="H982" s="59" t="s">
        <v>18516</v>
      </c>
      <c r="I982" s="164">
        <v>173.57</v>
      </c>
      <c r="J982" s="164">
        <v>633.57</v>
      </c>
      <c r="K982" s="59">
        <v>31</v>
      </c>
      <c r="L982" s="59" t="s">
        <v>18516</v>
      </c>
      <c r="M982" s="59" t="s">
        <v>18516</v>
      </c>
    </row>
    <row r="983" spans="1:18" s="59" customFormat="1" ht="14.25">
      <c r="A983" s="59" t="s">
        <v>20057</v>
      </c>
      <c r="B983" s="59" t="s">
        <v>30908</v>
      </c>
      <c r="C983" s="59" t="s">
        <v>29610</v>
      </c>
      <c r="D983" s="59" t="s">
        <v>29611</v>
      </c>
      <c r="E983" s="164">
        <v>440</v>
      </c>
      <c r="F983" s="164">
        <v>400</v>
      </c>
      <c r="G983" s="165">
        <v>0.9</v>
      </c>
      <c r="H983" s="59" t="s">
        <v>18516</v>
      </c>
      <c r="I983" s="164">
        <v>154.85</v>
      </c>
      <c r="J983" s="164">
        <v>554.85</v>
      </c>
      <c r="K983" s="59">
        <v>42</v>
      </c>
      <c r="L983" s="59" t="s">
        <v>18516</v>
      </c>
      <c r="M983" s="59" t="s">
        <v>18516</v>
      </c>
    </row>
    <row r="984" spans="1:18" s="59" customFormat="1" ht="14.25">
      <c r="A984" s="59" t="s">
        <v>20060</v>
      </c>
      <c r="B984" s="59" t="s">
        <v>30909</v>
      </c>
      <c r="C984" s="59" t="s">
        <v>29610</v>
      </c>
      <c r="D984" s="59" t="s">
        <v>29611</v>
      </c>
      <c r="E984" s="164">
        <v>440</v>
      </c>
      <c r="F984" s="164">
        <v>400</v>
      </c>
      <c r="G984" s="165">
        <v>0.9</v>
      </c>
      <c r="H984" s="59" t="s">
        <v>18516</v>
      </c>
      <c r="I984" s="164">
        <v>154.85</v>
      </c>
      <c r="J984" s="164">
        <v>554.85</v>
      </c>
      <c r="K984" s="59">
        <v>31</v>
      </c>
      <c r="L984" s="59" t="s">
        <v>18516</v>
      </c>
      <c r="M984" s="59" t="s">
        <v>18516</v>
      </c>
    </row>
    <row r="985" spans="1:18" s="59" customFormat="1" ht="14.25">
      <c r="A985" s="59" t="s">
        <v>30910</v>
      </c>
      <c r="B985" s="59" t="s">
        <v>30911</v>
      </c>
      <c r="C985" s="59" t="s">
        <v>30057</v>
      </c>
      <c r="D985" s="59" t="s">
        <v>30058</v>
      </c>
      <c r="E985" s="164">
        <v>189.9</v>
      </c>
      <c r="F985" s="164">
        <v>189.9</v>
      </c>
      <c r="G985" s="59" t="s">
        <v>18516</v>
      </c>
      <c r="H985" s="59" t="s">
        <v>18516</v>
      </c>
      <c r="I985" s="164">
        <v>38.76</v>
      </c>
      <c r="J985" s="164">
        <v>228.66</v>
      </c>
      <c r="K985" s="59">
        <v>26</v>
      </c>
      <c r="L985" s="59" t="s">
        <v>18516</v>
      </c>
      <c r="M985" s="59" t="s">
        <v>18516</v>
      </c>
    </row>
    <row r="986" spans="1:18" s="59" customFormat="1" ht="14.25">
      <c r="A986" s="59" t="s">
        <v>30912</v>
      </c>
      <c r="B986" s="59" t="s">
        <v>30913</v>
      </c>
      <c r="C986" s="59" t="s">
        <v>30057</v>
      </c>
      <c r="D986" s="59" t="s">
        <v>30058</v>
      </c>
      <c r="E986" s="164">
        <v>189.9</v>
      </c>
      <c r="F986" s="164">
        <v>189.9</v>
      </c>
      <c r="G986" s="59" t="s">
        <v>18516</v>
      </c>
      <c r="H986" s="59" t="s">
        <v>18516</v>
      </c>
      <c r="I986" s="164">
        <v>38.76</v>
      </c>
      <c r="J986" s="164">
        <v>228.66</v>
      </c>
      <c r="K986" s="59">
        <v>22</v>
      </c>
      <c r="L986" s="59" t="s">
        <v>18516</v>
      </c>
      <c r="M986" s="59" t="s">
        <v>18516</v>
      </c>
    </row>
    <row r="987" spans="1:18" s="59" customFormat="1" ht="14.25">
      <c r="A987" s="59" t="s">
        <v>30914</v>
      </c>
      <c r="B987" s="59" t="s">
        <v>30915</v>
      </c>
      <c r="C987" s="59" t="s">
        <v>30057</v>
      </c>
      <c r="D987" s="59" t="s">
        <v>30058</v>
      </c>
      <c r="E987" s="59" t="s">
        <v>18516</v>
      </c>
      <c r="F987" s="59" t="s">
        <v>18516</v>
      </c>
      <c r="G987" s="59" t="s">
        <v>18516</v>
      </c>
      <c r="H987" s="59" t="s">
        <v>18516</v>
      </c>
      <c r="I987" s="59" t="s">
        <v>18516</v>
      </c>
      <c r="J987" s="59" t="s">
        <v>18516</v>
      </c>
      <c r="K987" s="59" t="s">
        <v>29707</v>
      </c>
      <c r="L987" s="59" t="s">
        <v>18516</v>
      </c>
      <c r="M987" s="59" t="s">
        <v>18516</v>
      </c>
    </row>
    <row r="988" spans="1:18" s="59" customFormat="1" ht="14.25">
      <c r="A988" s="59" t="s">
        <v>30916</v>
      </c>
      <c r="B988" s="59" t="s">
        <v>30917</v>
      </c>
      <c r="C988" s="59" t="s">
        <v>30057</v>
      </c>
      <c r="D988" s="59" t="s">
        <v>30058</v>
      </c>
      <c r="E988" s="164">
        <v>179.9</v>
      </c>
      <c r="F988" s="164">
        <v>179.9</v>
      </c>
      <c r="G988" s="59" t="s">
        <v>18516</v>
      </c>
      <c r="H988" s="59" t="s">
        <v>18516</v>
      </c>
      <c r="I988" s="164">
        <v>37.39</v>
      </c>
      <c r="J988" s="164">
        <v>217.29</v>
      </c>
      <c r="K988" s="59">
        <v>45</v>
      </c>
      <c r="L988" s="59" t="s">
        <v>18516</v>
      </c>
      <c r="M988" s="59" t="s">
        <v>18516</v>
      </c>
    </row>
    <row r="989" spans="1:18" s="59" customFormat="1" ht="14.25">
      <c r="A989" s="59" t="s">
        <v>30918</v>
      </c>
      <c r="B989" s="59" t="s">
        <v>30919</v>
      </c>
      <c r="C989" s="59" t="s">
        <v>30057</v>
      </c>
      <c r="D989" s="59" t="s">
        <v>30058</v>
      </c>
      <c r="E989" s="164">
        <v>209.9</v>
      </c>
      <c r="F989" s="164">
        <v>209.9</v>
      </c>
      <c r="G989" s="59" t="s">
        <v>18516</v>
      </c>
      <c r="H989" s="59" t="s">
        <v>18516</v>
      </c>
      <c r="I989" s="164">
        <v>37.39</v>
      </c>
      <c r="J989" s="164">
        <v>247.29</v>
      </c>
      <c r="K989" s="59">
        <v>0</v>
      </c>
      <c r="L989" s="59" t="s">
        <v>29410</v>
      </c>
      <c r="M989" s="59" t="s">
        <v>30602</v>
      </c>
    </row>
    <row r="990" spans="1:18" s="59" customFormat="1" ht="14.25">
      <c r="A990" s="59" t="s">
        <v>30920</v>
      </c>
      <c r="B990" s="59" t="s">
        <v>30921</v>
      </c>
      <c r="C990" s="59" t="s">
        <v>30057</v>
      </c>
      <c r="D990" s="59" t="s">
        <v>30058</v>
      </c>
      <c r="E990" s="164">
        <v>209.9</v>
      </c>
      <c r="F990" s="164">
        <v>209.9</v>
      </c>
      <c r="G990" s="59" t="s">
        <v>18516</v>
      </c>
      <c r="H990" s="59" t="s">
        <v>18516</v>
      </c>
      <c r="I990" s="164">
        <v>37.39</v>
      </c>
      <c r="J990" s="164">
        <v>247.29</v>
      </c>
      <c r="K990" s="59">
        <v>0</v>
      </c>
      <c r="L990" s="59" t="s">
        <v>29410</v>
      </c>
      <c r="M990" s="59" t="s">
        <v>30602</v>
      </c>
    </row>
    <row r="991" spans="1:18" s="59" customFormat="1" ht="14.25">
      <c r="A991" s="59" t="s">
        <v>30922</v>
      </c>
      <c r="B991" s="59" t="s">
        <v>30923</v>
      </c>
      <c r="C991" s="59" t="s">
        <v>30057</v>
      </c>
      <c r="D991" s="59" t="s">
        <v>30058</v>
      </c>
      <c r="E991" s="164">
        <v>239.9</v>
      </c>
      <c r="F991" s="164">
        <v>239.9</v>
      </c>
      <c r="G991" s="59" t="s">
        <v>18516</v>
      </c>
      <c r="H991" s="59" t="s">
        <v>18516</v>
      </c>
      <c r="I991" s="164">
        <v>87.66</v>
      </c>
      <c r="J991" s="164">
        <v>327.56</v>
      </c>
      <c r="K991" s="59">
        <v>68</v>
      </c>
      <c r="L991" s="59" t="s">
        <v>18516</v>
      </c>
      <c r="M991" s="59" t="s">
        <v>18516</v>
      </c>
    </row>
    <row r="992" spans="1:18" s="59" customFormat="1" ht="14.25">
      <c r="A992" s="59" t="s">
        <v>30924</v>
      </c>
      <c r="B992" s="59" t="s">
        <v>30925</v>
      </c>
      <c r="C992" s="59" t="s">
        <v>30057</v>
      </c>
      <c r="D992" s="59" t="s">
        <v>30058</v>
      </c>
      <c r="E992" s="164">
        <v>239.9</v>
      </c>
      <c r="F992" s="164">
        <v>239.9</v>
      </c>
      <c r="G992" s="59" t="s">
        <v>18516</v>
      </c>
      <c r="H992" s="59" t="s">
        <v>18516</v>
      </c>
      <c r="I992" s="164">
        <v>87.66</v>
      </c>
      <c r="J992" s="164">
        <v>327.56</v>
      </c>
      <c r="K992" s="59">
        <v>45</v>
      </c>
      <c r="L992" s="59" t="s">
        <v>29439</v>
      </c>
      <c r="M992" s="59" t="s">
        <v>44774</v>
      </c>
    </row>
    <row r="993" spans="1:18" s="59" customFormat="1" ht="14.25">
      <c r="A993" s="59" t="s">
        <v>20042</v>
      </c>
      <c r="B993" s="59" t="s">
        <v>30926</v>
      </c>
      <c r="C993" s="59" t="s">
        <v>29518</v>
      </c>
      <c r="D993" s="59" t="s">
        <v>29519</v>
      </c>
      <c r="E993" s="164">
        <v>185</v>
      </c>
      <c r="F993" s="164">
        <v>170</v>
      </c>
      <c r="G993" s="165">
        <v>0.91</v>
      </c>
      <c r="H993" s="59" t="s">
        <v>18516</v>
      </c>
      <c r="I993" s="164">
        <v>67.51</v>
      </c>
      <c r="J993" s="164">
        <v>237.51</v>
      </c>
      <c r="K993" s="59">
        <v>10</v>
      </c>
      <c r="L993" s="59" t="s">
        <v>18516</v>
      </c>
      <c r="M993" s="59" t="s">
        <v>18516</v>
      </c>
    </row>
    <row r="994" spans="1:18" s="59" customFormat="1" ht="14.25">
      <c r="A994" s="59" t="s">
        <v>20036</v>
      </c>
      <c r="B994" s="59" t="s">
        <v>30927</v>
      </c>
      <c r="C994" s="59" t="s">
        <v>29518</v>
      </c>
      <c r="D994" s="59" t="s">
        <v>29519</v>
      </c>
      <c r="E994" s="164">
        <v>185</v>
      </c>
      <c r="F994" s="164">
        <v>170</v>
      </c>
      <c r="G994" s="165">
        <v>0.91</v>
      </c>
      <c r="H994" s="59" t="s">
        <v>18516</v>
      </c>
      <c r="I994" s="164">
        <v>67.51</v>
      </c>
      <c r="J994" s="164">
        <v>237.51</v>
      </c>
      <c r="K994" s="59">
        <v>27</v>
      </c>
      <c r="L994" s="59" t="s">
        <v>18516</v>
      </c>
      <c r="M994" s="59" t="s">
        <v>18516</v>
      </c>
    </row>
    <row r="995" spans="1:18" s="59" customFormat="1" ht="14.25">
      <c r="A995" s="59" t="s">
        <v>20039</v>
      </c>
      <c r="B995" s="59" t="s">
        <v>30928</v>
      </c>
      <c r="C995" s="59" t="s">
        <v>29518</v>
      </c>
      <c r="D995" s="59" t="s">
        <v>29519</v>
      </c>
      <c r="E995" s="164">
        <v>185</v>
      </c>
      <c r="F995" s="164">
        <v>170</v>
      </c>
      <c r="G995" s="165">
        <v>0.91</v>
      </c>
      <c r="H995" s="59" t="s">
        <v>18516</v>
      </c>
      <c r="I995" s="164">
        <v>67.51</v>
      </c>
      <c r="J995" s="164">
        <v>237.51</v>
      </c>
      <c r="K995" s="59">
        <v>45</v>
      </c>
      <c r="L995" s="59" t="s">
        <v>18516</v>
      </c>
      <c r="M995" s="59" t="s">
        <v>18516</v>
      </c>
    </row>
    <row r="996" spans="1:18" s="59" customFormat="1" ht="14.25">
      <c r="A996" s="59" t="s">
        <v>20029</v>
      </c>
      <c r="B996" s="59" t="s">
        <v>30929</v>
      </c>
      <c r="C996" s="59" t="s">
        <v>29865</v>
      </c>
      <c r="D996" s="59" t="s">
        <v>29866</v>
      </c>
      <c r="E996" s="164">
        <v>159</v>
      </c>
      <c r="F996" s="164">
        <v>159</v>
      </c>
      <c r="G996" s="59" t="s">
        <v>18516</v>
      </c>
      <c r="H996" s="59" t="s">
        <v>18516</v>
      </c>
      <c r="I996" s="164">
        <v>49.14</v>
      </c>
      <c r="J996" s="164">
        <v>208.14</v>
      </c>
      <c r="K996" s="59">
        <v>0</v>
      </c>
      <c r="L996" s="59" t="s">
        <v>29465</v>
      </c>
      <c r="M996" s="59" t="s">
        <v>30982</v>
      </c>
    </row>
    <row r="997" spans="1:18" s="59" customFormat="1" ht="14.25">
      <c r="A997" s="59" t="s">
        <v>20026</v>
      </c>
      <c r="B997" s="59" t="s">
        <v>30929</v>
      </c>
      <c r="C997" s="59" t="s">
        <v>29865</v>
      </c>
      <c r="D997" s="59" t="s">
        <v>29866</v>
      </c>
      <c r="E997" s="164">
        <v>159</v>
      </c>
      <c r="F997" s="164">
        <v>159</v>
      </c>
      <c r="G997" s="59" t="s">
        <v>18516</v>
      </c>
      <c r="H997" s="59" t="s">
        <v>18516</v>
      </c>
      <c r="I997" s="164">
        <v>49.14</v>
      </c>
      <c r="J997" s="164">
        <v>208.14</v>
      </c>
      <c r="K997" s="59">
        <v>51</v>
      </c>
      <c r="L997" s="59" t="s">
        <v>29465</v>
      </c>
      <c r="M997" s="59" t="s">
        <v>30982</v>
      </c>
    </row>
    <row r="998" spans="1:18" s="59" customFormat="1" ht="14.25">
      <c r="A998" s="59" t="s">
        <v>20023</v>
      </c>
      <c r="B998" s="59" t="s">
        <v>30929</v>
      </c>
      <c r="C998" s="59" t="s">
        <v>29865</v>
      </c>
      <c r="D998" s="59" t="s">
        <v>29866</v>
      </c>
      <c r="E998" s="164">
        <v>159</v>
      </c>
      <c r="F998" s="164">
        <v>159</v>
      </c>
      <c r="G998" s="59" t="s">
        <v>18516</v>
      </c>
      <c r="H998" s="59" t="s">
        <v>18516</v>
      </c>
      <c r="I998" s="164">
        <v>49.14</v>
      </c>
      <c r="J998" s="164">
        <v>208.14</v>
      </c>
      <c r="K998" s="59">
        <v>53</v>
      </c>
      <c r="L998" s="59" t="s">
        <v>29465</v>
      </c>
      <c r="M998" s="59" t="s">
        <v>30982</v>
      </c>
    </row>
    <row r="999" spans="1:18" s="59" customFormat="1" ht="14.25">
      <c r="A999" s="59" t="s">
        <v>20020</v>
      </c>
      <c r="B999" s="59" t="s">
        <v>30929</v>
      </c>
      <c r="C999" s="59" t="s">
        <v>29865</v>
      </c>
      <c r="D999" s="59" t="s">
        <v>29866</v>
      </c>
      <c r="E999" s="164">
        <v>159</v>
      </c>
      <c r="F999" s="164">
        <v>159</v>
      </c>
      <c r="G999" s="59" t="s">
        <v>18516</v>
      </c>
      <c r="H999" s="59" t="s">
        <v>18516</v>
      </c>
      <c r="I999" s="164">
        <v>49.14</v>
      </c>
      <c r="J999" s="164">
        <v>208.14</v>
      </c>
      <c r="K999" s="59">
        <v>64</v>
      </c>
      <c r="L999" s="59" t="s">
        <v>29410</v>
      </c>
      <c r="M999" s="59" t="s">
        <v>30982</v>
      </c>
    </row>
    <row r="1000" spans="1:18" s="59" customFormat="1" ht="14.25">
      <c r="A1000" s="59" t="s">
        <v>20017</v>
      </c>
      <c r="B1000" s="59" t="s">
        <v>30929</v>
      </c>
      <c r="C1000" s="59" t="s">
        <v>29865</v>
      </c>
      <c r="D1000" s="59" t="s">
        <v>29866</v>
      </c>
      <c r="E1000" s="164">
        <v>159</v>
      </c>
      <c r="F1000" s="164">
        <v>159</v>
      </c>
      <c r="G1000" s="59" t="s">
        <v>18516</v>
      </c>
      <c r="H1000" s="59" t="s">
        <v>18516</v>
      </c>
      <c r="I1000" s="164">
        <v>49.14</v>
      </c>
      <c r="J1000" s="164">
        <v>208.14</v>
      </c>
      <c r="K1000" s="59">
        <v>64</v>
      </c>
      <c r="L1000" s="59" t="s">
        <v>29410</v>
      </c>
      <c r="M1000" s="59" t="s">
        <v>30982</v>
      </c>
    </row>
    <row r="1001" spans="1:18" s="59" customFormat="1" ht="14.25">
      <c r="A1001" s="59" t="s">
        <v>18407</v>
      </c>
      <c r="B1001" s="59" t="s">
        <v>30931</v>
      </c>
      <c r="C1001" s="59" t="s">
        <v>29562</v>
      </c>
      <c r="D1001" s="59" t="s">
        <v>29562</v>
      </c>
      <c r="E1001" s="164">
        <v>295</v>
      </c>
      <c r="F1001" s="164">
        <v>215</v>
      </c>
      <c r="G1001" s="165">
        <v>0.72</v>
      </c>
      <c r="H1001" s="59" t="s">
        <v>18516</v>
      </c>
      <c r="I1001" s="164">
        <v>100.38</v>
      </c>
      <c r="J1001" s="164">
        <v>315.38</v>
      </c>
      <c r="K1001" s="59">
        <v>541</v>
      </c>
      <c r="L1001" s="59" t="s">
        <v>18516</v>
      </c>
      <c r="M1001" s="59" t="s">
        <v>18516</v>
      </c>
    </row>
    <row r="1002" spans="1:18" s="59" customFormat="1" ht="14.25">
      <c r="A1002" s="59" t="s">
        <v>19554</v>
      </c>
      <c r="B1002" s="59" t="s">
        <v>30932</v>
      </c>
      <c r="C1002" s="59" t="s">
        <v>29583</v>
      </c>
      <c r="D1002" s="59" t="s">
        <v>29583</v>
      </c>
      <c r="E1002" s="164">
        <v>140</v>
      </c>
      <c r="F1002" s="164">
        <v>115</v>
      </c>
      <c r="G1002" s="165">
        <v>0.82</v>
      </c>
      <c r="H1002" s="59" t="s">
        <v>18516</v>
      </c>
      <c r="I1002" s="164">
        <v>39.52</v>
      </c>
      <c r="J1002" s="164">
        <v>154.52</v>
      </c>
      <c r="K1002" s="59">
        <v>160</v>
      </c>
      <c r="L1002" s="59" t="s">
        <v>18516</v>
      </c>
      <c r="M1002" s="59" t="s">
        <v>18516</v>
      </c>
    </row>
    <row r="1003" spans="1:18" s="59" customFormat="1" ht="14.25">
      <c r="A1003" s="59" t="s">
        <v>30933</v>
      </c>
      <c r="B1003" s="59" t="s">
        <v>30934</v>
      </c>
      <c r="C1003" s="59" t="s">
        <v>29414</v>
      </c>
      <c r="D1003" s="59" t="s">
        <v>29415</v>
      </c>
      <c r="E1003" s="164">
        <v>259</v>
      </c>
      <c r="F1003" s="164">
        <v>259</v>
      </c>
      <c r="G1003" s="59" t="s">
        <v>18516</v>
      </c>
      <c r="H1003" s="59" t="s">
        <v>18516</v>
      </c>
      <c r="I1003" s="164">
        <v>100.5</v>
      </c>
      <c r="J1003" s="164">
        <v>359.5</v>
      </c>
      <c r="K1003" s="59">
        <v>56</v>
      </c>
      <c r="L1003" s="59" t="s">
        <v>18516</v>
      </c>
      <c r="M1003" s="59" t="s">
        <v>18516</v>
      </c>
    </row>
    <row r="1004" spans="1:18" s="59" customFormat="1" ht="14.25">
      <c r="A1004" s="59" t="s">
        <v>30935</v>
      </c>
      <c r="B1004" s="59" t="s">
        <v>30936</v>
      </c>
      <c r="C1004" s="59" t="s">
        <v>30574</v>
      </c>
      <c r="D1004" s="59" t="s">
        <v>30575</v>
      </c>
      <c r="E1004" s="164">
        <v>210</v>
      </c>
      <c r="F1004" s="164">
        <v>190</v>
      </c>
      <c r="G1004" s="165">
        <v>0.9</v>
      </c>
      <c r="H1004" s="59" t="s">
        <v>18516</v>
      </c>
      <c r="I1004" s="164">
        <v>75.8</v>
      </c>
      <c r="J1004" s="164">
        <v>265.8</v>
      </c>
      <c r="K1004" s="59">
        <v>17</v>
      </c>
      <c r="L1004" s="59" t="s">
        <v>18516</v>
      </c>
      <c r="M1004" s="59" t="s">
        <v>18516</v>
      </c>
    </row>
    <row r="1005" spans="1:18" s="59" customFormat="1" ht="14.25">
      <c r="A1005" s="59" t="s">
        <v>30937</v>
      </c>
      <c r="B1005" s="59" t="s">
        <v>30938</v>
      </c>
      <c r="C1005" s="59" t="s">
        <v>30574</v>
      </c>
      <c r="D1005" s="59" t="s">
        <v>30575</v>
      </c>
      <c r="E1005" s="164">
        <v>210</v>
      </c>
      <c r="F1005" s="164">
        <v>190</v>
      </c>
      <c r="G1005" s="165">
        <v>0.9</v>
      </c>
      <c r="H1005" s="59" t="s">
        <v>18516</v>
      </c>
      <c r="I1005" s="164">
        <v>75.8</v>
      </c>
      <c r="J1005" s="164">
        <v>265.8</v>
      </c>
      <c r="K1005" s="59">
        <v>2</v>
      </c>
      <c r="L1005" s="59" t="s">
        <v>18516</v>
      </c>
      <c r="M1005" s="59" t="s">
        <v>18516</v>
      </c>
    </row>
    <row r="1006" spans="1:18" s="59" customFormat="1" ht="14.25">
      <c r="A1006" s="59" t="s">
        <v>30939</v>
      </c>
      <c r="B1006" s="59" t="s">
        <v>30940</v>
      </c>
      <c r="C1006" s="59" t="s">
        <v>30574</v>
      </c>
      <c r="D1006" s="59" t="s">
        <v>30575</v>
      </c>
      <c r="E1006" s="164">
        <v>89</v>
      </c>
      <c r="F1006" s="164">
        <v>79</v>
      </c>
      <c r="G1006" s="165">
        <v>0.88</v>
      </c>
      <c r="H1006" s="59" t="s">
        <v>18516</v>
      </c>
      <c r="I1006" s="164">
        <v>39.22</v>
      </c>
      <c r="J1006" s="164">
        <v>118.22</v>
      </c>
      <c r="K1006" s="59">
        <v>98</v>
      </c>
      <c r="L1006" s="59" t="s">
        <v>18516</v>
      </c>
      <c r="M1006" s="59" t="s">
        <v>18516</v>
      </c>
    </row>
    <row r="1007" spans="1:18" s="59" customFormat="1" ht="14.25">
      <c r="A1007" s="59" t="s">
        <v>30941</v>
      </c>
      <c r="B1007" s="59" t="s">
        <v>30942</v>
      </c>
      <c r="C1007" s="59" t="s">
        <v>30574</v>
      </c>
      <c r="D1007" s="59" t="s">
        <v>30575</v>
      </c>
      <c r="E1007" s="164">
        <v>89</v>
      </c>
      <c r="F1007" s="164">
        <v>79</v>
      </c>
      <c r="G1007" s="165">
        <v>0.88</v>
      </c>
      <c r="H1007" s="59" t="s">
        <v>18516</v>
      </c>
      <c r="I1007" s="164">
        <v>39.22</v>
      </c>
      <c r="J1007" s="164">
        <v>118.22</v>
      </c>
      <c r="K1007" s="59">
        <v>31</v>
      </c>
      <c r="L1007" s="59" t="s">
        <v>18516</v>
      </c>
      <c r="M1007" s="59" t="s">
        <v>18516</v>
      </c>
    </row>
    <row r="1008" spans="1:18" s="59" customFormat="1" ht="14.25">
      <c r="A1008" s="59" t="s">
        <v>25430</v>
      </c>
      <c r="B1008" s="59" t="s">
        <v>30943</v>
      </c>
      <c r="C1008" s="59" t="s">
        <v>29509</v>
      </c>
      <c r="D1008" s="59" t="s">
        <v>29510</v>
      </c>
      <c r="E1008" s="164">
        <v>300</v>
      </c>
      <c r="F1008" s="164">
        <v>90</v>
      </c>
      <c r="G1008" s="165">
        <v>0.3</v>
      </c>
      <c r="H1008" s="59" t="s">
        <v>18516</v>
      </c>
      <c r="I1008" s="164">
        <v>38.37</v>
      </c>
      <c r="J1008" s="164">
        <v>128.37</v>
      </c>
      <c r="K1008" s="59">
        <v>52</v>
      </c>
      <c r="L1008" s="59" t="s">
        <v>29439</v>
      </c>
      <c r="M1008" s="59" t="s">
        <v>29902</v>
      </c>
    </row>
    <row r="1009" spans="1:18" s="59" customFormat="1" ht="14.25">
      <c r="A1009" s="59" t="s">
        <v>30944</v>
      </c>
      <c r="B1009" s="59" t="s">
        <v>30945</v>
      </c>
      <c r="C1009" s="59" t="s">
        <v>29414</v>
      </c>
      <c r="D1009" s="59" t="s">
        <v>29415</v>
      </c>
      <c r="E1009" s="164">
        <v>269</v>
      </c>
      <c r="F1009" s="164">
        <v>235</v>
      </c>
      <c r="G1009" s="165">
        <v>0.87</v>
      </c>
      <c r="H1009" s="59" t="s">
        <v>18516</v>
      </c>
      <c r="I1009" s="164">
        <v>95.82</v>
      </c>
      <c r="J1009" s="164">
        <v>330.82</v>
      </c>
      <c r="K1009" s="59">
        <v>55</v>
      </c>
      <c r="L1009" s="59" t="s">
        <v>18516</v>
      </c>
      <c r="M1009" s="59" t="s">
        <v>18516</v>
      </c>
    </row>
    <row r="1010" spans="1:18" s="59" customFormat="1" ht="14.25">
      <c r="A1010" s="59" t="s">
        <v>30946</v>
      </c>
      <c r="B1010" s="59" t="s">
        <v>30947</v>
      </c>
      <c r="C1010" s="59" t="s">
        <v>29414</v>
      </c>
      <c r="D1010" s="59" t="s">
        <v>29415</v>
      </c>
      <c r="E1010" s="164">
        <v>269</v>
      </c>
      <c r="F1010" s="164">
        <v>235</v>
      </c>
      <c r="G1010" s="165">
        <v>0.87</v>
      </c>
      <c r="H1010" s="59" t="s">
        <v>18516</v>
      </c>
      <c r="I1010" s="164">
        <v>95.82</v>
      </c>
      <c r="J1010" s="164">
        <v>330.82</v>
      </c>
      <c r="K1010" s="59">
        <v>72</v>
      </c>
      <c r="L1010" s="59" t="s">
        <v>18516</v>
      </c>
      <c r="M1010" s="59" t="s">
        <v>18516</v>
      </c>
    </row>
    <row r="1011" spans="1:18" s="59" customFormat="1" ht="14.25">
      <c r="A1011" s="59" t="s">
        <v>30948</v>
      </c>
      <c r="B1011" s="59" t="s">
        <v>30949</v>
      </c>
      <c r="C1011" s="59" t="s">
        <v>29583</v>
      </c>
      <c r="D1011" s="59" t="s">
        <v>29583</v>
      </c>
      <c r="E1011" s="164">
        <v>150</v>
      </c>
      <c r="F1011" s="164">
        <v>115</v>
      </c>
      <c r="G1011" s="165">
        <v>0.76</v>
      </c>
      <c r="H1011" s="59" t="s">
        <v>18516</v>
      </c>
      <c r="I1011" s="164">
        <v>38.13</v>
      </c>
      <c r="J1011" s="164">
        <v>153.13</v>
      </c>
      <c r="K1011" s="59">
        <v>0</v>
      </c>
      <c r="L1011" s="59" t="s">
        <v>29465</v>
      </c>
      <c r="M1011" s="59" t="s">
        <v>29418</v>
      </c>
    </row>
    <row r="1012" spans="1:18" s="59" customFormat="1" ht="14.25">
      <c r="A1012" s="59" t="s">
        <v>30950</v>
      </c>
      <c r="B1012" s="59" t="s">
        <v>30951</v>
      </c>
      <c r="C1012" s="59" t="s">
        <v>29501</v>
      </c>
      <c r="D1012" s="59" t="s">
        <v>29502</v>
      </c>
      <c r="E1012" s="164">
        <v>155</v>
      </c>
      <c r="F1012" s="164">
        <v>145</v>
      </c>
      <c r="G1012" s="165">
        <v>0.93</v>
      </c>
      <c r="H1012" s="59" t="s">
        <v>18516</v>
      </c>
      <c r="I1012" s="164">
        <v>49.24</v>
      </c>
      <c r="J1012" s="164">
        <v>194.24</v>
      </c>
      <c r="K1012" s="59">
        <v>0</v>
      </c>
      <c r="L1012" s="59" t="s">
        <v>29439</v>
      </c>
      <c r="M1012" s="59" t="s">
        <v>31114</v>
      </c>
    </row>
    <row r="1013" spans="1:18" s="59" customFormat="1" ht="14.25">
      <c r="A1013" s="59" t="s">
        <v>30953</v>
      </c>
      <c r="B1013" s="59" t="s">
        <v>30954</v>
      </c>
      <c r="C1013" s="59" t="s">
        <v>29501</v>
      </c>
      <c r="D1013" s="59" t="s">
        <v>29502</v>
      </c>
      <c r="E1013" s="164">
        <v>142</v>
      </c>
      <c r="F1013" s="164">
        <v>130</v>
      </c>
      <c r="G1013" s="165">
        <v>0.91</v>
      </c>
      <c r="H1013" s="59" t="s">
        <v>18516</v>
      </c>
      <c r="I1013" s="164">
        <v>45.24</v>
      </c>
      <c r="J1013" s="164">
        <v>175.24</v>
      </c>
      <c r="K1013" s="59">
        <v>10</v>
      </c>
      <c r="L1013" s="59" t="s">
        <v>29455</v>
      </c>
      <c r="M1013" s="59" t="s">
        <v>31114</v>
      </c>
    </row>
    <row r="1014" spans="1:18" s="59" customFormat="1" ht="14.25">
      <c r="A1014" s="59" t="s">
        <v>23334</v>
      </c>
      <c r="B1014" s="59" t="s">
        <v>30955</v>
      </c>
      <c r="C1014" s="59" t="s">
        <v>29509</v>
      </c>
      <c r="D1014" s="59" t="s">
        <v>29510</v>
      </c>
      <c r="E1014" s="164">
        <v>330</v>
      </c>
      <c r="F1014" s="164">
        <v>270</v>
      </c>
      <c r="G1014" s="165">
        <v>0.81</v>
      </c>
      <c r="H1014" s="59" t="s">
        <v>18516</v>
      </c>
      <c r="I1014" s="164">
        <v>84.73</v>
      </c>
      <c r="J1014" s="164">
        <v>354.73</v>
      </c>
      <c r="K1014" s="59">
        <v>41</v>
      </c>
      <c r="L1014" s="59" t="s">
        <v>18516</v>
      </c>
      <c r="M1014" s="59" t="s">
        <v>18516</v>
      </c>
    </row>
    <row r="1015" spans="1:18" s="59" customFormat="1" ht="14.25">
      <c r="A1015" s="59" t="s">
        <v>23337</v>
      </c>
      <c r="B1015" s="59" t="s">
        <v>30956</v>
      </c>
      <c r="C1015" s="59" t="s">
        <v>29509</v>
      </c>
      <c r="D1015" s="59" t="s">
        <v>29510</v>
      </c>
      <c r="E1015" s="164">
        <v>330</v>
      </c>
      <c r="F1015" s="164">
        <v>270</v>
      </c>
      <c r="G1015" s="165">
        <v>0.81</v>
      </c>
      <c r="H1015" s="59" t="s">
        <v>18516</v>
      </c>
      <c r="I1015" s="164">
        <v>84.73</v>
      </c>
      <c r="J1015" s="164">
        <v>354.73</v>
      </c>
      <c r="K1015" s="59">
        <v>100</v>
      </c>
      <c r="L1015" s="59" t="s">
        <v>18516</v>
      </c>
      <c r="M1015" s="59" t="s">
        <v>18516</v>
      </c>
    </row>
    <row r="1016" spans="1:18" s="59" customFormat="1" ht="14.25">
      <c r="A1016" s="59" t="s">
        <v>30957</v>
      </c>
      <c r="B1016" s="59" t="s">
        <v>30958</v>
      </c>
      <c r="C1016" s="59" t="s">
        <v>29414</v>
      </c>
      <c r="D1016" s="59" t="s">
        <v>29415</v>
      </c>
      <c r="E1016" s="164">
        <v>259</v>
      </c>
      <c r="F1016" s="164">
        <v>259</v>
      </c>
      <c r="G1016" s="59" t="s">
        <v>18516</v>
      </c>
      <c r="H1016" s="59" t="s">
        <v>18516</v>
      </c>
      <c r="I1016" s="164">
        <v>100.5</v>
      </c>
      <c r="J1016" s="164">
        <v>359.5</v>
      </c>
      <c r="K1016" s="59">
        <v>37</v>
      </c>
      <c r="L1016" s="59" t="s">
        <v>18516</v>
      </c>
      <c r="M1016" s="59" t="s">
        <v>18516</v>
      </c>
    </row>
    <row r="1017" spans="1:18" s="59" customFormat="1" ht="14.25">
      <c r="A1017" s="59" t="s">
        <v>20133</v>
      </c>
      <c r="B1017" s="59" t="s">
        <v>30959</v>
      </c>
      <c r="C1017" s="59" t="s">
        <v>29509</v>
      </c>
      <c r="D1017" s="59" t="s">
        <v>29510</v>
      </c>
      <c r="E1017" s="164">
        <v>190</v>
      </c>
      <c r="F1017" s="164">
        <v>155</v>
      </c>
      <c r="G1017" s="165">
        <v>0.81</v>
      </c>
      <c r="H1017" s="59" t="s">
        <v>18516</v>
      </c>
      <c r="I1017" s="164">
        <v>72.28</v>
      </c>
      <c r="J1017" s="164">
        <v>227.28</v>
      </c>
      <c r="K1017" s="59">
        <v>49</v>
      </c>
      <c r="L1017" s="59" t="s">
        <v>18516</v>
      </c>
      <c r="M1017" s="59" t="s">
        <v>18516</v>
      </c>
    </row>
    <row r="1018" spans="1:18" s="59" customFormat="1" ht="14.25">
      <c r="A1018" s="59" t="s">
        <v>20130</v>
      </c>
      <c r="B1018" s="59" t="s">
        <v>30960</v>
      </c>
      <c r="C1018" s="59" t="s">
        <v>29509</v>
      </c>
      <c r="D1018" s="59" t="s">
        <v>29510</v>
      </c>
      <c r="E1018" s="164">
        <v>190</v>
      </c>
      <c r="F1018" s="164">
        <v>155</v>
      </c>
      <c r="G1018" s="165">
        <v>0.81</v>
      </c>
      <c r="H1018" s="59" t="s">
        <v>18516</v>
      </c>
      <c r="I1018" s="164">
        <v>72.28</v>
      </c>
      <c r="J1018" s="164">
        <v>227.28</v>
      </c>
      <c r="K1018" s="59">
        <v>76</v>
      </c>
      <c r="L1018" s="59" t="s">
        <v>18516</v>
      </c>
      <c r="M1018" s="59" t="s">
        <v>18516</v>
      </c>
    </row>
    <row r="1019" spans="1:18" s="59" customFormat="1" ht="14.25">
      <c r="A1019" s="59" t="s">
        <v>20127</v>
      </c>
      <c r="B1019" s="59" t="s">
        <v>30961</v>
      </c>
      <c r="C1019" s="59" t="s">
        <v>29509</v>
      </c>
      <c r="D1019" s="59" t="s">
        <v>29510</v>
      </c>
      <c r="E1019" s="164">
        <v>165</v>
      </c>
      <c r="F1019" s="164">
        <v>130</v>
      </c>
      <c r="G1019" s="165">
        <v>0.78</v>
      </c>
      <c r="H1019" s="59" t="s">
        <v>18516</v>
      </c>
      <c r="I1019" s="164">
        <v>42.63</v>
      </c>
      <c r="J1019" s="164">
        <v>172.63</v>
      </c>
      <c r="K1019" s="59">
        <v>0</v>
      </c>
      <c r="L1019" s="59" t="s">
        <v>18516</v>
      </c>
      <c r="M1019" s="59" t="s">
        <v>18516</v>
      </c>
    </row>
    <row r="1020" spans="1:18" s="59" customFormat="1" ht="14.25">
      <c r="A1020" s="59" t="s">
        <v>20124</v>
      </c>
      <c r="B1020" s="59" t="s">
        <v>30962</v>
      </c>
      <c r="C1020" s="59" t="s">
        <v>29509</v>
      </c>
      <c r="D1020" s="59" t="s">
        <v>29510</v>
      </c>
      <c r="E1020" s="164">
        <v>165</v>
      </c>
      <c r="F1020" s="164">
        <v>130</v>
      </c>
      <c r="G1020" s="165">
        <v>0.78</v>
      </c>
      <c r="H1020" s="59" t="s">
        <v>18516</v>
      </c>
      <c r="I1020" s="164">
        <v>42.63</v>
      </c>
      <c r="J1020" s="164">
        <v>172.63</v>
      </c>
      <c r="K1020" s="59">
        <v>0</v>
      </c>
      <c r="L1020" s="59" t="s">
        <v>18516</v>
      </c>
      <c r="M1020" s="59" t="s">
        <v>18516</v>
      </c>
    </row>
    <row r="1021" spans="1:18" s="59" customFormat="1" ht="14.25">
      <c r="A1021" s="59" t="s">
        <v>30963</v>
      </c>
      <c r="B1021" s="59" t="s">
        <v>30964</v>
      </c>
      <c r="C1021" s="59" t="s">
        <v>29414</v>
      </c>
      <c r="D1021" s="59" t="s">
        <v>29415</v>
      </c>
      <c r="E1021" s="164">
        <v>329</v>
      </c>
      <c r="F1021" s="164">
        <v>255</v>
      </c>
      <c r="G1021" s="165">
        <v>0.77</v>
      </c>
      <c r="H1021" s="59" t="s">
        <v>18516</v>
      </c>
      <c r="I1021" s="164">
        <v>124.87</v>
      </c>
      <c r="J1021" s="164">
        <v>379.87</v>
      </c>
      <c r="K1021" s="59">
        <v>58</v>
      </c>
      <c r="L1021" s="59" t="s">
        <v>18516</v>
      </c>
      <c r="M1021" s="59" t="s">
        <v>18516</v>
      </c>
    </row>
    <row r="1022" spans="1:18" s="59" customFormat="1" ht="14.25">
      <c r="A1022" s="59" t="s">
        <v>30965</v>
      </c>
      <c r="B1022" s="59" t="s">
        <v>30966</v>
      </c>
      <c r="C1022" s="59" t="s">
        <v>29414</v>
      </c>
      <c r="D1022" s="59" t="s">
        <v>29415</v>
      </c>
      <c r="E1022" s="164">
        <v>309</v>
      </c>
      <c r="F1022" s="164">
        <v>245</v>
      </c>
      <c r="G1022" s="165">
        <v>0.79</v>
      </c>
      <c r="H1022" s="59" t="s">
        <v>18516</v>
      </c>
      <c r="I1022" s="164">
        <v>118.18</v>
      </c>
      <c r="J1022" s="164">
        <v>363.18</v>
      </c>
      <c r="K1022" s="59">
        <v>61</v>
      </c>
      <c r="L1022" s="59" t="s">
        <v>18516</v>
      </c>
      <c r="M1022" s="59" t="s">
        <v>18516</v>
      </c>
    </row>
    <row r="1023" spans="1:18" s="59" customFormat="1" ht="14.25">
      <c r="A1023" s="59" t="s">
        <v>30967</v>
      </c>
      <c r="B1023" s="59" t="s">
        <v>30968</v>
      </c>
      <c r="C1023" s="59" t="s">
        <v>29414</v>
      </c>
      <c r="D1023" s="59" t="s">
        <v>29415</v>
      </c>
      <c r="E1023" s="164">
        <v>309</v>
      </c>
      <c r="F1023" s="164">
        <v>245</v>
      </c>
      <c r="G1023" s="165">
        <v>0.79</v>
      </c>
      <c r="H1023" s="59" t="s">
        <v>18516</v>
      </c>
      <c r="I1023" s="164">
        <v>118.18</v>
      </c>
      <c r="J1023" s="164">
        <v>363.18</v>
      </c>
      <c r="K1023" s="59">
        <v>26</v>
      </c>
      <c r="L1023" s="59" t="s">
        <v>18516</v>
      </c>
      <c r="M1023" s="59" t="s">
        <v>18516</v>
      </c>
    </row>
    <row r="1024" spans="1:18" s="59" customFormat="1" ht="14.25">
      <c r="A1024" s="59" t="s">
        <v>30969</v>
      </c>
      <c r="B1024" s="59" t="s">
        <v>30970</v>
      </c>
      <c r="C1024" s="59" t="s">
        <v>30971</v>
      </c>
      <c r="D1024" s="59" t="s">
        <v>30972</v>
      </c>
      <c r="E1024" s="164">
        <v>61.15</v>
      </c>
      <c r="F1024" s="164">
        <v>61.15</v>
      </c>
      <c r="G1024" s="59" t="s">
        <v>18516</v>
      </c>
      <c r="H1024" s="59" t="s">
        <v>18516</v>
      </c>
      <c r="I1024" s="164">
        <v>46.48</v>
      </c>
      <c r="J1024" s="164">
        <v>107.63</v>
      </c>
      <c r="K1024" s="59">
        <v>105</v>
      </c>
      <c r="L1024" s="59" t="s">
        <v>18516</v>
      </c>
      <c r="M1024" s="59" t="s">
        <v>18516</v>
      </c>
    </row>
    <row r="1025" spans="1:18" s="59" customFormat="1" ht="14.25">
      <c r="A1025" s="59" t="s">
        <v>30973</v>
      </c>
      <c r="B1025" s="59" t="s">
        <v>30970</v>
      </c>
      <c r="C1025" s="59" t="s">
        <v>30971</v>
      </c>
      <c r="D1025" s="59" t="s">
        <v>30972</v>
      </c>
      <c r="E1025" s="164">
        <v>61.15</v>
      </c>
      <c r="F1025" s="164">
        <v>61.15</v>
      </c>
      <c r="G1025" s="59" t="s">
        <v>18516</v>
      </c>
      <c r="H1025" s="59" t="s">
        <v>18516</v>
      </c>
      <c r="I1025" s="164">
        <v>46.48</v>
      </c>
      <c r="J1025" s="164">
        <v>107.63</v>
      </c>
      <c r="K1025" s="59">
        <v>0</v>
      </c>
      <c r="L1025" s="59" t="s">
        <v>18516</v>
      </c>
      <c r="M1025" s="59" t="s">
        <v>18516</v>
      </c>
    </row>
    <row r="1026" spans="1:18" s="59" customFormat="1" ht="14.25">
      <c r="A1026" s="59" t="s">
        <v>30974</v>
      </c>
      <c r="B1026" s="59" t="s">
        <v>30970</v>
      </c>
      <c r="C1026" s="59" t="s">
        <v>30971</v>
      </c>
      <c r="D1026" s="59" t="s">
        <v>30972</v>
      </c>
      <c r="E1026" s="164">
        <v>61.15</v>
      </c>
      <c r="F1026" s="164">
        <v>61.15</v>
      </c>
      <c r="G1026" s="59" t="s">
        <v>18516</v>
      </c>
      <c r="H1026" s="59" t="s">
        <v>18516</v>
      </c>
      <c r="I1026" s="164">
        <v>46.48</v>
      </c>
      <c r="J1026" s="164">
        <v>107.63</v>
      </c>
      <c r="K1026" s="59">
        <v>115</v>
      </c>
      <c r="L1026" s="59" t="s">
        <v>18516</v>
      </c>
      <c r="M1026" s="59" t="s">
        <v>18516</v>
      </c>
    </row>
    <row r="1027" spans="1:18" s="59" customFormat="1" ht="14.25">
      <c r="A1027" s="59" t="s">
        <v>22979</v>
      </c>
      <c r="B1027" s="59" t="s">
        <v>30975</v>
      </c>
      <c r="C1027" s="59" t="s">
        <v>30976</v>
      </c>
      <c r="D1027" s="59" t="s">
        <v>30977</v>
      </c>
      <c r="E1027" s="164">
        <v>170</v>
      </c>
      <c r="F1027" s="164">
        <v>155</v>
      </c>
      <c r="G1027" s="165">
        <v>0.91</v>
      </c>
      <c r="H1027" s="59" t="s">
        <v>18516</v>
      </c>
      <c r="I1027" s="164">
        <v>76.06</v>
      </c>
      <c r="J1027" s="164">
        <v>231.06</v>
      </c>
      <c r="K1027" s="59">
        <v>193</v>
      </c>
      <c r="L1027" s="59" t="s">
        <v>29410</v>
      </c>
      <c r="M1027" s="59" t="s">
        <v>31588</v>
      </c>
    </row>
    <row r="1028" spans="1:18" s="59" customFormat="1" ht="14.25">
      <c r="A1028" s="59" t="s">
        <v>22976</v>
      </c>
      <c r="B1028" s="59" t="s">
        <v>30978</v>
      </c>
      <c r="C1028" s="59" t="s">
        <v>30976</v>
      </c>
      <c r="D1028" s="59" t="s">
        <v>30977</v>
      </c>
      <c r="E1028" s="164">
        <v>170</v>
      </c>
      <c r="F1028" s="164">
        <v>155</v>
      </c>
      <c r="G1028" s="165">
        <v>0.91</v>
      </c>
      <c r="H1028" s="59" t="s">
        <v>18516</v>
      </c>
      <c r="I1028" s="164">
        <v>76.06</v>
      </c>
      <c r="J1028" s="164">
        <v>231.06</v>
      </c>
      <c r="K1028" s="59">
        <v>275</v>
      </c>
      <c r="L1028" s="59" t="s">
        <v>29465</v>
      </c>
      <c r="M1028" s="59" t="s">
        <v>31588</v>
      </c>
    </row>
    <row r="1029" spans="1:18" s="59" customFormat="1" ht="14.25">
      <c r="A1029" s="59" t="s">
        <v>17954</v>
      </c>
      <c r="B1029" s="59" t="s">
        <v>30979</v>
      </c>
      <c r="C1029" s="59" t="s">
        <v>29583</v>
      </c>
      <c r="D1029" s="59" t="s">
        <v>29583</v>
      </c>
      <c r="E1029" s="164">
        <v>255</v>
      </c>
      <c r="F1029" s="164">
        <v>215</v>
      </c>
      <c r="G1029" s="165">
        <v>0.84</v>
      </c>
      <c r="H1029" s="59" t="s">
        <v>18516</v>
      </c>
      <c r="I1029" s="164">
        <v>94.33</v>
      </c>
      <c r="J1029" s="164">
        <v>309.33</v>
      </c>
      <c r="K1029" s="59">
        <v>353</v>
      </c>
      <c r="L1029" s="59" t="s">
        <v>18516</v>
      </c>
      <c r="M1029" s="59" t="s">
        <v>18516</v>
      </c>
    </row>
    <row r="1030" spans="1:18" s="59" customFormat="1" ht="14.25">
      <c r="A1030" s="59" t="s">
        <v>22967</v>
      </c>
      <c r="B1030" s="59" t="s">
        <v>30980</v>
      </c>
      <c r="C1030" s="59" t="s">
        <v>30976</v>
      </c>
      <c r="D1030" s="59" t="s">
        <v>30977</v>
      </c>
      <c r="E1030" s="164">
        <v>220</v>
      </c>
      <c r="F1030" s="164">
        <v>190</v>
      </c>
      <c r="G1030" s="165">
        <v>0.86</v>
      </c>
      <c r="H1030" s="59" t="s">
        <v>18516</v>
      </c>
      <c r="I1030" s="164">
        <v>76.15</v>
      </c>
      <c r="J1030" s="164">
        <v>266.15</v>
      </c>
      <c r="K1030" s="59">
        <v>366</v>
      </c>
      <c r="L1030" s="59" t="s">
        <v>29410</v>
      </c>
      <c r="M1030" s="59" t="s">
        <v>31588</v>
      </c>
    </row>
    <row r="1031" spans="1:18" s="59" customFormat="1" ht="14.25">
      <c r="A1031" s="59" t="s">
        <v>22970</v>
      </c>
      <c r="B1031" s="59" t="s">
        <v>30981</v>
      </c>
      <c r="C1031" s="59" t="s">
        <v>30976</v>
      </c>
      <c r="D1031" s="59" t="s">
        <v>30977</v>
      </c>
      <c r="E1031" s="164">
        <v>220</v>
      </c>
      <c r="F1031" s="164">
        <v>190</v>
      </c>
      <c r="G1031" s="165">
        <v>0.86</v>
      </c>
      <c r="H1031" s="59" t="s">
        <v>18516</v>
      </c>
      <c r="I1031" s="164">
        <v>76.15</v>
      </c>
      <c r="J1031" s="164">
        <v>266.15</v>
      </c>
      <c r="K1031" s="59">
        <v>128</v>
      </c>
      <c r="L1031" s="59" t="s">
        <v>29465</v>
      </c>
      <c r="M1031" s="59" t="s">
        <v>30982</v>
      </c>
    </row>
    <row r="1032" spans="1:18" s="59" customFormat="1" ht="14.25">
      <c r="A1032" s="59" t="s">
        <v>22973</v>
      </c>
      <c r="B1032" s="59" t="s">
        <v>30983</v>
      </c>
      <c r="C1032" s="59" t="s">
        <v>30976</v>
      </c>
      <c r="D1032" s="59" t="s">
        <v>30977</v>
      </c>
      <c r="E1032" s="164">
        <v>220</v>
      </c>
      <c r="F1032" s="164">
        <v>190</v>
      </c>
      <c r="G1032" s="165">
        <v>0.86</v>
      </c>
      <c r="H1032" s="59" t="s">
        <v>18516</v>
      </c>
      <c r="I1032" s="164">
        <v>76.15</v>
      </c>
      <c r="J1032" s="164">
        <v>266.15</v>
      </c>
      <c r="K1032" s="59">
        <v>187</v>
      </c>
      <c r="L1032" s="59" t="s">
        <v>29465</v>
      </c>
      <c r="M1032" s="59" t="s">
        <v>31588</v>
      </c>
    </row>
    <row r="1033" spans="1:18" s="59" customFormat="1" ht="14.25">
      <c r="A1033" s="59" t="s">
        <v>22931</v>
      </c>
      <c r="B1033" s="59" t="s">
        <v>30984</v>
      </c>
      <c r="C1033" s="59" t="s">
        <v>29924</v>
      </c>
      <c r="D1033" s="59" t="s">
        <v>29925</v>
      </c>
      <c r="E1033" s="164">
        <v>269</v>
      </c>
      <c r="F1033" s="164">
        <v>200</v>
      </c>
      <c r="G1033" s="165">
        <v>0.74</v>
      </c>
      <c r="H1033" s="59" t="s">
        <v>29648</v>
      </c>
      <c r="I1033" s="164">
        <v>85.8</v>
      </c>
      <c r="J1033" s="164">
        <v>285.8</v>
      </c>
      <c r="K1033" s="59">
        <v>47</v>
      </c>
      <c r="L1033" s="59" t="s">
        <v>18516</v>
      </c>
      <c r="M1033" s="59" t="s">
        <v>18516</v>
      </c>
    </row>
    <row r="1034" spans="1:18" s="59" customFormat="1" ht="14.25">
      <c r="A1034" s="59" t="s">
        <v>22934</v>
      </c>
      <c r="B1034" s="59" t="s">
        <v>30985</v>
      </c>
      <c r="C1034" s="59" t="s">
        <v>29924</v>
      </c>
      <c r="D1034" s="59" t="s">
        <v>29925</v>
      </c>
      <c r="E1034" s="164">
        <v>299</v>
      </c>
      <c r="F1034" s="164">
        <v>220</v>
      </c>
      <c r="G1034" s="165">
        <v>0.73</v>
      </c>
      <c r="H1034" s="59" t="s">
        <v>29648</v>
      </c>
      <c r="I1034" s="164">
        <v>117.77</v>
      </c>
      <c r="J1034" s="164">
        <v>337.77</v>
      </c>
      <c r="K1034" s="59">
        <v>45</v>
      </c>
      <c r="L1034" s="59" t="s">
        <v>18516</v>
      </c>
      <c r="M1034" s="59" t="s">
        <v>18516</v>
      </c>
    </row>
    <row r="1035" spans="1:18" s="59" customFormat="1" ht="14.25">
      <c r="A1035" s="59" t="s">
        <v>3671</v>
      </c>
      <c r="B1035" s="59" t="s">
        <v>30986</v>
      </c>
      <c r="C1035" s="59" t="s">
        <v>29583</v>
      </c>
      <c r="D1035" s="59" t="s">
        <v>29583</v>
      </c>
      <c r="E1035" s="164">
        <v>255</v>
      </c>
      <c r="F1035" s="164">
        <v>215</v>
      </c>
      <c r="G1035" s="165">
        <v>0.84</v>
      </c>
      <c r="H1035" s="59" t="s">
        <v>18516</v>
      </c>
      <c r="I1035" s="164">
        <v>94.33</v>
      </c>
      <c r="J1035" s="164">
        <v>309.33</v>
      </c>
      <c r="K1035" s="59">
        <v>500</v>
      </c>
      <c r="L1035" s="59" t="s">
        <v>18516</v>
      </c>
      <c r="M1035" s="59" t="s">
        <v>18516</v>
      </c>
    </row>
    <row r="1036" spans="1:18" s="59" customFormat="1" ht="14.25">
      <c r="A1036" s="59" t="s">
        <v>22937</v>
      </c>
      <c r="B1036" s="59" t="s">
        <v>30987</v>
      </c>
      <c r="C1036" s="59" t="s">
        <v>29924</v>
      </c>
      <c r="D1036" s="59" t="s">
        <v>29925</v>
      </c>
      <c r="E1036" s="164">
        <v>299</v>
      </c>
      <c r="F1036" s="164">
        <v>275</v>
      </c>
      <c r="G1036" s="165">
        <v>0.91</v>
      </c>
      <c r="H1036" s="59" t="s">
        <v>18516</v>
      </c>
      <c r="I1036" s="164">
        <v>117.77</v>
      </c>
      <c r="J1036" s="164">
        <v>392.77</v>
      </c>
      <c r="K1036" s="59">
        <v>15</v>
      </c>
      <c r="L1036" s="59" t="s">
        <v>18516</v>
      </c>
      <c r="M1036" s="59" t="s">
        <v>18516</v>
      </c>
    </row>
    <row r="1037" spans="1:18" s="59" customFormat="1" ht="14.25">
      <c r="A1037" s="59" t="s">
        <v>22949</v>
      </c>
      <c r="B1037" s="59" t="s">
        <v>30988</v>
      </c>
      <c r="C1037" s="59" t="s">
        <v>30989</v>
      </c>
      <c r="D1037" s="59" t="s">
        <v>30990</v>
      </c>
      <c r="E1037" s="164">
        <v>150</v>
      </c>
      <c r="F1037" s="164">
        <v>98</v>
      </c>
      <c r="G1037" s="165">
        <v>0.65</v>
      </c>
      <c r="H1037" s="59" t="s">
        <v>18516</v>
      </c>
      <c r="I1037" s="164">
        <v>38.16</v>
      </c>
      <c r="J1037" s="164">
        <v>136.16</v>
      </c>
      <c r="K1037" s="59">
        <v>24</v>
      </c>
      <c r="L1037" s="59" t="s">
        <v>18516</v>
      </c>
      <c r="M1037" s="59" t="s">
        <v>18516</v>
      </c>
    </row>
    <row r="1038" spans="1:18" s="59" customFormat="1" ht="14.25">
      <c r="A1038" s="59" t="s">
        <v>22952</v>
      </c>
      <c r="B1038" s="59" t="s">
        <v>30991</v>
      </c>
      <c r="C1038" s="59" t="s">
        <v>30989</v>
      </c>
      <c r="D1038" s="59" t="s">
        <v>30990</v>
      </c>
      <c r="E1038" s="164">
        <v>150</v>
      </c>
      <c r="F1038" s="164">
        <v>98</v>
      </c>
      <c r="G1038" s="165">
        <v>0.65</v>
      </c>
      <c r="H1038" s="59" t="s">
        <v>18516</v>
      </c>
      <c r="I1038" s="164">
        <v>38.16</v>
      </c>
      <c r="J1038" s="164">
        <v>136.16</v>
      </c>
      <c r="K1038" s="59">
        <v>15</v>
      </c>
      <c r="L1038" s="59" t="s">
        <v>18516</v>
      </c>
      <c r="M1038" s="59" t="s">
        <v>18516</v>
      </c>
    </row>
    <row r="1039" spans="1:18" s="59" customFormat="1" ht="14.25">
      <c r="A1039" s="59" t="s">
        <v>22955</v>
      </c>
      <c r="B1039" s="59" t="s">
        <v>30992</v>
      </c>
      <c r="C1039" s="59" t="s">
        <v>30989</v>
      </c>
      <c r="D1039" s="59" t="s">
        <v>30990</v>
      </c>
      <c r="E1039" s="164">
        <v>150</v>
      </c>
      <c r="F1039" s="164">
        <v>98</v>
      </c>
      <c r="G1039" s="165">
        <v>0.65</v>
      </c>
      <c r="H1039" s="59" t="s">
        <v>18516</v>
      </c>
      <c r="I1039" s="164">
        <v>38.16</v>
      </c>
      <c r="J1039" s="164">
        <v>136.16</v>
      </c>
      <c r="K1039" s="59">
        <v>27</v>
      </c>
      <c r="L1039" s="59" t="s">
        <v>18516</v>
      </c>
      <c r="M1039" s="59" t="s">
        <v>18516</v>
      </c>
    </row>
    <row r="1040" spans="1:18" s="59" customFormat="1" ht="14.25">
      <c r="A1040" s="59" t="s">
        <v>22958</v>
      </c>
      <c r="B1040" s="59" t="s">
        <v>30993</v>
      </c>
      <c r="C1040" s="59" t="s">
        <v>30989</v>
      </c>
      <c r="D1040" s="59" t="s">
        <v>30990</v>
      </c>
      <c r="E1040" s="164">
        <v>150</v>
      </c>
      <c r="F1040" s="164">
        <v>98</v>
      </c>
      <c r="G1040" s="165">
        <v>0.65</v>
      </c>
      <c r="H1040" s="59" t="s">
        <v>18516</v>
      </c>
      <c r="I1040" s="164">
        <v>38.16</v>
      </c>
      <c r="J1040" s="164">
        <v>136.16</v>
      </c>
      <c r="K1040" s="59">
        <v>17</v>
      </c>
      <c r="L1040" s="59" t="s">
        <v>18516</v>
      </c>
      <c r="M1040" s="59" t="s">
        <v>18516</v>
      </c>
    </row>
    <row r="1041" spans="1:18" s="59" customFormat="1" ht="14.25">
      <c r="A1041" s="59" t="s">
        <v>22961</v>
      </c>
      <c r="B1041" s="59" t="s">
        <v>30994</v>
      </c>
      <c r="C1041" s="59" t="s">
        <v>30989</v>
      </c>
      <c r="D1041" s="59" t="s">
        <v>30990</v>
      </c>
      <c r="E1041" s="164">
        <v>150</v>
      </c>
      <c r="F1041" s="164">
        <v>98</v>
      </c>
      <c r="G1041" s="165">
        <v>0.65</v>
      </c>
      <c r="H1041" s="59" t="s">
        <v>18516</v>
      </c>
      <c r="I1041" s="164">
        <v>38.16</v>
      </c>
      <c r="J1041" s="164">
        <v>136.16</v>
      </c>
      <c r="K1041" s="59">
        <v>8</v>
      </c>
      <c r="L1041" s="59" t="s">
        <v>29455</v>
      </c>
      <c r="M1041" s="59" t="s">
        <v>29452</v>
      </c>
    </row>
    <row r="1042" spans="1:18" s="59" customFormat="1" ht="14.25">
      <c r="A1042" s="59" t="s">
        <v>22964</v>
      </c>
      <c r="B1042" s="59" t="s">
        <v>30995</v>
      </c>
      <c r="C1042" s="59" t="s">
        <v>30989</v>
      </c>
      <c r="D1042" s="59" t="s">
        <v>30990</v>
      </c>
      <c r="E1042" s="164">
        <v>150</v>
      </c>
      <c r="F1042" s="164">
        <v>98</v>
      </c>
      <c r="G1042" s="165">
        <v>0.65</v>
      </c>
      <c r="H1042" s="59" t="s">
        <v>18516</v>
      </c>
      <c r="I1042" s="164">
        <v>38.16</v>
      </c>
      <c r="J1042" s="164">
        <v>136.16</v>
      </c>
      <c r="K1042" s="59">
        <v>32</v>
      </c>
      <c r="L1042" s="59" t="s">
        <v>29455</v>
      </c>
      <c r="M1042" s="59" t="s">
        <v>29678</v>
      </c>
    </row>
    <row r="1043" spans="1:18" s="59" customFormat="1" ht="14.25">
      <c r="A1043" s="59" t="s">
        <v>20014</v>
      </c>
      <c r="B1043" s="59" t="s">
        <v>30996</v>
      </c>
      <c r="C1043" s="59" t="s">
        <v>29548</v>
      </c>
      <c r="D1043" s="59" t="s">
        <v>29549</v>
      </c>
      <c r="E1043" s="164">
        <v>105</v>
      </c>
      <c r="F1043" s="164">
        <v>105</v>
      </c>
      <c r="G1043" s="59" t="s">
        <v>18516</v>
      </c>
      <c r="H1043" s="59" t="s">
        <v>18516</v>
      </c>
      <c r="I1043" s="164">
        <v>37.55</v>
      </c>
      <c r="J1043" s="164">
        <v>142.55</v>
      </c>
      <c r="K1043" s="59">
        <v>83</v>
      </c>
      <c r="L1043" s="59" t="s">
        <v>18516</v>
      </c>
      <c r="M1043" s="59" t="s">
        <v>18516</v>
      </c>
    </row>
    <row r="1044" spans="1:18" s="59" customFormat="1" ht="14.25">
      <c r="A1044" s="59" t="s">
        <v>20011</v>
      </c>
      <c r="B1044" s="59" t="s">
        <v>30997</v>
      </c>
      <c r="C1044" s="59" t="s">
        <v>29548</v>
      </c>
      <c r="D1044" s="59" t="s">
        <v>29549</v>
      </c>
      <c r="E1044" s="164">
        <v>105</v>
      </c>
      <c r="F1044" s="164">
        <v>105</v>
      </c>
      <c r="G1044" s="59" t="s">
        <v>18516</v>
      </c>
      <c r="H1044" s="59" t="s">
        <v>18516</v>
      </c>
      <c r="I1044" s="164">
        <v>37.55</v>
      </c>
      <c r="J1044" s="164">
        <v>142.55</v>
      </c>
      <c r="K1044" s="59">
        <v>15</v>
      </c>
      <c r="L1044" s="59" t="s">
        <v>18516</v>
      </c>
      <c r="M1044" s="59" t="s">
        <v>18516</v>
      </c>
    </row>
    <row r="1045" spans="1:18" s="59" customFormat="1" ht="14.25">
      <c r="A1045" s="59" t="s">
        <v>20008</v>
      </c>
      <c r="B1045" s="59" t="s">
        <v>30998</v>
      </c>
      <c r="C1045" s="59" t="s">
        <v>29548</v>
      </c>
      <c r="D1045" s="59" t="s">
        <v>29549</v>
      </c>
      <c r="E1045" s="164">
        <v>105</v>
      </c>
      <c r="F1045" s="164">
        <v>105</v>
      </c>
      <c r="G1045" s="59" t="s">
        <v>18516</v>
      </c>
      <c r="H1045" s="59" t="s">
        <v>18516</v>
      </c>
      <c r="I1045" s="164">
        <v>37.55</v>
      </c>
      <c r="J1045" s="164">
        <v>142.55</v>
      </c>
      <c r="K1045" s="59">
        <v>0</v>
      </c>
      <c r="L1045" s="59" t="s">
        <v>18516</v>
      </c>
      <c r="M1045" s="59" t="s">
        <v>18516</v>
      </c>
    </row>
    <row r="1046" spans="1:18" s="59" customFormat="1" ht="14.25">
      <c r="A1046" s="59" t="s">
        <v>30999</v>
      </c>
      <c r="B1046" s="59" t="s">
        <v>31000</v>
      </c>
      <c r="C1046" s="59" t="s">
        <v>29414</v>
      </c>
      <c r="D1046" s="59" t="s">
        <v>29415</v>
      </c>
      <c r="E1046" s="164">
        <v>329</v>
      </c>
      <c r="F1046" s="164">
        <v>255</v>
      </c>
      <c r="G1046" s="165">
        <v>0.77</v>
      </c>
      <c r="H1046" s="59" t="s">
        <v>18516</v>
      </c>
      <c r="I1046" s="164">
        <v>124.87</v>
      </c>
      <c r="J1046" s="164">
        <v>379.87</v>
      </c>
      <c r="K1046" s="59">
        <v>29</v>
      </c>
      <c r="L1046" s="59" t="s">
        <v>18516</v>
      </c>
      <c r="M1046" s="59" t="s">
        <v>18516</v>
      </c>
    </row>
    <row r="1047" spans="1:18" s="59" customFormat="1" ht="14.25">
      <c r="A1047" s="59" t="s">
        <v>18062</v>
      </c>
      <c r="B1047" s="59" t="s">
        <v>31001</v>
      </c>
      <c r="C1047" s="59" t="s">
        <v>29583</v>
      </c>
      <c r="D1047" s="59" t="s">
        <v>29583</v>
      </c>
      <c r="E1047" s="164">
        <v>285</v>
      </c>
      <c r="F1047" s="164">
        <v>235</v>
      </c>
      <c r="G1047" s="165">
        <v>0.82</v>
      </c>
      <c r="H1047" s="59" t="s">
        <v>18516</v>
      </c>
      <c r="I1047" s="164">
        <v>99.14</v>
      </c>
      <c r="J1047" s="164">
        <v>334.14</v>
      </c>
      <c r="K1047" s="59">
        <v>292</v>
      </c>
      <c r="L1047" s="59" t="s">
        <v>18516</v>
      </c>
      <c r="M1047" s="59" t="s">
        <v>18516</v>
      </c>
    </row>
    <row r="1048" spans="1:18" s="59" customFormat="1" ht="14.25">
      <c r="A1048" s="59" t="s">
        <v>22943</v>
      </c>
      <c r="B1048" s="59" t="s">
        <v>31002</v>
      </c>
      <c r="C1048" s="59" t="s">
        <v>29414</v>
      </c>
      <c r="D1048" s="59" t="s">
        <v>29415</v>
      </c>
      <c r="E1048" s="164">
        <v>329</v>
      </c>
      <c r="F1048" s="164">
        <v>295</v>
      </c>
      <c r="G1048" s="165">
        <v>0.89</v>
      </c>
      <c r="H1048" s="59" t="s">
        <v>18516</v>
      </c>
      <c r="I1048" s="164">
        <v>93.43</v>
      </c>
      <c r="J1048" s="164">
        <v>388.43</v>
      </c>
      <c r="K1048" s="59">
        <v>0</v>
      </c>
      <c r="L1048" s="59" t="s">
        <v>18516</v>
      </c>
      <c r="M1048" s="59" t="s">
        <v>18516</v>
      </c>
    </row>
    <row r="1049" spans="1:18" s="59" customFormat="1" ht="14.25">
      <c r="A1049" s="59" t="s">
        <v>22946</v>
      </c>
      <c r="B1049" s="59" t="s">
        <v>31003</v>
      </c>
      <c r="C1049" s="59" t="s">
        <v>29414</v>
      </c>
      <c r="D1049" s="59" t="s">
        <v>29415</v>
      </c>
      <c r="E1049" s="164">
        <v>329</v>
      </c>
      <c r="F1049" s="164">
        <v>295</v>
      </c>
      <c r="G1049" s="165">
        <v>0.89</v>
      </c>
      <c r="H1049" s="59" t="s">
        <v>18516</v>
      </c>
      <c r="I1049" s="164">
        <v>93.43</v>
      </c>
      <c r="J1049" s="164">
        <v>388.43</v>
      </c>
      <c r="K1049" s="59">
        <v>25</v>
      </c>
      <c r="L1049" s="59" t="s">
        <v>18516</v>
      </c>
      <c r="M1049" s="59" t="s">
        <v>18516</v>
      </c>
    </row>
    <row r="1050" spans="1:18" s="59" customFormat="1" ht="14.25">
      <c r="A1050" s="59" t="s">
        <v>25411</v>
      </c>
      <c r="B1050" s="59" t="s">
        <v>31004</v>
      </c>
      <c r="C1050" s="59" t="s">
        <v>29924</v>
      </c>
      <c r="D1050" s="59" t="s">
        <v>29925</v>
      </c>
      <c r="E1050" s="164">
        <v>279</v>
      </c>
      <c r="F1050" s="164">
        <v>255</v>
      </c>
      <c r="G1050" s="165">
        <v>0.91</v>
      </c>
      <c r="H1050" s="59" t="s">
        <v>18516</v>
      </c>
      <c r="I1050" s="164">
        <v>89.53</v>
      </c>
      <c r="J1050" s="164">
        <v>344.53</v>
      </c>
      <c r="K1050" s="59">
        <v>50</v>
      </c>
      <c r="L1050" s="59" t="s">
        <v>18516</v>
      </c>
      <c r="M1050" s="59" t="s">
        <v>18516</v>
      </c>
    </row>
    <row r="1051" spans="1:18" s="59" customFormat="1" ht="14.25">
      <c r="A1051" s="59" t="s">
        <v>25408</v>
      </c>
      <c r="B1051" s="59" t="s">
        <v>31005</v>
      </c>
      <c r="C1051" s="59" t="s">
        <v>29924</v>
      </c>
      <c r="D1051" s="59" t="s">
        <v>29925</v>
      </c>
      <c r="E1051" s="164">
        <v>279</v>
      </c>
      <c r="F1051" s="164">
        <v>255</v>
      </c>
      <c r="G1051" s="165">
        <v>0.91</v>
      </c>
      <c r="H1051" s="59" t="s">
        <v>18516</v>
      </c>
      <c r="I1051" s="164">
        <v>89.53</v>
      </c>
      <c r="J1051" s="164">
        <v>344.53</v>
      </c>
      <c r="K1051" s="59">
        <v>0</v>
      </c>
      <c r="L1051" s="59" t="s">
        <v>18516</v>
      </c>
      <c r="M1051" s="59" t="s">
        <v>18516</v>
      </c>
    </row>
    <row r="1052" spans="1:18" s="59" customFormat="1" ht="14.25">
      <c r="A1052" s="59" t="s">
        <v>25405</v>
      </c>
      <c r="B1052" s="59" t="s">
        <v>31006</v>
      </c>
      <c r="C1052" s="59" t="s">
        <v>29924</v>
      </c>
      <c r="D1052" s="59" t="s">
        <v>29925</v>
      </c>
      <c r="E1052" s="164">
        <v>259</v>
      </c>
      <c r="F1052" s="164">
        <v>235</v>
      </c>
      <c r="G1052" s="165">
        <v>0.9</v>
      </c>
      <c r="H1052" s="59" t="s">
        <v>29648</v>
      </c>
      <c r="I1052" s="164">
        <v>89.06</v>
      </c>
      <c r="J1052" s="164">
        <v>324.06</v>
      </c>
      <c r="K1052" s="59">
        <v>44</v>
      </c>
      <c r="L1052" s="59" t="s">
        <v>18516</v>
      </c>
      <c r="M1052" s="59" t="s">
        <v>18516</v>
      </c>
    </row>
    <row r="1053" spans="1:18" s="59" customFormat="1" ht="14.25">
      <c r="A1053" s="59" t="s">
        <v>25402</v>
      </c>
      <c r="B1053" s="59" t="s">
        <v>31007</v>
      </c>
      <c r="C1053" s="59" t="s">
        <v>29924</v>
      </c>
      <c r="D1053" s="59" t="s">
        <v>29925</v>
      </c>
      <c r="E1053" s="164">
        <v>259</v>
      </c>
      <c r="F1053" s="164">
        <v>240</v>
      </c>
      <c r="G1053" s="165">
        <v>0.92</v>
      </c>
      <c r="H1053" s="59" t="s">
        <v>18516</v>
      </c>
      <c r="I1053" s="164">
        <v>83.88</v>
      </c>
      <c r="J1053" s="164">
        <v>323.88</v>
      </c>
      <c r="K1053" s="59">
        <v>4</v>
      </c>
      <c r="L1053" s="59" t="s">
        <v>18516</v>
      </c>
      <c r="M1053" s="59" t="s">
        <v>18516</v>
      </c>
    </row>
    <row r="1054" spans="1:18" s="59" customFormat="1" ht="14.25">
      <c r="A1054" s="59" t="s">
        <v>22940</v>
      </c>
      <c r="B1054" s="59" t="s">
        <v>31008</v>
      </c>
      <c r="C1054" s="59" t="s">
        <v>29924</v>
      </c>
      <c r="D1054" s="59" t="s">
        <v>29925</v>
      </c>
      <c r="E1054" s="164">
        <v>269</v>
      </c>
      <c r="F1054" s="164">
        <v>245</v>
      </c>
      <c r="G1054" s="165">
        <v>0.91</v>
      </c>
      <c r="H1054" s="59" t="s">
        <v>18516</v>
      </c>
      <c r="I1054" s="164">
        <v>85.8</v>
      </c>
      <c r="J1054" s="164">
        <v>330.8</v>
      </c>
      <c r="K1054" s="59">
        <v>36</v>
      </c>
      <c r="L1054" s="59" t="s">
        <v>18516</v>
      </c>
      <c r="M1054" s="59" t="s">
        <v>18516</v>
      </c>
    </row>
    <row r="1055" spans="1:18" s="59" customFormat="1" ht="14.25">
      <c r="A1055" s="59" t="s">
        <v>20112</v>
      </c>
      <c r="B1055" s="59" t="s">
        <v>31009</v>
      </c>
      <c r="C1055" s="59" t="s">
        <v>29509</v>
      </c>
      <c r="D1055" s="59" t="s">
        <v>29510</v>
      </c>
      <c r="E1055" s="164">
        <v>230</v>
      </c>
      <c r="F1055" s="164">
        <v>185</v>
      </c>
      <c r="G1055" s="165">
        <v>0.8</v>
      </c>
      <c r="H1055" s="59" t="s">
        <v>18516</v>
      </c>
      <c r="I1055" s="164">
        <v>55.81</v>
      </c>
      <c r="J1055" s="164">
        <v>240.81</v>
      </c>
      <c r="K1055" s="59">
        <v>18</v>
      </c>
      <c r="L1055" s="59" t="s">
        <v>29455</v>
      </c>
      <c r="M1055" s="59" t="s">
        <v>29711</v>
      </c>
    </row>
    <row r="1056" spans="1:18" s="59" customFormat="1" ht="14.25">
      <c r="A1056" s="59" t="s">
        <v>20115</v>
      </c>
      <c r="B1056" s="59" t="s">
        <v>31010</v>
      </c>
      <c r="C1056" s="59" t="s">
        <v>29509</v>
      </c>
      <c r="D1056" s="59" t="s">
        <v>29510</v>
      </c>
      <c r="E1056" s="164">
        <v>230</v>
      </c>
      <c r="F1056" s="164">
        <v>185</v>
      </c>
      <c r="G1056" s="165">
        <v>0.8</v>
      </c>
      <c r="H1056" s="59" t="s">
        <v>18516</v>
      </c>
      <c r="I1056" s="164">
        <v>55.81</v>
      </c>
      <c r="J1056" s="164">
        <v>240.81</v>
      </c>
      <c r="K1056" s="59">
        <v>44</v>
      </c>
      <c r="L1056" s="59" t="s">
        <v>29455</v>
      </c>
      <c r="M1056" s="59" t="s">
        <v>29711</v>
      </c>
    </row>
    <row r="1057" spans="1:18" s="59" customFormat="1" ht="14.25">
      <c r="A1057" s="59" t="s">
        <v>20118</v>
      </c>
      <c r="B1057" s="59" t="s">
        <v>31011</v>
      </c>
      <c r="C1057" s="59" t="s">
        <v>29509</v>
      </c>
      <c r="D1057" s="59" t="s">
        <v>29510</v>
      </c>
      <c r="E1057" s="164">
        <v>265</v>
      </c>
      <c r="F1057" s="164">
        <v>215</v>
      </c>
      <c r="G1057" s="165">
        <v>0.81</v>
      </c>
      <c r="H1057" s="59" t="s">
        <v>18516</v>
      </c>
      <c r="I1057" s="164">
        <v>81.87</v>
      </c>
      <c r="J1057" s="164">
        <v>296.87</v>
      </c>
      <c r="K1057" s="59">
        <v>32</v>
      </c>
      <c r="L1057" s="59" t="s">
        <v>29455</v>
      </c>
      <c r="M1057" s="59" t="s">
        <v>29711</v>
      </c>
    </row>
    <row r="1058" spans="1:18" s="59" customFormat="1" ht="14.25">
      <c r="A1058" s="59" t="s">
        <v>20121</v>
      </c>
      <c r="B1058" s="59" t="s">
        <v>31012</v>
      </c>
      <c r="C1058" s="59" t="s">
        <v>29509</v>
      </c>
      <c r="D1058" s="59" t="s">
        <v>29510</v>
      </c>
      <c r="E1058" s="164">
        <v>265</v>
      </c>
      <c r="F1058" s="164">
        <v>215</v>
      </c>
      <c r="G1058" s="165">
        <v>0.81</v>
      </c>
      <c r="H1058" s="59" t="s">
        <v>18516</v>
      </c>
      <c r="I1058" s="164">
        <v>81.87</v>
      </c>
      <c r="J1058" s="164">
        <v>296.87</v>
      </c>
      <c r="K1058" s="59">
        <v>19</v>
      </c>
      <c r="L1058" s="59" t="s">
        <v>29455</v>
      </c>
      <c r="M1058" s="59" t="s">
        <v>29711</v>
      </c>
    </row>
    <row r="1059" spans="1:18" s="59" customFormat="1" ht="14.25">
      <c r="A1059" s="59" t="s">
        <v>31013</v>
      </c>
      <c r="B1059" s="59" t="s">
        <v>31014</v>
      </c>
      <c r="C1059" s="59" t="s">
        <v>29493</v>
      </c>
      <c r="D1059" s="59" t="s">
        <v>29494</v>
      </c>
      <c r="E1059" s="164">
        <v>340</v>
      </c>
      <c r="F1059" s="164">
        <v>305</v>
      </c>
      <c r="G1059" s="165">
        <v>0.89</v>
      </c>
      <c r="H1059" s="59" t="s">
        <v>18516</v>
      </c>
      <c r="I1059" s="164">
        <v>132.32</v>
      </c>
      <c r="J1059" s="164">
        <v>437.32</v>
      </c>
      <c r="K1059" s="59">
        <v>28</v>
      </c>
      <c r="L1059" s="59" t="s">
        <v>18516</v>
      </c>
      <c r="M1059" s="59" t="s">
        <v>18516</v>
      </c>
    </row>
    <row r="1060" spans="1:18" s="59" customFormat="1" ht="14.25">
      <c r="A1060" s="59" t="s">
        <v>31015</v>
      </c>
      <c r="B1060" s="59" t="s">
        <v>31016</v>
      </c>
      <c r="C1060" s="59" t="s">
        <v>29493</v>
      </c>
      <c r="D1060" s="59" t="s">
        <v>29494</v>
      </c>
      <c r="E1060" s="164">
        <v>340</v>
      </c>
      <c r="F1060" s="164">
        <v>305</v>
      </c>
      <c r="G1060" s="165">
        <v>0.89</v>
      </c>
      <c r="H1060" s="59" t="s">
        <v>18516</v>
      </c>
      <c r="I1060" s="164">
        <v>132.32</v>
      </c>
      <c r="J1060" s="164">
        <v>437.32</v>
      </c>
      <c r="K1060" s="59">
        <v>16</v>
      </c>
      <c r="L1060" s="59" t="s">
        <v>18516</v>
      </c>
      <c r="M1060" s="59" t="s">
        <v>18516</v>
      </c>
    </row>
    <row r="1061" spans="1:18" s="59" customFormat="1" ht="14.25">
      <c r="A1061" s="59" t="s">
        <v>31017</v>
      </c>
      <c r="B1061" s="59" t="s">
        <v>31018</v>
      </c>
      <c r="C1061" s="59" t="s">
        <v>29493</v>
      </c>
      <c r="D1061" s="59" t="s">
        <v>29494</v>
      </c>
      <c r="E1061" s="164">
        <v>340</v>
      </c>
      <c r="F1061" s="164">
        <v>305</v>
      </c>
      <c r="G1061" s="165">
        <v>0.89</v>
      </c>
      <c r="H1061" s="59" t="s">
        <v>18516</v>
      </c>
      <c r="I1061" s="164">
        <v>132.32</v>
      </c>
      <c r="J1061" s="164">
        <v>437.32</v>
      </c>
      <c r="K1061" s="59">
        <v>40</v>
      </c>
      <c r="L1061" s="59" t="s">
        <v>18516</v>
      </c>
      <c r="M1061" s="59" t="s">
        <v>18516</v>
      </c>
    </row>
    <row r="1062" spans="1:18" s="59" customFormat="1" ht="14.25">
      <c r="A1062" s="59" t="s">
        <v>20196</v>
      </c>
      <c r="B1062" s="59" t="s">
        <v>31019</v>
      </c>
      <c r="C1062" s="59" t="s">
        <v>29865</v>
      </c>
      <c r="D1062" s="59" t="s">
        <v>29866</v>
      </c>
      <c r="E1062" s="164">
        <v>259</v>
      </c>
      <c r="F1062" s="164">
        <v>259</v>
      </c>
      <c r="G1062" s="59" t="s">
        <v>18516</v>
      </c>
      <c r="H1062" s="59" t="s">
        <v>18516</v>
      </c>
      <c r="I1062" s="164">
        <v>132.97</v>
      </c>
      <c r="J1062" s="164">
        <v>391.97</v>
      </c>
      <c r="K1062" s="59">
        <v>59</v>
      </c>
      <c r="L1062" s="59" t="s">
        <v>29455</v>
      </c>
      <c r="M1062" s="59" t="s">
        <v>29678</v>
      </c>
    </row>
    <row r="1063" spans="1:18" s="59" customFormat="1" ht="14.25">
      <c r="A1063" s="59" t="s">
        <v>20199</v>
      </c>
      <c r="B1063" s="59" t="s">
        <v>31019</v>
      </c>
      <c r="C1063" s="59" t="s">
        <v>29865</v>
      </c>
      <c r="D1063" s="59" t="s">
        <v>29866</v>
      </c>
      <c r="E1063" s="164">
        <v>259</v>
      </c>
      <c r="F1063" s="164">
        <v>259</v>
      </c>
      <c r="G1063" s="59" t="s">
        <v>18516</v>
      </c>
      <c r="H1063" s="59" t="s">
        <v>18516</v>
      </c>
      <c r="I1063" s="164">
        <v>133.24</v>
      </c>
      <c r="J1063" s="164">
        <v>392.24</v>
      </c>
      <c r="K1063" s="59">
        <v>22</v>
      </c>
      <c r="L1063" s="59" t="s">
        <v>29815</v>
      </c>
      <c r="M1063" s="59" t="s">
        <v>29678</v>
      </c>
    </row>
    <row r="1064" spans="1:18" s="59" customFormat="1" ht="14.25">
      <c r="A1064" s="59" t="s">
        <v>20193</v>
      </c>
      <c r="B1064" s="59" t="s">
        <v>31019</v>
      </c>
      <c r="C1064" s="59" t="s">
        <v>29865</v>
      </c>
      <c r="D1064" s="59" t="s">
        <v>29866</v>
      </c>
      <c r="E1064" s="164">
        <v>259</v>
      </c>
      <c r="F1064" s="164">
        <v>259</v>
      </c>
      <c r="G1064" s="59" t="s">
        <v>18516</v>
      </c>
      <c r="H1064" s="59" t="s">
        <v>18516</v>
      </c>
      <c r="I1064" s="164">
        <v>133.24</v>
      </c>
      <c r="J1064" s="164">
        <v>392.24</v>
      </c>
      <c r="K1064" s="59">
        <v>22</v>
      </c>
      <c r="L1064" s="59" t="s">
        <v>29455</v>
      </c>
      <c r="M1064" s="59" t="s">
        <v>29678</v>
      </c>
    </row>
    <row r="1065" spans="1:18" s="59" customFormat="1" ht="14.25">
      <c r="A1065" s="59" t="s">
        <v>20190</v>
      </c>
      <c r="B1065" s="59" t="s">
        <v>31019</v>
      </c>
      <c r="C1065" s="59" t="s">
        <v>29865</v>
      </c>
      <c r="D1065" s="59" t="s">
        <v>29866</v>
      </c>
      <c r="E1065" s="164">
        <v>259</v>
      </c>
      <c r="F1065" s="164">
        <v>259</v>
      </c>
      <c r="G1065" s="59" t="s">
        <v>18516</v>
      </c>
      <c r="H1065" s="59" t="s">
        <v>18516</v>
      </c>
      <c r="I1065" s="164">
        <v>133.24</v>
      </c>
      <c r="J1065" s="164">
        <v>392.24</v>
      </c>
      <c r="K1065" s="59">
        <v>18</v>
      </c>
      <c r="L1065" s="59" t="s">
        <v>29455</v>
      </c>
      <c r="M1065" s="59" t="s">
        <v>29678</v>
      </c>
    </row>
    <row r="1066" spans="1:18" s="59" customFormat="1" ht="14.25">
      <c r="A1066" s="59" t="s">
        <v>31020</v>
      </c>
      <c r="B1066" s="59" t="s">
        <v>31021</v>
      </c>
      <c r="C1066" s="59" t="s">
        <v>30586</v>
      </c>
      <c r="D1066" s="59" t="s">
        <v>30587</v>
      </c>
      <c r="E1066" s="164">
        <v>125</v>
      </c>
      <c r="F1066" s="164">
        <v>68.75</v>
      </c>
      <c r="G1066" s="165">
        <v>0.55</v>
      </c>
      <c r="H1066" s="59" t="s">
        <v>31022</v>
      </c>
      <c r="I1066" s="164">
        <v>90.77</v>
      </c>
      <c r="J1066" s="164">
        <v>159.52</v>
      </c>
      <c r="K1066" s="59">
        <v>105</v>
      </c>
      <c r="L1066" s="59" t="s">
        <v>18516</v>
      </c>
      <c r="M1066" s="59" t="s">
        <v>18516</v>
      </c>
    </row>
    <row r="1067" spans="1:18" s="59" customFormat="1" ht="14.25">
      <c r="A1067" s="59" t="s">
        <v>31023</v>
      </c>
      <c r="B1067" s="59" t="s">
        <v>31024</v>
      </c>
      <c r="C1067" s="59" t="s">
        <v>30586</v>
      </c>
      <c r="D1067" s="59" t="s">
        <v>30587</v>
      </c>
      <c r="E1067" s="59" t="s">
        <v>18516</v>
      </c>
      <c r="F1067" s="59" t="s">
        <v>18516</v>
      </c>
      <c r="G1067" s="59" t="s">
        <v>18516</v>
      </c>
      <c r="H1067" s="59" t="s">
        <v>18516</v>
      </c>
      <c r="I1067" s="59" t="s">
        <v>18516</v>
      </c>
      <c r="J1067" s="59" t="s">
        <v>18516</v>
      </c>
      <c r="K1067" s="59" t="s">
        <v>29707</v>
      </c>
      <c r="L1067" s="59" t="s">
        <v>18516</v>
      </c>
      <c r="M1067" s="59" t="s">
        <v>18516</v>
      </c>
    </row>
    <row r="1068" spans="1:18" s="59" customFormat="1" ht="14.25">
      <c r="A1068" s="59" t="s">
        <v>23056</v>
      </c>
      <c r="B1068" s="59" t="s">
        <v>31025</v>
      </c>
      <c r="C1068" s="59" t="s">
        <v>29501</v>
      </c>
      <c r="D1068" s="59" t="s">
        <v>29502</v>
      </c>
      <c r="E1068" s="164">
        <v>60</v>
      </c>
      <c r="F1068" s="164">
        <v>54</v>
      </c>
      <c r="G1068" s="165">
        <v>0.9</v>
      </c>
      <c r="H1068" s="59" t="s">
        <v>18516</v>
      </c>
      <c r="I1068" s="164">
        <v>34.1</v>
      </c>
      <c r="J1068" s="164">
        <v>88.1</v>
      </c>
      <c r="K1068" s="59">
        <v>120</v>
      </c>
      <c r="L1068" s="59" t="s">
        <v>18516</v>
      </c>
      <c r="M1068" s="59" t="s">
        <v>18516</v>
      </c>
    </row>
    <row r="1069" spans="1:18" s="59" customFormat="1" ht="14.25">
      <c r="A1069" s="59" t="s">
        <v>31026</v>
      </c>
      <c r="B1069" s="59" t="s">
        <v>31027</v>
      </c>
      <c r="C1069" s="59" t="s">
        <v>30897</v>
      </c>
      <c r="D1069" s="59" t="s">
        <v>30898</v>
      </c>
      <c r="E1069" s="164">
        <v>96</v>
      </c>
      <c r="F1069" s="164">
        <v>19.2</v>
      </c>
      <c r="G1069" s="165">
        <v>0.2</v>
      </c>
      <c r="H1069" s="59" t="s">
        <v>31028</v>
      </c>
      <c r="I1069" s="164">
        <v>55.35</v>
      </c>
      <c r="J1069" s="164">
        <v>74.55</v>
      </c>
      <c r="K1069" s="59">
        <v>87</v>
      </c>
      <c r="L1069" s="59" t="s">
        <v>18516</v>
      </c>
      <c r="M1069" s="59" t="s">
        <v>18516</v>
      </c>
    </row>
    <row r="1070" spans="1:18" s="59" customFormat="1" ht="14.25">
      <c r="A1070" s="59" t="s">
        <v>31029</v>
      </c>
      <c r="B1070" s="59" t="s">
        <v>31027</v>
      </c>
      <c r="C1070" s="59" t="s">
        <v>30897</v>
      </c>
      <c r="D1070" s="59" t="s">
        <v>30898</v>
      </c>
      <c r="E1070" s="164">
        <v>99</v>
      </c>
      <c r="F1070" s="164">
        <v>19.8</v>
      </c>
      <c r="G1070" s="165">
        <v>0.2</v>
      </c>
      <c r="H1070" s="59" t="s">
        <v>31028</v>
      </c>
      <c r="I1070" s="164">
        <v>55.35</v>
      </c>
      <c r="J1070" s="164">
        <v>75.15</v>
      </c>
      <c r="K1070" s="59">
        <v>83</v>
      </c>
      <c r="L1070" s="59" t="s">
        <v>18516</v>
      </c>
      <c r="M1070" s="59" t="s">
        <v>18516</v>
      </c>
    </row>
    <row r="1071" spans="1:18" s="59" customFormat="1" ht="14.25">
      <c r="A1071" s="59" t="s">
        <v>31030</v>
      </c>
      <c r="B1071" s="59" t="s">
        <v>31031</v>
      </c>
      <c r="C1071" s="59" t="s">
        <v>30897</v>
      </c>
      <c r="D1071" s="59" t="s">
        <v>30898</v>
      </c>
      <c r="E1071" s="164">
        <v>81</v>
      </c>
      <c r="F1071" s="164">
        <v>16.2</v>
      </c>
      <c r="G1071" s="165">
        <v>0.2</v>
      </c>
      <c r="H1071" s="59" t="s">
        <v>31028</v>
      </c>
      <c r="I1071" s="164">
        <v>49.14</v>
      </c>
      <c r="J1071" s="164">
        <v>65.34</v>
      </c>
      <c r="K1071" s="59">
        <v>76</v>
      </c>
      <c r="L1071" s="59" t="s">
        <v>18516</v>
      </c>
      <c r="M1071" s="59" t="s">
        <v>18516</v>
      </c>
    </row>
    <row r="1072" spans="1:18" s="59" customFormat="1" ht="14.25">
      <c r="A1072" s="59" t="s">
        <v>19941</v>
      </c>
      <c r="B1072" s="59" t="s">
        <v>31032</v>
      </c>
      <c r="C1072" s="59" t="s">
        <v>30146</v>
      </c>
      <c r="D1072" s="59" t="s">
        <v>30147</v>
      </c>
      <c r="E1072" s="164">
        <v>165</v>
      </c>
      <c r="F1072" s="164">
        <v>135</v>
      </c>
      <c r="G1072" s="165">
        <v>0.81</v>
      </c>
      <c r="H1072" s="59" t="s">
        <v>18516</v>
      </c>
      <c r="I1072" s="164">
        <v>39.22</v>
      </c>
      <c r="J1072" s="164">
        <v>174.22</v>
      </c>
      <c r="K1072" s="59">
        <v>0</v>
      </c>
      <c r="L1072" s="59" t="s">
        <v>18516</v>
      </c>
      <c r="M1072" s="59" t="s">
        <v>18516</v>
      </c>
    </row>
    <row r="1073" spans="1:18" s="59" customFormat="1" ht="14.25">
      <c r="A1073" s="59" t="s">
        <v>19944</v>
      </c>
      <c r="B1073" s="59" t="s">
        <v>31032</v>
      </c>
      <c r="C1073" s="59" t="s">
        <v>30146</v>
      </c>
      <c r="D1073" s="59" t="s">
        <v>30147</v>
      </c>
      <c r="E1073" s="164">
        <v>165</v>
      </c>
      <c r="F1073" s="164">
        <v>135</v>
      </c>
      <c r="G1073" s="165">
        <v>0.81</v>
      </c>
      <c r="H1073" s="59" t="s">
        <v>18516</v>
      </c>
      <c r="I1073" s="164">
        <v>39.22</v>
      </c>
      <c r="J1073" s="164">
        <v>174.22</v>
      </c>
      <c r="K1073" s="59">
        <v>0</v>
      </c>
      <c r="L1073" s="59" t="s">
        <v>18516</v>
      </c>
      <c r="M1073" s="59" t="s">
        <v>18516</v>
      </c>
    </row>
    <row r="1074" spans="1:18" s="59" customFormat="1" ht="14.25">
      <c r="A1074" s="59" t="s">
        <v>19935</v>
      </c>
      <c r="B1074" s="59" t="s">
        <v>31032</v>
      </c>
      <c r="C1074" s="59" t="s">
        <v>30146</v>
      </c>
      <c r="D1074" s="59" t="s">
        <v>30147</v>
      </c>
      <c r="E1074" s="164">
        <v>165</v>
      </c>
      <c r="F1074" s="164">
        <v>135</v>
      </c>
      <c r="G1074" s="165">
        <v>0.81</v>
      </c>
      <c r="H1074" s="59" t="s">
        <v>18516</v>
      </c>
      <c r="I1074" s="164">
        <v>39.22</v>
      </c>
      <c r="J1074" s="164">
        <v>174.22</v>
      </c>
      <c r="K1074" s="59">
        <v>29</v>
      </c>
      <c r="L1074" s="59" t="s">
        <v>18516</v>
      </c>
      <c r="M1074" s="59" t="s">
        <v>18516</v>
      </c>
    </row>
    <row r="1075" spans="1:18" s="59" customFormat="1" ht="14.25">
      <c r="A1075" s="59" t="s">
        <v>19938</v>
      </c>
      <c r="B1075" s="59" t="s">
        <v>31032</v>
      </c>
      <c r="C1075" s="59" t="s">
        <v>30146</v>
      </c>
      <c r="D1075" s="59" t="s">
        <v>30147</v>
      </c>
      <c r="E1075" s="164">
        <v>165</v>
      </c>
      <c r="F1075" s="164">
        <v>135</v>
      </c>
      <c r="G1075" s="165">
        <v>0.81</v>
      </c>
      <c r="H1075" s="59" t="s">
        <v>18516</v>
      </c>
      <c r="I1075" s="164">
        <v>39.22</v>
      </c>
      <c r="J1075" s="164">
        <v>174.22</v>
      </c>
      <c r="K1075" s="59">
        <v>3</v>
      </c>
      <c r="L1075" s="59" t="s">
        <v>18516</v>
      </c>
      <c r="M1075" s="59" t="s">
        <v>18516</v>
      </c>
    </row>
    <row r="1076" spans="1:18" s="59" customFormat="1" ht="14.25">
      <c r="A1076" s="59" t="s">
        <v>31033</v>
      </c>
      <c r="B1076" s="59" t="s">
        <v>31031</v>
      </c>
      <c r="C1076" s="59" t="s">
        <v>30897</v>
      </c>
      <c r="D1076" s="59" t="s">
        <v>30898</v>
      </c>
      <c r="E1076" s="164">
        <v>81</v>
      </c>
      <c r="F1076" s="164">
        <v>16.2</v>
      </c>
      <c r="G1076" s="165">
        <v>0.2</v>
      </c>
      <c r="H1076" s="59" t="s">
        <v>31028</v>
      </c>
      <c r="I1076" s="164">
        <v>49.14</v>
      </c>
      <c r="J1076" s="164">
        <v>65.34</v>
      </c>
      <c r="K1076" s="59">
        <v>79</v>
      </c>
      <c r="L1076" s="59" t="s">
        <v>18516</v>
      </c>
      <c r="M1076" s="59" t="s">
        <v>18516</v>
      </c>
    </row>
    <row r="1077" spans="1:18" s="59" customFormat="1" ht="14.25">
      <c r="A1077" s="59" t="s">
        <v>20187</v>
      </c>
      <c r="B1077" s="59" t="s">
        <v>31034</v>
      </c>
      <c r="C1077" s="59" t="s">
        <v>29865</v>
      </c>
      <c r="D1077" s="59" t="s">
        <v>29866</v>
      </c>
      <c r="E1077" s="164">
        <v>239</v>
      </c>
      <c r="F1077" s="164">
        <v>229</v>
      </c>
      <c r="G1077" s="165">
        <v>0.95</v>
      </c>
      <c r="H1077" s="59" t="s">
        <v>18516</v>
      </c>
      <c r="I1077" s="164">
        <v>133.07</v>
      </c>
      <c r="J1077" s="164">
        <v>362.07</v>
      </c>
      <c r="K1077" s="59">
        <v>0</v>
      </c>
      <c r="L1077" s="59" t="s">
        <v>29439</v>
      </c>
      <c r="M1077" s="59" t="s">
        <v>29437</v>
      </c>
    </row>
    <row r="1078" spans="1:18" s="59" customFormat="1" ht="14.25">
      <c r="A1078" s="59" t="s">
        <v>20184</v>
      </c>
      <c r="B1078" s="59" t="s">
        <v>31034</v>
      </c>
      <c r="C1078" s="59" t="s">
        <v>29865</v>
      </c>
      <c r="D1078" s="59" t="s">
        <v>29866</v>
      </c>
      <c r="E1078" s="164">
        <v>239</v>
      </c>
      <c r="F1078" s="164">
        <v>229</v>
      </c>
      <c r="G1078" s="165">
        <v>0.95</v>
      </c>
      <c r="H1078" s="59" t="s">
        <v>18516</v>
      </c>
      <c r="I1078" s="164">
        <v>133.07</v>
      </c>
      <c r="J1078" s="164">
        <v>362.07</v>
      </c>
      <c r="K1078" s="59">
        <v>0</v>
      </c>
      <c r="L1078" s="59" t="s">
        <v>29410</v>
      </c>
      <c r="M1078" s="59" t="s">
        <v>29437</v>
      </c>
    </row>
    <row r="1079" spans="1:18" s="59" customFormat="1" ht="14.25">
      <c r="A1079" s="59" t="s">
        <v>20172</v>
      </c>
      <c r="B1079" s="59" t="s">
        <v>31035</v>
      </c>
      <c r="C1079" s="59" t="s">
        <v>29865</v>
      </c>
      <c r="D1079" s="59" t="s">
        <v>29866</v>
      </c>
      <c r="E1079" s="164">
        <v>209</v>
      </c>
      <c r="F1079" s="164">
        <v>209</v>
      </c>
      <c r="G1079" s="59" t="s">
        <v>18516</v>
      </c>
      <c r="H1079" s="59" t="s">
        <v>18516</v>
      </c>
      <c r="I1079" s="164">
        <v>75.53</v>
      </c>
      <c r="J1079" s="164">
        <v>284.53</v>
      </c>
      <c r="K1079" s="59">
        <v>0</v>
      </c>
      <c r="L1079" s="59" t="s">
        <v>29439</v>
      </c>
      <c r="M1079" s="59" t="s">
        <v>29437</v>
      </c>
    </row>
    <row r="1080" spans="1:18" s="59" customFormat="1" ht="14.25">
      <c r="A1080" s="59" t="s">
        <v>20169</v>
      </c>
      <c r="B1080" s="59" t="s">
        <v>31035</v>
      </c>
      <c r="C1080" s="59" t="s">
        <v>29865</v>
      </c>
      <c r="D1080" s="59" t="s">
        <v>29866</v>
      </c>
      <c r="E1080" s="164">
        <v>209</v>
      </c>
      <c r="F1080" s="164">
        <v>209</v>
      </c>
      <c r="G1080" s="59" t="s">
        <v>18516</v>
      </c>
      <c r="H1080" s="59" t="s">
        <v>18516</v>
      </c>
      <c r="I1080" s="164">
        <v>75.53</v>
      </c>
      <c r="J1080" s="164">
        <v>284.53</v>
      </c>
      <c r="K1080" s="59">
        <v>0</v>
      </c>
      <c r="L1080" s="59" t="s">
        <v>29410</v>
      </c>
      <c r="M1080" s="59" t="s">
        <v>29437</v>
      </c>
    </row>
    <row r="1081" spans="1:18" s="59" customFormat="1" ht="14.25">
      <c r="A1081" s="59" t="s">
        <v>20166</v>
      </c>
      <c r="B1081" s="59" t="s">
        <v>31035</v>
      </c>
      <c r="C1081" s="59" t="s">
        <v>29865</v>
      </c>
      <c r="D1081" s="59" t="s">
        <v>29866</v>
      </c>
      <c r="E1081" s="164">
        <v>209</v>
      </c>
      <c r="F1081" s="164">
        <v>209</v>
      </c>
      <c r="G1081" s="59" t="s">
        <v>18516</v>
      </c>
      <c r="H1081" s="59" t="s">
        <v>18516</v>
      </c>
      <c r="I1081" s="164">
        <v>75.53</v>
      </c>
      <c r="J1081" s="164">
        <v>284.53</v>
      </c>
      <c r="K1081" s="59">
        <v>0</v>
      </c>
      <c r="L1081" s="59" t="s">
        <v>29439</v>
      </c>
      <c r="M1081" s="59" t="s">
        <v>29437</v>
      </c>
    </row>
    <row r="1082" spans="1:18" s="59" customFormat="1" ht="14.25">
      <c r="A1082" s="59" t="s">
        <v>20175</v>
      </c>
      <c r="B1082" s="59" t="s">
        <v>31035</v>
      </c>
      <c r="C1082" s="59" t="s">
        <v>29865</v>
      </c>
      <c r="D1082" s="59" t="s">
        <v>29866</v>
      </c>
      <c r="E1082" s="164">
        <v>209</v>
      </c>
      <c r="F1082" s="164">
        <v>209</v>
      </c>
      <c r="G1082" s="59" t="s">
        <v>18516</v>
      </c>
      <c r="H1082" s="59" t="s">
        <v>18516</v>
      </c>
      <c r="I1082" s="164">
        <v>75.53</v>
      </c>
      <c r="J1082" s="164">
        <v>284.53</v>
      </c>
      <c r="K1082" s="59">
        <v>0</v>
      </c>
      <c r="L1082" s="59" t="s">
        <v>29439</v>
      </c>
      <c r="M1082" s="59" t="s">
        <v>29437</v>
      </c>
    </row>
    <row r="1083" spans="1:18" s="59" customFormat="1" ht="14.25">
      <c r="A1083" s="59" t="s">
        <v>22922</v>
      </c>
      <c r="B1083" s="59" t="s">
        <v>31036</v>
      </c>
      <c r="C1083" s="59" t="s">
        <v>30976</v>
      </c>
      <c r="D1083" s="59" t="s">
        <v>30977</v>
      </c>
      <c r="E1083" s="164">
        <v>170</v>
      </c>
      <c r="F1083" s="164">
        <v>150</v>
      </c>
      <c r="G1083" s="165">
        <v>0.88</v>
      </c>
      <c r="H1083" s="59" t="s">
        <v>18516</v>
      </c>
      <c r="I1083" s="164">
        <v>38.41</v>
      </c>
      <c r="J1083" s="164">
        <v>188.41</v>
      </c>
      <c r="K1083" s="59">
        <v>0</v>
      </c>
      <c r="L1083" s="59" t="s">
        <v>18516</v>
      </c>
      <c r="M1083" s="59" t="s">
        <v>18516</v>
      </c>
    </row>
    <row r="1084" spans="1:18" s="59" customFormat="1" ht="14.25">
      <c r="A1084" s="59" t="s">
        <v>20229</v>
      </c>
      <c r="B1084" s="59" t="s">
        <v>31037</v>
      </c>
      <c r="C1084" s="59" t="s">
        <v>29881</v>
      </c>
      <c r="D1084" s="59" t="s">
        <v>29882</v>
      </c>
      <c r="E1084" s="164">
        <v>300</v>
      </c>
      <c r="F1084" s="164">
        <v>300</v>
      </c>
      <c r="G1084" s="59" t="s">
        <v>18516</v>
      </c>
      <c r="H1084" s="59" t="s">
        <v>18516</v>
      </c>
      <c r="I1084" s="164">
        <v>137.34</v>
      </c>
      <c r="J1084" s="164">
        <v>437.34</v>
      </c>
      <c r="K1084" s="59">
        <v>56</v>
      </c>
      <c r="L1084" s="59" t="s">
        <v>18516</v>
      </c>
      <c r="M1084" s="59" t="s">
        <v>18516</v>
      </c>
    </row>
    <row r="1085" spans="1:18" s="59" customFormat="1" ht="14.25">
      <c r="A1085" s="59" t="s">
        <v>20226</v>
      </c>
      <c r="B1085" s="59" t="s">
        <v>31038</v>
      </c>
      <c r="C1085" s="59" t="s">
        <v>29881</v>
      </c>
      <c r="D1085" s="59" t="s">
        <v>29882</v>
      </c>
      <c r="E1085" s="164">
        <v>300</v>
      </c>
      <c r="F1085" s="164">
        <v>300</v>
      </c>
      <c r="G1085" s="59" t="s">
        <v>18516</v>
      </c>
      <c r="H1085" s="59" t="s">
        <v>18516</v>
      </c>
      <c r="I1085" s="164">
        <v>137.34</v>
      </c>
      <c r="J1085" s="164">
        <v>437.34</v>
      </c>
      <c r="K1085" s="59">
        <v>59</v>
      </c>
      <c r="L1085" s="59" t="s">
        <v>18516</v>
      </c>
      <c r="M1085" s="59" t="s">
        <v>18516</v>
      </c>
    </row>
    <row r="1086" spans="1:18" s="59" customFormat="1" ht="14.25">
      <c r="A1086" s="59" t="s">
        <v>20232</v>
      </c>
      <c r="B1086" s="59" t="s">
        <v>31039</v>
      </c>
      <c r="C1086" s="59" t="s">
        <v>29881</v>
      </c>
      <c r="D1086" s="59" t="s">
        <v>29882</v>
      </c>
      <c r="E1086" s="164">
        <v>300</v>
      </c>
      <c r="F1086" s="164">
        <v>300</v>
      </c>
      <c r="G1086" s="59" t="s">
        <v>18516</v>
      </c>
      <c r="H1086" s="59" t="s">
        <v>18516</v>
      </c>
      <c r="I1086" s="164">
        <v>137.34</v>
      </c>
      <c r="J1086" s="164">
        <v>437.34</v>
      </c>
      <c r="K1086" s="59">
        <v>61</v>
      </c>
      <c r="L1086" s="59" t="s">
        <v>18516</v>
      </c>
      <c r="M1086" s="59" t="s">
        <v>18516</v>
      </c>
    </row>
    <row r="1087" spans="1:18" s="59" customFormat="1" ht="14.25">
      <c r="A1087" s="59" t="s">
        <v>23053</v>
      </c>
      <c r="B1087" s="59" t="s">
        <v>31040</v>
      </c>
      <c r="C1087" s="59" t="s">
        <v>29501</v>
      </c>
      <c r="D1087" s="59" t="s">
        <v>29502</v>
      </c>
      <c r="E1087" s="164">
        <v>68</v>
      </c>
      <c r="F1087" s="164">
        <v>60</v>
      </c>
      <c r="G1087" s="165">
        <v>0.88</v>
      </c>
      <c r="H1087" s="59" t="s">
        <v>18516</v>
      </c>
      <c r="I1087" s="164">
        <v>36.78</v>
      </c>
      <c r="J1087" s="164">
        <v>96.78</v>
      </c>
      <c r="K1087" s="59">
        <v>55</v>
      </c>
      <c r="L1087" s="59" t="s">
        <v>18516</v>
      </c>
      <c r="M1087" s="59" t="s">
        <v>18516</v>
      </c>
    </row>
    <row r="1088" spans="1:18" s="59" customFormat="1" ht="14.25">
      <c r="A1088" s="59" t="s">
        <v>23059</v>
      </c>
      <c r="B1088" s="59" t="s">
        <v>31041</v>
      </c>
      <c r="C1088" s="59" t="s">
        <v>29501</v>
      </c>
      <c r="D1088" s="59" t="s">
        <v>29502</v>
      </c>
      <c r="E1088" s="164">
        <v>55</v>
      </c>
      <c r="F1088" s="164">
        <v>48</v>
      </c>
      <c r="G1088" s="165">
        <v>0.87</v>
      </c>
      <c r="H1088" s="59" t="s">
        <v>18516</v>
      </c>
      <c r="I1088" s="164">
        <v>20.8</v>
      </c>
      <c r="J1088" s="164">
        <v>68.8</v>
      </c>
      <c r="K1088" s="59">
        <v>94</v>
      </c>
      <c r="L1088" s="59" t="s">
        <v>18516</v>
      </c>
      <c r="M1088" s="59" t="s">
        <v>18516</v>
      </c>
    </row>
    <row r="1089" spans="1:18" s="59" customFormat="1" ht="14.25">
      <c r="A1089" s="59" t="s">
        <v>31042</v>
      </c>
      <c r="B1089" s="59" t="s">
        <v>31043</v>
      </c>
      <c r="C1089" s="59" t="s">
        <v>29414</v>
      </c>
      <c r="D1089" s="59" t="s">
        <v>29415</v>
      </c>
      <c r="E1089" s="164">
        <v>260</v>
      </c>
      <c r="F1089" s="164">
        <v>220</v>
      </c>
      <c r="G1089" s="165">
        <v>0.84</v>
      </c>
      <c r="H1089" s="59" t="s">
        <v>18516</v>
      </c>
      <c r="I1089" s="164">
        <v>88.97</v>
      </c>
      <c r="J1089" s="164">
        <v>308.97</v>
      </c>
      <c r="K1089" s="59">
        <v>0</v>
      </c>
      <c r="L1089" s="59" t="s">
        <v>18516</v>
      </c>
      <c r="M1089" s="59" t="s">
        <v>18516</v>
      </c>
    </row>
    <row r="1090" spans="1:18" s="59" customFormat="1" ht="14.25">
      <c r="A1090" s="59" t="s">
        <v>31044</v>
      </c>
      <c r="B1090" s="59" t="s">
        <v>31045</v>
      </c>
      <c r="C1090" s="59" t="s">
        <v>29414</v>
      </c>
      <c r="D1090" s="59" t="s">
        <v>29415</v>
      </c>
      <c r="E1090" s="164">
        <v>260</v>
      </c>
      <c r="F1090" s="164">
        <v>220</v>
      </c>
      <c r="G1090" s="165">
        <v>0.84</v>
      </c>
      <c r="H1090" s="59" t="s">
        <v>18516</v>
      </c>
      <c r="I1090" s="164">
        <v>88.97</v>
      </c>
      <c r="J1090" s="164">
        <v>308.97</v>
      </c>
      <c r="K1090" s="59">
        <v>0</v>
      </c>
      <c r="L1090" s="59" t="s">
        <v>18516</v>
      </c>
      <c r="M1090" s="59" t="s">
        <v>18516</v>
      </c>
    </row>
    <row r="1091" spans="1:18" s="59" customFormat="1" ht="14.25">
      <c r="A1091" s="59" t="s">
        <v>31046</v>
      </c>
      <c r="B1091" s="59" t="s">
        <v>31047</v>
      </c>
      <c r="C1091" s="59" t="s">
        <v>29414</v>
      </c>
      <c r="D1091" s="59" t="s">
        <v>29415</v>
      </c>
      <c r="E1091" s="164">
        <v>240</v>
      </c>
      <c r="F1091" s="164">
        <v>205</v>
      </c>
      <c r="G1091" s="165">
        <v>0.85</v>
      </c>
      <c r="H1091" s="59" t="s">
        <v>18516</v>
      </c>
      <c r="I1091" s="164">
        <v>83.68</v>
      </c>
      <c r="J1091" s="164">
        <v>288.68</v>
      </c>
      <c r="K1091" s="59">
        <v>9</v>
      </c>
      <c r="L1091" s="59" t="s">
        <v>18516</v>
      </c>
      <c r="M1091" s="59" t="s">
        <v>18516</v>
      </c>
    </row>
    <row r="1092" spans="1:18" s="59" customFormat="1" ht="14.25">
      <c r="A1092" s="59" t="s">
        <v>31048</v>
      </c>
      <c r="B1092" s="59" t="s">
        <v>31049</v>
      </c>
      <c r="C1092" s="59" t="s">
        <v>29414</v>
      </c>
      <c r="D1092" s="59" t="s">
        <v>29415</v>
      </c>
      <c r="E1092" s="164">
        <v>240</v>
      </c>
      <c r="F1092" s="164">
        <v>205</v>
      </c>
      <c r="G1092" s="165">
        <v>0.85</v>
      </c>
      <c r="H1092" s="59" t="s">
        <v>18516</v>
      </c>
      <c r="I1092" s="164">
        <v>83.68</v>
      </c>
      <c r="J1092" s="164">
        <v>288.68</v>
      </c>
      <c r="K1092" s="59">
        <v>0</v>
      </c>
      <c r="L1092" s="59" t="s">
        <v>18516</v>
      </c>
      <c r="M1092" s="59" t="s">
        <v>18516</v>
      </c>
    </row>
    <row r="1093" spans="1:18" s="59" customFormat="1" ht="14.25">
      <c r="A1093" s="59" t="s">
        <v>31050</v>
      </c>
      <c r="B1093" s="59" t="s">
        <v>31051</v>
      </c>
      <c r="C1093" s="59" t="s">
        <v>30574</v>
      </c>
      <c r="D1093" s="59" t="s">
        <v>30575</v>
      </c>
      <c r="E1093" s="164">
        <v>339.99</v>
      </c>
      <c r="F1093" s="164">
        <v>309.99</v>
      </c>
      <c r="G1093" s="165">
        <v>0.91</v>
      </c>
      <c r="H1093" s="59" t="s">
        <v>18516</v>
      </c>
      <c r="I1093" s="164">
        <v>111.53</v>
      </c>
      <c r="J1093" s="164">
        <v>421.52</v>
      </c>
      <c r="K1093" s="59">
        <v>0</v>
      </c>
      <c r="L1093" s="59" t="s">
        <v>18516</v>
      </c>
      <c r="M1093" s="59" t="s">
        <v>29935</v>
      </c>
    </row>
    <row r="1094" spans="1:18" s="59" customFormat="1" ht="14.25">
      <c r="A1094" s="59" t="s">
        <v>31052</v>
      </c>
      <c r="B1094" s="59" t="s">
        <v>31053</v>
      </c>
      <c r="C1094" s="59" t="s">
        <v>30574</v>
      </c>
      <c r="D1094" s="59" t="s">
        <v>30575</v>
      </c>
      <c r="E1094" s="164">
        <v>219.99</v>
      </c>
      <c r="F1094" s="164">
        <v>199.99</v>
      </c>
      <c r="G1094" s="165">
        <v>0.9</v>
      </c>
      <c r="H1094" s="59" t="s">
        <v>18516</v>
      </c>
      <c r="I1094" s="164">
        <v>74.95</v>
      </c>
      <c r="J1094" s="164">
        <v>274.94</v>
      </c>
      <c r="K1094" s="59">
        <v>0</v>
      </c>
      <c r="L1094" s="59" t="s">
        <v>18516</v>
      </c>
      <c r="M1094" s="59" t="s">
        <v>29935</v>
      </c>
    </row>
    <row r="1095" spans="1:18" s="59" customFormat="1" ht="14.25">
      <c r="A1095" s="59" t="s">
        <v>31054</v>
      </c>
      <c r="B1095" s="59" t="s">
        <v>31055</v>
      </c>
      <c r="C1095" s="59" t="s">
        <v>30574</v>
      </c>
      <c r="D1095" s="59" t="s">
        <v>30575</v>
      </c>
      <c r="E1095" s="164">
        <v>99.99</v>
      </c>
      <c r="F1095" s="164">
        <v>89.99</v>
      </c>
      <c r="G1095" s="165">
        <v>0.89</v>
      </c>
      <c r="H1095" s="59" t="s">
        <v>18516</v>
      </c>
      <c r="I1095" s="164">
        <v>38.37</v>
      </c>
      <c r="J1095" s="164">
        <v>128.36</v>
      </c>
      <c r="K1095" s="59">
        <v>0</v>
      </c>
      <c r="L1095" s="59" t="s">
        <v>29465</v>
      </c>
      <c r="M1095" s="59" t="s">
        <v>29935</v>
      </c>
    </row>
    <row r="1096" spans="1:18" s="59" customFormat="1" ht="14.25">
      <c r="A1096" s="59" t="s">
        <v>31056</v>
      </c>
      <c r="B1096" s="59" t="s">
        <v>31057</v>
      </c>
      <c r="C1096" s="59" t="s">
        <v>30574</v>
      </c>
      <c r="D1096" s="59" t="s">
        <v>30575</v>
      </c>
      <c r="E1096" s="164">
        <v>99.99</v>
      </c>
      <c r="F1096" s="164">
        <v>89.99</v>
      </c>
      <c r="G1096" s="165">
        <v>0.89</v>
      </c>
      <c r="H1096" s="59" t="s">
        <v>18516</v>
      </c>
      <c r="I1096" s="164">
        <v>38.37</v>
      </c>
      <c r="J1096" s="164">
        <v>128.36</v>
      </c>
      <c r="K1096" s="59">
        <v>0</v>
      </c>
      <c r="L1096" s="59" t="s">
        <v>29410</v>
      </c>
      <c r="M1096" s="59" t="s">
        <v>29935</v>
      </c>
    </row>
    <row r="1097" spans="1:18" s="59" customFormat="1" ht="14.25">
      <c r="A1097" s="59" t="s">
        <v>31058</v>
      </c>
      <c r="B1097" s="59" t="s">
        <v>31059</v>
      </c>
      <c r="C1097" s="59" t="s">
        <v>30574</v>
      </c>
      <c r="D1097" s="59" t="s">
        <v>30575</v>
      </c>
      <c r="E1097" s="164">
        <v>99.99</v>
      </c>
      <c r="F1097" s="164">
        <v>89.99</v>
      </c>
      <c r="G1097" s="165">
        <v>0.89</v>
      </c>
      <c r="H1097" s="59" t="s">
        <v>18516</v>
      </c>
      <c r="I1097" s="164">
        <v>38.37</v>
      </c>
      <c r="J1097" s="164">
        <v>128.36</v>
      </c>
      <c r="K1097" s="59">
        <v>0</v>
      </c>
      <c r="L1097" s="59" t="s">
        <v>29465</v>
      </c>
      <c r="M1097" s="59" t="s">
        <v>29808</v>
      </c>
    </row>
    <row r="1098" spans="1:18" s="59" customFormat="1" ht="14.25">
      <c r="A1098" s="59" t="s">
        <v>23003</v>
      </c>
      <c r="B1098" s="59" t="s">
        <v>31060</v>
      </c>
      <c r="C1098" s="59" t="s">
        <v>29493</v>
      </c>
      <c r="D1098" s="59" t="s">
        <v>29494</v>
      </c>
      <c r="E1098" s="164">
        <v>450</v>
      </c>
      <c r="F1098" s="164">
        <v>420</v>
      </c>
      <c r="G1098" s="165">
        <v>0.93</v>
      </c>
      <c r="H1098" s="59" t="s">
        <v>18516</v>
      </c>
      <c r="I1098" s="164">
        <v>163.47</v>
      </c>
      <c r="J1098" s="164">
        <v>583.47</v>
      </c>
      <c r="K1098" s="59">
        <v>0</v>
      </c>
      <c r="L1098" s="59" t="s">
        <v>29439</v>
      </c>
      <c r="M1098" s="59" t="s">
        <v>51000</v>
      </c>
    </row>
    <row r="1099" spans="1:18" s="59" customFormat="1" ht="14.25">
      <c r="A1099" s="59" t="s">
        <v>23006</v>
      </c>
      <c r="B1099" s="59" t="s">
        <v>31061</v>
      </c>
      <c r="C1099" s="59" t="s">
        <v>29493</v>
      </c>
      <c r="D1099" s="59" t="s">
        <v>29494</v>
      </c>
      <c r="E1099" s="164">
        <v>450</v>
      </c>
      <c r="F1099" s="164">
        <v>420</v>
      </c>
      <c r="G1099" s="165">
        <v>0.93</v>
      </c>
      <c r="H1099" s="59" t="s">
        <v>18516</v>
      </c>
      <c r="I1099" s="164">
        <v>163.47</v>
      </c>
      <c r="J1099" s="164">
        <v>583.47</v>
      </c>
      <c r="K1099" s="59">
        <v>0</v>
      </c>
      <c r="L1099" s="59" t="s">
        <v>29455</v>
      </c>
      <c r="M1099" s="59" t="s">
        <v>51000</v>
      </c>
    </row>
    <row r="1100" spans="1:18" s="59" customFormat="1" ht="14.25">
      <c r="A1100" s="59" t="s">
        <v>23000</v>
      </c>
      <c r="B1100" s="59" t="s">
        <v>31062</v>
      </c>
      <c r="C1100" s="59" t="s">
        <v>29493</v>
      </c>
      <c r="D1100" s="59" t="s">
        <v>29494</v>
      </c>
      <c r="E1100" s="164">
        <v>450</v>
      </c>
      <c r="F1100" s="164">
        <v>420</v>
      </c>
      <c r="G1100" s="165">
        <v>0.93</v>
      </c>
      <c r="H1100" s="59" t="s">
        <v>18516</v>
      </c>
      <c r="I1100" s="164">
        <v>163.47</v>
      </c>
      <c r="J1100" s="164">
        <v>583.47</v>
      </c>
      <c r="K1100" s="59">
        <v>4</v>
      </c>
      <c r="L1100" s="59" t="s">
        <v>29455</v>
      </c>
      <c r="M1100" s="59" t="s">
        <v>51000</v>
      </c>
    </row>
    <row r="1101" spans="1:18" s="59" customFormat="1" ht="14.25">
      <c r="A1101" s="59" t="s">
        <v>31063</v>
      </c>
      <c r="B1101" s="59" t="s">
        <v>31064</v>
      </c>
      <c r="C1101" s="59" t="s">
        <v>30574</v>
      </c>
      <c r="D1101" s="59" t="s">
        <v>30575</v>
      </c>
      <c r="E1101" s="164">
        <v>125</v>
      </c>
      <c r="F1101" s="164">
        <v>115</v>
      </c>
      <c r="G1101" s="165">
        <v>0.92</v>
      </c>
      <c r="H1101" s="59" t="s">
        <v>18516</v>
      </c>
      <c r="I1101" s="164">
        <v>88.01</v>
      </c>
      <c r="J1101" s="164">
        <v>203.01</v>
      </c>
      <c r="K1101" s="59">
        <v>74</v>
      </c>
      <c r="L1101" s="59" t="s">
        <v>18516</v>
      </c>
      <c r="M1101" s="59" t="s">
        <v>18516</v>
      </c>
    </row>
    <row r="1102" spans="1:18" s="59" customFormat="1" ht="14.25">
      <c r="A1102" s="59" t="s">
        <v>25367</v>
      </c>
      <c r="B1102" s="59" t="s">
        <v>31065</v>
      </c>
      <c r="C1102" s="59" t="s">
        <v>29661</v>
      </c>
      <c r="D1102" s="59" t="s">
        <v>29662</v>
      </c>
      <c r="E1102" s="164">
        <v>140</v>
      </c>
      <c r="F1102" s="164">
        <v>100</v>
      </c>
      <c r="G1102" s="165">
        <v>0.71</v>
      </c>
      <c r="H1102" s="59" t="s">
        <v>18516</v>
      </c>
      <c r="I1102" s="164">
        <v>56.18</v>
      </c>
      <c r="J1102" s="164">
        <v>156.18</v>
      </c>
      <c r="K1102" s="59">
        <v>0</v>
      </c>
      <c r="L1102" s="59" t="s">
        <v>18516</v>
      </c>
      <c r="M1102" s="59" t="s">
        <v>18516</v>
      </c>
    </row>
    <row r="1103" spans="1:18" s="59" customFormat="1" ht="14.25">
      <c r="A1103" s="59" t="s">
        <v>19881</v>
      </c>
      <c r="B1103" s="59" t="s">
        <v>31066</v>
      </c>
      <c r="C1103" s="59" t="s">
        <v>29893</v>
      </c>
      <c r="D1103" s="59" t="s">
        <v>29894</v>
      </c>
      <c r="E1103" s="164">
        <v>199</v>
      </c>
      <c r="F1103" s="164">
        <v>169</v>
      </c>
      <c r="G1103" s="165">
        <v>0.84</v>
      </c>
      <c r="H1103" s="59" t="s">
        <v>18516</v>
      </c>
      <c r="I1103" s="164">
        <v>54.07</v>
      </c>
      <c r="J1103" s="164">
        <v>223.07</v>
      </c>
      <c r="K1103" s="59">
        <v>42</v>
      </c>
      <c r="L1103" s="59" t="s">
        <v>18516</v>
      </c>
      <c r="M1103" s="59" t="s">
        <v>18516</v>
      </c>
    </row>
    <row r="1104" spans="1:18" s="59" customFormat="1" ht="14.25">
      <c r="A1104" s="59" t="s">
        <v>18646</v>
      </c>
      <c r="B1104" s="59" t="s">
        <v>31067</v>
      </c>
      <c r="C1104" s="59" t="s">
        <v>29562</v>
      </c>
      <c r="D1104" s="59" t="s">
        <v>29562</v>
      </c>
      <c r="E1104" s="164">
        <v>300</v>
      </c>
      <c r="F1104" s="164">
        <v>235</v>
      </c>
      <c r="G1104" s="165">
        <v>0.78</v>
      </c>
      <c r="H1104" s="59" t="s">
        <v>18516</v>
      </c>
      <c r="I1104" s="164">
        <v>105.72</v>
      </c>
      <c r="J1104" s="164">
        <v>340.72</v>
      </c>
      <c r="K1104" s="59">
        <v>159</v>
      </c>
      <c r="L1104" s="59" t="s">
        <v>18516</v>
      </c>
      <c r="M1104" s="59" t="s">
        <v>18516</v>
      </c>
    </row>
    <row r="1105" spans="1:18" s="59" customFormat="1" ht="14.25">
      <c r="A1105" s="59" t="s">
        <v>31068</v>
      </c>
      <c r="B1105" s="59" t="s">
        <v>31069</v>
      </c>
      <c r="C1105" s="59" t="s">
        <v>29414</v>
      </c>
      <c r="D1105" s="59" t="s">
        <v>29415</v>
      </c>
      <c r="E1105" s="164">
        <v>366</v>
      </c>
      <c r="F1105" s="164">
        <v>335</v>
      </c>
      <c r="G1105" s="165">
        <v>0.91</v>
      </c>
      <c r="H1105" s="59" t="s">
        <v>18516</v>
      </c>
      <c r="I1105" s="164">
        <v>146.75</v>
      </c>
      <c r="J1105" s="164">
        <v>481.75</v>
      </c>
      <c r="K1105" s="59">
        <v>149</v>
      </c>
      <c r="L1105" s="59" t="s">
        <v>18516</v>
      </c>
      <c r="M1105" s="59" t="s">
        <v>18516</v>
      </c>
    </row>
    <row r="1106" spans="1:18" s="59" customFormat="1" ht="14.25">
      <c r="A1106" s="59" t="s">
        <v>25327</v>
      </c>
      <c r="B1106" s="59" t="s">
        <v>31070</v>
      </c>
      <c r="C1106" s="59" t="s">
        <v>29509</v>
      </c>
      <c r="D1106" s="59" t="s">
        <v>29510</v>
      </c>
      <c r="E1106" s="59" t="s">
        <v>18516</v>
      </c>
      <c r="F1106" s="59" t="s">
        <v>18516</v>
      </c>
      <c r="G1106" s="59" t="s">
        <v>18516</v>
      </c>
      <c r="H1106" s="59" t="s">
        <v>18516</v>
      </c>
      <c r="I1106" s="59" t="s">
        <v>18516</v>
      </c>
      <c r="J1106" s="59" t="s">
        <v>18516</v>
      </c>
      <c r="K1106" s="59" t="s">
        <v>29707</v>
      </c>
      <c r="L1106" s="59" t="s">
        <v>18516</v>
      </c>
      <c r="M1106" s="59" t="s">
        <v>18516</v>
      </c>
    </row>
    <row r="1107" spans="1:18" s="59" customFormat="1" ht="14.25">
      <c r="A1107" s="59" t="s">
        <v>23476</v>
      </c>
      <c r="B1107" s="59" t="s">
        <v>31071</v>
      </c>
      <c r="C1107" s="59" t="s">
        <v>30226</v>
      </c>
      <c r="D1107" s="59" t="s">
        <v>30227</v>
      </c>
      <c r="E1107" s="164">
        <v>479</v>
      </c>
      <c r="F1107" s="164">
        <v>479</v>
      </c>
      <c r="G1107" s="59" t="s">
        <v>18516</v>
      </c>
      <c r="H1107" s="59" t="s">
        <v>18516</v>
      </c>
      <c r="I1107" s="164">
        <v>134.68</v>
      </c>
      <c r="J1107" s="164">
        <v>613.68</v>
      </c>
      <c r="K1107" s="59">
        <v>0</v>
      </c>
      <c r="L1107" s="59" t="s">
        <v>18516</v>
      </c>
      <c r="M1107" s="59" t="s">
        <v>18516</v>
      </c>
    </row>
    <row r="1108" spans="1:18" s="59" customFormat="1" ht="14.25">
      <c r="A1108" s="59" t="s">
        <v>23473</v>
      </c>
      <c r="B1108" s="59" t="s">
        <v>31072</v>
      </c>
      <c r="C1108" s="59" t="s">
        <v>30226</v>
      </c>
      <c r="D1108" s="59" t="s">
        <v>30227</v>
      </c>
      <c r="E1108" s="164">
        <v>479</v>
      </c>
      <c r="F1108" s="164">
        <v>479</v>
      </c>
      <c r="G1108" s="59" t="s">
        <v>18516</v>
      </c>
      <c r="H1108" s="59" t="s">
        <v>18516</v>
      </c>
      <c r="I1108" s="164">
        <v>134.68</v>
      </c>
      <c r="J1108" s="164">
        <v>613.68</v>
      </c>
      <c r="K1108" s="59">
        <v>17</v>
      </c>
      <c r="L1108" s="59" t="s">
        <v>18516</v>
      </c>
      <c r="M1108" s="59" t="s">
        <v>18516</v>
      </c>
    </row>
    <row r="1109" spans="1:18" s="59" customFormat="1" ht="14.25">
      <c r="A1109" s="59" t="s">
        <v>23470</v>
      </c>
      <c r="B1109" s="59" t="s">
        <v>31073</v>
      </c>
      <c r="C1109" s="59" t="s">
        <v>30226</v>
      </c>
      <c r="D1109" s="59" t="s">
        <v>30227</v>
      </c>
      <c r="E1109" s="164">
        <v>479</v>
      </c>
      <c r="F1109" s="164">
        <v>479</v>
      </c>
      <c r="G1109" s="59" t="s">
        <v>18516</v>
      </c>
      <c r="H1109" s="59" t="s">
        <v>18516</v>
      </c>
      <c r="I1109" s="164">
        <v>134.68</v>
      </c>
      <c r="J1109" s="164">
        <v>613.68</v>
      </c>
      <c r="K1109" s="59">
        <v>24</v>
      </c>
      <c r="L1109" s="59" t="s">
        <v>18516</v>
      </c>
      <c r="M1109" s="59" t="s">
        <v>18516</v>
      </c>
    </row>
    <row r="1110" spans="1:18" s="59" customFormat="1" ht="14.25">
      <c r="A1110" s="59" t="s">
        <v>31074</v>
      </c>
      <c r="B1110" s="59" t="s">
        <v>31075</v>
      </c>
      <c r="C1110" s="59" t="s">
        <v>30226</v>
      </c>
      <c r="D1110" s="59" t="s">
        <v>30227</v>
      </c>
      <c r="E1110" s="164">
        <v>559</v>
      </c>
      <c r="F1110" s="164">
        <v>559</v>
      </c>
      <c r="G1110" s="59" t="s">
        <v>18516</v>
      </c>
      <c r="H1110" s="59" t="s">
        <v>18516</v>
      </c>
      <c r="I1110" s="164">
        <v>154.87</v>
      </c>
      <c r="J1110" s="164">
        <v>713.87</v>
      </c>
      <c r="K1110" s="59">
        <v>0</v>
      </c>
      <c r="L1110" s="59" t="s">
        <v>29439</v>
      </c>
      <c r="M1110" s="59" t="s">
        <v>29446</v>
      </c>
    </row>
    <row r="1111" spans="1:18" s="59" customFormat="1" ht="14.25">
      <c r="A1111" s="59" t="s">
        <v>31076</v>
      </c>
      <c r="B1111" s="59" t="s">
        <v>31077</v>
      </c>
      <c r="C1111" s="59" t="s">
        <v>30226</v>
      </c>
      <c r="D1111" s="59" t="s">
        <v>30227</v>
      </c>
      <c r="E1111" s="164">
        <v>559</v>
      </c>
      <c r="F1111" s="164">
        <v>559</v>
      </c>
      <c r="G1111" s="59" t="s">
        <v>18516</v>
      </c>
      <c r="H1111" s="59" t="s">
        <v>18516</v>
      </c>
      <c r="I1111" s="164">
        <v>154.87</v>
      </c>
      <c r="J1111" s="164">
        <v>713.87</v>
      </c>
      <c r="K1111" s="59">
        <v>0</v>
      </c>
      <c r="L1111" s="59" t="s">
        <v>29410</v>
      </c>
      <c r="M1111" s="59" t="s">
        <v>29452</v>
      </c>
    </row>
    <row r="1112" spans="1:18" s="59" customFormat="1" ht="14.25">
      <c r="A1112" s="59" t="s">
        <v>31078</v>
      </c>
      <c r="B1112" s="59" t="s">
        <v>31079</v>
      </c>
      <c r="C1112" s="59" t="s">
        <v>30226</v>
      </c>
      <c r="D1112" s="59" t="s">
        <v>30227</v>
      </c>
      <c r="E1112" s="164">
        <v>559</v>
      </c>
      <c r="F1112" s="164">
        <v>559</v>
      </c>
      <c r="G1112" s="59" t="s">
        <v>18516</v>
      </c>
      <c r="H1112" s="59" t="s">
        <v>18516</v>
      </c>
      <c r="I1112" s="164">
        <v>154.87</v>
      </c>
      <c r="J1112" s="164">
        <v>713.87</v>
      </c>
      <c r="K1112" s="59">
        <v>0</v>
      </c>
      <c r="L1112" s="59" t="s">
        <v>29455</v>
      </c>
      <c r="M1112" s="59" t="s">
        <v>29452</v>
      </c>
    </row>
    <row r="1113" spans="1:18" s="59" customFormat="1" ht="14.25">
      <c r="A1113" s="59" t="s">
        <v>25353</v>
      </c>
      <c r="B1113" s="59" t="s">
        <v>31080</v>
      </c>
      <c r="C1113" s="59" t="s">
        <v>29610</v>
      </c>
      <c r="D1113" s="59" t="s">
        <v>29611</v>
      </c>
      <c r="E1113" s="164">
        <v>190</v>
      </c>
      <c r="F1113" s="164">
        <v>170</v>
      </c>
      <c r="G1113" s="165">
        <v>0.89</v>
      </c>
      <c r="H1113" s="59" t="s">
        <v>18516</v>
      </c>
      <c r="I1113" s="164">
        <v>77.52</v>
      </c>
      <c r="J1113" s="164">
        <v>247.52</v>
      </c>
      <c r="K1113" s="59">
        <v>59</v>
      </c>
      <c r="L1113" s="59" t="s">
        <v>18516</v>
      </c>
      <c r="M1113" s="59" t="s">
        <v>18516</v>
      </c>
    </row>
    <row r="1114" spans="1:18" s="59" customFormat="1" ht="14.25">
      <c r="A1114" s="59" t="s">
        <v>25350</v>
      </c>
      <c r="B1114" s="59" t="s">
        <v>31081</v>
      </c>
      <c r="C1114" s="59" t="s">
        <v>29610</v>
      </c>
      <c r="D1114" s="59" t="s">
        <v>29611</v>
      </c>
      <c r="E1114" s="164">
        <v>190</v>
      </c>
      <c r="F1114" s="164">
        <v>170</v>
      </c>
      <c r="G1114" s="165">
        <v>0.89</v>
      </c>
      <c r="H1114" s="59" t="s">
        <v>18516</v>
      </c>
      <c r="I1114" s="164">
        <v>77.52</v>
      </c>
      <c r="J1114" s="164">
        <v>247.52</v>
      </c>
      <c r="K1114" s="59">
        <v>62</v>
      </c>
      <c r="L1114" s="59" t="s">
        <v>18516</v>
      </c>
      <c r="M1114" s="59" t="s">
        <v>18516</v>
      </c>
    </row>
    <row r="1115" spans="1:18" s="59" customFormat="1" ht="14.25">
      <c r="A1115" s="59" t="s">
        <v>19926</v>
      </c>
      <c r="B1115" s="59" t="s">
        <v>31082</v>
      </c>
      <c r="C1115" s="59" t="s">
        <v>31083</v>
      </c>
      <c r="D1115" s="59" t="s">
        <v>31084</v>
      </c>
      <c r="E1115" s="164">
        <v>135</v>
      </c>
      <c r="F1115" s="164">
        <v>121.5</v>
      </c>
      <c r="G1115" s="165">
        <v>0.9</v>
      </c>
      <c r="H1115" s="59" t="s">
        <v>18516</v>
      </c>
      <c r="I1115" s="164">
        <v>49.14</v>
      </c>
      <c r="J1115" s="164">
        <v>170.64</v>
      </c>
      <c r="K1115" s="59">
        <v>65</v>
      </c>
      <c r="L1115" s="59" t="s">
        <v>18516</v>
      </c>
      <c r="M1115" s="59" t="s">
        <v>18516</v>
      </c>
    </row>
    <row r="1116" spans="1:18" s="59" customFormat="1" ht="14.25">
      <c r="A1116" s="59" t="s">
        <v>19932</v>
      </c>
      <c r="B1116" s="59" t="s">
        <v>31085</v>
      </c>
      <c r="C1116" s="59" t="s">
        <v>31083</v>
      </c>
      <c r="D1116" s="59" t="s">
        <v>31084</v>
      </c>
      <c r="E1116" s="164">
        <v>135</v>
      </c>
      <c r="F1116" s="164">
        <v>121.5</v>
      </c>
      <c r="G1116" s="165">
        <v>0.9</v>
      </c>
      <c r="H1116" s="59" t="s">
        <v>18516</v>
      </c>
      <c r="I1116" s="164">
        <v>49.14</v>
      </c>
      <c r="J1116" s="164">
        <v>170.64</v>
      </c>
      <c r="K1116" s="59">
        <v>28</v>
      </c>
      <c r="L1116" s="59" t="s">
        <v>18516</v>
      </c>
      <c r="M1116" s="59" t="s">
        <v>18516</v>
      </c>
    </row>
    <row r="1117" spans="1:18" s="59" customFormat="1" ht="14.25">
      <c r="A1117" s="59" t="s">
        <v>19894</v>
      </c>
      <c r="B1117" s="59" t="s">
        <v>31086</v>
      </c>
      <c r="C1117" s="59" t="s">
        <v>29583</v>
      </c>
      <c r="D1117" s="59" t="s">
        <v>29583</v>
      </c>
      <c r="E1117" s="164">
        <v>270</v>
      </c>
      <c r="F1117" s="164">
        <v>225</v>
      </c>
      <c r="G1117" s="165">
        <v>0.83</v>
      </c>
      <c r="H1117" s="59" t="s">
        <v>18516</v>
      </c>
      <c r="I1117" s="164">
        <v>89.4</v>
      </c>
      <c r="J1117" s="164">
        <v>314.4</v>
      </c>
      <c r="K1117" s="59">
        <v>200</v>
      </c>
      <c r="L1117" s="59" t="s">
        <v>18516</v>
      </c>
      <c r="M1117" s="59" t="s">
        <v>18516</v>
      </c>
    </row>
    <row r="1118" spans="1:18" s="59" customFormat="1" ht="14.25">
      <c r="A1118" s="59" t="s">
        <v>19891</v>
      </c>
      <c r="B1118" s="59" t="s">
        <v>31087</v>
      </c>
      <c r="C1118" s="59" t="s">
        <v>29583</v>
      </c>
      <c r="D1118" s="59" t="s">
        <v>29583</v>
      </c>
      <c r="E1118" s="164">
        <v>280</v>
      </c>
      <c r="F1118" s="164">
        <v>235</v>
      </c>
      <c r="G1118" s="165">
        <v>0.83</v>
      </c>
      <c r="H1118" s="59" t="s">
        <v>18516</v>
      </c>
      <c r="I1118" s="164">
        <v>95.12</v>
      </c>
      <c r="J1118" s="164">
        <v>330.12</v>
      </c>
      <c r="K1118" s="59">
        <v>123</v>
      </c>
      <c r="L1118" s="59" t="s">
        <v>18516</v>
      </c>
      <c r="M1118" s="59" t="s">
        <v>18516</v>
      </c>
    </row>
    <row r="1119" spans="1:18" s="59" customFormat="1" ht="14.25">
      <c r="A1119" s="59" t="s">
        <v>25296</v>
      </c>
      <c r="B1119" s="59" t="s">
        <v>31088</v>
      </c>
      <c r="C1119" s="59" t="s">
        <v>29661</v>
      </c>
      <c r="D1119" s="59" t="s">
        <v>29662</v>
      </c>
      <c r="E1119" s="164">
        <v>120</v>
      </c>
      <c r="F1119" s="164">
        <v>90</v>
      </c>
      <c r="G1119" s="165">
        <v>0.75</v>
      </c>
      <c r="H1119" s="59" t="s">
        <v>18516</v>
      </c>
      <c r="I1119" s="164">
        <v>57.06</v>
      </c>
      <c r="J1119" s="164">
        <v>147.06</v>
      </c>
      <c r="K1119" s="59">
        <v>0</v>
      </c>
      <c r="L1119" s="59" t="s">
        <v>29410</v>
      </c>
      <c r="M1119" s="59" t="s">
        <v>31089</v>
      </c>
    </row>
    <row r="1120" spans="1:18" s="59" customFormat="1" ht="14.25">
      <c r="A1120" s="59" t="s">
        <v>23681</v>
      </c>
      <c r="B1120" s="59" t="s">
        <v>31090</v>
      </c>
      <c r="C1120" s="59" t="s">
        <v>29661</v>
      </c>
      <c r="D1120" s="59" t="s">
        <v>29662</v>
      </c>
      <c r="E1120" s="164">
        <v>120</v>
      </c>
      <c r="F1120" s="164">
        <v>100</v>
      </c>
      <c r="G1120" s="165">
        <v>0.83</v>
      </c>
      <c r="H1120" s="59" t="s">
        <v>18516</v>
      </c>
      <c r="I1120" s="164">
        <v>57.06</v>
      </c>
      <c r="J1120" s="164">
        <v>157.06</v>
      </c>
      <c r="K1120" s="59">
        <v>173</v>
      </c>
      <c r="L1120" s="59" t="s">
        <v>29465</v>
      </c>
      <c r="M1120" s="59" t="s">
        <v>31089</v>
      </c>
    </row>
    <row r="1121" spans="1:18" s="59" customFormat="1" ht="14.25">
      <c r="A1121" s="59" t="s">
        <v>19202</v>
      </c>
      <c r="B1121" s="59" t="s">
        <v>31091</v>
      </c>
      <c r="C1121" s="59" t="s">
        <v>29583</v>
      </c>
      <c r="D1121" s="59" t="s">
        <v>29583</v>
      </c>
      <c r="E1121" s="164">
        <v>280</v>
      </c>
      <c r="F1121" s="164">
        <v>235</v>
      </c>
      <c r="G1121" s="165">
        <v>0.83</v>
      </c>
      <c r="H1121" s="59" t="s">
        <v>18516</v>
      </c>
      <c r="I1121" s="164">
        <v>95.12</v>
      </c>
      <c r="J1121" s="164">
        <v>330.12</v>
      </c>
      <c r="K1121" s="59">
        <v>84</v>
      </c>
      <c r="L1121" s="59" t="s">
        <v>18516</v>
      </c>
      <c r="M1121" s="59" t="s">
        <v>18516</v>
      </c>
    </row>
    <row r="1122" spans="1:18" s="59" customFormat="1" ht="14.25">
      <c r="A1122" s="59" t="s">
        <v>19199</v>
      </c>
      <c r="B1122" s="59" t="s">
        <v>31092</v>
      </c>
      <c r="C1122" s="59" t="s">
        <v>29583</v>
      </c>
      <c r="D1122" s="59" t="s">
        <v>29583</v>
      </c>
      <c r="E1122" s="164">
        <v>270</v>
      </c>
      <c r="F1122" s="164">
        <v>225</v>
      </c>
      <c r="G1122" s="165">
        <v>0.83</v>
      </c>
      <c r="H1122" s="59" t="s">
        <v>18516</v>
      </c>
      <c r="I1122" s="164">
        <v>89.4</v>
      </c>
      <c r="J1122" s="164">
        <v>314.4</v>
      </c>
      <c r="K1122" s="59">
        <v>118</v>
      </c>
      <c r="L1122" s="59" t="s">
        <v>18516</v>
      </c>
      <c r="M1122" s="59" t="s">
        <v>18516</v>
      </c>
    </row>
    <row r="1123" spans="1:18" s="59" customFormat="1" ht="14.25">
      <c r="A1123" s="59" t="s">
        <v>19994</v>
      </c>
      <c r="B1123" s="59" t="s">
        <v>31093</v>
      </c>
      <c r="C1123" s="59" t="s">
        <v>29583</v>
      </c>
      <c r="D1123" s="59" t="s">
        <v>29583</v>
      </c>
      <c r="E1123" s="164">
        <v>205</v>
      </c>
      <c r="F1123" s="164">
        <v>170</v>
      </c>
      <c r="G1123" s="165">
        <v>0.82</v>
      </c>
      <c r="H1123" s="59" t="s">
        <v>18516</v>
      </c>
      <c r="I1123" s="164">
        <v>68.77</v>
      </c>
      <c r="J1123" s="164">
        <v>238.77</v>
      </c>
      <c r="K1123" s="59">
        <v>0</v>
      </c>
      <c r="L1123" s="59" t="s">
        <v>29410</v>
      </c>
      <c r="M1123" s="59" t="s">
        <v>29459</v>
      </c>
    </row>
    <row r="1124" spans="1:18" s="59" customFormat="1" ht="14.25">
      <c r="A1124" s="59" t="s">
        <v>19997</v>
      </c>
      <c r="B1124" s="59" t="s">
        <v>31094</v>
      </c>
      <c r="C1124" s="59" t="s">
        <v>29583</v>
      </c>
      <c r="D1124" s="59" t="s">
        <v>29583</v>
      </c>
      <c r="E1124" s="164">
        <v>205</v>
      </c>
      <c r="F1124" s="164">
        <v>170</v>
      </c>
      <c r="G1124" s="165">
        <v>0.82</v>
      </c>
      <c r="H1124" s="59" t="s">
        <v>18516</v>
      </c>
      <c r="I1124" s="164">
        <v>68.77</v>
      </c>
      <c r="J1124" s="164">
        <v>238.77</v>
      </c>
      <c r="K1124" s="59">
        <v>20</v>
      </c>
      <c r="L1124" s="59" t="s">
        <v>29455</v>
      </c>
      <c r="M1124" s="59" t="s">
        <v>29459</v>
      </c>
    </row>
    <row r="1125" spans="1:18" s="59" customFormat="1" ht="14.25">
      <c r="A1125" s="59" t="s">
        <v>20000</v>
      </c>
      <c r="B1125" s="59" t="s">
        <v>31095</v>
      </c>
      <c r="C1125" s="59" t="s">
        <v>29583</v>
      </c>
      <c r="D1125" s="59" t="s">
        <v>29583</v>
      </c>
      <c r="E1125" s="164">
        <v>215</v>
      </c>
      <c r="F1125" s="164">
        <v>180</v>
      </c>
      <c r="G1125" s="165">
        <v>0.83</v>
      </c>
      <c r="H1125" s="59" t="s">
        <v>18516</v>
      </c>
      <c r="I1125" s="164">
        <v>74.94</v>
      </c>
      <c r="J1125" s="164">
        <v>254.94</v>
      </c>
      <c r="K1125" s="59">
        <v>0</v>
      </c>
      <c r="L1125" s="59" t="s">
        <v>29410</v>
      </c>
      <c r="M1125" s="59" t="s">
        <v>29459</v>
      </c>
    </row>
    <row r="1126" spans="1:18" s="59" customFormat="1" ht="14.25">
      <c r="A1126" s="59" t="s">
        <v>20003</v>
      </c>
      <c r="B1126" s="59" t="s">
        <v>31096</v>
      </c>
      <c r="C1126" s="59" t="s">
        <v>29583</v>
      </c>
      <c r="D1126" s="59" t="s">
        <v>29583</v>
      </c>
      <c r="E1126" s="164">
        <v>215</v>
      </c>
      <c r="F1126" s="164">
        <v>180</v>
      </c>
      <c r="G1126" s="165">
        <v>0.83</v>
      </c>
      <c r="H1126" s="59" t="s">
        <v>18516</v>
      </c>
      <c r="I1126" s="164">
        <v>74.94</v>
      </c>
      <c r="J1126" s="164">
        <v>254.94</v>
      </c>
      <c r="K1126" s="59">
        <v>0</v>
      </c>
      <c r="L1126" s="59" t="s">
        <v>29439</v>
      </c>
      <c r="M1126" s="59" t="s">
        <v>29459</v>
      </c>
    </row>
    <row r="1127" spans="1:18" s="59" customFormat="1" ht="14.25">
      <c r="A1127" s="59" t="s">
        <v>28156</v>
      </c>
      <c r="B1127" s="59" t="s">
        <v>31097</v>
      </c>
      <c r="C1127" s="59" t="s">
        <v>29493</v>
      </c>
      <c r="D1127" s="59" t="s">
        <v>29494</v>
      </c>
      <c r="E1127" s="164">
        <v>311</v>
      </c>
      <c r="F1127" s="164">
        <v>265</v>
      </c>
      <c r="G1127" s="165">
        <v>0.85</v>
      </c>
      <c r="H1127" s="59" t="s">
        <v>18516</v>
      </c>
      <c r="I1127" s="164">
        <v>136.71</v>
      </c>
      <c r="J1127" s="164">
        <v>401.71</v>
      </c>
      <c r="K1127" s="59">
        <v>113</v>
      </c>
      <c r="L1127" s="59" t="s">
        <v>29439</v>
      </c>
      <c r="M1127" s="59" t="s">
        <v>30930</v>
      </c>
    </row>
    <row r="1128" spans="1:18" s="59" customFormat="1" ht="14.25">
      <c r="A1128" s="59" t="s">
        <v>31098</v>
      </c>
      <c r="B1128" s="59" t="s">
        <v>31099</v>
      </c>
      <c r="C1128" s="59" t="s">
        <v>29493</v>
      </c>
      <c r="D1128" s="59" t="s">
        <v>29494</v>
      </c>
      <c r="E1128" s="164">
        <v>311</v>
      </c>
      <c r="F1128" s="164">
        <v>265</v>
      </c>
      <c r="G1128" s="165">
        <v>0.85</v>
      </c>
      <c r="H1128" s="59" t="s">
        <v>18516</v>
      </c>
      <c r="I1128" s="164">
        <v>136.71</v>
      </c>
      <c r="J1128" s="164">
        <v>401.71</v>
      </c>
      <c r="K1128" s="59">
        <v>156</v>
      </c>
      <c r="L1128" s="59" t="s">
        <v>29455</v>
      </c>
      <c r="M1128" s="59" t="s">
        <v>30930</v>
      </c>
    </row>
    <row r="1129" spans="1:18" s="59" customFormat="1" ht="14.25">
      <c r="A1129" s="59" t="s">
        <v>28151</v>
      </c>
      <c r="B1129" s="59" t="s">
        <v>31100</v>
      </c>
      <c r="C1129" s="59" t="s">
        <v>29493</v>
      </c>
      <c r="D1129" s="59" t="s">
        <v>29494</v>
      </c>
      <c r="E1129" s="164">
        <v>311</v>
      </c>
      <c r="F1129" s="164">
        <v>265</v>
      </c>
      <c r="G1129" s="165">
        <v>0.85</v>
      </c>
      <c r="H1129" s="59" t="s">
        <v>18516</v>
      </c>
      <c r="I1129" s="164">
        <v>136.71</v>
      </c>
      <c r="J1129" s="164">
        <v>401.71</v>
      </c>
      <c r="K1129" s="59">
        <v>160</v>
      </c>
      <c r="L1129" s="59" t="s">
        <v>29439</v>
      </c>
      <c r="M1129" s="59" t="s">
        <v>30930</v>
      </c>
    </row>
    <row r="1130" spans="1:18" s="59" customFormat="1" ht="14.25">
      <c r="A1130" s="59" t="s">
        <v>31101</v>
      </c>
      <c r="B1130" s="59" t="s">
        <v>31102</v>
      </c>
      <c r="C1130" s="59" t="s">
        <v>29493</v>
      </c>
      <c r="D1130" s="59" t="s">
        <v>29494</v>
      </c>
      <c r="E1130" s="164">
        <v>335</v>
      </c>
      <c r="F1130" s="164">
        <v>290</v>
      </c>
      <c r="G1130" s="165">
        <v>0.86</v>
      </c>
      <c r="H1130" s="59" t="s">
        <v>18516</v>
      </c>
      <c r="I1130" s="164">
        <v>135.53</v>
      </c>
      <c r="J1130" s="164">
        <v>425.53</v>
      </c>
      <c r="K1130" s="59">
        <v>76</v>
      </c>
      <c r="L1130" s="59" t="s">
        <v>18516</v>
      </c>
      <c r="M1130" s="59" t="s">
        <v>18516</v>
      </c>
    </row>
    <row r="1131" spans="1:18" s="59" customFormat="1" ht="14.25">
      <c r="A1131" s="59" t="s">
        <v>31103</v>
      </c>
      <c r="B1131" s="59" t="s">
        <v>31104</v>
      </c>
      <c r="C1131" s="59" t="s">
        <v>29493</v>
      </c>
      <c r="D1131" s="59" t="s">
        <v>29494</v>
      </c>
      <c r="E1131" s="164">
        <v>335</v>
      </c>
      <c r="F1131" s="164">
        <v>290</v>
      </c>
      <c r="G1131" s="165">
        <v>0.86</v>
      </c>
      <c r="H1131" s="59" t="s">
        <v>18516</v>
      </c>
      <c r="I1131" s="164">
        <v>135.53</v>
      </c>
      <c r="J1131" s="164">
        <v>425.53</v>
      </c>
      <c r="K1131" s="59">
        <v>71</v>
      </c>
      <c r="L1131" s="59" t="s">
        <v>18516</v>
      </c>
      <c r="M1131" s="59" t="s">
        <v>18516</v>
      </c>
    </row>
    <row r="1132" spans="1:18" s="59" customFormat="1" ht="14.25">
      <c r="A1132" s="59" t="s">
        <v>31105</v>
      </c>
      <c r="B1132" s="59" t="s">
        <v>31106</v>
      </c>
      <c r="C1132" s="59" t="s">
        <v>29493</v>
      </c>
      <c r="D1132" s="59" t="s">
        <v>29494</v>
      </c>
      <c r="E1132" s="164">
        <v>335</v>
      </c>
      <c r="F1132" s="164">
        <v>290</v>
      </c>
      <c r="G1132" s="165">
        <v>0.86</v>
      </c>
      <c r="H1132" s="59" t="s">
        <v>18516</v>
      </c>
      <c r="I1132" s="164">
        <v>135.53</v>
      </c>
      <c r="J1132" s="164">
        <v>425.53</v>
      </c>
      <c r="K1132" s="59">
        <v>71</v>
      </c>
      <c r="L1132" s="59" t="s">
        <v>18516</v>
      </c>
      <c r="M1132" s="59" t="s">
        <v>18516</v>
      </c>
    </row>
    <row r="1133" spans="1:18" s="59" customFormat="1" ht="14.25">
      <c r="A1133" s="59" t="s">
        <v>19962</v>
      </c>
      <c r="B1133" s="59" t="s">
        <v>31107</v>
      </c>
      <c r="C1133" s="59" t="s">
        <v>29408</v>
      </c>
      <c r="D1133" s="59" t="s">
        <v>29409</v>
      </c>
      <c r="E1133" s="164">
        <v>210</v>
      </c>
      <c r="F1133" s="164">
        <v>195</v>
      </c>
      <c r="G1133" s="165">
        <v>0.92</v>
      </c>
      <c r="H1133" s="59" t="s">
        <v>18516</v>
      </c>
      <c r="I1133" s="164">
        <v>81.38</v>
      </c>
      <c r="J1133" s="164">
        <v>276.38</v>
      </c>
      <c r="K1133" s="59">
        <v>12</v>
      </c>
      <c r="L1133" s="59" t="s">
        <v>18516</v>
      </c>
      <c r="M1133" s="59" t="s">
        <v>18516</v>
      </c>
    </row>
    <row r="1134" spans="1:18" s="59" customFormat="1" ht="14.25">
      <c r="A1134" s="59" t="s">
        <v>19959</v>
      </c>
      <c r="B1134" s="59" t="s">
        <v>31108</v>
      </c>
      <c r="C1134" s="59" t="s">
        <v>29408</v>
      </c>
      <c r="D1134" s="59" t="s">
        <v>29409</v>
      </c>
      <c r="E1134" s="164">
        <v>210</v>
      </c>
      <c r="F1134" s="164">
        <v>190</v>
      </c>
      <c r="G1134" s="165">
        <v>0.9</v>
      </c>
      <c r="H1134" s="59" t="s">
        <v>29914</v>
      </c>
      <c r="I1134" s="164">
        <v>81.38</v>
      </c>
      <c r="J1134" s="164">
        <v>271.38</v>
      </c>
      <c r="K1134" s="59">
        <v>6</v>
      </c>
      <c r="L1134" s="59" t="s">
        <v>18516</v>
      </c>
      <c r="M1134" s="59" t="s">
        <v>18516</v>
      </c>
    </row>
    <row r="1135" spans="1:18" s="59" customFormat="1" ht="14.25">
      <c r="A1135" s="59" t="s">
        <v>16970</v>
      </c>
      <c r="B1135" s="59" t="s">
        <v>31109</v>
      </c>
      <c r="C1135" s="59" t="s">
        <v>29893</v>
      </c>
      <c r="D1135" s="59" t="s">
        <v>29894</v>
      </c>
      <c r="E1135" s="164">
        <v>189</v>
      </c>
      <c r="F1135" s="164">
        <v>159</v>
      </c>
      <c r="G1135" s="165">
        <v>0.84</v>
      </c>
      <c r="H1135" s="59" t="s">
        <v>18516</v>
      </c>
      <c r="I1135" s="164">
        <v>49.79</v>
      </c>
      <c r="J1135" s="164">
        <v>208.79</v>
      </c>
      <c r="K1135" s="59">
        <v>22</v>
      </c>
      <c r="L1135" s="59" t="s">
        <v>29439</v>
      </c>
      <c r="M1135" s="59" t="s">
        <v>29446</v>
      </c>
    </row>
    <row r="1136" spans="1:18" s="59" customFormat="1" ht="14.25">
      <c r="A1136" s="59" t="s">
        <v>16973</v>
      </c>
      <c r="B1136" s="59" t="s">
        <v>31110</v>
      </c>
      <c r="C1136" s="59" t="s">
        <v>29893</v>
      </c>
      <c r="D1136" s="59" t="s">
        <v>29894</v>
      </c>
      <c r="E1136" s="164">
        <v>189</v>
      </c>
      <c r="F1136" s="164">
        <v>159</v>
      </c>
      <c r="G1136" s="165">
        <v>0.84</v>
      </c>
      <c r="H1136" s="59" t="s">
        <v>18516</v>
      </c>
      <c r="I1136" s="164">
        <v>49.79</v>
      </c>
      <c r="J1136" s="164">
        <v>208.79</v>
      </c>
      <c r="K1136" s="59">
        <v>138</v>
      </c>
      <c r="L1136" s="59" t="s">
        <v>18516</v>
      </c>
      <c r="M1136" s="59" t="s">
        <v>18516</v>
      </c>
    </row>
    <row r="1137" spans="1:18" s="59" customFormat="1" ht="14.25">
      <c r="A1137" s="59" t="s">
        <v>19983</v>
      </c>
      <c r="B1137" s="59" t="s">
        <v>31111</v>
      </c>
      <c r="C1137" s="59" t="s">
        <v>29493</v>
      </c>
      <c r="D1137" s="59" t="s">
        <v>29494</v>
      </c>
      <c r="E1137" s="164">
        <v>305</v>
      </c>
      <c r="F1137" s="164">
        <v>285</v>
      </c>
      <c r="G1137" s="165">
        <v>0.93</v>
      </c>
      <c r="H1137" s="59" t="s">
        <v>18516</v>
      </c>
      <c r="I1137" s="164">
        <v>98.52</v>
      </c>
      <c r="J1137" s="164">
        <v>383.52</v>
      </c>
      <c r="K1137" s="59">
        <v>0</v>
      </c>
      <c r="L1137" s="59" t="s">
        <v>29439</v>
      </c>
      <c r="M1137" s="59" t="s">
        <v>29808</v>
      </c>
    </row>
    <row r="1138" spans="1:18" s="59" customFormat="1" ht="14.25">
      <c r="A1138" s="59" t="s">
        <v>19986</v>
      </c>
      <c r="B1138" s="59" t="s">
        <v>31112</v>
      </c>
      <c r="C1138" s="59" t="s">
        <v>29493</v>
      </c>
      <c r="D1138" s="59" t="s">
        <v>29494</v>
      </c>
      <c r="E1138" s="164">
        <v>305</v>
      </c>
      <c r="F1138" s="164">
        <v>285</v>
      </c>
      <c r="G1138" s="165">
        <v>0.93</v>
      </c>
      <c r="H1138" s="59" t="s">
        <v>18516</v>
      </c>
      <c r="I1138" s="164">
        <v>98.52</v>
      </c>
      <c r="J1138" s="164">
        <v>383.52</v>
      </c>
      <c r="K1138" s="59">
        <v>0</v>
      </c>
      <c r="L1138" s="59" t="s">
        <v>29439</v>
      </c>
      <c r="M1138" s="59" t="s">
        <v>29808</v>
      </c>
    </row>
    <row r="1139" spans="1:18" s="59" customFormat="1" ht="14.25">
      <c r="A1139" s="59" t="s">
        <v>19980</v>
      </c>
      <c r="B1139" s="59" t="s">
        <v>31113</v>
      </c>
      <c r="C1139" s="59" t="s">
        <v>29493</v>
      </c>
      <c r="D1139" s="59" t="s">
        <v>29494</v>
      </c>
      <c r="E1139" s="164">
        <v>318</v>
      </c>
      <c r="F1139" s="164">
        <v>295</v>
      </c>
      <c r="G1139" s="165">
        <v>0.92</v>
      </c>
      <c r="H1139" s="59" t="s">
        <v>18516</v>
      </c>
      <c r="I1139" s="164">
        <v>104.89</v>
      </c>
      <c r="J1139" s="164">
        <v>399.89</v>
      </c>
      <c r="K1139" s="59">
        <v>0</v>
      </c>
      <c r="L1139" s="59" t="s">
        <v>29410</v>
      </c>
      <c r="M1139" s="59" t="s">
        <v>29446</v>
      </c>
    </row>
    <row r="1140" spans="1:18" s="59" customFormat="1" ht="14.25">
      <c r="A1140" s="59" t="s">
        <v>19977</v>
      </c>
      <c r="B1140" s="59" t="s">
        <v>31115</v>
      </c>
      <c r="C1140" s="59" t="s">
        <v>29493</v>
      </c>
      <c r="D1140" s="59" t="s">
        <v>29494</v>
      </c>
      <c r="E1140" s="164">
        <v>318</v>
      </c>
      <c r="F1140" s="164">
        <v>295</v>
      </c>
      <c r="G1140" s="165">
        <v>0.92</v>
      </c>
      <c r="H1140" s="59" t="s">
        <v>18516</v>
      </c>
      <c r="I1140" s="164">
        <v>104.89</v>
      </c>
      <c r="J1140" s="164">
        <v>399.89</v>
      </c>
      <c r="K1140" s="59">
        <v>0</v>
      </c>
      <c r="L1140" s="59" t="s">
        <v>29439</v>
      </c>
      <c r="M1140" s="59" t="s">
        <v>29446</v>
      </c>
    </row>
    <row r="1141" spans="1:18" s="59" customFormat="1" ht="14.25">
      <c r="A1141" s="59" t="s">
        <v>19974</v>
      </c>
      <c r="B1141" s="59" t="s">
        <v>31116</v>
      </c>
      <c r="C1141" s="59" t="s">
        <v>29493</v>
      </c>
      <c r="D1141" s="59" t="s">
        <v>29494</v>
      </c>
      <c r="E1141" s="164">
        <v>285</v>
      </c>
      <c r="F1141" s="164">
        <v>265</v>
      </c>
      <c r="G1141" s="165">
        <v>0.92</v>
      </c>
      <c r="H1141" s="59" t="s">
        <v>18516</v>
      </c>
      <c r="I1141" s="164">
        <v>93.49</v>
      </c>
      <c r="J1141" s="164">
        <v>358.49</v>
      </c>
      <c r="K1141" s="59">
        <v>0</v>
      </c>
      <c r="L1141" s="59" t="s">
        <v>29439</v>
      </c>
      <c r="M1141" s="59" t="s">
        <v>29446</v>
      </c>
    </row>
    <row r="1142" spans="1:18" s="59" customFormat="1" ht="14.25">
      <c r="A1142" s="59" t="s">
        <v>19971</v>
      </c>
      <c r="B1142" s="59" t="s">
        <v>31117</v>
      </c>
      <c r="C1142" s="59" t="s">
        <v>29493</v>
      </c>
      <c r="D1142" s="59" t="s">
        <v>29494</v>
      </c>
      <c r="E1142" s="164">
        <v>285</v>
      </c>
      <c r="F1142" s="164">
        <v>265</v>
      </c>
      <c r="G1142" s="165">
        <v>0.92</v>
      </c>
      <c r="H1142" s="59" t="s">
        <v>18516</v>
      </c>
      <c r="I1142" s="164">
        <v>93.49</v>
      </c>
      <c r="J1142" s="164">
        <v>358.49</v>
      </c>
      <c r="K1142" s="59">
        <v>0</v>
      </c>
      <c r="L1142" s="59" t="s">
        <v>29410</v>
      </c>
      <c r="M1142" s="59" t="s">
        <v>29446</v>
      </c>
    </row>
    <row r="1143" spans="1:18" s="59" customFormat="1" ht="14.25">
      <c r="A1143" s="59" t="s">
        <v>31118</v>
      </c>
      <c r="B1143" s="59" t="s">
        <v>31119</v>
      </c>
      <c r="C1143" s="59" t="s">
        <v>29804</v>
      </c>
      <c r="D1143" s="59" t="s">
        <v>29805</v>
      </c>
      <c r="E1143" s="164">
        <v>185</v>
      </c>
      <c r="F1143" s="164">
        <v>170</v>
      </c>
      <c r="G1143" s="165">
        <v>0.91</v>
      </c>
      <c r="H1143" s="59" t="s">
        <v>18516</v>
      </c>
      <c r="I1143" s="164">
        <v>44.35</v>
      </c>
      <c r="J1143" s="164">
        <v>214.35</v>
      </c>
      <c r="K1143" s="59">
        <v>10</v>
      </c>
      <c r="L1143" s="59" t="s">
        <v>18516</v>
      </c>
      <c r="M1143" s="59" t="s">
        <v>18516</v>
      </c>
    </row>
    <row r="1144" spans="1:18" s="59" customFormat="1" ht="14.25">
      <c r="A1144" s="59" t="s">
        <v>31120</v>
      </c>
      <c r="B1144" s="59" t="s">
        <v>31121</v>
      </c>
      <c r="C1144" s="59" t="s">
        <v>29804</v>
      </c>
      <c r="D1144" s="59" t="s">
        <v>29805</v>
      </c>
      <c r="E1144" s="164">
        <v>185</v>
      </c>
      <c r="F1144" s="164">
        <v>170</v>
      </c>
      <c r="G1144" s="165">
        <v>0.91</v>
      </c>
      <c r="H1144" s="59" t="s">
        <v>18516</v>
      </c>
      <c r="I1144" s="164">
        <v>44.35</v>
      </c>
      <c r="J1144" s="164">
        <v>214.35</v>
      </c>
      <c r="K1144" s="59">
        <v>37</v>
      </c>
      <c r="L1144" s="59" t="s">
        <v>18516</v>
      </c>
      <c r="M1144" s="59" t="s">
        <v>18516</v>
      </c>
    </row>
    <row r="1145" spans="1:18" s="59" customFormat="1" ht="14.25">
      <c r="A1145" s="59" t="s">
        <v>31122</v>
      </c>
      <c r="B1145" s="59" t="s">
        <v>31123</v>
      </c>
      <c r="C1145" s="59" t="s">
        <v>29804</v>
      </c>
      <c r="D1145" s="59" t="s">
        <v>29805</v>
      </c>
      <c r="E1145" s="164">
        <v>185</v>
      </c>
      <c r="F1145" s="164">
        <v>170</v>
      </c>
      <c r="G1145" s="165">
        <v>0.91</v>
      </c>
      <c r="H1145" s="59" t="s">
        <v>18516</v>
      </c>
      <c r="I1145" s="164">
        <v>44.35</v>
      </c>
      <c r="J1145" s="164">
        <v>214.35</v>
      </c>
      <c r="K1145" s="59">
        <v>13</v>
      </c>
      <c r="L1145" s="59" t="s">
        <v>18516</v>
      </c>
      <c r="M1145" s="59" t="s">
        <v>18516</v>
      </c>
    </row>
    <row r="1146" spans="1:18" s="59" customFormat="1" ht="14.25">
      <c r="A1146" s="59" t="s">
        <v>31124</v>
      </c>
      <c r="B1146" s="59" t="s">
        <v>31125</v>
      </c>
      <c r="C1146" s="59" t="s">
        <v>29804</v>
      </c>
      <c r="D1146" s="59" t="s">
        <v>29805</v>
      </c>
      <c r="E1146" s="164">
        <v>180</v>
      </c>
      <c r="F1146" s="164">
        <v>165</v>
      </c>
      <c r="G1146" s="165">
        <v>0.91</v>
      </c>
      <c r="H1146" s="59" t="s">
        <v>18516</v>
      </c>
      <c r="I1146" s="164">
        <v>40.26</v>
      </c>
      <c r="J1146" s="164">
        <v>205.26</v>
      </c>
      <c r="K1146" s="59">
        <v>21</v>
      </c>
      <c r="L1146" s="59" t="s">
        <v>18516</v>
      </c>
      <c r="M1146" s="59" t="s">
        <v>18516</v>
      </c>
    </row>
    <row r="1147" spans="1:18" s="59" customFormat="1" ht="14.25">
      <c r="A1147" s="59" t="s">
        <v>31126</v>
      </c>
      <c r="B1147" s="59" t="s">
        <v>31127</v>
      </c>
      <c r="C1147" s="59" t="s">
        <v>29804</v>
      </c>
      <c r="D1147" s="59" t="s">
        <v>29805</v>
      </c>
      <c r="E1147" s="164">
        <v>180</v>
      </c>
      <c r="F1147" s="164">
        <v>165</v>
      </c>
      <c r="G1147" s="165">
        <v>0.91</v>
      </c>
      <c r="H1147" s="59" t="s">
        <v>18516</v>
      </c>
      <c r="I1147" s="164">
        <v>40.26</v>
      </c>
      <c r="J1147" s="164">
        <v>205.26</v>
      </c>
      <c r="K1147" s="59">
        <v>55</v>
      </c>
      <c r="L1147" s="59" t="s">
        <v>18516</v>
      </c>
      <c r="M1147" s="59" t="s">
        <v>18516</v>
      </c>
    </row>
    <row r="1148" spans="1:18" s="59" customFormat="1" ht="14.25">
      <c r="A1148" s="59" t="s">
        <v>31128</v>
      </c>
      <c r="B1148" s="59" t="s">
        <v>31129</v>
      </c>
      <c r="C1148" s="59" t="s">
        <v>29804</v>
      </c>
      <c r="D1148" s="59" t="s">
        <v>29805</v>
      </c>
      <c r="E1148" s="164">
        <v>180</v>
      </c>
      <c r="F1148" s="164">
        <v>165</v>
      </c>
      <c r="G1148" s="165">
        <v>0.91</v>
      </c>
      <c r="H1148" s="59" t="s">
        <v>18516</v>
      </c>
      <c r="I1148" s="164">
        <v>40.26</v>
      </c>
      <c r="J1148" s="164">
        <v>205.26</v>
      </c>
      <c r="K1148" s="59">
        <v>38</v>
      </c>
      <c r="L1148" s="59" t="s">
        <v>29815</v>
      </c>
      <c r="M1148" s="59" t="s">
        <v>29808</v>
      </c>
    </row>
    <row r="1149" spans="1:18" s="59" customFormat="1" ht="14.25">
      <c r="A1149" s="59" t="s">
        <v>19929</v>
      </c>
      <c r="B1149" s="59" t="s">
        <v>31130</v>
      </c>
      <c r="C1149" s="59" t="s">
        <v>31083</v>
      </c>
      <c r="D1149" s="59" t="s">
        <v>31084</v>
      </c>
      <c r="E1149" s="164">
        <v>135</v>
      </c>
      <c r="F1149" s="164">
        <v>121.5</v>
      </c>
      <c r="G1149" s="165">
        <v>0.9</v>
      </c>
      <c r="H1149" s="59" t="s">
        <v>18516</v>
      </c>
      <c r="I1149" s="164">
        <v>49.14</v>
      </c>
      <c r="J1149" s="164">
        <v>170.64</v>
      </c>
      <c r="K1149" s="59">
        <v>61</v>
      </c>
      <c r="L1149" s="59" t="s">
        <v>18516</v>
      </c>
      <c r="M1149" s="59" t="s">
        <v>18516</v>
      </c>
    </row>
    <row r="1150" spans="1:18" s="59" customFormat="1" ht="14.25">
      <c r="A1150" s="59" t="s">
        <v>22772</v>
      </c>
      <c r="B1150" s="59" t="s">
        <v>31131</v>
      </c>
      <c r="C1150" s="59" t="s">
        <v>30574</v>
      </c>
      <c r="D1150" s="59" t="s">
        <v>30575</v>
      </c>
      <c r="E1150" s="164">
        <v>370</v>
      </c>
      <c r="F1150" s="164">
        <v>340</v>
      </c>
      <c r="G1150" s="165">
        <v>0.91</v>
      </c>
      <c r="H1150" s="59" t="s">
        <v>18516</v>
      </c>
      <c r="I1150" s="164">
        <v>128.97</v>
      </c>
      <c r="J1150" s="164">
        <v>468.97</v>
      </c>
      <c r="K1150" s="59">
        <v>0</v>
      </c>
      <c r="L1150" s="59" t="s">
        <v>18516</v>
      </c>
      <c r="M1150" s="59" t="s">
        <v>29935</v>
      </c>
    </row>
    <row r="1151" spans="1:18" s="59" customFormat="1" ht="14.25">
      <c r="A1151" s="59" t="s">
        <v>22769</v>
      </c>
      <c r="B1151" s="59" t="s">
        <v>31132</v>
      </c>
      <c r="C1151" s="59" t="s">
        <v>30574</v>
      </c>
      <c r="D1151" s="59" t="s">
        <v>30575</v>
      </c>
      <c r="E1151" s="164">
        <v>360</v>
      </c>
      <c r="F1151" s="164">
        <v>325</v>
      </c>
      <c r="G1151" s="165">
        <v>0.9</v>
      </c>
      <c r="H1151" s="59" t="s">
        <v>18516</v>
      </c>
      <c r="I1151" s="164">
        <v>118.4</v>
      </c>
      <c r="J1151" s="164">
        <v>443.4</v>
      </c>
      <c r="K1151" s="59">
        <v>1</v>
      </c>
      <c r="L1151" s="59" t="s">
        <v>18516</v>
      </c>
      <c r="M1151" s="59" t="s">
        <v>18516</v>
      </c>
    </row>
    <row r="1152" spans="1:18" s="59" customFormat="1" ht="14.25">
      <c r="A1152" s="59" t="s">
        <v>22775</v>
      </c>
      <c r="B1152" s="59" t="s">
        <v>31133</v>
      </c>
      <c r="C1152" s="59" t="s">
        <v>30574</v>
      </c>
      <c r="D1152" s="59" t="s">
        <v>30575</v>
      </c>
      <c r="E1152" s="164">
        <v>119.99</v>
      </c>
      <c r="F1152" s="164">
        <v>105.99</v>
      </c>
      <c r="G1152" s="165">
        <v>0.88</v>
      </c>
      <c r="H1152" s="59" t="s">
        <v>18516</v>
      </c>
      <c r="I1152" s="164">
        <v>45.24</v>
      </c>
      <c r="J1152" s="164">
        <v>151.23</v>
      </c>
      <c r="K1152" s="59">
        <v>48</v>
      </c>
      <c r="L1152" s="59" t="s">
        <v>18516</v>
      </c>
      <c r="M1152" s="59" t="s">
        <v>18516</v>
      </c>
    </row>
    <row r="1153" spans="1:18" s="59" customFormat="1" ht="14.25">
      <c r="A1153" s="59" t="s">
        <v>22778</v>
      </c>
      <c r="B1153" s="59" t="s">
        <v>31134</v>
      </c>
      <c r="C1153" s="59" t="s">
        <v>30574</v>
      </c>
      <c r="D1153" s="59" t="s">
        <v>30575</v>
      </c>
      <c r="E1153" s="164">
        <v>129.99</v>
      </c>
      <c r="F1153" s="164">
        <v>119.99</v>
      </c>
      <c r="G1153" s="165">
        <v>0.92</v>
      </c>
      <c r="H1153" s="59" t="s">
        <v>18516</v>
      </c>
      <c r="I1153" s="164">
        <v>55.81</v>
      </c>
      <c r="J1153" s="164">
        <v>175.8</v>
      </c>
      <c r="K1153" s="59">
        <v>0</v>
      </c>
      <c r="L1153" s="59" t="s">
        <v>29439</v>
      </c>
      <c r="M1153" s="59" t="s">
        <v>29935</v>
      </c>
    </row>
    <row r="1154" spans="1:18" s="59" customFormat="1" ht="14.25">
      <c r="A1154" s="59" t="s">
        <v>22781</v>
      </c>
      <c r="B1154" s="59" t="s">
        <v>31135</v>
      </c>
      <c r="C1154" s="59" t="s">
        <v>31083</v>
      </c>
      <c r="D1154" s="59" t="s">
        <v>31084</v>
      </c>
      <c r="E1154" s="164">
        <v>645</v>
      </c>
      <c r="F1154" s="164">
        <v>612.75</v>
      </c>
      <c r="G1154" s="165">
        <v>0.95</v>
      </c>
      <c r="H1154" s="59" t="s">
        <v>18516</v>
      </c>
      <c r="I1154" s="164">
        <v>190.99</v>
      </c>
      <c r="J1154" s="164">
        <v>803.74</v>
      </c>
      <c r="K1154" s="59">
        <v>43</v>
      </c>
      <c r="L1154" s="59" t="s">
        <v>18516</v>
      </c>
      <c r="M1154" s="59" t="s">
        <v>18516</v>
      </c>
    </row>
    <row r="1155" spans="1:18" s="59" customFormat="1" ht="14.25">
      <c r="A1155" s="59" t="s">
        <v>22790</v>
      </c>
      <c r="B1155" s="59" t="s">
        <v>31136</v>
      </c>
      <c r="C1155" s="59" t="s">
        <v>31137</v>
      </c>
      <c r="D1155" s="59" t="s">
        <v>31138</v>
      </c>
      <c r="E1155" s="164">
        <v>73</v>
      </c>
      <c r="F1155" s="164">
        <v>73</v>
      </c>
      <c r="G1155" s="59" t="s">
        <v>18516</v>
      </c>
      <c r="H1155" s="59" t="s">
        <v>18516</v>
      </c>
      <c r="I1155" s="164">
        <v>39.22</v>
      </c>
      <c r="J1155" s="164">
        <v>112.22</v>
      </c>
      <c r="K1155" s="59">
        <v>55</v>
      </c>
      <c r="L1155" s="59" t="s">
        <v>18516</v>
      </c>
      <c r="M1155" s="59" t="s">
        <v>18516</v>
      </c>
    </row>
    <row r="1156" spans="1:18" s="59" customFormat="1" ht="14.25">
      <c r="A1156" s="59" t="s">
        <v>22784</v>
      </c>
      <c r="B1156" s="59" t="s">
        <v>31139</v>
      </c>
      <c r="C1156" s="59" t="s">
        <v>31140</v>
      </c>
      <c r="D1156" s="59" t="s">
        <v>31141</v>
      </c>
      <c r="E1156" s="164">
        <v>68</v>
      </c>
      <c r="F1156" s="164">
        <v>68</v>
      </c>
      <c r="G1156" s="59" t="s">
        <v>18516</v>
      </c>
      <c r="H1156" s="59" t="s">
        <v>18516</v>
      </c>
      <c r="I1156" s="164">
        <v>38.23</v>
      </c>
      <c r="J1156" s="164">
        <v>106.23</v>
      </c>
      <c r="K1156" s="59">
        <v>55</v>
      </c>
      <c r="L1156" s="59" t="s">
        <v>29439</v>
      </c>
      <c r="M1156" s="59" t="s">
        <v>29808</v>
      </c>
    </row>
    <row r="1157" spans="1:18" s="59" customFormat="1" ht="14.25">
      <c r="A1157" s="59" t="s">
        <v>22793</v>
      </c>
      <c r="B1157" s="59" t="s">
        <v>31142</v>
      </c>
      <c r="C1157" s="59" t="s">
        <v>31140</v>
      </c>
      <c r="D1157" s="59" t="s">
        <v>31141</v>
      </c>
      <c r="E1157" s="164">
        <v>68</v>
      </c>
      <c r="F1157" s="164">
        <v>68</v>
      </c>
      <c r="G1157" s="59" t="s">
        <v>18516</v>
      </c>
      <c r="H1157" s="59" t="s">
        <v>18516</v>
      </c>
      <c r="I1157" s="164">
        <v>38.23</v>
      </c>
      <c r="J1157" s="164">
        <v>106.23</v>
      </c>
      <c r="K1157" s="59">
        <v>75</v>
      </c>
      <c r="L1157" s="59" t="s">
        <v>29439</v>
      </c>
      <c r="M1157" s="59" t="s">
        <v>29808</v>
      </c>
    </row>
    <row r="1158" spans="1:18" s="59" customFormat="1" ht="14.25">
      <c r="A1158" s="59" t="s">
        <v>22796</v>
      </c>
      <c r="B1158" s="59" t="s">
        <v>31143</v>
      </c>
      <c r="C1158" s="59" t="s">
        <v>31140</v>
      </c>
      <c r="D1158" s="59" t="s">
        <v>31141</v>
      </c>
      <c r="E1158" s="164">
        <v>68</v>
      </c>
      <c r="F1158" s="164">
        <v>68</v>
      </c>
      <c r="G1158" s="59" t="s">
        <v>18516</v>
      </c>
      <c r="H1158" s="59" t="s">
        <v>18516</v>
      </c>
      <c r="I1158" s="164">
        <v>38.23</v>
      </c>
      <c r="J1158" s="164">
        <v>106.23</v>
      </c>
      <c r="K1158" s="59">
        <v>66</v>
      </c>
      <c r="L1158" s="59" t="s">
        <v>29439</v>
      </c>
      <c r="M1158" s="59" t="s">
        <v>29808</v>
      </c>
    </row>
    <row r="1159" spans="1:18" s="59" customFormat="1" ht="14.25">
      <c r="A1159" s="59" t="s">
        <v>22799</v>
      </c>
      <c r="B1159" s="59" t="s">
        <v>31144</v>
      </c>
      <c r="C1159" s="59" t="s">
        <v>31140</v>
      </c>
      <c r="D1159" s="59" t="s">
        <v>31141</v>
      </c>
      <c r="E1159" s="164">
        <v>68</v>
      </c>
      <c r="F1159" s="164">
        <v>68</v>
      </c>
      <c r="G1159" s="59" t="s">
        <v>18516</v>
      </c>
      <c r="H1159" s="59" t="s">
        <v>18516</v>
      </c>
      <c r="I1159" s="164">
        <v>38.23</v>
      </c>
      <c r="J1159" s="164">
        <v>106.23</v>
      </c>
      <c r="K1159" s="59">
        <v>130</v>
      </c>
      <c r="L1159" s="59" t="s">
        <v>29455</v>
      </c>
      <c r="M1159" s="59" t="s">
        <v>29808</v>
      </c>
    </row>
    <row r="1160" spans="1:18" s="59" customFormat="1" ht="14.25">
      <c r="A1160" s="59" t="s">
        <v>22787</v>
      </c>
      <c r="B1160" s="59" t="s">
        <v>31145</v>
      </c>
      <c r="C1160" s="59" t="s">
        <v>31140</v>
      </c>
      <c r="D1160" s="59" t="s">
        <v>31141</v>
      </c>
      <c r="E1160" s="164">
        <v>68</v>
      </c>
      <c r="F1160" s="164">
        <v>68</v>
      </c>
      <c r="G1160" s="59" t="s">
        <v>18516</v>
      </c>
      <c r="H1160" s="59" t="s">
        <v>18516</v>
      </c>
      <c r="I1160" s="164">
        <v>38.23</v>
      </c>
      <c r="J1160" s="164">
        <v>106.23</v>
      </c>
      <c r="K1160" s="59">
        <v>150</v>
      </c>
      <c r="L1160" s="59" t="s">
        <v>18516</v>
      </c>
      <c r="M1160" s="59" t="s">
        <v>18516</v>
      </c>
    </row>
    <row r="1161" spans="1:18" s="59" customFormat="1" ht="14.25">
      <c r="A1161" s="59" t="s">
        <v>22814</v>
      </c>
      <c r="B1161" s="59" t="s">
        <v>31146</v>
      </c>
      <c r="C1161" s="59" t="s">
        <v>31147</v>
      </c>
      <c r="D1161" s="59" t="s">
        <v>31148</v>
      </c>
      <c r="E1161" s="164">
        <v>290</v>
      </c>
      <c r="F1161" s="164">
        <v>240</v>
      </c>
      <c r="G1161" s="165">
        <v>0.82</v>
      </c>
      <c r="H1161" s="59" t="s">
        <v>18516</v>
      </c>
      <c r="I1161" s="164">
        <v>79.27</v>
      </c>
      <c r="J1161" s="164">
        <v>319.27</v>
      </c>
      <c r="K1161" s="59">
        <v>0</v>
      </c>
      <c r="L1161" s="59" t="s">
        <v>18516</v>
      </c>
      <c r="M1161" s="59" t="s">
        <v>18516</v>
      </c>
    </row>
    <row r="1162" spans="1:18" s="59" customFormat="1" ht="14.25">
      <c r="A1162" s="59" t="s">
        <v>22808</v>
      </c>
      <c r="B1162" s="59" t="s">
        <v>31149</v>
      </c>
      <c r="C1162" s="59" t="s">
        <v>31147</v>
      </c>
      <c r="D1162" s="59" t="s">
        <v>31148</v>
      </c>
      <c r="E1162" s="164">
        <v>290</v>
      </c>
      <c r="F1162" s="164">
        <v>240</v>
      </c>
      <c r="G1162" s="165">
        <v>0.82</v>
      </c>
      <c r="H1162" s="59" t="s">
        <v>18516</v>
      </c>
      <c r="I1162" s="164">
        <v>79.27</v>
      </c>
      <c r="J1162" s="164">
        <v>319.27</v>
      </c>
      <c r="K1162" s="59">
        <v>0</v>
      </c>
      <c r="L1162" s="59" t="s">
        <v>18516</v>
      </c>
      <c r="M1162" s="59" t="s">
        <v>18516</v>
      </c>
    </row>
    <row r="1163" spans="1:18" s="59" customFormat="1" ht="14.25">
      <c r="A1163" s="59" t="s">
        <v>22805</v>
      </c>
      <c r="B1163" s="59" t="s">
        <v>31150</v>
      </c>
      <c r="C1163" s="59" t="s">
        <v>31147</v>
      </c>
      <c r="D1163" s="59" t="s">
        <v>31148</v>
      </c>
      <c r="E1163" s="164">
        <v>290</v>
      </c>
      <c r="F1163" s="164">
        <v>240</v>
      </c>
      <c r="G1163" s="165">
        <v>0.82</v>
      </c>
      <c r="H1163" s="59" t="s">
        <v>18516</v>
      </c>
      <c r="I1163" s="164">
        <v>79.27</v>
      </c>
      <c r="J1163" s="164">
        <v>319.27</v>
      </c>
      <c r="K1163" s="59">
        <v>53</v>
      </c>
      <c r="L1163" s="59" t="s">
        <v>18516</v>
      </c>
      <c r="M1163" s="59" t="s">
        <v>18516</v>
      </c>
    </row>
    <row r="1164" spans="1:18" s="59" customFormat="1" ht="14.25">
      <c r="A1164" s="59" t="s">
        <v>22817</v>
      </c>
      <c r="B1164" s="59" t="s">
        <v>31151</v>
      </c>
      <c r="C1164" s="59" t="s">
        <v>31152</v>
      </c>
      <c r="D1164" s="59" t="s">
        <v>31153</v>
      </c>
      <c r="E1164" s="59" t="s">
        <v>18516</v>
      </c>
      <c r="F1164" s="59" t="s">
        <v>18516</v>
      </c>
      <c r="G1164" s="59" t="s">
        <v>18516</v>
      </c>
      <c r="H1164" s="59" t="s">
        <v>18516</v>
      </c>
      <c r="I1164" s="59" t="s">
        <v>18516</v>
      </c>
      <c r="J1164" s="59" t="s">
        <v>18516</v>
      </c>
      <c r="K1164" s="59" t="s">
        <v>29707</v>
      </c>
      <c r="L1164" s="59" t="s">
        <v>18516</v>
      </c>
      <c r="M1164" s="59" t="s">
        <v>18516</v>
      </c>
    </row>
    <row r="1165" spans="1:18" s="59" customFormat="1" ht="14.25">
      <c r="A1165" s="59" t="s">
        <v>22811</v>
      </c>
      <c r="B1165" s="59" t="s">
        <v>31154</v>
      </c>
      <c r="C1165" s="59" t="s">
        <v>31152</v>
      </c>
      <c r="D1165" s="59" t="s">
        <v>31153</v>
      </c>
      <c r="E1165" s="59" t="s">
        <v>18516</v>
      </c>
      <c r="F1165" s="59" t="s">
        <v>18516</v>
      </c>
      <c r="G1165" s="59" t="s">
        <v>18516</v>
      </c>
      <c r="H1165" s="59" t="s">
        <v>18516</v>
      </c>
      <c r="I1165" s="59" t="s">
        <v>18516</v>
      </c>
      <c r="J1165" s="59" t="s">
        <v>18516</v>
      </c>
      <c r="K1165" s="59" t="s">
        <v>29707</v>
      </c>
      <c r="L1165" s="59" t="s">
        <v>18516</v>
      </c>
      <c r="M1165" s="59" t="s">
        <v>18516</v>
      </c>
    </row>
    <row r="1166" spans="1:18" s="59" customFormat="1" ht="14.25">
      <c r="A1166" s="59" t="s">
        <v>22802</v>
      </c>
      <c r="B1166" s="59" t="s">
        <v>31155</v>
      </c>
      <c r="C1166" s="59" t="s">
        <v>31152</v>
      </c>
      <c r="D1166" s="59" t="s">
        <v>31153</v>
      </c>
      <c r="E1166" s="59" t="s">
        <v>18516</v>
      </c>
      <c r="F1166" s="59" t="s">
        <v>18516</v>
      </c>
      <c r="G1166" s="59" t="s">
        <v>18516</v>
      </c>
      <c r="H1166" s="59" t="s">
        <v>18516</v>
      </c>
      <c r="I1166" s="59" t="s">
        <v>18516</v>
      </c>
      <c r="J1166" s="59" t="s">
        <v>18516</v>
      </c>
      <c r="K1166" s="59" t="s">
        <v>29707</v>
      </c>
      <c r="L1166" s="59" t="s">
        <v>18516</v>
      </c>
      <c r="M1166" s="59" t="s">
        <v>18516</v>
      </c>
    </row>
    <row r="1167" spans="1:18" s="59" customFormat="1" ht="14.25">
      <c r="A1167" s="59" t="s">
        <v>22823</v>
      </c>
      <c r="B1167" s="59" t="s">
        <v>31156</v>
      </c>
      <c r="C1167" s="59" t="s">
        <v>31152</v>
      </c>
      <c r="D1167" s="59" t="s">
        <v>31153</v>
      </c>
      <c r="E1167" s="59" t="s">
        <v>18516</v>
      </c>
      <c r="F1167" s="59" t="s">
        <v>18516</v>
      </c>
      <c r="G1167" s="59" t="s">
        <v>18516</v>
      </c>
      <c r="H1167" s="59" t="s">
        <v>18516</v>
      </c>
      <c r="I1167" s="59" t="s">
        <v>18516</v>
      </c>
      <c r="J1167" s="59" t="s">
        <v>18516</v>
      </c>
      <c r="K1167" s="59" t="s">
        <v>29707</v>
      </c>
      <c r="L1167" s="59" t="s">
        <v>18516</v>
      </c>
      <c r="M1167" s="59" t="s">
        <v>18516</v>
      </c>
    </row>
    <row r="1168" spans="1:18" s="59" customFormat="1" ht="14.25">
      <c r="A1168" s="59" t="s">
        <v>22826</v>
      </c>
      <c r="B1168" s="59" t="s">
        <v>31157</v>
      </c>
      <c r="C1168" s="59" t="s">
        <v>31152</v>
      </c>
      <c r="D1168" s="59" t="s">
        <v>31153</v>
      </c>
      <c r="E1168" s="59" t="s">
        <v>18516</v>
      </c>
      <c r="F1168" s="59" t="s">
        <v>18516</v>
      </c>
      <c r="G1168" s="59" t="s">
        <v>18516</v>
      </c>
      <c r="H1168" s="59" t="s">
        <v>18516</v>
      </c>
      <c r="I1168" s="59" t="s">
        <v>18516</v>
      </c>
      <c r="J1168" s="59" t="s">
        <v>18516</v>
      </c>
      <c r="K1168" s="59" t="s">
        <v>29707</v>
      </c>
      <c r="L1168" s="59" t="s">
        <v>18516</v>
      </c>
      <c r="M1168" s="59" t="s">
        <v>18516</v>
      </c>
    </row>
    <row r="1169" spans="1:18" s="59" customFormat="1" ht="14.25">
      <c r="A1169" s="59" t="s">
        <v>22820</v>
      </c>
      <c r="B1169" s="59" t="s">
        <v>31158</v>
      </c>
      <c r="C1169" s="59" t="s">
        <v>31152</v>
      </c>
      <c r="D1169" s="59" t="s">
        <v>31153</v>
      </c>
      <c r="E1169" s="59" t="s">
        <v>18516</v>
      </c>
      <c r="F1169" s="59" t="s">
        <v>18516</v>
      </c>
      <c r="G1169" s="59" t="s">
        <v>18516</v>
      </c>
      <c r="H1169" s="59" t="s">
        <v>18516</v>
      </c>
      <c r="I1169" s="59" t="s">
        <v>18516</v>
      </c>
      <c r="J1169" s="59" t="s">
        <v>18516</v>
      </c>
      <c r="K1169" s="59" t="s">
        <v>29707</v>
      </c>
      <c r="L1169" s="59" t="s">
        <v>18516</v>
      </c>
      <c r="M1169" s="59" t="s">
        <v>18516</v>
      </c>
    </row>
    <row r="1170" spans="1:18" s="59" customFormat="1" ht="14.25">
      <c r="A1170" s="59" t="s">
        <v>19903</v>
      </c>
      <c r="B1170" s="59" t="s">
        <v>31159</v>
      </c>
      <c r="C1170" s="59" t="s">
        <v>29506</v>
      </c>
      <c r="D1170" s="59" t="s">
        <v>29507</v>
      </c>
      <c r="E1170" s="164">
        <v>140</v>
      </c>
      <c r="F1170" s="164">
        <v>110</v>
      </c>
      <c r="G1170" s="165">
        <v>0.78</v>
      </c>
      <c r="H1170" s="59" t="s">
        <v>18516</v>
      </c>
      <c r="I1170" s="164">
        <v>46.77</v>
      </c>
      <c r="J1170" s="164">
        <v>156.77</v>
      </c>
      <c r="K1170" s="59">
        <v>113</v>
      </c>
      <c r="L1170" s="59" t="s">
        <v>18516</v>
      </c>
      <c r="M1170" s="59" t="s">
        <v>18516</v>
      </c>
    </row>
    <row r="1171" spans="1:18" s="59" customFormat="1" ht="14.25">
      <c r="A1171" s="59" t="s">
        <v>19900</v>
      </c>
      <c r="B1171" s="59" t="s">
        <v>31160</v>
      </c>
      <c r="C1171" s="59" t="s">
        <v>29506</v>
      </c>
      <c r="D1171" s="59" t="s">
        <v>29507</v>
      </c>
      <c r="E1171" s="164">
        <v>140</v>
      </c>
      <c r="F1171" s="164">
        <v>110</v>
      </c>
      <c r="G1171" s="165">
        <v>0.78</v>
      </c>
      <c r="H1171" s="59" t="s">
        <v>18516</v>
      </c>
      <c r="I1171" s="164">
        <v>46.77</v>
      </c>
      <c r="J1171" s="164">
        <v>156.77</v>
      </c>
      <c r="K1171" s="59">
        <v>117</v>
      </c>
      <c r="L1171" s="59" t="s">
        <v>18516</v>
      </c>
      <c r="M1171" s="59" t="s">
        <v>18516</v>
      </c>
    </row>
    <row r="1172" spans="1:18" s="59" customFormat="1" ht="14.25">
      <c r="A1172" s="59" t="s">
        <v>19888</v>
      </c>
      <c r="B1172" s="59" t="s">
        <v>31161</v>
      </c>
      <c r="C1172" s="59" t="s">
        <v>29506</v>
      </c>
      <c r="D1172" s="59" t="s">
        <v>29507</v>
      </c>
      <c r="E1172" s="164">
        <v>135</v>
      </c>
      <c r="F1172" s="164">
        <v>105</v>
      </c>
      <c r="G1172" s="165">
        <v>0.77</v>
      </c>
      <c r="H1172" s="59" t="s">
        <v>18516</v>
      </c>
      <c r="I1172" s="164">
        <v>45.24</v>
      </c>
      <c r="J1172" s="164">
        <v>150.24</v>
      </c>
      <c r="K1172" s="59">
        <v>113</v>
      </c>
      <c r="L1172" s="59" t="s">
        <v>18516</v>
      </c>
      <c r="M1172" s="59" t="s">
        <v>18516</v>
      </c>
    </row>
    <row r="1173" spans="1:18" s="59" customFormat="1" ht="14.25">
      <c r="A1173" s="59" t="s">
        <v>19897</v>
      </c>
      <c r="B1173" s="59" t="s">
        <v>31162</v>
      </c>
      <c r="C1173" s="59" t="s">
        <v>29506</v>
      </c>
      <c r="D1173" s="59" t="s">
        <v>29507</v>
      </c>
      <c r="E1173" s="164">
        <v>135</v>
      </c>
      <c r="F1173" s="164">
        <v>105</v>
      </c>
      <c r="G1173" s="165">
        <v>0.77</v>
      </c>
      <c r="H1173" s="59" t="s">
        <v>18516</v>
      </c>
      <c r="I1173" s="164">
        <v>45.24</v>
      </c>
      <c r="J1173" s="164">
        <v>150.24</v>
      </c>
      <c r="K1173" s="59">
        <v>114</v>
      </c>
      <c r="L1173" s="59" t="s">
        <v>18516</v>
      </c>
      <c r="M1173" s="59" t="s">
        <v>18516</v>
      </c>
    </row>
    <row r="1174" spans="1:18" s="59" customFormat="1" ht="14.25">
      <c r="A1174" s="59" t="s">
        <v>25287</v>
      </c>
      <c r="B1174" s="59" t="s">
        <v>31163</v>
      </c>
      <c r="C1174" s="59" t="s">
        <v>29599</v>
      </c>
      <c r="D1174" s="59" t="s">
        <v>29600</v>
      </c>
      <c r="E1174" s="164">
        <v>65</v>
      </c>
      <c r="F1174" s="164">
        <v>65</v>
      </c>
      <c r="G1174" s="59" t="s">
        <v>18516</v>
      </c>
      <c r="H1174" s="59" t="s">
        <v>18516</v>
      </c>
      <c r="I1174" s="164">
        <v>33.06</v>
      </c>
      <c r="J1174" s="164">
        <v>98.06</v>
      </c>
      <c r="K1174" s="59">
        <v>219</v>
      </c>
      <c r="L1174" s="59" t="s">
        <v>18516</v>
      </c>
      <c r="M1174" s="59" t="s">
        <v>18516</v>
      </c>
    </row>
    <row r="1175" spans="1:18" s="59" customFormat="1" ht="14.25">
      <c r="A1175" s="59" t="s">
        <v>20154</v>
      </c>
      <c r="B1175" s="59" t="s">
        <v>31164</v>
      </c>
      <c r="C1175" s="59" t="s">
        <v>29865</v>
      </c>
      <c r="D1175" s="59" t="s">
        <v>29866</v>
      </c>
      <c r="E1175" s="164">
        <v>239</v>
      </c>
      <c r="F1175" s="164">
        <v>229</v>
      </c>
      <c r="G1175" s="165">
        <v>0.95</v>
      </c>
      <c r="H1175" s="59" t="s">
        <v>18516</v>
      </c>
      <c r="I1175" s="164">
        <v>132.69</v>
      </c>
      <c r="J1175" s="164">
        <v>361.69</v>
      </c>
      <c r="K1175" s="59">
        <v>0</v>
      </c>
      <c r="L1175" s="59" t="s">
        <v>29465</v>
      </c>
      <c r="M1175" s="59" t="s">
        <v>29437</v>
      </c>
    </row>
    <row r="1176" spans="1:18" s="59" customFormat="1" ht="14.25">
      <c r="A1176" s="59" t="s">
        <v>19012</v>
      </c>
      <c r="B1176" s="59" t="s">
        <v>31165</v>
      </c>
      <c r="C1176" s="59" t="s">
        <v>29583</v>
      </c>
      <c r="D1176" s="59" t="s">
        <v>29583</v>
      </c>
      <c r="E1176" s="164">
        <v>200</v>
      </c>
      <c r="F1176" s="164">
        <v>155</v>
      </c>
      <c r="G1176" s="165">
        <v>0.77</v>
      </c>
      <c r="H1176" s="59" t="s">
        <v>18516</v>
      </c>
      <c r="I1176" s="164">
        <v>49.28</v>
      </c>
      <c r="J1176" s="164">
        <v>204.28</v>
      </c>
      <c r="K1176" s="59">
        <v>100</v>
      </c>
      <c r="L1176" s="59" t="s">
        <v>18516</v>
      </c>
      <c r="M1176" s="59" t="s">
        <v>18516</v>
      </c>
    </row>
    <row r="1177" spans="1:18" s="59" customFormat="1" ht="14.25">
      <c r="A1177" s="59" t="s">
        <v>20414</v>
      </c>
      <c r="B1177" s="59" t="s">
        <v>31166</v>
      </c>
      <c r="C1177" s="59" t="s">
        <v>29501</v>
      </c>
      <c r="D1177" s="59" t="s">
        <v>29502</v>
      </c>
      <c r="E1177" s="164">
        <v>185</v>
      </c>
      <c r="F1177" s="164">
        <v>157</v>
      </c>
      <c r="G1177" s="165">
        <v>0.84</v>
      </c>
      <c r="H1177" s="59" t="s">
        <v>18516</v>
      </c>
      <c r="I1177" s="164">
        <v>83.74</v>
      </c>
      <c r="J1177" s="164">
        <v>240.74</v>
      </c>
      <c r="K1177" s="59">
        <v>0</v>
      </c>
      <c r="L1177" s="59" t="s">
        <v>29410</v>
      </c>
      <c r="M1177" s="59" t="s">
        <v>29495</v>
      </c>
    </row>
    <row r="1178" spans="1:18" s="59" customFormat="1" ht="14.25">
      <c r="A1178" s="59" t="s">
        <v>20405</v>
      </c>
      <c r="B1178" s="59" t="s">
        <v>31167</v>
      </c>
      <c r="C1178" s="59" t="s">
        <v>29501</v>
      </c>
      <c r="D1178" s="59" t="s">
        <v>29502</v>
      </c>
      <c r="E1178" s="164">
        <v>185</v>
      </c>
      <c r="F1178" s="164">
        <v>160</v>
      </c>
      <c r="G1178" s="165">
        <v>0.86</v>
      </c>
      <c r="H1178" s="59" t="s">
        <v>18516</v>
      </c>
      <c r="I1178" s="164">
        <v>83.74</v>
      </c>
      <c r="J1178" s="164">
        <v>243.74</v>
      </c>
      <c r="K1178" s="59">
        <v>0</v>
      </c>
      <c r="L1178" s="59" t="s">
        <v>29439</v>
      </c>
      <c r="M1178" s="59" t="s">
        <v>31114</v>
      </c>
    </row>
    <row r="1179" spans="1:18" s="59" customFormat="1" ht="14.25">
      <c r="A1179" s="59" t="s">
        <v>20402</v>
      </c>
      <c r="B1179" s="59" t="s">
        <v>31168</v>
      </c>
      <c r="C1179" s="59" t="s">
        <v>29501</v>
      </c>
      <c r="D1179" s="59" t="s">
        <v>29502</v>
      </c>
      <c r="E1179" s="164">
        <v>165</v>
      </c>
      <c r="F1179" s="164">
        <v>142</v>
      </c>
      <c r="G1179" s="165">
        <v>0.86</v>
      </c>
      <c r="H1179" s="59" t="s">
        <v>18516</v>
      </c>
      <c r="I1179" s="164">
        <v>80.44</v>
      </c>
      <c r="J1179" s="164">
        <v>222.44</v>
      </c>
      <c r="K1179" s="59">
        <v>0</v>
      </c>
      <c r="L1179" s="59" t="s">
        <v>29439</v>
      </c>
      <c r="M1179" s="59" t="s">
        <v>29495</v>
      </c>
    </row>
    <row r="1180" spans="1:18" s="59" customFormat="1" ht="14.25">
      <c r="A1180" s="59" t="s">
        <v>20396</v>
      </c>
      <c r="B1180" s="59" t="s">
        <v>31169</v>
      </c>
      <c r="C1180" s="59" t="s">
        <v>29501</v>
      </c>
      <c r="D1180" s="59" t="s">
        <v>29502</v>
      </c>
      <c r="E1180" s="164">
        <v>150</v>
      </c>
      <c r="F1180" s="164">
        <v>122</v>
      </c>
      <c r="G1180" s="165">
        <v>0.81</v>
      </c>
      <c r="H1180" s="59" t="s">
        <v>18516</v>
      </c>
      <c r="I1180" s="164">
        <v>57.06</v>
      </c>
      <c r="J1180" s="164">
        <v>179.06</v>
      </c>
      <c r="K1180" s="59">
        <v>0</v>
      </c>
      <c r="L1180" s="59" t="s">
        <v>29439</v>
      </c>
      <c r="M1180" s="59" t="s">
        <v>29495</v>
      </c>
    </row>
    <row r="1181" spans="1:18" s="59" customFormat="1" ht="14.25">
      <c r="A1181" s="59" t="s">
        <v>20399</v>
      </c>
      <c r="B1181" s="59" t="s">
        <v>31170</v>
      </c>
      <c r="C1181" s="59" t="s">
        <v>29501</v>
      </c>
      <c r="D1181" s="59" t="s">
        <v>29502</v>
      </c>
      <c r="E1181" s="164">
        <v>165</v>
      </c>
      <c r="F1181" s="164">
        <v>142</v>
      </c>
      <c r="G1181" s="165">
        <v>0.86</v>
      </c>
      <c r="H1181" s="59" t="s">
        <v>18516</v>
      </c>
      <c r="I1181" s="164">
        <v>80.44</v>
      </c>
      <c r="J1181" s="164">
        <v>222.44</v>
      </c>
      <c r="K1181" s="59">
        <v>0</v>
      </c>
      <c r="L1181" s="59" t="s">
        <v>29465</v>
      </c>
      <c r="M1181" s="59" t="s">
        <v>29495</v>
      </c>
    </row>
    <row r="1182" spans="1:18" s="59" customFormat="1" ht="14.25">
      <c r="A1182" s="59" t="s">
        <v>20393</v>
      </c>
      <c r="B1182" s="59" t="s">
        <v>31171</v>
      </c>
      <c r="C1182" s="59" t="s">
        <v>29501</v>
      </c>
      <c r="D1182" s="59" t="s">
        <v>29502</v>
      </c>
      <c r="E1182" s="164">
        <v>150</v>
      </c>
      <c r="F1182" s="164">
        <v>122</v>
      </c>
      <c r="G1182" s="165">
        <v>0.81</v>
      </c>
      <c r="H1182" s="59" t="s">
        <v>18516</v>
      </c>
      <c r="I1182" s="164">
        <v>56.62</v>
      </c>
      <c r="J1182" s="164">
        <v>178.62</v>
      </c>
      <c r="K1182" s="59">
        <v>42</v>
      </c>
      <c r="L1182" s="59" t="s">
        <v>29465</v>
      </c>
      <c r="M1182" s="59" t="s">
        <v>29459</v>
      </c>
    </row>
    <row r="1183" spans="1:18" s="59" customFormat="1" ht="14.25">
      <c r="A1183" s="59" t="s">
        <v>25364</v>
      </c>
      <c r="B1183" s="59" t="s">
        <v>31172</v>
      </c>
      <c r="C1183" s="59" t="s">
        <v>29661</v>
      </c>
      <c r="D1183" s="59" t="s">
        <v>29662</v>
      </c>
      <c r="E1183" s="164">
        <v>140</v>
      </c>
      <c r="F1183" s="164">
        <v>110</v>
      </c>
      <c r="G1183" s="165">
        <v>0.78</v>
      </c>
      <c r="H1183" s="59" t="s">
        <v>18516</v>
      </c>
      <c r="I1183" s="164">
        <v>53.63</v>
      </c>
      <c r="J1183" s="164">
        <v>163.63</v>
      </c>
      <c r="K1183" s="59">
        <v>0</v>
      </c>
      <c r="L1183" s="59" t="s">
        <v>18516</v>
      </c>
      <c r="M1183" s="59" t="s">
        <v>18516</v>
      </c>
    </row>
    <row r="1184" spans="1:18" s="59" customFormat="1" ht="14.25">
      <c r="A1184" s="59" t="s">
        <v>31173</v>
      </c>
      <c r="B1184" s="59" t="s">
        <v>31174</v>
      </c>
      <c r="C1184" s="59" t="s">
        <v>31175</v>
      </c>
      <c r="D1184" s="59" t="s">
        <v>31176</v>
      </c>
      <c r="E1184" s="164">
        <v>82.99</v>
      </c>
      <c r="F1184" s="164">
        <v>79.99</v>
      </c>
      <c r="G1184" s="165">
        <v>0.96</v>
      </c>
      <c r="H1184" s="59" t="s">
        <v>29478</v>
      </c>
      <c r="I1184" s="164">
        <v>32.91</v>
      </c>
      <c r="J1184" s="164">
        <v>112.9</v>
      </c>
      <c r="K1184" s="59">
        <v>66</v>
      </c>
      <c r="L1184" s="59" t="s">
        <v>18516</v>
      </c>
      <c r="M1184" s="59" t="s">
        <v>18516</v>
      </c>
    </row>
    <row r="1185" spans="1:18" s="59" customFormat="1" ht="14.25">
      <c r="A1185" s="59" t="s">
        <v>31177</v>
      </c>
      <c r="B1185" s="59" t="s">
        <v>31174</v>
      </c>
      <c r="C1185" s="59" t="s">
        <v>31175</v>
      </c>
      <c r="D1185" s="59" t="s">
        <v>31176</v>
      </c>
      <c r="E1185" s="164">
        <v>82.99</v>
      </c>
      <c r="F1185" s="164">
        <v>77.99</v>
      </c>
      <c r="G1185" s="165">
        <v>0.93</v>
      </c>
      <c r="H1185" s="59" t="s">
        <v>29478</v>
      </c>
      <c r="I1185" s="164">
        <v>32.91</v>
      </c>
      <c r="J1185" s="164">
        <v>110.9</v>
      </c>
      <c r="K1185" s="59">
        <v>71</v>
      </c>
      <c r="L1185" s="59" t="s">
        <v>18516</v>
      </c>
      <c r="M1185" s="59" t="s">
        <v>18516</v>
      </c>
    </row>
    <row r="1186" spans="1:18" s="59" customFormat="1" ht="14.25">
      <c r="A1186" s="59" t="s">
        <v>20157</v>
      </c>
      <c r="B1186" s="59" t="s">
        <v>31164</v>
      </c>
      <c r="C1186" s="59" t="s">
        <v>29865</v>
      </c>
      <c r="D1186" s="59" t="s">
        <v>29866</v>
      </c>
      <c r="E1186" s="164">
        <v>239</v>
      </c>
      <c r="F1186" s="164">
        <v>229</v>
      </c>
      <c r="G1186" s="165">
        <v>0.95</v>
      </c>
      <c r="H1186" s="59" t="s">
        <v>18516</v>
      </c>
      <c r="I1186" s="164">
        <v>132.69</v>
      </c>
      <c r="J1186" s="164">
        <v>361.69</v>
      </c>
      <c r="K1186" s="59">
        <v>0</v>
      </c>
      <c r="L1186" s="59" t="s">
        <v>29410</v>
      </c>
      <c r="M1186" s="59" t="s">
        <v>29437</v>
      </c>
    </row>
    <row r="1187" spans="1:18" s="59" customFormat="1" ht="14.25">
      <c r="A1187" s="59" t="s">
        <v>20160</v>
      </c>
      <c r="B1187" s="59" t="s">
        <v>31164</v>
      </c>
      <c r="C1187" s="59" t="s">
        <v>29865</v>
      </c>
      <c r="D1187" s="59" t="s">
        <v>29866</v>
      </c>
      <c r="E1187" s="164">
        <v>239</v>
      </c>
      <c r="F1187" s="164">
        <v>229</v>
      </c>
      <c r="G1187" s="165">
        <v>0.95</v>
      </c>
      <c r="H1187" s="59" t="s">
        <v>18516</v>
      </c>
      <c r="I1187" s="164">
        <v>132.69</v>
      </c>
      <c r="J1187" s="164">
        <v>361.69</v>
      </c>
      <c r="K1187" s="59">
        <v>0</v>
      </c>
      <c r="L1187" s="59" t="s">
        <v>29410</v>
      </c>
      <c r="M1187" s="59" t="s">
        <v>29437</v>
      </c>
    </row>
    <row r="1188" spans="1:18" s="59" customFormat="1" ht="14.25">
      <c r="A1188" s="59" t="s">
        <v>20163</v>
      </c>
      <c r="B1188" s="59" t="s">
        <v>31164</v>
      </c>
      <c r="C1188" s="59" t="s">
        <v>29865</v>
      </c>
      <c r="D1188" s="59" t="s">
        <v>29866</v>
      </c>
      <c r="E1188" s="164">
        <v>239</v>
      </c>
      <c r="F1188" s="164">
        <v>229</v>
      </c>
      <c r="G1188" s="165">
        <v>0.95</v>
      </c>
      <c r="H1188" s="59" t="s">
        <v>18516</v>
      </c>
      <c r="I1188" s="164">
        <v>132.69</v>
      </c>
      <c r="J1188" s="164">
        <v>361.69</v>
      </c>
      <c r="K1188" s="59">
        <v>0</v>
      </c>
      <c r="L1188" s="59" t="s">
        <v>29439</v>
      </c>
      <c r="M1188" s="59" t="s">
        <v>29437</v>
      </c>
    </row>
    <row r="1189" spans="1:18" s="59" customFormat="1" ht="14.25">
      <c r="A1189" s="59" t="s">
        <v>20181</v>
      </c>
      <c r="B1189" s="59" t="s">
        <v>31034</v>
      </c>
      <c r="C1189" s="59" t="s">
        <v>29865</v>
      </c>
      <c r="D1189" s="59" t="s">
        <v>29866</v>
      </c>
      <c r="E1189" s="164">
        <v>239</v>
      </c>
      <c r="F1189" s="164">
        <v>229</v>
      </c>
      <c r="G1189" s="165">
        <v>0.95</v>
      </c>
      <c r="H1189" s="59" t="s">
        <v>18516</v>
      </c>
      <c r="I1189" s="164">
        <v>133.07</v>
      </c>
      <c r="J1189" s="164">
        <v>362.07</v>
      </c>
      <c r="K1189" s="59">
        <v>0</v>
      </c>
      <c r="L1189" s="59" t="s">
        <v>29439</v>
      </c>
      <c r="M1189" s="59" t="s">
        <v>29437</v>
      </c>
    </row>
    <row r="1190" spans="1:18" s="59" customFormat="1" ht="14.25">
      <c r="A1190" s="59" t="s">
        <v>20178</v>
      </c>
      <c r="B1190" s="59" t="s">
        <v>31034</v>
      </c>
      <c r="C1190" s="59" t="s">
        <v>29865</v>
      </c>
      <c r="D1190" s="59" t="s">
        <v>29866</v>
      </c>
      <c r="E1190" s="164">
        <v>239</v>
      </c>
      <c r="F1190" s="164">
        <v>229</v>
      </c>
      <c r="G1190" s="165">
        <v>0.95</v>
      </c>
      <c r="H1190" s="59" t="s">
        <v>18516</v>
      </c>
      <c r="I1190" s="164">
        <v>133.07</v>
      </c>
      <c r="J1190" s="164">
        <v>362.07</v>
      </c>
      <c r="K1190" s="59">
        <v>0</v>
      </c>
      <c r="L1190" s="59" t="s">
        <v>29439</v>
      </c>
      <c r="M1190" s="59" t="s">
        <v>29437</v>
      </c>
    </row>
    <row r="1191" spans="1:18" s="59" customFormat="1" ht="14.25">
      <c r="A1191" s="59" t="s">
        <v>31178</v>
      </c>
      <c r="B1191" s="59" t="s">
        <v>31179</v>
      </c>
      <c r="C1191" s="59" t="s">
        <v>29583</v>
      </c>
      <c r="D1191" s="59" t="s">
        <v>29583</v>
      </c>
      <c r="E1191" s="164">
        <v>310</v>
      </c>
      <c r="F1191" s="164">
        <v>275</v>
      </c>
      <c r="G1191" s="165">
        <v>0.88</v>
      </c>
      <c r="H1191" s="59" t="s">
        <v>18516</v>
      </c>
      <c r="I1191" s="164">
        <v>113.24</v>
      </c>
      <c r="J1191" s="164">
        <v>388.24</v>
      </c>
      <c r="K1191" s="59">
        <v>1</v>
      </c>
      <c r="L1191" s="59" t="s">
        <v>18516</v>
      </c>
      <c r="M1191" s="59" t="s">
        <v>18516</v>
      </c>
    </row>
    <row r="1192" spans="1:18" s="59" customFormat="1" ht="14.25">
      <c r="A1192" s="59" t="s">
        <v>25273</v>
      </c>
      <c r="B1192" s="59" t="s">
        <v>31180</v>
      </c>
      <c r="C1192" s="59" t="s">
        <v>31181</v>
      </c>
      <c r="D1192" s="59" t="s">
        <v>31181</v>
      </c>
      <c r="E1192" s="59" t="s">
        <v>18516</v>
      </c>
      <c r="F1192" s="59" t="s">
        <v>18516</v>
      </c>
      <c r="G1192" s="59" t="s">
        <v>18516</v>
      </c>
      <c r="H1192" s="59" t="s">
        <v>18516</v>
      </c>
      <c r="I1192" s="59" t="s">
        <v>18516</v>
      </c>
      <c r="J1192" s="59" t="s">
        <v>18516</v>
      </c>
      <c r="K1192" s="59" t="s">
        <v>29707</v>
      </c>
      <c r="L1192" s="59" t="s">
        <v>18516</v>
      </c>
      <c r="M1192" s="59" t="s">
        <v>18516</v>
      </c>
    </row>
    <row r="1193" spans="1:18" s="59" customFormat="1" ht="14.25">
      <c r="A1193" s="59" t="s">
        <v>19149</v>
      </c>
      <c r="B1193" s="59" t="s">
        <v>31182</v>
      </c>
      <c r="C1193" s="59" t="s">
        <v>29583</v>
      </c>
      <c r="D1193" s="59" t="s">
        <v>29583</v>
      </c>
      <c r="E1193" s="164">
        <v>175</v>
      </c>
      <c r="F1193" s="164">
        <v>150</v>
      </c>
      <c r="G1193" s="165">
        <v>0.85</v>
      </c>
      <c r="H1193" s="59" t="s">
        <v>18516</v>
      </c>
      <c r="I1193" s="164">
        <v>46.11</v>
      </c>
      <c r="J1193" s="164">
        <v>196.11</v>
      </c>
      <c r="K1193" s="59">
        <v>0</v>
      </c>
      <c r="L1193" s="59" t="s">
        <v>29410</v>
      </c>
      <c r="M1193" s="59" t="s">
        <v>30930</v>
      </c>
    </row>
    <row r="1194" spans="1:18" s="59" customFormat="1" ht="14.25">
      <c r="A1194" s="59" t="s">
        <v>19155</v>
      </c>
      <c r="B1194" s="59" t="s">
        <v>31183</v>
      </c>
      <c r="C1194" s="59" t="s">
        <v>29583</v>
      </c>
      <c r="D1194" s="59" t="s">
        <v>29583</v>
      </c>
      <c r="E1194" s="164">
        <v>175</v>
      </c>
      <c r="F1194" s="164">
        <v>150</v>
      </c>
      <c r="G1194" s="165">
        <v>0.85</v>
      </c>
      <c r="H1194" s="59" t="s">
        <v>18516</v>
      </c>
      <c r="I1194" s="164">
        <v>46.11</v>
      </c>
      <c r="J1194" s="164">
        <v>196.11</v>
      </c>
      <c r="K1194" s="59">
        <v>19</v>
      </c>
      <c r="L1194" s="59" t="s">
        <v>29439</v>
      </c>
      <c r="M1194" s="59" t="s">
        <v>30930</v>
      </c>
    </row>
    <row r="1195" spans="1:18" s="59" customFormat="1" ht="14.25">
      <c r="A1195" s="59" t="s">
        <v>19152</v>
      </c>
      <c r="B1195" s="59" t="s">
        <v>31184</v>
      </c>
      <c r="C1195" s="59" t="s">
        <v>29583</v>
      </c>
      <c r="D1195" s="59" t="s">
        <v>29583</v>
      </c>
      <c r="E1195" s="164">
        <v>165</v>
      </c>
      <c r="F1195" s="164">
        <v>140</v>
      </c>
      <c r="G1195" s="165">
        <v>0.84</v>
      </c>
      <c r="H1195" s="59" t="s">
        <v>18516</v>
      </c>
      <c r="I1195" s="164">
        <v>41.9</v>
      </c>
      <c r="J1195" s="164">
        <v>181.9</v>
      </c>
      <c r="K1195" s="59">
        <v>109</v>
      </c>
      <c r="L1195" s="59" t="s">
        <v>29410</v>
      </c>
      <c r="M1195" s="59" t="s">
        <v>30930</v>
      </c>
    </row>
    <row r="1196" spans="1:18" s="59" customFormat="1" ht="14.25">
      <c r="A1196" s="59" t="s">
        <v>19146</v>
      </c>
      <c r="B1196" s="59" t="s">
        <v>31185</v>
      </c>
      <c r="C1196" s="59" t="s">
        <v>29583</v>
      </c>
      <c r="D1196" s="59" t="s">
        <v>29583</v>
      </c>
      <c r="E1196" s="164">
        <v>165</v>
      </c>
      <c r="F1196" s="164">
        <v>140</v>
      </c>
      <c r="G1196" s="165">
        <v>0.84</v>
      </c>
      <c r="H1196" s="59" t="s">
        <v>18516</v>
      </c>
      <c r="I1196" s="164">
        <v>41.9</v>
      </c>
      <c r="J1196" s="164">
        <v>181.9</v>
      </c>
      <c r="K1196" s="59">
        <v>0</v>
      </c>
      <c r="L1196" s="59" t="s">
        <v>29410</v>
      </c>
      <c r="M1196" s="59" t="s">
        <v>30930</v>
      </c>
    </row>
    <row r="1197" spans="1:18" s="59" customFormat="1" ht="14.25">
      <c r="A1197" s="59" t="s">
        <v>18831</v>
      </c>
      <c r="B1197" s="59" t="s">
        <v>31186</v>
      </c>
      <c r="C1197" s="59" t="s">
        <v>29610</v>
      </c>
      <c r="D1197" s="59" t="s">
        <v>29611</v>
      </c>
      <c r="E1197" s="164">
        <v>480</v>
      </c>
      <c r="F1197" s="164">
        <v>385</v>
      </c>
      <c r="G1197" s="165">
        <v>0.8</v>
      </c>
      <c r="H1197" s="59" t="s">
        <v>31187</v>
      </c>
      <c r="I1197" s="164">
        <v>167.4</v>
      </c>
      <c r="J1197" s="164">
        <v>552.4</v>
      </c>
      <c r="K1197" s="59">
        <v>90</v>
      </c>
      <c r="L1197" s="59" t="s">
        <v>29439</v>
      </c>
      <c r="M1197" s="59" t="s">
        <v>29495</v>
      </c>
    </row>
    <row r="1198" spans="1:18" s="59" customFormat="1" ht="14.25">
      <c r="A1198" s="59" t="s">
        <v>31188</v>
      </c>
      <c r="B1198" s="59" t="s">
        <v>31189</v>
      </c>
      <c r="C1198" s="59" t="s">
        <v>29610</v>
      </c>
      <c r="D1198" s="59" t="s">
        <v>29611</v>
      </c>
      <c r="E1198" s="164">
        <v>130</v>
      </c>
      <c r="F1198" s="164">
        <v>110</v>
      </c>
      <c r="G1198" s="165">
        <v>0.84</v>
      </c>
      <c r="H1198" s="59" t="s">
        <v>18516</v>
      </c>
      <c r="I1198" s="164">
        <v>23.67</v>
      </c>
      <c r="J1198" s="164">
        <v>133.67</v>
      </c>
      <c r="K1198" s="59">
        <v>147</v>
      </c>
      <c r="L1198" s="59" t="s">
        <v>29410</v>
      </c>
      <c r="M1198" s="59" t="s">
        <v>30549</v>
      </c>
    </row>
    <row r="1199" spans="1:18" s="59" customFormat="1" ht="14.25">
      <c r="A1199" s="59" t="s">
        <v>31190</v>
      </c>
      <c r="B1199" s="59" t="s">
        <v>31191</v>
      </c>
      <c r="C1199" s="59" t="s">
        <v>29610</v>
      </c>
      <c r="D1199" s="59" t="s">
        <v>29611</v>
      </c>
      <c r="E1199" s="164">
        <v>130</v>
      </c>
      <c r="F1199" s="164">
        <v>110</v>
      </c>
      <c r="G1199" s="165">
        <v>0.84</v>
      </c>
      <c r="H1199" s="59" t="s">
        <v>18516</v>
      </c>
      <c r="I1199" s="164">
        <v>23.67</v>
      </c>
      <c r="J1199" s="164">
        <v>133.67</v>
      </c>
      <c r="K1199" s="59">
        <v>66</v>
      </c>
      <c r="L1199" s="59" t="s">
        <v>18516</v>
      </c>
      <c r="M1199" s="59" t="s">
        <v>18516</v>
      </c>
    </row>
    <row r="1200" spans="1:18" s="59" customFormat="1" ht="14.25">
      <c r="A1200" s="59" t="s">
        <v>31192</v>
      </c>
      <c r="B1200" s="59" t="s">
        <v>31193</v>
      </c>
      <c r="C1200" s="59" t="s">
        <v>29610</v>
      </c>
      <c r="D1200" s="59" t="s">
        <v>29611</v>
      </c>
      <c r="E1200" s="164">
        <v>130</v>
      </c>
      <c r="F1200" s="164">
        <v>110</v>
      </c>
      <c r="G1200" s="165">
        <v>0.84</v>
      </c>
      <c r="H1200" s="59" t="s">
        <v>18516</v>
      </c>
      <c r="I1200" s="164">
        <v>23.67</v>
      </c>
      <c r="J1200" s="164">
        <v>133.67</v>
      </c>
      <c r="K1200" s="59">
        <v>48</v>
      </c>
      <c r="L1200" s="59" t="s">
        <v>18516</v>
      </c>
      <c r="M1200" s="59" t="s">
        <v>18516</v>
      </c>
    </row>
    <row r="1201" spans="1:18" s="59" customFormat="1" ht="14.25">
      <c r="A1201" s="59" t="s">
        <v>31194</v>
      </c>
      <c r="B1201" s="59" t="s">
        <v>31195</v>
      </c>
      <c r="C1201" s="59" t="s">
        <v>30146</v>
      </c>
      <c r="D1201" s="59" t="s">
        <v>30147</v>
      </c>
      <c r="E1201" s="164">
        <v>119</v>
      </c>
      <c r="F1201" s="164">
        <v>99.96</v>
      </c>
      <c r="G1201" s="165">
        <v>0.84</v>
      </c>
      <c r="H1201" s="59" t="s">
        <v>29914</v>
      </c>
      <c r="I1201" s="164">
        <v>50.77</v>
      </c>
      <c r="J1201" s="164">
        <v>150.73</v>
      </c>
      <c r="K1201" s="59">
        <v>2</v>
      </c>
      <c r="L1201" s="59" t="s">
        <v>18516</v>
      </c>
      <c r="M1201" s="59" t="s">
        <v>18516</v>
      </c>
    </row>
    <row r="1202" spans="1:18" s="59" customFormat="1" ht="14.25">
      <c r="A1202" s="59" t="s">
        <v>22732</v>
      </c>
      <c r="B1202" s="59" t="s">
        <v>31196</v>
      </c>
      <c r="C1202" s="59" t="s">
        <v>29414</v>
      </c>
      <c r="D1202" s="59" t="s">
        <v>29415</v>
      </c>
      <c r="E1202" s="164">
        <v>279</v>
      </c>
      <c r="F1202" s="164">
        <v>260</v>
      </c>
      <c r="G1202" s="165">
        <v>0.93</v>
      </c>
      <c r="H1202" s="59" t="s">
        <v>18516</v>
      </c>
      <c r="I1202" s="164">
        <v>100.17</v>
      </c>
      <c r="J1202" s="164">
        <v>360.17</v>
      </c>
      <c r="K1202" s="59">
        <v>0</v>
      </c>
      <c r="L1202" s="59" t="s">
        <v>29439</v>
      </c>
      <c r="M1202" s="59" t="s">
        <v>29935</v>
      </c>
    </row>
    <row r="1203" spans="1:18" s="59" customFormat="1" ht="14.25">
      <c r="A1203" s="59" t="s">
        <v>22726</v>
      </c>
      <c r="B1203" s="59" t="s">
        <v>31197</v>
      </c>
      <c r="C1203" s="59" t="s">
        <v>29414</v>
      </c>
      <c r="D1203" s="59" t="s">
        <v>29415</v>
      </c>
      <c r="E1203" s="164">
        <v>279</v>
      </c>
      <c r="F1203" s="164">
        <v>260</v>
      </c>
      <c r="G1203" s="165">
        <v>0.93</v>
      </c>
      <c r="H1203" s="59" t="s">
        <v>18516</v>
      </c>
      <c r="I1203" s="164">
        <v>100.17</v>
      </c>
      <c r="J1203" s="164">
        <v>360.17</v>
      </c>
      <c r="K1203" s="59">
        <v>0</v>
      </c>
      <c r="L1203" s="59" t="s">
        <v>29439</v>
      </c>
      <c r="M1203" s="59" t="s">
        <v>29459</v>
      </c>
    </row>
    <row r="1204" spans="1:18" s="59" customFormat="1" ht="14.25">
      <c r="A1204" s="59" t="s">
        <v>19006</v>
      </c>
      <c r="B1204" s="59" t="s">
        <v>31198</v>
      </c>
      <c r="C1204" s="59" t="s">
        <v>29583</v>
      </c>
      <c r="D1204" s="59" t="s">
        <v>29583</v>
      </c>
      <c r="E1204" s="164">
        <v>175</v>
      </c>
      <c r="F1204" s="164">
        <v>145</v>
      </c>
      <c r="G1204" s="165">
        <v>0.82</v>
      </c>
      <c r="H1204" s="59" t="s">
        <v>18516</v>
      </c>
      <c r="I1204" s="164">
        <v>43.61</v>
      </c>
      <c r="J1204" s="164">
        <v>188.61</v>
      </c>
      <c r="K1204" s="59">
        <v>39</v>
      </c>
      <c r="L1204" s="59" t="s">
        <v>18516</v>
      </c>
      <c r="M1204" s="59" t="s">
        <v>18516</v>
      </c>
    </row>
    <row r="1205" spans="1:18" s="59" customFormat="1" ht="14.25">
      <c r="A1205" s="59" t="s">
        <v>19015</v>
      </c>
      <c r="B1205" s="59" t="s">
        <v>31199</v>
      </c>
      <c r="C1205" s="59" t="s">
        <v>29583</v>
      </c>
      <c r="D1205" s="59" t="s">
        <v>29583</v>
      </c>
      <c r="E1205" s="164">
        <v>200</v>
      </c>
      <c r="F1205" s="164">
        <v>155</v>
      </c>
      <c r="G1205" s="165">
        <v>0.77</v>
      </c>
      <c r="H1205" s="59" t="s">
        <v>18516</v>
      </c>
      <c r="I1205" s="164">
        <v>49.28</v>
      </c>
      <c r="J1205" s="164">
        <v>204.28</v>
      </c>
      <c r="K1205" s="59">
        <v>73</v>
      </c>
      <c r="L1205" s="59" t="s">
        <v>18516</v>
      </c>
      <c r="M1205" s="59" t="s">
        <v>18516</v>
      </c>
    </row>
    <row r="1206" spans="1:18" s="59" customFormat="1" ht="14.25">
      <c r="A1206" s="59" t="s">
        <v>19009</v>
      </c>
      <c r="B1206" s="59" t="s">
        <v>31200</v>
      </c>
      <c r="C1206" s="59" t="s">
        <v>29583</v>
      </c>
      <c r="D1206" s="59" t="s">
        <v>29583</v>
      </c>
      <c r="E1206" s="164">
        <v>175</v>
      </c>
      <c r="F1206" s="164">
        <v>145</v>
      </c>
      <c r="G1206" s="165">
        <v>0.82</v>
      </c>
      <c r="H1206" s="59" t="s">
        <v>18516</v>
      </c>
      <c r="I1206" s="164">
        <v>43.61</v>
      </c>
      <c r="J1206" s="164">
        <v>188.61</v>
      </c>
      <c r="K1206" s="59">
        <v>0</v>
      </c>
      <c r="L1206" s="59" t="s">
        <v>18516</v>
      </c>
      <c r="M1206" s="59" t="s">
        <v>18516</v>
      </c>
    </row>
    <row r="1207" spans="1:18" s="59" customFormat="1" ht="14.25">
      <c r="A1207" s="59" t="s">
        <v>31201</v>
      </c>
      <c r="B1207" s="59" t="s">
        <v>31202</v>
      </c>
      <c r="C1207" s="59" t="s">
        <v>31203</v>
      </c>
      <c r="D1207" s="59" t="s">
        <v>31204</v>
      </c>
      <c r="E1207" s="164">
        <v>129.9</v>
      </c>
      <c r="F1207" s="164">
        <v>100</v>
      </c>
      <c r="G1207" s="165">
        <v>0.76</v>
      </c>
      <c r="H1207" s="59" t="s">
        <v>31205</v>
      </c>
      <c r="I1207" s="164">
        <v>57.06</v>
      </c>
      <c r="J1207" s="164">
        <v>157.06</v>
      </c>
      <c r="K1207" s="59">
        <v>37</v>
      </c>
      <c r="L1207" s="59" t="s">
        <v>18516</v>
      </c>
      <c r="M1207" s="59" t="s">
        <v>18516</v>
      </c>
    </row>
    <row r="1208" spans="1:18" s="59" customFormat="1" ht="14.25">
      <c r="A1208" s="59" t="s">
        <v>31206</v>
      </c>
      <c r="B1208" s="59" t="s">
        <v>31202</v>
      </c>
      <c r="C1208" s="59" t="s">
        <v>31203</v>
      </c>
      <c r="D1208" s="59" t="s">
        <v>31204</v>
      </c>
      <c r="E1208" s="164">
        <v>129.9</v>
      </c>
      <c r="F1208" s="164">
        <v>100</v>
      </c>
      <c r="G1208" s="165">
        <v>0.76</v>
      </c>
      <c r="H1208" s="59" t="s">
        <v>31205</v>
      </c>
      <c r="I1208" s="164">
        <v>57.06</v>
      </c>
      <c r="J1208" s="164">
        <v>157.06</v>
      </c>
      <c r="K1208" s="59">
        <v>34</v>
      </c>
      <c r="L1208" s="59" t="s">
        <v>18516</v>
      </c>
      <c r="M1208" s="59" t="s">
        <v>18516</v>
      </c>
    </row>
    <row r="1209" spans="1:18" s="59" customFormat="1" ht="14.25">
      <c r="A1209" s="59" t="s">
        <v>31207</v>
      </c>
      <c r="B1209" s="59" t="s">
        <v>31208</v>
      </c>
      <c r="C1209" s="59" t="s">
        <v>31203</v>
      </c>
      <c r="D1209" s="59" t="s">
        <v>31204</v>
      </c>
      <c r="E1209" s="164">
        <v>109.9</v>
      </c>
      <c r="F1209" s="164">
        <v>109.9</v>
      </c>
      <c r="G1209" s="59" t="s">
        <v>18516</v>
      </c>
      <c r="H1209" s="59" t="s">
        <v>18516</v>
      </c>
      <c r="I1209" s="164">
        <v>49.79</v>
      </c>
      <c r="J1209" s="164">
        <v>159.69</v>
      </c>
      <c r="K1209" s="59">
        <v>39</v>
      </c>
      <c r="L1209" s="59" t="s">
        <v>18516</v>
      </c>
      <c r="M1209" s="59" t="s">
        <v>18516</v>
      </c>
    </row>
    <row r="1210" spans="1:18" s="59" customFormat="1" ht="14.25">
      <c r="A1210" s="59" t="s">
        <v>31209</v>
      </c>
      <c r="B1210" s="59" t="s">
        <v>31208</v>
      </c>
      <c r="C1210" s="59" t="s">
        <v>31203</v>
      </c>
      <c r="D1210" s="59" t="s">
        <v>31204</v>
      </c>
      <c r="E1210" s="164">
        <v>109.9</v>
      </c>
      <c r="F1210" s="164">
        <v>109.9</v>
      </c>
      <c r="G1210" s="59" t="s">
        <v>18516</v>
      </c>
      <c r="H1210" s="59" t="s">
        <v>18516</v>
      </c>
      <c r="I1210" s="164">
        <v>49.79</v>
      </c>
      <c r="J1210" s="164">
        <v>159.69</v>
      </c>
      <c r="K1210" s="59">
        <v>47</v>
      </c>
      <c r="L1210" s="59" t="s">
        <v>18516</v>
      </c>
      <c r="M1210" s="59" t="s">
        <v>18516</v>
      </c>
    </row>
    <row r="1211" spans="1:18" s="59" customFormat="1" ht="14.25">
      <c r="A1211" s="59" t="s">
        <v>31210</v>
      </c>
      <c r="B1211" s="59" t="s">
        <v>31211</v>
      </c>
      <c r="C1211" s="59" t="s">
        <v>29661</v>
      </c>
      <c r="D1211" s="59" t="s">
        <v>29662</v>
      </c>
      <c r="E1211" s="59" t="s">
        <v>18516</v>
      </c>
      <c r="F1211" s="59" t="s">
        <v>18516</v>
      </c>
      <c r="G1211" s="59" t="s">
        <v>18516</v>
      </c>
      <c r="H1211" s="59" t="s">
        <v>18516</v>
      </c>
      <c r="I1211" s="59" t="s">
        <v>18516</v>
      </c>
      <c r="J1211" s="59" t="s">
        <v>18516</v>
      </c>
      <c r="K1211" s="59" t="s">
        <v>29707</v>
      </c>
      <c r="L1211" s="59" t="s">
        <v>18516</v>
      </c>
      <c r="M1211" s="59" t="s">
        <v>18516</v>
      </c>
    </row>
    <row r="1212" spans="1:18" s="59" customFormat="1" ht="14.25">
      <c r="A1212" s="59" t="s">
        <v>31212</v>
      </c>
      <c r="B1212" s="59" t="s">
        <v>31213</v>
      </c>
      <c r="C1212" s="59" t="s">
        <v>29661</v>
      </c>
      <c r="D1212" s="59" t="s">
        <v>29662</v>
      </c>
      <c r="E1212" s="59" t="s">
        <v>18516</v>
      </c>
      <c r="F1212" s="59" t="s">
        <v>18516</v>
      </c>
      <c r="G1212" s="59" t="s">
        <v>18516</v>
      </c>
      <c r="H1212" s="59" t="s">
        <v>18516</v>
      </c>
      <c r="I1212" s="59" t="s">
        <v>18516</v>
      </c>
      <c r="J1212" s="59" t="s">
        <v>18516</v>
      </c>
      <c r="K1212" s="59" t="s">
        <v>29707</v>
      </c>
      <c r="L1212" s="59" t="s">
        <v>18516</v>
      </c>
      <c r="M1212" s="59" t="s">
        <v>18516</v>
      </c>
    </row>
    <row r="1213" spans="1:18" s="59" customFormat="1" ht="14.25">
      <c r="A1213" s="59" t="s">
        <v>19863</v>
      </c>
      <c r="B1213" s="59" t="s">
        <v>31214</v>
      </c>
      <c r="C1213" s="59" t="s">
        <v>29619</v>
      </c>
      <c r="D1213" s="59" t="s">
        <v>29620</v>
      </c>
      <c r="E1213" s="164">
        <v>439</v>
      </c>
      <c r="F1213" s="164">
        <v>339</v>
      </c>
      <c r="G1213" s="165">
        <v>0.77</v>
      </c>
      <c r="H1213" s="59" t="s">
        <v>18516</v>
      </c>
      <c r="I1213" s="164">
        <v>132.16</v>
      </c>
      <c r="J1213" s="164">
        <v>471.16</v>
      </c>
      <c r="K1213" s="59">
        <v>62</v>
      </c>
      <c r="L1213" s="59" t="s">
        <v>18516</v>
      </c>
      <c r="M1213" s="59" t="s">
        <v>18516</v>
      </c>
    </row>
    <row r="1214" spans="1:18" s="59" customFormat="1" ht="14.25">
      <c r="A1214" s="59" t="s">
        <v>31215</v>
      </c>
      <c r="B1214" s="59" t="s">
        <v>31216</v>
      </c>
      <c r="C1214" s="59" t="s">
        <v>29661</v>
      </c>
      <c r="D1214" s="59" t="s">
        <v>29662</v>
      </c>
      <c r="E1214" s="164">
        <v>220</v>
      </c>
      <c r="F1214" s="164">
        <v>190</v>
      </c>
      <c r="G1214" s="165">
        <v>0.86</v>
      </c>
      <c r="H1214" s="59" t="s">
        <v>18516</v>
      </c>
      <c r="I1214" s="164">
        <v>56.18</v>
      </c>
      <c r="J1214" s="164">
        <v>246.18</v>
      </c>
      <c r="K1214" s="59">
        <v>0</v>
      </c>
      <c r="L1214" s="59" t="s">
        <v>18516</v>
      </c>
      <c r="M1214" s="59" t="s">
        <v>18516</v>
      </c>
    </row>
    <row r="1215" spans="1:18" s="59" customFormat="1" ht="14.25">
      <c r="A1215" s="59" t="s">
        <v>31217</v>
      </c>
      <c r="B1215" s="59" t="s">
        <v>31218</v>
      </c>
      <c r="C1215" s="59" t="s">
        <v>29661</v>
      </c>
      <c r="D1215" s="59" t="s">
        <v>29662</v>
      </c>
      <c r="E1215" s="59" t="s">
        <v>18516</v>
      </c>
      <c r="F1215" s="59" t="s">
        <v>18516</v>
      </c>
      <c r="G1215" s="59" t="s">
        <v>18516</v>
      </c>
      <c r="H1215" s="59" t="s">
        <v>18516</v>
      </c>
      <c r="I1215" s="59" t="s">
        <v>18516</v>
      </c>
      <c r="J1215" s="59" t="s">
        <v>18516</v>
      </c>
      <c r="K1215" s="59" t="s">
        <v>29707</v>
      </c>
      <c r="L1215" s="59" t="s">
        <v>18516</v>
      </c>
      <c r="M1215" s="59" t="s">
        <v>18516</v>
      </c>
    </row>
    <row r="1216" spans="1:18" s="59" customFormat="1" ht="14.25">
      <c r="A1216" s="59" t="s">
        <v>31219</v>
      </c>
      <c r="B1216" s="59" t="s">
        <v>31220</v>
      </c>
      <c r="C1216" s="59" t="s">
        <v>29661</v>
      </c>
      <c r="D1216" s="59" t="s">
        <v>29662</v>
      </c>
      <c r="E1216" s="59" t="s">
        <v>18516</v>
      </c>
      <c r="F1216" s="59" t="s">
        <v>18516</v>
      </c>
      <c r="G1216" s="59" t="s">
        <v>18516</v>
      </c>
      <c r="H1216" s="59" t="s">
        <v>18516</v>
      </c>
      <c r="I1216" s="59" t="s">
        <v>18516</v>
      </c>
      <c r="J1216" s="59" t="s">
        <v>18516</v>
      </c>
      <c r="K1216" s="59" t="s">
        <v>29707</v>
      </c>
      <c r="L1216" s="59" t="s">
        <v>18516</v>
      </c>
      <c r="M1216" s="59" t="s">
        <v>18516</v>
      </c>
    </row>
    <row r="1217" spans="1:18" s="59" customFormat="1" ht="14.25">
      <c r="A1217" s="59" t="s">
        <v>15420</v>
      </c>
      <c r="B1217" s="59" t="s">
        <v>31221</v>
      </c>
      <c r="C1217" s="59" t="s">
        <v>29610</v>
      </c>
      <c r="D1217" s="59" t="s">
        <v>29611</v>
      </c>
      <c r="E1217" s="164">
        <v>480</v>
      </c>
      <c r="F1217" s="164">
        <v>420</v>
      </c>
      <c r="G1217" s="165">
        <v>0.87</v>
      </c>
      <c r="H1217" s="59" t="s">
        <v>18516</v>
      </c>
      <c r="I1217" s="164">
        <v>167.4</v>
      </c>
      <c r="J1217" s="164">
        <v>587.4</v>
      </c>
      <c r="K1217" s="59">
        <v>14</v>
      </c>
      <c r="L1217" s="59" t="s">
        <v>29455</v>
      </c>
      <c r="M1217" s="59" t="s">
        <v>29495</v>
      </c>
    </row>
    <row r="1218" spans="1:18" s="59" customFormat="1" ht="14.25">
      <c r="A1218" s="59" t="s">
        <v>23693</v>
      </c>
      <c r="B1218" s="59" t="s">
        <v>31222</v>
      </c>
      <c r="C1218" s="59" t="s">
        <v>29661</v>
      </c>
      <c r="D1218" s="59" t="s">
        <v>29662</v>
      </c>
      <c r="E1218" s="164">
        <v>210</v>
      </c>
      <c r="F1218" s="164">
        <v>185</v>
      </c>
      <c r="G1218" s="165">
        <v>0.88</v>
      </c>
      <c r="H1218" s="59" t="s">
        <v>29914</v>
      </c>
      <c r="I1218" s="164">
        <v>84.16</v>
      </c>
      <c r="J1218" s="164">
        <v>269.16</v>
      </c>
      <c r="K1218" s="59">
        <v>217</v>
      </c>
      <c r="L1218" s="59" t="s">
        <v>18516</v>
      </c>
      <c r="M1218" s="59" t="s">
        <v>18516</v>
      </c>
    </row>
    <row r="1219" spans="1:18" s="59" customFormat="1" ht="14.25">
      <c r="A1219" s="59" t="s">
        <v>23719</v>
      </c>
      <c r="B1219" s="59" t="s">
        <v>31223</v>
      </c>
      <c r="C1219" s="59" t="s">
        <v>29661</v>
      </c>
      <c r="D1219" s="59" t="s">
        <v>29662</v>
      </c>
      <c r="E1219" s="164">
        <v>290</v>
      </c>
      <c r="F1219" s="164">
        <v>270</v>
      </c>
      <c r="G1219" s="165">
        <v>0.93</v>
      </c>
      <c r="H1219" s="59" t="s">
        <v>18516</v>
      </c>
      <c r="I1219" s="164">
        <v>93.48</v>
      </c>
      <c r="J1219" s="164">
        <v>363.48</v>
      </c>
      <c r="K1219" s="59">
        <v>50</v>
      </c>
      <c r="L1219" s="59" t="s">
        <v>29410</v>
      </c>
      <c r="M1219" s="59" t="s">
        <v>31253</v>
      </c>
    </row>
    <row r="1220" spans="1:18" s="59" customFormat="1" ht="14.25">
      <c r="A1220" s="59" t="s">
        <v>31224</v>
      </c>
      <c r="B1220" s="59" t="s">
        <v>31225</v>
      </c>
      <c r="C1220" s="59" t="s">
        <v>29661</v>
      </c>
      <c r="D1220" s="59" t="s">
        <v>29662</v>
      </c>
      <c r="E1220" s="59" t="s">
        <v>18516</v>
      </c>
      <c r="F1220" s="59" t="s">
        <v>18516</v>
      </c>
      <c r="G1220" s="59" t="s">
        <v>18516</v>
      </c>
      <c r="H1220" s="59" t="s">
        <v>18516</v>
      </c>
      <c r="I1220" s="59" t="s">
        <v>18516</v>
      </c>
      <c r="J1220" s="59" t="s">
        <v>18516</v>
      </c>
      <c r="K1220" s="59" t="s">
        <v>29707</v>
      </c>
      <c r="L1220" s="59" t="s">
        <v>18516</v>
      </c>
      <c r="M1220" s="59" t="s">
        <v>18516</v>
      </c>
    </row>
    <row r="1221" spans="1:18" s="59" customFormat="1" ht="14.25">
      <c r="A1221" s="59" t="s">
        <v>31226</v>
      </c>
      <c r="B1221" s="59" t="s">
        <v>31227</v>
      </c>
      <c r="C1221" s="59" t="s">
        <v>29881</v>
      </c>
      <c r="D1221" s="59" t="s">
        <v>29882</v>
      </c>
      <c r="E1221" s="164">
        <v>360</v>
      </c>
      <c r="F1221" s="164">
        <v>360</v>
      </c>
      <c r="G1221" s="59" t="s">
        <v>18516</v>
      </c>
      <c r="H1221" s="59" t="s">
        <v>18516</v>
      </c>
      <c r="I1221" s="164">
        <v>160.2</v>
      </c>
      <c r="J1221" s="164">
        <v>520.2</v>
      </c>
      <c r="K1221" s="59">
        <v>88</v>
      </c>
      <c r="L1221" s="59" t="s">
        <v>18516</v>
      </c>
      <c r="M1221" s="59" t="s">
        <v>18516</v>
      </c>
    </row>
    <row r="1222" spans="1:18" s="59" customFormat="1" ht="14.25">
      <c r="A1222" s="59" t="s">
        <v>31228</v>
      </c>
      <c r="B1222" s="59" t="s">
        <v>31229</v>
      </c>
      <c r="C1222" s="59" t="s">
        <v>29881</v>
      </c>
      <c r="D1222" s="59" t="s">
        <v>29882</v>
      </c>
      <c r="E1222" s="164">
        <v>360</v>
      </c>
      <c r="F1222" s="164">
        <v>360</v>
      </c>
      <c r="G1222" s="59" t="s">
        <v>18516</v>
      </c>
      <c r="H1222" s="59" t="s">
        <v>18516</v>
      </c>
      <c r="I1222" s="164">
        <v>160.2</v>
      </c>
      <c r="J1222" s="164">
        <v>520.2</v>
      </c>
      <c r="K1222" s="59">
        <v>88</v>
      </c>
      <c r="L1222" s="59" t="s">
        <v>18516</v>
      </c>
      <c r="M1222" s="59" t="s">
        <v>18516</v>
      </c>
    </row>
    <row r="1223" spans="1:18" s="59" customFormat="1" ht="14.25">
      <c r="A1223" s="59" t="s">
        <v>20238</v>
      </c>
      <c r="B1223" s="59" t="s">
        <v>31230</v>
      </c>
      <c r="C1223" s="59" t="s">
        <v>29881</v>
      </c>
      <c r="D1223" s="59" t="s">
        <v>29882</v>
      </c>
      <c r="E1223" s="164">
        <v>220</v>
      </c>
      <c r="F1223" s="164">
        <v>220</v>
      </c>
      <c r="G1223" s="59" t="s">
        <v>18516</v>
      </c>
      <c r="H1223" s="59" t="s">
        <v>18516</v>
      </c>
      <c r="I1223" s="164">
        <v>91.18</v>
      </c>
      <c r="J1223" s="164">
        <v>311.18</v>
      </c>
      <c r="K1223" s="59">
        <v>62</v>
      </c>
      <c r="L1223" s="59" t="s">
        <v>18516</v>
      </c>
      <c r="M1223" s="59" t="s">
        <v>18516</v>
      </c>
    </row>
    <row r="1224" spans="1:18" s="59" customFormat="1" ht="14.25">
      <c r="A1224" s="59" t="s">
        <v>20235</v>
      </c>
      <c r="B1224" s="59" t="s">
        <v>31231</v>
      </c>
      <c r="C1224" s="59" t="s">
        <v>29881</v>
      </c>
      <c r="D1224" s="59" t="s">
        <v>29882</v>
      </c>
      <c r="E1224" s="164">
        <v>210</v>
      </c>
      <c r="F1224" s="164">
        <v>210</v>
      </c>
      <c r="G1224" s="59" t="s">
        <v>18516</v>
      </c>
      <c r="H1224" s="59" t="s">
        <v>18516</v>
      </c>
      <c r="I1224" s="164">
        <v>91.18</v>
      </c>
      <c r="J1224" s="164">
        <v>301.18</v>
      </c>
      <c r="K1224" s="59">
        <v>82</v>
      </c>
      <c r="L1224" s="59" t="s">
        <v>18516</v>
      </c>
      <c r="M1224" s="59" t="s">
        <v>18516</v>
      </c>
    </row>
    <row r="1225" spans="1:18" s="59" customFormat="1" ht="14.25">
      <c r="A1225" s="59" t="s">
        <v>20241</v>
      </c>
      <c r="B1225" s="59" t="s">
        <v>31232</v>
      </c>
      <c r="C1225" s="59" t="s">
        <v>29881</v>
      </c>
      <c r="D1225" s="59" t="s">
        <v>29882</v>
      </c>
      <c r="E1225" s="164">
        <v>210</v>
      </c>
      <c r="F1225" s="164">
        <v>210</v>
      </c>
      <c r="G1225" s="59" t="s">
        <v>18516</v>
      </c>
      <c r="H1225" s="59" t="s">
        <v>18516</v>
      </c>
      <c r="I1225" s="164">
        <v>91.18</v>
      </c>
      <c r="J1225" s="164">
        <v>301.18</v>
      </c>
      <c r="K1225" s="59">
        <v>66</v>
      </c>
      <c r="L1225" s="59" t="s">
        <v>18516</v>
      </c>
      <c r="M1225" s="59" t="s">
        <v>18516</v>
      </c>
    </row>
    <row r="1226" spans="1:18" s="59" customFormat="1" ht="14.25">
      <c r="A1226" s="59" t="s">
        <v>31233</v>
      </c>
      <c r="B1226" s="59" t="s">
        <v>31234</v>
      </c>
      <c r="C1226" s="59" t="s">
        <v>31235</v>
      </c>
      <c r="D1226" s="59" t="s">
        <v>31236</v>
      </c>
      <c r="E1226" s="164">
        <v>139</v>
      </c>
      <c r="F1226" s="164">
        <v>139</v>
      </c>
      <c r="G1226" s="59" t="s">
        <v>18516</v>
      </c>
      <c r="H1226" s="59" t="s">
        <v>18516</v>
      </c>
      <c r="I1226" s="164">
        <v>70.08</v>
      </c>
      <c r="J1226" s="164">
        <v>209.08</v>
      </c>
      <c r="K1226" s="59">
        <v>0</v>
      </c>
      <c r="L1226" s="59" t="s">
        <v>18516</v>
      </c>
      <c r="M1226" s="59" t="s">
        <v>18516</v>
      </c>
    </row>
    <row r="1227" spans="1:18" s="59" customFormat="1" ht="14.25">
      <c r="A1227" s="59" t="s">
        <v>19912</v>
      </c>
      <c r="B1227" s="59" t="s">
        <v>31237</v>
      </c>
      <c r="C1227" s="59" t="s">
        <v>29408</v>
      </c>
      <c r="D1227" s="59" t="s">
        <v>29409</v>
      </c>
      <c r="E1227" s="164">
        <v>215</v>
      </c>
      <c r="F1227" s="164">
        <v>200</v>
      </c>
      <c r="G1227" s="165">
        <v>0.93</v>
      </c>
      <c r="H1227" s="59" t="s">
        <v>18516</v>
      </c>
      <c r="I1227" s="164">
        <v>74.6</v>
      </c>
      <c r="J1227" s="164">
        <v>274.6</v>
      </c>
      <c r="K1227" s="59">
        <v>121</v>
      </c>
      <c r="L1227" s="59" t="s">
        <v>18516</v>
      </c>
      <c r="M1227" s="59" t="s">
        <v>18516</v>
      </c>
    </row>
    <row r="1228" spans="1:18" s="59" customFormat="1" ht="14.25">
      <c r="A1228" s="59" t="s">
        <v>19915</v>
      </c>
      <c r="B1228" s="59" t="s">
        <v>31238</v>
      </c>
      <c r="C1228" s="59" t="s">
        <v>29408</v>
      </c>
      <c r="D1228" s="59" t="s">
        <v>29409</v>
      </c>
      <c r="E1228" s="164">
        <v>215</v>
      </c>
      <c r="F1228" s="164">
        <v>195</v>
      </c>
      <c r="G1228" s="165">
        <v>0.9</v>
      </c>
      <c r="H1228" s="59" t="s">
        <v>29914</v>
      </c>
      <c r="I1228" s="164">
        <v>74.6</v>
      </c>
      <c r="J1228" s="164">
        <v>269.6</v>
      </c>
      <c r="K1228" s="59">
        <v>131</v>
      </c>
      <c r="L1228" s="59" t="s">
        <v>18516</v>
      </c>
      <c r="M1228" s="59" t="s">
        <v>18516</v>
      </c>
    </row>
    <row r="1229" spans="1:18" s="59" customFormat="1" ht="14.25">
      <c r="A1229" s="59" t="s">
        <v>31239</v>
      </c>
      <c r="B1229" s="59" t="s">
        <v>31240</v>
      </c>
      <c r="C1229" s="59" t="s">
        <v>30281</v>
      </c>
      <c r="D1229" s="59" t="s">
        <v>30282</v>
      </c>
      <c r="E1229" s="164">
        <v>250</v>
      </c>
      <c r="F1229" s="164">
        <v>250</v>
      </c>
      <c r="G1229" s="59" t="s">
        <v>18516</v>
      </c>
      <c r="H1229" s="59" t="s">
        <v>18516</v>
      </c>
      <c r="I1229" s="164">
        <v>97.71</v>
      </c>
      <c r="J1229" s="164">
        <v>347.71</v>
      </c>
      <c r="K1229" s="59">
        <v>1516</v>
      </c>
      <c r="L1229" s="59" t="s">
        <v>29465</v>
      </c>
      <c r="M1229" s="59" t="s">
        <v>30549</v>
      </c>
    </row>
    <row r="1230" spans="1:18" s="59" customFormat="1" ht="14.25">
      <c r="A1230" s="59" t="s">
        <v>31241</v>
      </c>
      <c r="B1230" s="59" t="s">
        <v>31242</v>
      </c>
      <c r="C1230" s="59" t="s">
        <v>29583</v>
      </c>
      <c r="D1230" s="59" t="s">
        <v>29583</v>
      </c>
      <c r="E1230" s="59" t="s">
        <v>18516</v>
      </c>
      <c r="F1230" s="59" t="s">
        <v>18516</v>
      </c>
      <c r="G1230" s="59" t="s">
        <v>18516</v>
      </c>
      <c r="H1230" s="59" t="s">
        <v>18516</v>
      </c>
      <c r="I1230" s="59" t="s">
        <v>18516</v>
      </c>
      <c r="J1230" s="59" t="s">
        <v>18516</v>
      </c>
      <c r="K1230" s="59" t="s">
        <v>29707</v>
      </c>
      <c r="L1230" s="59" t="s">
        <v>18516</v>
      </c>
      <c r="M1230" s="59" t="s">
        <v>18516</v>
      </c>
    </row>
    <row r="1231" spans="1:18" s="59" customFormat="1" ht="14.25">
      <c r="A1231" s="59" t="s">
        <v>4168</v>
      </c>
      <c r="B1231" s="59" t="s">
        <v>31243</v>
      </c>
      <c r="C1231" s="59" t="s">
        <v>29893</v>
      </c>
      <c r="D1231" s="59" t="s">
        <v>29894</v>
      </c>
      <c r="E1231" s="164">
        <v>169</v>
      </c>
      <c r="F1231" s="164">
        <v>135</v>
      </c>
      <c r="G1231" s="165">
        <v>0.79</v>
      </c>
      <c r="H1231" s="59" t="s">
        <v>18516</v>
      </c>
      <c r="I1231" s="164">
        <v>38.37</v>
      </c>
      <c r="J1231" s="164">
        <v>173.37</v>
      </c>
      <c r="K1231" s="59">
        <v>8</v>
      </c>
      <c r="L1231" s="59" t="s">
        <v>29410</v>
      </c>
      <c r="M1231" s="59" t="s">
        <v>30952</v>
      </c>
    </row>
    <row r="1232" spans="1:18" s="59" customFormat="1" ht="14.25">
      <c r="A1232" s="59" t="s">
        <v>22710</v>
      </c>
      <c r="B1232" s="59" t="s">
        <v>31244</v>
      </c>
      <c r="C1232" s="59" t="s">
        <v>31245</v>
      </c>
      <c r="D1232" s="59" t="s">
        <v>31246</v>
      </c>
      <c r="E1232" s="164">
        <v>66</v>
      </c>
      <c r="F1232" s="164">
        <v>49.5</v>
      </c>
      <c r="G1232" s="165">
        <v>0.75</v>
      </c>
      <c r="H1232" s="59" t="s">
        <v>31247</v>
      </c>
      <c r="I1232" s="164">
        <v>38.27</v>
      </c>
      <c r="J1232" s="164">
        <v>87.77</v>
      </c>
      <c r="K1232" s="59">
        <v>92</v>
      </c>
      <c r="L1232" s="59" t="s">
        <v>18516</v>
      </c>
      <c r="M1232" s="59" t="s">
        <v>18516</v>
      </c>
    </row>
    <row r="1233" spans="1:18" s="59" customFormat="1" ht="14.25">
      <c r="A1233" s="59" t="s">
        <v>12905</v>
      </c>
      <c r="B1233" s="59" t="s">
        <v>31248</v>
      </c>
      <c r="C1233" s="59" t="s">
        <v>29583</v>
      </c>
      <c r="D1233" s="59" t="s">
        <v>29583</v>
      </c>
      <c r="E1233" s="164">
        <v>160</v>
      </c>
      <c r="F1233" s="164">
        <v>125</v>
      </c>
      <c r="G1233" s="165">
        <v>0.78</v>
      </c>
      <c r="H1233" s="59" t="s">
        <v>18516</v>
      </c>
      <c r="I1233" s="164">
        <v>39.22</v>
      </c>
      <c r="J1233" s="164">
        <v>164.22</v>
      </c>
      <c r="K1233" s="59">
        <v>164</v>
      </c>
      <c r="L1233" s="59" t="s">
        <v>29410</v>
      </c>
      <c r="M1233" s="59" t="s">
        <v>29418</v>
      </c>
    </row>
    <row r="1234" spans="1:18" s="59" customFormat="1" ht="14.25">
      <c r="A1234" s="59" t="s">
        <v>22982</v>
      </c>
      <c r="B1234" s="59" t="s">
        <v>31249</v>
      </c>
      <c r="C1234" s="59" t="s">
        <v>29501</v>
      </c>
      <c r="D1234" s="59" t="s">
        <v>29502</v>
      </c>
      <c r="E1234" s="164">
        <v>180</v>
      </c>
      <c r="F1234" s="164">
        <v>160</v>
      </c>
      <c r="G1234" s="165">
        <v>0.88</v>
      </c>
      <c r="H1234" s="59" t="s">
        <v>18516</v>
      </c>
      <c r="I1234" s="164">
        <v>80.01</v>
      </c>
      <c r="J1234" s="164">
        <v>240.01</v>
      </c>
      <c r="K1234" s="59">
        <v>26</v>
      </c>
      <c r="L1234" s="59" t="s">
        <v>18516</v>
      </c>
      <c r="M1234" s="59" t="s">
        <v>18516</v>
      </c>
    </row>
    <row r="1235" spans="1:18" s="59" customFormat="1" ht="14.25">
      <c r="A1235" s="59" t="s">
        <v>22985</v>
      </c>
      <c r="B1235" s="59" t="s">
        <v>31250</v>
      </c>
      <c r="C1235" s="59" t="s">
        <v>29501</v>
      </c>
      <c r="D1235" s="59" t="s">
        <v>29502</v>
      </c>
      <c r="E1235" s="164">
        <v>195</v>
      </c>
      <c r="F1235" s="164">
        <v>175</v>
      </c>
      <c r="G1235" s="165">
        <v>0.89</v>
      </c>
      <c r="H1235" s="59" t="s">
        <v>18516</v>
      </c>
      <c r="I1235" s="164">
        <v>88.13</v>
      </c>
      <c r="J1235" s="164">
        <v>263.13</v>
      </c>
      <c r="K1235" s="59">
        <v>0</v>
      </c>
      <c r="L1235" s="59" t="s">
        <v>29439</v>
      </c>
      <c r="M1235" s="59" t="s">
        <v>31114</v>
      </c>
    </row>
    <row r="1236" spans="1:18" s="59" customFormat="1" ht="14.25">
      <c r="A1236" s="59" t="s">
        <v>22704</v>
      </c>
      <c r="B1236" s="59" t="s">
        <v>31251</v>
      </c>
      <c r="C1236" s="59" t="s">
        <v>30226</v>
      </c>
      <c r="D1236" s="59" t="s">
        <v>30227</v>
      </c>
      <c r="E1236" s="164">
        <v>499</v>
      </c>
      <c r="F1236" s="164">
        <v>499</v>
      </c>
      <c r="G1236" s="59" t="s">
        <v>18516</v>
      </c>
      <c r="H1236" s="59" t="s">
        <v>18516</v>
      </c>
      <c r="I1236" s="164">
        <v>214.99</v>
      </c>
      <c r="J1236" s="164">
        <v>713.99</v>
      </c>
      <c r="K1236" s="59">
        <v>28</v>
      </c>
      <c r="L1236" s="59" t="s">
        <v>18516</v>
      </c>
      <c r="M1236" s="59" t="s">
        <v>18516</v>
      </c>
    </row>
    <row r="1237" spans="1:18" s="59" customFormat="1" ht="14.25">
      <c r="A1237" s="59" t="s">
        <v>22701</v>
      </c>
      <c r="B1237" s="59" t="s">
        <v>31252</v>
      </c>
      <c r="C1237" s="59" t="s">
        <v>30226</v>
      </c>
      <c r="D1237" s="59" t="s">
        <v>30227</v>
      </c>
      <c r="E1237" s="164">
        <v>499</v>
      </c>
      <c r="F1237" s="164">
        <v>499</v>
      </c>
      <c r="G1237" s="59" t="s">
        <v>18516</v>
      </c>
      <c r="H1237" s="59" t="s">
        <v>18516</v>
      </c>
      <c r="I1237" s="164">
        <v>214.99</v>
      </c>
      <c r="J1237" s="164">
        <v>713.99</v>
      </c>
      <c r="K1237" s="59">
        <v>0</v>
      </c>
      <c r="L1237" s="59" t="s">
        <v>29439</v>
      </c>
      <c r="M1237" s="59" t="s">
        <v>29456</v>
      </c>
    </row>
    <row r="1238" spans="1:18" s="59" customFormat="1" ht="14.25">
      <c r="A1238" s="59" t="s">
        <v>22707</v>
      </c>
      <c r="B1238" s="59" t="s">
        <v>31254</v>
      </c>
      <c r="C1238" s="59" t="s">
        <v>30226</v>
      </c>
      <c r="D1238" s="59" t="s">
        <v>30227</v>
      </c>
      <c r="E1238" s="164">
        <v>499</v>
      </c>
      <c r="F1238" s="164">
        <v>499</v>
      </c>
      <c r="G1238" s="59" t="s">
        <v>18516</v>
      </c>
      <c r="H1238" s="59" t="s">
        <v>18516</v>
      </c>
      <c r="I1238" s="164">
        <v>214.99</v>
      </c>
      <c r="J1238" s="164">
        <v>713.99</v>
      </c>
      <c r="K1238" s="59">
        <v>3</v>
      </c>
      <c r="L1238" s="59" t="s">
        <v>29455</v>
      </c>
      <c r="M1238" s="59" t="s">
        <v>31255</v>
      </c>
    </row>
    <row r="1239" spans="1:18" s="59" customFormat="1" ht="14.25">
      <c r="A1239" s="59" t="s">
        <v>22698</v>
      </c>
      <c r="B1239" s="59" t="s">
        <v>31256</v>
      </c>
      <c r="C1239" s="59" t="s">
        <v>30226</v>
      </c>
      <c r="D1239" s="59" t="s">
        <v>30227</v>
      </c>
      <c r="E1239" s="164">
        <v>499</v>
      </c>
      <c r="F1239" s="164">
        <v>499</v>
      </c>
      <c r="G1239" s="59" t="s">
        <v>18516</v>
      </c>
      <c r="H1239" s="59" t="s">
        <v>18516</v>
      </c>
      <c r="I1239" s="164">
        <v>214.99</v>
      </c>
      <c r="J1239" s="164">
        <v>713.99</v>
      </c>
      <c r="K1239" s="59">
        <v>21</v>
      </c>
      <c r="L1239" s="59" t="s">
        <v>18516</v>
      </c>
      <c r="M1239" s="59" t="s">
        <v>18516</v>
      </c>
    </row>
    <row r="1240" spans="1:18" s="59" customFormat="1" ht="14.25">
      <c r="A1240" s="59" t="s">
        <v>19057</v>
      </c>
      <c r="B1240" s="59" t="s">
        <v>31257</v>
      </c>
      <c r="C1240" s="59" t="s">
        <v>29562</v>
      </c>
      <c r="D1240" s="59" t="s">
        <v>29562</v>
      </c>
      <c r="E1240" s="164">
        <v>240</v>
      </c>
      <c r="F1240" s="164">
        <v>190</v>
      </c>
      <c r="G1240" s="165">
        <v>0.79</v>
      </c>
      <c r="H1240" s="59" t="s">
        <v>18516</v>
      </c>
      <c r="I1240" s="164">
        <v>82.05</v>
      </c>
      <c r="J1240" s="164">
        <v>272.05</v>
      </c>
      <c r="K1240" s="59">
        <v>140</v>
      </c>
      <c r="L1240" s="59" t="s">
        <v>29465</v>
      </c>
      <c r="M1240" s="59" t="s">
        <v>29711</v>
      </c>
    </row>
    <row r="1241" spans="1:18" s="59" customFormat="1" ht="14.25">
      <c r="A1241" s="59" t="s">
        <v>31258</v>
      </c>
      <c r="B1241" s="59" t="s">
        <v>31259</v>
      </c>
      <c r="C1241" s="59" t="s">
        <v>29562</v>
      </c>
      <c r="D1241" s="59" t="s">
        <v>29562</v>
      </c>
      <c r="E1241" s="164">
        <v>240</v>
      </c>
      <c r="F1241" s="164">
        <v>190</v>
      </c>
      <c r="G1241" s="165">
        <v>0.79</v>
      </c>
      <c r="H1241" s="59" t="s">
        <v>18516</v>
      </c>
      <c r="I1241" s="164">
        <v>82.05</v>
      </c>
      <c r="J1241" s="164">
        <v>272.05</v>
      </c>
      <c r="K1241" s="59">
        <v>258</v>
      </c>
      <c r="L1241" s="59" t="s">
        <v>18516</v>
      </c>
      <c r="M1241" s="59" t="s">
        <v>18516</v>
      </c>
    </row>
    <row r="1242" spans="1:18" s="59" customFormat="1" ht="14.25">
      <c r="A1242" s="59" t="s">
        <v>22644</v>
      </c>
      <c r="B1242" s="59" t="s">
        <v>31260</v>
      </c>
      <c r="C1242" s="59" t="s">
        <v>31261</v>
      </c>
      <c r="D1242" s="59" t="s">
        <v>31262</v>
      </c>
      <c r="E1242" s="164">
        <v>349</v>
      </c>
      <c r="F1242" s="164">
        <v>320</v>
      </c>
      <c r="G1242" s="165">
        <v>0.91</v>
      </c>
      <c r="H1242" s="59" t="s">
        <v>18516</v>
      </c>
      <c r="I1242" s="164">
        <v>117.13</v>
      </c>
      <c r="J1242" s="164">
        <v>437.13</v>
      </c>
      <c r="K1242" s="59">
        <v>0</v>
      </c>
      <c r="L1242" s="59" t="s">
        <v>18516</v>
      </c>
      <c r="M1242" s="59" t="s">
        <v>18516</v>
      </c>
    </row>
    <row r="1243" spans="1:18" s="59" customFormat="1" ht="14.25">
      <c r="A1243" s="59" t="s">
        <v>22647</v>
      </c>
      <c r="B1243" s="59" t="s">
        <v>31263</v>
      </c>
      <c r="C1243" s="59" t="s">
        <v>31261</v>
      </c>
      <c r="D1243" s="59" t="s">
        <v>31262</v>
      </c>
      <c r="E1243" s="164">
        <v>349</v>
      </c>
      <c r="F1243" s="164">
        <v>320</v>
      </c>
      <c r="G1243" s="165">
        <v>0.91</v>
      </c>
      <c r="H1243" s="59" t="s">
        <v>18516</v>
      </c>
      <c r="I1243" s="164">
        <v>117.13</v>
      </c>
      <c r="J1243" s="164">
        <v>437.13</v>
      </c>
      <c r="K1243" s="59">
        <v>0</v>
      </c>
      <c r="L1243" s="59" t="s">
        <v>18516</v>
      </c>
      <c r="M1243" s="59" t="s">
        <v>18516</v>
      </c>
    </row>
    <row r="1244" spans="1:18" s="59" customFormat="1" ht="14.25">
      <c r="A1244" s="59" t="s">
        <v>22659</v>
      </c>
      <c r="B1244" s="59" t="s">
        <v>31264</v>
      </c>
      <c r="C1244" s="59" t="s">
        <v>30574</v>
      </c>
      <c r="D1244" s="59" t="s">
        <v>30575</v>
      </c>
      <c r="E1244" s="164">
        <v>199.99</v>
      </c>
      <c r="F1244" s="164">
        <v>179.99</v>
      </c>
      <c r="G1244" s="165">
        <v>0.89</v>
      </c>
      <c r="H1244" s="59" t="s">
        <v>18516</v>
      </c>
      <c r="I1244" s="164">
        <v>102.88</v>
      </c>
      <c r="J1244" s="164">
        <v>282.87</v>
      </c>
      <c r="K1244" s="59">
        <v>95</v>
      </c>
      <c r="L1244" s="59" t="s">
        <v>18516</v>
      </c>
      <c r="M1244" s="59" t="s">
        <v>18516</v>
      </c>
    </row>
    <row r="1245" spans="1:18" s="59" customFormat="1" ht="14.25">
      <c r="A1245" s="59" t="s">
        <v>22668</v>
      </c>
      <c r="B1245" s="59" t="s">
        <v>31265</v>
      </c>
      <c r="C1245" s="59" t="s">
        <v>30574</v>
      </c>
      <c r="D1245" s="59" t="s">
        <v>30575</v>
      </c>
      <c r="E1245" s="164">
        <v>440</v>
      </c>
      <c r="F1245" s="164">
        <v>400</v>
      </c>
      <c r="G1245" s="165">
        <v>0.9</v>
      </c>
      <c r="H1245" s="59" t="s">
        <v>18516</v>
      </c>
      <c r="I1245" s="164">
        <v>176.04</v>
      </c>
      <c r="J1245" s="164">
        <v>576.04</v>
      </c>
      <c r="K1245" s="59">
        <v>1</v>
      </c>
      <c r="L1245" s="59" t="s">
        <v>18516</v>
      </c>
      <c r="M1245" s="59" t="s">
        <v>18516</v>
      </c>
    </row>
    <row r="1246" spans="1:18" s="59" customFormat="1" ht="14.25">
      <c r="A1246" s="59" t="s">
        <v>22662</v>
      </c>
      <c r="B1246" s="59" t="s">
        <v>31266</v>
      </c>
      <c r="C1246" s="59" t="s">
        <v>30574</v>
      </c>
      <c r="D1246" s="59" t="s">
        <v>30575</v>
      </c>
      <c r="E1246" s="164">
        <v>440</v>
      </c>
      <c r="F1246" s="164">
        <v>400</v>
      </c>
      <c r="G1246" s="165">
        <v>0.9</v>
      </c>
      <c r="H1246" s="59" t="s">
        <v>18516</v>
      </c>
      <c r="I1246" s="164">
        <v>176.04</v>
      </c>
      <c r="J1246" s="164">
        <v>576.04</v>
      </c>
      <c r="K1246" s="59">
        <v>1</v>
      </c>
      <c r="L1246" s="59" t="s">
        <v>18516</v>
      </c>
      <c r="M1246" s="59" t="s">
        <v>18516</v>
      </c>
    </row>
    <row r="1247" spans="1:18" s="59" customFormat="1" ht="14.25">
      <c r="A1247" s="59" t="s">
        <v>22671</v>
      </c>
      <c r="B1247" s="59" t="s">
        <v>31267</v>
      </c>
      <c r="C1247" s="59" t="s">
        <v>30574</v>
      </c>
      <c r="D1247" s="59" t="s">
        <v>30575</v>
      </c>
      <c r="E1247" s="164">
        <v>320</v>
      </c>
      <c r="F1247" s="164">
        <v>290</v>
      </c>
      <c r="G1247" s="165">
        <v>0.9</v>
      </c>
      <c r="H1247" s="59" t="s">
        <v>18516</v>
      </c>
      <c r="I1247" s="164">
        <v>139.46</v>
      </c>
      <c r="J1247" s="164">
        <v>429.46</v>
      </c>
      <c r="K1247" s="59">
        <v>2</v>
      </c>
      <c r="L1247" s="59" t="s">
        <v>18516</v>
      </c>
      <c r="M1247" s="59" t="s">
        <v>18516</v>
      </c>
    </row>
    <row r="1248" spans="1:18" s="59" customFormat="1" ht="14.25">
      <c r="A1248" s="59" t="s">
        <v>22665</v>
      </c>
      <c r="B1248" s="59" t="s">
        <v>31268</v>
      </c>
      <c r="C1248" s="59" t="s">
        <v>30574</v>
      </c>
      <c r="D1248" s="59" t="s">
        <v>30575</v>
      </c>
      <c r="E1248" s="164">
        <v>199.99</v>
      </c>
      <c r="F1248" s="164">
        <v>179.99</v>
      </c>
      <c r="G1248" s="165">
        <v>0.89</v>
      </c>
      <c r="H1248" s="59" t="s">
        <v>18516</v>
      </c>
      <c r="I1248" s="164">
        <v>102.88</v>
      </c>
      <c r="J1248" s="164">
        <v>282.87</v>
      </c>
      <c r="K1248" s="59">
        <v>74</v>
      </c>
      <c r="L1248" s="59" t="s">
        <v>18516</v>
      </c>
      <c r="M1248" s="59" t="s">
        <v>18516</v>
      </c>
    </row>
    <row r="1249" spans="1:18" s="59" customFormat="1" ht="14.25">
      <c r="A1249" s="59" t="s">
        <v>31269</v>
      </c>
      <c r="B1249" s="59" t="s">
        <v>31270</v>
      </c>
      <c r="C1249" s="59" t="s">
        <v>31271</v>
      </c>
      <c r="D1249" s="59" t="s">
        <v>31272</v>
      </c>
      <c r="E1249" s="59" t="s">
        <v>18516</v>
      </c>
      <c r="F1249" s="59" t="s">
        <v>18516</v>
      </c>
      <c r="G1249" s="59" t="s">
        <v>18516</v>
      </c>
      <c r="H1249" s="59" t="s">
        <v>18516</v>
      </c>
      <c r="I1249" s="59" t="s">
        <v>18516</v>
      </c>
      <c r="J1249" s="59" t="s">
        <v>18516</v>
      </c>
      <c r="K1249" s="59" t="s">
        <v>29707</v>
      </c>
      <c r="L1249" s="59" t="s">
        <v>18516</v>
      </c>
      <c r="M1249" s="59" t="s">
        <v>18516</v>
      </c>
    </row>
    <row r="1250" spans="1:18" s="59" customFormat="1" ht="14.25">
      <c r="A1250" s="59" t="s">
        <v>31273</v>
      </c>
      <c r="B1250" s="59" t="s">
        <v>31274</v>
      </c>
      <c r="C1250" s="59" t="s">
        <v>31271</v>
      </c>
      <c r="D1250" s="59" t="s">
        <v>31272</v>
      </c>
      <c r="E1250" s="59" t="s">
        <v>18516</v>
      </c>
      <c r="F1250" s="59" t="s">
        <v>18516</v>
      </c>
      <c r="G1250" s="59" t="s">
        <v>18516</v>
      </c>
      <c r="H1250" s="59" t="s">
        <v>18516</v>
      </c>
      <c r="I1250" s="59" t="s">
        <v>18516</v>
      </c>
      <c r="J1250" s="59" t="s">
        <v>18516</v>
      </c>
      <c r="K1250" s="59" t="s">
        <v>29707</v>
      </c>
      <c r="L1250" s="59" t="s">
        <v>18516</v>
      </c>
      <c r="M1250" s="59" t="s">
        <v>18516</v>
      </c>
    </row>
    <row r="1251" spans="1:18" s="59" customFormat="1" ht="14.25">
      <c r="A1251" s="59" t="s">
        <v>31275</v>
      </c>
      <c r="B1251" s="59" t="s">
        <v>31270</v>
      </c>
      <c r="C1251" s="59" t="s">
        <v>31271</v>
      </c>
      <c r="D1251" s="59" t="s">
        <v>31272</v>
      </c>
      <c r="E1251" s="59" t="s">
        <v>18516</v>
      </c>
      <c r="F1251" s="59" t="s">
        <v>18516</v>
      </c>
      <c r="G1251" s="59" t="s">
        <v>18516</v>
      </c>
      <c r="H1251" s="59" t="s">
        <v>18516</v>
      </c>
      <c r="I1251" s="59" t="s">
        <v>18516</v>
      </c>
      <c r="J1251" s="59" t="s">
        <v>18516</v>
      </c>
      <c r="K1251" s="59" t="s">
        <v>29707</v>
      </c>
      <c r="L1251" s="59" t="s">
        <v>18516</v>
      </c>
      <c r="M1251" s="59" t="s">
        <v>18516</v>
      </c>
    </row>
    <row r="1252" spans="1:18" s="59" customFormat="1" ht="14.25">
      <c r="A1252" s="59" t="s">
        <v>31276</v>
      </c>
      <c r="B1252" s="59" t="s">
        <v>31277</v>
      </c>
      <c r="C1252" s="59" t="s">
        <v>31271</v>
      </c>
      <c r="D1252" s="59" t="s">
        <v>31272</v>
      </c>
      <c r="E1252" s="164">
        <v>145.99</v>
      </c>
      <c r="F1252" s="164">
        <v>125</v>
      </c>
      <c r="G1252" s="165">
        <v>0.85</v>
      </c>
      <c r="H1252" s="59" t="s">
        <v>18516</v>
      </c>
      <c r="I1252" s="164">
        <v>51.68</v>
      </c>
      <c r="J1252" s="164">
        <v>176.68</v>
      </c>
      <c r="K1252" s="59">
        <v>0</v>
      </c>
      <c r="L1252" s="59" t="s">
        <v>18516</v>
      </c>
      <c r="M1252" s="59" t="s">
        <v>18516</v>
      </c>
    </row>
    <row r="1253" spans="1:18" s="59" customFormat="1" ht="14.25">
      <c r="A1253" s="59" t="s">
        <v>31278</v>
      </c>
      <c r="B1253" s="59" t="s">
        <v>31279</v>
      </c>
      <c r="C1253" s="59" t="s">
        <v>31271</v>
      </c>
      <c r="D1253" s="59" t="s">
        <v>31272</v>
      </c>
      <c r="E1253" s="59" t="s">
        <v>18516</v>
      </c>
      <c r="F1253" s="59" t="s">
        <v>18516</v>
      </c>
      <c r="G1253" s="59" t="s">
        <v>18516</v>
      </c>
      <c r="H1253" s="59" t="s">
        <v>18516</v>
      </c>
      <c r="I1253" s="59" t="s">
        <v>18516</v>
      </c>
      <c r="J1253" s="59" t="s">
        <v>18516</v>
      </c>
      <c r="K1253" s="59" t="s">
        <v>29707</v>
      </c>
      <c r="L1253" s="59" t="s">
        <v>18516</v>
      </c>
      <c r="M1253" s="59" t="s">
        <v>18516</v>
      </c>
    </row>
    <row r="1254" spans="1:18" s="59" customFormat="1" ht="14.25">
      <c r="A1254" s="59" t="s">
        <v>28886</v>
      </c>
      <c r="B1254" s="59" t="s">
        <v>31280</v>
      </c>
      <c r="C1254" s="59" t="s">
        <v>31281</v>
      </c>
      <c r="D1254" s="59" t="s">
        <v>31282</v>
      </c>
      <c r="E1254" s="164">
        <v>61</v>
      </c>
      <c r="F1254" s="164">
        <v>52</v>
      </c>
      <c r="G1254" s="165">
        <v>0.85</v>
      </c>
      <c r="H1254" s="59" t="s">
        <v>18516</v>
      </c>
      <c r="I1254" s="164">
        <v>21.13</v>
      </c>
      <c r="J1254" s="164">
        <v>73.13</v>
      </c>
      <c r="K1254" s="59">
        <v>47</v>
      </c>
      <c r="L1254" s="59" t="s">
        <v>18516</v>
      </c>
      <c r="M1254" s="59" t="s">
        <v>18516</v>
      </c>
    </row>
    <row r="1255" spans="1:18" s="59" customFormat="1" ht="14.25">
      <c r="A1255" s="59" t="s">
        <v>28880</v>
      </c>
      <c r="B1255" s="59" t="s">
        <v>31283</v>
      </c>
      <c r="C1255" s="59" t="s">
        <v>31281</v>
      </c>
      <c r="D1255" s="59" t="s">
        <v>31282</v>
      </c>
      <c r="E1255" s="164">
        <v>64</v>
      </c>
      <c r="F1255" s="164">
        <v>55</v>
      </c>
      <c r="G1255" s="165">
        <v>0.85</v>
      </c>
      <c r="H1255" s="59" t="s">
        <v>18516</v>
      </c>
      <c r="I1255" s="164">
        <v>21.94</v>
      </c>
      <c r="J1255" s="164">
        <v>76.94</v>
      </c>
      <c r="K1255" s="59">
        <v>69</v>
      </c>
      <c r="L1255" s="59" t="s">
        <v>29439</v>
      </c>
      <c r="M1255" s="59" t="s">
        <v>29437</v>
      </c>
    </row>
    <row r="1256" spans="1:18" s="59" customFormat="1" ht="14.25">
      <c r="A1256" s="59" t="s">
        <v>22653</v>
      </c>
      <c r="B1256" s="59" t="s">
        <v>31284</v>
      </c>
      <c r="C1256" s="59" t="s">
        <v>30146</v>
      </c>
      <c r="D1256" s="59" t="s">
        <v>30147</v>
      </c>
      <c r="E1256" s="164">
        <v>89</v>
      </c>
      <c r="F1256" s="164">
        <v>59</v>
      </c>
      <c r="G1256" s="165">
        <v>0.66</v>
      </c>
      <c r="H1256" s="59" t="s">
        <v>29914</v>
      </c>
      <c r="I1256" s="164">
        <v>38.13</v>
      </c>
      <c r="J1256" s="164">
        <v>97.13</v>
      </c>
      <c r="K1256" s="59">
        <v>46</v>
      </c>
      <c r="L1256" s="59" t="s">
        <v>18516</v>
      </c>
      <c r="M1256" s="59" t="s">
        <v>18516</v>
      </c>
    </row>
    <row r="1257" spans="1:18" s="59" customFormat="1" ht="14.25">
      <c r="A1257" s="59" t="s">
        <v>31285</v>
      </c>
      <c r="B1257" s="59" t="s">
        <v>31286</v>
      </c>
      <c r="C1257" s="59" t="s">
        <v>29893</v>
      </c>
      <c r="D1257" s="59" t="s">
        <v>29894</v>
      </c>
      <c r="E1257" s="59" t="s">
        <v>18516</v>
      </c>
      <c r="F1257" s="59" t="s">
        <v>18516</v>
      </c>
      <c r="G1257" s="59" t="s">
        <v>18516</v>
      </c>
      <c r="H1257" s="59" t="s">
        <v>18516</v>
      </c>
      <c r="I1257" s="59" t="s">
        <v>18516</v>
      </c>
      <c r="J1257" s="59" t="s">
        <v>18516</v>
      </c>
      <c r="K1257" s="59" t="s">
        <v>29707</v>
      </c>
      <c r="L1257" s="59" t="s">
        <v>18516</v>
      </c>
      <c r="M1257" s="59" t="s">
        <v>18516</v>
      </c>
    </row>
    <row r="1258" spans="1:18" s="59" customFormat="1" ht="14.25">
      <c r="A1258" s="59" t="s">
        <v>31287</v>
      </c>
      <c r="B1258" s="59" t="s">
        <v>31288</v>
      </c>
      <c r="C1258" s="59" t="s">
        <v>31289</v>
      </c>
      <c r="D1258" s="59" t="s">
        <v>31290</v>
      </c>
      <c r="E1258" s="164">
        <v>120</v>
      </c>
      <c r="F1258" s="164">
        <v>120</v>
      </c>
      <c r="G1258" s="59" t="s">
        <v>18516</v>
      </c>
      <c r="H1258" s="59" t="s">
        <v>18516</v>
      </c>
      <c r="I1258" s="164">
        <v>49.24</v>
      </c>
      <c r="J1258" s="164">
        <v>169.24</v>
      </c>
      <c r="K1258" s="59">
        <v>107</v>
      </c>
      <c r="L1258" s="59" t="s">
        <v>18516</v>
      </c>
      <c r="M1258" s="59" t="s">
        <v>18516</v>
      </c>
    </row>
    <row r="1259" spans="1:18" s="59" customFormat="1" ht="14.25">
      <c r="A1259" s="59" t="s">
        <v>25373</v>
      </c>
      <c r="B1259" s="59" t="s">
        <v>31291</v>
      </c>
      <c r="C1259" s="59" t="s">
        <v>29501</v>
      </c>
      <c r="D1259" s="59" t="s">
        <v>29502</v>
      </c>
      <c r="E1259" s="59" t="s">
        <v>18516</v>
      </c>
      <c r="F1259" s="59" t="s">
        <v>18516</v>
      </c>
      <c r="G1259" s="59" t="s">
        <v>18516</v>
      </c>
      <c r="H1259" s="59" t="s">
        <v>18516</v>
      </c>
      <c r="I1259" s="59" t="s">
        <v>18516</v>
      </c>
      <c r="J1259" s="59" t="s">
        <v>18516</v>
      </c>
      <c r="K1259" s="59" t="s">
        <v>29707</v>
      </c>
      <c r="L1259" s="59" t="s">
        <v>18516</v>
      </c>
      <c r="M1259" s="59" t="s">
        <v>18516</v>
      </c>
    </row>
    <row r="1260" spans="1:18" s="59" customFormat="1" ht="14.25">
      <c r="A1260" s="59" t="s">
        <v>28883</v>
      </c>
      <c r="B1260" s="59" t="s">
        <v>31292</v>
      </c>
      <c r="C1260" s="59" t="s">
        <v>31281</v>
      </c>
      <c r="D1260" s="59" t="s">
        <v>31282</v>
      </c>
      <c r="E1260" s="164">
        <v>61</v>
      </c>
      <c r="F1260" s="164">
        <v>52</v>
      </c>
      <c r="G1260" s="165">
        <v>0.85</v>
      </c>
      <c r="H1260" s="59" t="s">
        <v>18516</v>
      </c>
      <c r="I1260" s="164">
        <v>21.13</v>
      </c>
      <c r="J1260" s="164">
        <v>73.13</v>
      </c>
      <c r="K1260" s="59">
        <v>129</v>
      </c>
      <c r="L1260" s="59" t="s">
        <v>18516</v>
      </c>
      <c r="M1260" s="59" t="s">
        <v>18516</v>
      </c>
    </row>
    <row r="1261" spans="1:18" s="59" customFormat="1" ht="14.25">
      <c r="A1261" s="59" t="s">
        <v>28862</v>
      </c>
      <c r="B1261" s="59" t="s">
        <v>31293</v>
      </c>
      <c r="C1261" s="59" t="s">
        <v>29865</v>
      </c>
      <c r="D1261" s="59" t="s">
        <v>29866</v>
      </c>
      <c r="E1261" s="164">
        <v>149</v>
      </c>
      <c r="F1261" s="164">
        <v>140</v>
      </c>
      <c r="G1261" s="165">
        <v>0.93</v>
      </c>
      <c r="H1261" s="59" t="s">
        <v>18516</v>
      </c>
      <c r="I1261" s="164">
        <v>45.24</v>
      </c>
      <c r="J1261" s="164">
        <v>185.24</v>
      </c>
      <c r="K1261" s="59">
        <v>23</v>
      </c>
      <c r="L1261" s="59" t="s">
        <v>29439</v>
      </c>
      <c r="M1261" s="59" t="s">
        <v>29452</v>
      </c>
    </row>
    <row r="1262" spans="1:18" s="59" customFormat="1" ht="14.25">
      <c r="A1262" s="59" t="s">
        <v>22635</v>
      </c>
      <c r="B1262" s="59" t="s">
        <v>31294</v>
      </c>
      <c r="C1262" s="59" t="s">
        <v>29940</v>
      </c>
      <c r="D1262" s="59" t="s">
        <v>29941</v>
      </c>
      <c r="E1262" s="164">
        <v>699</v>
      </c>
      <c r="F1262" s="164">
        <v>599</v>
      </c>
      <c r="G1262" s="165">
        <v>0.85</v>
      </c>
      <c r="H1262" s="59" t="s">
        <v>18516</v>
      </c>
      <c r="I1262" s="164">
        <v>118.54</v>
      </c>
      <c r="J1262" s="164">
        <v>717.54</v>
      </c>
      <c r="K1262" s="59">
        <v>144</v>
      </c>
      <c r="L1262" s="59" t="s">
        <v>18516</v>
      </c>
      <c r="M1262" s="59" t="s">
        <v>18516</v>
      </c>
    </row>
    <row r="1263" spans="1:18" s="59" customFormat="1" ht="14.25">
      <c r="A1263" s="59" t="s">
        <v>22641</v>
      </c>
      <c r="B1263" s="59" t="s">
        <v>31295</v>
      </c>
      <c r="C1263" s="59" t="s">
        <v>29940</v>
      </c>
      <c r="D1263" s="59" t="s">
        <v>29941</v>
      </c>
      <c r="E1263" s="164">
        <v>699</v>
      </c>
      <c r="F1263" s="164">
        <v>599</v>
      </c>
      <c r="G1263" s="165">
        <v>0.85</v>
      </c>
      <c r="H1263" s="59" t="s">
        <v>18516</v>
      </c>
      <c r="I1263" s="164">
        <v>118.54</v>
      </c>
      <c r="J1263" s="164">
        <v>717.54</v>
      </c>
      <c r="K1263" s="59">
        <v>130</v>
      </c>
      <c r="L1263" s="59" t="s">
        <v>18516</v>
      </c>
      <c r="M1263" s="59" t="s">
        <v>18516</v>
      </c>
    </row>
    <row r="1264" spans="1:18" s="59" customFormat="1" ht="14.25">
      <c r="A1264" s="59" t="s">
        <v>22638</v>
      </c>
      <c r="B1264" s="59" t="s">
        <v>31296</v>
      </c>
      <c r="C1264" s="59" t="s">
        <v>29940</v>
      </c>
      <c r="D1264" s="59" t="s">
        <v>29941</v>
      </c>
      <c r="E1264" s="164">
        <v>599</v>
      </c>
      <c r="F1264" s="164">
        <v>499</v>
      </c>
      <c r="G1264" s="165">
        <v>0.83</v>
      </c>
      <c r="H1264" s="59" t="s">
        <v>18516</v>
      </c>
      <c r="I1264" s="164">
        <v>80.38</v>
      </c>
      <c r="J1264" s="164">
        <v>579.38</v>
      </c>
      <c r="K1264" s="59">
        <v>144</v>
      </c>
      <c r="L1264" s="59" t="s">
        <v>18516</v>
      </c>
      <c r="M1264" s="59" t="s">
        <v>18516</v>
      </c>
    </row>
    <row r="1265" spans="1:18" s="59" customFormat="1" ht="14.25">
      <c r="A1265" s="59" t="s">
        <v>22632</v>
      </c>
      <c r="B1265" s="59" t="s">
        <v>31297</v>
      </c>
      <c r="C1265" s="59" t="s">
        <v>29940</v>
      </c>
      <c r="D1265" s="59" t="s">
        <v>29941</v>
      </c>
      <c r="E1265" s="164">
        <v>599</v>
      </c>
      <c r="F1265" s="164">
        <v>299</v>
      </c>
      <c r="G1265" s="165">
        <v>0.49</v>
      </c>
      <c r="H1265" s="59" t="s">
        <v>29914</v>
      </c>
      <c r="I1265" s="164">
        <v>80.38</v>
      </c>
      <c r="J1265" s="164">
        <v>379.38</v>
      </c>
      <c r="K1265" s="59">
        <v>130</v>
      </c>
      <c r="L1265" s="59" t="s">
        <v>18516</v>
      </c>
      <c r="M1265" s="59" t="s">
        <v>18516</v>
      </c>
    </row>
    <row r="1266" spans="1:18" s="59" customFormat="1" ht="14.25">
      <c r="A1266" s="59" t="s">
        <v>19846</v>
      </c>
      <c r="B1266" s="59" t="s">
        <v>31298</v>
      </c>
      <c r="C1266" s="59" t="s">
        <v>29518</v>
      </c>
      <c r="D1266" s="59" t="s">
        <v>29519</v>
      </c>
      <c r="E1266" s="164">
        <v>135</v>
      </c>
      <c r="F1266" s="164">
        <v>115</v>
      </c>
      <c r="G1266" s="165">
        <v>0.85</v>
      </c>
      <c r="H1266" s="59" t="s">
        <v>18516</v>
      </c>
      <c r="I1266" s="164">
        <v>42.63</v>
      </c>
      <c r="J1266" s="164">
        <v>157.63</v>
      </c>
      <c r="K1266" s="59">
        <v>0</v>
      </c>
      <c r="L1266" s="59" t="s">
        <v>29439</v>
      </c>
      <c r="M1266" s="59" t="s">
        <v>29711</v>
      </c>
    </row>
    <row r="1267" spans="1:18" s="59" customFormat="1" ht="14.25">
      <c r="A1267" s="59" t="s">
        <v>19840</v>
      </c>
      <c r="B1267" s="59" t="s">
        <v>31299</v>
      </c>
      <c r="C1267" s="59" t="s">
        <v>29518</v>
      </c>
      <c r="D1267" s="59" t="s">
        <v>29519</v>
      </c>
      <c r="E1267" s="164">
        <v>135</v>
      </c>
      <c r="F1267" s="164">
        <v>115</v>
      </c>
      <c r="G1267" s="165">
        <v>0.85</v>
      </c>
      <c r="H1267" s="59" t="s">
        <v>18516</v>
      </c>
      <c r="I1267" s="164">
        <v>42.63</v>
      </c>
      <c r="J1267" s="164">
        <v>157.63</v>
      </c>
      <c r="K1267" s="59">
        <v>36</v>
      </c>
      <c r="L1267" s="59" t="s">
        <v>18516</v>
      </c>
      <c r="M1267" s="59" t="s">
        <v>18516</v>
      </c>
    </row>
    <row r="1268" spans="1:18" s="59" customFormat="1" ht="14.25">
      <c r="A1268" s="59" t="s">
        <v>19837</v>
      </c>
      <c r="B1268" s="59" t="s">
        <v>31300</v>
      </c>
      <c r="C1268" s="59" t="s">
        <v>29518</v>
      </c>
      <c r="D1268" s="59" t="s">
        <v>29519</v>
      </c>
      <c r="E1268" s="164">
        <v>135</v>
      </c>
      <c r="F1268" s="164">
        <v>115</v>
      </c>
      <c r="G1268" s="165">
        <v>0.85</v>
      </c>
      <c r="H1268" s="59" t="s">
        <v>18516</v>
      </c>
      <c r="I1268" s="164">
        <v>42.63</v>
      </c>
      <c r="J1268" s="164">
        <v>157.63</v>
      </c>
      <c r="K1268" s="59">
        <v>34</v>
      </c>
      <c r="L1268" s="59" t="s">
        <v>29439</v>
      </c>
      <c r="M1268" s="59" t="s">
        <v>29711</v>
      </c>
    </row>
    <row r="1269" spans="1:18" s="59" customFormat="1" ht="14.25">
      <c r="A1269" s="59" t="s">
        <v>31301</v>
      </c>
      <c r="B1269" s="59" t="s">
        <v>31302</v>
      </c>
      <c r="C1269" s="59" t="s">
        <v>29493</v>
      </c>
      <c r="D1269" s="59" t="s">
        <v>29494</v>
      </c>
      <c r="E1269" s="164">
        <v>237</v>
      </c>
      <c r="F1269" s="164">
        <v>237</v>
      </c>
      <c r="G1269" s="59" t="s">
        <v>18516</v>
      </c>
      <c r="H1269" s="59" t="s">
        <v>18516</v>
      </c>
      <c r="I1269" s="164">
        <v>55.81</v>
      </c>
      <c r="J1269" s="164">
        <v>292.81</v>
      </c>
      <c r="K1269" s="59">
        <v>59</v>
      </c>
      <c r="L1269" s="59" t="s">
        <v>18516</v>
      </c>
      <c r="M1269" s="59" t="s">
        <v>18516</v>
      </c>
    </row>
    <row r="1270" spans="1:18" s="59" customFormat="1" ht="14.25">
      <c r="A1270" s="59" t="s">
        <v>31303</v>
      </c>
      <c r="B1270" s="59" t="s">
        <v>31304</v>
      </c>
      <c r="C1270" s="59" t="s">
        <v>29493</v>
      </c>
      <c r="D1270" s="59" t="s">
        <v>29494</v>
      </c>
      <c r="E1270" s="164">
        <v>235</v>
      </c>
      <c r="F1270" s="164">
        <v>235</v>
      </c>
      <c r="G1270" s="59" t="s">
        <v>18516</v>
      </c>
      <c r="H1270" s="59" t="s">
        <v>18516</v>
      </c>
      <c r="I1270" s="164">
        <v>55.81</v>
      </c>
      <c r="J1270" s="164">
        <v>290.81</v>
      </c>
      <c r="K1270" s="59">
        <v>0</v>
      </c>
      <c r="L1270" s="59" t="s">
        <v>18516</v>
      </c>
      <c r="M1270" s="59" t="s">
        <v>18516</v>
      </c>
    </row>
    <row r="1271" spans="1:18" s="59" customFormat="1" ht="14.25">
      <c r="A1271" s="59" t="s">
        <v>31305</v>
      </c>
      <c r="B1271" s="59" t="s">
        <v>31306</v>
      </c>
      <c r="C1271" s="59" t="s">
        <v>29493</v>
      </c>
      <c r="D1271" s="59" t="s">
        <v>29494</v>
      </c>
      <c r="E1271" s="59" t="s">
        <v>18516</v>
      </c>
      <c r="F1271" s="59" t="s">
        <v>18516</v>
      </c>
      <c r="G1271" s="59" t="s">
        <v>18516</v>
      </c>
      <c r="H1271" s="59" t="s">
        <v>18516</v>
      </c>
      <c r="I1271" s="59" t="s">
        <v>18516</v>
      </c>
      <c r="J1271" s="59" t="s">
        <v>18516</v>
      </c>
      <c r="K1271" s="59" t="s">
        <v>29707</v>
      </c>
      <c r="L1271" s="59" t="s">
        <v>18516</v>
      </c>
      <c r="M1271" s="59" t="s">
        <v>18516</v>
      </c>
    </row>
    <row r="1272" spans="1:18" s="59" customFormat="1" ht="14.25">
      <c r="A1272" s="59" t="s">
        <v>31307</v>
      </c>
      <c r="B1272" s="59" t="s">
        <v>31308</v>
      </c>
      <c r="C1272" s="59" t="s">
        <v>29493</v>
      </c>
      <c r="D1272" s="59" t="s">
        <v>29494</v>
      </c>
      <c r="E1272" s="164">
        <v>225</v>
      </c>
      <c r="F1272" s="164">
        <v>225</v>
      </c>
      <c r="G1272" s="59" t="s">
        <v>18516</v>
      </c>
      <c r="H1272" s="59" t="s">
        <v>18516</v>
      </c>
      <c r="I1272" s="164">
        <v>55.81</v>
      </c>
      <c r="J1272" s="164">
        <v>280.81</v>
      </c>
      <c r="K1272" s="59">
        <v>108</v>
      </c>
      <c r="L1272" s="59" t="s">
        <v>18516</v>
      </c>
      <c r="M1272" s="59" t="s">
        <v>18516</v>
      </c>
    </row>
    <row r="1273" spans="1:18" s="59" customFormat="1" ht="14.25">
      <c r="A1273" s="59" t="s">
        <v>31309</v>
      </c>
      <c r="B1273" s="59" t="s">
        <v>31310</v>
      </c>
      <c r="C1273" s="59" t="s">
        <v>29493</v>
      </c>
      <c r="D1273" s="59" t="s">
        <v>29494</v>
      </c>
      <c r="E1273" s="164">
        <v>252</v>
      </c>
      <c r="F1273" s="164">
        <v>252</v>
      </c>
      <c r="G1273" s="59" t="s">
        <v>18516</v>
      </c>
      <c r="H1273" s="59" t="s">
        <v>18516</v>
      </c>
      <c r="I1273" s="164">
        <v>55.81</v>
      </c>
      <c r="J1273" s="164">
        <v>307.81</v>
      </c>
      <c r="K1273" s="59">
        <v>103</v>
      </c>
      <c r="L1273" s="59" t="s">
        <v>18516</v>
      </c>
      <c r="M1273" s="59" t="s">
        <v>18516</v>
      </c>
    </row>
    <row r="1274" spans="1:18" s="59" customFormat="1" ht="14.25">
      <c r="A1274" s="59" t="s">
        <v>31311</v>
      </c>
      <c r="B1274" s="59" t="s">
        <v>31312</v>
      </c>
      <c r="C1274" s="59" t="s">
        <v>29493</v>
      </c>
      <c r="D1274" s="59" t="s">
        <v>29494</v>
      </c>
      <c r="E1274" s="59" t="s">
        <v>18516</v>
      </c>
      <c r="F1274" s="59" t="s">
        <v>18516</v>
      </c>
      <c r="G1274" s="59" t="s">
        <v>18516</v>
      </c>
      <c r="H1274" s="59" t="s">
        <v>18516</v>
      </c>
      <c r="I1274" s="59" t="s">
        <v>18516</v>
      </c>
      <c r="J1274" s="59" t="s">
        <v>18516</v>
      </c>
      <c r="K1274" s="59" t="s">
        <v>29707</v>
      </c>
      <c r="L1274" s="59" t="s">
        <v>18516</v>
      </c>
      <c r="M1274" s="59" t="s">
        <v>18516</v>
      </c>
    </row>
    <row r="1275" spans="1:18" s="59" customFormat="1" ht="14.25">
      <c r="A1275" s="59" t="s">
        <v>31313</v>
      </c>
      <c r="B1275" s="59" t="s">
        <v>31314</v>
      </c>
      <c r="C1275" s="59" t="s">
        <v>29583</v>
      </c>
      <c r="D1275" s="59" t="s">
        <v>29583</v>
      </c>
      <c r="E1275" s="59" t="s">
        <v>18516</v>
      </c>
      <c r="F1275" s="59" t="s">
        <v>18516</v>
      </c>
      <c r="G1275" s="59" t="s">
        <v>18516</v>
      </c>
      <c r="H1275" s="59" t="s">
        <v>18516</v>
      </c>
      <c r="I1275" s="59" t="s">
        <v>18516</v>
      </c>
      <c r="J1275" s="59" t="s">
        <v>18516</v>
      </c>
      <c r="K1275" s="59" t="s">
        <v>29707</v>
      </c>
      <c r="L1275" s="59" t="s">
        <v>18516</v>
      </c>
      <c r="M1275" s="59" t="s">
        <v>18516</v>
      </c>
    </row>
    <row r="1276" spans="1:18" s="59" customFormat="1" ht="14.25">
      <c r="A1276" s="59" t="s">
        <v>31315</v>
      </c>
      <c r="B1276" s="59" t="s">
        <v>31316</v>
      </c>
      <c r="C1276" s="59" t="s">
        <v>29583</v>
      </c>
      <c r="D1276" s="59" t="s">
        <v>29583</v>
      </c>
      <c r="E1276" s="59" t="s">
        <v>18516</v>
      </c>
      <c r="F1276" s="59" t="s">
        <v>18516</v>
      </c>
      <c r="G1276" s="59" t="s">
        <v>18516</v>
      </c>
      <c r="H1276" s="59" t="s">
        <v>18516</v>
      </c>
      <c r="I1276" s="59" t="s">
        <v>18516</v>
      </c>
      <c r="J1276" s="59" t="s">
        <v>18516</v>
      </c>
      <c r="K1276" s="59" t="s">
        <v>29707</v>
      </c>
      <c r="L1276" s="59" t="s">
        <v>18516</v>
      </c>
      <c r="M1276" s="59" t="s">
        <v>18516</v>
      </c>
    </row>
    <row r="1277" spans="1:18" s="59" customFormat="1" ht="14.25">
      <c r="A1277" s="59" t="s">
        <v>19816</v>
      </c>
      <c r="B1277" s="59" t="s">
        <v>31317</v>
      </c>
      <c r="C1277" s="59" t="s">
        <v>29583</v>
      </c>
      <c r="D1277" s="59" t="s">
        <v>29583</v>
      </c>
      <c r="E1277" s="59" t="s">
        <v>18516</v>
      </c>
      <c r="F1277" s="59" t="s">
        <v>18516</v>
      </c>
      <c r="G1277" s="59" t="s">
        <v>18516</v>
      </c>
      <c r="H1277" s="59" t="s">
        <v>18516</v>
      </c>
      <c r="I1277" s="59" t="s">
        <v>18516</v>
      </c>
      <c r="J1277" s="59" t="s">
        <v>18516</v>
      </c>
      <c r="K1277" s="59" t="s">
        <v>29707</v>
      </c>
      <c r="L1277" s="59" t="s">
        <v>18516</v>
      </c>
      <c r="M1277" s="59" t="s">
        <v>18516</v>
      </c>
    </row>
    <row r="1278" spans="1:18" s="59" customFormat="1" ht="14.25">
      <c r="A1278" s="59" t="s">
        <v>19813</v>
      </c>
      <c r="B1278" s="59" t="s">
        <v>31318</v>
      </c>
      <c r="C1278" s="59" t="s">
        <v>29583</v>
      </c>
      <c r="D1278" s="59" t="s">
        <v>29583</v>
      </c>
      <c r="E1278" s="59" t="s">
        <v>18516</v>
      </c>
      <c r="F1278" s="59" t="s">
        <v>18516</v>
      </c>
      <c r="G1278" s="59" t="s">
        <v>18516</v>
      </c>
      <c r="H1278" s="59" t="s">
        <v>18516</v>
      </c>
      <c r="I1278" s="59" t="s">
        <v>18516</v>
      </c>
      <c r="J1278" s="59" t="s">
        <v>18516</v>
      </c>
      <c r="K1278" s="59" t="s">
        <v>29707</v>
      </c>
      <c r="L1278" s="59" t="s">
        <v>18516</v>
      </c>
      <c r="M1278" s="59" t="s">
        <v>18516</v>
      </c>
    </row>
    <row r="1279" spans="1:18" s="59" customFormat="1" ht="14.25">
      <c r="A1279" s="59" t="s">
        <v>31319</v>
      </c>
      <c r="B1279" s="59" t="s">
        <v>31320</v>
      </c>
      <c r="C1279" s="59" t="s">
        <v>29583</v>
      </c>
      <c r="D1279" s="59" t="s">
        <v>29583</v>
      </c>
      <c r="E1279" s="59" t="s">
        <v>18516</v>
      </c>
      <c r="F1279" s="59" t="s">
        <v>18516</v>
      </c>
      <c r="G1279" s="59" t="s">
        <v>18516</v>
      </c>
      <c r="H1279" s="59" t="s">
        <v>18516</v>
      </c>
      <c r="I1279" s="59" t="s">
        <v>18516</v>
      </c>
      <c r="J1279" s="59" t="s">
        <v>18516</v>
      </c>
      <c r="K1279" s="59" t="s">
        <v>29707</v>
      </c>
      <c r="L1279" s="59" t="s">
        <v>18516</v>
      </c>
      <c r="M1279" s="59" t="s">
        <v>18516</v>
      </c>
    </row>
    <row r="1280" spans="1:18" s="59" customFormat="1" ht="14.25">
      <c r="A1280" s="59" t="s">
        <v>31321</v>
      </c>
      <c r="B1280" s="59" t="s">
        <v>31322</v>
      </c>
      <c r="C1280" s="59" t="s">
        <v>29583</v>
      </c>
      <c r="D1280" s="59" t="s">
        <v>29583</v>
      </c>
      <c r="E1280" s="59" t="s">
        <v>18516</v>
      </c>
      <c r="F1280" s="59" t="s">
        <v>18516</v>
      </c>
      <c r="G1280" s="59" t="s">
        <v>18516</v>
      </c>
      <c r="H1280" s="59" t="s">
        <v>18516</v>
      </c>
      <c r="I1280" s="59" t="s">
        <v>18516</v>
      </c>
      <c r="J1280" s="59" t="s">
        <v>18516</v>
      </c>
      <c r="K1280" s="59" t="s">
        <v>29707</v>
      </c>
      <c r="L1280" s="59" t="s">
        <v>18516</v>
      </c>
      <c r="M1280" s="59" t="s">
        <v>18516</v>
      </c>
    </row>
    <row r="1281" spans="1:18" s="59" customFormat="1" ht="14.25">
      <c r="A1281" s="59" t="s">
        <v>19870</v>
      </c>
      <c r="B1281" s="59" t="s">
        <v>31323</v>
      </c>
      <c r="C1281" s="59" t="s">
        <v>29509</v>
      </c>
      <c r="D1281" s="59" t="s">
        <v>29510</v>
      </c>
      <c r="E1281" s="164">
        <v>125</v>
      </c>
      <c r="F1281" s="164">
        <v>75</v>
      </c>
      <c r="G1281" s="165">
        <v>0.6</v>
      </c>
      <c r="H1281" s="59" t="s">
        <v>18516</v>
      </c>
      <c r="I1281" s="164">
        <v>38.16</v>
      </c>
      <c r="J1281" s="164">
        <v>113.16</v>
      </c>
      <c r="K1281" s="59">
        <v>0</v>
      </c>
      <c r="L1281" s="59" t="s">
        <v>29410</v>
      </c>
      <c r="M1281" s="59" t="s">
        <v>31324</v>
      </c>
    </row>
    <row r="1282" spans="1:18" s="59" customFormat="1" ht="14.25">
      <c r="A1282" s="59" t="s">
        <v>4816</v>
      </c>
      <c r="B1282" s="59" t="s">
        <v>31325</v>
      </c>
      <c r="C1282" s="59" t="s">
        <v>29509</v>
      </c>
      <c r="D1282" s="59" t="s">
        <v>29510</v>
      </c>
      <c r="E1282" s="164">
        <v>125</v>
      </c>
      <c r="F1282" s="164">
        <v>75</v>
      </c>
      <c r="G1282" s="165">
        <v>0.6</v>
      </c>
      <c r="H1282" s="59" t="s">
        <v>18516</v>
      </c>
      <c r="I1282" s="164">
        <v>38.16</v>
      </c>
      <c r="J1282" s="164">
        <v>113.16</v>
      </c>
      <c r="K1282" s="59">
        <v>67</v>
      </c>
      <c r="L1282" s="59" t="s">
        <v>29455</v>
      </c>
      <c r="M1282" s="59" t="s">
        <v>30111</v>
      </c>
    </row>
    <row r="1283" spans="1:18" s="59" customFormat="1" ht="14.25">
      <c r="A1283" s="59" t="s">
        <v>19876</v>
      </c>
      <c r="B1283" s="59" t="s">
        <v>31327</v>
      </c>
      <c r="C1283" s="59" t="s">
        <v>29509</v>
      </c>
      <c r="D1283" s="59" t="s">
        <v>29510</v>
      </c>
      <c r="E1283" s="164">
        <v>420</v>
      </c>
      <c r="F1283" s="164">
        <v>340</v>
      </c>
      <c r="G1283" s="165">
        <v>0.8</v>
      </c>
      <c r="H1283" s="59" t="s">
        <v>18516</v>
      </c>
      <c r="I1283" s="164">
        <v>153.26</v>
      </c>
      <c r="J1283" s="164">
        <v>493.26</v>
      </c>
      <c r="K1283" s="59">
        <v>79</v>
      </c>
      <c r="L1283" s="59" t="s">
        <v>18516</v>
      </c>
      <c r="M1283" s="59" t="s">
        <v>18516</v>
      </c>
    </row>
    <row r="1284" spans="1:18" s="59" customFormat="1" ht="14.25">
      <c r="A1284" s="59" t="s">
        <v>19873</v>
      </c>
      <c r="B1284" s="59" t="s">
        <v>31328</v>
      </c>
      <c r="C1284" s="59" t="s">
        <v>29509</v>
      </c>
      <c r="D1284" s="59" t="s">
        <v>29510</v>
      </c>
      <c r="E1284" s="164">
        <v>420</v>
      </c>
      <c r="F1284" s="164">
        <v>340</v>
      </c>
      <c r="G1284" s="165">
        <v>0.8</v>
      </c>
      <c r="H1284" s="59" t="s">
        <v>18516</v>
      </c>
      <c r="I1284" s="164">
        <v>153.26</v>
      </c>
      <c r="J1284" s="164">
        <v>493.26</v>
      </c>
      <c r="K1284" s="59">
        <v>44</v>
      </c>
      <c r="L1284" s="59" t="s">
        <v>18516</v>
      </c>
      <c r="M1284" s="59" t="s">
        <v>18516</v>
      </c>
    </row>
    <row r="1285" spans="1:18" s="59" customFormat="1" ht="14.25">
      <c r="A1285" s="59" t="s">
        <v>16095</v>
      </c>
      <c r="B1285" s="59" t="s">
        <v>31329</v>
      </c>
      <c r="C1285" s="59" t="s">
        <v>29562</v>
      </c>
      <c r="D1285" s="59" t="s">
        <v>29562</v>
      </c>
      <c r="E1285" s="164">
        <v>295</v>
      </c>
      <c r="F1285" s="164">
        <v>195</v>
      </c>
      <c r="G1285" s="165">
        <v>0.66</v>
      </c>
      <c r="H1285" s="59" t="s">
        <v>18516</v>
      </c>
      <c r="I1285" s="164">
        <v>100.38</v>
      </c>
      <c r="J1285" s="164">
        <v>295.38</v>
      </c>
      <c r="K1285" s="59">
        <v>796</v>
      </c>
      <c r="L1285" s="59" t="s">
        <v>18516</v>
      </c>
      <c r="M1285" s="59" t="s">
        <v>18516</v>
      </c>
    </row>
    <row r="1286" spans="1:18" s="59" customFormat="1" ht="14.25">
      <c r="A1286" s="59" t="s">
        <v>16092</v>
      </c>
      <c r="B1286" s="59" t="s">
        <v>31330</v>
      </c>
      <c r="C1286" s="59" t="s">
        <v>29562</v>
      </c>
      <c r="D1286" s="59" t="s">
        <v>29562</v>
      </c>
      <c r="E1286" s="164">
        <v>285</v>
      </c>
      <c r="F1286" s="164">
        <v>185</v>
      </c>
      <c r="G1286" s="165">
        <v>0.64</v>
      </c>
      <c r="H1286" s="59" t="s">
        <v>18516</v>
      </c>
      <c r="I1286" s="164">
        <v>94.75</v>
      </c>
      <c r="J1286" s="164">
        <v>279.75</v>
      </c>
      <c r="K1286" s="59">
        <v>742</v>
      </c>
      <c r="L1286" s="59" t="s">
        <v>18516</v>
      </c>
      <c r="M1286" s="59" t="s">
        <v>18516</v>
      </c>
    </row>
    <row r="1287" spans="1:18" s="59" customFormat="1" ht="14.25">
      <c r="A1287" s="59" t="s">
        <v>22603</v>
      </c>
      <c r="B1287" s="59" t="s">
        <v>31331</v>
      </c>
      <c r="C1287" s="59" t="s">
        <v>31137</v>
      </c>
      <c r="D1287" s="59" t="s">
        <v>31138</v>
      </c>
      <c r="E1287" s="164">
        <v>75</v>
      </c>
      <c r="F1287" s="164">
        <v>60</v>
      </c>
      <c r="G1287" s="165">
        <v>0.8</v>
      </c>
      <c r="H1287" s="59" t="s">
        <v>31332</v>
      </c>
      <c r="I1287" s="164">
        <v>38.3</v>
      </c>
      <c r="J1287" s="164">
        <v>98.3</v>
      </c>
      <c r="K1287" s="59">
        <v>47</v>
      </c>
      <c r="L1287" s="59" t="s">
        <v>18516</v>
      </c>
      <c r="M1287" s="59" t="s">
        <v>18516</v>
      </c>
    </row>
    <row r="1288" spans="1:18" s="59" customFormat="1" ht="14.25">
      <c r="A1288" s="59" t="s">
        <v>31333</v>
      </c>
      <c r="B1288" s="59" t="s">
        <v>31334</v>
      </c>
      <c r="C1288" s="59" t="s">
        <v>31137</v>
      </c>
      <c r="D1288" s="59" t="s">
        <v>31138</v>
      </c>
      <c r="E1288" s="164">
        <v>75</v>
      </c>
      <c r="F1288" s="164">
        <v>60</v>
      </c>
      <c r="G1288" s="165">
        <v>0.8</v>
      </c>
      <c r="H1288" s="59" t="s">
        <v>31332</v>
      </c>
      <c r="I1288" s="164">
        <v>43.61</v>
      </c>
      <c r="J1288" s="164">
        <v>103.61</v>
      </c>
      <c r="K1288" s="59">
        <v>52</v>
      </c>
      <c r="L1288" s="59" t="s">
        <v>18516</v>
      </c>
      <c r="M1288" s="59" t="s">
        <v>18516</v>
      </c>
    </row>
    <row r="1289" spans="1:18" s="59" customFormat="1" ht="14.25">
      <c r="A1289" s="59" t="s">
        <v>25238</v>
      </c>
      <c r="B1289" s="59" t="s">
        <v>31335</v>
      </c>
      <c r="C1289" s="59" t="s">
        <v>30301</v>
      </c>
      <c r="D1289" s="59" t="s">
        <v>30302</v>
      </c>
      <c r="E1289" s="59" t="s">
        <v>18516</v>
      </c>
      <c r="F1289" s="59" t="s">
        <v>18516</v>
      </c>
      <c r="G1289" s="59" t="s">
        <v>18516</v>
      </c>
      <c r="H1289" s="59" t="s">
        <v>18516</v>
      </c>
      <c r="I1289" s="59" t="s">
        <v>18516</v>
      </c>
      <c r="J1289" s="59" t="s">
        <v>18516</v>
      </c>
      <c r="K1289" s="59" t="s">
        <v>29707</v>
      </c>
      <c r="L1289" s="59" t="s">
        <v>18516</v>
      </c>
      <c r="M1289" s="59" t="s">
        <v>18516</v>
      </c>
    </row>
    <row r="1290" spans="1:18" s="59" customFormat="1" ht="14.25">
      <c r="A1290" s="59" t="s">
        <v>19794</v>
      </c>
      <c r="B1290" s="59" t="s">
        <v>31336</v>
      </c>
      <c r="C1290" s="59" t="s">
        <v>29881</v>
      </c>
      <c r="D1290" s="59" t="s">
        <v>29882</v>
      </c>
      <c r="E1290" s="164">
        <v>400</v>
      </c>
      <c r="F1290" s="164">
        <v>400</v>
      </c>
      <c r="G1290" s="59" t="s">
        <v>18516</v>
      </c>
      <c r="H1290" s="59" t="s">
        <v>18516</v>
      </c>
      <c r="I1290" s="164">
        <v>196.93</v>
      </c>
      <c r="J1290" s="164">
        <v>596.93</v>
      </c>
      <c r="K1290" s="59">
        <v>58</v>
      </c>
      <c r="L1290" s="59" t="s">
        <v>18516</v>
      </c>
      <c r="M1290" s="59" t="s">
        <v>18516</v>
      </c>
    </row>
    <row r="1291" spans="1:18" s="59" customFormat="1" ht="14.25">
      <c r="A1291" s="59" t="s">
        <v>19791</v>
      </c>
      <c r="B1291" s="59" t="s">
        <v>31337</v>
      </c>
      <c r="C1291" s="59" t="s">
        <v>29881</v>
      </c>
      <c r="D1291" s="59" t="s">
        <v>29882</v>
      </c>
      <c r="E1291" s="164">
        <v>400</v>
      </c>
      <c r="F1291" s="164">
        <v>400</v>
      </c>
      <c r="G1291" s="59" t="s">
        <v>18516</v>
      </c>
      <c r="H1291" s="59" t="s">
        <v>18516</v>
      </c>
      <c r="I1291" s="164">
        <v>196.93</v>
      </c>
      <c r="J1291" s="164">
        <v>596.93</v>
      </c>
      <c r="K1291" s="59">
        <v>70</v>
      </c>
      <c r="L1291" s="59" t="s">
        <v>18516</v>
      </c>
      <c r="M1291" s="59" t="s">
        <v>18516</v>
      </c>
    </row>
    <row r="1292" spans="1:18" s="59" customFormat="1" ht="14.25">
      <c r="A1292" s="59" t="s">
        <v>22656</v>
      </c>
      <c r="B1292" s="59" t="s">
        <v>31338</v>
      </c>
      <c r="C1292" s="59" t="s">
        <v>30574</v>
      </c>
      <c r="D1292" s="59" t="s">
        <v>30575</v>
      </c>
      <c r="E1292" s="164">
        <v>320</v>
      </c>
      <c r="F1292" s="164">
        <v>290</v>
      </c>
      <c r="G1292" s="165">
        <v>0.9</v>
      </c>
      <c r="H1292" s="59" t="s">
        <v>18516</v>
      </c>
      <c r="I1292" s="164">
        <v>139.46</v>
      </c>
      <c r="J1292" s="164">
        <v>429.46</v>
      </c>
      <c r="K1292" s="59">
        <v>2</v>
      </c>
      <c r="L1292" s="59" t="s">
        <v>18516</v>
      </c>
      <c r="M1292" s="59" t="s">
        <v>18516</v>
      </c>
    </row>
    <row r="1293" spans="1:18" s="59" customFormat="1" ht="14.25">
      <c r="A1293" s="59" t="s">
        <v>22650</v>
      </c>
      <c r="B1293" s="59" t="s">
        <v>31284</v>
      </c>
      <c r="C1293" s="59" t="s">
        <v>30146</v>
      </c>
      <c r="D1293" s="59" t="s">
        <v>30147</v>
      </c>
      <c r="E1293" s="164">
        <v>89</v>
      </c>
      <c r="F1293" s="164">
        <v>59</v>
      </c>
      <c r="G1293" s="165">
        <v>0.66</v>
      </c>
      <c r="H1293" s="59" t="s">
        <v>29914</v>
      </c>
      <c r="I1293" s="164">
        <v>38.13</v>
      </c>
      <c r="J1293" s="164">
        <v>97.13</v>
      </c>
      <c r="K1293" s="59">
        <v>22</v>
      </c>
      <c r="L1293" s="59" t="s">
        <v>18516</v>
      </c>
      <c r="M1293" s="59" t="s">
        <v>18516</v>
      </c>
    </row>
    <row r="1294" spans="1:18" s="59" customFormat="1" ht="14.25">
      <c r="A1294" s="59" t="s">
        <v>22620</v>
      </c>
      <c r="B1294" s="59" t="s">
        <v>31339</v>
      </c>
      <c r="C1294" s="59" t="s">
        <v>31340</v>
      </c>
      <c r="D1294" s="59" t="s">
        <v>31341</v>
      </c>
      <c r="E1294" s="164">
        <v>159.99</v>
      </c>
      <c r="F1294" s="164">
        <v>138</v>
      </c>
      <c r="G1294" s="165">
        <v>0.86</v>
      </c>
      <c r="H1294" s="59" t="s">
        <v>18516</v>
      </c>
      <c r="I1294" s="164">
        <v>56.62</v>
      </c>
      <c r="J1294" s="164">
        <v>194.62</v>
      </c>
      <c r="K1294" s="59">
        <v>0</v>
      </c>
      <c r="L1294" s="59" t="s">
        <v>18516</v>
      </c>
      <c r="M1294" s="59" t="s">
        <v>18516</v>
      </c>
    </row>
    <row r="1295" spans="1:18" s="59" customFormat="1" ht="14.25">
      <c r="A1295" s="59" t="s">
        <v>22627</v>
      </c>
      <c r="B1295" s="59" t="s">
        <v>31342</v>
      </c>
      <c r="C1295" s="59" t="s">
        <v>31340</v>
      </c>
      <c r="D1295" s="59" t="s">
        <v>31341</v>
      </c>
      <c r="E1295" s="164">
        <v>149.99</v>
      </c>
      <c r="F1295" s="164">
        <v>128</v>
      </c>
      <c r="G1295" s="165">
        <v>0.85</v>
      </c>
      <c r="H1295" s="59" t="s">
        <v>18516</v>
      </c>
      <c r="I1295" s="164">
        <v>52.31</v>
      </c>
      <c r="J1295" s="164">
        <v>180.31</v>
      </c>
      <c r="K1295" s="59">
        <v>0</v>
      </c>
      <c r="L1295" s="59" t="s">
        <v>18516</v>
      </c>
      <c r="M1295" s="59" t="s">
        <v>18516</v>
      </c>
    </row>
    <row r="1296" spans="1:18" s="59" customFormat="1" ht="14.25">
      <c r="A1296" s="59" t="s">
        <v>18903</v>
      </c>
      <c r="B1296" s="59" t="s">
        <v>31343</v>
      </c>
      <c r="C1296" s="59" t="s">
        <v>29562</v>
      </c>
      <c r="D1296" s="59" t="s">
        <v>29562</v>
      </c>
      <c r="E1296" s="164">
        <v>295</v>
      </c>
      <c r="F1296" s="164">
        <v>215</v>
      </c>
      <c r="G1296" s="165">
        <v>0.72</v>
      </c>
      <c r="H1296" s="59" t="s">
        <v>18516</v>
      </c>
      <c r="I1296" s="164">
        <v>100.38</v>
      </c>
      <c r="J1296" s="164">
        <v>315.38</v>
      </c>
      <c r="K1296" s="59">
        <v>151</v>
      </c>
      <c r="L1296" s="59" t="s">
        <v>18516</v>
      </c>
      <c r="M1296" s="59" t="s">
        <v>18516</v>
      </c>
    </row>
    <row r="1297" spans="1:18" s="59" customFormat="1" ht="14.25">
      <c r="A1297" s="59" t="s">
        <v>31344</v>
      </c>
      <c r="B1297" s="59" t="s">
        <v>31345</v>
      </c>
      <c r="C1297" s="59" t="s">
        <v>29610</v>
      </c>
      <c r="D1297" s="59" t="s">
        <v>29611</v>
      </c>
      <c r="E1297" s="59" t="s">
        <v>18516</v>
      </c>
      <c r="F1297" s="59" t="s">
        <v>18516</v>
      </c>
      <c r="G1297" s="59" t="s">
        <v>18516</v>
      </c>
      <c r="H1297" s="59" t="s">
        <v>18516</v>
      </c>
      <c r="I1297" s="59" t="s">
        <v>18516</v>
      </c>
      <c r="J1297" s="59" t="s">
        <v>18516</v>
      </c>
      <c r="K1297" s="59" t="s">
        <v>29707</v>
      </c>
      <c r="L1297" s="59" t="s">
        <v>18516</v>
      </c>
      <c r="M1297" s="59" t="s">
        <v>18516</v>
      </c>
    </row>
    <row r="1298" spans="1:18" s="59" customFormat="1" ht="14.25">
      <c r="A1298" s="59" t="s">
        <v>31346</v>
      </c>
      <c r="B1298" s="59" t="s">
        <v>31347</v>
      </c>
      <c r="C1298" s="59" t="s">
        <v>29610</v>
      </c>
      <c r="D1298" s="59" t="s">
        <v>29611</v>
      </c>
      <c r="E1298" s="164">
        <v>202</v>
      </c>
      <c r="F1298" s="164">
        <v>200</v>
      </c>
      <c r="G1298" s="165">
        <v>0.99</v>
      </c>
      <c r="H1298" s="59" t="s">
        <v>18516</v>
      </c>
      <c r="I1298" s="164">
        <v>79.12</v>
      </c>
      <c r="J1298" s="164">
        <v>279.12</v>
      </c>
      <c r="K1298" s="59">
        <v>1</v>
      </c>
      <c r="L1298" s="59" t="s">
        <v>18516</v>
      </c>
      <c r="M1298" s="59" t="s">
        <v>18516</v>
      </c>
    </row>
    <row r="1299" spans="1:18" s="59" customFormat="1" ht="14.25">
      <c r="A1299" s="59" t="s">
        <v>31348</v>
      </c>
      <c r="B1299" s="59" t="s">
        <v>31349</v>
      </c>
      <c r="C1299" s="59" t="s">
        <v>29610</v>
      </c>
      <c r="D1299" s="59" t="s">
        <v>29611</v>
      </c>
      <c r="E1299" s="164">
        <v>204</v>
      </c>
      <c r="F1299" s="164">
        <v>150</v>
      </c>
      <c r="G1299" s="165">
        <v>0.73</v>
      </c>
      <c r="H1299" s="59" t="s">
        <v>31187</v>
      </c>
      <c r="I1299" s="164">
        <v>79.12</v>
      </c>
      <c r="J1299" s="164">
        <v>229.12</v>
      </c>
      <c r="K1299" s="59">
        <v>65</v>
      </c>
      <c r="L1299" s="59" t="s">
        <v>18516</v>
      </c>
      <c r="M1299" s="59" t="s">
        <v>18516</v>
      </c>
    </row>
    <row r="1300" spans="1:18" s="59" customFormat="1" ht="14.25">
      <c r="A1300" s="59" t="s">
        <v>19843</v>
      </c>
      <c r="B1300" s="59" t="s">
        <v>31350</v>
      </c>
      <c r="C1300" s="59" t="s">
        <v>29518</v>
      </c>
      <c r="D1300" s="59" t="s">
        <v>29519</v>
      </c>
      <c r="E1300" s="164">
        <v>135</v>
      </c>
      <c r="F1300" s="164">
        <v>115</v>
      </c>
      <c r="G1300" s="165">
        <v>0.85</v>
      </c>
      <c r="H1300" s="59" t="s">
        <v>18516</v>
      </c>
      <c r="I1300" s="164">
        <v>42.63</v>
      </c>
      <c r="J1300" s="164">
        <v>157.63</v>
      </c>
      <c r="K1300" s="59">
        <v>0</v>
      </c>
      <c r="L1300" s="59" t="s">
        <v>29455</v>
      </c>
      <c r="M1300" s="59" t="s">
        <v>29711</v>
      </c>
    </row>
    <row r="1301" spans="1:18" s="59" customFormat="1" ht="14.25">
      <c r="A1301" s="59" t="s">
        <v>19834</v>
      </c>
      <c r="B1301" s="59" t="s">
        <v>31351</v>
      </c>
      <c r="C1301" s="59" t="s">
        <v>29518</v>
      </c>
      <c r="D1301" s="59" t="s">
        <v>29519</v>
      </c>
      <c r="E1301" s="164">
        <v>125</v>
      </c>
      <c r="F1301" s="164">
        <v>105</v>
      </c>
      <c r="G1301" s="165">
        <v>0.84</v>
      </c>
      <c r="H1301" s="59" t="s">
        <v>18516</v>
      </c>
      <c r="I1301" s="164">
        <v>39.26</v>
      </c>
      <c r="J1301" s="164">
        <v>144.26</v>
      </c>
      <c r="K1301" s="59">
        <v>17</v>
      </c>
      <c r="L1301" s="59" t="s">
        <v>29439</v>
      </c>
      <c r="M1301" s="59" t="s">
        <v>29711</v>
      </c>
    </row>
    <row r="1302" spans="1:18" s="59" customFormat="1" ht="14.25">
      <c r="A1302" s="59" t="s">
        <v>19828</v>
      </c>
      <c r="B1302" s="59" t="s">
        <v>31352</v>
      </c>
      <c r="C1302" s="59" t="s">
        <v>29518</v>
      </c>
      <c r="D1302" s="59" t="s">
        <v>29519</v>
      </c>
      <c r="E1302" s="164">
        <v>125</v>
      </c>
      <c r="F1302" s="164">
        <v>105</v>
      </c>
      <c r="G1302" s="165">
        <v>0.84</v>
      </c>
      <c r="H1302" s="59" t="s">
        <v>18516</v>
      </c>
      <c r="I1302" s="164">
        <v>39.26</v>
      </c>
      <c r="J1302" s="164">
        <v>144.26</v>
      </c>
      <c r="K1302" s="59">
        <v>17</v>
      </c>
      <c r="L1302" s="59" t="s">
        <v>18516</v>
      </c>
      <c r="M1302" s="59" t="s">
        <v>18516</v>
      </c>
    </row>
    <row r="1303" spans="1:18" s="59" customFormat="1" ht="14.25">
      <c r="A1303" s="59" t="s">
        <v>19825</v>
      </c>
      <c r="B1303" s="59" t="s">
        <v>31353</v>
      </c>
      <c r="C1303" s="59" t="s">
        <v>29518</v>
      </c>
      <c r="D1303" s="59" t="s">
        <v>29519</v>
      </c>
      <c r="E1303" s="164">
        <v>125</v>
      </c>
      <c r="F1303" s="164">
        <v>105</v>
      </c>
      <c r="G1303" s="165">
        <v>0.84</v>
      </c>
      <c r="H1303" s="59" t="s">
        <v>18516</v>
      </c>
      <c r="I1303" s="164">
        <v>39.26</v>
      </c>
      <c r="J1303" s="164">
        <v>144.26</v>
      </c>
      <c r="K1303" s="59">
        <v>42</v>
      </c>
      <c r="L1303" s="59" t="s">
        <v>29439</v>
      </c>
      <c r="M1303" s="59" t="s">
        <v>29711</v>
      </c>
    </row>
    <row r="1304" spans="1:18" s="59" customFormat="1" ht="14.25">
      <c r="A1304" s="59" t="s">
        <v>22582</v>
      </c>
      <c r="B1304" s="59" t="s">
        <v>31293</v>
      </c>
      <c r="C1304" s="59" t="s">
        <v>29865</v>
      </c>
      <c r="D1304" s="59" t="s">
        <v>29866</v>
      </c>
      <c r="E1304" s="164">
        <v>149</v>
      </c>
      <c r="F1304" s="164">
        <v>140</v>
      </c>
      <c r="G1304" s="165">
        <v>0.93</v>
      </c>
      <c r="H1304" s="59" t="s">
        <v>18516</v>
      </c>
      <c r="I1304" s="164">
        <v>45.51</v>
      </c>
      <c r="J1304" s="164">
        <v>185.51</v>
      </c>
      <c r="K1304" s="59">
        <v>0</v>
      </c>
      <c r="L1304" s="59" t="s">
        <v>29410</v>
      </c>
      <c r="M1304" s="59" t="s">
        <v>29456</v>
      </c>
    </row>
    <row r="1305" spans="1:18" s="59" customFormat="1" ht="14.25">
      <c r="A1305" s="59" t="s">
        <v>22588</v>
      </c>
      <c r="B1305" s="59" t="s">
        <v>31354</v>
      </c>
      <c r="C1305" s="59" t="s">
        <v>29865</v>
      </c>
      <c r="D1305" s="59" t="s">
        <v>29866</v>
      </c>
      <c r="E1305" s="164">
        <v>149</v>
      </c>
      <c r="F1305" s="164">
        <v>140</v>
      </c>
      <c r="G1305" s="165">
        <v>0.93</v>
      </c>
      <c r="H1305" s="59" t="s">
        <v>18516</v>
      </c>
      <c r="I1305" s="164">
        <v>45.51</v>
      </c>
      <c r="J1305" s="164">
        <v>185.51</v>
      </c>
      <c r="K1305" s="59">
        <v>0</v>
      </c>
      <c r="L1305" s="59" t="s">
        <v>31355</v>
      </c>
      <c r="M1305" s="59" t="s">
        <v>29623</v>
      </c>
    </row>
    <row r="1306" spans="1:18" s="59" customFormat="1" ht="14.25">
      <c r="A1306" s="59" t="s">
        <v>22585</v>
      </c>
      <c r="B1306" s="59" t="s">
        <v>31356</v>
      </c>
      <c r="C1306" s="59" t="s">
        <v>29865</v>
      </c>
      <c r="D1306" s="59" t="s">
        <v>29866</v>
      </c>
      <c r="E1306" s="164">
        <v>149</v>
      </c>
      <c r="F1306" s="164">
        <v>140</v>
      </c>
      <c r="G1306" s="165">
        <v>0.93</v>
      </c>
      <c r="H1306" s="59" t="s">
        <v>18516</v>
      </c>
      <c r="I1306" s="164">
        <v>45.51</v>
      </c>
      <c r="J1306" s="164">
        <v>185.51</v>
      </c>
      <c r="K1306" s="59">
        <v>0</v>
      </c>
      <c r="L1306" s="59" t="s">
        <v>31357</v>
      </c>
      <c r="M1306" s="59" t="s">
        <v>29456</v>
      </c>
    </row>
    <row r="1307" spans="1:18" s="59" customFormat="1" ht="14.25">
      <c r="A1307" s="59" t="s">
        <v>18355</v>
      </c>
      <c r="B1307" s="59" t="s">
        <v>31358</v>
      </c>
      <c r="C1307" s="59" t="s">
        <v>29518</v>
      </c>
      <c r="D1307" s="59" t="s">
        <v>29519</v>
      </c>
      <c r="E1307" s="164">
        <v>269</v>
      </c>
      <c r="F1307" s="164">
        <v>240</v>
      </c>
      <c r="G1307" s="165">
        <v>0.89</v>
      </c>
      <c r="H1307" s="59" t="s">
        <v>18516</v>
      </c>
      <c r="I1307" s="164">
        <v>98.33</v>
      </c>
      <c r="J1307" s="164">
        <v>338.33</v>
      </c>
      <c r="K1307" s="59">
        <v>74</v>
      </c>
      <c r="L1307" s="59" t="s">
        <v>18516</v>
      </c>
      <c r="M1307" s="59" t="s">
        <v>18516</v>
      </c>
    </row>
    <row r="1308" spans="1:18" s="59" customFormat="1" ht="14.25">
      <c r="A1308" s="59" t="s">
        <v>2182</v>
      </c>
      <c r="B1308" s="59" t="s">
        <v>30336</v>
      </c>
      <c r="C1308" s="59" t="s">
        <v>29509</v>
      </c>
      <c r="D1308" s="59" t="s">
        <v>29510</v>
      </c>
      <c r="E1308" s="164">
        <v>105</v>
      </c>
      <c r="F1308" s="164">
        <v>76</v>
      </c>
      <c r="G1308" s="165">
        <v>0.72</v>
      </c>
      <c r="H1308" s="59" t="s">
        <v>18516</v>
      </c>
      <c r="I1308" s="164">
        <v>27.31</v>
      </c>
      <c r="J1308" s="164">
        <v>103.31</v>
      </c>
      <c r="K1308" s="59">
        <v>0</v>
      </c>
      <c r="L1308" s="59" t="s">
        <v>18516</v>
      </c>
      <c r="M1308" s="59" t="s">
        <v>18516</v>
      </c>
    </row>
    <row r="1309" spans="1:18" s="59" customFormat="1" ht="14.25">
      <c r="A1309" s="59" t="s">
        <v>24034</v>
      </c>
      <c r="B1309" s="59" t="s">
        <v>29607</v>
      </c>
      <c r="C1309" s="59" t="s">
        <v>29924</v>
      </c>
      <c r="D1309" s="59" t="s">
        <v>29925</v>
      </c>
      <c r="E1309" s="164">
        <v>269</v>
      </c>
      <c r="F1309" s="164">
        <v>200</v>
      </c>
      <c r="G1309" s="165">
        <v>0.74</v>
      </c>
      <c r="H1309" s="59" t="s">
        <v>29648</v>
      </c>
      <c r="I1309" s="164">
        <v>91.88</v>
      </c>
      <c r="J1309" s="164">
        <v>291.88</v>
      </c>
      <c r="K1309" s="59">
        <v>94</v>
      </c>
      <c r="L1309" s="59" t="s">
        <v>18516</v>
      </c>
      <c r="M1309" s="59" t="s">
        <v>18516</v>
      </c>
    </row>
    <row r="1310" spans="1:18" s="59" customFormat="1" ht="14.25">
      <c r="A1310" s="59" t="s">
        <v>24026</v>
      </c>
      <c r="B1310" s="59" t="s">
        <v>29606</v>
      </c>
      <c r="C1310" s="59" t="s">
        <v>29924</v>
      </c>
      <c r="D1310" s="59" t="s">
        <v>29925</v>
      </c>
      <c r="E1310" s="164">
        <v>239</v>
      </c>
      <c r="F1310" s="164">
        <v>180</v>
      </c>
      <c r="G1310" s="165">
        <v>0.75</v>
      </c>
      <c r="H1310" s="59" t="s">
        <v>29648</v>
      </c>
      <c r="I1310" s="164">
        <v>85.34</v>
      </c>
      <c r="J1310" s="164">
        <v>265.34</v>
      </c>
      <c r="K1310" s="59">
        <v>61</v>
      </c>
      <c r="L1310" s="59" t="s">
        <v>18516</v>
      </c>
      <c r="M1310" s="59" t="s">
        <v>18516</v>
      </c>
    </row>
    <row r="1311" spans="1:18" s="59" customFormat="1" ht="14.25">
      <c r="A1311" s="59" t="s">
        <v>31359</v>
      </c>
      <c r="B1311" s="59" t="s">
        <v>31360</v>
      </c>
      <c r="C1311" s="59" t="s">
        <v>29865</v>
      </c>
      <c r="D1311" s="59" t="s">
        <v>29866</v>
      </c>
      <c r="E1311" s="164">
        <v>159</v>
      </c>
      <c r="F1311" s="164">
        <v>159</v>
      </c>
      <c r="G1311" s="59" t="s">
        <v>18516</v>
      </c>
      <c r="H1311" s="59" t="s">
        <v>18516</v>
      </c>
      <c r="I1311" s="164">
        <v>75.32</v>
      </c>
      <c r="J1311" s="164">
        <v>234.32</v>
      </c>
      <c r="K1311" s="59">
        <v>0</v>
      </c>
      <c r="L1311" s="59" t="s">
        <v>29455</v>
      </c>
      <c r="M1311" s="59" t="s">
        <v>30391</v>
      </c>
    </row>
    <row r="1312" spans="1:18" s="59" customFormat="1" ht="14.25">
      <c r="A1312" s="59" t="s">
        <v>31361</v>
      </c>
      <c r="B1312" s="59" t="s">
        <v>31362</v>
      </c>
      <c r="C1312" s="59" t="s">
        <v>29865</v>
      </c>
      <c r="D1312" s="59" t="s">
        <v>29866</v>
      </c>
      <c r="E1312" s="164">
        <v>159</v>
      </c>
      <c r="F1312" s="164">
        <v>159</v>
      </c>
      <c r="G1312" s="59" t="s">
        <v>18516</v>
      </c>
      <c r="H1312" s="59" t="s">
        <v>18516</v>
      </c>
      <c r="I1312" s="164">
        <v>75.32</v>
      </c>
      <c r="J1312" s="164">
        <v>234.32</v>
      </c>
      <c r="K1312" s="59">
        <v>0</v>
      </c>
      <c r="L1312" s="59" t="s">
        <v>29410</v>
      </c>
      <c r="M1312" s="59" t="s">
        <v>30391</v>
      </c>
    </row>
    <row r="1313" spans="1:18" s="59" customFormat="1" ht="14.25">
      <c r="A1313" s="59" t="s">
        <v>31363</v>
      </c>
      <c r="B1313" s="59" t="s">
        <v>31364</v>
      </c>
      <c r="C1313" s="59" t="s">
        <v>29865</v>
      </c>
      <c r="D1313" s="59" t="s">
        <v>29866</v>
      </c>
      <c r="E1313" s="164">
        <v>159</v>
      </c>
      <c r="F1313" s="164">
        <v>159</v>
      </c>
      <c r="G1313" s="59" t="s">
        <v>18516</v>
      </c>
      <c r="H1313" s="59" t="s">
        <v>18516</v>
      </c>
      <c r="I1313" s="164">
        <v>75.32</v>
      </c>
      <c r="J1313" s="164">
        <v>234.32</v>
      </c>
      <c r="K1313" s="59">
        <v>0</v>
      </c>
      <c r="L1313" s="59" t="s">
        <v>29439</v>
      </c>
      <c r="M1313" s="59" t="s">
        <v>30391</v>
      </c>
    </row>
    <row r="1314" spans="1:18" s="59" customFormat="1" ht="14.25">
      <c r="A1314" s="59" t="s">
        <v>22677</v>
      </c>
      <c r="B1314" s="59" t="s">
        <v>31365</v>
      </c>
      <c r="C1314" s="59" t="s">
        <v>30539</v>
      </c>
      <c r="D1314" s="59" t="s">
        <v>30540</v>
      </c>
      <c r="E1314" s="164">
        <v>100</v>
      </c>
      <c r="F1314" s="164">
        <v>85</v>
      </c>
      <c r="G1314" s="165">
        <v>0.85</v>
      </c>
      <c r="H1314" s="59" t="s">
        <v>29478</v>
      </c>
      <c r="I1314" s="164">
        <v>81.13</v>
      </c>
      <c r="J1314" s="164">
        <v>166.13</v>
      </c>
      <c r="K1314" s="59">
        <v>50</v>
      </c>
      <c r="L1314" s="59" t="s">
        <v>18516</v>
      </c>
      <c r="M1314" s="59" t="s">
        <v>18516</v>
      </c>
    </row>
    <row r="1315" spans="1:18" s="59" customFormat="1" ht="14.25">
      <c r="A1315" s="59" t="s">
        <v>22674</v>
      </c>
      <c r="B1315" s="59" t="s">
        <v>31366</v>
      </c>
      <c r="C1315" s="59" t="s">
        <v>30539</v>
      </c>
      <c r="D1315" s="59" t="s">
        <v>30540</v>
      </c>
      <c r="E1315" s="164">
        <v>100</v>
      </c>
      <c r="F1315" s="164">
        <v>85</v>
      </c>
      <c r="G1315" s="165">
        <v>0.85</v>
      </c>
      <c r="H1315" s="59" t="s">
        <v>29478</v>
      </c>
      <c r="I1315" s="164">
        <v>81.13</v>
      </c>
      <c r="J1315" s="164">
        <v>166.13</v>
      </c>
      <c r="K1315" s="59">
        <v>35</v>
      </c>
      <c r="L1315" s="59" t="s">
        <v>18516</v>
      </c>
      <c r="M1315" s="59" t="s">
        <v>18516</v>
      </c>
    </row>
    <row r="1316" spans="1:18" s="59" customFormat="1" ht="14.25">
      <c r="A1316" s="59" t="s">
        <v>22683</v>
      </c>
      <c r="B1316" s="59" t="s">
        <v>31367</v>
      </c>
      <c r="C1316" s="59" t="s">
        <v>30539</v>
      </c>
      <c r="D1316" s="59" t="s">
        <v>30540</v>
      </c>
      <c r="E1316" s="164">
        <v>100</v>
      </c>
      <c r="F1316" s="164">
        <v>85</v>
      </c>
      <c r="G1316" s="165">
        <v>0.85</v>
      </c>
      <c r="H1316" s="59" t="s">
        <v>29478</v>
      </c>
      <c r="I1316" s="164">
        <v>81.13</v>
      </c>
      <c r="J1316" s="164">
        <v>166.13</v>
      </c>
      <c r="K1316" s="59">
        <v>47</v>
      </c>
      <c r="L1316" s="59" t="s">
        <v>18516</v>
      </c>
      <c r="M1316" s="59" t="s">
        <v>18516</v>
      </c>
    </row>
    <row r="1317" spans="1:18" s="59" customFormat="1" ht="14.25">
      <c r="A1317" s="59" t="s">
        <v>22680</v>
      </c>
      <c r="B1317" s="59" t="s">
        <v>31368</v>
      </c>
      <c r="C1317" s="59" t="s">
        <v>30539</v>
      </c>
      <c r="D1317" s="59" t="s">
        <v>30540</v>
      </c>
      <c r="E1317" s="164">
        <v>100</v>
      </c>
      <c r="F1317" s="164">
        <v>85</v>
      </c>
      <c r="G1317" s="165">
        <v>0.85</v>
      </c>
      <c r="H1317" s="59" t="s">
        <v>29478</v>
      </c>
      <c r="I1317" s="164">
        <v>81.13</v>
      </c>
      <c r="J1317" s="164">
        <v>166.13</v>
      </c>
      <c r="K1317" s="59">
        <v>60</v>
      </c>
      <c r="L1317" s="59" t="s">
        <v>18516</v>
      </c>
      <c r="M1317" s="59" t="s">
        <v>18516</v>
      </c>
    </row>
    <row r="1318" spans="1:18" s="59" customFormat="1" ht="14.25">
      <c r="A1318" s="59" t="s">
        <v>22686</v>
      </c>
      <c r="B1318" s="59" t="s">
        <v>31369</v>
      </c>
      <c r="C1318" s="59" t="s">
        <v>30539</v>
      </c>
      <c r="D1318" s="59" t="s">
        <v>30540</v>
      </c>
      <c r="E1318" s="164">
        <v>100</v>
      </c>
      <c r="F1318" s="164">
        <v>85</v>
      </c>
      <c r="G1318" s="165">
        <v>0.85</v>
      </c>
      <c r="H1318" s="59" t="s">
        <v>29478</v>
      </c>
      <c r="I1318" s="164">
        <v>81.13</v>
      </c>
      <c r="J1318" s="164">
        <v>166.13</v>
      </c>
      <c r="K1318" s="59">
        <v>125</v>
      </c>
      <c r="L1318" s="59" t="s">
        <v>18516</v>
      </c>
      <c r="M1318" s="59" t="s">
        <v>18516</v>
      </c>
    </row>
    <row r="1319" spans="1:18" s="59" customFormat="1" ht="14.25">
      <c r="A1319" s="59" t="s">
        <v>20136</v>
      </c>
      <c r="B1319" s="59" t="s">
        <v>31370</v>
      </c>
      <c r="C1319" s="59" t="s">
        <v>29865</v>
      </c>
      <c r="D1319" s="59" t="s">
        <v>29866</v>
      </c>
      <c r="E1319" s="164">
        <v>209</v>
      </c>
      <c r="F1319" s="164">
        <v>209</v>
      </c>
      <c r="G1319" s="59" t="s">
        <v>18516</v>
      </c>
      <c r="H1319" s="59" t="s">
        <v>18516</v>
      </c>
      <c r="I1319" s="164">
        <v>81.24</v>
      </c>
      <c r="J1319" s="164">
        <v>290.24</v>
      </c>
      <c r="K1319" s="59">
        <v>0</v>
      </c>
      <c r="L1319" s="59" t="s">
        <v>31355</v>
      </c>
      <c r="M1319" s="59" t="s">
        <v>29668</v>
      </c>
    </row>
    <row r="1320" spans="1:18" s="59" customFormat="1" ht="14.25">
      <c r="A1320" s="59" t="s">
        <v>20139</v>
      </c>
      <c r="B1320" s="59" t="s">
        <v>31371</v>
      </c>
      <c r="C1320" s="59" t="s">
        <v>29865</v>
      </c>
      <c r="D1320" s="59" t="s">
        <v>29866</v>
      </c>
      <c r="E1320" s="164">
        <v>209</v>
      </c>
      <c r="F1320" s="164">
        <v>209</v>
      </c>
      <c r="G1320" s="59" t="s">
        <v>18516</v>
      </c>
      <c r="H1320" s="59" t="s">
        <v>18516</v>
      </c>
      <c r="I1320" s="164">
        <v>82.38</v>
      </c>
      <c r="J1320" s="164">
        <v>291.38</v>
      </c>
      <c r="K1320" s="59">
        <v>0</v>
      </c>
      <c r="L1320" s="59" t="s">
        <v>31357</v>
      </c>
      <c r="M1320" s="59" t="s">
        <v>29668</v>
      </c>
    </row>
    <row r="1321" spans="1:18" s="59" customFormat="1" ht="14.25">
      <c r="A1321" s="59" t="s">
        <v>20142</v>
      </c>
      <c r="B1321" s="59" t="s">
        <v>31372</v>
      </c>
      <c r="C1321" s="59" t="s">
        <v>29865</v>
      </c>
      <c r="D1321" s="59" t="s">
        <v>29866</v>
      </c>
      <c r="E1321" s="164">
        <v>209</v>
      </c>
      <c r="F1321" s="164">
        <v>209</v>
      </c>
      <c r="G1321" s="59" t="s">
        <v>18516</v>
      </c>
      <c r="H1321" s="59" t="s">
        <v>18516</v>
      </c>
      <c r="I1321" s="164">
        <v>81.84</v>
      </c>
      <c r="J1321" s="164">
        <v>290.84</v>
      </c>
      <c r="K1321" s="59">
        <v>0</v>
      </c>
      <c r="L1321" s="59" t="s">
        <v>31357</v>
      </c>
      <c r="M1321" s="59" t="s">
        <v>29728</v>
      </c>
    </row>
    <row r="1322" spans="1:18" s="59" customFormat="1" ht="14.25">
      <c r="A1322" s="59" t="s">
        <v>20151</v>
      </c>
      <c r="B1322" s="59" t="s">
        <v>31373</v>
      </c>
      <c r="C1322" s="59" t="s">
        <v>29865</v>
      </c>
      <c r="D1322" s="59" t="s">
        <v>29866</v>
      </c>
      <c r="E1322" s="164">
        <v>209</v>
      </c>
      <c r="F1322" s="164">
        <v>209</v>
      </c>
      <c r="G1322" s="59" t="s">
        <v>18516</v>
      </c>
      <c r="H1322" s="59" t="s">
        <v>18516</v>
      </c>
      <c r="I1322" s="164">
        <v>81.84</v>
      </c>
      <c r="J1322" s="164">
        <v>290.84</v>
      </c>
      <c r="K1322" s="59">
        <v>0</v>
      </c>
      <c r="L1322" s="59" t="s">
        <v>29439</v>
      </c>
      <c r="M1322" s="59" t="s">
        <v>30711</v>
      </c>
    </row>
    <row r="1323" spans="1:18" s="59" customFormat="1" ht="14.25">
      <c r="A1323" s="59" t="s">
        <v>31374</v>
      </c>
      <c r="B1323" s="59" t="s">
        <v>31375</v>
      </c>
      <c r="C1323" s="59" t="s">
        <v>31376</v>
      </c>
      <c r="D1323" s="59" t="s">
        <v>31377</v>
      </c>
      <c r="E1323" s="164">
        <v>149.99</v>
      </c>
      <c r="F1323" s="164">
        <v>106</v>
      </c>
      <c r="G1323" s="165">
        <v>0.7</v>
      </c>
      <c r="H1323" s="59" t="s">
        <v>18516</v>
      </c>
      <c r="I1323" s="164">
        <v>37.19</v>
      </c>
      <c r="J1323" s="164">
        <v>143.19</v>
      </c>
      <c r="K1323" s="59">
        <v>0</v>
      </c>
      <c r="L1323" s="59" t="s">
        <v>18516</v>
      </c>
      <c r="M1323" s="59" t="s">
        <v>18516</v>
      </c>
    </row>
    <row r="1324" spans="1:18" s="59" customFormat="1" ht="14.25">
      <c r="A1324" s="59" t="s">
        <v>22579</v>
      </c>
      <c r="B1324" s="59" t="s">
        <v>31293</v>
      </c>
      <c r="C1324" s="59" t="s">
        <v>29865</v>
      </c>
      <c r="D1324" s="59" t="s">
        <v>29866</v>
      </c>
      <c r="E1324" s="164">
        <v>149</v>
      </c>
      <c r="F1324" s="164">
        <v>140</v>
      </c>
      <c r="G1324" s="165">
        <v>0.93</v>
      </c>
      <c r="H1324" s="59" t="s">
        <v>18516</v>
      </c>
      <c r="I1324" s="164">
        <v>45.51</v>
      </c>
      <c r="J1324" s="164">
        <v>185.51</v>
      </c>
      <c r="K1324" s="59">
        <v>0</v>
      </c>
      <c r="L1324" s="59" t="s">
        <v>29410</v>
      </c>
      <c r="M1324" s="59" t="s">
        <v>29452</v>
      </c>
    </row>
    <row r="1325" spans="1:18" s="59" customFormat="1" ht="14.25">
      <c r="A1325" s="59" t="s">
        <v>22576</v>
      </c>
      <c r="B1325" s="59" t="s">
        <v>31293</v>
      </c>
      <c r="C1325" s="59" t="s">
        <v>29865</v>
      </c>
      <c r="D1325" s="59" t="s">
        <v>29866</v>
      </c>
      <c r="E1325" s="164">
        <v>149</v>
      </c>
      <c r="F1325" s="164">
        <v>140</v>
      </c>
      <c r="G1325" s="165">
        <v>0.93</v>
      </c>
      <c r="H1325" s="59" t="s">
        <v>18516</v>
      </c>
      <c r="I1325" s="164">
        <v>45.51</v>
      </c>
      <c r="J1325" s="164">
        <v>185.51</v>
      </c>
      <c r="K1325" s="59">
        <v>0</v>
      </c>
      <c r="L1325" s="59" t="s">
        <v>29439</v>
      </c>
      <c r="M1325" s="59" t="s">
        <v>29452</v>
      </c>
    </row>
    <row r="1326" spans="1:18" s="59" customFormat="1" ht="14.25">
      <c r="A1326" s="59" t="s">
        <v>19831</v>
      </c>
      <c r="B1326" s="59" t="s">
        <v>31378</v>
      </c>
      <c r="C1326" s="59" t="s">
        <v>29518</v>
      </c>
      <c r="D1326" s="59" t="s">
        <v>29519</v>
      </c>
      <c r="E1326" s="164">
        <v>125</v>
      </c>
      <c r="F1326" s="164">
        <v>105</v>
      </c>
      <c r="G1326" s="165">
        <v>0.84</v>
      </c>
      <c r="H1326" s="59" t="s">
        <v>18516</v>
      </c>
      <c r="I1326" s="164">
        <v>39.26</v>
      </c>
      <c r="J1326" s="164">
        <v>144.26</v>
      </c>
      <c r="K1326" s="59">
        <v>2</v>
      </c>
      <c r="L1326" s="59" t="s">
        <v>29455</v>
      </c>
      <c r="M1326" s="59" t="s">
        <v>29711</v>
      </c>
    </row>
    <row r="1327" spans="1:18" s="59" customFormat="1" ht="14.25">
      <c r="A1327" s="59" t="s">
        <v>31379</v>
      </c>
      <c r="B1327" s="59" t="s">
        <v>31380</v>
      </c>
      <c r="C1327" s="59" t="s">
        <v>29509</v>
      </c>
      <c r="D1327" s="59" t="s">
        <v>29510</v>
      </c>
      <c r="E1327" s="59" t="s">
        <v>18516</v>
      </c>
      <c r="F1327" s="59" t="s">
        <v>18516</v>
      </c>
      <c r="G1327" s="59" t="s">
        <v>18516</v>
      </c>
      <c r="H1327" s="59" t="s">
        <v>18516</v>
      </c>
      <c r="I1327" s="59" t="s">
        <v>18516</v>
      </c>
      <c r="J1327" s="59" t="s">
        <v>18516</v>
      </c>
      <c r="K1327" s="59" t="s">
        <v>29707</v>
      </c>
      <c r="L1327" s="59" t="s">
        <v>18516</v>
      </c>
      <c r="M1327" s="59" t="s">
        <v>18516</v>
      </c>
    </row>
    <row r="1328" spans="1:18" s="59" customFormat="1" ht="14.25">
      <c r="A1328" s="59" t="s">
        <v>31381</v>
      </c>
      <c r="B1328" s="59" t="s">
        <v>31382</v>
      </c>
      <c r="C1328" s="59" t="s">
        <v>29583</v>
      </c>
      <c r="D1328" s="59" t="s">
        <v>29583</v>
      </c>
      <c r="E1328" s="59" t="s">
        <v>18516</v>
      </c>
      <c r="F1328" s="59" t="s">
        <v>18516</v>
      </c>
      <c r="G1328" s="59" t="s">
        <v>18516</v>
      </c>
      <c r="H1328" s="59" t="s">
        <v>18516</v>
      </c>
      <c r="I1328" s="59" t="s">
        <v>18516</v>
      </c>
      <c r="J1328" s="59" t="s">
        <v>18516</v>
      </c>
      <c r="K1328" s="59" t="s">
        <v>29707</v>
      </c>
      <c r="L1328" s="59" t="s">
        <v>18516</v>
      </c>
      <c r="M1328" s="59" t="s">
        <v>18516</v>
      </c>
    </row>
    <row r="1329" spans="1:18" s="59" customFormat="1" ht="14.25">
      <c r="A1329" s="59" t="s">
        <v>18900</v>
      </c>
      <c r="B1329" s="59" t="s">
        <v>30223</v>
      </c>
      <c r="C1329" s="59" t="s">
        <v>29562</v>
      </c>
      <c r="D1329" s="59" t="s">
        <v>29562</v>
      </c>
      <c r="E1329" s="164">
        <v>285</v>
      </c>
      <c r="F1329" s="164">
        <v>205</v>
      </c>
      <c r="G1329" s="165">
        <v>0.71</v>
      </c>
      <c r="H1329" s="59" t="s">
        <v>18516</v>
      </c>
      <c r="I1329" s="164">
        <v>94.75</v>
      </c>
      <c r="J1329" s="164">
        <v>299.75</v>
      </c>
      <c r="K1329" s="59">
        <v>28</v>
      </c>
      <c r="L1329" s="59" t="s">
        <v>18516</v>
      </c>
      <c r="M1329" s="59" t="s">
        <v>18516</v>
      </c>
    </row>
    <row r="1330" spans="1:18" s="59" customFormat="1" ht="14.25">
      <c r="A1330" s="59" t="s">
        <v>18367</v>
      </c>
      <c r="B1330" s="59" t="s">
        <v>31383</v>
      </c>
      <c r="C1330" s="59" t="s">
        <v>29562</v>
      </c>
      <c r="D1330" s="59" t="s">
        <v>29562</v>
      </c>
      <c r="E1330" s="164">
        <v>285</v>
      </c>
      <c r="F1330" s="164">
        <v>205</v>
      </c>
      <c r="G1330" s="165">
        <v>0.71</v>
      </c>
      <c r="H1330" s="59" t="s">
        <v>18516</v>
      </c>
      <c r="I1330" s="164">
        <v>94.75</v>
      </c>
      <c r="J1330" s="164">
        <v>299.75</v>
      </c>
      <c r="K1330" s="59">
        <v>578</v>
      </c>
      <c r="L1330" s="59" t="s">
        <v>18516</v>
      </c>
      <c r="M1330" s="59" t="s">
        <v>18516</v>
      </c>
    </row>
    <row r="1331" spans="1:18" s="59" customFormat="1" ht="14.25">
      <c r="A1331" s="59" t="s">
        <v>31384</v>
      </c>
      <c r="B1331" s="59" t="s">
        <v>31385</v>
      </c>
      <c r="C1331" s="59" t="s">
        <v>30146</v>
      </c>
      <c r="D1331" s="59" t="s">
        <v>30147</v>
      </c>
      <c r="E1331" s="164">
        <v>130</v>
      </c>
      <c r="F1331" s="164">
        <v>109.2</v>
      </c>
      <c r="G1331" s="165">
        <v>0.84</v>
      </c>
      <c r="H1331" s="59" t="s">
        <v>29914</v>
      </c>
      <c r="I1331" s="164">
        <v>57.06</v>
      </c>
      <c r="J1331" s="164">
        <v>166.26</v>
      </c>
      <c r="K1331" s="59">
        <v>34</v>
      </c>
      <c r="L1331" s="59" t="s">
        <v>18516</v>
      </c>
      <c r="M1331" s="59" t="s">
        <v>18516</v>
      </c>
    </row>
    <row r="1332" spans="1:18" s="59" customFormat="1" ht="14.25">
      <c r="A1332" s="59" t="s">
        <v>31386</v>
      </c>
      <c r="B1332" s="59" t="s">
        <v>31385</v>
      </c>
      <c r="C1332" s="59" t="s">
        <v>30146</v>
      </c>
      <c r="D1332" s="59" t="s">
        <v>30147</v>
      </c>
      <c r="E1332" s="164">
        <v>123</v>
      </c>
      <c r="F1332" s="164">
        <v>109.47</v>
      </c>
      <c r="G1332" s="165">
        <v>0.89</v>
      </c>
      <c r="H1332" s="59" t="s">
        <v>29914</v>
      </c>
      <c r="I1332" s="164">
        <v>57.06</v>
      </c>
      <c r="J1332" s="164">
        <v>166.53</v>
      </c>
      <c r="K1332" s="59">
        <v>61</v>
      </c>
      <c r="L1332" s="59" t="s">
        <v>18516</v>
      </c>
      <c r="M1332" s="59" t="s">
        <v>18516</v>
      </c>
    </row>
    <row r="1333" spans="1:18" s="59" customFormat="1" ht="14.25">
      <c r="A1333" s="59" t="s">
        <v>31387</v>
      </c>
      <c r="B1333" s="59" t="s">
        <v>31385</v>
      </c>
      <c r="C1333" s="59" t="s">
        <v>30146</v>
      </c>
      <c r="D1333" s="59" t="s">
        <v>30147</v>
      </c>
      <c r="E1333" s="164">
        <v>130</v>
      </c>
      <c r="F1333" s="164">
        <v>109.2</v>
      </c>
      <c r="G1333" s="165">
        <v>0.84</v>
      </c>
      <c r="H1333" s="59" t="s">
        <v>29914</v>
      </c>
      <c r="I1333" s="164">
        <v>57.06</v>
      </c>
      <c r="J1333" s="164">
        <v>166.26</v>
      </c>
      <c r="K1333" s="59">
        <v>79</v>
      </c>
      <c r="L1333" s="59" t="s">
        <v>18516</v>
      </c>
      <c r="M1333" s="59" t="s">
        <v>18516</v>
      </c>
    </row>
    <row r="1334" spans="1:18" s="59" customFormat="1" ht="14.25">
      <c r="A1334" s="59" t="s">
        <v>31388</v>
      </c>
      <c r="B1334" s="59" t="s">
        <v>31389</v>
      </c>
      <c r="C1334" s="59" t="s">
        <v>30146</v>
      </c>
      <c r="D1334" s="59" t="s">
        <v>30147</v>
      </c>
      <c r="E1334" s="164">
        <v>169</v>
      </c>
      <c r="F1334" s="164">
        <v>169</v>
      </c>
      <c r="G1334" s="59" t="s">
        <v>18516</v>
      </c>
      <c r="H1334" s="59" t="s">
        <v>18516</v>
      </c>
      <c r="I1334" s="164">
        <v>51.26</v>
      </c>
      <c r="J1334" s="164">
        <v>220.26</v>
      </c>
      <c r="K1334" s="59">
        <v>0</v>
      </c>
      <c r="L1334" s="59" t="s">
        <v>18516</v>
      </c>
      <c r="M1334" s="59" t="s">
        <v>18516</v>
      </c>
    </row>
    <row r="1335" spans="1:18" s="59" customFormat="1" ht="14.25">
      <c r="A1335" s="59" t="s">
        <v>31390</v>
      </c>
      <c r="B1335" s="59" t="s">
        <v>31389</v>
      </c>
      <c r="C1335" s="59" t="s">
        <v>30146</v>
      </c>
      <c r="D1335" s="59" t="s">
        <v>30147</v>
      </c>
      <c r="E1335" s="164">
        <v>169</v>
      </c>
      <c r="F1335" s="164">
        <v>169</v>
      </c>
      <c r="G1335" s="59" t="s">
        <v>18516</v>
      </c>
      <c r="H1335" s="59" t="s">
        <v>18516</v>
      </c>
      <c r="I1335" s="164">
        <v>51.26</v>
      </c>
      <c r="J1335" s="164">
        <v>220.26</v>
      </c>
      <c r="K1335" s="59">
        <v>0</v>
      </c>
      <c r="L1335" s="59" t="s">
        <v>18516</v>
      </c>
      <c r="M1335" s="59" t="s">
        <v>18516</v>
      </c>
    </row>
    <row r="1336" spans="1:18" s="59" customFormat="1" ht="14.25">
      <c r="A1336" s="59" t="s">
        <v>31391</v>
      </c>
      <c r="B1336" s="59" t="s">
        <v>31389</v>
      </c>
      <c r="C1336" s="59" t="s">
        <v>30146</v>
      </c>
      <c r="D1336" s="59" t="s">
        <v>30147</v>
      </c>
      <c r="E1336" s="164">
        <v>148</v>
      </c>
      <c r="F1336" s="164">
        <v>115.44</v>
      </c>
      <c r="G1336" s="165">
        <v>0.78</v>
      </c>
      <c r="H1336" s="59" t="s">
        <v>29914</v>
      </c>
      <c r="I1336" s="164">
        <v>51.26</v>
      </c>
      <c r="J1336" s="164">
        <v>166.7</v>
      </c>
      <c r="K1336" s="59">
        <v>57</v>
      </c>
      <c r="L1336" s="59" t="s">
        <v>18516</v>
      </c>
      <c r="M1336" s="59" t="s">
        <v>18516</v>
      </c>
    </row>
    <row r="1337" spans="1:18" s="59" customFormat="1" ht="14.25">
      <c r="A1337" s="59" t="s">
        <v>31392</v>
      </c>
      <c r="B1337" s="59" t="s">
        <v>31393</v>
      </c>
      <c r="C1337" s="59" t="s">
        <v>29493</v>
      </c>
      <c r="D1337" s="59" t="s">
        <v>29494</v>
      </c>
      <c r="E1337" s="164">
        <v>308</v>
      </c>
      <c r="F1337" s="164">
        <v>290</v>
      </c>
      <c r="G1337" s="165">
        <v>0.94</v>
      </c>
      <c r="H1337" s="59" t="s">
        <v>18516</v>
      </c>
      <c r="I1337" s="164">
        <v>105.26</v>
      </c>
      <c r="J1337" s="164">
        <v>395.26</v>
      </c>
      <c r="K1337" s="59">
        <v>0</v>
      </c>
      <c r="L1337" s="59" t="s">
        <v>29439</v>
      </c>
      <c r="M1337" s="59" t="s">
        <v>29935</v>
      </c>
    </row>
    <row r="1338" spans="1:18" s="59" customFormat="1" ht="14.25">
      <c r="A1338" s="59" t="s">
        <v>31394</v>
      </c>
      <c r="B1338" s="59" t="s">
        <v>31395</v>
      </c>
      <c r="C1338" s="59" t="s">
        <v>29493</v>
      </c>
      <c r="D1338" s="59" t="s">
        <v>29494</v>
      </c>
      <c r="E1338" s="164">
        <v>308</v>
      </c>
      <c r="F1338" s="164">
        <v>290</v>
      </c>
      <c r="G1338" s="165">
        <v>0.94</v>
      </c>
      <c r="H1338" s="59" t="s">
        <v>18516</v>
      </c>
      <c r="I1338" s="164">
        <v>105.26</v>
      </c>
      <c r="J1338" s="164">
        <v>395.26</v>
      </c>
      <c r="K1338" s="59">
        <v>0</v>
      </c>
      <c r="L1338" s="59" t="s">
        <v>29439</v>
      </c>
      <c r="M1338" s="59" t="s">
        <v>29935</v>
      </c>
    </row>
    <row r="1339" spans="1:18" s="59" customFormat="1" ht="14.25">
      <c r="A1339" s="59" t="s">
        <v>31396</v>
      </c>
      <c r="B1339" s="59" t="s">
        <v>31397</v>
      </c>
      <c r="C1339" s="59" t="s">
        <v>29493</v>
      </c>
      <c r="D1339" s="59" t="s">
        <v>29494</v>
      </c>
      <c r="E1339" s="164">
        <v>308</v>
      </c>
      <c r="F1339" s="164">
        <v>290</v>
      </c>
      <c r="G1339" s="165">
        <v>0.94</v>
      </c>
      <c r="H1339" s="59" t="s">
        <v>18516</v>
      </c>
      <c r="I1339" s="164">
        <v>105.26</v>
      </c>
      <c r="J1339" s="164">
        <v>395.26</v>
      </c>
      <c r="K1339" s="59">
        <v>0</v>
      </c>
      <c r="L1339" s="59" t="s">
        <v>29455</v>
      </c>
      <c r="M1339" s="59" t="s">
        <v>29935</v>
      </c>
    </row>
    <row r="1340" spans="1:18" s="59" customFormat="1" ht="14.25">
      <c r="A1340" s="59" t="s">
        <v>31398</v>
      </c>
      <c r="B1340" s="59" t="s">
        <v>31399</v>
      </c>
      <c r="C1340" s="59" t="s">
        <v>29493</v>
      </c>
      <c r="D1340" s="59" t="s">
        <v>29494</v>
      </c>
      <c r="E1340" s="164">
        <v>287</v>
      </c>
      <c r="F1340" s="164">
        <v>270</v>
      </c>
      <c r="G1340" s="165">
        <v>0.94</v>
      </c>
      <c r="H1340" s="59" t="s">
        <v>18516</v>
      </c>
      <c r="I1340" s="164">
        <v>90.9</v>
      </c>
      <c r="J1340" s="164">
        <v>360.9</v>
      </c>
      <c r="K1340" s="59">
        <v>0</v>
      </c>
      <c r="L1340" s="59" t="s">
        <v>29439</v>
      </c>
      <c r="M1340" s="59" t="s">
        <v>29935</v>
      </c>
    </row>
    <row r="1341" spans="1:18" s="59" customFormat="1" ht="14.25">
      <c r="A1341" s="59" t="s">
        <v>31400</v>
      </c>
      <c r="B1341" s="59" t="s">
        <v>31401</v>
      </c>
      <c r="C1341" s="59" t="s">
        <v>29493</v>
      </c>
      <c r="D1341" s="59" t="s">
        <v>29494</v>
      </c>
      <c r="E1341" s="164">
        <v>287</v>
      </c>
      <c r="F1341" s="164">
        <v>270</v>
      </c>
      <c r="G1341" s="165">
        <v>0.94</v>
      </c>
      <c r="H1341" s="59" t="s">
        <v>18516</v>
      </c>
      <c r="I1341" s="164">
        <v>90.9</v>
      </c>
      <c r="J1341" s="164">
        <v>360.9</v>
      </c>
      <c r="K1341" s="59">
        <v>0</v>
      </c>
      <c r="L1341" s="59" t="s">
        <v>29455</v>
      </c>
      <c r="M1341" s="59" t="s">
        <v>29935</v>
      </c>
    </row>
    <row r="1342" spans="1:18" s="59" customFormat="1" ht="14.25">
      <c r="A1342" s="59" t="s">
        <v>31402</v>
      </c>
      <c r="B1342" s="59" t="s">
        <v>31403</v>
      </c>
      <c r="C1342" s="59" t="s">
        <v>29493</v>
      </c>
      <c r="D1342" s="59" t="s">
        <v>29494</v>
      </c>
      <c r="E1342" s="164">
        <v>287</v>
      </c>
      <c r="F1342" s="164">
        <v>270</v>
      </c>
      <c r="G1342" s="165">
        <v>0.94</v>
      </c>
      <c r="H1342" s="59" t="s">
        <v>18516</v>
      </c>
      <c r="I1342" s="164">
        <v>90.9</v>
      </c>
      <c r="J1342" s="164">
        <v>360.9</v>
      </c>
      <c r="K1342" s="59">
        <v>0</v>
      </c>
      <c r="L1342" s="59" t="s">
        <v>29455</v>
      </c>
      <c r="M1342" s="59" t="s">
        <v>29935</v>
      </c>
    </row>
    <row r="1343" spans="1:18" s="59" customFormat="1" ht="14.25">
      <c r="A1343" s="59" t="s">
        <v>19635</v>
      </c>
      <c r="B1343" s="59" t="s">
        <v>31404</v>
      </c>
      <c r="C1343" s="59" t="s">
        <v>30146</v>
      </c>
      <c r="D1343" s="59" t="s">
        <v>30147</v>
      </c>
      <c r="E1343" s="164">
        <v>140</v>
      </c>
      <c r="F1343" s="164">
        <v>124.6</v>
      </c>
      <c r="G1343" s="165">
        <v>0.89</v>
      </c>
      <c r="H1343" s="59" t="s">
        <v>29914</v>
      </c>
      <c r="I1343" s="164">
        <v>54.49</v>
      </c>
      <c r="J1343" s="164">
        <v>179.09</v>
      </c>
      <c r="K1343" s="59">
        <v>29</v>
      </c>
      <c r="L1343" s="59" t="s">
        <v>18516</v>
      </c>
      <c r="M1343" s="59" t="s">
        <v>18516</v>
      </c>
    </row>
    <row r="1344" spans="1:18" s="59" customFormat="1" ht="14.25">
      <c r="A1344" s="59" t="s">
        <v>19632</v>
      </c>
      <c r="B1344" s="59" t="s">
        <v>31404</v>
      </c>
      <c r="C1344" s="59" t="s">
        <v>30146</v>
      </c>
      <c r="D1344" s="59" t="s">
        <v>30147</v>
      </c>
      <c r="E1344" s="164">
        <v>140</v>
      </c>
      <c r="F1344" s="164">
        <v>124.6</v>
      </c>
      <c r="G1344" s="165">
        <v>0.89</v>
      </c>
      <c r="H1344" s="59" t="s">
        <v>29914</v>
      </c>
      <c r="I1344" s="164">
        <v>54.49</v>
      </c>
      <c r="J1344" s="164">
        <v>179.09</v>
      </c>
      <c r="K1344" s="59">
        <v>43</v>
      </c>
      <c r="L1344" s="59" t="s">
        <v>18516</v>
      </c>
      <c r="M1344" s="59" t="s">
        <v>18516</v>
      </c>
    </row>
    <row r="1345" spans="1:18" s="59" customFormat="1" ht="14.25">
      <c r="A1345" s="59" t="s">
        <v>19629</v>
      </c>
      <c r="B1345" s="59" t="s">
        <v>31404</v>
      </c>
      <c r="C1345" s="59" t="s">
        <v>30146</v>
      </c>
      <c r="D1345" s="59" t="s">
        <v>30147</v>
      </c>
      <c r="E1345" s="164">
        <v>140</v>
      </c>
      <c r="F1345" s="164">
        <v>124.6</v>
      </c>
      <c r="G1345" s="165">
        <v>0.89</v>
      </c>
      <c r="H1345" s="59" t="s">
        <v>29914</v>
      </c>
      <c r="I1345" s="164">
        <v>54.49</v>
      </c>
      <c r="J1345" s="164">
        <v>179.09</v>
      </c>
      <c r="K1345" s="59">
        <v>22</v>
      </c>
      <c r="L1345" s="59" t="s">
        <v>18516</v>
      </c>
      <c r="M1345" s="59" t="s">
        <v>18516</v>
      </c>
    </row>
    <row r="1346" spans="1:18" s="59" customFormat="1" ht="14.25">
      <c r="A1346" s="59" t="s">
        <v>19626</v>
      </c>
      <c r="B1346" s="59" t="s">
        <v>31405</v>
      </c>
      <c r="C1346" s="59" t="s">
        <v>30146</v>
      </c>
      <c r="D1346" s="59" t="s">
        <v>30147</v>
      </c>
      <c r="E1346" s="164">
        <v>189</v>
      </c>
      <c r="F1346" s="164">
        <v>159</v>
      </c>
      <c r="G1346" s="165">
        <v>0.84</v>
      </c>
      <c r="H1346" s="59" t="s">
        <v>18516</v>
      </c>
      <c r="I1346" s="164">
        <v>56.18</v>
      </c>
      <c r="J1346" s="164">
        <v>215.18</v>
      </c>
      <c r="K1346" s="59">
        <v>11</v>
      </c>
      <c r="L1346" s="59" t="s">
        <v>18516</v>
      </c>
      <c r="M1346" s="59" t="s">
        <v>18516</v>
      </c>
    </row>
    <row r="1347" spans="1:18" s="59" customFormat="1" ht="14.25">
      <c r="A1347" s="59" t="s">
        <v>19623</v>
      </c>
      <c r="B1347" s="59" t="s">
        <v>31405</v>
      </c>
      <c r="C1347" s="59" t="s">
        <v>30146</v>
      </c>
      <c r="D1347" s="59" t="s">
        <v>30147</v>
      </c>
      <c r="E1347" s="164">
        <v>189</v>
      </c>
      <c r="F1347" s="164">
        <v>159</v>
      </c>
      <c r="G1347" s="165">
        <v>0.84</v>
      </c>
      <c r="H1347" s="59" t="s">
        <v>18516</v>
      </c>
      <c r="I1347" s="164">
        <v>56.18</v>
      </c>
      <c r="J1347" s="164">
        <v>215.18</v>
      </c>
      <c r="K1347" s="59">
        <v>21</v>
      </c>
      <c r="L1347" s="59" t="s">
        <v>18516</v>
      </c>
      <c r="M1347" s="59" t="s">
        <v>18516</v>
      </c>
    </row>
    <row r="1348" spans="1:18" s="59" customFormat="1" ht="14.25">
      <c r="A1348" s="59" t="s">
        <v>19620</v>
      </c>
      <c r="B1348" s="59" t="s">
        <v>31405</v>
      </c>
      <c r="C1348" s="59" t="s">
        <v>30146</v>
      </c>
      <c r="D1348" s="59" t="s">
        <v>30147</v>
      </c>
      <c r="E1348" s="164">
        <v>189</v>
      </c>
      <c r="F1348" s="164">
        <v>159</v>
      </c>
      <c r="G1348" s="165">
        <v>0.84</v>
      </c>
      <c r="H1348" s="59" t="s">
        <v>18516</v>
      </c>
      <c r="I1348" s="164">
        <v>56.18</v>
      </c>
      <c r="J1348" s="164">
        <v>215.18</v>
      </c>
      <c r="K1348" s="59">
        <v>22</v>
      </c>
      <c r="L1348" s="59" t="s">
        <v>18516</v>
      </c>
      <c r="M1348" s="59" t="s">
        <v>18516</v>
      </c>
    </row>
    <row r="1349" spans="1:18" s="59" customFormat="1" ht="14.25">
      <c r="A1349" s="59" t="s">
        <v>19605</v>
      </c>
      <c r="B1349" s="59" t="s">
        <v>31406</v>
      </c>
      <c r="C1349" s="59" t="s">
        <v>30146</v>
      </c>
      <c r="D1349" s="59" t="s">
        <v>30147</v>
      </c>
      <c r="E1349" s="164">
        <v>108</v>
      </c>
      <c r="F1349" s="164">
        <v>79.92</v>
      </c>
      <c r="G1349" s="165">
        <v>0.74</v>
      </c>
      <c r="H1349" s="59" t="s">
        <v>29914</v>
      </c>
      <c r="I1349" s="164">
        <v>98.65</v>
      </c>
      <c r="J1349" s="164">
        <v>178.57</v>
      </c>
      <c r="K1349" s="59">
        <v>14</v>
      </c>
      <c r="L1349" s="59" t="s">
        <v>18516</v>
      </c>
      <c r="M1349" s="59" t="s">
        <v>18516</v>
      </c>
    </row>
    <row r="1350" spans="1:18" s="59" customFormat="1" ht="14.25">
      <c r="A1350" s="59" t="s">
        <v>19602</v>
      </c>
      <c r="B1350" s="59" t="s">
        <v>31406</v>
      </c>
      <c r="C1350" s="59" t="s">
        <v>30146</v>
      </c>
      <c r="D1350" s="59" t="s">
        <v>30147</v>
      </c>
      <c r="E1350" s="164">
        <v>103</v>
      </c>
      <c r="F1350" s="164">
        <v>75.19</v>
      </c>
      <c r="G1350" s="165">
        <v>0.73</v>
      </c>
      <c r="H1350" s="59" t="s">
        <v>29914</v>
      </c>
      <c r="I1350" s="164">
        <v>98.65</v>
      </c>
      <c r="J1350" s="164">
        <v>173.84</v>
      </c>
      <c r="K1350" s="59">
        <v>50</v>
      </c>
      <c r="L1350" s="59" t="s">
        <v>18516</v>
      </c>
      <c r="M1350" s="59" t="s">
        <v>18516</v>
      </c>
    </row>
    <row r="1351" spans="1:18" s="59" customFormat="1" ht="14.25">
      <c r="A1351" s="59" t="s">
        <v>19599</v>
      </c>
      <c r="B1351" s="59" t="s">
        <v>31406</v>
      </c>
      <c r="C1351" s="59" t="s">
        <v>30146</v>
      </c>
      <c r="D1351" s="59" t="s">
        <v>30147</v>
      </c>
      <c r="E1351" s="164">
        <v>115</v>
      </c>
      <c r="F1351" s="164">
        <v>75.9</v>
      </c>
      <c r="G1351" s="165">
        <v>0.66</v>
      </c>
      <c r="H1351" s="59" t="s">
        <v>29914</v>
      </c>
      <c r="I1351" s="164">
        <v>98.65</v>
      </c>
      <c r="J1351" s="164">
        <v>174.55</v>
      </c>
      <c r="K1351" s="59">
        <v>32</v>
      </c>
      <c r="L1351" s="59" t="s">
        <v>18516</v>
      </c>
      <c r="M1351" s="59" t="s">
        <v>18516</v>
      </c>
    </row>
    <row r="1352" spans="1:18" s="59" customFormat="1" ht="14.25">
      <c r="A1352" s="59" t="s">
        <v>19596</v>
      </c>
      <c r="B1352" s="59" t="s">
        <v>31406</v>
      </c>
      <c r="C1352" s="59" t="s">
        <v>30146</v>
      </c>
      <c r="D1352" s="59" t="s">
        <v>30147</v>
      </c>
      <c r="E1352" s="164">
        <v>99</v>
      </c>
      <c r="F1352" s="164">
        <v>79.2</v>
      </c>
      <c r="G1352" s="165">
        <v>0.8</v>
      </c>
      <c r="H1352" s="59" t="s">
        <v>29914</v>
      </c>
      <c r="I1352" s="164">
        <v>98.65</v>
      </c>
      <c r="J1352" s="164">
        <v>177.85</v>
      </c>
      <c r="K1352" s="59">
        <v>100</v>
      </c>
      <c r="L1352" s="59" t="s">
        <v>18516</v>
      </c>
      <c r="M1352" s="59" t="s">
        <v>18516</v>
      </c>
    </row>
    <row r="1353" spans="1:18" s="59" customFormat="1" ht="14.25">
      <c r="A1353" s="59" t="s">
        <v>19581</v>
      </c>
      <c r="B1353" s="59" t="s">
        <v>31407</v>
      </c>
      <c r="C1353" s="59" t="s">
        <v>29610</v>
      </c>
      <c r="D1353" s="59" t="s">
        <v>29611</v>
      </c>
      <c r="E1353" s="164">
        <v>447</v>
      </c>
      <c r="F1353" s="164">
        <v>340</v>
      </c>
      <c r="G1353" s="165">
        <v>0.76</v>
      </c>
      <c r="H1353" s="59" t="s">
        <v>31187</v>
      </c>
      <c r="I1353" s="164">
        <v>165.3</v>
      </c>
      <c r="J1353" s="164">
        <v>505.3</v>
      </c>
      <c r="K1353" s="59">
        <v>11</v>
      </c>
      <c r="L1353" s="59" t="s">
        <v>18516</v>
      </c>
      <c r="M1353" s="59" t="s">
        <v>18516</v>
      </c>
    </row>
    <row r="1354" spans="1:18" s="59" customFormat="1" ht="14.25">
      <c r="A1354" s="59" t="s">
        <v>19578</v>
      </c>
      <c r="B1354" s="59" t="s">
        <v>31408</v>
      </c>
      <c r="C1354" s="59" t="s">
        <v>29610</v>
      </c>
      <c r="D1354" s="59" t="s">
        <v>29611</v>
      </c>
      <c r="E1354" s="164">
        <v>468</v>
      </c>
      <c r="F1354" s="164">
        <v>360</v>
      </c>
      <c r="G1354" s="165">
        <v>0.76</v>
      </c>
      <c r="H1354" s="59" t="s">
        <v>31187</v>
      </c>
      <c r="I1354" s="164">
        <v>165.3</v>
      </c>
      <c r="J1354" s="164">
        <v>525.3</v>
      </c>
      <c r="K1354" s="59">
        <v>27</v>
      </c>
      <c r="L1354" s="59" t="s">
        <v>18516</v>
      </c>
      <c r="M1354" s="59" t="s">
        <v>18516</v>
      </c>
    </row>
    <row r="1355" spans="1:18" s="59" customFormat="1" ht="14.25">
      <c r="A1355" s="59" t="s">
        <v>19403</v>
      </c>
      <c r="B1355" s="59" t="s">
        <v>31409</v>
      </c>
      <c r="C1355" s="59" t="s">
        <v>29893</v>
      </c>
      <c r="D1355" s="59" t="s">
        <v>29894</v>
      </c>
      <c r="E1355" s="164">
        <v>199</v>
      </c>
      <c r="F1355" s="164">
        <v>160</v>
      </c>
      <c r="G1355" s="165">
        <v>0.8</v>
      </c>
      <c r="H1355" s="59" t="s">
        <v>18516</v>
      </c>
      <c r="I1355" s="164">
        <v>52.31</v>
      </c>
      <c r="J1355" s="164">
        <v>212.31</v>
      </c>
      <c r="K1355" s="59">
        <v>83</v>
      </c>
      <c r="L1355" s="59" t="s">
        <v>29439</v>
      </c>
      <c r="M1355" s="59" t="s">
        <v>29668</v>
      </c>
    </row>
    <row r="1356" spans="1:18" s="59" customFormat="1" ht="14.25">
      <c r="A1356" s="59" t="s">
        <v>19406</v>
      </c>
      <c r="B1356" s="59" t="s">
        <v>31410</v>
      </c>
      <c r="C1356" s="59" t="s">
        <v>29893</v>
      </c>
      <c r="D1356" s="59" t="s">
        <v>29894</v>
      </c>
      <c r="E1356" s="164">
        <v>199</v>
      </c>
      <c r="F1356" s="164">
        <v>160</v>
      </c>
      <c r="G1356" s="165">
        <v>0.8</v>
      </c>
      <c r="H1356" s="59" t="s">
        <v>18516</v>
      </c>
      <c r="I1356" s="164">
        <v>52.31</v>
      </c>
      <c r="J1356" s="164">
        <v>212.31</v>
      </c>
      <c r="K1356" s="59">
        <v>118</v>
      </c>
      <c r="L1356" s="59" t="s">
        <v>29410</v>
      </c>
      <c r="M1356" s="59" t="s">
        <v>29668</v>
      </c>
    </row>
    <row r="1357" spans="1:18" s="59" customFormat="1" ht="14.25">
      <c r="A1357" s="59" t="s">
        <v>19379</v>
      </c>
      <c r="B1357" s="59" t="s">
        <v>31411</v>
      </c>
      <c r="C1357" s="59" t="s">
        <v>30894</v>
      </c>
      <c r="D1357" s="59" t="s">
        <v>30895</v>
      </c>
      <c r="E1357" s="164">
        <v>718</v>
      </c>
      <c r="F1357" s="164">
        <v>439</v>
      </c>
      <c r="G1357" s="165">
        <v>0.61</v>
      </c>
      <c r="H1357" s="59" t="s">
        <v>18516</v>
      </c>
      <c r="I1357" s="164">
        <v>137.33</v>
      </c>
      <c r="J1357" s="164">
        <v>576.33</v>
      </c>
      <c r="K1357" s="59">
        <v>0</v>
      </c>
      <c r="L1357" s="59" t="s">
        <v>18516</v>
      </c>
      <c r="M1357" s="59" t="s">
        <v>18516</v>
      </c>
    </row>
    <row r="1358" spans="1:18" s="59" customFormat="1" ht="14.25">
      <c r="A1358" s="59" t="s">
        <v>19376</v>
      </c>
      <c r="B1358" s="59" t="s">
        <v>31412</v>
      </c>
      <c r="C1358" s="59" t="s">
        <v>30894</v>
      </c>
      <c r="D1358" s="59" t="s">
        <v>30895</v>
      </c>
      <c r="E1358" s="164">
        <v>509</v>
      </c>
      <c r="F1358" s="164">
        <v>368</v>
      </c>
      <c r="G1358" s="165">
        <v>0.72</v>
      </c>
      <c r="H1358" s="59" t="s">
        <v>18516</v>
      </c>
      <c r="I1358" s="164">
        <v>137.96</v>
      </c>
      <c r="J1358" s="164">
        <v>505.96</v>
      </c>
      <c r="K1358" s="59">
        <v>0</v>
      </c>
      <c r="L1358" s="59" t="s">
        <v>18516</v>
      </c>
      <c r="M1358" s="59" t="s">
        <v>18516</v>
      </c>
    </row>
    <row r="1359" spans="1:18" s="59" customFormat="1" ht="14.25">
      <c r="A1359" s="59" t="s">
        <v>22397</v>
      </c>
      <c r="B1359" s="59" t="s">
        <v>31413</v>
      </c>
      <c r="C1359" s="59" t="s">
        <v>29513</v>
      </c>
      <c r="D1359" s="59" t="s">
        <v>29514</v>
      </c>
      <c r="E1359" s="59" t="s">
        <v>18516</v>
      </c>
      <c r="F1359" s="59" t="s">
        <v>18516</v>
      </c>
      <c r="G1359" s="59" t="s">
        <v>18516</v>
      </c>
      <c r="H1359" s="59" t="s">
        <v>18516</v>
      </c>
      <c r="I1359" s="59" t="s">
        <v>18516</v>
      </c>
      <c r="J1359" s="59" t="s">
        <v>18516</v>
      </c>
      <c r="K1359" s="59" t="s">
        <v>29707</v>
      </c>
      <c r="L1359" s="59" t="s">
        <v>18516</v>
      </c>
      <c r="M1359" s="59" t="s">
        <v>18516</v>
      </c>
    </row>
    <row r="1360" spans="1:18" s="59" customFormat="1" ht="14.25">
      <c r="A1360" s="59" t="s">
        <v>22391</v>
      </c>
      <c r="B1360" s="59" t="s">
        <v>31414</v>
      </c>
      <c r="C1360" s="59" t="s">
        <v>29513</v>
      </c>
      <c r="D1360" s="59" t="s">
        <v>29514</v>
      </c>
      <c r="E1360" s="59" t="s">
        <v>18516</v>
      </c>
      <c r="F1360" s="59" t="s">
        <v>18516</v>
      </c>
      <c r="G1360" s="59" t="s">
        <v>18516</v>
      </c>
      <c r="H1360" s="59" t="s">
        <v>18516</v>
      </c>
      <c r="I1360" s="59" t="s">
        <v>18516</v>
      </c>
      <c r="J1360" s="59" t="s">
        <v>18516</v>
      </c>
      <c r="K1360" s="59" t="s">
        <v>29707</v>
      </c>
      <c r="L1360" s="59" t="s">
        <v>18516</v>
      </c>
      <c r="M1360" s="59" t="s">
        <v>18516</v>
      </c>
    </row>
    <row r="1361" spans="1:18" s="59" customFormat="1" ht="14.25">
      <c r="A1361" s="59" t="s">
        <v>22394</v>
      </c>
      <c r="B1361" s="59" t="s">
        <v>31415</v>
      </c>
      <c r="C1361" s="59" t="s">
        <v>29513</v>
      </c>
      <c r="D1361" s="59" t="s">
        <v>29514</v>
      </c>
      <c r="E1361" s="59" t="s">
        <v>18516</v>
      </c>
      <c r="F1361" s="59" t="s">
        <v>18516</v>
      </c>
      <c r="G1361" s="59" t="s">
        <v>18516</v>
      </c>
      <c r="H1361" s="59" t="s">
        <v>18516</v>
      </c>
      <c r="I1361" s="59" t="s">
        <v>18516</v>
      </c>
      <c r="J1361" s="59" t="s">
        <v>18516</v>
      </c>
      <c r="K1361" s="59" t="s">
        <v>29707</v>
      </c>
      <c r="L1361" s="59" t="s">
        <v>18516</v>
      </c>
      <c r="M1361" s="59" t="s">
        <v>18516</v>
      </c>
    </row>
    <row r="1362" spans="1:18" s="59" customFormat="1" ht="14.25">
      <c r="A1362" s="59" t="s">
        <v>22446</v>
      </c>
      <c r="B1362" s="59" t="s">
        <v>31416</v>
      </c>
      <c r="C1362" s="59" t="s">
        <v>29513</v>
      </c>
      <c r="D1362" s="59" t="s">
        <v>29514</v>
      </c>
      <c r="E1362" s="164">
        <v>74.99</v>
      </c>
      <c r="F1362" s="164">
        <v>60</v>
      </c>
      <c r="G1362" s="165">
        <v>0.8</v>
      </c>
      <c r="H1362" s="59" t="s">
        <v>31417</v>
      </c>
      <c r="I1362" s="164">
        <v>39.65</v>
      </c>
      <c r="J1362" s="164">
        <v>99.65</v>
      </c>
      <c r="K1362" s="59">
        <v>190</v>
      </c>
      <c r="L1362" s="59" t="s">
        <v>18516</v>
      </c>
      <c r="M1362" s="59" t="s">
        <v>18516</v>
      </c>
    </row>
    <row r="1363" spans="1:18" s="59" customFormat="1" ht="14.25">
      <c r="A1363" s="59" t="s">
        <v>22452</v>
      </c>
      <c r="B1363" s="59" t="s">
        <v>31418</v>
      </c>
      <c r="C1363" s="59" t="s">
        <v>29513</v>
      </c>
      <c r="D1363" s="59" t="s">
        <v>29514</v>
      </c>
      <c r="E1363" s="164">
        <v>74.99</v>
      </c>
      <c r="F1363" s="164">
        <v>62</v>
      </c>
      <c r="G1363" s="165">
        <v>0.82</v>
      </c>
      <c r="H1363" s="59" t="s">
        <v>18516</v>
      </c>
      <c r="I1363" s="164">
        <v>39.65</v>
      </c>
      <c r="J1363" s="164">
        <v>101.65</v>
      </c>
      <c r="K1363" s="59">
        <v>40</v>
      </c>
      <c r="L1363" s="59" t="s">
        <v>29410</v>
      </c>
      <c r="M1363" s="59" t="s">
        <v>30952</v>
      </c>
    </row>
    <row r="1364" spans="1:18" s="59" customFormat="1" ht="14.25">
      <c r="A1364" s="59" t="s">
        <v>22449</v>
      </c>
      <c r="B1364" s="59" t="s">
        <v>31419</v>
      </c>
      <c r="C1364" s="59" t="s">
        <v>29513</v>
      </c>
      <c r="D1364" s="59" t="s">
        <v>29514</v>
      </c>
      <c r="E1364" s="59" t="s">
        <v>18516</v>
      </c>
      <c r="F1364" s="59" t="s">
        <v>18516</v>
      </c>
      <c r="G1364" s="59" t="s">
        <v>18516</v>
      </c>
      <c r="H1364" s="59" t="s">
        <v>18516</v>
      </c>
      <c r="I1364" s="59" t="s">
        <v>18516</v>
      </c>
      <c r="J1364" s="59" t="s">
        <v>18516</v>
      </c>
      <c r="K1364" s="59" t="s">
        <v>29707</v>
      </c>
      <c r="L1364" s="59" t="s">
        <v>18516</v>
      </c>
      <c r="M1364" s="59" t="s">
        <v>18516</v>
      </c>
    </row>
    <row r="1365" spans="1:18" s="59" customFormat="1" ht="14.25">
      <c r="A1365" s="59" t="s">
        <v>28780</v>
      </c>
      <c r="B1365" s="59" t="s">
        <v>31420</v>
      </c>
      <c r="C1365" s="59" t="s">
        <v>29610</v>
      </c>
      <c r="D1365" s="59" t="s">
        <v>29611</v>
      </c>
      <c r="E1365" s="164">
        <v>130</v>
      </c>
      <c r="F1365" s="164">
        <v>120</v>
      </c>
      <c r="G1365" s="165">
        <v>0.92</v>
      </c>
      <c r="H1365" s="59" t="s">
        <v>18516</v>
      </c>
      <c r="I1365" s="164">
        <v>33.31</v>
      </c>
      <c r="J1365" s="164">
        <v>153.31</v>
      </c>
      <c r="K1365" s="59">
        <v>2</v>
      </c>
      <c r="L1365" s="59" t="s">
        <v>18516</v>
      </c>
      <c r="M1365" s="59" t="s">
        <v>18516</v>
      </c>
    </row>
    <row r="1366" spans="1:18" s="59" customFormat="1" ht="14.25">
      <c r="A1366" s="59" t="s">
        <v>28789</v>
      </c>
      <c r="B1366" s="59" t="s">
        <v>31421</v>
      </c>
      <c r="C1366" s="59" t="s">
        <v>29610</v>
      </c>
      <c r="D1366" s="59" t="s">
        <v>29611</v>
      </c>
      <c r="E1366" s="164">
        <v>130</v>
      </c>
      <c r="F1366" s="164">
        <v>120</v>
      </c>
      <c r="G1366" s="165">
        <v>0.92</v>
      </c>
      <c r="H1366" s="59" t="s">
        <v>18516</v>
      </c>
      <c r="I1366" s="164">
        <v>33.31</v>
      </c>
      <c r="J1366" s="164">
        <v>153.31</v>
      </c>
      <c r="K1366" s="59">
        <v>0</v>
      </c>
      <c r="L1366" s="59" t="s">
        <v>18516</v>
      </c>
      <c r="M1366" s="59" t="s">
        <v>18516</v>
      </c>
    </row>
    <row r="1367" spans="1:18" s="59" customFormat="1" ht="14.25">
      <c r="A1367" s="59" t="s">
        <v>28786</v>
      </c>
      <c r="B1367" s="59" t="s">
        <v>31422</v>
      </c>
      <c r="C1367" s="59" t="s">
        <v>29610</v>
      </c>
      <c r="D1367" s="59" t="s">
        <v>29611</v>
      </c>
      <c r="E1367" s="164">
        <v>130</v>
      </c>
      <c r="F1367" s="164">
        <v>120</v>
      </c>
      <c r="G1367" s="165">
        <v>0.92</v>
      </c>
      <c r="H1367" s="59" t="s">
        <v>18516</v>
      </c>
      <c r="I1367" s="164">
        <v>33.31</v>
      </c>
      <c r="J1367" s="164">
        <v>153.31</v>
      </c>
      <c r="K1367" s="59">
        <v>41</v>
      </c>
      <c r="L1367" s="59" t="s">
        <v>18516</v>
      </c>
      <c r="M1367" s="59" t="s">
        <v>18516</v>
      </c>
    </row>
    <row r="1368" spans="1:18" s="59" customFormat="1" ht="14.25">
      <c r="A1368" s="59" t="s">
        <v>28783</v>
      </c>
      <c r="B1368" s="59" t="s">
        <v>31423</v>
      </c>
      <c r="C1368" s="59" t="s">
        <v>29610</v>
      </c>
      <c r="D1368" s="59" t="s">
        <v>29611</v>
      </c>
      <c r="E1368" s="164">
        <v>130</v>
      </c>
      <c r="F1368" s="164">
        <v>100</v>
      </c>
      <c r="G1368" s="165">
        <v>0.76</v>
      </c>
      <c r="H1368" s="59" t="s">
        <v>31187</v>
      </c>
      <c r="I1368" s="164">
        <v>33.31</v>
      </c>
      <c r="J1368" s="164">
        <v>133.31</v>
      </c>
      <c r="K1368" s="59">
        <v>77</v>
      </c>
      <c r="L1368" s="59" t="s">
        <v>18516</v>
      </c>
      <c r="M1368" s="59" t="s">
        <v>18516</v>
      </c>
    </row>
    <row r="1369" spans="1:18" s="59" customFormat="1" ht="14.25">
      <c r="A1369" s="59" t="s">
        <v>19644</v>
      </c>
      <c r="B1369" s="59" t="s">
        <v>31424</v>
      </c>
      <c r="C1369" s="59" t="s">
        <v>30146</v>
      </c>
      <c r="D1369" s="59" t="s">
        <v>30147</v>
      </c>
      <c r="E1369" s="164">
        <v>129</v>
      </c>
      <c r="F1369" s="164">
        <v>85.14</v>
      </c>
      <c r="G1369" s="165">
        <v>0.66</v>
      </c>
      <c r="H1369" s="59" t="s">
        <v>29914</v>
      </c>
      <c r="I1369" s="164">
        <v>54.49</v>
      </c>
      <c r="J1369" s="164">
        <v>139.63</v>
      </c>
      <c r="K1369" s="59">
        <v>59</v>
      </c>
      <c r="L1369" s="59" t="s">
        <v>18516</v>
      </c>
      <c r="M1369" s="59" t="s">
        <v>18516</v>
      </c>
    </row>
    <row r="1370" spans="1:18" s="59" customFormat="1" ht="14.25">
      <c r="A1370" s="59" t="s">
        <v>19641</v>
      </c>
      <c r="B1370" s="59" t="s">
        <v>31424</v>
      </c>
      <c r="C1370" s="59" t="s">
        <v>30146</v>
      </c>
      <c r="D1370" s="59" t="s">
        <v>30147</v>
      </c>
      <c r="E1370" s="164">
        <v>129</v>
      </c>
      <c r="F1370" s="164">
        <v>99.33</v>
      </c>
      <c r="G1370" s="165">
        <v>0.77</v>
      </c>
      <c r="H1370" s="59" t="s">
        <v>29914</v>
      </c>
      <c r="I1370" s="164">
        <v>54.49</v>
      </c>
      <c r="J1370" s="164">
        <v>153.82</v>
      </c>
      <c r="K1370" s="59">
        <v>18</v>
      </c>
      <c r="L1370" s="59" t="s">
        <v>18516</v>
      </c>
      <c r="M1370" s="59" t="s">
        <v>18516</v>
      </c>
    </row>
    <row r="1371" spans="1:18" s="59" customFormat="1" ht="14.25">
      <c r="A1371" s="59" t="s">
        <v>19638</v>
      </c>
      <c r="B1371" s="59" t="s">
        <v>31424</v>
      </c>
      <c r="C1371" s="59" t="s">
        <v>30146</v>
      </c>
      <c r="D1371" s="59" t="s">
        <v>30147</v>
      </c>
      <c r="E1371" s="164">
        <v>129</v>
      </c>
      <c r="F1371" s="164">
        <v>109</v>
      </c>
      <c r="G1371" s="165">
        <v>0.84</v>
      </c>
      <c r="H1371" s="59" t="s">
        <v>18516</v>
      </c>
      <c r="I1371" s="164">
        <v>54.49</v>
      </c>
      <c r="J1371" s="164">
        <v>163.49</v>
      </c>
      <c r="K1371" s="59">
        <v>0</v>
      </c>
      <c r="L1371" s="59" t="s">
        <v>18516</v>
      </c>
      <c r="M1371" s="59" t="s">
        <v>18516</v>
      </c>
    </row>
    <row r="1372" spans="1:18" s="59" customFormat="1" ht="14.25">
      <c r="A1372" s="59" t="s">
        <v>31425</v>
      </c>
      <c r="B1372" s="59" t="s">
        <v>31426</v>
      </c>
      <c r="C1372" s="59" t="s">
        <v>29610</v>
      </c>
      <c r="D1372" s="59" t="s">
        <v>29611</v>
      </c>
      <c r="E1372" s="164">
        <v>175</v>
      </c>
      <c r="F1372" s="164">
        <v>145</v>
      </c>
      <c r="G1372" s="165">
        <v>0.82</v>
      </c>
      <c r="H1372" s="59" t="s">
        <v>18516</v>
      </c>
      <c r="I1372" s="164">
        <v>41.05</v>
      </c>
      <c r="J1372" s="164">
        <v>186.05</v>
      </c>
      <c r="K1372" s="59">
        <v>51</v>
      </c>
      <c r="L1372" s="59" t="s">
        <v>29410</v>
      </c>
      <c r="M1372" s="59" t="s">
        <v>30529</v>
      </c>
    </row>
    <row r="1373" spans="1:18" s="59" customFormat="1" ht="14.25">
      <c r="A1373" s="59" t="s">
        <v>22441</v>
      </c>
      <c r="B1373" s="59" t="s">
        <v>31427</v>
      </c>
      <c r="C1373" s="59" t="s">
        <v>30146</v>
      </c>
      <c r="D1373" s="59" t="s">
        <v>30147</v>
      </c>
      <c r="E1373" s="164">
        <v>134</v>
      </c>
      <c r="F1373" s="164">
        <v>85.76</v>
      </c>
      <c r="G1373" s="165">
        <v>0.64</v>
      </c>
      <c r="H1373" s="59" t="s">
        <v>29914</v>
      </c>
      <c r="I1373" s="164">
        <v>56.62</v>
      </c>
      <c r="J1373" s="164">
        <v>142.38</v>
      </c>
      <c r="K1373" s="59">
        <v>37</v>
      </c>
      <c r="L1373" s="59" t="s">
        <v>18516</v>
      </c>
      <c r="M1373" s="59" t="s">
        <v>18516</v>
      </c>
    </row>
    <row r="1374" spans="1:18" s="59" customFormat="1" ht="14.25">
      <c r="A1374" s="59" t="s">
        <v>31428</v>
      </c>
      <c r="B1374" s="59" t="s">
        <v>31429</v>
      </c>
      <c r="C1374" s="59" t="s">
        <v>29610</v>
      </c>
      <c r="D1374" s="59" t="s">
        <v>29611</v>
      </c>
      <c r="E1374" s="164">
        <v>175</v>
      </c>
      <c r="F1374" s="164">
        <v>145</v>
      </c>
      <c r="G1374" s="165">
        <v>0.82</v>
      </c>
      <c r="H1374" s="59" t="s">
        <v>18516</v>
      </c>
      <c r="I1374" s="164">
        <v>41.05</v>
      </c>
      <c r="J1374" s="164">
        <v>186.05</v>
      </c>
      <c r="K1374" s="59">
        <v>0</v>
      </c>
      <c r="L1374" s="59" t="s">
        <v>29465</v>
      </c>
      <c r="M1374" s="59" t="s">
        <v>30529</v>
      </c>
    </row>
    <row r="1375" spans="1:18" s="59" customFormat="1" ht="14.25">
      <c r="A1375" s="59" t="s">
        <v>31430</v>
      </c>
      <c r="B1375" s="59" t="s">
        <v>31431</v>
      </c>
      <c r="C1375" s="59" t="s">
        <v>29610</v>
      </c>
      <c r="D1375" s="59" t="s">
        <v>29611</v>
      </c>
      <c r="E1375" s="164">
        <v>175</v>
      </c>
      <c r="F1375" s="164">
        <v>145</v>
      </c>
      <c r="G1375" s="165">
        <v>0.82</v>
      </c>
      <c r="H1375" s="59" t="s">
        <v>18516</v>
      </c>
      <c r="I1375" s="164">
        <v>41.05</v>
      </c>
      <c r="J1375" s="164">
        <v>186.05</v>
      </c>
      <c r="K1375" s="59">
        <v>47</v>
      </c>
      <c r="L1375" s="59" t="s">
        <v>29439</v>
      </c>
      <c r="M1375" s="59" t="s">
        <v>30529</v>
      </c>
    </row>
    <row r="1376" spans="1:18" s="59" customFormat="1" ht="14.25">
      <c r="A1376" s="59" t="s">
        <v>22431</v>
      </c>
      <c r="B1376" s="59" t="s">
        <v>31427</v>
      </c>
      <c r="C1376" s="59" t="s">
        <v>30146</v>
      </c>
      <c r="D1376" s="59" t="s">
        <v>30147</v>
      </c>
      <c r="E1376" s="164">
        <v>123</v>
      </c>
      <c r="F1376" s="164">
        <v>86.1</v>
      </c>
      <c r="G1376" s="165">
        <v>0.7</v>
      </c>
      <c r="H1376" s="59" t="s">
        <v>29914</v>
      </c>
      <c r="I1376" s="164">
        <v>56.62</v>
      </c>
      <c r="J1376" s="164">
        <v>142.72</v>
      </c>
      <c r="K1376" s="59">
        <v>41</v>
      </c>
      <c r="L1376" s="59" t="s">
        <v>18516</v>
      </c>
      <c r="M1376" s="59" t="s">
        <v>18516</v>
      </c>
    </row>
    <row r="1377" spans="1:18" s="59" customFormat="1" ht="14.25">
      <c r="A1377" s="59" t="s">
        <v>22436</v>
      </c>
      <c r="B1377" s="59" t="s">
        <v>31427</v>
      </c>
      <c r="C1377" s="59" t="s">
        <v>30146</v>
      </c>
      <c r="D1377" s="59" t="s">
        <v>30147</v>
      </c>
      <c r="E1377" s="164">
        <v>127</v>
      </c>
      <c r="F1377" s="164">
        <v>99.06</v>
      </c>
      <c r="G1377" s="165">
        <v>0.78</v>
      </c>
      <c r="H1377" s="59" t="s">
        <v>29914</v>
      </c>
      <c r="I1377" s="164">
        <v>56.62</v>
      </c>
      <c r="J1377" s="164">
        <v>155.68</v>
      </c>
      <c r="K1377" s="59">
        <v>15</v>
      </c>
      <c r="L1377" s="59" t="s">
        <v>18516</v>
      </c>
      <c r="M1377" s="59" t="s">
        <v>18516</v>
      </c>
    </row>
    <row r="1378" spans="1:18" s="59" customFormat="1" ht="14.25">
      <c r="A1378" s="59" t="s">
        <v>22378</v>
      </c>
      <c r="B1378" s="59" t="s">
        <v>31432</v>
      </c>
      <c r="C1378" s="59" t="s">
        <v>31433</v>
      </c>
      <c r="D1378" s="59" t="s">
        <v>31434</v>
      </c>
      <c r="E1378" s="164">
        <v>138</v>
      </c>
      <c r="F1378" s="164">
        <v>133</v>
      </c>
      <c r="G1378" s="165">
        <v>0.96</v>
      </c>
      <c r="H1378" s="59" t="s">
        <v>18516</v>
      </c>
      <c r="I1378" s="164">
        <v>39.69</v>
      </c>
      <c r="J1378" s="164">
        <v>172.69</v>
      </c>
      <c r="K1378" s="59">
        <v>50</v>
      </c>
      <c r="L1378" s="59" t="s">
        <v>18516</v>
      </c>
      <c r="M1378" s="59" t="s">
        <v>18516</v>
      </c>
    </row>
    <row r="1379" spans="1:18" s="59" customFormat="1" ht="14.25">
      <c r="A1379" s="59" t="s">
        <v>22372</v>
      </c>
      <c r="B1379" s="59" t="s">
        <v>31435</v>
      </c>
      <c r="C1379" s="59" t="s">
        <v>31433</v>
      </c>
      <c r="D1379" s="59" t="s">
        <v>31434</v>
      </c>
      <c r="E1379" s="59" t="s">
        <v>18516</v>
      </c>
      <c r="F1379" s="59" t="s">
        <v>18516</v>
      </c>
      <c r="G1379" s="59" t="s">
        <v>18516</v>
      </c>
      <c r="H1379" s="59" t="s">
        <v>18516</v>
      </c>
      <c r="I1379" s="59" t="s">
        <v>18516</v>
      </c>
      <c r="J1379" s="59" t="s">
        <v>18516</v>
      </c>
      <c r="K1379" s="59" t="s">
        <v>29707</v>
      </c>
      <c r="L1379" s="59" t="s">
        <v>18516</v>
      </c>
      <c r="M1379" s="59" t="s">
        <v>18516</v>
      </c>
    </row>
    <row r="1380" spans="1:18" s="59" customFormat="1" ht="14.25">
      <c r="A1380" s="59" t="s">
        <v>22375</v>
      </c>
      <c r="B1380" s="59" t="s">
        <v>31436</v>
      </c>
      <c r="C1380" s="59" t="s">
        <v>31433</v>
      </c>
      <c r="D1380" s="59" t="s">
        <v>31434</v>
      </c>
      <c r="E1380" s="164">
        <v>115</v>
      </c>
      <c r="F1380" s="164">
        <v>108</v>
      </c>
      <c r="G1380" s="165">
        <v>0.93</v>
      </c>
      <c r="H1380" s="59" t="s">
        <v>18516</v>
      </c>
      <c r="I1380" s="164">
        <v>25.77</v>
      </c>
      <c r="J1380" s="164">
        <v>133.77</v>
      </c>
      <c r="K1380" s="59">
        <v>378</v>
      </c>
      <c r="L1380" s="59" t="s">
        <v>18516</v>
      </c>
      <c r="M1380" s="59" t="s">
        <v>18516</v>
      </c>
    </row>
    <row r="1381" spans="1:18" s="59" customFormat="1" ht="14.25">
      <c r="A1381" s="59" t="s">
        <v>22236</v>
      </c>
      <c r="B1381" s="59" t="s">
        <v>31437</v>
      </c>
      <c r="C1381" s="59" t="s">
        <v>31376</v>
      </c>
      <c r="D1381" s="59" t="s">
        <v>31377</v>
      </c>
      <c r="E1381" s="164">
        <v>400</v>
      </c>
      <c r="F1381" s="164">
        <v>332</v>
      </c>
      <c r="G1381" s="165">
        <v>0.83</v>
      </c>
      <c r="H1381" s="59" t="s">
        <v>18516</v>
      </c>
      <c r="I1381" s="164">
        <v>46.68</v>
      </c>
      <c r="J1381" s="164">
        <v>378.68</v>
      </c>
      <c r="K1381" s="59">
        <v>72</v>
      </c>
      <c r="L1381" s="59" t="s">
        <v>18516</v>
      </c>
      <c r="M1381" s="59" t="s">
        <v>18516</v>
      </c>
    </row>
    <row r="1382" spans="1:18" s="59" customFormat="1" ht="14.25">
      <c r="A1382" s="59" t="s">
        <v>22251</v>
      </c>
      <c r="B1382" s="59" t="s">
        <v>31438</v>
      </c>
      <c r="C1382" s="59" t="s">
        <v>31376</v>
      </c>
      <c r="D1382" s="59" t="s">
        <v>31377</v>
      </c>
      <c r="E1382" s="164">
        <v>200</v>
      </c>
      <c r="F1382" s="164">
        <v>88</v>
      </c>
      <c r="G1382" s="165">
        <v>0.44</v>
      </c>
      <c r="H1382" s="59" t="s">
        <v>31439</v>
      </c>
      <c r="I1382" s="164">
        <v>23.34</v>
      </c>
      <c r="J1382" s="164">
        <v>111.34</v>
      </c>
      <c r="K1382" s="59">
        <v>144</v>
      </c>
      <c r="L1382" s="59" t="s">
        <v>18516</v>
      </c>
      <c r="M1382" s="59" t="s">
        <v>18516</v>
      </c>
    </row>
    <row r="1383" spans="1:18" s="59" customFormat="1" ht="14.25">
      <c r="A1383" s="59" t="s">
        <v>22239</v>
      </c>
      <c r="B1383" s="59" t="s">
        <v>31440</v>
      </c>
      <c r="C1383" s="59" t="s">
        <v>31376</v>
      </c>
      <c r="D1383" s="59" t="s">
        <v>31377</v>
      </c>
      <c r="E1383" s="164">
        <v>400</v>
      </c>
      <c r="F1383" s="164">
        <v>332</v>
      </c>
      <c r="G1383" s="165">
        <v>0.83</v>
      </c>
      <c r="H1383" s="59" t="s">
        <v>18516</v>
      </c>
      <c r="I1383" s="164">
        <v>46.68</v>
      </c>
      <c r="J1383" s="164">
        <v>378.68</v>
      </c>
      <c r="K1383" s="59">
        <v>66</v>
      </c>
      <c r="L1383" s="59" t="s">
        <v>18516</v>
      </c>
      <c r="M1383" s="59" t="s">
        <v>18516</v>
      </c>
    </row>
    <row r="1384" spans="1:18" s="59" customFormat="1" ht="14.25">
      <c r="A1384" s="59" t="s">
        <v>22248</v>
      </c>
      <c r="B1384" s="59" t="s">
        <v>31441</v>
      </c>
      <c r="C1384" s="59" t="s">
        <v>31376</v>
      </c>
      <c r="D1384" s="59" t="s">
        <v>31377</v>
      </c>
      <c r="E1384" s="164">
        <v>169.3</v>
      </c>
      <c r="F1384" s="164">
        <v>85</v>
      </c>
      <c r="G1384" s="165">
        <v>0.5</v>
      </c>
      <c r="H1384" s="59" t="s">
        <v>31442</v>
      </c>
      <c r="I1384" s="164">
        <v>23.34</v>
      </c>
      <c r="J1384" s="164">
        <v>108.34</v>
      </c>
      <c r="K1384" s="59">
        <v>133</v>
      </c>
      <c r="L1384" s="59" t="s">
        <v>18516</v>
      </c>
      <c r="M1384" s="59" t="s">
        <v>18516</v>
      </c>
    </row>
    <row r="1385" spans="1:18" s="59" customFormat="1" ht="14.25">
      <c r="A1385" s="59" t="s">
        <v>22245</v>
      </c>
      <c r="B1385" s="59" t="s">
        <v>31443</v>
      </c>
      <c r="C1385" s="59" t="s">
        <v>31376</v>
      </c>
      <c r="D1385" s="59" t="s">
        <v>31377</v>
      </c>
      <c r="E1385" s="164">
        <v>400</v>
      </c>
      <c r="F1385" s="164">
        <v>320</v>
      </c>
      <c r="G1385" s="165">
        <v>0.8</v>
      </c>
      <c r="H1385" s="59" t="s">
        <v>18516</v>
      </c>
      <c r="I1385" s="164">
        <v>44.54</v>
      </c>
      <c r="J1385" s="164">
        <v>364.54</v>
      </c>
      <c r="K1385" s="59">
        <v>45</v>
      </c>
      <c r="L1385" s="59" t="s">
        <v>18516</v>
      </c>
      <c r="M1385" s="59" t="s">
        <v>18516</v>
      </c>
    </row>
    <row r="1386" spans="1:18" s="59" customFormat="1" ht="14.25">
      <c r="A1386" s="59" t="s">
        <v>22257</v>
      </c>
      <c r="B1386" s="59" t="s">
        <v>31444</v>
      </c>
      <c r="C1386" s="59" t="s">
        <v>31376</v>
      </c>
      <c r="D1386" s="59" t="s">
        <v>31377</v>
      </c>
      <c r="E1386" s="164">
        <v>200</v>
      </c>
      <c r="F1386" s="164">
        <v>160</v>
      </c>
      <c r="G1386" s="165">
        <v>0.8</v>
      </c>
      <c r="H1386" s="59" t="s">
        <v>18516</v>
      </c>
      <c r="I1386" s="164">
        <v>22.27</v>
      </c>
      <c r="J1386" s="164">
        <v>182.27</v>
      </c>
      <c r="K1386" s="59">
        <v>90</v>
      </c>
      <c r="L1386" s="59" t="s">
        <v>18516</v>
      </c>
      <c r="M1386" s="59" t="s">
        <v>18516</v>
      </c>
    </row>
    <row r="1387" spans="1:18" s="59" customFormat="1" ht="14.25">
      <c r="A1387" s="59" t="s">
        <v>22242</v>
      </c>
      <c r="B1387" s="59" t="s">
        <v>31445</v>
      </c>
      <c r="C1387" s="59" t="s">
        <v>31376</v>
      </c>
      <c r="D1387" s="59" t="s">
        <v>31377</v>
      </c>
      <c r="E1387" s="164">
        <v>400</v>
      </c>
      <c r="F1387" s="164">
        <v>320</v>
      </c>
      <c r="G1387" s="165">
        <v>0.8</v>
      </c>
      <c r="H1387" s="59" t="s">
        <v>18516</v>
      </c>
      <c r="I1387" s="164">
        <v>44.54</v>
      </c>
      <c r="J1387" s="164">
        <v>364.54</v>
      </c>
      <c r="K1387" s="59">
        <v>11</v>
      </c>
      <c r="L1387" s="59" t="s">
        <v>29439</v>
      </c>
      <c r="M1387" s="59" t="s">
        <v>30391</v>
      </c>
    </row>
    <row r="1388" spans="1:18" s="59" customFormat="1" ht="14.25">
      <c r="A1388" s="59" t="s">
        <v>22254</v>
      </c>
      <c r="B1388" s="59" t="s">
        <v>31446</v>
      </c>
      <c r="C1388" s="59" t="s">
        <v>31376</v>
      </c>
      <c r="D1388" s="59" t="s">
        <v>31377</v>
      </c>
      <c r="E1388" s="164">
        <v>200</v>
      </c>
      <c r="F1388" s="164">
        <v>160</v>
      </c>
      <c r="G1388" s="165">
        <v>0.8</v>
      </c>
      <c r="H1388" s="59" t="s">
        <v>18516</v>
      </c>
      <c r="I1388" s="164">
        <v>22.27</v>
      </c>
      <c r="J1388" s="164">
        <v>182.27</v>
      </c>
      <c r="K1388" s="59">
        <v>22</v>
      </c>
      <c r="L1388" s="59" t="s">
        <v>29410</v>
      </c>
      <c r="M1388" s="59" t="s">
        <v>30391</v>
      </c>
    </row>
    <row r="1389" spans="1:18" s="59" customFormat="1" ht="14.25">
      <c r="A1389" s="59" t="s">
        <v>22210</v>
      </c>
      <c r="B1389" s="59" t="s">
        <v>31447</v>
      </c>
      <c r="C1389" s="59" t="s">
        <v>30574</v>
      </c>
      <c r="D1389" s="59" t="s">
        <v>30575</v>
      </c>
      <c r="E1389" s="164">
        <v>99</v>
      </c>
      <c r="F1389" s="164">
        <v>95</v>
      </c>
      <c r="G1389" s="165">
        <v>0.95</v>
      </c>
      <c r="H1389" s="59" t="s">
        <v>18516</v>
      </c>
      <c r="I1389" s="164">
        <v>48.75</v>
      </c>
      <c r="J1389" s="164">
        <v>143.75</v>
      </c>
      <c r="K1389" s="59">
        <v>72</v>
      </c>
      <c r="L1389" s="59" t="s">
        <v>18516</v>
      </c>
      <c r="M1389" s="59" t="s">
        <v>18516</v>
      </c>
    </row>
    <row r="1390" spans="1:18" s="59" customFormat="1" ht="14.25">
      <c r="A1390" s="59" t="s">
        <v>22207</v>
      </c>
      <c r="B1390" s="59" t="s">
        <v>31448</v>
      </c>
      <c r="C1390" s="59" t="s">
        <v>30574</v>
      </c>
      <c r="D1390" s="59" t="s">
        <v>30575</v>
      </c>
      <c r="E1390" s="164">
        <v>89</v>
      </c>
      <c r="F1390" s="164">
        <v>85</v>
      </c>
      <c r="G1390" s="165">
        <v>0.95</v>
      </c>
      <c r="H1390" s="59" t="s">
        <v>18516</v>
      </c>
      <c r="I1390" s="164">
        <v>39.56</v>
      </c>
      <c r="J1390" s="164">
        <v>124.56</v>
      </c>
      <c r="K1390" s="59">
        <v>91</v>
      </c>
      <c r="L1390" s="59" t="s">
        <v>18516</v>
      </c>
      <c r="M1390" s="59" t="s">
        <v>18516</v>
      </c>
    </row>
    <row r="1391" spans="1:18" s="59" customFormat="1" ht="14.25">
      <c r="A1391" s="59" t="s">
        <v>22213</v>
      </c>
      <c r="B1391" s="59" t="s">
        <v>31449</v>
      </c>
      <c r="C1391" s="59" t="s">
        <v>30574</v>
      </c>
      <c r="D1391" s="59" t="s">
        <v>30575</v>
      </c>
      <c r="E1391" s="164">
        <v>79</v>
      </c>
      <c r="F1391" s="164">
        <v>75</v>
      </c>
      <c r="G1391" s="165">
        <v>0.94</v>
      </c>
      <c r="H1391" s="59" t="s">
        <v>18516</v>
      </c>
      <c r="I1391" s="164">
        <v>47.91</v>
      </c>
      <c r="J1391" s="164">
        <v>122.91</v>
      </c>
      <c r="K1391" s="59">
        <v>74</v>
      </c>
      <c r="L1391" s="59" t="s">
        <v>18516</v>
      </c>
      <c r="M1391" s="59" t="s">
        <v>18516</v>
      </c>
    </row>
    <row r="1392" spans="1:18" s="59" customFormat="1" ht="14.25">
      <c r="A1392" s="59" t="s">
        <v>22225</v>
      </c>
      <c r="B1392" s="59" t="s">
        <v>31450</v>
      </c>
      <c r="C1392" s="59" t="s">
        <v>30574</v>
      </c>
      <c r="D1392" s="59" t="s">
        <v>30575</v>
      </c>
      <c r="E1392" s="164">
        <v>65.99</v>
      </c>
      <c r="F1392" s="164">
        <v>63</v>
      </c>
      <c r="G1392" s="165">
        <v>0.95</v>
      </c>
      <c r="H1392" s="59" t="s">
        <v>18516</v>
      </c>
      <c r="I1392" s="164">
        <v>24.75</v>
      </c>
      <c r="J1392" s="164">
        <v>87.75</v>
      </c>
      <c r="K1392" s="59">
        <v>161</v>
      </c>
      <c r="L1392" s="59" t="s">
        <v>18516</v>
      </c>
      <c r="M1392" s="59" t="s">
        <v>18516</v>
      </c>
    </row>
    <row r="1393" spans="1:18" s="59" customFormat="1" ht="14.25">
      <c r="A1393" s="59" t="s">
        <v>22192</v>
      </c>
      <c r="B1393" s="59" t="s">
        <v>31451</v>
      </c>
      <c r="C1393" s="59" t="s">
        <v>31452</v>
      </c>
      <c r="D1393" s="59" t="s">
        <v>31453</v>
      </c>
      <c r="E1393" s="164">
        <v>69</v>
      </c>
      <c r="F1393" s="164">
        <v>65</v>
      </c>
      <c r="G1393" s="165">
        <v>0.94</v>
      </c>
      <c r="H1393" s="59" t="s">
        <v>31454</v>
      </c>
      <c r="I1393" s="164">
        <v>44.35</v>
      </c>
      <c r="J1393" s="164">
        <v>109.35</v>
      </c>
      <c r="K1393" s="59">
        <v>115</v>
      </c>
      <c r="L1393" s="59" t="s">
        <v>18516</v>
      </c>
      <c r="M1393" s="59" t="s">
        <v>18516</v>
      </c>
    </row>
    <row r="1394" spans="1:18" s="59" customFormat="1" ht="14.25">
      <c r="A1394" s="59" t="s">
        <v>22166</v>
      </c>
      <c r="B1394" s="59" t="s">
        <v>31455</v>
      </c>
      <c r="C1394" s="59" t="s">
        <v>31456</v>
      </c>
      <c r="D1394" s="59" t="s">
        <v>31457</v>
      </c>
      <c r="E1394" s="164">
        <v>99</v>
      </c>
      <c r="F1394" s="164">
        <v>69.3</v>
      </c>
      <c r="G1394" s="165">
        <v>0.7</v>
      </c>
      <c r="H1394" s="59" t="s">
        <v>31458</v>
      </c>
      <c r="I1394" s="164">
        <v>24.53</v>
      </c>
      <c r="J1394" s="164">
        <v>93.83</v>
      </c>
      <c r="K1394" s="59">
        <v>98</v>
      </c>
      <c r="L1394" s="59" t="s">
        <v>18516</v>
      </c>
      <c r="M1394" s="59" t="s">
        <v>18516</v>
      </c>
    </row>
    <row r="1395" spans="1:18" s="59" customFormat="1" ht="14.25">
      <c r="A1395" s="59" t="s">
        <v>22163</v>
      </c>
      <c r="B1395" s="59" t="s">
        <v>31459</v>
      </c>
      <c r="C1395" s="59" t="s">
        <v>31456</v>
      </c>
      <c r="D1395" s="59" t="s">
        <v>31457</v>
      </c>
      <c r="E1395" s="164">
        <v>99</v>
      </c>
      <c r="F1395" s="164">
        <v>69.3</v>
      </c>
      <c r="G1395" s="165">
        <v>0.7</v>
      </c>
      <c r="H1395" s="59" t="s">
        <v>31458</v>
      </c>
      <c r="I1395" s="164">
        <v>24.53</v>
      </c>
      <c r="J1395" s="164">
        <v>93.83</v>
      </c>
      <c r="K1395" s="59">
        <v>44</v>
      </c>
      <c r="L1395" s="59" t="s">
        <v>18516</v>
      </c>
      <c r="M1395" s="59" t="s">
        <v>18516</v>
      </c>
    </row>
    <row r="1396" spans="1:18" s="59" customFormat="1" ht="14.25">
      <c r="A1396" s="59" t="s">
        <v>22169</v>
      </c>
      <c r="B1396" s="59" t="s">
        <v>31459</v>
      </c>
      <c r="C1396" s="59" t="s">
        <v>31456</v>
      </c>
      <c r="D1396" s="59" t="s">
        <v>31457</v>
      </c>
      <c r="E1396" s="164">
        <v>99</v>
      </c>
      <c r="F1396" s="164">
        <v>69.3</v>
      </c>
      <c r="G1396" s="165">
        <v>0.7</v>
      </c>
      <c r="H1396" s="59" t="s">
        <v>31458</v>
      </c>
      <c r="I1396" s="164">
        <v>24.53</v>
      </c>
      <c r="J1396" s="164">
        <v>93.83</v>
      </c>
      <c r="K1396" s="59">
        <v>71</v>
      </c>
      <c r="L1396" s="59" t="s">
        <v>18516</v>
      </c>
      <c r="M1396" s="59" t="s">
        <v>18516</v>
      </c>
    </row>
    <row r="1397" spans="1:18" s="59" customFormat="1" ht="14.25">
      <c r="A1397" s="59" t="s">
        <v>22172</v>
      </c>
      <c r="B1397" s="59" t="s">
        <v>31459</v>
      </c>
      <c r="C1397" s="59" t="s">
        <v>31456</v>
      </c>
      <c r="D1397" s="59" t="s">
        <v>31457</v>
      </c>
      <c r="E1397" s="164">
        <v>99</v>
      </c>
      <c r="F1397" s="164">
        <v>69.3</v>
      </c>
      <c r="G1397" s="165">
        <v>0.7</v>
      </c>
      <c r="H1397" s="59" t="s">
        <v>31458</v>
      </c>
      <c r="I1397" s="164">
        <v>24.53</v>
      </c>
      <c r="J1397" s="164">
        <v>93.83</v>
      </c>
      <c r="K1397" s="59">
        <v>104</v>
      </c>
      <c r="L1397" s="59" t="s">
        <v>18516</v>
      </c>
      <c r="M1397" s="59" t="s">
        <v>18516</v>
      </c>
    </row>
    <row r="1398" spans="1:18" s="59" customFormat="1" ht="14.25">
      <c r="A1398" s="59" t="s">
        <v>22175</v>
      </c>
      <c r="B1398" s="59" t="s">
        <v>31455</v>
      </c>
      <c r="C1398" s="59" t="s">
        <v>31456</v>
      </c>
      <c r="D1398" s="59" t="s">
        <v>31457</v>
      </c>
      <c r="E1398" s="164">
        <v>99</v>
      </c>
      <c r="F1398" s="164">
        <v>69.3</v>
      </c>
      <c r="G1398" s="165">
        <v>0.7</v>
      </c>
      <c r="H1398" s="59" t="s">
        <v>31458</v>
      </c>
      <c r="I1398" s="164">
        <v>24.53</v>
      </c>
      <c r="J1398" s="164">
        <v>93.83</v>
      </c>
      <c r="K1398" s="59">
        <v>70</v>
      </c>
      <c r="L1398" s="59" t="s">
        <v>18516</v>
      </c>
      <c r="M1398" s="59" t="s">
        <v>18516</v>
      </c>
    </row>
    <row r="1399" spans="1:18" s="59" customFormat="1" ht="14.25">
      <c r="A1399" s="59" t="s">
        <v>22136</v>
      </c>
      <c r="B1399" s="59" t="s">
        <v>31460</v>
      </c>
      <c r="C1399" s="59" t="s">
        <v>29493</v>
      </c>
      <c r="D1399" s="59" t="s">
        <v>29494</v>
      </c>
      <c r="E1399" s="164">
        <v>460</v>
      </c>
      <c r="F1399" s="164">
        <v>242</v>
      </c>
      <c r="G1399" s="165">
        <v>0.52</v>
      </c>
      <c r="H1399" s="59" t="s">
        <v>18516</v>
      </c>
      <c r="I1399" s="164">
        <v>107.89</v>
      </c>
      <c r="J1399" s="164">
        <v>349.89</v>
      </c>
      <c r="K1399" s="59">
        <v>18</v>
      </c>
      <c r="L1399" s="59" t="s">
        <v>18516</v>
      </c>
      <c r="M1399" s="59" t="s">
        <v>18516</v>
      </c>
    </row>
    <row r="1400" spans="1:18" s="59" customFormat="1" ht="14.25">
      <c r="A1400" s="59" t="s">
        <v>22139</v>
      </c>
      <c r="B1400" s="59" t="s">
        <v>31461</v>
      </c>
      <c r="C1400" s="59" t="s">
        <v>29493</v>
      </c>
      <c r="D1400" s="59" t="s">
        <v>29494</v>
      </c>
      <c r="E1400" s="164">
        <v>460</v>
      </c>
      <c r="F1400" s="164">
        <v>242</v>
      </c>
      <c r="G1400" s="165">
        <v>0.52</v>
      </c>
      <c r="H1400" s="59" t="s">
        <v>18516</v>
      </c>
      <c r="I1400" s="164">
        <v>107.89</v>
      </c>
      <c r="J1400" s="164">
        <v>349.89</v>
      </c>
      <c r="K1400" s="59">
        <v>0</v>
      </c>
      <c r="L1400" s="59" t="s">
        <v>18516</v>
      </c>
      <c r="M1400" s="59" t="s">
        <v>18516</v>
      </c>
    </row>
    <row r="1401" spans="1:18" s="59" customFormat="1" ht="14.25">
      <c r="A1401" s="59" t="s">
        <v>22130</v>
      </c>
      <c r="B1401" s="59" t="s">
        <v>31462</v>
      </c>
      <c r="C1401" s="59" t="s">
        <v>31463</v>
      </c>
      <c r="D1401" s="59" t="s">
        <v>31464</v>
      </c>
      <c r="E1401" s="164">
        <v>100</v>
      </c>
      <c r="F1401" s="164">
        <v>80</v>
      </c>
      <c r="G1401" s="165">
        <v>0.8</v>
      </c>
      <c r="H1401" s="59" t="s">
        <v>18516</v>
      </c>
      <c r="I1401" s="164">
        <v>17.37</v>
      </c>
      <c r="J1401" s="164">
        <v>97.37</v>
      </c>
      <c r="K1401" s="59">
        <v>85</v>
      </c>
      <c r="L1401" s="59" t="s">
        <v>18516</v>
      </c>
      <c r="M1401" s="59" t="s">
        <v>18516</v>
      </c>
    </row>
    <row r="1402" spans="1:18" s="59" customFormat="1" ht="14.25">
      <c r="A1402" s="59" t="s">
        <v>22127</v>
      </c>
      <c r="B1402" s="59" t="s">
        <v>31465</v>
      </c>
      <c r="C1402" s="59" t="s">
        <v>31463</v>
      </c>
      <c r="D1402" s="59" t="s">
        <v>31464</v>
      </c>
      <c r="E1402" s="164">
        <v>100</v>
      </c>
      <c r="F1402" s="164">
        <v>80</v>
      </c>
      <c r="G1402" s="165">
        <v>0.8</v>
      </c>
      <c r="H1402" s="59" t="s">
        <v>18516</v>
      </c>
      <c r="I1402" s="164">
        <v>17.37</v>
      </c>
      <c r="J1402" s="164">
        <v>97.37</v>
      </c>
      <c r="K1402" s="59">
        <v>97</v>
      </c>
      <c r="L1402" s="59" t="s">
        <v>18516</v>
      </c>
      <c r="M1402" s="59" t="s">
        <v>18516</v>
      </c>
    </row>
    <row r="1403" spans="1:18" s="59" customFormat="1" ht="14.25">
      <c r="A1403" s="59" t="s">
        <v>22093</v>
      </c>
      <c r="B1403" s="59" t="s">
        <v>31466</v>
      </c>
      <c r="C1403" s="59" t="s">
        <v>31289</v>
      </c>
      <c r="D1403" s="59" t="s">
        <v>31290</v>
      </c>
      <c r="E1403" s="164">
        <v>130</v>
      </c>
      <c r="F1403" s="164">
        <v>123.5</v>
      </c>
      <c r="G1403" s="165">
        <v>0.95</v>
      </c>
      <c r="H1403" s="59" t="s">
        <v>18516</v>
      </c>
      <c r="I1403" s="164">
        <v>54.49</v>
      </c>
      <c r="J1403" s="164">
        <v>177.99</v>
      </c>
      <c r="K1403" s="59">
        <v>83</v>
      </c>
      <c r="L1403" s="59" t="s">
        <v>18516</v>
      </c>
      <c r="M1403" s="59" t="s">
        <v>18516</v>
      </c>
    </row>
    <row r="1404" spans="1:18" s="59" customFormat="1" ht="14.25">
      <c r="A1404" s="59" t="s">
        <v>22096</v>
      </c>
      <c r="B1404" s="59" t="s">
        <v>31467</v>
      </c>
      <c r="C1404" s="59" t="s">
        <v>31289</v>
      </c>
      <c r="D1404" s="59" t="s">
        <v>31290</v>
      </c>
      <c r="E1404" s="164">
        <v>135</v>
      </c>
      <c r="F1404" s="164">
        <v>128.25</v>
      </c>
      <c r="G1404" s="165">
        <v>0.95</v>
      </c>
      <c r="H1404" s="59" t="s">
        <v>18516</v>
      </c>
      <c r="I1404" s="164">
        <v>56.62</v>
      </c>
      <c r="J1404" s="164">
        <v>184.87</v>
      </c>
      <c r="K1404" s="59">
        <v>175</v>
      </c>
      <c r="L1404" s="59" t="s">
        <v>18516</v>
      </c>
      <c r="M1404" s="59" t="s">
        <v>18516</v>
      </c>
    </row>
    <row r="1405" spans="1:18" s="59" customFormat="1" ht="14.25">
      <c r="A1405" s="59" t="s">
        <v>22090</v>
      </c>
      <c r="B1405" s="59" t="s">
        <v>31468</v>
      </c>
      <c r="C1405" s="59" t="s">
        <v>31289</v>
      </c>
      <c r="D1405" s="59" t="s">
        <v>31290</v>
      </c>
      <c r="E1405" s="164">
        <v>130</v>
      </c>
      <c r="F1405" s="164">
        <v>123.5</v>
      </c>
      <c r="G1405" s="165">
        <v>0.95</v>
      </c>
      <c r="H1405" s="59" t="s">
        <v>18516</v>
      </c>
      <c r="I1405" s="164">
        <v>54.49</v>
      </c>
      <c r="J1405" s="164">
        <v>177.99</v>
      </c>
      <c r="K1405" s="59">
        <v>148</v>
      </c>
      <c r="L1405" s="59" t="s">
        <v>18516</v>
      </c>
      <c r="M1405" s="59" t="s">
        <v>18516</v>
      </c>
    </row>
    <row r="1406" spans="1:18" s="59" customFormat="1" ht="14.25">
      <c r="A1406" s="59" t="s">
        <v>22111</v>
      </c>
      <c r="B1406" s="59" t="s">
        <v>31469</v>
      </c>
      <c r="C1406" s="59" t="s">
        <v>31470</v>
      </c>
      <c r="D1406" s="59" t="s">
        <v>31471</v>
      </c>
      <c r="E1406" s="164">
        <v>125</v>
      </c>
      <c r="F1406" s="164">
        <v>105</v>
      </c>
      <c r="G1406" s="165">
        <v>0.84</v>
      </c>
      <c r="H1406" s="59" t="s">
        <v>18516</v>
      </c>
      <c r="I1406" s="164">
        <v>44.79</v>
      </c>
      <c r="J1406" s="164">
        <v>149.79</v>
      </c>
      <c r="K1406" s="59">
        <v>42</v>
      </c>
      <c r="L1406" s="59" t="s">
        <v>18516</v>
      </c>
      <c r="M1406" s="59" t="s">
        <v>18516</v>
      </c>
    </row>
    <row r="1407" spans="1:18" s="59" customFormat="1" ht="14.25">
      <c r="A1407" s="59" t="s">
        <v>22105</v>
      </c>
      <c r="B1407" s="59" t="s">
        <v>31469</v>
      </c>
      <c r="C1407" s="59" t="s">
        <v>31470</v>
      </c>
      <c r="D1407" s="59" t="s">
        <v>31471</v>
      </c>
      <c r="E1407" s="164">
        <v>125</v>
      </c>
      <c r="F1407" s="164">
        <v>105</v>
      </c>
      <c r="G1407" s="165">
        <v>0.84</v>
      </c>
      <c r="H1407" s="59" t="s">
        <v>18516</v>
      </c>
      <c r="I1407" s="164">
        <v>44.79</v>
      </c>
      <c r="J1407" s="164">
        <v>149.79</v>
      </c>
      <c r="K1407" s="59">
        <v>42</v>
      </c>
      <c r="L1407" s="59" t="s">
        <v>18516</v>
      </c>
      <c r="M1407" s="59" t="s">
        <v>18516</v>
      </c>
    </row>
    <row r="1408" spans="1:18" s="59" customFormat="1" ht="14.25">
      <c r="A1408" s="59" t="s">
        <v>22108</v>
      </c>
      <c r="B1408" s="59" t="s">
        <v>31472</v>
      </c>
      <c r="C1408" s="59" t="s">
        <v>31470</v>
      </c>
      <c r="D1408" s="59" t="s">
        <v>31471</v>
      </c>
      <c r="E1408" s="164">
        <v>135</v>
      </c>
      <c r="F1408" s="164">
        <v>108</v>
      </c>
      <c r="G1408" s="165">
        <v>0.8</v>
      </c>
      <c r="H1408" s="59" t="s">
        <v>18516</v>
      </c>
      <c r="I1408" s="164">
        <v>46.77</v>
      </c>
      <c r="J1408" s="164">
        <v>154.77</v>
      </c>
      <c r="K1408" s="59">
        <v>0</v>
      </c>
      <c r="L1408" s="59" t="s">
        <v>18516</v>
      </c>
      <c r="M1408" s="59" t="s">
        <v>18516</v>
      </c>
    </row>
    <row r="1409" spans="1:18" s="59" customFormat="1" ht="14.25">
      <c r="A1409" s="59" t="s">
        <v>22102</v>
      </c>
      <c r="B1409" s="59" t="s">
        <v>31472</v>
      </c>
      <c r="C1409" s="59" t="s">
        <v>31470</v>
      </c>
      <c r="D1409" s="59" t="s">
        <v>31471</v>
      </c>
      <c r="E1409" s="164">
        <v>135</v>
      </c>
      <c r="F1409" s="164">
        <v>102</v>
      </c>
      <c r="G1409" s="165">
        <v>0.75</v>
      </c>
      <c r="H1409" s="59" t="s">
        <v>18516</v>
      </c>
      <c r="I1409" s="164">
        <v>46.77</v>
      </c>
      <c r="J1409" s="164">
        <v>148.77</v>
      </c>
      <c r="K1409" s="59">
        <v>0</v>
      </c>
      <c r="L1409" s="59" t="s">
        <v>18516</v>
      </c>
      <c r="M1409" s="59" t="s">
        <v>18516</v>
      </c>
    </row>
    <row r="1410" spans="1:18" s="59" customFormat="1" ht="14.25">
      <c r="A1410" s="59" t="s">
        <v>22099</v>
      </c>
      <c r="B1410" s="59" t="s">
        <v>31473</v>
      </c>
      <c r="C1410" s="59" t="s">
        <v>31289</v>
      </c>
      <c r="D1410" s="59" t="s">
        <v>31290</v>
      </c>
      <c r="E1410" s="164">
        <v>135</v>
      </c>
      <c r="F1410" s="164">
        <v>128.25</v>
      </c>
      <c r="G1410" s="165">
        <v>0.95</v>
      </c>
      <c r="H1410" s="59" t="s">
        <v>18516</v>
      </c>
      <c r="I1410" s="164">
        <v>56.62</v>
      </c>
      <c r="J1410" s="164">
        <v>184.87</v>
      </c>
      <c r="K1410" s="59">
        <v>176</v>
      </c>
      <c r="L1410" s="59" t="s">
        <v>18516</v>
      </c>
      <c r="M1410" s="59" t="s">
        <v>18516</v>
      </c>
    </row>
    <row r="1411" spans="1:18" s="59" customFormat="1" ht="14.25">
      <c r="A1411" s="59" t="s">
        <v>28774</v>
      </c>
      <c r="B1411" s="59" t="s">
        <v>31474</v>
      </c>
      <c r="C1411" s="59" t="s">
        <v>29610</v>
      </c>
      <c r="D1411" s="59" t="s">
        <v>29611</v>
      </c>
      <c r="E1411" s="164">
        <v>152</v>
      </c>
      <c r="F1411" s="164">
        <v>105</v>
      </c>
      <c r="G1411" s="165">
        <v>0.69</v>
      </c>
      <c r="H1411" s="59" t="s">
        <v>31187</v>
      </c>
      <c r="I1411" s="164">
        <v>39.42</v>
      </c>
      <c r="J1411" s="164">
        <v>144.42</v>
      </c>
      <c r="K1411" s="59">
        <v>42</v>
      </c>
      <c r="L1411" s="59" t="s">
        <v>18516</v>
      </c>
      <c r="M1411" s="59" t="s">
        <v>18516</v>
      </c>
    </row>
    <row r="1412" spans="1:18" s="59" customFormat="1" ht="14.25">
      <c r="A1412" s="59" t="s">
        <v>25232</v>
      </c>
      <c r="B1412" s="59" t="s">
        <v>31475</v>
      </c>
      <c r="C1412" s="59" t="s">
        <v>30301</v>
      </c>
      <c r="D1412" s="59" t="s">
        <v>30302</v>
      </c>
      <c r="E1412" s="164">
        <v>185</v>
      </c>
      <c r="F1412" s="164">
        <v>160</v>
      </c>
      <c r="G1412" s="165">
        <v>0.86</v>
      </c>
      <c r="H1412" s="59" t="s">
        <v>18516</v>
      </c>
      <c r="I1412" s="164">
        <v>77.78</v>
      </c>
      <c r="J1412" s="164">
        <v>237.78</v>
      </c>
      <c r="K1412" s="59">
        <v>166</v>
      </c>
      <c r="L1412" s="59" t="s">
        <v>18516</v>
      </c>
      <c r="M1412" s="59" t="s">
        <v>18516</v>
      </c>
    </row>
    <row r="1413" spans="1:18" s="59" customFormat="1" ht="14.25">
      <c r="A1413" s="59" t="s">
        <v>25235</v>
      </c>
      <c r="B1413" s="59" t="s">
        <v>31476</v>
      </c>
      <c r="C1413" s="59" t="s">
        <v>30301</v>
      </c>
      <c r="D1413" s="59" t="s">
        <v>30302</v>
      </c>
      <c r="E1413" s="164">
        <v>220</v>
      </c>
      <c r="F1413" s="164">
        <v>195</v>
      </c>
      <c r="G1413" s="165">
        <v>0.88</v>
      </c>
      <c r="H1413" s="59" t="s">
        <v>18516</v>
      </c>
      <c r="I1413" s="164">
        <v>107.01</v>
      </c>
      <c r="J1413" s="164">
        <v>302.01</v>
      </c>
      <c r="K1413" s="59">
        <v>74</v>
      </c>
      <c r="L1413" s="59" t="s">
        <v>18516</v>
      </c>
      <c r="M1413" s="59" t="s">
        <v>18516</v>
      </c>
    </row>
    <row r="1414" spans="1:18" s="59" customFormat="1" ht="14.25">
      <c r="A1414" s="59" t="s">
        <v>25201</v>
      </c>
      <c r="B1414" s="59" t="s">
        <v>31477</v>
      </c>
      <c r="C1414" s="59" t="s">
        <v>29509</v>
      </c>
      <c r="D1414" s="59" t="s">
        <v>29510</v>
      </c>
      <c r="E1414" s="164">
        <v>650</v>
      </c>
      <c r="F1414" s="164">
        <v>520</v>
      </c>
      <c r="G1414" s="165">
        <v>0.8</v>
      </c>
      <c r="H1414" s="59" t="s">
        <v>18516</v>
      </c>
      <c r="I1414" s="164">
        <v>151</v>
      </c>
      <c r="J1414" s="164">
        <v>671</v>
      </c>
      <c r="K1414" s="59">
        <v>0</v>
      </c>
      <c r="L1414" s="59" t="s">
        <v>18516</v>
      </c>
      <c r="M1414" s="59" t="s">
        <v>18516</v>
      </c>
    </row>
    <row r="1415" spans="1:18" s="59" customFormat="1" ht="14.25">
      <c r="A1415" s="59" t="s">
        <v>19855</v>
      </c>
      <c r="B1415" s="59" t="s">
        <v>31478</v>
      </c>
      <c r="C1415" s="59" t="s">
        <v>29506</v>
      </c>
      <c r="D1415" s="59" t="s">
        <v>29507</v>
      </c>
      <c r="E1415" s="164">
        <v>130</v>
      </c>
      <c r="F1415" s="164">
        <v>85</v>
      </c>
      <c r="G1415" s="165">
        <v>0.65</v>
      </c>
      <c r="H1415" s="59" t="s">
        <v>18516</v>
      </c>
      <c r="I1415" s="164">
        <v>38.3</v>
      </c>
      <c r="J1415" s="164">
        <v>123.3</v>
      </c>
      <c r="K1415" s="59">
        <v>39</v>
      </c>
      <c r="L1415" s="59" t="s">
        <v>29410</v>
      </c>
      <c r="M1415" s="59" t="s">
        <v>30216</v>
      </c>
    </row>
    <row r="1416" spans="1:18" s="59" customFormat="1" ht="14.25">
      <c r="A1416" s="59" t="s">
        <v>19852</v>
      </c>
      <c r="B1416" s="59" t="s">
        <v>31479</v>
      </c>
      <c r="C1416" s="59" t="s">
        <v>29506</v>
      </c>
      <c r="D1416" s="59" t="s">
        <v>29507</v>
      </c>
      <c r="E1416" s="164">
        <v>120</v>
      </c>
      <c r="F1416" s="164">
        <v>75</v>
      </c>
      <c r="G1416" s="165">
        <v>0.62</v>
      </c>
      <c r="H1416" s="59" t="s">
        <v>18516</v>
      </c>
      <c r="I1416" s="164">
        <v>37.55</v>
      </c>
      <c r="J1416" s="164">
        <v>112.55</v>
      </c>
      <c r="K1416" s="59">
        <v>0</v>
      </c>
      <c r="L1416" s="59" t="s">
        <v>29410</v>
      </c>
      <c r="M1416" s="59" t="s">
        <v>30216</v>
      </c>
    </row>
    <row r="1417" spans="1:18" s="59" customFormat="1" ht="14.25">
      <c r="A1417" s="59" t="s">
        <v>31480</v>
      </c>
      <c r="B1417" s="59" t="s">
        <v>31481</v>
      </c>
      <c r="C1417" s="59" t="s">
        <v>29893</v>
      </c>
      <c r="D1417" s="59" t="s">
        <v>29894</v>
      </c>
      <c r="E1417" s="59" t="s">
        <v>18516</v>
      </c>
      <c r="F1417" s="59" t="s">
        <v>18516</v>
      </c>
      <c r="G1417" s="59" t="s">
        <v>18516</v>
      </c>
      <c r="H1417" s="59" t="s">
        <v>18516</v>
      </c>
      <c r="I1417" s="59" t="s">
        <v>18516</v>
      </c>
      <c r="J1417" s="59" t="s">
        <v>18516</v>
      </c>
      <c r="K1417" s="59" t="s">
        <v>29707</v>
      </c>
      <c r="L1417" s="59" t="s">
        <v>18516</v>
      </c>
      <c r="M1417" s="59" t="s">
        <v>18516</v>
      </c>
    </row>
    <row r="1418" spans="1:18" s="59" customFormat="1" ht="14.25">
      <c r="A1418" s="59" t="s">
        <v>19858</v>
      </c>
      <c r="B1418" s="59" t="s">
        <v>31482</v>
      </c>
      <c r="C1418" s="59" t="s">
        <v>29506</v>
      </c>
      <c r="D1418" s="59" t="s">
        <v>29507</v>
      </c>
      <c r="E1418" s="164">
        <v>130</v>
      </c>
      <c r="F1418" s="164">
        <v>85</v>
      </c>
      <c r="G1418" s="165">
        <v>0.65</v>
      </c>
      <c r="H1418" s="59" t="s">
        <v>18516</v>
      </c>
      <c r="I1418" s="164">
        <v>38.34</v>
      </c>
      <c r="J1418" s="164">
        <v>123.34</v>
      </c>
      <c r="K1418" s="59">
        <v>0</v>
      </c>
      <c r="L1418" s="59" t="s">
        <v>29410</v>
      </c>
      <c r="M1418" s="59" t="s">
        <v>30216</v>
      </c>
    </row>
    <row r="1419" spans="1:18" s="59" customFormat="1" ht="14.25">
      <c r="A1419" s="59" t="s">
        <v>19849</v>
      </c>
      <c r="B1419" s="59" t="s">
        <v>31483</v>
      </c>
      <c r="C1419" s="59" t="s">
        <v>29506</v>
      </c>
      <c r="D1419" s="59" t="s">
        <v>29507</v>
      </c>
      <c r="E1419" s="164">
        <v>120</v>
      </c>
      <c r="F1419" s="164">
        <v>75</v>
      </c>
      <c r="G1419" s="165">
        <v>0.62</v>
      </c>
      <c r="H1419" s="59" t="s">
        <v>18516</v>
      </c>
      <c r="I1419" s="164">
        <v>37.39</v>
      </c>
      <c r="J1419" s="164">
        <v>112.39</v>
      </c>
      <c r="K1419" s="59">
        <v>21</v>
      </c>
      <c r="L1419" s="59" t="s">
        <v>29410</v>
      </c>
      <c r="M1419" s="59" t="s">
        <v>30216</v>
      </c>
    </row>
    <row r="1420" spans="1:18" s="59" customFormat="1" ht="14.25">
      <c r="A1420" s="59" t="s">
        <v>31484</v>
      </c>
      <c r="B1420" s="59" t="s">
        <v>31485</v>
      </c>
      <c r="C1420" s="59" t="s">
        <v>29513</v>
      </c>
      <c r="D1420" s="59" t="s">
        <v>29514</v>
      </c>
      <c r="E1420" s="164">
        <v>76.68</v>
      </c>
      <c r="F1420" s="164">
        <v>52</v>
      </c>
      <c r="G1420" s="165">
        <v>0.67</v>
      </c>
      <c r="H1420" s="59" t="s">
        <v>31417</v>
      </c>
      <c r="I1420" s="164">
        <v>38.44</v>
      </c>
      <c r="J1420" s="164">
        <v>90.44</v>
      </c>
      <c r="K1420" s="59">
        <v>136</v>
      </c>
      <c r="L1420" s="59" t="s">
        <v>18516</v>
      </c>
      <c r="M1420" s="59" t="s">
        <v>18516</v>
      </c>
    </row>
    <row r="1421" spans="1:18" s="59" customFormat="1" ht="14.25">
      <c r="A1421" s="59" t="s">
        <v>31486</v>
      </c>
      <c r="B1421" s="59" t="s">
        <v>31487</v>
      </c>
      <c r="C1421" s="59" t="s">
        <v>29513</v>
      </c>
      <c r="D1421" s="59" t="s">
        <v>29514</v>
      </c>
      <c r="E1421" s="164">
        <v>70</v>
      </c>
      <c r="F1421" s="164">
        <v>70</v>
      </c>
      <c r="G1421" s="59" t="s">
        <v>18516</v>
      </c>
      <c r="H1421" s="59" t="s">
        <v>18516</v>
      </c>
      <c r="I1421" s="164">
        <v>49.28</v>
      </c>
      <c r="J1421" s="164">
        <v>119.28</v>
      </c>
      <c r="K1421" s="59">
        <v>2</v>
      </c>
      <c r="L1421" s="59" t="s">
        <v>18516</v>
      </c>
      <c r="M1421" s="59" t="s">
        <v>18516</v>
      </c>
    </row>
    <row r="1422" spans="1:18" s="59" customFormat="1" ht="14.25">
      <c r="A1422" s="59" t="s">
        <v>31488</v>
      </c>
      <c r="B1422" s="59" t="s">
        <v>31489</v>
      </c>
      <c r="C1422" s="59" t="s">
        <v>29513</v>
      </c>
      <c r="D1422" s="59" t="s">
        <v>29514</v>
      </c>
      <c r="E1422" s="59" t="s">
        <v>18516</v>
      </c>
      <c r="F1422" s="59" t="s">
        <v>18516</v>
      </c>
      <c r="G1422" s="59" t="s">
        <v>18516</v>
      </c>
      <c r="H1422" s="59" t="s">
        <v>18516</v>
      </c>
      <c r="I1422" s="59" t="s">
        <v>18516</v>
      </c>
      <c r="J1422" s="59" t="s">
        <v>18516</v>
      </c>
      <c r="K1422" s="59" t="s">
        <v>29707</v>
      </c>
      <c r="L1422" s="59" t="s">
        <v>18516</v>
      </c>
      <c r="M1422" s="59" t="s">
        <v>18516</v>
      </c>
    </row>
    <row r="1423" spans="1:18" s="59" customFormat="1" ht="14.25">
      <c r="A1423" s="59" t="s">
        <v>31490</v>
      </c>
      <c r="B1423" s="59" t="s">
        <v>31491</v>
      </c>
      <c r="C1423" s="59" t="s">
        <v>30586</v>
      </c>
      <c r="D1423" s="59" t="s">
        <v>30587</v>
      </c>
      <c r="E1423" s="164">
        <v>159</v>
      </c>
      <c r="F1423" s="164">
        <v>159</v>
      </c>
      <c r="G1423" s="59" t="s">
        <v>18516</v>
      </c>
      <c r="H1423" s="59" t="s">
        <v>18516</v>
      </c>
      <c r="I1423" s="164">
        <v>101.11</v>
      </c>
      <c r="J1423" s="164">
        <v>260.11</v>
      </c>
      <c r="K1423" s="59">
        <v>0</v>
      </c>
      <c r="L1423" s="59" t="s">
        <v>18516</v>
      </c>
      <c r="M1423" s="59" t="s">
        <v>18516</v>
      </c>
    </row>
    <row r="1424" spans="1:18" s="59" customFormat="1" ht="14.25">
      <c r="A1424" s="59" t="s">
        <v>31492</v>
      </c>
      <c r="B1424" s="59" t="s">
        <v>31493</v>
      </c>
      <c r="C1424" s="59" t="s">
        <v>30586</v>
      </c>
      <c r="D1424" s="59" t="s">
        <v>30587</v>
      </c>
      <c r="E1424" s="164">
        <v>159</v>
      </c>
      <c r="F1424" s="164">
        <v>159</v>
      </c>
      <c r="G1424" s="59" t="s">
        <v>18516</v>
      </c>
      <c r="H1424" s="59" t="s">
        <v>18516</v>
      </c>
      <c r="I1424" s="164">
        <v>101.11</v>
      </c>
      <c r="J1424" s="164">
        <v>260.11</v>
      </c>
      <c r="K1424" s="59">
        <v>0</v>
      </c>
      <c r="L1424" s="59" t="s">
        <v>18516</v>
      </c>
      <c r="M1424" s="59" t="s">
        <v>18516</v>
      </c>
    </row>
    <row r="1425" spans="1:18" s="59" customFormat="1" ht="14.25">
      <c r="A1425" s="59" t="s">
        <v>31494</v>
      </c>
      <c r="B1425" s="59" t="s">
        <v>31495</v>
      </c>
      <c r="C1425" s="59" t="s">
        <v>31496</v>
      </c>
      <c r="D1425" s="59" t="s">
        <v>31497</v>
      </c>
      <c r="E1425" s="164">
        <v>49.9</v>
      </c>
      <c r="F1425" s="164">
        <v>43.9</v>
      </c>
      <c r="G1425" s="165">
        <v>0.87</v>
      </c>
      <c r="H1425" s="59" t="s">
        <v>29648</v>
      </c>
      <c r="I1425" s="164">
        <v>18.34</v>
      </c>
      <c r="J1425" s="164">
        <v>62.24</v>
      </c>
      <c r="K1425" s="59">
        <v>218</v>
      </c>
      <c r="L1425" s="59" t="s">
        <v>18516</v>
      </c>
      <c r="M1425" s="59" t="s">
        <v>18516</v>
      </c>
    </row>
    <row r="1426" spans="1:18" s="59" customFormat="1" ht="14.25">
      <c r="A1426" s="59" t="s">
        <v>31498</v>
      </c>
      <c r="B1426" s="59" t="s">
        <v>31499</v>
      </c>
      <c r="C1426" s="59" t="s">
        <v>31496</v>
      </c>
      <c r="D1426" s="59" t="s">
        <v>31497</v>
      </c>
      <c r="E1426" s="164">
        <v>55</v>
      </c>
      <c r="F1426" s="164">
        <v>44.8</v>
      </c>
      <c r="G1426" s="165">
        <v>0.81</v>
      </c>
      <c r="H1426" s="59" t="s">
        <v>29648</v>
      </c>
      <c r="I1426" s="164">
        <v>18.34</v>
      </c>
      <c r="J1426" s="164">
        <v>63.14</v>
      </c>
      <c r="K1426" s="59">
        <v>245</v>
      </c>
      <c r="L1426" s="59" t="s">
        <v>29465</v>
      </c>
      <c r="M1426" s="59" t="s">
        <v>29728</v>
      </c>
    </row>
    <row r="1427" spans="1:18" s="59" customFormat="1" ht="14.25">
      <c r="A1427" s="59" t="s">
        <v>31500</v>
      </c>
      <c r="B1427" s="59" t="s">
        <v>31501</v>
      </c>
      <c r="C1427" s="59" t="s">
        <v>31496</v>
      </c>
      <c r="D1427" s="59" t="s">
        <v>31497</v>
      </c>
      <c r="E1427" s="164">
        <v>61</v>
      </c>
      <c r="F1427" s="164">
        <v>51.8</v>
      </c>
      <c r="G1427" s="165">
        <v>0.84</v>
      </c>
      <c r="H1427" s="59" t="s">
        <v>29648</v>
      </c>
      <c r="I1427" s="164">
        <v>18.34</v>
      </c>
      <c r="J1427" s="164">
        <v>70.14</v>
      </c>
      <c r="K1427" s="59">
        <v>9</v>
      </c>
      <c r="L1427" s="59" t="s">
        <v>29410</v>
      </c>
      <c r="M1427" s="59" t="s">
        <v>29728</v>
      </c>
    </row>
    <row r="1428" spans="1:18" s="59" customFormat="1" ht="14.25">
      <c r="A1428" s="59" t="s">
        <v>31502</v>
      </c>
      <c r="B1428" s="59" t="s">
        <v>31503</v>
      </c>
      <c r="C1428" s="59" t="s">
        <v>31496</v>
      </c>
      <c r="D1428" s="59" t="s">
        <v>31497</v>
      </c>
      <c r="E1428" s="164">
        <v>78</v>
      </c>
      <c r="F1428" s="164">
        <v>52.5</v>
      </c>
      <c r="G1428" s="165">
        <v>0.67</v>
      </c>
      <c r="H1428" s="59" t="s">
        <v>29648</v>
      </c>
      <c r="I1428" s="164">
        <v>18.34</v>
      </c>
      <c r="J1428" s="164">
        <v>70.84</v>
      </c>
      <c r="K1428" s="59">
        <v>36</v>
      </c>
      <c r="L1428" s="59" t="s">
        <v>29410</v>
      </c>
      <c r="M1428" s="59" t="s">
        <v>29728</v>
      </c>
    </row>
    <row r="1429" spans="1:18" s="59" customFormat="1" ht="14.25">
      <c r="A1429" s="59" t="s">
        <v>31504</v>
      </c>
      <c r="B1429" s="59" t="s">
        <v>31505</v>
      </c>
      <c r="C1429" s="59" t="s">
        <v>31496</v>
      </c>
      <c r="D1429" s="59" t="s">
        <v>31497</v>
      </c>
      <c r="E1429" s="164">
        <v>47</v>
      </c>
      <c r="F1429" s="164">
        <v>43.2</v>
      </c>
      <c r="G1429" s="165">
        <v>0.91</v>
      </c>
      <c r="H1429" s="59" t="s">
        <v>29648</v>
      </c>
      <c r="I1429" s="164">
        <v>18.24</v>
      </c>
      <c r="J1429" s="164">
        <v>61.44</v>
      </c>
      <c r="K1429" s="59">
        <v>153</v>
      </c>
      <c r="L1429" s="59" t="s">
        <v>29410</v>
      </c>
      <c r="M1429" s="59" t="s">
        <v>29728</v>
      </c>
    </row>
    <row r="1430" spans="1:18" s="59" customFormat="1" ht="14.25">
      <c r="A1430" s="59" t="s">
        <v>31506</v>
      </c>
      <c r="B1430" s="59" t="s">
        <v>31507</v>
      </c>
      <c r="C1430" s="59" t="s">
        <v>31496</v>
      </c>
      <c r="D1430" s="59" t="s">
        <v>31497</v>
      </c>
      <c r="E1430" s="164">
        <v>50</v>
      </c>
      <c r="F1430" s="164">
        <v>43.2</v>
      </c>
      <c r="G1430" s="165">
        <v>0.86</v>
      </c>
      <c r="H1430" s="59" t="s">
        <v>29648</v>
      </c>
      <c r="I1430" s="164">
        <v>18.24</v>
      </c>
      <c r="J1430" s="164">
        <v>61.44</v>
      </c>
      <c r="K1430" s="59">
        <v>268</v>
      </c>
      <c r="L1430" s="59" t="s">
        <v>29410</v>
      </c>
      <c r="M1430" s="59" t="s">
        <v>29728</v>
      </c>
    </row>
    <row r="1431" spans="1:18" s="59" customFormat="1" ht="14.25">
      <c r="A1431" s="59" t="s">
        <v>31508</v>
      </c>
      <c r="B1431" s="59" t="s">
        <v>31509</v>
      </c>
      <c r="C1431" s="59" t="s">
        <v>31496</v>
      </c>
      <c r="D1431" s="59" t="s">
        <v>31497</v>
      </c>
      <c r="E1431" s="164">
        <v>59.5</v>
      </c>
      <c r="F1431" s="164">
        <v>51.8</v>
      </c>
      <c r="G1431" s="165">
        <v>0.87</v>
      </c>
      <c r="H1431" s="59" t="s">
        <v>29648</v>
      </c>
      <c r="I1431" s="164">
        <v>18.34</v>
      </c>
      <c r="J1431" s="164">
        <v>70.14</v>
      </c>
      <c r="K1431" s="59">
        <v>73</v>
      </c>
      <c r="L1431" s="59" t="s">
        <v>29410</v>
      </c>
      <c r="M1431" s="59" t="s">
        <v>29728</v>
      </c>
    </row>
    <row r="1432" spans="1:18" s="59" customFormat="1" ht="14.25">
      <c r="A1432" s="59" t="s">
        <v>31510</v>
      </c>
      <c r="B1432" s="59" t="s">
        <v>31511</v>
      </c>
      <c r="C1432" s="59" t="s">
        <v>30574</v>
      </c>
      <c r="D1432" s="59" t="s">
        <v>30575</v>
      </c>
      <c r="E1432" s="164">
        <v>398</v>
      </c>
      <c r="F1432" s="164">
        <v>358</v>
      </c>
      <c r="G1432" s="165">
        <v>0.89</v>
      </c>
      <c r="H1432" s="59" t="s">
        <v>18516</v>
      </c>
      <c r="I1432" s="164">
        <v>130.22</v>
      </c>
      <c r="J1432" s="164">
        <v>488.22</v>
      </c>
      <c r="K1432" s="59">
        <v>0</v>
      </c>
      <c r="L1432" s="59" t="s">
        <v>18516</v>
      </c>
      <c r="M1432" s="59" t="s">
        <v>18516</v>
      </c>
    </row>
    <row r="1433" spans="1:18" s="59" customFormat="1" ht="14.25">
      <c r="A1433" s="59" t="s">
        <v>19430</v>
      </c>
      <c r="B1433" s="59" t="s">
        <v>31512</v>
      </c>
      <c r="C1433" s="59" t="s">
        <v>29893</v>
      </c>
      <c r="D1433" s="59" t="s">
        <v>29894</v>
      </c>
      <c r="E1433" s="164">
        <v>299</v>
      </c>
      <c r="F1433" s="164">
        <v>205</v>
      </c>
      <c r="G1433" s="165">
        <v>0.68</v>
      </c>
      <c r="H1433" s="59" t="s">
        <v>18516</v>
      </c>
      <c r="I1433" s="164">
        <v>102.85</v>
      </c>
      <c r="J1433" s="164">
        <v>307.85</v>
      </c>
      <c r="K1433" s="59">
        <v>0</v>
      </c>
      <c r="L1433" s="59" t="s">
        <v>18516</v>
      </c>
      <c r="M1433" s="59" t="s">
        <v>18516</v>
      </c>
    </row>
    <row r="1434" spans="1:18" s="59" customFormat="1" ht="14.25">
      <c r="A1434" s="59" t="s">
        <v>16076</v>
      </c>
      <c r="B1434" s="59" t="s">
        <v>31513</v>
      </c>
      <c r="C1434" s="59" t="s">
        <v>30894</v>
      </c>
      <c r="D1434" s="59" t="s">
        <v>30895</v>
      </c>
      <c r="E1434" s="164">
        <v>299</v>
      </c>
      <c r="F1434" s="164">
        <v>215</v>
      </c>
      <c r="G1434" s="165">
        <v>0.71</v>
      </c>
      <c r="H1434" s="59" t="s">
        <v>18516</v>
      </c>
      <c r="I1434" s="164">
        <v>102.43</v>
      </c>
      <c r="J1434" s="164">
        <v>317.43</v>
      </c>
      <c r="K1434" s="59">
        <v>100</v>
      </c>
      <c r="L1434" s="59" t="s">
        <v>18516</v>
      </c>
      <c r="M1434" s="59" t="s">
        <v>18516</v>
      </c>
    </row>
    <row r="1435" spans="1:18" s="59" customFormat="1" ht="14.25">
      <c r="A1435" s="59" t="s">
        <v>31514</v>
      </c>
      <c r="B1435" s="59" t="s">
        <v>31515</v>
      </c>
      <c r="C1435" s="59" t="s">
        <v>31516</v>
      </c>
      <c r="D1435" s="59" t="s">
        <v>31517</v>
      </c>
      <c r="E1435" s="164">
        <v>103</v>
      </c>
      <c r="F1435" s="164">
        <v>103</v>
      </c>
      <c r="G1435" s="59" t="s">
        <v>18516</v>
      </c>
      <c r="H1435" s="59" t="s">
        <v>18516</v>
      </c>
      <c r="I1435" s="164">
        <v>41.9</v>
      </c>
      <c r="J1435" s="164">
        <v>144.9</v>
      </c>
      <c r="K1435" s="59">
        <v>18</v>
      </c>
      <c r="L1435" s="59" t="s">
        <v>18516</v>
      </c>
      <c r="M1435" s="59" t="s">
        <v>18516</v>
      </c>
    </row>
    <row r="1436" spans="1:18" s="59" customFormat="1" ht="14.25">
      <c r="A1436" s="59" t="s">
        <v>31518</v>
      </c>
      <c r="B1436" s="59" t="s">
        <v>31519</v>
      </c>
      <c r="C1436" s="59" t="s">
        <v>31516</v>
      </c>
      <c r="D1436" s="59" t="s">
        <v>31517</v>
      </c>
      <c r="E1436" s="164">
        <v>80.07</v>
      </c>
      <c r="F1436" s="164">
        <v>80.07</v>
      </c>
      <c r="G1436" s="59" t="s">
        <v>18516</v>
      </c>
      <c r="H1436" s="59" t="s">
        <v>18516</v>
      </c>
      <c r="I1436" s="164">
        <v>43.99</v>
      </c>
      <c r="J1436" s="164">
        <v>124.06</v>
      </c>
      <c r="K1436" s="59">
        <v>0</v>
      </c>
      <c r="L1436" s="59" t="s">
        <v>18516</v>
      </c>
      <c r="M1436" s="59" t="s">
        <v>18516</v>
      </c>
    </row>
    <row r="1437" spans="1:18" s="59" customFormat="1" ht="14.25">
      <c r="A1437" s="59" t="s">
        <v>19779</v>
      </c>
      <c r="B1437" s="59" t="s">
        <v>31520</v>
      </c>
      <c r="C1437" s="59" t="s">
        <v>31521</v>
      </c>
      <c r="D1437" s="59" t="s">
        <v>31522</v>
      </c>
      <c r="E1437" s="164">
        <v>150</v>
      </c>
      <c r="F1437" s="164">
        <v>150</v>
      </c>
      <c r="G1437" s="59" t="s">
        <v>18516</v>
      </c>
      <c r="H1437" s="59" t="s">
        <v>18516</v>
      </c>
      <c r="I1437" s="164">
        <v>51.26</v>
      </c>
      <c r="J1437" s="164">
        <v>201.26</v>
      </c>
      <c r="K1437" s="59">
        <v>39</v>
      </c>
      <c r="L1437" s="59" t="s">
        <v>18516</v>
      </c>
      <c r="M1437" s="59" t="s">
        <v>18516</v>
      </c>
    </row>
    <row r="1438" spans="1:18" s="59" customFormat="1" ht="14.25">
      <c r="A1438" s="59" t="s">
        <v>19782</v>
      </c>
      <c r="B1438" s="59" t="s">
        <v>31523</v>
      </c>
      <c r="C1438" s="59" t="s">
        <v>31521</v>
      </c>
      <c r="D1438" s="59" t="s">
        <v>31522</v>
      </c>
      <c r="E1438" s="164">
        <v>160</v>
      </c>
      <c r="F1438" s="164">
        <v>160</v>
      </c>
      <c r="G1438" s="59" t="s">
        <v>18516</v>
      </c>
      <c r="H1438" s="59" t="s">
        <v>18516</v>
      </c>
      <c r="I1438" s="164">
        <v>54.49</v>
      </c>
      <c r="J1438" s="164">
        <v>214.49</v>
      </c>
      <c r="K1438" s="59">
        <v>0</v>
      </c>
      <c r="L1438" s="59" t="s">
        <v>18516</v>
      </c>
      <c r="M1438" s="59" t="s">
        <v>18516</v>
      </c>
    </row>
    <row r="1439" spans="1:18" s="59" customFormat="1" ht="14.25">
      <c r="A1439" s="59" t="s">
        <v>19785</v>
      </c>
      <c r="B1439" s="59" t="s">
        <v>31524</v>
      </c>
      <c r="C1439" s="59" t="s">
        <v>31521</v>
      </c>
      <c r="D1439" s="59" t="s">
        <v>31522</v>
      </c>
      <c r="E1439" s="164">
        <v>150</v>
      </c>
      <c r="F1439" s="164">
        <v>150</v>
      </c>
      <c r="G1439" s="59" t="s">
        <v>18516</v>
      </c>
      <c r="H1439" s="59" t="s">
        <v>18516</v>
      </c>
      <c r="I1439" s="164">
        <v>51.26</v>
      </c>
      <c r="J1439" s="164">
        <v>201.26</v>
      </c>
      <c r="K1439" s="59">
        <v>0</v>
      </c>
      <c r="L1439" s="59" t="s">
        <v>18516</v>
      </c>
      <c r="M1439" s="59" t="s">
        <v>18516</v>
      </c>
    </row>
    <row r="1440" spans="1:18" s="59" customFormat="1" ht="14.25">
      <c r="A1440" s="59" t="s">
        <v>19788</v>
      </c>
      <c r="B1440" s="59" t="s">
        <v>31525</v>
      </c>
      <c r="C1440" s="59" t="s">
        <v>31521</v>
      </c>
      <c r="D1440" s="59" t="s">
        <v>31522</v>
      </c>
      <c r="E1440" s="164">
        <v>160</v>
      </c>
      <c r="F1440" s="164">
        <v>160</v>
      </c>
      <c r="G1440" s="59" t="s">
        <v>18516</v>
      </c>
      <c r="H1440" s="59" t="s">
        <v>18516</v>
      </c>
      <c r="I1440" s="164">
        <v>54.49</v>
      </c>
      <c r="J1440" s="164">
        <v>214.49</v>
      </c>
      <c r="K1440" s="59">
        <v>0</v>
      </c>
      <c r="L1440" s="59" t="s">
        <v>18516</v>
      </c>
      <c r="M1440" s="59" t="s">
        <v>18516</v>
      </c>
    </row>
    <row r="1441" spans="1:18" s="59" customFormat="1" ht="14.25">
      <c r="A1441" s="59" t="s">
        <v>22571</v>
      </c>
      <c r="B1441" s="59" t="s">
        <v>31526</v>
      </c>
      <c r="C1441" s="59" t="s">
        <v>31521</v>
      </c>
      <c r="D1441" s="59" t="s">
        <v>31522</v>
      </c>
      <c r="E1441" s="164">
        <v>150</v>
      </c>
      <c r="F1441" s="164">
        <v>140</v>
      </c>
      <c r="G1441" s="165">
        <v>0.93</v>
      </c>
      <c r="H1441" s="59" t="s">
        <v>18516</v>
      </c>
      <c r="I1441" s="164">
        <v>55.31</v>
      </c>
      <c r="J1441" s="164">
        <v>195.31</v>
      </c>
      <c r="K1441" s="59">
        <v>60</v>
      </c>
      <c r="L1441" s="59" t="s">
        <v>18516</v>
      </c>
      <c r="M1441" s="59" t="s">
        <v>18516</v>
      </c>
    </row>
    <row r="1442" spans="1:18" s="59" customFormat="1" ht="14.25">
      <c r="A1442" s="59" t="s">
        <v>19691</v>
      </c>
      <c r="B1442" s="59" t="s">
        <v>31527</v>
      </c>
      <c r="C1442" s="59" t="s">
        <v>31521</v>
      </c>
      <c r="D1442" s="59" t="s">
        <v>31522</v>
      </c>
      <c r="E1442" s="164">
        <v>143</v>
      </c>
      <c r="F1442" s="164">
        <v>143</v>
      </c>
      <c r="G1442" s="59" t="s">
        <v>18516</v>
      </c>
      <c r="H1442" s="59" t="s">
        <v>18516</v>
      </c>
      <c r="I1442" s="164">
        <v>53.63</v>
      </c>
      <c r="J1442" s="164">
        <v>196.63</v>
      </c>
      <c r="K1442" s="59">
        <v>84</v>
      </c>
      <c r="L1442" s="59" t="s">
        <v>18516</v>
      </c>
      <c r="M1442" s="59" t="s">
        <v>18516</v>
      </c>
    </row>
    <row r="1443" spans="1:18" s="59" customFormat="1" ht="14.25">
      <c r="A1443" s="59" t="s">
        <v>31528</v>
      </c>
      <c r="B1443" s="59" t="s">
        <v>31529</v>
      </c>
      <c r="C1443" s="59" t="s">
        <v>30574</v>
      </c>
      <c r="D1443" s="59" t="s">
        <v>30575</v>
      </c>
      <c r="E1443" s="164">
        <v>112</v>
      </c>
      <c r="F1443" s="164">
        <v>96</v>
      </c>
      <c r="G1443" s="165">
        <v>0.85</v>
      </c>
      <c r="H1443" s="59" t="s">
        <v>18516</v>
      </c>
      <c r="I1443" s="164">
        <v>44.54</v>
      </c>
      <c r="J1443" s="164">
        <v>140.54</v>
      </c>
      <c r="K1443" s="59">
        <v>0</v>
      </c>
      <c r="L1443" s="59" t="s">
        <v>29410</v>
      </c>
      <c r="M1443" s="59" t="s">
        <v>29935</v>
      </c>
    </row>
    <row r="1444" spans="1:18" s="59" customFormat="1" ht="14.25">
      <c r="A1444" s="59" t="s">
        <v>31530</v>
      </c>
      <c r="B1444" s="59" t="s">
        <v>31531</v>
      </c>
      <c r="C1444" s="59" t="s">
        <v>30574</v>
      </c>
      <c r="D1444" s="59" t="s">
        <v>30575</v>
      </c>
      <c r="E1444" s="164">
        <v>56</v>
      </c>
      <c r="F1444" s="164">
        <v>48</v>
      </c>
      <c r="G1444" s="165">
        <v>0.85</v>
      </c>
      <c r="H1444" s="59" t="s">
        <v>18516</v>
      </c>
      <c r="I1444" s="164">
        <v>22.27</v>
      </c>
      <c r="J1444" s="164">
        <v>70.27</v>
      </c>
      <c r="K1444" s="59">
        <v>0</v>
      </c>
      <c r="L1444" s="59" t="s">
        <v>29465</v>
      </c>
      <c r="M1444" s="59" t="s">
        <v>29935</v>
      </c>
    </row>
    <row r="1445" spans="1:18" s="59" customFormat="1" ht="14.25">
      <c r="A1445" s="59" t="s">
        <v>22689</v>
      </c>
      <c r="B1445" s="59" t="s">
        <v>31532</v>
      </c>
      <c r="C1445" s="59" t="s">
        <v>30574</v>
      </c>
      <c r="D1445" s="59" t="s">
        <v>30575</v>
      </c>
      <c r="E1445" s="164">
        <v>189.99</v>
      </c>
      <c r="F1445" s="164">
        <v>149.99</v>
      </c>
      <c r="G1445" s="165">
        <v>0.78</v>
      </c>
      <c r="H1445" s="59" t="s">
        <v>18516</v>
      </c>
      <c r="I1445" s="164">
        <v>92.22</v>
      </c>
      <c r="J1445" s="164">
        <v>242.21</v>
      </c>
      <c r="K1445" s="59">
        <v>57</v>
      </c>
      <c r="L1445" s="59" t="s">
        <v>18516</v>
      </c>
      <c r="M1445" s="59" t="s">
        <v>18516</v>
      </c>
    </row>
    <row r="1446" spans="1:18" s="59" customFormat="1" ht="14.25">
      <c r="A1446" s="59" t="s">
        <v>22692</v>
      </c>
      <c r="B1446" s="59" t="s">
        <v>31533</v>
      </c>
      <c r="C1446" s="59" t="s">
        <v>30574</v>
      </c>
      <c r="D1446" s="59" t="s">
        <v>30575</v>
      </c>
      <c r="E1446" s="164">
        <v>189.99</v>
      </c>
      <c r="F1446" s="164">
        <v>149.99</v>
      </c>
      <c r="G1446" s="165">
        <v>0.78</v>
      </c>
      <c r="H1446" s="59" t="s">
        <v>18516</v>
      </c>
      <c r="I1446" s="164">
        <v>92.22</v>
      </c>
      <c r="J1446" s="164">
        <v>242.21</v>
      </c>
      <c r="K1446" s="59">
        <v>68</v>
      </c>
      <c r="L1446" s="59" t="s">
        <v>18516</v>
      </c>
      <c r="M1446" s="59" t="s">
        <v>18516</v>
      </c>
    </row>
    <row r="1447" spans="1:18" s="59" customFormat="1" ht="14.25">
      <c r="A1447" s="59" t="s">
        <v>31534</v>
      </c>
      <c r="B1447" s="59" t="s">
        <v>31535</v>
      </c>
      <c r="C1447" s="59" t="s">
        <v>30574</v>
      </c>
      <c r="D1447" s="59" t="s">
        <v>30575</v>
      </c>
      <c r="E1447" s="164">
        <v>518</v>
      </c>
      <c r="F1447" s="164">
        <v>468</v>
      </c>
      <c r="G1447" s="165">
        <v>0.9</v>
      </c>
      <c r="H1447" s="59" t="s">
        <v>18516</v>
      </c>
      <c r="I1447" s="164">
        <v>166.8</v>
      </c>
      <c r="J1447" s="164">
        <v>634.8</v>
      </c>
      <c r="K1447" s="59">
        <v>0</v>
      </c>
      <c r="L1447" s="59" t="s">
        <v>18516</v>
      </c>
      <c r="M1447" s="59" t="s">
        <v>18516</v>
      </c>
    </row>
    <row r="1448" spans="1:18" s="59" customFormat="1" ht="14.25">
      <c r="A1448" s="59" t="s">
        <v>18111</v>
      </c>
      <c r="B1448" s="59" t="s">
        <v>31536</v>
      </c>
      <c r="C1448" s="59" t="s">
        <v>29562</v>
      </c>
      <c r="D1448" s="59" t="s">
        <v>29562</v>
      </c>
      <c r="E1448" s="164">
        <v>300</v>
      </c>
      <c r="F1448" s="164">
        <v>225</v>
      </c>
      <c r="G1448" s="165">
        <v>0.75</v>
      </c>
      <c r="H1448" s="59" t="s">
        <v>18516</v>
      </c>
      <c r="I1448" s="164">
        <v>100.82</v>
      </c>
      <c r="J1448" s="164">
        <v>325.82</v>
      </c>
      <c r="K1448" s="59">
        <v>550</v>
      </c>
      <c r="L1448" s="59" t="s">
        <v>18516</v>
      </c>
      <c r="M1448" s="59" t="s">
        <v>18516</v>
      </c>
    </row>
    <row r="1449" spans="1:18" s="59" customFormat="1" ht="14.25">
      <c r="A1449" s="59" t="s">
        <v>31537</v>
      </c>
      <c r="B1449" s="59" t="s">
        <v>31538</v>
      </c>
      <c r="C1449" s="59" t="s">
        <v>30226</v>
      </c>
      <c r="D1449" s="59" t="s">
        <v>30227</v>
      </c>
      <c r="E1449" s="164">
        <v>235</v>
      </c>
      <c r="F1449" s="164">
        <v>180</v>
      </c>
      <c r="G1449" s="165">
        <v>0.76</v>
      </c>
      <c r="H1449" s="59" t="s">
        <v>18516</v>
      </c>
      <c r="I1449" s="164">
        <v>127.53</v>
      </c>
      <c r="J1449" s="164">
        <v>307.53</v>
      </c>
      <c r="K1449" s="59">
        <v>13</v>
      </c>
      <c r="L1449" s="59" t="s">
        <v>18516</v>
      </c>
      <c r="M1449" s="59" t="s">
        <v>18516</v>
      </c>
    </row>
    <row r="1450" spans="1:18" s="59" customFormat="1" ht="14.25">
      <c r="A1450" s="59" t="s">
        <v>22556</v>
      </c>
      <c r="B1450" s="59" t="s">
        <v>31539</v>
      </c>
      <c r="C1450" s="59" t="s">
        <v>30226</v>
      </c>
      <c r="D1450" s="59" t="s">
        <v>30227</v>
      </c>
      <c r="E1450" s="164">
        <v>245</v>
      </c>
      <c r="F1450" s="164">
        <v>190</v>
      </c>
      <c r="G1450" s="165">
        <v>0.77</v>
      </c>
      <c r="H1450" s="59" t="s">
        <v>18516</v>
      </c>
      <c r="I1450" s="164">
        <v>128.64</v>
      </c>
      <c r="J1450" s="164">
        <v>318.64</v>
      </c>
      <c r="K1450" s="59">
        <v>36</v>
      </c>
      <c r="L1450" s="59" t="s">
        <v>18516</v>
      </c>
      <c r="M1450" s="59" t="s">
        <v>18516</v>
      </c>
    </row>
    <row r="1451" spans="1:18" s="59" customFormat="1" ht="14.25">
      <c r="A1451" s="59" t="s">
        <v>31540</v>
      </c>
      <c r="B1451" s="59" t="s">
        <v>31541</v>
      </c>
      <c r="C1451" s="59" t="s">
        <v>30226</v>
      </c>
      <c r="D1451" s="59" t="s">
        <v>30227</v>
      </c>
      <c r="E1451" s="164">
        <v>235</v>
      </c>
      <c r="F1451" s="164">
        <v>180</v>
      </c>
      <c r="G1451" s="165">
        <v>0.76</v>
      </c>
      <c r="H1451" s="59" t="s">
        <v>18516</v>
      </c>
      <c r="I1451" s="164">
        <v>127.53</v>
      </c>
      <c r="J1451" s="164">
        <v>307.53</v>
      </c>
      <c r="K1451" s="59">
        <v>21</v>
      </c>
      <c r="L1451" s="59" t="s">
        <v>18516</v>
      </c>
      <c r="M1451" s="59" t="s">
        <v>18516</v>
      </c>
    </row>
    <row r="1452" spans="1:18" s="59" customFormat="1" ht="14.25">
      <c r="A1452" s="59" t="s">
        <v>22195</v>
      </c>
      <c r="B1452" s="59" t="s">
        <v>31542</v>
      </c>
      <c r="C1452" s="59" t="s">
        <v>31452</v>
      </c>
      <c r="D1452" s="59" t="s">
        <v>31453</v>
      </c>
      <c r="E1452" s="164">
        <v>89</v>
      </c>
      <c r="F1452" s="164">
        <v>65</v>
      </c>
      <c r="G1452" s="165">
        <v>0.73</v>
      </c>
      <c r="H1452" s="59" t="s">
        <v>31454</v>
      </c>
      <c r="I1452" s="164">
        <v>44.35</v>
      </c>
      <c r="J1452" s="164">
        <v>109.35</v>
      </c>
      <c r="K1452" s="59">
        <v>19</v>
      </c>
      <c r="L1452" s="59" t="s">
        <v>18516</v>
      </c>
      <c r="M1452" s="59" t="s">
        <v>18516</v>
      </c>
    </row>
    <row r="1453" spans="1:18" s="59" customFormat="1" ht="14.25">
      <c r="A1453" s="59" t="s">
        <v>22133</v>
      </c>
      <c r="B1453" s="59" t="s">
        <v>31543</v>
      </c>
      <c r="C1453" s="59" t="s">
        <v>29493</v>
      </c>
      <c r="D1453" s="59" t="s">
        <v>29494</v>
      </c>
      <c r="E1453" s="164">
        <v>460</v>
      </c>
      <c r="F1453" s="164">
        <v>242</v>
      </c>
      <c r="G1453" s="165">
        <v>0.52</v>
      </c>
      <c r="H1453" s="59" t="s">
        <v>18516</v>
      </c>
      <c r="I1453" s="164">
        <v>107.89</v>
      </c>
      <c r="J1453" s="164">
        <v>349.89</v>
      </c>
      <c r="K1453" s="59">
        <v>2</v>
      </c>
      <c r="L1453" s="59" t="s">
        <v>18516</v>
      </c>
      <c r="M1453" s="59" t="s">
        <v>18516</v>
      </c>
    </row>
    <row r="1454" spans="1:18" s="59" customFormat="1" ht="14.25">
      <c r="A1454" s="59" t="s">
        <v>26819</v>
      </c>
      <c r="B1454" s="59" t="s">
        <v>31544</v>
      </c>
      <c r="C1454" s="59" t="s">
        <v>29414</v>
      </c>
      <c r="D1454" s="59" t="s">
        <v>29415</v>
      </c>
      <c r="E1454" s="164">
        <v>346</v>
      </c>
      <c r="F1454" s="164">
        <v>320</v>
      </c>
      <c r="G1454" s="165">
        <v>0.92</v>
      </c>
      <c r="H1454" s="59" t="s">
        <v>18516</v>
      </c>
      <c r="I1454" s="164">
        <v>138.49</v>
      </c>
      <c r="J1454" s="164">
        <v>458.49</v>
      </c>
      <c r="K1454" s="59">
        <v>194</v>
      </c>
      <c r="L1454" s="59" t="s">
        <v>18516</v>
      </c>
      <c r="M1454" s="59" t="s">
        <v>18516</v>
      </c>
    </row>
    <row r="1455" spans="1:18" s="59" customFormat="1" ht="14.25">
      <c r="A1455" s="59" t="s">
        <v>31545</v>
      </c>
      <c r="B1455" s="59" t="s">
        <v>31546</v>
      </c>
      <c r="C1455" s="59" t="s">
        <v>29414</v>
      </c>
      <c r="D1455" s="59" t="s">
        <v>29415</v>
      </c>
      <c r="E1455" s="164">
        <v>366</v>
      </c>
      <c r="F1455" s="164">
        <v>335</v>
      </c>
      <c r="G1455" s="165">
        <v>0.91</v>
      </c>
      <c r="H1455" s="59" t="s">
        <v>18516</v>
      </c>
      <c r="I1455" s="164">
        <v>146.75</v>
      </c>
      <c r="J1455" s="164">
        <v>481.75</v>
      </c>
      <c r="K1455" s="59">
        <v>153</v>
      </c>
      <c r="L1455" s="59" t="s">
        <v>18516</v>
      </c>
      <c r="M1455" s="59" t="s">
        <v>18516</v>
      </c>
    </row>
    <row r="1456" spans="1:18" s="59" customFormat="1" ht="14.25">
      <c r="A1456" s="59" t="s">
        <v>26822</v>
      </c>
      <c r="B1456" s="59" t="s">
        <v>31547</v>
      </c>
      <c r="C1456" s="59" t="s">
        <v>29414</v>
      </c>
      <c r="D1456" s="59" t="s">
        <v>29415</v>
      </c>
      <c r="E1456" s="164">
        <v>346</v>
      </c>
      <c r="F1456" s="164">
        <v>320</v>
      </c>
      <c r="G1456" s="165">
        <v>0.92</v>
      </c>
      <c r="H1456" s="59" t="s">
        <v>18516</v>
      </c>
      <c r="I1456" s="164">
        <v>138.49</v>
      </c>
      <c r="J1456" s="164">
        <v>458.49</v>
      </c>
      <c r="K1456" s="59">
        <v>135</v>
      </c>
      <c r="L1456" s="59" t="s">
        <v>18516</v>
      </c>
      <c r="M1456" s="59" t="s">
        <v>18516</v>
      </c>
    </row>
    <row r="1457" spans="1:18" s="59" customFormat="1" ht="14.25">
      <c r="A1457" s="59" t="s">
        <v>19770</v>
      </c>
      <c r="B1457" s="59" t="s">
        <v>31548</v>
      </c>
      <c r="C1457" s="59" t="s">
        <v>29893</v>
      </c>
      <c r="D1457" s="59" t="s">
        <v>29894</v>
      </c>
      <c r="E1457" s="164">
        <v>289</v>
      </c>
      <c r="F1457" s="164">
        <v>190</v>
      </c>
      <c r="G1457" s="165">
        <v>0.65</v>
      </c>
      <c r="H1457" s="59" t="s">
        <v>18516</v>
      </c>
      <c r="I1457" s="164">
        <v>55.35</v>
      </c>
      <c r="J1457" s="164">
        <v>245.35</v>
      </c>
      <c r="K1457" s="59">
        <v>58</v>
      </c>
      <c r="L1457" s="59" t="s">
        <v>18516</v>
      </c>
      <c r="M1457" s="59" t="s">
        <v>18516</v>
      </c>
    </row>
    <row r="1458" spans="1:18" s="59" customFormat="1" ht="14.25">
      <c r="A1458" s="59" t="s">
        <v>19776</v>
      </c>
      <c r="B1458" s="59" t="s">
        <v>31549</v>
      </c>
      <c r="C1458" s="59" t="s">
        <v>29893</v>
      </c>
      <c r="D1458" s="59" t="s">
        <v>29894</v>
      </c>
      <c r="E1458" s="164">
        <v>189</v>
      </c>
      <c r="F1458" s="164">
        <v>155</v>
      </c>
      <c r="G1458" s="165">
        <v>0.82</v>
      </c>
      <c r="H1458" s="59" t="s">
        <v>18516</v>
      </c>
      <c r="I1458" s="164">
        <v>50.32</v>
      </c>
      <c r="J1458" s="164">
        <v>205.32</v>
      </c>
      <c r="K1458" s="59">
        <v>58</v>
      </c>
      <c r="L1458" s="59" t="s">
        <v>18516</v>
      </c>
      <c r="M1458" s="59" t="s">
        <v>18516</v>
      </c>
    </row>
    <row r="1459" spans="1:18" s="59" customFormat="1" ht="14.25">
      <c r="A1459" s="59" t="s">
        <v>19773</v>
      </c>
      <c r="B1459" s="59" t="s">
        <v>31550</v>
      </c>
      <c r="C1459" s="59" t="s">
        <v>29893</v>
      </c>
      <c r="D1459" s="59" t="s">
        <v>29894</v>
      </c>
      <c r="E1459" s="164">
        <v>289</v>
      </c>
      <c r="F1459" s="164">
        <v>180</v>
      </c>
      <c r="G1459" s="165">
        <v>0.62</v>
      </c>
      <c r="H1459" s="59" t="s">
        <v>18516</v>
      </c>
      <c r="I1459" s="164">
        <v>55.35</v>
      </c>
      <c r="J1459" s="164">
        <v>235.35</v>
      </c>
      <c r="K1459" s="59">
        <v>0</v>
      </c>
      <c r="L1459" s="59" t="s">
        <v>18516</v>
      </c>
      <c r="M1459" s="59" t="s">
        <v>18516</v>
      </c>
    </row>
    <row r="1460" spans="1:18" s="59" customFormat="1" ht="14.25">
      <c r="A1460" s="59" t="s">
        <v>19734</v>
      </c>
      <c r="B1460" s="59" t="s">
        <v>31551</v>
      </c>
      <c r="C1460" s="59" t="s">
        <v>29619</v>
      </c>
      <c r="D1460" s="59" t="s">
        <v>29620</v>
      </c>
      <c r="E1460" s="164">
        <v>159</v>
      </c>
      <c r="F1460" s="164">
        <v>119</v>
      </c>
      <c r="G1460" s="165">
        <v>0.74</v>
      </c>
      <c r="H1460" s="59" t="s">
        <v>18516</v>
      </c>
      <c r="I1460" s="164">
        <v>51.26</v>
      </c>
      <c r="J1460" s="164">
        <v>170.26</v>
      </c>
      <c r="K1460" s="59">
        <v>149</v>
      </c>
      <c r="L1460" s="59" t="s">
        <v>18516</v>
      </c>
      <c r="M1460" s="59" t="s">
        <v>18516</v>
      </c>
    </row>
    <row r="1461" spans="1:18" s="59" customFormat="1" ht="14.25">
      <c r="A1461" s="59" t="s">
        <v>19737</v>
      </c>
      <c r="B1461" s="59" t="s">
        <v>31551</v>
      </c>
      <c r="C1461" s="59" t="s">
        <v>29619</v>
      </c>
      <c r="D1461" s="59" t="s">
        <v>29620</v>
      </c>
      <c r="E1461" s="164">
        <v>159</v>
      </c>
      <c r="F1461" s="164">
        <v>129</v>
      </c>
      <c r="G1461" s="165">
        <v>0.81</v>
      </c>
      <c r="H1461" s="59" t="s">
        <v>18516</v>
      </c>
      <c r="I1461" s="164">
        <v>51.26</v>
      </c>
      <c r="J1461" s="164">
        <v>180.26</v>
      </c>
      <c r="K1461" s="59">
        <v>100</v>
      </c>
      <c r="L1461" s="59" t="s">
        <v>18516</v>
      </c>
      <c r="M1461" s="59" t="s">
        <v>18516</v>
      </c>
    </row>
    <row r="1462" spans="1:18" s="59" customFormat="1" ht="14.25">
      <c r="A1462" s="59" t="s">
        <v>22204</v>
      </c>
      <c r="B1462" s="59" t="s">
        <v>31552</v>
      </c>
      <c r="C1462" s="59" t="s">
        <v>30574</v>
      </c>
      <c r="D1462" s="59" t="s">
        <v>30575</v>
      </c>
      <c r="E1462" s="164">
        <v>75</v>
      </c>
      <c r="F1462" s="164">
        <v>70</v>
      </c>
      <c r="G1462" s="165">
        <v>0.93</v>
      </c>
      <c r="H1462" s="59" t="s">
        <v>18516</v>
      </c>
      <c r="I1462" s="164">
        <v>39.52</v>
      </c>
      <c r="J1462" s="164">
        <v>109.52</v>
      </c>
      <c r="K1462" s="59">
        <v>105</v>
      </c>
      <c r="L1462" s="59" t="s">
        <v>18516</v>
      </c>
      <c r="M1462" s="59" t="s">
        <v>18516</v>
      </c>
    </row>
    <row r="1463" spans="1:18" s="59" customFormat="1" ht="14.25">
      <c r="A1463" s="59" t="s">
        <v>31553</v>
      </c>
      <c r="B1463" s="59" t="s">
        <v>31554</v>
      </c>
      <c r="C1463" s="59" t="s">
        <v>29893</v>
      </c>
      <c r="D1463" s="59" t="s">
        <v>29894</v>
      </c>
      <c r="E1463" s="164">
        <v>189</v>
      </c>
      <c r="F1463" s="164">
        <v>159</v>
      </c>
      <c r="G1463" s="165">
        <v>0.84</v>
      </c>
      <c r="H1463" s="59" t="s">
        <v>18516</v>
      </c>
      <c r="I1463" s="164">
        <v>49.79</v>
      </c>
      <c r="J1463" s="164">
        <v>208.79</v>
      </c>
      <c r="K1463" s="59">
        <v>126</v>
      </c>
      <c r="L1463" s="59" t="s">
        <v>18516</v>
      </c>
      <c r="M1463" s="59" t="s">
        <v>18516</v>
      </c>
    </row>
    <row r="1464" spans="1:18" s="59" customFormat="1" ht="14.25">
      <c r="A1464" s="59" t="s">
        <v>18670</v>
      </c>
      <c r="B1464" s="59" t="s">
        <v>31555</v>
      </c>
      <c r="C1464" s="59" t="s">
        <v>29893</v>
      </c>
      <c r="D1464" s="59" t="s">
        <v>29894</v>
      </c>
      <c r="E1464" s="164">
        <v>189</v>
      </c>
      <c r="F1464" s="164">
        <v>159</v>
      </c>
      <c r="G1464" s="165">
        <v>0.84</v>
      </c>
      <c r="H1464" s="59" t="s">
        <v>18516</v>
      </c>
      <c r="I1464" s="164">
        <v>49.79</v>
      </c>
      <c r="J1464" s="164">
        <v>208.79</v>
      </c>
      <c r="K1464" s="59">
        <v>251</v>
      </c>
      <c r="L1464" s="59" t="s">
        <v>18516</v>
      </c>
      <c r="M1464" s="59" t="s">
        <v>18516</v>
      </c>
    </row>
    <row r="1465" spans="1:18" s="59" customFormat="1" ht="14.25">
      <c r="A1465" s="59" t="s">
        <v>31556</v>
      </c>
      <c r="B1465" s="59" t="s">
        <v>31557</v>
      </c>
      <c r="C1465" s="59" t="s">
        <v>31496</v>
      </c>
      <c r="D1465" s="59" t="s">
        <v>31497</v>
      </c>
      <c r="E1465" s="164">
        <v>60.8</v>
      </c>
      <c r="F1465" s="164">
        <v>51.8</v>
      </c>
      <c r="G1465" s="165">
        <v>0.85</v>
      </c>
      <c r="H1465" s="59" t="s">
        <v>29648</v>
      </c>
      <c r="I1465" s="164">
        <v>18.34</v>
      </c>
      <c r="J1465" s="164">
        <v>70.14</v>
      </c>
      <c r="K1465" s="59">
        <v>33</v>
      </c>
      <c r="L1465" s="59" t="s">
        <v>29410</v>
      </c>
      <c r="M1465" s="59" t="s">
        <v>29728</v>
      </c>
    </row>
    <row r="1466" spans="1:18" s="59" customFormat="1" ht="14.25">
      <c r="A1466" s="59" t="s">
        <v>25198</v>
      </c>
      <c r="B1466" s="59" t="s">
        <v>31558</v>
      </c>
      <c r="C1466" s="59" t="s">
        <v>29506</v>
      </c>
      <c r="D1466" s="59" t="s">
        <v>29507</v>
      </c>
      <c r="E1466" s="164">
        <v>250</v>
      </c>
      <c r="F1466" s="164">
        <v>210</v>
      </c>
      <c r="G1466" s="165">
        <v>0.84</v>
      </c>
      <c r="H1466" s="59" t="s">
        <v>18516</v>
      </c>
      <c r="I1466" s="164">
        <v>91.72</v>
      </c>
      <c r="J1466" s="164">
        <v>301.72</v>
      </c>
      <c r="K1466" s="59">
        <v>66</v>
      </c>
      <c r="L1466" s="59" t="s">
        <v>18516</v>
      </c>
      <c r="M1466" s="59" t="s">
        <v>18516</v>
      </c>
    </row>
    <row r="1467" spans="1:18" s="59" customFormat="1" ht="14.25">
      <c r="A1467" s="59" t="s">
        <v>25195</v>
      </c>
      <c r="B1467" s="59" t="s">
        <v>31559</v>
      </c>
      <c r="C1467" s="59" t="s">
        <v>29506</v>
      </c>
      <c r="D1467" s="59" t="s">
        <v>29507</v>
      </c>
      <c r="E1467" s="164">
        <v>230</v>
      </c>
      <c r="F1467" s="164">
        <v>180</v>
      </c>
      <c r="G1467" s="165">
        <v>0.78</v>
      </c>
      <c r="H1467" s="59" t="s">
        <v>18516</v>
      </c>
      <c r="I1467" s="164">
        <v>107.89</v>
      </c>
      <c r="J1467" s="164">
        <v>287.89</v>
      </c>
      <c r="K1467" s="59">
        <v>27</v>
      </c>
      <c r="L1467" s="59" t="s">
        <v>18516</v>
      </c>
      <c r="M1467" s="59" t="s">
        <v>18516</v>
      </c>
    </row>
    <row r="1468" spans="1:18" s="59" customFormat="1" ht="14.25">
      <c r="A1468" s="59" t="s">
        <v>19743</v>
      </c>
      <c r="B1468" s="59" t="s">
        <v>31560</v>
      </c>
      <c r="C1468" s="59" t="s">
        <v>29583</v>
      </c>
      <c r="D1468" s="59" t="s">
        <v>29583</v>
      </c>
      <c r="E1468" s="164">
        <v>150</v>
      </c>
      <c r="F1468" s="164">
        <v>135</v>
      </c>
      <c r="G1468" s="165">
        <v>0.9</v>
      </c>
      <c r="H1468" s="59" t="s">
        <v>18516</v>
      </c>
      <c r="I1468" s="164">
        <v>55.35</v>
      </c>
      <c r="J1468" s="164">
        <v>190.35</v>
      </c>
      <c r="K1468" s="59">
        <v>0</v>
      </c>
      <c r="L1468" s="59" t="s">
        <v>29815</v>
      </c>
      <c r="M1468" s="59" t="s">
        <v>31561</v>
      </c>
    </row>
    <row r="1469" spans="1:18" s="59" customFormat="1" ht="14.25">
      <c r="A1469" s="59" t="s">
        <v>19740</v>
      </c>
      <c r="B1469" s="59" t="s">
        <v>31562</v>
      </c>
      <c r="C1469" s="59" t="s">
        <v>29583</v>
      </c>
      <c r="D1469" s="59" t="s">
        <v>29583</v>
      </c>
      <c r="E1469" s="164">
        <v>150</v>
      </c>
      <c r="F1469" s="164">
        <v>135</v>
      </c>
      <c r="G1469" s="165">
        <v>0.9</v>
      </c>
      <c r="H1469" s="59" t="s">
        <v>18516</v>
      </c>
      <c r="I1469" s="164">
        <v>55.35</v>
      </c>
      <c r="J1469" s="164">
        <v>190.35</v>
      </c>
      <c r="K1469" s="59">
        <v>26</v>
      </c>
      <c r="L1469" s="59" t="s">
        <v>29455</v>
      </c>
      <c r="M1469" s="59" t="s">
        <v>31561</v>
      </c>
    </row>
    <row r="1470" spans="1:18" s="59" customFormat="1" ht="14.25">
      <c r="A1470" s="59" t="s">
        <v>19746</v>
      </c>
      <c r="B1470" s="59" t="s">
        <v>31563</v>
      </c>
      <c r="C1470" s="59" t="s">
        <v>29583</v>
      </c>
      <c r="D1470" s="59" t="s">
        <v>29583</v>
      </c>
      <c r="E1470" s="164">
        <v>150</v>
      </c>
      <c r="F1470" s="164">
        <v>135</v>
      </c>
      <c r="G1470" s="165">
        <v>0.9</v>
      </c>
      <c r="H1470" s="59" t="s">
        <v>18516</v>
      </c>
      <c r="I1470" s="164">
        <v>55.35</v>
      </c>
      <c r="J1470" s="164">
        <v>190.35</v>
      </c>
      <c r="K1470" s="59">
        <v>70</v>
      </c>
      <c r="L1470" s="59" t="s">
        <v>29815</v>
      </c>
      <c r="M1470" s="59" t="s">
        <v>31561</v>
      </c>
    </row>
    <row r="1471" spans="1:18" s="59" customFormat="1" ht="14.25">
      <c r="A1471" s="59" t="s">
        <v>19749</v>
      </c>
      <c r="B1471" s="59" t="s">
        <v>31564</v>
      </c>
      <c r="C1471" s="59" t="s">
        <v>29583</v>
      </c>
      <c r="D1471" s="59" t="s">
        <v>29583</v>
      </c>
      <c r="E1471" s="164">
        <v>150</v>
      </c>
      <c r="F1471" s="164">
        <v>135</v>
      </c>
      <c r="G1471" s="165">
        <v>0.9</v>
      </c>
      <c r="H1471" s="59" t="s">
        <v>18516</v>
      </c>
      <c r="I1471" s="164">
        <v>55.35</v>
      </c>
      <c r="J1471" s="164">
        <v>190.35</v>
      </c>
      <c r="K1471" s="59">
        <v>29</v>
      </c>
      <c r="L1471" s="59" t="s">
        <v>29815</v>
      </c>
      <c r="M1471" s="59" t="s">
        <v>31561</v>
      </c>
    </row>
    <row r="1472" spans="1:18" s="59" customFormat="1" ht="14.25">
      <c r="A1472" s="59" t="s">
        <v>19752</v>
      </c>
      <c r="B1472" s="59" t="s">
        <v>31565</v>
      </c>
      <c r="C1472" s="59" t="s">
        <v>29583</v>
      </c>
      <c r="D1472" s="59" t="s">
        <v>29583</v>
      </c>
      <c r="E1472" s="164">
        <v>135</v>
      </c>
      <c r="F1472" s="164">
        <v>110</v>
      </c>
      <c r="G1472" s="165">
        <v>0.81</v>
      </c>
      <c r="H1472" s="59" t="s">
        <v>18516</v>
      </c>
      <c r="I1472" s="164">
        <v>43.99</v>
      </c>
      <c r="J1472" s="164">
        <v>153.99</v>
      </c>
      <c r="K1472" s="59">
        <v>0</v>
      </c>
      <c r="L1472" s="59" t="s">
        <v>18516</v>
      </c>
      <c r="M1472" s="59" t="s">
        <v>18516</v>
      </c>
    </row>
    <row r="1473" spans="1:18" s="59" customFormat="1" ht="14.25">
      <c r="A1473" s="59" t="s">
        <v>19755</v>
      </c>
      <c r="B1473" s="59" t="s">
        <v>31566</v>
      </c>
      <c r="C1473" s="59" t="s">
        <v>29583</v>
      </c>
      <c r="D1473" s="59" t="s">
        <v>29583</v>
      </c>
      <c r="E1473" s="59" t="s">
        <v>18516</v>
      </c>
      <c r="F1473" s="59" t="s">
        <v>18516</v>
      </c>
      <c r="G1473" s="59" t="s">
        <v>18516</v>
      </c>
      <c r="H1473" s="59" t="s">
        <v>18516</v>
      </c>
      <c r="I1473" s="59" t="s">
        <v>18516</v>
      </c>
      <c r="J1473" s="59" t="s">
        <v>18516</v>
      </c>
      <c r="K1473" s="59" t="s">
        <v>29707</v>
      </c>
      <c r="L1473" s="59" t="s">
        <v>18516</v>
      </c>
      <c r="M1473" s="59" t="s">
        <v>18516</v>
      </c>
    </row>
    <row r="1474" spans="1:18" s="59" customFormat="1" ht="14.25">
      <c r="A1474" s="59" t="s">
        <v>19764</v>
      </c>
      <c r="B1474" s="59" t="s">
        <v>31567</v>
      </c>
      <c r="C1474" s="59" t="s">
        <v>29583</v>
      </c>
      <c r="D1474" s="59" t="s">
        <v>29583</v>
      </c>
      <c r="E1474" s="164">
        <v>135</v>
      </c>
      <c r="F1474" s="164">
        <v>110</v>
      </c>
      <c r="G1474" s="165">
        <v>0.81</v>
      </c>
      <c r="H1474" s="59" t="s">
        <v>18516</v>
      </c>
      <c r="I1474" s="164">
        <v>43.99</v>
      </c>
      <c r="J1474" s="164">
        <v>153.99</v>
      </c>
      <c r="K1474" s="59">
        <v>0</v>
      </c>
      <c r="L1474" s="59" t="s">
        <v>18516</v>
      </c>
      <c r="M1474" s="59" t="s">
        <v>18516</v>
      </c>
    </row>
    <row r="1475" spans="1:18" s="59" customFormat="1" ht="14.25">
      <c r="A1475" s="59" t="s">
        <v>19761</v>
      </c>
      <c r="B1475" s="59" t="s">
        <v>31568</v>
      </c>
      <c r="C1475" s="59" t="s">
        <v>29583</v>
      </c>
      <c r="D1475" s="59" t="s">
        <v>29583</v>
      </c>
      <c r="E1475" s="164">
        <v>145</v>
      </c>
      <c r="F1475" s="164">
        <v>120</v>
      </c>
      <c r="G1475" s="165">
        <v>0.82</v>
      </c>
      <c r="H1475" s="59" t="s">
        <v>18516</v>
      </c>
      <c r="I1475" s="164">
        <v>50.32</v>
      </c>
      <c r="J1475" s="164">
        <v>170.32</v>
      </c>
      <c r="K1475" s="59">
        <v>10</v>
      </c>
      <c r="L1475" s="59" t="s">
        <v>18516</v>
      </c>
      <c r="M1475" s="59" t="s">
        <v>18516</v>
      </c>
    </row>
    <row r="1476" spans="1:18" s="59" customFormat="1" ht="14.25">
      <c r="A1476" s="59" t="s">
        <v>19767</v>
      </c>
      <c r="B1476" s="59" t="s">
        <v>31569</v>
      </c>
      <c r="C1476" s="59" t="s">
        <v>29583</v>
      </c>
      <c r="D1476" s="59" t="s">
        <v>29583</v>
      </c>
      <c r="E1476" s="59" t="s">
        <v>18516</v>
      </c>
      <c r="F1476" s="59" t="s">
        <v>18516</v>
      </c>
      <c r="G1476" s="59" t="s">
        <v>18516</v>
      </c>
      <c r="H1476" s="59" t="s">
        <v>18516</v>
      </c>
      <c r="I1476" s="59" t="s">
        <v>18516</v>
      </c>
      <c r="J1476" s="59" t="s">
        <v>18516</v>
      </c>
      <c r="K1476" s="59" t="s">
        <v>29707</v>
      </c>
      <c r="L1476" s="59" t="s">
        <v>18516</v>
      </c>
      <c r="M1476" s="59" t="s">
        <v>18516</v>
      </c>
    </row>
    <row r="1477" spans="1:18" s="59" customFormat="1" ht="14.25">
      <c r="A1477" s="59" t="s">
        <v>19758</v>
      </c>
      <c r="B1477" s="59" t="s">
        <v>31570</v>
      </c>
      <c r="C1477" s="59" t="s">
        <v>29583</v>
      </c>
      <c r="D1477" s="59" t="s">
        <v>29583</v>
      </c>
      <c r="E1477" s="59" t="s">
        <v>18516</v>
      </c>
      <c r="F1477" s="59" t="s">
        <v>18516</v>
      </c>
      <c r="G1477" s="59" t="s">
        <v>18516</v>
      </c>
      <c r="H1477" s="59" t="s">
        <v>18516</v>
      </c>
      <c r="I1477" s="59" t="s">
        <v>18516</v>
      </c>
      <c r="J1477" s="59" t="s">
        <v>18516</v>
      </c>
      <c r="K1477" s="59" t="s">
        <v>29707</v>
      </c>
      <c r="L1477" s="59" t="s">
        <v>18516</v>
      </c>
      <c r="M1477" s="59" t="s">
        <v>18516</v>
      </c>
    </row>
    <row r="1478" spans="1:18" s="59" customFormat="1" ht="14.25">
      <c r="A1478" s="59" t="s">
        <v>31571</v>
      </c>
      <c r="B1478" s="59" t="s">
        <v>31572</v>
      </c>
      <c r="C1478" s="59" t="s">
        <v>29518</v>
      </c>
      <c r="D1478" s="59" t="s">
        <v>29519</v>
      </c>
      <c r="E1478" s="164">
        <v>565</v>
      </c>
      <c r="F1478" s="164">
        <v>565</v>
      </c>
      <c r="G1478" s="59" t="s">
        <v>18516</v>
      </c>
      <c r="H1478" s="59" t="s">
        <v>18516</v>
      </c>
      <c r="I1478" s="164">
        <v>157.8</v>
      </c>
      <c r="J1478" s="164">
        <v>722.8</v>
      </c>
      <c r="K1478" s="59">
        <v>24</v>
      </c>
      <c r="L1478" s="59" t="s">
        <v>18516</v>
      </c>
      <c r="M1478" s="59" t="s">
        <v>18516</v>
      </c>
    </row>
    <row r="1479" spans="1:18" s="59" customFormat="1" ht="14.25">
      <c r="A1479" s="59" t="s">
        <v>31573</v>
      </c>
      <c r="B1479" s="59" t="s">
        <v>31574</v>
      </c>
      <c r="C1479" s="59" t="s">
        <v>29518</v>
      </c>
      <c r="D1479" s="59" t="s">
        <v>29519</v>
      </c>
      <c r="E1479" s="164">
        <v>199</v>
      </c>
      <c r="F1479" s="164">
        <v>174</v>
      </c>
      <c r="G1479" s="165">
        <v>0.87</v>
      </c>
      <c r="H1479" s="59" t="s">
        <v>18516</v>
      </c>
      <c r="I1479" s="164">
        <v>79.08</v>
      </c>
      <c r="J1479" s="164">
        <v>253.08</v>
      </c>
      <c r="K1479" s="59">
        <v>0</v>
      </c>
      <c r="L1479" s="59" t="s">
        <v>29439</v>
      </c>
      <c r="M1479" s="59" t="s">
        <v>29459</v>
      </c>
    </row>
    <row r="1480" spans="1:18" s="59" customFormat="1" ht="14.25">
      <c r="A1480" s="59" t="s">
        <v>31575</v>
      </c>
      <c r="B1480" s="59" t="s">
        <v>31576</v>
      </c>
      <c r="C1480" s="59" t="s">
        <v>29518</v>
      </c>
      <c r="D1480" s="59" t="s">
        <v>29519</v>
      </c>
      <c r="E1480" s="164">
        <v>199</v>
      </c>
      <c r="F1480" s="164">
        <v>174</v>
      </c>
      <c r="G1480" s="165">
        <v>0.87</v>
      </c>
      <c r="H1480" s="59" t="s">
        <v>18516</v>
      </c>
      <c r="I1480" s="164">
        <v>79.08</v>
      </c>
      <c r="J1480" s="164">
        <v>253.08</v>
      </c>
      <c r="K1480" s="59">
        <v>0</v>
      </c>
      <c r="L1480" s="59" t="s">
        <v>29410</v>
      </c>
      <c r="M1480" s="59" t="s">
        <v>29459</v>
      </c>
    </row>
    <row r="1481" spans="1:18" s="59" customFormat="1" ht="14.25">
      <c r="A1481" s="59" t="s">
        <v>31577</v>
      </c>
      <c r="B1481" s="59" t="s">
        <v>31578</v>
      </c>
      <c r="C1481" s="59" t="s">
        <v>29518</v>
      </c>
      <c r="D1481" s="59" t="s">
        <v>29519</v>
      </c>
      <c r="E1481" s="164">
        <v>180</v>
      </c>
      <c r="F1481" s="164">
        <v>165</v>
      </c>
      <c r="G1481" s="165">
        <v>0.91</v>
      </c>
      <c r="H1481" s="59" t="s">
        <v>18516</v>
      </c>
      <c r="I1481" s="164">
        <v>84.12</v>
      </c>
      <c r="J1481" s="164">
        <v>249.12</v>
      </c>
      <c r="K1481" s="59">
        <v>67</v>
      </c>
      <c r="L1481" s="59" t="s">
        <v>18516</v>
      </c>
      <c r="M1481" s="59" t="s">
        <v>18516</v>
      </c>
    </row>
    <row r="1482" spans="1:18" s="59" customFormat="1" ht="14.25">
      <c r="A1482" s="59" t="s">
        <v>31579</v>
      </c>
      <c r="B1482" s="59" t="s">
        <v>31580</v>
      </c>
      <c r="C1482" s="59" t="s">
        <v>29518</v>
      </c>
      <c r="D1482" s="59" t="s">
        <v>29519</v>
      </c>
      <c r="E1482" s="164">
        <v>369</v>
      </c>
      <c r="F1482" s="164">
        <v>310</v>
      </c>
      <c r="G1482" s="165">
        <v>0.84</v>
      </c>
      <c r="H1482" s="59" t="s">
        <v>18516</v>
      </c>
      <c r="I1482" s="164">
        <v>133.84</v>
      </c>
      <c r="J1482" s="164">
        <v>443.84</v>
      </c>
      <c r="K1482" s="59">
        <v>101</v>
      </c>
      <c r="L1482" s="59" t="s">
        <v>18516</v>
      </c>
      <c r="M1482" s="59" t="s">
        <v>18516</v>
      </c>
    </row>
    <row r="1483" spans="1:18" s="59" customFormat="1" ht="14.25">
      <c r="A1483" s="59" t="s">
        <v>31581</v>
      </c>
      <c r="B1483" s="59" t="s">
        <v>31582</v>
      </c>
      <c r="C1483" s="59" t="s">
        <v>29518</v>
      </c>
      <c r="D1483" s="59" t="s">
        <v>29519</v>
      </c>
      <c r="E1483" s="164">
        <v>199</v>
      </c>
      <c r="F1483" s="164">
        <v>174</v>
      </c>
      <c r="G1483" s="165">
        <v>0.87</v>
      </c>
      <c r="H1483" s="59" t="s">
        <v>18516</v>
      </c>
      <c r="I1483" s="164">
        <v>53.09</v>
      </c>
      <c r="J1483" s="164">
        <v>227.09</v>
      </c>
      <c r="K1483" s="59">
        <v>49</v>
      </c>
      <c r="L1483" s="59" t="s">
        <v>29455</v>
      </c>
      <c r="M1483" s="59" t="s">
        <v>29459</v>
      </c>
    </row>
    <row r="1484" spans="1:18" s="59" customFormat="1" ht="14.25">
      <c r="A1484" s="59" t="s">
        <v>31583</v>
      </c>
      <c r="B1484" s="59" t="s">
        <v>31584</v>
      </c>
      <c r="C1484" s="59" t="s">
        <v>29518</v>
      </c>
      <c r="D1484" s="59" t="s">
        <v>29519</v>
      </c>
      <c r="E1484" s="164">
        <v>199</v>
      </c>
      <c r="F1484" s="164">
        <v>174</v>
      </c>
      <c r="G1484" s="165">
        <v>0.87</v>
      </c>
      <c r="H1484" s="59" t="s">
        <v>18516</v>
      </c>
      <c r="I1484" s="164">
        <v>53.09</v>
      </c>
      <c r="J1484" s="164">
        <v>227.09</v>
      </c>
      <c r="K1484" s="59">
        <v>79</v>
      </c>
      <c r="L1484" s="59" t="s">
        <v>29439</v>
      </c>
      <c r="M1484" s="59" t="s">
        <v>29459</v>
      </c>
    </row>
    <row r="1485" spans="1:18" s="59" customFormat="1" ht="14.25">
      <c r="A1485" s="59" t="s">
        <v>16132</v>
      </c>
      <c r="B1485" s="59" t="s">
        <v>31585</v>
      </c>
      <c r="C1485" s="59" t="s">
        <v>29518</v>
      </c>
      <c r="D1485" s="59" t="s">
        <v>29519</v>
      </c>
      <c r="E1485" s="164">
        <v>265</v>
      </c>
      <c r="F1485" s="164">
        <v>230</v>
      </c>
      <c r="G1485" s="165">
        <v>0.86</v>
      </c>
      <c r="H1485" s="59" t="s">
        <v>18516</v>
      </c>
      <c r="I1485" s="164">
        <v>100.5</v>
      </c>
      <c r="J1485" s="164">
        <v>330.5</v>
      </c>
      <c r="K1485" s="59">
        <v>44</v>
      </c>
      <c r="L1485" s="59" t="s">
        <v>18516</v>
      </c>
      <c r="M1485" s="59" t="s">
        <v>18516</v>
      </c>
    </row>
    <row r="1486" spans="1:18" s="59" customFormat="1" ht="14.25">
      <c r="A1486" s="59" t="s">
        <v>18364</v>
      </c>
      <c r="B1486" s="59" t="s">
        <v>31586</v>
      </c>
      <c r="C1486" s="59" t="s">
        <v>29518</v>
      </c>
      <c r="D1486" s="59" t="s">
        <v>29519</v>
      </c>
      <c r="E1486" s="164">
        <v>265</v>
      </c>
      <c r="F1486" s="164">
        <v>250</v>
      </c>
      <c r="G1486" s="165">
        <v>0.94</v>
      </c>
      <c r="H1486" s="59" t="s">
        <v>18516</v>
      </c>
      <c r="I1486" s="164">
        <v>100.5</v>
      </c>
      <c r="J1486" s="164">
        <v>350.5</v>
      </c>
      <c r="K1486" s="59">
        <v>0</v>
      </c>
      <c r="L1486" s="59" t="s">
        <v>18516</v>
      </c>
      <c r="M1486" s="59" t="s">
        <v>18516</v>
      </c>
    </row>
    <row r="1487" spans="1:18" s="59" customFormat="1" ht="14.25">
      <c r="A1487" s="59" t="s">
        <v>25192</v>
      </c>
      <c r="B1487" s="59" t="s">
        <v>31587</v>
      </c>
      <c r="C1487" s="59" t="s">
        <v>29506</v>
      </c>
      <c r="D1487" s="59" t="s">
        <v>29507</v>
      </c>
      <c r="E1487" s="164">
        <v>250</v>
      </c>
      <c r="F1487" s="164">
        <v>210</v>
      </c>
      <c r="G1487" s="165">
        <v>0.84</v>
      </c>
      <c r="H1487" s="59" t="s">
        <v>18516</v>
      </c>
      <c r="I1487" s="164">
        <v>92.04</v>
      </c>
      <c r="J1487" s="164">
        <v>302.04</v>
      </c>
      <c r="K1487" s="59">
        <v>137</v>
      </c>
      <c r="L1487" s="59" t="s">
        <v>29465</v>
      </c>
      <c r="M1487" s="59" t="s">
        <v>30578</v>
      </c>
    </row>
    <row r="1488" spans="1:18" s="59" customFormat="1" ht="14.25">
      <c r="A1488" s="59" t="s">
        <v>515</v>
      </c>
      <c r="B1488" s="59" t="s">
        <v>31589</v>
      </c>
      <c r="C1488" s="59" t="s">
        <v>29509</v>
      </c>
      <c r="D1488" s="59" t="s">
        <v>29510</v>
      </c>
      <c r="E1488" s="164">
        <v>100</v>
      </c>
      <c r="F1488" s="164">
        <v>85</v>
      </c>
      <c r="G1488" s="165">
        <v>0.85</v>
      </c>
      <c r="H1488" s="59" t="s">
        <v>18516</v>
      </c>
      <c r="I1488" s="164">
        <v>38.76</v>
      </c>
      <c r="J1488" s="164">
        <v>123.76</v>
      </c>
      <c r="K1488" s="59">
        <v>328</v>
      </c>
      <c r="L1488" s="59" t="s">
        <v>18516</v>
      </c>
      <c r="M1488" s="59" t="s">
        <v>18516</v>
      </c>
    </row>
    <row r="1489" spans="1:18" s="59" customFormat="1" ht="14.25">
      <c r="A1489" s="59" t="s">
        <v>2155</v>
      </c>
      <c r="B1489" s="59" t="s">
        <v>31590</v>
      </c>
      <c r="C1489" s="59" t="s">
        <v>29509</v>
      </c>
      <c r="D1489" s="59" t="s">
        <v>29510</v>
      </c>
      <c r="E1489" s="164">
        <v>120</v>
      </c>
      <c r="F1489" s="164">
        <v>80</v>
      </c>
      <c r="G1489" s="165">
        <v>0.66</v>
      </c>
      <c r="H1489" s="59" t="s">
        <v>18516</v>
      </c>
      <c r="I1489" s="164">
        <v>38.3</v>
      </c>
      <c r="J1489" s="164">
        <v>118.3</v>
      </c>
      <c r="K1489" s="59">
        <v>286</v>
      </c>
      <c r="L1489" s="59" t="s">
        <v>29465</v>
      </c>
      <c r="M1489" s="59" t="s">
        <v>29711</v>
      </c>
    </row>
    <row r="1490" spans="1:18" s="59" customFormat="1" ht="14.25">
      <c r="A1490" s="59" t="s">
        <v>19725</v>
      </c>
      <c r="B1490" s="59" t="s">
        <v>31591</v>
      </c>
      <c r="C1490" s="59" t="s">
        <v>29506</v>
      </c>
      <c r="D1490" s="59" t="s">
        <v>29507</v>
      </c>
      <c r="E1490" s="164">
        <v>99</v>
      </c>
      <c r="F1490" s="164">
        <v>86</v>
      </c>
      <c r="G1490" s="165">
        <v>0.86</v>
      </c>
      <c r="H1490" s="59" t="s">
        <v>18516</v>
      </c>
      <c r="I1490" s="164">
        <v>42.1</v>
      </c>
      <c r="J1490" s="164">
        <v>128.1</v>
      </c>
      <c r="K1490" s="59">
        <v>32</v>
      </c>
      <c r="L1490" s="59" t="s">
        <v>18516</v>
      </c>
      <c r="M1490" s="59" t="s">
        <v>18516</v>
      </c>
    </row>
    <row r="1491" spans="1:18" s="59" customFormat="1" ht="14.25">
      <c r="A1491" s="59" t="s">
        <v>19728</v>
      </c>
      <c r="B1491" s="59" t="s">
        <v>31592</v>
      </c>
      <c r="C1491" s="59" t="s">
        <v>29506</v>
      </c>
      <c r="D1491" s="59" t="s">
        <v>29507</v>
      </c>
      <c r="E1491" s="164">
        <v>99</v>
      </c>
      <c r="F1491" s="164">
        <v>86</v>
      </c>
      <c r="G1491" s="165">
        <v>0.86</v>
      </c>
      <c r="H1491" s="59" t="s">
        <v>18516</v>
      </c>
      <c r="I1491" s="164">
        <v>42.1</v>
      </c>
      <c r="J1491" s="164">
        <v>128.1</v>
      </c>
      <c r="K1491" s="59">
        <v>42</v>
      </c>
      <c r="L1491" s="59" t="s">
        <v>18516</v>
      </c>
      <c r="M1491" s="59" t="s">
        <v>18516</v>
      </c>
    </row>
    <row r="1492" spans="1:18" s="59" customFormat="1" ht="14.25">
      <c r="A1492" s="59" t="s">
        <v>19731</v>
      </c>
      <c r="B1492" s="59" t="s">
        <v>31593</v>
      </c>
      <c r="C1492" s="59" t="s">
        <v>29506</v>
      </c>
      <c r="D1492" s="59" t="s">
        <v>29507</v>
      </c>
      <c r="E1492" s="164">
        <v>105</v>
      </c>
      <c r="F1492" s="164">
        <v>94</v>
      </c>
      <c r="G1492" s="165">
        <v>0.89</v>
      </c>
      <c r="H1492" s="59" t="s">
        <v>18516</v>
      </c>
      <c r="I1492" s="164">
        <v>46.11</v>
      </c>
      <c r="J1492" s="164">
        <v>140.11</v>
      </c>
      <c r="K1492" s="59">
        <v>44</v>
      </c>
      <c r="L1492" s="59" t="s">
        <v>18516</v>
      </c>
      <c r="M1492" s="59" t="s">
        <v>18516</v>
      </c>
    </row>
    <row r="1493" spans="1:18" s="59" customFormat="1" ht="14.25">
      <c r="A1493" s="59" t="s">
        <v>19572</v>
      </c>
      <c r="B1493" s="59" t="s">
        <v>31594</v>
      </c>
      <c r="C1493" s="59" t="s">
        <v>29893</v>
      </c>
      <c r="D1493" s="59" t="s">
        <v>29894</v>
      </c>
      <c r="E1493" s="164">
        <v>289</v>
      </c>
      <c r="F1493" s="164">
        <v>210</v>
      </c>
      <c r="G1493" s="165">
        <v>0.72</v>
      </c>
      <c r="H1493" s="59" t="s">
        <v>18516</v>
      </c>
      <c r="I1493" s="164">
        <v>102.43</v>
      </c>
      <c r="J1493" s="164">
        <v>312.43</v>
      </c>
      <c r="K1493" s="59">
        <v>0</v>
      </c>
      <c r="L1493" s="59" t="s">
        <v>18516</v>
      </c>
      <c r="M1493" s="59" t="s">
        <v>18516</v>
      </c>
    </row>
    <row r="1494" spans="1:18" s="59" customFormat="1" ht="14.25">
      <c r="A1494" s="59" t="s">
        <v>19575</v>
      </c>
      <c r="B1494" s="59" t="s">
        <v>31595</v>
      </c>
      <c r="C1494" s="59" t="s">
        <v>29893</v>
      </c>
      <c r="D1494" s="59" t="s">
        <v>29894</v>
      </c>
      <c r="E1494" s="164">
        <v>289</v>
      </c>
      <c r="F1494" s="164">
        <v>210</v>
      </c>
      <c r="G1494" s="165">
        <v>0.72</v>
      </c>
      <c r="H1494" s="59" t="s">
        <v>18516</v>
      </c>
      <c r="I1494" s="164">
        <v>102.43</v>
      </c>
      <c r="J1494" s="164">
        <v>312.43</v>
      </c>
      <c r="K1494" s="59">
        <v>0</v>
      </c>
      <c r="L1494" s="59" t="s">
        <v>18516</v>
      </c>
      <c r="M1494" s="59" t="s">
        <v>18516</v>
      </c>
    </row>
    <row r="1495" spans="1:18" s="59" customFormat="1" ht="14.25">
      <c r="A1495" s="59" t="s">
        <v>16672</v>
      </c>
      <c r="B1495" s="59" t="s">
        <v>31596</v>
      </c>
      <c r="C1495" s="59" t="s">
        <v>29893</v>
      </c>
      <c r="D1495" s="59" t="s">
        <v>29894</v>
      </c>
      <c r="E1495" s="164">
        <v>279</v>
      </c>
      <c r="F1495" s="164">
        <v>230</v>
      </c>
      <c r="G1495" s="165">
        <v>0.82</v>
      </c>
      <c r="H1495" s="59" t="s">
        <v>18516</v>
      </c>
      <c r="I1495" s="164">
        <v>101.97</v>
      </c>
      <c r="J1495" s="164">
        <v>331.97</v>
      </c>
      <c r="K1495" s="59">
        <v>8</v>
      </c>
      <c r="L1495" s="59" t="s">
        <v>18516</v>
      </c>
      <c r="M1495" s="59" t="s">
        <v>18516</v>
      </c>
    </row>
    <row r="1496" spans="1:18" s="59" customFormat="1" ht="14.25">
      <c r="A1496" s="59" t="s">
        <v>16641</v>
      </c>
      <c r="B1496" s="59" t="s">
        <v>31597</v>
      </c>
      <c r="C1496" s="59" t="s">
        <v>29893</v>
      </c>
      <c r="D1496" s="59" t="s">
        <v>29894</v>
      </c>
      <c r="E1496" s="164">
        <v>269</v>
      </c>
      <c r="F1496" s="164">
        <v>230</v>
      </c>
      <c r="G1496" s="165">
        <v>0.85</v>
      </c>
      <c r="H1496" s="59" t="s">
        <v>18516</v>
      </c>
      <c r="I1496" s="164">
        <v>99.06</v>
      </c>
      <c r="J1496" s="164">
        <v>329.06</v>
      </c>
      <c r="K1496" s="59">
        <v>34</v>
      </c>
      <c r="L1496" s="59" t="s">
        <v>29439</v>
      </c>
      <c r="M1496" s="59" t="s">
        <v>29678</v>
      </c>
    </row>
    <row r="1497" spans="1:18" s="59" customFormat="1" ht="14.25">
      <c r="A1497" s="59" t="s">
        <v>31598</v>
      </c>
      <c r="B1497" s="59" t="s">
        <v>31599</v>
      </c>
      <c r="C1497" s="59" t="s">
        <v>29893</v>
      </c>
      <c r="D1497" s="59" t="s">
        <v>29894</v>
      </c>
      <c r="E1497" s="59" t="s">
        <v>18516</v>
      </c>
      <c r="F1497" s="59" t="s">
        <v>18516</v>
      </c>
      <c r="G1497" s="59" t="s">
        <v>18516</v>
      </c>
      <c r="H1497" s="59" t="s">
        <v>18516</v>
      </c>
      <c r="I1497" s="59" t="s">
        <v>18516</v>
      </c>
      <c r="J1497" s="59" t="s">
        <v>18516</v>
      </c>
      <c r="K1497" s="59" t="s">
        <v>29707</v>
      </c>
      <c r="L1497" s="59" t="s">
        <v>18516</v>
      </c>
      <c r="M1497" s="59" t="s">
        <v>18516</v>
      </c>
    </row>
    <row r="1498" spans="1:18" s="59" customFormat="1" ht="14.25">
      <c r="A1498" s="59" t="s">
        <v>20912</v>
      </c>
      <c r="B1498" s="59" t="s">
        <v>31600</v>
      </c>
      <c r="C1498" s="59" t="s">
        <v>29509</v>
      </c>
      <c r="D1498" s="59" t="s">
        <v>29510</v>
      </c>
      <c r="E1498" s="164">
        <v>105</v>
      </c>
      <c r="F1498" s="164">
        <v>72</v>
      </c>
      <c r="G1498" s="165">
        <v>0.68</v>
      </c>
      <c r="H1498" s="59" t="s">
        <v>18516</v>
      </c>
      <c r="I1498" s="164">
        <v>36.11</v>
      </c>
      <c r="J1498" s="164">
        <v>108.11</v>
      </c>
      <c r="K1498" s="59">
        <v>0</v>
      </c>
      <c r="L1498" s="59" t="s">
        <v>29465</v>
      </c>
      <c r="M1498" s="59" t="s">
        <v>29902</v>
      </c>
    </row>
    <row r="1499" spans="1:18" s="59" customFormat="1" ht="14.25">
      <c r="A1499" s="59" t="s">
        <v>2140</v>
      </c>
      <c r="B1499" s="59" t="s">
        <v>31601</v>
      </c>
      <c r="C1499" s="59" t="s">
        <v>29509</v>
      </c>
      <c r="D1499" s="59" t="s">
        <v>29510</v>
      </c>
      <c r="E1499" s="164">
        <v>110</v>
      </c>
      <c r="F1499" s="164">
        <v>70</v>
      </c>
      <c r="G1499" s="165">
        <v>0.63</v>
      </c>
      <c r="H1499" s="59" t="s">
        <v>18516</v>
      </c>
      <c r="I1499" s="164">
        <v>36.38</v>
      </c>
      <c r="J1499" s="164">
        <v>106.38</v>
      </c>
      <c r="K1499" s="59">
        <v>224</v>
      </c>
      <c r="L1499" s="59" t="s">
        <v>31357</v>
      </c>
      <c r="M1499" s="59" t="s">
        <v>29711</v>
      </c>
    </row>
    <row r="1500" spans="1:18" s="59" customFormat="1" ht="14.25">
      <c r="A1500" s="59" t="s">
        <v>19713</v>
      </c>
      <c r="B1500" s="59" t="s">
        <v>31602</v>
      </c>
      <c r="C1500" s="59" t="s">
        <v>29562</v>
      </c>
      <c r="D1500" s="59" t="s">
        <v>29562</v>
      </c>
      <c r="E1500" s="164">
        <v>270</v>
      </c>
      <c r="F1500" s="164">
        <v>205</v>
      </c>
      <c r="G1500" s="165">
        <v>0.75</v>
      </c>
      <c r="H1500" s="59" t="s">
        <v>18516</v>
      </c>
      <c r="I1500" s="164">
        <v>89.59</v>
      </c>
      <c r="J1500" s="164">
        <v>294.59</v>
      </c>
      <c r="K1500" s="59">
        <v>0</v>
      </c>
      <c r="L1500" s="59" t="s">
        <v>18516</v>
      </c>
      <c r="M1500" s="59" t="s">
        <v>18516</v>
      </c>
    </row>
    <row r="1501" spans="1:18" s="59" customFormat="1" ht="14.25">
      <c r="A1501" s="59" t="s">
        <v>19710</v>
      </c>
      <c r="B1501" s="59" t="s">
        <v>31603</v>
      </c>
      <c r="C1501" s="59" t="s">
        <v>29562</v>
      </c>
      <c r="D1501" s="59" t="s">
        <v>29562</v>
      </c>
      <c r="E1501" s="164">
        <v>260</v>
      </c>
      <c r="F1501" s="164">
        <v>195</v>
      </c>
      <c r="G1501" s="165">
        <v>0.75</v>
      </c>
      <c r="H1501" s="59" t="s">
        <v>18516</v>
      </c>
      <c r="I1501" s="164">
        <v>85.5</v>
      </c>
      <c r="J1501" s="164">
        <v>280.5</v>
      </c>
      <c r="K1501" s="59">
        <v>17</v>
      </c>
      <c r="L1501" s="59" t="s">
        <v>18516</v>
      </c>
      <c r="M1501" s="59" t="s">
        <v>18516</v>
      </c>
    </row>
    <row r="1502" spans="1:18" s="59" customFormat="1" ht="14.25">
      <c r="A1502" s="59" t="s">
        <v>19716</v>
      </c>
      <c r="B1502" s="59" t="s">
        <v>31604</v>
      </c>
      <c r="C1502" s="59" t="s">
        <v>29493</v>
      </c>
      <c r="D1502" s="59" t="s">
        <v>29494</v>
      </c>
      <c r="E1502" s="164">
        <v>320</v>
      </c>
      <c r="F1502" s="164">
        <v>275</v>
      </c>
      <c r="G1502" s="165">
        <v>0.85</v>
      </c>
      <c r="H1502" s="59" t="s">
        <v>18516</v>
      </c>
      <c r="I1502" s="164">
        <v>100.05</v>
      </c>
      <c r="J1502" s="164">
        <v>375.05</v>
      </c>
      <c r="K1502" s="59">
        <v>0</v>
      </c>
      <c r="L1502" s="59" t="s">
        <v>29439</v>
      </c>
      <c r="M1502" s="59" t="s">
        <v>29711</v>
      </c>
    </row>
    <row r="1503" spans="1:18" s="59" customFormat="1" ht="14.25">
      <c r="A1503" s="59" t="s">
        <v>19722</v>
      </c>
      <c r="B1503" s="59" t="s">
        <v>31605</v>
      </c>
      <c r="C1503" s="59" t="s">
        <v>29493</v>
      </c>
      <c r="D1503" s="59" t="s">
        <v>29494</v>
      </c>
      <c r="E1503" s="164">
        <v>320</v>
      </c>
      <c r="F1503" s="164">
        <v>275</v>
      </c>
      <c r="G1503" s="165">
        <v>0.85</v>
      </c>
      <c r="H1503" s="59" t="s">
        <v>18516</v>
      </c>
      <c r="I1503" s="164">
        <v>100.05</v>
      </c>
      <c r="J1503" s="164">
        <v>375.05</v>
      </c>
      <c r="K1503" s="59">
        <v>42</v>
      </c>
      <c r="L1503" s="59" t="s">
        <v>18516</v>
      </c>
      <c r="M1503" s="59" t="s">
        <v>18516</v>
      </c>
    </row>
    <row r="1504" spans="1:18" s="59" customFormat="1" ht="14.25">
      <c r="A1504" s="59" t="s">
        <v>19719</v>
      </c>
      <c r="B1504" s="59" t="s">
        <v>31606</v>
      </c>
      <c r="C1504" s="59" t="s">
        <v>29493</v>
      </c>
      <c r="D1504" s="59" t="s">
        <v>29494</v>
      </c>
      <c r="E1504" s="164">
        <v>320</v>
      </c>
      <c r="F1504" s="164">
        <v>275</v>
      </c>
      <c r="G1504" s="165">
        <v>0.85</v>
      </c>
      <c r="H1504" s="59" t="s">
        <v>18516</v>
      </c>
      <c r="I1504" s="164">
        <v>100.05</v>
      </c>
      <c r="J1504" s="164">
        <v>375.05</v>
      </c>
      <c r="K1504" s="59">
        <v>61</v>
      </c>
      <c r="L1504" s="59" t="s">
        <v>29455</v>
      </c>
      <c r="M1504" s="59" t="s">
        <v>29711</v>
      </c>
    </row>
    <row r="1505" spans="1:18" s="59" customFormat="1" ht="14.25">
      <c r="A1505" s="59" t="s">
        <v>22553</v>
      </c>
      <c r="B1505" s="59" t="s">
        <v>31607</v>
      </c>
      <c r="C1505" s="59" t="s">
        <v>30226</v>
      </c>
      <c r="D1505" s="59" t="s">
        <v>30227</v>
      </c>
      <c r="E1505" s="164">
        <v>245</v>
      </c>
      <c r="F1505" s="164">
        <v>190</v>
      </c>
      <c r="G1505" s="165">
        <v>0.77</v>
      </c>
      <c r="H1505" s="59" t="s">
        <v>18516</v>
      </c>
      <c r="I1505" s="164">
        <v>128.64</v>
      </c>
      <c r="J1505" s="164">
        <v>318.64</v>
      </c>
      <c r="K1505" s="59">
        <v>26</v>
      </c>
      <c r="L1505" s="59" t="s">
        <v>18516</v>
      </c>
      <c r="M1505" s="59" t="s">
        <v>18516</v>
      </c>
    </row>
    <row r="1506" spans="1:18" s="59" customFormat="1" ht="14.25">
      <c r="A1506" s="59" t="s">
        <v>28768</v>
      </c>
      <c r="B1506" s="59" t="s">
        <v>31608</v>
      </c>
      <c r="C1506" s="59" t="s">
        <v>29610</v>
      </c>
      <c r="D1506" s="59" t="s">
        <v>29611</v>
      </c>
      <c r="E1506" s="164">
        <v>195</v>
      </c>
      <c r="F1506" s="164">
        <v>165</v>
      </c>
      <c r="G1506" s="165">
        <v>0.84</v>
      </c>
      <c r="H1506" s="59" t="s">
        <v>18516</v>
      </c>
      <c r="I1506" s="164">
        <v>39.42</v>
      </c>
      <c r="J1506" s="164">
        <v>204.42</v>
      </c>
      <c r="K1506" s="59">
        <v>90</v>
      </c>
      <c r="L1506" s="59" t="s">
        <v>18516</v>
      </c>
      <c r="M1506" s="59" t="s">
        <v>18516</v>
      </c>
    </row>
    <row r="1507" spans="1:18" s="59" customFormat="1" ht="14.25">
      <c r="A1507" s="59" t="s">
        <v>28777</v>
      </c>
      <c r="B1507" s="59" t="s">
        <v>31609</v>
      </c>
      <c r="C1507" s="59" t="s">
        <v>29610</v>
      </c>
      <c r="D1507" s="59" t="s">
        <v>29611</v>
      </c>
      <c r="E1507" s="164">
        <v>195</v>
      </c>
      <c r="F1507" s="164">
        <v>165</v>
      </c>
      <c r="G1507" s="165">
        <v>0.84</v>
      </c>
      <c r="H1507" s="59" t="s">
        <v>18516</v>
      </c>
      <c r="I1507" s="164">
        <v>39.42</v>
      </c>
      <c r="J1507" s="164">
        <v>204.42</v>
      </c>
      <c r="K1507" s="59">
        <v>66</v>
      </c>
      <c r="L1507" s="59" t="s">
        <v>18516</v>
      </c>
      <c r="M1507" s="59" t="s">
        <v>18516</v>
      </c>
    </row>
    <row r="1508" spans="1:18" s="59" customFormat="1" ht="14.25">
      <c r="A1508" s="59" t="s">
        <v>28771</v>
      </c>
      <c r="B1508" s="59" t="s">
        <v>31610</v>
      </c>
      <c r="C1508" s="59" t="s">
        <v>29610</v>
      </c>
      <c r="D1508" s="59" t="s">
        <v>29611</v>
      </c>
      <c r="E1508" s="164">
        <v>159</v>
      </c>
      <c r="F1508" s="164">
        <v>120</v>
      </c>
      <c r="G1508" s="165">
        <v>0.75</v>
      </c>
      <c r="H1508" s="59" t="s">
        <v>31187</v>
      </c>
      <c r="I1508" s="164">
        <v>39.42</v>
      </c>
      <c r="J1508" s="164">
        <v>159.42</v>
      </c>
      <c r="K1508" s="59">
        <v>22</v>
      </c>
      <c r="L1508" s="59" t="s">
        <v>18516</v>
      </c>
      <c r="M1508" s="59" t="s">
        <v>18516</v>
      </c>
    </row>
    <row r="1509" spans="1:18" s="59" customFormat="1" ht="14.25">
      <c r="A1509" s="59" t="s">
        <v>31611</v>
      </c>
      <c r="B1509" s="59" t="s">
        <v>31612</v>
      </c>
      <c r="C1509" s="59" t="s">
        <v>29610</v>
      </c>
      <c r="D1509" s="59" t="s">
        <v>29611</v>
      </c>
      <c r="E1509" s="164">
        <v>124</v>
      </c>
      <c r="F1509" s="164">
        <v>80</v>
      </c>
      <c r="G1509" s="165">
        <v>0.64</v>
      </c>
      <c r="H1509" s="59" t="s">
        <v>31187</v>
      </c>
      <c r="I1509" s="164">
        <v>38.02</v>
      </c>
      <c r="J1509" s="164">
        <v>118.02</v>
      </c>
      <c r="K1509" s="59">
        <v>40</v>
      </c>
      <c r="L1509" s="59" t="s">
        <v>18516</v>
      </c>
      <c r="M1509" s="59" t="s">
        <v>18516</v>
      </c>
    </row>
    <row r="1510" spans="1:18" s="59" customFormat="1" ht="14.25">
      <c r="A1510" s="59" t="s">
        <v>31613</v>
      </c>
      <c r="B1510" s="59" t="s">
        <v>31614</v>
      </c>
      <c r="C1510" s="59" t="s">
        <v>29610</v>
      </c>
      <c r="D1510" s="59" t="s">
        <v>29611</v>
      </c>
      <c r="E1510" s="164">
        <v>124</v>
      </c>
      <c r="F1510" s="164">
        <v>80</v>
      </c>
      <c r="G1510" s="165">
        <v>0.64</v>
      </c>
      <c r="H1510" s="59" t="s">
        <v>31187</v>
      </c>
      <c r="I1510" s="164">
        <v>38.02</v>
      </c>
      <c r="J1510" s="164">
        <v>118.02</v>
      </c>
      <c r="K1510" s="59">
        <v>30</v>
      </c>
      <c r="L1510" s="59" t="s">
        <v>18516</v>
      </c>
      <c r="M1510" s="59" t="s">
        <v>18516</v>
      </c>
    </row>
    <row r="1511" spans="1:18" s="59" customFormat="1" ht="14.25">
      <c r="A1511" s="59" t="s">
        <v>31615</v>
      </c>
      <c r="B1511" s="59" t="s">
        <v>31616</v>
      </c>
      <c r="C1511" s="59" t="s">
        <v>29610</v>
      </c>
      <c r="D1511" s="59" t="s">
        <v>29611</v>
      </c>
      <c r="E1511" s="164">
        <v>126</v>
      </c>
      <c r="F1511" s="164">
        <v>80</v>
      </c>
      <c r="G1511" s="165">
        <v>0.63</v>
      </c>
      <c r="H1511" s="59" t="s">
        <v>31187</v>
      </c>
      <c r="I1511" s="164">
        <v>38.02</v>
      </c>
      <c r="J1511" s="164">
        <v>118.02</v>
      </c>
      <c r="K1511" s="59">
        <v>62</v>
      </c>
      <c r="L1511" s="59" t="s">
        <v>18516</v>
      </c>
      <c r="M1511" s="59" t="s">
        <v>18516</v>
      </c>
    </row>
    <row r="1512" spans="1:18" s="59" customFormat="1" ht="14.25">
      <c r="A1512" s="59" t="s">
        <v>31617</v>
      </c>
      <c r="B1512" s="59" t="s">
        <v>31618</v>
      </c>
      <c r="C1512" s="59" t="s">
        <v>30226</v>
      </c>
      <c r="D1512" s="59" t="s">
        <v>30227</v>
      </c>
      <c r="E1512" s="59" t="s">
        <v>18516</v>
      </c>
      <c r="F1512" s="59" t="s">
        <v>18516</v>
      </c>
      <c r="G1512" s="59" t="s">
        <v>18516</v>
      </c>
      <c r="H1512" s="59" t="s">
        <v>18516</v>
      </c>
      <c r="I1512" s="59" t="s">
        <v>18516</v>
      </c>
      <c r="J1512" s="59" t="s">
        <v>18516</v>
      </c>
      <c r="K1512" s="59" t="s">
        <v>29707</v>
      </c>
      <c r="L1512" s="59" t="s">
        <v>18516</v>
      </c>
      <c r="M1512" s="59" t="s">
        <v>18516</v>
      </c>
    </row>
    <row r="1513" spans="1:18" s="59" customFormat="1" ht="14.25">
      <c r="A1513" s="59" t="s">
        <v>31619</v>
      </c>
      <c r="B1513" s="59" t="s">
        <v>31620</v>
      </c>
      <c r="C1513" s="59" t="s">
        <v>30226</v>
      </c>
      <c r="D1513" s="59" t="s">
        <v>30227</v>
      </c>
      <c r="E1513" s="59" t="s">
        <v>18516</v>
      </c>
      <c r="F1513" s="59" t="s">
        <v>18516</v>
      </c>
      <c r="G1513" s="59" t="s">
        <v>18516</v>
      </c>
      <c r="H1513" s="59" t="s">
        <v>18516</v>
      </c>
      <c r="I1513" s="59" t="s">
        <v>18516</v>
      </c>
      <c r="J1513" s="59" t="s">
        <v>18516</v>
      </c>
      <c r="K1513" s="59" t="s">
        <v>29707</v>
      </c>
      <c r="L1513" s="59" t="s">
        <v>18516</v>
      </c>
      <c r="M1513" s="59" t="s">
        <v>18516</v>
      </c>
    </row>
    <row r="1514" spans="1:18" s="59" customFormat="1" ht="14.25">
      <c r="A1514" s="59" t="s">
        <v>31621</v>
      </c>
      <c r="B1514" s="59" t="s">
        <v>31622</v>
      </c>
      <c r="C1514" s="59" t="s">
        <v>29518</v>
      </c>
      <c r="D1514" s="59" t="s">
        <v>29519</v>
      </c>
      <c r="E1514" s="164">
        <v>369</v>
      </c>
      <c r="F1514" s="164">
        <v>280</v>
      </c>
      <c r="G1514" s="165">
        <v>0.75</v>
      </c>
      <c r="H1514" s="59" t="s">
        <v>18516</v>
      </c>
      <c r="I1514" s="164">
        <v>133.84</v>
      </c>
      <c r="J1514" s="164">
        <v>413.84</v>
      </c>
      <c r="K1514" s="59">
        <v>182</v>
      </c>
      <c r="L1514" s="59" t="s">
        <v>18516</v>
      </c>
      <c r="M1514" s="59" t="s">
        <v>18516</v>
      </c>
    </row>
    <row r="1515" spans="1:18" s="59" customFormat="1" ht="14.25">
      <c r="A1515" s="59" t="s">
        <v>19089</v>
      </c>
      <c r="B1515" s="59" t="s">
        <v>31623</v>
      </c>
      <c r="C1515" s="59" t="s">
        <v>29414</v>
      </c>
      <c r="D1515" s="59" t="s">
        <v>29415</v>
      </c>
      <c r="E1515" s="164">
        <v>345</v>
      </c>
      <c r="F1515" s="164">
        <v>260</v>
      </c>
      <c r="G1515" s="165">
        <v>0.75</v>
      </c>
      <c r="H1515" s="59" t="s">
        <v>18516</v>
      </c>
      <c r="I1515" s="164">
        <v>133.16</v>
      </c>
      <c r="J1515" s="164">
        <v>393.16</v>
      </c>
      <c r="K1515" s="59">
        <v>248</v>
      </c>
      <c r="L1515" s="59" t="s">
        <v>18516</v>
      </c>
      <c r="M1515" s="59" t="s">
        <v>18516</v>
      </c>
    </row>
    <row r="1516" spans="1:18" s="59" customFormat="1" ht="14.25">
      <c r="A1516" s="59" t="s">
        <v>19092</v>
      </c>
      <c r="B1516" s="59" t="s">
        <v>31624</v>
      </c>
      <c r="C1516" s="59" t="s">
        <v>29414</v>
      </c>
      <c r="D1516" s="59" t="s">
        <v>29415</v>
      </c>
      <c r="E1516" s="164">
        <v>345</v>
      </c>
      <c r="F1516" s="164">
        <v>260</v>
      </c>
      <c r="G1516" s="165">
        <v>0.75</v>
      </c>
      <c r="H1516" s="59" t="s">
        <v>18516</v>
      </c>
      <c r="I1516" s="164">
        <v>133.16</v>
      </c>
      <c r="J1516" s="164">
        <v>393.16</v>
      </c>
      <c r="K1516" s="59">
        <v>171</v>
      </c>
      <c r="L1516" s="59" t="s">
        <v>18516</v>
      </c>
      <c r="M1516" s="59" t="s">
        <v>18516</v>
      </c>
    </row>
    <row r="1517" spans="1:18" s="59" customFormat="1" ht="14.25">
      <c r="A1517" s="59" t="s">
        <v>18746</v>
      </c>
      <c r="B1517" s="59" t="s">
        <v>31625</v>
      </c>
      <c r="C1517" s="59" t="s">
        <v>29414</v>
      </c>
      <c r="D1517" s="59" t="s">
        <v>29415</v>
      </c>
      <c r="E1517" s="164">
        <v>285</v>
      </c>
      <c r="F1517" s="164">
        <v>265</v>
      </c>
      <c r="G1517" s="165">
        <v>0.92</v>
      </c>
      <c r="H1517" s="59" t="s">
        <v>18516</v>
      </c>
      <c r="I1517" s="164">
        <v>127.56</v>
      </c>
      <c r="J1517" s="164">
        <v>392.56</v>
      </c>
      <c r="K1517" s="59">
        <v>177</v>
      </c>
      <c r="L1517" s="59" t="s">
        <v>29410</v>
      </c>
      <c r="M1517" s="59" t="s">
        <v>29808</v>
      </c>
    </row>
    <row r="1518" spans="1:18" s="59" customFormat="1" ht="14.25">
      <c r="A1518" s="59" t="s">
        <v>17962</v>
      </c>
      <c r="B1518" s="59" t="s">
        <v>31626</v>
      </c>
      <c r="C1518" s="59" t="s">
        <v>29509</v>
      </c>
      <c r="D1518" s="59" t="s">
        <v>29510</v>
      </c>
      <c r="E1518" s="164">
        <v>280</v>
      </c>
      <c r="F1518" s="164">
        <v>205</v>
      </c>
      <c r="G1518" s="165">
        <v>0.73</v>
      </c>
      <c r="H1518" s="59" t="s">
        <v>18516</v>
      </c>
      <c r="I1518" s="164">
        <v>61.59</v>
      </c>
      <c r="J1518" s="164">
        <v>266.59</v>
      </c>
      <c r="K1518" s="59">
        <v>0</v>
      </c>
      <c r="L1518" s="59" t="s">
        <v>29465</v>
      </c>
      <c r="M1518" s="59" t="s">
        <v>35761</v>
      </c>
    </row>
    <row r="1519" spans="1:18" s="59" customFormat="1" ht="14.25">
      <c r="A1519" s="59" t="s">
        <v>18108</v>
      </c>
      <c r="B1519" s="59" t="s">
        <v>31627</v>
      </c>
      <c r="C1519" s="59" t="s">
        <v>29562</v>
      </c>
      <c r="D1519" s="59" t="s">
        <v>29562</v>
      </c>
      <c r="E1519" s="164">
        <v>300</v>
      </c>
      <c r="F1519" s="164">
        <v>235</v>
      </c>
      <c r="G1519" s="165">
        <v>0.78</v>
      </c>
      <c r="H1519" s="59" t="s">
        <v>18516</v>
      </c>
      <c r="I1519" s="164">
        <v>105.72</v>
      </c>
      <c r="J1519" s="164">
        <v>340.72</v>
      </c>
      <c r="K1519" s="59">
        <v>324</v>
      </c>
      <c r="L1519" s="59" t="s">
        <v>18516</v>
      </c>
      <c r="M1519" s="59" t="s">
        <v>18516</v>
      </c>
    </row>
    <row r="1520" spans="1:18" s="59" customFormat="1" ht="14.25">
      <c r="A1520" s="59" t="s">
        <v>19614</v>
      </c>
      <c r="B1520" s="59" t="s">
        <v>29702</v>
      </c>
      <c r="C1520" s="59" t="s">
        <v>29700</v>
      </c>
      <c r="D1520" s="59" t="s">
        <v>29701</v>
      </c>
      <c r="E1520" s="164">
        <v>155</v>
      </c>
      <c r="F1520" s="164">
        <v>130</v>
      </c>
      <c r="G1520" s="165">
        <v>0.83</v>
      </c>
      <c r="H1520" s="59" t="s">
        <v>18516</v>
      </c>
      <c r="I1520" s="164">
        <v>100.04</v>
      </c>
      <c r="J1520" s="164">
        <v>230.04</v>
      </c>
      <c r="K1520" s="59">
        <v>19</v>
      </c>
      <c r="L1520" s="59" t="s">
        <v>18516</v>
      </c>
      <c r="M1520" s="59" t="s">
        <v>18516</v>
      </c>
    </row>
    <row r="1521" spans="1:18" s="59" customFormat="1" ht="14.25">
      <c r="A1521" s="59" t="s">
        <v>19617</v>
      </c>
      <c r="B1521" s="59" t="s">
        <v>31628</v>
      </c>
      <c r="C1521" s="59" t="s">
        <v>29700</v>
      </c>
      <c r="D1521" s="59" t="s">
        <v>29701</v>
      </c>
      <c r="E1521" s="164">
        <v>155</v>
      </c>
      <c r="F1521" s="164">
        <v>130</v>
      </c>
      <c r="G1521" s="165">
        <v>0.83</v>
      </c>
      <c r="H1521" s="59" t="s">
        <v>18516</v>
      </c>
      <c r="I1521" s="164">
        <v>100.04</v>
      </c>
      <c r="J1521" s="164">
        <v>230.04</v>
      </c>
      <c r="K1521" s="59">
        <v>54</v>
      </c>
      <c r="L1521" s="59" t="s">
        <v>18516</v>
      </c>
      <c r="M1521" s="59" t="s">
        <v>18516</v>
      </c>
    </row>
    <row r="1522" spans="1:18" s="59" customFormat="1" ht="14.25">
      <c r="A1522" s="59" t="s">
        <v>19608</v>
      </c>
      <c r="B1522" s="59" t="s">
        <v>29704</v>
      </c>
      <c r="C1522" s="59" t="s">
        <v>29700</v>
      </c>
      <c r="D1522" s="59" t="s">
        <v>29701</v>
      </c>
      <c r="E1522" s="164">
        <v>160</v>
      </c>
      <c r="F1522" s="164">
        <v>140</v>
      </c>
      <c r="G1522" s="165">
        <v>0.87</v>
      </c>
      <c r="H1522" s="59" t="s">
        <v>18516</v>
      </c>
      <c r="I1522" s="164">
        <v>102.43</v>
      </c>
      <c r="J1522" s="164">
        <v>242.43</v>
      </c>
      <c r="K1522" s="59">
        <v>0</v>
      </c>
      <c r="L1522" s="59" t="s">
        <v>18516</v>
      </c>
      <c r="M1522" s="59" t="s">
        <v>18516</v>
      </c>
    </row>
    <row r="1523" spans="1:18" s="59" customFormat="1" ht="14.25">
      <c r="A1523" s="59" t="s">
        <v>19611</v>
      </c>
      <c r="B1523" s="59" t="s">
        <v>31629</v>
      </c>
      <c r="C1523" s="59" t="s">
        <v>29700</v>
      </c>
      <c r="D1523" s="59" t="s">
        <v>29701</v>
      </c>
      <c r="E1523" s="164">
        <v>160</v>
      </c>
      <c r="F1523" s="164">
        <v>135</v>
      </c>
      <c r="G1523" s="165">
        <v>0.84</v>
      </c>
      <c r="H1523" s="59" t="s">
        <v>18516</v>
      </c>
      <c r="I1523" s="164">
        <v>102.43</v>
      </c>
      <c r="J1523" s="164">
        <v>237.43</v>
      </c>
      <c r="K1523" s="59">
        <v>35</v>
      </c>
      <c r="L1523" s="59" t="s">
        <v>18516</v>
      </c>
      <c r="M1523" s="59" t="s">
        <v>18516</v>
      </c>
    </row>
    <row r="1524" spans="1:18" s="59" customFormat="1" ht="14.25">
      <c r="A1524" s="59" t="s">
        <v>28737</v>
      </c>
      <c r="B1524" s="59" t="s">
        <v>31630</v>
      </c>
      <c r="C1524" s="59" t="s">
        <v>31631</v>
      </c>
      <c r="D1524" s="59" t="s">
        <v>31632</v>
      </c>
      <c r="E1524" s="164">
        <v>86</v>
      </c>
      <c r="F1524" s="164">
        <v>50</v>
      </c>
      <c r="G1524" s="165">
        <v>0.58</v>
      </c>
      <c r="H1524" s="59" t="s">
        <v>29648</v>
      </c>
      <c r="I1524" s="164">
        <v>37.39</v>
      </c>
      <c r="J1524" s="164">
        <v>87.39</v>
      </c>
      <c r="K1524" s="59">
        <v>28</v>
      </c>
      <c r="L1524" s="59" t="s">
        <v>18516</v>
      </c>
      <c r="M1524" s="59" t="s">
        <v>18516</v>
      </c>
    </row>
    <row r="1525" spans="1:18" s="59" customFormat="1" ht="14.25">
      <c r="A1525" s="59" t="s">
        <v>28734</v>
      </c>
      <c r="B1525" s="59" t="s">
        <v>31633</v>
      </c>
      <c r="C1525" s="59" t="s">
        <v>31631</v>
      </c>
      <c r="D1525" s="59" t="s">
        <v>31632</v>
      </c>
      <c r="E1525" s="164">
        <v>86</v>
      </c>
      <c r="F1525" s="164">
        <v>40</v>
      </c>
      <c r="G1525" s="165">
        <v>0.46</v>
      </c>
      <c r="H1525" s="59" t="s">
        <v>29648</v>
      </c>
      <c r="I1525" s="164">
        <v>36.38</v>
      </c>
      <c r="J1525" s="164">
        <v>76.38</v>
      </c>
      <c r="K1525" s="59">
        <v>41</v>
      </c>
      <c r="L1525" s="59" t="s">
        <v>18516</v>
      </c>
      <c r="M1525" s="59" t="s">
        <v>18516</v>
      </c>
    </row>
    <row r="1526" spans="1:18" s="59" customFormat="1" ht="14.25">
      <c r="A1526" s="59" t="s">
        <v>19400</v>
      </c>
      <c r="B1526" s="59" t="s">
        <v>31634</v>
      </c>
      <c r="C1526" s="59" t="s">
        <v>29619</v>
      </c>
      <c r="D1526" s="59" t="s">
        <v>29620</v>
      </c>
      <c r="E1526" s="164">
        <v>249</v>
      </c>
      <c r="F1526" s="164">
        <v>189</v>
      </c>
      <c r="G1526" s="165">
        <v>0.75</v>
      </c>
      <c r="H1526" s="59" t="s">
        <v>18516</v>
      </c>
      <c r="I1526" s="164">
        <v>55.81</v>
      </c>
      <c r="J1526" s="164">
        <v>244.81</v>
      </c>
      <c r="K1526" s="59">
        <v>30</v>
      </c>
      <c r="L1526" s="59" t="s">
        <v>29410</v>
      </c>
      <c r="M1526" s="59" t="s">
        <v>30529</v>
      </c>
    </row>
    <row r="1527" spans="1:18" s="59" customFormat="1" ht="14.25">
      <c r="A1527" s="59" t="s">
        <v>19461</v>
      </c>
      <c r="B1527" s="59" t="s">
        <v>31635</v>
      </c>
      <c r="C1527" s="59" t="s">
        <v>29619</v>
      </c>
      <c r="D1527" s="59" t="s">
        <v>29620</v>
      </c>
      <c r="E1527" s="164">
        <v>249</v>
      </c>
      <c r="F1527" s="164">
        <v>189</v>
      </c>
      <c r="G1527" s="165">
        <v>0.75</v>
      </c>
      <c r="H1527" s="59" t="s">
        <v>18516</v>
      </c>
      <c r="I1527" s="164">
        <v>55.81</v>
      </c>
      <c r="J1527" s="164">
        <v>244.81</v>
      </c>
      <c r="K1527" s="59">
        <v>14</v>
      </c>
      <c r="L1527" s="59" t="s">
        <v>29439</v>
      </c>
      <c r="M1527" s="59" t="s">
        <v>30529</v>
      </c>
    </row>
    <row r="1528" spans="1:18" s="59" customFormat="1" ht="14.25">
      <c r="A1528" s="59" t="s">
        <v>18749</v>
      </c>
      <c r="B1528" s="59" t="s">
        <v>31636</v>
      </c>
      <c r="C1528" s="59" t="s">
        <v>29414</v>
      </c>
      <c r="D1528" s="59" t="s">
        <v>29415</v>
      </c>
      <c r="E1528" s="164">
        <v>285</v>
      </c>
      <c r="F1528" s="164">
        <v>265</v>
      </c>
      <c r="G1528" s="165">
        <v>0.92</v>
      </c>
      <c r="H1528" s="59" t="s">
        <v>18516</v>
      </c>
      <c r="I1528" s="164">
        <v>127.56</v>
      </c>
      <c r="J1528" s="164">
        <v>392.56</v>
      </c>
      <c r="K1528" s="59">
        <v>77</v>
      </c>
      <c r="L1528" s="59" t="s">
        <v>29439</v>
      </c>
      <c r="M1528" s="59" t="s">
        <v>29808</v>
      </c>
    </row>
    <row r="1529" spans="1:18" s="59" customFormat="1" ht="14.25">
      <c r="A1529" s="59" t="s">
        <v>25932</v>
      </c>
      <c r="B1529" s="59" t="s">
        <v>31637</v>
      </c>
      <c r="C1529" s="59" t="s">
        <v>31638</v>
      </c>
      <c r="D1529" s="59" t="s">
        <v>31639</v>
      </c>
      <c r="E1529" s="59" t="s">
        <v>18516</v>
      </c>
      <c r="F1529" s="59" t="s">
        <v>18516</v>
      </c>
      <c r="G1529" s="59" t="s">
        <v>18516</v>
      </c>
      <c r="H1529" s="59" t="s">
        <v>18516</v>
      </c>
      <c r="I1529" s="59" t="s">
        <v>18516</v>
      </c>
      <c r="J1529" s="59" t="s">
        <v>18516</v>
      </c>
      <c r="K1529" s="59" t="s">
        <v>29707</v>
      </c>
      <c r="L1529" s="59" t="s">
        <v>18516</v>
      </c>
      <c r="M1529" s="59" t="s">
        <v>18516</v>
      </c>
    </row>
    <row r="1530" spans="1:18" s="59" customFormat="1" ht="14.25">
      <c r="A1530" s="59" t="s">
        <v>25929</v>
      </c>
      <c r="B1530" s="59" t="s">
        <v>31641</v>
      </c>
      <c r="C1530" s="59" t="s">
        <v>31638</v>
      </c>
      <c r="D1530" s="59" t="s">
        <v>31639</v>
      </c>
      <c r="E1530" s="164">
        <v>168</v>
      </c>
      <c r="F1530" s="164">
        <v>168</v>
      </c>
      <c r="G1530" s="59" t="s">
        <v>18516</v>
      </c>
      <c r="H1530" s="59" t="s">
        <v>18516</v>
      </c>
      <c r="I1530" s="164">
        <v>80.26</v>
      </c>
      <c r="J1530" s="164">
        <v>248.26</v>
      </c>
      <c r="K1530" s="59">
        <v>0</v>
      </c>
      <c r="L1530" s="59" t="s">
        <v>18516</v>
      </c>
      <c r="M1530" s="59" t="s">
        <v>18516</v>
      </c>
    </row>
    <row r="1531" spans="1:18" s="59" customFormat="1" ht="14.25">
      <c r="A1531" s="59" t="s">
        <v>31642</v>
      </c>
      <c r="B1531" s="59" t="s">
        <v>31643</v>
      </c>
      <c r="C1531" s="59" t="s">
        <v>31289</v>
      </c>
      <c r="D1531" s="59" t="s">
        <v>31290</v>
      </c>
      <c r="E1531" s="164">
        <v>120</v>
      </c>
      <c r="F1531" s="164">
        <v>120</v>
      </c>
      <c r="G1531" s="59" t="s">
        <v>18516</v>
      </c>
      <c r="H1531" s="59" t="s">
        <v>18516</v>
      </c>
      <c r="I1531" s="164">
        <v>49.24</v>
      </c>
      <c r="J1531" s="164">
        <v>169.24</v>
      </c>
      <c r="K1531" s="59">
        <v>90</v>
      </c>
      <c r="L1531" s="59" t="s">
        <v>18516</v>
      </c>
      <c r="M1531" s="59" t="s">
        <v>18516</v>
      </c>
    </row>
    <row r="1532" spans="1:18" s="59" customFormat="1" ht="14.25">
      <c r="A1532" s="59" t="s">
        <v>31644</v>
      </c>
      <c r="B1532" s="59" t="s">
        <v>31645</v>
      </c>
      <c r="C1532" s="59" t="s">
        <v>29509</v>
      </c>
      <c r="D1532" s="59" t="s">
        <v>29510</v>
      </c>
      <c r="E1532" s="164">
        <v>340</v>
      </c>
      <c r="F1532" s="164">
        <v>280</v>
      </c>
      <c r="G1532" s="165">
        <v>0.82</v>
      </c>
      <c r="H1532" s="59" t="s">
        <v>18516</v>
      </c>
      <c r="I1532" s="164">
        <v>109.71</v>
      </c>
      <c r="J1532" s="164">
        <v>389.71</v>
      </c>
      <c r="K1532" s="59">
        <v>0</v>
      </c>
      <c r="L1532" s="59" t="s">
        <v>29455</v>
      </c>
      <c r="M1532" s="59" t="s">
        <v>31646</v>
      </c>
    </row>
    <row r="1533" spans="1:18" s="59" customFormat="1" ht="14.25">
      <c r="A1533" s="59" t="s">
        <v>31647</v>
      </c>
      <c r="B1533" s="59" t="s">
        <v>31648</v>
      </c>
      <c r="C1533" s="59" t="s">
        <v>29509</v>
      </c>
      <c r="D1533" s="59" t="s">
        <v>29510</v>
      </c>
      <c r="E1533" s="164">
        <v>340</v>
      </c>
      <c r="F1533" s="164">
        <v>280</v>
      </c>
      <c r="G1533" s="165">
        <v>0.82</v>
      </c>
      <c r="H1533" s="59" t="s">
        <v>18516</v>
      </c>
      <c r="I1533" s="164">
        <v>109.71</v>
      </c>
      <c r="J1533" s="164">
        <v>389.71</v>
      </c>
      <c r="K1533" s="59">
        <v>0</v>
      </c>
      <c r="L1533" s="59" t="s">
        <v>29455</v>
      </c>
      <c r="M1533" s="59" t="s">
        <v>31646</v>
      </c>
    </row>
    <row r="1534" spans="1:18" s="59" customFormat="1" ht="14.25">
      <c r="A1534" s="59" t="s">
        <v>16491</v>
      </c>
      <c r="B1534" s="59" t="s">
        <v>31649</v>
      </c>
      <c r="C1534" s="59" t="s">
        <v>29509</v>
      </c>
      <c r="D1534" s="59" t="s">
        <v>29510</v>
      </c>
      <c r="E1534" s="164">
        <v>340</v>
      </c>
      <c r="F1534" s="164">
        <v>280</v>
      </c>
      <c r="G1534" s="165">
        <v>0.82</v>
      </c>
      <c r="H1534" s="59" t="s">
        <v>18516</v>
      </c>
      <c r="I1534" s="164">
        <v>109.71</v>
      </c>
      <c r="J1534" s="164">
        <v>389.71</v>
      </c>
      <c r="K1534" s="59">
        <v>0</v>
      </c>
      <c r="L1534" s="59" t="s">
        <v>29455</v>
      </c>
      <c r="M1534" s="59" t="s">
        <v>31646</v>
      </c>
    </row>
    <row r="1535" spans="1:18" s="59" customFormat="1" ht="14.25">
      <c r="A1535" s="59" t="s">
        <v>22403</v>
      </c>
      <c r="B1535" s="59" t="s">
        <v>31650</v>
      </c>
      <c r="C1535" s="59" t="s">
        <v>29493</v>
      </c>
      <c r="D1535" s="59" t="s">
        <v>29494</v>
      </c>
      <c r="E1535" s="164">
        <v>291</v>
      </c>
      <c r="F1535" s="164">
        <v>260</v>
      </c>
      <c r="G1535" s="165">
        <v>0.89</v>
      </c>
      <c r="H1535" s="59" t="s">
        <v>18516</v>
      </c>
      <c r="I1535" s="164">
        <v>99.91</v>
      </c>
      <c r="J1535" s="164">
        <v>359.91</v>
      </c>
      <c r="K1535" s="59">
        <v>83</v>
      </c>
      <c r="L1535" s="59" t="s">
        <v>18516</v>
      </c>
      <c r="M1535" s="59" t="s">
        <v>18516</v>
      </c>
    </row>
    <row r="1536" spans="1:18" s="59" customFormat="1" ht="14.25">
      <c r="A1536" s="59" t="s">
        <v>22400</v>
      </c>
      <c r="B1536" s="59" t="s">
        <v>31651</v>
      </c>
      <c r="C1536" s="59" t="s">
        <v>29493</v>
      </c>
      <c r="D1536" s="59" t="s">
        <v>29494</v>
      </c>
      <c r="E1536" s="164">
        <v>291</v>
      </c>
      <c r="F1536" s="164">
        <v>260</v>
      </c>
      <c r="G1536" s="165">
        <v>0.89</v>
      </c>
      <c r="H1536" s="59" t="s">
        <v>18516</v>
      </c>
      <c r="I1536" s="164">
        <v>99.91</v>
      </c>
      <c r="J1536" s="164">
        <v>359.91</v>
      </c>
      <c r="K1536" s="59">
        <v>127</v>
      </c>
      <c r="L1536" s="59" t="s">
        <v>18516</v>
      </c>
      <c r="M1536" s="59" t="s">
        <v>18516</v>
      </c>
    </row>
    <row r="1537" spans="1:18" s="59" customFormat="1" ht="14.25">
      <c r="A1537" s="59" t="s">
        <v>22406</v>
      </c>
      <c r="B1537" s="59" t="s">
        <v>31652</v>
      </c>
      <c r="C1537" s="59" t="s">
        <v>29493</v>
      </c>
      <c r="D1537" s="59" t="s">
        <v>29494</v>
      </c>
      <c r="E1537" s="164">
        <v>291</v>
      </c>
      <c r="F1537" s="164">
        <v>260</v>
      </c>
      <c r="G1537" s="165">
        <v>0.89</v>
      </c>
      <c r="H1537" s="59" t="s">
        <v>18516</v>
      </c>
      <c r="I1537" s="164">
        <v>99.91</v>
      </c>
      <c r="J1537" s="164">
        <v>359.91</v>
      </c>
      <c r="K1537" s="59">
        <v>109</v>
      </c>
      <c r="L1537" s="59" t="s">
        <v>18516</v>
      </c>
      <c r="M1537" s="59" t="s">
        <v>18516</v>
      </c>
    </row>
    <row r="1538" spans="1:18" s="59" customFormat="1" ht="14.25">
      <c r="A1538" s="59" t="s">
        <v>19671</v>
      </c>
      <c r="B1538" s="59" t="s">
        <v>31653</v>
      </c>
      <c r="C1538" s="59" t="s">
        <v>29493</v>
      </c>
      <c r="D1538" s="59" t="s">
        <v>29494</v>
      </c>
      <c r="E1538" s="164">
        <v>318</v>
      </c>
      <c r="F1538" s="164">
        <v>285</v>
      </c>
      <c r="G1538" s="165">
        <v>0.89</v>
      </c>
      <c r="H1538" s="59" t="s">
        <v>18516</v>
      </c>
      <c r="I1538" s="164">
        <v>101.58</v>
      </c>
      <c r="J1538" s="164">
        <v>386.58</v>
      </c>
      <c r="K1538" s="59">
        <v>25</v>
      </c>
      <c r="L1538" s="59" t="s">
        <v>18516</v>
      </c>
      <c r="M1538" s="59" t="s">
        <v>18516</v>
      </c>
    </row>
    <row r="1539" spans="1:18" s="59" customFormat="1" ht="14.25">
      <c r="A1539" s="59" t="s">
        <v>19665</v>
      </c>
      <c r="B1539" s="59" t="s">
        <v>31654</v>
      </c>
      <c r="C1539" s="59" t="s">
        <v>29493</v>
      </c>
      <c r="D1539" s="59" t="s">
        <v>29494</v>
      </c>
      <c r="E1539" s="164">
        <v>318</v>
      </c>
      <c r="F1539" s="164">
        <v>285</v>
      </c>
      <c r="G1539" s="165">
        <v>0.89</v>
      </c>
      <c r="H1539" s="59" t="s">
        <v>18516</v>
      </c>
      <c r="I1539" s="164">
        <v>101.58</v>
      </c>
      <c r="J1539" s="164">
        <v>386.58</v>
      </c>
      <c r="K1539" s="59">
        <v>42</v>
      </c>
      <c r="L1539" s="59" t="s">
        <v>18516</v>
      </c>
      <c r="M1539" s="59" t="s">
        <v>18516</v>
      </c>
    </row>
    <row r="1540" spans="1:18" s="59" customFormat="1" ht="14.25">
      <c r="A1540" s="59" t="s">
        <v>22512</v>
      </c>
      <c r="B1540" s="59" t="s">
        <v>31655</v>
      </c>
      <c r="C1540" s="59" t="s">
        <v>30226</v>
      </c>
      <c r="D1540" s="59" t="s">
        <v>30227</v>
      </c>
      <c r="E1540" s="164">
        <v>299</v>
      </c>
      <c r="F1540" s="164">
        <v>259</v>
      </c>
      <c r="G1540" s="165">
        <v>0.86</v>
      </c>
      <c r="H1540" s="59" t="s">
        <v>18516</v>
      </c>
      <c r="I1540" s="164">
        <v>136.6</v>
      </c>
      <c r="J1540" s="164">
        <v>395.6</v>
      </c>
      <c r="K1540" s="59">
        <v>32</v>
      </c>
      <c r="L1540" s="59" t="s">
        <v>18516</v>
      </c>
      <c r="M1540" s="59" t="s">
        <v>18516</v>
      </c>
    </row>
    <row r="1541" spans="1:18" s="59" customFormat="1" ht="14.25">
      <c r="A1541" s="59" t="s">
        <v>22518</v>
      </c>
      <c r="B1541" s="59" t="s">
        <v>31656</v>
      </c>
      <c r="C1541" s="59" t="s">
        <v>30226</v>
      </c>
      <c r="D1541" s="59" t="s">
        <v>30227</v>
      </c>
      <c r="E1541" s="164">
        <v>299</v>
      </c>
      <c r="F1541" s="164">
        <v>259</v>
      </c>
      <c r="G1541" s="165">
        <v>0.86</v>
      </c>
      <c r="H1541" s="59" t="s">
        <v>18516</v>
      </c>
      <c r="I1541" s="164">
        <v>136.6</v>
      </c>
      <c r="J1541" s="164">
        <v>395.6</v>
      </c>
      <c r="K1541" s="59">
        <v>6</v>
      </c>
      <c r="L1541" s="59" t="s">
        <v>18516</v>
      </c>
      <c r="M1541" s="59" t="s">
        <v>18516</v>
      </c>
    </row>
    <row r="1542" spans="1:18" s="59" customFormat="1" ht="14.25">
      <c r="A1542" s="59" t="s">
        <v>2170</v>
      </c>
      <c r="B1542" s="59" t="s">
        <v>30365</v>
      </c>
      <c r="C1542" s="59" t="s">
        <v>29509</v>
      </c>
      <c r="D1542" s="59" t="s">
        <v>29510</v>
      </c>
      <c r="E1542" s="164">
        <v>135</v>
      </c>
      <c r="F1542" s="164">
        <v>97</v>
      </c>
      <c r="G1542" s="165">
        <v>0.71</v>
      </c>
      <c r="H1542" s="59" t="s">
        <v>18516</v>
      </c>
      <c r="I1542" s="164">
        <v>38.44</v>
      </c>
      <c r="J1542" s="164">
        <v>135.44</v>
      </c>
      <c r="K1542" s="59">
        <v>1</v>
      </c>
      <c r="L1542" s="59" t="s">
        <v>18516</v>
      </c>
      <c r="M1542" s="59" t="s">
        <v>18516</v>
      </c>
    </row>
    <row r="1543" spans="1:18" s="59" customFormat="1" ht="14.25">
      <c r="A1543" s="59" t="s">
        <v>19674</v>
      </c>
      <c r="B1543" s="59" t="s">
        <v>31657</v>
      </c>
      <c r="C1543" s="59" t="s">
        <v>29493</v>
      </c>
      <c r="D1543" s="59" t="s">
        <v>29494</v>
      </c>
      <c r="E1543" s="164">
        <v>255</v>
      </c>
      <c r="F1543" s="164">
        <v>225</v>
      </c>
      <c r="G1543" s="165">
        <v>0.88</v>
      </c>
      <c r="H1543" s="59" t="s">
        <v>18516</v>
      </c>
      <c r="I1543" s="164">
        <v>84.16</v>
      </c>
      <c r="J1543" s="164">
        <v>309.16</v>
      </c>
      <c r="K1543" s="59">
        <v>12</v>
      </c>
      <c r="L1543" s="59" t="s">
        <v>18516</v>
      </c>
      <c r="M1543" s="59" t="s">
        <v>18516</v>
      </c>
    </row>
    <row r="1544" spans="1:18" s="59" customFormat="1" ht="14.25">
      <c r="A1544" s="59" t="s">
        <v>19680</v>
      </c>
      <c r="B1544" s="59" t="s">
        <v>31658</v>
      </c>
      <c r="C1544" s="59" t="s">
        <v>29493</v>
      </c>
      <c r="D1544" s="59" t="s">
        <v>29494</v>
      </c>
      <c r="E1544" s="164">
        <v>255</v>
      </c>
      <c r="F1544" s="164">
        <v>225</v>
      </c>
      <c r="G1544" s="165">
        <v>0.88</v>
      </c>
      <c r="H1544" s="59" t="s">
        <v>18516</v>
      </c>
      <c r="I1544" s="164">
        <v>84.16</v>
      </c>
      <c r="J1544" s="164">
        <v>309.16</v>
      </c>
      <c r="K1544" s="59">
        <v>0</v>
      </c>
      <c r="L1544" s="59" t="s">
        <v>18516</v>
      </c>
      <c r="M1544" s="59" t="s">
        <v>18516</v>
      </c>
    </row>
    <row r="1545" spans="1:18" s="59" customFormat="1" ht="14.25">
      <c r="A1545" s="59" t="s">
        <v>19686</v>
      </c>
      <c r="B1545" s="59" t="s">
        <v>31659</v>
      </c>
      <c r="C1545" s="59" t="s">
        <v>29493</v>
      </c>
      <c r="D1545" s="59" t="s">
        <v>29494</v>
      </c>
      <c r="E1545" s="164">
        <v>280</v>
      </c>
      <c r="F1545" s="164">
        <v>240</v>
      </c>
      <c r="G1545" s="165">
        <v>0.85</v>
      </c>
      <c r="H1545" s="59" t="s">
        <v>18516</v>
      </c>
      <c r="I1545" s="164">
        <v>88.35</v>
      </c>
      <c r="J1545" s="164">
        <v>328.35</v>
      </c>
      <c r="K1545" s="59">
        <v>0</v>
      </c>
      <c r="L1545" s="59" t="s">
        <v>18516</v>
      </c>
      <c r="M1545" s="59" t="s">
        <v>18516</v>
      </c>
    </row>
    <row r="1546" spans="1:18" s="59" customFormat="1" ht="14.25">
      <c r="A1546" s="59" t="s">
        <v>19683</v>
      </c>
      <c r="B1546" s="59" t="s">
        <v>31660</v>
      </c>
      <c r="C1546" s="59" t="s">
        <v>29493</v>
      </c>
      <c r="D1546" s="59" t="s">
        <v>29494</v>
      </c>
      <c r="E1546" s="164">
        <v>280</v>
      </c>
      <c r="F1546" s="164">
        <v>240</v>
      </c>
      <c r="G1546" s="165">
        <v>0.85</v>
      </c>
      <c r="H1546" s="59" t="s">
        <v>18516</v>
      </c>
      <c r="I1546" s="164">
        <v>88.35</v>
      </c>
      <c r="J1546" s="164">
        <v>328.35</v>
      </c>
      <c r="K1546" s="59">
        <v>10</v>
      </c>
      <c r="L1546" s="59" t="s">
        <v>18516</v>
      </c>
      <c r="M1546" s="59" t="s">
        <v>18516</v>
      </c>
    </row>
    <row r="1547" spans="1:18" s="59" customFormat="1" ht="14.25">
      <c r="A1547" s="59" t="s">
        <v>19677</v>
      </c>
      <c r="B1547" s="59" t="s">
        <v>31661</v>
      </c>
      <c r="C1547" s="59" t="s">
        <v>29493</v>
      </c>
      <c r="D1547" s="59" t="s">
        <v>29494</v>
      </c>
      <c r="E1547" s="164">
        <v>255</v>
      </c>
      <c r="F1547" s="164">
        <v>225</v>
      </c>
      <c r="G1547" s="165">
        <v>0.88</v>
      </c>
      <c r="H1547" s="59" t="s">
        <v>18516</v>
      </c>
      <c r="I1547" s="164">
        <v>84.16</v>
      </c>
      <c r="J1547" s="164">
        <v>309.16</v>
      </c>
      <c r="K1547" s="59">
        <v>0</v>
      </c>
      <c r="L1547" s="59" t="s">
        <v>18516</v>
      </c>
      <c r="M1547" s="59" t="s">
        <v>18516</v>
      </c>
    </row>
    <row r="1548" spans="1:18" s="59" customFormat="1" ht="14.25">
      <c r="A1548" s="59" t="s">
        <v>19689</v>
      </c>
      <c r="B1548" s="59" t="s">
        <v>31662</v>
      </c>
      <c r="C1548" s="59" t="s">
        <v>29493</v>
      </c>
      <c r="D1548" s="59" t="s">
        <v>29494</v>
      </c>
      <c r="E1548" s="164">
        <v>280</v>
      </c>
      <c r="F1548" s="164">
        <v>240</v>
      </c>
      <c r="G1548" s="165">
        <v>0.85</v>
      </c>
      <c r="H1548" s="59" t="s">
        <v>18516</v>
      </c>
      <c r="I1548" s="164">
        <v>88.35</v>
      </c>
      <c r="J1548" s="164">
        <v>328.35</v>
      </c>
      <c r="K1548" s="59">
        <v>0</v>
      </c>
      <c r="L1548" s="59" t="s">
        <v>29439</v>
      </c>
      <c r="M1548" s="59" t="s">
        <v>31663</v>
      </c>
    </row>
    <row r="1549" spans="1:18" s="59" customFormat="1" ht="14.25">
      <c r="A1549" s="59" t="s">
        <v>6145</v>
      </c>
      <c r="B1549" s="59" t="s">
        <v>31664</v>
      </c>
      <c r="C1549" s="59" t="s">
        <v>29509</v>
      </c>
      <c r="D1549" s="59" t="s">
        <v>29510</v>
      </c>
      <c r="E1549" s="164">
        <v>130</v>
      </c>
      <c r="F1549" s="164">
        <v>90</v>
      </c>
      <c r="G1549" s="165">
        <v>0.69</v>
      </c>
      <c r="H1549" s="59" t="s">
        <v>18516</v>
      </c>
      <c r="I1549" s="164">
        <v>38.37</v>
      </c>
      <c r="J1549" s="164">
        <v>128.37</v>
      </c>
      <c r="K1549" s="59">
        <v>51</v>
      </c>
      <c r="L1549" s="59" t="s">
        <v>18516</v>
      </c>
      <c r="M1549" s="59" t="s">
        <v>18516</v>
      </c>
    </row>
    <row r="1550" spans="1:18" s="59" customFormat="1" ht="14.25">
      <c r="A1550" s="59" t="s">
        <v>25435</v>
      </c>
      <c r="B1550" s="59" t="s">
        <v>31665</v>
      </c>
      <c r="C1550" s="59" t="s">
        <v>29509</v>
      </c>
      <c r="D1550" s="59" t="s">
        <v>29510</v>
      </c>
      <c r="E1550" s="164">
        <v>130</v>
      </c>
      <c r="F1550" s="164">
        <v>117</v>
      </c>
      <c r="G1550" s="165">
        <v>0.9</v>
      </c>
      <c r="H1550" s="59" t="s">
        <v>18516</v>
      </c>
      <c r="I1550" s="164">
        <v>38.37</v>
      </c>
      <c r="J1550" s="164">
        <v>155.37</v>
      </c>
      <c r="K1550" s="59">
        <v>88</v>
      </c>
      <c r="L1550" s="59" t="s">
        <v>18516</v>
      </c>
      <c r="M1550" s="59" t="s">
        <v>18516</v>
      </c>
    </row>
    <row r="1551" spans="1:18" s="59" customFormat="1" ht="14.25">
      <c r="A1551" s="59" t="s">
        <v>31666</v>
      </c>
      <c r="B1551" s="59" t="s">
        <v>31667</v>
      </c>
      <c r="C1551" s="59" t="s">
        <v>29599</v>
      </c>
      <c r="D1551" s="59" t="s">
        <v>29600</v>
      </c>
      <c r="E1551" s="59" t="s">
        <v>18516</v>
      </c>
      <c r="F1551" s="59" t="s">
        <v>18516</v>
      </c>
      <c r="G1551" s="59" t="s">
        <v>18516</v>
      </c>
      <c r="H1551" s="59" t="s">
        <v>18516</v>
      </c>
      <c r="I1551" s="59" t="s">
        <v>18516</v>
      </c>
      <c r="J1551" s="59" t="s">
        <v>18516</v>
      </c>
      <c r="K1551" s="59" t="s">
        <v>29707</v>
      </c>
      <c r="L1551" s="59" t="s">
        <v>18516</v>
      </c>
      <c r="M1551" s="59" t="s">
        <v>18516</v>
      </c>
    </row>
    <row r="1552" spans="1:18" s="59" customFormat="1" ht="14.25">
      <c r="A1552" s="59" t="s">
        <v>19704</v>
      </c>
      <c r="B1552" s="59" t="s">
        <v>31668</v>
      </c>
      <c r="C1552" s="59" t="s">
        <v>29518</v>
      </c>
      <c r="D1552" s="59" t="s">
        <v>29519</v>
      </c>
      <c r="E1552" s="164">
        <v>280</v>
      </c>
      <c r="F1552" s="164">
        <v>260</v>
      </c>
      <c r="G1552" s="165">
        <v>0.92</v>
      </c>
      <c r="H1552" s="59" t="s">
        <v>18516</v>
      </c>
      <c r="I1552" s="164">
        <v>106.3</v>
      </c>
      <c r="J1552" s="164">
        <v>366.3</v>
      </c>
      <c r="K1552" s="59">
        <v>0</v>
      </c>
      <c r="L1552" s="59" t="s">
        <v>18516</v>
      </c>
      <c r="M1552" s="59" t="s">
        <v>18516</v>
      </c>
    </row>
    <row r="1553" spans="1:18" s="59" customFormat="1" ht="14.25">
      <c r="A1553" s="59" t="s">
        <v>19707</v>
      </c>
      <c r="B1553" s="59" t="s">
        <v>31669</v>
      </c>
      <c r="C1553" s="59" t="s">
        <v>29518</v>
      </c>
      <c r="D1553" s="59" t="s">
        <v>29519</v>
      </c>
      <c r="E1553" s="164">
        <v>280</v>
      </c>
      <c r="F1553" s="164">
        <v>260</v>
      </c>
      <c r="G1553" s="165">
        <v>0.92</v>
      </c>
      <c r="H1553" s="59" t="s">
        <v>18516</v>
      </c>
      <c r="I1553" s="164">
        <v>106.3</v>
      </c>
      <c r="J1553" s="164">
        <v>366.3</v>
      </c>
      <c r="K1553" s="59">
        <v>0</v>
      </c>
      <c r="L1553" s="59" t="s">
        <v>18516</v>
      </c>
      <c r="M1553" s="59" t="s">
        <v>18516</v>
      </c>
    </row>
    <row r="1554" spans="1:18" s="59" customFormat="1" ht="14.25">
      <c r="A1554" s="59" t="s">
        <v>31670</v>
      </c>
      <c r="B1554" s="59" t="s">
        <v>31671</v>
      </c>
      <c r="C1554" s="59" t="s">
        <v>31672</v>
      </c>
      <c r="D1554" s="59" t="s">
        <v>31672</v>
      </c>
      <c r="E1554" s="164">
        <v>198.41</v>
      </c>
      <c r="F1554" s="164">
        <v>198.41</v>
      </c>
      <c r="G1554" s="59" t="s">
        <v>18516</v>
      </c>
      <c r="H1554" s="59" t="s">
        <v>18516</v>
      </c>
      <c r="I1554" s="164">
        <v>85.89</v>
      </c>
      <c r="J1554" s="164">
        <v>284.3</v>
      </c>
      <c r="K1554" s="59">
        <v>50</v>
      </c>
      <c r="L1554" s="59" t="s">
        <v>18516</v>
      </c>
      <c r="M1554" s="59" t="s">
        <v>18516</v>
      </c>
    </row>
    <row r="1555" spans="1:18" s="59" customFormat="1" ht="14.25">
      <c r="A1555" s="59" t="s">
        <v>31673</v>
      </c>
      <c r="B1555" s="59" t="s">
        <v>31674</v>
      </c>
      <c r="C1555" s="59" t="s">
        <v>31672</v>
      </c>
      <c r="D1555" s="59" t="s">
        <v>31672</v>
      </c>
      <c r="E1555" s="164">
        <v>192.36</v>
      </c>
      <c r="F1555" s="164">
        <v>192.36</v>
      </c>
      <c r="G1555" s="59" t="s">
        <v>18516</v>
      </c>
      <c r="H1555" s="59" t="s">
        <v>18516</v>
      </c>
      <c r="I1555" s="164">
        <v>84.12</v>
      </c>
      <c r="J1555" s="164">
        <v>276.48</v>
      </c>
      <c r="K1555" s="59">
        <v>64</v>
      </c>
      <c r="L1555" s="59" t="s">
        <v>18516</v>
      </c>
      <c r="M1555" s="59" t="s">
        <v>18516</v>
      </c>
    </row>
    <row r="1556" spans="1:18" s="59" customFormat="1" ht="14.25">
      <c r="A1556" s="59" t="s">
        <v>24531</v>
      </c>
      <c r="B1556" s="59" t="s">
        <v>31675</v>
      </c>
      <c r="C1556" s="59" t="s">
        <v>29414</v>
      </c>
      <c r="D1556" s="59" t="s">
        <v>29415</v>
      </c>
      <c r="E1556" s="164">
        <v>405</v>
      </c>
      <c r="F1556" s="164">
        <v>350</v>
      </c>
      <c r="G1556" s="165">
        <v>0.86</v>
      </c>
      <c r="H1556" s="59" t="s">
        <v>18516</v>
      </c>
      <c r="I1556" s="164">
        <v>161.93</v>
      </c>
      <c r="J1556" s="164">
        <v>511.93</v>
      </c>
      <c r="K1556" s="59">
        <v>165</v>
      </c>
      <c r="L1556" s="59" t="s">
        <v>18516</v>
      </c>
      <c r="M1556" s="59" t="s">
        <v>18516</v>
      </c>
    </row>
    <row r="1557" spans="1:18" s="59" customFormat="1" ht="14.25">
      <c r="A1557" s="59" t="s">
        <v>22515</v>
      </c>
      <c r="B1557" s="59" t="s">
        <v>31676</v>
      </c>
      <c r="C1557" s="59" t="s">
        <v>30226</v>
      </c>
      <c r="D1557" s="59" t="s">
        <v>30227</v>
      </c>
      <c r="E1557" s="164">
        <v>299</v>
      </c>
      <c r="F1557" s="164">
        <v>259</v>
      </c>
      <c r="G1557" s="165">
        <v>0.86</v>
      </c>
      <c r="H1557" s="59" t="s">
        <v>18516</v>
      </c>
      <c r="I1557" s="164">
        <v>136.6</v>
      </c>
      <c r="J1557" s="164">
        <v>395.6</v>
      </c>
      <c r="K1557" s="59">
        <v>28</v>
      </c>
      <c r="L1557" s="59" t="s">
        <v>18516</v>
      </c>
      <c r="M1557" s="59" t="s">
        <v>18516</v>
      </c>
    </row>
    <row r="1558" spans="1:18" s="59" customFormat="1" ht="14.25">
      <c r="A1558" s="59" t="s">
        <v>19668</v>
      </c>
      <c r="B1558" s="59" t="s">
        <v>31677</v>
      </c>
      <c r="C1558" s="59" t="s">
        <v>29493</v>
      </c>
      <c r="D1558" s="59" t="s">
        <v>29494</v>
      </c>
      <c r="E1558" s="164">
        <v>318</v>
      </c>
      <c r="F1558" s="164">
        <v>285</v>
      </c>
      <c r="G1558" s="165">
        <v>0.89</v>
      </c>
      <c r="H1558" s="59" t="s">
        <v>18516</v>
      </c>
      <c r="I1558" s="164">
        <v>101.58</v>
      </c>
      <c r="J1558" s="164">
        <v>386.58</v>
      </c>
      <c r="K1558" s="59">
        <v>58</v>
      </c>
      <c r="L1558" s="59" t="s">
        <v>18516</v>
      </c>
      <c r="M1558" s="59" t="s">
        <v>18516</v>
      </c>
    </row>
    <row r="1559" spans="1:18" s="59" customFormat="1" ht="14.25">
      <c r="A1559" s="59" t="s">
        <v>31678</v>
      </c>
      <c r="B1559" s="59" t="s">
        <v>31679</v>
      </c>
      <c r="C1559" s="59" t="s">
        <v>29493</v>
      </c>
      <c r="D1559" s="59" t="s">
        <v>29494</v>
      </c>
      <c r="E1559" s="164">
        <v>580</v>
      </c>
      <c r="F1559" s="164">
        <v>540</v>
      </c>
      <c r="G1559" s="165">
        <v>0.93</v>
      </c>
      <c r="H1559" s="59" t="s">
        <v>18516</v>
      </c>
      <c r="I1559" s="164">
        <v>194.79</v>
      </c>
      <c r="J1559" s="164">
        <v>734.79</v>
      </c>
      <c r="K1559" s="59">
        <v>0</v>
      </c>
      <c r="L1559" s="59" t="s">
        <v>29439</v>
      </c>
      <c r="M1559" s="59" t="s">
        <v>29678</v>
      </c>
    </row>
    <row r="1560" spans="1:18" s="59" customFormat="1" ht="14.25">
      <c r="A1560" s="59" t="s">
        <v>31680</v>
      </c>
      <c r="B1560" s="59" t="s">
        <v>31681</v>
      </c>
      <c r="C1560" s="59" t="s">
        <v>29493</v>
      </c>
      <c r="D1560" s="59" t="s">
        <v>29494</v>
      </c>
      <c r="E1560" s="164">
        <v>580</v>
      </c>
      <c r="F1560" s="164">
        <v>540</v>
      </c>
      <c r="G1560" s="165">
        <v>0.93</v>
      </c>
      <c r="H1560" s="59" t="s">
        <v>18516</v>
      </c>
      <c r="I1560" s="164">
        <v>194.79</v>
      </c>
      <c r="J1560" s="164">
        <v>734.79</v>
      </c>
      <c r="K1560" s="59">
        <v>39</v>
      </c>
      <c r="L1560" s="59" t="s">
        <v>18516</v>
      </c>
      <c r="M1560" s="59" t="s">
        <v>18516</v>
      </c>
    </row>
    <row r="1561" spans="1:18" s="59" customFormat="1" ht="14.25">
      <c r="A1561" s="59" t="s">
        <v>31682</v>
      </c>
      <c r="B1561" s="59" t="s">
        <v>31683</v>
      </c>
      <c r="C1561" s="59" t="s">
        <v>29493</v>
      </c>
      <c r="D1561" s="59" t="s">
        <v>29494</v>
      </c>
      <c r="E1561" s="164">
        <v>580</v>
      </c>
      <c r="F1561" s="164">
        <v>540</v>
      </c>
      <c r="G1561" s="165">
        <v>0.93</v>
      </c>
      <c r="H1561" s="59" t="s">
        <v>18516</v>
      </c>
      <c r="I1561" s="164">
        <v>194.79</v>
      </c>
      <c r="J1561" s="164">
        <v>734.79</v>
      </c>
      <c r="K1561" s="59">
        <v>0</v>
      </c>
      <c r="L1561" s="59" t="s">
        <v>29439</v>
      </c>
      <c r="M1561" s="59" t="s">
        <v>30549</v>
      </c>
    </row>
    <row r="1562" spans="1:18" s="59" customFormat="1" ht="14.25">
      <c r="A1562" s="59" t="s">
        <v>22186</v>
      </c>
      <c r="B1562" s="59" t="s">
        <v>31684</v>
      </c>
      <c r="C1562" s="59" t="s">
        <v>29493</v>
      </c>
      <c r="D1562" s="59" t="s">
        <v>29494</v>
      </c>
      <c r="E1562" s="164">
        <v>1025</v>
      </c>
      <c r="F1562" s="164">
        <v>900</v>
      </c>
      <c r="G1562" s="165">
        <v>0.87</v>
      </c>
      <c r="H1562" s="59" t="s">
        <v>18516</v>
      </c>
      <c r="I1562" s="164">
        <v>446</v>
      </c>
      <c r="J1562" s="164">
        <v>1346</v>
      </c>
      <c r="K1562" s="59">
        <v>0</v>
      </c>
      <c r="L1562" s="59" t="s">
        <v>18516</v>
      </c>
      <c r="M1562" s="59" t="s">
        <v>18516</v>
      </c>
    </row>
    <row r="1563" spans="1:18" s="59" customFormat="1" ht="14.25">
      <c r="A1563" s="59" t="s">
        <v>19656</v>
      </c>
      <c r="B1563" s="59" t="s">
        <v>31685</v>
      </c>
      <c r="C1563" s="59" t="s">
        <v>29493</v>
      </c>
      <c r="D1563" s="59" t="s">
        <v>29494</v>
      </c>
      <c r="E1563" s="164">
        <v>160</v>
      </c>
      <c r="F1563" s="164">
        <v>145</v>
      </c>
      <c r="G1563" s="165">
        <v>0.9</v>
      </c>
      <c r="H1563" s="59" t="s">
        <v>18516</v>
      </c>
      <c r="I1563" s="164">
        <v>39.22</v>
      </c>
      <c r="J1563" s="164">
        <v>184.22</v>
      </c>
      <c r="K1563" s="59">
        <v>0</v>
      </c>
      <c r="L1563" s="59" t="s">
        <v>29410</v>
      </c>
      <c r="M1563" s="59" t="s">
        <v>29668</v>
      </c>
    </row>
    <row r="1564" spans="1:18" s="59" customFormat="1" ht="14.25">
      <c r="A1564" s="59" t="s">
        <v>19653</v>
      </c>
      <c r="B1564" s="59" t="s">
        <v>31686</v>
      </c>
      <c r="C1564" s="59" t="s">
        <v>29493</v>
      </c>
      <c r="D1564" s="59" t="s">
        <v>29494</v>
      </c>
      <c r="E1564" s="164">
        <v>160</v>
      </c>
      <c r="F1564" s="164">
        <v>145</v>
      </c>
      <c r="G1564" s="165">
        <v>0.9</v>
      </c>
      <c r="H1564" s="59" t="s">
        <v>18516</v>
      </c>
      <c r="I1564" s="164">
        <v>39.22</v>
      </c>
      <c r="J1564" s="164">
        <v>184.22</v>
      </c>
      <c r="K1564" s="59">
        <v>0</v>
      </c>
      <c r="L1564" s="59" t="s">
        <v>29410</v>
      </c>
      <c r="M1564" s="59" t="s">
        <v>29668</v>
      </c>
    </row>
    <row r="1565" spans="1:18" s="59" customFormat="1" ht="14.25">
      <c r="A1565" s="59" t="s">
        <v>19659</v>
      </c>
      <c r="B1565" s="59" t="s">
        <v>31687</v>
      </c>
      <c r="C1565" s="59" t="s">
        <v>29493</v>
      </c>
      <c r="D1565" s="59" t="s">
        <v>29494</v>
      </c>
      <c r="E1565" s="164">
        <v>170</v>
      </c>
      <c r="F1565" s="164">
        <v>155</v>
      </c>
      <c r="G1565" s="165">
        <v>0.91</v>
      </c>
      <c r="H1565" s="59" t="s">
        <v>18516</v>
      </c>
      <c r="I1565" s="164">
        <v>42.1</v>
      </c>
      <c r="J1565" s="164">
        <v>197.1</v>
      </c>
      <c r="K1565" s="59">
        <v>0</v>
      </c>
      <c r="L1565" s="59" t="s">
        <v>29410</v>
      </c>
      <c r="M1565" s="59" t="s">
        <v>29668</v>
      </c>
    </row>
    <row r="1566" spans="1:18" s="59" customFormat="1" ht="14.25">
      <c r="A1566" s="59" t="s">
        <v>19662</v>
      </c>
      <c r="B1566" s="59" t="s">
        <v>31688</v>
      </c>
      <c r="C1566" s="59" t="s">
        <v>29493</v>
      </c>
      <c r="D1566" s="59" t="s">
        <v>29494</v>
      </c>
      <c r="E1566" s="164">
        <v>170</v>
      </c>
      <c r="F1566" s="164">
        <v>155</v>
      </c>
      <c r="G1566" s="165">
        <v>0.91</v>
      </c>
      <c r="H1566" s="59" t="s">
        <v>18516</v>
      </c>
      <c r="I1566" s="164">
        <v>42.1</v>
      </c>
      <c r="J1566" s="164">
        <v>197.1</v>
      </c>
      <c r="K1566" s="59">
        <v>0</v>
      </c>
      <c r="L1566" s="59" t="s">
        <v>29410</v>
      </c>
      <c r="M1566" s="59" t="s">
        <v>29668</v>
      </c>
    </row>
    <row r="1567" spans="1:18" s="59" customFormat="1" ht="14.25">
      <c r="A1567" s="59" t="s">
        <v>22310</v>
      </c>
      <c r="B1567" s="59" t="s">
        <v>31689</v>
      </c>
      <c r="C1567" s="59" t="s">
        <v>29414</v>
      </c>
      <c r="D1567" s="59" t="s">
        <v>29415</v>
      </c>
      <c r="E1567" s="164">
        <v>269</v>
      </c>
      <c r="F1567" s="164">
        <v>220</v>
      </c>
      <c r="G1567" s="165">
        <v>0.81</v>
      </c>
      <c r="H1567" s="59" t="s">
        <v>18516</v>
      </c>
      <c r="I1567" s="164">
        <v>88.67</v>
      </c>
      <c r="J1567" s="164">
        <v>308.67</v>
      </c>
      <c r="K1567" s="59">
        <v>24</v>
      </c>
      <c r="L1567" s="59" t="s">
        <v>18516</v>
      </c>
      <c r="M1567" s="59" t="s">
        <v>18516</v>
      </c>
    </row>
    <row r="1568" spans="1:18" s="59" customFormat="1" ht="14.25">
      <c r="A1568" s="59" t="s">
        <v>22313</v>
      </c>
      <c r="B1568" s="59" t="s">
        <v>31690</v>
      </c>
      <c r="C1568" s="59" t="s">
        <v>29414</v>
      </c>
      <c r="D1568" s="59" t="s">
        <v>29415</v>
      </c>
      <c r="E1568" s="164">
        <v>269</v>
      </c>
      <c r="F1568" s="164">
        <v>220</v>
      </c>
      <c r="G1568" s="165">
        <v>0.81</v>
      </c>
      <c r="H1568" s="59" t="s">
        <v>18516</v>
      </c>
      <c r="I1568" s="164">
        <v>88.67</v>
      </c>
      <c r="J1568" s="164">
        <v>308.67</v>
      </c>
      <c r="K1568" s="59">
        <v>14</v>
      </c>
      <c r="L1568" s="59" t="s">
        <v>18516</v>
      </c>
      <c r="M1568" s="59" t="s">
        <v>18516</v>
      </c>
    </row>
    <row r="1569" spans="1:18" s="59" customFormat="1" ht="14.25">
      <c r="A1569" s="59" t="s">
        <v>31691</v>
      </c>
      <c r="B1569" s="59" t="s">
        <v>31692</v>
      </c>
      <c r="C1569" s="59" t="s">
        <v>31693</v>
      </c>
      <c r="D1569" s="59" t="s">
        <v>31694</v>
      </c>
      <c r="E1569" s="164">
        <v>56</v>
      </c>
      <c r="F1569" s="164">
        <v>56</v>
      </c>
      <c r="G1569" s="59" t="s">
        <v>18516</v>
      </c>
      <c r="H1569" s="59" t="s">
        <v>18516</v>
      </c>
      <c r="I1569" s="164">
        <v>19.22</v>
      </c>
      <c r="J1569" s="164">
        <v>75.22</v>
      </c>
      <c r="K1569" s="59">
        <v>110</v>
      </c>
      <c r="L1569" s="59" t="s">
        <v>18516</v>
      </c>
      <c r="M1569" s="59" t="s">
        <v>18516</v>
      </c>
    </row>
    <row r="1570" spans="1:18" s="59" customFormat="1" ht="14.25">
      <c r="A1570" s="59" t="s">
        <v>31695</v>
      </c>
      <c r="B1570" s="59" t="s">
        <v>31696</v>
      </c>
      <c r="C1570" s="59" t="s">
        <v>29518</v>
      </c>
      <c r="D1570" s="59" t="s">
        <v>29519</v>
      </c>
      <c r="E1570" s="59" t="s">
        <v>18516</v>
      </c>
      <c r="F1570" s="59" t="s">
        <v>18516</v>
      </c>
      <c r="G1570" s="59" t="s">
        <v>18516</v>
      </c>
      <c r="H1570" s="59" t="s">
        <v>18516</v>
      </c>
      <c r="I1570" s="59" t="s">
        <v>18516</v>
      </c>
      <c r="J1570" s="59" t="s">
        <v>18516</v>
      </c>
      <c r="K1570" s="59" t="s">
        <v>29707</v>
      </c>
      <c r="L1570" s="59" t="s">
        <v>18516</v>
      </c>
      <c r="M1570" s="59" t="s">
        <v>18516</v>
      </c>
    </row>
    <row r="1571" spans="1:18" s="59" customFormat="1" ht="14.25">
      <c r="A1571" s="59" t="s">
        <v>31697</v>
      </c>
      <c r="B1571" s="59" t="s">
        <v>31698</v>
      </c>
      <c r="C1571" s="59" t="s">
        <v>29493</v>
      </c>
      <c r="D1571" s="59" t="s">
        <v>29494</v>
      </c>
      <c r="E1571" s="164">
        <v>215</v>
      </c>
      <c r="F1571" s="164">
        <v>215</v>
      </c>
      <c r="G1571" s="59" t="s">
        <v>18516</v>
      </c>
      <c r="H1571" s="59" t="s">
        <v>18516</v>
      </c>
      <c r="I1571" s="164">
        <v>100.76</v>
      </c>
      <c r="J1571" s="164">
        <v>315.76</v>
      </c>
      <c r="K1571" s="59">
        <v>0</v>
      </c>
      <c r="L1571" s="59" t="s">
        <v>18516</v>
      </c>
      <c r="M1571" s="59" t="s">
        <v>18516</v>
      </c>
    </row>
    <row r="1572" spans="1:18" s="59" customFormat="1" ht="14.25">
      <c r="A1572" s="59" t="s">
        <v>31699</v>
      </c>
      <c r="B1572" s="59" t="s">
        <v>31700</v>
      </c>
      <c r="C1572" s="59" t="s">
        <v>31271</v>
      </c>
      <c r="D1572" s="59" t="s">
        <v>31272</v>
      </c>
      <c r="E1572" s="164">
        <v>229.99</v>
      </c>
      <c r="F1572" s="164">
        <v>166.79</v>
      </c>
      <c r="G1572" s="165">
        <v>0.72</v>
      </c>
      <c r="H1572" s="59" t="s">
        <v>18516</v>
      </c>
      <c r="I1572" s="164">
        <v>80.27</v>
      </c>
      <c r="J1572" s="164">
        <v>247.06</v>
      </c>
      <c r="K1572" s="59">
        <v>48</v>
      </c>
      <c r="L1572" s="59" t="s">
        <v>18516</v>
      </c>
      <c r="M1572" s="59" t="s">
        <v>18516</v>
      </c>
    </row>
    <row r="1573" spans="1:18" s="59" customFormat="1" ht="14.25">
      <c r="A1573" s="59" t="s">
        <v>22337</v>
      </c>
      <c r="B1573" s="59" t="s">
        <v>31701</v>
      </c>
      <c r="C1573" s="59" t="s">
        <v>29424</v>
      </c>
      <c r="D1573" s="59" t="s">
        <v>29425</v>
      </c>
      <c r="E1573" s="164">
        <v>315</v>
      </c>
      <c r="F1573" s="164">
        <v>230</v>
      </c>
      <c r="G1573" s="165">
        <v>0.73</v>
      </c>
      <c r="H1573" s="59" t="s">
        <v>18516</v>
      </c>
      <c r="I1573" s="164">
        <v>143.14</v>
      </c>
      <c r="J1573" s="164">
        <v>373.14</v>
      </c>
      <c r="K1573" s="59">
        <v>0</v>
      </c>
      <c r="L1573" s="59" t="s">
        <v>18516</v>
      </c>
      <c r="M1573" s="59" t="s">
        <v>18516</v>
      </c>
    </row>
    <row r="1574" spans="1:18" s="59" customFormat="1" ht="14.25">
      <c r="A1574" s="59" t="s">
        <v>22334</v>
      </c>
      <c r="B1574" s="59" t="s">
        <v>31702</v>
      </c>
      <c r="C1574" s="59" t="s">
        <v>29424</v>
      </c>
      <c r="D1574" s="59" t="s">
        <v>29425</v>
      </c>
      <c r="E1574" s="164">
        <v>315</v>
      </c>
      <c r="F1574" s="164">
        <v>230</v>
      </c>
      <c r="G1574" s="165">
        <v>0.73</v>
      </c>
      <c r="H1574" s="59" t="s">
        <v>18516</v>
      </c>
      <c r="I1574" s="164">
        <v>143.14</v>
      </c>
      <c r="J1574" s="164">
        <v>373.14</v>
      </c>
      <c r="K1574" s="59">
        <v>0</v>
      </c>
      <c r="L1574" s="59" t="s">
        <v>18516</v>
      </c>
      <c r="M1574" s="59" t="s">
        <v>18516</v>
      </c>
    </row>
    <row r="1575" spans="1:18" s="59" customFormat="1" ht="14.25">
      <c r="A1575" s="59" t="s">
        <v>24680</v>
      </c>
      <c r="B1575" s="59" t="s">
        <v>31703</v>
      </c>
      <c r="C1575" s="59" t="s">
        <v>29509</v>
      </c>
      <c r="D1575" s="59" t="s">
        <v>29510</v>
      </c>
      <c r="E1575" s="164">
        <v>120</v>
      </c>
      <c r="F1575" s="164">
        <v>80</v>
      </c>
      <c r="G1575" s="165">
        <v>0.66</v>
      </c>
      <c r="H1575" s="59" t="s">
        <v>18516</v>
      </c>
      <c r="I1575" s="164">
        <v>38.2</v>
      </c>
      <c r="J1575" s="164">
        <v>118.2</v>
      </c>
      <c r="K1575" s="59">
        <v>19</v>
      </c>
      <c r="L1575" s="59" t="s">
        <v>18516</v>
      </c>
      <c r="M1575" s="59" t="s">
        <v>18516</v>
      </c>
    </row>
    <row r="1576" spans="1:18" s="59" customFormat="1" ht="14.25">
      <c r="A1576" s="59" t="s">
        <v>31704</v>
      </c>
      <c r="B1576" s="59" t="s">
        <v>31705</v>
      </c>
      <c r="C1576" s="59" t="s">
        <v>29583</v>
      </c>
      <c r="D1576" s="59" t="s">
        <v>29583</v>
      </c>
      <c r="E1576" s="59" t="s">
        <v>18516</v>
      </c>
      <c r="F1576" s="59" t="s">
        <v>18516</v>
      </c>
      <c r="G1576" s="59" t="s">
        <v>18516</v>
      </c>
      <c r="H1576" s="59" t="s">
        <v>18516</v>
      </c>
      <c r="I1576" s="59" t="s">
        <v>18516</v>
      </c>
      <c r="J1576" s="59" t="s">
        <v>18516</v>
      </c>
      <c r="K1576" s="59" t="s">
        <v>29707</v>
      </c>
      <c r="L1576" s="59" t="s">
        <v>18516</v>
      </c>
      <c r="M1576" s="59" t="s">
        <v>18516</v>
      </c>
    </row>
    <row r="1577" spans="1:18" s="59" customFormat="1" ht="14.25">
      <c r="A1577" s="59" t="s">
        <v>19505</v>
      </c>
      <c r="B1577" s="59" t="s">
        <v>31706</v>
      </c>
      <c r="C1577" s="59" t="s">
        <v>29893</v>
      </c>
      <c r="D1577" s="59" t="s">
        <v>29894</v>
      </c>
      <c r="E1577" s="164">
        <v>289</v>
      </c>
      <c r="F1577" s="164">
        <v>195</v>
      </c>
      <c r="G1577" s="165">
        <v>0.67</v>
      </c>
      <c r="H1577" s="59" t="s">
        <v>18516</v>
      </c>
      <c r="I1577" s="164">
        <v>103.2</v>
      </c>
      <c r="J1577" s="164">
        <v>298.2</v>
      </c>
      <c r="K1577" s="59">
        <v>0</v>
      </c>
      <c r="L1577" s="59" t="s">
        <v>18516</v>
      </c>
      <c r="M1577" s="59" t="s">
        <v>18516</v>
      </c>
    </row>
    <row r="1578" spans="1:18" s="59" customFormat="1" ht="14.25">
      <c r="A1578" s="59" t="s">
        <v>31707</v>
      </c>
      <c r="B1578" s="59" t="s">
        <v>31708</v>
      </c>
      <c r="C1578" s="59" t="s">
        <v>29583</v>
      </c>
      <c r="D1578" s="59" t="s">
        <v>29583</v>
      </c>
      <c r="E1578" s="59" t="s">
        <v>18516</v>
      </c>
      <c r="F1578" s="59" t="s">
        <v>18516</v>
      </c>
      <c r="G1578" s="59" t="s">
        <v>18516</v>
      </c>
      <c r="H1578" s="59" t="s">
        <v>18516</v>
      </c>
      <c r="I1578" s="59" t="s">
        <v>18516</v>
      </c>
      <c r="J1578" s="59" t="s">
        <v>18516</v>
      </c>
      <c r="K1578" s="59" t="s">
        <v>29707</v>
      </c>
      <c r="L1578" s="59" t="s">
        <v>18516</v>
      </c>
      <c r="M1578" s="59" t="s">
        <v>18516</v>
      </c>
    </row>
    <row r="1579" spans="1:18" s="59" customFormat="1" ht="14.25">
      <c r="A1579" s="59" t="s">
        <v>31709</v>
      </c>
      <c r="B1579" s="59" t="s">
        <v>31710</v>
      </c>
      <c r="C1579" s="59" t="s">
        <v>29583</v>
      </c>
      <c r="D1579" s="59" t="s">
        <v>29583</v>
      </c>
      <c r="E1579" s="59" t="s">
        <v>18516</v>
      </c>
      <c r="F1579" s="59" t="s">
        <v>18516</v>
      </c>
      <c r="G1579" s="59" t="s">
        <v>18516</v>
      </c>
      <c r="H1579" s="59" t="s">
        <v>18516</v>
      </c>
      <c r="I1579" s="59" t="s">
        <v>18516</v>
      </c>
      <c r="J1579" s="59" t="s">
        <v>18516</v>
      </c>
      <c r="K1579" s="59" t="s">
        <v>29707</v>
      </c>
      <c r="L1579" s="59" t="s">
        <v>18516</v>
      </c>
      <c r="M1579" s="59" t="s">
        <v>18516</v>
      </c>
    </row>
    <row r="1580" spans="1:18" s="59" customFormat="1" ht="14.25">
      <c r="A1580" s="59" t="s">
        <v>16129</v>
      </c>
      <c r="B1580" s="59" t="s">
        <v>31711</v>
      </c>
      <c r="C1580" s="59" t="s">
        <v>29518</v>
      </c>
      <c r="D1580" s="59" t="s">
        <v>29519</v>
      </c>
      <c r="E1580" s="164">
        <v>249</v>
      </c>
      <c r="F1580" s="164">
        <v>215</v>
      </c>
      <c r="G1580" s="165">
        <v>0.86</v>
      </c>
      <c r="H1580" s="59" t="s">
        <v>18516</v>
      </c>
      <c r="I1580" s="164">
        <v>91.5</v>
      </c>
      <c r="J1580" s="164">
        <v>306.5</v>
      </c>
      <c r="K1580" s="59">
        <v>68</v>
      </c>
      <c r="L1580" s="59" t="s">
        <v>18516</v>
      </c>
      <c r="M1580" s="59" t="s">
        <v>18516</v>
      </c>
    </row>
    <row r="1581" spans="1:18" s="59" customFormat="1" ht="14.25">
      <c r="A1581" s="59" t="s">
        <v>31712</v>
      </c>
      <c r="B1581" s="59" t="s">
        <v>31713</v>
      </c>
      <c r="C1581" s="59" t="s">
        <v>29583</v>
      </c>
      <c r="D1581" s="59" t="s">
        <v>29583</v>
      </c>
      <c r="E1581" s="59" t="s">
        <v>18516</v>
      </c>
      <c r="F1581" s="59" t="s">
        <v>18516</v>
      </c>
      <c r="G1581" s="59" t="s">
        <v>18516</v>
      </c>
      <c r="H1581" s="59" t="s">
        <v>18516</v>
      </c>
      <c r="I1581" s="59" t="s">
        <v>18516</v>
      </c>
      <c r="J1581" s="59" t="s">
        <v>18516</v>
      </c>
      <c r="K1581" s="59" t="s">
        <v>29707</v>
      </c>
      <c r="L1581" s="59" t="s">
        <v>18516</v>
      </c>
      <c r="M1581" s="59" t="s">
        <v>18516</v>
      </c>
    </row>
    <row r="1582" spans="1:18" s="59" customFormat="1" ht="14.25">
      <c r="A1582" s="59" t="s">
        <v>31714</v>
      </c>
      <c r="B1582" s="59" t="s">
        <v>31715</v>
      </c>
      <c r="C1582" s="59" t="s">
        <v>29583</v>
      </c>
      <c r="D1582" s="59" t="s">
        <v>29583</v>
      </c>
      <c r="E1582" s="59" t="s">
        <v>18516</v>
      </c>
      <c r="F1582" s="59" t="s">
        <v>18516</v>
      </c>
      <c r="G1582" s="59" t="s">
        <v>18516</v>
      </c>
      <c r="H1582" s="59" t="s">
        <v>18516</v>
      </c>
      <c r="I1582" s="59" t="s">
        <v>18516</v>
      </c>
      <c r="J1582" s="59" t="s">
        <v>18516</v>
      </c>
      <c r="K1582" s="59" t="s">
        <v>29707</v>
      </c>
      <c r="L1582" s="59" t="s">
        <v>18516</v>
      </c>
      <c r="M1582" s="59" t="s">
        <v>18516</v>
      </c>
    </row>
    <row r="1583" spans="1:18" s="59" customFormat="1" ht="14.25">
      <c r="A1583" s="59" t="s">
        <v>31716</v>
      </c>
      <c r="B1583" s="59" t="s">
        <v>31717</v>
      </c>
      <c r="C1583" s="59" t="s">
        <v>31718</v>
      </c>
      <c r="D1583" s="59" t="s">
        <v>31719</v>
      </c>
      <c r="E1583" s="59" t="s">
        <v>18516</v>
      </c>
      <c r="F1583" s="59" t="s">
        <v>18516</v>
      </c>
      <c r="G1583" s="59" t="s">
        <v>18516</v>
      </c>
      <c r="H1583" s="59" t="s">
        <v>18516</v>
      </c>
      <c r="I1583" s="59" t="s">
        <v>18516</v>
      </c>
      <c r="J1583" s="59" t="s">
        <v>18516</v>
      </c>
      <c r="K1583" s="59" t="s">
        <v>29707</v>
      </c>
      <c r="L1583" s="59" t="s">
        <v>18516</v>
      </c>
      <c r="M1583" s="59" t="s">
        <v>18516</v>
      </c>
    </row>
    <row r="1584" spans="1:18" s="59" customFormat="1" ht="14.25">
      <c r="A1584" s="59" t="s">
        <v>31720</v>
      </c>
      <c r="B1584" s="59" t="s">
        <v>31717</v>
      </c>
      <c r="C1584" s="59" t="s">
        <v>31718</v>
      </c>
      <c r="D1584" s="59" t="s">
        <v>31719</v>
      </c>
      <c r="E1584" s="59" t="s">
        <v>18516</v>
      </c>
      <c r="F1584" s="59" t="s">
        <v>18516</v>
      </c>
      <c r="G1584" s="59" t="s">
        <v>18516</v>
      </c>
      <c r="H1584" s="59" t="s">
        <v>18516</v>
      </c>
      <c r="I1584" s="59" t="s">
        <v>18516</v>
      </c>
      <c r="J1584" s="59" t="s">
        <v>18516</v>
      </c>
      <c r="K1584" s="59" t="s">
        <v>29707</v>
      </c>
      <c r="L1584" s="59" t="s">
        <v>18516</v>
      </c>
      <c r="M1584" s="59" t="s">
        <v>18516</v>
      </c>
    </row>
    <row r="1585" spans="1:18" s="59" customFormat="1" ht="14.25">
      <c r="A1585" s="59" t="s">
        <v>31721</v>
      </c>
      <c r="B1585" s="59" t="s">
        <v>31722</v>
      </c>
      <c r="C1585" s="59" t="s">
        <v>31718</v>
      </c>
      <c r="D1585" s="59" t="s">
        <v>31719</v>
      </c>
      <c r="E1585" s="164">
        <v>185</v>
      </c>
      <c r="F1585" s="164">
        <v>185</v>
      </c>
      <c r="G1585" s="59" t="s">
        <v>18516</v>
      </c>
      <c r="H1585" s="59" t="s">
        <v>18516</v>
      </c>
      <c r="I1585" s="164">
        <v>85.03</v>
      </c>
      <c r="J1585" s="164">
        <v>270.03</v>
      </c>
      <c r="K1585" s="59">
        <v>38</v>
      </c>
      <c r="L1585" s="59" t="s">
        <v>18516</v>
      </c>
      <c r="M1585" s="59" t="s">
        <v>18516</v>
      </c>
    </row>
    <row r="1586" spans="1:18" s="59" customFormat="1" ht="14.25">
      <c r="A1586" s="59" t="s">
        <v>31723</v>
      </c>
      <c r="B1586" s="59" t="s">
        <v>31724</v>
      </c>
      <c r="C1586" s="59" t="s">
        <v>31718</v>
      </c>
      <c r="D1586" s="59" t="s">
        <v>31719</v>
      </c>
      <c r="E1586" s="164">
        <v>195</v>
      </c>
      <c r="F1586" s="164">
        <v>180</v>
      </c>
      <c r="G1586" s="165">
        <v>0.92</v>
      </c>
      <c r="H1586" s="59" t="s">
        <v>18516</v>
      </c>
      <c r="I1586" s="164">
        <v>85.03</v>
      </c>
      <c r="J1586" s="164">
        <v>265.03</v>
      </c>
      <c r="K1586" s="59">
        <v>91</v>
      </c>
      <c r="L1586" s="59" t="s">
        <v>18516</v>
      </c>
      <c r="M1586" s="59" t="s">
        <v>18516</v>
      </c>
    </row>
    <row r="1587" spans="1:18" s="59" customFormat="1" ht="14.25">
      <c r="A1587" s="59" t="s">
        <v>31725</v>
      </c>
      <c r="B1587" s="59" t="s">
        <v>31726</v>
      </c>
      <c r="C1587" s="59" t="s">
        <v>31718</v>
      </c>
      <c r="D1587" s="59" t="s">
        <v>31719</v>
      </c>
      <c r="E1587" s="59" t="s">
        <v>18516</v>
      </c>
      <c r="F1587" s="59" t="s">
        <v>18516</v>
      </c>
      <c r="G1587" s="59" t="s">
        <v>18516</v>
      </c>
      <c r="H1587" s="59" t="s">
        <v>18516</v>
      </c>
      <c r="I1587" s="59" t="s">
        <v>18516</v>
      </c>
      <c r="J1587" s="59" t="s">
        <v>18516</v>
      </c>
      <c r="K1587" s="59" t="s">
        <v>29707</v>
      </c>
      <c r="L1587" s="59" t="s">
        <v>18516</v>
      </c>
      <c r="M1587" s="59" t="s">
        <v>18516</v>
      </c>
    </row>
    <row r="1588" spans="1:18" s="59" customFormat="1" ht="14.25">
      <c r="A1588" s="59" t="s">
        <v>31727</v>
      </c>
      <c r="B1588" s="59" t="s">
        <v>31728</v>
      </c>
      <c r="C1588" s="59" t="s">
        <v>29583</v>
      </c>
      <c r="D1588" s="59" t="s">
        <v>29583</v>
      </c>
      <c r="E1588" s="59" t="s">
        <v>18516</v>
      </c>
      <c r="F1588" s="59" t="s">
        <v>18516</v>
      </c>
      <c r="G1588" s="59" t="s">
        <v>18516</v>
      </c>
      <c r="H1588" s="59" t="s">
        <v>18516</v>
      </c>
      <c r="I1588" s="59" t="s">
        <v>18516</v>
      </c>
      <c r="J1588" s="59" t="s">
        <v>18516</v>
      </c>
      <c r="K1588" s="59" t="s">
        <v>29707</v>
      </c>
      <c r="L1588" s="59" t="s">
        <v>18516</v>
      </c>
      <c r="M1588" s="59" t="s">
        <v>18516</v>
      </c>
    </row>
    <row r="1589" spans="1:18" s="59" customFormat="1" ht="14.25">
      <c r="A1589" s="59" t="s">
        <v>31729</v>
      </c>
      <c r="B1589" s="59" t="s">
        <v>31730</v>
      </c>
      <c r="C1589" s="59" t="s">
        <v>29493</v>
      </c>
      <c r="D1589" s="59" t="s">
        <v>29494</v>
      </c>
      <c r="E1589" s="59" t="s">
        <v>18516</v>
      </c>
      <c r="F1589" s="59" t="s">
        <v>18516</v>
      </c>
      <c r="G1589" s="59" t="s">
        <v>18516</v>
      </c>
      <c r="H1589" s="59" t="s">
        <v>18516</v>
      </c>
      <c r="I1589" s="59" t="s">
        <v>18516</v>
      </c>
      <c r="J1589" s="59" t="s">
        <v>18516</v>
      </c>
      <c r="K1589" s="59" t="s">
        <v>29707</v>
      </c>
      <c r="L1589" s="59" t="s">
        <v>18516</v>
      </c>
      <c r="M1589" s="59" t="s">
        <v>18516</v>
      </c>
    </row>
    <row r="1590" spans="1:18" s="59" customFormat="1" ht="14.25">
      <c r="A1590" s="59" t="s">
        <v>31731</v>
      </c>
      <c r="B1590" s="59" t="s">
        <v>31732</v>
      </c>
      <c r="C1590" s="59" t="s">
        <v>29493</v>
      </c>
      <c r="D1590" s="59" t="s">
        <v>29494</v>
      </c>
      <c r="E1590" s="59" t="s">
        <v>18516</v>
      </c>
      <c r="F1590" s="59" t="s">
        <v>18516</v>
      </c>
      <c r="G1590" s="59" t="s">
        <v>18516</v>
      </c>
      <c r="H1590" s="59" t="s">
        <v>18516</v>
      </c>
      <c r="I1590" s="59" t="s">
        <v>18516</v>
      </c>
      <c r="J1590" s="59" t="s">
        <v>18516</v>
      </c>
      <c r="K1590" s="59" t="s">
        <v>29707</v>
      </c>
      <c r="L1590" s="59" t="s">
        <v>18516</v>
      </c>
      <c r="M1590" s="59" t="s">
        <v>18516</v>
      </c>
    </row>
    <row r="1591" spans="1:18" s="59" customFormat="1" ht="14.25">
      <c r="A1591" s="59" t="s">
        <v>31733</v>
      </c>
      <c r="B1591" s="59" t="s">
        <v>31734</v>
      </c>
      <c r="C1591" s="59" t="s">
        <v>29493</v>
      </c>
      <c r="D1591" s="59" t="s">
        <v>29494</v>
      </c>
      <c r="E1591" s="59" t="s">
        <v>18516</v>
      </c>
      <c r="F1591" s="59" t="s">
        <v>18516</v>
      </c>
      <c r="G1591" s="59" t="s">
        <v>18516</v>
      </c>
      <c r="H1591" s="59" t="s">
        <v>18516</v>
      </c>
      <c r="I1591" s="59" t="s">
        <v>18516</v>
      </c>
      <c r="J1591" s="59" t="s">
        <v>18516</v>
      </c>
      <c r="K1591" s="59" t="s">
        <v>29707</v>
      </c>
      <c r="L1591" s="59" t="s">
        <v>18516</v>
      </c>
      <c r="M1591" s="59" t="s">
        <v>18516</v>
      </c>
    </row>
    <row r="1592" spans="1:18" s="59" customFormat="1" ht="14.25">
      <c r="A1592" s="59" t="s">
        <v>31735</v>
      </c>
      <c r="B1592" s="59" t="s">
        <v>31736</v>
      </c>
      <c r="C1592" s="59" t="s">
        <v>31672</v>
      </c>
      <c r="D1592" s="59" t="s">
        <v>31672</v>
      </c>
      <c r="E1592" s="164">
        <v>192.36</v>
      </c>
      <c r="F1592" s="164">
        <v>192.36</v>
      </c>
      <c r="G1592" s="59" t="s">
        <v>18516</v>
      </c>
      <c r="H1592" s="59" t="s">
        <v>18516</v>
      </c>
      <c r="I1592" s="164">
        <v>84.12</v>
      </c>
      <c r="J1592" s="164">
        <v>276.48</v>
      </c>
      <c r="K1592" s="59">
        <v>60</v>
      </c>
      <c r="L1592" s="59" t="s">
        <v>18516</v>
      </c>
      <c r="M1592" s="59" t="s">
        <v>18516</v>
      </c>
    </row>
    <row r="1593" spans="1:18" s="59" customFormat="1" ht="14.25">
      <c r="A1593" s="59" t="s">
        <v>31737</v>
      </c>
      <c r="B1593" s="59" t="s">
        <v>31738</v>
      </c>
      <c r="C1593" s="59" t="s">
        <v>31672</v>
      </c>
      <c r="D1593" s="59" t="s">
        <v>31672</v>
      </c>
      <c r="E1593" s="164">
        <v>198.41</v>
      </c>
      <c r="F1593" s="164">
        <v>198.41</v>
      </c>
      <c r="G1593" s="59" t="s">
        <v>18516</v>
      </c>
      <c r="H1593" s="59" t="s">
        <v>18516</v>
      </c>
      <c r="I1593" s="164">
        <v>85.89</v>
      </c>
      <c r="J1593" s="164">
        <v>284.3</v>
      </c>
      <c r="K1593" s="59">
        <v>65</v>
      </c>
      <c r="L1593" s="59" t="s">
        <v>18516</v>
      </c>
      <c r="M1593" s="59" t="s">
        <v>18516</v>
      </c>
    </row>
    <row r="1594" spans="1:18" s="59" customFormat="1" ht="14.25">
      <c r="A1594" s="59" t="s">
        <v>31739</v>
      </c>
      <c r="B1594" s="59" t="s">
        <v>31740</v>
      </c>
      <c r="C1594" s="59" t="s">
        <v>29493</v>
      </c>
      <c r="D1594" s="59" t="s">
        <v>29494</v>
      </c>
      <c r="E1594" s="164">
        <v>180</v>
      </c>
      <c r="F1594" s="164">
        <v>173</v>
      </c>
      <c r="G1594" s="165">
        <v>0.96</v>
      </c>
      <c r="H1594" s="59" t="s">
        <v>18516</v>
      </c>
      <c r="I1594" s="164">
        <v>75.78</v>
      </c>
      <c r="J1594" s="164">
        <v>248.78</v>
      </c>
      <c r="K1594" s="59">
        <v>102</v>
      </c>
      <c r="L1594" s="59" t="s">
        <v>18516</v>
      </c>
      <c r="M1594" s="59" t="s">
        <v>18516</v>
      </c>
    </row>
    <row r="1595" spans="1:18" s="59" customFormat="1" ht="14.25">
      <c r="A1595" s="59" t="s">
        <v>31741</v>
      </c>
      <c r="B1595" s="59" t="s">
        <v>31742</v>
      </c>
      <c r="C1595" s="59" t="s">
        <v>29493</v>
      </c>
      <c r="D1595" s="59" t="s">
        <v>29494</v>
      </c>
      <c r="E1595" s="164">
        <v>210</v>
      </c>
      <c r="F1595" s="164">
        <v>210</v>
      </c>
      <c r="G1595" s="59" t="s">
        <v>18516</v>
      </c>
      <c r="H1595" s="59" t="s">
        <v>18516</v>
      </c>
      <c r="I1595" s="164">
        <v>59.86</v>
      </c>
      <c r="J1595" s="164">
        <v>269.86</v>
      </c>
      <c r="K1595" s="59">
        <v>43</v>
      </c>
      <c r="L1595" s="59" t="s">
        <v>18516</v>
      </c>
      <c r="M1595" s="59" t="s">
        <v>18516</v>
      </c>
    </row>
    <row r="1596" spans="1:18" s="59" customFormat="1" ht="14.25">
      <c r="A1596" s="59" t="s">
        <v>31743</v>
      </c>
      <c r="B1596" s="59" t="s">
        <v>31744</v>
      </c>
      <c r="C1596" s="59" t="s">
        <v>29493</v>
      </c>
      <c r="D1596" s="59" t="s">
        <v>29494</v>
      </c>
      <c r="E1596" s="164">
        <v>195</v>
      </c>
      <c r="F1596" s="164">
        <v>170</v>
      </c>
      <c r="G1596" s="165">
        <v>0.87</v>
      </c>
      <c r="H1596" s="59" t="s">
        <v>18516</v>
      </c>
      <c r="I1596" s="164">
        <v>88.82</v>
      </c>
      <c r="J1596" s="164">
        <v>258.82</v>
      </c>
      <c r="K1596" s="59">
        <v>4</v>
      </c>
      <c r="L1596" s="59" t="s">
        <v>18516</v>
      </c>
      <c r="M1596" s="59" t="s">
        <v>18516</v>
      </c>
    </row>
    <row r="1597" spans="1:18" s="59" customFormat="1" ht="14.25">
      <c r="A1597" s="59" t="s">
        <v>31745</v>
      </c>
      <c r="B1597" s="59" t="s">
        <v>31746</v>
      </c>
      <c r="C1597" s="59" t="s">
        <v>29493</v>
      </c>
      <c r="D1597" s="59" t="s">
        <v>29494</v>
      </c>
      <c r="E1597" s="164">
        <v>180</v>
      </c>
      <c r="F1597" s="164">
        <v>180</v>
      </c>
      <c r="G1597" s="59" t="s">
        <v>18516</v>
      </c>
      <c r="H1597" s="59" t="s">
        <v>18516</v>
      </c>
      <c r="I1597" s="164">
        <v>75.78</v>
      </c>
      <c r="J1597" s="164">
        <v>255.78</v>
      </c>
      <c r="K1597" s="59">
        <v>62</v>
      </c>
      <c r="L1597" s="59" t="s">
        <v>18516</v>
      </c>
      <c r="M1597" s="59" t="s">
        <v>18516</v>
      </c>
    </row>
    <row r="1598" spans="1:18" s="59" customFormat="1" ht="14.25">
      <c r="A1598" s="59" t="s">
        <v>31747</v>
      </c>
      <c r="B1598" s="59" t="s">
        <v>31748</v>
      </c>
      <c r="C1598" s="59" t="s">
        <v>29493</v>
      </c>
      <c r="D1598" s="59" t="s">
        <v>29494</v>
      </c>
      <c r="E1598" s="164">
        <v>165</v>
      </c>
      <c r="F1598" s="164">
        <v>160</v>
      </c>
      <c r="G1598" s="165">
        <v>0.96</v>
      </c>
      <c r="H1598" s="59" t="s">
        <v>18516</v>
      </c>
      <c r="I1598" s="164">
        <v>59.86</v>
      </c>
      <c r="J1598" s="164">
        <v>219.86</v>
      </c>
      <c r="K1598" s="59">
        <v>72</v>
      </c>
      <c r="L1598" s="59" t="s">
        <v>18516</v>
      </c>
      <c r="M1598" s="59" t="s">
        <v>18516</v>
      </c>
    </row>
    <row r="1599" spans="1:18" s="59" customFormat="1" ht="14.25">
      <c r="A1599" s="59" t="s">
        <v>22157</v>
      </c>
      <c r="B1599" s="59" t="s">
        <v>31749</v>
      </c>
      <c r="C1599" s="59" t="s">
        <v>31750</v>
      </c>
      <c r="D1599" s="59" t="s">
        <v>31751</v>
      </c>
      <c r="E1599" s="164">
        <v>139.99</v>
      </c>
      <c r="F1599" s="164">
        <v>99.99</v>
      </c>
      <c r="G1599" s="165">
        <v>0.71</v>
      </c>
      <c r="H1599" s="59" t="s">
        <v>29478</v>
      </c>
      <c r="I1599" s="164">
        <v>38.27</v>
      </c>
      <c r="J1599" s="164">
        <v>138.26</v>
      </c>
      <c r="K1599" s="59">
        <v>53</v>
      </c>
      <c r="L1599" s="59" t="s">
        <v>18516</v>
      </c>
      <c r="M1599" s="59" t="s">
        <v>18516</v>
      </c>
    </row>
    <row r="1600" spans="1:18" s="59" customFormat="1" ht="14.25">
      <c r="A1600" s="59" t="s">
        <v>22154</v>
      </c>
      <c r="B1600" s="59" t="s">
        <v>31752</v>
      </c>
      <c r="C1600" s="59" t="s">
        <v>31750</v>
      </c>
      <c r="D1600" s="59" t="s">
        <v>31751</v>
      </c>
      <c r="E1600" s="164">
        <v>139.99</v>
      </c>
      <c r="F1600" s="164">
        <v>109.99</v>
      </c>
      <c r="G1600" s="165">
        <v>0.78</v>
      </c>
      <c r="H1600" s="59" t="s">
        <v>29478</v>
      </c>
      <c r="I1600" s="164">
        <v>38.27</v>
      </c>
      <c r="J1600" s="164">
        <v>148.26</v>
      </c>
      <c r="K1600" s="59">
        <v>44</v>
      </c>
      <c r="L1600" s="59" t="s">
        <v>18516</v>
      </c>
      <c r="M1600" s="59" t="s">
        <v>18516</v>
      </c>
    </row>
    <row r="1601" spans="1:18" s="59" customFormat="1" ht="14.25">
      <c r="A1601" s="59" t="s">
        <v>31753</v>
      </c>
      <c r="B1601" s="59" t="s">
        <v>31754</v>
      </c>
      <c r="C1601" s="59" t="s">
        <v>29493</v>
      </c>
      <c r="D1601" s="59" t="s">
        <v>29494</v>
      </c>
      <c r="E1601" s="59" t="s">
        <v>18516</v>
      </c>
      <c r="F1601" s="59" t="s">
        <v>18516</v>
      </c>
      <c r="G1601" s="59" t="s">
        <v>18516</v>
      </c>
      <c r="H1601" s="59" t="s">
        <v>18516</v>
      </c>
      <c r="I1601" s="59" t="s">
        <v>18516</v>
      </c>
      <c r="J1601" s="59" t="s">
        <v>18516</v>
      </c>
      <c r="K1601" s="59" t="s">
        <v>29707</v>
      </c>
      <c r="L1601" s="59" t="s">
        <v>18516</v>
      </c>
      <c r="M1601" s="59" t="s">
        <v>18516</v>
      </c>
    </row>
    <row r="1602" spans="1:18" s="59" customFormat="1" ht="14.25">
      <c r="A1602" s="59" t="s">
        <v>22189</v>
      </c>
      <c r="B1602" s="59" t="s">
        <v>31755</v>
      </c>
      <c r="C1602" s="59" t="s">
        <v>29493</v>
      </c>
      <c r="D1602" s="59" t="s">
        <v>29494</v>
      </c>
      <c r="E1602" s="164">
        <v>1025</v>
      </c>
      <c r="F1602" s="164">
        <v>900</v>
      </c>
      <c r="G1602" s="165">
        <v>0.87</v>
      </c>
      <c r="H1602" s="59" t="s">
        <v>18516</v>
      </c>
      <c r="I1602" s="164">
        <v>446</v>
      </c>
      <c r="J1602" s="164">
        <v>1346</v>
      </c>
      <c r="K1602" s="59">
        <v>0</v>
      </c>
      <c r="L1602" s="59" t="s">
        <v>18516</v>
      </c>
      <c r="M1602" s="59" t="s">
        <v>18516</v>
      </c>
    </row>
    <row r="1603" spans="1:18" s="59" customFormat="1" ht="14.25">
      <c r="A1603" s="59" t="s">
        <v>18035</v>
      </c>
      <c r="B1603" s="59" t="s">
        <v>31756</v>
      </c>
      <c r="C1603" s="59" t="s">
        <v>29562</v>
      </c>
      <c r="D1603" s="59" t="s">
        <v>29562</v>
      </c>
      <c r="E1603" s="164">
        <v>240</v>
      </c>
      <c r="F1603" s="164">
        <v>180</v>
      </c>
      <c r="G1603" s="165">
        <v>0.75</v>
      </c>
      <c r="H1603" s="59" t="s">
        <v>18516</v>
      </c>
      <c r="I1603" s="164">
        <v>85.21</v>
      </c>
      <c r="J1603" s="164">
        <v>265.21</v>
      </c>
      <c r="K1603" s="59">
        <v>22</v>
      </c>
      <c r="L1603" s="59" t="s">
        <v>18516</v>
      </c>
      <c r="M1603" s="59" t="s">
        <v>18516</v>
      </c>
    </row>
    <row r="1604" spans="1:18" s="59" customFormat="1" ht="14.25">
      <c r="A1604" s="59" t="s">
        <v>22695</v>
      </c>
      <c r="B1604" s="59" t="s">
        <v>31757</v>
      </c>
      <c r="C1604" s="59" t="s">
        <v>31083</v>
      </c>
      <c r="D1604" s="59" t="s">
        <v>31084</v>
      </c>
      <c r="E1604" s="164">
        <v>130</v>
      </c>
      <c r="F1604" s="164">
        <v>120</v>
      </c>
      <c r="G1604" s="165">
        <v>0.92</v>
      </c>
      <c r="H1604" s="59" t="s">
        <v>18516</v>
      </c>
      <c r="I1604" s="164">
        <v>79.71</v>
      </c>
      <c r="J1604" s="164">
        <v>199.71</v>
      </c>
      <c r="K1604" s="59">
        <v>8</v>
      </c>
      <c r="L1604" s="59" t="s">
        <v>18516</v>
      </c>
      <c r="M1604" s="59" t="s">
        <v>18516</v>
      </c>
    </row>
    <row r="1605" spans="1:18" s="59" customFormat="1" ht="14.25">
      <c r="A1605" s="59" t="s">
        <v>22296</v>
      </c>
      <c r="B1605" s="59" t="s">
        <v>31758</v>
      </c>
      <c r="C1605" s="59" t="s">
        <v>31083</v>
      </c>
      <c r="D1605" s="59" t="s">
        <v>31084</v>
      </c>
      <c r="E1605" s="164">
        <v>140</v>
      </c>
      <c r="F1605" s="164">
        <v>130</v>
      </c>
      <c r="G1605" s="165">
        <v>0.92</v>
      </c>
      <c r="H1605" s="59" t="s">
        <v>18516</v>
      </c>
      <c r="I1605" s="164">
        <v>55.81</v>
      </c>
      <c r="J1605" s="164">
        <v>185.81</v>
      </c>
      <c r="K1605" s="59">
        <v>77</v>
      </c>
      <c r="L1605" s="59" t="s">
        <v>18516</v>
      </c>
      <c r="M1605" s="59" t="s">
        <v>18516</v>
      </c>
    </row>
    <row r="1606" spans="1:18" s="59" customFormat="1" ht="14.25">
      <c r="A1606" s="59" t="s">
        <v>19701</v>
      </c>
      <c r="B1606" s="59" t="s">
        <v>31759</v>
      </c>
      <c r="C1606" s="59" t="s">
        <v>29518</v>
      </c>
      <c r="D1606" s="59" t="s">
        <v>29519</v>
      </c>
      <c r="E1606" s="164">
        <v>155</v>
      </c>
      <c r="F1606" s="164">
        <v>125</v>
      </c>
      <c r="G1606" s="165">
        <v>0.8</v>
      </c>
      <c r="H1606" s="59" t="s">
        <v>18516</v>
      </c>
      <c r="I1606" s="164">
        <v>52.75</v>
      </c>
      <c r="J1606" s="164">
        <v>177.75</v>
      </c>
      <c r="K1606" s="59">
        <v>0</v>
      </c>
      <c r="L1606" s="59" t="s">
        <v>29439</v>
      </c>
      <c r="M1606" s="59" t="s">
        <v>29446</v>
      </c>
    </row>
    <row r="1607" spans="1:18" s="59" customFormat="1" ht="14.25">
      <c r="A1607" s="59" t="s">
        <v>19698</v>
      </c>
      <c r="B1607" s="59" t="s">
        <v>31760</v>
      </c>
      <c r="C1607" s="59" t="s">
        <v>29518</v>
      </c>
      <c r="D1607" s="59" t="s">
        <v>29519</v>
      </c>
      <c r="E1607" s="164">
        <v>140</v>
      </c>
      <c r="F1607" s="164">
        <v>90</v>
      </c>
      <c r="G1607" s="165">
        <v>0.64</v>
      </c>
      <c r="H1607" s="59" t="s">
        <v>18516</v>
      </c>
      <c r="I1607" s="164">
        <v>52.75</v>
      </c>
      <c r="J1607" s="164">
        <v>142.75</v>
      </c>
      <c r="K1607" s="59">
        <v>33</v>
      </c>
      <c r="L1607" s="59" t="s">
        <v>18516</v>
      </c>
      <c r="M1607" s="59" t="s">
        <v>18516</v>
      </c>
    </row>
    <row r="1608" spans="1:18" s="59" customFormat="1" ht="14.25">
      <c r="A1608" s="59" t="s">
        <v>19692</v>
      </c>
      <c r="B1608" s="59" t="s">
        <v>31761</v>
      </c>
      <c r="C1608" s="59" t="s">
        <v>29518</v>
      </c>
      <c r="D1608" s="59" t="s">
        <v>29519</v>
      </c>
      <c r="E1608" s="164">
        <v>165</v>
      </c>
      <c r="F1608" s="164">
        <v>110</v>
      </c>
      <c r="G1608" s="165">
        <v>0.66</v>
      </c>
      <c r="H1608" s="59" t="s">
        <v>18516</v>
      </c>
      <c r="I1608" s="164">
        <v>55.81</v>
      </c>
      <c r="J1608" s="164">
        <v>165.81</v>
      </c>
      <c r="K1608" s="59">
        <v>47</v>
      </c>
      <c r="L1608" s="59" t="s">
        <v>18516</v>
      </c>
      <c r="M1608" s="59" t="s">
        <v>18516</v>
      </c>
    </row>
    <row r="1609" spans="1:18" s="59" customFormat="1" ht="14.25">
      <c r="A1609" s="59" t="s">
        <v>19695</v>
      </c>
      <c r="B1609" s="59" t="s">
        <v>31762</v>
      </c>
      <c r="C1609" s="59" t="s">
        <v>29518</v>
      </c>
      <c r="D1609" s="59" t="s">
        <v>29519</v>
      </c>
      <c r="E1609" s="164">
        <v>165</v>
      </c>
      <c r="F1609" s="164">
        <v>135</v>
      </c>
      <c r="G1609" s="165">
        <v>0.81</v>
      </c>
      <c r="H1609" s="59" t="s">
        <v>18516</v>
      </c>
      <c r="I1609" s="164">
        <v>55.81</v>
      </c>
      <c r="J1609" s="164">
        <v>190.81</v>
      </c>
      <c r="K1609" s="59">
        <v>0</v>
      </c>
      <c r="L1609" s="59" t="s">
        <v>29439</v>
      </c>
      <c r="M1609" s="59" t="s">
        <v>29446</v>
      </c>
    </row>
    <row r="1610" spans="1:18" s="59" customFormat="1" ht="14.25">
      <c r="A1610" s="59" t="s">
        <v>31763</v>
      </c>
      <c r="B1610" s="59" t="s">
        <v>31764</v>
      </c>
      <c r="C1610" s="59" t="s">
        <v>29493</v>
      </c>
      <c r="D1610" s="59" t="s">
        <v>29494</v>
      </c>
      <c r="E1610" s="164">
        <v>486</v>
      </c>
      <c r="F1610" s="164">
        <v>486</v>
      </c>
      <c r="G1610" s="59" t="s">
        <v>18516</v>
      </c>
      <c r="H1610" s="59" t="s">
        <v>18516</v>
      </c>
      <c r="I1610" s="164">
        <v>159.57</v>
      </c>
      <c r="J1610" s="164">
        <v>645.57</v>
      </c>
      <c r="K1610" s="59">
        <v>69</v>
      </c>
      <c r="L1610" s="59" t="s">
        <v>29439</v>
      </c>
      <c r="M1610" s="59" t="s">
        <v>31765</v>
      </c>
    </row>
    <row r="1611" spans="1:18" s="59" customFormat="1" ht="14.25">
      <c r="A1611" s="59" t="s">
        <v>31766</v>
      </c>
      <c r="B1611" s="59" t="s">
        <v>31767</v>
      </c>
      <c r="C1611" s="59" t="s">
        <v>29493</v>
      </c>
      <c r="D1611" s="59" t="s">
        <v>29494</v>
      </c>
      <c r="E1611" s="164">
        <v>486</v>
      </c>
      <c r="F1611" s="164">
        <v>486</v>
      </c>
      <c r="G1611" s="59" t="s">
        <v>18516</v>
      </c>
      <c r="H1611" s="59" t="s">
        <v>18516</v>
      </c>
      <c r="I1611" s="164">
        <v>159.57</v>
      </c>
      <c r="J1611" s="164">
        <v>645.57</v>
      </c>
      <c r="K1611" s="59">
        <v>107</v>
      </c>
      <c r="L1611" s="59" t="s">
        <v>29439</v>
      </c>
      <c r="M1611" s="59" t="s">
        <v>31765</v>
      </c>
    </row>
    <row r="1612" spans="1:18" s="59" customFormat="1" ht="14.25">
      <c r="A1612" s="59" t="s">
        <v>31768</v>
      </c>
      <c r="B1612" s="59" t="s">
        <v>31769</v>
      </c>
      <c r="C1612" s="59" t="s">
        <v>29493</v>
      </c>
      <c r="D1612" s="59" t="s">
        <v>29494</v>
      </c>
      <c r="E1612" s="164">
        <v>486</v>
      </c>
      <c r="F1612" s="164">
        <v>486</v>
      </c>
      <c r="G1612" s="59" t="s">
        <v>18516</v>
      </c>
      <c r="H1612" s="59" t="s">
        <v>18516</v>
      </c>
      <c r="I1612" s="164">
        <v>159.57</v>
      </c>
      <c r="J1612" s="164">
        <v>645.57</v>
      </c>
      <c r="K1612" s="59">
        <v>64</v>
      </c>
      <c r="L1612" s="59" t="s">
        <v>29439</v>
      </c>
      <c r="M1612" s="59" t="s">
        <v>31765</v>
      </c>
    </row>
    <row r="1613" spans="1:18" s="59" customFormat="1" ht="14.25">
      <c r="A1613" s="59" t="s">
        <v>31770</v>
      </c>
      <c r="B1613" s="59" t="s">
        <v>31771</v>
      </c>
      <c r="C1613" s="59" t="s">
        <v>31281</v>
      </c>
      <c r="D1613" s="59" t="s">
        <v>31282</v>
      </c>
      <c r="E1613" s="164">
        <v>71</v>
      </c>
      <c r="F1613" s="164">
        <v>61</v>
      </c>
      <c r="G1613" s="165">
        <v>0.85</v>
      </c>
      <c r="H1613" s="59" t="s">
        <v>18516</v>
      </c>
      <c r="I1613" s="164">
        <v>23.34</v>
      </c>
      <c r="J1613" s="164">
        <v>84.34</v>
      </c>
      <c r="K1613" s="59">
        <v>188</v>
      </c>
      <c r="L1613" s="59" t="s">
        <v>18516</v>
      </c>
      <c r="M1613" s="59" t="s">
        <v>18516</v>
      </c>
    </row>
    <row r="1614" spans="1:18" s="59" customFormat="1" ht="14.25">
      <c r="A1614" s="59" t="s">
        <v>31772</v>
      </c>
      <c r="B1614" s="59" t="s">
        <v>31773</v>
      </c>
      <c r="C1614" s="59" t="s">
        <v>31281</v>
      </c>
      <c r="D1614" s="59" t="s">
        <v>31282</v>
      </c>
      <c r="E1614" s="164">
        <v>71</v>
      </c>
      <c r="F1614" s="164">
        <v>61</v>
      </c>
      <c r="G1614" s="165">
        <v>0.85</v>
      </c>
      <c r="H1614" s="59" t="s">
        <v>18516</v>
      </c>
      <c r="I1614" s="164">
        <v>23.34</v>
      </c>
      <c r="J1614" s="164">
        <v>84.34</v>
      </c>
      <c r="K1614" s="59">
        <v>265</v>
      </c>
      <c r="L1614" s="59" t="s">
        <v>18516</v>
      </c>
      <c r="M1614" s="59" t="s">
        <v>18516</v>
      </c>
    </row>
    <row r="1615" spans="1:18" s="59" customFormat="1" ht="14.25">
      <c r="A1615" s="59" t="s">
        <v>31774</v>
      </c>
      <c r="B1615" s="59" t="s">
        <v>31775</v>
      </c>
      <c r="C1615" s="59" t="s">
        <v>31281</v>
      </c>
      <c r="D1615" s="59" t="s">
        <v>31282</v>
      </c>
      <c r="E1615" s="164">
        <v>71</v>
      </c>
      <c r="F1615" s="164">
        <v>61</v>
      </c>
      <c r="G1615" s="165">
        <v>0.85</v>
      </c>
      <c r="H1615" s="59" t="s">
        <v>18516</v>
      </c>
      <c r="I1615" s="164">
        <v>23.34</v>
      </c>
      <c r="J1615" s="164">
        <v>84.34</v>
      </c>
      <c r="K1615" s="59">
        <v>274</v>
      </c>
      <c r="L1615" s="59" t="s">
        <v>18516</v>
      </c>
      <c r="M1615" s="59" t="s">
        <v>18516</v>
      </c>
    </row>
    <row r="1616" spans="1:18" s="59" customFormat="1" ht="14.25">
      <c r="A1616" s="59" t="s">
        <v>19502</v>
      </c>
      <c r="B1616" s="59" t="s">
        <v>31776</v>
      </c>
      <c r="C1616" s="59" t="s">
        <v>29893</v>
      </c>
      <c r="D1616" s="59" t="s">
        <v>29894</v>
      </c>
      <c r="E1616" s="164">
        <v>199</v>
      </c>
      <c r="F1616" s="164">
        <v>169</v>
      </c>
      <c r="G1616" s="165">
        <v>0.84</v>
      </c>
      <c r="H1616" s="59" t="s">
        <v>18516</v>
      </c>
      <c r="I1616" s="164">
        <v>50.77</v>
      </c>
      <c r="J1616" s="164">
        <v>219.77</v>
      </c>
      <c r="K1616" s="59">
        <v>0</v>
      </c>
      <c r="L1616" s="59" t="s">
        <v>18516</v>
      </c>
      <c r="M1616" s="59" t="s">
        <v>18516</v>
      </c>
    </row>
    <row r="1617" spans="1:18" s="59" customFormat="1" ht="14.25">
      <c r="A1617" s="59" t="s">
        <v>19531</v>
      </c>
      <c r="B1617" s="59" t="s">
        <v>31777</v>
      </c>
      <c r="C1617" s="59" t="s">
        <v>29893</v>
      </c>
      <c r="D1617" s="59" t="s">
        <v>29894</v>
      </c>
      <c r="E1617" s="164">
        <v>269</v>
      </c>
      <c r="F1617" s="164">
        <v>210</v>
      </c>
      <c r="G1617" s="165">
        <v>0.78</v>
      </c>
      <c r="H1617" s="59" t="s">
        <v>18516</v>
      </c>
      <c r="I1617" s="164">
        <v>56.62</v>
      </c>
      <c r="J1617" s="164">
        <v>266.62</v>
      </c>
      <c r="K1617" s="59">
        <v>21</v>
      </c>
      <c r="L1617" s="59" t="s">
        <v>18516</v>
      </c>
      <c r="M1617" s="59" t="s">
        <v>18516</v>
      </c>
    </row>
    <row r="1618" spans="1:18" s="59" customFormat="1" ht="14.25">
      <c r="A1618" s="59" t="s">
        <v>19525</v>
      </c>
      <c r="B1618" s="59" t="s">
        <v>31778</v>
      </c>
      <c r="C1618" s="59" t="s">
        <v>29893</v>
      </c>
      <c r="D1618" s="59" t="s">
        <v>29894</v>
      </c>
      <c r="E1618" s="164">
        <v>269</v>
      </c>
      <c r="F1618" s="164">
        <v>210</v>
      </c>
      <c r="G1618" s="165">
        <v>0.78</v>
      </c>
      <c r="H1618" s="59" t="s">
        <v>18516</v>
      </c>
      <c r="I1618" s="164">
        <v>56.62</v>
      </c>
      <c r="J1618" s="164">
        <v>266.62</v>
      </c>
      <c r="K1618" s="59">
        <v>32</v>
      </c>
      <c r="L1618" s="59" t="s">
        <v>18516</v>
      </c>
      <c r="M1618" s="59" t="s">
        <v>18516</v>
      </c>
    </row>
    <row r="1619" spans="1:18" s="59" customFormat="1" ht="14.25">
      <c r="A1619" s="59" t="s">
        <v>19522</v>
      </c>
      <c r="B1619" s="59" t="s">
        <v>31779</v>
      </c>
      <c r="C1619" s="59" t="s">
        <v>29893</v>
      </c>
      <c r="D1619" s="59" t="s">
        <v>29894</v>
      </c>
      <c r="E1619" s="164">
        <v>199</v>
      </c>
      <c r="F1619" s="164">
        <v>169</v>
      </c>
      <c r="G1619" s="165">
        <v>0.84</v>
      </c>
      <c r="H1619" s="59" t="s">
        <v>18516</v>
      </c>
      <c r="I1619" s="164">
        <v>50.77</v>
      </c>
      <c r="J1619" s="164">
        <v>219.77</v>
      </c>
      <c r="K1619" s="59">
        <v>11</v>
      </c>
      <c r="L1619" s="59" t="s">
        <v>18516</v>
      </c>
      <c r="M1619" s="59" t="s">
        <v>18516</v>
      </c>
    </row>
    <row r="1620" spans="1:18" s="59" customFormat="1" ht="14.25">
      <c r="A1620" s="59" t="s">
        <v>19534</v>
      </c>
      <c r="B1620" s="59" t="s">
        <v>31780</v>
      </c>
      <c r="C1620" s="59" t="s">
        <v>29893</v>
      </c>
      <c r="D1620" s="59" t="s">
        <v>29894</v>
      </c>
      <c r="E1620" s="164">
        <v>269</v>
      </c>
      <c r="F1620" s="164">
        <v>210</v>
      </c>
      <c r="G1620" s="165">
        <v>0.78</v>
      </c>
      <c r="H1620" s="59" t="s">
        <v>18516</v>
      </c>
      <c r="I1620" s="164">
        <v>56.62</v>
      </c>
      <c r="J1620" s="164">
        <v>266.62</v>
      </c>
      <c r="K1620" s="59">
        <v>54</v>
      </c>
      <c r="L1620" s="59" t="s">
        <v>18516</v>
      </c>
      <c r="M1620" s="59" t="s">
        <v>18516</v>
      </c>
    </row>
    <row r="1621" spans="1:18" s="59" customFormat="1" ht="14.25">
      <c r="A1621" s="59" t="s">
        <v>19519</v>
      </c>
      <c r="B1621" s="59" t="s">
        <v>31781</v>
      </c>
      <c r="C1621" s="59" t="s">
        <v>29893</v>
      </c>
      <c r="D1621" s="59" t="s">
        <v>29894</v>
      </c>
      <c r="E1621" s="164">
        <v>199</v>
      </c>
      <c r="F1621" s="164">
        <v>169</v>
      </c>
      <c r="G1621" s="165">
        <v>0.84</v>
      </c>
      <c r="H1621" s="59" t="s">
        <v>18516</v>
      </c>
      <c r="I1621" s="164">
        <v>50.77</v>
      </c>
      <c r="J1621" s="164">
        <v>219.77</v>
      </c>
      <c r="K1621" s="59">
        <v>0</v>
      </c>
      <c r="L1621" s="59" t="s">
        <v>18516</v>
      </c>
      <c r="M1621" s="59" t="s">
        <v>18516</v>
      </c>
    </row>
    <row r="1622" spans="1:18" s="59" customFormat="1" ht="14.25">
      <c r="A1622" s="59" t="s">
        <v>19528</v>
      </c>
      <c r="B1622" s="59" t="s">
        <v>31782</v>
      </c>
      <c r="C1622" s="59" t="s">
        <v>29893</v>
      </c>
      <c r="D1622" s="59" t="s">
        <v>29894</v>
      </c>
      <c r="E1622" s="164">
        <v>269</v>
      </c>
      <c r="F1622" s="164">
        <v>210</v>
      </c>
      <c r="G1622" s="165">
        <v>0.78</v>
      </c>
      <c r="H1622" s="59" t="s">
        <v>18516</v>
      </c>
      <c r="I1622" s="164">
        <v>56.62</v>
      </c>
      <c r="J1622" s="164">
        <v>266.62</v>
      </c>
      <c r="K1622" s="59">
        <v>0</v>
      </c>
      <c r="L1622" s="59" t="s">
        <v>18516</v>
      </c>
      <c r="M1622" s="59" t="s">
        <v>18516</v>
      </c>
    </row>
    <row r="1623" spans="1:18" s="59" customFormat="1" ht="14.25">
      <c r="A1623" s="59" t="s">
        <v>19516</v>
      </c>
      <c r="B1623" s="59" t="s">
        <v>31783</v>
      </c>
      <c r="C1623" s="59" t="s">
        <v>29893</v>
      </c>
      <c r="D1623" s="59" t="s">
        <v>29894</v>
      </c>
      <c r="E1623" s="164">
        <v>199</v>
      </c>
      <c r="F1623" s="164">
        <v>169</v>
      </c>
      <c r="G1623" s="165">
        <v>0.84</v>
      </c>
      <c r="H1623" s="59" t="s">
        <v>18516</v>
      </c>
      <c r="I1623" s="164">
        <v>50.77</v>
      </c>
      <c r="J1623" s="164">
        <v>219.77</v>
      </c>
      <c r="K1623" s="59">
        <v>0</v>
      </c>
      <c r="L1623" s="59" t="s">
        <v>18516</v>
      </c>
      <c r="M1623" s="59" t="s">
        <v>18516</v>
      </c>
    </row>
    <row r="1624" spans="1:18" s="59" customFormat="1" ht="14.25">
      <c r="A1624" s="59" t="s">
        <v>17720</v>
      </c>
      <c r="B1624" s="59" t="s">
        <v>31784</v>
      </c>
      <c r="C1624" s="59" t="s">
        <v>29893</v>
      </c>
      <c r="D1624" s="59" t="s">
        <v>29894</v>
      </c>
      <c r="E1624" s="164">
        <v>289</v>
      </c>
      <c r="F1624" s="164">
        <v>210</v>
      </c>
      <c r="G1624" s="165">
        <v>0.72</v>
      </c>
      <c r="H1624" s="59" t="s">
        <v>18516</v>
      </c>
      <c r="I1624" s="164">
        <v>103.2</v>
      </c>
      <c r="J1624" s="164">
        <v>313.2</v>
      </c>
      <c r="K1624" s="59">
        <v>0</v>
      </c>
      <c r="L1624" s="59" t="s">
        <v>18516</v>
      </c>
      <c r="M1624" s="59" t="s">
        <v>18516</v>
      </c>
    </row>
    <row r="1625" spans="1:18" s="59" customFormat="1" ht="14.25">
      <c r="A1625" s="59" t="s">
        <v>19458</v>
      </c>
      <c r="B1625" s="59" t="s">
        <v>31785</v>
      </c>
      <c r="C1625" s="59" t="s">
        <v>29893</v>
      </c>
      <c r="D1625" s="59" t="s">
        <v>29894</v>
      </c>
      <c r="E1625" s="164">
        <v>289</v>
      </c>
      <c r="F1625" s="164">
        <v>200</v>
      </c>
      <c r="G1625" s="165">
        <v>0.69</v>
      </c>
      <c r="H1625" s="59" t="s">
        <v>18516</v>
      </c>
      <c r="I1625" s="164">
        <v>103.2</v>
      </c>
      <c r="J1625" s="164">
        <v>303.2</v>
      </c>
      <c r="K1625" s="59">
        <v>0</v>
      </c>
      <c r="L1625" s="59" t="s">
        <v>18516</v>
      </c>
      <c r="M1625" s="59" t="s">
        <v>18516</v>
      </c>
    </row>
    <row r="1626" spans="1:18" s="59" customFormat="1" ht="14.25">
      <c r="A1626" s="59" t="s">
        <v>19540</v>
      </c>
      <c r="B1626" s="59" t="s">
        <v>31786</v>
      </c>
      <c r="C1626" s="59" t="s">
        <v>29893</v>
      </c>
      <c r="D1626" s="59" t="s">
        <v>29894</v>
      </c>
      <c r="E1626" s="164">
        <v>299</v>
      </c>
      <c r="F1626" s="164">
        <v>205</v>
      </c>
      <c r="G1626" s="165">
        <v>0.68</v>
      </c>
      <c r="H1626" s="59" t="s">
        <v>18516</v>
      </c>
      <c r="I1626" s="164">
        <v>100.04</v>
      </c>
      <c r="J1626" s="164">
        <v>305.04</v>
      </c>
      <c r="K1626" s="59">
        <v>30</v>
      </c>
      <c r="L1626" s="59" t="s">
        <v>18516</v>
      </c>
      <c r="M1626" s="59" t="s">
        <v>18516</v>
      </c>
    </row>
    <row r="1627" spans="1:18" s="59" customFormat="1" ht="14.25">
      <c r="A1627" s="59" t="s">
        <v>19537</v>
      </c>
      <c r="B1627" s="59" t="s">
        <v>31787</v>
      </c>
      <c r="C1627" s="59" t="s">
        <v>29893</v>
      </c>
      <c r="D1627" s="59" t="s">
        <v>29894</v>
      </c>
      <c r="E1627" s="164">
        <v>299</v>
      </c>
      <c r="F1627" s="164">
        <v>205</v>
      </c>
      <c r="G1627" s="165">
        <v>0.68</v>
      </c>
      <c r="H1627" s="59" t="s">
        <v>18516</v>
      </c>
      <c r="I1627" s="164">
        <v>100.04</v>
      </c>
      <c r="J1627" s="164">
        <v>305.04</v>
      </c>
      <c r="K1627" s="59">
        <v>0</v>
      </c>
      <c r="L1627" s="59" t="s">
        <v>18516</v>
      </c>
      <c r="M1627" s="59" t="s">
        <v>18516</v>
      </c>
    </row>
    <row r="1628" spans="1:18" s="59" customFormat="1" ht="14.25">
      <c r="A1628" s="59" t="s">
        <v>19543</v>
      </c>
      <c r="B1628" s="59" t="s">
        <v>31788</v>
      </c>
      <c r="C1628" s="59" t="s">
        <v>29893</v>
      </c>
      <c r="D1628" s="59" t="s">
        <v>29894</v>
      </c>
      <c r="E1628" s="164">
        <v>299</v>
      </c>
      <c r="F1628" s="164">
        <v>195</v>
      </c>
      <c r="G1628" s="165">
        <v>0.65</v>
      </c>
      <c r="H1628" s="59" t="s">
        <v>18516</v>
      </c>
      <c r="I1628" s="164">
        <v>100.04</v>
      </c>
      <c r="J1628" s="164">
        <v>295.04</v>
      </c>
      <c r="K1628" s="59">
        <v>37</v>
      </c>
      <c r="L1628" s="59" t="s">
        <v>18516</v>
      </c>
      <c r="M1628" s="59" t="s">
        <v>18516</v>
      </c>
    </row>
    <row r="1629" spans="1:18" s="59" customFormat="1" ht="14.25">
      <c r="A1629" s="59" t="s">
        <v>19469</v>
      </c>
      <c r="B1629" s="59" t="s">
        <v>31789</v>
      </c>
      <c r="C1629" s="59" t="s">
        <v>29893</v>
      </c>
      <c r="D1629" s="59" t="s">
        <v>29894</v>
      </c>
      <c r="E1629" s="164">
        <v>209</v>
      </c>
      <c r="F1629" s="164">
        <v>155</v>
      </c>
      <c r="G1629" s="165">
        <v>0.74</v>
      </c>
      <c r="H1629" s="59" t="s">
        <v>18516</v>
      </c>
      <c r="I1629" s="164">
        <v>90.77</v>
      </c>
      <c r="J1629" s="164">
        <v>245.77</v>
      </c>
      <c r="K1629" s="59">
        <v>19</v>
      </c>
      <c r="L1629" s="59" t="s">
        <v>18516</v>
      </c>
      <c r="M1629" s="59" t="s">
        <v>18516</v>
      </c>
    </row>
    <row r="1630" spans="1:18" s="59" customFormat="1" ht="14.25">
      <c r="A1630" s="59" t="s">
        <v>19466</v>
      </c>
      <c r="B1630" s="59" t="s">
        <v>31790</v>
      </c>
      <c r="C1630" s="59" t="s">
        <v>29893</v>
      </c>
      <c r="D1630" s="59" t="s">
        <v>29894</v>
      </c>
      <c r="E1630" s="164">
        <v>209</v>
      </c>
      <c r="F1630" s="164">
        <v>155</v>
      </c>
      <c r="G1630" s="165">
        <v>0.74</v>
      </c>
      <c r="H1630" s="59" t="s">
        <v>18516</v>
      </c>
      <c r="I1630" s="164">
        <v>90.77</v>
      </c>
      <c r="J1630" s="164">
        <v>245.77</v>
      </c>
      <c r="K1630" s="59">
        <v>3</v>
      </c>
      <c r="L1630" s="59" t="s">
        <v>18516</v>
      </c>
      <c r="M1630" s="59" t="s">
        <v>18516</v>
      </c>
    </row>
    <row r="1631" spans="1:18" s="59" customFormat="1" ht="14.25">
      <c r="A1631" s="59" t="s">
        <v>19563</v>
      </c>
      <c r="B1631" s="59" t="s">
        <v>31791</v>
      </c>
      <c r="C1631" s="59" t="s">
        <v>29893</v>
      </c>
      <c r="D1631" s="59" t="s">
        <v>29894</v>
      </c>
      <c r="E1631" s="59" t="s">
        <v>18516</v>
      </c>
      <c r="F1631" s="59" t="s">
        <v>18516</v>
      </c>
      <c r="G1631" s="59" t="s">
        <v>18516</v>
      </c>
      <c r="H1631" s="59" t="s">
        <v>18516</v>
      </c>
      <c r="I1631" s="59" t="s">
        <v>18516</v>
      </c>
      <c r="J1631" s="59" t="s">
        <v>18516</v>
      </c>
      <c r="K1631" s="59" t="s">
        <v>29707</v>
      </c>
      <c r="L1631" s="59" t="s">
        <v>18516</v>
      </c>
      <c r="M1631" s="59" t="s">
        <v>18516</v>
      </c>
    </row>
    <row r="1632" spans="1:18" s="59" customFormat="1" ht="14.25">
      <c r="A1632" s="59" t="s">
        <v>19566</v>
      </c>
      <c r="B1632" s="59" t="s">
        <v>31791</v>
      </c>
      <c r="C1632" s="59" t="s">
        <v>29893</v>
      </c>
      <c r="D1632" s="59" t="s">
        <v>29894</v>
      </c>
      <c r="E1632" s="59" t="s">
        <v>18516</v>
      </c>
      <c r="F1632" s="59" t="s">
        <v>18516</v>
      </c>
      <c r="G1632" s="59" t="s">
        <v>18516</v>
      </c>
      <c r="H1632" s="59" t="s">
        <v>18516</v>
      </c>
      <c r="I1632" s="59" t="s">
        <v>18516</v>
      </c>
      <c r="J1632" s="59" t="s">
        <v>18516</v>
      </c>
      <c r="K1632" s="59" t="s">
        <v>29707</v>
      </c>
      <c r="L1632" s="59" t="s">
        <v>18516</v>
      </c>
      <c r="M1632" s="59" t="s">
        <v>18516</v>
      </c>
    </row>
    <row r="1633" spans="1:18" s="59" customFormat="1" ht="14.25">
      <c r="A1633" s="59" t="s">
        <v>19560</v>
      </c>
      <c r="B1633" s="59" t="s">
        <v>31791</v>
      </c>
      <c r="C1633" s="59" t="s">
        <v>29893</v>
      </c>
      <c r="D1633" s="59" t="s">
        <v>29894</v>
      </c>
      <c r="E1633" s="164">
        <v>289</v>
      </c>
      <c r="F1633" s="164">
        <v>210</v>
      </c>
      <c r="G1633" s="165">
        <v>0.72</v>
      </c>
      <c r="H1633" s="59" t="s">
        <v>18516</v>
      </c>
      <c r="I1633" s="164">
        <v>103.2</v>
      </c>
      <c r="J1633" s="164">
        <v>313.2</v>
      </c>
      <c r="K1633" s="59">
        <v>0</v>
      </c>
      <c r="L1633" s="59" t="s">
        <v>18516</v>
      </c>
      <c r="M1633" s="59" t="s">
        <v>18516</v>
      </c>
    </row>
    <row r="1634" spans="1:18" s="59" customFormat="1" ht="14.25">
      <c r="A1634" s="59" t="s">
        <v>19569</v>
      </c>
      <c r="B1634" s="59" t="s">
        <v>31791</v>
      </c>
      <c r="C1634" s="59" t="s">
        <v>29893</v>
      </c>
      <c r="D1634" s="59" t="s">
        <v>29894</v>
      </c>
      <c r="E1634" s="164">
        <v>289</v>
      </c>
      <c r="F1634" s="164">
        <v>210</v>
      </c>
      <c r="G1634" s="165">
        <v>0.72</v>
      </c>
      <c r="H1634" s="59" t="s">
        <v>18516</v>
      </c>
      <c r="I1634" s="164">
        <v>103.2</v>
      </c>
      <c r="J1634" s="164">
        <v>313.2</v>
      </c>
      <c r="K1634" s="59">
        <v>28</v>
      </c>
      <c r="L1634" s="59" t="s">
        <v>18516</v>
      </c>
      <c r="M1634" s="59" t="s">
        <v>18516</v>
      </c>
    </row>
    <row r="1635" spans="1:18" s="59" customFormat="1" ht="14.25">
      <c r="A1635" s="59" t="s">
        <v>19427</v>
      </c>
      <c r="B1635" s="59" t="s">
        <v>31792</v>
      </c>
      <c r="C1635" s="59" t="s">
        <v>29893</v>
      </c>
      <c r="D1635" s="59" t="s">
        <v>29894</v>
      </c>
      <c r="E1635" s="164">
        <v>299</v>
      </c>
      <c r="F1635" s="164">
        <v>205</v>
      </c>
      <c r="G1635" s="165">
        <v>0.68</v>
      </c>
      <c r="H1635" s="59" t="s">
        <v>18516</v>
      </c>
      <c r="I1635" s="164">
        <v>102.85</v>
      </c>
      <c r="J1635" s="164">
        <v>307.85</v>
      </c>
      <c r="K1635" s="59">
        <v>0</v>
      </c>
      <c r="L1635" s="59" t="s">
        <v>18516</v>
      </c>
      <c r="M1635" s="59" t="s">
        <v>18516</v>
      </c>
    </row>
    <row r="1636" spans="1:18" s="59" customFormat="1" ht="14.25">
      <c r="A1636" s="59" t="s">
        <v>19424</v>
      </c>
      <c r="B1636" s="59" t="s">
        <v>31793</v>
      </c>
      <c r="C1636" s="59" t="s">
        <v>29893</v>
      </c>
      <c r="D1636" s="59" t="s">
        <v>29894</v>
      </c>
      <c r="E1636" s="164">
        <v>299</v>
      </c>
      <c r="F1636" s="164">
        <v>205</v>
      </c>
      <c r="G1636" s="165">
        <v>0.68</v>
      </c>
      <c r="H1636" s="59" t="s">
        <v>18516</v>
      </c>
      <c r="I1636" s="164">
        <v>102.85</v>
      </c>
      <c r="J1636" s="164">
        <v>307.85</v>
      </c>
      <c r="K1636" s="59">
        <v>0</v>
      </c>
      <c r="L1636" s="59" t="s">
        <v>18516</v>
      </c>
      <c r="M1636" s="59" t="s">
        <v>18516</v>
      </c>
    </row>
    <row r="1637" spans="1:18" s="59" customFormat="1" ht="14.25">
      <c r="A1637" s="59" t="s">
        <v>19421</v>
      </c>
      <c r="B1637" s="59" t="s">
        <v>31794</v>
      </c>
      <c r="C1637" s="59" t="s">
        <v>29893</v>
      </c>
      <c r="D1637" s="59" t="s">
        <v>29894</v>
      </c>
      <c r="E1637" s="164">
        <v>299</v>
      </c>
      <c r="F1637" s="164">
        <v>205</v>
      </c>
      <c r="G1637" s="165">
        <v>0.68</v>
      </c>
      <c r="H1637" s="59" t="s">
        <v>18516</v>
      </c>
      <c r="I1637" s="164">
        <v>102.85</v>
      </c>
      <c r="J1637" s="164">
        <v>307.85</v>
      </c>
      <c r="K1637" s="59">
        <v>0</v>
      </c>
      <c r="L1637" s="59" t="s">
        <v>18516</v>
      </c>
      <c r="M1637" s="59" t="s">
        <v>18516</v>
      </c>
    </row>
    <row r="1638" spans="1:18" s="59" customFormat="1" ht="14.25">
      <c r="A1638" s="59" t="s">
        <v>28871</v>
      </c>
      <c r="B1638" s="59" t="s">
        <v>31795</v>
      </c>
      <c r="C1638" s="59" t="s">
        <v>31281</v>
      </c>
      <c r="D1638" s="59" t="s">
        <v>31282</v>
      </c>
      <c r="E1638" s="164">
        <v>53</v>
      </c>
      <c r="F1638" s="164">
        <v>45</v>
      </c>
      <c r="G1638" s="165">
        <v>0.84</v>
      </c>
      <c r="H1638" s="59" t="s">
        <v>18516</v>
      </c>
      <c r="I1638" s="164">
        <v>21.13</v>
      </c>
      <c r="J1638" s="164">
        <v>66.13</v>
      </c>
      <c r="K1638" s="59">
        <v>484</v>
      </c>
      <c r="L1638" s="59" t="s">
        <v>18516</v>
      </c>
      <c r="M1638" s="59" t="s">
        <v>18516</v>
      </c>
    </row>
    <row r="1639" spans="1:18" s="59" customFormat="1" ht="14.25">
      <c r="A1639" s="59" t="s">
        <v>28874</v>
      </c>
      <c r="B1639" s="59" t="s">
        <v>31796</v>
      </c>
      <c r="C1639" s="59" t="s">
        <v>31281</v>
      </c>
      <c r="D1639" s="59" t="s">
        <v>31282</v>
      </c>
      <c r="E1639" s="164">
        <v>56</v>
      </c>
      <c r="F1639" s="164">
        <v>48</v>
      </c>
      <c r="G1639" s="165">
        <v>0.85</v>
      </c>
      <c r="H1639" s="59" t="s">
        <v>18516</v>
      </c>
      <c r="I1639" s="164">
        <v>21.13</v>
      </c>
      <c r="J1639" s="164">
        <v>69.13</v>
      </c>
      <c r="K1639" s="59">
        <v>409</v>
      </c>
      <c r="L1639" s="59" t="s">
        <v>18516</v>
      </c>
      <c r="M1639" s="59" t="s">
        <v>18516</v>
      </c>
    </row>
    <row r="1640" spans="1:18" s="59" customFormat="1" ht="14.25">
      <c r="A1640" s="59" t="s">
        <v>28877</v>
      </c>
      <c r="B1640" s="59" t="s">
        <v>31797</v>
      </c>
      <c r="C1640" s="59" t="s">
        <v>31281</v>
      </c>
      <c r="D1640" s="59" t="s">
        <v>31282</v>
      </c>
      <c r="E1640" s="164">
        <v>56</v>
      </c>
      <c r="F1640" s="164">
        <v>48</v>
      </c>
      <c r="G1640" s="165">
        <v>0.85</v>
      </c>
      <c r="H1640" s="59" t="s">
        <v>18516</v>
      </c>
      <c r="I1640" s="164">
        <v>21.13</v>
      </c>
      <c r="J1640" s="164">
        <v>69.13</v>
      </c>
      <c r="K1640" s="59">
        <v>187</v>
      </c>
      <c r="L1640" s="59" t="s">
        <v>18516</v>
      </c>
      <c r="M1640" s="59" t="s">
        <v>18516</v>
      </c>
    </row>
    <row r="1641" spans="1:18" s="59" customFormat="1" ht="14.25">
      <c r="A1641" s="59" t="s">
        <v>31798</v>
      </c>
      <c r="B1641" s="59" t="s">
        <v>31799</v>
      </c>
      <c r="C1641" s="59" t="s">
        <v>29583</v>
      </c>
      <c r="D1641" s="59" t="s">
        <v>29583</v>
      </c>
      <c r="E1641" s="59" t="s">
        <v>18516</v>
      </c>
      <c r="F1641" s="59" t="s">
        <v>18516</v>
      </c>
      <c r="G1641" s="59" t="s">
        <v>18516</v>
      </c>
      <c r="H1641" s="59" t="s">
        <v>18516</v>
      </c>
      <c r="I1641" s="59" t="s">
        <v>18516</v>
      </c>
      <c r="J1641" s="59" t="s">
        <v>18516</v>
      </c>
      <c r="K1641" s="59" t="s">
        <v>29707</v>
      </c>
      <c r="L1641" s="59" t="s">
        <v>18516</v>
      </c>
      <c r="M1641" s="59" t="s">
        <v>18516</v>
      </c>
    </row>
    <row r="1642" spans="1:18" s="59" customFormat="1" ht="14.25">
      <c r="A1642" s="59" t="s">
        <v>31800</v>
      </c>
      <c r="B1642" s="59" t="s">
        <v>31801</v>
      </c>
      <c r="C1642" s="59" t="s">
        <v>29583</v>
      </c>
      <c r="D1642" s="59" t="s">
        <v>29583</v>
      </c>
      <c r="E1642" s="59" t="s">
        <v>18516</v>
      </c>
      <c r="F1642" s="59" t="s">
        <v>18516</v>
      </c>
      <c r="G1642" s="59" t="s">
        <v>18516</v>
      </c>
      <c r="H1642" s="59" t="s">
        <v>18516</v>
      </c>
      <c r="I1642" s="59" t="s">
        <v>18516</v>
      </c>
      <c r="J1642" s="59" t="s">
        <v>18516</v>
      </c>
      <c r="K1642" s="59" t="s">
        <v>29707</v>
      </c>
      <c r="L1642" s="59" t="s">
        <v>18516</v>
      </c>
      <c r="M1642" s="59" t="s">
        <v>18516</v>
      </c>
    </row>
    <row r="1643" spans="1:18" s="59" customFormat="1" ht="14.25">
      <c r="A1643" s="59" t="s">
        <v>31802</v>
      </c>
      <c r="B1643" s="59" t="s">
        <v>31803</v>
      </c>
      <c r="C1643" s="59" t="s">
        <v>29583</v>
      </c>
      <c r="D1643" s="59" t="s">
        <v>29583</v>
      </c>
      <c r="E1643" s="59" t="s">
        <v>18516</v>
      </c>
      <c r="F1643" s="59" t="s">
        <v>18516</v>
      </c>
      <c r="G1643" s="59" t="s">
        <v>18516</v>
      </c>
      <c r="H1643" s="59" t="s">
        <v>18516</v>
      </c>
      <c r="I1643" s="59" t="s">
        <v>18516</v>
      </c>
      <c r="J1643" s="59" t="s">
        <v>18516</v>
      </c>
      <c r="K1643" s="59" t="s">
        <v>29707</v>
      </c>
      <c r="L1643" s="59" t="s">
        <v>18516</v>
      </c>
      <c r="M1643" s="59" t="s">
        <v>18516</v>
      </c>
    </row>
    <row r="1644" spans="1:18" s="59" customFormat="1" ht="14.25">
      <c r="A1644" s="59" t="s">
        <v>28654</v>
      </c>
      <c r="B1644" s="59" t="s">
        <v>30108</v>
      </c>
      <c r="C1644" s="59" t="s">
        <v>29579</v>
      </c>
      <c r="D1644" s="59" t="s">
        <v>29579</v>
      </c>
      <c r="E1644" s="59" t="s">
        <v>18516</v>
      </c>
      <c r="F1644" s="59" t="s">
        <v>18516</v>
      </c>
      <c r="G1644" s="59" t="s">
        <v>18516</v>
      </c>
      <c r="H1644" s="59" t="s">
        <v>18516</v>
      </c>
      <c r="I1644" s="59" t="s">
        <v>18516</v>
      </c>
      <c r="J1644" s="59" t="s">
        <v>18516</v>
      </c>
      <c r="K1644" s="59" t="s">
        <v>29707</v>
      </c>
      <c r="L1644" s="59" t="s">
        <v>18516</v>
      </c>
      <c r="M1644" s="59" t="s">
        <v>18516</v>
      </c>
    </row>
    <row r="1645" spans="1:18" s="59" customFormat="1" ht="14.25">
      <c r="A1645" s="59" t="s">
        <v>22148</v>
      </c>
      <c r="B1645" s="59" t="s">
        <v>31804</v>
      </c>
      <c r="C1645" s="59" t="s">
        <v>29493</v>
      </c>
      <c r="D1645" s="59" t="s">
        <v>29494</v>
      </c>
      <c r="E1645" s="164">
        <v>558</v>
      </c>
      <c r="F1645" s="164">
        <v>350</v>
      </c>
      <c r="G1645" s="165">
        <v>0.62</v>
      </c>
      <c r="H1645" s="59" t="s">
        <v>18516</v>
      </c>
      <c r="I1645" s="164">
        <v>88.93</v>
      </c>
      <c r="J1645" s="164">
        <v>438.93</v>
      </c>
      <c r="K1645" s="59">
        <v>0</v>
      </c>
      <c r="L1645" s="59" t="s">
        <v>18516</v>
      </c>
      <c r="M1645" s="59" t="s">
        <v>18516</v>
      </c>
    </row>
    <row r="1646" spans="1:18" s="59" customFormat="1" ht="14.25">
      <c r="A1646" s="59" t="s">
        <v>22145</v>
      </c>
      <c r="B1646" s="59" t="s">
        <v>31805</v>
      </c>
      <c r="C1646" s="59" t="s">
        <v>29493</v>
      </c>
      <c r="D1646" s="59" t="s">
        <v>29494</v>
      </c>
      <c r="E1646" s="164">
        <v>558</v>
      </c>
      <c r="F1646" s="164">
        <v>350</v>
      </c>
      <c r="G1646" s="165">
        <v>0.62</v>
      </c>
      <c r="H1646" s="59" t="s">
        <v>18516</v>
      </c>
      <c r="I1646" s="164">
        <v>88.93</v>
      </c>
      <c r="J1646" s="164">
        <v>438.93</v>
      </c>
      <c r="K1646" s="59">
        <v>51</v>
      </c>
      <c r="L1646" s="59" t="s">
        <v>18516</v>
      </c>
      <c r="M1646" s="59" t="s">
        <v>18516</v>
      </c>
    </row>
    <row r="1647" spans="1:18" s="59" customFormat="1" ht="14.25">
      <c r="A1647" s="59" t="s">
        <v>22151</v>
      </c>
      <c r="B1647" s="59" t="s">
        <v>31806</v>
      </c>
      <c r="C1647" s="59" t="s">
        <v>29493</v>
      </c>
      <c r="D1647" s="59" t="s">
        <v>29494</v>
      </c>
      <c r="E1647" s="164">
        <v>558</v>
      </c>
      <c r="F1647" s="164">
        <v>350</v>
      </c>
      <c r="G1647" s="165">
        <v>0.62</v>
      </c>
      <c r="H1647" s="59" t="s">
        <v>18516</v>
      </c>
      <c r="I1647" s="164">
        <v>88.93</v>
      </c>
      <c r="J1647" s="164">
        <v>438.93</v>
      </c>
      <c r="K1647" s="59">
        <v>79</v>
      </c>
      <c r="L1647" s="59" t="s">
        <v>18516</v>
      </c>
      <c r="M1647" s="59" t="s">
        <v>18516</v>
      </c>
    </row>
    <row r="1648" spans="1:18" s="59" customFormat="1" ht="14.25">
      <c r="A1648" s="59" t="s">
        <v>22142</v>
      </c>
      <c r="B1648" s="59" t="s">
        <v>31807</v>
      </c>
      <c r="C1648" s="59" t="s">
        <v>29493</v>
      </c>
      <c r="D1648" s="59" t="s">
        <v>29494</v>
      </c>
      <c r="E1648" s="164">
        <v>460</v>
      </c>
      <c r="F1648" s="164">
        <v>242</v>
      </c>
      <c r="G1648" s="165">
        <v>0.52</v>
      </c>
      <c r="H1648" s="59" t="s">
        <v>18516</v>
      </c>
      <c r="I1648" s="164">
        <v>107.89</v>
      </c>
      <c r="J1648" s="164">
        <v>349.89</v>
      </c>
      <c r="K1648" s="59">
        <v>19</v>
      </c>
      <c r="L1648" s="59" t="s">
        <v>18516</v>
      </c>
      <c r="M1648" s="59" t="s">
        <v>18516</v>
      </c>
    </row>
    <row r="1649" spans="1:18" s="59" customFormat="1" ht="14.25">
      <c r="A1649" s="59" t="s">
        <v>31808</v>
      </c>
      <c r="B1649" s="59" t="s">
        <v>31809</v>
      </c>
      <c r="C1649" s="59" t="s">
        <v>29414</v>
      </c>
      <c r="D1649" s="59" t="s">
        <v>29415</v>
      </c>
      <c r="E1649" s="164">
        <v>511</v>
      </c>
      <c r="F1649" s="164">
        <v>511</v>
      </c>
      <c r="G1649" s="59" t="s">
        <v>18516</v>
      </c>
      <c r="H1649" s="59" t="s">
        <v>18516</v>
      </c>
      <c r="I1649" s="164">
        <v>149.36</v>
      </c>
      <c r="J1649" s="164">
        <v>660.36</v>
      </c>
      <c r="K1649" s="59">
        <v>89</v>
      </c>
      <c r="L1649" s="59" t="s">
        <v>18516</v>
      </c>
      <c r="M1649" s="59" t="s">
        <v>18516</v>
      </c>
    </row>
    <row r="1650" spans="1:18" s="59" customFormat="1" ht="14.25">
      <c r="A1650" s="59" t="s">
        <v>31810</v>
      </c>
      <c r="B1650" s="59" t="s">
        <v>31811</v>
      </c>
      <c r="C1650" s="59" t="s">
        <v>29414</v>
      </c>
      <c r="D1650" s="59" t="s">
        <v>29415</v>
      </c>
      <c r="E1650" s="164">
        <v>340</v>
      </c>
      <c r="F1650" s="164">
        <v>340</v>
      </c>
      <c r="G1650" s="59" t="s">
        <v>18516</v>
      </c>
      <c r="H1650" s="59" t="s">
        <v>18516</v>
      </c>
      <c r="I1650" s="164">
        <v>99.97</v>
      </c>
      <c r="J1650" s="164">
        <v>439.97</v>
      </c>
      <c r="K1650" s="59">
        <v>148</v>
      </c>
      <c r="L1650" s="59" t="s">
        <v>18516</v>
      </c>
      <c r="M1650" s="59" t="s">
        <v>18516</v>
      </c>
    </row>
    <row r="1651" spans="1:18" s="59" customFormat="1" ht="14.25">
      <c r="A1651" s="59" t="s">
        <v>19409</v>
      </c>
      <c r="B1651" s="59" t="s">
        <v>31812</v>
      </c>
      <c r="C1651" s="59" t="s">
        <v>29893</v>
      </c>
      <c r="D1651" s="59" t="s">
        <v>29894</v>
      </c>
      <c r="E1651" s="164">
        <v>269</v>
      </c>
      <c r="F1651" s="164">
        <v>200</v>
      </c>
      <c r="G1651" s="165">
        <v>0.74</v>
      </c>
      <c r="H1651" s="59" t="s">
        <v>18516</v>
      </c>
      <c r="I1651" s="164">
        <v>97.82</v>
      </c>
      <c r="J1651" s="164">
        <v>297.82</v>
      </c>
      <c r="K1651" s="59">
        <v>1</v>
      </c>
      <c r="L1651" s="59" t="s">
        <v>18516</v>
      </c>
      <c r="M1651" s="59" t="s">
        <v>18516</v>
      </c>
    </row>
    <row r="1652" spans="1:18" s="59" customFormat="1" ht="14.25">
      <c r="A1652" s="59" t="s">
        <v>19415</v>
      </c>
      <c r="B1652" s="59" t="s">
        <v>31813</v>
      </c>
      <c r="C1652" s="59" t="s">
        <v>29893</v>
      </c>
      <c r="D1652" s="59" t="s">
        <v>29894</v>
      </c>
      <c r="E1652" s="164">
        <v>269</v>
      </c>
      <c r="F1652" s="164">
        <v>200</v>
      </c>
      <c r="G1652" s="165">
        <v>0.74</v>
      </c>
      <c r="H1652" s="59" t="s">
        <v>18516</v>
      </c>
      <c r="I1652" s="164">
        <v>97.82</v>
      </c>
      <c r="J1652" s="164">
        <v>297.82</v>
      </c>
      <c r="K1652" s="59">
        <v>0</v>
      </c>
      <c r="L1652" s="59" t="s">
        <v>18516</v>
      </c>
      <c r="M1652" s="59" t="s">
        <v>18516</v>
      </c>
    </row>
    <row r="1653" spans="1:18" s="59" customFormat="1" ht="14.25">
      <c r="A1653" s="59" t="s">
        <v>19418</v>
      </c>
      <c r="B1653" s="59" t="s">
        <v>31814</v>
      </c>
      <c r="C1653" s="59" t="s">
        <v>29893</v>
      </c>
      <c r="D1653" s="59" t="s">
        <v>29894</v>
      </c>
      <c r="E1653" s="164">
        <v>269</v>
      </c>
      <c r="F1653" s="164">
        <v>190</v>
      </c>
      <c r="G1653" s="165">
        <v>0.7</v>
      </c>
      <c r="H1653" s="59" t="s">
        <v>18516</v>
      </c>
      <c r="I1653" s="164">
        <v>97.82</v>
      </c>
      <c r="J1653" s="164">
        <v>287.82</v>
      </c>
      <c r="K1653" s="59">
        <v>0</v>
      </c>
      <c r="L1653" s="59" t="s">
        <v>18516</v>
      </c>
      <c r="M1653" s="59" t="s">
        <v>18516</v>
      </c>
    </row>
    <row r="1654" spans="1:18" s="59" customFormat="1" ht="14.25">
      <c r="A1654" s="59" t="s">
        <v>19412</v>
      </c>
      <c r="B1654" s="59" t="s">
        <v>31815</v>
      </c>
      <c r="C1654" s="59" t="s">
        <v>29893</v>
      </c>
      <c r="D1654" s="59" t="s">
        <v>29894</v>
      </c>
      <c r="E1654" s="164">
        <v>269</v>
      </c>
      <c r="F1654" s="164">
        <v>200</v>
      </c>
      <c r="G1654" s="165">
        <v>0.74</v>
      </c>
      <c r="H1654" s="59" t="s">
        <v>18516</v>
      </c>
      <c r="I1654" s="164">
        <v>97.82</v>
      </c>
      <c r="J1654" s="164">
        <v>297.82</v>
      </c>
      <c r="K1654" s="59">
        <v>0</v>
      </c>
      <c r="L1654" s="59" t="s">
        <v>18516</v>
      </c>
      <c r="M1654" s="59" t="s">
        <v>18516</v>
      </c>
    </row>
    <row r="1655" spans="1:18" s="59" customFormat="1" ht="14.25">
      <c r="A1655" s="59" t="s">
        <v>31816</v>
      </c>
      <c r="B1655" s="59" t="s">
        <v>31817</v>
      </c>
      <c r="C1655" s="59" t="s">
        <v>29414</v>
      </c>
      <c r="D1655" s="59" t="s">
        <v>29415</v>
      </c>
      <c r="E1655" s="164">
        <v>330</v>
      </c>
      <c r="F1655" s="164">
        <v>305</v>
      </c>
      <c r="G1655" s="165">
        <v>0.92</v>
      </c>
      <c r="H1655" s="59" t="s">
        <v>18516</v>
      </c>
      <c r="I1655" s="164">
        <v>102.77</v>
      </c>
      <c r="J1655" s="164">
        <v>407.77</v>
      </c>
      <c r="K1655" s="59">
        <v>0</v>
      </c>
      <c r="L1655" s="59" t="s">
        <v>29439</v>
      </c>
      <c r="M1655" s="59" t="s">
        <v>29935</v>
      </c>
    </row>
    <row r="1656" spans="1:18" s="59" customFormat="1" ht="14.25">
      <c r="A1656" s="59" t="s">
        <v>31818</v>
      </c>
      <c r="B1656" s="59" t="s">
        <v>31819</v>
      </c>
      <c r="C1656" s="59" t="s">
        <v>29414</v>
      </c>
      <c r="D1656" s="59" t="s">
        <v>29415</v>
      </c>
      <c r="E1656" s="164">
        <v>330</v>
      </c>
      <c r="F1656" s="164">
        <v>305</v>
      </c>
      <c r="G1656" s="165">
        <v>0.92</v>
      </c>
      <c r="H1656" s="59" t="s">
        <v>18516</v>
      </c>
      <c r="I1656" s="164">
        <v>102.77</v>
      </c>
      <c r="J1656" s="164">
        <v>407.77</v>
      </c>
      <c r="K1656" s="59">
        <v>83</v>
      </c>
      <c r="L1656" s="59" t="s">
        <v>18516</v>
      </c>
      <c r="M1656" s="59" t="s">
        <v>18516</v>
      </c>
    </row>
    <row r="1657" spans="1:18" s="59" customFormat="1" ht="14.25">
      <c r="A1657" s="59" t="s">
        <v>31820</v>
      </c>
      <c r="B1657" s="59" t="s">
        <v>31821</v>
      </c>
      <c r="C1657" s="59" t="s">
        <v>29414</v>
      </c>
      <c r="D1657" s="59" t="s">
        <v>29415</v>
      </c>
      <c r="E1657" s="164">
        <v>219</v>
      </c>
      <c r="F1657" s="164">
        <v>219</v>
      </c>
      <c r="G1657" s="59" t="s">
        <v>18516</v>
      </c>
      <c r="H1657" s="59" t="s">
        <v>18516</v>
      </c>
      <c r="I1657" s="164">
        <v>88.34</v>
      </c>
      <c r="J1657" s="164">
        <v>307.34</v>
      </c>
      <c r="K1657" s="59">
        <v>0</v>
      </c>
      <c r="L1657" s="59" t="s">
        <v>18516</v>
      </c>
      <c r="M1657" s="59" t="s">
        <v>18516</v>
      </c>
    </row>
    <row r="1658" spans="1:18" s="59" customFormat="1" ht="14.25">
      <c r="A1658" s="59" t="s">
        <v>31822</v>
      </c>
      <c r="B1658" s="59" t="s">
        <v>31823</v>
      </c>
      <c r="C1658" s="59" t="s">
        <v>29414</v>
      </c>
      <c r="D1658" s="59" t="s">
        <v>29415</v>
      </c>
      <c r="E1658" s="164">
        <v>219</v>
      </c>
      <c r="F1658" s="164">
        <v>219</v>
      </c>
      <c r="G1658" s="59" t="s">
        <v>18516</v>
      </c>
      <c r="H1658" s="59" t="s">
        <v>18516</v>
      </c>
      <c r="I1658" s="164">
        <v>88.34</v>
      </c>
      <c r="J1658" s="164">
        <v>307.34</v>
      </c>
      <c r="K1658" s="59">
        <v>110</v>
      </c>
      <c r="L1658" s="59" t="s">
        <v>29439</v>
      </c>
      <c r="M1658" s="59" t="s">
        <v>31663</v>
      </c>
    </row>
    <row r="1659" spans="1:18" s="59" customFormat="1" ht="14.25">
      <c r="A1659" s="59" t="s">
        <v>31824</v>
      </c>
      <c r="B1659" s="59" t="s">
        <v>31825</v>
      </c>
      <c r="C1659" s="59" t="s">
        <v>29414</v>
      </c>
      <c r="D1659" s="59" t="s">
        <v>29415</v>
      </c>
      <c r="E1659" s="164">
        <v>218</v>
      </c>
      <c r="F1659" s="164">
        <v>218</v>
      </c>
      <c r="G1659" s="59" t="s">
        <v>18516</v>
      </c>
      <c r="H1659" s="59" t="s">
        <v>18516</v>
      </c>
      <c r="I1659" s="164">
        <v>73.62</v>
      </c>
      <c r="J1659" s="164">
        <v>291.62</v>
      </c>
      <c r="K1659" s="59">
        <v>156</v>
      </c>
      <c r="L1659" s="59" t="s">
        <v>18516</v>
      </c>
      <c r="M1659" s="59" t="s">
        <v>18516</v>
      </c>
    </row>
    <row r="1660" spans="1:18" s="59" customFormat="1" ht="14.25">
      <c r="A1660" s="59" t="s">
        <v>31826</v>
      </c>
      <c r="B1660" s="59" t="s">
        <v>31827</v>
      </c>
      <c r="C1660" s="59" t="s">
        <v>29414</v>
      </c>
      <c r="D1660" s="59" t="s">
        <v>29415</v>
      </c>
      <c r="E1660" s="164">
        <v>218</v>
      </c>
      <c r="F1660" s="164">
        <v>218</v>
      </c>
      <c r="G1660" s="59" t="s">
        <v>18516</v>
      </c>
      <c r="H1660" s="59" t="s">
        <v>18516</v>
      </c>
      <c r="I1660" s="164">
        <v>73.62</v>
      </c>
      <c r="J1660" s="164">
        <v>291.62</v>
      </c>
      <c r="K1660" s="59">
        <v>297</v>
      </c>
      <c r="L1660" s="59" t="s">
        <v>18516</v>
      </c>
      <c r="M1660" s="59" t="s">
        <v>18516</v>
      </c>
    </row>
    <row r="1661" spans="1:18" s="59" customFormat="1" ht="14.25">
      <c r="A1661" s="59" t="s">
        <v>22388</v>
      </c>
      <c r="B1661" s="59" t="s">
        <v>31828</v>
      </c>
      <c r="C1661" s="59" t="s">
        <v>29414</v>
      </c>
      <c r="D1661" s="59" t="s">
        <v>29415</v>
      </c>
      <c r="E1661" s="164">
        <v>335</v>
      </c>
      <c r="F1661" s="164">
        <v>295</v>
      </c>
      <c r="G1661" s="165">
        <v>0.88</v>
      </c>
      <c r="H1661" s="59" t="s">
        <v>18516</v>
      </c>
      <c r="I1661" s="164">
        <v>153.85</v>
      </c>
      <c r="J1661" s="164">
        <v>448.85</v>
      </c>
      <c r="K1661" s="59">
        <v>0</v>
      </c>
      <c r="L1661" s="59" t="s">
        <v>18516</v>
      </c>
      <c r="M1661" s="59" t="s">
        <v>18516</v>
      </c>
    </row>
    <row r="1662" spans="1:18" s="59" customFormat="1" ht="14.25">
      <c r="A1662" s="59" t="s">
        <v>22385</v>
      </c>
      <c r="B1662" s="59" t="s">
        <v>31829</v>
      </c>
      <c r="C1662" s="59" t="s">
        <v>29414</v>
      </c>
      <c r="D1662" s="59" t="s">
        <v>29415</v>
      </c>
      <c r="E1662" s="164">
        <v>335</v>
      </c>
      <c r="F1662" s="164">
        <v>295</v>
      </c>
      <c r="G1662" s="165">
        <v>0.88</v>
      </c>
      <c r="H1662" s="59" t="s">
        <v>18516</v>
      </c>
      <c r="I1662" s="164">
        <v>153.85</v>
      </c>
      <c r="J1662" s="164">
        <v>448.85</v>
      </c>
      <c r="K1662" s="59">
        <v>27</v>
      </c>
      <c r="L1662" s="59" t="s">
        <v>18516</v>
      </c>
      <c r="M1662" s="59" t="s">
        <v>18516</v>
      </c>
    </row>
    <row r="1663" spans="1:18" s="59" customFormat="1" ht="14.25">
      <c r="A1663" s="59" t="s">
        <v>22160</v>
      </c>
      <c r="B1663" s="59" t="s">
        <v>31830</v>
      </c>
      <c r="C1663" s="59" t="s">
        <v>31750</v>
      </c>
      <c r="D1663" s="59" t="s">
        <v>31751</v>
      </c>
      <c r="E1663" s="164">
        <v>139.99</v>
      </c>
      <c r="F1663" s="164">
        <v>99.99</v>
      </c>
      <c r="G1663" s="165">
        <v>0.71</v>
      </c>
      <c r="H1663" s="59" t="s">
        <v>29478</v>
      </c>
      <c r="I1663" s="164">
        <v>38.27</v>
      </c>
      <c r="J1663" s="164">
        <v>138.26</v>
      </c>
      <c r="K1663" s="59">
        <v>3</v>
      </c>
      <c r="L1663" s="59" t="s">
        <v>18516</v>
      </c>
      <c r="M1663" s="59" t="s">
        <v>18516</v>
      </c>
    </row>
    <row r="1664" spans="1:18" s="59" customFormat="1" ht="14.25">
      <c r="A1664" s="59" t="s">
        <v>31831</v>
      </c>
      <c r="B1664" s="59" t="s">
        <v>31832</v>
      </c>
      <c r="C1664" s="59" t="s">
        <v>31750</v>
      </c>
      <c r="D1664" s="59" t="s">
        <v>31751</v>
      </c>
      <c r="E1664" s="164">
        <v>98.74</v>
      </c>
      <c r="F1664" s="164">
        <v>79.99</v>
      </c>
      <c r="G1664" s="165">
        <v>0.81</v>
      </c>
      <c r="H1664" s="59" t="s">
        <v>29478</v>
      </c>
      <c r="I1664" s="164">
        <v>27.31</v>
      </c>
      <c r="J1664" s="164">
        <v>107.3</v>
      </c>
      <c r="K1664" s="59">
        <v>3</v>
      </c>
      <c r="L1664" s="59" t="s">
        <v>18516</v>
      </c>
      <c r="M1664" s="59" t="s">
        <v>18516</v>
      </c>
    </row>
    <row r="1665" spans="1:18" s="59" customFormat="1" ht="14.25">
      <c r="A1665" s="59" t="s">
        <v>31833</v>
      </c>
      <c r="B1665" s="59" t="s">
        <v>31834</v>
      </c>
      <c r="C1665" s="59" t="s">
        <v>31750</v>
      </c>
      <c r="D1665" s="59" t="s">
        <v>31751</v>
      </c>
      <c r="E1665" s="164">
        <v>104.99</v>
      </c>
      <c r="F1665" s="164">
        <v>79.99</v>
      </c>
      <c r="G1665" s="165">
        <v>0.76</v>
      </c>
      <c r="H1665" s="59" t="s">
        <v>29478</v>
      </c>
      <c r="I1665" s="164">
        <v>27.31</v>
      </c>
      <c r="J1665" s="164">
        <v>107.3</v>
      </c>
      <c r="K1665" s="59">
        <v>38</v>
      </c>
      <c r="L1665" s="59" t="s">
        <v>18516</v>
      </c>
      <c r="M1665" s="59" t="s">
        <v>18516</v>
      </c>
    </row>
    <row r="1666" spans="1:18" s="59" customFormat="1" ht="14.25">
      <c r="A1666" s="59" t="s">
        <v>31835</v>
      </c>
      <c r="B1666" s="59" t="s">
        <v>31836</v>
      </c>
      <c r="C1666" s="59" t="s">
        <v>29518</v>
      </c>
      <c r="D1666" s="59" t="s">
        <v>29519</v>
      </c>
      <c r="E1666" s="164">
        <v>477</v>
      </c>
      <c r="F1666" s="164">
        <v>477</v>
      </c>
      <c r="G1666" s="59" t="s">
        <v>18516</v>
      </c>
      <c r="H1666" s="59" t="s">
        <v>18516</v>
      </c>
      <c r="I1666" s="164">
        <v>147.01</v>
      </c>
      <c r="J1666" s="164">
        <v>624.01</v>
      </c>
      <c r="K1666" s="59">
        <v>52</v>
      </c>
      <c r="L1666" s="59" t="s">
        <v>18516</v>
      </c>
      <c r="M1666" s="59" t="s">
        <v>18516</v>
      </c>
    </row>
    <row r="1667" spans="1:18" s="59" customFormat="1" ht="14.25">
      <c r="A1667" s="59" t="s">
        <v>31837</v>
      </c>
      <c r="B1667" s="59" t="s">
        <v>31838</v>
      </c>
      <c r="C1667" s="59" t="s">
        <v>29518</v>
      </c>
      <c r="D1667" s="59" t="s">
        <v>29519</v>
      </c>
      <c r="E1667" s="164">
        <v>484</v>
      </c>
      <c r="F1667" s="164">
        <v>484</v>
      </c>
      <c r="G1667" s="59" t="s">
        <v>18516</v>
      </c>
      <c r="H1667" s="59" t="s">
        <v>18516</v>
      </c>
      <c r="I1667" s="164">
        <v>150.35</v>
      </c>
      <c r="J1667" s="164">
        <v>634.35</v>
      </c>
      <c r="K1667" s="59">
        <v>44</v>
      </c>
      <c r="L1667" s="59" t="s">
        <v>18516</v>
      </c>
      <c r="M1667" s="59" t="s">
        <v>18516</v>
      </c>
    </row>
    <row r="1668" spans="1:18" s="59" customFormat="1" ht="14.25">
      <c r="A1668" s="59" t="s">
        <v>31839</v>
      </c>
      <c r="B1668" s="59" t="s">
        <v>31840</v>
      </c>
      <c r="C1668" s="59" t="s">
        <v>29518</v>
      </c>
      <c r="D1668" s="59" t="s">
        <v>29519</v>
      </c>
      <c r="E1668" s="164">
        <v>484</v>
      </c>
      <c r="F1668" s="164">
        <v>405</v>
      </c>
      <c r="G1668" s="165">
        <v>0.83</v>
      </c>
      <c r="H1668" s="59" t="s">
        <v>18516</v>
      </c>
      <c r="I1668" s="164">
        <v>150.35</v>
      </c>
      <c r="J1668" s="164">
        <v>555.35</v>
      </c>
      <c r="K1668" s="59">
        <v>16</v>
      </c>
      <c r="L1668" s="59" t="s">
        <v>18516</v>
      </c>
      <c r="M1668" s="59" t="s">
        <v>18516</v>
      </c>
    </row>
    <row r="1669" spans="1:18" s="59" customFormat="1" ht="14.25">
      <c r="A1669" s="59" t="s">
        <v>31841</v>
      </c>
      <c r="B1669" s="59" t="s">
        <v>31842</v>
      </c>
      <c r="C1669" s="59" t="s">
        <v>29518</v>
      </c>
      <c r="D1669" s="59" t="s">
        <v>29519</v>
      </c>
      <c r="E1669" s="164">
        <v>477</v>
      </c>
      <c r="F1669" s="164">
        <v>477</v>
      </c>
      <c r="G1669" s="59" t="s">
        <v>18516</v>
      </c>
      <c r="H1669" s="59" t="s">
        <v>18516</v>
      </c>
      <c r="I1669" s="164">
        <v>147.01</v>
      </c>
      <c r="J1669" s="164">
        <v>624.01</v>
      </c>
      <c r="K1669" s="59">
        <v>43</v>
      </c>
      <c r="L1669" s="59" t="s">
        <v>18516</v>
      </c>
      <c r="M1669" s="59" t="s">
        <v>18516</v>
      </c>
    </row>
    <row r="1670" spans="1:18" s="59" customFormat="1" ht="14.25">
      <c r="A1670" s="59" t="s">
        <v>31843</v>
      </c>
      <c r="B1670" s="59" t="s">
        <v>31844</v>
      </c>
      <c r="C1670" s="59" t="s">
        <v>29518</v>
      </c>
      <c r="D1670" s="59" t="s">
        <v>29519</v>
      </c>
      <c r="E1670" s="164">
        <v>477</v>
      </c>
      <c r="F1670" s="164">
        <v>405</v>
      </c>
      <c r="G1670" s="165">
        <v>0.84</v>
      </c>
      <c r="H1670" s="59" t="s">
        <v>18516</v>
      </c>
      <c r="I1670" s="164">
        <v>147.01</v>
      </c>
      <c r="J1670" s="164">
        <v>552.01</v>
      </c>
      <c r="K1670" s="59">
        <v>2</v>
      </c>
      <c r="L1670" s="59" t="s">
        <v>18516</v>
      </c>
      <c r="M1670" s="59" t="s">
        <v>18516</v>
      </c>
    </row>
    <row r="1671" spans="1:18" s="59" customFormat="1" ht="14.25">
      <c r="A1671" s="59" t="s">
        <v>31845</v>
      </c>
      <c r="B1671" s="59" t="s">
        <v>31846</v>
      </c>
      <c r="C1671" s="59" t="s">
        <v>29518</v>
      </c>
      <c r="D1671" s="59" t="s">
        <v>29519</v>
      </c>
      <c r="E1671" s="164">
        <v>484</v>
      </c>
      <c r="F1671" s="164">
        <v>484</v>
      </c>
      <c r="G1671" s="59" t="s">
        <v>18516</v>
      </c>
      <c r="H1671" s="59" t="s">
        <v>18516</v>
      </c>
      <c r="I1671" s="164">
        <v>150.35</v>
      </c>
      <c r="J1671" s="164">
        <v>634.35</v>
      </c>
      <c r="K1671" s="59">
        <v>80</v>
      </c>
      <c r="L1671" s="59" t="s">
        <v>18516</v>
      </c>
      <c r="M1671" s="59" t="s">
        <v>18516</v>
      </c>
    </row>
    <row r="1672" spans="1:18" s="59" customFormat="1" ht="14.25">
      <c r="A1672" s="59" t="s">
        <v>31847</v>
      </c>
      <c r="B1672" s="59" t="s">
        <v>31848</v>
      </c>
      <c r="C1672" s="59" t="s">
        <v>31849</v>
      </c>
      <c r="D1672" s="59" t="s">
        <v>31850</v>
      </c>
      <c r="E1672" s="164">
        <v>79</v>
      </c>
      <c r="F1672" s="164">
        <v>67</v>
      </c>
      <c r="G1672" s="165">
        <v>0.84</v>
      </c>
      <c r="H1672" s="59" t="s">
        <v>18516</v>
      </c>
      <c r="I1672" s="164">
        <v>39.65</v>
      </c>
      <c r="J1672" s="164">
        <v>106.65</v>
      </c>
      <c r="K1672" s="59">
        <v>0</v>
      </c>
      <c r="L1672" s="59" t="s">
        <v>18516</v>
      </c>
      <c r="M1672" s="59" t="s">
        <v>18516</v>
      </c>
    </row>
    <row r="1673" spans="1:18" s="59" customFormat="1" ht="14.25">
      <c r="A1673" s="59" t="s">
        <v>28671</v>
      </c>
      <c r="B1673" s="59" t="s">
        <v>31851</v>
      </c>
      <c r="C1673" s="59" t="s">
        <v>31849</v>
      </c>
      <c r="D1673" s="59" t="s">
        <v>31850</v>
      </c>
      <c r="E1673" s="164">
        <v>149</v>
      </c>
      <c r="F1673" s="164">
        <v>136</v>
      </c>
      <c r="G1673" s="165">
        <v>0.91</v>
      </c>
      <c r="H1673" s="59" t="s">
        <v>18516</v>
      </c>
      <c r="I1673" s="164">
        <v>103.2</v>
      </c>
      <c r="J1673" s="164">
        <v>239.2</v>
      </c>
      <c r="K1673" s="59">
        <v>0</v>
      </c>
      <c r="L1673" s="59" t="s">
        <v>18516</v>
      </c>
      <c r="M1673" s="59" t="s">
        <v>18516</v>
      </c>
    </row>
    <row r="1674" spans="1:18" s="59" customFormat="1" ht="14.25">
      <c r="A1674" s="59" t="s">
        <v>28668</v>
      </c>
      <c r="B1674" s="59" t="s">
        <v>31852</v>
      </c>
      <c r="C1674" s="59" t="s">
        <v>31849</v>
      </c>
      <c r="D1674" s="59" t="s">
        <v>31850</v>
      </c>
      <c r="E1674" s="164">
        <v>139</v>
      </c>
      <c r="F1674" s="164">
        <v>132</v>
      </c>
      <c r="G1674" s="165">
        <v>0.94</v>
      </c>
      <c r="H1674" s="59" t="s">
        <v>18516</v>
      </c>
      <c r="I1674" s="164">
        <v>97.82</v>
      </c>
      <c r="J1674" s="164">
        <v>229.82</v>
      </c>
      <c r="K1674" s="59">
        <v>0</v>
      </c>
      <c r="L1674" s="59" t="s">
        <v>18516</v>
      </c>
      <c r="M1674" s="59" t="s">
        <v>18516</v>
      </c>
    </row>
    <row r="1675" spans="1:18" s="59" customFormat="1" ht="14.25">
      <c r="A1675" s="59" t="s">
        <v>22275</v>
      </c>
      <c r="B1675" s="59" t="s">
        <v>31853</v>
      </c>
      <c r="C1675" s="59" t="s">
        <v>31849</v>
      </c>
      <c r="D1675" s="59" t="s">
        <v>31850</v>
      </c>
      <c r="E1675" s="164">
        <v>143</v>
      </c>
      <c r="F1675" s="164">
        <v>134</v>
      </c>
      <c r="G1675" s="165">
        <v>0.93</v>
      </c>
      <c r="H1675" s="59" t="s">
        <v>18516</v>
      </c>
      <c r="I1675" s="164">
        <v>99.87</v>
      </c>
      <c r="J1675" s="164">
        <v>233.87</v>
      </c>
      <c r="K1675" s="59">
        <v>0</v>
      </c>
      <c r="L1675" s="59" t="s">
        <v>18516</v>
      </c>
      <c r="M1675" s="59" t="s">
        <v>18516</v>
      </c>
    </row>
    <row r="1676" spans="1:18" s="59" customFormat="1" ht="14.25">
      <c r="A1676" s="59" t="s">
        <v>22272</v>
      </c>
      <c r="B1676" s="59" t="s">
        <v>31854</v>
      </c>
      <c r="C1676" s="59" t="s">
        <v>31849</v>
      </c>
      <c r="D1676" s="59" t="s">
        <v>31850</v>
      </c>
      <c r="E1676" s="164">
        <v>139</v>
      </c>
      <c r="F1676" s="164">
        <v>132</v>
      </c>
      <c r="G1676" s="165">
        <v>0.94</v>
      </c>
      <c r="H1676" s="59" t="s">
        <v>18516</v>
      </c>
      <c r="I1676" s="164">
        <v>56.62</v>
      </c>
      <c r="J1676" s="164">
        <v>188.62</v>
      </c>
      <c r="K1676" s="59">
        <v>0</v>
      </c>
      <c r="L1676" s="59" t="s">
        <v>18516</v>
      </c>
      <c r="M1676" s="59" t="s">
        <v>18516</v>
      </c>
    </row>
    <row r="1677" spans="1:18" s="59" customFormat="1" ht="14.25">
      <c r="A1677" s="59" t="s">
        <v>22269</v>
      </c>
      <c r="B1677" s="59" t="s">
        <v>31855</v>
      </c>
      <c r="C1677" s="59" t="s">
        <v>31849</v>
      </c>
      <c r="D1677" s="59" t="s">
        <v>31850</v>
      </c>
      <c r="E1677" s="164">
        <v>148</v>
      </c>
      <c r="F1677" s="164">
        <v>139</v>
      </c>
      <c r="G1677" s="165">
        <v>0.93</v>
      </c>
      <c r="H1677" s="59" t="s">
        <v>18516</v>
      </c>
      <c r="I1677" s="164">
        <v>100.76</v>
      </c>
      <c r="J1677" s="164">
        <v>239.76</v>
      </c>
      <c r="K1677" s="59">
        <v>0</v>
      </c>
      <c r="L1677" s="59" t="s">
        <v>18516</v>
      </c>
      <c r="M1677" s="59" t="s">
        <v>18516</v>
      </c>
    </row>
    <row r="1678" spans="1:18" s="59" customFormat="1" ht="14.25">
      <c r="A1678" s="59" t="s">
        <v>22266</v>
      </c>
      <c r="B1678" s="59" t="s">
        <v>31856</v>
      </c>
      <c r="C1678" s="59" t="s">
        <v>31849</v>
      </c>
      <c r="D1678" s="59" t="s">
        <v>31850</v>
      </c>
      <c r="E1678" s="164">
        <v>134</v>
      </c>
      <c r="F1678" s="164">
        <v>129</v>
      </c>
      <c r="G1678" s="165">
        <v>0.96</v>
      </c>
      <c r="H1678" s="59" t="s">
        <v>18516</v>
      </c>
      <c r="I1678" s="164">
        <v>97.01</v>
      </c>
      <c r="J1678" s="164">
        <v>226.01</v>
      </c>
      <c r="K1678" s="59">
        <v>0</v>
      </c>
      <c r="L1678" s="59" t="s">
        <v>18516</v>
      </c>
      <c r="M1678" s="59" t="s">
        <v>18516</v>
      </c>
    </row>
    <row r="1679" spans="1:18" s="59" customFormat="1" ht="14.25">
      <c r="A1679" s="59" t="s">
        <v>31857</v>
      </c>
      <c r="B1679" s="59" t="s">
        <v>31858</v>
      </c>
      <c r="C1679" s="59" t="s">
        <v>29501</v>
      </c>
      <c r="D1679" s="59" t="s">
        <v>29502</v>
      </c>
      <c r="E1679" s="59" t="s">
        <v>18516</v>
      </c>
      <c r="F1679" s="59" t="s">
        <v>18516</v>
      </c>
      <c r="G1679" s="59" t="s">
        <v>18516</v>
      </c>
      <c r="H1679" s="59" t="s">
        <v>18516</v>
      </c>
      <c r="I1679" s="59" t="s">
        <v>18516</v>
      </c>
      <c r="J1679" s="59" t="s">
        <v>18516</v>
      </c>
      <c r="K1679" s="59" t="s">
        <v>29707</v>
      </c>
      <c r="L1679" s="59" t="s">
        <v>18516</v>
      </c>
      <c r="M1679" s="59" t="s">
        <v>18516</v>
      </c>
    </row>
    <row r="1680" spans="1:18" s="59" customFormat="1" ht="14.25">
      <c r="A1680" s="59" t="s">
        <v>31859</v>
      </c>
      <c r="B1680" s="59" t="s">
        <v>31860</v>
      </c>
      <c r="C1680" s="59" t="s">
        <v>29501</v>
      </c>
      <c r="D1680" s="59" t="s">
        <v>29502</v>
      </c>
      <c r="E1680" s="59" t="s">
        <v>18516</v>
      </c>
      <c r="F1680" s="59" t="s">
        <v>18516</v>
      </c>
      <c r="G1680" s="59" t="s">
        <v>18516</v>
      </c>
      <c r="H1680" s="59" t="s">
        <v>18516</v>
      </c>
      <c r="I1680" s="59" t="s">
        <v>18516</v>
      </c>
      <c r="J1680" s="59" t="s">
        <v>18516</v>
      </c>
      <c r="K1680" s="59" t="s">
        <v>29707</v>
      </c>
      <c r="L1680" s="59" t="s">
        <v>18516</v>
      </c>
      <c r="M1680" s="59" t="s">
        <v>18516</v>
      </c>
    </row>
    <row r="1681" spans="1:18" s="59" customFormat="1" ht="14.25">
      <c r="A1681" s="59" t="s">
        <v>19472</v>
      </c>
      <c r="B1681" s="59" t="s">
        <v>31861</v>
      </c>
      <c r="C1681" s="59" t="s">
        <v>29518</v>
      </c>
      <c r="D1681" s="59" t="s">
        <v>29519</v>
      </c>
      <c r="E1681" s="59" t="s">
        <v>18516</v>
      </c>
      <c r="F1681" s="59" t="s">
        <v>18516</v>
      </c>
      <c r="G1681" s="59" t="s">
        <v>18516</v>
      </c>
      <c r="H1681" s="59" t="s">
        <v>18516</v>
      </c>
      <c r="I1681" s="59" t="s">
        <v>18516</v>
      </c>
      <c r="J1681" s="59" t="s">
        <v>18516</v>
      </c>
      <c r="K1681" s="59" t="s">
        <v>29707</v>
      </c>
      <c r="L1681" s="59" t="s">
        <v>18516</v>
      </c>
      <c r="M1681" s="59" t="s">
        <v>18516</v>
      </c>
    </row>
    <row r="1682" spans="1:18" s="59" customFormat="1" ht="14.25">
      <c r="A1682" s="59" t="s">
        <v>19475</v>
      </c>
      <c r="B1682" s="59" t="s">
        <v>31862</v>
      </c>
      <c r="C1682" s="59" t="s">
        <v>29518</v>
      </c>
      <c r="D1682" s="59" t="s">
        <v>29519</v>
      </c>
      <c r="E1682" s="59" t="s">
        <v>18516</v>
      </c>
      <c r="F1682" s="59" t="s">
        <v>18516</v>
      </c>
      <c r="G1682" s="59" t="s">
        <v>18516</v>
      </c>
      <c r="H1682" s="59" t="s">
        <v>18516</v>
      </c>
      <c r="I1682" s="59" t="s">
        <v>18516</v>
      </c>
      <c r="J1682" s="59" t="s">
        <v>18516</v>
      </c>
      <c r="K1682" s="59" t="s">
        <v>29707</v>
      </c>
      <c r="L1682" s="59" t="s">
        <v>18516</v>
      </c>
      <c r="M1682" s="59" t="s">
        <v>18516</v>
      </c>
    </row>
    <row r="1683" spans="1:18" s="59" customFormat="1" ht="14.25">
      <c r="A1683" s="59" t="s">
        <v>19478</v>
      </c>
      <c r="B1683" s="59" t="s">
        <v>31863</v>
      </c>
      <c r="C1683" s="59" t="s">
        <v>29518</v>
      </c>
      <c r="D1683" s="59" t="s">
        <v>29519</v>
      </c>
      <c r="E1683" s="59" t="s">
        <v>18516</v>
      </c>
      <c r="F1683" s="59" t="s">
        <v>18516</v>
      </c>
      <c r="G1683" s="59" t="s">
        <v>18516</v>
      </c>
      <c r="H1683" s="59" t="s">
        <v>18516</v>
      </c>
      <c r="I1683" s="59" t="s">
        <v>18516</v>
      </c>
      <c r="J1683" s="59" t="s">
        <v>18516</v>
      </c>
      <c r="K1683" s="59" t="s">
        <v>29707</v>
      </c>
      <c r="L1683" s="59" t="s">
        <v>18516</v>
      </c>
      <c r="M1683" s="59" t="s">
        <v>18516</v>
      </c>
    </row>
    <row r="1684" spans="1:18" s="59" customFormat="1" ht="14.25">
      <c r="A1684" s="59" t="s">
        <v>19481</v>
      </c>
      <c r="B1684" s="59" t="s">
        <v>31864</v>
      </c>
      <c r="C1684" s="59" t="s">
        <v>29518</v>
      </c>
      <c r="D1684" s="59" t="s">
        <v>29519</v>
      </c>
      <c r="E1684" s="59" t="s">
        <v>18516</v>
      </c>
      <c r="F1684" s="59" t="s">
        <v>18516</v>
      </c>
      <c r="G1684" s="59" t="s">
        <v>18516</v>
      </c>
      <c r="H1684" s="59" t="s">
        <v>18516</v>
      </c>
      <c r="I1684" s="59" t="s">
        <v>18516</v>
      </c>
      <c r="J1684" s="59" t="s">
        <v>18516</v>
      </c>
      <c r="K1684" s="59" t="s">
        <v>29707</v>
      </c>
      <c r="L1684" s="59" t="s">
        <v>18516</v>
      </c>
      <c r="M1684" s="59" t="s">
        <v>18516</v>
      </c>
    </row>
    <row r="1685" spans="1:18" s="59" customFormat="1" ht="14.25">
      <c r="A1685" s="59" t="s">
        <v>31865</v>
      </c>
      <c r="B1685" s="59" t="s">
        <v>31866</v>
      </c>
      <c r="C1685" s="59" t="s">
        <v>29518</v>
      </c>
      <c r="D1685" s="59" t="s">
        <v>29519</v>
      </c>
      <c r="E1685" s="164">
        <v>276</v>
      </c>
      <c r="F1685" s="164">
        <v>276</v>
      </c>
      <c r="G1685" s="59" t="s">
        <v>18516</v>
      </c>
      <c r="H1685" s="59" t="s">
        <v>18516</v>
      </c>
      <c r="I1685" s="164">
        <v>91.04</v>
      </c>
      <c r="J1685" s="164">
        <v>367.04</v>
      </c>
      <c r="K1685" s="59">
        <v>66</v>
      </c>
      <c r="L1685" s="59" t="s">
        <v>18516</v>
      </c>
      <c r="M1685" s="59" t="s">
        <v>18516</v>
      </c>
    </row>
    <row r="1686" spans="1:18" s="59" customFormat="1" ht="14.25">
      <c r="A1686" s="59" t="s">
        <v>31867</v>
      </c>
      <c r="B1686" s="59" t="s">
        <v>31868</v>
      </c>
      <c r="C1686" s="59" t="s">
        <v>29518</v>
      </c>
      <c r="D1686" s="59" t="s">
        <v>29519</v>
      </c>
      <c r="E1686" s="164">
        <v>276</v>
      </c>
      <c r="F1686" s="164">
        <v>276</v>
      </c>
      <c r="G1686" s="59" t="s">
        <v>18516</v>
      </c>
      <c r="H1686" s="59" t="s">
        <v>18516</v>
      </c>
      <c r="I1686" s="164">
        <v>91.04</v>
      </c>
      <c r="J1686" s="164">
        <v>367.04</v>
      </c>
      <c r="K1686" s="59">
        <v>18</v>
      </c>
      <c r="L1686" s="59" t="s">
        <v>18516</v>
      </c>
      <c r="M1686" s="59" t="s">
        <v>18516</v>
      </c>
    </row>
    <row r="1687" spans="1:18" s="59" customFormat="1" ht="14.25">
      <c r="A1687" s="59" t="s">
        <v>22263</v>
      </c>
      <c r="B1687" s="59" t="s">
        <v>31869</v>
      </c>
      <c r="C1687" s="59" t="s">
        <v>31849</v>
      </c>
      <c r="D1687" s="59" t="s">
        <v>31850</v>
      </c>
      <c r="E1687" s="164">
        <v>148</v>
      </c>
      <c r="F1687" s="164">
        <v>128</v>
      </c>
      <c r="G1687" s="165">
        <v>0.86</v>
      </c>
      <c r="H1687" s="59" t="s">
        <v>18516</v>
      </c>
      <c r="I1687" s="164">
        <v>102.43</v>
      </c>
      <c r="J1687" s="164">
        <v>230.43</v>
      </c>
      <c r="K1687" s="59">
        <v>0</v>
      </c>
      <c r="L1687" s="59" t="s">
        <v>18516</v>
      </c>
      <c r="M1687" s="59" t="s">
        <v>18516</v>
      </c>
    </row>
    <row r="1688" spans="1:18" s="59" customFormat="1" ht="14.25">
      <c r="A1688" s="59" t="s">
        <v>22260</v>
      </c>
      <c r="B1688" s="59" t="s">
        <v>31870</v>
      </c>
      <c r="C1688" s="59" t="s">
        <v>31849</v>
      </c>
      <c r="D1688" s="59" t="s">
        <v>31850</v>
      </c>
      <c r="E1688" s="164">
        <v>135</v>
      </c>
      <c r="F1688" s="164">
        <v>135</v>
      </c>
      <c r="G1688" s="59" t="s">
        <v>18516</v>
      </c>
      <c r="H1688" s="59" t="s">
        <v>18516</v>
      </c>
      <c r="I1688" s="164">
        <v>97.82</v>
      </c>
      <c r="J1688" s="164">
        <v>232.82</v>
      </c>
      <c r="K1688" s="59">
        <v>12</v>
      </c>
      <c r="L1688" s="59" t="s">
        <v>18516</v>
      </c>
      <c r="M1688" s="59" t="s">
        <v>18516</v>
      </c>
    </row>
    <row r="1689" spans="1:18" s="59" customFormat="1" ht="14.25">
      <c r="A1689" s="59" t="s">
        <v>22057</v>
      </c>
      <c r="B1689" s="59" t="s">
        <v>31871</v>
      </c>
      <c r="C1689" s="59" t="s">
        <v>29599</v>
      </c>
      <c r="D1689" s="59" t="s">
        <v>29600</v>
      </c>
      <c r="E1689" s="164">
        <v>135</v>
      </c>
      <c r="F1689" s="164">
        <v>135</v>
      </c>
      <c r="G1689" s="59" t="s">
        <v>18516</v>
      </c>
      <c r="H1689" s="59" t="s">
        <v>18516</v>
      </c>
      <c r="I1689" s="164">
        <v>46.11</v>
      </c>
      <c r="J1689" s="164">
        <v>181.11</v>
      </c>
      <c r="K1689" s="59">
        <v>0</v>
      </c>
      <c r="L1689" s="59" t="s">
        <v>18516</v>
      </c>
      <c r="M1689" s="59" t="s">
        <v>18516</v>
      </c>
    </row>
    <row r="1690" spans="1:18" s="59" customFormat="1" ht="14.25">
      <c r="A1690" s="59" t="s">
        <v>22054</v>
      </c>
      <c r="B1690" s="59" t="s">
        <v>31872</v>
      </c>
      <c r="C1690" s="59" t="s">
        <v>29599</v>
      </c>
      <c r="D1690" s="59" t="s">
        <v>29600</v>
      </c>
      <c r="E1690" s="164">
        <v>135</v>
      </c>
      <c r="F1690" s="164">
        <v>135</v>
      </c>
      <c r="G1690" s="59" t="s">
        <v>18516</v>
      </c>
      <c r="H1690" s="59" t="s">
        <v>18516</v>
      </c>
      <c r="I1690" s="164">
        <v>46.11</v>
      </c>
      <c r="J1690" s="164">
        <v>181.11</v>
      </c>
      <c r="K1690" s="59">
        <v>0</v>
      </c>
      <c r="L1690" s="59" t="s">
        <v>18516</v>
      </c>
      <c r="M1690" s="59" t="s">
        <v>18516</v>
      </c>
    </row>
    <row r="1691" spans="1:18" s="59" customFormat="1" ht="14.25">
      <c r="A1691" s="59" t="s">
        <v>22015</v>
      </c>
      <c r="B1691" s="59" t="s">
        <v>31873</v>
      </c>
      <c r="C1691" s="59" t="s">
        <v>29881</v>
      </c>
      <c r="D1691" s="59" t="s">
        <v>29882</v>
      </c>
      <c r="E1691" s="164">
        <v>220</v>
      </c>
      <c r="F1691" s="164">
        <v>174</v>
      </c>
      <c r="G1691" s="165">
        <v>0.79</v>
      </c>
      <c r="H1691" s="59" t="s">
        <v>18516</v>
      </c>
      <c r="I1691" s="164">
        <v>83.66</v>
      </c>
      <c r="J1691" s="164">
        <v>257.66</v>
      </c>
      <c r="K1691" s="59">
        <v>15</v>
      </c>
      <c r="L1691" s="59" t="s">
        <v>18516</v>
      </c>
      <c r="M1691" s="59" t="s">
        <v>18516</v>
      </c>
    </row>
    <row r="1692" spans="1:18" s="59" customFormat="1" ht="14.25">
      <c r="A1692" s="59" t="s">
        <v>22018</v>
      </c>
      <c r="B1692" s="59" t="s">
        <v>31874</v>
      </c>
      <c r="C1692" s="59" t="s">
        <v>29881</v>
      </c>
      <c r="D1692" s="59" t="s">
        <v>29882</v>
      </c>
      <c r="E1692" s="164">
        <v>196</v>
      </c>
      <c r="F1692" s="164">
        <v>140</v>
      </c>
      <c r="G1692" s="165">
        <v>0.71</v>
      </c>
      <c r="H1692" s="59" t="s">
        <v>18516</v>
      </c>
      <c r="I1692" s="164">
        <v>97.42</v>
      </c>
      <c r="J1692" s="164">
        <v>237.42</v>
      </c>
      <c r="K1692" s="59">
        <v>4</v>
      </c>
      <c r="L1692" s="59" t="s">
        <v>18516</v>
      </c>
      <c r="M1692" s="59" t="s">
        <v>18516</v>
      </c>
    </row>
    <row r="1693" spans="1:18" s="59" customFormat="1" ht="14.25">
      <c r="A1693" s="59" t="s">
        <v>31875</v>
      </c>
      <c r="B1693" s="59" t="s">
        <v>31876</v>
      </c>
      <c r="C1693" s="59" t="s">
        <v>29408</v>
      </c>
      <c r="D1693" s="59" t="s">
        <v>29409</v>
      </c>
      <c r="E1693" s="164">
        <v>275</v>
      </c>
      <c r="F1693" s="164">
        <v>275</v>
      </c>
      <c r="G1693" s="59" t="s">
        <v>18516</v>
      </c>
      <c r="H1693" s="59" t="s">
        <v>18516</v>
      </c>
      <c r="I1693" s="164">
        <v>95.52</v>
      </c>
      <c r="J1693" s="164">
        <v>370.52</v>
      </c>
      <c r="K1693" s="59">
        <v>0</v>
      </c>
      <c r="L1693" s="59" t="s">
        <v>18516</v>
      </c>
      <c r="M1693" s="59" t="s">
        <v>18516</v>
      </c>
    </row>
    <row r="1694" spans="1:18" s="59" customFormat="1" ht="14.25">
      <c r="A1694" s="59" t="s">
        <v>31877</v>
      </c>
      <c r="B1694" s="59" t="s">
        <v>31878</v>
      </c>
      <c r="C1694" s="59" t="s">
        <v>29408</v>
      </c>
      <c r="D1694" s="59" t="s">
        <v>29409</v>
      </c>
      <c r="E1694" s="164">
        <v>124.99</v>
      </c>
      <c r="F1694" s="164">
        <v>124.99</v>
      </c>
      <c r="G1694" s="59" t="s">
        <v>18516</v>
      </c>
      <c r="H1694" s="59" t="s">
        <v>18516</v>
      </c>
      <c r="I1694" s="164">
        <v>48.75</v>
      </c>
      <c r="J1694" s="164">
        <v>173.74</v>
      </c>
      <c r="K1694" s="59">
        <v>0</v>
      </c>
      <c r="L1694" s="59" t="s">
        <v>18516</v>
      </c>
      <c r="M1694" s="59" t="s">
        <v>18516</v>
      </c>
    </row>
    <row r="1695" spans="1:18" s="59" customFormat="1" ht="14.25">
      <c r="A1695" s="59" t="s">
        <v>31879</v>
      </c>
      <c r="B1695" s="59" t="s">
        <v>31880</v>
      </c>
      <c r="C1695" s="59" t="s">
        <v>29408</v>
      </c>
      <c r="D1695" s="59" t="s">
        <v>29409</v>
      </c>
      <c r="E1695" s="59" t="s">
        <v>18516</v>
      </c>
      <c r="F1695" s="59" t="s">
        <v>18516</v>
      </c>
      <c r="G1695" s="59" t="s">
        <v>18516</v>
      </c>
      <c r="H1695" s="59" t="s">
        <v>18516</v>
      </c>
      <c r="I1695" s="59" t="s">
        <v>18516</v>
      </c>
      <c r="J1695" s="59" t="s">
        <v>18516</v>
      </c>
      <c r="K1695" s="59" t="s">
        <v>29707</v>
      </c>
      <c r="L1695" s="59" t="s">
        <v>18516</v>
      </c>
      <c r="M1695" s="59" t="s">
        <v>18516</v>
      </c>
    </row>
    <row r="1696" spans="1:18" s="59" customFormat="1" ht="14.25">
      <c r="A1696" s="59" t="s">
        <v>31881</v>
      </c>
      <c r="B1696" s="59" t="s">
        <v>31882</v>
      </c>
      <c r="C1696" s="59" t="s">
        <v>29408</v>
      </c>
      <c r="D1696" s="59" t="s">
        <v>29409</v>
      </c>
      <c r="E1696" s="164">
        <v>135</v>
      </c>
      <c r="F1696" s="164">
        <v>135</v>
      </c>
      <c r="G1696" s="59" t="s">
        <v>18516</v>
      </c>
      <c r="H1696" s="59" t="s">
        <v>18516</v>
      </c>
      <c r="I1696" s="164">
        <v>48.75</v>
      </c>
      <c r="J1696" s="164">
        <v>183.75</v>
      </c>
      <c r="K1696" s="59">
        <v>0</v>
      </c>
      <c r="L1696" s="59" t="s">
        <v>18516</v>
      </c>
      <c r="M1696" s="59" t="s">
        <v>18516</v>
      </c>
    </row>
    <row r="1697" spans="1:18" s="59" customFormat="1" ht="14.25">
      <c r="A1697" s="59" t="s">
        <v>31883</v>
      </c>
      <c r="B1697" s="59" t="s">
        <v>31884</v>
      </c>
      <c r="C1697" s="59" t="s">
        <v>29408</v>
      </c>
      <c r="D1697" s="59" t="s">
        <v>29409</v>
      </c>
      <c r="E1697" s="59" t="s">
        <v>18516</v>
      </c>
      <c r="F1697" s="59" t="s">
        <v>18516</v>
      </c>
      <c r="G1697" s="59" t="s">
        <v>18516</v>
      </c>
      <c r="H1697" s="59" t="s">
        <v>18516</v>
      </c>
      <c r="I1697" s="59" t="s">
        <v>18516</v>
      </c>
      <c r="J1697" s="59" t="s">
        <v>18516</v>
      </c>
      <c r="K1697" s="59" t="s">
        <v>29707</v>
      </c>
      <c r="L1697" s="59" t="s">
        <v>18516</v>
      </c>
      <c r="M1697" s="59" t="s">
        <v>18516</v>
      </c>
    </row>
    <row r="1698" spans="1:18" s="59" customFormat="1" ht="14.25">
      <c r="A1698" s="59" t="s">
        <v>31885</v>
      </c>
      <c r="B1698" s="59" t="s">
        <v>31886</v>
      </c>
      <c r="C1698" s="59" t="s">
        <v>29408</v>
      </c>
      <c r="D1698" s="59" t="s">
        <v>29409</v>
      </c>
      <c r="E1698" s="164">
        <v>275</v>
      </c>
      <c r="F1698" s="164">
        <v>275</v>
      </c>
      <c r="G1698" s="59" t="s">
        <v>18516</v>
      </c>
      <c r="H1698" s="59" t="s">
        <v>18516</v>
      </c>
      <c r="I1698" s="164">
        <v>95.52</v>
      </c>
      <c r="J1698" s="164">
        <v>370.52</v>
      </c>
      <c r="K1698" s="59">
        <v>7</v>
      </c>
      <c r="L1698" s="59" t="s">
        <v>18516</v>
      </c>
      <c r="M1698" s="59" t="s">
        <v>18516</v>
      </c>
    </row>
    <row r="1699" spans="1:18" s="59" customFormat="1" ht="14.25">
      <c r="A1699" s="59" t="s">
        <v>31887</v>
      </c>
      <c r="B1699" s="59" t="s">
        <v>31888</v>
      </c>
      <c r="C1699" s="59" t="s">
        <v>29408</v>
      </c>
      <c r="D1699" s="59" t="s">
        <v>29409</v>
      </c>
      <c r="E1699" s="164">
        <v>135</v>
      </c>
      <c r="F1699" s="164">
        <v>90</v>
      </c>
      <c r="G1699" s="165">
        <v>0.66</v>
      </c>
      <c r="H1699" s="59" t="s">
        <v>29914</v>
      </c>
      <c r="I1699" s="164">
        <v>48.75</v>
      </c>
      <c r="J1699" s="164">
        <v>138.75</v>
      </c>
      <c r="K1699" s="59">
        <v>7</v>
      </c>
      <c r="L1699" s="59" t="s">
        <v>18516</v>
      </c>
      <c r="M1699" s="59" t="s">
        <v>18516</v>
      </c>
    </row>
    <row r="1700" spans="1:18" s="59" customFormat="1" ht="14.25">
      <c r="A1700" s="59" t="s">
        <v>31889</v>
      </c>
      <c r="B1700" s="59" t="s">
        <v>31890</v>
      </c>
      <c r="C1700" s="59" t="s">
        <v>29408</v>
      </c>
      <c r="D1700" s="59" t="s">
        <v>29409</v>
      </c>
      <c r="E1700" s="164">
        <v>275</v>
      </c>
      <c r="F1700" s="164">
        <v>275</v>
      </c>
      <c r="G1700" s="59" t="s">
        <v>18516</v>
      </c>
      <c r="H1700" s="59" t="s">
        <v>18516</v>
      </c>
      <c r="I1700" s="164">
        <v>95.52</v>
      </c>
      <c r="J1700" s="164">
        <v>370.52</v>
      </c>
      <c r="K1700" s="59">
        <v>0</v>
      </c>
      <c r="L1700" s="59" t="s">
        <v>18516</v>
      </c>
      <c r="M1700" s="59" t="s">
        <v>18516</v>
      </c>
    </row>
    <row r="1701" spans="1:18" s="59" customFormat="1" ht="14.25">
      <c r="A1701" s="59" t="s">
        <v>31891</v>
      </c>
      <c r="B1701" s="59" t="s">
        <v>31892</v>
      </c>
      <c r="C1701" s="59" t="s">
        <v>29408</v>
      </c>
      <c r="D1701" s="59" t="s">
        <v>29409</v>
      </c>
      <c r="E1701" s="59" t="s">
        <v>18516</v>
      </c>
      <c r="F1701" s="59" t="s">
        <v>18516</v>
      </c>
      <c r="G1701" s="59" t="s">
        <v>18516</v>
      </c>
      <c r="H1701" s="59" t="s">
        <v>18516</v>
      </c>
      <c r="I1701" s="59" t="s">
        <v>18516</v>
      </c>
      <c r="J1701" s="59" t="s">
        <v>18516</v>
      </c>
      <c r="K1701" s="59" t="s">
        <v>29707</v>
      </c>
      <c r="L1701" s="59" t="s">
        <v>18516</v>
      </c>
      <c r="M1701" s="59" t="s">
        <v>18516</v>
      </c>
    </row>
    <row r="1702" spans="1:18" s="59" customFormat="1" ht="14.25">
      <c r="A1702" s="59" t="s">
        <v>31893</v>
      </c>
      <c r="B1702" s="59" t="s">
        <v>31894</v>
      </c>
      <c r="C1702" s="59" t="s">
        <v>29408</v>
      </c>
      <c r="D1702" s="59" t="s">
        <v>29409</v>
      </c>
      <c r="E1702" s="164">
        <v>215</v>
      </c>
      <c r="F1702" s="164">
        <v>215</v>
      </c>
      <c r="G1702" s="59" t="s">
        <v>18516</v>
      </c>
      <c r="H1702" s="59" t="s">
        <v>18516</v>
      </c>
      <c r="I1702" s="164">
        <v>76.03</v>
      </c>
      <c r="J1702" s="164">
        <v>291.03</v>
      </c>
      <c r="K1702" s="59">
        <v>0</v>
      </c>
      <c r="L1702" s="59" t="s">
        <v>18516</v>
      </c>
      <c r="M1702" s="59" t="s">
        <v>18516</v>
      </c>
    </row>
    <row r="1703" spans="1:18" s="59" customFormat="1" ht="14.25">
      <c r="A1703" s="59" t="s">
        <v>31895</v>
      </c>
      <c r="B1703" s="59" t="s">
        <v>31896</v>
      </c>
      <c r="C1703" s="59" t="s">
        <v>29408</v>
      </c>
      <c r="D1703" s="59" t="s">
        <v>29409</v>
      </c>
      <c r="E1703" s="164">
        <v>135</v>
      </c>
      <c r="F1703" s="164">
        <v>135</v>
      </c>
      <c r="G1703" s="59" t="s">
        <v>18516</v>
      </c>
      <c r="H1703" s="59" t="s">
        <v>18516</v>
      </c>
      <c r="I1703" s="164">
        <v>39.65</v>
      </c>
      <c r="J1703" s="164">
        <v>174.65</v>
      </c>
      <c r="K1703" s="59">
        <v>0</v>
      </c>
      <c r="L1703" s="59" t="s">
        <v>18516</v>
      </c>
      <c r="M1703" s="59" t="s">
        <v>18516</v>
      </c>
    </row>
    <row r="1704" spans="1:18" s="59" customFormat="1" ht="14.25">
      <c r="A1704" s="59" t="s">
        <v>31897</v>
      </c>
      <c r="B1704" s="59" t="s">
        <v>31898</v>
      </c>
      <c r="C1704" s="59" t="s">
        <v>29408</v>
      </c>
      <c r="D1704" s="59" t="s">
        <v>29409</v>
      </c>
      <c r="E1704" s="164">
        <v>105</v>
      </c>
      <c r="F1704" s="164">
        <v>105</v>
      </c>
      <c r="G1704" s="59" t="s">
        <v>18516</v>
      </c>
      <c r="H1704" s="59" t="s">
        <v>18516</v>
      </c>
      <c r="I1704" s="164">
        <v>36.38</v>
      </c>
      <c r="J1704" s="164">
        <v>141.38</v>
      </c>
      <c r="K1704" s="59">
        <v>4</v>
      </c>
      <c r="L1704" s="59" t="s">
        <v>18516</v>
      </c>
      <c r="M1704" s="59" t="s">
        <v>18516</v>
      </c>
    </row>
    <row r="1705" spans="1:18" s="59" customFormat="1" ht="14.25">
      <c r="A1705" s="59" t="s">
        <v>22024</v>
      </c>
      <c r="B1705" s="59" t="s">
        <v>31899</v>
      </c>
      <c r="C1705" s="59" t="s">
        <v>31470</v>
      </c>
      <c r="D1705" s="59" t="s">
        <v>31471</v>
      </c>
      <c r="E1705" s="164">
        <v>99</v>
      </c>
      <c r="F1705" s="164">
        <v>69</v>
      </c>
      <c r="G1705" s="165">
        <v>0.69</v>
      </c>
      <c r="H1705" s="59" t="s">
        <v>18516</v>
      </c>
      <c r="I1705" s="164">
        <v>21.89</v>
      </c>
      <c r="J1705" s="164">
        <v>90.89</v>
      </c>
      <c r="K1705" s="59">
        <v>24</v>
      </c>
      <c r="L1705" s="59" t="s">
        <v>18516</v>
      </c>
      <c r="M1705" s="59" t="s">
        <v>18516</v>
      </c>
    </row>
    <row r="1706" spans="1:18" s="59" customFormat="1" ht="14.25">
      <c r="A1706" s="59" t="s">
        <v>22021</v>
      </c>
      <c r="B1706" s="59" t="s">
        <v>31900</v>
      </c>
      <c r="C1706" s="59" t="s">
        <v>31470</v>
      </c>
      <c r="D1706" s="59" t="s">
        <v>31471</v>
      </c>
      <c r="E1706" s="164">
        <v>99</v>
      </c>
      <c r="F1706" s="164">
        <v>69</v>
      </c>
      <c r="G1706" s="165">
        <v>0.69</v>
      </c>
      <c r="H1706" s="59" t="s">
        <v>18516</v>
      </c>
      <c r="I1706" s="164">
        <v>21.89</v>
      </c>
      <c r="J1706" s="164">
        <v>90.89</v>
      </c>
      <c r="K1706" s="59">
        <v>27</v>
      </c>
      <c r="L1706" s="59" t="s">
        <v>18516</v>
      </c>
      <c r="M1706" s="59" t="s">
        <v>18516</v>
      </c>
    </row>
    <row r="1707" spans="1:18" s="59" customFormat="1" ht="14.25">
      <c r="A1707" s="59" t="s">
        <v>22027</v>
      </c>
      <c r="B1707" s="59" t="s">
        <v>31901</v>
      </c>
      <c r="C1707" s="59" t="s">
        <v>31470</v>
      </c>
      <c r="D1707" s="59" t="s">
        <v>31471</v>
      </c>
      <c r="E1707" s="164">
        <v>99</v>
      </c>
      <c r="F1707" s="164">
        <v>69</v>
      </c>
      <c r="G1707" s="165">
        <v>0.69</v>
      </c>
      <c r="H1707" s="59" t="s">
        <v>18516</v>
      </c>
      <c r="I1707" s="164">
        <v>21.89</v>
      </c>
      <c r="J1707" s="164">
        <v>90.89</v>
      </c>
      <c r="K1707" s="59">
        <v>34</v>
      </c>
      <c r="L1707" s="59" t="s">
        <v>18516</v>
      </c>
      <c r="M1707" s="59" t="s">
        <v>18516</v>
      </c>
    </row>
    <row r="1708" spans="1:18" s="59" customFormat="1" ht="14.25">
      <c r="A1708" s="59" t="s">
        <v>19439</v>
      </c>
      <c r="B1708" s="59" t="s">
        <v>31902</v>
      </c>
      <c r="C1708" s="59" t="s">
        <v>29583</v>
      </c>
      <c r="D1708" s="59" t="s">
        <v>29583</v>
      </c>
      <c r="E1708" s="59" t="s">
        <v>18516</v>
      </c>
      <c r="F1708" s="59" t="s">
        <v>18516</v>
      </c>
      <c r="G1708" s="59" t="s">
        <v>18516</v>
      </c>
      <c r="H1708" s="59" t="s">
        <v>18516</v>
      </c>
      <c r="I1708" s="59" t="s">
        <v>18516</v>
      </c>
      <c r="J1708" s="59" t="s">
        <v>18516</v>
      </c>
      <c r="K1708" s="59" t="s">
        <v>29707</v>
      </c>
      <c r="L1708" s="59" t="s">
        <v>18516</v>
      </c>
      <c r="M1708" s="59" t="s">
        <v>18516</v>
      </c>
    </row>
    <row r="1709" spans="1:18" s="59" customFormat="1" ht="14.25">
      <c r="A1709" s="59" t="s">
        <v>19436</v>
      </c>
      <c r="B1709" s="59" t="s">
        <v>31903</v>
      </c>
      <c r="C1709" s="59" t="s">
        <v>29583</v>
      </c>
      <c r="D1709" s="59" t="s">
        <v>29583</v>
      </c>
      <c r="E1709" s="59" t="s">
        <v>18516</v>
      </c>
      <c r="F1709" s="59" t="s">
        <v>18516</v>
      </c>
      <c r="G1709" s="59" t="s">
        <v>18516</v>
      </c>
      <c r="H1709" s="59" t="s">
        <v>18516</v>
      </c>
      <c r="I1709" s="59" t="s">
        <v>18516</v>
      </c>
      <c r="J1709" s="59" t="s">
        <v>18516</v>
      </c>
      <c r="K1709" s="59" t="s">
        <v>29707</v>
      </c>
      <c r="L1709" s="59" t="s">
        <v>18516</v>
      </c>
      <c r="M1709" s="59" t="s">
        <v>18516</v>
      </c>
    </row>
    <row r="1710" spans="1:18" s="59" customFormat="1" ht="14.25">
      <c r="A1710" s="59" t="s">
        <v>19433</v>
      </c>
      <c r="B1710" s="59" t="s">
        <v>31904</v>
      </c>
      <c r="C1710" s="59" t="s">
        <v>29583</v>
      </c>
      <c r="D1710" s="59" t="s">
        <v>29583</v>
      </c>
      <c r="E1710" s="59" t="s">
        <v>18516</v>
      </c>
      <c r="F1710" s="59" t="s">
        <v>18516</v>
      </c>
      <c r="G1710" s="59" t="s">
        <v>18516</v>
      </c>
      <c r="H1710" s="59" t="s">
        <v>18516</v>
      </c>
      <c r="I1710" s="59" t="s">
        <v>18516</v>
      </c>
      <c r="J1710" s="59" t="s">
        <v>18516</v>
      </c>
      <c r="K1710" s="59" t="s">
        <v>29707</v>
      </c>
      <c r="L1710" s="59" t="s">
        <v>18516</v>
      </c>
      <c r="M1710" s="59" t="s">
        <v>18516</v>
      </c>
    </row>
    <row r="1711" spans="1:18" s="59" customFormat="1" ht="14.25">
      <c r="A1711" s="59" t="s">
        <v>19442</v>
      </c>
      <c r="B1711" s="59" t="s">
        <v>31905</v>
      </c>
      <c r="C1711" s="59" t="s">
        <v>29583</v>
      </c>
      <c r="D1711" s="59" t="s">
        <v>29583</v>
      </c>
      <c r="E1711" s="59" t="s">
        <v>18516</v>
      </c>
      <c r="F1711" s="59" t="s">
        <v>18516</v>
      </c>
      <c r="G1711" s="59" t="s">
        <v>18516</v>
      </c>
      <c r="H1711" s="59" t="s">
        <v>18516</v>
      </c>
      <c r="I1711" s="59" t="s">
        <v>18516</v>
      </c>
      <c r="J1711" s="59" t="s">
        <v>18516</v>
      </c>
      <c r="K1711" s="59" t="s">
        <v>29707</v>
      </c>
      <c r="L1711" s="59" t="s">
        <v>18516</v>
      </c>
      <c r="M1711" s="59" t="s">
        <v>18516</v>
      </c>
    </row>
    <row r="1712" spans="1:18" s="59" customFormat="1" ht="14.25">
      <c r="A1712" s="59" t="s">
        <v>19445</v>
      </c>
      <c r="B1712" s="59" t="s">
        <v>31906</v>
      </c>
      <c r="C1712" s="59" t="s">
        <v>29583</v>
      </c>
      <c r="D1712" s="59" t="s">
        <v>29583</v>
      </c>
      <c r="E1712" s="164">
        <v>165</v>
      </c>
      <c r="F1712" s="164">
        <v>125</v>
      </c>
      <c r="G1712" s="165">
        <v>0.75</v>
      </c>
      <c r="H1712" s="59" t="s">
        <v>18516</v>
      </c>
      <c r="I1712" s="164">
        <v>45.24</v>
      </c>
      <c r="J1712" s="164">
        <v>170.24</v>
      </c>
      <c r="K1712" s="59">
        <v>5</v>
      </c>
      <c r="L1712" s="59" t="s">
        <v>18516</v>
      </c>
      <c r="M1712" s="59" t="s">
        <v>18516</v>
      </c>
    </row>
    <row r="1713" spans="1:18" s="59" customFormat="1" ht="14.25">
      <c r="A1713" s="59" t="s">
        <v>19448</v>
      </c>
      <c r="B1713" s="59" t="s">
        <v>31907</v>
      </c>
      <c r="C1713" s="59" t="s">
        <v>29583</v>
      </c>
      <c r="D1713" s="59" t="s">
        <v>29583</v>
      </c>
      <c r="E1713" s="59" t="s">
        <v>18516</v>
      </c>
      <c r="F1713" s="59" t="s">
        <v>18516</v>
      </c>
      <c r="G1713" s="59" t="s">
        <v>18516</v>
      </c>
      <c r="H1713" s="59" t="s">
        <v>18516</v>
      </c>
      <c r="I1713" s="59" t="s">
        <v>18516</v>
      </c>
      <c r="J1713" s="59" t="s">
        <v>18516</v>
      </c>
      <c r="K1713" s="59" t="s">
        <v>29707</v>
      </c>
      <c r="L1713" s="59" t="s">
        <v>18516</v>
      </c>
      <c r="M1713" s="59" t="s">
        <v>18516</v>
      </c>
    </row>
    <row r="1714" spans="1:18" s="59" customFormat="1" ht="14.25">
      <c r="A1714" s="59" t="s">
        <v>21973</v>
      </c>
      <c r="B1714" s="59" t="s">
        <v>31908</v>
      </c>
      <c r="C1714" s="59" t="s">
        <v>31470</v>
      </c>
      <c r="D1714" s="59" t="s">
        <v>31471</v>
      </c>
      <c r="E1714" s="164">
        <v>215</v>
      </c>
      <c r="F1714" s="164">
        <v>186</v>
      </c>
      <c r="G1714" s="165">
        <v>0.86</v>
      </c>
      <c r="H1714" s="59" t="s">
        <v>18516</v>
      </c>
      <c r="I1714" s="164">
        <v>127.97</v>
      </c>
      <c r="J1714" s="164">
        <v>313.97</v>
      </c>
      <c r="K1714" s="59">
        <v>0</v>
      </c>
      <c r="L1714" s="59" t="s">
        <v>18516</v>
      </c>
      <c r="M1714" s="59" t="s">
        <v>18516</v>
      </c>
    </row>
    <row r="1715" spans="1:18" s="59" customFormat="1" ht="14.25">
      <c r="A1715" s="59" t="s">
        <v>21982</v>
      </c>
      <c r="B1715" s="59" t="s">
        <v>31909</v>
      </c>
      <c r="C1715" s="59" t="s">
        <v>31470</v>
      </c>
      <c r="D1715" s="59" t="s">
        <v>31471</v>
      </c>
      <c r="E1715" s="164">
        <v>215</v>
      </c>
      <c r="F1715" s="164">
        <v>186</v>
      </c>
      <c r="G1715" s="165">
        <v>0.86</v>
      </c>
      <c r="H1715" s="59" t="s">
        <v>18516</v>
      </c>
      <c r="I1715" s="164">
        <v>127.97</v>
      </c>
      <c r="J1715" s="164">
        <v>313.97</v>
      </c>
      <c r="K1715" s="59">
        <v>0</v>
      </c>
      <c r="L1715" s="59" t="s">
        <v>18516</v>
      </c>
      <c r="M1715" s="59" t="s">
        <v>18516</v>
      </c>
    </row>
    <row r="1716" spans="1:18" s="59" customFormat="1" ht="14.25">
      <c r="A1716" s="59" t="s">
        <v>21970</v>
      </c>
      <c r="B1716" s="59" t="s">
        <v>31910</v>
      </c>
      <c r="C1716" s="59" t="s">
        <v>31470</v>
      </c>
      <c r="D1716" s="59" t="s">
        <v>31471</v>
      </c>
      <c r="E1716" s="164">
        <v>215</v>
      </c>
      <c r="F1716" s="164">
        <v>186</v>
      </c>
      <c r="G1716" s="165">
        <v>0.86</v>
      </c>
      <c r="H1716" s="59" t="s">
        <v>18516</v>
      </c>
      <c r="I1716" s="164">
        <v>127.97</v>
      </c>
      <c r="J1716" s="164">
        <v>313.97</v>
      </c>
      <c r="K1716" s="59">
        <v>0</v>
      </c>
      <c r="L1716" s="59" t="s">
        <v>18516</v>
      </c>
      <c r="M1716" s="59" t="s">
        <v>18516</v>
      </c>
    </row>
    <row r="1717" spans="1:18" s="59" customFormat="1" ht="14.25">
      <c r="A1717" s="59" t="s">
        <v>21979</v>
      </c>
      <c r="B1717" s="59" t="s">
        <v>31911</v>
      </c>
      <c r="C1717" s="59" t="s">
        <v>31470</v>
      </c>
      <c r="D1717" s="59" t="s">
        <v>31471</v>
      </c>
      <c r="E1717" s="164">
        <v>185</v>
      </c>
      <c r="F1717" s="164">
        <v>156</v>
      </c>
      <c r="G1717" s="165">
        <v>0.84</v>
      </c>
      <c r="H1717" s="59" t="s">
        <v>18516</v>
      </c>
      <c r="I1717" s="164">
        <v>81.13</v>
      </c>
      <c r="J1717" s="164">
        <v>237.13</v>
      </c>
      <c r="K1717" s="59">
        <v>43</v>
      </c>
      <c r="L1717" s="59" t="s">
        <v>18516</v>
      </c>
      <c r="M1717" s="59" t="s">
        <v>18516</v>
      </c>
    </row>
    <row r="1718" spans="1:18" s="59" customFormat="1" ht="14.25">
      <c r="A1718" s="59" t="s">
        <v>21985</v>
      </c>
      <c r="B1718" s="59" t="s">
        <v>31912</v>
      </c>
      <c r="C1718" s="59" t="s">
        <v>31470</v>
      </c>
      <c r="D1718" s="59" t="s">
        <v>31471</v>
      </c>
      <c r="E1718" s="164">
        <v>185</v>
      </c>
      <c r="F1718" s="164">
        <v>156</v>
      </c>
      <c r="G1718" s="165">
        <v>0.84</v>
      </c>
      <c r="H1718" s="59" t="s">
        <v>18516</v>
      </c>
      <c r="I1718" s="164">
        <v>81.13</v>
      </c>
      <c r="J1718" s="164">
        <v>237.13</v>
      </c>
      <c r="K1718" s="59">
        <v>21</v>
      </c>
      <c r="L1718" s="59" t="s">
        <v>18516</v>
      </c>
      <c r="M1718" s="59" t="s">
        <v>18516</v>
      </c>
    </row>
    <row r="1719" spans="1:18" s="59" customFormat="1" ht="14.25">
      <c r="A1719" s="59" t="s">
        <v>21976</v>
      </c>
      <c r="B1719" s="59" t="s">
        <v>31913</v>
      </c>
      <c r="C1719" s="59" t="s">
        <v>31470</v>
      </c>
      <c r="D1719" s="59" t="s">
        <v>31471</v>
      </c>
      <c r="E1719" s="164">
        <v>185</v>
      </c>
      <c r="F1719" s="164">
        <v>156</v>
      </c>
      <c r="G1719" s="165">
        <v>0.84</v>
      </c>
      <c r="H1719" s="59" t="s">
        <v>18516</v>
      </c>
      <c r="I1719" s="164">
        <v>81.13</v>
      </c>
      <c r="J1719" s="164">
        <v>237.13</v>
      </c>
      <c r="K1719" s="59">
        <v>45</v>
      </c>
      <c r="L1719" s="59" t="s">
        <v>18516</v>
      </c>
      <c r="M1719" s="59" t="s">
        <v>18516</v>
      </c>
    </row>
    <row r="1720" spans="1:18" s="59" customFormat="1" ht="14.25">
      <c r="A1720" s="59" t="s">
        <v>21956</v>
      </c>
      <c r="B1720" s="59" t="s">
        <v>31914</v>
      </c>
      <c r="C1720" s="59" t="s">
        <v>31376</v>
      </c>
      <c r="D1720" s="59" t="s">
        <v>31377</v>
      </c>
      <c r="E1720" s="164">
        <v>166.95</v>
      </c>
      <c r="F1720" s="164">
        <v>69.99</v>
      </c>
      <c r="G1720" s="165">
        <v>0.41</v>
      </c>
      <c r="H1720" s="59" t="s">
        <v>31442</v>
      </c>
      <c r="I1720" s="164">
        <v>40.04</v>
      </c>
      <c r="J1720" s="164">
        <v>110.03</v>
      </c>
      <c r="K1720" s="59">
        <v>28</v>
      </c>
      <c r="L1720" s="59" t="s">
        <v>18516</v>
      </c>
      <c r="M1720" s="59" t="s">
        <v>18516</v>
      </c>
    </row>
    <row r="1721" spans="1:18" s="59" customFormat="1" ht="14.25">
      <c r="A1721" s="59" t="s">
        <v>21959</v>
      </c>
      <c r="B1721" s="59" t="s">
        <v>31915</v>
      </c>
      <c r="C1721" s="59" t="s">
        <v>31376</v>
      </c>
      <c r="D1721" s="59" t="s">
        <v>31377</v>
      </c>
      <c r="E1721" s="164">
        <v>150.24</v>
      </c>
      <c r="F1721" s="164">
        <v>105.16</v>
      </c>
      <c r="G1721" s="165">
        <v>0.69</v>
      </c>
      <c r="H1721" s="59" t="s">
        <v>31442</v>
      </c>
      <c r="I1721" s="164">
        <v>40.04</v>
      </c>
      <c r="J1721" s="164">
        <v>145.2</v>
      </c>
      <c r="K1721" s="59">
        <v>5</v>
      </c>
      <c r="L1721" s="59" t="s">
        <v>18516</v>
      </c>
      <c r="M1721" s="59" t="s">
        <v>18516</v>
      </c>
    </row>
    <row r="1722" spans="1:18" s="59" customFormat="1" ht="14.25">
      <c r="A1722" s="59" t="s">
        <v>22000</v>
      </c>
      <c r="B1722" s="59" t="s">
        <v>31916</v>
      </c>
      <c r="C1722" s="59" t="s">
        <v>30082</v>
      </c>
      <c r="D1722" s="59" t="s">
        <v>30083</v>
      </c>
      <c r="E1722" s="164">
        <v>186</v>
      </c>
      <c r="F1722" s="164">
        <v>110</v>
      </c>
      <c r="G1722" s="165">
        <v>0.59</v>
      </c>
      <c r="H1722" s="59" t="s">
        <v>51001</v>
      </c>
      <c r="I1722" s="164">
        <v>40.23</v>
      </c>
      <c r="J1722" s="164">
        <v>150.23</v>
      </c>
      <c r="K1722" s="59">
        <v>48</v>
      </c>
      <c r="L1722" s="59" t="s">
        <v>18516</v>
      </c>
      <c r="M1722" s="59" t="s">
        <v>18516</v>
      </c>
    </row>
    <row r="1723" spans="1:18" s="59" customFormat="1" ht="14.25">
      <c r="A1723" s="59" t="s">
        <v>21988</v>
      </c>
      <c r="B1723" s="59" t="s">
        <v>31918</v>
      </c>
      <c r="C1723" s="59" t="s">
        <v>30082</v>
      </c>
      <c r="D1723" s="59" t="s">
        <v>30083</v>
      </c>
      <c r="E1723" s="59" t="s">
        <v>18516</v>
      </c>
      <c r="F1723" s="59" t="s">
        <v>18516</v>
      </c>
      <c r="G1723" s="59" t="s">
        <v>18516</v>
      </c>
      <c r="H1723" s="59" t="s">
        <v>18516</v>
      </c>
      <c r="I1723" s="59" t="s">
        <v>18516</v>
      </c>
      <c r="J1723" s="59" t="s">
        <v>18516</v>
      </c>
      <c r="K1723" s="59" t="s">
        <v>29707</v>
      </c>
      <c r="L1723" s="59" t="s">
        <v>18516</v>
      </c>
      <c r="M1723" s="59" t="s">
        <v>18516</v>
      </c>
    </row>
    <row r="1724" spans="1:18" s="59" customFormat="1" ht="14.25">
      <c r="A1724" s="59" t="s">
        <v>21991</v>
      </c>
      <c r="B1724" s="59" t="s">
        <v>31918</v>
      </c>
      <c r="C1724" s="59" t="s">
        <v>30082</v>
      </c>
      <c r="D1724" s="59" t="s">
        <v>30083</v>
      </c>
      <c r="E1724" s="164">
        <v>150</v>
      </c>
      <c r="F1724" s="164">
        <v>81</v>
      </c>
      <c r="G1724" s="165">
        <v>0.54</v>
      </c>
      <c r="H1724" s="59" t="s">
        <v>51001</v>
      </c>
      <c r="I1724" s="164">
        <v>87.97</v>
      </c>
      <c r="J1724" s="164">
        <v>168.97</v>
      </c>
      <c r="K1724" s="59">
        <v>1</v>
      </c>
      <c r="L1724" s="59" t="s">
        <v>18516</v>
      </c>
      <c r="M1724" s="59" t="s">
        <v>18516</v>
      </c>
    </row>
    <row r="1725" spans="1:18" s="59" customFormat="1" ht="14.25">
      <c r="A1725" s="59" t="s">
        <v>21997</v>
      </c>
      <c r="B1725" s="59" t="s">
        <v>31918</v>
      </c>
      <c r="C1725" s="59" t="s">
        <v>30082</v>
      </c>
      <c r="D1725" s="59" t="s">
        <v>30083</v>
      </c>
      <c r="E1725" s="164">
        <v>186</v>
      </c>
      <c r="F1725" s="164">
        <v>135.78</v>
      </c>
      <c r="G1725" s="165">
        <v>0.73</v>
      </c>
      <c r="H1725" s="59" t="s">
        <v>51001</v>
      </c>
      <c r="I1725" s="164">
        <v>87.97</v>
      </c>
      <c r="J1725" s="164">
        <v>223.75</v>
      </c>
      <c r="K1725" s="59">
        <v>38</v>
      </c>
      <c r="L1725" s="59" t="s">
        <v>18516</v>
      </c>
      <c r="M1725" s="59" t="s">
        <v>18516</v>
      </c>
    </row>
    <row r="1726" spans="1:18" s="59" customFormat="1" ht="14.25">
      <c r="A1726" s="59" t="s">
        <v>21994</v>
      </c>
      <c r="B1726" s="59" t="s">
        <v>31919</v>
      </c>
      <c r="C1726" s="59" t="s">
        <v>30082</v>
      </c>
      <c r="D1726" s="59" t="s">
        <v>30083</v>
      </c>
      <c r="E1726" s="164">
        <v>159</v>
      </c>
      <c r="F1726" s="164">
        <v>159</v>
      </c>
      <c r="G1726" s="59" t="s">
        <v>18516</v>
      </c>
      <c r="H1726" s="59" t="s">
        <v>18516</v>
      </c>
      <c r="I1726" s="164">
        <v>22.65</v>
      </c>
      <c r="J1726" s="164">
        <v>181.65</v>
      </c>
      <c r="K1726" s="59">
        <v>67</v>
      </c>
      <c r="L1726" s="59" t="s">
        <v>18516</v>
      </c>
      <c r="M1726" s="59" t="s">
        <v>18516</v>
      </c>
    </row>
    <row r="1727" spans="1:18" s="59" customFormat="1" ht="14.25">
      <c r="A1727" s="59" t="s">
        <v>19394</v>
      </c>
      <c r="B1727" s="59" t="s">
        <v>31920</v>
      </c>
      <c r="C1727" s="59" t="s">
        <v>29583</v>
      </c>
      <c r="D1727" s="59" t="s">
        <v>29583</v>
      </c>
      <c r="E1727" s="164">
        <v>160</v>
      </c>
      <c r="F1727" s="164">
        <v>120</v>
      </c>
      <c r="G1727" s="165">
        <v>0.75</v>
      </c>
      <c r="H1727" s="59" t="s">
        <v>18516</v>
      </c>
      <c r="I1727" s="164">
        <v>50.32</v>
      </c>
      <c r="J1727" s="164">
        <v>170.32</v>
      </c>
      <c r="K1727" s="59">
        <v>139</v>
      </c>
      <c r="L1727" s="59" t="s">
        <v>18516</v>
      </c>
      <c r="M1727" s="59" t="s">
        <v>18516</v>
      </c>
    </row>
    <row r="1728" spans="1:18" s="59" customFormat="1" ht="14.25">
      <c r="A1728" s="59" t="s">
        <v>19391</v>
      </c>
      <c r="B1728" s="59" t="s">
        <v>31921</v>
      </c>
      <c r="C1728" s="59" t="s">
        <v>29583</v>
      </c>
      <c r="D1728" s="59" t="s">
        <v>29583</v>
      </c>
      <c r="E1728" s="59" t="s">
        <v>18516</v>
      </c>
      <c r="F1728" s="59" t="s">
        <v>18516</v>
      </c>
      <c r="G1728" s="59" t="s">
        <v>18516</v>
      </c>
      <c r="H1728" s="59" t="s">
        <v>18516</v>
      </c>
      <c r="I1728" s="59" t="s">
        <v>18516</v>
      </c>
      <c r="J1728" s="59" t="s">
        <v>18516</v>
      </c>
      <c r="K1728" s="59" t="s">
        <v>29707</v>
      </c>
      <c r="L1728" s="59" t="s">
        <v>18516</v>
      </c>
      <c r="M1728" s="59" t="s">
        <v>18516</v>
      </c>
    </row>
    <row r="1729" spans="1:18" s="59" customFormat="1" ht="14.25">
      <c r="A1729" s="59" t="s">
        <v>19388</v>
      </c>
      <c r="B1729" s="59" t="s">
        <v>31922</v>
      </c>
      <c r="C1729" s="59" t="s">
        <v>29583</v>
      </c>
      <c r="D1729" s="59" t="s">
        <v>29583</v>
      </c>
      <c r="E1729" s="164">
        <v>160</v>
      </c>
      <c r="F1729" s="164">
        <v>120</v>
      </c>
      <c r="G1729" s="165">
        <v>0.75</v>
      </c>
      <c r="H1729" s="59" t="s">
        <v>18516</v>
      </c>
      <c r="I1729" s="164">
        <v>50.32</v>
      </c>
      <c r="J1729" s="164">
        <v>170.32</v>
      </c>
      <c r="K1729" s="59">
        <v>11</v>
      </c>
      <c r="L1729" s="59" t="s">
        <v>18516</v>
      </c>
      <c r="M1729" s="59" t="s">
        <v>18516</v>
      </c>
    </row>
    <row r="1730" spans="1:18" s="59" customFormat="1" ht="14.25">
      <c r="A1730" s="59" t="s">
        <v>19397</v>
      </c>
      <c r="B1730" s="59" t="s">
        <v>31923</v>
      </c>
      <c r="C1730" s="59" t="s">
        <v>29583</v>
      </c>
      <c r="D1730" s="59" t="s">
        <v>29583</v>
      </c>
      <c r="E1730" s="164">
        <v>160</v>
      </c>
      <c r="F1730" s="164">
        <v>120</v>
      </c>
      <c r="G1730" s="165">
        <v>0.75</v>
      </c>
      <c r="H1730" s="59" t="s">
        <v>18516</v>
      </c>
      <c r="I1730" s="164">
        <v>50.32</v>
      </c>
      <c r="J1730" s="164">
        <v>170.32</v>
      </c>
      <c r="K1730" s="59">
        <v>40</v>
      </c>
      <c r="L1730" s="59" t="s">
        <v>18516</v>
      </c>
      <c r="M1730" s="59" t="s">
        <v>18516</v>
      </c>
    </row>
    <row r="1731" spans="1:18" s="59" customFormat="1" ht="14.25">
      <c r="A1731" s="59" t="s">
        <v>31924</v>
      </c>
      <c r="B1731" s="59" t="s">
        <v>31925</v>
      </c>
      <c r="C1731" s="59" t="s">
        <v>30574</v>
      </c>
      <c r="D1731" s="59" t="s">
        <v>30575</v>
      </c>
      <c r="E1731" s="164">
        <v>229.99</v>
      </c>
      <c r="F1731" s="164">
        <v>210</v>
      </c>
      <c r="G1731" s="165">
        <v>0.91</v>
      </c>
      <c r="H1731" s="59" t="s">
        <v>18516</v>
      </c>
      <c r="I1731" s="164">
        <v>23.34</v>
      </c>
      <c r="J1731" s="164">
        <v>233.34</v>
      </c>
      <c r="K1731" s="59">
        <v>0</v>
      </c>
      <c r="L1731" s="59" t="s">
        <v>18516</v>
      </c>
      <c r="M1731" s="59" t="s">
        <v>18516</v>
      </c>
    </row>
    <row r="1732" spans="1:18" s="59" customFormat="1" ht="14.25">
      <c r="A1732" s="59" t="s">
        <v>31926</v>
      </c>
      <c r="B1732" s="59" t="s">
        <v>31927</v>
      </c>
      <c r="C1732" s="59" t="s">
        <v>30574</v>
      </c>
      <c r="D1732" s="59" t="s">
        <v>30575</v>
      </c>
      <c r="E1732" s="164">
        <v>229.99</v>
      </c>
      <c r="F1732" s="164">
        <v>210</v>
      </c>
      <c r="G1732" s="165">
        <v>0.91</v>
      </c>
      <c r="H1732" s="59" t="s">
        <v>18516</v>
      </c>
      <c r="I1732" s="164">
        <v>23.34</v>
      </c>
      <c r="J1732" s="164">
        <v>233.34</v>
      </c>
      <c r="K1732" s="59">
        <v>0</v>
      </c>
      <c r="L1732" s="59" t="s">
        <v>18516</v>
      </c>
      <c r="M1732" s="59" t="s">
        <v>18516</v>
      </c>
    </row>
    <row r="1733" spans="1:18" s="59" customFormat="1" ht="14.25">
      <c r="A1733" s="59" t="s">
        <v>31928</v>
      </c>
      <c r="B1733" s="59" t="s">
        <v>31929</v>
      </c>
      <c r="C1733" s="59" t="s">
        <v>30574</v>
      </c>
      <c r="D1733" s="59" t="s">
        <v>30575</v>
      </c>
      <c r="E1733" s="164">
        <v>229.99</v>
      </c>
      <c r="F1733" s="164">
        <v>210</v>
      </c>
      <c r="G1733" s="165">
        <v>0.91</v>
      </c>
      <c r="H1733" s="59" t="s">
        <v>18516</v>
      </c>
      <c r="I1733" s="164">
        <v>23.34</v>
      </c>
      <c r="J1733" s="164">
        <v>233.34</v>
      </c>
      <c r="K1733" s="59">
        <v>0</v>
      </c>
      <c r="L1733" s="59" t="s">
        <v>18516</v>
      </c>
      <c r="M1733" s="59" t="s">
        <v>18516</v>
      </c>
    </row>
    <row r="1734" spans="1:18" s="59" customFormat="1" ht="14.25">
      <c r="A1734" s="59" t="s">
        <v>21938</v>
      </c>
      <c r="B1734" s="59" t="s">
        <v>31930</v>
      </c>
      <c r="C1734" s="59" t="s">
        <v>31931</v>
      </c>
      <c r="D1734" s="59" t="s">
        <v>31932</v>
      </c>
      <c r="E1734" s="164">
        <v>280</v>
      </c>
      <c r="F1734" s="164">
        <v>150</v>
      </c>
      <c r="G1734" s="165">
        <v>0.53</v>
      </c>
      <c r="H1734" s="59" t="s">
        <v>31933</v>
      </c>
      <c r="I1734" s="164">
        <v>105.26</v>
      </c>
      <c r="J1734" s="164">
        <v>255.26</v>
      </c>
      <c r="K1734" s="59">
        <v>12</v>
      </c>
      <c r="L1734" s="59" t="s">
        <v>18516</v>
      </c>
      <c r="M1734" s="59" t="s">
        <v>18516</v>
      </c>
    </row>
    <row r="1735" spans="1:18" s="59" customFormat="1" ht="14.25">
      <c r="A1735" s="59" t="s">
        <v>21941</v>
      </c>
      <c r="B1735" s="59" t="s">
        <v>31930</v>
      </c>
      <c r="C1735" s="59" t="s">
        <v>31931</v>
      </c>
      <c r="D1735" s="59" t="s">
        <v>31932</v>
      </c>
      <c r="E1735" s="164">
        <v>280</v>
      </c>
      <c r="F1735" s="164">
        <v>150</v>
      </c>
      <c r="G1735" s="165">
        <v>0.53</v>
      </c>
      <c r="H1735" s="59" t="s">
        <v>31933</v>
      </c>
      <c r="I1735" s="164">
        <v>105.26</v>
      </c>
      <c r="J1735" s="164">
        <v>255.26</v>
      </c>
      <c r="K1735" s="59">
        <v>18</v>
      </c>
      <c r="L1735" s="59" t="s">
        <v>18516</v>
      </c>
      <c r="M1735" s="59" t="s">
        <v>18516</v>
      </c>
    </row>
    <row r="1736" spans="1:18" s="59" customFormat="1" ht="14.25">
      <c r="A1736" s="59" t="s">
        <v>21944</v>
      </c>
      <c r="B1736" s="59" t="s">
        <v>31930</v>
      </c>
      <c r="C1736" s="59" t="s">
        <v>31931</v>
      </c>
      <c r="D1736" s="59" t="s">
        <v>31932</v>
      </c>
      <c r="E1736" s="164">
        <v>280</v>
      </c>
      <c r="F1736" s="164">
        <v>260</v>
      </c>
      <c r="G1736" s="165">
        <v>0.92</v>
      </c>
      <c r="H1736" s="59" t="s">
        <v>18516</v>
      </c>
      <c r="I1736" s="164">
        <v>105.26</v>
      </c>
      <c r="J1736" s="164">
        <v>365.26</v>
      </c>
      <c r="K1736" s="59">
        <v>0</v>
      </c>
      <c r="L1736" s="59" t="s">
        <v>18516</v>
      </c>
      <c r="M1736" s="59" t="s">
        <v>18516</v>
      </c>
    </row>
    <row r="1737" spans="1:18" s="59" customFormat="1" ht="14.25">
      <c r="A1737" s="59" t="s">
        <v>31934</v>
      </c>
      <c r="B1737" s="59" t="s">
        <v>31935</v>
      </c>
      <c r="C1737" s="59" t="s">
        <v>29599</v>
      </c>
      <c r="D1737" s="59" t="s">
        <v>29600</v>
      </c>
      <c r="E1737" s="164">
        <v>118</v>
      </c>
      <c r="F1737" s="164">
        <v>118</v>
      </c>
      <c r="G1737" s="59" t="s">
        <v>18516</v>
      </c>
      <c r="H1737" s="59" t="s">
        <v>18516</v>
      </c>
      <c r="I1737" s="164">
        <v>38.34</v>
      </c>
      <c r="J1737" s="164">
        <v>156.34</v>
      </c>
      <c r="K1737" s="59">
        <v>177</v>
      </c>
      <c r="L1737" s="59" t="s">
        <v>18516</v>
      </c>
      <c r="M1737" s="59" t="s">
        <v>18516</v>
      </c>
    </row>
    <row r="1738" spans="1:18" s="59" customFormat="1" ht="14.25">
      <c r="A1738" s="59" t="s">
        <v>21935</v>
      </c>
      <c r="B1738" s="59" t="s">
        <v>31930</v>
      </c>
      <c r="C1738" s="59" t="s">
        <v>31931</v>
      </c>
      <c r="D1738" s="59" t="s">
        <v>31932</v>
      </c>
      <c r="E1738" s="164">
        <v>280</v>
      </c>
      <c r="F1738" s="164">
        <v>260</v>
      </c>
      <c r="G1738" s="165">
        <v>0.92</v>
      </c>
      <c r="H1738" s="59" t="s">
        <v>18516</v>
      </c>
      <c r="I1738" s="164">
        <v>105.26</v>
      </c>
      <c r="J1738" s="164">
        <v>365.26</v>
      </c>
      <c r="K1738" s="59">
        <v>0</v>
      </c>
      <c r="L1738" s="59" t="s">
        <v>18516</v>
      </c>
      <c r="M1738" s="59" t="s">
        <v>18516</v>
      </c>
    </row>
    <row r="1739" spans="1:18" s="59" customFormat="1" ht="14.25">
      <c r="A1739" s="59" t="s">
        <v>31936</v>
      </c>
      <c r="B1739" s="59" t="s">
        <v>31937</v>
      </c>
      <c r="C1739" s="59" t="s">
        <v>29599</v>
      </c>
      <c r="D1739" s="59" t="s">
        <v>29600</v>
      </c>
      <c r="E1739" s="164">
        <v>118</v>
      </c>
      <c r="F1739" s="164">
        <v>118</v>
      </c>
      <c r="G1739" s="59" t="s">
        <v>18516</v>
      </c>
      <c r="H1739" s="59" t="s">
        <v>18516</v>
      </c>
      <c r="I1739" s="164">
        <v>38.34</v>
      </c>
      <c r="J1739" s="164">
        <v>156.34</v>
      </c>
      <c r="K1739" s="59">
        <v>45</v>
      </c>
      <c r="L1739" s="59" t="s">
        <v>18516</v>
      </c>
      <c r="M1739" s="59" t="s">
        <v>18516</v>
      </c>
    </row>
    <row r="1740" spans="1:18" s="59" customFormat="1" ht="14.25">
      <c r="A1740" s="59" t="s">
        <v>31938</v>
      </c>
      <c r="B1740" s="59" t="s">
        <v>31939</v>
      </c>
      <c r="C1740" s="59" t="s">
        <v>29599</v>
      </c>
      <c r="D1740" s="59" t="s">
        <v>29600</v>
      </c>
      <c r="E1740" s="164">
        <v>103</v>
      </c>
      <c r="F1740" s="164">
        <v>103</v>
      </c>
      <c r="G1740" s="59" t="s">
        <v>18516</v>
      </c>
      <c r="H1740" s="59" t="s">
        <v>18516</v>
      </c>
      <c r="I1740" s="164">
        <v>38.13</v>
      </c>
      <c r="J1740" s="164">
        <v>141.13</v>
      </c>
      <c r="K1740" s="59">
        <v>154</v>
      </c>
      <c r="L1740" s="59" t="s">
        <v>18516</v>
      </c>
      <c r="M1740" s="59" t="s">
        <v>18516</v>
      </c>
    </row>
    <row r="1741" spans="1:18" s="59" customFormat="1" ht="14.25">
      <c r="A1741" s="59" t="s">
        <v>31940</v>
      </c>
      <c r="B1741" s="59" t="s">
        <v>31941</v>
      </c>
      <c r="C1741" s="59" t="s">
        <v>31376</v>
      </c>
      <c r="D1741" s="59" t="s">
        <v>31377</v>
      </c>
      <c r="E1741" s="164">
        <v>276.99</v>
      </c>
      <c r="F1741" s="164">
        <v>165</v>
      </c>
      <c r="G1741" s="165">
        <v>0.59</v>
      </c>
      <c r="H1741" s="59" t="s">
        <v>18516</v>
      </c>
      <c r="I1741" s="164">
        <v>38.34</v>
      </c>
      <c r="J1741" s="164">
        <v>203.34</v>
      </c>
      <c r="K1741" s="59">
        <v>114</v>
      </c>
      <c r="L1741" s="59" t="s">
        <v>18516</v>
      </c>
      <c r="M1741" s="59" t="s">
        <v>18516</v>
      </c>
    </row>
    <row r="1742" spans="1:18" s="59" customFormat="1" ht="14.25">
      <c r="A1742" s="59" t="s">
        <v>21947</v>
      </c>
      <c r="B1742" s="59" t="s">
        <v>31942</v>
      </c>
      <c r="C1742" s="59" t="s">
        <v>30082</v>
      </c>
      <c r="D1742" s="59" t="s">
        <v>30083</v>
      </c>
      <c r="E1742" s="164">
        <v>129</v>
      </c>
      <c r="F1742" s="164">
        <v>85</v>
      </c>
      <c r="G1742" s="165">
        <v>0.65</v>
      </c>
      <c r="H1742" s="59" t="s">
        <v>18516</v>
      </c>
      <c r="I1742" s="164">
        <v>21.08</v>
      </c>
      <c r="J1742" s="164">
        <v>106.08</v>
      </c>
      <c r="K1742" s="59">
        <v>98</v>
      </c>
      <c r="L1742" s="59" t="s">
        <v>29439</v>
      </c>
      <c r="M1742" s="59" t="s">
        <v>31253</v>
      </c>
    </row>
    <row r="1743" spans="1:18" s="59" customFormat="1" ht="14.25">
      <c r="A1743" s="59" t="s">
        <v>21953</v>
      </c>
      <c r="B1743" s="59" t="s">
        <v>31942</v>
      </c>
      <c r="C1743" s="59" t="s">
        <v>30082</v>
      </c>
      <c r="D1743" s="59" t="s">
        <v>30083</v>
      </c>
      <c r="E1743" s="164">
        <v>129</v>
      </c>
      <c r="F1743" s="164">
        <v>85</v>
      </c>
      <c r="G1743" s="165">
        <v>0.65</v>
      </c>
      <c r="H1743" s="59" t="s">
        <v>18516</v>
      </c>
      <c r="I1743" s="164">
        <v>21.08</v>
      </c>
      <c r="J1743" s="164">
        <v>106.08</v>
      </c>
      <c r="K1743" s="59">
        <v>34</v>
      </c>
      <c r="L1743" s="59" t="s">
        <v>18516</v>
      </c>
      <c r="M1743" s="59" t="s">
        <v>18516</v>
      </c>
    </row>
    <row r="1744" spans="1:18" s="59" customFormat="1" ht="14.25">
      <c r="A1744" s="59" t="s">
        <v>21950</v>
      </c>
      <c r="B1744" s="59" t="s">
        <v>31942</v>
      </c>
      <c r="C1744" s="59" t="s">
        <v>30082</v>
      </c>
      <c r="D1744" s="59" t="s">
        <v>30083</v>
      </c>
      <c r="E1744" s="164">
        <v>129</v>
      </c>
      <c r="F1744" s="164">
        <v>85</v>
      </c>
      <c r="G1744" s="165">
        <v>0.65</v>
      </c>
      <c r="H1744" s="59" t="s">
        <v>18516</v>
      </c>
      <c r="I1744" s="164">
        <v>21.08</v>
      </c>
      <c r="J1744" s="164">
        <v>106.08</v>
      </c>
      <c r="K1744" s="59">
        <v>0</v>
      </c>
      <c r="L1744" s="59" t="s">
        <v>29439</v>
      </c>
      <c r="M1744" s="59" t="s">
        <v>31253</v>
      </c>
    </row>
    <row r="1745" spans="1:18" s="59" customFormat="1" ht="14.25">
      <c r="A1745" s="59" t="s">
        <v>31943</v>
      </c>
      <c r="B1745" s="59" t="s">
        <v>31944</v>
      </c>
      <c r="C1745" s="59" t="s">
        <v>30082</v>
      </c>
      <c r="D1745" s="59" t="s">
        <v>30083</v>
      </c>
      <c r="E1745" s="164">
        <v>145</v>
      </c>
      <c r="F1745" s="164">
        <v>71.05</v>
      </c>
      <c r="G1745" s="165">
        <v>0.49</v>
      </c>
      <c r="H1745" s="59" t="s">
        <v>51001</v>
      </c>
      <c r="I1745" s="164">
        <v>37.97</v>
      </c>
      <c r="J1745" s="164">
        <v>109.02</v>
      </c>
      <c r="K1745" s="59">
        <v>39</v>
      </c>
      <c r="L1745" s="59" t="s">
        <v>18516</v>
      </c>
      <c r="M1745" s="59" t="s">
        <v>18516</v>
      </c>
    </row>
    <row r="1746" spans="1:18" s="59" customFormat="1" ht="14.25">
      <c r="A1746" s="59" t="s">
        <v>21923</v>
      </c>
      <c r="B1746" s="59" t="s">
        <v>31945</v>
      </c>
      <c r="C1746" s="59" t="s">
        <v>31203</v>
      </c>
      <c r="D1746" s="59" t="s">
        <v>31204</v>
      </c>
      <c r="E1746" s="164">
        <v>160</v>
      </c>
      <c r="F1746" s="164">
        <v>160</v>
      </c>
      <c r="G1746" s="59" t="s">
        <v>18516</v>
      </c>
      <c r="H1746" s="59" t="s">
        <v>18516</v>
      </c>
      <c r="I1746" s="164">
        <v>78.46</v>
      </c>
      <c r="J1746" s="164">
        <v>238.46</v>
      </c>
      <c r="K1746" s="59">
        <v>28</v>
      </c>
      <c r="L1746" s="59" t="s">
        <v>29410</v>
      </c>
      <c r="M1746" s="59" t="s">
        <v>29418</v>
      </c>
    </row>
    <row r="1747" spans="1:18" s="59" customFormat="1" ht="14.25">
      <c r="A1747" s="59" t="s">
        <v>21926</v>
      </c>
      <c r="B1747" s="59" t="s">
        <v>31946</v>
      </c>
      <c r="C1747" s="59" t="s">
        <v>31203</v>
      </c>
      <c r="D1747" s="59" t="s">
        <v>31204</v>
      </c>
      <c r="E1747" s="164">
        <v>175.9</v>
      </c>
      <c r="F1747" s="164">
        <v>175.9</v>
      </c>
      <c r="G1747" s="59" t="s">
        <v>18516</v>
      </c>
      <c r="H1747" s="59" t="s">
        <v>18516</v>
      </c>
      <c r="I1747" s="164">
        <v>97.5</v>
      </c>
      <c r="J1747" s="164">
        <v>273.4</v>
      </c>
      <c r="K1747" s="59">
        <v>0</v>
      </c>
      <c r="L1747" s="59" t="s">
        <v>29410</v>
      </c>
      <c r="M1747" s="59" t="s">
        <v>29623</v>
      </c>
    </row>
    <row r="1748" spans="1:18" s="59" customFormat="1" ht="14.25">
      <c r="A1748" s="59" t="s">
        <v>21929</v>
      </c>
      <c r="B1748" s="59" t="s">
        <v>31946</v>
      </c>
      <c r="C1748" s="59" t="s">
        <v>31203</v>
      </c>
      <c r="D1748" s="59" t="s">
        <v>31204</v>
      </c>
      <c r="E1748" s="164">
        <v>175.9</v>
      </c>
      <c r="F1748" s="164">
        <v>175.9</v>
      </c>
      <c r="G1748" s="59" t="s">
        <v>18516</v>
      </c>
      <c r="H1748" s="59" t="s">
        <v>18516</v>
      </c>
      <c r="I1748" s="164">
        <v>97.5</v>
      </c>
      <c r="J1748" s="164">
        <v>273.4</v>
      </c>
      <c r="K1748" s="59">
        <v>63</v>
      </c>
      <c r="L1748" s="59" t="s">
        <v>18516</v>
      </c>
      <c r="M1748" s="59" t="s">
        <v>18516</v>
      </c>
    </row>
    <row r="1749" spans="1:18" s="59" customFormat="1" ht="14.25">
      <c r="A1749" s="59" t="s">
        <v>21932</v>
      </c>
      <c r="B1749" s="59" t="s">
        <v>31947</v>
      </c>
      <c r="C1749" s="59" t="s">
        <v>31203</v>
      </c>
      <c r="D1749" s="59" t="s">
        <v>31204</v>
      </c>
      <c r="E1749" s="164">
        <v>189.9</v>
      </c>
      <c r="F1749" s="164">
        <v>189.9</v>
      </c>
      <c r="G1749" s="59" t="s">
        <v>18516</v>
      </c>
      <c r="H1749" s="59" t="s">
        <v>18516</v>
      </c>
      <c r="I1749" s="164">
        <v>131.12</v>
      </c>
      <c r="J1749" s="164">
        <v>321.02</v>
      </c>
      <c r="K1749" s="59">
        <v>78</v>
      </c>
      <c r="L1749" s="59" t="s">
        <v>18516</v>
      </c>
      <c r="M1749" s="59" t="s">
        <v>18516</v>
      </c>
    </row>
    <row r="1750" spans="1:18" s="59" customFormat="1" ht="14.25">
      <c r="A1750" s="59" t="s">
        <v>31948</v>
      </c>
      <c r="B1750" s="59" t="s">
        <v>31949</v>
      </c>
      <c r="C1750" s="59" t="s">
        <v>29493</v>
      </c>
      <c r="D1750" s="59" t="s">
        <v>29494</v>
      </c>
      <c r="E1750" s="59" t="s">
        <v>18516</v>
      </c>
      <c r="F1750" s="59" t="s">
        <v>18516</v>
      </c>
      <c r="G1750" s="59" t="s">
        <v>18516</v>
      </c>
      <c r="H1750" s="59" t="s">
        <v>18516</v>
      </c>
      <c r="I1750" s="59" t="s">
        <v>18516</v>
      </c>
      <c r="J1750" s="59" t="s">
        <v>18516</v>
      </c>
      <c r="K1750" s="59" t="s">
        <v>29707</v>
      </c>
      <c r="L1750" s="59" t="s">
        <v>18516</v>
      </c>
      <c r="M1750" s="59" t="s">
        <v>18516</v>
      </c>
    </row>
    <row r="1751" spans="1:18" s="59" customFormat="1" ht="14.25">
      <c r="A1751" s="59" t="s">
        <v>31950</v>
      </c>
      <c r="B1751" s="59" t="s">
        <v>31951</v>
      </c>
      <c r="C1751" s="59" t="s">
        <v>29493</v>
      </c>
      <c r="D1751" s="59" t="s">
        <v>29494</v>
      </c>
      <c r="E1751" s="59" t="s">
        <v>18516</v>
      </c>
      <c r="F1751" s="59" t="s">
        <v>18516</v>
      </c>
      <c r="G1751" s="59" t="s">
        <v>18516</v>
      </c>
      <c r="H1751" s="59" t="s">
        <v>18516</v>
      </c>
      <c r="I1751" s="59" t="s">
        <v>18516</v>
      </c>
      <c r="J1751" s="59" t="s">
        <v>18516</v>
      </c>
      <c r="K1751" s="59" t="s">
        <v>29707</v>
      </c>
      <c r="L1751" s="59" t="s">
        <v>18516</v>
      </c>
      <c r="M1751" s="59" t="s">
        <v>18516</v>
      </c>
    </row>
    <row r="1752" spans="1:18" s="59" customFormat="1" ht="14.25">
      <c r="A1752" s="59" t="s">
        <v>31952</v>
      </c>
      <c r="B1752" s="59" t="s">
        <v>31953</v>
      </c>
      <c r="C1752" s="59" t="s">
        <v>29493</v>
      </c>
      <c r="D1752" s="59" t="s">
        <v>29494</v>
      </c>
      <c r="E1752" s="59" t="s">
        <v>18516</v>
      </c>
      <c r="F1752" s="59" t="s">
        <v>18516</v>
      </c>
      <c r="G1752" s="59" t="s">
        <v>18516</v>
      </c>
      <c r="H1752" s="59" t="s">
        <v>18516</v>
      </c>
      <c r="I1752" s="59" t="s">
        <v>18516</v>
      </c>
      <c r="J1752" s="59" t="s">
        <v>18516</v>
      </c>
      <c r="K1752" s="59" t="s">
        <v>29707</v>
      </c>
      <c r="L1752" s="59" t="s">
        <v>18516</v>
      </c>
      <c r="M1752" s="59" t="s">
        <v>18516</v>
      </c>
    </row>
    <row r="1753" spans="1:18" s="59" customFormat="1" ht="14.25">
      <c r="A1753" s="59" t="s">
        <v>21911</v>
      </c>
      <c r="B1753" s="59" t="s">
        <v>31954</v>
      </c>
      <c r="C1753" s="59" t="s">
        <v>31376</v>
      </c>
      <c r="D1753" s="59" t="s">
        <v>31377</v>
      </c>
      <c r="E1753" s="59" t="s">
        <v>18516</v>
      </c>
      <c r="F1753" s="59" t="s">
        <v>18516</v>
      </c>
      <c r="G1753" s="59" t="s">
        <v>18516</v>
      </c>
      <c r="H1753" s="59" t="s">
        <v>18516</v>
      </c>
      <c r="I1753" s="59" t="s">
        <v>18516</v>
      </c>
      <c r="J1753" s="59" t="s">
        <v>18516</v>
      </c>
      <c r="K1753" s="59" t="s">
        <v>29707</v>
      </c>
      <c r="L1753" s="59" t="s">
        <v>18516</v>
      </c>
      <c r="M1753" s="59" t="s">
        <v>18516</v>
      </c>
    </row>
    <row r="1754" spans="1:18" s="59" customFormat="1" ht="14.25">
      <c r="A1754" s="59" t="s">
        <v>31955</v>
      </c>
      <c r="B1754" s="59" t="s">
        <v>31070</v>
      </c>
      <c r="C1754" s="59" t="s">
        <v>29509</v>
      </c>
      <c r="D1754" s="59" t="s">
        <v>29510</v>
      </c>
      <c r="E1754" s="59" t="s">
        <v>18516</v>
      </c>
      <c r="F1754" s="59" t="s">
        <v>18516</v>
      </c>
      <c r="G1754" s="59" t="s">
        <v>18516</v>
      </c>
      <c r="H1754" s="59" t="s">
        <v>18516</v>
      </c>
      <c r="I1754" s="59" t="s">
        <v>18516</v>
      </c>
      <c r="J1754" s="59" t="s">
        <v>18516</v>
      </c>
      <c r="K1754" s="59" t="s">
        <v>29707</v>
      </c>
      <c r="L1754" s="59" t="s">
        <v>18516</v>
      </c>
      <c r="M1754" s="59" t="s">
        <v>18516</v>
      </c>
    </row>
    <row r="1755" spans="1:18" s="59" customFormat="1" ht="14.25">
      <c r="A1755" s="59" t="s">
        <v>31956</v>
      </c>
      <c r="B1755" s="59" t="s">
        <v>31957</v>
      </c>
      <c r="C1755" s="59" t="s">
        <v>29583</v>
      </c>
      <c r="D1755" s="59" t="s">
        <v>29583</v>
      </c>
      <c r="E1755" s="164">
        <v>150</v>
      </c>
      <c r="F1755" s="164">
        <v>125</v>
      </c>
      <c r="G1755" s="165">
        <v>0.83</v>
      </c>
      <c r="H1755" s="59" t="s">
        <v>18516</v>
      </c>
      <c r="I1755" s="164">
        <v>38.13</v>
      </c>
      <c r="J1755" s="164">
        <v>163.13</v>
      </c>
      <c r="K1755" s="59">
        <v>0</v>
      </c>
      <c r="L1755" s="59" t="s">
        <v>29465</v>
      </c>
      <c r="M1755" s="59" t="s">
        <v>29418</v>
      </c>
    </row>
    <row r="1756" spans="1:18" s="59" customFormat="1" ht="14.25">
      <c r="A1756" s="59" t="s">
        <v>21914</v>
      </c>
      <c r="B1756" s="59" t="s">
        <v>31958</v>
      </c>
      <c r="C1756" s="59" t="s">
        <v>31376</v>
      </c>
      <c r="D1756" s="59" t="s">
        <v>31377</v>
      </c>
      <c r="E1756" s="59" t="s">
        <v>18516</v>
      </c>
      <c r="F1756" s="59" t="s">
        <v>18516</v>
      </c>
      <c r="G1756" s="59" t="s">
        <v>18516</v>
      </c>
      <c r="H1756" s="59" t="s">
        <v>18516</v>
      </c>
      <c r="I1756" s="59" t="s">
        <v>18516</v>
      </c>
      <c r="J1756" s="59" t="s">
        <v>18516</v>
      </c>
      <c r="K1756" s="59" t="s">
        <v>29707</v>
      </c>
      <c r="L1756" s="59" t="s">
        <v>18516</v>
      </c>
      <c r="M1756" s="59" t="s">
        <v>18516</v>
      </c>
    </row>
    <row r="1757" spans="1:18" s="59" customFormat="1" ht="14.25">
      <c r="A1757" s="59" t="s">
        <v>12908</v>
      </c>
      <c r="B1757" s="59" t="s">
        <v>31959</v>
      </c>
      <c r="C1757" s="59" t="s">
        <v>29583</v>
      </c>
      <c r="D1757" s="59" t="s">
        <v>29583</v>
      </c>
      <c r="E1757" s="164">
        <v>160</v>
      </c>
      <c r="F1757" s="164">
        <v>145</v>
      </c>
      <c r="G1757" s="165">
        <v>0.9</v>
      </c>
      <c r="H1757" s="59" t="s">
        <v>18516</v>
      </c>
      <c r="I1757" s="164">
        <v>39.22</v>
      </c>
      <c r="J1757" s="164">
        <v>184.22</v>
      </c>
      <c r="K1757" s="59">
        <v>128</v>
      </c>
      <c r="L1757" s="59" t="s">
        <v>29410</v>
      </c>
      <c r="M1757" s="59" t="s">
        <v>29418</v>
      </c>
    </row>
    <row r="1758" spans="1:18" s="59" customFormat="1" ht="14.25">
      <c r="A1758" s="59" t="s">
        <v>21905</v>
      </c>
      <c r="B1758" s="59" t="s">
        <v>31960</v>
      </c>
      <c r="C1758" s="59" t="s">
        <v>29865</v>
      </c>
      <c r="D1758" s="59" t="s">
        <v>29866</v>
      </c>
      <c r="E1758" s="164">
        <v>260</v>
      </c>
      <c r="F1758" s="164">
        <v>200.2</v>
      </c>
      <c r="G1758" s="165">
        <v>0.76</v>
      </c>
      <c r="H1758" s="59" t="s">
        <v>30204</v>
      </c>
      <c r="I1758" s="164">
        <v>78.76</v>
      </c>
      <c r="J1758" s="164">
        <v>278.96</v>
      </c>
      <c r="K1758" s="59">
        <v>4</v>
      </c>
      <c r="L1758" s="59" t="s">
        <v>18516</v>
      </c>
      <c r="M1758" s="59" t="s">
        <v>18516</v>
      </c>
    </row>
    <row r="1759" spans="1:18" s="59" customFormat="1" ht="14.25">
      <c r="A1759" s="59" t="s">
        <v>21902</v>
      </c>
      <c r="B1759" s="59" t="s">
        <v>31961</v>
      </c>
      <c r="C1759" s="59" t="s">
        <v>29865</v>
      </c>
      <c r="D1759" s="59" t="s">
        <v>29866</v>
      </c>
      <c r="E1759" s="59" t="s">
        <v>18516</v>
      </c>
      <c r="F1759" s="59" t="s">
        <v>18516</v>
      </c>
      <c r="G1759" s="59" t="s">
        <v>18516</v>
      </c>
      <c r="H1759" s="59" t="s">
        <v>18516</v>
      </c>
      <c r="I1759" s="59" t="s">
        <v>18516</v>
      </c>
      <c r="J1759" s="59" t="s">
        <v>18516</v>
      </c>
      <c r="K1759" s="59" t="s">
        <v>29707</v>
      </c>
      <c r="L1759" s="59" t="s">
        <v>18516</v>
      </c>
      <c r="M1759" s="59" t="s">
        <v>18516</v>
      </c>
    </row>
    <row r="1760" spans="1:18" s="59" customFormat="1" ht="14.25">
      <c r="A1760" s="59" t="s">
        <v>21908</v>
      </c>
      <c r="B1760" s="59" t="s">
        <v>31962</v>
      </c>
      <c r="C1760" s="59" t="s">
        <v>29865</v>
      </c>
      <c r="D1760" s="59" t="s">
        <v>29866</v>
      </c>
      <c r="E1760" s="59" t="s">
        <v>18516</v>
      </c>
      <c r="F1760" s="59" t="s">
        <v>18516</v>
      </c>
      <c r="G1760" s="59" t="s">
        <v>18516</v>
      </c>
      <c r="H1760" s="59" t="s">
        <v>18516</v>
      </c>
      <c r="I1760" s="59" t="s">
        <v>18516</v>
      </c>
      <c r="J1760" s="59" t="s">
        <v>18516</v>
      </c>
      <c r="K1760" s="59" t="s">
        <v>29707</v>
      </c>
      <c r="L1760" s="59" t="s">
        <v>18516</v>
      </c>
      <c r="M1760" s="59" t="s">
        <v>18516</v>
      </c>
    </row>
    <row r="1761" spans="1:18" s="59" customFormat="1" ht="14.25">
      <c r="A1761" s="59" t="s">
        <v>28657</v>
      </c>
      <c r="B1761" s="59" t="s">
        <v>30110</v>
      </c>
      <c r="C1761" s="59" t="s">
        <v>29579</v>
      </c>
      <c r="D1761" s="59" t="s">
        <v>29579</v>
      </c>
      <c r="E1761" s="59" t="s">
        <v>18516</v>
      </c>
      <c r="F1761" s="59" t="s">
        <v>18516</v>
      </c>
      <c r="G1761" s="59" t="s">
        <v>18516</v>
      </c>
      <c r="H1761" s="59" t="s">
        <v>18516</v>
      </c>
      <c r="I1761" s="59" t="s">
        <v>18516</v>
      </c>
      <c r="J1761" s="59" t="s">
        <v>18516</v>
      </c>
      <c r="K1761" s="59" t="s">
        <v>29707</v>
      </c>
      <c r="L1761" s="59" t="s">
        <v>18516</v>
      </c>
      <c r="M1761" s="59" t="s">
        <v>18516</v>
      </c>
    </row>
    <row r="1762" spans="1:18" s="59" customFormat="1" ht="14.25">
      <c r="A1762" s="59" t="s">
        <v>15624</v>
      </c>
      <c r="B1762" s="59" t="s">
        <v>31963</v>
      </c>
      <c r="C1762" s="59" t="s">
        <v>29509</v>
      </c>
      <c r="D1762" s="59" t="s">
        <v>29510</v>
      </c>
      <c r="E1762" s="164">
        <v>290</v>
      </c>
      <c r="F1762" s="164">
        <v>230</v>
      </c>
      <c r="G1762" s="165">
        <v>0.79</v>
      </c>
      <c r="H1762" s="59" t="s">
        <v>18516</v>
      </c>
      <c r="I1762" s="164">
        <v>71.14</v>
      </c>
      <c r="J1762" s="164">
        <v>301.14</v>
      </c>
      <c r="K1762" s="59">
        <v>95</v>
      </c>
      <c r="L1762" s="59" t="s">
        <v>29410</v>
      </c>
      <c r="M1762" s="59" t="s">
        <v>29459</v>
      </c>
    </row>
    <row r="1763" spans="1:18" s="59" customFormat="1" ht="14.25">
      <c r="A1763" s="59" t="s">
        <v>7940</v>
      </c>
      <c r="B1763" s="59" t="s">
        <v>31964</v>
      </c>
      <c r="C1763" s="59" t="s">
        <v>29509</v>
      </c>
      <c r="D1763" s="59" t="s">
        <v>29510</v>
      </c>
      <c r="E1763" s="164">
        <v>290</v>
      </c>
      <c r="F1763" s="164">
        <v>230</v>
      </c>
      <c r="G1763" s="165">
        <v>0.79</v>
      </c>
      <c r="H1763" s="59" t="s">
        <v>18516</v>
      </c>
      <c r="I1763" s="164">
        <v>71.14</v>
      </c>
      <c r="J1763" s="164">
        <v>301.14</v>
      </c>
      <c r="K1763" s="59">
        <v>0</v>
      </c>
      <c r="L1763" s="59" t="s">
        <v>29410</v>
      </c>
      <c r="M1763" s="59" t="s">
        <v>35761</v>
      </c>
    </row>
    <row r="1764" spans="1:18" s="59" customFormat="1" ht="14.25">
      <c r="A1764" s="59" t="s">
        <v>21872</v>
      </c>
      <c r="B1764" s="59" t="s">
        <v>31965</v>
      </c>
      <c r="C1764" s="59" t="s">
        <v>31931</v>
      </c>
      <c r="D1764" s="59" t="s">
        <v>31932</v>
      </c>
      <c r="E1764" s="164">
        <v>159</v>
      </c>
      <c r="F1764" s="164">
        <v>100</v>
      </c>
      <c r="G1764" s="165">
        <v>0.62</v>
      </c>
      <c r="H1764" s="59" t="s">
        <v>31933</v>
      </c>
      <c r="I1764" s="164">
        <v>41.05</v>
      </c>
      <c r="J1764" s="164">
        <v>141.05</v>
      </c>
      <c r="K1764" s="59">
        <v>55</v>
      </c>
      <c r="L1764" s="59" t="s">
        <v>18516</v>
      </c>
      <c r="M1764" s="59" t="s">
        <v>18516</v>
      </c>
    </row>
    <row r="1765" spans="1:18" s="59" customFormat="1" ht="14.25">
      <c r="A1765" s="59" t="s">
        <v>21878</v>
      </c>
      <c r="B1765" s="59" t="s">
        <v>31965</v>
      </c>
      <c r="C1765" s="59" t="s">
        <v>31931</v>
      </c>
      <c r="D1765" s="59" t="s">
        <v>31932</v>
      </c>
      <c r="E1765" s="164">
        <v>159</v>
      </c>
      <c r="F1765" s="164">
        <v>100</v>
      </c>
      <c r="G1765" s="165">
        <v>0.62</v>
      </c>
      <c r="H1765" s="59" t="s">
        <v>31933</v>
      </c>
      <c r="I1765" s="164">
        <v>41.05</v>
      </c>
      <c r="J1765" s="164">
        <v>141.05</v>
      </c>
      <c r="K1765" s="59">
        <v>54</v>
      </c>
      <c r="L1765" s="59" t="s">
        <v>18516</v>
      </c>
      <c r="M1765" s="59" t="s">
        <v>18516</v>
      </c>
    </row>
    <row r="1766" spans="1:18" s="59" customFormat="1" ht="14.25">
      <c r="A1766" s="59" t="s">
        <v>21875</v>
      </c>
      <c r="B1766" s="59" t="s">
        <v>31965</v>
      </c>
      <c r="C1766" s="59" t="s">
        <v>31931</v>
      </c>
      <c r="D1766" s="59" t="s">
        <v>31932</v>
      </c>
      <c r="E1766" s="164">
        <v>159</v>
      </c>
      <c r="F1766" s="164">
        <v>100</v>
      </c>
      <c r="G1766" s="165">
        <v>0.62</v>
      </c>
      <c r="H1766" s="59" t="s">
        <v>31933</v>
      </c>
      <c r="I1766" s="164">
        <v>41.05</v>
      </c>
      <c r="J1766" s="164">
        <v>141.05</v>
      </c>
      <c r="K1766" s="59">
        <v>63</v>
      </c>
      <c r="L1766" s="59" t="s">
        <v>18516</v>
      </c>
      <c r="M1766" s="59" t="s">
        <v>18516</v>
      </c>
    </row>
    <row r="1767" spans="1:18" s="59" customFormat="1" ht="14.25">
      <c r="A1767" s="59" t="s">
        <v>21881</v>
      </c>
      <c r="B1767" s="59" t="s">
        <v>31965</v>
      </c>
      <c r="C1767" s="59" t="s">
        <v>31931</v>
      </c>
      <c r="D1767" s="59" t="s">
        <v>31932</v>
      </c>
      <c r="E1767" s="164">
        <v>159</v>
      </c>
      <c r="F1767" s="164">
        <v>100</v>
      </c>
      <c r="G1767" s="165">
        <v>0.62</v>
      </c>
      <c r="H1767" s="59" t="s">
        <v>31933</v>
      </c>
      <c r="I1767" s="164">
        <v>41.05</v>
      </c>
      <c r="J1767" s="164">
        <v>141.05</v>
      </c>
      <c r="K1767" s="59">
        <v>38</v>
      </c>
      <c r="L1767" s="59" t="s">
        <v>18516</v>
      </c>
      <c r="M1767" s="59" t="s">
        <v>18516</v>
      </c>
    </row>
    <row r="1768" spans="1:18" s="59" customFormat="1" ht="14.25">
      <c r="A1768" s="59" t="s">
        <v>21884</v>
      </c>
      <c r="B1768" s="59" t="s">
        <v>31965</v>
      </c>
      <c r="C1768" s="59" t="s">
        <v>31931</v>
      </c>
      <c r="D1768" s="59" t="s">
        <v>31932</v>
      </c>
      <c r="E1768" s="164">
        <v>159</v>
      </c>
      <c r="F1768" s="164">
        <v>100</v>
      </c>
      <c r="G1768" s="165">
        <v>0.62</v>
      </c>
      <c r="H1768" s="59" t="s">
        <v>31933</v>
      </c>
      <c r="I1768" s="164">
        <v>41.05</v>
      </c>
      <c r="J1768" s="164">
        <v>141.05</v>
      </c>
      <c r="K1768" s="59">
        <v>21</v>
      </c>
      <c r="L1768" s="59" t="s">
        <v>18516</v>
      </c>
      <c r="M1768" s="59" t="s">
        <v>18516</v>
      </c>
    </row>
    <row r="1769" spans="1:18" s="59" customFormat="1" ht="14.25">
      <c r="A1769" s="59" t="s">
        <v>21887</v>
      </c>
      <c r="B1769" s="59" t="s">
        <v>31965</v>
      </c>
      <c r="C1769" s="59" t="s">
        <v>31931</v>
      </c>
      <c r="D1769" s="59" t="s">
        <v>31932</v>
      </c>
      <c r="E1769" s="164">
        <v>159</v>
      </c>
      <c r="F1769" s="164">
        <v>100</v>
      </c>
      <c r="G1769" s="165">
        <v>0.62</v>
      </c>
      <c r="H1769" s="59" t="s">
        <v>31933</v>
      </c>
      <c r="I1769" s="164">
        <v>41.05</v>
      </c>
      <c r="J1769" s="164">
        <v>141.05</v>
      </c>
      <c r="K1769" s="59">
        <v>37</v>
      </c>
      <c r="L1769" s="59" t="s">
        <v>18516</v>
      </c>
      <c r="M1769" s="59" t="s">
        <v>18516</v>
      </c>
    </row>
    <row r="1770" spans="1:18" s="59" customFormat="1" ht="14.25">
      <c r="A1770" s="59" t="s">
        <v>21869</v>
      </c>
      <c r="B1770" s="59" t="s">
        <v>31966</v>
      </c>
      <c r="C1770" s="59" t="s">
        <v>31967</v>
      </c>
      <c r="D1770" s="59" t="s">
        <v>31968</v>
      </c>
      <c r="E1770" s="164">
        <v>140.99</v>
      </c>
      <c r="F1770" s="164">
        <v>98.69</v>
      </c>
      <c r="G1770" s="165">
        <v>0.69</v>
      </c>
      <c r="H1770" s="59" t="s">
        <v>31969</v>
      </c>
      <c r="I1770" s="164">
        <v>127.55</v>
      </c>
      <c r="J1770" s="164">
        <v>226.24</v>
      </c>
      <c r="K1770" s="59">
        <v>16</v>
      </c>
      <c r="L1770" s="59" t="s">
        <v>18516</v>
      </c>
      <c r="M1770" s="59" t="s">
        <v>18516</v>
      </c>
    </row>
    <row r="1771" spans="1:18" s="59" customFormat="1" ht="14.25">
      <c r="A1771" s="59" t="s">
        <v>28524</v>
      </c>
      <c r="B1771" s="59" t="s">
        <v>31970</v>
      </c>
      <c r="C1771" s="59" t="s">
        <v>30301</v>
      </c>
      <c r="D1771" s="59" t="s">
        <v>30302</v>
      </c>
      <c r="E1771" s="164">
        <v>220</v>
      </c>
      <c r="F1771" s="164">
        <v>195</v>
      </c>
      <c r="G1771" s="165">
        <v>0.88</v>
      </c>
      <c r="H1771" s="59" t="s">
        <v>29914</v>
      </c>
      <c r="I1771" s="164">
        <v>92.48</v>
      </c>
      <c r="J1771" s="164">
        <v>287.48</v>
      </c>
      <c r="K1771" s="59">
        <v>89</v>
      </c>
      <c r="L1771" s="59" t="s">
        <v>18516</v>
      </c>
      <c r="M1771" s="59" t="s">
        <v>18516</v>
      </c>
    </row>
    <row r="1772" spans="1:18" s="59" customFormat="1" ht="14.25">
      <c r="A1772" s="59" t="s">
        <v>28527</v>
      </c>
      <c r="B1772" s="59" t="s">
        <v>31971</v>
      </c>
      <c r="C1772" s="59" t="s">
        <v>30301</v>
      </c>
      <c r="D1772" s="59" t="s">
        <v>30302</v>
      </c>
      <c r="E1772" s="164">
        <v>220</v>
      </c>
      <c r="F1772" s="164">
        <v>195</v>
      </c>
      <c r="G1772" s="165">
        <v>0.88</v>
      </c>
      <c r="H1772" s="59" t="s">
        <v>29914</v>
      </c>
      <c r="I1772" s="164">
        <v>92.48</v>
      </c>
      <c r="J1772" s="164">
        <v>287.48</v>
      </c>
      <c r="K1772" s="59">
        <v>12</v>
      </c>
      <c r="L1772" s="59" t="s">
        <v>18516</v>
      </c>
      <c r="M1772" s="59" t="s">
        <v>18516</v>
      </c>
    </row>
    <row r="1773" spans="1:18" s="59" customFormat="1" ht="14.25">
      <c r="A1773" s="59" t="s">
        <v>28545</v>
      </c>
      <c r="B1773" s="59" t="s">
        <v>31972</v>
      </c>
      <c r="C1773" s="59" t="s">
        <v>31967</v>
      </c>
      <c r="D1773" s="59" t="s">
        <v>31968</v>
      </c>
      <c r="E1773" s="164">
        <v>109.99</v>
      </c>
      <c r="F1773" s="164">
        <v>98.99</v>
      </c>
      <c r="G1773" s="165">
        <v>0.89</v>
      </c>
      <c r="H1773" s="59" t="s">
        <v>31973</v>
      </c>
      <c r="I1773" s="164">
        <v>46.11</v>
      </c>
      <c r="J1773" s="164">
        <v>145.1</v>
      </c>
      <c r="K1773" s="59">
        <v>114</v>
      </c>
      <c r="L1773" s="59" t="s">
        <v>18516</v>
      </c>
      <c r="M1773" s="59" t="s">
        <v>18516</v>
      </c>
    </row>
    <row r="1774" spans="1:18" s="59" customFormat="1" ht="14.25">
      <c r="A1774" s="59" t="s">
        <v>28542</v>
      </c>
      <c r="B1774" s="59" t="s">
        <v>31974</v>
      </c>
      <c r="C1774" s="59" t="s">
        <v>31967</v>
      </c>
      <c r="D1774" s="59" t="s">
        <v>31968</v>
      </c>
      <c r="E1774" s="164">
        <v>119.99</v>
      </c>
      <c r="F1774" s="164">
        <v>107.99</v>
      </c>
      <c r="G1774" s="165">
        <v>0.89</v>
      </c>
      <c r="H1774" s="59" t="s">
        <v>31973</v>
      </c>
      <c r="I1774" s="164">
        <v>91.19</v>
      </c>
      <c r="J1774" s="164">
        <v>199.18</v>
      </c>
      <c r="K1774" s="59">
        <v>113</v>
      </c>
      <c r="L1774" s="59" t="s">
        <v>18516</v>
      </c>
      <c r="M1774" s="59" t="s">
        <v>18516</v>
      </c>
    </row>
    <row r="1775" spans="1:18" s="59" customFormat="1" ht="14.25">
      <c r="A1775" s="59" t="s">
        <v>19273</v>
      </c>
      <c r="B1775" s="59" t="s">
        <v>31975</v>
      </c>
      <c r="C1775" s="59" t="s">
        <v>29893</v>
      </c>
      <c r="D1775" s="59" t="s">
        <v>29894</v>
      </c>
      <c r="E1775" s="164">
        <v>289</v>
      </c>
      <c r="F1775" s="164">
        <v>215</v>
      </c>
      <c r="G1775" s="165">
        <v>0.74</v>
      </c>
      <c r="H1775" s="59" t="s">
        <v>18516</v>
      </c>
      <c r="I1775" s="164">
        <v>102.85</v>
      </c>
      <c r="J1775" s="164">
        <v>317.85</v>
      </c>
      <c r="K1775" s="59">
        <v>0</v>
      </c>
      <c r="L1775" s="59" t="s">
        <v>18516</v>
      </c>
      <c r="M1775" s="59" t="s">
        <v>18516</v>
      </c>
    </row>
    <row r="1776" spans="1:18" s="59" customFormat="1" ht="14.25">
      <c r="A1776" s="59" t="s">
        <v>19270</v>
      </c>
      <c r="B1776" s="59" t="s">
        <v>31975</v>
      </c>
      <c r="C1776" s="59" t="s">
        <v>29893</v>
      </c>
      <c r="D1776" s="59" t="s">
        <v>29894</v>
      </c>
      <c r="E1776" s="164">
        <v>289</v>
      </c>
      <c r="F1776" s="164">
        <v>215</v>
      </c>
      <c r="G1776" s="165">
        <v>0.74</v>
      </c>
      <c r="H1776" s="59" t="s">
        <v>18516</v>
      </c>
      <c r="I1776" s="164">
        <v>102.85</v>
      </c>
      <c r="J1776" s="164">
        <v>317.85</v>
      </c>
      <c r="K1776" s="59">
        <v>0</v>
      </c>
      <c r="L1776" s="59" t="s">
        <v>18516</v>
      </c>
      <c r="M1776" s="59" t="s">
        <v>18516</v>
      </c>
    </row>
    <row r="1777" spans="1:18" s="59" customFormat="1" ht="14.25">
      <c r="A1777" s="59" t="s">
        <v>19276</v>
      </c>
      <c r="B1777" s="59" t="s">
        <v>31975</v>
      </c>
      <c r="C1777" s="59" t="s">
        <v>29893</v>
      </c>
      <c r="D1777" s="59" t="s">
        <v>29894</v>
      </c>
      <c r="E1777" s="164">
        <v>289</v>
      </c>
      <c r="F1777" s="164">
        <v>215</v>
      </c>
      <c r="G1777" s="165">
        <v>0.74</v>
      </c>
      <c r="H1777" s="59" t="s">
        <v>18516</v>
      </c>
      <c r="I1777" s="164">
        <v>102.85</v>
      </c>
      <c r="J1777" s="164">
        <v>317.85</v>
      </c>
      <c r="K1777" s="59">
        <v>29</v>
      </c>
      <c r="L1777" s="59" t="s">
        <v>18516</v>
      </c>
      <c r="M1777" s="59" t="s">
        <v>18516</v>
      </c>
    </row>
    <row r="1778" spans="1:18" s="59" customFormat="1" ht="14.25">
      <c r="A1778" s="59" t="s">
        <v>19264</v>
      </c>
      <c r="B1778" s="59" t="s">
        <v>31976</v>
      </c>
      <c r="C1778" s="59" t="s">
        <v>29893</v>
      </c>
      <c r="D1778" s="59" t="s">
        <v>29894</v>
      </c>
      <c r="E1778" s="164">
        <v>289</v>
      </c>
      <c r="F1778" s="164">
        <v>210</v>
      </c>
      <c r="G1778" s="165">
        <v>0.72</v>
      </c>
      <c r="H1778" s="59" t="s">
        <v>18516</v>
      </c>
      <c r="I1778" s="164">
        <v>105.26</v>
      </c>
      <c r="J1778" s="164">
        <v>315.26</v>
      </c>
      <c r="K1778" s="59">
        <v>0</v>
      </c>
      <c r="L1778" s="59" t="s">
        <v>18516</v>
      </c>
      <c r="M1778" s="59" t="s">
        <v>18516</v>
      </c>
    </row>
    <row r="1779" spans="1:18" s="59" customFormat="1" ht="14.25">
      <c r="A1779" s="59" t="s">
        <v>19261</v>
      </c>
      <c r="B1779" s="59" t="s">
        <v>31977</v>
      </c>
      <c r="C1779" s="59" t="s">
        <v>29893</v>
      </c>
      <c r="D1779" s="59" t="s">
        <v>29894</v>
      </c>
      <c r="E1779" s="164">
        <v>289</v>
      </c>
      <c r="F1779" s="164">
        <v>210</v>
      </c>
      <c r="G1779" s="165">
        <v>0.72</v>
      </c>
      <c r="H1779" s="59" t="s">
        <v>18516</v>
      </c>
      <c r="I1779" s="164">
        <v>105.26</v>
      </c>
      <c r="J1779" s="164">
        <v>315.26</v>
      </c>
      <c r="K1779" s="59">
        <v>0</v>
      </c>
      <c r="L1779" s="59" t="s">
        <v>18516</v>
      </c>
      <c r="M1779" s="59" t="s">
        <v>18516</v>
      </c>
    </row>
    <row r="1780" spans="1:18" s="59" customFormat="1" ht="14.25">
      <c r="A1780" s="59" t="s">
        <v>19267</v>
      </c>
      <c r="B1780" s="59" t="s">
        <v>31978</v>
      </c>
      <c r="C1780" s="59" t="s">
        <v>29893</v>
      </c>
      <c r="D1780" s="59" t="s">
        <v>29894</v>
      </c>
      <c r="E1780" s="164">
        <v>289</v>
      </c>
      <c r="F1780" s="164">
        <v>210</v>
      </c>
      <c r="G1780" s="165">
        <v>0.72</v>
      </c>
      <c r="H1780" s="59" t="s">
        <v>18516</v>
      </c>
      <c r="I1780" s="164">
        <v>105.26</v>
      </c>
      <c r="J1780" s="164">
        <v>315.26</v>
      </c>
      <c r="K1780" s="59">
        <v>0</v>
      </c>
      <c r="L1780" s="59" t="s">
        <v>18516</v>
      </c>
      <c r="M1780" s="59" t="s">
        <v>18516</v>
      </c>
    </row>
    <row r="1781" spans="1:18" s="59" customFormat="1" ht="14.25">
      <c r="A1781" s="59" t="s">
        <v>21860</v>
      </c>
      <c r="B1781" s="59" t="s">
        <v>31979</v>
      </c>
      <c r="C1781" s="59" t="s">
        <v>30574</v>
      </c>
      <c r="D1781" s="59" t="s">
        <v>30575</v>
      </c>
      <c r="E1781" s="59" t="s">
        <v>18516</v>
      </c>
      <c r="F1781" s="59" t="s">
        <v>18516</v>
      </c>
      <c r="G1781" s="59" t="s">
        <v>18516</v>
      </c>
      <c r="H1781" s="59" t="s">
        <v>18516</v>
      </c>
      <c r="I1781" s="59" t="s">
        <v>18516</v>
      </c>
      <c r="J1781" s="59" t="s">
        <v>18516</v>
      </c>
      <c r="K1781" s="59" t="s">
        <v>29707</v>
      </c>
      <c r="L1781" s="59" t="s">
        <v>18516</v>
      </c>
      <c r="M1781" s="59" t="s">
        <v>18516</v>
      </c>
    </row>
    <row r="1782" spans="1:18" s="59" customFormat="1" ht="14.25">
      <c r="A1782" s="59" t="s">
        <v>21854</v>
      </c>
      <c r="B1782" s="59" t="s">
        <v>31980</v>
      </c>
      <c r="C1782" s="59" t="s">
        <v>30574</v>
      </c>
      <c r="D1782" s="59" t="s">
        <v>30575</v>
      </c>
      <c r="E1782" s="59" t="s">
        <v>18516</v>
      </c>
      <c r="F1782" s="59" t="s">
        <v>18516</v>
      </c>
      <c r="G1782" s="59" t="s">
        <v>18516</v>
      </c>
      <c r="H1782" s="59" t="s">
        <v>18516</v>
      </c>
      <c r="I1782" s="59" t="s">
        <v>18516</v>
      </c>
      <c r="J1782" s="59" t="s">
        <v>18516</v>
      </c>
      <c r="K1782" s="59" t="s">
        <v>29707</v>
      </c>
      <c r="L1782" s="59" t="s">
        <v>18516</v>
      </c>
      <c r="M1782" s="59" t="s">
        <v>18516</v>
      </c>
    </row>
    <row r="1783" spans="1:18" s="59" customFormat="1" ht="14.25">
      <c r="A1783" s="59" t="s">
        <v>21851</v>
      </c>
      <c r="B1783" s="59" t="s">
        <v>31981</v>
      </c>
      <c r="C1783" s="59" t="s">
        <v>30574</v>
      </c>
      <c r="D1783" s="59" t="s">
        <v>30575</v>
      </c>
      <c r="E1783" s="164">
        <v>75</v>
      </c>
      <c r="F1783" s="164">
        <v>72</v>
      </c>
      <c r="G1783" s="165">
        <v>0.96</v>
      </c>
      <c r="H1783" s="59" t="s">
        <v>18516</v>
      </c>
      <c r="I1783" s="164">
        <v>48.07</v>
      </c>
      <c r="J1783" s="164">
        <v>120.07</v>
      </c>
      <c r="K1783" s="59">
        <v>1</v>
      </c>
      <c r="L1783" s="59" t="s">
        <v>18516</v>
      </c>
      <c r="M1783" s="59" t="s">
        <v>18516</v>
      </c>
    </row>
    <row r="1784" spans="1:18" s="59" customFormat="1" ht="14.25">
      <c r="A1784" s="59" t="s">
        <v>21857</v>
      </c>
      <c r="B1784" s="59" t="s">
        <v>31982</v>
      </c>
      <c r="C1784" s="59" t="s">
        <v>30574</v>
      </c>
      <c r="D1784" s="59" t="s">
        <v>30575</v>
      </c>
      <c r="E1784" s="164">
        <v>75</v>
      </c>
      <c r="F1784" s="164">
        <v>72</v>
      </c>
      <c r="G1784" s="165">
        <v>0.96</v>
      </c>
      <c r="H1784" s="59" t="s">
        <v>18516</v>
      </c>
      <c r="I1784" s="164">
        <v>48.07</v>
      </c>
      <c r="J1784" s="164">
        <v>120.07</v>
      </c>
      <c r="K1784" s="59">
        <v>35</v>
      </c>
      <c r="L1784" s="59" t="s">
        <v>18516</v>
      </c>
      <c r="M1784" s="59" t="s">
        <v>18516</v>
      </c>
    </row>
    <row r="1785" spans="1:18" s="59" customFormat="1" ht="14.25">
      <c r="A1785" s="59" t="s">
        <v>31983</v>
      </c>
      <c r="B1785" s="59" t="s">
        <v>31984</v>
      </c>
      <c r="C1785" s="59" t="s">
        <v>31985</v>
      </c>
      <c r="D1785" s="59" t="s">
        <v>31985</v>
      </c>
      <c r="E1785" s="59" t="s">
        <v>18516</v>
      </c>
      <c r="F1785" s="59" t="s">
        <v>18516</v>
      </c>
      <c r="G1785" s="59" t="s">
        <v>18516</v>
      </c>
      <c r="H1785" s="59" t="s">
        <v>18516</v>
      </c>
      <c r="I1785" s="59" t="s">
        <v>18516</v>
      </c>
      <c r="J1785" s="59" t="s">
        <v>18516</v>
      </c>
      <c r="K1785" s="59" t="s">
        <v>29707</v>
      </c>
      <c r="L1785" s="59" t="s">
        <v>18516</v>
      </c>
      <c r="M1785" s="59" t="s">
        <v>18516</v>
      </c>
    </row>
    <row r="1786" spans="1:18" s="59" customFormat="1" ht="14.25">
      <c r="A1786" s="59" t="s">
        <v>21893</v>
      </c>
      <c r="B1786" s="59" t="s">
        <v>31986</v>
      </c>
      <c r="C1786" s="59" t="s">
        <v>30574</v>
      </c>
      <c r="D1786" s="59" t="s">
        <v>30575</v>
      </c>
      <c r="E1786" s="59" t="s">
        <v>18516</v>
      </c>
      <c r="F1786" s="59" t="s">
        <v>18516</v>
      </c>
      <c r="G1786" s="59" t="s">
        <v>18516</v>
      </c>
      <c r="H1786" s="59" t="s">
        <v>18516</v>
      </c>
      <c r="I1786" s="59" t="s">
        <v>18516</v>
      </c>
      <c r="J1786" s="59" t="s">
        <v>18516</v>
      </c>
      <c r="K1786" s="59" t="s">
        <v>29707</v>
      </c>
      <c r="L1786" s="59" t="s">
        <v>18516</v>
      </c>
      <c r="M1786" s="59" t="s">
        <v>18516</v>
      </c>
    </row>
    <row r="1787" spans="1:18" s="59" customFormat="1" ht="14.25">
      <c r="A1787" s="59" t="s">
        <v>21896</v>
      </c>
      <c r="B1787" s="59" t="s">
        <v>31986</v>
      </c>
      <c r="C1787" s="59" t="s">
        <v>30574</v>
      </c>
      <c r="D1787" s="59" t="s">
        <v>30575</v>
      </c>
      <c r="E1787" s="59" t="s">
        <v>18516</v>
      </c>
      <c r="F1787" s="59" t="s">
        <v>18516</v>
      </c>
      <c r="G1787" s="59" t="s">
        <v>18516</v>
      </c>
      <c r="H1787" s="59" t="s">
        <v>18516</v>
      </c>
      <c r="I1787" s="59" t="s">
        <v>18516</v>
      </c>
      <c r="J1787" s="59" t="s">
        <v>18516</v>
      </c>
      <c r="K1787" s="59" t="s">
        <v>29707</v>
      </c>
      <c r="L1787" s="59" t="s">
        <v>18516</v>
      </c>
      <c r="M1787" s="59" t="s">
        <v>18516</v>
      </c>
    </row>
    <row r="1788" spans="1:18" s="59" customFormat="1" ht="14.25">
      <c r="A1788" s="59" t="s">
        <v>21899</v>
      </c>
      <c r="B1788" s="59" t="s">
        <v>31986</v>
      </c>
      <c r="C1788" s="59" t="s">
        <v>30574</v>
      </c>
      <c r="D1788" s="59" t="s">
        <v>30575</v>
      </c>
      <c r="E1788" s="59" t="s">
        <v>18516</v>
      </c>
      <c r="F1788" s="59" t="s">
        <v>18516</v>
      </c>
      <c r="G1788" s="59" t="s">
        <v>18516</v>
      </c>
      <c r="H1788" s="59" t="s">
        <v>18516</v>
      </c>
      <c r="I1788" s="59" t="s">
        <v>18516</v>
      </c>
      <c r="J1788" s="59" t="s">
        <v>18516</v>
      </c>
      <c r="K1788" s="59" t="s">
        <v>29707</v>
      </c>
      <c r="L1788" s="59" t="s">
        <v>18516</v>
      </c>
      <c r="M1788" s="59" t="s">
        <v>18516</v>
      </c>
    </row>
    <row r="1789" spans="1:18" s="59" customFormat="1" ht="14.25">
      <c r="A1789" s="59" t="s">
        <v>21890</v>
      </c>
      <c r="B1789" s="59" t="s">
        <v>31986</v>
      </c>
      <c r="C1789" s="59" t="s">
        <v>30574</v>
      </c>
      <c r="D1789" s="59" t="s">
        <v>30575</v>
      </c>
      <c r="E1789" s="59" t="s">
        <v>18516</v>
      </c>
      <c r="F1789" s="59" t="s">
        <v>18516</v>
      </c>
      <c r="G1789" s="59" t="s">
        <v>18516</v>
      </c>
      <c r="H1789" s="59" t="s">
        <v>18516</v>
      </c>
      <c r="I1789" s="59" t="s">
        <v>18516</v>
      </c>
      <c r="J1789" s="59" t="s">
        <v>18516</v>
      </c>
      <c r="K1789" s="59" t="s">
        <v>29707</v>
      </c>
      <c r="L1789" s="59" t="s">
        <v>18516</v>
      </c>
      <c r="M1789" s="59" t="s">
        <v>18516</v>
      </c>
    </row>
    <row r="1790" spans="1:18" s="59" customFormat="1" ht="14.25">
      <c r="A1790" s="59" t="s">
        <v>21827</v>
      </c>
      <c r="B1790" s="59" t="s">
        <v>31987</v>
      </c>
      <c r="C1790" s="59" t="s">
        <v>31988</v>
      </c>
      <c r="D1790" s="59" t="s">
        <v>31989</v>
      </c>
      <c r="E1790" s="164">
        <v>64</v>
      </c>
      <c r="F1790" s="164">
        <v>64</v>
      </c>
      <c r="G1790" s="59" t="s">
        <v>18516</v>
      </c>
      <c r="H1790" s="59" t="s">
        <v>18516</v>
      </c>
      <c r="I1790" s="164">
        <v>21.13</v>
      </c>
      <c r="J1790" s="164">
        <v>85.13</v>
      </c>
      <c r="K1790" s="59">
        <v>145</v>
      </c>
      <c r="L1790" s="59" t="s">
        <v>29455</v>
      </c>
      <c r="M1790" s="59" t="s">
        <v>31253</v>
      </c>
    </row>
    <row r="1791" spans="1:18" s="59" customFormat="1" ht="14.25">
      <c r="A1791" s="59" t="s">
        <v>21824</v>
      </c>
      <c r="B1791" s="59" t="s">
        <v>31987</v>
      </c>
      <c r="C1791" s="59" t="s">
        <v>31988</v>
      </c>
      <c r="D1791" s="59" t="s">
        <v>31989</v>
      </c>
      <c r="E1791" s="164">
        <v>64</v>
      </c>
      <c r="F1791" s="164">
        <v>64</v>
      </c>
      <c r="G1791" s="59" t="s">
        <v>18516</v>
      </c>
      <c r="H1791" s="59" t="s">
        <v>18516</v>
      </c>
      <c r="I1791" s="164">
        <v>21.13</v>
      </c>
      <c r="J1791" s="164">
        <v>85.13</v>
      </c>
      <c r="K1791" s="59">
        <v>134</v>
      </c>
      <c r="L1791" s="59" t="s">
        <v>18516</v>
      </c>
      <c r="M1791" s="59" t="s">
        <v>18516</v>
      </c>
    </row>
    <row r="1792" spans="1:18" s="59" customFormat="1" ht="14.25">
      <c r="A1792" s="59" t="s">
        <v>21830</v>
      </c>
      <c r="B1792" s="59" t="s">
        <v>31987</v>
      </c>
      <c r="C1792" s="59" t="s">
        <v>31988</v>
      </c>
      <c r="D1792" s="59" t="s">
        <v>31989</v>
      </c>
      <c r="E1792" s="164">
        <v>64</v>
      </c>
      <c r="F1792" s="164">
        <v>64</v>
      </c>
      <c r="G1792" s="59" t="s">
        <v>18516</v>
      </c>
      <c r="H1792" s="59" t="s">
        <v>18516</v>
      </c>
      <c r="I1792" s="164">
        <v>21.13</v>
      </c>
      <c r="J1792" s="164">
        <v>85.13</v>
      </c>
      <c r="K1792" s="59">
        <v>112</v>
      </c>
      <c r="L1792" s="59" t="s">
        <v>29815</v>
      </c>
      <c r="M1792" s="59" t="s">
        <v>31253</v>
      </c>
    </row>
    <row r="1793" spans="1:18" s="59" customFormat="1" ht="14.25">
      <c r="A1793" s="59" t="s">
        <v>21833</v>
      </c>
      <c r="B1793" s="59" t="s">
        <v>31987</v>
      </c>
      <c r="C1793" s="59" t="s">
        <v>31988</v>
      </c>
      <c r="D1793" s="59" t="s">
        <v>31989</v>
      </c>
      <c r="E1793" s="164">
        <v>64</v>
      </c>
      <c r="F1793" s="164">
        <v>64</v>
      </c>
      <c r="G1793" s="59" t="s">
        <v>18516</v>
      </c>
      <c r="H1793" s="59" t="s">
        <v>18516</v>
      </c>
      <c r="I1793" s="164">
        <v>21.13</v>
      </c>
      <c r="J1793" s="164">
        <v>85.13</v>
      </c>
      <c r="K1793" s="59">
        <v>243</v>
      </c>
      <c r="L1793" s="59" t="s">
        <v>29455</v>
      </c>
      <c r="M1793" s="59" t="s">
        <v>31253</v>
      </c>
    </row>
    <row r="1794" spans="1:18" s="59" customFormat="1" ht="14.25">
      <c r="A1794" s="59" t="s">
        <v>21836</v>
      </c>
      <c r="B1794" s="59" t="s">
        <v>31987</v>
      </c>
      <c r="C1794" s="59" t="s">
        <v>31988</v>
      </c>
      <c r="D1794" s="59" t="s">
        <v>31989</v>
      </c>
      <c r="E1794" s="164">
        <v>64</v>
      </c>
      <c r="F1794" s="164">
        <v>64</v>
      </c>
      <c r="G1794" s="59" t="s">
        <v>18516</v>
      </c>
      <c r="H1794" s="59" t="s">
        <v>18516</v>
      </c>
      <c r="I1794" s="164">
        <v>21.13</v>
      </c>
      <c r="J1794" s="164">
        <v>85.13</v>
      </c>
      <c r="K1794" s="59">
        <v>160</v>
      </c>
      <c r="L1794" s="59" t="s">
        <v>18516</v>
      </c>
      <c r="M1794" s="59" t="s">
        <v>18516</v>
      </c>
    </row>
    <row r="1795" spans="1:18" s="59" customFormat="1" ht="14.25">
      <c r="A1795" s="59" t="s">
        <v>21839</v>
      </c>
      <c r="B1795" s="59" t="s">
        <v>31987</v>
      </c>
      <c r="C1795" s="59" t="s">
        <v>31988</v>
      </c>
      <c r="D1795" s="59" t="s">
        <v>31989</v>
      </c>
      <c r="E1795" s="164">
        <v>64</v>
      </c>
      <c r="F1795" s="164">
        <v>64</v>
      </c>
      <c r="G1795" s="59" t="s">
        <v>18516</v>
      </c>
      <c r="H1795" s="59" t="s">
        <v>18516</v>
      </c>
      <c r="I1795" s="164">
        <v>21.13</v>
      </c>
      <c r="J1795" s="164">
        <v>85.13</v>
      </c>
      <c r="K1795" s="59">
        <v>217</v>
      </c>
      <c r="L1795" s="59" t="s">
        <v>29815</v>
      </c>
      <c r="M1795" s="59" t="s">
        <v>31253</v>
      </c>
    </row>
    <row r="1796" spans="1:18" s="59" customFormat="1" ht="14.25">
      <c r="A1796" s="59" t="s">
        <v>21842</v>
      </c>
      <c r="B1796" s="59" t="s">
        <v>31987</v>
      </c>
      <c r="C1796" s="59" t="s">
        <v>31988</v>
      </c>
      <c r="D1796" s="59" t="s">
        <v>31989</v>
      </c>
      <c r="E1796" s="164">
        <v>64</v>
      </c>
      <c r="F1796" s="164">
        <v>64</v>
      </c>
      <c r="G1796" s="59" t="s">
        <v>18516</v>
      </c>
      <c r="H1796" s="59" t="s">
        <v>18516</v>
      </c>
      <c r="I1796" s="164">
        <v>21.13</v>
      </c>
      <c r="J1796" s="164">
        <v>85.13</v>
      </c>
      <c r="K1796" s="59">
        <v>190</v>
      </c>
      <c r="L1796" s="59" t="s">
        <v>29815</v>
      </c>
      <c r="M1796" s="59" t="s">
        <v>31253</v>
      </c>
    </row>
    <row r="1797" spans="1:18" s="59" customFormat="1" ht="14.25">
      <c r="A1797" s="59" t="s">
        <v>17904</v>
      </c>
      <c r="B1797" s="59" t="s">
        <v>31990</v>
      </c>
      <c r="C1797" s="59" t="s">
        <v>30894</v>
      </c>
      <c r="D1797" s="59" t="s">
        <v>30895</v>
      </c>
      <c r="E1797" s="164">
        <v>299</v>
      </c>
      <c r="F1797" s="164">
        <v>215</v>
      </c>
      <c r="G1797" s="165">
        <v>0.71</v>
      </c>
      <c r="H1797" s="59" t="s">
        <v>18516</v>
      </c>
      <c r="I1797" s="164">
        <v>102.43</v>
      </c>
      <c r="J1797" s="164">
        <v>317.43</v>
      </c>
      <c r="K1797" s="59">
        <v>23</v>
      </c>
      <c r="L1797" s="59" t="s">
        <v>18516</v>
      </c>
      <c r="M1797" s="59" t="s">
        <v>18516</v>
      </c>
    </row>
    <row r="1798" spans="1:18" s="59" customFormat="1" ht="14.25">
      <c r="A1798" s="59" t="s">
        <v>21785</v>
      </c>
      <c r="B1798" s="59" t="s">
        <v>31991</v>
      </c>
      <c r="C1798" s="59" t="s">
        <v>29493</v>
      </c>
      <c r="D1798" s="59" t="s">
        <v>29494</v>
      </c>
      <c r="E1798" s="164">
        <v>330</v>
      </c>
      <c r="F1798" s="164">
        <v>310</v>
      </c>
      <c r="G1798" s="165">
        <v>0.93</v>
      </c>
      <c r="H1798" s="59" t="s">
        <v>18516</v>
      </c>
      <c r="I1798" s="164">
        <v>210.19</v>
      </c>
      <c r="J1798" s="164">
        <v>520.19</v>
      </c>
      <c r="K1798" s="59">
        <v>0</v>
      </c>
      <c r="L1798" s="59" t="s">
        <v>18516</v>
      </c>
      <c r="M1798" s="59" t="s">
        <v>18516</v>
      </c>
    </row>
    <row r="1799" spans="1:18" s="59" customFormat="1" ht="14.25">
      <c r="A1799" s="59" t="s">
        <v>21782</v>
      </c>
      <c r="B1799" s="59" t="s">
        <v>31992</v>
      </c>
      <c r="C1799" s="59" t="s">
        <v>29493</v>
      </c>
      <c r="D1799" s="59" t="s">
        <v>29494</v>
      </c>
      <c r="E1799" s="164">
        <v>330</v>
      </c>
      <c r="F1799" s="164">
        <v>310</v>
      </c>
      <c r="G1799" s="165">
        <v>0.93</v>
      </c>
      <c r="H1799" s="59" t="s">
        <v>18516</v>
      </c>
      <c r="I1799" s="164">
        <v>210.19</v>
      </c>
      <c r="J1799" s="164">
        <v>520.19</v>
      </c>
      <c r="K1799" s="59">
        <v>6</v>
      </c>
      <c r="L1799" s="59" t="s">
        <v>18516</v>
      </c>
      <c r="M1799" s="59" t="s">
        <v>18516</v>
      </c>
    </row>
    <row r="1800" spans="1:18" s="59" customFormat="1" ht="14.25">
      <c r="A1800" s="59" t="s">
        <v>21788</v>
      </c>
      <c r="B1800" s="59" t="s">
        <v>31993</v>
      </c>
      <c r="C1800" s="59" t="s">
        <v>29493</v>
      </c>
      <c r="D1800" s="59" t="s">
        <v>29494</v>
      </c>
      <c r="E1800" s="164">
        <v>330</v>
      </c>
      <c r="F1800" s="164">
        <v>310</v>
      </c>
      <c r="G1800" s="165">
        <v>0.93</v>
      </c>
      <c r="H1800" s="59" t="s">
        <v>18516</v>
      </c>
      <c r="I1800" s="164">
        <v>210.19</v>
      </c>
      <c r="J1800" s="164">
        <v>520.19</v>
      </c>
      <c r="K1800" s="59">
        <v>22</v>
      </c>
      <c r="L1800" s="59" t="s">
        <v>18516</v>
      </c>
      <c r="M1800" s="59" t="s">
        <v>18516</v>
      </c>
    </row>
    <row r="1801" spans="1:18" s="59" customFormat="1" ht="14.25">
      <c r="A1801" s="59" t="s">
        <v>21801</v>
      </c>
      <c r="B1801" s="59" t="s">
        <v>31994</v>
      </c>
      <c r="C1801" s="59" t="s">
        <v>31967</v>
      </c>
      <c r="D1801" s="59" t="s">
        <v>31968</v>
      </c>
      <c r="E1801" s="164">
        <v>110.99</v>
      </c>
      <c r="F1801" s="164">
        <v>94.34</v>
      </c>
      <c r="G1801" s="165">
        <v>0.84</v>
      </c>
      <c r="H1801" s="59" t="s">
        <v>31995</v>
      </c>
      <c r="I1801" s="164">
        <v>80.42</v>
      </c>
      <c r="J1801" s="164">
        <v>174.76</v>
      </c>
      <c r="K1801" s="59">
        <v>65</v>
      </c>
      <c r="L1801" s="59" t="s">
        <v>18516</v>
      </c>
      <c r="M1801" s="59" t="s">
        <v>18516</v>
      </c>
    </row>
    <row r="1802" spans="1:18" s="59" customFormat="1" ht="14.25">
      <c r="A1802" s="59" t="s">
        <v>21798</v>
      </c>
      <c r="B1802" s="59" t="s">
        <v>31996</v>
      </c>
      <c r="C1802" s="59" t="s">
        <v>31967</v>
      </c>
      <c r="D1802" s="59" t="s">
        <v>31968</v>
      </c>
      <c r="E1802" s="164">
        <v>105.99</v>
      </c>
      <c r="F1802" s="164">
        <v>90.09</v>
      </c>
      <c r="G1802" s="165">
        <v>0.84</v>
      </c>
      <c r="H1802" s="59" t="s">
        <v>31995</v>
      </c>
      <c r="I1802" s="164">
        <v>67.99</v>
      </c>
      <c r="J1802" s="164">
        <v>158.08</v>
      </c>
      <c r="K1802" s="59">
        <v>157</v>
      </c>
      <c r="L1802" s="59" t="s">
        <v>18516</v>
      </c>
      <c r="M1802" s="59" t="s">
        <v>18516</v>
      </c>
    </row>
    <row r="1803" spans="1:18" s="59" customFormat="1" ht="14.25">
      <c r="A1803" s="59" t="s">
        <v>21795</v>
      </c>
      <c r="B1803" s="59" t="s">
        <v>31997</v>
      </c>
      <c r="C1803" s="59" t="s">
        <v>31967</v>
      </c>
      <c r="D1803" s="59" t="s">
        <v>31968</v>
      </c>
      <c r="E1803" s="164">
        <v>99.99</v>
      </c>
      <c r="F1803" s="164">
        <v>95</v>
      </c>
      <c r="G1803" s="165">
        <v>0.95</v>
      </c>
      <c r="H1803" s="59" t="s">
        <v>18516</v>
      </c>
      <c r="I1803" s="164">
        <v>45.51</v>
      </c>
      <c r="J1803" s="164">
        <v>140.51</v>
      </c>
      <c r="K1803" s="59">
        <v>48</v>
      </c>
      <c r="L1803" s="59" t="s">
        <v>18516</v>
      </c>
      <c r="M1803" s="59" t="s">
        <v>18516</v>
      </c>
    </row>
    <row r="1804" spans="1:18" s="59" customFormat="1" ht="14.25">
      <c r="A1804" s="59" t="s">
        <v>21821</v>
      </c>
      <c r="B1804" s="59" t="s">
        <v>31998</v>
      </c>
      <c r="C1804" s="59" t="s">
        <v>29501</v>
      </c>
      <c r="D1804" s="59" t="s">
        <v>29502</v>
      </c>
      <c r="E1804" s="164">
        <v>170</v>
      </c>
      <c r="F1804" s="164">
        <v>145</v>
      </c>
      <c r="G1804" s="165">
        <v>0.85</v>
      </c>
      <c r="H1804" s="59" t="s">
        <v>18516</v>
      </c>
      <c r="I1804" s="164">
        <v>76.38</v>
      </c>
      <c r="J1804" s="164">
        <v>221.38</v>
      </c>
      <c r="K1804" s="59">
        <v>77</v>
      </c>
      <c r="L1804" s="59" t="s">
        <v>29439</v>
      </c>
      <c r="M1804" s="59" t="s">
        <v>29495</v>
      </c>
    </row>
    <row r="1805" spans="1:18" s="59" customFormat="1" ht="14.25">
      <c r="A1805" s="59" t="s">
        <v>21815</v>
      </c>
      <c r="B1805" s="59" t="s">
        <v>31999</v>
      </c>
      <c r="C1805" s="59" t="s">
        <v>29501</v>
      </c>
      <c r="D1805" s="59" t="s">
        <v>29502</v>
      </c>
      <c r="E1805" s="164">
        <v>150</v>
      </c>
      <c r="F1805" s="164">
        <v>130</v>
      </c>
      <c r="G1805" s="165">
        <v>0.86</v>
      </c>
      <c r="H1805" s="59" t="s">
        <v>18516</v>
      </c>
      <c r="I1805" s="164">
        <v>48.75</v>
      </c>
      <c r="J1805" s="164">
        <v>178.75</v>
      </c>
      <c r="K1805" s="59">
        <v>0</v>
      </c>
      <c r="L1805" s="59" t="s">
        <v>18516</v>
      </c>
      <c r="M1805" s="59" t="s">
        <v>18516</v>
      </c>
    </row>
    <row r="1806" spans="1:18" s="59" customFormat="1" ht="14.25">
      <c r="A1806" s="59" t="s">
        <v>21818</v>
      </c>
      <c r="B1806" s="59" t="s">
        <v>32000</v>
      </c>
      <c r="C1806" s="59" t="s">
        <v>29501</v>
      </c>
      <c r="D1806" s="59" t="s">
        <v>29502</v>
      </c>
      <c r="E1806" s="164">
        <v>162</v>
      </c>
      <c r="F1806" s="164">
        <v>130</v>
      </c>
      <c r="G1806" s="165">
        <v>0.8</v>
      </c>
      <c r="H1806" s="59" t="s">
        <v>18516</v>
      </c>
      <c r="I1806" s="164">
        <v>72.12</v>
      </c>
      <c r="J1806" s="164">
        <v>202.12</v>
      </c>
      <c r="K1806" s="59">
        <v>76</v>
      </c>
      <c r="L1806" s="59" t="s">
        <v>18516</v>
      </c>
      <c r="M1806" s="59" t="s">
        <v>18516</v>
      </c>
    </row>
    <row r="1807" spans="1:18" s="59" customFormat="1" ht="14.25">
      <c r="A1807" s="59" t="s">
        <v>21812</v>
      </c>
      <c r="B1807" s="59" t="s">
        <v>32001</v>
      </c>
      <c r="C1807" s="59" t="s">
        <v>29501</v>
      </c>
      <c r="D1807" s="59" t="s">
        <v>29502</v>
      </c>
      <c r="E1807" s="164">
        <v>170</v>
      </c>
      <c r="F1807" s="164">
        <v>150</v>
      </c>
      <c r="G1807" s="165">
        <v>0.88</v>
      </c>
      <c r="H1807" s="59" t="s">
        <v>18516</v>
      </c>
      <c r="I1807" s="164">
        <v>80.9</v>
      </c>
      <c r="J1807" s="164">
        <v>230.9</v>
      </c>
      <c r="K1807" s="59">
        <v>20</v>
      </c>
      <c r="L1807" s="59" t="s">
        <v>29439</v>
      </c>
      <c r="M1807" s="59" t="s">
        <v>51002</v>
      </c>
    </row>
    <row r="1808" spans="1:18" s="59" customFormat="1" ht="14.25">
      <c r="A1808" s="59" t="s">
        <v>18894</v>
      </c>
      <c r="B1808" s="59" t="s">
        <v>32002</v>
      </c>
      <c r="C1808" s="59" t="s">
        <v>29562</v>
      </c>
      <c r="D1808" s="59" t="s">
        <v>29562</v>
      </c>
      <c r="E1808" s="164">
        <v>190</v>
      </c>
      <c r="F1808" s="164">
        <v>165</v>
      </c>
      <c r="G1808" s="165">
        <v>0.86</v>
      </c>
      <c r="H1808" s="59" t="s">
        <v>18516</v>
      </c>
      <c r="I1808" s="164">
        <v>53.63</v>
      </c>
      <c r="J1808" s="164">
        <v>218.63</v>
      </c>
      <c r="K1808" s="59">
        <v>588</v>
      </c>
      <c r="L1808" s="59" t="s">
        <v>18516</v>
      </c>
      <c r="M1808" s="59" t="s">
        <v>18516</v>
      </c>
    </row>
    <row r="1809" spans="1:18" s="59" customFormat="1" ht="14.25">
      <c r="A1809" s="59" t="s">
        <v>18468</v>
      </c>
      <c r="B1809" s="59" t="s">
        <v>32003</v>
      </c>
      <c r="C1809" s="59" t="s">
        <v>29562</v>
      </c>
      <c r="D1809" s="59" t="s">
        <v>29562</v>
      </c>
      <c r="E1809" s="164">
        <v>190</v>
      </c>
      <c r="F1809" s="164">
        <v>165</v>
      </c>
      <c r="G1809" s="165">
        <v>0.86</v>
      </c>
      <c r="H1809" s="59" t="s">
        <v>18516</v>
      </c>
      <c r="I1809" s="164">
        <v>53.63</v>
      </c>
      <c r="J1809" s="164">
        <v>218.63</v>
      </c>
      <c r="K1809" s="59">
        <v>481</v>
      </c>
      <c r="L1809" s="59" t="s">
        <v>18516</v>
      </c>
      <c r="M1809" s="59" t="s">
        <v>18516</v>
      </c>
    </row>
    <row r="1810" spans="1:18" s="59" customFormat="1" ht="14.25">
      <c r="A1810" s="59" t="s">
        <v>18897</v>
      </c>
      <c r="B1810" s="59" t="s">
        <v>32004</v>
      </c>
      <c r="C1810" s="59" t="s">
        <v>29562</v>
      </c>
      <c r="D1810" s="59" t="s">
        <v>29562</v>
      </c>
      <c r="E1810" s="164">
        <v>180</v>
      </c>
      <c r="F1810" s="164">
        <v>155</v>
      </c>
      <c r="G1810" s="165">
        <v>0.86</v>
      </c>
      <c r="H1810" s="59" t="s">
        <v>18516</v>
      </c>
      <c r="I1810" s="164">
        <v>50.77</v>
      </c>
      <c r="J1810" s="164">
        <v>205.77</v>
      </c>
      <c r="K1810" s="59">
        <v>547</v>
      </c>
      <c r="L1810" s="59" t="s">
        <v>18516</v>
      </c>
      <c r="M1810" s="59" t="s">
        <v>18516</v>
      </c>
    </row>
    <row r="1811" spans="1:18" s="59" customFormat="1" ht="14.25">
      <c r="A1811" s="59" t="s">
        <v>18465</v>
      </c>
      <c r="B1811" s="59" t="s">
        <v>32005</v>
      </c>
      <c r="C1811" s="59" t="s">
        <v>29562</v>
      </c>
      <c r="D1811" s="59" t="s">
        <v>29562</v>
      </c>
      <c r="E1811" s="164">
        <v>180</v>
      </c>
      <c r="F1811" s="164">
        <v>155</v>
      </c>
      <c r="G1811" s="165">
        <v>0.86</v>
      </c>
      <c r="H1811" s="59" t="s">
        <v>18516</v>
      </c>
      <c r="I1811" s="164">
        <v>50.77</v>
      </c>
      <c r="J1811" s="164">
        <v>205.77</v>
      </c>
      <c r="K1811" s="59">
        <v>516</v>
      </c>
      <c r="L1811" s="59" t="s">
        <v>18516</v>
      </c>
      <c r="M1811" s="59" t="s">
        <v>18516</v>
      </c>
    </row>
    <row r="1812" spans="1:18" s="59" customFormat="1" ht="14.25">
      <c r="A1812" s="59" t="s">
        <v>3066</v>
      </c>
      <c r="B1812" s="59" t="s">
        <v>32006</v>
      </c>
      <c r="C1812" s="59" t="s">
        <v>29583</v>
      </c>
      <c r="D1812" s="59" t="s">
        <v>29583</v>
      </c>
      <c r="E1812" s="164">
        <v>300</v>
      </c>
      <c r="F1812" s="164">
        <v>175</v>
      </c>
      <c r="G1812" s="165">
        <v>0.58</v>
      </c>
      <c r="H1812" s="59" t="s">
        <v>18516</v>
      </c>
      <c r="I1812" s="164">
        <v>82.95</v>
      </c>
      <c r="J1812" s="164">
        <v>257.95</v>
      </c>
      <c r="K1812" s="59">
        <v>257</v>
      </c>
      <c r="L1812" s="59" t="s">
        <v>18516</v>
      </c>
      <c r="M1812" s="59" t="s">
        <v>18516</v>
      </c>
    </row>
    <row r="1813" spans="1:18" s="59" customFormat="1" ht="14.25">
      <c r="A1813" s="59" t="s">
        <v>32007</v>
      </c>
      <c r="B1813" s="59" t="s">
        <v>32008</v>
      </c>
      <c r="C1813" s="59" t="s">
        <v>29562</v>
      </c>
      <c r="D1813" s="59" t="s">
        <v>29562</v>
      </c>
      <c r="E1813" s="59" t="s">
        <v>18516</v>
      </c>
      <c r="F1813" s="59" t="s">
        <v>18516</v>
      </c>
      <c r="G1813" s="59" t="s">
        <v>18516</v>
      </c>
      <c r="H1813" s="59" t="s">
        <v>18516</v>
      </c>
      <c r="I1813" s="59" t="s">
        <v>18516</v>
      </c>
      <c r="J1813" s="59" t="s">
        <v>18516</v>
      </c>
      <c r="K1813" s="59" t="s">
        <v>29707</v>
      </c>
      <c r="L1813" s="59" t="s">
        <v>18516</v>
      </c>
      <c r="M1813" s="59" t="s">
        <v>18516</v>
      </c>
    </row>
    <row r="1814" spans="1:18" s="59" customFormat="1" ht="14.25">
      <c r="A1814" s="59" t="s">
        <v>19296</v>
      </c>
      <c r="B1814" s="59" t="s">
        <v>32009</v>
      </c>
      <c r="C1814" s="59" t="s">
        <v>29619</v>
      </c>
      <c r="D1814" s="59" t="s">
        <v>29620</v>
      </c>
      <c r="E1814" s="164">
        <v>189</v>
      </c>
      <c r="F1814" s="164">
        <v>139</v>
      </c>
      <c r="G1814" s="165">
        <v>0.73</v>
      </c>
      <c r="H1814" s="59" t="s">
        <v>18516</v>
      </c>
      <c r="I1814" s="164">
        <v>47.91</v>
      </c>
      <c r="J1814" s="164">
        <v>186.91</v>
      </c>
      <c r="K1814" s="59">
        <v>91</v>
      </c>
      <c r="L1814" s="59" t="s">
        <v>29439</v>
      </c>
      <c r="M1814" s="59" t="s">
        <v>30529</v>
      </c>
    </row>
    <row r="1815" spans="1:18" s="59" customFormat="1" ht="14.25">
      <c r="A1815" s="59" t="s">
        <v>19293</v>
      </c>
      <c r="B1815" s="59" t="s">
        <v>32010</v>
      </c>
      <c r="C1815" s="59" t="s">
        <v>29619</v>
      </c>
      <c r="D1815" s="59" t="s">
        <v>29620</v>
      </c>
      <c r="E1815" s="164">
        <v>209</v>
      </c>
      <c r="F1815" s="164">
        <v>174</v>
      </c>
      <c r="G1815" s="165">
        <v>0.83</v>
      </c>
      <c r="H1815" s="59" t="s">
        <v>18516</v>
      </c>
      <c r="I1815" s="164">
        <v>53.09</v>
      </c>
      <c r="J1815" s="164">
        <v>227.09</v>
      </c>
      <c r="K1815" s="59">
        <v>25</v>
      </c>
      <c r="L1815" s="59" t="s">
        <v>29439</v>
      </c>
      <c r="M1815" s="59" t="s">
        <v>30529</v>
      </c>
    </row>
    <row r="1816" spans="1:18" s="59" customFormat="1" ht="14.25">
      <c r="A1816" s="59" t="s">
        <v>6526</v>
      </c>
      <c r="B1816" s="59" t="s">
        <v>32011</v>
      </c>
      <c r="C1816" s="59" t="s">
        <v>30420</v>
      </c>
      <c r="D1816" s="59" t="s">
        <v>30421</v>
      </c>
      <c r="E1816" s="164">
        <v>127.3</v>
      </c>
      <c r="F1816" s="164">
        <v>127.3</v>
      </c>
      <c r="G1816" s="59" t="s">
        <v>18516</v>
      </c>
      <c r="H1816" s="59" t="s">
        <v>18516</v>
      </c>
      <c r="I1816" s="164">
        <v>49.28</v>
      </c>
      <c r="J1816" s="164">
        <v>176.58</v>
      </c>
      <c r="K1816" s="59">
        <v>15</v>
      </c>
      <c r="L1816" s="59" t="s">
        <v>18516</v>
      </c>
      <c r="M1816" s="59" t="s">
        <v>18516</v>
      </c>
    </row>
    <row r="1817" spans="1:18" s="59" customFormat="1" ht="14.25">
      <c r="A1817" s="59" t="s">
        <v>19385</v>
      </c>
      <c r="B1817" s="59" t="s">
        <v>32012</v>
      </c>
      <c r="C1817" s="59" t="s">
        <v>29610</v>
      </c>
      <c r="D1817" s="59" t="s">
        <v>29611</v>
      </c>
      <c r="E1817" s="164">
        <v>440</v>
      </c>
      <c r="F1817" s="164">
        <v>290</v>
      </c>
      <c r="G1817" s="165">
        <v>0.65</v>
      </c>
      <c r="H1817" s="59" t="s">
        <v>31187</v>
      </c>
      <c r="I1817" s="164">
        <v>156.4</v>
      </c>
      <c r="J1817" s="164">
        <v>446.4</v>
      </c>
      <c r="K1817" s="59">
        <v>47</v>
      </c>
      <c r="L1817" s="59" t="s">
        <v>18516</v>
      </c>
      <c r="M1817" s="59" t="s">
        <v>18516</v>
      </c>
    </row>
    <row r="1818" spans="1:18" s="59" customFormat="1" ht="14.25">
      <c r="A1818" s="59" t="s">
        <v>19382</v>
      </c>
      <c r="B1818" s="59" t="s">
        <v>32013</v>
      </c>
      <c r="C1818" s="59" t="s">
        <v>29610</v>
      </c>
      <c r="D1818" s="59" t="s">
        <v>29611</v>
      </c>
      <c r="E1818" s="164">
        <v>421</v>
      </c>
      <c r="F1818" s="164">
        <v>310</v>
      </c>
      <c r="G1818" s="165">
        <v>0.73</v>
      </c>
      <c r="H1818" s="59" t="s">
        <v>31187</v>
      </c>
      <c r="I1818" s="164">
        <v>156.4</v>
      </c>
      <c r="J1818" s="164">
        <v>466.4</v>
      </c>
      <c r="K1818" s="59">
        <v>29</v>
      </c>
      <c r="L1818" s="59" t="s">
        <v>18516</v>
      </c>
      <c r="M1818" s="59" t="s">
        <v>18516</v>
      </c>
    </row>
    <row r="1819" spans="1:18" s="59" customFormat="1" ht="14.25">
      <c r="A1819" s="59" t="s">
        <v>22299</v>
      </c>
      <c r="B1819" s="59" t="s">
        <v>32014</v>
      </c>
      <c r="C1819" s="59" t="s">
        <v>31083</v>
      </c>
      <c r="D1819" s="59" t="s">
        <v>31084</v>
      </c>
      <c r="E1819" s="164">
        <v>140</v>
      </c>
      <c r="F1819" s="164">
        <v>130</v>
      </c>
      <c r="G1819" s="165">
        <v>0.92</v>
      </c>
      <c r="H1819" s="59" t="s">
        <v>18516</v>
      </c>
      <c r="I1819" s="164">
        <v>57.06</v>
      </c>
      <c r="J1819" s="164">
        <v>187.06</v>
      </c>
      <c r="K1819" s="59">
        <v>51</v>
      </c>
      <c r="L1819" s="59" t="s">
        <v>18516</v>
      </c>
      <c r="M1819" s="59" t="s">
        <v>18516</v>
      </c>
    </row>
    <row r="1820" spans="1:18" s="59" customFormat="1" ht="14.25">
      <c r="A1820" s="59" t="s">
        <v>21770</v>
      </c>
      <c r="B1820" s="59" t="s">
        <v>32015</v>
      </c>
      <c r="C1820" s="59" t="s">
        <v>31083</v>
      </c>
      <c r="D1820" s="59" t="s">
        <v>31084</v>
      </c>
      <c r="E1820" s="164">
        <v>69</v>
      </c>
      <c r="F1820" s="164">
        <v>56.01</v>
      </c>
      <c r="G1820" s="165">
        <v>0.81</v>
      </c>
      <c r="H1820" s="59" t="s">
        <v>18516</v>
      </c>
      <c r="I1820" s="164">
        <v>14.65</v>
      </c>
      <c r="J1820" s="164">
        <v>70.66</v>
      </c>
      <c r="K1820" s="59">
        <v>188</v>
      </c>
      <c r="L1820" s="59" t="s">
        <v>18516</v>
      </c>
      <c r="M1820" s="59" t="s">
        <v>18516</v>
      </c>
    </row>
    <row r="1821" spans="1:18" s="59" customFormat="1" ht="14.25">
      <c r="A1821" s="59" t="s">
        <v>21767</v>
      </c>
      <c r="B1821" s="59" t="s">
        <v>32015</v>
      </c>
      <c r="C1821" s="59" t="s">
        <v>31083</v>
      </c>
      <c r="D1821" s="59" t="s">
        <v>31084</v>
      </c>
      <c r="E1821" s="164">
        <v>69</v>
      </c>
      <c r="F1821" s="164">
        <v>56.01</v>
      </c>
      <c r="G1821" s="165">
        <v>0.81</v>
      </c>
      <c r="H1821" s="59" t="s">
        <v>18516</v>
      </c>
      <c r="I1821" s="164">
        <v>14.65</v>
      </c>
      <c r="J1821" s="164">
        <v>70.66</v>
      </c>
      <c r="K1821" s="59">
        <v>14</v>
      </c>
      <c r="L1821" s="59" t="s">
        <v>18516</v>
      </c>
      <c r="M1821" s="59" t="s">
        <v>18516</v>
      </c>
    </row>
    <row r="1822" spans="1:18" s="59" customFormat="1" ht="14.25">
      <c r="A1822" s="59" t="s">
        <v>21764</v>
      </c>
      <c r="B1822" s="59" t="s">
        <v>32016</v>
      </c>
      <c r="C1822" s="59" t="s">
        <v>31083</v>
      </c>
      <c r="D1822" s="59" t="s">
        <v>31084</v>
      </c>
      <c r="E1822" s="164">
        <v>52</v>
      </c>
      <c r="F1822" s="164">
        <v>46.01</v>
      </c>
      <c r="G1822" s="165">
        <v>0.88</v>
      </c>
      <c r="H1822" s="59" t="s">
        <v>18516</v>
      </c>
      <c r="I1822" s="164">
        <v>14.65</v>
      </c>
      <c r="J1822" s="164">
        <v>60.66</v>
      </c>
      <c r="K1822" s="59">
        <v>48</v>
      </c>
      <c r="L1822" s="59" t="s">
        <v>18516</v>
      </c>
      <c r="M1822" s="59" t="s">
        <v>18516</v>
      </c>
    </row>
    <row r="1823" spans="1:18" s="59" customFormat="1" ht="14.25">
      <c r="A1823" s="59" t="s">
        <v>21773</v>
      </c>
      <c r="B1823" s="59" t="s">
        <v>32017</v>
      </c>
      <c r="C1823" s="59" t="s">
        <v>31083</v>
      </c>
      <c r="D1823" s="59" t="s">
        <v>31084</v>
      </c>
      <c r="E1823" s="164">
        <v>69</v>
      </c>
      <c r="F1823" s="164">
        <v>56.01</v>
      </c>
      <c r="G1823" s="165">
        <v>0.81</v>
      </c>
      <c r="H1823" s="59" t="s">
        <v>18516</v>
      </c>
      <c r="I1823" s="164">
        <v>14.65</v>
      </c>
      <c r="J1823" s="164">
        <v>70.66</v>
      </c>
      <c r="K1823" s="59">
        <v>94</v>
      </c>
      <c r="L1823" s="59" t="s">
        <v>18516</v>
      </c>
      <c r="M1823" s="59" t="s">
        <v>18516</v>
      </c>
    </row>
    <row r="1824" spans="1:18" s="59" customFormat="1" ht="14.25">
      <c r="A1824" s="59" t="s">
        <v>32018</v>
      </c>
      <c r="B1824" s="59" t="s">
        <v>31536</v>
      </c>
      <c r="C1824" s="59" t="s">
        <v>29562</v>
      </c>
      <c r="D1824" s="59" t="s">
        <v>29562</v>
      </c>
      <c r="E1824" s="164">
        <v>300</v>
      </c>
      <c r="F1824" s="164">
        <v>225</v>
      </c>
      <c r="G1824" s="165">
        <v>0.75</v>
      </c>
      <c r="H1824" s="59" t="s">
        <v>18516</v>
      </c>
      <c r="I1824" s="164">
        <v>100.82</v>
      </c>
      <c r="J1824" s="164">
        <v>325.82</v>
      </c>
      <c r="K1824" s="59">
        <v>0</v>
      </c>
      <c r="L1824" s="59" t="s">
        <v>18516</v>
      </c>
      <c r="M1824" s="59" t="s">
        <v>18516</v>
      </c>
    </row>
    <row r="1825" spans="1:18" s="59" customFormat="1" ht="14.25">
      <c r="A1825" s="59" t="s">
        <v>19285</v>
      </c>
      <c r="B1825" s="59" t="s">
        <v>32019</v>
      </c>
      <c r="C1825" s="59" t="s">
        <v>29893</v>
      </c>
      <c r="D1825" s="59" t="s">
        <v>29894</v>
      </c>
      <c r="E1825" s="164">
        <v>209</v>
      </c>
      <c r="F1825" s="164">
        <v>160</v>
      </c>
      <c r="G1825" s="165">
        <v>0.76</v>
      </c>
      <c r="H1825" s="59" t="s">
        <v>18516</v>
      </c>
      <c r="I1825" s="164">
        <v>51.68</v>
      </c>
      <c r="J1825" s="164">
        <v>211.68</v>
      </c>
      <c r="K1825" s="59">
        <v>68</v>
      </c>
      <c r="L1825" s="59" t="s">
        <v>18516</v>
      </c>
      <c r="M1825" s="59" t="s">
        <v>18516</v>
      </c>
    </row>
    <row r="1826" spans="1:18" s="59" customFormat="1" ht="14.25">
      <c r="A1826" s="59" t="s">
        <v>19279</v>
      </c>
      <c r="B1826" s="59" t="s">
        <v>32020</v>
      </c>
      <c r="C1826" s="59" t="s">
        <v>29893</v>
      </c>
      <c r="D1826" s="59" t="s">
        <v>29894</v>
      </c>
      <c r="E1826" s="164">
        <v>179</v>
      </c>
      <c r="F1826" s="164">
        <v>130</v>
      </c>
      <c r="G1826" s="165">
        <v>0.72</v>
      </c>
      <c r="H1826" s="59" t="s">
        <v>18516</v>
      </c>
      <c r="I1826" s="164">
        <v>43.11</v>
      </c>
      <c r="J1826" s="164">
        <v>173.11</v>
      </c>
      <c r="K1826" s="59">
        <v>128</v>
      </c>
      <c r="L1826" s="59" t="s">
        <v>18516</v>
      </c>
      <c r="M1826" s="59" t="s">
        <v>18516</v>
      </c>
    </row>
    <row r="1827" spans="1:18" s="59" customFormat="1" ht="14.25">
      <c r="A1827" s="59" t="s">
        <v>19282</v>
      </c>
      <c r="B1827" s="59" t="s">
        <v>32021</v>
      </c>
      <c r="C1827" s="59" t="s">
        <v>29893</v>
      </c>
      <c r="D1827" s="59" t="s">
        <v>29894</v>
      </c>
      <c r="E1827" s="164">
        <v>289</v>
      </c>
      <c r="F1827" s="164">
        <v>185</v>
      </c>
      <c r="G1827" s="165">
        <v>0.64</v>
      </c>
      <c r="H1827" s="59" t="s">
        <v>18516</v>
      </c>
      <c r="I1827" s="164">
        <v>100.76</v>
      </c>
      <c r="J1827" s="164">
        <v>285.76</v>
      </c>
      <c r="K1827" s="59">
        <v>93</v>
      </c>
      <c r="L1827" s="59" t="s">
        <v>18516</v>
      </c>
      <c r="M1827" s="59" t="s">
        <v>18516</v>
      </c>
    </row>
    <row r="1828" spans="1:18" s="59" customFormat="1" ht="14.25">
      <c r="A1828" s="59" t="s">
        <v>19288</v>
      </c>
      <c r="B1828" s="59" t="s">
        <v>32022</v>
      </c>
      <c r="C1828" s="59" t="s">
        <v>29893</v>
      </c>
      <c r="D1828" s="59" t="s">
        <v>29894</v>
      </c>
      <c r="E1828" s="164">
        <v>209</v>
      </c>
      <c r="F1828" s="164">
        <v>160</v>
      </c>
      <c r="G1828" s="165">
        <v>0.76</v>
      </c>
      <c r="H1828" s="59" t="s">
        <v>18516</v>
      </c>
      <c r="I1828" s="164">
        <v>51.68</v>
      </c>
      <c r="J1828" s="164">
        <v>211.68</v>
      </c>
      <c r="K1828" s="59">
        <v>54</v>
      </c>
      <c r="L1828" s="59" t="s">
        <v>18516</v>
      </c>
      <c r="M1828" s="59" t="s">
        <v>18516</v>
      </c>
    </row>
    <row r="1829" spans="1:18" s="59" customFormat="1" ht="14.25">
      <c r="A1829" s="59" t="s">
        <v>25370</v>
      </c>
      <c r="B1829" s="59" t="s">
        <v>32023</v>
      </c>
      <c r="C1829" s="59" t="s">
        <v>29501</v>
      </c>
      <c r="D1829" s="59" t="s">
        <v>29502</v>
      </c>
      <c r="E1829" s="59" t="s">
        <v>18516</v>
      </c>
      <c r="F1829" s="59" t="s">
        <v>18516</v>
      </c>
      <c r="G1829" s="59" t="s">
        <v>18516</v>
      </c>
      <c r="H1829" s="59" t="s">
        <v>18516</v>
      </c>
      <c r="I1829" s="59" t="s">
        <v>18516</v>
      </c>
      <c r="J1829" s="59" t="s">
        <v>18516</v>
      </c>
      <c r="K1829" s="59" t="s">
        <v>29707</v>
      </c>
      <c r="L1829" s="59" t="s">
        <v>18516</v>
      </c>
      <c r="M1829" s="59" t="s">
        <v>18516</v>
      </c>
    </row>
    <row r="1830" spans="1:18" s="59" customFormat="1" ht="14.25">
      <c r="A1830" s="59" t="s">
        <v>20390</v>
      </c>
      <c r="B1830" s="59" t="s">
        <v>32024</v>
      </c>
      <c r="C1830" s="59" t="s">
        <v>29501</v>
      </c>
      <c r="D1830" s="59" t="s">
        <v>29502</v>
      </c>
      <c r="E1830" s="59" t="s">
        <v>18516</v>
      </c>
      <c r="F1830" s="59" t="s">
        <v>18516</v>
      </c>
      <c r="G1830" s="59" t="s">
        <v>18516</v>
      </c>
      <c r="H1830" s="59" t="s">
        <v>18516</v>
      </c>
      <c r="I1830" s="59" t="s">
        <v>18516</v>
      </c>
      <c r="J1830" s="59" t="s">
        <v>18516</v>
      </c>
      <c r="K1830" s="59" t="s">
        <v>29707</v>
      </c>
      <c r="L1830" s="59" t="s">
        <v>18516</v>
      </c>
      <c r="M1830" s="59" t="s">
        <v>18516</v>
      </c>
    </row>
    <row r="1831" spans="1:18" s="59" customFormat="1" ht="14.25">
      <c r="A1831" s="59" t="s">
        <v>20387</v>
      </c>
      <c r="B1831" s="59" t="s">
        <v>32025</v>
      </c>
      <c r="C1831" s="59" t="s">
        <v>29501</v>
      </c>
      <c r="D1831" s="59" t="s">
        <v>29502</v>
      </c>
      <c r="E1831" s="164">
        <v>140</v>
      </c>
      <c r="F1831" s="164">
        <v>120</v>
      </c>
      <c r="G1831" s="165">
        <v>0.85</v>
      </c>
      <c r="H1831" s="59" t="s">
        <v>18516</v>
      </c>
      <c r="I1831" s="164">
        <v>52.75</v>
      </c>
      <c r="J1831" s="164">
        <v>172.75</v>
      </c>
      <c r="K1831" s="59">
        <v>105</v>
      </c>
      <c r="L1831" s="59" t="s">
        <v>29410</v>
      </c>
      <c r="M1831" s="59" t="s">
        <v>29503</v>
      </c>
    </row>
    <row r="1832" spans="1:18" s="59" customFormat="1" ht="14.25">
      <c r="A1832" s="59" t="s">
        <v>21734</v>
      </c>
      <c r="B1832" s="59" t="s">
        <v>32026</v>
      </c>
      <c r="C1832" s="59" t="s">
        <v>31271</v>
      </c>
      <c r="D1832" s="59" t="s">
        <v>31272</v>
      </c>
      <c r="E1832" s="164">
        <v>97</v>
      </c>
      <c r="F1832" s="164">
        <v>97</v>
      </c>
      <c r="G1832" s="59" t="s">
        <v>18516</v>
      </c>
      <c r="H1832" s="59" t="s">
        <v>18516</v>
      </c>
      <c r="I1832" s="164">
        <v>105.26</v>
      </c>
      <c r="J1832" s="164">
        <v>202.26</v>
      </c>
      <c r="K1832" s="59">
        <v>17</v>
      </c>
      <c r="L1832" s="59" t="s">
        <v>18516</v>
      </c>
      <c r="M1832" s="59" t="s">
        <v>18516</v>
      </c>
    </row>
    <row r="1833" spans="1:18" s="59" customFormat="1" ht="14.25">
      <c r="A1833" s="59" t="s">
        <v>21737</v>
      </c>
      <c r="B1833" s="59" t="s">
        <v>32027</v>
      </c>
      <c r="C1833" s="59" t="s">
        <v>31271</v>
      </c>
      <c r="D1833" s="59" t="s">
        <v>31272</v>
      </c>
      <c r="E1833" s="164">
        <v>97</v>
      </c>
      <c r="F1833" s="164">
        <v>97</v>
      </c>
      <c r="G1833" s="59" t="s">
        <v>18516</v>
      </c>
      <c r="H1833" s="59" t="s">
        <v>18516</v>
      </c>
      <c r="I1833" s="164">
        <v>54.07</v>
      </c>
      <c r="J1833" s="164">
        <v>151.07</v>
      </c>
      <c r="K1833" s="59">
        <v>45</v>
      </c>
      <c r="L1833" s="59" t="s">
        <v>18516</v>
      </c>
      <c r="M1833" s="59" t="s">
        <v>18516</v>
      </c>
    </row>
    <row r="1834" spans="1:18" s="59" customFormat="1" ht="14.25">
      <c r="A1834" s="59" t="s">
        <v>32028</v>
      </c>
      <c r="B1834" s="59" t="s">
        <v>32029</v>
      </c>
      <c r="C1834" s="59" t="s">
        <v>29518</v>
      </c>
      <c r="D1834" s="59" t="s">
        <v>29519</v>
      </c>
      <c r="E1834" s="164">
        <v>91</v>
      </c>
      <c r="F1834" s="164">
        <v>91</v>
      </c>
      <c r="G1834" s="59" t="s">
        <v>18516</v>
      </c>
      <c r="H1834" s="59" t="s">
        <v>18516</v>
      </c>
      <c r="I1834" s="164">
        <v>26.46</v>
      </c>
      <c r="J1834" s="164">
        <v>117.46</v>
      </c>
      <c r="K1834" s="59">
        <v>371</v>
      </c>
      <c r="L1834" s="59" t="s">
        <v>18516</v>
      </c>
      <c r="M1834" s="59" t="s">
        <v>18516</v>
      </c>
    </row>
    <row r="1835" spans="1:18" s="59" customFormat="1" ht="14.25">
      <c r="A1835" s="59" t="s">
        <v>21713</v>
      </c>
      <c r="B1835" s="59" t="s">
        <v>32030</v>
      </c>
      <c r="C1835" s="59" t="s">
        <v>29518</v>
      </c>
      <c r="D1835" s="59" t="s">
        <v>29519</v>
      </c>
      <c r="E1835" s="164">
        <v>225</v>
      </c>
      <c r="F1835" s="164">
        <v>205</v>
      </c>
      <c r="G1835" s="165">
        <v>0.91</v>
      </c>
      <c r="H1835" s="59" t="s">
        <v>18516</v>
      </c>
      <c r="I1835" s="164">
        <v>78.09</v>
      </c>
      <c r="J1835" s="164">
        <v>283.09</v>
      </c>
      <c r="K1835" s="59">
        <v>0</v>
      </c>
      <c r="L1835" s="59" t="s">
        <v>18516</v>
      </c>
      <c r="M1835" s="59" t="s">
        <v>18516</v>
      </c>
    </row>
    <row r="1836" spans="1:18" s="59" customFormat="1" ht="14.25">
      <c r="A1836" s="59" t="s">
        <v>32031</v>
      </c>
      <c r="B1836" s="59" t="s">
        <v>32032</v>
      </c>
      <c r="C1836" s="59" t="s">
        <v>29562</v>
      </c>
      <c r="D1836" s="59" t="s">
        <v>29562</v>
      </c>
      <c r="E1836" s="59" t="s">
        <v>18516</v>
      </c>
      <c r="F1836" s="59" t="s">
        <v>18516</v>
      </c>
      <c r="G1836" s="59" t="s">
        <v>18516</v>
      </c>
      <c r="H1836" s="59" t="s">
        <v>18516</v>
      </c>
      <c r="I1836" s="59" t="s">
        <v>18516</v>
      </c>
      <c r="J1836" s="59" t="s">
        <v>18516</v>
      </c>
      <c r="K1836" s="59" t="s">
        <v>29707</v>
      </c>
      <c r="L1836" s="59" t="s">
        <v>18516</v>
      </c>
      <c r="M1836" s="59" t="s">
        <v>18516</v>
      </c>
    </row>
    <row r="1837" spans="1:18" s="59" customFormat="1" ht="14.25">
      <c r="A1837" s="59" t="s">
        <v>6178</v>
      </c>
      <c r="B1837" s="59" t="s">
        <v>32033</v>
      </c>
      <c r="C1837" s="59" t="s">
        <v>29509</v>
      </c>
      <c r="D1837" s="59" t="s">
        <v>29510</v>
      </c>
      <c r="E1837" s="164">
        <v>125</v>
      </c>
      <c r="F1837" s="164">
        <v>87</v>
      </c>
      <c r="G1837" s="165">
        <v>0.69</v>
      </c>
      <c r="H1837" s="59" t="s">
        <v>18516</v>
      </c>
      <c r="I1837" s="164">
        <v>38.2</v>
      </c>
      <c r="J1837" s="164">
        <v>125.2</v>
      </c>
      <c r="K1837" s="59">
        <v>0</v>
      </c>
      <c r="L1837" s="59" t="s">
        <v>29465</v>
      </c>
      <c r="M1837" s="59" t="s">
        <v>29902</v>
      </c>
    </row>
    <row r="1838" spans="1:18" s="59" customFormat="1" ht="14.25">
      <c r="A1838" s="59" t="s">
        <v>6175</v>
      </c>
      <c r="B1838" s="59" t="s">
        <v>32034</v>
      </c>
      <c r="C1838" s="59" t="s">
        <v>29509</v>
      </c>
      <c r="D1838" s="59" t="s">
        <v>29510</v>
      </c>
      <c r="E1838" s="164">
        <v>125</v>
      </c>
      <c r="F1838" s="164">
        <v>87</v>
      </c>
      <c r="G1838" s="165">
        <v>0.69</v>
      </c>
      <c r="H1838" s="59" t="s">
        <v>18516</v>
      </c>
      <c r="I1838" s="164">
        <v>38.2</v>
      </c>
      <c r="J1838" s="164">
        <v>125.2</v>
      </c>
      <c r="K1838" s="59">
        <v>46</v>
      </c>
      <c r="L1838" s="59" t="s">
        <v>18516</v>
      </c>
      <c r="M1838" s="59" t="s">
        <v>18516</v>
      </c>
    </row>
    <row r="1839" spans="1:18" s="59" customFormat="1" ht="14.25">
      <c r="A1839" s="59" t="s">
        <v>6172</v>
      </c>
      <c r="B1839" s="59" t="s">
        <v>32035</v>
      </c>
      <c r="C1839" s="59" t="s">
        <v>29509</v>
      </c>
      <c r="D1839" s="59" t="s">
        <v>29510</v>
      </c>
      <c r="E1839" s="164">
        <v>125</v>
      </c>
      <c r="F1839" s="164">
        <v>87</v>
      </c>
      <c r="G1839" s="165">
        <v>0.69</v>
      </c>
      <c r="H1839" s="59" t="s">
        <v>18516</v>
      </c>
      <c r="I1839" s="164">
        <v>38.2</v>
      </c>
      <c r="J1839" s="164">
        <v>125.2</v>
      </c>
      <c r="K1839" s="59">
        <v>104</v>
      </c>
      <c r="L1839" s="59" t="s">
        <v>18516</v>
      </c>
      <c r="M1839" s="59" t="s">
        <v>18516</v>
      </c>
    </row>
    <row r="1840" spans="1:18" s="59" customFormat="1" ht="14.25">
      <c r="A1840" s="59" t="s">
        <v>6166</v>
      </c>
      <c r="B1840" s="59" t="s">
        <v>32036</v>
      </c>
      <c r="C1840" s="59" t="s">
        <v>29509</v>
      </c>
      <c r="D1840" s="59" t="s">
        <v>29510</v>
      </c>
      <c r="E1840" s="164">
        <v>115</v>
      </c>
      <c r="F1840" s="164">
        <v>82</v>
      </c>
      <c r="G1840" s="165">
        <v>0.71</v>
      </c>
      <c r="H1840" s="59" t="s">
        <v>18516</v>
      </c>
      <c r="I1840" s="164">
        <v>38.2</v>
      </c>
      <c r="J1840" s="164">
        <v>120.2</v>
      </c>
      <c r="K1840" s="59">
        <v>0</v>
      </c>
      <c r="L1840" s="59" t="s">
        <v>29465</v>
      </c>
      <c r="M1840" s="59" t="s">
        <v>31324</v>
      </c>
    </row>
    <row r="1841" spans="1:18" s="59" customFormat="1" ht="14.25">
      <c r="A1841" s="59" t="s">
        <v>6163</v>
      </c>
      <c r="B1841" s="59" t="s">
        <v>32037</v>
      </c>
      <c r="C1841" s="59" t="s">
        <v>29509</v>
      </c>
      <c r="D1841" s="59" t="s">
        <v>29510</v>
      </c>
      <c r="E1841" s="164">
        <v>115</v>
      </c>
      <c r="F1841" s="164">
        <v>82</v>
      </c>
      <c r="G1841" s="165">
        <v>0.71</v>
      </c>
      <c r="H1841" s="59" t="s">
        <v>18516</v>
      </c>
      <c r="I1841" s="164">
        <v>38.2</v>
      </c>
      <c r="J1841" s="164">
        <v>120.2</v>
      </c>
      <c r="K1841" s="59">
        <v>133</v>
      </c>
      <c r="L1841" s="59" t="s">
        <v>29410</v>
      </c>
      <c r="M1841" s="59" t="s">
        <v>31324</v>
      </c>
    </row>
    <row r="1842" spans="1:18" s="59" customFormat="1" ht="14.25">
      <c r="A1842" s="59" t="s">
        <v>6169</v>
      </c>
      <c r="B1842" s="59" t="s">
        <v>32038</v>
      </c>
      <c r="C1842" s="59" t="s">
        <v>29509</v>
      </c>
      <c r="D1842" s="59" t="s">
        <v>29510</v>
      </c>
      <c r="E1842" s="164">
        <v>115</v>
      </c>
      <c r="F1842" s="164">
        <v>82</v>
      </c>
      <c r="G1842" s="165">
        <v>0.71</v>
      </c>
      <c r="H1842" s="59" t="s">
        <v>18516</v>
      </c>
      <c r="I1842" s="164">
        <v>38.2</v>
      </c>
      <c r="J1842" s="164">
        <v>120.2</v>
      </c>
      <c r="K1842" s="59">
        <v>24</v>
      </c>
      <c r="L1842" s="59" t="s">
        <v>29439</v>
      </c>
      <c r="M1842" s="59" t="s">
        <v>29902</v>
      </c>
    </row>
    <row r="1843" spans="1:18" s="59" customFormat="1" ht="14.25">
      <c r="A1843" s="59" t="s">
        <v>32039</v>
      </c>
      <c r="B1843" s="59" t="s">
        <v>32040</v>
      </c>
      <c r="C1843" s="59" t="s">
        <v>29562</v>
      </c>
      <c r="D1843" s="59" t="s">
        <v>29562</v>
      </c>
      <c r="E1843" s="59" t="s">
        <v>18516</v>
      </c>
      <c r="F1843" s="59" t="s">
        <v>18516</v>
      </c>
      <c r="G1843" s="59" t="s">
        <v>18516</v>
      </c>
      <c r="H1843" s="59" t="s">
        <v>18516</v>
      </c>
      <c r="I1843" s="59" t="s">
        <v>18516</v>
      </c>
      <c r="J1843" s="59" t="s">
        <v>18516</v>
      </c>
      <c r="K1843" s="59" t="s">
        <v>29707</v>
      </c>
      <c r="L1843" s="59" t="s">
        <v>18516</v>
      </c>
      <c r="M1843" s="59" t="s">
        <v>18516</v>
      </c>
    </row>
    <row r="1844" spans="1:18" s="59" customFormat="1" ht="14.25">
      <c r="A1844" s="59" t="s">
        <v>19308</v>
      </c>
      <c r="B1844" s="59" t="s">
        <v>32041</v>
      </c>
      <c r="C1844" s="59" t="s">
        <v>29518</v>
      </c>
      <c r="D1844" s="59" t="s">
        <v>29519</v>
      </c>
      <c r="E1844" s="164">
        <v>180</v>
      </c>
      <c r="F1844" s="164">
        <v>155</v>
      </c>
      <c r="G1844" s="165">
        <v>0.86</v>
      </c>
      <c r="H1844" s="59" t="s">
        <v>18516</v>
      </c>
      <c r="I1844" s="164">
        <v>49.28</v>
      </c>
      <c r="J1844" s="164">
        <v>204.28</v>
      </c>
      <c r="K1844" s="59">
        <v>31</v>
      </c>
      <c r="L1844" s="59" t="s">
        <v>18516</v>
      </c>
      <c r="M1844" s="59" t="s">
        <v>18516</v>
      </c>
    </row>
    <row r="1845" spans="1:18" s="59" customFormat="1" ht="14.25">
      <c r="A1845" s="59" t="s">
        <v>19314</v>
      </c>
      <c r="B1845" s="59" t="s">
        <v>32042</v>
      </c>
      <c r="C1845" s="59" t="s">
        <v>29518</v>
      </c>
      <c r="D1845" s="59" t="s">
        <v>29519</v>
      </c>
      <c r="E1845" s="164">
        <v>180</v>
      </c>
      <c r="F1845" s="164">
        <v>155</v>
      </c>
      <c r="G1845" s="165">
        <v>0.86</v>
      </c>
      <c r="H1845" s="59" t="s">
        <v>18516</v>
      </c>
      <c r="I1845" s="164">
        <v>49.28</v>
      </c>
      <c r="J1845" s="164">
        <v>204.28</v>
      </c>
      <c r="K1845" s="59">
        <v>97</v>
      </c>
      <c r="L1845" s="59" t="s">
        <v>29410</v>
      </c>
      <c r="M1845" s="59" t="s">
        <v>30054</v>
      </c>
    </row>
    <row r="1846" spans="1:18" s="59" customFormat="1" ht="14.25">
      <c r="A1846" s="59" t="s">
        <v>19311</v>
      </c>
      <c r="B1846" s="59" t="s">
        <v>32043</v>
      </c>
      <c r="C1846" s="59" t="s">
        <v>29518</v>
      </c>
      <c r="D1846" s="59" t="s">
        <v>29519</v>
      </c>
      <c r="E1846" s="164">
        <v>180</v>
      </c>
      <c r="F1846" s="164">
        <v>155</v>
      </c>
      <c r="G1846" s="165">
        <v>0.86</v>
      </c>
      <c r="H1846" s="59" t="s">
        <v>18516</v>
      </c>
      <c r="I1846" s="164">
        <v>49.28</v>
      </c>
      <c r="J1846" s="164">
        <v>204.28</v>
      </c>
      <c r="K1846" s="59">
        <v>105</v>
      </c>
      <c r="L1846" s="59" t="s">
        <v>18516</v>
      </c>
      <c r="M1846" s="59" t="s">
        <v>18516</v>
      </c>
    </row>
    <row r="1847" spans="1:18" s="59" customFormat="1" ht="14.25">
      <c r="A1847" s="59" t="s">
        <v>19299</v>
      </c>
      <c r="B1847" s="59" t="s">
        <v>32044</v>
      </c>
      <c r="C1847" s="59" t="s">
        <v>29518</v>
      </c>
      <c r="D1847" s="59" t="s">
        <v>29519</v>
      </c>
      <c r="E1847" s="164">
        <v>170</v>
      </c>
      <c r="F1847" s="164">
        <v>145</v>
      </c>
      <c r="G1847" s="165">
        <v>0.85</v>
      </c>
      <c r="H1847" s="59" t="s">
        <v>18516</v>
      </c>
      <c r="I1847" s="164">
        <v>44.79</v>
      </c>
      <c r="J1847" s="164">
        <v>189.79</v>
      </c>
      <c r="K1847" s="59">
        <v>0</v>
      </c>
      <c r="L1847" s="59" t="s">
        <v>18516</v>
      </c>
      <c r="M1847" s="59" t="s">
        <v>18516</v>
      </c>
    </row>
    <row r="1848" spans="1:18" s="59" customFormat="1" ht="14.25">
      <c r="A1848" s="59" t="s">
        <v>19305</v>
      </c>
      <c r="B1848" s="59" t="s">
        <v>32045</v>
      </c>
      <c r="C1848" s="59" t="s">
        <v>29518</v>
      </c>
      <c r="D1848" s="59" t="s">
        <v>29519</v>
      </c>
      <c r="E1848" s="164">
        <v>170</v>
      </c>
      <c r="F1848" s="164">
        <v>145</v>
      </c>
      <c r="G1848" s="165">
        <v>0.85</v>
      </c>
      <c r="H1848" s="59" t="s">
        <v>18516</v>
      </c>
      <c r="I1848" s="164">
        <v>44.79</v>
      </c>
      <c r="J1848" s="164">
        <v>189.79</v>
      </c>
      <c r="K1848" s="59">
        <v>148</v>
      </c>
      <c r="L1848" s="59" t="s">
        <v>29410</v>
      </c>
      <c r="M1848" s="59" t="s">
        <v>30054</v>
      </c>
    </row>
    <row r="1849" spans="1:18" s="59" customFormat="1" ht="14.25">
      <c r="A1849" s="59" t="s">
        <v>19302</v>
      </c>
      <c r="B1849" s="59" t="s">
        <v>32046</v>
      </c>
      <c r="C1849" s="59" t="s">
        <v>29518</v>
      </c>
      <c r="D1849" s="59" t="s">
        <v>29519</v>
      </c>
      <c r="E1849" s="164">
        <v>170</v>
      </c>
      <c r="F1849" s="164">
        <v>145</v>
      </c>
      <c r="G1849" s="165">
        <v>0.85</v>
      </c>
      <c r="H1849" s="59" t="s">
        <v>18516</v>
      </c>
      <c r="I1849" s="164">
        <v>44.79</v>
      </c>
      <c r="J1849" s="164">
        <v>189.79</v>
      </c>
      <c r="K1849" s="59">
        <v>61</v>
      </c>
      <c r="L1849" s="59" t="s">
        <v>29410</v>
      </c>
      <c r="M1849" s="59" t="s">
        <v>30054</v>
      </c>
    </row>
    <row r="1850" spans="1:18" s="59" customFormat="1" ht="14.25">
      <c r="A1850" s="59" t="s">
        <v>19246</v>
      </c>
      <c r="B1850" s="59" t="s">
        <v>32047</v>
      </c>
      <c r="C1850" s="59" t="s">
        <v>30894</v>
      </c>
      <c r="D1850" s="59" t="s">
        <v>30895</v>
      </c>
      <c r="E1850" s="164">
        <v>489</v>
      </c>
      <c r="F1850" s="164">
        <v>382</v>
      </c>
      <c r="G1850" s="165">
        <v>0.78</v>
      </c>
      <c r="H1850" s="59" t="s">
        <v>18516</v>
      </c>
      <c r="I1850" s="164">
        <v>91.55</v>
      </c>
      <c r="J1850" s="164">
        <v>473.55</v>
      </c>
      <c r="K1850" s="59">
        <v>64</v>
      </c>
      <c r="L1850" s="59" t="s">
        <v>18516</v>
      </c>
      <c r="M1850" s="59" t="s">
        <v>18516</v>
      </c>
    </row>
    <row r="1851" spans="1:18" s="59" customFormat="1" ht="14.25">
      <c r="A1851" s="59" t="s">
        <v>19249</v>
      </c>
      <c r="B1851" s="59" t="s">
        <v>32048</v>
      </c>
      <c r="C1851" s="59" t="s">
        <v>30894</v>
      </c>
      <c r="D1851" s="59" t="s">
        <v>30895</v>
      </c>
      <c r="E1851" s="164">
        <v>489</v>
      </c>
      <c r="F1851" s="164">
        <v>382</v>
      </c>
      <c r="G1851" s="165">
        <v>0.78</v>
      </c>
      <c r="H1851" s="59" t="s">
        <v>18516</v>
      </c>
      <c r="I1851" s="164">
        <v>91.55</v>
      </c>
      <c r="J1851" s="164">
        <v>473.55</v>
      </c>
      <c r="K1851" s="59">
        <v>50</v>
      </c>
      <c r="L1851" s="59" t="s">
        <v>18516</v>
      </c>
      <c r="M1851" s="59" t="s">
        <v>18516</v>
      </c>
    </row>
    <row r="1852" spans="1:18" s="59" customFormat="1" ht="14.25">
      <c r="A1852" s="59" t="s">
        <v>21690</v>
      </c>
      <c r="B1852" s="59" t="s">
        <v>32049</v>
      </c>
      <c r="C1852" s="59" t="s">
        <v>29518</v>
      </c>
      <c r="D1852" s="59" t="s">
        <v>29519</v>
      </c>
      <c r="E1852" s="164">
        <v>155</v>
      </c>
      <c r="F1852" s="164">
        <v>140</v>
      </c>
      <c r="G1852" s="165">
        <v>0.9</v>
      </c>
      <c r="H1852" s="59" t="s">
        <v>18516</v>
      </c>
      <c r="I1852" s="164">
        <v>48.07</v>
      </c>
      <c r="J1852" s="164">
        <v>188.07</v>
      </c>
      <c r="K1852" s="59">
        <v>0</v>
      </c>
      <c r="L1852" s="59" t="s">
        <v>18516</v>
      </c>
      <c r="M1852" s="59" t="s">
        <v>18516</v>
      </c>
    </row>
    <row r="1853" spans="1:18" s="59" customFormat="1" ht="14.25">
      <c r="A1853" s="59" t="s">
        <v>21687</v>
      </c>
      <c r="B1853" s="59" t="s">
        <v>32050</v>
      </c>
      <c r="C1853" s="59" t="s">
        <v>29518</v>
      </c>
      <c r="D1853" s="59" t="s">
        <v>29519</v>
      </c>
      <c r="E1853" s="164">
        <v>155</v>
      </c>
      <c r="F1853" s="164">
        <v>140</v>
      </c>
      <c r="G1853" s="165">
        <v>0.9</v>
      </c>
      <c r="H1853" s="59" t="s">
        <v>18516</v>
      </c>
      <c r="I1853" s="164">
        <v>48.07</v>
      </c>
      <c r="J1853" s="164">
        <v>188.07</v>
      </c>
      <c r="K1853" s="59">
        <v>0</v>
      </c>
      <c r="L1853" s="59" t="s">
        <v>18516</v>
      </c>
      <c r="M1853" s="59" t="s">
        <v>18516</v>
      </c>
    </row>
    <row r="1854" spans="1:18" s="59" customFormat="1" ht="14.25">
      <c r="A1854" s="59" t="s">
        <v>19325</v>
      </c>
      <c r="B1854" s="59" t="s">
        <v>32051</v>
      </c>
      <c r="C1854" s="59" t="s">
        <v>29562</v>
      </c>
      <c r="D1854" s="59" t="s">
        <v>29562</v>
      </c>
      <c r="E1854" s="164">
        <v>250</v>
      </c>
      <c r="F1854" s="164">
        <v>200</v>
      </c>
      <c r="G1854" s="165">
        <v>0.8</v>
      </c>
      <c r="H1854" s="59" t="s">
        <v>18516</v>
      </c>
      <c r="I1854" s="164">
        <v>84.05</v>
      </c>
      <c r="J1854" s="164">
        <v>284.05</v>
      </c>
      <c r="K1854" s="59">
        <v>21</v>
      </c>
      <c r="L1854" s="59" t="s">
        <v>18516</v>
      </c>
      <c r="M1854" s="59" t="s">
        <v>18516</v>
      </c>
    </row>
    <row r="1855" spans="1:18" s="59" customFormat="1" ht="14.25">
      <c r="A1855" s="59" t="s">
        <v>19258</v>
      </c>
      <c r="B1855" s="59" t="s">
        <v>32052</v>
      </c>
      <c r="C1855" s="59" t="s">
        <v>29562</v>
      </c>
      <c r="D1855" s="59" t="s">
        <v>29562</v>
      </c>
      <c r="E1855" s="164">
        <v>250</v>
      </c>
      <c r="F1855" s="164">
        <v>200</v>
      </c>
      <c r="G1855" s="165">
        <v>0.8</v>
      </c>
      <c r="H1855" s="59" t="s">
        <v>18516</v>
      </c>
      <c r="I1855" s="164">
        <v>84.05</v>
      </c>
      <c r="J1855" s="164">
        <v>284.05</v>
      </c>
      <c r="K1855" s="59">
        <v>182</v>
      </c>
      <c r="L1855" s="59" t="s">
        <v>18516</v>
      </c>
      <c r="M1855" s="59" t="s">
        <v>18516</v>
      </c>
    </row>
    <row r="1856" spans="1:18" s="59" customFormat="1" ht="14.25">
      <c r="A1856" s="59" t="s">
        <v>32053</v>
      </c>
      <c r="B1856" s="59" t="s">
        <v>32054</v>
      </c>
      <c r="C1856" s="59" t="s">
        <v>29493</v>
      </c>
      <c r="D1856" s="59" t="s">
        <v>29494</v>
      </c>
      <c r="E1856" s="164">
        <v>210</v>
      </c>
      <c r="F1856" s="164">
        <v>190</v>
      </c>
      <c r="G1856" s="165">
        <v>0.9</v>
      </c>
      <c r="H1856" s="59" t="s">
        <v>18516</v>
      </c>
      <c r="I1856" s="164">
        <v>84.9</v>
      </c>
      <c r="J1856" s="164">
        <v>274.9</v>
      </c>
      <c r="K1856" s="59">
        <v>39</v>
      </c>
      <c r="L1856" s="59" t="s">
        <v>29439</v>
      </c>
      <c r="M1856" s="59" t="s">
        <v>31663</v>
      </c>
    </row>
    <row r="1857" spans="1:18" s="59" customFormat="1" ht="14.25">
      <c r="A1857" s="59" t="s">
        <v>32055</v>
      </c>
      <c r="B1857" s="59" t="s">
        <v>32056</v>
      </c>
      <c r="C1857" s="59" t="s">
        <v>29493</v>
      </c>
      <c r="D1857" s="59" t="s">
        <v>29494</v>
      </c>
      <c r="E1857" s="164">
        <v>210</v>
      </c>
      <c r="F1857" s="164">
        <v>190</v>
      </c>
      <c r="G1857" s="165">
        <v>0.9</v>
      </c>
      <c r="H1857" s="59" t="s">
        <v>18516</v>
      </c>
      <c r="I1857" s="164">
        <v>84.9</v>
      </c>
      <c r="J1857" s="164">
        <v>274.9</v>
      </c>
      <c r="K1857" s="59">
        <v>80</v>
      </c>
      <c r="L1857" s="59" t="s">
        <v>29410</v>
      </c>
      <c r="M1857" s="59" t="s">
        <v>31663</v>
      </c>
    </row>
    <row r="1858" spans="1:18" s="59" customFormat="1" ht="14.25">
      <c r="A1858" s="59" t="s">
        <v>21669</v>
      </c>
      <c r="B1858" s="59" t="s">
        <v>32057</v>
      </c>
      <c r="C1858" s="59" t="s">
        <v>29424</v>
      </c>
      <c r="D1858" s="59" t="s">
        <v>29425</v>
      </c>
      <c r="E1858" s="164">
        <v>175</v>
      </c>
      <c r="F1858" s="164">
        <v>175</v>
      </c>
      <c r="G1858" s="59" t="s">
        <v>18516</v>
      </c>
      <c r="H1858" s="59" t="s">
        <v>18516</v>
      </c>
      <c r="I1858" s="164">
        <v>78.91</v>
      </c>
      <c r="J1858" s="164">
        <v>253.91</v>
      </c>
      <c r="K1858" s="59">
        <v>80</v>
      </c>
      <c r="L1858" s="59" t="s">
        <v>18516</v>
      </c>
      <c r="M1858" s="59" t="s">
        <v>18516</v>
      </c>
    </row>
    <row r="1859" spans="1:18" s="59" customFormat="1" ht="14.25">
      <c r="A1859" s="59" t="s">
        <v>21666</v>
      </c>
      <c r="B1859" s="59" t="s">
        <v>32058</v>
      </c>
      <c r="C1859" s="59" t="s">
        <v>29424</v>
      </c>
      <c r="D1859" s="59" t="s">
        <v>29425</v>
      </c>
      <c r="E1859" s="164">
        <v>175</v>
      </c>
      <c r="F1859" s="164">
        <v>175</v>
      </c>
      <c r="G1859" s="59" t="s">
        <v>18516</v>
      </c>
      <c r="H1859" s="59" t="s">
        <v>18516</v>
      </c>
      <c r="I1859" s="164">
        <v>78.91</v>
      </c>
      <c r="J1859" s="164">
        <v>253.91</v>
      </c>
      <c r="K1859" s="59">
        <v>71</v>
      </c>
      <c r="L1859" s="59" t="s">
        <v>18516</v>
      </c>
      <c r="M1859" s="59" t="s">
        <v>18516</v>
      </c>
    </row>
    <row r="1860" spans="1:18" s="59" customFormat="1" ht="14.25">
      <c r="A1860" s="59" t="s">
        <v>27426</v>
      </c>
      <c r="B1860" s="59" t="s">
        <v>32059</v>
      </c>
      <c r="C1860" s="59" t="s">
        <v>29414</v>
      </c>
      <c r="D1860" s="59" t="s">
        <v>29415</v>
      </c>
      <c r="E1860" s="164">
        <v>228</v>
      </c>
      <c r="F1860" s="164">
        <v>195</v>
      </c>
      <c r="G1860" s="165">
        <v>0.85</v>
      </c>
      <c r="H1860" s="59" t="s">
        <v>18516</v>
      </c>
      <c r="I1860" s="164">
        <v>81.87</v>
      </c>
      <c r="J1860" s="164">
        <v>276.87</v>
      </c>
      <c r="K1860" s="59">
        <v>39</v>
      </c>
      <c r="L1860" s="59" t="s">
        <v>18516</v>
      </c>
      <c r="M1860" s="59" t="s">
        <v>18516</v>
      </c>
    </row>
    <row r="1861" spans="1:18" s="59" customFormat="1" ht="14.25">
      <c r="A1861" s="59" t="s">
        <v>32060</v>
      </c>
      <c r="B1861" s="59" t="s">
        <v>32061</v>
      </c>
      <c r="C1861" s="59" t="s">
        <v>29414</v>
      </c>
      <c r="D1861" s="59" t="s">
        <v>29415</v>
      </c>
      <c r="E1861" s="164">
        <v>242</v>
      </c>
      <c r="F1861" s="164">
        <v>215</v>
      </c>
      <c r="G1861" s="165">
        <v>0.88</v>
      </c>
      <c r="H1861" s="59" t="s">
        <v>18516</v>
      </c>
      <c r="I1861" s="164">
        <v>90.46</v>
      </c>
      <c r="J1861" s="164">
        <v>305.46</v>
      </c>
      <c r="K1861" s="59">
        <v>128</v>
      </c>
      <c r="L1861" s="59" t="s">
        <v>18516</v>
      </c>
      <c r="M1861" s="59" t="s">
        <v>18516</v>
      </c>
    </row>
    <row r="1862" spans="1:18" s="59" customFormat="1" ht="14.25">
      <c r="A1862" s="59" t="s">
        <v>32062</v>
      </c>
      <c r="B1862" s="59" t="s">
        <v>32063</v>
      </c>
      <c r="C1862" s="59" t="s">
        <v>29414</v>
      </c>
      <c r="D1862" s="59" t="s">
        <v>29415</v>
      </c>
      <c r="E1862" s="164">
        <v>228</v>
      </c>
      <c r="F1862" s="164">
        <v>195</v>
      </c>
      <c r="G1862" s="165">
        <v>0.85</v>
      </c>
      <c r="H1862" s="59" t="s">
        <v>18516</v>
      </c>
      <c r="I1862" s="164">
        <v>81.87</v>
      </c>
      <c r="J1862" s="164">
        <v>276.87</v>
      </c>
      <c r="K1862" s="59">
        <v>58</v>
      </c>
      <c r="L1862" s="59" t="s">
        <v>18516</v>
      </c>
      <c r="M1862" s="59" t="s">
        <v>18516</v>
      </c>
    </row>
    <row r="1863" spans="1:18" s="59" customFormat="1" ht="14.25">
      <c r="A1863" s="59" t="s">
        <v>32064</v>
      </c>
      <c r="B1863" s="59" t="s">
        <v>32065</v>
      </c>
      <c r="C1863" s="59" t="s">
        <v>31631</v>
      </c>
      <c r="D1863" s="59" t="s">
        <v>31632</v>
      </c>
      <c r="E1863" s="59" t="s">
        <v>18516</v>
      </c>
      <c r="F1863" s="59" t="s">
        <v>18516</v>
      </c>
      <c r="G1863" s="59" t="s">
        <v>18516</v>
      </c>
      <c r="H1863" s="59" t="s">
        <v>18516</v>
      </c>
      <c r="I1863" s="59" t="s">
        <v>18516</v>
      </c>
      <c r="J1863" s="59" t="s">
        <v>18516</v>
      </c>
      <c r="K1863" s="59" t="s">
        <v>29707</v>
      </c>
      <c r="L1863" s="59" t="s">
        <v>18516</v>
      </c>
      <c r="M1863" s="59" t="s">
        <v>18516</v>
      </c>
    </row>
    <row r="1864" spans="1:18" s="59" customFormat="1" ht="14.25">
      <c r="A1864" s="59" t="s">
        <v>18558</v>
      </c>
      <c r="B1864" s="59" t="s">
        <v>32066</v>
      </c>
      <c r="C1864" s="59" t="s">
        <v>29583</v>
      </c>
      <c r="D1864" s="59" t="s">
        <v>29583</v>
      </c>
      <c r="E1864" s="164">
        <v>275</v>
      </c>
      <c r="F1864" s="164">
        <v>225</v>
      </c>
      <c r="G1864" s="165">
        <v>0.81</v>
      </c>
      <c r="H1864" s="59" t="s">
        <v>18516</v>
      </c>
      <c r="I1864" s="164">
        <v>92</v>
      </c>
      <c r="J1864" s="164">
        <v>317</v>
      </c>
      <c r="K1864" s="59">
        <v>69</v>
      </c>
      <c r="L1864" s="59" t="s">
        <v>18516</v>
      </c>
      <c r="M1864" s="59" t="s">
        <v>18516</v>
      </c>
    </row>
    <row r="1865" spans="1:18" s="59" customFormat="1" ht="14.25">
      <c r="A1865" s="59" t="s">
        <v>22467</v>
      </c>
      <c r="B1865" s="59" t="s">
        <v>32067</v>
      </c>
      <c r="C1865" s="59" t="s">
        <v>29583</v>
      </c>
      <c r="D1865" s="59" t="s">
        <v>29583</v>
      </c>
      <c r="E1865" s="164">
        <v>265</v>
      </c>
      <c r="F1865" s="164">
        <v>200</v>
      </c>
      <c r="G1865" s="165">
        <v>0.75</v>
      </c>
      <c r="H1865" s="59" t="s">
        <v>18516</v>
      </c>
      <c r="I1865" s="164">
        <v>89.18</v>
      </c>
      <c r="J1865" s="164">
        <v>289.18</v>
      </c>
      <c r="K1865" s="59">
        <v>99</v>
      </c>
      <c r="L1865" s="59" t="s">
        <v>18516</v>
      </c>
      <c r="M1865" s="59" t="s">
        <v>18516</v>
      </c>
    </row>
    <row r="1866" spans="1:18" s="59" customFormat="1" ht="14.25">
      <c r="A1866" s="59" t="s">
        <v>16100</v>
      </c>
      <c r="B1866" s="59" t="s">
        <v>32068</v>
      </c>
      <c r="C1866" s="59" t="s">
        <v>29583</v>
      </c>
      <c r="D1866" s="59" t="s">
        <v>29583</v>
      </c>
      <c r="E1866" s="59" t="s">
        <v>18516</v>
      </c>
      <c r="F1866" s="59" t="s">
        <v>18516</v>
      </c>
      <c r="G1866" s="59" t="s">
        <v>18516</v>
      </c>
      <c r="H1866" s="59" t="s">
        <v>18516</v>
      </c>
      <c r="I1866" s="59" t="s">
        <v>18516</v>
      </c>
      <c r="J1866" s="59" t="s">
        <v>18516</v>
      </c>
      <c r="K1866" s="59" t="s">
        <v>29707</v>
      </c>
      <c r="L1866" s="59" t="s">
        <v>18516</v>
      </c>
      <c r="M1866" s="59" t="s">
        <v>18516</v>
      </c>
    </row>
    <row r="1867" spans="1:18" s="59" customFormat="1" ht="14.25">
      <c r="A1867" s="59" t="s">
        <v>12772</v>
      </c>
      <c r="B1867" s="59" t="s">
        <v>32069</v>
      </c>
      <c r="C1867" s="59" t="s">
        <v>29509</v>
      </c>
      <c r="D1867" s="59" t="s">
        <v>29510</v>
      </c>
      <c r="E1867" s="164">
        <v>140</v>
      </c>
      <c r="F1867" s="164">
        <v>96</v>
      </c>
      <c r="G1867" s="165">
        <v>0.68</v>
      </c>
      <c r="H1867" s="59" t="s">
        <v>18516</v>
      </c>
      <c r="I1867" s="164">
        <v>43.11</v>
      </c>
      <c r="J1867" s="164">
        <v>139.11</v>
      </c>
      <c r="K1867" s="59">
        <v>119</v>
      </c>
      <c r="L1867" s="59" t="s">
        <v>18516</v>
      </c>
      <c r="M1867" s="59" t="s">
        <v>18516</v>
      </c>
    </row>
    <row r="1868" spans="1:18" s="59" customFormat="1" ht="14.25">
      <c r="A1868" s="59" t="s">
        <v>32070</v>
      </c>
      <c r="B1868" s="59" t="s">
        <v>32071</v>
      </c>
      <c r="C1868" s="59" t="s">
        <v>29493</v>
      </c>
      <c r="D1868" s="59" t="s">
        <v>29494</v>
      </c>
      <c r="E1868" s="164">
        <v>210</v>
      </c>
      <c r="F1868" s="164">
        <v>190</v>
      </c>
      <c r="G1868" s="165">
        <v>0.9</v>
      </c>
      <c r="H1868" s="59" t="s">
        <v>18516</v>
      </c>
      <c r="I1868" s="164">
        <v>84.9</v>
      </c>
      <c r="J1868" s="164">
        <v>274.9</v>
      </c>
      <c r="K1868" s="59">
        <v>78</v>
      </c>
      <c r="L1868" s="59" t="s">
        <v>29410</v>
      </c>
      <c r="M1868" s="59" t="s">
        <v>31663</v>
      </c>
    </row>
    <row r="1869" spans="1:18" s="59" customFormat="1" ht="14.25">
      <c r="A1869" s="59" t="s">
        <v>28471</v>
      </c>
      <c r="B1869" s="59" t="s">
        <v>32072</v>
      </c>
      <c r="C1869" s="59" t="s">
        <v>29509</v>
      </c>
      <c r="D1869" s="59" t="s">
        <v>29510</v>
      </c>
      <c r="E1869" s="164">
        <v>140</v>
      </c>
      <c r="F1869" s="164">
        <v>96</v>
      </c>
      <c r="G1869" s="165">
        <v>0.68</v>
      </c>
      <c r="H1869" s="59" t="s">
        <v>18516</v>
      </c>
      <c r="I1869" s="164">
        <v>43.11</v>
      </c>
      <c r="J1869" s="164">
        <v>139.11</v>
      </c>
      <c r="K1869" s="59">
        <v>128</v>
      </c>
      <c r="L1869" s="59" t="s">
        <v>18516</v>
      </c>
      <c r="M1869" s="59" t="s">
        <v>18516</v>
      </c>
    </row>
    <row r="1870" spans="1:18" s="59" customFormat="1" ht="14.25">
      <c r="A1870" s="59" t="s">
        <v>19205</v>
      </c>
      <c r="B1870" s="59" t="s">
        <v>32073</v>
      </c>
      <c r="C1870" s="59" t="s">
        <v>29562</v>
      </c>
      <c r="D1870" s="59" t="s">
        <v>29562</v>
      </c>
      <c r="E1870" s="59" t="s">
        <v>18516</v>
      </c>
      <c r="F1870" s="59" t="s">
        <v>18516</v>
      </c>
      <c r="G1870" s="59" t="s">
        <v>18516</v>
      </c>
      <c r="H1870" s="59" t="s">
        <v>18516</v>
      </c>
      <c r="I1870" s="59" t="s">
        <v>18516</v>
      </c>
      <c r="J1870" s="59" t="s">
        <v>18516</v>
      </c>
      <c r="K1870" s="59" t="s">
        <v>29707</v>
      </c>
      <c r="L1870" s="59" t="s">
        <v>18516</v>
      </c>
      <c r="M1870" s="59" t="s">
        <v>18516</v>
      </c>
    </row>
    <row r="1871" spans="1:18" s="59" customFormat="1" ht="14.25">
      <c r="A1871" s="59" t="s">
        <v>19208</v>
      </c>
      <c r="B1871" s="59" t="s">
        <v>32074</v>
      </c>
      <c r="C1871" s="59" t="s">
        <v>29562</v>
      </c>
      <c r="D1871" s="59" t="s">
        <v>29562</v>
      </c>
      <c r="E1871" s="164">
        <v>290</v>
      </c>
      <c r="F1871" s="164">
        <v>205</v>
      </c>
      <c r="G1871" s="165">
        <v>0.7</v>
      </c>
      <c r="H1871" s="59" t="s">
        <v>18516</v>
      </c>
      <c r="I1871" s="164">
        <v>98.52</v>
      </c>
      <c r="J1871" s="164">
        <v>303.52</v>
      </c>
      <c r="K1871" s="59">
        <v>1</v>
      </c>
      <c r="L1871" s="59" t="s">
        <v>18516</v>
      </c>
      <c r="M1871" s="59" t="s">
        <v>18516</v>
      </c>
    </row>
    <row r="1872" spans="1:18" s="59" customFormat="1" ht="14.25">
      <c r="A1872" s="59" t="s">
        <v>21641</v>
      </c>
      <c r="B1872" s="59" t="s">
        <v>32075</v>
      </c>
      <c r="C1872" s="59" t="s">
        <v>29493</v>
      </c>
      <c r="D1872" s="59" t="s">
        <v>29494</v>
      </c>
      <c r="E1872" s="164">
        <v>165</v>
      </c>
      <c r="F1872" s="164">
        <v>148</v>
      </c>
      <c r="G1872" s="165">
        <v>0.89</v>
      </c>
      <c r="H1872" s="59" t="s">
        <v>18516</v>
      </c>
      <c r="I1872" s="164">
        <v>76.6</v>
      </c>
      <c r="J1872" s="164">
        <v>224.6</v>
      </c>
      <c r="K1872" s="59">
        <v>84</v>
      </c>
      <c r="L1872" s="59" t="s">
        <v>18516</v>
      </c>
      <c r="M1872" s="59" t="s">
        <v>18516</v>
      </c>
    </row>
    <row r="1873" spans="1:18" s="59" customFormat="1" ht="14.25">
      <c r="A1873" s="59" t="s">
        <v>21635</v>
      </c>
      <c r="B1873" s="59" t="s">
        <v>32076</v>
      </c>
      <c r="C1873" s="59" t="s">
        <v>29493</v>
      </c>
      <c r="D1873" s="59" t="s">
        <v>29494</v>
      </c>
      <c r="E1873" s="164">
        <v>165</v>
      </c>
      <c r="F1873" s="164">
        <v>153</v>
      </c>
      <c r="G1873" s="165">
        <v>0.92</v>
      </c>
      <c r="H1873" s="59" t="s">
        <v>18516</v>
      </c>
      <c r="I1873" s="164">
        <v>76.6</v>
      </c>
      <c r="J1873" s="164">
        <v>229.6</v>
      </c>
      <c r="K1873" s="59">
        <v>51</v>
      </c>
      <c r="L1873" s="59" t="s">
        <v>18516</v>
      </c>
      <c r="M1873" s="59" t="s">
        <v>18516</v>
      </c>
    </row>
    <row r="1874" spans="1:18" s="59" customFormat="1" ht="14.25">
      <c r="A1874" s="59" t="s">
        <v>21632</v>
      </c>
      <c r="B1874" s="59" t="s">
        <v>32077</v>
      </c>
      <c r="C1874" s="59" t="s">
        <v>29493</v>
      </c>
      <c r="D1874" s="59" t="s">
        <v>29494</v>
      </c>
      <c r="E1874" s="164">
        <v>138</v>
      </c>
      <c r="F1874" s="164">
        <v>126</v>
      </c>
      <c r="G1874" s="165">
        <v>0.91</v>
      </c>
      <c r="H1874" s="59" t="s">
        <v>18516</v>
      </c>
      <c r="I1874" s="164">
        <v>49.79</v>
      </c>
      <c r="J1874" s="164">
        <v>175.79</v>
      </c>
      <c r="K1874" s="59">
        <v>8</v>
      </c>
      <c r="L1874" s="59" t="s">
        <v>18516</v>
      </c>
      <c r="M1874" s="59" t="s">
        <v>18516</v>
      </c>
    </row>
    <row r="1875" spans="1:18" s="59" customFormat="1" ht="14.25">
      <c r="A1875" s="59" t="s">
        <v>21647</v>
      </c>
      <c r="B1875" s="59" t="s">
        <v>32078</v>
      </c>
      <c r="C1875" s="59" t="s">
        <v>29493</v>
      </c>
      <c r="D1875" s="59" t="s">
        <v>29494</v>
      </c>
      <c r="E1875" s="164">
        <v>138</v>
      </c>
      <c r="F1875" s="164">
        <v>126</v>
      </c>
      <c r="G1875" s="165">
        <v>0.91</v>
      </c>
      <c r="H1875" s="59" t="s">
        <v>18516</v>
      </c>
      <c r="I1875" s="164">
        <v>49.79</v>
      </c>
      <c r="J1875" s="164">
        <v>175.79</v>
      </c>
      <c r="K1875" s="59">
        <v>126</v>
      </c>
      <c r="L1875" s="59" t="s">
        <v>18516</v>
      </c>
      <c r="M1875" s="59" t="s">
        <v>18516</v>
      </c>
    </row>
    <row r="1876" spans="1:18" s="59" customFormat="1" ht="14.25">
      <c r="A1876" s="59" t="s">
        <v>21644</v>
      </c>
      <c r="B1876" s="59" t="s">
        <v>32079</v>
      </c>
      <c r="C1876" s="59" t="s">
        <v>29493</v>
      </c>
      <c r="D1876" s="59" t="s">
        <v>29494</v>
      </c>
      <c r="E1876" s="164">
        <v>138</v>
      </c>
      <c r="F1876" s="164">
        <v>126</v>
      </c>
      <c r="G1876" s="165">
        <v>0.91</v>
      </c>
      <c r="H1876" s="59" t="s">
        <v>18516</v>
      </c>
      <c r="I1876" s="164">
        <v>49.79</v>
      </c>
      <c r="J1876" s="164">
        <v>175.79</v>
      </c>
      <c r="K1876" s="59">
        <v>60</v>
      </c>
      <c r="L1876" s="59" t="s">
        <v>18516</v>
      </c>
      <c r="M1876" s="59" t="s">
        <v>18516</v>
      </c>
    </row>
    <row r="1877" spans="1:18" s="59" customFormat="1" ht="14.25">
      <c r="A1877" s="59" t="s">
        <v>21638</v>
      </c>
      <c r="B1877" s="59" t="s">
        <v>32080</v>
      </c>
      <c r="C1877" s="59" t="s">
        <v>29493</v>
      </c>
      <c r="D1877" s="59" t="s">
        <v>29494</v>
      </c>
      <c r="E1877" s="164">
        <v>138</v>
      </c>
      <c r="F1877" s="164">
        <v>131</v>
      </c>
      <c r="G1877" s="165">
        <v>0.94</v>
      </c>
      <c r="H1877" s="59" t="s">
        <v>18516</v>
      </c>
      <c r="I1877" s="164">
        <v>49.79</v>
      </c>
      <c r="J1877" s="164">
        <v>180.79</v>
      </c>
      <c r="K1877" s="59">
        <v>61</v>
      </c>
      <c r="L1877" s="59" t="s">
        <v>18516</v>
      </c>
      <c r="M1877" s="59" t="s">
        <v>18516</v>
      </c>
    </row>
    <row r="1878" spans="1:18" s="59" customFormat="1" ht="14.25">
      <c r="A1878" s="59" t="s">
        <v>21604</v>
      </c>
      <c r="B1878" s="59" t="s">
        <v>32081</v>
      </c>
      <c r="C1878" s="59" t="s">
        <v>31271</v>
      </c>
      <c r="D1878" s="59" t="s">
        <v>31272</v>
      </c>
      <c r="E1878" s="164">
        <v>147</v>
      </c>
      <c r="F1878" s="164">
        <v>120</v>
      </c>
      <c r="G1878" s="165">
        <v>0.81</v>
      </c>
      <c r="H1878" s="59" t="s">
        <v>18516</v>
      </c>
      <c r="I1878" s="164">
        <v>54.07</v>
      </c>
      <c r="J1878" s="164">
        <v>174.07</v>
      </c>
      <c r="K1878" s="59">
        <v>0</v>
      </c>
      <c r="L1878" s="59" t="s">
        <v>29410</v>
      </c>
      <c r="M1878" s="59" t="s">
        <v>31588</v>
      </c>
    </row>
    <row r="1879" spans="1:18" s="59" customFormat="1" ht="14.25">
      <c r="A1879" s="59" t="s">
        <v>21607</v>
      </c>
      <c r="B1879" s="59" t="s">
        <v>32082</v>
      </c>
      <c r="C1879" s="59" t="s">
        <v>31271</v>
      </c>
      <c r="D1879" s="59" t="s">
        <v>31272</v>
      </c>
      <c r="E1879" s="164">
        <v>130</v>
      </c>
      <c r="F1879" s="164">
        <v>106</v>
      </c>
      <c r="G1879" s="165">
        <v>0.81</v>
      </c>
      <c r="H1879" s="59" t="s">
        <v>18516</v>
      </c>
      <c r="I1879" s="164">
        <v>49.28</v>
      </c>
      <c r="J1879" s="164">
        <v>155.28</v>
      </c>
      <c r="K1879" s="59">
        <v>0</v>
      </c>
      <c r="L1879" s="59" t="s">
        <v>29410</v>
      </c>
      <c r="M1879" s="59" t="s">
        <v>31588</v>
      </c>
    </row>
    <row r="1880" spans="1:18" s="59" customFormat="1" ht="14.25">
      <c r="A1880" s="59" t="s">
        <v>21613</v>
      </c>
      <c r="B1880" s="59" t="s">
        <v>32083</v>
      </c>
      <c r="C1880" s="59" t="s">
        <v>31271</v>
      </c>
      <c r="D1880" s="59" t="s">
        <v>31272</v>
      </c>
      <c r="E1880" s="164">
        <v>123</v>
      </c>
      <c r="F1880" s="164">
        <v>101</v>
      </c>
      <c r="G1880" s="165">
        <v>0.82</v>
      </c>
      <c r="H1880" s="59" t="s">
        <v>18516</v>
      </c>
      <c r="I1880" s="164">
        <v>46.77</v>
      </c>
      <c r="J1880" s="164">
        <v>147.77</v>
      </c>
      <c r="K1880" s="59">
        <v>82</v>
      </c>
      <c r="L1880" s="59" t="s">
        <v>29439</v>
      </c>
      <c r="M1880" s="59" t="s">
        <v>29668</v>
      </c>
    </row>
    <row r="1881" spans="1:18" s="59" customFormat="1" ht="14.25">
      <c r="A1881" s="59" t="s">
        <v>21610</v>
      </c>
      <c r="B1881" s="59" t="s">
        <v>32084</v>
      </c>
      <c r="C1881" s="59" t="s">
        <v>31271</v>
      </c>
      <c r="D1881" s="59" t="s">
        <v>31272</v>
      </c>
      <c r="E1881" s="164">
        <v>102</v>
      </c>
      <c r="F1881" s="164">
        <v>65.48</v>
      </c>
      <c r="G1881" s="165">
        <v>0.64</v>
      </c>
      <c r="H1881" s="59" t="s">
        <v>32085</v>
      </c>
      <c r="I1881" s="164">
        <v>48.07</v>
      </c>
      <c r="J1881" s="164">
        <v>113.55</v>
      </c>
      <c r="K1881" s="59">
        <v>28</v>
      </c>
      <c r="L1881" s="59" t="s">
        <v>18516</v>
      </c>
      <c r="M1881" s="59" t="s">
        <v>18516</v>
      </c>
    </row>
    <row r="1882" spans="1:18" s="59" customFormat="1" ht="14.25">
      <c r="A1882" s="59" t="s">
        <v>21616</v>
      </c>
      <c r="B1882" s="59" t="s">
        <v>32086</v>
      </c>
      <c r="C1882" s="59" t="s">
        <v>31271</v>
      </c>
      <c r="D1882" s="59" t="s">
        <v>31272</v>
      </c>
      <c r="E1882" s="164">
        <v>89.99</v>
      </c>
      <c r="F1882" s="164">
        <v>52.99</v>
      </c>
      <c r="G1882" s="165">
        <v>0.58</v>
      </c>
      <c r="H1882" s="59" t="s">
        <v>32085</v>
      </c>
      <c r="I1882" s="164">
        <v>43.11</v>
      </c>
      <c r="J1882" s="164">
        <v>96.1</v>
      </c>
      <c r="K1882" s="59">
        <v>3</v>
      </c>
      <c r="L1882" s="59" t="s">
        <v>18516</v>
      </c>
      <c r="M1882" s="59" t="s">
        <v>18516</v>
      </c>
    </row>
    <row r="1883" spans="1:18" s="59" customFormat="1" ht="14.25">
      <c r="A1883" s="59" t="s">
        <v>21622</v>
      </c>
      <c r="B1883" s="59" t="s">
        <v>32087</v>
      </c>
      <c r="C1883" s="59" t="s">
        <v>31271</v>
      </c>
      <c r="D1883" s="59" t="s">
        <v>31272</v>
      </c>
      <c r="E1883" s="164">
        <v>131</v>
      </c>
      <c r="F1883" s="164">
        <v>107.4</v>
      </c>
      <c r="G1883" s="165">
        <v>0.81</v>
      </c>
      <c r="H1883" s="59" t="s">
        <v>18516</v>
      </c>
      <c r="I1883" s="164">
        <v>55.31</v>
      </c>
      <c r="J1883" s="164">
        <v>162.71</v>
      </c>
      <c r="K1883" s="59">
        <v>0</v>
      </c>
      <c r="L1883" s="59" t="s">
        <v>29410</v>
      </c>
      <c r="M1883" s="59" t="s">
        <v>29623</v>
      </c>
    </row>
    <row r="1884" spans="1:18" s="59" customFormat="1" ht="14.25">
      <c r="A1884" s="59" t="s">
        <v>21619</v>
      </c>
      <c r="B1884" s="59" t="s">
        <v>32088</v>
      </c>
      <c r="C1884" s="59" t="s">
        <v>31271</v>
      </c>
      <c r="D1884" s="59" t="s">
        <v>31272</v>
      </c>
      <c r="E1884" s="164">
        <v>117</v>
      </c>
      <c r="F1884" s="164">
        <v>95.83</v>
      </c>
      <c r="G1884" s="165">
        <v>0.81</v>
      </c>
      <c r="H1884" s="59" t="s">
        <v>18516</v>
      </c>
      <c r="I1884" s="164">
        <v>49.28</v>
      </c>
      <c r="J1884" s="164">
        <v>145.11</v>
      </c>
      <c r="K1884" s="59">
        <v>0</v>
      </c>
      <c r="L1884" s="59" t="s">
        <v>29410</v>
      </c>
      <c r="M1884" s="59" t="s">
        <v>29623</v>
      </c>
    </row>
    <row r="1885" spans="1:18" s="59" customFormat="1" ht="14.25">
      <c r="A1885" s="59" t="s">
        <v>21625</v>
      </c>
      <c r="B1885" s="59" t="s">
        <v>32089</v>
      </c>
      <c r="C1885" s="59" t="s">
        <v>31271</v>
      </c>
      <c r="D1885" s="59" t="s">
        <v>31272</v>
      </c>
      <c r="E1885" s="164">
        <v>112</v>
      </c>
      <c r="F1885" s="164">
        <v>92.59</v>
      </c>
      <c r="G1885" s="165">
        <v>0.82</v>
      </c>
      <c r="H1885" s="59" t="s">
        <v>18516</v>
      </c>
      <c r="I1885" s="164">
        <v>48.07</v>
      </c>
      <c r="J1885" s="164">
        <v>140.66</v>
      </c>
      <c r="K1885" s="59">
        <v>0</v>
      </c>
      <c r="L1885" s="59" t="s">
        <v>29410</v>
      </c>
      <c r="M1885" s="59" t="s">
        <v>29623</v>
      </c>
    </row>
    <row r="1886" spans="1:18" s="59" customFormat="1" ht="14.25">
      <c r="A1886" s="59" t="s">
        <v>32090</v>
      </c>
      <c r="B1886" s="59" t="s">
        <v>32091</v>
      </c>
      <c r="C1886" s="59" t="s">
        <v>30281</v>
      </c>
      <c r="D1886" s="59" t="s">
        <v>30282</v>
      </c>
      <c r="E1886" s="59" t="s">
        <v>18516</v>
      </c>
      <c r="F1886" s="59" t="s">
        <v>18516</v>
      </c>
      <c r="G1886" s="59" t="s">
        <v>18516</v>
      </c>
      <c r="H1886" s="59" t="s">
        <v>18516</v>
      </c>
      <c r="I1886" s="59" t="s">
        <v>18516</v>
      </c>
      <c r="J1886" s="59" t="s">
        <v>18516</v>
      </c>
      <c r="K1886" s="59" t="s">
        <v>29707</v>
      </c>
      <c r="L1886" s="59" t="s">
        <v>18516</v>
      </c>
      <c r="M1886" s="59" t="s">
        <v>18516</v>
      </c>
    </row>
    <row r="1887" spans="1:18" s="59" customFormat="1" ht="14.25">
      <c r="A1887" s="59" t="s">
        <v>32092</v>
      </c>
      <c r="B1887" s="59" t="s">
        <v>32093</v>
      </c>
      <c r="C1887" s="59" t="s">
        <v>30281</v>
      </c>
      <c r="D1887" s="59" t="s">
        <v>30282</v>
      </c>
      <c r="E1887" s="59" t="s">
        <v>18516</v>
      </c>
      <c r="F1887" s="59" t="s">
        <v>18516</v>
      </c>
      <c r="G1887" s="59" t="s">
        <v>18516</v>
      </c>
      <c r="H1887" s="59" t="s">
        <v>18516</v>
      </c>
      <c r="I1887" s="59" t="s">
        <v>18516</v>
      </c>
      <c r="J1887" s="59" t="s">
        <v>18516</v>
      </c>
      <c r="K1887" s="59" t="s">
        <v>29707</v>
      </c>
      <c r="L1887" s="59" t="s">
        <v>18516</v>
      </c>
      <c r="M1887" s="59" t="s">
        <v>18516</v>
      </c>
    </row>
    <row r="1888" spans="1:18" s="59" customFormat="1" ht="14.25">
      <c r="A1888" s="59" t="s">
        <v>32094</v>
      </c>
      <c r="B1888" s="59" t="s">
        <v>32095</v>
      </c>
      <c r="C1888" s="59" t="s">
        <v>30281</v>
      </c>
      <c r="D1888" s="59" t="s">
        <v>30282</v>
      </c>
      <c r="E1888" s="59" t="s">
        <v>18516</v>
      </c>
      <c r="F1888" s="59" t="s">
        <v>18516</v>
      </c>
      <c r="G1888" s="59" t="s">
        <v>18516</v>
      </c>
      <c r="H1888" s="59" t="s">
        <v>18516</v>
      </c>
      <c r="I1888" s="59" t="s">
        <v>18516</v>
      </c>
      <c r="J1888" s="59" t="s">
        <v>18516</v>
      </c>
      <c r="K1888" s="59" t="s">
        <v>29707</v>
      </c>
      <c r="L1888" s="59" t="s">
        <v>18516</v>
      </c>
      <c r="M1888" s="59" t="s">
        <v>18516</v>
      </c>
    </row>
    <row r="1889" spans="1:18" s="59" customFormat="1" ht="14.25">
      <c r="A1889" s="59" t="s">
        <v>32096</v>
      </c>
      <c r="B1889" s="59" t="s">
        <v>32097</v>
      </c>
      <c r="C1889" s="59" t="s">
        <v>30281</v>
      </c>
      <c r="D1889" s="59" t="s">
        <v>30282</v>
      </c>
      <c r="E1889" s="59" t="s">
        <v>18516</v>
      </c>
      <c r="F1889" s="59" t="s">
        <v>18516</v>
      </c>
      <c r="G1889" s="59" t="s">
        <v>18516</v>
      </c>
      <c r="H1889" s="59" t="s">
        <v>18516</v>
      </c>
      <c r="I1889" s="59" t="s">
        <v>18516</v>
      </c>
      <c r="J1889" s="59" t="s">
        <v>18516</v>
      </c>
      <c r="K1889" s="59" t="s">
        <v>29707</v>
      </c>
      <c r="L1889" s="59" t="s">
        <v>18516</v>
      </c>
      <c r="M1889" s="59" t="s">
        <v>18516</v>
      </c>
    </row>
    <row r="1890" spans="1:18" s="59" customFormat="1" ht="14.25">
      <c r="A1890" s="59" t="s">
        <v>32098</v>
      </c>
      <c r="B1890" s="59" t="s">
        <v>32099</v>
      </c>
      <c r="C1890" s="59" t="s">
        <v>30281</v>
      </c>
      <c r="D1890" s="59" t="s">
        <v>30282</v>
      </c>
      <c r="E1890" s="59" t="s">
        <v>18516</v>
      </c>
      <c r="F1890" s="59" t="s">
        <v>18516</v>
      </c>
      <c r="G1890" s="59" t="s">
        <v>18516</v>
      </c>
      <c r="H1890" s="59" t="s">
        <v>18516</v>
      </c>
      <c r="I1890" s="59" t="s">
        <v>18516</v>
      </c>
      <c r="J1890" s="59" t="s">
        <v>18516</v>
      </c>
      <c r="K1890" s="59" t="s">
        <v>29707</v>
      </c>
      <c r="L1890" s="59" t="s">
        <v>18516</v>
      </c>
      <c r="M1890" s="59" t="s">
        <v>18516</v>
      </c>
    </row>
    <row r="1891" spans="1:18" s="59" customFormat="1" ht="14.25">
      <c r="A1891" s="59" t="s">
        <v>27429</v>
      </c>
      <c r="B1891" s="59" t="s">
        <v>32100</v>
      </c>
      <c r="C1891" s="59" t="s">
        <v>29414</v>
      </c>
      <c r="D1891" s="59" t="s">
        <v>29415</v>
      </c>
      <c r="E1891" s="164">
        <v>242</v>
      </c>
      <c r="F1891" s="164">
        <v>215</v>
      </c>
      <c r="G1891" s="165">
        <v>0.88</v>
      </c>
      <c r="H1891" s="59" t="s">
        <v>18516</v>
      </c>
      <c r="I1891" s="164">
        <v>90.46</v>
      </c>
      <c r="J1891" s="164">
        <v>305.46</v>
      </c>
      <c r="K1891" s="59">
        <v>56</v>
      </c>
      <c r="L1891" s="59" t="s">
        <v>18516</v>
      </c>
      <c r="M1891" s="59" t="s">
        <v>18516</v>
      </c>
    </row>
    <row r="1892" spans="1:18" s="59" customFormat="1" ht="14.25">
      <c r="A1892" s="59" t="s">
        <v>32101</v>
      </c>
      <c r="B1892" s="59" t="s">
        <v>32102</v>
      </c>
      <c r="C1892" s="59" t="s">
        <v>32103</v>
      </c>
      <c r="D1892" s="59" t="s">
        <v>32104</v>
      </c>
      <c r="E1892" s="164">
        <v>269</v>
      </c>
      <c r="F1892" s="164">
        <v>102.22</v>
      </c>
      <c r="G1892" s="165">
        <v>0.38</v>
      </c>
      <c r="H1892" s="59" t="s">
        <v>32105</v>
      </c>
      <c r="I1892" s="164">
        <v>103.61</v>
      </c>
      <c r="J1892" s="164">
        <v>205.83</v>
      </c>
      <c r="K1892" s="59">
        <v>76</v>
      </c>
      <c r="L1892" s="59" t="s">
        <v>18516</v>
      </c>
      <c r="M1892" s="59" t="s">
        <v>18516</v>
      </c>
    </row>
    <row r="1893" spans="1:18" s="59" customFormat="1" ht="14.25">
      <c r="A1893" s="59" t="s">
        <v>32106</v>
      </c>
      <c r="B1893" s="59" t="s">
        <v>32107</v>
      </c>
      <c r="C1893" s="59" t="s">
        <v>32103</v>
      </c>
      <c r="D1893" s="59" t="s">
        <v>32104</v>
      </c>
      <c r="E1893" s="164">
        <v>389</v>
      </c>
      <c r="F1893" s="164">
        <v>389</v>
      </c>
      <c r="G1893" s="59" t="s">
        <v>18516</v>
      </c>
      <c r="H1893" s="59" t="s">
        <v>18516</v>
      </c>
      <c r="I1893" s="164">
        <v>122.66</v>
      </c>
      <c r="J1893" s="164">
        <v>511.66</v>
      </c>
      <c r="K1893" s="59">
        <v>0</v>
      </c>
      <c r="L1893" s="59" t="s">
        <v>18516</v>
      </c>
      <c r="M1893" s="59" t="s">
        <v>18516</v>
      </c>
    </row>
    <row r="1894" spans="1:18" s="59" customFormat="1" ht="14.25">
      <c r="A1894" s="59" t="s">
        <v>32108</v>
      </c>
      <c r="B1894" s="59" t="s">
        <v>32109</v>
      </c>
      <c r="C1894" s="59" t="s">
        <v>30281</v>
      </c>
      <c r="D1894" s="59" t="s">
        <v>30282</v>
      </c>
      <c r="E1894" s="59" t="s">
        <v>18516</v>
      </c>
      <c r="F1894" s="59" t="s">
        <v>18516</v>
      </c>
      <c r="G1894" s="59" t="s">
        <v>18516</v>
      </c>
      <c r="H1894" s="59" t="s">
        <v>18516</v>
      </c>
      <c r="I1894" s="59" t="s">
        <v>18516</v>
      </c>
      <c r="J1894" s="59" t="s">
        <v>18516</v>
      </c>
      <c r="K1894" s="59" t="s">
        <v>29707</v>
      </c>
      <c r="L1894" s="59" t="s">
        <v>18516</v>
      </c>
      <c r="M1894" s="59" t="s">
        <v>18516</v>
      </c>
    </row>
    <row r="1895" spans="1:18" s="59" customFormat="1" ht="14.25">
      <c r="A1895" s="59" t="s">
        <v>32110</v>
      </c>
      <c r="B1895" s="59" t="s">
        <v>32111</v>
      </c>
      <c r="C1895" s="59" t="s">
        <v>30281</v>
      </c>
      <c r="D1895" s="59" t="s">
        <v>30282</v>
      </c>
      <c r="E1895" s="59" t="s">
        <v>18516</v>
      </c>
      <c r="F1895" s="59" t="s">
        <v>18516</v>
      </c>
      <c r="G1895" s="59" t="s">
        <v>18516</v>
      </c>
      <c r="H1895" s="59" t="s">
        <v>18516</v>
      </c>
      <c r="I1895" s="59" t="s">
        <v>18516</v>
      </c>
      <c r="J1895" s="59" t="s">
        <v>18516</v>
      </c>
      <c r="K1895" s="59" t="s">
        <v>29707</v>
      </c>
      <c r="L1895" s="59" t="s">
        <v>18516</v>
      </c>
      <c r="M1895" s="59" t="s">
        <v>18516</v>
      </c>
    </row>
    <row r="1896" spans="1:18" s="59" customFormat="1" ht="14.25">
      <c r="A1896" s="59" t="s">
        <v>32112</v>
      </c>
      <c r="B1896" s="59" t="s">
        <v>32113</v>
      </c>
      <c r="C1896" s="59" t="s">
        <v>30281</v>
      </c>
      <c r="D1896" s="59" t="s">
        <v>30282</v>
      </c>
      <c r="E1896" s="59" t="s">
        <v>18516</v>
      </c>
      <c r="F1896" s="59" t="s">
        <v>18516</v>
      </c>
      <c r="G1896" s="59" t="s">
        <v>18516</v>
      </c>
      <c r="H1896" s="59" t="s">
        <v>18516</v>
      </c>
      <c r="I1896" s="59" t="s">
        <v>18516</v>
      </c>
      <c r="J1896" s="59" t="s">
        <v>18516</v>
      </c>
      <c r="K1896" s="59" t="s">
        <v>29707</v>
      </c>
      <c r="L1896" s="59" t="s">
        <v>18516</v>
      </c>
      <c r="M1896" s="59" t="s">
        <v>18516</v>
      </c>
    </row>
    <row r="1897" spans="1:18" s="59" customFormat="1" ht="14.25">
      <c r="A1897" s="59" t="s">
        <v>32114</v>
      </c>
      <c r="B1897" s="59" t="s">
        <v>32115</v>
      </c>
      <c r="C1897" s="59" t="s">
        <v>29583</v>
      </c>
      <c r="D1897" s="59" t="s">
        <v>29583</v>
      </c>
      <c r="E1897" s="59" t="s">
        <v>18516</v>
      </c>
      <c r="F1897" s="59" t="s">
        <v>18516</v>
      </c>
      <c r="G1897" s="59" t="s">
        <v>18516</v>
      </c>
      <c r="H1897" s="59" t="s">
        <v>18516</v>
      </c>
      <c r="I1897" s="59" t="s">
        <v>18516</v>
      </c>
      <c r="J1897" s="59" t="s">
        <v>18516</v>
      </c>
      <c r="K1897" s="59" t="s">
        <v>29707</v>
      </c>
      <c r="L1897" s="59" t="s">
        <v>18516</v>
      </c>
      <c r="M1897" s="59" t="s">
        <v>18516</v>
      </c>
    </row>
    <row r="1898" spans="1:18" s="59" customFormat="1" ht="14.25">
      <c r="A1898" s="59" t="s">
        <v>32116</v>
      </c>
      <c r="B1898" s="59" t="s">
        <v>32117</v>
      </c>
      <c r="C1898" s="59" t="s">
        <v>29583</v>
      </c>
      <c r="D1898" s="59" t="s">
        <v>29583</v>
      </c>
      <c r="E1898" s="59" t="s">
        <v>18516</v>
      </c>
      <c r="F1898" s="59" t="s">
        <v>18516</v>
      </c>
      <c r="G1898" s="59" t="s">
        <v>18516</v>
      </c>
      <c r="H1898" s="59" t="s">
        <v>18516</v>
      </c>
      <c r="I1898" s="59" t="s">
        <v>18516</v>
      </c>
      <c r="J1898" s="59" t="s">
        <v>18516</v>
      </c>
      <c r="K1898" s="59" t="s">
        <v>29707</v>
      </c>
      <c r="L1898" s="59" t="s">
        <v>18516</v>
      </c>
      <c r="M1898" s="59" t="s">
        <v>18516</v>
      </c>
    </row>
    <row r="1899" spans="1:18" s="59" customFormat="1" ht="14.25">
      <c r="A1899" s="59" t="s">
        <v>32118</v>
      </c>
      <c r="B1899" s="59" t="s">
        <v>32119</v>
      </c>
      <c r="C1899" s="59" t="s">
        <v>29583</v>
      </c>
      <c r="D1899" s="59" t="s">
        <v>29583</v>
      </c>
      <c r="E1899" s="59" t="s">
        <v>18516</v>
      </c>
      <c r="F1899" s="59" t="s">
        <v>18516</v>
      </c>
      <c r="G1899" s="59" t="s">
        <v>18516</v>
      </c>
      <c r="H1899" s="59" t="s">
        <v>18516</v>
      </c>
      <c r="I1899" s="59" t="s">
        <v>18516</v>
      </c>
      <c r="J1899" s="59" t="s">
        <v>18516</v>
      </c>
      <c r="K1899" s="59" t="s">
        <v>29707</v>
      </c>
      <c r="L1899" s="59" t="s">
        <v>18516</v>
      </c>
      <c r="M1899" s="59" t="s">
        <v>18516</v>
      </c>
    </row>
    <row r="1900" spans="1:18" s="59" customFormat="1" ht="14.25">
      <c r="A1900" s="59" t="s">
        <v>32120</v>
      </c>
      <c r="B1900" s="59" t="s">
        <v>32121</v>
      </c>
      <c r="C1900" s="59" t="s">
        <v>29583</v>
      </c>
      <c r="D1900" s="59" t="s">
        <v>29583</v>
      </c>
      <c r="E1900" s="59" t="s">
        <v>18516</v>
      </c>
      <c r="F1900" s="59" t="s">
        <v>18516</v>
      </c>
      <c r="G1900" s="59" t="s">
        <v>18516</v>
      </c>
      <c r="H1900" s="59" t="s">
        <v>18516</v>
      </c>
      <c r="I1900" s="59" t="s">
        <v>18516</v>
      </c>
      <c r="J1900" s="59" t="s">
        <v>18516</v>
      </c>
      <c r="K1900" s="59" t="s">
        <v>29707</v>
      </c>
      <c r="L1900" s="59" t="s">
        <v>18516</v>
      </c>
      <c r="M1900" s="59" t="s">
        <v>18516</v>
      </c>
    </row>
    <row r="1901" spans="1:18" s="59" customFormat="1" ht="14.25">
      <c r="A1901" s="59" t="s">
        <v>32122</v>
      </c>
      <c r="B1901" s="59" t="s">
        <v>32123</v>
      </c>
      <c r="C1901" s="59" t="s">
        <v>29583</v>
      </c>
      <c r="D1901" s="59" t="s">
        <v>29583</v>
      </c>
      <c r="E1901" s="59" t="s">
        <v>18516</v>
      </c>
      <c r="F1901" s="59" t="s">
        <v>18516</v>
      </c>
      <c r="G1901" s="59" t="s">
        <v>18516</v>
      </c>
      <c r="H1901" s="59" t="s">
        <v>18516</v>
      </c>
      <c r="I1901" s="59" t="s">
        <v>18516</v>
      </c>
      <c r="J1901" s="59" t="s">
        <v>18516</v>
      </c>
      <c r="K1901" s="59" t="s">
        <v>29707</v>
      </c>
      <c r="L1901" s="59" t="s">
        <v>18516</v>
      </c>
      <c r="M1901" s="59" t="s">
        <v>18516</v>
      </c>
    </row>
    <row r="1902" spans="1:18" s="59" customFormat="1" ht="14.25">
      <c r="A1902" s="59" t="s">
        <v>32124</v>
      </c>
      <c r="B1902" s="59" t="s">
        <v>32125</v>
      </c>
      <c r="C1902" s="59" t="s">
        <v>29583</v>
      </c>
      <c r="D1902" s="59" t="s">
        <v>29583</v>
      </c>
      <c r="E1902" s="59" t="s">
        <v>18516</v>
      </c>
      <c r="F1902" s="59" t="s">
        <v>18516</v>
      </c>
      <c r="G1902" s="59" t="s">
        <v>18516</v>
      </c>
      <c r="H1902" s="59" t="s">
        <v>18516</v>
      </c>
      <c r="I1902" s="59" t="s">
        <v>18516</v>
      </c>
      <c r="J1902" s="59" t="s">
        <v>18516</v>
      </c>
      <c r="K1902" s="59" t="s">
        <v>29707</v>
      </c>
      <c r="L1902" s="59" t="s">
        <v>18516</v>
      </c>
      <c r="M1902" s="59" t="s">
        <v>18516</v>
      </c>
    </row>
    <row r="1903" spans="1:18" s="59" customFormat="1" ht="14.25">
      <c r="A1903" s="59" t="s">
        <v>19252</v>
      </c>
      <c r="B1903" s="59" t="s">
        <v>32126</v>
      </c>
      <c r="C1903" s="59" t="s">
        <v>30693</v>
      </c>
      <c r="D1903" s="59" t="s">
        <v>30694</v>
      </c>
      <c r="E1903" s="164">
        <v>268</v>
      </c>
      <c r="F1903" s="164">
        <v>240</v>
      </c>
      <c r="G1903" s="165">
        <v>0.89</v>
      </c>
      <c r="H1903" s="59" t="s">
        <v>18516</v>
      </c>
      <c r="I1903" s="164">
        <v>153.55</v>
      </c>
      <c r="J1903" s="164">
        <v>393.55</v>
      </c>
      <c r="K1903" s="59">
        <v>95</v>
      </c>
      <c r="L1903" s="59" t="s">
        <v>18516</v>
      </c>
      <c r="M1903" s="59" t="s">
        <v>18516</v>
      </c>
    </row>
    <row r="1904" spans="1:18" s="59" customFormat="1" ht="14.25">
      <c r="A1904" s="59" t="s">
        <v>19255</v>
      </c>
      <c r="B1904" s="59" t="s">
        <v>32127</v>
      </c>
      <c r="C1904" s="59" t="s">
        <v>30693</v>
      </c>
      <c r="D1904" s="59" t="s">
        <v>30694</v>
      </c>
      <c r="E1904" s="164">
        <v>268</v>
      </c>
      <c r="F1904" s="164">
        <v>240</v>
      </c>
      <c r="G1904" s="165">
        <v>0.89</v>
      </c>
      <c r="H1904" s="59" t="s">
        <v>18516</v>
      </c>
      <c r="I1904" s="164">
        <v>153.32</v>
      </c>
      <c r="J1904" s="164">
        <v>393.32</v>
      </c>
      <c r="K1904" s="59">
        <v>93</v>
      </c>
      <c r="L1904" s="59" t="s">
        <v>18516</v>
      </c>
      <c r="M1904" s="59" t="s">
        <v>18516</v>
      </c>
    </row>
    <row r="1905" spans="1:18" s="59" customFormat="1" ht="14.25">
      <c r="A1905" s="59" t="s">
        <v>21583</v>
      </c>
      <c r="B1905" s="59" t="s">
        <v>32128</v>
      </c>
      <c r="C1905" s="59" t="s">
        <v>29509</v>
      </c>
      <c r="D1905" s="59" t="s">
        <v>29510</v>
      </c>
      <c r="E1905" s="164">
        <v>360</v>
      </c>
      <c r="F1905" s="164">
        <v>275</v>
      </c>
      <c r="G1905" s="165">
        <v>0.76</v>
      </c>
      <c r="H1905" s="59" t="s">
        <v>18516</v>
      </c>
      <c r="I1905" s="164">
        <v>100.01</v>
      </c>
      <c r="J1905" s="164">
        <v>375.01</v>
      </c>
      <c r="K1905" s="59">
        <v>54</v>
      </c>
      <c r="L1905" s="59" t="s">
        <v>18516</v>
      </c>
      <c r="M1905" s="59" t="s">
        <v>18516</v>
      </c>
    </row>
    <row r="1906" spans="1:18" s="59" customFormat="1" ht="14.25">
      <c r="A1906" s="59" t="s">
        <v>12962</v>
      </c>
      <c r="B1906" s="59" t="s">
        <v>32129</v>
      </c>
      <c r="C1906" s="59" t="s">
        <v>29610</v>
      </c>
      <c r="D1906" s="59" t="s">
        <v>29611</v>
      </c>
      <c r="E1906" s="164">
        <v>400</v>
      </c>
      <c r="F1906" s="164">
        <v>370</v>
      </c>
      <c r="G1906" s="165">
        <v>0.92</v>
      </c>
      <c r="H1906" s="59" t="s">
        <v>18516</v>
      </c>
      <c r="I1906" s="164">
        <v>163.36</v>
      </c>
      <c r="J1906" s="164">
        <v>533.36</v>
      </c>
      <c r="K1906" s="59">
        <v>33</v>
      </c>
      <c r="L1906" s="59" t="s">
        <v>18516</v>
      </c>
      <c r="M1906" s="59" t="s">
        <v>18516</v>
      </c>
    </row>
    <row r="1907" spans="1:18" s="59" customFormat="1" ht="14.25">
      <c r="A1907" s="59" t="s">
        <v>12959</v>
      </c>
      <c r="B1907" s="59" t="s">
        <v>32130</v>
      </c>
      <c r="C1907" s="59" t="s">
        <v>29610</v>
      </c>
      <c r="D1907" s="59" t="s">
        <v>29611</v>
      </c>
      <c r="E1907" s="164">
        <v>400</v>
      </c>
      <c r="F1907" s="164">
        <v>370</v>
      </c>
      <c r="G1907" s="165">
        <v>0.92</v>
      </c>
      <c r="H1907" s="59" t="s">
        <v>18516</v>
      </c>
      <c r="I1907" s="164">
        <v>163.36</v>
      </c>
      <c r="J1907" s="164">
        <v>533.36</v>
      </c>
      <c r="K1907" s="59">
        <v>22</v>
      </c>
      <c r="L1907" s="59" t="s">
        <v>18516</v>
      </c>
      <c r="M1907" s="59" t="s">
        <v>18516</v>
      </c>
    </row>
    <row r="1908" spans="1:18" s="59" customFormat="1" ht="14.25">
      <c r="A1908" s="59" t="s">
        <v>19101</v>
      </c>
      <c r="B1908" s="59" t="s">
        <v>32131</v>
      </c>
      <c r="C1908" s="59" t="s">
        <v>29619</v>
      </c>
      <c r="D1908" s="59" t="s">
        <v>29620</v>
      </c>
      <c r="E1908" s="164">
        <v>368</v>
      </c>
      <c r="F1908" s="164">
        <v>318</v>
      </c>
      <c r="G1908" s="165">
        <v>0.86</v>
      </c>
      <c r="H1908" s="59" t="s">
        <v>18516</v>
      </c>
      <c r="I1908" s="164">
        <v>98.56</v>
      </c>
      <c r="J1908" s="164">
        <v>416.56</v>
      </c>
      <c r="K1908" s="59">
        <v>0</v>
      </c>
      <c r="L1908" s="59" t="s">
        <v>18516</v>
      </c>
      <c r="M1908" s="59" t="s">
        <v>18516</v>
      </c>
    </row>
    <row r="1909" spans="1:18" s="59" customFormat="1" ht="14.25">
      <c r="A1909" s="59" t="s">
        <v>19098</v>
      </c>
      <c r="B1909" s="59" t="s">
        <v>32131</v>
      </c>
      <c r="C1909" s="59" t="s">
        <v>29619</v>
      </c>
      <c r="D1909" s="59" t="s">
        <v>29620</v>
      </c>
      <c r="E1909" s="164">
        <v>368</v>
      </c>
      <c r="F1909" s="164">
        <v>318</v>
      </c>
      <c r="G1909" s="165">
        <v>0.86</v>
      </c>
      <c r="H1909" s="59" t="s">
        <v>18516</v>
      </c>
      <c r="I1909" s="164">
        <v>98.56</v>
      </c>
      <c r="J1909" s="164">
        <v>416.56</v>
      </c>
      <c r="K1909" s="59">
        <v>0</v>
      </c>
      <c r="L1909" s="59" t="s">
        <v>18516</v>
      </c>
      <c r="M1909" s="59" t="s">
        <v>18516</v>
      </c>
    </row>
    <row r="1910" spans="1:18" s="59" customFormat="1" ht="14.25">
      <c r="A1910" s="59" t="s">
        <v>19095</v>
      </c>
      <c r="B1910" s="59" t="s">
        <v>32131</v>
      </c>
      <c r="C1910" s="59" t="s">
        <v>29619</v>
      </c>
      <c r="D1910" s="59" t="s">
        <v>29620</v>
      </c>
      <c r="E1910" s="164">
        <v>368</v>
      </c>
      <c r="F1910" s="164">
        <v>318</v>
      </c>
      <c r="G1910" s="165">
        <v>0.86</v>
      </c>
      <c r="H1910" s="59" t="s">
        <v>18516</v>
      </c>
      <c r="I1910" s="164">
        <v>98.56</v>
      </c>
      <c r="J1910" s="164">
        <v>416.56</v>
      </c>
      <c r="K1910" s="59">
        <v>0</v>
      </c>
      <c r="L1910" s="59" t="s">
        <v>18516</v>
      </c>
      <c r="M1910" s="59" t="s">
        <v>18516</v>
      </c>
    </row>
    <row r="1911" spans="1:18" s="59" customFormat="1" ht="14.25">
      <c r="A1911" s="59" t="s">
        <v>19107</v>
      </c>
      <c r="B1911" s="59" t="s">
        <v>32132</v>
      </c>
      <c r="C1911" s="59" t="s">
        <v>29619</v>
      </c>
      <c r="D1911" s="59" t="s">
        <v>29620</v>
      </c>
      <c r="E1911" s="164">
        <v>169</v>
      </c>
      <c r="F1911" s="164">
        <v>129</v>
      </c>
      <c r="G1911" s="165">
        <v>0.76</v>
      </c>
      <c r="H1911" s="59" t="s">
        <v>18516</v>
      </c>
      <c r="I1911" s="164">
        <v>43.11</v>
      </c>
      <c r="J1911" s="164">
        <v>172.11</v>
      </c>
      <c r="K1911" s="59">
        <v>41</v>
      </c>
      <c r="L1911" s="59" t="s">
        <v>29410</v>
      </c>
      <c r="M1911" s="59" t="s">
        <v>30529</v>
      </c>
    </row>
    <row r="1912" spans="1:18" s="59" customFormat="1" ht="14.25">
      <c r="A1912" s="59" t="s">
        <v>19104</v>
      </c>
      <c r="B1912" s="59" t="s">
        <v>32132</v>
      </c>
      <c r="C1912" s="59" t="s">
        <v>29619</v>
      </c>
      <c r="D1912" s="59" t="s">
        <v>29620</v>
      </c>
      <c r="E1912" s="164">
        <v>169</v>
      </c>
      <c r="F1912" s="164">
        <v>129</v>
      </c>
      <c r="G1912" s="165">
        <v>0.76</v>
      </c>
      <c r="H1912" s="59" t="s">
        <v>18516</v>
      </c>
      <c r="I1912" s="164">
        <v>43.11</v>
      </c>
      <c r="J1912" s="164">
        <v>172.11</v>
      </c>
      <c r="K1912" s="59">
        <v>40</v>
      </c>
      <c r="L1912" s="59" t="s">
        <v>18516</v>
      </c>
      <c r="M1912" s="59" t="s">
        <v>18516</v>
      </c>
    </row>
    <row r="1913" spans="1:18" s="59" customFormat="1" ht="14.25">
      <c r="A1913" s="59" t="s">
        <v>19113</v>
      </c>
      <c r="B1913" s="59" t="s">
        <v>32133</v>
      </c>
      <c r="C1913" s="59" t="s">
        <v>29619</v>
      </c>
      <c r="D1913" s="59" t="s">
        <v>29620</v>
      </c>
      <c r="E1913" s="164">
        <v>159</v>
      </c>
      <c r="F1913" s="164">
        <v>124</v>
      </c>
      <c r="G1913" s="165">
        <v>0.77</v>
      </c>
      <c r="H1913" s="59" t="s">
        <v>18516</v>
      </c>
      <c r="I1913" s="164">
        <v>39.52</v>
      </c>
      <c r="J1913" s="164">
        <v>163.52</v>
      </c>
      <c r="K1913" s="59">
        <v>0</v>
      </c>
      <c r="L1913" s="59" t="s">
        <v>18516</v>
      </c>
      <c r="M1913" s="59" t="s">
        <v>18516</v>
      </c>
    </row>
    <row r="1914" spans="1:18" s="59" customFormat="1" ht="14.25">
      <c r="A1914" s="59" t="s">
        <v>19110</v>
      </c>
      <c r="B1914" s="59" t="s">
        <v>32134</v>
      </c>
      <c r="C1914" s="59" t="s">
        <v>29619</v>
      </c>
      <c r="D1914" s="59" t="s">
        <v>29620</v>
      </c>
      <c r="E1914" s="164">
        <v>159</v>
      </c>
      <c r="F1914" s="164">
        <v>109</v>
      </c>
      <c r="G1914" s="165">
        <v>0.68</v>
      </c>
      <c r="H1914" s="59" t="s">
        <v>18516</v>
      </c>
      <c r="I1914" s="164">
        <v>39.52</v>
      </c>
      <c r="J1914" s="164">
        <v>148.52</v>
      </c>
      <c r="K1914" s="59">
        <v>17</v>
      </c>
      <c r="L1914" s="59" t="s">
        <v>18516</v>
      </c>
      <c r="M1914" s="59" t="s">
        <v>18516</v>
      </c>
    </row>
    <row r="1915" spans="1:18" s="59" customFormat="1" ht="14.25">
      <c r="A1915" s="59" t="s">
        <v>19116</v>
      </c>
      <c r="B1915" s="59" t="s">
        <v>32135</v>
      </c>
      <c r="C1915" s="59" t="s">
        <v>29619</v>
      </c>
      <c r="D1915" s="59" t="s">
        <v>29620</v>
      </c>
      <c r="E1915" s="164">
        <v>219</v>
      </c>
      <c r="F1915" s="164">
        <v>199</v>
      </c>
      <c r="G1915" s="165">
        <v>0.9</v>
      </c>
      <c r="H1915" s="59" t="s">
        <v>18516</v>
      </c>
      <c r="I1915" s="164">
        <v>54.49</v>
      </c>
      <c r="J1915" s="164">
        <v>253.49</v>
      </c>
      <c r="K1915" s="59">
        <v>34</v>
      </c>
      <c r="L1915" s="59" t="s">
        <v>18516</v>
      </c>
      <c r="M1915" s="59" t="s">
        <v>18516</v>
      </c>
    </row>
    <row r="1916" spans="1:18" s="59" customFormat="1" ht="14.25">
      <c r="A1916" s="59" t="s">
        <v>19143</v>
      </c>
      <c r="B1916" s="59" t="s">
        <v>32136</v>
      </c>
      <c r="C1916" s="59" t="s">
        <v>29583</v>
      </c>
      <c r="D1916" s="59" t="s">
        <v>29583</v>
      </c>
      <c r="E1916" s="59" t="s">
        <v>18516</v>
      </c>
      <c r="F1916" s="59" t="s">
        <v>18516</v>
      </c>
      <c r="G1916" s="59" t="s">
        <v>18516</v>
      </c>
      <c r="H1916" s="59" t="s">
        <v>18516</v>
      </c>
      <c r="I1916" s="59" t="s">
        <v>18516</v>
      </c>
      <c r="J1916" s="59" t="s">
        <v>18516</v>
      </c>
      <c r="K1916" s="59" t="s">
        <v>29707</v>
      </c>
      <c r="L1916" s="59" t="s">
        <v>18516</v>
      </c>
      <c r="M1916" s="59" t="s">
        <v>18516</v>
      </c>
    </row>
    <row r="1917" spans="1:18" s="59" customFormat="1" ht="14.25">
      <c r="A1917" s="59" t="s">
        <v>19140</v>
      </c>
      <c r="B1917" s="59" t="s">
        <v>32137</v>
      </c>
      <c r="C1917" s="59" t="s">
        <v>29583</v>
      </c>
      <c r="D1917" s="59" t="s">
        <v>29583</v>
      </c>
      <c r="E1917" s="59" t="s">
        <v>18516</v>
      </c>
      <c r="F1917" s="59" t="s">
        <v>18516</v>
      </c>
      <c r="G1917" s="59" t="s">
        <v>18516</v>
      </c>
      <c r="H1917" s="59" t="s">
        <v>18516</v>
      </c>
      <c r="I1917" s="59" t="s">
        <v>18516</v>
      </c>
      <c r="J1917" s="59" t="s">
        <v>18516</v>
      </c>
      <c r="K1917" s="59" t="s">
        <v>29707</v>
      </c>
      <c r="L1917" s="59" t="s">
        <v>18516</v>
      </c>
      <c r="M1917" s="59" t="s">
        <v>18516</v>
      </c>
    </row>
    <row r="1918" spans="1:18" s="59" customFormat="1" ht="14.25">
      <c r="A1918" s="59" t="s">
        <v>21493</v>
      </c>
      <c r="B1918" s="59" t="s">
        <v>32138</v>
      </c>
      <c r="C1918" s="59" t="s">
        <v>29518</v>
      </c>
      <c r="D1918" s="59" t="s">
        <v>29519</v>
      </c>
      <c r="E1918" s="164">
        <v>150</v>
      </c>
      <c r="F1918" s="164">
        <v>68</v>
      </c>
      <c r="G1918" s="165">
        <v>0.45</v>
      </c>
      <c r="H1918" s="59" t="s">
        <v>18516</v>
      </c>
      <c r="I1918" s="164">
        <v>45.24</v>
      </c>
      <c r="J1918" s="164">
        <v>113.24</v>
      </c>
      <c r="K1918" s="59">
        <v>46</v>
      </c>
      <c r="L1918" s="59" t="s">
        <v>18516</v>
      </c>
      <c r="M1918" s="59" t="s">
        <v>18516</v>
      </c>
    </row>
    <row r="1919" spans="1:18" s="59" customFormat="1" ht="14.25">
      <c r="A1919" s="59" t="s">
        <v>21490</v>
      </c>
      <c r="B1919" s="59" t="s">
        <v>32139</v>
      </c>
      <c r="C1919" s="59" t="s">
        <v>29518</v>
      </c>
      <c r="D1919" s="59" t="s">
        <v>29519</v>
      </c>
      <c r="E1919" s="59" t="s">
        <v>18516</v>
      </c>
      <c r="F1919" s="59" t="s">
        <v>18516</v>
      </c>
      <c r="G1919" s="59" t="s">
        <v>18516</v>
      </c>
      <c r="H1919" s="59" t="s">
        <v>18516</v>
      </c>
      <c r="I1919" s="59" t="s">
        <v>18516</v>
      </c>
      <c r="J1919" s="59" t="s">
        <v>18516</v>
      </c>
      <c r="K1919" s="59" t="s">
        <v>29707</v>
      </c>
      <c r="L1919" s="59" t="s">
        <v>18516</v>
      </c>
      <c r="M1919" s="59" t="s">
        <v>18516</v>
      </c>
    </row>
    <row r="1920" spans="1:18" s="59" customFormat="1" ht="14.25">
      <c r="A1920" s="59" t="s">
        <v>19137</v>
      </c>
      <c r="B1920" s="59" t="s">
        <v>32140</v>
      </c>
      <c r="C1920" s="59" t="s">
        <v>30894</v>
      </c>
      <c r="D1920" s="59" t="s">
        <v>30895</v>
      </c>
      <c r="E1920" s="164">
        <v>299</v>
      </c>
      <c r="F1920" s="164">
        <v>215</v>
      </c>
      <c r="G1920" s="165">
        <v>0.71</v>
      </c>
      <c r="H1920" s="59" t="s">
        <v>18516</v>
      </c>
      <c r="I1920" s="164">
        <v>102.43</v>
      </c>
      <c r="J1920" s="164">
        <v>317.43</v>
      </c>
      <c r="K1920" s="59">
        <v>6</v>
      </c>
      <c r="L1920" s="59" t="s">
        <v>18516</v>
      </c>
      <c r="M1920" s="59" t="s">
        <v>18516</v>
      </c>
    </row>
    <row r="1921" spans="1:18" s="59" customFormat="1" ht="14.25">
      <c r="A1921" s="59" t="s">
        <v>19131</v>
      </c>
      <c r="B1921" s="59" t="s">
        <v>32141</v>
      </c>
      <c r="C1921" s="59" t="s">
        <v>30894</v>
      </c>
      <c r="D1921" s="59" t="s">
        <v>30895</v>
      </c>
      <c r="E1921" s="164">
        <v>269</v>
      </c>
      <c r="F1921" s="164">
        <v>209</v>
      </c>
      <c r="G1921" s="165">
        <v>0.77</v>
      </c>
      <c r="H1921" s="59" t="s">
        <v>18516</v>
      </c>
      <c r="I1921" s="164">
        <v>97.01</v>
      </c>
      <c r="J1921" s="164">
        <v>306.01</v>
      </c>
      <c r="K1921" s="59">
        <v>2</v>
      </c>
      <c r="L1921" s="59" t="s">
        <v>29439</v>
      </c>
      <c r="M1921" s="59" t="s">
        <v>29446</v>
      </c>
    </row>
    <row r="1922" spans="1:18" s="59" customFormat="1" ht="14.25">
      <c r="A1922" s="59" t="s">
        <v>19128</v>
      </c>
      <c r="B1922" s="59" t="s">
        <v>32142</v>
      </c>
      <c r="C1922" s="59" t="s">
        <v>30894</v>
      </c>
      <c r="D1922" s="59" t="s">
        <v>30895</v>
      </c>
      <c r="E1922" s="164">
        <v>269</v>
      </c>
      <c r="F1922" s="164">
        <v>209</v>
      </c>
      <c r="G1922" s="165">
        <v>0.77</v>
      </c>
      <c r="H1922" s="59" t="s">
        <v>18516</v>
      </c>
      <c r="I1922" s="164">
        <v>97.01</v>
      </c>
      <c r="J1922" s="164">
        <v>306.01</v>
      </c>
      <c r="K1922" s="59">
        <v>25</v>
      </c>
      <c r="L1922" s="59" t="s">
        <v>18516</v>
      </c>
      <c r="M1922" s="59" t="s">
        <v>18516</v>
      </c>
    </row>
    <row r="1923" spans="1:18" s="59" customFormat="1" ht="14.25">
      <c r="A1923" s="59" t="s">
        <v>19134</v>
      </c>
      <c r="B1923" s="59" t="s">
        <v>32143</v>
      </c>
      <c r="C1923" s="59" t="s">
        <v>30894</v>
      </c>
      <c r="D1923" s="59" t="s">
        <v>30895</v>
      </c>
      <c r="E1923" s="164">
        <v>269</v>
      </c>
      <c r="F1923" s="164">
        <v>209</v>
      </c>
      <c r="G1923" s="165">
        <v>0.77</v>
      </c>
      <c r="H1923" s="59" t="s">
        <v>18516</v>
      </c>
      <c r="I1923" s="164">
        <v>97.01</v>
      </c>
      <c r="J1923" s="164">
        <v>306.01</v>
      </c>
      <c r="K1923" s="59">
        <v>2</v>
      </c>
      <c r="L1923" s="59" t="s">
        <v>18516</v>
      </c>
      <c r="M1923" s="59" t="s">
        <v>18516</v>
      </c>
    </row>
    <row r="1924" spans="1:18" s="59" customFormat="1" ht="14.25">
      <c r="A1924" s="59" t="s">
        <v>2749</v>
      </c>
      <c r="B1924" s="59" t="s">
        <v>32144</v>
      </c>
      <c r="C1924" s="59" t="s">
        <v>29509</v>
      </c>
      <c r="D1924" s="59" t="s">
        <v>29510</v>
      </c>
      <c r="E1924" s="164">
        <v>115</v>
      </c>
      <c r="F1924" s="164">
        <v>85</v>
      </c>
      <c r="G1924" s="165">
        <v>0.73</v>
      </c>
      <c r="H1924" s="59" t="s">
        <v>18516</v>
      </c>
      <c r="I1924" s="164">
        <v>38.76</v>
      </c>
      <c r="J1924" s="164">
        <v>123.76</v>
      </c>
      <c r="K1924" s="59">
        <v>117</v>
      </c>
      <c r="L1924" s="59" t="s">
        <v>18516</v>
      </c>
      <c r="M1924" s="59" t="s">
        <v>18516</v>
      </c>
    </row>
    <row r="1925" spans="1:18" s="59" customFormat="1" ht="14.25">
      <c r="A1925" s="59" t="s">
        <v>21514</v>
      </c>
      <c r="B1925" s="59" t="s">
        <v>32145</v>
      </c>
      <c r="C1925" s="59" t="s">
        <v>31271</v>
      </c>
      <c r="D1925" s="59" t="s">
        <v>31272</v>
      </c>
      <c r="E1925" s="164">
        <v>140</v>
      </c>
      <c r="F1925" s="164">
        <v>123</v>
      </c>
      <c r="G1925" s="165">
        <v>0.87</v>
      </c>
      <c r="H1925" s="59" t="s">
        <v>18516</v>
      </c>
      <c r="I1925" s="164">
        <v>51.68</v>
      </c>
      <c r="J1925" s="164">
        <v>174.68</v>
      </c>
      <c r="K1925" s="59">
        <v>0</v>
      </c>
      <c r="L1925" s="59" t="s">
        <v>18516</v>
      </c>
      <c r="M1925" s="59" t="s">
        <v>18516</v>
      </c>
    </row>
    <row r="1926" spans="1:18" s="59" customFormat="1" ht="14.25">
      <c r="A1926" s="59" t="s">
        <v>21523</v>
      </c>
      <c r="B1926" s="59" t="s">
        <v>32146</v>
      </c>
      <c r="C1926" s="59" t="s">
        <v>31271</v>
      </c>
      <c r="D1926" s="59" t="s">
        <v>31272</v>
      </c>
      <c r="E1926" s="164">
        <v>149</v>
      </c>
      <c r="F1926" s="164">
        <v>123</v>
      </c>
      <c r="G1926" s="165">
        <v>0.82</v>
      </c>
      <c r="H1926" s="59" t="s">
        <v>18516</v>
      </c>
      <c r="I1926" s="164">
        <v>51.68</v>
      </c>
      <c r="J1926" s="164">
        <v>174.68</v>
      </c>
      <c r="K1926" s="59">
        <v>0</v>
      </c>
      <c r="L1926" s="59" t="s">
        <v>29455</v>
      </c>
      <c r="M1926" s="59" t="s">
        <v>29668</v>
      </c>
    </row>
    <row r="1927" spans="1:18" s="59" customFormat="1" ht="14.25">
      <c r="A1927" s="59" t="s">
        <v>21520</v>
      </c>
      <c r="B1927" s="59" t="s">
        <v>32147</v>
      </c>
      <c r="C1927" s="59" t="s">
        <v>31271</v>
      </c>
      <c r="D1927" s="59" t="s">
        <v>31272</v>
      </c>
      <c r="E1927" s="164">
        <v>164</v>
      </c>
      <c r="F1927" s="164">
        <v>135</v>
      </c>
      <c r="G1927" s="165">
        <v>0.82</v>
      </c>
      <c r="H1927" s="59" t="s">
        <v>18516</v>
      </c>
      <c r="I1927" s="164">
        <v>53.09</v>
      </c>
      <c r="J1927" s="164">
        <v>188.09</v>
      </c>
      <c r="K1927" s="59">
        <v>0</v>
      </c>
      <c r="L1927" s="59" t="s">
        <v>29439</v>
      </c>
      <c r="M1927" s="59" t="s">
        <v>29668</v>
      </c>
    </row>
    <row r="1928" spans="1:18" s="59" customFormat="1" ht="14.25">
      <c r="A1928" s="59" t="s">
        <v>28539</v>
      </c>
      <c r="B1928" s="59" t="s">
        <v>32148</v>
      </c>
      <c r="C1928" s="59" t="s">
        <v>30586</v>
      </c>
      <c r="D1928" s="59" t="s">
        <v>30587</v>
      </c>
      <c r="E1928" s="164">
        <v>178</v>
      </c>
      <c r="F1928" s="164">
        <v>138.84</v>
      </c>
      <c r="G1928" s="165">
        <v>0.78</v>
      </c>
      <c r="H1928" s="59" t="s">
        <v>32149</v>
      </c>
      <c r="I1928" s="164">
        <v>56.62</v>
      </c>
      <c r="J1928" s="164">
        <v>195.46</v>
      </c>
      <c r="K1928" s="59">
        <v>95</v>
      </c>
      <c r="L1928" s="59" t="s">
        <v>18516</v>
      </c>
      <c r="M1928" s="59" t="s">
        <v>18516</v>
      </c>
    </row>
    <row r="1929" spans="1:18" s="59" customFormat="1" ht="14.25">
      <c r="A1929" s="59" t="s">
        <v>28536</v>
      </c>
      <c r="B1929" s="59" t="s">
        <v>32150</v>
      </c>
      <c r="C1929" s="59" t="s">
        <v>30586</v>
      </c>
      <c r="D1929" s="59" t="s">
        <v>30587</v>
      </c>
      <c r="E1929" s="164">
        <v>178</v>
      </c>
      <c r="F1929" s="164">
        <v>151.3</v>
      </c>
      <c r="G1929" s="165">
        <v>0.85</v>
      </c>
      <c r="H1929" s="59" t="s">
        <v>32149</v>
      </c>
      <c r="I1929" s="164">
        <v>56.62</v>
      </c>
      <c r="J1929" s="164">
        <v>207.92</v>
      </c>
      <c r="K1929" s="59">
        <v>61</v>
      </c>
      <c r="L1929" s="59" t="s">
        <v>18516</v>
      </c>
      <c r="M1929" s="59" t="s">
        <v>18516</v>
      </c>
    </row>
    <row r="1930" spans="1:18" s="59" customFormat="1" ht="14.25">
      <c r="A1930" s="59" t="s">
        <v>28533</v>
      </c>
      <c r="B1930" s="59" t="s">
        <v>32151</v>
      </c>
      <c r="C1930" s="59" t="s">
        <v>30586</v>
      </c>
      <c r="D1930" s="59" t="s">
        <v>30587</v>
      </c>
      <c r="E1930" s="164">
        <v>185</v>
      </c>
      <c r="F1930" s="164">
        <v>157.25</v>
      </c>
      <c r="G1930" s="165">
        <v>0.85</v>
      </c>
      <c r="H1930" s="59" t="s">
        <v>32149</v>
      </c>
      <c r="I1930" s="164">
        <v>101.11</v>
      </c>
      <c r="J1930" s="164">
        <v>258.36</v>
      </c>
      <c r="K1930" s="59">
        <v>50</v>
      </c>
      <c r="L1930" s="59" t="s">
        <v>18516</v>
      </c>
      <c r="M1930" s="59" t="s">
        <v>18516</v>
      </c>
    </row>
    <row r="1931" spans="1:18" s="59" customFormat="1" ht="14.25">
      <c r="A1931" s="59" t="s">
        <v>28530</v>
      </c>
      <c r="B1931" s="59" t="s">
        <v>32152</v>
      </c>
      <c r="C1931" s="59" t="s">
        <v>30586</v>
      </c>
      <c r="D1931" s="59" t="s">
        <v>30587</v>
      </c>
      <c r="E1931" s="164">
        <v>185</v>
      </c>
      <c r="F1931" s="164">
        <v>144.3</v>
      </c>
      <c r="G1931" s="165">
        <v>0.78</v>
      </c>
      <c r="H1931" s="59" t="s">
        <v>32149</v>
      </c>
      <c r="I1931" s="164">
        <v>101.11</v>
      </c>
      <c r="J1931" s="164">
        <v>245.41</v>
      </c>
      <c r="K1931" s="59">
        <v>128</v>
      </c>
      <c r="L1931" s="59" t="s">
        <v>18516</v>
      </c>
      <c r="M1931" s="59" t="s">
        <v>18516</v>
      </c>
    </row>
    <row r="1932" spans="1:18" s="59" customFormat="1" ht="14.25">
      <c r="A1932" s="59" t="s">
        <v>21453</v>
      </c>
      <c r="B1932" s="59" t="s">
        <v>32153</v>
      </c>
      <c r="C1932" s="59" t="s">
        <v>29865</v>
      </c>
      <c r="D1932" s="59" t="s">
        <v>29866</v>
      </c>
      <c r="E1932" s="59" t="s">
        <v>18516</v>
      </c>
      <c r="F1932" s="59" t="s">
        <v>18516</v>
      </c>
      <c r="G1932" s="59" t="s">
        <v>18516</v>
      </c>
      <c r="H1932" s="59" t="s">
        <v>18516</v>
      </c>
      <c r="I1932" s="59" t="s">
        <v>18516</v>
      </c>
      <c r="J1932" s="59" t="s">
        <v>18516</v>
      </c>
      <c r="K1932" s="59" t="s">
        <v>29707</v>
      </c>
      <c r="L1932" s="59" t="s">
        <v>18516</v>
      </c>
      <c r="M1932" s="59" t="s">
        <v>18516</v>
      </c>
    </row>
    <row r="1933" spans="1:18" s="59" customFormat="1" ht="14.25">
      <c r="A1933" s="59" t="s">
        <v>21456</v>
      </c>
      <c r="B1933" s="59" t="s">
        <v>32154</v>
      </c>
      <c r="C1933" s="59" t="s">
        <v>29865</v>
      </c>
      <c r="D1933" s="59" t="s">
        <v>29866</v>
      </c>
      <c r="E1933" s="164">
        <v>169</v>
      </c>
      <c r="F1933" s="164">
        <v>169</v>
      </c>
      <c r="G1933" s="59" t="s">
        <v>18516</v>
      </c>
      <c r="H1933" s="59" t="s">
        <v>18516</v>
      </c>
      <c r="I1933" s="164">
        <v>87.6</v>
      </c>
      <c r="J1933" s="164">
        <v>256.6</v>
      </c>
      <c r="K1933" s="59">
        <v>14</v>
      </c>
      <c r="L1933" s="59" t="s">
        <v>18516</v>
      </c>
      <c r="M1933" s="59" t="s">
        <v>18516</v>
      </c>
    </row>
    <row r="1934" spans="1:18" s="59" customFormat="1" ht="14.25">
      <c r="A1934" s="59" t="s">
        <v>21462</v>
      </c>
      <c r="B1934" s="59" t="s">
        <v>32155</v>
      </c>
      <c r="C1934" s="59" t="s">
        <v>29865</v>
      </c>
      <c r="D1934" s="59" t="s">
        <v>29866</v>
      </c>
      <c r="E1934" s="164">
        <v>139</v>
      </c>
      <c r="F1934" s="164">
        <v>118.15</v>
      </c>
      <c r="G1934" s="165">
        <v>0.85</v>
      </c>
      <c r="H1934" s="59" t="s">
        <v>30204</v>
      </c>
      <c r="I1934" s="164">
        <v>80.34</v>
      </c>
      <c r="J1934" s="164">
        <v>198.49</v>
      </c>
      <c r="K1934" s="59">
        <v>28</v>
      </c>
      <c r="L1934" s="59" t="s">
        <v>18516</v>
      </c>
      <c r="M1934" s="59" t="s">
        <v>18516</v>
      </c>
    </row>
    <row r="1935" spans="1:18" s="59" customFormat="1" ht="14.25">
      <c r="A1935" s="59" t="s">
        <v>21459</v>
      </c>
      <c r="B1935" s="59" t="s">
        <v>32156</v>
      </c>
      <c r="C1935" s="59" t="s">
        <v>29865</v>
      </c>
      <c r="D1935" s="59" t="s">
        <v>29866</v>
      </c>
      <c r="E1935" s="164">
        <v>139</v>
      </c>
      <c r="F1935" s="164">
        <v>118.15</v>
      </c>
      <c r="G1935" s="165">
        <v>0.85</v>
      </c>
      <c r="H1935" s="59" t="s">
        <v>30204</v>
      </c>
      <c r="I1935" s="164">
        <v>80.34</v>
      </c>
      <c r="J1935" s="164">
        <v>198.49</v>
      </c>
      <c r="K1935" s="59">
        <v>25</v>
      </c>
      <c r="L1935" s="59" t="s">
        <v>18516</v>
      </c>
      <c r="M1935" s="59" t="s">
        <v>18516</v>
      </c>
    </row>
    <row r="1936" spans="1:18" s="59" customFormat="1" ht="14.25">
      <c r="A1936" s="59" t="s">
        <v>21532</v>
      </c>
      <c r="B1936" s="59" t="s">
        <v>32157</v>
      </c>
      <c r="C1936" s="59" t="s">
        <v>29467</v>
      </c>
      <c r="D1936" s="59" t="s">
        <v>29468</v>
      </c>
      <c r="E1936" s="164">
        <v>210</v>
      </c>
      <c r="F1936" s="164">
        <v>195</v>
      </c>
      <c r="G1936" s="165">
        <v>0.92</v>
      </c>
      <c r="H1936" s="59" t="s">
        <v>18516</v>
      </c>
      <c r="I1936" s="164">
        <v>49.79</v>
      </c>
      <c r="J1936" s="164">
        <v>244.79</v>
      </c>
      <c r="K1936" s="59">
        <v>49</v>
      </c>
      <c r="L1936" s="59" t="s">
        <v>18516</v>
      </c>
      <c r="M1936" s="59" t="s">
        <v>18516</v>
      </c>
    </row>
    <row r="1937" spans="1:18" s="59" customFormat="1" ht="14.25">
      <c r="A1937" s="59" t="s">
        <v>21538</v>
      </c>
      <c r="B1937" s="59" t="s">
        <v>32158</v>
      </c>
      <c r="C1937" s="59" t="s">
        <v>29467</v>
      </c>
      <c r="D1937" s="59" t="s">
        <v>29468</v>
      </c>
      <c r="E1937" s="164">
        <v>210</v>
      </c>
      <c r="F1937" s="164">
        <v>195</v>
      </c>
      <c r="G1937" s="165">
        <v>0.92</v>
      </c>
      <c r="H1937" s="59" t="s">
        <v>18516</v>
      </c>
      <c r="I1937" s="164">
        <v>49.79</v>
      </c>
      <c r="J1937" s="164">
        <v>244.79</v>
      </c>
      <c r="K1937" s="59">
        <v>60</v>
      </c>
      <c r="L1937" s="59" t="s">
        <v>18516</v>
      </c>
      <c r="M1937" s="59" t="s">
        <v>18516</v>
      </c>
    </row>
    <row r="1938" spans="1:18" s="59" customFormat="1" ht="14.25">
      <c r="A1938" s="59" t="s">
        <v>21541</v>
      </c>
      <c r="B1938" s="59" t="s">
        <v>32159</v>
      </c>
      <c r="C1938" s="59" t="s">
        <v>29467</v>
      </c>
      <c r="D1938" s="59" t="s">
        <v>29468</v>
      </c>
      <c r="E1938" s="164">
        <v>200</v>
      </c>
      <c r="F1938" s="164">
        <v>185</v>
      </c>
      <c r="G1938" s="165">
        <v>0.92</v>
      </c>
      <c r="H1938" s="59" t="s">
        <v>18516</v>
      </c>
      <c r="I1938" s="164">
        <v>69.84</v>
      </c>
      <c r="J1938" s="164">
        <v>254.84</v>
      </c>
      <c r="K1938" s="59">
        <v>78</v>
      </c>
      <c r="L1938" s="59" t="s">
        <v>18516</v>
      </c>
      <c r="M1938" s="59" t="s">
        <v>18516</v>
      </c>
    </row>
    <row r="1939" spans="1:18" s="59" customFormat="1" ht="14.25">
      <c r="A1939" s="59" t="s">
        <v>21535</v>
      </c>
      <c r="B1939" s="59" t="s">
        <v>32160</v>
      </c>
      <c r="C1939" s="59" t="s">
        <v>29467</v>
      </c>
      <c r="D1939" s="59" t="s">
        <v>29468</v>
      </c>
      <c r="E1939" s="164">
        <v>200</v>
      </c>
      <c r="F1939" s="164">
        <v>185</v>
      </c>
      <c r="G1939" s="165">
        <v>0.92</v>
      </c>
      <c r="H1939" s="59" t="s">
        <v>18516</v>
      </c>
      <c r="I1939" s="164">
        <v>69.84</v>
      </c>
      <c r="J1939" s="164">
        <v>254.84</v>
      </c>
      <c r="K1939" s="59">
        <v>56</v>
      </c>
      <c r="L1939" s="59" t="s">
        <v>18516</v>
      </c>
      <c r="M1939" s="59" t="s">
        <v>18516</v>
      </c>
    </row>
    <row r="1940" spans="1:18" s="59" customFormat="1" ht="14.25">
      <c r="A1940" s="59" t="s">
        <v>21544</v>
      </c>
      <c r="B1940" s="59" t="s">
        <v>32161</v>
      </c>
      <c r="C1940" s="59" t="s">
        <v>31289</v>
      </c>
      <c r="D1940" s="59" t="s">
        <v>31290</v>
      </c>
      <c r="E1940" s="164">
        <v>142</v>
      </c>
      <c r="F1940" s="164">
        <v>132</v>
      </c>
      <c r="G1940" s="165">
        <v>0.92</v>
      </c>
      <c r="H1940" s="59" t="s">
        <v>18516</v>
      </c>
      <c r="I1940" s="164">
        <v>97.42</v>
      </c>
      <c r="J1940" s="164">
        <v>229.42</v>
      </c>
      <c r="K1940" s="59">
        <v>106</v>
      </c>
      <c r="L1940" s="59" t="s">
        <v>18516</v>
      </c>
      <c r="M1940" s="59" t="s">
        <v>18516</v>
      </c>
    </row>
    <row r="1941" spans="1:18" s="59" customFormat="1" ht="14.25">
      <c r="A1941" s="59" t="s">
        <v>21559</v>
      </c>
      <c r="B1941" s="59" t="s">
        <v>32162</v>
      </c>
      <c r="C1941" s="59" t="s">
        <v>29467</v>
      </c>
      <c r="D1941" s="59" t="s">
        <v>29468</v>
      </c>
      <c r="E1941" s="59" t="s">
        <v>18516</v>
      </c>
      <c r="F1941" s="59" t="s">
        <v>18516</v>
      </c>
      <c r="G1941" s="59" t="s">
        <v>18516</v>
      </c>
      <c r="H1941" s="59" t="s">
        <v>18516</v>
      </c>
      <c r="I1941" s="59" t="s">
        <v>18516</v>
      </c>
      <c r="J1941" s="59" t="s">
        <v>18516</v>
      </c>
      <c r="K1941" s="59" t="s">
        <v>29707</v>
      </c>
      <c r="L1941" s="59" t="s">
        <v>18516</v>
      </c>
      <c r="M1941" s="59" t="s">
        <v>18516</v>
      </c>
    </row>
    <row r="1942" spans="1:18" s="59" customFormat="1" ht="14.25">
      <c r="A1942" s="59" t="s">
        <v>21556</v>
      </c>
      <c r="B1942" s="59" t="s">
        <v>32163</v>
      </c>
      <c r="C1942" s="59" t="s">
        <v>29467</v>
      </c>
      <c r="D1942" s="59" t="s">
        <v>29468</v>
      </c>
      <c r="E1942" s="59" t="s">
        <v>18516</v>
      </c>
      <c r="F1942" s="59" t="s">
        <v>18516</v>
      </c>
      <c r="G1942" s="59" t="s">
        <v>18516</v>
      </c>
      <c r="H1942" s="59" t="s">
        <v>18516</v>
      </c>
      <c r="I1942" s="59" t="s">
        <v>18516</v>
      </c>
      <c r="J1942" s="59" t="s">
        <v>18516</v>
      </c>
      <c r="K1942" s="59" t="s">
        <v>29707</v>
      </c>
      <c r="L1942" s="59" t="s">
        <v>18516</v>
      </c>
      <c r="M1942" s="59" t="s">
        <v>18516</v>
      </c>
    </row>
    <row r="1943" spans="1:18" s="59" customFormat="1" ht="14.25">
      <c r="A1943" s="59" t="s">
        <v>21553</v>
      </c>
      <c r="B1943" s="59" t="s">
        <v>32164</v>
      </c>
      <c r="C1943" s="59" t="s">
        <v>29467</v>
      </c>
      <c r="D1943" s="59" t="s">
        <v>29468</v>
      </c>
      <c r="E1943" s="164">
        <v>186</v>
      </c>
      <c r="F1943" s="164">
        <v>130.19</v>
      </c>
      <c r="G1943" s="165">
        <v>0.69</v>
      </c>
      <c r="H1943" s="59" t="s">
        <v>51003</v>
      </c>
      <c r="I1943" s="164">
        <v>57.06</v>
      </c>
      <c r="J1943" s="164">
        <v>187.25</v>
      </c>
      <c r="K1943" s="59">
        <v>42</v>
      </c>
      <c r="L1943" s="59" t="s">
        <v>18516</v>
      </c>
      <c r="M1943" s="59" t="s">
        <v>18516</v>
      </c>
    </row>
    <row r="1944" spans="1:18" s="59" customFormat="1" ht="14.25">
      <c r="A1944" s="59" t="s">
        <v>19177</v>
      </c>
      <c r="B1944" s="59" t="s">
        <v>32165</v>
      </c>
      <c r="C1944" s="59" t="s">
        <v>29583</v>
      </c>
      <c r="D1944" s="59" t="s">
        <v>29583</v>
      </c>
      <c r="E1944" s="164">
        <v>195</v>
      </c>
      <c r="F1944" s="164">
        <v>150</v>
      </c>
      <c r="G1944" s="165">
        <v>0.76</v>
      </c>
      <c r="H1944" s="59" t="s">
        <v>18516</v>
      </c>
      <c r="I1944" s="164">
        <v>53.63</v>
      </c>
      <c r="J1944" s="164">
        <v>203.63</v>
      </c>
      <c r="K1944" s="59">
        <v>107</v>
      </c>
      <c r="L1944" s="59" t="s">
        <v>18516</v>
      </c>
      <c r="M1944" s="59" t="s">
        <v>18516</v>
      </c>
    </row>
    <row r="1945" spans="1:18" s="59" customFormat="1" ht="14.25">
      <c r="A1945" s="59" t="s">
        <v>19174</v>
      </c>
      <c r="B1945" s="59" t="s">
        <v>32166</v>
      </c>
      <c r="C1945" s="59" t="s">
        <v>29583</v>
      </c>
      <c r="D1945" s="59" t="s">
        <v>29583</v>
      </c>
      <c r="E1945" s="164">
        <v>195</v>
      </c>
      <c r="F1945" s="164">
        <v>150</v>
      </c>
      <c r="G1945" s="165">
        <v>0.76</v>
      </c>
      <c r="H1945" s="59" t="s">
        <v>18516</v>
      </c>
      <c r="I1945" s="164">
        <v>53.63</v>
      </c>
      <c r="J1945" s="164">
        <v>203.63</v>
      </c>
      <c r="K1945" s="59">
        <v>162</v>
      </c>
      <c r="L1945" s="59" t="s">
        <v>18516</v>
      </c>
      <c r="M1945" s="59" t="s">
        <v>18516</v>
      </c>
    </row>
    <row r="1946" spans="1:18" s="59" customFormat="1" ht="14.25">
      <c r="A1946" s="59" t="s">
        <v>19171</v>
      </c>
      <c r="B1946" s="59" t="s">
        <v>32167</v>
      </c>
      <c r="C1946" s="59" t="s">
        <v>29583</v>
      </c>
      <c r="D1946" s="59" t="s">
        <v>29583</v>
      </c>
      <c r="E1946" s="164">
        <v>180</v>
      </c>
      <c r="F1946" s="164">
        <v>135</v>
      </c>
      <c r="G1946" s="165">
        <v>0.75</v>
      </c>
      <c r="H1946" s="59" t="s">
        <v>18516</v>
      </c>
      <c r="I1946" s="164">
        <v>51.26</v>
      </c>
      <c r="J1946" s="164">
        <v>186.26</v>
      </c>
      <c r="K1946" s="59">
        <v>94</v>
      </c>
      <c r="L1946" s="59" t="s">
        <v>18516</v>
      </c>
      <c r="M1946" s="59" t="s">
        <v>18516</v>
      </c>
    </row>
    <row r="1947" spans="1:18" s="59" customFormat="1" ht="14.25">
      <c r="A1947" s="59" t="s">
        <v>19168</v>
      </c>
      <c r="B1947" s="59" t="s">
        <v>32168</v>
      </c>
      <c r="C1947" s="59" t="s">
        <v>29583</v>
      </c>
      <c r="D1947" s="59" t="s">
        <v>29583</v>
      </c>
      <c r="E1947" s="164">
        <v>180</v>
      </c>
      <c r="F1947" s="164">
        <v>135</v>
      </c>
      <c r="G1947" s="165">
        <v>0.75</v>
      </c>
      <c r="H1947" s="59" t="s">
        <v>18516</v>
      </c>
      <c r="I1947" s="164">
        <v>51.26</v>
      </c>
      <c r="J1947" s="164">
        <v>186.26</v>
      </c>
      <c r="K1947" s="59">
        <v>176</v>
      </c>
      <c r="L1947" s="59" t="s">
        <v>18516</v>
      </c>
      <c r="M1947" s="59" t="s">
        <v>18516</v>
      </c>
    </row>
    <row r="1948" spans="1:18" s="59" customFormat="1" ht="14.25">
      <c r="A1948" s="59" t="s">
        <v>19165</v>
      </c>
      <c r="B1948" s="59" t="s">
        <v>32169</v>
      </c>
      <c r="C1948" s="59" t="s">
        <v>29583</v>
      </c>
      <c r="D1948" s="59" t="s">
        <v>29583</v>
      </c>
      <c r="E1948" s="164">
        <v>170</v>
      </c>
      <c r="F1948" s="164">
        <v>125</v>
      </c>
      <c r="G1948" s="165">
        <v>0.73</v>
      </c>
      <c r="H1948" s="59" t="s">
        <v>18516</v>
      </c>
      <c r="I1948" s="164">
        <v>43.99</v>
      </c>
      <c r="J1948" s="164">
        <v>168.99</v>
      </c>
      <c r="K1948" s="59">
        <v>77</v>
      </c>
      <c r="L1948" s="59" t="s">
        <v>18516</v>
      </c>
      <c r="M1948" s="59" t="s">
        <v>18516</v>
      </c>
    </row>
    <row r="1949" spans="1:18" s="59" customFormat="1" ht="14.25">
      <c r="A1949" s="59" t="s">
        <v>19162</v>
      </c>
      <c r="B1949" s="59" t="s">
        <v>32170</v>
      </c>
      <c r="C1949" s="59" t="s">
        <v>29583</v>
      </c>
      <c r="D1949" s="59" t="s">
        <v>29583</v>
      </c>
      <c r="E1949" s="164">
        <v>170</v>
      </c>
      <c r="F1949" s="164">
        <v>125</v>
      </c>
      <c r="G1949" s="165">
        <v>0.73</v>
      </c>
      <c r="H1949" s="59" t="s">
        <v>18516</v>
      </c>
      <c r="I1949" s="164">
        <v>43.99</v>
      </c>
      <c r="J1949" s="164">
        <v>168.99</v>
      </c>
      <c r="K1949" s="59">
        <v>148</v>
      </c>
      <c r="L1949" s="59" t="s">
        <v>18516</v>
      </c>
      <c r="M1949" s="59" t="s">
        <v>18516</v>
      </c>
    </row>
    <row r="1950" spans="1:18" s="59" customFormat="1" ht="14.25">
      <c r="A1950" s="59" t="s">
        <v>21517</v>
      </c>
      <c r="B1950" s="59" t="s">
        <v>32171</v>
      </c>
      <c r="C1950" s="59" t="s">
        <v>31271</v>
      </c>
      <c r="D1950" s="59" t="s">
        <v>31272</v>
      </c>
      <c r="E1950" s="164">
        <v>164</v>
      </c>
      <c r="F1950" s="164">
        <v>164</v>
      </c>
      <c r="G1950" s="59" t="s">
        <v>18516</v>
      </c>
      <c r="H1950" s="59" t="s">
        <v>18516</v>
      </c>
      <c r="I1950" s="164">
        <v>53.21</v>
      </c>
      <c r="J1950" s="164">
        <v>217.21</v>
      </c>
      <c r="K1950" s="59">
        <v>0</v>
      </c>
      <c r="L1950" s="59" t="s">
        <v>18516</v>
      </c>
      <c r="M1950" s="59" t="s">
        <v>18516</v>
      </c>
    </row>
    <row r="1951" spans="1:18" s="59" customFormat="1" ht="14.25">
      <c r="A1951" s="59" t="s">
        <v>21482</v>
      </c>
      <c r="B1951" s="59" t="s">
        <v>32172</v>
      </c>
      <c r="C1951" s="59" t="s">
        <v>29509</v>
      </c>
      <c r="D1951" s="59" t="s">
        <v>29510</v>
      </c>
      <c r="E1951" s="164">
        <v>130</v>
      </c>
      <c r="F1951" s="164">
        <v>105</v>
      </c>
      <c r="G1951" s="165">
        <v>0.8</v>
      </c>
      <c r="H1951" s="59" t="s">
        <v>18516</v>
      </c>
      <c r="I1951" s="164">
        <v>41.9</v>
      </c>
      <c r="J1951" s="164">
        <v>146.9</v>
      </c>
      <c r="K1951" s="59">
        <v>83</v>
      </c>
      <c r="L1951" s="59" t="s">
        <v>29439</v>
      </c>
      <c r="M1951" s="59" t="s">
        <v>30529</v>
      </c>
    </row>
    <row r="1952" spans="1:18" s="59" customFormat="1" ht="14.25">
      <c r="A1952" s="59" t="s">
        <v>2755</v>
      </c>
      <c r="B1952" s="59" t="s">
        <v>32173</v>
      </c>
      <c r="C1952" s="59" t="s">
        <v>29509</v>
      </c>
      <c r="D1952" s="59" t="s">
        <v>29510</v>
      </c>
      <c r="E1952" s="164">
        <v>115</v>
      </c>
      <c r="F1952" s="164">
        <v>85</v>
      </c>
      <c r="G1952" s="165">
        <v>0.73</v>
      </c>
      <c r="H1952" s="59" t="s">
        <v>18516</v>
      </c>
      <c r="I1952" s="164">
        <v>38.76</v>
      </c>
      <c r="J1952" s="164">
        <v>123.76</v>
      </c>
      <c r="K1952" s="59">
        <v>60</v>
      </c>
      <c r="L1952" s="59" t="s">
        <v>29439</v>
      </c>
      <c r="M1952" s="59" t="s">
        <v>30111</v>
      </c>
    </row>
    <row r="1953" spans="1:18" s="59" customFormat="1" ht="14.25">
      <c r="A1953" s="59" t="s">
        <v>21479</v>
      </c>
      <c r="B1953" s="59" t="s">
        <v>32174</v>
      </c>
      <c r="C1953" s="59" t="s">
        <v>29509</v>
      </c>
      <c r="D1953" s="59" t="s">
        <v>29510</v>
      </c>
      <c r="E1953" s="164">
        <v>115</v>
      </c>
      <c r="F1953" s="164">
        <v>85</v>
      </c>
      <c r="G1953" s="165">
        <v>0.73</v>
      </c>
      <c r="H1953" s="59" t="s">
        <v>18516</v>
      </c>
      <c r="I1953" s="164">
        <v>38.76</v>
      </c>
      <c r="J1953" s="164">
        <v>123.76</v>
      </c>
      <c r="K1953" s="59">
        <v>46</v>
      </c>
      <c r="L1953" s="59" t="s">
        <v>18516</v>
      </c>
      <c r="M1953" s="59" t="s">
        <v>18516</v>
      </c>
    </row>
    <row r="1954" spans="1:18" s="59" customFormat="1" ht="14.25">
      <c r="A1954" s="59" t="s">
        <v>2044</v>
      </c>
      <c r="B1954" s="59" t="s">
        <v>32175</v>
      </c>
      <c r="C1954" s="59" t="s">
        <v>29509</v>
      </c>
      <c r="D1954" s="59" t="s">
        <v>29510</v>
      </c>
      <c r="E1954" s="164">
        <v>115</v>
      </c>
      <c r="F1954" s="164">
        <v>95</v>
      </c>
      <c r="G1954" s="165">
        <v>0.82</v>
      </c>
      <c r="H1954" s="59" t="s">
        <v>18516</v>
      </c>
      <c r="I1954" s="164">
        <v>38.44</v>
      </c>
      <c r="J1954" s="164">
        <v>133.44</v>
      </c>
      <c r="K1954" s="59">
        <v>150</v>
      </c>
      <c r="L1954" s="59" t="s">
        <v>18516</v>
      </c>
      <c r="M1954" s="59" t="s">
        <v>18516</v>
      </c>
    </row>
    <row r="1955" spans="1:18" s="59" customFormat="1" ht="14.25">
      <c r="A1955" s="59" t="s">
        <v>2038</v>
      </c>
      <c r="B1955" s="59" t="s">
        <v>32176</v>
      </c>
      <c r="C1955" s="59" t="s">
        <v>29509</v>
      </c>
      <c r="D1955" s="59" t="s">
        <v>29510</v>
      </c>
      <c r="E1955" s="164">
        <v>115</v>
      </c>
      <c r="F1955" s="164">
        <v>95</v>
      </c>
      <c r="G1955" s="165">
        <v>0.82</v>
      </c>
      <c r="H1955" s="59" t="s">
        <v>18516</v>
      </c>
      <c r="I1955" s="164">
        <v>38.44</v>
      </c>
      <c r="J1955" s="164">
        <v>133.44</v>
      </c>
      <c r="K1955" s="59">
        <v>66</v>
      </c>
      <c r="L1955" s="59" t="s">
        <v>29439</v>
      </c>
      <c r="M1955" s="59" t="s">
        <v>30529</v>
      </c>
    </row>
    <row r="1956" spans="1:18" s="59" customFormat="1" ht="14.25">
      <c r="A1956" s="59" t="s">
        <v>2041</v>
      </c>
      <c r="B1956" s="59" t="s">
        <v>32177</v>
      </c>
      <c r="C1956" s="59" t="s">
        <v>29509</v>
      </c>
      <c r="D1956" s="59" t="s">
        <v>29510</v>
      </c>
      <c r="E1956" s="164">
        <v>115</v>
      </c>
      <c r="F1956" s="164">
        <v>95</v>
      </c>
      <c r="G1956" s="165">
        <v>0.82</v>
      </c>
      <c r="H1956" s="59" t="s">
        <v>18516</v>
      </c>
      <c r="I1956" s="164">
        <v>38.44</v>
      </c>
      <c r="J1956" s="164">
        <v>133.44</v>
      </c>
      <c r="K1956" s="59">
        <v>119</v>
      </c>
      <c r="L1956" s="59" t="s">
        <v>18516</v>
      </c>
      <c r="M1956" s="59" t="s">
        <v>18516</v>
      </c>
    </row>
    <row r="1957" spans="1:18" s="59" customFormat="1" ht="14.25">
      <c r="A1957" s="59" t="s">
        <v>32178</v>
      </c>
      <c r="B1957" s="59" t="s">
        <v>32179</v>
      </c>
      <c r="C1957" s="59" t="s">
        <v>29408</v>
      </c>
      <c r="D1957" s="59" t="s">
        <v>29409</v>
      </c>
      <c r="E1957" s="59" t="s">
        <v>18516</v>
      </c>
      <c r="F1957" s="59" t="s">
        <v>18516</v>
      </c>
      <c r="G1957" s="59" t="s">
        <v>18516</v>
      </c>
      <c r="H1957" s="59" t="s">
        <v>18516</v>
      </c>
      <c r="I1957" s="59" t="s">
        <v>18516</v>
      </c>
      <c r="J1957" s="59" t="s">
        <v>18516</v>
      </c>
      <c r="K1957" s="59" t="s">
        <v>29707</v>
      </c>
      <c r="L1957" s="59" t="s">
        <v>18516</v>
      </c>
      <c r="M1957" s="59" t="s">
        <v>18516</v>
      </c>
    </row>
    <row r="1958" spans="1:18" s="59" customFormat="1" ht="14.25">
      <c r="A1958" s="59" t="s">
        <v>32180</v>
      </c>
      <c r="B1958" s="59" t="s">
        <v>32181</v>
      </c>
      <c r="C1958" s="59" t="s">
        <v>29408</v>
      </c>
      <c r="D1958" s="59" t="s">
        <v>29409</v>
      </c>
      <c r="E1958" s="59" t="s">
        <v>18516</v>
      </c>
      <c r="F1958" s="59" t="s">
        <v>18516</v>
      </c>
      <c r="G1958" s="59" t="s">
        <v>18516</v>
      </c>
      <c r="H1958" s="59" t="s">
        <v>18516</v>
      </c>
      <c r="I1958" s="59" t="s">
        <v>18516</v>
      </c>
      <c r="J1958" s="59" t="s">
        <v>18516</v>
      </c>
      <c r="K1958" s="59" t="s">
        <v>29707</v>
      </c>
      <c r="L1958" s="59" t="s">
        <v>18516</v>
      </c>
      <c r="M1958" s="59" t="s">
        <v>18516</v>
      </c>
    </row>
    <row r="1959" spans="1:18" s="59" customFormat="1" ht="14.25">
      <c r="A1959" s="59" t="s">
        <v>32182</v>
      </c>
      <c r="B1959" s="59" t="s">
        <v>32183</v>
      </c>
      <c r="C1959" s="59" t="s">
        <v>29408</v>
      </c>
      <c r="D1959" s="59" t="s">
        <v>29409</v>
      </c>
      <c r="E1959" s="59" t="s">
        <v>18516</v>
      </c>
      <c r="F1959" s="59" t="s">
        <v>18516</v>
      </c>
      <c r="G1959" s="59" t="s">
        <v>18516</v>
      </c>
      <c r="H1959" s="59" t="s">
        <v>18516</v>
      </c>
      <c r="I1959" s="59" t="s">
        <v>18516</v>
      </c>
      <c r="J1959" s="59" t="s">
        <v>18516</v>
      </c>
      <c r="K1959" s="59" t="s">
        <v>29707</v>
      </c>
      <c r="L1959" s="59" t="s">
        <v>18516</v>
      </c>
      <c r="M1959" s="59" t="s">
        <v>18516</v>
      </c>
    </row>
    <row r="1960" spans="1:18" s="59" customFormat="1" ht="14.25">
      <c r="A1960" s="59" t="s">
        <v>32184</v>
      </c>
      <c r="B1960" s="59" t="s">
        <v>32185</v>
      </c>
      <c r="C1960" s="59" t="s">
        <v>29408</v>
      </c>
      <c r="D1960" s="59" t="s">
        <v>29409</v>
      </c>
      <c r="E1960" s="164">
        <v>230</v>
      </c>
      <c r="F1960" s="164">
        <v>230</v>
      </c>
      <c r="G1960" s="59" t="s">
        <v>18516</v>
      </c>
      <c r="H1960" s="59" t="s">
        <v>18516</v>
      </c>
      <c r="I1960" s="164">
        <v>84.32</v>
      </c>
      <c r="J1960" s="164">
        <v>314.32</v>
      </c>
      <c r="K1960" s="59">
        <v>0</v>
      </c>
      <c r="L1960" s="59" t="s">
        <v>18516</v>
      </c>
      <c r="M1960" s="59" t="s">
        <v>18516</v>
      </c>
    </row>
    <row r="1961" spans="1:18" s="59" customFormat="1" ht="14.25">
      <c r="A1961" s="59" t="s">
        <v>32186</v>
      </c>
      <c r="B1961" s="59" t="s">
        <v>32187</v>
      </c>
      <c r="C1961" s="59" t="s">
        <v>29408</v>
      </c>
      <c r="D1961" s="59" t="s">
        <v>29409</v>
      </c>
      <c r="E1961" s="59" t="s">
        <v>18516</v>
      </c>
      <c r="F1961" s="59" t="s">
        <v>18516</v>
      </c>
      <c r="G1961" s="59" t="s">
        <v>18516</v>
      </c>
      <c r="H1961" s="59" t="s">
        <v>18516</v>
      </c>
      <c r="I1961" s="59" t="s">
        <v>18516</v>
      </c>
      <c r="J1961" s="59" t="s">
        <v>18516</v>
      </c>
      <c r="K1961" s="59" t="s">
        <v>29707</v>
      </c>
      <c r="L1961" s="59" t="s">
        <v>18516</v>
      </c>
      <c r="M1961" s="59" t="s">
        <v>18516</v>
      </c>
    </row>
    <row r="1962" spans="1:18" s="59" customFormat="1" ht="14.25">
      <c r="A1962" s="59" t="s">
        <v>32188</v>
      </c>
      <c r="B1962" s="59" t="s">
        <v>32189</v>
      </c>
      <c r="C1962" s="59" t="s">
        <v>29408</v>
      </c>
      <c r="D1962" s="59" t="s">
        <v>29409</v>
      </c>
      <c r="E1962" s="164">
        <v>420</v>
      </c>
      <c r="F1962" s="164">
        <v>390</v>
      </c>
      <c r="G1962" s="165">
        <v>0.92</v>
      </c>
      <c r="H1962" s="59" t="s">
        <v>18516</v>
      </c>
      <c r="I1962" s="164">
        <v>144.57</v>
      </c>
      <c r="J1962" s="164">
        <v>534.57</v>
      </c>
      <c r="K1962" s="59">
        <v>1</v>
      </c>
      <c r="L1962" s="59" t="s">
        <v>18516</v>
      </c>
      <c r="M1962" s="59" t="s">
        <v>18516</v>
      </c>
    </row>
    <row r="1963" spans="1:18" s="59" customFormat="1" ht="14.25">
      <c r="A1963" s="59" t="s">
        <v>32190</v>
      </c>
      <c r="B1963" s="59" t="s">
        <v>32191</v>
      </c>
      <c r="C1963" s="59" t="s">
        <v>29408</v>
      </c>
      <c r="D1963" s="59" t="s">
        <v>29409</v>
      </c>
      <c r="E1963" s="164">
        <v>420</v>
      </c>
      <c r="F1963" s="164">
        <v>390</v>
      </c>
      <c r="G1963" s="165">
        <v>0.92</v>
      </c>
      <c r="H1963" s="59" t="s">
        <v>18516</v>
      </c>
      <c r="I1963" s="164">
        <v>144.57</v>
      </c>
      <c r="J1963" s="164">
        <v>534.57</v>
      </c>
      <c r="K1963" s="59">
        <v>0</v>
      </c>
      <c r="L1963" s="59" t="s">
        <v>18516</v>
      </c>
      <c r="M1963" s="59" t="s">
        <v>18516</v>
      </c>
    </row>
    <row r="1964" spans="1:18" s="59" customFormat="1" ht="14.25">
      <c r="A1964" s="59" t="s">
        <v>2716</v>
      </c>
      <c r="B1964" s="59" t="s">
        <v>32192</v>
      </c>
      <c r="C1964" s="59" t="s">
        <v>29509</v>
      </c>
      <c r="D1964" s="59" t="s">
        <v>29510</v>
      </c>
      <c r="E1964" s="164">
        <v>130</v>
      </c>
      <c r="F1964" s="164">
        <v>105</v>
      </c>
      <c r="G1964" s="165">
        <v>0.8</v>
      </c>
      <c r="H1964" s="59" t="s">
        <v>18516</v>
      </c>
      <c r="I1964" s="164">
        <v>41.9</v>
      </c>
      <c r="J1964" s="164">
        <v>146.9</v>
      </c>
      <c r="K1964" s="59">
        <v>51</v>
      </c>
      <c r="L1964" s="59" t="s">
        <v>29439</v>
      </c>
      <c r="M1964" s="59" t="s">
        <v>30529</v>
      </c>
    </row>
    <row r="1965" spans="1:18" s="59" customFormat="1" ht="14.25">
      <c r="A1965" s="59" t="s">
        <v>19183</v>
      </c>
      <c r="B1965" s="59" t="s">
        <v>32193</v>
      </c>
      <c r="C1965" s="59" t="s">
        <v>29509</v>
      </c>
      <c r="D1965" s="59" t="s">
        <v>29510</v>
      </c>
      <c r="E1965" s="59" t="s">
        <v>18516</v>
      </c>
      <c r="F1965" s="59" t="s">
        <v>18516</v>
      </c>
      <c r="G1965" s="59" t="s">
        <v>18516</v>
      </c>
      <c r="H1965" s="59" t="s">
        <v>18516</v>
      </c>
      <c r="I1965" s="59" t="s">
        <v>18516</v>
      </c>
      <c r="J1965" s="59" t="s">
        <v>18516</v>
      </c>
      <c r="K1965" s="59" t="s">
        <v>29707</v>
      </c>
      <c r="L1965" s="59" t="s">
        <v>18516</v>
      </c>
      <c r="M1965" s="59" t="s">
        <v>18516</v>
      </c>
    </row>
    <row r="1966" spans="1:18" s="59" customFormat="1" ht="14.25">
      <c r="A1966" s="59" t="s">
        <v>32194</v>
      </c>
      <c r="B1966" s="59" t="s">
        <v>32195</v>
      </c>
      <c r="C1966" s="59" t="s">
        <v>29509</v>
      </c>
      <c r="D1966" s="59" t="s">
        <v>29510</v>
      </c>
      <c r="E1966" s="59" t="s">
        <v>18516</v>
      </c>
      <c r="F1966" s="59" t="s">
        <v>18516</v>
      </c>
      <c r="G1966" s="59" t="s">
        <v>18516</v>
      </c>
      <c r="H1966" s="59" t="s">
        <v>18516</v>
      </c>
      <c r="I1966" s="59" t="s">
        <v>18516</v>
      </c>
      <c r="J1966" s="59" t="s">
        <v>18516</v>
      </c>
      <c r="K1966" s="59" t="s">
        <v>29707</v>
      </c>
      <c r="L1966" s="59" t="s">
        <v>18516</v>
      </c>
      <c r="M1966" s="59" t="s">
        <v>18516</v>
      </c>
    </row>
    <row r="1967" spans="1:18" s="59" customFormat="1" ht="14.25">
      <c r="A1967" s="59" t="s">
        <v>21465</v>
      </c>
      <c r="B1967" s="59" t="s">
        <v>32196</v>
      </c>
      <c r="C1967" s="59" t="s">
        <v>30420</v>
      </c>
      <c r="D1967" s="59" t="s">
        <v>30421</v>
      </c>
      <c r="E1967" s="164">
        <v>198.9</v>
      </c>
      <c r="F1967" s="164">
        <v>198.9</v>
      </c>
      <c r="G1967" s="59" t="s">
        <v>18516</v>
      </c>
      <c r="H1967" s="59" t="s">
        <v>18516</v>
      </c>
      <c r="I1967" s="164">
        <v>85.59</v>
      </c>
      <c r="J1967" s="164">
        <v>284.49</v>
      </c>
      <c r="K1967" s="59">
        <v>23</v>
      </c>
      <c r="L1967" s="59" t="s">
        <v>18516</v>
      </c>
      <c r="M1967" s="59" t="s">
        <v>18516</v>
      </c>
    </row>
    <row r="1968" spans="1:18" s="59" customFormat="1" ht="14.25">
      <c r="A1968" s="59" t="s">
        <v>21468</v>
      </c>
      <c r="B1968" s="59" t="s">
        <v>32197</v>
      </c>
      <c r="C1968" s="59" t="s">
        <v>30420</v>
      </c>
      <c r="D1968" s="59" t="s">
        <v>30421</v>
      </c>
      <c r="E1968" s="164">
        <v>108.5</v>
      </c>
      <c r="F1968" s="164">
        <v>108.5</v>
      </c>
      <c r="G1968" s="59" t="s">
        <v>18516</v>
      </c>
      <c r="H1968" s="59" t="s">
        <v>18516</v>
      </c>
      <c r="I1968" s="164">
        <v>44.79</v>
      </c>
      <c r="J1968" s="164">
        <v>153.29</v>
      </c>
      <c r="K1968" s="59">
        <v>11</v>
      </c>
      <c r="L1968" s="59" t="s">
        <v>29410</v>
      </c>
      <c r="M1968" s="59" t="s">
        <v>30216</v>
      </c>
    </row>
    <row r="1969" spans="1:18" s="59" customFormat="1" ht="14.25">
      <c r="A1969" s="59" t="s">
        <v>21443</v>
      </c>
      <c r="B1969" s="59" t="s">
        <v>32198</v>
      </c>
      <c r="C1969" s="59" t="s">
        <v>30574</v>
      </c>
      <c r="D1969" s="59" t="s">
        <v>30575</v>
      </c>
      <c r="E1969" s="59" t="s">
        <v>18516</v>
      </c>
      <c r="F1969" s="59" t="s">
        <v>18516</v>
      </c>
      <c r="G1969" s="59" t="s">
        <v>18516</v>
      </c>
      <c r="H1969" s="59" t="s">
        <v>18516</v>
      </c>
      <c r="I1969" s="59" t="s">
        <v>18516</v>
      </c>
      <c r="J1969" s="59" t="s">
        <v>18516</v>
      </c>
      <c r="K1969" s="59" t="s">
        <v>29707</v>
      </c>
      <c r="L1969" s="59" t="s">
        <v>18516</v>
      </c>
      <c r="M1969" s="59" t="s">
        <v>18516</v>
      </c>
    </row>
    <row r="1970" spans="1:18" s="59" customFormat="1" ht="14.25">
      <c r="A1970" s="59" t="s">
        <v>21335</v>
      </c>
      <c r="B1970" s="59" t="s">
        <v>32199</v>
      </c>
      <c r="C1970" s="59" t="s">
        <v>29509</v>
      </c>
      <c r="D1970" s="59" t="s">
        <v>29510</v>
      </c>
      <c r="E1970" s="164">
        <v>285</v>
      </c>
      <c r="F1970" s="164">
        <v>220</v>
      </c>
      <c r="G1970" s="165">
        <v>0.77</v>
      </c>
      <c r="H1970" s="59" t="s">
        <v>18516</v>
      </c>
      <c r="I1970" s="164">
        <v>97.11</v>
      </c>
      <c r="J1970" s="164">
        <v>317.11</v>
      </c>
      <c r="K1970" s="59">
        <v>50</v>
      </c>
      <c r="L1970" s="59" t="s">
        <v>18516</v>
      </c>
      <c r="M1970" s="59" t="s">
        <v>18516</v>
      </c>
    </row>
    <row r="1971" spans="1:18" s="59" customFormat="1" ht="14.25">
      <c r="A1971" s="59" t="s">
        <v>21338</v>
      </c>
      <c r="B1971" s="59" t="s">
        <v>32200</v>
      </c>
      <c r="C1971" s="59" t="s">
        <v>29509</v>
      </c>
      <c r="D1971" s="59" t="s">
        <v>29510</v>
      </c>
      <c r="E1971" s="164">
        <v>285</v>
      </c>
      <c r="F1971" s="164">
        <v>220</v>
      </c>
      <c r="G1971" s="165">
        <v>0.77</v>
      </c>
      <c r="H1971" s="59" t="s">
        <v>18516</v>
      </c>
      <c r="I1971" s="164">
        <v>97.11</v>
      </c>
      <c r="J1971" s="164">
        <v>317.11</v>
      </c>
      <c r="K1971" s="59">
        <v>106</v>
      </c>
      <c r="L1971" s="59" t="s">
        <v>18516</v>
      </c>
      <c r="M1971" s="59" t="s">
        <v>18516</v>
      </c>
    </row>
    <row r="1972" spans="1:18" s="59" customFormat="1" ht="14.25">
      <c r="A1972" s="59" t="s">
        <v>19125</v>
      </c>
      <c r="B1972" s="59" t="s">
        <v>32201</v>
      </c>
      <c r="C1972" s="59" t="s">
        <v>29518</v>
      </c>
      <c r="D1972" s="59" t="s">
        <v>29519</v>
      </c>
      <c r="E1972" s="164">
        <v>249</v>
      </c>
      <c r="F1972" s="164">
        <v>210</v>
      </c>
      <c r="G1972" s="165">
        <v>0.84</v>
      </c>
      <c r="H1972" s="59" t="s">
        <v>18516</v>
      </c>
      <c r="I1972" s="164">
        <v>88.46</v>
      </c>
      <c r="J1972" s="164">
        <v>298.46</v>
      </c>
      <c r="K1972" s="59">
        <v>39</v>
      </c>
      <c r="L1972" s="59" t="s">
        <v>18516</v>
      </c>
      <c r="M1972" s="59" t="s">
        <v>18516</v>
      </c>
    </row>
    <row r="1973" spans="1:18" s="59" customFormat="1" ht="14.25">
      <c r="A1973" s="59" t="s">
        <v>19119</v>
      </c>
      <c r="B1973" s="59" t="s">
        <v>32202</v>
      </c>
      <c r="C1973" s="59" t="s">
        <v>29518</v>
      </c>
      <c r="D1973" s="59" t="s">
        <v>29519</v>
      </c>
      <c r="E1973" s="164">
        <v>249</v>
      </c>
      <c r="F1973" s="164">
        <v>210</v>
      </c>
      <c r="G1973" s="165">
        <v>0.84</v>
      </c>
      <c r="H1973" s="59" t="s">
        <v>18516</v>
      </c>
      <c r="I1973" s="164">
        <v>88.46</v>
      </c>
      <c r="J1973" s="164">
        <v>298.46</v>
      </c>
      <c r="K1973" s="59">
        <v>23</v>
      </c>
      <c r="L1973" s="59" t="s">
        <v>18516</v>
      </c>
      <c r="M1973" s="59" t="s">
        <v>18516</v>
      </c>
    </row>
    <row r="1974" spans="1:18" s="59" customFormat="1" ht="14.25">
      <c r="A1974" s="59" t="s">
        <v>19122</v>
      </c>
      <c r="B1974" s="59" t="s">
        <v>32203</v>
      </c>
      <c r="C1974" s="59" t="s">
        <v>29518</v>
      </c>
      <c r="D1974" s="59" t="s">
        <v>29519</v>
      </c>
      <c r="E1974" s="164">
        <v>249</v>
      </c>
      <c r="F1974" s="164">
        <v>210</v>
      </c>
      <c r="G1974" s="165">
        <v>0.84</v>
      </c>
      <c r="H1974" s="59" t="s">
        <v>18516</v>
      </c>
      <c r="I1974" s="164">
        <v>88.46</v>
      </c>
      <c r="J1974" s="164">
        <v>298.46</v>
      </c>
      <c r="K1974" s="59">
        <v>89</v>
      </c>
      <c r="L1974" s="59" t="s">
        <v>18516</v>
      </c>
      <c r="M1974" s="59" t="s">
        <v>18516</v>
      </c>
    </row>
    <row r="1975" spans="1:18" s="59" customFormat="1" ht="14.25">
      <c r="A1975" s="59" t="s">
        <v>32204</v>
      </c>
      <c r="B1975" s="59" t="s">
        <v>32205</v>
      </c>
      <c r="C1975" s="59" t="s">
        <v>29414</v>
      </c>
      <c r="D1975" s="59" t="s">
        <v>29415</v>
      </c>
      <c r="E1975" s="164">
        <v>340</v>
      </c>
      <c r="F1975" s="164">
        <v>340</v>
      </c>
      <c r="G1975" s="59" t="s">
        <v>18516</v>
      </c>
      <c r="H1975" s="59" t="s">
        <v>18516</v>
      </c>
      <c r="I1975" s="164">
        <v>99.97</v>
      </c>
      <c r="J1975" s="164">
        <v>439.97</v>
      </c>
      <c r="K1975" s="59">
        <v>70</v>
      </c>
      <c r="L1975" s="59" t="s">
        <v>18516</v>
      </c>
      <c r="M1975" s="59" t="s">
        <v>18516</v>
      </c>
    </row>
    <row r="1976" spans="1:18" s="59" customFormat="1" ht="14.25">
      <c r="A1976" s="59" t="s">
        <v>32206</v>
      </c>
      <c r="B1976" s="59" t="s">
        <v>32207</v>
      </c>
      <c r="C1976" s="59" t="s">
        <v>29414</v>
      </c>
      <c r="D1976" s="59" t="s">
        <v>29415</v>
      </c>
      <c r="E1976" s="164">
        <v>340</v>
      </c>
      <c r="F1976" s="164">
        <v>340</v>
      </c>
      <c r="G1976" s="59" t="s">
        <v>18516</v>
      </c>
      <c r="H1976" s="59" t="s">
        <v>18516</v>
      </c>
      <c r="I1976" s="164">
        <v>99.97</v>
      </c>
      <c r="J1976" s="164">
        <v>439.97</v>
      </c>
      <c r="K1976" s="59">
        <v>141</v>
      </c>
      <c r="L1976" s="59" t="s">
        <v>18516</v>
      </c>
      <c r="M1976" s="59" t="s">
        <v>18516</v>
      </c>
    </row>
    <row r="1977" spans="1:18" s="59" customFormat="1" ht="14.25">
      <c r="A1977" s="59" t="s">
        <v>32208</v>
      </c>
      <c r="B1977" s="59" t="s">
        <v>32209</v>
      </c>
      <c r="C1977" s="59" t="s">
        <v>30281</v>
      </c>
      <c r="D1977" s="59" t="s">
        <v>30282</v>
      </c>
      <c r="E1977" s="59" t="s">
        <v>18516</v>
      </c>
      <c r="F1977" s="59" t="s">
        <v>18516</v>
      </c>
      <c r="G1977" s="59" t="s">
        <v>18516</v>
      </c>
      <c r="H1977" s="59" t="s">
        <v>18516</v>
      </c>
      <c r="I1977" s="59" t="s">
        <v>18516</v>
      </c>
      <c r="J1977" s="59" t="s">
        <v>18516</v>
      </c>
      <c r="K1977" s="59" t="s">
        <v>29707</v>
      </c>
      <c r="L1977" s="59" t="s">
        <v>18516</v>
      </c>
      <c r="M1977" s="59" t="s">
        <v>18516</v>
      </c>
    </row>
    <row r="1978" spans="1:18" s="59" customFormat="1" ht="14.25">
      <c r="A1978" s="59" t="s">
        <v>32210</v>
      </c>
      <c r="B1978" s="59" t="s">
        <v>32211</v>
      </c>
      <c r="C1978" s="59" t="s">
        <v>30281</v>
      </c>
      <c r="D1978" s="59" t="s">
        <v>30282</v>
      </c>
      <c r="E1978" s="59" t="s">
        <v>18516</v>
      </c>
      <c r="F1978" s="59" t="s">
        <v>18516</v>
      </c>
      <c r="G1978" s="59" t="s">
        <v>18516</v>
      </c>
      <c r="H1978" s="59" t="s">
        <v>18516</v>
      </c>
      <c r="I1978" s="59" t="s">
        <v>18516</v>
      </c>
      <c r="J1978" s="59" t="s">
        <v>18516</v>
      </c>
      <c r="K1978" s="59" t="s">
        <v>29707</v>
      </c>
      <c r="L1978" s="59" t="s">
        <v>18516</v>
      </c>
      <c r="M1978" s="59" t="s">
        <v>18516</v>
      </c>
    </row>
    <row r="1979" spans="1:18" s="59" customFormat="1" ht="14.25">
      <c r="A1979" s="59" t="s">
        <v>32212</v>
      </c>
      <c r="B1979" s="59" t="s">
        <v>32213</v>
      </c>
      <c r="C1979" s="59" t="s">
        <v>30281</v>
      </c>
      <c r="D1979" s="59" t="s">
        <v>30282</v>
      </c>
      <c r="E1979" s="59" t="s">
        <v>18516</v>
      </c>
      <c r="F1979" s="59" t="s">
        <v>18516</v>
      </c>
      <c r="G1979" s="59" t="s">
        <v>18516</v>
      </c>
      <c r="H1979" s="59" t="s">
        <v>18516</v>
      </c>
      <c r="I1979" s="59" t="s">
        <v>18516</v>
      </c>
      <c r="J1979" s="59" t="s">
        <v>18516</v>
      </c>
      <c r="K1979" s="59" t="s">
        <v>29707</v>
      </c>
      <c r="L1979" s="59" t="s">
        <v>18516</v>
      </c>
      <c r="M1979" s="59" t="s">
        <v>18516</v>
      </c>
    </row>
    <row r="1980" spans="1:18" s="59" customFormat="1" ht="14.25">
      <c r="A1980" s="59" t="s">
        <v>32214</v>
      </c>
      <c r="B1980" s="59" t="s">
        <v>32215</v>
      </c>
      <c r="C1980" s="59" t="s">
        <v>30281</v>
      </c>
      <c r="D1980" s="59" t="s">
        <v>30282</v>
      </c>
      <c r="E1980" s="59" t="s">
        <v>18516</v>
      </c>
      <c r="F1980" s="59" t="s">
        <v>18516</v>
      </c>
      <c r="G1980" s="59" t="s">
        <v>18516</v>
      </c>
      <c r="H1980" s="59" t="s">
        <v>18516</v>
      </c>
      <c r="I1980" s="59" t="s">
        <v>18516</v>
      </c>
      <c r="J1980" s="59" t="s">
        <v>18516</v>
      </c>
      <c r="K1980" s="59" t="s">
        <v>29707</v>
      </c>
      <c r="L1980" s="59" t="s">
        <v>18516</v>
      </c>
      <c r="M1980" s="59" t="s">
        <v>18516</v>
      </c>
    </row>
    <row r="1981" spans="1:18" s="59" customFormat="1" ht="14.25">
      <c r="A1981" s="59" t="s">
        <v>21446</v>
      </c>
      <c r="B1981" s="59" t="s">
        <v>32216</v>
      </c>
      <c r="C1981" s="59" t="s">
        <v>30574</v>
      </c>
      <c r="D1981" s="59" t="s">
        <v>30575</v>
      </c>
      <c r="E1981" s="59" t="s">
        <v>18516</v>
      </c>
      <c r="F1981" s="59" t="s">
        <v>18516</v>
      </c>
      <c r="G1981" s="59" t="s">
        <v>18516</v>
      </c>
      <c r="H1981" s="59" t="s">
        <v>18516</v>
      </c>
      <c r="I1981" s="59" t="s">
        <v>18516</v>
      </c>
      <c r="J1981" s="59" t="s">
        <v>18516</v>
      </c>
      <c r="K1981" s="59" t="s">
        <v>29707</v>
      </c>
      <c r="L1981" s="59" t="s">
        <v>18516</v>
      </c>
      <c r="M1981" s="59" t="s">
        <v>18516</v>
      </c>
    </row>
    <row r="1982" spans="1:18" s="59" customFormat="1" ht="14.25">
      <c r="A1982" s="59" t="s">
        <v>21487</v>
      </c>
      <c r="B1982" s="59" t="s">
        <v>32217</v>
      </c>
      <c r="C1982" s="59" t="s">
        <v>30420</v>
      </c>
      <c r="D1982" s="59" t="s">
        <v>30421</v>
      </c>
      <c r="E1982" s="164">
        <v>198.9</v>
      </c>
      <c r="F1982" s="164">
        <v>198.9</v>
      </c>
      <c r="G1982" s="59" t="s">
        <v>18516</v>
      </c>
      <c r="H1982" s="59" t="s">
        <v>18516</v>
      </c>
      <c r="I1982" s="164">
        <v>85.59</v>
      </c>
      <c r="J1982" s="164">
        <v>284.49</v>
      </c>
      <c r="K1982" s="59">
        <v>20</v>
      </c>
      <c r="L1982" s="59" t="s">
        <v>18516</v>
      </c>
      <c r="M1982" s="59" t="s">
        <v>18516</v>
      </c>
    </row>
    <row r="1983" spans="1:18" s="59" customFormat="1" ht="14.25">
      <c r="A1983" s="59" t="s">
        <v>19078</v>
      </c>
      <c r="B1983" s="59" t="s">
        <v>32218</v>
      </c>
      <c r="C1983" s="59" t="s">
        <v>32219</v>
      </c>
      <c r="D1983" s="59" t="s">
        <v>32220</v>
      </c>
      <c r="E1983" s="59" t="s">
        <v>18516</v>
      </c>
      <c r="F1983" s="59" t="s">
        <v>18516</v>
      </c>
      <c r="G1983" s="59" t="s">
        <v>18516</v>
      </c>
      <c r="H1983" s="59" t="s">
        <v>18516</v>
      </c>
      <c r="I1983" s="59" t="s">
        <v>18516</v>
      </c>
      <c r="J1983" s="59" t="s">
        <v>18516</v>
      </c>
      <c r="K1983" s="59" t="s">
        <v>29707</v>
      </c>
      <c r="L1983" s="59" t="s">
        <v>18516</v>
      </c>
      <c r="M1983" s="59" t="s">
        <v>18516</v>
      </c>
    </row>
    <row r="1984" spans="1:18" s="59" customFormat="1" ht="14.25">
      <c r="A1984" s="59" t="s">
        <v>32221</v>
      </c>
      <c r="B1984" s="59" t="s">
        <v>32222</v>
      </c>
      <c r="C1984" s="59" t="s">
        <v>29408</v>
      </c>
      <c r="D1984" s="59" t="s">
        <v>29409</v>
      </c>
      <c r="E1984" s="59" t="s">
        <v>18516</v>
      </c>
      <c r="F1984" s="59" t="s">
        <v>18516</v>
      </c>
      <c r="G1984" s="59" t="s">
        <v>18516</v>
      </c>
      <c r="H1984" s="59" t="s">
        <v>18516</v>
      </c>
      <c r="I1984" s="59" t="s">
        <v>18516</v>
      </c>
      <c r="J1984" s="59" t="s">
        <v>18516</v>
      </c>
      <c r="K1984" s="59" t="s">
        <v>29707</v>
      </c>
      <c r="L1984" s="59" t="s">
        <v>18516</v>
      </c>
      <c r="M1984" s="59" t="s">
        <v>18516</v>
      </c>
    </row>
    <row r="1985" spans="1:18" s="59" customFormat="1" ht="14.25">
      <c r="A1985" s="59" t="s">
        <v>19072</v>
      </c>
      <c r="B1985" s="59" t="s">
        <v>32223</v>
      </c>
      <c r="C1985" s="59" t="s">
        <v>32219</v>
      </c>
      <c r="D1985" s="59" t="s">
        <v>32220</v>
      </c>
      <c r="E1985" s="164">
        <v>85.99</v>
      </c>
      <c r="F1985" s="164">
        <v>79.99</v>
      </c>
      <c r="G1985" s="165">
        <v>0.93</v>
      </c>
      <c r="H1985" s="59" t="s">
        <v>18516</v>
      </c>
      <c r="I1985" s="164">
        <v>22.65</v>
      </c>
      <c r="J1985" s="164">
        <v>102.64</v>
      </c>
      <c r="K1985" s="59">
        <v>0</v>
      </c>
      <c r="L1985" s="59" t="s">
        <v>29455</v>
      </c>
      <c r="M1985" s="59" t="s">
        <v>29416</v>
      </c>
    </row>
    <row r="1986" spans="1:18" s="59" customFormat="1" ht="14.25">
      <c r="A1986" s="59" t="s">
        <v>19075</v>
      </c>
      <c r="B1986" s="59" t="s">
        <v>32224</v>
      </c>
      <c r="C1986" s="59" t="s">
        <v>32219</v>
      </c>
      <c r="D1986" s="59" t="s">
        <v>32220</v>
      </c>
      <c r="E1986" s="59" t="s">
        <v>18516</v>
      </c>
      <c r="F1986" s="59" t="s">
        <v>18516</v>
      </c>
      <c r="G1986" s="59" t="s">
        <v>18516</v>
      </c>
      <c r="H1986" s="59" t="s">
        <v>18516</v>
      </c>
      <c r="I1986" s="59" t="s">
        <v>18516</v>
      </c>
      <c r="J1986" s="59" t="s">
        <v>18516</v>
      </c>
      <c r="K1986" s="59" t="s">
        <v>29707</v>
      </c>
      <c r="L1986" s="59" t="s">
        <v>18516</v>
      </c>
      <c r="M1986" s="59" t="s">
        <v>18516</v>
      </c>
    </row>
    <row r="1987" spans="1:18" s="59" customFormat="1" ht="14.25">
      <c r="A1987" s="59" t="s">
        <v>19069</v>
      </c>
      <c r="B1987" s="59" t="s">
        <v>32225</v>
      </c>
      <c r="C1987" s="59" t="s">
        <v>29761</v>
      </c>
      <c r="D1987" s="59" t="s">
        <v>29762</v>
      </c>
      <c r="E1987" s="164">
        <v>120</v>
      </c>
      <c r="F1987" s="164">
        <v>59.9</v>
      </c>
      <c r="G1987" s="165">
        <v>0.49</v>
      </c>
      <c r="H1987" s="59" t="s">
        <v>32226</v>
      </c>
      <c r="I1987" s="164">
        <v>38.3</v>
      </c>
      <c r="J1987" s="164">
        <v>98.2</v>
      </c>
      <c r="K1987" s="59">
        <v>48</v>
      </c>
      <c r="L1987" s="59" t="s">
        <v>18516</v>
      </c>
      <c r="M1987" s="59" t="s">
        <v>18516</v>
      </c>
    </row>
    <row r="1988" spans="1:18" s="59" customFormat="1" ht="14.25">
      <c r="A1988" s="59" t="s">
        <v>19066</v>
      </c>
      <c r="B1988" s="59" t="s">
        <v>32227</v>
      </c>
      <c r="C1988" s="59" t="s">
        <v>29761</v>
      </c>
      <c r="D1988" s="59" t="s">
        <v>29762</v>
      </c>
      <c r="E1988" s="164">
        <v>120</v>
      </c>
      <c r="F1988" s="164">
        <v>59.9</v>
      </c>
      <c r="G1988" s="165">
        <v>0.49</v>
      </c>
      <c r="H1988" s="59" t="s">
        <v>32226</v>
      </c>
      <c r="I1988" s="164">
        <v>39.52</v>
      </c>
      <c r="J1988" s="164">
        <v>99.42</v>
      </c>
      <c r="K1988" s="59">
        <v>52</v>
      </c>
      <c r="L1988" s="59" t="s">
        <v>18516</v>
      </c>
      <c r="M1988" s="59" t="s">
        <v>18516</v>
      </c>
    </row>
    <row r="1989" spans="1:18" s="59" customFormat="1" ht="14.25">
      <c r="A1989" s="59" t="s">
        <v>19063</v>
      </c>
      <c r="B1989" s="59" t="s">
        <v>32228</v>
      </c>
      <c r="C1989" s="59" t="s">
        <v>29761</v>
      </c>
      <c r="D1989" s="59" t="s">
        <v>29762</v>
      </c>
      <c r="E1989" s="164">
        <v>120</v>
      </c>
      <c r="F1989" s="164">
        <v>59.9</v>
      </c>
      <c r="G1989" s="165">
        <v>0.49</v>
      </c>
      <c r="H1989" s="59" t="s">
        <v>32226</v>
      </c>
      <c r="I1989" s="164">
        <v>39.52</v>
      </c>
      <c r="J1989" s="164">
        <v>99.42</v>
      </c>
      <c r="K1989" s="59">
        <v>60</v>
      </c>
      <c r="L1989" s="59" t="s">
        <v>18516</v>
      </c>
      <c r="M1989" s="59" t="s">
        <v>18516</v>
      </c>
    </row>
    <row r="1990" spans="1:18" s="59" customFormat="1" ht="14.25">
      <c r="A1990" s="59" t="s">
        <v>19060</v>
      </c>
      <c r="B1990" s="59" t="s">
        <v>32229</v>
      </c>
      <c r="C1990" s="59" t="s">
        <v>29761</v>
      </c>
      <c r="D1990" s="59" t="s">
        <v>29762</v>
      </c>
      <c r="E1990" s="164">
        <v>120</v>
      </c>
      <c r="F1990" s="164">
        <v>59.9</v>
      </c>
      <c r="G1990" s="165">
        <v>0.49</v>
      </c>
      <c r="H1990" s="59" t="s">
        <v>32226</v>
      </c>
      <c r="I1990" s="164">
        <v>39.52</v>
      </c>
      <c r="J1990" s="164">
        <v>99.42</v>
      </c>
      <c r="K1990" s="59">
        <v>45</v>
      </c>
      <c r="L1990" s="59" t="s">
        <v>18516</v>
      </c>
      <c r="M1990" s="59" t="s">
        <v>18516</v>
      </c>
    </row>
    <row r="1991" spans="1:18" s="59" customFormat="1" ht="14.25">
      <c r="A1991" s="59" t="s">
        <v>21434</v>
      </c>
      <c r="B1991" s="59" t="s">
        <v>32230</v>
      </c>
      <c r="C1991" s="59" t="s">
        <v>30420</v>
      </c>
      <c r="D1991" s="59" t="s">
        <v>30421</v>
      </c>
      <c r="E1991" s="164">
        <v>139.15</v>
      </c>
      <c r="F1991" s="164">
        <v>135.7</v>
      </c>
      <c r="G1991" s="165">
        <v>0.97</v>
      </c>
      <c r="H1991" s="59" t="s">
        <v>18516</v>
      </c>
      <c r="I1991" s="164">
        <v>50.32</v>
      </c>
      <c r="J1991" s="164">
        <v>186.02</v>
      </c>
      <c r="K1991" s="59">
        <v>29</v>
      </c>
      <c r="L1991" s="59" t="s">
        <v>18516</v>
      </c>
      <c r="M1991" s="59" t="s">
        <v>18516</v>
      </c>
    </row>
    <row r="1992" spans="1:18" s="59" customFormat="1" ht="14.25">
      <c r="A1992" s="59" t="s">
        <v>21437</v>
      </c>
      <c r="B1992" s="59" t="s">
        <v>32231</v>
      </c>
      <c r="C1992" s="59" t="s">
        <v>30420</v>
      </c>
      <c r="D1992" s="59" t="s">
        <v>30421</v>
      </c>
      <c r="E1992" s="164">
        <v>139.15</v>
      </c>
      <c r="F1992" s="164">
        <v>135.7</v>
      </c>
      <c r="G1992" s="165">
        <v>0.97</v>
      </c>
      <c r="H1992" s="59" t="s">
        <v>18516</v>
      </c>
      <c r="I1992" s="164">
        <v>50.32</v>
      </c>
      <c r="J1992" s="164">
        <v>186.02</v>
      </c>
      <c r="K1992" s="59">
        <v>29</v>
      </c>
      <c r="L1992" s="59" t="s">
        <v>18516</v>
      </c>
      <c r="M1992" s="59" t="s">
        <v>18516</v>
      </c>
    </row>
    <row r="1993" spans="1:18" s="59" customFormat="1" ht="14.25">
      <c r="A1993" s="59" t="s">
        <v>21428</v>
      </c>
      <c r="B1993" s="59" t="s">
        <v>32232</v>
      </c>
      <c r="C1993" s="59" t="s">
        <v>30420</v>
      </c>
      <c r="D1993" s="59" t="s">
        <v>30421</v>
      </c>
      <c r="E1993" s="164">
        <v>139.15</v>
      </c>
      <c r="F1993" s="164">
        <v>135.7</v>
      </c>
      <c r="G1993" s="165">
        <v>0.97</v>
      </c>
      <c r="H1993" s="59" t="s">
        <v>18516</v>
      </c>
      <c r="I1993" s="164">
        <v>50.32</v>
      </c>
      <c r="J1993" s="164">
        <v>186.02</v>
      </c>
      <c r="K1993" s="59">
        <v>18</v>
      </c>
      <c r="L1993" s="59" t="s">
        <v>18516</v>
      </c>
      <c r="M1993" s="59" t="s">
        <v>18516</v>
      </c>
    </row>
    <row r="1994" spans="1:18" s="59" customFormat="1" ht="14.25">
      <c r="A1994" s="59" t="s">
        <v>19024</v>
      </c>
      <c r="B1994" s="59" t="s">
        <v>31339</v>
      </c>
      <c r="C1994" s="59" t="s">
        <v>31340</v>
      </c>
      <c r="D1994" s="59" t="s">
        <v>31341</v>
      </c>
      <c r="E1994" s="164">
        <v>159.99</v>
      </c>
      <c r="F1994" s="164">
        <v>138</v>
      </c>
      <c r="G1994" s="165">
        <v>0.86</v>
      </c>
      <c r="H1994" s="59" t="s">
        <v>18516</v>
      </c>
      <c r="I1994" s="164">
        <v>56.62</v>
      </c>
      <c r="J1994" s="164">
        <v>194.62</v>
      </c>
      <c r="K1994" s="59">
        <v>0</v>
      </c>
      <c r="L1994" s="59" t="s">
        <v>29465</v>
      </c>
      <c r="M1994" s="59" t="s">
        <v>29479</v>
      </c>
    </row>
    <row r="1995" spans="1:18" s="59" customFormat="1" ht="14.25">
      <c r="A1995" s="59" t="s">
        <v>21423</v>
      </c>
      <c r="B1995" s="59" t="s">
        <v>32233</v>
      </c>
      <c r="C1995" s="59" t="s">
        <v>29599</v>
      </c>
      <c r="D1995" s="59" t="s">
        <v>29600</v>
      </c>
      <c r="E1995" s="164">
        <v>153</v>
      </c>
      <c r="F1995" s="164">
        <v>153</v>
      </c>
      <c r="G1995" s="59" t="s">
        <v>18516</v>
      </c>
      <c r="H1995" s="59" t="s">
        <v>18516</v>
      </c>
      <c r="I1995" s="164">
        <v>50.32</v>
      </c>
      <c r="J1995" s="164">
        <v>203.32</v>
      </c>
      <c r="K1995" s="59">
        <v>0</v>
      </c>
      <c r="L1995" s="59" t="s">
        <v>18516</v>
      </c>
      <c r="M1995" s="59" t="s">
        <v>18516</v>
      </c>
    </row>
    <row r="1996" spans="1:18" s="59" customFormat="1" ht="14.25">
      <c r="A1996" s="59" t="s">
        <v>21440</v>
      </c>
      <c r="B1996" s="59" t="s">
        <v>32234</v>
      </c>
      <c r="C1996" s="59" t="s">
        <v>30420</v>
      </c>
      <c r="D1996" s="59" t="s">
        <v>30421</v>
      </c>
      <c r="E1996" s="164">
        <v>154.61</v>
      </c>
      <c r="F1996" s="164">
        <v>135.7</v>
      </c>
      <c r="G1996" s="165">
        <v>0.87</v>
      </c>
      <c r="H1996" s="59" t="s">
        <v>18516</v>
      </c>
      <c r="I1996" s="164">
        <v>50.32</v>
      </c>
      <c r="J1996" s="164">
        <v>186.02</v>
      </c>
      <c r="K1996" s="59">
        <v>7</v>
      </c>
      <c r="L1996" s="59" t="s">
        <v>29455</v>
      </c>
      <c r="M1996" s="59" t="s">
        <v>30391</v>
      </c>
    </row>
    <row r="1997" spans="1:18" s="59" customFormat="1" ht="14.25">
      <c r="A1997" s="59" t="s">
        <v>19027</v>
      </c>
      <c r="B1997" s="59" t="s">
        <v>31339</v>
      </c>
      <c r="C1997" s="59" t="s">
        <v>31340</v>
      </c>
      <c r="D1997" s="59" t="s">
        <v>31341</v>
      </c>
      <c r="E1997" s="164">
        <v>159.99</v>
      </c>
      <c r="F1997" s="164">
        <v>138</v>
      </c>
      <c r="G1997" s="165">
        <v>0.86</v>
      </c>
      <c r="H1997" s="59" t="s">
        <v>18516</v>
      </c>
      <c r="I1997" s="164">
        <v>56.62</v>
      </c>
      <c r="J1997" s="164">
        <v>194.62</v>
      </c>
      <c r="K1997" s="59">
        <v>336</v>
      </c>
      <c r="L1997" s="59" t="s">
        <v>29410</v>
      </c>
      <c r="M1997" s="59" t="s">
        <v>29479</v>
      </c>
    </row>
    <row r="1998" spans="1:18" s="59" customFormat="1" ht="14.25">
      <c r="A1998" s="59" t="s">
        <v>19021</v>
      </c>
      <c r="B1998" s="59" t="s">
        <v>31342</v>
      </c>
      <c r="C1998" s="59" t="s">
        <v>31340</v>
      </c>
      <c r="D1998" s="59" t="s">
        <v>31341</v>
      </c>
      <c r="E1998" s="164">
        <v>149.99</v>
      </c>
      <c r="F1998" s="164">
        <v>128</v>
      </c>
      <c r="G1998" s="165">
        <v>0.85</v>
      </c>
      <c r="H1998" s="59" t="s">
        <v>18516</v>
      </c>
      <c r="I1998" s="164">
        <v>52.31</v>
      </c>
      <c r="J1998" s="164">
        <v>180.31</v>
      </c>
      <c r="K1998" s="59">
        <v>73</v>
      </c>
      <c r="L1998" s="59" t="s">
        <v>18516</v>
      </c>
      <c r="M1998" s="59" t="s">
        <v>18516</v>
      </c>
    </row>
    <row r="1999" spans="1:18" s="59" customFormat="1" ht="14.25">
      <c r="A1999" s="59" t="s">
        <v>19018</v>
      </c>
      <c r="B1999" s="59" t="s">
        <v>31342</v>
      </c>
      <c r="C1999" s="59" t="s">
        <v>31340</v>
      </c>
      <c r="D1999" s="59" t="s">
        <v>31341</v>
      </c>
      <c r="E1999" s="164">
        <v>149.99</v>
      </c>
      <c r="F1999" s="164">
        <v>128</v>
      </c>
      <c r="G1999" s="165">
        <v>0.85</v>
      </c>
      <c r="H1999" s="59" t="s">
        <v>18516</v>
      </c>
      <c r="I1999" s="164">
        <v>52.31</v>
      </c>
      <c r="J1999" s="164">
        <v>180.31</v>
      </c>
      <c r="K1999" s="59">
        <v>19</v>
      </c>
      <c r="L1999" s="59" t="s">
        <v>18516</v>
      </c>
      <c r="M1999" s="59" t="s">
        <v>18516</v>
      </c>
    </row>
    <row r="2000" spans="1:18" s="59" customFormat="1" ht="14.25">
      <c r="A2000" s="59" t="s">
        <v>21431</v>
      </c>
      <c r="B2000" s="59" t="s">
        <v>32235</v>
      </c>
      <c r="C2000" s="59" t="s">
        <v>30420</v>
      </c>
      <c r="D2000" s="59" t="s">
        <v>30421</v>
      </c>
      <c r="E2000" s="164">
        <v>135.7</v>
      </c>
      <c r="F2000" s="164">
        <v>135.7</v>
      </c>
      <c r="G2000" s="59" t="s">
        <v>18516</v>
      </c>
      <c r="H2000" s="59" t="s">
        <v>18516</v>
      </c>
      <c r="I2000" s="164">
        <v>50.32</v>
      </c>
      <c r="J2000" s="164">
        <v>186.02</v>
      </c>
      <c r="K2000" s="59">
        <v>39</v>
      </c>
      <c r="L2000" s="59" t="s">
        <v>18516</v>
      </c>
      <c r="M2000" s="59" t="s">
        <v>18516</v>
      </c>
    </row>
    <row r="2001" spans="1:18" s="59" customFormat="1" ht="14.25">
      <c r="A2001" s="59" t="s">
        <v>21378</v>
      </c>
      <c r="B2001" s="59" t="s">
        <v>32236</v>
      </c>
      <c r="C2001" s="59" t="s">
        <v>29518</v>
      </c>
      <c r="D2001" s="59" t="s">
        <v>29519</v>
      </c>
      <c r="E2001" s="164">
        <v>75</v>
      </c>
      <c r="F2001" s="164">
        <v>50</v>
      </c>
      <c r="G2001" s="165">
        <v>0.66</v>
      </c>
      <c r="H2001" s="59" t="s">
        <v>18516</v>
      </c>
      <c r="I2001" s="164">
        <v>26.46</v>
      </c>
      <c r="J2001" s="164">
        <v>76.46</v>
      </c>
      <c r="K2001" s="59">
        <v>0</v>
      </c>
      <c r="L2001" s="59" t="s">
        <v>29410</v>
      </c>
      <c r="M2001" s="59" t="s">
        <v>30529</v>
      </c>
    </row>
    <row r="2002" spans="1:18" s="59" customFormat="1" ht="14.25">
      <c r="A2002" s="59" t="s">
        <v>21381</v>
      </c>
      <c r="B2002" s="59" t="s">
        <v>32237</v>
      </c>
      <c r="C2002" s="59" t="s">
        <v>29518</v>
      </c>
      <c r="D2002" s="59" t="s">
        <v>29519</v>
      </c>
      <c r="E2002" s="59" t="s">
        <v>18516</v>
      </c>
      <c r="F2002" s="59" t="s">
        <v>18516</v>
      </c>
      <c r="G2002" s="59" t="s">
        <v>18516</v>
      </c>
      <c r="H2002" s="59" t="s">
        <v>18516</v>
      </c>
      <c r="I2002" s="59" t="s">
        <v>18516</v>
      </c>
      <c r="J2002" s="59" t="s">
        <v>18516</v>
      </c>
      <c r="K2002" s="59" t="s">
        <v>29707</v>
      </c>
      <c r="L2002" s="59" t="s">
        <v>18516</v>
      </c>
      <c r="M2002" s="59" t="s">
        <v>18516</v>
      </c>
    </row>
    <row r="2003" spans="1:18" s="59" customFormat="1" ht="14.25">
      <c r="A2003" s="59" t="s">
        <v>32238</v>
      </c>
      <c r="B2003" s="59" t="s">
        <v>32239</v>
      </c>
      <c r="C2003" s="59" t="s">
        <v>29562</v>
      </c>
      <c r="D2003" s="59" t="s">
        <v>29562</v>
      </c>
      <c r="E2003" s="59" t="s">
        <v>18516</v>
      </c>
      <c r="F2003" s="59" t="s">
        <v>18516</v>
      </c>
      <c r="G2003" s="59" t="s">
        <v>18516</v>
      </c>
      <c r="H2003" s="59" t="s">
        <v>18516</v>
      </c>
      <c r="I2003" s="59" t="s">
        <v>18516</v>
      </c>
      <c r="J2003" s="59" t="s">
        <v>18516</v>
      </c>
      <c r="K2003" s="59" t="s">
        <v>29707</v>
      </c>
      <c r="L2003" s="59" t="s">
        <v>18516</v>
      </c>
      <c r="M2003" s="59" t="s">
        <v>18516</v>
      </c>
    </row>
    <row r="2004" spans="1:18" s="59" customFormat="1" ht="14.25">
      <c r="A2004" s="59" t="s">
        <v>19003</v>
      </c>
      <c r="B2004" s="59" t="s">
        <v>32240</v>
      </c>
      <c r="C2004" s="59" t="s">
        <v>29562</v>
      </c>
      <c r="D2004" s="59" t="s">
        <v>29562</v>
      </c>
      <c r="E2004" s="164">
        <v>240</v>
      </c>
      <c r="F2004" s="164">
        <v>190</v>
      </c>
      <c r="G2004" s="165">
        <v>0.79</v>
      </c>
      <c r="H2004" s="59" t="s">
        <v>18516</v>
      </c>
      <c r="I2004" s="164">
        <v>82.43</v>
      </c>
      <c r="J2004" s="164">
        <v>272.43</v>
      </c>
      <c r="K2004" s="59">
        <v>9</v>
      </c>
      <c r="L2004" s="59" t="s">
        <v>18516</v>
      </c>
      <c r="M2004" s="59" t="s">
        <v>18516</v>
      </c>
    </row>
    <row r="2005" spans="1:18" s="59" customFormat="1" ht="14.25">
      <c r="A2005" s="59" t="s">
        <v>32241</v>
      </c>
      <c r="B2005" s="59" t="s">
        <v>32242</v>
      </c>
      <c r="C2005" s="59" t="s">
        <v>29414</v>
      </c>
      <c r="D2005" s="59" t="s">
        <v>29415</v>
      </c>
      <c r="E2005" s="164">
        <v>679</v>
      </c>
      <c r="F2005" s="164">
        <v>679</v>
      </c>
      <c r="G2005" s="59" t="s">
        <v>18516</v>
      </c>
      <c r="H2005" s="59" t="s">
        <v>18516</v>
      </c>
      <c r="I2005" s="164">
        <v>300.98</v>
      </c>
      <c r="J2005" s="164">
        <v>979.98</v>
      </c>
      <c r="K2005" s="59">
        <v>0</v>
      </c>
      <c r="L2005" s="59" t="s">
        <v>18516</v>
      </c>
      <c r="M2005" s="59" t="s">
        <v>18516</v>
      </c>
    </row>
    <row r="2006" spans="1:18" s="59" customFormat="1" ht="14.25">
      <c r="A2006" s="59" t="s">
        <v>32243</v>
      </c>
      <c r="B2006" s="59" t="s">
        <v>32244</v>
      </c>
      <c r="C2006" s="59" t="s">
        <v>29414</v>
      </c>
      <c r="D2006" s="59" t="s">
        <v>29415</v>
      </c>
      <c r="E2006" s="164">
        <v>649</v>
      </c>
      <c r="F2006" s="164">
        <v>649</v>
      </c>
      <c r="G2006" s="59" t="s">
        <v>18516</v>
      </c>
      <c r="H2006" s="59" t="s">
        <v>18516</v>
      </c>
      <c r="I2006" s="164">
        <v>251.31</v>
      </c>
      <c r="J2006" s="164">
        <v>900.31</v>
      </c>
      <c r="K2006" s="59">
        <v>2</v>
      </c>
      <c r="L2006" s="59" t="s">
        <v>29439</v>
      </c>
      <c r="M2006" s="59" t="s">
        <v>29418</v>
      </c>
    </row>
    <row r="2007" spans="1:18" s="59" customFormat="1" ht="14.25">
      <c r="A2007" s="59" t="s">
        <v>32245</v>
      </c>
      <c r="B2007" s="59" t="s">
        <v>32246</v>
      </c>
      <c r="C2007" s="59" t="s">
        <v>29509</v>
      </c>
      <c r="D2007" s="59" t="s">
        <v>29510</v>
      </c>
      <c r="E2007" s="164">
        <v>115</v>
      </c>
      <c r="F2007" s="164">
        <v>115</v>
      </c>
      <c r="G2007" s="59" t="s">
        <v>18516</v>
      </c>
      <c r="H2007" s="59" t="s">
        <v>18516</v>
      </c>
      <c r="I2007" s="164">
        <v>50.77</v>
      </c>
      <c r="J2007" s="164">
        <v>165.77</v>
      </c>
      <c r="K2007" s="59">
        <v>6</v>
      </c>
      <c r="L2007" s="59" t="s">
        <v>18516</v>
      </c>
      <c r="M2007" s="59" t="s">
        <v>18516</v>
      </c>
    </row>
    <row r="2008" spans="1:18" s="59" customFormat="1" ht="14.25">
      <c r="A2008" s="59" t="s">
        <v>32247</v>
      </c>
      <c r="B2008" s="59" t="s">
        <v>32248</v>
      </c>
      <c r="C2008" s="59" t="s">
        <v>29583</v>
      </c>
      <c r="D2008" s="59" t="s">
        <v>29583</v>
      </c>
      <c r="E2008" s="59" t="s">
        <v>18516</v>
      </c>
      <c r="F2008" s="59" t="s">
        <v>18516</v>
      </c>
      <c r="G2008" s="59" t="s">
        <v>18516</v>
      </c>
      <c r="H2008" s="59" t="s">
        <v>18516</v>
      </c>
      <c r="I2008" s="59" t="s">
        <v>18516</v>
      </c>
      <c r="J2008" s="59" t="s">
        <v>18516</v>
      </c>
      <c r="K2008" s="59" t="s">
        <v>29707</v>
      </c>
      <c r="L2008" s="59" t="s">
        <v>18516</v>
      </c>
      <c r="M2008" s="59" t="s">
        <v>18516</v>
      </c>
    </row>
    <row r="2009" spans="1:18" s="59" customFormat="1" ht="14.25">
      <c r="A2009" s="59" t="s">
        <v>32249</v>
      </c>
      <c r="B2009" s="59" t="s">
        <v>32250</v>
      </c>
      <c r="C2009" s="59" t="s">
        <v>29583</v>
      </c>
      <c r="D2009" s="59" t="s">
        <v>29583</v>
      </c>
      <c r="E2009" s="59" t="s">
        <v>18516</v>
      </c>
      <c r="F2009" s="59" t="s">
        <v>18516</v>
      </c>
      <c r="G2009" s="59" t="s">
        <v>18516</v>
      </c>
      <c r="H2009" s="59" t="s">
        <v>18516</v>
      </c>
      <c r="I2009" s="59" t="s">
        <v>18516</v>
      </c>
      <c r="J2009" s="59" t="s">
        <v>18516</v>
      </c>
      <c r="K2009" s="59" t="s">
        <v>29707</v>
      </c>
      <c r="L2009" s="59" t="s">
        <v>18516</v>
      </c>
      <c r="M2009" s="59" t="s">
        <v>18516</v>
      </c>
    </row>
    <row r="2010" spans="1:18" s="59" customFormat="1" ht="14.25">
      <c r="A2010" s="59" t="s">
        <v>32251</v>
      </c>
      <c r="B2010" s="59" t="s">
        <v>32252</v>
      </c>
      <c r="C2010" s="59" t="s">
        <v>29583</v>
      </c>
      <c r="D2010" s="59" t="s">
        <v>29583</v>
      </c>
      <c r="E2010" s="59" t="s">
        <v>18516</v>
      </c>
      <c r="F2010" s="59" t="s">
        <v>18516</v>
      </c>
      <c r="G2010" s="59" t="s">
        <v>18516</v>
      </c>
      <c r="H2010" s="59" t="s">
        <v>18516</v>
      </c>
      <c r="I2010" s="59" t="s">
        <v>18516</v>
      </c>
      <c r="J2010" s="59" t="s">
        <v>18516</v>
      </c>
      <c r="K2010" s="59" t="s">
        <v>29707</v>
      </c>
      <c r="L2010" s="59" t="s">
        <v>18516</v>
      </c>
      <c r="M2010" s="59" t="s">
        <v>18516</v>
      </c>
    </row>
    <row r="2011" spans="1:18" s="59" customFormat="1" ht="14.25">
      <c r="A2011" s="59" t="s">
        <v>32253</v>
      </c>
      <c r="B2011" s="59" t="s">
        <v>32254</v>
      </c>
      <c r="C2011" s="59" t="s">
        <v>29509</v>
      </c>
      <c r="D2011" s="59" t="s">
        <v>29510</v>
      </c>
      <c r="E2011" s="164">
        <v>310</v>
      </c>
      <c r="F2011" s="164">
        <v>260</v>
      </c>
      <c r="G2011" s="165">
        <v>0.83</v>
      </c>
      <c r="H2011" s="59" t="s">
        <v>18516</v>
      </c>
      <c r="I2011" s="164">
        <v>141.93</v>
      </c>
      <c r="J2011" s="164">
        <v>401.93</v>
      </c>
      <c r="K2011" s="59">
        <v>9</v>
      </c>
      <c r="L2011" s="59" t="s">
        <v>18516</v>
      </c>
      <c r="M2011" s="59" t="s">
        <v>18516</v>
      </c>
    </row>
    <row r="2012" spans="1:18" s="59" customFormat="1" ht="14.25">
      <c r="A2012" s="59" t="s">
        <v>32255</v>
      </c>
      <c r="B2012" s="59" t="s">
        <v>32256</v>
      </c>
      <c r="C2012" s="59" t="s">
        <v>29583</v>
      </c>
      <c r="D2012" s="59" t="s">
        <v>29583</v>
      </c>
      <c r="E2012" s="59" t="s">
        <v>18516</v>
      </c>
      <c r="F2012" s="59" t="s">
        <v>18516</v>
      </c>
      <c r="G2012" s="59" t="s">
        <v>18516</v>
      </c>
      <c r="H2012" s="59" t="s">
        <v>18516</v>
      </c>
      <c r="I2012" s="59" t="s">
        <v>18516</v>
      </c>
      <c r="J2012" s="59" t="s">
        <v>18516</v>
      </c>
      <c r="K2012" s="59" t="s">
        <v>29707</v>
      </c>
      <c r="L2012" s="59" t="s">
        <v>18516</v>
      </c>
      <c r="M2012" s="59" t="s">
        <v>18516</v>
      </c>
    </row>
    <row r="2013" spans="1:18" s="59" customFormat="1" ht="14.25">
      <c r="A2013" s="59" t="s">
        <v>32257</v>
      </c>
      <c r="B2013" s="59" t="s">
        <v>32258</v>
      </c>
      <c r="C2013" s="59" t="s">
        <v>29414</v>
      </c>
      <c r="D2013" s="59" t="s">
        <v>29415</v>
      </c>
      <c r="E2013" s="59" t="s">
        <v>18516</v>
      </c>
      <c r="F2013" s="59" t="s">
        <v>18516</v>
      </c>
      <c r="G2013" s="59" t="s">
        <v>18516</v>
      </c>
      <c r="H2013" s="59" t="s">
        <v>18516</v>
      </c>
      <c r="I2013" s="59" t="s">
        <v>18516</v>
      </c>
      <c r="J2013" s="59" t="s">
        <v>18516</v>
      </c>
      <c r="K2013" s="59" t="s">
        <v>29707</v>
      </c>
      <c r="L2013" s="59" t="s">
        <v>18516</v>
      </c>
      <c r="M2013" s="59" t="s">
        <v>18516</v>
      </c>
    </row>
    <row r="2014" spans="1:18" s="59" customFormat="1" ht="14.25">
      <c r="A2014" s="59" t="s">
        <v>32259</v>
      </c>
      <c r="B2014" s="59" t="s">
        <v>32260</v>
      </c>
      <c r="C2014" s="59" t="s">
        <v>29414</v>
      </c>
      <c r="D2014" s="59" t="s">
        <v>29415</v>
      </c>
      <c r="E2014" s="59" t="s">
        <v>18516</v>
      </c>
      <c r="F2014" s="59" t="s">
        <v>18516</v>
      </c>
      <c r="G2014" s="59" t="s">
        <v>18516</v>
      </c>
      <c r="H2014" s="59" t="s">
        <v>18516</v>
      </c>
      <c r="I2014" s="59" t="s">
        <v>18516</v>
      </c>
      <c r="J2014" s="59" t="s">
        <v>18516</v>
      </c>
      <c r="K2014" s="59" t="s">
        <v>29707</v>
      </c>
      <c r="L2014" s="59" t="s">
        <v>18516</v>
      </c>
      <c r="M2014" s="59" t="s">
        <v>18516</v>
      </c>
    </row>
    <row r="2015" spans="1:18" s="59" customFormat="1" ht="14.25">
      <c r="A2015" s="59" t="s">
        <v>32261</v>
      </c>
      <c r="B2015" s="59" t="s">
        <v>32262</v>
      </c>
      <c r="C2015" s="59" t="s">
        <v>29414</v>
      </c>
      <c r="D2015" s="59" t="s">
        <v>29415</v>
      </c>
      <c r="E2015" s="59" t="s">
        <v>18516</v>
      </c>
      <c r="F2015" s="59" t="s">
        <v>18516</v>
      </c>
      <c r="G2015" s="59" t="s">
        <v>18516</v>
      </c>
      <c r="H2015" s="59" t="s">
        <v>18516</v>
      </c>
      <c r="I2015" s="59" t="s">
        <v>18516</v>
      </c>
      <c r="J2015" s="59" t="s">
        <v>18516</v>
      </c>
      <c r="K2015" s="59" t="s">
        <v>29707</v>
      </c>
      <c r="L2015" s="59" t="s">
        <v>18516</v>
      </c>
      <c r="M2015" s="59" t="s">
        <v>18516</v>
      </c>
    </row>
    <row r="2016" spans="1:18" s="59" customFormat="1" ht="14.25">
      <c r="A2016" s="59" t="s">
        <v>21353</v>
      </c>
      <c r="B2016" s="59" t="s">
        <v>32263</v>
      </c>
      <c r="C2016" s="59" t="s">
        <v>29881</v>
      </c>
      <c r="D2016" s="59" t="s">
        <v>29882</v>
      </c>
      <c r="E2016" s="59" t="s">
        <v>18516</v>
      </c>
      <c r="F2016" s="59" t="s">
        <v>18516</v>
      </c>
      <c r="G2016" s="59" t="s">
        <v>18516</v>
      </c>
      <c r="H2016" s="59" t="s">
        <v>18516</v>
      </c>
      <c r="I2016" s="59" t="s">
        <v>18516</v>
      </c>
      <c r="J2016" s="59" t="s">
        <v>18516</v>
      </c>
      <c r="K2016" s="59" t="s">
        <v>29707</v>
      </c>
      <c r="L2016" s="59" t="s">
        <v>18516</v>
      </c>
      <c r="M2016" s="59" t="s">
        <v>18516</v>
      </c>
    </row>
    <row r="2017" spans="1:18" s="59" customFormat="1" ht="14.25">
      <c r="A2017" s="59" t="s">
        <v>21356</v>
      </c>
      <c r="B2017" s="59" t="s">
        <v>32264</v>
      </c>
      <c r="C2017" s="59" t="s">
        <v>29881</v>
      </c>
      <c r="D2017" s="59" t="s">
        <v>29882</v>
      </c>
      <c r="E2017" s="59" t="s">
        <v>18516</v>
      </c>
      <c r="F2017" s="59" t="s">
        <v>18516</v>
      </c>
      <c r="G2017" s="59" t="s">
        <v>18516</v>
      </c>
      <c r="H2017" s="59" t="s">
        <v>18516</v>
      </c>
      <c r="I2017" s="59" t="s">
        <v>18516</v>
      </c>
      <c r="J2017" s="59" t="s">
        <v>18516</v>
      </c>
      <c r="K2017" s="59" t="s">
        <v>29707</v>
      </c>
      <c r="L2017" s="59" t="s">
        <v>18516</v>
      </c>
      <c r="M2017" s="59" t="s">
        <v>18516</v>
      </c>
    </row>
    <row r="2018" spans="1:18" s="59" customFormat="1" ht="14.25">
      <c r="A2018" s="59" t="s">
        <v>32265</v>
      </c>
      <c r="B2018" s="59" t="s">
        <v>32266</v>
      </c>
      <c r="C2018" s="59" t="s">
        <v>30281</v>
      </c>
      <c r="D2018" s="59" t="s">
        <v>30282</v>
      </c>
      <c r="E2018" s="59" t="s">
        <v>18516</v>
      </c>
      <c r="F2018" s="59" t="s">
        <v>18516</v>
      </c>
      <c r="G2018" s="59" t="s">
        <v>18516</v>
      </c>
      <c r="H2018" s="59" t="s">
        <v>18516</v>
      </c>
      <c r="I2018" s="59" t="s">
        <v>18516</v>
      </c>
      <c r="J2018" s="59" t="s">
        <v>18516</v>
      </c>
      <c r="K2018" s="59" t="s">
        <v>29707</v>
      </c>
      <c r="L2018" s="59" t="s">
        <v>18516</v>
      </c>
      <c r="M2018" s="59" t="s">
        <v>18516</v>
      </c>
    </row>
    <row r="2019" spans="1:18" s="59" customFormat="1" ht="14.25">
      <c r="A2019" s="59" t="s">
        <v>32267</v>
      </c>
      <c r="B2019" s="59" t="s">
        <v>32268</v>
      </c>
      <c r="C2019" s="59" t="s">
        <v>30281</v>
      </c>
      <c r="D2019" s="59" t="s">
        <v>30282</v>
      </c>
      <c r="E2019" s="59" t="s">
        <v>18516</v>
      </c>
      <c r="F2019" s="59" t="s">
        <v>18516</v>
      </c>
      <c r="G2019" s="59" t="s">
        <v>18516</v>
      </c>
      <c r="H2019" s="59" t="s">
        <v>18516</v>
      </c>
      <c r="I2019" s="59" t="s">
        <v>18516</v>
      </c>
      <c r="J2019" s="59" t="s">
        <v>18516</v>
      </c>
      <c r="K2019" s="59" t="s">
        <v>29707</v>
      </c>
      <c r="L2019" s="59" t="s">
        <v>18516</v>
      </c>
      <c r="M2019" s="59" t="s">
        <v>18516</v>
      </c>
    </row>
    <row r="2020" spans="1:18" s="59" customFormat="1" ht="14.25">
      <c r="A2020" s="59" t="s">
        <v>32269</v>
      </c>
      <c r="B2020" s="59" t="s">
        <v>32270</v>
      </c>
      <c r="C2020" s="59" t="s">
        <v>30281</v>
      </c>
      <c r="D2020" s="59" t="s">
        <v>30282</v>
      </c>
      <c r="E2020" s="59" t="s">
        <v>18516</v>
      </c>
      <c r="F2020" s="59" t="s">
        <v>18516</v>
      </c>
      <c r="G2020" s="59" t="s">
        <v>18516</v>
      </c>
      <c r="H2020" s="59" t="s">
        <v>18516</v>
      </c>
      <c r="I2020" s="59" t="s">
        <v>18516</v>
      </c>
      <c r="J2020" s="59" t="s">
        <v>18516</v>
      </c>
      <c r="K2020" s="59" t="s">
        <v>29707</v>
      </c>
      <c r="L2020" s="59" t="s">
        <v>18516</v>
      </c>
      <c r="M2020" s="59" t="s">
        <v>18516</v>
      </c>
    </row>
    <row r="2021" spans="1:18" s="59" customFormat="1" ht="14.25">
      <c r="A2021" s="59" t="s">
        <v>32271</v>
      </c>
      <c r="B2021" s="59" t="s">
        <v>32272</v>
      </c>
      <c r="C2021" s="59" t="s">
        <v>30281</v>
      </c>
      <c r="D2021" s="59" t="s">
        <v>30282</v>
      </c>
      <c r="E2021" s="59" t="s">
        <v>18516</v>
      </c>
      <c r="F2021" s="59" t="s">
        <v>18516</v>
      </c>
      <c r="G2021" s="59" t="s">
        <v>18516</v>
      </c>
      <c r="H2021" s="59" t="s">
        <v>18516</v>
      </c>
      <c r="I2021" s="59" t="s">
        <v>18516</v>
      </c>
      <c r="J2021" s="59" t="s">
        <v>18516</v>
      </c>
      <c r="K2021" s="59" t="s">
        <v>29707</v>
      </c>
      <c r="L2021" s="59" t="s">
        <v>18516</v>
      </c>
      <c r="M2021" s="59" t="s">
        <v>18516</v>
      </c>
    </row>
    <row r="2022" spans="1:18" s="59" customFormat="1" ht="14.25">
      <c r="A2022" s="59" t="s">
        <v>32273</v>
      </c>
      <c r="B2022" s="59" t="s">
        <v>32274</v>
      </c>
      <c r="C2022" s="59" t="s">
        <v>30281</v>
      </c>
      <c r="D2022" s="59" t="s">
        <v>30282</v>
      </c>
      <c r="E2022" s="59" t="s">
        <v>18516</v>
      </c>
      <c r="F2022" s="59" t="s">
        <v>18516</v>
      </c>
      <c r="G2022" s="59" t="s">
        <v>18516</v>
      </c>
      <c r="H2022" s="59" t="s">
        <v>18516</v>
      </c>
      <c r="I2022" s="59" t="s">
        <v>18516</v>
      </c>
      <c r="J2022" s="59" t="s">
        <v>18516</v>
      </c>
      <c r="K2022" s="59" t="s">
        <v>29707</v>
      </c>
      <c r="L2022" s="59" t="s">
        <v>18516</v>
      </c>
      <c r="M2022" s="59" t="s">
        <v>18516</v>
      </c>
    </row>
    <row r="2023" spans="1:18" s="59" customFormat="1" ht="14.25">
      <c r="A2023" s="59" t="s">
        <v>32275</v>
      </c>
      <c r="B2023" s="59" t="s">
        <v>32276</v>
      </c>
      <c r="C2023" s="59" t="s">
        <v>30281</v>
      </c>
      <c r="D2023" s="59" t="s">
        <v>30282</v>
      </c>
      <c r="E2023" s="59" t="s">
        <v>18516</v>
      </c>
      <c r="F2023" s="59" t="s">
        <v>18516</v>
      </c>
      <c r="G2023" s="59" t="s">
        <v>18516</v>
      </c>
      <c r="H2023" s="59" t="s">
        <v>18516</v>
      </c>
      <c r="I2023" s="59" t="s">
        <v>18516</v>
      </c>
      <c r="J2023" s="59" t="s">
        <v>18516</v>
      </c>
      <c r="K2023" s="59" t="s">
        <v>29707</v>
      </c>
      <c r="L2023" s="59" t="s">
        <v>18516</v>
      </c>
      <c r="M2023" s="59" t="s">
        <v>18516</v>
      </c>
    </row>
    <row r="2024" spans="1:18" s="59" customFormat="1" ht="14.25">
      <c r="A2024" s="59" t="s">
        <v>32277</v>
      </c>
      <c r="B2024" s="59" t="s">
        <v>32278</v>
      </c>
      <c r="C2024" s="59" t="s">
        <v>30281</v>
      </c>
      <c r="D2024" s="59" t="s">
        <v>30282</v>
      </c>
      <c r="E2024" s="59" t="s">
        <v>18516</v>
      </c>
      <c r="F2024" s="59" t="s">
        <v>18516</v>
      </c>
      <c r="G2024" s="59" t="s">
        <v>18516</v>
      </c>
      <c r="H2024" s="59" t="s">
        <v>18516</v>
      </c>
      <c r="I2024" s="59" t="s">
        <v>18516</v>
      </c>
      <c r="J2024" s="59" t="s">
        <v>18516</v>
      </c>
      <c r="K2024" s="59" t="s">
        <v>29707</v>
      </c>
      <c r="L2024" s="59" t="s">
        <v>18516</v>
      </c>
      <c r="M2024" s="59" t="s">
        <v>18516</v>
      </c>
    </row>
    <row r="2025" spans="1:18" s="59" customFormat="1" ht="14.25">
      <c r="A2025" s="59" t="s">
        <v>32279</v>
      </c>
      <c r="B2025" s="59" t="s">
        <v>32280</v>
      </c>
      <c r="C2025" s="59" t="s">
        <v>30281</v>
      </c>
      <c r="D2025" s="59" t="s">
        <v>30282</v>
      </c>
      <c r="E2025" s="59" t="s">
        <v>18516</v>
      </c>
      <c r="F2025" s="59" t="s">
        <v>18516</v>
      </c>
      <c r="G2025" s="59" t="s">
        <v>18516</v>
      </c>
      <c r="H2025" s="59" t="s">
        <v>18516</v>
      </c>
      <c r="I2025" s="59" t="s">
        <v>18516</v>
      </c>
      <c r="J2025" s="59" t="s">
        <v>18516</v>
      </c>
      <c r="K2025" s="59" t="s">
        <v>29707</v>
      </c>
      <c r="L2025" s="59" t="s">
        <v>18516</v>
      </c>
      <c r="M2025" s="59" t="s">
        <v>18516</v>
      </c>
    </row>
    <row r="2026" spans="1:18" s="59" customFormat="1" ht="14.25">
      <c r="A2026" s="59" t="s">
        <v>18959</v>
      </c>
      <c r="B2026" s="59" t="s">
        <v>32281</v>
      </c>
      <c r="C2026" s="59" t="s">
        <v>29493</v>
      </c>
      <c r="D2026" s="59" t="s">
        <v>29494</v>
      </c>
      <c r="E2026" s="59" t="s">
        <v>18516</v>
      </c>
      <c r="F2026" s="59" t="s">
        <v>18516</v>
      </c>
      <c r="G2026" s="59" t="s">
        <v>18516</v>
      </c>
      <c r="H2026" s="59" t="s">
        <v>18516</v>
      </c>
      <c r="I2026" s="59" t="s">
        <v>18516</v>
      </c>
      <c r="J2026" s="59" t="s">
        <v>18516</v>
      </c>
      <c r="K2026" s="59" t="s">
        <v>29707</v>
      </c>
      <c r="L2026" s="59" t="s">
        <v>18516</v>
      </c>
      <c r="M2026" s="59" t="s">
        <v>18516</v>
      </c>
    </row>
    <row r="2027" spans="1:18" s="59" customFormat="1" ht="14.25">
      <c r="A2027" s="59" t="s">
        <v>18956</v>
      </c>
      <c r="B2027" s="59" t="s">
        <v>32282</v>
      </c>
      <c r="C2027" s="59" t="s">
        <v>29493</v>
      </c>
      <c r="D2027" s="59" t="s">
        <v>29494</v>
      </c>
      <c r="E2027" s="59" t="s">
        <v>18516</v>
      </c>
      <c r="F2027" s="59" t="s">
        <v>18516</v>
      </c>
      <c r="G2027" s="59" t="s">
        <v>18516</v>
      </c>
      <c r="H2027" s="59" t="s">
        <v>18516</v>
      </c>
      <c r="I2027" s="59" t="s">
        <v>18516</v>
      </c>
      <c r="J2027" s="59" t="s">
        <v>18516</v>
      </c>
      <c r="K2027" s="59" t="s">
        <v>29707</v>
      </c>
      <c r="L2027" s="59" t="s">
        <v>18516</v>
      </c>
      <c r="M2027" s="59" t="s">
        <v>18516</v>
      </c>
    </row>
    <row r="2028" spans="1:18" s="59" customFormat="1" ht="14.25">
      <c r="A2028" s="59" t="s">
        <v>18962</v>
      </c>
      <c r="B2028" s="59" t="s">
        <v>32283</v>
      </c>
      <c r="C2028" s="59" t="s">
        <v>29493</v>
      </c>
      <c r="D2028" s="59" t="s">
        <v>29494</v>
      </c>
      <c r="E2028" s="59" t="s">
        <v>18516</v>
      </c>
      <c r="F2028" s="59" t="s">
        <v>18516</v>
      </c>
      <c r="G2028" s="59" t="s">
        <v>18516</v>
      </c>
      <c r="H2028" s="59" t="s">
        <v>18516</v>
      </c>
      <c r="I2028" s="59" t="s">
        <v>18516</v>
      </c>
      <c r="J2028" s="59" t="s">
        <v>18516</v>
      </c>
      <c r="K2028" s="59" t="s">
        <v>29707</v>
      </c>
      <c r="L2028" s="59" t="s">
        <v>18516</v>
      </c>
      <c r="M2028" s="59" t="s">
        <v>18516</v>
      </c>
    </row>
    <row r="2029" spans="1:18" s="59" customFormat="1" ht="14.25">
      <c r="A2029" s="59" t="s">
        <v>18974</v>
      </c>
      <c r="B2029" s="59" t="s">
        <v>32284</v>
      </c>
      <c r="C2029" s="59" t="s">
        <v>29610</v>
      </c>
      <c r="D2029" s="59" t="s">
        <v>29611</v>
      </c>
      <c r="E2029" s="164">
        <v>290</v>
      </c>
      <c r="F2029" s="164">
        <v>210</v>
      </c>
      <c r="G2029" s="165">
        <v>0.72</v>
      </c>
      <c r="H2029" s="59" t="s">
        <v>31187</v>
      </c>
      <c r="I2029" s="164">
        <v>129.12</v>
      </c>
      <c r="J2029" s="164">
        <v>339.12</v>
      </c>
      <c r="K2029" s="59">
        <v>5</v>
      </c>
      <c r="L2029" s="59" t="s">
        <v>18516</v>
      </c>
      <c r="M2029" s="59" t="s">
        <v>18516</v>
      </c>
    </row>
    <row r="2030" spans="1:18" s="59" customFormat="1" ht="14.25">
      <c r="A2030" s="59" t="s">
        <v>18971</v>
      </c>
      <c r="B2030" s="59" t="s">
        <v>32285</v>
      </c>
      <c r="C2030" s="59" t="s">
        <v>29610</v>
      </c>
      <c r="D2030" s="59" t="s">
        <v>29611</v>
      </c>
      <c r="E2030" s="164">
        <v>284</v>
      </c>
      <c r="F2030" s="164">
        <v>210</v>
      </c>
      <c r="G2030" s="165">
        <v>0.73</v>
      </c>
      <c r="H2030" s="59" t="s">
        <v>31187</v>
      </c>
      <c r="I2030" s="164">
        <v>129.12</v>
      </c>
      <c r="J2030" s="164">
        <v>339.12</v>
      </c>
      <c r="K2030" s="59">
        <v>13</v>
      </c>
      <c r="L2030" s="59" t="s">
        <v>18516</v>
      </c>
      <c r="M2030" s="59" t="s">
        <v>18516</v>
      </c>
    </row>
    <row r="2031" spans="1:18" s="59" customFormat="1" ht="14.25">
      <c r="A2031" s="59" t="s">
        <v>18938</v>
      </c>
      <c r="B2031" s="59" t="s">
        <v>32286</v>
      </c>
      <c r="C2031" s="59" t="s">
        <v>29893</v>
      </c>
      <c r="D2031" s="59" t="s">
        <v>29894</v>
      </c>
      <c r="E2031" s="164">
        <v>289</v>
      </c>
      <c r="F2031" s="164">
        <v>225</v>
      </c>
      <c r="G2031" s="165">
        <v>0.77</v>
      </c>
      <c r="H2031" s="59" t="s">
        <v>18516</v>
      </c>
      <c r="I2031" s="164">
        <v>102.43</v>
      </c>
      <c r="J2031" s="164">
        <v>327.43</v>
      </c>
      <c r="K2031" s="59">
        <v>72</v>
      </c>
      <c r="L2031" s="59" t="s">
        <v>18516</v>
      </c>
      <c r="M2031" s="59" t="s">
        <v>18516</v>
      </c>
    </row>
    <row r="2032" spans="1:18" s="59" customFormat="1" ht="14.25">
      <c r="A2032" s="59" t="s">
        <v>18941</v>
      </c>
      <c r="B2032" s="59" t="s">
        <v>32287</v>
      </c>
      <c r="C2032" s="59" t="s">
        <v>29893</v>
      </c>
      <c r="D2032" s="59" t="s">
        <v>29894</v>
      </c>
      <c r="E2032" s="164">
        <v>289</v>
      </c>
      <c r="F2032" s="164">
        <v>225</v>
      </c>
      <c r="G2032" s="165">
        <v>0.77</v>
      </c>
      <c r="H2032" s="59" t="s">
        <v>18516</v>
      </c>
      <c r="I2032" s="164">
        <v>102.43</v>
      </c>
      <c r="J2032" s="164">
        <v>327.43</v>
      </c>
      <c r="K2032" s="59">
        <v>28</v>
      </c>
      <c r="L2032" s="59" t="s">
        <v>18516</v>
      </c>
      <c r="M2032" s="59" t="s">
        <v>18516</v>
      </c>
    </row>
    <row r="2033" spans="1:18" s="59" customFormat="1" ht="14.25">
      <c r="A2033" s="59" t="s">
        <v>18935</v>
      </c>
      <c r="B2033" s="59" t="s">
        <v>32288</v>
      </c>
      <c r="C2033" s="59" t="s">
        <v>29893</v>
      </c>
      <c r="D2033" s="59" t="s">
        <v>29894</v>
      </c>
      <c r="E2033" s="164">
        <v>289</v>
      </c>
      <c r="F2033" s="164">
        <v>195</v>
      </c>
      <c r="G2033" s="165">
        <v>0.67</v>
      </c>
      <c r="H2033" s="59" t="s">
        <v>18516</v>
      </c>
      <c r="I2033" s="164">
        <v>102.43</v>
      </c>
      <c r="J2033" s="164">
        <v>297.43</v>
      </c>
      <c r="K2033" s="59">
        <v>10</v>
      </c>
      <c r="L2033" s="59" t="s">
        <v>18516</v>
      </c>
      <c r="M2033" s="59" t="s">
        <v>18516</v>
      </c>
    </row>
    <row r="2034" spans="1:18" s="59" customFormat="1" ht="14.25">
      <c r="A2034" s="59" t="s">
        <v>18932</v>
      </c>
      <c r="B2034" s="59" t="s">
        <v>32289</v>
      </c>
      <c r="C2034" s="59" t="s">
        <v>29893</v>
      </c>
      <c r="D2034" s="59" t="s">
        <v>29894</v>
      </c>
      <c r="E2034" s="59" t="s">
        <v>18516</v>
      </c>
      <c r="F2034" s="59" t="s">
        <v>18516</v>
      </c>
      <c r="G2034" s="59" t="s">
        <v>18516</v>
      </c>
      <c r="H2034" s="59" t="s">
        <v>18516</v>
      </c>
      <c r="I2034" s="59" t="s">
        <v>18516</v>
      </c>
      <c r="J2034" s="59" t="s">
        <v>18516</v>
      </c>
      <c r="K2034" s="59" t="s">
        <v>29707</v>
      </c>
      <c r="L2034" s="59" t="s">
        <v>18516</v>
      </c>
      <c r="M2034" s="59" t="s">
        <v>18516</v>
      </c>
    </row>
    <row r="2035" spans="1:18" s="59" customFormat="1" ht="14.25">
      <c r="A2035" s="59" t="s">
        <v>18924</v>
      </c>
      <c r="B2035" s="59" t="s">
        <v>32290</v>
      </c>
      <c r="C2035" s="59" t="s">
        <v>29893</v>
      </c>
      <c r="D2035" s="59" t="s">
        <v>29894</v>
      </c>
      <c r="E2035" s="164">
        <v>179</v>
      </c>
      <c r="F2035" s="164">
        <v>145</v>
      </c>
      <c r="G2035" s="165">
        <v>0.81</v>
      </c>
      <c r="H2035" s="59" t="s">
        <v>18516</v>
      </c>
      <c r="I2035" s="164">
        <v>44.79</v>
      </c>
      <c r="J2035" s="164">
        <v>189.79</v>
      </c>
      <c r="K2035" s="59">
        <v>5</v>
      </c>
      <c r="L2035" s="59" t="s">
        <v>18516</v>
      </c>
      <c r="M2035" s="59" t="s">
        <v>18516</v>
      </c>
    </row>
    <row r="2036" spans="1:18" s="59" customFormat="1" ht="14.25">
      <c r="A2036" s="59" t="s">
        <v>18921</v>
      </c>
      <c r="B2036" s="59" t="s">
        <v>32291</v>
      </c>
      <c r="C2036" s="59" t="s">
        <v>29893</v>
      </c>
      <c r="D2036" s="59" t="s">
        <v>29894</v>
      </c>
      <c r="E2036" s="164">
        <v>179</v>
      </c>
      <c r="F2036" s="164">
        <v>150</v>
      </c>
      <c r="G2036" s="165">
        <v>0.83</v>
      </c>
      <c r="H2036" s="59" t="s">
        <v>18516</v>
      </c>
      <c r="I2036" s="164">
        <v>46.11</v>
      </c>
      <c r="J2036" s="164">
        <v>196.11</v>
      </c>
      <c r="K2036" s="59">
        <v>0</v>
      </c>
      <c r="L2036" s="59" t="s">
        <v>18516</v>
      </c>
      <c r="M2036" s="59" t="s">
        <v>18516</v>
      </c>
    </row>
    <row r="2037" spans="1:18" s="59" customFormat="1" ht="14.25">
      <c r="A2037" s="59" t="s">
        <v>21399</v>
      </c>
      <c r="B2037" s="59" t="s">
        <v>32292</v>
      </c>
      <c r="C2037" s="59" t="s">
        <v>29865</v>
      </c>
      <c r="D2037" s="59" t="s">
        <v>29866</v>
      </c>
      <c r="E2037" s="164">
        <v>236</v>
      </c>
      <c r="F2037" s="164">
        <v>236</v>
      </c>
      <c r="G2037" s="59" t="s">
        <v>18516</v>
      </c>
      <c r="H2037" s="59" t="s">
        <v>18516</v>
      </c>
      <c r="I2037" s="164">
        <v>130.19</v>
      </c>
      <c r="J2037" s="164">
        <v>366.19</v>
      </c>
      <c r="K2037" s="59">
        <v>146</v>
      </c>
      <c r="L2037" s="59" t="s">
        <v>18516</v>
      </c>
      <c r="M2037" s="59" t="s">
        <v>18516</v>
      </c>
    </row>
    <row r="2038" spans="1:18" s="59" customFormat="1" ht="14.25">
      <c r="A2038" s="59" t="s">
        <v>21402</v>
      </c>
      <c r="B2038" s="59" t="s">
        <v>32293</v>
      </c>
      <c r="C2038" s="59" t="s">
        <v>29865</v>
      </c>
      <c r="D2038" s="59" t="s">
        <v>29866</v>
      </c>
      <c r="E2038" s="164">
        <v>236</v>
      </c>
      <c r="F2038" s="164">
        <v>236</v>
      </c>
      <c r="G2038" s="59" t="s">
        <v>18516</v>
      </c>
      <c r="H2038" s="59" t="s">
        <v>18516</v>
      </c>
      <c r="I2038" s="164">
        <v>130.19</v>
      </c>
      <c r="J2038" s="164">
        <v>366.19</v>
      </c>
      <c r="K2038" s="59">
        <v>14</v>
      </c>
      <c r="L2038" s="59" t="s">
        <v>18516</v>
      </c>
      <c r="M2038" s="59" t="s">
        <v>18516</v>
      </c>
    </row>
    <row r="2039" spans="1:18" s="59" customFormat="1" ht="14.25">
      <c r="A2039" s="59" t="s">
        <v>21408</v>
      </c>
      <c r="B2039" s="59" t="s">
        <v>32294</v>
      </c>
      <c r="C2039" s="59" t="s">
        <v>29865</v>
      </c>
      <c r="D2039" s="59" t="s">
        <v>29866</v>
      </c>
      <c r="E2039" s="164">
        <v>236</v>
      </c>
      <c r="F2039" s="164">
        <v>236</v>
      </c>
      <c r="G2039" s="59" t="s">
        <v>18516</v>
      </c>
      <c r="H2039" s="59" t="s">
        <v>18516</v>
      </c>
      <c r="I2039" s="164">
        <v>130.12</v>
      </c>
      <c r="J2039" s="164">
        <v>366.12</v>
      </c>
      <c r="K2039" s="59">
        <v>42</v>
      </c>
      <c r="L2039" s="59" t="s">
        <v>18516</v>
      </c>
      <c r="M2039" s="59" t="s">
        <v>18516</v>
      </c>
    </row>
    <row r="2040" spans="1:18" s="59" customFormat="1" ht="14.25">
      <c r="A2040" s="59" t="s">
        <v>21405</v>
      </c>
      <c r="B2040" s="59" t="s">
        <v>32295</v>
      </c>
      <c r="C2040" s="59" t="s">
        <v>29865</v>
      </c>
      <c r="D2040" s="59" t="s">
        <v>29866</v>
      </c>
      <c r="E2040" s="164">
        <v>236</v>
      </c>
      <c r="F2040" s="164">
        <v>236</v>
      </c>
      <c r="G2040" s="59" t="s">
        <v>18516</v>
      </c>
      <c r="H2040" s="59" t="s">
        <v>18516</v>
      </c>
      <c r="I2040" s="164">
        <v>130.12</v>
      </c>
      <c r="J2040" s="164">
        <v>366.12</v>
      </c>
      <c r="K2040" s="59">
        <v>112</v>
      </c>
      <c r="L2040" s="59" t="s">
        <v>18516</v>
      </c>
      <c r="M2040" s="59" t="s">
        <v>18516</v>
      </c>
    </row>
    <row r="2041" spans="1:18" s="59" customFormat="1" ht="14.25">
      <c r="A2041" s="59" t="s">
        <v>21343</v>
      </c>
      <c r="B2041" s="59" t="s">
        <v>32296</v>
      </c>
      <c r="C2041" s="59" t="s">
        <v>29414</v>
      </c>
      <c r="D2041" s="59" t="s">
        <v>29415</v>
      </c>
      <c r="E2041" s="164">
        <v>240</v>
      </c>
      <c r="F2041" s="164">
        <v>210</v>
      </c>
      <c r="G2041" s="165">
        <v>0.87</v>
      </c>
      <c r="H2041" s="59" t="s">
        <v>18516</v>
      </c>
      <c r="I2041" s="164">
        <v>93.36</v>
      </c>
      <c r="J2041" s="164">
        <v>303.36</v>
      </c>
      <c r="K2041" s="59">
        <v>0</v>
      </c>
      <c r="L2041" s="59" t="s">
        <v>18516</v>
      </c>
      <c r="M2041" s="59" t="s">
        <v>18516</v>
      </c>
    </row>
    <row r="2042" spans="1:18" s="59" customFormat="1" ht="14.25">
      <c r="A2042" s="59" t="s">
        <v>21346</v>
      </c>
      <c r="B2042" s="59" t="s">
        <v>32297</v>
      </c>
      <c r="C2042" s="59" t="s">
        <v>29414</v>
      </c>
      <c r="D2042" s="59" t="s">
        <v>29415</v>
      </c>
      <c r="E2042" s="164">
        <v>240</v>
      </c>
      <c r="F2042" s="164">
        <v>210</v>
      </c>
      <c r="G2042" s="165">
        <v>0.87</v>
      </c>
      <c r="H2042" s="59" t="s">
        <v>18516</v>
      </c>
      <c r="I2042" s="164">
        <v>93.36</v>
      </c>
      <c r="J2042" s="164">
        <v>303.36</v>
      </c>
      <c r="K2042" s="59">
        <v>113</v>
      </c>
      <c r="L2042" s="59" t="s">
        <v>29455</v>
      </c>
      <c r="M2042" s="59" t="s">
        <v>31588</v>
      </c>
    </row>
    <row r="2043" spans="1:18" s="59" customFormat="1" ht="14.25">
      <c r="A2043" s="59" t="s">
        <v>28281</v>
      </c>
      <c r="B2043" s="59" t="s">
        <v>32298</v>
      </c>
      <c r="C2043" s="59" t="s">
        <v>29414</v>
      </c>
      <c r="D2043" s="59" t="s">
        <v>29415</v>
      </c>
      <c r="E2043" s="164">
        <v>145</v>
      </c>
      <c r="F2043" s="164">
        <v>125</v>
      </c>
      <c r="G2043" s="165">
        <v>0.86</v>
      </c>
      <c r="H2043" s="59" t="s">
        <v>18516</v>
      </c>
      <c r="I2043" s="164">
        <v>38.2</v>
      </c>
      <c r="J2043" s="164">
        <v>163.2</v>
      </c>
      <c r="K2043" s="59">
        <v>159</v>
      </c>
      <c r="L2043" s="59" t="s">
        <v>18516</v>
      </c>
      <c r="M2043" s="59" t="s">
        <v>18516</v>
      </c>
    </row>
    <row r="2044" spans="1:18" s="59" customFormat="1" ht="14.25">
      <c r="A2044" s="59" t="s">
        <v>28284</v>
      </c>
      <c r="B2044" s="59" t="s">
        <v>32299</v>
      </c>
      <c r="C2044" s="59" t="s">
        <v>29414</v>
      </c>
      <c r="D2044" s="59" t="s">
        <v>29415</v>
      </c>
      <c r="E2044" s="164">
        <v>145</v>
      </c>
      <c r="F2044" s="164">
        <v>125</v>
      </c>
      <c r="G2044" s="165">
        <v>0.86</v>
      </c>
      <c r="H2044" s="59" t="s">
        <v>18516</v>
      </c>
      <c r="I2044" s="164">
        <v>38.2</v>
      </c>
      <c r="J2044" s="164">
        <v>163.2</v>
      </c>
      <c r="K2044" s="59">
        <v>205</v>
      </c>
      <c r="L2044" s="59" t="s">
        <v>18516</v>
      </c>
      <c r="M2044" s="59" t="s">
        <v>18516</v>
      </c>
    </row>
    <row r="2045" spans="1:18" s="59" customFormat="1" ht="14.25">
      <c r="A2045" s="59" t="s">
        <v>25017</v>
      </c>
      <c r="B2045" s="59" t="s">
        <v>32300</v>
      </c>
      <c r="C2045" s="59" t="s">
        <v>29966</v>
      </c>
      <c r="D2045" s="59" t="s">
        <v>29967</v>
      </c>
      <c r="E2045" s="164">
        <v>170</v>
      </c>
      <c r="F2045" s="164">
        <v>140</v>
      </c>
      <c r="G2045" s="165">
        <v>0.82</v>
      </c>
      <c r="H2045" s="59" t="s">
        <v>18516</v>
      </c>
      <c r="I2045" s="164">
        <v>48.07</v>
      </c>
      <c r="J2045" s="164">
        <v>188.07</v>
      </c>
      <c r="K2045" s="59">
        <v>66</v>
      </c>
      <c r="L2045" s="59" t="s">
        <v>18516</v>
      </c>
      <c r="M2045" s="59" t="s">
        <v>18516</v>
      </c>
    </row>
    <row r="2046" spans="1:18" s="59" customFormat="1" ht="14.25">
      <c r="A2046" s="59" t="s">
        <v>18968</v>
      </c>
      <c r="B2046" s="59" t="s">
        <v>32301</v>
      </c>
      <c r="C2046" s="59" t="s">
        <v>29414</v>
      </c>
      <c r="D2046" s="59" t="s">
        <v>29415</v>
      </c>
      <c r="E2046" s="164">
        <v>289</v>
      </c>
      <c r="F2046" s="164">
        <v>264</v>
      </c>
      <c r="G2046" s="165">
        <v>0.91</v>
      </c>
      <c r="H2046" s="59" t="s">
        <v>18516</v>
      </c>
      <c r="I2046" s="164">
        <v>134.8</v>
      </c>
      <c r="J2046" s="164">
        <v>398.8</v>
      </c>
      <c r="K2046" s="59">
        <v>0</v>
      </c>
      <c r="L2046" s="59" t="s">
        <v>29410</v>
      </c>
      <c r="M2046" s="59" t="s">
        <v>29808</v>
      </c>
    </row>
    <row r="2047" spans="1:18" s="59" customFormat="1" ht="14.25">
      <c r="A2047" s="59" t="s">
        <v>18965</v>
      </c>
      <c r="B2047" s="59" t="s">
        <v>32302</v>
      </c>
      <c r="C2047" s="59" t="s">
        <v>29414</v>
      </c>
      <c r="D2047" s="59" t="s">
        <v>29415</v>
      </c>
      <c r="E2047" s="164">
        <v>289</v>
      </c>
      <c r="F2047" s="164">
        <v>264</v>
      </c>
      <c r="G2047" s="165">
        <v>0.91</v>
      </c>
      <c r="H2047" s="59" t="s">
        <v>18516</v>
      </c>
      <c r="I2047" s="164">
        <v>134.8</v>
      </c>
      <c r="J2047" s="164">
        <v>398.8</v>
      </c>
      <c r="K2047" s="59">
        <v>16</v>
      </c>
      <c r="L2047" s="59" t="s">
        <v>29439</v>
      </c>
      <c r="M2047" s="59" t="s">
        <v>29808</v>
      </c>
    </row>
    <row r="2048" spans="1:18" s="59" customFormat="1" ht="14.25">
      <c r="A2048" s="59" t="s">
        <v>32303</v>
      </c>
      <c r="B2048" s="59" t="s">
        <v>32304</v>
      </c>
      <c r="C2048" s="59" t="s">
        <v>29493</v>
      </c>
      <c r="D2048" s="59" t="s">
        <v>29494</v>
      </c>
      <c r="E2048" s="59" t="s">
        <v>18516</v>
      </c>
      <c r="F2048" s="59" t="s">
        <v>18516</v>
      </c>
      <c r="G2048" s="59" t="s">
        <v>18516</v>
      </c>
      <c r="H2048" s="59" t="s">
        <v>18516</v>
      </c>
      <c r="I2048" s="59" t="s">
        <v>18516</v>
      </c>
      <c r="J2048" s="59" t="s">
        <v>18516</v>
      </c>
      <c r="K2048" s="59" t="s">
        <v>29707</v>
      </c>
      <c r="L2048" s="59" t="s">
        <v>18516</v>
      </c>
      <c r="M2048" s="59" t="s">
        <v>18516</v>
      </c>
    </row>
    <row r="2049" spans="1:18" s="59" customFormat="1" ht="14.25">
      <c r="A2049" s="59" t="s">
        <v>21307</v>
      </c>
      <c r="B2049" s="59" t="s">
        <v>32305</v>
      </c>
      <c r="C2049" s="59" t="s">
        <v>29599</v>
      </c>
      <c r="D2049" s="59" t="s">
        <v>29600</v>
      </c>
      <c r="E2049" s="164">
        <v>71</v>
      </c>
      <c r="F2049" s="164">
        <v>71</v>
      </c>
      <c r="G2049" s="59" t="s">
        <v>18516</v>
      </c>
      <c r="H2049" s="59" t="s">
        <v>18516</v>
      </c>
      <c r="I2049" s="164">
        <v>33.16</v>
      </c>
      <c r="J2049" s="164">
        <v>104.16</v>
      </c>
      <c r="K2049" s="59">
        <v>23</v>
      </c>
      <c r="L2049" s="59" t="s">
        <v>18516</v>
      </c>
      <c r="M2049" s="59" t="s">
        <v>18516</v>
      </c>
    </row>
    <row r="2050" spans="1:18" s="59" customFormat="1" ht="14.25">
      <c r="A2050" s="59" t="s">
        <v>21319</v>
      </c>
      <c r="B2050" s="59" t="s">
        <v>32306</v>
      </c>
      <c r="C2050" s="59" t="s">
        <v>29599</v>
      </c>
      <c r="D2050" s="59" t="s">
        <v>29600</v>
      </c>
      <c r="E2050" s="164">
        <v>65</v>
      </c>
      <c r="F2050" s="164">
        <v>65</v>
      </c>
      <c r="G2050" s="59" t="s">
        <v>18516</v>
      </c>
      <c r="H2050" s="59" t="s">
        <v>18516</v>
      </c>
      <c r="I2050" s="164">
        <v>33.06</v>
      </c>
      <c r="J2050" s="164">
        <v>98.06</v>
      </c>
      <c r="K2050" s="59">
        <v>14</v>
      </c>
      <c r="L2050" s="59" t="s">
        <v>18516</v>
      </c>
      <c r="M2050" s="59" t="s">
        <v>18516</v>
      </c>
    </row>
    <row r="2051" spans="1:18" s="59" customFormat="1" ht="14.25">
      <c r="A2051" s="59" t="s">
        <v>21325</v>
      </c>
      <c r="B2051" s="59" t="s">
        <v>32307</v>
      </c>
      <c r="C2051" s="59" t="s">
        <v>29493</v>
      </c>
      <c r="D2051" s="59" t="s">
        <v>29494</v>
      </c>
      <c r="E2051" s="164">
        <v>631</v>
      </c>
      <c r="F2051" s="164">
        <v>510</v>
      </c>
      <c r="G2051" s="165">
        <v>0.8</v>
      </c>
      <c r="H2051" s="59" t="s">
        <v>18516</v>
      </c>
      <c r="I2051" s="164">
        <v>249.25</v>
      </c>
      <c r="J2051" s="164">
        <v>759.25</v>
      </c>
      <c r="K2051" s="59">
        <v>15</v>
      </c>
      <c r="L2051" s="59" t="s">
        <v>18516</v>
      </c>
      <c r="M2051" s="59" t="s">
        <v>18516</v>
      </c>
    </row>
    <row r="2052" spans="1:18" s="59" customFormat="1" ht="14.25">
      <c r="A2052" s="59" t="s">
        <v>21322</v>
      </c>
      <c r="B2052" s="59" t="s">
        <v>32308</v>
      </c>
      <c r="C2052" s="59" t="s">
        <v>29493</v>
      </c>
      <c r="D2052" s="59" t="s">
        <v>29494</v>
      </c>
      <c r="E2052" s="164">
        <v>631</v>
      </c>
      <c r="F2052" s="164">
        <v>510</v>
      </c>
      <c r="G2052" s="165">
        <v>0.8</v>
      </c>
      <c r="H2052" s="59" t="s">
        <v>18516</v>
      </c>
      <c r="I2052" s="164">
        <v>249.25</v>
      </c>
      <c r="J2052" s="164">
        <v>759.25</v>
      </c>
      <c r="K2052" s="59">
        <v>26</v>
      </c>
      <c r="L2052" s="59" t="s">
        <v>18516</v>
      </c>
      <c r="M2052" s="59" t="s">
        <v>18516</v>
      </c>
    </row>
    <row r="2053" spans="1:18" s="59" customFormat="1" ht="14.25">
      <c r="A2053" s="59" t="s">
        <v>32309</v>
      </c>
      <c r="B2053" s="59" t="s">
        <v>32310</v>
      </c>
      <c r="C2053" s="59" t="s">
        <v>29493</v>
      </c>
      <c r="D2053" s="59" t="s">
        <v>29494</v>
      </c>
      <c r="E2053" s="59" t="s">
        <v>18516</v>
      </c>
      <c r="F2053" s="59" t="s">
        <v>18516</v>
      </c>
      <c r="G2053" s="59" t="s">
        <v>18516</v>
      </c>
      <c r="H2053" s="59" t="s">
        <v>18516</v>
      </c>
      <c r="I2053" s="59" t="s">
        <v>18516</v>
      </c>
      <c r="J2053" s="59" t="s">
        <v>18516</v>
      </c>
      <c r="K2053" s="59" t="s">
        <v>29707</v>
      </c>
      <c r="L2053" s="59" t="s">
        <v>18516</v>
      </c>
      <c r="M2053" s="59" t="s">
        <v>18516</v>
      </c>
    </row>
    <row r="2054" spans="1:18" s="59" customFormat="1" ht="14.25">
      <c r="A2054" s="59" t="s">
        <v>32311</v>
      </c>
      <c r="B2054" s="59" t="s">
        <v>32312</v>
      </c>
      <c r="C2054" s="59" t="s">
        <v>29493</v>
      </c>
      <c r="D2054" s="59" t="s">
        <v>29494</v>
      </c>
      <c r="E2054" s="59" t="s">
        <v>18516</v>
      </c>
      <c r="F2054" s="59" t="s">
        <v>18516</v>
      </c>
      <c r="G2054" s="59" t="s">
        <v>18516</v>
      </c>
      <c r="H2054" s="59" t="s">
        <v>18516</v>
      </c>
      <c r="I2054" s="59" t="s">
        <v>18516</v>
      </c>
      <c r="J2054" s="59" t="s">
        <v>18516</v>
      </c>
      <c r="K2054" s="59" t="s">
        <v>29707</v>
      </c>
      <c r="L2054" s="59" t="s">
        <v>18516</v>
      </c>
      <c r="M2054" s="59" t="s">
        <v>18516</v>
      </c>
    </row>
    <row r="2055" spans="1:18" s="59" customFormat="1" ht="14.25">
      <c r="A2055" s="59" t="s">
        <v>32313</v>
      </c>
      <c r="B2055" s="59" t="s">
        <v>32314</v>
      </c>
      <c r="C2055" s="59" t="s">
        <v>29493</v>
      </c>
      <c r="D2055" s="59" t="s">
        <v>29494</v>
      </c>
      <c r="E2055" s="59" t="s">
        <v>18516</v>
      </c>
      <c r="F2055" s="59" t="s">
        <v>18516</v>
      </c>
      <c r="G2055" s="59" t="s">
        <v>18516</v>
      </c>
      <c r="H2055" s="59" t="s">
        <v>18516</v>
      </c>
      <c r="I2055" s="59" t="s">
        <v>18516</v>
      </c>
      <c r="J2055" s="59" t="s">
        <v>18516</v>
      </c>
      <c r="K2055" s="59" t="s">
        <v>29707</v>
      </c>
      <c r="L2055" s="59" t="s">
        <v>18516</v>
      </c>
      <c r="M2055" s="59" t="s">
        <v>18516</v>
      </c>
    </row>
    <row r="2056" spans="1:18" s="59" customFormat="1" ht="14.25">
      <c r="A2056" s="59" t="s">
        <v>32315</v>
      </c>
      <c r="B2056" s="59" t="s">
        <v>32316</v>
      </c>
      <c r="C2056" s="59" t="s">
        <v>29493</v>
      </c>
      <c r="D2056" s="59" t="s">
        <v>29494</v>
      </c>
      <c r="E2056" s="164">
        <v>110</v>
      </c>
      <c r="F2056" s="164">
        <v>85</v>
      </c>
      <c r="G2056" s="165">
        <v>0.77</v>
      </c>
      <c r="H2056" s="59" t="s">
        <v>18516</v>
      </c>
      <c r="I2056" s="164">
        <v>104.48</v>
      </c>
      <c r="J2056" s="164">
        <v>189.48</v>
      </c>
      <c r="K2056" s="59">
        <v>10</v>
      </c>
      <c r="L2056" s="59" t="s">
        <v>18516</v>
      </c>
      <c r="M2056" s="59" t="s">
        <v>18516</v>
      </c>
    </row>
    <row r="2057" spans="1:18" s="59" customFormat="1" ht="14.25">
      <c r="A2057" s="59" t="s">
        <v>32317</v>
      </c>
      <c r="B2057" s="59" t="s">
        <v>32318</v>
      </c>
      <c r="C2057" s="59" t="s">
        <v>29493</v>
      </c>
      <c r="D2057" s="59" t="s">
        <v>29494</v>
      </c>
      <c r="E2057" s="164">
        <v>110</v>
      </c>
      <c r="F2057" s="164">
        <v>85</v>
      </c>
      <c r="G2057" s="165">
        <v>0.77</v>
      </c>
      <c r="H2057" s="59" t="s">
        <v>18516</v>
      </c>
      <c r="I2057" s="164">
        <v>104.48</v>
      </c>
      <c r="J2057" s="164">
        <v>189.48</v>
      </c>
      <c r="K2057" s="59">
        <v>0</v>
      </c>
      <c r="L2057" s="59" t="s">
        <v>18516</v>
      </c>
      <c r="M2057" s="59" t="s">
        <v>18516</v>
      </c>
    </row>
    <row r="2058" spans="1:18" s="59" customFormat="1" ht="14.25">
      <c r="A2058" s="59" t="s">
        <v>32319</v>
      </c>
      <c r="B2058" s="59" t="s">
        <v>32320</v>
      </c>
      <c r="C2058" s="59" t="s">
        <v>29583</v>
      </c>
      <c r="D2058" s="59" t="s">
        <v>29583</v>
      </c>
      <c r="E2058" s="59" t="s">
        <v>18516</v>
      </c>
      <c r="F2058" s="59" t="s">
        <v>18516</v>
      </c>
      <c r="G2058" s="59" t="s">
        <v>18516</v>
      </c>
      <c r="H2058" s="59" t="s">
        <v>18516</v>
      </c>
      <c r="I2058" s="59" t="s">
        <v>18516</v>
      </c>
      <c r="J2058" s="59" t="s">
        <v>18516</v>
      </c>
      <c r="K2058" s="59" t="s">
        <v>29707</v>
      </c>
      <c r="L2058" s="59" t="s">
        <v>18516</v>
      </c>
      <c r="M2058" s="59" t="s">
        <v>18516</v>
      </c>
    </row>
    <row r="2059" spans="1:18" s="59" customFormat="1" ht="14.25">
      <c r="A2059" s="59" t="s">
        <v>32321</v>
      </c>
      <c r="B2059" s="59" t="s">
        <v>32322</v>
      </c>
      <c r="C2059" s="59" t="s">
        <v>29518</v>
      </c>
      <c r="D2059" s="59" t="s">
        <v>29519</v>
      </c>
      <c r="E2059" s="59" t="s">
        <v>18516</v>
      </c>
      <c r="F2059" s="59" t="s">
        <v>18516</v>
      </c>
      <c r="G2059" s="59" t="s">
        <v>18516</v>
      </c>
      <c r="H2059" s="59" t="s">
        <v>18516</v>
      </c>
      <c r="I2059" s="59" t="s">
        <v>18516</v>
      </c>
      <c r="J2059" s="59" t="s">
        <v>18516</v>
      </c>
      <c r="K2059" s="59" t="s">
        <v>29707</v>
      </c>
      <c r="L2059" s="59" t="s">
        <v>18516</v>
      </c>
      <c r="M2059" s="59" t="s">
        <v>18516</v>
      </c>
    </row>
    <row r="2060" spans="1:18" s="59" customFormat="1" ht="14.25">
      <c r="A2060" s="59" t="s">
        <v>32323</v>
      </c>
      <c r="B2060" s="59" t="s">
        <v>32324</v>
      </c>
      <c r="C2060" s="59" t="s">
        <v>29518</v>
      </c>
      <c r="D2060" s="59" t="s">
        <v>29519</v>
      </c>
      <c r="E2060" s="164">
        <v>246</v>
      </c>
      <c r="F2060" s="164">
        <v>130</v>
      </c>
      <c r="G2060" s="165">
        <v>0.52</v>
      </c>
      <c r="H2060" s="59" t="s">
        <v>18516</v>
      </c>
      <c r="I2060" s="164">
        <v>96.13</v>
      </c>
      <c r="J2060" s="164">
        <v>226.13</v>
      </c>
      <c r="K2060" s="59">
        <v>47</v>
      </c>
      <c r="L2060" s="59" t="s">
        <v>18516</v>
      </c>
      <c r="M2060" s="59" t="s">
        <v>18516</v>
      </c>
    </row>
    <row r="2061" spans="1:18" s="59" customFormat="1" ht="14.25">
      <c r="A2061" s="59" t="s">
        <v>21283</v>
      </c>
      <c r="B2061" s="59" t="s">
        <v>32325</v>
      </c>
      <c r="C2061" s="59" t="s">
        <v>29881</v>
      </c>
      <c r="D2061" s="59" t="s">
        <v>29882</v>
      </c>
      <c r="E2061" s="164">
        <v>428</v>
      </c>
      <c r="F2061" s="164">
        <v>413</v>
      </c>
      <c r="G2061" s="165">
        <v>0.96</v>
      </c>
      <c r="H2061" s="59" t="s">
        <v>18516</v>
      </c>
      <c r="I2061" s="164">
        <v>257.31</v>
      </c>
      <c r="J2061" s="164">
        <v>670.31</v>
      </c>
      <c r="K2061" s="59">
        <v>0</v>
      </c>
      <c r="L2061" s="59" t="s">
        <v>18516</v>
      </c>
      <c r="M2061" s="59" t="s">
        <v>18516</v>
      </c>
    </row>
    <row r="2062" spans="1:18" s="59" customFormat="1" ht="14.25">
      <c r="A2062" s="59" t="s">
        <v>32326</v>
      </c>
      <c r="B2062" s="59" t="s">
        <v>32327</v>
      </c>
      <c r="C2062" s="59" t="s">
        <v>29518</v>
      </c>
      <c r="D2062" s="59" t="s">
        <v>29519</v>
      </c>
      <c r="E2062" s="164">
        <v>139</v>
      </c>
      <c r="F2062" s="164">
        <v>115</v>
      </c>
      <c r="G2062" s="165">
        <v>0.82</v>
      </c>
      <c r="H2062" s="59" t="s">
        <v>18516</v>
      </c>
      <c r="I2062" s="164">
        <v>41.9</v>
      </c>
      <c r="J2062" s="164">
        <v>156.9</v>
      </c>
      <c r="K2062" s="59">
        <v>72</v>
      </c>
      <c r="L2062" s="59" t="s">
        <v>29439</v>
      </c>
      <c r="M2062" s="59" t="s">
        <v>29711</v>
      </c>
    </row>
    <row r="2063" spans="1:18" s="59" customFormat="1" ht="14.25">
      <c r="A2063" s="59" t="s">
        <v>32328</v>
      </c>
      <c r="B2063" s="59" t="s">
        <v>32329</v>
      </c>
      <c r="C2063" s="59" t="s">
        <v>29518</v>
      </c>
      <c r="D2063" s="59" t="s">
        <v>29519</v>
      </c>
      <c r="E2063" s="164">
        <v>159</v>
      </c>
      <c r="F2063" s="164">
        <v>135</v>
      </c>
      <c r="G2063" s="165">
        <v>0.84</v>
      </c>
      <c r="H2063" s="59" t="s">
        <v>18516</v>
      </c>
      <c r="I2063" s="164">
        <v>90.27</v>
      </c>
      <c r="J2063" s="164">
        <v>225.27</v>
      </c>
      <c r="K2063" s="59">
        <v>0</v>
      </c>
      <c r="L2063" s="59" t="s">
        <v>18516</v>
      </c>
      <c r="M2063" s="59" t="s">
        <v>18516</v>
      </c>
    </row>
    <row r="2064" spans="1:18" s="59" customFormat="1" ht="14.25">
      <c r="A2064" s="59" t="s">
        <v>21280</v>
      </c>
      <c r="B2064" s="59" t="s">
        <v>32330</v>
      </c>
      <c r="C2064" s="59" t="s">
        <v>29881</v>
      </c>
      <c r="D2064" s="59" t="s">
        <v>29882</v>
      </c>
      <c r="E2064" s="164">
        <v>195</v>
      </c>
      <c r="F2064" s="164">
        <v>195</v>
      </c>
      <c r="G2064" s="59" t="s">
        <v>18516</v>
      </c>
      <c r="H2064" s="59" t="s">
        <v>18516</v>
      </c>
      <c r="I2064" s="164">
        <v>199.23</v>
      </c>
      <c r="J2064" s="164">
        <v>394.23</v>
      </c>
      <c r="K2064" s="59">
        <v>23</v>
      </c>
      <c r="L2064" s="59" t="s">
        <v>18516</v>
      </c>
      <c r="M2064" s="59" t="s">
        <v>18516</v>
      </c>
    </row>
    <row r="2065" spans="1:18" s="59" customFormat="1" ht="14.25">
      <c r="A2065" s="59" t="s">
        <v>28250</v>
      </c>
      <c r="B2065" s="59" t="s">
        <v>32331</v>
      </c>
      <c r="C2065" s="59" t="s">
        <v>29518</v>
      </c>
      <c r="D2065" s="59" t="s">
        <v>29519</v>
      </c>
      <c r="E2065" s="164">
        <v>265</v>
      </c>
      <c r="F2065" s="164">
        <v>240</v>
      </c>
      <c r="G2065" s="165">
        <v>0.9</v>
      </c>
      <c r="H2065" s="59" t="s">
        <v>18516</v>
      </c>
      <c r="I2065" s="164">
        <v>83.95</v>
      </c>
      <c r="J2065" s="164">
        <v>323.95</v>
      </c>
      <c r="K2065" s="59">
        <v>45</v>
      </c>
      <c r="L2065" s="59" t="s">
        <v>18516</v>
      </c>
      <c r="M2065" s="59" t="s">
        <v>18516</v>
      </c>
    </row>
    <row r="2066" spans="1:18" s="59" customFormat="1" ht="14.25">
      <c r="A2066" s="59" t="s">
        <v>18864</v>
      </c>
      <c r="B2066" s="59" t="s">
        <v>32332</v>
      </c>
      <c r="C2066" s="59" t="s">
        <v>29619</v>
      </c>
      <c r="D2066" s="59" t="s">
        <v>29620</v>
      </c>
      <c r="E2066" s="164">
        <v>289</v>
      </c>
      <c r="F2066" s="164">
        <v>201</v>
      </c>
      <c r="G2066" s="165">
        <v>0.69</v>
      </c>
      <c r="H2066" s="59" t="s">
        <v>18516</v>
      </c>
      <c r="I2066" s="164">
        <v>106.14</v>
      </c>
      <c r="J2066" s="164">
        <v>307.14</v>
      </c>
      <c r="K2066" s="59">
        <v>2</v>
      </c>
      <c r="L2066" s="59" t="s">
        <v>18516</v>
      </c>
      <c r="M2066" s="59" t="s">
        <v>18516</v>
      </c>
    </row>
    <row r="2067" spans="1:18" s="59" customFormat="1" ht="14.25">
      <c r="A2067" s="59" t="s">
        <v>18867</v>
      </c>
      <c r="B2067" s="59" t="s">
        <v>32333</v>
      </c>
      <c r="C2067" s="59" t="s">
        <v>29619</v>
      </c>
      <c r="D2067" s="59" t="s">
        <v>29620</v>
      </c>
      <c r="E2067" s="164">
        <v>289</v>
      </c>
      <c r="F2067" s="164">
        <v>201</v>
      </c>
      <c r="G2067" s="165">
        <v>0.69</v>
      </c>
      <c r="H2067" s="59" t="s">
        <v>18516</v>
      </c>
      <c r="I2067" s="164">
        <v>106.14</v>
      </c>
      <c r="J2067" s="164">
        <v>307.14</v>
      </c>
      <c r="K2067" s="59">
        <v>2</v>
      </c>
      <c r="L2067" s="59" t="s">
        <v>18516</v>
      </c>
      <c r="M2067" s="59" t="s">
        <v>18516</v>
      </c>
    </row>
    <row r="2068" spans="1:18" s="59" customFormat="1" ht="14.25">
      <c r="A2068" s="59" t="s">
        <v>32334</v>
      </c>
      <c r="B2068" s="59" t="s">
        <v>32335</v>
      </c>
      <c r="C2068" s="59" t="s">
        <v>30324</v>
      </c>
      <c r="D2068" s="59" t="s">
        <v>30325</v>
      </c>
      <c r="E2068" s="164">
        <v>59.9</v>
      </c>
      <c r="F2068" s="164">
        <v>59.9</v>
      </c>
      <c r="G2068" s="59" t="s">
        <v>18516</v>
      </c>
      <c r="H2068" s="59" t="s">
        <v>18516</v>
      </c>
      <c r="I2068" s="164">
        <v>18.24</v>
      </c>
      <c r="J2068" s="164">
        <v>78.14</v>
      </c>
      <c r="K2068" s="59">
        <v>146</v>
      </c>
      <c r="L2068" s="59" t="s">
        <v>29439</v>
      </c>
      <c r="M2068" s="59" t="s">
        <v>29678</v>
      </c>
    </row>
    <row r="2069" spans="1:18" s="59" customFormat="1" ht="14.25">
      <c r="A2069" s="59" t="s">
        <v>21263</v>
      </c>
      <c r="B2069" s="59" t="s">
        <v>32336</v>
      </c>
      <c r="C2069" s="59" t="s">
        <v>29518</v>
      </c>
      <c r="D2069" s="59" t="s">
        <v>29519</v>
      </c>
      <c r="E2069" s="164">
        <v>91</v>
      </c>
      <c r="F2069" s="164">
        <v>80</v>
      </c>
      <c r="G2069" s="165">
        <v>0.87</v>
      </c>
      <c r="H2069" s="59" t="s">
        <v>18516</v>
      </c>
      <c r="I2069" s="164">
        <v>26.46</v>
      </c>
      <c r="J2069" s="164">
        <v>106.46</v>
      </c>
      <c r="K2069" s="59">
        <v>411</v>
      </c>
      <c r="L2069" s="59" t="s">
        <v>18516</v>
      </c>
      <c r="M2069" s="59" t="s">
        <v>18516</v>
      </c>
    </row>
    <row r="2070" spans="1:18" s="59" customFormat="1" ht="14.25">
      <c r="A2070" s="59" t="s">
        <v>21266</v>
      </c>
      <c r="B2070" s="59" t="s">
        <v>32337</v>
      </c>
      <c r="C2070" s="59" t="s">
        <v>29518</v>
      </c>
      <c r="D2070" s="59" t="s">
        <v>29519</v>
      </c>
      <c r="E2070" s="164">
        <v>91</v>
      </c>
      <c r="F2070" s="164">
        <v>80</v>
      </c>
      <c r="G2070" s="165">
        <v>0.87</v>
      </c>
      <c r="H2070" s="59" t="s">
        <v>18516</v>
      </c>
      <c r="I2070" s="164">
        <v>26.46</v>
      </c>
      <c r="J2070" s="164">
        <v>106.46</v>
      </c>
      <c r="K2070" s="59">
        <v>155</v>
      </c>
      <c r="L2070" s="59" t="s">
        <v>18516</v>
      </c>
      <c r="M2070" s="59" t="s">
        <v>18516</v>
      </c>
    </row>
    <row r="2071" spans="1:18" s="59" customFormat="1" ht="14.25">
      <c r="A2071" s="59" t="s">
        <v>32338</v>
      </c>
      <c r="B2071" s="59" t="s">
        <v>32339</v>
      </c>
      <c r="C2071" s="59" t="s">
        <v>29562</v>
      </c>
      <c r="D2071" s="59" t="s">
        <v>29562</v>
      </c>
      <c r="E2071" s="59" t="s">
        <v>18516</v>
      </c>
      <c r="F2071" s="59" t="s">
        <v>18516</v>
      </c>
      <c r="G2071" s="59" t="s">
        <v>18516</v>
      </c>
      <c r="H2071" s="59" t="s">
        <v>18516</v>
      </c>
      <c r="I2071" s="59" t="s">
        <v>18516</v>
      </c>
      <c r="J2071" s="59" t="s">
        <v>18516</v>
      </c>
      <c r="K2071" s="59" t="s">
        <v>29707</v>
      </c>
      <c r="L2071" s="59" t="s">
        <v>18516</v>
      </c>
      <c r="M2071" s="59" t="s">
        <v>18516</v>
      </c>
    </row>
    <row r="2072" spans="1:18" s="59" customFormat="1" ht="14.25">
      <c r="A2072" s="59" t="s">
        <v>32340</v>
      </c>
      <c r="B2072" s="59" t="s">
        <v>32341</v>
      </c>
      <c r="C2072" s="59" t="s">
        <v>29562</v>
      </c>
      <c r="D2072" s="59" t="s">
        <v>29562</v>
      </c>
      <c r="E2072" s="59" t="s">
        <v>18516</v>
      </c>
      <c r="F2072" s="59" t="s">
        <v>18516</v>
      </c>
      <c r="G2072" s="59" t="s">
        <v>18516</v>
      </c>
      <c r="H2072" s="59" t="s">
        <v>18516</v>
      </c>
      <c r="I2072" s="59" t="s">
        <v>18516</v>
      </c>
      <c r="J2072" s="59" t="s">
        <v>18516</v>
      </c>
      <c r="K2072" s="59" t="s">
        <v>29707</v>
      </c>
      <c r="L2072" s="59" t="s">
        <v>18516</v>
      </c>
      <c r="M2072" s="59" t="s">
        <v>18516</v>
      </c>
    </row>
    <row r="2073" spans="1:18" s="59" customFormat="1" ht="14.25">
      <c r="A2073" s="59" t="s">
        <v>18870</v>
      </c>
      <c r="B2073" s="59" t="s">
        <v>32342</v>
      </c>
      <c r="C2073" s="59" t="s">
        <v>29619</v>
      </c>
      <c r="D2073" s="59" t="s">
        <v>29620</v>
      </c>
      <c r="E2073" s="164">
        <v>259</v>
      </c>
      <c r="F2073" s="164">
        <v>199</v>
      </c>
      <c r="G2073" s="165">
        <v>0.76</v>
      </c>
      <c r="H2073" s="59" t="s">
        <v>18516</v>
      </c>
      <c r="I2073" s="164">
        <v>105.26</v>
      </c>
      <c r="J2073" s="164">
        <v>304.26</v>
      </c>
      <c r="K2073" s="59">
        <v>46</v>
      </c>
      <c r="L2073" s="59" t="s">
        <v>18516</v>
      </c>
      <c r="M2073" s="59" t="s">
        <v>18516</v>
      </c>
    </row>
    <row r="2074" spans="1:18" s="59" customFormat="1" ht="14.25">
      <c r="A2074" s="59" t="s">
        <v>32343</v>
      </c>
      <c r="B2074" s="59" t="s">
        <v>32344</v>
      </c>
      <c r="C2074" s="59" t="s">
        <v>29562</v>
      </c>
      <c r="D2074" s="59" t="s">
        <v>29562</v>
      </c>
      <c r="E2074" s="59" t="s">
        <v>18516</v>
      </c>
      <c r="F2074" s="59" t="s">
        <v>18516</v>
      </c>
      <c r="G2074" s="59" t="s">
        <v>18516</v>
      </c>
      <c r="H2074" s="59" t="s">
        <v>18516</v>
      </c>
      <c r="I2074" s="59" t="s">
        <v>18516</v>
      </c>
      <c r="J2074" s="59" t="s">
        <v>18516</v>
      </c>
      <c r="K2074" s="59" t="s">
        <v>29707</v>
      </c>
      <c r="L2074" s="59" t="s">
        <v>18516</v>
      </c>
      <c r="M2074" s="59" t="s">
        <v>18516</v>
      </c>
    </row>
    <row r="2075" spans="1:18" s="59" customFormat="1" ht="14.25">
      <c r="A2075" s="59" t="s">
        <v>32345</v>
      </c>
      <c r="B2075" s="59" t="s">
        <v>32346</v>
      </c>
      <c r="C2075" s="59" t="s">
        <v>29562</v>
      </c>
      <c r="D2075" s="59" t="s">
        <v>29562</v>
      </c>
      <c r="E2075" s="59" t="s">
        <v>18516</v>
      </c>
      <c r="F2075" s="59" t="s">
        <v>18516</v>
      </c>
      <c r="G2075" s="59" t="s">
        <v>18516</v>
      </c>
      <c r="H2075" s="59" t="s">
        <v>18516</v>
      </c>
      <c r="I2075" s="59" t="s">
        <v>18516</v>
      </c>
      <c r="J2075" s="59" t="s">
        <v>18516</v>
      </c>
      <c r="K2075" s="59" t="s">
        <v>29707</v>
      </c>
      <c r="L2075" s="59" t="s">
        <v>18516</v>
      </c>
      <c r="M2075" s="59" t="s">
        <v>18516</v>
      </c>
    </row>
    <row r="2076" spans="1:18" s="59" customFormat="1" ht="14.25">
      <c r="A2076" s="59" t="s">
        <v>32347</v>
      </c>
      <c r="B2076" s="59" t="s">
        <v>32348</v>
      </c>
      <c r="C2076" s="59" t="s">
        <v>29562</v>
      </c>
      <c r="D2076" s="59" t="s">
        <v>29562</v>
      </c>
      <c r="E2076" s="59" t="s">
        <v>18516</v>
      </c>
      <c r="F2076" s="59" t="s">
        <v>18516</v>
      </c>
      <c r="G2076" s="59" t="s">
        <v>18516</v>
      </c>
      <c r="H2076" s="59" t="s">
        <v>18516</v>
      </c>
      <c r="I2076" s="59" t="s">
        <v>18516</v>
      </c>
      <c r="J2076" s="59" t="s">
        <v>18516</v>
      </c>
      <c r="K2076" s="59" t="s">
        <v>29707</v>
      </c>
      <c r="L2076" s="59" t="s">
        <v>18516</v>
      </c>
      <c r="M2076" s="59" t="s">
        <v>18516</v>
      </c>
    </row>
    <row r="2077" spans="1:18" s="59" customFormat="1" ht="14.25">
      <c r="A2077" s="59" t="s">
        <v>32349</v>
      </c>
      <c r="B2077" s="59" t="s">
        <v>32350</v>
      </c>
      <c r="C2077" s="59" t="s">
        <v>29562</v>
      </c>
      <c r="D2077" s="59" t="s">
        <v>29562</v>
      </c>
      <c r="E2077" s="59" t="s">
        <v>18516</v>
      </c>
      <c r="F2077" s="59" t="s">
        <v>18516</v>
      </c>
      <c r="G2077" s="59" t="s">
        <v>18516</v>
      </c>
      <c r="H2077" s="59" t="s">
        <v>18516</v>
      </c>
      <c r="I2077" s="59" t="s">
        <v>18516</v>
      </c>
      <c r="J2077" s="59" t="s">
        <v>18516</v>
      </c>
      <c r="K2077" s="59" t="s">
        <v>29707</v>
      </c>
      <c r="L2077" s="59" t="s">
        <v>18516</v>
      </c>
      <c r="M2077" s="59" t="s">
        <v>18516</v>
      </c>
    </row>
    <row r="2078" spans="1:18" s="59" customFormat="1" ht="14.25">
      <c r="A2078" s="59" t="s">
        <v>28256</v>
      </c>
      <c r="B2078" s="59" t="s">
        <v>32351</v>
      </c>
      <c r="C2078" s="59" t="s">
        <v>29518</v>
      </c>
      <c r="D2078" s="59" t="s">
        <v>29519</v>
      </c>
      <c r="E2078" s="164">
        <v>288</v>
      </c>
      <c r="F2078" s="164">
        <v>250</v>
      </c>
      <c r="G2078" s="165">
        <v>0.86</v>
      </c>
      <c r="H2078" s="59" t="s">
        <v>18516</v>
      </c>
      <c r="I2078" s="164">
        <v>90.54</v>
      </c>
      <c r="J2078" s="164">
        <v>340.54</v>
      </c>
      <c r="K2078" s="59">
        <v>94</v>
      </c>
      <c r="L2078" s="59" t="s">
        <v>18516</v>
      </c>
      <c r="M2078" s="59" t="s">
        <v>18516</v>
      </c>
    </row>
    <row r="2079" spans="1:18" s="59" customFormat="1" ht="14.25">
      <c r="A2079" s="59" t="s">
        <v>21316</v>
      </c>
      <c r="B2079" s="59" t="s">
        <v>32352</v>
      </c>
      <c r="C2079" s="59" t="s">
        <v>29599</v>
      </c>
      <c r="D2079" s="59" t="s">
        <v>29600</v>
      </c>
      <c r="E2079" s="164">
        <v>71</v>
      </c>
      <c r="F2079" s="164">
        <v>71</v>
      </c>
      <c r="G2079" s="59" t="s">
        <v>18516</v>
      </c>
      <c r="H2079" s="59" t="s">
        <v>18516</v>
      </c>
      <c r="I2079" s="164">
        <v>33.16</v>
      </c>
      <c r="J2079" s="164">
        <v>104.16</v>
      </c>
      <c r="K2079" s="59">
        <v>109</v>
      </c>
      <c r="L2079" s="59" t="s">
        <v>18516</v>
      </c>
      <c r="M2079" s="59" t="s">
        <v>18516</v>
      </c>
    </row>
    <row r="2080" spans="1:18" s="59" customFormat="1" ht="14.25">
      <c r="A2080" s="59" t="s">
        <v>32353</v>
      </c>
      <c r="B2080" s="59" t="s">
        <v>32354</v>
      </c>
      <c r="C2080" s="59" t="s">
        <v>30141</v>
      </c>
      <c r="D2080" s="59" t="s">
        <v>30142</v>
      </c>
      <c r="E2080" s="59" t="s">
        <v>18516</v>
      </c>
      <c r="F2080" s="59" t="s">
        <v>18516</v>
      </c>
      <c r="G2080" s="59" t="s">
        <v>18516</v>
      </c>
      <c r="H2080" s="59" t="s">
        <v>18516</v>
      </c>
      <c r="I2080" s="59" t="s">
        <v>18516</v>
      </c>
      <c r="J2080" s="59" t="s">
        <v>18516</v>
      </c>
      <c r="K2080" s="59" t="s">
        <v>29707</v>
      </c>
      <c r="L2080" s="59" t="s">
        <v>18516</v>
      </c>
      <c r="M2080" s="59" t="s">
        <v>18516</v>
      </c>
    </row>
    <row r="2081" spans="1:18" s="59" customFormat="1" ht="14.25">
      <c r="A2081" s="59" t="s">
        <v>32355</v>
      </c>
      <c r="B2081" s="59" t="s">
        <v>32356</v>
      </c>
      <c r="C2081" s="59" t="s">
        <v>30141</v>
      </c>
      <c r="D2081" s="59" t="s">
        <v>30142</v>
      </c>
      <c r="E2081" s="164">
        <v>310</v>
      </c>
      <c r="F2081" s="164">
        <v>310</v>
      </c>
      <c r="G2081" s="59" t="s">
        <v>18516</v>
      </c>
      <c r="H2081" s="59" t="s">
        <v>18516</v>
      </c>
      <c r="I2081" s="164">
        <v>88.66</v>
      </c>
      <c r="J2081" s="164">
        <v>398.66</v>
      </c>
      <c r="K2081" s="59">
        <v>0</v>
      </c>
      <c r="L2081" s="59" t="s">
        <v>18516</v>
      </c>
      <c r="M2081" s="59" t="s">
        <v>18516</v>
      </c>
    </row>
    <row r="2082" spans="1:18" s="59" customFormat="1" ht="14.25">
      <c r="A2082" s="59" t="s">
        <v>32357</v>
      </c>
      <c r="B2082" s="59" t="s">
        <v>32358</v>
      </c>
      <c r="C2082" s="59" t="s">
        <v>30141</v>
      </c>
      <c r="D2082" s="59" t="s">
        <v>30142</v>
      </c>
      <c r="E2082" s="164">
        <v>310</v>
      </c>
      <c r="F2082" s="164">
        <v>310</v>
      </c>
      <c r="G2082" s="59" t="s">
        <v>18516</v>
      </c>
      <c r="H2082" s="59" t="s">
        <v>18516</v>
      </c>
      <c r="I2082" s="164">
        <v>87.43</v>
      </c>
      <c r="J2082" s="164">
        <v>397.43</v>
      </c>
      <c r="K2082" s="59">
        <v>5</v>
      </c>
      <c r="L2082" s="59" t="s">
        <v>18516</v>
      </c>
      <c r="M2082" s="59" t="s">
        <v>18516</v>
      </c>
    </row>
    <row r="2083" spans="1:18" s="59" customFormat="1" ht="14.25">
      <c r="A2083" s="59" t="s">
        <v>32359</v>
      </c>
      <c r="B2083" s="59" t="s">
        <v>32360</v>
      </c>
      <c r="C2083" s="59" t="s">
        <v>30141</v>
      </c>
      <c r="D2083" s="59" t="s">
        <v>30142</v>
      </c>
      <c r="E2083" s="164">
        <v>310</v>
      </c>
      <c r="F2083" s="164">
        <v>310</v>
      </c>
      <c r="G2083" s="59" t="s">
        <v>18516</v>
      </c>
      <c r="H2083" s="59" t="s">
        <v>18516</v>
      </c>
      <c r="I2083" s="164">
        <v>87.43</v>
      </c>
      <c r="J2083" s="164">
        <v>397.43</v>
      </c>
      <c r="K2083" s="59">
        <v>27</v>
      </c>
      <c r="L2083" s="59" t="s">
        <v>18516</v>
      </c>
      <c r="M2083" s="59" t="s">
        <v>18516</v>
      </c>
    </row>
    <row r="2084" spans="1:18" s="59" customFormat="1" ht="14.25">
      <c r="A2084" s="59" t="s">
        <v>32361</v>
      </c>
      <c r="B2084" s="59" t="s">
        <v>32362</v>
      </c>
      <c r="C2084" s="59" t="s">
        <v>30141</v>
      </c>
      <c r="D2084" s="59" t="s">
        <v>30142</v>
      </c>
      <c r="E2084" s="59" t="s">
        <v>18516</v>
      </c>
      <c r="F2084" s="59" t="s">
        <v>18516</v>
      </c>
      <c r="G2084" s="59" t="s">
        <v>18516</v>
      </c>
      <c r="H2084" s="59" t="s">
        <v>18516</v>
      </c>
      <c r="I2084" s="59" t="s">
        <v>18516</v>
      </c>
      <c r="J2084" s="59" t="s">
        <v>18516</v>
      </c>
      <c r="K2084" s="59" t="s">
        <v>29707</v>
      </c>
      <c r="L2084" s="59" t="s">
        <v>18516</v>
      </c>
      <c r="M2084" s="59" t="s">
        <v>18516</v>
      </c>
    </row>
    <row r="2085" spans="1:18" s="59" customFormat="1" ht="14.25">
      <c r="A2085" s="59" t="s">
        <v>32363</v>
      </c>
      <c r="B2085" s="59" t="s">
        <v>32362</v>
      </c>
      <c r="C2085" s="59" t="s">
        <v>30141</v>
      </c>
      <c r="D2085" s="59" t="s">
        <v>30142</v>
      </c>
      <c r="E2085" s="59" t="s">
        <v>18516</v>
      </c>
      <c r="F2085" s="59" t="s">
        <v>18516</v>
      </c>
      <c r="G2085" s="59" t="s">
        <v>18516</v>
      </c>
      <c r="H2085" s="59" t="s">
        <v>18516</v>
      </c>
      <c r="I2085" s="59" t="s">
        <v>18516</v>
      </c>
      <c r="J2085" s="59" t="s">
        <v>18516</v>
      </c>
      <c r="K2085" s="59" t="s">
        <v>29707</v>
      </c>
      <c r="L2085" s="59" t="s">
        <v>18516</v>
      </c>
      <c r="M2085" s="59" t="s">
        <v>18516</v>
      </c>
    </row>
    <row r="2086" spans="1:18" s="59" customFormat="1" ht="14.25">
      <c r="A2086" s="59" t="s">
        <v>32364</v>
      </c>
      <c r="B2086" s="59" t="s">
        <v>32365</v>
      </c>
      <c r="C2086" s="59" t="s">
        <v>30141</v>
      </c>
      <c r="D2086" s="59" t="s">
        <v>30142</v>
      </c>
      <c r="E2086" s="164">
        <v>540</v>
      </c>
      <c r="F2086" s="164">
        <v>540</v>
      </c>
      <c r="G2086" s="59" t="s">
        <v>18516</v>
      </c>
      <c r="H2086" s="59" t="s">
        <v>18516</v>
      </c>
      <c r="I2086" s="164">
        <v>155.38</v>
      </c>
      <c r="J2086" s="164">
        <v>695.38</v>
      </c>
      <c r="K2086" s="59">
        <v>21</v>
      </c>
      <c r="L2086" s="59" t="s">
        <v>18516</v>
      </c>
      <c r="M2086" s="59" t="s">
        <v>18516</v>
      </c>
    </row>
    <row r="2087" spans="1:18" s="59" customFormat="1" ht="14.25">
      <c r="A2087" s="59" t="s">
        <v>32366</v>
      </c>
      <c r="B2087" s="59" t="s">
        <v>32367</v>
      </c>
      <c r="C2087" s="59" t="s">
        <v>30141</v>
      </c>
      <c r="D2087" s="59" t="s">
        <v>30142</v>
      </c>
      <c r="E2087" s="164">
        <v>460</v>
      </c>
      <c r="F2087" s="164">
        <v>460</v>
      </c>
      <c r="G2087" s="59" t="s">
        <v>18516</v>
      </c>
      <c r="H2087" s="59" t="s">
        <v>18516</v>
      </c>
      <c r="I2087" s="164">
        <v>155.38</v>
      </c>
      <c r="J2087" s="164">
        <v>615.38</v>
      </c>
      <c r="K2087" s="59">
        <v>11</v>
      </c>
      <c r="L2087" s="59" t="s">
        <v>18516</v>
      </c>
      <c r="M2087" s="59" t="s">
        <v>18516</v>
      </c>
    </row>
    <row r="2088" spans="1:18" s="59" customFormat="1" ht="14.25">
      <c r="A2088" s="59" t="s">
        <v>32368</v>
      </c>
      <c r="B2088" s="59" t="s">
        <v>32369</v>
      </c>
      <c r="C2088" s="59" t="s">
        <v>30141</v>
      </c>
      <c r="D2088" s="59" t="s">
        <v>30142</v>
      </c>
      <c r="E2088" s="164">
        <v>270</v>
      </c>
      <c r="F2088" s="164">
        <v>270</v>
      </c>
      <c r="G2088" s="59" t="s">
        <v>18516</v>
      </c>
      <c r="H2088" s="59" t="s">
        <v>18516</v>
      </c>
      <c r="I2088" s="164">
        <v>77.69</v>
      </c>
      <c r="J2088" s="164">
        <v>347.69</v>
      </c>
      <c r="K2088" s="59">
        <v>40</v>
      </c>
      <c r="L2088" s="59" t="s">
        <v>18516</v>
      </c>
      <c r="M2088" s="59" t="s">
        <v>18516</v>
      </c>
    </row>
    <row r="2089" spans="1:18" s="59" customFormat="1" ht="14.25">
      <c r="A2089" s="59" t="s">
        <v>32370</v>
      </c>
      <c r="B2089" s="59" t="s">
        <v>32371</v>
      </c>
      <c r="C2089" s="59" t="s">
        <v>30141</v>
      </c>
      <c r="D2089" s="59" t="s">
        <v>30142</v>
      </c>
      <c r="E2089" s="164">
        <v>230</v>
      </c>
      <c r="F2089" s="164">
        <v>230</v>
      </c>
      <c r="G2089" s="59" t="s">
        <v>18516</v>
      </c>
      <c r="H2089" s="59" t="s">
        <v>18516</v>
      </c>
      <c r="I2089" s="164">
        <v>77.69</v>
      </c>
      <c r="J2089" s="164">
        <v>307.69</v>
      </c>
      <c r="K2089" s="59">
        <v>23</v>
      </c>
      <c r="L2089" s="59" t="s">
        <v>18516</v>
      </c>
      <c r="M2089" s="59" t="s">
        <v>18516</v>
      </c>
    </row>
    <row r="2090" spans="1:18" s="59" customFormat="1" ht="14.25">
      <c r="A2090" s="59" t="s">
        <v>32372</v>
      </c>
      <c r="B2090" s="59" t="s">
        <v>32373</v>
      </c>
      <c r="C2090" s="59" t="s">
        <v>30141</v>
      </c>
      <c r="D2090" s="59" t="s">
        <v>30142</v>
      </c>
      <c r="E2090" s="164">
        <v>600</v>
      </c>
      <c r="F2090" s="164">
        <v>600</v>
      </c>
      <c r="G2090" s="59" t="s">
        <v>18516</v>
      </c>
      <c r="H2090" s="59" t="s">
        <v>18516</v>
      </c>
      <c r="I2090" s="164">
        <v>175.52</v>
      </c>
      <c r="J2090" s="164">
        <v>775.52</v>
      </c>
      <c r="K2090" s="59">
        <v>0</v>
      </c>
      <c r="L2090" s="59" t="s">
        <v>18516</v>
      </c>
      <c r="M2090" s="59" t="s">
        <v>18516</v>
      </c>
    </row>
    <row r="2091" spans="1:18" s="59" customFormat="1" ht="14.25">
      <c r="A2091" s="59" t="s">
        <v>32374</v>
      </c>
      <c r="B2091" s="59" t="s">
        <v>32375</v>
      </c>
      <c r="C2091" s="59" t="s">
        <v>30141</v>
      </c>
      <c r="D2091" s="59" t="s">
        <v>30142</v>
      </c>
      <c r="E2091" s="164">
        <v>600</v>
      </c>
      <c r="F2091" s="164">
        <v>600</v>
      </c>
      <c r="G2091" s="59" t="s">
        <v>18516</v>
      </c>
      <c r="H2091" s="59" t="s">
        <v>18516</v>
      </c>
      <c r="I2091" s="164">
        <v>177.86</v>
      </c>
      <c r="J2091" s="164">
        <v>777.86</v>
      </c>
      <c r="K2091" s="59">
        <v>0</v>
      </c>
      <c r="L2091" s="59" t="s">
        <v>18516</v>
      </c>
      <c r="M2091" s="59" t="s">
        <v>18516</v>
      </c>
    </row>
    <row r="2092" spans="1:18" s="59" customFormat="1" ht="14.25">
      <c r="A2092" s="59" t="s">
        <v>32376</v>
      </c>
      <c r="B2092" s="59" t="s">
        <v>32377</v>
      </c>
      <c r="C2092" s="59" t="s">
        <v>30141</v>
      </c>
      <c r="D2092" s="59" t="s">
        <v>30142</v>
      </c>
      <c r="E2092" s="164">
        <v>310</v>
      </c>
      <c r="F2092" s="164">
        <v>310</v>
      </c>
      <c r="G2092" s="59" t="s">
        <v>18516</v>
      </c>
      <c r="H2092" s="59" t="s">
        <v>18516</v>
      </c>
      <c r="I2092" s="164">
        <v>87.76</v>
      </c>
      <c r="J2092" s="164">
        <v>397.76</v>
      </c>
      <c r="K2092" s="59">
        <v>15</v>
      </c>
      <c r="L2092" s="59" t="s">
        <v>18516</v>
      </c>
      <c r="M2092" s="59" t="s">
        <v>18516</v>
      </c>
    </row>
    <row r="2093" spans="1:18" s="59" customFormat="1" ht="14.25">
      <c r="A2093" s="59" t="s">
        <v>32378</v>
      </c>
      <c r="B2093" s="59" t="s">
        <v>32379</v>
      </c>
      <c r="C2093" s="59" t="s">
        <v>30141</v>
      </c>
      <c r="D2093" s="59" t="s">
        <v>30142</v>
      </c>
      <c r="E2093" s="164">
        <v>310</v>
      </c>
      <c r="F2093" s="164">
        <v>310</v>
      </c>
      <c r="G2093" s="59" t="s">
        <v>18516</v>
      </c>
      <c r="H2093" s="59" t="s">
        <v>18516</v>
      </c>
      <c r="I2093" s="164">
        <v>88.93</v>
      </c>
      <c r="J2093" s="164">
        <v>398.93</v>
      </c>
      <c r="K2093" s="59">
        <v>31</v>
      </c>
      <c r="L2093" s="59" t="s">
        <v>29410</v>
      </c>
      <c r="M2093" s="59" t="s">
        <v>29437</v>
      </c>
    </row>
    <row r="2094" spans="1:18" s="59" customFormat="1" ht="14.25">
      <c r="A2094" s="59" t="s">
        <v>32380</v>
      </c>
      <c r="B2094" s="59" t="s">
        <v>32381</v>
      </c>
      <c r="C2094" s="59" t="s">
        <v>30141</v>
      </c>
      <c r="D2094" s="59" t="s">
        <v>30142</v>
      </c>
      <c r="E2094" s="59" t="s">
        <v>18516</v>
      </c>
      <c r="F2094" s="59" t="s">
        <v>18516</v>
      </c>
      <c r="G2094" s="59" t="s">
        <v>18516</v>
      </c>
      <c r="H2094" s="59" t="s">
        <v>18516</v>
      </c>
      <c r="I2094" s="59" t="s">
        <v>18516</v>
      </c>
      <c r="J2094" s="59" t="s">
        <v>18516</v>
      </c>
      <c r="K2094" s="59" t="s">
        <v>29707</v>
      </c>
      <c r="L2094" s="59" t="s">
        <v>18516</v>
      </c>
      <c r="M2094" s="59" t="s">
        <v>18516</v>
      </c>
    </row>
    <row r="2095" spans="1:18" s="59" customFormat="1" ht="14.25">
      <c r="A2095" s="59" t="s">
        <v>32382</v>
      </c>
      <c r="B2095" s="59" t="s">
        <v>32383</v>
      </c>
      <c r="C2095" s="59" t="s">
        <v>30141</v>
      </c>
      <c r="D2095" s="59" t="s">
        <v>30142</v>
      </c>
      <c r="E2095" s="59" t="s">
        <v>18516</v>
      </c>
      <c r="F2095" s="59" t="s">
        <v>18516</v>
      </c>
      <c r="G2095" s="59" t="s">
        <v>18516</v>
      </c>
      <c r="H2095" s="59" t="s">
        <v>18516</v>
      </c>
      <c r="I2095" s="59" t="s">
        <v>18516</v>
      </c>
      <c r="J2095" s="59" t="s">
        <v>18516</v>
      </c>
      <c r="K2095" s="59" t="s">
        <v>29707</v>
      </c>
      <c r="L2095" s="59" t="s">
        <v>18516</v>
      </c>
      <c r="M2095" s="59" t="s">
        <v>18516</v>
      </c>
    </row>
    <row r="2096" spans="1:18" s="59" customFormat="1" ht="14.25">
      <c r="A2096" s="59" t="s">
        <v>32384</v>
      </c>
      <c r="B2096" s="59" t="s">
        <v>32385</v>
      </c>
      <c r="C2096" s="59" t="s">
        <v>30141</v>
      </c>
      <c r="D2096" s="59" t="s">
        <v>30142</v>
      </c>
      <c r="E2096" s="164">
        <v>270</v>
      </c>
      <c r="F2096" s="164">
        <v>270</v>
      </c>
      <c r="G2096" s="59" t="s">
        <v>18516</v>
      </c>
      <c r="H2096" s="59" t="s">
        <v>18516</v>
      </c>
      <c r="I2096" s="164">
        <v>86.46</v>
      </c>
      <c r="J2096" s="164">
        <v>356.46</v>
      </c>
      <c r="K2096" s="59">
        <v>0</v>
      </c>
      <c r="L2096" s="59" t="s">
        <v>18516</v>
      </c>
      <c r="M2096" s="59" t="s">
        <v>18516</v>
      </c>
    </row>
    <row r="2097" spans="1:18" s="59" customFormat="1" ht="14.25">
      <c r="A2097" s="59" t="s">
        <v>32386</v>
      </c>
      <c r="B2097" s="59" t="s">
        <v>32387</v>
      </c>
      <c r="C2097" s="59" t="s">
        <v>30141</v>
      </c>
      <c r="D2097" s="59" t="s">
        <v>30142</v>
      </c>
      <c r="E2097" s="164">
        <v>340</v>
      </c>
      <c r="F2097" s="164">
        <v>120</v>
      </c>
      <c r="G2097" s="165">
        <v>0.35</v>
      </c>
      <c r="H2097" s="59" t="s">
        <v>29552</v>
      </c>
      <c r="I2097" s="164">
        <v>176.63</v>
      </c>
      <c r="J2097" s="164">
        <v>296.63</v>
      </c>
      <c r="K2097" s="59">
        <v>15</v>
      </c>
      <c r="L2097" s="59" t="s">
        <v>18516</v>
      </c>
      <c r="M2097" s="59" t="s">
        <v>18516</v>
      </c>
    </row>
    <row r="2098" spans="1:18" s="59" customFormat="1" ht="14.25">
      <c r="A2098" s="59" t="s">
        <v>32388</v>
      </c>
      <c r="B2098" s="59" t="s">
        <v>32389</v>
      </c>
      <c r="C2098" s="59" t="s">
        <v>29408</v>
      </c>
      <c r="D2098" s="59" t="s">
        <v>29409</v>
      </c>
      <c r="E2098" s="59" t="s">
        <v>18516</v>
      </c>
      <c r="F2098" s="59" t="s">
        <v>18516</v>
      </c>
      <c r="G2098" s="59" t="s">
        <v>18516</v>
      </c>
      <c r="H2098" s="59" t="s">
        <v>18516</v>
      </c>
      <c r="I2098" s="59" t="s">
        <v>18516</v>
      </c>
      <c r="J2098" s="59" t="s">
        <v>18516</v>
      </c>
      <c r="K2098" s="59" t="s">
        <v>29707</v>
      </c>
      <c r="L2098" s="59" t="s">
        <v>18516</v>
      </c>
      <c r="M2098" s="59" t="s">
        <v>18516</v>
      </c>
    </row>
    <row r="2099" spans="1:18" s="59" customFormat="1" ht="14.25">
      <c r="A2099" s="59" t="s">
        <v>32390</v>
      </c>
      <c r="B2099" s="59" t="s">
        <v>32391</v>
      </c>
      <c r="C2099" s="59" t="s">
        <v>29408</v>
      </c>
      <c r="D2099" s="59" t="s">
        <v>29409</v>
      </c>
      <c r="E2099" s="59" t="s">
        <v>18516</v>
      </c>
      <c r="F2099" s="59" t="s">
        <v>18516</v>
      </c>
      <c r="G2099" s="59" t="s">
        <v>18516</v>
      </c>
      <c r="H2099" s="59" t="s">
        <v>18516</v>
      </c>
      <c r="I2099" s="59" t="s">
        <v>18516</v>
      </c>
      <c r="J2099" s="59" t="s">
        <v>18516</v>
      </c>
      <c r="K2099" s="59" t="s">
        <v>29707</v>
      </c>
      <c r="L2099" s="59" t="s">
        <v>18516</v>
      </c>
      <c r="M2099" s="59" t="s">
        <v>18516</v>
      </c>
    </row>
    <row r="2100" spans="1:18" s="59" customFormat="1" ht="14.25">
      <c r="A2100" s="59" t="s">
        <v>32392</v>
      </c>
      <c r="B2100" s="59" t="s">
        <v>32393</v>
      </c>
      <c r="C2100" s="59" t="s">
        <v>29408</v>
      </c>
      <c r="D2100" s="59" t="s">
        <v>29409</v>
      </c>
      <c r="E2100" s="59" t="s">
        <v>18516</v>
      </c>
      <c r="F2100" s="59" t="s">
        <v>18516</v>
      </c>
      <c r="G2100" s="59" t="s">
        <v>18516</v>
      </c>
      <c r="H2100" s="59" t="s">
        <v>18516</v>
      </c>
      <c r="I2100" s="59" t="s">
        <v>18516</v>
      </c>
      <c r="J2100" s="59" t="s">
        <v>18516</v>
      </c>
      <c r="K2100" s="59" t="s">
        <v>29707</v>
      </c>
      <c r="L2100" s="59" t="s">
        <v>18516</v>
      </c>
      <c r="M2100" s="59" t="s">
        <v>18516</v>
      </c>
    </row>
    <row r="2101" spans="1:18" s="59" customFormat="1" ht="14.25">
      <c r="A2101" s="59" t="s">
        <v>32394</v>
      </c>
      <c r="B2101" s="59" t="s">
        <v>32395</v>
      </c>
      <c r="C2101" s="59" t="s">
        <v>29408</v>
      </c>
      <c r="D2101" s="59" t="s">
        <v>29409</v>
      </c>
      <c r="E2101" s="59" t="s">
        <v>18516</v>
      </c>
      <c r="F2101" s="59" t="s">
        <v>18516</v>
      </c>
      <c r="G2101" s="59" t="s">
        <v>18516</v>
      </c>
      <c r="H2101" s="59" t="s">
        <v>18516</v>
      </c>
      <c r="I2101" s="59" t="s">
        <v>18516</v>
      </c>
      <c r="J2101" s="59" t="s">
        <v>18516</v>
      </c>
      <c r="K2101" s="59" t="s">
        <v>29707</v>
      </c>
      <c r="L2101" s="59" t="s">
        <v>18516</v>
      </c>
      <c r="M2101" s="59" t="s">
        <v>18516</v>
      </c>
    </row>
    <row r="2102" spans="1:18" s="59" customFormat="1" ht="14.25">
      <c r="A2102" s="59" t="s">
        <v>32396</v>
      </c>
      <c r="B2102" s="59" t="s">
        <v>32397</v>
      </c>
      <c r="C2102" s="59" t="s">
        <v>29408</v>
      </c>
      <c r="D2102" s="59" t="s">
        <v>29409</v>
      </c>
      <c r="E2102" s="59" t="s">
        <v>18516</v>
      </c>
      <c r="F2102" s="59" t="s">
        <v>18516</v>
      </c>
      <c r="G2102" s="59" t="s">
        <v>18516</v>
      </c>
      <c r="H2102" s="59" t="s">
        <v>18516</v>
      </c>
      <c r="I2102" s="59" t="s">
        <v>18516</v>
      </c>
      <c r="J2102" s="59" t="s">
        <v>18516</v>
      </c>
      <c r="K2102" s="59" t="s">
        <v>29707</v>
      </c>
      <c r="L2102" s="59" t="s">
        <v>18516</v>
      </c>
      <c r="M2102" s="59" t="s">
        <v>18516</v>
      </c>
    </row>
    <row r="2103" spans="1:18" s="59" customFormat="1" ht="14.25">
      <c r="A2103" s="59" t="s">
        <v>32398</v>
      </c>
      <c r="B2103" s="59" t="s">
        <v>32399</v>
      </c>
      <c r="C2103" s="59" t="s">
        <v>29408</v>
      </c>
      <c r="D2103" s="59" t="s">
        <v>29409</v>
      </c>
      <c r="E2103" s="59" t="s">
        <v>18516</v>
      </c>
      <c r="F2103" s="59" t="s">
        <v>18516</v>
      </c>
      <c r="G2103" s="59" t="s">
        <v>18516</v>
      </c>
      <c r="H2103" s="59" t="s">
        <v>18516</v>
      </c>
      <c r="I2103" s="59" t="s">
        <v>18516</v>
      </c>
      <c r="J2103" s="59" t="s">
        <v>18516</v>
      </c>
      <c r="K2103" s="59" t="s">
        <v>29707</v>
      </c>
      <c r="L2103" s="59" t="s">
        <v>18516</v>
      </c>
      <c r="M2103" s="59" t="s">
        <v>18516</v>
      </c>
    </row>
    <row r="2104" spans="1:18" s="59" customFormat="1" ht="14.25">
      <c r="A2104" s="59" t="s">
        <v>32400</v>
      </c>
      <c r="B2104" s="59" t="s">
        <v>32401</v>
      </c>
      <c r="C2104" s="59" t="s">
        <v>29408</v>
      </c>
      <c r="D2104" s="59" t="s">
        <v>29409</v>
      </c>
      <c r="E2104" s="59" t="s">
        <v>18516</v>
      </c>
      <c r="F2104" s="59" t="s">
        <v>18516</v>
      </c>
      <c r="G2104" s="59" t="s">
        <v>18516</v>
      </c>
      <c r="H2104" s="59" t="s">
        <v>18516</v>
      </c>
      <c r="I2104" s="59" t="s">
        <v>18516</v>
      </c>
      <c r="J2104" s="59" t="s">
        <v>18516</v>
      </c>
      <c r="K2104" s="59" t="s">
        <v>29707</v>
      </c>
      <c r="L2104" s="59" t="s">
        <v>18516</v>
      </c>
      <c r="M2104" s="59" t="s">
        <v>18516</v>
      </c>
    </row>
    <row r="2105" spans="1:18" s="59" customFormat="1" ht="14.25">
      <c r="A2105" s="59" t="s">
        <v>32402</v>
      </c>
      <c r="B2105" s="59" t="s">
        <v>32403</v>
      </c>
      <c r="C2105" s="59" t="s">
        <v>29408</v>
      </c>
      <c r="D2105" s="59" t="s">
        <v>29409</v>
      </c>
      <c r="E2105" s="164">
        <v>105</v>
      </c>
      <c r="F2105" s="164">
        <v>105</v>
      </c>
      <c r="G2105" s="59" t="s">
        <v>18516</v>
      </c>
      <c r="H2105" s="59" t="s">
        <v>18516</v>
      </c>
      <c r="I2105" s="164">
        <v>36.38</v>
      </c>
      <c r="J2105" s="164">
        <v>141.38</v>
      </c>
      <c r="K2105" s="59">
        <v>0</v>
      </c>
      <c r="L2105" s="59" t="s">
        <v>18516</v>
      </c>
      <c r="M2105" s="59" t="s">
        <v>18516</v>
      </c>
    </row>
    <row r="2106" spans="1:18" s="59" customFormat="1" ht="14.25">
      <c r="A2106" s="59" t="s">
        <v>32404</v>
      </c>
      <c r="B2106" s="59" t="s">
        <v>32405</v>
      </c>
      <c r="C2106" s="59" t="s">
        <v>29408</v>
      </c>
      <c r="D2106" s="59" t="s">
        <v>29409</v>
      </c>
      <c r="E2106" s="164">
        <v>125</v>
      </c>
      <c r="F2106" s="164">
        <v>125</v>
      </c>
      <c r="G2106" s="59" t="s">
        <v>18516</v>
      </c>
      <c r="H2106" s="59" t="s">
        <v>18516</v>
      </c>
      <c r="I2106" s="164">
        <v>39.65</v>
      </c>
      <c r="J2106" s="164">
        <v>164.65</v>
      </c>
      <c r="K2106" s="59">
        <v>0</v>
      </c>
      <c r="L2106" s="59" t="s">
        <v>18516</v>
      </c>
      <c r="M2106" s="59" t="s">
        <v>18516</v>
      </c>
    </row>
    <row r="2107" spans="1:18" s="59" customFormat="1" ht="14.25">
      <c r="A2107" s="59" t="s">
        <v>32406</v>
      </c>
      <c r="B2107" s="59" t="s">
        <v>32407</v>
      </c>
      <c r="C2107" s="59" t="s">
        <v>29408</v>
      </c>
      <c r="D2107" s="59" t="s">
        <v>29409</v>
      </c>
      <c r="E2107" s="164">
        <v>135</v>
      </c>
      <c r="F2107" s="164">
        <v>135</v>
      </c>
      <c r="G2107" s="59" t="s">
        <v>18516</v>
      </c>
      <c r="H2107" s="59" t="s">
        <v>18516</v>
      </c>
      <c r="I2107" s="164">
        <v>39.65</v>
      </c>
      <c r="J2107" s="164">
        <v>174.65</v>
      </c>
      <c r="K2107" s="59">
        <v>0</v>
      </c>
      <c r="L2107" s="59" t="s">
        <v>18516</v>
      </c>
      <c r="M2107" s="59" t="s">
        <v>18516</v>
      </c>
    </row>
    <row r="2108" spans="1:18" s="59" customFormat="1" ht="14.25">
      <c r="A2108" s="59" t="s">
        <v>32408</v>
      </c>
      <c r="B2108" s="59" t="s">
        <v>32409</v>
      </c>
      <c r="C2108" s="59" t="s">
        <v>29408</v>
      </c>
      <c r="D2108" s="59" t="s">
        <v>29409</v>
      </c>
      <c r="E2108" s="164">
        <v>215</v>
      </c>
      <c r="F2108" s="164">
        <v>215</v>
      </c>
      <c r="G2108" s="59" t="s">
        <v>18516</v>
      </c>
      <c r="H2108" s="59" t="s">
        <v>18516</v>
      </c>
      <c r="I2108" s="164">
        <v>76.03</v>
      </c>
      <c r="J2108" s="164">
        <v>291.03</v>
      </c>
      <c r="K2108" s="59">
        <v>0</v>
      </c>
      <c r="L2108" s="59" t="s">
        <v>18516</v>
      </c>
      <c r="M2108" s="59" t="s">
        <v>18516</v>
      </c>
    </row>
    <row r="2109" spans="1:18" s="59" customFormat="1" ht="14.25">
      <c r="A2109" s="59" t="s">
        <v>32410</v>
      </c>
      <c r="B2109" s="59" t="s">
        <v>32411</v>
      </c>
      <c r="C2109" s="59" t="s">
        <v>29408</v>
      </c>
      <c r="D2109" s="59" t="s">
        <v>29409</v>
      </c>
      <c r="E2109" s="164">
        <v>215</v>
      </c>
      <c r="F2109" s="164">
        <v>215</v>
      </c>
      <c r="G2109" s="59" t="s">
        <v>18516</v>
      </c>
      <c r="H2109" s="59" t="s">
        <v>18516</v>
      </c>
      <c r="I2109" s="164">
        <v>76.03</v>
      </c>
      <c r="J2109" s="164">
        <v>291.03</v>
      </c>
      <c r="K2109" s="59">
        <v>0</v>
      </c>
      <c r="L2109" s="59" t="s">
        <v>18516</v>
      </c>
      <c r="M2109" s="59" t="s">
        <v>18516</v>
      </c>
    </row>
    <row r="2110" spans="1:18" s="59" customFormat="1" ht="14.25">
      <c r="A2110" s="59" t="s">
        <v>32412</v>
      </c>
      <c r="B2110" s="59" t="s">
        <v>32413</v>
      </c>
      <c r="C2110" s="59" t="s">
        <v>29408</v>
      </c>
      <c r="D2110" s="59" t="s">
        <v>29409</v>
      </c>
      <c r="E2110" s="164">
        <v>105</v>
      </c>
      <c r="F2110" s="164">
        <v>105</v>
      </c>
      <c r="G2110" s="59" t="s">
        <v>18516</v>
      </c>
      <c r="H2110" s="59" t="s">
        <v>18516</v>
      </c>
      <c r="I2110" s="164">
        <v>36.38</v>
      </c>
      <c r="J2110" s="164">
        <v>141.38</v>
      </c>
      <c r="K2110" s="59">
        <v>0</v>
      </c>
      <c r="L2110" s="59" t="s">
        <v>18516</v>
      </c>
      <c r="M2110" s="59" t="s">
        <v>18516</v>
      </c>
    </row>
    <row r="2111" spans="1:18" s="59" customFormat="1" ht="14.25">
      <c r="A2111" s="59" t="s">
        <v>32414</v>
      </c>
      <c r="B2111" s="59" t="s">
        <v>32415</v>
      </c>
      <c r="C2111" s="59" t="s">
        <v>29408</v>
      </c>
      <c r="D2111" s="59" t="s">
        <v>29409</v>
      </c>
      <c r="E2111" s="164">
        <v>165</v>
      </c>
      <c r="F2111" s="164">
        <v>165</v>
      </c>
      <c r="G2111" s="59" t="s">
        <v>18516</v>
      </c>
      <c r="H2111" s="59" t="s">
        <v>18516</v>
      </c>
      <c r="I2111" s="164">
        <v>51.26</v>
      </c>
      <c r="J2111" s="164">
        <v>216.26</v>
      </c>
      <c r="K2111" s="59">
        <v>24</v>
      </c>
      <c r="L2111" s="59" t="s">
        <v>18516</v>
      </c>
      <c r="M2111" s="59" t="s">
        <v>18516</v>
      </c>
    </row>
    <row r="2112" spans="1:18" s="59" customFormat="1" ht="14.25">
      <c r="A2112" s="59" t="s">
        <v>32416</v>
      </c>
      <c r="B2112" s="59" t="s">
        <v>32417</v>
      </c>
      <c r="C2112" s="59" t="s">
        <v>29408</v>
      </c>
      <c r="D2112" s="59" t="s">
        <v>29409</v>
      </c>
      <c r="E2112" s="164">
        <v>165</v>
      </c>
      <c r="F2112" s="164">
        <v>165</v>
      </c>
      <c r="G2112" s="59" t="s">
        <v>18516</v>
      </c>
      <c r="H2112" s="59" t="s">
        <v>18516</v>
      </c>
      <c r="I2112" s="164">
        <v>51.26</v>
      </c>
      <c r="J2112" s="164">
        <v>216.26</v>
      </c>
      <c r="K2112" s="59">
        <v>28</v>
      </c>
      <c r="L2112" s="59" t="s">
        <v>18516</v>
      </c>
      <c r="M2112" s="59" t="s">
        <v>18516</v>
      </c>
    </row>
    <row r="2113" spans="1:18" s="59" customFormat="1" ht="14.25">
      <c r="A2113" s="59" t="s">
        <v>32418</v>
      </c>
      <c r="B2113" s="59" t="s">
        <v>32419</v>
      </c>
      <c r="C2113" s="59" t="s">
        <v>29408</v>
      </c>
      <c r="D2113" s="59" t="s">
        <v>29409</v>
      </c>
      <c r="E2113" s="59" t="s">
        <v>18516</v>
      </c>
      <c r="F2113" s="59" t="s">
        <v>18516</v>
      </c>
      <c r="G2113" s="59" t="s">
        <v>18516</v>
      </c>
      <c r="H2113" s="59" t="s">
        <v>18516</v>
      </c>
      <c r="I2113" s="59" t="s">
        <v>18516</v>
      </c>
      <c r="J2113" s="59" t="s">
        <v>18516</v>
      </c>
      <c r="K2113" s="59" t="s">
        <v>29707</v>
      </c>
      <c r="L2113" s="59" t="s">
        <v>18516</v>
      </c>
      <c r="M2113" s="59" t="s">
        <v>18516</v>
      </c>
    </row>
    <row r="2114" spans="1:18" s="59" customFormat="1" ht="14.25">
      <c r="A2114" s="59" t="s">
        <v>32420</v>
      </c>
      <c r="B2114" s="59" t="s">
        <v>32421</v>
      </c>
      <c r="C2114" s="59" t="s">
        <v>29408</v>
      </c>
      <c r="D2114" s="59" t="s">
        <v>29409</v>
      </c>
      <c r="E2114" s="164">
        <v>110</v>
      </c>
      <c r="F2114" s="164">
        <v>40</v>
      </c>
      <c r="G2114" s="165">
        <v>0.36</v>
      </c>
      <c r="H2114" s="59" t="s">
        <v>29914</v>
      </c>
      <c r="I2114" s="164">
        <v>38.37</v>
      </c>
      <c r="J2114" s="164">
        <v>78.37</v>
      </c>
      <c r="K2114" s="59">
        <v>29</v>
      </c>
      <c r="L2114" s="59" t="s">
        <v>18516</v>
      </c>
      <c r="M2114" s="59" t="s">
        <v>18516</v>
      </c>
    </row>
    <row r="2115" spans="1:18" s="59" customFormat="1" ht="14.25">
      <c r="A2115" s="59" t="s">
        <v>32422</v>
      </c>
      <c r="B2115" s="59" t="s">
        <v>32423</v>
      </c>
      <c r="C2115" s="59" t="s">
        <v>29408</v>
      </c>
      <c r="D2115" s="59" t="s">
        <v>29409</v>
      </c>
      <c r="E2115" s="59" t="s">
        <v>18516</v>
      </c>
      <c r="F2115" s="59" t="s">
        <v>18516</v>
      </c>
      <c r="G2115" s="59" t="s">
        <v>18516</v>
      </c>
      <c r="H2115" s="59" t="s">
        <v>18516</v>
      </c>
      <c r="I2115" s="59" t="s">
        <v>18516</v>
      </c>
      <c r="J2115" s="59" t="s">
        <v>18516</v>
      </c>
      <c r="K2115" s="59" t="s">
        <v>29707</v>
      </c>
      <c r="L2115" s="59" t="s">
        <v>18516</v>
      </c>
      <c r="M2115" s="59" t="s">
        <v>18516</v>
      </c>
    </row>
    <row r="2116" spans="1:18" s="59" customFormat="1" ht="14.25">
      <c r="A2116" s="59" t="s">
        <v>32424</v>
      </c>
      <c r="B2116" s="59" t="s">
        <v>32425</v>
      </c>
      <c r="C2116" s="59" t="s">
        <v>29408</v>
      </c>
      <c r="D2116" s="59" t="s">
        <v>29409</v>
      </c>
      <c r="E2116" s="164">
        <v>87.4</v>
      </c>
      <c r="F2116" s="164">
        <v>40</v>
      </c>
      <c r="G2116" s="165">
        <v>0.45</v>
      </c>
      <c r="H2116" s="59" t="s">
        <v>29914</v>
      </c>
      <c r="I2116" s="164">
        <v>38.37</v>
      </c>
      <c r="J2116" s="164">
        <v>78.37</v>
      </c>
      <c r="K2116" s="59">
        <v>47</v>
      </c>
      <c r="L2116" s="59" t="s">
        <v>18516</v>
      </c>
      <c r="M2116" s="59" t="s">
        <v>18516</v>
      </c>
    </row>
    <row r="2117" spans="1:18" s="59" customFormat="1" ht="14.25">
      <c r="A2117" s="59" t="s">
        <v>32426</v>
      </c>
      <c r="B2117" s="59" t="s">
        <v>32427</v>
      </c>
      <c r="C2117" s="59" t="s">
        <v>29408</v>
      </c>
      <c r="D2117" s="59" t="s">
        <v>29409</v>
      </c>
      <c r="E2117" s="59" t="s">
        <v>18516</v>
      </c>
      <c r="F2117" s="59" t="s">
        <v>18516</v>
      </c>
      <c r="G2117" s="59" t="s">
        <v>18516</v>
      </c>
      <c r="H2117" s="59" t="s">
        <v>18516</v>
      </c>
      <c r="I2117" s="59" t="s">
        <v>18516</v>
      </c>
      <c r="J2117" s="59" t="s">
        <v>18516</v>
      </c>
      <c r="K2117" s="59" t="s">
        <v>29707</v>
      </c>
      <c r="L2117" s="59" t="s">
        <v>18516</v>
      </c>
      <c r="M2117" s="59" t="s">
        <v>18516</v>
      </c>
    </row>
    <row r="2118" spans="1:18" s="59" customFormat="1" ht="14.25">
      <c r="A2118" s="59" t="s">
        <v>32428</v>
      </c>
      <c r="B2118" s="59" t="s">
        <v>32429</v>
      </c>
      <c r="C2118" s="59" t="s">
        <v>29408</v>
      </c>
      <c r="D2118" s="59" t="s">
        <v>29409</v>
      </c>
      <c r="E2118" s="59" t="s">
        <v>18516</v>
      </c>
      <c r="F2118" s="59" t="s">
        <v>18516</v>
      </c>
      <c r="G2118" s="59" t="s">
        <v>18516</v>
      </c>
      <c r="H2118" s="59" t="s">
        <v>18516</v>
      </c>
      <c r="I2118" s="59" t="s">
        <v>18516</v>
      </c>
      <c r="J2118" s="59" t="s">
        <v>18516</v>
      </c>
      <c r="K2118" s="59" t="s">
        <v>29707</v>
      </c>
      <c r="L2118" s="59" t="s">
        <v>18516</v>
      </c>
      <c r="M2118" s="59" t="s">
        <v>18516</v>
      </c>
    </row>
    <row r="2119" spans="1:18" s="59" customFormat="1" ht="14.25">
      <c r="A2119" s="59" t="s">
        <v>32430</v>
      </c>
      <c r="B2119" s="59" t="s">
        <v>32431</v>
      </c>
      <c r="C2119" s="59" t="s">
        <v>29408</v>
      </c>
      <c r="D2119" s="59" t="s">
        <v>29409</v>
      </c>
      <c r="E2119" s="164">
        <v>140</v>
      </c>
      <c r="F2119" s="164">
        <v>50</v>
      </c>
      <c r="G2119" s="165">
        <v>0.35</v>
      </c>
      <c r="H2119" s="59" t="s">
        <v>29914</v>
      </c>
      <c r="I2119" s="164">
        <v>53.63</v>
      </c>
      <c r="J2119" s="164">
        <v>103.63</v>
      </c>
      <c r="K2119" s="59">
        <v>16</v>
      </c>
      <c r="L2119" s="59" t="s">
        <v>18516</v>
      </c>
      <c r="M2119" s="59" t="s">
        <v>18516</v>
      </c>
    </row>
    <row r="2120" spans="1:18" s="59" customFormat="1" ht="14.25">
      <c r="A2120" s="59" t="s">
        <v>32432</v>
      </c>
      <c r="B2120" s="59" t="s">
        <v>32433</v>
      </c>
      <c r="C2120" s="59" t="s">
        <v>29408</v>
      </c>
      <c r="D2120" s="59" t="s">
        <v>29409</v>
      </c>
      <c r="E2120" s="164">
        <v>139.57</v>
      </c>
      <c r="F2120" s="164">
        <v>139.57</v>
      </c>
      <c r="G2120" s="59" t="s">
        <v>18516</v>
      </c>
      <c r="H2120" s="59" t="s">
        <v>18516</v>
      </c>
      <c r="I2120" s="164">
        <v>53.63</v>
      </c>
      <c r="J2120" s="164">
        <v>193.2</v>
      </c>
      <c r="K2120" s="59">
        <v>26</v>
      </c>
      <c r="L2120" s="59" t="s">
        <v>18516</v>
      </c>
      <c r="M2120" s="59" t="s">
        <v>18516</v>
      </c>
    </row>
    <row r="2121" spans="1:18" s="59" customFormat="1" ht="14.25">
      <c r="A2121" s="59" t="s">
        <v>25562</v>
      </c>
      <c r="B2121" s="59" t="s">
        <v>32434</v>
      </c>
      <c r="C2121" s="59" t="s">
        <v>29408</v>
      </c>
      <c r="D2121" s="59" t="s">
        <v>29409</v>
      </c>
      <c r="E2121" s="164">
        <v>240</v>
      </c>
      <c r="F2121" s="164">
        <v>225</v>
      </c>
      <c r="G2121" s="165">
        <v>0.93</v>
      </c>
      <c r="H2121" s="59" t="s">
        <v>18516</v>
      </c>
      <c r="I2121" s="164">
        <v>93.58</v>
      </c>
      <c r="J2121" s="164">
        <v>318.58</v>
      </c>
      <c r="K2121" s="59">
        <v>0</v>
      </c>
      <c r="L2121" s="59" t="s">
        <v>18516</v>
      </c>
      <c r="M2121" s="59" t="s">
        <v>18516</v>
      </c>
    </row>
    <row r="2122" spans="1:18" s="59" customFormat="1" ht="14.25">
      <c r="A2122" s="59" t="s">
        <v>32435</v>
      </c>
      <c r="B2122" s="59" t="s">
        <v>32436</v>
      </c>
      <c r="C2122" s="59" t="s">
        <v>29408</v>
      </c>
      <c r="D2122" s="59" t="s">
        <v>29409</v>
      </c>
      <c r="E2122" s="59" t="s">
        <v>18516</v>
      </c>
      <c r="F2122" s="59" t="s">
        <v>18516</v>
      </c>
      <c r="G2122" s="59" t="s">
        <v>18516</v>
      </c>
      <c r="H2122" s="59" t="s">
        <v>18516</v>
      </c>
      <c r="I2122" s="59" t="s">
        <v>18516</v>
      </c>
      <c r="J2122" s="59" t="s">
        <v>18516</v>
      </c>
      <c r="K2122" s="59" t="s">
        <v>29707</v>
      </c>
      <c r="L2122" s="59" t="s">
        <v>18516</v>
      </c>
      <c r="M2122" s="59" t="s">
        <v>18516</v>
      </c>
    </row>
    <row r="2123" spans="1:18" s="59" customFormat="1" ht="14.25">
      <c r="A2123" s="59" t="s">
        <v>32437</v>
      </c>
      <c r="B2123" s="59" t="s">
        <v>32438</v>
      </c>
      <c r="C2123" s="59" t="s">
        <v>29408</v>
      </c>
      <c r="D2123" s="59" t="s">
        <v>29409</v>
      </c>
      <c r="E2123" s="164">
        <v>140</v>
      </c>
      <c r="F2123" s="164">
        <v>140</v>
      </c>
      <c r="G2123" s="59" t="s">
        <v>18516</v>
      </c>
      <c r="H2123" s="59" t="s">
        <v>18516</v>
      </c>
      <c r="I2123" s="164">
        <v>48.07</v>
      </c>
      <c r="J2123" s="164">
        <v>188.07</v>
      </c>
      <c r="K2123" s="59">
        <v>2</v>
      </c>
      <c r="L2123" s="59" t="s">
        <v>18516</v>
      </c>
      <c r="M2123" s="59" t="s">
        <v>18516</v>
      </c>
    </row>
    <row r="2124" spans="1:18" s="59" customFormat="1" ht="14.25">
      <c r="A2124" s="59" t="s">
        <v>25565</v>
      </c>
      <c r="B2124" s="59" t="s">
        <v>32439</v>
      </c>
      <c r="C2124" s="59" t="s">
        <v>29408</v>
      </c>
      <c r="D2124" s="59" t="s">
        <v>29409</v>
      </c>
      <c r="E2124" s="164">
        <v>240</v>
      </c>
      <c r="F2124" s="164">
        <v>225</v>
      </c>
      <c r="G2124" s="165">
        <v>0.93</v>
      </c>
      <c r="H2124" s="59" t="s">
        <v>18516</v>
      </c>
      <c r="I2124" s="164">
        <v>93.58</v>
      </c>
      <c r="J2124" s="164">
        <v>318.58</v>
      </c>
      <c r="K2124" s="59">
        <v>0</v>
      </c>
      <c r="L2124" s="59" t="s">
        <v>18516</v>
      </c>
      <c r="M2124" s="59" t="s">
        <v>18516</v>
      </c>
    </row>
    <row r="2125" spans="1:18" s="59" customFormat="1" ht="14.25">
      <c r="A2125" s="59" t="s">
        <v>32440</v>
      </c>
      <c r="B2125" s="59" t="s">
        <v>32441</v>
      </c>
      <c r="C2125" s="59" t="s">
        <v>29408</v>
      </c>
      <c r="D2125" s="59" t="s">
        <v>29409</v>
      </c>
      <c r="E2125" s="164">
        <v>260</v>
      </c>
      <c r="F2125" s="164">
        <v>260</v>
      </c>
      <c r="G2125" s="59" t="s">
        <v>18516</v>
      </c>
      <c r="H2125" s="59" t="s">
        <v>18516</v>
      </c>
      <c r="I2125" s="164">
        <v>96.14</v>
      </c>
      <c r="J2125" s="164">
        <v>356.14</v>
      </c>
      <c r="K2125" s="59">
        <v>0</v>
      </c>
      <c r="L2125" s="59" t="s">
        <v>18516</v>
      </c>
      <c r="M2125" s="59" t="s">
        <v>18516</v>
      </c>
    </row>
    <row r="2126" spans="1:18" s="59" customFormat="1" ht="14.25">
      <c r="A2126" s="59" t="s">
        <v>32442</v>
      </c>
      <c r="B2126" s="59" t="s">
        <v>32443</v>
      </c>
      <c r="C2126" s="59" t="s">
        <v>29408</v>
      </c>
      <c r="D2126" s="59" t="s">
        <v>29409</v>
      </c>
      <c r="E2126" s="164">
        <v>260</v>
      </c>
      <c r="F2126" s="164">
        <v>260</v>
      </c>
      <c r="G2126" s="59" t="s">
        <v>18516</v>
      </c>
      <c r="H2126" s="59" t="s">
        <v>18516</v>
      </c>
      <c r="I2126" s="164">
        <v>96.14</v>
      </c>
      <c r="J2126" s="164">
        <v>356.14</v>
      </c>
      <c r="K2126" s="59">
        <v>1</v>
      </c>
      <c r="L2126" s="59" t="s">
        <v>18516</v>
      </c>
      <c r="M2126" s="59" t="s">
        <v>18516</v>
      </c>
    </row>
    <row r="2127" spans="1:18" s="59" customFormat="1" ht="14.25">
      <c r="A2127" s="59" t="s">
        <v>32444</v>
      </c>
      <c r="B2127" s="59" t="s">
        <v>32445</v>
      </c>
      <c r="C2127" s="59" t="s">
        <v>29408</v>
      </c>
      <c r="D2127" s="59" t="s">
        <v>29409</v>
      </c>
      <c r="E2127" s="59" t="s">
        <v>18516</v>
      </c>
      <c r="F2127" s="59" t="s">
        <v>18516</v>
      </c>
      <c r="G2127" s="59" t="s">
        <v>18516</v>
      </c>
      <c r="H2127" s="59" t="s">
        <v>18516</v>
      </c>
      <c r="I2127" s="59" t="s">
        <v>18516</v>
      </c>
      <c r="J2127" s="59" t="s">
        <v>18516</v>
      </c>
      <c r="K2127" s="59" t="s">
        <v>29707</v>
      </c>
      <c r="L2127" s="59" t="s">
        <v>18516</v>
      </c>
      <c r="M2127" s="59" t="s">
        <v>18516</v>
      </c>
    </row>
    <row r="2128" spans="1:18" s="59" customFormat="1" ht="14.25">
      <c r="A2128" s="59" t="s">
        <v>32446</v>
      </c>
      <c r="B2128" s="59" t="s">
        <v>32447</v>
      </c>
      <c r="C2128" s="59" t="s">
        <v>29408</v>
      </c>
      <c r="D2128" s="59" t="s">
        <v>29409</v>
      </c>
      <c r="E2128" s="59" t="s">
        <v>18516</v>
      </c>
      <c r="F2128" s="59" t="s">
        <v>18516</v>
      </c>
      <c r="G2128" s="59" t="s">
        <v>18516</v>
      </c>
      <c r="H2128" s="59" t="s">
        <v>18516</v>
      </c>
      <c r="I2128" s="59" t="s">
        <v>18516</v>
      </c>
      <c r="J2128" s="59" t="s">
        <v>18516</v>
      </c>
      <c r="K2128" s="59" t="s">
        <v>29707</v>
      </c>
      <c r="L2128" s="59" t="s">
        <v>18516</v>
      </c>
      <c r="M2128" s="59" t="s">
        <v>18516</v>
      </c>
    </row>
    <row r="2129" spans="1:18" s="59" customFormat="1" ht="14.25">
      <c r="A2129" s="59" t="s">
        <v>32448</v>
      </c>
      <c r="B2129" s="59" t="s">
        <v>32449</v>
      </c>
      <c r="C2129" s="59" t="s">
        <v>29408</v>
      </c>
      <c r="D2129" s="59" t="s">
        <v>29409</v>
      </c>
      <c r="E2129" s="59" t="s">
        <v>18516</v>
      </c>
      <c r="F2129" s="59" t="s">
        <v>18516</v>
      </c>
      <c r="G2129" s="59" t="s">
        <v>18516</v>
      </c>
      <c r="H2129" s="59" t="s">
        <v>18516</v>
      </c>
      <c r="I2129" s="59" t="s">
        <v>18516</v>
      </c>
      <c r="J2129" s="59" t="s">
        <v>18516</v>
      </c>
      <c r="K2129" s="59" t="s">
        <v>29707</v>
      </c>
      <c r="L2129" s="59" t="s">
        <v>18516</v>
      </c>
      <c r="M2129" s="59" t="s">
        <v>18516</v>
      </c>
    </row>
    <row r="2130" spans="1:18" s="59" customFormat="1" ht="14.25">
      <c r="A2130" s="59" t="s">
        <v>32450</v>
      </c>
      <c r="B2130" s="59" t="s">
        <v>32451</v>
      </c>
      <c r="C2130" s="59" t="s">
        <v>29408</v>
      </c>
      <c r="D2130" s="59" t="s">
        <v>29409</v>
      </c>
      <c r="E2130" s="164">
        <v>365</v>
      </c>
      <c r="F2130" s="164">
        <v>365</v>
      </c>
      <c r="G2130" s="59" t="s">
        <v>18516</v>
      </c>
      <c r="H2130" s="59" t="s">
        <v>18516</v>
      </c>
      <c r="I2130" s="164">
        <v>156.03</v>
      </c>
      <c r="J2130" s="164">
        <v>521.03</v>
      </c>
      <c r="K2130" s="59">
        <v>0</v>
      </c>
      <c r="L2130" s="59" t="s">
        <v>18516</v>
      </c>
      <c r="M2130" s="59" t="s">
        <v>18516</v>
      </c>
    </row>
    <row r="2131" spans="1:18" s="59" customFormat="1" ht="14.25">
      <c r="A2131" s="59" t="s">
        <v>32452</v>
      </c>
      <c r="B2131" s="59" t="s">
        <v>32453</v>
      </c>
      <c r="C2131" s="59" t="s">
        <v>29408</v>
      </c>
      <c r="D2131" s="59" t="s">
        <v>29409</v>
      </c>
      <c r="E2131" s="59" t="s">
        <v>18516</v>
      </c>
      <c r="F2131" s="59" t="s">
        <v>18516</v>
      </c>
      <c r="G2131" s="59" t="s">
        <v>18516</v>
      </c>
      <c r="H2131" s="59" t="s">
        <v>18516</v>
      </c>
      <c r="I2131" s="59" t="s">
        <v>18516</v>
      </c>
      <c r="J2131" s="59" t="s">
        <v>18516</v>
      </c>
      <c r="K2131" s="59" t="s">
        <v>29707</v>
      </c>
      <c r="L2131" s="59" t="s">
        <v>18516</v>
      </c>
      <c r="M2131" s="59" t="s">
        <v>18516</v>
      </c>
    </row>
    <row r="2132" spans="1:18" s="59" customFormat="1" ht="14.25">
      <c r="A2132" s="59" t="s">
        <v>32454</v>
      </c>
      <c r="B2132" s="59" t="s">
        <v>32455</v>
      </c>
      <c r="C2132" s="59" t="s">
        <v>29408</v>
      </c>
      <c r="D2132" s="59" t="s">
        <v>29409</v>
      </c>
      <c r="E2132" s="164">
        <v>365</v>
      </c>
      <c r="F2132" s="164">
        <v>365</v>
      </c>
      <c r="G2132" s="59" t="s">
        <v>18516</v>
      </c>
      <c r="H2132" s="59" t="s">
        <v>18516</v>
      </c>
      <c r="I2132" s="164">
        <v>156.03</v>
      </c>
      <c r="J2132" s="164">
        <v>521.03</v>
      </c>
      <c r="K2132" s="59">
        <v>0</v>
      </c>
      <c r="L2132" s="59" t="s">
        <v>18516</v>
      </c>
      <c r="M2132" s="59" t="s">
        <v>18516</v>
      </c>
    </row>
    <row r="2133" spans="1:18" s="59" customFormat="1" ht="14.25">
      <c r="A2133" s="59" t="s">
        <v>21313</v>
      </c>
      <c r="B2133" s="59" t="s">
        <v>32456</v>
      </c>
      <c r="C2133" s="59" t="s">
        <v>29599</v>
      </c>
      <c r="D2133" s="59" t="s">
        <v>29600</v>
      </c>
      <c r="E2133" s="164">
        <v>65</v>
      </c>
      <c r="F2133" s="164">
        <v>65</v>
      </c>
      <c r="G2133" s="59" t="s">
        <v>18516</v>
      </c>
      <c r="H2133" s="59" t="s">
        <v>18516</v>
      </c>
      <c r="I2133" s="164">
        <v>33.06</v>
      </c>
      <c r="J2133" s="164">
        <v>98.06</v>
      </c>
      <c r="K2133" s="59">
        <v>12</v>
      </c>
      <c r="L2133" s="59" t="s">
        <v>18516</v>
      </c>
      <c r="M2133" s="59" t="s">
        <v>18516</v>
      </c>
    </row>
    <row r="2134" spans="1:18" s="59" customFormat="1" ht="14.25">
      <c r="A2134" s="59" t="s">
        <v>21304</v>
      </c>
      <c r="B2134" s="59" t="s">
        <v>32457</v>
      </c>
      <c r="C2134" s="59" t="s">
        <v>29599</v>
      </c>
      <c r="D2134" s="59" t="s">
        <v>29600</v>
      </c>
      <c r="E2134" s="164">
        <v>71</v>
      </c>
      <c r="F2134" s="164">
        <v>71</v>
      </c>
      <c r="G2134" s="59" t="s">
        <v>18516</v>
      </c>
      <c r="H2134" s="59" t="s">
        <v>18516</v>
      </c>
      <c r="I2134" s="164">
        <v>33.16</v>
      </c>
      <c r="J2134" s="164">
        <v>104.16</v>
      </c>
      <c r="K2134" s="59">
        <v>259</v>
      </c>
      <c r="L2134" s="59" t="s">
        <v>18516</v>
      </c>
      <c r="M2134" s="59" t="s">
        <v>18516</v>
      </c>
    </row>
    <row r="2135" spans="1:18" s="59" customFormat="1" ht="14.25">
      <c r="A2135" s="59" t="s">
        <v>18950</v>
      </c>
      <c r="B2135" s="59" t="s">
        <v>32458</v>
      </c>
      <c r="C2135" s="59" t="s">
        <v>29518</v>
      </c>
      <c r="D2135" s="59" t="s">
        <v>29519</v>
      </c>
      <c r="E2135" s="164">
        <v>230</v>
      </c>
      <c r="F2135" s="164">
        <v>195</v>
      </c>
      <c r="G2135" s="165">
        <v>0.84</v>
      </c>
      <c r="H2135" s="59" t="s">
        <v>18516</v>
      </c>
      <c r="I2135" s="164">
        <v>56.62</v>
      </c>
      <c r="J2135" s="164">
        <v>251.62</v>
      </c>
      <c r="K2135" s="59">
        <v>39</v>
      </c>
      <c r="L2135" s="59" t="s">
        <v>29439</v>
      </c>
      <c r="M2135" s="59" t="s">
        <v>30054</v>
      </c>
    </row>
    <row r="2136" spans="1:18" s="59" customFormat="1" ht="14.25">
      <c r="A2136" s="59" t="s">
        <v>18953</v>
      </c>
      <c r="B2136" s="59" t="s">
        <v>32459</v>
      </c>
      <c r="C2136" s="59" t="s">
        <v>29518</v>
      </c>
      <c r="D2136" s="59" t="s">
        <v>29519</v>
      </c>
      <c r="E2136" s="164">
        <v>230</v>
      </c>
      <c r="F2136" s="164">
        <v>195</v>
      </c>
      <c r="G2136" s="165">
        <v>0.84</v>
      </c>
      <c r="H2136" s="59" t="s">
        <v>18516</v>
      </c>
      <c r="I2136" s="164">
        <v>56.62</v>
      </c>
      <c r="J2136" s="164">
        <v>251.62</v>
      </c>
      <c r="K2136" s="59">
        <v>53</v>
      </c>
      <c r="L2136" s="59" t="s">
        <v>29439</v>
      </c>
      <c r="M2136" s="59" t="s">
        <v>30054</v>
      </c>
    </row>
    <row r="2137" spans="1:18" s="59" customFormat="1" ht="14.25">
      <c r="A2137" s="59" t="s">
        <v>18944</v>
      </c>
      <c r="B2137" s="59" t="s">
        <v>32460</v>
      </c>
      <c r="C2137" s="59" t="s">
        <v>29518</v>
      </c>
      <c r="D2137" s="59" t="s">
        <v>29519</v>
      </c>
      <c r="E2137" s="164">
        <v>215</v>
      </c>
      <c r="F2137" s="164">
        <v>180</v>
      </c>
      <c r="G2137" s="165">
        <v>0.83</v>
      </c>
      <c r="H2137" s="59" t="s">
        <v>18516</v>
      </c>
      <c r="I2137" s="164">
        <v>52.31</v>
      </c>
      <c r="J2137" s="164">
        <v>232.31</v>
      </c>
      <c r="K2137" s="59">
        <v>37</v>
      </c>
      <c r="L2137" s="59" t="s">
        <v>29439</v>
      </c>
      <c r="M2137" s="59" t="s">
        <v>30054</v>
      </c>
    </row>
    <row r="2138" spans="1:18" s="59" customFormat="1" ht="14.25">
      <c r="A2138" s="59" t="s">
        <v>18947</v>
      </c>
      <c r="B2138" s="59" t="s">
        <v>32461</v>
      </c>
      <c r="C2138" s="59" t="s">
        <v>29518</v>
      </c>
      <c r="D2138" s="59" t="s">
        <v>29519</v>
      </c>
      <c r="E2138" s="164">
        <v>215</v>
      </c>
      <c r="F2138" s="164">
        <v>190</v>
      </c>
      <c r="G2138" s="165">
        <v>0.88</v>
      </c>
      <c r="H2138" s="59" t="s">
        <v>18516</v>
      </c>
      <c r="I2138" s="164">
        <v>52.31</v>
      </c>
      <c r="J2138" s="164">
        <v>242.31</v>
      </c>
      <c r="K2138" s="59">
        <v>122</v>
      </c>
      <c r="L2138" s="59" t="s">
        <v>29410</v>
      </c>
      <c r="M2138" s="59" t="s">
        <v>30054</v>
      </c>
    </row>
    <row r="2139" spans="1:18" s="59" customFormat="1" ht="14.25">
      <c r="A2139" s="59" t="s">
        <v>16794</v>
      </c>
      <c r="B2139" s="59" t="s">
        <v>32462</v>
      </c>
      <c r="C2139" s="59" t="s">
        <v>29414</v>
      </c>
      <c r="D2139" s="59" t="s">
        <v>29415</v>
      </c>
      <c r="E2139" s="164">
        <v>319</v>
      </c>
      <c r="F2139" s="164">
        <v>290</v>
      </c>
      <c r="G2139" s="165">
        <v>0.9</v>
      </c>
      <c r="H2139" s="59" t="s">
        <v>18516</v>
      </c>
      <c r="I2139" s="164">
        <v>149.83</v>
      </c>
      <c r="J2139" s="164">
        <v>439.83</v>
      </c>
      <c r="K2139" s="59">
        <v>76</v>
      </c>
      <c r="L2139" s="59" t="s">
        <v>18516</v>
      </c>
      <c r="M2139" s="59" t="s">
        <v>18516</v>
      </c>
    </row>
    <row r="2140" spans="1:18" s="59" customFormat="1" ht="14.25">
      <c r="A2140" s="59" t="s">
        <v>6821</v>
      </c>
      <c r="B2140" s="59" t="s">
        <v>32463</v>
      </c>
      <c r="C2140" s="59" t="s">
        <v>29509</v>
      </c>
      <c r="D2140" s="59" t="s">
        <v>29510</v>
      </c>
      <c r="E2140" s="164">
        <v>135</v>
      </c>
      <c r="F2140" s="164">
        <v>80</v>
      </c>
      <c r="G2140" s="165">
        <v>0.59</v>
      </c>
      <c r="H2140" s="59" t="s">
        <v>18516</v>
      </c>
      <c r="I2140" s="164">
        <v>42.22</v>
      </c>
      <c r="J2140" s="164">
        <v>122.22</v>
      </c>
      <c r="K2140" s="59">
        <v>86</v>
      </c>
      <c r="L2140" s="59" t="s">
        <v>18516</v>
      </c>
      <c r="M2140" s="59" t="s">
        <v>18516</v>
      </c>
    </row>
    <row r="2141" spans="1:18" s="59" customFormat="1" ht="14.25">
      <c r="A2141" s="59" t="s">
        <v>6827</v>
      </c>
      <c r="B2141" s="59" t="s">
        <v>32464</v>
      </c>
      <c r="C2141" s="59" t="s">
        <v>29509</v>
      </c>
      <c r="D2141" s="59" t="s">
        <v>29510</v>
      </c>
      <c r="E2141" s="164">
        <v>135</v>
      </c>
      <c r="F2141" s="164">
        <v>80</v>
      </c>
      <c r="G2141" s="165">
        <v>0.59</v>
      </c>
      <c r="H2141" s="59" t="s">
        <v>18516</v>
      </c>
      <c r="I2141" s="164">
        <v>42.22</v>
      </c>
      <c r="J2141" s="164">
        <v>122.22</v>
      </c>
      <c r="K2141" s="59">
        <v>49</v>
      </c>
      <c r="L2141" s="59" t="s">
        <v>18516</v>
      </c>
      <c r="M2141" s="59" t="s">
        <v>18516</v>
      </c>
    </row>
    <row r="2142" spans="1:18" s="59" customFormat="1" ht="14.25">
      <c r="A2142" s="59" t="s">
        <v>6824</v>
      </c>
      <c r="B2142" s="59" t="s">
        <v>32465</v>
      </c>
      <c r="C2142" s="59" t="s">
        <v>29509</v>
      </c>
      <c r="D2142" s="59" t="s">
        <v>29510</v>
      </c>
      <c r="E2142" s="164">
        <v>135</v>
      </c>
      <c r="F2142" s="164">
        <v>80</v>
      </c>
      <c r="G2142" s="165">
        <v>0.59</v>
      </c>
      <c r="H2142" s="59" t="s">
        <v>18516</v>
      </c>
      <c r="I2142" s="164">
        <v>42.22</v>
      </c>
      <c r="J2142" s="164">
        <v>122.22</v>
      </c>
      <c r="K2142" s="59">
        <v>130</v>
      </c>
      <c r="L2142" s="59" t="s">
        <v>18516</v>
      </c>
      <c r="M2142" s="59" t="s">
        <v>18516</v>
      </c>
    </row>
    <row r="2143" spans="1:18" s="59" customFormat="1" ht="14.25">
      <c r="A2143" s="59" t="s">
        <v>21225</v>
      </c>
      <c r="B2143" s="59" t="s">
        <v>32466</v>
      </c>
      <c r="C2143" s="59" t="s">
        <v>29881</v>
      </c>
      <c r="D2143" s="59" t="s">
        <v>29882</v>
      </c>
      <c r="E2143" s="164">
        <v>370</v>
      </c>
      <c r="F2143" s="164">
        <v>350</v>
      </c>
      <c r="G2143" s="165">
        <v>0.94</v>
      </c>
      <c r="H2143" s="59" t="s">
        <v>18516</v>
      </c>
      <c r="I2143" s="164">
        <v>201.69</v>
      </c>
      <c r="J2143" s="164">
        <v>551.69</v>
      </c>
      <c r="K2143" s="59">
        <v>0</v>
      </c>
      <c r="L2143" s="59" t="s">
        <v>18516</v>
      </c>
      <c r="M2143" s="59" t="s">
        <v>18516</v>
      </c>
    </row>
    <row r="2144" spans="1:18" s="59" customFormat="1" ht="14.25">
      <c r="A2144" s="59" t="s">
        <v>32467</v>
      </c>
      <c r="B2144" s="59" t="s">
        <v>32468</v>
      </c>
      <c r="C2144" s="59" t="s">
        <v>29924</v>
      </c>
      <c r="D2144" s="59" t="s">
        <v>29925</v>
      </c>
      <c r="E2144" s="164">
        <v>175</v>
      </c>
      <c r="F2144" s="164">
        <v>157</v>
      </c>
      <c r="G2144" s="165">
        <v>0.89</v>
      </c>
      <c r="H2144" s="59" t="s">
        <v>18516</v>
      </c>
      <c r="I2144" s="164">
        <v>107.01</v>
      </c>
      <c r="J2144" s="164">
        <v>264.01</v>
      </c>
      <c r="K2144" s="59">
        <v>99</v>
      </c>
      <c r="L2144" s="59" t="s">
        <v>18516</v>
      </c>
      <c r="M2144" s="59" t="s">
        <v>18516</v>
      </c>
    </row>
    <row r="2145" spans="1:18" s="59" customFormat="1" ht="14.25">
      <c r="A2145" s="59" t="s">
        <v>32469</v>
      </c>
      <c r="B2145" s="59" t="s">
        <v>32470</v>
      </c>
      <c r="C2145" s="59" t="s">
        <v>29924</v>
      </c>
      <c r="D2145" s="59" t="s">
        <v>29925</v>
      </c>
      <c r="E2145" s="164">
        <v>155</v>
      </c>
      <c r="F2145" s="164">
        <v>147</v>
      </c>
      <c r="G2145" s="165">
        <v>0.94</v>
      </c>
      <c r="H2145" s="59" t="s">
        <v>18516</v>
      </c>
      <c r="I2145" s="164">
        <v>95.68</v>
      </c>
      <c r="J2145" s="164">
        <v>242.68</v>
      </c>
      <c r="K2145" s="59">
        <v>33</v>
      </c>
      <c r="L2145" s="59" t="s">
        <v>18516</v>
      </c>
      <c r="M2145" s="59" t="s">
        <v>18516</v>
      </c>
    </row>
    <row r="2146" spans="1:18" s="59" customFormat="1" ht="14.25">
      <c r="A2146" s="59" t="s">
        <v>32471</v>
      </c>
      <c r="B2146" s="59" t="s">
        <v>32472</v>
      </c>
      <c r="C2146" s="59" t="s">
        <v>29924</v>
      </c>
      <c r="D2146" s="59" t="s">
        <v>29925</v>
      </c>
      <c r="E2146" s="164">
        <v>125</v>
      </c>
      <c r="F2146" s="164">
        <v>117</v>
      </c>
      <c r="G2146" s="165">
        <v>0.93</v>
      </c>
      <c r="H2146" s="59" t="s">
        <v>18516</v>
      </c>
      <c r="I2146" s="164">
        <v>47.91</v>
      </c>
      <c r="J2146" s="164">
        <v>164.91</v>
      </c>
      <c r="K2146" s="59">
        <v>19</v>
      </c>
      <c r="L2146" s="59" t="s">
        <v>18516</v>
      </c>
      <c r="M2146" s="59" t="s">
        <v>18516</v>
      </c>
    </row>
    <row r="2147" spans="1:18" s="59" customFormat="1" ht="14.25">
      <c r="A2147" s="59" t="s">
        <v>32473</v>
      </c>
      <c r="B2147" s="59" t="s">
        <v>32474</v>
      </c>
      <c r="C2147" s="59" t="s">
        <v>29924</v>
      </c>
      <c r="D2147" s="59" t="s">
        <v>29925</v>
      </c>
      <c r="E2147" s="164">
        <v>175</v>
      </c>
      <c r="F2147" s="164">
        <v>80</v>
      </c>
      <c r="G2147" s="165">
        <v>0.45</v>
      </c>
      <c r="H2147" s="59" t="s">
        <v>29648</v>
      </c>
      <c r="I2147" s="164">
        <v>108.88</v>
      </c>
      <c r="J2147" s="164">
        <v>188.88</v>
      </c>
      <c r="K2147" s="59">
        <v>28</v>
      </c>
      <c r="L2147" s="59" t="s">
        <v>18516</v>
      </c>
      <c r="M2147" s="59" t="s">
        <v>18516</v>
      </c>
    </row>
    <row r="2148" spans="1:18" s="59" customFormat="1" ht="14.25">
      <c r="A2148" s="59" t="s">
        <v>32475</v>
      </c>
      <c r="B2148" s="59" t="s">
        <v>32476</v>
      </c>
      <c r="C2148" s="59" t="s">
        <v>29924</v>
      </c>
      <c r="D2148" s="59" t="s">
        <v>29925</v>
      </c>
      <c r="E2148" s="164">
        <v>155</v>
      </c>
      <c r="F2148" s="164">
        <v>60</v>
      </c>
      <c r="G2148" s="165">
        <v>0.38</v>
      </c>
      <c r="H2148" s="59" t="s">
        <v>29648</v>
      </c>
      <c r="I2148" s="164">
        <v>100.76</v>
      </c>
      <c r="J2148" s="164">
        <v>160.76</v>
      </c>
      <c r="K2148" s="59">
        <v>13</v>
      </c>
      <c r="L2148" s="59" t="s">
        <v>18516</v>
      </c>
      <c r="M2148" s="59" t="s">
        <v>18516</v>
      </c>
    </row>
    <row r="2149" spans="1:18" s="59" customFormat="1" ht="14.25">
      <c r="A2149" s="59" t="s">
        <v>32477</v>
      </c>
      <c r="B2149" s="59" t="s">
        <v>32478</v>
      </c>
      <c r="C2149" s="59" t="s">
        <v>29924</v>
      </c>
      <c r="D2149" s="59" t="s">
        <v>29925</v>
      </c>
      <c r="E2149" s="164">
        <v>155</v>
      </c>
      <c r="F2149" s="164">
        <v>60</v>
      </c>
      <c r="G2149" s="165">
        <v>0.38</v>
      </c>
      <c r="H2149" s="59" t="s">
        <v>29648</v>
      </c>
      <c r="I2149" s="164">
        <v>100.76</v>
      </c>
      <c r="J2149" s="164">
        <v>160.76</v>
      </c>
      <c r="K2149" s="59">
        <v>28</v>
      </c>
      <c r="L2149" s="59" t="s">
        <v>18516</v>
      </c>
      <c r="M2149" s="59" t="s">
        <v>18516</v>
      </c>
    </row>
    <row r="2150" spans="1:18" s="59" customFormat="1" ht="14.25">
      <c r="A2150" s="59" t="s">
        <v>32479</v>
      </c>
      <c r="B2150" s="59" t="s">
        <v>32480</v>
      </c>
      <c r="C2150" s="59" t="s">
        <v>29924</v>
      </c>
      <c r="D2150" s="59" t="s">
        <v>29925</v>
      </c>
      <c r="E2150" s="164">
        <v>175</v>
      </c>
      <c r="F2150" s="164">
        <v>80</v>
      </c>
      <c r="G2150" s="165">
        <v>0.45</v>
      </c>
      <c r="H2150" s="59" t="s">
        <v>29648</v>
      </c>
      <c r="I2150" s="164">
        <v>108.88</v>
      </c>
      <c r="J2150" s="164">
        <v>188.88</v>
      </c>
      <c r="K2150" s="59">
        <v>42</v>
      </c>
      <c r="L2150" s="59" t="s">
        <v>18516</v>
      </c>
      <c r="M2150" s="59" t="s">
        <v>18516</v>
      </c>
    </row>
    <row r="2151" spans="1:18" s="59" customFormat="1" ht="14.25">
      <c r="A2151" s="59" t="s">
        <v>21228</v>
      </c>
      <c r="B2151" s="59" t="s">
        <v>32481</v>
      </c>
      <c r="C2151" s="59" t="s">
        <v>29881</v>
      </c>
      <c r="D2151" s="59" t="s">
        <v>29882</v>
      </c>
      <c r="E2151" s="164">
        <v>340</v>
      </c>
      <c r="F2151" s="164">
        <v>340</v>
      </c>
      <c r="G2151" s="59" t="s">
        <v>18516</v>
      </c>
      <c r="H2151" s="59" t="s">
        <v>18516</v>
      </c>
      <c r="I2151" s="164">
        <v>264.63</v>
      </c>
      <c r="J2151" s="164">
        <v>604.63</v>
      </c>
      <c r="K2151" s="59">
        <v>22</v>
      </c>
      <c r="L2151" s="59" t="s">
        <v>18516</v>
      </c>
      <c r="M2151" s="59" t="s">
        <v>18516</v>
      </c>
    </row>
    <row r="2152" spans="1:18" s="59" customFormat="1" ht="14.25">
      <c r="A2152" s="59" t="s">
        <v>21234</v>
      </c>
      <c r="B2152" s="59" t="s">
        <v>32482</v>
      </c>
      <c r="C2152" s="59" t="s">
        <v>29881</v>
      </c>
      <c r="D2152" s="59" t="s">
        <v>29882</v>
      </c>
      <c r="E2152" s="164">
        <v>290</v>
      </c>
      <c r="F2152" s="164">
        <v>290</v>
      </c>
      <c r="G2152" s="59" t="s">
        <v>18516</v>
      </c>
      <c r="H2152" s="59" t="s">
        <v>18516</v>
      </c>
      <c r="I2152" s="164">
        <v>264.63</v>
      </c>
      <c r="J2152" s="164">
        <v>554.63</v>
      </c>
      <c r="K2152" s="59">
        <v>8</v>
      </c>
      <c r="L2152" s="59" t="s">
        <v>18516</v>
      </c>
      <c r="M2152" s="59" t="s">
        <v>18516</v>
      </c>
    </row>
    <row r="2153" spans="1:18" s="59" customFormat="1" ht="14.25">
      <c r="A2153" s="59" t="s">
        <v>32483</v>
      </c>
      <c r="B2153" s="59" t="s">
        <v>32484</v>
      </c>
      <c r="C2153" s="59" t="s">
        <v>32485</v>
      </c>
      <c r="D2153" s="59" t="s">
        <v>32486</v>
      </c>
      <c r="E2153" s="164">
        <v>118.5</v>
      </c>
      <c r="F2153" s="164">
        <v>115</v>
      </c>
      <c r="G2153" s="165">
        <v>0.97</v>
      </c>
      <c r="H2153" s="59" t="s">
        <v>29552</v>
      </c>
      <c r="I2153" s="164">
        <v>41.05</v>
      </c>
      <c r="J2153" s="164">
        <v>156.05</v>
      </c>
      <c r="K2153" s="59">
        <v>325</v>
      </c>
      <c r="L2153" s="59" t="s">
        <v>18516</v>
      </c>
      <c r="M2153" s="59" t="s">
        <v>18516</v>
      </c>
    </row>
    <row r="2154" spans="1:18" s="59" customFormat="1" ht="14.25">
      <c r="A2154" s="59" t="s">
        <v>21231</v>
      </c>
      <c r="B2154" s="59" t="s">
        <v>32487</v>
      </c>
      <c r="C2154" s="59" t="s">
        <v>29881</v>
      </c>
      <c r="D2154" s="59" t="s">
        <v>29882</v>
      </c>
      <c r="E2154" s="164">
        <v>370</v>
      </c>
      <c r="F2154" s="164">
        <v>350</v>
      </c>
      <c r="G2154" s="165">
        <v>0.94</v>
      </c>
      <c r="H2154" s="59" t="s">
        <v>18516</v>
      </c>
      <c r="I2154" s="164">
        <v>201.69</v>
      </c>
      <c r="J2154" s="164">
        <v>551.69</v>
      </c>
      <c r="K2154" s="59">
        <v>0</v>
      </c>
      <c r="L2154" s="59" t="s">
        <v>18516</v>
      </c>
      <c r="M2154" s="59" t="s">
        <v>18516</v>
      </c>
    </row>
    <row r="2155" spans="1:18" s="59" customFormat="1" ht="14.25">
      <c r="A2155" s="59" t="s">
        <v>3410</v>
      </c>
      <c r="B2155" s="59" t="s">
        <v>32488</v>
      </c>
      <c r="C2155" s="59" t="s">
        <v>29562</v>
      </c>
      <c r="D2155" s="59" t="s">
        <v>29562</v>
      </c>
      <c r="E2155" s="164">
        <v>205</v>
      </c>
      <c r="F2155" s="164">
        <v>175</v>
      </c>
      <c r="G2155" s="165">
        <v>0.85</v>
      </c>
      <c r="H2155" s="59" t="s">
        <v>18516</v>
      </c>
      <c r="I2155" s="164">
        <v>81.55</v>
      </c>
      <c r="J2155" s="164">
        <v>256.55</v>
      </c>
      <c r="K2155" s="59">
        <v>344</v>
      </c>
      <c r="L2155" s="59" t="s">
        <v>18516</v>
      </c>
      <c r="M2155" s="59" t="s">
        <v>18516</v>
      </c>
    </row>
    <row r="2156" spans="1:18" s="59" customFormat="1" ht="14.25">
      <c r="A2156" s="59" t="s">
        <v>21197</v>
      </c>
      <c r="B2156" s="59" t="s">
        <v>32489</v>
      </c>
      <c r="C2156" s="59" t="s">
        <v>29408</v>
      </c>
      <c r="D2156" s="59" t="s">
        <v>29409</v>
      </c>
      <c r="E2156" s="59" t="s">
        <v>18516</v>
      </c>
      <c r="F2156" s="59" t="s">
        <v>18516</v>
      </c>
      <c r="G2156" s="59" t="s">
        <v>18516</v>
      </c>
      <c r="H2156" s="59" t="s">
        <v>18516</v>
      </c>
      <c r="I2156" s="59" t="s">
        <v>18516</v>
      </c>
      <c r="J2156" s="59" t="s">
        <v>18516</v>
      </c>
      <c r="K2156" s="59" t="s">
        <v>29707</v>
      </c>
      <c r="L2156" s="59" t="s">
        <v>18516</v>
      </c>
      <c r="M2156" s="59" t="s">
        <v>18516</v>
      </c>
    </row>
    <row r="2157" spans="1:18" s="59" customFormat="1" ht="14.25">
      <c r="A2157" s="59" t="s">
        <v>21194</v>
      </c>
      <c r="B2157" s="59" t="s">
        <v>32490</v>
      </c>
      <c r="C2157" s="59" t="s">
        <v>29408</v>
      </c>
      <c r="D2157" s="59" t="s">
        <v>29409</v>
      </c>
      <c r="E2157" s="164">
        <v>215</v>
      </c>
      <c r="F2157" s="164">
        <v>200</v>
      </c>
      <c r="G2157" s="165">
        <v>0.93</v>
      </c>
      <c r="H2157" s="59" t="s">
        <v>18516</v>
      </c>
      <c r="I2157" s="164">
        <v>104.48</v>
      </c>
      <c r="J2157" s="164">
        <v>304.48</v>
      </c>
      <c r="K2157" s="59">
        <v>1</v>
      </c>
      <c r="L2157" s="59" t="s">
        <v>18516</v>
      </c>
      <c r="M2157" s="59" t="s">
        <v>18516</v>
      </c>
    </row>
    <row r="2158" spans="1:18" s="59" customFormat="1" ht="14.25">
      <c r="A2158" s="59" t="s">
        <v>18911</v>
      </c>
      <c r="B2158" s="59" t="s">
        <v>32491</v>
      </c>
      <c r="C2158" s="59" t="s">
        <v>29583</v>
      </c>
      <c r="D2158" s="59" t="s">
        <v>29583</v>
      </c>
      <c r="E2158" s="164">
        <v>290</v>
      </c>
      <c r="F2158" s="164">
        <v>235</v>
      </c>
      <c r="G2158" s="165">
        <v>0.81</v>
      </c>
      <c r="H2158" s="59" t="s">
        <v>18516</v>
      </c>
      <c r="I2158" s="164">
        <v>108.1</v>
      </c>
      <c r="J2158" s="164">
        <v>343.1</v>
      </c>
      <c r="K2158" s="59">
        <v>15</v>
      </c>
      <c r="L2158" s="59" t="s">
        <v>18516</v>
      </c>
      <c r="M2158" s="59" t="s">
        <v>18516</v>
      </c>
    </row>
    <row r="2159" spans="1:18" s="59" customFormat="1" ht="14.25">
      <c r="A2159" s="59" t="s">
        <v>18135</v>
      </c>
      <c r="B2159" s="59" t="s">
        <v>32492</v>
      </c>
      <c r="C2159" s="59" t="s">
        <v>29610</v>
      </c>
      <c r="D2159" s="59" t="s">
        <v>29611</v>
      </c>
      <c r="E2159" s="59" t="s">
        <v>18516</v>
      </c>
      <c r="F2159" s="59" t="s">
        <v>18516</v>
      </c>
      <c r="G2159" s="59" t="s">
        <v>18516</v>
      </c>
      <c r="H2159" s="59" t="s">
        <v>18516</v>
      </c>
      <c r="I2159" s="59" t="s">
        <v>18516</v>
      </c>
      <c r="J2159" s="59" t="s">
        <v>18516</v>
      </c>
      <c r="K2159" s="59" t="s">
        <v>29707</v>
      </c>
      <c r="L2159" s="59" t="s">
        <v>18516</v>
      </c>
      <c r="M2159" s="59" t="s">
        <v>18516</v>
      </c>
    </row>
    <row r="2160" spans="1:18" s="59" customFormat="1" ht="14.25">
      <c r="A2160" s="59" t="s">
        <v>18129</v>
      </c>
      <c r="B2160" s="59" t="s">
        <v>32493</v>
      </c>
      <c r="C2160" s="59" t="s">
        <v>29610</v>
      </c>
      <c r="D2160" s="59" t="s">
        <v>29611</v>
      </c>
      <c r="E2160" s="164">
        <v>160</v>
      </c>
      <c r="F2160" s="164">
        <v>100</v>
      </c>
      <c r="G2160" s="165">
        <v>0.62</v>
      </c>
      <c r="H2160" s="59" t="s">
        <v>31187</v>
      </c>
      <c r="I2160" s="164">
        <v>106.57</v>
      </c>
      <c r="J2160" s="164">
        <v>206.57</v>
      </c>
      <c r="K2160" s="59">
        <v>7</v>
      </c>
      <c r="L2160" s="59" t="s">
        <v>18516</v>
      </c>
      <c r="M2160" s="59" t="s">
        <v>18516</v>
      </c>
    </row>
    <row r="2161" spans="1:18" s="59" customFormat="1" ht="14.25">
      <c r="A2161" s="59" t="s">
        <v>18126</v>
      </c>
      <c r="B2161" s="59" t="s">
        <v>32494</v>
      </c>
      <c r="C2161" s="59" t="s">
        <v>29610</v>
      </c>
      <c r="D2161" s="59" t="s">
        <v>29611</v>
      </c>
      <c r="E2161" s="59" t="s">
        <v>18516</v>
      </c>
      <c r="F2161" s="59" t="s">
        <v>18516</v>
      </c>
      <c r="G2161" s="59" t="s">
        <v>18516</v>
      </c>
      <c r="H2161" s="59" t="s">
        <v>18516</v>
      </c>
      <c r="I2161" s="59" t="s">
        <v>18516</v>
      </c>
      <c r="J2161" s="59" t="s">
        <v>18516</v>
      </c>
      <c r="K2161" s="59" t="s">
        <v>29707</v>
      </c>
      <c r="L2161" s="59" t="s">
        <v>18516</v>
      </c>
      <c r="M2161" s="59" t="s">
        <v>18516</v>
      </c>
    </row>
    <row r="2162" spans="1:18" s="59" customFormat="1" ht="14.25">
      <c r="A2162" s="59" t="s">
        <v>28265</v>
      </c>
      <c r="B2162" s="59" t="s">
        <v>32495</v>
      </c>
      <c r="C2162" s="59" t="s">
        <v>29518</v>
      </c>
      <c r="D2162" s="59" t="s">
        <v>29519</v>
      </c>
      <c r="E2162" s="164">
        <v>269</v>
      </c>
      <c r="F2162" s="164">
        <v>249</v>
      </c>
      <c r="G2162" s="165">
        <v>0.92</v>
      </c>
      <c r="H2162" s="59" t="s">
        <v>18516</v>
      </c>
      <c r="I2162" s="164">
        <v>80.73</v>
      </c>
      <c r="J2162" s="164">
        <v>329.73</v>
      </c>
      <c r="K2162" s="59">
        <v>107</v>
      </c>
      <c r="L2162" s="59" t="s">
        <v>18516</v>
      </c>
      <c r="M2162" s="59" t="s">
        <v>18516</v>
      </c>
    </row>
    <row r="2163" spans="1:18" s="59" customFormat="1" ht="14.25">
      <c r="A2163" s="59" t="s">
        <v>28262</v>
      </c>
      <c r="B2163" s="59" t="s">
        <v>32496</v>
      </c>
      <c r="C2163" s="59" t="s">
        <v>29518</v>
      </c>
      <c r="D2163" s="59" t="s">
        <v>29519</v>
      </c>
      <c r="E2163" s="59" t="s">
        <v>18516</v>
      </c>
      <c r="F2163" s="59" t="s">
        <v>18516</v>
      </c>
      <c r="G2163" s="59" t="s">
        <v>18516</v>
      </c>
      <c r="H2163" s="59" t="s">
        <v>18516</v>
      </c>
      <c r="I2163" s="59" t="s">
        <v>18516</v>
      </c>
      <c r="J2163" s="59" t="s">
        <v>18516</v>
      </c>
      <c r="K2163" s="59" t="s">
        <v>29707</v>
      </c>
      <c r="L2163" s="59" t="s">
        <v>18516</v>
      </c>
      <c r="M2163" s="59" t="s">
        <v>18516</v>
      </c>
    </row>
    <row r="2164" spans="1:18" s="59" customFormat="1" ht="14.25">
      <c r="A2164" s="59" t="s">
        <v>28271</v>
      </c>
      <c r="B2164" s="59" t="s">
        <v>32497</v>
      </c>
      <c r="C2164" s="59" t="s">
        <v>29518</v>
      </c>
      <c r="D2164" s="59" t="s">
        <v>29519</v>
      </c>
      <c r="E2164" s="164">
        <v>279</v>
      </c>
      <c r="F2164" s="164">
        <v>259</v>
      </c>
      <c r="G2164" s="165">
        <v>0.92</v>
      </c>
      <c r="H2164" s="59" t="s">
        <v>18516</v>
      </c>
      <c r="I2164" s="164">
        <v>93.71</v>
      </c>
      <c r="J2164" s="164">
        <v>352.71</v>
      </c>
      <c r="K2164" s="59">
        <v>180</v>
      </c>
      <c r="L2164" s="59" t="s">
        <v>18516</v>
      </c>
      <c r="M2164" s="59" t="s">
        <v>18516</v>
      </c>
    </row>
    <row r="2165" spans="1:18" s="59" customFormat="1" ht="14.25">
      <c r="A2165" s="59" t="s">
        <v>28268</v>
      </c>
      <c r="B2165" s="59" t="s">
        <v>32498</v>
      </c>
      <c r="C2165" s="59" t="s">
        <v>29518</v>
      </c>
      <c r="D2165" s="59" t="s">
        <v>29519</v>
      </c>
      <c r="E2165" s="164">
        <v>279</v>
      </c>
      <c r="F2165" s="164">
        <v>259</v>
      </c>
      <c r="G2165" s="165">
        <v>0.92</v>
      </c>
      <c r="H2165" s="59" t="s">
        <v>18516</v>
      </c>
      <c r="I2165" s="164">
        <v>93.71</v>
      </c>
      <c r="J2165" s="164">
        <v>352.71</v>
      </c>
      <c r="K2165" s="59">
        <v>112</v>
      </c>
      <c r="L2165" s="59" t="s">
        <v>18516</v>
      </c>
      <c r="M2165" s="59" t="s">
        <v>18516</v>
      </c>
    </row>
    <row r="2166" spans="1:18" s="59" customFormat="1" ht="14.25">
      <c r="A2166" s="59" t="s">
        <v>21179</v>
      </c>
      <c r="B2166" s="59" t="s">
        <v>32499</v>
      </c>
      <c r="C2166" s="59" t="s">
        <v>29414</v>
      </c>
      <c r="D2166" s="59" t="s">
        <v>29415</v>
      </c>
      <c r="E2166" s="164">
        <v>299</v>
      </c>
      <c r="F2166" s="164">
        <v>279</v>
      </c>
      <c r="G2166" s="165">
        <v>0.93</v>
      </c>
      <c r="H2166" s="59" t="s">
        <v>18516</v>
      </c>
      <c r="I2166" s="164">
        <v>152.28</v>
      </c>
      <c r="J2166" s="164">
        <v>431.28</v>
      </c>
      <c r="K2166" s="59">
        <v>17</v>
      </c>
      <c r="L2166" s="59" t="s">
        <v>18516</v>
      </c>
      <c r="M2166" s="59" t="s">
        <v>18516</v>
      </c>
    </row>
    <row r="2167" spans="1:18" s="59" customFormat="1" ht="14.25">
      <c r="A2167" s="59" t="s">
        <v>21176</v>
      </c>
      <c r="B2167" s="59" t="s">
        <v>32500</v>
      </c>
      <c r="C2167" s="59" t="s">
        <v>29414</v>
      </c>
      <c r="D2167" s="59" t="s">
        <v>29415</v>
      </c>
      <c r="E2167" s="164">
        <v>299</v>
      </c>
      <c r="F2167" s="164">
        <v>279</v>
      </c>
      <c r="G2167" s="165">
        <v>0.93</v>
      </c>
      <c r="H2167" s="59" t="s">
        <v>18516</v>
      </c>
      <c r="I2167" s="164">
        <v>152.28</v>
      </c>
      <c r="J2167" s="164">
        <v>431.28</v>
      </c>
      <c r="K2167" s="59">
        <v>0</v>
      </c>
      <c r="L2167" s="59" t="s">
        <v>18516</v>
      </c>
      <c r="M2167" s="59" t="s">
        <v>18516</v>
      </c>
    </row>
    <row r="2168" spans="1:18" s="59" customFormat="1" ht="14.25">
      <c r="A2168" s="59" t="s">
        <v>21330</v>
      </c>
      <c r="B2168" s="59" t="s">
        <v>32501</v>
      </c>
      <c r="C2168" s="59" t="s">
        <v>29414</v>
      </c>
      <c r="D2168" s="59" t="s">
        <v>29415</v>
      </c>
      <c r="E2168" s="164">
        <v>319</v>
      </c>
      <c r="F2168" s="164">
        <v>290</v>
      </c>
      <c r="G2168" s="165">
        <v>0.9</v>
      </c>
      <c r="H2168" s="59" t="s">
        <v>18516</v>
      </c>
      <c r="I2168" s="164">
        <v>149.83</v>
      </c>
      <c r="J2168" s="164">
        <v>439.83</v>
      </c>
      <c r="K2168" s="59">
        <v>166</v>
      </c>
      <c r="L2168" s="59" t="s">
        <v>18516</v>
      </c>
      <c r="M2168" s="59" t="s">
        <v>18516</v>
      </c>
    </row>
    <row r="2169" spans="1:18" s="59" customFormat="1" ht="14.25">
      <c r="A2169" s="59" t="s">
        <v>18722</v>
      </c>
      <c r="B2169" s="59" t="s">
        <v>32502</v>
      </c>
      <c r="C2169" s="59" t="s">
        <v>29619</v>
      </c>
      <c r="D2169" s="59" t="s">
        <v>29620</v>
      </c>
      <c r="E2169" s="164">
        <v>189</v>
      </c>
      <c r="F2169" s="164">
        <v>159</v>
      </c>
      <c r="G2169" s="165">
        <v>0.84</v>
      </c>
      <c r="H2169" s="59" t="s">
        <v>18516</v>
      </c>
      <c r="I2169" s="164">
        <v>52.31</v>
      </c>
      <c r="J2169" s="164">
        <v>211.31</v>
      </c>
      <c r="K2169" s="59">
        <v>3</v>
      </c>
      <c r="L2169" s="59" t="s">
        <v>18516</v>
      </c>
      <c r="M2169" s="59" t="s">
        <v>18516</v>
      </c>
    </row>
    <row r="2170" spans="1:18" s="59" customFormat="1" ht="14.25">
      <c r="A2170" s="59" t="s">
        <v>21170</v>
      </c>
      <c r="B2170" s="59" t="s">
        <v>32503</v>
      </c>
      <c r="C2170" s="59" t="s">
        <v>29414</v>
      </c>
      <c r="D2170" s="59" t="s">
        <v>29415</v>
      </c>
      <c r="E2170" s="59" t="s">
        <v>18516</v>
      </c>
      <c r="F2170" s="59" t="s">
        <v>18516</v>
      </c>
      <c r="G2170" s="59" t="s">
        <v>18516</v>
      </c>
      <c r="H2170" s="59" t="s">
        <v>18516</v>
      </c>
      <c r="I2170" s="59" t="s">
        <v>18516</v>
      </c>
      <c r="J2170" s="59" t="s">
        <v>18516</v>
      </c>
      <c r="K2170" s="59" t="s">
        <v>29707</v>
      </c>
      <c r="L2170" s="59" t="s">
        <v>18516</v>
      </c>
      <c r="M2170" s="59" t="s">
        <v>18516</v>
      </c>
    </row>
    <row r="2171" spans="1:18" s="59" customFormat="1" ht="14.25">
      <c r="A2171" s="59" t="s">
        <v>21173</v>
      </c>
      <c r="B2171" s="59" t="s">
        <v>32504</v>
      </c>
      <c r="C2171" s="59" t="s">
        <v>29414</v>
      </c>
      <c r="D2171" s="59" t="s">
        <v>29415</v>
      </c>
      <c r="E2171" s="59" t="s">
        <v>18516</v>
      </c>
      <c r="F2171" s="59" t="s">
        <v>18516</v>
      </c>
      <c r="G2171" s="59" t="s">
        <v>18516</v>
      </c>
      <c r="H2171" s="59" t="s">
        <v>18516</v>
      </c>
      <c r="I2171" s="59" t="s">
        <v>18516</v>
      </c>
      <c r="J2171" s="59" t="s">
        <v>18516</v>
      </c>
      <c r="K2171" s="59" t="s">
        <v>29707</v>
      </c>
      <c r="L2171" s="59" t="s">
        <v>18516</v>
      </c>
      <c r="M2171" s="59" t="s">
        <v>18516</v>
      </c>
    </row>
    <row r="2172" spans="1:18" s="59" customFormat="1" ht="14.25">
      <c r="A2172" s="59" t="s">
        <v>21191</v>
      </c>
      <c r="B2172" s="59" t="s">
        <v>32505</v>
      </c>
      <c r="C2172" s="59" t="s">
        <v>29414</v>
      </c>
      <c r="D2172" s="59" t="s">
        <v>29415</v>
      </c>
      <c r="E2172" s="164">
        <v>650</v>
      </c>
      <c r="F2172" s="164">
        <v>610</v>
      </c>
      <c r="G2172" s="165">
        <v>0.93</v>
      </c>
      <c r="H2172" s="59" t="s">
        <v>18516</v>
      </c>
      <c r="I2172" s="164">
        <v>184.75</v>
      </c>
      <c r="J2172" s="164">
        <v>794.75</v>
      </c>
      <c r="K2172" s="59">
        <v>33</v>
      </c>
      <c r="L2172" s="59" t="s">
        <v>18516</v>
      </c>
      <c r="M2172" s="59" t="s">
        <v>18516</v>
      </c>
    </row>
    <row r="2173" spans="1:18" s="59" customFormat="1" ht="14.25">
      <c r="A2173" s="59" t="s">
        <v>21182</v>
      </c>
      <c r="B2173" s="59" t="s">
        <v>32506</v>
      </c>
      <c r="C2173" s="59" t="s">
        <v>29414</v>
      </c>
      <c r="D2173" s="59" t="s">
        <v>29415</v>
      </c>
      <c r="E2173" s="164">
        <v>650</v>
      </c>
      <c r="F2173" s="164">
        <v>610</v>
      </c>
      <c r="G2173" s="165">
        <v>0.93</v>
      </c>
      <c r="H2173" s="59" t="s">
        <v>18516</v>
      </c>
      <c r="I2173" s="164">
        <v>184.75</v>
      </c>
      <c r="J2173" s="164">
        <v>794.75</v>
      </c>
      <c r="K2173" s="59">
        <v>36</v>
      </c>
      <c r="L2173" s="59" t="s">
        <v>18516</v>
      </c>
      <c r="M2173" s="59" t="s">
        <v>18516</v>
      </c>
    </row>
    <row r="2174" spans="1:18" s="59" customFormat="1" ht="14.25">
      <c r="A2174" s="59" t="s">
        <v>21188</v>
      </c>
      <c r="B2174" s="59" t="s">
        <v>32507</v>
      </c>
      <c r="C2174" s="59" t="s">
        <v>29414</v>
      </c>
      <c r="D2174" s="59" t="s">
        <v>29415</v>
      </c>
      <c r="E2174" s="164">
        <v>620</v>
      </c>
      <c r="F2174" s="164">
        <v>580</v>
      </c>
      <c r="G2174" s="165">
        <v>0.93</v>
      </c>
      <c r="H2174" s="59" t="s">
        <v>18516</v>
      </c>
      <c r="I2174" s="164">
        <v>178.04</v>
      </c>
      <c r="J2174" s="164">
        <v>758.04</v>
      </c>
      <c r="K2174" s="59">
        <v>49</v>
      </c>
      <c r="L2174" s="59" t="s">
        <v>18516</v>
      </c>
      <c r="M2174" s="59" t="s">
        <v>18516</v>
      </c>
    </row>
    <row r="2175" spans="1:18" s="59" customFormat="1" ht="14.25">
      <c r="A2175" s="59" t="s">
        <v>21387</v>
      </c>
      <c r="B2175" s="59" t="s">
        <v>32508</v>
      </c>
      <c r="C2175" s="59" t="s">
        <v>29414</v>
      </c>
      <c r="D2175" s="59" t="s">
        <v>29415</v>
      </c>
      <c r="E2175" s="59" t="s">
        <v>18516</v>
      </c>
      <c r="F2175" s="59" t="s">
        <v>18516</v>
      </c>
      <c r="G2175" s="59" t="s">
        <v>18516</v>
      </c>
      <c r="H2175" s="59" t="s">
        <v>18516</v>
      </c>
      <c r="I2175" s="59" t="s">
        <v>18516</v>
      </c>
      <c r="J2175" s="59" t="s">
        <v>18516</v>
      </c>
      <c r="K2175" s="59" t="s">
        <v>29707</v>
      </c>
      <c r="L2175" s="59" t="s">
        <v>18516</v>
      </c>
      <c r="M2175" s="59" t="s">
        <v>18516</v>
      </c>
    </row>
    <row r="2176" spans="1:18" s="59" customFormat="1" ht="14.25">
      <c r="A2176" s="59" t="s">
        <v>21390</v>
      </c>
      <c r="B2176" s="59" t="s">
        <v>32509</v>
      </c>
      <c r="C2176" s="59" t="s">
        <v>29414</v>
      </c>
      <c r="D2176" s="59" t="s">
        <v>29415</v>
      </c>
      <c r="E2176" s="59" t="s">
        <v>18516</v>
      </c>
      <c r="F2176" s="59" t="s">
        <v>18516</v>
      </c>
      <c r="G2176" s="59" t="s">
        <v>18516</v>
      </c>
      <c r="H2176" s="59" t="s">
        <v>18516</v>
      </c>
      <c r="I2176" s="59" t="s">
        <v>18516</v>
      </c>
      <c r="J2176" s="59" t="s">
        <v>18516</v>
      </c>
      <c r="K2176" s="59" t="s">
        <v>29707</v>
      </c>
      <c r="L2176" s="59" t="s">
        <v>18516</v>
      </c>
      <c r="M2176" s="59" t="s">
        <v>18516</v>
      </c>
    </row>
    <row r="2177" spans="1:18" s="59" customFormat="1" ht="14.25">
      <c r="A2177" s="59" t="s">
        <v>21200</v>
      </c>
      <c r="B2177" s="59" t="s">
        <v>32510</v>
      </c>
      <c r="C2177" s="59" t="s">
        <v>29509</v>
      </c>
      <c r="D2177" s="59" t="s">
        <v>29510</v>
      </c>
      <c r="E2177" s="164">
        <v>180</v>
      </c>
      <c r="F2177" s="164">
        <v>150</v>
      </c>
      <c r="G2177" s="165">
        <v>0.83</v>
      </c>
      <c r="H2177" s="59" t="s">
        <v>18516</v>
      </c>
      <c r="I2177" s="164">
        <v>89.59</v>
      </c>
      <c r="J2177" s="164">
        <v>239.59</v>
      </c>
      <c r="K2177" s="59">
        <v>13</v>
      </c>
      <c r="L2177" s="59" t="s">
        <v>18516</v>
      </c>
      <c r="M2177" s="59" t="s">
        <v>18516</v>
      </c>
    </row>
    <row r="2178" spans="1:18" s="59" customFormat="1" ht="14.25">
      <c r="A2178" s="59" t="s">
        <v>32511</v>
      </c>
      <c r="B2178" s="59" t="s">
        <v>32512</v>
      </c>
      <c r="C2178" s="59" t="s">
        <v>29493</v>
      </c>
      <c r="D2178" s="59" t="s">
        <v>29494</v>
      </c>
      <c r="E2178" s="59" t="s">
        <v>18516</v>
      </c>
      <c r="F2178" s="59" t="s">
        <v>18516</v>
      </c>
      <c r="G2178" s="59" t="s">
        <v>18516</v>
      </c>
      <c r="H2178" s="59" t="s">
        <v>18516</v>
      </c>
      <c r="I2178" s="59" t="s">
        <v>18516</v>
      </c>
      <c r="J2178" s="59" t="s">
        <v>18516</v>
      </c>
      <c r="K2178" s="59" t="s">
        <v>29707</v>
      </c>
      <c r="L2178" s="59" t="s">
        <v>18516</v>
      </c>
      <c r="M2178" s="59" t="s">
        <v>18516</v>
      </c>
    </row>
    <row r="2179" spans="1:18" s="59" customFormat="1" ht="14.25">
      <c r="A2179" s="59" t="s">
        <v>21185</v>
      </c>
      <c r="B2179" s="59" t="s">
        <v>32513</v>
      </c>
      <c r="C2179" s="59" t="s">
        <v>29414</v>
      </c>
      <c r="D2179" s="59" t="s">
        <v>29415</v>
      </c>
      <c r="E2179" s="164">
        <v>620</v>
      </c>
      <c r="F2179" s="164">
        <v>580</v>
      </c>
      <c r="G2179" s="165">
        <v>0.93</v>
      </c>
      <c r="H2179" s="59" t="s">
        <v>18516</v>
      </c>
      <c r="I2179" s="164">
        <v>178.04</v>
      </c>
      <c r="J2179" s="164">
        <v>758.04</v>
      </c>
      <c r="K2179" s="59">
        <v>18</v>
      </c>
      <c r="L2179" s="59" t="s">
        <v>18516</v>
      </c>
      <c r="M2179" s="59" t="s">
        <v>18516</v>
      </c>
    </row>
    <row r="2180" spans="1:18" s="59" customFormat="1" ht="14.25">
      <c r="A2180" s="59" t="s">
        <v>32514</v>
      </c>
      <c r="B2180" s="59" t="s">
        <v>32515</v>
      </c>
      <c r="C2180" s="59" t="s">
        <v>30100</v>
      </c>
      <c r="D2180" s="59" t="s">
        <v>30101</v>
      </c>
      <c r="E2180" s="164">
        <v>129.99</v>
      </c>
      <c r="F2180" s="164">
        <v>117</v>
      </c>
      <c r="G2180" s="165">
        <v>0.9</v>
      </c>
      <c r="H2180" s="59" t="s">
        <v>30115</v>
      </c>
      <c r="I2180" s="164">
        <v>40.26</v>
      </c>
      <c r="J2180" s="164">
        <v>157.26</v>
      </c>
      <c r="K2180" s="59">
        <v>51</v>
      </c>
      <c r="L2180" s="59" t="s">
        <v>18516</v>
      </c>
      <c r="M2180" s="59" t="s">
        <v>18516</v>
      </c>
    </row>
    <row r="2181" spans="1:18" s="59" customFormat="1" ht="14.25">
      <c r="A2181" s="59" t="s">
        <v>32516</v>
      </c>
      <c r="B2181" s="59" t="s">
        <v>32517</v>
      </c>
      <c r="C2181" s="59" t="s">
        <v>30100</v>
      </c>
      <c r="D2181" s="59" t="s">
        <v>30101</v>
      </c>
      <c r="E2181" s="164">
        <v>139.99</v>
      </c>
      <c r="F2181" s="164">
        <v>126</v>
      </c>
      <c r="G2181" s="165">
        <v>0.9</v>
      </c>
      <c r="H2181" s="59" t="s">
        <v>30115</v>
      </c>
      <c r="I2181" s="164">
        <v>42.63</v>
      </c>
      <c r="J2181" s="164">
        <v>168.63</v>
      </c>
      <c r="K2181" s="59">
        <v>54</v>
      </c>
      <c r="L2181" s="59" t="s">
        <v>18516</v>
      </c>
      <c r="M2181" s="59" t="s">
        <v>18516</v>
      </c>
    </row>
    <row r="2182" spans="1:18" s="59" customFormat="1" ht="14.25">
      <c r="A2182" s="59" t="s">
        <v>32518</v>
      </c>
      <c r="B2182" s="59" t="s">
        <v>32519</v>
      </c>
      <c r="C2182" s="59" t="s">
        <v>30100</v>
      </c>
      <c r="D2182" s="59" t="s">
        <v>30101</v>
      </c>
      <c r="E2182" s="164">
        <v>159.99</v>
      </c>
      <c r="F2182" s="164">
        <v>144</v>
      </c>
      <c r="G2182" s="165">
        <v>0.9</v>
      </c>
      <c r="H2182" s="59" t="s">
        <v>30115</v>
      </c>
      <c r="I2182" s="164">
        <v>52.75</v>
      </c>
      <c r="J2182" s="164">
        <v>196.75</v>
      </c>
      <c r="K2182" s="59">
        <v>52</v>
      </c>
      <c r="L2182" s="59" t="s">
        <v>18516</v>
      </c>
      <c r="M2182" s="59" t="s">
        <v>18516</v>
      </c>
    </row>
    <row r="2183" spans="1:18" s="59" customFormat="1" ht="14.25">
      <c r="A2183" s="59" t="s">
        <v>32520</v>
      </c>
      <c r="B2183" s="59" t="s">
        <v>32521</v>
      </c>
      <c r="C2183" s="59" t="s">
        <v>30100</v>
      </c>
      <c r="D2183" s="59" t="s">
        <v>30101</v>
      </c>
      <c r="E2183" s="164">
        <v>149.99</v>
      </c>
      <c r="F2183" s="164">
        <v>135</v>
      </c>
      <c r="G2183" s="165">
        <v>0.9</v>
      </c>
      <c r="H2183" s="59" t="s">
        <v>30115</v>
      </c>
      <c r="I2183" s="164">
        <v>47.37</v>
      </c>
      <c r="J2183" s="164">
        <v>182.37</v>
      </c>
      <c r="K2183" s="59">
        <v>57</v>
      </c>
      <c r="L2183" s="59" t="s">
        <v>18516</v>
      </c>
      <c r="M2183" s="59" t="s">
        <v>18516</v>
      </c>
    </row>
    <row r="2184" spans="1:18" s="59" customFormat="1" ht="14.25">
      <c r="A2184" s="59" t="s">
        <v>32522</v>
      </c>
      <c r="B2184" s="59" t="s">
        <v>32523</v>
      </c>
      <c r="C2184" s="59" t="s">
        <v>30100</v>
      </c>
      <c r="D2184" s="59" t="s">
        <v>30101</v>
      </c>
      <c r="E2184" s="164">
        <v>139.99</v>
      </c>
      <c r="F2184" s="164">
        <v>126</v>
      </c>
      <c r="G2184" s="165">
        <v>0.9</v>
      </c>
      <c r="H2184" s="59" t="s">
        <v>30115</v>
      </c>
      <c r="I2184" s="164">
        <v>49.24</v>
      </c>
      <c r="J2184" s="164">
        <v>175.24</v>
      </c>
      <c r="K2184" s="59">
        <v>60</v>
      </c>
      <c r="L2184" s="59" t="s">
        <v>18516</v>
      </c>
      <c r="M2184" s="59" t="s">
        <v>18516</v>
      </c>
    </row>
    <row r="2185" spans="1:18" s="59" customFormat="1" ht="14.25">
      <c r="A2185" s="59" t="s">
        <v>32524</v>
      </c>
      <c r="B2185" s="59" t="s">
        <v>32525</v>
      </c>
      <c r="C2185" s="59" t="s">
        <v>32526</v>
      </c>
      <c r="D2185" s="59" t="s">
        <v>32527</v>
      </c>
      <c r="E2185" s="59" t="s">
        <v>18516</v>
      </c>
      <c r="F2185" s="59" t="s">
        <v>18516</v>
      </c>
      <c r="G2185" s="59" t="s">
        <v>18516</v>
      </c>
      <c r="H2185" s="59" t="s">
        <v>18516</v>
      </c>
      <c r="I2185" s="59" t="s">
        <v>18516</v>
      </c>
      <c r="J2185" s="59" t="s">
        <v>18516</v>
      </c>
      <c r="K2185" s="59" t="s">
        <v>29707</v>
      </c>
      <c r="L2185" s="59" t="s">
        <v>18516</v>
      </c>
      <c r="M2185" s="59" t="s">
        <v>18516</v>
      </c>
    </row>
    <row r="2186" spans="1:18" s="59" customFormat="1" ht="14.25">
      <c r="A2186" s="59" t="s">
        <v>22222</v>
      </c>
      <c r="B2186" s="59" t="s">
        <v>32528</v>
      </c>
      <c r="C2186" s="59" t="s">
        <v>30574</v>
      </c>
      <c r="D2186" s="59" t="s">
        <v>30575</v>
      </c>
      <c r="E2186" s="164">
        <v>79.99</v>
      </c>
      <c r="F2186" s="164">
        <v>75</v>
      </c>
      <c r="G2186" s="165">
        <v>0.93</v>
      </c>
      <c r="H2186" s="59" t="s">
        <v>18516</v>
      </c>
      <c r="I2186" s="164">
        <v>39.26</v>
      </c>
      <c r="J2186" s="164">
        <v>114.26</v>
      </c>
      <c r="K2186" s="59">
        <v>17</v>
      </c>
      <c r="L2186" s="59" t="s">
        <v>18516</v>
      </c>
      <c r="M2186" s="59" t="s">
        <v>18516</v>
      </c>
    </row>
    <row r="2187" spans="1:18" s="59" customFormat="1" ht="14.25">
      <c r="A2187" s="59" t="s">
        <v>22219</v>
      </c>
      <c r="B2187" s="59" t="s">
        <v>32529</v>
      </c>
      <c r="C2187" s="59" t="s">
        <v>30574</v>
      </c>
      <c r="D2187" s="59" t="s">
        <v>30575</v>
      </c>
      <c r="E2187" s="59" t="s">
        <v>18516</v>
      </c>
      <c r="F2187" s="59" t="s">
        <v>18516</v>
      </c>
      <c r="G2187" s="59" t="s">
        <v>18516</v>
      </c>
      <c r="H2187" s="59" t="s">
        <v>18516</v>
      </c>
      <c r="I2187" s="59" t="s">
        <v>18516</v>
      </c>
      <c r="J2187" s="59" t="s">
        <v>18516</v>
      </c>
      <c r="K2187" s="59" t="s">
        <v>29707</v>
      </c>
      <c r="L2187" s="59" t="s">
        <v>18516</v>
      </c>
      <c r="M2187" s="59" t="s">
        <v>18516</v>
      </c>
    </row>
    <row r="2188" spans="1:18" s="59" customFormat="1" ht="14.25">
      <c r="A2188" s="59" t="s">
        <v>32530</v>
      </c>
      <c r="B2188" s="59" t="s">
        <v>32531</v>
      </c>
      <c r="C2188" s="59" t="s">
        <v>29761</v>
      </c>
      <c r="D2188" s="59" t="s">
        <v>29762</v>
      </c>
      <c r="E2188" s="59" t="s">
        <v>18516</v>
      </c>
      <c r="F2188" s="59" t="s">
        <v>18516</v>
      </c>
      <c r="G2188" s="59" t="s">
        <v>18516</v>
      </c>
      <c r="H2188" s="59" t="s">
        <v>18516</v>
      </c>
      <c r="I2188" s="59" t="s">
        <v>18516</v>
      </c>
      <c r="J2188" s="59" t="s">
        <v>18516</v>
      </c>
      <c r="K2188" s="59" t="s">
        <v>29707</v>
      </c>
      <c r="L2188" s="59" t="s">
        <v>18516</v>
      </c>
      <c r="M2188" s="59" t="s">
        <v>18516</v>
      </c>
    </row>
    <row r="2189" spans="1:18" s="59" customFormat="1" ht="14.25">
      <c r="A2189" s="59" t="s">
        <v>32532</v>
      </c>
      <c r="B2189" s="59" t="s">
        <v>32533</v>
      </c>
      <c r="C2189" s="59" t="s">
        <v>29761</v>
      </c>
      <c r="D2189" s="59" t="s">
        <v>29762</v>
      </c>
      <c r="E2189" s="59" t="s">
        <v>18516</v>
      </c>
      <c r="F2189" s="59" t="s">
        <v>18516</v>
      </c>
      <c r="G2189" s="59" t="s">
        <v>18516</v>
      </c>
      <c r="H2189" s="59" t="s">
        <v>18516</v>
      </c>
      <c r="I2189" s="59" t="s">
        <v>18516</v>
      </c>
      <c r="J2189" s="59" t="s">
        <v>18516</v>
      </c>
      <c r="K2189" s="59" t="s">
        <v>29707</v>
      </c>
      <c r="L2189" s="59" t="s">
        <v>18516</v>
      </c>
      <c r="M2189" s="59" t="s">
        <v>18516</v>
      </c>
    </row>
    <row r="2190" spans="1:18" s="59" customFormat="1" ht="14.25">
      <c r="A2190" s="59" t="s">
        <v>32534</v>
      </c>
      <c r="B2190" s="59" t="s">
        <v>32535</v>
      </c>
      <c r="C2190" s="59" t="s">
        <v>29761</v>
      </c>
      <c r="D2190" s="59" t="s">
        <v>29762</v>
      </c>
      <c r="E2190" s="164">
        <v>158</v>
      </c>
      <c r="F2190" s="164">
        <v>158</v>
      </c>
      <c r="G2190" s="59" t="s">
        <v>18516</v>
      </c>
      <c r="H2190" s="59" t="s">
        <v>18516</v>
      </c>
      <c r="I2190" s="164">
        <v>81.12</v>
      </c>
      <c r="J2190" s="164">
        <v>239.12</v>
      </c>
      <c r="K2190" s="59">
        <v>0</v>
      </c>
      <c r="L2190" s="59" t="s">
        <v>18516</v>
      </c>
      <c r="M2190" s="59" t="s">
        <v>18516</v>
      </c>
    </row>
    <row r="2191" spans="1:18" s="59" customFormat="1" ht="14.25">
      <c r="A2191" s="59" t="s">
        <v>21292</v>
      </c>
      <c r="B2191" s="59" t="s">
        <v>32536</v>
      </c>
      <c r="C2191" s="59" t="s">
        <v>29599</v>
      </c>
      <c r="D2191" s="59" t="s">
        <v>29600</v>
      </c>
      <c r="E2191" s="164">
        <v>120</v>
      </c>
      <c r="F2191" s="164">
        <v>120</v>
      </c>
      <c r="G2191" s="59" t="s">
        <v>18516</v>
      </c>
      <c r="H2191" s="59" t="s">
        <v>18516</v>
      </c>
      <c r="I2191" s="164">
        <v>39.65</v>
      </c>
      <c r="J2191" s="164">
        <v>159.65</v>
      </c>
      <c r="K2191" s="59">
        <v>47</v>
      </c>
      <c r="L2191" s="59" t="s">
        <v>18516</v>
      </c>
      <c r="M2191" s="59" t="s">
        <v>18516</v>
      </c>
    </row>
    <row r="2192" spans="1:18" s="59" customFormat="1" ht="14.25">
      <c r="A2192" s="59" t="s">
        <v>21295</v>
      </c>
      <c r="B2192" s="59" t="s">
        <v>32537</v>
      </c>
      <c r="C2192" s="59" t="s">
        <v>29599</v>
      </c>
      <c r="D2192" s="59" t="s">
        <v>29600</v>
      </c>
      <c r="E2192" s="164">
        <v>120</v>
      </c>
      <c r="F2192" s="164">
        <v>120</v>
      </c>
      <c r="G2192" s="59" t="s">
        <v>18516</v>
      </c>
      <c r="H2192" s="59" t="s">
        <v>18516</v>
      </c>
      <c r="I2192" s="164">
        <v>39.65</v>
      </c>
      <c r="J2192" s="164">
        <v>159.65</v>
      </c>
      <c r="K2192" s="59">
        <v>0</v>
      </c>
      <c r="L2192" s="59" t="s">
        <v>18516</v>
      </c>
      <c r="M2192" s="59" t="s">
        <v>18516</v>
      </c>
    </row>
    <row r="2193" spans="1:18" s="59" customFormat="1" ht="14.25">
      <c r="A2193" s="59" t="s">
        <v>21298</v>
      </c>
      <c r="B2193" s="59" t="s">
        <v>32538</v>
      </c>
      <c r="C2193" s="59" t="s">
        <v>29599</v>
      </c>
      <c r="D2193" s="59" t="s">
        <v>29600</v>
      </c>
      <c r="E2193" s="164">
        <v>111</v>
      </c>
      <c r="F2193" s="164">
        <v>111</v>
      </c>
      <c r="G2193" s="59" t="s">
        <v>18516</v>
      </c>
      <c r="H2193" s="59" t="s">
        <v>18516</v>
      </c>
      <c r="I2193" s="164">
        <v>38.41</v>
      </c>
      <c r="J2193" s="164">
        <v>149.41</v>
      </c>
      <c r="K2193" s="59">
        <v>49</v>
      </c>
      <c r="L2193" s="59" t="s">
        <v>18516</v>
      </c>
      <c r="M2193" s="59" t="s">
        <v>18516</v>
      </c>
    </row>
    <row r="2194" spans="1:18" s="59" customFormat="1" ht="14.25">
      <c r="A2194" s="59" t="s">
        <v>21301</v>
      </c>
      <c r="B2194" s="59" t="s">
        <v>32539</v>
      </c>
      <c r="C2194" s="59" t="s">
        <v>29599</v>
      </c>
      <c r="D2194" s="59" t="s">
        <v>29600</v>
      </c>
      <c r="E2194" s="164">
        <v>111</v>
      </c>
      <c r="F2194" s="164">
        <v>111</v>
      </c>
      <c r="G2194" s="59" t="s">
        <v>18516</v>
      </c>
      <c r="H2194" s="59" t="s">
        <v>18516</v>
      </c>
      <c r="I2194" s="164">
        <v>38.41</v>
      </c>
      <c r="J2194" s="164">
        <v>149.41</v>
      </c>
      <c r="K2194" s="59">
        <v>53</v>
      </c>
      <c r="L2194" s="59" t="s">
        <v>18516</v>
      </c>
      <c r="M2194" s="59" t="s">
        <v>18516</v>
      </c>
    </row>
    <row r="2195" spans="1:18" s="59" customFormat="1" ht="14.25">
      <c r="A2195" s="59" t="s">
        <v>18811</v>
      </c>
      <c r="B2195" s="59" t="s">
        <v>32540</v>
      </c>
      <c r="C2195" s="59" t="s">
        <v>29619</v>
      </c>
      <c r="D2195" s="59" t="s">
        <v>29620</v>
      </c>
      <c r="E2195" s="59" t="s">
        <v>18516</v>
      </c>
      <c r="F2195" s="59" t="s">
        <v>18516</v>
      </c>
      <c r="G2195" s="59" t="s">
        <v>18516</v>
      </c>
      <c r="H2195" s="59" t="s">
        <v>18516</v>
      </c>
      <c r="I2195" s="59" t="s">
        <v>18516</v>
      </c>
      <c r="J2195" s="59" t="s">
        <v>18516</v>
      </c>
      <c r="K2195" s="59" t="s">
        <v>29707</v>
      </c>
      <c r="L2195" s="59" t="s">
        <v>18516</v>
      </c>
      <c r="M2195" s="59" t="s">
        <v>18516</v>
      </c>
    </row>
    <row r="2196" spans="1:18" s="59" customFormat="1" ht="14.25">
      <c r="A2196" s="59" t="s">
        <v>18814</v>
      </c>
      <c r="B2196" s="59" t="s">
        <v>32540</v>
      </c>
      <c r="C2196" s="59" t="s">
        <v>29619</v>
      </c>
      <c r="D2196" s="59" t="s">
        <v>29620</v>
      </c>
      <c r="E2196" s="59" t="s">
        <v>18516</v>
      </c>
      <c r="F2196" s="59" t="s">
        <v>18516</v>
      </c>
      <c r="G2196" s="59" t="s">
        <v>18516</v>
      </c>
      <c r="H2196" s="59" t="s">
        <v>18516</v>
      </c>
      <c r="I2196" s="59" t="s">
        <v>18516</v>
      </c>
      <c r="J2196" s="59" t="s">
        <v>18516</v>
      </c>
      <c r="K2196" s="59" t="s">
        <v>29707</v>
      </c>
      <c r="L2196" s="59" t="s">
        <v>18516</v>
      </c>
      <c r="M2196" s="59" t="s">
        <v>18516</v>
      </c>
    </row>
    <row r="2197" spans="1:18" s="59" customFormat="1" ht="14.25">
      <c r="A2197" s="59" t="s">
        <v>18808</v>
      </c>
      <c r="B2197" s="59" t="s">
        <v>32541</v>
      </c>
      <c r="C2197" s="59" t="s">
        <v>29619</v>
      </c>
      <c r="D2197" s="59" t="s">
        <v>29620</v>
      </c>
      <c r="E2197" s="59" t="s">
        <v>18516</v>
      </c>
      <c r="F2197" s="59" t="s">
        <v>18516</v>
      </c>
      <c r="G2197" s="59" t="s">
        <v>18516</v>
      </c>
      <c r="H2197" s="59" t="s">
        <v>18516</v>
      </c>
      <c r="I2197" s="59" t="s">
        <v>18516</v>
      </c>
      <c r="J2197" s="59" t="s">
        <v>18516</v>
      </c>
      <c r="K2197" s="59" t="s">
        <v>29707</v>
      </c>
      <c r="L2197" s="59" t="s">
        <v>18516</v>
      </c>
      <c r="M2197" s="59" t="s">
        <v>18516</v>
      </c>
    </row>
    <row r="2198" spans="1:18" s="59" customFormat="1" ht="14.25">
      <c r="A2198" s="59" t="s">
        <v>18805</v>
      </c>
      <c r="B2198" s="59" t="s">
        <v>32541</v>
      </c>
      <c r="C2198" s="59" t="s">
        <v>29619</v>
      </c>
      <c r="D2198" s="59" t="s">
        <v>29620</v>
      </c>
      <c r="E2198" s="59" t="s">
        <v>18516</v>
      </c>
      <c r="F2198" s="59" t="s">
        <v>18516</v>
      </c>
      <c r="G2198" s="59" t="s">
        <v>18516</v>
      </c>
      <c r="H2198" s="59" t="s">
        <v>18516</v>
      </c>
      <c r="I2198" s="59" t="s">
        <v>18516</v>
      </c>
      <c r="J2198" s="59" t="s">
        <v>18516</v>
      </c>
      <c r="K2198" s="59" t="s">
        <v>29707</v>
      </c>
      <c r="L2198" s="59" t="s">
        <v>18516</v>
      </c>
      <c r="M2198" s="59" t="s">
        <v>18516</v>
      </c>
    </row>
    <row r="2199" spans="1:18" s="59" customFormat="1" ht="14.25">
      <c r="A2199" s="59" t="s">
        <v>18802</v>
      </c>
      <c r="B2199" s="59" t="s">
        <v>32542</v>
      </c>
      <c r="C2199" s="59" t="s">
        <v>29619</v>
      </c>
      <c r="D2199" s="59" t="s">
        <v>29620</v>
      </c>
      <c r="E2199" s="164">
        <v>199</v>
      </c>
      <c r="F2199" s="164">
        <v>139</v>
      </c>
      <c r="G2199" s="165">
        <v>0.69</v>
      </c>
      <c r="H2199" s="59" t="s">
        <v>18516</v>
      </c>
      <c r="I2199" s="164">
        <v>48.07</v>
      </c>
      <c r="J2199" s="164">
        <v>187.07</v>
      </c>
      <c r="K2199" s="59">
        <v>34</v>
      </c>
      <c r="L2199" s="59" t="s">
        <v>18516</v>
      </c>
      <c r="M2199" s="59" t="s">
        <v>18516</v>
      </c>
    </row>
    <row r="2200" spans="1:18" s="59" customFormat="1" ht="14.25">
      <c r="A2200" s="59" t="s">
        <v>32543</v>
      </c>
      <c r="B2200" s="59" t="s">
        <v>32544</v>
      </c>
      <c r="C2200" s="59" t="s">
        <v>31289</v>
      </c>
      <c r="D2200" s="59" t="s">
        <v>31290</v>
      </c>
      <c r="E2200" s="164">
        <v>135</v>
      </c>
      <c r="F2200" s="164">
        <v>135</v>
      </c>
      <c r="G2200" s="59" t="s">
        <v>18516</v>
      </c>
      <c r="H2200" s="59" t="s">
        <v>18516</v>
      </c>
      <c r="I2200" s="164">
        <v>101.54</v>
      </c>
      <c r="J2200" s="164">
        <v>236.54</v>
      </c>
      <c r="K2200" s="59">
        <v>0</v>
      </c>
      <c r="L2200" s="59" t="s">
        <v>18516</v>
      </c>
      <c r="M2200" s="59" t="s">
        <v>18516</v>
      </c>
    </row>
    <row r="2201" spans="1:18" s="59" customFormat="1" ht="14.25">
      <c r="A2201" s="59" t="s">
        <v>32545</v>
      </c>
      <c r="B2201" s="59" t="s">
        <v>32546</v>
      </c>
      <c r="C2201" s="59" t="s">
        <v>31289</v>
      </c>
      <c r="D2201" s="59" t="s">
        <v>31290</v>
      </c>
      <c r="E2201" s="164">
        <v>110</v>
      </c>
      <c r="F2201" s="164">
        <v>110</v>
      </c>
      <c r="G2201" s="59" t="s">
        <v>18516</v>
      </c>
      <c r="H2201" s="59" t="s">
        <v>18516</v>
      </c>
      <c r="I2201" s="164">
        <v>49.28</v>
      </c>
      <c r="J2201" s="164">
        <v>159.28</v>
      </c>
      <c r="K2201" s="59">
        <v>57</v>
      </c>
      <c r="L2201" s="59" t="s">
        <v>18516</v>
      </c>
      <c r="M2201" s="59" t="s">
        <v>18516</v>
      </c>
    </row>
    <row r="2202" spans="1:18" s="59" customFormat="1" ht="14.25">
      <c r="A2202" s="59" t="s">
        <v>32547</v>
      </c>
      <c r="B2202" s="59" t="s">
        <v>32548</v>
      </c>
      <c r="C2202" s="59" t="s">
        <v>31289</v>
      </c>
      <c r="D2202" s="59" t="s">
        <v>31290</v>
      </c>
      <c r="E2202" s="164">
        <v>115</v>
      </c>
      <c r="F2202" s="164">
        <v>115</v>
      </c>
      <c r="G2202" s="59" t="s">
        <v>18516</v>
      </c>
      <c r="H2202" s="59" t="s">
        <v>18516</v>
      </c>
      <c r="I2202" s="164">
        <v>53.63</v>
      </c>
      <c r="J2202" s="164">
        <v>168.63</v>
      </c>
      <c r="K2202" s="59">
        <v>0</v>
      </c>
      <c r="L2202" s="59" t="s">
        <v>18516</v>
      </c>
      <c r="M2202" s="59" t="s">
        <v>18516</v>
      </c>
    </row>
    <row r="2203" spans="1:18" s="59" customFormat="1" ht="14.25">
      <c r="A2203" s="59" t="s">
        <v>32549</v>
      </c>
      <c r="B2203" s="59" t="s">
        <v>32548</v>
      </c>
      <c r="C2203" s="59" t="s">
        <v>31289</v>
      </c>
      <c r="D2203" s="59" t="s">
        <v>31290</v>
      </c>
      <c r="E2203" s="164">
        <v>116</v>
      </c>
      <c r="F2203" s="164">
        <v>116</v>
      </c>
      <c r="G2203" s="59" t="s">
        <v>18516</v>
      </c>
      <c r="H2203" s="59" t="s">
        <v>18516</v>
      </c>
      <c r="I2203" s="164">
        <v>53.63</v>
      </c>
      <c r="J2203" s="164">
        <v>169.63</v>
      </c>
      <c r="K2203" s="59">
        <v>0</v>
      </c>
      <c r="L2203" s="59" t="s">
        <v>18516</v>
      </c>
      <c r="M2203" s="59" t="s">
        <v>18516</v>
      </c>
    </row>
    <row r="2204" spans="1:18" s="59" customFormat="1" ht="14.25">
      <c r="A2204" s="59" t="s">
        <v>32550</v>
      </c>
      <c r="B2204" s="59" t="s">
        <v>32551</v>
      </c>
      <c r="C2204" s="59" t="s">
        <v>30281</v>
      </c>
      <c r="D2204" s="59" t="s">
        <v>30282</v>
      </c>
      <c r="E2204" s="59" t="s">
        <v>18516</v>
      </c>
      <c r="F2204" s="59" t="s">
        <v>18516</v>
      </c>
      <c r="G2204" s="59" t="s">
        <v>18516</v>
      </c>
      <c r="H2204" s="59" t="s">
        <v>18516</v>
      </c>
      <c r="I2204" s="59" t="s">
        <v>18516</v>
      </c>
      <c r="J2204" s="59" t="s">
        <v>18516</v>
      </c>
      <c r="K2204" s="59" t="s">
        <v>29707</v>
      </c>
      <c r="L2204" s="59" t="s">
        <v>18516</v>
      </c>
      <c r="M2204" s="59" t="s">
        <v>18516</v>
      </c>
    </row>
    <row r="2205" spans="1:18" s="59" customFormat="1" ht="14.25">
      <c r="A2205" s="59" t="s">
        <v>32552</v>
      </c>
      <c r="B2205" s="59" t="s">
        <v>32553</v>
      </c>
      <c r="C2205" s="59" t="s">
        <v>30281</v>
      </c>
      <c r="D2205" s="59" t="s">
        <v>30282</v>
      </c>
      <c r="E2205" s="59" t="s">
        <v>18516</v>
      </c>
      <c r="F2205" s="59" t="s">
        <v>18516</v>
      </c>
      <c r="G2205" s="59" t="s">
        <v>18516</v>
      </c>
      <c r="H2205" s="59" t="s">
        <v>18516</v>
      </c>
      <c r="I2205" s="59" t="s">
        <v>18516</v>
      </c>
      <c r="J2205" s="59" t="s">
        <v>18516</v>
      </c>
      <c r="K2205" s="59" t="s">
        <v>29707</v>
      </c>
      <c r="L2205" s="59" t="s">
        <v>18516</v>
      </c>
      <c r="M2205" s="59" t="s">
        <v>18516</v>
      </c>
    </row>
    <row r="2206" spans="1:18" s="59" customFormat="1" ht="14.25">
      <c r="A2206" s="59" t="s">
        <v>32554</v>
      </c>
      <c r="B2206" s="59" t="s">
        <v>32555</v>
      </c>
      <c r="C2206" s="59" t="s">
        <v>30281</v>
      </c>
      <c r="D2206" s="59" t="s">
        <v>30282</v>
      </c>
      <c r="E2206" s="59" t="s">
        <v>18516</v>
      </c>
      <c r="F2206" s="59" t="s">
        <v>18516</v>
      </c>
      <c r="G2206" s="59" t="s">
        <v>18516</v>
      </c>
      <c r="H2206" s="59" t="s">
        <v>18516</v>
      </c>
      <c r="I2206" s="59" t="s">
        <v>18516</v>
      </c>
      <c r="J2206" s="59" t="s">
        <v>18516</v>
      </c>
      <c r="K2206" s="59" t="s">
        <v>29707</v>
      </c>
      <c r="L2206" s="59" t="s">
        <v>18516</v>
      </c>
      <c r="M2206" s="59" t="s">
        <v>18516</v>
      </c>
    </row>
    <row r="2207" spans="1:18" s="59" customFormat="1" ht="14.25">
      <c r="A2207" s="59" t="s">
        <v>32556</v>
      </c>
      <c r="B2207" s="59" t="s">
        <v>32557</v>
      </c>
      <c r="C2207" s="59" t="s">
        <v>30281</v>
      </c>
      <c r="D2207" s="59" t="s">
        <v>30282</v>
      </c>
      <c r="E2207" s="59" t="s">
        <v>18516</v>
      </c>
      <c r="F2207" s="59" t="s">
        <v>18516</v>
      </c>
      <c r="G2207" s="59" t="s">
        <v>18516</v>
      </c>
      <c r="H2207" s="59" t="s">
        <v>18516</v>
      </c>
      <c r="I2207" s="59" t="s">
        <v>18516</v>
      </c>
      <c r="J2207" s="59" t="s">
        <v>18516</v>
      </c>
      <c r="K2207" s="59" t="s">
        <v>29707</v>
      </c>
      <c r="L2207" s="59" t="s">
        <v>18516</v>
      </c>
      <c r="M2207" s="59" t="s">
        <v>18516</v>
      </c>
    </row>
    <row r="2208" spans="1:18" s="59" customFormat="1" ht="14.25">
      <c r="A2208" s="59" t="s">
        <v>21125</v>
      </c>
      <c r="B2208" s="59" t="s">
        <v>32558</v>
      </c>
      <c r="C2208" s="59" t="s">
        <v>30574</v>
      </c>
      <c r="D2208" s="59" t="s">
        <v>30575</v>
      </c>
      <c r="E2208" s="59" t="s">
        <v>18516</v>
      </c>
      <c r="F2208" s="59" t="s">
        <v>18516</v>
      </c>
      <c r="G2208" s="59" t="s">
        <v>18516</v>
      </c>
      <c r="H2208" s="59" t="s">
        <v>18516</v>
      </c>
      <c r="I2208" s="59" t="s">
        <v>18516</v>
      </c>
      <c r="J2208" s="59" t="s">
        <v>18516</v>
      </c>
      <c r="K2208" s="59" t="s">
        <v>29707</v>
      </c>
      <c r="L2208" s="59" t="s">
        <v>18516</v>
      </c>
      <c r="M2208" s="59" t="s">
        <v>18516</v>
      </c>
    </row>
    <row r="2209" spans="1:18" s="59" customFormat="1" ht="14.25">
      <c r="A2209" s="59" t="s">
        <v>21122</v>
      </c>
      <c r="B2209" s="59" t="s">
        <v>32559</v>
      </c>
      <c r="C2209" s="59" t="s">
        <v>30574</v>
      </c>
      <c r="D2209" s="59" t="s">
        <v>30575</v>
      </c>
      <c r="E2209" s="59" t="s">
        <v>18516</v>
      </c>
      <c r="F2209" s="59" t="s">
        <v>18516</v>
      </c>
      <c r="G2209" s="59" t="s">
        <v>18516</v>
      </c>
      <c r="H2209" s="59" t="s">
        <v>18516</v>
      </c>
      <c r="I2209" s="59" t="s">
        <v>18516</v>
      </c>
      <c r="J2209" s="59" t="s">
        <v>18516</v>
      </c>
      <c r="K2209" s="59" t="s">
        <v>29707</v>
      </c>
      <c r="L2209" s="59" t="s">
        <v>18516</v>
      </c>
      <c r="M2209" s="59" t="s">
        <v>18516</v>
      </c>
    </row>
    <row r="2210" spans="1:18" s="59" customFormat="1" ht="14.25">
      <c r="A2210" s="59" t="s">
        <v>21128</v>
      </c>
      <c r="B2210" s="59" t="s">
        <v>32560</v>
      </c>
      <c r="C2210" s="59" t="s">
        <v>30574</v>
      </c>
      <c r="D2210" s="59" t="s">
        <v>30575</v>
      </c>
      <c r="E2210" s="59" t="s">
        <v>18516</v>
      </c>
      <c r="F2210" s="59" t="s">
        <v>18516</v>
      </c>
      <c r="G2210" s="59" t="s">
        <v>18516</v>
      </c>
      <c r="H2210" s="59" t="s">
        <v>18516</v>
      </c>
      <c r="I2210" s="59" t="s">
        <v>18516</v>
      </c>
      <c r="J2210" s="59" t="s">
        <v>18516</v>
      </c>
      <c r="K2210" s="59" t="s">
        <v>29707</v>
      </c>
      <c r="L2210" s="59" t="s">
        <v>18516</v>
      </c>
      <c r="M2210" s="59" t="s">
        <v>18516</v>
      </c>
    </row>
    <row r="2211" spans="1:18" s="59" customFormat="1" ht="14.25">
      <c r="A2211" s="59" t="s">
        <v>32561</v>
      </c>
      <c r="B2211" s="59" t="s">
        <v>32544</v>
      </c>
      <c r="C2211" s="59" t="s">
        <v>31289</v>
      </c>
      <c r="D2211" s="59" t="s">
        <v>31290</v>
      </c>
      <c r="E2211" s="59" t="s">
        <v>18516</v>
      </c>
      <c r="F2211" s="59" t="s">
        <v>18516</v>
      </c>
      <c r="G2211" s="59" t="s">
        <v>18516</v>
      </c>
      <c r="H2211" s="59" t="s">
        <v>18516</v>
      </c>
      <c r="I2211" s="59" t="s">
        <v>18516</v>
      </c>
      <c r="J2211" s="59" t="s">
        <v>18516</v>
      </c>
      <c r="K2211" s="59" t="s">
        <v>29707</v>
      </c>
      <c r="L2211" s="59" t="s">
        <v>18516</v>
      </c>
      <c r="M2211" s="59" t="s">
        <v>18516</v>
      </c>
    </row>
    <row r="2212" spans="1:18" s="59" customFormat="1" ht="14.25">
      <c r="A2212" s="59" t="s">
        <v>32562</v>
      </c>
      <c r="B2212" s="59" t="s">
        <v>32563</v>
      </c>
      <c r="C2212" s="59" t="s">
        <v>29518</v>
      </c>
      <c r="D2212" s="59" t="s">
        <v>29519</v>
      </c>
      <c r="E2212" s="59" t="s">
        <v>18516</v>
      </c>
      <c r="F2212" s="59" t="s">
        <v>18516</v>
      </c>
      <c r="G2212" s="59" t="s">
        <v>18516</v>
      </c>
      <c r="H2212" s="59" t="s">
        <v>18516</v>
      </c>
      <c r="I2212" s="59" t="s">
        <v>18516</v>
      </c>
      <c r="J2212" s="59" t="s">
        <v>18516</v>
      </c>
      <c r="K2212" s="59" t="s">
        <v>29707</v>
      </c>
      <c r="L2212" s="59" t="s">
        <v>18516</v>
      </c>
      <c r="M2212" s="59" t="s">
        <v>18516</v>
      </c>
    </row>
    <row r="2213" spans="1:18" s="59" customFormat="1" ht="14.25">
      <c r="A2213" s="59" t="s">
        <v>32564</v>
      </c>
      <c r="B2213" s="59" t="s">
        <v>32565</v>
      </c>
      <c r="C2213" s="59" t="s">
        <v>29518</v>
      </c>
      <c r="D2213" s="59" t="s">
        <v>29519</v>
      </c>
      <c r="E2213" s="59" t="s">
        <v>18516</v>
      </c>
      <c r="F2213" s="59" t="s">
        <v>18516</v>
      </c>
      <c r="G2213" s="59" t="s">
        <v>18516</v>
      </c>
      <c r="H2213" s="59" t="s">
        <v>18516</v>
      </c>
      <c r="I2213" s="59" t="s">
        <v>18516</v>
      </c>
      <c r="J2213" s="59" t="s">
        <v>18516</v>
      </c>
      <c r="K2213" s="59" t="s">
        <v>29707</v>
      </c>
      <c r="L2213" s="59" t="s">
        <v>18516</v>
      </c>
      <c r="M2213" s="59" t="s">
        <v>18516</v>
      </c>
    </row>
    <row r="2214" spans="1:18" s="59" customFormat="1" ht="14.25">
      <c r="A2214" s="59" t="s">
        <v>32566</v>
      </c>
      <c r="B2214" s="59" t="s">
        <v>32567</v>
      </c>
      <c r="C2214" s="59" t="s">
        <v>30976</v>
      </c>
      <c r="D2214" s="59" t="s">
        <v>30977</v>
      </c>
      <c r="E2214" s="164">
        <v>150</v>
      </c>
      <c r="F2214" s="164">
        <v>130</v>
      </c>
      <c r="G2214" s="165">
        <v>0.86</v>
      </c>
      <c r="H2214" s="59" t="s">
        <v>32568</v>
      </c>
      <c r="I2214" s="164">
        <v>56.18</v>
      </c>
      <c r="J2214" s="164">
        <v>186.18</v>
      </c>
      <c r="K2214" s="59">
        <v>248</v>
      </c>
      <c r="L2214" s="59" t="s">
        <v>18516</v>
      </c>
      <c r="M2214" s="59" t="s">
        <v>18516</v>
      </c>
    </row>
    <row r="2215" spans="1:18" s="59" customFormat="1" ht="14.25">
      <c r="A2215" s="59" t="s">
        <v>32569</v>
      </c>
      <c r="B2215" s="59" t="s">
        <v>32570</v>
      </c>
      <c r="C2215" s="59" t="s">
        <v>29966</v>
      </c>
      <c r="D2215" s="59" t="s">
        <v>29967</v>
      </c>
      <c r="E2215" s="59" t="s">
        <v>18516</v>
      </c>
      <c r="F2215" s="59" t="s">
        <v>18516</v>
      </c>
      <c r="G2215" s="59" t="s">
        <v>18516</v>
      </c>
      <c r="H2215" s="59" t="s">
        <v>18516</v>
      </c>
      <c r="I2215" s="59" t="s">
        <v>18516</v>
      </c>
      <c r="J2215" s="59" t="s">
        <v>18516</v>
      </c>
      <c r="K2215" s="59" t="s">
        <v>29707</v>
      </c>
      <c r="L2215" s="59" t="s">
        <v>18516</v>
      </c>
      <c r="M2215" s="59" t="s">
        <v>18516</v>
      </c>
    </row>
    <row r="2216" spans="1:18" s="59" customFormat="1" ht="14.25">
      <c r="A2216" s="59" t="s">
        <v>32571</v>
      </c>
      <c r="B2216" s="59" t="s">
        <v>32572</v>
      </c>
      <c r="C2216" s="59" t="s">
        <v>31340</v>
      </c>
      <c r="D2216" s="59" t="s">
        <v>31341</v>
      </c>
      <c r="E2216" s="164">
        <v>175</v>
      </c>
      <c r="F2216" s="164">
        <v>145</v>
      </c>
      <c r="G2216" s="165">
        <v>0.82</v>
      </c>
      <c r="H2216" s="59" t="s">
        <v>18516</v>
      </c>
      <c r="I2216" s="164">
        <v>97.42</v>
      </c>
      <c r="J2216" s="164">
        <v>242.42</v>
      </c>
      <c r="K2216" s="59">
        <v>0</v>
      </c>
      <c r="L2216" s="59" t="s">
        <v>18516</v>
      </c>
      <c r="M2216" s="59" t="s">
        <v>18516</v>
      </c>
    </row>
    <row r="2217" spans="1:18" s="59" customFormat="1" ht="14.25">
      <c r="A2217" s="59" t="s">
        <v>32573</v>
      </c>
      <c r="B2217" s="59" t="s">
        <v>32572</v>
      </c>
      <c r="C2217" s="59" t="s">
        <v>31340</v>
      </c>
      <c r="D2217" s="59" t="s">
        <v>31341</v>
      </c>
      <c r="E2217" s="164">
        <v>175</v>
      </c>
      <c r="F2217" s="164">
        <v>145</v>
      </c>
      <c r="G2217" s="165">
        <v>0.82</v>
      </c>
      <c r="H2217" s="59" t="s">
        <v>18516</v>
      </c>
      <c r="I2217" s="164">
        <v>97.42</v>
      </c>
      <c r="J2217" s="164">
        <v>242.42</v>
      </c>
      <c r="K2217" s="59">
        <v>70</v>
      </c>
      <c r="L2217" s="59" t="s">
        <v>18516</v>
      </c>
      <c r="M2217" s="59" t="s">
        <v>18516</v>
      </c>
    </row>
    <row r="2218" spans="1:18" s="59" customFormat="1" ht="14.25">
      <c r="A2218" s="59" t="s">
        <v>32574</v>
      </c>
      <c r="B2218" s="59" t="s">
        <v>32575</v>
      </c>
      <c r="C2218" s="59" t="s">
        <v>31340</v>
      </c>
      <c r="D2218" s="59" t="s">
        <v>31341</v>
      </c>
      <c r="E2218" s="164">
        <v>165</v>
      </c>
      <c r="F2218" s="164">
        <v>137</v>
      </c>
      <c r="G2218" s="165">
        <v>0.83</v>
      </c>
      <c r="H2218" s="59" t="s">
        <v>18516</v>
      </c>
      <c r="I2218" s="164">
        <v>55.35</v>
      </c>
      <c r="J2218" s="164">
        <v>192.35</v>
      </c>
      <c r="K2218" s="59">
        <v>58</v>
      </c>
      <c r="L2218" s="59" t="s">
        <v>18516</v>
      </c>
      <c r="M2218" s="59" t="s">
        <v>18516</v>
      </c>
    </row>
    <row r="2219" spans="1:18" s="59" customFormat="1" ht="14.25">
      <c r="A2219" s="59" t="s">
        <v>32576</v>
      </c>
      <c r="B2219" s="59" t="s">
        <v>32577</v>
      </c>
      <c r="C2219" s="59" t="s">
        <v>29509</v>
      </c>
      <c r="D2219" s="59" t="s">
        <v>29510</v>
      </c>
      <c r="E2219" s="164">
        <v>270</v>
      </c>
      <c r="F2219" s="164">
        <v>195</v>
      </c>
      <c r="G2219" s="165">
        <v>0.72</v>
      </c>
      <c r="H2219" s="59" t="s">
        <v>18516</v>
      </c>
      <c r="I2219" s="164">
        <v>61.22</v>
      </c>
      <c r="J2219" s="164">
        <v>256.22</v>
      </c>
      <c r="K2219" s="59">
        <v>0</v>
      </c>
      <c r="L2219" s="59" t="s">
        <v>18516</v>
      </c>
      <c r="M2219" s="59" t="s">
        <v>18516</v>
      </c>
    </row>
    <row r="2220" spans="1:18" s="59" customFormat="1" ht="14.25">
      <c r="A2220" s="59" t="s">
        <v>32578</v>
      </c>
      <c r="B2220" s="59" t="s">
        <v>32579</v>
      </c>
      <c r="C2220" s="59" t="s">
        <v>29414</v>
      </c>
      <c r="D2220" s="59" t="s">
        <v>29415</v>
      </c>
      <c r="E2220" s="164">
        <v>333</v>
      </c>
      <c r="F2220" s="164">
        <v>333</v>
      </c>
      <c r="G2220" s="59" t="s">
        <v>18516</v>
      </c>
      <c r="H2220" s="59" t="s">
        <v>18516</v>
      </c>
      <c r="I2220" s="164">
        <v>90.58</v>
      </c>
      <c r="J2220" s="164">
        <v>423.58</v>
      </c>
      <c r="K2220" s="59">
        <v>117</v>
      </c>
      <c r="L2220" s="59" t="s">
        <v>18516</v>
      </c>
      <c r="M2220" s="59" t="s">
        <v>18516</v>
      </c>
    </row>
    <row r="2221" spans="1:18" s="59" customFormat="1" ht="14.25">
      <c r="A2221" s="59" t="s">
        <v>15500</v>
      </c>
      <c r="B2221" s="59" t="s">
        <v>32580</v>
      </c>
      <c r="C2221" s="59" t="s">
        <v>29619</v>
      </c>
      <c r="D2221" s="59" t="s">
        <v>29620</v>
      </c>
      <c r="E2221" s="164">
        <v>269</v>
      </c>
      <c r="F2221" s="164">
        <v>211</v>
      </c>
      <c r="G2221" s="165">
        <v>0.78</v>
      </c>
      <c r="H2221" s="59" t="s">
        <v>18516</v>
      </c>
      <c r="I2221" s="164">
        <v>106.14</v>
      </c>
      <c r="J2221" s="164">
        <v>317.14</v>
      </c>
      <c r="K2221" s="59">
        <v>0</v>
      </c>
      <c r="L2221" s="59" t="s">
        <v>18516</v>
      </c>
      <c r="M2221" s="59" t="s">
        <v>18516</v>
      </c>
    </row>
    <row r="2222" spans="1:18" s="59" customFormat="1" ht="14.25">
      <c r="A2222" s="59" t="s">
        <v>15497</v>
      </c>
      <c r="B2222" s="59" t="s">
        <v>32580</v>
      </c>
      <c r="C2222" s="59" t="s">
        <v>29619</v>
      </c>
      <c r="D2222" s="59" t="s">
        <v>29620</v>
      </c>
      <c r="E2222" s="164">
        <v>269</v>
      </c>
      <c r="F2222" s="164">
        <v>211</v>
      </c>
      <c r="G2222" s="165">
        <v>0.78</v>
      </c>
      <c r="H2222" s="59" t="s">
        <v>18516</v>
      </c>
      <c r="I2222" s="164">
        <v>106.14</v>
      </c>
      <c r="J2222" s="164">
        <v>317.14</v>
      </c>
      <c r="K2222" s="59">
        <v>0</v>
      </c>
      <c r="L2222" s="59" t="s">
        <v>18516</v>
      </c>
      <c r="M2222" s="59" t="s">
        <v>18516</v>
      </c>
    </row>
    <row r="2223" spans="1:18" s="59" customFormat="1" ht="14.25">
      <c r="A2223" s="59" t="s">
        <v>32581</v>
      </c>
      <c r="B2223" s="59" t="s">
        <v>32582</v>
      </c>
      <c r="C2223" s="59" t="s">
        <v>31340</v>
      </c>
      <c r="D2223" s="59" t="s">
        <v>31341</v>
      </c>
      <c r="E2223" s="164">
        <v>165</v>
      </c>
      <c r="F2223" s="164">
        <v>137</v>
      </c>
      <c r="G2223" s="165">
        <v>0.83</v>
      </c>
      <c r="H2223" s="59" t="s">
        <v>18516</v>
      </c>
      <c r="I2223" s="164">
        <v>55.35</v>
      </c>
      <c r="J2223" s="164">
        <v>192.35</v>
      </c>
      <c r="K2223" s="59">
        <v>0</v>
      </c>
      <c r="L2223" s="59" t="s">
        <v>18516</v>
      </c>
      <c r="M2223" s="59" t="s">
        <v>18516</v>
      </c>
    </row>
    <row r="2224" spans="1:18" s="59" customFormat="1" ht="14.25">
      <c r="A2224" s="59" t="s">
        <v>32583</v>
      </c>
      <c r="B2224" s="59" t="s">
        <v>32584</v>
      </c>
      <c r="C2224" s="59" t="s">
        <v>29509</v>
      </c>
      <c r="D2224" s="59" t="s">
        <v>29510</v>
      </c>
      <c r="E2224" s="164">
        <v>270</v>
      </c>
      <c r="F2224" s="164">
        <v>195</v>
      </c>
      <c r="G2224" s="165">
        <v>0.72</v>
      </c>
      <c r="H2224" s="59" t="s">
        <v>18516</v>
      </c>
      <c r="I2224" s="164">
        <v>61.22</v>
      </c>
      <c r="J2224" s="164">
        <v>256.22</v>
      </c>
      <c r="K2224" s="59">
        <v>0</v>
      </c>
      <c r="L2224" s="59" t="s">
        <v>18516</v>
      </c>
      <c r="M2224" s="59" t="s">
        <v>18516</v>
      </c>
    </row>
    <row r="2225" spans="1:18" s="59" customFormat="1" ht="14.25">
      <c r="A2225" s="59" t="s">
        <v>32585</v>
      </c>
      <c r="B2225" s="59" t="s">
        <v>32586</v>
      </c>
      <c r="C2225" s="59" t="s">
        <v>29493</v>
      </c>
      <c r="D2225" s="59" t="s">
        <v>29494</v>
      </c>
      <c r="E2225" s="164">
        <v>408</v>
      </c>
      <c r="F2225" s="164">
        <v>408</v>
      </c>
      <c r="G2225" s="59" t="s">
        <v>18516</v>
      </c>
      <c r="H2225" s="59" t="s">
        <v>18516</v>
      </c>
      <c r="I2225" s="164">
        <v>92.01</v>
      </c>
      <c r="J2225" s="164">
        <v>500.01</v>
      </c>
      <c r="K2225" s="59">
        <v>47</v>
      </c>
      <c r="L2225" s="59" t="s">
        <v>18516</v>
      </c>
      <c r="M2225" s="59" t="s">
        <v>18516</v>
      </c>
    </row>
    <row r="2226" spans="1:18" s="59" customFormat="1" ht="14.25">
      <c r="A2226" s="59" t="s">
        <v>32587</v>
      </c>
      <c r="B2226" s="59" t="s">
        <v>32588</v>
      </c>
      <c r="C2226" s="59" t="s">
        <v>29493</v>
      </c>
      <c r="D2226" s="59" t="s">
        <v>29494</v>
      </c>
      <c r="E2226" s="164">
        <v>408</v>
      </c>
      <c r="F2226" s="164">
        <v>408</v>
      </c>
      <c r="G2226" s="59" t="s">
        <v>18516</v>
      </c>
      <c r="H2226" s="59" t="s">
        <v>18516</v>
      </c>
      <c r="I2226" s="164">
        <v>92.01</v>
      </c>
      <c r="J2226" s="164">
        <v>500.01</v>
      </c>
      <c r="K2226" s="59">
        <v>42</v>
      </c>
      <c r="L2226" s="59" t="s">
        <v>18516</v>
      </c>
      <c r="M2226" s="59" t="s">
        <v>18516</v>
      </c>
    </row>
    <row r="2227" spans="1:18" s="59" customFormat="1" ht="14.25">
      <c r="A2227" s="59" t="s">
        <v>18731</v>
      </c>
      <c r="B2227" s="59" t="s">
        <v>32589</v>
      </c>
      <c r="C2227" s="59" t="s">
        <v>29619</v>
      </c>
      <c r="D2227" s="59" t="s">
        <v>29620</v>
      </c>
      <c r="E2227" s="164">
        <v>199</v>
      </c>
      <c r="F2227" s="164">
        <v>149</v>
      </c>
      <c r="G2227" s="165">
        <v>0.74</v>
      </c>
      <c r="H2227" s="59" t="s">
        <v>18516</v>
      </c>
      <c r="I2227" s="164">
        <v>46.77</v>
      </c>
      <c r="J2227" s="164">
        <v>195.77</v>
      </c>
      <c r="K2227" s="59">
        <v>28</v>
      </c>
      <c r="L2227" s="59" t="s">
        <v>18516</v>
      </c>
      <c r="M2227" s="59" t="s">
        <v>18516</v>
      </c>
    </row>
    <row r="2228" spans="1:18" s="59" customFormat="1" ht="14.25">
      <c r="A2228" s="59" t="s">
        <v>18781</v>
      </c>
      <c r="B2228" s="59" t="s">
        <v>32590</v>
      </c>
      <c r="C2228" s="59" t="s">
        <v>29619</v>
      </c>
      <c r="D2228" s="59" t="s">
        <v>29620</v>
      </c>
      <c r="E2228" s="164">
        <v>159</v>
      </c>
      <c r="F2228" s="164">
        <v>119</v>
      </c>
      <c r="G2228" s="165">
        <v>0.74</v>
      </c>
      <c r="H2228" s="59" t="s">
        <v>18516</v>
      </c>
      <c r="I2228" s="164">
        <v>45.24</v>
      </c>
      <c r="J2228" s="164">
        <v>164.24</v>
      </c>
      <c r="K2228" s="59">
        <v>18</v>
      </c>
      <c r="L2228" s="59" t="s">
        <v>18516</v>
      </c>
      <c r="M2228" s="59" t="s">
        <v>18516</v>
      </c>
    </row>
    <row r="2229" spans="1:18" s="59" customFormat="1" ht="14.25">
      <c r="A2229" s="59" t="s">
        <v>18784</v>
      </c>
      <c r="B2229" s="59" t="s">
        <v>32590</v>
      </c>
      <c r="C2229" s="59" t="s">
        <v>29619</v>
      </c>
      <c r="D2229" s="59" t="s">
        <v>29620</v>
      </c>
      <c r="E2229" s="164">
        <v>159</v>
      </c>
      <c r="F2229" s="164">
        <v>119</v>
      </c>
      <c r="G2229" s="165">
        <v>0.74</v>
      </c>
      <c r="H2229" s="59" t="s">
        <v>18516</v>
      </c>
      <c r="I2229" s="164">
        <v>45.24</v>
      </c>
      <c r="J2229" s="164">
        <v>164.24</v>
      </c>
      <c r="K2229" s="59">
        <v>7</v>
      </c>
      <c r="L2229" s="59" t="s">
        <v>18516</v>
      </c>
      <c r="M2229" s="59" t="s">
        <v>18516</v>
      </c>
    </row>
    <row r="2230" spans="1:18" s="59" customFormat="1" ht="14.25">
      <c r="A2230" s="59" t="s">
        <v>18778</v>
      </c>
      <c r="B2230" s="59" t="s">
        <v>32591</v>
      </c>
      <c r="C2230" s="59" t="s">
        <v>29619</v>
      </c>
      <c r="D2230" s="59" t="s">
        <v>29620</v>
      </c>
      <c r="E2230" s="164">
        <v>249</v>
      </c>
      <c r="F2230" s="164">
        <v>197</v>
      </c>
      <c r="G2230" s="165">
        <v>0.79</v>
      </c>
      <c r="H2230" s="59" t="s">
        <v>18516</v>
      </c>
      <c r="I2230" s="164">
        <v>107.01</v>
      </c>
      <c r="J2230" s="164">
        <v>304.01</v>
      </c>
      <c r="K2230" s="59">
        <v>0</v>
      </c>
      <c r="L2230" s="59" t="s">
        <v>18516</v>
      </c>
      <c r="M2230" s="59" t="s">
        <v>18516</v>
      </c>
    </row>
    <row r="2231" spans="1:18" s="59" customFormat="1" ht="14.25">
      <c r="A2231" s="59" t="s">
        <v>18775</v>
      </c>
      <c r="B2231" s="59" t="s">
        <v>32592</v>
      </c>
      <c r="C2231" s="59" t="s">
        <v>29619</v>
      </c>
      <c r="D2231" s="59" t="s">
        <v>29620</v>
      </c>
      <c r="E2231" s="164">
        <v>249</v>
      </c>
      <c r="F2231" s="164">
        <v>197</v>
      </c>
      <c r="G2231" s="165">
        <v>0.79</v>
      </c>
      <c r="H2231" s="59" t="s">
        <v>18516</v>
      </c>
      <c r="I2231" s="164">
        <v>107.01</v>
      </c>
      <c r="J2231" s="164">
        <v>304.01</v>
      </c>
      <c r="K2231" s="59">
        <v>0</v>
      </c>
      <c r="L2231" s="59" t="s">
        <v>18516</v>
      </c>
      <c r="M2231" s="59" t="s">
        <v>18516</v>
      </c>
    </row>
    <row r="2232" spans="1:18" s="59" customFormat="1" ht="14.25">
      <c r="A2232" s="59" t="s">
        <v>18766</v>
      </c>
      <c r="B2232" s="59" t="s">
        <v>32593</v>
      </c>
      <c r="C2232" s="59" t="s">
        <v>29619</v>
      </c>
      <c r="D2232" s="59" t="s">
        <v>29620</v>
      </c>
      <c r="E2232" s="164">
        <v>169</v>
      </c>
      <c r="F2232" s="164">
        <v>129</v>
      </c>
      <c r="G2232" s="165">
        <v>0.76</v>
      </c>
      <c r="H2232" s="59" t="s">
        <v>18516</v>
      </c>
      <c r="I2232" s="164">
        <v>49.14</v>
      </c>
      <c r="J2232" s="164">
        <v>178.14</v>
      </c>
      <c r="K2232" s="59">
        <v>0</v>
      </c>
      <c r="L2232" s="59" t="s">
        <v>18516</v>
      </c>
      <c r="M2232" s="59" t="s">
        <v>18516</v>
      </c>
    </row>
    <row r="2233" spans="1:18" s="59" customFormat="1" ht="14.25">
      <c r="A2233" s="59" t="s">
        <v>18772</v>
      </c>
      <c r="B2233" s="59" t="s">
        <v>32593</v>
      </c>
      <c r="C2233" s="59" t="s">
        <v>29619</v>
      </c>
      <c r="D2233" s="59" t="s">
        <v>29620</v>
      </c>
      <c r="E2233" s="164">
        <v>169</v>
      </c>
      <c r="F2233" s="164">
        <v>119</v>
      </c>
      <c r="G2233" s="165">
        <v>0.7</v>
      </c>
      <c r="H2233" s="59" t="s">
        <v>18516</v>
      </c>
      <c r="I2233" s="164">
        <v>49.14</v>
      </c>
      <c r="J2233" s="164">
        <v>168.14</v>
      </c>
      <c r="K2233" s="59">
        <v>71</v>
      </c>
      <c r="L2233" s="59" t="s">
        <v>18516</v>
      </c>
      <c r="M2233" s="59" t="s">
        <v>18516</v>
      </c>
    </row>
    <row r="2234" spans="1:18" s="59" customFormat="1" ht="14.25">
      <c r="A2234" s="59" t="s">
        <v>18769</v>
      </c>
      <c r="B2234" s="59" t="s">
        <v>32593</v>
      </c>
      <c r="C2234" s="59" t="s">
        <v>29619</v>
      </c>
      <c r="D2234" s="59" t="s">
        <v>29620</v>
      </c>
      <c r="E2234" s="164">
        <v>169</v>
      </c>
      <c r="F2234" s="164">
        <v>119</v>
      </c>
      <c r="G2234" s="165">
        <v>0.7</v>
      </c>
      <c r="H2234" s="59" t="s">
        <v>18516</v>
      </c>
      <c r="I2234" s="164">
        <v>49.14</v>
      </c>
      <c r="J2234" s="164">
        <v>168.14</v>
      </c>
      <c r="K2234" s="59">
        <v>0</v>
      </c>
      <c r="L2234" s="59" t="s">
        <v>18516</v>
      </c>
      <c r="M2234" s="59" t="s">
        <v>18516</v>
      </c>
    </row>
    <row r="2235" spans="1:18" s="59" customFormat="1" ht="14.25">
      <c r="A2235" s="59" t="s">
        <v>18763</v>
      </c>
      <c r="B2235" s="59" t="s">
        <v>32593</v>
      </c>
      <c r="C2235" s="59" t="s">
        <v>29619</v>
      </c>
      <c r="D2235" s="59" t="s">
        <v>29620</v>
      </c>
      <c r="E2235" s="164">
        <v>169</v>
      </c>
      <c r="F2235" s="164">
        <v>119</v>
      </c>
      <c r="G2235" s="165">
        <v>0.7</v>
      </c>
      <c r="H2235" s="59" t="s">
        <v>18516</v>
      </c>
      <c r="I2235" s="164">
        <v>49.14</v>
      </c>
      <c r="J2235" s="164">
        <v>168.14</v>
      </c>
      <c r="K2235" s="59">
        <v>54</v>
      </c>
      <c r="L2235" s="59" t="s">
        <v>18516</v>
      </c>
      <c r="M2235" s="59" t="s">
        <v>18516</v>
      </c>
    </row>
    <row r="2236" spans="1:18" s="59" customFormat="1" ht="14.25">
      <c r="A2236" s="59" t="s">
        <v>18760</v>
      </c>
      <c r="B2236" s="59" t="s">
        <v>32594</v>
      </c>
      <c r="C2236" s="59" t="s">
        <v>29619</v>
      </c>
      <c r="D2236" s="59" t="s">
        <v>29620</v>
      </c>
      <c r="E2236" s="164">
        <v>199</v>
      </c>
      <c r="F2236" s="164">
        <v>169</v>
      </c>
      <c r="G2236" s="165">
        <v>0.84</v>
      </c>
      <c r="H2236" s="59" t="s">
        <v>18516</v>
      </c>
      <c r="I2236" s="164">
        <v>43.11</v>
      </c>
      <c r="J2236" s="164">
        <v>212.11</v>
      </c>
      <c r="K2236" s="59">
        <v>28</v>
      </c>
      <c r="L2236" s="59" t="s">
        <v>18516</v>
      </c>
      <c r="M2236" s="59" t="s">
        <v>18516</v>
      </c>
    </row>
    <row r="2237" spans="1:18" s="59" customFormat="1" ht="14.25">
      <c r="A2237" s="59" t="s">
        <v>18737</v>
      </c>
      <c r="B2237" s="59" t="s">
        <v>32595</v>
      </c>
      <c r="C2237" s="59" t="s">
        <v>29610</v>
      </c>
      <c r="D2237" s="59" t="s">
        <v>29611</v>
      </c>
      <c r="E2237" s="164">
        <v>362</v>
      </c>
      <c r="F2237" s="164">
        <v>200</v>
      </c>
      <c r="G2237" s="165">
        <v>0.55</v>
      </c>
      <c r="H2237" s="59" t="s">
        <v>31187</v>
      </c>
      <c r="I2237" s="164">
        <v>152.81</v>
      </c>
      <c r="J2237" s="164">
        <v>352.81</v>
      </c>
      <c r="K2237" s="59">
        <v>4</v>
      </c>
      <c r="L2237" s="59" t="s">
        <v>18516</v>
      </c>
      <c r="M2237" s="59" t="s">
        <v>18516</v>
      </c>
    </row>
    <row r="2238" spans="1:18" s="59" customFormat="1" ht="14.25">
      <c r="A2238" s="59" t="s">
        <v>18734</v>
      </c>
      <c r="B2238" s="59" t="s">
        <v>32596</v>
      </c>
      <c r="C2238" s="59" t="s">
        <v>29610</v>
      </c>
      <c r="D2238" s="59" t="s">
        <v>29611</v>
      </c>
      <c r="E2238" s="164">
        <v>295</v>
      </c>
      <c r="F2238" s="164">
        <v>200</v>
      </c>
      <c r="G2238" s="165">
        <v>0.67</v>
      </c>
      <c r="H2238" s="59" t="s">
        <v>31187</v>
      </c>
      <c r="I2238" s="164">
        <v>152.81</v>
      </c>
      <c r="J2238" s="164">
        <v>352.81</v>
      </c>
      <c r="K2238" s="59">
        <v>8</v>
      </c>
      <c r="L2238" s="59" t="s">
        <v>18516</v>
      </c>
      <c r="M2238" s="59" t="s">
        <v>18516</v>
      </c>
    </row>
    <row r="2239" spans="1:18" s="59" customFormat="1" ht="14.25">
      <c r="A2239" s="59" t="s">
        <v>18725</v>
      </c>
      <c r="B2239" s="59" t="s">
        <v>32597</v>
      </c>
      <c r="C2239" s="59" t="s">
        <v>29619</v>
      </c>
      <c r="D2239" s="59" t="s">
        <v>29620</v>
      </c>
      <c r="E2239" s="164">
        <v>209</v>
      </c>
      <c r="F2239" s="164">
        <v>131</v>
      </c>
      <c r="G2239" s="165">
        <v>0.62</v>
      </c>
      <c r="H2239" s="59" t="s">
        <v>18516</v>
      </c>
      <c r="I2239" s="164">
        <v>97.01</v>
      </c>
      <c r="J2239" s="164">
        <v>228.01</v>
      </c>
      <c r="K2239" s="59">
        <v>25</v>
      </c>
      <c r="L2239" s="59" t="s">
        <v>18516</v>
      </c>
      <c r="M2239" s="59" t="s">
        <v>18516</v>
      </c>
    </row>
    <row r="2240" spans="1:18" s="59" customFormat="1" ht="14.25">
      <c r="A2240" s="59" t="s">
        <v>18728</v>
      </c>
      <c r="B2240" s="59" t="s">
        <v>32597</v>
      </c>
      <c r="C2240" s="59" t="s">
        <v>29619</v>
      </c>
      <c r="D2240" s="59" t="s">
        <v>29620</v>
      </c>
      <c r="E2240" s="164">
        <v>209</v>
      </c>
      <c r="F2240" s="164">
        <v>131</v>
      </c>
      <c r="G2240" s="165">
        <v>0.62</v>
      </c>
      <c r="H2240" s="59" t="s">
        <v>18516</v>
      </c>
      <c r="I2240" s="164">
        <v>97.01</v>
      </c>
      <c r="J2240" s="164">
        <v>228.01</v>
      </c>
      <c r="K2240" s="59">
        <v>46</v>
      </c>
      <c r="L2240" s="59" t="s">
        <v>18516</v>
      </c>
      <c r="M2240" s="59" t="s">
        <v>18516</v>
      </c>
    </row>
    <row r="2241" spans="1:18" s="59" customFormat="1" ht="14.25">
      <c r="A2241" s="59" t="s">
        <v>18719</v>
      </c>
      <c r="B2241" s="59" t="s">
        <v>32598</v>
      </c>
      <c r="C2241" s="59" t="s">
        <v>29619</v>
      </c>
      <c r="D2241" s="59" t="s">
        <v>29620</v>
      </c>
      <c r="E2241" s="164">
        <v>189</v>
      </c>
      <c r="F2241" s="164">
        <v>159</v>
      </c>
      <c r="G2241" s="165">
        <v>0.84</v>
      </c>
      <c r="H2241" s="59" t="s">
        <v>18516</v>
      </c>
      <c r="I2241" s="164">
        <v>52.31</v>
      </c>
      <c r="J2241" s="164">
        <v>211.31</v>
      </c>
      <c r="K2241" s="59">
        <v>76</v>
      </c>
      <c r="L2241" s="59" t="s">
        <v>18516</v>
      </c>
      <c r="M2241" s="59" t="s">
        <v>18516</v>
      </c>
    </row>
    <row r="2242" spans="1:18" s="59" customFormat="1" ht="14.25">
      <c r="A2242" s="59" t="s">
        <v>32599</v>
      </c>
      <c r="B2242" s="59" t="s">
        <v>32600</v>
      </c>
      <c r="C2242" s="59" t="s">
        <v>29509</v>
      </c>
      <c r="D2242" s="59" t="s">
        <v>29510</v>
      </c>
      <c r="E2242" s="164">
        <v>130</v>
      </c>
      <c r="F2242" s="164">
        <v>100</v>
      </c>
      <c r="G2242" s="165">
        <v>0.76</v>
      </c>
      <c r="H2242" s="59" t="s">
        <v>18516</v>
      </c>
      <c r="I2242" s="164">
        <v>55.35</v>
      </c>
      <c r="J2242" s="164">
        <v>155.35</v>
      </c>
      <c r="K2242" s="59">
        <v>24</v>
      </c>
      <c r="L2242" s="59" t="s">
        <v>18516</v>
      </c>
      <c r="M2242" s="59" t="s">
        <v>18516</v>
      </c>
    </row>
    <row r="2243" spans="1:18" s="59" customFormat="1" ht="14.25">
      <c r="A2243" s="59" t="s">
        <v>28349</v>
      </c>
      <c r="B2243" s="59" t="s">
        <v>32601</v>
      </c>
      <c r="C2243" s="59" t="s">
        <v>29493</v>
      </c>
      <c r="D2243" s="59" t="s">
        <v>29494</v>
      </c>
      <c r="E2243" s="59" t="s">
        <v>18516</v>
      </c>
      <c r="F2243" s="59" t="s">
        <v>18516</v>
      </c>
      <c r="G2243" s="59" t="s">
        <v>18516</v>
      </c>
      <c r="H2243" s="59" t="s">
        <v>18516</v>
      </c>
      <c r="I2243" s="59" t="s">
        <v>18516</v>
      </c>
      <c r="J2243" s="59" t="s">
        <v>18516</v>
      </c>
      <c r="K2243" s="59" t="s">
        <v>29707</v>
      </c>
      <c r="L2243" s="59" t="s">
        <v>18516</v>
      </c>
      <c r="M2243" s="59" t="s">
        <v>18516</v>
      </c>
    </row>
    <row r="2244" spans="1:18" s="59" customFormat="1" ht="14.25">
      <c r="A2244" s="59" t="s">
        <v>28352</v>
      </c>
      <c r="B2244" s="59" t="s">
        <v>32602</v>
      </c>
      <c r="C2244" s="59" t="s">
        <v>29493</v>
      </c>
      <c r="D2244" s="59" t="s">
        <v>29494</v>
      </c>
      <c r="E2244" s="59" t="s">
        <v>18516</v>
      </c>
      <c r="F2244" s="59" t="s">
        <v>18516</v>
      </c>
      <c r="G2244" s="59" t="s">
        <v>18516</v>
      </c>
      <c r="H2244" s="59" t="s">
        <v>18516</v>
      </c>
      <c r="I2244" s="59" t="s">
        <v>18516</v>
      </c>
      <c r="J2244" s="59" t="s">
        <v>18516</v>
      </c>
      <c r="K2244" s="59" t="s">
        <v>29707</v>
      </c>
      <c r="L2244" s="59" t="s">
        <v>18516</v>
      </c>
      <c r="M2244" s="59" t="s">
        <v>18516</v>
      </c>
    </row>
    <row r="2245" spans="1:18" s="59" customFormat="1" ht="14.25">
      <c r="A2245" s="59" t="s">
        <v>28343</v>
      </c>
      <c r="B2245" s="59" t="s">
        <v>32603</v>
      </c>
      <c r="C2245" s="59" t="s">
        <v>29493</v>
      </c>
      <c r="D2245" s="59" t="s">
        <v>29494</v>
      </c>
      <c r="E2245" s="59" t="s">
        <v>18516</v>
      </c>
      <c r="F2245" s="59" t="s">
        <v>18516</v>
      </c>
      <c r="G2245" s="59" t="s">
        <v>18516</v>
      </c>
      <c r="H2245" s="59" t="s">
        <v>18516</v>
      </c>
      <c r="I2245" s="59" t="s">
        <v>18516</v>
      </c>
      <c r="J2245" s="59" t="s">
        <v>18516</v>
      </c>
      <c r="K2245" s="59" t="s">
        <v>29707</v>
      </c>
      <c r="L2245" s="59" t="s">
        <v>18516</v>
      </c>
      <c r="M2245" s="59" t="s">
        <v>18516</v>
      </c>
    </row>
    <row r="2246" spans="1:18" s="59" customFormat="1" ht="14.25">
      <c r="A2246" s="59" t="s">
        <v>28346</v>
      </c>
      <c r="B2246" s="59" t="s">
        <v>32604</v>
      </c>
      <c r="C2246" s="59" t="s">
        <v>29493</v>
      </c>
      <c r="D2246" s="59" t="s">
        <v>29494</v>
      </c>
      <c r="E2246" s="59" t="s">
        <v>18516</v>
      </c>
      <c r="F2246" s="59" t="s">
        <v>18516</v>
      </c>
      <c r="G2246" s="59" t="s">
        <v>18516</v>
      </c>
      <c r="H2246" s="59" t="s">
        <v>18516</v>
      </c>
      <c r="I2246" s="59" t="s">
        <v>18516</v>
      </c>
      <c r="J2246" s="59" t="s">
        <v>18516</v>
      </c>
      <c r="K2246" s="59" t="s">
        <v>29707</v>
      </c>
      <c r="L2246" s="59" t="s">
        <v>18516</v>
      </c>
      <c r="M2246" s="59" t="s">
        <v>18516</v>
      </c>
    </row>
    <row r="2247" spans="1:18" s="59" customFormat="1" ht="14.25">
      <c r="A2247" s="59" t="s">
        <v>32605</v>
      </c>
      <c r="B2247" s="59" t="s">
        <v>32606</v>
      </c>
      <c r="C2247" s="59" t="s">
        <v>29924</v>
      </c>
      <c r="D2247" s="59" t="s">
        <v>29925</v>
      </c>
      <c r="E2247" s="59" t="s">
        <v>18516</v>
      </c>
      <c r="F2247" s="59" t="s">
        <v>18516</v>
      </c>
      <c r="G2247" s="59" t="s">
        <v>18516</v>
      </c>
      <c r="H2247" s="59" t="s">
        <v>18516</v>
      </c>
      <c r="I2247" s="59" t="s">
        <v>18516</v>
      </c>
      <c r="J2247" s="59" t="s">
        <v>18516</v>
      </c>
      <c r="K2247" s="59" t="s">
        <v>29707</v>
      </c>
      <c r="L2247" s="59" t="s">
        <v>18516</v>
      </c>
      <c r="M2247" s="59" t="s">
        <v>18516</v>
      </c>
    </row>
    <row r="2248" spans="1:18" s="59" customFormat="1" ht="14.25">
      <c r="A2248" s="59" t="s">
        <v>32607</v>
      </c>
      <c r="B2248" s="59" t="s">
        <v>32608</v>
      </c>
      <c r="C2248" s="59" t="s">
        <v>29924</v>
      </c>
      <c r="D2248" s="59" t="s">
        <v>29925</v>
      </c>
      <c r="E2248" s="59" t="s">
        <v>18516</v>
      </c>
      <c r="F2248" s="59" t="s">
        <v>18516</v>
      </c>
      <c r="G2248" s="59" t="s">
        <v>18516</v>
      </c>
      <c r="H2248" s="59" t="s">
        <v>18516</v>
      </c>
      <c r="I2248" s="59" t="s">
        <v>18516</v>
      </c>
      <c r="J2248" s="59" t="s">
        <v>18516</v>
      </c>
      <c r="K2248" s="59" t="s">
        <v>29707</v>
      </c>
      <c r="L2248" s="59" t="s">
        <v>18516</v>
      </c>
      <c r="M2248" s="59" t="s">
        <v>18516</v>
      </c>
    </row>
    <row r="2249" spans="1:18" s="59" customFormat="1" ht="14.25">
      <c r="A2249" s="59" t="s">
        <v>32609</v>
      </c>
      <c r="B2249" s="59" t="s">
        <v>31354</v>
      </c>
      <c r="C2249" s="59" t="s">
        <v>29865</v>
      </c>
      <c r="D2249" s="59" t="s">
        <v>29866</v>
      </c>
      <c r="E2249" s="59" t="s">
        <v>18516</v>
      </c>
      <c r="F2249" s="59" t="s">
        <v>18516</v>
      </c>
      <c r="G2249" s="59" t="s">
        <v>18516</v>
      </c>
      <c r="H2249" s="59" t="s">
        <v>18516</v>
      </c>
      <c r="I2249" s="59" t="s">
        <v>18516</v>
      </c>
      <c r="J2249" s="59" t="s">
        <v>18516</v>
      </c>
      <c r="K2249" s="59" t="s">
        <v>29707</v>
      </c>
      <c r="L2249" s="59" t="s">
        <v>18516</v>
      </c>
      <c r="M2249" s="59" t="s">
        <v>18516</v>
      </c>
    </row>
    <row r="2250" spans="1:18" s="59" customFormat="1" ht="14.25">
      <c r="A2250" s="59" t="s">
        <v>32610</v>
      </c>
      <c r="B2250" s="59" t="s">
        <v>32611</v>
      </c>
      <c r="C2250" s="59" t="s">
        <v>29865</v>
      </c>
      <c r="D2250" s="59" t="s">
        <v>29866</v>
      </c>
      <c r="E2250" s="59" t="s">
        <v>18516</v>
      </c>
      <c r="F2250" s="59" t="s">
        <v>18516</v>
      </c>
      <c r="G2250" s="59" t="s">
        <v>18516</v>
      </c>
      <c r="H2250" s="59" t="s">
        <v>18516</v>
      </c>
      <c r="I2250" s="59" t="s">
        <v>18516</v>
      </c>
      <c r="J2250" s="59" t="s">
        <v>18516</v>
      </c>
      <c r="K2250" s="59" t="s">
        <v>29707</v>
      </c>
      <c r="L2250" s="59" t="s">
        <v>18516</v>
      </c>
      <c r="M2250" s="59" t="s">
        <v>18516</v>
      </c>
    </row>
    <row r="2251" spans="1:18" s="59" customFormat="1" ht="14.25">
      <c r="A2251" s="59" t="s">
        <v>32612</v>
      </c>
      <c r="B2251" s="59" t="s">
        <v>31356</v>
      </c>
      <c r="C2251" s="59" t="s">
        <v>29865</v>
      </c>
      <c r="D2251" s="59" t="s">
        <v>29866</v>
      </c>
      <c r="E2251" s="59" t="s">
        <v>18516</v>
      </c>
      <c r="F2251" s="59" t="s">
        <v>18516</v>
      </c>
      <c r="G2251" s="59" t="s">
        <v>18516</v>
      </c>
      <c r="H2251" s="59" t="s">
        <v>18516</v>
      </c>
      <c r="I2251" s="59" t="s">
        <v>18516</v>
      </c>
      <c r="J2251" s="59" t="s">
        <v>18516</v>
      </c>
      <c r="K2251" s="59" t="s">
        <v>29707</v>
      </c>
      <c r="L2251" s="59" t="s">
        <v>18516</v>
      </c>
      <c r="M2251" s="59" t="s">
        <v>18516</v>
      </c>
    </row>
    <row r="2252" spans="1:18" s="59" customFormat="1" ht="14.25">
      <c r="A2252" s="59" t="s">
        <v>18797</v>
      </c>
      <c r="B2252" s="59" t="s">
        <v>32613</v>
      </c>
      <c r="C2252" s="59" t="s">
        <v>29619</v>
      </c>
      <c r="D2252" s="59" t="s">
        <v>29620</v>
      </c>
      <c r="E2252" s="59" t="s">
        <v>18516</v>
      </c>
      <c r="F2252" s="59" t="s">
        <v>18516</v>
      </c>
      <c r="G2252" s="59" t="s">
        <v>18516</v>
      </c>
      <c r="H2252" s="59" t="s">
        <v>18516</v>
      </c>
      <c r="I2252" s="59" t="s">
        <v>18516</v>
      </c>
      <c r="J2252" s="59" t="s">
        <v>18516</v>
      </c>
      <c r="K2252" s="59" t="s">
        <v>29707</v>
      </c>
      <c r="L2252" s="59" t="s">
        <v>18516</v>
      </c>
      <c r="M2252" s="59" t="s">
        <v>18516</v>
      </c>
    </row>
    <row r="2253" spans="1:18" s="59" customFormat="1" ht="14.25">
      <c r="A2253" s="59" t="s">
        <v>18794</v>
      </c>
      <c r="B2253" s="59" t="s">
        <v>32613</v>
      </c>
      <c r="C2253" s="59" t="s">
        <v>29619</v>
      </c>
      <c r="D2253" s="59" t="s">
        <v>29620</v>
      </c>
      <c r="E2253" s="59" t="s">
        <v>18516</v>
      </c>
      <c r="F2253" s="59" t="s">
        <v>18516</v>
      </c>
      <c r="G2253" s="59" t="s">
        <v>18516</v>
      </c>
      <c r="H2253" s="59" t="s">
        <v>18516</v>
      </c>
      <c r="I2253" s="59" t="s">
        <v>18516</v>
      </c>
      <c r="J2253" s="59" t="s">
        <v>18516</v>
      </c>
      <c r="K2253" s="59" t="s">
        <v>29707</v>
      </c>
      <c r="L2253" s="59" t="s">
        <v>18516</v>
      </c>
      <c r="M2253" s="59" t="s">
        <v>18516</v>
      </c>
    </row>
    <row r="2254" spans="1:18" s="59" customFormat="1" ht="14.25">
      <c r="A2254" s="59" t="s">
        <v>18676</v>
      </c>
      <c r="B2254" s="59" t="s">
        <v>32614</v>
      </c>
      <c r="C2254" s="59" t="s">
        <v>29619</v>
      </c>
      <c r="D2254" s="59" t="s">
        <v>29620</v>
      </c>
      <c r="E2254" s="164">
        <v>169</v>
      </c>
      <c r="F2254" s="164">
        <v>149</v>
      </c>
      <c r="G2254" s="165">
        <v>0.88</v>
      </c>
      <c r="H2254" s="59" t="s">
        <v>18516</v>
      </c>
      <c r="I2254" s="164">
        <v>41.05</v>
      </c>
      <c r="J2254" s="164">
        <v>190.05</v>
      </c>
      <c r="K2254" s="59">
        <v>0</v>
      </c>
      <c r="L2254" s="59" t="s">
        <v>18516</v>
      </c>
      <c r="M2254" s="59" t="s">
        <v>18516</v>
      </c>
    </row>
    <row r="2255" spans="1:18" s="59" customFormat="1" ht="14.25">
      <c r="A2255" s="59" t="s">
        <v>18679</v>
      </c>
      <c r="B2255" s="59" t="s">
        <v>32615</v>
      </c>
      <c r="C2255" s="59" t="s">
        <v>29619</v>
      </c>
      <c r="D2255" s="59" t="s">
        <v>29620</v>
      </c>
      <c r="E2255" s="164">
        <v>169</v>
      </c>
      <c r="F2255" s="164">
        <v>149</v>
      </c>
      <c r="G2255" s="165">
        <v>0.88</v>
      </c>
      <c r="H2255" s="59" t="s">
        <v>18516</v>
      </c>
      <c r="I2255" s="164">
        <v>41.05</v>
      </c>
      <c r="J2255" s="164">
        <v>190.05</v>
      </c>
      <c r="K2255" s="59">
        <v>0</v>
      </c>
      <c r="L2255" s="59" t="s">
        <v>18516</v>
      </c>
      <c r="M2255" s="59" t="s">
        <v>18516</v>
      </c>
    </row>
    <row r="2256" spans="1:18" s="59" customFormat="1" ht="14.25">
      <c r="A2256" s="59" t="s">
        <v>18682</v>
      </c>
      <c r="B2256" s="59" t="s">
        <v>32616</v>
      </c>
      <c r="C2256" s="59" t="s">
        <v>29619</v>
      </c>
      <c r="D2256" s="59" t="s">
        <v>29620</v>
      </c>
      <c r="E2256" s="164">
        <v>169</v>
      </c>
      <c r="F2256" s="164">
        <v>149</v>
      </c>
      <c r="G2256" s="165">
        <v>0.88</v>
      </c>
      <c r="H2256" s="59" t="s">
        <v>18516</v>
      </c>
      <c r="I2256" s="164">
        <v>41.05</v>
      </c>
      <c r="J2256" s="164">
        <v>190.05</v>
      </c>
      <c r="K2256" s="59">
        <v>0</v>
      </c>
      <c r="L2256" s="59" t="s">
        <v>18516</v>
      </c>
      <c r="M2256" s="59" t="s">
        <v>18516</v>
      </c>
    </row>
    <row r="2257" spans="1:18" s="59" customFormat="1" ht="14.25">
      <c r="A2257" s="59" t="s">
        <v>21057</v>
      </c>
      <c r="B2257" s="59" t="s">
        <v>32617</v>
      </c>
      <c r="C2257" s="59" t="s">
        <v>31235</v>
      </c>
      <c r="D2257" s="59" t="s">
        <v>31236</v>
      </c>
      <c r="E2257" s="164">
        <v>129</v>
      </c>
      <c r="F2257" s="164">
        <v>85</v>
      </c>
      <c r="G2257" s="165">
        <v>0.65</v>
      </c>
      <c r="H2257" s="59" t="s">
        <v>32618</v>
      </c>
      <c r="I2257" s="164">
        <v>100.34</v>
      </c>
      <c r="J2257" s="164">
        <v>185.34</v>
      </c>
      <c r="K2257" s="59">
        <v>14</v>
      </c>
      <c r="L2257" s="59" t="s">
        <v>18516</v>
      </c>
      <c r="M2257" s="59" t="s">
        <v>18516</v>
      </c>
    </row>
    <row r="2258" spans="1:18" s="59" customFormat="1" ht="14.25">
      <c r="A2258" s="59" t="s">
        <v>21054</v>
      </c>
      <c r="B2258" s="59" t="s">
        <v>32617</v>
      </c>
      <c r="C2258" s="59" t="s">
        <v>31235</v>
      </c>
      <c r="D2258" s="59" t="s">
        <v>31236</v>
      </c>
      <c r="E2258" s="59" t="s">
        <v>18516</v>
      </c>
      <c r="F2258" s="59" t="s">
        <v>18516</v>
      </c>
      <c r="G2258" s="59" t="s">
        <v>18516</v>
      </c>
      <c r="H2258" s="59" t="s">
        <v>18516</v>
      </c>
      <c r="I2258" s="59" t="s">
        <v>18516</v>
      </c>
      <c r="J2258" s="59" t="s">
        <v>18516</v>
      </c>
      <c r="K2258" s="59" t="s">
        <v>29707</v>
      </c>
      <c r="L2258" s="59" t="s">
        <v>18516</v>
      </c>
      <c r="M2258" s="59" t="s">
        <v>18516</v>
      </c>
    </row>
    <row r="2259" spans="1:18" s="59" customFormat="1" ht="14.25">
      <c r="A2259" s="59" t="s">
        <v>21060</v>
      </c>
      <c r="B2259" s="59" t="s">
        <v>32619</v>
      </c>
      <c r="C2259" s="59" t="s">
        <v>30976</v>
      </c>
      <c r="D2259" s="59" t="s">
        <v>30977</v>
      </c>
      <c r="E2259" s="164">
        <v>150</v>
      </c>
      <c r="F2259" s="164">
        <v>130</v>
      </c>
      <c r="G2259" s="165">
        <v>0.86</v>
      </c>
      <c r="H2259" s="59" t="s">
        <v>32568</v>
      </c>
      <c r="I2259" s="164">
        <v>56.18</v>
      </c>
      <c r="J2259" s="164">
        <v>186.18</v>
      </c>
      <c r="K2259" s="59">
        <v>57</v>
      </c>
      <c r="L2259" s="59" t="s">
        <v>29410</v>
      </c>
      <c r="M2259" s="59" t="s">
        <v>29416</v>
      </c>
    </row>
    <row r="2260" spans="1:18" s="59" customFormat="1" ht="14.25">
      <c r="A2260" s="59" t="s">
        <v>21063</v>
      </c>
      <c r="B2260" s="59" t="s">
        <v>32620</v>
      </c>
      <c r="C2260" s="59" t="s">
        <v>30976</v>
      </c>
      <c r="D2260" s="59" t="s">
        <v>30977</v>
      </c>
      <c r="E2260" s="59" t="s">
        <v>18516</v>
      </c>
      <c r="F2260" s="59" t="s">
        <v>18516</v>
      </c>
      <c r="G2260" s="59" t="s">
        <v>18516</v>
      </c>
      <c r="H2260" s="59" t="s">
        <v>18516</v>
      </c>
      <c r="I2260" s="59" t="s">
        <v>18516</v>
      </c>
      <c r="J2260" s="59" t="s">
        <v>18516</v>
      </c>
      <c r="K2260" s="59" t="s">
        <v>29707</v>
      </c>
      <c r="L2260" s="59" t="s">
        <v>18516</v>
      </c>
      <c r="M2260" s="59" t="s">
        <v>18516</v>
      </c>
    </row>
    <row r="2261" spans="1:18" s="59" customFormat="1" ht="14.25">
      <c r="A2261" s="59" t="s">
        <v>25189</v>
      </c>
      <c r="B2261" s="59" t="s">
        <v>32621</v>
      </c>
      <c r="C2261" s="59" t="s">
        <v>29506</v>
      </c>
      <c r="D2261" s="59" t="s">
        <v>29507</v>
      </c>
      <c r="E2261" s="59" t="s">
        <v>18516</v>
      </c>
      <c r="F2261" s="59" t="s">
        <v>18516</v>
      </c>
      <c r="G2261" s="59" t="s">
        <v>18516</v>
      </c>
      <c r="H2261" s="59" t="s">
        <v>18516</v>
      </c>
      <c r="I2261" s="59" t="s">
        <v>18516</v>
      </c>
      <c r="J2261" s="59" t="s">
        <v>18516</v>
      </c>
      <c r="K2261" s="59" t="s">
        <v>29707</v>
      </c>
      <c r="L2261" s="59" t="s">
        <v>18516</v>
      </c>
      <c r="M2261" s="59" t="s">
        <v>18516</v>
      </c>
    </row>
    <row r="2262" spans="1:18" s="59" customFormat="1" ht="14.25">
      <c r="A2262" s="59" t="s">
        <v>18820</v>
      </c>
      <c r="B2262" s="59" t="s">
        <v>32622</v>
      </c>
      <c r="C2262" s="59" t="s">
        <v>29610</v>
      </c>
      <c r="D2262" s="59" t="s">
        <v>29611</v>
      </c>
      <c r="E2262" s="164">
        <v>387</v>
      </c>
      <c r="F2262" s="164">
        <v>200</v>
      </c>
      <c r="G2262" s="165">
        <v>0.51</v>
      </c>
      <c r="H2262" s="59" t="s">
        <v>31187</v>
      </c>
      <c r="I2262" s="164">
        <v>155.11</v>
      </c>
      <c r="J2262" s="164">
        <v>355.11</v>
      </c>
      <c r="K2262" s="59">
        <v>17</v>
      </c>
      <c r="L2262" s="59" t="s">
        <v>18516</v>
      </c>
      <c r="M2262" s="59" t="s">
        <v>18516</v>
      </c>
    </row>
    <row r="2263" spans="1:18" s="59" customFormat="1" ht="14.25">
      <c r="A2263" s="59" t="s">
        <v>18817</v>
      </c>
      <c r="B2263" s="59" t="s">
        <v>32623</v>
      </c>
      <c r="C2263" s="59" t="s">
        <v>29610</v>
      </c>
      <c r="D2263" s="59" t="s">
        <v>29611</v>
      </c>
      <c r="E2263" s="59" t="s">
        <v>18516</v>
      </c>
      <c r="F2263" s="59" t="s">
        <v>18516</v>
      </c>
      <c r="G2263" s="59" t="s">
        <v>18516</v>
      </c>
      <c r="H2263" s="59" t="s">
        <v>18516</v>
      </c>
      <c r="I2263" s="59" t="s">
        <v>18516</v>
      </c>
      <c r="J2263" s="59" t="s">
        <v>18516</v>
      </c>
      <c r="K2263" s="59" t="s">
        <v>29707</v>
      </c>
      <c r="L2263" s="59" t="s">
        <v>18516</v>
      </c>
      <c r="M2263" s="59" t="s">
        <v>18516</v>
      </c>
    </row>
    <row r="2264" spans="1:18" s="59" customFormat="1" ht="14.25">
      <c r="A2264" s="59" t="s">
        <v>18740</v>
      </c>
      <c r="B2264" s="59" t="s">
        <v>32624</v>
      </c>
      <c r="C2264" s="59" t="s">
        <v>29610</v>
      </c>
      <c r="D2264" s="59" t="s">
        <v>29611</v>
      </c>
      <c r="E2264" s="164">
        <v>440</v>
      </c>
      <c r="F2264" s="164">
        <v>400</v>
      </c>
      <c r="G2264" s="165">
        <v>0.9</v>
      </c>
      <c r="H2264" s="59" t="s">
        <v>18516</v>
      </c>
      <c r="I2264" s="164">
        <v>141.8</v>
      </c>
      <c r="J2264" s="164">
        <v>541.8</v>
      </c>
      <c r="K2264" s="59">
        <v>34</v>
      </c>
      <c r="L2264" s="59" t="s">
        <v>18516</v>
      </c>
      <c r="M2264" s="59" t="s">
        <v>18516</v>
      </c>
    </row>
    <row r="2265" spans="1:18" s="59" customFormat="1" ht="14.25">
      <c r="A2265" s="59" t="s">
        <v>18743</v>
      </c>
      <c r="B2265" s="59" t="s">
        <v>32625</v>
      </c>
      <c r="C2265" s="59" t="s">
        <v>29610</v>
      </c>
      <c r="D2265" s="59" t="s">
        <v>29611</v>
      </c>
      <c r="E2265" s="164">
        <v>440</v>
      </c>
      <c r="F2265" s="164">
        <v>400</v>
      </c>
      <c r="G2265" s="165">
        <v>0.9</v>
      </c>
      <c r="H2265" s="59" t="s">
        <v>18516</v>
      </c>
      <c r="I2265" s="164">
        <v>141.8</v>
      </c>
      <c r="J2265" s="164">
        <v>541.8</v>
      </c>
      <c r="K2265" s="59">
        <v>86</v>
      </c>
      <c r="L2265" s="59" t="s">
        <v>18516</v>
      </c>
      <c r="M2265" s="59" t="s">
        <v>18516</v>
      </c>
    </row>
    <row r="2266" spans="1:18" s="59" customFormat="1" ht="14.25">
      <c r="A2266" s="59" t="s">
        <v>593</v>
      </c>
      <c r="B2266" s="59" t="s">
        <v>32626</v>
      </c>
      <c r="C2266" s="59" t="s">
        <v>29509</v>
      </c>
      <c r="D2266" s="59" t="s">
        <v>29510</v>
      </c>
      <c r="E2266" s="164">
        <v>140</v>
      </c>
      <c r="F2266" s="164">
        <v>96</v>
      </c>
      <c r="G2266" s="165">
        <v>0.68</v>
      </c>
      <c r="H2266" s="59" t="s">
        <v>18516</v>
      </c>
      <c r="I2266" s="164">
        <v>43.11</v>
      </c>
      <c r="J2266" s="164">
        <v>139.11</v>
      </c>
      <c r="K2266" s="59">
        <v>109</v>
      </c>
      <c r="L2266" s="59" t="s">
        <v>18516</v>
      </c>
      <c r="M2266" s="59" t="s">
        <v>18516</v>
      </c>
    </row>
    <row r="2267" spans="1:18" s="59" customFormat="1" ht="14.25">
      <c r="A2267" s="59" t="s">
        <v>28259</v>
      </c>
      <c r="B2267" s="59" t="s">
        <v>32627</v>
      </c>
      <c r="C2267" s="59" t="s">
        <v>29518</v>
      </c>
      <c r="D2267" s="59" t="s">
        <v>29519</v>
      </c>
      <c r="E2267" s="164">
        <v>278</v>
      </c>
      <c r="F2267" s="164">
        <v>260</v>
      </c>
      <c r="G2267" s="165">
        <v>0.93</v>
      </c>
      <c r="H2267" s="59" t="s">
        <v>18516</v>
      </c>
      <c r="I2267" s="164">
        <v>90.54</v>
      </c>
      <c r="J2267" s="164">
        <v>350.54</v>
      </c>
      <c r="K2267" s="59">
        <v>175</v>
      </c>
      <c r="L2267" s="59" t="s">
        <v>18516</v>
      </c>
      <c r="M2267" s="59" t="s">
        <v>18516</v>
      </c>
    </row>
    <row r="2268" spans="1:18" s="59" customFormat="1" ht="14.25">
      <c r="A2268" s="59" t="s">
        <v>28253</v>
      </c>
      <c r="B2268" s="59" t="s">
        <v>32628</v>
      </c>
      <c r="C2268" s="59" t="s">
        <v>29518</v>
      </c>
      <c r="D2268" s="59" t="s">
        <v>29519</v>
      </c>
      <c r="E2268" s="164">
        <v>265</v>
      </c>
      <c r="F2268" s="164">
        <v>245</v>
      </c>
      <c r="G2268" s="165">
        <v>0.92</v>
      </c>
      <c r="H2268" s="59" t="s">
        <v>18516</v>
      </c>
      <c r="I2268" s="164">
        <v>83.95</v>
      </c>
      <c r="J2268" s="164">
        <v>328.95</v>
      </c>
      <c r="K2268" s="59">
        <v>167</v>
      </c>
      <c r="L2268" s="59" t="s">
        <v>18516</v>
      </c>
      <c r="M2268" s="59" t="s">
        <v>18516</v>
      </c>
    </row>
    <row r="2269" spans="1:18" s="59" customFormat="1" ht="14.25">
      <c r="A2269" s="59" t="s">
        <v>32629</v>
      </c>
      <c r="B2269" s="59" t="s">
        <v>32630</v>
      </c>
      <c r="C2269" s="59" t="s">
        <v>29414</v>
      </c>
      <c r="D2269" s="59" t="s">
        <v>29415</v>
      </c>
      <c r="E2269" s="164">
        <v>780</v>
      </c>
      <c r="F2269" s="164">
        <v>780</v>
      </c>
      <c r="G2269" s="59" t="s">
        <v>18516</v>
      </c>
      <c r="H2269" s="59" t="s">
        <v>18516</v>
      </c>
      <c r="I2269" s="164">
        <v>257.06</v>
      </c>
      <c r="J2269" s="164">
        <v>1037.06</v>
      </c>
      <c r="K2269" s="59">
        <v>0</v>
      </c>
      <c r="L2269" s="59" t="s">
        <v>18516</v>
      </c>
      <c r="M2269" s="59" t="s">
        <v>18516</v>
      </c>
    </row>
    <row r="2270" spans="1:18" s="59" customFormat="1" ht="14.25">
      <c r="A2270" s="59" t="s">
        <v>32631</v>
      </c>
      <c r="B2270" s="59" t="s">
        <v>32632</v>
      </c>
      <c r="C2270" s="59" t="s">
        <v>29414</v>
      </c>
      <c r="D2270" s="59" t="s">
        <v>29415</v>
      </c>
      <c r="E2270" s="164">
        <v>780</v>
      </c>
      <c r="F2270" s="164">
        <v>780</v>
      </c>
      <c r="G2270" s="59" t="s">
        <v>18516</v>
      </c>
      <c r="H2270" s="59" t="s">
        <v>18516</v>
      </c>
      <c r="I2270" s="164">
        <v>257.06</v>
      </c>
      <c r="J2270" s="164">
        <v>1037.06</v>
      </c>
      <c r="K2270" s="59">
        <v>0</v>
      </c>
      <c r="L2270" s="59" t="s">
        <v>18516</v>
      </c>
      <c r="M2270" s="59" t="s">
        <v>18516</v>
      </c>
    </row>
    <row r="2271" spans="1:18" s="59" customFormat="1" ht="14.25">
      <c r="A2271" s="59" t="s">
        <v>32633</v>
      </c>
      <c r="B2271" s="59" t="s">
        <v>32634</v>
      </c>
      <c r="C2271" s="59" t="s">
        <v>29414</v>
      </c>
      <c r="D2271" s="59" t="s">
        <v>29415</v>
      </c>
      <c r="E2271" s="164">
        <v>450</v>
      </c>
      <c r="F2271" s="164">
        <v>450</v>
      </c>
      <c r="G2271" s="59" t="s">
        <v>18516</v>
      </c>
      <c r="H2271" s="59" t="s">
        <v>18516</v>
      </c>
      <c r="I2271" s="164">
        <v>84.78</v>
      </c>
      <c r="J2271" s="164">
        <v>534.78</v>
      </c>
      <c r="K2271" s="59">
        <v>0</v>
      </c>
      <c r="L2271" s="59" t="s">
        <v>18516</v>
      </c>
      <c r="M2271" s="59" t="s">
        <v>18516</v>
      </c>
    </row>
    <row r="2272" spans="1:18" s="59" customFormat="1" ht="14.25">
      <c r="A2272" s="59" t="s">
        <v>32635</v>
      </c>
      <c r="B2272" s="59" t="s">
        <v>32636</v>
      </c>
      <c r="C2272" s="59" t="s">
        <v>29414</v>
      </c>
      <c r="D2272" s="59" t="s">
        <v>29415</v>
      </c>
      <c r="E2272" s="164">
        <v>450</v>
      </c>
      <c r="F2272" s="164">
        <v>450</v>
      </c>
      <c r="G2272" s="59" t="s">
        <v>18516</v>
      </c>
      <c r="H2272" s="59" t="s">
        <v>18516</v>
      </c>
      <c r="I2272" s="164">
        <v>84.78</v>
      </c>
      <c r="J2272" s="164">
        <v>534.78</v>
      </c>
      <c r="K2272" s="59">
        <v>0</v>
      </c>
      <c r="L2272" s="59" t="s">
        <v>18516</v>
      </c>
      <c r="M2272" s="59" t="s">
        <v>18516</v>
      </c>
    </row>
    <row r="2273" spans="1:18" s="59" customFormat="1" ht="14.25">
      <c r="A2273" s="59" t="s">
        <v>32637</v>
      </c>
      <c r="B2273" s="59" t="s">
        <v>32638</v>
      </c>
      <c r="C2273" s="59" t="s">
        <v>29414</v>
      </c>
      <c r="D2273" s="59" t="s">
        <v>29415</v>
      </c>
      <c r="E2273" s="164">
        <v>354</v>
      </c>
      <c r="F2273" s="164">
        <v>354</v>
      </c>
      <c r="G2273" s="59" t="s">
        <v>18516</v>
      </c>
      <c r="H2273" s="59" t="s">
        <v>18516</v>
      </c>
      <c r="I2273" s="164">
        <v>102.52</v>
      </c>
      <c r="J2273" s="164">
        <v>456.52</v>
      </c>
      <c r="K2273" s="59">
        <v>81</v>
      </c>
      <c r="L2273" s="59" t="s">
        <v>18516</v>
      </c>
      <c r="M2273" s="59" t="s">
        <v>18516</v>
      </c>
    </row>
    <row r="2274" spans="1:18" s="59" customFormat="1" ht="14.25">
      <c r="A2274" s="59" t="s">
        <v>18755</v>
      </c>
      <c r="B2274" s="59" t="s">
        <v>32639</v>
      </c>
      <c r="C2274" s="59" t="s">
        <v>29414</v>
      </c>
      <c r="D2274" s="59" t="s">
        <v>29415</v>
      </c>
      <c r="E2274" s="164">
        <v>265</v>
      </c>
      <c r="F2274" s="164">
        <v>240</v>
      </c>
      <c r="G2274" s="165">
        <v>0.9</v>
      </c>
      <c r="H2274" s="59" t="s">
        <v>18516</v>
      </c>
      <c r="I2274" s="164">
        <v>100.97</v>
      </c>
      <c r="J2274" s="164">
        <v>340.97</v>
      </c>
      <c r="K2274" s="59">
        <v>263</v>
      </c>
      <c r="L2274" s="59" t="s">
        <v>18516</v>
      </c>
      <c r="M2274" s="59" t="s">
        <v>18516</v>
      </c>
    </row>
    <row r="2275" spans="1:18" s="59" customFormat="1" ht="14.25">
      <c r="A2275" s="59" t="s">
        <v>32640</v>
      </c>
      <c r="B2275" s="59" t="s">
        <v>31625</v>
      </c>
      <c r="C2275" s="59" t="s">
        <v>29414</v>
      </c>
      <c r="D2275" s="59" t="s">
        <v>29415</v>
      </c>
      <c r="E2275" s="59" t="s">
        <v>18516</v>
      </c>
      <c r="F2275" s="59" t="s">
        <v>18516</v>
      </c>
      <c r="G2275" s="59" t="s">
        <v>18516</v>
      </c>
      <c r="H2275" s="59" t="s">
        <v>18516</v>
      </c>
      <c r="I2275" s="59" t="s">
        <v>18516</v>
      </c>
      <c r="J2275" s="59" t="s">
        <v>18516</v>
      </c>
      <c r="K2275" s="59" t="s">
        <v>29707</v>
      </c>
      <c r="L2275" s="59" t="s">
        <v>18516</v>
      </c>
      <c r="M2275" s="59" t="s">
        <v>18516</v>
      </c>
    </row>
    <row r="2276" spans="1:18" s="59" customFormat="1" ht="14.25">
      <c r="A2276" s="59" t="s">
        <v>32641</v>
      </c>
      <c r="B2276" s="59" t="s">
        <v>31636</v>
      </c>
      <c r="C2276" s="59" t="s">
        <v>29414</v>
      </c>
      <c r="D2276" s="59" t="s">
        <v>29415</v>
      </c>
      <c r="E2276" s="164">
        <v>285</v>
      </c>
      <c r="F2276" s="164">
        <v>260</v>
      </c>
      <c r="G2276" s="165">
        <v>0.91</v>
      </c>
      <c r="H2276" s="59" t="s">
        <v>18516</v>
      </c>
      <c r="I2276" s="164">
        <v>150.1</v>
      </c>
      <c r="J2276" s="164">
        <v>410.1</v>
      </c>
      <c r="K2276" s="59">
        <v>0</v>
      </c>
      <c r="L2276" s="59" t="s">
        <v>18516</v>
      </c>
      <c r="M2276" s="59" t="s">
        <v>18516</v>
      </c>
    </row>
    <row r="2277" spans="1:18" s="59" customFormat="1" ht="14.25">
      <c r="A2277" s="59" t="s">
        <v>18752</v>
      </c>
      <c r="B2277" s="59" t="s">
        <v>32642</v>
      </c>
      <c r="C2277" s="59" t="s">
        <v>29414</v>
      </c>
      <c r="D2277" s="59" t="s">
        <v>29415</v>
      </c>
      <c r="E2277" s="164">
        <v>265</v>
      </c>
      <c r="F2277" s="164">
        <v>240</v>
      </c>
      <c r="G2277" s="165">
        <v>0.9</v>
      </c>
      <c r="H2277" s="59" t="s">
        <v>18516</v>
      </c>
      <c r="I2277" s="164">
        <v>100.97</v>
      </c>
      <c r="J2277" s="164">
        <v>340.97</v>
      </c>
      <c r="K2277" s="59">
        <v>142</v>
      </c>
      <c r="L2277" s="59" t="s">
        <v>29439</v>
      </c>
      <c r="M2277" s="59" t="s">
        <v>29808</v>
      </c>
    </row>
    <row r="2278" spans="1:18" s="59" customFormat="1" ht="14.25">
      <c r="A2278" s="59" t="s">
        <v>32643</v>
      </c>
      <c r="B2278" s="59" t="s">
        <v>32644</v>
      </c>
      <c r="C2278" s="59" t="s">
        <v>29414</v>
      </c>
      <c r="D2278" s="59" t="s">
        <v>29415</v>
      </c>
      <c r="E2278" s="164">
        <v>650</v>
      </c>
      <c r="F2278" s="164">
        <v>650</v>
      </c>
      <c r="G2278" s="59" t="s">
        <v>18516</v>
      </c>
      <c r="H2278" s="59" t="s">
        <v>18516</v>
      </c>
      <c r="I2278" s="164">
        <v>237.15</v>
      </c>
      <c r="J2278" s="164">
        <v>887.15</v>
      </c>
      <c r="K2278" s="59">
        <v>0</v>
      </c>
      <c r="L2278" s="59" t="s">
        <v>18516</v>
      </c>
      <c r="M2278" s="59" t="s">
        <v>18516</v>
      </c>
    </row>
    <row r="2279" spans="1:18" s="59" customFormat="1" ht="14.25">
      <c r="A2279" s="59" t="s">
        <v>32645</v>
      </c>
      <c r="B2279" s="59" t="s">
        <v>32646</v>
      </c>
      <c r="C2279" s="59" t="s">
        <v>29414</v>
      </c>
      <c r="D2279" s="59" t="s">
        <v>29415</v>
      </c>
      <c r="E2279" s="164">
        <v>625</v>
      </c>
      <c r="F2279" s="164">
        <v>625</v>
      </c>
      <c r="G2279" s="59" t="s">
        <v>18516</v>
      </c>
      <c r="H2279" s="59" t="s">
        <v>18516</v>
      </c>
      <c r="I2279" s="164">
        <v>190.31</v>
      </c>
      <c r="J2279" s="164">
        <v>815.31</v>
      </c>
      <c r="K2279" s="59">
        <v>22</v>
      </c>
      <c r="L2279" s="59" t="s">
        <v>29455</v>
      </c>
      <c r="M2279" s="59" t="s">
        <v>29711</v>
      </c>
    </row>
    <row r="2280" spans="1:18" s="59" customFormat="1" ht="14.25">
      <c r="A2280" s="59" t="s">
        <v>18707</v>
      </c>
      <c r="B2280" s="59" t="s">
        <v>32647</v>
      </c>
      <c r="C2280" s="59" t="s">
        <v>29414</v>
      </c>
      <c r="D2280" s="59" t="s">
        <v>29415</v>
      </c>
      <c r="E2280" s="164">
        <v>340</v>
      </c>
      <c r="F2280" s="164">
        <v>305</v>
      </c>
      <c r="G2280" s="165">
        <v>0.89</v>
      </c>
      <c r="H2280" s="59" t="s">
        <v>18516</v>
      </c>
      <c r="I2280" s="164">
        <v>94.02</v>
      </c>
      <c r="J2280" s="164">
        <v>399.02</v>
      </c>
      <c r="K2280" s="59">
        <v>60</v>
      </c>
      <c r="L2280" s="59" t="s">
        <v>29439</v>
      </c>
      <c r="M2280" s="59" t="s">
        <v>29935</v>
      </c>
    </row>
    <row r="2281" spans="1:18" s="59" customFormat="1" ht="14.25">
      <c r="A2281" s="59" t="s">
        <v>18704</v>
      </c>
      <c r="B2281" s="59" t="s">
        <v>32648</v>
      </c>
      <c r="C2281" s="59" t="s">
        <v>29414</v>
      </c>
      <c r="D2281" s="59" t="s">
        <v>29415</v>
      </c>
      <c r="E2281" s="164">
        <v>360</v>
      </c>
      <c r="F2281" s="164">
        <v>320</v>
      </c>
      <c r="G2281" s="165">
        <v>0.88</v>
      </c>
      <c r="H2281" s="59" t="s">
        <v>18516</v>
      </c>
      <c r="I2281" s="164">
        <v>102.45</v>
      </c>
      <c r="J2281" s="164">
        <v>422.45</v>
      </c>
      <c r="K2281" s="59">
        <v>0</v>
      </c>
      <c r="L2281" s="59" t="s">
        <v>29410</v>
      </c>
      <c r="M2281" s="59" t="s">
        <v>30111</v>
      </c>
    </row>
    <row r="2282" spans="1:18" s="59" customFormat="1" ht="14.25">
      <c r="A2282" s="59" t="s">
        <v>32649</v>
      </c>
      <c r="B2282" s="59" t="s">
        <v>32650</v>
      </c>
      <c r="C2282" s="59" t="s">
        <v>29562</v>
      </c>
      <c r="D2282" s="59" t="s">
        <v>29562</v>
      </c>
      <c r="E2282" s="59" t="s">
        <v>18516</v>
      </c>
      <c r="F2282" s="59" t="s">
        <v>18516</v>
      </c>
      <c r="G2282" s="59" t="s">
        <v>18516</v>
      </c>
      <c r="H2282" s="59" t="s">
        <v>18516</v>
      </c>
      <c r="I2282" s="59" t="s">
        <v>18516</v>
      </c>
      <c r="J2282" s="59" t="s">
        <v>18516</v>
      </c>
      <c r="K2282" s="59" t="s">
        <v>29707</v>
      </c>
      <c r="L2282" s="59" t="s">
        <v>18516</v>
      </c>
      <c r="M2282" s="59" t="s">
        <v>18516</v>
      </c>
    </row>
    <row r="2283" spans="1:18" s="59" customFormat="1" ht="14.25">
      <c r="A2283" s="59" t="s">
        <v>32651</v>
      </c>
      <c r="B2283" s="59" t="s">
        <v>32652</v>
      </c>
      <c r="C2283" s="59" t="s">
        <v>29562</v>
      </c>
      <c r="D2283" s="59" t="s">
        <v>29562</v>
      </c>
      <c r="E2283" s="59" t="s">
        <v>18516</v>
      </c>
      <c r="F2283" s="59" t="s">
        <v>18516</v>
      </c>
      <c r="G2283" s="59" t="s">
        <v>18516</v>
      </c>
      <c r="H2283" s="59" t="s">
        <v>18516</v>
      </c>
      <c r="I2283" s="59" t="s">
        <v>18516</v>
      </c>
      <c r="J2283" s="59" t="s">
        <v>18516</v>
      </c>
      <c r="K2283" s="59" t="s">
        <v>29707</v>
      </c>
      <c r="L2283" s="59" t="s">
        <v>18516</v>
      </c>
      <c r="M2283" s="59" t="s">
        <v>18516</v>
      </c>
    </row>
    <row r="2284" spans="1:18" s="59" customFormat="1" ht="14.25">
      <c r="A2284" s="59" t="s">
        <v>20849</v>
      </c>
      <c r="B2284" s="59" t="s">
        <v>32653</v>
      </c>
      <c r="C2284" s="59" t="s">
        <v>29424</v>
      </c>
      <c r="D2284" s="59" t="s">
        <v>29425</v>
      </c>
      <c r="E2284" s="164">
        <v>225</v>
      </c>
      <c r="F2284" s="164">
        <v>225</v>
      </c>
      <c r="G2284" s="59" t="s">
        <v>18516</v>
      </c>
      <c r="H2284" s="59" t="s">
        <v>18516</v>
      </c>
      <c r="I2284" s="164">
        <v>101.05</v>
      </c>
      <c r="J2284" s="164">
        <v>326.05</v>
      </c>
      <c r="K2284" s="59">
        <v>21</v>
      </c>
      <c r="L2284" s="59" t="s">
        <v>18516</v>
      </c>
      <c r="M2284" s="59" t="s">
        <v>18516</v>
      </c>
    </row>
    <row r="2285" spans="1:18" s="59" customFormat="1" ht="14.25">
      <c r="A2285" s="59" t="s">
        <v>18710</v>
      </c>
      <c r="B2285" s="59" t="s">
        <v>32654</v>
      </c>
      <c r="C2285" s="59" t="s">
        <v>29493</v>
      </c>
      <c r="D2285" s="59" t="s">
        <v>29494</v>
      </c>
      <c r="E2285" s="59" t="s">
        <v>18516</v>
      </c>
      <c r="F2285" s="59" t="s">
        <v>18516</v>
      </c>
      <c r="G2285" s="59" t="s">
        <v>18516</v>
      </c>
      <c r="H2285" s="59" t="s">
        <v>18516</v>
      </c>
      <c r="I2285" s="59" t="s">
        <v>18516</v>
      </c>
      <c r="J2285" s="59" t="s">
        <v>18516</v>
      </c>
      <c r="K2285" s="59" t="s">
        <v>29707</v>
      </c>
      <c r="L2285" s="59" t="s">
        <v>18516</v>
      </c>
      <c r="M2285" s="59" t="s">
        <v>18516</v>
      </c>
    </row>
    <row r="2286" spans="1:18" s="59" customFormat="1" ht="14.25">
      <c r="A2286" s="59" t="s">
        <v>18713</v>
      </c>
      <c r="B2286" s="59" t="s">
        <v>32655</v>
      </c>
      <c r="C2286" s="59" t="s">
        <v>29493</v>
      </c>
      <c r="D2286" s="59" t="s">
        <v>29494</v>
      </c>
      <c r="E2286" s="59" t="s">
        <v>18516</v>
      </c>
      <c r="F2286" s="59" t="s">
        <v>18516</v>
      </c>
      <c r="G2286" s="59" t="s">
        <v>18516</v>
      </c>
      <c r="H2286" s="59" t="s">
        <v>18516</v>
      </c>
      <c r="I2286" s="59" t="s">
        <v>18516</v>
      </c>
      <c r="J2286" s="59" t="s">
        <v>18516</v>
      </c>
      <c r="K2286" s="59" t="s">
        <v>29707</v>
      </c>
      <c r="L2286" s="59" t="s">
        <v>18516</v>
      </c>
      <c r="M2286" s="59" t="s">
        <v>18516</v>
      </c>
    </row>
    <row r="2287" spans="1:18" s="59" customFormat="1" ht="14.25">
      <c r="A2287" s="59" t="s">
        <v>18716</v>
      </c>
      <c r="B2287" s="59" t="s">
        <v>32656</v>
      </c>
      <c r="C2287" s="59" t="s">
        <v>29493</v>
      </c>
      <c r="D2287" s="59" t="s">
        <v>29494</v>
      </c>
      <c r="E2287" s="164">
        <v>311</v>
      </c>
      <c r="F2287" s="164">
        <v>285</v>
      </c>
      <c r="G2287" s="165">
        <v>0.91</v>
      </c>
      <c r="H2287" s="59" t="s">
        <v>18516</v>
      </c>
      <c r="I2287" s="164">
        <v>158.35</v>
      </c>
      <c r="J2287" s="164">
        <v>443.35</v>
      </c>
      <c r="K2287" s="59">
        <v>0</v>
      </c>
      <c r="L2287" s="59" t="s">
        <v>18516</v>
      </c>
      <c r="M2287" s="59" t="s">
        <v>18516</v>
      </c>
    </row>
    <row r="2288" spans="1:18" s="59" customFormat="1" ht="14.25">
      <c r="A2288" s="59" t="s">
        <v>16070</v>
      </c>
      <c r="B2288" s="59" t="s">
        <v>32657</v>
      </c>
      <c r="C2288" s="59" t="s">
        <v>29893</v>
      </c>
      <c r="D2288" s="59" t="s">
        <v>29894</v>
      </c>
      <c r="E2288" s="164">
        <v>235</v>
      </c>
      <c r="F2288" s="164">
        <v>200</v>
      </c>
      <c r="G2288" s="165">
        <v>0.85</v>
      </c>
      <c r="H2288" s="59" t="s">
        <v>18516</v>
      </c>
      <c r="I2288" s="164">
        <v>54.49</v>
      </c>
      <c r="J2288" s="164">
        <v>254.49</v>
      </c>
      <c r="K2288" s="59">
        <v>55</v>
      </c>
      <c r="L2288" s="59" t="s">
        <v>29439</v>
      </c>
      <c r="M2288" s="59" t="s">
        <v>29678</v>
      </c>
    </row>
    <row r="2289" spans="1:18" s="59" customFormat="1" ht="14.25">
      <c r="A2289" s="59" t="s">
        <v>16067</v>
      </c>
      <c r="B2289" s="59" t="s">
        <v>32658</v>
      </c>
      <c r="C2289" s="59" t="s">
        <v>29893</v>
      </c>
      <c r="D2289" s="59" t="s">
        <v>29894</v>
      </c>
      <c r="E2289" s="59" t="s">
        <v>18516</v>
      </c>
      <c r="F2289" s="59" t="s">
        <v>18516</v>
      </c>
      <c r="G2289" s="59" t="s">
        <v>18516</v>
      </c>
      <c r="H2289" s="59" t="s">
        <v>18516</v>
      </c>
      <c r="I2289" s="59" t="s">
        <v>18516</v>
      </c>
      <c r="J2289" s="59" t="s">
        <v>18516</v>
      </c>
      <c r="K2289" s="59" t="s">
        <v>29707</v>
      </c>
      <c r="L2289" s="59" t="s">
        <v>18516</v>
      </c>
      <c r="M2289" s="59" t="s">
        <v>18516</v>
      </c>
    </row>
    <row r="2290" spans="1:18" s="59" customFormat="1" ht="14.25">
      <c r="A2290" s="59" t="s">
        <v>21029</v>
      </c>
      <c r="B2290" s="59" t="s">
        <v>32659</v>
      </c>
      <c r="C2290" s="59" t="s">
        <v>29518</v>
      </c>
      <c r="D2290" s="59" t="s">
        <v>29519</v>
      </c>
      <c r="E2290" s="164">
        <v>255</v>
      </c>
      <c r="F2290" s="164">
        <v>240</v>
      </c>
      <c r="G2290" s="165">
        <v>0.94</v>
      </c>
      <c r="H2290" s="59" t="s">
        <v>18516</v>
      </c>
      <c r="I2290" s="164">
        <v>102.87</v>
      </c>
      <c r="J2290" s="164">
        <v>342.87</v>
      </c>
      <c r="K2290" s="59">
        <v>6</v>
      </c>
      <c r="L2290" s="59" t="s">
        <v>18516</v>
      </c>
      <c r="M2290" s="59" t="s">
        <v>18516</v>
      </c>
    </row>
    <row r="2291" spans="1:18" s="59" customFormat="1" ht="14.25">
      <c r="A2291" s="59" t="s">
        <v>21026</v>
      </c>
      <c r="B2291" s="59" t="s">
        <v>32660</v>
      </c>
      <c r="C2291" s="59" t="s">
        <v>29518</v>
      </c>
      <c r="D2291" s="59" t="s">
        <v>29519</v>
      </c>
      <c r="E2291" s="59" t="s">
        <v>18516</v>
      </c>
      <c r="F2291" s="59" t="s">
        <v>18516</v>
      </c>
      <c r="G2291" s="59" t="s">
        <v>18516</v>
      </c>
      <c r="H2291" s="59" t="s">
        <v>18516</v>
      </c>
      <c r="I2291" s="59" t="s">
        <v>18516</v>
      </c>
      <c r="J2291" s="59" t="s">
        <v>18516</v>
      </c>
      <c r="K2291" s="59" t="s">
        <v>29707</v>
      </c>
      <c r="L2291" s="59" t="s">
        <v>18516</v>
      </c>
      <c r="M2291" s="59" t="s">
        <v>18516</v>
      </c>
    </row>
    <row r="2292" spans="1:18" s="59" customFormat="1" ht="14.25">
      <c r="A2292" s="59" t="s">
        <v>7692</v>
      </c>
      <c r="B2292" s="59" t="s">
        <v>32661</v>
      </c>
      <c r="C2292" s="59" t="s">
        <v>29583</v>
      </c>
      <c r="D2292" s="59" t="s">
        <v>29583</v>
      </c>
      <c r="E2292" s="164">
        <v>125</v>
      </c>
      <c r="F2292" s="164">
        <v>97</v>
      </c>
      <c r="G2292" s="165">
        <v>0.77</v>
      </c>
      <c r="H2292" s="59" t="s">
        <v>18516</v>
      </c>
      <c r="I2292" s="164">
        <v>38.41</v>
      </c>
      <c r="J2292" s="164">
        <v>135.41</v>
      </c>
      <c r="K2292" s="59">
        <v>188</v>
      </c>
      <c r="L2292" s="59" t="s">
        <v>18516</v>
      </c>
      <c r="M2292" s="59" t="s">
        <v>18516</v>
      </c>
    </row>
    <row r="2293" spans="1:18" s="59" customFormat="1" ht="14.25">
      <c r="A2293" s="59" t="s">
        <v>7935</v>
      </c>
      <c r="B2293" s="59" t="s">
        <v>32662</v>
      </c>
      <c r="C2293" s="59" t="s">
        <v>29583</v>
      </c>
      <c r="D2293" s="59" t="s">
        <v>29583</v>
      </c>
      <c r="E2293" s="164">
        <v>135</v>
      </c>
      <c r="F2293" s="164">
        <v>95</v>
      </c>
      <c r="G2293" s="165">
        <v>0.7</v>
      </c>
      <c r="H2293" s="59" t="s">
        <v>18516</v>
      </c>
      <c r="I2293" s="164">
        <v>39.56</v>
      </c>
      <c r="J2293" s="164">
        <v>134.56</v>
      </c>
      <c r="K2293" s="59">
        <v>313</v>
      </c>
      <c r="L2293" s="59" t="s">
        <v>18516</v>
      </c>
      <c r="M2293" s="59" t="s">
        <v>18516</v>
      </c>
    </row>
    <row r="2294" spans="1:18" s="59" customFormat="1" ht="14.25">
      <c r="A2294" s="59" t="s">
        <v>7704</v>
      </c>
      <c r="B2294" s="59" t="s">
        <v>32663</v>
      </c>
      <c r="C2294" s="59" t="s">
        <v>29583</v>
      </c>
      <c r="D2294" s="59" t="s">
        <v>29583</v>
      </c>
      <c r="E2294" s="164">
        <v>135</v>
      </c>
      <c r="F2294" s="164">
        <v>95</v>
      </c>
      <c r="G2294" s="165">
        <v>0.7</v>
      </c>
      <c r="H2294" s="59" t="s">
        <v>18516</v>
      </c>
      <c r="I2294" s="164">
        <v>39.56</v>
      </c>
      <c r="J2294" s="164">
        <v>134.56</v>
      </c>
      <c r="K2294" s="59">
        <v>929</v>
      </c>
      <c r="L2294" s="59" t="s">
        <v>18516</v>
      </c>
      <c r="M2294" s="59" t="s">
        <v>18516</v>
      </c>
    </row>
    <row r="2295" spans="1:18" s="59" customFormat="1" ht="14.25">
      <c r="A2295" s="59" t="s">
        <v>11494</v>
      </c>
      <c r="B2295" s="59" t="s">
        <v>32664</v>
      </c>
      <c r="C2295" s="59" t="s">
        <v>29583</v>
      </c>
      <c r="D2295" s="59" t="s">
        <v>29583</v>
      </c>
      <c r="E2295" s="164">
        <v>135</v>
      </c>
      <c r="F2295" s="164">
        <v>105</v>
      </c>
      <c r="G2295" s="165">
        <v>0.77</v>
      </c>
      <c r="H2295" s="59" t="s">
        <v>18516</v>
      </c>
      <c r="I2295" s="164">
        <v>39.56</v>
      </c>
      <c r="J2295" s="164">
        <v>144.56</v>
      </c>
      <c r="K2295" s="59">
        <v>614</v>
      </c>
      <c r="L2295" s="59" t="s">
        <v>18516</v>
      </c>
      <c r="M2295" s="59" t="s">
        <v>18516</v>
      </c>
    </row>
    <row r="2296" spans="1:18" s="59" customFormat="1" ht="14.25">
      <c r="A2296" s="59" t="s">
        <v>7695</v>
      </c>
      <c r="B2296" s="59" t="s">
        <v>32665</v>
      </c>
      <c r="C2296" s="59" t="s">
        <v>29583</v>
      </c>
      <c r="D2296" s="59" t="s">
        <v>29583</v>
      </c>
      <c r="E2296" s="164">
        <v>125</v>
      </c>
      <c r="F2296" s="164">
        <v>87</v>
      </c>
      <c r="G2296" s="165">
        <v>0.69</v>
      </c>
      <c r="H2296" s="59" t="s">
        <v>18516</v>
      </c>
      <c r="I2296" s="164">
        <v>38.41</v>
      </c>
      <c r="J2296" s="164">
        <v>125.41</v>
      </c>
      <c r="K2296" s="59">
        <v>613</v>
      </c>
      <c r="L2296" s="59" t="s">
        <v>18516</v>
      </c>
      <c r="M2296" s="59" t="s">
        <v>18516</v>
      </c>
    </row>
    <row r="2297" spans="1:18" s="59" customFormat="1" ht="14.25">
      <c r="A2297" s="59" t="s">
        <v>7927</v>
      </c>
      <c r="B2297" s="59" t="s">
        <v>32666</v>
      </c>
      <c r="C2297" s="59" t="s">
        <v>29583</v>
      </c>
      <c r="D2297" s="59" t="s">
        <v>29583</v>
      </c>
      <c r="E2297" s="164">
        <v>125</v>
      </c>
      <c r="F2297" s="164">
        <v>97</v>
      </c>
      <c r="G2297" s="165">
        <v>0.77</v>
      </c>
      <c r="H2297" s="59" t="s">
        <v>18516</v>
      </c>
      <c r="I2297" s="164">
        <v>38.41</v>
      </c>
      <c r="J2297" s="164">
        <v>135.41</v>
      </c>
      <c r="K2297" s="59">
        <v>481</v>
      </c>
      <c r="L2297" s="59" t="s">
        <v>18516</v>
      </c>
      <c r="M2297" s="59" t="s">
        <v>18516</v>
      </c>
    </row>
    <row r="2298" spans="1:18" s="59" customFormat="1" ht="14.25">
      <c r="A2298" s="59" t="s">
        <v>18667</v>
      </c>
      <c r="B2298" s="59" t="s">
        <v>32667</v>
      </c>
      <c r="C2298" s="59" t="s">
        <v>29893</v>
      </c>
      <c r="D2298" s="59" t="s">
        <v>29894</v>
      </c>
      <c r="E2298" s="164">
        <v>289</v>
      </c>
      <c r="F2298" s="164">
        <v>210</v>
      </c>
      <c r="G2298" s="165">
        <v>0.72</v>
      </c>
      <c r="H2298" s="59" t="s">
        <v>18516</v>
      </c>
      <c r="I2298" s="164">
        <v>102.43</v>
      </c>
      <c r="J2298" s="164">
        <v>312.43</v>
      </c>
      <c r="K2298" s="59">
        <v>111</v>
      </c>
      <c r="L2298" s="59" t="s">
        <v>18516</v>
      </c>
      <c r="M2298" s="59" t="s">
        <v>18516</v>
      </c>
    </row>
    <row r="2299" spans="1:18" s="59" customFormat="1" ht="14.25">
      <c r="A2299" s="59" t="s">
        <v>18664</v>
      </c>
      <c r="B2299" s="59" t="s">
        <v>32668</v>
      </c>
      <c r="C2299" s="59" t="s">
        <v>29893</v>
      </c>
      <c r="D2299" s="59" t="s">
        <v>29894</v>
      </c>
      <c r="E2299" s="164">
        <v>289</v>
      </c>
      <c r="F2299" s="164">
        <v>210</v>
      </c>
      <c r="G2299" s="165">
        <v>0.72</v>
      </c>
      <c r="H2299" s="59" t="s">
        <v>18516</v>
      </c>
      <c r="I2299" s="164">
        <v>102.43</v>
      </c>
      <c r="J2299" s="164">
        <v>312.43</v>
      </c>
      <c r="K2299" s="59">
        <v>101</v>
      </c>
      <c r="L2299" s="59" t="s">
        <v>18516</v>
      </c>
      <c r="M2299" s="59" t="s">
        <v>18516</v>
      </c>
    </row>
    <row r="2300" spans="1:18" s="59" customFormat="1" ht="14.25">
      <c r="A2300" s="59" t="s">
        <v>18673</v>
      </c>
      <c r="B2300" s="59" t="s">
        <v>32669</v>
      </c>
      <c r="C2300" s="59" t="s">
        <v>29893</v>
      </c>
      <c r="D2300" s="59" t="s">
        <v>29894</v>
      </c>
      <c r="E2300" s="59" t="s">
        <v>18516</v>
      </c>
      <c r="F2300" s="59" t="s">
        <v>18516</v>
      </c>
      <c r="G2300" s="59" t="s">
        <v>18516</v>
      </c>
      <c r="H2300" s="59" t="s">
        <v>18516</v>
      </c>
      <c r="I2300" s="59" t="s">
        <v>18516</v>
      </c>
      <c r="J2300" s="59" t="s">
        <v>18516</v>
      </c>
      <c r="K2300" s="59" t="s">
        <v>29707</v>
      </c>
      <c r="L2300" s="59" t="s">
        <v>18516</v>
      </c>
      <c r="M2300" s="59" t="s">
        <v>18516</v>
      </c>
    </row>
    <row r="2301" spans="1:18" s="59" customFormat="1" ht="14.25">
      <c r="A2301" s="59" t="s">
        <v>32670</v>
      </c>
      <c r="B2301" s="59" t="s">
        <v>32671</v>
      </c>
      <c r="C2301" s="59" t="s">
        <v>29893</v>
      </c>
      <c r="D2301" s="59" t="s">
        <v>29894</v>
      </c>
      <c r="E2301" s="59" t="s">
        <v>18516</v>
      </c>
      <c r="F2301" s="59" t="s">
        <v>18516</v>
      </c>
      <c r="G2301" s="59" t="s">
        <v>18516</v>
      </c>
      <c r="H2301" s="59" t="s">
        <v>18516</v>
      </c>
      <c r="I2301" s="59" t="s">
        <v>18516</v>
      </c>
      <c r="J2301" s="59" t="s">
        <v>18516</v>
      </c>
      <c r="K2301" s="59" t="s">
        <v>29707</v>
      </c>
      <c r="L2301" s="59" t="s">
        <v>18516</v>
      </c>
      <c r="M2301" s="59" t="s">
        <v>18516</v>
      </c>
    </row>
    <row r="2302" spans="1:18" s="59" customFormat="1" ht="14.25">
      <c r="A2302" s="59" t="s">
        <v>32672</v>
      </c>
      <c r="B2302" s="59" t="s">
        <v>32673</v>
      </c>
      <c r="C2302" s="59" t="s">
        <v>29493</v>
      </c>
      <c r="D2302" s="59" t="s">
        <v>29494</v>
      </c>
      <c r="E2302" s="59" t="s">
        <v>18516</v>
      </c>
      <c r="F2302" s="59" t="s">
        <v>18516</v>
      </c>
      <c r="G2302" s="59" t="s">
        <v>18516</v>
      </c>
      <c r="H2302" s="59" t="s">
        <v>18516</v>
      </c>
      <c r="I2302" s="59" t="s">
        <v>18516</v>
      </c>
      <c r="J2302" s="59" t="s">
        <v>18516</v>
      </c>
      <c r="K2302" s="59" t="s">
        <v>29707</v>
      </c>
      <c r="L2302" s="59" t="s">
        <v>18516</v>
      </c>
      <c r="M2302" s="59" t="s">
        <v>18516</v>
      </c>
    </row>
    <row r="2303" spans="1:18" s="59" customFormat="1" ht="14.25">
      <c r="A2303" s="59" t="s">
        <v>32674</v>
      </c>
      <c r="B2303" s="59" t="s">
        <v>32675</v>
      </c>
      <c r="C2303" s="59" t="s">
        <v>29493</v>
      </c>
      <c r="D2303" s="59" t="s">
        <v>29494</v>
      </c>
      <c r="E2303" s="164">
        <v>440</v>
      </c>
      <c r="F2303" s="164">
        <v>440</v>
      </c>
      <c r="G2303" s="59" t="s">
        <v>18516</v>
      </c>
      <c r="H2303" s="59" t="s">
        <v>18516</v>
      </c>
      <c r="I2303" s="164">
        <v>100.64</v>
      </c>
      <c r="J2303" s="164">
        <v>540.64</v>
      </c>
      <c r="K2303" s="59">
        <v>12</v>
      </c>
      <c r="L2303" s="59" t="s">
        <v>18516</v>
      </c>
      <c r="M2303" s="59" t="s">
        <v>18516</v>
      </c>
    </row>
    <row r="2304" spans="1:18" s="59" customFormat="1" ht="14.25">
      <c r="A2304" s="59" t="s">
        <v>21526</v>
      </c>
      <c r="B2304" s="59" t="s">
        <v>32676</v>
      </c>
      <c r="C2304" s="59" t="s">
        <v>29493</v>
      </c>
      <c r="D2304" s="59" t="s">
        <v>29494</v>
      </c>
      <c r="E2304" s="164">
        <v>425</v>
      </c>
      <c r="F2304" s="164">
        <v>350</v>
      </c>
      <c r="G2304" s="165">
        <v>0.82</v>
      </c>
      <c r="H2304" s="59" t="s">
        <v>18516</v>
      </c>
      <c r="I2304" s="164">
        <v>154.95</v>
      </c>
      <c r="J2304" s="164">
        <v>504.95</v>
      </c>
      <c r="K2304" s="59">
        <v>68</v>
      </c>
      <c r="L2304" s="59" t="s">
        <v>18516</v>
      </c>
      <c r="M2304" s="59" t="s">
        <v>18516</v>
      </c>
    </row>
    <row r="2305" spans="1:18" s="59" customFormat="1" ht="14.25">
      <c r="A2305" s="59" t="s">
        <v>21529</v>
      </c>
      <c r="B2305" s="59" t="s">
        <v>32677</v>
      </c>
      <c r="C2305" s="59" t="s">
        <v>29493</v>
      </c>
      <c r="D2305" s="59" t="s">
        <v>29494</v>
      </c>
      <c r="E2305" s="164">
        <v>425</v>
      </c>
      <c r="F2305" s="164">
        <v>350</v>
      </c>
      <c r="G2305" s="165">
        <v>0.82</v>
      </c>
      <c r="H2305" s="59" t="s">
        <v>18516</v>
      </c>
      <c r="I2305" s="164">
        <v>154.95</v>
      </c>
      <c r="J2305" s="164">
        <v>504.95</v>
      </c>
      <c r="K2305" s="59">
        <v>25</v>
      </c>
      <c r="L2305" s="59" t="s">
        <v>18516</v>
      </c>
      <c r="M2305" s="59" t="s">
        <v>18516</v>
      </c>
    </row>
    <row r="2306" spans="1:18" s="59" customFormat="1" ht="14.25">
      <c r="A2306" s="59" t="s">
        <v>32678</v>
      </c>
      <c r="B2306" s="59" t="s">
        <v>32679</v>
      </c>
      <c r="C2306" s="59" t="s">
        <v>29424</v>
      </c>
      <c r="D2306" s="59" t="s">
        <v>29425</v>
      </c>
      <c r="E2306" s="164">
        <v>316</v>
      </c>
      <c r="F2306" s="164">
        <v>316</v>
      </c>
      <c r="G2306" s="59" t="s">
        <v>18516</v>
      </c>
      <c r="H2306" s="59" t="s">
        <v>18516</v>
      </c>
      <c r="I2306" s="164">
        <v>123.68</v>
      </c>
      <c r="J2306" s="164">
        <v>439.68</v>
      </c>
      <c r="K2306" s="59">
        <v>73</v>
      </c>
      <c r="L2306" s="59" t="s">
        <v>18516</v>
      </c>
      <c r="M2306" s="59" t="s">
        <v>18516</v>
      </c>
    </row>
    <row r="2307" spans="1:18" s="59" customFormat="1" ht="14.25">
      <c r="A2307" s="59" t="s">
        <v>32680</v>
      </c>
      <c r="B2307" s="59" t="s">
        <v>32681</v>
      </c>
      <c r="C2307" s="59" t="s">
        <v>29424</v>
      </c>
      <c r="D2307" s="59" t="s">
        <v>29425</v>
      </c>
      <c r="E2307" s="164">
        <v>316</v>
      </c>
      <c r="F2307" s="164">
        <v>316</v>
      </c>
      <c r="G2307" s="59" t="s">
        <v>18516</v>
      </c>
      <c r="H2307" s="59" t="s">
        <v>18516</v>
      </c>
      <c r="I2307" s="164">
        <v>123.68</v>
      </c>
      <c r="J2307" s="164">
        <v>439.68</v>
      </c>
      <c r="K2307" s="59">
        <v>50</v>
      </c>
      <c r="L2307" s="59" t="s">
        <v>18516</v>
      </c>
      <c r="M2307" s="59" t="s">
        <v>18516</v>
      </c>
    </row>
    <row r="2308" spans="1:18" s="59" customFormat="1" ht="14.25">
      <c r="A2308" s="59" t="s">
        <v>32682</v>
      </c>
      <c r="B2308" s="59" t="s">
        <v>32683</v>
      </c>
      <c r="C2308" s="59" t="s">
        <v>29424</v>
      </c>
      <c r="D2308" s="59" t="s">
        <v>29425</v>
      </c>
      <c r="E2308" s="164">
        <v>219</v>
      </c>
      <c r="F2308" s="164">
        <v>219</v>
      </c>
      <c r="G2308" s="59" t="s">
        <v>18516</v>
      </c>
      <c r="H2308" s="59" t="s">
        <v>18516</v>
      </c>
      <c r="I2308" s="164">
        <v>79.34</v>
      </c>
      <c r="J2308" s="164">
        <v>298.34</v>
      </c>
      <c r="K2308" s="59">
        <v>142</v>
      </c>
      <c r="L2308" s="59" t="s">
        <v>18516</v>
      </c>
      <c r="M2308" s="59" t="s">
        <v>18516</v>
      </c>
    </row>
    <row r="2309" spans="1:18" s="59" customFormat="1" ht="14.25">
      <c r="A2309" s="59" t="s">
        <v>32684</v>
      </c>
      <c r="B2309" s="59" t="s">
        <v>32685</v>
      </c>
      <c r="C2309" s="59" t="s">
        <v>29424</v>
      </c>
      <c r="D2309" s="59" t="s">
        <v>29425</v>
      </c>
      <c r="E2309" s="164">
        <v>219</v>
      </c>
      <c r="F2309" s="164">
        <v>219</v>
      </c>
      <c r="G2309" s="59" t="s">
        <v>18516</v>
      </c>
      <c r="H2309" s="59" t="s">
        <v>18516</v>
      </c>
      <c r="I2309" s="164">
        <v>79.34</v>
      </c>
      <c r="J2309" s="164">
        <v>298.34</v>
      </c>
      <c r="K2309" s="59">
        <v>29</v>
      </c>
      <c r="L2309" s="59" t="s">
        <v>18516</v>
      </c>
      <c r="M2309" s="59" t="s">
        <v>18516</v>
      </c>
    </row>
    <row r="2310" spans="1:18" s="59" customFormat="1" ht="14.25">
      <c r="A2310" s="59" t="s">
        <v>32686</v>
      </c>
      <c r="B2310" s="59" t="s">
        <v>32687</v>
      </c>
      <c r="C2310" s="59" t="s">
        <v>29424</v>
      </c>
      <c r="D2310" s="59" t="s">
        <v>29425</v>
      </c>
      <c r="E2310" s="164">
        <v>299</v>
      </c>
      <c r="F2310" s="164">
        <v>299</v>
      </c>
      <c r="G2310" s="59" t="s">
        <v>18516</v>
      </c>
      <c r="H2310" s="59" t="s">
        <v>18516</v>
      </c>
      <c r="I2310" s="164">
        <v>84.1</v>
      </c>
      <c r="J2310" s="164">
        <v>383.1</v>
      </c>
      <c r="K2310" s="59">
        <v>67</v>
      </c>
      <c r="L2310" s="59" t="s">
        <v>18516</v>
      </c>
      <c r="M2310" s="59" t="s">
        <v>18516</v>
      </c>
    </row>
    <row r="2311" spans="1:18" s="59" customFormat="1" ht="14.25">
      <c r="A2311" s="59" t="s">
        <v>32688</v>
      </c>
      <c r="B2311" s="59" t="s">
        <v>32689</v>
      </c>
      <c r="C2311" s="59" t="s">
        <v>29424</v>
      </c>
      <c r="D2311" s="59" t="s">
        <v>29425</v>
      </c>
      <c r="E2311" s="164">
        <v>299</v>
      </c>
      <c r="F2311" s="164">
        <v>299</v>
      </c>
      <c r="G2311" s="59" t="s">
        <v>18516</v>
      </c>
      <c r="H2311" s="59" t="s">
        <v>18516</v>
      </c>
      <c r="I2311" s="164">
        <v>84.1</v>
      </c>
      <c r="J2311" s="164">
        <v>383.1</v>
      </c>
      <c r="K2311" s="59">
        <v>77</v>
      </c>
      <c r="L2311" s="59" t="s">
        <v>18516</v>
      </c>
      <c r="M2311" s="59" t="s">
        <v>18516</v>
      </c>
    </row>
    <row r="2312" spans="1:18" s="59" customFormat="1" ht="14.25">
      <c r="A2312" s="59" t="s">
        <v>20846</v>
      </c>
      <c r="B2312" s="59" t="s">
        <v>32690</v>
      </c>
      <c r="C2312" s="59" t="s">
        <v>29424</v>
      </c>
      <c r="D2312" s="59" t="s">
        <v>29425</v>
      </c>
      <c r="E2312" s="164">
        <v>230</v>
      </c>
      <c r="F2312" s="164">
        <v>215</v>
      </c>
      <c r="G2312" s="165">
        <v>0.93</v>
      </c>
      <c r="H2312" s="59" t="s">
        <v>18516</v>
      </c>
      <c r="I2312" s="164">
        <v>94.31</v>
      </c>
      <c r="J2312" s="164">
        <v>309.31</v>
      </c>
      <c r="K2312" s="59">
        <v>105</v>
      </c>
      <c r="L2312" s="59" t="s">
        <v>18516</v>
      </c>
      <c r="M2312" s="59" t="s">
        <v>18516</v>
      </c>
    </row>
    <row r="2313" spans="1:18" s="59" customFormat="1" ht="14.25">
      <c r="A2313" s="59" t="s">
        <v>20852</v>
      </c>
      <c r="B2313" s="59" t="s">
        <v>32691</v>
      </c>
      <c r="C2313" s="59" t="s">
        <v>29424</v>
      </c>
      <c r="D2313" s="59" t="s">
        <v>29425</v>
      </c>
      <c r="E2313" s="164">
        <v>230</v>
      </c>
      <c r="F2313" s="164">
        <v>215</v>
      </c>
      <c r="G2313" s="165">
        <v>0.93</v>
      </c>
      <c r="H2313" s="59" t="s">
        <v>18516</v>
      </c>
      <c r="I2313" s="164">
        <v>94.31</v>
      </c>
      <c r="J2313" s="164">
        <v>309.31</v>
      </c>
      <c r="K2313" s="59">
        <v>28</v>
      </c>
      <c r="L2313" s="59" t="s">
        <v>18516</v>
      </c>
      <c r="M2313" s="59" t="s">
        <v>18516</v>
      </c>
    </row>
    <row r="2314" spans="1:18" s="59" customFormat="1" ht="14.25">
      <c r="A2314" s="59" t="s">
        <v>20855</v>
      </c>
      <c r="B2314" s="59" t="s">
        <v>32692</v>
      </c>
      <c r="C2314" s="59" t="s">
        <v>29424</v>
      </c>
      <c r="D2314" s="59" t="s">
        <v>29425</v>
      </c>
      <c r="E2314" s="164">
        <v>225</v>
      </c>
      <c r="F2314" s="164">
        <v>225</v>
      </c>
      <c r="G2314" s="59" t="s">
        <v>18516</v>
      </c>
      <c r="H2314" s="59" t="s">
        <v>18516</v>
      </c>
      <c r="I2314" s="164">
        <v>101.05</v>
      </c>
      <c r="J2314" s="164">
        <v>326.05</v>
      </c>
      <c r="K2314" s="59">
        <v>45</v>
      </c>
      <c r="L2314" s="59" t="s">
        <v>18516</v>
      </c>
      <c r="M2314" s="59" t="s">
        <v>18516</v>
      </c>
    </row>
    <row r="2315" spans="1:18" s="59" customFormat="1" ht="14.25">
      <c r="A2315" s="59" t="s">
        <v>32693</v>
      </c>
      <c r="B2315" s="59" t="s">
        <v>32694</v>
      </c>
      <c r="C2315" s="59" t="s">
        <v>32695</v>
      </c>
      <c r="D2315" s="59" t="s">
        <v>32696</v>
      </c>
      <c r="E2315" s="164">
        <v>182</v>
      </c>
      <c r="F2315" s="164">
        <v>163.8</v>
      </c>
      <c r="G2315" s="165">
        <v>0.9</v>
      </c>
      <c r="H2315" s="59" t="s">
        <v>32697</v>
      </c>
      <c r="I2315" s="164">
        <v>94.53</v>
      </c>
      <c r="J2315" s="164">
        <v>258.33</v>
      </c>
      <c r="K2315" s="59">
        <v>73</v>
      </c>
      <c r="L2315" s="59" t="s">
        <v>18516</v>
      </c>
      <c r="M2315" s="59" t="s">
        <v>18516</v>
      </c>
    </row>
    <row r="2316" spans="1:18" s="59" customFormat="1" ht="14.25">
      <c r="A2316" s="59" t="s">
        <v>32698</v>
      </c>
      <c r="B2316" s="59" t="s">
        <v>32699</v>
      </c>
      <c r="C2316" s="59" t="s">
        <v>32695</v>
      </c>
      <c r="D2316" s="59" t="s">
        <v>32696</v>
      </c>
      <c r="E2316" s="164">
        <v>145</v>
      </c>
      <c r="F2316" s="164">
        <v>130.5</v>
      </c>
      <c r="G2316" s="165">
        <v>0.9</v>
      </c>
      <c r="H2316" s="59" t="s">
        <v>32697</v>
      </c>
      <c r="I2316" s="164">
        <v>101.11</v>
      </c>
      <c r="J2316" s="164">
        <v>231.61</v>
      </c>
      <c r="K2316" s="59">
        <v>73</v>
      </c>
      <c r="L2316" s="59" t="s">
        <v>18516</v>
      </c>
      <c r="M2316" s="59" t="s">
        <v>18516</v>
      </c>
    </row>
    <row r="2317" spans="1:18" s="59" customFormat="1" ht="14.25">
      <c r="A2317" s="59" t="s">
        <v>32700</v>
      </c>
      <c r="B2317" s="59" t="s">
        <v>32701</v>
      </c>
      <c r="C2317" s="59" t="s">
        <v>32695</v>
      </c>
      <c r="D2317" s="59" t="s">
        <v>32696</v>
      </c>
      <c r="E2317" s="59" t="s">
        <v>18516</v>
      </c>
      <c r="F2317" s="59" t="s">
        <v>18516</v>
      </c>
      <c r="G2317" s="59" t="s">
        <v>18516</v>
      </c>
      <c r="H2317" s="59" t="s">
        <v>18516</v>
      </c>
      <c r="I2317" s="59" t="s">
        <v>18516</v>
      </c>
      <c r="J2317" s="59" t="s">
        <v>18516</v>
      </c>
      <c r="K2317" s="59" t="s">
        <v>29707</v>
      </c>
      <c r="L2317" s="59" t="s">
        <v>18516</v>
      </c>
      <c r="M2317" s="59" t="s">
        <v>18516</v>
      </c>
    </row>
    <row r="2318" spans="1:18" s="59" customFormat="1" ht="14.25">
      <c r="A2318" s="59" t="s">
        <v>32702</v>
      </c>
      <c r="B2318" s="59" t="s">
        <v>32703</v>
      </c>
      <c r="C2318" s="59" t="s">
        <v>29493</v>
      </c>
      <c r="D2318" s="59" t="s">
        <v>29494</v>
      </c>
      <c r="E2318" s="164">
        <v>432</v>
      </c>
      <c r="F2318" s="164">
        <v>432</v>
      </c>
      <c r="G2318" s="59" t="s">
        <v>18516</v>
      </c>
      <c r="H2318" s="59" t="s">
        <v>18516</v>
      </c>
      <c r="I2318" s="164">
        <v>193.29</v>
      </c>
      <c r="J2318" s="164">
        <v>625.29</v>
      </c>
      <c r="K2318" s="59">
        <v>2</v>
      </c>
      <c r="L2318" s="59" t="s">
        <v>18516</v>
      </c>
      <c r="M2318" s="59" t="s">
        <v>18516</v>
      </c>
    </row>
    <row r="2319" spans="1:18" s="59" customFormat="1" ht="14.25">
      <c r="A2319" s="59" t="s">
        <v>21000</v>
      </c>
      <c r="B2319" s="59" t="s">
        <v>32704</v>
      </c>
      <c r="C2319" s="59" t="s">
        <v>29599</v>
      </c>
      <c r="D2319" s="59" t="s">
        <v>29600</v>
      </c>
      <c r="E2319" s="59" t="s">
        <v>18516</v>
      </c>
      <c r="F2319" s="59" t="s">
        <v>18516</v>
      </c>
      <c r="G2319" s="59" t="s">
        <v>18516</v>
      </c>
      <c r="H2319" s="59" t="s">
        <v>18516</v>
      </c>
      <c r="I2319" s="59" t="s">
        <v>18516</v>
      </c>
      <c r="J2319" s="59" t="s">
        <v>18516</v>
      </c>
      <c r="K2319" s="59" t="s">
        <v>29707</v>
      </c>
      <c r="L2319" s="59" t="s">
        <v>18516</v>
      </c>
      <c r="M2319" s="59" t="s">
        <v>18516</v>
      </c>
    </row>
    <row r="2320" spans="1:18" s="59" customFormat="1" ht="14.25">
      <c r="A2320" s="59" t="s">
        <v>21003</v>
      </c>
      <c r="B2320" s="59" t="s">
        <v>32705</v>
      </c>
      <c r="C2320" s="59" t="s">
        <v>29599</v>
      </c>
      <c r="D2320" s="59" t="s">
        <v>29600</v>
      </c>
      <c r="E2320" s="59" t="s">
        <v>18516</v>
      </c>
      <c r="F2320" s="59" t="s">
        <v>18516</v>
      </c>
      <c r="G2320" s="59" t="s">
        <v>18516</v>
      </c>
      <c r="H2320" s="59" t="s">
        <v>18516</v>
      </c>
      <c r="I2320" s="59" t="s">
        <v>18516</v>
      </c>
      <c r="J2320" s="59" t="s">
        <v>18516</v>
      </c>
      <c r="K2320" s="59" t="s">
        <v>29707</v>
      </c>
      <c r="L2320" s="59" t="s">
        <v>18516</v>
      </c>
      <c r="M2320" s="59" t="s">
        <v>18516</v>
      </c>
    </row>
    <row r="2321" spans="1:18" s="59" customFormat="1" ht="14.25">
      <c r="A2321" s="59" t="s">
        <v>32706</v>
      </c>
      <c r="B2321" s="59" t="s">
        <v>32707</v>
      </c>
      <c r="C2321" s="59" t="s">
        <v>29414</v>
      </c>
      <c r="D2321" s="59" t="s">
        <v>29415</v>
      </c>
      <c r="E2321" s="164">
        <v>749</v>
      </c>
      <c r="F2321" s="164">
        <v>749</v>
      </c>
      <c r="G2321" s="59" t="s">
        <v>18516</v>
      </c>
      <c r="H2321" s="59" t="s">
        <v>18516</v>
      </c>
      <c r="I2321" s="164">
        <v>252.99</v>
      </c>
      <c r="J2321" s="164">
        <v>1001.99</v>
      </c>
      <c r="K2321" s="59">
        <v>0</v>
      </c>
      <c r="L2321" s="59" t="s">
        <v>18516</v>
      </c>
      <c r="M2321" s="59" t="s">
        <v>18516</v>
      </c>
    </row>
    <row r="2322" spans="1:18" s="59" customFormat="1" ht="14.25">
      <c r="A2322" s="59" t="s">
        <v>18787</v>
      </c>
      <c r="B2322" s="59" t="s">
        <v>32708</v>
      </c>
      <c r="C2322" s="59" t="s">
        <v>29414</v>
      </c>
      <c r="D2322" s="59" t="s">
        <v>29415</v>
      </c>
      <c r="E2322" s="164">
        <v>240</v>
      </c>
      <c r="F2322" s="164">
        <v>215</v>
      </c>
      <c r="G2322" s="165">
        <v>0.89</v>
      </c>
      <c r="H2322" s="59" t="s">
        <v>18516</v>
      </c>
      <c r="I2322" s="164">
        <v>83.18</v>
      </c>
      <c r="J2322" s="164">
        <v>298.18</v>
      </c>
      <c r="K2322" s="59">
        <v>133</v>
      </c>
      <c r="L2322" s="59" t="s">
        <v>18516</v>
      </c>
      <c r="M2322" s="59" t="s">
        <v>18516</v>
      </c>
    </row>
    <row r="2323" spans="1:18" s="59" customFormat="1" ht="14.25">
      <c r="A2323" s="59" t="s">
        <v>32709</v>
      </c>
      <c r="B2323" s="59" t="s">
        <v>32710</v>
      </c>
      <c r="C2323" s="59" t="s">
        <v>30281</v>
      </c>
      <c r="D2323" s="59" t="s">
        <v>30282</v>
      </c>
      <c r="E2323" s="59" t="s">
        <v>18516</v>
      </c>
      <c r="F2323" s="59" t="s">
        <v>18516</v>
      </c>
      <c r="G2323" s="59" t="s">
        <v>18516</v>
      </c>
      <c r="H2323" s="59" t="s">
        <v>18516</v>
      </c>
      <c r="I2323" s="59" t="s">
        <v>18516</v>
      </c>
      <c r="J2323" s="59" t="s">
        <v>18516</v>
      </c>
      <c r="K2323" s="59" t="s">
        <v>29707</v>
      </c>
      <c r="L2323" s="59" t="s">
        <v>18516</v>
      </c>
      <c r="M2323" s="59" t="s">
        <v>18516</v>
      </c>
    </row>
    <row r="2324" spans="1:18" s="59" customFormat="1" ht="14.25">
      <c r="A2324" s="59" t="s">
        <v>32711</v>
      </c>
      <c r="B2324" s="59" t="s">
        <v>32712</v>
      </c>
      <c r="C2324" s="59" t="s">
        <v>29493</v>
      </c>
      <c r="D2324" s="59" t="s">
        <v>29494</v>
      </c>
      <c r="E2324" s="164">
        <v>305</v>
      </c>
      <c r="F2324" s="164">
        <v>285</v>
      </c>
      <c r="G2324" s="165">
        <v>0.93</v>
      </c>
      <c r="H2324" s="59" t="s">
        <v>18516</v>
      </c>
      <c r="I2324" s="164">
        <v>124.42</v>
      </c>
      <c r="J2324" s="164">
        <v>409.42</v>
      </c>
      <c r="K2324" s="59">
        <v>52</v>
      </c>
      <c r="L2324" s="59" t="s">
        <v>29439</v>
      </c>
      <c r="M2324" s="59" t="s">
        <v>29416</v>
      </c>
    </row>
    <row r="2325" spans="1:18" s="59" customFormat="1" ht="14.25">
      <c r="A2325" s="59" t="s">
        <v>32713</v>
      </c>
      <c r="B2325" s="59" t="s">
        <v>32714</v>
      </c>
      <c r="C2325" s="59" t="s">
        <v>29493</v>
      </c>
      <c r="D2325" s="59" t="s">
        <v>29494</v>
      </c>
      <c r="E2325" s="164">
        <v>305</v>
      </c>
      <c r="F2325" s="164">
        <v>285</v>
      </c>
      <c r="G2325" s="165">
        <v>0.93</v>
      </c>
      <c r="H2325" s="59" t="s">
        <v>18516</v>
      </c>
      <c r="I2325" s="164">
        <v>124.42</v>
      </c>
      <c r="J2325" s="164">
        <v>409.42</v>
      </c>
      <c r="K2325" s="59">
        <v>32</v>
      </c>
      <c r="L2325" s="59" t="s">
        <v>29455</v>
      </c>
      <c r="M2325" s="59" t="s">
        <v>29416</v>
      </c>
    </row>
    <row r="2326" spans="1:18" s="59" customFormat="1" ht="14.25">
      <c r="A2326" s="59" t="s">
        <v>32715</v>
      </c>
      <c r="B2326" s="59" t="s">
        <v>32716</v>
      </c>
      <c r="C2326" s="59" t="s">
        <v>29493</v>
      </c>
      <c r="D2326" s="59" t="s">
        <v>29494</v>
      </c>
      <c r="E2326" s="164">
        <v>285</v>
      </c>
      <c r="F2326" s="164">
        <v>265</v>
      </c>
      <c r="G2326" s="165">
        <v>0.92</v>
      </c>
      <c r="H2326" s="59" t="s">
        <v>18516</v>
      </c>
      <c r="I2326" s="164">
        <v>118.47</v>
      </c>
      <c r="J2326" s="164">
        <v>383.47</v>
      </c>
      <c r="K2326" s="59">
        <v>2</v>
      </c>
      <c r="L2326" s="59" t="s">
        <v>29455</v>
      </c>
      <c r="M2326" s="59" t="s">
        <v>29416</v>
      </c>
    </row>
    <row r="2327" spans="1:18" s="59" customFormat="1" ht="14.25">
      <c r="A2327" s="59" t="s">
        <v>32717</v>
      </c>
      <c r="B2327" s="59" t="s">
        <v>32718</v>
      </c>
      <c r="C2327" s="59" t="s">
        <v>29493</v>
      </c>
      <c r="D2327" s="59" t="s">
        <v>29494</v>
      </c>
      <c r="E2327" s="164">
        <v>285</v>
      </c>
      <c r="F2327" s="164">
        <v>265</v>
      </c>
      <c r="G2327" s="165">
        <v>0.92</v>
      </c>
      <c r="H2327" s="59" t="s">
        <v>18516</v>
      </c>
      <c r="I2327" s="164">
        <v>118.47</v>
      </c>
      <c r="J2327" s="164">
        <v>383.47</v>
      </c>
      <c r="K2327" s="59">
        <v>0</v>
      </c>
      <c r="L2327" s="59" t="s">
        <v>18516</v>
      </c>
      <c r="M2327" s="59" t="s">
        <v>18516</v>
      </c>
    </row>
    <row r="2328" spans="1:18" s="59" customFormat="1" ht="14.25">
      <c r="A2328" s="59" t="s">
        <v>32719</v>
      </c>
      <c r="B2328" s="59" t="s">
        <v>32720</v>
      </c>
      <c r="C2328" s="59" t="s">
        <v>31271</v>
      </c>
      <c r="D2328" s="59" t="s">
        <v>31272</v>
      </c>
      <c r="E2328" s="59" t="s">
        <v>18516</v>
      </c>
      <c r="F2328" s="59" t="s">
        <v>18516</v>
      </c>
      <c r="G2328" s="59" t="s">
        <v>18516</v>
      </c>
      <c r="H2328" s="59" t="s">
        <v>18516</v>
      </c>
      <c r="I2328" s="59" t="s">
        <v>18516</v>
      </c>
      <c r="J2328" s="59" t="s">
        <v>18516</v>
      </c>
      <c r="K2328" s="59" t="s">
        <v>29707</v>
      </c>
      <c r="L2328" s="59" t="s">
        <v>18516</v>
      </c>
      <c r="M2328" s="59" t="s">
        <v>18516</v>
      </c>
    </row>
    <row r="2329" spans="1:18" s="59" customFormat="1" ht="14.25">
      <c r="A2329" s="59" t="s">
        <v>32721</v>
      </c>
      <c r="B2329" s="59" t="s">
        <v>32722</v>
      </c>
      <c r="C2329" s="59" t="s">
        <v>29509</v>
      </c>
      <c r="D2329" s="59" t="s">
        <v>29510</v>
      </c>
      <c r="E2329" s="164">
        <v>500</v>
      </c>
      <c r="F2329" s="164">
        <v>500</v>
      </c>
      <c r="G2329" s="59" t="s">
        <v>18516</v>
      </c>
      <c r="H2329" s="59" t="s">
        <v>18516</v>
      </c>
      <c r="I2329" s="164">
        <v>49.24</v>
      </c>
      <c r="J2329" s="164">
        <v>549.24</v>
      </c>
      <c r="K2329" s="59">
        <v>1</v>
      </c>
      <c r="L2329" s="59" t="s">
        <v>18516</v>
      </c>
      <c r="M2329" s="59" t="s">
        <v>18516</v>
      </c>
    </row>
    <row r="2330" spans="1:18" s="59" customFormat="1" ht="14.25">
      <c r="A2330" s="59" t="s">
        <v>32723</v>
      </c>
      <c r="B2330" s="59" t="s">
        <v>32722</v>
      </c>
      <c r="C2330" s="59" t="s">
        <v>29509</v>
      </c>
      <c r="D2330" s="59" t="s">
        <v>29510</v>
      </c>
      <c r="E2330" s="59" t="s">
        <v>18516</v>
      </c>
      <c r="F2330" s="59" t="s">
        <v>18516</v>
      </c>
      <c r="G2330" s="59" t="s">
        <v>18516</v>
      </c>
      <c r="H2330" s="59" t="s">
        <v>18516</v>
      </c>
      <c r="I2330" s="59" t="s">
        <v>18516</v>
      </c>
      <c r="J2330" s="59" t="s">
        <v>18516</v>
      </c>
      <c r="K2330" s="59" t="s">
        <v>29707</v>
      </c>
      <c r="L2330" s="59" t="s">
        <v>18516</v>
      </c>
      <c r="M2330" s="59" t="s">
        <v>18516</v>
      </c>
    </row>
    <row r="2331" spans="1:18" s="59" customFormat="1" ht="14.25">
      <c r="A2331" s="59" t="s">
        <v>32724</v>
      </c>
      <c r="B2331" s="59" t="s">
        <v>32725</v>
      </c>
      <c r="C2331" s="59" t="s">
        <v>29509</v>
      </c>
      <c r="D2331" s="59" t="s">
        <v>29510</v>
      </c>
      <c r="E2331" s="59" t="s">
        <v>18516</v>
      </c>
      <c r="F2331" s="59" t="s">
        <v>18516</v>
      </c>
      <c r="G2331" s="59" t="s">
        <v>18516</v>
      </c>
      <c r="H2331" s="59" t="s">
        <v>18516</v>
      </c>
      <c r="I2331" s="59" t="s">
        <v>18516</v>
      </c>
      <c r="J2331" s="59" t="s">
        <v>18516</v>
      </c>
      <c r="K2331" s="59" t="s">
        <v>29707</v>
      </c>
      <c r="L2331" s="59" t="s">
        <v>18516</v>
      </c>
      <c r="M2331" s="59" t="s">
        <v>18516</v>
      </c>
    </row>
    <row r="2332" spans="1:18" s="59" customFormat="1" ht="14.25">
      <c r="A2332" s="59" t="s">
        <v>32726</v>
      </c>
      <c r="B2332" s="59" t="s">
        <v>32725</v>
      </c>
      <c r="C2332" s="59" t="s">
        <v>29509</v>
      </c>
      <c r="D2332" s="59" t="s">
        <v>29510</v>
      </c>
      <c r="E2332" s="59" t="s">
        <v>18516</v>
      </c>
      <c r="F2332" s="59" t="s">
        <v>18516</v>
      </c>
      <c r="G2332" s="59" t="s">
        <v>18516</v>
      </c>
      <c r="H2332" s="59" t="s">
        <v>18516</v>
      </c>
      <c r="I2332" s="59" t="s">
        <v>18516</v>
      </c>
      <c r="J2332" s="59" t="s">
        <v>18516</v>
      </c>
      <c r="K2332" s="59" t="s">
        <v>29707</v>
      </c>
      <c r="L2332" s="59" t="s">
        <v>18516</v>
      </c>
      <c r="M2332" s="59" t="s">
        <v>18516</v>
      </c>
    </row>
    <row r="2333" spans="1:18" s="59" customFormat="1" ht="14.25">
      <c r="A2333" s="59" t="s">
        <v>28072</v>
      </c>
      <c r="B2333" s="59" t="s">
        <v>32727</v>
      </c>
      <c r="C2333" s="59" t="s">
        <v>31271</v>
      </c>
      <c r="D2333" s="59" t="s">
        <v>31272</v>
      </c>
      <c r="E2333" s="59" t="s">
        <v>18516</v>
      </c>
      <c r="F2333" s="59" t="s">
        <v>18516</v>
      </c>
      <c r="G2333" s="59" t="s">
        <v>18516</v>
      </c>
      <c r="H2333" s="59" t="s">
        <v>18516</v>
      </c>
      <c r="I2333" s="59" t="s">
        <v>18516</v>
      </c>
      <c r="J2333" s="59" t="s">
        <v>18516</v>
      </c>
      <c r="K2333" s="59" t="s">
        <v>29707</v>
      </c>
      <c r="L2333" s="59" t="s">
        <v>18516</v>
      </c>
      <c r="M2333" s="59" t="s">
        <v>18516</v>
      </c>
    </row>
    <row r="2334" spans="1:18" s="59" customFormat="1" ht="14.25">
      <c r="A2334" s="59" t="s">
        <v>19032</v>
      </c>
      <c r="B2334" s="59" t="s">
        <v>32728</v>
      </c>
      <c r="C2334" s="59" t="s">
        <v>29509</v>
      </c>
      <c r="D2334" s="59" t="s">
        <v>29510</v>
      </c>
      <c r="E2334" s="164">
        <v>300</v>
      </c>
      <c r="F2334" s="164">
        <v>230</v>
      </c>
      <c r="G2334" s="165">
        <v>0.76</v>
      </c>
      <c r="H2334" s="59" t="s">
        <v>18516</v>
      </c>
      <c r="I2334" s="164">
        <v>98.23</v>
      </c>
      <c r="J2334" s="164">
        <v>328.23</v>
      </c>
      <c r="K2334" s="59">
        <v>20</v>
      </c>
      <c r="L2334" s="59" t="s">
        <v>18516</v>
      </c>
      <c r="M2334" s="59" t="s">
        <v>18516</v>
      </c>
    </row>
    <row r="2335" spans="1:18" s="59" customFormat="1" ht="14.25">
      <c r="A2335" s="59" t="s">
        <v>32729</v>
      </c>
      <c r="B2335" s="59" t="s">
        <v>32730</v>
      </c>
      <c r="C2335" s="59" t="s">
        <v>29599</v>
      </c>
      <c r="D2335" s="59" t="s">
        <v>29600</v>
      </c>
      <c r="E2335" s="59" t="s">
        <v>18516</v>
      </c>
      <c r="F2335" s="59" t="s">
        <v>18516</v>
      </c>
      <c r="G2335" s="59" t="s">
        <v>18516</v>
      </c>
      <c r="H2335" s="59" t="s">
        <v>18516</v>
      </c>
      <c r="I2335" s="59" t="s">
        <v>18516</v>
      </c>
      <c r="J2335" s="59" t="s">
        <v>18516</v>
      </c>
      <c r="K2335" s="59" t="s">
        <v>29707</v>
      </c>
      <c r="L2335" s="59" t="s">
        <v>18516</v>
      </c>
      <c r="M2335" s="59" t="s">
        <v>18516</v>
      </c>
    </row>
    <row r="2336" spans="1:18" s="59" customFormat="1" ht="14.25">
      <c r="A2336" s="59" t="s">
        <v>32731</v>
      </c>
      <c r="B2336" s="59" t="s">
        <v>32732</v>
      </c>
      <c r="C2336" s="59" t="s">
        <v>29599</v>
      </c>
      <c r="D2336" s="59" t="s">
        <v>29600</v>
      </c>
      <c r="E2336" s="59" t="s">
        <v>18516</v>
      </c>
      <c r="F2336" s="59" t="s">
        <v>18516</v>
      </c>
      <c r="G2336" s="59" t="s">
        <v>18516</v>
      </c>
      <c r="H2336" s="59" t="s">
        <v>18516</v>
      </c>
      <c r="I2336" s="59" t="s">
        <v>18516</v>
      </c>
      <c r="J2336" s="59" t="s">
        <v>18516</v>
      </c>
      <c r="K2336" s="59" t="s">
        <v>29707</v>
      </c>
      <c r="L2336" s="59" t="s">
        <v>18516</v>
      </c>
      <c r="M2336" s="59" t="s">
        <v>18516</v>
      </c>
    </row>
    <row r="2337" spans="1:18" s="59" customFormat="1" ht="14.25">
      <c r="A2337" s="59" t="s">
        <v>32733</v>
      </c>
      <c r="B2337" s="59" t="s">
        <v>32734</v>
      </c>
      <c r="C2337" s="59" t="s">
        <v>29599</v>
      </c>
      <c r="D2337" s="59" t="s">
        <v>29600</v>
      </c>
      <c r="E2337" s="59" t="s">
        <v>18516</v>
      </c>
      <c r="F2337" s="59" t="s">
        <v>18516</v>
      </c>
      <c r="G2337" s="59" t="s">
        <v>18516</v>
      </c>
      <c r="H2337" s="59" t="s">
        <v>18516</v>
      </c>
      <c r="I2337" s="59" t="s">
        <v>18516</v>
      </c>
      <c r="J2337" s="59" t="s">
        <v>18516</v>
      </c>
      <c r="K2337" s="59" t="s">
        <v>29707</v>
      </c>
      <c r="L2337" s="59" t="s">
        <v>18516</v>
      </c>
      <c r="M2337" s="59" t="s">
        <v>18516</v>
      </c>
    </row>
    <row r="2338" spans="1:18" s="59" customFormat="1" ht="14.25">
      <c r="A2338" s="59" t="s">
        <v>32735</v>
      </c>
      <c r="B2338" s="59" t="s">
        <v>32736</v>
      </c>
      <c r="C2338" s="59" t="s">
        <v>29599</v>
      </c>
      <c r="D2338" s="59" t="s">
        <v>29600</v>
      </c>
      <c r="E2338" s="164">
        <v>103</v>
      </c>
      <c r="F2338" s="164">
        <v>103</v>
      </c>
      <c r="G2338" s="59" t="s">
        <v>18516</v>
      </c>
      <c r="H2338" s="59" t="s">
        <v>18516</v>
      </c>
      <c r="I2338" s="164">
        <v>38.13</v>
      </c>
      <c r="J2338" s="164">
        <v>141.13</v>
      </c>
      <c r="K2338" s="59">
        <v>9</v>
      </c>
      <c r="L2338" s="59" t="s">
        <v>18516</v>
      </c>
      <c r="M2338" s="59" t="s">
        <v>18516</v>
      </c>
    </row>
    <row r="2339" spans="1:18" s="59" customFormat="1" ht="14.25">
      <c r="A2339" s="59" t="s">
        <v>18591</v>
      </c>
      <c r="B2339" s="59" t="s">
        <v>32737</v>
      </c>
      <c r="C2339" s="59" t="s">
        <v>29414</v>
      </c>
      <c r="D2339" s="59" t="s">
        <v>29415</v>
      </c>
      <c r="E2339" s="164">
        <v>195</v>
      </c>
      <c r="F2339" s="164">
        <v>175</v>
      </c>
      <c r="G2339" s="165">
        <v>0.89</v>
      </c>
      <c r="H2339" s="59" t="s">
        <v>18516</v>
      </c>
      <c r="I2339" s="164">
        <v>76.87</v>
      </c>
      <c r="J2339" s="164">
        <v>251.87</v>
      </c>
      <c r="K2339" s="59">
        <v>0</v>
      </c>
      <c r="L2339" s="59" t="s">
        <v>18516</v>
      </c>
      <c r="M2339" s="59" t="s">
        <v>18516</v>
      </c>
    </row>
    <row r="2340" spans="1:18" s="59" customFormat="1" ht="14.25">
      <c r="A2340" s="59" t="s">
        <v>18588</v>
      </c>
      <c r="B2340" s="59" t="s">
        <v>32738</v>
      </c>
      <c r="C2340" s="59" t="s">
        <v>29414</v>
      </c>
      <c r="D2340" s="59" t="s">
        <v>29415</v>
      </c>
      <c r="E2340" s="164">
        <v>195</v>
      </c>
      <c r="F2340" s="164">
        <v>175</v>
      </c>
      <c r="G2340" s="165">
        <v>0.89</v>
      </c>
      <c r="H2340" s="59" t="s">
        <v>18516</v>
      </c>
      <c r="I2340" s="164">
        <v>76.87</v>
      </c>
      <c r="J2340" s="164">
        <v>251.87</v>
      </c>
      <c r="K2340" s="59">
        <v>0</v>
      </c>
      <c r="L2340" s="59" t="s">
        <v>18516</v>
      </c>
      <c r="M2340" s="59" t="s">
        <v>18516</v>
      </c>
    </row>
    <row r="2341" spans="1:18" s="59" customFormat="1" ht="14.25">
      <c r="A2341" s="59" t="s">
        <v>18594</v>
      </c>
      <c r="B2341" s="59" t="s">
        <v>32739</v>
      </c>
      <c r="C2341" s="59" t="s">
        <v>29414</v>
      </c>
      <c r="D2341" s="59" t="s">
        <v>29415</v>
      </c>
      <c r="E2341" s="164">
        <v>334</v>
      </c>
      <c r="F2341" s="164">
        <v>220</v>
      </c>
      <c r="G2341" s="165">
        <v>0.65</v>
      </c>
      <c r="H2341" s="59" t="s">
        <v>18516</v>
      </c>
      <c r="I2341" s="164">
        <v>90.85</v>
      </c>
      <c r="J2341" s="164">
        <v>310.85</v>
      </c>
      <c r="K2341" s="59">
        <v>162</v>
      </c>
      <c r="L2341" s="59" t="s">
        <v>18516</v>
      </c>
      <c r="M2341" s="59" t="s">
        <v>18516</v>
      </c>
    </row>
    <row r="2342" spans="1:18" s="59" customFormat="1" ht="14.25">
      <c r="A2342" s="59" t="s">
        <v>18597</v>
      </c>
      <c r="B2342" s="59" t="s">
        <v>32739</v>
      </c>
      <c r="C2342" s="59" t="s">
        <v>29414</v>
      </c>
      <c r="D2342" s="59" t="s">
        <v>29415</v>
      </c>
      <c r="E2342" s="164">
        <v>334</v>
      </c>
      <c r="F2342" s="164">
        <v>220</v>
      </c>
      <c r="G2342" s="165">
        <v>0.65</v>
      </c>
      <c r="H2342" s="59" t="s">
        <v>18516</v>
      </c>
      <c r="I2342" s="164">
        <v>90.85</v>
      </c>
      <c r="J2342" s="164">
        <v>310.85</v>
      </c>
      <c r="K2342" s="59">
        <v>183</v>
      </c>
      <c r="L2342" s="59" t="s">
        <v>18516</v>
      </c>
      <c r="M2342" s="59" t="s">
        <v>18516</v>
      </c>
    </row>
    <row r="2343" spans="1:18" s="59" customFormat="1" ht="14.25">
      <c r="A2343" s="59" t="s">
        <v>18649</v>
      </c>
      <c r="B2343" s="59" t="s">
        <v>32740</v>
      </c>
      <c r="C2343" s="59" t="s">
        <v>29619</v>
      </c>
      <c r="D2343" s="59" t="s">
        <v>29620</v>
      </c>
      <c r="E2343" s="59" t="s">
        <v>18516</v>
      </c>
      <c r="F2343" s="59" t="s">
        <v>18516</v>
      </c>
      <c r="G2343" s="59" t="s">
        <v>18516</v>
      </c>
      <c r="H2343" s="59" t="s">
        <v>18516</v>
      </c>
      <c r="I2343" s="59" t="s">
        <v>18516</v>
      </c>
      <c r="J2343" s="59" t="s">
        <v>18516</v>
      </c>
      <c r="K2343" s="59" t="s">
        <v>29707</v>
      </c>
      <c r="L2343" s="59" t="s">
        <v>18516</v>
      </c>
      <c r="M2343" s="59" t="s">
        <v>18516</v>
      </c>
    </row>
    <row r="2344" spans="1:18" s="59" customFormat="1" ht="14.25">
      <c r="A2344" s="59" t="s">
        <v>20948</v>
      </c>
      <c r="B2344" s="59" t="s">
        <v>32741</v>
      </c>
      <c r="C2344" s="59" t="s">
        <v>29493</v>
      </c>
      <c r="D2344" s="59" t="s">
        <v>29494</v>
      </c>
      <c r="E2344" s="164">
        <v>592</v>
      </c>
      <c r="F2344" s="164">
        <v>550</v>
      </c>
      <c r="G2344" s="165">
        <v>0.92</v>
      </c>
      <c r="H2344" s="59" t="s">
        <v>18516</v>
      </c>
      <c r="I2344" s="164">
        <v>303.88</v>
      </c>
      <c r="J2344" s="164">
        <v>853.88</v>
      </c>
      <c r="K2344" s="59">
        <v>0</v>
      </c>
      <c r="L2344" s="59" t="s">
        <v>18516</v>
      </c>
      <c r="M2344" s="59" t="s">
        <v>18516</v>
      </c>
    </row>
    <row r="2345" spans="1:18" s="59" customFormat="1" ht="14.25">
      <c r="A2345" s="59" t="s">
        <v>20951</v>
      </c>
      <c r="B2345" s="59" t="s">
        <v>32742</v>
      </c>
      <c r="C2345" s="59" t="s">
        <v>29493</v>
      </c>
      <c r="D2345" s="59" t="s">
        <v>29494</v>
      </c>
      <c r="E2345" s="164">
        <v>597</v>
      </c>
      <c r="F2345" s="164">
        <v>550</v>
      </c>
      <c r="G2345" s="165">
        <v>0.92</v>
      </c>
      <c r="H2345" s="59" t="s">
        <v>18516</v>
      </c>
      <c r="I2345" s="164">
        <v>303.88</v>
      </c>
      <c r="J2345" s="164">
        <v>853.88</v>
      </c>
      <c r="K2345" s="59">
        <v>1</v>
      </c>
      <c r="L2345" s="59" t="s">
        <v>18516</v>
      </c>
      <c r="M2345" s="59" t="s">
        <v>18516</v>
      </c>
    </row>
    <row r="2346" spans="1:18" s="59" customFormat="1" ht="14.25">
      <c r="A2346" s="59" t="s">
        <v>19352</v>
      </c>
      <c r="B2346" s="59" t="s">
        <v>32743</v>
      </c>
      <c r="C2346" s="59" t="s">
        <v>29509</v>
      </c>
      <c r="D2346" s="59" t="s">
        <v>29510</v>
      </c>
      <c r="E2346" s="59" t="s">
        <v>18516</v>
      </c>
      <c r="F2346" s="59" t="s">
        <v>18516</v>
      </c>
      <c r="G2346" s="59" t="s">
        <v>18516</v>
      </c>
      <c r="H2346" s="59" t="s">
        <v>18516</v>
      </c>
      <c r="I2346" s="59" t="s">
        <v>18516</v>
      </c>
      <c r="J2346" s="59" t="s">
        <v>18516</v>
      </c>
      <c r="K2346" s="59" t="s">
        <v>29707</v>
      </c>
      <c r="L2346" s="59" t="s">
        <v>18516</v>
      </c>
      <c r="M2346" s="59" t="s">
        <v>18516</v>
      </c>
    </row>
    <row r="2347" spans="1:18" s="59" customFormat="1" ht="14.25">
      <c r="A2347" s="59" t="s">
        <v>19349</v>
      </c>
      <c r="B2347" s="59" t="s">
        <v>32744</v>
      </c>
      <c r="C2347" s="59" t="s">
        <v>29509</v>
      </c>
      <c r="D2347" s="59" t="s">
        <v>29510</v>
      </c>
      <c r="E2347" s="59" t="s">
        <v>18516</v>
      </c>
      <c r="F2347" s="59" t="s">
        <v>18516</v>
      </c>
      <c r="G2347" s="59" t="s">
        <v>18516</v>
      </c>
      <c r="H2347" s="59" t="s">
        <v>18516</v>
      </c>
      <c r="I2347" s="59" t="s">
        <v>18516</v>
      </c>
      <c r="J2347" s="59" t="s">
        <v>18516</v>
      </c>
      <c r="K2347" s="59" t="s">
        <v>29707</v>
      </c>
      <c r="L2347" s="59" t="s">
        <v>18516</v>
      </c>
      <c r="M2347" s="59" t="s">
        <v>18516</v>
      </c>
    </row>
    <row r="2348" spans="1:18" s="59" customFormat="1" ht="14.25">
      <c r="A2348" s="59" t="s">
        <v>19346</v>
      </c>
      <c r="B2348" s="59" t="s">
        <v>32745</v>
      </c>
      <c r="C2348" s="59" t="s">
        <v>29509</v>
      </c>
      <c r="D2348" s="59" t="s">
        <v>29510</v>
      </c>
      <c r="E2348" s="59" t="s">
        <v>18516</v>
      </c>
      <c r="F2348" s="59" t="s">
        <v>18516</v>
      </c>
      <c r="G2348" s="59" t="s">
        <v>18516</v>
      </c>
      <c r="H2348" s="59" t="s">
        <v>18516</v>
      </c>
      <c r="I2348" s="59" t="s">
        <v>18516</v>
      </c>
      <c r="J2348" s="59" t="s">
        <v>18516</v>
      </c>
      <c r="K2348" s="59" t="s">
        <v>29707</v>
      </c>
      <c r="L2348" s="59" t="s">
        <v>18516</v>
      </c>
      <c r="M2348" s="59" t="s">
        <v>18516</v>
      </c>
    </row>
    <row r="2349" spans="1:18" s="59" customFormat="1" ht="14.25">
      <c r="A2349" s="59" t="s">
        <v>19343</v>
      </c>
      <c r="B2349" s="59" t="s">
        <v>32746</v>
      </c>
      <c r="C2349" s="59" t="s">
        <v>29509</v>
      </c>
      <c r="D2349" s="59" t="s">
        <v>29510</v>
      </c>
      <c r="E2349" s="164">
        <v>113</v>
      </c>
      <c r="F2349" s="164">
        <v>75</v>
      </c>
      <c r="G2349" s="165">
        <v>0.66</v>
      </c>
      <c r="H2349" s="59" t="s">
        <v>18516</v>
      </c>
      <c r="I2349" s="164">
        <v>41.9</v>
      </c>
      <c r="J2349" s="164">
        <v>116.9</v>
      </c>
      <c r="K2349" s="59">
        <v>121</v>
      </c>
      <c r="L2349" s="59" t="s">
        <v>18516</v>
      </c>
      <c r="M2349" s="59" t="s">
        <v>18516</v>
      </c>
    </row>
    <row r="2350" spans="1:18" s="59" customFormat="1" ht="14.25">
      <c r="A2350" s="59" t="s">
        <v>32747</v>
      </c>
      <c r="B2350" s="59" t="s">
        <v>32748</v>
      </c>
      <c r="C2350" s="59" t="s">
        <v>29583</v>
      </c>
      <c r="D2350" s="59" t="s">
        <v>29583</v>
      </c>
      <c r="E2350" s="59" t="s">
        <v>18516</v>
      </c>
      <c r="F2350" s="59" t="s">
        <v>18516</v>
      </c>
      <c r="G2350" s="59" t="s">
        <v>18516</v>
      </c>
      <c r="H2350" s="59" t="s">
        <v>18516</v>
      </c>
      <c r="I2350" s="59" t="s">
        <v>18516</v>
      </c>
      <c r="J2350" s="59" t="s">
        <v>18516</v>
      </c>
      <c r="K2350" s="59" t="s">
        <v>29707</v>
      </c>
      <c r="L2350" s="59" t="s">
        <v>18516</v>
      </c>
      <c r="M2350" s="59" t="s">
        <v>18516</v>
      </c>
    </row>
    <row r="2351" spans="1:18" s="59" customFormat="1" ht="14.25">
      <c r="A2351" s="59" t="s">
        <v>18555</v>
      </c>
      <c r="B2351" s="59" t="s">
        <v>32749</v>
      </c>
      <c r="C2351" s="59" t="s">
        <v>29583</v>
      </c>
      <c r="D2351" s="59" t="s">
        <v>29583</v>
      </c>
      <c r="E2351" s="164">
        <v>275</v>
      </c>
      <c r="F2351" s="164">
        <v>215</v>
      </c>
      <c r="G2351" s="165">
        <v>0.78</v>
      </c>
      <c r="H2351" s="59" t="s">
        <v>18516</v>
      </c>
      <c r="I2351" s="164">
        <v>89.18</v>
      </c>
      <c r="J2351" s="164">
        <v>304.18</v>
      </c>
      <c r="K2351" s="59">
        <v>9</v>
      </c>
      <c r="L2351" s="59" t="s">
        <v>18516</v>
      </c>
      <c r="M2351" s="59" t="s">
        <v>18516</v>
      </c>
    </row>
    <row r="2352" spans="1:18" s="59" customFormat="1" ht="14.25">
      <c r="A2352" s="59" t="s">
        <v>32750</v>
      </c>
      <c r="B2352" s="59" t="s">
        <v>32751</v>
      </c>
      <c r="C2352" s="59" t="s">
        <v>29881</v>
      </c>
      <c r="D2352" s="59" t="s">
        <v>29882</v>
      </c>
      <c r="E2352" s="164">
        <v>272</v>
      </c>
      <c r="F2352" s="164">
        <v>216</v>
      </c>
      <c r="G2352" s="165">
        <v>0.79</v>
      </c>
      <c r="H2352" s="59" t="s">
        <v>18516</v>
      </c>
      <c r="I2352" s="164">
        <v>100.22</v>
      </c>
      <c r="J2352" s="164">
        <v>316.22</v>
      </c>
      <c r="K2352" s="59">
        <v>0</v>
      </c>
      <c r="L2352" s="59" t="s">
        <v>18516</v>
      </c>
      <c r="M2352" s="59" t="s">
        <v>18516</v>
      </c>
    </row>
    <row r="2353" spans="1:18" s="59" customFormat="1" ht="14.25">
      <c r="A2353" s="59" t="s">
        <v>32752</v>
      </c>
      <c r="B2353" s="59" t="s">
        <v>32753</v>
      </c>
      <c r="C2353" s="59" t="s">
        <v>29881</v>
      </c>
      <c r="D2353" s="59" t="s">
        <v>29882</v>
      </c>
      <c r="E2353" s="164">
        <v>272</v>
      </c>
      <c r="F2353" s="164">
        <v>216</v>
      </c>
      <c r="G2353" s="165">
        <v>0.79</v>
      </c>
      <c r="H2353" s="59" t="s">
        <v>18516</v>
      </c>
      <c r="I2353" s="164">
        <v>100.22</v>
      </c>
      <c r="J2353" s="164">
        <v>316.22</v>
      </c>
      <c r="K2353" s="59">
        <v>67</v>
      </c>
      <c r="L2353" s="59" t="s">
        <v>18516</v>
      </c>
      <c r="M2353" s="59" t="s">
        <v>18516</v>
      </c>
    </row>
    <row r="2354" spans="1:18" s="59" customFormat="1" ht="14.25">
      <c r="A2354" s="59" t="s">
        <v>32754</v>
      </c>
      <c r="B2354" s="59" t="s">
        <v>32755</v>
      </c>
      <c r="C2354" s="59" t="s">
        <v>29881</v>
      </c>
      <c r="D2354" s="59" t="s">
        <v>29882</v>
      </c>
      <c r="E2354" s="164">
        <v>254</v>
      </c>
      <c r="F2354" s="164">
        <v>201</v>
      </c>
      <c r="G2354" s="165">
        <v>0.79</v>
      </c>
      <c r="H2354" s="59" t="s">
        <v>18516</v>
      </c>
      <c r="I2354" s="164">
        <v>89.73</v>
      </c>
      <c r="J2354" s="164">
        <v>290.73</v>
      </c>
      <c r="K2354" s="59">
        <v>18</v>
      </c>
      <c r="L2354" s="59" t="s">
        <v>18516</v>
      </c>
      <c r="M2354" s="59" t="s">
        <v>18516</v>
      </c>
    </row>
    <row r="2355" spans="1:18" s="59" customFormat="1" ht="14.25">
      <c r="A2355" s="59" t="s">
        <v>32756</v>
      </c>
      <c r="B2355" s="59" t="s">
        <v>32757</v>
      </c>
      <c r="C2355" s="59" t="s">
        <v>29881</v>
      </c>
      <c r="D2355" s="59" t="s">
        <v>29882</v>
      </c>
      <c r="E2355" s="164">
        <v>230</v>
      </c>
      <c r="F2355" s="164">
        <v>206</v>
      </c>
      <c r="G2355" s="165">
        <v>0.89</v>
      </c>
      <c r="H2355" s="59" t="s">
        <v>18516</v>
      </c>
      <c r="I2355" s="164">
        <v>89.73</v>
      </c>
      <c r="J2355" s="164">
        <v>295.73</v>
      </c>
      <c r="K2355" s="59">
        <v>63</v>
      </c>
      <c r="L2355" s="59" t="s">
        <v>18516</v>
      </c>
      <c r="M2355" s="59" t="s">
        <v>18516</v>
      </c>
    </row>
    <row r="2356" spans="1:18" s="59" customFormat="1" ht="14.25">
      <c r="A2356" s="59" t="s">
        <v>32758</v>
      </c>
      <c r="B2356" s="59" t="s">
        <v>32759</v>
      </c>
      <c r="C2356" s="59" t="s">
        <v>29881</v>
      </c>
      <c r="D2356" s="59" t="s">
        <v>29882</v>
      </c>
      <c r="E2356" s="164">
        <v>292</v>
      </c>
      <c r="F2356" s="164">
        <v>272</v>
      </c>
      <c r="G2356" s="165">
        <v>0.93</v>
      </c>
      <c r="H2356" s="59" t="s">
        <v>18516</v>
      </c>
      <c r="I2356" s="164">
        <v>100.22</v>
      </c>
      <c r="J2356" s="164">
        <v>372.22</v>
      </c>
      <c r="K2356" s="59">
        <v>33</v>
      </c>
      <c r="L2356" s="59" t="s">
        <v>18516</v>
      </c>
      <c r="M2356" s="59" t="s">
        <v>18516</v>
      </c>
    </row>
    <row r="2357" spans="1:18" s="59" customFormat="1" ht="14.25">
      <c r="A2357" s="59" t="s">
        <v>32760</v>
      </c>
      <c r="B2357" s="59" t="s">
        <v>32761</v>
      </c>
      <c r="C2357" s="59" t="s">
        <v>29424</v>
      </c>
      <c r="D2357" s="59" t="s">
        <v>29425</v>
      </c>
      <c r="E2357" s="164">
        <v>158</v>
      </c>
      <c r="F2357" s="164">
        <v>158</v>
      </c>
      <c r="G2357" s="59" t="s">
        <v>18516</v>
      </c>
      <c r="H2357" s="59" t="s">
        <v>18516</v>
      </c>
      <c r="I2357" s="164">
        <v>61.84</v>
      </c>
      <c r="J2357" s="164">
        <v>219.84</v>
      </c>
      <c r="K2357" s="59">
        <v>98</v>
      </c>
      <c r="L2357" s="59" t="s">
        <v>18516</v>
      </c>
      <c r="M2357" s="59" t="s">
        <v>18516</v>
      </c>
    </row>
    <row r="2358" spans="1:18" s="59" customFormat="1" ht="14.25">
      <c r="A2358" s="59" t="s">
        <v>32762</v>
      </c>
      <c r="B2358" s="59" t="s">
        <v>32763</v>
      </c>
      <c r="C2358" s="59" t="s">
        <v>29424</v>
      </c>
      <c r="D2358" s="59" t="s">
        <v>29425</v>
      </c>
      <c r="E2358" s="164">
        <v>158</v>
      </c>
      <c r="F2358" s="164">
        <v>158</v>
      </c>
      <c r="G2358" s="59" t="s">
        <v>18516</v>
      </c>
      <c r="H2358" s="59" t="s">
        <v>18516</v>
      </c>
      <c r="I2358" s="164">
        <v>61.84</v>
      </c>
      <c r="J2358" s="164">
        <v>219.84</v>
      </c>
      <c r="K2358" s="59">
        <v>148</v>
      </c>
      <c r="L2358" s="59" t="s">
        <v>18516</v>
      </c>
      <c r="M2358" s="59" t="s">
        <v>18516</v>
      </c>
    </row>
    <row r="2359" spans="1:18" s="59" customFormat="1" ht="14.25">
      <c r="A2359" s="59" t="s">
        <v>32764</v>
      </c>
      <c r="B2359" s="59" t="s">
        <v>32765</v>
      </c>
      <c r="C2359" s="59" t="s">
        <v>29661</v>
      </c>
      <c r="D2359" s="59" t="s">
        <v>29662</v>
      </c>
      <c r="E2359" s="59" t="s">
        <v>18516</v>
      </c>
      <c r="F2359" s="59" t="s">
        <v>18516</v>
      </c>
      <c r="G2359" s="59" t="s">
        <v>18516</v>
      </c>
      <c r="H2359" s="59" t="s">
        <v>18516</v>
      </c>
      <c r="I2359" s="59" t="s">
        <v>18516</v>
      </c>
      <c r="J2359" s="59" t="s">
        <v>18516</v>
      </c>
      <c r="K2359" s="59" t="s">
        <v>29707</v>
      </c>
      <c r="L2359" s="59" t="s">
        <v>18516</v>
      </c>
      <c r="M2359" s="59" t="s">
        <v>18516</v>
      </c>
    </row>
    <row r="2360" spans="1:18" s="59" customFormat="1" ht="14.25">
      <c r="A2360" s="59" t="s">
        <v>18655</v>
      </c>
      <c r="B2360" s="59" t="s">
        <v>32766</v>
      </c>
      <c r="C2360" s="59" t="s">
        <v>30894</v>
      </c>
      <c r="D2360" s="59" t="s">
        <v>30895</v>
      </c>
      <c r="E2360" s="164">
        <v>169</v>
      </c>
      <c r="F2360" s="164">
        <v>105</v>
      </c>
      <c r="G2360" s="165">
        <v>0.62</v>
      </c>
      <c r="H2360" s="59" t="s">
        <v>18516</v>
      </c>
      <c r="I2360" s="164">
        <v>38.76</v>
      </c>
      <c r="J2360" s="164">
        <v>143.76</v>
      </c>
      <c r="K2360" s="59">
        <v>92</v>
      </c>
      <c r="L2360" s="59" t="s">
        <v>18516</v>
      </c>
      <c r="M2360" s="59" t="s">
        <v>18516</v>
      </c>
    </row>
    <row r="2361" spans="1:18" s="59" customFormat="1" ht="14.25">
      <c r="A2361" s="59" t="s">
        <v>18652</v>
      </c>
      <c r="B2361" s="59" t="s">
        <v>32767</v>
      </c>
      <c r="C2361" s="59" t="s">
        <v>30894</v>
      </c>
      <c r="D2361" s="59" t="s">
        <v>30895</v>
      </c>
      <c r="E2361" s="164">
        <v>169</v>
      </c>
      <c r="F2361" s="164">
        <v>105</v>
      </c>
      <c r="G2361" s="165">
        <v>0.62</v>
      </c>
      <c r="H2361" s="59" t="s">
        <v>18516</v>
      </c>
      <c r="I2361" s="164">
        <v>38.76</v>
      </c>
      <c r="J2361" s="164">
        <v>143.76</v>
      </c>
      <c r="K2361" s="59">
        <v>1</v>
      </c>
      <c r="L2361" s="59" t="s">
        <v>18516</v>
      </c>
      <c r="M2361" s="59" t="s">
        <v>18516</v>
      </c>
    </row>
    <row r="2362" spans="1:18" s="59" customFormat="1" ht="14.25">
      <c r="A2362" s="59" t="s">
        <v>18658</v>
      </c>
      <c r="B2362" s="59" t="s">
        <v>32768</v>
      </c>
      <c r="C2362" s="59" t="s">
        <v>30894</v>
      </c>
      <c r="D2362" s="59" t="s">
        <v>30895</v>
      </c>
      <c r="E2362" s="164">
        <v>239</v>
      </c>
      <c r="F2362" s="164">
        <v>159</v>
      </c>
      <c r="G2362" s="165">
        <v>0.66</v>
      </c>
      <c r="H2362" s="59" t="s">
        <v>18516</v>
      </c>
      <c r="I2362" s="164">
        <v>52.97</v>
      </c>
      <c r="J2362" s="164">
        <v>211.97</v>
      </c>
      <c r="K2362" s="59">
        <v>84</v>
      </c>
      <c r="L2362" s="59" t="s">
        <v>18516</v>
      </c>
      <c r="M2362" s="59" t="s">
        <v>18516</v>
      </c>
    </row>
    <row r="2363" spans="1:18" s="59" customFormat="1" ht="14.25">
      <c r="A2363" s="59" t="s">
        <v>18661</v>
      </c>
      <c r="B2363" s="59" t="s">
        <v>32769</v>
      </c>
      <c r="C2363" s="59" t="s">
        <v>30894</v>
      </c>
      <c r="D2363" s="59" t="s">
        <v>30895</v>
      </c>
      <c r="E2363" s="164">
        <v>239</v>
      </c>
      <c r="F2363" s="164">
        <v>159</v>
      </c>
      <c r="G2363" s="165">
        <v>0.66</v>
      </c>
      <c r="H2363" s="59" t="s">
        <v>18516</v>
      </c>
      <c r="I2363" s="164">
        <v>52.97</v>
      </c>
      <c r="J2363" s="164">
        <v>211.97</v>
      </c>
      <c r="K2363" s="59">
        <v>75</v>
      </c>
      <c r="L2363" s="59" t="s">
        <v>18516</v>
      </c>
      <c r="M2363" s="59" t="s">
        <v>18516</v>
      </c>
    </row>
    <row r="2364" spans="1:18" s="59" customFormat="1" ht="14.25">
      <c r="A2364" s="59" t="s">
        <v>18471</v>
      </c>
      <c r="B2364" s="59" t="s">
        <v>32770</v>
      </c>
      <c r="C2364" s="59" t="s">
        <v>30894</v>
      </c>
      <c r="D2364" s="59" t="s">
        <v>30895</v>
      </c>
      <c r="E2364" s="164">
        <v>299</v>
      </c>
      <c r="F2364" s="164">
        <v>219</v>
      </c>
      <c r="G2364" s="165">
        <v>0.73</v>
      </c>
      <c r="H2364" s="59" t="s">
        <v>18516</v>
      </c>
      <c r="I2364" s="164">
        <v>104.48</v>
      </c>
      <c r="J2364" s="164">
        <v>323.48</v>
      </c>
      <c r="K2364" s="59">
        <v>4</v>
      </c>
      <c r="L2364" s="59" t="s">
        <v>18516</v>
      </c>
      <c r="M2364" s="59" t="s">
        <v>18516</v>
      </c>
    </row>
    <row r="2365" spans="1:18" s="59" customFormat="1" ht="14.25">
      <c r="A2365" s="59" t="s">
        <v>18474</v>
      </c>
      <c r="B2365" s="59" t="s">
        <v>32771</v>
      </c>
      <c r="C2365" s="59" t="s">
        <v>30894</v>
      </c>
      <c r="D2365" s="59" t="s">
        <v>30895</v>
      </c>
      <c r="E2365" s="164">
        <v>299</v>
      </c>
      <c r="F2365" s="164">
        <v>219</v>
      </c>
      <c r="G2365" s="165">
        <v>0.73</v>
      </c>
      <c r="H2365" s="59" t="s">
        <v>18516</v>
      </c>
      <c r="I2365" s="164">
        <v>104.48</v>
      </c>
      <c r="J2365" s="164">
        <v>323.48</v>
      </c>
      <c r="K2365" s="59">
        <v>7</v>
      </c>
      <c r="L2365" s="59" t="s">
        <v>18516</v>
      </c>
      <c r="M2365" s="59" t="s">
        <v>18516</v>
      </c>
    </row>
    <row r="2366" spans="1:18" s="59" customFormat="1" ht="14.25">
      <c r="A2366" s="59" t="s">
        <v>20897</v>
      </c>
      <c r="B2366" s="59" t="s">
        <v>31667</v>
      </c>
      <c r="C2366" s="59" t="s">
        <v>29599</v>
      </c>
      <c r="D2366" s="59" t="s">
        <v>29600</v>
      </c>
      <c r="E2366" s="59" t="s">
        <v>18516</v>
      </c>
      <c r="F2366" s="59" t="s">
        <v>18516</v>
      </c>
      <c r="G2366" s="59" t="s">
        <v>18516</v>
      </c>
      <c r="H2366" s="59" t="s">
        <v>18516</v>
      </c>
      <c r="I2366" s="59" t="s">
        <v>18516</v>
      </c>
      <c r="J2366" s="59" t="s">
        <v>18516</v>
      </c>
      <c r="K2366" s="59" t="s">
        <v>29707</v>
      </c>
      <c r="L2366" s="59" t="s">
        <v>18516</v>
      </c>
      <c r="M2366" s="59" t="s">
        <v>18516</v>
      </c>
    </row>
    <row r="2367" spans="1:18" s="59" customFormat="1" ht="14.25">
      <c r="A2367" s="59" t="s">
        <v>20903</v>
      </c>
      <c r="B2367" s="59" t="s">
        <v>32772</v>
      </c>
      <c r="C2367" s="59" t="s">
        <v>29599</v>
      </c>
      <c r="D2367" s="59" t="s">
        <v>29600</v>
      </c>
      <c r="E2367" s="59" t="s">
        <v>18516</v>
      </c>
      <c r="F2367" s="59" t="s">
        <v>18516</v>
      </c>
      <c r="G2367" s="59" t="s">
        <v>18516</v>
      </c>
      <c r="H2367" s="59" t="s">
        <v>18516</v>
      </c>
      <c r="I2367" s="59" t="s">
        <v>18516</v>
      </c>
      <c r="J2367" s="59" t="s">
        <v>18516</v>
      </c>
      <c r="K2367" s="59" t="s">
        <v>29707</v>
      </c>
      <c r="L2367" s="59" t="s">
        <v>18516</v>
      </c>
      <c r="M2367" s="59" t="s">
        <v>18516</v>
      </c>
    </row>
    <row r="2368" spans="1:18" s="59" customFormat="1" ht="14.25">
      <c r="A2368" s="59" t="s">
        <v>20894</v>
      </c>
      <c r="B2368" s="59" t="s">
        <v>32773</v>
      </c>
      <c r="C2368" s="59" t="s">
        <v>29599</v>
      </c>
      <c r="D2368" s="59" t="s">
        <v>29600</v>
      </c>
      <c r="E2368" s="59" t="s">
        <v>18516</v>
      </c>
      <c r="F2368" s="59" t="s">
        <v>18516</v>
      </c>
      <c r="G2368" s="59" t="s">
        <v>18516</v>
      </c>
      <c r="H2368" s="59" t="s">
        <v>18516</v>
      </c>
      <c r="I2368" s="59" t="s">
        <v>18516</v>
      </c>
      <c r="J2368" s="59" t="s">
        <v>18516</v>
      </c>
      <c r="K2368" s="59" t="s">
        <v>29707</v>
      </c>
      <c r="L2368" s="59" t="s">
        <v>18516</v>
      </c>
      <c r="M2368" s="59" t="s">
        <v>18516</v>
      </c>
    </row>
    <row r="2369" spans="1:18" s="59" customFormat="1" ht="14.25">
      <c r="A2369" s="59" t="s">
        <v>20900</v>
      </c>
      <c r="B2369" s="59" t="s">
        <v>32774</v>
      </c>
      <c r="C2369" s="59" t="s">
        <v>29599</v>
      </c>
      <c r="D2369" s="59" t="s">
        <v>29600</v>
      </c>
      <c r="E2369" s="59" t="s">
        <v>18516</v>
      </c>
      <c r="F2369" s="59" t="s">
        <v>18516</v>
      </c>
      <c r="G2369" s="59" t="s">
        <v>18516</v>
      </c>
      <c r="H2369" s="59" t="s">
        <v>18516</v>
      </c>
      <c r="I2369" s="59" t="s">
        <v>18516</v>
      </c>
      <c r="J2369" s="59" t="s">
        <v>18516</v>
      </c>
      <c r="K2369" s="59" t="s">
        <v>29707</v>
      </c>
      <c r="L2369" s="59" t="s">
        <v>18516</v>
      </c>
      <c r="M2369" s="59" t="s">
        <v>18516</v>
      </c>
    </row>
    <row r="2370" spans="1:18" s="59" customFormat="1" ht="14.25">
      <c r="A2370" s="59" t="s">
        <v>32775</v>
      </c>
      <c r="B2370" s="59" t="s">
        <v>32776</v>
      </c>
      <c r="C2370" s="59" t="s">
        <v>30894</v>
      </c>
      <c r="D2370" s="59" t="s">
        <v>30895</v>
      </c>
      <c r="E2370" s="59" t="s">
        <v>18516</v>
      </c>
      <c r="F2370" s="59" t="s">
        <v>18516</v>
      </c>
      <c r="G2370" s="59" t="s">
        <v>18516</v>
      </c>
      <c r="H2370" s="59" t="s">
        <v>18516</v>
      </c>
      <c r="I2370" s="59" t="s">
        <v>18516</v>
      </c>
      <c r="J2370" s="59" t="s">
        <v>18516</v>
      </c>
      <c r="K2370" s="59" t="s">
        <v>29707</v>
      </c>
      <c r="L2370" s="59" t="s">
        <v>18516</v>
      </c>
      <c r="M2370" s="59" t="s">
        <v>18516</v>
      </c>
    </row>
    <row r="2371" spans="1:18" s="59" customFormat="1" ht="14.25">
      <c r="A2371" s="59" t="s">
        <v>18567</v>
      </c>
      <c r="B2371" s="59" t="s">
        <v>32777</v>
      </c>
      <c r="C2371" s="59" t="s">
        <v>29893</v>
      </c>
      <c r="D2371" s="59" t="s">
        <v>29894</v>
      </c>
      <c r="E2371" s="164">
        <v>289</v>
      </c>
      <c r="F2371" s="164">
        <v>205</v>
      </c>
      <c r="G2371" s="165">
        <v>0.7</v>
      </c>
      <c r="H2371" s="59" t="s">
        <v>18516</v>
      </c>
      <c r="I2371" s="164">
        <v>104.05</v>
      </c>
      <c r="J2371" s="164">
        <v>309.05</v>
      </c>
      <c r="K2371" s="59">
        <v>50</v>
      </c>
      <c r="L2371" s="59" t="s">
        <v>18516</v>
      </c>
      <c r="M2371" s="59" t="s">
        <v>18516</v>
      </c>
    </row>
    <row r="2372" spans="1:18" s="59" customFormat="1" ht="14.25">
      <c r="A2372" s="59" t="s">
        <v>18573</v>
      </c>
      <c r="B2372" s="59" t="s">
        <v>32778</v>
      </c>
      <c r="C2372" s="59" t="s">
        <v>29893</v>
      </c>
      <c r="D2372" s="59" t="s">
        <v>29894</v>
      </c>
      <c r="E2372" s="164">
        <v>289</v>
      </c>
      <c r="F2372" s="164">
        <v>205</v>
      </c>
      <c r="G2372" s="165">
        <v>0.7</v>
      </c>
      <c r="H2372" s="59" t="s">
        <v>18516</v>
      </c>
      <c r="I2372" s="164">
        <v>104.05</v>
      </c>
      <c r="J2372" s="164">
        <v>309.05</v>
      </c>
      <c r="K2372" s="59">
        <v>70</v>
      </c>
      <c r="L2372" s="59" t="s">
        <v>18516</v>
      </c>
      <c r="M2372" s="59" t="s">
        <v>18516</v>
      </c>
    </row>
    <row r="2373" spans="1:18" s="59" customFormat="1" ht="14.25">
      <c r="A2373" s="59" t="s">
        <v>18570</v>
      </c>
      <c r="B2373" s="59" t="s">
        <v>32779</v>
      </c>
      <c r="C2373" s="59" t="s">
        <v>29893</v>
      </c>
      <c r="D2373" s="59" t="s">
        <v>29894</v>
      </c>
      <c r="E2373" s="164">
        <v>289</v>
      </c>
      <c r="F2373" s="164">
        <v>205</v>
      </c>
      <c r="G2373" s="165">
        <v>0.7</v>
      </c>
      <c r="H2373" s="59" t="s">
        <v>18516</v>
      </c>
      <c r="I2373" s="164">
        <v>104.05</v>
      </c>
      <c r="J2373" s="164">
        <v>309.05</v>
      </c>
      <c r="K2373" s="59">
        <v>113</v>
      </c>
      <c r="L2373" s="59" t="s">
        <v>18516</v>
      </c>
      <c r="M2373" s="59" t="s">
        <v>18516</v>
      </c>
    </row>
    <row r="2374" spans="1:18" s="59" customFormat="1" ht="14.25">
      <c r="A2374" s="59" t="s">
        <v>20968</v>
      </c>
      <c r="B2374" s="59" t="s">
        <v>32780</v>
      </c>
      <c r="C2374" s="59" t="s">
        <v>29518</v>
      </c>
      <c r="D2374" s="59" t="s">
        <v>29519</v>
      </c>
      <c r="E2374" s="164">
        <v>175</v>
      </c>
      <c r="F2374" s="164">
        <v>145</v>
      </c>
      <c r="G2374" s="165">
        <v>0.82</v>
      </c>
      <c r="H2374" s="59" t="s">
        <v>18516</v>
      </c>
      <c r="I2374" s="164">
        <v>49.24</v>
      </c>
      <c r="J2374" s="164">
        <v>194.24</v>
      </c>
      <c r="K2374" s="59">
        <v>149</v>
      </c>
      <c r="L2374" s="59" t="s">
        <v>18516</v>
      </c>
      <c r="M2374" s="59" t="s">
        <v>18516</v>
      </c>
    </row>
    <row r="2375" spans="1:18" s="59" customFormat="1" ht="14.25">
      <c r="A2375" s="59" t="s">
        <v>20981</v>
      </c>
      <c r="B2375" s="59" t="s">
        <v>32781</v>
      </c>
      <c r="C2375" s="59" t="s">
        <v>29518</v>
      </c>
      <c r="D2375" s="59" t="s">
        <v>29519</v>
      </c>
      <c r="E2375" s="164">
        <v>159</v>
      </c>
      <c r="F2375" s="164">
        <v>137</v>
      </c>
      <c r="G2375" s="165">
        <v>0.86</v>
      </c>
      <c r="H2375" s="59" t="s">
        <v>18516</v>
      </c>
      <c r="I2375" s="164">
        <v>43.99</v>
      </c>
      <c r="J2375" s="164">
        <v>180.99</v>
      </c>
      <c r="K2375" s="59">
        <v>3</v>
      </c>
      <c r="L2375" s="59" t="s">
        <v>18516</v>
      </c>
      <c r="M2375" s="59" t="s">
        <v>18516</v>
      </c>
    </row>
    <row r="2376" spans="1:18" s="59" customFormat="1" ht="14.25">
      <c r="A2376" s="59" t="s">
        <v>32782</v>
      </c>
      <c r="B2376" s="59" t="s">
        <v>32783</v>
      </c>
      <c r="C2376" s="59" t="s">
        <v>30897</v>
      </c>
      <c r="D2376" s="59" t="s">
        <v>30898</v>
      </c>
      <c r="E2376" s="164">
        <v>130</v>
      </c>
      <c r="F2376" s="164">
        <v>130</v>
      </c>
      <c r="G2376" s="59" t="s">
        <v>18516</v>
      </c>
      <c r="H2376" s="59" t="s">
        <v>18516</v>
      </c>
      <c r="I2376" s="164">
        <v>38.37</v>
      </c>
      <c r="J2376" s="164">
        <v>168.37</v>
      </c>
      <c r="K2376" s="59">
        <v>137</v>
      </c>
      <c r="L2376" s="59" t="s">
        <v>18516</v>
      </c>
      <c r="M2376" s="59" t="s">
        <v>18516</v>
      </c>
    </row>
    <row r="2377" spans="1:18" s="59" customFormat="1" ht="14.25">
      <c r="A2377" s="59" t="s">
        <v>32784</v>
      </c>
      <c r="B2377" s="59" t="s">
        <v>32783</v>
      </c>
      <c r="C2377" s="59" t="s">
        <v>30897</v>
      </c>
      <c r="D2377" s="59" t="s">
        <v>30898</v>
      </c>
      <c r="E2377" s="164">
        <v>130</v>
      </c>
      <c r="F2377" s="164">
        <v>130</v>
      </c>
      <c r="G2377" s="59" t="s">
        <v>18516</v>
      </c>
      <c r="H2377" s="59" t="s">
        <v>18516</v>
      </c>
      <c r="I2377" s="164">
        <v>38.37</v>
      </c>
      <c r="J2377" s="164">
        <v>168.37</v>
      </c>
      <c r="K2377" s="59">
        <v>91</v>
      </c>
      <c r="L2377" s="59" t="s">
        <v>18516</v>
      </c>
      <c r="M2377" s="59" t="s">
        <v>18516</v>
      </c>
    </row>
    <row r="2378" spans="1:18" s="59" customFormat="1" ht="14.25">
      <c r="A2378" s="59" t="s">
        <v>32785</v>
      </c>
      <c r="B2378" s="59" t="s">
        <v>32786</v>
      </c>
      <c r="C2378" s="59" t="s">
        <v>29562</v>
      </c>
      <c r="D2378" s="59" t="s">
        <v>29562</v>
      </c>
      <c r="E2378" s="59" t="s">
        <v>18516</v>
      </c>
      <c r="F2378" s="59" t="s">
        <v>18516</v>
      </c>
      <c r="G2378" s="59" t="s">
        <v>18516</v>
      </c>
      <c r="H2378" s="59" t="s">
        <v>18516</v>
      </c>
      <c r="I2378" s="59" t="s">
        <v>18516</v>
      </c>
      <c r="J2378" s="59" t="s">
        <v>18516</v>
      </c>
      <c r="K2378" s="59" t="s">
        <v>29707</v>
      </c>
      <c r="L2378" s="59" t="s">
        <v>18516</v>
      </c>
      <c r="M2378" s="59" t="s">
        <v>18516</v>
      </c>
    </row>
    <row r="2379" spans="1:18" s="59" customFormat="1" ht="14.25">
      <c r="A2379" s="59" t="s">
        <v>32787</v>
      </c>
      <c r="B2379" s="59" t="s">
        <v>32788</v>
      </c>
      <c r="C2379" s="59" t="s">
        <v>29562</v>
      </c>
      <c r="D2379" s="59" t="s">
        <v>29562</v>
      </c>
      <c r="E2379" s="59" t="s">
        <v>18516</v>
      </c>
      <c r="F2379" s="59" t="s">
        <v>18516</v>
      </c>
      <c r="G2379" s="59" t="s">
        <v>18516</v>
      </c>
      <c r="H2379" s="59" t="s">
        <v>18516</v>
      </c>
      <c r="I2379" s="59" t="s">
        <v>18516</v>
      </c>
      <c r="J2379" s="59" t="s">
        <v>18516</v>
      </c>
      <c r="K2379" s="59" t="s">
        <v>29707</v>
      </c>
      <c r="L2379" s="59" t="s">
        <v>18516</v>
      </c>
      <c r="M2379" s="59" t="s">
        <v>18516</v>
      </c>
    </row>
    <row r="2380" spans="1:18" s="59" customFormat="1" ht="14.25">
      <c r="A2380" s="59" t="s">
        <v>32789</v>
      </c>
      <c r="B2380" s="59" t="s">
        <v>32790</v>
      </c>
      <c r="C2380" s="59" t="s">
        <v>30281</v>
      </c>
      <c r="D2380" s="59" t="s">
        <v>30282</v>
      </c>
      <c r="E2380" s="59" t="s">
        <v>18516</v>
      </c>
      <c r="F2380" s="59" t="s">
        <v>18516</v>
      </c>
      <c r="G2380" s="59" t="s">
        <v>18516</v>
      </c>
      <c r="H2380" s="59" t="s">
        <v>18516</v>
      </c>
      <c r="I2380" s="59" t="s">
        <v>18516</v>
      </c>
      <c r="J2380" s="59" t="s">
        <v>18516</v>
      </c>
      <c r="K2380" s="59" t="s">
        <v>29707</v>
      </c>
      <c r="L2380" s="59" t="s">
        <v>18516</v>
      </c>
      <c r="M2380" s="59" t="s">
        <v>18516</v>
      </c>
    </row>
    <row r="2381" spans="1:18" s="59" customFormat="1" ht="14.25">
      <c r="A2381" s="59" t="s">
        <v>32791</v>
      </c>
      <c r="B2381" s="59" t="s">
        <v>32792</v>
      </c>
      <c r="C2381" s="59" t="s">
        <v>30281</v>
      </c>
      <c r="D2381" s="59" t="s">
        <v>30282</v>
      </c>
      <c r="E2381" s="59" t="s">
        <v>18516</v>
      </c>
      <c r="F2381" s="59" t="s">
        <v>18516</v>
      </c>
      <c r="G2381" s="59" t="s">
        <v>18516</v>
      </c>
      <c r="H2381" s="59" t="s">
        <v>18516</v>
      </c>
      <c r="I2381" s="59" t="s">
        <v>18516</v>
      </c>
      <c r="J2381" s="59" t="s">
        <v>18516</v>
      </c>
      <c r="K2381" s="59" t="s">
        <v>29707</v>
      </c>
      <c r="L2381" s="59" t="s">
        <v>18516</v>
      </c>
      <c r="M2381" s="59" t="s">
        <v>18516</v>
      </c>
    </row>
    <row r="2382" spans="1:18" s="59" customFormat="1" ht="14.25">
      <c r="A2382" s="59" t="s">
        <v>32793</v>
      </c>
      <c r="B2382" s="59" t="s">
        <v>32794</v>
      </c>
      <c r="C2382" s="59" t="s">
        <v>30281</v>
      </c>
      <c r="D2382" s="59" t="s">
        <v>30282</v>
      </c>
      <c r="E2382" s="59" t="s">
        <v>18516</v>
      </c>
      <c r="F2382" s="59" t="s">
        <v>18516</v>
      </c>
      <c r="G2382" s="59" t="s">
        <v>18516</v>
      </c>
      <c r="H2382" s="59" t="s">
        <v>18516</v>
      </c>
      <c r="I2382" s="59" t="s">
        <v>18516</v>
      </c>
      <c r="J2382" s="59" t="s">
        <v>18516</v>
      </c>
      <c r="K2382" s="59" t="s">
        <v>29707</v>
      </c>
      <c r="L2382" s="59" t="s">
        <v>18516</v>
      </c>
      <c r="M2382" s="59" t="s">
        <v>18516</v>
      </c>
    </row>
    <row r="2383" spans="1:18" s="59" customFormat="1" ht="14.25">
      <c r="A2383" s="59" t="s">
        <v>32795</v>
      </c>
      <c r="B2383" s="59" t="s">
        <v>32796</v>
      </c>
      <c r="C2383" s="59" t="s">
        <v>30281</v>
      </c>
      <c r="D2383" s="59" t="s">
        <v>30282</v>
      </c>
      <c r="E2383" s="59" t="s">
        <v>18516</v>
      </c>
      <c r="F2383" s="59" t="s">
        <v>18516</v>
      </c>
      <c r="G2383" s="59" t="s">
        <v>18516</v>
      </c>
      <c r="H2383" s="59" t="s">
        <v>18516</v>
      </c>
      <c r="I2383" s="59" t="s">
        <v>18516</v>
      </c>
      <c r="J2383" s="59" t="s">
        <v>18516</v>
      </c>
      <c r="K2383" s="59" t="s">
        <v>29707</v>
      </c>
      <c r="L2383" s="59" t="s">
        <v>18516</v>
      </c>
      <c r="M2383" s="59" t="s">
        <v>18516</v>
      </c>
    </row>
    <row r="2384" spans="1:18" s="59" customFormat="1" ht="14.25">
      <c r="A2384" s="59" t="s">
        <v>32797</v>
      </c>
      <c r="B2384" s="59" t="s">
        <v>32798</v>
      </c>
      <c r="C2384" s="59" t="s">
        <v>30281</v>
      </c>
      <c r="D2384" s="59" t="s">
        <v>30282</v>
      </c>
      <c r="E2384" s="59" t="s">
        <v>18516</v>
      </c>
      <c r="F2384" s="59" t="s">
        <v>18516</v>
      </c>
      <c r="G2384" s="59" t="s">
        <v>18516</v>
      </c>
      <c r="H2384" s="59" t="s">
        <v>18516</v>
      </c>
      <c r="I2384" s="59" t="s">
        <v>18516</v>
      </c>
      <c r="J2384" s="59" t="s">
        <v>18516</v>
      </c>
      <c r="K2384" s="59" t="s">
        <v>29707</v>
      </c>
      <c r="L2384" s="59" t="s">
        <v>18516</v>
      </c>
      <c r="M2384" s="59" t="s">
        <v>18516</v>
      </c>
    </row>
    <row r="2385" spans="1:18" s="59" customFormat="1" ht="14.25">
      <c r="A2385" s="59" t="s">
        <v>32799</v>
      </c>
      <c r="B2385" s="59" t="s">
        <v>32800</v>
      </c>
      <c r="C2385" s="59" t="s">
        <v>30281</v>
      </c>
      <c r="D2385" s="59" t="s">
        <v>30282</v>
      </c>
      <c r="E2385" s="59" t="s">
        <v>18516</v>
      </c>
      <c r="F2385" s="59" t="s">
        <v>18516</v>
      </c>
      <c r="G2385" s="59" t="s">
        <v>18516</v>
      </c>
      <c r="H2385" s="59" t="s">
        <v>18516</v>
      </c>
      <c r="I2385" s="59" t="s">
        <v>18516</v>
      </c>
      <c r="J2385" s="59" t="s">
        <v>18516</v>
      </c>
      <c r="K2385" s="59" t="s">
        <v>29707</v>
      </c>
      <c r="L2385" s="59" t="s">
        <v>18516</v>
      </c>
      <c r="M2385" s="59" t="s">
        <v>18516</v>
      </c>
    </row>
    <row r="2386" spans="1:18" s="59" customFormat="1" ht="14.25">
      <c r="A2386" s="59" t="s">
        <v>18455</v>
      </c>
      <c r="B2386" s="59" t="s">
        <v>32801</v>
      </c>
      <c r="C2386" s="59" t="s">
        <v>29619</v>
      </c>
      <c r="D2386" s="59" t="s">
        <v>29620</v>
      </c>
      <c r="E2386" s="164">
        <v>239</v>
      </c>
      <c r="F2386" s="164">
        <v>191</v>
      </c>
      <c r="G2386" s="165">
        <v>0.79</v>
      </c>
      <c r="H2386" s="59" t="s">
        <v>18516</v>
      </c>
      <c r="I2386" s="164">
        <v>101.11</v>
      </c>
      <c r="J2386" s="164">
        <v>292.11</v>
      </c>
      <c r="K2386" s="59">
        <v>7</v>
      </c>
      <c r="L2386" s="59" t="s">
        <v>18516</v>
      </c>
      <c r="M2386" s="59" t="s">
        <v>18516</v>
      </c>
    </row>
    <row r="2387" spans="1:18" s="59" customFormat="1" ht="14.25">
      <c r="A2387" s="59" t="s">
        <v>18452</v>
      </c>
      <c r="B2387" s="59" t="s">
        <v>32801</v>
      </c>
      <c r="C2387" s="59" t="s">
        <v>29619</v>
      </c>
      <c r="D2387" s="59" t="s">
        <v>29620</v>
      </c>
      <c r="E2387" s="164">
        <v>239</v>
      </c>
      <c r="F2387" s="164">
        <v>191</v>
      </c>
      <c r="G2387" s="165">
        <v>0.79</v>
      </c>
      <c r="H2387" s="59" t="s">
        <v>18516</v>
      </c>
      <c r="I2387" s="164">
        <v>101.11</v>
      </c>
      <c r="J2387" s="164">
        <v>292.11</v>
      </c>
      <c r="K2387" s="59">
        <v>16</v>
      </c>
      <c r="L2387" s="59" t="s">
        <v>18516</v>
      </c>
      <c r="M2387" s="59" t="s">
        <v>18516</v>
      </c>
    </row>
    <row r="2388" spans="1:18" s="59" customFormat="1" ht="14.25">
      <c r="A2388" s="59" t="s">
        <v>18458</v>
      </c>
      <c r="B2388" s="59" t="s">
        <v>32801</v>
      </c>
      <c r="C2388" s="59" t="s">
        <v>29619</v>
      </c>
      <c r="D2388" s="59" t="s">
        <v>29620</v>
      </c>
      <c r="E2388" s="164">
        <v>239</v>
      </c>
      <c r="F2388" s="164">
        <v>191</v>
      </c>
      <c r="G2388" s="165">
        <v>0.79</v>
      </c>
      <c r="H2388" s="59" t="s">
        <v>18516</v>
      </c>
      <c r="I2388" s="164">
        <v>101.11</v>
      </c>
      <c r="J2388" s="164">
        <v>292.11</v>
      </c>
      <c r="K2388" s="59">
        <v>43</v>
      </c>
      <c r="L2388" s="59" t="s">
        <v>18516</v>
      </c>
      <c r="M2388" s="59" t="s">
        <v>18516</v>
      </c>
    </row>
    <row r="2389" spans="1:18" s="59" customFormat="1" ht="14.25">
      <c r="A2389" s="59" t="s">
        <v>32802</v>
      </c>
      <c r="B2389" s="59" t="s">
        <v>32803</v>
      </c>
      <c r="C2389" s="59" t="s">
        <v>29562</v>
      </c>
      <c r="D2389" s="59" t="s">
        <v>29562</v>
      </c>
      <c r="E2389" s="59" t="s">
        <v>18516</v>
      </c>
      <c r="F2389" s="59" t="s">
        <v>18516</v>
      </c>
      <c r="G2389" s="59" t="s">
        <v>18516</v>
      </c>
      <c r="H2389" s="59" t="s">
        <v>18516</v>
      </c>
      <c r="I2389" s="59" t="s">
        <v>18516</v>
      </c>
      <c r="J2389" s="59" t="s">
        <v>18516</v>
      </c>
      <c r="K2389" s="59" t="s">
        <v>29707</v>
      </c>
      <c r="L2389" s="59" t="s">
        <v>18516</v>
      </c>
      <c r="M2389" s="59" t="s">
        <v>18516</v>
      </c>
    </row>
    <row r="2390" spans="1:18" s="59" customFormat="1" ht="14.25">
      <c r="A2390" s="59" t="s">
        <v>32804</v>
      </c>
      <c r="B2390" s="59" t="s">
        <v>32805</v>
      </c>
      <c r="C2390" s="59" t="s">
        <v>29562</v>
      </c>
      <c r="D2390" s="59" t="s">
        <v>29562</v>
      </c>
      <c r="E2390" s="59" t="s">
        <v>18516</v>
      </c>
      <c r="F2390" s="59" t="s">
        <v>18516</v>
      </c>
      <c r="G2390" s="59" t="s">
        <v>18516</v>
      </c>
      <c r="H2390" s="59" t="s">
        <v>18516</v>
      </c>
      <c r="I2390" s="59" t="s">
        <v>18516</v>
      </c>
      <c r="J2390" s="59" t="s">
        <v>18516</v>
      </c>
      <c r="K2390" s="59" t="s">
        <v>29707</v>
      </c>
      <c r="L2390" s="59" t="s">
        <v>18516</v>
      </c>
      <c r="M2390" s="59" t="s">
        <v>18516</v>
      </c>
    </row>
    <row r="2391" spans="1:18" s="59" customFormat="1" ht="14.25">
      <c r="A2391" s="59" t="s">
        <v>18610</v>
      </c>
      <c r="B2391" s="59" t="s">
        <v>32806</v>
      </c>
      <c r="C2391" s="59" t="s">
        <v>29414</v>
      </c>
      <c r="D2391" s="59" t="s">
        <v>29415</v>
      </c>
      <c r="E2391" s="164">
        <v>152</v>
      </c>
      <c r="F2391" s="164">
        <v>100</v>
      </c>
      <c r="G2391" s="165">
        <v>0.65</v>
      </c>
      <c r="H2391" s="59" t="s">
        <v>18516</v>
      </c>
      <c r="I2391" s="164">
        <v>39.52</v>
      </c>
      <c r="J2391" s="164">
        <v>139.52</v>
      </c>
      <c r="K2391" s="59">
        <v>0</v>
      </c>
      <c r="L2391" s="59" t="s">
        <v>18516</v>
      </c>
      <c r="M2391" s="59" t="s">
        <v>18516</v>
      </c>
    </row>
    <row r="2392" spans="1:18" s="59" customFormat="1" ht="14.25">
      <c r="A2392" s="59" t="s">
        <v>32807</v>
      </c>
      <c r="B2392" s="59" t="s">
        <v>32808</v>
      </c>
      <c r="C2392" s="59" t="s">
        <v>29414</v>
      </c>
      <c r="D2392" s="59" t="s">
        <v>29415</v>
      </c>
      <c r="E2392" s="164">
        <v>303</v>
      </c>
      <c r="F2392" s="164">
        <v>250</v>
      </c>
      <c r="G2392" s="165">
        <v>0.82</v>
      </c>
      <c r="H2392" s="59" t="s">
        <v>18516</v>
      </c>
      <c r="I2392" s="164">
        <v>147.33</v>
      </c>
      <c r="J2392" s="164">
        <v>397.33</v>
      </c>
      <c r="K2392" s="59">
        <v>0</v>
      </c>
      <c r="L2392" s="59" t="s">
        <v>18516</v>
      </c>
      <c r="M2392" s="59" t="s">
        <v>18516</v>
      </c>
    </row>
    <row r="2393" spans="1:18" s="59" customFormat="1" ht="14.25">
      <c r="A2393" s="59" t="s">
        <v>32809</v>
      </c>
      <c r="B2393" s="59" t="s">
        <v>32810</v>
      </c>
      <c r="C2393" s="59" t="s">
        <v>29414</v>
      </c>
      <c r="D2393" s="59" t="s">
        <v>29415</v>
      </c>
      <c r="E2393" s="59" t="s">
        <v>18516</v>
      </c>
      <c r="F2393" s="59" t="s">
        <v>18516</v>
      </c>
      <c r="G2393" s="59" t="s">
        <v>18516</v>
      </c>
      <c r="H2393" s="59" t="s">
        <v>18516</v>
      </c>
      <c r="I2393" s="59" t="s">
        <v>18516</v>
      </c>
      <c r="J2393" s="59" t="s">
        <v>18516</v>
      </c>
      <c r="K2393" s="59" t="s">
        <v>29707</v>
      </c>
      <c r="L2393" s="59" t="s">
        <v>18516</v>
      </c>
      <c r="M2393" s="59" t="s">
        <v>18516</v>
      </c>
    </row>
    <row r="2394" spans="1:18" s="59" customFormat="1" ht="14.25">
      <c r="A2394" s="59" t="s">
        <v>32811</v>
      </c>
      <c r="B2394" s="59" t="s">
        <v>32812</v>
      </c>
      <c r="C2394" s="59" t="s">
        <v>29583</v>
      </c>
      <c r="D2394" s="59" t="s">
        <v>29583</v>
      </c>
      <c r="E2394" s="59" t="s">
        <v>18516</v>
      </c>
      <c r="F2394" s="59" t="s">
        <v>18516</v>
      </c>
      <c r="G2394" s="59" t="s">
        <v>18516</v>
      </c>
      <c r="H2394" s="59" t="s">
        <v>18516</v>
      </c>
      <c r="I2394" s="59" t="s">
        <v>18516</v>
      </c>
      <c r="J2394" s="59" t="s">
        <v>18516</v>
      </c>
      <c r="K2394" s="59" t="s">
        <v>29707</v>
      </c>
      <c r="L2394" s="59" t="s">
        <v>18516</v>
      </c>
      <c r="M2394" s="59" t="s">
        <v>18516</v>
      </c>
    </row>
    <row r="2395" spans="1:18" s="59" customFormat="1" ht="14.25">
      <c r="A2395" s="59" t="s">
        <v>32813</v>
      </c>
      <c r="B2395" s="59" t="s">
        <v>32814</v>
      </c>
      <c r="C2395" s="59" t="s">
        <v>29583</v>
      </c>
      <c r="D2395" s="59" t="s">
        <v>29583</v>
      </c>
      <c r="E2395" s="164">
        <v>140</v>
      </c>
      <c r="F2395" s="164">
        <v>122</v>
      </c>
      <c r="G2395" s="165">
        <v>0.87</v>
      </c>
      <c r="H2395" s="59" t="s">
        <v>18516</v>
      </c>
      <c r="I2395" s="164">
        <v>42.1</v>
      </c>
      <c r="J2395" s="164">
        <v>164.1</v>
      </c>
      <c r="K2395" s="59">
        <v>3</v>
      </c>
      <c r="L2395" s="59" t="s">
        <v>18516</v>
      </c>
      <c r="M2395" s="59" t="s">
        <v>18516</v>
      </c>
    </row>
    <row r="2396" spans="1:18" s="59" customFormat="1" ht="14.25">
      <c r="A2396" s="59" t="s">
        <v>32815</v>
      </c>
      <c r="B2396" s="59" t="s">
        <v>32816</v>
      </c>
      <c r="C2396" s="59" t="s">
        <v>29583</v>
      </c>
      <c r="D2396" s="59" t="s">
        <v>29583</v>
      </c>
      <c r="E2396" s="59" t="s">
        <v>18516</v>
      </c>
      <c r="F2396" s="59" t="s">
        <v>18516</v>
      </c>
      <c r="G2396" s="59" t="s">
        <v>18516</v>
      </c>
      <c r="H2396" s="59" t="s">
        <v>18516</v>
      </c>
      <c r="I2396" s="59" t="s">
        <v>18516</v>
      </c>
      <c r="J2396" s="59" t="s">
        <v>18516</v>
      </c>
      <c r="K2396" s="59" t="s">
        <v>29707</v>
      </c>
      <c r="L2396" s="59" t="s">
        <v>18516</v>
      </c>
      <c r="M2396" s="59" t="s">
        <v>18516</v>
      </c>
    </row>
    <row r="2397" spans="1:18" s="59" customFormat="1" ht="14.25">
      <c r="A2397" s="59" t="s">
        <v>13196</v>
      </c>
      <c r="B2397" s="59" t="s">
        <v>32817</v>
      </c>
      <c r="C2397" s="59" t="s">
        <v>29583</v>
      </c>
      <c r="D2397" s="59" t="s">
        <v>29583</v>
      </c>
      <c r="E2397" s="164">
        <v>130</v>
      </c>
      <c r="F2397" s="164">
        <v>117</v>
      </c>
      <c r="G2397" s="165">
        <v>0.9</v>
      </c>
      <c r="H2397" s="59" t="s">
        <v>18516</v>
      </c>
      <c r="I2397" s="164">
        <v>39.52</v>
      </c>
      <c r="J2397" s="164">
        <v>156.52</v>
      </c>
      <c r="K2397" s="59">
        <v>66</v>
      </c>
      <c r="L2397" s="59" t="s">
        <v>18516</v>
      </c>
      <c r="M2397" s="59" t="s">
        <v>18516</v>
      </c>
    </row>
    <row r="2398" spans="1:18" s="59" customFormat="1" ht="14.25">
      <c r="A2398" s="59" t="s">
        <v>18843</v>
      </c>
      <c r="B2398" s="59" t="s">
        <v>32818</v>
      </c>
      <c r="C2398" s="59" t="s">
        <v>29893</v>
      </c>
      <c r="D2398" s="59" t="s">
        <v>29894</v>
      </c>
      <c r="E2398" s="164">
        <v>259</v>
      </c>
      <c r="F2398" s="164">
        <v>215</v>
      </c>
      <c r="G2398" s="165">
        <v>0.83</v>
      </c>
      <c r="H2398" s="59" t="s">
        <v>18516</v>
      </c>
      <c r="I2398" s="164">
        <v>103.61</v>
      </c>
      <c r="J2398" s="164">
        <v>318.61</v>
      </c>
      <c r="K2398" s="59">
        <v>0</v>
      </c>
      <c r="L2398" s="59" t="s">
        <v>18516</v>
      </c>
      <c r="M2398" s="59" t="s">
        <v>18516</v>
      </c>
    </row>
    <row r="2399" spans="1:18" s="59" customFormat="1" ht="14.25">
      <c r="A2399" s="59" t="s">
        <v>18840</v>
      </c>
      <c r="B2399" s="59" t="s">
        <v>32819</v>
      </c>
      <c r="C2399" s="59" t="s">
        <v>29893</v>
      </c>
      <c r="D2399" s="59" t="s">
        <v>29894</v>
      </c>
      <c r="E2399" s="164">
        <v>259</v>
      </c>
      <c r="F2399" s="164">
        <v>215</v>
      </c>
      <c r="G2399" s="165">
        <v>0.83</v>
      </c>
      <c r="H2399" s="59" t="s">
        <v>18516</v>
      </c>
      <c r="I2399" s="164">
        <v>103.61</v>
      </c>
      <c r="J2399" s="164">
        <v>318.61</v>
      </c>
      <c r="K2399" s="59">
        <v>0</v>
      </c>
      <c r="L2399" s="59" t="s">
        <v>18516</v>
      </c>
      <c r="M2399" s="59" t="s">
        <v>18516</v>
      </c>
    </row>
    <row r="2400" spans="1:18" s="59" customFormat="1" ht="14.25">
      <c r="A2400" s="59" t="s">
        <v>16561</v>
      </c>
      <c r="B2400" s="59" t="s">
        <v>32820</v>
      </c>
      <c r="C2400" s="59" t="s">
        <v>29893</v>
      </c>
      <c r="D2400" s="59" t="s">
        <v>29894</v>
      </c>
      <c r="E2400" s="164">
        <v>259</v>
      </c>
      <c r="F2400" s="164">
        <v>215</v>
      </c>
      <c r="G2400" s="165">
        <v>0.83</v>
      </c>
      <c r="H2400" s="59" t="s">
        <v>18516</v>
      </c>
      <c r="I2400" s="164">
        <v>103.61</v>
      </c>
      <c r="J2400" s="164">
        <v>318.61</v>
      </c>
      <c r="K2400" s="59">
        <v>0</v>
      </c>
      <c r="L2400" s="59" t="s">
        <v>18516</v>
      </c>
      <c r="M2400" s="59" t="s">
        <v>18516</v>
      </c>
    </row>
    <row r="2401" spans="1:18" s="59" customFormat="1" ht="14.25">
      <c r="A2401" s="59" t="s">
        <v>16564</v>
      </c>
      <c r="B2401" s="59" t="s">
        <v>32821</v>
      </c>
      <c r="C2401" s="59" t="s">
        <v>29893</v>
      </c>
      <c r="D2401" s="59" t="s">
        <v>29894</v>
      </c>
      <c r="E2401" s="164">
        <v>259</v>
      </c>
      <c r="F2401" s="164">
        <v>215</v>
      </c>
      <c r="G2401" s="165">
        <v>0.83</v>
      </c>
      <c r="H2401" s="59" t="s">
        <v>18516</v>
      </c>
      <c r="I2401" s="164">
        <v>103.61</v>
      </c>
      <c r="J2401" s="164">
        <v>318.61</v>
      </c>
      <c r="K2401" s="59">
        <v>45</v>
      </c>
      <c r="L2401" s="59" t="s">
        <v>18516</v>
      </c>
      <c r="M2401" s="59" t="s">
        <v>18516</v>
      </c>
    </row>
    <row r="2402" spans="1:18" s="59" customFormat="1" ht="14.25">
      <c r="A2402" s="59" t="s">
        <v>18906</v>
      </c>
      <c r="B2402" s="59" t="s">
        <v>32822</v>
      </c>
      <c r="C2402" s="59" t="s">
        <v>29893</v>
      </c>
      <c r="D2402" s="59" t="s">
        <v>29894</v>
      </c>
      <c r="E2402" s="164">
        <v>199</v>
      </c>
      <c r="F2402" s="164">
        <v>169</v>
      </c>
      <c r="G2402" s="165">
        <v>0.84</v>
      </c>
      <c r="H2402" s="59" t="s">
        <v>18516</v>
      </c>
      <c r="I2402" s="164">
        <v>52.75</v>
      </c>
      <c r="J2402" s="164">
        <v>221.75</v>
      </c>
      <c r="K2402" s="59">
        <v>115</v>
      </c>
      <c r="L2402" s="59" t="s">
        <v>29410</v>
      </c>
      <c r="M2402" s="59" t="s">
        <v>30982</v>
      </c>
    </row>
    <row r="2403" spans="1:18" s="59" customFormat="1" ht="14.25">
      <c r="A2403" s="59" t="s">
        <v>18852</v>
      </c>
      <c r="B2403" s="59" t="s">
        <v>32823</v>
      </c>
      <c r="C2403" s="59" t="s">
        <v>29893</v>
      </c>
      <c r="D2403" s="59" t="s">
        <v>29894</v>
      </c>
      <c r="E2403" s="164">
        <v>199</v>
      </c>
      <c r="F2403" s="164">
        <v>169</v>
      </c>
      <c r="G2403" s="165">
        <v>0.84</v>
      </c>
      <c r="H2403" s="59" t="s">
        <v>18516</v>
      </c>
      <c r="I2403" s="164">
        <v>52.75</v>
      </c>
      <c r="J2403" s="164">
        <v>221.75</v>
      </c>
      <c r="K2403" s="59">
        <v>74</v>
      </c>
      <c r="L2403" s="59" t="s">
        <v>29410</v>
      </c>
      <c r="M2403" s="59" t="s">
        <v>30982</v>
      </c>
    </row>
    <row r="2404" spans="1:18" s="59" customFormat="1" ht="14.25">
      <c r="A2404" s="59" t="s">
        <v>18855</v>
      </c>
      <c r="B2404" s="59" t="s">
        <v>32824</v>
      </c>
      <c r="C2404" s="59" t="s">
        <v>29893</v>
      </c>
      <c r="D2404" s="59" t="s">
        <v>29894</v>
      </c>
      <c r="E2404" s="164">
        <v>199</v>
      </c>
      <c r="F2404" s="164">
        <v>169</v>
      </c>
      <c r="G2404" s="165">
        <v>0.84</v>
      </c>
      <c r="H2404" s="59" t="s">
        <v>18516</v>
      </c>
      <c r="I2404" s="164">
        <v>52.75</v>
      </c>
      <c r="J2404" s="164">
        <v>221.75</v>
      </c>
      <c r="K2404" s="59">
        <v>26</v>
      </c>
      <c r="L2404" s="59" t="s">
        <v>29439</v>
      </c>
      <c r="M2404" s="59" t="s">
        <v>30982</v>
      </c>
    </row>
    <row r="2405" spans="1:18" s="59" customFormat="1" ht="14.25">
      <c r="A2405" s="59" t="s">
        <v>32825</v>
      </c>
      <c r="B2405" s="59" t="s">
        <v>32826</v>
      </c>
      <c r="C2405" s="59" t="s">
        <v>29414</v>
      </c>
      <c r="D2405" s="59" t="s">
        <v>29415</v>
      </c>
      <c r="E2405" s="164">
        <v>479</v>
      </c>
      <c r="F2405" s="164">
        <v>425</v>
      </c>
      <c r="G2405" s="165">
        <v>0.88</v>
      </c>
      <c r="H2405" s="59" t="s">
        <v>18516</v>
      </c>
      <c r="I2405" s="164">
        <v>133.04</v>
      </c>
      <c r="J2405" s="164">
        <v>558.04</v>
      </c>
      <c r="K2405" s="59">
        <v>72</v>
      </c>
      <c r="L2405" s="59" t="s">
        <v>18516</v>
      </c>
      <c r="M2405" s="59" t="s">
        <v>18516</v>
      </c>
    </row>
    <row r="2406" spans="1:18" s="59" customFormat="1" ht="14.25">
      <c r="A2406" s="59" t="s">
        <v>32827</v>
      </c>
      <c r="B2406" s="59" t="s">
        <v>32828</v>
      </c>
      <c r="C2406" s="59" t="s">
        <v>29414</v>
      </c>
      <c r="D2406" s="59" t="s">
        <v>29415</v>
      </c>
      <c r="E2406" s="164">
        <v>589</v>
      </c>
      <c r="F2406" s="164">
        <v>490</v>
      </c>
      <c r="G2406" s="165">
        <v>0.83</v>
      </c>
      <c r="H2406" s="59" t="s">
        <v>18516</v>
      </c>
      <c r="I2406" s="164">
        <v>100.01</v>
      </c>
      <c r="J2406" s="164">
        <v>590.01</v>
      </c>
      <c r="K2406" s="59">
        <v>0</v>
      </c>
      <c r="L2406" s="59" t="s">
        <v>18516</v>
      </c>
      <c r="M2406" s="59" t="s">
        <v>18516</v>
      </c>
    </row>
    <row r="2407" spans="1:18" s="59" customFormat="1" ht="14.25">
      <c r="A2407" s="59" t="s">
        <v>32829</v>
      </c>
      <c r="B2407" s="59" t="s">
        <v>32830</v>
      </c>
      <c r="C2407" s="59" t="s">
        <v>29414</v>
      </c>
      <c r="D2407" s="59" t="s">
        <v>29415</v>
      </c>
      <c r="E2407" s="59" t="s">
        <v>18516</v>
      </c>
      <c r="F2407" s="59" t="s">
        <v>18516</v>
      </c>
      <c r="G2407" s="59" t="s">
        <v>18516</v>
      </c>
      <c r="H2407" s="59" t="s">
        <v>18516</v>
      </c>
      <c r="I2407" s="59" t="s">
        <v>18516</v>
      </c>
      <c r="J2407" s="59" t="s">
        <v>18516</v>
      </c>
      <c r="K2407" s="59" t="s">
        <v>29707</v>
      </c>
      <c r="L2407" s="59" t="s">
        <v>18516</v>
      </c>
      <c r="M2407" s="59" t="s">
        <v>18516</v>
      </c>
    </row>
    <row r="2408" spans="1:18" s="59" customFormat="1" ht="14.25">
      <c r="A2408" s="59" t="s">
        <v>32831</v>
      </c>
      <c r="B2408" s="59" t="s">
        <v>32832</v>
      </c>
      <c r="C2408" s="59" t="s">
        <v>29414</v>
      </c>
      <c r="D2408" s="59" t="s">
        <v>29415</v>
      </c>
      <c r="E2408" s="164">
        <v>539</v>
      </c>
      <c r="F2408" s="164">
        <v>499</v>
      </c>
      <c r="G2408" s="165">
        <v>0.92</v>
      </c>
      <c r="H2408" s="59" t="s">
        <v>18516</v>
      </c>
      <c r="I2408" s="164">
        <v>161.89</v>
      </c>
      <c r="J2408" s="164">
        <v>660.89</v>
      </c>
      <c r="K2408" s="59">
        <v>0</v>
      </c>
      <c r="L2408" s="59" t="s">
        <v>18516</v>
      </c>
      <c r="M2408" s="59" t="s">
        <v>18516</v>
      </c>
    </row>
    <row r="2409" spans="1:18" s="59" customFormat="1" ht="14.25">
      <c r="A2409" s="59" t="s">
        <v>18628</v>
      </c>
      <c r="B2409" s="59" t="s">
        <v>32833</v>
      </c>
      <c r="C2409" s="59" t="s">
        <v>29414</v>
      </c>
      <c r="D2409" s="59" t="s">
        <v>29415</v>
      </c>
      <c r="E2409" s="164">
        <v>225</v>
      </c>
      <c r="F2409" s="164">
        <v>195</v>
      </c>
      <c r="G2409" s="165">
        <v>0.86</v>
      </c>
      <c r="H2409" s="59" t="s">
        <v>18516</v>
      </c>
      <c r="I2409" s="164">
        <v>83.68</v>
      </c>
      <c r="J2409" s="164">
        <v>278.68</v>
      </c>
      <c r="K2409" s="59">
        <v>159</v>
      </c>
      <c r="L2409" s="59" t="s">
        <v>18516</v>
      </c>
      <c r="M2409" s="59" t="s">
        <v>18516</v>
      </c>
    </row>
    <row r="2410" spans="1:18" s="59" customFormat="1" ht="14.25">
      <c r="A2410" s="59" t="s">
        <v>18625</v>
      </c>
      <c r="B2410" s="59" t="s">
        <v>32834</v>
      </c>
      <c r="C2410" s="59" t="s">
        <v>29414</v>
      </c>
      <c r="D2410" s="59" t="s">
        <v>29415</v>
      </c>
      <c r="E2410" s="164">
        <v>225</v>
      </c>
      <c r="F2410" s="164">
        <v>195</v>
      </c>
      <c r="G2410" s="165">
        <v>0.86</v>
      </c>
      <c r="H2410" s="59" t="s">
        <v>18516</v>
      </c>
      <c r="I2410" s="164">
        <v>83.68</v>
      </c>
      <c r="J2410" s="164">
        <v>278.68</v>
      </c>
      <c r="K2410" s="59">
        <v>18</v>
      </c>
      <c r="L2410" s="59" t="s">
        <v>18516</v>
      </c>
      <c r="M2410" s="59" t="s">
        <v>18516</v>
      </c>
    </row>
    <row r="2411" spans="1:18" s="59" customFormat="1" ht="14.25">
      <c r="A2411" s="59" t="s">
        <v>18619</v>
      </c>
      <c r="B2411" s="59" t="s">
        <v>32835</v>
      </c>
      <c r="C2411" s="59" t="s">
        <v>29414</v>
      </c>
      <c r="D2411" s="59" t="s">
        <v>29415</v>
      </c>
      <c r="E2411" s="164">
        <v>339</v>
      </c>
      <c r="F2411" s="164">
        <v>305</v>
      </c>
      <c r="G2411" s="165">
        <v>0.89</v>
      </c>
      <c r="H2411" s="59" t="s">
        <v>18516</v>
      </c>
      <c r="I2411" s="164">
        <v>98.42</v>
      </c>
      <c r="J2411" s="164">
        <v>403.42</v>
      </c>
      <c r="K2411" s="59">
        <v>136</v>
      </c>
      <c r="L2411" s="59" t="s">
        <v>18516</v>
      </c>
      <c r="M2411" s="59" t="s">
        <v>18516</v>
      </c>
    </row>
    <row r="2412" spans="1:18" s="59" customFormat="1" ht="14.25">
      <c r="A2412" s="59" t="s">
        <v>18622</v>
      </c>
      <c r="B2412" s="59" t="s">
        <v>32836</v>
      </c>
      <c r="C2412" s="59" t="s">
        <v>29414</v>
      </c>
      <c r="D2412" s="59" t="s">
        <v>29415</v>
      </c>
      <c r="E2412" s="164">
        <v>339</v>
      </c>
      <c r="F2412" s="164">
        <v>305</v>
      </c>
      <c r="G2412" s="165">
        <v>0.89</v>
      </c>
      <c r="H2412" s="59" t="s">
        <v>18516</v>
      </c>
      <c r="I2412" s="164">
        <v>98.42</v>
      </c>
      <c r="J2412" s="164">
        <v>403.42</v>
      </c>
      <c r="K2412" s="59">
        <v>106</v>
      </c>
      <c r="L2412" s="59" t="s">
        <v>18516</v>
      </c>
      <c r="M2412" s="59" t="s">
        <v>18516</v>
      </c>
    </row>
    <row r="2413" spans="1:18" s="59" customFormat="1" ht="14.25">
      <c r="A2413" s="59" t="s">
        <v>32837</v>
      </c>
      <c r="B2413" s="59" t="s">
        <v>32838</v>
      </c>
      <c r="C2413" s="59" t="s">
        <v>30281</v>
      </c>
      <c r="D2413" s="59" t="s">
        <v>30282</v>
      </c>
      <c r="E2413" s="59" t="s">
        <v>18516</v>
      </c>
      <c r="F2413" s="59" t="s">
        <v>18516</v>
      </c>
      <c r="G2413" s="59" t="s">
        <v>18516</v>
      </c>
      <c r="H2413" s="59" t="s">
        <v>18516</v>
      </c>
      <c r="I2413" s="59" t="s">
        <v>18516</v>
      </c>
      <c r="J2413" s="59" t="s">
        <v>18516</v>
      </c>
      <c r="K2413" s="59" t="s">
        <v>29707</v>
      </c>
      <c r="L2413" s="59" t="s">
        <v>18516</v>
      </c>
      <c r="M2413" s="59" t="s">
        <v>18516</v>
      </c>
    </row>
    <row r="2414" spans="1:18" s="59" customFormat="1" ht="14.25">
      <c r="A2414" s="59" t="s">
        <v>32839</v>
      </c>
      <c r="B2414" s="59" t="s">
        <v>32840</v>
      </c>
      <c r="C2414" s="59" t="s">
        <v>30281</v>
      </c>
      <c r="D2414" s="59" t="s">
        <v>30282</v>
      </c>
      <c r="E2414" s="59" t="s">
        <v>18516</v>
      </c>
      <c r="F2414" s="59" t="s">
        <v>18516</v>
      </c>
      <c r="G2414" s="59" t="s">
        <v>18516</v>
      </c>
      <c r="H2414" s="59" t="s">
        <v>18516</v>
      </c>
      <c r="I2414" s="59" t="s">
        <v>18516</v>
      </c>
      <c r="J2414" s="59" t="s">
        <v>18516</v>
      </c>
      <c r="K2414" s="59" t="s">
        <v>29707</v>
      </c>
      <c r="L2414" s="59" t="s">
        <v>18516</v>
      </c>
      <c r="M2414" s="59" t="s">
        <v>18516</v>
      </c>
    </row>
    <row r="2415" spans="1:18" s="59" customFormat="1" ht="14.25">
      <c r="A2415" s="59" t="s">
        <v>32841</v>
      </c>
      <c r="B2415" s="59" t="s">
        <v>32842</v>
      </c>
      <c r="C2415" s="59" t="s">
        <v>30281</v>
      </c>
      <c r="D2415" s="59" t="s">
        <v>30282</v>
      </c>
      <c r="E2415" s="59" t="s">
        <v>18516</v>
      </c>
      <c r="F2415" s="59" t="s">
        <v>18516</v>
      </c>
      <c r="G2415" s="59" t="s">
        <v>18516</v>
      </c>
      <c r="H2415" s="59" t="s">
        <v>18516</v>
      </c>
      <c r="I2415" s="59" t="s">
        <v>18516</v>
      </c>
      <c r="J2415" s="59" t="s">
        <v>18516</v>
      </c>
      <c r="K2415" s="59" t="s">
        <v>29707</v>
      </c>
      <c r="L2415" s="59" t="s">
        <v>18516</v>
      </c>
      <c r="M2415" s="59" t="s">
        <v>18516</v>
      </c>
    </row>
    <row r="2416" spans="1:18" s="59" customFormat="1" ht="14.25">
      <c r="A2416" s="59" t="s">
        <v>32843</v>
      </c>
      <c r="B2416" s="59" t="s">
        <v>32844</v>
      </c>
      <c r="C2416" s="59" t="s">
        <v>30281</v>
      </c>
      <c r="D2416" s="59" t="s">
        <v>30282</v>
      </c>
      <c r="E2416" s="59" t="s">
        <v>18516</v>
      </c>
      <c r="F2416" s="59" t="s">
        <v>18516</v>
      </c>
      <c r="G2416" s="59" t="s">
        <v>18516</v>
      </c>
      <c r="H2416" s="59" t="s">
        <v>18516</v>
      </c>
      <c r="I2416" s="59" t="s">
        <v>18516</v>
      </c>
      <c r="J2416" s="59" t="s">
        <v>18516</v>
      </c>
      <c r="K2416" s="59" t="s">
        <v>29707</v>
      </c>
      <c r="L2416" s="59" t="s">
        <v>18516</v>
      </c>
      <c r="M2416" s="59" t="s">
        <v>18516</v>
      </c>
    </row>
    <row r="2417" spans="1:18" s="59" customFormat="1" ht="14.25">
      <c r="A2417" s="59" t="s">
        <v>32845</v>
      </c>
      <c r="B2417" s="59" t="s">
        <v>32846</v>
      </c>
      <c r="C2417" s="59" t="s">
        <v>30281</v>
      </c>
      <c r="D2417" s="59" t="s">
        <v>30282</v>
      </c>
      <c r="E2417" s="59" t="s">
        <v>18516</v>
      </c>
      <c r="F2417" s="59" t="s">
        <v>18516</v>
      </c>
      <c r="G2417" s="59" t="s">
        <v>18516</v>
      </c>
      <c r="H2417" s="59" t="s">
        <v>18516</v>
      </c>
      <c r="I2417" s="59" t="s">
        <v>18516</v>
      </c>
      <c r="J2417" s="59" t="s">
        <v>18516</v>
      </c>
      <c r="K2417" s="59" t="s">
        <v>29707</v>
      </c>
      <c r="L2417" s="59" t="s">
        <v>18516</v>
      </c>
      <c r="M2417" s="59" t="s">
        <v>18516</v>
      </c>
    </row>
    <row r="2418" spans="1:18" s="59" customFormat="1" ht="14.25">
      <c r="A2418" s="59" t="s">
        <v>32847</v>
      </c>
      <c r="B2418" s="59" t="s">
        <v>32848</v>
      </c>
      <c r="C2418" s="59" t="s">
        <v>30281</v>
      </c>
      <c r="D2418" s="59" t="s">
        <v>30282</v>
      </c>
      <c r="E2418" s="59" t="s">
        <v>18516</v>
      </c>
      <c r="F2418" s="59" t="s">
        <v>18516</v>
      </c>
      <c r="G2418" s="59" t="s">
        <v>18516</v>
      </c>
      <c r="H2418" s="59" t="s">
        <v>18516</v>
      </c>
      <c r="I2418" s="59" t="s">
        <v>18516</v>
      </c>
      <c r="J2418" s="59" t="s">
        <v>18516</v>
      </c>
      <c r="K2418" s="59" t="s">
        <v>29707</v>
      </c>
      <c r="L2418" s="59" t="s">
        <v>18516</v>
      </c>
      <c r="M2418" s="59" t="s">
        <v>18516</v>
      </c>
    </row>
    <row r="2419" spans="1:18" s="59" customFormat="1" ht="14.25">
      <c r="A2419" s="59" t="s">
        <v>32849</v>
      </c>
      <c r="B2419" s="59" t="s">
        <v>32850</v>
      </c>
      <c r="C2419" s="59" t="s">
        <v>30281</v>
      </c>
      <c r="D2419" s="59" t="s">
        <v>30282</v>
      </c>
      <c r="E2419" s="59" t="s">
        <v>18516</v>
      </c>
      <c r="F2419" s="59" t="s">
        <v>18516</v>
      </c>
      <c r="G2419" s="59" t="s">
        <v>18516</v>
      </c>
      <c r="H2419" s="59" t="s">
        <v>18516</v>
      </c>
      <c r="I2419" s="59" t="s">
        <v>18516</v>
      </c>
      <c r="J2419" s="59" t="s">
        <v>18516</v>
      </c>
      <c r="K2419" s="59" t="s">
        <v>29707</v>
      </c>
      <c r="L2419" s="59" t="s">
        <v>18516</v>
      </c>
      <c r="M2419" s="59" t="s">
        <v>18516</v>
      </c>
    </row>
    <row r="2420" spans="1:18" s="59" customFormat="1" ht="14.25">
      <c r="A2420" s="59" t="s">
        <v>32851</v>
      </c>
      <c r="B2420" s="59" t="s">
        <v>32852</v>
      </c>
      <c r="C2420" s="59" t="s">
        <v>30281</v>
      </c>
      <c r="D2420" s="59" t="s">
        <v>30282</v>
      </c>
      <c r="E2420" s="59" t="s">
        <v>18516</v>
      </c>
      <c r="F2420" s="59" t="s">
        <v>18516</v>
      </c>
      <c r="G2420" s="59" t="s">
        <v>18516</v>
      </c>
      <c r="H2420" s="59" t="s">
        <v>18516</v>
      </c>
      <c r="I2420" s="59" t="s">
        <v>18516</v>
      </c>
      <c r="J2420" s="59" t="s">
        <v>18516</v>
      </c>
      <c r="K2420" s="59" t="s">
        <v>29707</v>
      </c>
      <c r="L2420" s="59" t="s">
        <v>18516</v>
      </c>
      <c r="M2420" s="59" t="s">
        <v>18516</v>
      </c>
    </row>
    <row r="2421" spans="1:18" s="59" customFormat="1" ht="14.25">
      <c r="A2421" s="59" t="s">
        <v>32853</v>
      </c>
      <c r="B2421" s="59" t="s">
        <v>32854</v>
      </c>
      <c r="C2421" s="59" t="s">
        <v>29518</v>
      </c>
      <c r="D2421" s="59" t="s">
        <v>29519</v>
      </c>
      <c r="E2421" s="59" t="s">
        <v>18516</v>
      </c>
      <c r="F2421" s="59" t="s">
        <v>18516</v>
      </c>
      <c r="G2421" s="59" t="s">
        <v>18516</v>
      </c>
      <c r="H2421" s="59" t="s">
        <v>18516</v>
      </c>
      <c r="I2421" s="59" t="s">
        <v>18516</v>
      </c>
      <c r="J2421" s="59" t="s">
        <v>18516</v>
      </c>
      <c r="K2421" s="59" t="s">
        <v>29707</v>
      </c>
      <c r="L2421" s="59" t="s">
        <v>18516</v>
      </c>
      <c r="M2421" s="59" t="s">
        <v>18516</v>
      </c>
    </row>
    <row r="2422" spans="1:18" s="59" customFormat="1" ht="14.25">
      <c r="A2422" s="59" t="s">
        <v>32855</v>
      </c>
      <c r="B2422" s="59" t="s">
        <v>32856</v>
      </c>
      <c r="C2422" s="59" t="s">
        <v>29518</v>
      </c>
      <c r="D2422" s="59" t="s">
        <v>29519</v>
      </c>
      <c r="E2422" s="59" t="s">
        <v>18516</v>
      </c>
      <c r="F2422" s="59" t="s">
        <v>18516</v>
      </c>
      <c r="G2422" s="59" t="s">
        <v>18516</v>
      </c>
      <c r="H2422" s="59" t="s">
        <v>18516</v>
      </c>
      <c r="I2422" s="59" t="s">
        <v>18516</v>
      </c>
      <c r="J2422" s="59" t="s">
        <v>18516</v>
      </c>
      <c r="K2422" s="59" t="s">
        <v>29707</v>
      </c>
      <c r="L2422" s="59" t="s">
        <v>18516</v>
      </c>
      <c r="M2422" s="59" t="s">
        <v>18516</v>
      </c>
    </row>
    <row r="2423" spans="1:18" s="59" customFormat="1" ht="14.25">
      <c r="A2423" s="59" t="s">
        <v>19221</v>
      </c>
      <c r="B2423" s="59" t="s">
        <v>32857</v>
      </c>
      <c r="C2423" s="59" t="s">
        <v>29518</v>
      </c>
      <c r="D2423" s="59" t="s">
        <v>29519</v>
      </c>
      <c r="E2423" s="59" t="s">
        <v>18516</v>
      </c>
      <c r="F2423" s="59" t="s">
        <v>18516</v>
      </c>
      <c r="G2423" s="59" t="s">
        <v>18516</v>
      </c>
      <c r="H2423" s="59" t="s">
        <v>18516</v>
      </c>
      <c r="I2423" s="59" t="s">
        <v>18516</v>
      </c>
      <c r="J2423" s="59" t="s">
        <v>18516</v>
      </c>
      <c r="K2423" s="59" t="s">
        <v>29707</v>
      </c>
      <c r="L2423" s="59" t="s">
        <v>18516</v>
      </c>
      <c r="M2423" s="59" t="s">
        <v>18516</v>
      </c>
    </row>
    <row r="2424" spans="1:18" s="59" customFormat="1" ht="14.25">
      <c r="A2424" s="59" t="s">
        <v>19224</v>
      </c>
      <c r="B2424" s="59" t="s">
        <v>32858</v>
      </c>
      <c r="C2424" s="59" t="s">
        <v>29518</v>
      </c>
      <c r="D2424" s="59" t="s">
        <v>29519</v>
      </c>
      <c r="E2424" s="59" t="s">
        <v>18516</v>
      </c>
      <c r="F2424" s="59" t="s">
        <v>18516</v>
      </c>
      <c r="G2424" s="59" t="s">
        <v>18516</v>
      </c>
      <c r="H2424" s="59" t="s">
        <v>18516</v>
      </c>
      <c r="I2424" s="59" t="s">
        <v>18516</v>
      </c>
      <c r="J2424" s="59" t="s">
        <v>18516</v>
      </c>
      <c r="K2424" s="59" t="s">
        <v>29707</v>
      </c>
      <c r="L2424" s="59" t="s">
        <v>18516</v>
      </c>
      <c r="M2424" s="59" t="s">
        <v>18516</v>
      </c>
    </row>
    <row r="2425" spans="1:18" s="59" customFormat="1" ht="14.25">
      <c r="A2425" s="59" t="s">
        <v>20815</v>
      </c>
      <c r="B2425" s="59" t="s">
        <v>32859</v>
      </c>
      <c r="C2425" s="59" t="s">
        <v>29518</v>
      </c>
      <c r="D2425" s="59" t="s">
        <v>29519</v>
      </c>
      <c r="E2425" s="59" t="s">
        <v>18516</v>
      </c>
      <c r="F2425" s="59" t="s">
        <v>18516</v>
      </c>
      <c r="G2425" s="59" t="s">
        <v>18516</v>
      </c>
      <c r="H2425" s="59" t="s">
        <v>18516</v>
      </c>
      <c r="I2425" s="59" t="s">
        <v>18516</v>
      </c>
      <c r="J2425" s="59" t="s">
        <v>18516</v>
      </c>
      <c r="K2425" s="59" t="s">
        <v>29707</v>
      </c>
      <c r="L2425" s="59" t="s">
        <v>18516</v>
      </c>
      <c r="M2425" s="59" t="s">
        <v>18516</v>
      </c>
    </row>
    <row r="2426" spans="1:18" s="59" customFormat="1" ht="14.25">
      <c r="A2426" s="59" t="s">
        <v>20806</v>
      </c>
      <c r="B2426" s="59" t="s">
        <v>32860</v>
      </c>
      <c r="C2426" s="59" t="s">
        <v>29518</v>
      </c>
      <c r="D2426" s="59" t="s">
        <v>29519</v>
      </c>
      <c r="E2426" s="164">
        <v>366</v>
      </c>
      <c r="F2426" s="164">
        <v>195</v>
      </c>
      <c r="G2426" s="165">
        <v>0.53</v>
      </c>
      <c r="H2426" s="59" t="s">
        <v>18516</v>
      </c>
      <c r="I2426" s="164">
        <v>106.13</v>
      </c>
      <c r="J2426" s="164">
        <v>301.13</v>
      </c>
      <c r="K2426" s="59">
        <v>37</v>
      </c>
      <c r="L2426" s="59" t="s">
        <v>18516</v>
      </c>
      <c r="M2426" s="59" t="s">
        <v>18516</v>
      </c>
    </row>
    <row r="2427" spans="1:18" s="59" customFormat="1" ht="14.25">
      <c r="A2427" s="59" t="s">
        <v>20809</v>
      </c>
      <c r="B2427" s="59" t="s">
        <v>32861</v>
      </c>
      <c r="C2427" s="59" t="s">
        <v>29518</v>
      </c>
      <c r="D2427" s="59" t="s">
        <v>29519</v>
      </c>
      <c r="E2427" s="59" t="s">
        <v>18516</v>
      </c>
      <c r="F2427" s="59" t="s">
        <v>18516</v>
      </c>
      <c r="G2427" s="59" t="s">
        <v>18516</v>
      </c>
      <c r="H2427" s="59" t="s">
        <v>18516</v>
      </c>
      <c r="I2427" s="59" t="s">
        <v>18516</v>
      </c>
      <c r="J2427" s="59" t="s">
        <v>18516</v>
      </c>
      <c r="K2427" s="59" t="s">
        <v>29707</v>
      </c>
      <c r="L2427" s="59" t="s">
        <v>18516</v>
      </c>
      <c r="M2427" s="59" t="s">
        <v>18516</v>
      </c>
    </row>
    <row r="2428" spans="1:18" s="59" customFormat="1" ht="14.25">
      <c r="A2428" s="59" t="s">
        <v>20812</v>
      </c>
      <c r="B2428" s="59" t="s">
        <v>32862</v>
      </c>
      <c r="C2428" s="59" t="s">
        <v>29518</v>
      </c>
      <c r="D2428" s="59" t="s">
        <v>29519</v>
      </c>
      <c r="E2428" s="164">
        <v>386</v>
      </c>
      <c r="F2428" s="164">
        <v>270</v>
      </c>
      <c r="G2428" s="165">
        <v>0.69</v>
      </c>
      <c r="H2428" s="59" t="s">
        <v>18516</v>
      </c>
      <c r="I2428" s="164">
        <v>156.06</v>
      </c>
      <c r="J2428" s="164">
        <v>426.06</v>
      </c>
      <c r="K2428" s="59">
        <v>4</v>
      </c>
      <c r="L2428" s="59" t="s">
        <v>18516</v>
      </c>
      <c r="M2428" s="59" t="s">
        <v>18516</v>
      </c>
    </row>
    <row r="2429" spans="1:18" s="59" customFormat="1" ht="14.25">
      <c r="A2429" s="59" t="s">
        <v>28002</v>
      </c>
      <c r="B2429" s="59" t="s">
        <v>32863</v>
      </c>
      <c r="C2429" s="59" t="s">
        <v>29414</v>
      </c>
      <c r="D2429" s="59" t="s">
        <v>29415</v>
      </c>
      <c r="E2429" s="164">
        <v>335</v>
      </c>
      <c r="F2429" s="164">
        <v>305</v>
      </c>
      <c r="G2429" s="165">
        <v>0.91</v>
      </c>
      <c r="H2429" s="59" t="s">
        <v>18516</v>
      </c>
      <c r="I2429" s="164">
        <v>112.87</v>
      </c>
      <c r="J2429" s="164">
        <v>417.87</v>
      </c>
      <c r="K2429" s="59">
        <v>155</v>
      </c>
      <c r="L2429" s="59" t="s">
        <v>18516</v>
      </c>
      <c r="M2429" s="59" t="s">
        <v>18516</v>
      </c>
    </row>
    <row r="2430" spans="1:18" s="59" customFormat="1" ht="14.25">
      <c r="A2430" s="59" t="s">
        <v>27999</v>
      </c>
      <c r="B2430" s="59" t="s">
        <v>32864</v>
      </c>
      <c r="C2430" s="59" t="s">
        <v>29414</v>
      </c>
      <c r="D2430" s="59" t="s">
        <v>29415</v>
      </c>
      <c r="E2430" s="164">
        <v>335</v>
      </c>
      <c r="F2430" s="164">
        <v>305</v>
      </c>
      <c r="G2430" s="165">
        <v>0.91</v>
      </c>
      <c r="H2430" s="59" t="s">
        <v>18516</v>
      </c>
      <c r="I2430" s="164">
        <v>112.87</v>
      </c>
      <c r="J2430" s="164">
        <v>417.87</v>
      </c>
      <c r="K2430" s="59">
        <v>157</v>
      </c>
      <c r="L2430" s="59" t="s">
        <v>18516</v>
      </c>
      <c r="M2430" s="59" t="s">
        <v>18516</v>
      </c>
    </row>
    <row r="2431" spans="1:18" s="59" customFormat="1" ht="14.25">
      <c r="A2431" s="59" t="s">
        <v>27996</v>
      </c>
      <c r="B2431" s="59" t="s">
        <v>32865</v>
      </c>
      <c r="C2431" s="59" t="s">
        <v>29414</v>
      </c>
      <c r="D2431" s="59" t="s">
        <v>29415</v>
      </c>
      <c r="E2431" s="164">
        <v>309</v>
      </c>
      <c r="F2431" s="164">
        <v>245</v>
      </c>
      <c r="G2431" s="165">
        <v>0.79</v>
      </c>
      <c r="H2431" s="59" t="s">
        <v>18516</v>
      </c>
      <c r="I2431" s="164">
        <v>102</v>
      </c>
      <c r="J2431" s="164">
        <v>347</v>
      </c>
      <c r="K2431" s="59">
        <v>260</v>
      </c>
      <c r="L2431" s="59" t="s">
        <v>18516</v>
      </c>
      <c r="M2431" s="59" t="s">
        <v>18516</v>
      </c>
    </row>
    <row r="2432" spans="1:18" s="59" customFormat="1" ht="14.25">
      <c r="A2432" s="59" t="s">
        <v>27993</v>
      </c>
      <c r="B2432" s="59" t="s">
        <v>32866</v>
      </c>
      <c r="C2432" s="59" t="s">
        <v>29414</v>
      </c>
      <c r="D2432" s="59" t="s">
        <v>29415</v>
      </c>
      <c r="E2432" s="164">
        <v>309</v>
      </c>
      <c r="F2432" s="164">
        <v>245</v>
      </c>
      <c r="G2432" s="165">
        <v>0.79</v>
      </c>
      <c r="H2432" s="59" t="s">
        <v>18516</v>
      </c>
      <c r="I2432" s="164">
        <v>102</v>
      </c>
      <c r="J2432" s="164">
        <v>347</v>
      </c>
      <c r="K2432" s="59">
        <v>83</v>
      </c>
      <c r="L2432" s="59" t="s">
        <v>29439</v>
      </c>
      <c r="M2432" s="59" t="s">
        <v>30930</v>
      </c>
    </row>
    <row r="2433" spans="1:18" s="59" customFormat="1" ht="14.25">
      <c r="A2433" s="59" t="s">
        <v>32867</v>
      </c>
      <c r="B2433" s="59" t="s">
        <v>32868</v>
      </c>
      <c r="C2433" s="59" t="s">
        <v>29562</v>
      </c>
      <c r="D2433" s="59" t="s">
        <v>29562</v>
      </c>
      <c r="E2433" s="59" t="s">
        <v>18516</v>
      </c>
      <c r="F2433" s="59" t="s">
        <v>18516</v>
      </c>
      <c r="G2433" s="59" t="s">
        <v>18516</v>
      </c>
      <c r="H2433" s="59" t="s">
        <v>18516</v>
      </c>
      <c r="I2433" s="59" t="s">
        <v>18516</v>
      </c>
      <c r="J2433" s="59" t="s">
        <v>18516</v>
      </c>
      <c r="K2433" s="59" t="s">
        <v>29707</v>
      </c>
      <c r="L2433" s="59" t="s">
        <v>18516</v>
      </c>
      <c r="M2433" s="59" t="s">
        <v>18516</v>
      </c>
    </row>
    <row r="2434" spans="1:18" s="59" customFormat="1" ht="14.25">
      <c r="A2434" s="59" t="s">
        <v>32869</v>
      </c>
      <c r="B2434" s="59" t="s">
        <v>30931</v>
      </c>
      <c r="C2434" s="59" t="s">
        <v>29562</v>
      </c>
      <c r="D2434" s="59" t="s">
        <v>29562</v>
      </c>
      <c r="E2434" s="59" t="s">
        <v>18516</v>
      </c>
      <c r="F2434" s="59" t="s">
        <v>18516</v>
      </c>
      <c r="G2434" s="59" t="s">
        <v>18516</v>
      </c>
      <c r="H2434" s="59" t="s">
        <v>18516</v>
      </c>
      <c r="I2434" s="59" t="s">
        <v>18516</v>
      </c>
      <c r="J2434" s="59" t="s">
        <v>18516</v>
      </c>
      <c r="K2434" s="59" t="s">
        <v>29707</v>
      </c>
      <c r="L2434" s="59" t="s">
        <v>18516</v>
      </c>
      <c r="M2434" s="59" t="s">
        <v>18516</v>
      </c>
    </row>
    <row r="2435" spans="1:18" s="59" customFormat="1" ht="14.25">
      <c r="A2435" s="59" t="s">
        <v>6130</v>
      </c>
      <c r="B2435" s="59" t="s">
        <v>32870</v>
      </c>
      <c r="C2435" s="59" t="s">
        <v>29509</v>
      </c>
      <c r="D2435" s="59" t="s">
        <v>29510</v>
      </c>
      <c r="E2435" s="164">
        <v>125</v>
      </c>
      <c r="F2435" s="164">
        <v>115</v>
      </c>
      <c r="G2435" s="165">
        <v>0.92</v>
      </c>
      <c r="H2435" s="59" t="s">
        <v>18516</v>
      </c>
      <c r="I2435" s="164">
        <v>39.26</v>
      </c>
      <c r="J2435" s="164">
        <v>154.26</v>
      </c>
      <c r="K2435" s="59">
        <v>0</v>
      </c>
      <c r="L2435" s="59" t="s">
        <v>18516</v>
      </c>
      <c r="M2435" s="59" t="s">
        <v>18516</v>
      </c>
    </row>
    <row r="2436" spans="1:18" s="59" customFormat="1" ht="14.25">
      <c r="A2436" s="59" t="s">
        <v>6133</v>
      </c>
      <c r="B2436" s="59" t="s">
        <v>32871</v>
      </c>
      <c r="C2436" s="59" t="s">
        <v>29509</v>
      </c>
      <c r="D2436" s="59" t="s">
        <v>29510</v>
      </c>
      <c r="E2436" s="164">
        <v>125</v>
      </c>
      <c r="F2436" s="164">
        <v>115</v>
      </c>
      <c r="G2436" s="165">
        <v>0.92</v>
      </c>
      <c r="H2436" s="59" t="s">
        <v>18516</v>
      </c>
      <c r="I2436" s="164">
        <v>39.26</v>
      </c>
      <c r="J2436" s="164">
        <v>154.26</v>
      </c>
      <c r="K2436" s="59">
        <v>0</v>
      </c>
      <c r="L2436" s="59" t="s">
        <v>18516</v>
      </c>
      <c r="M2436" s="59" t="s">
        <v>18516</v>
      </c>
    </row>
    <row r="2437" spans="1:18" s="59" customFormat="1" ht="14.25">
      <c r="A2437" s="59" t="s">
        <v>6136</v>
      </c>
      <c r="B2437" s="59" t="s">
        <v>32872</v>
      </c>
      <c r="C2437" s="59" t="s">
        <v>29509</v>
      </c>
      <c r="D2437" s="59" t="s">
        <v>29510</v>
      </c>
      <c r="E2437" s="164">
        <v>125</v>
      </c>
      <c r="F2437" s="164">
        <v>115</v>
      </c>
      <c r="G2437" s="165">
        <v>0.92</v>
      </c>
      <c r="H2437" s="59" t="s">
        <v>18516</v>
      </c>
      <c r="I2437" s="164">
        <v>39.26</v>
      </c>
      <c r="J2437" s="164">
        <v>154.26</v>
      </c>
      <c r="K2437" s="59">
        <v>0</v>
      </c>
      <c r="L2437" s="59" t="s">
        <v>18516</v>
      </c>
      <c r="M2437" s="59" t="s">
        <v>18516</v>
      </c>
    </row>
    <row r="2438" spans="1:18" s="59" customFormat="1" ht="14.25">
      <c r="A2438" s="59" t="s">
        <v>32873</v>
      </c>
      <c r="B2438" s="59" t="s">
        <v>32874</v>
      </c>
      <c r="C2438" s="59" t="s">
        <v>29583</v>
      </c>
      <c r="D2438" s="59" t="s">
        <v>29583</v>
      </c>
      <c r="E2438" s="59" t="s">
        <v>18516</v>
      </c>
      <c r="F2438" s="59" t="s">
        <v>18516</v>
      </c>
      <c r="G2438" s="59" t="s">
        <v>18516</v>
      </c>
      <c r="H2438" s="59" t="s">
        <v>18516</v>
      </c>
      <c r="I2438" s="59" t="s">
        <v>18516</v>
      </c>
      <c r="J2438" s="59" t="s">
        <v>18516</v>
      </c>
      <c r="K2438" s="59" t="s">
        <v>29707</v>
      </c>
      <c r="L2438" s="59" t="s">
        <v>18516</v>
      </c>
      <c r="M2438" s="59" t="s">
        <v>18516</v>
      </c>
    </row>
    <row r="2439" spans="1:18" s="59" customFormat="1" ht="14.25">
      <c r="A2439" s="59" t="s">
        <v>32875</v>
      </c>
      <c r="B2439" s="59" t="s">
        <v>32876</v>
      </c>
      <c r="C2439" s="59" t="s">
        <v>29583</v>
      </c>
      <c r="D2439" s="59" t="s">
        <v>29583</v>
      </c>
      <c r="E2439" s="59" t="s">
        <v>18516</v>
      </c>
      <c r="F2439" s="59" t="s">
        <v>18516</v>
      </c>
      <c r="G2439" s="59" t="s">
        <v>18516</v>
      </c>
      <c r="H2439" s="59" t="s">
        <v>18516</v>
      </c>
      <c r="I2439" s="59" t="s">
        <v>18516</v>
      </c>
      <c r="J2439" s="59" t="s">
        <v>18516</v>
      </c>
      <c r="K2439" s="59" t="s">
        <v>29707</v>
      </c>
      <c r="L2439" s="59" t="s">
        <v>18516</v>
      </c>
      <c r="M2439" s="59" t="s">
        <v>18516</v>
      </c>
    </row>
    <row r="2440" spans="1:18" s="59" customFormat="1" ht="14.25">
      <c r="A2440" s="59" t="s">
        <v>32877</v>
      </c>
      <c r="B2440" s="59" t="s">
        <v>32878</v>
      </c>
      <c r="C2440" s="59" t="s">
        <v>29583</v>
      </c>
      <c r="D2440" s="59" t="s">
        <v>29583</v>
      </c>
      <c r="E2440" s="59" t="s">
        <v>18516</v>
      </c>
      <c r="F2440" s="59" t="s">
        <v>18516</v>
      </c>
      <c r="G2440" s="59" t="s">
        <v>18516</v>
      </c>
      <c r="H2440" s="59" t="s">
        <v>18516</v>
      </c>
      <c r="I2440" s="59" t="s">
        <v>18516</v>
      </c>
      <c r="J2440" s="59" t="s">
        <v>18516</v>
      </c>
      <c r="K2440" s="59" t="s">
        <v>29707</v>
      </c>
      <c r="L2440" s="59" t="s">
        <v>18516</v>
      </c>
      <c r="M2440" s="59" t="s">
        <v>18516</v>
      </c>
    </row>
    <row r="2441" spans="1:18" s="59" customFormat="1" ht="14.25">
      <c r="A2441" s="59" t="s">
        <v>18440</v>
      </c>
      <c r="B2441" s="59" t="s">
        <v>32879</v>
      </c>
      <c r="C2441" s="59" t="s">
        <v>29619</v>
      </c>
      <c r="D2441" s="59" t="s">
        <v>29620</v>
      </c>
      <c r="E2441" s="164">
        <v>479</v>
      </c>
      <c r="F2441" s="164">
        <v>341</v>
      </c>
      <c r="G2441" s="165">
        <v>0.71</v>
      </c>
      <c r="H2441" s="59" t="s">
        <v>18516</v>
      </c>
      <c r="I2441" s="164">
        <v>197.66</v>
      </c>
      <c r="J2441" s="164">
        <v>538.66</v>
      </c>
      <c r="K2441" s="59">
        <v>19</v>
      </c>
      <c r="L2441" s="59" t="s">
        <v>18516</v>
      </c>
      <c r="M2441" s="59" t="s">
        <v>18516</v>
      </c>
    </row>
    <row r="2442" spans="1:18" s="59" customFormat="1" ht="14.25">
      <c r="A2442" s="59" t="s">
        <v>18437</v>
      </c>
      <c r="B2442" s="59" t="s">
        <v>32880</v>
      </c>
      <c r="C2442" s="59" t="s">
        <v>29619</v>
      </c>
      <c r="D2442" s="59" t="s">
        <v>29620</v>
      </c>
      <c r="E2442" s="164">
        <v>479</v>
      </c>
      <c r="F2442" s="164">
        <v>341</v>
      </c>
      <c r="G2442" s="165">
        <v>0.71</v>
      </c>
      <c r="H2442" s="59" t="s">
        <v>18516</v>
      </c>
      <c r="I2442" s="164">
        <v>197.66</v>
      </c>
      <c r="J2442" s="164">
        <v>538.66</v>
      </c>
      <c r="K2442" s="59">
        <v>8</v>
      </c>
      <c r="L2442" s="59" t="s">
        <v>18516</v>
      </c>
      <c r="M2442" s="59" t="s">
        <v>18516</v>
      </c>
    </row>
    <row r="2443" spans="1:18" s="59" customFormat="1" ht="14.25">
      <c r="A2443" s="59" t="s">
        <v>18446</v>
      </c>
      <c r="B2443" s="59" t="s">
        <v>32881</v>
      </c>
      <c r="C2443" s="59" t="s">
        <v>29619</v>
      </c>
      <c r="D2443" s="59" t="s">
        <v>29620</v>
      </c>
      <c r="E2443" s="164">
        <v>199</v>
      </c>
      <c r="F2443" s="164">
        <v>139</v>
      </c>
      <c r="G2443" s="165">
        <v>0.69</v>
      </c>
      <c r="H2443" s="59" t="s">
        <v>18516</v>
      </c>
      <c r="I2443" s="164">
        <v>49.28</v>
      </c>
      <c r="J2443" s="164">
        <v>188.28</v>
      </c>
      <c r="K2443" s="59">
        <v>0</v>
      </c>
      <c r="L2443" s="59" t="s">
        <v>18516</v>
      </c>
      <c r="M2443" s="59" t="s">
        <v>18516</v>
      </c>
    </row>
    <row r="2444" spans="1:18" s="59" customFormat="1" ht="14.25">
      <c r="A2444" s="59" t="s">
        <v>18443</v>
      </c>
      <c r="B2444" s="59" t="s">
        <v>32881</v>
      </c>
      <c r="C2444" s="59" t="s">
        <v>29619</v>
      </c>
      <c r="D2444" s="59" t="s">
        <v>29620</v>
      </c>
      <c r="E2444" s="164">
        <v>199</v>
      </c>
      <c r="F2444" s="164">
        <v>139</v>
      </c>
      <c r="G2444" s="165">
        <v>0.69</v>
      </c>
      <c r="H2444" s="59" t="s">
        <v>18516</v>
      </c>
      <c r="I2444" s="164">
        <v>49.28</v>
      </c>
      <c r="J2444" s="164">
        <v>188.28</v>
      </c>
      <c r="K2444" s="59">
        <v>0</v>
      </c>
      <c r="L2444" s="59" t="s">
        <v>18516</v>
      </c>
      <c r="M2444" s="59" t="s">
        <v>18516</v>
      </c>
    </row>
    <row r="2445" spans="1:18" s="59" customFormat="1" ht="14.25">
      <c r="A2445" s="59" t="s">
        <v>18449</v>
      </c>
      <c r="B2445" s="59" t="s">
        <v>32881</v>
      </c>
      <c r="C2445" s="59" t="s">
        <v>29619</v>
      </c>
      <c r="D2445" s="59" t="s">
        <v>29620</v>
      </c>
      <c r="E2445" s="164">
        <v>199</v>
      </c>
      <c r="F2445" s="164">
        <v>139</v>
      </c>
      <c r="G2445" s="165">
        <v>0.69</v>
      </c>
      <c r="H2445" s="59" t="s">
        <v>18516</v>
      </c>
      <c r="I2445" s="164">
        <v>49.28</v>
      </c>
      <c r="J2445" s="164">
        <v>188.28</v>
      </c>
      <c r="K2445" s="59">
        <v>0</v>
      </c>
      <c r="L2445" s="59" t="s">
        <v>18516</v>
      </c>
      <c r="M2445" s="59" t="s">
        <v>18516</v>
      </c>
    </row>
    <row r="2446" spans="1:18" s="59" customFormat="1" ht="14.25">
      <c r="A2446" s="59" t="s">
        <v>20858</v>
      </c>
      <c r="B2446" s="59" t="s">
        <v>32882</v>
      </c>
      <c r="C2446" s="59" t="s">
        <v>30380</v>
      </c>
      <c r="D2446" s="59" t="s">
        <v>30381</v>
      </c>
      <c r="E2446" s="59" t="s">
        <v>18516</v>
      </c>
      <c r="F2446" s="59" t="s">
        <v>18516</v>
      </c>
      <c r="G2446" s="59" t="s">
        <v>18516</v>
      </c>
      <c r="H2446" s="59" t="s">
        <v>18516</v>
      </c>
      <c r="I2446" s="59" t="s">
        <v>18516</v>
      </c>
      <c r="J2446" s="59" t="s">
        <v>18516</v>
      </c>
      <c r="K2446" s="59" t="s">
        <v>29707</v>
      </c>
      <c r="L2446" s="59" t="s">
        <v>18516</v>
      </c>
      <c r="M2446" s="59" t="s">
        <v>18516</v>
      </c>
    </row>
    <row r="2447" spans="1:18" s="59" customFormat="1" ht="14.25">
      <c r="A2447" s="59" t="s">
        <v>32883</v>
      </c>
      <c r="B2447" s="59" t="s">
        <v>32884</v>
      </c>
      <c r="C2447" s="59" t="s">
        <v>30861</v>
      </c>
      <c r="D2447" s="59" t="s">
        <v>30861</v>
      </c>
      <c r="E2447" s="59" t="s">
        <v>18516</v>
      </c>
      <c r="F2447" s="59" t="s">
        <v>18516</v>
      </c>
      <c r="G2447" s="59" t="s">
        <v>18516</v>
      </c>
      <c r="H2447" s="59" t="s">
        <v>18516</v>
      </c>
      <c r="I2447" s="59" t="s">
        <v>18516</v>
      </c>
      <c r="J2447" s="59" t="s">
        <v>18516</v>
      </c>
      <c r="K2447" s="59" t="s">
        <v>29707</v>
      </c>
      <c r="L2447" s="59" t="s">
        <v>18516</v>
      </c>
      <c r="M2447" s="59" t="s">
        <v>18516</v>
      </c>
    </row>
    <row r="2448" spans="1:18" s="59" customFormat="1" ht="14.25">
      <c r="A2448" s="59" t="s">
        <v>32885</v>
      </c>
      <c r="B2448" s="59" t="s">
        <v>32886</v>
      </c>
      <c r="C2448" s="59" t="s">
        <v>30897</v>
      </c>
      <c r="D2448" s="59" t="s">
        <v>30898</v>
      </c>
      <c r="E2448" s="164">
        <v>96</v>
      </c>
      <c r="F2448" s="164">
        <v>48</v>
      </c>
      <c r="G2448" s="165">
        <v>0.5</v>
      </c>
      <c r="H2448" s="59" t="s">
        <v>31028</v>
      </c>
      <c r="I2448" s="164">
        <v>56.18</v>
      </c>
      <c r="J2448" s="164">
        <v>104.18</v>
      </c>
      <c r="K2448" s="59">
        <v>11</v>
      </c>
      <c r="L2448" s="59" t="s">
        <v>18516</v>
      </c>
      <c r="M2448" s="59" t="s">
        <v>18516</v>
      </c>
    </row>
    <row r="2449" spans="1:18" s="59" customFormat="1" ht="14.25">
      <c r="A2449" s="59" t="s">
        <v>32887</v>
      </c>
      <c r="B2449" s="59" t="s">
        <v>32886</v>
      </c>
      <c r="C2449" s="59" t="s">
        <v>30897</v>
      </c>
      <c r="D2449" s="59" t="s">
        <v>30898</v>
      </c>
      <c r="E2449" s="164">
        <v>105</v>
      </c>
      <c r="F2449" s="164">
        <v>31.5</v>
      </c>
      <c r="G2449" s="165">
        <v>0.3</v>
      </c>
      <c r="H2449" s="59" t="s">
        <v>31028</v>
      </c>
      <c r="I2449" s="164">
        <v>56.18</v>
      </c>
      <c r="J2449" s="164">
        <v>87.68</v>
      </c>
      <c r="K2449" s="59">
        <v>56</v>
      </c>
      <c r="L2449" s="59" t="s">
        <v>18516</v>
      </c>
      <c r="M2449" s="59" t="s">
        <v>18516</v>
      </c>
    </row>
    <row r="2450" spans="1:18" s="59" customFormat="1" ht="14.25">
      <c r="A2450" s="59" t="s">
        <v>18613</v>
      </c>
      <c r="B2450" s="59" t="s">
        <v>32888</v>
      </c>
      <c r="C2450" s="59" t="s">
        <v>29414</v>
      </c>
      <c r="D2450" s="59" t="s">
        <v>29415</v>
      </c>
      <c r="E2450" s="164">
        <v>245</v>
      </c>
      <c r="F2450" s="164">
        <v>200</v>
      </c>
      <c r="G2450" s="165">
        <v>0.81</v>
      </c>
      <c r="H2450" s="59" t="s">
        <v>18516</v>
      </c>
      <c r="I2450" s="164">
        <v>98.6</v>
      </c>
      <c r="J2450" s="164">
        <v>298.6</v>
      </c>
      <c r="K2450" s="59">
        <v>118</v>
      </c>
      <c r="L2450" s="59" t="s">
        <v>18516</v>
      </c>
      <c r="M2450" s="59" t="s">
        <v>18516</v>
      </c>
    </row>
    <row r="2451" spans="1:18" s="59" customFormat="1" ht="14.25">
      <c r="A2451" s="59" t="s">
        <v>18616</v>
      </c>
      <c r="B2451" s="59" t="s">
        <v>32889</v>
      </c>
      <c r="C2451" s="59" t="s">
        <v>29414</v>
      </c>
      <c r="D2451" s="59" t="s">
        <v>29415</v>
      </c>
      <c r="E2451" s="164">
        <v>245</v>
      </c>
      <c r="F2451" s="164">
        <v>200</v>
      </c>
      <c r="G2451" s="165">
        <v>0.81</v>
      </c>
      <c r="H2451" s="59" t="s">
        <v>18516</v>
      </c>
      <c r="I2451" s="164">
        <v>98.6</v>
      </c>
      <c r="J2451" s="164">
        <v>298.6</v>
      </c>
      <c r="K2451" s="59">
        <v>114</v>
      </c>
      <c r="L2451" s="59" t="s">
        <v>18516</v>
      </c>
      <c r="M2451" s="59" t="s">
        <v>18516</v>
      </c>
    </row>
    <row r="2452" spans="1:18" s="59" customFormat="1" ht="14.25">
      <c r="A2452" s="59" t="s">
        <v>18388</v>
      </c>
      <c r="B2452" s="59" t="s">
        <v>32890</v>
      </c>
      <c r="C2452" s="59" t="s">
        <v>29562</v>
      </c>
      <c r="D2452" s="59" t="s">
        <v>29562</v>
      </c>
      <c r="E2452" s="164">
        <v>40</v>
      </c>
      <c r="F2452" s="164">
        <v>23</v>
      </c>
      <c r="G2452" s="165">
        <v>0.57</v>
      </c>
      <c r="H2452" s="59" t="s">
        <v>18516</v>
      </c>
      <c r="I2452" s="164">
        <v>14.95</v>
      </c>
      <c r="J2452" s="164">
        <v>37.95</v>
      </c>
      <c r="K2452" s="59">
        <v>197</v>
      </c>
      <c r="L2452" s="59" t="s">
        <v>18516</v>
      </c>
      <c r="M2452" s="59" t="s">
        <v>18516</v>
      </c>
    </row>
    <row r="2453" spans="1:18" s="59" customFormat="1" ht="14.25">
      <c r="A2453" s="59" t="s">
        <v>18385</v>
      </c>
      <c r="B2453" s="59" t="s">
        <v>32891</v>
      </c>
      <c r="C2453" s="59" t="s">
        <v>29562</v>
      </c>
      <c r="D2453" s="59" t="s">
        <v>29562</v>
      </c>
      <c r="E2453" s="59" t="s">
        <v>18516</v>
      </c>
      <c r="F2453" s="59" t="s">
        <v>18516</v>
      </c>
      <c r="G2453" s="59" t="s">
        <v>18516</v>
      </c>
      <c r="H2453" s="59" t="s">
        <v>18516</v>
      </c>
      <c r="I2453" s="59" t="s">
        <v>18516</v>
      </c>
      <c r="J2453" s="59" t="s">
        <v>18516</v>
      </c>
      <c r="K2453" s="59" t="s">
        <v>29707</v>
      </c>
      <c r="L2453" s="59" t="s">
        <v>18516</v>
      </c>
      <c r="M2453" s="59" t="s">
        <v>18516</v>
      </c>
    </row>
    <row r="2454" spans="1:18" s="59" customFormat="1" ht="14.25">
      <c r="A2454" s="59" t="s">
        <v>32892</v>
      </c>
      <c r="B2454" s="59" t="s">
        <v>32893</v>
      </c>
      <c r="C2454" s="59" t="s">
        <v>30861</v>
      </c>
      <c r="D2454" s="59" t="s">
        <v>30861</v>
      </c>
      <c r="E2454" s="164">
        <v>110</v>
      </c>
      <c r="F2454" s="164">
        <v>110</v>
      </c>
      <c r="G2454" s="59" t="s">
        <v>18516</v>
      </c>
      <c r="H2454" s="59" t="s">
        <v>18516</v>
      </c>
      <c r="I2454" s="164">
        <v>41.9</v>
      </c>
      <c r="J2454" s="164">
        <v>151.9</v>
      </c>
      <c r="K2454" s="59">
        <v>90</v>
      </c>
      <c r="L2454" s="59" t="s">
        <v>29465</v>
      </c>
      <c r="M2454" s="59" t="s">
        <v>30578</v>
      </c>
    </row>
    <row r="2455" spans="1:18" s="59" customFormat="1" ht="14.25">
      <c r="A2455" s="59" t="s">
        <v>32894</v>
      </c>
      <c r="B2455" s="59" t="s">
        <v>32895</v>
      </c>
      <c r="C2455" s="59" t="s">
        <v>29518</v>
      </c>
      <c r="D2455" s="59" t="s">
        <v>29519</v>
      </c>
      <c r="E2455" s="59" t="s">
        <v>18516</v>
      </c>
      <c r="F2455" s="59" t="s">
        <v>18516</v>
      </c>
      <c r="G2455" s="59" t="s">
        <v>18516</v>
      </c>
      <c r="H2455" s="59" t="s">
        <v>18516</v>
      </c>
      <c r="I2455" s="59" t="s">
        <v>18516</v>
      </c>
      <c r="J2455" s="59" t="s">
        <v>18516</v>
      </c>
      <c r="K2455" s="59" t="s">
        <v>29707</v>
      </c>
      <c r="L2455" s="59" t="s">
        <v>18516</v>
      </c>
      <c r="M2455" s="59" t="s">
        <v>18516</v>
      </c>
    </row>
    <row r="2456" spans="1:18" s="59" customFormat="1" ht="14.25">
      <c r="A2456" s="59" t="s">
        <v>32896</v>
      </c>
      <c r="B2456" s="59" t="s">
        <v>32897</v>
      </c>
      <c r="C2456" s="59" t="s">
        <v>29518</v>
      </c>
      <c r="D2456" s="59" t="s">
        <v>29519</v>
      </c>
      <c r="E2456" s="59" t="s">
        <v>18516</v>
      </c>
      <c r="F2456" s="59" t="s">
        <v>18516</v>
      </c>
      <c r="G2456" s="59" t="s">
        <v>18516</v>
      </c>
      <c r="H2456" s="59" t="s">
        <v>18516</v>
      </c>
      <c r="I2456" s="59" t="s">
        <v>18516</v>
      </c>
      <c r="J2456" s="59" t="s">
        <v>18516</v>
      </c>
      <c r="K2456" s="59" t="s">
        <v>29707</v>
      </c>
      <c r="L2456" s="59" t="s">
        <v>18516</v>
      </c>
      <c r="M2456" s="59" t="s">
        <v>18516</v>
      </c>
    </row>
    <row r="2457" spans="1:18" s="59" customFormat="1" ht="14.25">
      <c r="A2457" s="59" t="s">
        <v>32898</v>
      </c>
      <c r="B2457" s="59" t="s">
        <v>32899</v>
      </c>
      <c r="C2457" s="59" t="s">
        <v>29518</v>
      </c>
      <c r="D2457" s="59" t="s">
        <v>29519</v>
      </c>
      <c r="E2457" s="59" t="s">
        <v>18516</v>
      </c>
      <c r="F2457" s="59" t="s">
        <v>18516</v>
      </c>
      <c r="G2457" s="59" t="s">
        <v>18516</v>
      </c>
      <c r="H2457" s="59" t="s">
        <v>18516</v>
      </c>
      <c r="I2457" s="59" t="s">
        <v>18516</v>
      </c>
      <c r="J2457" s="59" t="s">
        <v>18516</v>
      </c>
      <c r="K2457" s="59" t="s">
        <v>29707</v>
      </c>
      <c r="L2457" s="59" t="s">
        <v>18516</v>
      </c>
      <c r="M2457" s="59" t="s">
        <v>18516</v>
      </c>
    </row>
    <row r="2458" spans="1:18" s="59" customFormat="1" ht="14.25">
      <c r="A2458" s="59" t="s">
        <v>31716</v>
      </c>
      <c r="B2458" s="59" t="s">
        <v>32900</v>
      </c>
      <c r="C2458" s="59" t="s">
        <v>30897</v>
      </c>
      <c r="D2458" s="59" t="s">
        <v>30898</v>
      </c>
      <c r="E2458" s="59" t="s">
        <v>18516</v>
      </c>
      <c r="F2458" s="59" t="s">
        <v>18516</v>
      </c>
      <c r="G2458" s="59" t="s">
        <v>18516</v>
      </c>
      <c r="H2458" s="59" t="s">
        <v>18516</v>
      </c>
      <c r="I2458" s="59" t="s">
        <v>18516</v>
      </c>
      <c r="J2458" s="59" t="s">
        <v>18516</v>
      </c>
      <c r="K2458" s="59" t="s">
        <v>29707</v>
      </c>
      <c r="L2458" s="59" t="s">
        <v>18516</v>
      </c>
      <c r="M2458" s="59" t="s">
        <v>18516</v>
      </c>
    </row>
    <row r="2459" spans="1:18" s="59" customFormat="1" ht="14.25">
      <c r="A2459" s="59" t="s">
        <v>31720</v>
      </c>
      <c r="B2459" s="59" t="s">
        <v>32900</v>
      </c>
      <c r="C2459" s="59" t="s">
        <v>30897</v>
      </c>
      <c r="D2459" s="59" t="s">
        <v>30898</v>
      </c>
      <c r="E2459" s="59" t="s">
        <v>18516</v>
      </c>
      <c r="F2459" s="59" t="s">
        <v>18516</v>
      </c>
      <c r="G2459" s="59" t="s">
        <v>18516</v>
      </c>
      <c r="H2459" s="59" t="s">
        <v>18516</v>
      </c>
      <c r="I2459" s="59" t="s">
        <v>18516</v>
      </c>
      <c r="J2459" s="59" t="s">
        <v>18516</v>
      </c>
      <c r="K2459" s="59" t="s">
        <v>29707</v>
      </c>
      <c r="L2459" s="59" t="s">
        <v>18516</v>
      </c>
      <c r="M2459" s="59" t="s">
        <v>18516</v>
      </c>
    </row>
    <row r="2460" spans="1:18" s="59" customFormat="1" ht="14.25">
      <c r="A2460" s="59" t="s">
        <v>32901</v>
      </c>
      <c r="B2460" s="59" t="s">
        <v>32902</v>
      </c>
      <c r="C2460" s="59" t="s">
        <v>32903</v>
      </c>
      <c r="D2460" s="59" t="s">
        <v>32904</v>
      </c>
      <c r="E2460" s="164">
        <v>488.99</v>
      </c>
      <c r="F2460" s="164">
        <v>488.99</v>
      </c>
      <c r="G2460" s="59" t="s">
        <v>18516</v>
      </c>
      <c r="H2460" s="59" t="s">
        <v>18516</v>
      </c>
      <c r="I2460" s="164">
        <v>229</v>
      </c>
      <c r="J2460" s="164">
        <v>717.99</v>
      </c>
      <c r="K2460" s="59">
        <v>0</v>
      </c>
      <c r="L2460" s="59" t="s">
        <v>18516</v>
      </c>
      <c r="M2460" s="59" t="s">
        <v>18516</v>
      </c>
    </row>
    <row r="2461" spans="1:18" s="59" customFormat="1" ht="14.25">
      <c r="A2461" s="59" t="s">
        <v>32905</v>
      </c>
      <c r="B2461" s="59" t="s">
        <v>32906</v>
      </c>
      <c r="C2461" s="59" t="s">
        <v>29493</v>
      </c>
      <c r="D2461" s="59" t="s">
        <v>29494</v>
      </c>
      <c r="E2461" s="59" t="s">
        <v>18516</v>
      </c>
      <c r="F2461" s="59" t="s">
        <v>18516</v>
      </c>
      <c r="G2461" s="59" t="s">
        <v>18516</v>
      </c>
      <c r="H2461" s="59" t="s">
        <v>18516</v>
      </c>
      <c r="I2461" s="59" t="s">
        <v>18516</v>
      </c>
      <c r="J2461" s="59" t="s">
        <v>18516</v>
      </c>
      <c r="K2461" s="59" t="s">
        <v>29707</v>
      </c>
      <c r="L2461" s="59" t="s">
        <v>18516</v>
      </c>
      <c r="M2461" s="59" t="s">
        <v>18516</v>
      </c>
    </row>
    <row r="2462" spans="1:18" s="59" customFormat="1" ht="14.25">
      <c r="A2462" s="59" t="s">
        <v>18982</v>
      </c>
      <c r="B2462" s="59" t="s">
        <v>32907</v>
      </c>
      <c r="C2462" s="59" t="s">
        <v>29493</v>
      </c>
      <c r="D2462" s="59" t="s">
        <v>29494</v>
      </c>
      <c r="E2462" s="164">
        <v>470</v>
      </c>
      <c r="F2462" s="164">
        <v>370</v>
      </c>
      <c r="G2462" s="165">
        <v>0.78</v>
      </c>
      <c r="H2462" s="59" t="s">
        <v>18516</v>
      </c>
      <c r="I2462" s="164">
        <v>137.08</v>
      </c>
      <c r="J2462" s="164">
        <v>507.08</v>
      </c>
      <c r="K2462" s="59">
        <v>5</v>
      </c>
      <c r="L2462" s="59" t="s">
        <v>18516</v>
      </c>
      <c r="M2462" s="59" t="s">
        <v>18516</v>
      </c>
    </row>
    <row r="2463" spans="1:18" s="59" customFormat="1" ht="14.25">
      <c r="A2463" s="59" t="s">
        <v>18985</v>
      </c>
      <c r="B2463" s="59" t="s">
        <v>32908</v>
      </c>
      <c r="C2463" s="59" t="s">
        <v>29493</v>
      </c>
      <c r="D2463" s="59" t="s">
        <v>29494</v>
      </c>
      <c r="E2463" s="164">
        <v>470</v>
      </c>
      <c r="F2463" s="164">
        <v>370</v>
      </c>
      <c r="G2463" s="165">
        <v>0.78</v>
      </c>
      <c r="H2463" s="59" t="s">
        <v>18516</v>
      </c>
      <c r="I2463" s="164">
        <v>137.08</v>
      </c>
      <c r="J2463" s="164">
        <v>507.08</v>
      </c>
      <c r="K2463" s="59">
        <v>28</v>
      </c>
      <c r="L2463" s="59" t="s">
        <v>18516</v>
      </c>
      <c r="M2463" s="59" t="s">
        <v>18516</v>
      </c>
    </row>
    <row r="2464" spans="1:18" s="59" customFormat="1" ht="14.25">
      <c r="A2464" s="59" t="s">
        <v>18988</v>
      </c>
      <c r="B2464" s="59" t="s">
        <v>32909</v>
      </c>
      <c r="C2464" s="59" t="s">
        <v>29493</v>
      </c>
      <c r="D2464" s="59" t="s">
        <v>29494</v>
      </c>
      <c r="E2464" s="59" t="s">
        <v>18516</v>
      </c>
      <c r="F2464" s="59" t="s">
        <v>18516</v>
      </c>
      <c r="G2464" s="59" t="s">
        <v>18516</v>
      </c>
      <c r="H2464" s="59" t="s">
        <v>18516</v>
      </c>
      <c r="I2464" s="59" t="s">
        <v>18516</v>
      </c>
      <c r="J2464" s="59" t="s">
        <v>18516</v>
      </c>
      <c r="K2464" s="59" t="s">
        <v>29707</v>
      </c>
      <c r="L2464" s="59" t="s">
        <v>18516</v>
      </c>
      <c r="M2464" s="59" t="s">
        <v>18516</v>
      </c>
    </row>
    <row r="2465" spans="1:18" s="59" customFormat="1" ht="14.25">
      <c r="A2465" s="59" t="s">
        <v>32910</v>
      </c>
      <c r="B2465" s="59" t="s">
        <v>32893</v>
      </c>
      <c r="C2465" s="59" t="s">
        <v>30861</v>
      </c>
      <c r="D2465" s="59" t="s">
        <v>30861</v>
      </c>
      <c r="E2465" s="164">
        <v>106</v>
      </c>
      <c r="F2465" s="164">
        <v>90.1</v>
      </c>
      <c r="G2465" s="165">
        <v>0.85</v>
      </c>
      <c r="H2465" s="59" t="s">
        <v>29478</v>
      </c>
      <c r="I2465" s="164">
        <v>41.05</v>
      </c>
      <c r="J2465" s="164">
        <v>131.15</v>
      </c>
      <c r="K2465" s="59">
        <v>306</v>
      </c>
      <c r="L2465" s="59" t="s">
        <v>18516</v>
      </c>
      <c r="M2465" s="59" t="s">
        <v>18516</v>
      </c>
    </row>
    <row r="2466" spans="1:18" s="59" customFormat="1" ht="14.25">
      <c r="A2466" s="59" t="s">
        <v>32911</v>
      </c>
      <c r="B2466" s="59" t="s">
        <v>32893</v>
      </c>
      <c r="C2466" s="59" t="s">
        <v>30861</v>
      </c>
      <c r="D2466" s="59" t="s">
        <v>30861</v>
      </c>
      <c r="E2466" s="164">
        <v>110</v>
      </c>
      <c r="F2466" s="164">
        <v>110</v>
      </c>
      <c r="G2466" s="59" t="s">
        <v>18516</v>
      </c>
      <c r="H2466" s="59" t="s">
        <v>18516</v>
      </c>
      <c r="I2466" s="164">
        <v>42.22</v>
      </c>
      <c r="J2466" s="164">
        <v>152.22</v>
      </c>
      <c r="K2466" s="59">
        <v>356</v>
      </c>
      <c r="L2466" s="59" t="s">
        <v>18516</v>
      </c>
      <c r="M2466" s="59" t="s">
        <v>18516</v>
      </c>
    </row>
    <row r="2467" spans="1:18" s="59" customFormat="1" ht="14.25">
      <c r="A2467" s="59" t="s">
        <v>32912</v>
      </c>
      <c r="B2467" s="59" t="s">
        <v>32913</v>
      </c>
      <c r="C2467" s="59" t="s">
        <v>30861</v>
      </c>
      <c r="D2467" s="59" t="s">
        <v>30861</v>
      </c>
      <c r="E2467" s="59" t="s">
        <v>18516</v>
      </c>
      <c r="F2467" s="59" t="s">
        <v>18516</v>
      </c>
      <c r="G2467" s="59" t="s">
        <v>18516</v>
      </c>
      <c r="H2467" s="59" t="s">
        <v>18516</v>
      </c>
      <c r="I2467" s="59" t="s">
        <v>18516</v>
      </c>
      <c r="J2467" s="59" t="s">
        <v>18516</v>
      </c>
      <c r="K2467" s="59" t="s">
        <v>29707</v>
      </c>
      <c r="L2467" s="59" t="s">
        <v>18516</v>
      </c>
      <c r="M2467" s="59" t="s">
        <v>18516</v>
      </c>
    </row>
    <row r="2468" spans="1:18" s="59" customFormat="1" ht="14.25">
      <c r="A2468" s="59" t="s">
        <v>32914</v>
      </c>
      <c r="B2468" s="59" t="s">
        <v>32915</v>
      </c>
      <c r="C2468" s="59" t="s">
        <v>30861</v>
      </c>
      <c r="D2468" s="59" t="s">
        <v>30861</v>
      </c>
      <c r="E2468" s="59" t="s">
        <v>18516</v>
      </c>
      <c r="F2468" s="59" t="s">
        <v>18516</v>
      </c>
      <c r="G2468" s="59" t="s">
        <v>18516</v>
      </c>
      <c r="H2468" s="59" t="s">
        <v>18516</v>
      </c>
      <c r="I2468" s="59" t="s">
        <v>18516</v>
      </c>
      <c r="J2468" s="59" t="s">
        <v>18516</v>
      </c>
      <c r="K2468" s="59" t="s">
        <v>29707</v>
      </c>
      <c r="L2468" s="59" t="s">
        <v>18516</v>
      </c>
      <c r="M2468" s="59" t="s">
        <v>18516</v>
      </c>
    </row>
    <row r="2469" spans="1:18" s="59" customFormat="1" ht="14.25">
      <c r="A2469" s="59" t="s">
        <v>32916</v>
      </c>
      <c r="B2469" s="59" t="s">
        <v>32913</v>
      </c>
      <c r="C2469" s="59" t="s">
        <v>30861</v>
      </c>
      <c r="D2469" s="59" t="s">
        <v>30861</v>
      </c>
      <c r="E2469" s="164">
        <v>130</v>
      </c>
      <c r="F2469" s="164">
        <v>130</v>
      </c>
      <c r="G2469" s="59" t="s">
        <v>18516</v>
      </c>
      <c r="H2469" s="59" t="s">
        <v>18516</v>
      </c>
      <c r="I2469" s="164">
        <v>50.32</v>
      </c>
      <c r="J2469" s="164">
        <v>180.32</v>
      </c>
      <c r="K2469" s="59">
        <v>0</v>
      </c>
      <c r="L2469" s="59" t="s">
        <v>29465</v>
      </c>
      <c r="M2469" s="59" t="s">
        <v>30391</v>
      </c>
    </row>
    <row r="2470" spans="1:18" s="59" customFormat="1" ht="14.25">
      <c r="A2470" s="59" t="s">
        <v>32917</v>
      </c>
      <c r="B2470" s="59" t="s">
        <v>32918</v>
      </c>
      <c r="C2470" s="59" t="s">
        <v>30861</v>
      </c>
      <c r="D2470" s="59" t="s">
        <v>30861</v>
      </c>
      <c r="E2470" s="164">
        <v>130</v>
      </c>
      <c r="F2470" s="164">
        <v>130</v>
      </c>
      <c r="G2470" s="59" t="s">
        <v>18516</v>
      </c>
      <c r="H2470" s="59" t="s">
        <v>18516</v>
      </c>
      <c r="I2470" s="164">
        <v>49.79</v>
      </c>
      <c r="J2470" s="164">
        <v>179.79</v>
      </c>
      <c r="K2470" s="59">
        <v>287</v>
      </c>
      <c r="L2470" s="59" t="s">
        <v>18516</v>
      </c>
      <c r="M2470" s="59" t="s">
        <v>18516</v>
      </c>
    </row>
    <row r="2471" spans="1:18" s="59" customFormat="1" ht="14.25">
      <c r="A2471" s="59" t="s">
        <v>32919</v>
      </c>
      <c r="B2471" s="59" t="s">
        <v>32920</v>
      </c>
      <c r="C2471" s="59" t="s">
        <v>30861</v>
      </c>
      <c r="D2471" s="59" t="s">
        <v>30861</v>
      </c>
      <c r="E2471" s="59" t="s">
        <v>18516</v>
      </c>
      <c r="F2471" s="59" t="s">
        <v>18516</v>
      </c>
      <c r="G2471" s="59" t="s">
        <v>18516</v>
      </c>
      <c r="H2471" s="59" t="s">
        <v>18516</v>
      </c>
      <c r="I2471" s="59" t="s">
        <v>18516</v>
      </c>
      <c r="J2471" s="59" t="s">
        <v>18516</v>
      </c>
      <c r="K2471" s="59" t="s">
        <v>29707</v>
      </c>
      <c r="L2471" s="59" t="s">
        <v>18516</v>
      </c>
      <c r="M2471" s="59" t="s">
        <v>18516</v>
      </c>
    </row>
    <row r="2472" spans="1:18" s="59" customFormat="1" ht="14.25">
      <c r="A2472" s="59" t="s">
        <v>32921</v>
      </c>
      <c r="B2472" s="59" t="s">
        <v>32922</v>
      </c>
      <c r="C2472" s="59" t="s">
        <v>30861</v>
      </c>
      <c r="D2472" s="59" t="s">
        <v>30861</v>
      </c>
      <c r="E2472" s="164">
        <v>130</v>
      </c>
      <c r="F2472" s="164">
        <v>130</v>
      </c>
      <c r="G2472" s="59" t="s">
        <v>18516</v>
      </c>
      <c r="H2472" s="59" t="s">
        <v>18516</v>
      </c>
      <c r="I2472" s="164">
        <v>42.22</v>
      </c>
      <c r="J2472" s="164">
        <v>172.22</v>
      </c>
      <c r="K2472" s="59">
        <v>204</v>
      </c>
      <c r="L2472" s="59" t="s">
        <v>18516</v>
      </c>
      <c r="M2472" s="59" t="s">
        <v>18516</v>
      </c>
    </row>
    <row r="2473" spans="1:18" s="59" customFormat="1" ht="14.25">
      <c r="A2473" s="59" t="s">
        <v>32923</v>
      </c>
      <c r="B2473" s="59" t="s">
        <v>32924</v>
      </c>
      <c r="C2473" s="59" t="s">
        <v>30861</v>
      </c>
      <c r="D2473" s="59" t="s">
        <v>30861</v>
      </c>
      <c r="E2473" s="164">
        <v>130</v>
      </c>
      <c r="F2473" s="164">
        <v>130</v>
      </c>
      <c r="G2473" s="59" t="s">
        <v>18516</v>
      </c>
      <c r="H2473" s="59" t="s">
        <v>18516</v>
      </c>
      <c r="I2473" s="164">
        <v>42.22</v>
      </c>
      <c r="J2473" s="164">
        <v>172.22</v>
      </c>
      <c r="K2473" s="59">
        <v>202</v>
      </c>
      <c r="L2473" s="59" t="s">
        <v>18516</v>
      </c>
      <c r="M2473" s="59" t="s">
        <v>18516</v>
      </c>
    </row>
    <row r="2474" spans="1:18" s="59" customFormat="1" ht="14.25">
      <c r="A2474" s="59" t="s">
        <v>32925</v>
      </c>
      <c r="B2474" s="59" t="s">
        <v>32893</v>
      </c>
      <c r="C2474" s="59" t="s">
        <v>30861</v>
      </c>
      <c r="D2474" s="59" t="s">
        <v>30861</v>
      </c>
      <c r="E2474" s="59" t="s">
        <v>18516</v>
      </c>
      <c r="F2474" s="59" t="s">
        <v>18516</v>
      </c>
      <c r="G2474" s="59" t="s">
        <v>18516</v>
      </c>
      <c r="H2474" s="59" t="s">
        <v>18516</v>
      </c>
      <c r="I2474" s="59" t="s">
        <v>18516</v>
      </c>
      <c r="J2474" s="59" t="s">
        <v>18516</v>
      </c>
      <c r="K2474" s="59" t="s">
        <v>29707</v>
      </c>
      <c r="L2474" s="59" t="s">
        <v>18516</v>
      </c>
      <c r="M2474" s="59" t="s">
        <v>18516</v>
      </c>
    </row>
    <row r="2475" spans="1:18" s="59" customFormat="1" ht="14.25">
      <c r="A2475" s="59" t="s">
        <v>32926</v>
      </c>
      <c r="B2475" s="59" t="s">
        <v>32927</v>
      </c>
      <c r="C2475" s="59" t="s">
        <v>30861</v>
      </c>
      <c r="D2475" s="59" t="s">
        <v>30861</v>
      </c>
      <c r="E2475" s="164">
        <v>118</v>
      </c>
      <c r="F2475" s="164">
        <v>118</v>
      </c>
      <c r="G2475" s="59" t="s">
        <v>18516</v>
      </c>
      <c r="H2475" s="59" t="s">
        <v>18516</v>
      </c>
      <c r="I2475" s="164">
        <v>42.22</v>
      </c>
      <c r="J2475" s="164">
        <v>160.22</v>
      </c>
      <c r="K2475" s="59">
        <v>1</v>
      </c>
      <c r="L2475" s="59" t="s">
        <v>29465</v>
      </c>
      <c r="M2475" s="59" t="s">
        <v>30578</v>
      </c>
    </row>
    <row r="2476" spans="1:18" s="59" customFormat="1" ht="14.25">
      <c r="A2476" s="59" t="s">
        <v>32928</v>
      </c>
      <c r="B2476" s="59" t="s">
        <v>32929</v>
      </c>
      <c r="C2476" s="59" t="s">
        <v>30861</v>
      </c>
      <c r="D2476" s="59" t="s">
        <v>30861</v>
      </c>
      <c r="E2476" s="164">
        <v>118</v>
      </c>
      <c r="F2476" s="164">
        <v>118</v>
      </c>
      <c r="G2476" s="59" t="s">
        <v>18516</v>
      </c>
      <c r="H2476" s="59" t="s">
        <v>18516</v>
      </c>
      <c r="I2476" s="164">
        <v>43.99</v>
      </c>
      <c r="J2476" s="164">
        <v>161.99</v>
      </c>
      <c r="K2476" s="59">
        <v>0</v>
      </c>
      <c r="L2476" s="59" t="s">
        <v>29410</v>
      </c>
      <c r="M2476" s="59" t="s">
        <v>30054</v>
      </c>
    </row>
    <row r="2477" spans="1:18" s="59" customFormat="1" ht="14.25">
      <c r="A2477" s="59" t="s">
        <v>21719</v>
      </c>
      <c r="B2477" s="59" t="s">
        <v>32930</v>
      </c>
      <c r="C2477" s="59" t="s">
        <v>29518</v>
      </c>
      <c r="D2477" s="59" t="s">
        <v>29519</v>
      </c>
      <c r="E2477" s="59" t="s">
        <v>18516</v>
      </c>
      <c r="F2477" s="59" t="s">
        <v>18516</v>
      </c>
      <c r="G2477" s="59" t="s">
        <v>18516</v>
      </c>
      <c r="H2477" s="59" t="s">
        <v>18516</v>
      </c>
      <c r="I2477" s="59" t="s">
        <v>18516</v>
      </c>
      <c r="J2477" s="59" t="s">
        <v>18516</v>
      </c>
      <c r="K2477" s="59" t="s">
        <v>29707</v>
      </c>
      <c r="L2477" s="59" t="s">
        <v>18516</v>
      </c>
      <c r="M2477" s="59" t="s">
        <v>18516</v>
      </c>
    </row>
    <row r="2478" spans="1:18" s="59" customFormat="1" ht="14.25">
      <c r="A2478" s="59" t="s">
        <v>21716</v>
      </c>
      <c r="B2478" s="59" t="s">
        <v>32931</v>
      </c>
      <c r="C2478" s="59" t="s">
        <v>29518</v>
      </c>
      <c r="D2478" s="59" t="s">
        <v>29519</v>
      </c>
      <c r="E2478" s="164">
        <v>225</v>
      </c>
      <c r="F2478" s="164">
        <v>205</v>
      </c>
      <c r="G2478" s="165">
        <v>0.91</v>
      </c>
      <c r="H2478" s="59" t="s">
        <v>18516</v>
      </c>
      <c r="I2478" s="164">
        <v>78.09</v>
      </c>
      <c r="J2478" s="164">
        <v>283.09</v>
      </c>
      <c r="K2478" s="59">
        <v>0</v>
      </c>
      <c r="L2478" s="59" t="s">
        <v>18516</v>
      </c>
      <c r="M2478" s="59" t="s">
        <v>18516</v>
      </c>
    </row>
    <row r="2479" spans="1:18" s="59" customFormat="1" ht="14.25">
      <c r="A2479" s="59" t="s">
        <v>20797</v>
      </c>
      <c r="B2479" s="59" t="s">
        <v>32932</v>
      </c>
      <c r="C2479" s="59" t="s">
        <v>29424</v>
      </c>
      <c r="D2479" s="59" t="s">
        <v>29425</v>
      </c>
      <c r="E2479" s="164">
        <v>200</v>
      </c>
      <c r="F2479" s="164">
        <v>150</v>
      </c>
      <c r="G2479" s="165">
        <v>0.75</v>
      </c>
      <c r="H2479" s="59" t="s">
        <v>18516</v>
      </c>
      <c r="I2479" s="164">
        <v>120.38</v>
      </c>
      <c r="J2479" s="164">
        <v>270.38</v>
      </c>
      <c r="K2479" s="59">
        <v>0</v>
      </c>
      <c r="L2479" s="59" t="s">
        <v>18516</v>
      </c>
      <c r="M2479" s="59" t="s">
        <v>18516</v>
      </c>
    </row>
    <row r="2480" spans="1:18" s="59" customFormat="1" ht="14.25">
      <c r="A2480" s="59" t="s">
        <v>20800</v>
      </c>
      <c r="B2480" s="59" t="s">
        <v>32933</v>
      </c>
      <c r="C2480" s="59" t="s">
        <v>29424</v>
      </c>
      <c r="D2480" s="59" t="s">
        <v>29425</v>
      </c>
      <c r="E2480" s="164">
        <v>200</v>
      </c>
      <c r="F2480" s="164">
        <v>150</v>
      </c>
      <c r="G2480" s="165">
        <v>0.75</v>
      </c>
      <c r="H2480" s="59" t="s">
        <v>18516</v>
      </c>
      <c r="I2480" s="164">
        <v>120.38</v>
      </c>
      <c r="J2480" s="164">
        <v>270.38</v>
      </c>
      <c r="K2480" s="59">
        <v>11</v>
      </c>
      <c r="L2480" s="59" t="s">
        <v>18516</v>
      </c>
      <c r="M2480" s="59" t="s">
        <v>18516</v>
      </c>
    </row>
    <row r="2481" spans="1:18" s="59" customFormat="1" ht="14.25">
      <c r="A2481" s="59" t="s">
        <v>20803</v>
      </c>
      <c r="B2481" s="59" t="s">
        <v>32934</v>
      </c>
      <c r="C2481" s="59" t="s">
        <v>29424</v>
      </c>
      <c r="D2481" s="59" t="s">
        <v>29425</v>
      </c>
      <c r="E2481" s="164">
        <v>294</v>
      </c>
      <c r="F2481" s="164">
        <v>265</v>
      </c>
      <c r="G2481" s="165">
        <v>0.9</v>
      </c>
      <c r="H2481" s="59" t="s">
        <v>18516</v>
      </c>
      <c r="I2481" s="164">
        <v>131.21</v>
      </c>
      <c r="J2481" s="164">
        <v>396.21</v>
      </c>
      <c r="K2481" s="59">
        <v>0</v>
      </c>
      <c r="L2481" s="59" t="s">
        <v>18516</v>
      </c>
      <c r="M2481" s="59" t="s">
        <v>18516</v>
      </c>
    </row>
    <row r="2482" spans="1:18" s="59" customFormat="1" ht="14.25">
      <c r="A2482" s="59" t="s">
        <v>20794</v>
      </c>
      <c r="B2482" s="59" t="s">
        <v>32935</v>
      </c>
      <c r="C2482" s="59" t="s">
        <v>29424</v>
      </c>
      <c r="D2482" s="59" t="s">
        <v>29425</v>
      </c>
      <c r="E2482" s="164">
        <v>294</v>
      </c>
      <c r="F2482" s="164">
        <v>275</v>
      </c>
      <c r="G2482" s="165">
        <v>0.93</v>
      </c>
      <c r="H2482" s="59" t="s">
        <v>18516</v>
      </c>
      <c r="I2482" s="164">
        <v>131.21</v>
      </c>
      <c r="J2482" s="164">
        <v>406.21</v>
      </c>
      <c r="K2482" s="59">
        <v>0</v>
      </c>
      <c r="L2482" s="59" t="s">
        <v>18516</v>
      </c>
      <c r="M2482" s="59" t="s">
        <v>18516</v>
      </c>
    </row>
    <row r="2483" spans="1:18" s="59" customFormat="1" ht="14.25">
      <c r="A2483" s="59" t="s">
        <v>21848</v>
      </c>
      <c r="B2483" s="59" t="s">
        <v>32936</v>
      </c>
      <c r="C2483" s="59" t="s">
        <v>29518</v>
      </c>
      <c r="D2483" s="59" t="s">
        <v>29519</v>
      </c>
      <c r="E2483" s="164">
        <v>184</v>
      </c>
      <c r="F2483" s="164">
        <v>150</v>
      </c>
      <c r="G2483" s="165">
        <v>0.81</v>
      </c>
      <c r="H2483" s="59" t="s">
        <v>18516</v>
      </c>
      <c r="I2483" s="164">
        <v>46.11</v>
      </c>
      <c r="J2483" s="164">
        <v>196.11</v>
      </c>
      <c r="K2483" s="59">
        <v>122</v>
      </c>
      <c r="L2483" s="59" t="s">
        <v>18516</v>
      </c>
      <c r="M2483" s="59" t="s">
        <v>18516</v>
      </c>
    </row>
    <row r="2484" spans="1:18" s="59" customFormat="1" ht="14.25">
      <c r="A2484" s="59" t="s">
        <v>21845</v>
      </c>
      <c r="B2484" s="59" t="s">
        <v>32937</v>
      </c>
      <c r="C2484" s="59" t="s">
        <v>29518</v>
      </c>
      <c r="D2484" s="59" t="s">
        <v>29519</v>
      </c>
      <c r="E2484" s="164">
        <v>184</v>
      </c>
      <c r="F2484" s="164">
        <v>150</v>
      </c>
      <c r="G2484" s="165">
        <v>0.81</v>
      </c>
      <c r="H2484" s="59" t="s">
        <v>18516</v>
      </c>
      <c r="I2484" s="164">
        <v>46.11</v>
      </c>
      <c r="J2484" s="164">
        <v>196.11</v>
      </c>
      <c r="K2484" s="59">
        <v>49</v>
      </c>
      <c r="L2484" s="59" t="s">
        <v>18516</v>
      </c>
      <c r="M2484" s="59" t="s">
        <v>18516</v>
      </c>
    </row>
    <row r="2485" spans="1:18" s="59" customFormat="1" ht="14.25">
      <c r="A2485" s="59" t="s">
        <v>32938</v>
      </c>
      <c r="B2485" s="59" t="s">
        <v>32939</v>
      </c>
      <c r="C2485" s="59" t="s">
        <v>31289</v>
      </c>
      <c r="D2485" s="59" t="s">
        <v>31290</v>
      </c>
      <c r="E2485" s="164">
        <v>75</v>
      </c>
      <c r="F2485" s="164">
        <v>75</v>
      </c>
      <c r="G2485" s="59" t="s">
        <v>18516</v>
      </c>
      <c r="H2485" s="59" t="s">
        <v>18516</v>
      </c>
      <c r="I2485" s="164">
        <v>39.56</v>
      </c>
      <c r="J2485" s="164">
        <v>114.56</v>
      </c>
      <c r="K2485" s="59">
        <v>166</v>
      </c>
      <c r="L2485" s="59" t="s">
        <v>18516</v>
      </c>
      <c r="M2485" s="59" t="s">
        <v>18516</v>
      </c>
    </row>
    <row r="2486" spans="1:18" s="59" customFormat="1" ht="14.25">
      <c r="A2486" s="59" t="s">
        <v>21547</v>
      </c>
      <c r="B2486" s="59" t="s">
        <v>32940</v>
      </c>
      <c r="C2486" s="59" t="s">
        <v>31289</v>
      </c>
      <c r="D2486" s="59" t="s">
        <v>31290</v>
      </c>
      <c r="E2486" s="164">
        <v>142</v>
      </c>
      <c r="F2486" s="164">
        <v>132</v>
      </c>
      <c r="G2486" s="165">
        <v>0.92</v>
      </c>
      <c r="H2486" s="59" t="s">
        <v>18516</v>
      </c>
      <c r="I2486" s="164">
        <v>97.42</v>
      </c>
      <c r="J2486" s="164">
        <v>229.42</v>
      </c>
      <c r="K2486" s="59">
        <v>187</v>
      </c>
      <c r="L2486" s="59" t="s">
        <v>18516</v>
      </c>
      <c r="M2486" s="59" t="s">
        <v>18516</v>
      </c>
    </row>
    <row r="2487" spans="1:18" s="59" customFormat="1" ht="14.25">
      <c r="A2487" s="59" t="s">
        <v>32941</v>
      </c>
      <c r="B2487" s="59" t="s">
        <v>32939</v>
      </c>
      <c r="C2487" s="59" t="s">
        <v>31289</v>
      </c>
      <c r="D2487" s="59" t="s">
        <v>31290</v>
      </c>
      <c r="E2487" s="164">
        <v>70</v>
      </c>
      <c r="F2487" s="164">
        <v>70</v>
      </c>
      <c r="G2487" s="59" t="s">
        <v>18516</v>
      </c>
      <c r="H2487" s="59" t="s">
        <v>18516</v>
      </c>
      <c r="I2487" s="164">
        <v>39.56</v>
      </c>
      <c r="J2487" s="164">
        <v>109.56</v>
      </c>
      <c r="K2487" s="59">
        <v>255</v>
      </c>
      <c r="L2487" s="59" t="s">
        <v>18516</v>
      </c>
      <c r="M2487" s="59" t="s">
        <v>18516</v>
      </c>
    </row>
    <row r="2488" spans="1:18" s="59" customFormat="1" ht="14.25">
      <c r="A2488" s="59" t="s">
        <v>32942</v>
      </c>
      <c r="B2488" s="59" t="s">
        <v>32943</v>
      </c>
      <c r="C2488" s="59" t="s">
        <v>30281</v>
      </c>
      <c r="D2488" s="59" t="s">
        <v>30282</v>
      </c>
      <c r="E2488" s="59" t="s">
        <v>18516</v>
      </c>
      <c r="F2488" s="59" t="s">
        <v>18516</v>
      </c>
      <c r="G2488" s="59" t="s">
        <v>18516</v>
      </c>
      <c r="H2488" s="59" t="s">
        <v>18516</v>
      </c>
      <c r="I2488" s="59" t="s">
        <v>18516</v>
      </c>
      <c r="J2488" s="59" t="s">
        <v>18516</v>
      </c>
      <c r="K2488" s="59" t="s">
        <v>29707</v>
      </c>
      <c r="L2488" s="59" t="s">
        <v>18516</v>
      </c>
      <c r="M2488" s="59" t="s">
        <v>18516</v>
      </c>
    </row>
    <row r="2489" spans="1:18" s="59" customFormat="1" ht="14.25">
      <c r="A2489" s="59" t="s">
        <v>32944</v>
      </c>
      <c r="B2489" s="59" t="s">
        <v>32945</v>
      </c>
      <c r="C2489" s="59" t="s">
        <v>29893</v>
      </c>
      <c r="D2489" s="59" t="s">
        <v>29894</v>
      </c>
      <c r="E2489" s="164">
        <v>175</v>
      </c>
      <c r="F2489" s="164">
        <v>165</v>
      </c>
      <c r="G2489" s="165">
        <v>0.94</v>
      </c>
      <c r="H2489" s="59" t="s">
        <v>18516</v>
      </c>
      <c r="I2489" s="164">
        <v>41.05</v>
      </c>
      <c r="J2489" s="164">
        <v>206.05</v>
      </c>
      <c r="K2489" s="59">
        <v>2</v>
      </c>
      <c r="L2489" s="59" t="s">
        <v>18516</v>
      </c>
      <c r="M2489" s="59" t="s">
        <v>18516</v>
      </c>
    </row>
    <row r="2490" spans="1:18" s="59" customFormat="1" ht="14.25">
      <c r="A2490" s="59" t="s">
        <v>18349</v>
      </c>
      <c r="B2490" s="59" t="s">
        <v>32946</v>
      </c>
      <c r="C2490" s="59" t="s">
        <v>29518</v>
      </c>
      <c r="D2490" s="59" t="s">
        <v>29519</v>
      </c>
      <c r="E2490" s="59" t="s">
        <v>18516</v>
      </c>
      <c r="F2490" s="59" t="s">
        <v>18516</v>
      </c>
      <c r="G2490" s="59" t="s">
        <v>18516</v>
      </c>
      <c r="H2490" s="59" t="s">
        <v>18516</v>
      </c>
      <c r="I2490" s="59" t="s">
        <v>18516</v>
      </c>
      <c r="J2490" s="59" t="s">
        <v>18516</v>
      </c>
      <c r="K2490" s="59" t="s">
        <v>29707</v>
      </c>
      <c r="L2490" s="59" t="s">
        <v>18516</v>
      </c>
      <c r="M2490" s="59" t="s">
        <v>18516</v>
      </c>
    </row>
    <row r="2491" spans="1:18" s="59" customFormat="1" ht="14.25">
      <c r="A2491" s="59" t="s">
        <v>18358</v>
      </c>
      <c r="B2491" s="59" t="s">
        <v>32947</v>
      </c>
      <c r="C2491" s="59" t="s">
        <v>29518</v>
      </c>
      <c r="D2491" s="59" t="s">
        <v>29519</v>
      </c>
      <c r="E2491" s="59" t="s">
        <v>18516</v>
      </c>
      <c r="F2491" s="59" t="s">
        <v>18516</v>
      </c>
      <c r="G2491" s="59" t="s">
        <v>18516</v>
      </c>
      <c r="H2491" s="59" t="s">
        <v>18516</v>
      </c>
      <c r="I2491" s="59" t="s">
        <v>18516</v>
      </c>
      <c r="J2491" s="59" t="s">
        <v>18516</v>
      </c>
      <c r="K2491" s="59" t="s">
        <v>29707</v>
      </c>
      <c r="L2491" s="59" t="s">
        <v>18516</v>
      </c>
      <c r="M2491" s="59" t="s">
        <v>18516</v>
      </c>
    </row>
    <row r="2492" spans="1:18" s="59" customFormat="1" ht="14.25">
      <c r="A2492" s="59" t="s">
        <v>18361</v>
      </c>
      <c r="B2492" s="59" t="s">
        <v>32948</v>
      </c>
      <c r="C2492" s="59" t="s">
        <v>29518</v>
      </c>
      <c r="D2492" s="59" t="s">
        <v>29519</v>
      </c>
      <c r="E2492" s="59" t="s">
        <v>18516</v>
      </c>
      <c r="F2492" s="59" t="s">
        <v>18516</v>
      </c>
      <c r="G2492" s="59" t="s">
        <v>18516</v>
      </c>
      <c r="H2492" s="59" t="s">
        <v>18516</v>
      </c>
      <c r="I2492" s="59" t="s">
        <v>18516</v>
      </c>
      <c r="J2492" s="59" t="s">
        <v>18516</v>
      </c>
      <c r="K2492" s="59" t="s">
        <v>29707</v>
      </c>
      <c r="L2492" s="59" t="s">
        <v>18516</v>
      </c>
      <c r="M2492" s="59" t="s">
        <v>18516</v>
      </c>
    </row>
    <row r="2493" spans="1:18" s="59" customFormat="1" ht="14.25">
      <c r="A2493" s="59" t="s">
        <v>32949</v>
      </c>
      <c r="B2493" s="59" t="s">
        <v>32950</v>
      </c>
      <c r="C2493" s="59" t="s">
        <v>29414</v>
      </c>
      <c r="D2493" s="59" t="s">
        <v>29415</v>
      </c>
      <c r="E2493" s="164">
        <v>289</v>
      </c>
      <c r="F2493" s="164">
        <v>259</v>
      </c>
      <c r="G2493" s="165">
        <v>0.89</v>
      </c>
      <c r="H2493" s="59" t="s">
        <v>18516</v>
      </c>
      <c r="I2493" s="164">
        <v>101.1</v>
      </c>
      <c r="J2493" s="164">
        <v>360.1</v>
      </c>
      <c r="K2493" s="59">
        <v>464</v>
      </c>
      <c r="L2493" s="59" t="s">
        <v>18516</v>
      </c>
      <c r="M2493" s="59" t="s">
        <v>18516</v>
      </c>
    </row>
    <row r="2494" spans="1:18" s="59" customFormat="1" ht="14.25">
      <c r="A2494" s="59" t="s">
        <v>20791</v>
      </c>
      <c r="B2494" s="59" t="s">
        <v>32951</v>
      </c>
      <c r="C2494" s="59" t="s">
        <v>29518</v>
      </c>
      <c r="D2494" s="59" t="s">
        <v>29519</v>
      </c>
      <c r="E2494" s="164">
        <v>265</v>
      </c>
      <c r="F2494" s="164">
        <v>250</v>
      </c>
      <c r="G2494" s="165">
        <v>0.94</v>
      </c>
      <c r="H2494" s="59" t="s">
        <v>18516</v>
      </c>
      <c r="I2494" s="164">
        <v>145.33</v>
      </c>
      <c r="J2494" s="164">
        <v>395.33</v>
      </c>
      <c r="K2494" s="59">
        <v>0</v>
      </c>
      <c r="L2494" s="59" t="s">
        <v>18516</v>
      </c>
      <c r="M2494" s="59" t="s">
        <v>18516</v>
      </c>
    </row>
    <row r="2495" spans="1:18" s="59" customFormat="1" ht="14.25">
      <c r="A2495" s="59" t="s">
        <v>32952</v>
      </c>
      <c r="B2495" s="59" t="s">
        <v>32953</v>
      </c>
      <c r="C2495" s="59" t="s">
        <v>32954</v>
      </c>
      <c r="D2495" s="59" t="s">
        <v>32955</v>
      </c>
      <c r="E2495" s="164">
        <v>306.31</v>
      </c>
      <c r="F2495" s="164">
        <v>275.68</v>
      </c>
      <c r="G2495" s="165">
        <v>0.9</v>
      </c>
      <c r="H2495" s="59" t="s">
        <v>29914</v>
      </c>
      <c r="I2495" s="164">
        <v>90.58</v>
      </c>
      <c r="J2495" s="164">
        <v>366.26</v>
      </c>
      <c r="K2495" s="59">
        <v>60</v>
      </c>
      <c r="L2495" s="59" t="s">
        <v>18516</v>
      </c>
      <c r="M2495" s="59" t="s">
        <v>18516</v>
      </c>
    </row>
    <row r="2496" spans="1:18" s="59" customFormat="1" ht="14.25">
      <c r="A2496" s="59" t="s">
        <v>32956</v>
      </c>
      <c r="B2496" s="59" t="s">
        <v>32957</v>
      </c>
      <c r="C2496" s="59" t="s">
        <v>29562</v>
      </c>
      <c r="D2496" s="59" t="s">
        <v>29562</v>
      </c>
      <c r="E2496" s="59" t="s">
        <v>18516</v>
      </c>
      <c r="F2496" s="59" t="s">
        <v>18516</v>
      </c>
      <c r="G2496" s="59" t="s">
        <v>18516</v>
      </c>
      <c r="H2496" s="59" t="s">
        <v>18516</v>
      </c>
      <c r="I2496" s="59" t="s">
        <v>18516</v>
      </c>
      <c r="J2496" s="59" t="s">
        <v>18516</v>
      </c>
      <c r="K2496" s="59" t="s">
        <v>29707</v>
      </c>
      <c r="L2496" s="59" t="s">
        <v>18516</v>
      </c>
      <c r="M2496" s="59" t="s">
        <v>18516</v>
      </c>
    </row>
    <row r="2497" spans="1:18" s="59" customFormat="1" ht="14.25">
      <c r="A2497" s="59" t="s">
        <v>32958</v>
      </c>
      <c r="B2497" s="59" t="s">
        <v>32959</v>
      </c>
      <c r="C2497" s="59" t="s">
        <v>29804</v>
      </c>
      <c r="D2497" s="59" t="s">
        <v>29805</v>
      </c>
      <c r="E2497" s="164">
        <v>180</v>
      </c>
      <c r="F2497" s="164">
        <v>120</v>
      </c>
      <c r="G2497" s="165">
        <v>0.66</v>
      </c>
      <c r="H2497" s="59" t="s">
        <v>18516</v>
      </c>
      <c r="I2497" s="164">
        <v>51.26</v>
      </c>
      <c r="J2497" s="164">
        <v>171.26</v>
      </c>
      <c r="K2497" s="59">
        <v>5</v>
      </c>
      <c r="L2497" s="59" t="s">
        <v>18516</v>
      </c>
      <c r="M2497" s="59" t="s">
        <v>18516</v>
      </c>
    </row>
    <row r="2498" spans="1:18" s="59" customFormat="1" ht="14.25">
      <c r="A2498" s="59" t="s">
        <v>18138</v>
      </c>
      <c r="B2498" s="59" t="s">
        <v>32960</v>
      </c>
      <c r="C2498" s="59" t="s">
        <v>29893</v>
      </c>
      <c r="D2498" s="59" t="s">
        <v>29894</v>
      </c>
      <c r="E2498" s="164">
        <v>279</v>
      </c>
      <c r="F2498" s="164">
        <v>190</v>
      </c>
      <c r="G2498" s="165">
        <v>0.68</v>
      </c>
      <c r="H2498" s="59" t="s">
        <v>18516</v>
      </c>
      <c r="I2498" s="164">
        <v>56.62</v>
      </c>
      <c r="J2498" s="164">
        <v>246.62</v>
      </c>
      <c r="K2498" s="59">
        <v>74</v>
      </c>
      <c r="L2498" s="59" t="s">
        <v>18516</v>
      </c>
      <c r="M2498" s="59" t="s">
        <v>18516</v>
      </c>
    </row>
    <row r="2499" spans="1:18" s="59" customFormat="1" ht="14.25">
      <c r="A2499" s="59" t="s">
        <v>18141</v>
      </c>
      <c r="B2499" s="59" t="s">
        <v>32961</v>
      </c>
      <c r="C2499" s="59" t="s">
        <v>29893</v>
      </c>
      <c r="D2499" s="59" t="s">
        <v>29894</v>
      </c>
      <c r="E2499" s="164">
        <v>279</v>
      </c>
      <c r="F2499" s="164">
        <v>190</v>
      </c>
      <c r="G2499" s="165">
        <v>0.68</v>
      </c>
      <c r="H2499" s="59" t="s">
        <v>18516</v>
      </c>
      <c r="I2499" s="164">
        <v>56.62</v>
      </c>
      <c r="J2499" s="164">
        <v>246.62</v>
      </c>
      <c r="K2499" s="59">
        <v>142</v>
      </c>
      <c r="L2499" s="59" t="s">
        <v>18516</v>
      </c>
      <c r="M2499" s="59" t="s">
        <v>18516</v>
      </c>
    </row>
    <row r="2500" spans="1:18" s="59" customFormat="1" ht="14.25">
      <c r="A2500" s="59" t="s">
        <v>18144</v>
      </c>
      <c r="B2500" s="59" t="s">
        <v>32962</v>
      </c>
      <c r="C2500" s="59" t="s">
        <v>29893</v>
      </c>
      <c r="D2500" s="59" t="s">
        <v>29894</v>
      </c>
      <c r="E2500" s="164">
        <v>279</v>
      </c>
      <c r="F2500" s="164">
        <v>190</v>
      </c>
      <c r="G2500" s="165">
        <v>0.68</v>
      </c>
      <c r="H2500" s="59" t="s">
        <v>18516</v>
      </c>
      <c r="I2500" s="164">
        <v>56.62</v>
      </c>
      <c r="J2500" s="164">
        <v>246.62</v>
      </c>
      <c r="K2500" s="59">
        <v>111</v>
      </c>
      <c r="L2500" s="59" t="s">
        <v>18516</v>
      </c>
      <c r="M2500" s="59" t="s">
        <v>18516</v>
      </c>
    </row>
    <row r="2501" spans="1:18" s="59" customFormat="1" ht="14.25">
      <c r="A2501" s="59" t="s">
        <v>18979</v>
      </c>
      <c r="B2501" s="59" t="s">
        <v>32963</v>
      </c>
      <c r="C2501" s="59" t="s">
        <v>29518</v>
      </c>
      <c r="D2501" s="59" t="s">
        <v>29519</v>
      </c>
      <c r="E2501" s="59" t="s">
        <v>18516</v>
      </c>
      <c r="F2501" s="59" t="s">
        <v>18516</v>
      </c>
      <c r="G2501" s="59" t="s">
        <v>18516</v>
      </c>
      <c r="H2501" s="59" t="s">
        <v>18516</v>
      </c>
      <c r="I2501" s="59" t="s">
        <v>18516</v>
      </c>
      <c r="J2501" s="59" t="s">
        <v>18516</v>
      </c>
      <c r="K2501" s="59" t="s">
        <v>29707</v>
      </c>
      <c r="L2501" s="59" t="s">
        <v>18516</v>
      </c>
      <c r="M2501" s="59" t="s">
        <v>18516</v>
      </c>
    </row>
    <row r="2502" spans="1:18" s="59" customFormat="1" ht="14.25">
      <c r="A2502" s="59" t="s">
        <v>18331</v>
      </c>
      <c r="B2502" s="59" t="s">
        <v>32964</v>
      </c>
      <c r="C2502" s="59" t="s">
        <v>29518</v>
      </c>
      <c r="D2502" s="59" t="s">
        <v>29519</v>
      </c>
      <c r="E2502" s="164">
        <v>247</v>
      </c>
      <c r="F2502" s="164">
        <v>180</v>
      </c>
      <c r="G2502" s="165">
        <v>0.72</v>
      </c>
      <c r="H2502" s="59" t="s">
        <v>18516</v>
      </c>
      <c r="I2502" s="164">
        <v>91.97</v>
      </c>
      <c r="J2502" s="164">
        <v>271.97</v>
      </c>
      <c r="K2502" s="59">
        <v>18</v>
      </c>
      <c r="L2502" s="59" t="s">
        <v>18516</v>
      </c>
      <c r="M2502" s="59" t="s">
        <v>18516</v>
      </c>
    </row>
    <row r="2503" spans="1:18" s="59" customFormat="1" ht="14.25">
      <c r="A2503" s="59" t="s">
        <v>18418</v>
      </c>
      <c r="B2503" s="59" t="s">
        <v>32965</v>
      </c>
      <c r="C2503" s="59" t="s">
        <v>29619</v>
      </c>
      <c r="D2503" s="59" t="s">
        <v>29620</v>
      </c>
      <c r="E2503" s="164">
        <v>239</v>
      </c>
      <c r="F2503" s="164">
        <v>213</v>
      </c>
      <c r="G2503" s="165">
        <v>0.89</v>
      </c>
      <c r="H2503" s="59" t="s">
        <v>18516</v>
      </c>
      <c r="I2503" s="164">
        <v>55.31</v>
      </c>
      <c r="J2503" s="164">
        <v>268.31</v>
      </c>
      <c r="K2503" s="59">
        <v>0</v>
      </c>
      <c r="L2503" s="59" t="s">
        <v>29410</v>
      </c>
      <c r="M2503" s="59" t="s">
        <v>29623</v>
      </c>
    </row>
    <row r="2504" spans="1:18" s="59" customFormat="1" ht="14.25">
      <c r="A2504" s="59" t="s">
        <v>18117</v>
      </c>
      <c r="B2504" s="59" t="s">
        <v>32966</v>
      </c>
      <c r="C2504" s="59" t="s">
        <v>29562</v>
      </c>
      <c r="D2504" s="59" t="s">
        <v>29562</v>
      </c>
      <c r="E2504" s="59" t="s">
        <v>18516</v>
      </c>
      <c r="F2504" s="59" t="s">
        <v>18516</v>
      </c>
      <c r="G2504" s="59" t="s">
        <v>18516</v>
      </c>
      <c r="H2504" s="59" t="s">
        <v>18516</v>
      </c>
      <c r="I2504" s="59" t="s">
        <v>18516</v>
      </c>
      <c r="J2504" s="59" t="s">
        <v>18516</v>
      </c>
      <c r="K2504" s="59" t="s">
        <v>29707</v>
      </c>
      <c r="L2504" s="59" t="s">
        <v>18516</v>
      </c>
      <c r="M2504" s="59" t="s">
        <v>18516</v>
      </c>
    </row>
    <row r="2505" spans="1:18" s="59" customFormat="1" ht="14.25">
      <c r="A2505" s="59" t="s">
        <v>18114</v>
      </c>
      <c r="B2505" s="59" t="s">
        <v>32967</v>
      </c>
      <c r="C2505" s="59" t="s">
        <v>29562</v>
      </c>
      <c r="D2505" s="59" t="s">
        <v>29562</v>
      </c>
      <c r="E2505" s="164">
        <v>165</v>
      </c>
      <c r="F2505" s="164">
        <v>115</v>
      </c>
      <c r="G2505" s="165">
        <v>0.69</v>
      </c>
      <c r="H2505" s="59" t="s">
        <v>18516</v>
      </c>
      <c r="I2505" s="164">
        <v>52.97</v>
      </c>
      <c r="J2505" s="164">
        <v>167.97</v>
      </c>
      <c r="K2505" s="59">
        <v>266</v>
      </c>
      <c r="L2505" s="59" t="s">
        <v>18516</v>
      </c>
      <c r="M2505" s="59" t="s">
        <v>18516</v>
      </c>
    </row>
    <row r="2506" spans="1:18" s="59" customFormat="1" ht="14.25">
      <c r="A2506" s="59" t="s">
        <v>20751</v>
      </c>
      <c r="B2506" s="59" t="s">
        <v>32968</v>
      </c>
      <c r="C2506" s="59" t="s">
        <v>30897</v>
      </c>
      <c r="D2506" s="59" t="s">
        <v>30898</v>
      </c>
      <c r="E2506" s="164">
        <v>68</v>
      </c>
      <c r="F2506" s="164">
        <v>30.6</v>
      </c>
      <c r="G2506" s="165">
        <v>0.45</v>
      </c>
      <c r="H2506" s="59" t="s">
        <v>31028</v>
      </c>
      <c r="I2506" s="164">
        <v>39.69</v>
      </c>
      <c r="J2506" s="164">
        <v>70.29</v>
      </c>
      <c r="K2506" s="59">
        <v>38</v>
      </c>
      <c r="L2506" s="59" t="s">
        <v>18516</v>
      </c>
      <c r="M2506" s="59" t="s">
        <v>18516</v>
      </c>
    </row>
    <row r="2507" spans="1:18" s="59" customFormat="1" ht="14.25">
      <c r="A2507" s="59" t="s">
        <v>20754</v>
      </c>
      <c r="B2507" s="59" t="s">
        <v>32968</v>
      </c>
      <c r="C2507" s="59" t="s">
        <v>30897</v>
      </c>
      <c r="D2507" s="59" t="s">
        <v>30898</v>
      </c>
      <c r="E2507" s="164">
        <v>100</v>
      </c>
      <c r="F2507" s="164">
        <v>100</v>
      </c>
      <c r="G2507" s="59" t="s">
        <v>18516</v>
      </c>
      <c r="H2507" s="59" t="s">
        <v>18516</v>
      </c>
      <c r="I2507" s="164">
        <v>39.69</v>
      </c>
      <c r="J2507" s="164">
        <v>139.69</v>
      </c>
      <c r="K2507" s="59">
        <v>0</v>
      </c>
      <c r="L2507" s="59" t="s">
        <v>18516</v>
      </c>
      <c r="M2507" s="59" t="s">
        <v>18516</v>
      </c>
    </row>
    <row r="2508" spans="1:18" s="59" customFormat="1" ht="14.25">
      <c r="A2508" s="59" t="s">
        <v>20760</v>
      </c>
      <c r="B2508" s="59" t="s">
        <v>32969</v>
      </c>
      <c r="C2508" s="59" t="s">
        <v>30897</v>
      </c>
      <c r="D2508" s="59" t="s">
        <v>30898</v>
      </c>
      <c r="E2508" s="59" t="s">
        <v>18516</v>
      </c>
      <c r="F2508" s="59" t="s">
        <v>18516</v>
      </c>
      <c r="G2508" s="59" t="s">
        <v>18516</v>
      </c>
      <c r="H2508" s="59" t="s">
        <v>18516</v>
      </c>
      <c r="I2508" s="59" t="s">
        <v>18516</v>
      </c>
      <c r="J2508" s="59" t="s">
        <v>18516</v>
      </c>
      <c r="K2508" s="59" t="s">
        <v>29707</v>
      </c>
      <c r="L2508" s="59" t="s">
        <v>18516</v>
      </c>
      <c r="M2508" s="59" t="s">
        <v>18516</v>
      </c>
    </row>
    <row r="2509" spans="1:18" s="59" customFormat="1" ht="14.25">
      <c r="A2509" s="59" t="s">
        <v>20757</v>
      </c>
      <c r="B2509" s="59" t="s">
        <v>32969</v>
      </c>
      <c r="C2509" s="59" t="s">
        <v>30897</v>
      </c>
      <c r="D2509" s="59" t="s">
        <v>30898</v>
      </c>
      <c r="E2509" s="59" t="s">
        <v>18516</v>
      </c>
      <c r="F2509" s="59" t="s">
        <v>18516</v>
      </c>
      <c r="G2509" s="59" t="s">
        <v>18516</v>
      </c>
      <c r="H2509" s="59" t="s">
        <v>18516</v>
      </c>
      <c r="I2509" s="59" t="s">
        <v>18516</v>
      </c>
      <c r="J2509" s="59" t="s">
        <v>18516</v>
      </c>
      <c r="K2509" s="59" t="s">
        <v>29707</v>
      </c>
      <c r="L2509" s="59" t="s">
        <v>18516</v>
      </c>
      <c r="M2509" s="59" t="s">
        <v>18516</v>
      </c>
    </row>
    <row r="2510" spans="1:18" s="59" customFormat="1" ht="14.25">
      <c r="A2510" s="59" t="s">
        <v>32970</v>
      </c>
      <c r="B2510" s="59" t="s">
        <v>32971</v>
      </c>
      <c r="C2510" s="59" t="s">
        <v>29493</v>
      </c>
      <c r="D2510" s="59" t="s">
        <v>29494</v>
      </c>
      <c r="E2510" s="164">
        <v>252</v>
      </c>
      <c r="F2510" s="164">
        <v>242</v>
      </c>
      <c r="G2510" s="165">
        <v>0.96</v>
      </c>
      <c r="H2510" s="59" t="s">
        <v>18516</v>
      </c>
      <c r="I2510" s="164">
        <v>56.62</v>
      </c>
      <c r="J2510" s="164">
        <v>298.62</v>
      </c>
      <c r="K2510" s="59">
        <v>47</v>
      </c>
      <c r="L2510" s="59" t="s">
        <v>18516</v>
      </c>
      <c r="M2510" s="59" t="s">
        <v>18516</v>
      </c>
    </row>
    <row r="2511" spans="1:18" s="59" customFormat="1" ht="14.25">
      <c r="A2511" s="59" t="s">
        <v>32972</v>
      </c>
      <c r="B2511" s="59" t="s">
        <v>32973</v>
      </c>
      <c r="C2511" s="59" t="s">
        <v>29493</v>
      </c>
      <c r="D2511" s="59" t="s">
        <v>29494</v>
      </c>
      <c r="E2511" s="59" t="s">
        <v>18516</v>
      </c>
      <c r="F2511" s="59" t="s">
        <v>18516</v>
      </c>
      <c r="G2511" s="59" t="s">
        <v>18516</v>
      </c>
      <c r="H2511" s="59" t="s">
        <v>18516</v>
      </c>
      <c r="I2511" s="59" t="s">
        <v>18516</v>
      </c>
      <c r="J2511" s="59" t="s">
        <v>18516</v>
      </c>
      <c r="K2511" s="59" t="s">
        <v>29707</v>
      </c>
      <c r="L2511" s="59" t="s">
        <v>18516</v>
      </c>
      <c r="M2511" s="59" t="s">
        <v>18516</v>
      </c>
    </row>
    <row r="2512" spans="1:18" s="59" customFormat="1" ht="14.25">
      <c r="A2512" s="59" t="s">
        <v>32974</v>
      </c>
      <c r="B2512" s="59" t="s">
        <v>32975</v>
      </c>
      <c r="C2512" s="59" t="s">
        <v>29493</v>
      </c>
      <c r="D2512" s="59" t="s">
        <v>29494</v>
      </c>
      <c r="E2512" s="164">
        <v>287</v>
      </c>
      <c r="F2512" s="164">
        <v>265</v>
      </c>
      <c r="G2512" s="165">
        <v>0.92</v>
      </c>
      <c r="H2512" s="59" t="s">
        <v>18516</v>
      </c>
      <c r="I2512" s="164">
        <v>81.48</v>
      </c>
      <c r="J2512" s="164">
        <v>346.48</v>
      </c>
      <c r="K2512" s="59">
        <v>9</v>
      </c>
      <c r="L2512" s="59" t="s">
        <v>29455</v>
      </c>
      <c r="M2512" s="59" t="s">
        <v>30549</v>
      </c>
    </row>
    <row r="2513" spans="1:18" s="59" customFormat="1" ht="14.25">
      <c r="A2513" s="59" t="s">
        <v>20702</v>
      </c>
      <c r="B2513" s="59" t="s">
        <v>32976</v>
      </c>
      <c r="C2513" s="59" t="s">
        <v>29518</v>
      </c>
      <c r="D2513" s="59" t="s">
        <v>29519</v>
      </c>
      <c r="E2513" s="164">
        <v>525</v>
      </c>
      <c r="F2513" s="164">
        <v>350</v>
      </c>
      <c r="G2513" s="165">
        <v>0.66</v>
      </c>
      <c r="H2513" s="59" t="s">
        <v>18516</v>
      </c>
      <c r="I2513" s="164">
        <v>244.23</v>
      </c>
      <c r="J2513" s="164">
        <v>594.23</v>
      </c>
      <c r="K2513" s="59">
        <v>25</v>
      </c>
      <c r="L2513" s="59" t="s">
        <v>18516</v>
      </c>
      <c r="M2513" s="59" t="s">
        <v>18516</v>
      </c>
    </row>
    <row r="2514" spans="1:18" s="59" customFormat="1" ht="14.25">
      <c r="A2514" s="59" t="s">
        <v>20739</v>
      </c>
      <c r="B2514" s="59" t="s">
        <v>32977</v>
      </c>
      <c r="C2514" s="59" t="s">
        <v>30897</v>
      </c>
      <c r="D2514" s="59" t="s">
        <v>30898</v>
      </c>
      <c r="E2514" s="164">
        <v>120</v>
      </c>
      <c r="F2514" s="164">
        <v>120</v>
      </c>
      <c r="G2514" s="59" t="s">
        <v>18516</v>
      </c>
      <c r="H2514" s="59" t="s">
        <v>18516</v>
      </c>
      <c r="I2514" s="164">
        <v>48.75</v>
      </c>
      <c r="J2514" s="164">
        <v>168.75</v>
      </c>
      <c r="K2514" s="59">
        <v>0</v>
      </c>
      <c r="L2514" s="59" t="s">
        <v>18516</v>
      </c>
      <c r="M2514" s="59" t="s">
        <v>18516</v>
      </c>
    </row>
    <row r="2515" spans="1:18" s="59" customFormat="1" ht="14.25">
      <c r="A2515" s="59" t="s">
        <v>20742</v>
      </c>
      <c r="B2515" s="59" t="s">
        <v>32977</v>
      </c>
      <c r="C2515" s="59" t="s">
        <v>30897</v>
      </c>
      <c r="D2515" s="59" t="s">
        <v>30898</v>
      </c>
      <c r="E2515" s="164">
        <v>120</v>
      </c>
      <c r="F2515" s="164">
        <v>120</v>
      </c>
      <c r="G2515" s="59" t="s">
        <v>18516</v>
      </c>
      <c r="H2515" s="59" t="s">
        <v>18516</v>
      </c>
      <c r="I2515" s="164">
        <v>48.75</v>
      </c>
      <c r="J2515" s="164">
        <v>168.75</v>
      </c>
      <c r="K2515" s="59">
        <v>0</v>
      </c>
      <c r="L2515" s="59" t="s">
        <v>18516</v>
      </c>
      <c r="M2515" s="59" t="s">
        <v>18516</v>
      </c>
    </row>
    <row r="2516" spans="1:18" s="59" customFormat="1" ht="14.25">
      <c r="A2516" s="59" t="s">
        <v>18487</v>
      </c>
      <c r="B2516" s="59" t="s">
        <v>32978</v>
      </c>
      <c r="C2516" s="59" t="s">
        <v>30894</v>
      </c>
      <c r="D2516" s="59" t="s">
        <v>30895</v>
      </c>
      <c r="E2516" s="164">
        <v>289</v>
      </c>
      <c r="F2516" s="164">
        <v>200</v>
      </c>
      <c r="G2516" s="165">
        <v>0.69</v>
      </c>
      <c r="H2516" s="59" t="s">
        <v>18516</v>
      </c>
      <c r="I2516" s="164">
        <v>93.13</v>
      </c>
      <c r="J2516" s="164">
        <v>293.13</v>
      </c>
      <c r="K2516" s="59">
        <v>1</v>
      </c>
      <c r="L2516" s="59" t="s">
        <v>18516</v>
      </c>
      <c r="M2516" s="59" t="s">
        <v>18516</v>
      </c>
    </row>
    <row r="2517" spans="1:18" s="59" customFormat="1" ht="14.25">
      <c r="A2517" s="59" t="s">
        <v>18151</v>
      </c>
      <c r="B2517" s="59" t="s">
        <v>32979</v>
      </c>
      <c r="C2517" s="59" t="s">
        <v>30894</v>
      </c>
      <c r="D2517" s="59" t="s">
        <v>30895</v>
      </c>
      <c r="E2517" s="164">
        <v>289</v>
      </c>
      <c r="F2517" s="164">
        <v>195</v>
      </c>
      <c r="G2517" s="165">
        <v>0.67</v>
      </c>
      <c r="H2517" s="59" t="s">
        <v>18516</v>
      </c>
      <c r="I2517" s="164">
        <v>102.43</v>
      </c>
      <c r="J2517" s="164">
        <v>297.43</v>
      </c>
      <c r="K2517" s="59">
        <v>34</v>
      </c>
      <c r="L2517" s="59" t="s">
        <v>18516</v>
      </c>
      <c r="M2517" s="59" t="s">
        <v>18516</v>
      </c>
    </row>
    <row r="2518" spans="1:18" s="59" customFormat="1" ht="14.25">
      <c r="A2518" s="59" t="s">
        <v>18154</v>
      </c>
      <c r="B2518" s="59" t="s">
        <v>32980</v>
      </c>
      <c r="C2518" s="59" t="s">
        <v>30894</v>
      </c>
      <c r="D2518" s="59" t="s">
        <v>30895</v>
      </c>
      <c r="E2518" s="164">
        <v>289</v>
      </c>
      <c r="F2518" s="164">
        <v>195</v>
      </c>
      <c r="G2518" s="165">
        <v>0.67</v>
      </c>
      <c r="H2518" s="59" t="s">
        <v>18516</v>
      </c>
      <c r="I2518" s="164">
        <v>102.43</v>
      </c>
      <c r="J2518" s="164">
        <v>297.43</v>
      </c>
      <c r="K2518" s="59">
        <v>24</v>
      </c>
      <c r="L2518" s="59" t="s">
        <v>18516</v>
      </c>
      <c r="M2518" s="59" t="s">
        <v>18516</v>
      </c>
    </row>
    <row r="2519" spans="1:18" s="59" customFormat="1" ht="14.25">
      <c r="A2519" s="59" t="s">
        <v>18157</v>
      </c>
      <c r="B2519" s="59" t="s">
        <v>32981</v>
      </c>
      <c r="C2519" s="59" t="s">
        <v>30894</v>
      </c>
      <c r="D2519" s="59" t="s">
        <v>30895</v>
      </c>
      <c r="E2519" s="164">
        <v>289</v>
      </c>
      <c r="F2519" s="164">
        <v>195</v>
      </c>
      <c r="G2519" s="165">
        <v>0.67</v>
      </c>
      <c r="H2519" s="59" t="s">
        <v>18516</v>
      </c>
      <c r="I2519" s="164">
        <v>102.43</v>
      </c>
      <c r="J2519" s="164">
        <v>297.43</v>
      </c>
      <c r="K2519" s="59">
        <v>0</v>
      </c>
      <c r="L2519" s="59" t="s">
        <v>18516</v>
      </c>
      <c r="M2519" s="59" t="s">
        <v>18516</v>
      </c>
    </row>
    <row r="2520" spans="1:18" s="59" customFormat="1" ht="14.25">
      <c r="A2520" s="59" t="s">
        <v>20942</v>
      </c>
      <c r="B2520" s="59" t="s">
        <v>32982</v>
      </c>
      <c r="C2520" s="59" t="s">
        <v>29509</v>
      </c>
      <c r="D2520" s="59" t="s">
        <v>29510</v>
      </c>
      <c r="E2520" s="164">
        <v>175</v>
      </c>
      <c r="F2520" s="164">
        <v>110</v>
      </c>
      <c r="G2520" s="165">
        <v>0.62</v>
      </c>
      <c r="H2520" s="59" t="s">
        <v>18516</v>
      </c>
      <c r="I2520" s="164">
        <v>55.35</v>
      </c>
      <c r="J2520" s="164">
        <v>165.35</v>
      </c>
      <c r="K2520" s="59">
        <v>20</v>
      </c>
      <c r="L2520" s="59" t="s">
        <v>18516</v>
      </c>
      <c r="M2520" s="59" t="s">
        <v>18516</v>
      </c>
    </row>
    <row r="2521" spans="1:18" s="59" customFormat="1" ht="14.25">
      <c r="A2521" s="59" t="s">
        <v>20733</v>
      </c>
      <c r="B2521" s="59" t="s">
        <v>32983</v>
      </c>
      <c r="C2521" s="59" t="s">
        <v>30897</v>
      </c>
      <c r="D2521" s="59" t="s">
        <v>30898</v>
      </c>
      <c r="E2521" s="164">
        <v>100</v>
      </c>
      <c r="F2521" s="164">
        <v>100</v>
      </c>
      <c r="G2521" s="59" t="s">
        <v>18516</v>
      </c>
      <c r="H2521" s="59" t="s">
        <v>18516</v>
      </c>
      <c r="I2521" s="164">
        <v>46.11</v>
      </c>
      <c r="J2521" s="164">
        <v>146.11</v>
      </c>
      <c r="K2521" s="59">
        <v>0</v>
      </c>
      <c r="L2521" s="59" t="s">
        <v>18516</v>
      </c>
      <c r="M2521" s="59" t="s">
        <v>18516</v>
      </c>
    </row>
    <row r="2522" spans="1:18" s="59" customFormat="1" ht="14.25">
      <c r="A2522" s="59" t="s">
        <v>20736</v>
      </c>
      <c r="B2522" s="59" t="s">
        <v>32983</v>
      </c>
      <c r="C2522" s="59" t="s">
        <v>30897</v>
      </c>
      <c r="D2522" s="59" t="s">
        <v>30898</v>
      </c>
      <c r="E2522" s="164">
        <v>81</v>
      </c>
      <c r="F2522" s="164">
        <v>28.35</v>
      </c>
      <c r="G2522" s="165">
        <v>0.35</v>
      </c>
      <c r="H2522" s="59" t="s">
        <v>31028</v>
      </c>
      <c r="I2522" s="164">
        <v>46.11</v>
      </c>
      <c r="J2522" s="164">
        <v>74.46</v>
      </c>
      <c r="K2522" s="59">
        <v>34</v>
      </c>
      <c r="L2522" s="59" t="s">
        <v>18516</v>
      </c>
      <c r="M2522" s="59" t="s">
        <v>18516</v>
      </c>
    </row>
    <row r="2523" spans="1:18" s="59" customFormat="1" ht="14.25">
      <c r="A2523" s="59" t="s">
        <v>32984</v>
      </c>
      <c r="B2523" s="59" t="s">
        <v>32985</v>
      </c>
      <c r="C2523" s="59" t="s">
        <v>30281</v>
      </c>
      <c r="D2523" s="59" t="s">
        <v>30282</v>
      </c>
      <c r="E2523" s="59" t="s">
        <v>18516</v>
      </c>
      <c r="F2523" s="59" t="s">
        <v>18516</v>
      </c>
      <c r="G2523" s="59" t="s">
        <v>18516</v>
      </c>
      <c r="H2523" s="59" t="s">
        <v>18516</v>
      </c>
      <c r="I2523" s="59" t="s">
        <v>18516</v>
      </c>
      <c r="J2523" s="59" t="s">
        <v>18516</v>
      </c>
      <c r="K2523" s="59" t="s">
        <v>29707</v>
      </c>
      <c r="L2523" s="59" t="s">
        <v>18516</v>
      </c>
      <c r="M2523" s="59" t="s">
        <v>18516</v>
      </c>
    </row>
    <row r="2524" spans="1:18" s="59" customFormat="1" ht="14.25">
      <c r="A2524" s="59" t="s">
        <v>32986</v>
      </c>
      <c r="B2524" s="59" t="s">
        <v>32987</v>
      </c>
      <c r="C2524" s="59" t="s">
        <v>30281</v>
      </c>
      <c r="D2524" s="59" t="s">
        <v>30282</v>
      </c>
      <c r="E2524" s="59" t="s">
        <v>18516</v>
      </c>
      <c r="F2524" s="59" t="s">
        <v>18516</v>
      </c>
      <c r="G2524" s="59" t="s">
        <v>18516</v>
      </c>
      <c r="H2524" s="59" t="s">
        <v>18516</v>
      </c>
      <c r="I2524" s="59" t="s">
        <v>18516</v>
      </c>
      <c r="J2524" s="59" t="s">
        <v>18516</v>
      </c>
      <c r="K2524" s="59" t="s">
        <v>29707</v>
      </c>
      <c r="L2524" s="59" t="s">
        <v>18516</v>
      </c>
      <c r="M2524" s="59" t="s">
        <v>18516</v>
      </c>
    </row>
    <row r="2525" spans="1:18" s="59" customFormat="1" ht="14.25">
      <c r="A2525" s="59" t="s">
        <v>32988</v>
      </c>
      <c r="B2525" s="59" t="s">
        <v>31536</v>
      </c>
      <c r="C2525" s="59" t="s">
        <v>29562</v>
      </c>
      <c r="D2525" s="59" t="s">
        <v>29562</v>
      </c>
      <c r="E2525" s="59" t="s">
        <v>18516</v>
      </c>
      <c r="F2525" s="59" t="s">
        <v>18516</v>
      </c>
      <c r="G2525" s="59" t="s">
        <v>18516</v>
      </c>
      <c r="H2525" s="59" t="s">
        <v>18516</v>
      </c>
      <c r="I2525" s="59" t="s">
        <v>18516</v>
      </c>
      <c r="J2525" s="59" t="s">
        <v>18516</v>
      </c>
      <c r="K2525" s="59" t="s">
        <v>29707</v>
      </c>
      <c r="L2525" s="59" t="s">
        <v>18516</v>
      </c>
      <c r="M2525" s="59" t="s">
        <v>18516</v>
      </c>
    </row>
    <row r="2526" spans="1:18" s="59" customFormat="1" ht="14.25">
      <c r="A2526" s="59" t="s">
        <v>32989</v>
      </c>
      <c r="B2526" s="59" t="s">
        <v>32990</v>
      </c>
      <c r="C2526" s="59" t="s">
        <v>29562</v>
      </c>
      <c r="D2526" s="59" t="s">
        <v>29562</v>
      </c>
      <c r="E2526" s="59" t="s">
        <v>18516</v>
      </c>
      <c r="F2526" s="59" t="s">
        <v>18516</v>
      </c>
      <c r="G2526" s="59" t="s">
        <v>18516</v>
      </c>
      <c r="H2526" s="59" t="s">
        <v>18516</v>
      </c>
      <c r="I2526" s="59" t="s">
        <v>18516</v>
      </c>
      <c r="J2526" s="59" t="s">
        <v>18516</v>
      </c>
      <c r="K2526" s="59" t="s">
        <v>29707</v>
      </c>
      <c r="L2526" s="59" t="s">
        <v>18516</v>
      </c>
      <c r="M2526" s="59" t="s">
        <v>18516</v>
      </c>
    </row>
    <row r="2527" spans="1:18" s="59" customFormat="1" ht="14.25">
      <c r="A2527" s="59" t="s">
        <v>20915</v>
      </c>
      <c r="B2527" s="59" t="s">
        <v>32991</v>
      </c>
      <c r="C2527" s="59" t="s">
        <v>29509</v>
      </c>
      <c r="D2527" s="59" t="s">
        <v>29510</v>
      </c>
      <c r="E2527" s="164">
        <v>105</v>
      </c>
      <c r="F2527" s="164">
        <v>72</v>
      </c>
      <c r="G2527" s="165">
        <v>0.68</v>
      </c>
      <c r="H2527" s="59" t="s">
        <v>18516</v>
      </c>
      <c r="I2527" s="164">
        <v>36.11</v>
      </c>
      <c r="J2527" s="164">
        <v>108.11</v>
      </c>
      <c r="K2527" s="59">
        <v>0</v>
      </c>
      <c r="L2527" s="59" t="s">
        <v>29439</v>
      </c>
      <c r="M2527" s="59" t="s">
        <v>29902</v>
      </c>
    </row>
    <row r="2528" spans="1:18" s="59" customFormat="1" ht="14.25">
      <c r="A2528" s="59" t="s">
        <v>18303</v>
      </c>
      <c r="B2528" s="59" t="s">
        <v>32992</v>
      </c>
      <c r="C2528" s="59" t="s">
        <v>29509</v>
      </c>
      <c r="D2528" s="59" t="s">
        <v>29510</v>
      </c>
      <c r="E2528" s="164">
        <v>360</v>
      </c>
      <c r="F2528" s="164">
        <v>275</v>
      </c>
      <c r="G2528" s="165">
        <v>0.76</v>
      </c>
      <c r="H2528" s="59" t="s">
        <v>18516</v>
      </c>
      <c r="I2528" s="164">
        <v>100.01</v>
      </c>
      <c r="J2528" s="164">
        <v>375.01</v>
      </c>
      <c r="K2528" s="59">
        <v>44</v>
      </c>
      <c r="L2528" s="59" t="s">
        <v>18516</v>
      </c>
      <c r="M2528" s="59" t="s">
        <v>18516</v>
      </c>
    </row>
    <row r="2529" spans="1:18" s="59" customFormat="1" ht="14.25">
      <c r="A2529" s="59" t="s">
        <v>18306</v>
      </c>
      <c r="B2529" s="59" t="s">
        <v>32993</v>
      </c>
      <c r="C2529" s="59" t="s">
        <v>29509</v>
      </c>
      <c r="D2529" s="59" t="s">
        <v>29510</v>
      </c>
      <c r="E2529" s="164">
        <v>360</v>
      </c>
      <c r="F2529" s="164">
        <v>275</v>
      </c>
      <c r="G2529" s="165">
        <v>0.76</v>
      </c>
      <c r="H2529" s="59" t="s">
        <v>18516</v>
      </c>
      <c r="I2529" s="164">
        <v>100.01</v>
      </c>
      <c r="J2529" s="164">
        <v>375.01</v>
      </c>
      <c r="K2529" s="59">
        <v>91</v>
      </c>
      <c r="L2529" s="59" t="s">
        <v>18516</v>
      </c>
      <c r="M2529" s="59" t="s">
        <v>18516</v>
      </c>
    </row>
    <row r="2530" spans="1:18" s="59" customFormat="1" ht="14.25">
      <c r="A2530" s="59" t="s">
        <v>19358</v>
      </c>
      <c r="B2530" s="59" t="s">
        <v>32994</v>
      </c>
      <c r="C2530" s="59" t="s">
        <v>29509</v>
      </c>
      <c r="D2530" s="59" t="s">
        <v>29510</v>
      </c>
      <c r="E2530" s="164">
        <v>150</v>
      </c>
      <c r="F2530" s="164">
        <v>100</v>
      </c>
      <c r="G2530" s="165">
        <v>0.66</v>
      </c>
      <c r="H2530" s="59" t="s">
        <v>18516</v>
      </c>
      <c r="I2530" s="164">
        <v>49.14</v>
      </c>
      <c r="J2530" s="164">
        <v>149.14</v>
      </c>
      <c r="K2530" s="59">
        <v>30</v>
      </c>
      <c r="L2530" s="59" t="s">
        <v>29439</v>
      </c>
      <c r="M2530" s="59" t="s">
        <v>29711</v>
      </c>
    </row>
    <row r="2531" spans="1:18" s="59" customFormat="1" ht="14.25">
      <c r="A2531" s="59" t="s">
        <v>19360</v>
      </c>
      <c r="B2531" s="59" t="s">
        <v>32995</v>
      </c>
      <c r="C2531" s="59" t="s">
        <v>29509</v>
      </c>
      <c r="D2531" s="59" t="s">
        <v>29510</v>
      </c>
      <c r="E2531" s="164">
        <v>150</v>
      </c>
      <c r="F2531" s="164">
        <v>100</v>
      </c>
      <c r="G2531" s="165">
        <v>0.66</v>
      </c>
      <c r="H2531" s="59" t="s">
        <v>18516</v>
      </c>
      <c r="I2531" s="164">
        <v>49.14</v>
      </c>
      <c r="J2531" s="164">
        <v>149.14</v>
      </c>
      <c r="K2531" s="59">
        <v>64</v>
      </c>
      <c r="L2531" s="59" t="s">
        <v>18516</v>
      </c>
      <c r="M2531" s="59" t="s">
        <v>18516</v>
      </c>
    </row>
    <row r="2532" spans="1:18" s="59" customFormat="1" ht="14.25">
      <c r="A2532" s="59" t="s">
        <v>19236</v>
      </c>
      <c r="B2532" s="59" t="s">
        <v>32996</v>
      </c>
      <c r="C2532" s="59" t="s">
        <v>29509</v>
      </c>
      <c r="D2532" s="59" t="s">
        <v>29510</v>
      </c>
      <c r="E2532" s="59" t="s">
        <v>18516</v>
      </c>
      <c r="F2532" s="59" t="s">
        <v>18516</v>
      </c>
      <c r="G2532" s="59" t="s">
        <v>18516</v>
      </c>
      <c r="H2532" s="59" t="s">
        <v>18516</v>
      </c>
      <c r="I2532" s="59" t="s">
        <v>18516</v>
      </c>
      <c r="J2532" s="59" t="s">
        <v>18516</v>
      </c>
      <c r="K2532" s="59" t="s">
        <v>29707</v>
      </c>
      <c r="L2532" s="59" t="s">
        <v>18516</v>
      </c>
      <c r="M2532" s="59" t="s">
        <v>18516</v>
      </c>
    </row>
    <row r="2533" spans="1:18" s="59" customFormat="1" ht="14.25">
      <c r="A2533" s="59" t="s">
        <v>19233</v>
      </c>
      <c r="B2533" s="59" t="s">
        <v>32997</v>
      </c>
      <c r="C2533" s="59" t="s">
        <v>29509</v>
      </c>
      <c r="D2533" s="59" t="s">
        <v>29510</v>
      </c>
      <c r="E2533" s="59" t="s">
        <v>18516</v>
      </c>
      <c r="F2533" s="59" t="s">
        <v>18516</v>
      </c>
      <c r="G2533" s="59" t="s">
        <v>18516</v>
      </c>
      <c r="H2533" s="59" t="s">
        <v>18516</v>
      </c>
      <c r="I2533" s="59" t="s">
        <v>18516</v>
      </c>
      <c r="J2533" s="59" t="s">
        <v>18516</v>
      </c>
      <c r="K2533" s="59" t="s">
        <v>29707</v>
      </c>
      <c r="L2533" s="59" t="s">
        <v>18516</v>
      </c>
      <c r="M2533" s="59" t="s">
        <v>18516</v>
      </c>
    </row>
    <row r="2534" spans="1:18" s="59" customFormat="1" ht="14.25">
      <c r="A2534" s="59" t="s">
        <v>18370</v>
      </c>
      <c r="B2534" s="59" t="s">
        <v>32998</v>
      </c>
      <c r="C2534" s="59" t="s">
        <v>29493</v>
      </c>
      <c r="D2534" s="59" t="s">
        <v>29494</v>
      </c>
      <c r="E2534" s="164">
        <v>336</v>
      </c>
      <c r="F2534" s="164">
        <v>295</v>
      </c>
      <c r="G2534" s="165">
        <v>0.87</v>
      </c>
      <c r="H2534" s="59" t="s">
        <v>18516</v>
      </c>
      <c r="I2534" s="164">
        <v>109.8</v>
      </c>
      <c r="J2534" s="164">
        <v>404.8</v>
      </c>
      <c r="K2534" s="59">
        <v>90</v>
      </c>
      <c r="L2534" s="59" t="s">
        <v>29439</v>
      </c>
      <c r="M2534" s="59" t="s">
        <v>29446</v>
      </c>
    </row>
    <row r="2535" spans="1:18" s="59" customFormat="1" ht="14.25">
      <c r="A2535" s="59" t="s">
        <v>18376</v>
      </c>
      <c r="B2535" s="59" t="s">
        <v>32999</v>
      </c>
      <c r="C2535" s="59" t="s">
        <v>29493</v>
      </c>
      <c r="D2535" s="59" t="s">
        <v>29494</v>
      </c>
      <c r="E2535" s="164">
        <v>336</v>
      </c>
      <c r="F2535" s="164">
        <v>295</v>
      </c>
      <c r="G2535" s="165">
        <v>0.87</v>
      </c>
      <c r="H2535" s="59" t="s">
        <v>18516</v>
      </c>
      <c r="I2535" s="164">
        <v>109.8</v>
      </c>
      <c r="J2535" s="164">
        <v>404.8</v>
      </c>
      <c r="K2535" s="59">
        <v>90</v>
      </c>
      <c r="L2535" s="59" t="s">
        <v>29439</v>
      </c>
      <c r="M2535" s="59" t="s">
        <v>29446</v>
      </c>
    </row>
    <row r="2536" spans="1:18" s="59" customFormat="1" ht="14.25">
      <c r="A2536" s="59" t="s">
        <v>18373</v>
      </c>
      <c r="B2536" s="59" t="s">
        <v>33000</v>
      </c>
      <c r="C2536" s="59" t="s">
        <v>29493</v>
      </c>
      <c r="D2536" s="59" t="s">
        <v>29494</v>
      </c>
      <c r="E2536" s="164">
        <v>336</v>
      </c>
      <c r="F2536" s="164">
        <v>295</v>
      </c>
      <c r="G2536" s="165">
        <v>0.87</v>
      </c>
      <c r="H2536" s="59" t="s">
        <v>18516</v>
      </c>
      <c r="I2536" s="164">
        <v>109.8</v>
      </c>
      <c r="J2536" s="164">
        <v>404.8</v>
      </c>
      <c r="K2536" s="59">
        <v>39</v>
      </c>
      <c r="L2536" s="59" t="s">
        <v>29439</v>
      </c>
      <c r="M2536" s="59" t="s">
        <v>29446</v>
      </c>
    </row>
    <row r="2537" spans="1:18" s="59" customFormat="1" ht="14.25">
      <c r="A2537" s="59" t="s">
        <v>33001</v>
      </c>
      <c r="B2537" s="59" t="s">
        <v>33002</v>
      </c>
      <c r="C2537" s="59" t="s">
        <v>29509</v>
      </c>
      <c r="D2537" s="59" t="s">
        <v>29510</v>
      </c>
      <c r="E2537" s="164">
        <v>470</v>
      </c>
      <c r="F2537" s="164">
        <v>470</v>
      </c>
      <c r="G2537" s="59" t="s">
        <v>18516</v>
      </c>
      <c r="H2537" s="59" t="s">
        <v>18516</v>
      </c>
      <c r="I2537" s="164">
        <v>93.54</v>
      </c>
      <c r="J2537" s="164">
        <v>563.54</v>
      </c>
      <c r="K2537" s="59">
        <v>28</v>
      </c>
      <c r="L2537" s="59" t="s">
        <v>29439</v>
      </c>
      <c r="M2537" s="59" t="s">
        <v>29459</v>
      </c>
    </row>
    <row r="2538" spans="1:18" s="59" customFormat="1" ht="14.25">
      <c r="A2538" s="59" t="s">
        <v>33003</v>
      </c>
      <c r="B2538" s="59" t="s">
        <v>33004</v>
      </c>
      <c r="C2538" s="59" t="s">
        <v>29509</v>
      </c>
      <c r="D2538" s="59" t="s">
        <v>29510</v>
      </c>
      <c r="E2538" s="164">
        <v>470</v>
      </c>
      <c r="F2538" s="164">
        <v>470</v>
      </c>
      <c r="G2538" s="59" t="s">
        <v>18516</v>
      </c>
      <c r="H2538" s="59" t="s">
        <v>18516</v>
      </c>
      <c r="I2538" s="164">
        <v>93.54</v>
      </c>
      <c r="J2538" s="164">
        <v>563.54</v>
      </c>
      <c r="K2538" s="59">
        <v>61</v>
      </c>
      <c r="L2538" s="59" t="s">
        <v>29439</v>
      </c>
      <c r="M2538" s="59" t="s">
        <v>29459</v>
      </c>
    </row>
    <row r="2539" spans="1:18" s="59" customFormat="1" ht="14.25">
      <c r="A2539" s="59" t="s">
        <v>20696</v>
      </c>
      <c r="B2539" s="59" t="s">
        <v>33005</v>
      </c>
      <c r="C2539" s="59" t="s">
        <v>29518</v>
      </c>
      <c r="D2539" s="59" t="s">
        <v>29519</v>
      </c>
      <c r="E2539" s="164">
        <v>590</v>
      </c>
      <c r="F2539" s="164">
        <v>425</v>
      </c>
      <c r="G2539" s="165">
        <v>0.72</v>
      </c>
      <c r="H2539" s="59" t="s">
        <v>18516</v>
      </c>
      <c r="I2539" s="164">
        <v>254.39</v>
      </c>
      <c r="J2539" s="164">
        <v>679.39</v>
      </c>
      <c r="K2539" s="59">
        <v>19</v>
      </c>
      <c r="L2539" s="59" t="s">
        <v>18516</v>
      </c>
      <c r="M2539" s="59" t="s">
        <v>18516</v>
      </c>
    </row>
    <row r="2540" spans="1:18" s="59" customFormat="1" ht="14.25">
      <c r="A2540" s="59" t="s">
        <v>20693</v>
      </c>
      <c r="B2540" s="59" t="s">
        <v>33006</v>
      </c>
      <c r="C2540" s="59" t="s">
        <v>29518</v>
      </c>
      <c r="D2540" s="59" t="s">
        <v>29519</v>
      </c>
      <c r="E2540" s="59" t="s">
        <v>18516</v>
      </c>
      <c r="F2540" s="59" t="s">
        <v>18516</v>
      </c>
      <c r="G2540" s="59" t="s">
        <v>18516</v>
      </c>
      <c r="H2540" s="59" t="s">
        <v>18516</v>
      </c>
      <c r="I2540" s="59" t="s">
        <v>18516</v>
      </c>
      <c r="J2540" s="59" t="s">
        <v>18516</v>
      </c>
      <c r="K2540" s="59" t="s">
        <v>29707</v>
      </c>
      <c r="L2540" s="59" t="s">
        <v>18516</v>
      </c>
      <c r="M2540" s="59" t="s">
        <v>18516</v>
      </c>
    </row>
    <row r="2541" spans="1:18" s="59" customFormat="1" ht="14.25">
      <c r="A2541" s="59" t="s">
        <v>20708</v>
      </c>
      <c r="B2541" s="59" t="s">
        <v>33007</v>
      </c>
      <c r="C2541" s="59" t="s">
        <v>29518</v>
      </c>
      <c r="D2541" s="59" t="s">
        <v>29519</v>
      </c>
      <c r="E2541" s="164">
        <v>525</v>
      </c>
      <c r="F2541" s="164">
        <v>370</v>
      </c>
      <c r="G2541" s="165">
        <v>0.7</v>
      </c>
      <c r="H2541" s="59" t="s">
        <v>18516</v>
      </c>
      <c r="I2541" s="164">
        <v>244.23</v>
      </c>
      <c r="J2541" s="164">
        <v>614.23</v>
      </c>
      <c r="K2541" s="59">
        <v>5</v>
      </c>
      <c r="L2541" s="59" t="s">
        <v>18516</v>
      </c>
      <c r="M2541" s="59" t="s">
        <v>18516</v>
      </c>
    </row>
    <row r="2542" spans="1:18" s="59" customFormat="1" ht="14.25">
      <c r="A2542" s="59" t="s">
        <v>18163</v>
      </c>
      <c r="B2542" s="59" t="s">
        <v>33008</v>
      </c>
      <c r="C2542" s="59" t="s">
        <v>33009</v>
      </c>
      <c r="D2542" s="59" t="s">
        <v>33010</v>
      </c>
      <c r="E2542" s="164">
        <v>289</v>
      </c>
      <c r="F2542" s="164">
        <v>289</v>
      </c>
      <c r="G2542" s="59" t="s">
        <v>18516</v>
      </c>
      <c r="H2542" s="59" t="s">
        <v>18516</v>
      </c>
      <c r="I2542" s="164">
        <v>98.83</v>
      </c>
      <c r="J2542" s="164">
        <v>387.83</v>
      </c>
      <c r="K2542" s="59">
        <v>0</v>
      </c>
      <c r="L2542" s="59" t="s">
        <v>18516</v>
      </c>
      <c r="M2542" s="59" t="s">
        <v>18516</v>
      </c>
    </row>
    <row r="2543" spans="1:18" s="59" customFormat="1" ht="14.25">
      <c r="A2543" s="59" t="s">
        <v>18160</v>
      </c>
      <c r="B2543" s="59" t="s">
        <v>33011</v>
      </c>
      <c r="C2543" s="59" t="s">
        <v>33009</v>
      </c>
      <c r="D2543" s="59" t="s">
        <v>33010</v>
      </c>
      <c r="E2543" s="164">
        <v>230</v>
      </c>
      <c r="F2543" s="164">
        <v>230</v>
      </c>
      <c r="G2543" s="59" t="s">
        <v>18516</v>
      </c>
      <c r="H2543" s="59" t="s">
        <v>18516</v>
      </c>
      <c r="I2543" s="164">
        <v>98.83</v>
      </c>
      <c r="J2543" s="164">
        <v>328.83</v>
      </c>
      <c r="K2543" s="59">
        <v>6</v>
      </c>
      <c r="L2543" s="59" t="s">
        <v>18516</v>
      </c>
      <c r="M2543" s="59" t="s">
        <v>18516</v>
      </c>
    </row>
    <row r="2544" spans="1:18" s="59" customFormat="1" ht="14.25">
      <c r="A2544" s="59" t="s">
        <v>18199</v>
      </c>
      <c r="B2544" s="59" t="s">
        <v>33012</v>
      </c>
      <c r="C2544" s="59" t="s">
        <v>29619</v>
      </c>
      <c r="D2544" s="59" t="s">
        <v>29620</v>
      </c>
      <c r="E2544" s="164">
        <v>289</v>
      </c>
      <c r="F2544" s="164">
        <v>201</v>
      </c>
      <c r="G2544" s="165">
        <v>0.69</v>
      </c>
      <c r="H2544" s="59" t="s">
        <v>18516</v>
      </c>
      <c r="I2544" s="164">
        <v>100.76</v>
      </c>
      <c r="J2544" s="164">
        <v>301.76</v>
      </c>
      <c r="K2544" s="59">
        <v>10</v>
      </c>
      <c r="L2544" s="59" t="s">
        <v>18516</v>
      </c>
      <c r="M2544" s="59" t="s">
        <v>18516</v>
      </c>
    </row>
    <row r="2545" spans="1:18" s="59" customFormat="1" ht="14.25">
      <c r="A2545" s="59" t="s">
        <v>18193</v>
      </c>
      <c r="B2545" s="59" t="s">
        <v>33013</v>
      </c>
      <c r="C2545" s="59" t="s">
        <v>29893</v>
      </c>
      <c r="D2545" s="59" t="s">
        <v>29894</v>
      </c>
      <c r="E2545" s="164">
        <v>199</v>
      </c>
      <c r="F2545" s="164">
        <v>165</v>
      </c>
      <c r="G2545" s="165">
        <v>0.82</v>
      </c>
      <c r="H2545" s="59" t="s">
        <v>18516</v>
      </c>
      <c r="I2545" s="164">
        <v>52.31</v>
      </c>
      <c r="J2545" s="164">
        <v>217.31</v>
      </c>
      <c r="K2545" s="59">
        <v>146</v>
      </c>
      <c r="L2545" s="59" t="s">
        <v>29439</v>
      </c>
      <c r="M2545" s="59" t="s">
        <v>29411</v>
      </c>
    </row>
    <row r="2546" spans="1:18" s="59" customFormat="1" ht="14.25">
      <c r="A2546" s="59" t="s">
        <v>18196</v>
      </c>
      <c r="B2546" s="59" t="s">
        <v>33014</v>
      </c>
      <c r="C2546" s="59" t="s">
        <v>29893</v>
      </c>
      <c r="D2546" s="59" t="s">
        <v>29894</v>
      </c>
      <c r="E2546" s="164">
        <v>199</v>
      </c>
      <c r="F2546" s="164">
        <v>165</v>
      </c>
      <c r="G2546" s="165">
        <v>0.82</v>
      </c>
      <c r="H2546" s="59" t="s">
        <v>18516</v>
      </c>
      <c r="I2546" s="164">
        <v>52.31</v>
      </c>
      <c r="J2546" s="164">
        <v>217.31</v>
      </c>
      <c r="K2546" s="59">
        <v>201</v>
      </c>
      <c r="L2546" s="59" t="s">
        <v>29410</v>
      </c>
      <c r="M2546" s="59" t="s">
        <v>29411</v>
      </c>
    </row>
    <row r="2547" spans="1:18" s="59" customFormat="1" ht="14.25">
      <c r="A2547" s="59" t="s">
        <v>18190</v>
      </c>
      <c r="B2547" s="59" t="s">
        <v>33015</v>
      </c>
      <c r="C2547" s="59" t="s">
        <v>29893</v>
      </c>
      <c r="D2547" s="59" t="s">
        <v>29894</v>
      </c>
      <c r="E2547" s="164">
        <v>199</v>
      </c>
      <c r="F2547" s="164">
        <v>160</v>
      </c>
      <c r="G2547" s="165">
        <v>0.8</v>
      </c>
      <c r="H2547" s="59" t="s">
        <v>18516</v>
      </c>
      <c r="I2547" s="164">
        <v>52.97</v>
      </c>
      <c r="J2547" s="164">
        <v>212.97</v>
      </c>
      <c r="K2547" s="59">
        <v>7</v>
      </c>
      <c r="L2547" s="59" t="s">
        <v>18516</v>
      </c>
      <c r="M2547" s="59" t="s">
        <v>18516</v>
      </c>
    </row>
    <row r="2548" spans="1:18" s="59" customFormat="1" ht="14.25">
      <c r="A2548" s="59" t="s">
        <v>18187</v>
      </c>
      <c r="B2548" s="59" t="s">
        <v>33016</v>
      </c>
      <c r="C2548" s="59" t="s">
        <v>29893</v>
      </c>
      <c r="D2548" s="59" t="s">
        <v>29894</v>
      </c>
      <c r="E2548" s="59" t="s">
        <v>18516</v>
      </c>
      <c r="F2548" s="59" t="s">
        <v>18516</v>
      </c>
      <c r="G2548" s="59" t="s">
        <v>18516</v>
      </c>
      <c r="H2548" s="59" t="s">
        <v>18516</v>
      </c>
      <c r="I2548" s="59" t="s">
        <v>18516</v>
      </c>
      <c r="J2548" s="59" t="s">
        <v>18516</v>
      </c>
      <c r="K2548" s="59" t="s">
        <v>29707</v>
      </c>
      <c r="L2548" s="59" t="s">
        <v>18516</v>
      </c>
      <c r="M2548" s="59" t="s">
        <v>18516</v>
      </c>
    </row>
    <row r="2549" spans="1:18" s="59" customFormat="1" ht="14.25">
      <c r="A2549" s="59" t="s">
        <v>18209</v>
      </c>
      <c r="B2549" s="59" t="s">
        <v>33017</v>
      </c>
      <c r="C2549" s="59" t="s">
        <v>29610</v>
      </c>
      <c r="D2549" s="59" t="s">
        <v>29611</v>
      </c>
      <c r="E2549" s="59" t="s">
        <v>18516</v>
      </c>
      <c r="F2549" s="59" t="s">
        <v>18516</v>
      </c>
      <c r="G2549" s="59" t="s">
        <v>18516</v>
      </c>
      <c r="H2549" s="59" t="s">
        <v>18516</v>
      </c>
      <c r="I2549" s="59" t="s">
        <v>18516</v>
      </c>
      <c r="J2549" s="59" t="s">
        <v>18516</v>
      </c>
      <c r="K2549" s="59" t="s">
        <v>29707</v>
      </c>
      <c r="L2549" s="59" t="s">
        <v>18516</v>
      </c>
      <c r="M2549" s="59" t="s">
        <v>18516</v>
      </c>
    </row>
    <row r="2550" spans="1:18" s="59" customFormat="1" ht="14.25">
      <c r="A2550" s="59" t="s">
        <v>18212</v>
      </c>
      <c r="B2550" s="59" t="s">
        <v>33018</v>
      </c>
      <c r="C2550" s="59" t="s">
        <v>29610</v>
      </c>
      <c r="D2550" s="59" t="s">
        <v>29611</v>
      </c>
      <c r="E2550" s="164">
        <v>345</v>
      </c>
      <c r="F2550" s="164">
        <v>345</v>
      </c>
      <c r="G2550" s="59" t="s">
        <v>18516</v>
      </c>
      <c r="H2550" s="59" t="s">
        <v>18516</v>
      </c>
      <c r="I2550" s="164">
        <v>176.75</v>
      </c>
      <c r="J2550" s="164">
        <v>521.75</v>
      </c>
      <c r="K2550" s="59">
        <v>0</v>
      </c>
      <c r="L2550" s="59" t="s">
        <v>18516</v>
      </c>
      <c r="M2550" s="59" t="s">
        <v>18516</v>
      </c>
    </row>
    <row r="2551" spans="1:18" s="59" customFormat="1" ht="14.25">
      <c r="A2551" s="59" t="s">
        <v>18181</v>
      </c>
      <c r="B2551" s="59" t="s">
        <v>33019</v>
      </c>
      <c r="C2551" s="59" t="s">
        <v>29893</v>
      </c>
      <c r="D2551" s="59" t="s">
        <v>29894</v>
      </c>
      <c r="E2551" s="59" t="s">
        <v>18516</v>
      </c>
      <c r="F2551" s="59" t="s">
        <v>18516</v>
      </c>
      <c r="G2551" s="59" t="s">
        <v>18516</v>
      </c>
      <c r="H2551" s="59" t="s">
        <v>18516</v>
      </c>
      <c r="I2551" s="59" t="s">
        <v>18516</v>
      </c>
      <c r="J2551" s="59" t="s">
        <v>18516</v>
      </c>
      <c r="K2551" s="59" t="s">
        <v>29707</v>
      </c>
      <c r="L2551" s="59" t="s">
        <v>18516</v>
      </c>
      <c r="M2551" s="59" t="s">
        <v>18516</v>
      </c>
    </row>
    <row r="2552" spans="1:18" s="59" customFormat="1" ht="14.25">
      <c r="A2552" s="59" t="s">
        <v>18178</v>
      </c>
      <c r="B2552" s="59" t="s">
        <v>33020</v>
      </c>
      <c r="C2552" s="59" t="s">
        <v>29893</v>
      </c>
      <c r="D2552" s="59" t="s">
        <v>29894</v>
      </c>
      <c r="E2552" s="59" t="s">
        <v>18516</v>
      </c>
      <c r="F2552" s="59" t="s">
        <v>18516</v>
      </c>
      <c r="G2552" s="59" t="s">
        <v>18516</v>
      </c>
      <c r="H2552" s="59" t="s">
        <v>18516</v>
      </c>
      <c r="I2552" s="59" t="s">
        <v>18516</v>
      </c>
      <c r="J2552" s="59" t="s">
        <v>18516</v>
      </c>
      <c r="K2552" s="59" t="s">
        <v>29707</v>
      </c>
      <c r="L2552" s="59" t="s">
        <v>18516</v>
      </c>
      <c r="M2552" s="59" t="s">
        <v>18516</v>
      </c>
    </row>
    <row r="2553" spans="1:18" s="59" customFormat="1" ht="14.25">
      <c r="A2553" s="59" t="s">
        <v>18184</v>
      </c>
      <c r="B2553" s="59" t="s">
        <v>33021</v>
      </c>
      <c r="C2553" s="59" t="s">
        <v>29893</v>
      </c>
      <c r="D2553" s="59" t="s">
        <v>29894</v>
      </c>
      <c r="E2553" s="59" t="s">
        <v>18516</v>
      </c>
      <c r="F2553" s="59" t="s">
        <v>18516</v>
      </c>
      <c r="G2553" s="59" t="s">
        <v>18516</v>
      </c>
      <c r="H2553" s="59" t="s">
        <v>18516</v>
      </c>
      <c r="I2553" s="59" t="s">
        <v>18516</v>
      </c>
      <c r="J2553" s="59" t="s">
        <v>18516</v>
      </c>
      <c r="K2553" s="59" t="s">
        <v>29707</v>
      </c>
      <c r="L2553" s="59" t="s">
        <v>18516</v>
      </c>
      <c r="M2553" s="59" t="s">
        <v>18516</v>
      </c>
    </row>
    <row r="2554" spans="1:18" s="59" customFormat="1" ht="14.25">
      <c r="A2554" s="59" t="s">
        <v>18175</v>
      </c>
      <c r="B2554" s="59" t="s">
        <v>33022</v>
      </c>
      <c r="C2554" s="59" t="s">
        <v>30894</v>
      </c>
      <c r="D2554" s="59" t="s">
        <v>30895</v>
      </c>
      <c r="E2554" s="164">
        <v>289</v>
      </c>
      <c r="F2554" s="164">
        <v>200</v>
      </c>
      <c r="G2554" s="165">
        <v>0.69</v>
      </c>
      <c r="H2554" s="59" t="s">
        <v>18516</v>
      </c>
      <c r="I2554" s="164">
        <v>105.26</v>
      </c>
      <c r="J2554" s="164">
        <v>305.26</v>
      </c>
      <c r="K2554" s="59">
        <v>0</v>
      </c>
      <c r="L2554" s="59" t="s">
        <v>18516</v>
      </c>
      <c r="M2554" s="59" t="s">
        <v>18516</v>
      </c>
    </row>
    <row r="2555" spans="1:18" s="59" customFormat="1" ht="14.25">
      <c r="A2555" s="59" t="s">
        <v>18172</v>
      </c>
      <c r="B2555" s="59" t="s">
        <v>33023</v>
      </c>
      <c r="C2555" s="59" t="s">
        <v>30894</v>
      </c>
      <c r="D2555" s="59" t="s">
        <v>30895</v>
      </c>
      <c r="E2555" s="164">
        <v>289</v>
      </c>
      <c r="F2555" s="164">
        <v>200</v>
      </c>
      <c r="G2555" s="165">
        <v>0.69</v>
      </c>
      <c r="H2555" s="59" t="s">
        <v>18516</v>
      </c>
      <c r="I2555" s="164">
        <v>105.26</v>
      </c>
      <c r="J2555" s="164">
        <v>305.26</v>
      </c>
      <c r="K2555" s="59">
        <v>0</v>
      </c>
      <c r="L2555" s="59" t="s">
        <v>18516</v>
      </c>
      <c r="M2555" s="59" t="s">
        <v>18516</v>
      </c>
    </row>
    <row r="2556" spans="1:18" s="59" customFormat="1" ht="14.25">
      <c r="A2556" s="59" t="s">
        <v>18169</v>
      </c>
      <c r="B2556" s="59" t="s">
        <v>33024</v>
      </c>
      <c r="C2556" s="59" t="s">
        <v>33009</v>
      </c>
      <c r="D2556" s="59" t="s">
        <v>33010</v>
      </c>
      <c r="E2556" s="164">
        <v>185</v>
      </c>
      <c r="F2556" s="164">
        <v>185</v>
      </c>
      <c r="G2556" s="59" t="s">
        <v>18516</v>
      </c>
      <c r="H2556" s="59" t="s">
        <v>18516</v>
      </c>
      <c r="I2556" s="164">
        <v>92.71</v>
      </c>
      <c r="J2556" s="164">
        <v>277.71</v>
      </c>
      <c r="K2556" s="59">
        <v>41</v>
      </c>
      <c r="L2556" s="59" t="s">
        <v>18516</v>
      </c>
      <c r="M2556" s="59" t="s">
        <v>18516</v>
      </c>
    </row>
    <row r="2557" spans="1:18" s="59" customFormat="1" ht="14.25">
      <c r="A2557" s="59" t="s">
        <v>18166</v>
      </c>
      <c r="B2557" s="59" t="s">
        <v>33025</v>
      </c>
      <c r="C2557" s="59" t="s">
        <v>33009</v>
      </c>
      <c r="D2557" s="59" t="s">
        <v>33010</v>
      </c>
      <c r="E2557" s="164">
        <v>179</v>
      </c>
      <c r="F2557" s="164">
        <v>179</v>
      </c>
      <c r="G2557" s="59" t="s">
        <v>18516</v>
      </c>
      <c r="H2557" s="59" t="s">
        <v>18516</v>
      </c>
      <c r="I2557" s="164">
        <v>92.71</v>
      </c>
      <c r="J2557" s="164">
        <v>271.71</v>
      </c>
      <c r="K2557" s="59">
        <v>0</v>
      </c>
      <c r="L2557" s="59" t="s">
        <v>18516</v>
      </c>
      <c r="M2557" s="59" t="s">
        <v>18516</v>
      </c>
    </row>
    <row r="2558" spans="1:18" s="59" customFormat="1" ht="14.25">
      <c r="A2558" s="59" t="s">
        <v>16567</v>
      </c>
      <c r="B2558" s="59" t="s">
        <v>33026</v>
      </c>
      <c r="C2558" s="59" t="s">
        <v>29893</v>
      </c>
      <c r="D2558" s="59" t="s">
        <v>29894</v>
      </c>
      <c r="E2558" s="164">
        <v>259</v>
      </c>
      <c r="F2558" s="164">
        <v>215</v>
      </c>
      <c r="G2558" s="165">
        <v>0.83</v>
      </c>
      <c r="H2558" s="59" t="s">
        <v>18516</v>
      </c>
      <c r="I2558" s="164">
        <v>103.61</v>
      </c>
      <c r="J2558" s="164">
        <v>318.61</v>
      </c>
      <c r="K2558" s="59">
        <v>0</v>
      </c>
      <c r="L2558" s="59" t="s">
        <v>18516</v>
      </c>
      <c r="M2558" s="59" t="s">
        <v>18516</v>
      </c>
    </row>
    <row r="2559" spans="1:18" s="59" customFormat="1" ht="14.25">
      <c r="A2559" s="59" t="s">
        <v>33027</v>
      </c>
      <c r="B2559" s="59" t="s">
        <v>33028</v>
      </c>
      <c r="C2559" s="59" t="s">
        <v>29562</v>
      </c>
      <c r="D2559" s="59" t="s">
        <v>29562</v>
      </c>
      <c r="E2559" s="59" t="s">
        <v>18516</v>
      </c>
      <c r="F2559" s="59" t="s">
        <v>18516</v>
      </c>
      <c r="G2559" s="59" t="s">
        <v>18516</v>
      </c>
      <c r="H2559" s="59" t="s">
        <v>18516</v>
      </c>
      <c r="I2559" s="59" t="s">
        <v>18516</v>
      </c>
      <c r="J2559" s="59" t="s">
        <v>18516</v>
      </c>
      <c r="K2559" s="59" t="s">
        <v>29707</v>
      </c>
      <c r="L2559" s="59" t="s">
        <v>18516</v>
      </c>
      <c r="M2559" s="59" t="s">
        <v>18516</v>
      </c>
    </row>
    <row r="2560" spans="1:18" s="59" customFormat="1" ht="14.25">
      <c r="A2560" s="59" t="s">
        <v>33029</v>
      </c>
      <c r="B2560" s="59" t="s">
        <v>33030</v>
      </c>
      <c r="C2560" s="59" t="s">
        <v>29562</v>
      </c>
      <c r="D2560" s="59" t="s">
        <v>29562</v>
      </c>
      <c r="E2560" s="59" t="s">
        <v>18516</v>
      </c>
      <c r="F2560" s="59" t="s">
        <v>18516</v>
      </c>
      <c r="G2560" s="59" t="s">
        <v>18516</v>
      </c>
      <c r="H2560" s="59" t="s">
        <v>18516</v>
      </c>
      <c r="I2560" s="59" t="s">
        <v>18516</v>
      </c>
      <c r="J2560" s="59" t="s">
        <v>18516</v>
      </c>
      <c r="K2560" s="59" t="s">
        <v>29707</v>
      </c>
      <c r="L2560" s="59" t="s">
        <v>18516</v>
      </c>
      <c r="M2560" s="59" t="s">
        <v>18516</v>
      </c>
    </row>
    <row r="2561" spans="1:18" s="59" customFormat="1" ht="14.25">
      <c r="A2561" s="59" t="s">
        <v>13091</v>
      </c>
      <c r="B2561" s="59" t="s">
        <v>33031</v>
      </c>
      <c r="C2561" s="59" t="s">
        <v>29562</v>
      </c>
      <c r="D2561" s="59" t="s">
        <v>29562</v>
      </c>
      <c r="E2561" s="164">
        <v>190</v>
      </c>
      <c r="F2561" s="164">
        <v>155</v>
      </c>
      <c r="G2561" s="165">
        <v>0.81</v>
      </c>
      <c r="H2561" s="59" t="s">
        <v>18516</v>
      </c>
      <c r="I2561" s="164">
        <v>79.48</v>
      </c>
      <c r="J2561" s="164">
        <v>234.48</v>
      </c>
      <c r="K2561" s="59">
        <v>94</v>
      </c>
      <c r="L2561" s="59" t="s">
        <v>18516</v>
      </c>
      <c r="M2561" s="59" t="s">
        <v>18516</v>
      </c>
    </row>
    <row r="2562" spans="1:18" s="59" customFormat="1" ht="14.25">
      <c r="A2562" s="59" t="s">
        <v>18099</v>
      </c>
      <c r="B2562" s="59" t="s">
        <v>33032</v>
      </c>
      <c r="C2562" s="59" t="s">
        <v>29509</v>
      </c>
      <c r="D2562" s="59" t="s">
        <v>29510</v>
      </c>
      <c r="E2562" s="164">
        <v>170</v>
      </c>
      <c r="F2562" s="164">
        <v>130</v>
      </c>
      <c r="G2562" s="165">
        <v>0.76</v>
      </c>
      <c r="H2562" s="59" t="s">
        <v>18516</v>
      </c>
      <c r="I2562" s="164">
        <v>53.63</v>
      </c>
      <c r="J2562" s="164">
        <v>183.63</v>
      </c>
      <c r="K2562" s="59">
        <v>75</v>
      </c>
      <c r="L2562" s="59" t="s">
        <v>29439</v>
      </c>
      <c r="M2562" s="59" t="s">
        <v>29711</v>
      </c>
    </row>
    <row r="2563" spans="1:18" s="59" customFormat="1" ht="14.25">
      <c r="A2563" s="59" t="s">
        <v>24764</v>
      </c>
      <c r="B2563" s="59" t="s">
        <v>33033</v>
      </c>
      <c r="C2563" s="59" t="s">
        <v>29509</v>
      </c>
      <c r="D2563" s="59" t="s">
        <v>29510</v>
      </c>
      <c r="E2563" s="164">
        <v>120</v>
      </c>
      <c r="F2563" s="164">
        <v>80</v>
      </c>
      <c r="G2563" s="165">
        <v>0.66</v>
      </c>
      <c r="H2563" s="59" t="s">
        <v>18516</v>
      </c>
      <c r="I2563" s="164">
        <v>38.3</v>
      </c>
      <c r="J2563" s="164">
        <v>118.3</v>
      </c>
      <c r="K2563" s="59">
        <v>67</v>
      </c>
      <c r="L2563" s="59" t="s">
        <v>29439</v>
      </c>
      <c r="M2563" s="59" t="s">
        <v>30602</v>
      </c>
    </row>
    <row r="2564" spans="1:18" s="59" customFormat="1" ht="14.25">
      <c r="A2564" s="59" t="s">
        <v>2152</v>
      </c>
      <c r="B2564" s="59" t="s">
        <v>33034</v>
      </c>
      <c r="C2564" s="59" t="s">
        <v>29509</v>
      </c>
      <c r="D2564" s="59" t="s">
        <v>29510</v>
      </c>
      <c r="E2564" s="164">
        <v>120</v>
      </c>
      <c r="F2564" s="164">
        <v>80</v>
      </c>
      <c r="G2564" s="165">
        <v>0.66</v>
      </c>
      <c r="H2564" s="59" t="s">
        <v>18516</v>
      </c>
      <c r="I2564" s="164">
        <v>38.3</v>
      </c>
      <c r="J2564" s="164">
        <v>118.3</v>
      </c>
      <c r="K2564" s="59">
        <v>128</v>
      </c>
      <c r="L2564" s="59" t="s">
        <v>29465</v>
      </c>
      <c r="M2564" s="59" t="s">
        <v>29711</v>
      </c>
    </row>
    <row r="2565" spans="1:18" s="59" customFormat="1" ht="14.25">
      <c r="A2565" s="59" t="s">
        <v>18065</v>
      </c>
      <c r="B2565" s="59" t="s">
        <v>33035</v>
      </c>
      <c r="C2565" s="59" t="s">
        <v>31672</v>
      </c>
      <c r="D2565" s="59" t="s">
        <v>31672</v>
      </c>
      <c r="E2565" s="59" t="s">
        <v>18516</v>
      </c>
      <c r="F2565" s="59" t="s">
        <v>18516</v>
      </c>
      <c r="G2565" s="59" t="s">
        <v>18516</v>
      </c>
      <c r="H2565" s="59" t="s">
        <v>18516</v>
      </c>
      <c r="I2565" s="59" t="s">
        <v>18516</v>
      </c>
      <c r="J2565" s="59" t="s">
        <v>18516</v>
      </c>
      <c r="K2565" s="59" t="s">
        <v>29707</v>
      </c>
      <c r="L2565" s="59" t="s">
        <v>18516</v>
      </c>
      <c r="M2565" s="59" t="s">
        <v>18516</v>
      </c>
    </row>
    <row r="2566" spans="1:18" s="59" customFormat="1" ht="14.25">
      <c r="A2566" s="59" t="s">
        <v>18003</v>
      </c>
      <c r="B2566" s="59" t="s">
        <v>33036</v>
      </c>
      <c r="C2566" s="59" t="s">
        <v>29509</v>
      </c>
      <c r="D2566" s="59" t="s">
        <v>29510</v>
      </c>
      <c r="E2566" s="164">
        <v>105</v>
      </c>
      <c r="F2566" s="164">
        <v>72</v>
      </c>
      <c r="G2566" s="165">
        <v>0.68</v>
      </c>
      <c r="H2566" s="59" t="s">
        <v>18516</v>
      </c>
      <c r="I2566" s="164">
        <v>36.11</v>
      </c>
      <c r="J2566" s="164">
        <v>108.11</v>
      </c>
      <c r="K2566" s="59">
        <v>0</v>
      </c>
      <c r="L2566" s="59" t="s">
        <v>29410</v>
      </c>
      <c r="M2566" s="59" t="s">
        <v>30529</v>
      </c>
    </row>
    <row r="2567" spans="1:18" s="59" customFormat="1" ht="14.25">
      <c r="A2567" s="59" t="s">
        <v>18001</v>
      </c>
      <c r="B2567" s="59" t="s">
        <v>33037</v>
      </c>
      <c r="C2567" s="59" t="s">
        <v>29509</v>
      </c>
      <c r="D2567" s="59" t="s">
        <v>29510</v>
      </c>
      <c r="E2567" s="59" t="s">
        <v>18516</v>
      </c>
      <c r="F2567" s="59" t="s">
        <v>18516</v>
      </c>
      <c r="G2567" s="59" t="s">
        <v>18516</v>
      </c>
      <c r="H2567" s="59" t="s">
        <v>18516</v>
      </c>
      <c r="I2567" s="59" t="s">
        <v>18516</v>
      </c>
      <c r="J2567" s="59" t="s">
        <v>18516</v>
      </c>
      <c r="K2567" s="59" t="s">
        <v>29707</v>
      </c>
      <c r="L2567" s="59" t="s">
        <v>18516</v>
      </c>
      <c r="M2567" s="59" t="s">
        <v>18516</v>
      </c>
    </row>
    <row r="2568" spans="1:18" s="59" customFormat="1" ht="14.25">
      <c r="A2568" s="59" t="s">
        <v>17999</v>
      </c>
      <c r="B2568" s="59" t="s">
        <v>33038</v>
      </c>
      <c r="C2568" s="59" t="s">
        <v>29509</v>
      </c>
      <c r="D2568" s="59" t="s">
        <v>29510</v>
      </c>
      <c r="E2568" s="164">
        <v>105</v>
      </c>
      <c r="F2568" s="164">
        <v>72</v>
      </c>
      <c r="G2568" s="165">
        <v>0.68</v>
      </c>
      <c r="H2568" s="59" t="s">
        <v>18516</v>
      </c>
      <c r="I2568" s="164">
        <v>36.11</v>
      </c>
      <c r="J2568" s="164">
        <v>108.11</v>
      </c>
      <c r="K2568" s="59">
        <v>355</v>
      </c>
      <c r="L2568" s="59" t="s">
        <v>18516</v>
      </c>
      <c r="M2568" s="59" t="s">
        <v>18516</v>
      </c>
    </row>
    <row r="2569" spans="1:18" s="59" customFormat="1" ht="14.25">
      <c r="A2569" s="59" t="s">
        <v>2176</v>
      </c>
      <c r="B2569" s="59" t="s">
        <v>33039</v>
      </c>
      <c r="C2569" s="59" t="s">
        <v>29509</v>
      </c>
      <c r="D2569" s="59" t="s">
        <v>29510</v>
      </c>
      <c r="E2569" s="164">
        <v>105</v>
      </c>
      <c r="F2569" s="164">
        <v>72</v>
      </c>
      <c r="G2569" s="165">
        <v>0.68</v>
      </c>
      <c r="H2569" s="59" t="s">
        <v>18516</v>
      </c>
      <c r="I2569" s="164">
        <v>36.11</v>
      </c>
      <c r="J2569" s="164">
        <v>108.11</v>
      </c>
      <c r="K2569" s="59">
        <v>355</v>
      </c>
      <c r="L2569" s="59" t="s">
        <v>18516</v>
      </c>
      <c r="M2569" s="59" t="s">
        <v>18516</v>
      </c>
    </row>
    <row r="2570" spans="1:18" s="59" customFormat="1" ht="14.25">
      <c r="A2570" s="59" t="s">
        <v>17992</v>
      </c>
      <c r="B2570" s="59" t="s">
        <v>33040</v>
      </c>
      <c r="C2570" s="59" t="s">
        <v>29509</v>
      </c>
      <c r="D2570" s="59" t="s">
        <v>29510</v>
      </c>
      <c r="E2570" s="59" t="s">
        <v>18516</v>
      </c>
      <c r="F2570" s="59" t="s">
        <v>18516</v>
      </c>
      <c r="G2570" s="59" t="s">
        <v>18516</v>
      </c>
      <c r="H2570" s="59" t="s">
        <v>18516</v>
      </c>
      <c r="I2570" s="59" t="s">
        <v>18516</v>
      </c>
      <c r="J2570" s="59" t="s">
        <v>18516</v>
      </c>
      <c r="K2570" s="59" t="s">
        <v>29707</v>
      </c>
      <c r="L2570" s="59" t="s">
        <v>18516</v>
      </c>
      <c r="M2570" s="59" t="s">
        <v>18516</v>
      </c>
    </row>
    <row r="2571" spans="1:18" s="59" customFormat="1" ht="14.25">
      <c r="A2571" s="59" t="s">
        <v>2149</v>
      </c>
      <c r="B2571" s="59" t="s">
        <v>33041</v>
      </c>
      <c r="C2571" s="59" t="s">
        <v>29509</v>
      </c>
      <c r="D2571" s="59" t="s">
        <v>29510</v>
      </c>
      <c r="E2571" s="164">
        <v>120</v>
      </c>
      <c r="F2571" s="164">
        <v>80</v>
      </c>
      <c r="G2571" s="165">
        <v>0.66</v>
      </c>
      <c r="H2571" s="59" t="s">
        <v>18516</v>
      </c>
      <c r="I2571" s="164">
        <v>38.3</v>
      </c>
      <c r="J2571" s="164">
        <v>118.3</v>
      </c>
      <c r="K2571" s="59">
        <v>250</v>
      </c>
      <c r="L2571" s="59" t="s">
        <v>29439</v>
      </c>
      <c r="M2571" s="59" t="s">
        <v>30602</v>
      </c>
    </row>
    <row r="2572" spans="1:18" s="59" customFormat="1" ht="14.25">
      <c r="A2572" s="59" t="s">
        <v>2158</v>
      </c>
      <c r="B2572" s="59" t="s">
        <v>33042</v>
      </c>
      <c r="C2572" s="59" t="s">
        <v>29509</v>
      </c>
      <c r="D2572" s="59" t="s">
        <v>29510</v>
      </c>
      <c r="E2572" s="164">
        <v>120</v>
      </c>
      <c r="F2572" s="164">
        <v>80</v>
      </c>
      <c r="G2572" s="165">
        <v>0.66</v>
      </c>
      <c r="H2572" s="59" t="s">
        <v>18516</v>
      </c>
      <c r="I2572" s="164">
        <v>38.3</v>
      </c>
      <c r="J2572" s="164">
        <v>118.3</v>
      </c>
      <c r="K2572" s="59">
        <v>46</v>
      </c>
      <c r="L2572" s="59" t="s">
        <v>29410</v>
      </c>
      <c r="M2572" s="59" t="s">
        <v>29915</v>
      </c>
    </row>
    <row r="2573" spans="1:18" s="59" customFormat="1" ht="14.25">
      <c r="A2573" s="59" t="s">
        <v>20937</v>
      </c>
      <c r="B2573" s="59" t="s">
        <v>33043</v>
      </c>
      <c r="C2573" s="59" t="s">
        <v>29509</v>
      </c>
      <c r="D2573" s="59" t="s">
        <v>29510</v>
      </c>
      <c r="E2573" s="164">
        <v>110</v>
      </c>
      <c r="F2573" s="164">
        <v>70</v>
      </c>
      <c r="G2573" s="165">
        <v>0.63</v>
      </c>
      <c r="H2573" s="59" t="s">
        <v>18516</v>
      </c>
      <c r="I2573" s="164">
        <v>36.38</v>
      </c>
      <c r="J2573" s="164">
        <v>106.38</v>
      </c>
      <c r="K2573" s="59">
        <v>21</v>
      </c>
      <c r="L2573" s="59" t="s">
        <v>29410</v>
      </c>
      <c r="M2573" s="59" t="s">
        <v>29418</v>
      </c>
    </row>
    <row r="2574" spans="1:18" s="59" customFormat="1" ht="14.25">
      <c r="A2574" s="59" t="s">
        <v>2143</v>
      </c>
      <c r="B2574" s="59" t="s">
        <v>33044</v>
      </c>
      <c r="C2574" s="59" t="s">
        <v>29509</v>
      </c>
      <c r="D2574" s="59" t="s">
        <v>29510</v>
      </c>
      <c r="E2574" s="164">
        <v>110</v>
      </c>
      <c r="F2574" s="164">
        <v>70</v>
      </c>
      <c r="G2574" s="165">
        <v>0.63</v>
      </c>
      <c r="H2574" s="59" t="s">
        <v>18516</v>
      </c>
      <c r="I2574" s="164">
        <v>36.38</v>
      </c>
      <c r="J2574" s="164">
        <v>106.38</v>
      </c>
      <c r="K2574" s="59">
        <v>20</v>
      </c>
      <c r="L2574" s="59" t="s">
        <v>29465</v>
      </c>
      <c r="M2574" s="59" t="s">
        <v>29418</v>
      </c>
    </row>
    <row r="2575" spans="1:18" s="59" customFormat="1" ht="14.25">
      <c r="A2575" s="59" t="s">
        <v>33045</v>
      </c>
      <c r="B2575" s="59" t="s">
        <v>33046</v>
      </c>
      <c r="C2575" s="59" t="s">
        <v>29509</v>
      </c>
      <c r="D2575" s="59" t="s">
        <v>29510</v>
      </c>
      <c r="E2575" s="164">
        <v>110</v>
      </c>
      <c r="F2575" s="164">
        <v>70</v>
      </c>
      <c r="G2575" s="165">
        <v>0.63</v>
      </c>
      <c r="H2575" s="59" t="s">
        <v>18516</v>
      </c>
      <c r="I2575" s="164">
        <v>36.38</v>
      </c>
      <c r="J2575" s="164">
        <v>106.38</v>
      </c>
      <c r="K2575" s="59">
        <v>0</v>
      </c>
      <c r="L2575" s="59" t="s">
        <v>18516</v>
      </c>
      <c r="M2575" s="59" t="s">
        <v>18516</v>
      </c>
    </row>
    <row r="2576" spans="1:18" s="59" customFormat="1" ht="14.25">
      <c r="A2576" s="59" t="s">
        <v>2137</v>
      </c>
      <c r="B2576" s="59" t="s">
        <v>33047</v>
      </c>
      <c r="C2576" s="59" t="s">
        <v>29509</v>
      </c>
      <c r="D2576" s="59" t="s">
        <v>29510</v>
      </c>
      <c r="E2576" s="164">
        <v>110</v>
      </c>
      <c r="F2576" s="164">
        <v>70</v>
      </c>
      <c r="G2576" s="165">
        <v>0.63</v>
      </c>
      <c r="H2576" s="59" t="s">
        <v>18516</v>
      </c>
      <c r="I2576" s="164">
        <v>36.38</v>
      </c>
      <c r="J2576" s="164">
        <v>106.38</v>
      </c>
      <c r="K2576" s="59">
        <v>0</v>
      </c>
      <c r="L2576" s="59" t="s">
        <v>29410</v>
      </c>
      <c r="M2576" s="59" t="s">
        <v>29418</v>
      </c>
    </row>
    <row r="2577" spans="1:18" s="59" customFormat="1" ht="14.25">
      <c r="A2577" s="59" t="s">
        <v>2134</v>
      </c>
      <c r="B2577" s="59" t="s">
        <v>33048</v>
      </c>
      <c r="C2577" s="59" t="s">
        <v>29509</v>
      </c>
      <c r="D2577" s="59" t="s">
        <v>29510</v>
      </c>
      <c r="E2577" s="164">
        <v>110</v>
      </c>
      <c r="F2577" s="164">
        <v>70</v>
      </c>
      <c r="G2577" s="165">
        <v>0.63</v>
      </c>
      <c r="H2577" s="59" t="s">
        <v>18516</v>
      </c>
      <c r="I2577" s="164">
        <v>36.38</v>
      </c>
      <c r="J2577" s="164">
        <v>106.38</v>
      </c>
      <c r="K2577" s="59">
        <v>30</v>
      </c>
      <c r="L2577" s="59" t="s">
        <v>29465</v>
      </c>
      <c r="M2577" s="59" t="s">
        <v>30711</v>
      </c>
    </row>
    <row r="2578" spans="1:18" s="59" customFormat="1" ht="14.25">
      <c r="A2578" s="59" t="s">
        <v>33049</v>
      </c>
      <c r="B2578" s="59" t="s">
        <v>33050</v>
      </c>
      <c r="C2578" s="59" t="s">
        <v>29518</v>
      </c>
      <c r="D2578" s="59" t="s">
        <v>29519</v>
      </c>
      <c r="E2578" s="59" t="s">
        <v>18516</v>
      </c>
      <c r="F2578" s="59" t="s">
        <v>18516</v>
      </c>
      <c r="G2578" s="59" t="s">
        <v>18516</v>
      </c>
      <c r="H2578" s="59" t="s">
        <v>18516</v>
      </c>
      <c r="I2578" s="59" t="s">
        <v>18516</v>
      </c>
      <c r="J2578" s="59" t="s">
        <v>18516</v>
      </c>
      <c r="K2578" s="59" t="s">
        <v>29707</v>
      </c>
      <c r="L2578" s="59" t="s">
        <v>18516</v>
      </c>
      <c r="M2578" s="59" t="s">
        <v>18516</v>
      </c>
    </row>
    <row r="2579" spans="1:18" s="59" customFormat="1" ht="14.25">
      <c r="A2579" s="59" t="s">
        <v>33051</v>
      </c>
      <c r="B2579" s="59" t="s">
        <v>33050</v>
      </c>
      <c r="C2579" s="59" t="s">
        <v>29518</v>
      </c>
      <c r="D2579" s="59" t="s">
        <v>29519</v>
      </c>
      <c r="E2579" s="59" t="s">
        <v>18516</v>
      </c>
      <c r="F2579" s="59" t="s">
        <v>18516</v>
      </c>
      <c r="G2579" s="59" t="s">
        <v>18516</v>
      </c>
      <c r="H2579" s="59" t="s">
        <v>18516</v>
      </c>
      <c r="I2579" s="59" t="s">
        <v>18516</v>
      </c>
      <c r="J2579" s="59" t="s">
        <v>18516</v>
      </c>
      <c r="K2579" s="59" t="s">
        <v>29707</v>
      </c>
      <c r="L2579" s="59" t="s">
        <v>18516</v>
      </c>
      <c r="M2579" s="59" t="s">
        <v>18516</v>
      </c>
    </row>
    <row r="2580" spans="1:18" s="59" customFormat="1" ht="14.25">
      <c r="A2580" s="59" t="s">
        <v>33052</v>
      </c>
      <c r="B2580" s="59" t="s">
        <v>33053</v>
      </c>
      <c r="C2580" s="59" t="s">
        <v>29562</v>
      </c>
      <c r="D2580" s="59" t="s">
        <v>29562</v>
      </c>
      <c r="E2580" s="59" t="s">
        <v>18516</v>
      </c>
      <c r="F2580" s="59" t="s">
        <v>18516</v>
      </c>
      <c r="G2580" s="59" t="s">
        <v>18516</v>
      </c>
      <c r="H2580" s="59" t="s">
        <v>18516</v>
      </c>
      <c r="I2580" s="59" t="s">
        <v>18516</v>
      </c>
      <c r="J2580" s="59" t="s">
        <v>18516</v>
      </c>
      <c r="K2580" s="59" t="s">
        <v>29707</v>
      </c>
      <c r="L2580" s="59" t="s">
        <v>18516</v>
      </c>
      <c r="M2580" s="59" t="s">
        <v>18516</v>
      </c>
    </row>
    <row r="2581" spans="1:18" s="59" customFormat="1" ht="14.25">
      <c r="A2581" s="59" t="s">
        <v>18600</v>
      </c>
      <c r="B2581" s="59" t="s">
        <v>33054</v>
      </c>
      <c r="C2581" s="59" t="s">
        <v>29414</v>
      </c>
      <c r="D2581" s="59" t="s">
        <v>29415</v>
      </c>
      <c r="E2581" s="164">
        <v>334</v>
      </c>
      <c r="F2581" s="164">
        <v>220</v>
      </c>
      <c r="G2581" s="165">
        <v>0.65</v>
      </c>
      <c r="H2581" s="59" t="s">
        <v>18516</v>
      </c>
      <c r="I2581" s="164">
        <v>90.85</v>
      </c>
      <c r="J2581" s="164">
        <v>310.85</v>
      </c>
      <c r="K2581" s="59">
        <v>0</v>
      </c>
      <c r="L2581" s="59" t="s">
        <v>18516</v>
      </c>
      <c r="M2581" s="59" t="s">
        <v>18516</v>
      </c>
    </row>
    <row r="2582" spans="1:18" s="59" customFormat="1" ht="14.25">
      <c r="A2582" s="59" t="s">
        <v>17974</v>
      </c>
      <c r="B2582" s="59" t="s">
        <v>33055</v>
      </c>
      <c r="C2582" s="59" t="s">
        <v>29414</v>
      </c>
      <c r="D2582" s="59" t="s">
        <v>29415</v>
      </c>
      <c r="E2582" s="164">
        <v>273</v>
      </c>
      <c r="F2582" s="164">
        <v>215</v>
      </c>
      <c r="G2582" s="165">
        <v>0.78</v>
      </c>
      <c r="H2582" s="59" t="s">
        <v>18516</v>
      </c>
      <c r="I2582" s="164">
        <v>87.47</v>
      </c>
      <c r="J2582" s="164">
        <v>302.47</v>
      </c>
      <c r="K2582" s="59">
        <v>185</v>
      </c>
      <c r="L2582" s="59" t="s">
        <v>18516</v>
      </c>
      <c r="M2582" s="59" t="s">
        <v>18516</v>
      </c>
    </row>
    <row r="2583" spans="1:18" s="59" customFormat="1" ht="14.25">
      <c r="A2583" s="59" t="s">
        <v>17977</v>
      </c>
      <c r="B2583" s="59" t="s">
        <v>33056</v>
      </c>
      <c r="C2583" s="59" t="s">
        <v>29414</v>
      </c>
      <c r="D2583" s="59" t="s">
        <v>29415</v>
      </c>
      <c r="E2583" s="164">
        <v>273</v>
      </c>
      <c r="F2583" s="164">
        <v>273</v>
      </c>
      <c r="G2583" s="59" t="s">
        <v>18516</v>
      </c>
      <c r="H2583" s="59" t="s">
        <v>18516</v>
      </c>
      <c r="I2583" s="164">
        <v>87.47</v>
      </c>
      <c r="J2583" s="164">
        <v>360.47</v>
      </c>
      <c r="K2583" s="59">
        <v>94</v>
      </c>
      <c r="L2583" s="59" t="s">
        <v>18516</v>
      </c>
      <c r="M2583" s="59" t="s">
        <v>18516</v>
      </c>
    </row>
    <row r="2584" spans="1:18" s="59" customFormat="1" ht="14.25">
      <c r="A2584" s="59" t="s">
        <v>17983</v>
      </c>
      <c r="B2584" s="59" t="s">
        <v>33057</v>
      </c>
      <c r="C2584" s="59" t="s">
        <v>29414</v>
      </c>
      <c r="D2584" s="59" t="s">
        <v>29415</v>
      </c>
      <c r="E2584" s="164">
        <v>225</v>
      </c>
      <c r="F2584" s="164">
        <v>165</v>
      </c>
      <c r="G2584" s="165">
        <v>0.73</v>
      </c>
      <c r="H2584" s="59" t="s">
        <v>18516</v>
      </c>
      <c r="I2584" s="164">
        <v>66.79</v>
      </c>
      <c r="J2584" s="164">
        <v>231.79</v>
      </c>
      <c r="K2584" s="59">
        <v>102</v>
      </c>
      <c r="L2584" s="59" t="s">
        <v>18516</v>
      </c>
      <c r="M2584" s="59" t="s">
        <v>18516</v>
      </c>
    </row>
    <row r="2585" spans="1:18" s="59" customFormat="1" ht="14.25">
      <c r="A2585" s="59" t="s">
        <v>17980</v>
      </c>
      <c r="B2585" s="59" t="s">
        <v>33058</v>
      </c>
      <c r="C2585" s="59" t="s">
        <v>29414</v>
      </c>
      <c r="D2585" s="59" t="s">
        <v>29415</v>
      </c>
      <c r="E2585" s="164">
        <v>225</v>
      </c>
      <c r="F2585" s="164">
        <v>165</v>
      </c>
      <c r="G2585" s="165">
        <v>0.73</v>
      </c>
      <c r="H2585" s="59" t="s">
        <v>18516</v>
      </c>
      <c r="I2585" s="164">
        <v>66.79</v>
      </c>
      <c r="J2585" s="164">
        <v>231.79</v>
      </c>
      <c r="K2585" s="59">
        <v>174</v>
      </c>
      <c r="L2585" s="59" t="s">
        <v>18516</v>
      </c>
      <c r="M2585" s="59" t="s">
        <v>18516</v>
      </c>
    </row>
    <row r="2586" spans="1:18" s="59" customFormat="1" ht="14.25">
      <c r="A2586" s="59" t="s">
        <v>33059</v>
      </c>
      <c r="B2586" s="59" t="s">
        <v>33060</v>
      </c>
      <c r="C2586" s="59" t="s">
        <v>29583</v>
      </c>
      <c r="D2586" s="59" t="s">
        <v>29583</v>
      </c>
      <c r="E2586" s="59" t="s">
        <v>18516</v>
      </c>
      <c r="F2586" s="59" t="s">
        <v>18516</v>
      </c>
      <c r="G2586" s="59" t="s">
        <v>18516</v>
      </c>
      <c r="H2586" s="59" t="s">
        <v>18516</v>
      </c>
      <c r="I2586" s="59" t="s">
        <v>18516</v>
      </c>
      <c r="J2586" s="59" t="s">
        <v>18516</v>
      </c>
      <c r="K2586" s="59" t="s">
        <v>29707</v>
      </c>
      <c r="L2586" s="59" t="s">
        <v>18516</v>
      </c>
      <c r="M2586" s="59" t="s">
        <v>18516</v>
      </c>
    </row>
    <row r="2587" spans="1:18" s="59" customFormat="1" ht="14.25">
      <c r="A2587" s="59" t="s">
        <v>33061</v>
      </c>
      <c r="B2587" s="59" t="s">
        <v>33062</v>
      </c>
      <c r="C2587" s="59" t="s">
        <v>33063</v>
      </c>
      <c r="D2587" s="59" t="s">
        <v>33064</v>
      </c>
      <c r="E2587" s="164">
        <v>135.18</v>
      </c>
      <c r="F2587" s="164">
        <v>54.07</v>
      </c>
      <c r="G2587" s="165">
        <v>0.39</v>
      </c>
      <c r="H2587" s="59" t="s">
        <v>18516</v>
      </c>
      <c r="I2587" s="164">
        <v>81.32</v>
      </c>
      <c r="J2587" s="164">
        <v>135.39</v>
      </c>
      <c r="K2587" s="59">
        <v>16</v>
      </c>
      <c r="L2587" s="59" t="s">
        <v>18516</v>
      </c>
      <c r="M2587" s="59" t="s">
        <v>18516</v>
      </c>
    </row>
    <row r="2588" spans="1:18" s="59" customFormat="1" ht="14.25">
      <c r="A2588" s="59" t="s">
        <v>27811</v>
      </c>
      <c r="B2588" s="59" t="s">
        <v>33065</v>
      </c>
      <c r="C2588" s="59" t="s">
        <v>29940</v>
      </c>
      <c r="D2588" s="59" t="s">
        <v>29941</v>
      </c>
      <c r="E2588" s="164">
        <v>319</v>
      </c>
      <c r="F2588" s="164">
        <v>279</v>
      </c>
      <c r="G2588" s="165">
        <v>0.87</v>
      </c>
      <c r="H2588" s="59" t="s">
        <v>18516</v>
      </c>
      <c r="I2588" s="164">
        <v>92.6</v>
      </c>
      <c r="J2588" s="164">
        <v>371.6</v>
      </c>
      <c r="K2588" s="59">
        <v>27</v>
      </c>
      <c r="L2588" s="59" t="s">
        <v>18516</v>
      </c>
      <c r="M2588" s="59" t="s">
        <v>18516</v>
      </c>
    </row>
    <row r="2589" spans="1:18" s="59" customFormat="1" ht="14.25">
      <c r="A2589" s="59" t="s">
        <v>27808</v>
      </c>
      <c r="B2589" s="59" t="s">
        <v>33066</v>
      </c>
      <c r="C2589" s="59" t="s">
        <v>29940</v>
      </c>
      <c r="D2589" s="59" t="s">
        <v>29941</v>
      </c>
      <c r="E2589" s="164">
        <v>319</v>
      </c>
      <c r="F2589" s="164">
        <v>279</v>
      </c>
      <c r="G2589" s="165">
        <v>0.87</v>
      </c>
      <c r="H2589" s="59" t="s">
        <v>18516</v>
      </c>
      <c r="I2589" s="164">
        <v>92.6</v>
      </c>
      <c r="J2589" s="164">
        <v>371.6</v>
      </c>
      <c r="K2589" s="59">
        <v>5</v>
      </c>
      <c r="L2589" s="59" t="s">
        <v>18516</v>
      </c>
      <c r="M2589" s="59" t="s">
        <v>18516</v>
      </c>
    </row>
    <row r="2590" spans="1:18" s="59" customFormat="1" ht="14.25">
      <c r="A2590" s="59" t="s">
        <v>27805</v>
      </c>
      <c r="B2590" s="59" t="s">
        <v>33067</v>
      </c>
      <c r="C2590" s="59" t="s">
        <v>29940</v>
      </c>
      <c r="D2590" s="59" t="s">
        <v>29941</v>
      </c>
      <c r="E2590" s="164">
        <v>319</v>
      </c>
      <c r="F2590" s="164">
        <v>279</v>
      </c>
      <c r="G2590" s="165">
        <v>0.87</v>
      </c>
      <c r="H2590" s="59" t="s">
        <v>18516</v>
      </c>
      <c r="I2590" s="164">
        <v>92.6</v>
      </c>
      <c r="J2590" s="164">
        <v>371.6</v>
      </c>
      <c r="K2590" s="59">
        <v>15</v>
      </c>
      <c r="L2590" s="59" t="s">
        <v>18516</v>
      </c>
      <c r="M2590" s="59" t="s">
        <v>18516</v>
      </c>
    </row>
    <row r="2591" spans="1:18" s="59" customFormat="1" ht="14.25">
      <c r="A2591" s="59" t="s">
        <v>27802</v>
      </c>
      <c r="B2591" s="59" t="s">
        <v>33068</v>
      </c>
      <c r="C2591" s="59" t="s">
        <v>29940</v>
      </c>
      <c r="D2591" s="59" t="s">
        <v>29941</v>
      </c>
      <c r="E2591" s="164">
        <v>319</v>
      </c>
      <c r="F2591" s="164">
        <v>279</v>
      </c>
      <c r="G2591" s="165">
        <v>0.87</v>
      </c>
      <c r="H2591" s="59" t="s">
        <v>18516</v>
      </c>
      <c r="I2591" s="164">
        <v>92.6</v>
      </c>
      <c r="J2591" s="164">
        <v>371.6</v>
      </c>
      <c r="K2591" s="59">
        <v>5</v>
      </c>
      <c r="L2591" s="59" t="s">
        <v>18516</v>
      </c>
      <c r="M2591" s="59" t="s">
        <v>18516</v>
      </c>
    </row>
    <row r="2592" spans="1:18" s="59" customFormat="1" ht="14.25">
      <c r="A2592" s="59" t="s">
        <v>27820</v>
      </c>
      <c r="B2592" s="59" t="s">
        <v>33069</v>
      </c>
      <c r="C2592" s="59" t="s">
        <v>29493</v>
      </c>
      <c r="D2592" s="59" t="s">
        <v>29494</v>
      </c>
      <c r="E2592" s="59" t="s">
        <v>18516</v>
      </c>
      <c r="F2592" s="59" t="s">
        <v>18516</v>
      </c>
      <c r="G2592" s="59" t="s">
        <v>18516</v>
      </c>
      <c r="H2592" s="59" t="s">
        <v>18516</v>
      </c>
      <c r="I2592" s="59" t="s">
        <v>18516</v>
      </c>
      <c r="J2592" s="59" t="s">
        <v>18516</v>
      </c>
      <c r="K2592" s="59" t="s">
        <v>29707</v>
      </c>
      <c r="L2592" s="59" t="s">
        <v>18516</v>
      </c>
      <c r="M2592" s="59" t="s">
        <v>18516</v>
      </c>
    </row>
    <row r="2593" spans="1:18" s="59" customFormat="1" ht="14.25">
      <c r="A2593" s="59" t="s">
        <v>27817</v>
      </c>
      <c r="B2593" s="59" t="s">
        <v>33070</v>
      </c>
      <c r="C2593" s="59" t="s">
        <v>29493</v>
      </c>
      <c r="D2593" s="59" t="s">
        <v>29494</v>
      </c>
      <c r="E2593" s="59" t="s">
        <v>18516</v>
      </c>
      <c r="F2593" s="59" t="s">
        <v>18516</v>
      </c>
      <c r="G2593" s="59" t="s">
        <v>18516</v>
      </c>
      <c r="H2593" s="59" t="s">
        <v>18516</v>
      </c>
      <c r="I2593" s="59" t="s">
        <v>18516</v>
      </c>
      <c r="J2593" s="59" t="s">
        <v>18516</v>
      </c>
      <c r="K2593" s="59" t="s">
        <v>29707</v>
      </c>
      <c r="L2593" s="59" t="s">
        <v>18516</v>
      </c>
      <c r="M2593" s="59" t="s">
        <v>18516</v>
      </c>
    </row>
    <row r="2594" spans="1:18" s="59" customFormat="1" ht="14.25">
      <c r="A2594" s="59" t="s">
        <v>27826</v>
      </c>
      <c r="B2594" s="59" t="s">
        <v>33071</v>
      </c>
      <c r="C2594" s="59" t="s">
        <v>29493</v>
      </c>
      <c r="D2594" s="59" t="s">
        <v>29494</v>
      </c>
      <c r="E2594" s="59" t="s">
        <v>18516</v>
      </c>
      <c r="F2594" s="59" t="s">
        <v>18516</v>
      </c>
      <c r="G2594" s="59" t="s">
        <v>18516</v>
      </c>
      <c r="H2594" s="59" t="s">
        <v>18516</v>
      </c>
      <c r="I2594" s="59" t="s">
        <v>18516</v>
      </c>
      <c r="J2594" s="59" t="s">
        <v>18516</v>
      </c>
      <c r="K2594" s="59" t="s">
        <v>29707</v>
      </c>
      <c r="L2594" s="59" t="s">
        <v>18516</v>
      </c>
      <c r="M2594" s="59" t="s">
        <v>18516</v>
      </c>
    </row>
    <row r="2595" spans="1:18" s="59" customFormat="1" ht="14.25">
      <c r="A2595" s="59" t="s">
        <v>27814</v>
      </c>
      <c r="B2595" s="59" t="s">
        <v>33072</v>
      </c>
      <c r="C2595" s="59" t="s">
        <v>29493</v>
      </c>
      <c r="D2595" s="59" t="s">
        <v>29494</v>
      </c>
      <c r="E2595" s="59" t="s">
        <v>18516</v>
      </c>
      <c r="F2595" s="59" t="s">
        <v>18516</v>
      </c>
      <c r="G2595" s="59" t="s">
        <v>18516</v>
      </c>
      <c r="H2595" s="59" t="s">
        <v>18516</v>
      </c>
      <c r="I2595" s="59" t="s">
        <v>18516</v>
      </c>
      <c r="J2595" s="59" t="s">
        <v>18516</v>
      </c>
      <c r="K2595" s="59" t="s">
        <v>29707</v>
      </c>
      <c r="L2595" s="59" t="s">
        <v>18516</v>
      </c>
      <c r="M2595" s="59" t="s">
        <v>18516</v>
      </c>
    </row>
    <row r="2596" spans="1:18" s="59" customFormat="1" ht="14.25">
      <c r="A2596" s="59" t="s">
        <v>27823</v>
      </c>
      <c r="B2596" s="59" t="s">
        <v>33073</v>
      </c>
      <c r="C2596" s="59" t="s">
        <v>29493</v>
      </c>
      <c r="D2596" s="59" t="s">
        <v>29494</v>
      </c>
      <c r="E2596" s="59" t="s">
        <v>18516</v>
      </c>
      <c r="F2596" s="59" t="s">
        <v>18516</v>
      </c>
      <c r="G2596" s="59" t="s">
        <v>18516</v>
      </c>
      <c r="H2596" s="59" t="s">
        <v>18516</v>
      </c>
      <c r="I2596" s="59" t="s">
        <v>18516</v>
      </c>
      <c r="J2596" s="59" t="s">
        <v>18516</v>
      </c>
      <c r="K2596" s="59" t="s">
        <v>29707</v>
      </c>
      <c r="L2596" s="59" t="s">
        <v>18516</v>
      </c>
      <c r="M2596" s="59" t="s">
        <v>18516</v>
      </c>
    </row>
    <row r="2597" spans="1:18" s="59" customFormat="1" ht="14.25">
      <c r="A2597" s="59" t="s">
        <v>24029</v>
      </c>
      <c r="B2597" s="59" t="s">
        <v>29608</v>
      </c>
      <c r="C2597" s="59" t="s">
        <v>29924</v>
      </c>
      <c r="D2597" s="59" t="s">
        <v>29925</v>
      </c>
      <c r="E2597" s="164">
        <v>239</v>
      </c>
      <c r="F2597" s="164">
        <v>220</v>
      </c>
      <c r="G2597" s="165">
        <v>0.92</v>
      </c>
      <c r="H2597" s="59" t="s">
        <v>18516</v>
      </c>
      <c r="I2597" s="164">
        <v>85.34</v>
      </c>
      <c r="J2597" s="164">
        <v>305.34</v>
      </c>
      <c r="K2597" s="59">
        <v>110</v>
      </c>
      <c r="L2597" s="59" t="s">
        <v>18516</v>
      </c>
      <c r="M2597" s="59" t="s">
        <v>18516</v>
      </c>
    </row>
    <row r="2598" spans="1:18" s="59" customFormat="1" ht="14.25">
      <c r="A2598" s="59" t="s">
        <v>24023</v>
      </c>
      <c r="B2598" s="59" t="s">
        <v>29605</v>
      </c>
      <c r="C2598" s="59" t="s">
        <v>29924</v>
      </c>
      <c r="D2598" s="59" t="s">
        <v>29925</v>
      </c>
      <c r="E2598" s="164">
        <v>239</v>
      </c>
      <c r="F2598" s="164">
        <v>220</v>
      </c>
      <c r="G2598" s="165">
        <v>0.92</v>
      </c>
      <c r="H2598" s="59" t="s">
        <v>18516</v>
      </c>
      <c r="I2598" s="164">
        <v>85.34</v>
      </c>
      <c r="J2598" s="164">
        <v>305.34</v>
      </c>
      <c r="K2598" s="59">
        <v>46</v>
      </c>
      <c r="L2598" s="59" t="s">
        <v>18516</v>
      </c>
      <c r="M2598" s="59" t="s">
        <v>18516</v>
      </c>
    </row>
    <row r="2599" spans="1:18" s="59" customFormat="1" ht="14.25">
      <c r="A2599" s="59" t="s">
        <v>17968</v>
      </c>
      <c r="B2599" s="59" t="s">
        <v>33074</v>
      </c>
      <c r="C2599" s="59" t="s">
        <v>29924</v>
      </c>
      <c r="D2599" s="59" t="s">
        <v>29925</v>
      </c>
      <c r="E2599" s="164">
        <v>269</v>
      </c>
      <c r="F2599" s="164">
        <v>240</v>
      </c>
      <c r="G2599" s="165">
        <v>0.89</v>
      </c>
      <c r="H2599" s="59" t="s">
        <v>18516</v>
      </c>
      <c r="I2599" s="164">
        <v>93.36</v>
      </c>
      <c r="J2599" s="164">
        <v>333.36</v>
      </c>
      <c r="K2599" s="59">
        <v>80</v>
      </c>
      <c r="L2599" s="59" t="s">
        <v>18516</v>
      </c>
      <c r="M2599" s="59" t="s">
        <v>18516</v>
      </c>
    </row>
    <row r="2600" spans="1:18" s="59" customFormat="1" ht="14.25">
      <c r="A2600" s="59" t="s">
        <v>17965</v>
      </c>
      <c r="B2600" s="59" t="s">
        <v>29604</v>
      </c>
      <c r="C2600" s="59" t="s">
        <v>29924</v>
      </c>
      <c r="D2600" s="59" t="s">
        <v>29925</v>
      </c>
      <c r="E2600" s="164">
        <v>269</v>
      </c>
      <c r="F2600" s="164">
        <v>240</v>
      </c>
      <c r="G2600" s="165">
        <v>0.89</v>
      </c>
      <c r="H2600" s="59" t="s">
        <v>18516</v>
      </c>
      <c r="I2600" s="164">
        <v>92.59</v>
      </c>
      <c r="J2600" s="164">
        <v>332.59</v>
      </c>
      <c r="K2600" s="59">
        <v>198</v>
      </c>
      <c r="L2600" s="59" t="s">
        <v>18516</v>
      </c>
      <c r="M2600" s="59" t="s">
        <v>18516</v>
      </c>
    </row>
    <row r="2601" spans="1:18" s="59" customFormat="1" ht="14.25">
      <c r="A2601" s="59" t="s">
        <v>18607</v>
      </c>
      <c r="B2601" s="59" t="s">
        <v>33075</v>
      </c>
      <c r="C2601" s="59" t="s">
        <v>29414</v>
      </c>
      <c r="D2601" s="59" t="s">
        <v>29415</v>
      </c>
      <c r="E2601" s="59" t="s">
        <v>18516</v>
      </c>
      <c r="F2601" s="59" t="s">
        <v>18516</v>
      </c>
      <c r="G2601" s="59" t="s">
        <v>18516</v>
      </c>
      <c r="H2601" s="59" t="s">
        <v>18516</v>
      </c>
      <c r="I2601" s="59" t="s">
        <v>18516</v>
      </c>
      <c r="J2601" s="59" t="s">
        <v>18516</v>
      </c>
      <c r="K2601" s="59" t="s">
        <v>29707</v>
      </c>
      <c r="L2601" s="59" t="s">
        <v>18516</v>
      </c>
      <c r="M2601" s="59" t="s">
        <v>18516</v>
      </c>
    </row>
    <row r="2602" spans="1:18" s="59" customFormat="1" ht="14.25">
      <c r="A2602" s="59" t="s">
        <v>33076</v>
      </c>
      <c r="B2602" s="59" t="s">
        <v>33077</v>
      </c>
      <c r="C2602" s="59" t="s">
        <v>29414</v>
      </c>
      <c r="D2602" s="59" t="s">
        <v>29415</v>
      </c>
      <c r="E2602" s="59" t="s">
        <v>18516</v>
      </c>
      <c r="F2602" s="59" t="s">
        <v>18516</v>
      </c>
      <c r="G2602" s="59" t="s">
        <v>18516</v>
      </c>
      <c r="H2602" s="59" t="s">
        <v>18516</v>
      </c>
      <c r="I2602" s="59" t="s">
        <v>18516</v>
      </c>
      <c r="J2602" s="59" t="s">
        <v>18516</v>
      </c>
      <c r="K2602" s="59" t="s">
        <v>29707</v>
      </c>
      <c r="L2602" s="59" t="s">
        <v>18516</v>
      </c>
      <c r="M2602" s="59" t="s">
        <v>18516</v>
      </c>
    </row>
    <row r="2603" spans="1:18" s="59" customFormat="1" ht="14.25">
      <c r="A2603" s="59" t="s">
        <v>18404</v>
      </c>
      <c r="B2603" s="59" t="s">
        <v>33078</v>
      </c>
      <c r="C2603" s="59" t="s">
        <v>29414</v>
      </c>
      <c r="D2603" s="59" t="s">
        <v>29415</v>
      </c>
      <c r="E2603" s="164">
        <v>255</v>
      </c>
      <c r="F2603" s="164">
        <v>230</v>
      </c>
      <c r="G2603" s="165">
        <v>0.9</v>
      </c>
      <c r="H2603" s="59" t="s">
        <v>18516</v>
      </c>
      <c r="I2603" s="164">
        <v>75.89</v>
      </c>
      <c r="J2603" s="164">
        <v>305.89</v>
      </c>
      <c r="K2603" s="59">
        <v>204</v>
      </c>
      <c r="L2603" s="59" t="s">
        <v>18516</v>
      </c>
      <c r="M2603" s="59" t="s">
        <v>18516</v>
      </c>
    </row>
    <row r="2604" spans="1:18" s="59" customFormat="1" ht="14.25">
      <c r="A2604" s="59" t="s">
        <v>18401</v>
      </c>
      <c r="B2604" s="59" t="s">
        <v>33079</v>
      </c>
      <c r="C2604" s="59" t="s">
        <v>29414</v>
      </c>
      <c r="D2604" s="59" t="s">
        <v>29415</v>
      </c>
      <c r="E2604" s="164">
        <v>255</v>
      </c>
      <c r="F2604" s="164">
        <v>230</v>
      </c>
      <c r="G2604" s="165">
        <v>0.9</v>
      </c>
      <c r="H2604" s="59" t="s">
        <v>18516</v>
      </c>
      <c r="I2604" s="164">
        <v>75.89</v>
      </c>
      <c r="J2604" s="164">
        <v>305.89</v>
      </c>
      <c r="K2604" s="59">
        <v>205</v>
      </c>
      <c r="L2604" s="59" t="s">
        <v>18516</v>
      </c>
      <c r="M2604" s="59" t="s">
        <v>18516</v>
      </c>
    </row>
    <row r="2605" spans="1:18" s="59" customFormat="1" ht="14.25">
      <c r="A2605" s="59" t="s">
        <v>28008</v>
      </c>
      <c r="B2605" s="59" t="s">
        <v>33080</v>
      </c>
      <c r="C2605" s="59" t="s">
        <v>29414</v>
      </c>
      <c r="D2605" s="59" t="s">
        <v>29415</v>
      </c>
      <c r="E2605" s="59" t="s">
        <v>18516</v>
      </c>
      <c r="F2605" s="59" t="s">
        <v>18516</v>
      </c>
      <c r="G2605" s="59" t="s">
        <v>18516</v>
      </c>
      <c r="H2605" s="59" t="s">
        <v>18516</v>
      </c>
      <c r="I2605" s="59" t="s">
        <v>18516</v>
      </c>
      <c r="J2605" s="59" t="s">
        <v>18516</v>
      </c>
      <c r="K2605" s="59" t="s">
        <v>29707</v>
      </c>
      <c r="L2605" s="59" t="s">
        <v>18516</v>
      </c>
      <c r="M2605" s="59" t="s">
        <v>18516</v>
      </c>
    </row>
    <row r="2606" spans="1:18" s="59" customFormat="1" ht="14.25">
      <c r="A2606" s="59" t="s">
        <v>28005</v>
      </c>
      <c r="B2606" s="59" t="s">
        <v>33081</v>
      </c>
      <c r="C2606" s="59" t="s">
        <v>29414</v>
      </c>
      <c r="D2606" s="59" t="s">
        <v>29415</v>
      </c>
      <c r="E2606" s="164">
        <v>315</v>
      </c>
      <c r="F2606" s="164">
        <v>230</v>
      </c>
      <c r="G2606" s="165">
        <v>0.73</v>
      </c>
      <c r="H2606" s="59" t="s">
        <v>18516</v>
      </c>
      <c r="I2606" s="164">
        <v>94.02</v>
      </c>
      <c r="J2606" s="164">
        <v>324.02</v>
      </c>
      <c r="K2606" s="59">
        <v>0</v>
      </c>
      <c r="L2606" s="59" t="s">
        <v>18516</v>
      </c>
      <c r="M2606" s="59" t="s">
        <v>18516</v>
      </c>
    </row>
    <row r="2607" spans="1:18" s="59" customFormat="1" ht="14.25">
      <c r="A2607" s="59" t="s">
        <v>18379</v>
      </c>
      <c r="B2607" s="59" t="s">
        <v>33082</v>
      </c>
      <c r="C2607" s="59" t="s">
        <v>29414</v>
      </c>
      <c r="D2607" s="59" t="s">
        <v>29415</v>
      </c>
      <c r="E2607" s="59" t="s">
        <v>18516</v>
      </c>
      <c r="F2607" s="59" t="s">
        <v>18516</v>
      </c>
      <c r="G2607" s="59" t="s">
        <v>18516</v>
      </c>
      <c r="H2607" s="59" t="s">
        <v>18516</v>
      </c>
      <c r="I2607" s="59" t="s">
        <v>18516</v>
      </c>
      <c r="J2607" s="59" t="s">
        <v>18516</v>
      </c>
      <c r="K2607" s="59" t="s">
        <v>29707</v>
      </c>
      <c r="L2607" s="59" t="s">
        <v>18516</v>
      </c>
      <c r="M2607" s="59" t="s">
        <v>18516</v>
      </c>
    </row>
    <row r="2608" spans="1:18" s="59" customFormat="1" ht="14.25">
      <c r="A2608" s="59" t="s">
        <v>18382</v>
      </c>
      <c r="B2608" s="59" t="s">
        <v>33083</v>
      </c>
      <c r="C2608" s="59" t="s">
        <v>29414</v>
      </c>
      <c r="D2608" s="59" t="s">
        <v>29415</v>
      </c>
      <c r="E2608" s="59" t="s">
        <v>18516</v>
      </c>
      <c r="F2608" s="59" t="s">
        <v>18516</v>
      </c>
      <c r="G2608" s="59" t="s">
        <v>18516</v>
      </c>
      <c r="H2608" s="59" t="s">
        <v>18516</v>
      </c>
      <c r="I2608" s="59" t="s">
        <v>18516</v>
      </c>
      <c r="J2608" s="59" t="s">
        <v>18516</v>
      </c>
      <c r="K2608" s="59" t="s">
        <v>29707</v>
      </c>
      <c r="L2608" s="59" t="s">
        <v>18516</v>
      </c>
      <c r="M2608" s="59" t="s">
        <v>18516</v>
      </c>
    </row>
    <row r="2609" spans="1:18" s="59" customFormat="1" ht="14.25">
      <c r="A2609" s="59" t="s">
        <v>27793</v>
      </c>
      <c r="B2609" s="59" t="s">
        <v>33084</v>
      </c>
      <c r="C2609" s="59" t="s">
        <v>29940</v>
      </c>
      <c r="D2609" s="59" t="s">
        <v>29941</v>
      </c>
      <c r="E2609" s="164">
        <v>189</v>
      </c>
      <c r="F2609" s="164">
        <v>174</v>
      </c>
      <c r="G2609" s="165">
        <v>0.92</v>
      </c>
      <c r="H2609" s="59" t="s">
        <v>18516</v>
      </c>
      <c r="I2609" s="164">
        <v>87.83</v>
      </c>
      <c r="J2609" s="164">
        <v>261.83</v>
      </c>
      <c r="K2609" s="59">
        <v>120</v>
      </c>
      <c r="L2609" s="59" t="s">
        <v>18516</v>
      </c>
      <c r="M2609" s="59" t="s">
        <v>18516</v>
      </c>
    </row>
    <row r="2610" spans="1:18" s="59" customFormat="1" ht="14.25">
      <c r="A2610" s="59" t="s">
        <v>27787</v>
      </c>
      <c r="B2610" s="59" t="s">
        <v>33085</v>
      </c>
      <c r="C2610" s="59" t="s">
        <v>29940</v>
      </c>
      <c r="D2610" s="59" t="s">
        <v>29941</v>
      </c>
      <c r="E2610" s="164">
        <v>189</v>
      </c>
      <c r="F2610" s="164">
        <v>174</v>
      </c>
      <c r="G2610" s="165">
        <v>0.92</v>
      </c>
      <c r="H2610" s="59" t="s">
        <v>18516</v>
      </c>
      <c r="I2610" s="164">
        <v>87.83</v>
      </c>
      <c r="J2610" s="164">
        <v>261.83</v>
      </c>
      <c r="K2610" s="59">
        <v>77</v>
      </c>
      <c r="L2610" s="59" t="s">
        <v>18516</v>
      </c>
      <c r="M2610" s="59" t="s">
        <v>18516</v>
      </c>
    </row>
    <row r="2611" spans="1:18" s="59" customFormat="1" ht="14.25">
      <c r="A2611" s="59" t="s">
        <v>27799</v>
      </c>
      <c r="B2611" s="59" t="s">
        <v>33086</v>
      </c>
      <c r="C2611" s="59" t="s">
        <v>29940</v>
      </c>
      <c r="D2611" s="59" t="s">
        <v>29941</v>
      </c>
      <c r="E2611" s="164">
        <v>174</v>
      </c>
      <c r="F2611" s="164">
        <v>174</v>
      </c>
      <c r="G2611" s="59" t="s">
        <v>18516</v>
      </c>
      <c r="H2611" s="59" t="s">
        <v>18516</v>
      </c>
      <c r="I2611" s="164">
        <v>87.83</v>
      </c>
      <c r="J2611" s="164">
        <v>261.83</v>
      </c>
      <c r="K2611" s="59">
        <v>28</v>
      </c>
      <c r="L2611" s="59" t="s">
        <v>18516</v>
      </c>
      <c r="M2611" s="59" t="s">
        <v>18516</v>
      </c>
    </row>
    <row r="2612" spans="1:18" s="59" customFormat="1" ht="14.25">
      <c r="A2612" s="59" t="s">
        <v>27790</v>
      </c>
      <c r="B2612" s="59" t="s">
        <v>33087</v>
      </c>
      <c r="C2612" s="59" t="s">
        <v>29940</v>
      </c>
      <c r="D2612" s="59" t="s">
        <v>29941</v>
      </c>
      <c r="E2612" s="164">
        <v>189</v>
      </c>
      <c r="F2612" s="164">
        <v>174</v>
      </c>
      <c r="G2612" s="165">
        <v>0.92</v>
      </c>
      <c r="H2612" s="59" t="s">
        <v>18516</v>
      </c>
      <c r="I2612" s="164">
        <v>87.83</v>
      </c>
      <c r="J2612" s="164">
        <v>261.83</v>
      </c>
      <c r="K2612" s="59">
        <v>138</v>
      </c>
      <c r="L2612" s="59" t="s">
        <v>18516</v>
      </c>
      <c r="M2612" s="59" t="s">
        <v>18516</v>
      </c>
    </row>
    <row r="2613" spans="1:18" s="59" customFormat="1" ht="14.25">
      <c r="A2613" s="59" t="s">
        <v>27796</v>
      </c>
      <c r="B2613" s="59" t="s">
        <v>33088</v>
      </c>
      <c r="C2613" s="59" t="s">
        <v>29940</v>
      </c>
      <c r="D2613" s="59" t="s">
        <v>29941</v>
      </c>
      <c r="E2613" s="164">
        <v>189</v>
      </c>
      <c r="F2613" s="164">
        <v>174</v>
      </c>
      <c r="G2613" s="165">
        <v>0.92</v>
      </c>
      <c r="H2613" s="59" t="s">
        <v>18516</v>
      </c>
      <c r="I2613" s="164">
        <v>87.83</v>
      </c>
      <c r="J2613" s="164">
        <v>261.83</v>
      </c>
      <c r="K2613" s="59">
        <v>33</v>
      </c>
      <c r="L2613" s="59" t="s">
        <v>18516</v>
      </c>
      <c r="M2613" s="59" t="s">
        <v>18516</v>
      </c>
    </row>
    <row r="2614" spans="1:18" s="59" customFormat="1" ht="14.25">
      <c r="A2614" s="59" t="s">
        <v>33089</v>
      </c>
      <c r="B2614" s="59" t="s">
        <v>32492</v>
      </c>
      <c r="C2614" s="59" t="s">
        <v>29610</v>
      </c>
      <c r="D2614" s="59" t="s">
        <v>29611</v>
      </c>
      <c r="E2614" s="59" t="s">
        <v>18516</v>
      </c>
      <c r="F2614" s="59" t="s">
        <v>18516</v>
      </c>
      <c r="G2614" s="59" t="s">
        <v>18516</v>
      </c>
      <c r="H2614" s="59" t="s">
        <v>18516</v>
      </c>
      <c r="I2614" s="59" t="s">
        <v>18516</v>
      </c>
      <c r="J2614" s="59" t="s">
        <v>18516</v>
      </c>
      <c r="K2614" s="59" t="s">
        <v>29707</v>
      </c>
      <c r="L2614" s="59" t="s">
        <v>18516</v>
      </c>
      <c r="M2614" s="59" t="s">
        <v>18516</v>
      </c>
    </row>
    <row r="2615" spans="1:18" s="59" customFormat="1" ht="14.25">
      <c r="A2615" s="59" t="s">
        <v>33090</v>
      </c>
      <c r="B2615" s="59" t="s">
        <v>32493</v>
      </c>
      <c r="C2615" s="59" t="s">
        <v>29610</v>
      </c>
      <c r="D2615" s="59" t="s">
        <v>29611</v>
      </c>
      <c r="E2615" s="59" t="s">
        <v>18516</v>
      </c>
      <c r="F2615" s="59" t="s">
        <v>18516</v>
      </c>
      <c r="G2615" s="59" t="s">
        <v>18516</v>
      </c>
      <c r="H2615" s="59" t="s">
        <v>18516</v>
      </c>
      <c r="I2615" s="59" t="s">
        <v>18516</v>
      </c>
      <c r="J2615" s="59" t="s">
        <v>18516</v>
      </c>
      <c r="K2615" s="59" t="s">
        <v>29707</v>
      </c>
      <c r="L2615" s="59" t="s">
        <v>18516</v>
      </c>
      <c r="M2615" s="59" t="s">
        <v>18516</v>
      </c>
    </row>
    <row r="2616" spans="1:18" s="59" customFormat="1" ht="14.25">
      <c r="A2616" s="59" t="s">
        <v>17910</v>
      </c>
      <c r="B2616" s="59" t="s">
        <v>33091</v>
      </c>
      <c r="C2616" s="59" t="s">
        <v>29619</v>
      </c>
      <c r="D2616" s="59" t="s">
        <v>29620</v>
      </c>
      <c r="E2616" s="164">
        <v>239</v>
      </c>
      <c r="F2616" s="164">
        <v>191</v>
      </c>
      <c r="G2616" s="165">
        <v>0.79</v>
      </c>
      <c r="H2616" s="59" t="s">
        <v>18516</v>
      </c>
      <c r="I2616" s="164">
        <v>53.09</v>
      </c>
      <c r="J2616" s="164">
        <v>244.09</v>
      </c>
      <c r="K2616" s="59">
        <v>2</v>
      </c>
      <c r="L2616" s="59" t="s">
        <v>29439</v>
      </c>
      <c r="M2616" s="59" t="s">
        <v>30529</v>
      </c>
    </row>
    <row r="2617" spans="1:18" s="59" customFormat="1" ht="14.25">
      <c r="A2617" s="59" t="s">
        <v>17916</v>
      </c>
      <c r="B2617" s="59" t="s">
        <v>33091</v>
      </c>
      <c r="C2617" s="59" t="s">
        <v>29619</v>
      </c>
      <c r="D2617" s="59" t="s">
        <v>29620</v>
      </c>
      <c r="E2617" s="164">
        <v>239</v>
      </c>
      <c r="F2617" s="164">
        <v>181</v>
      </c>
      <c r="G2617" s="165">
        <v>0.75</v>
      </c>
      <c r="H2617" s="59" t="s">
        <v>18516</v>
      </c>
      <c r="I2617" s="164">
        <v>53.09</v>
      </c>
      <c r="J2617" s="164">
        <v>234.09</v>
      </c>
      <c r="K2617" s="59">
        <v>76</v>
      </c>
      <c r="L2617" s="59" t="s">
        <v>18516</v>
      </c>
      <c r="M2617" s="59" t="s">
        <v>18516</v>
      </c>
    </row>
    <row r="2618" spans="1:18" s="59" customFormat="1" ht="14.25">
      <c r="A2618" s="59" t="s">
        <v>17913</v>
      </c>
      <c r="B2618" s="59" t="s">
        <v>33091</v>
      </c>
      <c r="C2618" s="59" t="s">
        <v>29619</v>
      </c>
      <c r="D2618" s="59" t="s">
        <v>29620</v>
      </c>
      <c r="E2618" s="164">
        <v>239</v>
      </c>
      <c r="F2618" s="164">
        <v>181</v>
      </c>
      <c r="G2618" s="165">
        <v>0.75</v>
      </c>
      <c r="H2618" s="59" t="s">
        <v>18516</v>
      </c>
      <c r="I2618" s="164">
        <v>53.09</v>
      </c>
      <c r="J2618" s="164">
        <v>234.09</v>
      </c>
      <c r="K2618" s="59">
        <v>102</v>
      </c>
      <c r="L2618" s="59" t="s">
        <v>29439</v>
      </c>
      <c r="M2618" s="59" t="s">
        <v>30529</v>
      </c>
    </row>
    <row r="2619" spans="1:18" s="59" customFormat="1" ht="14.25">
      <c r="A2619" s="59" t="s">
        <v>17898</v>
      </c>
      <c r="B2619" s="59" t="s">
        <v>33092</v>
      </c>
      <c r="C2619" s="59" t="s">
        <v>29619</v>
      </c>
      <c r="D2619" s="59" t="s">
        <v>29620</v>
      </c>
      <c r="E2619" s="164">
        <v>199</v>
      </c>
      <c r="F2619" s="164">
        <v>99</v>
      </c>
      <c r="G2619" s="165">
        <v>0.49</v>
      </c>
      <c r="H2619" s="59" t="s">
        <v>18516</v>
      </c>
      <c r="I2619" s="164">
        <v>49.14</v>
      </c>
      <c r="J2619" s="164">
        <v>148.14</v>
      </c>
      <c r="K2619" s="59">
        <v>0</v>
      </c>
      <c r="L2619" s="59" t="s">
        <v>18516</v>
      </c>
      <c r="M2619" s="59" t="s">
        <v>18516</v>
      </c>
    </row>
    <row r="2620" spans="1:18" s="59" customFormat="1" ht="14.25">
      <c r="A2620" s="59" t="s">
        <v>17895</v>
      </c>
      <c r="B2620" s="59" t="s">
        <v>33093</v>
      </c>
      <c r="C2620" s="59" t="s">
        <v>29619</v>
      </c>
      <c r="D2620" s="59" t="s">
        <v>29620</v>
      </c>
      <c r="E2620" s="164">
        <v>199</v>
      </c>
      <c r="F2620" s="164">
        <v>139</v>
      </c>
      <c r="G2620" s="165">
        <v>0.69</v>
      </c>
      <c r="H2620" s="59" t="s">
        <v>18516</v>
      </c>
      <c r="I2620" s="164">
        <v>49.14</v>
      </c>
      <c r="J2620" s="164">
        <v>188.14</v>
      </c>
      <c r="K2620" s="59">
        <v>0</v>
      </c>
      <c r="L2620" s="59" t="s">
        <v>18516</v>
      </c>
      <c r="M2620" s="59" t="s">
        <v>18516</v>
      </c>
    </row>
    <row r="2621" spans="1:18" s="59" customFormat="1" ht="14.25">
      <c r="A2621" s="59" t="s">
        <v>27846</v>
      </c>
      <c r="B2621" s="59" t="s">
        <v>33094</v>
      </c>
      <c r="C2621" s="59" t="s">
        <v>30894</v>
      </c>
      <c r="D2621" s="59" t="s">
        <v>30895</v>
      </c>
      <c r="E2621" s="164">
        <v>169</v>
      </c>
      <c r="F2621" s="164">
        <v>134</v>
      </c>
      <c r="G2621" s="165">
        <v>0.79</v>
      </c>
      <c r="H2621" s="59" t="s">
        <v>18516</v>
      </c>
      <c r="I2621" s="164">
        <v>38.44</v>
      </c>
      <c r="J2621" s="164">
        <v>172.44</v>
      </c>
      <c r="K2621" s="59">
        <v>83</v>
      </c>
      <c r="L2621" s="59" t="s">
        <v>18516</v>
      </c>
      <c r="M2621" s="59" t="s">
        <v>18516</v>
      </c>
    </row>
    <row r="2622" spans="1:18" s="59" customFormat="1" ht="14.25">
      <c r="A2622" s="59" t="s">
        <v>27843</v>
      </c>
      <c r="B2622" s="59" t="s">
        <v>33095</v>
      </c>
      <c r="C2622" s="59" t="s">
        <v>30894</v>
      </c>
      <c r="D2622" s="59" t="s">
        <v>30895</v>
      </c>
      <c r="E2622" s="164">
        <v>169</v>
      </c>
      <c r="F2622" s="164">
        <v>134</v>
      </c>
      <c r="G2622" s="165">
        <v>0.79</v>
      </c>
      <c r="H2622" s="59" t="s">
        <v>18516</v>
      </c>
      <c r="I2622" s="164">
        <v>38.44</v>
      </c>
      <c r="J2622" s="164">
        <v>172.44</v>
      </c>
      <c r="K2622" s="59">
        <v>0</v>
      </c>
      <c r="L2622" s="59" t="s">
        <v>18516</v>
      </c>
      <c r="M2622" s="59" t="s">
        <v>18516</v>
      </c>
    </row>
    <row r="2623" spans="1:18" s="59" customFormat="1" ht="14.25">
      <c r="A2623" s="59" t="s">
        <v>27849</v>
      </c>
      <c r="B2623" s="59" t="s">
        <v>33096</v>
      </c>
      <c r="C2623" s="59" t="s">
        <v>30894</v>
      </c>
      <c r="D2623" s="59" t="s">
        <v>30895</v>
      </c>
      <c r="E2623" s="59" t="s">
        <v>18516</v>
      </c>
      <c r="F2623" s="59" t="s">
        <v>18516</v>
      </c>
      <c r="G2623" s="59" t="s">
        <v>18516</v>
      </c>
      <c r="H2623" s="59" t="s">
        <v>18516</v>
      </c>
      <c r="I2623" s="59" t="s">
        <v>18516</v>
      </c>
      <c r="J2623" s="59" t="s">
        <v>18516</v>
      </c>
      <c r="K2623" s="59" t="s">
        <v>29707</v>
      </c>
      <c r="L2623" s="59" t="s">
        <v>18516</v>
      </c>
      <c r="M2623" s="59" t="s">
        <v>18516</v>
      </c>
    </row>
    <row r="2624" spans="1:18" s="59" customFormat="1" ht="14.25">
      <c r="A2624" s="59" t="s">
        <v>18226</v>
      </c>
      <c r="B2624" s="59" t="s">
        <v>32141</v>
      </c>
      <c r="C2624" s="59" t="s">
        <v>30894</v>
      </c>
      <c r="D2624" s="59" t="s">
        <v>30895</v>
      </c>
      <c r="E2624" s="164">
        <v>269</v>
      </c>
      <c r="F2624" s="164">
        <v>209</v>
      </c>
      <c r="G2624" s="165">
        <v>0.77</v>
      </c>
      <c r="H2624" s="59" t="s">
        <v>18516</v>
      </c>
      <c r="I2624" s="164">
        <v>57.06</v>
      </c>
      <c r="J2624" s="164">
        <v>266.06</v>
      </c>
      <c r="K2624" s="59">
        <v>52</v>
      </c>
      <c r="L2624" s="59" t="s">
        <v>29439</v>
      </c>
      <c r="M2624" s="59" t="s">
        <v>29446</v>
      </c>
    </row>
    <row r="2625" spans="1:18" s="59" customFormat="1" ht="14.25">
      <c r="A2625" s="59" t="s">
        <v>18232</v>
      </c>
      <c r="B2625" s="59" t="s">
        <v>33097</v>
      </c>
      <c r="C2625" s="59" t="s">
        <v>30894</v>
      </c>
      <c r="D2625" s="59" t="s">
        <v>30895</v>
      </c>
      <c r="E2625" s="59" t="s">
        <v>18516</v>
      </c>
      <c r="F2625" s="59" t="s">
        <v>18516</v>
      </c>
      <c r="G2625" s="59" t="s">
        <v>18516</v>
      </c>
      <c r="H2625" s="59" t="s">
        <v>18516</v>
      </c>
      <c r="I2625" s="59" t="s">
        <v>18516</v>
      </c>
      <c r="J2625" s="59" t="s">
        <v>18516</v>
      </c>
      <c r="K2625" s="59" t="s">
        <v>29707</v>
      </c>
      <c r="L2625" s="59" t="s">
        <v>18516</v>
      </c>
      <c r="M2625" s="59" t="s">
        <v>18516</v>
      </c>
    </row>
    <row r="2626" spans="1:18" s="59" customFormat="1" ht="14.25">
      <c r="A2626" s="59" t="s">
        <v>18235</v>
      </c>
      <c r="B2626" s="59" t="s">
        <v>33098</v>
      </c>
      <c r="C2626" s="59" t="s">
        <v>30894</v>
      </c>
      <c r="D2626" s="59" t="s">
        <v>30895</v>
      </c>
      <c r="E2626" s="59" t="s">
        <v>18516</v>
      </c>
      <c r="F2626" s="59" t="s">
        <v>18516</v>
      </c>
      <c r="G2626" s="59" t="s">
        <v>18516</v>
      </c>
      <c r="H2626" s="59" t="s">
        <v>18516</v>
      </c>
      <c r="I2626" s="59" t="s">
        <v>18516</v>
      </c>
      <c r="J2626" s="59" t="s">
        <v>18516</v>
      </c>
      <c r="K2626" s="59" t="s">
        <v>29707</v>
      </c>
      <c r="L2626" s="59" t="s">
        <v>18516</v>
      </c>
      <c r="M2626" s="59" t="s">
        <v>18516</v>
      </c>
    </row>
    <row r="2627" spans="1:18" s="59" customFormat="1" ht="14.25">
      <c r="A2627" s="59" t="s">
        <v>18238</v>
      </c>
      <c r="B2627" s="59" t="s">
        <v>33099</v>
      </c>
      <c r="C2627" s="59" t="s">
        <v>30894</v>
      </c>
      <c r="D2627" s="59" t="s">
        <v>30895</v>
      </c>
      <c r="E2627" s="59" t="s">
        <v>18516</v>
      </c>
      <c r="F2627" s="59" t="s">
        <v>18516</v>
      </c>
      <c r="G2627" s="59" t="s">
        <v>18516</v>
      </c>
      <c r="H2627" s="59" t="s">
        <v>18516</v>
      </c>
      <c r="I2627" s="59" t="s">
        <v>18516</v>
      </c>
      <c r="J2627" s="59" t="s">
        <v>18516</v>
      </c>
      <c r="K2627" s="59" t="s">
        <v>29707</v>
      </c>
      <c r="L2627" s="59" t="s">
        <v>18516</v>
      </c>
      <c r="M2627" s="59" t="s">
        <v>18516</v>
      </c>
    </row>
    <row r="2628" spans="1:18" s="59" customFormat="1" ht="14.25">
      <c r="A2628" s="59" t="s">
        <v>18241</v>
      </c>
      <c r="B2628" s="59" t="s">
        <v>33100</v>
      </c>
      <c r="C2628" s="59" t="s">
        <v>30894</v>
      </c>
      <c r="D2628" s="59" t="s">
        <v>30895</v>
      </c>
      <c r="E2628" s="59" t="s">
        <v>18516</v>
      </c>
      <c r="F2628" s="59" t="s">
        <v>18516</v>
      </c>
      <c r="G2628" s="59" t="s">
        <v>18516</v>
      </c>
      <c r="H2628" s="59" t="s">
        <v>18516</v>
      </c>
      <c r="I2628" s="59" t="s">
        <v>18516</v>
      </c>
      <c r="J2628" s="59" t="s">
        <v>18516</v>
      </c>
      <c r="K2628" s="59" t="s">
        <v>29707</v>
      </c>
      <c r="L2628" s="59" t="s">
        <v>18516</v>
      </c>
      <c r="M2628" s="59" t="s">
        <v>18516</v>
      </c>
    </row>
    <row r="2629" spans="1:18" s="59" customFormat="1" ht="14.25">
      <c r="A2629" s="59" t="s">
        <v>18500</v>
      </c>
      <c r="B2629" s="59" t="s">
        <v>33101</v>
      </c>
      <c r="C2629" s="59" t="s">
        <v>30894</v>
      </c>
      <c r="D2629" s="59" t="s">
        <v>30895</v>
      </c>
      <c r="E2629" s="164">
        <v>209</v>
      </c>
      <c r="F2629" s="164">
        <v>179</v>
      </c>
      <c r="G2629" s="165">
        <v>0.85</v>
      </c>
      <c r="H2629" s="59" t="s">
        <v>18516</v>
      </c>
      <c r="I2629" s="164">
        <v>53.09</v>
      </c>
      <c r="J2629" s="164">
        <v>232.09</v>
      </c>
      <c r="K2629" s="59">
        <v>15</v>
      </c>
      <c r="L2629" s="59" t="s">
        <v>18516</v>
      </c>
      <c r="M2629" s="59" t="s">
        <v>18516</v>
      </c>
    </row>
    <row r="2630" spans="1:18" s="59" customFormat="1" ht="14.25">
      <c r="A2630" s="59" t="s">
        <v>18503</v>
      </c>
      <c r="B2630" s="59" t="s">
        <v>33102</v>
      </c>
      <c r="C2630" s="59" t="s">
        <v>30894</v>
      </c>
      <c r="D2630" s="59" t="s">
        <v>30895</v>
      </c>
      <c r="E2630" s="164">
        <v>209</v>
      </c>
      <c r="F2630" s="164">
        <v>179</v>
      </c>
      <c r="G2630" s="165">
        <v>0.85</v>
      </c>
      <c r="H2630" s="59" t="s">
        <v>18516</v>
      </c>
      <c r="I2630" s="164">
        <v>53.09</v>
      </c>
      <c r="J2630" s="164">
        <v>232.09</v>
      </c>
      <c r="K2630" s="59">
        <v>11</v>
      </c>
      <c r="L2630" s="59" t="s">
        <v>18516</v>
      </c>
      <c r="M2630" s="59" t="s">
        <v>18516</v>
      </c>
    </row>
    <row r="2631" spans="1:18" s="59" customFormat="1" ht="14.25">
      <c r="A2631" s="59" t="s">
        <v>18506</v>
      </c>
      <c r="B2631" s="59" t="s">
        <v>33103</v>
      </c>
      <c r="C2631" s="59" t="s">
        <v>30894</v>
      </c>
      <c r="D2631" s="59" t="s">
        <v>30895</v>
      </c>
      <c r="E2631" s="164">
        <v>209</v>
      </c>
      <c r="F2631" s="164">
        <v>179</v>
      </c>
      <c r="G2631" s="165">
        <v>0.85</v>
      </c>
      <c r="H2631" s="59" t="s">
        <v>18516</v>
      </c>
      <c r="I2631" s="164">
        <v>53.09</v>
      </c>
      <c r="J2631" s="164">
        <v>232.09</v>
      </c>
      <c r="K2631" s="59">
        <v>41</v>
      </c>
      <c r="L2631" s="59" t="s">
        <v>18516</v>
      </c>
      <c r="M2631" s="59" t="s">
        <v>18516</v>
      </c>
    </row>
    <row r="2632" spans="1:18" s="59" customFormat="1" ht="14.25">
      <c r="A2632" s="59" t="s">
        <v>17901</v>
      </c>
      <c r="B2632" s="59" t="s">
        <v>33104</v>
      </c>
      <c r="C2632" s="59" t="s">
        <v>29619</v>
      </c>
      <c r="D2632" s="59" t="s">
        <v>29620</v>
      </c>
      <c r="E2632" s="164">
        <v>289</v>
      </c>
      <c r="F2632" s="164">
        <v>201</v>
      </c>
      <c r="G2632" s="165">
        <v>0.69</v>
      </c>
      <c r="H2632" s="59" t="s">
        <v>18516</v>
      </c>
      <c r="I2632" s="164">
        <v>100.76</v>
      </c>
      <c r="J2632" s="164">
        <v>301.76</v>
      </c>
      <c r="K2632" s="59">
        <v>0</v>
      </c>
      <c r="L2632" s="59" t="s">
        <v>18516</v>
      </c>
      <c r="M2632" s="59" t="s">
        <v>18516</v>
      </c>
    </row>
    <row r="2633" spans="1:18" s="59" customFormat="1" ht="14.25">
      <c r="A2633" s="59" t="s">
        <v>2164</v>
      </c>
      <c r="B2633" s="59" t="s">
        <v>33105</v>
      </c>
      <c r="C2633" s="59" t="s">
        <v>29509</v>
      </c>
      <c r="D2633" s="59" t="s">
        <v>29510</v>
      </c>
      <c r="E2633" s="164">
        <v>135</v>
      </c>
      <c r="F2633" s="164">
        <v>97</v>
      </c>
      <c r="G2633" s="165">
        <v>0.71</v>
      </c>
      <c r="H2633" s="59" t="s">
        <v>18516</v>
      </c>
      <c r="I2633" s="164">
        <v>38.44</v>
      </c>
      <c r="J2633" s="164">
        <v>135.44</v>
      </c>
      <c r="K2633" s="59">
        <v>398</v>
      </c>
      <c r="L2633" s="59" t="s">
        <v>18516</v>
      </c>
      <c r="M2633" s="59" t="s">
        <v>18516</v>
      </c>
    </row>
    <row r="2634" spans="1:18" s="59" customFormat="1" ht="14.25">
      <c r="A2634" s="59" t="s">
        <v>2167</v>
      </c>
      <c r="B2634" s="59" t="s">
        <v>33106</v>
      </c>
      <c r="C2634" s="59" t="s">
        <v>29509</v>
      </c>
      <c r="D2634" s="59" t="s">
        <v>29510</v>
      </c>
      <c r="E2634" s="164">
        <v>135</v>
      </c>
      <c r="F2634" s="164">
        <v>97</v>
      </c>
      <c r="G2634" s="165">
        <v>0.71</v>
      </c>
      <c r="H2634" s="59" t="s">
        <v>18516</v>
      </c>
      <c r="I2634" s="164">
        <v>38.44</v>
      </c>
      <c r="J2634" s="164">
        <v>135.44</v>
      </c>
      <c r="K2634" s="59">
        <v>558</v>
      </c>
      <c r="L2634" s="59" t="s">
        <v>18516</v>
      </c>
      <c r="M2634" s="59" t="s">
        <v>18516</v>
      </c>
    </row>
    <row r="2635" spans="1:18" s="59" customFormat="1" ht="14.25">
      <c r="A2635" s="59" t="s">
        <v>24696</v>
      </c>
      <c r="B2635" s="59" t="s">
        <v>33107</v>
      </c>
      <c r="C2635" s="59" t="s">
        <v>29509</v>
      </c>
      <c r="D2635" s="59" t="s">
        <v>29510</v>
      </c>
      <c r="E2635" s="59" t="s">
        <v>18516</v>
      </c>
      <c r="F2635" s="59" t="s">
        <v>18516</v>
      </c>
      <c r="G2635" s="59" t="s">
        <v>18516</v>
      </c>
      <c r="H2635" s="59" t="s">
        <v>18516</v>
      </c>
      <c r="I2635" s="59" t="s">
        <v>18516</v>
      </c>
      <c r="J2635" s="59" t="s">
        <v>18516</v>
      </c>
      <c r="K2635" s="59" t="s">
        <v>29707</v>
      </c>
      <c r="L2635" s="59" t="s">
        <v>18516</v>
      </c>
      <c r="M2635" s="59" t="s">
        <v>18516</v>
      </c>
    </row>
    <row r="2636" spans="1:18" s="59" customFormat="1" ht="14.25">
      <c r="A2636" s="59" t="s">
        <v>33108</v>
      </c>
      <c r="B2636" s="59" t="s">
        <v>33109</v>
      </c>
      <c r="C2636" s="59" t="s">
        <v>29509</v>
      </c>
      <c r="D2636" s="59" t="s">
        <v>29510</v>
      </c>
      <c r="E2636" s="59" t="s">
        <v>18516</v>
      </c>
      <c r="F2636" s="59" t="s">
        <v>18516</v>
      </c>
      <c r="G2636" s="59" t="s">
        <v>18516</v>
      </c>
      <c r="H2636" s="59" t="s">
        <v>18516</v>
      </c>
      <c r="I2636" s="59" t="s">
        <v>18516</v>
      </c>
      <c r="J2636" s="59" t="s">
        <v>18516</v>
      </c>
      <c r="K2636" s="59" t="s">
        <v>29707</v>
      </c>
      <c r="L2636" s="59" t="s">
        <v>18516</v>
      </c>
      <c r="M2636" s="59" t="s">
        <v>18516</v>
      </c>
    </row>
    <row r="2637" spans="1:18" s="59" customFormat="1" ht="14.25">
      <c r="A2637" s="59" t="s">
        <v>2173</v>
      </c>
      <c r="B2637" s="59" t="s">
        <v>33110</v>
      </c>
      <c r="C2637" s="59" t="s">
        <v>29509</v>
      </c>
      <c r="D2637" s="59" t="s">
        <v>29510</v>
      </c>
      <c r="E2637" s="164">
        <v>135</v>
      </c>
      <c r="F2637" s="164">
        <v>97</v>
      </c>
      <c r="G2637" s="165">
        <v>0.71</v>
      </c>
      <c r="H2637" s="59" t="s">
        <v>18516</v>
      </c>
      <c r="I2637" s="164">
        <v>38.44</v>
      </c>
      <c r="J2637" s="164">
        <v>135.44</v>
      </c>
      <c r="K2637" s="59">
        <v>78</v>
      </c>
      <c r="L2637" s="59" t="s">
        <v>29439</v>
      </c>
      <c r="M2637" s="59" t="s">
        <v>29902</v>
      </c>
    </row>
    <row r="2638" spans="1:18" s="59" customFormat="1" ht="14.25">
      <c r="A2638" s="59" t="s">
        <v>33111</v>
      </c>
      <c r="B2638" s="59" t="s">
        <v>33112</v>
      </c>
      <c r="C2638" s="59" t="s">
        <v>29509</v>
      </c>
      <c r="D2638" s="59" t="s">
        <v>29510</v>
      </c>
      <c r="E2638" s="164">
        <v>120</v>
      </c>
      <c r="F2638" s="164">
        <v>95</v>
      </c>
      <c r="G2638" s="165">
        <v>0.79</v>
      </c>
      <c r="H2638" s="59" t="s">
        <v>18516</v>
      </c>
      <c r="I2638" s="164">
        <v>39.69</v>
      </c>
      <c r="J2638" s="164">
        <v>134.69</v>
      </c>
      <c r="K2638" s="59">
        <v>103</v>
      </c>
      <c r="L2638" s="59" t="s">
        <v>18516</v>
      </c>
      <c r="M2638" s="59" t="s">
        <v>18516</v>
      </c>
    </row>
    <row r="2639" spans="1:18" s="59" customFormat="1" ht="14.25">
      <c r="A2639" s="59" t="s">
        <v>12806</v>
      </c>
      <c r="B2639" s="59" t="s">
        <v>33113</v>
      </c>
      <c r="C2639" s="59" t="s">
        <v>29509</v>
      </c>
      <c r="D2639" s="59" t="s">
        <v>29510</v>
      </c>
      <c r="E2639" s="164">
        <v>120</v>
      </c>
      <c r="F2639" s="164">
        <v>95</v>
      </c>
      <c r="G2639" s="165">
        <v>0.79</v>
      </c>
      <c r="H2639" s="59" t="s">
        <v>18516</v>
      </c>
      <c r="I2639" s="164">
        <v>39.69</v>
      </c>
      <c r="J2639" s="164">
        <v>134.69</v>
      </c>
      <c r="K2639" s="59">
        <v>86</v>
      </c>
      <c r="L2639" s="59" t="s">
        <v>18516</v>
      </c>
      <c r="M2639" s="59" t="s">
        <v>18516</v>
      </c>
    </row>
    <row r="2640" spans="1:18" s="59" customFormat="1" ht="14.25">
      <c r="A2640" s="59" t="s">
        <v>12847</v>
      </c>
      <c r="B2640" s="59" t="s">
        <v>33114</v>
      </c>
      <c r="C2640" s="59" t="s">
        <v>29509</v>
      </c>
      <c r="D2640" s="59" t="s">
        <v>29510</v>
      </c>
      <c r="E2640" s="164">
        <v>120</v>
      </c>
      <c r="F2640" s="164">
        <v>95</v>
      </c>
      <c r="G2640" s="165">
        <v>0.79</v>
      </c>
      <c r="H2640" s="59" t="s">
        <v>18516</v>
      </c>
      <c r="I2640" s="164">
        <v>39.69</v>
      </c>
      <c r="J2640" s="164">
        <v>134.69</v>
      </c>
      <c r="K2640" s="59">
        <v>246</v>
      </c>
      <c r="L2640" s="59" t="s">
        <v>18516</v>
      </c>
      <c r="M2640" s="59" t="s">
        <v>18516</v>
      </c>
    </row>
    <row r="2641" spans="1:18" s="59" customFormat="1" ht="14.25">
      <c r="A2641" s="59" t="s">
        <v>524</v>
      </c>
      <c r="B2641" s="59" t="s">
        <v>33115</v>
      </c>
      <c r="C2641" s="59" t="s">
        <v>29509</v>
      </c>
      <c r="D2641" s="59" t="s">
        <v>29510</v>
      </c>
      <c r="E2641" s="59" t="s">
        <v>18516</v>
      </c>
      <c r="F2641" s="59" t="s">
        <v>18516</v>
      </c>
      <c r="G2641" s="59" t="s">
        <v>18516</v>
      </c>
      <c r="H2641" s="59" t="s">
        <v>18516</v>
      </c>
      <c r="I2641" s="59" t="s">
        <v>18516</v>
      </c>
      <c r="J2641" s="59" t="s">
        <v>18516</v>
      </c>
      <c r="K2641" s="59" t="s">
        <v>29707</v>
      </c>
      <c r="L2641" s="59" t="s">
        <v>18516</v>
      </c>
      <c r="M2641" s="59" t="s">
        <v>18516</v>
      </c>
    </row>
    <row r="2642" spans="1:18" s="59" customFormat="1" ht="14.25">
      <c r="A2642" s="59" t="s">
        <v>12839</v>
      </c>
      <c r="B2642" s="59" t="s">
        <v>33116</v>
      </c>
      <c r="C2642" s="59" t="s">
        <v>29509</v>
      </c>
      <c r="D2642" s="59" t="s">
        <v>29510</v>
      </c>
      <c r="E2642" s="164">
        <v>100</v>
      </c>
      <c r="F2642" s="164">
        <v>85</v>
      </c>
      <c r="G2642" s="165">
        <v>0.85</v>
      </c>
      <c r="H2642" s="59" t="s">
        <v>18516</v>
      </c>
      <c r="I2642" s="164">
        <v>38.76</v>
      </c>
      <c r="J2642" s="164">
        <v>123.76</v>
      </c>
      <c r="K2642" s="59">
        <v>160</v>
      </c>
      <c r="L2642" s="59" t="s">
        <v>18516</v>
      </c>
      <c r="M2642" s="59" t="s">
        <v>18516</v>
      </c>
    </row>
    <row r="2643" spans="1:18" s="59" customFormat="1" ht="14.25">
      <c r="A2643" s="59" t="s">
        <v>12844</v>
      </c>
      <c r="B2643" s="59" t="s">
        <v>30361</v>
      </c>
      <c r="C2643" s="59" t="s">
        <v>29509</v>
      </c>
      <c r="D2643" s="59" t="s">
        <v>29510</v>
      </c>
      <c r="E2643" s="59" t="s">
        <v>18516</v>
      </c>
      <c r="F2643" s="59" t="s">
        <v>18516</v>
      </c>
      <c r="G2643" s="59" t="s">
        <v>18516</v>
      </c>
      <c r="H2643" s="59" t="s">
        <v>18516</v>
      </c>
      <c r="I2643" s="59" t="s">
        <v>18516</v>
      </c>
      <c r="J2643" s="59" t="s">
        <v>18516</v>
      </c>
      <c r="K2643" s="59" t="s">
        <v>29707</v>
      </c>
      <c r="L2643" s="59" t="s">
        <v>18516</v>
      </c>
      <c r="M2643" s="59" t="s">
        <v>18516</v>
      </c>
    </row>
    <row r="2644" spans="1:18" s="59" customFormat="1" ht="14.25">
      <c r="A2644" s="59" t="s">
        <v>512</v>
      </c>
      <c r="B2644" s="59" t="s">
        <v>30356</v>
      </c>
      <c r="C2644" s="59" t="s">
        <v>29509</v>
      </c>
      <c r="D2644" s="59" t="s">
        <v>29510</v>
      </c>
      <c r="E2644" s="164">
        <v>100</v>
      </c>
      <c r="F2644" s="164">
        <v>85</v>
      </c>
      <c r="G2644" s="165">
        <v>0.85</v>
      </c>
      <c r="H2644" s="59" t="s">
        <v>18516</v>
      </c>
      <c r="I2644" s="164">
        <v>38.76</v>
      </c>
      <c r="J2644" s="164">
        <v>123.76</v>
      </c>
      <c r="K2644" s="59">
        <v>132</v>
      </c>
      <c r="L2644" s="59" t="s">
        <v>18516</v>
      </c>
      <c r="M2644" s="59" t="s">
        <v>18516</v>
      </c>
    </row>
    <row r="2645" spans="1:18" s="59" customFormat="1" ht="14.25">
      <c r="A2645" s="59" t="s">
        <v>33117</v>
      </c>
      <c r="B2645" s="59" t="s">
        <v>30354</v>
      </c>
      <c r="C2645" s="59" t="s">
        <v>29509</v>
      </c>
      <c r="D2645" s="59" t="s">
        <v>29510</v>
      </c>
      <c r="E2645" s="59" t="s">
        <v>18516</v>
      </c>
      <c r="F2645" s="59" t="s">
        <v>18516</v>
      </c>
      <c r="G2645" s="59" t="s">
        <v>18516</v>
      </c>
      <c r="H2645" s="59" t="s">
        <v>18516</v>
      </c>
      <c r="I2645" s="59" t="s">
        <v>18516</v>
      </c>
      <c r="J2645" s="59" t="s">
        <v>18516</v>
      </c>
      <c r="K2645" s="59" t="s">
        <v>29707</v>
      </c>
      <c r="L2645" s="59" t="s">
        <v>18516</v>
      </c>
      <c r="M2645" s="59" t="s">
        <v>18516</v>
      </c>
    </row>
    <row r="2646" spans="1:18" s="59" customFormat="1" ht="14.25">
      <c r="A2646" s="59" t="s">
        <v>33118</v>
      </c>
      <c r="B2646" s="59" t="s">
        <v>33119</v>
      </c>
      <c r="C2646" s="59" t="s">
        <v>30281</v>
      </c>
      <c r="D2646" s="59" t="s">
        <v>30282</v>
      </c>
      <c r="E2646" s="59" t="s">
        <v>18516</v>
      </c>
      <c r="F2646" s="59" t="s">
        <v>18516</v>
      </c>
      <c r="G2646" s="59" t="s">
        <v>18516</v>
      </c>
      <c r="H2646" s="59" t="s">
        <v>18516</v>
      </c>
      <c r="I2646" s="59" t="s">
        <v>18516</v>
      </c>
      <c r="J2646" s="59" t="s">
        <v>18516</v>
      </c>
      <c r="K2646" s="59" t="s">
        <v>29707</v>
      </c>
      <c r="L2646" s="59" t="s">
        <v>18516</v>
      </c>
      <c r="M2646" s="59" t="s">
        <v>18516</v>
      </c>
    </row>
    <row r="2647" spans="1:18" s="59" customFormat="1" ht="14.25">
      <c r="A2647" s="59" t="s">
        <v>24743</v>
      </c>
      <c r="B2647" s="59" t="s">
        <v>33120</v>
      </c>
      <c r="C2647" s="59" t="s">
        <v>30894</v>
      </c>
      <c r="D2647" s="59" t="s">
        <v>30895</v>
      </c>
      <c r="E2647" s="59" t="s">
        <v>18516</v>
      </c>
      <c r="F2647" s="59" t="s">
        <v>18516</v>
      </c>
      <c r="G2647" s="59" t="s">
        <v>18516</v>
      </c>
      <c r="H2647" s="59" t="s">
        <v>18516</v>
      </c>
      <c r="I2647" s="59" t="s">
        <v>18516</v>
      </c>
      <c r="J2647" s="59" t="s">
        <v>18516</v>
      </c>
      <c r="K2647" s="59" t="s">
        <v>29707</v>
      </c>
      <c r="L2647" s="59" t="s">
        <v>18516</v>
      </c>
      <c r="M2647" s="59" t="s">
        <v>18516</v>
      </c>
    </row>
    <row r="2648" spans="1:18" s="59" customFormat="1" ht="14.25">
      <c r="A2648" s="59" t="s">
        <v>18309</v>
      </c>
      <c r="B2648" s="59" t="s">
        <v>33121</v>
      </c>
      <c r="C2648" s="59" t="s">
        <v>29414</v>
      </c>
      <c r="D2648" s="59" t="s">
        <v>29415</v>
      </c>
      <c r="E2648" s="59" t="s">
        <v>18516</v>
      </c>
      <c r="F2648" s="59" t="s">
        <v>18516</v>
      </c>
      <c r="G2648" s="59" t="s">
        <v>18516</v>
      </c>
      <c r="H2648" s="59" t="s">
        <v>18516</v>
      </c>
      <c r="I2648" s="59" t="s">
        <v>18516</v>
      </c>
      <c r="J2648" s="59" t="s">
        <v>18516</v>
      </c>
      <c r="K2648" s="59" t="s">
        <v>29707</v>
      </c>
      <c r="L2648" s="59" t="s">
        <v>18516</v>
      </c>
      <c r="M2648" s="59" t="s">
        <v>18516</v>
      </c>
    </row>
    <row r="2649" spans="1:18" s="59" customFormat="1" ht="14.25">
      <c r="A2649" s="59" t="s">
        <v>33122</v>
      </c>
      <c r="B2649" s="59" t="s">
        <v>33123</v>
      </c>
      <c r="C2649" s="59" t="s">
        <v>29408</v>
      </c>
      <c r="D2649" s="59" t="s">
        <v>29409</v>
      </c>
      <c r="E2649" s="59" t="s">
        <v>18516</v>
      </c>
      <c r="F2649" s="59" t="s">
        <v>18516</v>
      </c>
      <c r="G2649" s="59" t="s">
        <v>18516</v>
      </c>
      <c r="H2649" s="59" t="s">
        <v>18516</v>
      </c>
      <c r="I2649" s="59" t="s">
        <v>18516</v>
      </c>
      <c r="J2649" s="59" t="s">
        <v>18516</v>
      </c>
      <c r="K2649" s="59" t="s">
        <v>29707</v>
      </c>
      <c r="L2649" s="59" t="s">
        <v>18516</v>
      </c>
      <c r="M2649" s="59" t="s">
        <v>18516</v>
      </c>
    </row>
    <row r="2650" spans="1:18" s="59" customFormat="1" ht="14.25">
      <c r="A2650" s="59" t="s">
        <v>33124</v>
      </c>
      <c r="B2650" s="59" t="s">
        <v>33125</v>
      </c>
      <c r="C2650" s="59" t="s">
        <v>29408</v>
      </c>
      <c r="D2650" s="59" t="s">
        <v>29409</v>
      </c>
      <c r="E2650" s="59" t="s">
        <v>18516</v>
      </c>
      <c r="F2650" s="59" t="s">
        <v>18516</v>
      </c>
      <c r="G2650" s="59" t="s">
        <v>18516</v>
      </c>
      <c r="H2650" s="59" t="s">
        <v>18516</v>
      </c>
      <c r="I2650" s="59" t="s">
        <v>18516</v>
      </c>
      <c r="J2650" s="59" t="s">
        <v>18516</v>
      </c>
      <c r="K2650" s="59" t="s">
        <v>29707</v>
      </c>
      <c r="L2650" s="59" t="s">
        <v>18516</v>
      </c>
      <c r="M2650" s="59" t="s">
        <v>18516</v>
      </c>
    </row>
    <row r="2651" spans="1:18" s="59" customFormat="1" ht="14.25">
      <c r="A2651" s="59" t="s">
        <v>18294</v>
      </c>
      <c r="B2651" s="59" t="s">
        <v>33126</v>
      </c>
      <c r="C2651" s="59" t="s">
        <v>29408</v>
      </c>
      <c r="D2651" s="59" t="s">
        <v>29409</v>
      </c>
      <c r="E2651" s="164">
        <v>250</v>
      </c>
      <c r="F2651" s="164">
        <v>250</v>
      </c>
      <c r="G2651" s="59" t="s">
        <v>18516</v>
      </c>
      <c r="H2651" s="59" t="s">
        <v>18516</v>
      </c>
      <c r="I2651" s="164">
        <v>94.11</v>
      </c>
      <c r="J2651" s="164">
        <v>344.11</v>
      </c>
      <c r="K2651" s="59">
        <v>0</v>
      </c>
      <c r="L2651" s="59" t="s">
        <v>18516</v>
      </c>
      <c r="M2651" s="59" t="s">
        <v>18516</v>
      </c>
    </row>
    <row r="2652" spans="1:18" s="59" customFormat="1" ht="14.25">
      <c r="A2652" s="59" t="s">
        <v>18300</v>
      </c>
      <c r="B2652" s="59" t="s">
        <v>33127</v>
      </c>
      <c r="C2652" s="59" t="s">
        <v>29408</v>
      </c>
      <c r="D2652" s="59" t="s">
        <v>29409</v>
      </c>
      <c r="E2652" s="164">
        <v>250</v>
      </c>
      <c r="F2652" s="164">
        <v>250</v>
      </c>
      <c r="G2652" s="59" t="s">
        <v>18516</v>
      </c>
      <c r="H2652" s="59" t="s">
        <v>18516</v>
      </c>
      <c r="I2652" s="164">
        <v>94.11</v>
      </c>
      <c r="J2652" s="164">
        <v>344.11</v>
      </c>
      <c r="K2652" s="59">
        <v>0</v>
      </c>
      <c r="L2652" s="59" t="s">
        <v>18516</v>
      </c>
      <c r="M2652" s="59" t="s">
        <v>18516</v>
      </c>
    </row>
    <row r="2653" spans="1:18" s="59" customFormat="1" ht="14.25">
      <c r="A2653" s="59" t="s">
        <v>18297</v>
      </c>
      <c r="B2653" s="59" t="s">
        <v>33128</v>
      </c>
      <c r="C2653" s="59" t="s">
        <v>29408</v>
      </c>
      <c r="D2653" s="59" t="s">
        <v>29409</v>
      </c>
      <c r="E2653" s="164">
        <v>250</v>
      </c>
      <c r="F2653" s="164">
        <v>230</v>
      </c>
      <c r="G2653" s="165">
        <v>0.92</v>
      </c>
      <c r="H2653" s="59" t="s">
        <v>18516</v>
      </c>
      <c r="I2653" s="164">
        <v>94.11</v>
      </c>
      <c r="J2653" s="164">
        <v>324.11</v>
      </c>
      <c r="K2653" s="59">
        <v>0</v>
      </c>
      <c r="L2653" s="59" t="s">
        <v>18516</v>
      </c>
      <c r="M2653" s="59" t="s">
        <v>18516</v>
      </c>
    </row>
    <row r="2654" spans="1:18" s="59" customFormat="1" ht="14.25">
      <c r="A2654" s="59" t="s">
        <v>18278</v>
      </c>
      <c r="B2654" s="59" t="s">
        <v>33129</v>
      </c>
      <c r="C2654" s="59" t="s">
        <v>29414</v>
      </c>
      <c r="D2654" s="59" t="s">
        <v>29415</v>
      </c>
      <c r="E2654" s="164">
        <v>500</v>
      </c>
      <c r="F2654" s="164">
        <v>475</v>
      </c>
      <c r="G2654" s="165">
        <v>0.95</v>
      </c>
      <c r="H2654" s="59" t="s">
        <v>18516</v>
      </c>
      <c r="I2654" s="164">
        <v>147.81</v>
      </c>
      <c r="J2654" s="164">
        <v>622.81</v>
      </c>
      <c r="K2654" s="59">
        <v>69</v>
      </c>
      <c r="L2654" s="59" t="s">
        <v>18516</v>
      </c>
      <c r="M2654" s="59" t="s">
        <v>18516</v>
      </c>
    </row>
    <row r="2655" spans="1:18" s="59" customFormat="1" ht="14.25">
      <c r="A2655" s="59" t="s">
        <v>18281</v>
      </c>
      <c r="B2655" s="59" t="s">
        <v>33130</v>
      </c>
      <c r="C2655" s="59" t="s">
        <v>29414</v>
      </c>
      <c r="D2655" s="59" t="s">
        <v>29415</v>
      </c>
      <c r="E2655" s="164">
        <v>500</v>
      </c>
      <c r="F2655" s="164">
        <v>475</v>
      </c>
      <c r="G2655" s="165">
        <v>0.95</v>
      </c>
      <c r="H2655" s="59" t="s">
        <v>18516</v>
      </c>
      <c r="I2655" s="164">
        <v>147.81</v>
      </c>
      <c r="J2655" s="164">
        <v>622.81</v>
      </c>
      <c r="K2655" s="59">
        <v>69</v>
      </c>
      <c r="L2655" s="59" t="s">
        <v>18516</v>
      </c>
      <c r="M2655" s="59" t="s">
        <v>18516</v>
      </c>
    </row>
    <row r="2656" spans="1:18" s="59" customFormat="1" ht="14.25">
      <c r="A2656" s="59" t="s">
        <v>18284</v>
      </c>
      <c r="B2656" s="59" t="s">
        <v>33131</v>
      </c>
      <c r="C2656" s="59" t="s">
        <v>29414</v>
      </c>
      <c r="D2656" s="59" t="s">
        <v>29415</v>
      </c>
      <c r="E2656" s="164">
        <v>294</v>
      </c>
      <c r="F2656" s="164">
        <v>270</v>
      </c>
      <c r="G2656" s="165">
        <v>0.91</v>
      </c>
      <c r="H2656" s="59" t="s">
        <v>18516</v>
      </c>
      <c r="I2656" s="164">
        <v>93.16</v>
      </c>
      <c r="J2656" s="164">
        <v>363.16</v>
      </c>
      <c r="K2656" s="59">
        <v>4</v>
      </c>
      <c r="L2656" s="59" t="s">
        <v>29439</v>
      </c>
      <c r="M2656" s="59" t="s">
        <v>30952</v>
      </c>
    </row>
    <row r="2657" spans="1:18" s="59" customFormat="1" ht="14.25">
      <c r="A2657" s="59" t="s">
        <v>18287</v>
      </c>
      <c r="B2657" s="59" t="s">
        <v>33132</v>
      </c>
      <c r="C2657" s="59" t="s">
        <v>29414</v>
      </c>
      <c r="D2657" s="59" t="s">
        <v>29415</v>
      </c>
      <c r="E2657" s="164">
        <v>294</v>
      </c>
      <c r="F2657" s="164">
        <v>270</v>
      </c>
      <c r="G2657" s="165">
        <v>0.91</v>
      </c>
      <c r="H2657" s="59" t="s">
        <v>18516</v>
      </c>
      <c r="I2657" s="164">
        <v>93.16</v>
      </c>
      <c r="J2657" s="164">
        <v>363.16</v>
      </c>
      <c r="K2657" s="59">
        <v>0</v>
      </c>
      <c r="L2657" s="59" t="s">
        <v>29410</v>
      </c>
      <c r="M2657" s="59" t="s">
        <v>30952</v>
      </c>
    </row>
    <row r="2658" spans="1:18" s="59" customFormat="1" ht="14.25">
      <c r="A2658" s="59" t="s">
        <v>27718</v>
      </c>
      <c r="B2658" s="59" t="s">
        <v>33133</v>
      </c>
      <c r="C2658" s="59" t="s">
        <v>31203</v>
      </c>
      <c r="D2658" s="59" t="s">
        <v>31204</v>
      </c>
      <c r="E2658" s="164">
        <v>89.9</v>
      </c>
      <c r="F2658" s="164">
        <v>53.94</v>
      </c>
      <c r="G2658" s="165">
        <v>0.6</v>
      </c>
      <c r="H2658" s="59" t="s">
        <v>33134</v>
      </c>
      <c r="I2658" s="164">
        <v>40.49</v>
      </c>
      <c r="J2658" s="164">
        <v>94.43</v>
      </c>
      <c r="K2658" s="59">
        <v>19</v>
      </c>
      <c r="L2658" s="59" t="s">
        <v>18516</v>
      </c>
      <c r="M2658" s="59" t="s">
        <v>18516</v>
      </c>
    </row>
    <row r="2659" spans="1:18" s="59" customFormat="1" ht="14.25">
      <c r="A2659" s="59" t="s">
        <v>27887</v>
      </c>
      <c r="B2659" s="59" t="s">
        <v>33135</v>
      </c>
      <c r="C2659" s="59" t="s">
        <v>29414</v>
      </c>
      <c r="D2659" s="59" t="s">
        <v>29415</v>
      </c>
      <c r="E2659" s="164">
        <v>369</v>
      </c>
      <c r="F2659" s="164">
        <v>345</v>
      </c>
      <c r="G2659" s="165">
        <v>0.93</v>
      </c>
      <c r="H2659" s="59" t="s">
        <v>18516</v>
      </c>
      <c r="I2659" s="164">
        <v>100.4</v>
      </c>
      <c r="J2659" s="164">
        <v>445.4</v>
      </c>
      <c r="K2659" s="59">
        <v>165</v>
      </c>
      <c r="L2659" s="59" t="s">
        <v>29410</v>
      </c>
      <c r="M2659" s="59" t="s">
        <v>29416</v>
      </c>
    </row>
    <row r="2660" spans="1:18" s="59" customFormat="1" ht="14.25">
      <c r="A2660" s="59" t="s">
        <v>33136</v>
      </c>
      <c r="B2660" s="59" t="s">
        <v>33137</v>
      </c>
      <c r="C2660" s="59" t="s">
        <v>29414</v>
      </c>
      <c r="D2660" s="59" t="s">
        <v>29415</v>
      </c>
      <c r="E2660" s="59" t="s">
        <v>18516</v>
      </c>
      <c r="F2660" s="59" t="s">
        <v>18516</v>
      </c>
      <c r="G2660" s="59" t="s">
        <v>18516</v>
      </c>
      <c r="H2660" s="59" t="s">
        <v>18516</v>
      </c>
      <c r="I2660" s="59" t="s">
        <v>18516</v>
      </c>
      <c r="J2660" s="59" t="s">
        <v>18516</v>
      </c>
      <c r="K2660" s="59" t="s">
        <v>29707</v>
      </c>
      <c r="L2660" s="59" t="s">
        <v>18516</v>
      </c>
      <c r="M2660" s="59" t="s">
        <v>18516</v>
      </c>
    </row>
    <row r="2661" spans="1:18" s="59" customFormat="1" ht="14.25">
      <c r="A2661" s="59" t="s">
        <v>33138</v>
      </c>
      <c r="B2661" s="59" t="s">
        <v>33044</v>
      </c>
      <c r="C2661" s="59" t="s">
        <v>29509</v>
      </c>
      <c r="D2661" s="59" t="s">
        <v>29510</v>
      </c>
      <c r="E2661" s="164">
        <v>110</v>
      </c>
      <c r="F2661" s="164">
        <v>70</v>
      </c>
      <c r="G2661" s="165">
        <v>0.63</v>
      </c>
      <c r="H2661" s="59" t="s">
        <v>18516</v>
      </c>
      <c r="I2661" s="164">
        <v>27.57</v>
      </c>
      <c r="J2661" s="164">
        <v>97.57</v>
      </c>
      <c r="K2661" s="59">
        <v>0</v>
      </c>
      <c r="L2661" s="59" t="s">
        <v>29439</v>
      </c>
      <c r="M2661" s="59" t="s">
        <v>30602</v>
      </c>
    </row>
    <row r="2662" spans="1:18" s="59" customFormat="1" ht="14.25">
      <c r="A2662" s="59" t="s">
        <v>24674</v>
      </c>
      <c r="B2662" s="59" t="s">
        <v>33041</v>
      </c>
      <c r="C2662" s="59" t="s">
        <v>29509</v>
      </c>
      <c r="D2662" s="59" t="s">
        <v>29510</v>
      </c>
      <c r="E2662" s="164">
        <v>120</v>
      </c>
      <c r="F2662" s="164">
        <v>80</v>
      </c>
      <c r="G2662" s="165">
        <v>0.66</v>
      </c>
      <c r="H2662" s="59" t="s">
        <v>18516</v>
      </c>
      <c r="I2662" s="164">
        <v>38.2</v>
      </c>
      <c r="J2662" s="164">
        <v>118.2</v>
      </c>
      <c r="K2662" s="59">
        <v>74</v>
      </c>
      <c r="L2662" s="59" t="s">
        <v>18516</v>
      </c>
      <c r="M2662" s="59" t="s">
        <v>18516</v>
      </c>
    </row>
    <row r="2663" spans="1:18" s="59" customFormat="1" ht="14.25">
      <c r="A2663" s="59" t="s">
        <v>24683</v>
      </c>
      <c r="B2663" s="59" t="s">
        <v>33042</v>
      </c>
      <c r="C2663" s="59" t="s">
        <v>29509</v>
      </c>
      <c r="D2663" s="59" t="s">
        <v>29510</v>
      </c>
      <c r="E2663" s="164">
        <v>120</v>
      </c>
      <c r="F2663" s="164">
        <v>80</v>
      </c>
      <c r="G2663" s="165">
        <v>0.66</v>
      </c>
      <c r="H2663" s="59" t="s">
        <v>18516</v>
      </c>
      <c r="I2663" s="164">
        <v>38.2</v>
      </c>
      <c r="J2663" s="164">
        <v>118.2</v>
      </c>
      <c r="K2663" s="59">
        <v>0</v>
      </c>
      <c r="L2663" s="59" t="s">
        <v>18516</v>
      </c>
      <c r="M2663" s="59" t="s">
        <v>18516</v>
      </c>
    </row>
    <row r="2664" spans="1:18" s="59" customFormat="1" ht="14.25">
      <c r="A2664" s="59" t="s">
        <v>33139</v>
      </c>
      <c r="B2664" s="59" t="s">
        <v>33040</v>
      </c>
      <c r="C2664" s="59" t="s">
        <v>29509</v>
      </c>
      <c r="D2664" s="59" t="s">
        <v>29510</v>
      </c>
      <c r="E2664" s="59" t="s">
        <v>18516</v>
      </c>
      <c r="F2664" s="59" t="s">
        <v>18516</v>
      </c>
      <c r="G2664" s="59" t="s">
        <v>18516</v>
      </c>
      <c r="H2664" s="59" t="s">
        <v>18516</v>
      </c>
      <c r="I2664" s="59" t="s">
        <v>18516</v>
      </c>
      <c r="J2664" s="59" t="s">
        <v>18516</v>
      </c>
      <c r="K2664" s="59" t="s">
        <v>29707</v>
      </c>
      <c r="L2664" s="59" t="s">
        <v>18516</v>
      </c>
      <c r="M2664" s="59" t="s">
        <v>18516</v>
      </c>
    </row>
    <row r="2665" spans="1:18" s="59" customFormat="1" ht="14.25">
      <c r="A2665" s="59" t="s">
        <v>20920</v>
      </c>
      <c r="B2665" s="59" t="s">
        <v>33039</v>
      </c>
      <c r="C2665" s="59" t="s">
        <v>29509</v>
      </c>
      <c r="D2665" s="59" t="s">
        <v>29510</v>
      </c>
      <c r="E2665" s="164">
        <v>105</v>
      </c>
      <c r="F2665" s="164">
        <v>72</v>
      </c>
      <c r="G2665" s="165">
        <v>0.68</v>
      </c>
      <c r="H2665" s="59" t="s">
        <v>18516</v>
      </c>
      <c r="I2665" s="164">
        <v>27.31</v>
      </c>
      <c r="J2665" s="164">
        <v>99.31</v>
      </c>
      <c r="K2665" s="59">
        <v>2</v>
      </c>
      <c r="L2665" s="59" t="s">
        <v>29465</v>
      </c>
      <c r="M2665" s="59" t="s">
        <v>29711</v>
      </c>
    </row>
    <row r="2666" spans="1:18" s="59" customFormat="1" ht="14.25">
      <c r="A2666" s="59" t="s">
        <v>2179</v>
      </c>
      <c r="B2666" s="59" t="s">
        <v>33038</v>
      </c>
      <c r="C2666" s="59" t="s">
        <v>29509</v>
      </c>
      <c r="D2666" s="59" t="s">
        <v>29510</v>
      </c>
      <c r="E2666" s="164">
        <v>105</v>
      </c>
      <c r="F2666" s="164">
        <v>72</v>
      </c>
      <c r="G2666" s="165">
        <v>0.68</v>
      </c>
      <c r="H2666" s="59" t="s">
        <v>18516</v>
      </c>
      <c r="I2666" s="164">
        <v>27.31</v>
      </c>
      <c r="J2666" s="164">
        <v>99.31</v>
      </c>
      <c r="K2666" s="59">
        <v>610</v>
      </c>
      <c r="L2666" s="59" t="s">
        <v>18516</v>
      </c>
      <c r="M2666" s="59" t="s">
        <v>18516</v>
      </c>
    </row>
    <row r="2667" spans="1:18" s="59" customFormat="1" ht="14.25">
      <c r="A2667" s="59" t="s">
        <v>33140</v>
      </c>
      <c r="B2667" s="59" t="s">
        <v>33036</v>
      </c>
      <c r="C2667" s="59" t="s">
        <v>29509</v>
      </c>
      <c r="D2667" s="59" t="s">
        <v>29510</v>
      </c>
      <c r="E2667" s="164">
        <v>105</v>
      </c>
      <c r="F2667" s="164">
        <v>72</v>
      </c>
      <c r="G2667" s="165">
        <v>0.68</v>
      </c>
      <c r="H2667" s="59" t="s">
        <v>18516</v>
      </c>
      <c r="I2667" s="164">
        <v>27.31</v>
      </c>
      <c r="J2667" s="164">
        <v>99.31</v>
      </c>
      <c r="K2667" s="59">
        <v>0</v>
      </c>
      <c r="L2667" s="59" t="s">
        <v>29410</v>
      </c>
      <c r="M2667" s="59" t="s">
        <v>30602</v>
      </c>
    </row>
    <row r="2668" spans="1:18" s="59" customFormat="1" ht="14.25">
      <c r="A2668" s="59" t="s">
        <v>33141</v>
      </c>
      <c r="B2668" s="59" t="s">
        <v>33037</v>
      </c>
      <c r="C2668" s="59" t="s">
        <v>29509</v>
      </c>
      <c r="D2668" s="59" t="s">
        <v>29510</v>
      </c>
      <c r="E2668" s="59" t="s">
        <v>18516</v>
      </c>
      <c r="F2668" s="59" t="s">
        <v>18516</v>
      </c>
      <c r="G2668" s="59" t="s">
        <v>18516</v>
      </c>
      <c r="H2668" s="59" t="s">
        <v>18516</v>
      </c>
      <c r="I2668" s="59" t="s">
        <v>18516</v>
      </c>
      <c r="J2668" s="59" t="s">
        <v>18516</v>
      </c>
      <c r="K2668" s="59" t="s">
        <v>29707</v>
      </c>
      <c r="L2668" s="59" t="s">
        <v>18516</v>
      </c>
      <c r="M2668" s="59" t="s">
        <v>18516</v>
      </c>
    </row>
    <row r="2669" spans="1:18" s="59" customFormat="1" ht="14.25">
      <c r="A2669" s="59" t="s">
        <v>10385</v>
      </c>
      <c r="B2669" s="59" t="s">
        <v>33047</v>
      </c>
      <c r="C2669" s="59" t="s">
        <v>29509</v>
      </c>
      <c r="D2669" s="59" t="s">
        <v>29510</v>
      </c>
      <c r="E2669" s="164">
        <v>110</v>
      </c>
      <c r="F2669" s="164">
        <v>70</v>
      </c>
      <c r="G2669" s="165">
        <v>0.63</v>
      </c>
      <c r="H2669" s="59" t="s">
        <v>18516</v>
      </c>
      <c r="I2669" s="164">
        <v>27.57</v>
      </c>
      <c r="J2669" s="164">
        <v>97.57</v>
      </c>
      <c r="K2669" s="59">
        <v>0</v>
      </c>
      <c r="L2669" s="59" t="s">
        <v>18516</v>
      </c>
      <c r="M2669" s="59" t="s">
        <v>18516</v>
      </c>
    </row>
    <row r="2670" spans="1:18" s="59" customFormat="1" ht="14.25">
      <c r="A2670" s="59" t="s">
        <v>20929</v>
      </c>
      <c r="B2670" s="59" t="s">
        <v>33046</v>
      </c>
      <c r="C2670" s="59" t="s">
        <v>29509</v>
      </c>
      <c r="D2670" s="59" t="s">
        <v>29510</v>
      </c>
      <c r="E2670" s="59" t="s">
        <v>18516</v>
      </c>
      <c r="F2670" s="59" t="s">
        <v>18516</v>
      </c>
      <c r="G2670" s="59" t="s">
        <v>18516</v>
      </c>
      <c r="H2670" s="59" t="s">
        <v>18516</v>
      </c>
      <c r="I2670" s="59" t="s">
        <v>18516</v>
      </c>
      <c r="J2670" s="59" t="s">
        <v>18516</v>
      </c>
      <c r="K2670" s="59" t="s">
        <v>29707</v>
      </c>
      <c r="L2670" s="59" t="s">
        <v>18516</v>
      </c>
      <c r="M2670" s="59" t="s">
        <v>18516</v>
      </c>
    </row>
    <row r="2671" spans="1:18" s="59" customFormat="1" ht="14.25">
      <c r="A2671" s="59" t="s">
        <v>2146</v>
      </c>
      <c r="B2671" s="59" t="s">
        <v>33043</v>
      </c>
      <c r="C2671" s="59" t="s">
        <v>29509</v>
      </c>
      <c r="D2671" s="59" t="s">
        <v>29510</v>
      </c>
      <c r="E2671" s="164">
        <v>110</v>
      </c>
      <c r="F2671" s="164">
        <v>70</v>
      </c>
      <c r="G2671" s="165">
        <v>0.63</v>
      </c>
      <c r="H2671" s="59" t="s">
        <v>18516</v>
      </c>
      <c r="I2671" s="164">
        <v>27.57</v>
      </c>
      <c r="J2671" s="164">
        <v>97.57</v>
      </c>
      <c r="K2671" s="59">
        <v>69</v>
      </c>
      <c r="L2671" s="59" t="s">
        <v>18516</v>
      </c>
      <c r="M2671" s="59" t="s">
        <v>18516</v>
      </c>
    </row>
    <row r="2672" spans="1:18" s="59" customFormat="1" ht="14.25">
      <c r="A2672" s="59" t="s">
        <v>2161</v>
      </c>
      <c r="B2672" s="59" t="s">
        <v>33033</v>
      </c>
      <c r="C2672" s="59" t="s">
        <v>29509</v>
      </c>
      <c r="D2672" s="59" t="s">
        <v>29510</v>
      </c>
      <c r="E2672" s="164">
        <v>120</v>
      </c>
      <c r="F2672" s="164">
        <v>80</v>
      </c>
      <c r="G2672" s="165">
        <v>0.66</v>
      </c>
      <c r="H2672" s="59" t="s">
        <v>18516</v>
      </c>
      <c r="I2672" s="164">
        <v>38.2</v>
      </c>
      <c r="J2672" s="164">
        <v>118.2</v>
      </c>
      <c r="K2672" s="59">
        <v>23</v>
      </c>
      <c r="L2672" s="59" t="s">
        <v>18516</v>
      </c>
      <c r="M2672" s="59" t="s">
        <v>18516</v>
      </c>
    </row>
    <row r="2673" spans="1:18" s="59" customFormat="1" ht="14.25">
      <c r="A2673" s="59" t="s">
        <v>24677</v>
      </c>
      <c r="B2673" s="59" t="s">
        <v>33034</v>
      </c>
      <c r="C2673" s="59" t="s">
        <v>29509</v>
      </c>
      <c r="D2673" s="59" t="s">
        <v>29510</v>
      </c>
      <c r="E2673" s="164">
        <v>120</v>
      </c>
      <c r="F2673" s="164">
        <v>88</v>
      </c>
      <c r="G2673" s="165">
        <v>0.73</v>
      </c>
      <c r="H2673" s="59" t="s">
        <v>18516</v>
      </c>
      <c r="I2673" s="164">
        <v>38.2</v>
      </c>
      <c r="J2673" s="164">
        <v>126.2</v>
      </c>
      <c r="K2673" s="59">
        <v>85</v>
      </c>
      <c r="L2673" s="59" t="s">
        <v>18516</v>
      </c>
      <c r="M2673" s="59" t="s">
        <v>18516</v>
      </c>
    </row>
    <row r="2674" spans="1:18" s="59" customFormat="1" ht="14.25">
      <c r="A2674" s="59" t="s">
        <v>24671</v>
      </c>
      <c r="B2674" s="59" t="s">
        <v>32991</v>
      </c>
      <c r="C2674" s="59" t="s">
        <v>29509</v>
      </c>
      <c r="D2674" s="59" t="s">
        <v>29510</v>
      </c>
      <c r="E2674" s="164">
        <v>105</v>
      </c>
      <c r="F2674" s="164">
        <v>72</v>
      </c>
      <c r="G2674" s="165">
        <v>0.68</v>
      </c>
      <c r="H2674" s="59" t="s">
        <v>18516</v>
      </c>
      <c r="I2674" s="164">
        <v>27.31</v>
      </c>
      <c r="J2674" s="164">
        <v>99.31</v>
      </c>
      <c r="K2674" s="59">
        <v>5</v>
      </c>
      <c r="L2674" s="59" t="s">
        <v>18516</v>
      </c>
      <c r="M2674" s="59" t="s">
        <v>18516</v>
      </c>
    </row>
    <row r="2675" spans="1:18" s="59" customFormat="1" ht="14.25">
      <c r="A2675" s="59" t="s">
        <v>33142</v>
      </c>
      <c r="B2675" s="59" t="s">
        <v>33143</v>
      </c>
      <c r="C2675" s="59" t="s">
        <v>29881</v>
      </c>
      <c r="D2675" s="59" t="s">
        <v>29882</v>
      </c>
      <c r="E2675" s="59" t="s">
        <v>18516</v>
      </c>
      <c r="F2675" s="59" t="s">
        <v>18516</v>
      </c>
      <c r="G2675" s="59" t="s">
        <v>18516</v>
      </c>
      <c r="H2675" s="59" t="s">
        <v>18516</v>
      </c>
      <c r="I2675" s="59" t="s">
        <v>18516</v>
      </c>
      <c r="J2675" s="59" t="s">
        <v>18516</v>
      </c>
      <c r="K2675" s="59" t="s">
        <v>29707</v>
      </c>
      <c r="L2675" s="59" t="s">
        <v>18516</v>
      </c>
      <c r="M2675" s="59" t="s">
        <v>18516</v>
      </c>
    </row>
    <row r="2676" spans="1:18" s="59" customFormat="1" ht="14.25">
      <c r="A2676" s="59" t="s">
        <v>33144</v>
      </c>
      <c r="B2676" s="59" t="s">
        <v>33145</v>
      </c>
      <c r="C2676" s="59" t="s">
        <v>29881</v>
      </c>
      <c r="D2676" s="59" t="s">
        <v>29882</v>
      </c>
      <c r="E2676" s="59" t="s">
        <v>18516</v>
      </c>
      <c r="F2676" s="59" t="s">
        <v>18516</v>
      </c>
      <c r="G2676" s="59" t="s">
        <v>18516</v>
      </c>
      <c r="H2676" s="59" t="s">
        <v>18516</v>
      </c>
      <c r="I2676" s="59" t="s">
        <v>18516</v>
      </c>
      <c r="J2676" s="59" t="s">
        <v>18516</v>
      </c>
      <c r="K2676" s="59" t="s">
        <v>29707</v>
      </c>
      <c r="L2676" s="59" t="s">
        <v>18516</v>
      </c>
      <c r="M2676" s="59" t="s">
        <v>18516</v>
      </c>
    </row>
    <row r="2677" spans="1:18" s="59" customFormat="1" ht="14.25">
      <c r="A2677" s="59" t="s">
        <v>20934</v>
      </c>
      <c r="B2677" s="59" t="s">
        <v>33048</v>
      </c>
      <c r="C2677" s="59" t="s">
        <v>29509</v>
      </c>
      <c r="D2677" s="59" t="s">
        <v>29510</v>
      </c>
      <c r="E2677" s="164">
        <v>110</v>
      </c>
      <c r="F2677" s="164">
        <v>70</v>
      </c>
      <c r="G2677" s="165">
        <v>0.63</v>
      </c>
      <c r="H2677" s="59" t="s">
        <v>18516</v>
      </c>
      <c r="I2677" s="164">
        <v>27.57</v>
      </c>
      <c r="J2677" s="164">
        <v>97.57</v>
      </c>
      <c r="K2677" s="59">
        <v>0</v>
      </c>
      <c r="L2677" s="59" t="s">
        <v>18516</v>
      </c>
      <c r="M2677" s="59" t="s">
        <v>18516</v>
      </c>
    </row>
    <row r="2678" spans="1:18" s="59" customFormat="1" ht="14.25">
      <c r="A2678" s="59" t="s">
        <v>33146</v>
      </c>
      <c r="B2678" s="59" t="s">
        <v>33147</v>
      </c>
      <c r="C2678" s="59" t="s">
        <v>29881</v>
      </c>
      <c r="D2678" s="59" t="s">
        <v>29882</v>
      </c>
      <c r="E2678" s="164">
        <v>225</v>
      </c>
      <c r="F2678" s="164">
        <v>155</v>
      </c>
      <c r="G2678" s="165">
        <v>0.68</v>
      </c>
      <c r="H2678" s="59" t="s">
        <v>18516</v>
      </c>
      <c r="I2678" s="164">
        <v>90.48</v>
      </c>
      <c r="J2678" s="164">
        <v>245.48</v>
      </c>
      <c r="K2678" s="59">
        <v>0</v>
      </c>
      <c r="L2678" s="59" t="s">
        <v>18516</v>
      </c>
      <c r="M2678" s="59" t="s">
        <v>18516</v>
      </c>
    </row>
    <row r="2679" spans="1:18" s="59" customFormat="1" ht="14.25">
      <c r="A2679" s="59" t="s">
        <v>18078</v>
      </c>
      <c r="B2679" s="59" t="s">
        <v>33148</v>
      </c>
      <c r="C2679" s="59" t="s">
        <v>29506</v>
      </c>
      <c r="D2679" s="59" t="s">
        <v>29507</v>
      </c>
      <c r="E2679" s="59" t="s">
        <v>18516</v>
      </c>
      <c r="F2679" s="59" t="s">
        <v>18516</v>
      </c>
      <c r="G2679" s="59" t="s">
        <v>18516</v>
      </c>
      <c r="H2679" s="59" t="s">
        <v>18516</v>
      </c>
      <c r="I2679" s="59" t="s">
        <v>18516</v>
      </c>
      <c r="J2679" s="59" t="s">
        <v>18516</v>
      </c>
      <c r="K2679" s="59" t="s">
        <v>29707</v>
      </c>
      <c r="L2679" s="59" t="s">
        <v>18516</v>
      </c>
      <c r="M2679" s="59" t="s">
        <v>18516</v>
      </c>
    </row>
    <row r="2680" spans="1:18" s="59" customFormat="1" ht="14.25">
      <c r="A2680" s="59" t="s">
        <v>18075</v>
      </c>
      <c r="B2680" s="59" t="s">
        <v>33149</v>
      </c>
      <c r="C2680" s="59" t="s">
        <v>29506</v>
      </c>
      <c r="D2680" s="59" t="s">
        <v>29507</v>
      </c>
      <c r="E2680" s="59" t="s">
        <v>18516</v>
      </c>
      <c r="F2680" s="59" t="s">
        <v>18516</v>
      </c>
      <c r="G2680" s="59" t="s">
        <v>18516</v>
      </c>
      <c r="H2680" s="59" t="s">
        <v>18516</v>
      </c>
      <c r="I2680" s="59" t="s">
        <v>18516</v>
      </c>
      <c r="J2680" s="59" t="s">
        <v>18516</v>
      </c>
      <c r="K2680" s="59" t="s">
        <v>29707</v>
      </c>
      <c r="L2680" s="59" t="s">
        <v>18516</v>
      </c>
      <c r="M2680" s="59" t="s">
        <v>18516</v>
      </c>
    </row>
    <row r="2681" spans="1:18" s="59" customFormat="1" ht="14.25">
      <c r="A2681" s="59" t="s">
        <v>18072</v>
      </c>
      <c r="B2681" s="59" t="s">
        <v>33150</v>
      </c>
      <c r="C2681" s="59" t="s">
        <v>29506</v>
      </c>
      <c r="D2681" s="59" t="s">
        <v>29507</v>
      </c>
      <c r="E2681" s="59" t="s">
        <v>18516</v>
      </c>
      <c r="F2681" s="59" t="s">
        <v>18516</v>
      </c>
      <c r="G2681" s="59" t="s">
        <v>18516</v>
      </c>
      <c r="H2681" s="59" t="s">
        <v>18516</v>
      </c>
      <c r="I2681" s="59" t="s">
        <v>18516</v>
      </c>
      <c r="J2681" s="59" t="s">
        <v>18516</v>
      </c>
      <c r="K2681" s="59" t="s">
        <v>29707</v>
      </c>
      <c r="L2681" s="59" t="s">
        <v>18516</v>
      </c>
      <c r="M2681" s="59" t="s">
        <v>18516</v>
      </c>
    </row>
    <row r="2682" spans="1:18" s="59" customFormat="1" ht="14.25">
      <c r="A2682" s="59" t="s">
        <v>33151</v>
      </c>
      <c r="B2682" s="59" t="s">
        <v>33152</v>
      </c>
      <c r="C2682" s="59" t="s">
        <v>33153</v>
      </c>
      <c r="D2682" s="59" t="s">
        <v>33154</v>
      </c>
      <c r="E2682" s="59" t="s">
        <v>18516</v>
      </c>
      <c r="F2682" s="59" t="s">
        <v>18516</v>
      </c>
      <c r="G2682" s="59" t="s">
        <v>18516</v>
      </c>
      <c r="H2682" s="59" t="s">
        <v>18516</v>
      </c>
      <c r="I2682" s="59" t="s">
        <v>18516</v>
      </c>
      <c r="J2682" s="59" t="s">
        <v>18516</v>
      </c>
      <c r="K2682" s="59" t="s">
        <v>29707</v>
      </c>
      <c r="L2682" s="59" t="s">
        <v>18516</v>
      </c>
      <c r="M2682" s="59" t="s">
        <v>18516</v>
      </c>
    </row>
    <row r="2683" spans="1:18" s="59" customFormat="1" ht="14.25">
      <c r="A2683" s="59" t="s">
        <v>33155</v>
      </c>
      <c r="B2683" s="59" t="s">
        <v>33156</v>
      </c>
      <c r="C2683" s="59" t="s">
        <v>31340</v>
      </c>
      <c r="D2683" s="59" t="s">
        <v>31341</v>
      </c>
      <c r="E2683" s="59" t="s">
        <v>18516</v>
      </c>
      <c r="F2683" s="59" t="s">
        <v>18516</v>
      </c>
      <c r="G2683" s="59" t="s">
        <v>18516</v>
      </c>
      <c r="H2683" s="59" t="s">
        <v>18516</v>
      </c>
      <c r="I2683" s="59" t="s">
        <v>18516</v>
      </c>
      <c r="J2683" s="59" t="s">
        <v>18516</v>
      </c>
      <c r="K2683" s="59" t="s">
        <v>29707</v>
      </c>
      <c r="L2683" s="59" t="s">
        <v>18516</v>
      </c>
      <c r="M2683" s="59" t="s">
        <v>18516</v>
      </c>
    </row>
    <row r="2684" spans="1:18" s="59" customFormat="1" ht="14.25">
      <c r="A2684" s="59" t="s">
        <v>33157</v>
      </c>
      <c r="B2684" s="59" t="s">
        <v>33158</v>
      </c>
      <c r="C2684" s="59" t="s">
        <v>31340</v>
      </c>
      <c r="D2684" s="59" t="s">
        <v>31341</v>
      </c>
      <c r="E2684" s="59" t="s">
        <v>18516</v>
      </c>
      <c r="F2684" s="59" t="s">
        <v>18516</v>
      </c>
      <c r="G2684" s="59" t="s">
        <v>18516</v>
      </c>
      <c r="H2684" s="59" t="s">
        <v>18516</v>
      </c>
      <c r="I2684" s="59" t="s">
        <v>18516</v>
      </c>
      <c r="J2684" s="59" t="s">
        <v>18516</v>
      </c>
      <c r="K2684" s="59" t="s">
        <v>29707</v>
      </c>
      <c r="L2684" s="59" t="s">
        <v>18516</v>
      </c>
      <c r="M2684" s="59" t="s">
        <v>18516</v>
      </c>
    </row>
    <row r="2685" spans="1:18" s="59" customFormat="1" ht="14.25">
      <c r="A2685" s="59" t="s">
        <v>33159</v>
      </c>
      <c r="B2685" s="59" t="s">
        <v>33160</v>
      </c>
      <c r="C2685" s="59" t="s">
        <v>31340</v>
      </c>
      <c r="D2685" s="59" t="s">
        <v>31341</v>
      </c>
      <c r="E2685" s="59" t="s">
        <v>18516</v>
      </c>
      <c r="F2685" s="59" t="s">
        <v>18516</v>
      </c>
      <c r="G2685" s="59" t="s">
        <v>18516</v>
      </c>
      <c r="H2685" s="59" t="s">
        <v>18516</v>
      </c>
      <c r="I2685" s="59" t="s">
        <v>18516</v>
      </c>
      <c r="J2685" s="59" t="s">
        <v>18516</v>
      </c>
      <c r="K2685" s="59" t="s">
        <v>29707</v>
      </c>
      <c r="L2685" s="59" t="s">
        <v>18516</v>
      </c>
      <c r="M2685" s="59" t="s">
        <v>18516</v>
      </c>
    </row>
    <row r="2686" spans="1:18" s="59" customFormat="1" ht="14.25">
      <c r="A2686" s="59" t="s">
        <v>33161</v>
      </c>
      <c r="B2686" s="59" t="s">
        <v>33162</v>
      </c>
      <c r="C2686" s="59" t="s">
        <v>31340</v>
      </c>
      <c r="D2686" s="59" t="s">
        <v>31341</v>
      </c>
      <c r="E2686" s="59" t="s">
        <v>18516</v>
      </c>
      <c r="F2686" s="59" t="s">
        <v>18516</v>
      </c>
      <c r="G2686" s="59" t="s">
        <v>18516</v>
      </c>
      <c r="H2686" s="59" t="s">
        <v>18516</v>
      </c>
      <c r="I2686" s="59" t="s">
        <v>18516</v>
      </c>
      <c r="J2686" s="59" t="s">
        <v>18516</v>
      </c>
      <c r="K2686" s="59" t="s">
        <v>29707</v>
      </c>
      <c r="L2686" s="59" t="s">
        <v>18516</v>
      </c>
      <c r="M2686" s="59" t="s">
        <v>18516</v>
      </c>
    </row>
    <row r="2687" spans="1:18" s="59" customFormat="1" ht="14.25">
      <c r="A2687" s="59" t="s">
        <v>33163</v>
      </c>
      <c r="B2687" s="59" t="s">
        <v>33164</v>
      </c>
      <c r="C2687" s="59" t="s">
        <v>29509</v>
      </c>
      <c r="D2687" s="59" t="s">
        <v>29510</v>
      </c>
      <c r="E2687" s="164">
        <v>165</v>
      </c>
      <c r="F2687" s="164">
        <v>143</v>
      </c>
      <c r="G2687" s="165">
        <v>0.86</v>
      </c>
      <c r="H2687" s="59" t="s">
        <v>18516</v>
      </c>
      <c r="I2687" s="164">
        <v>42.1</v>
      </c>
      <c r="J2687" s="164">
        <v>185.1</v>
      </c>
      <c r="K2687" s="59">
        <v>0</v>
      </c>
      <c r="L2687" s="59" t="s">
        <v>18516</v>
      </c>
      <c r="M2687" s="59" t="s">
        <v>18516</v>
      </c>
    </row>
    <row r="2688" spans="1:18" s="59" customFormat="1" ht="14.25">
      <c r="A2688" s="59" t="s">
        <v>33165</v>
      </c>
      <c r="B2688" s="59" t="s">
        <v>33166</v>
      </c>
      <c r="C2688" s="59" t="s">
        <v>29493</v>
      </c>
      <c r="D2688" s="59" t="s">
        <v>29494</v>
      </c>
      <c r="E2688" s="59" t="s">
        <v>18516</v>
      </c>
      <c r="F2688" s="59" t="s">
        <v>18516</v>
      </c>
      <c r="G2688" s="59" t="s">
        <v>18516</v>
      </c>
      <c r="H2688" s="59" t="s">
        <v>18516</v>
      </c>
      <c r="I2688" s="59" t="s">
        <v>18516</v>
      </c>
      <c r="J2688" s="59" t="s">
        <v>18516</v>
      </c>
      <c r="K2688" s="59" t="s">
        <v>29707</v>
      </c>
      <c r="L2688" s="59" t="s">
        <v>18516</v>
      </c>
      <c r="M2688" s="59" t="s">
        <v>18516</v>
      </c>
    </row>
    <row r="2689" spans="1:18" s="59" customFormat="1" ht="14.25">
      <c r="A2689" s="59" t="s">
        <v>33167</v>
      </c>
      <c r="B2689" s="59" t="s">
        <v>33168</v>
      </c>
      <c r="C2689" s="59" t="s">
        <v>29493</v>
      </c>
      <c r="D2689" s="59" t="s">
        <v>29494</v>
      </c>
      <c r="E2689" s="164">
        <v>190</v>
      </c>
      <c r="F2689" s="164">
        <v>165</v>
      </c>
      <c r="G2689" s="165">
        <v>0.86</v>
      </c>
      <c r="H2689" s="59" t="s">
        <v>18516</v>
      </c>
      <c r="I2689" s="164">
        <v>88.82</v>
      </c>
      <c r="J2689" s="164">
        <v>253.82</v>
      </c>
      <c r="K2689" s="59">
        <v>18</v>
      </c>
      <c r="L2689" s="59" t="s">
        <v>18516</v>
      </c>
      <c r="M2689" s="59" t="s">
        <v>18516</v>
      </c>
    </row>
    <row r="2690" spans="1:18" s="59" customFormat="1" ht="14.25">
      <c r="A2690" s="59" t="s">
        <v>33169</v>
      </c>
      <c r="B2690" s="59" t="s">
        <v>33170</v>
      </c>
      <c r="C2690" s="59" t="s">
        <v>29493</v>
      </c>
      <c r="D2690" s="59" t="s">
        <v>29494</v>
      </c>
      <c r="E2690" s="164">
        <v>150</v>
      </c>
      <c r="F2690" s="164">
        <v>125</v>
      </c>
      <c r="G2690" s="165">
        <v>0.83</v>
      </c>
      <c r="H2690" s="59" t="s">
        <v>18516</v>
      </c>
      <c r="I2690" s="164">
        <v>100.76</v>
      </c>
      <c r="J2690" s="164">
        <v>225.76</v>
      </c>
      <c r="K2690" s="59">
        <v>1</v>
      </c>
      <c r="L2690" s="59" t="s">
        <v>18516</v>
      </c>
      <c r="M2690" s="59" t="s">
        <v>18516</v>
      </c>
    </row>
    <row r="2691" spans="1:18" s="59" customFormat="1" ht="14.25">
      <c r="A2691" s="59" t="s">
        <v>17923</v>
      </c>
      <c r="B2691" s="59" t="s">
        <v>33171</v>
      </c>
      <c r="C2691" s="59" t="s">
        <v>29893</v>
      </c>
      <c r="D2691" s="59" t="s">
        <v>29894</v>
      </c>
      <c r="E2691" s="164">
        <v>179</v>
      </c>
      <c r="F2691" s="164">
        <v>140</v>
      </c>
      <c r="G2691" s="165">
        <v>0.78</v>
      </c>
      <c r="H2691" s="59" t="s">
        <v>18516</v>
      </c>
      <c r="I2691" s="164">
        <v>41.9</v>
      </c>
      <c r="J2691" s="164">
        <v>181.9</v>
      </c>
      <c r="K2691" s="59">
        <v>0</v>
      </c>
      <c r="L2691" s="59" t="s">
        <v>29439</v>
      </c>
      <c r="M2691" s="59" t="s">
        <v>30982</v>
      </c>
    </row>
    <row r="2692" spans="1:18" s="59" customFormat="1" ht="14.25">
      <c r="A2692" s="59" t="s">
        <v>17929</v>
      </c>
      <c r="B2692" s="59" t="s">
        <v>33172</v>
      </c>
      <c r="C2692" s="59" t="s">
        <v>29893</v>
      </c>
      <c r="D2692" s="59" t="s">
        <v>29894</v>
      </c>
      <c r="E2692" s="164">
        <v>179</v>
      </c>
      <c r="F2692" s="164">
        <v>140</v>
      </c>
      <c r="G2692" s="165">
        <v>0.78</v>
      </c>
      <c r="H2692" s="59" t="s">
        <v>18516</v>
      </c>
      <c r="I2692" s="164">
        <v>41.9</v>
      </c>
      <c r="J2692" s="164">
        <v>181.9</v>
      </c>
      <c r="K2692" s="59">
        <v>32</v>
      </c>
      <c r="L2692" s="59" t="s">
        <v>29410</v>
      </c>
      <c r="M2692" s="59" t="s">
        <v>29668</v>
      </c>
    </row>
    <row r="2693" spans="1:18" s="59" customFormat="1" ht="14.25">
      <c r="A2693" s="59" t="s">
        <v>17926</v>
      </c>
      <c r="B2693" s="59" t="s">
        <v>33173</v>
      </c>
      <c r="C2693" s="59" t="s">
        <v>29893</v>
      </c>
      <c r="D2693" s="59" t="s">
        <v>29894</v>
      </c>
      <c r="E2693" s="164">
        <v>179</v>
      </c>
      <c r="F2693" s="164">
        <v>135</v>
      </c>
      <c r="G2693" s="165">
        <v>0.75</v>
      </c>
      <c r="H2693" s="59" t="s">
        <v>18516</v>
      </c>
      <c r="I2693" s="164">
        <v>41.9</v>
      </c>
      <c r="J2693" s="164">
        <v>176.9</v>
      </c>
      <c r="K2693" s="59">
        <v>0</v>
      </c>
      <c r="L2693" s="59" t="s">
        <v>29410</v>
      </c>
      <c r="M2693" s="59" t="s">
        <v>29411</v>
      </c>
    </row>
    <row r="2694" spans="1:18" s="59" customFormat="1" ht="14.25">
      <c r="A2694" s="59" t="s">
        <v>13088</v>
      </c>
      <c r="B2694" s="59" t="s">
        <v>33174</v>
      </c>
      <c r="C2694" s="59" t="s">
        <v>29562</v>
      </c>
      <c r="D2694" s="59" t="s">
        <v>29562</v>
      </c>
      <c r="E2694" s="164">
        <v>165</v>
      </c>
      <c r="F2694" s="164">
        <v>135</v>
      </c>
      <c r="G2694" s="165">
        <v>0.81</v>
      </c>
      <c r="H2694" s="59" t="s">
        <v>18516</v>
      </c>
      <c r="I2694" s="164">
        <v>52.97</v>
      </c>
      <c r="J2694" s="164">
        <v>187.97</v>
      </c>
      <c r="K2694" s="59">
        <v>88</v>
      </c>
      <c r="L2694" s="59" t="s">
        <v>18516</v>
      </c>
      <c r="M2694" s="59" t="s">
        <v>18516</v>
      </c>
    </row>
    <row r="2695" spans="1:18" s="59" customFormat="1" ht="14.25">
      <c r="A2695" s="59" t="s">
        <v>17884</v>
      </c>
      <c r="B2695" s="59" t="s">
        <v>33175</v>
      </c>
      <c r="C2695" s="59" t="s">
        <v>30281</v>
      </c>
      <c r="D2695" s="59" t="s">
        <v>30282</v>
      </c>
      <c r="E2695" s="59" t="s">
        <v>18516</v>
      </c>
      <c r="F2695" s="59" t="s">
        <v>18516</v>
      </c>
      <c r="G2695" s="59" t="s">
        <v>18516</v>
      </c>
      <c r="H2695" s="59" t="s">
        <v>18516</v>
      </c>
      <c r="I2695" s="59" t="s">
        <v>18516</v>
      </c>
      <c r="J2695" s="59" t="s">
        <v>18516</v>
      </c>
      <c r="K2695" s="59" t="s">
        <v>29707</v>
      </c>
      <c r="L2695" s="59" t="s">
        <v>18516</v>
      </c>
      <c r="M2695" s="59" t="s">
        <v>18516</v>
      </c>
    </row>
    <row r="2696" spans="1:18" s="59" customFormat="1" ht="14.25">
      <c r="A2696" s="59" t="s">
        <v>33176</v>
      </c>
      <c r="B2696" s="59" t="s">
        <v>33177</v>
      </c>
      <c r="C2696" s="59" t="s">
        <v>29408</v>
      </c>
      <c r="D2696" s="59" t="s">
        <v>29409</v>
      </c>
      <c r="E2696" s="59" t="s">
        <v>18516</v>
      </c>
      <c r="F2696" s="59" t="s">
        <v>18516</v>
      </c>
      <c r="G2696" s="59" t="s">
        <v>18516</v>
      </c>
      <c r="H2696" s="59" t="s">
        <v>18516</v>
      </c>
      <c r="I2696" s="59" t="s">
        <v>18516</v>
      </c>
      <c r="J2696" s="59" t="s">
        <v>18516</v>
      </c>
      <c r="K2696" s="59" t="s">
        <v>29707</v>
      </c>
      <c r="L2696" s="59" t="s">
        <v>18516</v>
      </c>
      <c r="M2696" s="59" t="s">
        <v>18516</v>
      </c>
    </row>
    <row r="2697" spans="1:18" s="59" customFormat="1" ht="14.25">
      <c r="A2697" s="59" t="s">
        <v>33178</v>
      </c>
      <c r="B2697" s="59" t="s">
        <v>33179</v>
      </c>
      <c r="C2697" s="59" t="s">
        <v>29408</v>
      </c>
      <c r="D2697" s="59" t="s">
        <v>29409</v>
      </c>
      <c r="E2697" s="59" t="s">
        <v>18516</v>
      </c>
      <c r="F2697" s="59" t="s">
        <v>18516</v>
      </c>
      <c r="G2697" s="59" t="s">
        <v>18516</v>
      </c>
      <c r="H2697" s="59" t="s">
        <v>18516</v>
      </c>
      <c r="I2697" s="59" t="s">
        <v>18516</v>
      </c>
      <c r="J2697" s="59" t="s">
        <v>18516</v>
      </c>
      <c r="K2697" s="59" t="s">
        <v>29707</v>
      </c>
      <c r="L2697" s="59" t="s">
        <v>18516</v>
      </c>
      <c r="M2697" s="59" t="s">
        <v>18516</v>
      </c>
    </row>
    <row r="2698" spans="1:18" s="59" customFormat="1" ht="14.25">
      <c r="A2698" s="59" t="s">
        <v>33180</v>
      </c>
      <c r="B2698" s="59" t="s">
        <v>33181</v>
      </c>
      <c r="C2698" s="59" t="s">
        <v>29562</v>
      </c>
      <c r="D2698" s="59" t="s">
        <v>29562</v>
      </c>
      <c r="E2698" s="59" t="s">
        <v>18516</v>
      </c>
      <c r="F2698" s="59" t="s">
        <v>18516</v>
      </c>
      <c r="G2698" s="59" t="s">
        <v>18516</v>
      </c>
      <c r="H2698" s="59" t="s">
        <v>18516</v>
      </c>
      <c r="I2698" s="59" t="s">
        <v>18516</v>
      </c>
      <c r="J2698" s="59" t="s">
        <v>18516</v>
      </c>
      <c r="K2698" s="59" t="s">
        <v>29707</v>
      </c>
      <c r="L2698" s="59" t="s">
        <v>18516</v>
      </c>
      <c r="M2698" s="59" t="s">
        <v>18516</v>
      </c>
    </row>
    <row r="2699" spans="1:18" s="59" customFormat="1" ht="14.25">
      <c r="A2699" s="59" t="s">
        <v>33182</v>
      </c>
      <c r="B2699" s="59" t="s">
        <v>29965</v>
      </c>
      <c r="C2699" s="59" t="s">
        <v>29966</v>
      </c>
      <c r="D2699" s="59" t="s">
        <v>29967</v>
      </c>
      <c r="E2699" s="164">
        <v>169</v>
      </c>
      <c r="F2699" s="164">
        <v>169</v>
      </c>
      <c r="G2699" s="59" t="s">
        <v>18516</v>
      </c>
      <c r="H2699" s="59" t="s">
        <v>18516</v>
      </c>
      <c r="I2699" s="164">
        <v>42.1</v>
      </c>
      <c r="J2699" s="164">
        <v>211.1</v>
      </c>
      <c r="K2699" s="59">
        <v>13</v>
      </c>
      <c r="L2699" s="59" t="s">
        <v>18516</v>
      </c>
      <c r="M2699" s="59" t="s">
        <v>18516</v>
      </c>
    </row>
    <row r="2700" spans="1:18" s="59" customFormat="1" ht="14.25">
      <c r="A2700" s="59" t="s">
        <v>33183</v>
      </c>
      <c r="B2700" s="59" t="s">
        <v>33184</v>
      </c>
      <c r="C2700" s="59" t="s">
        <v>29966</v>
      </c>
      <c r="D2700" s="59" t="s">
        <v>29967</v>
      </c>
      <c r="E2700" s="164">
        <v>169</v>
      </c>
      <c r="F2700" s="164">
        <v>169</v>
      </c>
      <c r="G2700" s="59" t="s">
        <v>18516</v>
      </c>
      <c r="H2700" s="59" t="s">
        <v>18516</v>
      </c>
      <c r="I2700" s="164">
        <v>42.1</v>
      </c>
      <c r="J2700" s="164">
        <v>211.1</v>
      </c>
      <c r="K2700" s="59">
        <v>44</v>
      </c>
      <c r="L2700" s="59" t="s">
        <v>18516</v>
      </c>
      <c r="M2700" s="59" t="s">
        <v>18516</v>
      </c>
    </row>
    <row r="2701" spans="1:18" s="59" customFormat="1" ht="14.25">
      <c r="A2701" s="59" t="s">
        <v>33185</v>
      </c>
      <c r="B2701" s="59" t="s">
        <v>33186</v>
      </c>
      <c r="C2701" s="59" t="s">
        <v>29966</v>
      </c>
      <c r="D2701" s="59" t="s">
        <v>29967</v>
      </c>
      <c r="E2701" s="164">
        <v>185</v>
      </c>
      <c r="F2701" s="164">
        <v>185</v>
      </c>
      <c r="G2701" s="59" t="s">
        <v>18516</v>
      </c>
      <c r="H2701" s="59" t="s">
        <v>18516</v>
      </c>
      <c r="I2701" s="164">
        <v>72.33</v>
      </c>
      <c r="J2701" s="164">
        <v>257.33</v>
      </c>
      <c r="K2701" s="59">
        <v>6</v>
      </c>
      <c r="L2701" s="59" t="s">
        <v>18516</v>
      </c>
      <c r="M2701" s="59" t="s">
        <v>18516</v>
      </c>
    </row>
    <row r="2702" spans="1:18" s="59" customFormat="1" ht="14.25">
      <c r="A2702" s="59" t="s">
        <v>33187</v>
      </c>
      <c r="B2702" s="59" t="s">
        <v>33188</v>
      </c>
      <c r="C2702" s="59" t="s">
        <v>29966</v>
      </c>
      <c r="D2702" s="59" t="s">
        <v>29967</v>
      </c>
      <c r="E2702" s="164">
        <v>185</v>
      </c>
      <c r="F2702" s="164">
        <v>185</v>
      </c>
      <c r="G2702" s="59" t="s">
        <v>18516</v>
      </c>
      <c r="H2702" s="59" t="s">
        <v>18516</v>
      </c>
      <c r="I2702" s="164">
        <v>72.33</v>
      </c>
      <c r="J2702" s="164">
        <v>257.33</v>
      </c>
      <c r="K2702" s="59">
        <v>83</v>
      </c>
      <c r="L2702" s="59" t="s">
        <v>18516</v>
      </c>
      <c r="M2702" s="59" t="s">
        <v>18516</v>
      </c>
    </row>
    <row r="2703" spans="1:18" s="59" customFormat="1" ht="14.25">
      <c r="A2703" s="59" t="s">
        <v>18023</v>
      </c>
      <c r="B2703" s="59" t="s">
        <v>33189</v>
      </c>
      <c r="C2703" s="59" t="s">
        <v>29424</v>
      </c>
      <c r="D2703" s="59" t="s">
        <v>29425</v>
      </c>
      <c r="E2703" s="164">
        <v>180</v>
      </c>
      <c r="F2703" s="164">
        <v>180</v>
      </c>
      <c r="G2703" s="59" t="s">
        <v>18516</v>
      </c>
      <c r="H2703" s="59" t="s">
        <v>18516</v>
      </c>
      <c r="I2703" s="164">
        <v>82.37</v>
      </c>
      <c r="J2703" s="164">
        <v>262.37</v>
      </c>
      <c r="K2703" s="59">
        <v>0</v>
      </c>
      <c r="L2703" s="59" t="s">
        <v>18516</v>
      </c>
      <c r="M2703" s="59" t="s">
        <v>18516</v>
      </c>
    </row>
    <row r="2704" spans="1:18" s="59" customFormat="1" ht="14.25">
      <c r="A2704" s="59" t="s">
        <v>18026</v>
      </c>
      <c r="B2704" s="59" t="s">
        <v>33190</v>
      </c>
      <c r="C2704" s="59" t="s">
        <v>29424</v>
      </c>
      <c r="D2704" s="59" t="s">
        <v>29425</v>
      </c>
      <c r="E2704" s="164">
        <v>180</v>
      </c>
      <c r="F2704" s="164">
        <v>180</v>
      </c>
      <c r="G2704" s="59" t="s">
        <v>18516</v>
      </c>
      <c r="H2704" s="59" t="s">
        <v>18516</v>
      </c>
      <c r="I2704" s="164">
        <v>82.37</v>
      </c>
      <c r="J2704" s="164">
        <v>262.37</v>
      </c>
      <c r="K2704" s="59">
        <v>0</v>
      </c>
      <c r="L2704" s="59" t="s">
        <v>18516</v>
      </c>
      <c r="M2704" s="59" t="s">
        <v>18516</v>
      </c>
    </row>
    <row r="2705" spans="1:18" s="59" customFormat="1" ht="14.25">
      <c r="A2705" s="59" t="s">
        <v>18029</v>
      </c>
      <c r="B2705" s="59" t="s">
        <v>33191</v>
      </c>
      <c r="C2705" s="59" t="s">
        <v>29424</v>
      </c>
      <c r="D2705" s="59" t="s">
        <v>29425</v>
      </c>
      <c r="E2705" s="164">
        <v>180</v>
      </c>
      <c r="F2705" s="164">
        <v>180</v>
      </c>
      <c r="G2705" s="59" t="s">
        <v>18516</v>
      </c>
      <c r="H2705" s="59" t="s">
        <v>18516</v>
      </c>
      <c r="I2705" s="164">
        <v>82.37</v>
      </c>
      <c r="J2705" s="164">
        <v>262.37</v>
      </c>
      <c r="K2705" s="59">
        <v>6</v>
      </c>
      <c r="L2705" s="59" t="s">
        <v>18516</v>
      </c>
      <c r="M2705" s="59" t="s">
        <v>18516</v>
      </c>
    </row>
    <row r="2706" spans="1:18" s="59" customFormat="1" ht="14.25">
      <c r="A2706" s="59" t="s">
        <v>33192</v>
      </c>
      <c r="B2706" s="59" t="s">
        <v>33193</v>
      </c>
      <c r="C2706" s="59" t="s">
        <v>29493</v>
      </c>
      <c r="D2706" s="59" t="s">
        <v>29494</v>
      </c>
      <c r="E2706" s="164">
        <v>547</v>
      </c>
      <c r="F2706" s="164">
        <v>420</v>
      </c>
      <c r="G2706" s="165">
        <v>0.76</v>
      </c>
      <c r="H2706" s="59" t="s">
        <v>18516</v>
      </c>
      <c r="I2706" s="164">
        <v>202.92</v>
      </c>
      <c r="J2706" s="164">
        <v>622.92</v>
      </c>
      <c r="K2706" s="59">
        <v>52</v>
      </c>
      <c r="L2706" s="59" t="s">
        <v>18516</v>
      </c>
      <c r="M2706" s="59" t="s">
        <v>18516</v>
      </c>
    </row>
    <row r="2707" spans="1:18" s="59" customFormat="1" ht="14.25">
      <c r="A2707" s="59" t="s">
        <v>18229</v>
      </c>
      <c r="B2707" s="59" t="s">
        <v>33194</v>
      </c>
      <c r="C2707" s="59" t="s">
        <v>30894</v>
      </c>
      <c r="D2707" s="59" t="s">
        <v>30895</v>
      </c>
      <c r="E2707" s="164">
        <v>269</v>
      </c>
      <c r="F2707" s="164">
        <v>209</v>
      </c>
      <c r="G2707" s="165">
        <v>0.77</v>
      </c>
      <c r="H2707" s="59" t="s">
        <v>18516</v>
      </c>
      <c r="I2707" s="164">
        <v>57.06</v>
      </c>
      <c r="J2707" s="164">
        <v>266.06</v>
      </c>
      <c r="K2707" s="59">
        <v>72</v>
      </c>
      <c r="L2707" s="59" t="s">
        <v>18516</v>
      </c>
      <c r="M2707" s="59" t="s">
        <v>18516</v>
      </c>
    </row>
    <row r="2708" spans="1:18" s="59" customFormat="1" ht="14.25">
      <c r="A2708" s="59" t="s">
        <v>18223</v>
      </c>
      <c r="B2708" s="59" t="s">
        <v>33195</v>
      </c>
      <c r="C2708" s="59" t="s">
        <v>30894</v>
      </c>
      <c r="D2708" s="59" t="s">
        <v>30895</v>
      </c>
      <c r="E2708" s="164">
        <v>269</v>
      </c>
      <c r="F2708" s="164">
        <v>209</v>
      </c>
      <c r="G2708" s="165">
        <v>0.77</v>
      </c>
      <c r="H2708" s="59" t="s">
        <v>18516</v>
      </c>
      <c r="I2708" s="164">
        <v>57.06</v>
      </c>
      <c r="J2708" s="164">
        <v>266.06</v>
      </c>
      <c r="K2708" s="59">
        <v>42</v>
      </c>
      <c r="L2708" s="59" t="s">
        <v>18516</v>
      </c>
      <c r="M2708" s="59" t="s">
        <v>18516</v>
      </c>
    </row>
    <row r="2709" spans="1:18" s="59" customFormat="1" ht="14.25">
      <c r="A2709" s="59" t="s">
        <v>17907</v>
      </c>
      <c r="B2709" s="59" t="s">
        <v>33196</v>
      </c>
      <c r="C2709" s="59" t="s">
        <v>30894</v>
      </c>
      <c r="D2709" s="59" t="s">
        <v>30895</v>
      </c>
      <c r="E2709" s="164">
        <v>299</v>
      </c>
      <c r="F2709" s="164">
        <v>215</v>
      </c>
      <c r="G2709" s="165">
        <v>0.71</v>
      </c>
      <c r="H2709" s="59" t="s">
        <v>18516</v>
      </c>
      <c r="I2709" s="164">
        <v>103.2</v>
      </c>
      <c r="J2709" s="164">
        <v>318.2</v>
      </c>
      <c r="K2709" s="59">
        <v>17</v>
      </c>
      <c r="L2709" s="59" t="s">
        <v>18516</v>
      </c>
      <c r="M2709" s="59" t="s">
        <v>18516</v>
      </c>
    </row>
    <row r="2710" spans="1:18" s="59" customFormat="1" ht="14.25">
      <c r="A2710" s="59" t="s">
        <v>33197</v>
      </c>
      <c r="B2710" s="59" t="s">
        <v>33198</v>
      </c>
      <c r="C2710" s="59" t="s">
        <v>29493</v>
      </c>
      <c r="D2710" s="59" t="s">
        <v>29494</v>
      </c>
      <c r="E2710" s="59" t="s">
        <v>18516</v>
      </c>
      <c r="F2710" s="59" t="s">
        <v>18516</v>
      </c>
      <c r="G2710" s="59" t="s">
        <v>18516</v>
      </c>
      <c r="H2710" s="59" t="s">
        <v>18516</v>
      </c>
      <c r="I2710" s="59" t="s">
        <v>18516</v>
      </c>
      <c r="J2710" s="59" t="s">
        <v>18516</v>
      </c>
      <c r="K2710" s="59" t="s">
        <v>29707</v>
      </c>
      <c r="L2710" s="59" t="s">
        <v>18516</v>
      </c>
      <c r="M2710" s="59" t="s">
        <v>18516</v>
      </c>
    </row>
    <row r="2711" spans="1:18" s="59" customFormat="1" ht="14.25">
      <c r="A2711" s="59" t="s">
        <v>33199</v>
      </c>
      <c r="B2711" s="59" t="s">
        <v>33200</v>
      </c>
      <c r="C2711" s="59" t="s">
        <v>29493</v>
      </c>
      <c r="D2711" s="59" t="s">
        <v>29494</v>
      </c>
      <c r="E2711" s="164">
        <v>220</v>
      </c>
      <c r="F2711" s="164">
        <v>205</v>
      </c>
      <c r="G2711" s="165">
        <v>0.93</v>
      </c>
      <c r="H2711" s="59" t="s">
        <v>18516</v>
      </c>
      <c r="I2711" s="164">
        <v>106.14</v>
      </c>
      <c r="J2711" s="164">
        <v>311.14</v>
      </c>
      <c r="K2711" s="59">
        <v>0</v>
      </c>
      <c r="L2711" s="59" t="s">
        <v>18516</v>
      </c>
      <c r="M2711" s="59" t="s">
        <v>18516</v>
      </c>
    </row>
    <row r="2712" spans="1:18" s="59" customFormat="1" ht="14.25">
      <c r="A2712" s="59" t="s">
        <v>33201</v>
      </c>
      <c r="B2712" s="59" t="s">
        <v>33202</v>
      </c>
      <c r="C2712" s="59" t="s">
        <v>29493</v>
      </c>
      <c r="D2712" s="59" t="s">
        <v>29494</v>
      </c>
      <c r="E2712" s="59" t="s">
        <v>18516</v>
      </c>
      <c r="F2712" s="59" t="s">
        <v>18516</v>
      </c>
      <c r="G2712" s="59" t="s">
        <v>18516</v>
      </c>
      <c r="H2712" s="59" t="s">
        <v>18516</v>
      </c>
      <c r="I2712" s="59" t="s">
        <v>18516</v>
      </c>
      <c r="J2712" s="59" t="s">
        <v>18516</v>
      </c>
      <c r="K2712" s="59" t="s">
        <v>29707</v>
      </c>
      <c r="L2712" s="59" t="s">
        <v>18516</v>
      </c>
      <c r="M2712" s="59" t="s">
        <v>18516</v>
      </c>
    </row>
    <row r="2713" spans="1:18" s="59" customFormat="1" ht="14.25">
      <c r="A2713" s="59" t="s">
        <v>33203</v>
      </c>
      <c r="B2713" s="59" t="s">
        <v>33204</v>
      </c>
      <c r="C2713" s="59" t="s">
        <v>29493</v>
      </c>
      <c r="D2713" s="59" t="s">
        <v>29494</v>
      </c>
      <c r="E2713" s="59" t="s">
        <v>18516</v>
      </c>
      <c r="F2713" s="59" t="s">
        <v>18516</v>
      </c>
      <c r="G2713" s="59" t="s">
        <v>18516</v>
      </c>
      <c r="H2713" s="59" t="s">
        <v>18516</v>
      </c>
      <c r="I2713" s="59" t="s">
        <v>18516</v>
      </c>
      <c r="J2713" s="59" t="s">
        <v>18516</v>
      </c>
      <c r="K2713" s="59" t="s">
        <v>29707</v>
      </c>
      <c r="L2713" s="59" t="s">
        <v>18516</v>
      </c>
      <c r="M2713" s="59" t="s">
        <v>18516</v>
      </c>
    </row>
    <row r="2714" spans="1:18" s="59" customFormat="1" ht="14.25">
      <c r="A2714" s="59" t="s">
        <v>33205</v>
      </c>
      <c r="B2714" s="59" t="s">
        <v>33206</v>
      </c>
      <c r="C2714" s="59" t="s">
        <v>29493</v>
      </c>
      <c r="D2714" s="59" t="s">
        <v>29494</v>
      </c>
      <c r="E2714" s="59" t="s">
        <v>18516</v>
      </c>
      <c r="F2714" s="59" t="s">
        <v>18516</v>
      </c>
      <c r="G2714" s="59" t="s">
        <v>18516</v>
      </c>
      <c r="H2714" s="59" t="s">
        <v>18516</v>
      </c>
      <c r="I2714" s="59" t="s">
        <v>18516</v>
      </c>
      <c r="J2714" s="59" t="s">
        <v>18516</v>
      </c>
      <c r="K2714" s="59" t="s">
        <v>29707</v>
      </c>
      <c r="L2714" s="59" t="s">
        <v>18516</v>
      </c>
      <c r="M2714" s="59" t="s">
        <v>18516</v>
      </c>
    </row>
    <row r="2715" spans="1:18" s="59" customFormat="1" ht="14.25">
      <c r="A2715" s="59" t="s">
        <v>33207</v>
      </c>
      <c r="B2715" s="59" t="s">
        <v>33208</v>
      </c>
      <c r="C2715" s="59" t="s">
        <v>29493</v>
      </c>
      <c r="D2715" s="59" t="s">
        <v>29494</v>
      </c>
      <c r="E2715" s="59" t="s">
        <v>18516</v>
      </c>
      <c r="F2715" s="59" t="s">
        <v>18516</v>
      </c>
      <c r="G2715" s="59" t="s">
        <v>18516</v>
      </c>
      <c r="H2715" s="59" t="s">
        <v>18516</v>
      </c>
      <c r="I2715" s="59" t="s">
        <v>18516</v>
      </c>
      <c r="J2715" s="59" t="s">
        <v>18516</v>
      </c>
      <c r="K2715" s="59" t="s">
        <v>29707</v>
      </c>
      <c r="L2715" s="59" t="s">
        <v>18516</v>
      </c>
      <c r="M2715" s="59" t="s">
        <v>18516</v>
      </c>
    </row>
    <row r="2716" spans="1:18" s="59" customFormat="1" ht="14.25">
      <c r="A2716" s="59" t="s">
        <v>27641</v>
      </c>
      <c r="B2716" s="59" t="s">
        <v>33209</v>
      </c>
      <c r="C2716" s="59" t="s">
        <v>29518</v>
      </c>
      <c r="D2716" s="59" t="s">
        <v>29519</v>
      </c>
      <c r="E2716" s="164">
        <v>149</v>
      </c>
      <c r="F2716" s="164">
        <v>115</v>
      </c>
      <c r="G2716" s="165">
        <v>0.77</v>
      </c>
      <c r="H2716" s="59" t="s">
        <v>18516</v>
      </c>
      <c r="I2716" s="164">
        <v>45.51</v>
      </c>
      <c r="J2716" s="164">
        <v>160.51</v>
      </c>
      <c r="K2716" s="59">
        <v>9</v>
      </c>
      <c r="L2716" s="59" t="s">
        <v>18516</v>
      </c>
      <c r="M2716" s="59" t="s">
        <v>18516</v>
      </c>
    </row>
    <row r="2717" spans="1:18" s="59" customFormat="1" ht="14.25">
      <c r="A2717" s="59" t="s">
        <v>33210</v>
      </c>
      <c r="B2717" s="59" t="s">
        <v>33211</v>
      </c>
      <c r="C2717" s="59" t="s">
        <v>29414</v>
      </c>
      <c r="D2717" s="59" t="s">
        <v>29415</v>
      </c>
      <c r="E2717" s="59" t="s">
        <v>18516</v>
      </c>
      <c r="F2717" s="59" t="s">
        <v>18516</v>
      </c>
      <c r="G2717" s="59" t="s">
        <v>18516</v>
      </c>
      <c r="H2717" s="59" t="s">
        <v>18516</v>
      </c>
      <c r="I2717" s="59" t="s">
        <v>18516</v>
      </c>
      <c r="J2717" s="59" t="s">
        <v>18516</v>
      </c>
      <c r="K2717" s="59" t="s">
        <v>29707</v>
      </c>
      <c r="L2717" s="59" t="s">
        <v>18516</v>
      </c>
      <c r="M2717" s="59" t="s">
        <v>18516</v>
      </c>
    </row>
    <row r="2718" spans="1:18" s="59" customFormat="1" ht="14.25">
      <c r="A2718" s="59" t="s">
        <v>33212</v>
      </c>
      <c r="B2718" s="59" t="s">
        <v>33213</v>
      </c>
      <c r="C2718" s="59" t="s">
        <v>29414</v>
      </c>
      <c r="D2718" s="59" t="s">
        <v>29415</v>
      </c>
      <c r="E2718" s="59" t="s">
        <v>18516</v>
      </c>
      <c r="F2718" s="59" t="s">
        <v>18516</v>
      </c>
      <c r="G2718" s="59" t="s">
        <v>18516</v>
      </c>
      <c r="H2718" s="59" t="s">
        <v>18516</v>
      </c>
      <c r="I2718" s="59" t="s">
        <v>18516</v>
      </c>
      <c r="J2718" s="59" t="s">
        <v>18516</v>
      </c>
      <c r="K2718" s="59" t="s">
        <v>29707</v>
      </c>
      <c r="L2718" s="59" t="s">
        <v>18516</v>
      </c>
      <c r="M2718" s="59" t="s">
        <v>18516</v>
      </c>
    </row>
    <row r="2719" spans="1:18" s="59" customFormat="1" ht="14.25">
      <c r="A2719" s="59" t="s">
        <v>115</v>
      </c>
      <c r="B2719" s="59" t="s">
        <v>33214</v>
      </c>
      <c r="C2719" s="59" t="s">
        <v>29509</v>
      </c>
      <c r="D2719" s="59" t="s">
        <v>29510</v>
      </c>
      <c r="E2719" s="59" t="s">
        <v>18516</v>
      </c>
      <c r="F2719" s="59" t="s">
        <v>18516</v>
      </c>
      <c r="G2719" s="59" t="s">
        <v>18516</v>
      </c>
      <c r="H2719" s="59" t="s">
        <v>18516</v>
      </c>
      <c r="I2719" s="59" t="s">
        <v>18516</v>
      </c>
      <c r="J2719" s="59" t="s">
        <v>18516</v>
      </c>
      <c r="K2719" s="59" t="s">
        <v>29707</v>
      </c>
      <c r="L2719" s="59" t="s">
        <v>18516</v>
      </c>
      <c r="M2719" s="59" t="s">
        <v>18516</v>
      </c>
    </row>
    <row r="2720" spans="1:18" s="59" customFormat="1" ht="14.25">
      <c r="A2720" s="59" t="s">
        <v>27632</v>
      </c>
      <c r="B2720" s="59" t="s">
        <v>33215</v>
      </c>
      <c r="C2720" s="59" t="s">
        <v>29966</v>
      </c>
      <c r="D2720" s="59" t="s">
        <v>29967</v>
      </c>
      <c r="E2720" s="164">
        <v>205</v>
      </c>
      <c r="F2720" s="164">
        <v>185</v>
      </c>
      <c r="G2720" s="165">
        <v>0.9</v>
      </c>
      <c r="H2720" s="59" t="s">
        <v>18516</v>
      </c>
      <c r="I2720" s="164">
        <v>84.31</v>
      </c>
      <c r="J2720" s="164">
        <v>269.31</v>
      </c>
      <c r="K2720" s="59">
        <v>3</v>
      </c>
      <c r="L2720" s="59" t="s">
        <v>18516</v>
      </c>
      <c r="M2720" s="59" t="s">
        <v>18516</v>
      </c>
    </row>
    <row r="2721" spans="1:18" s="59" customFormat="1" ht="14.25">
      <c r="A2721" s="59" t="s">
        <v>27626</v>
      </c>
      <c r="B2721" s="59" t="s">
        <v>33216</v>
      </c>
      <c r="C2721" s="59" t="s">
        <v>29966</v>
      </c>
      <c r="D2721" s="59" t="s">
        <v>29967</v>
      </c>
      <c r="E2721" s="164">
        <v>205</v>
      </c>
      <c r="F2721" s="164">
        <v>185</v>
      </c>
      <c r="G2721" s="165">
        <v>0.9</v>
      </c>
      <c r="H2721" s="59" t="s">
        <v>18516</v>
      </c>
      <c r="I2721" s="164">
        <v>84.31</v>
      </c>
      <c r="J2721" s="164">
        <v>269.31</v>
      </c>
      <c r="K2721" s="59">
        <v>163</v>
      </c>
      <c r="L2721" s="59" t="s">
        <v>18516</v>
      </c>
      <c r="M2721" s="59" t="s">
        <v>18516</v>
      </c>
    </row>
    <row r="2722" spans="1:18" s="59" customFormat="1" ht="14.25">
      <c r="A2722" s="59" t="s">
        <v>27629</v>
      </c>
      <c r="B2722" s="59" t="s">
        <v>33217</v>
      </c>
      <c r="C2722" s="59" t="s">
        <v>29966</v>
      </c>
      <c r="D2722" s="59" t="s">
        <v>29967</v>
      </c>
      <c r="E2722" s="164">
        <v>215</v>
      </c>
      <c r="F2722" s="164">
        <v>195</v>
      </c>
      <c r="G2722" s="165">
        <v>0.9</v>
      </c>
      <c r="H2722" s="59" t="s">
        <v>18516</v>
      </c>
      <c r="I2722" s="164">
        <v>86.33</v>
      </c>
      <c r="J2722" s="164">
        <v>281.33</v>
      </c>
      <c r="K2722" s="59">
        <v>210</v>
      </c>
      <c r="L2722" s="59" t="s">
        <v>18516</v>
      </c>
      <c r="M2722" s="59" t="s">
        <v>18516</v>
      </c>
    </row>
    <row r="2723" spans="1:18" s="59" customFormat="1" ht="14.25">
      <c r="A2723" s="59" t="s">
        <v>27623</v>
      </c>
      <c r="B2723" s="59" t="s">
        <v>33218</v>
      </c>
      <c r="C2723" s="59" t="s">
        <v>29966</v>
      </c>
      <c r="D2723" s="59" t="s">
        <v>29967</v>
      </c>
      <c r="E2723" s="164">
        <v>215</v>
      </c>
      <c r="F2723" s="164">
        <v>195</v>
      </c>
      <c r="G2723" s="165">
        <v>0.9</v>
      </c>
      <c r="H2723" s="59" t="s">
        <v>18516</v>
      </c>
      <c r="I2723" s="164">
        <v>86.33</v>
      </c>
      <c r="J2723" s="164">
        <v>281.33</v>
      </c>
      <c r="K2723" s="59">
        <v>154</v>
      </c>
      <c r="L2723" s="59" t="s">
        <v>18516</v>
      </c>
      <c r="M2723" s="59" t="s">
        <v>18516</v>
      </c>
    </row>
    <row r="2724" spans="1:18" s="59" customFormat="1" ht="14.25">
      <c r="A2724" s="59" t="s">
        <v>22729</v>
      </c>
      <c r="B2724" s="59" t="s">
        <v>33219</v>
      </c>
      <c r="C2724" s="59" t="s">
        <v>29414</v>
      </c>
      <c r="D2724" s="59" t="s">
        <v>29415</v>
      </c>
      <c r="E2724" s="164">
        <v>300</v>
      </c>
      <c r="F2724" s="164">
        <v>225</v>
      </c>
      <c r="G2724" s="165">
        <v>0.75</v>
      </c>
      <c r="H2724" s="59" t="s">
        <v>18516</v>
      </c>
      <c r="I2724" s="164">
        <v>93.13</v>
      </c>
      <c r="J2724" s="164">
        <v>318.13</v>
      </c>
      <c r="K2724" s="59">
        <v>79</v>
      </c>
      <c r="L2724" s="59" t="s">
        <v>18516</v>
      </c>
      <c r="M2724" s="59" t="s">
        <v>18516</v>
      </c>
    </row>
    <row r="2725" spans="1:18" s="59" customFormat="1" ht="14.25">
      <c r="A2725" s="59" t="s">
        <v>27614</v>
      </c>
      <c r="B2725" s="59" t="s">
        <v>33220</v>
      </c>
      <c r="C2725" s="59" t="s">
        <v>30976</v>
      </c>
      <c r="D2725" s="59" t="s">
        <v>30977</v>
      </c>
      <c r="E2725" s="59" t="s">
        <v>18516</v>
      </c>
      <c r="F2725" s="59" t="s">
        <v>18516</v>
      </c>
      <c r="G2725" s="59" t="s">
        <v>18516</v>
      </c>
      <c r="H2725" s="59" t="s">
        <v>18516</v>
      </c>
      <c r="I2725" s="59" t="s">
        <v>18516</v>
      </c>
      <c r="J2725" s="59" t="s">
        <v>18516</v>
      </c>
      <c r="K2725" s="59" t="s">
        <v>29707</v>
      </c>
      <c r="L2725" s="59" t="s">
        <v>18516</v>
      </c>
      <c r="M2725" s="59" t="s">
        <v>18516</v>
      </c>
    </row>
    <row r="2726" spans="1:18" s="59" customFormat="1" ht="14.25">
      <c r="A2726" s="59" t="s">
        <v>27617</v>
      </c>
      <c r="B2726" s="59" t="s">
        <v>33221</v>
      </c>
      <c r="C2726" s="59" t="s">
        <v>30976</v>
      </c>
      <c r="D2726" s="59" t="s">
        <v>30977</v>
      </c>
      <c r="E2726" s="59" t="s">
        <v>18516</v>
      </c>
      <c r="F2726" s="59" t="s">
        <v>18516</v>
      </c>
      <c r="G2726" s="59" t="s">
        <v>18516</v>
      </c>
      <c r="H2726" s="59" t="s">
        <v>18516</v>
      </c>
      <c r="I2726" s="59" t="s">
        <v>18516</v>
      </c>
      <c r="J2726" s="59" t="s">
        <v>18516</v>
      </c>
      <c r="K2726" s="59" t="s">
        <v>29707</v>
      </c>
      <c r="L2726" s="59" t="s">
        <v>18516</v>
      </c>
      <c r="M2726" s="59" t="s">
        <v>18516</v>
      </c>
    </row>
    <row r="2727" spans="1:18" s="59" customFormat="1" ht="14.25">
      <c r="A2727" s="59" t="s">
        <v>18032</v>
      </c>
      <c r="B2727" s="59" t="s">
        <v>33222</v>
      </c>
      <c r="C2727" s="59" t="s">
        <v>29562</v>
      </c>
      <c r="D2727" s="59" t="s">
        <v>29562</v>
      </c>
      <c r="E2727" s="59" t="s">
        <v>18516</v>
      </c>
      <c r="F2727" s="59" t="s">
        <v>18516</v>
      </c>
      <c r="G2727" s="59" t="s">
        <v>18516</v>
      </c>
      <c r="H2727" s="59" t="s">
        <v>18516</v>
      </c>
      <c r="I2727" s="59" t="s">
        <v>18516</v>
      </c>
      <c r="J2727" s="59" t="s">
        <v>18516</v>
      </c>
      <c r="K2727" s="59" t="s">
        <v>29707</v>
      </c>
      <c r="L2727" s="59" t="s">
        <v>18516</v>
      </c>
      <c r="M2727" s="59" t="s">
        <v>18516</v>
      </c>
    </row>
    <row r="2728" spans="1:18" s="59" customFormat="1" ht="14.25">
      <c r="A2728" s="59" t="s">
        <v>33223</v>
      </c>
      <c r="B2728" s="59" t="s">
        <v>33224</v>
      </c>
      <c r="C2728" s="59" t="s">
        <v>29881</v>
      </c>
      <c r="D2728" s="59" t="s">
        <v>29882</v>
      </c>
      <c r="E2728" s="59" t="s">
        <v>18516</v>
      </c>
      <c r="F2728" s="59" t="s">
        <v>18516</v>
      </c>
      <c r="G2728" s="59" t="s">
        <v>18516</v>
      </c>
      <c r="H2728" s="59" t="s">
        <v>18516</v>
      </c>
      <c r="I2728" s="59" t="s">
        <v>18516</v>
      </c>
      <c r="J2728" s="59" t="s">
        <v>18516</v>
      </c>
      <c r="K2728" s="59" t="s">
        <v>29707</v>
      </c>
      <c r="L2728" s="59" t="s">
        <v>18516</v>
      </c>
      <c r="M2728" s="59" t="s">
        <v>18516</v>
      </c>
    </row>
    <row r="2729" spans="1:18" s="59" customFormat="1" ht="14.25">
      <c r="A2729" s="59" t="s">
        <v>33225</v>
      </c>
      <c r="B2729" s="59" t="s">
        <v>33226</v>
      </c>
      <c r="C2729" s="59" t="s">
        <v>29881</v>
      </c>
      <c r="D2729" s="59" t="s">
        <v>29882</v>
      </c>
      <c r="E2729" s="59" t="s">
        <v>18516</v>
      </c>
      <c r="F2729" s="59" t="s">
        <v>18516</v>
      </c>
      <c r="G2729" s="59" t="s">
        <v>18516</v>
      </c>
      <c r="H2729" s="59" t="s">
        <v>18516</v>
      </c>
      <c r="I2729" s="59" t="s">
        <v>18516</v>
      </c>
      <c r="J2729" s="59" t="s">
        <v>18516</v>
      </c>
      <c r="K2729" s="59" t="s">
        <v>29707</v>
      </c>
      <c r="L2729" s="59" t="s">
        <v>18516</v>
      </c>
      <c r="M2729" s="59" t="s">
        <v>18516</v>
      </c>
    </row>
    <row r="2730" spans="1:18" s="59" customFormat="1" ht="14.25">
      <c r="A2730" s="59" t="s">
        <v>33227</v>
      </c>
      <c r="B2730" s="59" t="s">
        <v>33228</v>
      </c>
      <c r="C2730" s="59" t="s">
        <v>29881</v>
      </c>
      <c r="D2730" s="59" t="s">
        <v>29882</v>
      </c>
      <c r="E2730" s="59" t="s">
        <v>18516</v>
      </c>
      <c r="F2730" s="59" t="s">
        <v>18516</v>
      </c>
      <c r="G2730" s="59" t="s">
        <v>18516</v>
      </c>
      <c r="H2730" s="59" t="s">
        <v>18516</v>
      </c>
      <c r="I2730" s="59" t="s">
        <v>18516</v>
      </c>
      <c r="J2730" s="59" t="s">
        <v>18516</v>
      </c>
      <c r="K2730" s="59" t="s">
        <v>29707</v>
      </c>
      <c r="L2730" s="59" t="s">
        <v>18516</v>
      </c>
      <c r="M2730" s="59" t="s">
        <v>18516</v>
      </c>
    </row>
    <row r="2731" spans="1:18" s="59" customFormat="1" ht="14.25">
      <c r="A2731" s="59" t="s">
        <v>17947</v>
      </c>
      <c r="B2731" s="59" t="s">
        <v>33229</v>
      </c>
      <c r="C2731" s="59" t="s">
        <v>29583</v>
      </c>
      <c r="D2731" s="59" t="s">
        <v>29583</v>
      </c>
      <c r="E2731" s="164">
        <v>180</v>
      </c>
      <c r="F2731" s="164">
        <v>135</v>
      </c>
      <c r="G2731" s="165">
        <v>0.75</v>
      </c>
      <c r="H2731" s="59" t="s">
        <v>18516</v>
      </c>
      <c r="I2731" s="164">
        <v>37.19</v>
      </c>
      <c r="J2731" s="164">
        <v>172.19</v>
      </c>
      <c r="K2731" s="59">
        <v>45</v>
      </c>
      <c r="L2731" s="59" t="s">
        <v>18516</v>
      </c>
      <c r="M2731" s="59" t="s">
        <v>18516</v>
      </c>
    </row>
    <row r="2732" spans="1:18" s="59" customFormat="1" ht="14.25">
      <c r="A2732" s="59" t="s">
        <v>18014</v>
      </c>
      <c r="B2732" s="59" t="s">
        <v>33230</v>
      </c>
      <c r="C2732" s="59" t="s">
        <v>29583</v>
      </c>
      <c r="D2732" s="59" t="s">
        <v>29583</v>
      </c>
      <c r="E2732" s="164">
        <v>180</v>
      </c>
      <c r="F2732" s="164">
        <v>135</v>
      </c>
      <c r="G2732" s="165">
        <v>0.75</v>
      </c>
      <c r="H2732" s="59" t="s">
        <v>18516</v>
      </c>
      <c r="I2732" s="164">
        <v>39.52</v>
      </c>
      <c r="J2732" s="164">
        <v>174.52</v>
      </c>
      <c r="K2732" s="59">
        <v>6</v>
      </c>
      <c r="L2732" s="59" t="s">
        <v>18516</v>
      </c>
      <c r="M2732" s="59" t="s">
        <v>18516</v>
      </c>
    </row>
    <row r="2733" spans="1:18" s="59" customFormat="1" ht="14.25">
      <c r="A2733" s="59" t="s">
        <v>18017</v>
      </c>
      <c r="B2733" s="59" t="s">
        <v>33231</v>
      </c>
      <c r="C2733" s="59" t="s">
        <v>29583</v>
      </c>
      <c r="D2733" s="59" t="s">
        <v>29583</v>
      </c>
      <c r="E2733" s="164">
        <v>180</v>
      </c>
      <c r="F2733" s="164">
        <v>130</v>
      </c>
      <c r="G2733" s="165">
        <v>0.72</v>
      </c>
      <c r="H2733" s="59" t="s">
        <v>18516</v>
      </c>
      <c r="I2733" s="164">
        <v>41.9</v>
      </c>
      <c r="J2733" s="164">
        <v>171.9</v>
      </c>
      <c r="K2733" s="59">
        <v>14</v>
      </c>
      <c r="L2733" s="59" t="s">
        <v>18516</v>
      </c>
      <c r="M2733" s="59" t="s">
        <v>18516</v>
      </c>
    </row>
    <row r="2734" spans="1:18" s="59" customFormat="1" ht="14.25">
      <c r="A2734" s="59" t="s">
        <v>33232</v>
      </c>
      <c r="B2734" s="59" t="s">
        <v>33233</v>
      </c>
      <c r="C2734" s="59" t="s">
        <v>29562</v>
      </c>
      <c r="D2734" s="59" t="s">
        <v>29562</v>
      </c>
      <c r="E2734" s="59" t="s">
        <v>18516</v>
      </c>
      <c r="F2734" s="59" t="s">
        <v>18516</v>
      </c>
      <c r="G2734" s="59" t="s">
        <v>18516</v>
      </c>
      <c r="H2734" s="59" t="s">
        <v>18516</v>
      </c>
      <c r="I2734" s="59" t="s">
        <v>18516</v>
      </c>
      <c r="J2734" s="59" t="s">
        <v>18516</v>
      </c>
      <c r="K2734" s="59" t="s">
        <v>29707</v>
      </c>
      <c r="L2734" s="59" t="s">
        <v>18516</v>
      </c>
      <c r="M2734" s="59" t="s">
        <v>18516</v>
      </c>
    </row>
    <row r="2735" spans="1:18" s="59" customFormat="1" ht="14.25">
      <c r="A2735" s="59" t="s">
        <v>18011</v>
      </c>
      <c r="B2735" s="59" t="s">
        <v>33234</v>
      </c>
      <c r="C2735" s="59" t="s">
        <v>29583</v>
      </c>
      <c r="D2735" s="59" t="s">
        <v>29583</v>
      </c>
      <c r="E2735" s="164">
        <v>180</v>
      </c>
      <c r="F2735" s="164">
        <v>120</v>
      </c>
      <c r="G2735" s="165">
        <v>0.66</v>
      </c>
      <c r="H2735" s="59" t="s">
        <v>18516</v>
      </c>
      <c r="I2735" s="164">
        <v>39.52</v>
      </c>
      <c r="J2735" s="164">
        <v>159.52</v>
      </c>
      <c r="K2735" s="59">
        <v>27</v>
      </c>
      <c r="L2735" s="59" t="s">
        <v>18516</v>
      </c>
      <c r="M2735" s="59" t="s">
        <v>18516</v>
      </c>
    </row>
    <row r="2736" spans="1:18" s="59" customFormat="1" ht="14.25">
      <c r="A2736" s="59" t="s">
        <v>17835</v>
      </c>
      <c r="B2736" s="59" t="s">
        <v>33235</v>
      </c>
      <c r="C2736" s="59" t="s">
        <v>30897</v>
      </c>
      <c r="D2736" s="59" t="s">
        <v>30898</v>
      </c>
      <c r="E2736" s="59" t="s">
        <v>18516</v>
      </c>
      <c r="F2736" s="59" t="s">
        <v>18516</v>
      </c>
      <c r="G2736" s="59" t="s">
        <v>18516</v>
      </c>
      <c r="H2736" s="59" t="s">
        <v>18516</v>
      </c>
      <c r="I2736" s="59" t="s">
        <v>18516</v>
      </c>
      <c r="J2736" s="59" t="s">
        <v>18516</v>
      </c>
      <c r="K2736" s="59" t="s">
        <v>29707</v>
      </c>
      <c r="L2736" s="59" t="s">
        <v>18516</v>
      </c>
      <c r="M2736" s="59" t="s">
        <v>18516</v>
      </c>
    </row>
    <row r="2737" spans="1:18" s="59" customFormat="1" ht="14.25">
      <c r="A2737" s="59" t="s">
        <v>17832</v>
      </c>
      <c r="B2737" s="59" t="s">
        <v>33235</v>
      </c>
      <c r="C2737" s="59" t="s">
        <v>30897</v>
      </c>
      <c r="D2737" s="59" t="s">
        <v>30898</v>
      </c>
      <c r="E2737" s="59" t="s">
        <v>18516</v>
      </c>
      <c r="F2737" s="59" t="s">
        <v>18516</v>
      </c>
      <c r="G2737" s="59" t="s">
        <v>18516</v>
      </c>
      <c r="H2737" s="59" t="s">
        <v>18516</v>
      </c>
      <c r="I2737" s="59" t="s">
        <v>18516</v>
      </c>
      <c r="J2737" s="59" t="s">
        <v>18516</v>
      </c>
      <c r="K2737" s="59" t="s">
        <v>29707</v>
      </c>
      <c r="L2737" s="59" t="s">
        <v>18516</v>
      </c>
      <c r="M2737" s="59" t="s">
        <v>18516</v>
      </c>
    </row>
    <row r="2738" spans="1:18" s="59" customFormat="1" ht="14.25">
      <c r="A2738" s="59" t="s">
        <v>19334</v>
      </c>
      <c r="B2738" s="59" t="s">
        <v>33236</v>
      </c>
      <c r="C2738" s="59" t="s">
        <v>29509</v>
      </c>
      <c r="D2738" s="59" t="s">
        <v>29510</v>
      </c>
      <c r="E2738" s="164">
        <v>280</v>
      </c>
      <c r="F2738" s="164">
        <v>220</v>
      </c>
      <c r="G2738" s="165">
        <v>0.78</v>
      </c>
      <c r="H2738" s="59" t="s">
        <v>18516</v>
      </c>
      <c r="I2738" s="164">
        <v>71.14</v>
      </c>
      <c r="J2738" s="164">
        <v>291.14</v>
      </c>
      <c r="K2738" s="59">
        <v>0</v>
      </c>
      <c r="L2738" s="59" t="s">
        <v>18516</v>
      </c>
      <c r="M2738" s="59" t="s">
        <v>18516</v>
      </c>
    </row>
    <row r="2739" spans="1:18" s="59" customFormat="1" ht="14.25">
      <c r="A2739" s="59" t="s">
        <v>17866</v>
      </c>
      <c r="B2739" s="59" t="s">
        <v>33237</v>
      </c>
      <c r="C2739" s="59" t="s">
        <v>29509</v>
      </c>
      <c r="D2739" s="59" t="s">
        <v>29510</v>
      </c>
      <c r="E2739" s="164">
        <v>280</v>
      </c>
      <c r="F2739" s="164">
        <v>220</v>
      </c>
      <c r="G2739" s="165">
        <v>0.78</v>
      </c>
      <c r="H2739" s="59" t="s">
        <v>18516</v>
      </c>
      <c r="I2739" s="164">
        <v>71.14</v>
      </c>
      <c r="J2739" s="164">
        <v>291.14</v>
      </c>
      <c r="K2739" s="59">
        <v>0</v>
      </c>
      <c r="L2739" s="59" t="s">
        <v>18516</v>
      </c>
      <c r="M2739" s="59" t="s">
        <v>18516</v>
      </c>
    </row>
    <row r="2740" spans="1:18" s="59" customFormat="1" ht="14.25">
      <c r="A2740" s="59" t="s">
        <v>33238</v>
      </c>
      <c r="B2740" s="59" t="s">
        <v>33239</v>
      </c>
      <c r="C2740" s="59" t="s">
        <v>29414</v>
      </c>
      <c r="D2740" s="59" t="s">
        <v>29415</v>
      </c>
      <c r="E2740" s="164">
        <v>513</v>
      </c>
      <c r="F2740" s="164">
        <v>513</v>
      </c>
      <c r="G2740" s="59" t="s">
        <v>18516</v>
      </c>
      <c r="H2740" s="59" t="s">
        <v>18516</v>
      </c>
      <c r="I2740" s="164">
        <v>98.08</v>
      </c>
      <c r="J2740" s="164">
        <v>611.08</v>
      </c>
      <c r="K2740" s="59">
        <v>0</v>
      </c>
      <c r="L2740" s="59" t="s">
        <v>18516</v>
      </c>
      <c r="M2740" s="59" t="s">
        <v>18516</v>
      </c>
    </row>
    <row r="2741" spans="1:18" s="59" customFormat="1" ht="14.25">
      <c r="A2741" s="59" t="s">
        <v>17877</v>
      </c>
      <c r="B2741" s="59" t="s">
        <v>33240</v>
      </c>
      <c r="C2741" s="59" t="s">
        <v>29881</v>
      </c>
      <c r="D2741" s="59" t="s">
        <v>29882</v>
      </c>
      <c r="E2741" s="164">
        <v>295</v>
      </c>
      <c r="F2741" s="164">
        <v>272</v>
      </c>
      <c r="G2741" s="165">
        <v>0.92</v>
      </c>
      <c r="H2741" s="59" t="s">
        <v>18516</v>
      </c>
      <c r="I2741" s="164">
        <v>88.24</v>
      </c>
      <c r="J2741" s="164">
        <v>360.24</v>
      </c>
      <c r="K2741" s="59">
        <v>172</v>
      </c>
      <c r="L2741" s="59" t="s">
        <v>18516</v>
      </c>
      <c r="M2741" s="59" t="s">
        <v>18516</v>
      </c>
    </row>
    <row r="2742" spans="1:18" s="59" customFormat="1" ht="14.25">
      <c r="A2742" s="59" t="s">
        <v>17871</v>
      </c>
      <c r="B2742" s="59" t="s">
        <v>33241</v>
      </c>
      <c r="C2742" s="59" t="s">
        <v>29881</v>
      </c>
      <c r="D2742" s="59" t="s">
        <v>29882</v>
      </c>
      <c r="E2742" s="59" t="s">
        <v>18516</v>
      </c>
      <c r="F2742" s="59" t="s">
        <v>18516</v>
      </c>
      <c r="G2742" s="59" t="s">
        <v>18516</v>
      </c>
      <c r="H2742" s="59" t="s">
        <v>18516</v>
      </c>
      <c r="I2742" s="59" t="s">
        <v>18516</v>
      </c>
      <c r="J2742" s="59" t="s">
        <v>18516</v>
      </c>
      <c r="K2742" s="59" t="s">
        <v>29707</v>
      </c>
      <c r="L2742" s="59" t="s">
        <v>18516</v>
      </c>
      <c r="M2742" s="59" t="s">
        <v>18516</v>
      </c>
    </row>
    <row r="2743" spans="1:18" s="59" customFormat="1" ht="14.25">
      <c r="A2743" s="59" t="s">
        <v>17874</v>
      </c>
      <c r="B2743" s="59" t="s">
        <v>33242</v>
      </c>
      <c r="C2743" s="59" t="s">
        <v>29881</v>
      </c>
      <c r="D2743" s="59" t="s">
        <v>29882</v>
      </c>
      <c r="E2743" s="164">
        <v>235</v>
      </c>
      <c r="F2743" s="164">
        <v>200</v>
      </c>
      <c r="G2743" s="165">
        <v>0.85</v>
      </c>
      <c r="H2743" s="59" t="s">
        <v>18516</v>
      </c>
      <c r="I2743" s="164">
        <v>88.24</v>
      </c>
      <c r="J2743" s="164">
        <v>288.24</v>
      </c>
      <c r="K2743" s="59">
        <v>83</v>
      </c>
      <c r="L2743" s="59" t="s">
        <v>18516</v>
      </c>
      <c r="M2743" s="59" t="s">
        <v>18516</v>
      </c>
    </row>
    <row r="2744" spans="1:18" s="59" customFormat="1" ht="14.25">
      <c r="A2744" s="59" t="s">
        <v>17826</v>
      </c>
      <c r="B2744" s="59" t="s">
        <v>33243</v>
      </c>
      <c r="C2744" s="59" t="s">
        <v>33244</v>
      </c>
      <c r="D2744" s="59" t="s">
        <v>33245</v>
      </c>
      <c r="E2744" s="59" t="s">
        <v>18516</v>
      </c>
      <c r="F2744" s="59" t="s">
        <v>18516</v>
      </c>
      <c r="G2744" s="59" t="s">
        <v>18516</v>
      </c>
      <c r="H2744" s="59" t="s">
        <v>18516</v>
      </c>
      <c r="I2744" s="59" t="s">
        <v>18516</v>
      </c>
      <c r="J2744" s="59" t="s">
        <v>18516</v>
      </c>
      <c r="K2744" s="59" t="s">
        <v>29707</v>
      </c>
      <c r="L2744" s="59" t="s">
        <v>18516</v>
      </c>
      <c r="M2744" s="59" t="s">
        <v>18516</v>
      </c>
    </row>
    <row r="2745" spans="1:18" s="59" customFormat="1" ht="14.25">
      <c r="A2745" s="59" t="s">
        <v>17829</v>
      </c>
      <c r="B2745" s="59" t="s">
        <v>33246</v>
      </c>
      <c r="C2745" s="59" t="s">
        <v>33244</v>
      </c>
      <c r="D2745" s="59" t="s">
        <v>33245</v>
      </c>
      <c r="E2745" s="59" t="s">
        <v>18516</v>
      </c>
      <c r="F2745" s="59" t="s">
        <v>18516</v>
      </c>
      <c r="G2745" s="59" t="s">
        <v>18516</v>
      </c>
      <c r="H2745" s="59" t="s">
        <v>18516</v>
      </c>
      <c r="I2745" s="59" t="s">
        <v>18516</v>
      </c>
      <c r="J2745" s="59" t="s">
        <v>18516</v>
      </c>
      <c r="K2745" s="59" t="s">
        <v>29707</v>
      </c>
      <c r="L2745" s="59" t="s">
        <v>18516</v>
      </c>
      <c r="M2745" s="59" t="s">
        <v>18516</v>
      </c>
    </row>
    <row r="2746" spans="1:18" s="59" customFormat="1" ht="14.25">
      <c r="A2746" s="59" t="s">
        <v>17823</v>
      </c>
      <c r="B2746" s="59" t="s">
        <v>33247</v>
      </c>
      <c r="C2746" s="59" t="s">
        <v>33244</v>
      </c>
      <c r="D2746" s="59" t="s">
        <v>33245</v>
      </c>
      <c r="E2746" s="59" t="s">
        <v>18516</v>
      </c>
      <c r="F2746" s="59" t="s">
        <v>18516</v>
      </c>
      <c r="G2746" s="59" t="s">
        <v>18516</v>
      </c>
      <c r="H2746" s="59" t="s">
        <v>18516</v>
      </c>
      <c r="I2746" s="59" t="s">
        <v>18516</v>
      </c>
      <c r="J2746" s="59" t="s">
        <v>18516</v>
      </c>
      <c r="K2746" s="59" t="s">
        <v>29707</v>
      </c>
      <c r="L2746" s="59" t="s">
        <v>18516</v>
      </c>
      <c r="M2746" s="59" t="s">
        <v>18516</v>
      </c>
    </row>
    <row r="2747" spans="1:18" s="59" customFormat="1" ht="14.25">
      <c r="A2747" s="59" t="s">
        <v>17820</v>
      </c>
      <c r="B2747" s="59" t="s">
        <v>33248</v>
      </c>
      <c r="C2747" s="59" t="s">
        <v>33244</v>
      </c>
      <c r="D2747" s="59" t="s">
        <v>33245</v>
      </c>
      <c r="E2747" s="59" t="s">
        <v>18516</v>
      </c>
      <c r="F2747" s="59" t="s">
        <v>18516</v>
      </c>
      <c r="G2747" s="59" t="s">
        <v>18516</v>
      </c>
      <c r="H2747" s="59" t="s">
        <v>18516</v>
      </c>
      <c r="I2747" s="59" t="s">
        <v>18516</v>
      </c>
      <c r="J2747" s="59" t="s">
        <v>18516</v>
      </c>
      <c r="K2747" s="59" t="s">
        <v>29707</v>
      </c>
      <c r="L2747" s="59" t="s">
        <v>18516</v>
      </c>
      <c r="M2747" s="59" t="s">
        <v>18516</v>
      </c>
    </row>
    <row r="2748" spans="1:18" s="59" customFormat="1" ht="14.25">
      <c r="A2748" s="59" t="s">
        <v>17811</v>
      </c>
      <c r="B2748" s="59" t="s">
        <v>33249</v>
      </c>
      <c r="C2748" s="59" t="s">
        <v>30976</v>
      </c>
      <c r="D2748" s="59" t="s">
        <v>30977</v>
      </c>
      <c r="E2748" s="164">
        <v>175</v>
      </c>
      <c r="F2748" s="164">
        <v>155</v>
      </c>
      <c r="G2748" s="165">
        <v>0.88</v>
      </c>
      <c r="H2748" s="59" t="s">
        <v>18516</v>
      </c>
      <c r="I2748" s="164">
        <v>41.05</v>
      </c>
      <c r="J2748" s="164">
        <v>196.05</v>
      </c>
      <c r="K2748" s="59">
        <v>0</v>
      </c>
      <c r="L2748" s="59" t="s">
        <v>18516</v>
      </c>
      <c r="M2748" s="59" t="s">
        <v>18516</v>
      </c>
    </row>
    <row r="2749" spans="1:18" s="59" customFormat="1" ht="14.25">
      <c r="A2749" s="59" t="s">
        <v>17808</v>
      </c>
      <c r="B2749" s="59" t="s">
        <v>33250</v>
      </c>
      <c r="C2749" s="59" t="s">
        <v>30976</v>
      </c>
      <c r="D2749" s="59" t="s">
        <v>30977</v>
      </c>
      <c r="E2749" s="164">
        <v>175</v>
      </c>
      <c r="F2749" s="164">
        <v>155</v>
      </c>
      <c r="G2749" s="165">
        <v>0.88</v>
      </c>
      <c r="H2749" s="59" t="s">
        <v>18516</v>
      </c>
      <c r="I2749" s="164">
        <v>41.05</v>
      </c>
      <c r="J2749" s="164">
        <v>196.05</v>
      </c>
      <c r="K2749" s="59">
        <v>93</v>
      </c>
      <c r="L2749" s="59" t="s">
        <v>18516</v>
      </c>
      <c r="M2749" s="59" t="s">
        <v>18516</v>
      </c>
    </row>
    <row r="2750" spans="1:18" s="59" customFormat="1" ht="14.25">
      <c r="A2750" s="59" t="s">
        <v>17941</v>
      </c>
      <c r="B2750" s="59" t="s">
        <v>33251</v>
      </c>
      <c r="C2750" s="59" t="s">
        <v>29610</v>
      </c>
      <c r="D2750" s="59" t="s">
        <v>29611</v>
      </c>
      <c r="E2750" s="164">
        <v>600</v>
      </c>
      <c r="F2750" s="164">
        <v>560</v>
      </c>
      <c r="G2750" s="165">
        <v>0.93</v>
      </c>
      <c r="H2750" s="59" t="s">
        <v>18516</v>
      </c>
      <c r="I2750" s="164">
        <v>155.09</v>
      </c>
      <c r="J2750" s="164">
        <v>715.09</v>
      </c>
      <c r="K2750" s="59">
        <v>0</v>
      </c>
      <c r="L2750" s="59" t="s">
        <v>29455</v>
      </c>
      <c r="M2750" s="59" t="s">
        <v>29416</v>
      </c>
    </row>
    <row r="2751" spans="1:18" s="59" customFormat="1" ht="14.25">
      <c r="A2751" s="59" t="s">
        <v>17938</v>
      </c>
      <c r="B2751" s="59" t="s">
        <v>33252</v>
      </c>
      <c r="C2751" s="59" t="s">
        <v>29610</v>
      </c>
      <c r="D2751" s="59" t="s">
        <v>29611</v>
      </c>
      <c r="E2751" s="164">
        <v>600</v>
      </c>
      <c r="F2751" s="164">
        <v>560</v>
      </c>
      <c r="G2751" s="165">
        <v>0.93</v>
      </c>
      <c r="H2751" s="59" t="s">
        <v>18516</v>
      </c>
      <c r="I2751" s="164">
        <v>155.09</v>
      </c>
      <c r="J2751" s="164">
        <v>715.09</v>
      </c>
      <c r="K2751" s="59">
        <v>0</v>
      </c>
      <c r="L2751" s="59" t="s">
        <v>29439</v>
      </c>
      <c r="M2751" s="59" t="s">
        <v>29416</v>
      </c>
    </row>
    <row r="2752" spans="1:18" s="59" customFormat="1" ht="14.25">
      <c r="A2752" s="59" t="s">
        <v>17944</v>
      </c>
      <c r="B2752" s="59" t="s">
        <v>33253</v>
      </c>
      <c r="C2752" s="59" t="s">
        <v>29610</v>
      </c>
      <c r="D2752" s="59" t="s">
        <v>29611</v>
      </c>
      <c r="E2752" s="59" t="s">
        <v>18516</v>
      </c>
      <c r="F2752" s="59" t="s">
        <v>18516</v>
      </c>
      <c r="G2752" s="59" t="s">
        <v>18516</v>
      </c>
      <c r="H2752" s="59" t="s">
        <v>18516</v>
      </c>
      <c r="I2752" s="59" t="s">
        <v>18516</v>
      </c>
      <c r="J2752" s="59" t="s">
        <v>18516</v>
      </c>
      <c r="K2752" s="59" t="s">
        <v>29707</v>
      </c>
      <c r="L2752" s="59" t="s">
        <v>18516</v>
      </c>
      <c r="M2752" s="59" t="s">
        <v>18516</v>
      </c>
    </row>
    <row r="2753" spans="1:18" s="59" customFormat="1" ht="14.25">
      <c r="A2753" s="59" t="s">
        <v>17932</v>
      </c>
      <c r="B2753" s="59" t="s">
        <v>33254</v>
      </c>
      <c r="C2753" s="59" t="s">
        <v>29610</v>
      </c>
      <c r="D2753" s="59" t="s">
        <v>29611</v>
      </c>
      <c r="E2753" s="59" t="s">
        <v>18516</v>
      </c>
      <c r="F2753" s="59" t="s">
        <v>18516</v>
      </c>
      <c r="G2753" s="59" t="s">
        <v>18516</v>
      </c>
      <c r="H2753" s="59" t="s">
        <v>18516</v>
      </c>
      <c r="I2753" s="59" t="s">
        <v>18516</v>
      </c>
      <c r="J2753" s="59" t="s">
        <v>18516</v>
      </c>
      <c r="K2753" s="59" t="s">
        <v>29707</v>
      </c>
      <c r="L2753" s="59" t="s">
        <v>18516</v>
      </c>
      <c r="M2753" s="59" t="s">
        <v>18516</v>
      </c>
    </row>
    <row r="2754" spans="1:18" s="59" customFormat="1" ht="14.25">
      <c r="A2754" s="59" t="s">
        <v>17935</v>
      </c>
      <c r="B2754" s="59" t="s">
        <v>33255</v>
      </c>
      <c r="C2754" s="59" t="s">
        <v>29610</v>
      </c>
      <c r="D2754" s="59" t="s">
        <v>29611</v>
      </c>
      <c r="E2754" s="59" t="s">
        <v>18516</v>
      </c>
      <c r="F2754" s="59" t="s">
        <v>18516</v>
      </c>
      <c r="G2754" s="59" t="s">
        <v>18516</v>
      </c>
      <c r="H2754" s="59" t="s">
        <v>18516</v>
      </c>
      <c r="I2754" s="59" t="s">
        <v>18516</v>
      </c>
      <c r="J2754" s="59" t="s">
        <v>18516</v>
      </c>
      <c r="K2754" s="59" t="s">
        <v>29707</v>
      </c>
      <c r="L2754" s="59" t="s">
        <v>18516</v>
      </c>
      <c r="M2754" s="59" t="s">
        <v>18516</v>
      </c>
    </row>
    <row r="2755" spans="1:18" s="59" customFormat="1" ht="14.25">
      <c r="A2755" s="59" t="s">
        <v>33256</v>
      </c>
      <c r="B2755" s="59" t="s">
        <v>33257</v>
      </c>
      <c r="C2755" s="59" t="s">
        <v>33258</v>
      </c>
      <c r="D2755" s="59" t="s">
        <v>33259</v>
      </c>
      <c r="E2755" s="59" t="s">
        <v>18516</v>
      </c>
      <c r="F2755" s="59" t="s">
        <v>18516</v>
      </c>
      <c r="G2755" s="59" t="s">
        <v>18516</v>
      </c>
      <c r="H2755" s="59" t="s">
        <v>18516</v>
      </c>
      <c r="I2755" s="59" t="s">
        <v>18516</v>
      </c>
      <c r="J2755" s="59" t="s">
        <v>18516</v>
      </c>
      <c r="K2755" s="59" t="s">
        <v>29707</v>
      </c>
      <c r="L2755" s="59" t="s">
        <v>18516</v>
      </c>
      <c r="M2755" s="59" t="s">
        <v>18516</v>
      </c>
    </row>
    <row r="2756" spans="1:18" s="59" customFormat="1" ht="14.25">
      <c r="A2756" s="59" t="s">
        <v>27706</v>
      </c>
      <c r="B2756" s="59" t="s">
        <v>33260</v>
      </c>
      <c r="C2756" s="59" t="s">
        <v>33258</v>
      </c>
      <c r="D2756" s="59" t="s">
        <v>33259</v>
      </c>
      <c r="E2756" s="59" t="s">
        <v>18516</v>
      </c>
      <c r="F2756" s="59" t="s">
        <v>18516</v>
      </c>
      <c r="G2756" s="59" t="s">
        <v>18516</v>
      </c>
      <c r="H2756" s="59" t="s">
        <v>18516</v>
      </c>
      <c r="I2756" s="59" t="s">
        <v>18516</v>
      </c>
      <c r="J2756" s="59" t="s">
        <v>18516</v>
      </c>
      <c r="K2756" s="59" t="s">
        <v>29707</v>
      </c>
      <c r="L2756" s="59" t="s">
        <v>18516</v>
      </c>
      <c r="M2756" s="59" t="s">
        <v>18516</v>
      </c>
    </row>
    <row r="2757" spans="1:18" s="59" customFormat="1" ht="14.25">
      <c r="A2757" s="59" t="s">
        <v>27709</v>
      </c>
      <c r="B2757" s="59" t="s">
        <v>33261</v>
      </c>
      <c r="C2757" s="59" t="s">
        <v>33258</v>
      </c>
      <c r="D2757" s="59" t="s">
        <v>33259</v>
      </c>
      <c r="E2757" s="59" t="s">
        <v>18516</v>
      </c>
      <c r="F2757" s="59" t="s">
        <v>18516</v>
      </c>
      <c r="G2757" s="59" t="s">
        <v>18516</v>
      </c>
      <c r="H2757" s="59" t="s">
        <v>18516</v>
      </c>
      <c r="I2757" s="59" t="s">
        <v>18516</v>
      </c>
      <c r="J2757" s="59" t="s">
        <v>18516</v>
      </c>
      <c r="K2757" s="59" t="s">
        <v>29707</v>
      </c>
      <c r="L2757" s="59" t="s">
        <v>18516</v>
      </c>
      <c r="M2757" s="59" t="s">
        <v>18516</v>
      </c>
    </row>
    <row r="2758" spans="1:18" s="59" customFormat="1" ht="14.25">
      <c r="A2758" s="59" t="s">
        <v>17796</v>
      </c>
      <c r="B2758" s="59" t="s">
        <v>33262</v>
      </c>
      <c r="C2758" s="59" t="s">
        <v>30976</v>
      </c>
      <c r="D2758" s="59" t="s">
        <v>30977</v>
      </c>
      <c r="E2758" s="164">
        <v>205</v>
      </c>
      <c r="F2758" s="164">
        <v>190</v>
      </c>
      <c r="G2758" s="165">
        <v>0.92</v>
      </c>
      <c r="H2758" s="59" t="s">
        <v>18516</v>
      </c>
      <c r="I2758" s="164">
        <v>113.47</v>
      </c>
      <c r="J2758" s="164">
        <v>303.47</v>
      </c>
      <c r="K2758" s="59">
        <v>1</v>
      </c>
      <c r="L2758" s="59" t="s">
        <v>18516</v>
      </c>
      <c r="M2758" s="59" t="s">
        <v>18516</v>
      </c>
    </row>
    <row r="2759" spans="1:18" s="59" customFormat="1" ht="14.25">
      <c r="A2759" s="59" t="s">
        <v>17793</v>
      </c>
      <c r="B2759" s="59" t="s">
        <v>33263</v>
      </c>
      <c r="C2759" s="59" t="s">
        <v>30976</v>
      </c>
      <c r="D2759" s="59" t="s">
        <v>30977</v>
      </c>
      <c r="E2759" s="164">
        <v>205</v>
      </c>
      <c r="F2759" s="164">
        <v>190</v>
      </c>
      <c r="G2759" s="165">
        <v>0.92</v>
      </c>
      <c r="H2759" s="59" t="s">
        <v>18516</v>
      </c>
      <c r="I2759" s="164">
        <v>113.47</v>
      </c>
      <c r="J2759" s="164">
        <v>303.47</v>
      </c>
      <c r="K2759" s="59">
        <v>0</v>
      </c>
      <c r="L2759" s="59" t="s">
        <v>18516</v>
      </c>
      <c r="M2759" s="59" t="s">
        <v>18516</v>
      </c>
    </row>
    <row r="2760" spans="1:18" s="59" customFormat="1" ht="14.25">
      <c r="A2760" s="59" t="s">
        <v>33264</v>
      </c>
      <c r="B2760" s="59" t="s">
        <v>33265</v>
      </c>
      <c r="C2760" s="59" t="s">
        <v>29493</v>
      </c>
      <c r="D2760" s="59" t="s">
        <v>29494</v>
      </c>
      <c r="E2760" s="59" t="s">
        <v>18516</v>
      </c>
      <c r="F2760" s="59" t="s">
        <v>18516</v>
      </c>
      <c r="G2760" s="59" t="s">
        <v>18516</v>
      </c>
      <c r="H2760" s="59" t="s">
        <v>18516</v>
      </c>
      <c r="I2760" s="59" t="s">
        <v>18516</v>
      </c>
      <c r="J2760" s="59" t="s">
        <v>18516</v>
      </c>
      <c r="K2760" s="59" t="s">
        <v>29707</v>
      </c>
      <c r="L2760" s="59" t="s">
        <v>18516</v>
      </c>
      <c r="M2760" s="59" t="s">
        <v>18516</v>
      </c>
    </row>
    <row r="2761" spans="1:18" s="59" customFormat="1" ht="14.25">
      <c r="A2761" s="59" t="s">
        <v>33266</v>
      </c>
      <c r="B2761" s="59" t="s">
        <v>33267</v>
      </c>
      <c r="C2761" s="59" t="s">
        <v>29493</v>
      </c>
      <c r="D2761" s="59" t="s">
        <v>29494</v>
      </c>
      <c r="E2761" s="164">
        <v>252</v>
      </c>
      <c r="F2761" s="164">
        <v>230</v>
      </c>
      <c r="G2761" s="165">
        <v>0.91</v>
      </c>
      <c r="H2761" s="59" t="s">
        <v>18516</v>
      </c>
      <c r="I2761" s="164">
        <v>56.62</v>
      </c>
      <c r="J2761" s="164">
        <v>286.62</v>
      </c>
      <c r="K2761" s="59">
        <v>60</v>
      </c>
      <c r="L2761" s="59" t="s">
        <v>18516</v>
      </c>
      <c r="M2761" s="59" t="s">
        <v>18516</v>
      </c>
    </row>
    <row r="2762" spans="1:18" s="59" customFormat="1" ht="14.25">
      <c r="A2762" s="59" t="s">
        <v>17775</v>
      </c>
      <c r="B2762" s="59" t="s">
        <v>33268</v>
      </c>
      <c r="C2762" s="59" t="s">
        <v>29518</v>
      </c>
      <c r="D2762" s="59" t="s">
        <v>29519</v>
      </c>
      <c r="E2762" s="164">
        <v>225</v>
      </c>
      <c r="F2762" s="164">
        <v>200</v>
      </c>
      <c r="G2762" s="165">
        <v>0.88</v>
      </c>
      <c r="H2762" s="59" t="s">
        <v>18516</v>
      </c>
      <c r="I2762" s="164">
        <v>80.33</v>
      </c>
      <c r="J2762" s="164">
        <v>280.33</v>
      </c>
      <c r="K2762" s="59">
        <v>51</v>
      </c>
      <c r="L2762" s="59" t="s">
        <v>29455</v>
      </c>
      <c r="M2762" s="59" t="s">
        <v>30054</v>
      </c>
    </row>
    <row r="2763" spans="1:18" s="59" customFormat="1" ht="14.25">
      <c r="A2763" s="59" t="s">
        <v>17778</v>
      </c>
      <c r="B2763" s="59" t="s">
        <v>33269</v>
      </c>
      <c r="C2763" s="59" t="s">
        <v>29518</v>
      </c>
      <c r="D2763" s="59" t="s">
        <v>29519</v>
      </c>
      <c r="E2763" s="164">
        <v>225</v>
      </c>
      <c r="F2763" s="164">
        <v>200</v>
      </c>
      <c r="G2763" s="165">
        <v>0.88</v>
      </c>
      <c r="H2763" s="59" t="s">
        <v>18516</v>
      </c>
      <c r="I2763" s="164">
        <v>80.33</v>
      </c>
      <c r="J2763" s="164">
        <v>280.33</v>
      </c>
      <c r="K2763" s="59">
        <v>7</v>
      </c>
      <c r="L2763" s="59" t="s">
        <v>29439</v>
      </c>
      <c r="M2763" s="59" t="s">
        <v>30054</v>
      </c>
    </row>
    <row r="2764" spans="1:18" s="59" customFormat="1" ht="14.25">
      <c r="A2764" s="59" t="s">
        <v>33270</v>
      </c>
      <c r="B2764" s="59" t="s">
        <v>33271</v>
      </c>
      <c r="C2764" s="59" t="s">
        <v>29924</v>
      </c>
      <c r="D2764" s="59" t="s">
        <v>29925</v>
      </c>
      <c r="E2764" s="164">
        <v>10</v>
      </c>
      <c r="F2764" s="164">
        <v>10</v>
      </c>
      <c r="G2764" s="59" t="s">
        <v>18516</v>
      </c>
      <c r="H2764" s="59" t="s">
        <v>18516</v>
      </c>
      <c r="I2764" s="164">
        <v>38.13</v>
      </c>
      <c r="J2764" s="164">
        <v>48.13</v>
      </c>
      <c r="K2764" s="59">
        <v>8</v>
      </c>
      <c r="L2764" s="59" t="s">
        <v>18516</v>
      </c>
      <c r="M2764" s="59" t="s">
        <v>18516</v>
      </c>
    </row>
    <row r="2765" spans="1:18" s="59" customFormat="1" ht="14.25">
      <c r="A2765" s="59" t="s">
        <v>33272</v>
      </c>
      <c r="B2765" s="59" t="s">
        <v>33273</v>
      </c>
      <c r="C2765" s="59" t="s">
        <v>29924</v>
      </c>
      <c r="D2765" s="59" t="s">
        <v>29925</v>
      </c>
      <c r="E2765" s="164">
        <v>10</v>
      </c>
      <c r="F2765" s="164">
        <v>10</v>
      </c>
      <c r="G2765" s="59" t="s">
        <v>18516</v>
      </c>
      <c r="H2765" s="59" t="s">
        <v>18516</v>
      </c>
      <c r="I2765" s="164">
        <v>38.13</v>
      </c>
      <c r="J2765" s="164">
        <v>48.13</v>
      </c>
      <c r="K2765" s="59">
        <v>14</v>
      </c>
      <c r="L2765" s="59" t="s">
        <v>18516</v>
      </c>
      <c r="M2765" s="59" t="s">
        <v>18516</v>
      </c>
    </row>
    <row r="2766" spans="1:18" s="59" customFormat="1" ht="14.25">
      <c r="A2766" s="59" t="s">
        <v>33274</v>
      </c>
      <c r="B2766" s="59" t="s">
        <v>33275</v>
      </c>
      <c r="C2766" s="59" t="s">
        <v>29924</v>
      </c>
      <c r="D2766" s="59" t="s">
        <v>29925</v>
      </c>
      <c r="E2766" s="164">
        <v>10</v>
      </c>
      <c r="F2766" s="164">
        <v>10</v>
      </c>
      <c r="G2766" s="59" t="s">
        <v>18516</v>
      </c>
      <c r="H2766" s="59" t="s">
        <v>18516</v>
      </c>
      <c r="I2766" s="164">
        <v>38.13</v>
      </c>
      <c r="J2766" s="164">
        <v>48.13</v>
      </c>
      <c r="K2766" s="59">
        <v>6</v>
      </c>
      <c r="L2766" s="59" t="s">
        <v>18516</v>
      </c>
      <c r="M2766" s="59" t="s">
        <v>18516</v>
      </c>
    </row>
    <row r="2767" spans="1:18" s="59" customFormat="1" ht="14.25">
      <c r="A2767" s="59" t="s">
        <v>17764</v>
      </c>
      <c r="B2767" s="59" t="s">
        <v>33276</v>
      </c>
      <c r="C2767" s="59" t="s">
        <v>29625</v>
      </c>
      <c r="D2767" s="59" t="s">
        <v>29626</v>
      </c>
      <c r="E2767" s="164">
        <v>179</v>
      </c>
      <c r="F2767" s="164">
        <v>179</v>
      </c>
      <c r="G2767" s="59" t="s">
        <v>18516</v>
      </c>
      <c r="H2767" s="59" t="s">
        <v>18516</v>
      </c>
      <c r="I2767" s="164">
        <v>73.15</v>
      </c>
      <c r="J2767" s="164">
        <v>252.15</v>
      </c>
      <c r="K2767" s="59">
        <v>62</v>
      </c>
      <c r="L2767" s="59" t="s">
        <v>18516</v>
      </c>
      <c r="M2767" s="59" t="s">
        <v>18516</v>
      </c>
    </row>
    <row r="2768" spans="1:18" s="59" customFormat="1" ht="14.25">
      <c r="A2768" s="59" t="s">
        <v>17761</v>
      </c>
      <c r="B2768" s="59" t="s">
        <v>33277</v>
      </c>
      <c r="C2768" s="59" t="s">
        <v>29625</v>
      </c>
      <c r="D2768" s="59" t="s">
        <v>29626</v>
      </c>
      <c r="E2768" s="164">
        <v>179</v>
      </c>
      <c r="F2768" s="164">
        <v>179</v>
      </c>
      <c r="G2768" s="59" t="s">
        <v>18516</v>
      </c>
      <c r="H2768" s="59" t="s">
        <v>18516</v>
      </c>
      <c r="I2768" s="164">
        <v>73.1</v>
      </c>
      <c r="J2768" s="164">
        <v>252.1</v>
      </c>
      <c r="K2768" s="59">
        <v>0</v>
      </c>
      <c r="L2768" s="59" t="s">
        <v>29410</v>
      </c>
      <c r="M2768" s="59" t="s">
        <v>30982</v>
      </c>
    </row>
    <row r="2769" spans="1:18" s="59" customFormat="1" ht="14.25">
      <c r="A2769" s="59" t="s">
        <v>17758</v>
      </c>
      <c r="B2769" s="59" t="s">
        <v>33278</v>
      </c>
      <c r="C2769" s="59" t="s">
        <v>29625</v>
      </c>
      <c r="D2769" s="59" t="s">
        <v>29626</v>
      </c>
      <c r="E2769" s="164">
        <v>179</v>
      </c>
      <c r="F2769" s="164">
        <v>179</v>
      </c>
      <c r="G2769" s="59" t="s">
        <v>18516</v>
      </c>
      <c r="H2769" s="59" t="s">
        <v>18516</v>
      </c>
      <c r="I2769" s="164">
        <v>73.64</v>
      </c>
      <c r="J2769" s="164">
        <v>252.64</v>
      </c>
      <c r="K2769" s="59">
        <v>0</v>
      </c>
      <c r="L2769" s="59" t="s">
        <v>29410</v>
      </c>
      <c r="M2769" s="59" t="s">
        <v>30982</v>
      </c>
    </row>
    <row r="2770" spans="1:18" s="59" customFormat="1" ht="14.25">
      <c r="A2770" s="59" t="s">
        <v>17971</v>
      </c>
      <c r="B2770" s="59" t="s">
        <v>33279</v>
      </c>
      <c r="C2770" s="59" t="s">
        <v>29966</v>
      </c>
      <c r="D2770" s="59" t="s">
        <v>29967</v>
      </c>
      <c r="E2770" s="59" t="s">
        <v>18516</v>
      </c>
      <c r="F2770" s="59" t="s">
        <v>18516</v>
      </c>
      <c r="G2770" s="59" t="s">
        <v>18516</v>
      </c>
      <c r="H2770" s="59" t="s">
        <v>18516</v>
      </c>
      <c r="I2770" s="59" t="s">
        <v>18516</v>
      </c>
      <c r="J2770" s="59" t="s">
        <v>18516</v>
      </c>
      <c r="K2770" s="59" t="s">
        <v>29707</v>
      </c>
      <c r="L2770" s="59" t="s">
        <v>18516</v>
      </c>
      <c r="M2770" s="59" t="s">
        <v>18516</v>
      </c>
    </row>
    <row r="2771" spans="1:18" s="59" customFormat="1" ht="14.25">
      <c r="A2771" s="59" t="s">
        <v>18008</v>
      </c>
      <c r="B2771" s="59" t="s">
        <v>33280</v>
      </c>
      <c r="C2771" s="59" t="s">
        <v>29966</v>
      </c>
      <c r="D2771" s="59" t="s">
        <v>29967</v>
      </c>
      <c r="E2771" s="59" t="s">
        <v>18516</v>
      </c>
      <c r="F2771" s="59" t="s">
        <v>18516</v>
      </c>
      <c r="G2771" s="59" t="s">
        <v>18516</v>
      </c>
      <c r="H2771" s="59" t="s">
        <v>18516</v>
      </c>
      <c r="I2771" s="59" t="s">
        <v>18516</v>
      </c>
      <c r="J2771" s="59" t="s">
        <v>18516</v>
      </c>
      <c r="K2771" s="59" t="s">
        <v>29707</v>
      </c>
      <c r="L2771" s="59" t="s">
        <v>18516</v>
      </c>
      <c r="M2771" s="59" t="s">
        <v>18516</v>
      </c>
    </row>
    <row r="2772" spans="1:18" s="59" customFormat="1" ht="14.25">
      <c r="A2772" s="59" t="s">
        <v>17744</v>
      </c>
      <c r="B2772" s="59" t="s">
        <v>33281</v>
      </c>
      <c r="C2772" s="59" t="s">
        <v>29509</v>
      </c>
      <c r="D2772" s="59" t="s">
        <v>29510</v>
      </c>
      <c r="E2772" s="164">
        <v>82</v>
      </c>
      <c r="F2772" s="164">
        <v>62</v>
      </c>
      <c r="G2772" s="165">
        <v>0.75</v>
      </c>
      <c r="H2772" s="59" t="s">
        <v>18516</v>
      </c>
      <c r="I2772" s="164">
        <v>38.23</v>
      </c>
      <c r="J2772" s="164">
        <v>100.23</v>
      </c>
      <c r="K2772" s="59">
        <v>135</v>
      </c>
      <c r="L2772" s="59" t="s">
        <v>18516</v>
      </c>
      <c r="M2772" s="59" t="s">
        <v>18516</v>
      </c>
    </row>
    <row r="2773" spans="1:18" s="59" customFormat="1" ht="14.25">
      <c r="A2773" s="59" t="s">
        <v>17750</v>
      </c>
      <c r="B2773" s="59" t="s">
        <v>33282</v>
      </c>
      <c r="C2773" s="59" t="s">
        <v>29509</v>
      </c>
      <c r="D2773" s="59" t="s">
        <v>29510</v>
      </c>
      <c r="E2773" s="164">
        <v>82</v>
      </c>
      <c r="F2773" s="164">
        <v>62</v>
      </c>
      <c r="G2773" s="165">
        <v>0.75</v>
      </c>
      <c r="H2773" s="59" t="s">
        <v>18516</v>
      </c>
      <c r="I2773" s="164">
        <v>38.23</v>
      </c>
      <c r="J2773" s="164">
        <v>100.23</v>
      </c>
      <c r="K2773" s="59">
        <v>119</v>
      </c>
      <c r="L2773" s="59" t="s">
        <v>18516</v>
      </c>
      <c r="M2773" s="59" t="s">
        <v>18516</v>
      </c>
    </row>
    <row r="2774" spans="1:18" s="59" customFormat="1" ht="14.25">
      <c r="A2774" s="59" t="s">
        <v>17747</v>
      </c>
      <c r="B2774" s="59" t="s">
        <v>33283</v>
      </c>
      <c r="C2774" s="59" t="s">
        <v>29509</v>
      </c>
      <c r="D2774" s="59" t="s">
        <v>29510</v>
      </c>
      <c r="E2774" s="164">
        <v>82</v>
      </c>
      <c r="F2774" s="164">
        <v>62</v>
      </c>
      <c r="G2774" s="165">
        <v>0.75</v>
      </c>
      <c r="H2774" s="59" t="s">
        <v>18516</v>
      </c>
      <c r="I2774" s="164">
        <v>38.23</v>
      </c>
      <c r="J2774" s="164">
        <v>100.23</v>
      </c>
      <c r="K2774" s="59">
        <v>17</v>
      </c>
      <c r="L2774" s="59" t="s">
        <v>29455</v>
      </c>
      <c r="M2774" s="59" t="s">
        <v>29915</v>
      </c>
    </row>
    <row r="2775" spans="1:18" s="59" customFormat="1" ht="14.25">
      <c r="A2775" s="59" t="s">
        <v>33284</v>
      </c>
      <c r="B2775" s="59" t="s">
        <v>29889</v>
      </c>
      <c r="C2775" s="59" t="s">
        <v>29619</v>
      </c>
      <c r="D2775" s="59" t="s">
        <v>29620</v>
      </c>
      <c r="E2775" s="164">
        <v>225</v>
      </c>
      <c r="F2775" s="164">
        <v>209</v>
      </c>
      <c r="G2775" s="165">
        <v>0.92</v>
      </c>
      <c r="H2775" s="59" t="s">
        <v>18516</v>
      </c>
      <c r="I2775" s="164">
        <v>55.35</v>
      </c>
      <c r="J2775" s="164">
        <v>264.35</v>
      </c>
      <c r="K2775" s="59">
        <v>0</v>
      </c>
      <c r="L2775" s="59" t="s">
        <v>18516</v>
      </c>
      <c r="M2775" s="59" t="s">
        <v>18516</v>
      </c>
    </row>
    <row r="2776" spans="1:18" s="59" customFormat="1" ht="14.25">
      <c r="A2776" s="59" t="s">
        <v>17729</v>
      </c>
      <c r="B2776" s="59" t="s">
        <v>29889</v>
      </c>
      <c r="C2776" s="59" t="s">
        <v>29619</v>
      </c>
      <c r="D2776" s="59" t="s">
        <v>29620</v>
      </c>
      <c r="E2776" s="164">
        <v>225</v>
      </c>
      <c r="F2776" s="164">
        <v>189</v>
      </c>
      <c r="G2776" s="165">
        <v>0.84</v>
      </c>
      <c r="H2776" s="59" t="s">
        <v>18516</v>
      </c>
      <c r="I2776" s="164">
        <v>55.35</v>
      </c>
      <c r="J2776" s="164">
        <v>244.35</v>
      </c>
      <c r="K2776" s="59">
        <v>28</v>
      </c>
      <c r="L2776" s="59" t="s">
        <v>18516</v>
      </c>
      <c r="M2776" s="59" t="s">
        <v>18516</v>
      </c>
    </row>
    <row r="2777" spans="1:18" s="59" customFormat="1" ht="14.25">
      <c r="A2777" s="59" t="s">
        <v>18689</v>
      </c>
      <c r="B2777" s="59" t="s">
        <v>33285</v>
      </c>
      <c r="C2777" s="59" t="s">
        <v>29893</v>
      </c>
      <c r="D2777" s="59" t="s">
        <v>29894</v>
      </c>
      <c r="E2777" s="59" t="s">
        <v>18516</v>
      </c>
      <c r="F2777" s="59" t="s">
        <v>18516</v>
      </c>
      <c r="G2777" s="59" t="s">
        <v>18516</v>
      </c>
      <c r="H2777" s="59" t="s">
        <v>18516</v>
      </c>
      <c r="I2777" s="59" t="s">
        <v>18516</v>
      </c>
      <c r="J2777" s="59" t="s">
        <v>18516</v>
      </c>
      <c r="K2777" s="59" t="s">
        <v>29707</v>
      </c>
      <c r="L2777" s="59" t="s">
        <v>18516</v>
      </c>
      <c r="M2777" s="59" t="s">
        <v>18516</v>
      </c>
    </row>
    <row r="2778" spans="1:18" s="59" customFormat="1" ht="14.25">
      <c r="A2778" s="59" t="s">
        <v>17723</v>
      </c>
      <c r="B2778" s="59" t="s">
        <v>33286</v>
      </c>
      <c r="C2778" s="59" t="s">
        <v>29893</v>
      </c>
      <c r="D2778" s="59" t="s">
        <v>29894</v>
      </c>
      <c r="E2778" s="59" t="s">
        <v>18516</v>
      </c>
      <c r="F2778" s="59" t="s">
        <v>18516</v>
      </c>
      <c r="G2778" s="59" t="s">
        <v>18516</v>
      </c>
      <c r="H2778" s="59" t="s">
        <v>18516</v>
      </c>
      <c r="I2778" s="59" t="s">
        <v>18516</v>
      </c>
      <c r="J2778" s="59" t="s">
        <v>18516</v>
      </c>
      <c r="K2778" s="59" t="s">
        <v>29707</v>
      </c>
      <c r="L2778" s="59" t="s">
        <v>18516</v>
      </c>
      <c r="M2778" s="59" t="s">
        <v>18516</v>
      </c>
    </row>
    <row r="2779" spans="1:18" s="59" customFormat="1" ht="14.25">
      <c r="A2779" s="59" t="s">
        <v>17717</v>
      </c>
      <c r="B2779" s="59" t="s">
        <v>33287</v>
      </c>
      <c r="C2779" s="59" t="s">
        <v>29893</v>
      </c>
      <c r="D2779" s="59" t="s">
        <v>29894</v>
      </c>
      <c r="E2779" s="59" t="s">
        <v>18516</v>
      </c>
      <c r="F2779" s="59" t="s">
        <v>18516</v>
      </c>
      <c r="G2779" s="59" t="s">
        <v>18516</v>
      </c>
      <c r="H2779" s="59" t="s">
        <v>18516</v>
      </c>
      <c r="I2779" s="59" t="s">
        <v>18516</v>
      </c>
      <c r="J2779" s="59" t="s">
        <v>18516</v>
      </c>
      <c r="K2779" s="59" t="s">
        <v>29707</v>
      </c>
      <c r="L2779" s="59" t="s">
        <v>18516</v>
      </c>
      <c r="M2779" s="59" t="s">
        <v>18516</v>
      </c>
    </row>
    <row r="2780" spans="1:18" s="59" customFormat="1" ht="14.25">
      <c r="A2780" s="59" t="s">
        <v>17726</v>
      </c>
      <c r="B2780" s="59" t="s">
        <v>33288</v>
      </c>
      <c r="C2780" s="59" t="s">
        <v>29619</v>
      </c>
      <c r="D2780" s="59" t="s">
        <v>29620</v>
      </c>
      <c r="E2780" s="59" t="s">
        <v>18516</v>
      </c>
      <c r="F2780" s="59" t="s">
        <v>18516</v>
      </c>
      <c r="G2780" s="59" t="s">
        <v>18516</v>
      </c>
      <c r="H2780" s="59" t="s">
        <v>18516</v>
      </c>
      <c r="I2780" s="59" t="s">
        <v>18516</v>
      </c>
      <c r="J2780" s="59" t="s">
        <v>18516</v>
      </c>
      <c r="K2780" s="59" t="s">
        <v>29707</v>
      </c>
      <c r="L2780" s="59" t="s">
        <v>18516</v>
      </c>
      <c r="M2780" s="59" t="s">
        <v>18516</v>
      </c>
    </row>
    <row r="2781" spans="1:18" s="59" customFormat="1" ht="14.25">
      <c r="A2781" s="59" t="s">
        <v>17711</v>
      </c>
      <c r="B2781" s="59" t="s">
        <v>33289</v>
      </c>
      <c r="C2781" s="59" t="s">
        <v>29619</v>
      </c>
      <c r="D2781" s="59" t="s">
        <v>29620</v>
      </c>
      <c r="E2781" s="164">
        <v>239</v>
      </c>
      <c r="F2781" s="164">
        <v>181</v>
      </c>
      <c r="G2781" s="165">
        <v>0.75</v>
      </c>
      <c r="H2781" s="59" t="s">
        <v>18516</v>
      </c>
      <c r="I2781" s="164">
        <v>53.09</v>
      </c>
      <c r="J2781" s="164">
        <v>234.09</v>
      </c>
      <c r="K2781" s="59">
        <v>80</v>
      </c>
      <c r="L2781" s="59" t="s">
        <v>29455</v>
      </c>
      <c r="M2781" s="59" t="s">
        <v>30529</v>
      </c>
    </row>
    <row r="2782" spans="1:18" s="59" customFormat="1" ht="14.25">
      <c r="A2782" s="59" t="s">
        <v>17714</v>
      </c>
      <c r="B2782" s="59" t="s">
        <v>33290</v>
      </c>
      <c r="C2782" s="59" t="s">
        <v>29619</v>
      </c>
      <c r="D2782" s="59" t="s">
        <v>29620</v>
      </c>
      <c r="E2782" s="164">
        <v>239</v>
      </c>
      <c r="F2782" s="164">
        <v>181</v>
      </c>
      <c r="G2782" s="165">
        <v>0.75</v>
      </c>
      <c r="H2782" s="59" t="s">
        <v>18516</v>
      </c>
      <c r="I2782" s="164">
        <v>53.09</v>
      </c>
      <c r="J2782" s="164">
        <v>234.09</v>
      </c>
      <c r="K2782" s="59">
        <v>102</v>
      </c>
      <c r="L2782" s="59" t="s">
        <v>18516</v>
      </c>
      <c r="M2782" s="59" t="s">
        <v>18516</v>
      </c>
    </row>
    <row r="2783" spans="1:18" s="59" customFormat="1" ht="14.25">
      <c r="A2783" s="59" t="s">
        <v>17705</v>
      </c>
      <c r="B2783" s="59" t="s">
        <v>32542</v>
      </c>
      <c r="C2783" s="59" t="s">
        <v>29619</v>
      </c>
      <c r="D2783" s="59" t="s">
        <v>29620</v>
      </c>
      <c r="E2783" s="164">
        <v>199</v>
      </c>
      <c r="F2783" s="164">
        <v>139</v>
      </c>
      <c r="G2783" s="165">
        <v>0.69</v>
      </c>
      <c r="H2783" s="59" t="s">
        <v>18516</v>
      </c>
      <c r="I2783" s="164">
        <v>48.07</v>
      </c>
      <c r="J2783" s="164">
        <v>187.07</v>
      </c>
      <c r="K2783" s="59">
        <v>52</v>
      </c>
      <c r="L2783" s="59" t="s">
        <v>18516</v>
      </c>
      <c r="M2783" s="59" t="s">
        <v>18516</v>
      </c>
    </row>
    <row r="2784" spans="1:18" s="59" customFormat="1" ht="14.25">
      <c r="A2784" s="59" t="s">
        <v>17708</v>
      </c>
      <c r="B2784" s="59" t="s">
        <v>32542</v>
      </c>
      <c r="C2784" s="59" t="s">
        <v>29619</v>
      </c>
      <c r="D2784" s="59" t="s">
        <v>29620</v>
      </c>
      <c r="E2784" s="164">
        <v>199</v>
      </c>
      <c r="F2784" s="164">
        <v>139</v>
      </c>
      <c r="G2784" s="165">
        <v>0.69</v>
      </c>
      <c r="H2784" s="59" t="s">
        <v>18516</v>
      </c>
      <c r="I2784" s="164">
        <v>48.07</v>
      </c>
      <c r="J2784" s="164">
        <v>187.07</v>
      </c>
      <c r="K2784" s="59">
        <v>85</v>
      </c>
      <c r="L2784" s="59" t="s">
        <v>18516</v>
      </c>
      <c r="M2784" s="59" t="s">
        <v>18516</v>
      </c>
    </row>
    <row r="2785" spans="1:18" s="59" customFormat="1" ht="14.25">
      <c r="A2785" s="59" t="s">
        <v>17565</v>
      </c>
      <c r="B2785" s="59" t="s">
        <v>33291</v>
      </c>
      <c r="C2785" s="59" t="s">
        <v>33292</v>
      </c>
      <c r="D2785" s="59" t="s">
        <v>33292</v>
      </c>
      <c r="E2785" s="59" t="s">
        <v>18516</v>
      </c>
      <c r="F2785" s="59" t="s">
        <v>18516</v>
      </c>
      <c r="G2785" s="59" t="s">
        <v>18516</v>
      </c>
      <c r="H2785" s="59" t="s">
        <v>18516</v>
      </c>
      <c r="I2785" s="59" t="s">
        <v>18516</v>
      </c>
      <c r="J2785" s="59" t="s">
        <v>18516</v>
      </c>
      <c r="K2785" s="59" t="s">
        <v>29707</v>
      </c>
      <c r="L2785" s="59" t="s">
        <v>18516</v>
      </c>
      <c r="M2785" s="59" t="s">
        <v>18516</v>
      </c>
    </row>
    <row r="2786" spans="1:18" s="59" customFormat="1" ht="14.25">
      <c r="A2786" s="59" t="s">
        <v>17562</v>
      </c>
      <c r="B2786" s="59" t="s">
        <v>33293</v>
      </c>
      <c r="C2786" s="59" t="s">
        <v>33292</v>
      </c>
      <c r="D2786" s="59" t="s">
        <v>33292</v>
      </c>
      <c r="E2786" s="59" t="s">
        <v>18516</v>
      </c>
      <c r="F2786" s="59" t="s">
        <v>18516</v>
      </c>
      <c r="G2786" s="59" t="s">
        <v>18516</v>
      </c>
      <c r="H2786" s="59" t="s">
        <v>18516</v>
      </c>
      <c r="I2786" s="59" t="s">
        <v>18516</v>
      </c>
      <c r="J2786" s="59" t="s">
        <v>18516</v>
      </c>
      <c r="K2786" s="59" t="s">
        <v>29707</v>
      </c>
      <c r="L2786" s="59" t="s">
        <v>18516</v>
      </c>
      <c r="M2786" s="59" t="s">
        <v>18516</v>
      </c>
    </row>
    <row r="2787" spans="1:18" s="59" customFormat="1" ht="14.25">
      <c r="A2787" s="59" t="s">
        <v>18020</v>
      </c>
      <c r="B2787" s="59" t="s">
        <v>33294</v>
      </c>
      <c r="C2787" s="59" t="s">
        <v>29414</v>
      </c>
      <c r="D2787" s="59" t="s">
        <v>29415</v>
      </c>
      <c r="E2787" s="164">
        <v>299</v>
      </c>
      <c r="F2787" s="164">
        <v>280</v>
      </c>
      <c r="G2787" s="165">
        <v>0.93</v>
      </c>
      <c r="H2787" s="59" t="s">
        <v>18516</v>
      </c>
      <c r="I2787" s="164">
        <v>97.88</v>
      </c>
      <c r="J2787" s="164">
        <v>377.88</v>
      </c>
      <c r="K2787" s="59">
        <v>222</v>
      </c>
      <c r="L2787" s="59" t="s">
        <v>18516</v>
      </c>
      <c r="M2787" s="59" t="s">
        <v>18516</v>
      </c>
    </row>
    <row r="2788" spans="1:18" s="59" customFormat="1" ht="14.25">
      <c r="A2788" s="59" t="s">
        <v>17799</v>
      </c>
      <c r="B2788" s="59" t="s">
        <v>33295</v>
      </c>
      <c r="C2788" s="59" t="s">
        <v>29414</v>
      </c>
      <c r="D2788" s="59" t="s">
        <v>29415</v>
      </c>
      <c r="E2788" s="59" t="s">
        <v>18516</v>
      </c>
      <c r="F2788" s="59" t="s">
        <v>18516</v>
      </c>
      <c r="G2788" s="59" t="s">
        <v>18516</v>
      </c>
      <c r="H2788" s="59" t="s">
        <v>18516</v>
      </c>
      <c r="I2788" s="59" t="s">
        <v>18516</v>
      </c>
      <c r="J2788" s="59" t="s">
        <v>18516</v>
      </c>
      <c r="K2788" s="59" t="s">
        <v>29707</v>
      </c>
      <c r="L2788" s="59" t="s">
        <v>18516</v>
      </c>
      <c r="M2788" s="59" t="s">
        <v>18516</v>
      </c>
    </row>
    <row r="2789" spans="1:18" s="59" customFormat="1" ht="14.25">
      <c r="A2789" s="59" t="s">
        <v>17802</v>
      </c>
      <c r="B2789" s="59" t="s">
        <v>33296</v>
      </c>
      <c r="C2789" s="59" t="s">
        <v>29414</v>
      </c>
      <c r="D2789" s="59" t="s">
        <v>29415</v>
      </c>
      <c r="E2789" s="59" t="s">
        <v>18516</v>
      </c>
      <c r="F2789" s="59" t="s">
        <v>18516</v>
      </c>
      <c r="G2789" s="59" t="s">
        <v>18516</v>
      </c>
      <c r="H2789" s="59" t="s">
        <v>18516</v>
      </c>
      <c r="I2789" s="59" t="s">
        <v>18516</v>
      </c>
      <c r="J2789" s="59" t="s">
        <v>18516</v>
      </c>
      <c r="K2789" s="59" t="s">
        <v>29707</v>
      </c>
      <c r="L2789" s="59" t="s">
        <v>18516</v>
      </c>
      <c r="M2789" s="59" t="s">
        <v>18516</v>
      </c>
    </row>
    <row r="2790" spans="1:18" s="59" customFormat="1" ht="14.25">
      <c r="A2790" s="59" t="s">
        <v>33297</v>
      </c>
      <c r="B2790" s="59" t="s">
        <v>33298</v>
      </c>
      <c r="C2790" s="59" t="s">
        <v>33299</v>
      </c>
      <c r="D2790" s="59" t="s">
        <v>33300</v>
      </c>
      <c r="E2790" s="59" t="s">
        <v>18516</v>
      </c>
      <c r="F2790" s="59" t="s">
        <v>18516</v>
      </c>
      <c r="G2790" s="59" t="s">
        <v>18516</v>
      </c>
      <c r="H2790" s="59" t="s">
        <v>18516</v>
      </c>
      <c r="I2790" s="59" t="s">
        <v>18516</v>
      </c>
      <c r="J2790" s="59" t="s">
        <v>18516</v>
      </c>
      <c r="K2790" s="59" t="s">
        <v>29707</v>
      </c>
      <c r="L2790" s="59" t="s">
        <v>18516</v>
      </c>
      <c r="M2790" s="59" t="s">
        <v>18516</v>
      </c>
    </row>
    <row r="2791" spans="1:18" s="59" customFormat="1" ht="14.25">
      <c r="A2791" s="59" t="s">
        <v>33301</v>
      </c>
      <c r="B2791" s="59" t="s">
        <v>33302</v>
      </c>
      <c r="C2791" s="59" t="s">
        <v>33299</v>
      </c>
      <c r="D2791" s="59" t="s">
        <v>33300</v>
      </c>
      <c r="E2791" s="59" t="s">
        <v>18516</v>
      </c>
      <c r="F2791" s="59" t="s">
        <v>18516</v>
      </c>
      <c r="G2791" s="59" t="s">
        <v>18516</v>
      </c>
      <c r="H2791" s="59" t="s">
        <v>18516</v>
      </c>
      <c r="I2791" s="59" t="s">
        <v>18516</v>
      </c>
      <c r="J2791" s="59" t="s">
        <v>18516</v>
      </c>
      <c r="K2791" s="59" t="s">
        <v>29707</v>
      </c>
      <c r="L2791" s="59" t="s">
        <v>18516</v>
      </c>
      <c r="M2791" s="59" t="s">
        <v>18516</v>
      </c>
    </row>
    <row r="2792" spans="1:18" s="59" customFormat="1" ht="14.25">
      <c r="A2792" s="59" t="s">
        <v>33303</v>
      </c>
      <c r="B2792" s="59" t="s">
        <v>33304</v>
      </c>
      <c r="C2792" s="59" t="s">
        <v>33299</v>
      </c>
      <c r="D2792" s="59" t="s">
        <v>33300</v>
      </c>
      <c r="E2792" s="59" t="s">
        <v>18516</v>
      </c>
      <c r="F2792" s="59" t="s">
        <v>18516</v>
      </c>
      <c r="G2792" s="59" t="s">
        <v>18516</v>
      </c>
      <c r="H2792" s="59" t="s">
        <v>18516</v>
      </c>
      <c r="I2792" s="59" t="s">
        <v>18516</v>
      </c>
      <c r="J2792" s="59" t="s">
        <v>18516</v>
      </c>
      <c r="K2792" s="59" t="s">
        <v>29707</v>
      </c>
      <c r="L2792" s="59" t="s">
        <v>18516</v>
      </c>
      <c r="M2792" s="59" t="s">
        <v>18516</v>
      </c>
    </row>
    <row r="2793" spans="1:18" s="59" customFormat="1" ht="14.25">
      <c r="A2793" s="59" t="s">
        <v>33305</v>
      </c>
      <c r="B2793" s="59" t="s">
        <v>33306</v>
      </c>
      <c r="C2793" s="59" t="s">
        <v>33299</v>
      </c>
      <c r="D2793" s="59" t="s">
        <v>33300</v>
      </c>
      <c r="E2793" s="59" t="s">
        <v>18516</v>
      </c>
      <c r="F2793" s="59" t="s">
        <v>18516</v>
      </c>
      <c r="G2793" s="59" t="s">
        <v>18516</v>
      </c>
      <c r="H2793" s="59" t="s">
        <v>18516</v>
      </c>
      <c r="I2793" s="59" t="s">
        <v>18516</v>
      </c>
      <c r="J2793" s="59" t="s">
        <v>18516</v>
      </c>
      <c r="K2793" s="59" t="s">
        <v>29707</v>
      </c>
      <c r="L2793" s="59" t="s">
        <v>18516</v>
      </c>
      <c r="M2793" s="59" t="s">
        <v>18516</v>
      </c>
    </row>
    <row r="2794" spans="1:18" s="59" customFormat="1" ht="14.25">
      <c r="A2794" s="59" t="s">
        <v>33307</v>
      </c>
      <c r="B2794" s="59" t="s">
        <v>33308</v>
      </c>
      <c r="C2794" s="59" t="s">
        <v>33299</v>
      </c>
      <c r="D2794" s="59" t="s">
        <v>33300</v>
      </c>
      <c r="E2794" s="59" t="s">
        <v>18516</v>
      </c>
      <c r="F2794" s="59" t="s">
        <v>18516</v>
      </c>
      <c r="G2794" s="59" t="s">
        <v>18516</v>
      </c>
      <c r="H2794" s="59" t="s">
        <v>18516</v>
      </c>
      <c r="I2794" s="59" t="s">
        <v>18516</v>
      </c>
      <c r="J2794" s="59" t="s">
        <v>18516</v>
      </c>
      <c r="K2794" s="59" t="s">
        <v>29707</v>
      </c>
      <c r="L2794" s="59" t="s">
        <v>18516</v>
      </c>
      <c r="M2794" s="59" t="s">
        <v>18516</v>
      </c>
    </row>
    <row r="2795" spans="1:18" s="59" customFormat="1" ht="14.25">
      <c r="A2795" s="59" t="s">
        <v>33309</v>
      </c>
      <c r="B2795" s="59" t="s">
        <v>33304</v>
      </c>
      <c r="C2795" s="59" t="s">
        <v>33299</v>
      </c>
      <c r="D2795" s="59" t="s">
        <v>33300</v>
      </c>
      <c r="E2795" s="59" t="s">
        <v>18516</v>
      </c>
      <c r="F2795" s="59" t="s">
        <v>18516</v>
      </c>
      <c r="G2795" s="59" t="s">
        <v>18516</v>
      </c>
      <c r="H2795" s="59" t="s">
        <v>18516</v>
      </c>
      <c r="I2795" s="59" t="s">
        <v>18516</v>
      </c>
      <c r="J2795" s="59" t="s">
        <v>18516</v>
      </c>
      <c r="K2795" s="59" t="s">
        <v>29707</v>
      </c>
      <c r="L2795" s="59" t="s">
        <v>18516</v>
      </c>
      <c r="M2795" s="59" t="s">
        <v>18516</v>
      </c>
    </row>
    <row r="2796" spans="1:18" s="59" customFormat="1" ht="14.25">
      <c r="A2796" s="59" t="s">
        <v>33310</v>
      </c>
      <c r="B2796" s="59" t="s">
        <v>33311</v>
      </c>
      <c r="C2796" s="59" t="s">
        <v>29562</v>
      </c>
      <c r="D2796" s="59" t="s">
        <v>29562</v>
      </c>
      <c r="E2796" s="59" t="s">
        <v>18516</v>
      </c>
      <c r="F2796" s="59" t="s">
        <v>18516</v>
      </c>
      <c r="G2796" s="59" t="s">
        <v>18516</v>
      </c>
      <c r="H2796" s="59" t="s">
        <v>18516</v>
      </c>
      <c r="I2796" s="59" t="s">
        <v>18516</v>
      </c>
      <c r="J2796" s="59" t="s">
        <v>18516</v>
      </c>
      <c r="K2796" s="59" t="s">
        <v>29707</v>
      </c>
      <c r="L2796" s="59" t="s">
        <v>18516</v>
      </c>
      <c r="M2796" s="59" t="s">
        <v>18516</v>
      </c>
    </row>
    <row r="2797" spans="1:18" s="59" customFormat="1" ht="14.25">
      <c r="A2797" s="59" t="s">
        <v>27611</v>
      </c>
      <c r="B2797" s="59" t="s">
        <v>33312</v>
      </c>
      <c r="C2797" s="59" t="s">
        <v>29414</v>
      </c>
      <c r="D2797" s="59" t="s">
        <v>29415</v>
      </c>
      <c r="E2797" s="164">
        <v>225</v>
      </c>
      <c r="F2797" s="164">
        <v>200</v>
      </c>
      <c r="G2797" s="165">
        <v>0.88</v>
      </c>
      <c r="H2797" s="59" t="s">
        <v>18516</v>
      </c>
      <c r="I2797" s="164">
        <v>97.09</v>
      </c>
      <c r="J2797" s="164">
        <v>297.09</v>
      </c>
      <c r="K2797" s="59">
        <v>165</v>
      </c>
      <c r="L2797" s="59" t="s">
        <v>18516</v>
      </c>
      <c r="M2797" s="59" t="s">
        <v>18516</v>
      </c>
    </row>
    <row r="2798" spans="1:18" s="59" customFormat="1" ht="14.25">
      <c r="A2798" s="59" t="s">
        <v>17534</v>
      </c>
      <c r="B2798" s="59" t="s">
        <v>33313</v>
      </c>
      <c r="C2798" s="59" t="s">
        <v>29625</v>
      </c>
      <c r="D2798" s="59" t="s">
        <v>29626</v>
      </c>
      <c r="E2798" s="59" t="s">
        <v>18516</v>
      </c>
      <c r="F2798" s="59" t="s">
        <v>18516</v>
      </c>
      <c r="G2798" s="59" t="s">
        <v>18516</v>
      </c>
      <c r="H2798" s="59" t="s">
        <v>18516</v>
      </c>
      <c r="I2798" s="59" t="s">
        <v>18516</v>
      </c>
      <c r="J2798" s="59" t="s">
        <v>18516</v>
      </c>
      <c r="K2798" s="59" t="s">
        <v>29707</v>
      </c>
      <c r="L2798" s="59" t="s">
        <v>18516</v>
      </c>
      <c r="M2798" s="59" t="s">
        <v>18516</v>
      </c>
    </row>
    <row r="2799" spans="1:18" s="59" customFormat="1" ht="14.25">
      <c r="A2799" s="59" t="s">
        <v>17531</v>
      </c>
      <c r="B2799" s="59" t="s">
        <v>33314</v>
      </c>
      <c r="C2799" s="59" t="s">
        <v>29625</v>
      </c>
      <c r="D2799" s="59" t="s">
        <v>29626</v>
      </c>
      <c r="E2799" s="59" t="s">
        <v>18516</v>
      </c>
      <c r="F2799" s="59" t="s">
        <v>18516</v>
      </c>
      <c r="G2799" s="59" t="s">
        <v>18516</v>
      </c>
      <c r="H2799" s="59" t="s">
        <v>18516</v>
      </c>
      <c r="I2799" s="59" t="s">
        <v>18516</v>
      </c>
      <c r="J2799" s="59" t="s">
        <v>18516</v>
      </c>
      <c r="K2799" s="59" t="s">
        <v>29707</v>
      </c>
      <c r="L2799" s="59" t="s">
        <v>18516</v>
      </c>
      <c r="M2799" s="59" t="s">
        <v>18516</v>
      </c>
    </row>
    <row r="2800" spans="1:18" s="59" customFormat="1" ht="14.25">
      <c r="A2800" s="59" t="s">
        <v>17540</v>
      </c>
      <c r="B2800" s="59" t="s">
        <v>33315</v>
      </c>
      <c r="C2800" s="59" t="s">
        <v>29625</v>
      </c>
      <c r="D2800" s="59" t="s">
        <v>29626</v>
      </c>
      <c r="E2800" s="59" t="s">
        <v>18516</v>
      </c>
      <c r="F2800" s="59" t="s">
        <v>18516</v>
      </c>
      <c r="G2800" s="59" t="s">
        <v>18516</v>
      </c>
      <c r="H2800" s="59" t="s">
        <v>18516</v>
      </c>
      <c r="I2800" s="59" t="s">
        <v>18516</v>
      </c>
      <c r="J2800" s="59" t="s">
        <v>18516</v>
      </c>
      <c r="K2800" s="59" t="s">
        <v>29707</v>
      </c>
      <c r="L2800" s="59" t="s">
        <v>18516</v>
      </c>
      <c r="M2800" s="59" t="s">
        <v>18516</v>
      </c>
    </row>
    <row r="2801" spans="1:18" s="59" customFormat="1" ht="14.25">
      <c r="A2801" s="59" t="s">
        <v>17522</v>
      </c>
      <c r="B2801" s="59" t="s">
        <v>33316</v>
      </c>
      <c r="C2801" s="59" t="s">
        <v>33292</v>
      </c>
      <c r="D2801" s="59" t="s">
        <v>33292</v>
      </c>
      <c r="E2801" s="164">
        <v>106.56</v>
      </c>
      <c r="F2801" s="164">
        <v>106.56</v>
      </c>
      <c r="G2801" s="59" t="s">
        <v>18516</v>
      </c>
      <c r="H2801" s="59" t="s">
        <v>18516</v>
      </c>
      <c r="I2801" s="164">
        <v>42.63</v>
      </c>
      <c r="J2801" s="164">
        <v>149.19</v>
      </c>
      <c r="K2801" s="59">
        <v>102</v>
      </c>
      <c r="L2801" s="59" t="s">
        <v>29410</v>
      </c>
      <c r="M2801" s="59" t="s">
        <v>31089</v>
      </c>
    </row>
    <row r="2802" spans="1:18" s="59" customFormat="1" ht="14.25">
      <c r="A2802" s="59" t="s">
        <v>17519</v>
      </c>
      <c r="B2802" s="59" t="s">
        <v>33317</v>
      </c>
      <c r="C2802" s="59" t="s">
        <v>33292</v>
      </c>
      <c r="D2802" s="59" t="s">
        <v>33292</v>
      </c>
      <c r="E2802" s="164">
        <v>106.56</v>
      </c>
      <c r="F2802" s="164">
        <v>106.56</v>
      </c>
      <c r="G2802" s="59" t="s">
        <v>18516</v>
      </c>
      <c r="H2802" s="59" t="s">
        <v>18516</v>
      </c>
      <c r="I2802" s="164">
        <v>42.63</v>
      </c>
      <c r="J2802" s="164">
        <v>149.19</v>
      </c>
      <c r="K2802" s="59">
        <v>26</v>
      </c>
      <c r="L2802" s="59" t="s">
        <v>29455</v>
      </c>
      <c r="M2802" s="59" t="s">
        <v>31089</v>
      </c>
    </row>
    <row r="2803" spans="1:18" s="59" customFormat="1" ht="14.25">
      <c r="A2803" s="59" t="s">
        <v>17525</v>
      </c>
      <c r="B2803" s="59" t="s">
        <v>33291</v>
      </c>
      <c r="C2803" s="59" t="s">
        <v>33292</v>
      </c>
      <c r="D2803" s="59" t="s">
        <v>33292</v>
      </c>
      <c r="E2803" s="59" t="s">
        <v>18516</v>
      </c>
      <c r="F2803" s="59" t="s">
        <v>18516</v>
      </c>
      <c r="G2803" s="59" t="s">
        <v>18516</v>
      </c>
      <c r="H2803" s="59" t="s">
        <v>18516</v>
      </c>
      <c r="I2803" s="59" t="s">
        <v>18516</v>
      </c>
      <c r="J2803" s="59" t="s">
        <v>18516</v>
      </c>
      <c r="K2803" s="59" t="s">
        <v>29707</v>
      </c>
      <c r="L2803" s="59" t="s">
        <v>18516</v>
      </c>
      <c r="M2803" s="59" t="s">
        <v>18516</v>
      </c>
    </row>
    <row r="2804" spans="1:18" s="59" customFormat="1" ht="14.25">
      <c r="A2804" s="59" t="s">
        <v>17528</v>
      </c>
      <c r="B2804" s="59" t="s">
        <v>33293</v>
      </c>
      <c r="C2804" s="59" t="s">
        <v>33292</v>
      </c>
      <c r="D2804" s="59" t="s">
        <v>33292</v>
      </c>
      <c r="E2804" s="59" t="s">
        <v>18516</v>
      </c>
      <c r="F2804" s="59" t="s">
        <v>18516</v>
      </c>
      <c r="G2804" s="59" t="s">
        <v>18516</v>
      </c>
      <c r="H2804" s="59" t="s">
        <v>18516</v>
      </c>
      <c r="I2804" s="59" t="s">
        <v>18516</v>
      </c>
      <c r="J2804" s="59" t="s">
        <v>18516</v>
      </c>
      <c r="K2804" s="59" t="s">
        <v>29707</v>
      </c>
      <c r="L2804" s="59" t="s">
        <v>18516</v>
      </c>
      <c r="M2804" s="59" t="s">
        <v>18516</v>
      </c>
    </row>
    <row r="2805" spans="1:18" s="59" customFormat="1" ht="14.25">
      <c r="A2805" s="59" t="s">
        <v>17537</v>
      </c>
      <c r="B2805" s="59" t="s">
        <v>33318</v>
      </c>
      <c r="C2805" s="59" t="s">
        <v>29625</v>
      </c>
      <c r="D2805" s="59" t="s">
        <v>29626</v>
      </c>
      <c r="E2805" s="59" t="s">
        <v>18516</v>
      </c>
      <c r="F2805" s="59" t="s">
        <v>18516</v>
      </c>
      <c r="G2805" s="59" t="s">
        <v>18516</v>
      </c>
      <c r="H2805" s="59" t="s">
        <v>18516</v>
      </c>
      <c r="I2805" s="59" t="s">
        <v>18516</v>
      </c>
      <c r="J2805" s="59" t="s">
        <v>18516</v>
      </c>
      <c r="K2805" s="59" t="s">
        <v>29707</v>
      </c>
      <c r="L2805" s="59" t="s">
        <v>18516</v>
      </c>
      <c r="M2805" s="59" t="s">
        <v>18516</v>
      </c>
    </row>
    <row r="2806" spans="1:18" s="59" customFormat="1" ht="14.25">
      <c r="A2806" s="59" t="s">
        <v>17624</v>
      </c>
      <c r="B2806" s="59" t="s">
        <v>33319</v>
      </c>
      <c r="C2806" s="59" t="s">
        <v>29619</v>
      </c>
      <c r="D2806" s="59" t="s">
        <v>29620</v>
      </c>
      <c r="E2806" s="164">
        <v>249</v>
      </c>
      <c r="F2806" s="164">
        <v>225</v>
      </c>
      <c r="G2806" s="165">
        <v>0.9</v>
      </c>
      <c r="H2806" s="59" t="s">
        <v>18516</v>
      </c>
      <c r="I2806" s="164">
        <v>107.49</v>
      </c>
      <c r="J2806" s="164">
        <v>332.49</v>
      </c>
      <c r="K2806" s="59">
        <v>0</v>
      </c>
      <c r="L2806" s="59" t="s">
        <v>18516</v>
      </c>
      <c r="M2806" s="59" t="s">
        <v>18516</v>
      </c>
    </row>
    <row r="2807" spans="1:18" s="59" customFormat="1" ht="14.25">
      <c r="A2807" s="59" t="s">
        <v>17504</v>
      </c>
      <c r="B2807" s="59" t="s">
        <v>33320</v>
      </c>
      <c r="C2807" s="59" t="s">
        <v>29518</v>
      </c>
      <c r="D2807" s="59" t="s">
        <v>29519</v>
      </c>
      <c r="E2807" s="59" t="s">
        <v>18516</v>
      </c>
      <c r="F2807" s="59" t="s">
        <v>18516</v>
      </c>
      <c r="G2807" s="59" t="s">
        <v>18516</v>
      </c>
      <c r="H2807" s="59" t="s">
        <v>18516</v>
      </c>
      <c r="I2807" s="59" t="s">
        <v>18516</v>
      </c>
      <c r="J2807" s="59" t="s">
        <v>18516</v>
      </c>
      <c r="K2807" s="59" t="s">
        <v>29707</v>
      </c>
      <c r="L2807" s="59" t="s">
        <v>18516</v>
      </c>
      <c r="M2807" s="59" t="s">
        <v>18516</v>
      </c>
    </row>
    <row r="2808" spans="1:18" s="59" customFormat="1" ht="14.25">
      <c r="A2808" s="59" t="s">
        <v>17501</v>
      </c>
      <c r="B2808" s="59" t="s">
        <v>33321</v>
      </c>
      <c r="C2808" s="59" t="s">
        <v>29518</v>
      </c>
      <c r="D2808" s="59" t="s">
        <v>29519</v>
      </c>
      <c r="E2808" s="59" t="s">
        <v>18516</v>
      </c>
      <c r="F2808" s="59" t="s">
        <v>18516</v>
      </c>
      <c r="G2808" s="59" t="s">
        <v>18516</v>
      </c>
      <c r="H2808" s="59" t="s">
        <v>18516</v>
      </c>
      <c r="I2808" s="59" t="s">
        <v>18516</v>
      </c>
      <c r="J2808" s="59" t="s">
        <v>18516</v>
      </c>
      <c r="K2808" s="59" t="s">
        <v>29707</v>
      </c>
      <c r="L2808" s="59" t="s">
        <v>18516</v>
      </c>
      <c r="M2808" s="59" t="s">
        <v>18516</v>
      </c>
    </row>
    <row r="2809" spans="1:18" s="59" customFormat="1" ht="14.25">
      <c r="A2809" s="59" t="s">
        <v>17627</v>
      </c>
      <c r="B2809" s="59" t="s">
        <v>33322</v>
      </c>
      <c r="C2809" s="59" t="s">
        <v>29619</v>
      </c>
      <c r="D2809" s="59" t="s">
        <v>29620</v>
      </c>
      <c r="E2809" s="164">
        <v>239</v>
      </c>
      <c r="F2809" s="164">
        <v>171</v>
      </c>
      <c r="G2809" s="165">
        <v>0.71</v>
      </c>
      <c r="H2809" s="59" t="s">
        <v>18516</v>
      </c>
      <c r="I2809" s="164">
        <v>98.83</v>
      </c>
      <c r="J2809" s="164">
        <v>269.83</v>
      </c>
      <c r="K2809" s="59">
        <v>17</v>
      </c>
      <c r="L2809" s="59" t="s">
        <v>18516</v>
      </c>
      <c r="M2809" s="59" t="s">
        <v>18516</v>
      </c>
    </row>
    <row r="2810" spans="1:18" s="59" customFormat="1" ht="14.25">
      <c r="A2810" s="59" t="s">
        <v>17630</v>
      </c>
      <c r="B2810" s="59" t="s">
        <v>33323</v>
      </c>
      <c r="C2810" s="59" t="s">
        <v>29619</v>
      </c>
      <c r="D2810" s="59" t="s">
        <v>29620</v>
      </c>
      <c r="E2810" s="164">
        <v>239</v>
      </c>
      <c r="F2810" s="164">
        <v>171</v>
      </c>
      <c r="G2810" s="165">
        <v>0.71</v>
      </c>
      <c r="H2810" s="59" t="s">
        <v>18516</v>
      </c>
      <c r="I2810" s="164">
        <v>98.83</v>
      </c>
      <c r="J2810" s="164">
        <v>269.83</v>
      </c>
      <c r="K2810" s="59">
        <v>38</v>
      </c>
      <c r="L2810" s="59" t="s">
        <v>18516</v>
      </c>
      <c r="M2810" s="59" t="s">
        <v>18516</v>
      </c>
    </row>
    <row r="2811" spans="1:18" s="59" customFormat="1" ht="14.25">
      <c r="A2811" s="59" t="s">
        <v>17621</v>
      </c>
      <c r="B2811" s="59" t="s">
        <v>33324</v>
      </c>
      <c r="C2811" s="59" t="s">
        <v>29619</v>
      </c>
      <c r="D2811" s="59" t="s">
        <v>29620</v>
      </c>
      <c r="E2811" s="59" t="s">
        <v>18516</v>
      </c>
      <c r="F2811" s="59" t="s">
        <v>18516</v>
      </c>
      <c r="G2811" s="59" t="s">
        <v>18516</v>
      </c>
      <c r="H2811" s="59" t="s">
        <v>18516</v>
      </c>
      <c r="I2811" s="59" t="s">
        <v>18516</v>
      </c>
      <c r="J2811" s="59" t="s">
        <v>18516</v>
      </c>
      <c r="K2811" s="59" t="s">
        <v>29707</v>
      </c>
      <c r="L2811" s="59" t="s">
        <v>18516</v>
      </c>
      <c r="M2811" s="59" t="s">
        <v>18516</v>
      </c>
    </row>
    <row r="2812" spans="1:18" s="59" customFormat="1" ht="14.25">
      <c r="A2812" s="59" t="s">
        <v>17618</v>
      </c>
      <c r="B2812" s="59" t="s">
        <v>33325</v>
      </c>
      <c r="C2812" s="59" t="s">
        <v>29619</v>
      </c>
      <c r="D2812" s="59" t="s">
        <v>29620</v>
      </c>
      <c r="E2812" s="164">
        <v>249</v>
      </c>
      <c r="F2812" s="164">
        <v>197</v>
      </c>
      <c r="G2812" s="165">
        <v>0.79</v>
      </c>
      <c r="H2812" s="59" t="s">
        <v>18516</v>
      </c>
      <c r="I2812" s="164">
        <v>107.01</v>
      </c>
      <c r="J2812" s="164">
        <v>304.01</v>
      </c>
      <c r="K2812" s="59">
        <v>0</v>
      </c>
      <c r="L2812" s="59" t="s">
        <v>18516</v>
      </c>
      <c r="M2812" s="59" t="s">
        <v>18516</v>
      </c>
    </row>
    <row r="2813" spans="1:18" s="59" customFormat="1" ht="14.25">
      <c r="A2813" s="59" t="s">
        <v>17615</v>
      </c>
      <c r="B2813" s="59" t="s">
        <v>33326</v>
      </c>
      <c r="C2813" s="59" t="s">
        <v>29619</v>
      </c>
      <c r="D2813" s="59" t="s">
        <v>29620</v>
      </c>
      <c r="E2813" s="164">
        <v>259</v>
      </c>
      <c r="F2813" s="164">
        <v>199</v>
      </c>
      <c r="G2813" s="165">
        <v>0.76</v>
      </c>
      <c r="H2813" s="59" t="s">
        <v>18516</v>
      </c>
      <c r="I2813" s="164">
        <v>104.05</v>
      </c>
      <c r="J2813" s="164">
        <v>303.05</v>
      </c>
      <c r="K2813" s="59">
        <v>81</v>
      </c>
      <c r="L2813" s="59" t="s">
        <v>18516</v>
      </c>
      <c r="M2813" s="59" t="s">
        <v>18516</v>
      </c>
    </row>
    <row r="2814" spans="1:18" s="59" customFormat="1" ht="14.25">
      <c r="A2814" s="59" t="s">
        <v>17612</v>
      </c>
      <c r="B2814" s="59" t="s">
        <v>33327</v>
      </c>
      <c r="C2814" s="59" t="s">
        <v>29619</v>
      </c>
      <c r="D2814" s="59" t="s">
        <v>29620</v>
      </c>
      <c r="E2814" s="59" t="s">
        <v>18516</v>
      </c>
      <c r="F2814" s="59" t="s">
        <v>18516</v>
      </c>
      <c r="G2814" s="59" t="s">
        <v>18516</v>
      </c>
      <c r="H2814" s="59" t="s">
        <v>18516</v>
      </c>
      <c r="I2814" s="59" t="s">
        <v>18516</v>
      </c>
      <c r="J2814" s="59" t="s">
        <v>18516</v>
      </c>
      <c r="K2814" s="59" t="s">
        <v>29707</v>
      </c>
      <c r="L2814" s="59" t="s">
        <v>18516</v>
      </c>
      <c r="M2814" s="59" t="s">
        <v>18516</v>
      </c>
    </row>
    <row r="2815" spans="1:18" s="59" customFormat="1" ht="14.25">
      <c r="A2815" s="59" t="s">
        <v>17507</v>
      </c>
      <c r="B2815" s="59" t="s">
        <v>33328</v>
      </c>
      <c r="C2815" s="59" t="s">
        <v>29661</v>
      </c>
      <c r="D2815" s="59" t="s">
        <v>29662</v>
      </c>
      <c r="E2815" s="59" t="s">
        <v>18516</v>
      </c>
      <c r="F2815" s="59" t="s">
        <v>18516</v>
      </c>
      <c r="G2815" s="59" t="s">
        <v>18516</v>
      </c>
      <c r="H2815" s="59" t="s">
        <v>18516</v>
      </c>
      <c r="I2815" s="59" t="s">
        <v>18516</v>
      </c>
      <c r="J2815" s="59" t="s">
        <v>18516</v>
      </c>
      <c r="K2815" s="59" t="s">
        <v>29707</v>
      </c>
      <c r="L2815" s="59" t="s">
        <v>18516</v>
      </c>
      <c r="M2815" s="59" t="s">
        <v>18516</v>
      </c>
    </row>
    <row r="2816" spans="1:18" s="59" customFormat="1" ht="14.25">
      <c r="A2816" s="59" t="s">
        <v>17513</v>
      </c>
      <c r="B2816" s="59" t="s">
        <v>33329</v>
      </c>
      <c r="C2816" s="59" t="s">
        <v>29661</v>
      </c>
      <c r="D2816" s="59" t="s">
        <v>29662</v>
      </c>
      <c r="E2816" s="59" t="s">
        <v>18516</v>
      </c>
      <c r="F2816" s="59" t="s">
        <v>18516</v>
      </c>
      <c r="G2816" s="59" t="s">
        <v>18516</v>
      </c>
      <c r="H2816" s="59" t="s">
        <v>18516</v>
      </c>
      <c r="I2816" s="59" t="s">
        <v>18516</v>
      </c>
      <c r="J2816" s="59" t="s">
        <v>18516</v>
      </c>
      <c r="K2816" s="59" t="s">
        <v>29707</v>
      </c>
      <c r="L2816" s="59" t="s">
        <v>18516</v>
      </c>
      <c r="M2816" s="59" t="s">
        <v>18516</v>
      </c>
    </row>
    <row r="2817" spans="1:18" s="59" customFormat="1" ht="14.25">
      <c r="A2817" s="59" t="s">
        <v>17510</v>
      </c>
      <c r="B2817" s="59" t="s">
        <v>33330</v>
      </c>
      <c r="C2817" s="59" t="s">
        <v>29661</v>
      </c>
      <c r="D2817" s="59" t="s">
        <v>29662</v>
      </c>
      <c r="E2817" s="59" t="s">
        <v>18516</v>
      </c>
      <c r="F2817" s="59" t="s">
        <v>18516</v>
      </c>
      <c r="G2817" s="59" t="s">
        <v>18516</v>
      </c>
      <c r="H2817" s="59" t="s">
        <v>18516</v>
      </c>
      <c r="I2817" s="59" t="s">
        <v>18516</v>
      </c>
      <c r="J2817" s="59" t="s">
        <v>18516</v>
      </c>
      <c r="K2817" s="59" t="s">
        <v>29707</v>
      </c>
      <c r="L2817" s="59" t="s">
        <v>18516</v>
      </c>
      <c r="M2817" s="59" t="s">
        <v>18516</v>
      </c>
    </row>
    <row r="2818" spans="1:18" s="59" customFormat="1" ht="14.25">
      <c r="A2818" s="59" t="s">
        <v>17516</v>
      </c>
      <c r="B2818" s="59" t="s">
        <v>33331</v>
      </c>
      <c r="C2818" s="59" t="s">
        <v>29661</v>
      </c>
      <c r="D2818" s="59" t="s">
        <v>29662</v>
      </c>
      <c r="E2818" s="59" t="s">
        <v>18516</v>
      </c>
      <c r="F2818" s="59" t="s">
        <v>18516</v>
      </c>
      <c r="G2818" s="59" t="s">
        <v>18516</v>
      </c>
      <c r="H2818" s="59" t="s">
        <v>18516</v>
      </c>
      <c r="I2818" s="59" t="s">
        <v>18516</v>
      </c>
      <c r="J2818" s="59" t="s">
        <v>18516</v>
      </c>
      <c r="K2818" s="59" t="s">
        <v>29707</v>
      </c>
      <c r="L2818" s="59" t="s">
        <v>18516</v>
      </c>
      <c r="M2818" s="59" t="s">
        <v>18516</v>
      </c>
    </row>
    <row r="2819" spans="1:18" s="59" customFormat="1" ht="14.25">
      <c r="A2819" s="59" t="s">
        <v>15444</v>
      </c>
      <c r="B2819" s="59" t="s">
        <v>33332</v>
      </c>
      <c r="C2819" s="59" t="s">
        <v>29583</v>
      </c>
      <c r="D2819" s="59" t="s">
        <v>29583</v>
      </c>
      <c r="E2819" s="164">
        <v>155</v>
      </c>
      <c r="F2819" s="164">
        <v>115</v>
      </c>
      <c r="G2819" s="165">
        <v>0.74</v>
      </c>
      <c r="H2819" s="59" t="s">
        <v>18516</v>
      </c>
      <c r="I2819" s="164">
        <v>35.27</v>
      </c>
      <c r="J2819" s="164">
        <v>150.27</v>
      </c>
      <c r="K2819" s="59">
        <v>304</v>
      </c>
      <c r="L2819" s="59" t="s">
        <v>18516</v>
      </c>
      <c r="M2819" s="59" t="s">
        <v>18516</v>
      </c>
    </row>
    <row r="2820" spans="1:18" s="59" customFormat="1" ht="14.25">
      <c r="A2820" s="59" t="s">
        <v>15453</v>
      </c>
      <c r="B2820" s="59" t="s">
        <v>33333</v>
      </c>
      <c r="C2820" s="59" t="s">
        <v>29583</v>
      </c>
      <c r="D2820" s="59" t="s">
        <v>29583</v>
      </c>
      <c r="E2820" s="164">
        <v>155</v>
      </c>
      <c r="F2820" s="164">
        <v>115</v>
      </c>
      <c r="G2820" s="165">
        <v>0.74</v>
      </c>
      <c r="H2820" s="59" t="s">
        <v>18516</v>
      </c>
      <c r="I2820" s="164">
        <v>38.16</v>
      </c>
      <c r="J2820" s="164">
        <v>153.16</v>
      </c>
      <c r="K2820" s="59">
        <v>237</v>
      </c>
      <c r="L2820" s="59" t="s">
        <v>18516</v>
      </c>
      <c r="M2820" s="59" t="s">
        <v>18516</v>
      </c>
    </row>
    <row r="2821" spans="1:18" s="59" customFormat="1" ht="14.25">
      <c r="A2821" s="59" t="s">
        <v>19196</v>
      </c>
      <c r="B2821" s="59" t="s">
        <v>33334</v>
      </c>
      <c r="C2821" s="59" t="s">
        <v>29583</v>
      </c>
      <c r="D2821" s="59" t="s">
        <v>29583</v>
      </c>
      <c r="E2821" s="164">
        <v>155</v>
      </c>
      <c r="F2821" s="164">
        <v>120</v>
      </c>
      <c r="G2821" s="165">
        <v>0.77</v>
      </c>
      <c r="H2821" s="59" t="s">
        <v>18516</v>
      </c>
      <c r="I2821" s="164">
        <v>38.13</v>
      </c>
      <c r="J2821" s="164">
        <v>158.13</v>
      </c>
      <c r="K2821" s="59">
        <v>52</v>
      </c>
      <c r="L2821" s="59" t="s">
        <v>18516</v>
      </c>
      <c r="M2821" s="59" t="s">
        <v>18516</v>
      </c>
    </row>
    <row r="2822" spans="1:18" s="59" customFormat="1" ht="14.25">
      <c r="A2822" s="59" t="s">
        <v>3072</v>
      </c>
      <c r="B2822" s="59" t="s">
        <v>33335</v>
      </c>
      <c r="C2822" s="59" t="s">
        <v>29583</v>
      </c>
      <c r="D2822" s="59" t="s">
        <v>29583</v>
      </c>
      <c r="E2822" s="59" t="s">
        <v>18516</v>
      </c>
      <c r="F2822" s="59" t="s">
        <v>18516</v>
      </c>
      <c r="G2822" s="59" t="s">
        <v>18516</v>
      </c>
      <c r="H2822" s="59" t="s">
        <v>18516</v>
      </c>
      <c r="I2822" s="59" t="s">
        <v>18516</v>
      </c>
      <c r="J2822" s="59" t="s">
        <v>18516</v>
      </c>
      <c r="K2822" s="59" t="s">
        <v>29707</v>
      </c>
      <c r="L2822" s="59" t="s">
        <v>18516</v>
      </c>
      <c r="M2822" s="59" t="s">
        <v>18516</v>
      </c>
    </row>
    <row r="2823" spans="1:18" s="59" customFormat="1" ht="14.25">
      <c r="A2823" s="59" t="s">
        <v>33336</v>
      </c>
      <c r="B2823" s="59" t="s">
        <v>33337</v>
      </c>
      <c r="C2823" s="59" t="s">
        <v>29583</v>
      </c>
      <c r="D2823" s="59" t="s">
        <v>29583</v>
      </c>
      <c r="E2823" s="59" t="s">
        <v>18516</v>
      </c>
      <c r="F2823" s="59" t="s">
        <v>18516</v>
      </c>
      <c r="G2823" s="59" t="s">
        <v>18516</v>
      </c>
      <c r="H2823" s="59" t="s">
        <v>18516</v>
      </c>
      <c r="I2823" s="59" t="s">
        <v>18516</v>
      </c>
      <c r="J2823" s="59" t="s">
        <v>18516</v>
      </c>
      <c r="K2823" s="59" t="s">
        <v>29707</v>
      </c>
      <c r="L2823" s="59" t="s">
        <v>18516</v>
      </c>
      <c r="M2823" s="59" t="s">
        <v>18516</v>
      </c>
    </row>
    <row r="2824" spans="1:18" s="59" customFormat="1" ht="14.25">
      <c r="A2824" s="59" t="s">
        <v>33338</v>
      </c>
      <c r="B2824" s="59" t="s">
        <v>33339</v>
      </c>
      <c r="C2824" s="59" t="s">
        <v>29583</v>
      </c>
      <c r="D2824" s="59" t="s">
        <v>29583</v>
      </c>
      <c r="E2824" s="59" t="s">
        <v>18516</v>
      </c>
      <c r="F2824" s="59" t="s">
        <v>18516</v>
      </c>
      <c r="G2824" s="59" t="s">
        <v>18516</v>
      </c>
      <c r="H2824" s="59" t="s">
        <v>18516</v>
      </c>
      <c r="I2824" s="59" t="s">
        <v>18516</v>
      </c>
      <c r="J2824" s="59" t="s">
        <v>18516</v>
      </c>
      <c r="K2824" s="59" t="s">
        <v>29707</v>
      </c>
      <c r="L2824" s="59" t="s">
        <v>18516</v>
      </c>
      <c r="M2824" s="59" t="s">
        <v>18516</v>
      </c>
    </row>
    <row r="2825" spans="1:18" s="59" customFormat="1" ht="14.25">
      <c r="A2825" s="59" t="s">
        <v>17468</v>
      </c>
      <c r="B2825" s="59" t="s">
        <v>33291</v>
      </c>
      <c r="C2825" s="59" t="s">
        <v>33292</v>
      </c>
      <c r="D2825" s="59" t="s">
        <v>33292</v>
      </c>
      <c r="E2825" s="59" t="s">
        <v>18516</v>
      </c>
      <c r="F2825" s="59" t="s">
        <v>18516</v>
      </c>
      <c r="G2825" s="59" t="s">
        <v>18516</v>
      </c>
      <c r="H2825" s="59" t="s">
        <v>18516</v>
      </c>
      <c r="I2825" s="59" t="s">
        <v>18516</v>
      </c>
      <c r="J2825" s="59" t="s">
        <v>18516</v>
      </c>
      <c r="K2825" s="59" t="s">
        <v>29707</v>
      </c>
      <c r="L2825" s="59" t="s">
        <v>18516</v>
      </c>
      <c r="M2825" s="59" t="s">
        <v>18516</v>
      </c>
    </row>
    <row r="2826" spans="1:18" s="59" customFormat="1" ht="14.25">
      <c r="A2826" s="59" t="s">
        <v>17465</v>
      </c>
      <c r="B2826" s="59" t="s">
        <v>33293</v>
      </c>
      <c r="C2826" s="59" t="s">
        <v>33292</v>
      </c>
      <c r="D2826" s="59" t="s">
        <v>33292</v>
      </c>
      <c r="E2826" s="164">
        <v>113</v>
      </c>
      <c r="F2826" s="164">
        <v>113</v>
      </c>
      <c r="G2826" s="59" t="s">
        <v>18516</v>
      </c>
      <c r="H2826" s="59" t="s">
        <v>18516</v>
      </c>
      <c r="I2826" s="164">
        <v>69.38</v>
      </c>
      <c r="J2826" s="164">
        <v>182.38</v>
      </c>
      <c r="K2826" s="59">
        <v>0</v>
      </c>
      <c r="L2826" s="59" t="s">
        <v>18516</v>
      </c>
      <c r="M2826" s="59" t="s">
        <v>18516</v>
      </c>
    </row>
    <row r="2827" spans="1:18" s="59" customFormat="1" ht="14.25">
      <c r="A2827" s="59" t="s">
        <v>33340</v>
      </c>
      <c r="B2827" s="59" t="s">
        <v>33341</v>
      </c>
      <c r="C2827" s="59" t="s">
        <v>29661</v>
      </c>
      <c r="D2827" s="59" t="s">
        <v>29662</v>
      </c>
      <c r="E2827" s="59" t="s">
        <v>18516</v>
      </c>
      <c r="F2827" s="59" t="s">
        <v>18516</v>
      </c>
      <c r="G2827" s="59" t="s">
        <v>18516</v>
      </c>
      <c r="H2827" s="59" t="s">
        <v>18516</v>
      </c>
      <c r="I2827" s="59" t="s">
        <v>18516</v>
      </c>
      <c r="J2827" s="59" t="s">
        <v>18516</v>
      </c>
      <c r="K2827" s="59" t="s">
        <v>29707</v>
      </c>
      <c r="L2827" s="59" t="s">
        <v>18516</v>
      </c>
      <c r="M2827" s="59" t="s">
        <v>18516</v>
      </c>
    </row>
    <row r="2828" spans="1:18" s="59" customFormat="1" ht="14.25">
      <c r="A2828" s="59" t="s">
        <v>17462</v>
      </c>
      <c r="B2828" s="59" t="s">
        <v>33342</v>
      </c>
      <c r="C2828" s="59" t="s">
        <v>29661</v>
      </c>
      <c r="D2828" s="59" t="s">
        <v>29662</v>
      </c>
      <c r="E2828" s="59" t="s">
        <v>18516</v>
      </c>
      <c r="F2828" s="59" t="s">
        <v>18516</v>
      </c>
      <c r="G2828" s="59" t="s">
        <v>18516</v>
      </c>
      <c r="H2828" s="59" t="s">
        <v>18516</v>
      </c>
      <c r="I2828" s="59" t="s">
        <v>18516</v>
      </c>
      <c r="J2828" s="59" t="s">
        <v>18516</v>
      </c>
      <c r="K2828" s="59" t="s">
        <v>29707</v>
      </c>
      <c r="L2828" s="59" t="s">
        <v>18516</v>
      </c>
      <c r="M2828" s="59" t="s">
        <v>18516</v>
      </c>
    </row>
    <row r="2829" spans="1:18" s="59" customFormat="1" ht="14.25">
      <c r="A2829" s="59" t="s">
        <v>3452</v>
      </c>
      <c r="B2829" s="59" t="s">
        <v>33343</v>
      </c>
      <c r="C2829" s="59" t="s">
        <v>29509</v>
      </c>
      <c r="D2829" s="59" t="s">
        <v>29510</v>
      </c>
      <c r="E2829" s="164">
        <v>180</v>
      </c>
      <c r="F2829" s="164">
        <v>145</v>
      </c>
      <c r="G2829" s="165">
        <v>0.8</v>
      </c>
      <c r="H2829" s="59" t="s">
        <v>18516</v>
      </c>
      <c r="I2829" s="164">
        <v>46.34</v>
      </c>
      <c r="J2829" s="164">
        <v>191.34</v>
      </c>
      <c r="K2829" s="59">
        <v>56</v>
      </c>
      <c r="L2829" s="59" t="s">
        <v>18516</v>
      </c>
      <c r="M2829" s="59" t="s">
        <v>18516</v>
      </c>
    </row>
    <row r="2830" spans="1:18" s="59" customFormat="1" ht="14.25">
      <c r="A2830" s="59" t="s">
        <v>3449</v>
      </c>
      <c r="B2830" s="59" t="s">
        <v>33344</v>
      </c>
      <c r="C2830" s="59" t="s">
        <v>29509</v>
      </c>
      <c r="D2830" s="59" t="s">
        <v>29510</v>
      </c>
      <c r="E2830" s="164">
        <v>180</v>
      </c>
      <c r="F2830" s="164">
        <v>145</v>
      </c>
      <c r="G2830" s="165">
        <v>0.8</v>
      </c>
      <c r="H2830" s="59" t="s">
        <v>18516</v>
      </c>
      <c r="I2830" s="164">
        <v>46.34</v>
      </c>
      <c r="J2830" s="164">
        <v>191.34</v>
      </c>
      <c r="K2830" s="59">
        <v>56</v>
      </c>
      <c r="L2830" s="59" t="s">
        <v>18516</v>
      </c>
      <c r="M2830" s="59" t="s">
        <v>18516</v>
      </c>
    </row>
    <row r="2831" spans="1:18" s="59" customFormat="1" ht="14.25">
      <c r="A2831" s="59" t="s">
        <v>17805</v>
      </c>
      <c r="B2831" s="59" t="s">
        <v>33345</v>
      </c>
      <c r="C2831" s="59" t="s">
        <v>29509</v>
      </c>
      <c r="D2831" s="59" t="s">
        <v>29510</v>
      </c>
      <c r="E2831" s="164">
        <v>180</v>
      </c>
      <c r="F2831" s="164">
        <v>145</v>
      </c>
      <c r="G2831" s="165">
        <v>0.8</v>
      </c>
      <c r="H2831" s="59" t="s">
        <v>18516</v>
      </c>
      <c r="I2831" s="164">
        <v>46.34</v>
      </c>
      <c r="J2831" s="164">
        <v>191.34</v>
      </c>
      <c r="K2831" s="59">
        <v>42</v>
      </c>
      <c r="L2831" s="59" t="s">
        <v>18516</v>
      </c>
      <c r="M2831" s="59" t="s">
        <v>18516</v>
      </c>
    </row>
    <row r="2832" spans="1:18" s="59" customFormat="1" ht="14.25">
      <c r="A2832" s="59" t="s">
        <v>3701</v>
      </c>
      <c r="B2832" s="59" t="s">
        <v>33346</v>
      </c>
      <c r="C2832" s="59" t="s">
        <v>29509</v>
      </c>
      <c r="D2832" s="59" t="s">
        <v>29510</v>
      </c>
      <c r="E2832" s="164">
        <v>165</v>
      </c>
      <c r="F2832" s="164">
        <v>115</v>
      </c>
      <c r="G2832" s="165">
        <v>0.69</v>
      </c>
      <c r="H2832" s="59" t="s">
        <v>18516</v>
      </c>
      <c r="I2832" s="164">
        <v>40.49</v>
      </c>
      <c r="J2832" s="164">
        <v>155.49</v>
      </c>
      <c r="K2832" s="59">
        <v>0</v>
      </c>
      <c r="L2832" s="59" t="s">
        <v>18516</v>
      </c>
      <c r="M2832" s="59" t="s">
        <v>18516</v>
      </c>
    </row>
    <row r="2833" spans="1:18" s="59" customFormat="1" ht="14.25">
      <c r="A2833" s="59" t="s">
        <v>3704</v>
      </c>
      <c r="B2833" s="59" t="s">
        <v>33347</v>
      </c>
      <c r="C2833" s="59" t="s">
        <v>29509</v>
      </c>
      <c r="D2833" s="59" t="s">
        <v>29510</v>
      </c>
      <c r="E2833" s="164">
        <v>165</v>
      </c>
      <c r="F2833" s="164">
        <v>115</v>
      </c>
      <c r="G2833" s="165">
        <v>0.69</v>
      </c>
      <c r="H2833" s="59" t="s">
        <v>18516</v>
      </c>
      <c r="I2833" s="164">
        <v>40.49</v>
      </c>
      <c r="J2833" s="164">
        <v>155.49</v>
      </c>
      <c r="K2833" s="59">
        <v>15</v>
      </c>
      <c r="L2833" s="59" t="s">
        <v>18516</v>
      </c>
      <c r="M2833" s="59" t="s">
        <v>18516</v>
      </c>
    </row>
    <row r="2834" spans="1:18" s="59" customFormat="1" ht="14.25">
      <c r="A2834" s="59" t="s">
        <v>17551</v>
      </c>
      <c r="B2834" s="59" t="s">
        <v>33348</v>
      </c>
      <c r="C2834" s="59" t="s">
        <v>29583</v>
      </c>
      <c r="D2834" s="59" t="s">
        <v>29583</v>
      </c>
      <c r="E2834" s="59" t="s">
        <v>18516</v>
      </c>
      <c r="F2834" s="59" t="s">
        <v>18516</v>
      </c>
      <c r="G2834" s="59" t="s">
        <v>18516</v>
      </c>
      <c r="H2834" s="59" t="s">
        <v>18516</v>
      </c>
      <c r="I2834" s="59" t="s">
        <v>18516</v>
      </c>
      <c r="J2834" s="59" t="s">
        <v>18516</v>
      </c>
      <c r="K2834" s="59" t="s">
        <v>29707</v>
      </c>
      <c r="L2834" s="59" t="s">
        <v>18516</v>
      </c>
      <c r="M2834" s="59" t="s">
        <v>18516</v>
      </c>
    </row>
    <row r="2835" spans="1:18" s="59" customFormat="1" ht="14.25">
      <c r="A2835" s="59" t="s">
        <v>17554</v>
      </c>
      <c r="B2835" s="59" t="s">
        <v>33349</v>
      </c>
      <c r="C2835" s="59" t="s">
        <v>29583</v>
      </c>
      <c r="D2835" s="59" t="s">
        <v>29583</v>
      </c>
      <c r="E2835" s="59" t="s">
        <v>18516</v>
      </c>
      <c r="F2835" s="59" t="s">
        <v>18516</v>
      </c>
      <c r="G2835" s="59" t="s">
        <v>18516</v>
      </c>
      <c r="H2835" s="59" t="s">
        <v>18516</v>
      </c>
      <c r="I2835" s="59" t="s">
        <v>18516</v>
      </c>
      <c r="J2835" s="59" t="s">
        <v>18516</v>
      </c>
      <c r="K2835" s="59" t="s">
        <v>29707</v>
      </c>
      <c r="L2835" s="59" t="s">
        <v>18516</v>
      </c>
      <c r="M2835" s="59" t="s">
        <v>18516</v>
      </c>
    </row>
    <row r="2836" spans="1:18" s="59" customFormat="1" ht="14.25">
      <c r="A2836" s="59" t="s">
        <v>3558</v>
      </c>
      <c r="B2836" s="59" t="s">
        <v>33350</v>
      </c>
      <c r="C2836" s="59" t="s">
        <v>29661</v>
      </c>
      <c r="D2836" s="59" t="s">
        <v>29662</v>
      </c>
      <c r="E2836" s="59" t="s">
        <v>18516</v>
      </c>
      <c r="F2836" s="59" t="s">
        <v>18516</v>
      </c>
      <c r="G2836" s="59" t="s">
        <v>18516</v>
      </c>
      <c r="H2836" s="59" t="s">
        <v>18516</v>
      </c>
      <c r="I2836" s="59" t="s">
        <v>18516</v>
      </c>
      <c r="J2836" s="59" t="s">
        <v>18516</v>
      </c>
      <c r="K2836" s="59" t="s">
        <v>29707</v>
      </c>
      <c r="L2836" s="59" t="s">
        <v>18516</v>
      </c>
      <c r="M2836" s="59" t="s">
        <v>18516</v>
      </c>
    </row>
    <row r="2837" spans="1:18" s="59" customFormat="1" ht="14.25">
      <c r="A2837" s="59" t="s">
        <v>3488</v>
      </c>
      <c r="B2837" s="59" t="s">
        <v>33351</v>
      </c>
      <c r="C2837" s="59" t="s">
        <v>29661</v>
      </c>
      <c r="D2837" s="59" t="s">
        <v>29662</v>
      </c>
      <c r="E2837" s="59" t="s">
        <v>18516</v>
      </c>
      <c r="F2837" s="59" t="s">
        <v>18516</v>
      </c>
      <c r="G2837" s="59" t="s">
        <v>18516</v>
      </c>
      <c r="H2837" s="59" t="s">
        <v>18516</v>
      </c>
      <c r="I2837" s="59" t="s">
        <v>18516</v>
      </c>
      <c r="J2837" s="59" t="s">
        <v>18516</v>
      </c>
      <c r="K2837" s="59" t="s">
        <v>29707</v>
      </c>
      <c r="L2837" s="59" t="s">
        <v>18516</v>
      </c>
      <c r="M2837" s="59" t="s">
        <v>18516</v>
      </c>
    </row>
    <row r="2838" spans="1:18" s="59" customFormat="1" ht="14.25">
      <c r="A2838" s="59" t="s">
        <v>17636</v>
      </c>
      <c r="B2838" s="59" t="s">
        <v>29895</v>
      </c>
      <c r="C2838" s="59" t="s">
        <v>29893</v>
      </c>
      <c r="D2838" s="59" t="s">
        <v>29894</v>
      </c>
      <c r="E2838" s="164">
        <v>269</v>
      </c>
      <c r="F2838" s="164">
        <v>220</v>
      </c>
      <c r="G2838" s="165">
        <v>0.81</v>
      </c>
      <c r="H2838" s="59" t="s">
        <v>18516</v>
      </c>
      <c r="I2838" s="164">
        <v>53.63</v>
      </c>
      <c r="J2838" s="164">
        <v>273.63</v>
      </c>
      <c r="K2838" s="59">
        <v>22</v>
      </c>
      <c r="L2838" s="59" t="s">
        <v>29439</v>
      </c>
      <c r="M2838" s="59" t="s">
        <v>29668</v>
      </c>
    </row>
    <row r="2839" spans="1:18" s="59" customFormat="1" ht="14.25">
      <c r="A2839" s="59" t="s">
        <v>17633</v>
      </c>
      <c r="B2839" s="59" t="s">
        <v>29896</v>
      </c>
      <c r="C2839" s="59" t="s">
        <v>29893</v>
      </c>
      <c r="D2839" s="59" t="s">
        <v>29894</v>
      </c>
      <c r="E2839" s="164">
        <v>269</v>
      </c>
      <c r="F2839" s="164">
        <v>220</v>
      </c>
      <c r="G2839" s="165">
        <v>0.81</v>
      </c>
      <c r="H2839" s="59" t="s">
        <v>18516</v>
      </c>
      <c r="I2839" s="164">
        <v>53.63</v>
      </c>
      <c r="J2839" s="164">
        <v>273.63</v>
      </c>
      <c r="K2839" s="59">
        <v>3</v>
      </c>
      <c r="L2839" s="59" t="s">
        <v>29439</v>
      </c>
      <c r="M2839" s="59" t="s">
        <v>29668</v>
      </c>
    </row>
    <row r="2840" spans="1:18" s="59" customFormat="1" ht="14.25">
      <c r="A2840" s="59" t="s">
        <v>17639</v>
      </c>
      <c r="B2840" s="59" t="s">
        <v>29897</v>
      </c>
      <c r="C2840" s="59" t="s">
        <v>29893</v>
      </c>
      <c r="D2840" s="59" t="s">
        <v>29894</v>
      </c>
      <c r="E2840" s="164">
        <v>269</v>
      </c>
      <c r="F2840" s="164">
        <v>220</v>
      </c>
      <c r="G2840" s="165">
        <v>0.81</v>
      </c>
      <c r="H2840" s="59" t="s">
        <v>18516</v>
      </c>
      <c r="I2840" s="164">
        <v>53.63</v>
      </c>
      <c r="J2840" s="164">
        <v>273.63</v>
      </c>
      <c r="K2840" s="59">
        <v>121</v>
      </c>
      <c r="L2840" s="59" t="s">
        <v>29455</v>
      </c>
      <c r="M2840" s="59" t="s">
        <v>29668</v>
      </c>
    </row>
    <row r="2841" spans="1:18" s="59" customFormat="1" ht="14.25">
      <c r="A2841" s="59" t="s">
        <v>17442</v>
      </c>
      <c r="B2841" s="59" t="s">
        <v>33352</v>
      </c>
      <c r="C2841" s="59" t="s">
        <v>29518</v>
      </c>
      <c r="D2841" s="59" t="s">
        <v>29519</v>
      </c>
      <c r="E2841" s="59" t="s">
        <v>18516</v>
      </c>
      <c r="F2841" s="59" t="s">
        <v>18516</v>
      </c>
      <c r="G2841" s="59" t="s">
        <v>18516</v>
      </c>
      <c r="H2841" s="59" t="s">
        <v>18516</v>
      </c>
      <c r="I2841" s="59" t="s">
        <v>18516</v>
      </c>
      <c r="J2841" s="59" t="s">
        <v>18516</v>
      </c>
      <c r="K2841" s="59" t="s">
        <v>29707</v>
      </c>
      <c r="L2841" s="59" t="s">
        <v>18516</v>
      </c>
      <c r="M2841" s="59" t="s">
        <v>18516</v>
      </c>
    </row>
    <row r="2842" spans="1:18" s="59" customFormat="1" ht="14.25">
      <c r="A2842" s="59" t="s">
        <v>17445</v>
      </c>
      <c r="B2842" s="59" t="s">
        <v>33353</v>
      </c>
      <c r="C2842" s="59" t="s">
        <v>29518</v>
      </c>
      <c r="D2842" s="59" t="s">
        <v>29519</v>
      </c>
      <c r="E2842" s="59" t="s">
        <v>18516</v>
      </c>
      <c r="F2842" s="59" t="s">
        <v>18516</v>
      </c>
      <c r="G2842" s="59" t="s">
        <v>18516</v>
      </c>
      <c r="H2842" s="59" t="s">
        <v>18516</v>
      </c>
      <c r="I2842" s="59" t="s">
        <v>18516</v>
      </c>
      <c r="J2842" s="59" t="s">
        <v>18516</v>
      </c>
      <c r="K2842" s="59" t="s">
        <v>29707</v>
      </c>
      <c r="L2842" s="59" t="s">
        <v>18516</v>
      </c>
      <c r="M2842" s="59" t="s">
        <v>18516</v>
      </c>
    </row>
    <row r="2843" spans="1:18" s="59" customFormat="1" ht="14.25">
      <c r="A2843" s="59" t="s">
        <v>17651</v>
      </c>
      <c r="B2843" s="59" t="s">
        <v>33354</v>
      </c>
      <c r="C2843" s="59" t="s">
        <v>33355</v>
      </c>
      <c r="D2843" s="59" t="s">
        <v>33356</v>
      </c>
      <c r="E2843" s="59" t="s">
        <v>18516</v>
      </c>
      <c r="F2843" s="59" t="s">
        <v>18516</v>
      </c>
      <c r="G2843" s="59" t="s">
        <v>18516</v>
      </c>
      <c r="H2843" s="59" t="s">
        <v>18516</v>
      </c>
      <c r="I2843" s="59" t="s">
        <v>18516</v>
      </c>
      <c r="J2843" s="59" t="s">
        <v>18516</v>
      </c>
      <c r="K2843" s="59" t="s">
        <v>29707</v>
      </c>
      <c r="L2843" s="59" t="s">
        <v>18516</v>
      </c>
      <c r="M2843" s="59" t="s">
        <v>18516</v>
      </c>
    </row>
    <row r="2844" spans="1:18" s="59" customFormat="1" ht="14.25">
      <c r="A2844" s="59" t="s">
        <v>17657</v>
      </c>
      <c r="B2844" s="59" t="s">
        <v>33357</v>
      </c>
      <c r="C2844" s="59" t="s">
        <v>33355</v>
      </c>
      <c r="D2844" s="59" t="s">
        <v>33356</v>
      </c>
      <c r="E2844" s="164">
        <v>649</v>
      </c>
      <c r="F2844" s="164">
        <v>480</v>
      </c>
      <c r="G2844" s="165">
        <v>0.73</v>
      </c>
      <c r="H2844" s="59" t="s">
        <v>18516</v>
      </c>
      <c r="I2844" s="164">
        <v>131.55</v>
      </c>
      <c r="J2844" s="164">
        <v>611.55</v>
      </c>
      <c r="K2844" s="59">
        <v>2</v>
      </c>
      <c r="L2844" s="59" t="s">
        <v>18516</v>
      </c>
      <c r="M2844" s="59" t="s">
        <v>18516</v>
      </c>
    </row>
    <row r="2845" spans="1:18" s="59" customFormat="1" ht="14.25">
      <c r="A2845" s="59" t="s">
        <v>17669</v>
      </c>
      <c r="B2845" s="59" t="s">
        <v>33358</v>
      </c>
      <c r="C2845" s="59" t="s">
        <v>33355</v>
      </c>
      <c r="D2845" s="59" t="s">
        <v>33356</v>
      </c>
      <c r="E2845" s="59" t="s">
        <v>18516</v>
      </c>
      <c r="F2845" s="59" t="s">
        <v>18516</v>
      </c>
      <c r="G2845" s="59" t="s">
        <v>18516</v>
      </c>
      <c r="H2845" s="59" t="s">
        <v>18516</v>
      </c>
      <c r="I2845" s="59" t="s">
        <v>18516</v>
      </c>
      <c r="J2845" s="59" t="s">
        <v>18516</v>
      </c>
      <c r="K2845" s="59" t="s">
        <v>29707</v>
      </c>
      <c r="L2845" s="59" t="s">
        <v>18516</v>
      </c>
      <c r="M2845" s="59" t="s">
        <v>18516</v>
      </c>
    </row>
    <row r="2846" spans="1:18" s="59" customFormat="1" ht="14.25">
      <c r="A2846" s="59" t="s">
        <v>17666</v>
      </c>
      <c r="B2846" s="59" t="s">
        <v>33359</v>
      </c>
      <c r="C2846" s="59" t="s">
        <v>33355</v>
      </c>
      <c r="D2846" s="59" t="s">
        <v>33356</v>
      </c>
      <c r="E2846" s="164">
        <v>352</v>
      </c>
      <c r="F2846" s="164">
        <v>158.4</v>
      </c>
      <c r="G2846" s="165">
        <v>0.45</v>
      </c>
      <c r="H2846" s="59" t="s">
        <v>29552</v>
      </c>
      <c r="I2846" s="164">
        <v>64.31</v>
      </c>
      <c r="J2846" s="164">
        <v>222.71</v>
      </c>
      <c r="K2846" s="59">
        <v>14</v>
      </c>
      <c r="L2846" s="59" t="s">
        <v>18516</v>
      </c>
      <c r="M2846" s="59" t="s">
        <v>18516</v>
      </c>
    </row>
    <row r="2847" spans="1:18" s="59" customFormat="1" ht="14.25">
      <c r="A2847" s="59" t="s">
        <v>17648</v>
      </c>
      <c r="B2847" s="59" t="s">
        <v>33360</v>
      </c>
      <c r="C2847" s="59" t="s">
        <v>33355</v>
      </c>
      <c r="D2847" s="59" t="s">
        <v>33356</v>
      </c>
      <c r="E2847" s="164">
        <v>247</v>
      </c>
      <c r="F2847" s="164">
        <v>123.5</v>
      </c>
      <c r="G2847" s="165">
        <v>0.5</v>
      </c>
      <c r="H2847" s="59" t="s">
        <v>29552</v>
      </c>
      <c r="I2847" s="164">
        <v>67.24</v>
      </c>
      <c r="J2847" s="164">
        <v>190.74</v>
      </c>
      <c r="K2847" s="59">
        <v>2</v>
      </c>
      <c r="L2847" s="59" t="s">
        <v>18516</v>
      </c>
      <c r="M2847" s="59" t="s">
        <v>18516</v>
      </c>
    </row>
    <row r="2848" spans="1:18" s="59" customFormat="1" ht="14.25">
      <c r="A2848" s="59" t="s">
        <v>17645</v>
      </c>
      <c r="B2848" s="59" t="s">
        <v>33361</v>
      </c>
      <c r="C2848" s="59" t="s">
        <v>33355</v>
      </c>
      <c r="D2848" s="59" t="s">
        <v>33356</v>
      </c>
      <c r="E2848" s="59" t="s">
        <v>18516</v>
      </c>
      <c r="F2848" s="59" t="s">
        <v>18516</v>
      </c>
      <c r="G2848" s="59" t="s">
        <v>18516</v>
      </c>
      <c r="H2848" s="59" t="s">
        <v>18516</v>
      </c>
      <c r="I2848" s="59" t="s">
        <v>18516</v>
      </c>
      <c r="J2848" s="59" t="s">
        <v>18516</v>
      </c>
      <c r="K2848" s="59" t="s">
        <v>29707</v>
      </c>
      <c r="L2848" s="59" t="s">
        <v>18516</v>
      </c>
      <c r="M2848" s="59" t="s">
        <v>18516</v>
      </c>
    </row>
    <row r="2849" spans="1:18" s="59" customFormat="1" ht="14.25">
      <c r="A2849" s="59" t="s">
        <v>17654</v>
      </c>
      <c r="B2849" s="59" t="s">
        <v>33362</v>
      </c>
      <c r="C2849" s="59" t="s">
        <v>33355</v>
      </c>
      <c r="D2849" s="59" t="s">
        <v>33356</v>
      </c>
      <c r="E2849" s="164">
        <v>352</v>
      </c>
      <c r="F2849" s="164">
        <v>270</v>
      </c>
      <c r="G2849" s="165">
        <v>0.76</v>
      </c>
      <c r="H2849" s="59" t="s">
        <v>18516</v>
      </c>
      <c r="I2849" s="164">
        <v>64.31</v>
      </c>
      <c r="J2849" s="164">
        <v>334.31</v>
      </c>
      <c r="K2849" s="59">
        <v>5</v>
      </c>
      <c r="L2849" s="59" t="s">
        <v>18516</v>
      </c>
      <c r="M2849" s="59" t="s">
        <v>18516</v>
      </c>
    </row>
    <row r="2850" spans="1:18" s="59" customFormat="1" ht="14.25">
      <c r="A2850" s="59" t="s">
        <v>17663</v>
      </c>
      <c r="B2850" s="59" t="s">
        <v>33363</v>
      </c>
      <c r="C2850" s="59" t="s">
        <v>33355</v>
      </c>
      <c r="D2850" s="59" t="s">
        <v>33356</v>
      </c>
      <c r="E2850" s="59" t="s">
        <v>18516</v>
      </c>
      <c r="F2850" s="59" t="s">
        <v>18516</v>
      </c>
      <c r="G2850" s="59" t="s">
        <v>18516</v>
      </c>
      <c r="H2850" s="59" t="s">
        <v>18516</v>
      </c>
      <c r="I2850" s="59" t="s">
        <v>18516</v>
      </c>
      <c r="J2850" s="59" t="s">
        <v>18516</v>
      </c>
      <c r="K2850" s="59" t="s">
        <v>29707</v>
      </c>
      <c r="L2850" s="59" t="s">
        <v>18516</v>
      </c>
      <c r="M2850" s="59" t="s">
        <v>18516</v>
      </c>
    </row>
    <row r="2851" spans="1:18" s="59" customFormat="1" ht="14.25">
      <c r="A2851" s="59" t="s">
        <v>17660</v>
      </c>
      <c r="B2851" s="59" t="s">
        <v>33364</v>
      </c>
      <c r="C2851" s="59" t="s">
        <v>33355</v>
      </c>
      <c r="D2851" s="59" t="s">
        <v>33356</v>
      </c>
      <c r="E2851" s="59" t="s">
        <v>18516</v>
      </c>
      <c r="F2851" s="59" t="s">
        <v>18516</v>
      </c>
      <c r="G2851" s="59" t="s">
        <v>18516</v>
      </c>
      <c r="H2851" s="59" t="s">
        <v>18516</v>
      </c>
      <c r="I2851" s="59" t="s">
        <v>18516</v>
      </c>
      <c r="J2851" s="59" t="s">
        <v>18516</v>
      </c>
      <c r="K2851" s="59" t="s">
        <v>29707</v>
      </c>
      <c r="L2851" s="59" t="s">
        <v>18516</v>
      </c>
      <c r="M2851" s="59" t="s">
        <v>18516</v>
      </c>
    </row>
    <row r="2852" spans="1:18" s="59" customFormat="1" ht="14.25">
      <c r="A2852" s="59" t="s">
        <v>17642</v>
      </c>
      <c r="B2852" s="59" t="s">
        <v>33365</v>
      </c>
      <c r="C2852" s="59" t="s">
        <v>33355</v>
      </c>
      <c r="D2852" s="59" t="s">
        <v>33356</v>
      </c>
      <c r="E2852" s="59" t="s">
        <v>18516</v>
      </c>
      <c r="F2852" s="59" t="s">
        <v>18516</v>
      </c>
      <c r="G2852" s="59" t="s">
        <v>18516</v>
      </c>
      <c r="H2852" s="59" t="s">
        <v>18516</v>
      </c>
      <c r="I2852" s="59" t="s">
        <v>18516</v>
      </c>
      <c r="J2852" s="59" t="s">
        <v>18516</v>
      </c>
      <c r="K2852" s="59" t="s">
        <v>29707</v>
      </c>
      <c r="L2852" s="59" t="s">
        <v>18516</v>
      </c>
      <c r="M2852" s="59" t="s">
        <v>18516</v>
      </c>
    </row>
    <row r="2853" spans="1:18" s="59" customFormat="1" ht="14.25">
      <c r="A2853" s="59" t="s">
        <v>17691</v>
      </c>
      <c r="B2853" s="59" t="s">
        <v>33366</v>
      </c>
      <c r="C2853" s="59" t="s">
        <v>33009</v>
      </c>
      <c r="D2853" s="59" t="s">
        <v>33010</v>
      </c>
      <c r="E2853" s="164">
        <v>239</v>
      </c>
      <c r="F2853" s="164">
        <v>239</v>
      </c>
      <c r="G2853" s="59" t="s">
        <v>18516</v>
      </c>
      <c r="H2853" s="59" t="s">
        <v>18516</v>
      </c>
      <c r="I2853" s="164">
        <v>49.79</v>
      </c>
      <c r="J2853" s="164">
        <v>288.79</v>
      </c>
      <c r="K2853" s="59">
        <v>0</v>
      </c>
      <c r="L2853" s="59" t="s">
        <v>18516</v>
      </c>
      <c r="M2853" s="59" t="s">
        <v>18516</v>
      </c>
    </row>
    <row r="2854" spans="1:18" s="59" customFormat="1" ht="14.25">
      <c r="A2854" s="59" t="s">
        <v>17688</v>
      </c>
      <c r="B2854" s="59" t="s">
        <v>33367</v>
      </c>
      <c r="C2854" s="59" t="s">
        <v>33009</v>
      </c>
      <c r="D2854" s="59" t="s">
        <v>33010</v>
      </c>
      <c r="E2854" s="164">
        <v>180</v>
      </c>
      <c r="F2854" s="164">
        <v>180</v>
      </c>
      <c r="G2854" s="59" t="s">
        <v>18516</v>
      </c>
      <c r="H2854" s="59" t="s">
        <v>18516</v>
      </c>
      <c r="I2854" s="164">
        <v>51.26</v>
      </c>
      <c r="J2854" s="164">
        <v>231.26</v>
      </c>
      <c r="K2854" s="59">
        <v>0</v>
      </c>
      <c r="L2854" s="59" t="s">
        <v>18516</v>
      </c>
      <c r="M2854" s="59" t="s">
        <v>18516</v>
      </c>
    </row>
    <row r="2855" spans="1:18" s="59" customFormat="1" ht="14.25">
      <c r="A2855" s="59" t="s">
        <v>17694</v>
      </c>
      <c r="B2855" s="59" t="s">
        <v>33368</v>
      </c>
      <c r="C2855" s="59" t="s">
        <v>33009</v>
      </c>
      <c r="D2855" s="59" t="s">
        <v>33010</v>
      </c>
      <c r="E2855" s="164">
        <v>249</v>
      </c>
      <c r="F2855" s="164">
        <v>249</v>
      </c>
      <c r="G2855" s="59" t="s">
        <v>18516</v>
      </c>
      <c r="H2855" s="59" t="s">
        <v>18516</v>
      </c>
      <c r="I2855" s="164">
        <v>46.77</v>
      </c>
      <c r="J2855" s="164">
        <v>295.77</v>
      </c>
      <c r="K2855" s="59">
        <v>0</v>
      </c>
      <c r="L2855" s="59" t="s">
        <v>18516</v>
      </c>
      <c r="M2855" s="59" t="s">
        <v>18516</v>
      </c>
    </row>
    <row r="2856" spans="1:18" s="59" customFormat="1" ht="14.25">
      <c r="A2856" s="59" t="s">
        <v>17685</v>
      </c>
      <c r="B2856" s="59" t="s">
        <v>33369</v>
      </c>
      <c r="C2856" s="59" t="s">
        <v>33009</v>
      </c>
      <c r="D2856" s="59" t="s">
        <v>33010</v>
      </c>
      <c r="E2856" s="164">
        <v>180</v>
      </c>
      <c r="F2856" s="164">
        <v>180</v>
      </c>
      <c r="G2856" s="59" t="s">
        <v>18516</v>
      </c>
      <c r="H2856" s="59" t="s">
        <v>18516</v>
      </c>
      <c r="I2856" s="164">
        <v>51.26</v>
      </c>
      <c r="J2856" s="164">
        <v>231.26</v>
      </c>
      <c r="K2856" s="59">
        <v>0</v>
      </c>
      <c r="L2856" s="59" t="s">
        <v>18516</v>
      </c>
      <c r="M2856" s="59" t="s">
        <v>18516</v>
      </c>
    </row>
    <row r="2857" spans="1:18" s="59" customFormat="1" ht="14.25">
      <c r="A2857" s="59" t="s">
        <v>17459</v>
      </c>
      <c r="B2857" s="59" t="s">
        <v>33370</v>
      </c>
      <c r="C2857" s="59" t="s">
        <v>31203</v>
      </c>
      <c r="D2857" s="59" t="s">
        <v>31204</v>
      </c>
      <c r="E2857" s="59" t="s">
        <v>18516</v>
      </c>
      <c r="F2857" s="59" t="s">
        <v>18516</v>
      </c>
      <c r="G2857" s="59" t="s">
        <v>18516</v>
      </c>
      <c r="H2857" s="59" t="s">
        <v>18516</v>
      </c>
      <c r="I2857" s="59" t="s">
        <v>18516</v>
      </c>
      <c r="J2857" s="59" t="s">
        <v>18516</v>
      </c>
      <c r="K2857" s="59" t="s">
        <v>29707</v>
      </c>
      <c r="L2857" s="59" t="s">
        <v>18516</v>
      </c>
      <c r="M2857" s="59" t="s">
        <v>18516</v>
      </c>
    </row>
    <row r="2858" spans="1:18" s="59" customFormat="1" ht="14.25">
      <c r="A2858" s="59" t="s">
        <v>17456</v>
      </c>
      <c r="B2858" s="59" t="s">
        <v>33371</v>
      </c>
      <c r="C2858" s="59" t="s">
        <v>31203</v>
      </c>
      <c r="D2858" s="59" t="s">
        <v>31204</v>
      </c>
      <c r="E2858" s="59" t="s">
        <v>18516</v>
      </c>
      <c r="F2858" s="59" t="s">
        <v>18516</v>
      </c>
      <c r="G2858" s="59" t="s">
        <v>18516</v>
      </c>
      <c r="H2858" s="59" t="s">
        <v>18516</v>
      </c>
      <c r="I2858" s="59" t="s">
        <v>18516</v>
      </c>
      <c r="J2858" s="59" t="s">
        <v>18516</v>
      </c>
      <c r="K2858" s="59" t="s">
        <v>29707</v>
      </c>
      <c r="L2858" s="59" t="s">
        <v>18516</v>
      </c>
      <c r="M2858" s="59" t="s">
        <v>18516</v>
      </c>
    </row>
    <row r="2859" spans="1:18" s="59" customFormat="1" ht="14.25">
      <c r="A2859" s="59" t="s">
        <v>17450</v>
      </c>
      <c r="B2859" s="59" t="s">
        <v>33372</v>
      </c>
      <c r="C2859" s="59" t="s">
        <v>33373</v>
      </c>
      <c r="D2859" s="59" t="s">
        <v>33374</v>
      </c>
      <c r="E2859" s="59" t="s">
        <v>18516</v>
      </c>
      <c r="F2859" s="59" t="s">
        <v>18516</v>
      </c>
      <c r="G2859" s="59" t="s">
        <v>18516</v>
      </c>
      <c r="H2859" s="59" t="s">
        <v>18516</v>
      </c>
      <c r="I2859" s="59" t="s">
        <v>18516</v>
      </c>
      <c r="J2859" s="59" t="s">
        <v>18516</v>
      </c>
      <c r="K2859" s="59" t="s">
        <v>29707</v>
      </c>
      <c r="L2859" s="59" t="s">
        <v>18516</v>
      </c>
      <c r="M2859" s="59" t="s">
        <v>18516</v>
      </c>
    </row>
    <row r="2860" spans="1:18" s="59" customFormat="1" ht="14.25">
      <c r="A2860" s="59" t="s">
        <v>17453</v>
      </c>
      <c r="B2860" s="59" t="s">
        <v>33375</v>
      </c>
      <c r="C2860" s="59" t="s">
        <v>33373</v>
      </c>
      <c r="D2860" s="59" t="s">
        <v>33374</v>
      </c>
      <c r="E2860" s="164">
        <v>140</v>
      </c>
      <c r="F2860" s="164">
        <v>120</v>
      </c>
      <c r="G2860" s="165">
        <v>0.85</v>
      </c>
      <c r="H2860" s="59" t="s">
        <v>18516</v>
      </c>
      <c r="I2860" s="164">
        <v>37.55</v>
      </c>
      <c r="J2860" s="164">
        <v>157.55</v>
      </c>
      <c r="K2860" s="59">
        <v>18</v>
      </c>
      <c r="L2860" s="59" t="s">
        <v>29410</v>
      </c>
      <c r="M2860" s="59" t="s">
        <v>31588</v>
      </c>
    </row>
    <row r="2861" spans="1:18" s="59" customFormat="1" ht="14.25">
      <c r="A2861" s="59" t="s">
        <v>33376</v>
      </c>
      <c r="B2861" s="59" t="s">
        <v>33377</v>
      </c>
      <c r="C2861" s="59" t="s">
        <v>29493</v>
      </c>
      <c r="D2861" s="59" t="s">
        <v>29494</v>
      </c>
      <c r="E2861" s="164">
        <v>245</v>
      </c>
      <c r="F2861" s="164">
        <v>220</v>
      </c>
      <c r="G2861" s="165">
        <v>0.89</v>
      </c>
      <c r="H2861" s="59" t="s">
        <v>18516</v>
      </c>
      <c r="I2861" s="164">
        <v>87.16</v>
      </c>
      <c r="J2861" s="164">
        <v>307.16</v>
      </c>
      <c r="K2861" s="59">
        <v>77</v>
      </c>
      <c r="L2861" s="59" t="s">
        <v>18516</v>
      </c>
      <c r="M2861" s="59" t="s">
        <v>18516</v>
      </c>
    </row>
    <row r="2862" spans="1:18" s="59" customFormat="1" ht="14.25">
      <c r="A2862" s="59" t="s">
        <v>17678</v>
      </c>
      <c r="B2862" s="59" t="s">
        <v>33378</v>
      </c>
      <c r="C2862" s="59" t="s">
        <v>29610</v>
      </c>
      <c r="D2862" s="59" t="s">
        <v>29611</v>
      </c>
      <c r="E2862" s="164">
        <v>250</v>
      </c>
      <c r="F2862" s="164">
        <v>210</v>
      </c>
      <c r="G2862" s="165">
        <v>0.84</v>
      </c>
      <c r="H2862" s="59" t="s">
        <v>18516</v>
      </c>
      <c r="I2862" s="164">
        <v>54.49</v>
      </c>
      <c r="J2862" s="164">
        <v>264.49</v>
      </c>
      <c r="K2862" s="59">
        <v>110</v>
      </c>
      <c r="L2862" s="59" t="s">
        <v>18516</v>
      </c>
      <c r="M2862" s="59" t="s">
        <v>18516</v>
      </c>
    </row>
    <row r="2863" spans="1:18" s="59" customFormat="1" ht="14.25">
      <c r="A2863" s="59" t="s">
        <v>17675</v>
      </c>
      <c r="B2863" s="59" t="s">
        <v>33379</v>
      </c>
      <c r="C2863" s="59" t="s">
        <v>29610</v>
      </c>
      <c r="D2863" s="59" t="s">
        <v>29611</v>
      </c>
      <c r="E2863" s="164">
        <v>250</v>
      </c>
      <c r="F2863" s="164">
        <v>210</v>
      </c>
      <c r="G2863" s="165">
        <v>0.84</v>
      </c>
      <c r="H2863" s="59" t="s">
        <v>18516</v>
      </c>
      <c r="I2863" s="164">
        <v>54.49</v>
      </c>
      <c r="J2863" s="164">
        <v>264.49</v>
      </c>
      <c r="K2863" s="59">
        <v>90</v>
      </c>
      <c r="L2863" s="59" t="s">
        <v>18516</v>
      </c>
      <c r="M2863" s="59" t="s">
        <v>18516</v>
      </c>
    </row>
    <row r="2864" spans="1:18" s="59" customFormat="1" ht="14.25">
      <c r="A2864" s="59" t="s">
        <v>17672</v>
      </c>
      <c r="B2864" s="59" t="s">
        <v>33380</v>
      </c>
      <c r="C2864" s="59" t="s">
        <v>29610</v>
      </c>
      <c r="D2864" s="59" t="s">
        <v>29611</v>
      </c>
      <c r="E2864" s="164">
        <v>250</v>
      </c>
      <c r="F2864" s="164">
        <v>210</v>
      </c>
      <c r="G2864" s="165">
        <v>0.84</v>
      </c>
      <c r="H2864" s="59" t="s">
        <v>18516</v>
      </c>
      <c r="I2864" s="164">
        <v>54.49</v>
      </c>
      <c r="J2864" s="164">
        <v>264.49</v>
      </c>
      <c r="K2864" s="59">
        <v>15</v>
      </c>
      <c r="L2864" s="59" t="s">
        <v>18516</v>
      </c>
      <c r="M2864" s="59" t="s">
        <v>18516</v>
      </c>
    </row>
    <row r="2865" spans="1:18" s="59" customFormat="1" ht="14.25">
      <c r="A2865" s="59" t="s">
        <v>33381</v>
      </c>
      <c r="B2865" s="59" t="s">
        <v>33382</v>
      </c>
      <c r="C2865" s="59" t="s">
        <v>29509</v>
      </c>
      <c r="D2865" s="59" t="s">
        <v>29510</v>
      </c>
      <c r="E2865" s="59" t="s">
        <v>18516</v>
      </c>
      <c r="F2865" s="59" t="s">
        <v>18516</v>
      </c>
      <c r="G2865" s="59" t="s">
        <v>18516</v>
      </c>
      <c r="H2865" s="59" t="s">
        <v>18516</v>
      </c>
      <c r="I2865" s="59" t="s">
        <v>18516</v>
      </c>
      <c r="J2865" s="59" t="s">
        <v>18516</v>
      </c>
      <c r="K2865" s="59" t="s">
        <v>29707</v>
      </c>
      <c r="L2865" s="59" t="s">
        <v>18516</v>
      </c>
      <c r="M2865" s="59" t="s">
        <v>18516</v>
      </c>
    </row>
    <row r="2866" spans="1:18" s="59" customFormat="1" ht="14.25">
      <c r="A2866" s="59" t="s">
        <v>33383</v>
      </c>
      <c r="B2866" s="59" t="s">
        <v>33384</v>
      </c>
      <c r="C2866" s="59" t="s">
        <v>29509</v>
      </c>
      <c r="D2866" s="59" t="s">
        <v>29510</v>
      </c>
      <c r="E2866" s="164">
        <v>310</v>
      </c>
      <c r="F2866" s="164">
        <v>225</v>
      </c>
      <c r="G2866" s="165">
        <v>0.72</v>
      </c>
      <c r="H2866" s="59" t="s">
        <v>18516</v>
      </c>
      <c r="I2866" s="164">
        <v>103.4</v>
      </c>
      <c r="J2866" s="164">
        <v>328.4</v>
      </c>
      <c r="K2866" s="59">
        <v>136</v>
      </c>
      <c r="L2866" s="59" t="s">
        <v>18516</v>
      </c>
      <c r="M2866" s="59" t="s">
        <v>18516</v>
      </c>
    </row>
    <row r="2867" spans="1:18" s="59" customFormat="1" ht="14.25">
      <c r="A2867" s="59" t="s">
        <v>17382</v>
      </c>
      <c r="B2867" s="59" t="s">
        <v>33385</v>
      </c>
      <c r="C2867" s="59" t="s">
        <v>31750</v>
      </c>
      <c r="D2867" s="59" t="s">
        <v>31751</v>
      </c>
      <c r="E2867" s="164">
        <v>289.99</v>
      </c>
      <c r="F2867" s="164">
        <v>289.99</v>
      </c>
      <c r="G2867" s="59" t="s">
        <v>18516</v>
      </c>
      <c r="H2867" s="59" t="s">
        <v>18516</v>
      </c>
      <c r="I2867" s="164">
        <v>85.03</v>
      </c>
      <c r="J2867" s="164">
        <v>375.02</v>
      </c>
      <c r="K2867" s="59">
        <v>0</v>
      </c>
      <c r="L2867" s="59" t="s">
        <v>18516</v>
      </c>
      <c r="M2867" s="59" t="s">
        <v>18516</v>
      </c>
    </row>
    <row r="2868" spans="1:18" s="59" customFormat="1" ht="14.25">
      <c r="A2868" s="59" t="s">
        <v>17385</v>
      </c>
      <c r="B2868" s="59" t="s">
        <v>33386</v>
      </c>
      <c r="C2868" s="59" t="s">
        <v>31750</v>
      </c>
      <c r="D2868" s="59" t="s">
        <v>31751</v>
      </c>
      <c r="E2868" s="59" t="s">
        <v>18516</v>
      </c>
      <c r="F2868" s="59" t="s">
        <v>18516</v>
      </c>
      <c r="G2868" s="59" t="s">
        <v>18516</v>
      </c>
      <c r="H2868" s="59" t="s">
        <v>18516</v>
      </c>
      <c r="I2868" s="59" t="s">
        <v>18516</v>
      </c>
      <c r="J2868" s="59" t="s">
        <v>18516</v>
      </c>
      <c r="K2868" s="59" t="s">
        <v>29707</v>
      </c>
      <c r="L2868" s="59" t="s">
        <v>18516</v>
      </c>
      <c r="M2868" s="59" t="s">
        <v>18516</v>
      </c>
    </row>
    <row r="2869" spans="1:18" s="59" customFormat="1" ht="14.25">
      <c r="A2869" s="59" t="s">
        <v>33387</v>
      </c>
      <c r="B2869" s="59" t="s">
        <v>33388</v>
      </c>
      <c r="C2869" s="59" t="s">
        <v>29493</v>
      </c>
      <c r="D2869" s="59" t="s">
        <v>29494</v>
      </c>
      <c r="E2869" s="164">
        <v>660</v>
      </c>
      <c r="F2869" s="164">
        <v>660</v>
      </c>
      <c r="G2869" s="59" t="s">
        <v>18516</v>
      </c>
      <c r="H2869" s="59" t="s">
        <v>18516</v>
      </c>
      <c r="I2869" s="164">
        <v>140.69</v>
      </c>
      <c r="J2869" s="164">
        <v>800.69</v>
      </c>
      <c r="K2869" s="59">
        <v>0</v>
      </c>
      <c r="L2869" s="59" t="s">
        <v>18516</v>
      </c>
      <c r="M2869" s="59" t="s">
        <v>18516</v>
      </c>
    </row>
    <row r="2870" spans="1:18" s="59" customFormat="1" ht="14.25">
      <c r="A2870" s="59" t="s">
        <v>33389</v>
      </c>
      <c r="B2870" s="59" t="s">
        <v>33390</v>
      </c>
      <c r="C2870" s="59" t="s">
        <v>29493</v>
      </c>
      <c r="D2870" s="59" t="s">
        <v>29494</v>
      </c>
      <c r="E2870" s="59" t="s">
        <v>18516</v>
      </c>
      <c r="F2870" s="59" t="s">
        <v>18516</v>
      </c>
      <c r="G2870" s="59" t="s">
        <v>18516</v>
      </c>
      <c r="H2870" s="59" t="s">
        <v>18516</v>
      </c>
      <c r="I2870" s="59" t="s">
        <v>18516</v>
      </c>
      <c r="J2870" s="59" t="s">
        <v>18516</v>
      </c>
      <c r="K2870" s="59" t="s">
        <v>29707</v>
      </c>
      <c r="L2870" s="59" t="s">
        <v>18516</v>
      </c>
      <c r="M2870" s="59" t="s">
        <v>18516</v>
      </c>
    </row>
    <row r="2871" spans="1:18" s="59" customFormat="1" ht="14.25">
      <c r="A2871" s="59" t="s">
        <v>17370</v>
      </c>
      <c r="B2871" s="59" t="s">
        <v>33391</v>
      </c>
      <c r="C2871" s="59" t="s">
        <v>31203</v>
      </c>
      <c r="D2871" s="59" t="s">
        <v>31204</v>
      </c>
      <c r="E2871" s="164">
        <v>89.9</v>
      </c>
      <c r="F2871" s="164">
        <v>80.9</v>
      </c>
      <c r="G2871" s="165">
        <v>0.89</v>
      </c>
      <c r="H2871" s="59" t="s">
        <v>18516</v>
      </c>
      <c r="I2871" s="164">
        <v>39.69</v>
      </c>
      <c r="J2871" s="164">
        <v>120.59</v>
      </c>
      <c r="K2871" s="59">
        <v>28</v>
      </c>
      <c r="L2871" s="59" t="s">
        <v>18516</v>
      </c>
      <c r="M2871" s="59" t="s">
        <v>18516</v>
      </c>
    </row>
    <row r="2872" spans="1:18" s="59" customFormat="1" ht="14.25">
      <c r="A2872" s="59" t="s">
        <v>17373</v>
      </c>
      <c r="B2872" s="59" t="s">
        <v>33391</v>
      </c>
      <c r="C2872" s="59" t="s">
        <v>31203</v>
      </c>
      <c r="D2872" s="59" t="s">
        <v>31204</v>
      </c>
      <c r="E2872" s="164">
        <v>89.9</v>
      </c>
      <c r="F2872" s="164">
        <v>80.9</v>
      </c>
      <c r="G2872" s="165">
        <v>0.89</v>
      </c>
      <c r="H2872" s="59" t="s">
        <v>18516</v>
      </c>
      <c r="I2872" s="164">
        <v>39.69</v>
      </c>
      <c r="J2872" s="164">
        <v>120.59</v>
      </c>
      <c r="K2872" s="59">
        <v>99</v>
      </c>
      <c r="L2872" s="59" t="s">
        <v>29439</v>
      </c>
      <c r="M2872" s="59" t="s">
        <v>29623</v>
      </c>
    </row>
    <row r="2873" spans="1:18" s="59" customFormat="1" ht="14.25">
      <c r="A2873" s="59" t="s">
        <v>17376</v>
      </c>
      <c r="B2873" s="59" t="s">
        <v>33392</v>
      </c>
      <c r="C2873" s="59" t="s">
        <v>29506</v>
      </c>
      <c r="D2873" s="59" t="s">
        <v>29507</v>
      </c>
      <c r="E2873" s="164">
        <v>240</v>
      </c>
      <c r="F2873" s="164">
        <v>144</v>
      </c>
      <c r="G2873" s="165">
        <v>0.6</v>
      </c>
      <c r="H2873" s="59" t="s">
        <v>18516</v>
      </c>
      <c r="I2873" s="164">
        <v>100.76</v>
      </c>
      <c r="J2873" s="164">
        <v>244.76</v>
      </c>
      <c r="K2873" s="59">
        <v>19</v>
      </c>
      <c r="L2873" s="59" t="s">
        <v>18516</v>
      </c>
      <c r="M2873" s="59" t="s">
        <v>18516</v>
      </c>
    </row>
    <row r="2874" spans="1:18" s="59" customFormat="1" ht="14.25">
      <c r="A2874" s="59" t="s">
        <v>17379</v>
      </c>
      <c r="B2874" s="59" t="s">
        <v>33392</v>
      </c>
      <c r="C2874" s="59" t="s">
        <v>29506</v>
      </c>
      <c r="D2874" s="59" t="s">
        <v>29507</v>
      </c>
      <c r="E2874" s="59" t="s">
        <v>18516</v>
      </c>
      <c r="F2874" s="59" t="s">
        <v>18516</v>
      </c>
      <c r="G2874" s="59" t="s">
        <v>18516</v>
      </c>
      <c r="H2874" s="59" t="s">
        <v>18516</v>
      </c>
      <c r="I2874" s="59" t="s">
        <v>18516</v>
      </c>
      <c r="J2874" s="59" t="s">
        <v>18516</v>
      </c>
      <c r="K2874" s="59" t="s">
        <v>29707</v>
      </c>
      <c r="L2874" s="59" t="s">
        <v>18516</v>
      </c>
      <c r="M2874" s="59" t="s">
        <v>18516</v>
      </c>
    </row>
    <row r="2875" spans="1:18" s="59" customFormat="1" ht="14.25">
      <c r="A2875" s="59" t="s">
        <v>33393</v>
      </c>
      <c r="B2875" s="59" t="s">
        <v>33394</v>
      </c>
      <c r="C2875" s="59" t="s">
        <v>29493</v>
      </c>
      <c r="D2875" s="59" t="s">
        <v>29494</v>
      </c>
      <c r="E2875" s="164">
        <v>328</v>
      </c>
      <c r="F2875" s="164">
        <v>300</v>
      </c>
      <c r="G2875" s="165">
        <v>0.91</v>
      </c>
      <c r="H2875" s="59" t="s">
        <v>18516</v>
      </c>
      <c r="I2875" s="164">
        <v>95.25</v>
      </c>
      <c r="J2875" s="164">
        <v>395.25</v>
      </c>
      <c r="K2875" s="59">
        <v>58</v>
      </c>
      <c r="L2875" s="59" t="s">
        <v>18516</v>
      </c>
      <c r="M2875" s="59" t="s">
        <v>18516</v>
      </c>
    </row>
    <row r="2876" spans="1:18" s="59" customFormat="1" ht="14.25">
      <c r="A2876" s="59" t="s">
        <v>33395</v>
      </c>
      <c r="B2876" s="59" t="s">
        <v>33396</v>
      </c>
      <c r="C2876" s="59" t="s">
        <v>29414</v>
      </c>
      <c r="D2876" s="59" t="s">
        <v>29415</v>
      </c>
      <c r="E2876" s="164">
        <v>292</v>
      </c>
      <c r="F2876" s="164">
        <v>292</v>
      </c>
      <c r="G2876" s="59" t="s">
        <v>18516</v>
      </c>
      <c r="H2876" s="59" t="s">
        <v>18516</v>
      </c>
      <c r="I2876" s="164">
        <v>100.54</v>
      </c>
      <c r="J2876" s="164">
        <v>392.54</v>
      </c>
      <c r="K2876" s="59">
        <v>24</v>
      </c>
      <c r="L2876" s="59" t="s">
        <v>18516</v>
      </c>
      <c r="M2876" s="59" t="s">
        <v>18516</v>
      </c>
    </row>
    <row r="2877" spans="1:18" s="59" customFormat="1" ht="14.25">
      <c r="A2877" s="59" t="s">
        <v>33397</v>
      </c>
      <c r="B2877" s="59" t="s">
        <v>33398</v>
      </c>
      <c r="C2877" s="59" t="s">
        <v>29414</v>
      </c>
      <c r="D2877" s="59" t="s">
        <v>29415</v>
      </c>
      <c r="E2877" s="164">
        <v>293</v>
      </c>
      <c r="F2877" s="164">
        <v>293</v>
      </c>
      <c r="G2877" s="59" t="s">
        <v>18516</v>
      </c>
      <c r="H2877" s="59" t="s">
        <v>18516</v>
      </c>
      <c r="I2877" s="164">
        <v>100.54</v>
      </c>
      <c r="J2877" s="164">
        <v>393.54</v>
      </c>
      <c r="K2877" s="59">
        <v>0</v>
      </c>
      <c r="L2877" s="59" t="s">
        <v>18516</v>
      </c>
      <c r="M2877" s="59" t="s">
        <v>18516</v>
      </c>
    </row>
    <row r="2878" spans="1:18" s="59" customFormat="1" ht="14.25">
      <c r="A2878" s="59" t="s">
        <v>33399</v>
      </c>
      <c r="B2878" s="59" t="s">
        <v>33400</v>
      </c>
      <c r="C2878" s="59" t="s">
        <v>29518</v>
      </c>
      <c r="D2878" s="59" t="s">
        <v>29519</v>
      </c>
      <c r="E2878" s="164">
        <v>144</v>
      </c>
      <c r="F2878" s="164">
        <v>120</v>
      </c>
      <c r="G2878" s="165">
        <v>0.83</v>
      </c>
      <c r="H2878" s="59" t="s">
        <v>18516</v>
      </c>
      <c r="I2878" s="164">
        <v>39.26</v>
      </c>
      <c r="J2878" s="164">
        <v>159.26</v>
      </c>
      <c r="K2878" s="59">
        <v>18</v>
      </c>
      <c r="L2878" s="59" t="s">
        <v>18516</v>
      </c>
      <c r="M2878" s="59" t="s">
        <v>18516</v>
      </c>
    </row>
    <row r="2879" spans="1:18" s="59" customFormat="1" ht="14.25">
      <c r="A2879" s="59" t="s">
        <v>33401</v>
      </c>
      <c r="B2879" s="59" t="s">
        <v>33402</v>
      </c>
      <c r="C2879" s="59" t="s">
        <v>29518</v>
      </c>
      <c r="D2879" s="59" t="s">
        <v>29519</v>
      </c>
      <c r="E2879" s="164">
        <v>154</v>
      </c>
      <c r="F2879" s="164">
        <v>120</v>
      </c>
      <c r="G2879" s="165">
        <v>0.77</v>
      </c>
      <c r="H2879" s="59" t="s">
        <v>18516</v>
      </c>
      <c r="I2879" s="164">
        <v>39.26</v>
      </c>
      <c r="J2879" s="164">
        <v>159.26</v>
      </c>
      <c r="K2879" s="59">
        <v>50</v>
      </c>
      <c r="L2879" s="59" t="s">
        <v>29410</v>
      </c>
      <c r="M2879" s="59" t="s">
        <v>30529</v>
      </c>
    </row>
    <row r="2880" spans="1:18" s="59" customFormat="1" ht="14.25">
      <c r="A2880" s="59" t="s">
        <v>17495</v>
      </c>
      <c r="B2880" s="59" t="s">
        <v>33403</v>
      </c>
      <c r="C2880" s="59" t="s">
        <v>33009</v>
      </c>
      <c r="D2880" s="59" t="s">
        <v>33010</v>
      </c>
      <c r="E2880" s="164">
        <v>269</v>
      </c>
      <c r="F2880" s="164">
        <v>269</v>
      </c>
      <c r="G2880" s="59" t="s">
        <v>18516</v>
      </c>
      <c r="H2880" s="59" t="s">
        <v>18516</v>
      </c>
      <c r="I2880" s="164">
        <v>91.19</v>
      </c>
      <c r="J2880" s="164">
        <v>360.19</v>
      </c>
      <c r="K2880" s="59">
        <v>0</v>
      </c>
      <c r="L2880" s="59" t="s">
        <v>29410</v>
      </c>
      <c r="M2880" s="59" t="s">
        <v>29915</v>
      </c>
    </row>
    <row r="2881" spans="1:21" s="59" customFormat="1" ht="14.25">
      <c r="A2881" s="59" t="s">
        <v>17498</v>
      </c>
      <c r="B2881" s="59" t="s">
        <v>33404</v>
      </c>
      <c r="C2881" s="59" t="s">
        <v>33009</v>
      </c>
      <c r="D2881" s="59" t="s">
        <v>33010</v>
      </c>
      <c r="E2881" s="59" t="s">
        <v>18516</v>
      </c>
      <c r="F2881" s="59" t="s">
        <v>18516</v>
      </c>
      <c r="G2881" s="59" t="s">
        <v>18516</v>
      </c>
      <c r="H2881" s="59" t="s">
        <v>18516</v>
      </c>
      <c r="I2881" s="59" t="s">
        <v>18516</v>
      </c>
      <c r="J2881" s="59" t="s">
        <v>18516</v>
      </c>
      <c r="K2881" s="59" t="s">
        <v>29707</v>
      </c>
      <c r="L2881" s="59" t="s">
        <v>18516</v>
      </c>
      <c r="M2881" s="59" t="s">
        <v>18516</v>
      </c>
    </row>
    <row r="2882" spans="1:21" s="59" customFormat="1" ht="14.25">
      <c r="A2882" s="59" t="s">
        <v>17597</v>
      </c>
      <c r="B2882" s="59" t="s">
        <v>33405</v>
      </c>
      <c r="C2882" s="59" t="s">
        <v>29610</v>
      </c>
      <c r="D2882" s="59" t="s">
        <v>29611</v>
      </c>
      <c r="E2882" s="59" t="s">
        <v>18516</v>
      </c>
      <c r="F2882" s="59" t="s">
        <v>18516</v>
      </c>
      <c r="G2882" s="59" t="s">
        <v>18516</v>
      </c>
      <c r="H2882" s="59" t="s">
        <v>18516</v>
      </c>
      <c r="I2882" s="59" t="s">
        <v>18516</v>
      </c>
      <c r="J2882" s="59" t="s">
        <v>18516</v>
      </c>
      <c r="K2882" s="59" t="s">
        <v>29707</v>
      </c>
      <c r="L2882" s="59" t="s">
        <v>18516</v>
      </c>
      <c r="M2882" s="59" t="s">
        <v>18516</v>
      </c>
    </row>
    <row r="2883" spans="1:21" s="59" customFormat="1" ht="14.25">
      <c r="A2883" s="59" t="s">
        <v>17594</v>
      </c>
      <c r="B2883" s="59" t="s">
        <v>33406</v>
      </c>
      <c r="C2883" s="59" t="s">
        <v>29610</v>
      </c>
      <c r="D2883" s="59" t="s">
        <v>29611</v>
      </c>
      <c r="E2883" s="59" t="s">
        <v>18516</v>
      </c>
      <c r="F2883" s="59" t="s">
        <v>18516</v>
      </c>
      <c r="G2883" s="59" t="s">
        <v>18516</v>
      </c>
      <c r="H2883" s="59" t="s">
        <v>18516</v>
      </c>
      <c r="I2883" s="59" t="s">
        <v>18516</v>
      </c>
      <c r="J2883" s="59" t="s">
        <v>18516</v>
      </c>
      <c r="K2883" s="59" t="s">
        <v>29707</v>
      </c>
      <c r="L2883" s="59" t="s">
        <v>18516</v>
      </c>
      <c r="M2883" s="59" t="s">
        <v>18516</v>
      </c>
    </row>
    <row r="2884" spans="1:21" s="59" customFormat="1" ht="14.25">
      <c r="A2884" s="59" t="s">
        <v>18206</v>
      </c>
      <c r="B2884" s="59" t="s">
        <v>33407</v>
      </c>
      <c r="C2884" s="59" t="s">
        <v>29610</v>
      </c>
      <c r="D2884" s="59" t="s">
        <v>29611</v>
      </c>
      <c r="E2884" s="59" t="s">
        <v>18516</v>
      </c>
      <c r="F2884" s="59" t="s">
        <v>18516</v>
      </c>
      <c r="G2884" s="59" t="s">
        <v>18516</v>
      </c>
      <c r="H2884" s="59" t="s">
        <v>18516</v>
      </c>
      <c r="I2884" s="59" t="s">
        <v>18516</v>
      </c>
      <c r="J2884" s="59" t="s">
        <v>18516</v>
      </c>
      <c r="K2884" s="59" t="s">
        <v>29707</v>
      </c>
      <c r="L2884" s="59" t="s">
        <v>18516</v>
      </c>
      <c r="M2884" s="59" t="s">
        <v>18516</v>
      </c>
    </row>
    <row r="2885" spans="1:21" s="59" customFormat="1" ht="14.25">
      <c r="A2885" s="59" t="s">
        <v>17753</v>
      </c>
      <c r="B2885" s="59" t="s">
        <v>33408</v>
      </c>
      <c r="C2885" s="59" t="s">
        <v>29610</v>
      </c>
      <c r="D2885" s="59" t="s">
        <v>29611</v>
      </c>
      <c r="E2885" s="59" t="s">
        <v>18516</v>
      </c>
      <c r="F2885" s="59" t="s">
        <v>18516</v>
      </c>
      <c r="G2885" s="59" t="s">
        <v>18516</v>
      </c>
      <c r="H2885" s="59" t="s">
        <v>18516</v>
      </c>
      <c r="I2885" s="59" t="s">
        <v>18516</v>
      </c>
      <c r="J2885" s="59" t="s">
        <v>18516</v>
      </c>
      <c r="K2885" s="59" t="s">
        <v>29707</v>
      </c>
      <c r="L2885" s="59" t="s">
        <v>18516</v>
      </c>
      <c r="M2885" s="59" t="s">
        <v>18516</v>
      </c>
    </row>
    <row r="2886" spans="1:21" s="59" customFormat="1" ht="15.75">
      <c r="A2886" s="59" t="s">
        <v>17355</v>
      </c>
      <c r="B2886" s="59" t="s">
        <v>33409</v>
      </c>
      <c r="C2886" s="59" t="s">
        <v>30976</v>
      </c>
      <c r="D2886" s="59" t="s">
        <v>30977</v>
      </c>
      <c r="E2886" s="164">
        <v>185</v>
      </c>
      <c r="F2886" s="164">
        <v>170</v>
      </c>
      <c r="G2886" s="165">
        <v>0.91</v>
      </c>
      <c r="H2886" s="59" t="s">
        <v>18516</v>
      </c>
      <c r="I2886" s="164">
        <v>103.2</v>
      </c>
      <c r="J2886" s="164">
        <v>273.2</v>
      </c>
      <c r="K2886" s="59">
        <v>0</v>
      </c>
      <c r="L2886" s="59" t="s">
        <v>18516</v>
      </c>
      <c r="M2886" s="59" t="s">
        <v>18516</v>
      </c>
    </row>
    <row r="2887" spans="1:21" s="59" customFormat="1" ht="14.25">
      <c r="A2887" s="59" t="s">
        <v>17361</v>
      </c>
      <c r="B2887" s="59" t="s">
        <v>33410</v>
      </c>
      <c r="C2887" s="59" t="s">
        <v>30976</v>
      </c>
      <c r="D2887" s="59" t="s">
        <v>30977</v>
      </c>
      <c r="E2887" s="164">
        <v>185</v>
      </c>
      <c r="F2887" s="164">
        <v>170</v>
      </c>
      <c r="G2887" s="165">
        <v>0.91</v>
      </c>
      <c r="H2887" s="59" t="s">
        <v>18516</v>
      </c>
      <c r="I2887" s="164">
        <v>103.2</v>
      </c>
      <c r="J2887" s="164">
        <v>273.2</v>
      </c>
      <c r="K2887" s="59">
        <v>0</v>
      </c>
      <c r="L2887" s="59" t="s">
        <v>18516</v>
      </c>
      <c r="M2887" s="59" t="s">
        <v>18516</v>
      </c>
    </row>
    <row r="2888" spans="1:21" s="59" customFormat="1" ht="14.25">
      <c r="A2888" s="59" t="s">
        <v>17358</v>
      </c>
      <c r="B2888" s="59" t="s">
        <v>33411</v>
      </c>
      <c r="C2888" s="59" t="s">
        <v>30976</v>
      </c>
      <c r="D2888" s="59" t="s">
        <v>30977</v>
      </c>
      <c r="E2888" s="164">
        <v>185</v>
      </c>
      <c r="F2888" s="164">
        <v>170</v>
      </c>
      <c r="G2888" s="165">
        <v>0.91</v>
      </c>
      <c r="H2888" s="59" t="s">
        <v>18516</v>
      </c>
      <c r="I2888" s="164">
        <v>103.2</v>
      </c>
      <c r="J2888" s="164">
        <v>273.2</v>
      </c>
      <c r="K2888" s="59">
        <v>57</v>
      </c>
      <c r="L2888" s="59" t="s">
        <v>18516</v>
      </c>
      <c r="M2888" s="59" t="s">
        <v>18516</v>
      </c>
    </row>
    <row r="2889" spans="1:21" s="59" customFormat="1" ht="14.25">
      <c r="A2889" s="59" t="s">
        <v>17591</v>
      </c>
      <c r="B2889" s="59" t="s">
        <v>33412</v>
      </c>
      <c r="C2889" s="59" t="s">
        <v>29610</v>
      </c>
      <c r="D2889" s="59" t="s">
        <v>29611</v>
      </c>
      <c r="E2889" s="59" t="s">
        <v>18516</v>
      </c>
      <c r="F2889" s="59" t="s">
        <v>18516</v>
      </c>
      <c r="G2889" s="59" t="s">
        <v>18516</v>
      </c>
      <c r="H2889" s="59" t="s">
        <v>18516</v>
      </c>
      <c r="I2889" s="59" t="s">
        <v>18516</v>
      </c>
      <c r="J2889" s="59" t="s">
        <v>18516</v>
      </c>
      <c r="K2889" s="59" t="s">
        <v>29707</v>
      </c>
      <c r="L2889" s="59" t="s">
        <v>18516</v>
      </c>
      <c r="M2889" s="59" t="s">
        <v>18516</v>
      </c>
    </row>
    <row r="2890" spans="1:21" s="59" customFormat="1" ht="14.25">
      <c r="A2890" s="59" t="s">
        <v>17588</v>
      </c>
      <c r="B2890" s="59" t="s">
        <v>33413</v>
      </c>
      <c r="C2890" s="59" t="s">
        <v>29610</v>
      </c>
      <c r="D2890" s="59" t="s">
        <v>29611</v>
      </c>
      <c r="E2890" s="59" t="s">
        <v>18516</v>
      </c>
      <c r="F2890" s="59" t="s">
        <v>18516</v>
      </c>
      <c r="G2890" s="59" t="s">
        <v>18516</v>
      </c>
      <c r="H2890" s="59" t="s">
        <v>18516</v>
      </c>
      <c r="I2890" s="59" t="s">
        <v>18516</v>
      </c>
      <c r="J2890" s="59" t="s">
        <v>18516</v>
      </c>
      <c r="K2890" s="59" t="s">
        <v>29707</v>
      </c>
      <c r="L2890" s="59" t="s">
        <v>18516</v>
      </c>
      <c r="M2890" s="59" t="s">
        <v>18516</v>
      </c>
    </row>
    <row r="2891" spans="1:21" s="59" customFormat="1" ht="14.25">
      <c r="A2891" s="59" t="s">
        <v>33414</v>
      </c>
      <c r="B2891" s="59" t="s">
        <v>33415</v>
      </c>
      <c r="C2891" s="59" t="s">
        <v>29562</v>
      </c>
      <c r="D2891" s="59" t="s">
        <v>29562</v>
      </c>
      <c r="E2891" s="59" t="s">
        <v>18516</v>
      </c>
      <c r="F2891" s="59" t="s">
        <v>18516</v>
      </c>
      <c r="G2891" s="59" t="s">
        <v>18516</v>
      </c>
      <c r="H2891" s="59" t="s">
        <v>18516</v>
      </c>
      <c r="I2891" s="59" t="s">
        <v>18516</v>
      </c>
      <c r="J2891" s="59" t="s">
        <v>18516</v>
      </c>
      <c r="K2891" s="59" t="s">
        <v>29707</v>
      </c>
      <c r="L2891" s="59" t="s">
        <v>18516</v>
      </c>
      <c r="M2891" s="59" t="s">
        <v>18516</v>
      </c>
    </row>
    <row r="2892" spans="1:21" s="59" customFormat="1" ht="14.25">
      <c r="A2892" s="59" t="s">
        <v>3407</v>
      </c>
      <c r="B2892" s="59" t="s">
        <v>33416</v>
      </c>
      <c r="C2892" s="59" t="s">
        <v>29562</v>
      </c>
      <c r="D2892" s="59" t="s">
        <v>29562</v>
      </c>
      <c r="E2892" s="59" t="s">
        <v>18516</v>
      </c>
      <c r="F2892" s="59" t="s">
        <v>18516</v>
      </c>
      <c r="G2892" s="59" t="s">
        <v>18516</v>
      </c>
      <c r="H2892" s="59" t="s">
        <v>18516</v>
      </c>
      <c r="I2892" s="59" t="s">
        <v>18516</v>
      </c>
      <c r="J2892" s="59" t="s">
        <v>18516</v>
      </c>
      <c r="K2892" s="59" t="s">
        <v>29707</v>
      </c>
      <c r="L2892" s="59" t="s">
        <v>18516</v>
      </c>
      <c r="M2892" s="59" t="s">
        <v>18516</v>
      </c>
    </row>
    <row r="2893" spans="1:21" s="59" customFormat="1" ht="14.25">
      <c r="A2893" s="59" t="s">
        <v>33417</v>
      </c>
      <c r="B2893" s="59" t="s">
        <v>33418</v>
      </c>
      <c r="C2893" s="59" t="s">
        <v>30141</v>
      </c>
      <c r="D2893" s="59" t="s">
        <v>30142</v>
      </c>
      <c r="E2893" s="164">
        <v>270</v>
      </c>
      <c r="F2893" s="164">
        <v>270</v>
      </c>
      <c r="G2893" s="59" t="s">
        <v>18516</v>
      </c>
      <c r="H2893" s="59" t="s">
        <v>18516</v>
      </c>
      <c r="I2893" s="164">
        <v>77.69</v>
      </c>
      <c r="J2893" s="164">
        <v>347.69</v>
      </c>
      <c r="K2893" s="59">
        <v>29</v>
      </c>
      <c r="L2893" s="59" t="s">
        <v>29439</v>
      </c>
      <c r="M2893" s="59" t="s">
        <v>29437</v>
      </c>
    </row>
    <row r="2894" spans="1:21" s="59" customFormat="1" ht="14.25">
      <c r="A2894" s="59" t="s">
        <v>33419</v>
      </c>
      <c r="B2894" s="59" t="s">
        <v>33420</v>
      </c>
      <c r="C2894" s="59" t="s">
        <v>30141</v>
      </c>
      <c r="D2894" s="59" t="s">
        <v>30142</v>
      </c>
      <c r="E2894" s="164">
        <v>540</v>
      </c>
      <c r="F2894" s="164">
        <v>540</v>
      </c>
      <c r="G2894" s="59" t="s">
        <v>18516</v>
      </c>
      <c r="H2894" s="59" t="s">
        <v>18516</v>
      </c>
      <c r="I2894" s="164">
        <v>155.38</v>
      </c>
      <c r="J2894" s="164">
        <v>695.38</v>
      </c>
      <c r="K2894" s="59">
        <v>14</v>
      </c>
      <c r="L2894" s="59" t="s">
        <v>29455</v>
      </c>
      <c r="M2894" s="59" t="s">
        <v>29437</v>
      </c>
    </row>
    <row r="2895" spans="1:21" s="59" customFormat="1" ht="14.25">
      <c r="A2895" s="59" t="s">
        <v>33421</v>
      </c>
      <c r="B2895" s="59" t="s">
        <v>33422</v>
      </c>
      <c r="C2895" s="59" t="s">
        <v>29966</v>
      </c>
      <c r="D2895" s="59" t="s">
        <v>29967</v>
      </c>
      <c r="E2895" s="164">
        <v>159</v>
      </c>
      <c r="F2895" s="164">
        <v>159</v>
      </c>
      <c r="G2895" s="59" t="s">
        <v>18516</v>
      </c>
      <c r="H2895" s="59" t="s">
        <v>18516</v>
      </c>
      <c r="I2895" s="164">
        <v>70.48</v>
      </c>
      <c r="J2895" s="164">
        <v>229.48</v>
      </c>
      <c r="K2895" s="59">
        <v>47</v>
      </c>
      <c r="L2895" s="59" t="s">
        <v>18516</v>
      </c>
      <c r="M2895" s="59" t="s">
        <v>18516</v>
      </c>
    </row>
    <row r="2896" spans="1:21" s="59" customFormat="1" ht="15.75">
      <c r="A2896" s="59" t="s">
        <v>33423</v>
      </c>
      <c r="B2896" s="59" t="s">
        <v>33424</v>
      </c>
      <c r="C2896" s="59" t="s">
        <v>29966</v>
      </c>
      <c r="D2896" s="59" t="s">
        <v>29967</v>
      </c>
      <c r="E2896" s="164">
        <v>159</v>
      </c>
      <c r="F2896" s="164">
        <v>159</v>
      </c>
      <c r="G2896" s="59" t="s">
        <v>18516</v>
      </c>
      <c r="H2896" s="59" t="s">
        <v>18516</v>
      </c>
      <c r="I2896" s="164">
        <v>70.48</v>
      </c>
      <c r="J2896" s="164">
        <v>229.48</v>
      </c>
      <c r="K2896" s="59">
        <v>47</v>
      </c>
      <c r="L2896" s="59" t="s">
        <v>18516</v>
      </c>
      <c r="M2896" s="59" t="s">
        <v>18516</v>
      </c>
    </row>
    <row r="2897" spans="1:20" s="59" customFormat="1" ht="14.25">
      <c r="A2897" s="59" t="s">
        <v>33425</v>
      </c>
      <c r="B2897" s="59" t="s">
        <v>33426</v>
      </c>
      <c r="C2897" s="59" t="s">
        <v>29966</v>
      </c>
      <c r="D2897" s="59" t="s">
        <v>29967</v>
      </c>
      <c r="E2897" s="164">
        <v>175</v>
      </c>
      <c r="F2897" s="164">
        <v>175</v>
      </c>
      <c r="G2897" s="59" t="s">
        <v>18516</v>
      </c>
      <c r="H2897" s="59" t="s">
        <v>18516</v>
      </c>
      <c r="I2897" s="164">
        <v>76.43</v>
      </c>
      <c r="J2897" s="164">
        <v>251.43</v>
      </c>
      <c r="K2897" s="59">
        <v>87</v>
      </c>
      <c r="L2897" s="59" t="s">
        <v>18516</v>
      </c>
      <c r="M2897" s="59" t="s">
        <v>18516</v>
      </c>
    </row>
    <row r="2898" spans="1:20" s="59" customFormat="1" ht="14.25">
      <c r="A2898" s="59" t="s">
        <v>33427</v>
      </c>
      <c r="B2898" s="59" t="s">
        <v>33428</v>
      </c>
      <c r="C2898" s="59" t="s">
        <v>29966</v>
      </c>
      <c r="D2898" s="59" t="s">
        <v>29967</v>
      </c>
      <c r="E2898" s="164">
        <v>175</v>
      </c>
      <c r="F2898" s="164">
        <v>175</v>
      </c>
      <c r="G2898" s="59" t="s">
        <v>18516</v>
      </c>
      <c r="H2898" s="59" t="s">
        <v>18516</v>
      </c>
      <c r="I2898" s="164">
        <v>76.43</v>
      </c>
      <c r="J2898" s="164">
        <v>251.43</v>
      </c>
      <c r="K2898" s="59">
        <v>79</v>
      </c>
      <c r="L2898" s="59" t="s">
        <v>18516</v>
      </c>
      <c r="M2898" s="59" t="s">
        <v>18516</v>
      </c>
    </row>
    <row r="2899" spans="1:20" s="59" customFormat="1" ht="14.25">
      <c r="A2899" s="59" t="s">
        <v>33429</v>
      </c>
      <c r="B2899" s="59" t="s">
        <v>33430</v>
      </c>
      <c r="C2899" s="59" t="s">
        <v>29966</v>
      </c>
      <c r="D2899" s="59" t="s">
        <v>29967</v>
      </c>
      <c r="E2899" s="59" t="s">
        <v>18516</v>
      </c>
      <c r="F2899" s="59" t="s">
        <v>18516</v>
      </c>
      <c r="G2899" s="59" t="s">
        <v>18516</v>
      </c>
      <c r="H2899" s="59" t="s">
        <v>18516</v>
      </c>
      <c r="I2899" s="59" t="s">
        <v>18516</v>
      </c>
      <c r="J2899" s="59" t="s">
        <v>18516</v>
      </c>
      <c r="K2899" s="59" t="s">
        <v>29707</v>
      </c>
      <c r="L2899" s="59" t="s">
        <v>18516</v>
      </c>
      <c r="M2899" s="59" t="s">
        <v>18516</v>
      </c>
    </row>
    <row r="2900" spans="1:20" s="59" customFormat="1" ht="14.25">
      <c r="A2900" s="59" t="s">
        <v>33431</v>
      </c>
      <c r="B2900" s="59" t="s">
        <v>33432</v>
      </c>
      <c r="C2900" s="59" t="s">
        <v>29966</v>
      </c>
      <c r="D2900" s="59" t="s">
        <v>29967</v>
      </c>
      <c r="E2900" s="59" t="s">
        <v>18516</v>
      </c>
      <c r="F2900" s="59" t="s">
        <v>18516</v>
      </c>
      <c r="G2900" s="59" t="s">
        <v>18516</v>
      </c>
      <c r="H2900" s="59" t="s">
        <v>18516</v>
      </c>
      <c r="I2900" s="59" t="s">
        <v>18516</v>
      </c>
      <c r="J2900" s="59" t="s">
        <v>18516</v>
      </c>
      <c r="K2900" s="59" t="s">
        <v>29707</v>
      </c>
      <c r="L2900" s="59" t="s">
        <v>18516</v>
      </c>
      <c r="M2900" s="59" t="s">
        <v>18516</v>
      </c>
    </row>
    <row r="2901" spans="1:20" s="59" customFormat="1" ht="14.25">
      <c r="A2901" s="59" t="s">
        <v>33433</v>
      </c>
      <c r="B2901" s="59" t="s">
        <v>33434</v>
      </c>
      <c r="C2901" s="59" t="s">
        <v>29966</v>
      </c>
      <c r="D2901" s="59" t="s">
        <v>29967</v>
      </c>
      <c r="E2901" s="59" t="s">
        <v>18516</v>
      </c>
      <c r="F2901" s="59" t="s">
        <v>18516</v>
      </c>
      <c r="G2901" s="59" t="s">
        <v>18516</v>
      </c>
      <c r="H2901" s="59" t="s">
        <v>18516</v>
      </c>
      <c r="I2901" s="59" t="s">
        <v>18516</v>
      </c>
      <c r="J2901" s="59" t="s">
        <v>18516</v>
      </c>
      <c r="K2901" s="59" t="s">
        <v>29707</v>
      </c>
      <c r="L2901" s="59" t="s">
        <v>18516</v>
      </c>
      <c r="M2901" s="59" t="s">
        <v>18516</v>
      </c>
    </row>
    <row r="2902" spans="1:20" s="59" customFormat="1" ht="14.25">
      <c r="A2902" s="59" t="s">
        <v>33435</v>
      </c>
      <c r="B2902" s="59" t="s">
        <v>33436</v>
      </c>
      <c r="C2902" s="59" t="s">
        <v>29966</v>
      </c>
      <c r="D2902" s="59" t="s">
        <v>29967</v>
      </c>
      <c r="E2902" s="59" t="s">
        <v>18516</v>
      </c>
      <c r="F2902" s="59" t="s">
        <v>18516</v>
      </c>
      <c r="G2902" s="59" t="s">
        <v>18516</v>
      </c>
      <c r="H2902" s="59" t="s">
        <v>18516</v>
      </c>
      <c r="I2902" s="59" t="s">
        <v>18516</v>
      </c>
      <c r="J2902" s="59" t="s">
        <v>18516</v>
      </c>
      <c r="K2902" s="59" t="s">
        <v>29707</v>
      </c>
      <c r="L2902" s="59" t="s">
        <v>18516</v>
      </c>
      <c r="M2902" s="59" t="s">
        <v>18516</v>
      </c>
    </row>
    <row r="2903" spans="1:20" s="59" customFormat="1" ht="14.25">
      <c r="A2903" s="59" t="s">
        <v>33437</v>
      </c>
      <c r="B2903" s="59" t="s">
        <v>33438</v>
      </c>
      <c r="C2903" s="59" t="s">
        <v>29966</v>
      </c>
      <c r="D2903" s="59" t="s">
        <v>29967</v>
      </c>
      <c r="E2903" s="164">
        <v>220</v>
      </c>
      <c r="F2903" s="164">
        <v>220</v>
      </c>
      <c r="G2903" s="59" t="s">
        <v>18516</v>
      </c>
      <c r="H2903" s="59" t="s">
        <v>18516</v>
      </c>
      <c r="I2903" s="164">
        <v>81.44</v>
      </c>
      <c r="J2903" s="164">
        <v>301.44</v>
      </c>
      <c r="K2903" s="59">
        <v>147</v>
      </c>
      <c r="L2903" s="59" t="s">
        <v>18516</v>
      </c>
      <c r="M2903" s="59" t="s">
        <v>18516</v>
      </c>
    </row>
    <row r="2904" spans="1:20" s="59" customFormat="1" ht="14.25">
      <c r="A2904" s="59" t="s">
        <v>33439</v>
      </c>
      <c r="B2904" s="59" t="s">
        <v>33440</v>
      </c>
      <c r="C2904" s="59" t="s">
        <v>29966</v>
      </c>
      <c r="D2904" s="59" t="s">
        <v>29967</v>
      </c>
      <c r="E2904" s="164">
        <v>220</v>
      </c>
      <c r="F2904" s="164">
        <v>220</v>
      </c>
      <c r="G2904" s="59" t="s">
        <v>18516</v>
      </c>
      <c r="H2904" s="59" t="s">
        <v>18516</v>
      </c>
      <c r="I2904" s="164">
        <v>81.44</v>
      </c>
      <c r="J2904" s="164">
        <v>301.44</v>
      </c>
      <c r="K2904" s="59">
        <v>141</v>
      </c>
      <c r="L2904" s="59" t="s">
        <v>18516</v>
      </c>
      <c r="M2904" s="59" t="s">
        <v>18516</v>
      </c>
    </row>
    <row r="2905" spans="1:20" s="59" customFormat="1" ht="14.25">
      <c r="A2905" s="59" t="s">
        <v>33441</v>
      </c>
      <c r="B2905" s="59" t="s">
        <v>33442</v>
      </c>
      <c r="C2905" s="59" t="s">
        <v>29966</v>
      </c>
      <c r="D2905" s="59" t="s">
        <v>29967</v>
      </c>
      <c r="E2905" s="59" t="s">
        <v>18516</v>
      </c>
      <c r="F2905" s="59" t="s">
        <v>18516</v>
      </c>
      <c r="G2905" s="59" t="s">
        <v>18516</v>
      </c>
      <c r="H2905" s="59" t="s">
        <v>18516</v>
      </c>
      <c r="I2905" s="59" t="s">
        <v>18516</v>
      </c>
      <c r="J2905" s="59" t="s">
        <v>18516</v>
      </c>
      <c r="K2905" s="59" t="s">
        <v>29707</v>
      </c>
      <c r="L2905" s="59" t="s">
        <v>18516</v>
      </c>
      <c r="M2905" s="59" t="s">
        <v>18516</v>
      </c>
    </row>
    <row r="2906" spans="1:20" s="59" customFormat="1" ht="14.25">
      <c r="A2906" s="59" t="s">
        <v>33443</v>
      </c>
      <c r="B2906" s="59" t="s">
        <v>33444</v>
      </c>
      <c r="C2906" s="59" t="s">
        <v>29966</v>
      </c>
      <c r="D2906" s="59" t="s">
        <v>29967</v>
      </c>
      <c r="E2906" s="59" t="s">
        <v>18516</v>
      </c>
      <c r="F2906" s="59" t="s">
        <v>18516</v>
      </c>
      <c r="G2906" s="59" t="s">
        <v>18516</v>
      </c>
      <c r="H2906" s="59" t="s">
        <v>18516</v>
      </c>
      <c r="I2906" s="59" t="s">
        <v>18516</v>
      </c>
      <c r="J2906" s="59" t="s">
        <v>18516</v>
      </c>
      <c r="K2906" s="59" t="s">
        <v>29707</v>
      </c>
      <c r="L2906" s="59" t="s">
        <v>18516</v>
      </c>
      <c r="M2906" s="59" t="s">
        <v>18516</v>
      </c>
    </row>
    <row r="2907" spans="1:20" s="59" customFormat="1" ht="14.25">
      <c r="A2907" s="59" t="s">
        <v>33445</v>
      </c>
      <c r="B2907" s="59" t="s">
        <v>33446</v>
      </c>
      <c r="C2907" s="59" t="s">
        <v>29966</v>
      </c>
      <c r="D2907" s="59" t="s">
        <v>29967</v>
      </c>
      <c r="E2907" s="59" t="s">
        <v>18516</v>
      </c>
      <c r="F2907" s="59" t="s">
        <v>18516</v>
      </c>
      <c r="G2907" s="59" t="s">
        <v>18516</v>
      </c>
      <c r="H2907" s="59" t="s">
        <v>18516</v>
      </c>
      <c r="I2907" s="59" t="s">
        <v>18516</v>
      </c>
      <c r="J2907" s="59" t="s">
        <v>18516</v>
      </c>
      <c r="K2907" s="59" t="s">
        <v>29707</v>
      </c>
      <c r="L2907" s="59" t="s">
        <v>18516</v>
      </c>
      <c r="M2907" s="59" t="s">
        <v>18516</v>
      </c>
    </row>
    <row r="2908" spans="1:20" s="59" customFormat="1" ht="15.75">
      <c r="A2908" s="59" t="s">
        <v>33447</v>
      </c>
      <c r="B2908" s="59" t="s">
        <v>33448</v>
      </c>
      <c r="C2908" s="59" t="s">
        <v>29966</v>
      </c>
      <c r="D2908" s="59" t="s">
        <v>29967</v>
      </c>
      <c r="E2908" s="164">
        <v>229</v>
      </c>
      <c r="F2908" s="164">
        <v>229</v>
      </c>
      <c r="G2908" s="59" t="s">
        <v>18516</v>
      </c>
      <c r="H2908" s="59" t="s">
        <v>18516</v>
      </c>
      <c r="I2908" s="164">
        <v>95.39</v>
      </c>
      <c r="J2908" s="164">
        <v>324.39</v>
      </c>
      <c r="K2908" s="59">
        <v>74</v>
      </c>
      <c r="L2908" s="59" t="s">
        <v>18516</v>
      </c>
      <c r="M2908" s="59" t="s">
        <v>18516</v>
      </c>
    </row>
    <row r="2909" spans="1:20" s="59" customFormat="1" ht="14.25">
      <c r="A2909" s="59" t="s">
        <v>33449</v>
      </c>
      <c r="B2909" s="59" t="s">
        <v>33450</v>
      </c>
      <c r="C2909" s="59" t="s">
        <v>29966</v>
      </c>
      <c r="D2909" s="59" t="s">
        <v>29967</v>
      </c>
      <c r="E2909" s="59" t="s">
        <v>18516</v>
      </c>
      <c r="F2909" s="59" t="s">
        <v>18516</v>
      </c>
      <c r="G2909" s="59" t="s">
        <v>18516</v>
      </c>
      <c r="H2909" s="59" t="s">
        <v>18516</v>
      </c>
      <c r="I2909" s="59" t="s">
        <v>18516</v>
      </c>
      <c r="J2909" s="59" t="s">
        <v>18516</v>
      </c>
      <c r="K2909" s="59" t="s">
        <v>29707</v>
      </c>
      <c r="L2909" s="59" t="s">
        <v>18516</v>
      </c>
      <c r="M2909" s="59" t="s">
        <v>18516</v>
      </c>
    </row>
    <row r="2910" spans="1:20" s="59" customFormat="1" ht="14.25">
      <c r="A2910" s="59" t="s">
        <v>33451</v>
      </c>
      <c r="B2910" s="59" t="s">
        <v>33452</v>
      </c>
      <c r="C2910" s="59" t="s">
        <v>29966</v>
      </c>
      <c r="D2910" s="59" t="s">
        <v>29967</v>
      </c>
      <c r="E2910" s="164">
        <v>229</v>
      </c>
      <c r="F2910" s="164">
        <v>229</v>
      </c>
      <c r="G2910" s="59" t="s">
        <v>18516</v>
      </c>
      <c r="H2910" s="59" t="s">
        <v>18516</v>
      </c>
      <c r="I2910" s="164">
        <v>95.39</v>
      </c>
      <c r="J2910" s="164">
        <v>324.39</v>
      </c>
      <c r="K2910" s="59">
        <v>83</v>
      </c>
      <c r="L2910" s="59" t="s">
        <v>18516</v>
      </c>
      <c r="M2910" s="59" t="s">
        <v>18516</v>
      </c>
    </row>
    <row r="2911" spans="1:20" s="59" customFormat="1" ht="14.25">
      <c r="A2911" s="59" t="s">
        <v>27689</v>
      </c>
      <c r="B2911" s="59" t="s">
        <v>33453</v>
      </c>
      <c r="C2911" s="59" t="s">
        <v>29408</v>
      </c>
      <c r="D2911" s="59" t="s">
        <v>29409</v>
      </c>
      <c r="E2911" s="59" t="s">
        <v>18516</v>
      </c>
      <c r="F2911" s="59" t="s">
        <v>18516</v>
      </c>
      <c r="G2911" s="59" t="s">
        <v>18516</v>
      </c>
      <c r="H2911" s="59" t="s">
        <v>18516</v>
      </c>
      <c r="I2911" s="59" t="s">
        <v>18516</v>
      </c>
      <c r="J2911" s="59" t="s">
        <v>18516</v>
      </c>
      <c r="K2911" s="59" t="s">
        <v>29707</v>
      </c>
      <c r="L2911" s="59" t="s">
        <v>18516</v>
      </c>
      <c r="M2911" s="59" t="s">
        <v>18516</v>
      </c>
    </row>
    <row r="2912" spans="1:20" s="59" customFormat="1" ht="14.25">
      <c r="A2912" s="59" t="s">
        <v>27686</v>
      </c>
      <c r="B2912" s="59" t="s">
        <v>33454</v>
      </c>
      <c r="C2912" s="59" t="s">
        <v>29408</v>
      </c>
      <c r="D2912" s="59" t="s">
        <v>29409</v>
      </c>
      <c r="E2912" s="59" t="s">
        <v>18516</v>
      </c>
      <c r="F2912" s="59" t="s">
        <v>18516</v>
      </c>
      <c r="G2912" s="59" t="s">
        <v>18516</v>
      </c>
      <c r="H2912" s="59" t="s">
        <v>18516</v>
      </c>
      <c r="I2912" s="59" t="s">
        <v>18516</v>
      </c>
      <c r="J2912" s="59" t="s">
        <v>18516</v>
      </c>
      <c r="K2912" s="59" t="s">
        <v>29707</v>
      </c>
      <c r="L2912" s="59" t="s">
        <v>18516</v>
      </c>
      <c r="M2912" s="59" t="s">
        <v>18516</v>
      </c>
    </row>
    <row r="2913" spans="1:23" s="59" customFormat="1" ht="14.25">
      <c r="A2913" s="59" t="s">
        <v>33455</v>
      </c>
      <c r="B2913" s="59" t="s">
        <v>33456</v>
      </c>
      <c r="C2913" s="59" t="s">
        <v>29408</v>
      </c>
      <c r="D2913" s="59" t="s">
        <v>29409</v>
      </c>
      <c r="E2913" s="59" t="s">
        <v>18516</v>
      </c>
      <c r="F2913" s="59" t="s">
        <v>18516</v>
      </c>
      <c r="G2913" s="59" t="s">
        <v>18516</v>
      </c>
      <c r="H2913" s="59" t="s">
        <v>18516</v>
      </c>
      <c r="I2913" s="59" t="s">
        <v>18516</v>
      </c>
      <c r="J2913" s="59" t="s">
        <v>18516</v>
      </c>
      <c r="K2913" s="59" t="s">
        <v>29707</v>
      </c>
      <c r="L2913" s="59" t="s">
        <v>18516</v>
      </c>
      <c r="M2913" s="59" t="s">
        <v>18516</v>
      </c>
    </row>
    <row r="2914" spans="1:23" s="59" customFormat="1" ht="15.75">
      <c r="A2914" s="59" t="s">
        <v>33457</v>
      </c>
      <c r="B2914" s="59" t="s">
        <v>33458</v>
      </c>
      <c r="C2914" s="59" t="s">
        <v>29408</v>
      </c>
      <c r="D2914" s="59" t="s">
        <v>29409</v>
      </c>
      <c r="E2914" s="59" t="s">
        <v>18516</v>
      </c>
      <c r="F2914" s="59" t="s">
        <v>18516</v>
      </c>
      <c r="G2914" s="59" t="s">
        <v>18516</v>
      </c>
      <c r="H2914" s="59" t="s">
        <v>18516</v>
      </c>
      <c r="I2914" s="59" t="s">
        <v>18516</v>
      </c>
      <c r="J2914" s="59" t="s">
        <v>18516</v>
      </c>
      <c r="K2914" s="59" t="s">
        <v>29707</v>
      </c>
      <c r="L2914" s="59" t="s">
        <v>18516</v>
      </c>
      <c r="M2914" s="59" t="s">
        <v>18516</v>
      </c>
    </row>
    <row r="2915" spans="1:23" s="59" customFormat="1" ht="14.25">
      <c r="A2915" s="59" t="s">
        <v>33459</v>
      </c>
      <c r="B2915" s="59" t="s">
        <v>33460</v>
      </c>
      <c r="C2915" s="59" t="s">
        <v>29408</v>
      </c>
      <c r="D2915" s="59" t="s">
        <v>29409</v>
      </c>
      <c r="E2915" s="164">
        <v>420</v>
      </c>
      <c r="F2915" s="164">
        <v>420</v>
      </c>
      <c r="G2915" s="59" t="s">
        <v>18516</v>
      </c>
      <c r="H2915" s="59" t="s">
        <v>18516</v>
      </c>
      <c r="I2915" s="164">
        <v>205.37</v>
      </c>
      <c r="J2915" s="164">
        <v>625.37</v>
      </c>
      <c r="K2915" s="59">
        <v>6</v>
      </c>
      <c r="L2915" s="59" t="s">
        <v>18516</v>
      </c>
      <c r="M2915" s="59" t="s">
        <v>18516</v>
      </c>
    </row>
    <row r="2916" spans="1:23" s="59" customFormat="1" ht="14.25">
      <c r="A2916" s="59" t="s">
        <v>33461</v>
      </c>
      <c r="B2916" s="59" t="s">
        <v>33462</v>
      </c>
      <c r="C2916" s="59" t="s">
        <v>29408</v>
      </c>
      <c r="D2916" s="59" t="s">
        <v>29409</v>
      </c>
      <c r="E2916" s="164">
        <v>420</v>
      </c>
      <c r="F2916" s="164">
        <v>420</v>
      </c>
      <c r="G2916" s="59" t="s">
        <v>18516</v>
      </c>
      <c r="H2916" s="59" t="s">
        <v>18516</v>
      </c>
      <c r="I2916" s="164">
        <v>205.37</v>
      </c>
      <c r="J2916" s="164">
        <v>625.37</v>
      </c>
      <c r="K2916" s="59">
        <v>2</v>
      </c>
      <c r="L2916" s="59" t="s">
        <v>18516</v>
      </c>
      <c r="M2916" s="59" t="s">
        <v>18516</v>
      </c>
    </row>
    <row r="2917" spans="1:23" s="59" customFormat="1" ht="14.25">
      <c r="A2917" s="59" t="s">
        <v>33463</v>
      </c>
      <c r="B2917" s="59" t="s">
        <v>33464</v>
      </c>
      <c r="C2917" s="59" t="s">
        <v>29408</v>
      </c>
      <c r="D2917" s="59" t="s">
        <v>29409</v>
      </c>
      <c r="E2917" s="164">
        <v>295</v>
      </c>
      <c r="F2917" s="164">
        <v>275</v>
      </c>
      <c r="G2917" s="165">
        <v>0.93</v>
      </c>
      <c r="H2917" s="59" t="s">
        <v>18516</v>
      </c>
      <c r="I2917" s="164">
        <v>118.68</v>
      </c>
      <c r="J2917" s="164">
        <v>393.68</v>
      </c>
      <c r="K2917" s="59">
        <v>0</v>
      </c>
      <c r="L2917" s="59" t="s">
        <v>18516</v>
      </c>
      <c r="M2917" s="59" t="s">
        <v>18516</v>
      </c>
    </row>
    <row r="2918" spans="1:23" s="135" customFormat="1" customHeight="1">
      <c r="A2918" s="135" t="s">
        <v>33465</v>
      </c>
      <c r="B2918" s="135" t="s">
        <v>33466</v>
      </c>
      <c r="C2918" s="135" t="s">
        <v>29408</v>
      </c>
      <c r="D2918" s="135" t="s">
        <v>29409</v>
      </c>
      <c r="E2918" s="164">
        <v>175</v>
      </c>
      <c r="F2918" s="164">
        <v>150</v>
      </c>
      <c r="G2918" s="165">
        <v>0.85</v>
      </c>
      <c r="H2918" s="135" t="s">
        <v>29914</v>
      </c>
      <c r="I2918" s="164">
        <v>101.97</v>
      </c>
      <c r="J2918" s="164">
        <v>251.97</v>
      </c>
      <c r="K2918" s="135">
        <v>104</v>
      </c>
      <c r="L2918" s="135" t="s">
        <v>18516</v>
      </c>
      <c r="M2918" s="135" t="s">
        <v>18516</v>
      </c>
    </row>
    <row r="2919" spans="1:23" s="59" customFormat="1" ht="14.25">
      <c r="A2919" s="59" t="s">
        <v>33467</v>
      </c>
      <c r="B2919" s="59" t="s">
        <v>33468</v>
      </c>
      <c r="C2919" s="59" t="s">
        <v>29408</v>
      </c>
      <c r="D2919" s="59" t="s">
        <v>29409</v>
      </c>
      <c r="E2919" s="164">
        <v>175</v>
      </c>
      <c r="F2919" s="164">
        <v>135</v>
      </c>
      <c r="G2919" s="165">
        <v>0.77</v>
      </c>
      <c r="H2919" s="59" t="s">
        <v>29914</v>
      </c>
      <c r="I2919" s="164">
        <v>101.97</v>
      </c>
      <c r="J2919" s="164">
        <v>236.97</v>
      </c>
      <c r="K2919" s="59">
        <v>103</v>
      </c>
      <c r="L2919" s="59" t="s">
        <v>18516</v>
      </c>
      <c r="M2919" s="59" t="s">
        <v>18516</v>
      </c>
    </row>
    <row r="2920" spans="1:23" s="59" customFormat="1" ht="14.25">
      <c r="A2920" s="59" t="s">
        <v>33469</v>
      </c>
      <c r="B2920" s="59" t="s">
        <v>33470</v>
      </c>
      <c r="C2920" s="59" t="s">
        <v>29408</v>
      </c>
      <c r="D2920" s="59" t="s">
        <v>29409</v>
      </c>
      <c r="E2920" s="164">
        <v>162.49</v>
      </c>
      <c r="F2920" s="164">
        <v>162.49</v>
      </c>
      <c r="G2920" s="59" t="s">
        <v>18516</v>
      </c>
      <c r="H2920" s="59" t="s">
        <v>18516</v>
      </c>
      <c r="I2920" s="164">
        <v>101.97</v>
      </c>
      <c r="J2920" s="164">
        <v>264.46</v>
      </c>
      <c r="K2920" s="59">
        <v>38</v>
      </c>
      <c r="L2920" s="59" t="s">
        <v>18516</v>
      </c>
      <c r="M2920" s="59" t="s">
        <v>18516</v>
      </c>
    </row>
    <row r="2921" spans="1:23" s="59" customFormat="1" ht="14.25">
      <c r="A2921" s="59" t="s">
        <v>33471</v>
      </c>
      <c r="B2921" s="59" t="s">
        <v>33472</v>
      </c>
      <c r="C2921" s="59" t="s">
        <v>29408</v>
      </c>
      <c r="D2921" s="59" t="s">
        <v>29409</v>
      </c>
      <c r="E2921" s="164">
        <v>155</v>
      </c>
      <c r="F2921" s="164">
        <v>155</v>
      </c>
      <c r="G2921" s="59" t="s">
        <v>18516</v>
      </c>
      <c r="H2921" s="59" t="s">
        <v>18516</v>
      </c>
      <c r="I2921" s="164">
        <v>55.81</v>
      </c>
      <c r="J2921" s="164">
        <v>210.81</v>
      </c>
      <c r="K2921" s="59">
        <v>0</v>
      </c>
      <c r="L2921" s="59" t="s">
        <v>18516</v>
      </c>
      <c r="M2921" s="59" t="s">
        <v>18516</v>
      </c>
    </row>
    <row r="2922" spans="1:23" s="59" customFormat="1" ht="14.25">
      <c r="A2922" s="59" t="s">
        <v>33473</v>
      </c>
      <c r="B2922" s="59" t="s">
        <v>33474</v>
      </c>
      <c r="C2922" s="59" t="s">
        <v>29408</v>
      </c>
      <c r="D2922" s="59" t="s">
        <v>29409</v>
      </c>
      <c r="E2922" s="164">
        <v>155</v>
      </c>
      <c r="F2922" s="164">
        <v>135</v>
      </c>
      <c r="G2922" s="165">
        <v>0.87</v>
      </c>
      <c r="H2922" s="59" t="s">
        <v>29914</v>
      </c>
      <c r="I2922" s="164">
        <v>55.81</v>
      </c>
      <c r="J2922" s="164">
        <v>190.81</v>
      </c>
      <c r="K2922" s="59">
        <v>60</v>
      </c>
      <c r="L2922" s="59" t="s">
        <v>18516</v>
      </c>
      <c r="M2922" s="59" t="s">
        <v>18516</v>
      </c>
    </row>
    <row r="2923" spans="1:23" s="59" customFormat="1" ht="14.25">
      <c r="A2923" s="59" t="s">
        <v>33475</v>
      </c>
      <c r="B2923" s="59" t="s">
        <v>33476</v>
      </c>
      <c r="C2923" s="59" t="s">
        <v>29408</v>
      </c>
      <c r="D2923" s="59" t="s">
        <v>29409</v>
      </c>
      <c r="E2923" s="164">
        <v>155</v>
      </c>
      <c r="F2923" s="164">
        <v>115</v>
      </c>
      <c r="G2923" s="165">
        <v>0.74</v>
      </c>
      <c r="H2923" s="59" t="s">
        <v>29914</v>
      </c>
      <c r="I2923" s="164">
        <v>55.81</v>
      </c>
      <c r="J2923" s="164">
        <v>170.81</v>
      </c>
      <c r="K2923" s="59">
        <v>73</v>
      </c>
      <c r="L2923" s="59" t="s">
        <v>18516</v>
      </c>
      <c r="M2923" s="59" t="s">
        <v>18516</v>
      </c>
    </row>
    <row r="2924" spans="1:23" s="59" customFormat="1" ht="14.25">
      <c r="A2924" s="59" t="s">
        <v>33477</v>
      </c>
      <c r="B2924" s="59" t="s">
        <v>33478</v>
      </c>
      <c r="C2924" s="59" t="s">
        <v>29408</v>
      </c>
      <c r="D2924" s="59" t="s">
        <v>29409</v>
      </c>
      <c r="E2924" s="59" t="s">
        <v>18516</v>
      </c>
      <c r="F2924" s="59" t="s">
        <v>18516</v>
      </c>
      <c r="G2924" s="59" t="s">
        <v>18516</v>
      </c>
      <c r="H2924" s="59" t="s">
        <v>18516</v>
      </c>
      <c r="I2924" s="59" t="s">
        <v>18516</v>
      </c>
      <c r="J2924" s="59" t="s">
        <v>18516</v>
      </c>
      <c r="K2924" s="59" t="s">
        <v>29707</v>
      </c>
      <c r="L2924" s="59" t="s">
        <v>18516</v>
      </c>
      <c r="M2924" s="59" t="s">
        <v>18516</v>
      </c>
    </row>
    <row r="2925" spans="1:23" s="59" customFormat="1" ht="14.25">
      <c r="A2925" s="59" t="s">
        <v>33479</v>
      </c>
      <c r="B2925" s="59" t="s">
        <v>33480</v>
      </c>
      <c r="C2925" s="59" t="s">
        <v>29408</v>
      </c>
      <c r="D2925" s="59" t="s">
        <v>29409</v>
      </c>
      <c r="E2925" s="59" t="s">
        <v>18516</v>
      </c>
      <c r="F2925" s="59" t="s">
        <v>18516</v>
      </c>
      <c r="G2925" s="59" t="s">
        <v>18516</v>
      </c>
      <c r="H2925" s="59" t="s">
        <v>18516</v>
      </c>
      <c r="I2925" s="59" t="s">
        <v>18516</v>
      </c>
      <c r="J2925" s="59" t="s">
        <v>18516</v>
      </c>
      <c r="K2925" s="59" t="s">
        <v>29707</v>
      </c>
      <c r="L2925" s="59" t="s">
        <v>18516</v>
      </c>
      <c r="M2925" s="59" t="s">
        <v>18516</v>
      </c>
    </row>
    <row r="2926" spans="1:23" s="59" customFormat="1" ht="14.25">
      <c r="A2926" s="59" t="s">
        <v>33481</v>
      </c>
      <c r="B2926" s="59" t="s">
        <v>33482</v>
      </c>
      <c r="C2926" s="59" t="s">
        <v>29408</v>
      </c>
      <c r="D2926" s="59" t="s">
        <v>29409</v>
      </c>
      <c r="E2926" s="59" t="s">
        <v>18516</v>
      </c>
      <c r="F2926" s="59" t="s">
        <v>18516</v>
      </c>
      <c r="G2926" s="59" t="s">
        <v>18516</v>
      </c>
      <c r="H2926" s="59" t="s">
        <v>18516</v>
      </c>
      <c r="I2926" s="59" t="s">
        <v>18516</v>
      </c>
      <c r="J2926" s="59" t="s">
        <v>18516</v>
      </c>
      <c r="K2926" s="59" t="s">
        <v>29707</v>
      </c>
      <c r="L2926" s="59" t="s">
        <v>18516</v>
      </c>
      <c r="M2926" s="59" t="s">
        <v>18516</v>
      </c>
    </row>
    <row r="2927" spans="1:23" s="59" customFormat="1" ht="14.25">
      <c r="A2927" s="59" t="s">
        <v>33483</v>
      </c>
      <c r="B2927" s="59" t="s">
        <v>33484</v>
      </c>
      <c r="C2927" s="59" t="s">
        <v>29408</v>
      </c>
      <c r="D2927" s="59" t="s">
        <v>29409</v>
      </c>
      <c r="E2927" s="59" t="s">
        <v>18516</v>
      </c>
      <c r="F2927" s="59" t="s">
        <v>18516</v>
      </c>
      <c r="G2927" s="59" t="s">
        <v>18516</v>
      </c>
      <c r="H2927" s="59" t="s">
        <v>18516</v>
      </c>
      <c r="I2927" s="59" t="s">
        <v>18516</v>
      </c>
      <c r="J2927" s="59" t="s">
        <v>18516</v>
      </c>
      <c r="K2927" s="59" t="s">
        <v>29707</v>
      </c>
      <c r="L2927" s="59" t="s">
        <v>18516</v>
      </c>
      <c r="M2927" s="59" t="s">
        <v>18516</v>
      </c>
    </row>
    <row r="2928" spans="1:23" s="59" customFormat="1" ht="14.25">
      <c r="A2928" s="59" t="s">
        <v>33485</v>
      </c>
      <c r="B2928" s="59" t="s">
        <v>33486</v>
      </c>
      <c r="C2928" s="59" t="s">
        <v>29408</v>
      </c>
      <c r="D2928" s="59" t="s">
        <v>29409</v>
      </c>
      <c r="E2928" s="164">
        <v>170</v>
      </c>
      <c r="F2928" s="164">
        <v>160</v>
      </c>
      <c r="G2928" s="165">
        <v>0.94</v>
      </c>
      <c r="H2928" s="59" t="s">
        <v>18516</v>
      </c>
      <c r="I2928" s="164">
        <v>109.78</v>
      </c>
      <c r="J2928" s="164">
        <v>269.78</v>
      </c>
      <c r="K2928" s="59">
        <v>0</v>
      </c>
      <c r="L2928" s="59" t="s">
        <v>18516</v>
      </c>
      <c r="M2928" s="59" t="s">
        <v>18516</v>
      </c>
    </row>
    <row r="2929" spans="1:18" s="59" customFormat="1" ht="14.25">
      <c r="A2929" s="59" t="s">
        <v>33487</v>
      </c>
      <c r="B2929" s="59" t="s">
        <v>33488</v>
      </c>
      <c r="C2929" s="59" t="s">
        <v>29408</v>
      </c>
      <c r="D2929" s="59" t="s">
        <v>29409</v>
      </c>
      <c r="E2929" s="164">
        <v>170</v>
      </c>
      <c r="F2929" s="164">
        <v>160</v>
      </c>
      <c r="G2929" s="165">
        <v>0.94</v>
      </c>
      <c r="H2929" s="59" t="s">
        <v>18516</v>
      </c>
      <c r="I2929" s="164">
        <v>109.78</v>
      </c>
      <c r="J2929" s="164">
        <v>269.78</v>
      </c>
      <c r="K2929" s="59">
        <v>0</v>
      </c>
      <c r="L2929" s="59" t="s">
        <v>18516</v>
      </c>
      <c r="M2929" s="59" t="s">
        <v>18516</v>
      </c>
    </row>
    <row r="2930" spans="1:18" s="59" customFormat="1" ht="14.25">
      <c r="A2930" s="59" t="s">
        <v>33489</v>
      </c>
      <c r="B2930" s="59" t="s">
        <v>33490</v>
      </c>
      <c r="C2930" s="59" t="s">
        <v>33299</v>
      </c>
      <c r="D2930" s="59" t="s">
        <v>33300</v>
      </c>
      <c r="E2930" s="164">
        <v>124</v>
      </c>
      <c r="F2930" s="164">
        <v>124</v>
      </c>
      <c r="G2930" s="59" t="s">
        <v>18516</v>
      </c>
      <c r="H2930" s="59" t="s">
        <v>18516</v>
      </c>
      <c r="I2930" s="164">
        <v>53.63</v>
      </c>
      <c r="J2930" s="164">
        <v>177.63</v>
      </c>
      <c r="K2930" s="59">
        <v>0</v>
      </c>
      <c r="L2930" s="59" t="s">
        <v>18516</v>
      </c>
      <c r="M2930" s="59" t="s">
        <v>18516</v>
      </c>
    </row>
    <row r="2931" spans="1:18" s="59" customFormat="1" ht="14.25">
      <c r="A2931" s="59" t="s">
        <v>33491</v>
      </c>
      <c r="B2931" s="59" t="s">
        <v>33492</v>
      </c>
      <c r="C2931" s="59" t="s">
        <v>33299</v>
      </c>
      <c r="D2931" s="59" t="s">
        <v>33300</v>
      </c>
      <c r="E2931" s="59" t="s">
        <v>18516</v>
      </c>
      <c r="F2931" s="59" t="s">
        <v>18516</v>
      </c>
      <c r="G2931" s="59" t="s">
        <v>18516</v>
      </c>
      <c r="H2931" s="59" t="s">
        <v>18516</v>
      </c>
      <c r="I2931" s="59" t="s">
        <v>18516</v>
      </c>
      <c r="J2931" s="59" t="s">
        <v>18516</v>
      </c>
      <c r="K2931" s="59" t="s">
        <v>29707</v>
      </c>
      <c r="L2931" s="59" t="s">
        <v>18516</v>
      </c>
      <c r="M2931" s="59" t="s">
        <v>18516</v>
      </c>
    </row>
    <row r="2932" spans="1:18" s="59" customFormat="1" ht="14.25">
      <c r="A2932" s="59" t="s">
        <v>33493</v>
      </c>
      <c r="B2932" s="59" t="s">
        <v>33494</v>
      </c>
      <c r="C2932" s="59" t="s">
        <v>33299</v>
      </c>
      <c r="D2932" s="59" t="s">
        <v>33300</v>
      </c>
      <c r="E2932" s="59" t="s">
        <v>18516</v>
      </c>
      <c r="F2932" s="59" t="s">
        <v>18516</v>
      </c>
      <c r="G2932" s="59" t="s">
        <v>18516</v>
      </c>
      <c r="H2932" s="59" t="s">
        <v>18516</v>
      </c>
      <c r="I2932" s="59" t="s">
        <v>18516</v>
      </c>
      <c r="J2932" s="59" t="s">
        <v>18516</v>
      </c>
      <c r="K2932" s="59" t="s">
        <v>29707</v>
      </c>
      <c r="L2932" s="59" t="s">
        <v>18516</v>
      </c>
      <c r="M2932" s="59" t="s">
        <v>18516</v>
      </c>
    </row>
    <row r="2933" spans="1:18" s="59" customFormat="1" ht="14.25">
      <c r="A2933" s="59" t="s">
        <v>33495</v>
      </c>
      <c r="B2933" s="59" t="s">
        <v>33496</v>
      </c>
      <c r="C2933" s="59" t="s">
        <v>33299</v>
      </c>
      <c r="D2933" s="59" t="s">
        <v>33300</v>
      </c>
      <c r="E2933" s="59" t="s">
        <v>18516</v>
      </c>
      <c r="F2933" s="59" t="s">
        <v>18516</v>
      </c>
      <c r="G2933" s="59" t="s">
        <v>18516</v>
      </c>
      <c r="H2933" s="59" t="s">
        <v>18516</v>
      </c>
      <c r="I2933" s="59" t="s">
        <v>18516</v>
      </c>
      <c r="J2933" s="59" t="s">
        <v>18516</v>
      </c>
      <c r="K2933" s="59" t="s">
        <v>29707</v>
      </c>
      <c r="L2933" s="59" t="s">
        <v>18516</v>
      </c>
      <c r="M2933" s="59" t="s">
        <v>18516</v>
      </c>
    </row>
    <row r="2934" spans="1:18" s="59" customFormat="1" ht="14.25">
      <c r="A2934" s="59" t="s">
        <v>33497</v>
      </c>
      <c r="B2934" s="59" t="s">
        <v>33498</v>
      </c>
      <c r="C2934" s="59" t="s">
        <v>33299</v>
      </c>
      <c r="D2934" s="59" t="s">
        <v>33300</v>
      </c>
      <c r="E2934" s="59" t="s">
        <v>18516</v>
      </c>
      <c r="F2934" s="59" t="s">
        <v>18516</v>
      </c>
      <c r="G2934" s="59" t="s">
        <v>18516</v>
      </c>
      <c r="H2934" s="59" t="s">
        <v>18516</v>
      </c>
      <c r="I2934" s="59" t="s">
        <v>18516</v>
      </c>
      <c r="J2934" s="59" t="s">
        <v>18516</v>
      </c>
      <c r="K2934" s="59" t="s">
        <v>29707</v>
      </c>
      <c r="L2934" s="59" t="s">
        <v>18516</v>
      </c>
      <c r="M2934" s="59" t="s">
        <v>18516</v>
      </c>
    </row>
    <row r="2935" spans="1:18" s="59" customFormat="1" ht="14.25">
      <c r="A2935" s="59" t="s">
        <v>33499</v>
      </c>
      <c r="B2935" s="59" t="s">
        <v>33500</v>
      </c>
      <c r="C2935" s="59" t="s">
        <v>29414</v>
      </c>
      <c r="D2935" s="59" t="s">
        <v>29415</v>
      </c>
      <c r="E2935" s="59" t="s">
        <v>18516</v>
      </c>
      <c r="F2935" s="59" t="s">
        <v>18516</v>
      </c>
      <c r="G2935" s="59" t="s">
        <v>18516</v>
      </c>
      <c r="H2935" s="59" t="s">
        <v>18516</v>
      </c>
      <c r="I2935" s="59" t="s">
        <v>18516</v>
      </c>
      <c r="J2935" s="59" t="s">
        <v>18516</v>
      </c>
      <c r="K2935" s="59" t="s">
        <v>29707</v>
      </c>
      <c r="L2935" s="59" t="s">
        <v>18516</v>
      </c>
      <c r="M2935" s="59" t="s">
        <v>18516</v>
      </c>
    </row>
    <row r="2936" spans="1:18" s="59" customFormat="1" ht="14.25">
      <c r="A2936" s="59" t="s">
        <v>33501</v>
      </c>
      <c r="B2936" s="59" t="s">
        <v>33502</v>
      </c>
      <c r="C2936" s="59" t="s">
        <v>29493</v>
      </c>
      <c r="D2936" s="59" t="s">
        <v>29494</v>
      </c>
      <c r="E2936" s="59" t="s">
        <v>18516</v>
      </c>
      <c r="F2936" s="59" t="s">
        <v>18516</v>
      </c>
      <c r="G2936" s="59" t="s">
        <v>18516</v>
      </c>
      <c r="H2936" s="59" t="s">
        <v>18516</v>
      </c>
      <c r="I2936" s="59" t="s">
        <v>18516</v>
      </c>
      <c r="J2936" s="59" t="s">
        <v>18516</v>
      </c>
      <c r="K2936" s="59" t="s">
        <v>29707</v>
      </c>
      <c r="L2936" s="59" t="s">
        <v>18516</v>
      </c>
      <c r="M2936" s="59" t="s">
        <v>18516</v>
      </c>
    </row>
    <row r="2937" spans="1:18" s="59" customFormat="1" ht="14.25">
      <c r="A2937" s="59" t="s">
        <v>33503</v>
      </c>
      <c r="B2937" s="59" t="s">
        <v>33504</v>
      </c>
      <c r="C2937" s="59" t="s">
        <v>29493</v>
      </c>
      <c r="D2937" s="59" t="s">
        <v>29494</v>
      </c>
      <c r="E2937" s="59" t="s">
        <v>18516</v>
      </c>
      <c r="F2937" s="59" t="s">
        <v>18516</v>
      </c>
      <c r="G2937" s="59" t="s">
        <v>18516</v>
      </c>
      <c r="H2937" s="59" t="s">
        <v>18516</v>
      </c>
      <c r="I2937" s="59" t="s">
        <v>18516</v>
      </c>
      <c r="J2937" s="59" t="s">
        <v>18516</v>
      </c>
      <c r="K2937" s="59" t="s">
        <v>29707</v>
      </c>
      <c r="L2937" s="59" t="s">
        <v>18516</v>
      </c>
      <c r="M2937" s="59" t="s">
        <v>18516</v>
      </c>
    </row>
    <row r="2938" spans="1:18" s="59" customFormat="1" ht="14.25">
      <c r="A2938" s="59" t="s">
        <v>17309</v>
      </c>
      <c r="B2938" s="59" t="s">
        <v>33505</v>
      </c>
      <c r="C2938" s="59" t="s">
        <v>29493</v>
      </c>
      <c r="D2938" s="59" t="s">
        <v>29494</v>
      </c>
      <c r="E2938" s="59" t="s">
        <v>18516</v>
      </c>
      <c r="F2938" s="59" t="s">
        <v>18516</v>
      </c>
      <c r="G2938" s="59" t="s">
        <v>18516</v>
      </c>
      <c r="H2938" s="59" t="s">
        <v>18516</v>
      </c>
      <c r="I2938" s="59" t="s">
        <v>18516</v>
      </c>
      <c r="J2938" s="59" t="s">
        <v>18516</v>
      </c>
      <c r="K2938" s="59" t="s">
        <v>29707</v>
      </c>
      <c r="L2938" s="59" t="s">
        <v>18516</v>
      </c>
      <c r="M2938" s="59" t="s">
        <v>18516</v>
      </c>
    </row>
    <row r="2939" spans="1:18" s="59" customFormat="1" ht="14.25">
      <c r="A2939" s="59" t="s">
        <v>17303</v>
      </c>
      <c r="B2939" s="59" t="s">
        <v>33506</v>
      </c>
      <c r="C2939" s="59" t="s">
        <v>29493</v>
      </c>
      <c r="D2939" s="59" t="s">
        <v>29494</v>
      </c>
      <c r="E2939" s="59" t="s">
        <v>18516</v>
      </c>
      <c r="F2939" s="59" t="s">
        <v>18516</v>
      </c>
      <c r="G2939" s="59" t="s">
        <v>18516</v>
      </c>
      <c r="H2939" s="59" t="s">
        <v>18516</v>
      </c>
      <c r="I2939" s="59" t="s">
        <v>18516</v>
      </c>
      <c r="J2939" s="59" t="s">
        <v>18516</v>
      </c>
      <c r="K2939" s="59" t="s">
        <v>29707</v>
      </c>
      <c r="L2939" s="59" t="s">
        <v>18516</v>
      </c>
      <c r="M2939" s="59" t="s">
        <v>18516</v>
      </c>
    </row>
    <row r="2940" spans="1:18" s="59" customFormat="1" ht="14.25">
      <c r="A2940" s="59" t="s">
        <v>33507</v>
      </c>
      <c r="B2940" s="59" t="s">
        <v>33508</v>
      </c>
      <c r="C2940" s="59" t="s">
        <v>29493</v>
      </c>
      <c r="D2940" s="59" t="s">
        <v>29494</v>
      </c>
      <c r="E2940" s="164">
        <v>400</v>
      </c>
      <c r="F2940" s="164">
        <v>387</v>
      </c>
      <c r="G2940" s="165">
        <v>0.96</v>
      </c>
      <c r="H2940" s="59" t="s">
        <v>18516</v>
      </c>
      <c r="I2940" s="164">
        <v>101.11</v>
      </c>
      <c r="J2940" s="164">
        <v>488.11</v>
      </c>
      <c r="K2940" s="59">
        <v>0</v>
      </c>
      <c r="L2940" s="59" t="s">
        <v>18516</v>
      </c>
      <c r="M2940" s="59" t="s">
        <v>18516</v>
      </c>
    </row>
    <row r="2941" spans="1:18" s="59" customFormat="1" ht="14.25">
      <c r="A2941" s="59" t="s">
        <v>33509</v>
      </c>
      <c r="B2941" s="59" t="s">
        <v>33510</v>
      </c>
      <c r="C2941" s="59" t="s">
        <v>29493</v>
      </c>
      <c r="D2941" s="59" t="s">
        <v>29494</v>
      </c>
      <c r="E2941" s="164">
        <v>400</v>
      </c>
      <c r="F2941" s="164">
        <v>387</v>
      </c>
      <c r="G2941" s="165">
        <v>0.96</v>
      </c>
      <c r="H2941" s="59" t="s">
        <v>18516</v>
      </c>
      <c r="I2941" s="164">
        <v>101.11</v>
      </c>
      <c r="J2941" s="164">
        <v>488.11</v>
      </c>
      <c r="K2941" s="59">
        <v>28</v>
      </c>
      <c r="L2941" s="59" t="s">
        <v>18516</v>
      </c>
      <c r="M2941" s="59" t="s">
        <v>18516</v>
      </c>
    </row>
    <row r="2942" spans="1:18" s="59" customFormat="1" ht="14.25">
      <c r="A2942" s="59" t="s">
        <v>33511</v>
      </c>
      <c r="B2942" s="59" t="s">
        <v>33512</v>
      </c>
      <c r="C2942" s="59" t="s">
        <v>29493</v>
      </c>
      <c r="D2942" s="59" t="s">
        <v>29494</v>
      </c>
      <c r="E2942" s="164">
        <v>350</v>
      </c>
      <c r="F2942" s="164">
        <v>337</v>
      </c>
      <c r="G2942" s="165">
        <v>0.96</v>
      </c>
      <c r="H2942" s="59" t="s">
        <v>18516</v>
      </c>
      <c r="I2942" s="164">
        <v>57.06</v>
      </c>
      <c r="J2942" s="164">
        <v>394.06</v>
      </c>
      <c r="K2942" s="59">
        <v>38</v>
      </c>
      <c r="L2942" s="59" t="s">
        <v>18516</v>
      </c>
      <c r="M2942" s="59" t="s">
        <v>18516</v>
      </c>
    </row>
    <row r="2943" spans="1:18" s="59" customFormat="1" ht="14.25">
      <c r="A2943" s="59" t="s">
        <v>33513</v>
      </c>
      <c r="B2943" s="59" t="s">
        <v>33514</v>
      </c>
      <c r="C2943" s="59" t="s">
        <v>29493</v>
      </c>
      <c r="D2943" s="59" t="s">
        <v>29494</v>
      </c>
      <c r="E2943" s="59" t="s">
        <v>18516</v>
      </c>
      <c r="F2943" s="59" t="s">
        <v>18516</v>
      </c>
      <c r="G2943" s="59" t="s">
        <v>18516</v>
      </c>
      <c r="H2943" s="59" t="s">
        <v>18516</v>
      </c>
      <c r="I2943" s="59" t="s">
        <v>18516</v>
      </c>
      <c r="J2943" s="59" t="s">
        <v>18516</v>
      </c>
      <c r="K2943" s="59" t="s">
        <v>29707</v>
      </c>
      <c r="L2943" s="59" t="s">
        <v>18516</v>
      </c>
      <c r="M2943" s="59" t="s">
        <v>18516</v>
      </c>
    </row>
    <row r="2944" spans="1:18" s="59" customFormat="1" ht="14.25">
      <c r="A2944" s="59" t="s">
        <v>33515</v>
      </c>
      <c r="B2944" s="59" t="s">
        <v>33516</v>
      </c>
      <c r="C2944" s="59" t="s">
        <v>29493</v>
      </c>
      <c r="D2944" s="59" t="s">
        <v>29494</v>
      </c>
      <c r="E2944" s="59" t="s">
        <v>18516</v>
      </c>
      <c r="F2944" s="59" t="s">
        <v>18516</v>
      </c>
      <c r="G2944" s="59" t="s">
        <v>18516</v>
      </c>
      <c r="H2944" s="59" t="s">
        <v>18516</v>
      </c>
      <c r="I2944" s="59" t="s">
        <v>18516</v>
      </c>
      <c r="J2944" s="59" t="s">
        <v>18516</v>
      </c>
      <c r="K2944" s="59" t="s">
        <v>29707</v>
      </c>
      <c r="L2944" s="59" t="s">
        <v>18516</v>
      </c>
      <c r="M2944" s="59" t="s">
        <v>18516</v>
      </c>
    </row>
    <row r="2945" spans="1:18" s="59" customFormat="1" ht="14.25">
      <c r="A2945" s="59" t="s">
        <v>33517</v>
      </c>
      <c r="B2945" s="59" t="s">
        <v>33518</v>
      </c>
      <c r="C2945" s="59" t="s">
        <v>29493</v>
      </c>
      <c r="D2945" s="59" t="s">
        <v>29494</v>
      </c>
      <c r="E2945" s="59" t="s">
        <v>18516</v>
      </c>
      <c r="F2945" s="59" t="s">
        <v>18516</v>
      </c>
      <c r="G2945" s="59" t="s">
        <v>18516</v>
      </c>
      <c r="H2945" s="59" t="s">
        <v>18516</v>
      </c>
      <c r="I2945" s="59" t="s">
        <v>18516</v>
      </c>
      <c r="J2945" s="59" t="s">
        <v>18516</v>
      </c>
      <c r="K2945" s="59" t="s">
        <v>29707</v>
      </c>
      <c r="L2945" s="59" t="s">
        <v>18516</v>
      </c>
      <c r="M2945" s="59" t="s">
        <v>18516</v>
      </c>
    </row>
    <row r="2946" spans="1:18" s="59" customFormat="1" ht="14.25">
      <c r="A2946" s="59" t="s">
        <v>33519</v>
      </c>
      <c r="B2946" s="59" t="s">
        <v>33520</v>
      </c>
      <c r="C2946" s="59" t="s">
        <v>29493</v>
      </c>
      <c r="D2946" s="59" t="s">
        <v>29494</v>
      </c>
      <c r="E2946" s="59" t="s">
        <v>18516</v>
      </c>
      <c r="F2946" s="59" t="s">
        <v>18516</v>
      </c>
      <c r="G2946" s="59" t="s">
        <v>18516</v>
      </c>
      <c r="H2946" s="59" t="s">
        <v>18516</v>
      </c>
      <c r="I2946" s="59" t="s">
        <v>18516</v>
      </c>
      <c r="J2946" s="59" t="s">
        <v>18516</v>
      </c>
      <c r="K2946" s="59" t="s">
        <v>29707</v>
      </c>
      <c r="L2946" s="59" t="s">
        <v>18516</v>
      </c>
      <c r="M2946" s="59" t="s">
        <v>18516</v>
      </c>
    </row>
    <row r="2947" spans="1:18" s="59" customFormat="1" ht="14.25">
      <c r="A2947" s="59" t="s">
        <v>33521</v>
      </c>
      <c r="B2947" s="59" t="s">
        <v>33522</v>
      </c>
      <c r="C2947" s="59" t="s">
        <v>29493</v>
      </c>
      <c r="D2947" s="59" t="s">
        <v>29494</v>
      </c>
      <c r="E2947" s="59" t="s">
        <v>18516</v>
      </c>
      <c r="F2947" s="59" t="s">
        <v>18516</v>
      </c>
      <c r="G2947" s="59" t="s">
        <v>18516</v>
      </c>
      <c r="H2947" s="59" t="s">
        <v>18516</v>
      </c>
      <c r="I2947" s="59" t="s">
        <v>18516</v>
      </c>
      <c r="J2947" s="59" t="s">
        <v>18516</v>
      </c>
      <c r="K2947" s="59" t="s">
        <v>29707</v>
      </c>
      <c r="L2947" s="59" t="s">
        <v>18516</v>
      </c>
      <c r="M2947" s="59" t="s">
        <v>18516</v>
      </c>
    </row>
    <row r="2948" spans="1:18" s="59" customFormat="1" ht="14.25">
      <c r="A2948" s="59" t="s">
        <v>17439</v>
      </c>
      <c r="B2948" s="59" t="s">
        <v>33523</v>
      </c>
      <c r="C2948" s="59" t="s">
        <v>29509</v>
      </c>
      <c r="D2948" s="59" t="s">
        <v>29510</v>
      </c>
      <c r="E2948" s="164">
        <v>195</v>
      </c>
      <c r="F2948" s="164">
        <v>130</v>
      </c>
      <c r="G2948" s="165">
        <v>0.66</v>
      </c>
      <c r="H2948" s="59" t="s">
        <v>18516</v>
      </c>
      <c r="I2948" s="164">
        <v>44.79</v>
      </c>
      <c r="J2948" s="164">
        <v>174.79</v>
      </c>
      <c r="K2948" s="59">
        <v>76</v>
      </c>
      <c r="L2948" s="59" t="s">
        <v>18516</v>
      </c>
      <c r="M2948" s="59" t="s">
        <v>18516</v>
      </c>
    </row>
    <row r="2949" spans="1:18" s="59" customFormat="1" ht="14.25">
      <c r="A2949" s="59" t="s">
        <v>33524</v>
      </c>
      <c r="B2949" s="59" t="s">
        <v>33525</v>
      </c>
      <c r="C2949" s="59" t="s">
        <v>29493</v>
      </c>
      <c r="D2949" s="59" t="s">
        <v>29494</v>
      </c>
      <c r="E2949" s="59" t="s">
        <v>18516</v>
      </c>
      <c r="F2949" s="59" t="s">
        <v>18516</v>
      </c>
      <c r="G2949" s="59" t="s">
        <v>18516</v>
      </c>
      <c r="H2949" s="59" t="s">
        <v>18516</v>
      </c>
      <c r="I2949" s="59" t="s">
        <v>18516</v>
      </c>
      <c r="J2949" s="59" t="s">
        <v>18516</v>
      </c>
      <c r="K2949" s="59" t="s">
        <v>29707</v>
      </c>
      <c r="L2949" s="59" t="s">
        <v>18516</v>
      </c>
      <c r="M2949" s="59" t="s">
        <v>18516</v>
      </c>
    </row>
    <row r="2950" spans="1:18" s="59" customFormat="1" ht="14.25">
      <c r="A2950" s="59" t="s">
        <v>33526</v>
      </c>
      <c r="B2950" s="59" t="s">
        <v>33527</v>
      </c>
      <c r="C2950" s="59" t="s">
        <v>29493</v>
      </c>
      <c r="D2950" s="59" t="s">
        <v>29494</v>
      </c>
      <c r="E2950" s="59" t="s">
        <v>18516</v>
      </c>
      <c r="F2950" s="59" t="s">
        <v>18516</v>
      </c>
      <c r="G2950" s="59" t="s">
        <v>18516</v>
      </c>
      <c r="H2950" s="59" t="s">
        <v>18516</v>
      </c>
      <c r="I2950" s="59" t="s">
        <v>18516</v>
      </c>
      <c r="J2950" s="59" t="s">
        <v>18516</v>
      </c>
      <c r="K2950" s="59" t="s">
        <v>29707</v>
      </c>
      <c r="L2950" s="59" t="s">
        <v>18516</v>
      </c>
      <c r="M2950" s="59" t="s">
        <v>18516</v>
      </c>
    </row>
    <row r="2951" spans="1:18" s="59" customFormat="1" ht="14.25">
      <c r="A2951" s="59" t="s">
        <v>17436</v>
      </c>
      <c r="B2951" s="59" t="s">
        <v>33528</v>
      </c>
      <c r="C2951" s="59" t="s">
        <v>29509</v>
      </c>
      <c r="D2951" s="59" t="s">
        <v>29510</v>
      </c>
      <c r="E2951" s="164">
        <v>195</v>
      </c>
      <c r="F2951" s="164">
        <v>165</v>
      </c>
      <c r="G2951" s="165">
        <v>0.84</v>
      </c>
      <c r="H2951" s="59" t="s">
        <v>18516</v>
      </c>
      <c r="I2951" s="164">
        <v>43.99</v>
      </c>
      <c r="J2951" s="164">
        <v>208.99</v>
      </c>
      <c r="K2951" s="59">
        <v>111</v>
      </c>
      <c r="L2951" s="59" t="s">
        <v>29455</v>
      </c>
      <c r="M2951" s="59" t="s">
        <v>29418</v>
      </c>
    </row>
    <row r="2952" spans="1:18" s="59" customFormat="1" ht="14.25">
      <c r="A2952" s="59" t="s">
        <v>33529</v>
      </c>
      <c r="B2952" s="59" t="s">
        <v>33530</v>
      </c>
      <c r="C2952" s="59" t="s">
        <v>29493</v>
      </c>
      <c r="D2952" s="59" t="s">
        <v>29494</v>
      </c>
      <c r="E2952" s="59" t="s">
        <v>18516</v>
      </c>
      <c r="F2952" s="59" t="s">
        <v>18516</v>
      </c>
      <c r="G2952" s="59" t="s">
        <v>18516</v>
      </c>
      <c r="H2952" s="59" t="s">
        <v>18516</v>
      </c>
      <c r="I2952" s="59" t="s">
        <v>18516</v>
      </c>
      <c r="J2952" s="59" t="s">
        <v>18516</v>
      </c>
      <c r="K2952" s="59" t="s">
        <v>29707</v>
      </c>
      <c r="L2952" s="59" t="s">
        <v>18516</v>
      </c>
      <c r="M2952" s="59" t="s">
        <v>18516</v>
      </c>
    </row>
    <row r="2953" spans="1:18" s="59" customFormat="1" ht="14.25">
      <c r="A2953" s="59" t="s">
        <v>33531</v>
      </c>
      <c r="B2953" s="59" t="s">
        <v>33532</v>
      </c>
      <c r="C2953" s="59" t="s">
        <v>29493</v>
      </c>
      <c r="D2953" s="59" t="s">
        <v>29494</v>
      </c>
      <c r="E2953" s="59" t="s">
        <v>18516</v>
      </c>
      <c r="F2953" s="59" t="s">
        <v>18516</v>
      </c>
      <c r="G2953" s="59" t="s">
        <v>18516</v>
      </c>
      <c r="H2953" s="59" t="s">
        <v>18516</v>
      </c>
      <c r="I2953" s="59" t="s">
        <v>18516</v>
      </c>
      <c r="J2953" s="59" t="s">
        <v>18516</v>
      </c>
      <c r="K2953" s="59" t="s">
        <v>29707</v>
      </c>
      <c r="L2953" s="59" t="s">
        <v>18516</v>
      </c>
      <c r="M2953" s="59" t="s">
        <v>18516</v>
      </c>
    </row>
    <row r="2954" spans="1:18" s="59" customFormat="1" ht="14.25">
      <c r="A2954" s="59" t="s">
        <v>33533</v>
      </c>
      <c r="B2954" s="59" t="s">
        <v>33534</v>
      </c>
      <c r="C2954" s="59" t="s">
        <v>29493</v>
      </c>
      <c r="D2954" s="59" t="s">
        <v>29494</v>
      </c>
      <c r="E2954" s="59" t="s">
        <v>18516</v>
      </c>
      <c r="F2954" s="59" t="s">
        <v>18516</v>
      </c>
      <c r="G2954" s="59" t="s">
        <v>18516</v>
      </c>
      <c r="H2954" s="59" t="s">
        <v>18516</v>
      </c>
      <c r="I2954" s="59" t="s">
        <v>18516</v>
      </c>
      <c r="J2954" s="59" t="s">
        <v>18516</v>
      </c>
      <c r="K2954" s="59" t="s">
        <v>29707</v>
      </c>
      <c r="L2954" s="59" t="s">
        <v>18516</v>
      </c>
      <c r="M2954" s="59" t="s">
        <v>18516</v>
      </c>
    </row>
    <row r="2955" spans="1:18" s="59" customFormat="1" ht="14.25">
      <c r="A2955" s="59" t="s">
        <v>33535</v>
      </c>
      <c r="B2955" s="59" t="s">
        <v>33536</v>
      </c>
      <c r="C2955" s="59" t="s">
        <v>29493</v>
      </c>
      <c r="D2955" s="59" t="s">
        <v>29494</v>
      </c>
      <c r="E2955" s="59" t="s">
        <v>18516</v>
      </c>
      <c r="F2955" s="59" t="s">
        <v>18516</v>
      </c>
      <c r="G2955" s="59" t="s">
        <v>18516</v>
      </c>
      <c r="H2955" s="59" t="s">
        <v>18516</v>
      </c>
      <c r="I2955" s="59" t="s">
        <v>18516</v>
      </c>
      <c r="J2955" s="59" t="s">
        <v>18516</v>
      </c>
      <c r="K2955" s="59" t="s">
        <v>29707</v>
      </c>
      <c r="L2955" s="59" t="s">
        <v>18516</v>
      </c>
      <c r="M2955" s="59" t="s">
        <v>18516</v>
      </c>
    </row>
    <row r="2956" spans="1:18" s="59" customFormat="1" ht="14.25">
      <c r="A2956" s="59" t="s">
        <v>17433</v>
      </c>
      <c r="B2956" s="59" t="s">
        <v>33537</v>
      </c>
      <c r="C2956" s="59" t="s">
        <v>29509</v>
      </c>
      <c r="D2956" s="59" t="s">
        <v>29510</v>
      </c>
      <c r="E2956" s="164">
        <v>160</v>
      </c>
      <c r="F2956" s="164">
        <v>115</v>
      </c>
      <c r="G2956" s="165">
        <v>0.71</v>
      </c>
      <c r="H2956" s="59" t="s">
        <v>18516</v>
      </c>
      <c r="I2956" s="164">
        <v>39.26</v>
      </c>
      <c r="J2956" s="164">
        <v>154.26</v>
      </c>
      <c r="K2956" s="59">
        <v>6</v>
      </c>
      <c r="L2956" s="59" t="s">
        <v>18516</v>
      </c>
      <c r="M2956" s="59" t="s">
        <v>18516</v>
      </c>
    </row>
    <row r="2957" spans="1:18" s="59" customFormat="1" ht="14.25">
      <c r="A2957" s="59" t="s">
        <v>33538</v>
      </c>
      <c r="B2957" s="59" t="s">
        <v>33539</v>
      </c>
      <c r="C2957" s="59" t="s">
        <v>29493</v>
      </c>
      <c r="D2957" s="59" t="s">
        <v>29494</v>
      </c>
      <c r="E2957" s="59" t="s">
        <v>18516</v>
      </c>
      <c r="F2957" s="59" t="s">
        <v>18516</v>
      </c>
      <c r="G2957" s="59" t="s">
        <v>18516</v>
      </c>
      <c r="H2957" s="59" t="s">
        <v>18516</v>
      </c>
      <c r="I2957" s="59" t="s">
        <v>18516</v>
      </c>
      <c r="J2957" s="59" t="s">
        <v>18516</v>
      </c>
      <c r="K2957" s="59" t="s">
        <v>29707</v>
      </c>
      <c r="L2957" s="59" t="s">
        <v>18516</v>
      </c>
      <c r="M2957" s="59" t="s">
        <v>18516</v>
      </c>
    </row>
    <row r="2958" spans="1:18" s="59" customFormat="1" ht="14.25">
      <c r="A2958" s="59" t="s">
        <v>17336</v>
      </c>
      <c r="B2958" s="59" t="s">
        <v>33540</v>
      </c>
      <c r="C2958" s="59" t="s">
        <v>29493</v>
      </c>
      <c r="D2958" s="59" t="s">
        <v>29494</v>
      </c>
      <c r="E2958" s="59" t="s">
        <v>18516</v>
      </c>
      <c r="F2958" s="59" t="s">
        <v>18516</v>
      </c>
      <c r="G2958" s="59" t="s">
        <v>18516</v>
      </c>
      <c r="H2958" s="59" t="s">
        <v>18516</v>
      </c>
      <c r="I2958" s="59" t="s">
        <v>18516</v>
      </c>
      <c r="J2958" s="59" t="s">
        <v>18516</v>
      </c>
      <c r="K2958" s="59" t="s">
        <v>29707</v>
      </c>
      <c r="L2958" s="59" t="s">
        <v>18516</v>
      </c>
      <c r="M2958" s="59" t="s">
        <v>18516</v>
      </c>
    </row>
    <row r="2959" spans="1:18" s="59" customFormat="1" ht="14.25">
      <c r="A2959" s="59" t="s">
        <v>17430</v>
      </c>
      <c r="B2959" s="59" t="s">
        <v>33541</v>
      </c>
      <c r="C2959" s="59" t="s">
        <v>29509</v>
      </c>
      <c r="D2959" s="59" t="s">
        <v>29510</v>
      </c>
      <c r="E2959" s="164">
        <v>160</v>
      </c>
      <c r="F2959" s="164">
        <v>133</v>
      </c>
      <c r="G2959" s="165">
        <v>0.83</v>
      </c>
      <c r="H2959" s="59" t="s">
        <v>18516</v>
      </c>
      <c r="I2959" s="164">
        <v>39.26</v>
      </c>
      <c r="J2959" s="164">
        <v>172.26</v>
      </c>
      <c r="K2959" s="59">
        <v>28</v>
      </c>
      <c r="L2959" s="59" t="s">
        <v>29410</v>
      </c>
      <c r="M2959" s="59" t="s">
        <v>29711</v>
      </c>
    </row>
    <row r="2960" spans="1:18" s="59" customFormat="1" ht="14.25">
      <c r="A2960" s="59" t="s">
        <v>17330</v>
      </c>
      <c r="B2960" s="59" t="s">
        <v>33542</v>
      </c>
      <c r="C2960" s="59" t="s">
        <v>29493</v>
      </c>
      <c r="D2960" s="59" t="s">
        <v>29494</v>
      </c>
      <c r="E2960" s="59" t="s">
        <v>18516</v>
      </c>
      <c r="F2960" s="59" t="s">
        <v>18516</v>
      </c>
      <c r="G2960" s="59" t="s">
        <v>18516</v>
      </c>
      <c r="H2960" s="59" t="s">
        <v>18516</v>
      </c>
      <c r="I2960" s="59" t="s">
        <v>18516</v>
      </c>
      <c r="J2960" s="59" t="s">
        <v>18516</v>
      </c>
      <c r="K2960" s="59" t="s">
        <v>29707</v>
      </c>
      <c r="L2960" s="59" t="s">
        <v>18516</v>
      </c>
      <c r="M2960" s="59" t="s">
        <v>18516</v>
      </c>
    </row>
    <row r="2961" spans="1:18" s="59" customFormat="1" ht="14.25">
      <c r="A2961" s="59" t="s">
        <v>17327</v>
      </c>
      <c r="B2961" s="59" t="s">
        <v>33543</v>
      </c>
      <c r="C2961" s="59" t="s">
        <v>29493</v>
      </c>
      <c r="D2961" s="59" t="s">
        <v>29494</v>
      </c>
      <c r="E2961" s="59" t="s">
        <v>18516</v>
      </c>
      <c r="F2961" s="59" t="s">
        <v>18516</v>
      </c>
      <c r="G2961" s="59" t="s">
        <v>18516</v>
      </c>
      <c r="H2961" s="59" t="s">
        <v>18516</v>
      </c>
      <c r="I2961" s="59" t="s">
        <v>18516</v>
      </c>
      <c r="J2961" s="59" t="s">
        <v>18516</v>
      </c>
      <c r="K2961" s="59" t="s">
        <v>29707</v>
      </c>
      <c r="L2961" s="59" t="s">
        <v>18516</v>
      </c>
      <c r="M2961" s="59" t="s">
        <v>18516</v>
      </c>
    </row>
    <row r="2962" spans="1:18" s="59" customFormat="1" ht="14.25">
      <c r="A2962" s="59" t="s">
        <v>17333</v>
      </c>
      <c r="B2962" s="59" t="s">
        <v>33544</v>
      </c>
      <c r="C2962" s="59" t="s">
        <v>29493</v>
      </c>
      <c r="D2962" s="59" t="s">
        <v>29494</v>
      </c>
      <c r="E2962" s="59" t="s">
        <v>18516</v>
      </c>
      <c r="F2962" s="59" t="s">
        <v>18516</v>
      </c>
      <c r="G2962" s="59" t="s">
        <v>18516</v>
      </c>
      <c r="H2962" s="59" t="s">
        <v>18516</v>
      </c>
      <c r="I2962" s="59" t="s">
        <v>18516</v>
      </c>
      <c r="J2962" s="59" t="s">
        <v>18516</v>
      </c>
      <c r="K2962" s="59" t="s">
        <v>29707</v>
      </c>
      <c r="L2962" s="59" t="s">
        <v>18516</v>
      </c>
      <c r="M2962" s="59" t="s">
        <v>18516</v>
      </c>
    </row>
    <row r="2963" spans="1:18" s="59" customFormat="1" ht="14.25">
      <c r="A2963" s="59" t="s">
        <v>33545</v>
      </c>
      <c r="B2963" s="59" t="s">
        <v>33546</v>
      </c>
      <c r="C2963" s="59" t="s">
        <v>29518</v>
      </c>
      <c r="D2963" s="59" t="s">
        <v>29519</v>
      </c>
      <c r="E2963" s="59" t="s">
        <v>18516</v>
      </c>
      <c r="F2963" s="59" t="s">
        <v>18516</v>
      </c>
      <c r="G2963" s="59" t="s">
        <v>18516</v>
      </c>
      <c r="H2963" s="59" t="s">
        <v>18516</v>
      </c>
      <c r="I2963" s="59" t="s">
        <v>18516</v>
      </c>
      <c r="J2963" s="59" t="s">
        <v>18516</v>
      </c>
      <c r="K2963" s="59" t="s">
        <v>29707</v>
      </c>
      <c r="L2963" s="59" t="s">
        <v>18516</v>
      </c>
      <c r="M2963" s="59" t="s">
        <v>18516</v>
      </c>
    </row>
    <row r="2964" spans="1:18" s="59" customFormat="1" ht="14.25">
      <c r="A2964" s="59" t="s">
        <v>33547</v>
      </c>
      <c r="B2964" s="59" t="s">
        <v>33548</v>
      </c>
      <c r="C2964" s="59" t="s">
        <v>29518</v>
      </c>
      <c r="D2964" s="59" t="s">
        <v>29519</v>
      </c>
      <c r="E2964" s="59" t="s">
        <v>18516</v>
      </c>
      <c r="F2964" s="59" t="s">
        <v>18516</v>
      </c>
      <c r="G2964" s="59" t="s">
        <v>18516</v>
      </c>
      <c r="H2964" s="59" t="s">
        <v>18516</v>
      </c>
      <c r="I2964" s="59" t="s">
        <v>18516</v>
      </c>
      <c r="J2964" s="59" t="s">
        <v>18516</v>
      </c>
      <c r="K2964" s="59" t="s">
        <v>29707</v>
      </c>
      <c r="L2964" s="59" t="s">
        <v>18516</v>
      </c>
      <c r="M2964" s="59" t="s">
        <v>18516</v>
      </c>
    </row>
    <row r="2965" spans="1:18" s="59" customFormat="1" ht="14.25">
      <c r="A2965" s="59" t="s">
        <v>33549</v>
      </c>
      <c r="B2965" s="59" t="s">
        <v>33550</v>
      </c>
      <c r="C2965" s="59" t="s">
        <v>29414</v>
      </c>
      <c r="D2965" s="59" t="s">
        <v>29415</v>
      </c>
      <c r="E2965" s="59" t="s">
        <v>18516</v>
      </c>
      <c r="F2965" s="59" t="s">
        <v>18516</v>
      </c>
      <c r="G2965" s="59" t="s">
        <v>18516</v>
      </c>
      <c r="H2965" s="59" t="s">
        <v>18516</v>
      </c>
      <c r="I2965" s="59" t="s">
        <v>18516</v>
      </c>
      <c r="J2965" s="59" t="s">
        <v>18516</v>
      </c>
      <c r="K2965" s="59" t="s">
        <v>29707</v>
      </c>
      <c r="L2965" s="59" t="s">
        <v>18516</v>
      </c>
      <c r="M2965" s="59" t="s">
        <v>18516</v>
      </c>
    </row>
    <row r="2966" spans="1:18" s="59" customFormat="1" ht="14.25">
      <c r="A2966" s="59" t="s">
        <v>33551</v>
      </c>
      <c r="B2966" s="59" t="s">
        <v>33552</v>
      </c>
      <c r="C2966" s="59" t="s">
        <v>29414</v>
      </c>
      <c r="D2966" s="59" t="s">
        <v>29415</v>
      </c>
      <c r="E2966" s="164">
        <v>589</v>
      </c>
      <c r="F2966" s="164">
        <v>589</v>
      </c>
      <c r="G2966" s="59" t="s">
        <v>18516</v>
      </c>
      <c r="H2966" s="59" t="s">
        <v>18516</v>
      </c>
      <c r="I2966" s="164">
        <v>100.01</v>
      </c>
      <c r="J2966" s="164">
        <v>689.01</v>
      </c>
      <c r="K2966" s="59">
        <v>128</v>
      </c>
      <c r="L2966" s="59" t="s">
        <v>18516</v>
      </c>
      <c r="M2966" s="59" t="s">
        <v>18516</v>
      </c>
    </row>
    <row r="2967" spans="1:18" s="59" customFormat="1" ht="14.25">
      <c r="A2967" s="59" t="s">
        <v>33553</v>
      </c>
      <c r="B2967" s="59" t="s">
        <v>33554</v>
      </c>
      <c r="C2967" s="59" t="s">
        <v>29414</v>
      </c>
      <c r="D2967" s="59" t="s">
        <v>29415</v>
      </c>
      <c r="E2967" s="164">
        <v>222</v>
      </c>
      <c r="F2967" s="164">
        <v>190</v>
      </c>
      <c r="G2967" s="165">
        <v>0.85</v>
      </c>
      <c r="H2967" s="59" t="s">
        <v>18516</v>
      </c>
      <c r="I2967" s="164">
        <v>75.39</v>
      </c>
      <c r="J2967" s="164">
        <v>265.39</v>
      </c>
      <c r="K2967" s="59">
        <v>91</v>
      </c>
      <c r="L2967" s="59" t="s">
        <v>18516</v>
      </c>
      <c r="M2967" s="59" t="s">
        <v>18516</v>
      </c>
    </row>
    <row r="2968" spans="1:18" s="59" customFormat="1" ht="14.25">
      <c r="A2968" s="59" t="s">
        <v>33555</v>
      </c>
      <c r="B2968" s="59" t="s">
        <v>33556</v>
      </c>
      <c r="C2968" s="59" t="s">
        <v>29414</v>
      </c>
      <c r="D2968" s="59" t="s">
        <v>29415</v>
      </c>
      <c r="E2968" s="164">
        <v>385</v>
      </c>
      <c r="F2968" s="164">
        <v>385</v>
      </c>
      <c r="G2968" s="59" t="s">
        <v>18516</v>
      </c>
      <c r="H2968" s="59" t="s">
        <v>18516</v>
      </c>
      <c r="I2968" s="164">
        <v>129.28</v>
      </c>
      <c r="J2968" s="164">
        <v>514.28</v>
      </c>
      <c r="K2968" s="59">
        <v>80</v>
      </c>
      <c r="L2968" s="59" t="s">
        <v>18516</v>
      </c>
      <c r="M2968" s="59" t="s">
        <v>18516</v>
      </c>
    </row>
    <row r="2969" spans="1:18" s="59" customFormat="1" ht="14.25">
      <c r="A2969" s="59" t="s">
        <v>17854</v>
      </c>
      <c r="B2969" s="59" t="s">
        <v>33557</v>
      </c>
      <c r="C2969" s="59" t="s">
        <v>29414</v>
      </c>
      <c r="D2969" s="59" t="s">
        <v>29415</v>
      </c>
      <c r="E2969" s="164">
        <v>395</v>
      </c>
      <c r="F2969" s="164">
        <v>360</v>
      </c>
      <c r="G2969" s="165">
        <v>0.91</v>
      </c>
      <c r="H2969" s="59" t="s">
        <v>18516</v>
      </c>
      <c r="I2969" s="164">
        <v>154.74</v>
      </c>
      <c r="J2969" s="164">
        <v>514.74</v>
      </c>
      <c r="K2969" s="59">
        <v>0</v>
      </c>
      <c r="L2969" s="59" t="s">
        <v>18516</v>
      </c>
      <c r="M2969" s="59" t="s">
        <v>18516</v>
      </c>
    </row>
    <row r="2970" spans="1:18" s="59" customFormat="1" ht="14.25">
      <c r="A2970" s="59" t="s">
        <v>17857</v>
      </c>
      <c r="B2970" s="59" t="s">
        <v>33558</v>
      </c>
      <c r="C2970" s="59" t="s">
        <v>29414</v>
      </c>
      <c r="D2970" s="59" t="s">
        <v>29415</v>
      </c>
      <c r="E2970" s="164">
        <v>375</v>
      </c>
      <c r="F2970" s="164">
        <v>345</v>
      </c>
      <c r="G2970" s="165">
        <v>0.92</v>
      </c>
      <c r="H2970" s="59" t="s">
        <v>18516</v>
      </c>
      <c r="I2970" s="164">
        <v>95.85</v>
      </c>
      <c r="J2970" s="164">
        <v>440.85</v>
      </c>
      <c r="K2970" s="59">
        <v>200</v>
      </c>
      <c r="L2970" s="59" t="s">
        <v>18516</v>
      </c>
      <c r="M2970" s="59" t="s">
        <v>18516</v>
      </c>
    </row>
    <row r="2971" spans="1:18" s="59" customFormat="1" ht="14.25">
      <c r="A2971" s="59" t="s">
        <v>17489</v>
      </c>
      <c r="B2971" s="59" t="s">
        <v>33559</v>
      </c>
      <c r="C2971" s="59" t="s">
        <v>29414</v>
      </c>
      <c r="D2971" s="59" t="s">
        <v>29415</v>
      </c>
      <c r="E2971" s="164">
        <v>125</v>
      </c>
      <c r="F2971" s="164">
        <v>110</v>
      </c>
      <c r="G2971" s="165">
        <v>0.88</v>
      </c>
      <c r="H2971" s="59" t="s">
        <v>18516</v>
      </c>
      <c r="I2971" s="164">
        <v>28.75</v>
      </c>
      <c r="J2971" s="164">
        <v>138.75</v>
      </c>
      <c r="K2971" s="59">
        <v>242</v>
      </c>
      <c r="L2971" s="59" t="s">
        <v>18516</v>
      </c>
      <c r="M2971" s="59" t="s">
        <v>18516</v>
      </c>
    </row>
    <row r="2972" spans="1:18" s="59" customFormat="1" ht="14.25">
      <c r="A2972" s="59" t="s">
        <v>17492</v>
      </c>
      <c r="B2972" s="59" t="s">
        <v>33560</v>
      </c>
      <c r="C2972" s="59" t="s">
        <v>29414</v>
      </c>
      <c r="D2972" s="59" t="s">
        <v>29415</v>
      </c>
      <c r="E2972" s="164">
        <v>125</v>
      </c>
      <c r="F2972" s="164">
        <v>110</v>
      </c>
      <c r="G2972" s="165">
        <v>0.88</v>
      </c>
      <c r="H2972" s="59" t="s">
        <v>18516</v>
      </c>
      <c r="I2972" s="164">
        <v>28.75</v>
      </c>
      <c r="J2972" s="164">
        <v>138.75</v>
      </c>
      <c r="K2972" s="59">
        <v>200</v>
      </c>
      <c r="L2972" s="59" t="s">
        <v>18516</v>
      </c>
      <c r="M2972" s="59" t="s">
        <v>18516</v>
      </c>
    </row>
    <row r="2973" spans="1:18" s="59" customFormat="1" ht="14.25">
      <c r="A2973" s="59" t="s">
        <v>17851</v>
      </c>
      <c r="B2973" s="59" t="s">
        <v>33561</v>
      </c>
      <c r="C2973" s="59" t="s">
        <v>29414</v>
      </c>
      <c r="D2973" s="59" t="s">
        <v>29415</v>
      </c>
      <c r="E2973" s="164">
        <v>339</v>
      </c>
      <c r="F2973" s="164">
        <v>315</v>
      </c>
      <c r="G2973" s="165">
        <v>0.92</v>
      </c>
      <c r="H2973" s="59" t="s">
        <v>18516</v>
      </c>
      <c r="I2973" s="164">
        <v>98.48</v>
      </c>
      <c r="J2973" s="164">
        <v>413.48</v>
      </c>
      <c r="K2973" s="59">
        <v>157</v>
      </c>
      <c r="L2973" s="59" t="s">
        <v>18516</v>
      </c>
      <c r="M2973" s="59" t="s">
        <v>18516</v>
      </c>
    </row>
    <row r="2974" spans="1:18" s="59" customFormat="1" ht="14.25">
      <c r="A2974" s="59" t="s">
        <v>17848</v>
      </c>
      <c r="B2974" s="59" t="s">
        <v>33562</v>
      </c>
      <c r="C2974" s="59" t="s">
        <v>29414</v>
      </c>
      <c r="D2974" s="59" t="s">
        <v>29415</v>
      </c>
      <c r="E2974" s="164">
        <v>339</v>
      </c>
      <c r="F2974" s="164">
        <v>315</v>
      </c>
      <c r="G2974" s="165">
        <v>0.92</v>
      </c>
      <c r="H2974" s="59" t="s">
        <v>18516</v>
      </c>
      <c r="I2974" s="164">
        <v>98.48</v>
      </c>
      <c r="J2974" s="164">
        <v>413.48</v>
      </c>
      <c r="K2974" s="59">
        <v>205</v>
      </c>
      <c r="L2974" s="59" t="s">
        <v>18516</v>
      </c>
      <c r="M2974" s="59" t="s">
        <v>18516</v>
      </c>
    </row>
    <row r="2975" spans="1:18" s="59" customFormat="1" ht="14.25">
      <c r="A2975" s="59" t="s">
        <v>17845</v>
      </c>
      <c r="B2975" s="59" t="s">
        <v>33563</v>
      </c>
      <c r="C2975" s="59" t="s">
        <v>29414</v>
      </c>
      <c r="D2975" s="59" t="s">
        <v>29415</v>
      </c>
      <c r="E2975" s="164">
        <v>355</v>
      </c>
      <c r="F2975" s="164">
        <v>330</v>
      </c>
      <c r="G2975" s="165">
        <v>0.92</v>
      </c>
      <c r="H2975" s="59" t="s">
        <v>18516</v>
      </c>
      <c r="I2975" s="164">
        <v>112.36</v>
      </c>
      <c r="J2975" s="164">
        <v>442.36</v>
      </c>
      <c r="K2975" s="59">
        <v>176</v>
      </c>
      <c r="L2975" s="59" t="s">
        <v>18516</v>
      </c>
      <c r="M2975" s="59" t="s">
        <v>18516</v>
      </c>
    </row>
    <row r="2976" spans="1:18" s="59" customFormat="1" ht="14.25">
      <c r="A2976" s="59" t="s">
        <v>17842</v>
      </c>
      <c r="B2976" s="59" t="s">
        <v>33564</v>
      </c>
      <c r="C2976" s="59" t="s">
        <v>29414</v>
      </c>
      <c r="D2976" s="59" t="s">
        <v>29415</v>
      </c>
      <c r="E2976" s="164">
        <v>355</v>
      </c>
      <c r="F2976" s="164">
        <v>330</v>
      </c>
      <c r="G2976" s="165">
        <v>0.92</v>
      </c>
      <c r="H2976" s="59" t="s">
        <v>18516</v>
      </c>
      <c r="I2976" s="164">
        <v>112.36</v>
      </c>
      <c r="J2976" s="164">
        <v>442.36</v>
      </c>
      <c r="K2976" s="59">
        <v>240</v>
      </c>
      <c r="L2976" s="59" t="s">
        <v>18516</v>
      </c>
      <c r="M2976" s="59" t="s">
        <v>18516</v>
      </c>
    </row>
    <row r="2977" spans="1:18" s="59" customFormat="1" ht="14.25">
      <c r="A2977" s="59" t="s">
        <v>33565</v>
      </c>
      <c r="B2977" s="59" t="s">
        <v>33566</v>
      </c>
      <c r="C2977" s="59" t="s">
        <v>33244</v>
      </c>
      <c r="D2977" s="59" t="s">
        <v>33245</v>
      </c>
      <c r="E2977" s="59" t="s">
        <v>18516</v>
      </c>
      <c r="F2977" s="59" t="s">
        <v>18516</v>
      </c>
      <c r="G2977" s="59" t="s">
        <v>18516</v>
      </c>
      <c r="H2977" s="59" t="s">
        <v>18516</v>
      </c>
      <c r="I2977" s="59" t="s">
        <v>18516</v>
      </c>
      <c r="J2977" s="59" t="s">
        <v>18516</v>
      </c>
      <c r="K2977" s="59" t="s">
        <v>29707</v>
      </c>
      <c r="L2977" s="59" t="s">
        <v>18516</v>
      </c>
      <c r="M2977" s="59" t="s">
        <v>18516</v>
      </c>
    </row>
    <row r="2978" spans="1:18" s="59" customFormat="1" ht="14.25">
      <c r="A2978" s="59" t="s">
        <v>33567</v>
      </c>
      <c r="B2978" s="59" t="s">
        <v>33568</v>
      </c>
      <c r="C2978" s="59" t="s">
        <v>33244</v>
      </c>
      <c r="D2978" s="59" t="s">
        <v>33245</v>
      </c>
      <c r="E2978" s="59" t="s">
        <v>18516</v>
      </c>
      <c r="F2978" s="59" t="s">
        <v>18516</v>
      </c>
      <c r="G2978" s="59" t="s">
        <v>18516</v>
      </c>
      <c r="H2978" s="59" t="s">
        <v>18516</v>
      </c>
      <c r="I2978" s="59" t="s">
        <v>18516</v>
      </c>
      <c r="J2978" s="59" t="s">
        <v>18516</v>
      </c>
      <c r="K2978" s="59" t="s">
        <v>29707</v>
      </c>
      <c r="L2978" s="59" t="s">
        <v>18516</v>
      </c>
      <c r="M2978" s="59" t="s">
        <v>18516</v>
      </c>
    </row>
    <row r="2979" spans="1:18" s="59" customFormat="1" ht="14.25">
      <c r="A2979" s="59" t="s">
        <v>33569</v>
      </c>
      <c r="B2979" s="59" t="s">
        <v>33570</v>
      </c>
      <c r="C2979" s="59" t="s">
        <v>33244</v>
      </c>
      <c r="D2979" s="59" t="s">
        <v>33245</v>
      </c>
      <c r="E2979" s="59" t="s">
        <v>18516</v>
      </c>
      <c r="F2979" s="59" t="s">
        <v>18516</v>
      </c>
      <c r="G2979" s="59" t="s">
        <v>18516</v>
      </c>
      <c r="H2979" s="59" t="s">
        <v>18516</v>
      </c>
      <c r="I2979" s="59" t="s">
        <v>18516</v>
      </c>
      <c r="J2979" s="59" t="s">
        <v>18516</v>
      </c>
      <c r="K2979" s="59" t="s">
        <v>29707</v>
      </c>
      <c r="L2979" s="59" t="s">
        <v>18516</v>
      </c>
      <c r="M2979" s="59" t="s">
        <v>18516</v>
      </c>
    </row>
    <row r="2980" spans="1:18" s="59" customFormat="1" ht="14.25">
      <c r="A2980" s="59" t="s">
        <v>33571</v>
      </c>
      <c r="B2980" s="59" t="s">
        <v>33572</v>
      </c>
      <c r="C2980" s="59" t="s">
        <v>33244</v>
      </c>
      <c r="D2980" s="59" t="s">
        <v>33245</v>
      </c>
      <c r="E2980" s="59" t="s">
        <v>18516</v>
      </c>
      <c r="F2980" s="59" t="s">
        <v>18516</v>
      </c>
      <c r="G2980" s="59" t="s">
        <v>18516</v>
      </c>
      <c r="H2980" s="59" t="s">
        <v>18516</v>
      </c>
      <c r="I2980" s="59" t="s">
        <v>18516</v>
      </c>
      <c r="J2980" s="59" t="s">
        <v>18516</v>
      </c>
      <c r="K2980" s="59" t="s">
        <v>29707</v>
      </c>
      <c r="L2980" s="59" t="s">
        <v>18516</v>
      </c>
      <c r="M2980" s="59" t="s">
        <v>18516</v>
      </c>
    </row>
    <row r="2981" spans="1:18" s="59" customFormat="1" ht="14.25">
      <c r="A2981" s="59" t="s">
        <v>33573</v>
      </c>
      <c r="B2981" s="59" t="s">
        <v>33574</v>
      </c>
      <c r="C2981" s="59" t="s">
        <v>33244</v>
      </c>
      <c r="D2981" s="59" t="s">
        <v>33245</v>
      </c>
      <c r="E2981" s="59" t="s">
        <v>18516</v>
      </c>
      <c r="F2981" s="59" t="s">
        <v>18516</v>
      </c>
      <c r="G2981" s="59" t="s">
        <v>18516</v>
      </c>
      <c r="H2981" s="59" t="s">
        <v>18516</v>
      </c>
      <c r="I2981" s="59" t="s">
        <v>18516</v>
      </c>
      <c r="J2981" s="59" t="s">
        <v>18516</v>
      </c>
      <c r="K2981" s="59" t="s">
        <v>29707</v>
      </c>
      <c r="L2981" s="59" t="s">
        <v>18516</v>
      </c>
      <c r="M2981" s="59" t="s">
        <v>18516</v>
      </c>
    </row>
    <row r="2982" spans="1:18" s="59" customFormat="1" ht="14.25">
      <c r="A2982" s="59" t="s">
        <v>17367</v>
      </c>
      <c r="B2982" s="59" t="s">
        <v>33575</v>
      </c>
      <c r="C2982" s="59" t="s">
        <v>33244</v>
      </c>
      <c r="D2982" s="59" t="s">
        <v>33245</v>
      </c>
      <c r="E2982" s="59" t="s">
        <v>18516</v>
      </c>
      <c r="F2982" s="59" t="s">
        <v>18516</v>
      </c>
      <c r="G2982" s="59" t="s">
        <v>18516</v>
      </c>
      <c r="H2982" s="59" t="s">
        <v>18516</v>
      </c>
      <c r="I2982" s="59" t="s">
        <v>18516</v>
      </c>
      <c r="J2982" s="59" t="s">
        <v>18516</v>
      </c>
      <c r="K2982" s="59" t="s">
        <v>29707</v>
      </c>
      <c r="L2982" s="59" t="s">
        <v>18516</v>
      </c>
      <c r="M2982" s="59" t="s">
        <v>18516</v>
      </c>
    </row>
    <row r="2983" spans="1:18" s="59" customFormat="1" ht="14.25">
      <c r="A2983" s="59" t="s">
        <v>17364</v>
      </c>
      <c r="B2983" s="59" t="s">
        <v>33576</v>
      </c>
      <c r="C2983" s="59" t="s">
        <v>33244</v>
      </c>
      <c r="D2983" s="59" t="s">
        <v>33245</v>
      </c>
      <c r="E2983" s="59" t="s">
        <v>18516</v>
      </c>
      <c r="F2983" s="59" t="s">
        <v>18516</v>
      </c>
      <c r="G2983" s="59" t="s">
        <v>18516</v>
      </c>
      <c r="H2983" s="59" t="s">
        <v>18516</v>
      </c>
      <c r="I2983" s="59" t="s">
        <v>18516</v>
      </c>
      <c r="J2983" s="59" t="s">
        <v>18516</v>
      </c>
      <c r="K2983" s="59" t="s">
        <v>29707</v>
      </c>
      <c r="L2983" s="59" t="s">
        <v>18516</v>
      </c>
      <c r="M2983" s="59" t="s">
        <v>18516</v>
      </c>
    </row>
    <row r="2984" spans="1:18" s="59" customFormat="1" ht="14.25">
      <c r="A2984" s="59" t="s">
        <v>17394</v>
      </c>
      <c r="B2984" s="59" t="s">
        <v>33577</v>
      </c>
      <c r="C2984" s="59" t="s">
        <v>33244</v>
      </c>
      <c r="D2984" s="59" t="s">
        <v>33245</v>
      </c>
      <c r="E2984" s="59" t="s">
        <v>18516</v>
      </c>
      <c r="F2984" s="59" t="s">
        <v>18516</v>
      </c>
      <c r="G2984" s="59" t="s">
        <v>18516</v>
      </c>
      <c r="H2984" s="59" t="s">
        <v>18516</v>
      </c>
      <c r="I2984" s="59" t="s">
        <v>18516</v>
      </c>
      <c r="J2984" s="59" t="s">
        <v>18516</v>
      </c>
      <c r="K2984" s="59" t="s">
        <v>29707</v>
      </c>
      <c r="L2984" s="59" t="s">
        <v>18516</v>
      </c>
      <c r="M2984" s="59" t="s">
        <v>18516</v>
      </c>
    </row>
    <row r="2985" spans="1:18" s="59" customFormat="1" ht="14.25">
      <c r="A2985" s="59" t="s">
        <v>17397</v>
      </c>
      <c r="B2985" s="59" t="s">
        <v>33578</v>
      </c>
      <c r="C2985" s="59" t="s">
        <v>33244</v>
      </c>
      <c r="D2985" s="59" t="s">
        <v>33245</v>
      </c>
      <c r="E2985" s="59" t="s">
        <v>18516</v>
      </c>
      <c r="F2985" s="59" t="s">
        <v>18516</v>
      </c>
      <c r="G2985" s="59" t="s">
        <v>18516</v>
      </c>
      <c r="H2985" s="59" t="s">
        <v>18516</v>
      </c>
      <c r="I2985" s="59" t="s">
        <v>18516</v>
      </c>
      <c r="J2985" s="59" t="s">
        <v>18516</v>
      </c>
      <c r="K2985" s="59" t="s">
        <v>29707</v>
      </c>
      <c r="L2985" s="59" t="s">
        <v>18516</v>
      </c>
      <c r="M2985" s="59" t="s">
        <v>18516</v>
      </c>
    </row>
    <row r="2986" spans="1:18" s="59" customFormat="1" ht="14.25">
      <c r="A2986" s="59" t="s">
        <v>17388</v>
      </c>
      <c r="B2986" s="59" t="s">
        <v>33579</v>
      </c>
      <c r="C2986" s="59" t="s">
        <v>33244</v>
      </c>
      <c r="D2986" s="59" t="s">
        <v>33245</v>
      </c>
      <c r="E2986" s="59" t="s">
        <v>18516</v>
      </c>
      <c r="F2986" s="59" t="s">
        <v>18516</v>
      </c>
      <c r="G2986" s="59" t="s">
        <v>18516</v>
      </c>
      <c r="H2986" s="59" t="s">
        <v>18516</v>
      </c>
      <c r="I2986" s="59" t="s">
        <v>18516</v>
      </c>
      <c r="J2986" s="59" t="s">
        <v>18516</v>
      </c>
      <c r="K2986" s="59" t="s">
        <v>29707</v>
      </c>
      <c r="L2986" s="59" t="s">
        <v>18516</v>
      </c>
      <c r="M2986" s="59" t="s">
        <v>18516</v>
      </c>
    </row>
    <row r="2987" spans="1:18" s="59" customFormat="1" ht="14.25">
      <c r="A2987" s="59" t="s">
        <v>17391</v>
      </c>
      <c r="B2987" s="59" t="s">
        <v>33580</v>
      </c>
      <c r="C2987" s="59" t="s">
        <v>33244</v>
      </c>
      <c r="D2987" s="59" t="s">
        <v>33245</v>
      </c>
      <c r="E2987" s="59" t="s">
        <v>18516</v>
      </c>
      <c r="F2987" s="59" t="s">
        <v>18516</v>
      </c>
      <c r="G2987" s="59" t="s">
        <v>18516</v>
      </c>
      <c r="H2987" s="59" t="s">
        <v>18516</v>
      </c>
      <c r="I2987" s="59" t="s">
        <v>18516</v>
      </c>
      <c r="J2987" s="59" t="s">
        <v>18516</v>
      </c>
      <c r="K2987" s="59" t="s">
        <v>29707</v>
      </c>
      <c r="L2987" s="59" t="s">
        <v>18516</v>
      </c>
      <c r="M2987" s="59" t="s">
        <v>18516</v>
      </c>
    </row>
    <row r="2988" spans="1:18" s="59" customFormat="1" ht="14.25">
      <c r="A2988" s="59" t="s">
        <v>17280</v>
      </c>
      <c r="B2988" s="59" t="s">
        <v>33581</v>
      </c>
      <c r="C2988" s="59" t="s">
        <v>29940</v>
      </c>
      <c r="D2988" s="59" t="s">
        <v>29941</v>
      </c>
      <c r="E2988" s="59" t="s">
        <v>18516</v>
      </c>
      <c r="F2988" s="59" t="s">
        <v>18516</v>
      </c>
      <c r="G2988" s="59" t="s">
        <v>18516</v>
      </c>
      <c r="H2988" s="59" t="s">
        <v>18516</v>
      </c>
      <c r="I2988" s="59" t="s">
        <v>18516</v>
      </c>
      <c r="J2988" s="59" t="s">
        <v>18516</v>
      </c>
      <c r="K2988" s="59" t="s">
        <v>29707</v>
      </c>
      <c r="L2988" s="59" t="s">
        <v>18516</v>
      </c>
      <c r="M2988" s="59" t="s">
        <v>18516</v>
      </c>
    </row>
    <row r="2989" spans="1:18" s="59" customFormat="1" ht="14.25">
      <c r="A2989" s="59" t="s">
        <v>17277</v>
      </c>
      <c r="B2989" s="59" t="s">
        <v>33582</v>
      </c>
      <c r="C2989" s="59" t="s">
        <v>29940</v>
      </c>
      <c r="D2989" s="59" t="s">
        <v>29941</v>
      </c>
      <c r="E2989" s="59" t="s">
        <v>18516</v>
      </c>
      <c r="F2989" s="59" t="s">
        <v>18516</v>
      </c>
      <c r="G2989" s="59" t="s">
        <v>18516</v>
      </c>
      <c r="H2989" s="59" t="s">
        <v>18516</v>
      </c>
      <c r="I2989" s="59" t="s">
        <v>18516</v>
      </c>
      <c r="J2989" s="59" t="s">
        <v>18516</v>
      </c>
      <c r="K2989" s="59" t="s">
        <v>29707</v>
      </c>
      <c r="L2989" s="59" t="s">
        <v>18516</v>
      </c>
      <c r="M2989" s="59" t="s">
        <v>18516</v>
      </c>
    </row>
    <row r="2990" spans="1:18" s="59" customFormat="1" ht="14.25">
      <c r="A2990" s="59" t="s">
        <v>17274</v>
      </c>
      <c r="B2990" s="59" t="s">
        <v>33583</v>
      </c>
      <c r="C2990" s="59" t="s">
        <v>29940</v>
      </c>
      <c r="D2990" s="59" t="s">
        <v>29941</v>
      </c>
      <c r="E2990" s="59" t="s">
        <v>18516</v>
      </c>
      <c r="F2990" s="59" t="s">
        <v>18516</v>
      </c>
      <c r="G2990" s="59" t="s">
        <v>18516</v>
      </c>
      <c r="H2990" s="59" t="s">
        <v>18516</v>
      </c>
      <c r="I2990" s="59" t="s">
        <v>18516</v>
      </c>
      <c r="J2990" s="59" t="s">
        <v>18516</v>
      </c>
      <c r="K2990" s="59" t="s">
        <v>29707</v>
      </c>
      <c r="L2990" s="59" t="s">
        <v>18516</v>
      </c>
      <c r="M2990" s="59" t="s">
        <v>18516</v>
      </c>
    </row>
    <row r="2991" spans="1:18" s="59" customFormat="1" ht="14.25">
      <c r="A2991" s="59" t="s">
        <v>17318</v>
      </c>
      <c r="B2991" s="59" t="s">
        <v>33584</v>
      </c>
      <c r="C2991" s="59" t="s">
        <v>29518</v>
      </c>
      <c r="D2991" s="59" t="s">
        <v>29519</v>
      </c>
      <c r="E2991" s="59" t="s">
        <v>18516</v>
      </c>
      <c r="F2991" s="59" t="s">
        <v>18516</v>
      </c>
      <c r="G2991" s="59" t="s">
        <v>18516</v>
      </c>
      <c r="H2991" s="59" t="s">
        <v>18516</v>
      </c>
      <c r="I2991" s="59" t="s">
        <v>18516</v>
      </c>
      <c r="J2991" s="59" t="s">
        <v>18516</v>
      </c>
      <c r="K2991" s="59" t="s">
        <v>29707</v>
      </c>
      <c r="L2991" s="59" t="s">
        <v>18516</v>
      </c>
      <c r="M2991" s="59" t="s">
        <v>18516</v>
      </c>
    </row>
    <row r="2992" spans="1:18" s="59" customFormat="1" ht="14.25">
      <c r="A2992" s="59" t="s">
        <v>17315</v>
      </c>
      <c r="B2992" s="59" t="s">
        <v>33585</v>
      </c>
      <c r="C2992" s="59" t="s">
        <v>29518</v>
      </c>
      <c r="D2992" s="59" t="s">
        <v>29519</v>
      </c>
      <c r="E2992" s="59" t="s">
        <v>18516</v>
      </c>
      <c r="F2992" s="59" t="s">
        <v>18516</v>
      </c>
      <c r="G2992" s="59" t="s">
        <v>18516</v>
      </c>
      <c r="H2992" s="59" t="s">
        <v>18516</v>
      </c>
      <c r="I2992" s="59" t="s">
        <v>18516</v>
      </c>
      <c r="J2992" s="59" t="s">
        <v>18516</v>
      </c>
      <c r="K2992" s="59" t="s">
        <v>29707</v>
      </c>
      <c r="L2992" s="59" t="s">
        <v>18516</v>
      </c>
      <c r="M2992" s="59" t="s">
        <v>18516</v>
      </c>
    </row>
    <row r="2993" spans="1:18" s="59" customFormat="1" ht="14.25">
      <c r="A2993" s="59" t="s">
        <v>17346</v>
      </c>
      <c r="B2993" s="59" t="s">
        <v>33586</v>
      </c>
      <c r="C2993" s="59" t="s">
        <v>29509</v>
      </c>
      <c r="D2993" s="59" t="s">
        <v>29510</v>
      </c>
      <c r="E2993" s="164">
        <v>220</v>
      </c>
      <c r="F2993" s="164">
        <v>200</v>
      </c>
      <c r="G2993" s="165">
        <v>0.9</v>
      </c>
      <c r="H2993" s="59" t="s">
        <v>18516</v>
      </c>
      <c r="I2993" s="164">
        <v>92.78</v>
      </c>
      <c r="J2993" s="164">
        <v>292.78</v>
      </c>
      <c r="K2993" s="59">
        <v>36</v>
      </c>
      <c r="L2993" s="59" t="s">
        <v>18516</v>
      </c>
      <c r="M2993" s="59" t="s">
        <v>18516</v>
      </c>
    </row>
    <row r="2994" spans="1:18" s="59" customFormat="1" ht="14.25">
      <c r="A2994" s="59" t="s">
        <v>17344</v>
      </c>
      <c r="B2994" s="59" t="s">
        <v>33587</v>
      </c>
      <c r="C2994" s="59" t="s">
        <v>29509</v>
      </c>
      <c r="D2994" s="59" t="s">
        <v>29510</v>
      </c>
      <c r="E2994" s="164">
        <v>220</v>
      </c>
      <c r="F2994" s="164">
        <v>200</v>
      </c>
      <c r="G2994" s="165">
        <v>0.9</v>
      </c>
      <c r="H2994" s="59" t="s">
        <v>18516</v>
      </c>
      <c r="I2994" s="164">
        <v>92.78</v>
      </c>
      <c r="J2994" s="164">
        <v>292.78</v>
      </c>
      <c r="K2994" s="59">
        <v>29</v>
      </c>
      <c r="L2994" s="59" t="s">
        <v>18516</v>
      </c>
      <c r="M2994" s="59" t="s">
        <v>18516</v>
      </c>
    </row>
    <row r="2995" spans="1:18" s="59" customFormat="1" ht="14.25">
      <c r="A2995" s="59" t="s">
        <v>27495</v>
      </c>
      <c r="B2995" s="59" t="s">
        <v>33588</v>
      </c>
      <c r="C2995" s="59" t="s">
        <v>29966</v>
      </c>
      <c r="D2995" s="59" t="s">
        <v>29967</v>
      </c>
      <c r="E2995" s="59" t="s">
        <v>18516</v>
      </c>
      <c r="F2995" s="59" t="s">
        <v>18516</v>
      </c>
      <c r="G2995" s="59" t="s">
        <v>18516</v>
      </c>
      <c r="H2995" s="59" t="s">
        <v>18516</v>
      </c>
      <c r="I2995" s="59" t="s">
        <v>18516</v>
      </c>
      <c r="J2995" s="59" t="s">
        <v>18516</v>
      </c>
      <c r="K2995" s="59" t="s">
        <v>29707</v>
      </c>
      <c r="L2995" s="59" t="s">
        <v>18516</v>
      </c>
      <c r="M2995" s="59" t="s">
        <v>18516</v>
      </c>
    </row>
    <row r="2996" spans="1:18" s="59" customFormat="1" ht="14.25">
      <c r="A2996" s="59" t="s">
        <v>27492</v>
      </c>
      <c r="B2996" s="59" t="s">
        <v>33589</v>
      </c>
      <c r="C2996" s="59" t="s">
        <v>29966</v>
      </c>
      <c r="D2996" s="59" t="s">
        <v>29967</v>
      </c>
      <c r="E2996" s="59" t="s">
        <v>18516</v>
      </c>
      <c r="F2996" s="59" t="s">
        <v>18516</v>
      </c>
      <c r="G2996" s="59" t="s">
        <v>18516</v>
      </c>
      <c r="H2996" s="59" t="s">
        <v>18516</v>
      </c>
      <c r="I2996" s="59" t="s">
        <v>18516</v>
      </c>
      <c r="J2996" s="59" t="s">
        <v>18516</v>
      </c>
      <c r="K2996" s="59" t="s">
        <v>29707</v>
      </c>
      <c r="L2996" s="59" t="s">
        <v>18516</v>
      </c>
      <c r="M2996" s="59" t="s">
        <v>18516</v>
      </c>
    </row>
    <row r="2997" spans="1:18" s="59" customFormat="1" ht="14.25">
      <c r="A2997" s="59" t="s">
        <v>17424</v>
      </c>
      <c r="B2997" s="59" t="s">
        <v>33590</v>
      </c>
      <c r="C2997" s="59" t="s">
        <v>29966</v>
      </c>
      <c r="D2997" s="59" t="s">
        <v>29967</v>
      </c>
      <c r="E2997" s="59" t="s">
        <v>18516</v>
      </c>
      <c r="F2997" s="59" t="s">
        <v>18516</v>
      </c>
      <c r="G2997" s="59" t="s">
        <v>18516</v>
      </c>
      <c r="H2997" s="59" t="s">
        <v>18516</v>
      </c>
      <c r="I2997" s="59" t="s">
        <v>18516</v>
      </c>
      <c r="J2997" s="59" t="s">
        <v>18516</v>
      </c>
      <c r="K2997" s="59" t="s">
        <v>29707</v>
      </c>
      <c r="L2997" s="59" t="s">
        <v>18516</v>
      </c>
      <c r="M2997" s="59" t="s">
        <v>18516</v>
      </c>
    </row>
    <row r="2998" spans="1:18" s="59" customFormat="1" ht="14.25">
      <c r="A2998" s="59" t="s">
        <v>17427</v>
      </c>
      <c r="B2998" s="59" t="s">
        <v>33591</v>
      </c>
      <c r="C2998" s="59" t="s">
        <v>29966</v>
      </c>
      <c r="D2998" s="59" t="s">
        <v>29967</v>
      </c>
      <c r="E2998" s="59" t="s">
        <v>18516</v>
      </c>
      <c r="F2998" s="59" t="s">
        <v>18516</v>
      </c>
      <c r="G2998" s="59" t="s">
        <v>18516</v>
      </c>
      <c r="H2998" s="59" t="s">
        <v>18516</v>
      </c>
      <c r="I2998" s="59" t="s">
        <v>18516</v>
      </c>
      <c r="J2998" s="59" t="s">
        <v>18516</v>
      </c>
      <c r="K2998" s="59" t="s">
        <v>29707</v>
      </c>
      <c r="L2998" s="59" t="s">
        <v>18516</v>
      </c>
      <c r="M2998" s="59" t="s">
        <v>18516</v>
      </c>
    </row>
    <row r="2999" spans="1:18" s="59" customFormat="1" ht="14.25">
      <c r="A2999" s="59" t="s">
        <v>33592</v>
      </c>
      <c r="B2999" s="59" t="s">
        <v>33593</v>
      </c>
      <c r="C2999" s="59" t="s">
        <v>29966</v>
      </c>
      <c r="D2999" s="59" t="s">
        <v>29967</v>
      </c>
      <c r="E2999" s="59" t="s">
        <v>18516</v>
      </c>
      <c r="F2999" s="59" t="s">
        <v>18516</v>
      </c>
      <c r="G2999" s="59" t="s">
        <v>18516</v>
      </c>
      <c r="H2999" s="59" t="s">
        <v>18516</v>
      </c>
      <c r="I2999" s="59" t="s">
        <v>18516</v>
      </c>
      <c r="J2999" s="59" t="s">
        <v>18516</v>
      </c>
      <c r="K2999" s="59" t="s">
        <v>29707</v>
      </c>
      <c r="L2999" s="59" t="s">
        <v>18516</v>
      </c>
      <c r="M2999" s="59" t="s">
        <v>18516</v>
      </c>
    </row>
    <row r="3000" spans="1:18" s="59" customFormat="1" ht="14.25">
      <c r="A3000" s="59" t="s">
        <v>33594</v>
      </c>
      <c r="B3000" s="59" t="s">
        <v>33595</v>
      </c>
      <c r="C3000" s="59" t="s">
        <v>29966</v>
      </c>
      <c r="D3000" s="59" t="s">
        <v>29967</v>
      </c>
      <c r="E3000" s="59" t="s">
        <v>18516</v>
      </c>
      <c r="F3000" s="59" t="s">
        <v>18516</v>
      </c>
      <c r="G3000" s="59" t="s">
        <v>18516</v>
      </c>
      <c r="H3000" s="59" t="s">
        <v>18516</v>
      </c>
      <c r="I3000" s="59" t="s">
        <v>18516</v>
      </c>
      <c r="J3000" s="59" t="s">
        <v>18516</v>
      </c>
      <c r="K3000" s="59" t="s">
        <v>29707</v>
      </c>
      <c r="L3000" s="59" t="s">
        <v>18516</v>
      </c>
      <c r="M3000" s="59" t="s">
        <v>18516</v>
      </c>
    </row>
    <row r="3001" spans="1:18" s="59" customFormat="1" ht="14.25">
      <c r="A3001" s="59" t="s">
        <v>33596</v>
      </c>
      <c r="B3001" s="59" t="s">
        <v>33597</v>
      </c>
      <c r="C3001" s="59" t="s">
        <v>29966</v>
      </c>
      <c r="D3001" s="59" t="s">
        <v>29967</v>
      </c>
      <c r="E3001" s="164">
        <v>170</v>
      </c>
      <c r="F3001" s="164">
        <v>150</v>
      </c>
      <c r="G3001" s="165">
        <v>0.88</v>
      </c>
      <c r="H3001" s="59" t="s">
        <v>18516</v>
      </c>
      <c r="I3001" s="164">
        <v>76.96</v>
      </c>
      <c r="J3001" s="164">
        <v>226.96</v>
      </c>
      <c r="K3001" s="59">
        <v>73</v>
      </c>
      <c r="L3001" s="59" t="s">
        <v>18516</v>
      </c>
      <c r="M3001" s="59" t="s">
        <v>18516</v>
      </c>
    </row>
    <row r="3002" spans="1:18" s="59" customFormat="1" ht="14.25">
      <c r="A3002" s="59" t="s">
        <v>33598</v>
      </c>
      <c r="B3002" s="59" t="s">
        <v>33599</v>
      </c>
      <c r="C3002" s="59" t="s">
        <v>29966</v>
      </c>
      <c r="D3002" s="59" t="s">
        <v>29967</v>
      </c>
      <c r="E3002" s="164">
        <v>170</v>
      </c>
      <c r="F3002" s="164">
        <v>150</v>
      </c>
      <c r="G3002" s="165">
        <v>0.88</v>
      </c>
      <c r="H3002" s="59" t="s">
        <v>18516</v>
      </c>
      <c r="I3002" s="164">
        <v>76.96</v>
      </c>
      <c r="J3002" s="164">
        <v>226.96</v>
      </c>
      <c r="K3002" s="59">
        <v>57</v>
      </c>
      <c r="L3002" s="59" t="s">
        <v>18516</v>
      </c>
      <c r="M3002" s="59" t="s">
        <v>18516</v>
      </c>
    </row>
    <row r="3003" spans="1:18" s="59" customFormat="1" ht="14.25">
      <c r="A3003" s="59" t="s">
        <v>17421</v>
      </c>
      <c r="B3003" s="59" t="s">
        <v>33600</v>
      </c>
      <c r="C3003" s="59" t="s">
        <v>29966</v>
      </c>
      <c r="D3003" s="59" t="s">
        <v>29967</v>
      </c>
      <c r="E3003" s="59" t="s">
        <v>18516</v>
      </c>
      <c r="F3003" s="59" t="s">
        <v>18516</v>
      </c>
      <c r="G3003" s="59" t="s">
        <v>18516</v>
      </c>
      <c r="H3003" s="59" t="s">
        <v>18516</v>
      </c>
      <c r="I3003" s="59" t="s">
        <v>18516</v>
      </c>
      <c r="J3003" s="59" t="s">
        <v>18516</v>
      </c>
      <c r="K3003" s="59" t="s">
        <v>29707</v>
      </c>
      <c r="L3003" s="59" t="s">
        <v>18516</v>
      </c>
      <c r="M3003" s="59" t="s">
        <v>18516</v>
      </c>
    </row>
    <row r="3004" spans="1:18" s="59" customFormat="1" ht="14.25">
      <c r="A3004" s="59" t="s">
        <v>17412</v>
      </c>
      <c r="B3004" s="59" t="s">
        <v>33601</v>
      </c>
      <c r="C3004" s="59" t="s">
        <v>29966</v>
      </c>
      <c r="D3004" s="59" t="s">
        <v>29967</v>
      </c>
      <c r="E3004" s="59" t="s">
        <v>18516</v>
      </c>
      <c r="F3004" s="59" t="s">
        <v>18516</v>
      </c>
      <c r="G3004" s="59" t="s">
        <v>18516</v>
      </c>
      <c r="H3004" s="59" t="s">
        <v>18516</v>
      </c>
      <c r="I3004" s="59" t="s">
        <v>18516</v>
      </c>
      <c r="J3004" s="59" t="s">
        <v>18516</v>
      </c>
      <c r="K3004" s="59" t="s">
        <v>29707</v>
      </c>
      <c r="L3004" s="59" t="s">
        <v>18516</v>
      </c>
      <c r="M3004" s="59" t="s">
        <v>18516</v>
      </c>
    </row>
    <row r="3005" spans="1:18" s="59" customFormat="1" ht="14.25">
      <c r="A3005" s="59" t="s">
        <v>17415</v>
      </c>
      <c r="B3005" s="59" t="s">
        <v>33602</v>
      </c>
      <c r="C3005" s="59" t="s">
        <v>29966</v>
      </c>
      <c r="D3005" s="59" t="s">
        <v>29967</v>
      </c>
      <c r="E3005" s="59" t="s">
        <v>18516</v>
      </c>
      <c r="F3005" s="59" t="s">
        <v>18516</v>
      </c>
      <c r="G3005" s="59" t="s">
        <v>18516</v>
      </c>
      <c r="H3005" s="59" t="s">
        <v>18516</v>
      </c>
      <c r="I3005" s="59" t="s">
        <v>18516</v>
      </c>
      <c r="J3005" s="59" t="s">
        <v>18516</v>
      </c>
      <c r="K3005" s="59" t="s">
        <v>29707</v>
      </c>
      <c r="L3005" s="59" t="s">
        <v>18516</v>
      </c>
      <c r="M3005" s="59" t="s">
        <v>18516</v>
      </c>
    </row>
    <row r="3006" spans="1:18" s="59" customFormat="1" ht="14.25">
      <c r="A3006" s="59" t="s">
        <v>17418</v>
      </c>
      <c r="B3006" s="59" t="s">
        <v>33603</v>
      </c>
      <c r="C3006" s="59" t="s">
        <v>29966</v>
      </c>
      <c r="D3006" s="59" t="s">
        <v>29967</v>
      </c>
      <c r="E3006" s="59" t="s">
        <v>18516</v>
      </c>
      <c r="F3006" s="59" t="s">
        <v>18516</v>
      </c>
      <c r="G3006" s="59" t="s">
        <v>18516</v>
      </c>
      <c r="H3006" s="59" t="s">
        <v>18516</v>
      </c>
      <c r="I3006" s="59" t="s">
        <v>18516</v>
      </c>
      <c r="J3006" s="59" t="s">
        <v>18516</v>
      </c>
      <c r="K3006" s="59" t="s">
        <v>29707</v>
      </c>
      <c r="L3006" s="59" t="s">
        <v>18516</v>
      </c>
      <c r="M3006" s="59" t="s">
        <v>18516</v>
      </c>
    </row>
    <row r="3007" spans="1:18" s="59" customFormat="1" ht="14.25">
      <c r="A3007" s="59" t="s">
        <v>16656</v>
      </c>
      <c r="B3007" s="59" t="s">
        <v>33604</v>
      </c>
      <c r="C3007" s="59" t="s">
        <v>29893</v>
      </c>
      <c r="D3007" s="59" t="s">
        <v>29894</v>
      </c>
      <c r="E3007" s="164">
        <v>179</v>
      </c>
      <c r="F3007" s="164">
        <v>125</v>
      </c>
      <c r="G3007" s="165">
        <v>0.69</v>
      </c>
      <c r="H3007" s="59" t="s">
        <v>18516</v>
      </c>
      <c r="I3007" s="164">
        <v>50.32</v>
      </c>
      <c r="J3007" s="164">
        <v>175.32</v>
      </c>
      <c r="K3007" s="59">
        <v>24</v>
      </c>
      <c r="L3007" s="59" t="s">
        <v>18516</v>
      </c>
      <c r="M3007" s="59" t="s">
        <v>18516</v>
      </c>
    </row>
    <row r="3008" spans="1:18" s="59" customFormat="1" ht="14.25">
      <c r="A3008" s="59" t="s">
        <v>16650</v>
      </c>
      <c r="B3008" s="59" t="s">
        <v>33605</v>
      </c>
      <c r="C3008" s="59" t="s">
        <v>29893</v>
      </c>
      <c r="D3008" s="59" t="s">
        <v>29894</v>
      </c>
      <c r="E3008" s="164">
        <v>179</v>
      </c>
      <c r="F3008" s="164">
        <v>125</v>
      </c>
      <c r="G3008" s="165">
        <v>0.69</v>
      </c>
      <c r="H3008" s="59" t="s">
        <v>18516</v>
      </c>
      <c r="I3008" s="164">
        <v>50.32</v>
      </c>
      <c r="J3008" s="164">
        <v>175.32</v>
      </c>
      <c r="K3008" s="59">
        <v>23</v>
      </c>
      <c r="L3008" s="59" t="s">
        <v>18516</v>
      </c>
      <c r="M3008" s="59" t="s">
        <v>18516</v>
      </c>
    </row>
    <row r="3009" spans="1:18" s="59" customFormat="1" ht="14.25">
      <c r="A3009" s="59" t="s">
        <v>17266</v>
      </c>
      <c r="B3009" s="59" t="s">
        <v>33606</v>
      </c>
      <c r="C3009" s="59" t="s">
        <v>29518</v>
      </c>
      <c r="D3009" s="59" t="s">
        <v>29519</v>
      </c>
      <c r="E3009" s="164">
        <v>175</v>
      </c>
      <c r="F3009" s="164">
        <v>150</v>
      </c>
      <c r="G3009" s="165">
        <v>0.85</v>
      </c>
      <c r="H3009" s="59" t="s">
        <v>18516</v>
      </c>
      <c r="I3009" s="164">
        <v>49.14</v>
      </c>
      <c r="J3009" s="164">
        <v>199.14</v>
      </c>
      <c r="K3009" s="59">
        <v>30</v>
      </c>
      <c r="L3009" s="59" t="s">
        <v>18516</v>
      </c>
      <c r="M3009" s="59" t="s">
        <v>18516</v>
      </c>
    </row>
    <row r="3010" spans="1:18" s="59" customFormat="1" ht="14.25">
      <c r="A3010" s="59" t="s">
        <v>17263</v>
      </c>
      <c r="B3010" s="59" t="s">
        <v>33607</v>
      </c>
      <c r="C3010" s="59" t="s">
        <v>29518</v>
      </c>
      <c r="D3010" s="59" t="s">
        <v>29519</v>
      </c>
      <c r="E3010" s="164">
        <v>175</v>
      </c>
      <c r="F3010" s="164">
        <v>150</v>
      </c>
      <c r="G3010" s="165">
        <v>0.85</v>
      </c>
      <c r="H3010" s="59" t="s">
        <v>18516</v>
      </c>
      <c r="I3010" s="164">
        <v>49.14</v>
      </c>
      <c r="J3010" s="164">
        <v>199.14</v>
      </c>
      <c r="K3010" s="59">
        <v>87</v>
      </c>
      <c r="L3010" s="59" t="s">
        <v>18516</v>
      </c>
      <c r="M3010" s="59" t="s">
        <v>18516</v>
      </c>
    </row>
    <row r="3011" spans="1:18" s="59" customFormat="1" ht="14.25">
      <c r="A3011" s="59" t="s">
        <v>17260</v>
      </c>
      <c r="B3011" s="59" t="s">
        <v>33608</v>
      </c>
      <c r="C3011" s="59" t="s">
        <v>29518</v>
      </c>
      <c r="D3011" s="59" t="s">
        <v>29519</v>
      </c>
      <c r="E3011" s="164">
        <v>175</v>
      </c>
      <c r="F3011" s="164">
        <v>150</v>
      </c>
      <c r="G3011" s="165">
        <v>0.85</v>
      </c>
      <c r="H3011" s="59" t="s">
        <v>18516</v>
      </c>
      <c r="I3011" s="164">
        <v>49.14</v>
      </c>
      <c r="J3011" s="164">
        <v>199.14</v>
      </c>
      <c r="K3011" s="59">
        <v>102</v>
      </c>
      <c r="L3011" s="59" t="s">
        <v>18516</v>
      </c>
      <c r="M3011" s="59" t="s">
        <v>18516</v>
      </c>
    </row>
    <row r="3012" spans="1:18" s="59" customFormat="1" ht="14.25">
      <c r="A3012" s="59" t="s">
        <v>17257</v>
      </c>
      <c r="B3012" s="59" t="s">
        <v>33609</v>
      </c>
      <c r="C3012" s="59" t="s">
        <v>29518</v>
      </c>
      <c r="D3012" s="59" t="s">
        <v>29519</v>
      </c>
      <c r="E3012" s="164">
        <v>175</v>
      </c>
      <c r="F3012" s="164">
        <v>150</v>
      </c>
      <c r="G3012" s="165">
        <v>0.85</v>
      </c>
      <c r="H3012" s="59" t="s">
        <v>18516</v>
      </c>
      <c r="I3012" s="164">
        <v>49.14</v>
      </c>
      <c r="J3012" s="164">
        <v>199.14</v>
      </c>
      <c r="K3012" s="59">
        <v>118</v>
      </c>
      <c r="L3012" s="59" t="s">
        <v>18516</v>
      </c>
      <c r="M3012" s="59" t="s">
        <v>18516</v>
      </c>
    </row>
    <row r="3013" spans="1:18" s="59" customFormat="1" ht="14.25">
      <c r="A3013" s="59" t="s">
        <v>17254</v>
      </c>
      <c r="B3013" s="59" t="s">
        <v>33610</v>
      </c>
      <c r="C3013" s="59" t="s">
        <v>29509</v>
      </c>
      <c r="D3013" s="59" t="s">
        <v>29510</v>
      </c>
      <c r="E3013" s="59" t="s">
        <v>18516</v>
      </c>
      <c r="F3013" s="59" t="s">
        <v>18516</v>
      </c>
      <c r="G3013" s="59" t="s">
        <v>18516</v>
      </c>
      <c r="H3013" s="59" t="s">
        <v>18516</v>
      </c>
      <c r="I3013" s="59" t="s">
        <v>18516</v>
      </c>
      <c r="J3013" s="59" t="s">
        <v>18516</v>
      </c>
      <c r="K3013" s="59" t="s">
        <v>29707</v>
      </c>
      <c r="L3013" s="59" t="s">
        <v>18516</v>
      </c>
      <c r="M3013" s="59" t="s">
        <v>18516</v>
      </c>
    </row>
    <row r="3014" spans="1:18" s="59" customFormat="1" ht="14.25">
      <c r="A3014" s="59" t="s">
        <v>17251</v>
      </c>
      <c r="B3014" s="59" t="s">
        <v>33611</v>
      </c>
      <c r="C3014" s="59" t="s">
        <v>29509</v>
      </c>
      <c r="D3014" s="59" t="s">
        <v>29510</v>
      </c>
      <c r="E3014" s="59" t="s">
        <v>18516</v>
      </c>
      <c r="F3014" s="59" t="s">
        <v>18516</v>
      </c>
      <c r="G3014" s="59" t="s">
        <v>18516</v>
      </c>
      <c r="H3014" s="59" t="s">
        <v>18516</v>
      </c>
      <c r="I3014" s="59" t="s">
        <v>18516</v>
      </c>
      <c r="J3014" s="59" t="s">
        <v>18516</v>
      </c>
      <c r="K3014" s="59" t="s">
        <v>29707</v>
      </c>
      <c r="L3014" s="59" t="s">
        <v>18516</v>
      </c>
      <c r="M3014" s="59" t="s">
        <v>18516</v>
      </c>
    </row>
    <row r="3015" spans="1:18" s="59" customFormat="1" ht="14.25">
      <c r="A3015" s="59" t="s">
        <v>33612</v>
      </c>
      <c r="B3015" s="59" t="s">
        <v>33613</v>
      </c>
      <c r="C3015" s="59" t="s">
        <v>29414</v>
      </c>
      <c r="D3015" s="59" t="s">
        <v>29415</v>
      </c>
      <c r="E3015" s="164">
        <v>180</v>
      </c>
      <c r="F3015" s="164">
        <v>135</v>
      </c>
      <c r="G3015" s="165">
        <v>0.75</v>
      </c>
      <c r="H3015" s="59" t="s">
        <v>18516</v>
      </c>
      <c r="I3015" s="164">
        <v>39.69</v>
      </c>
      <c r="J3015" s="164">
        <v>174.69</v>
      </c>
      <c r="K3015" s="59">
        <v>52</v>
      </c>
      <c r="L3015" s="59" t="s">
        <v>29439</v>
      </c>
      <c r="M3015" s="59" t="s">
        <v>30549</v>
      </c>
    </row>
    <row r="3016" spans="1:18" s="59" customFormat="1" ht="14.25">
      <c r="A3016" s="59" t="s">
        <v>17179</v>
      </c>
      <c r="B3016" s="59" t="s">
        <v>33614</v>
      </c>
      <c r="C3016" s="59" t="s">
        <v>29619</v>
      </c>
      <c r="D3016" s="59" t="s">
        <v>29620</v>
      </c>
      <c r="E3016" s="164">
        <v>275</v>
      </c>
      <c r="F3016" s="164">
        <v>181</v>
      </c>
      <c r="G3016" s="165">
        <v>0.65</v>
      </c>
      <c r="H3016" s="59" t="s">
        <v>18516</v>
      </c>
      <c r="I3016" s="164">
        <v>108.88</v>
      </c>
      <c r="J3016" s="164">
        <v>289.88</v>
      </c>
      <c r="K3016" s="59">
        <v>0</v>
      </c>
      <c r="L3016" s="59" t="s">
        <v>18516</v>
      </c>
      <c r="M3016" s="59" t="s">
        <v>18516</v>
      </c>
    </row>
    <row r="3017" spans="1:18" s="59" customFormat="1" ht="14.25">
      <c r="A3017" s="59" t="s">
        <v>17170</v>
      </c>
      <c r="B3017" s="59" t="s">
        <v>33615</v>
      </c>
      <c r="C3017" s="59" t="s">
        <v>29619</v>
      </c>
      <c r="D3017" s="59" t="s">
        <v>29620</v>
      </c>
      <c r="E3017" s="59" t="s">
        <v>18516</v>
      </c>
      <c r="F3017" s="59" t="s">
        <v>18516</v>
      </c>
      <c r="G3017" s="59" t="s">
        <v>18516</v>
      </c>
      <c r="H3017" s="59" t="s">
        <v>18516</v>
      </c>
      <c r="I3017" s="59" t="s">
        <v>18516</v>
      </c>
      <c r="J3017" s="59" t="s">
        <v>18516</v>
      </c>
      <c r="K3017" s="59" t="s">
        <v>29707</v>
      </c>
      <c r="L3017" s="59" t="s">
        <v>18516</v>
      </c>
      <c r="M3017" s="59" t="s">
        <v>18516</v>
      </c>
    </row>
    <row r="3018" spans="1:18" s="59" customFormat="1" ht="14.25">
      <c r="A3018" s="59" t="s">
        <v>17176</v>
      </c>
      <c r="B3018" s="59" t="s">
        <v>33616</v>
      </c>
      <c r="C3018" s="59" t="s">
        <v>29619</v>
      </c>
      <c r="D3018" s="59" t="s">
        <v>29620</v>
      </c>
      <c r="E3018" s="59" t="s">
        <v>18516</v>
      </c>
      <c r="F3018" s="59" t="s">
        <v>18516</v>
      </c>
      <c r="G3018" s="59" t="s">
        <v>18516</v>
      </c>
      <c r="H3018" s="59" t="s">
        <v>18516</v>
      </c>
      <c r="I3018" s="59" t="s">
        <v>18516</v>
      </c>
      <c r="J3018" s="59" t="s">
        <v>18516</v>
      </c>
      <c r="K3018" s="59" t="s">
        <v>29707</v>
      </c>
      <c r="L3018" s="59" t="s">
        <v>18516</v>
      </c>
      <c r="M3018" s="59" t="s">
        <v>18516</v>
      </c>
    </row>
    <row r="3019" spans="1:18" s="59" customFormat="1" ht="14.25">
      <c r="A3019" s="59" t="s">
        <v>17173</v>
      </c>
      <c r="B3019" s="59" t="s">
        <v>33617</v>
      </c>
      <c r="C3019" s="59" t="s">
        <v>29619</v>
      </c>
      <c r="D3019" s="59" t="s">
        <v>29620</v>
      </c>
      <c r="E3019" s="59" t="s">
        <v>18516</v>
      </c>
      <c r="F3019" s="59" t="s">
        <v>18516</v>
      </c>
      <c r="G3019" s="59" t="s">
        <v>18516</v>
      </c>
      <c r="H3019" s="59" t="s">
        <v>18516</v>
      </c>
      <c r="I3019" s="59" t="s">
        <v>18516</v>
      </c>
      <c r="J3019" s="59" t="s">
        <v>18516</v>
      </c>
      <c r="K3019" s="59" t="s">
        <v>29707</v>
      </c>
      <c r="L3019" s="59" t="s">
        <v>18516</v>
      </c>
      <c r="M3019" s="59" t="s">
        <v>18516</v>
      </c>
    </row>
    <row r="3020" spans="1:18" s="59" customFormat="1" ht="14.25">
      <c r="A3020" s="59" t="s">
        <v>17158</v>
      </c>
      <c r="B3020" s="59" t="s">
        <v>33618</v>
      </c>
      <c r="C3020" s="59" t="s">
        <v>29619</v>
      </c>
      <c r="D3020" s="59" t="s">
        <v>29620</v>
      </c>
      <c r="E3020" s="164">
        <v>449</v>
      </c>
      <c r="F3020" s="164">
        <v>404</v>
      </c>
      <c r="G3020" s="165">
        <v>0.89</v>
      </c>
      <c r="H3020" s="59" t="s">
        <v>18516</v>
      </c>
      <c r="I3020" s="164">
        <v>106.18</v>
      </c>
      <c r="J3020" s="164">
        <v>510.18</v>
      </c>
      <c r="K3020" s="59">
        <v>38</v>
      </c>
      <c r="L3020" s="59" t="s">
        <v>18516</v>
      </c>
      <c r="M3020" s="59" t="s">
        <v>18516</v>
      </c>
    </row>
    <row r="3021" spans="1:18" s="59" customFormat="1" ht="14.25">
      <c r="A3021" s="59" t="s">
        <v>17161</v>
      </c>
      <c r="B3021" s="59" t="s">
        <v>33619</v>
      </c>
      <c r="C3021" s="59" t="s">
        <v>29619</v>
      </c>
      <c r="D3021" s="59" t="s">
        <v>29620</v>
      </c>
      <c r="E3021" s="164">
        <v>449</v>
      </c>
      <c r="F3021" s="164">
        <v>404</v>
      </c>
      <c r="G3021" s="165">
        <v>0.89</v>
      </c>
      <c r="H3021" s="59" t="s">
        <v>18516</v>
      </c>
      <c r="I3021" s="164">
        <v>106.18</v>
      </c>
      <c r="J3021" s="164">
        <v>510.18</v>
      </c>
      <c r="K3021" s="59">
        <v>12</v>
      </c>
      <c r="L3021" s="59" t="s">
        <v>18516</v>
      </c>
      <c r="M3021" s="59" t="s">
        <v>18516</v>
      </c>
    </row>
    <row r="3022" spans="1:18" s="59" customFormat="1" ht="14.25">
      <c r="A3022" s="59" t="s">
        <v>17164</v>
      </c>
      <c r="B3022" s="59" t="s">
        <v>33620</v>
      </c>
      <c r="C3022" s="59" t="s">
        <v>29619</v>
      </c>
      <c r="D3022" s="59" t="s">
        <v>29620</v>
      </c>
      <c r="E3022" s="164">
        <v>449</v>
      </c>
      <c r="F3022" s="164">
        <v>404</v>
      </c>
      <c r="G3022" s="165">
        <v>0.89</v>
      </c>
      <c r="H3022" s="59" t="s">
        <v>18516</v>
      </c>
      <c r="I3022" s="164">
        <v>106.18</v>
      </c>
      <c r="J3022" s="164">
        <v>510.18</v>
      </c>
      <c r="K3022" s="59">
        <v>0</v>
      </c>
      <c r="L3022" s="59" t="s">
        <v>18516</v>
      </c>
      <c r="M3022" s="59" t="s">
        <v>18516</v>
      </c>
    </row>
    <row r="3023" spans="1:18" s="59" customFormat="1" ht="14.25">
      <c r="A3023" s="59" t="s">
        <v>17167</v>
      </c>
      <c r="B3023" s="59" t="s">
        <v>33621</v>
      </c>
      <c r="C3023" s="59" t="s">
        <v>29619</v>
      </c>
      <c r="D3023" s="59" t="s">
        <v>29620</v>
      </c>
      <c r="E3023" s="164">
        <v>449</v>
      </c>
      <c r="F3023" s="164">
        <v>404</v>
      </c>
      <c r="G3023" s="165">
        <v>0.89</v>
      </c>
      <c r="H3023" s="59" t="s">
        <v>18516</v>
      </c>
      <c r="I3023" s="164">
        <v>106.18</v>
      </c>
      <c r="J3023" s="164">
        <v>510.18</v>
      </c>
      <c r="K3023" s="59">
        <v>23</v>
      </c>
      <c r="L3023" s="59" t="s">
        <v>18516</v>
      </c>
      <c r="M3023" s="59" t="s">
        <v>18516</v>
      </c>
    </row>
    <row r="3024" spans="1:18" s="59" customFormat="1" ht="14.25">
      <c r="A3024" s="59" t="s">
        <v>17215</v>
      </c>
      <c r="B3024" s="59" t="s">
        <v>33622</v>
      </c>
      <c r="C3024" s="59" t="s">
        <v>33623</v>
      </c>
      <c r="D3024" s="59" t="s">
        <v>33624</v>
      </c>
      <c r="E3024" s="59" t="s">
        <v>18516</v>
      </c>
      <c r="F3024" s="59" t="s">
        <v>18516</v>
      </c>
      <c r="G3024" s="59" t="s">
        <v>18516</v>
      </c>
      <c r="H3024" s="59" t="s">
        <v>18516</v>
      </c>
      <c r="I3024" s="59" t="s">
        <v>18516</v>
      </c>
      <c r="J3024" s="59" t="s">
        <v>18516</v>
      </c>
      <c r="K3024" s="59" t="s">
        <v>29707</v>
      </c>
      <c r="L3024" s="59" t="s">
        <v>18516</v>
      </c>
      <c r="M3024" s="59" t="s">
        <v>18516</v>
      </c>
    </row>
    <row r="3025" spans="1:18" s="59" customFormat="1" ht="14.25">
      <c r="A3025" s="59" t="s">
        <v>17209</v>
      </c>
      <c r="B3025" s="59" t="s">
        <v>33625</v>
      </c>
      <c r="C3025" s="59" t="s">
        <v>33623</v>
      </c>
      <c r="D3025" s="59" t="s">
        <v>33624</v>
      </c>
      <c r="E3025" s="59" t="s">
        <v>18516</v>
      </c>
      <c r="F3025" s="59" t="s">
        <v>18516</v>
      </c>
      <c r="G3025" s="59" t="s">
        <v>18516</v>
      </c>
      <c r="H3025" s="59" t="s">
        <v>18516</v>
      </c>
      <c r="I3025" s="59" t="s">
        <v>18516</v>
      </c>
      <c r="J3025" s="59" t="s">
        <v>18516</v>
      </c>
      <c r="K3025" s="59" t="s">
        <v>29707</v>
      </c>
      <c r="L3025" s="59" t="s">
        <v>18516</v>
      </c>
      <c r="M3025" s="59" t="s">
        <v>18516</v>
      </c>
    </row>
    <row r="3026" spans="1:18" s="59" customFormat="1" ht="14.25">
      <c r="A3026" s="59" t="s">
        <v>17206</v>
      </c>
      <c r="B3026" s="59" t="s">
        <v>33626</v>
      </c>
      <c r="C3026" s="59" t="s">
        <v>33623</v>
      </c>
      <c r="D3026" s="59" t="s">
        <v>33624</v>
      </c>
      <c r="E3026" s="59" t="s">
        <v>18516</v>
      </c>
      <c r="F3026" s="59" t="s">
        <v>18516</v>
      </c>
      <c r="G3026" s="59" t="s">
        <v>18516</v>
      </c>
      <c r="H3026" s="59" t="s">
        <v>18516</v>
      </c>
      <c r="I3026" s="59" t="s">
        <v>18516</v>
      </c>
      <c r="J3026" s="59" t="s">
        <v>18516</v>
      </c>
      <c r="K3026" s="59" t="s">
        <v>29707</v>
      </c>
      <c r="L3026" s="59" t="s">
        <v>18516</v>
      </c>
      <c r="M3026" s="59" t="s">
        <v>18516</v>
      </c>
    </row>
    <row r="3027" spans="1:18" s="59" customFormat="1" ht="14.25">
      <c r="A3027" s="59" t="s">
        <v>17212</v>
      </c>
      <c r="B3027" s="59" t="s">
        <v>33627</v>
      </c>
      <c r="C3027" s="59" t="s">
        <v>33623</v>
      </c>
      <c r="D3027" s="59" t="s">
        <v>33624</v>
      </c>
      <c r="E3027" s="59" t="s">
        <v>18516</v>
      </c>
      <c r="F3027" s="59" t="s">
        <v>18516</v>
      </c>
      <c r="G3027" s="59" t="s">
        <v>18516</v>
      </c>
      <c r="H3027" s="59" t="s">
        <v>18516</v>
      </c>
      <c r="I3027" s="59" t="s">
        <v>18516</v>
      </c>
      <c r="J3027" s="59" t="s">
        <v>18516</v>
      </c>
      <c r="K3027" s="59" t="s">
        <v>29707</v>
      </c>
      <c r="L3027" s="59" t="s">
        <v>18516</v>
      </c>
      <c r="M3027" s="59" t="s">
        <v>18516</v>
      </c>
    </row>
    <row r="3028" spans="1:18" s="59" customFormat="1" ht="14.25">
      <c r="A3028" s="59" t="s">
        <v>17221</v>
      </c>
      <c r="B3028" s="59" t="s">
        <v>33628</v>
      </c>
      <c r="C3028" s="59" t="s">
        <v>33623</v>
      </c>
      <c r="D3028" s="59" t="s">
        <v>33624</v>
      </c>
      <c r="E3028" s="59" t="s">
        <v>18516</v>
      </c>
      <c r="F3028" s="59" t="s">
        <v>18516</v>
      </c>
      <c r="G3028" s="59" t="s">
        <v>18516</v>
      </c>
      <c r="H3028" s="59" t="s">
        <v>18516</v>
      </c>
      <c r="I3028" s="59" t="s">
        <v>18516</v>
      </c>
      <c r="J3028" s="59" t="s">
        <v>18516</v>
      </c>
      <c r="K3028" s="59" t="s">
        <v>29707</v>
      </c>
      <c r="L3028" s="59" t="s">
        <v>18516</v>
      </c>
      <c r="M3028" s="59" t="s">
        <v>18516</v>
      </c>
    </row>
    <row r="3029" spans="1:18" s="59" customFormat="1" ht="14.25">
      <c r="A3029" s="59" t="s">
        <v>17218</v>
      </c>
      <c r="B3029" s="59" t="s">
        <v>33629</v>
      </c>
      <c r="C3029" s="59" t="s">
        <v>33623</v>
      </c>
      <c r="D3029" s="59" t="s">
        <v>33624</v>
      </c>
      <c r="E3029" s="59" t="s">
        <v>18516</v>
      </c>
      <c r="F3029" s="59" t="s">
        <v>18516</v>
      </c>
      <c r="G3029" s="59" t="s">
        <v>18516</v>
      </c>
      <c r="H3029" s="59" t="s">
        <v>18516</v>
      </c>
      <c r="I3029" s="59" t="s">
        <v>18516</v>
      </c>
      <c r="J3029" s="59" t="s">
        <v>18516</v>
      </c>
      <c r="K3029" s="59" t="s">
        <v>29707</v>
      </c>
      <c r="L3029" s="59" t="s">
        <v>18516</v>
      </c>
      <c r="M3029" s="59" t="s">
        <v>18516</v>
      </c>
    </row>
    <row r="3030" spans="1:18" s="59" customFormat="1" ht="14.25">
      <c r="A3030" s="59" t="s">
        <v>17227</v>
      </c>
      <c r="B3030" s="59" t="s">
        <v>33630</v>
      </c>
      <c r="C3030" s="59" t="s">
        <v>33623</v>
      </c>
      <c r="D3030" s="59" t="s">
        <v>33624</v>
      </c>
      <c r="E3030" s="59" t="s">
        <v>18516</v>
      </c>
      <c r="F3030" s="59" t="s">
        <v>18516</v>
      </c>
      <c r="G3030" s="59" t="s">
        <v>18516</v>
      </c>
      <c r="H3030" s="59" t="s">
        <v>18516</v>
      </c>
      <c r="I3030" s="59" t="s">
        <v>18516</v>
      </c>
      <c r="J3030" s="59" t="s">
        <v>18516</v>
      </c>
      <c r="K3030" s="59" t="s">
        <v>29707</v>
      </c>
      <c r="L3030" s="59" t="s">
        <v>18516</v>
      </c>
      <c r="M3030" s="59" t="s">
        <v>18516</v>
      </c>
    </row>
    <row r="3031" spans="1:18" s="59" customFormat="1" ht="14.25">
      <c r="A3031" s="59" t="s">
        <v>17238</v>
      </c>
      <c r="B3031" s="59" t="s">
        <v>33631</v>
      </c>
      <c r="C3031" s="59" t="s">
        <v>33632</v>
      </c>
      <c r="D3031" s="59" t="s">
        <v>33633</v>
      </c>
      <c r="E3031" s="59" t="s">
        <v>18516</v>
      </c>
      <c r="F3031" s="59" t="s">
        <v>18516</v>
      </c>
      <c r="G3031" s="59" t="s">
        <v>18516</v>
      </c>
      <c r="H3031" s="59" t="s">
        <v>18516</v>
      </c>
      <c r="I3031" s="59" t="s">
        <v>18516</v>
      </c>
      <c r="J3031" s="59" t="s">
        <v>18516</v>
      </c>
      <c r="K3031" s="59" t="s">
        <v>29707</v>
      </c>
      <c r="L3031" s="59" t="s">
        <v>18516</v>
      </c>
      <c r="M3031" s="59" t="s">
        <v>18516</v>
      </c>
    </row>
    <row r="3032" spans="1:18" s="59" customFormat="1" ht="14.25">
      <c r="A3032" s="59" t="s">
        <v>17232</v>
      </c>
      <c r="B3032" s="59" t="s">
        <v>33634</v>
      </c>
      <c r="C3032" s="59" t="s">
        <v>33632</v>
      </c>
      <c r="D3032" s="59" t="s">
        <v>33633</v>
      </c>
      <c r="E3032" s="59" t="s">
        <v>18516</v>
      </c>
      <c r="F3032" s="59" t="s">
        <v>18516</v>
      </c>
      <c r="G3032" s="59" t="s">
        <v>18516</v>
      </c>
      <c r="H3032" s="59" t="s">
        <v>18516</v>
      </c>
      <c r="I3032" s="59" t="s">
        <v>18516</v>
      </c>
      <c r="J3032" s="59" t="s">
        <v>18516</v>
      </c>
      <c r="K3032" s="59" t="s">
        <v>29707</v>
      </c>
      <c r="L3032" s="59" t="s">
        <v>18516</v>
      </c>
      <c r="M3032" s="59" t="s">
        <v>18516</v>
      </c>
    </row>
    <row r="3033" spans="1:18" s="59" customFormat="1" ht="14.25">
      <c r="A3033" s="59" t="s">
        <v>17235</v>
      </c>
      <c r="B3033" s="59" t="s">
        <v>33635</v>
      </c>
      <c r="C3033" s="59" t="s">
        <v>33632</v>
      </c>
      <c r="D3033" s="59" t="s">
        <v>33633</v>
      </c>
      <c r="E3033" s="59" t="s">
        <v>18516</v>
      </c>
      <c r="F3033" s="59" t="s">
        <v>18516</v>
      </c>
      <c r="G3033" s="59" t="s">
        <v>18516</v>
      </c>
      <c r="H3033" s="59" t="s">
        <v>18516</v>
      </c>
      <c r="I3033" s="59" t="s">
        <v>18516</v>
      </c>
      <c r="J3033" s="59" t="s">
        <v>18516</v>
      </c>
      <c r="K3033" s="59" t="s">
        <v>29707</v>
      </c>
      <c r="L3033" s="59" t="s">
        <v>18516</v>
      </c>
      <c r="M3033" s="59" t="s">
        <v>18516</v>
      </c>
    </row>
    <row r="3034" spans="1:18" s="59" customFormat="1" ht="14.25">
      <c r="A3034" s="59" t="s">
        <v>17241</v>
      </c>
      <c r="B3034" s="59" t="s">
        <v>33636</v>
      </c>
      <c r="C3034" s="59" t="s">
        <v>33009</v>
      </c>
      <c r="D3034" s="59" t="s">
        <v>33010</v>
      </c>
      <c r="E3034" s="59" t="s">
        <v>18516</v>
      </c>
      <c r="F3034" s="59" t="s">
        <v>18516</v>
      </c>
      <c r="G3034" s="59" t="s">
        <v>18516</v>
      </c>
      <c r="H3034" s="59" t="s">
        <v>18516</v>
      </c>
      <c r="I3034" s="59" t="s">
        <v>18516</v>
      </c>
      <c r="J3034" s="59" t="s">
        <v>18516</v>
      </c>
      <c r="K3034" s="59" t="s">
        <v>29707</v>
      </c>
      <c r="L3034" s="59" t="s">
        <v>18516</v>
      </c>
      <c r="M3034" s="59" t="s">
        <v>18516</v>
      </c>
    </row>
    <row r="3035" spans="1:18" s="59" customFormat="1" ht="14.25">
      <c r="A3035" s="59" t="s">
        <v>17244</v>
      </c>
      <c r="B3035" s="59" t="s">
        <v>33637</v>
      </c>
      <c r="C3035" s="59" t="s">
        <v>33009</v>
      </c>
      <c r="D3035" s="59" t="s">
        <v>33010</v>
      </c>
      <c r="E3035" s="164">
        <v>279</v>
      </c>
      <c r="F3035" s="164">
        <v>279</v>
      </c>
      <c r="G3035" s="59" t="s">
        <v>18516</v>
      </c>
      <c r="H3035" s="59" t="s">
        <v>18516</v>
      </c>
      <c r="I3035" s="164">
        <v>97.01</v>
      </c>
      <c r="J3035" s="164">
        <v>376.01</v>
      </c>
      <c r="K3035" s="59">
        <v>0</v>
      </c>
      <c r="L3035" s="59" t="s">
        <v>18516</v>
      </c>
      <c r="M3035" s="59" t="s">
        <v>18516</v>
      </c>
    </row>
    <row r="3036" spans="1:18" s="59" customFormat="1" customHeight="1">
      <c r="A3036" s="59" t="s">
        <v>33638</v>
      </c>
      <c r="B3036" s="59" t="s">
        <v>31240</v>
      </c>
      <c r="C3036" s="59" t="s">
        <v>30281</v>
      </c>
      <c r="D3036" s="59" t="s">
        <v>30282</v>
      </c>
      <c r="E3036" s="59" t="s">
        <v>18516</v>
      </c>
      <c r="F3036" s="59" t="s">
        <v>18516</v>
      </c>
      <c r="G3036" s="59" t="s">
        <v>18516</v>
      </c>
      <c r="H3036" s="59" t="s">
        <v>18516</v>
      </c>
      <c r="I3036" s="59" t="s">
        <v>18516</v>
      </c>
      <c r="J3036" s="59" t="s">
        <v>18516</v>
      </c>
      <c r="K3036" s="59" t="s">
        <v>29707</v>
      </c>
      <c r="L3036" s="59" t="s">
        <v>18516</v>
      </c>
      <c r="M3036" s="59" t="s">
        <v>18516</v>
      </c>
    </row>
    <row r="3037" spans="1:18" s="59" customFormat="1" customHeight="1">
      <c r="A3037" s="59" t="s">
        <v>17127</v>
      </c>
      <c r="B3037" s="59" t="s">
        <v>33639</v>
      </c>
      <c r="C3037" s="59" t="s">
        <v>29940</v>
      </c>
      <c r="D3037" s="59" t="s">
        <v>29941</v>
      </c>
      <c r="E3037" s="164">
        <v>299</v>
      </c>
      <c r="F3037" s="164">
        <v>279</v>
      </c>
      <c r="G3037" s="165">
        <v>0.93</v>
      </c>
      <c r="H3037" s="59" t="s">
        <v>18516</v>
      </c>
      <c r="I3037" s="164">
        <v>212.79</v>
      </c>
      <c r="J3037" s="164">
        <v>491.79</v>
      </c>
      <c r="K3037" s="59">
        <v>0</v>
      </c>
      <c r="L3037" s="59" t="s">
        <v>18516</v>
      </c>
      <c r="M3037" s="59" t="s">
        <v>18516</v>
      </c>
    </row>
    <row r="3038" spans="1:18" s="59" customFormat="1" ht="14.25">
      <c r="A3038" s="59" t="s">
        <v>17130</v>
      </c>
      <c r="B3038" s="59" t="s">
        <v>33640</v>
      </c>
      <c r="C3038" s="59" t="s">
        <v>29940</v>
      </c>
      <c r="D3038" s="59" t="s">
        <v>29941</v>
      </c>
      <c r="E3038" s="59" t="s">
        <v>18516</v>
      </c>
      <c r="F3038" s="59" t="s">
        <v>18516</v>
      </c>
      <c r="G3038" s="59" t="s">
        <v>18516</v>
      </c>
      <c r="H3038" s="59" t="s">
        <v>18516</v>
      </c>
      <c r="I3038" s="59" t="s">
        <v>18516</v>
      </c>
      <c r="J3038" s="59" t="s">
        <v>18516</v>
      </c>
      <c r="K3038" s="59" t="s">
        <v>29707</v>
      </c>
      <c r="L3038" s="59" t="s">
        <v>18516</v>
      </c>
      <c r="M3038" s="59" t="s">
        <v>18516</v>
      </c>
    </row>
    <row r="3039" spans="1:18" s="59" customFormat="1" ht="14.25">
      <c r="A3039" s="59" t="s">
        <v>17133</v>
      </c>
      <c r="B3039" s="59" t="s">
        <v>33641</v>
      </c>
      <c r="C3039" s="59" t="s">
        <v>29509</v>
      </c>
      <c r="D3039" s="59" t="s">
        <v>29510</v>
      </c>
      <c r="E3039" s="59" t="s">
        <v>18516</v>
      </c>
      <c r="F3039" s="59" t="s">
        <v>18516</v>
      </c>
      <c r="G3039" s="59" t="s">
        <v>18516</v>
      </c>
      <c r="H3039" s="59" t="s">
        <v>18516</v>
      </c>
      <c r="I3039" s="59" t="s">
        <v>18516</v>
      </c>
      <c r="J3039" s="59" t="s">
        <v>18516</v>
      </c>
      <c r="K3039" s="59" t="s">
        <v>29707</v>
      </c>
      <c r="L3039" s="59" t="s">
        <v>18516</v>
      </c>
      <c r="M3039" s="59" t="s">
        <v>18516</v>
      </c>
    </row>
    <row r="3040" spans="1:18" s="59" customFormat="1" ht="14.25">
      <c r="A3040" s="59" t="s">
        <v>17138</v>
      </c>
      <c r="B3040" s="59" t="s">
        <v>33642</v>
      </c>
      <c r="C3040" s="59" t="s">
        <v>29509</v>
      </c>
      <c r="D3040" s="59" t="s">
        <v>29510</v>
      </c>
      <c r="E3040" s="164">
        <v>200</v>
      </c>
      <c r="F3040" s="164">
        <v>150</v>
      </c>
      <c r="G3040" s="165">
        <v>0.75</v>
      </c>
      <c r="H3040" s="59" t="s">
        <v>18516</v>
      </c>
      <c r="I3040" s="164">
        <v>87.59</v>
      </c>
      <c r="J3040" s="164">
        <v>237.59</v>
      </c>
      <c r="K3040" s="59">
        <v>33</v>
      </c>
      <c r="L3040" s="59" t="s">
        <v>18516</v>
      </c>
      <c r="M3040" s="59" t="s">
        <v>18516</v>
      </c>
    </row>
    <row r="3041" spans="1:18" s="59" customFormat="1" ht="14.25">
      <c r="A3041" s="59" t="s">
        <v>17141</v>
      </c>
      <c r="B3041" s="59" t="s">
        <v>33643</v>
      </c>
      <c r="C3041" s="59" t="s">
        <v>29509</v>
      </c>
      <c r="D3041" s="59" t="s">
        <v>29510</v>
      </c>
      <c r="E3041" s="164">
        <v>300</v>
      </c>
      <c r="F3041" s="164">
        <v>250</v>
      </c>
      <c r="G3041" s="165">
        <v>0.83</v>
      </c>
      <c r="H3041" s="59" t="s">
        <v>18516</v>
      </c>
      <c r="I3041" s="164">
        <v>92.57</v>
      </c>
      <c r="J3041" s="164">
        <v>342.57</v>
      </c>
      <c r="K3041" s="59">
        <v>88</v>
      </c>
      <c r="L3041" s="59" t="s">
        <v>18516</v>
      </c>
      <c r="M3041" s="59" t="s">
        <v>18516</v>
      </c>
    </row>
    <row r="3042" spans="1:18" s="59" customFormat="1" ht="14.25">
      <c r="A3042" s="59" t="s">
        <v>1629</v>
      </c>
      <c r="B3042" s="59" t="s">
        <v>33644</v>
      </c>
      <c r="C3042" s="59" t="s">
        <v>29509</v>
      </c>
      <c r="D3042" s="59" t="s">
        <v>29510</v>
      </c>
      <c r="E3042" s="164">
        <v>285</v>
      </c>
      <c r="F3042" s="164">
        <v>235</v>
      </c>
      <c r="G3042" s="165">
        <v>0.82</v>
      </c>
      <c r="H3042" s="59" t="s">
        <v>18516</v>
      </c>
      <c r="I3042" s="164">
        <v>97.11</v>
      </c>
      <c r="J3042" s="164">
        <v>332.11</v>
      </c>
      <c r="K3042" s="59">
        <v>37</v>
      </c>
      <c r="L3042" s="59" t="s">
        <v>18516</v>
      </c>
      <c r="M3042" s="59" t="s">
        <v>18516</v>
      </c>
    </row>
    <row r="3043" spans="1:18" s="59" customFormat="1" ht="14.25">
      <c r="A3043" s="59" t="s">
        <v>17121</v>
      </c>
      <c r="B3043" s="59" t="s">
        <v>33645</v>
      </c>
      <c r="C3043" s="59" t="s">
        <v>29509</v>
      </c>
      <c r="D3043" s="59" t="s">
        <v>29510</v>
      </c>
      <c r="E3043" s="59" t="s">
        <v>18516</v>
      </c>
      <c r="F3043" s="59" t="s">
        <v>18516</v>
      </c>
      <c r="G3043" s="59" t="s">
        <v>18516</v>
      </c>
      <c r="H3043" s="59" t="s">
        <v>18516</v>
      </c>
      <c r="I3043" s="59" t="s">
        <v>18516</v>
      </c>
      <c r="J3043" s="59" t="s">
        <v>18516</v>
      </c>
      <c r="K3043" s="59" t="s">
        <v>29707</v>
      </c>
      <c r="L3043" s="59" t="s">
        <v>18516</v>
      </c>
      <c r="M3043" s="59" t="s">
        <v>18516</v>
      </c>
    </row>
    <row r="3044" spans="1:18" s="59" customFormat="1" ht="14.25">
      <c r="A3044" s="59" t="s">
        <v>17124</v>
      </c>
      <c r="B3044" s="59" t="s">
        <v>33646</v>
      </c>
      <c r="C3044" s="59" t="s">
        <v>29509</v>
      </c>
      <c r="D3044" s="59" t="s">
        <v>29510</v>
      </c>
      <c r="E3044" s="164">
        <v>510</v>
      </c>
      <c r="F3044" s="164">
        <v>400</v>
      </c>
      <c r="G3044" s="165">
        <v>0.78</v>
      </c>
      <c r="H3044" s="59" t="s">
        <v>18516</v>
      </c>
      <c r="I3044" s="164">
        <v>98.08</v>
      </c>
      <c r="J3044" s="164">
        <v>498.08</v>
      </c>
      <c r="K3044" s="59">
        <v>23</v>
      </c>
      <c r="L3044" s="59" t="s">
        <v>18516</v>
      </c>
      <c r="M3044" s="59" t="s">
        <v>18516</v>
      </c>
    </row>
    <row r="3045" spans="1:18" s="59" customFormat="1" ht="14.25">
      <c r="A3045" s="59" t="s">
        <v>1620</v>
      </c>
      <c r="B3045" s="59" t="s">
        <v>33647</v>
      </c>
      <c r="C3045" s="59" t="s">
        <v>29509</v>
      </c>
      <c r="D3045" s="59" t="s">
        <v>29510</v>
      </c>
      <c r="E3045" s="164">
        <v>180</v>
      </c>
      <c r="F3045" s="164">
        <v>150</v>
      </c>
      <c r="G3045" s="165">
        <v>0.83</v>
      </c>
      <c r="H3045" s="59" t="s">
        <v>18516</v>
      </c>
      <c r="I3045" s="164">
        <v>89.59</v>
      </c>
      <c r="J3045" s="164">
        <v>239.59</v>
      </c>
      <c r="K3045" s="59">
        <v>80</v>
      </c>
      <c r="L3045" s="59" t="s">
        <v>18516</v>
      </c>
      <c r="M3045" s="59" t="s">
        <v>18516</v>
      </c>
    </row>
    <row r="3046" spans="1:18" s="59" customFormat="1" ht="14.25">
      <c r="A3046" s="59" t="s">
        <v>1626</v>
      </c>
      <c r="B3046" s="59" t="s">
        <v>33648</v>
      </c>
      <c r="C3046" s="59" t="s">
        <v>29509</v>
      </c>
      <c r="D3046" s="59" t="s">
        <v>29510</v>
      </c>
      <c r="E3046" s="164">
        <v>180</v>
      </c>
      <c r="F3046" s="164">
        <v>150</v>
      </c>
      <c r="G3046" s="165">
        <v>0.83</v>
      </c>
      <c r="H3046" s="59" t="s">
        <v>18516</v>
      </c>
      <c r="I3046" s="164">
        <v>89.59</v>
      </c>
      <c r="J3046" s="164">
        <v>239.59</v>
      </c>
      <c r="K3046" s="59">
        <v>65</v>
      </c>
      <c r="L3046" s="59" t="s">
        <v>18516</v>
      </c>
      <c r="M3046" s="59" t="s">
        <v>18516</v>
      </c>
    </row>
    <row r="3047" spans="1:18" s="59" customFormat="1" ht="14.25">
      <c r="A3047" s="59" t="s">
        <v>17185</v>
      </c>
      <c r="B3047" s="59" t="s">
        <v>33649</v>
      </c>
      <c r="C3047" s="59" t="s">
        <v>29619</v>
      </c>
      <c r="D3047" s="59" t="s">
        <v>29620</v>
      </c>
      <c r="E3047" s="164">
        <v>459</v>
      </c>
      <c r="F3047" s="164">
        <v>386</v>
      </c>
      <c r="G3047" s="165">
        <v>0.84</v>
      </c>
      <c r="H3047" s="59" t="s">
        <v>18516</v>
      </c>
      <c r="I3047" s="164">
        <v>106.42</v>
      </c>
      <c r="J3047" s="164">
        <v>492.42</v>
      </c>
      <c r="K3047" s="59">
        <v>26</v>
      </c>
      <c r="L3047" s="59" t="s">
        <v>18516</v>
      </c>
      <c r="M3047" s="59" t="s">
        <v>18516</v>
      </c>
    </row>
    <row r="3048" spans="1:18" s="59" customFormat="1" ht="14.25">
      <c r="A3048" s="59" t="s">
        <v>17182</v>
      </c>
      <c r="B3048" s="59" t="s">
        <v>33650</v>
      </c>
      <c r="C3048" s="59" t="s">
        <v>29619</v>
      </c>
      <c r="D3048" s="59" t="s">
        <v>29620</v>
      </c>
      <c r="E3048" s="164">
        <v>459</v>
      </c>
      <c r="F3048" s="164">
        <v>386</v>
      </c>
      <c r="G3048" s="165">
        <v>0.84</v>
      </c>
      <c r="H3048" s="59" t="s">
        <v>18516</v>
      </c>
      <c r="I3048" s="164">
        <v>106.42</v>
      </c>
      <c r="J3048" s="164">
        <v>492.42</v>
      </c>
      <c r="K3048" s="59">
        <v>0</v>
      </c>
      <c r="L3048" s="59" t="s">
        <v>29455</v>
      </c>
      <c r="M3048" s="59" t="s">
        <v>29418</v>
      </c>
    </row>
    <row r="3049" spans="1:18" s="59" customFormat="1" ht="14.25">
      <c r="A3049" s="59" t="s">
        <v>17108</v>
      </c>
      <c r="B3049" s="59" t="s">
        <v>33651</v>
      </c>
      <c r="C3049" s="59" t="s">
        <v>29940</v>
      </c>
      <c r="D3049" s="59" t="s">
        <v>29941</v>
      </c>
      <c r="E3049" s="59" t="s">
        <v>18516</v>
      </c>
      <c r="F3049" s="59" t="s">
        <v>18516</v>
      </c>
      <c r="G3049" s="59" t="s">
        <v>18516</v>
      </c>
      <c r="H3049" s="59" t="s">
        <v>18516</v>
      </c>
      <c r="I3049" s="59" t="s">
        <v>18516</v>
      </c>
      <c r="J3049" s="59" t="s">
        <v>18516</v>
      </c>
      <c r="K3049" s="59" t="s">
        <v>29707</v>
      </c>
      <c r="L3049" s="59" t="s">
        <v>18516</v>
      </c>
      <c r="M3049" s="59" t="s">
        <v>18516</v>
      </c>
    </row>
    <row r="3050" spans="1:18" s="59" customFormat="1" ht="14.25">
      <c r="A3050" s="59" t="s">
        <v>17105</v>
      </c>
      <c r="B3050" s="59" t="s">
        <v>33652</v>
      </c>
      <c r="C3050" s="59" t="s">
        <v>29940</v>
      </c>
      <c r="D3050" s="59" t="s">
        <v>29941</v>
      </c>
      <c r="E3050" s="59" t="s">
        <v>18516</v>
      </c>
      <c r="F3050" s="59" t="s">
        <v>18516</v>
      </c>
      <c r="G3050" s="59" t="s">
        <v>18516</v>
      </c>
      <c r="H3050" s="59" t="s">
        <v>18516</v>
      </c>
      <c r="I3050" s="59" t="s">
        <v>18516</v>
      </c>
      <c r="J3050" s="59" t="s">
        <v>18516</v>
      </c>
      <c r="K3050" s="59" t="s">
        <v>29707</v>
      </c>
      <c r="L3050" s="59" t="s">
        <v>18516</v>
      </c>
      <c r="M3050" s="59" t="s">
        <v>18516</v>
      </c>
    </row>
    <row r="3051" spans="1:18" s="59" customFormat="1" ht="14.25">
      <c r="A3051" s="59" t="s">
        <v>17200</v>
      </c>
      <c r="B3051" s="59" t="s">
        <v>33653</v>
      </c>
      <c r="C3051" s="59" t="s">
        <v>29493</v>
      </c>
      <c r="D3051" s="59" t="s">
        <v>29494</v>
      </c>
      <c r="E3051" s="59" t="s">
        <v>18516</v>
      </c>
      <c r="F3051" s="59" t="s">
        <v>18516</v>
      </c>
      <c r="G3051" s="59" t="s">
        <v>18516</v>
      </c>
      <c r="H3051" s="59" t="s">
        <v>18516</v>
      </c>
      <c r="I3051" s="59" t="s">
        <v>18516</v>
      </c>
      <c r="J3051" s="59" t="s">
        <v>18516</v>
      </c>
      <c r="K3051" s="59" t="s">
        <v>29707</v>
      </c>
      <c r="L3051" s="59" t="s">
        <v>18516</v>
      </c>
      <c r="M3051" s="59" t="s">
        <v>18516</v>
      </c>
    </row>
    <row r="3052" spans="1:18" s="59" customFormat="1" ht="14.25">
      <c r="A3052" s="59" t="s">
        <v>17203</v>
      </c>
      <c r="B3052" s="59" t="s">
        <v>33654</v>
      </c>
      <c r="C3052" s="59" t="s">
        <v>29493</v>
      </c>
      <c r="D3052" s="59" t="s">
        <v>29494</v>
      </c>
      <c r="E3052" s="59" t="s">
        <v>18516</v>
      </c>
      <c r="F3052" s="59" t="s">
        <v>18516</v>
      </c>
      <c r="G3052" s="59" t="s">
        <v>18516</v>
      </c>
      <c r="H3052" s="59" t="s">
        <v>18516</v>
      </c>
      <c r="I3052" s="59" t="s">
        <v>18516</v>
      </c>
      <c r="J3052" s="59" t="s">
        <v>18516</v>
      </c>
      <c r="K3052" s="59" t="s">
        <v>29707</v>
      </c>
      <c r="L3052" s="59" t="s">
        <v>18516</v>
      </c>
      <c r="M3052" s="59" t="s">
        <v>18516</v>
      </c>
    </row>
    <row r="3053" spans="1:18" s="59" customFormat="1" ht="14.25">
      <c r="A3053" s="59" t="s">
        <v>17191</v>
      </c>
      <c r="B3053" s="59" t="s">
        <v>33655</v>
      </c>
      <c r="C3053" s="59" t="s">
        <v>33656</v>
      </c>
      <c r="D3053" s="59" t="s">
        <v>33657</v>
      </c>
      <c r="E3053" s="164">
        <v>279</v>
      </c>
      <c r="F3053" s="164">
        <v>279</v>
      </c>
      <c r="G3053" s="59" t="s">
        <v>18516</v>
      </c>
      <c r="H3053" s="59" t="s">
        <v>18516</v>
      </c>
      <c r="I3053" s="164">
        <v>82.57</v>
      </c>
      <c r="J3053" s="164">
        <v>361.57</v>
      </c>
      <c r="K3053" s="59">
        <v>0</v>
      </c>
      <c r="L3053" s="59" t="s">
        <v>18516</v>
      </c>
      <c r="M3053" s="59" t="s">
        <v>29935</v>
      </c>
    </row>
    <row r="3054" spans="1:18" s="59" customFormat="1" ht="14.25">
      <c r="A3054" s="59" t="s">
        <v>17194</v>
      </c>
      <c r="B3054" s="59" t="s">
        <v>33658</v>
      </c>
      <c r="C3054" s="59" t="s">
        <v>33656</v>
      </c>
      <c r="D3054" s="59" t="s">
        <v>33657</v>
      </c>
      <c r="E3054" s="59" t="s">
        <v>18516</v>
      </c>
      <c r="F3054" s="59" t="s">
        <v>18516</v>
      </c>
      <c r="G3054" s="59" t="s">
        <v>18516</v>
      </c>
      <c r="H3054" s="59" t="s">
        <v>18516</v>
      </c>
      <c r="I3054" s="59" t="s">
        <v>18516</v>
      </c>
      <c r="J3054" s="59" t="s">
        <v>18516</v>
      </c>
      <c r="K3054" s="59" t="s">
        <v>29707</v>
      </c>
      <c r="L3054" s="59" t="s">
        <v>18516</v>
      </c>
      <c r="M3054" s="59" t="s">
        <v>18516</v>
      </c>
    </row>
    <row r="3055" spans="1:18" s="59" customFormat="1" ht="14.25">
      <c r="A3055" s="59" t="s">
        <v>17197</v>
      </c>
      <c r="B3055" s="59" t="s">
        <v>33659</v>
      </c>
      <c r="C3055" s="59" t="s">
        <v>33656</v>
      </c>
      <c r="D3055" s="59" t="s">
        <v>33657</v>
      </c>
      <c r="E3055" s="164">
        <v>279</v>
      </c>
      <c r="F3055" s="164">
        <v>279</v>
      </c>
      <c r="G3055" s="59" t="s">
        <v>18516</v>
      </c>
      <c r="H3055" s="59" t="s">
        <v>18516</v>
      </c>
      <c r="I3055" s="164">
        <v>82.57</v>
      </c>
      <c r="J3055" s="164">
        <v>361.57</v>
      </c>
      <c r="K3055" s="59">
        <v>0</v>
      </c>
      <c r="L3055" s="59" t="s">
        <v>18516</v>
      </c>
      <c r="M3055" s="59" t="s">
        <v>18516</v>
      </c>
    </row>
    <row r="3056" spans="1:18" s="59" customFormat="1" ht="14.25">
      <c r="A3056" s="59" t="s">
        <v>17188</v>
      </c>
      <c r="B3056" s="59" t="s">
        <v>33660</v>
      </c>
      <c r="C3056" s="59" t="s">
        <v>33656</v>
      </c>
      <c r="D3056" s="59" t="s">
        <v>33657</v>
      </c>
      <c r="E3056" s="59" t="s">
        <v>18516</v>
      </c>
      <c r="F3056" s="59" t="s">
        <v>18516</v>
      </c>
      <c r="G3056" s="59" t="s">
        <v>18516</v>
      </c>
      <c r="H3056" s="59" t="s">
        <v>18516</v>
      </c>
      <c r="I3056" s="59" t="s">
        <v>18516</v>
      </c>
      <c r="J3056" s="59" t="s">
        <v>18516</v>
      </c>
      <c r="K3056" s="59" t="s">
        <v>29707</v>
      </c>
      <c r="L3056" s="59" t="s">
        <v>18516</v>
      </c>
      <c r="M3056" s="59" t="s">
        <v>18516</v>
      </c>
    </row>
    <row r="3057" spans="1:18" s="59" customFormat="1" ht="14.25">
      <c r="A3057" s="59" t="s">
        <v>10830</v>
      </c>
      <c r="B3057" s="59" t="s">
        <v>31240</v>
      </c>
      <c r="C3057" s="59" t="s">
        <v>30281</v>
      </c>
      <c r="D3057" s="59" t="s">
        <v>30282</v>
      </c>
      <c r="E3057" s="59" t="s">
        <v>18516</v>
      </c>
      <c r="F3057" s="59" t="s">
        <v>18516</v>
      </c>
      <c r="G3057" s="59" t="s">
        <v>18516</v>
      </c>
      <c r="H3057" s="59" t="s">
        <v>18516</v>
      </c>
      <c r="I3057" s="59" t="s">
        <v>18516</v>
      </c>
      <c r="J3057" s="59" t="s">
        <v>18516</v>
      </c>
      <c r="K3057" s="59" t="s">
        <v>29707</v>
      </c>
      <c r="L3057" s="59" t="s">
        <v>18516</v>
      </c>
      <c r="M3057" s="59" t="s">
        <v>18516</v>
      </c>
    </row>
    <row r="3058" spans="1:18" s="59" customFormat="1" ht="14.25">
      <c r="A3058" s="59" t="s">
        <v>17075</v>
      </c>
      <c r="B3058" s="59" t="s">
        <v>33661</v>
      </c>
      <c r="C3058" s="59" t="s">
        <v>29414</v>
      </c>
      <c r="D3058" s="59" t="s">
        <v>29415</v>
      </c>
      <c r="E3058" s="164">
        <v>300</v>
      </c>
      <c r="F3058" s="164">
        <v>240</v>
      </c>
      <c r="G3058" s="165">
        <v>0.8</v>
      </c>
      <c r="H3058" s="59" t="s">
        <v>18516</v>
      </c>
      <c r="I3058" s="164">
        <v>91.02</v>
      </c>
      <c r="J3058" s="164">
        <v>331.02</v>
      </c>
      <c r="K3058" s="59">
        <v>0</v>
      </c>
      <c r="L3058" s="59" t="s">
        <v>18516</v>
      </c>
      <c r="M3058" s="59" t="s">
        <v>18516</v>
      </c>
    </row>
    <row r="3059" spans="1:18" s="59" customFormat="1" ht="14.25">
      <c r="A3059" s="59" t="s">
        <v>33662</v>
      </c>
      <c r="B3059" s="59" t="s">
        <v>33663</v>
      </c>
      <c r="C3059" s="59" t="s">
        <v>31289</v>
      </c>
      <c r="D3059" s="59" t="s">
        <v>31290</v>
      </c>
      <c r="E3059" s="164">
        <v>80</v>
      </c>
      <c r="F3059" s="164">
        <v>80</v>
      </c>
      <c r="G3059" s="59" t="s">
        <v>18516</v>
      </c>
      <c r="H3059" s="59" t="s">
        <v>18516</v>
      </c>
      <c r="I3059" s="164">
        <v>38.2</v>
      </c>
      <c r="J3059" s="164">
        <v>118.2</v>
      </c>
      <c r="K3059" s="59">
        <v>0</v>
      </c>
      <c r="L3059" s="59" t="s">
        <v>18516</v>
      </c>
      <c r="M3059" s="59" t="s">
        <v>18516</v>
      </c>
    </row>
    <row r="3060" spans="1:18" s="59" customFormat="1" ht="14.25">
      <c r="A3060" s="59" t="s">
        <v>21550</v>
      </c>
      <c r="B3060" s="59" t="s">
        <v>33664</v>
      </c>
      <c r="C3060" s="59" t="s">
        <v>31289</v>
      </c>
      <c r="D3060" s="59" t="s">
        <v>31290</v>
      </c>
      <c r="E3060" s="164">
        <v>95</v>
      </c>
      <c r="F3060" s="164">
        <v>87.4</v>
      </c>
      <c r="G3060" s="165">
        <v>0.92</v>
      </c>
      <c r="H3060" s="59" t="s">
        <v>18516</v>
      </c>
      <c r="I3060" s="164">
        <v>41.05</v>
      </c>
      <c r="J3060" s="164">
        <v>128.45</v>
      </c>
      <c r="K3060" s="59">
        <v>2</v>
      </c>
      <c r="L3060" s="59" t="s">
        <v>18516</v>
      </c>
      <c r="M3060" s="59" t="s">
        <v>18516</v>
      </c>
    </row>
    <row r="3061" spans="1:18" s="59" customFormat="1" ht="14.25">
      <c r="A3061" s="59" t="s">
        <v>33665</v>
      </c>
      <c r="B3061" s="59" t="s">
        <v>33666</v>
      </c>
      <c r="C3061" s="59" t="s">
        <v>29414</v>
      </c>
      <c r="D3061" s="59" t="s">
        <v>29415</v>
      </c>
      <c r="E3061" s="164">
        <v>385</v>
      </c>
      <c r="F3061" s="164">
        <v>385</v>
      </c>
      <c r="G3061" s="59" t="s">
        <v>18516</v>
      </c>
      <c r="H3061" s="59" t="s">
        <v>18516</v>
      </c>
      <c r="I3061" s="164">
        <v>129.28</v>
      </c>
      <c r="J3061" s="164">
        <v>514.28</v>
      </c>
      <c r="K3061" s="59">
        <v>49</v>
      </c>
      <c r="L3061" s="59" t="s">
        <v>18516</v>
      </c>
      <c r="M3061" s="59" t="s">
        <v>18516</v>
      </c>
    </row>
    <row r="3062" spans="1:18" s="59" customFormat="1" ht="14.25">
      <c r="A3062" s="59" t="s">
        <v>17072</v>
      </c>
      <c r="B3062" s="59" t="s">
        <v>33667</v>
      </c>
      <c r="C3062" s="59" t="s">
        <v>29414</v>
      </c>
      <c r="D3062" s="59" t="s">
        <v>29415</v>
      </c>
      <c r="E3062" s="164">
        <v>300</v>
      </c>
      <c r="F3062" s="164">
        <v>240</v>
      </c>
      <c r="G3062" s="165">
        <v>0.8</v>
      </c>
      <c r="H3062" s="59" t="s">
        <v>18516</v>
      </c>
      <c r="I3062" s="164">
        <v>91.02</v>
      </c>
      <c r="J3062" s="164">
        <v>331.02</v>
      </c>
      <c r="K3062" s="59">
        <v>0</v>
      </c>
      <c r="L3062" s="59" t="s">
        <v>18516</v>
      </c>
      <c r="M3062" s="59" t="s">
        <v>18516</v>
      </c>
    </row>
    <row r="3063" spans="1:18" s="59" customFormat="1" ht="14.25">
      <c r="A3063" s="59" t="s">
        <v>17046</v>
      </c>
      <c r="B3063" s="59" t="s">
        <v>33668</v>
      </c>
      <c r="C3063" s="59" t="s">
        <v>29506</v>
      </c>
      <c r="D3063" s="59" t="s">
        <v>29507</v>
      </c>
      <c r="E3063" s="164">
        <v>135</v>
      </c>
      <c r="F3063" s="164">
        <v>72</v>
      </c>
      <c r="G3063" s="165">
        <v>0.53</v>
      </c>
      <c r="H3063" s="59" t="s">
        <v>18516</v>
      </c>
      <c r="I3063" s="164">
        <v>36.78</v>
      </c>
      <c r="J3063" s="164">
        <v>108.78</v>
      </c>
      <c r="K3063" s="59">
        <v>126</v>
      </c>
      <c r="L3063" s="59" t="s">
        <v>18516</v>
      </c>
      <c r="M3063" s="59" t="s">
        <v>18516</v>
      </c>
    </row>
    <row r="3064" spans="1:18" s="59" customFormat="1" ht="14.25">
      <c r="A3064" s="59" t="s">
        <v>13267</v>
      </c>
      <c r="B3064" s="59" t="s">
        <v>33669</v>
      </c>
      <c r="C3064" s="59" t="s">
        <v>29583</v>
      </c>
      <c r="D3064" s="59" t="s">
        <v>29583</v>
      </c>
      <c r="E3064" s="59" t="s">
        <v>18516</v>
      </c>
      <c r="F3064" s="59" t="s">
        <v>18516</v>
      </c>
      <c r="G3064" s="59" t="s">
        <v>18516</v>
      </c>
      <c r="H3064" s="59" t="s">
        <v>18516</v>
      </c>
      <c r="I3064" s="59" t="s">
        <v>18516</v>
      </c>
      <c r="J3064" s="59" t="s">
        <v>18516</v>
      </c>
      <c r="K3064" s="59" t="s">
        <v>29707</v>
      </c>
      <c r="L3064" s="59" t="s">
        <v>18516</v>
      </c>
      <c r="M3064" s="59" t="s">
        <v>18516</v>
      </c>
    </row>
    <row r="3065" spans="1:18" s="59" customFormat="1" ht="14.25">
      <c r="A3065" s="59" t="s">
        <v>16780</v>
      </c>
      <c r="B3065" s="59" t="s">
        <v>33670</v>
      </c>
      <c r="C3065" s="59" t="s">
        <v>29583</v>
      </c>
      <c r="D3065" s="59" t="s">
        <v>29583</v>
      </c>
      <c r="E3065" s="59" t="s">
        <v>18516</v>
      </c>
      <c r="F3065" s="59" t="s">
        <v>18516</v>
      </c>
      <c r="G3065" s="59" t="s">
        <v>18516</v>
      </c>
      <c r="H3065" s="59" t="s">
        <v>18516</v>
      </c>
      <c r="I3065" s="59" t="s">
        <v>18516</v>
      </c>
      <c r="J3065" s="59" t="s">
        <v>18516</v>
      </c>
      <c r="K3065" s="59" t="s">
        <v>29707</v>
      </c>
      <c r="L3065" s="59" t="s">
        <v>18516</v>
      </c>
      <c r="M3065" s="59" t="s">
        <v>18516</v>
      </c>
    </row>
    <row r="3066" spans="1:18" s="59" customFormat="1" ht="14.25">
      <c r="A3066" s="59" t="s">
        <v>17038</v>
      </c>
      <c r="B3066" s="59" t="s">
        <v>33671</v>
      </c>
      <c r="C3066" s="59" t="s">
        <v>29881</v>
      </c>
      <c r="D3066" s="59" t="s">
        <v>29882</v>
      </c>
      <c r="E3066" s="164">
        <v>334</v>
      </c>
      <c r="F3066" s="164">
        <v>334</v>
      </c>
      <c r="G3066" s="59" t="s">
        <v>18516</v>
      </c>
      <c r="H3066" s="59" t="s">
        <v>18516</v>
      </c>
      <c r="I3066" s="164">
        <v>187.07</v>
      </c>
      <c r="J3066" s="164">
        <v>521.07</v>
      </c>
      <c r="K3066" s="59">
        <v>0</v>
      </c>
      <c r="L3066" s="59" t="s">
        <v>18516</v>
      </c>
      <c r="M3066" s="59" t="s">
        <v>18516</v>
      </c>
    </row>
    <row r="3067" spans="1:18" s="59" customFormat="1" ht="14.25">
      <c r="A3067" s="59" t="s">
        <v>17035</v>
      </c>
      <c r="B3067" s="59" t="s">
        <v>33672</v>
      </c>
      <c r="C3067" s="59" t="s">
        <v>29881</v>
      </c>
      <c r="D3067" s="59" t="s">
        <v>29882</v>
      </c>
      <c r="E3067" s="59" t="s">
        <v>18516</v>
      </c>
      <c r="F3067" s="59" t="s">
        <v>18516</v>
      </c>
      <c r="G3067" s="59" t="s">
        <v>18516</v>
      </c>
      <c r="H3067" s="59" t="s">
        <v>18516</v>
      </c>
      <c r="I3067" s="59" t="s">
        <v>18516</v>
      </c>
      <c r="J3067" s="59" t="s">
        <v>18516</v>
      </c>
      <c r="K3067" s="59" t="s">
        <v>29707</v>
      </c>
      <c r="L3067" s="59" t="s">
        <v>18516</v>
      </c>
      <c r="M3067" s="59" t="s">
        <v>18516</v>
      </c>
    </row>
    <row r="3068" spans="1:18" s="59" customFormat="1" ht="14.25">
      <c r="A3068" s="59" t="s">
        <v>17032</v>
      </c>
      <c r="B3068" s="59" t="s">
        <v>33673</v>
      </c>
      <c r="C3068" s="59" t="s">
        <v>29881</v>
      </c>
      <c r="D3068" s="59" t="s">
        <v>29882</v>
      </c>
      <c r="E3068" s="164">
        <v>314</v>
      </c>
      <c r="F3068" s="164">
        <v>314</v>
      </c>
      <c r="G3068" s="59" t="s">
        <v>18516</v>
      </c>
      <c r="H3068" s="59" t="s">
        <v>18516</v>
      </c>
      <c r="I3068" s="164">
        <v>182.68</v>
      </c>
      <c r="J3068" s="164">
        <v>496.68</v>
      </c>
      <c r="K3068" s="59">
        <v>0</v>
      </c>
      <c r="L3068" s="59" t="s">
        <v>18516</v>
      </c>
      <c r="M3068" s="59" t="s">
        <v>18516</v>
      </c>
    </row>
    <row r="3069" spans="1:18" s="59" customFormat="1" ht="14.25">
      <c r="A3069" s="59" t="s">
        <v>17029</v>
      </c>
      <c r="B3069" s="59" t="s">
        <v>33674</v>
      </c>
      <c r="C3069" s="59" t="s">
        <v>29881</v>
      </c>
      <c r="D3069" s="59" t="s">
        <v>29882</v>
      </c>
      <c r="E3069" s="59" t="s">
        <v>18516</v>
      </c>
      <c r="F3069" s="59" t="s">
        <v>18516</v>
      </c>
      <c r="G3069" s="59" t="s">
        <v>18516</v>
      </c>
      <c r="H3069" s="59" t="s">
        <v>18516</v>
      </c>
      <c r="I3069" s="59" t="s">
        <v>18516</v>
      </c>
      <c r="J3069" s="59" t="s">
        <v>18516</v>
      </c>
      <c r="K3069" s="59" t="s">
        <v>29707</v>
      </c>
      <c r="L3069" s="59" t="s">
        <v>18516</v>
      </c>
      <c r="M3069" s="59" t="s">
        <v>18516</v>
      </c>
    </row>
    <row r="3070" spans="1:18" s="59" customFormat="1" ht="14.25">
      <c r="A3070" s="59" t="s">
        <v>33675</v>
      </c>
      <c r="B3070" s="59" t="s">
        <v>33062</v>
      </c>
      <c r="C3070" s="59" t="s">
        <v>33063</v>
      </c>
      <c r="D3070" s="59" t="s">
        <v>33064</v>
      </c>
      <c r="E3070" s="164">
        <v>135.18</v>
      </c>
      <c r="F3070" s="164">
        <v>54.07</v>
      </c>
      <c r="G3070" s="165">
        <v>0.39</v>
      </c>
      <c r="H3070" s="59" t="s">
        <v>18516</v>
      </c>
      <c r="I3070" s="164">
        <v>81.32</v>
      </c>
      <c r="J3070" s="164">
        <v>135.39</v>
      </c>
      <c r="K3070" s="59">
        <v>29</v>
      </c>
      <c r="L3070" s="59" t="s">
        <v>18516</v>
      </c>
      <c r="M3070" s="59" t="s">
        <v>18516</v>
      </c>
    </row>
    <row r="3071" spans="1:18" s="59" customFormat="1" ht="14.25">
      <c r="A3071" s="59" t="s">
        <v>33676</v>
      </c>
      <c r="B3071" s="59" t="s">
        <v>33677</v>
      </c>
      <c r="C3071" s="59" t="s">
        <v>29893</v>
      </c>
      <c r="D3071" s="59" t="s">
        <v>29894</v>
      </c>
      <c r="E3071" s="164">
        <v>189</v>
      </c>
      <c r="F3071" s="164">
        <v>159</v>
      </c>
      <c r="G3071" s="165">
        <v>0.84</v>
      </c>
      <c r="H3071" s="59" t="s">
        <v>18516</v>
      </c>
      <c r="I3071" s="164">
        <v>92.48</v>
      </c>
      <c r="J3071" s="164">
        <v>251.48</v>
      </c>
      <c r="K3071" s="59">
        <v>13</v>
      </c>
      <c r="L3071" s="59" t="s">
        <v>18516</v>
      </c>
      <c r="M3071" s="59" t="s">
        <v>18516</v>
      </c>
    </row>
    <row r="3072" spans="1:18" s="59" customFormat="1" ht="14.25">
      <c r="A3072" s="59" t="s">
        <v>33678</v>
      </c>
      <c r="B3072" s="59" t="s">
        <v>32019</v>
      </c>
      <c r="C3072" s="59" t="s">
        <v>29893</v>
      </c>
      <c r="D3072" s="59" t="s">
        <v>29894</v>
      </c>
      <c r="E3072" s="59" t="s">
        <v>18516</v>
      </c>
      <c r="F3072" s="59" t="s">
        <v>18516</v>
      </c>
      <c r="G3072" s="59" t="s">
        <v>18516</v>
      </c>
      <c r="H3072" s="59" t="s">
        <v>18516</v>
      </c>
      <c r="I3072" s="59" t="s">
        <v>18516</v>
      </c>
      <c r="J3072" s="59" t="s">
        <v>18516</v>
      </c>
      <c r="K3072" s="59" t="s">
        <v>29707</v>
      </c>
      <c r="L3072" s="59" t="s">
        <v>18516</v>
      </c>
      <c r="M3072" s="59" t="s">
        <v>18516</v>
      </c>
    </row>
    <row r="3073" spans="1:18" s="59" customFormat="1" ht="14.25">
      <c r="A3073" s="59" t="s">
        <v>4039</v>
      </c>
      <c r="B3073" s="59" t="s">
        <v>33679</v>
      </c>
      <c r="C3073" s="59" t="s">
        <v>29619</v>
      </c>
      <c r="D3073" s="59" t="s">
        <v>29620</v>
      </c>
      <c r="E3073" s="164">
        <v>269</v>
      </c>
      <c r="F3073" s="164">
        <v>189</v>
      </c>
      <c r="G3073" s="165">
        <v>0.7</v>
      </c>
      <c r="H3073" s="59" t="s">
        <v>18516</v>
      </c>
      <c r="I3073" s="164">
        <v>104.9</v>
      </c>
      <c r="J3073" s="164">
        <v>293.9</v>
      </c>
      <c r="K3073" s="59">
        <v>27</v>
      </c>
      <c r="L3073" s="59" t="s">
        <v>18516</v>
      </c>
      <c r="M3073" s="59" t="s">
        <v>18516</v>
      </c>
    </row>
    <row r="3074" spans="1:18" s="59" customFormat="1" ht="14.25">
      <c r="A3074" s="59" t="s">
        <v>13010</v>
      </c>
      <c r="B3074" s="59" t="s">
        <v>33680</v>
      </c>
      <c r="C3074" s="59" t="s">
        <v>29619</v>
      </c>
      <c r="D3074" s="59" t="s">
        <v>29620</v>
      </c>
      <c r="E3074" s="164">
        <v>269</v>
      </c>
      <c r="F3074" s="164">
        <v>197</v>
      </c>
      <c r="G3074" s="165">
        <v>0.73</v>
      </c>
      <c r="H3074" s="59" t="s">
        <v>18516</v>
      </c>
      <c r="I3074" s="164">
        <v>104.9</v>
      </c>
      <c r="J3074" s="164">
        <v>301.9</v>
      </c>
      <c r="K3074" s="59">
        <v>9</v>
      </c>
      <c r="L3074" s="59" t="s">
        <v>18516</v>
      </c>
      <c r="M3074" s="59" t="s">
        <v>18516</v>
      </c>
    </row>
    <row r="3075" spans="1:18" s="59" customFormat="1" ht="14.25">
      <c r="A3075" s="59" t="s">
        <v>13013</v>
      </c>
      <c r="B3075" s="59" t="s">
        <v>33681</v>
      </c>
      <c r="C3075" s="59" t="s">
        <v>29619</v>
      </c>
      <c r="D3075" s="59" t="s">
        <v>29620</v>
      </c>
      <c r="E3075" s="164">
        <v>269</v>
      </c>
      <c r="F3075" s="164">
        <v>197</v>
      </c>
      <c r="G3075" s="165">
        <v>0.73</v>
      </c>
      <c r="H3075" s="59" t="s">
        <v>18516</v>
      </c>
      <c r="I3075" s="164">
        <v>104.9</v>
      </c>
      <c r="J3075" s="164">
        <v>301.9</v>
      </c>
      <c r="K3075" s="59">
        <v>6</v>
      </c>
      <c r="L3075" s="59" t="s">
        <v>18516</v>
      </c>
      <c r="M3075" s="59" t="s">
        <v>18516</v>
      </c>
    </row>
    <row r="3076" spans="1:18" s="59" customFormat="1" ht="14.25">
      <c r="A3076" s="59" t="s">
        <v>33682</v>
      </c>
      <c r="B3076" s="59" t="s">
        <v>33683</v>
      </c>
      <c r="C3076" s="59" t="s">
        <v>29562</v>
      </c>
      <c r="D3076" s="59" t="s">
        <v>29562</v>
      </c>
      <c r="E3076" s="59" t="s">
        <v>18516</v>
      </c>
      <c r="F3076" s="59" t="s">
        <v>18516</v>
      </c>
      <c r="G3076" s="59" t="s">
        <v>18516</v>
      </c>
      <c r="H3076" s="59" t="s">
        <v>18516</v>
      </c>
      <c r="I3076" s="59" t="s">
        <v>18516</v>
      </c>
      <c r="J3076" s="59" t="s">
        <v>18516</v>
      </c>
      <c r="K3076" s="59" t="s">
        <v>29707</v>
      </c>
      <c r="L3076" s="59" t="s">
        <v>18516</v>
      </c>
      <c r="M3076" s="59" t="s">
        <v>18516</v>
      </c>
    </row>
    <row r="3077" spans="1:18" s="59" customFormat="1" ht="14.25">
      <c r="A3077" s="59" t="s">
        <v>5269</v>
      </c>
      <c r="B3077" s="59" t="s">
        <v>33684</v>
      </c>
      <c r="C3077" s="59" t="s">
        <v>30693</v>
      </c>
      <c r="D3077" s="59" t="s">
        <v>30694</v>
      </c>
      <c r="E3077" s="164">
        <v>200</v>
      </c>
      <c r="F3077" s="164">
        <v>190</v>
      </c>
      <c r="G3077" s="165">
        <v>0.95</v>
      </c>
      <c r="H3077" s="59" t="s">
        <v>18516</v>
      </c>
      <c r="I3077" s="164">
        <v>98.65</v>
      </c>
      <c r="J3077" s="164">
        <v>288.65</v>
      </c>
      <c r="K3077" s="59">
        <v>120</v>
      </c>
      <c r="L3077" s="59" t="s">
        <v>18516</v>
      </c>
      <c r="M3077" s="59" t="s">
        <v>18516</v>
      </c>
    </row>
    <row r="3078" spans="1:18" s="59" customFormat="1" ht="14.25">
      <c r="A3078" s="59" t="s">
        <v>33685</v>
      </c>
      <c r="B3078" s="59" t="s">
        <v>33686</v>
      </c>
      <c r="C3078" s="59" t="s">
        <v>33687</v>
      </c>
      <c r="D3078" s="59" t="s">
        <v>33688</v>
      </c>
      <c r="E3078" s="59" t="s">
        <v>18516</v>
      </c>
      <c r="F3078" s="59" t="s">
        <v>18516</v>
      </c>
      <c r="G3078" s="59" t="s">
        <v>18516</v>
      </c>
      <c r="H3078" s="59" t="s">
        <v>18516</v>
      </c>
      <c r="I3078" s="59" t="s">
        <v>18516</v>
      </c>
      <c r="J3078" s="59" t="s">
        <v>18516</v>
      </c>
      <c r="K3078" s="59" t="s">
        <v>29707</v>
      </c>
      <c r="L3078" s="59" t="s">
        <v>18516</v>
      </c>
      <c r="M3078" s="59" t="s">
        <v>18516</v>
      </c>
    </row>
    <row r="3079" spans="1:18" s="59" customFormat="1" ht="14.25">
      <c r="A3079" s="59" t="s">
        <v>27526</v>
      </c>
      <c r="B3079" s="59" t="s">
        <v>33689</v>
      </c>
      <c r="C3079" s="59" t="s">
        <v>29414</v>
      </c>
      <c r="D3079" s="59" t="s">
        <v>29415</v>
      </c>
      <c r="E3079" s="59" t="s">
        <v>18516</v>
      </c>
      <c r="F3079" s="59" t="s">
        <v>18516</v>
      </c>
      <c r="G3079" s="59" t="s">
        <v>18516</v>
      </c>
      <c r="H3079" s="59" t="s">
        <v>18516</v>
      </c>
      <c r="I3079" s="59" t="s">
        <v>18516</v>
      </c>
      <c r="J3079" s="59" t="s">
        <v>18516</v>
      </c>
      <c r="K3079" s="59" t="s">
        <v>29707</v>
      </c>
      <c r="L3079" s="59" t="s">
        <v>18516</v>
      </c>
      <c r="M3079" s="59" t="s">
        <v>18516</v>
      </c>
    </row>
    <row r="3080" spans="1:18" s="59" customFormat="1" ht="14.25">
      <c r="A3080" s="59" t="s">
        <v>27529</v>
      </c>
      <c r="B3080" s="59" t="s">
        <v>33690</v>
      </c>
      <c r="C3080" s="59" t="s">
        <v>29414</v>
      </c>
      <c r="D3080" s="59" t="s">
        <v>29415</v>
      </c>
      <c r="E3080" s="59" t="s">
        <v>18516</v>
      </c>
      <c r="F3080" s="59" t="s">
        <v>18516</v>
      </c>
      <c r="G3080" s="59" t="s">
        <v>18516</v>
      </c>
      <c r="H3080" s="59" t="s">
        <v>18516</v>
      </c>
      <c r="I3080" s="59" t="s">
        <v>18516</v>
      </c>
      <c r="J3080" s="59" t="s">
        <v>18516</v>
      </c>
      <c r="K3080" s="59" t="s">
        <v>29707</v>
      </c>
      <c r="L3080" s="59" t="s">
        <v>18516</v>
      </c>
      <c r="M3080" s="59" t="s">
        <v>18516</v>
      </c>
    </row>
    <row r="3081" spans="1:18" s="59" customFormat="1" ht="14.25">
      <c r="A3081" s="59" t="s">
        <v>17409</v>
      </c>
      <c r="B3081" s="59" t="s">
        <v>33691</v>
      </c>
      <c r="C3081" s="59" t="s">
        <v>29414</v>
      </c>
      <c r="D3081" s="59" t="s">
        <v>29415</v>
      </c>
      <c r="E3081" s="164">
        <v>195</v>
      </c>
      <c r="F3081" s="164">
        <v>170</v>
      </c>
      <c r="G3081" s="165">
        <v>0.87</v>
      </c>
      <c r="H3081" s="59" t="s">
        <v>18516</v>
      </c>
      <c r="I3081" s="164">
        <v>53.21</v>
      </c>
      <c r="J3081" s="164">
        <v>223.21</v>
      </c>
      <c r="K3081" s="59">
        <v>128</v>
      </c>
      <c r="L3081" s="59" t="s">
        <v>18516</v>
      </c>
      <c r="M3081" s="59" t="s">
        <v>18516</v>
      </c>
    </row>
    <row r="3082" spans="1:18" s="59" customFormat="1" ht="14.25">
      <c r="A3082" s="59" t="s">
        <v>17406</v>
      </c>
      <c r="B3082" s="59" t="s">
        <v>33692</v>
      </c>
      <c r="C3082" s="59" t="s">
        <v>29414</v>
      </c>
      <c r="D3082" s="59" t="s">
        <v>29415</v>
      </c>
      <c r="E3082" s="164">
        <v>195</v>
      </c>
      <c r="F3082" s="164">
        <v>170</v>
      </c>
      <c r="G3082" s="165">
        <v>0.87</v>
      </c>
      <c r="H3082" s="59" t="s">
        <v>18516</v>
      </c>
      <c r="I3082" s="164">
        <v>53.21</v>
      </c>
      <c r="J3082" s="164">
        <v>223.21</v>
      </c>
      <c r="K3082" s="59">
        <v>79</v>
      </c>
      <c r="L3082" s="59" t="s">
        <v>18516</v>
      </c>
      <c r="M3082" s="59" t="s">
        <v>18516</v>
      </c>
    </row>
    <row r="3083" spans="1:18" s="59" customFormat="1" ht="14.25">
      <c r="A3083" s="59" t="s">
        <v>16943</v>
      </c>
      <c r="B3083" s="59" t="s">
        <v>33693</v>
      </c>
      <c r="C3083" s="59" t="s">
        <v>33244</v>
      </c>
      <c r="D3083" s="59" t="s">
        <v>33245</v>
      </c>
      <c r="E3083" s="59" t="s">
        <v>18516</v>
      </c>
      <c r="F3083" s="59" t="s">
        <v>18516</v>
      </c>
      <c r="G3083" s="59" t="s">
        <v>18516</v>
      </c>
      <c r="H3083" s="59" t="s">
        <v>18516</v>
      </c>
      <c r="I3083" s="59" t="s">
        <v>18516</v>
      </c>
      <c r="J3083" s="59" t="s">
        <v>18516</v>
      </c>
      <c r="K3083" s="59" t="s">
        <v>29707</v>
      </c>
      <c r="L3083" s="59" t="s">
        <v>18516</v>
      </c>
      <c r="M3083" s="59" t="s">
        <v>18516</v>
      </c>
    </row>
    <row r="3084" spans="1:18" s="59" customFormat="1" ht="14.25">
      <c r="A3084" s="59" t="s">
        <v>16946</v>
      </c>
      <c r="B3084" s="59" t="s">
        <v>33694</v>
      </c>
      <c r="C3084" s="59" t="s">
        <v>33244</v>
      </c>
      <c r="D3084" s="59" t="s">
        <v>33245</v>
      </c>
      <c r="E3084" s="59" t="s">
        <v>18516</v>
      </c>
      <c r="F3084" s="59" t="s">
        <v>18516</v>
      </c>
      <c r="G3084" s="59" t="s">
        <v>18516</v>
      </c>
      <c r="H3084" s="59" t="s">
        <v>18516</v>
      </c>
      <c r="I3084" s="59" t="s">
        <v>18516</v>
      </c>
      <c r="J3084" s="59" t="s">
        <v>18516</v>
      </c>
      <c r="K3084" s="59" t="s">
        <v>29707</v>
      </c>
      <c r="L3084" s="59" t="s">
        <v>18516</v>
      </c>
      <c r="M3084" s="59" t="s">
        <v>18516</v>
      </c>
    </row>
    <row r="3085" spans="1:18" s="59" customFormat="1" ht="14.25">
      <c r="A3085" s="59" t="s">
        <v>17051</v>
      </c>
      <c r="B3085" s="59" t="s">
        <v>33695</v>
      </c>
      <c r="C3085" s="59" t="s">
        <v>29881</v>
      </c>
      <c r="D3085" s="59" t="s">
        <v>29882</v>
      </c>
      <c r="E3085" s="164">
        <v>279</v>
      </c>
      <c r="F3085" s="164">
        <v>279</v>
      </c>
      <c r="G3085" s="59" t="s">
        <v>18516</v>
      </c>
      <c r="H3085" s="59" t="s">
        <v>18516</v>
      </c>
      <c r="I3085" s="164">
        <v>135.3</v>
      </c>
      <c r="J3085" s="164">
        <v>414.3</v>
      </c>
      <c r="K3085" s="59">
        <v>0</v>
      </c>
      <c r="L3085" s="59" t="s">
        <v>18516</v>
      </c>
      <c r="M3085" s="59" t="s">
        <v>18516</v>
      </c>
    </row>
    <row r="3086" spans="1:18" s="59" customFormat="1" ht="14.25">
      <c r="A3086" s="59" t="s">
        <v>17054</v>
      </c>
      <c r="B3086" s="59" t="s">
        <v>33696</v>
      </c>
      <c r="C3086" s="59" t="s">
        <v>29881</v>
      </c>
      <c r="D3086" s="59" t="s">
        <v>29882</v>
      </c>
      <c r="E3086" s="164">
        <v>279</v>
      </c>
      <c r="F3086" s="164">
        <v>279</v>
      </c>
      <c r="G3086" s="59" t="s">
        <v>18516</v>
      </c>
      <c r="H3086" s="59" t="s">
        <v>18516</v>
      </c>
      <c r="I3086" s="164">
        <v>135.3</v>
      </c>
      <c r="J3086" s="164">
        <v>414.3</v>
      </c>
      <c r="K3086" s="59">
        <v>0</v>
      </c>
      <c r="L3086" s="59" t="s">
        <v>18516</v>
      </c>
      <c r="M3086" s="59" t="s">
        <v>18516</v>
      </c>
    </row>
    <row r="3087" spans="1:18" s="59" customFormat="1" ht="14.25">
      <c r="A3087" s="59" t="s">
        <v>17060</v>
      </c>
      <c r="B3087" s="59" t="s">
        <v>33697</v>
      </c>
      <c r="C3087" s="59" t="s">
        <v>29881</v>
      </c>
      <c r="D3087" s="59" t="s">
        <v>29882</v>
      </c>
      <c r="E3087" s="164">
        <v>269</v>
      </c>
      <c r="F3087" s="164">
        <v>269</v>
      </c>
      <c r="G3087" s="59" t="s">
        <v>18516</v>
      </c>
      <c r="H3087" s="59" t="s">
        <v>18516</v>
      </c>
      <c r="I3087" s="164">
        <v>151.14</v>
      </c>
      <c r="J3087" s="164">
        <v>420.14</v>
      </c>
      <c r="K3087" s="59">
        <v>0</v>
      </c>
      <c r="L3087" s="59" t="s">
        <v>18516</v>
      </c>
      <c r="M3087" s="59" t="s">
        <v>18516</v>
      </c>
    </row>
    <row r="3088" spans="1:18" s="59" customFormat="1" ht="14.25">
      <c r="A3088" s="59" t="s">
        <v>17057</v>
      </c>
      <c r="B3088" s="59" t="s">
        <v>33698</v>
      </c>
      <c r="C3088" s="59" t="s">
        <v>29881</v>
      </c>
      <c r="D3088" s="59" t="s">
        <v>29882</v>
      </c>
      <c r="E3088" s="164">
        <v>269</v>
      </c>
      <c r="F3088" s="164">
        <v>269</v>
      </c>
      <c r="G3088" s="59" t="s">
        <v>18516</v>
      </c>
      <c r="H3088" s="59" t="s">
        <v>18516</v>
      </c>
      <c r="I3088" s="164">
        <v>151.14</v>
      </c>
      <c r="J3088" s="164">
        <v>420.14</v>
      </c>
      <c r="K3088" s="59">
        <v>0</v>
      </c>
      <c r="L3088" s="59" t="s">
        <v>18516</v>
      </c>
      <c r="M3088" s="59" t="s">
        <v>18516</v>
      </c>
    </row>
    <row r="3089" spans="1:18" s="59" customFormat="1" ht="14.25">
      <c r="A3089" s="59" t="s">
        <v>22070</v>
      </c>
      <c r="B3089" s="59" t="s">
        <v>33699</v>
      </c>
      <c r="C3089" s="59" t="s">
        <v>30420</v>
      </c>
      <c r="D3089" s="59" t="s">
        <v>30421</v>
      </c>
      <c r="E3089" s="164">
        <v>110.43</v>
      </c>
      <c r="F3089" s="164">
        <v>84.5</v>
      </c>
      <c r="G3089" s="165">
        <v>0.76</v>
      </c>
      <c r="H3089" s="59" t="s">
        <v>18516</v>
      </c>
      <c r="I3089" s="164">
        <v>44.79</v>
      </c>
      <c r="J3089" s="164">
        <v>129.29</v>
      </c>
      <c r="K3089" s="59">
        <v>64</v>
      </c>
      <c r="L3089" s="59" t="s">
        <v>29465</v>
      </c>
      <c r="M3089" s="59" t="s">
        <v>30952</v>
      </c>
    </row>
    <row r="3090" spans="1:18" s="59" customFormat="1" ht="14.25">
      <c r="A3090" s="59" t="s">
        <v>5224</v>
      </c>
      <c r="B3090" s="59" t="s">
        <v>33700</v>
      </c>
      <c r="C3090" s="59" t="s">
        <v>33701</v>
      </c>
      <c r="D3090" s="59" t="s">
        <v>33702</v>
      </c>
      <c r="E3090" s="164">
        <v>158.56</v>
      </c>
      <c r="F3090" s="164">
        <v>158.56</v>
      </c>
      <c r="G3090" s="59" t="s">
        <v>18516</v>
      </c>
      <c r="H3090" s="59" t="s">
        <v>18516</v>
      </c>
      <c r="I3090" s="164">
        <v>80.18</v>
      </c>
      <c r="J3090" s="164">
        <v>238.74</v>
      </c>
      <c r="K3090" s="59">
        <v>0</v>
      </c>
      <c r="L3090" s="59" t="s">
        <v>18516</v>
      </c>
      <c r="M3090" s="59" t="s">
        <v>18516</v>
      </c>
    </row>
    <row r="3091" spans="1:18" s="59" customFormat="1" ht="14.25">
      <c r="A3091" s="59" t="s">
        <v>5221</v>
      </c>
      <c r="B3091" s="59" t="s">
        <v>33703</v>
      </c>
      <c r="C3091" s="59" t="s">
        <v>33701</v>
      </c>
      <c r="D3091" s="59" t="s">
        <v>33702</v>
      </c>
      <c r="E3091" s="59" t="s">
        <v>18516</v>
      </c>
      <c r="F3091" s="59" t="s">
        <v>18516</v>
      </c>
      <c r="G3091" s="59" t="s">
        <v>18516</v>
      </c>
      <c r="H3091" s="59" t="s">
        <v>18516</v>
      </c>
      <c r="I3091" s="59" t="s">
        <v>18516</v>
      </c>
      <c r="J3091" s="59" t="s">
        <v>18516</v>
      </c>
      <c r="K3091" s="59" t="s">
        <v>29707</v>
      </c>
      <c r="L3091" s="59" t="s">
        <v>18516</v>
      </c>
      <c r="M3091" s="59" t="s">
        <v>18516</v>
      </c>
    </row>
    <row r="3092" spans="1:18" s="59" customFormat="1" ht="14.25">
      <c r="A3092" s="59" t="s">
        <v>17269</v>
      </c>
      <c r="B3092" s="59" t="s">
        <v>31675</v>
      </c>
      <c r="C3092" s="59" t="s">
        <v>29414</v>
      </c>
      <c r="D3092" s="59" t="s">
        <v>29415</v>
      </c>
      <c r="E3092" s="59" t="s">
        <v>18516</v>
      </c>
      <c r="F3092" s="59" t="s">
        <v>18516</v>
      </c>
      <c r="G3092" s="59" t="s">
        <v>18516</v>
      </c>
      <c r="H3092" s="59" t="s">
        <v>18516</v>
      </c>
      <c r="I3092" s="59" t="s">
        <v>18516</v>
      </c>
      <c r="J3092" s="59" t="s">
        <v>18516</v>
      </c>
      <c r="K3092" s="59" t="s">
        <v>29707</v>
      </c>
      <c r="L3092" s="59" t="s">
        <v>18516</v>
      </c>
      <c r="M3092" s="59" t="s">
        <v>18516</v>
      </c>
    </row>
    <row r="3093" spans="1:18" s="59" customFormat="1" ht="14.25">
      <c r="A3093" s="59" t="s">
        <v>16925</v>
      </c>
      <c r="B3093" s="59" t="s">
        <v>33704</v>
      </c>
      <c r="C3093" s="59" t="s">
        <v>33705</v>
      </c>
      <c r="D3093" s="59" t="s">
        <v>33706</v>
      </c>
      <c r="E3093" s="59" t="s">
        <v>18516</v>
      </c>
      <c r="F3093" s="59" t="s">
        <v>18516</v>
      </c>
      <c r="G3093" s="59" t="s">
        <v>18516</v>
      </c>
      <c r="H3093" s="59" t="s">
        <v>18516</v>
      </c>
      <c r="I3093" s="59" t="s">
        <v>18516</v>
      </c>
      <c r="J3093" s="59" t="s">
        <v>18516</v>
      </c>
      <c r="K3093" s="59" t="s">
        <v>29707</v>
      </c>
      <c r="L3093" s="59" t="s">
        <v>18516</v>
      </c>
      <c r="M3093" s="59" t="s">
        <v>18516</v>
      </c>
    </row>
    <row r="3094" spans="1:18" s="59" customFormat="1" ht="14.25">
      <c r="A3094" s="59" t="s">
        <v>16934</v>
      </c>
      <c r="B3094" s="59" t="s">
        <v>33707</v>
      </c>
      <c r="C3094" s="59" t="s">
        <v>29414</v>
      </c>
      <c r="D3094" s="59" t="s">
        <v>29415</v>
      </c>
      <c r="E3094" s="59" t="s">
        <v>18516</v>
      </c>
      <c r="F3094" s="59" t="s">
        <v>18516</v>
      </c>
      <c r="G3094" s="59" t="s">
        <v>18516</v>
      </c>
      <c r="H3094" s="59" t="s">
        <v>18516</v>
      </c>
      <c r="I3094" s="59" t="s">
        <v>18516</v>
      </c>
      <c r="J3094" s="59" t="s">
        <v>18516</v>
      </c>
      <c r="K3094" s="59" t="s">
        <v>29707</v>
      </c>
      <c r="L3094" s="59" t="s">
        <v>18516</v>
      </c>
      <c r="M3094" s="59" t="s">
        <v>18516</v>
      </c>
    </row>
    <row r="3095" spans="1:18" s="59" customFormat="1" ht="14.25">
      <c r="A3095" s="59" t="s">
        <v>16922</v>
      </c>
      <c r="B3095" s="59" t="s">
        <v>33708</v>
      </c>
      <c r="C3095" s="59" t="s">
        <v>33705</v>
      </c>
      <c r="D3095" s="59" t="s">
        <v>33706</v>
      </c>
      <c r="E3095" s="59" t="s">
        <v>18516</v>
      </c>
      <c r="F3095" s="59" t="s">
        <v>18516</v>
      </c>
      <c r="G3095" s="59" t="s">
        <v>18516</v>
      </c>
      <c r="H3095" s="59" t="s">
        <v>18516</v>
      </c>
      <c r="I3095" s="59" t="s">
        <v>18516</v>
      </c>
      <c r="J3095" s="59" t="s">
        <v>18516</v>
      </c>
      <c r="K3095" s="59" t="s">
        <v>29707</v>
      </c>
      <c r="L3095" s="59" t="s">
        <v>18516</v>
      </c>
      <c r="M3095" s="59" t="s">
        <v>18516</v>
      </c>
    </row>
    <row r="3096" spans="1:18" s="59" customFormat="1" ht="14.25">
      <c r="A3096" s="59" t="s">
        <v>17043</v>
      </c>
      <c r="B3096" s="59" t="s">
        <v>33709</v>
      </c>
      <c r="C3096" s="59" t="s">
        <v>29506</v>
      </c>
      <c r="D3096" s="59" t="s">
        <v>29507</v>
      </c>
      <c r="E3096" s="164">
        <v>135</v>
      </c>
      <c r="F3096" s="164">
        <v>72</v>
      </c>
      <c r="G3096" s="165">
        <v>0.53</v>
      </c>
      <c r="H3096" s="59" t="s">
        <v>18516</v>
      </c>
      <c r="I3096" s="164">
        <v>36.78</v>
      </c>
      <c r="J3096" s="164">
        <v>108.78</v>
      </c>
      <c r="K3096" s="59">
        <v>84</v>
      </c>
      <c r="L3096" s="59" t="s">
        <v>18516</v>
      </c>
      <c r="M3096" s="59" t="s">
        <v>18516</v>
      </c>
    </row>
    <row r="3097" spans="1:18" s="59" customFormat="1" ht="14.25">
      <c r="A3097" s="59" t="s">
        <v>33710</v>
      </c>
      <c r="B3097" s="59" t="s">
        <v>33711</v>
      </c>
      <c r="C3097" s="59" t="s">
        <v>33712</v>
      </c>
      <c r="D3097" s="59" t="s">
        <v>33713</v>
      </c>
      <c r="E3097" s="59" t="s">
        <v>18516</v>
      </c>
      <c r="F3097" s="59" t="s">
        <v>18516</v>
      </c>
      <c r="G3097" s="59" t="s">
        <v>18516</v>
      </c>
      <c r="H3097" s="59" t="s">
        <v>18516</v>
      </c>
      <c r="I3097" s="59" t="s">
        <v>18516</v>
      </c>
      <c r="J3097" s="59" t="s">
        <v>18516</v>
      </c>
      <c r="K3097" s="59" t="s">
        <v>29707</v>
      </c>
      <c r="L3097" s="59" t="s">
        <v>18516</v>
      </c>
      <c r="M3097" s="59" t="s">
        <v>18516</v>
      </c>
    </row>
    <row r="3098" spans="1:18" s="59" customFormat="1" ht="14.25">
      <c r="A3098" s="59" t="s">
        <v>33714</v>
      </c>
      <c r="B3098" s="59" t="s">
        <v>33715</v>
      </c>
      <c r="C3098" s="59" t="s">
        <v>33063</v>
      </c>
      <c r="D3098" s="59" t="s">
        <v>33064</v>
      </c>
      <c r="E3098" s="164">
        <v>128.55</v>
      </c>
      <c r="F3098" s="164">
        <v>51.42</v>
      </c>
      <c r="G3098" s="165">
        <v>0.4</v>
      </c>
      <c r="H3098" s="59" t="s">
        <v>18516</v>
      </c>
      <c r="I3098" s="164">
        <v>104.05</v>
      </c>
      <c r="J3098" s="164">
        <v>155.47</v>
      </c>
      <c r="K3098" s="59">
        <v>21</v>
      </c>
      <c r="L3098" s="59" t="s">
        <v>18516</v>
      </c>
      <c r="M3098" s="59" t="s">
        <v>18516</v>
      </c>
    </row>
    <row r="3099" spans="1:18" s="59" customFormat="1" ht="14.25">
      <c r="A3099" s="59" t="s">
        <v>33716</v>
      </c>
      <c r="B3099" s="59" t="s">
        <v>33715</v>
      </c>
      <c r="C3099" s="59" t="s">
        <v>33063</v>
      </c>
      <c r="D3099" s="59" t="s">
        <v>33064</v>
      </c>
      <c r="E3099" s="164">
        <v>128.55</v>
      </c>
      <c r="F3099" s="164">
        <v>51.42</v>
      </c>
      <c r="G3099" s="165">
        <v>0.4</v>
      </c>
      <c r="H3099" s="59" t="s">
        <v>18516</v>
      </c>
      <c r="I3099" s="164">
        <v>104.05</v>
      </c>
      <c r="J3099" s="164">
        <v>155.47</v>
      </c>
      <c r="K3099" s="59">
        <v>24</v>
      </c>
      <c r="L3099" s="59" t="s">
        <v>18516</v>
      </c>
      <c r="M3099" s="59" t="s">
        <v>18516</v>
      </c>
    </row>
    <row r="3100" spans="1:18" s="59" customFormat="1" ht="14.25">
      <c r="A3100" s="59" t="s">
        <v>16911</v>
      </c>
      <c r="B3100" s="59" t="s">
        <v>33717</v>
      </c>
      <c r="C3100" s="59" t="s">
        <v>33244</v>
      </c>
      <c r="D3100" s="59" t="s">
        <v>33245</v>
      </c>
      <c r="E3100" s="59" t="s">
        <v>18516</v>
      </c>
      <c r="F3100" s="59" t="s">
        <v>18516</v>
      </c>
      <c r="G3100" s="59" t="s">
        <v>18516</v>
      </c>
      <c r="H3100" s="59" t="s">
        <v>18516</v>
      </c>
      <c r="I3100" s="59" t="s">
        <v>18516</v>
      </c>
      <c r="J3100" s="59" t="s">
        <v>18516</v>
      </c>
      <c r="K3100" s="59" t="s">
        <v>29707</v>
      </c>
      <c r="L3100" s="59" t="s">
        <v>18516</v>
      </c>
      <c r="M3100" s="59" t="s">
        <v>18516</v>
      </c>
    </row>
    <row r="3101" spans="1:18" s="59" customFormat="1" ht="14.25">
      <c r="A3101" s="59" t="s">
        <v>16890</v>
      </c>
      <c r="B3101" s="59" t="s">
        <v>33718</v>
      </c>
      <c r="C3101" s="59" t="s">
        <v>33244</v>
      </c>
      <c r="D3101" s="59" t="s">
        <v>33245</v>
      </c>
      <c r="E3101" s="59" t="s">
        <v>18516</v>
      </c>
      <c r="F3101" s="59" t="s">
        <v>18516</v>
      </c>
      <c r="G3101" s="59" t="s">
        <v>18516</v>
      </c>
      <c r="H3101" s="59" t="s">
        <v>18516</v>
      </c>
      <c r="I3101" s="59" t="s">
        <v>18516</v>
      </c>
      <c r="J3101" s="59" t="s">
        <v>18516</v>
      </c>
      <c r="K3101" s="59" t="s">
        <v>29707</v>
      </c>
      <c r="L3101" s="59" t="s">
        <v>18516</v>
      </c>
      <c r="M3101" s="59" t="s">
        <v>18516</v>
      </c>
    </row>
    <row r="3102" spans="1:18" s="59" customFormat="1" ht="14.25">
      <c r="A3102" s="59" t="s">
        <v>33719</v>
      </c>
      <c r="B3102" s="59" t="s">
        <v>33720</v>
      </c>
      <c r="C3102" s="59" t="s">
        <v>33244</v>
      </c>
      <c r="D3102" s="59" t="s">
        <v>33245</v>
      </c>
      <c r="E3102" s="59" t="s">
        <v>18516</v>
      </c>
      <c r="F3102" s="59" t="s">
        <v>18516</v>
      </c>
      <c r="G3102" s="59" t="s">
        <v>18516</v>
      </c>
      <c r="H3102" s="59" t="s">
        <v>18516</v>
      </c>
      <c r="I3102" s="59" t="s">
        <v>18516</v>
      </c>
      <c r="J3102" s="59" t="s">
        <v>18516</v>
      </c>
      <c r="K3102" s="59" t="s">
        <v>29707</v>
      </c>
      <c r="L3102" s="59" t="s">
        <v>18516</v>
      </c>
      <c r="M3102" s="59" t="s">
        <v>18516</v>
      </c>
    </row>
    <row r="3103" spans="1:18" s="59" customFormat="1" ht="14.25">
      <c r="A3103" s="59" t="s">
        <v>16899</v>
      </c>
      <c r="B3103" s="59" t="s">
        <v>33721</v>
      </c>
      <c r="C3103" s="59" t="s">
        <v>33244</v>
      </c>
      <c r="D3103" s="59" t="s">
        <v>33245</v>
      </c>
      <c r="E3103" s="59" t="s">
        <v>18516</v>
      </c>
      <c r="F3103" s="59" t="s">
        <v>18516</v>
      </c>
      <c r="G3103" s="59" t="s">
        <v>18516</v>
      </c>
      <c r="H3103" s="59" t="s">
        <v>18516</v>
      </c>
      <c r="I3103" s="59" t="s">
        <v>18516</v>
      </c>
      <c r="J3103" s="59" t="s">
        <v>18516</v>
      </c>
      <c r="K3103" s="59" t="s">
        <v>29707</v>
      </c>
      <c r="L3103" s="59" t="s">
        <v>18516</v>
      </c>
      <c r="M3103" s="59" t="s">
        <v>18516</v>
      </c>
    </row>
    <row r="3104" spans="1:18" s="59" customFormat="1" ht="14.25">
      <c r="A3104" s="59" t="s">
        <v>16902</v>
      </c>
      <c r="B3104" s="59" t="s">
        <v>33722</v>
      </c>
      <c r="C3104" s="59" t="s">
        <v>33244</v>
      </c>
      <c r="D3104" s="59" t="s">
        <v>33245</v>
      </c>
      <c r="E3104" s="59" t="s">
        <v>18516</v>
      </c>
      <c r="F3104" s="59" t="s">
        <v>18516</v>
      </c>
      <c r="G3104" s="59" t="s">
        <v>18516</v>
      </c>
      <c r="H3104" s="59" t="s">
        <v>18516</v>
      </c>
      <c r="I3104" s="59" t="s">
        <v>18516</v>
      </c>
      <c r="J3104" s="59" t="s">
        <v>18516</v>
      </c>
      <c r="K3104" s="59" t="s">
        <v>29707</v>
      </c>
      <c r="L3104" s="59" t="s">
        <v>18516</v>
      </c>
      <c r="M3104" s="59" t="s">
        <v>18516</v>
      </c>
    </row>
    <row r="3105" spans="1:18" s="59" customFormat="1" ht="14.25">
      <c r="A3105" s="59" t="s">
        <v>16881</v>
      </c>
      <c r="B3105" s="59" t="s">
        <v>33723</v>
      </c>
      <c r="C3105" s="59" t="s">
        <v>33244</v>
      </c>
      <c r="D3105" s="59" t="s">
        <v>33245</v>
      </c>
      <c r="E3105" s="59" t="s">
        <v>18516</v>
      </c>
      <c r="F3105" s="59" t="s">
        <v>18516</v>
      </c>
      <c r="G3105" s="59" t="s">
        <v>18516</v>
      </c>
      <c r="H3105" s="59" t="s">
        <v>18516</v>
      </c>
      <c r="I3105" s="59" t="s">
        <v>18516</v>
      </c>
      <c r="J3105" s="59" t="s">
        <v>18516</v>
      </c>
      <c r="K3105" s="59" t="s">
        <v>29707</v>
      </c>
      <c r="L3105" s="59" t="s">
        <v>18516</v>
      </c>
      <c r="M3105" s="59" t="s">
        <v>18516</v>
      </c>
    </row>
    <row r="3106" spans="1:18" s="59" customFormat="1" ht="14.25">
      <c r="A3106" s="59" t="s">
        <v>16887</v>
      </c>
      <c r="B3106" s="59" t="s">
        <v>33724</v>
      </c>
      <c r="C3106" s="59" t="s">
        <v>33244</v>
      </c>
      <c r="D3106" s="59" t="s">
        <v>33245</v>
      </c>
      <c r="E3106" s="59" t="s">
        <v>18516</v>
      </c>
      <c r="F3106" s="59" t="s">
        <v>18516</v>
      </c>
      <c r="G3106" s="59" t="s">
        <v>18516</v>
      </c>
      <c r="H3106" s="59" t="s">
        <v>18516</v>
      </c>
      <c r="I3106" s="59" t="s">
        <v>18516</v>
      </c>
      <c r="J3106" s="59" t="s">
        <v>18516</v>
      </c>
      <c r="K3106" s="59" t="s">
        <v>29707</v>
      </c>
      <c r="L3106" s="59" t="s">
        <v>18516</v>
      </c>
      <c r="M3106" s="59" t="s">
        <v>18516</v>
      </c>
    </row>
    <row r="3107" spans="1:18" s="59" customFormat="1" ht="14.25">
      <c r="A3107" s="59" t="s">
        <v>16896</v>
      </c>
      <c r="B3107" s="59" t="s">
        <v>33725</v>
      </c>
      <c r="C3107" s="59" t="s">
        <v>33244</v>
      </c>
      <c r="D3107" s="59" t="s">
        <v>33245</v>
      </c>
      <c r="E3107" s="59" t="s">
        <v>18516</v>
      </c>
      <c r="F3107" s="59" t="s">
        <v>18516</v>
      </c>
      <c r="G3107" s="59" t="s">
        <v>18516</v>
      </c>
      <c r="H3107" s="59" t="s">
        <v>18516</v>
      </c>
      <c r="I3107" s="59" t="s">
        <v>18516</v>
      </c>
      <c r="J3107" s="59" t="s">
        <v>18516</v>
      </c>
      <c r="K3107" s="59" t="s">
        <v>29707</v>
      </c>
      <c r="L3107" s="59" t="s">
        <v>18516</v>
      </c>
      <c r="M3107" s="59" t="s">
        <v>18516</v>
      </c>
    </row>
    <row r="3108" spans="1:18" s="59" customFormat="1" ht="14.25">
      <c r="A3108" s="59" t="s">
        <v>16908</v>
      </c>
      <c r="B3108" s="59" t="s">
        <v>33726</v>
      </c>
      <c r="C3108" s="59" t="s">
        <v>33244</v>
      </c>
      <c r="D3108" s="59" t="s">
        <v>33245</v>
      </c>
      <c r="E3108" s="59" t="s">
        <v>18516</v>
      </c>
      <c r="F3108" s="59" t="s">
        <v>18516</v>
      </c>
      <c r="G3108" s="59" t="s">
        <v>18516</v>
      </c>
      <c r="H3108" s="59" t="s">
        <v>18516</v>
      </c>
      <c r="I3108" s="59" t="s">
        <v>18516</v>
      </c>
      <c r="J3108" s="59" t="s">
        <v>18516</v>
      </c>
      <c r="K3108" s="59" t="s">
        <v>29707</v>
      </c>
      <c r="L3108" s="59" t="s">
        <v>18516</v>
      </c>
      <c r="M3108" s="59" t="s">
        <v>18516</v>
      </c>
    </row>
    <row r="3109" spans="1:18" s="59" customFormat="1" ht="14.25">
      <c r="A3109" s="59" t="s">
        <v>16893</v>
      </c>
      <c r="B3109" s="59" t="s">
        <v>33727</v>
      </c>
      <c r="C3109" s="59" t="s">
        <v>33244</v>
      </c>
      <c r="D3109" s="59" t="s">
        <v>33245</v>
      </c>
      <c r="E3109" s="59" t="s">
        <v>18516</v>
      </c>
      <c r="F3109" s="59" t="s">
        <v>18516</v>
      </c>
      <c r="G3109" s="59" t="s">
        <v>18516</v>
      </c>
      <c r="H3109" s="59" t="s">
        <v>18516</v>
      </c>
      <c r="I3109" s="59" t="s">
        <v>18516</v>
      </c>
      <c r="J3109" s="59" t="s">
        <v>18516</v>
      </c>
      <c r="K3109" s="59" t="s">
        <v>29707</v>
      </c>
      <c r="L3109" s="59" t="s">
        <v>18516</v>
      </c>
      <c r="M3109" s="59" t="s">
        <v>18516</v>
      </c>
    </row>
    <row r="3110" spans="1:18" s="59" customFormat="1" ht="14.25">
      <c r="A3110" s="59" t="s">
        <v>16905</v>
      </c>
      <c r="B3110" s="59" t="s">
        <v>33728</v>
      </c>
      <c r="C3110" s="59" t="s">
        <v>33244</v>
      </c>
      <c r="D3110" s="59" t="s">
        <v>33245</v>
      </c>
      <c r="E3110" s="59" t="s">
        <v>18516</v>
      </c>
      <c r="F3110" s="59" t="s">
        <v>18516</v>
      </c>
      <c r="G3110" s="59" t="s">
        <v>18516</v>
      </c>
      <c r="H3110" s="59" t="s">
        <v>18516</v>
      </c>
      <c r="I3110" s="59" t="s">
        <v>18516</v>
      </c>
      <c r="J3110" s="59" t="s">
        <v>18516</v>
      </c>
      <c r="K3110" s="59" t="s">
        <v>29707</v>
      </c>
      <c r="L3110" s="59" t="s">
        <v>18516</v>
      </c>
      <c r="M3110" s="59" t="s">
        <v>18516</v>
      </c>
    </row>
    <row r="3111" spans="1:18" s="59" customFormat="1" ht="14.25">
      <c r="A3111" s="59" t="s">
        <v>16884</v>
      </c>
      <c r="B3111" s="59" t="s">
        <v>33729</v>
      </c>
      <c r="C3111" s="59" t="s">
        <v>33244</v>
      </c>
      <c r="D3111" s="59" t="s">
        <v>33245</v>
      </c>
      <c r="E3111" s="59" t="s">
        <v>18516</v>
      </c>
      <c r="F3111" s="59" t="s">
        <v>18516</v>
      </c>
      <c r="G3111" s="59" t="s">
        <v>18516</v>
      </c>
      <c r="H3111" s="59" t="s">
        <v>18516</v>
      </c>
      <c r="I3111" s="59" t="s">
        <v>18516</v>
      </c>
      <c r="J3111" s="59" t="s">
        <v>18516</v>
      </c>
      <c r="K3111" s="59" t="s">
        <v>29707</v>
      </c>
      <c r="L3111" s="59" t="s">
        <v>18516</v>
      </c>
      <c r="M3111" s="59" t="s">
        <v>18516</v>
      </c>
    </row>
    <row r="3112" spans="1:18" s="59" customFormat="1" ht="14.25">
      <c r="A3112" s="59" t="s">
        <v>27668</v>
      </c>
      <c r="B3112" s="59" t="s">
        <v>33730</v>
      </c>
      <c r="C3112" s="59" t="s">
        <v>29414</v>
      </c>
      <c r="D3112" s="59" t="s">
        <v>29415</v>
      </c>
      <c r="E3112" s="164">
        <v>550</v>
      </c>
      <c r="F3112" s="164">
        <v>520</v>
      </c>
      <c r="G3112" s="165">
        <v>0.94</v>
      </c>
      <c r="H3112" s="59" t="s">
        <v>18516</v>
      </c>
      <c r="I3112" s="164">
        <v>159.15</v>
      </c>
      <c r="J3112" s="164">
        <v>679.15</v>
      </c>
      <c r="K3112" s="59">
        <v>75</v>
      </c>
      <c r="L3112" s="59" t="s">
        <v>29455</v>
      </c>
      <c r="M3112" s="59" t="s">
        <v>29495</v>
      </c>
    </row>
    <row r="3113" spans="1:18" s="59" customFormat="1" ht="14.25">
      <c r="A3113" s="59" t="s">
        <v>13016</v>
      </c>
      <c r="B3113" s="59" t="s">
        <v>33731</v>
      </c>
      <c r="C3113" s="59" t="s">
        <v>29619</v>
      </c>
      <c r="D3113" s="59" t="s">
        <v>29620</v>
      </c>
      <c r="E3113" s="164">
        <v>269</v>
      </c>
      <c r="F3113" s="164">
        <v>197</v>
      </c>
      <c r="G3113" s="165">
        <v>0.73</v>
      </c>
      <c r="H3113" s="59" t="s">
        <v>18516</v>
      </c>
      <c r="I3113" s="164">
        <v>104.9</v>
      </c>
      <c r="J3113" s="164">
        <v>301.9</v>
      </c>
      <c r="K3113" s="59">
        <v>25</v>
      </c>
      <c r="L3113" s="59" t="s">
        <v>18516</v>
      </c>
      <c r="M3113" s="59" t="s">
        <v>18516</v>
      </c>
    </row>
    <row r="3114" spans="1:18" s="59" customFormat="1" ht="14.25">
      <c r="A3114" s="59" t="s">
        <v>27671</v>
      </c>
      <c r="B3114" s="59" t="s">
        <v>33732</v>
      </c>
      <c r="C3114" s="59" t="s">
        <v>29414</v>
      </c>
      <c r="D3114" s="59" t="s">
        <v>29415</v>
      </c>
      <c r="E3114" s="164">
        <v>550</v>
      </c>
      <c r="F3114" s="164">
        <v>520</v>
      </c>
      <c r="G3114" s="165">
        <v>0.94</v>
      </c>
      <c r="H3114" s="59" t="s">
        <v>18516</v>
      </c>
      <c r="I3114" s="164">
        <v>159.15</v>
      </c>
      <c r="J3114" s="164">
        <v>679.15</v>
      </c>
      <c r="K3114" s="59">
        <v>127</v>
      </c>
      <c r="L3114" s="59" t="s">
        <v>18516</v>
      </c>
      <c r="M3114" s="59" t="s">
        <v>18516</v>
      </c>
    </row>
    <row r="3115" spans="1:18" s="59" customFormat="1" ht="14.25">
      <c r="A3115" s="59" t="s">
        <v>16916</v>
      </c>
      <c r="B3115" s="59" t="s">
        <v>33733</v>
      </c>
      <c r="C3115" s="59" t="s">
        <v>29506</v>
      </c>
      <c r="D3115" s="59" t="s">
        <v>29507</v>
      </c>
      <c r="E3115" s="164">
        <v>142</v>
      </c>
      <c r="F3115" s="164">
        <v>78</v>
      </c>
      <c r="G3115" s="165">
        <v>0.54</v>
      </c>
      <c r="H3115" s="59" t="s">
        <v>18516</v>
      </c>
      <c r="I3115" s="164">
        <v>38.16</v>
      </c>
      <c r="J3115" s="164">
        <v>116.16</v>
      </c>
      <c r="K3115" s="59">
        <v>163</v>
      </c>
      <c r="L3115" s="59" t="s">
        <v>18516</v>
      </c>
      <c r="M3115" s="59" t="s">
        <v>18516</v>
      </c>
    </row>
    <row r="3116" spans="1:18" s="59" customFormat="1" ht="14.25">
      <c r="A3116" s="59" t="s">
        <v>16919</v>
      </c>
      <c r="B3116" s="59" t="s">
        <v>33734</v>
      </c>
      <c r="C3116" s="59" t="s">
        <v>29506</v>
      </c>
      <c r="D3116" s="59" t="s">
        <v>29507</v>
      </c>
      <c r="E3116" s="164">
        <v>142</v>
      </c>
      <c r="F3116" s="164">
        <v>78</v>
      </c>
      <c r="G3116" s="165">
        <v>0.54</v>
      </c>
      <c r="H3116" s="59" t="s">
        <v>18516</v>
      </c>
      <c r="I3116" s="164">
        <v>38.16</v>
      </c>
      <c r="J3116" s="164">
        <v>116.16</v>
      </c>
      <c r="K3116" s="59">
        <v>68</v>
      </c>
      <c r="L3116" s="59" t="s">
        <v>18516</v>
      </c>
      <c r="M3116" s="59" t="s">
        <v>18516</v>
      </c>
    </row>
    <row r="3117" spans="1:18" s="59" customFormat="1" ht="14.25">
      <c r="A3117" s="59" t="s">
        <v>33735</v>
      </c>
      <c r="B3117" s="59" t="s">
        <v>33736</v>
      </c>
      <c r="C3117" s="59" t="s">
        <v>30281</v>
      </c>
      <c r="D3117" s="59" t="s">
        <v>30282</v>
      </c>
      <c r="E3117" s="59" t="s">
        <v>18516</v>
      </c>
      <c r="F3117" s="59" t="s">
        <v>18516</v>
      </c>
      <c r="G3117" s="59" t="s">
        <v>18516</v>
      </c>
      <c r="H3117" s="59" t="s">
        <v>18516</v>
      </c>
      <c r="I3117" s="59" t="s">
        <v>18516</v>
      </c>
      <c r="J3117" s="59" t="s">
        <v>18516</v>
      </c>
      <c r="K3117" s="59" t="s">
        <v>29707</v>
      </c>
      <c r="L3117" s="59" t="s">
        <v>18516</v>
      </c>
      <c r="M3117" s="59" t="s">
        <v>18516</v>
      </c>
    </row>
    <row r="3118" spans="1:18" s="59" customFormat="1" ht="14.25">
      <c r="A3118" s="59" t="s">
        <v>16984</v>
      </c>
      <c r="B3118" s="59" t="s">
        <v>33628</v>
      </c>
      <c r="C3118" s="59" t="s">
        <v>33623</v>
      </c>
      <c r="D3118" s="59" t="s">
        <v>33624</v>
      </c>
      <c r="E3118" s="59" t="s">
        <v>18516</v>
      </c>
      <c r="F3118" s="59" t="s">
        <v>18516</v>
      </c>
      <c r="G3118" s="59" t="s">
        <v>18516</v>
      </c>
      <c r="H3118" s="59" t="s">
        <v>18516</v>
      </c>
      <c r="I3118" s="59" t="s">
        <v>18516</v>
      </c>
      <c r="J3118" s="59" t="s">
        <v>18516</v>
      </c>
      <c r="K3118" s="59" t="s">
        <v>29707</v>
      </c>
      <c r="L3118" s="59" t="s">
        <v>18516</v>
      </c>
      <c r="M3118" s="59" t="s">
        <v>18516</v>
      </c>
    </row>
    <row r="3119" spans="1:18" s="59" customFormat="1" ht="14.25">
      <c r="A3119" s="59" t="s">
        <v>16981</v>
      </c>
      <c r="B3119" s="59" t="s">
        <v>33629</v>
      </c>
      <c r="C3119" s="59" t="s">
        <v>33623</v>
      </c>
      <c r="D3119" s="59" t="s">
        <v>33624</v>
      </c>
      <c r="E3119" s="59" t="s">
        <v>18516</v>
      </c>
      <c r="F3119" s="59" t="s">
        <v>18516</v>
      </c>
      <c r="G3119" s="59" t="s">
        <v>18516</v>
      </c>
      <c r="H3119" s="59" t="s">
        <v>18516</v>
      </c>
      <c r="I3119" s="59" t="s">
        <v>18516</v>
      </c>
      <c r="J3119" s="59" t="s">
        <v>18516</v>
      </c>
      <c r="K3119" s="59" t="s">
        <v>29707</v>
      </c>
      <c r="L3119" s="59" t="s">
        <v>18516</v>
      </c>
      <c r="M3119" s="59" t="s">
        <v>18516</v>
      </c>
    </row>
    <row r="3120" spans="1:18" s="59" customFormat="1" ht="14.25">
      <c r="A3120" s="59" t="s">
        <v>16987</v>
      </c>
      <c r="B3120" s="59" t="s">
        <v>33737</v>
      </c>
      <c r="C3120" s="59" t="s">
        <v>33623</v>
      </c>
      <c r="D3120" s="59" t="s">
        <v>33624</v>
      </c>
      <c r="E3120" s="59" t="s">
        <v>18516</v>
      </c>
      <c r="F3120" s="59" t="s">
        <v>18516</v>
      </c>
      <c r="G3120" s="59" t="s">
        <v>18516</v>
      </c>
      <c r="H3120" s="59" t="s">
        <v>18516</v>
      </c>
      <c r="I3120" s="59" t="s">
        <v>18516</v>
      </c>
      <c r="J3120" s="59" t="s">
        <v>18516</v>
      </c>
      <c r="K3120" s="59" t="s">
        <v>29707</v>
      </c>
      <c r="L3120" s="59" t="s">
        <v>18516</v>
      </c>
      <c r="M3120" s="59" t="s">
        <v>18516</v>
      </c>
    </row>
    <row r="3121" spans="1:18" s="59" customFormat="1" ht="14.25">
      <c r="A3121" s="59" t="s">
        <v>16940</v>
      </c>
      <c r="B3121" s="59" t="s">
        <v>33738</v>
      </c>
      <c r="C3121" s="59" t="s">
        <v>33373</v>
      </c>
      <c r="D3121" s="59" t="s">
        <v>33374</v>
      </c>
      <c r="E3121" s="59" t="s">
        <v>18516</v>
      </c>
      <c r="F3121" s="59" t="s">
        <v>18516</v>
      </c>
      <c r="G3121" s="59" t="s">
        <v>18516</v>
      </c>
      <c r="H3121" s="59" t="s">
        <v>18516</v>
      </c>
      <c r="I3121" s="59" t="s">
        <v>18516</v>
      </c>
      <c r="J3121" s="59" t="s">
        <v>18516</v>
      </c>
      <c r="K3121" s="59" t="s">
        <v>29707</v>
      </c>
      <c r="L3121" s="59" t="s">
        <v>18516</v>
      </c>
      <c r="M3121" s="59" t="s">
        <v>18516</v>
      </c>
    </row>
    <row r="3122" spans="1:18" s="59" customFormat="1" ht="14.25">
      <c r="A3122" s="59" t="s">
        <v>16937</v>
      </c>
      <c r="B3122" s="59" t="s">
        <v>33739</v>
      </c>
      <c r="C3122" s="59" t="s">
        <v>33373</v>
      </c>
      <c r="D3122" s="59" t="s">
        <v>33374</v>
      </c>
      <c r="E3122" s="59" t="s">
        <v>18516</v>
      </c>
      <c r="F3122" s="59" t="s">
        <v>18516</v>
      </c>
      <c r="G3122" s="59" t="s">
        <v>18516</v>
      </c>
      <c r="H3122" s="59" t="s">
        <v>18516</v>
      </c>
      <c r="I3122" s="59" t="s">
        <v>18516</v>
      </c>
      <c r="J3122" s="59" t="s">
        <v>18516</v>
      </c>
      <c r="K3122" s="59" t="s">
        <v>29707</v>
      </c>
      <c r="L3122" s="59" t="s">
        <v>18516</v>
      </c>
      <c r="M3122" s="59" t="s">
        <v>18516</v>
      </c>
    </row>
    <row r="3123" spans="1:18" s="59" customFormat="1" ht="14.25">
      <c r="A3123" s="59" t="s">
        <v>17063</v>
      </c>
      <c r="B3123" s="59" t="s">
        <v>33740</v>
      </c>
      <c r="C3123" s="59" t="s">
        <v>33741</v>
      </c>
      <c r="D3123" s="59" t="s">
        <v>33742</v>
      </c>
      <c r="E3123" s="59" t="s">
        <v>18516</v>
      </c>
      <c r="F3123" s="59" t="s">
        <v>18516</v>
      </c>
      <c r="G3123" s="59" t="s">
        <v>18516</v>
      </c>
      <c r="H3123" s="59" t="s">
        <v>18516</v>
      </c>
      <c r="I3123" s="59" t="s">
        <v>18516</v>
      </c>
      <c r="J3123" s="59" t="s">
        <v>18516</v>
      </c>
      <c r="K3123" s="59" t="s">
        <v>29707</v>
      </c>
      <c r="L3123" s="59" t="s">
        <v>18516</v>
      </c>
      <c r="M3123" s="59" t="s">
        <v>18516</v>
      </c>
    </row>
    <row r="3124" spans="1:18" s="59" customFormat="1" ht="14.25">
      <c r="A3124" s="59" t="s">
        <v>16996</v>
      </c>
      <c r="B3124" s="59" t="s">
        <v>33743</v>
      </c>
      <c r="C3124" s="59" t="s">
        <v>29619</v>
      </c>
      <c r="D3124" s="59" t="s">
        <v>29620</v>
      </c>
      <c r="E3124" s="164">
        <v>459</v>
      </c>
      <c r="F3124" s="164">
        <v>386</v>
      </c>
      <c r="G3124" s="165">
        <v>0.84</v>
      </c>
      <c r="H3124" s="59" t="s">
        <v>18516</v>
      </c>
      <c r="I3124" s="164">
        <v>106.42</v>
      </c>
      <c r="J3124" s="164">
        <v>492.42</v>
      </c>
      <c r="K3124" s="59">
        <v>21</v>
      </c>
      <c r="L3124" s="59" t="s">
        <v>29455</v>
      </c>
      <c r="M3124" s="59" t="s">
        <v>29418</v>
      </c>
    </row>
    <row r="3125" spans="1:18" s="59" customFormat="1" ht="14.25">
      <c r="A3125" s="59" t="s">
        <v>16990</v>
      </c>
      <c r="B3125" s="59" t="s">
        <v>33744</v>
      </c>
      <c r="C3125" s="59" t="s">
        <v>29619</v>
      </c>
      <c r="D3125" s="59" t="s">
        <v>29620</v>
      </c>
      <c r="E3125" s="164">
        <v>459</v>
      </c>
      <c r="F3125" s="164">
        <v>386</v>
      </c>
      <c r="G3125" s="165">
        <v>0.84</v>
      </c>
      <c r="H3125" s="59" t="s">
        <v>18516</v>
      </c>
      <c r="I3125" s="164">
        <v>106.42</v>
      </c>
      <c r="J3125" s="164">
        <v>492.42</v>
      </c>
      <c r="K3125" s="59">
        <v>0</v>
      </c>
      <c r="L3125" s="59" t="s">
        <v>29455</v>
      </c>
      <c r="M3125" s="59" t="s">
        <v>35761</v>
      </c>
    </row>
    <row r="3126" spans="1:18" s="59" customFormat="1" ht="14.25">
      <c r="A3126" s="59" t="s">
        <v>16993</v>
      </c>
      <c r="B3126" s="59" t="s">
        <v>33745</v>
      </c>
      <c r="C3126" s="59" t="s">
        <v>29619</v>
      </c>
      <c r="D3126" s="59" t="s">
        <v>29620</v>
      </c>
      <c r="E3126" s="164">
        <v>459</v>
      </c>
      <c r="F3126" s="164">
        <v>386</v>
      </c>
      <c r="G3126" s="165">
        <v>0.84</v>
      </c>
      <c r="H3126" s="59" t="s">
        <v>18516</v>
      </c>
      <c r="I3126" s="164">
        <v>106.42</v>
      </c>
      <c r="J3126" s="164">
        <v>492.42</v>
      </c>
      <c r="K3126" s="59">
        <v>10</v>
      </c>
      <c r="L3126" s="59" t="s">
        <v>18516</v>
      </c>
      <c r="M3126" s="59" t="s">
        <v>18516</v>
      </c>
    </row>
    <row r="3127" spans="1:18" s="59" customFormat="1" ht="14.25">
      <c r="A3127" s="59" t="s">
        <v>16931</v>
      </c>
      <c r="B3127" s="59" t="s">
        <v>33746</v>
      </c>
      <c r="C3127" s="59" t="s">
        <v>29583</v>
      </c>
      <c r="D3127" s="59" t="s">
        <v>29583</v>
      </c>
      <c r="E3127" s="164">
        <v>170</v>
      </c>
      <c r="F3127" s="164">
        <v>125</v>
      </c>
      <c r="G3127" s="165">
        <v>0.73</v>
      </c>
      <c r="H3127" s="59" t="s">
        <v>18516</v>
      </c>
      <c r="I3127" s="164">
        <v>47.91</v>
      </c>
      <c r="J3127" s="164">
        <v>172.91</v>
      </c>
      <c r="K3127" s="59">
        <v>4</v>
      </c>
      <c r="L3127" s="59" t="s">
        <v>18516</v>
      </c>
      <c r="M3127" s="59" t="s">
        <v>18516</v>
      </c>
    </row>
    <row r="3128" spans="1:18" s="59" customFormat="1" ht="14.25">
      <c r="A3128" s="59" t="s">
        <v>16927</v>
      </c>
      <c r="B3128" s="59" t="s">
        <v>33747</v>
      </c>
      <c r="C3128" s="59" t="s">
        <v>29583</v>
      </c>
      <c r="D3128" s="59" t="s">
        <v>29583</v>
      </c>
      <c r="E3128" s="164">
        <v>170</v>
      </c>
      <c r="F3128" s="164">
        <v>125</v>
      </c>
      <c r="G3128" s="165">
        <v>0.73</v>
      </c>
      <c r="H3128" s="59" t="s">
        <v>18516</v>
      </c>
      <c r="I3128" s="164">
        <v>47.91</v>
      </c>
      <c r="J3128" s="164">
        <v>172.91</v>
      </c>
      <c r="K3128" s="59">
        <v>9</v>
      </c>
      <c r="L3128" s="59" t="s">
        <v>18516</v>
      </c>
      <c r="M3128" s="59" t="s">
        <v>18516</v>
      </c>
    </row>
    <row r="3129" spans="1:18" s="59" customFormat="1" ht="14.25">
      <c r="A3129" s="59" t="s">
        <v>16929</v>
      </c>
      <c r="B3129" s="59" t="s">
        <v>33748</v>
      </c>
      <c r="C3129" s="59" t="s">
        <v>29583</v>
      </c>
      <c r="D3129" s="59" t="s">
        <v>29583</v>
      </c>
      <c r="E3129" s="59" t="s">
        <v>18516</v>
      </c>
      <c r="F3129" s="59" t="s">
        <v>18516</v>
      </c>
      <c r="G3129" s="59" t="s">
        <v>18516</v>
      </c>
      <c r="H3129" s="59" t="s">
        <v>18516</v>
      </c>
      <c r="I3129" s="59" t="s">
        <v>18516</v>
      </c>
      <c r="J3129" s="59" t="s">
        <v>18516</v>
      </c>
      <c r="K3129" s="59" t="s">
        <v>29707</v>
      </c>
      <c r="L3129" s="59" t="s">
        <v>18516</v>
      </c>
      <c r="M3129" s="59" t="s">
        <v>18516</v>
      </c>
    </row>
    <row r="3130" spans="1:18" s="59" customFormat="1" ht="14.25">
      <c r="A3130" s="59" t="s">
        <v>11205</v>
      </c>
      <c r="B3130" s="59" t="s">
        <v>33749</v>
      </c>
      <c r="C3130" s="59" t="s">
        <v>30281</v>
      </c>
      <c r="D3130" s="59" t="s">
        <v>30282</v>
      </c>
      <c r="E3130" s="59" t="s">
        <v>18516</v>
      </c>
      <c r="F3130" s="59" t="s">
        <v>18516</v>
      </c>
      <c r="G3130" s="59" t="s">
        <v>18516</v>
      </c>
      <c r="H3130" s="59" t="s">
        <v>18516</v>
      </c>
      <c r="I3130" s="59" t="s">
        <v>18516</v>
      </c>
      <c r="J3130" s="59" t="s">
        <v>18516</v>
      </c>
      <c r="K3130" s="59" t="s">
        <v>29707</v>
      </c>
      <c r="L3130" s="59" t="s">
        <v>18516</v>
      </c>
      <c r="M3130" s="59" t="s">
        <v>18516</v>
      </c>
    </row>
    <row r="3131" spans="1:18" s="59" customFormat="1" ht="14.25">
      <c r="A3131" s="59" t="s">
        <v>11202</v>
      </c>
      <c r="B3131" s="59" t="s">
        <v>33750</v>
      </c>
      <c r="C3131" s="59" t="s">
        <v>30281</v>
      </c>
      <c r="D3131" s="59" t="s">
        <v>30282</v>
      </c>
      <c r="E3131" s="59" t="s">
        <v>18516</v>
      </c>
      <c r="F3131" s="59" t="s">
        <v>18516</v>
      </c>
      <c r="G3131" s="59" t="s">
        <v>18516</v>
      </c>
      <c r="H3131" s="59" t="s">
        <v>18516</v>
      </c>
      <c r="I3131" s="59" t="s">
        <v>18516</v>
      </c>
      <c r="J3131" s="59" t="s">
        <v>18516</v>
      </c>
      <c r="K3131" s="59" t="s">
        <v>29707</v>
      </c>
      <c r="L3131" s="59" t="s">
        <v>18516</v>
      </c>
      <c r="M3131" s="59" t="s">
        <v>18516</v>
      </c>
    </row>
    <row r="3132" spans="1:18" s="59" customFormat="1" ht="14.25">
      <c r="A3132" s="59" t="s">
        <v>16626</v>
      </c>
      <c r="B3132" s="59" t="s">
        <v>33751</v>
      </c>
      <c r="C3132" s="59" t="s">
        <v>33623</v>
      </c>
      <c r="D3132" s="59" t="s">
        <v>33624</v>
      </c>
      <c r="E3132" s="59" t="s">
        <v>18516</v>
      </c>
      <c r="F3132" s="59" t="s">
        <v>18516</v>
      </c>
      <c r="G3132" s="59" t="s">
        <v>18516</v>
      </c>
      <c r="H3132" s="59" t="s">
        <v>18516</v>
      </c>
      <c r="I3132" s="59" t="s">
        <v>18516</v>
      </c>
      <c r="J3132" s="59" t="s">
        <v>18516</v>
      </c>
      <c r="K3132" s="59" t="s">
        <v>29707</v>
      </c>
      <c r="L3132" s="59" t="s">
        <v>18516</v>
      </c>
      <c r="M3132" s="59" t="s">
        <v>18516</v>
      </c>
    </row>
    <row r="3133" spans="1:18" s="59" customFormat="1" ht="14.25">
      <c r="A3133" s="59" t="s">
        <v>16629</v>
      </c>
      <c r="B3133" s="59" t="s">
        <v>33752</v>
      </c>
      <c r="C3133" s="59" t="s">
        <v>33623</v>
      </c>
      <c r="D3133" s="59" t="s">
        <v>33624</v>
      </c>
      <c r="E3133" s="59" t="s">
        <v>18516</v>
      </c>
      <c r="F3133" s="59" t="s">
        <v>18516</v>
      </c>
      <c r="G3133" s="59" t="s">
        <v>18516</v>
      </c>
      <c r="H3133" s="59" t="s">
        <v>18516</v>
      </c>
      <c r="I3133" s="59" t="s">
        <v>18516</v>
      </c>
      <c r="J3133" s="59" t="s">
        <v>18516</v>
      </c>
      <c r="K3133" s="59" t="s">
        <v>29707</v>
      </c>
      <c r="L3133" s="59" t="s">
        <v>18516</v>
      </c>
      <c r="M3133" s="59" t="s">
        <v>18516</v>
      </c>
    </row>
    <row r="3134" spans="1:18" s="59" customFormat="1" ht="14.25">
      <c r="A3134" s="59" t="s">
        <v>16620</v>
      </c>
      <c r="B3134" s="59" t="s">
        <v>33753</v>
      </c>
      <c r="C3134" s="59" t="s">
        <v>33623</v>
      </c>
      <c r="D3134" s="59" t="s">
        <v>33624</v>
      </c>
      <c r="E3134" s="164">
        <v>288</v>
      </c>
      <c r="F3134" s="164">
        <v>273</v>
      </c>
      <c r="G3134" s="165">
        <v>0.94</v>
      </c>
      <c r="H3134" s="59" t="s">
        <v>18516</v>
      </c>
      <c r="I3134" s="164">
        <v>104.05</v>
      </c>
      <c r="J3134" s="164">
        <v>377.05</v>
      </c>
      <c r="K3134" s="59">
        <v>0</v>
      </c>
      <c r="L3134" s="59" t="s">
        <v>29439</v>
      </c>
      <c r="M3134" s="59" t="s">
        <v>30359</v>
      </c>
    </row>
    <row r="3135" spans="1:18" s="59" customFormat="1" ht="14.25">
      <c r="A3135" s="59" t="s">
        <v>16617</v>
      </c>
      <c r="B3135" s="59" t="s">
        <v>33755</v>
      </c>
      <c r="C3135" s="59" t="s">
        <v>33623</v>
      </c>
      <c r="D3135" s="59" t="s">
        <v>33624</v>
      </c>
      <c r="E3135" s="164">
        <v>288</v>
      </c>
      <c r="F3135" s="164">
        <v>273</v>
      </c>
      <c r="G3135" s="165">
        <v>0.94</v>
      </c>
      <c r="H3135" s="59" t="s">
        <v>18516</v>
      </c>
      <c r="I3135" s="164">
        <v>104.05</v>
      </c>
      <c r="J3135" s="164">
        <v>377.05</v>
      </c>
      <c r="K3135" s="59">
        <v>20</v>
      </c>
      <c r="L3135" s="59" t="s">
        <v>18516</v>
      </c>
      <c r="M3135" s="59" t="s">
        <v>18516</v>
      </c>
    </row>
    <row r="3136" spans="1:18" s="59" customFormat="1" ht="14.25">
      <c r="A3136" s="59" t="s">
        <v>16470</v>
      </c>
      <c r="B3136" s="59" t="s">
        <v>33756</v>
      </c>
      <c r="C3136" s="59" t="s">
        <v>29619</v>
      </c>
      <c r="D3136" s="59" t="s">
        <v>29620</v>
      </c>
      <c r="E3136" s="164">
        <v>219</v>
      </c>
      <c r="F3136" s="164">
        <v>179</v>
      </c>
      <c r="G3136" s="165">
        <v>0.81</v>
      </c>
      <c r="H3136" s="59" t="s">
        <v>18516</v>
      </c>
      <c r="I3136" s="164">
        <v>53.09</v>
      </c>
      <c r="J3136" s="164">
        <v>232.09</v>
      </c>
      <c r="K3136" s="59">
        <v>23</v>
      </c>
      <c r="L3136" s="59" t="s">
        <v>18516</v>
      </c>
      <c r="M3136" s="59" t="s">
        <v>18516</v>
      </c>
    </row>
    <row r="3137" spans="1:18" s="59" customFormat="1" ht="14.25">
      <c r="A3137" s="59" t="s">
        <v>16473</v>
      </c>
      <c r="B3137" s="59" t="s">
        <v>33757</v>
      </c>
      <c r="C3137" s="59" t="s">
        <v>29619</v>
      </c>
      <c r="D3137" s="59" t="s">
        <v>29620</v>
      </c>
      <c r="E3137" s="164">
        <v>219</v>
      </c>
      <c r="F3137" s="164">
        <v>179</v>
      </c>
      <c r="G3137" s="165">
        <v>0.81</v>
      </c>
      <c r="H3137" s="59" t="s">
        <v>18516</v>
      </c>
      <c r="I3137" s="164">
        <v>53.09</v>
      </c>
      <c r="J3137" s="164">
        <v>232.09</v>
      </c>
      <c r="K3137" s="59">
        <v>80</v>
      </c>
      <c r="L3137" s="59" t="s">
        <v>18516</v>
      </c>
      <c r="M3137" s="59" t="s">
        <v>18516</v>
      </c>
    </row>
    <row r="3138" spans="1:18" s="59" customFormat="1" ht="14.25">
      <c r="A3138" s="59" t="s">
        <v>16978</v>
      </c>
      <c r="B3138" s="59" t="s">
        <v>33758</v>
      </c>
      <c r="C3138" s="59" t="s">
        <v>33623</v>
      </c>
      <c r="D3138" s="59" t="s">
        <v>33624</v>
      </c>
      <c r="E3138" s="164">
        <v>285</v>
      </c>
      <c r="F3138" s="164">
        <v>280</v>
      </c>
      <c r="G3138" s="165">
        <v>0.98</v>
      </c>
      <c r="H3138" s="59" t="s">
        <v>18516</v>
      </c>
      <c r="I3138" s="164">
        <v>104.05</v>
      </c>
      <c r="J3138" s="164">
        <v>384.05</v>
      </c>
      <c r="K3138" s="59">
        <v>41</v>
      </c>
      <c r="L3138" s="59" t="s">
        <v>18516</v>
      </c>
      <c r="M3138" s="59" t="s">
        <v>18516</v>
      </c>
    </row>
    <row r="3139" spans="1:18" s="59" customFormat="1" ht="14.25">
      <c r="A3139" s="59" t="s">
        <v>16458</v>
      </c>
      <c r="B3139" s="59" t="s">
        <v>33758</v>
      </c>
      <c r="C3139" s="59" t="s">
        <v>33623</v>
      </c>
      <c r="D3139" s="59" t="s">
        <v>33624</v>
      </c>
      <c r="E3139" s="164">
        <v>285</v>
      </c>
      <c r="F3139" s="164">
        <v>280</v>
      </c>
      <c r="G3139" s="165">
        <v>0.98</v>
      </c>
      <c r="H3139" s="59" t="s">
        <v>18516</v>
      </c>
      <c r="I3139" s="164">
        <v>104.05</v>
      </c>
      <c r="J3139" s="164">
        <v>384.05</v>
      </c>
      <c r="K3139" s="59">
        <v>15</v>
      </c>
      <c r="L3139" s="59" t="s">
        <v>29439</v>
      </c>
      <c r="M3139" s="59" t="s">
        <v>29459</v>
      </c>
    </row>
    <row r="3140" spans="1:18" s="59" customFormat="1" ht="14.25">
      <c r="A3140" s="59" t="s">
        <v>16461</v>
      </c>
      <c r="B3140" s="59" t="s">
        <v>33758</v>
      </c>
      <c r="C3140" s="59" t="s">
        <v>33623</v>
      </c>
      <c r="D3140" s="59" t="s">
        <v>33624</v>
      </c>
      <c r="E3140" s="164">
        <v>285</v>
      </c>
      <c r="F3140" s="164">
        <v>280</v>
      </c>
      <c r="G3140" s="165">
        <v>0.98</v>
      </c>
      <c r="H3140" s="59" t="s">
        <v>18516</v>
      </c>
      <c r="I3140" s="164">
        <v>104.05</v>
      </c>
      <c r="J3140" s="164">
        <v>384.05</v>
      </c>
      <c r="K3140" s="59">
        <v>0</v>
      </c>
      <c r="L3140" s="59" t="s">
        <v>29410</v>
      </c>
      <c r="M3140" s="59" t="s">
        <v>30529</v>
      </c>
    </row>
    <row r="3141" spans="1:18" s="59" customFormat="1" ht="14.25">
      <c r="A3141" s="59" t="s">
        <v>16467</v>
      </c>
      <c r="B3141" s="59" t="s">
        <v>33758</v>
      </c>
      <c r="C3141" s="59" t="s">
        <v>33623</v>
      </c>
      <c r="D3141" s="59" t="s">
        <v>33624</v>
      </c>
      <c r="E3141" s="164">
        <v>285</v>
      </c>
      <c r="F3141" s="164">
        <v>280</v>
      </c>
      <c r="G3141" s="165">
        <v>0.98</v>
      </c>
      <c r="H3141" s="59" t="s">
        <v>18516</v>
      </c>
      <c r="I3141" s="164">
        <v>104.05</v>
      </c>
      <c r="J3141" s="164">
        <v>384.05</v>
      </c>
      <c r="K3141" s="59">
        <v>21</v>
      </c>
      <c r="L3141" s="59" t="s">
        <v>18516</v>
      </c>
      <c r="M3141" s="59" t="s">
        <v>18516</v>
      </c>
    </row>
    <row r="3142" spans="1:18" s="59" customFormat="1" ht="14.25">
      <c r="A3142" s="59" t="s">
        <v>16464</v>
      </c>
      <c r="B3142" s="59" t="s">
        <v>33758</v>
      </c>
      <c r="C3142" s="59" t="s">
        <v>33623</v>
      </c>
      <c r="D3142" s="59" t="s">
        <v>33624</v>
      </c>
      <c r="E3142" s="164">
        <v>285</v>
      </c>
      <c r="F3142" s="164">
        <v>280</v>
      </c>
      <c r="G3142" s="165">
        <v>0.98</v>
      </c>
      <c r="H3142" s="59" t="s">
        <v>18516</v>
      </c>
      <c r="I3142" s="164">
        <v>104.05</v>
      </c>
      <c r="J3142" s="164">
        <v>384.05</v>
      </c>
      <c r="K3142" s="59">
        <v>0</v>
      </c>
      <c r="L3142" s="59" t="s">
        <v>29410</v>
      </c>
      <c r="M3142" s="59" t="s">
        <v>30529</v>
      </c>
    </row>
    <row r="3143" spans="1:18" s="59" customFormat="1" ht="14.25">
      <c r="A3143" s="59" t="s">
        <v>16424</v>
      </c>
      <c r="B3143" s="59" t="s">
        <v>33759</v>
      </c>
      <c r="C3143" s="59" t="s">
        <v>33373</v>
      </c>
      <c r="D3143" s="59" t="s">
        <v>33374</v>
      </c>
      <c r="E3143" s="59" t="s">
        <v>18516</v>
      </c>
      <c r="F3143" s="59" t="s">
        <v>18516</v>
      </c>
      <c r="G3143" s="59" t="s">
        <v>18516</v>
      </c>
      <c r="H3143" s="59" t="s">
        <v>18516</v>
      </c>
      <c r="I3143" s="59" t="s">
        <v>18516</v>
      </c>
      <c r="J3143" s="59" t="s">
        <v>18516</v>
      </c>
      <c r="K3143" s="59" t="s">
        <v>29707</v>
      </c>
      <c r="L3143" s="59" t="s">
        <v>18516</v>
      </c>
      <c r="M3143" s="59" t="s">
        <v>18516</v>
      </c>
    </row>
    <row r="3144" spans="1:18" s="59" customFormat="1" ht="14.25">
      <c r="A3144" s="59" t="s">
        <v>16427</v>
      </c>
      <c r="B3144" s="59" t="s">
        <v>33760</v>
      </c>
      <c r="C3144" s="59" t="s">
        <v>33373</v>
      </c>
      <c r="D3144" s="59" t="s">
        <v>33374</v>
      </c>
      <c r="E3144" s="59" t="s">
        <v>18516</v>
      </c>
      <c r="F3144" s="59" t="s">
        <v>18516</v>
      </c>
      <c r="G3144" s="59" t="s">
        <v>18516</v>
      </c>
      <c r="H3144" s="59" t="s">
        <v>18516</v>
      </c>
      <c r="I3144" s="59" t="s">
        <v>18516</v>
      </c>
      <c r="J3144" s="59" t="s">
        <v>18516</v>
      </c>
      <c r="K3144" s="59" t="s">
        <v>29707</v>
      </c>
      <c r="L3144" s="59" t="s">
        <v>18516</v>
      </c>
      <c r="M3144" s="59" t="s">
        <v>18516</v>
      </c>
    </row>
    <row r="3145" spans="1:18" s="59" customFormat="1" ht="14.25">
      <c r="A3145" s="59" t="s">
        <v>16430</v>
      </c>
      <c r="B3145" s="59" t="s">
        <v>33761</v>
      </c>
      <c r="C3145" s="59" t="s">
        <v>33373</v>
      </c>
      <c r="D3145" s="59" t="s">
        <v>33374</v>
      </c>
      <c r="E3145" s="59" t="s">
        <v>18516</v>
      </c>
      <c r="F3145" s="59" t="s">
        <v>18516</v>
      </c>
      <c r="G3145" s="59" t="s">
        <v>18516</v>
      </c>
      <c r="H3145" s="59" t="s">
        <v>18516</v>
      </c>
      <c r="I3145" s="59" t="s">
        <v>18516</v>
      </c>
      <c r="J3145" s="59" t="s">
        <v>18516</v>
      </c>
      <c r="K3145" s="59" t="s">
        <v>29707</v>
      </c>
      <c r="L3145" s="59" t="s">
        <v>18516</v>
      </c>
      <c r="M3145" s="59" t="s">
        <v>18516</v>
      </c>
    </row>
    <row r="3146" spans="1:18" s="59" customFormat="1" ht="14.25">
      <c r="A3146" s="59" t="s">
        <v>16530</v>
      </c>
      <c r="B3146" s="59" t="s">
        <v>33762</v>
      </c>
      <c r="C3146" s="59" t="s">
        <v>29610</v>
      </c>
      <c r="D3146" s="59" t="s">
        <v>29611</v>
      </c>
      <c r="E3146" s="59" t="s">
        <v>18516</v>
      </c>
      <c r="F3146" s="59" t="s">
        <v>18516</v>
      </c>
      <c r="G3146" s="59" t="s">
        <v>18516</v>
      </c>
      <c r="H3146" s="59" t="s">
        <v>18516</v>
      </c>
      <c r="I3146" s="59" t="s">
        <v>18516</v>
      </c>
      <c r="J3146" s="59" t="s">
        <v>18516</v>
      </c>
      <c r="K3146" s="59" t="s">
        <v>29707</v>
      </c>
      <c r="L3146" s="59" t="s">
        <v>18516</v>
      </c>
      <c r="M3146" s="59" t="s">
        <v>18516</v>
      </c>
    </row>
    <row r="3147" spans="1:18" s="59" customFormat="1" ht="14.25">
      <c r="A3147" s="59" t="s">
        <v>16536</v>
      </c>
      <c r="B3147" s="59" t="s">
        <v>33763</v>
      </c>
      <c r="C3147" s="59" t="s">
        <v>29610</v>
      </c>
      <c r="D3147" s="59" t="s">
        <v>29611</v>
      </c>
      <c r="E3147" s="59" t="s">
        <v>18516</v>
      </c>
      <c r="F3147" s="59" t="s">
        <v>18516</v>
      </c>
      <c r="G3147" s="59" t="s">
        <v>18516</v>
      </c>
      <c r="H3147" s="59" t="s">
        <v>18516</v>
      </c>
      <c r="I3147" s="59" t="s">
        <v>18516</v>
      </c>
      <c r="J3147" s="59" t="s">
        <v>18516</v>
      </c>
      <c r="K3147" s="59" t="s">
        <v>29707</v>
      </c>
      <c r="L3147" s="59" t="s">
        <v>18516</v>
      </c>
      <c r="M3147" s="59" t="s">
        <v>18516</v>
      </c>
    </row>
    <row r="3148" spans="1:18" s="59" customFormat="1" ht="14.25">
      <c r="A3148" s="59" t="s">
        <v>16533</v>
      </c>
      <c r="B3148" s="59" t="s">
        <v>33764</v>
      </c>
      <c r="C3148" s="59" t="s">
        <v>29610</v>
      </c>
      <c r="D3148" s="59" t="s">
        <v>29611</v>
      </c>
      <c r="E3148" s="59" t="s">
        <v>18516</v>
      </c>
      <c r="F3148" s="59" t="s">
        <v>18516</v>
      </c>
      <c r="G3148" s="59" t="s">
        <v>18516</v>
      </c>
      <c r="H3148" s="59" t="s">
        <v>18516</v>
      </c>
      <c r="I3148" s="59" t="s">
        <v>18516</v>
      </c>
      <c r="J3148" s="59" t="s">
        <v>18516</v>
      </c>
      <c r="K3148" s="59" t="s">
        <v>29707</v>
      </c>
      <c r="L3148" s="59" t="s">
        <v>18516</v>
      </c>
      <c r="M3148" s="59" t="s">
        <v>18516</v>
      </c>
    </row>
    <row r="3149" spans="1:18" s="59" customFormat="1" ht="14.25">
      <c r="A3149" s="59" t="s">
        <v>16527</v>
      </c>
      <c r="B3149" s="59" t="s">
        <v>33765</v>
      </c>
      <c r="C3149" s="59" t="s">
        <v>29610</v>
      </c>
      <c r="D3149" s="59" t="s">
        <v>29611</v>
      </c>
      <c r="E3149" s="59" t="s">
        <v>18516</v>
      </c>
      <c r="F3149" s="59" t="s">
        <v>18516</v>
      </c>
      <c r="G3149" s="59" t="s">
        <v>18516</v>
      </c>
      <c r="H3149" s="59" t="s">
        <v>18516</v>
      </c>
      <c r="I3149" s="59" t="s">
        <v>18516</v>
      </c>
      <c r="J3149" s="59" t="s">
        <v>18516</v>
      </c>
      <c r="K3149" s="59" t="s">
        <v>29707</v>
      </c>
      <c r="L3149" s="59" t="s">
        <v>18516</v>
      </c>
      <c r="M3149" s="59" t="s">
        <v>18516</v>
      </c>
    </row>
    <row r="3150" spans="1:18" s="59" customFormat="1" ht="14.25">
      <c r="A3150" s="59" t="s">
        <v>16521</v>
      </c>
      <c r="B3150" s="59" t="s">
        <v>33766</v>
      </c>
      <c r="C3150" s="59" t="s">
        <v>29610</v>
      </c>
      <c r="D3150" s="59" t="s">
        <v>29611</v>
      </c>
      <c r="E3150" s="59" t="s">
        <v>18516</v>
      </c>
      <c r="F3150" s="59" t="s">
        <v>18516</v>
      </c>
      <c r="G3150" s="59" t="s">
        <v>18516</v>
      </c>
      <c r="H3150" s="59" t="s">
        <v>18516</v>
      </c>
      <c r="I3150" s="59" t="s">
        <v>18516</v>
      </c>
      <c r="J3150" s="59" t="s">
        <v>18516</v>
      </c>
      <c r="K3150" s="59" t="s">
        <v>29707</v>
      </c>
      <c r="L3150" s="59" t="s">
        <v>18516</v>
      </c>
      <c r="M3150" s="59" t="s">
        <v>18516</v>
      </c>
    </row>
    <row r="3151" spans="1:18" s="59" customFormat="1" ht="14.25">
      <c r="A3151" s="59" t="s">
        <v>16524</v>
      </c>
      <c r="B3151" s="59" t="s">
        <v>33767</v>
      </c>
      <c r="C3151" s="59" t="s">
        <v>29610</v>
      </c>
      <c r="D3151" s="59" t="s">
        <v>29611</v>
      </c>
      <c r="E3151" s="59" t="s">
        <v>18516</v>
      </c>
      <c r="F3151" s="59" t="s">
        <v>18516</v>
      </c>
      <c r="G3151" s="59" t="s">
        <v>18516</v>
      </c>
      <c r="H3151" s="59" t="s">
        <v>18516</v>
      </c>
      <c r="I3151" s="59" t="s">
        <v>18516</v>
      </c>
      <c r="J3151" s="59" t="s">
        <v>18516</v>
      </c>
      <c r="K3151" s="59" t="s">
        <v>29707</v>
      </c>
      <c r="L3151" s="59" t="s">
        <v>18516</v>
      </c>
      <c r="M3151" s="59" t="s">
        <v>18516</v>
      </c>
    </row>
    <row r="3152" spans="1:18" s="59" customFormat="1" ht="14.25">
      <c r="A3152" s="59" t="s">
        <v>16261</v>
      </c>
      <c r="B3152" s="59" t="s">
        <v>33768</v>
      </c>
      <c r="C3152" s="59" t="s">
        <v>33244</v>
      </c>
      <c r="D3152" s="59" t="s">
        <v>33245</v>
      </c>
      <c r="E3152" s="59" t="s">
        <v>18516</v>
      </c>
      <c r="F3152" s="59" t="s">
        <v>18516</v>
      </c>
      <c r="G3152" s="59" t="s">
        <v>18516</v>
      </c>
      <c r="H3152" s="59" t="s">
        <v>18516</v>
      </c>
      <c r="I3152" s="59" t="s">
        <v>18516</v>
      </c>
      <c r="J3152" s="59" t="s">
        <v>18516</v>
      </c>
      <c r="K3152" s="59" t="s">
        <v>29707</v>
      </c>
      <c r="L3152" s="59" t="s">
        <v>18516</v>
      </c>
      <c r="M3152" s="59" t="s">
        <v>18516</v>
      </c>
    </row>
    <row r="3153" spans="1:18" s="59" customFormat="1" ht="14.25">
      <c r="A3153" s="59" t="s">
        <v>16270</v>
      </c>
      <c r="B3153" s="59" t="s">
        <v>33769</v>
      </c>
      <c r="C3153" s="59" t="s">
        <v>33244</v>
      </c>
      <c r="D3153" s="59" t="s">
        <v>33245</v>
      </c>
      <c r="E3153" s="59" t="s">
        <v>18516</v>
      </c>
      <c r="F3153" s="59" t="s">
        <v>18516</v>
      </c>
      <c r="G3153" s="59" t="s">
        <v>18516</v>
      </c>
      <c r="H3153" s="59" t="s">
        <v>18516</v>
      </c>
      <c r="I3153" s="59" t="s">
        <v>18516</v>
      </c>
      <c r="J3153" s="59" t="s">
        <v>18516</v>
      </c>
      <c r="K3153" s="59" t="s">
        <v>29707</v>
      </c>
      <c r="L3153" s="59" t="s">
        <v>18516</v>
      </c>
      <c r="M3153" s="59" t="s">
        <v>18516</v>
      </c>
    </row>
    <row r="3154" spans="1:18" s="59" customFormat="1" ht="14.25">
      <c r="A3154" s="59" t="s">
        <v>16267</v>
      </c>
      <c r="B3154" s="59" t="s">
        <v>33770</v>
      </c>
      <c r="C3154" s="59" t="s">
        <v>33244</v>
      </c>
      <c r="D3154" s="59" t="s">
        <v>33245</v>
      </c>
      <c r="E3154" s="59" t="s">
        <v>18516</v>
      </c>
      <c r="F3154" s="59" t="s">
        <v>18516</v>
      </c>
      <c r="G3154" s="59" t="s">
        <v>18516</v>
      </c>
      <c r="H3154" s="59" t="s">
        <v>18516</v>
      </c>
      <c r="I3154" s="59" t="s">
        <v>18516</v>
      </c>
      <c r="J3154" s="59" t="s">
        <v>18516</v>
      </c>
      <c r="K3154" s="59" t="s">
        <v>29707</v>
      </c>
      <c r="L3154" s="59" t="s">
        <v>18516</v>
      </c>
      <c r="M3154" s="59" t="s">
        <v>18516</v>
      </c>
    </row>
    <row r="3155" spans="1:18" s="59" customFormat="1" ht="14.25">
      <c r="A3155" s="59" t="s">
        <v>16264</v>
      </c>
      <c r="B3155" s="59" t="s">
        <v>33771</v>
      </c>
      <c r="C3155" s="59" t="s">
        <v>33244</v>
      </c>
      <c r="D3155" s="59" t="s">
        <v>33245</v>
      </c>
      <c r="E3155" s="59" t="s">
        <v>18516</v>
      </c>
      <c r="F3155" s="59" t="s">
        <v>18516</v>
      </c>
      <c r="G3155" s="59" t="s">
        <v>18516</v>
      </c>
      <c r="H3155" s="59" t="s">
        <v>18516</v>
      </c>
      <c r="I3155" s="59" t="s">
        <v>18516</v>
      </c>
      <c r="J3155" s="59" t="s">
        <v>18516</v>
      </c>
      <c r="K3155" s="59" t="s">
        <v>29707</v>
      </c>
      <c r="L3155" s="59" t="s">
        <v>18516</v>
      </c>
      <c r="M3155" s="59" t="s">
        <v>18516</v>
      </c>
    </row>
    <row r="3156" spans="1:18" s="59" customFormat="1" ht="14.25">
      <c r="A3156" s="59" t="s">
        <v>16961</v>
      </c>
      <c r="B3156" s="59" t="s">
        <v>33772</v>
      </c>
      <c r="C3156" s="59" t="s">
        <v>29893</v>
      </c>
      <c r="D3156" s="59" t="s">
        <v>29894</v>
      </c>
      <c r="E3156" s="164">
        <v>169</v>
      </c>
      <c r="F3156" s="164">
        <v>140</v>
      </c>
      <c r="G3156" s="165">
        <v>0.82</v>
      </c>
      <c r="H3156" s="59" t="s">
        <v>18516</v>
      </c>
      <c r="I3156" s="164">
        <v>45.24</v>
      </c>
      <c r="J3156" s="164">
        <v>185.24</v>
      </c>
      <c r="K3156" s="59">
        <v>0</v>
      </c>
      <c r="L3156" s="59" t="s">
        <v>18516</v>
      </c>
      <c r="M3156" s="59" t="s">
        <v>18516</v>
      </c>
    </row>
    <row r="3157" spans="1:18" s="59" customFormat="1" ht="14.25">
      <c r="A3157" s="59" t="s">
        <v>16964</v>
      </c>
      <c r="B3157" s="59" t="s">
        <v>33773</v>
      </c>
      <c r="C3157" s="59" t="s">
        <v>29893</v>
      </c>
      <c r="D3157" s="59" t="s">
        <v>29894</v>
      </c>
      <c r="E3157" s="59" t="s">
        <v>18516</v>
      </c>
      <c r="F3157" s="59" t="s">
        <v>18516</v>
      </c>
      <c r="G3157" s="59" t="s">
        <v>18516</v>
      </c>
      <c r="H3157" s="59" t="s">
        <v>18516</v>
      </c>
      <c r="I3157" s="59" t="s">
        <v>18516</v>
      </c>
      <c r="J3157" s="59" t="s">
        <v>18516</v>
      </c>
      <c r="K3157" s="59" t="s">
        <v>29707</v>
      </c>
      <c r="L3157" s="59" t="s">
        <v>18516</v>
      </c>
      <c r="M3157" s="59" t="s">
        <v>18516</v>
      </c>
    </row>
    <row r="3158" spans="1:18" s="59" customFormat="1" ht="14.25">
      <c r="A3158" s="59" t="s">
        <v>16729</v>
      </c>
      <c r="B3158" s="59" t="s">
        <v>33774</v>
      </c>
      <c r="C3158" s="59" t="s">
        <v>29893</v>
      </c>
      <c r="D3158" s="59" t="s">
        <v>29894</v>
      </c>
      <c r="E3158" s="164">
        <v>175</v>
      </c>
      <c r="F3158" s="164">
        <v>165</v>
      </c>
      <c r="G3158" s="165">
        <v>0.94</v>
      </c>
      <c r="H3158" s="59" t="s">
        <v>18516</v>
      </c>
      <c r="I3158" s="164">
        <v>41.05</v>
      </c>
      <c r="J3158" s="164">
        <v>206.05</v>
      </c>
      <c r="K3158" s="59">
        <v>97</v>
      </c>
      <c r="L3158" s="59" t="s">
        <v>18516</v>
      </c>
      <c r="M3158" s="59" t="s">
        <v>18516</v>
      </c>
    </row>
    <row r="3159" spans="1:18" s="59" customFormat="1" ht="14.25">
      <c r="A3159" s="59" t="s">
        <v>16732</v>
      </c>
      <c r="B3159" s="59" t="s">
        <v>33775</v>
      </c>
      <c r="C3159" s="59" t="s">
        <v>29893</v>
      </c>
      <c r="D3159" s="59" t="s">
        <v>29894</v>
      </c>
      <c r="E3159" s="164">
        <v>175</v>
      </c>
      <c r="F3159" s="164">
        <v>165</v>
      </c>
      <c r="G3159" s="165">
        <v>0.94</v>
      </c>
      <c r="H3159" s="59" t="s">
        <v>18516</v>
      </c>
      <c r="I3159" s="164">
        <v>41.05</v>
      </c>
      <c r="J3159" s="164">
        <v>206.05</v>
      </c>
      <c r="K3159" s="59">
        <v>1</v>
      </c>
      <c r="L3159" s="59" t="s">
        <v>18516</v>
      </c>
      <c r="M3159" s="59" t="s">
        <v>18516</v>
      </c>
    </row>
    <row r="3160" spans="1:18" s="59" customFormat="1" ht="14.25">
      <c r="A3160" s="59" t="s">
        <v>16735</v>
      </c>
      <c r="B3160" s="59" t="s">
        <v>33776</v>
      </c>
      <c r="C3160" s="59" t="s">
        <v>29893</v>
      </c>
      <c r="D3160" s="59" t="s">
        <v>29894</v>
      </c>
      <c r="E3160" s="164">
        <v>175</v>
      </c>
      <c r="F3160" s="164">
        <v>165</v>
      </c>
      <c r="G3160" s="165">
        <v>0.94</v>
      </c>
      <c r="H3160" s="59" t="s">
        <v>18516</v>
      </c>
      <c r="I3160" s="164">
        <v>41.05</v>
      </c>
      <c r="J3160" s="164">
        <v>206.05</v>
      </c>
      <c r="K3160" s="59">
        <v>0</v>
      </c>
      <c r="L3160" s="59" t="s">
        <v>18516</v>
      </c>
      <c r="M3160" s="59" t="s">
        <v>18516</v>
      </c>
    </row>
    <row r="3161" spans="1:18" s="59" customFormat="1" ht="14.25">
      <c r="A3161" s="59" t="s">
        <v>16741</v>
      </c>
      <c r="B3161" s="59" t="s">
        <v>33777</v>
      </c>
      <c r="C3161" s="59" t="s">
        <v>29893</v>
      </c>
      <c r="D3161" s="59" t="s">
        <v>29894</v>
      </c>
      <c r="E3161" s="59" t="s">
        <v>18516</v>
      </c>
      <c r="F3161" s="59" t="s">
        <v>18516</v>
      </c>
      <c r="G3161" s="59" t="s">
        <v>18516</v>
      </c>
      <c r="H3161" s="59" t="s">
        <v>18516</v>
      </c>
      <c r="I3161" s="59" t="s">
        <v>18516</v>
      </c>
      <c r="J3161" s="59" t="s">
        <v>18516</v>
      </c>
      <c r="K3161" s="59" t="s">
        <v>29707</v>
      </c>
      <c r="L3161" s="59" t="s">
        <v>18516</v>
      </c>
      <c r="M3161" s="59" t="s">
        <v>18516</v>
      </c>
    </row>
    <row r="3162" spans="1:18" s="59" customFormat="1" ht="14.25">
      <c r="A3162" s="59" t="s">
        <v>16753</v>
      </c>
      <c r="B3162" s="59" t="s">
        <v>33778</v>
      </c>
      <c r="C3162" s="59" t="s">
        <v>29893</v>
      </c>
      <c r="D3162" s="59" t="s">
        <v>29894</v>
      </c>
      <c r="E3162" s="164">
        <v>259</v>
      </c>
      <c r="F3162" s="164">
        <v>210</v>
      </c>
      <c r="G3162" s="165">
        <v>0.81</v>
      </c>
      <c r="H3162" s="59" t="s">
        <v>18516</v>
      </c>
      <c r="I3162" s="164">
        <v>97.01</v>
      </c>
      <c r="J3162" s="164">
        <v>307.01</v>
      </c>
      <c r="K3162" s="59">
        <v>0</v>
      </c>
      <c r="L3162" s="59" t="s">
        <v>18516</v>
      </c>
      <c r="M3162" s="59" t="s">
        <v>18516</v>
      </c>
    </row>
    <row r="3163" spans="1:18" s="59" customFormat="1" ht="14.25">
      <c r="A3163" s="59" t="s">
        <v>16750</v>
      </c>
      <c r="B3163" s="59" t="s">
        <v>33779</v>
      </c>
      <c r="C3163" s="59" t="s">
        <v>29893</v>
      </c>
      <c r="D3163" s="59" t="s">
        <v>29894</v>
      </c>
      <c r="E3163" s="164">
        <v>259</v>
      </c>
      <c r="F3163" s="164">
        <v>230</v>
      </c>
      <c r="G3163" s="165">
        <v>0.88</v>
      </c>
      <c r="H3163" s="59" t="s">
        <v>18516</v>
      </c>
      <c r="I3163" s="164">
        <v>97.01</v>
      </c>
      <c r="J3163" s="164">
        <v>327.01</v>
      </c>
      <c r="K3163" s="59">
        <v>0</v>
      </c>
      <c r="L3163" s="59" t="s">
        <v>18516</v>
      </c>
      <c r="M3163" s="59" t="s">
        <v>18516</v>
      </c>
    </row>
    <row r="3164" spans="1:18" s="59" customFormat="1" ht="14.25">
      <c r="A3164" s="59" t="s">
        <v>16747</v>
      </c>
      <c r="B3164" s="59" t="s">
        <v>33780</v>
      </c>
      <c r="C3164" s="59" t="s">
        <v>29893</v>
      </c>
      <c r="D3164" s="59" t="s">
        <v>29894</v>
      </c>
      <c r="E3164" s="164">
        <v>279</v>
      </c>
      <c r="F3164" s="164">
        <v>220</v>
      </c>
      <c r="G3164" s="165">
        <v>0.78</v>
      </c>
      <c r="H3164" s="59" t="s">
        <v>18516</v>
      </c>
      <c r="I3164" s="164">
        <v>100.34</v>
      </c>
      <c r="J3164" s="164">
        <v>320.34</v>
      </c>
      <c r="K3164" s="59">
        <v>21</v>
      </c>
      <c r="L3164" s="59" t="s">
        <v>29439</v>
      </c>
      <c r="M3164" s="59" t="s">
        <v>29495</v>
      </c>
    </row>
    <row r="3165" spans="1:18" s="59" customFormat="1" ht="14.25">
      <c r="A3165" s="59" t="s">
        <v>16744</v>
      </c>
      <c r="B3165" s="59" t="s">
        <v>33781</v>
      </c>
      <c r="C3165" s="59" t="s">
        <v>29893</v>
      </c>
      <c r="D3165" s="59" t="s">
        <v>29894</v>
      </c>
      <c r="E3165" s="164">
        <v>279</v>
      </c>
      <c r="F3165" s="164">
        <v>220</v>
      </c>
      <c r="G3165" s="165">
        <v>0.78</v>
      </c>
      <c r="H3165" s="59" t="s">
        <v>18516</v>
      </c>
      <c r="I3165" s="164">
        <v>100.34</v>
      </c>
      <c r="J3165" s="164">
        <v>320.34</v>
      </c>
      <c r="K3165" s="59">
        <v>51</v>
      </c>
      <c r="L3165" s="59" t="s">
        <v>29439</v>
      </c>
      <c r="M3165" s="59" t="s">
        <v>29495</v>
      </c>
    </row>
    <row r="3166" spans="1:18" s="59" customFormat="1" ht="14.25">
      <c r="A3166" s="59" t="s">
        <v>16064</v>
      </c>
      <c r="B3166" s="59" t="s">
        <v>33782</v>
      </c>
      <c r="C3166" s="59" t="s">
        <v>29893</v>
      </c>
      <c r="D3166" s="59" t="s">
        <v>29894</v>
      </c>
      <c r="E3166" s="164">
        <v>235</v>
      </c>
      <c r="F3166" s="164">
        <v>200</v>
      </c>
      <c r="G3166" s="165">
        <v>0.85</v>
      </c>
      <c r="H3166" s="59" t="s">
        <v>18516</v>
      </c>
      <c r="I3166" s="164">
        <v>54.49</v>
      </c>
      <c r="J3166" s="164">
        <v>254.49</v>
      </c>
      <c r="K3166" s="59">
        <v>74</v>
      </c>
      <c r="L3166" s="59" t="s">
        <v>18516</v>
      </c>
      <c r="M3166" s="59" t="s">
        <v>18516</v>
      </c>
    </row>
    <row r="3167" spans="1:18" s="59" customFormat="1" ht="14.25">
      <c r="A3167" s="59" t="s">
        <v>16055</v>
      </c>
      <c r="B3167" s="59" t="s">
        <v>33783</v>
      </c>
      <c r="C3167" s="59" t="s">
        <v>29893</v>
      </c>
      <c r="D3167" s="59" t="s">
        <v>29894</v>
      </c>
      <c r="E3167" s="164">
        <v>235</v>
      </c>
      <c r="F3167" s="164">
        <v>180</v>
      </c>
      <c r="G3167" s="165">
        <v>0.76</v>
      </c>
      <c r="H3167" s="59" t="s">
        <v>18516</v>
      </c>
      <c r="I3167" s="164">
        <v>54.49</v>
      </c>
      <c r="J3167" s="164">
        <v>234.49</v>
      </c>
      <c r="K3167" s="59">
        <v>73</v>
      </c>
      <c r="L3167" s="59" t="s">
        <v>29439</v>
      </c>
      <c r="M3167" s="59" t="s">
        <v>29678</v>
      </c>
    </row>
    <row r="3168" spans="1:18" s="59" customFormat="1" ht="14.25">
      <c r="A3168" s="59" t="s">
        <v>16605</v>
      </c>
      <c r="B3168" s="59" t="s">
        <v>33784</v>
      </c>
      <c r="C3168" s="59" t="s">
        <v>30894</v>
      </c>
      <c r="D3168" s="59" t="s">
        <v>30895</v>
      </c>
      <c r="E3168" s="164">
        <v>279</v>
      </c>
      <c r="F3168" s="164">
        <v>219</v>
      </c>
      <c r="G3168" s="165">
        <v>0.78</v>
      </c>
      <c r="H3168" s="59" t="s">
        <v>18516</v>
      </c>
      <c r="I3168" s="164">
        <v>100.76</v>
      </c>
      <c r="J3168" s="164">
        <v>319.76</v>
      </c>
      <c r="K3168" s="59">
        <v>1</v>
      </c>
      <c r="L3168" s="59" t="s">
        <v>18516</v>
      </c>
      <c r="M3168" s="59" t="s">
        <v>18516</v>
      </c>
    </row>
    <row r="3169" spans="1:18" s="59" customFormat="1" ht="14.25">
      <c r="A3169" s="59" t="s">
        <v>16614</v>
      </c>
      <c r="B3169" s="59" t="s">
        <v>33785</v>
      </c>
      <c r="C3169" s="59" t="s">
        <v>30894</v>
      </c>
      <c r="D3169" s="59" t="s">
        <v>30895</v>
      </c>
      <c r="E3169" s="59" t="s">
        <v>18516</v>
      </c>
      <c r="F3169" s="59" t="s">
        <v>18516</v>
      </c>
      <c r="G3169" s="59" t="s">
        <v>18516</v>
      </c>
      <c r="H3169" s="59" t="s">
        <v>18516</v>
      </c>
      <c r="I3169" s="59" t="s">
        <v>18516</v>
      </c>
      <c r="J3169" s="59" t="s">
        <v>18516</v>
      </c>
      <c r="K3169" s="59" t="s">
        <v>29707</v>
      </c>
      <c r="L3169" s="59" t="s">
        <v>18516</v>
      </c>
      <c r="M3169" s="59" t="s">
        <v>18516</v>
      </c>
    </row>
    <row r="3170" spans="1:18" s="59" customFormat="1" ht="14.25">
      <c r="A3170" s="59" t="s">
        <v>33786</v>
      </c>
      <c r="B3170" s="59" t="s">
        <v>33787</v>
      </c>
      <c r="C3170" s="59" t="s">
        <v>33623</v>
      </c>
      <c r="D3170" s="59" t="s">
        <v>33624</v>
      </c>
      <c r="E3170" s="59" t="s">
        <v>18516</v>
      </c>
      <c r="F3170" s="59" t="s">
        <v>18516</v>
      </c>
      <c r="G3170" s="59" t="s">
        <v>18516</v>
      </c>
      <c r="H3170" s="59" t="s">
        <v>18516</v>
      </c>
      <c r="I3170" s="59" t="s">
        <v>18516</v>
      </c>
      <c r="J3170" s="59" t="s">
        <v>18516</v>
      </c>
      <c r="K3170" s="59" t="s">
        <v>29707</v>
      </c>
      <c r="L3170" s="59" t="s">
        <v>18516</v>
      </c>
      <c r="M3170" s="59" t="s">
        <v>18516</v>
      </c>
    </row>
    <row r="3171" spans="1:18" s="59" customFormat="1" ht="14.25">
      <c r="A3171" s="59" t="s">
        <v>33788</v>
      </c>
      <c r="B3171" s="59" t="s">
        <v>33789</v>
      </c>
      <c r="C3171" s="59" t="s">
        <v>33623</v>
      </c>
      <c r="D3171" s="59" t="s">
        <v>33624</v>
      </c>
      <c r="E3171" s="59" t="s">
        <v>18516</v>
      </c>
      <c r="F3171" s="59" t="s">
        <v>18516</v>
      </c>
      <c r="G3171" s="59" t="s">
        <v>18516</v>
      </c>
      <c r="H3171" s="59" t="s">
        <v>18516</v>
      </c>
      <c r="I3171" s="59" t="s">
        <v>18516</v>
      </c>
      <c r="J3171" s="59" t="s">
        <v>18516</v>
      </c>
      <c r="K3171" s="59" t="s">
        <v>29707</v>
      </c>
      <c r="L3171" s="59" t="s">
        <v>18516</v>
      </c>
      <c r="M3171" s="59" t="s">
        <v>18516</v>
      </c>
    </row>
    <row r="3172" spans="1:18" s="59" customFormat="1" ht="14.25">
      <c r="A3172" s="59" t="s">
        <v>33790</v>
      </c>
      <c r="B3172" s="59" t="s">
        <v>33791</v>
      </c>
      <c r="C3172" s="59" t="s">
        <v>33623</v>
      </c>
      <c r="D3172" s="59" t="s">
        <v>33624</v>
      </c>
      <c r="E3172" s="59" t="s">
        <v>18516</v>
      </c>
      <c r="F3172" s="59" t="s">
        <v>18516</v>
      </c>
      <c r="G3172" s="59" t="s">
        <v>18516</v>
      </c>
      <c r="H3172" s="59" t="s">
        <v>18516</v>
      </c>
      <c r="I3172" s="59" t="s">
        <v>18516</v>
      </c>
      <c r="J3172" s="59" t="s">
        <v>18516</v>
      </c>
      <c r="K3172" s="59" t="s">
        <v>29707</v>
      </c>
      <c r="L3172" s="59" t="s">
        <v>18516</v>
      </c>
      <c r="M3172" s="59" t="s">
        <v>18516</v>
      </c>
    </row>
    <row r="3173" spans="1:18" s="59" customFormat="1" ht="14.25">
      <c r="A3173" s="59" t="s">
        <v>33792</v>
      </c>
      <c r="B3173" s="59" t="s">
        <v>33793</v>
      </c>
      <c r="C3173" s="59" t="s">
        <v>33623</v>
      </c>
      <c r="D3173" s="59" t="s">
        <v>33624</v>
      </c>
      <c r="E3173" s="59" t="s">
        <v>18516</v>
      </c>
      <c r="F3173" s="59" t="s">
        <v>18516</v>
      </c>
      <c r="G3173" s="59" t="s">
        <v>18516</v>
      </c>
      <c r="H3173" s="59" t="s">
        <v>18516</v>
      </c>
      <c r="I3173" s="59" t="s">
        <v>18516</v>
      </c>
      <c r="J3173" s="59" t="s">
        <v>18516</v>
      </c>
      <c r="K3173" s="59" t="s">
        <v>29707</v>
      </c>
      <c r="L3173" s="59" t="s">
        <v>18516</v>
      </c>
      <c r="M3173" s="59" t="s">
        <v>18516</v>
      </c>
    </row>
    <row r="3174" spans="1:18" s="59" customFormat="1" ht="14.25">
      <c r="A3174" s="59" t="s">
        <v>9807</v>
      </c>
      <c r="B3174" s="59" t="s">
        <v>33794</v>
      </c>
      <c r="C3174" s="59" t="s">
        <v>33623</v>
      </c>
      <c r="D3174" s="59" t="s">
        <v>33624</v>
      </c>
      <c r="E3174" s="164">
        <v>410</v>
      </c>
      <c r="F3174" s="164">
        <v>410</v>
      </c>
      <c r="G3174" s="59" t="s">
        <v>18516</v>
      </c>
      <c r="H3174" s="59" t="s">
        <v>18516</v>
      </c>
      <c r="I3174" s="164">
        <v>129.82</v>
      </c>
      <c r="J3174" s="164">
        <v>539.82</v>
      </c>
      <c r="K3174" s="59">
        <v>0</v>
      </c>
      <c r="L3174" s="59" t="s">
        <v>18516</v>
      </c>
      <c r="M3174" s="59" t="s">
        <v>18516</v>
      </c>
    </row>
    <row r="3175" spans="1:18" s="59" customFormat="1" ht="14.25">
      <c r="A3175" s="59" t="s">
        <v>27386</v>
      </c>
      <c r="B3175" s="59" t="s">
        <v>33795</v>
      </c>
      <c r="C3175" s="59" t="s">
        <v>29881</v>
      </c>
      <c r="D3175" s="59" t="s">
        <v>29882</v>
      </c>
      <c r="E3175" s="164">
        <v>220</v>
      </c>
      <c r="F3175" s="164">
        <v>220</v>
      </c>
      <c r="G3175" s="59" t="s">
        <v>18516</v>
      </c>
      <c r="H3175" s="59" t="s">
        <v>18516</v>
      </c>
      <c r="I3175" s="164">
        <v>129.15</v>
      </c>
      <c r="J3175" s="164">
        <v>349.15</v>
      </c>
      <c r="K3175" s="59">
        <v>40</v>
      </c>
      <c r="L3175" s="59" t="s">
        <v>18516</v>
      </c>
      <c r="M3175" s="59" t="s">
        <v>18516</v>
      </c>
    </row>
    <row r="3176" spans="1:18" s="59" customFormat="1" ht="14.25">
      <c r="A3176" s="59" t="s">
        <v>17486</v>
      </c>
      <c r="B3176" s="59" t="s">
        <v>33796</v>
      </c>
      <c r="C3176" s="59" t="s">
        <v>29509</v>
      </c>
      <c r="D3176" s="59" t="s">
        <v>29510</v>
      </c>
      <c r="E3176" s="164">
        <v>100</v>
      </c>
      <c r="F3176" s="164">
        <v>70</v>
      </c>
      <c r="G3176" s="165">
        <v>0.7</v>
      </c>
      <c r="H3176" s="59" t="s">
        <v>18516</v>
      </c>
      <c r="I3176" s="164">
        <v>87.87</v>
      </c>
      <c r="J3176" s="164">
        <v>157.87</v>
      </c>
      <c r="K3176" s="59">
        <v>22</v>
      </c>
      <c r="L3176" s="59" t="s">
        <v>18516</v>
      </c>
      <c r="M3176" s="59" t="s">
        <v>18516</v>
      </c>
    </row>
    <row r="3177" spans="1:18" s="59" customFormat="1" ht="14.25">
      <c r="A3177" s="59" t="s">
        <v>17483</v>
      </c>
      <c r="B3177" s="59" t="s">
        <v>33797</v>
      </c>
      <c r="C3177" s="59" t="s">
        <v>29509</v>
      </c>
      <c r="D3177" s="59" t="s">
        <v>29510</v>
      </c>
      <c r="E3177" s="164">
        <v>140</v>
      </c>
      <c r="F3177" s="164">
        <v>120</v>
      </c>
      <c r="G3177" s="165">
        <v>0.85</v>
      </c>
      <c r="H3177" s="59" t="s">
        <v>18516</v>
      </c>
      <c r="I3177" s="164">
        <v>87.87</v>
      </c>
      <c r="J3177" s="164">
        <v>207.87</v>
      </c>
      <c r="K3177" s="59">
        <v>18</v>
      </c>
      <c r="L3177" s="59" t="s">
        <v>29439</v>
      </c>
      <c r="M3177" s="59" t="s">
        <v>31324</v>
      </c>
    </row>
    <row r="3178" spans="1:18" s="59" customFormat="1" ht="14.25">
      <c r="A3178" s="59" t="s">
        <v>17477</v>
      </c>
      <c r="B3178" s="59" t="s">
        <v>33798</v>
      </c>
      <c r="C3178" s="59" t="s">
        <v>29509</v>
      </c>
      <c r="D3178" s="59" t="s">
        <v>29510</v>
      </c>
      <c r="E3178" s="164">
        <v>140</v>
      </c>
      <c r="F3178" s="164">
        <v>95</v>
      </c>
      <c r="G3178" s="165">
        <v>0.67</v>
      </c>
      <c r="H3178" s="59" t="s">
        <v>18516</v>
      </c>
      <c r="I3178" s="164">
        <v>52.31</v>
      </c>
      <c r="J3178" s="164">
        <v>147.31</v>
      </c>
      <c r="K3178" s="59">
        <v>49</v>
      </c>
      <c r="L3178" s="59" t="s">
        <v>18516</v>
      </c>
      <c r="M3178" s="59" t="s">
        <v>18516</v>
      </c>
    </row>
    <row r="3179" spans="1:18" s="59" customFormat="1" ht="14.25">
      <c r="A3179" s="59" t="s">
        <v>17480</v>
      </c>
      <c r="B3179" s="59" t="s">
        <v>33799</v>
      </c>
      <c r="C3179" s="59" t="s">
        <v>29509</v>
      </c>
      <c r="D3179" s="59" t="s">
        <v>29510</v>
      </c>
      <c r="E3179" s="59" t="s">
        <v>18516</v>
      </c>
      <c r="F3179" s="59" t="s">
        <v>18516</v>
      </c>
      <c r="G3179" s="59" t="s">
        <v>18516</v>
      </c>
      <c r="H3179" s="59" t="s">
        <v>18516</v>
      </c>
      <c r="I3179" s="59" t="s">
        <v>18516</v>
      </c>
      <c r="J3179" s="59" t="s">
        <v>18516</v>
      </c>
      <c r="K3179" s="59" t="s">
        <v>29707</v>
      </c>
      <c r="L3179" s="59" t="s">
        <v>18516</v>
      </c>
      <c r="M3179" s="59" t="s">
        <v>18516</v>
      </c>
    </row>
    <row r="3180" spans="1:18" s="59" customFormat="1" ht="14.25">
      <c r="A3180" s="59" t="s">
        <v>17474</v>
      </c>
      <c r="B3180" s="59" t="s">
        <v>33800</v>
      </c>
      <c r="C3180" s="59" t="s">
        <v>29509</v>
      </c>
      <c r="D3180" s="59" t="s">
        <v>29510</v>
      </c>
      <c r="E3180" s="59" t="s">
        <v>18516</v>
      </c>
      <c r="F3180" s="59" t="s">
        <v>18516</v>
      </c>
      <c r="G3180" s="59" t="s">
        <v>18516</v>
      </c>
      <c r="H3180" s="59" t="s">
        <v>18516</v>
      </c>
      <c r="I3180" s="59" t="s">
        <v>18516</v>
      </c>
      <c r="J3180" s="59" t="s">
        <v>18516</v>
      </c>
      <c r="K3180" s="59" t="s">
        <v>29707</v>
      </c>
      <c r="L3180" s="59" t="s">
        <v>18516</v>
      </c>
      <c r="M3180" s="59" t="s">
        <v>18516</v>
      </c>
    </row>
    <row r="3181" spans="1:18" s="59" customFormat="1" ht="14.25">
      <c r="A3181" s="59" t="s">
        <v>33801</v>
      </c>
      <c r="B3181" s="59" t="s">
        <v>33802</v>
      </c>
      <c r="C3181" s="59" t="s">
        <v>29509</v>
      </c>
      <c r="D3181" s="59" t="s">
        <v>29510</v>
      </c>
      <c r="E3181" s="59" t="s">
        <v>18516</v>
      </c>
      <c r="F3181" s="59" t="s">
        <v>18516</v>
      </c>
      <c r="G3181" s="59" t="s">
        <v>18516</v>
      </c>
      <c r="H3181" s="59" t="s">
        <v>18516</v>
      </c>
      <c r="I3181" s="59" t="s">
        <v>18516</v>
      </c>
      <c r="J3181" s="59" t="s">
        <v>18516</v>
      </c>
      <c r="K3181" s="59" t="s">
        <v>29707</v>
      </c>
      <c r="L3181" s="59" t="s">
        <v>18516</v>
      </c>
      <c r="M3181" s="59" t="s">
        <v>18516</v>
      </c>
    </row>
    <row r="3182" spans="1:18" s="59" customFormat="1" ht="14.25">
      <c r="A3182" s="59" t="s">
        <v>9151</v>
      </c>
      <c r="B3182" s="59" t="s">
        <v>33803</v>
      </c>
      <c r="C3182" s="59" t="s">
        <v>29562</v>
      </c>
      <c r="D3182" s="59" t="s">
        <v>29562</v>
      </c>
      <c r="E3182" s="59" t="s">
        <v>18516</v>
      </c>
      <c r="F3182" s="59" t="s">
        <v>18516</v>
      </c>
      <c r="G3182" s="59" t="s">
        <v>18516</v>
      </c>
      <c r="H3182" s="59" t="s">
        <v>18516</v>
      </c>
      <c r="I3182" s="59" t="s">
        <v>18516</v>
      </c>
      <c r="J3182" s="59" t="s">
        <v>18516</v>
      </c>
      <c r="K3182" s="59" t="s">
        <v>29707</v>
      </c>
      <c r="L3182" s="59" t="s">
        <v>18516</v>
      </c>
      <c r="M3182" s="59" t="s">
        <v>18516</v>
      </c>
    </row>
    <row r="3183" spans="1:18" s="59" customFormat="1" ht="14.25">
      <c r="A3183" s="59" t="s">
        <v>33804</v>
      </c>
      <c r="B3183" s="59" t="s">
        <v>33805</v>
      </c>
      <c r="C3183" s="59" t="s">
        <v>29562</v>
      </c>
      <c r="D3183" s="59" t="s">
        <v>29562</v>
      </c>
      <c r="E3183" s="59" t="s">
        <v>18516</v>
      </c>
      <c r="F3183" s="59" t="s">
        <v>18516</v>
      </c>
      <c r="G3183" s="59" t="s">
        <v>18516</v>
      </c>
      <c r="H3183" s="59" t="s">
        <v>18516</v>
      </c>
      <c r="I3183" s="59" t="s">
        <v>18516</v>
      </c>
      <c r="J3183" s="59" t="s">
        <v>18516</v>
      </c>
      <c r="K3183" s="59" t="s">
        <v>29707</v>
      </c>
      <c r="L3183" s="59" t="s">
        <v>18516</v>
      </c>
      <c r="M3183" s="59" t="s">
        <v>18516</v>
      </c>
    </row>
    <row r="3184" spans="1:18" s="59" customFormat="1" ht="14.25">
      <c r="A3184" s="59" t="s">
        <v>33806</v>
      </c>
      <c r="B3184" s="59" t="s">
        <v>33807</v>
      </c>
      <c r="C3184" s="59" t="s">
        <v>29562</v>
      </c>
      <c r="D3184" s="59" t="s">
        <v>29562</v>
      </c>
      <c r="E3184" s="164">
        <v>190</v>
      </c>
      <c r="F3184" s="164">
        <v>155</v>
      </c>
      <c r="G3184" s="165">
        <v>0.81</v>
      </c>
      <c r="H3184" s="59" t="s">
        <v>18516</v>
      </c>
      <c r="I3184" s="164">
        <v>83.21</v>
      </c>
      <c r="J3184" s="164">
        <v>238.21</v>
      </c>
      <c r="K3184" s="59">
        <v>2</v>
      </c>
      <c r="L3184" s="59" t="s">
        <v>18516</v>
      </c>
      <c r="M3184" s="59" t="s">
        <v>18516</v>
      </c>
    </row>
    <row r="3185" spans="1:18" s="59" customFormat="1" ht="14.25">
      <c r="A3185" s="59" t="s">
        <v>33808</v>
      </c>
      <c r="B3185" s="59" t="s">
        <v>33809</v>
      </c>
      <c r="C3185" s="59" t="s">
        <v>29562</v>
      </c>
      <c r="D3185" s="59" t="s">
        <v>29562</v>
      </c>
      <c r="E3185" s="59" t="s">
        <v>18516</v>
      </c>
      <c r="F3185" s="59" t="s">
        <v>18516</v>
      </c>
      <c r="G3185" s="59" t="s">
        <v>18516</v>
      </c>
      <c r="H3185" s="59" t="s">
        <v>18516</v>
      </c>
      <c r="I3185" s="59" t="s">
        <v>18516</v>
      </c>
      <c r="J3185" s="59" t="s">
        <v>18516</v>
      </c>
      <c r="K3185" s="59" t="s">
        <v>29707</v>
      </c>
      <c r="L3185" s="59" t="s">
        <v>18516</v>
      </c>
      <c r="M3185" s="59" t="s">
        <v>18516</v>
      </c>
    </row>
    <row r="3186" spans="1:18" s="59" customFormat="1" ht="14.25">
      <c r="A3186" s="59" t="s">
        <v>18334</v>
      </c>
      <c r="B3186" s="59" t="s">
        <v>33810</v>
      </c>
      <c r="C3186" s="59" t="s">
        <v>29518</v>
      </c>
      <c r="D3186" s="59" t="s">
        <v>29519</v>
      </c>
      <c r="E3186" s="59" t="s">
        <v>18516</v>
      </c>
      <c r="F3186" s="59" t="s">
        <v>18516</v>
      </c>
      <c r="G3186" s="59" t="s">
        <v>18516</v>
      </c>
      <c r="H3186" s="59" t="s">
        <v>18516</v>
      </c>
      <c r="I3186" s="59" t="s">
        <v>18516</v>
      </c>
      <c r="J3186" s="59" t="s">
        <v>18516</v>
      </c>
      <c r="K3186" s="59" t="s">
        <v>29707</v>
      </c>
      <c r="L3186" s="59" t="s">
        <v>18516</v>
      </c>
      <c r="M3186" s="59" t="s">
        <v>18516</v>
      </c>
    </row>
    <row r="3187" spans="1:18" s="59" customFormat="1" ht="14.25">
      <c r="A3187" s="59" t="s">
        <v>20887</v>
      </c>
      <c r="B3187" s="59" t="s">
        <v>33811</v>
      </c>
      <c r="C3187" s="59" t="s">
        <v>29518</v>
      </c>
      <c r="D3187" s="59" t="s">
        <v>29519</v>
      </c>
      <c r="E3187" s="59" t="s">
        <v>18516</v>
      </c>
      <c r="F3187" s="59" t="s">
        <v>18516</v>
      </c>
      <c r="G3187" s="59" t="s">
        <v>18516</v>
      </c>
      <c r="H3187" s="59" t="s">
        <v>18516</v>
      </c>
      <c r="I3187" s="59" t="s">
        <v>18516</v>
      </c>
      <c r="J3187" s="59" t="s">
        <v>18516</v>
      </c>
      <c r="K3187" s="59" t="s">
        <v>29707</v>
      </c>
      <c r="L3187" s="59" t="s">
        <v>18516</v>
      </c>
      <c r="M3187" s="59" t="s">
        <v>18516</v>
      </c>
    </row>
    <row r="3188" spans="1:18" s="59" customFormat="1" ht="14.25">
      <c r="A3188" s="59" t="s">
        <v>21863</v>
      </c>
      <c r="B3188" s="59" t="s">
        <v>33812</v>
      </c>
      <c r="C3188" s="59" t="s">
        <v>29424</v>
      </c>
      <c r="D3188" s="59" t="s">
        <v>29425</v>
      </c>
      <c r="E3188" s="164">
        <v>300</v>
      </c>
      <c r="F3188" s="164">
        <v>280</v>
      </c>
      <c r="G3188" s="165">
        <v>0.93</v>
      </c>
      <c r="H3188" s="59" t="s">
        <v>18516</v>
      </c>
      <c r="I3188" s="164">
        <v>124.73</v>
      </c>
      <c r="J3188" s="164">
        <v>404.73</v>
      </c>
      <c r="K3188" s="59">
        <v>28</v>
      </c>
      <c r="L3188" s="59" t="s">
        <v>29439</v>
      </c>
      <c r="M3188" s="59" t="s">
        <v>29711</v>
      </c>
    </row>
    <row r="3189" spans="1:18" s="59" customFormat="1" ht="14.25">
      <c r="A3189" s="59" t="s">
        <v>21866</v>
      </c>
      <c r="B3189" s="59" t="s">
        <v>33813</v>
      </c>
      <c r="C3189" s="59" t="s">
        <v>29424</v>
      </c>
      <c r="D3189" s="59" t="s">
        <v>29425</v>
      </c>
      <c r="E3189" s="164">
        <v>270</v>
      </c>
      <c r="F3189" s="164">
        <v>260</v>
      </c>
      <c r="G3189" s="165">
        <v>0.96</v>
      </c>
      <c r="H3189" s="59" t="s">
        <v>18516</v>
      </c>
      <c r="I3189" s="164">
        <v>124.73</v>
      </c>
      <c r="J3189" s="164">
        <v>384.73</v>
      </c>
      <c r="K3189" s="59">
        <v>11</v>
      </c>
      <c r="L3189" s="59" t="s">
        <v>29439</v>
      </c>
      <c r="M3189" s="59" t="s">
        <v>29711</v>
      </c>
    </row>
    <row r="3190" spans="1:18" s="59" customFormat="1" ht="14.25">
      <c r="A3190" s="59" t="s">
        <v>27432</v>
      </c>
      <c r="B3190" s="59" t="s">
        <v>33814</v>
      </c>
      <c r="C3190" s="59" t="s">
        <v>29414</v>
      </c>
      <c r="D3190" s="59" t="s">
        <v>29415</v>
      </c>
      <c r="E3190" s="164">
        <v>167</v>
      </c>
      <c r="F3190" s="164">
        <v>115</v>
      </c>
      <c r="G3190" s="165">
        <v>0.68</v>
      </c>
      <c r="H3190" s="59" t="s">
        <v>18516</v>
      </c>
      <c r="I3190" s="164">
        <v>38.44</v>
      </c>
      <c r="J3190" s="164">
        <v>153.44</v>
      </c>
      <c r="K3190" s="59">
        <v>150</v>
      </c>
      <c r="L3190" s="59" t="s">
        <v>18516</v>
      </c>
      <c r="M3190" s="59" t="s">
        <v>18516</v>
      </c>
    </row>
    <row r="3191" spans="1:18" s="59" customFormat="1" ht="14.25">
      <c r="A3191" s="59" t="s">
        <v>33815</v>
      </c>
      <c r="B3191" s="59" t="s">
        <v>33816</v>
      </c>
      <c r="C3191" s="59" t="s">
        <v>29881</v>
      </c>
      <c r="D3191" s="59" t="s">
        <v>29882</v>
      </c>
      <c r="E3191" s="164">
        <v>225</v>
      </c>
      <c r="F3191" s="164">
        <v>225</v>
      </c>
      <c r="G3191" s="59" t="s">
        <v>18516</v>
      </c>
      <c r="H3191" s="59" t="s">
        <v>18516</v>
      </c>
      <c r="I3191" s="164">
        <v>98.42</v>
      </c>
      <c r="J3191" s="164">
        <v>323.42</v>
      </c>
      <c r="K3191" s="59">
        <v>0</v>
      </c>
      <c r="L3191" s="59" t="s">
        <v>18516</v>
      </c>
      <c r="M3191" s="59" t="s">
        <v>18516</v>
      </c>
    </row>
    <row r="3192" spans="1:18" s="59" customFormat="1" ht="14.25">
      <c r="A3192" s="59" t="s">
        <v>33817</v>
      </c>
      <c r="B3192" s="59" t="s">
        <v>33818</v>
      </c>
      <c r="C3192" s="59" t="s">
        <v>29881</v>
      </c>
      <c r="D3192" s="59" t="s">
        <v>29882</v>
      </c>
      <c r="E3192" s="59" t="s">
        <v>18516</v>
      </c>
      <c r="F3192" s="59" t="s">
        <v>18516</v>
      </c>
      <c r="G3192" s="59" t="s">
        <v>18516</v>
      </c>
      <c r="H3192" s="59" t="s">
        <v>18516</v>
      </c>
      <c r="I3192" s="59" t="s">
        <v>18516</v>
      </c>
      <c r="J3192" s="59" t="s">
        <v>18516</v>
      </c>
      <c r="K3192" s="59" t="s">
        <v>29707</v>
      </c>
      <c r="L3192" s="59" t="s">
        <v>18516</v>
      </c>
      <c r="M3192" s="59" t="s">
        <v>18516</v>
      </c>
    </row>
    <row r="3193" spans="1:18" s="59" customFormat="1" ht="14.25">
      <c r="A3193" s="59" t="s">
        <v>27351</v>
      </c>
      <c r="B3193" s="59" t="s">
        <v>33819</v>
      </c>
      <c r="C3193" s="59" t="s">
        <v>33244</v>
      </c>
      <c r="D3193" s="59" t="s">
        <v>33245</v>
      </c>
      <c r="E3193" s="59" t="s">
        <v>18516</v>
      </c>
      <c r="F3193" s="59" t="s">
        <v>18516</v>
      </c>
      <c r="G3193" s="59" t="s">
        <v>18516</v>
      </c>
      <c r="H3193" s="59" t="s">
        <v>18516</v>
      </c>
      <c r="I3193" s="59" t="s">
        <v>18516</v>
      </c>
      <c r="J3193" s="59" t="s">
        <v>18516</v>
      </c>
      <c r="K3193" s="59" t="s">
        <v>29707</v>
      </c>
      <c r="L3193" s="59" t="s">
        <v>18516</v>
      </c>
      <c r="M3193" s="59" t="s">
        <v>18516</v>
      </c>
    </row>
    <row r="3194" spans="1:18" s="59" customFormat="1" ht="14.25">
      <c r="A3194" s="59" t="s">
        <v>27354</v>
      </c>
      <c r="B3194" s="59" t="s">
        <v>33820</v>
      </c>
      <c r="C3194" s="59" t="s">
        <v>33244</v>
      </c>
      <c r="D3194" s="59" t="s">
        <v>33245</v>
      </c>
      <c r="E3194" s="59" t="s">
        <v>18516</v>
      </c>
      <c r="F3194" s="59" t="s">
        <v>18516</v>
      </c>
      <c r="G3194" s="59" t="s">
        <v>18516</v>
      </c>
      <c r="H3194" s="59" t="s">
        <v>18516</v>
      </c>
      <c r="I3194" s="59" t="s">
        <v>18516</v>
      </c>
      <c r="J3194" s="59" t="s">
        <v>18516</v>
      </c>
      <c r="K3194" s="59" t="s">
        <v>29707</v>
      </c>
      <c r="L3194" s="59" t="s">
        <v>18516</v>
      </c>
      <c r="M3194" s="59" t="s">
        <v>18516</v>
      </c>
    </row>
    <row r="3195" spans="1:18" s="59" customFormat="1" ht="14.25">
      <c r="A3195" s="59" t="s">
        <v>27357</v>
      </c>
      <c r="B3195" s="59" t="s">
        <v>33821</v>
      </c>
      <c r="C3195" s="59" t="s">
        <v>33244</v>
      </c>
      <c r="D3195" s="59" t="s">
        <v>33245</v>
      </c>
      <c r="E3195" s="59" t="s">
        <v>18516</v>
      </c>
      <c r="F3195" s="59" t="s">
        <v>18516</v>
      </c>
      <c r="G3195" s="59" t="s">
        <v>18516</v>
      </c>
      <c r="H3195" s="59" t="s">
        <v>18516</v>
      </c>
      <c r="I3195" s="59" t="s">
        <v>18516</v>
      </c>
      <c r="J3195" s="59" t="s">
        <v>18516</v>
      </c>
      <c r="K3195" s="59" t="s">
        <v>29707</v>
      </c>
      <c r="L3195" s="59" t="s">
        <v>18516</v>
      </c>
      <c r="M3195" s="59" t="s">
        <v>18516</v>
      </c>
    </row>
    <row r="3196" spans="1:18" s="59" customFormat="1" ht="14.25">
      <c r="A3196" s="59" t="s">
        <v>27348</v>
      </c>
      <c r="B3196" s="59" t="s">
        <v>33822</v>
      </c>
      <c r="C3196" s="59" t="s">
        <v>33244</v>
      </c>
      <c r="D3196" s="59" t="s">
        <v>33245</v>
      </c>
      <c r="E3196" s="59" t="s">
        <v>18516</v>
      </c>
      <c r="F3196" s="59" t="s">
        <v>18516</v>
      </c>
      <c r="G3196" s="59" t="s">
        <v>18516</v>
      </c>
      <c r="H3196" s="59" t="s">
        <v>18516</v>
      </c>
      <c r="I3196" s="59" t="s">
        <v>18516</v>
      </c>
      <c r="J3196" s="59" t="s">
        <v>18516</v>
      </c>
      <c r="K3196" s="59" t="s">
        <v>29707</v>
      </c>
      <c r="L3196" s="59" t="s">
        <v>18516</v>
      </c>
      <c r="M3196" s="59" t="s">
        <v>18516</v>
      </c>
    </row>
    <row r="3197" spans="1:18" s="59" customFormat="1" ht="14.25">
      <c r="A3197" s="59" t="s">
        <v>16444</v>
      </c>
      <c r="B3197" s="59" t="s">
        <v>33823</v>
      </c>
      <c r="C3197" s="59" t="s">
        <v>33244</v>
      </c>
      <c r="D3197" s="59" t="s">
        <v>33245</v>
      </c>
      <c r="E3197" s="59" t="s">
        <v>18516</v>
      </c>
      <c r="F3197" s="59" t="s">
        <v>18516</v>
      </c>
      <c r="G3197" s="59" t="s">
        <v>18516</v>
      </c>
      <c r="H3197" s="59" t="s">
        <v>18516</v>
      </c>
      <c r="I3197" s="59" t="s">
        <v>18516</v>
      </c>
      <c r="J3197" s="59" t="s">
        <v>18516</v>
      </c>
      <c r="K3197" s="59" t="s">
        <v>29707</v>
      </c>
      <c r="L3197" s="59" t="s">
        <v>18516</v>
      </c>
      <c r="M3197" s="59" t="s">
        <v>18516</v>
      </c>
    </row>
    <row r="3198" spans="1:18" s="59" customFormat="1" ht="14.25">
      <c r="A3198" s="59" t="s">
        <v>16441</v>
      </c>
      <c r="B3198" s="59" t="s">
        <v>33824</v>
      </c>
      <c r="C3198" s="59" t="s">
        <v>33244</v>
      </c>
      <c r="D3198" s="59" t="s">
        <v>33245</v>
      </c>
      <c r="E3198" s="59" t="s">
        <v>18516</v>
      </c>
      <c r="F3198" s="59" t="s">
        <v>18516</v>
      </c>
      <c r="G3198" s="59" t="s">
        <v>18516</v>
      </c>
      <c r="H3198" s="59" t="s">
        <v>18516</v>
      </c>
      <c r="I3198" s="59" t="s">
        <v>18516</v>
      </c>
      <c r="J3198" s="59" t="s">
        <v>18516</v>
      </c>
      <c r="K3198" s="59" t="s">
        <v>29707</v>
      </c>
      <c r="L3198" s="59" t="s">
        <v>18516</v>
      </c>
      <c r="M3198" s="59" t="s">
        <v>18516</v>
      </c>
    </row>
    <row r="3199" spans="1:18" s="59" customFormat="1" ht="14.25">
      <c r="A3199" s="59" t="s">
        <v>27373</v>
      </c>
      <c r="B3199" s="59" t="s">
        <v>33825</v>
      </c>
      <c r="C3199" s="59" t="s">
        <v>33244</v>
      </c>
      <c r="D3199" s="59" t="s">
        <v>33245</v>
      </c>
      <c r="E3199" s="59" t="s">
        <v>18516</v>
      </c>
      <c r="F3199" s="59" t="s">
        <v>18516</v>
      </c>
      <c r="G3199" s="59" t="s">
        <v>18516</v>
      </c>
      <c r="H3199" s="59" t="s">
        <v>18516</v>
      </c>
      <c r="I3199" s="59" t="s">
        <v>18516</v>
      </c>
      <c r="J3199" s="59" t="s">
        <v>18516</v>
      </c>
      <c r="K3199" s="59" t="s">
        <v>29707</v>
      </c>
      <c r="L3199" s="59" t="s">
        <v>18516</v>
      </c>
      <c r="M3199" s="59" t="s">
        <v>18516</v>
      </c>
    </row>
    <row r="3200" spans="1:18" s="59" customFormat="1" ht="14.25">
      <c r="A3200" s="59" t="s">
        <v>27360</v>
      </c>
      <c r="B3200" s="59" t="s">
        <v>33826</v>
      </c>
      <c r="C3200" s="59" t="s">
        <v>33244</v>
      </c>
      <c r="D3200" s="59" t="s">
        <v>33245</v>
      </c>
      <c r="E3200" s="59" t="s">
        <v>18516</v>
      </c>
      <c r="F3200" s="59" t="s">
        <v>18516</v>
      </c>
      <c r="G3200" s="59" t="s">
        <v>18516</v>
      </c>
      <c r="H3200" s="59" t="s">
        <v>18516</v>
      </c>
      <c r="I3200" s="59" t="s">
        <v>18516</v>
      </c>
      <c r="J3200" s="59" t="s">
        <v>18516</v>
      </c>
      <c r="K3200" s="59" t="s">
        <v>29707</v>
      </c>
      <c r="L3200" s="59" t="s">
        <v>18516</v>
      </c>
      <c r="M3200" s="59" t="s">
        <v>18516</v>
      </c>
    </row>
    <row r="3201" spans="1:18" s="59" customFormat="1" ht="14.25">
      <c r="A3201" s="59" t="s">
        <v>27368</v>
      </c>
      <c r="B3201" s="59" t="s">
        <v>33827</v>
      </c>
      <c r="C3201" s="59" t="s">
        <v>33244</v>
      </c>
      <c r="D3201" s="59" t="s">
        <v>33245</v>
      </c>
      <c r="E3201" s="59" t="s">
        <v>18516</v>
      </c>
      <c r="F3201" s="59" t="s">
        <v>18516</v>
      </c>
      <c r="G3201" s="59" t="s">
        <v>18516</v>
      </c>
      <c r="H3201" s="59" t="s">
        <v>18516</v>
      </c>
      <c r="I3201" s="59" t="s">
        <v>18516</v>
      </c>
      <c r="J3201" s="59" t="s">
        <v>18516</v>
      </c>
      <c r="K3201" s="59" t="s">
        <v>29707</v>
      </c>
      <c r="L3201" s="59" t="s">
        <v>18516</v>
      </c>
      <c r="M3201" s="59" t="s">
        <v>18516</v>
      </c>
    </row>
    <row r="3202" spans="1:18" s="59" customFormat="1" ht="14.25">
      <c r="A3202" s="59" t="s">
        <v>27365</v>
      </c>
      <c r="B3202" s="59" t="s">
        <v>33828</v>
      </c>
      <c r="C3202" s="59" t="s">
        <v>33244</v>
      </c>
      <c r="D3202" s="59" t="s">
        <v>33245</v>
      </c>
      <c r="E3202" s="59" t="s">
        <v>18516</v>
      </c>
      <c r="F3202" s="59" t="s">
        <v>18516</v>
      </c>
      <c r="G3202" s="59" t="s">
        <v>18516</v>
      </c>
      <c r="H3202" s="59" t="s">
        <v>18516</v>
      </c>
      <c r="I3202" s="59" t="s">
        <v>18516</v>
      </c>
      <c r="J3202" s="59" t="s">
        <v>18516</v>
      </c>
      <c r="K3202" s="59" t="s">
        <v>29707</v>
      </c>
      <c r="L3202" s="59" t="s">
        <v>18516</v>
      </c>
      <c r="M3202" s="59" t="s">
        <v>18516</v>
      </c>
    </row>
    <row r="3203" spans="1:18" s="59" customFormat="1" ht="14.25">
      <c r="A3203" s="59" t="s">
        <v>33829</v>
      </c>
      <c r="B3203" s="59" t="s">
        <v>33830</v>
      </c>
      <c r="C3203" s="59" t="s">
        <v>29518</v>
      </c>
      <c r="D3203" s="59" t="s">
        <v>29519</v>
      </c>
      <c r="E3203" s="59" t="s">
        <v>18516</v>
      </c>
      <c r="F3203" s="59" t="s">
        <v>18516</v>
      </c>
      <c r="G3203" s="59" t="s">
        <v>18516</v>
      </c>
      <c r="H3203" s="59" t="s">
        <v>18516</v>
      </c>
      <c r="I3203" s="59" t="s">
        <v>18516</v>
      </c>
      <c r="J3203" s="59" t="s">
        <v>18516</v>
      </c>
      <c r="K3203" s="59" t="s">
        <v>29707</v>
      </c>
      <c r="L3203" s="59" t="s">
        <v>18516</v>
      </c>
      <c r="M3203" s="59" t="s">
        <v>18516</v>
      </c>
    </row>
    <row r="3204" spans="1:18" s="59" customFormat="1" ht="14.25">
      <c r="A3204" s="59" t="s">
        <v>33831</v>
      </c>
      <c r="B3204" s="59" t="s">
        <v>33832</v>
      </c>
      <c r="C3204" s="59" t="s">
        <v>29518</v>
      </c>
      <c r="D3204" s="59" t="s">
        <v>29519</v>
      </c>
      <c r="E3204" s="59" t="s">
        <v>18516</v>
      </c>
      <c r="F3204" s="59" t="s">
        <v>18516</v>
      </c>
      <c r="G3204" s="59" t="s">
        <v>18516</v>
      </c>
      <c r="H3204" s="59" t="s">
        <v>18516</v>
      </c>
      <c r="I3204" s="59" t="s">
        <v>18516</v>
      </c>
      <c r="J3204" s="59" t="s">
        <v>18516</v>
      </c>
      <c r="K3204" s="59" t="s">
        <v>29707</v>
      </c>
      <c r="L3204" s="59" t="s">
        <v>18516</v>
      </c>
      <c r="M3204" s="59" t="s">
        <v>18516</v>
      </c>
    </row>
    <row r="3205" spans="1:18" s="59" customFormat="1" ht="14.25">
      <c r="A3205" s="59" t="s">
        <v>16419</v>
      </c>
      <c r="B3205" s="59" t="s">
        <v>33833</v>
      </c>
      <c r="C3205" s="59" t="s">
        <v>29414</v>
      </c>
      <c r="D3205" s="59" t="s">
        <v>29415</v>
      </c>
      <c r="E3205" s="164">
        <v>110</v>
      </c>
      <c r="F3205" s="164">
        <v>95</v>
      </c>
      <c r="G3205" s="165">
        <v>0.86</v>
      </c>
      <c r="H3205" s="59" t="s">
        <v>18516</v>
      </c>
      <c r="I3205" s="164">
        <v>39.69</v>
      </c>
      <c r="J3205" s="164">
        <v>134.69</v>
      </c>
      <c r="K3205" s="59">
        <v>0</v>
      </c>
      <c r="L3205" s="59" t="s">
        <v>18516</v>
      </c>
      <c r="M3205" s="59" t="s">
        <v>18516</v>
      </c>
    </row>
    <row r="3206" spans="1:18" s="59" customFormat="1" ht="14.25">
      <c r="A3206" s="59" t="s">
        <v>16416</v>
      </c>
      <c r="B3206" s="59" t="s">
        <v>33834</v>
      </c>
      <c r="C3206" s="59" t="s">
        <v>29414</v>
      </c>
      <c r="D3206" s="59" t="s">
        <v>29415</v>
      </c>
      <c r="E3206" s="164">
        <v>110</v>
      </c>
      <c r="F3206" s="164">
        <v>95</v>
      </c>
      <c r="G3206" s="165">
        <v>0.86</v>
      </c>
      <c r="H3206" s="59" t="s">
        <v>18516</v>
      </c>
      <c r="I3206" s="164">
        <v>39.69</v>
      </c>
      <c r="J3206" s="164">
        <v>134.69</v>
      </c>
      <c r="K3206" s="59">
        <v>33</v>
      </c>
      <c r="L3206" s="59" t="s">
        <v>18516</v>
      </c>
      <c r="M3206" s="59" t="s">
        <v>18516</v>
      </c>
    </row>
    <row r="3207" spans="1:18" s="59" customFormat="1" ht="14.25">
      <c r="A3207" s="59" t="s">
        <v>16316</v>
      </c>
      <c r="B3207" s="59" t="s">
        <v>33835</v>
      </c>
      <c r="C3207" s="59" t="s">
        <v>29408</v>
      </c>
      <c r="D3207" s="59" t="s">
        <v>29409</v>
      </c>
      <c r="E3207" s="164">
        <v>95</v>
      </c>
      <c r="F3207" s="164">
        <v>65</v>
      </c>
      <c r="G3207" s="165">
        <v>0.68</v>
      </c>
      <c r="H3207" s="59" t="s">
        <v>29914</v>
      </c>
      <c r="I3207" s="164">
        <v>26.46</v>
      </c>
      <c r="J3207" s="164">
        <v>91.46</v>
      </c>
      <c r="K3207" s="59">
        <v>29</v>
      </c>
      <c r="L3207" s="59" t="s">
        <v>18516</v>
      </c>
      <c r="M3207" s="59" t="s">
        <v>18516</v>
      </c>
    </row>
    <row r="3208" spans="1:18" s="59" customFormat="1" ht="14.25">
      <c r="A3208" s="59" t="s">
        <v>16313</v>
      </c>
      <c r="B3208" s="59" t="s">
        <v>33836</v>
      </c>
      <c r="C3208" s="59" t="s">
        <v>29408</v>
      </c>
      <c r="D3208" s="59" t="s">
        <v>29409</v>
      </c>
      <c r="E3208" s="164">
        <v>95</v>
      </c>
      <c r="F3208" s="164">
        <v>75</v>
      </c>
      <c r="G3208" s="165">
        <v>0.78</v>
      </c>
      <c r="H3208" s="59" t="s">
        <v>18516</v>
      </c>
      <c r="I3208" s="164">
        <v>26.46</v>
      </c>
      <c r="J3208" s="164">
        <v>101.46</v>
      </c>
      <c r="K3208" s="59">
        <v>39</v>
      </c>
      <c r="L3208" s="59" t="s">
        <v>18516</v>
      </c>
      <c r="M3208" s="59" t="s">
        <v>18516</v>
      </c>
    </row>
    <row r="3209" spans="1:18" s="59" customFormat="1" ht="14.25">
      <c r="A3209" s="59" t="s">
        <v>24566</v>
      </c>
      <c r="B3209" s="59" t="s">
        <v>33837</v>
      </c>
      <c r="C3209" s="59" t="s">
        <v>30146</v>
      </c>
      <c r="D3209" s="59" t="s">
        <v>30147</v>
      </c>
      <c r="E3209" s="59" t="s">
        <v>18516</v>
      </c>
      <c r="F3209" s="59" t="s">
        <v>18516</v>
      </c>
      <c r="G3209" s="59" t="s">
        <v>18516</v>
      </c>
      <c r="H3209" s="59" t="s">
        <v>18516</v>
      </c>
      <c r="I3209" s="59" t="s">
        <v>18516</v>
      </c>
      <c r="J3209" s="59" t="s">
        <v>18516</v>
      </c>
      <c r="K3209" s="59" t="s">
        <v>29707</v>
      </c>
      <c r="L3209" s="59" t="s">
        <v>18516</v>
      </c>
      <c r="M3209" s="59" t="s">
        <v>18516</v>
      </c>
    </row>
    <row r="3210" spans="1:18" s="59" customFormat="1" ht="14.25">
      <c r="A3210" s="59" t="s">
        <v>24563</v>
      </c>
      <c r="B3210" s="59" t="s">
        <v>33837</v>
      </c>
      <c r="C3210" s="59" t="s">
        <v>30146</v>
      </c>
      <c r="D3210" s="59" t="s">
        <v>30147</v>
      </c>
      <c r="E3210" s="59" t="s">
        <v>18516</v>
      </c>
      <c r="F3210" s="59" t="s">
        <v>18516</v>
      </c>
      <c r="G3210" s="59" t="s">
        <v>18516</v>
      </c>
      <c r="H3210" s="59" t="s">
        <v>18516</v>
      </c>
      <c r="I3210" s="59" t="s">
        <v>18516</v>
      </c>
      <c r="J3210" s="59" t="s">
        <v>18516</v>
      </c>
      <c r="K3210" s="59" t="s">
        <v>29707</v>
      </c>
      <c r="L3210" s="59" t="s">
        <v>18516</v>
      </c>
      <c r="M3210" s="59" t="s">
        <v>18516</v>
      </c>
    </row>
    <row r="3211" spans="1:18" s="59" customFormat="1" ht="14.25">
      <c r="A3211" s="59" t="s">
        <v>24569</v>
      </c>
      <c r="B3211" s="59" t="s">
        <v>33837</v>
      </c>
      <c r="C3211" s="59" t="s">
        <v>30146</v>
      </c>
      <c r="D3211" s="59" t="s">
        <v>30147</v>
      </c>
      <c r="E3211" s="59" t="s">
        <v>18516</v>
      </c>
      <c r="F3211" s="59" t="s">
        <v>18516</v>
      </c>
      <c r="G3211" s="59" t="s">
        <v>18516</v>
      </c>
      <c r="H3211" s="59" t="s">
        <v>18516</v>
      </c>
      <c r="I3211" s="59" t="s">
        <v>18516</v>
      </c>
      <c r="J3211" s="59" t="s">
        <v>18516</v>
      </c>
      <c r="K3211" s="59" t="s">
        <v>29707</v>
      </c>
      <c r="L3211" s="59" t="s">
        <v>18516</v>
      </c>
      <c r="M3211" s="59" t="s">
        <v>18516</v>
      </c>
    </row>
    <row r="3212" spans="1:18" s="59" customFormat="1" ht="14.25">
      <c r="A3212" s="59" t="s">
        <v>16359</v>
      </c>
      <c r="B3212" s="59" t="s">
        <v>33838</v>
      </c>
      <c r="C3212" s="59" t="s">
        <v>29518</v>
      </c>
      <c r="D3212" s="59" t="s">
        <v>29519</v>
      </c>
      <c r="E3212" s="164">
        <v>369</v>
      </c>
      <c r="F3212" s="164">
        <v>330</v>
      </c>
      <c r="G3212" s="165">
        <v>0.89</v>
      </c>
      <c r="H3212" s="59" t="s">
        <v>18516</v>
      </c>
      <c r="I3212" s="164">
        <v>158.24</v>
      </c>
      <c r="J3212" s="164">
        <v>488.24</v>
      </c>
      <c r="K3212" s="59">
        <v>0</v>
      </c>
      <c r="L3212" s="59" t="s">
        <v>18516</v>
      </c>
      <c r="M3212" s="59" t="s">
        <v>18516</v>
      </c>
    </row>
    <row r="3213" spans="1:18" s="59" customFormat="1" ht="14.25">
      <c r="A3213" s="59" t="s">
        <v>16356</v>
      </c>
      <c r="B3213" s="59" t="s">
        <v>33839</v>
      </c>
      <c r="C3213" s="59" t="s">
        <v>29518</v>
      </c>
      <c r="D3213" s="59" t="s">
        <v>29519</v>
      </c>
      <c r="E3213" s="59" t="s">
        <v>18516</v>
      </c>
      <c r="F3213" s="59" t="s">
        <v>18516</v>
      </c>
      <c r="G3213" s="59" t="s">
        <v>18516</v>
      </c>
      <c r="H3213" s="59" t="s">
        <v>18516</v>
      </c>
      <c r="I3213" s="59" t="s">
        <v>18516</v>
      </c>
      <c r="J3213" s="59" t="s">
        <v>18516</v>
      </c>
      <c r="K3213" s="59" t="s">
        <v>29707</v>
      </c>
      <c r="L3213" s="59" t="s">
        <v>18516</v>
      </c>
      <c r="M3213" s="59" t="s">
        <v>18516</v>
      </c>
    </row>
    <row r="3214" spans="1:18" s="59" customFormat="1" ht="14.25">
      <c r="A3214" s="59" t="s">
        <v>16353</v>
      </c>
      <c r="B3214" s="59" t="s">
        <v>33840</v>
      </c>
      <c r="C3214" s="59" t="s">
        <v>29518</v>
      </c>
      <c r="D3214" s="59" t="s">
        <v>29519</v>
      </c>
      <c r="E3214" s="164">
        <v>325</v>
      </c>
      <c r="F3214" s="164">
        <v>290</v>
      </c>
      <c r="G3214" s="165">
        <v>0.89</v>
      </c>
      <c r="H3214" s="59" t="s">
        <v>18516</v>
      </c>
      <c r="I3214" s="164">
        <v>106.61</v>
      </c>
      <c r="J3214" s="164">
        <v>396.61</v>
      </c>
      <c r="K3214" s="59">
        <v>46</v>
      </c>
      <c r="L3214" s="59" t="s">
        <v>18516</v>
      </c>
      <c r="M3214" s="59" t="s">
        <v>18516</v>
      </c>
    </row>
    <row r="3215" spans="1:18" s="59" customFormat="1" ht="14.25">
      <c r="A3215" s="59" t="s">
        <v>16362</v>
      </c>
      <c r="B3215" s="59" t="s">
        <v>33841</v>
      </c>
      <c r="C3215" s="59" t="s">
        <v>29518</v>
      </c>
      <c r="D3215" s="59" t="s">
        <v>29519</v>
      </c>
      <c r="E3215" s="164">
        <v>330</v>
      </c>
      <c r="F3215" s="164">
        <v>270</v>
      </c>
      <c r="G3215" s="165">
        <v>0.81</v>
      </c>
      <c r="H3215" s="59" t="s">
        <v>18516</v>
      </c>
      <c r="I3215" s="164">
        <v>106.61</v>
      </c>
      <c r="J3215" s="164">
        <v>376.61</v>
      </c>
      <c r="K3215" s="59">
        <v>1</v>
      </c>
      <c r="L3215" s="59" t="s">
        <v>18516</v>
      </c>
      <c r="M3215" s="59" t="s">
        <v>18516</v>
      </c>
    </row>
    <row r="3216" spans="1:18" s="59" customFormat="1" ht="14.25">
      <c r="A3216" s="59" t="s">
        <v>27314</v>
      </c>
      <c r="B3216" s="59" t="s">
        <v>33842</v>
      </c>
      <c r="C3216" s="59" t="s">
        <v>29881</v>
      </c>
      <c r="D3216" s="59" t="s">
        <v>29882</v>
      </c>
      <c r="E3216" s="164">
        <v>286</v>
      </c>
      <c r="F3216" s="164">
        <v>189</v>
      </c>
      <c r="G3216" s="165">
        <v>0.66</v>
      </c>
      <c r="H3216" s="59" t="s">
        <v>18516</v>
      </c>
      <c r="I3216" s="164">
        <v>87.26</v>
      </c>
      <c r="J3216" s="164">
        <v>276.26</v>
      </c>
      <c r="K3216" s="59">
        <v>38</v>
      </c>
      <c r="L3216" s="59" t="s">
        <v>29439</v>
      </c>
      <c r="M3216" s="59" t="s">
        <v>29446</v>
      </c>
    </row>
    <row r="3217" spans="1:18" s="59" customFormat="1" ht="14.25">
      <c r="A3217" s="59" t="s">
        <v>27317</v>
      </c>
      <c r="B3217" s="59" t="s">
        <v>33843</v>
      </c>
      <c r="C3217" s="59" t="s">
        <v>29881</v>
      </c>
      <c r="D3217" s="59" t="s">
        <v>29882</v>
      </c>
      <c r="E3217" s="59" t="s">
        <v>18516</v>
      </c>
      <c r="F3217" s="59" t="s">
        <v>18516</v>
      </c>
      <c r="G3217" s="59" t="s">
        <v>18516</v>
      </c>
      <c r="H3217" s="59" t="s">
        <v>18516</v>
      </c>
      <c r="I3217" s="59" t="s">
        <v>18516</v>
      </c>
      <c r="J3217" s="59" t="s">
        <v>18516</v>
      </c>
      <c r="K3217" s="59" t="s">
        <v>29707</v>
      </c>
      <c r="L3217" s="59" t="s">
        <v>18516</v>
      </c>
      <c r="M3217" s="59" t="s">
        <v>18516</v>
      </c>
    </row>
    <row r="3218" spans="1:18" s="59" customFormat="1" ht="14.25">
      <c r="A3218" s="59" t="s">
        <v>27320</v>
      </c>
      <c r="B3218" s="59" t="s">
        <v>33844</v>
      </c>
      <c r="C3218" s="59" t="s">
        <v>29881</v>
      </c>
      <c r="D3218" s="59" t="s">
        <v>29882</v>
      </c>
      <c r="E3218" s="59" t="s">
        <v>18516</v>
      </c>
      <c r="F3218" s="59" t="s">
        <v>18516</v>
      </c>
      <c r="G3218" s="59" t="s">
        <v>18516</v>
      </c>
      <c r="H3218" s="59" t="s">
        <v>18516</v>
      </c>
      <c r="I3218" s="59" t="s">
        <v>18516</v>
      </c>
      <c r="J3218" s="59" t="s">
        <v>18516</v>
      </c>
      <c r="K3218" s="59" t="s">
        <v>29707</v>
      </c>
      <c r="L3218" s="59" t="s">
        <v>18516</v>
      </c>
      <c r="M3218" s="59" t="s">
        <v>18516</v>
      </c>
    </row>
    <row r="3219" spans="1:18" s="59" customFormat="1" ht="14.25">
      <c r="A3219" s="59" t="s">
        <v>16103</v>
      </c>
      <c r="B3219" s="59" t="s">
        <v>33845</v>
      </c>
      <c r="C3219" s="59" t="s">
        <v>31672</v>
      </c>
      <c r="D3219" s="59" t="s">
        <v>31672</v>
      </c>
      <c r="E3219" s="164">
        <v>192</v>
      </c>
      <c r="F3219" s="164">
        <v>192</v>
      </c>
      <c r="G3219" s="59" t="s">
        <v>18516</v>
      </c>
      <c r="H3219" s="59" t="s">
        <v>18516</v>
      </c>
      <c r="I3219" s="164">
        <v>79.38</v>
      </c>
      <c r="J3219" s="164">
        <v>271.38</v>
      </c>
      <c r="K3219" s="59">
        <v>19</v>
      </c>
      <c r="L3219" s="59" t="s">
        <v>18516</v>
      </c>
      <c r="M3219" s="59" t="s">
        <v>18516</v>
      </c>
    </row>
    <row r="3220" spans="1:18" s="59" customFormat="1" ht="14.25">
      <c r="A3220" s="59" t="s">
        <v>16106</v>
      </c>
      <c r="B3220" s="59" t="s">
        <v>33846</v>
      </c>
      <c r="C3220" s="59" t="s">
        <v>31672</v>
      </c>
      <c r="D3220" s="59" t="s">
        <v>31672</v>
      </c>
      <c r="E3220" s="164">
        <v>192</v>
      </c>
      <c r="F3220" s="164">
        <v>192</v>
      </c>
      <c r="G3220" s="59" t="s">
        <v>18516</v>
      </c>
      <c r="H3220" s="59" t="s">
        <v>18516</v>
      </c>
      <c r="I3220" s="164">
        <v>79.38</v>
      </c>
      <c r="J3220" s="164">
        <v>271.38</v>
      </c>
      <c r="K3220" s="59">
        <v>26</v>
      </c>
      <c r="L3220" s="59" t="s">
        <v>18516</v>
      </c>
      <c r="M3220" s="59" t="s">
        <v>18516</v>
      </c>
    </row>
    <row r="3221" spans="1:18" s="59" customFormat="1" ht="14.25">
      <c r="A3221" s="59" t="s">
        <v>33847</v>
      </c>
      <c r="B3221" s="59" t="s">
        <v>33848</v>
      </c>
      <c r="C3221" s="59" t="s">
        <v>31672</v>
      </c>
      <c r="D3221" s="59" t="s">
        <v>31672</v>
      </c>
      <c r="E3221" s="164">
        <v>166.1</v>
      </c>
      <c r="F3221" s="164">
        <v>166.1</v>
      </c>
      <c r="G3221" s="59" t="s">
        <v>18516</v>
      </c>
      <c r="H3221" s="59" t="s">
        <v>18516</v>
      </c>
      <c r="I3221" s="164">
        <v>80.56</v>
      </c>
      <c r="J3221" s="164">
        <v>246.66</v>
      </c>
      <c r="K3221" s="59">
        <v>0</v>
      </c>
      <c r="L3221" s="59" t="s">
        <v>18516</v>
      </c>
      <c r="M3221" s="59" t="s">
        <v>18516</v>
      </c>
    </row>
    <row r="3222" spans="1:18" s="59" customFormat="1" ht="14.25">
      <c r="A3222" s="59" t="s">
        <v>16112</v>
      </c>
      <c r="B3222" s="59" t="s">
        <v>33849</v>
      </c>
      <c r="C3222" s="59" t="s">
        <v>31672</v>
      </c>
      <c r="D3222" s="59" t="s">
        <v>31672</v>
      </c>
      <c r="E3222" s="164">
        <v>215.4</v>
      </c>
      <c r="F3222" s="164">
        <v>150.78</v>
      </c>
      <c r="G3222" s="165">
        <v>0.7</v>
      </c>
      <c r="H3222" s="59" t="s">
        <v>51004</v>
      </c>
      <c r="I3222" s="164">
        <v>88.62</v>
      </c>
      <c r="J3222" s="164">
        <v>239.4</v>
      </c>
      <c r="K3222" s="59">
        <v>100</v>
      </c>
      <c r="L3222" s="59" t="s">
        <v>18516</v>
      </c>
      <c r="M3222" s="59" t="s">
        <v>18516</v>
      </c>
    </row>
    <row r="3223" spans="1:18" s="59" customFormat="1" ht="14.25">
      <c r="A3223" s="59" t="s">
        <v>16109</v>
      </c>
      <c r="B3223" s="59" t="s">
        <v>33851</v>
      </c>
      <c r="C3223" s="59" t="s">
        <v>31672</v>
      </c>
      <c r="D3223" s="59" t="s">
        <v>31672</v>
      </c>
      <c r="E3223" s="164">
        <v>215.4</v>
      </c>
      <c r="F3223" s="164">
        <v>150.78</v>
      </c>
      <c r="G3223" s="165">
        <v>0.7</v>
      </c>
      <c r="H3223" s="59" t="s">
        <v>51005</v>
      </c>
      <c r="I3223" s="164">
        <v>88.62</v>
      </c>
      <c r="J3223" s="164">
        <v>239.4</v>
      </c>
      <c r="K3223" s="59">
        <v>100</v>
      </c>
      <c r="L3223" s="59" t="s">
        <v>18516</v>
      </c>
      <c r="M3223" s="59" t="s">
        <v>18516</v>
      </c>
    </row>
    <row r="3224" spans="1:18" s="59" customFormat="1" ht="14.25">
      <c r="A3224" s="59" t="s">
        <v>33853</v>
      </c>
      <c r="B3224" s="59" t="s">
        <v>33854</v>
      </c>
      <c r="C3224" s="59" t="s">
        <v>31672</v>
      </c>
      <c r="D3224" s="59" t="s">
        <v>31672</v>
      </c>
      <c r="E3224" s="164">
        <v>166.1</v>
      </c>
      <c r="F3224" s="164">
        <v>166.1</v>
      </c>
      <c r="G3224" s="59" t="s">
        <v>18516</v>
      </c>
      <c r="H3224" s="59" t="s">
        <v>18516</v>
      </c>
      <c r="I3224" s="164">
        <v>80.56</v>
      </c>
      <c r="J3224" s="164">
        <v>246.66</v>
      </c>
      <c r="K3224" s="59">
        <v>60</v>
      </c>
      <c r="L3224" s="59" t="s">
        <v>18516</v>
      </c>
      <c r="M3224" s="59" t="s">
        <v>18516</v>
      </c>
    </row>
    <row r="3225" spans="1:18" s="59" customFormat="1" ht="14.25">
      <c r="A3225" s="59" t="s">
        <v>12572</v>
      </c>
      <c r="B3225" s="59" t="s">
        <v>33856</v>
      </c>
      <c r="C3225" s="59" t="s">
        <v>29583</v>
      </c>
      <c r="D3225" s="59" t="s">
        <v>29583</v>
      </c>
      <c r="E3225" s="59" t="s">
        <v>18516</v>
      </c>
      <c r="F3225" s="59" t="s">
        <v>18516</v>
      </c>
      <c r="G3225" s="59" t="s">
        <v>18516</v>
      </c>
      <c r="H3225" s="59" t="s">
        <v>18516</v>
      </c>
      <c r="I3225" s="59" t="s">
        <v>18516</v>
      </c>
      <c r="J3225" s="59" t="s">
        <v>18516</v>
      </c>
      <c r="K3225" s="59" t="s">
        <v>29707</v>
      </c>
      <c r="L3225" s="59" t="s">
        <v>18516</v>
      </c>
      <c r="M3225" s="59" t="s">
        <v>18516</v>
      </c>
    </row>
    <row r="3226" spans="1:18" s="59" customFormat="1" ht="14.25">
      <c r="A3226" s="59" t="s">
        <v>13085</v>
      </c>
      <c r="B3226" s="59" t="s">
        <v>33857</v>
      </c>
      <c r="C3226" s="59" t="s">
        <v>29583</v>
      </c>
      <c r="D3226" s="59" t="s">
        <v>29583</v>
      </c>
      <c r="E3226" s="59" t="s">
        <v>18516</v>
      </c>
      <c r="F3226" s="59" t="s">
        <v>18516</v>
      </c>
      <c r="G3226" s="59" t="s">
        <v>18516</v>
      </c>
      <c r="H3226" s="59" t="s">
        <v>18516</v>
      </c>
      <c r="I3226" s="59" t="s">
        <v>18516</v>
      </c>
      <c r="J3226" s="59" t="s">
        <v>18516</v>
      </c>
      <c r="K3226" s="59" t="s">
        <v>29707</v>
      </c>
      <c r="L3226" s="59" t="s">
        <v>18516</v>
      </c>
      <c r="M3226" s="59" t="s">
        <v>18516</v>
      </c>
    </row>
    <row r="3227" spans="1:18" s="59" customFormat="1" ht="14.25">
      <c r="A3227" s="59" t="s">
        <v>15465</v>
      </c>
      <c r="B3227" s="59" t="s">
        <v>33858</v>
      </c>
      <c r="C3227" s="59" t="s">
        <v>29619</v>
      </c>
      <c r="D3227" s="59" t="s">
        <v>29620</v>
      </c>
      <c r="E3227" s="59" t="s">
        <v>18516</v>
      </c>
      <c r="F3227" s="59" t="s">
        <v>18516</v>
      </c>
      <c r="G3227" s="59" t="s">
        <v>18516</v>
      </c>
      <c r="H3227" s="59" t="s">
        <v>18516</v>
      </c>
      <c r="I3227" s="59" t="s">
        <v>18516</v>
      </c>
      <c r="J3227" s="59" t="s">
        <v>18516</v>
      </c>
      <c r="K3227" s="59" t="s">
        <v>29707</v>
      </c>
      <c r="L3227" s="59" t="s">
        <v>18516</v>
      </c>
      <c r="M3227" s="59" t="s">
        <v>18516</v>
      </c>
    </row>
    <row r="3228" spans="1:18" s="59" customFormat="1" ht="14.25">
      <c r="A3228" s="59" t="s">
        <v>15468</v>
      </c>
      <c r="B3228" s="59" t="s">
        <v>33859</v>
      </c>
      <c r="C3228" s="59" t="s">
        <v>29619</v>
      </c>
      <c r="D3228" s="59" t="s">
        <v>29620</v>
      </c>
      <c r="E3228" s="59" t="s">
        <v>18516</v>
      </c>
      <c r="F3228" s="59" t="s">
        <v>18516</v>
      </c>
      <c r="G3228" s="59" t="s">
        <v>18516</v>
      </c>
      <c r="H3228" s="59" t="s">
        <v>18516</v>
      </c>
      <c r="I3228" s="59" t="s">
        <v>18516</v>
      </c>
      <c r="J3228" s="59" t="s">
        <v>18516</v>
      </c>
      <c r="K3228" s="59" t="s">
        <v>29707</v>
      </c>
      <c r="L3228" s="59" t="s">
        <v>18516</v>
      </c>
      <c r="M3228" s="59" t="s">
        <v>18516</v>
      </c>
    </row>
    <row r="3229" spans="1:18" s="59" customFormat="1" ht="14.25">
      <c r="A3229" s="59" t="s">
        <v>16222</v>
      </c>
      <c r="B3229" s="59" t="s">
        <v>33860</v>
      </c>
      <c r="C3229" s="59" t="s">
        <v>33244</v>
      </c>
      <c r="D3229" s="59" t="s">
        <v>33245</v>
      </c>
      <c r="E3229" s="59" t="s">
        <v>18516</v>
      </c>
      <c r="F3229" s="59" t="s">
        <v>18516</v>
      </c>
      <c r="G3229" s="59" t="s">
        <v>18516</v>
      </c>
      <c r="H3229" s="59" t="s">
        <v>18516</v>
      </c>
      <c r="I3229" s="59" t="s">
        <v>18516</v>
      </c>
      <c r="J3229" s="59" t="s">
        <v>18516</v>
      </c>
      <c r="K3229" s="59" t="s">
        <v>29707</v>
      </c>
      <c r="L3229" s="59" t="s">
        <v>18516</v>
      </c>
      <c r="M3229" s="59" t="s">
        <v>18516</v>
      </c>
    </row>
    <row r="3230" spans="1:18" s="59" customFormat="1" ht="14.25">
      <c r="A3230" s="59" t="s">
        <v>16219</v>
      </c>
      <c r="B3230" s="59" t="s">
        <v>33861</v>
      </c>
      <c r="C3230" s="59" t="s">
        <v>33244</v>
      </c>
      <c r="D3230" s="59" t="s">
        <v>33245</v>
      </c>
      <c r="E3230" s="59" t="s">
        <v>18516</v>
      </c>
      <c r="F3230" s="59" t="s">
        <v>18516</v>
      </c>
      <c r="G3230" s="59" t="s">
        <v>18516</v>
      </c>
      <c r="H3230" s="59" t="s">
        <v>18516</v>
      </c>
      <c r="I3230" s="59" t="s">
        <v>18516</v>
      </c>
      <c r="J3230" s="59" t="s">
        <v>18516</v>
      </c>
      <c r="K3230" s="59" t="s">
        <v>29707</v>
      </c>
      <c r="L3230" s="59" t="s">
        <v>18516</v>
      </c>
      <c r="M3230" s="59" t="s">
        <v>18516</v>
      </c>
    </row>
    <row r="3231" spans="1:18" s="59" customFormat="1" ht="14.25">
      <c r="A3231" s="59" t="s">
        <v>33862</v>
      </c>
      <c r="B3231" s="59" t="s">
        <v>33863</v>
      </c>
      <c r="C3231" s="59" t="s">
        <v>29583</v>
      </c>
      <c r="D3231" s="59" t="s">
        <v>29583</v>
      </c>
      <c r="E3231" s="59" t="s">
        <v>18516</v>
      </c>
      <c r="F3231" s="59" t="s">
        <v>18516</v>
      </c>
      <c r="G3231" s="59" t="s">
        <v>18516</v>
      </c>
      <c r="H3231" s="59" t="s">
        <v>18516</v>
      </c>
      <c r="I3231" s="59" t="s">
        <v>18516</v>
      </c>
      <c r="J3231" s="59" t="s">
        <v>18516</v>
      </c>
      <c r="K3231" s="59" t="s">
        <v>29707</v>
      </c>
      <c r="L3231" s="59" t="s">
        <v>18516</v>
      </c>
      <c r="M3231" s="59" t="s">
        <v>18516</v>
      </c>
    </row>
    <row r="3232" spans="1:18" s="59" customFormat="1" ht="14.25">
      <c r="A3232" s="59" t="s">
        <v>33864</v>
      </c>
      <c r="B3232" s="59" t="s">
        <v>33865</v>
      </c>
      <c r="C3232" s="59" t="s">
        <v>29583</v>
      </c>
      <c r="D3232" s="59" t="s">
        <v>29583</v>
      </c>
      <c r="E3232" s="59" t="s">
        <v>18516</v>
      </c>
      <c r="F3232" s="59" t="s">
        <v>18516</v>
      </c>
      <c r="G3232" s="59" t="s">
        <v>18516</v>
      </c>
      <c r="H3232" s="59" t="s">
        <v>18516</v>
      </c>
      <c r="I3232" s="59" t="s">
        <v>18516</v>
      </c>
      <c r="J3232" s="59" t="s">
        <v>18516</v>
      </c>
      <c r="K3232" s="59" t="s">
        <v>29707</v>
      </c>
      <c r="L3232" s="59" t="s">
        <v>18516</v>
      </c>
      <c r="M3232" s="59" t="s">
        <v>18516</v>
      </c>
    </row>
    <row r="3233" spans="1:18" s="59" customFormat="1" ht="14.25">
      <c r="A3233" s="59" t="s">
        <v>16484</v>
      </c>
      <c r="B3233" s="59" t="s">
        <v>33866</v>
      </c>
      <c r="C3233" s="59" t="s">
        <v>30281</v>
      </c>
      <c r="D3233" s="59" t="s">
        <v>30282</v>
      </c>
      <c r="E3233" s="59" t="s">
        <v>18516</v>
      </c>
      <c r="F3233" s="59" t="s">
        <v>18516</v>
      </c>
      <c r="G3233" s="59" t="s">
        <v>18516</v>
      </c>
      <c r="H3233" s="59" t="s">
        <v>18516</v>
      </c>
      <c r="I3233" s="59" t="s">
        <v>18516</v>
      </c>
      <c r="J3233" s="59" t="s">
        <v>18516</v>
      </c>
      <c r="K3233" s="59" t="s">
        <v>29707</v>
      </c>
      <c r="L3233" s="59" t="s">
        <v>18516</v>
      </c>
      <c r="M3233" s="59" t="s">
        <v>18516</v>
      </c>
    </row>
    <row r="3234" spans="1:18" s="59" customFormat="1" ht="14.25">
      <c r="A3234" s="59" t="s">
        <v>33867</v>
      </c>
      <c r="B3234" s="59" t="s">
        <v>33868</v>
      </c>
      <c r="C3234" s="59" t="s">
        <v>29583</v>
      </c>
      <c r="D3234" s="59" t="s">
        <v>29583</v>
      </c>
      <c r="E3234" s="59" t="s">
        <v>18516</v>
      </c>
      <c r="F3234" s="59" t="s">
        <v>18516</v>
      </c>
      <c r="G3234" s="59" t="s">
        <v>18516</v>
      </c>
      <c r="H3234" s="59" t="s">
        <v>18516</v>
      </c>
      <c r="I3234" s="59" t="s">
        <v>18516</v>
      </c>
      <c r="J3234" s="59" t="s">
        <v>18516</v>
      </c>
      <c r="K3234" s="59" t="s">
        <v>29707</v>
      </c>
      <c r="L3234" s="59" t="s">
        <v>18516</v>
      </c>
      <c r="M3234" s="59" t="s">
        <v>18516</v>
      </c>
    </row>
    <row r="3235" spans="1:18" s="59" customFormat="1" ht="14.25">
      <c r="A3235" s="59" t="s">
        <v>33869</v>
      </c>
      <c r="B3235" s="59" t="s">
        <v>33870</v>
      </c>
      <c r="C3235" s="59" t="s">
        <v>29562</v>
      </c>
      <c r="D3235" s="59" t="s">
        <v>29562</v>
      </c>
      <c r="E3235" s="59" t="s">
        <v>18516</v>
      </c>
      <c r="F3235" s="59" t="s">
        <v>18516</v>
      </c>
      <c r="G3235" s="59" t="s">
        <v>18516</v>
      </c>
      <c r="H3235" s="59" t="s">
        <v>18516</v>
      </c>
      <c r="I3235" s="59" t="s">
        <v>18516</v>
      </c>
      <c r="J3235" s="59" t="s">
        <v>18516</v>
      </c>
      <c r="K3235" s="59" t="s">
        <v>29707</v>
      </c>
      <c r="L3235" s="59" t="s">
        <v>18516</v>
      </c>
      <c r="M3235" s="59" t="s">
        <v>18516</v>
      </c>
    </row>
    <row r="3236" spans="1:18" s="59" customFormat="1" ht="14.25">
      <c r="A3236" s="59" t="s">
        <v>33871</v>
      </c>
      <c r="B3236" s="59" t="s">
        <v>33872</v>
      </c>
      <c r="C3236" s="59" t="s">
        <v>29562</v>
      </c>
      <c r="D3236" s="59" t="s">
        <v>29562</v>
      </c>
      <c r="E3236" s="59" t="s">
        <v>18516</v>
      </c>
      <c r="F3236" s="59" t="s">
        <v>18516</v>
      </c>
      <c r="G3236" s="59" t="s">
        <v>18516</v>
      </c>
      <c r="H3236" s="59" t="s">
        <v>18516</v>
      </c>
      <c r="I3236" s="59" t="s">
        <v>18516</v>
      </c>
      <c r="J3236" s="59" t="s">
        <v>18516</v>
      </c>
      <c r="K3236" s="59" t="s">
        <v>29707</v>
      </c>
      <c r="L3236" s="59" t="s">
        <v>18516</v>
      </c>
      <c r="M3236" s="59" t="s">
        <v>18516</v>
      </c>
    </row>
    <row r="3237" spans="1:18" s="59" customFormat="1" ht="14.25">
      <c r="A3237" s="59" t="s">
        <v>33873</v>
      </c>
      <c r="B3237" s="59" t="s">
        <v>33874</v>
      </c>
      <c r="C3237" s="59" t="s">
        <v>31203</v>
      </c>
      <c r="D3237" s="59" t="s">
        <v>31204</v>
      </c>
      <c r="E3237" s="59" t="s">
        <v>18516</v>
      </c>
      <c r="F3237" s="59" t="s">
        <v>18516</v>
      </c>
      <c r="G3237" s="59" t="s">
        <v>18516</v>
      </c>
      <c r="H3237" s="59" t="s">
        <v>18516</v>
      </c>
      <c r="I3237" s="59" t="s">
        <v>18516</v>
      </c>
      <c r="J3237" s="59" t="s">
        <v>18516</v>
      </c>
      <c r="K3237" s="59" t="s">
        <v>29707</v>
      </c>
      <c r="L3237" s="59" t="s">
        <v>18516</v>
      </c>
      <c r="M3237" s="59" t="s">
        <v>18516</v>
      </c>
    </row>
    <row r="3238" spans="1:18" s="59" customFormat="1" ht="14.25">
      <c r="A3238" s="59" t="s">
        <v>27309</v>
      </c>
      <c r="B3238" s="59" t="s">
        <v>33875</v>
      </c>
      <c r="C3238" s="59" t="s">
        <v>29661</v>
      </c>
      <c r="D3238" s="59" t="s">
        <v>29662</v>
      </c>
      <c r="E3238" s="59" t="s">
        <v>18516</v>
      </c>
      <c r="F3238" s="59" t="s">
        <v>18516</v>
      </c>
      <c r="G3238" s="59" t="s">
        <v>18516</v>
      </c>
      <c r="H3238" s="59" t="s">
        <v>18516</v>
      </c>
      <c r="I3238" s="59" t="s">
        <v>18516</v>
      </c>
      <c r="J3238" s="59" t="s">
        <v>18516</v>
      </c>
      <c r="K3238" s="59" t="s">
        <v>29707</v>
      </c>
      <c r="L3238" s="59" t="s">
        <v>18516</v>
      </c>
      <c r="M3238" s="59" t="s">
        <v>18516</v>
      </c>
    </row>
    <row r="3239" spans="1:18" s="59" customFormat="1" ht="14.25">
      <c r="A3239" s="59" t="s">
        <v>5233</v>
      </c>
      <c r="B3239" s="59" t="s">
        <v>33876</v>
      </c>
      <c r="C3239" s="59" t="s">
        <v>29661</v>
      </c>
      <c r="D3239" s="59" t="s">
        <v>29662</v>
      </c>
      <c r="E3239" s="59" t="s">
        <v>18516</v>
      </c>
      <c r="F3239" s="59" t="s">
        <v>18516</v>
      </c>
      <c r="G3239" s="59" t="s">
        <v>18516</v>
      </c>
      <c r="H3239" s="59" t="s">
        <v>18516</v>
      </c>
      <c r="I3239" s="59" t="s">
        <v>18516</v>
      </c>
      <c r="J3239" s="59" t="s">
        <v>18516</v>
      </c>
      <c r="K3239" s="59" t="s">
        <v>29707</v>
      </c>
      <c r="L3239" s="59" t="s">
        <v>18516</v>
      </c>
      <c r="M3239" s="59" t="s">
        <v>18516</v>
      </c>
    </row>
    <row r="3240" spans="1:18" s="59" customFormat="1" ht="14.25">
      <c r="A3240" s="59" t="s">
        <v>33877</v>
      </c>
      <c r="B3240" s="59" t="s">
        <v>33878</v>
      </c>
      <c r="C3240" s="59" t="s">
        <v>30281</v>
      </c>
      <c r="D3240" s="59" t="s">
        <v>30282</v>
      </c>
      <c r="E3240" s="59" t="s">
        <v>18516</v>
      </c>
      <c r="F3240" s="59" t="s">
        <v>18516</v>
      </c>
      <c r="G3240" s="59" t="s">
        <v>18516</v>
      </c>
      <c r="H3240" s="59" t="s">
        <v>18516</v>
      </c>
      <c r="I3240" s="59" t="s">
        <v>18516</v>
      </c>
      <c r="J3240" s="59" t="s">
        <v>18516</v>
      </c>
      <c r="K3240" s="59" t="s">
        <v>29707</v>
      </c>
      <c r="L3240" s="59" t="s">
        <v>18516</v>
      </c>
      <c r="M3240" s="59" t="s">
        <v>18516</v>
      </c>
    </row>
    <row r="3241" spans="1:18" s="59" customFormat="1" ht="14.25">
      <c r="A3241" s="59" t="s">
        <v>33879</v>
      </c>
      <c r="B3241" s="59" t="s">
        <v>33880</v>
      </c>
      <c r="C3241" s="59" t="s">
        <v>30281</v>
      </c>
      <c r="D3241" s="59" t="s">
        <v>30282</v>
      </c>
      <c r="E3241" s="59" t="s">
        <v>18516</v>
      </c>
      <c r="F3241" s="59" t="s">
        <v>18516</v>
      </c>
      <c r="G3241" s="59" t="s">
        <v>18516</v>
      </c>
      <c r="H3241" s="59" t="s">
        <v>18516</v>
      </c>
      <c r="I3241" s="59" t="s">
        <v>18516</v>
      </c>
      <c r="J3241" s="59" t="s">
        <v>18516</v>
      </c>
      <c r="K3241" s="59" t="s">
        <v>29707</v>
      </c>
      <c r="L3241" s="59" t="s">
        <v>18516</v>
      </c>
      <c r="M3241" s="59" t="s">
        <v>18516</v>
      </c>
    </row>
    <row r="3242" spans="1:18" s="59" customFormat="1" ht="14.25">
      <c r="A3242" s="59" t="s">
        <v>33881</v>
      </c>
      <c r="B3242" s="59" t="s">
        <v>33736</v>
      </c>
      <c r="C3242" s="59" t="s">
        <v>30281</v>
      </c>
      <c r="D3242" s="59" t="s">
        <v>30282</v>
      </c>
      <c r="E3242" s="59" t="s">
        <v>18516</v>
      </c>
      <c r="F3242" s="59" t="s">
        <v>18516</v>
      </c>
      <c r="G3242" s="59" t="s">
        <v>18516</v>
      </c>
      <c r="H3242" s="59" t="s">
        <v>18516</v>
      </c>
      <c r="I3242" s="59" t="s">
        <v>18516</v>
      </c>
      <c r="J3242" s="59" t="s">
        <v>18516</v>
      </c>
      <c r="K3242" s="59" t="s">
        <v>29707</v>
      </c>
      <c r="L3242" s="59" t="s">
        <v>18516</v>
      </c>
      <c r="M3242" s="59" t="s">
        <v>18516</v>
      </c>
    </row>
    <row r="3243" spans="1:18" s="59" customFormat="1" ht="14.25">
      <c r="A3243" s="59" t="s">
        <v>33882</v>
      </c>
      <c r="B3243" s="59" t="s">
        <v>33883</v>
      </c>
      <c r="C3243" s="59" t="s">
        <v>30281</v>
      </c>
      <c r="D3243" s="59" t="s">
        <v>30282</v>
      </c>
      <c r="E3243" s="59" t="s">
        <v>18516</v>
      </c>
      <c r="F3243" s="59" t="s">
        <v>18516</v>
      </c>
      <c r="G3243" s="59" t="s">
        <v>18516</v>
      </c>
      <c r="H3243" s="59" t="s">
        <v>18516</v>
      </c>
      <c r="I3243" s="59" t="s">
        <v>18516</v>
      </c>
      <c r="J3243" s="59" t="s">
        <v>18516</v>
      </c>
      <c r="K3243" s="59" t="s">
        <v>29707</v>
      </c>
      <c r="L3243" s="59" t="s">
        <v>18516</v>
      </c>
      <c r="M3243" s="59" t="s">
        <v>18516</v>
      </c>
    </row>
    <row r="3244" spans="1:18" s="59" customFormat="1" ht="14.25">
      <c r="A3244" s="59" t="s">
        <v>16334</v>
      </c>
      <c r="B3244" s="59" t="s">
        <v>33884</v>
      </c>
      <c r="C3244" s="59" t="s">
        <v>30141</v>
      </c>
      <c r="D3244" s="59" t="s">
        <v>30142</v>
      </c>
      <c r="E3244" s="59" t="s">
        <v>18516</v>
      </c>
      <c r="F3244" s="59" t="s">
        <v>18516</v>
      </c>
      <c r="G3244" s="59" t="s">
        <v>18516</v>
      </c>
      <c r="H3244" s="59" t="s">
        <v>18516</v>
      </c>
      <c r="I3244" s="59" t="s">
        <v>18516</v>
      </c>
      <c r="J3244" s="59" t="s">
        <v>18516</v>
      </c>
      <c r="K3244" s="59" t="s">
        <v>29707</v>
      </c>
      <c r="L3244" s="59" t="s">
        <v>18516</v>
      </c>
      <c r="M3244" s="59" t="s">
        <v>18516</v>
      </c>
    </row>
    <row r="3245" spans="1:18" s="59" customFormat="1" ht="14.25">
      <c r="A3245" s="59" t="s">
        <v>16331</v>
      </c>
      <c r="B3245" s="59" t="s">
        <v>33885</v>
      </c>
      <c r="C3245" s="59" t="s">
        <v>30141</v>
      </c>
      <c r="D3245" s="59" t="s">
        <v>30142</v>
      </c>
      <c r="E3245" s="59" t="s">
        <v>18516</v>
      </c>
      <c r="F3245" s="59" t="s">
        <v>18516</v>
      </c>
      <c r="G3245" s="59" t="s">
        <v>18516</v>
      </c>
      <c r="H3245" s="59" t="s">
        <v>18516</v>
      </c>
      <c r="I3245" s="59" t="s">
        <v>18516</v>
      </c>
      <c r="J3245" s="59" t="s">
        <v>18516</v>
      </c>
      <c r="K3245" s="59" t="s">
        <v>29707</v>
      </c>
      <c r="L3245" s="59" t="s">
        <v>18516</v>
      </c>
      <c r="M3245" s="59" t="s">
        <v>18516</v>
      </c>
    </row>
    <row r="3246" spans="1:18" s="59" customFormat="1" ht="14.25">
      <c r="A3246" s="59" t="s">
        <v>24423</v>
      </c>
      <c r="B3246" s="59" t="s">
        <v>33886</v>
      </c>
      <c r="C3246" s="59" t="s">
        <v>30281</v>
      </c>
      <c r="D3246" s="59" t="s">
        <v>30282</v>
      </c>
      <c r="E3246" s="59" t="s">
        <v>18516</v>
      </c>
      <c r="F3246" s="59" t="s">
        <v>18516</v>
      </c>
      <c r="G3246" s="59" t="s">
        <v>18516</v>
      </c>
      <c r="H3246" s="59" t="s">
        <v>18516</v>
      </c>
      <c r="I3246" s="59" t="s">
        <v>18516</v>
      </c>
      <c r="J3246" s="59" t="s">
        <v>18516</v>
      </c>
      <c r="K3246" s="59" t="s">
        <v>29707</v>
      </c>
      <c r="L3246" s="59" t="s">
        <v>18516</v>
      </c>
      <c r="M3246" s="59" t="s">
        <v>18516</v>
      </c>
    </row>
    <row r="3247" spans="1:18" s="59" customFormat="1" ht="14.25">
      <c r="A3247" s="59" t="s">
        <v>24426</v>
      </c>
      <c r="B3247" s="59" t="s">
        <v>33887</v>
      </c>
      <c r="C3247" s="59" t="s">
        <v>30281</v>
      </c>
      <c r="D3247" s="59" t="s">
        <v>30282</v>
      </c>
      <c r="E3247" s="59" t="s">
        <v>18516</v>
      </c>
      <c r="F3247" s="59" t="s">
        <v>18516</v>
      </c>
      <c r="G3247" s="59" t="s">
        <v>18516</v>
      </c>
      <c r="H3247" s="59" t="s">
        <v>18516</v>
      </c>
      <c r="I3247" s="59" t="s">
        <v>18516</v>
      </c>
      <c r="J3247" s="59" t="s">
        <v>18516</v>
      </c>
      <c r="K3247" s="59" t="s">
        <v>29707</v>
      </c>
      <c r="L3247" s="59" t="s">
        <v>18516</v>
      </c>
      <c r="M3247" s="59" t="s">
        <v>18516</v>
      </c>
    </row>
    <row r="3248" spans="1:18" s="59" customFormat="1" ht="14.25">
      <c r="A3248" s="59" t="s">
        <v>20699</v>
      </c>
      <c r="B3248" s="59" t="s">
        <v>33888</v>
      </c>
      <c r="C3248" s="59" t="s">
        <v>29518</v>
      </c>
      <c r="D3248" s="59" t="s">
        <v>29519</v>
      </c>
      <c r="E3248" s="59" t="s">
        <v>18516</v>
      </c>
      <c r="F3248" s="59" t="s">
        <v>18516</v>
      </c>
      <c r="G3248" s="59" t="s">
        <v>18516</v>
      </c>
      <c r="H3248" s="59" t="s">
        <v>18516</v>
      </c>
      <c r="I3248" s="59" t="s">
        <v>18516</v>
      </c>
      <c r="J3248" s="59" t="s">
        <v>18516</v>
      </c>
      <c r="K3248" s="59" t="s">
        <v>29707</v>
      </c>
      <c r="L3248" s="59" t="s">
        <v>18516</v>
      </c>
      <c r="M3248" s="59" t="s">
        <v>18516</v>
      </c>
    </row>
    <row r="3249" spans="1:18" s="59" customFormat="1" ht="14.25">
      <c r="A3249" s="59" t="s">
        <v>20705</v>
      </c>
      <c r="B3249" s="59" t="s">
        <v>33889</v>
      </c>
      <c r="C3249" s="59" t="s">
        <v>29518</v>
      </c>
      <c r="D3249" s="59" t="s">
        <v>29519</v>
      </c>
      <c r="E3249" s="59" t="s">
        <v>18516</v>
      </c>
      <c r="F3249" s="59" t="s">
        <v>18516</v>
      </c>
      <c r="G3249" s="59" t="s">
        <v>18516</v>
      </c>
      <c r="H3249" s="59" t="s">
        <v>18516</v>
      </c>
      <c r="I3249" s="59" t="s">
        <v>18516</v>
      </c>
      <c r="J3249" s="59" t="s">
        <v>18516</v>
      </c>
      <c r="K3249" s="59" t="s">
        <v>29707</v>
      </c>
      <c r="L3249" s="59" t="s">
        <v>18516</v>
      </c>
      <c r="M3249" s="59" t="s">
        <v>18516</v>
      </c>
    </row>
    <row r="3250" spans="1:18" s="59" customFormat="1" ht="14.25">
      <c r="A3250" s="59" t="s">
        <v>33890</v>
      </c>
      <c r="B3250" s="59" t="s">
        <v>33622</v>
      </c>
      <c r="C3250" s="59" t="s">
        <v>33623</v>
      </c>
      <c r="D3250" s="59" t="s">
        <v>33624</v>
      </c>
      <c r="E3250" s="164">
        <v>258</v>
      </c>
      <c r="F3250" s="164">
        <v>235</v>
      </c>
      <c r="G3250" s="165">
        <v>0.91</v>
      </c>
      <c r="H3250" s="59" t="s">
        <v>18516</v>
      </c>
      <c r="I3250" s="164">
        <v>55.31</v>
      </c>
      <c r="J3250" s="164">
        <v>290.31</v>
      </c>
      <c r="K3250" s="59">
        <v>40</v>
      </c>
      <c r="L3250" s="59" t="s">
        <v>29410</v>
      </c>
      <c r="M3250" s="59" t="s">
        <v>30216</v>
      </c>
    </row>
    <row r="3251" spans="1:18" s="59" customFormat="1" ht="14.25">
      <c r="A3251" s="59" t="s">
        <v>33891</v>
      </c>
      <c r="B3251" s="59" t="s">
        <v>33892</v>
      </c>
      <c r="C3251" s="59" t="s">
        <v>29599</v>
      </c>
      <c r="D3251" s="59" t="s">
        <v>29600</v>
      </c>
      <c r="E3251" s="59" t="s">
        <v>18516</v>
      </c>
      <c r="F3251" s="59" t="s">
        <v>18516</v>
      </c>
      <c r="G3251" s="59" t="s">
        <v>18516</v>
      </c>
      <c r="H3251" s="59" t="s">
        <v>18516</v>
      </c>
      <c r="I3251" s="59" t="s">
        <v>18516</v>
      </c>
      <c r="J3251" s="59" t="s">
        <v>18516</v>
      </c>
      <c r="K3251" s="59" t="s">
        <v>29707</v>
      </c>
      <c r="L3251" s="59" t="s">
        <v>18516</v>
      </c>
      <c r="M3251" s="59" t="s">
        <v>18516</v>
      </c>
    </row>
    <row r="3252" spans="1:18" s="59" customFormat="1" ht="14.25">
      <c r="A3252" s="59" t="s">
        <v>16249</v>
      </c>
      <c r="B3252" s="59" t="s">
        <v>33893</v>
      </c>
      <c r="C3252" s="59" t="s">
        <v>33244</v>
      </c>
      <c r="D3252" s="59" t="s">
        <v>33245</v>
      </c>
      <c r="E3252" s="59" t="s">
        <v>18516</v>
      </c>
      <c r="F3252" s="59" t="s">
        <v>18516</v>
      </c>
      <c r="G3252" s="59" t="s">
        <v>18516</v>
      </c>
      <c r="H3252" s="59" t="s">
        <v>18516</v>
      </c>
      <c r="I3252" s="59" t="s">
        <v>18516</v>
      </c>
      <c r="J3252" s="59" t="s">
        <v>18516</v>
      </c>
      <c r="K3252" s="59" t="s">
        <v>29707</v>
      </c>
      <c r="L3252" s="59" t="s">
        <v>18516</v>
      </c>
      <c r="M3252" s="59" t="s">
        <v>18516</v>
      </c>
    </row>
    <row r="3253" spans="1:18" s="59" customFormat="1" ht="14.25">
      <c r="A3253" s="59" t="s">
        <v>16243</v>
      </c>
      <c r="B3253" s="59" t="s">
        <v>33894</v>
      </c>
      <c r="C3253" s="59" t="s">
        <v>33244</v>
      </c>
      <c r="D3253" s="59" t="s">
        <v>33245</v>
      </c>
      <c r="E3253" s="59" t="s">
        <v>18516</v>
      </c>
      <c r="F3253" s="59" t="s">
        <v>18516</v>
      </c>
      <c r="G3253" s="59" t="s">
        <v>18516</v>
      </c>
      <c r="H3253" s="59" t="s">
        <v>18516</v>
      </c>
      <c r="I3253" s="59" t="s">
        <v>18516</v>
      </c>
      <c r="J3253" s="59" t="s">
        <v>18516</v>
      </c>
      <c r="K3253" s="59" t="s">
        <v>29707</v>
      </c>
      <c r="L3253" s="59" t="s">
        <v>18516</v>
      </c>
      <c r="M3253" s="59" t="s">
        <v>18516</v>
      </c>
    </row>
    <row r="3254" spans="1:18" s="59" customFormat="1" ht="14.25">
      <c r="A3254" s="59" t="s">
        <v>16252</v>
      </c>
      <c r="B3254" s="59" t="s">
        <v>33895</v>
      </c>
      <c r="C3254" s="59" t="s">
        <v>33244</v>
      </c>
      <c r="D3254" s="59" t="s">
        <v>33245</v>
      </c>
      <c r="E3254" s="59" t="s">
        <v>18516</v>
      </c>
      <c r="F3254" s="59" t="s">
        <v>18516</v>
      </c>
      <c r="G3254" s="59" t="s">
        <v>18516</v>
      </c>
      <c r="H3254" s="59" t="s">
        <v>18516</v>
      </c>
      <c r="I3254" s="59" t="s">
        <v>18516</v>
      </c>
      <c r="J3254" s="59" t="s">
        <v>18516</v>
      </c>
      <c r="K3254" s="59" t="s">
        <v>29707</v>
      </c>
      <c r="L3254" s="59" t="s">
        <v>18516</v>
      </c>
      <c r="M3254" s="59" t="s">
        <v>18516</v>
      </c>
    </row>
    <row r="3255" spans="1:18" s="59" customFormat="1" ht="14.25">
      <c r="A3255" s="59" t="s">
        <v>16246</v>
      </c>
      <c r="B3255" s="59" t="s">
        <v>33896</v>
      </c>
      <c r="C3255" s="59" t="s">
        <v>33244</v>
      </c>
      <c r="D3255" s="59" t="s">
        <v>33245</v>
      </c>
      <c r="E3255" s="59" t="s">
        <v>18516</v>
      </c>
      <c r="F3255" s="59" t="s">
        <v>18516</v>
      </c>
      <c r="G3255" s="59" t="s">
        <v>18516</v>
      </c>
      <c r="H3255" s="59" t="s">
        <v>18516</v>
      </c>
      <c r="I3255" s="59" t="s">
        <v>18516</v>
      </c>
      <c r="J3255" s="59" t="s">
        <v>18516</v>
      </c>
      <c r="K3255" s="59" t="s">
        <v>29707</v>
      </c>
      <c r="L3255" s="59" t="s">
        <v>18516</v>
      </c>
      <c r="M3255" s="59" t="s">
        <v>18516</v>
      </c>
    </row>
    <row r="3256" spans="1:18" s="59" customFormat="1" ht="14.25">
      <c r="A3256" s="59" t="s">
        <v>24432</v>
      </c>
      <c r="B3256" s="59" t="s">
        <v>33897</v>
      </c>
      <c r="C3256" s="59" t="s">
        <v>29408</v>
      </c>
      <c r="D3256" s="59" t="s">
        <v>29409</v>
      </c>
      <c r="E3256" s="164">
        <v>315.62</v>
      </c>
      <c r="F3256" s="164">
        <v>240</v>
      </c>
      <c r="G3256" s="165">
        <v>0.76</v>
      </c>
      <c r="H3256" s="59" t="s">
        <v>29914</v>
      </c>
      <c r="I3256" s="164">
        <v>157.78</v>
      </c>
      <c r="J3256" s="164">
        <v>397.78</v>
      </c>
      <c r="K3256" s="59">
        <v>73</v>
      </c>
      <c r="L3256" s="59" t="s">
        <v>18516</v>
      </c>
      <c r="M3256" s="59" t="s">
        <v>18516</v>
      </c>
    </row>
    <row r="3257" spans="1:18" s="59" customFormat="1" ht="14.25">
      <c r="A3257" s="59" t="s">
        <v>24429</v>
      </c>
      <c r="B3257" s="59" t="s">
        <v>33898</v>
      </c>
      <c r="C3257" s="59" t="s">
        <v>29408</v>
      </c>
      <c r="D3257" s="59" t="s">
        <v>29409</v>
      </c>
      <c r="E3257" s="164">
        <v>320</v>
      </c>
      <c r="F3257" s="164">
        <v>300</v>
      </c>
      <c r="G3257" s="165">
        <v>0.93</v>
      </c>
      <c r="H3257" s="59" t="s">
        <v>18516</v>
      </c>
      <c r="I3257" s="164">
        <v>157.78</v>
      </c>
      <c r="J3257" s="164">
        <v>457.78</v>
      </c>
      <c r="K3257" s="59">
        <v>0</v>
      </c>
      <c r="L3257" s="59" t="s">
        <v>18516</v>
      </c>
      <c r="M3257" s="59" t="s">
        <v>18516</v>
      </c>
    </row>
    <row r="3258" spans="1:18" s="59" customFormat="1" ht="14.25">
      <c r="A3258" s="59" t="s">
        <v>24435</v>
      </c>
      <c r="B3258" s="59" t="s">
        <v>33899</v>
      </c>
      <c r="C3258" s="59" t="s">
        <v>29408</v>
      </c>
      <c r="D3258" s="59" t="s">
        <v>29409</v>
      </c>
      <c r="E3258" s="164">
        <v>320</v>
      </c>
      <c r="F3258" s="164">
        <v>300</v>
      </c>
      <c r="G3258" s="165">
        <v>0.93</v>
      </c>
      <c r="H3258" s="59" t="s">
        <v>18516</v>
      </c>
      <c r="I3258" s="164">
        <v>157.78</v>
      </c>
      <c r="J3258" s="164">
        <v>457.78</v>
      </c>
      <c r="K3258" s="59">
        <v>57</v>
      </c>
      <c r="L3258" s="59" t="s">
        <v>18516</v>
      </c>
      <c r="M3258" s="59" t="s">
        <v>18516</v>
      </c>
    </row>
    <row r="3259" spans="1:18" s="59" customFormat="1" ht="14.25">
      <c r="A3259" s="59" t="s">
        <v>33900</v>
      </c>
      <c r="B3259" s="59" t="s">
        <v>33901</v>
      </c>
      <c r="C3259" s="59" t="s">
        <v>33902</v>
      </c>
      <c r="D3259" s="59" t="s">
        <v>33903</v>
      </c>
      <c r="E3259" s="164">
        <v>169</v>
      </c>
      <c r="F3259" s="164">
        <v>169</v>
      </c>
      <c r="G3259" s="59" t="s">
        <v>18516</v>
      </c>
      <c r="H3259" s="59" t="s">
        <v>18516</v>
      </c>
      <c r="I3259" s="164">
        <v>48.75</v>
      </c>
      <c r="J3259" s="164">
        <v>217.75</v>
      </c>
      <c r="K3259" s="59">
        <v>68</v>
      </c>
      <c r="L3259" s="59" t="s">
        <v>18516</v>
      </c>
      <c r="M3259" s="59" t="s">
        <v>18516</v>
      </c>
    </row>
    <row r="3260" spans="1:18" s="59" customFormat="1" ht="14.25">
      <c r="A3260" s="59" t="s">
        <v>33904</v>
      </c>
      <c r="B3260" s="59" t="s">
        <v>33905</v>
      </c>
      <c r="C3260" s="59" t="s">
        <v>33902</v>
      </c>
      <c r="D3260" s="59" t="s">
        <v>33903</v>
      </c>
      <c r="E3260" s="164">
        <v>175</v>
      </c>
      <c r="F3260" s="164">
        <v>175</v>
      </c>
      <c r="G3260" s="59" t="s">
        <v>18516</v>
      </c>
      <c r="H3260" s="59" t="s">
        <v>18516</v>
      </c>
      <c r="I3260" s="164">
        <v>46.77</v>
      </c>
      <c r="J3260" s="164">
        <v>221.77</v>
      </c>
      <c r="K3260" s="59">
        <v>29</v>
      </c>
      <c r="L3260" s="59" t="s">
        <v>18516</v>
      </c>
      <c r="M3260" s="59" t="s">
        <v>18516</v>
      </c>
    </row>
    <row r="3261" spans="1:18" s="59" customFormat="1" ht="14.25">
      <c r="A3261" s="59" t="s">
        <v>33906</v>
      </c>
      <c r="B3261" s="59" t="s">
        <v>33907</v>
      </c>
      <c r="C3261" s="59" t="s">
        <v>33902</v>
      </c>
      <c r="D3261" s="59" t="s">
        <v>33903</v>
      </c>
      <c r="E3261" s="164">
        <v>169</v>
      </c>
      <c r="F3261" s="164">
        <v>169</v>
      </c>
      <c r="G3261" s="59" t="s">
        <v>18516</v>
      </c>
      <c r="H3261" s="59" t="s">
        <v>18516</v>
      </c>
      <c r="I3261" s="164">
        <v>48.75</v>
      </c>
      <c r="J3261" s="164">
        <v>217.75</v>
      </c>
      <c r="K3261" s="59">
        <v>126</v>
      </c>
      <c r="L3261" s="59" t="s">
        <v>18516</v>
      </c>
      <c r="M3261" s="59" t="s">
        <v>18516</v>
      </c>
    </row>
    <row r="3262" spans="1:18" s="59" customFormat="1" ht="14.25">
      <c r="A3262" s="59" t="s">
        <v>16085</v>
      </c>
      <c r="B3262" s="59" t="s">
        <v>33908</v>
      </c>
      <c r="C3262" s="59" t="s">
        <v>30586</v>
      </c>
      <c r="D3262" s="59" t="s">
        <v>30587</v>
      </c>
      <c r="E3262" s="59" t="s">
        <v>18516</v>
      </c>
      <c r="F3262" s="59" t="s">
        <v>18516</v>
      </c>
      <c r="G3262" s="59" t="s">
        <v>18516</v>
      </c>
      <c r="H3262" s="59" t="s">
        <v>18516</v>
      </c>
      <c r="I3262" s="59" t="s">
        <v>18516</v>
      </c>
      <c r="J3262" s="59" t="s">
        <v>18516</v>
      </c>
      <c r="K3262" s="59" t="s">
        <v>29707</v>
      </c>
      <c r="L3262" s="59" t="s">
        <v>18516</v>
      </c>
      <c r="M3262" s="59" t="s">
        <v>18516</v>
      </c>
    </row>
    <row r="3263" spans="1:18" s="59" customFormat="1" ht="14.25">
      <c r="A3263" s="59" t="s">
        <v>16058</v>
      </c>
      <c r="B3263" s="59" t="s">
        <v>33909</v>
      </c>
      <c r="C3263" s="59" t="s">
        <v>29893</v>
      </c>
      <c r="D3263" s="59" t="s">
        <v>29894</v>
      </c>
      <c r="E3263" s="59" t="s">
        <v>18516</v>
      </c>
      <c r="F3263" s="59" t="s">
        <v>18516</v>
      </c>
      <c r="G3263" s="59" t="s">
        <v>18516</v>
      </c>
      <c r="H3263" s="59" t="s">
        <v>18516</v>
      </c>
      <c r="I3263" s="59" t="s">
        <v>18516</v>
      </c>
      <c r="J3263" s="59" t="s">
        <v>18516</v>
      </c>
      <c r="K3263" s="59" t="s">
        <v>29707</v>
      </c>
      <c r="L3263" s="59" t="s">
        <v>18516</v>
      </c>
      <c r="M3263" s="59" t="s">
        <v>18516</v>
      </c>
    </row>
    <row r="3264" spans="1:18" s="59" customFormat="1" ht="14.25">
      <c r="A3264" s="59" t="s">
        <v>33910</v>
      </c>
      <c r="B3264" s="59" t="s">
        <v>33911</v>
      </c>
      <c r="C3264" s="59" t="s">
        <v>29893</v>
      </c>
      <c r="D3264" s="59" t="s">
        <v>29894</v>
      </c>
      <c r="E3264" s="164">
        <v>235</v>
      </c>
      <c r="F3264" s="164">
        <v>180</v>
      </c>
      <c r="G3264" s="165">
        <v>0.76</v>
      </c>
      <c r="H3264" s="59" t="s">
        <v>18516</v>
      </c>
      <c r="I3264" s="164">
        <v>73.47</v>
      </c>
      <c r="J3264" s="164">
        <v>253.47</v>
      </c>
      <c r="K3264" s="59">
        <v>115</v>
      </c>
      <c r="L3264" s="59" t="s">
        <v>18516</v>
      </c>
      <c r="M3264" s="59" t="s">
        <v>18516</v>
      </c>
    </row>
    <row r="3265" spans="1:18" s="59" customFormat="1" ht="14.25">
      <c r="A3265" s="59" t="s">
        <v>33912</v>
      </c>
      <c r="B3265" s="59" t="s">
        <v>33913</v>
      </c>
      <c r="C3265" s="59" t="s">
        <v>29893</v>
      </c>
      <c r="D3265" s="59" t="s">
        <v>29894</v>
      </c>
      <c r="E3265" s="164">
        <v>235</v>
      </c>
      <c r="F3265" s="164">
        <v>180</v>
      </c>
      <c r="G3265" s="165">
        <v>0.76</v>
      </c>
      <c r="H3265" s="59" t="s">
        <v>18516</v>
      </c>
      <c r="I3265" s="164">
        <v>73.47</v>
      </c>
      <c r="J3265" s="164">
        <v>253.47</v>
      </c>
      <c r="K3265" s="59">
        <v>30</v>
      </c>
      <c r="L3265" s="59" t="s">
        <v>18516</v>
      </c>
      <c r="M3265" s="59" t="s">
        <v>18516</v>
      </c>
    </row>
    <row r="3266" spans="1:18" s="59" customFormat="1" ht="14.25">
      <c r="A3266" s="59" t="s">
        <v>17600</v>
      </c>
      <c r="B3266" s="59" t="s">
        <v>33914</v>
      </c>
      <c r="C3266" s="59" t="s">
        <v>29940</v>
      </c>
      <c r="D3266" s="59" t="s">
        <v>29941</v>
      </c>
      <c r="E3266" s="59" t="s">
        <v>18516</v>
      </c>
      <c r="F3266" s="59" t="s">
        <v>18516</v>
      </c>
      <c r="G3266" s="59" t="s">
        <v>18516</v>
      </c>
      <c r="H3266" s="59" t="s">
        <v>18516</v>
      </c>
      <c r="I3266" s="59" t="s">
        <v>18516</v>
      </c>
      <c r="J3266" s="59" t="s">
        <v>18516</v>
      </c>
      <c r="K3266" s="59" t="s">
        <v>29707</v>
      </c>
      <c r="L3266" s="59" t="s">
        <v>18516</v>
      </c>
      <c r="M3266" s="59" t="s">
        <v>18516</v>
      </c>
    </row>
    <row r="3267" spans="1:18" s="59" customFormat="1" ht="14.25">
      <c r="A3267" s="59" t="s">
        <v>17603</v>
      </c>
      <c r="B3267" s="59" t="s">
        <v>33915</v>
      </c>
      <c r="C3267" s="59" t="s">
        <v>29940</v>
      </c>
      <c r="D3267" s="59" t="s">
        <v>29941</v>
      </c>
      <c r="E3267" s="164">
        <v>479</v>
      </c>
      <c r="F3267" s="164">
        <v>439</v>
      </c>
      <c r="G3267" s="165">
        <v>0.91</v>
      </c>
      <c r="H3267" s="59" t="s">
        <v>18516</v>
      </c>
      <c r="I3267" s="164">
        <v>198.46</v>
      </c>
      <c r="J3267" s="164">
        <v>637.46</v>
      </c>
      <c r="K3267" s="59">
        <v>1</v>
      </c>
      <c r="L3267" s="59" t="s">
        <v>18516</v>
      </c>
      <c r="M3267" s="59" t="s">
        <v>18516</v>
      </c>
    </row>
    <row r="3268" spans="1:18" s="59" customFormat="1" ht="14.25">
      <c r="A3268" s="59" t="s">
        <v>17606</v>
      </c>
      <c r="B3268" s="59" t="s">
        <v>33916</v>
      </c>
      <c r="C3268" s="59" t="s">
        <v>29940</v>
      </c>
      <c r="D3268" s="59" t="s">
        <v>29941</v>
      </c>
      <c r="E3268" s="164">
        <v>548</v>
      </c>
      <c r="F3268" s="164">
        <v>519</v>
      </c>
      <c r="G3268" s="165">
        <v>0.94</v>
      </c>
      <c r="H3268" s="59" t="s">
        <v>18516</v>
      </c>
      <c r="I3268" s="164">
        <v>230.91</v>
      </c>
      <c r="J3268" s="164">
        <v>749.91</v>
      </c>
      <c r="K3268" s="59">
        <v>0</v>
      </c>
      <c r="L3268" s="59" t="s">
        <v>18516</v>
      </c>
      <c r="M3268" s="59" t="s">
        <v>18516</v>
      </c>
    </row>
    <row r="3269" spans="1:18" s="59" customFormat="1" ht="14.25">
      <c r="A3269" s="59" t="s">
        <v>17609</v>
      </c>
      <c r="B3269" s="59" t="s">
        <v>33917</v>
      </c>
      <c r="C3269" s="59" t="s">
        <v>29940</v>
      </c>
      <c r="D3269" s="59" t="s">
        <v>29941</v>
      </c>
      <c r="E3269" s="59" t="s">
        <v>18516</v>
      </c>
      <c r="F3269" s="59" t="s">
        <v>18516</v>
      </c>
      <c r="G3269" s="59" t="s">
        <v>18516</v>
      </c>
      <c r="H3269" s="59" t="s">
        <v>18516</v>
      </c>
      <c r="I3269" s="59" t="s">
        <v>18516</v>
      </c>
      <c r="J3269" s="59" t="s">
        <v>18516</v>
      </c>
      <c r="K3269" s="59" t="s">
        <v>29707</v>
      </c>
      <c r="L3269" s="59" t="s">
        <v>18516</v>
      </c>
      <c r="M3269" s="59" t="s">
        <v>18516</v>
      </c>
    </row>
    <row r="3270" spans="1:18" s="59" customFormat="1" ht="14.25">
      <c r="A3270" s="59" t="s">
        <v>16675</v>
      </c>
      <c r="B3270" s="59" t="s">
        <v>33918</v>
      </c>
      <c r="C3270" s="59" t="s">
        <v>29893</v>
      </c>
      <c r="D3270" s="59" t="s">
        <v>29894</v>
      </c>
      <c r="E3270" s="59" t="s">
        <v>18516</v>
      </c>
      <c r="F3270" s="59" t="s">
        <v>18516</v>
      </c>
      <c r="G3270" s="59" t="s">
        <v>18516</v>
      </c>
      <c r="H3270" s="59" t="s">
        <v>18516</v>
      </c>
      <c r="I3270" s="59" t="s">
        <v>18516</v>
      </c>
      <c r="J3270" s="59" t="s">
        <v>18516</v>
      </c>
      <c r="K3270" s="59" t="s">
        <v>29707</v>
      </c>
      <c r="L3270" s="59" t="s">
        <v>18516</v>
      </c>
      <c r="M3270" s="59" t="s">
        <v>18516</v>
      </c>
    </row>
    <row r="3271" spans="1:18" s="59" customFormat="1" ht="14.25">
      <c r="A3271" s="59" t="s">
        <v>16669</v>
      </c>
      <c r="B3271" s="59" t="s">
        <v>33919</v>
      </c>
      <c r="C3271" s="59" t="s">
        <v>29893</v>
      </c>
      <c r="D3271" s="59" t="s">
        <v>29894</v>
      </c>
      <c r="E3271" s="59" t="s">
        <v>18516</v>
      </c>
      <c r="F3271" s="59" t="s">
        <v>18516</v>
      </c>
      <c r="G3271" s="59" t="s">
        <v>18516</v>
      </c>
      <c r="H3271" s="59" t="s">
        <v>18516</v>
      </c>
      <c r="I3271" s="59" t="s">
        <v>18516</v>
      </c>
      <c r="J3271" s="59" t="s">
        <v>18516</v>
      </c>
      <c r="K3271" s="59" t="s">
        <v>29707</v>
      </c>
      <c r="L3271" s="59" t="s">
        <v>18516</v>
      </c>
      <c r="M3271" s="59" t="s">
        <v>18516</v>
      </c>
    </row>
    <row r="3272" spans="1:18" s="59" customFormat="1" ht="14.25">
      <c r="A3272" s="59" t="s">
        <v>33920</v>
      </c>
      <c r="B3272" s="59" t="s">
        <v>33921</v>
      </c>
      <c r="C3272" s="59" t="s">
        <v>29893</v>
      </c>
      <c r="D3272" s="59" t="s">
        <v>29894</v>
      </c>
      <c r="E3272" s="59" t="s">
        <v>18516</v>
      </c>
      <c r="F3272" s="59" t="s">
        <v>18516</v>
      </c>
      <c r="G3272" s="59" t="s">
        <v>18516</v>
      </c>
      <c r="H3272" s="59" t="s">
        <v>18516</v>
      </c>
      <c r="I3272" s="59" t="s">
        <v>18516</v>
      </c>
      <c r="J3272" s="59" t="s">
        <v>18516</v>
      </c>
      <c r="K3272" s="59" t="s">
        <v>29707</v>
      </c>
      <c r="L3272" s="59" t="s">
        <v>18516</v>
      </c>
      <c r="M3272" s="59" t="s">
        <v>18516</v>
      </c>
    </row>
    <row r="3273" spans="1:18" s="59" customFormat="1" ht="14.25">
      <c r="A3273" s="59" t="s">
        <v>16322</v>
      </c>
      <c r="B3273" s="59" t="s">
        <v>33922</v>
      </c>
      <c r="C3273" s="59" t="s">
        <v>29408</v>
      </c>
      <c r="D3273" s="59" t="s">
        <v>29409</v>
      </c>
      <c r="E3273" s="59" t="s">
        <v>18516</v>
      </c>
      <c r="F3273" s="59" t="s">
        <v>18516</v>
      </c>
      <c r="G3273" s="59" t="s">
        <v>18516</v>
      </c>
      <c r="H3273" s="59" t="s">
        <v>18516</v>
      </c>
      <c r="I3273" s="59" t="s">
        <v>18516</v>
      </c>
      <c r="J3273" s="59" t="s">
        <v>18516</v>
      </c>
      <c r="K3273" s="59" t="s">
        <v>29707</v>
      </c>
      <c r="L3273" s="59" t="s">
        <v>18516</v>
      </c>
      <c r="M3273" s="59" t="s">
        <v>18516</v>
      </c>
    </row>
    <row r="3274" spans="1:18" s="59" customFormat="1" ht="14.25">
      <c r="A3274" s="59" t="s">
        <v>16319</v>
      </c>
      <c r="B3274" s="59" t="s">
        <v>33923</v>
      </c>
      <c r="C3274" s="59" t="s">
        <v>29408</v>
      </c>
      <c r="D3274" s="59" t="s">
        <v>29409</v>
      </c>
      <c r="E3274" s="164">
        <v>240</v>
      </c>
      <c r="F3274" s="164">
        <v>210</v>
      </c>
      <c r="G3274" s="165">
        <v>0.87</v>
      </c>
      <c r="H3274" s="59" t="s">
        <v>18516</v>
      </c>
      <c r="I3274" s="164">
        <v>92.73</v>
      </c>
      <c r="J3274" s="164">
        <v>302.73</v>
      </c>
      <c r="K3274" s="59">
        <v>0</v>
      </c>
      <c r="L3274" s="59" t="s">
        <v>18516</v>
      </c>
      <c r="M3274" s="59" t="s">
        <v>18516</v>
      </c>
    </row>
    <row r="3275" spans="1:18" s="59" customFormat="1" ht="14.25">
      <c r="A3275" s="59" t="s">
        <v>16344</v>
      </c>
      <c r="B3275" s="59" t="s">
        <v>33924</v>
      </c>
      <c r="C3275" s="59" t="s">
        <v>29408</v>
      </c>
      <c r="D3275" s="59" t="s">
        <v>29409</v>
      </c>
      <c r="E3275" s="59" t="s">
        <v>18516</v>
      </c>
      <c r="F3275" s="59" t="s">
        <v>18516</v>
      </c>
      <c r="G3275" s="59" t="s">
        <v>18516</v>
      </c>
      <c r="H3275" s="59" t="s">
        <v>18516</v>
      </c>
      <c r="I3275" s="59" t="s">
        <v>18516</v>
      </c>
      <c r="J3275" s="59" t="s">
        <v>18516</v>
      </c>
      <c r="K3275" s="59" t="s">
        <v>29707</v>
      </c>
      <c r="L3275" s="59" t="s">
        <v>18516</v>
      </c>
      <c r="M3275" s="59" t="s">
        <v>18516</v>
      </c>
    </row>
    <row r="3276" spans="1:18" s="59" customFormat="1" ht="14.25">
      <c r="A3276" s="59" t="s">
        <v>16341</v>
      </c>
      <c r="B3276" s="59" t="s">
        <v>33925</v>
      </c>
      <c r="C3276" s="59" t="s">
        <v>29408</v>
      </c>
      <c r="D3276" s="59" t="s">
        <v>29409</v>
      </c>
      <c r="E3276" s="59" t="s">
        <v>18516</v>
      </c>
      <c r="F3276" s="59" t="s">
        <v>18516</v>
      </c>
      <c r="G3276" s="59" t="s">
        <v>18516</v>
      </c>
      <c r="H3276" s="59" t="s">
        <v>18516</v>
      </c>
      <c r="I3276" s="59" t="s">
        <v>18516</v>
      </c>
      <c r="J3276" s="59" t="s">
        <v>18516</v>
      </c>
      <c r="K3276" s="59" t="s">
        <v>29707</v>
      </c>
      <c r="L3276" s="59" t="s">
        <v>18516</v>
      </c>
      <c r="M3276" s="59" t="s">
        <v>18516</v>
      </c>
    </row>
    <row r="3277" spans="1:18" s="59" customFormat="1" ht="14.25">
      <c r="A3277" s="59" t="s">
        <v>33926</v>
      </c>
      <c r="B3277" s="59" t="s">
        <v>33927</v>
      </c>
      <c r="C3277" s="59" t="s">
        <v>29414</v>
      </c>
      <c r="D3277" s="59" t="s">
        <v>29415</v>
      </c>
      <c r="E3277" s="164">
        <v>324</v>
      </c>
      <c r="F3277" s="164">
        <v>240</v>
      </c>
      <c r="G3277" s="165">
        <v>0.74</v>
      </c>
      <c r="H3277" s="59" t="s">
        <v>18516</v>
      </c>
      <c r="I3277" s="164">
        <v>86.63</v>
      </c>
      <c r="J3277" s="164">
        <v>326.63</v>
      </c>
      <c r="K3277" s="59">
        <v>57</v>
      </c>
      <c r="L3277" s="59" t="s">
        <v>18516</v>
      </c>
      <c r="M3277" s="59" t="s">
        <v>18516</v>
      </c>
    </row>
    <row r="3278" spans="1:18" s="59" customFormat="1" ht="14.25">
      <c r="A3278" s="59" t="s">
        <v>16791</v>
      </c>
      <c r="B3278" s="59" t="s">
        <v>33928</v>
      </c>
      <c r="C3278" s="59" t="s">
        <v>29414</v>
      </c>
      <c r="D3278" s="59" t="s">
        <v>29415</v>
      </c>
      <c r="E3278" s="164">
        <v>299</v>
      </c>
      <c r="F3278" s="164">
        <v>270</v>
      </c>
      <c r="G3278" s="165">
        <v>0.9</v>
      </c>
      <c r="H3278" s="59" t="s">
        <v>18516</v>
      </c>
      <c r="I3278" s="164">
        <v>96.13</v>
      </c>
      <c r="J3278" s="164">
        <v>366.13</v>
      </c>
      <c r="K3278" s="59">
        <v>12</v>
      </c>
      <c r="L3278" s="59" t="s">
        <v>18516</v>
      </c>
      <c r="M3278" s="59" t="s">
        <v>18516</v>
      </c>
    </row>
    <row r="3279" spans="1:18" s="59" customFormat="1" ht="14.25">
      <c r="A3279" s="59" t="s">
        <v>27408</v>
      </c>
      <c r="B3279" s="59" t="s">
        <v>33929</v>
      </c>
      <c r="C3279" s="59" t="s">
        <v>29414</v>
      </c>
      <c r="D3279" s="59" t="s">
        <v>29415</v>
      </c>
      <c r="E3279" s="164">
        <v>155</v>
      </c>
      <c r="F3279" s="164">
        <v>140</v>
      </c>
      <c r="G3279" s="165">
        <v>0.9</v>
      </c>
      <c r="H3279" s="59" t="s">
        <v>18516</v>
      </c>
      <c r="I3279" s="164">
        <v>49.28</v>
      </c>
      <c r="J3279" s="164">
        <v>189.28</v>
      </c>
      <c r="K3279" s="59">
        <v>0</v>
      </c>
      <c r="L3279" s="59" t="s">
        <v>18516</v>
      </c>
      <c r="M3279" s="59" t="s">
        <v>18516</v>
      </c>
    </row>
    <row r="3280" spans="1:18" s="59" customFormat="1" ht="14.25">
      <c r="A3280" s="59" t="s">
        <v>27405</v>
      </c>
      <c r="B3280" s="59" t="s">
        <v>33930</v>
      </c>
      <c r="C3280" s="59" t="s">
        <v>29414</v>
      </c>
      <c r="D3280" s="59" t="s">
        <v>29415</v>
      </c>
      <c r="E3280" s="164">
        <v>155</v>
      </c>
      <c r="F3280" s="164">
        <v>140</v>
      </c>
      <c r="G3280" s="165">
        <v>0.9</v>
      </c>
      <c r="H3280" s="59" t="s">
        <v>18516</v>
      </c>
      <c r="I3280" s="164">
        <v>49.28</v>
      </c>
      <c r="J3280" s="164">
        <v>189.28</v>
      </c>
      <c r="K3280" s="59">
        <v>0</v>
      </c>
      <c r="L3280" s="59" t="s">
        <v>18516</v>
      </c>
      <c r="M3280" s="59" t="s">
        <v>18516</v>
      </c>
    </row>
    <row r="3281" spans="1:18" s="59" customFormat="1" ht="14.25">
      <c r="A3281" s="59" t="s">
        <v>18328</v>
      </c>
      <c r="B3281" s="59" t="s">
        <v>33931</v>
      </c>
      <c r="C3281" s="59" t="s">
        <v>29518</v>
      </c>
      <c r="D3281" s="59" t="s">
        <v>29519</v>
      </c>
      <c r="E3281" s="59" t="s">
        <v>18516</v>
      </c>
      <c r="F3281" s="59" t="s">
        <v>18516</v>
      </c>
      <c r="G3281" s="59" t="s">
        <v>18516</v>
      </c>
      <c r="H3281" s="59" t="s">
        <v>18516</v>
      </c>
      <c r="I3281" s="59" t="s">
        <v>18516</v>
      </c>
      <c r="J3281" s="59" t="s">
        <v>18516</v>
      </c>
      <c r="K3281" s="59" t="s">
        <v>29707</v>
      </c>
      <c r="L3281" s="59" t="s">
        <v>18516</v>
      </c>
      <c r="M3281" s="59" t="s">
        <v>18516</v>
      </c>
    </row>
    <row r="3282" spans="1:18" s="59" customFormat="1" ht="14.25">
      <c r="A3282" s="59" t="s">
        <v>18325</v>
      </c>
      <c r="B3282" s="59" t="s">
        <v>33932</v>
      </c>
      <c r="C3282" s="59" t="s">
        <v>29518</v>
      </c>
      <c r="D3282" s="59" t="s">
        <v>29519</v>
      </c>
      <c r="E3282" s="164">
        <v>247</v>
      </c>
      <c r="F3282" s="164">
        <v>170</v>
      </c>
      <c r="G3282" s="165">
        <v>0.68</v>
      </c>
      <c r="H3282" s="59" t="s">
        <v>18516</v>
      </c>
      <c r="I3282" s="164">
        <v>91.97</v>
      </c>
      <c r="J3282" s="164">
        <v>261.97</v>
      </c>
      <c r="K3282" s="59">
        <v>47</v>
      </c>
      <c r="L3282" s="59" t="s">
        <v>18516</v>
      </c>
      <c r="M3282" s="59" t="s">
        <v>18516</v>
      </c>
    </row>
    <row r="3283" spans="1:18" s="59" customFormat="1" ht="14.25">
      <c r="A3283" s="59" t="s">
        <v>16455</v>
      </c>
      <c r="B3283" s="59" t="s">
        <v>33933</v>
      </c>
      <c r="C3283" s="59" t="s">
        <v>29518</v>
      </c>
      <c r="D3283" s="59" t="s">
        <v>29519</v>
      </c>
      <c r="E3283" s="59" t="s">
        <v>18516</v>
      </c>
      <c r="F3283" s="59" t="s">
        <v>18516</v>
      </c>
      <c r="G3283" s="59" t="s">
        <v>18516</v>
      </c>
      <c r="H3283" s="59" t="s">
        <v>18516</v>
      </c>
      <c r="I3283" s="59" t="s">
        <v>18516</v>
      </c>
      <c r="J3283" s="59" t="s">
        <v>18516</v>
      </c>
      <c r="K3283" s="59" t="s">
        <v>29707</v>
      </c>
      <c r="L3283" s="59" t="s">
        <v>18516</v>
      </c>
      <c r="M3283" s="59" t="s">
        <v>18516</v>
      </c>
    </row>
    <row r="3284" spans="1:18" s="59" customFormat="1" ht="14.25">
      <c r="A3284" s="59" t="s">
        <v>16452</v>
      </c>
      <c r="B3284" s="59" t="s">
        <v>33934</v>
      </c>
      <c r="C3284" s="59" t="s">
        <v>29518</v>
      </c>
      <c r="D3284" s="59" t="s">
        <v>29519</v>
      </c>
      <c r="E3284" s="164">
        <v>249</v>
      </c>
      <c r="F3284" s="164">
        <v>160</v>
      </c>
      <c r="G3284" s="165">
        <v>0.64</v>
      </c>
      <c r="H3284" s="59" t="s">
        <v>18516</v>
      </c>
      <c r="I3284" s="164">
        <v>96.88</v>
      </c>
      <c r="J3284" s="164">
        <v>256.88</v>
      </c>
      <c r="K3284" s="59">
        <v>2</v>
      </c>
      <c r="L3284" s="59" t="s">
        <v>18516</v>
      </c>
      <c r="M3284" s="59" t="s">
        <v>18516</v>
      </c>
    </row>
    <row r="3285" spans="1:18" s="59" customFormat="1" ht="14.25">
      <c r="A3285" s="59" t="s">
        <v>16135</v>
      </c>
      <c r="B3285" s="59" t="s">
        <v>33934</v>
      </c>
      <c r="C3285" s="59" t="s">
        <v>29518</v>
      </c>
      <c r="D3285" s="59" t="s">
        <v>29519</v>
      </c>
      <c r="E3285" s="59" t="s">
        <v>18516</v>
      </c>
      <c r="F3285" s="59" t="s">
        <v>18516</v>
      </c>
      <c r="G3285" s="59" t="s">
        <v>18516</v>
      </c>
      <c r="H3285" s="59" t="s">
        <v>18516</v>
      </c>
      <c r="I3285" s="59" t="s">
        <v>18516</v>
      </c>
      <c r="J3285" s="59" t="s">
        <v>18516</v>
      </c>
      <c r="K3285" s="59" t="s">
        <v>29707</v>
      </c>
      <c r="L3285" s="59" t="s">
        <v>18516</v>
      </c>
      <c r="M3285" s="59" t="s">
        <v>18516</v>
      </c>
    </row>
    <row r="3286" spans="1:18" s="59" customFormat="1" ht="14.25">
      <c r="A3286" s="59" t="s">
        <v>16449</v>
      </c>
      <c r="B3286" s="59" t="s">
        <v>33933</v>
      </c>
      <c r="C3286" s="59" t="s">
        <v>29518</v>
      </c>
      <c r="D3286" s="59" t="s">
        <v>29519</v>
      </c>
      <c r="E3286" s="59" t="s">
        <v>18516</v>
      </c>
      <c r="F3286" s="59" t="s">
        <v>18516</v>
      </c>
      <c r="G3286" s="59" t="s">
        <v>18516</v>
      </c>
      <c r="H3286" s="59" t="s">
        <v>18516</v>
      </c>
      <c r="I3286" s="59" t="s">
        <v>18516</v>
      </c>
      <c r="J3286" s="59" t="s">
        <v>18516</v>
      </c>
      <c r="K3286" s="59" t="s">
        <v>29707</v>
      </c>
      <c r="L3286" s="59" t="s">
        <v>18516</v>
      </c>
      <c r="M3286" s="59" t="s">
        <v>18516</v>
      </c>
    </row>
    <row r="3287" spans="1:18" s="59" customFormat="1" ht="14.25">
      <c r="A3287" s="59" t="s">
        <v>16138</v>
      </c>
      <c r="B3287" s="59" t="s">
        <v>33935</v>
      </c>
      <c r="C3287" s="59" t="s">
        <v>29414</v>
      </c>
      <c r="D3287" s="59" t="s">
        <v>29415</v>
      </c>
      <c r="E3287" s="164">
        <v>199</v>
      </c>
      <c r="F3287" s="164">
        <v>175</v>
      </c>
      <c r="G3287" s="165">
        <v>0.87</v>
      </c>
      <c r="H3287" s="59" t="s">
        <v>18516</v>
      </c>
      <c r="I3287" s="164">
        <v>100.76</v>
      </c>
      <c r="J3287" s="164">
        <v>275.76</v>
      </c>
      <c r="K3287" s="59">
        <v>0</v>
      </c>
      <c r="L3287" s="59" t="s">
        <v>18516</v>
      </c>
      <c r="M3287" s="59" t="s">
        <v>18516</v>
      </c>
    </row>
    <row r="3288" spans="1:18" s="59" customFormat="1" ht="14.25">
      <c r="A3288" s="59" t="s">
        <v>16141</v>
      </c>
      <c r="B3288" s="59" t="s">
        <v>33936</v>
      </c>
      <c r="C3288" s="59" t="s">
        <v>29414</v>
      </c>
      <c r="D3288" s="59" t="s">
        <v>29415</v>
      </c>
      <c r="E3288" s="164">
        <v>199</v>
      </c>
      <c r="F3288" s="164">
        <v>175</v>
      </c>
      <c r="G3288" s="165">
        <v>0.87</v>
      </c>
      <c r="H3288" s="59" t="s">
        <v>18516</v>
      </c>
      <c r="I3288" s="164">
        <v>100.76</v>
      </c>
      <c r="J3288" s="164">
        <v>275.76</v>
      </c>
      <c r="K3288" s="59">
        <v>12</v>
      </c>
      <c r="L3288" s="59" t="s">
        <v>18516</v>
      </c>
      <c r="M3288" s="59" t="s">
        <v>18516</v>
      </c>
    </row>
    <row r="3289" spans="1:18" s="59" customFormat="1" ht="14.25">
      <c r="A3289" s="59" t="s">
        <v>26501</v>
      </c>
      <c r="B3289" s="59" t="s">
        <v>33937</v>
      </c>
      <c r="C3289" s="59" t="s">
        <v>29414</v>
      </c>
      <c r="D3289" s="59" t="s">
        <v>29415</v>
      </c>
      <c r="E3289" s="59" t="s">
        <v>18516</v>
      </c>
      <c r="F3289" s="59" t="s">
        <v>18516</v>
      </c>
      <c r="G3289" s="59" t="s">
        <v>18516</v>
      </c>
      <c r="H3289" s="59" t="s">
        <v>18516</v>
      </c>
      <c r="I3289" s="59" t="s">
        <v>18516</v>
      </c>
      <c r="J3289" s="59" t="s">
        <v>18516</v>
      </c>
      <c r="K3289" s="59" t="s">
        <v>29707</v>
      </c>
      <c r="L3289" s="59" t="s">
        <v>18516</v>
      </c>
      <c r="M3289" s="59" t="s">
        <v>18516</v>
      </c>
    </row>
    <row r="3290" spans="1:18" s="59" customFormat="1" ht="14.25">
      <c r="A3290" s="59" t="s">
        <v>26145</v>
      </c>
      <c r="B3290" s="59" t="s">
        <v>33938</v>
      </c>
      <c r="C3290" s="59" t="s">
        <v>33623</v>
      </c>
      <c r="D3290" s="59" t="s">
        <v>33624</v>
      </c>
      <c r="E3290" s="59" t="s">
        <v>18516</v>
      </c>
      <c r="F3290" s="59" t="s">
        <v>18516</v>
      </c>
      <c r="G3290" s="59" t="s">
        <v>18516</v>
      </c>
      <c r="H3290" s="59" t="s">
        <v>18516</v>
      </c>
      <c r="I3290" s="59" t="s">
        <v>18516</v>
      </c>
      <c r="J3290" s="59" t="s">
        <v>18516</v>
      </c>
      <c r="K3290" s="59" t="s">
        <v>29707</v>
      </c>
      <c r="L3290" s="59" t="s">
        <v>18516</v>
      </c>
      <c r="M3290" s="59" t="s">
        <v>18516</v>
      </c>
    </row>
    <row r="3291" spans="1:18" s="59" customFormat="1" ht="14.25">
      <c r="A3291" s="59" t="s">
        <v>16040</v>
      </c>
      <c r="B3291" s="59" t="s">
        <v>33939</v>
      </c>
      <c r="C3291" s="59" t="s">
        <v>29619</v>
      </c>
      <c r="D3291" s="59" t="s">
        <v>29620</v>
      </c>
      <c r="E3291" s="164">
        <v>259</v>
      </c>
      <c r="F3291" s="164">
        <v>170</v>
      </c>
      <c r="G3291" s="165">
        <v>0.65</v>
      </c>
      <c r="H3291" s="59" t="s">
        <v>18516</v>
      </c>
      <c r="I3291" s="164">
        <v>104.05</v>
      </c>
      <c r="J3291" s="164">
        <v>274.05</v>
      </c>
      <c r="K3291" s="59">
        <v>0</v>
      </c>
      <c r="L3291" s="59" t="s">
        <v>18516</v>
      </c>
      <c r="M3291" s="59" t="s">
        <v>18516</v>
      </c>
    </row>
    <row r="3292" spans="1:18" s="59" customFormat="1" ht="14.25">
      <c r="A3292" s="59" t="s">
        <v>16037</v>
      </c>
      <c r="B3292" s="59" t="s">
        <v>33940</v>
      </c>
      <c r="C3292" s="59" t="s">
        <v>29619</v>
      </c>
      <c r="D3292" s="59" t="s">
        <v>29620</v>
      </c>
      <c r="E3292" s="164">
        <v>259</v>
      </c>
      <c r="F3292" s="164">
        <v>170</v>
      </c>
      <c r="G3292" s="165">
        <v>0.65</v>
      </c>
      <c r="H3292" s="59" t="s">
        <v>18516</v>
      </c>
      <c r="I3292" s="164">
        <v>104.05</v>
      </c>
      <c r="J3292" s="164">
        <v>274.05</v>
      </c>
      <c r="K3292" s="59">
        <v>0</v>
      </c>
      <c r="L3292" s="59" t="s">
        <v>18516</v>
      </c>
      <c r="M3292" s="59" t="s">
        <v>18516</v>
      </c>
    </row>
    <row r="3293" spans="1:18" s="59" customFormat="1" ht="14.25">
      <c r="A3293" s="59" t="s">
        <v>16031</v>
      </c>
      <c r="B3293" s="59" t="s">
        <v>33941</v>
      </c>
      <c r="C3293" s="59" t="s">
        <v>29619</v>
      </c>
      <c r="D3293" s="59" t="s">
        <v>29620</v>
      </c>
      <c r="E3293" s="164">
        <v>259</v>
      </c>
      <c r="F3293" s="164">
        <v>170</v>
      </c>
      <c r="G3293" s="165">
        <v>0.65</v>
      </c>
      <c r="H3293" s="59" t="s">
        <v>18516</v>
      </c>
      <c r="I3293" s="164">
        <v>104.05</v>
      </c>
      <c r="J3293" s="164">
        <v>274.05</v>
      </c>
      <c r="K3293" s="59">
        <v>0</v>
      </c>
      <c r="L3293" s="59" t="s">
        <v>18516</v>
      </c>
      <c r="M3293" s="59" t="s">
        <v>18516</v>
      </c>
    </row>
    <row r="3294" spans="1:18" s="59" customFormat="1" ht="14.25">
      <c r="A3294" s="59" t="s">
        <v>16034</v>
      </c>
      <c r="B3294" s="59" t="s">
        <v>33942</v>
      </c>
      <c r="C3294" s="59" t="s">
        <v>29619</v>
      </c>
      <c r="D3294" s="59" t="s">
        <v>29620</v>
      </c>
      <c r="E3294" s="164">
        <v>259</v>
      </c>
      <c r="F3294" s="164">
        <v>170</v>
      </c>
      <c r="G3294" s="165">
        <v>0.65</v>
      </c>
      <c r="H3294" s="59" t="s">
        <v>18516</v>
      </c>
      <c r="I3294" s="164">
        <v>104.05</v>
      </c>
      <c r="J3294" s="164">
        <v>274.05</v>
      </c>
      <c r="K3294" s="59">
        <v>16</v>
      </c>
      <c r="L3294" s="59" t="s">
        <v>18516</v>
      </c>
      <c r="M3294" s="59" t="s">
        <v>18516</v>
      </c>
    </row>
    <row r="3295" spans="1:18" s="59" customFormat="1" ht="14.25">
      <c r="A3295" s="59" t="s">
        <v>27250</v>
      </c>
      <c r="B3295" s="59" t="s">
        <v>33943</v>
      </c>
      <c r="C3295" s="59" t="s">
        <v>33944</v>
      </c>
      <c r="D3295" s="59" t="s">
        <v>33945</v>
      </c>
      <c r="E3295" s="59" t="s">
        <v>18516</v>
      </c>
      <c r="F3295" s="59" t="s">
        <v>18516</v>
      </c>
      <c r="G3295" s="59" t="s">
        <v>18516</v>
      </c>
      <c r="H3295" s="59" t="s">
        <v>18516</v>
      </c>
      <c r="I3295" s="59" t="s">
        <v>18516</v>
      </c>
      <c r="J3295" s="59" t="s">
        <v>18516</v>
      </c>
      <c r="K3295" s="59" t="s">
        <v>29707</v>
      </c>
      <c r="L3295" s="59" t="s">
        <v>18516</v>
      </c>
      <c r="M3295" s="59" t="s">
        <v>18516</v>
      </c>
    </row>
    <row r="3296" spans="1:18" s="59" customFormat="1" ht="14.25">
      <c r="A3296" s="59" t="s">
        <v>27224</v>
      </c>
      <c r="B3296" s="59" t="s">
        <v>33946</v>
      </c>
      <c r="C3296" s="59" t="s">
        <v>33947</v>
      </c>
      <c r="D3296" s="59" t="s">
        <v>33948</v>
      </c>
      <c r="E3296" s="59" t="s">
        <v>18516</v>
      </c>
      <c r="F3296" s="59" t="s">
        <v>18516</v>
      </c>
      <c r="G3296" s="59" t="s">
        <v>18516</v>
      </c>
      <c r="H3296" s="59" t="s">
        <v>18516</v>
      </c>
      <c r="I3296" s="59" t="s">
        <v>18516</v>
      </c>
      <c r="J3296" s="59" t="s">
        <v>18516</v>
      </c>
      <c r="K3296" s="59" t="s">
        <v>29707</v>
      </c>
      <c r="L3296" s="59" t="s">
        <v>18516</v>
      </c>
      <c r="M3296" s="59" t="s">
        <v>18516</v>
      </c>
    </row>
    <row r="3297" spans="1:18" s="59" customFormat="1" ht="14.25">
      <c r="A3297" s="59" t="s">
        <v>27230</v>
      </c>
      <c r="B3297" s="59" t="s">
        <v>33946</v>
      </c>
      <c r="C3297" s="59" t="s">
        <v>33947</v>
      </c>
      <c r="D3297" s="59" t="s">
        <v>33948</v>
      </c>
      <c r="E3297" s="59" t="s">
        <v>18516</v>
      </c>
      <c r="F3297" s="59" t="s">
        <v>18516</v>
      </c>
      <c r="G3297" s="59" t="s">
        <v>18516</v>
      </c>
      <c r="H3297" s="59" t="s">
        <v>18516</v>
      </c>
      <c r="I3297" s="59" t="s">
        <v>18516</v>
      </c>
      <c r="J3297" s="59" t="s">
        <v>18516</v>
      </c>
      <c r="K3297" s="59" t="s">
        <v>29707</v>
      </c>
      <c r="L3297" s="59" t="s">
        <v>18516</v>
      </c>
      <c r="M3297" s="59" t="s">
        <v>18516</v>
      </c>
    </row>
    <row r="3298" spans="1:18" s="59" customFormat="1" ht="14.25">
      <c r="A3298" s="59" t="s">
        <v>27227</v>
      </c>
      <c r="B3298" s="59" t="s">
        <v>33946</v>
      </c>
      <c r="C3298" s="59" t="s">
        <v>33947</v>
      </c>
      <c r="D3298" s="59" t="s">
        <v>33948</v>
      </c>
      <c r="E3298" s="59" t="s">
        <v>18516</v>
      </c>
      <c r="F3298" s="59" t="s">
        <v>18516</v>
      </c>
      <c r="G3298" s="59" t="s">
        <v>18516</v>
      </c>
      <c r="H3298" s="59" t="s">
        <v>18516</v>
      </c>
      <c r="I3298" s="59" t="s">
        <v>18516</v>
      </c>
      <c r="J3298" s="59" t="s">
        <v>18516</v>
      </c>
      <c r="K3298" s="59" t="s">
        <v>29707</v>
      </c>
      <c r="L3298" s="59" t="s">
        <v>18516</v>
      </c>
      <c r="M3298" s="59" t="s">
        <v>18516</v>
      </c>
    </row>
    <row r="3299" spans="1:18" s="59" customFormat="1" ht="14.25">
      <c r="A3299" s="59" t="s">
        <v>27233</v>
      </c>
      <c r="B3299" s="59" t="s">
        <v>33949</v>
      </c>
      <c r="C3299" s="59" t="s">
        <v>29599</v>
      </c>
      <c r="D3299" s="59" t="s">
        <v>29600</v>
      </c>
      <c r="E3299" s="59" t="s">
        <v>18516</v>
      </c>
      <c r="F3299" s="59" t="s">
        <v>18516</v>
      </c>
      <c r="G3299" s="59" t="s">
        <v>18516</v>
      </c>
      <c r="H3299" s="59" t="s">
        <v>18516</v>
      </c>
      <c r="I3299" s="59" t="s">
        <v>18516</v>
      </c>
      <c r="J3299" s="59" t="s">
        <v>18516</v>
      </c>
      <c r="K3299" s="59" t="s">
        <v>29707</v>
      </c>
      <c r="L3299" s="59" t="s">
        <v>18516</v>
      </c>
      <c r="M3299" s="59" t="s">
        <v>18516</v>
      </c>
    </row>
    <row r="3300" spans="1:18" s="59" customFormat="1" ht="14.25">
      <c r="A3300" s="59" t="s">
        <v>27236</v>
      </c>
      <c r="B3300" s="59" t="s">
        <v>33950</v>
      </c>
      <c r="C3300" s="59" t="s">
        <v>29599</v>
      </c>
      <c r="D3300" s="59" t="s">
        <v>29600</v>
      </c>
      <c r="E3300" s="59" t="s">
        <v>18516</v>
      </c>
      <c r="F3300" s="59" t="s">
        <v>18516</v>
      </c>
      <c r="G3300" s="59" t="s">
        <v>18516</v>
      </c>
      <c r="H3300" s="59" t="s">
        <v>18516</v>
      </c>
      <c r="I3300" s="59" t="s">
        <v>18516</v>
      </c>
      <c r="J3300" s="59" t="s">
        <v>18516</v>
      </c>
      <c r="K3300" s="59" t="s">
        <v>29707</v>
      </c>
      <c r="L3300" s="59" t="s">
        <v>18516</v>
      </c>
      <c r="M3300" s="59" t="s">
        <v>18516</v>
      </c>
    </row>
    <row r="3301" spans="1:18" s="59" customFormat="1" ht="14.25">
      <c r="A3301" s="59" t="s">
        <v>27239</v>
      </c>
      <c r="B3301" s="59" t="s">
        <v>33951</v>
      </c>
      <c r="C3301" s="59" t="s">
        <v>29599</v>
      </c>
      <c r="D3301" s="59" t="s">
        <v>29600</v>
      </c>
      <c r="E3301" s="59" t="s">
        <v>18516</v>
      </c>
      <c r="F3301" s="59" t="s">
        <v>18516</v>
      </c>
      <c r="G3301" s="59" t="s">
        <v>18516</v>
      </c>
      <c r="H3301" s="59" t="s">
        <v>18516</v>
      </c>
      <c r="I3301" s="59" t="s">
        <v>18516</v>
      </c>
      <c r="J3301" s="59" t="s">
        <v>18516</v>
      </c>
      <c r="K3301" s="59" t="s">
        <v>29707</v>
      </c>
      <c r="L3301" s="59" t="s">
        <v>18516</v>
      </c>
      <c r="M3301" s="59" t="s">
        <v>18516</v>
      </c>
    </row>
    <row r="3302" spans="1:18" s="59" customFormat="1" ht="14.25">
      <c r="A3302" s="59" t="s">
        <v>27242</v>
      </c>
      <c r="B3302" s="59" t="s">
        <v>33952</v>
      </c>
      <c r="C3302" s="59" t="s">
        <v>29599</v>
      </c>
      <c r="D3302" s="59" t="s">
        <v>29600</v>
      </c>
      <c r="E3302" s="59" t="s">
        <v>18516</v>
      </c>
      <c r="F3302" s="59" t="s">
        <v>18516</v>
      </c>
      <c r="G3302" s="59" t="s">
        <v>18516</v>
      </c>
      <c r="H3302" s="59" t="s">
        <v>18516</v>
      </c>
      <c r="I3302" s="59" t="s">
        <v>18516</v>
      </c>
      <c r="J3302" s="59" t="s">
        <v>18516</v>
      </c>
      <c r="K3302" s="59" t="s">
        <v>29707</v>
      </c>
      <c r="L3302" s="59" t="s">
        <v>18516</v>
      </c>
      <c r="M3302" s="59" t="s">
        <v>18516</v>
      </c>
    </row>
    <row r="3303" spans="1:18" s="59" customFormat="1" ht="14.25">
      <c r="A3303" s="59" t="s">
        <v>27247</v>
      </c>
      <c r="B3303" s="59" t="s">
        <v>33953</v>
      </c>
      <c r="C3303" s="59" t="s">
        <v>29599</v>
      </c>
      <c r="D3303" s="59" t="s">
        <v>29600</v>
      </c>
      <c r="E3303" s="59" t="s">
        <v>18516</v>
      </c>
      <c r="F3303" s="59" t="s">
        <v>18516</v>
      </c>
      <c r="G3303" s="59" t="s">
        <v>18516</v>
      </c>
      <c r="H3303" s="59" t="s">
        <v>18516</v>
      </c>
      <c r="I3303" s="59" t="s">
        <v>18516</v>
      </c>
      <c r="J3303" s="59" t="s">
        <v>18516</v>
      </c>
      <c r="K3303" s="59" t="s">
        <v>29707</v>
      </c>
      <c r="L3303" s="59" t="s">
        <v>18516</v>
      </c>
      <c r="M3303" s="59" t="s">
        <v>18516</v>
      </c>
    </row>
    <row r="3304" spans="1:18" s="59" customFormat="1" ht="14.25">
      <c r="A3304" s="59" t="s">
        <v>21310</v>
      </c>
      <c r="B3304" s="59" t="s">
        <v>33954</v>
      </c>
      <c r="C3304" s="59" t="s">
        <v>29599</v>
      </c>
      <c r="D3304" s="59" t="s">
        <v>29600</v>
      </c>
      <c r="E3304" s="59" t="s">
        <v>18516</v>
      </c>
      <c r="F3304" s="59" t="s">
        <v>18516</v>
      </c>
      <c r="G3304" s="59" t="s">
        <v>18516</v>
      </c>
      <c r="H3304" s="59" t="s">
        <v>18516</v>
      </c>
      <c r="I3304" s="59" t="s">
        <v>18516</v>
      </c>
      <c r="J3304" s="59" t="s">
        <v>18516</v>
      </c>
      <c r="K3304" s="59" t="s">
        <v>29707</v>
      </c>
      <c r="L3304" s="59" t="s">
        <v>18516</v>
      </c>
      <c r="M3304" s="59" t="s">
        <v>18516</v>
      </c>
    </row>
    <row r="3305" spans="1:18" s="59" customFormat="1" ht="14.25">
      <c r="A3305" s="59" t="s">
        <v>16347</v>
      </c>
      <c r="B3305" s="59" t="s">
        <v>33955</v>
      </c>
      <c r="C3305" s="59" t="s">
        <v>29414</v>
      </c>
      <c r="D3305" s="59" t="s">
        <v>29415</v>
      </c>
      <c r="E3305" s="59" t="s">
        <v>18516</v>
      </c>
      <c r="F3305" s="59" t="s">
        <v>18516</v>
      </c>
      <c r="G3305" s="59" t="s">
        <v>18516</v>
      </c>
      <c r="H3305" s="59" t="s">
        <v>18516</v>
      </c>
      <c r="I3305" s="59" t="s">
        <v>18516</v>
      </c>
      <c r="J3305" s="59" t="s">
        <v>18516</v>
      </c>
      <c r="K3305" s="59" t="s">
        <v>29707</v>
      </c>
      <c r="L3305" s="59" t="s">
        <v>18516</v>
      </c>
      <c r="M3305" s="59" t="s">
        <v>18516</v>
      </c>
    </row>
    <row r="3306" spans="1:18" s="59" customFormat="1" ht="14.25">
      <c r="A3306" s="59" t="s">
        <v>16350</v>
      </c>
      <c r="B3306" s="59" t="s">
        <v>33956</v>
      </c>
      <c r="C3306" s="59" t="s">
        <v>29414</v>
      </c>
      <c r="D3306" s="59" t="s">
        <v>29415</v>
      </c>
      <c r="E3306" s="59" t="s">
        <v>18516</v>
      </c>
      <c r="F3306" s="59" t="s">
        <v>18516</v>
      </c>
      <c r="G3306" s="59" t="s">
        <v>18516</v>
      </c>
      <c r="H3306" s="59" t="s">
        <v>18516</v>
      </c>
      <c r="I3306" s="59" t="s">
        <v>18516</v>
      </c>
      <c r="J3306" s="59" t="s">
        <v>18516</v>
      </c>
      <c r="K3306" s="59" t="s">
        <v>29707</v>
      </c>
      <c r="L3306" s="59" t="s">
        <v>18516</v>
      </c>
      <c r="M3306" s="59" t="s">
        <v>18516</v>
      </c>
    </row>
    <row r="3307" spans="1:18" s="59" customFormat="1" ht="14.25">
      <c r="A3307" s="59" t="s">
        <v>16878</v>
      </c>
      <c r="B3307" s="59" t="s">
        <v>33957</v>
      </c>
      <c r="C3307" s="59" t="s">
        <v>30141</v>
      </c>
      <c r="D3307" s="59" t="s">
        <v>30142</v>
      </c>
      <c r="E3307" s="59" t="s">
        <v>18516</v>
      </c>
      <c r="F3307" s="59" t="s">
        <v>18516</v>
      </c>
      <c r="G3307" s="59" t="s">
        <v>18516</v>
      </c>
      <c r="H3307" s="59" t="s">
        <v>18516</v>
      </c>
      <c r="I3307" s="59" t="s">
        <v>18516</v>
      </c>
      <c r="J3307" s="59" t="s">
        <v>18516</v>
      </c>
      <c r="K3307" s="59" t="s">
        <v>29707</v>
      </c>
      <c r="L3307" s="59" t="s">
        <v>18516</v>
      </c>
      <c r="M3307" s="59" t="s">
        <v>18516</v>
      </c>
    </row>
    <row r="3308" spans="1:18" s="59" customFormat="1" ht="14.25">
      <c r="A3308" s="59" t="s">
        <v>16875</v>
      </c>
      <c r="B3308" s="59" t="s">
        <v>33958</v>
      </c>
      <c r="C3308" s="59" t="s">
        <v>30141</v>
      </c>
      <c r="D3308" s="59" t="s">
        <v>30142</v>
      </c>
      <c r="E3308" s="59" t="s">
        <v>18516</v>
      </c>
      <c r="F3308" s="59" t="s">
        <v>18516</v>
      </c>
      <c r="G3308" s="59" t="s">
        <v>18516</v>
      </c>
      <c r="H3308" s="59" t="s">
        <v>18516</v>
      </c>
      <c r="I3308" s="59" t="s">
        <v>18516</v>
      </c>
      <c r="J3308" s="59" t="s">
        <v>18516</v>
      </c>
      <c r="K3308" s="59" t="s">
        <v>29707</v>
      </c>
      <c r="L3308" s="59" t="s">
        <v>18516</v>
      </c>
      <c r="M3308" s="59" t="s">
        <v>18516</v>
      </c>
    </row>
    <row r="3309" spans="1:18" s="59" customFormat="1" ht="14.25">
      <c r="A3309" s="59" t="s">
        <v>17781</v>
      </c>
      <c r="B3309" s="59" t="s">
        <v>33959</v>
      </c>
      <c r="C3309" s="59" t="s">
        <v>33244</v>
      </c>
      <c r="D3309" s="59" t="s">
        <v>33245</v>
      </c>
      <c r="E3309" s="59" t="s">
        <v>18516</v>
      </c>
      <c r="F3309" s="59" t="s">
        <v>18516</v>
      </c>
      <c r="G3309" s="59" t="s">
        <v>18516</v>
      </c>
      <c r="H3309" s="59" t="s">
        <v>18516</v>
      </c>
      <c r="I3309" s="59" t="s">
        <v>18516</v>
      </c>
      <c r="J3309" s="59" t="s">
        <v>18516</v>
      </c>
      <c r="K3309" s="59" t="s">
        <v>29707</v>
      </c>
      <c r="L3309" s="59" t="s">
        <v>18516</v>
      </c>
      <c r="M3309" s="59" t="s">
        <v>18516</v>
      </c>
    </row>
    <row r="3310" spans="1:18" s="59" customFormat="1" ht="14.25">
      <c r="A3310" s="59" t="s">
        <v>17784</v>
      </c>
      <c r="B3310" s="59" t="s">
        <v>33960</v>
      </c>
      <c r="C3310" s="59" t="s">
        <v>33244</v>
      </c>
      <c r="D3310" s="59" t="s">
        <v>33245</v>
      </c>
      <c r="E3310" s="59" t="s">
        <v>18516</v>
      </c>
      <c r="F3310" s="59" t="s">
        <v>18516</v>
      </c>
      <c r="G3310" s="59" t="s">
        <v>18516</v>
      </c>
      <c r="H3310" s="59" t="s">
        <v>18516</v>
      </c>
      <c r="I3310" s="59" t="s">
        <v>18516</v>
      </c>
      <c r="J3310" s="59" t="s">
        <v>18516</v>
      </c>
      <c r="K3310" s="59" t="s">
        <v>29707</v>
      </c>
      <c r="L3310" s="59" t="s">
        <v>18516</v>
      </c>
      <c r="M3310" s="59" t="s">
        <v>18516</v>
      </c>
    </row>
    <row r="3311" spans="1:18" s="59" customFormat="1" ht="14.25">
      <c r="A3311" s="59" t="s">
        <v>17787</v>
      </c>
      <c r="B3311" s="59" t="s">
        <v>33961</v>
      </c>
      <c r="C3311" s="59" t="s">
        <v>33244</v>
      </c>
      <c r="D3311" s="59" t="s">
        <v>33245</v>
      </c>
      <c r="E3311" s="59" t="s">
        <v>18516</v>
      </c>
      <c r="F3311" s="59" t="s">
        <v>18516</v>
      </c>
      <c r="G3311" s="59" t="s">
        <v>18516</v>
      </c>
      <c r="H3311" s="59" t="s">
        <v>18516</v>
      </c>
      <c r="I3311" s="59" t="s">
        <v>18516</v>
      </c>
      <c r="J3311" s="59" t="s">
        <v>18516</v>
      </c>
      <c r="K3311" s="59" t="s">
        <v>29707</v>
      </c>
      <c r="L3311" s="59" t="s">
        <v>18516</v>
      </c>
      <c r="M3311" s="59" t="s">
        <v>18516</v>
      </c>
    </row>
    <row r="3312" spans="1:18" s="59" customFormat="1" ht="14.25">
      <c r="A3312" s="59" t="s">
        <v>17790</v>
      </c>
      <c r="B3312" s="59" t="s">
        <v>33962</v>
      </c>
      <c r="C3312" s="59" t="s">
        <v>33244</v>
      </c>
      <c r="D3312" s="59" t="s">
        <v>33245</v>
      </c>
      <c r="E3312" s="59" t="s">
        <v>18516</v>
      </c>
      <c r="F3312" s="59" t="s">
        <v>18516</v>
      </c>
      <c r="G3312" s="59" t="s">
        <v>18516</v>
      </c>
      <c r="H3312" s="59" t="s">
        <v>18516</v>
      </c>
      <c r="I3312" s="59" t="s">
        <v>18516</v>
      </c>
      <c r="J3312" s="59" t="s">
        <v>18516</v>
      </c>
      <c r="K3312" s="59" t="s">
        <v>29707</v>
      </c>
      <c r="L3312" s="59" t="s">
        <v>18516</v>
      </c>
      <c r="M3312" s="59" t="s">
        <v>18516</v>
      </c>
    </row>
    <row r="3313" spans="1:18" s="59" customFormat="1" ht="14.25">
      <c r="A3313" s="59" t="s">
        <v>16797</v>
      </c>
      <c r="B3313" s="59" t="s">
        <v>33963</v>
      </c>
      <c r="C3313" s="59" t="s">
        <v>29414</v>
      </c>
      <c r="D3313" s="59" t="s">
        <v>29415</v>
      </c>
      <c r="E3313" s="59" t="s">
        <v>18516</v>
      </c>
      <c r="F3313" s="59" t="s">
        <v>18516</v>
      </c>
      <c r="G3313" s="59" t="s">
        <v>18516</v>
      </c>
      <c r="H3313" s="59" t="s">
        <v>18516</v>
      </c>
      <c r="I3313" s="59" t="s">
        <v>18516</v>
      </c>
      <c r="J3313" s="59" t="s">
        <v>18516</v>
      </c>
      <c r="K3313" s="59" t="s">
        <v>29707</v>
      </c>
      <c r="L3313" s="59" t="s">
        <v>18516</v>
      </c>
      <c r="M3313" s="59" t="s">
        <v>18516</v>
      </c>
    </row>
    <row r="3314" spans="1:18" s="59" customFormat="1" ht="14.25">
      <c r="A3314" s="59" t="s">
        <v>16800</v>
      </c>
      <c r="B3314" s="59" t="s">
        <v>33964</v>
      </c>
      <c r="C3314" s="59" t="s">
        <v>29414</v>
      </c>
      <c r="D3314" s="59" t="s">
        <v>29415</v>
      </c>
      <c r="E3314" s="59" t="s">
        <v>18516</v>
      </c>
      <c r="F3314" s="59" t="s">
        <v>18516</v>
      </c>
      <c r="G3314" s="59" t="s">
        <v>18516</v>
      </c>
      <c r="H3314" s="59" t="s">
        <v>18516</v>
      </c>
      <c r="I3314" s="59" t="s">
        <v>18516</v>
      </c>
      <c r="J3314" s="59" t="s">
        <v>18516</v>
      </c>
      <c r="K3314" s="59" t="s">
        <v>29707</v>
      </c>
      <c r="L3314" s="59" t="s">
        <v>18516</v>
      </c>
      <c r="M3314" s="59" t="s">
        <v>18516</v>
      </c>
    </row>
    <row r="3315" spans="1:18" s="59" customFormat="1" ht="14.25">
      <c r="A3315" s="59" t="s">
        <v>17009</v>
      </c>
      <c r="B3315" s="59" t="s">
        <v>33965</v>
      </c>
      <c r="C3315" s="59" t="s">
        <v>29414</v>
      </c>
      <c r="D3315" s="59" t="s">
        <v>29415</v>
      </c>
      <c r="E3315" s="164">
        <v>245</v>
      </c>
      <c r="F3315" s="164">
        <v>210</v>
      </c>
      <c r="G3315" s="165">
        <v>0.85</v>
      </c>
      <c r="H3315" s="59" t="s">
        <v>18516</v>
      </c>
      <c r="I3315" s="164">
        <v>54.49</v>
      </c>
      <c r="J3315" s="164">
        <v>264.49</v>
      </c>
      <c r="K3315" s="59">
        <v>0</v>
      </c>
      <c r="L3315" s="59" t="s">
        <v>18516</v>
      </c>
      <c r="M3315" s="59" t="s">
        <v>18516</v>
      </c>
    </row>
    <row r="3316" spans="1:18" s="59" customFormat="1" ht="14.25">
      <c r="A3316" s="59" t="s">
        <v>17012</v>
      </c>
      <c r="B3316" s="59" t="s">
        <v>33966</v>
      </c>
      <c r="C3316" s="59" t="s">
        <v>29414</v>
      </c>
      <c r="D3316" s="59" t="s">
        <v>29415</v>
      </c>
      <c r="E3316" s="164">
        <v>225</v>
      </c>
      <c r="F3316" s="164">
        <v>170</v>
      </c>
      <c r="G3316" s="165">
        <v>0.75</v>
      </c>
      <c r="H3316" s="59" t="s">
        <v>18516</v>
      </c>
      <c r="I3316" s="164">
        <v>49.14</v>
      </c>
      <c r="J3316" s="164">
        <v>219.14</v>
      </c>
      <c r="K3316" s="59">
        <v>0</v>
      </c>
      <c r="L3316" s="59" t="s">
        <v>18516</v>
      </c>
      <c r="M3316" s="59" t="s">
        <v>18516</v>
      </c>
    </row>
    <row r="3317" spans="1:18" s="59" customFormat="1" ht="14.25">
      <c r="A3317" s="59" t="s">
        <v>33967</v>
      </c>
      <c r="B3317" s="59" t="s">
        <v>33968</v>
      </c>
      <c r="C3317" s="59" t="s">
        <v>29940</v>
      </c>
      <c r="D3317" s="59" t="s">
        <v>29941</v>
      </c>
      <c r="E3317" s="59" t="s">
        <v>18516</v>
      </c>
      <c r="F3317" s="59" t="s">
        <v>18516</v>
      </c>
      <c r="G3317" s="59" t="s">
        <v>18516</v>
      </c>
      <c r="H3317" s="59" t="s">
        <v>18516</v>
      </c>
      <c r="I3317" s="59" t="s">
        <v>18516</v>
      </c>
      <c r="J3317" s="59" t="s">
        <v>18516</v>
      </c>
      <c r="K3317" s="59" t="s">
        <v>29707</v>
      </c>
      <c r="L3317" s="59" t="s">
        <v>18516</v>
      </c>
      <c r="M3317" s="59" t="s">
        <v>18516</v>
      </c>
    </row>
    <row r="3318" spans="1:18" s="59" customFormat="1" ht="14.25">
      <c r="A3318" s="59" t="s">
        <v>33969</v>
      </c>
      <c r="B3318" s="59" t="s">
        <v>33970</v>
      </c>
      <c r="C3318" s="59" t="s">
        <v>29940</v>
      </c>
      <c r="D3318" s="59" t="s">
        <v>29941</v>
      </c>
      <c r="E3318" s="59" t="s">
        <v>18516</v>
      </c>
      <c r="F3318" s="59" t="s">
        <v>18516</v>
      </c>
      <c r="G3318" s="59" t="s">
        <v>18516</v>
      </c>
      <c r="H3318" s="59" t="s">
        <v>18516</v>
      </c>
      <c r="I3318" s="59" t="s">
        <v>18516</v>
      </c>
      <c r="J3318" s="59" t="s">
        <v>18516</v>
      </c>
      <c r="K3318" s="59" t="s">
        <v>29707</v>
      </c>
      <c r="L3318" s="59" t="s">
        <v>18516</v>
      </c>
      <c r="M3318" s="59" t="s">
        <v>18516</v>
      </c>
    </row>
    <row r="3319" spans="1:18" s="59" customFormat="1" ht="14.25">
      <c r="A3319" s="59" t="s">
        <v>27201</v>
      </c>
      <c r="B3319" s="59" t="s">
        <v>33971</v>
      </c>
      <c r="C3319" s="59" t="s">
        <v>29518</v>
      </c>
      <c r="D3319" s="59" t="s">
        <v>29519</v>
      </c>
      <c r="E3319" s="59" t="s">
        <v>18516</v>
      </c>
      <c r="F3319" s="59" t="s">
        <v>18516</v>
      </c>
      <c r="G3319" s="59" t="s">
        <v>18516</v>
      </c>
      <c r="H3319" s="59" t="s">
        <v>18516</v>
      </c>
      <c r="I3319" s="59" t="s">
        <v>18516</v>
      </c>
      <c r="J3319" s="59" t="s">
        <v>18516</v>
      </c>
      <c r="K3319" s="59" t="s">
        <v>29707</v>
      </c>
      <c r="L3319" s="59" t="s">
        <v>18516</v>
      </c>
      <c r="M3319" s="59" t="s">
        <v>18516</v>
      </c>
    </row>
    <row r="3320" spans="1:18" s="59" customFormat="1" ht="14.25">
      <c r="A3320" s="59" t="s">
        <v>27198</v>
      </c>
      <c r="B3320" s="59" t="s">
        <v>33972</v>
      </c>
      <c r="C3320" s="59" t="s">
        <v>29518</v>
      </c>
      <c r="D3320" s="59" t="s">
        <v>29519</v>
      </c>
      <c r="E3320" s="59" t="s">
        <v>18516</v>
      </c>
      <c r="F3320" s="59" t="s">
        <v>18516</v>
      </c>
      <c r="G3320" s="59" t="s">
        <v>18516</v>
      </c>
      <c r="H3320" s="59" t="s">
        <v>18516</v>
      </c>
      <c r="I3320" s="59" t="s">
        <v>18516</v>
      </c>
      <c r="J3320" s="59" t="s">
        <v>18516</v>
      </c>
      <c r="K3320" s="59" t="s">
        <v>29707</v>
      </c>
      <c r="L3320" s="59" t="s">
        <v>18516</v>
      </c>
      <c r="M3320" s="59" t="s">
        <v>18516</v>
      </c>
    </row>
    <row r="3321" spans="1:18" s="59" customFormat="1" ht="14.25">
      <c r="A3321" s="59" t="s">
        <v>27207</v>
      </c>
      <c r="B3321" s="59" t="s">
        <v>33973</v>
      </c>
      <c r="C3321" s="59" t="s">
        <v>29518</v>
      </c>
      <c r="D3321" s="59" t="s">
        <v>29519</v>
      </c>
      <c r="E3321" s="59" t="s">
        <v>18516</v>
      </c>
      <c r="F3321" s="59" t="s">
        <v>18516</v>
      </c>
      <c r="G3321" s="59" t="s">
        <v>18516</v>
      </c>
      <c r="H3321" s="59" t="s">
        <v>18516</v>
      </c>
      <c r="I3321" s="59" t="s">
        <v>18516</v>
      </c>
      <c r="J3321" s="59" t="s">
        <v>18516</v>
      </c>
      <c r="K3321" s="59" t="s">
        <v>29707</v>
      </c>
      <c r="L3321" s="59" t="s">
        <v>18516</v>
      </c>
      <c r="M3321" s="59" t="s">
        <v>18516</v>
      </c>
    </row>
    <row r="3322" spans="1:18" s="59" customFormat="1" ht="14.25">
      <c r="A3322" s="59" t="s">
        <v>27204</v>
      </c>
      <c r="B3322" s="59" t="s">
        <v>33974</v>
      </c>
      <c r="C3322" s="59" t="s">
        <v>29518</v>
      </c>
      <c r="D3322" s="59" t="s">
        <v>29519</v>
      </c>
      <c r="E3322" s="59" t="s">
        <v>18516</v>
      </c>
      <c r="F3322" s="59" t="s">
        <v>18516</v>
      </c>
      <c r="G3322" s="59" t="s">
        <v>18516</v>
      </c>
      <c r="H3322" s="59" t="s">
        <v>18516</v>
      </c>
      <c r="I3322" s="59" t="s">
        <v>18516</v>
      </c>
      <c r="J3322" s="59" t="s">
        <v>18516</v>
      </c>
      <c r="K3322" s="59" t="s">
        <v>29707</v>
      </c>
      <c r="L3322" s="59" t="s">
        <v>18516</v>
      </c>
      <c r="M3322" s="59" t="s">
        <v>18516</v>
      </c>
    </row>
    <row r="3323" spans="1:18" s="59" customFormat="1" ht="14.25">
      <c r="A3323" s="59" t="s">
        <v>33975</v>
      </c>
      <c r="B3323" s="59" t="s">
        <v>33976</v>
      </c>
      <c r="C3323" s="59" t="s">
        <v>29408</v>
      </c>
      <c r="D3323" s="59" t="s">
        <v>29409</v>
      </c>
      <c r="E3323" s="59" t="s">
        <v>18516</v>
      </c>
      <c r="F3323" s="59" t="s">
        <v>18516</v>
      </c>
      <c r="G3323" s="59" t="s">
        <v>18516</v>
      </c>
      <c r="H3323" s="59" t="s">
        <v>18516</v>
      </c>
      <c r="I3323" s="59" t="s">
        <v>18516</v>
      </c>
      <c r="J3323" s="59" t="s">
        <v>18516</v>
      </c>
      <c r="K3323" s="59" t="s">
        <v>29707</v>
      </c>
      <c r="L3323" s="59" t="s">
        <v>18516</v>
      </c>
      <c r="M3323" s="59" t="s">
        <v>18516</v>
      </c>
    </row>
    <row r="3324" spans="1:18" s="59" customFormat="1" ht="14.25">
      <c r="A3324" s="59" t="s">
        <v>16325</v>
      </c>
      <c r="B3324" s="59" t="s">
        <v>33977</v>
      </c>
      <c r="C3324" s="59" t="s">
        <v>29408</v>
      </c>
      <c r="D3324" s="59" t="s">
        <v>29409</v>
      </c>
      <c r="E3324" s="59" t="s">
        <v>18516</v>
      </c>
      <c r="F3324" s="59" t="s">
        <v>18516</v>
      </c>
      <c r="G3324" s="59" t="s">
        <v>18516</v>
      </c>
      <c r="H3324" s="59" t="s">
        <v>18516</v>
      </c>
      <c r="I3324" s="59" t="s">
        <v>18516</v>
      </c>
      <c r="J3324" s="59" t="s">
        <v>18516</v>
      </c>
      <c r="K3324" s="59" t="s">
        <v>29707</v>
      </c>
      <c r="L3324" s="59" t="s">
        <v>18516</v>
      </c>
      <c r="M3324" s="59" t="s">
        <v>18516</v>
      </c>
    </row>
    <row r="3325" spans="1:18" s="59" customFormat="1" ht="14.25">
      <c r="A3325" s="59" t="s">
        <v>16328</v>
      </c>
      <c r="B3325" s="59" t="s">
        <v>33978</v>
      </c>
      <c r="C3325" s="59" t="s">
        <v>29408</v>
      </c>
      <c r="D3325" s="59" t="s">
        <v>29409</v>
      </c>
      <c r="E3325" s="59" t="s">
        <v>18516</v>
      </c>
      <c r="F3325" s="59" t="s">
        <v>18516</v>
      </c>
      <c r="G3325" s="59" t="s">
        <v>18516</v>
      </c>
      <c r="H3325" s="59" t="s">
        <v>18516</v>
      </c>
      <c r="I3325" s="59" t="s">
        <v>18516</v>
      </c>
      <c r="J3325" s="59" t="s">
        <v>18516</v>
      </c>
      <c r="K3325" s="59" t="s">
        <v>29707</v>
      </c>
      <c r="L3325" s="59" t="s">
        <v>18516</v>
      </c>
      <c r="M3325" s="59" t="s">
        <v>18516</v>
      </c>
    </row>
    <row r="3326" spans="1:18" s="59" customFormat="1" ht="14.25">
      <c r="A3326" s="59" t="s">
        <v>16494</v>
      </c>
      <c r="B3326" s="59" t="s">
        <v>33979</v>
      </c>
      <c r="C3326" s="59" t="s">
        <v>29509</v>
      </c>
      <c r="D3326" s="59" t="s">
        <v>29510</v>
      </c>
      <c r="E3326" s="59" t="s">
        <v>18516</v>
      </c>
      <c r="F3326" s="59" t="s">
        <v>18516</v>
      </c>
      <c r="G3326" s="59" t="s">
        <v>18516</v>
      </c>
      <c r="H3326" s="59" t="s">
        <v>18516</v>
      </c>
      <c r="I3326" s="59" t="s">
        <v>18516</v>
      </c>
      <c r="J3326" s="59" t="s">
        <v>18516</v>
      </c>
      <c r="K3326" s="59" t="s">
        <v>29707</v>
      </c>
      <c r="L3326" s="59" t="s">
        <v>18516</v>
      </c>
      <c r="M3326" s="59" t="s">
        <v>18516</v>
      </c>
    </row>
    <row r="3327" spans="1:18" s="59" customFormat="1" ht="14.25">
      <c r="A3327" s="59" t="s">
        <v>27164</v>
      </c>
      <c r="B3327" s="59" t="s">
        <v>33980</v>
      </c>
      <c r="C3327" s="59" t="s">
        <v>33244</v>
      </c>
      <c r="D3327" s="59" t="s">
        <v>33245</v>
      </c>
      <c r="E3327" s="59" t="s">
        <v>18516</v>
      </c>
      <c r="F3327" s="59" t="s">
        <v>18516</v>
      </c>
      <c r="G3327" s="59" t="s">
        <v>18516</v>
      </c>
      <c r="H3327" s="59" t="s">
        <v>18516</v>
      </c>
      <c r="I3327" s="59" t="s">
        <v>18516</v>
      </c>
      <c r="J3327" s="59" t="s">
        <v>18516</v>
      </c>
      <c r="K3327" s="59" t="s">
        <v>29707</v>
      </c>
      <c r="L3327" s="59" t="s">
        <v>18516</v>
      </c>
      <c r="M3327" s="59" t="s">
        <v>18516</v>
      </c>
    </row>
    <row r="3328" spans="1:18" s="59" customFormat="1" ht="14.25">
      <c r="A3328" s="59" t="s">
        <v>27161</v>
      </c>
      <c r="B3328" s="59" t="s">
        <v>33981</v>
      </c>
      <c r="C3328" s="59" t="s">
        <v>33244</v>
      </c>
      <c r="D3328" s="59" t="s">
        <v>33245</v>
      </c>
      <c r="E3328" s="59" t="s">
        <v>18516</v>
      </c>
      <c r="F3328" s="59" t="s">
        <v>18516</v>
      </c>
      <c r="G3328" s="59" t="s">
        <v>18516</v>
      </c>
      <c r="H3328" s="59" t="s">
        <v>18516</v>
      </c>
      <c r="I3328" s="59" t="s">
        <v>18516</v>
      </c>
      <c r="J3328" s="59" t="s">
        <v>18516</v>
      </c>
      <c r="K3328" s="59" t="s">
        <v>29707</v>
      </c>
      <c r="L3328" s="59" t="s">
        <v>18516</v>
      </c>
      <c r="M3328" s="59" t="s">
        <v>18516</v>
      </c>
    </row>
    <row r="3329" spans="1:18" s="59" customFormat="1" ht="14.25">
      <c r="A3329" s="59" t="s">
        <v>27149</v>
      </c>
      <c r="B3329" s="59" t="s">
        <v>33982</v>
      </c>
      <c r="C3329" s="59" t="s">
        <v>33244</v>
      </c>
      <c r="D3329" s="59" t="s">
        <v>33245</v>
      </c>
      <c r="E3329" s="59" t="s">
        <v>18516</v>
      </c>
      <c r="F3329" s="59" t="s">
        <v>18516</v>
      </c>
      <c r="G3329" s="59" t="s">
        <v>18516</v>
      </c>
      <c r="H3329" s="59" t="s">
        <v>18516</v>
      </c>
      <c r="I3329" s="59" t="s">
        <v>18516</v>
      </c>
      <c r="J3329" s="59" t="s">
        <v>18516</v>
      </c>
      <c r="K3329" s="59" t="s">
        <v>29707</v>
      </c>
      <c r="L3329" s="59" t="s">
        <v>18516</v>
      </c>
      <c r="M3329" s="59" t="s">
        <v>18516</v>
      </c>
    </row>
    <row r="3330" spans="1:18" s="59" customFormat="1" ht="14.25">
      <c r="A3330" s="59" t="s">
        <v>27152</v>
      </c>
      <c r="B3330" s="59" t="s">
        <v>33983</v>
      </c>
      <c r="C3330" s="59" t="s">
        <v>33244</v>
      </c>
      <c r="D3330" s="59" t="s">
        <v>33245</v>
      </c>
      <c r="E3330" s="59" t="s">
        <v>18516</v>
      </c>
      <c r="F3330" s="59" t="s">
        <v>18516</v>
      </c>
      <c r="G3330" s="59" t="s">
        <v>18516</v>
      </c>
      <c r="H3330" s="59" t="s">
        <v>18516</v>
      </c>
      <c r="I3330" s="59" t="s">
        <v>18516</v>
      </c>
      <c r="J3330" s="59" t="s">
        <v>18516</v>
      </c>
      <c r="K3330" s="59" t="s">
        <v>29707</v>
      </c>
      <c r="L3330" s="59" t="s">
        <v>18516</v>
      </c>
      <c r="M3330" s="59" t="s">
        <v>18516</v>
      </c>
    </row>
    <row r="3331" spans="1:18" s="59" customFormat="1" ht="14.25">
      <c r="A3331" s="59" t="s">
        <v>27158</v>
      </c>
      <c r="B3331" s="59" t="s">
        <v>33984</v>
      </c>
      <c r="C3331" s="59" t="s">
        <v>33244</v>
      </c>
      <c r="D3331" s="59" t="s">
        <v>33245</v>
      </c>
      <c r="E3331" s="59" t="s">
        <v>18516</v>
      </c>
      <c r="F3331" s="59" t="s">
        <v>18516</v>
      </c>
      <c r="G3331" s="59" t="s">
        <v>18516</v>
      </c>
      <c r="H3331" s="59" t="s">
        <v>18516</v>
      </c>
      <c r="I3331" s="59" t="s">
        <v>18516</v>
      </c>
      <c r="J3331" s="59" t="s">
        <v>18516</v>
      </c>
      <c r="K3331" s="59" t="s">
        <v>29707</v>
      </c>
      <c r="L3331" s="59" t="s">
        <v>18516</v>
      </c>
      <c r="M3331" s="59" t="s">
        <v>18516</v>
      </c>
    </row>
    <row r="3332" spans="1:18" s="59" customFormat="1" ht="14.25">
      <c r="A3332" s="59" t="s">
        <v>27155</v>
      </c>
      <c r="B3332" s="59" t="s">
        <v>33985</v>
      </c>
      <c r="C3332" s="59" t="s">
        <v>33244</v>
      </c>
      <c r="D3332" s="59" t="s">
        <v>33245</v>
      </c>
      <c r="E3332" s="59" t="s">
        <v>18516</v>
      </c>
      <c r="F3332" s="59" t="s">
        <v>18516</v>
      </c>
      <c r="G3332" s="59" t="s">
        <v>18516</v>
      </c>
      <c r="H3332" s="59" t="s">
        <v>18516</v>
      </c>
      <c r="I3332" s="59" t="s">
        <v>18516</v>
      </c>
      <c r="J3332" s="59" t="s">
        <v>18516</v>
      </c>
      <c r="K3332" s="59" t="s">
        <v>29707</v>
      </c>
      <c r="L3332" s="59" t="s">
        <v>18516</v>
      </c>
      <c r="M3332" s="59" t="s">
        <v>18516</v>
      </c>
    </row>
    <row r="3333" spans="1:18" s="59" customFormat="1" ht="14.25">
      <c r="A3333" s="59" t="s">
        <v>27173</v>
      </c>
      <c r="B3333" s="59" t="s">
        <v>33986</v>
      </c>
      <c r="C3333" s="59" t="s">
        <v>29610</v>
      </c>
      <c r="D3333" s="59" t="s">
        <v>29611</v>
      </c>
      <c r="E3333" s="59" t="s">
        <v>18516</v>
      </c>
      <c r="F3333" s="59" t="s">
        <v>18516</v>
      </c>
      <c r="G3333" s="59" t="s">
        <v>18516</v>
      </c>
      <c r="H3333" s="59" t="s">
        <v>18516</v>
      </c>
      <c r="I3333" s="59" t="s">
        <v>18516</v>
      </c>
      <c r="J3333" s="59" t="s">
        <v>18516</v>
      </c>
      <c r="K3333" s="59" t="s">
        <v>29707</v>
      </c>
      <c r="L3333" s="59" t="s">
        <v>18516</v>
      </c>
      <c r="M3333" s="59" t="s">
        <v>18516</v>
      </c>
    </row>
    <row r="3334" spans="1:18" s="59" customFormat="1" ht="14.25">
      <c r="A3334" s="59" t="s">
        <v>27167</v>
      </c>
      <c r="B3334" s="59" t="s">
        <v>33987</v>
      </c>
      <c r="C3334" s="59" t="s">
        <v>29610</v>
      </c>
      <c r="D3334" s="59" t="s">
        <v>29611</v>
      </c>
      <c r="E3334" s="59" t="s">
        <v>18516</v>
      </c>
      <c r="F3334" s="59" t="s">
        <v>18516</v>
      </c>
      <c r="G3334" s="59" t="s">
        <v>18516</v>
      </c>
      <c r="H3334" s="59" t="s">
        <v>18516</v>
      </c>
      <c r="I3334" s="59" t="s">
        <v>18516</v>
      </c>
      <c r="J3334" s="59" t="s">
        <v>18516</v>
      </c>
      <c r="K3334" s="59" t="s">
        <v>29707</v>
      </c>
      <c r="L3334" s="59" t="s">
        <v>18516</v>
      </c>
      <c r="M3334" s="59" t="s">
        <v>18516</v>
      </c>
    </row>
    <row r="3335" spans="1:18" s="59" customFormat="1" ht="14.25">
      <c r="A3335" s="59" t="s">
        <v>27170</v>
      </c>
      <c r="B3335" s="59" t="s">
        <v>33988</v>
      </c>
      <c r="C3335" s="59" t="s">
        <v>29610</v>
      </c>
      <c r="D3335" s="59" t="s">
        <v>29611</v>
      </c>
      <c r="E3335" s="164">
        <v>169.8</v>
      </c>
      <c r="F3335" s="164">
        <v>120</v>
      </c>
      <c r="G3335" s="165">
        <v>0.7</v>
      </c>
      <c r="H3335" s="59" t="s">
        <v>31187</v>
      </c>
      <c r="I3335" s="164">
        <v>51.68</v>
      </c>
      <c r="J3335" s="164">
        <v>171.68</v>
      </c>
      <c r="K3335" s="59">
        <v>17</v>
      </c>
      <c r="L3335" s="59" t="s">
        <v>18516</v>
      </c>
      <c r="M3335" s="59" t="s">
        <v>18516</v>
      </c>
    </row>
    <row r="3336" spans="1:18" s="59" customFormat="1" ht="14.25">
      <c r="A3336" s="59" t="s">
        <v>33989</v>
      </c>
      <c r="B3336" s="59" t="s">
        <v>33990</v>
      </c>
      <c r="C3336" s="59" t="s">
        <v>30897</v>
      </c>
      <c r="D3336" s="59" t="s">
        <v>30898</v>
      </c>
      <c r="E3336" s="59" t="s">
        <v>18516</v>
      </c>
      <c r="F3336" s="59" t="s">
        <v>18516</v>
      </c>
      <c r="G3336" s="59" t="s">
        <v>18516</v>
      </c>
      <c r="H3336" s="59" t="s">
        <v>18516</v>
      </c>
      <c r="I3336" s="59" t="s">
        <v>18516</v>
      </c>
      <c r="J3336" s="59" t="s">
        <v>18516</v>
      </c>
      <c r="K3336" s="59" t="s">
        <v>29707</v>
      </c>
      <c r="L3336" s="59" t="s">
        <v>18516</v>
      </c>
      <c r="M3336" s="59" t="s">
        <v>18516</v>
      </c>
    </row>
    <row r="3337" spans="1:18" s="59" customFormat="1" ht="14.25">
      <c r="A3337" s="59" t="s">
        <v>24407</v>
      </c>
      <c r="B3337" s="59" t="s">
        <v>33991</v>
      </c>
      <c r="C3337" s="59" t="s">
        <v>29940</v>
      </c>
      <c r="D3337" s="59" t="s">
        <v>29941</v>
      </c>
      <c r="E3337" s="164">
        <v>419</v>
      </c>
      <c r="F3337" s="164">
        <v>399</v>
      </c>
      <c r="G3337" s="165">
        <v>0.95</v>
      </c>
      <c r="H3337" s="59" t="s">
        <v>18516</v>
      </c>
      <c r="I3337" s="164">
        <v>131.88</v>
      </c>
      <c r="J3337" s="164">
        <v>530.88</v>
      </c>
      <c r="K3337" s="59">
        <v>0</v>
      </c>
      <c r="L3337" s="59" t="s">
        <v>18516</v>
      </c>
      <c r="M3337" s="59" t="s">
        <v>18516</v>
      </c>
    </row>
    <row r="3338" spans="1:18" s="59" customFormat="1" ht="14.25">
      <c r="A3338" s="59" t="s">
        <v>24410</v>
      </c>
      <c r="B3338" s="59" t="s">
        <v>33992</v>
      </c>
      <c r="C3338" s="59" t="s">
        <v>29940</v>
      </c>
      <c r="D3338" s="59" t="s">
        <v>29941</v>
      </c>
      <c r="E3338" s="164">
        <v>419</v>
      </c>
      <c r="F3338" s="164">
        <v>399</v>
      </c>
      <c r="G3338" s="165">
        <v>0.95</v>
      </c>
      <c r="H3338" s="59" t="s">
        <v>18516</v>
      </c>
      <c r="I3338" s="164">
        <v>131.88</v>
      </c>
      <c r="J3338" s="164">
        <v>530.88</v>
      </c>
      <c r="K3338" s="59">
        <v>0</v>
      </c>
      <c r="L3338" s="59" t="s">
        <v>18516</v>
      </c>
      <c r="M3338" s="59" t="s">
        <v>18516</v>
      </c>
    </row>
    <row r="3339" spans="1:18" s="59" customFormat="1" ht="14.25">
      <c r="A3339" s="59" t="s">
        <v>33993</v>
      </c>
      <c r="B3339" s="59" t="s">
        <v>33994</v>
      </c>
      <c r="C3339" s="59" t="s">
        <v>33995</v>
      </c>
      <c r="D3339" s="59" t="s">
        <v>33996</v>
      </c>
      <c r="E3339" s="164">
        <v>200.97</v>
      </c>
      <c r="F3339" s="164">
        <v>200.97</v>
      </c>
      <c r="G3339" s="59" t="s">
        <v>18516</v>
      </c>
      <c r="H3339" s="59" t="s">
        <v>18516</v>
      </c>
      <c r="I3339" s="164">
        <v>39.3</v>
      </c>
      <c r="J3339" s="164">
        <v>240.27</v>
      </c>
      <c r="K3339" s="59">
        <v>0</v>
      </c>
      <c r="L3339" s="59" t="s">
        <v>18516</v>
      </c>
      <c r="M3339" s="59" t="s">
        <v>18516</v>
      </c>
    </row>
    <row r="3340" spans="1:18" s="59" customFormat="1" ht="14.25">
      <c r="A3340" s="59" t="s">
        <v>24398</v>
      </c>
      <c r="B3340" s="59" t="s">
        <v>33997</v>
      </c>
      <c r="C3340" s="59" t="s">
        <v>29940</v>
      </c>
      <c r="D3340" s="59" t="s">
        <v>29941</v>
      </c>
      <c r="E3340" s="59" t="s">
        <v>18516</v>
      </c>
      <c r="F3340" s="59" t="s">
        <v>18516</v>
      </c>
      <c r="G3340" s="59" t="s">
        <v>18516</v>
      </c>
      <c r="H3340" s="59" t="s">
        <v>18516</v>
      </c>
      <c r="I3340" s="59" t="s">
        <v>18516</v>
      </c>
      <c r="J3340" s="59" t="s">
        <v>18516</v>
      </c>
      <c r="K3340" s="59" t="s">
        <v>29707</v>
      </c>
      <c r="L3340" s="59" t="s">
        <v>18516</v>
      </c>
      <c r="M3340" s="59" t="s">
        <v>18516</v>
      </c>
    </row>
    <row r="3341" spans="1:18" s="59" customFormat="1" ht="14.25">
      <c r="A3341" s="59" t="s">
        <v>24395</v>
      </c>
      <c r="B3341" s="59" t="s">
        <v>33998</v>
      </c>
      <c r="C3341" s="59" t="s">
        <v>29940</v>
      </c>
      <c r="D3341" s="59" t="s">
        <v>29941</v>
      </c>
      <c r="E3341" s="59" t="s">
        <v>18516</v>
      </c>
      <c r="F3341" s="59" t="s">
        <v>18516</v>
      </c>
      <c r="G3341" s="59" t="s">
        <v>18516</v>
      </c>
      <c r="H3341" s="59" t="s">
        <v>18516</v>
      </c>
      <c r="I3341" s="59" t="s">
        <v>18516</v>
      </c>
      <c r="J3341" s="59" t="s">
        <v>18516</v>
      </c>
      <c r="K3341" s="59" t="s">
        <v>29707</v>
      </c>
      <c r="L3341" s="59" t="s">
        <v>18516</v>
      </c>
      <c r="M3341" s="59" t="s">
        <v>18516</v>
      </c>
    </row>
    <row r="3342" spans="1:18" s="59" customFormat="1" ht="14.25">
      <c r="A3342" s="59" t="s">
        <v>27077</v>
      </c>
      <c r="B3342" s="59" t="s">
        <v>33999</v>
      </c>
      <c r="C3342" s="59" t="s">
        <v>29625</v>
      </c>
      <c r="D3342" s="59" t="s">
        <v>29626</v>
      </c>
      <c r="E3342" s="164">
        <v>229</v>
      </c>
      <c r="F3342" s="164">
        <v>229</v>
      </c>
      <c r="G3342" s="59" t="s">
        <v>18516</v>
      </c>
      <c r="H3342" s="59" t="s">
        <v>18516</v>
      </c>
      <c r="I3342" s="164">
        <v>125.92</v>
      </c>
      <c r="J3342" s="164">
        <v>354.92</v>
      </c>
      <c r="K3342" s="59">
        <v>0</v>
      </c>
      <c r="L3342" s="59" t="s">
        <v>18516</v>
      </c>
      <c r="M3342" s="59" t="s">
        <v>18516</v>
      </c>
    </row>
    <row r="3343" spans="1:18" s="59" customFormat="1" ht="14.25">
      <c r="A3343" s="59" t="s">
        <v>27080</v>
      </c>
      <c r="B3343" s="59" t="s">
        <v>34000</v>
      </c>
      <c r="C3343" s="59" t="s">
        <v>29625</v>
      </c>
      <c r="D3343" s="59" t="s">
        <v>29626</v>
      </c>
      <c r="E3343" s="164">
        <v>229</v>
      </c>
      <c r="F3343" s="164">
        <v>229</v>
      </c>
      <c r="G3343" s="59" t="s">
        <v>18516</v>
      </c>
      <c r="H3343" s="59" t="s">
        <v>18516</v>
      </c>
      <c r="I3343" s="164">
        <v>125.92</v>
      </c>
      <c r="J3343" s="164">
        <v>354.92</v>
      </c>
      <c r="K3343" s="59">
        <v>20</v>
      </c>
      <c r="L3343" s="59" t="s">
        <v>18516</v>
      </c>
      <c r="M3343" s="59" t="s">
        <v>18516</v>
      </c>
    </row>
    <row r="3344" spans="1:18" s="59" customFormat="1" ht="14.25">
      <c r="A3344" s="59" t="s">
        <v>27083</v>
      </c>
      <c r="B3344" s="59" t="s">
        <v>34001</v>
      </c>
      <c r="C3344" s="59" t="s">
        <v>29625</v>
      </c>
      <c r="D3344" s="59" t="s">
        <v>29626</v>
      </c>
      <c r="E3344" s="164">
        <v>229</v>
      </c>
      <c r="F3344" s="164">
        <v>229</v>
      </c>
      <c r="G3344" s="59" t="s">
        <v>18516</v>
      </c>
      <c r="H3344" s="59" t="s">
        <v>18516</v>
      </c>
      <c r="I3344" s="164">
        <v>125.92</v>
      </c>
      <c r="J3344" s="164">
        <v>354.92</v>
      </c>
      <c r="K3344" s="59">
        <v>179</v>
      </c>
      <c r="L3344" s="59" t="s">
        <v>18516</v>
      </c>
      <c r="M3344" s="59" t="s">
        <v>18516</v>
      </c>
    </row>
    <row r="3345" spans="1:18" s="59" customFormat="1" ht="14.25">
      <c r="A3345" s="59" t="s">
        <v>27089</v>
      </c>
      <c r="B3345" s="59" t="s">
        <v>34002</v>
      </c>
      <c r="C3345" s="59" t="s">
        <v>29625</v>
      </c>
      <c r="D3345" s="59" t="s">
        <v>29626</v>
      </c>
      <c r="E3345" s="164">
        <v>229</v>
      </c>
      <c r="F3345" s="164">
        <v>229</v>
      </c>
      <c r="G3345" s="59" t="s">
        <v>18516</v>
      </c>
      <c r="H3345" s="59" t="s">
        <v>18516</v>
      </c>
      <c r="I3345" s="164">
        <v>125.92</v>
      </c>
      <c r="J3345" s="164">
        <v>354.92</v>
      </c>
      <c r="K3345" s="59">
        <v>41</v>
      </c>
      <c r="L3345" s="59" t="s">
        <v>18516</v>
      </c>
      <c r="M3345" s="59" t="s">
        <v>18516</v>
      </c>
    </row>
    <row r="3346" spans="1:18" s="59" customFormat="1" ht="14.25">
      <c r="A3346" s="59" t="s">
        <v>27074</v>
      </c>
      <c r="B3346" s="59" t="s">
        <v>34003</v>
      </c>
      <c r="C3346" s="59" t="s">
        <v>29625</v>
      </c>
      <c r="D3346" s="59" t="s">
        <v>29626</v>
      </c>
      <c r="E3346" s="164">
        <v>229</v>
      </c>
      <c r="F3346" s="164">
        <v>229</v>
      </c>
      <c r="G3346" s="59" t="s">
        <v>18516</v>
      </c>
      <c r="H3346" s="59" t="s">
        <v>18516</v>
      </c>
      <c r="I3346" s="164">
        <v>125.92</v>
      </c>
      <c r="J3346" s="164">
        <v>354.92</v>
      </c>
      <c r="K3346" s="59">
        <v>0</v>
      </c>
      <c r="L3346" s="59" t="s">
        <v>18516</v>
      </c>
      <c r="M3346" s="59" t="s">
        <v>51000</v>
      </c>
    </row>
    <row r="3347" spans="1:18" s="59" customFormat="1" ht="14.25">
      <c r="A3347" s="59" t="s">
        <v>27138</v>
      </c>
      <c r="B3347" s="59" t="s">
        <v>34004</v>
      </c>
      <c r="C3347" s="59" t="s">
        <v>34005</v>
      </c>
      <c r="D3347" s="59" t="s">
        <v>34006</v>
      </c>
      <c r="E3347" s="164">
        <v>222.6</v>
      </c>
      <c r="F3347" s="164">
        <v>222.6</v>
      </c>
      <c r="G3347" s="59" t="s">
        <v>18516</v>
      </c>
      <c r="H3347" s="59" t="s">
        <v>18516</v>
      </c>
      <c r="I3347" s="164">
        <v>39.12</v>
      </c>
      <c r="J3347" s="164">
        <v>261.72</v>
      </c>
      <c r="K3347" s="59">
        <v>36</v>
      </c>
      <c r="L3347" s="59" t="s">
        <v>18516</v>
      </c>
      <c r="M3347" s="59" t="s">
        <v>18516</v>
      </c>
    </row>
    <row r="3348" spans="1:18" s="59" customFormat="1" ht="14.25">
      <c r="A3348" s="59" t="s">
        <v>27135</v>
      </c>
      <c r="B3348" s="59" t="s">
        <v>34007</v>
      </c>
      <c r="C3348" s="59" t="s">
        <v>34005</v>
      </c>
      <c r="D3348" s="59" t="s">
        <v>34006</v>
      </c>
      <c r="E3348" s="59" t="s">
        <v>18516</v>
      </c>
      <c r="F3348" s="59" t="s">
        <v>18516</v>
      </c>
      <c r="G3348" s="59" t="s">
        <v>18516</v>
      </c>
      <c r="H3348" s="59" t="s">
        <v>18516</v>
      </c>
      <c r="I3348" s="59" t="s">
        <v>18516</v>
      </c>
      <c r="J3348" s="59" t="s">
        <v>18516</v>
      </c>
      <c r="K3348" s="59" t="s">
        <v>29707</v>
      </c>
      <c r="L3348" s="59" t="s">
        <v>18516</v>
      </c>
      <c r="M3348" s="59" t="s">
        <v>18516</v>
      </c>
    </row>
    <row r="3349" spans="1:18" s="59" customFormat="1" ht="14.25">
      <c r="A3349" s="59" t="s">
        <v>27132</v>
      </c>
      <c r="B3349" s="59" t="s">
        <v>34008</v>
      </c>
      <c r="C3349" s="59" t="s">
        <v>34005</v>
      </c>
      <c r="D3349" s="59" t="s">
        <v>34006</v>
      </c>
      <c r="E3349" s="164">
        <v>222.6</v>
      </c>
      <c r="F3349" s="164">
        <v>222.6</v>
      </c>
      <c r="G3349" s="59" t="s">
        <v>18516</v>
      </c>
      <c r="H3349" s="59" t="s">
        <v>18516</v>
      </c>
      <c r="I3349" s="164">
        <v>39.12</v>
      </c>
      <c r="J3349" s="164">
        <v>261.72</v>
      </c>
      <c r="K3349" s="59">
        <v>49</v>
      </c>
      <c r="L3349" s="59" t="s">
        <v>18516</v>
      </c>
      <c r="M3349" s="59" t="s">
        <v>18516</v>
      </c>
    </row>
    <row r="3350" spans="1:18" s="59" customFormat="1" ht="14.25">
      <c r="A3350" s="59" t="s">
        <v>27086</v>
      </c>
      <c r="B3350" s="59" t="s">
        <v>34009</v>
      </c>
      <c r="C3350" s="59" t="s">
        <v>29625</v>
      </c>
      <c r="D3350" s="59" t="s">
        <v>29626</v>
      </c>
      <c r="E3350" s="164">
        <v>229</v>
      </c>
      <c r="F3350" s="164">
        <v>229</v>
      </c>
      <c r="G3350" s="59" t="s">
        <v>18516</v>
      </c>
      <c r="H3350" s="59" t="s">
        <v>18516</v>
      </c>
      <c r="I3350" s="164">
        <v>125.92</v>
      </c>
      <c r="J3350" s="164">
        <v>354.92</v>
      </c>
      <c r="K3350" s="59">
        <v>0</v>
      </c>
      <c r="L3350" s="59" t="s">
        <v>18516</v>
      </c>
      <c r="M3350" s="59" t="s">
        <v>18516</v>
      </c>
    </row>
    <row r="3351" spans="1:18" s="59" customFormat="1" ht="14.25">
      <c r="A3351" s="59" t="s">
        <v>27098</v>
      </c>
      <c r="B3351" s="59" t="s">
        <v>34010</v>
      </c>
      <c r="C3351" s="59" t="s">
        <v>33258</v>
      </c>
      <c r="D3351" s="59" t="s">
        <v>33259</v>
      </c>
      <c r="E3351" s="164">
        <v>149</v>
      </c>
      <c r="F3351" s="164">
        <v>149</v>
      </c>
      <c r="G3351" s="59" t="s">
        <v>18516</v>
      </c>
      <c r="H3351" s="59" t="s">
        <v>18516</v>
      </c>
      <c r="I3351" s="164">
        <v>56.18</v>
      </c>
      <c r="J3351" s="164">
        <v>205.18</v>
      </c>
      <c r="K3351" s="59">
        <v>0</v>
      </c>
      <c r="L3351" s="59" t="s">
        <v>18516</v>
      </c>
      <c r="M3351" s="59" t="s">
        <v>18516</v>
      </c>
    </row>
    <row r="3352" spans="1:18" s="59" customFormat="1" ht="14.25">
      <c r="A3352" s="59" t="s">
        <v>27101</v>
      </c>
      <c r="B3352" s="59" t="s">
        <v>34011</v>
      </c>
      <c r="C3352" s="59" t="s">
        <v>33258</v>
      </c>
      <c r="D3352" s="59" t="s">
        <v>33259</v>
      </c>
      <c r="E3352" s="59" t="s">
        <v>18516</v>
      </c>
      <c r="F3352" s="59" t="s">
        <v>18516</v>
      </c>
      <c r="G3352" s="59" t="s">
        <v>18516</v>
      </c>
      <c r="H3352" s="59" t="s">
        <v>18516</v>
      </c>
      <c r="I3352" s="59" t="s">
        <v>18516</v>
      </c>
      <c r="J3352" s="59" t="s">
        <v>18516</v>
      </c>
      <c r="K3352" s="59" t="s">
        <v>29707</v>
      </c>
      <c r="L3352" s="59" t="s">
        <v>18516</v>
      </c>
      <c r="M3352" s="59" t="s">
        <v>18516</v>
      </c>
    </row>
    <row r="3353" spans="1:18" s="59" customFormat="1" ht="14.25">
      <c r="A3353" s="59" t="s">
        <v>16653</v>
      </c>
      <c r="B3353" s="59" t="s">
        <v>34012</v>
      </c>
      <c r="C3353" s="59" t="s">
        <v>29893</v>
      </c>
      <c r="D3353" s="59" t="s">
        <v>29894</v>
      </c>
      <c r="E3353" s="59" t="s">
        <v>18516</v>
      </c>
      <c r="F3353" s="59" t="s">
        <v>18516</v>
      </c>
      <c r="G3353" s="59" t="s">
        <v>18516</v>
      </c>
      <c r="H3353" s="59" t="s">
        <v>18516</v>
      </c>
      <c r="I3353" s="59" t="s">
        <v>18516</v>
      </c>
      <c r="J3353" s="59" t="s">
        <v>18516</v>
      </c>
      <c r="K3353" s="59" t="s">
        <v>29707</v>
      </c>
      <c r="L3353" s="59" t="s">
        <v>18516</v>
      </c>
      <c r="M3353" s="59" t="s">
        <v>18516</v>
      </c>
    </row>
    <row r="3354" spans="1:18" s="59" customFormat="1" ht="14.25">
      <c r="A3354" s="59" t="s">
        <v>16647</v>
      </c>
      <c r="B3354" s="59" t="s">
        <v>34013</v>
      </c>
      <c r="C3354" s="59" t="s">
        <v>29893</v>
      </c>
      <c r="D3354" s="59" t="s">
        <v>29894</v>
      </c>
      <c r="E3354" s="59" t="s">
        <v>18516</v>
      </c>
      <c r="F3354" s="59" t="s">
        <v>18516</v>
      </c>
      <c r="G3354" s="59" t="s">
        <v>18516</v>
      </c>
      <c r="H3354" s="59" t="s">
        <v>18516</v>
      </c>
      <c r="I3354" s="59" t="s">
        <v>18516</v>
      </c>
      <c r="J3354" s="59" t="s">
        <v>18516</v>
      </c>
      <c r="K3354" s="59" t="s">
        <v>29707</v>
      </c>
      <c r="L3354" s="59" t="s">
        <v>18516</v>
      </c>
      <c r="M3354" s="59" t="s">
        <v>18516</v>
      </c>
    </row>
    <row r="3355" spans="1:18" s="59" customFormat="1" ht="14.25">
      <c r="A3355" s="59" t="s">
        <v>27118</v>
      </c>
      <c r="B3355" s="59" t="s">
        <v>34014</v>
      </c>
      <c r="C3355" s="59" t="s">
        <v>33623</v>
      </c>
      <c r="D3355" s="59" t="s">
        <v>33624</v>
      </c>
      <c r="E3355" s="59" t="s">
        <v>18516</v>
      </c>
      <c r="F3355" s="59" t="s">
        <v>18516</v>
      </c>
      <c r="G3355" s="59" t="s">
        <v>18516</v>
      </c>
      <c r="H3355" s="59" t="s">
        <v>18516</v>
      </c>
      <c r="I3355" s="59" t="s">
        <v>18516</v>
      </c>
      <c r="J3355" s="59" t="s">
        <v>18516</v>
      </c>
      <c r="K3355" s="59" t="s">
        <v>29707</v>
      </c>
      <c r="L3355" s="59" t="s">
        <v>18516</v>
      </c>
      <c r="M3355" s="59" t="s">
        <v>18516</v>
      </c>
    </row>
    <row r="3356" spans="1:18" s="59" customFormat="1" ht="14.25">
      <c r="A3356" s="59" t="s">
        <v>27121</v>
      </c>
      <c r="B3356" s="59" t="s">
        <v>34015</v>
      </c>
      <c r="C3356" s="59" t="s">
        <v>33623</v>
      </c>
      <c r="D3356" s="59" t="s">
        <v>33624</v>
      </c>
      <c r="E3356" s="59" t="s">
        <v>18516</v>
      </c>
      <c r="F3356" s="59" t="s">
        <v>18516</v>
      </c>
      <c r="G3356" s="59" t="s">
        <v>18516</v>
      </c>
      <c r="H3356" s="59" t="s">
        <v>18516</v>
      </c>
      <c r="I3356" s="59" t="s">
        <v>18516</v>
      </c>
      <c r="J3356" s="59" t="s">
        <v>18516</v>
      </c>
      <c r="K3356" s="59" t="s">
        <v>29707</v>
      </c>
      <c r="L3356" s="59" t="s">
        <v>18516</v>
      </c>
      <c r="M3356" s="59" t="s">
        <v>18516</v>
      </c>
    </row>
    <row r="3357" spans="1:18" s="59" customFormat="1" ht="14.25">
      <c r="A3357" s="59" t="s">
        <v>27115</v>
      </c>
      <c r="B3357" s="59" t="s">
        <v>34016</v>
      </c>
      <c r="C3357" s="59" t="s">
        <v>33623</v>
      </c>
      <c r="D3357" s="59" t="s">
        <v>33624</v>
      </c>
      <c r="E3357" s="59" t="s">
        <v>18516</v>
      </c>
      <c r="F3357" s="59" t="s">
        <v>18516</v>
      </c>
      <c r="G3357" s="59" t="s">
        <v>18516</v>
      </c>
      <c r="H3357" s="59" t="s">
        <v>18516</v>
      </c>
      <c r="I3357" s="59" t="s">
        <v>18516</v>
      </c>
      <c r="J3357" s="59" t="s">
        <v>18516</v>
      </c>
      <c r="K3357" s="59" t="s">
        <v>29707</v>
      </c>
      <c r="L3357" s="59" t="s">
        <v>18516</v>
      </c>
      <c r="M3357" s="59" t="s">
        <v>18516</v>
      </c>
    </row>
    <row r="3358" spans="1:18" s="59" customFormat="1" ht="14.25">
      <c r="A3358" s="59" t="s">
        <v>34017</v>
      </c>
      <c r="B3358" s="59" t="s">
        <v>34018</v>
      </c>
      <c r="C3358" s="59" t="s">
        <v>31631</v>
      </c>
      <c r="D3358" s="59" t="s">
        <v>31632</v>
      </c>
      <c r="E3358" s="59" t="s">
        <v>18516</v>
      </c>
      <c r="F3358" s="59" t="s">
        <v>18516</v>
      </c>
      <c r="G3358" s="59" t="s">
        <v>18516</v>
      </c>
      <c r="H3358" s="59" t="s">
        <v>18516</v>
      </c>
      <c r="I3358" s="59" t="s">
        <v>18516</v>
      </c>
      <c r="J3358" s="59" t="s">
        <v>18516</v>
      </c>
      <c r="K3358" s="59" t="s">
        <v>29707</v>
      </c>
      <c r="L3358" s="59" t="s">
        <v>18516</v>
      </c>
      <c r="M3358" s="59" t="s">
        <v>18516</v>
      </c>
    </row>
    <row r="3359" spans="1:18" s="59" customFormat="1" ht="14.25">
      <c r="A3359" s="59" t="s">
        <v>15975</v>
      </c>
      <c r="B3359" s="59" t="s">
        <v>34019</v>
      </c>
      <c r="C3359" s="59" t="s">
        <v>29619</v>
      </c>
      <c r="D3359" s="59" t="s">
        <v>29620</v>
      </c>
      <c r="E3359" s="59" t="s">
        <v>18516</v>
      </c>
      <c r="F3359" s="59" t="s">
        <v>18516</v>
      </c>
      <c r="G3359" s="59" t="s">
        <v>18516</v>
      </c>
      <c r="H3359" s="59" t="s">
        <v>18516</v>
      </c>
      <c r="I3359" s="59" t="s">
        <v>18516</v>
      </c>
      <c r="J3359" s="59" t="s">
        <v>18516</v>
      </c>
      <c r="K3359" s="59" t="s">
        <v>29707</v>
      </c>
      <c r="L3359" s="59" t="s">
        <v>18516</v>
      </c>
      <c r="M3359" s="59" t="s">
        <v>18516</v>
      </c>
    </row>
    <row r="3360" spans="1:18" s="59" customFormat="1" ht="14.25">
      <c r="A3360" s="59" t="s">
        <v>15978</v>
      </c>
      <c r="B3360" s="59" t="s">
        <v>34020</v>
      </c>
      <c r="C3360" s="59" t="s">
        <v>29619</v>
      </c>
      <c r="D3360" s="59" t="s">
        <v>29620</v>
      </c>
      <c r="E3360" s="59" t="s">
        <v>18516</v>
      </c>
      <c r="F3360" s="59" t="s">
        <v>18516</v>
      </c>
      <c r="G3360" s="59" t="s">
        <v>18516</v>
      </c>
      <c r="H3360" s="59" t="s">
        <v>18516</v>
      </c>
      <c r="I3360" s="59" t="s">
        <v>18516</v>
      </c>
      <c r="J3360" s="59" t="s">
        <v>18516</v>
      </c>
      <c r="K3360" s="59" t="s">
        <v>29707</v>
      </c>
      <c r="L3360" s="59" t="s">
        <v>18516</v>
      </c>
      <c r="M3360" s="59" t="s">
        <v>18516</v>
      </c>
    </row>
    <row r="3361" spans="1:18" s="59" customFormat="1" ht="14.25">
      <c r="A3361" s="59" t="s">
        <v>15972</v>
      </c>
      <c r="B3361" s="59" t="s">
        <v>34021</v>
      </c>
      <c r="C3361" s="59" t="s">
        <v>29619</v>
      </c>
      <c r="D3361" s="59" t="s">
        <v>29620</v>
      </c>
      <c r="E3361" s="59" t="s">
        <v>18516</v>
      </c>
      <c r="F3361" s="59" t="s">
        <v>18516</v>
      </c>
      <c r="G3361" s="59" t="s">
        <v>18516</v>
      </c>
      <c r="H3361" s="59" t="s">
        <v>18516</v>
      </c>
      <c r="I3361" s="59" t="s">
        <v>18516</v>
      </c>
      <c r="J3361" s="59" t="s">
        <v>18516</v>
      </c>
      <c r="K3361" s="59" t="s">
        <v>29707</v>
      </c>
      <c r="L3361" s="59" t="s">
        <v>18516</v>
      </c>
      <c r="M3361" s="59" t="s">
        <v>18516</v>
      </c>
    </row>
    <row r="3362" spans="1:18" s="59" customFormat="1" ht="14.25">
      <c r="A3362" s="59" t="s">
        <v>15969</v>
      </c>
      <c r="B3362" s="59" t="s">
        <v>34022</v>
      </c>
      <c r="C3362" s="59" t="s">
        <v>33623</v>
      </c>
      <c r="D3362" s="59" t="s">
        <v>33624</v>
      </c>
      <c r="E3362" s="59" t="s">
        <v>18516</v>
      </c>
      <c r="F3362" s="59" t="s">
        <v>18516</v>
      </c>
      <c r="G3362" s="59" t="s">
        <v>18516</v>
      </c>
      <c r="H3362" s="59" t="s">
        <v>18516</v>
      </c>
      <c r="I3362" s="59" t="s">
        <v>18516</v>
      </c>
      <c r="J3362" s="59" t="s">
        <v>18516</v>
      </c>
      <c r="K3362" s="59" t="s">
        <v>29707</v>
      </c>
      <c r="L3362" s="59" t="s">
        <v>18516</v>
      </c>
      <c r="M3362" s="59" t="s">
        <v>18516</v>
      </c>
    </row>
    <row r="3363" spans="1:18" s="59" customFormat="1" ht="14.25">
      <c r="A3363" s="59" t="s">
        <v>15963</v>
      </c>
      <c r="B3363" s="59" t="s">
        <v>34023</v>
      </c>
      <c r="C3363" s="59" t="s">
        <v>33623</v>
      </c>
      <c r="D3363" s="59" t="s">
        <v>33624</v>
      </c>
      <c r="E3363" s="59" t="s">
        <v>18516</v>
      </c>
      <c r="F3363" s="59" t="s">
        <v>18516</v>
      </c>
      <c r="G3363" s="59" t="s">
        <v>18516</v>
      </c>
      <c r="H3363" s="59" t="s">
        <v>18516</v>
      </c>
      <c r="I3363" s="59" t="s">
        <v>18516</v>
      </c>
      <c r="J3363" s="59" t="s">
        <v>18516</v>
      </c>
      <c r="K3363" s="59" t="s">
        <v>29707</v>
      </c>
      <c r="L3363" s="59" t="s">
        <v>18516</v>
      </c>
      <c r="M3363" s="59" t="s">
        <v>18516</v>
      </c>
    </row>
    <row r="3364" spans="1:18" s="59" customFormat="1" ht="14.25">
      <c r="A3364" s="59" t="s">
        <v>15960</v>
      </c>
      <c r="B3364" s="59" t="s">
        <v>34024</v>
      </c>
      <c r="C3364" s="59" t="s">
        <v>33623</v>
      </c>
      <c r="D3364" s="59" t="s">
        <v>33624</v>
      </c>
      <c r="E3364" s="59" t="s">
        <v>18516</v>
      </c>
      <c r="F3364" s="59" t="s">
        <v>18516</v>
      </c>
      <c r="G3364" s="59" t="s">
        <v>18516</v>
      </c>
      <c r="H3364" s="59" t="s">
        <v>18516</v>
      </c>
      <c r="I3364" s="59" t="s">
        <v>18516</v>
      </c>
      <c r="J3364" s="59" t="s">
        <v>18516</v>
      </c>
      <c r="K3364" s="59" t="s">
        <v>29707</v>
      </c>
      <c r="L3364" s="59" t="s">
        <v>18516</v>
      </c>
      <c r="M3364" s="59" t="s">
        <v>18516</v>
      </c>
    </row>
    <row r="3365" spans="1:18" s="59" customFormat="1" ht="14.25">
      <c r="A3365" s="59" t="s">
        <v>15957</v>
      </c>
      <c r="B3365" s="59" t="s">
        <v>34025</v>
      </c>
      <c r="C3365" s="59" t="s">
        <v>33623</v>
      </c>
      <c r="D3365" s="59" t="s">
        <v>33624</v>
      </c>
      <c r="E3365" s="59" t="s">
        <v>18516</v>
      </c>
      <c r="F3365" s="59" t="s">
        <v>18516</v>
      </c>
      <c r="G3365" s="59" t="s">
        <v>18516</v>
      </c>
      <c r="H3365" s="59" t="s">
        <v>18516</v>
      </c>
      <c r="I3365" s="59" t="s">
        <v>18516</v>
      </c>
      <c r="J3365" s="59" t="s">
        <v>18516</v>
      </c>
      <c r="K3365" s="59" t="s">
        <v>29707</v>
      </c>
      <c r="L3365" s="59" t="s">
        <v>18516</v>
      </c>
      <c r="M3365" s="59" t="s">
        <v>18516</v>
      </c>
    </row>
    <row r="3366" spans="1:18" s="59" customFormat="1" ht="14.25">
      <c r="A3366" s="59" t="s">
        <v>15966</v>
      </c>
      <c r="B3366" s="59" t="s">
        <v>34026</v>
      </c>
      <c r="C3366" s="59" t="s">
        <v>33623</v>
      </c>
      <c r="D3366" s="59" t="s">
        <v>33624</v>
      </c>
      <c r="E3366" s="59" t="s">
        <v>18516</v>
      </c>
      <c r="F3366" s="59" t="s">
        <v>18516</v>
      </c>
      <c r="G3366" s="59" t="s">
        <v>18516</v>
      </c>
      <c r="H3366" s="59" t="s">
        <v>18516</v>
      </c>
      <c r="I3366" s="59" t="s">
        <v>18516</v>
      </c>
      <c r="J3366" s="59" t="s">
        <v>18516</v>
      </c>
      <c r="K3366" s="59" t="s">
        <v>29707</v>
      </c>
      <c r="L3366" s="59" t="s">
        <v>18516</v>
      </c>
      <c r="M3366" s="59" t="s">
        <v>18516</v>
      </c>
    </row>
    <row r="3367" spans="1:18" s="59" customFormat="1" ht="14.25">
      <c r="A3367" s="59" t="s">
        <v>15951</v>
      </c>
      <c r="B3367" s="59" t="s">
        <v>33622</v>
      </c>
      <c r="C3367" s="59" t="s">
        <v>33623</v>
      </c>
      <c r="D3367" s="59" t="s">
        <v>33624</v>
      </c>
      <c r="E3367" s="164">
        <v>258</v>
      </c>
      <c r="F3367" s="164">
        <v>235</v>
      </c>
      <c r="G3367" s="165">
        <v>0.91</v>
      </c>
      <c r="H3367" s="59" t="s">
        <v>18516</v>
      </c>
      <c r="I3367" s="164">
        <v>55.31</v>
      </c>
      <c r="J3367" s="164">
        <v>290.31</v>
      </c>
      <c r="K3367" s="59">
        <v>0</v>
      </c>
      <c r="L3367" s="59" t="s">
        <v>29410</v>
      </c>
      <c r="M3367" s="59" t="s">
        <v>30216</v>
      </c>
    </row>
    <row r="3368" spans="1:18" s="59" customFormat="1" ht="14.25">
      <c r="A3368" s="59" t="s">
        <v>15954</v>
      </c>
      <c r="B3368" s="59" t="s">
        <v>33622</v>
      </c>
      <c r="C3368" s="59" t="s">
        <v>33623</v>
      </c>
      <c r="D3368" s="59" t="s">
        <v>33624</v>
      </c>
      <c r="E3368" s="164">
        <v>258</v>
      </c>
      <c r="F3368" s="164">
        <v>235</v>
      </c>
      <c r="G3368" s="165">
        <v>0.91</v>
      </c>
      <c r="H3368" s="59" t="s">
        <v>18516</v>
      </c>
      <c r="I3368" s="164">
        <v>55.31</v>
      </c>
      <c r="J3368" s="164">
        <v>290.31</v>
      </c>
      <c r="K3368" s="59">
        <v>21</v>
      </c>
      <c r="L3368" s="59" t="s">
        <v>29439</v>
      </c>
      <c r="M3368" s="59" t="s">
        <v>30111</v>
      </c>
    </row>
    <row r="3369" spans="1:18" s="59" customFormat="1" ht="14.25">
      <c r="A3369" s="59" t="s">
        <v>15933</v>
      </c>
      <c r="B3369" s="59" t="s">
        <v>34027</v>
      </c>
      <c r="C3369" s="59" t="s">
        <v>29610</v>
      </c>
      <c r="D3369" s="59" t="s">
        <v>29611</v>
      </c>
      <c r="E3369" s="59" t="s">
        <v>18516</v>
      </c>
      <c r="F3369" s="59" t="s">
        <v>18516</v>
      </c>
      <c r="G3369" s="59" t="s">
        <v>18516</v>
      </c>
      <c r="H3369" s="59" t="s">
        <v>18516</v>
      </c>
      <c r="I3369" s="59" t="s">
        <v>18516</v>
      </c>
      <c r="J3369" s="59" t="s">
        <v>18516</v>
      </c>
      <c r="K3369" s="59" t="s">
        <v>29707</v>
      </c>
      <c r="L3369" s="59" t="s">
        <v>18516</v>
      </c>
      <c r="M3369" s="59" t="s">
        <v>18516</v>
      </c>
    </row>
    <row r="3370" spans="1:18" s="59" customFormat="1" ht="14.25">
      <c r="A3370" s="59" t="s">
        <v>15930</v>
      </c>
      <c r="B3370" s="59" t="s">
        <v>34028</v>
      </c>
      <c r="C3370" s="59" t="s">
        <v>29610</v>
      </c>
      <c r="D3370" s="59" t="s">
        <v>29611</v>
      </c>
      <c r="E3370" s="59" t="s">
        <v>18516</v>
      </c>
      <c r="F3370" s="59" t="s">
        <v>18516</v>
      </c>
      <c r="G3370" s="59" t="s">
        <v>18516</v>
      </c>
      <c r="H3370" s="59" t="s">
        <v>18516</v>
      </c>
      <c r="I3370" s="59" t="s">
        <v>18516</v>
      </c>
      <c r="J3370" s="59" t="s">
        <v>18516</v>
      </c>
      <c r="K3370" s="59" t="s">
        <v>29707</v>
      </c>
      <c r="L3370" s="59" t="s">
        <v>18516</v>
      </c>
      <c r="M3370" s="59" t="s">
        <v>18516</v>
      </c>
    </row>
    <row r="3371" spans="1:18" s="59" customFormat="1" ht="14.25">
      <c r="A3371" s="59" t="s">
        <v>15927</v>
      </c>
      <c r="B3371" s="59" t="s">
        <v>34029</v>
      </c>
      <c r="C3371" s="59" t="s">
        <v>29610</v>
      </c>
      <c r="D3371" s="59" t="s">
        <v>29611</v>
      </c>
      <c r="E3371" s="59" t="s">
        <v>18516</v>
      </c>
      <c r="F3371" s="59" t="s">
        <v>18516</v>
      </c>
      <c r="G3371" s="59" t="s">
        <v>18516</v>
      </c>
      <c r="H3371" s="59" t="s">
        <v>18516</v>
      </c>
      <c r="I3371" s="59" t="s">
        <v>18516</v>
      </c>
      <c r="J3371" s="59" t="s">
        <v>18516</v>
      </c>
      <c r="K3371" s="59" t="s">
        <v>29707</v>
      </c>
      <c r="L3371" s="59" t="s">
        <v>18516</v>
      </c>
      <c r="M3371" s="59" t="s">
        <v>18516</v>
      </c>
    </row>
    <row r="3372" spans="1:18" s="59" customFormat="1" ht="14.25">
      <c r="A3372" s="59" t="s">
        <v>15924</v>
      </c>
      <c r="B3372" s="59" t="s">
        <v>34030</v>
      </c>
      <c r="C3372" s="59" t="s">
        <v>29610</v>
      </c>
      <c r="D3372" s="59" t="s">
        <v>29611</v>
      </c>
      <c r="E3372" s="59" t="s">
        <v>18516</v>
      </c>
      <c r="F3372" s="59" t="s">
        <v>18516</v>
      </c>
      <c r="G3372" s="59" t="s">
        <v>18516</v>
      </c>
      <c r="H3372" s="59" t="s">
        <v>18516</v>
      </c>
      <c r="I3372" s="59" t="s">
        <v>18516</v>
      </c>
      <c r="J3372" s="59" t="s">
        <v>18516</v>
      </c>
      <c r="K3372" s="59" t="s">
        <v>29707</v>
      </c>
      <c r="L3372" s="59" t="s">
        <v>18516</v>
      </c>
      <c r="M3372" s="59" t="s">
        <v>18516</v>
      </c>
    </row>
    <row r="3373" spans="1:18" s="59" customFormat="1" ht="14.25">
      <c r="A3373" s="59" t="s">
        <v>16117</v>
      </c>
      <c r="B3373" s="59" t="s">
        <v>34031</v>
      </c>
      <c r="C3373" s="59" t="s">
        <v>29518</v>
      </c>
      <c r="D3373" s="59" t="s">
        <v>29519</v>
      </c>
      <c r="E3373" s="59" t="s">
        <v>18516</v>
      </c>
      <c r="F3373" s="59" t="s">
        <v>18516</v>
      </c>
      <c r="G3373" s="59" t="s">
        <v>18516</v>
      </c>
      <c r="H3373" s="59" t="s">
        <v>18516</v>
      </c>
      <c r="I3373" s="59" t="s">
        <v>18516</v>
      </c>
      <c r="J3373" s="59" t="s">
        <v>18516</v>
      </c>
      <c r="K3373" s="59" t="s">
        <v>29707</v>
      </c>
      <c r="L3373" s="59" t="s">
        <v>18516</v>
      </c>
      <c r="M3373" s="59" t="s">
        <v>18516</v>
      </c>
    </row>
    <row r="3374" spans="1:18" s="59" customFormat="1" ht="14.25">
      <c r="A3374" s="59" t="s">
        <v>16120</v>
      </c>
      <c r="B3374" s="59" t="s">
        <v>34032</v>
      </c>
      <c r="C3374" s="59" t="s">
        <v>29518</v>
      </c>
      <c r="D3374" s="59" t="s">
        <v>29519</v>
      </c>
      <c r="E3374" s="59" t="s">
        <v>18516</v>
      </c>
      <c r="F3374" s="59" t="s">
        <v>18516</v>
      </c>
      <c r="G3374" s="59" t="s">
        <v>18516</v>
      </c>
      <c r="H3374" s="59" t="s">
        <v>18516</v>
      </c>
      <c r="I3374" s="59" t="s">
        <v>18516</v>
      </c>
      <c r="J3374" s="59" t="s">
        <v>18516</v>
      </c>
      <c r="K3374" s="59" t="s">
        <v>29707</v>
      </c>
      <c r="L3374" s="59" t="s">
        <v>18516</v>
      </c>
      <c r="M3374" s="59" t="s">
        <v>18516</v>
      </c>
    </row>
    <row r="3375" spans="1:18" s="59" customFormat="1" ht="14.25">
      <c r="A3375" s="59" t="s">
        <v>16123</v>
      </c>
      <c r="B3375" s="59" t="s">
        <v>34033</v>
      </c>
      <c r="C3375" s="59" t="s">
        <v>29518</v>
      </c>
      <c r="D3375" s="59" t="s">
        <v>29519</v>
      </c>
      <c r="E3375" s="59" t="s">
        <v>18516</v>
      </c>
      <c r="F3375" s="59" t="s">
        <v>18516</v>
      </c>
      <c r="G3375" s="59" t="s">
        <v>18516</v>
      </c>
      <c r="H3375" s="59" t="s">
        <v>18516</v>
      </c>
      <c r="I3375" s="59" t="s">
        <v>18516</v>
      </c>
      <c r="J3375" s="59" t="s">
        <v>18516</v>
      </c>
      <c r="K3375" s="59" t="s">
        <v>29707</v>
      </c>
      <c r="L3375" s="59" t="s">
        <v>18516</v>
      </c>
      <c r="M3375" s="59" t="s">
        <v>18516</v>
      </c>
    </row>
    <row r="3376" spans="1:18" s="59" customFormat="1" ht="14.25">
      <c r="A3376" s="59" t="s">
        <v>27011</v>
      </c>
      <c r="B3376" s="59" t="s">
        <v>34034</v>
      </c>
      <c r="C3376" s="59" t="s">
        <v>33244</v>
      </c>
      <c r="D3376" s="59" t="s">
        <v>33245</v>
      </c>
      <c r="E3376" s="59" t="s">
        <v>18516</v>
      </c>
      <c r="F3376" s="59" t="s">
        <v>18516</v>
      </c>
      <c r="G3376" s="59" t="s">
        <v>18516</v>
      </c>
      <c r="H3376" s="59" t="s">
        <v>18516</v>
      </c>
      <c r="I3376" s="59" t="s">
        <v>18516</v>
      </c>
      <c r="J3376" s="59" t="s">
        <v>18516</v>
      </c>
      <c r="K3376" s="59" t="s">
        <v>29707</v>
      </c>
      <c r="L3376" s="59" t="s">
        <v>18516</v>
      </c>
      <c r="M3376" s="59" t="s">
        <v>18516</v>
      </c>
    </row>
    <row r="3377" spans="1:18" s="59" customFormat="1" ht="14.25">
      <c r="A3377" s="59" t="s">
        <v>27008</v>
      </c>
      <c r="B3377" s="59" t="s">
        <v>34035</v>
      </c>
      <c r="C3377" s="59" t="s">
        <v>33244</v>
      </c>
      <c r="D3377" s="59" t="s">
        <v>33245</v>
      </c>
      <c r="E3377" s="59" t="s">
        <v>18516</v>
      </c>
      <c r="F3377" s="59" t="s">
        <v>18516</v>
      </c>
      <c r="G3377" s="59" t="s">
        <v>18516</v>
      </c>
      <c r="H3377" s="59" t="s">
        <v>18516</v>
      </c>
      <c r="I3377" s="59" t="s">
        <v>18516</v>
      </c>
      <c r="J3377" s="59" t="s">
        <v>18516</v>
      </c>
      <c r="K3377" s="59" t="s">
        <v>29707</v>
      </c>
      <c r="L3377" s="59" t="s">
        <v>18516</v>
      </c>
      <c r="M3377" s="59" t="s">
        <v>18516</v>
      </c>
    </row>
    <row r="3378" spans="1:18" s="59" customFormat="1" ht="14.25">
      <c r="A3378" s="59" t="s">
        <v>26985</v>
      </c>
      <c r="B3378" s="59" t="s">
        <v>34036</v>
      </c>
      <c r="C3378" s="59" t="s">
        <v>33244</v>
      </c>
      <c r="D3378" s="59" t="s">
        <v>33245</v>
      </c>
      <c r="E3378" s="59" t="s">
        <v>18516</v>
      </c>
      <c r="F3378" s="59" t="s">
        <v>18516</v>
      </c>
      <c r="G3378" s="59" t="s">
        <v>18516</v>
      </c>
      <c r="H3378" s="59" t="s">
        <v>18516</v>
      </c>
      <c r="I3378" s="59" t="s">
        <v>18516</v>
      </c>
      <c r="J3378" s="59" t="s">
        <v>18516</v>
      </c>
      <c r="K3378" s="59" t="s">
        <v>29707</v>
      </c>
      <c r="L3378" s="59" t="s">
        <v>18516</v>
      </c>
      <c r="M3378" s="59" t="s">
        <v>18516</v>
      </c>
    </row>
    <row r="3379" spans="1:18" s="59" customFormat="1" ht="14.25">
      <c r="A3379" s="59" t="s">
        <v>26973</v>
      </c>
      <c r="B3379" s="59" t="s">
        <v>34037</v>
      </c>
      <c r="C3379" s="59" t="s">
        <v>33244</v>
      </c>
      <c r="D3379" s="59" t="s">
        <v>33245</v>
      </c>
      <c r="E3379" s="59" t="s">
        <v>18516</v>
      </c>
      <c r="F3379" s="59" t="s">
        <v>18516</v>
      </c>
      <c r="G3379" s="59" t="s">
        <v>18516</v>
      </c>
      <c r="H3379" s="59" t="s">
        <v>18516</v>
      </c>
      <c r="I3379" s="59" t="s">
        <v>18516</v>
      </c>
      <c r="J3379" s="59" t="s">
        <v>18516</v>
      </c>
      <c r="K3379" s="59" t="s">
        <v>29707</v>
      </c>
      <c r="L3379" s="59" t="s">
        <v>18516</v>
      </c>
      <c r="M3379" s="59" t="s">
        <v>18516</v>
      </c>
    </row>
    <row r="3380" spans="1:18" s="59" customFormat="1" ht="14.25">
      <c r="A3380" s="59" t="s">
        <v>24386</v>
      </c>
      <c r="B3380" s="59" t="s">
        <v>34038</v>
      </c>
      <c r="C3380" s="59" t="s">
        <v>29940</v>
      </c>
      <c r="D3380" s="59" t="s">
        <v>29941</v>
      </c>
      <c r="E3380" s="59" t="s">
        <v>18516</v>
      </c>
      <c r="F3380" s="59" t="s">
        <v>18516</v>
      </c>
      <c r="G3380" s="59" t="s">
        <v>18516</v>
      </c>
      <c r="H3380" s="59" t="s">
        <v>18516</v>
      </c>
      <c r="I3380" s="59" t="s">
        <v>18516</v>
      </c>
      <c r="J3380" s="59" t="s">
        <v>18516</v>
      </c>
      <c r="K3380" s="59" t="s">
        <v>29707</v>
      </c>
      <c r="L3380" s="59" t="s">
        <v>18516</v>
      </c>
      <c r="M3380" s="59" t="s">
        <v>18516</v>
      </c>
    </row>
    <row r="3381" spans="1:18" s="59" customFormat="1" ht="14.25">
      <c r="A3381" s="59" t="s">
        <v>24389</v>
      </c>
      <c r="B3381" s="59" t="s">
        <v>34039</v>
      </c>
      <c r="C3381" s="59" t="s">
        <v>29940</v>
      </c>
      <c r="D3381" s="59" t="s">
        <v>29941</v>
      </c>
      <c r="E3381" s="59" t="s">
        <v>18516</v>
      </c>
      <c r="F3381" s="59" t="s">
        <v>18516</v>
      </c>
      <c r="G3381" s="59" t="s">
        <v>18516</v>
      </c>
      <c r="H3381" s="59" t="s">
        <v>18516</v>
      </c>
      <c r="I3381" s="59" t="s">
        <v>18516</v>
      </c>
      <c r="J3381" s="59" t="s">
        <v>18516</v>
      </c>
      <c r="K3381" s="59" t="s">
        <v>29707</v>
      </c>
      <c r="L3381" s="59" t="s">
        <v>18516</v>
      </c>
      <c r="M3381" s="59" t="s">
        <v>18516</v>
      </c>
    </row>
    <row r="3382" spans="1:18" s="59" customFormat="1" ht="14.25">
      <c r="A3382" s="59" t="s">
        <v>26964</v>
      </c>
      <c r="B3382" s="59" t="s">
        <v>34040</v>
      </c>
      <c r="C3382" s="59" t="s">
        <v>29599</v>
      </c>
      <c r="D3382" s="59" t="s">
        <v>29600</v>
      </c>
      <c r="E3382" s="59" t="s">
        <v>18516</v>
      </c>
      <c r="F3382" s="59" t="s">
        <v>18516</v>
      </c>
      <c r="G3382" s="59" t="s">
        <v>18516</v>
      </c>
      <c r="H3382" s="59" t="s">
        <v>18516</v>
      </c>
      <c r="I3382" s="59" t="s">
        <v>18516</v>
      </c>
      <c r="J3382" s="59" t="s">
        <v>18516</v>
      </c>
      <c r="K3382" s="59" t="s">
        <v>29707</v>
      </c>
      <c r="L3382" s="59" t="s">
        <v>18516</v>
      </c>
      <c r="M3382" s="59" t="s">
        <v>18516</v>
      </c>
    </row>
    <row r="3383" spans="1:18" s="59" customFormat="1" ht="14.25">
      <c r="A3383" s="59" t="s">
        <v>26967</v>
      </c>
      <c r="B3383" s="59" t="s">
        <v>34041</v>
      </c>
      <c r="C3383" s="59" t="s">
        <v>29599</v>
      </c>
      <c r="D3383" s="59" t="s">
        <v>29600</v>
      </c>
      <c r="E3383" s="59" t="s">
        <v>18516</v>
      </c>
      <c r="F3383" s="59" t="s">
        <v>18516</v>
      </c>
      <c r="G3383" s="59" t="s">
        <v>18516</v>
      </c>
      <c r="H3383" s="59" t="s">
        <v>18516</v>
      </c>
      <c r="I3383" s="59" t="s">
        <v>18516</v>
      </c>
      <c r="J3383" s="59" t="s">
        <v>18516</v>
      </c>
      <c r="K3383" s="59" t="s">
        <v>29707</v>
      </c>
      <c r="L3383" s="59" t="s">
        <v>18516</v>
      </c>
      <c r="M3383" s="59" t="s">
        <v>18516</v>
      </c>
    </row>
    <row r="3384" spans="1:18" s="59" customFormat="1" ht="14.25">
      <c r="A3384" s="59" t="s">
        <v>26961</v>
      </c>
      <c r="B3384" s="59" t="s">
        <v>34042</v>
      </c>
      <c r="C3384" s="59" t="s">
        <v>29599</v>
      </c>
      <c r="D3384" s="59" t="s">
        <v>29600</v>
      </c>
      <c r="E3384" s="59" t="s">
        <v>18516</v>
      </c>
      <c r="F3384" s="59" t="s">
        <v>18516</v>
      </c>
      <c r="G3384" s="59" t="s">
        <v>18516</v>
      </c>
      <c r="H3384" s="59" t="s">
        <v>18516</v>
      </c>
      <c r="I3384" s="59" t="s">
        <v>18516</v>
      </c>
      <c r="J3384" s="59" t="s">
        <v>18516</v>
      </c>
      <c r="K3384" s="59" t="s">
        <v>29707</v>
      </c>
      <c r="L3384" s="59" t="s">
        <v>18516</v>
      </c>
      <c r="M3384" s="59" t="s">
        <v>18516</v>
      </c>
    </row>
    <row r="3385" spans="1:18" s="59" customFormat="1" ht="14.25">
      <c r="A3385" s="59" t="s">
        <v>26970</v>
      </c>
      <c r="B3385" s="59" t="s">
        <v>34043</v>
      </c>
      <c r="C3385" s="59" t="s">
        <v>29599</v>
      </c>
      <c r="D3385" s="59" t="s">
        <v>29600</v>
      </c>
      <c r="E3385" s="59" t="s">
        <v>18516</v>
      </c>
      <c r="F3385" s="59" t="s">
        <v>18516</v>
      </c>
      <c r="G3385" s="59" t="s">
        <v>18516</v>
      </c>
      <c r="H3385" s="59" t="s">
        <v>18516</v>
      </c>
      <c r="I3385" s="59" t="s">
        <v>18516</v>
      </c>
      <c r="J3385" s="59" t="s">
        <v>18516</v>
      </c>
      <c r="K3385" s="59" t="s">
        <v>29707</v>
      </c>
      <c r="L3385" s="59" t="s">
        <v>18516</v>
      </c>
      <c r="M3385" s="59" t="s">
        <v>18516</v>
      </c>
    </row>
    <row r="3386" spans="1:18" s="59" customFormat="1" ht="14.25">
      <c r="A3386" s="59" t="s">
        <v>19355</v>
      </c>
      <c r="B3386" s="59" t="s">
        <v>34044</v>
      </c>
      <c r="C3386" s="59" t="s">
        <v>29509</v>
      </c>
      <c r="D3386" s="59" t="s">
        <v>29510</v>
      </c>
      <c r="E3386" s="164">
        <v>110</v>
      </c>
      <c r="F3386" s="164">
        <v>75</v>
      </c>
      <c r="G3386" s="165">
        <v>0.68</v>
      </c>
      <c r="H3386" s="59" t="s">
        <v>18516</v>
      </c>
      <c r="I3386" s="164">
        <v>40.26</v>
      </c>
      <c r="J3386" s="164">
        <v>115.26</v>
      </c>
      <c r="K3386" s="59">
        <v>234</v>
      </c>
      <c r="L3386" s="59" t="s">
        <v>18516</v>
      </c>
      <c r="M3386" s="59" t="s">
        <v>18516</v>
      </c>
    </row>
    <row r="3387" spans="1:18" s="59" customFormat="1" ht="14.25">
      <c r="A3387" s="59" t="s">
        <v>26979</v>
      </c>
      <c r="B3387" s="59" t="s">
        <v>34045</v>
      </c>
      <c r="C3387" s="59" t="s">
        <v>33244</v>
      </c>
      <c r="D3387" s="59" t="s">
        <v>33245</v>
      </c>
      <c r="E3387" s="59" t="s">
        <v>18516</v>
      </c>
      <c r="F3387" s="59" t="s">
        <v>18516</v>
      </c>
      <c r="G3387" s="59" t="s">
        <v>18516</v>
      </c>
      <c r="H3387" s="59" t="s">
        <v>18516</v>
      </c>
      <c r="I3387" s="59" t="s">
        <v>18516</v>
      </c>
      <c r="J3387" s="59" t="s">
        <v>18516</v>
      </c>
      <c r="K3387" s="59" t="s">
        <v>29707</v>
      </c>
      <c r="L3387" s="59" t="s">
        <v>18516</v>
      </c>
      <c r="M3387" s="59" t="s">
        <v>18516</v>
      </c>
    </row>
    <row r="3388" spans="1:18" s="59" customFormat="1" ht="14.25">
      <c r="A3388" s="59" t="s">
        <v>26976</v>
      </c>
      <c r="B3388" s="59" t="s">
        <v>34046</v>
      </c>
      <c r="C3388" s="59" t="s">
        <v>33244</v>
      </c>
      <c r="D3388" s="59" t="s">
        <v>33245</v>
      </c>
      <c r="E3388" s="59" t="s">
        <v>18516</v>
      </c>
      <c r="F3388" s="59" t="s">
        <v>18516</v>
      </c>
      <c r="G3388" s="59" t="s">
        <v>18516</v>
      </c>
      <c r="H3388" s="59" t="s">
        <v>18516</v>
      </c>
      <c r="I3388" s="59" t="s">
        <v>18516</v>
      </c>
      <c r="J3388" s="59" t="s">
        <v>18516</v>
      </c>
      <c r="K3388" s="59" t="s">
        <v>29707</v>
      </c>
      <c r="L3388" s="59" t="s">
        <v>18516</v>
      </c>
      <c r="M3388" s="59" t="s">
        <v>18516</v>
      </c>
    </row>
    <row r="3389" spans="1:18" s="59" customFormat="1" ht="14.25">
      <c r="A3389" s="59" t="s">
        <v>26982</v>
      </c>
      <c r="B3389" s="59" t="s">
        <v>34047</v>
      </c>
      <c r="C3389" s="59" t="s">
        <v>33244</v>
      </c>
      <c r="D3389" s="59" t="s">
        <v>33245</v>
      </c>
      <c r="E3389" s="59" t="s">
        <v>18516</v>
      </c>
      <c r="F3389" s="59" t="s">
        <v>18516</v>
      </c>
      <c r="G3389" s="59" t="s">
        <v>18516</v>
      </c>
      <c r="H3389" s="59" t="s">
        <v>18516</v>
      </c>
      <c r="I3389" s="59" t="s">
        <v>18516</v>
      </c>
      <c r="J3389" s="59" t="s">
        <v>18516</v>
      </c>
      <c r="K3389" s="59" t="s">
        <v>29707</v>
      </c>
      <c r="L3389" s="59" t="s">
        <v>18516</v>
      </c>
      <c r="M3389" s="59" t="s">
        <v>18516</v>
      </c>
    </row>
    <row r="3390" spans="1:18" s="59" customFormat="1" ht="14.25">
      <c r="A3390" s="59" t="s">
        <v>26988</v>
      </c>
      <c r="B3390" s="59" t="s">
        <v>34048</v>
      </c>
      <c r="C3390" s="59" t="s">
        <v>33244</v>
      </c>
      <c r="D3390" s="59" t="s">
        <v>33245</v>
      </c>
      <c r="E3390" s="59" t="s">
        <v>18516</v>
      </c>
      <c r="F3390" s="59" t="s">
        <v>18516</v>
      </c>
      <c r="G3390" s="59" t="s">
        <v>18516</v>
      </c>
      <c r="H3390" s="59" t="s">
        <v>18516</v>
      </c>
      <c r="I3390" s="59" t="s">
        <v>18516</v>
      </c>
      <c r="J3390" s="59" t="s">
        <v>18516</v>
      </c>
      <c r="K3390" s="59" t="s">
        <v>29707</v>
      </c>
      <c r="L3390" s="59" t="s">
        <v>18516</v>
      </c>
      <c r="M3390" s="59" t="s">
        <v>18516</v>
      </c>
    </row>
    <row r="3391" spans="1:18" s="59" customFormat="1" ht="14.25">
      <c r="A3391" s="59" t="s">
        <v>26928</v>
      </c>
      <c r="B3391" s="59" t="s">
        <v>34049</v>
      </c>
      <c r="C3391" s="59" t="s">
        <v>33299</v>
      </c>
      <c r="D3391" s="59" t="s">
        <v>33300</v>
      </c>
      <c r="E3391" s="59" t="s">
        <v>18516</v>
      </c>
      <c r="F3391" s="59" t="s">
        <v>18516</v>
      </c>
      <c r="G3391" s="59" t="s">
        <v>18516</v>
      </c>
      <c r="H3391" s="59" t="s">
        <v>18516</v>
      </c>
      <c r="I3391" s="59" t="s">
        <v>18516</v>
      </c>
      <c r="J3391" s="59" t="s">
        <v>18516</v>
      </c>
      <c r="K3391" s="59" t="s">
        <v>29707</v>
      </c>
      <c r="L3391" s="59" t="s">
        <v>18516</v>
      </c>
      <c r="M3391" s="59" t="s">
        <v>18516</v>
      </c>
    </row>
    <row r="3392" spans="1:18" s="59" customFormat="1" ht="14.25">
      <c r="A3392" s="59" t="s">
        <v>26925</v>
      </c>
      <c r="B3392" s="59" t="s">
        <v>34050</v>
      </c>
      <c r="C3392" s="59" t="s">
        <v>33299</v>
      </c>
      <c r="D3392" s="59" t="s">
        <v>33300</v>
      </c>
      <c r="E3392" s="59" t="s">
        <v>18516</v>
      </c>
      <c r="F3392" s="59" t="s">
        <v>18516</v>
      </c>
      <c r="G3392" s="59" t="s">
        <v>18516</v>
      </c>
      <c r="H3392" s="59" t="s">
        <v>18516</v>
      </c>
      <c r="I3392" s="59" t="s">
        <v>18516</v>
      </c>
      <c r="J3392" s="59" t="s">
        <v>18516</v>
      </c>
      <c r="K3392" s="59" t="s">
        <v>29707</v>
      </c>
      <c r="L3392" s="59" t="s">
        <v>18516</v>
      </c>
      <c r="M3392" s="59" t="s">
        <v>18516</v>
      </c>
    </row>
    <row r="3393" spans="1:18" s="59" customFormat="1" ht="14.25">
      <c r="A3393" s="59" t="s">
        <v>26949</v>
      </c>
      <c r="B3393" s="59" t="s">
        <v>34051</v>
      </c>
      <c r="C3393" s="59" t="s">
        <v>33244</v>
      </c>
      <c r="D3393" s="59" t="s">
        <v>33245</v>
      </c>
      <c r="E3393" s="59" t="s">
        <v>18516</v>
      </c>
      <c r="F3393" s="59" t="s">
        <v>18516</v>
      </c>
      <c r="G3393" s="59" t="s">
        <v>18516</v>
      </c>
      <c r="H3393" s="59" t="s">
        <v>18516</v>
      </c>
      <c r="I3393" s="59" t="s">
        <v>18516</v>
      </c>
      <c r="J3393" s="59" t="s">
        <v>18516</v>
      </c>
      <c r="K3393" s="59" t="s">
        <v>29707</v>
      </c>
      <c r="L3393" s="59" t="s">
        <v>18516</v>
      </c>
      <c r="M3393" s="59" t="s">
        <v>18516</v>
      </c>
    </row>
    <row r="3394" spans="1:18" s="59" customFormat="1" ht="14.25">
      <c r="A3394" s="59" t="s">
        <v>26952</v>
      </c>
      <c r="B3394" s="59" t="s">
        <v>34052</v>
      </c>
      <c r="C3394" s="59" t="s">
        <v>33244</v>
      </c>
      <c r="D3394" s="59" t="s">
        <v>33245</v>
      </c>
      <c r="E3394" s="59" t="s">
        <v>18516</v>
      </c>
      <c r="F3394" s="59" t="s">
        <v>18516</v>
      </c>
      <c r="G3394" s="59" t="s">
        <v>18516</v>
      </c>
      <c r="H3394" s="59" t="s">
        <v>18516</v>
      </c>
      <c r="I3394" s="59" t="s">
        <v>18516</v>
      </c>
      <c r="J3394" s="59" t="s">
        <v>18516</v>
      </c>
      <c r="K3394" s="59" t="s">
        <v>29707</v>
      </c>
      <c r="L3394" s="59" t="s">
        <v>18516</v>
      </c>
      <c r="M3394" s="59" t="s">
        <v>18516</v>
      </c>
    </row>
    <row r="3395" spans="1:18" s="59" customFormat="1" ht="14.25">
      <c r="A3395" s="59" t="s">
        <v>26958</v>
      </c>
      <c r="B3395" s="59" t="s">
        <v>34053</v>
      </c>
      <c r="C3395" s="59" t="s">
        <v>33244</v>
      </c>
      <c r="D3395" s="59" t="s">
        <v>33245</v>
      </c>
      <c r="E3395" s="59" t="s">
        <v>18516</v>
      </c>
      <c r="F3395" s="59" t="s">
        <v>18516</v>
      </c>
      <c r="G3395" s="59" t="s">
        <v>18516</v>
      </c>
      <c r="H3395" s="59" t="s">
        <v>18516</v>
      </c>
      <c r="I3395" s="59" t="s">
        <v>18516</v>
      </c>
      <c r="J3395" s="59" t="s">
        <v>18516</v>
      </c>
      <c r="K3395" s="59" t="s">
        <v>29707</v>
      </c>
      <c r="L3395" s="59" t="s">
        <v>18516</v>
      </c>
      <c r="M3395" s="59" t="s">
        <v>18516</v>
      </c>
    </row>
    <row r="3396" spans="1:18" s="59" customFormat="1" ht="14.25">
      <c r="A3396" s="59" t="s">
        <v>26955</v>
      </c>
      <c r="B3396" s="59" t="s">
        <v>34054</v>
      </c>
      <c r="C3396" s="59" t="s">
        <v>33244</v>
      </c>
      <c r="D3396" s="59" t="s">
        <v>33245</v>
      </c>
      <c r="E3396" s="59" t="s">
        <v>18516</v>
      </c>
      <c r="F3396" s="59" t="s">
        <v>18516</v>
      </c>
      <c r="G3396" s="59" t="s">
        <v>18516</v>
      </c>
      <c r="H3396" s="59" t="s">
        <v>18516</v>
      </c>
      <c r="I3396" s="59" t="s">
        <v>18516</v>
      </c>
      <c r="J3396" s="59" t="s">
        <v>18516</v>
      </c>
      <c r="K3396" s="59" t="s">
        <v>29707</v>
      </c>
      <c r="L3396" s="59" t="s">
        <v>18516</v>
      </c>
      <c r="M3396" s="59" t="s">
        <v>18516</v>
      </c>
    </row>
    <row r="3397" spans="1:18" s="59" customFormat="1" ht="14.25">
      <c r="A3397" s="59" t="s">
        <v>26946</v>
      </c>
      <c r="B3397" s="59" t="s">
        <v>34055</v>
      </c>
      <c r="C3397" s="59" t="s">
        <v>33244</v>
      </c>
      <c r="D3397" s="59" t="s">
        <v>33245</v>
      </c>
      <c r="E3397" s="59" t="s">
        <v>18516</v>
      </c>
      <c r="F3397" s="59" t="s">
        <v>18516</v>
      </c>
      <c r="G3397" s="59" t="s">
        <v>18516</v>
      </c>
      <c r="H3397" s="59" t="s">
        <v>18516</v>
      </c>
      <c r="I3397" s="59" t="s">
        <v>18516</v>
      </c>
      <c r="J3397" s="59" t="s">
        <v>18516</v>
      </c>
      <c r="K3397" s="59" t="s">
        <v>29707</v>
      </c>
      <c r="L3397" s="59" t="s">
        <v>18516</v>
      </c>
      <c r="M3397" s="59" t="s">
        <v>18516</v>
      </c>
    </row>
    <row r="3398" spans="1:18" s="59" customFormat="1" ht="14.25">
      <c r="A3398" s="59" t="s">
        <v>26940</v>
      </c>
      <c r="B3398" s="59" t="s">
        <v>34056</v>
      </c>
      <c r="C3398" s="59" t="s">
        <v>33244</v>
      </c>
      <c r="D3398" s="59" t="s">
        <v>33245</v>
      </c>
      <c r="E3398" s="59" t="s">
        <v>18516</v>
      </c>
      <c r="F3398" s="59" t="s">
        <v>18516</v>
      </c>
      <c r="G3398" s="59" t="s">
        <v>18516</v>
      </c>
      <c r="H3398" s="59" t="s">
        <v>18516</v>
      </c>
      <c r="I3398" s="59" t="s">
        <v>18516</v>
      </c>
      <c r="J3398" s="59" t="s">
        <v>18516</v>
      </c>
      <c r="K3398" s="59" t="s">
        <v>29707</v>
      </c>
      <c r="L3398" s="59" t="s">
        <v>18516</v>
      </c>
      <c r="M3398" s="59" t="s">
        <v>18516</v>
      </c>
    </row>
    <row r="3399" spans="1:18" s="59" customFormat="1" ht="14.25">
      <c r="A3399" s="59" t="s">
        <v>26943</v>
      </c>
      <c r="B3399" s="59" t="s">
        <v>34057</v>
      </c>
      <c r="C3399" s="59" t="s">
        <v>33244</v>
      </c>
      <c r="D3399" s="59" t="s">
        <v>33245</v>
      </c>
      <c r="E3399" s="59" t="s">
        <v>18516</v>
      </c>
      <c r="F3399" s="59" t="s">
        <v>18516</v>
      </c>
      <c r="G3399" s="59" t="s">
        <v>18516</v>
      </c>
      <c r="H3399" s="59" t="s">
        <v>18516</v>
      </c>
      <c r="I3399" s="59" t="s">
        <v>18516</v>
      </c>
      <c r="J3399" s="59" t="s">
        <v>18516</v>
      </c>
      <c r="K3399" s="59" t="s">
        <v>29707</v>
      </c>
      <c r="L3399" s="59" t="s">
        <v>18516</v>
      </c>
      <c r="M3399" s="59" t="s">
        <v>18516</v>
      </c>
    </row>
    <row r="3400" spans="1:18" s="59" customFormat="1" ht="14.25">
      <c r="A3400" s="59" t="s">
        <v>26937</v>
      </c>
      <c r="B3400" s="59" t="s">
        <v>34058</v>
      </c>
      <c r="C3400" s="59" t="s">
        <v>33244</v>
      </c>
      <c r="D3400" s="59" t="s">
        <v>33245</v>
      </c>
      <c r="E3400" s="59" t="s">
        <v>18516</v>
      </c>
      <c r="F3400" s="59" t="s">
        <v>18516</v>
      </c>
      <c r="G3400" s="59" t="s">
        <v>18516</v>
      </c>
      <c r="H3400" s="59" t="s">
        <v>18516</v>
      </c>
      <c r="I3400" s="59" t="s">
        <v>18516</v>
      </c>
      <c r="J3400" s="59" t="s">
        <v>18516</v>
      </c>
      <c r="K3400" s="59" t="s">
        <v>29707</v>
      </c>
      <c r="L3400" s="59" t="s">
        <v>18516</v>
      </c>
      <c r="M3400" s="59" t="s">
        <v>18516</v>
      </c>
    </row>
    <row r="3401" spans="1:18" s="59" customFormat="1" ht="14.25">
      <c r="A3401" s="59" t="s">
        <v>26931</v>
      </c>
      <c r="B3401" s="59" t="s">
        <v>34059</v>
      </c>
      <c r="C3401" s="59" t="s">
        <v>33244</v>
      </c>
      <c r="D3401" s="59" t="s">
        <v>33245</v>
      </c>
      <c r="E3401" s="59" t="s">
        <v>18516</v>
      </c>
      <c r="F3401" s="59" t="s">
        <v>18516</v>
      </c>
      <c r="G3401" s="59" t="s">
        <v>18516</v>
      </c>
      <c r="H3401" s="59" t="s">
        <v>18516</v>
      </c>
      <c r="I3401" s="59" t="s">
        <v>18516</v>
      </c>
      <c r="J3401" s="59" t="s">
        <v>18516</v>
      </c>
      <c r="K3401" s="59" t="s">
        <v>29707</v>
      </c>
      <c r="L3401" s="59" t="s">
        <v>18516</v>
      </c>
      <c r="M3401" s="59" t="s">
        <v>18516</v>
      </c>
    </row>
    <row r="3402" spans="1:18" s="59" customFormat="1" ht="14.25">
      <c r="A3402" s="59" t="s">
        <v>26913</v>
      </c>
      <c r="B3402" s="59" t="s">
        <v>34060</v>
      </c>
      <c r="C3402" s="59" t="s">
        <v>29881</v>
      </c>
      <c r="D3402" s="59" t="s">
        <v>29882</v>
      </c>
      <c r="E3402" s="59" t="s">
        <v>18516</v>
      </c>
      <c r="F3402" s="59" t="s">
        <v>18516</v>
      </c>
      <c r="G3402" s="59" t="s">
        <v>18516</v>
      </c>
      <c r="H3402" s="59" t="s">
        <v>18516</v>
      </c>
      <c r="I3402" s="59" t="s">
        <v>18516</v>
      </c>
      <c r="J3402" s="59" t="s">
        <v>18516</v>
      </c>
      <c r="K3402" s="59" t="s">
        <v>29707</v>
      </c>
      <c r="L3402" s="59" t="s">
        <v>18516</v>
      </c>
      <c r="M3402" s="59" t="s">
        <v>18516</v>
      </c>
    </row>
    <row r="3403" spans="1:18" s="59" customFormat="1" ht="14.25">
      <c r="A3403" s="59" t="s">
        <v>26919</v>
      </c>
      <c r="B3403" s="59" t="s">
        <v>34061</v>
      </c>
      <c r="C3403" s="59" t="s">
        <v>29881</v>
      </c>
      <c r="D3403" s="59" t="s">
        <v>29882</v>
      </c>
      <c r="E3403" s="59" t="s">
        <v>18516</v>
      </c>
      <c r="F3403" s="59" t="s">
        <v>18516</v>
      </c>
      <c r="G3403" s="59" t="s">
        <v>18516</v>
      </c>
      <c r="H3403" s="59" t="s">
        <v>18516</v>
      </c>
      <c r="I3403" s="59" t="s">
        <v>18516</v>
      </c>
      <c r="J3403" s="59" t="s">
        <v>18516</v>
      </c>
      <c r="K3403" s="59" t="s">
        <v>29707</v>
      </c>
      <c r="L3403" s="59" t="s">
        <v>18516</v>
      </c>
      <c r="M3403" s="59" t="s">
        <v>18516</v>
      </c>
    </row>
    <row r="3404" spans="1:18" s="59" customFormat="1" ht="14.25">
      <c r="A3404" s="59" t="s">
        <v>26922</v>
      </c>
      <c r="B3404" s="59" t="s">
        <v>34062</v>
      </c>
      <c r="C3404" s="59" t="s">
        <v>29881</v>
      </c>
      <c r="D3404" s="59" t="s">
        <v>29882</v>
      </c>
      <c r="E3404" s="59" t="s">
        <v>18516</v>
      </c>
      <c r="F3404" s="59" t="s">
        <v>18516</v>
      </c>
      <c r="G3404" s="59" t="s">
        <v>18516</v>
      </c>
      <c r="H3404" s="59" t="s">
        <v>18516</v>
      </c>
      <c r="I3404" s="59" t="s">
        <v>18516</v>
      </c>
      <c r="J3404" s="59" t="s">
        <v>18516</v>
      </c>
      <c r="K3404" s="59" t="s">
        <v>29707</v>
      </c>
      <c r="L3404" s="59" t="s">
        <v>18516</v>
      </c>
      <c r="M3404" s="59" t="s">
        <v>18516</v>
      </c>
    </row>
    <row r="3405" spans="1:18" s="59" customFormat="1" ht="14.25">
      <c r="A3405" s="59" t="s">
        <v>26916</v>
      </c>
      <c r="B3405" s="59" t="s">
        <v>34063</v>
      </c>
      <c r="C3405" s="59" t="s">
        <v>29881</v>
      </c>
      <c r="D3405" s="59" t="s">
        <v>29882</v>
      </c>
      <c r="E3405" s="59" t="s">
        <v>18516</v>
      </c>
      <c r="F3405" s="59" t="s">
        <v>18516</v>
      </c>
      <c r="G3405" s="59" t="s">
        <v>18516</v>
      </c>
      <c r="H3405" s="59" t="s">
        <v>18516</v>
      </c>
      <c r="I3405" s="59" t="s">
        <v>18516</v>
      </c>
      <c r="J3405" s="59" t="s">
        <v>18516</v>
      </c>
      <c r="K3405" s="59" t="s">
        <v>29707</v>
      </c>
      <c r="L3405" s="59" t="s">
        <v>18516</v>
      </c>
      <c r="M3405" s="59" t="s">
        <v>18516</v>
      </c>
    </row>
    <row r="3406" spans="1:18" s="59" customFormat="1" ht="14.25">
      <c r="A3406" s="59" t="s">
        <v>26910</v>
      </c>
      <c r="B3406" s="59" t="s">
        <v>34064</v>
      </c>
      <c r="C3406" s="59" t="s">
        <v>29881</v>
      </c>
      <c r="D3406" s="59" t="s">
        <v>29882</v>
      </c>
      <c r="E3406" s="59" t="s">
        <v>18516</v>
      </c>
      <c r="F3406" s="59" t="s">
        <v>18516</v>
      </c>
      <c r="G3406" s="59" t="s">
        <v>18516</v>
      </c>
      <c r="H3406" s="59" t="s">
        <v>18516</v>
      </c>
      <c r="I3406" s="59" t="s">
        <v>18516</v>
      </c>
      <c r="J3406" s="59" t="s">
        <v>18516</v>
      </c>
      <c r="K3406" s="59" t="s">
        <v>29707</v>
      </c>
      <c r="L3406" s="59" t="s">
        <v>18516</v>
      </c>
      <c r="M3406" s="59" t="s">
        <v>18516</v>
      </c>
    </row>
    <row r="3407" spans="1:18" s="59" customFormat="1" ht="14.25">
      <c r="A3407" s="59" t="s">
        <v>26934</v>
      </c>
      <c r="B3407" s="59" t="s">
        <v>34065</v>
      </c>
      <c r="C3407" s="59" t="s">
        <v>33244</v>
      </c>
      <c r="D3407" s="59" t="s">
        <v>33245</v>
      </c>
      <c r="E3407" s="59" t="s">
        <v>18516</v>
      </c>
      <c r="F3407" s="59" t="s">
        <v>18516</v>
      </c>
      <c r="G3407" s="59" t="s">
        <v>18516</v>
      </c>
      <c r="H3407" s="59" t="s">
        <v>18516</v>
      </c>
      <c r="I3407" s="59" t="s">
        <v>18516</v>
      </c>
      <c r="J3407" s="59" t="s">
        <v>18516</v>
      </c>
      <c r="K3407" s="59" t="s">
        <v>29707</v>
      </c>
      <c r="L3407" s="59" t="s">
        <v>18516</v>
      </c>
      <c r="M3407" s="59" t="s">
        <v>18516</v>
      </c>
    </row>
    <row r="3408" spans="1:18" s="59" customFormat="1" ht="14.25">
      <c r="A3408" s="59" t="s">
        <v>24374</v>
      </c>
      <c r="B3408" s="59" t="s">
        <v>34066</v>
      </c>
      <c r="C3408" s="59" t="s">
        <v>29493</v>
      </c>
      <c r="D3408" s="59" t="s">
        <v>29494</v>
      </c>
      <c r="E3408" s="164">
        <v>530</v>
      </c>
      <c r="F3408" s="164">
        <v>435</v>
      </c>
      <c r="G3408" s="165">
        <v>0.82</v>
      </c>
      <c r="H3408" s="59" t="s">
        <v>18516</v>
      </c>
      <c r="I3408" s="164">
        <v>152.82</v>
      </c>
      <c r="J3408" s="164">
        <v>587.82</v>
      </c>
      <c r="K3408" s="59">
        <v>60</v>
      </c>
      <c r="L3408" s="59" t="s">
        <v>18516</v>
      </c>
      <c r="M3408" s="59" t="s">
        <v>18516</v>
      </c>
    </row>
    <row r="3409" spans="1:18" s="59" customFormat="1" ht="14.25">
      <c r="A3409" s="59" t="s">
        <v>24368</v>
      </c>
      <c r="B3409" s="59" t="s">
        <v>34067</v>
      </c>
      <c r="C3409" s="59" t="s">
        <v>29493</v>
      </c>
      <c r="D3409" s="59" t="s">
        <v>29494</v>
      </c>
      <c r="E3409" s="164">
        <v>530</v>
      </c>
      <c r="F3409" s="164">
        <v>435</v>
      </c>
      <c r="G3409" s="165">
        <v>0.82</v>
      </c>
      <c r="H3409" s="59" t="s">
        <v>18516</v>
      </c>
      <c r="I3409" s="164">
        <v>152.82</v>
      </c>
      <c r="J3409" s="164">
        <v>587.82</v>
      </c>
      <c r="K3409" s="59">
        <v>37</v>
      </c>
      <c r="L3409" s="59" t="s">
        <v>18516</v>
      </c>
      <c r="M3409" s="59" t="s">
        <v>18516</v>
      </c>
    </row>
    <row r="3410" spans="1:18" s="59" customFormat="1" ht="14.25">
      <c r="A3410" s="59" t="s">
        <v>24377</v>
      </c>
      <c r="B3410" s="59" t="s">
        <v>34068</v>
      </c>
      <c r="C3410" s="59" t="s">
        <v>29493</v>
      </c>
      <c r="D3410" s="59" t="s">
        <v>29494</v>
      </c>
      <c r="E3410" s="164">
        <v>530</v>
      </c>
      <c r="F3410" s="164">
        <v>435</v>
      </c>
      <c r="G3410" s="165">
        <v>0.82</v>
      </c>
      <c r="H3410" s="59" t="s">
        <v>18516</v>
      </c>
      <c r="I3410" s="164">
        <v>152.82</v>
      </c>
      <c r="J3410" s="164">
        <v>587.82</v>
      </c>
      <c r="K3410" s="59">
        <v>34</v>
      </c>
      <c r="L3410" s="59" t="s">
        <v>18516</v>
      </c>
      <c r="M3410" s="59" t="s">
        <v>18516</v>
      </c>
    </row>
    <row r="3411" spans="1:18" s="59" customFormat="1" ht="14.25">
      <c r="A3411" s="59" t="s">
        <v>24380</v>
      </c>
      <c r="B3411" s="59" t="s">
        <v>34069</v>
      </c>
      <c r="C3411" s="59" t="s">
        <v>29493</v>
      </c>
      <c r="D3411" s="59" t="s">
        <v>29494</v>
      </c>
      <c r="E3411" s="164">
        <v>500</v>
      </c>
      <c r="F3411" s="164">
        <v>400</v>
      </c>
      <c r="G3411" s="165">
        <v>0.8</v>
      </c>
      <c r="H3411" s="59" t="s">
        <v>18516</v>
      </c>
      <c r="I3411" s="164">
        <v>145.51</v>
      </c>
      <c r="J3411" s="164">
        <v>545.51</v>
      </c>
      <c r="K3411" s="59">
        <v>0</v>
      </c>
      <c r="L3411" s="59" t="s">
        <v>18516</v>
      </c>
      <c r="M3411" s="59" t="s">
        <v>18516</v>
      </c>
    </row>
    <row r="3412" spans="1:18" s="59" customFormat="1" ht="14.25">
      <c r="A3412" s="59" t="s">
        <v>24371</v>
      </c>
      <c r="B3412" s="59" t="s">
        <v>34070</v>
      </c>
      <c r="C3412" s="59" t="s">
        <v>29493</v>
      </c>
      <c r="D3412" s="59" t="s">
        <v>29494</v>
      </c>
      <c r="E3412" s="164">
        <v>500</v>
      </c>
      <c r="F3412" s="164">
        <v>400</v>
      </c>
      <c r="G3412" s="165">
        <v>0.8</v>
      </c>
      <c r="H3412" s="59" t="s">
        <v>18516</v>
      </c>
      <c r="I3412" s="164">
        <v>145.51</v>
      </c>
      <c r="J3412" s="164">
        <v>545.51</v>
      </c>
      <c r="K3412" s="59">
        <v>7</v>
      </c>
      <c r="L3412" s="59" t="s">
        <v>18516</v>
      </c>
      <c r="M3412" s="59" t="s">
        <v>18516</v>
      </c>
    </row>
    <row r="3413" spans="1:18" s="59" customFormat="1" ht="14.25">
      <c r="A3413" s="59" t="s">
        <v>24383</v>
      </c>
      <c r="B3413" s="59" t="s">
        <v>34071</v>
      </c>
      <c r="C3413" s="59" t="s">
        <v>29493</v>
      </c>
      <c r="D3413" s="59" t="s">
        <v>29494</v>
      </c>
      <c r="E3413" s="59" t="s">
        <v>18516</v>
      </c>
      <c r="F3413" s="59" t="s">
        <v>18516</v>
      </c>
      <c r="G3413" s="59" t="s">
        <v>18516</v>
      </c>
      <c r="H3413" s="59" t="s">
        <v>18516</v>
      </c>
      <c r="I3413" s="59" t="s">
        <v>18516</v>
      </c>
      <c r="J3413" s="59" t="s">
        <v>18516</v>
      </c>
      <c r="K3413" s="59" t="s">
        <v>29707</v>
      </c>
      <c r="L3413" s="59" t="s">
        <v>18516</v>
      </c>
      <c r="M3413" s="59" t="s">
        <v>18516</v>
      </c>
    </row>
    <row r="3414" spans="1:18" s="59" customFormat="1" ht="14.25">
      <c r="A3414" s="59" t="s">
        <v>27014</v>
      </c>
      <c r="B3414" s="59" t="s">
        <v>34072</v>
      </c>
      <c r="C3414" s="59" t="s">
        <v>30141</v>
      </c>
      <c r="D3414" s="59" t="s">
        <v>30142</v>
      </c>
      <c r="E3414" s="59" t="s">
        <v>18516</v>
      </c>
      <c r="F3414" s="59" t="s">
        <v>18516</v>
      </c>
      <c r="G3414" s="59" t="s">
        <v>18516</v>
      </c>
      <c r="H3414" s="59" t="s">
        <v>18516</v>
      </c>
      <c r="I3414" s="59" t="s">
        <v>18516</v>
      </c>
      <c r="J3414" s="59" t="s">
        <v>18516</v>
      </c>
      <c r="K3414" s="59" t="s">
        <v>29707</v>
      </c>
      <c r="L3414" s="59" t="s">
        <v>18516</v>
      </c>
      <c r="M3414" s="59" t="s">
        <v>18516</v>
      </c>
    </row>
    <row r="3415" spans="1:18" s="59" customFormat="1" ht="14.25">
      <c r="A3415" s="59" t="s">
        <v>24584</v>
      </c>
      <c r="B3415" s="59" t="s">
        <v>34073</v>
      </c>
      <c r="C3415" s="59" t="s">
        <v>29940</v>
      </c>
      <c r="D3415" s="59" t="s">
        <v>29941</v>
      </c>
      <c r="E3415" s="164">
        <v>199</v>
      </c>
      <c r="F3415" s="164">
        <v>194</v>
      </c>
      <c r="G3415" s="165">
        <v>0.97</v>
      </c>
      <c r="H3415" s="59" t="s">
        <v>18516</v>
      </c>
      <c r="I3415" s="164">
        <v>104.9</v>
      </c>
      <c r="J3415" s="164">
        <v>298.9</v>
      </c>
      <c r="K3415" s="59">
        <v>74</v>
      </c>
      <c r="L3415" s="59" t="s">
        <v>18516</v>
      </c>
      <c r="M3415" s="59" t="s">
        <v>18516</v>
      </c>
    </row>
    <row r="3416" spans="1:18" s="59" customFormat="1" ht="14.25">
      <c r="A3416" s="59" t="s">
        <v>24624</v>
      </c>
      <c r="B3416" s="59" t="s">
        <v>34074</v>
      </c>
      <c r="C3416" s="59" t="s">
        <v>34075</v>
      </c>
      <c r="D3416" s="59" t="s">
        <v>34076</v>
      </c>
      <c r="E3416" s="59" t="s">
        <v>18516</v>
      </c>
      <c r="F3416" s="59" t="s">
        <v>18516</v>
      </c>
      <c r="G3416" s="59" t="s">
        <v>18516</v>
      </c>
      <c r="H3416" s="59" t="s">
        <v>18516</v>
      </c>
      <c r="I3416" s="59" t="s">
        <v>18516</v>
      </c>
      <c r="J3416" s="59" t="s">
        <v>18516</v>
      </c>
      <c r="K3416" s="59" t="s">
        <v>29707</v>
      </c>
      <c r="L3416" s="59" t="s">
        <v>18516</v>
      </c>
      <c r="M3416" s="59" t="s">
        <v>18516</v>
      </c>
    </row>
    <row r="3417" spans="1:18" s="59" customFormat="1" ht="14.25">
      <c r="A3417" s="59" t="s">
        <v>24627</v>
      </c>
      <c r="B3417" s="59" t="s">
        <v>34077</v>
      </c>
      <c r="C3417" s="59" t="s">
        <v>34075</v>
      </c>
      <c r="D3417" s="59" t="s">
        <v>34076</v>
      </c>
      <c r="E3417" s="59" t="s">
        <v>18516</v>
      </c>
      <c r="F3417" s="59" t="s">
        <v>18516</v>
      </c>
      <c r="G3417" s="59" t="s">
        <v>18516</v>
      </c>
      <c r="H3417" s="59" t="s">
        <v>18516</v>
      </c>
      <c r="I3417" s="59" t="s">
        <v>18516</v>
      </c>
      <c r="J3417" s="59" t="s">
        <v>18516</v>
      </c>
      <c r="K3417" s="59" t="s">
        <v>29707</v>
      </c>
      <c r="L3417" s="59" t="s">
        <v>18516</v>
      </c>
      <c r="M3417" s="59" t="s">
        <v>18516</v>
      </c>
    </row>
    <row r="3418" spans="1:18" s="59" customFormat="1" ht="14.25">
      <c r="A3418" s="59" t="s">
        <v>34078</v>
      </c>
      <c r="B3418" s="59" t="s">
        <v>34079</v>
      </c>
      <c r="C3418" s="59" t="s">
        <v>29414</v>
      </c>
      <c r="D3418" s="59" t="s">
        <v>29415</v>
      </c>
      <c r="E3418" s="164">
        <v>179</v>
      </c>
      <c r="F3418" s="164">
        <v>179</v>
      </c>
      <c r="G3418" s="59" t="s">
        <v>18516</v>
      </c>
      <c r="H3418" s="59" t="s">
        <v>18516</v>
      </c>
      <c r="I3418" s="164">
        <v>54.49</v>
      </c>
      <c r="J3418" s="164">
        <v>233.49</v>
      </c>
      <c r="K3418" s="59">
        <v>0</v>
      </c>
      <c r="L3418" s="59" t="s">
        <v>29410</v>
      </c>
      <c r="M3418" s="59" t="s">
        <v>31588</v>
      </c>
    </row>
    <row r="3419" spans="1:18" s="59" customFormat="1" ht="14.25">
      <c r="A3419" s="59" t="s">
        <v>34080</v>
      </c>
      <c r="B3419" s="59" t="s">
        <v>34081</v>
      </c>
      <c r="C3419" s="59" t="s">
        <v>29414</v>
      </c>
      <c r="D3419" s="59" t="s">
        <v>29415</v>
      </c>
      <c r="E3419" s="164">
        <v>179</v>
      </c>
      <c r="F3419" s="164">
        <v>179</v>
      </c>
      <c r="G3419" s="59" t="s">
        <v>18516</v>
      </c>
      <c r="H3419" s="59" t="s">
        <v>18516</v>
      </c>
      <c r="I3419" s="164">
        <v>54.49</v>
      </c>
      <c r="J3419" s="164">
        <v>233.49</v>
      </c>
      <c r="K3419" s="59">
        <v>0</v>
      </c>
      <c r="L3419" s="59" t="s">
        <v>18516</v>
      </c>
      <c r="M3419" s="59" t="s">
        <v>18516</v>
      </c>
    </row>
    <row r="3420" spans="1:18" s="59" customFormat="1" ht="14.25">
      <c r="A3420" s="59" t="s">
        <v>16022</v>
      </c>
      <c r="B3420" s="59" t="s">
        <v>34082</v>
      </c>
      <c r="C3420" s="59" t="s">
        <v>29509</v>
      </c>
      <c r="D3420" s="59" t="s">
        <v>29510</v>
      </c>
      <c r="E3420" s="164">
        <v>310</v>
      </c>
      <c r="F3420" s="164">
        <v>260</v>
      </c>
      <c r="G3420" s="165">
        <v>0.83</v>
      </c>
      <c r="H3420" s="59" t="s">
        <v>18516</v>
      </c>
      <c r="I3420" s="164">
        <v>141.93</v>
      </c>
      <c r="J3420" s="164">
        <v>401.93</v>
      </c>
      <c r="K3420" s="59">
        <v>40</v>
      </c>
      <c r="L3420" s="59" t="s">
        <v>18516</v>
      </c>
      <c r="M3420" s="59" t="s">
        <v>18516</v>
      </c>
    </row>
    <row r="3421" spans="1:18" s="59" customFormat="1" ht="14.25">
      <c r="A3421" s="59" t="s">
        <v>16019</v>
      </c>
      <c r="B3421" s="59" t="s">
        <v>34083</v>
      </c>
      <c r="C3421" s="59" t="s">
        <v>29509</v>
      </c>
      <c r="D3421" s="59" t="s">
        <v>29510</v>
      </c>
      <c r="E3421" s="59" t="s">
        <v>18516</v>
      </c>
      <c r="F3421" s="59" t="s">
        <v>18516</v>
      </c>
      <c r="G3421" s="59" t="s">
        <v>18516</v>
      </c>
      <c r="H3421" s="59" t="s">
        <v>18516</v>
      </c>
      <c r="I3421" s="59" t="s">
        <v>18516</v>
      </c>
      <c r="J3421" s="59" t="s">
        <v>18516</v>
      </c>
      <c r="K3421" s="59" t="s">
        <v>29707</v>
      </c>
      <c r="L3421" s="59" t="s">
        <v>18516</v>
      </c>
      <c r="M3421" s="59" t="s">
        <v>18516</v>
      </c>
    </row>
    <row r="3422" spans="1:18" s="59" customFormat="1" ht="14.25">
      <c r="A3422" s="59" t="s">
        <v>16028</v>
      </c>
      <c r="B3422" s="59" t="s">
        <v>34084</v>
      </c>
      <c r="C3422" s="59" t="s">
        <v>29509</v>
      </c>
      <c r="D3422" s="59" t="s">
        <v>29510</v>
      </c>
      <c r="E3422" s="164">
        <v>290</v>
      </c>
      <c r="F3422" s="164">
        <v>245</v>
      </c>
      <c r="G3422" s="165">
        <v>0.84</v>
      </c>
      <c r="H3422" s="59" t="s">
        <v>18516</v>
      </c>
      <c r="I3422" s="164">
        <v>121.04</v>
      </c>
      <c r="J3422" s="164">
        <v>366.04</v>
      </c>
      <c r="K3422" s="59">
        <v>109</v>
      </c>
      <c r="L3422" s="59" t="s">
        <v>18516</v>
      </c>
      <c r="M3422" s="59" t="s">
        <v>18516</v>
      </c>
    </row>
    <row r="3423" spans="1:18" s="59" customFormat="1" ht="14.25">
      <c r="A3423" s="59" t="s">
        <v>16025</v>
      </c>
      <c r="B3423" s="59" t="s">
        <v>34085</v>
      </c>
      <c r="C3423" s="59" t="s">
        <v>29509</v>
      </c>
      <c r="D3423" s="59" t="s">
        <v>29510</v>
      </c>
      <c r="E3423" s="164">
        <v>290</v>
      </c>
      <c r="F3423" s="164">
        <v>245</v>
      </c>
      <c r="G3423" s="165">
        <v>0.84</v>
      </c>
      <c r="H3423" s="59" t="s">
        <v>18516</v>
      </c>
      <c r="I3423" s="164">
        <v>121.04</v>
      </c>
      <c r="J3423" s="164">
        <v>366.04</v>
      </c>
      <c r="K3423" s="59">
        <v>44</v>
      </c>
      <c r="L3423" s="59" t="s">
        <v>18516</v>
      </c>
      <c r="M3423" s="59" t="s">
        <v>18516</v>
      </c>
    </row>
    <row r="3424" spans="1:18" s="59" customFormat="1" ht="14.25">
      <c r="A3424" s="59" t="s">
        <v>26871</v>
      </c>
      <c r="B3424" s="59" t="s">
        <v>34086</v>
      </c>
      <c r="C3424" s="59" t="s">
        <v>34087</v>
      </c>
      <c r="D3424" s="59" t="s">
        <v>34088</v>
      </c>
      <c r="E3424" s="164">
        <v>89.99</v>
      </c>
      <c r="F3424" s="164">
        <v>75.99</v>
      </c>
      <c r="G3424" s="165">
        <v>0.84</v>
      </c>
      <c r="H3424" s="59" t="s">
        <v>29478</v>
      </c>
      <c r="I3424" s="164">
        <v>43.12</v>
      </c>
      <c r="J3424" s="164">
        <v>119.11</v>
      </c>
      <c r="K3424" s="59">
        <v>400</v>
      </c>
      <c r="L3424" s="59" t="s">
        <v>18516</v>
      </c>
      <c r="M3424" s="59" t="s">
        <v>18516</v>
      </c>
    </row>
    <row r="3425" spans="1:18" s="59" customFormat="1" ht="14.25">
      <c r="A3425" s="59" t="s">
        <v>26874</v>
      </c>
      <c r="B3425" s="59" t="s">
        <v>34089</v>
      </c>
      <c r="C3425" s="59" t="s">
        <v>34087</v>
      </c>
      <c r="D3425" s="59" t="s">
        <v>34088</v>
      </c>
      <c r="E3425" s="164">
        <v>79.99</v>
      </c>
      <c r="F3425" s="164">
        <v>69.99</v>
      </c>
      <c r="G3425" s="165">
        <v>0.87</v>
      </c>
      <c r="H3425" s="59" t="s">
        <v>29478</v>
      </c>
      <c r="I3425" s="164">
        <v>42.63</v>
      </c>
      <c r="J3425" s="164">
        <v>112.62</v>
      </c>
      <c r="K3425" s="59">
        <v>90</v>
      </c>
      <c r="L3425" s="59" t="s">
        <v>18516</v>
      </c>
      <c r="M3425" s="59" t="s">
        <v>18516</v>
      </c>
    </row>
    <row r="3426" spans="1:18" s="59" customFormat="1" ht="14.25">
      <c r="A3426" s="59" t="s">
        <v>26877</v>
      </c>
      <c r="B3426" s="59" t="s">
        <v>34090</v>
      </c>
      <c r="C3426" s="59" t="s">
        <v>34087</v>
      </c>
      <c r="D3426" s="59" t="s">
        <v>34088</v>
      </c>
      <c r="E3426" s="164">
        <v>69.99</v>
      </c>
      <c r="F3426" s="164">
        <v>59.99</v>
      </c>
      <c r="G3426" s="165">
        <v>0.85</v>
      </c>
      <c r="H3426" s="59" t="s">
        <v>29478</v>
      </c>
      <c r="I3426" s="164">
        <v>38.5</v>
      </c>
      <c r="J3426" s="164">
        <v>98.49</v>
      </c>
      <c r="K3426" s="59">
        <v>49</v>
      </c>
      <c r="L3426" s="59" t="s">
        <v>18516</v>
      </c>
      <c r="M3426" s="59" t="s">
        <v>18516</v>
      </c>
    </row>
    <row r="3427" spans="1:18" s="59" customFormat="1" ht="14.25">
      <c r="A3427" s="59" t="s">
        <v>26868</v>
      </c>
      <c r="B3427" s="59" t="s">
        <v>34091</v>
      </c>
      <c r="C3427" s="59" t="s">
        <v>34087</v>
      </c>
      <c r="D3427" s="59" t="s">
        <v>34088</v>
      </c>
      <c r="E3427" s="164">
        <v>49.99</v>
      </c>
      <c r="F3427" s="164">
        <v>44.99</v>
      </c>
      <c r="G3427" s="165">
        <v>0.89</v>
      </c>
      <c r="H3427" s="59" t="s">
        <v>18516</v>
      </c>
      <c r="I3427" s="164">
        <v>25.58</v>
      </c>
      <c r="J3427" s="164">
        <v>70.57</v>
      </c>
      <c r="K3427" s="59">
        <v>99</v>
      </c>
      <c r="L3427" s="59" t="s">
        <v>18516</v>
      </c>
      <c r="M3427" s="59" t="s">
        <v>18516</v>
      </c>
    </row>
    <row r="3428" spans="1:18" s="59" customFormat="1" ht="14.25">
      <c r="A3428" s="59" t="s">
        <v>24596</v>
      </c>
      <c r="B3428" s="59" t="s">
        <v>34092</v>
      </c>
      <c r="C3428" s="59" t="s">
        <v>29881</v>
      </c>
      <c r="D3428" s="59" t="s">
        <v>29882</v>
      </c>
      <c r="E3428" s="164">
        <v>245</v>
      </c>
      <c r="F3428" s="164">
        <v>245</v>
      </c>
      <c r="G3428" s="59" t="s">
        <v>18516</v>
      </c>
      <c r="H3428" s="59" t="s">
        <v>18516</v>
      </c>
      <c r="I3428" s="164">
        <v>145.73</v>
      </c>
      <c r="J3428" s="164">
        <v>390.73</v>
      </c>
      <c r="K3428" s="59">
        <v>0</v>
      </c>
      <c r="L3428" s="59" t="s">
        <v>18516</v>
      </c>
      <c r="M3428" s="59" t="s">
        <v>18516</v>
      </c>
    </row>
    <row r="3429" spans="1:18" s="59" customFormat="1" ht="14.25">
      <c r="A3429" s="59" t="s">
        <v>24599</v>
      </c>
      <c r="B3429" s="59" t="s">
        <v>34093</v>
      </c>
      <c r="C3429" s="59" t="s">
        <v>29881</v>
      </c>
      <c r="D3429" s="59" t="s">
        <v>29882</v>
      </c>
      <c r="E3429" s="59" t="s">
        <v>18516</v>
      </c>
      <c r="F3429" s="59" t="s">
        <v>18516</v>
      </c>
      <c r="G3429" s="59" t="s">
        <v>18516</v>
      </c>
      <c r="H3429" s="59" t="s">
        <v>18516</v>
      </c>
      <c r="I3429" s="59" t="s">
        <v>18516</v>
      </c>
      <c r="J3429" s="59" t="s">
        <v>18516</v>
      </c>
      <c r="K3429" s="59" t="s">
        <v>29707</v>
      </c>
      <c r="L3429" s="59" t="s">
        <v>18516</v>
      </c>
      <c r="M3429" s="59" t="s">
        <v>18516</v>
      </c>
    </row>
    <row r="3430" spans="1:18" s="59" customFormat="1" ht="14.25">
      <c r="A3430" s="59" t="s">
        <v>24590</v>
      </c>
      <c r="B3430" s="59" t="s">
        <v>34094</v>
      </c>
      <c r="C3430" s="59" t="s">
        <v>29881</v>
      </c>
      <c r="D3430" s="59" t="s">
        <v>29882</v>
      </c>
      <c r="E3430" s="59" t="s">
        <v>18516</v>
      </c>
      <c r="F3430" s="59" t="s">
        <v>18516</v>
      </c>
      <c r="G3430" s="59" t="s">
        <v>18516</v>
      </c>
      <c r="H3430" s="59" t="s">
        <v>18516</v>
      </c>
      <c r="I3430" s="59" t="s">
        <v>18516</v>
      </c>
      <c r="J3430" s="59" t="s">
        <v>18516</v>
      </c>
      <c r="K3430" s="59" t="s">
        <v>29707</v>
      </c>
      <c r="L3430" s="59" t="s">
        <v>18516</v>
      </c>
      <c r="M3430" s="59" t="s">
        <v>18516</v>
      </c>
    </row>
    <row r="3431" spans="1:18" s="59" customFormat="1" ht="14.25">
      <c r="A3431" s="59" t="s">
        <v>24593</v>
      </c>
      <c r="B3431" s="59" t="s">
        <v>34095</v>
      </c>
      <c r="C3431" s="59" t="s">
        <v>29881</v>
      </c>
      <c r="D3431" s="59" t="s">
        <v>29882</v>
      </c>
      <c r="E3431" s="59" t="s">
        <v>18516</v>
      </c>
      <c r="F3431" s="59" t="s">
        <v>18516</v>
      </c>
      <c r="G3431" s="59" t="s">
        <v>18516</v>
      </c>
      <c r="H3431" s="59" t="s">
        <v>18516</v>
      </c>
      <c r="I3431" s="59" t="s">
        <v>18516</v>
      </c>
      <c r="J3431" s="59" t="s">
        <v>18516</v>
      </c>
      <c r="K3431" s="59" t="s">
        <v>29707</v>
      </c>
      <c r="L3431" s="59" t="s">
        <v>18516</v>
      </c>
      <c r="M3431" s="59" t="s">
        <v>18516</v>
      </c>
    </row>
    <row r="3432" spans="1:18" s="59" customFormat="1" ht="14.25">
      <c r="A3432" s="59" t="s">
        <v>26898</v>
      </c>
      <c r="B3432" s="59" t="s">
        <v>34096</v>
      </c>
      <c r="C3432" s="59" t="s">
        <v>29625</v>
      </c>
      <c r="D3432" s="59" t="s">
        <v>29626</v>
      </c>
      <c r="E3432" s="164">
        <v>209</v>
      </c>
      <c r="F3432" s="164">
        <v>209</v>
      </c>
      <c r="G3432" s="59" t="s">
        <v>18516</v>
      </c>
      <c r="H3432" s="59" t="s">
        <v>18516</v>
      </c>
      <c r="I3432" s="164">
        <v>77.65</v>
      </c>
      <c r="J3432" s="164">
        <v>286.65</v>
      </c>
      <c r="K3432" s="59">
        <v>0</v>
      </c>
      <c r="L3432" s="59" t="s">
        <v>29439</v>
      </c>
      <c r="M3432" s="59" t="s">
        <v>29416</v>
      </c>
    </row>
    <row r="3433" spans="1:18" s="59" customFormat="1" ht="14.25">
      <c r="A3433" s="59" t="s">
        <v>26907</v>
      </c>
      <c r="B3433" s="59" t="s">
        <v>34097</v>
      </c>
      <c r="C3433" s="59" t="s">
        <v>29625</v>
      </c>
      <c r="D3433" s="59" t="s">
        <v>29626</v>
      </c>
      <c r="E3433" s="164">
        <v>209</v>
      </c>
      <c r="F3433" s="164">
        <v>209</v>
      </c>
      <c r="G3433" s="59" t="s">
        <v>18516</v>
      </c>
      <c r="H3433" s="59" t="s">
        <v>18516</v>
      </c>
      <c r="I3433" s="164">
        <v>77.65</v>
      </c>
      <c r="J3433" s="164">
        <v>286.65</v>
      </c>
      <c r="K3433" s="59">
        <v>190</v>
      </c>
      <c r="L3433" s="59" t="s">
        <v>18516</v>
      </c>
      <c r="M3433" s="59" t="s">
        <v>18516</v>
      </c>
    </row>
    <row r="3434" spans="1:18" s="59" customFormat="1" ht="14.25">
      <c r="A3434" s="59" t="s">
        <v>26901</v>
      </c>
      <c r="B3434" s="59" t="s">
        <v>34098</v>
      </c>
      <c r="C3434" s="59" t="s">
        <v>29625</v>
      </c>
      <c r="D3434" s="59" t="s">
        <v>29626</v>
      </c>
      <c r="E3434" s="164">
        <v>209</v>
      </c>
      <c r="F3434" s="164">
        <v>209</v>
      </c>
      <c r="G3434" s="59" t="s">
        <v>18516</v>
      </c>
      <c r="H3434" s="59" t="s">
        <v>18516</v>
      </c>
      <c r="I3434" s="164">
        <v>77.65</v>
      </c>
      <c r="J3434" s="164">
        <v>286.65</v>
      </c>
      <c r="K3434" s="59">
        <v>30</v>
      </c>
      <c r="L3434" s="59" t="s">
        <v>29455</v>
      </c>
      <c r="M3434" s="59" t="s">
        <v>29416</v>
      </c>
    </row>
    <row r="3435" spans="1:18" s="59" customFormat="1" ht="14.25">
      <c r="A3435" s="59" t="s">
        <v>26895</v>
      </c>
      <c r="B3435" s="59" t="s">
        <v>34099</v>
      </c>
      <c r="C3435" s="59" t="s">
        <v>29625</v>
      </c>
      <c r="D3435" s="59" t="s">
        <v>29626</v>
      </c>
      <c r="E3435" s="164">
        <v>209</v>
      </c>
      <c r="F3435" s="164">
        <v>209</v>
      </c>
      <c r="G3435" s="59" t="s">
        <v>18516</v>
      </c>
      <c r="H3435" s="59" t="s">
        <v>18516</v>
      </c>
      <c r="I3435" s="164">
        <v>77.65</v>
      </c>
      <c r="J3435" s="164">
        <v>286.65</v>
      </c>
      <c r="K3435" s="59">
        <v>0</v>
      </c>
      <c r="L3435" s="59" t="s">
        <v>29455</v>
      </c>
      <c r="M3435" s="59" t="s">
        <v>29416</v>
      </c>
    </row>
    <row r="3436" spans="1:18" s="59" customFormat="1" ht="14.25">
      <c r="A3436" s="59" t="s">
        <v>26892</v>
      </c>
      <c r="B3436" s="59" t="s">
        <v>34100</v>
      </c>
      <c r="C3436" s="59" t="s">
        <v>29625</v>
      </c>
      <c r="D3436" s="59" t="s">
        <v>29626</v>
      </c>
      <c r="E3436" s="164">
        <v>209</v>
      </c>
      <c r="F3436" s="164">
        <v>209</v>
      </c>
      <c r="G3436" s="59" t="s">
        <v>18516</v>
      </c>
      <c r="H3436" s="59" t="s">
        <v>18516</v>
      </c>
      <c r="I3436" s="164">
        <v>77.65</v>
      </c>
      <c r="J3436" s="164">
        <v>286.65</v>
      </c>
      <c r="K3436" s="59">
        <v>21</v>
      </c>
      <c r="L3436" s="59" t="s">
        <v>29439</v>
      </c>
      <c r="M3436" s="59" t="s">
        <v>29416</v>
      </c>
    </row>
    <row r="3437" spans="1:18" s="59" customFormat="1" ht="14.25">
      <c r="A3437" s="59" t="s">
        <v>26904</v>
      </c>
      <c r="B3437" s="59" t="s">
        <v>34101</v>
      </c>
      <c r="C3437" s="59" t="s">
        <v>29625</v>
      </c>
      <c r="D3437" s="59" t="s">
        <v>29626</v>
      </c>
      <c r="E3437" s="164">
        <v>209</v>
      </c>
      <c r="F3437" s="164">
        <v>209</v>
      </c>
      <c r="G3437" s="59" t="s">
        <v>18516</v>
      </c>
      <c r="H3437" s="59" t="s">
        <v>18516</v>
      </c>
      <c r="I3437" s="164">
        <v>77.65</v>
      </c>
      <c r="J3437" s="164">
        <v>286.65</v>
      </c>
      <c r="K3437" s="59">
        <v>37</v>
      </c>
      <c r="L3437" s="59" t="s">
        <v>29439</v>
      </c>
      <c r="M3437" s="59" t="s">
        <v>29416</v>
      </c>
    </row>
    <row r="3438" spans="1:18" s="59" customFormat="1" ht="14.25">
      <c r="A3438" s="59" t="s">
        <v>26886</v>
      </c>
      <c r="B3438" s="59" t="s">
        <v>34102</v>
      </c>
      <c r="C3438" s="59" t="s">
        <v>29414</v>
      </c>
      <c r="D3438" s="59" t="s">
        <v>29415</v>
      </c>
      <c r="E3438" s="59" t="s">
        <v>18516</v>
      </c>
      <c r="F3438" s="59" t="s">
        <v>18516</v>
      </c>
      <c r="G3438" s="59" t="s">
        <v>18516</v>
      </c>
      <c r="H3438" s="59" t="s">
        <v>18516</v>
      </c>
      <c r="I3438" s="59" t="s">
        <v>18516</v>
      </c>
      <c r="J3438" s="59" t="s">
        <v>18516</v>
      </c>
      <c r="K3438" s="59" t="s">
        <v>29707</v>
      </c>
      <c r="L3438" s="59" t="s">
        <v>18516</v>
      </c>
      <c r="M3438" s="59" t="s">
        <v>18516</v>
      </c>
    </row>
    <row r="3439" spans="1:18" s="59" customFormat="1" ht="14.25">
      <c r="A3439" s="59" t="s">
        <v>26889</v>
      </c>
      <c r="B3439" s="59" t="s">
        <v>34103</v>
      </c>
      <c r="C3439" s="59" t="s">
        <v>29414</v>
      </c>
      <c r="D3439" s="59" t="s">
        <v>29415</v>
      </c>
      <c r="E3439" s="164">
        <v>555</v>
      </c>
      <c r="F3439" s="164">
        <v>510</v>
      </c>
      <c r="G3439" s="165">
        <v>0.91</v>
      </c>
      <c r="H3439" s="59" t="s">
        <v>18516</v>
      </c>
      <c r="I3439" s="164">
        <v>144.52</v>
      </c>
      <c r="J3439" s="164">
        <v>654.52</v>
      </c>
      <c r="K3439" s="59">
        <v>136</v>
      </c>
      <c r="L3439" s="59" t="s">
        <v>18516</v>
      </c>
      <c r="M3439" s="59" t="s">
        <v>18516</v>
      </c>
    </row>
    <row r="3440" spans="1:18" s="59" customFormat="1" ht="14.25">
      <c r="A3440" s="59" t="s">
        <v>26883</v>
      </c>
      <c r="B3440" s="59" t="s">
        <v>34104</v>
      </c>
      <c r="C3440" s="59" t="s">
        <v>29414</v>
      </c>
      <c r="D3440" s="59" t="s">
        <v>29415</v>
      </c>
      <c r="E3440" s="164">
        <v>590</v>
      </c>
      <c r="F3440" s="164">
        <v>540</v>
      </c>
      <c r="G3440" s="165">
        <v>0.91</v>
      </c>
      <c r="H3440" s="59" t="s">
        <v>18516</v>
      </c>
      <c r="I3440" s="164">
        <v>135.73</v>
      </c>
      <c r="J3440" s="164">
        <v>675.73</v>
      </c>
      <c r="K3440" s="59">
        <v>9</v>
      </c>
      <c r="L3440" s="59" t="s">
        <v>18516</v>
      </c>
      <c r="M3440" s="59" t="s">
        <v>18516</v>
      </c>
    </row>
    <row r="3441" spans="1:18" s="59" customFormat="1" ht="14.25">
      <c r="A3441" s="59" t="s">
        <v>26880</v>
      </c>
      <c r="B3441" s="59" t="s">
        <v>34105</v>
      </c>
      <c r="C3441" s="59" t="s">
        <v>29414</v>
      </c>
      <c r="D3441" s="59" t="s">
        <v>29415</v>
      </c>
      <c r="E3441" s="164">
        <v>590</v>
      </c>
      <c r="F3441" s="164">
        <v>540</v>
      </c>
      <c r="G3441" s="165">
        <v>0.91</v>
      </c>
      <c r="H3441" s="59" t="s">
        <v>18516</v>
      </c>
      <c r="I3441" s="164">
        <v>135.73</v>
      </c>
      <c r="J3441" s="164">
        <v>675.73</v>
      </c>
      <c r="K3441" s="59">
        <v>0</v>
      </c>
      <c r="L3441" s="59" t="s">
        <v>18516</v>
      </c>
      <c r="M3441" s="59" t="s">
        <v>18516</v>
      </c>
    </row>
    <row r="3442" spans="1:18" s="59" customFormat="1" ht="14.25">
      <c r="A3442" s="59" t="s">
        <v>34106</v>
      </c>
      <c r="B3442" s="59" t="s">
        <v>34107</v>
      </c>
      <c r="C3442" s="59" t="s">
        <v>31203</v>
      </c>
      <c r="D3442" s="59" t="s">
        <v>31204</v>
      </c>
      <c r="E3442" s="59" t="s">
        <v>18516</v>
      </c>
      <c r="F3442" s="59" t="s">
        <v>18516</v>
      </c>
      <c r="G3442" s="59" t="s">
        <v>18516</v>
      </c>
      <c r="H3442" s="59" t="s">
        <v>18516</v>
      </c>
      <c r="I3442" s="59" t="s">
        <v>18516</v>
      </c>
      <c r="J3442" s="59" t="s">
        <v>18516</v>
      </c>
      <c r="K3442" s="59" t="s">
        <v>29707</v>
      </c>
      <c r="L3442" s="59" t="s">
        <v>18516</v>
      </c>
      <c r="M3442" s="59" t="s">
        <v>18516</v>
      </c>
    </row>
    <row r="3443" spans="1:18" s="59" customFormat="1" ht="14.25">
      <c r="A3443" s="59" t="s">
        <v>34108</v>
      </c>
      <c r="B3443" s="59" t="s">
        <v>34107</v>
      </c>
      <c r="C3443" s="59" t="s">
        <v>31203</v>
      </c>
      <c r="D3443" s="59" t="s">
        <v>31204</v>
      </c>
      <c r="E3443" s="164">
        <v>112</v>
      </c>
      <c r="F3443" s="164">
        <v>67</v>
      </c>
      <c r="G3443" s="165">
        <v>0.59</v>
      </c>
      <c r="H3443" s="59" t="s">
        <v>33134</v>
      </c>
      <c r="I3443" s="164">
        <v>45.24</v>
      </c>
      <c r="J3443" s="164">
        <v>112.24</v>
      </c>
      <c r="K3443" s="59">
        <v>23</v>
      </c>
      <c r="L3443" s="59" t="s">
        <v>18516</v>
      </c>
      <c r="M3443" s="59" t="s">
        <v>18516</v>
      </c>
    </row>
    <row r="3444" spans="1:18" s="59" customFormat="1" ht="14.25">
      <c r="A3444" s="59" t="s">
        <v>34109</v>
      </c>
      <c r="B3444" s="59" t="s">
        <v>34110</v>
      </c>
      <c r="C3444" s="59" t="s">
        <v>31203</v>
      </c>
      <c r="D3444" s="59" t="s">
        <v>31204</v>
      </c>
      <c r="E3444" s="164">
        <v>149.9</v>
      </c>
      <c r="F3444" s="164">
        <v>50</v>
      </c>
      <c r="G3444" s="165">
        <v>0.33</v>
      </c>
      <c r="H3444" s="59" t="s">
        <v>33134</v>
      </c>
      <c r="I3444" s="164">
        <v>88.82</v>
      </c>
      <c r="J3444" s="164">
        <v>138.82</v>
      </c>
      <c r="K3444" s="59">
        <v>12</v>
      </c>
      <c r="L3444" s="59" t="s">
        <v>18516</v>
      </c>
      <c r="M3444" s="59" t="s">
        <v>18516</v>
      </c>
    </row>
    <row r="3445" spans="1:18" s="59" customFormat="1" ht="14.25">
      <c r="A3445" s="59" t="s">
        <v>34111</v>
      </c>
      <c r="B3445" s="59" t="s">
        <v>34110</v>
      </c>
      <c r="C3445" s="59" t="s">
        <v>31203</v>
      </c>
      <c r="D3445" s="59" t="s">
        <v>31204</v>
      </c>
      <c r="E3445" s="59" t="s">
        <v>18516</v>
      </c>
      <c r="F3445" s="59" t="s">
        <v>18516</v>
      </c>
      <c r="G3445" s="59" t="s">
        <v>18516</v>
      </c>
      <c r="H3445" s="59" t="s">
        <v>18516</v>
      </c>
      <c r="I3445" s="59" t="s">
        <v>18516</v>
      </c>
      <c r="J3445" s="59" t="s">
        <v>18516</v>
      </c>
      <c r="K3445" s="59" t="s">
        <v>29707</v>
      </c>
      <c r="L3445" s="59" t="s">
        <v>18516</v>
      </c>
      <c r="M3445" s="59" t="s">
        <v>18516</v>
      </c>
    </row>
    <row r="3446" spans="1:18" s="59" customFormat="1" ht="14.25">
      <c r="A3446" s="59" t="s">
        <v>15688</v>
      </c>
      <c r="B3446" s="59" t="s">
        <v>34112</v>
      </c>
      <c r="C3446" s="59" t="s">
        <v>34113</v>
      </c>
      <c r="D3446" s="59" t="s">
        <v>34114</v>
      </c>
      <c r="E3446" s="59" t="s">
        <v>18516</v>
      </c>
      <c r="F3446" s="59" t="s">
        <v>18516</v>
      </c>
      <c r="G3446" s="59" t="s">
        <v>18516</v>
      </c>
      <c r="H3446" s="59" t="s">
        <v>18516</v>
      </c>
      <c r="I3446" s="59" t="s">
        <v>18516</v>
      </c>
      <c r="J3446" s="59" t="s">
        <v>18516</v>
      </c>
      <c r="K3446" s="59" t="s">
        <v>29707</v>
      </c>
      <c r="L3446" s="59" t="s">
        <v>18516</v>
      </c>
      <c r="M3446" s="59" t="s">
        <v>18516</v>
      </c>
    </row>
    <row r="3447" spans="1:18" s="59" customFormat="1" ht="14.25">
      <c r="A3447" s="59" t="s">
        <v>26862</v>
      </c>
      <c r="B3447" s="59" t="s">
        <v>34115</v>
      </c>
      <c r="C3447" s="59" t="s">
        <v>29509</v>
      </c>
      <c r="D3447" s="59" t="s">
        <v>29510</v>
      </c>
      <c r="E3447" s="164">
        <v>230</v>
      </c>
      <c r="F3447" s="164">
        <v>200</v>
      </c>
      <c r="G3447" s="165">
        <v>0.86</v>
      </c>
      <c r="H3447" s="59" t="s">
        <v>18516</v>
      </c>
      <c r="I3447" s="164">
        <v>98.72</v>
      </c>
      <c r="J3447" s="164">
        <v>298.72</v>
      </c>
      <c r="K3447" s="59">
        <v>9</v>
      </c>
      <c r="L3447" s="59" t="s">
        <v>18516</v>
      </c>
      <c r="M3447" s="59" t="s">
        <v>18516</v>
      </c>
    </row>
    <row r="3448" spans="1:18" s="59" customFormat="1" ht="14.25">
      <c r="A3448" s="59" t="s">
        <v>26859</v>
      </c>
      <c r="B3448" s="59" t="s">
        <v>34116</v>
      </c>
      <c r="C3448" s="59" t="s">
        <v>29509</v>
      </c>
      <c r="D3448" s="59" t="s">
        <v>29510</v>
      </c>
      <c r="E3448" s="164">
        <v>230</v>
      </c>
      <c r="F3448" s="164">
        <v>200</v>
      </c>
      <c r="G3448" s="165">
        <v>0.86</v>
      </c>
      <c r="H3448" s="59" t="s">
        <v>18516</v>
      </c>
      <c r="I3448" s="164">
        <v>98.72</v>
      </c>
      <c r="J3448" s="164">
        <v>298.72</v>
      </c>
      <c r="K3448" s="59">
        <v>67</v>
      </c>
      <c r="L3448" s="59" t="s">
        <v>18516</v>
      </c>
      <c r="M3448" s="59" t="s">
        <v>18516</v>
      </c>
    </row>
    <row r="3449" spans="1:18" s="59" customFormat="1" ht="14.25">
      <c r="A3449" s="59" t="s">
        <v>26865</v>
      </c>
      <c r="B3449" s="59" t="s">
        <v>34117</v>
      </c>
      <c r="C3449" s="59" t="s">
        <v>29509</v>
      </c>
      <c r="D3449" s="59" t="s">
        <v>29510</v>
      </c>
      <c r="E3449" s="164">
        <v>230</v>
      </c>
      <c r="F3449" s="164">
        <v>200</v>
      </c>
      <c r="G3449" s="165">
        <v>0.86</v>
      </c>
      <c r="H3449" s="59" t="s">
        <v>18516</v>
      </c>
      <c r="I3449" s="164">
        <v>98.72</v>
      </c>
      <c r="J3449" s="164">
        <v>298.72</v>
      </c>
      <c r="K3449" s="59">
        <v>17</v>
      </c>
      <c r="L3449" s="59" t="s">
        <v>29439</v>
      </c>
      <c r="M3449" s="59" t="s">
        <v>29902</v>
      </c>
    </row>
    <row r="3450" spans="1:18" s="59" customFormat="1" ht="14.25">
      <c r="A3450" s="59" t="s">
        <v>26850</v>
      </c>
      <c r="B3450" s="59" t="s">
        <v>34118</v>
      </c>
      <c r="C3450" s="59" t="s">
        <v>34119</v>
      </c>
      <c r="D3450" s="59" t="s">
        <v>34120</v>
      </c>
      <c r="E3450" s="164">
        <v>50.88</v>
      </c>
      <c r="F3450" s="164">
        <v>50.88</v>
      </c>
      <c r="G3450" s="59" t="s">
        <v>18516</v>
      </c>
      <c r="H3450" s="59" t="s">
        <v>18516</v>
      </c>
      <c r="I3450" s="164">
        <v>37.63</v>
      </c>
      <c r="J3450" s="164">
        <v>88.51</v>
      </c>
      <c r="K3450" s="59">
        <v>54</v>
      </c>
      <c r="L3450" s="59" t="s">
        <v>18516</v>
      </c>
      <c r="M3450" s="59" t="s">
        <v>18516</v>
      </c>
    </row>
    <row r="3451" spans="1:18" s="59" customFormat="1" ht="14.25">
      <c r="A3451" s="59" t="s">
        <v>26853</v>
      </c>
      <c r="B3451" s="59" t="s">
        <v>34121</v>
      </c>
      <c r="C3451" s="59" t="s">
        <v>34119</v>
      </c>
      <c r="D3451" s="59" t="s">
        <v>34120</v>
      </c>
      <c r="E3451" s="164">
        <v>75</v>
      </c>
      <c r="F3451" s="164">
        <v>71</v>
      </c>
      <c r="G3451" s="165">
        <v>0.94</v>
      </c>
      <c r="H3451" s="59" t="s">
        <v>34122</v>
      </c>
      <c r="I3451" s="164">
        <v>37.63</v>
      </c>
      <c r="J3451" s="164">
        <v>108.63</v>
      </c>
      <c r="K3451" s="59">
        <v>270</v>
      </c>
      <c r="L3451" s="59" t="s">
        <v>18516</v>
      </c>
      <c r="M3451" s="59" t="s">
        <v>18516</v>
      </c>
    </row>
    <row r="3452" spans="1:18" s="59" customFormat="1" ht="14.25">
      <c r="A3452" s="59" t="s">
        <v>26856</v>
      </c>
      <c r="B3452" s="59" t="s">
        <v>34123</v>
      </c>
      <c r="C3452" s="59" t="s">
        <v>34119</v>
      </c>
      <c r="D3452" s="59" t="s">
        <v>34120</v>
      </c>
      <c r="E3452" s="164">
        <v>75</v>
      </c>
      <c r="F3452" s="164">
        <v>71</v>
      </c>
      <c r="G3452" s="165">
        <v>0.94</v>
      </c>
      <c r="H3452" s="59" t="s">
        <v>34122</v>
      </c>
      <c r="I3452" s="164">
        <v>37.63</v>
      </c>
      <c r="J3452" s="164">
        <v>108.63</v>
      </c>
      <c r="K3452" s="59">
        <v>355</v>
      </c>
      <c r="L3452" s="59" t="s">
        <v>18516</v>
      </c>
      <c r="M3452" s="59" t="s">
        <v>18516</v>
      </c>
    </row>
    <row r="3453" spans="1:18" s="59" customFormat="1" ht="14.25">
      <c r="A3453" s="59" t="s">
        <v>26829</v>
      </c>
      <c r="B3453" s="59" t="s">
        <v>34124</v>
      </c>
      <c r="C3453" s="59" t="s">
        <v>30100</v>
      </c>
      <c r="D3453" s="59" t="s">
        <v>30101</v>
      </c>
      <c r="E3453" s="164">
        <v>119.99</v>
      </c>
      <c r="F3453" s="164">
        <v>108</v>
      </c>
      <c r="G3453" s="165">
        <v>0.9</v>
      </c>
      <c r="H3453" s="59" t="s">
        <v>30115</v>
      </c>
      <c r="I3453" s="164">
        <v>88.67</v>
      </c>
      <c r="J3453" s="164">
        <v>196.67</v>
      </c>
      <c r="K3453" s="59">
        <v>24</v>
      </c>
      <c r="L3453" s="59" t="s">
        <v>18516</v>
      </c>
      <c r="M3453" s="59" t="s">
        <v>18516</v>
      </c>
    </row>
    <row r="3454" spans="1:18" s="59" customFormat="1" ht="14.25">
      <c r="A3454" s="59" t="s">
        <v>26683</v>
      </c>
      <c r="B3454" s="59" t="s">
        <v>34125</v>
      </c>
      <c r="C3454" s="59" t="s">
        <v>30281</v>
      </c>
      <c r="D3454" s="59" t="s">
        <v>30282</v>
      </c>
      <c r="E3454" s="59" t="s">
        <v>18516</v>
      </c>
      <c r="F3454" s="59" t="s">
        <v>18516</v>
      </c>
      <c r="G3454" s="59" t="s">
        <v>18516</v>
      </c>
      <c r="H3454" s="59" t="s">
        <v>18516</v>
      </c>
      <c r="I3454" s="59" t="s">
        <v>18516</v>
      </c>
      <c r="J3454" s="59" t="s">
        <v>18516</v>
      </c>
      <c r="K3454" s="59" t="s">
        <v>29707</v>
      </c>
      <c r="L3454" s="59" t="s">
        <v>18516</v>
      </c>
      <c r="M3454" s="59" t="s">
        <v>18516</v>
      </c>
    </row>
    <row r="3455" spans="1:18" s="59" customFormat="1" ht="14.25">
      <c r="A3455" s="59" t="s">
        <v>26686</v>
      </c>
      <c r="B3455" s="59" t="s">
        <v>34126</v>
      </c>
      <c r="C3455" s="59" t="s">
        <v>30281</v>
      </c>
      <c r="D3455" s="59" t="s">
        <v>30282</v>
      </c>
      <c r="E3455" s="59" t="s">
        <v>18516</v>
      </c>
      <c r="F3455" s="59" t="s">
        <v>18516</v>
      </c>
      <c r="G3455" s="59" t="s">
        <v>18516</v>
      </c>
      <c r="H3455" s="59" t="s">
        <v>18516</v>
      </c>
      <c r="I3455" s="59" t="s">
        <v>18516</v>
      </c>
      <c r="J3455" s="59" t="s">
        <v>18516</v>
      </c>
      <c r="K3455" s="59" t="s">
        <v>29707</v>
      </c>
      <c r="L3455" s="59" t="s">
        <v>18516</v>
      </c>
      <c r="M3455" s="59" t="s">
        <v>18516</v>
      </c>
    </row>
    <row r="3456" spans="1:18" s="59" customFormat="1" ht="14.25">
      <c r="A3456" s="59" t="s">
        <v>26775</v>
      </c>
      <c r="B3456" s="59" t="s">
        <v>34127</v>
      </c>
      <c r="C3456" s="59" t="s">
        <v>29599</v>
      </c>
      <c r="D3456" s="59" t="s">
        <v>29600</v>
      </c>
      <c r="E3456" s="59" t="s">
        <v>18516</v>
      </c>
      <c r="F3456" s="59" t="s">
        <v>18516</v>
      </c>
      <c r="G3456" s="59" t="s">
        <v>18516</v>
      </c>
      <c r="H3456" s="59" t="s">
        <v>18516</v>
      </c>
      <c r="I3456" s="59" t="s">
        <v>18516</v>
      </c>
      <c r="J3456" s="59" t="s">
        <v>18516</v>
      </c>
      <c r="K3456" s="59" t="s">
        <v>29707</v>
      </c>
      <c r="L3456" s="59" t="s">
        <v>18516</v>
      </c>
      <c r="M3456" s="59" t="s">
        <v>18516</v>
      </c>
    </row>
    <row r="3457" spans="1:13" s="59" customFormat="1" ht="14.25">
      <c r="A3457" s="59" t="s">
        <v>26781</v>
      </c>
      <c r="B3457" s="59" t="s">
        <v>34128</v>
      </c>
      <c r="C3457" s="59" t="s">
        <v>29599</v>
      </c>
      <c r="D3457" s="59" t="s">
        <v>29600</v>
      </c>
      <c r="E3457" s="164">
        <v>76</v>
      </c>
      <c r="F3457" s="164">
        <v>76</v>
      </c>
      <c r="G3457" s="59" t="s">
        <v>18516</v>
      </c>
      <c r="H3457" s="59" t="s">
        <v>18516</v>
      </c>
      <c r="I3457" s="164">
        <v>41.9</v>
      </c>
      <c r="J3457" s="164">
        <v>117.9</v>
      </c>
      <c r="K3457" s="59">
        <v>1</v>
      </c>
      <c r="L3457" s="59" t="s">
        <v>18516</v>
      </c>
      <c r="M3457" s="59" t="s">
        <v>18516</v>
      </c>
    </row>
    <row r="3458" spans="1:13" s="59" customFormat="1" ht="14.25">
      <c r="A3458" s="59" t="s">
        <v>26778</v>
      </c>
      <c r="B3458" s="59" t="s">
        <v>34129</v>
      </c>
      <c r="C3458" s="59" t="s">
        <v>29599</v>
      </c>
      <c r="D3458" s="59" t="s">
        <v>29600</v>
      </c>
      <c r="E3458" s="59" t="s">
        <v>18516</v>
      </c>
      <c r="F3458" s="59" t="s">
        <v>18516</v>
      </c>
      <c r="G3458" s="59" t="s">
        <v>18516</v>
      </c>
      <c r="H3458" s="59" t="s">
        <v>18516</v>
      </c>
      <c r="I3458" s="59" t="s">
        <v>18516</v>
      </c>
      <c r="J3458" s="59" t="s">
        <v>18516</v>
      </c>
      <c r="K3458" s="59" t="s">
        <v>29707</v>
      </c>
      <c r="L3458" s="59" t="s">
        <v>18516</v>
      </c>
      <c r="M3458" s="59" t="s">
        <v>18516</v>
      </c>
    </row>
    <row r="3459" spans="1:13" s="59" customFormat="1" ht="14.25">
      <c r="A3459" s="59" t="s">
        <v>26784</v>
      </c>
      <c r="B3459" s="59" t="s">
        <v>34130</v>
      </c>
      <c r="C3459" s="59" t="s">
        <v>29599</v>
      </c>
      <c r="D3459" s="59" t="s">
        <v>29600</v>
      </c>
      <c r="E3459" s="164">
        <v>63</v>
      </c>
      <c r="F3459" s="164">
        <v>63</v>
      </c>
      <c r="G3459" s="59" t="s">
        <v>18516</v>
      </c>
      <c r="H3459" s="59" t="s">
        <v>18516</v>
      </c>
      <c r="I3459" s="164">
        <v>38.41</v>
      </c>
      <c r="J3459" s="164">
        <v>101.41</v>
      </c>
      <c r="K3459" s="59">
        <v>1</v>
      </c>
      <c r="L3459" s="59" t="s">
        <v>18516</v>
      </c>
      <c r="M3459" s="59" t="s">
        <v>18516</v>
      </c>
    </row>
    <row r="3460" spans="1:13" s="59" customFormat="1" ht="14.25">
      <c r="A3460" s="59" t="s">
        <v>24609</v>
      </c>
      <c r="B3460" s="59" t="s">
        <v>34131</v>
      </c>
      <c r="C3460" s="59" t="s">
        <v>29940</v>
      </c>
      <c r="D3460" s="59" t="s">
        <v>29941</v>
      </c>
      <c r="E3460" s="164">
        <v>398</v>
      </c>
      <c r="F3460" s="164">
        <v>378</v>
      </c>
      <c r="G3460" s="165">
        <v>0.94</v>
      </c>
      <c r="H3460" s="59" t="s">
        <v>29914</v>
      </c>
      <c r="I3460" s="164">
        <v>209.8</v>
      </c>
      <c r="J3460" s="164">
        <v>587.8</v>
      </c>
      <c r="K3460" s="59">
        <v>29</v>
      </c>
      <c r="L3460" s="59" t="s">
        <v>18516</v>
      </c>
      <c r="M3460" s="59" t="s">
        <v>18516</v>
      </c>
    </row>
    <row r="3461" spans="1:13" s="59" customFormat="1" ht="14.25">
      <c r="A3461" s="59" t="s">
        <v>24606</v>
      </c>
      <c r="B3461" s="59" t="s">
        <v>34132</v>
      </c>
      <c r="C3461" s="59" t="s">
        <v>29940</v>
      </c>
      <c r="D3461" s="59" t="s">
        <v>29941</v>
      </c>
      <c r="E3461" s="164">
        <v>398</v>
      </c>
      <c r="F3461" s="164">
        <v>388</v>
      </c>
      <c r="G3461" s="165">
        <v>0.97</v>
      </c>
      <c r="H3461" s="59" t="s">
        <v>18516</v>
      </c>
      <c r="I3461" s="164">
        <v>209.8</v>
      </c>
      <c r="J3461" s="164">
        <v>597.8</v>
      </c>
      <c r="K3461" s="59">
        <v>37</v>
      </c>
      <c r="L3461" s="59" t="s">
        <v>18516</v>
      </c>
      <c r="M3461" s="59" t="s">
        <v>18516</v>
      </c>
    </row>
    <row r="3462" spans="1:13" s="59" customFormat="1" ht="14.25">
      <c r="A3462" s="59" t="s">
        <v>24587</v>
      </c>
      <c r="B3462" s="59" t="s">
        <v>34133</v>
      </c>
      <c r="C3462" s="59" t="s">
        <v>29940</v>
      </c>
      <c r="D3462" s="59" t="s">
        <v>29941</v>
      </c>
      <c r="E3462" s="164">
        <v>199</v>
      </c>
      <c r="F3462" s="164">
        <v>189</v>
      </c>
      <c r="G3462" s="165">
        <v>0.94</v>
      </c>
      <c r="H3462" s="59" t="s">
        <v>29914</v>
      </c>
      <c r="I3462" s="164">
        <v>104.9</v>
      </c>
      <c r="J3462" s="164">
        <v>293.9</v>
      </c>
      <c r="K3462" s="59">
        <v>59</v>
      </c>
      <c r="L3462" s="59" t="s">
        <v>18516</v>
      </c>
      <c r="M3462" s="59" t="s">
        <v>18516</v>
      </c>
    </row>
    <row r="3463" spans="1:13" s="59" customFormat="1" ht="14.25">
      <c r="A3463" s="59" t="s">
        <v>25324</v>
      </c>
      <c r="B3463" s="59" t="s">
        <v>34134</v>
      </c>
      <c r="C3463" s="59" t="s">
        <v>29509</v>
      </c>
      <c r="D3463" s="59" t="s">
        <v>29510</v>
      </c>
      <c r="E3463" s="59" t="s">
        <v>18516</v>
      </c>
      <c r="F3463" s="59" t="s">
        <v>18516</v>
      </c>
      <c r="G3463" s="59" t="s">
        <v>18516</v>
      </c>
      <c r="H3463" s="59" t="s">
        <v>18516</v>
      </c>
      <c r="I3463" s="59" t="s">
        <v>18516</v>
      </c>
      <c r="J3463" s="59" t="s">
        <v>18516</v>
      </c>
      <c r="K3463" s="59" t="s">
        <v>29707</v>
      </c>
      <c r="L3463" s="59" t="s">
        <v>18516</v>
      </c>
      <c r="M3463" s="59" t="s">
        <v>18516</v>
      </c>
    </row>
    <row r="3464" spans="1:13" s="59" customFormat="1" ht="14.25">
      <c r="A3464" s="59" t="s">
        <v>25321</v>
      </c>
      <c r="B3464" s="59" t="s">
        <v>34135</v>
      </c>
      <c r="C3464" s="59" t="s">
        <v>29509</v>
      </c>
      <c r="D3464" s="59" t="s">
        <v>29510</v>
      </c>
      <c r="E3464" s="59" t="s">
        <v>18516</v>
      </c>
      <c r="F3464" s="59" t="s">
        <v>18516</v>
      </c>
      <c r="G3464" s="59" t="s">
        <v>18516</v>
      </c>
      <c r="H3464" s="59" t="s">
        <v>18516</v>
      </c>
      <c r="I3464" s="59" t="s">
        <v>18516</v>
      </c>
      <c r="J3464" s="59" t="s">
        <v>18516</v>
      </c>
      <c r="K3464" s="59" t="s">
        <v>29707</v>
      </c>
      <c r="L3464" s="59" t="s">
        <v>18516</v>
      </c>
      <c r="M3464" s="59" t="s">
        <v>18516</v>
      </c>
    </row>
    <row r="3465" spans="1:13" s="59" customFormat="1" ht="14.25">
      <c r="A3465" s="59" t="s">
        <v>24329</v>
      </c>
      <c r="B3465" s="59" t="s">
        <v>34136</v>
      </c>
      <c r="C3465" s="59" t="s">
        <v>29513</v>
      </c>
      <c r="D3465" s="59" t="s">
        <v>29514</v>
      </c>
      <c r="E3465" s="164">
        <v>137</v>
      </c>
      <c r="F3465" s="164">
        <v>120</v>
      </c>
      <c r="G3465" s="165">
        <v>0.87</v>
      </c>
      <c r="H3465" s="59" t="s">
        <v>18516</v>
      </c>
      <c r="I3465" s="164">
        <v>88.01</v>
      </c>
      <c r="J3465" s="164">
        <v>208.01</v>
      </c>
      <c r="K3465" s="59">
        <v>0</v>
      </c>
      <c r="L3465" s="59" t="s">
        <v>18516</v>
      </c>
      <c r="M3465" s="59" t="s">
        <v>18516</v>
      </c>
    </row>
    <row r="3466" spans="1:13" s="59" customFormat="1" ht="14.25">
      <c r="A3466" s="59" t="s">
        <v>24332</v>
      </c>
      <c r="B3466" s="59" t="s">
        <v>34137</v>
      </c>
      <c r="C3466" s="59" t="s">
        <v>29513</v>
      </c>
      <c r="D3466" s="59" t="s">
        <v>29514</v>
      </c>
      <c r="E3466" s="59" t="s">
        <v>18516</v>
      </c>
      <c r="F3466" s="59" t="s">
        <v>18516</v>
      </c>
      <c r="G3466" s="59" t="s">
        <v>18516</v>
      </c>
      <c r="H3466" s="59" t="s">
        <v>18516</v>
      </c>
      <c r="I3466" s="59" t="s">
        <v>18516</v>
      </c>
      <c r="J3466" s="59" t="s">
        <v>18516</v>
      </c>
      <c r="K3466" s="59" t="s">
        <v>29707</v>
      </c>
      <c r="L3466" s="59" t="s">
        <v>18516</v>
      </c>
      <c r="M3466" s="59" t="s">
        <v>18516</v>
      </c>
    </row>
    <row r="3467" spans="1:13" s="59" customFormat="1" ht="14.25">
      <c r="A3467" s="59" t="s">
        <v>24335</v>
      </c>
      <c r="B3467" s="59" t="s">
        <v>34138</v>
      </c>
      <c r="C3467" s="59" t="s">
        <v>29513</v>
      </c>
      <c r="D3467" s="59" t="s">
        <v>29514</v>
      </c>
      <c r="E3467" s="59" t="s">
        <v>18516</v>
      </c>
      <c r="F3467" s="59" t="s">
        <v>18516</v>
      </c>
      <c r="G3467" s="59" t="s">
        <v>18516</v>
      </c>
      <c r="H3467" s="59" t="s">
        <v>18516</v>
      </c>
      <c r="I3467" s="59" t="s">
        <v>18516</v>
      </c>
      <c r="J3467" s="59" t="s">
        <v>18516</v>
      </c>
      <c r="K3467" s="59" t="s">
        <v>29707</v>
      </c>
      <c r="L3467" s="59" t="s">
        <v>18516</v>
      </c>
      <c r="M3467" s="59" t="s">
        <v>18516</v>
      </c>
    </row>
    <row r="3468" spans="1:13" s="59" customFormat="1" ht="14.25">
      <c r="A3468" s="59" t="s">
        <v>24338</v>
      </c>
      <c r="B3468" s="59" t="s">
        <v>34139</v>
      </c>
      <c r="C3468" s="59" t="s">
        <v>29513</v>
      </c>
      <c r="D3468" s="59" t="s">
        <v>29514</v>
      </c>
      <c r="E3468" s="59" t="s">
        <v>18516</v>
      </c>
      <c r="F3468" s="59" t="s">
        <v>18516</v>
      </c>
      <c r="G3468" s="59" t="s">
        <v>18516</v>
      </c>
      <c r="H3468" s="59" t="s">
        <v>18516</v>
      </c>
      <c r="I3468" s="59" t="s">
        <v>18516</v>
      </c>
      <c r="J3468" s="59" t="s">
        <v>18516</v>
      </c>
      <c r="K3468" s="59" t="s">
        <v>29707</v>
      </c>
      <c r="L3468" s="59" t="s">
        <v>18516</v>
      </c>
      <c r="M3468" s="59" t="s">
        <v>18516</v>
      </c>
    </row>
    <row r="3469" spans="1:13" s="59" customFormat="1" ht="14.25">
      <c r="A3469" s="59" t="s">
        <v>16049</v>
      </c>
      <c r="B3469" s="59" t="s">
        <v>34140</v>
      </c>
      <c r="C3469" s="59" t="s">
        <v>29619</v>
      </c>
      <c r="D3469" s="59" t="s">
        <v>29620</v>
      </c>
      <c r="E3469" s="59" t="s">
        <v>18516</v>
      </c>
      <c r="F3469" s="59" t="s">
        <v>18516</v>
      </c>
      <c r="G3469" s="59" t="s">
        <v>18516</v>
      </c>
      <c r="H3469" s="59" t="s">
        <v>18516</v>
      </c>
      <c r="I3469" s="59" t="s">
        <v>18516</v>
      </c>
      <c r="J3469" s="59" t="s">
        <v>18516</v>
      </c>
      <c r="K3469" s="59" t="s">
        <v>29707</v>
      </c>
      <c r="L3469" s="59" t="s">
        <v>18516</v>
      </c>
      <c r="M3469" s="59" t="s">
        <v>18516</v>
      </c>
    </row>
    <row r="3470" spans="1:13" s="59" customFormat="1" ht="14.25">
      <c r="A3470" s="59" t="s">
        <v>16052</v>
      </c>
      <c r="B3470" s="59" t="s">
        <v>34141</v>
      </c>
      <c r="C3470" s="59" t="s">
        <v>29619</v>
      </c>
      <c r="D3470" s="59" t="s">
        <v>29620</v>
      </c>
      <c r="E3470" s="59" t="s">
        <v>18516</v>
      </c>
      <c r="F3470" s="59" t="s">
        <v>18516</v>
      </c>
      <c r="G3470" s="59" t="s">
        <v>18516</v>
      </c>
      <c r="H3470" s="59" t="s">
        <v>18516</v>
      </c>
      <c r="I3470" s="59" t="s">
        <v>18516</v>
      </c>
      <c r="J3470" s="59" t="s">
        <v>18516</v>
      </c>
      <c r="K3470" s="59" t="s">
        <v>29707</v>
      </c>
      <c r="L3470" s="59" t="s">
        <v>18516</v>
      </c>
      <c r="M3470" s="59" t="s">
        <v>18516</v>
      </c>
    </row>
    <row r="3471" spans="1:13" s="59" customFormat="1" ht="14.25">
      <c r="A3471" s="59" t="s">
        <v>26739</v>
      </c>
      <c r="B3471" s="59" t="s">
        <v>34142</v>
      </c>
      <c r="C3471" s="59" t="s">
        <v>34143</v>
      </c>
      <c r="D3471" s="59" t="s">
        <v>34144</v>
      </c>
      <c r="E3471" s="59" t="s">
        <v>18516</v>
      </c>
      <c r="F3471" s="59" t="s">
        <v>18516</v>
      </c>
      <c r="G3471" s="59" t="s">
        <v>18516</v>
      </c>
      <c r="H3471" s="59" t="s">
        <v>18516</v>
      </c>
      <c r="I3471" s="59" t="s">
        <v>18516</v>
      </c>
      <c r="J3471" s="59" t="s">
        <v>18516</v>
      </c>
      <c r="K3471" s="59" t="s">
        <v>29707</v>
      </c>
      <c r="L3471" s="59" t="s">
        <v>18516</v>
      </c>
      <c r="M3471" s="59" t="s">
        <v>18516</v>
      </c>
    </row>
    <row r="3472" spans="1:13" s="59" customFormat="1" ht="14.25">
      <c r="A3472" s="59" t="s">
        <v>26680</v>
      </c>
      <c r="B3472" s="59" t="s">
        <v>34145</v>
      </c>
      <c r="C3472" s="59" t="s">
        <v>30281</v>
      </c>
      <c r="D3472" s="59" t="s">
        <v>30282</v>
      </c>
      <c r="E3472" s="59" t="s">
        <v>18516</v>
      </c>
      <c r="F3472" s="59" t="s">
        <v>18516</v>
      </c>
      <c r="G3472" s="59" t="s">
        <v>18516</v>
      </c>
      <c r="H3472" s="59" t="s">
        <v>18516</v>
      </c>
      <c r="I3472" s="59" t="s">
        <v>18516</v>
      </c>
      <c r="J3472" s="59" t="s">
        <v>18516</v>
      </c>
      <c r="K3472" s="59" t="s">
        <v>29707</v>
      </c>
      <c r="L3472" s="59" t="s">
        <v>18516</v>
      </c>
      <c r="M3472" s="59" t="s">
        <v>18516</v>
      </c>
    </row>
    <row r="3473" spans="1:13" s="59" customFormat="1" ht="14.25">
      <c r="A3473" s="59" t="s">
        <v>26677</v>
      </c>
      <c r="B3473" s="59" t="s">
        <v>34146</v>
      </c>
      <c r="C3473" s="59" t="s">
        <v>30281</v>
      </c>
      <c r="D3473" s="59" t="s">
        <v>30282</v>
      </c>
      <c r="E3473" s="59" t="s">
        <v>18516</v>
      </c>
      <c r="F3473" s="59" t="s">
        <v>18516</v>
      </c>
      <c r="G3473" s="59" t="s">
        <v>18516</v>
      </c>
      <c r="H3473" s="59" t="s">
        <v>18516</v>
      </c>
      <c r="I3473" s="59" t="s">
        <v>18516</v>
      </c>
      <c r="J3473" s="59" t="s">
        <v>18516</v>
      </c>
      <c r="K3473" s="59" t="s">
        <v>29707</v>
      </c>
      <c r="L3473" s="59" t="s">
        <v>18516</v>
      </c>
      <c r="M3473" s="59" t="s">
        <v>18516</v>
      </c>
    </row>
    <row r="3474" spans="1:13" s="59" customFormat="1" ht="14.25">
      <c r="A3474" s="59" t="s">
        <v>26742</v>
      </c>
      <c r="B3474" s="59" t="s">
        <v>34147</v>
      </c>
      <c r="C3474" s="59" t="s">
        <v>34143</v>
      </c>
      <c r="D3474" s="59" t="s">
        <v>34144</v>
      </c>
      <c r="E3474" s="59" t="s">
        <v>18516</v>
      </c>
      <c r="F3474" s="59" t="s">
        <v>18516</v>
      </c>
      <c r="G3474" s="59" t="s">
        <v>18516</v>
      </c>
      <c r="H3474" s="59" t="s">
        <v>18516</v>
      </c>
      <c r="I3474" s="59" t="s">
        <v>18516</v>
      </c>
      <c r="J3474" s="59" t="s">
        <v>18516</v>
      </c>
      <c r="K3474" s="59" t="s">
        <v>29707</v>
      </c>
      <c r="L3474" s="59" t="s">
        <v>18516</v>
      </c>
      <c r="M3474" s="59" t="s">
        <v>18516</v>
      </c>
    </row>
    <row r="3475" spans="1:13" s="59" customFormat="1" ht="14.25">
      <c r="A3475" s="59" t="s">
        <v>26745</v>
      </c>
      <c r="B3475" s="59" t="s">
        <v>34148</v>
      </c>
      <c r="C3475" s="59" t="s">
        <v>34143</v>
      </c>
      <c r="D3475" s="59" t="s">
        <v>34144</v>
      </c>
      <c r="E3475" s="59" t="s">
        <v>18516</v>
      </c>
      <c r="F3475" s="59" t="s">
        <v>18516</v>
      </c>
      <c r="G3475" s="59" t="s">
        <v>18516</v>
      </c>
      <c r="H3475" s="59" t="s">
        <v>18516</v>
      </c>
      <c r="I3475" s="59" t="s">
        <v>18516</v>
      </c>
      <c r="J3475" s="59" t="s">
        <v>18516</v>
      </c>
      <c r="K3475" s="59" t="s">
        <v>29707</v>
      </c>
      <c r="L3475" s="59" t="s">
        <v>18516</v>
      </c>
      <c r="M3475" s="59" t="s">
        <v>18516</v>
      </c>
    </row>
    <row r="3476" spans="1:13" s="59" customFormat="1" ht="14.25">
      <c r="A3476" s="59" t="s">
        <v>24326</v>
      </c>
      <c r="B3476" s="59" t="s">
        <v>34149</v>
      </c>
      <c r="C3476" s="59" t="s">
        <v>29940</v>
      </c>
      <c r="D3476" s="59" t="s">
        <v>29941</v>
      </c>
      <c r="E3476" s="164">
        <v>299</v>
      </c>
      <c r="F3476" s="164">
        <v>279</v>
      </c>
      <c r="G3476" s="165">
        <v>0.93</v>
      </c>
      <c r="H3476" s="59" t="s">
        <v>29914</v>
      </c>
      <c r="I3476" s="164">
        <v>106.08</v>
      </c>
      <c r="J3476" s="164">
        <v>385.08</v>
      </c>
      <c r="K3476" s="59">
        <v>116</v>
      </c>
      <c r="L3476" s="59" t="s">
        <v>18516</v>
      </c>
      <c r="M3476" s="59" t="s">
        <v>18516</v>
      </c>
    </row>
    <row r="3477" spans="1:13" s="59" customFormat="1" ht="14.25">
      <c r="A3477" s="59" t="s">
        <v>24320</v>
      </c>
      <c r="B3477" s="59" t="s">
        <v>34150</v>
      </c>
      <c r="C3477" s="59" t="s">
        <v>29940</v>
      </c>
      <c r="D3477" s="59" t="s">
        <v>29941</v>
      </c>
      <c r="E3477" s="164">
        <v>299</v>
      </c>
      <c r="F3477" s="164">
        <v>279</v>
      </c>
      <c r="G3477" s="165">
        <v>0.93</v>
      </c>
      <c r="H3477" s="59" t="s">
        <v>29914</v>
      </c>
      <c r="I3477" s="164">
        <v>106.08</v>
      </c>
      <c r="J3477" s="164">
        <v>385.08</v>
      </c>
      <c r="K3477" s="59">
        <v>117</v>
      </c>
      <c r="L3477" s="59" t="s">
        <v>18516</v>
      </c>
      <c r="M3477" s="59" t="s">
        <v>18516</v>
      </c>
    </row>
    <row r="3478" spans="1:13" s="59" customFormat="1" ht="14.25">
      <c r="A3478" s="59" t="s">
        <v>24323</v>
      </c>
      <c r="B3478" s="59" t="s">
        <v>34151</v>
      </c>
      <c r="C3478" s="59" t="s">
        <v>29940</v>
      </c>
      <c r="D3478" s="59" t="s">
        <v>29941</v>
      </c>
      <c r="E3478" s="164">
        <v>299</v>
      </c>
      <c r="F3478" s="164">
        <v>279</v>
      </c>
      <c r="G3478" s="165">
        <v>0.93</v>
      </c>
      <c r="H3478" s="59" t="s">
        <v>29914</v>
      </c>
      <c r="I3478" s="164">
        <v>106.08</v>
      </c>
      <c r="J3478" s="164">
        <v>385.08</v>
      </c>
      <c r="K3478" s="59">
        <v>128</v>
      </c>
      <c r="L3478" s="59" t="s">
        <v>18516</v>
      </c>
      <c r="M3478" s="59" t="s">
        <v>18516</v>
      </c>
    </row>
    <row r="3479" spans="1:13" s="59" customFormat="1" ht="14.25">
      <c r="A3479" s="59" t="s">
        <v>16231</v>
      </c>
      <c r="B3479" s="59" t="s">
        <v>34152</v>
      </c>
      <c r="C3479" s="59" t="s">
        <v>33244</v>
      </c>
      <c r="D3479" s="59" t="s">
        <v>33245</v>
      </c>
      <c r="E3479" s="59" t="s">
        <v>18516</v>
      </c>
      <c r="F3479" s="59" t="s">
        <v>18516</v>
      </c>
      <c r="G3479" s="59" t="s">
        <v>18516</v>
      </c>
      <c r="H3479" s="59" t="s">
        <v>18516</v>
      </c>
      <c r="I3479" s="59" t="s">
        <v>18516</v>
      </c>
      <c r="J3479" s="59" t="s">
        <v>18516</v>
      </c>
      <c r="K3479" s="59" t="s">
        <v>29707</v>
      </c>
      <c r="L3479" s="59" t="s">
        <v>18516</v>
      </c>
      <c r="M3479" s="59" t="s">
        <v>18516</v>
      </c>
    </row>
    <row r="3480" spans="1:13" s="59" customFormat="1" ht="14.25">
      <c r="A3480" s="59" t="s">
        <v>16237</v>
      </c>
      <c r="B3480" s="59" t="s">
        <v>34153</v>
      </c>
      <c r="C3480" s="59" t="s">
        <v>33244</v>
      </c>
      <c r="D3480" s="59" t="s">
        <v>33245</v>
      </c>
      <c r="E3480" s="59" t="s">
        <v>18516</v>
      </c>
      <c r="F3480" s="59" t="s">
        <v>18516</v>
      </c>
      <c r="G3480" s="59" t="s">
        <v>18516</v>
      </c>
      <c r="H3480" s="59" t="s">
        <v>18516</v>
      </c>
      <c r="I3480" s="59" t="s">
        <v>18516</v>
      </c>
      <c r="J3480" s="59" t="s">
        <v>18516</v>
      </c>
      <c r="K3480" s="59" t="s">
        <v>29707</v>
      </c>
      <c r="L3480" s="59" t="s">
        <v>18516</v>
      </c>
      <c r="M3480" s="59" t="s">
        <v>18516</v>
      </c>
    </row>
    <row r="3481" spans="1:13" s="59" customFormat="1" ht="14.25">
      <c r="A3481" s="59" t="s">
        <v>16234</v>
      </c>
      <c r="B3481" s="59" t="s">
        <v>34154</v>
      </c>
      <c r="C3481" s="59" t="s">
        <v>33244</v>
      </c>
      <c r="D3481" s="59" t="s">
        <v>33245</v>
      </c>
      <c r="E3481" s="59" t="s">
        <v>18516</v>
      </c>
      <c r="F3481" s="59" t="s">
        <v>18516</v>
      </c>
      <c r="G3481" s="59" t="s">
        <v>18516</v>
      </c>
      <c r="H3481" s="59" t="s">
        <v>18516</v>
      </c>
      <c r="I3481" s="59" t="s">
        <v>18516</v>
      </c>
      <c r="J3481" s="59" t="s">
        <v>18516</v>
      </c>
      <c r="K3481" s="59" t="s">
        <v>29707</v>
      </c>
      <c r="L3481" s="59" t="s">
        <v>18516</v>
      </c>
      <c r="M3481" s="59" t="s">
        <v>18516</v>
      </c>
    </row>
    <row r="3482" spans="1:13" s="59" customFormat="1" ht="14.25">
      <c r="A3482" s="59" t="s">
        <v>16240</v>
      </c>
      <c r="B3482" s="59" t="s">
        <v>34155</v>
      </c>
      <c r="C3482" s="59" t="s">
        <v>33244</v>
      </c>
      <c r="D3482" s="59" t="s">
        <v>33245</v>
      </c>
      <c r="E3482" s="59" t="s">
        <v>18516</v>
      </c>
      <c r="F3482" s="59" t="s">
        <v>18516</v>
      </c>
      <c r="G3482" s="59" t="s">
        <v>18516</v>
      </c>
      <c r="H3482" s="59" t="s">
        <v>18516</v>
      </c>
      <c r="I3482" s="59" t="s">
        <v>18516</v>
      </c>
      <c r="J3482" s="59" t="s">
        <v>18516</v>
      </c>
      <c r="K3482" s="59" t="s">
        <v>29707</v>
      </c>
      <c r="L3482" s="59" t="s">
        <v>18516</v>
      </c>
      <c r="M3482" s="59" t="s">
        <v>18516</v>
      </c>
    </row>
    <row r="3483" spans="1:13" s="59" customFormat="1" ht="14.25">
      <c r="A3483" s="59" t="s">
        <v>15642</v>
      </c>
      <c r="B3483" s="59" t="s">
        <v>34156</v>
      </c>
      <c r="C3483" s="59" t="s">
        <v>30581</v>
      </c>
      <c r="D3483" s="59" t="s">
        <v>30582</v>
      </c>
      <c r="E3483" s="164">
        <v>129</v>
      </c>
      <c r="F3483" s="164">
        <v>129</v>
      </c>
      <c r="G3483" s="59" t="s">
        <v>18516</v>
      </c>
      <c r="H3483" s="59" t="s">
        <v>18516</v>
      </c>
      <c r="I3483" s="164">
        <v>45.24</v>
      </c>
      <c r="J3483" s="164">
        <v>174.24</v>
      </c>
      <c r="K3483" s="59">
        <v>0</v>
      </c>
      <c r="L3483" s="59" t="s">
        <v>18516</v>
      </c>
      <c r="M3483" s="59" t="s">
        <v>18516</v>
      </c>
    </row>
    <row r="3484" spans="1:13" s="59" customFormat="1" ht="14.25">
      <c r="A3484" s="59" t="s">
        <v>15639</v>
      </c>
      <c r="B3484" s="59" t="s">
        <v>34156</v>
      </c>
      <c r="C3484" s="59" t="s">
        <v>30581</v>
      </c>
      <c r="D3484" s="59" t="s">
        <v>30582</v>
      </c>
      <c r="E3484" s="164">
        <v>129</v>
      </c>
      <c r="F3484" s="164">
        <v>129</v>
      </c>
      <c r="G3484" s="59" t="s">
        <v>18516</v>
      </c>
      <c r="H3484" s="59" t="s">
        <v>18516</v>
      </c>
      <c r="I3484" s="164">
        <v>45.24</v>
      </c>
      <c r="J3484" s="164">
        <v>174.24</v>
      </c>
      <c r="K3484" s="59">
        <v>0</v>
      </c>
      <c r="L3484" s="59" t="s">
        <v>18516</v>
      </c>
      <c r="M3484" s="59" t="s">
        <v>18516</v>
      </c>
    </row>
    <row r="3485" spans="1:13" s="59" customFormat="1" ht="14.25">
      <c r="A3485" s="59" t="s">
        <v>26668</v>
      </c>
      <c r="B3485" s="59" t="s">
        <v>34157</v>
      </c>
      <c r="C3485" s="59" t="s">
        <v>30894</v>
      </c>
      <c r="D3485" s="59" t="s">
        <v>30895</v>
      </c>
      <c r="E3485" s="164">
        <v>199</v>
      </c>
      <c r="F3485" s="164">
        <v>160</v>
      </c>
      <c r="G3485" s="165">
        <v>0.8</v>
      </c>
      <c r="H3485" s="59" t="s">
        <v>18516</v>
      </c>
      <c r="I3485" s="164">
        <v>102.43</v>
      </c>
      <c r="J3485" s="164">
        <v>262.43</v>
      </c>
      <c r="K3485" s="59">
        <v>17</v>
      </c>
      <c r="L3485" s="59" t="s">
        <v>18516</v>
      </c>
      <c r="M3485" s="59" t="s">
        <v>18516</v>
      </c>
    </row>
    <row r="3486" spans="1:13" s="59" customFormat="1" ht="14.25">
      <c r="A3486" s="59" t="s">
        <v>26671</v>
      </c>
      <c r="B3486" s="59" t="s">
        <v>34158</v>
      </c>
      <c r="C3486" s="59" t="s">
        <v>30894</v>
      </c>
      <c r="D3486" s="59" t="s">
        <v>30895</v>
      </c>
      <c r="E3486" s="164">
        <v>199</v>
      </c>
      <c r="F3486" s="164">
        <v>160</v>
      </c>
      <c r="G3486" s="165">
        <v>0.8</v>
      </c>
      <c r="H3486" s="59" t="s">
        <v>18516</v>
      </c>
      <c r="I3486" s="164">
        <v>102.43</v>
      </c>
      <c r="J3486" s="164">
        <v>262.43</v>
      </c>
      <c r="K3486" s="59">
        <v>0</v>
      </c>
      <c r="L3486" s="59" t="s">
        <v>18516</v>
      </c>
      <c r="M3486" s="59" t="s">
        <v>18516</v>
      </c>
    </row>
    <row r="3487" spans="1:13" s="59" customFormat="1" ht="14.25">
      <c r="A3487" s="59" t="s">
        <v>26674</v>
      </c>
      <c r="B3487" s="59" t="s">
        <v>34159</v>
      </c>
      <c r="C3487" s="59" t="s">
        <v>30894</v>
      </c>
      <c r="D3487" s="59" t="s">
        <v>30895</v>
      </c>
      <c r="E3487" s="164">
        <v>199</v>
      </c>
      <c r="F3487" s="164">
        <v>160</v>
      </c>
      <c r="G3487" s="165">
        <v>0.8</v>
      </c>
      <c r="H3487" s="59" t="s">
        <v>18516</v>
      </c>
      <c r="I3487" s="164">
        <v>102.43</v>
      </c>
      <c r="J3487" s="164">
        <v>262.43</v>
      </c>
      <c r="K3487" s="59">
        <v>32</v>
      </c>
      <c r="L3487" s="59" t="s">
        <v>18516</v>
      </c>
      <c r="M3487" s="59" t="s">
        <v>18516</v>
      </c>
    </row>
    <row r="3488" spans="1:13" s="59" customFormat="1" ht="14.25">
      <c r="A3488" s="59" t="s">
        <v>24311</v>
      </c>
      <c r="B3488" s="59" t="s">
        <v>34160</v>
      </c>
      <c r="C3488" s="59" t="s">
        <v>29940</v>
      </c>
      <c r="D3488" s="59" t="s">
        <v>29941</v>
      </c>
      <c r="E3488" s="164">
        <v>278</v>
      </c>
      <c r="F3488" s="164">
        <v>268</v>
      </c>
      <c r="G3488" s="165">
        <v>0.96</v>
      </c>
      <c r="H3488" s="59" t="s">
        <v>18516</v>
      </c>
      <c r="I3488" s="164">
        <v>85.26</v>
      </c>
      <c r="J3488" s="164">
        <v>353.26</v>
      </c>
      <c r="K3488" s="59">
        <v>0</v>
      </c>
      <c r="L3488" s="59" t="s">
        <v>18516</v>
      </c>
      <c r="M3488" s="59" t="s">
        <v>18516</v>
      </c>
    </row>
    <row r="3489" spans="1:13" s="59" customFormat="1" ht="14.25">
      <c r="A3489" s="59" t="s">
        <v>24317</v>
      </c>
      <c r="B3489" s="59" t="s">
        <v>34161</v>
      </c>
      <c r="C3489" s="59" t="s">
        <v>29940</v>
      </c>
      <c r="D3489" s="59" t="s">
        <v>29941</v>
      </c>
      <c r="E3489" s="164">
        <v>278</v>
      </c>
      <c r="F3489" s="164">
        <v>268</v>
      </c>
      <c r="G3489" s="165">
        <v>0.96</v>
      </c>
      <c r="H3489" s="59" t="s">
        <v>18516</v>
      </c>
      <c r="I3489" s="164">
        <v>85.26</v>
      </c>
      <c r="J3489" s="164">
        <v>353.26</v>
      </c>
      <c r="K3489" s="59">
        <v>0</v>
      </c>
      <c r="L3489" s="59" t="s">
        <v>18516</v>
      </c>
      <c r="M3489" s="59" t="s">
        <v>18516</v>
      </c>
    </row>
    <row r="3490" spans="1:13" s="59" customFormat="1" ht="14.25">
      <c r="A3490" s="59" t="s">
        <v>24314</v>
      </c>
      <c r="B3490" s="59" t="s">
        <v>34162</v>
      </c>
      <c r="C3490" s="59" t="s">
        <v>29940</v>
      </c>
      <c r="D3490" s="59" t="s">
        <v>29941</v>
      </c>
      <c r="E3490" s="164">
        <v>139</v>
      </c>
      <c r="F3490" s="164">
        <v>139</v>
      </c>
      <c r="G3490" s="59" t="s">
        <v>18516</v>
      </c>
      <c r="H3490" s="59" t="s">
        <v>18516</v>
      </c>
      <c r="I3490" s="164">
        <v>42.63</v>
      </c>
      <c r="J3490" s="164">
        <v>181.63</v>
      </c>
      <c r="K3490" s="59">
        <v>0</v>
      </c>
      <c r="L3490" s="59" t="s">
        <v>18516</v>
      </c>
      <c r="M3490" s="59" t="s">
        <v>18516</v>
      </c>
    </row>
    <row r="3491" spans="1:13" s="59" customFormat="1" ht="14.25">
      <c r="A3491" s="59" t="s">
        <v>24308</v>
      </c>
      <c r="B3491" s="59" t="s">
        <v>34163</v>
      </c>
      <c r="C3491" s="59" t="s">
        <v>29940</v>
      </c>
      <c r="D3491" s="59" t="s">
        <v>29941</v>
      </c>
      <c r="E3491" s="164">
        <v>139</v>
      </c>
      <c r="F3491" s="164">
        <v>139</v>
      </c>
      <c r="G3491" s="59" t="s">
        <v>18516</v>
      </c>
      <c r="H3491" s="59" t="s">
        <v>18516</v>
      </c>
      <c r="I3491" s="164">
        <v>42.63</v>
      </c>
      <c r="J3491" s="164">
        <v>181.63</v>
      </c>
      <c r="K3491" s="59">
        <v>0</v>
      </c>
      <c r="L3491" s="59" t="s">
        <v>18516</v>
      </c>
      <c r="M3491" s="59" t="s">
        <v>18516</v>
      </c>
    </row>
    <row r="3492" spans="1:13" s="59" customFormat="1" ht="14.25">
      <c r="A3492" s="59" t="s">
        <v>26701</v>
      </c>
      <c r="B3492" s="59" t="s">
        <v>34164</v>
      </c>
      <c r="C3492" s="59" t="s">
        <v>29414</v>
      </c>
      <c r="D3492" s="59" t="s">
        <v>29415</v>
      </c>
      <c r="E3492" s="164">
        <v>280</v>
      </c>
      <c r="F3492" s="164">
        <v>250</v>
      </c>
      <c r="G3492" s="165">
        <v>0.89</v>
      </c>
      <c r="H3492" s="59" t="s">
        <v>18516</v>
      </c>
      <c r="I3492" s="164">
        <v>81.66</v>
      </c>
      <c r="J3492" s="164">
        <v>331.66</v>
      </c>
      <c r="K3492" s="59">
        <v>0</v>
      </c>
      <c r="L3492" s="59" t="s">
        <v>18516</v>
      </c>
      <c r="M3492" s="59" t="s">
        <v>18516</v>
      </c>
    </row>
    <row r="3493" spans="1:13" s="59" customFormat="1" ht="14.25">
      <c r="A3493" s="59" t="s">
        <v>26704</v>
      </c>
      <c r="B3493" s="59" t="s">
        <v>34165</v>
      </c>
      <c r="C3493" s="59" t="s">
        <v>29414</v>
      </c>
      <c r="D3493" s="59" t="s">
        <v>29415</v>
      </c>
      <c r="E3493" s="164">
        <v>280</v>
      </c>
      <c r="F3493" s="164">
        <v>250</v>
      </c>
      <c r="G3493" s="165">
        <v>0.89</v>
      </c>
      <c r="H3493" s="59" t="s">
        <v>18516</v>
      </c>
      <c r="I3493" s="164">
        <v>81.66</v>
      </c>
      <c r="J3493" s="164">
        <v>331.66</v>
      </c>
      <c r="K3493" s="59">
        <v>0</v>
      </c>
      <c r="L3493" s="59" t="s">
        <v>18516</v>
      </c>
      <c r="M3493" s="59" t="s">
        <v>18516</v>
      </c>
    </row>
    <row r="3494" spans="1:13" s="59" customFormat="1" ht="14.25">
      <c r="A3494" s="59" t="s">
        <v>26647</v>
      </c>
      <c r="B3494" s="59" t="s">
        <v>34166</v>
      </c>
      <c r="C3494" s="59" t="s">
        <v>34167</v>
      </c>
      <c r="D3494" s="59" t="s">
        <v>34168</v>
      </c>
      <c r="E3494" s="59" t="s">
        <v>18516</v>
      </c>
      <c r="F3494" s="59" t="s">
        <v>18516</v>
      </c>
      <c r="G3494" s="59" t="s">
        <v>18516</v>
      </c>
      <c r="H3494" s="59" t="s">
        <v>18516</v>
      </c>
      <c r="I3494" s="59" t="s">
        <v>18516</v>
      </c>
      <c r="J3494" s="59" t="s">
        <v>18516</v>
      </c>
      <c r="K3494" s="59" t="s">
        <v>29707</v>
      </c>
      <c r="L3494" s="59" t="s">
        <v>18516</v>
      </c>
      <c r="M3494" s="59" t="s">
        <v>18516</v>
      </c>
    </row>
    <row r="3495" spans="1:13" s="59" customFormat="1" ht="14.25">
      <c r="A3495" s="59" t="s">
        <v>26650</v>
      </c>
      <c r="B3495" s="59" t="s">
        <v>34169</v>
      </c>
      <c r="C3495" s="59" t="s">
        <v>34167</v>
      </c>
      <c r="D3495" s="59" t="s">
        <v>34168</v>
      </c>
      <c r="E3495" s="59" t="s">
        <v>18516</v>
      </c>
      <c r="F3495" s="59" t="s">
        <v>18516</v>
      </c>
      <c r="G3495" s="59" t="s">
        <v>18516</v>
      </c>
      <c r="H3495" s="59" t="s">
        <v>18516</v>
      </c>
      <c r="I3495" s="59" t="s">
        <v>18516</v>
      </c>
      <c r="J3495" s="59" t="s">
        <v>18516</v>
      </c>
      <c r="K3495" s="59" t="s">
        <v>29707</v>
      </c>
      <c r="L3495" s="59" t="s">
        <v>18516</v>
      </c>
      <c r="M3495" s="59" t="s">
        <v>18516</v>
      </c>
    </row>
    <row r="3496" spans="1:13" s="59" customFormat="1" ht="14.25">
      <c r="A3496" s="59" t="s">
        <v>26653</v>
      </c>
      <c r="B3496" s="59" t="s">
        <v>34170</v>
      </c>
      <c r="C3496" s="59" t="s">
        <v>34167</v>
      </c>
      <c r="D3496" s="59" t="s">
        <v>34168</v>
      </c>
      <c r="E3496" s="59" t="s">
        <v>18516</v>
      </c>
      <c r="F3496" s="59" t="s">
        <v>18516</v>
      </c>
      <c r="G3496" s="59" t="s">
        <v>18516</v>
      </c>
      <c r="H3496" s="59" t="s">
        <v>18516</v>
      </c>
      <c r="I3496" s="59" t="s">
        <v>18516</v>
      </c>
      <c r="J3496" s="59" t="s">
        <v>18516</v>
      </c>
      <c r="K3496" s="59" t="s">
        <v>29707</v>
      </c>
      <c r="L3496" s="59" t="s">
        <v>18516</v>
      </c>
      <c r="M3496" s="59" t="s">
        <v>18516</v>
      </c>
    </row>
    <row r="3497" spans="1:13" s="59" customFormat="1" ht="14.25">
      <c r="A3497" s="59" t="s">
        <v>26656</v>
      </c>
      <c r="B3497" s="59" t="s">
        <v>34171</v>
      </c>
      <c r="C3497" s="59" t="s">
        <v>34167</v>
      </c>
      <c r="D3497" s="59" t="s">
        <v>34168</v>
      </c>
      <c r="E3497" s="59" t="s">
        <v>18516</v>
      </c>
      <c r="F3497" s="59" t="s">
        <v>18516</v>
      </c>
      <c r="G3497" s="59" t="s">
        <v>18516</v>
      </c>
      <c r="H3497" s="59" t="s">
        <v>18516</v>
      </c>
      <c r="I3497" s="59" t="s">
        <v>18516</v>
      </c>
      <c r="J3497" s="59" t="s">
        <v>18516</v>
      </c>
      <c r="K3497" s="59" t="s">
        <v>29707</v>
      </c>
      <c r="L3497" s="59" t="s">
        <v>18516</v>
      </c>
      <c r="M3497" s="59" t="s">
        <v>18516</v>
      </c>
    </row>
    <row r="3498" spans="1:13" s="59" customFormat="1" ht="14.25">
      <c r="A3498" s="59" t="s">
        <v>26659</v>
      </c>
      <c r="B3498" s="59" t="s">
        <v>34172</v>
      </c>
      <c r="C3498" s="59" t="s">
        <v>34167</v>
      </c>
      <c r="D3498" s="59" t="s">
        <v>34168</v>
      </c>
      <c r="E3498" s="59" t="s">
        <v>18516</v>
      </c>
      <c r="F3498" s="59" t="s">
        <v>18516</v>
      </c>
      <c r="G3498" s="59" t="s">
        <v>18516</v>
      </c>
      <c r="H3498" s="59" t="s">
        <v>18516</v>
      </c>
      <c r="I3498" s="59" t="s">
        <v>18516</v>
      </c>
      <c r="J3498" s="59" t="s">
        <v>18516</v>
      </c>
      <c r="K3498" s="59" t="s">
        <v>29707</v>
      </c>
      <c r="L3498" s="59" t="s">
        <v>18516</v>
      </c>
      <c r="M3498" s="59" t="s">
        <v>18516</v>
      </c>
    </row>
    <row r="3499" spans="1:13" s="59" customFormat="1" ht="14.25">
      <c r="A3499" s="59" t="s">
        <v>26662</v>
      </c>
      <c r="B3499" s="59" t="s">
        <v>34173</v>
      </c>
      <c r="C3499" s="59" t="s">
        <v>34167</v>
      </c>
      <c r="D3499" s="59" t="s">
        <v>34168</v>
      </c>
      <c r="E3499" s="59" t="s">
        <v>18516</v>
      </c>
      <c r="F3499" s="59" t="s">
        <v>18516</v>
      </c>
      <c r="G3499" s="59" t="s">
        <v>18516</v>
      </c>
      <c r="H3499" s="59" t="s">
        <v>18516</v>
      </c>
      <c r="I3499" s="59" t="s">
        <v>18516</v>
      </c>
      <c r="J3499" s="59" t="s">
        <v>18516</v>
      </c>
      <c r="K3499" s="59" t="s">
        <v>29707</v>
      </c>
      <c r="L3499" s="59" t="s">
        <v>18516</v>
      </c>
      <c r="M3499" s="59" t="s">
        <v>18516</v>
      </c>
    </row>
    <row r="3500" spans="1:13" s="59" customFormat="1" ht="14.25">
      <c r="A3500" s="59" t="s">
        <v>26665</v>
      </c>
      <c r="B3500" s="59" t="s">
        <v>34174</v>
      </c>
      <c r="C3500" s="59" t="s">
        <v>34167</v>
      </c>
      <c r="D3500" s="59" t="s">
        <v>34168</v>
      </c>
      <c r="E3500" s="59" t="s">
        <v>18516</v>
      </c>
      <c r="F3500" s="59" t="s">
        <v>18516</v>
      </c>
      <c r="G3500" s="59" t="s">
        <v>18516</v>
      </c>
      <c r="H3500" s="59" t="s">
        <v>18516</v>
      </c>
      <c r="I3500" s="59" t="s">
        <v>18516</v>
      </c>
      <c r="J3500" s="59" t="s">
        <v>18516</v>
      </c>
      <c r="K3500" s="59" t="s">
        <v>29707</v>
      </c>
      <c r="L3500" s="59" t="s">
        <v>18516</v>
      </c>
      <c r="M3500" s="59" t="s">
        <v>18516</v>
      </c>
    </row>
    <row r="3501" spans="1:13" s="59" customFormat="1" ht="14.25">
      <c r="A3501" s="59" t="s">
        <v>26600</v>
      </c>
      <c r="B3501" s="59" t="s">
        <v>34175</v>
      </c>
      <c r="C3501" s="59" t="s">
        <v>33244</v>
      </c>
      <c r="D3501" s="59" t="s">
        <v>33245</v>
      </c>
      <c r="E3501" s="59" t="s">
        <v>18516</v>
      </c>
      <c r="F3501" s="59" t="s">
        <v>18516</v>
      </c>
      <c r="G3501" s="59" t="s">
        <v>18516</v>
      </c>
      <c r="H3501" s="59" t="s">
        <v>18516</v>
      </c>
      <c r="I3501" s="59" t="s">
        <v>18516</v>
      </c>
      <c r="J3501" s="59" t="s">
        <v>18516</v>
      </c>
      <c r="K3501" s="59" t="s">
        <v>29707</v>
      </c>
      <c r="L3501" s="59" t="s">
        <v>18516</v>
      </c>
      <c r="M3501" s="59" t="s">
        <v>18516</v>
      </c>
    </row>
    <row r="3502" spans="1:13" s="59" customFormat="1" ht="14.25">
      <c r="A3502" s="59" t="s">
        <v>26692</v>
      </c>
      <c r="B3502" s="59" t="s">
        <v>34176</v>
      </c>
      <c r="C3502" s="59" t="s">
        <v>30281</v>
      </c>
      <c r="D3502" s="59" t="s">
        <v>30282</v>
      </c>
      <c r="E3502" s="59" t="s">
        <v>18516</v>
      </c>
      <c r="F3502" s="59" t="s">
        <v>18516</v>
      </c>
      <c r="G3502" s="59" t="s">
        <v>18516</v>
      </c>
      <c r="H3502" s="59" t="s">
        <v>18516</v>
      </c>
      <c r="I3502" s="59" t="s">
        <v>18516</v>
      </c>
      <c r="J3502" s="59" t="s">
        <v>18516</v>
      </c>
      <c r="K3502" s="59" t="s">
        <v>29707</v>
      </c>
      <c r="L3502" s="59" t="s">
        <v>18516</v>
      </c>
      <c r="M3502" s="59" t="s">
        <v>18516</v>
      </c>
    </row>
    <row r="3503" spans="1:13" s="59" customFormat="1" ht="14.25">
      <c r="A3503" s="59" t="s">
        <v>26689</v>
      </c>
      <c r="B3503" s="59" t="s">
        <v>34177</v>
      </c>
      <c r="C3503" s="59" t="s">
        <v>30281</v>
      </c>
      <c r="D3503" s="59" t="s">
        <v>30282</v>
      </c>
      <c r="E3503" s="59" t="s">
        <v>18516</v>
      </c>
      <c r="F3503" s="59" t="s">
        <v>18516</v>
      </c>
      <c r="G3503" s="59" t="s">
        <v>18516</v>
      </c>
      <c r="H3503" s="59" t="s">
        <v>18516</v>
      </c>
      <c r="I3503" s="59" t="s">
        <v>18516</v>
      </c>
      <c r="J3503" s="59" t="s">
        <v>18516</v>
      </c>
      <c r="K3503" s="59" t="s">
        <v>29707</v>
      </c>
      <c r="L3503" s="59" t="s">
        <v>18516</v>
      </c>
      <c r="M3503" s="59" t="s">
        <v>18516</v>
      </c>
    </row>
    <row r="3504" spans="1:13" s="59" customFormat="1" ht="14.25">
      <c r="A3504" s="59" t="s">
        <v>26641</v>
      </c>
      <c r="B3504" s="59" t="s">
        <v>34178</v>
      </c>
      <c r="C3504" s="59" t="s">
        <v>29518</v>
      </c>
      <c r="D3504" s="59" t="s">
        <v>29519</v>
      </c>
      <c r="E3504" s="59" t="s">
        <v>18516</v>
      </c>
      <c r="F3504" s="59" t="s">
        <v>18516</v>
      </c>
      <c r="G3504" s="59" t="s">
        <v>18516</v>
      </c>
      <c r="H3504" s="59" t="s">
        <v>18516</v>
      </c>
      <c r="I3504" s="59" t="s">
        <v>18516</v>
      </c>
      <c r="J3504" s="59" t="s">
        <v>18516</v>
      </c>
      <c r="K3504" s="59" t="s">
        <v>29707</v>
      </c>
      <c r="L3504" s="59" t="s">
        <v>18516</v>
      </c>
      <c r="M3504" s="59" t="s">
        <v>18516</v>
      </c>
    </row>
    <row r="3505" spans="1:13" s="59" customFormat="1" ht="14.25">
      <c r="A3505" s="59" t="s">
        <v>26644</v>
      </c>
      <c r="B3505" s="59" t="s">
        <v>34179</v>
      </c>
      <c r="C3505" s="59" t="s">
        <v>29518</v>
      </c>
      <c r="D3505" s="59" t="s">
        <v>29519</v>
      </c>
      <c r="E3505" s="59" t="s">
        <v>18516</v>
      </c>
      <c r="F3505" s="59" t="s">
        <v>18516</v>
      </c>
      <c r="G3505" s="59" t="s">
        <v>18516</v>
      </c>
      <c r="H3505" s="59" t="s">
        <v>18516</v>
      </c>
      <c r="I3505" s="59" t="s">
        <v>18516</v>
      </c>
      <c r="J3505" s="59" t="s">
        <v>18516</v>
      </c>
      <c r="K3505" s="59" t="s">
        <v>29707</v>
      </c>
      <c r="L3505" s="59" t="s">
        <v>18516</v>
      </c>
      <c r="M3505" s="59" t="s">
        <v>18516</v>
      </c>
    </row>
    <row r="3506" spans="1:13" s="59" customFormat="1" ht="14.25">
      <c r="A3506" s="59" t="s">
        <v>26591</v>
      </c>
      <c r="B3506" s="59" t="s">
        <v>33736</v>
      </c>
      <c r="C3506" s="59" t="s">
        <v>30281</v>
      </c>
      <c r="D3506" s="59" t="s">
        <v>30282</v>
      </c>
      <c r="E3506" s="59" t="s">
        <v>18516</v>
      </c>
      <c r="F3506" s="59" t="s">
        <v>18516</v>
      </c>
      <c r="G3506" s="59" t="s">
        <v>18516</v>
      </c>
      <c r="H3506" s="59" t="s">
        <v>18516</v>
      </c>
      <c r="I3506" s="59" t="s">
        <v>18516</v>
      </c>
      <c r="J3506" s="59" t="s">
        <v>18516</v>
      </c>
      <c r="K3506" s="59" t="s">
        <v>29707</v>
      </c>
      <c r="L3506" s="59" t="s">
        <v>18516</v>
      </c>
      <c r="M3506" s="59" t="s">
        <v>18516</v>
      </c>
    </row>
    <row r="3507" spans="1:13" s="59" customFormat="1" ht="14.25">
      <c r="A3507" s="59" t="s">
        <v>26615</v>
      </c>
      <c r="B3507" s="59" t="s">
        <v>34180</v>
      </c>
      <c r="C3507" s="59" t="s">
        <v>34181</v>
      </c>
      <c r="D3507" s="59" t="s">
        <v>34181</v>
      </c>
      <c r="E3507" s="164">
        <v>68</v>
      </c>
      <c r="F3507" s="164">
        <v>68</v>
      </c>
      <c r="G3507" s="59" t="s">
        <v>18516</v>
      </c>
      <c r="H3507" s="59" t="s">
        <v>18516</v>
      </c>
      <c r="I3507" s="164">
        <v>23.77</v>
      </c>
      <c r="J3507" s="164">
        <v>91.77</v>
      </c>
      <c r="K3507" s="59">
        <v>31</v>
      </c>
      <c r="L3507" s="59" t="s">
        <v>18516</v>
      </c>
      <c r="M3507" s="59" t="s">
        <v>18516</v>
      </c>
    </row>
    <row r="3508" spans="1:13" s="59" customFormat="1" ht="14.25">
      <c r="A3508" s="59" t="s">
        <v>26618</v>
      </c>
      <c r="B3508" s="59" t="s">
        <v>34182</v>
      </c>
      <c r="C3508" s="59" t="s">
        <v>34181</v>
      </c>
      <c r="D3508" s="59" t="s">
        <v>34181</v>
      </c>
      <c r="E3508" s="164">
        <v>65</v>
      </c>
      <c r="F3508" s="164">
        <v>65</v>
      </c>
      <c r="G3508" s="59" t="s">
        <v>18516</v>
      </c>
      <c r="H3508" s="59" t="s">
        <v>18516</v>
      </c>
      <c r="I3508" s="164">
        <v>22.27</v>
      </c>
      <c r="J3508" s="164">
        <v>87.27</v>
      </c>
      <c r="K3508" s="59">
        <v>0</v>
      </c>
      <c r="L3508" s="59" t="s">
        <v>18516</v>
      </c>
      <c r="M3508" s="59" t="s">
        <v>18516</v>
      </c>
    </row>
    <row r="3509" spans="1:13" s="59" customFormat="1" ht="14.25">
      <c r="A3509" s="59" t="s">
        <v>26603</v>
      </c>
      <c r="B3509" s="59" t="s">
        <v>34183</v>
      </c>
      <c r="C3509" s="59" t="s">
        <v>33244</v>
      </c>
      <c r="D3509" s="59" t="s">
        <v>33245</v>
      </c>
      <c r="E3509" s="59" t="s">
        <v>18516</v>
      </c>
      <c r="F3509" s="59" t="s">
        <v>18516</v>
      </c>
      <c r="G3509" s="59" t="s">
        <v>18516</v>
      </c>
      <c r="H3509" s="59" t="s">
        <v>18516</v>
      </c>
      <c r="I3509" s="59" t="s">
        <v>18516</v>
      </c>
      <c r="J3509" s="59" t="s">
        <v>18516</v>
      </c>
      <c r="K3509" s="59" t="s">
        <v>29707</v>
      </c>
      <c r="L3509" s="59" t="s">
        <v>18516</v>
      </c>
      <c r="M3509" s="59" t="s">
        <v>18516</v>
      </c>
    </row>
    <row r="3510" spans="1:13" s="59" customFormat="1" ht="14.25">
      <c r="A3510" s="59" t="s">
        <v>26597</v>
      </c>
      <c r="B3510" s="59" t="s">
        <v>34184</v>
      </c>
      <c r="C3510" s="59" t="s">
        <v>33244</v>
      </c>
      <c r="D3510" s="59" t="s">
        <v>33245</v>
      </c>
      <c r="E3510" s="59" t="s">
        <v>18516</v>
      </c>
      <c r="F3510" s="59" t="s">
        <v>18516</v>
      </c>
      <c r="G3510" s="59" t="s">
        <v>18516</v>
      </c>
      <c r="H3510" s="59" t="s">
        <v>18516</v>
      </c>
      <c r="I3510" s="59" t="s">
        <v>18516</v>
      </c>
      <c r="J3510" s="59" t="s">
        <v>18516</v>
      </c>
      <c r="K3510" s="59" t="s">
        <v>29707</v>
      </c>
      <c r="L3510" s="59" t="s">
        <v>18516</v>
      </c>
      <c r="M3510" s="59" t="s">
        <v>18516</v>
      </c>
    </row>
    <row r="3511" spans="1:13" s="59" customFormat="1" ht="14.25">
      <c r="A3511" s="59" t="s">
        <v>26594</v>
      </c>
      <c r="B3511" s="59" t="s">
        <v>34185</v>
      </c>
      <c r="C3511" s="59" t="s">
        <v>33244</v>
      </c>
      <c r="D3511" s="59" t="s">
        <v>33245</v>
      </c>
      <c r="E3511" s="59" t="s">
        <v>18516</v>
      </c>
      <c r="F3511" s="59" t="s">
        <v>18516</v>
      </c>
      <c r="G3511" s="59" t="s">
        <v>18516</v>
      </c>
      <c r="H3511" s="59" t="s">
        <v>18516</v>
      </c>
      <c r="I3511" s="59" t="s">
        <v>18516</v>
      </c>
      <c r="J3511" s="59" t="s">
        <v>18516</v>
      </c>
      <c r="K3511" s="59" t="s">
        <v>29707</v>
      </c>
      <c r="L3511" s="59" t="s">
        <v>18516</v>
      </c>
      <c r="M3511" s="59" t="s">
        <v>18516</v>
      </c>
    </row>
    <row r="3512" spans="1:13" s="59" customFormat="1" ht="14.25">
      <c r="A3512" s="59" t="s">
        <v>24284</v>
      </c>
      <c r="B3512" s="59" t="s">
        <v>34186</v>
      </c>
      <c r="C3512" s="59" t="s">
        <v>29610</v>
      </c>
      <c r="D3512" s="59" t="s">
        <v>29611</v>
      </c>
      <c r="E3512" s="59" t="s">
        <v>18516</v>
      </c>
      <c r="F3512" s="59" t="s">
        <v>18516</v>
      </c>
      <c r="G3512" s="59" t="s">
        <v>18516</v>
      </c>
      <c r="H3512" s="59" t="s">
        <v>18516</v>
      </c>
      <c r="I3512" s="59" t="s">
        <v>18516</v>
      </c>
      <c r="J3512" s="59" t="s">
        <v>18516</v>
      </c>
      <c r="K3512" s="59" t="s">
        <v>29707</v>
      </c>
      <c r="L3512" s="59" t="s">
        <v>18516</v>
      </c>
      <c r="M3512" s="59" t="s">
        <v>18516</v>
      </c>
    </row>
    <row r="3513" spans="1:13" s="59" customFormat="1" ht="14.25">
      <c r="A3513" s="59" t="s">
        <v>24287</v>
      </c>
      <c r="B3513" s="59" t="s">
        <v>34187</v>
      </c>
      <c r="C3513" s="59" t="s">
        <v>29610</v>
      </c>
      <c r="D3513" s="59" t="s">
        <v>29611</v>
      </c>
      <c r="E3513" s="59" t="s">
        <v>18516</v>
      </c>
      <c r="F3513" s="59" t="s">
        <v>18516</v>
      </c>
      <c r="G3513" s="59" t="s">
        <v>18516</v>
      </c>
      <c r="H3513" s="59" t="s">
        <v>18516</v>
      </c>
      <c r="I3513" s="59" t="s">
        <v>18516</v>
      </c>
      <c r="J3513" s="59" t="s">
        <v>18516</v>
      </c>
      <c r="K3513" s="59" t="s">
        <v>29707</v>
      </c>
      <c r="L3513" s="59" t="s">
        <v>18516</v>
      </c>
      <c r="M3513" s="59" t="s">
        <v>18516</v>
      </c>
    </row>
    <row r="3514" spans="1:13" s="59" customFormat="1" ht="14.25">
      <c r="A3514" s="59" t="s">
        <v>24290</v>
      </c>
      <c r="B3514" s="59" t="s">
        <v>34188</v>
      </c>
      <c r="C3514" s="59" t="s">
        <v>29610</v>
      </c>
      <c r="D3514" s="59" t="s">
        <v>29611</v>
      </c>
      <c r="E3514" s="59" t="s">
        <v>18516</v>
      </c>
      <c r="F3514" s="59" t="s">
        <v>18516</v>
      </c>
      <c r="G3514" s="59" t="s">
        <v>18516</v>
      </c>
      <c r="H3514" s="59" t="s">
        <v>18516</v>
      </c>
      <c r="I3514" s="59" t="s">
        <v>18516</v>
      </c>
      <c r="J3514" s="59" t="s">
        <v>18516</v>
      </c>
      <c r="K3514" s="59" t="s">
        <v>29707</v>
      </c>
      <c r="L3514" s="59" t="s">
        <v>18516</v>
      </c>
      <c r="M3514" s="59" t="s">
        <v>18516</v>
      </c>
    </row>
    <row r="3515" spans="1:13" s="59" customFormat="1" ht="14.25">
      <c r="A3515" s="59" t="s">
        <v>24293</v>
      </c>
      <c r="B3515" s="59" t="s">
        <v>34189</v>
      </c>
      <c r="C3515" s="59" t="s">
        <v>29610</v>
      </c>
      <c r="D3515" s="59" t="s">
        <v>29611</v>
      </c>
      <c r="E3515" s="59" t="s">
        <v>18516</v>
      </c>
      <c r="F3515" s="59" t="s">
        <v>18516</v>
      </c>
      <c r="G3515" s="59" t="s">
        <v>18516</v>
      </c>
      <c r="H3515" s="59" t="s">
        <v>18516</v>
      </c>
      <c r="I3515" s="59" t="s">
        <v>18516</v>
      </c>
      <c r="J3515" s="59" t="s">
        <v>18516</v>
      </c>
      <c r="K3515" s="59" t="s">
        <v>29707</v>
      </c>
      <c r="L3515" s="59" t="s">
        <v>18516</v>
      </c>
      <c r="M3515" s="59" t="s">
        <v>18516</v>
      </c>
    </row>
    <row r="3516" spans="1:13" s="59" customFormat="1" ht="14.25">
      <c r="A3516" s="59" t="s">
        <v>26612</v>
      </c>
      <c r="B3516" s="59" t="s">
        <v>34190</v>
      </c>
      <c r="C3516" s="59" t="s">
        <v>34191</v>
      </c>
      <c r="D3516" s="59" t="s">
        <v>34192</v>
      </c>
      <c r="E3516" s="164">
        <v>319</v>
      </c>
      <c r="F3516" s="164">
        <v>319</v>
      </c>
      <c r="G3516" s="59" t="s">
        <v>18516</v>
      </c>
      <c r="H3516" s="59" t="s">
        <v>18516</v>
      </c>
      <c r="I3516" s="164">
        <v>126.56</v>
      </c>
      <c r="J3516" s="164">
        <v>445.56</v>
      </c>
      <c r="K3516" s="59">
        <v>0</v>
      </c>
      <c r="L3516" s="59" t="s">
        <v>18516</v>
      </c>
      <c r="M3516" s="59" t="s">
        <v>18516</v>
      </c>
    </row>
    <row r="3517" spans="1:13" s="59" customFormat="1" ht="14.25">
      <c r="A3517" s="59" t="s">
        <v>26609</v>
      </c>
      <c r="B3517" s="59" t="s">
        <v>34193</v>
      </c>
      <c r="C3517" s="59" t="s">
        <v>34191</v>
      </c>
      <c r="D3517" s="59" t="s">
        <v>34192</v>
      </c>
      <c r="E3517" s="164">
        <v>259</v>
      </c>
      <c r="F3517" s="164">
        <v>259</v>
      </c>
      <c r="G3517" s="59" t="s">
        <v>18516</v>
      </c>
      <c r="H3517" s="59" t="s">
        <v>18516</v>
      </c>
      <c r="I3517" s="164">
        <v>77.49</v>
      </c>
      <c r="J3517" s="164">
        <v>336.49</v>
      </c>
      <c r="K3517" s="59">
        <v>4</v>
      </c>
      <c r="L3517" s="59" t="s">
        <v>18516</v>
      </c>
      <c r="M3517" s="59" t="s">
        <v>18516</v>
      </c>
    </row>
    <row r="3518" spans="1:13" s="59" customFormat="1" ht="14.25">
      <c r="A3518" s="59" t="s">
        <v>26606</v>
      </c>
      <c r="B3518" s="59" t="s">
        <v>34194</v>
      </c>
      <c r="C3518" s="59" t="s">
        <v>34191</v>
      </c>
      <c r="D3518" s="59" t="s">
        <v>34192</v>
      </c>
      <c r="E3518" s="164">
        <v>239</v>
      </c>
      <c r="F3518" s="164">
        <v>239</v>
      </c>
      <c r="G3518" s="59" t="s">
        <v>18516</v>
      </c>
      <c r="H3518" s="59" t="s">
        <v>18516</v>
      </c>
      <c r="I3518" s="164">
        <v>76.26</v>
      </c>
      <c r="J3518" s="164">
        <v>315.26</v>
      </c>
      <c r="K3518" s="59">
        <v>147</v>
      </c>
      <c r="L3518" s="59" t="s">
        <v>18516</v>
      </c>
      <c r="M3518" s="59" t="s">
        <v>18516</v>
      </c>
    </row>
    <row r="3519" spans="1:13" s="59" customFormat="1" ht="14.25">
      <c r="A3519" s="59" t="s">
        <v>24299</v>
      </c>
      <c r="B3519" s="59" t="s">
        <v>34195</v>
      </c>
      <c r="C3519" s="59" t="s">
        <v>29493</v>
      </c>
      <c r="D3519" s="59" t="s">
        <v>29494</v>
      </c>
      <c r="E3519" s="59" t="s">
        <v>18516</v>
      </c>
      <c r="F3519" s="59" t="s">
        <v>18516</v>
      </c>
      <c r="G3519" s="59" t="s">
        <v>18516</v>
      </c>
      <c r="H3519" s="59" t="s">
        <v>18516</v>
      </c>
      <c r="I3519" s="59" t="s">
        <v>18516</v>
      </c>
      <c r="J3519" s="59" t="s">
        <v>18516</v>
      </c>
      <c r="K3519" s="59" t="s">
        <v>29707</v>
      </c>
      <c r="L3519" s="59" t="s">
        <v>18516</v>
      </c>
      <c r="M3519" s="59" t="s">
        <v>18516</v>
      </c>
    </row>
    <row r="3520" spans="1:13" s="59" customFormat="1" ht="14.25">
      <c r="A3520" s="59" t="s">
        <v>24302</v>
      </c>
      <c r="B3520" s="59" t="s">
        <v>34196</v>
      </c>
      <c r="C3520" s="59" t="s">
        <v>29493</v>
      </c>
      <c r="D3520" s="59" t="s">
        <v>29494</v>
      </c>
      <c r="E3520" s="59" t="s">
        <v>18516</v>
      </c>
      <c r="F3520" s="59" t="s">
        <v>18516</v>
      </c>
      <c r="G3520" s="59" t="s">
        <v>18516</v>
      </c>
      <c r="H3520" s="59" t="s">
        <v>18516</v>
      </c>
      <c r="I3520" s="59" t="s">
        <v>18516</v>
      </c>
      <c r="J3520" s="59" t="s">
        <v>18516</v>
      </c>
      <c r="K3520" s="59" t="s">
        <v>29707</v>
      </c>
      <c r="L3520" s="59" t="s">
        <v>18516</v>
      </c>
      <c r="M3520" s="59" t="s">
        <v>18516</v>
      </c>
    </row>
    <row r="3521" spans="1:13" s="59" customFormat="1" ht="14.25">
      <c r="A3521" s="59" t="s">
        <v>24296</v>
      </c>
      <c r="B3521" s="59" t="s">
        <v>34197</v>
      </c>
      <c r="C3521" s="59" t="s">
        <v>29493</v>
      </c>
      <c r="D3521" s="59" t="s">
        <v>29494</v>
      </c>
      <c r="E3521" s="59" t="s">
        <v>18516</v>
      </c>
      <c r="F3521" s="59" t="s">
        <v>18516</v>
      </c>
      <c r="G3521" s="59" t="s">
        <v>18516</v>
      </c>
      <c r="H3521" s="59" t="s">
        <v>18516</v>
      </c>
      <c r="I3521" s="59" t="s">
        <v>18516</v>
      </c>
      <c r="J3521" s="59" t="s">
        <v>18516</v>
      </c>
      <c r="K3521" s="59" t="s">
        <v>29707</v>
      </c>
      <c r="L3521" s="59" t="s">
        <v>18516</v>
      </c>
      <c r="M3521" s="59" t="s">
        <v>18516</v>
      </c>
    </row>
    <row r="3522" spans="1:13" s="59" customFormat="1" ht="14.25">
      <c r="A3522" s="59" t="s">
        <v>24305</v>
      </c>
      <c r="B3522" s="59" t="s">
        <v>34198</v>
      </c>
      <c r="C3522" s="59" t="s">
        <v>29493</v>
      </c>
      <c r="D3522" s="59" t="s">
        <v>29494</v>
      </c>
      <c r="E3522" s="59" t="s">
        <v>18516</v>
      </c>
      <c r="F3522" s="59" t="s">
        <v>18516</v>
      </c>
      <c r="G3522" s="59" t="s">
        <v>18516</v>
      </c>
      <c r="H3522" s="59" t="s">
        <v>18516</v>
      </c>
      <c r="I3522" s="59" t="s">
        <v>18516</v>
      </c>
      <c r="J3522" s="59" t="s">
        <v>18516</v>
      </c>
      <c r="K3522" s="59" t="s">
        <v>29707</v>
      </c>
      <c r="L3522" s="59" t="s">
        <v>18516</v>
      </c>
      <c r="M3522" s="59" t="s">
        <v>18516</v>
      </c>
    </row>
    <row r="3523" spans="1:13" s="59" customFormat="1" ht="14.25">
      <c r="A3523" s="59" t="s">
        <v>16310</v>
      </c>
      <c r="B3523" s="59" t="s">
        <v>34199</v>
      </c>
      <c r="C3523" s="59" t="s">
        <v>29414</v>
      </c>
      <c r="D3523" s="59" t="s">
        <v>29415</v>
      </c>
      <c r="E3523" s="164">
        <v>375</v>
      </c>
      <c r="F3523" s="164">
        <v>305</v>
      </c>
      <c r="G3523" s="165">
        <v>0.81</v>
      </c>
      <c r="H3523" s="59" t="s">
        <v>18516</v>
      </c>
      <c r="I3523" s="164">
        <v>103.57</v>
      </c>
      <c r="J3523" s="164">
        <v>408.57</v>
      </c>
      <c r="K3523" s="59">
        <v>154</v>
      </c>
      <c r="L3523" s="59" t="s">
        <v>18516</v>
      </c>
      <c r="M3523" s="59" t="s">
        <v>18516</v>
      </c>
    </row>
    <row r="3524" spans="1:13" s="59" customFormat="1" ht="14.25">
      <c r="A3524" s="59" t="s">
        <v>16304</v>
      </c>
      <c r="B3524" s="59" t="s">
        <v>34200</v>
      </c>
      <c r="C3524" s="59" t="s">
        <v>29414</v>
      </c>
      <c r="D3524" s="59" t="s">
        <v>29415</v>
      </c>
      <c r="E3524" s="164">
        <v>375</v>
      </c>
      <c r="F3524" s="164">
        <v>305</v>
      </c>
      <c r="G3524" s="165">
        <v>0.81</v>
      </c>
      <c r="H3524" s="59" t="s">
        <v>18516</v>
      </c>
      <c r="I3524" s="164">
        <v>103.57</v>
      </c>
      <c r="J3524" s="164">
        <v>408.57</v>
      </c>
      <c r="K3524" s="59">
        <v>92</v>
      </c>
      <c r="L3524" s="59" t="s">
        <v>29410</v>
      </c>
      <c r="M3524" s="59" t="s">
        <v>31089</v>
      </c>
    </row>
    <row r="3525" spans="1:13" s="59" customFormat="1" ht="14.25">
      <c r="A3525" s="59" t="s">
        <v>26571</v>
      </c>
      <c r="B3525" s="59" t="s">
        <v>34201</v>
      </c>
      <c r="C3525" s="59" t="s">
        <v>33244</v>
      </c>
      <c r="D3525" s="59" t="s">
        <v>33245</v>
      </c>
      <c r="E3525" s="59" t="s">
        <v>18516</v>
      </c>
      <c r="F3525" s="59" t="s">
        <v>18516</v>
      </c>
      <c r="G3525" s="59" t="s">
        <v>18516</v>
      </c>
      <c r="H3525" s="59" t="s">
        <v>18516</v>
      </c>
      <c r="I3525" s="59" t="s">
        <v>18516</v>
      </c>
      <c r="J3525" s="59" t="s">
        <v>18516</v>
      </c>
      <c r="K3525" s="59" t="s">
        <v>29707</v>
      </c>
      <c r="L3525" s="59" t="s">
        <v>18516</v>
      </c>
      <c r="M3525" s="59" t="s">
        <v>18516</v>
      </c>
    </row>
    <row r="3526" spans="1:13" s="59" customFormat="1" ht="14.25">
      <c r="A3526" s="59" t="s">
        <v>26568</v>
      </c>
      <c r="B3526" s="59" t="s">
        <v>34202</v>
      </c>
      <c r="C3526" s="59" t="s">
        <v>29506</v>
      </c>
      <c r="D3526" s="59" t="s">
        <v>29507</v>
      </c>
      <c r="E3526" s="59" t="s">
        <v>18516</v>
      </c>
      <c r="F3526" s="59" t="s">
        <v>18516</v>
      </c>
      <c r="G3526" s="59" t="s">
        <v>18516</v>
      </c>
      <c r="H3526" s="59" t="s">
        <v>18516</v>
      </c>
      <c r="I3526" s="59" t="s">
        <v>18516</v>
      </c>
      <c r="J3526" s="59" t="s">
        <v>18516</v>
      </c>
      <c r="K3526" s="59" t="s">
        <v>29707</v>
      </c>
      <c r="L3526" s="59" t="s">
        <v>18516</v>
      </c>
      <c r="M3526" s="59" t="s">
        <v>18516</v>
      </c>
    </row>
    <row r="3527" spans="1:13" s="59" customFormat="1" ht="14.25">
      <c r="A3527" s="59" t="s">
        <v>26546</v>
      </c>
      <c r="B3527" s="59" t="s">
        <v>34203</v>
      </c>
      <c r="C3527" s="59" t="s">
        <v>29518</v>
      </c>
      <c r="D3527" s="59" t="s">
        <v>29519</v>
      </c>
      <c r="E3527" s="59" t="s">
        <v>18516</v>
      </c>
      <c r="F3527" s="59" t="s">
        <v>18516</v>
      </c>
      <c r="G3527" s="59" t="s">
        <v>18516</v>
      </c>
      <c r="H3527" s="59" t="s">
        <v>18516</v>
      </c>
      <c r="I3527" s="59" t="s">
        <v>18516</v>
      </c>
      <c r="J3527" s="59" t="s">
        <v>18516</v>
      </c>
      <c r="K3527" s="59" t="s">
        <v>29707</v>
      </c>
      <c r="L3527" s="59" t="s">
        <v>18516</v>
      </c>
      <c r="M3527" s="59" t="s">
        <v>18516</v>
      </c>
    </row>
    <row r="3528" spans="1:13" s="59" customFormat="1" ht="14.25">
      <c r="A3528" s="59" t="s">
        <v>26549</v>
      </c>
      <c r="B3528" s="59" t="s">
        <v>34204</v>
      </c>
      <c r="C3528" s="59" t="s">
        <v>29518</v>
      </c>
      <c r="D3528" s="59" t="s">
        <v>29519</v>
      </c>
      <c r="E3528" s="59" t="s">
        <v>18516</v>
      </c>
      <c r="F3528" s="59" t="s">
        <v>18516</v>
      </c>
      <c r="G3528" s="59" t="s">
        <v>18516</v>
      </c>
      <c r="H3528" s="59" t="s">
        <v>18516</v>
      </c>
      <c r="I3528" s="59" t="s">
        <v>18516</v>
      </c>
      <c r="J3528" s="59" t="s">
        <v>18516</v>
      </c>
      <c r="K3528" s="59" t="s">
        <v>29707</v>
      </c>
      <c r="L3528" s="59" t="s">
        <v>18516</v>
      </c>
      <c r="M3528" s="59" t="s">
        <v>18516</v>
      </c>
    </row>
    <row r="3529" spans="1:13" s="59" customFormat="1" ht="14.25">
      <c r="A3529" s="59" t="s">
        <v>26565</v>
      </c>
      <c r="B3529" s="59" t="s">
        <v>34205</v>
      </c>
      <c r="C3529" s="59" t="s">
        <v>29518</v>
      </c>
      <c r="D3529" s="59" t="s">
        <v>29519</v>
      </c>
      <c r="E3529" s="59" t="s">
        <v>18516</v>
      </c>
      <c r="F3529" s="59" t="s">
        <v>18516</v>
      </c>
      <c r="G3529" s="59" t="s">
        <v>18516</v>
      </c>
      <c r="H3529" s="59" t="s">
        <v>18516</v>
      </c>
      <c r="I3529" s="59" t="s">
        <v>18516</v>
      </c>
      <c r="J3529" s="59" t="s">
        <v>18516</v>
      </c>
      <c r="K3529" s="59" t="s">
        <v>29707</v>
      </c>
      <c r="L3529" s="59" t="s">
        <v>18516</v>
      </c>
      <c r="M3529" s="59" t="s">
        <v>18516</v>
      </c>
    </row>
    <row r="3530" spans="1:13" s="59" customFormat="1" ht="14.25">
      <c r="A3530" s="59" t="s">
        <v>26562</v>
      </c>
      <c r="B3530" s="59" t="s">
        <v>34206</v>
      </c>
      <c r="C3530" s="59" t="s">
        <v>29518</v>
      </c>
      <c r="D3530" s="59" t="s">
        <v>29519</v>
      </c>
      <c r="E3530" s="59" t="s">
        <v>18516</v>
      </c>
      <c r="F3530" s="59" t="s">
        <v>18516</v>
      </c>
      <c r="G3530" s="59" t="s">
        <v>18516</v>
      </c>
      <c r="H3530" s="59" t="s">
        <v>18516</v>
      </c>
      <c r="I3530" s="59" t="s">
        <v>18516</v>
      </c>
      <c r="J3530" s="59" t="s">
        <v>18516</v>
      </c>
      <c r="K3530" s="59" t="s">
        <v>29707</v>
      </c>
      <c r="L3530" s="59" t="s">
        <v>18516</v>
      </c>
      <c r="M3530" s="59" t="s">
        <v>18516</v>
      </c>
    </row>
    <row r="3531" spans="1:13" s="59" customFormat="1" ht="14.25">
      <c r="A3531" s="59" t="s">
        <v>21375</v>
      </c>
      <c r="B3531" s="59" t="s">
        <v>34207</v>
      </c>
      <c r="C3531" s="59" t="s">
        <v>29518</v>
      </c>
      <c r="D3531" s="59" t="s">
        <v>29519</v>
      </c>
      <c r="E3531" s="164">
        <v>75</v>
      </c>
      <c r="F3531" s="164">
        <v>50</v>
      </c>
      <c r="G3531" s="165">
        <v>0.66</v>
      </c>
      <c r="H3531" s="59" t="s">
        <v>18516</v>
      </c>
      <c r="I3531" s="164">
        <v>26.46</v>
      </c>
      <c r="J3531" s="164">
        <v>76.46</v>
      </c>
      <c r="K3531" s="59">
        <v>0</v>
      </c>
      <c r="L3531" s="59" t="s">
        <v>29410</v>
      </c>
      <c r="M3531" s="59" t="s">
        <v>30529</v>
      </c>
    </row>
    <row r="3532" spans="1:13" s="59" customFormat="1" ht="14.25">
      <c r="A3532" s="59" t="s">
        <v>21384</v>
      </c>
      <c r="B3532" s="59" t="s">
        <v>34208</v>
      </c>
      <c r="C3532" s="59" t="s">
        <v>29518</v>
      </c>
      <c r="D3532" s="59" t="s">
        <v>29519</v>
      </c>
      <c r="E3532" s="164">
        <v>75</v>
      </c>
      <c r="F3532" s="164">
        <v>60</v>
      </c>
      <c r="G3532" s="165">
        <v>0.8</v>
      </c>
      <c r="H3532" s="59" t="s">
        <v>18516</v>
      </c>
      <c r="I3532" s="164">
        <v>26.46</v>
      </c>
      <c r="J3532" s="164">
        <v>86.46</v>
      </c>
      <c r="K3532" s="59">
        <v>134</v>
      </c>
      <c r="L3532" s="59" t="s">
        <v>18516</v>
      </c>
      <c r="M3532" s="59" t="s">
        <v>18516</v>
      </c>
    </row>
    <row r="3533" spans="1:13" s="59" customFormat="1" ht="14.25">
      <c r="A3533" s="59" t="s">
        <v>26552</v>
      </c>
      <c r="B3533" s="59" t="s">
        <v>34209</v>
      </c>
      <c r="C3533" s="59" t="s">
        <v>30894</v>
      </c>
      <c r="D3533" s="59" t="s">
        <v>30895</v>
      </c>
      <c r="E3533" s="164">
        <v>189</v>
      </c>
      <c r="F3533" s="164">
        <v>160</v>
      </c>
      <c r="G3533" s="165">
        <v>0.84</v>
      </c>
      <c r="H3533" s="59" t="s">
        <v>18516</v>
      </c>
      <c r="I3533" s="164">
        <v>104.05</v>
      </c>
      <c r="J3533" s="164">
        <v>264.05</v>
      </c>
      <c r="K3533" s="59">
        <v>74</v>
      </c>
      <c r="L3533" s="59" t="s">
        <v>18516</v>
      </c>
      <c r="M3533" s="59" t="s">
        <v>18516</v>
      </c>
    </row>
    <row r="3534" spans="1:13" s="59" customFormat="1" ht="14.25">
      <c r="A3534" s="59" t="s">
        <v>26555</v>
      </c>
      <c r="B3534" s="59" t="s">
        <v>34210</v>
      </c>
      <c r="C3534" s="59" t="s">
        <v>30894</v>
      </c>
      <c r="D3534" s="59" t="s">
        <v>30895</v>
      </c>
      <c r="E3534" s="164">
        <v>189</v>
      </c>
      <c r="F3534" s="164">
        <v>160</v>
      </c>
      <c r="G3534" s="165">
        <v>0.84</v>
      </c>
      <c r="H3534" s="59" t="s">
        <v>18516</v>
      </c>
      <c r="I3534" s="164">
        <v>104.05</v>
      </c>
      <c r="J3534" s="164">
        <v>264.05</v>
      </c>
      <c r="K3534" s="59">
        <v>65</v>
      </c>
      <c r="L3534" s="59" t="s">
        <v>18516</v>
      </c>
      <c r="M3534" s="59" t="s">
        <v>18516</v>
      </c>
    </row>
    <row r="3535" spans="1:13" s="59" customFormat="1" ht="14.25">
      <c r="A3535" s="59" t="s">
        <v>24278</v>
      </c>
      <c r="B3535" s="59" t="s">
        <v>34211</v>
      </c>
      <c r="C3535" s="59" t="s">
        <v>29493</v>
      </c>
      <c r="D3535" s="59" t="s">
        <v>29494</v>
      </c>
      <c r="E3535" s="164">
        <v>267</v>
      </c>
      <c r="F3535" s="164">
        <v>257</v>
      </c>
      <c r="G3535" s="165">
        <v>0.96</v>
      </c>
      <c r="H3535" s="59" t="s">
        <v>18516</v>
      </c>
      <c r="I3535" s="164">
        <v>54.49</v>
      </c>
      <c r="J3535" s="164">
        <v>311.49</v>
      </c>
      <c r="K3535" s="59">
        <v>69</v>
      </c>
      <c r="L3535" s="59" t="s">
        <v>18516</v>
      </c>
      <c r="M3535" s="59" t="s">
        <v>18516</v>
      </c>
    </row>
    <row r="3536" spans="1:13" s="59" customFormat="1" ht="14.25">
      <c r="A3536" s="59" t="s">
        <v>24272</v>
      </c>
      <c r="B3536" s="59" t="s">
        <v>34212</v>
      </c>
      <c r="C3536" s="59" t="s">
        <v>29493</v>
      </c>
      <c r="D3536" s="59" t="s">
        <v>29494</v>
      </c>
      <c r="E3536" s="164">
        <v>335</v>
      </c>
      <c r="F3536" s="164">
        <v>287</v>
      </c>
      <c r="G3536" s="165">
        <v>0.85</v>
      </c>
      <c r="H3536" s="59" t="s">
        <v>18516</v>
      </c>
      <c r="I3536" s="164">
        <v>54.49</v>
      </c>
      <c r="J3536" s="164">
        <v>341.49</v>
      </c>
      <c r="K3536" s="59">
        <v>240</v>
      </c>
      <c r="L3536" s="59" t="s">
        <v>18516</v>
      </c>
      <c r="M3536" s="59" t="s">
        <v>18516</v>
      </c>
    </row>
    <row r="3537" spans="1:13" s="59" customFormat="1" ht="14.25">
      <c r="A3537" s="59" t="s">
        <v>24275</v>
      </c>
      <c r="B3537" s="59" t="s">
        <v>34213</v>
      </c>
      <c r="C3537" s="59" t="s">
        <v>29493</v>
      </c>
      <c r="D3537" s="59" t="s">
        <v>29494</v>
      </c>
      <c r="E3537" s="164">
        <v>272</v>
      </c>
      <c r="F3537" s="164">
        <v>247</v>
      </c>
      <c r="G3537" s="165">
        <v>0.9</v>
      </c>
      <c r="H3537" s="59" t="s">
        <v>18516</v>
      </c>
      <c r="I3537" s="164">
        <v>54.49</v>
      </c>
      <c r="J3537" s="164">
        <v>301.49</v>
      </c>
      <c r="K3537" s="59">
        <v>81</v>
      </c>
      <c r="L3537" s="59" t="s">
        <v>18516</v>
      </c>
      <c r="M3537" s="59" t="s">
        <v>18516</v>
      </c>
    </row>
    <row r="3538" spans="1:13" s="59" customFormat="1" ht="14.25">
      <c r="A3538" s="59" t="s">
        <v>24281</v>
      </c>
      <c r="B3538" s="59" t="s">
        <v>34214</v>
      </c>
      <c r="C3538" s="59" t="s">
        <v>29493</v>
      </c>
      <c r="D3538" s="59" t="s">
        <v>29494</v>
      </c>
      <c r="E3538" s="164">
        <v>237</v>
      </c>
      <c r="F3538" s="164">
        <v>217</v>
      </c>
      <c r="G3538" s="165">
        <v>0.91</v>
      </c>
      <c r="H3538" s="59" t="s">
        <v>18516</v>
      </c>
      <c r="I3538" s="164">
        <v>54.49</v>
      </c>
      <c r="J3538" s="164">
        <v>271.49</v>
      </c>
      <c r="K3538" s="59">
        <v>128</v>
      </c>
      <c r="L3538" s="59" t="s">
        <v>18516</v>
      </c>
      <c r="M3538" s="59" t="s">
        <v>18516</v>
      </c>
    </row>
    <row r="3539" spans="1:13" s="59" customFormat="1" ht="14.25">
      <c r="A3539" s="59" t="s">
        <v>16194</v>
      </c>
      <c r="B3539" s="59" t="s">
        <v>34215</v>
      </c>
      <c r="C3539" s="59" t="s">
        <v>29518</v>
      </c>
      <c r="D3539" s="59" t="s">
        <v>29519</v>
      </c>
      <c r="E3539" s="59" t="s">
        <v>18516</v>
      </c>
      <c r="F3539" s="59" t="s">
        <v>18516</v>
      </c>
      <c r="G3539" s="59" t="s">
        <v>18516</v>
      </c>
      <c r="H3539" s="59" t="s">
        <v>18516</v>
      </c>
      <c r="I3539" s="59" t="s">
        <v>18516</v>
      </c>
      <c r="J3539" s="59" t="s">
        <v>18516</v>
      </c>
      <c r="K3539" s="59" t="s">
        <v>29707</v>
      </c>
      <c r="L3539" s="59" t="s">
        <v>18516</v>
      </c>
      <c r="M3539" s="59" t="s">
        <v>18516</v>
      </c>
    </row>
    <row r="3540" spans="1:13" s="59" customFormat="1" ht="14.25">
      <c r="A3540" s="59" t="s">
        <v>16188</v>
      </c>
      <c r="B3540" s="59" t="s">
        <v>34216</v>
      </c>
      <c r="C3540" s="59" t="s">
        <v>29518</v>
      </c>
      <c r="D3540" s="59" t="s">
        <v>29519</v>
      </c>
      <c r="E3540" s="59" t="s">
        <v>18516</v>
      </c>
      <c r="F3540" s="59" t="s">
        <v>18516</v>
      </c>
      <c r="G3540" s="59" t="s">
        <v>18516</v>
      </c>
      <c r="H3540" s="59" t="s">
        <v>18516</v>
      </c>
      <c r="I3540" s="59" t="s">
        <v>18516</v>
      </c>
      <c r="J3540" s="59" t="s">
        <v>18516</v>
      </c>
      <c r="K3540" s="59" t="s">
        <v>29707</v>
      </c>
      <c r="L3540" s="59" t="s">
        <v>18516</v>
      </c>
      <c r="M3540" s="59" t="s">
        <v>18516</v>
      </c>
    </row>
    <row r="3541" spans="1:13" s="59" customFormat="1" ht="14.25">
      <c r="A3541" s="59" t="s">
        <v>16191</v>
      </c>
      <c r="B3541" s="59" t="s">
        <v>34217</v>
      </c>
      <c r="C3541" s="59" t="s">
        <v>29518</v>
      </c>
      <c r="D3541" s="59" t="s">
        <v>29519</v>
      </c>
      <c r="E3541" s="59" t="s">
        <v>18516</v>
      </c>
      <c r="F3541" s="59" t="s">
        <v>18516</v>
      </c>
      <c r="G3541" s="59" t="s">
        <v>18516</v>
      </c>
      <c r="H3541" s="59" t="s">
        <v>18516</v>
      </c>
      <c r="I3541" s="59" t="s">
        <v>18516</v>
      </c>
      <c r="J3541" s="59" t="s">
        <v>18516</v>
      </c>
      <c r="K3541" s="59" t="s">
        <v>29707</v>
      </c>
      <c r="L3541" s="59" t="s">
        <v>18516</v>
      </c>
      <c r="M3541" s="59" t="s">
        <v>18516</v>
      </c>
    </row>
    <row r="3542" spans="1:13" s="59" customFormat="1" ht="14.25">
      <c r="A3542" s="59" t="s">
        <v>16185</v>
      </c>
      <c r="B3542" s="59" t="s">
        <v>34218</v>
      </c>
      <c r="C3542" s="59" t="s">
        <v>29518</v>
      </c>
      <c r="D3542" s="59" t="s">
        <v>29519</v>
      </c>
      <c r="E3542" s="59" t="s">
        <v>18516</v>
      </c>
      <c r="F3542" s="59" t="s">
        <v>18516</v>
      </c>
      <c r="G3542" s="59" t="s">
        <v>18516</v>
      </c>
      <c r="H3542" s="59" t="s">
        <v>18516</v>
      </c>
      <c r="I3542" s="59" t="s">
        <v>18516</v>
      </c>
      <c r="J3542" s="59" t="s">
        <v>18516</v>
      </c>
      <c r="K3542" s="59" t="s">
        <v>29707</v>
      </c>
      <c r="L3542" s="59" t="s">
        <v>18516</v>
      </c>
      <c r="M3542" s="59" t="s">
        <v>18516</v>
      </c>
    </row>
    <row r="3543" spans="1:13" s="59" customFormat="1" ht="14.25">
      <c r="A3543" s="59" t="s">
        <v>26525</v>
      </c>
      <c r="B3543" s="59" t="s">
        <v>34219</v>
      </c>
      <c r="C3543" s="59" t="s">
        <v>29924</v>
      </c>
      <c r="D3543" s="59" t="s">
        <v>29925</v>
      </c>
      <c r="E3543" s="59" t="s">
        <v>18516</v>
      </c>
      <c r="F3543" s="59" t="s">
        <v>18516</v>
      </c>
      <c r="G3543" s="59" t="s">
        <v>18516</v>
      </c>
      <c r="H3543" s="59" t="s">
        <v>18516</v>
      </c>
      <c r="I3543" s="59" t="s">
        <v>18516</v>
      </c>
      <c r="J3543" s="59" t="s">
        <v>18516</v>
      </c>
      <c r="K3543" s="59" t="s">
        <v>29707</v>
      </c>
      <c r="L3543" s="59" t="s">
        <v>18516</v>
      </c>
      <c r="M3543" s="59" t="s">
        <v>18516</v>
      </c>
    </row>
    <row r="3544" spans="1:13" s="59" customFormat="1" ht="14.25">
      <c r="A3544" s="59" t="s">
        <v>26531</v>
      </c>
      <c r="B3544" s="59" t="s">
        <v>34220</v>
      </c>
      <c r="C3544" s="59" t="s">
        <v>29924</v>
      </c>
      <c r="D3544" s="59" t="s">
        <v>29925</v>
      </c>
      <c r="E3544" s="59" t="s">
        <v>18516</v>
      </c>
      <c r="F3544" s="59" t="s">
        <v>18516</v>
      </c>
      <c r="G3544" s="59" t="s">
        <v>18516</v>
      </c>
      <c r="H3544" s="59" t="s">
        <v>18516</v>
      </c>
      <c r="I3544" s="59" t="s">
        <v>18516</v>
      </c>
      <c r="J3544" s="59" t="s">
        <v>18516</v>
      </c>
      <c r="K3544" s="59" t="s">
        <v>29707</v>
      </c>
      <c r="L3544" s="59" t="s">
        <v>18516</v>
      </c>
      <c r="M3544" s="59" t="s">
        <v>18516</v>
      </c>
    </row>
    <row r="3545" spans="1:13" s="59" customFormat="1" ht="14.25">
      <c r="A3545" s="59" t="s">
        <v>26522</v>
      </c>
      <c r="B3545" s="59" t="s">
        <v>34221</v>
      </c>
      <c r="C3545" s="59" t="s">
        <v>29924</v>
      </c>
      <c r="D3545" s="59" t="s">
        <v>29925</v>
      </c>
      <c r="E3545" s="59" t="s">
        <v>18516</v>
      </c>
      <c r="F3545" s="59" t="s">
        <v>18516</v>
      </c>
      <c r="G3545" s="59" t="s">
        <v>18516</v>
      </c>
      <c r="H3545" s="59" t="s">
        <v>18516</v>
      </c>
      <c r="I3545" s="59" t="s">
        <v>18516</v>
      </c>
      <c r="J3545" s="59" t="s">
        <v>18516</v>
      </c>
      <c r="K3545" s="59" t="s">
        <v>29707</v>
      </c>
      <c r="L3545" s="59" t="s">
        <v>18516</v>
      </c>
      <c r="M3545" s="59" t="s">
        <v>18516</v>
      </c>
    </row>
    <row r="3546" spans="1:13" s="59" customFormat="1" ht="14.25">
      <c r="A3546" s="59" t="s">
        <v>26528</v>
      </c>
      <c r="B3546" s="59" t="s">
        <v>34222</v>
      </c>
      <c r="C3546" s="59" t="s">
        <v>29924</v>
      </c>
      <c r="D3546" s="59" t="s">
        <v>29925</v>
      </c>
      <c r="E3546" s="59" t="s">
        <v>18516</v>
      </c>
      <c r="F3546" s="59" t="s">
        <v>18516</v>
      </c>
      <c r="G3546" s="59" t="s">
        <v>18516</v>
      </c>
      <c r="H3546" s="59" t="s">
        <v>18516</v>
      </c>
      <c r="I3546" s="59" t="s">
        <v>18516</v>
      </c>
      <c r="J3546" s="59" t="s">
        <v>18516</v>
      </c>
      <c r="K3546" s="59" t="s">
        <v>29707</v>
      </c>
      <c r="L3546" s="59" t="s">
        <v>18516</v>
      </c>
      <c r="M3546" s="59" t="s">
        <v>18516</v>
      </c>
    </row>
    <row r="3547" spans="1:13" s="59" customFormat="1" ht="14.25">
      <c r="A3547" s="59" t="s">
        <v>15627</v>
      </c>
      <c r="B3547" s="59" t="s">
        <v>34223</v>
      </c>
      <c r="C3547" s="59" t="s">
        <v>29583</v>
      </c>
      <c r="D3547" s="59" t="s">
        <v>29583</v>
      </c>
      <c r="E3547" s="164">
        <v>210</v>
      </c>
      <c r="F3547" s="164">
        <v>210</v>
      </c>
      <c r="G3547" s="59" t="s">
        <v>18516</v>
      </c>
      <c r="H3547" s="59" t="s">
        <v>18516</v>
      </c>
      <c r="I3547" s="164">
        <v>110.25</v>
      </c>
      <c r="J3547" s="164">
        <v>320.25</v>
      </c>
      <c r="K3547" s="59">
        <v>34</v>
      </c>
      <c r="L3547" s="59" t="s">
        <v>18516</v>
      </c>
      <c r="M3547" s="59" t="s">
        <v>18516</v>
      </c>
    </row>
    <row r="3548" spans="1:13" s="59" customFormat="1" ht="14.25">
      <c r="A3548" s="59" t="s">
        <v>15630</v>
      </c>
      <c r="B3548" s="59" t="s">
        <v>34224</v>
      </c>
      <c r="C3548" s="59" t="s">
        <v>29583</v>
      </c>
      <c r="D3548" s="59" t="s">
        <v>29583</v>
      </c>
      <c r="E3548" s="59" t="s">
        <v>18516</v>
      </c>
      <c r="F3548" s="59" t="s">
        <v>18516</v>
      </c>
      <c r="G3548" s="59" t="s">
        <v>18516</v>
      </c>
      <c r="H3548" s="59" t="s">
        <v>18516</v>
      </c>
      <c r="I3548" s="59" t="s">
        <v>18516</v>
      </c>
      <c r="J3548" s="59" t="s">
        <v>18516</v>
      </c>
      <c r="K3548" s="59" t="s">
        <v>29707</v>
      </c>
      <c r="L3548" s="59" t="s">
        <v>18516</v>
      </c>
      <c r="M3548" s="59" t="s">
        <v>18516</v>
      </c>
    </row>
    <row r="3549" spans="1:13" s="59" customFormat="1" ht="14.25">
      <c r="A3549" s="59" t="s">
        <v>15636</v>
      </c>
      <c r="B3549" s="59" t="s">
        <v>34225</v>
      </c>
      <c r="C3549" s="59" t="s">
        <v>29583</v>
      </c>
      <c r="D3549" s="59" t="s">
        <v>29583</v>
      </c>
      <c r="E3549" s="164">
        <v>255</v>
      </c>
      <c r="F3549" s="164">
        <v>190</v>
      </c>
      <c r="G3549" s="165">
        <v>0.74</v>
      </c>
      <c r="H3549" s="59" t="s">
        <v>18516</v>
      </c>
      <c r="I3549" s="164">
        <v>86.21</v>
      </c>
      <c r="J3549" s="164">
        <v>276.21</v>
      </c>
      <c r="K3549" s="59">
        <v>70</v>
      </c>
      <c r="L3549" s="59" t="s">
        <v>18516</v>
      </c>
      <c r="M3549" s="59" t="s">
        <v>18516</v>
      </c>
    </row>
    <row r="3550" spans="1:13" s="59" customFormat="1" ht="14.25">
      <c r="A3550" s="59" t="s">
        <v>15633</v>
      </c>
      <c r="B3550" s="59" t="s">
        <v>34226</v>
      </c>
      <c r="C3550" s="59" t="s">
        <v>29583</v>
      </c>
      <c r="D3550" s="59" t="s">
        <v>29583</v>
      </c>
      <c r="E3550" s="164">
        <v>255</v>
      </c>
      <c r="F3550" s="164">
        <v>190</v>
      </c>
      <c r="G3550" s="165">
        <v>0.74</v>
      </c>
      <c r="H3550" s="59" t="s">
        <v>18516</v>
      </c>
      <c r="I3550" s="164">
        <v>86.21</v>
      </c>
      <c r="J3550" s="164">
        <v>276.21</v>
      </c>
      <c r="K3550" s="59">
        <v>38</v>
      </c>
      <c r="L3550" s="59" t="s">
        <v>18516</v>
      </c>
      <c r="M3550" s="59" t="s">
        <v>18516</v>
      </c>
    </row>
    <row r="3551" spans="1:13" s="59" customFormat="1" ht="14.25">
      <c r="A3551" s="59" t="s">
        <v>15918</v>
      </c>
      <c r="B3551" s="59" t="s">
        <v>34227</v>
      </c>
      <c r="C3551" s="59" t="s">
        <v>29619</v>
      </c>
      <c r="D3551" s="59" t="s">
        <v>29620</v>
      </c>
      <c r="E3551" s="59" t="s">
        <v>18516</v>
      </c>
      <c r="F3551" s="59" t="s">
        <v>18516</v>
      </c>
      <c r="G3551" s="59" t="s">
        <v>18516</v>
      </c>
      <c r="H3551" s="59" t="s">
        <v>18516</v>
      </c>
      <c r="I3551" s="59" t="s">
        <v>18516</v>
      </c>
      <c r="J3551" s="59" t="s">
        <v>18516</v>
      </c>
      <c r="K3551" s="59" t="s">
        <v>29707</v>
      </c>
      <c r="L3551" s="59" t="s">
        <v>18516</v>
      </c>
      <c r="M3551" s="59" t="s">
        <v>18516</v>
      </c>
    </row>
    <row r="3552" spans="1:13" s="59" customFormat="1" ht="14.25">
      <c r="A3552" s="59" t="s">
        <v>34228</v>
      </c>
      <c r="B3552" s="59" t="s">
        <v>34229</v>
      </c>
      <c r="C3552" s="59" t="s">
        <v>31203</v>
      </c>
      <c r="D3552" s="59" t="s">
        <v>31204</v>
      </c>
      <c r="E3552" s="164">
        <v>104</v>
      </c>
      <c r="F3552" s="164">
        <v>84.24</v>
      </c>
      <c r="G3552" s="165">
        <v>0.81</v>
      </c>
      <c r="H3552" s="59" t="s">
        <v>31205</v>
      </c>
      <c r="I3552" s="164">
        <v>49.14</v>
      </c>
      <c r="J3552" s="164">
        <v>133.38</v>
      </c>
      <c r="K3552" s="59">
        <v>47</v>
      </c>
      <c r="L3552" s="59" t="s">
        <v>18516</v>
      </c>
      <c r="M3552" s="59" t="s">
        <v>18516</v>
      </c>
    </row>
    <row r="3553" spans="1:13" s="59" customFormat="1" ht="14.25">
      <c r="A3553" s="59" t="s">
        <v>26487</v>
      </c>
      <c r="B3553" s="59" t="s">
        <v>34230</v>
      </c>
      <c r="C3553" s="59" t="s">
        <v>29893</v>
      </c>
      <c r="D3553" s="59" t="s">
        <v>29894</v>
      </c>
      <c r="E3553" s="59" t="s">
        <v>18516</v>
      </c>
      <c r="F3553" s="59" t="s">
        <v>18516</v>
      </c>
      <c r="G3553" s="59" t="s">
        <v>18516</v>
      </c>
      <c r="H3553" s="59" t="s">
        <v>18516</v>
      </c>
      <c r="I3553" s="59" t="s">
        <v>18516</v>
      </c>
      <c r="J3553" s="59" t="s">
        <v>18516</v>
      </c>
      <c r="K3553" s="59" t="s">
        <v>29707</v>
      </c>
      <c r="L3553" s="59" t="s">
        <v>18516</v>
      </c>
      <c r="M3553" s="59" t="s">
        <v>18516</v>
      </c>
    </row>
    <row r="3554" spans="1:13" s="59" customFormat="1" ht="14.25">
      <c r="A3554" s="59" t="s">
        <v>26496</v>
      </c>
      <c r="B3554" s="59" t="s">
        <v>34231</v>
      </c>
      <c r="C3554" s="59" t="s">
        <v>30976</v>
      </c>
      <c r="D3554" s="59" t="s">
        <v>30977</v>
      </c>
      <c r="E3554" s="59" t="s">
        <v>18516</v>
      </c>
      <c r="F3554" s="59" t="s">
        <v>18516</v>
      </c>
      <c r="G3554" s="59" t="s">
        <v>18516</v>
      </c>
      <c r="H3554" s="59" t="s">
        <v>18516</v>
      </c>
      <c r="I3554" s="59" t="s">
        <v>18516</v>
      </c>
      <c r="J3554" s="59" t="s">
        <v>18516</v>
      </c>
      <c r="K3554" s="59" t="s">
        <v>29707</v>
      </c>
      <c r="L3554" s="59" t="s">
        <v>18516</v>
      </c>
      <c r="M3554" s="59" t="s">
        <v>18516</v>
      </c>
    </row>
    <row r="3555" spans="1:13" s="59" customFormat="1" ht="14.25">
      <c r="A3555" s="59" t="s">
        <v>26484</v>
      </c>
      <c r="B3555" s="59" t="s">
        <v>34232</v>
      </c>
      <c r="C3555" s="59" t="s">
        <v>29518</v>
      </c>
      <c r="D3555" s="59" t="s">
        <v>29519</v>
      </c>
      <c r="E3555" s="59" t="s">
        <v>18516</v>
      </c>
      <c r="F3555" s="59" t="s">
        <v>18516</v>
      </c>
      <c r="G3555" s="59" t="s">
        <v>18516</v>
      </c>
      <c r="H3555" s="59" t="s">
        <v>18516</v>
      </c>
      <c r="I3555" s="59" t="s">
        <v>18516</v>
      </c>
      <c r="J3555" s="59" t="s">
        <v>18516</v>
      </c>
      <c r="K3555" s="59" t="s">
        <v>29707</v>
      </c>
      <c r="L3555" s="59" t="s">
        <v>18516</v>
      </c>
      <c r="M3555" s="59" t="s">
        <v>18516</v>
      </c>
    </row>
    <row r="3556" spans="1:13" s="59" customFormat="1" ht="14.25">
      <c r="A3556" s="59" t="s">
        <v>26481</v>
      </c>
      <c r="B3556" s="59" t="s">
        <v>34233</v>
      </c>
      <c r="C3556" s="59" t="s">
        <v>29518</v>
      </c>
      <c r="D3556" s="59" t="s">
        <v>29519</v>
      </c>
      <c r="E3556" s="59" t="s">
        <v>18516</v>
      </c>
      <c r="F3556" s="59" t="s">
        <v>18516</v>
      </c>
      <c r="G3556" s="59" t="s">
        <v>18516</v>
      </c>
      <c r="H3556" s="59" t="s">
        <v>18516</v>
      </c>
      <c r="I3556" s="59" t="s">
        <v>18516</v>
      </c>
      <c r="J3556" s="59" t="s">
        <v>18516</v>
      </c>
      <c r="K3556" s="59" t="s">
        <v>29707</v>
      </c>
      <c r="L3556" s="59" t="s">
        <v>18516</v>
      </c>
      <c r="M3556" s="59" t="s">
        <v>18516</v>
      </c>
    </row>
    <row r="3557" spans="1:13" s="59" customFormat="1" ht="14.25">
      <c r="A3557" s="59" t="s">
        <v>26421</v>
      </c>
      <c r="B3557" s="59" t="s">
        <v>34234</v>
      </c>
      <c r="C3557" s="59" t="s">
        <v>33244</v>
      </c>
      <c r="D3557" s="59" t="s">
        <v>33245</v>
      </c>
      <c r="E3557" s="59" t="s">
        <v>18516</v>
      </c>
      <c r="F3557" s="59" t="s">
        <v>18516</v>
      </c>
      <c r="G3557" s="59" t="s">
        <v>18516</v>
      </c>
      <c r="H3557" s="59" t="s">
        <v>18516</v>
      </c>
      <c r="I3557" s="59" t="s">
        <v>18516</v>
      </c>
      <c r="J3557" s="59" t="s">
        <v>18516</v>
      </c>
      <c r="K3557" s="59" t="s">
        <v>29707</v>
      </c>
      <c r="L3557" s="59" t="s">
        <v>18516</v>
      </c>
      <c r="M3557" s="59" t="s">
        <v>18516</v>
      </c>
    </row>
    <row r="3558" spans="1:13" s="59" customFormat="1" ht="14.25">
      <c r="A3558" s="59" t="s">
        <v>16515</v>
      </c>
      <c r="B3558" s="59" t="s">
        <v>32142</v>
      </c>
      <c r="C3558" s="59" t="s">
        <v>30894</v>
      </c>
      <c r="D3558" s="59" t="s">
        <v>30895</v>
      </c>
      <c r="E3558" s="164">
        <v>269</v>
      </c>
      <c r="F3558" s="164">
        <v>204</v>
      </c>
      <c r="G3558" s="165">
        <v>0.75</v>
      </c>
      <c r="H3558" s="59" t="s">
        <v>18516</v>
      </c>
      <c r="I3558" s="164">
        <v>57.06</v>
      </c>
      <c r="J3558" s="164">
        <v>261.06</v>
      </c>
      <c r="K3558" s="59">
        <v>65</v>
      </c>
      <c r="L3558" s="59" t="s">
        <v>18516</v>
      </c>
      <c r="M3558" s="59" t="s">
        <v>18516</v>
      </c>
    </row>
    <row r="3559" spans="1:13" s="59" customFormat="1" ht="14.25">
      <c r="A3559" s="59" t="s">
        <v>16518</v>
      </c>
      <c r="B3559" s="59" t="s">
        <v>32143</v>
      </c>
      <c r="C3559" s="59" t="s">
        <v>30894</v>
      </c>
      <c r="D3559" s="59" t="s">
        <v>30895</v>
      </c>
      <c r="E3559" s="164">
        <v>269</v>
      </c>
      <c r="F3559" s="164">
        <v>204</v>
      </c>
      <c r="G3559" s="165">
        <v>0.75</v>
      </c>
      <c r="H3559" s="59" t="s">
        <v>18516</v>
      </c>
      <c r="I3559" s="164">
        <v>57.06</v>
      </c>
      <c r="J3559" s="164">
        <v>261.06</v>
      </c>
      <c r="K3559" s="59">
        <v>74</v>
      </c>
      <c r="L3559" s="59" t="s">
        <v>18516</v>
      </c>
      <c r="M3559" s="59" t="s">
        <v>18516</v>
      </c>
    </row>
    <row r="3560" spans="1:13" s="59" customFormat="1" ht="14.25">
      <c r="A3560" s="59" t="s">
        <v>16512</v>
      </c>
      <c r="B3560" s="59" t="s">
        <v>34235</v>
      </c>
      <c r="C3560" s="59" t="s">
        <v>30894</v>
      </c>
      <c r="D3560" s="59" t="s">
        <v>30895</v>
      </c>
      <c r="E3560" s="59" t="s">
        <v>18516</v>
      </c>
      <c r="F3560" s="59" t="s">
        <v>18516</v>
      </c>
      <c r="G3560" s="59" t="s">
        <v>18516</v>
      </c>
      <c r="H3560" s="59" t="s">
        <v>18516</v>
      </c>
      <c r="I3560" s="59" t="s">
        <v>18516</v>
      </c>
      <c r="J3560" s="59" t="s">
        <v>18516</v>
      </c>
      <c r="K3560" s="59" t="s">
        <v>29707</v>
      </c>
      <c r="L3560" s="59" t="s">
        <v>18516</v>
      </c>
      <c r="M3560" s="59" t="s">
        <v>18516</v>
      </c>
    </row>
    <row r="3561" spans="1:13" s="59" customFormat="1" ht="14.25">
      <c r="A3561" s="59" t="s">
        <v>16684</v>
      </c>
      <c r="B3561" s="59" t="s">
        <v>34236</v>
      </c>
      <c r="C3561" s="59" t="s">
        <v>30894</v>
      </c>
      <c r="D3561" s="59" t="s">
        <v>30895</v>
      </c>
      <c r="E3561" s="164">
        <v>179</v>
      </c>
      <c r="F3561" s="164">
        <v>145</v>
      </c>
      <c r="G3561" s="165">
        <v>0.81</v>
      </c>
      <c r="H3561" s="59" t="s">
        <v>18516</v>
      </c>
      <c r="I3561" s="164">
        <v>41.9</v>
      </c>
      <c r="J3561" s="164">
        <v>186.9</v>
      </c>
      <c r="K3561" s="59">
        <v>2</v>
      </c>
      <c r="L3561" s="59" t="s">
        <v>18516</v>
      </c>
      <c r="M3561" s="59" t="s">
        <v>18516</v>
      </c>
    </row>
    <row r="3562" spans="1:13" s="59" customFormat="1" ht="14.25">
      <c r="A3562" s="59" t="s">
        <v>16690</v>
      </c>
      <c r="B3562" s="59" t="s">
        <v>34237</v>
      </c>
      <c r="C3562" s="59" t="s">
        <v>30894</v>
      </c>
      <c r="D3562" s="59" t="s">
        <v>30895</v>
      </c>
      <c r="E3562" s="164">
        <v>179</v>
      </c>
      <c r="F3562" s="164">
        <v>145</v>
      </c>
      <c r="G3562" s="165">
        <v>0.81</v>
      </c>
      <c r="H3562" s="59" t="s">
        <v>18516</v>
      </c>
      <c r="I3562" s="164">
        <v>41.9</v>
      </c>
      <c r="J3562" s="164">
        <v>186.9</v>
      </c>
      <c r="K3562" s="59">
        <v>42</v>
      </c>
      <c r="L3562" s="59" t="s">
        <v>29439</v>
      </c>
      <c r="M3562" s="59" t="s">
        <v>29446</v>
      </c>
    </row>
    <row r="3563" spans="1:13" s="59" customFormat="1" ht="14.25">
      <c r="A3563" s="59" t="s">
        <v>16687</v>
      </c>
      <c r="B3563" s="59" t="s">
        <v>34238</v>
      </c>
      <c r="C3563" s="59" t="s">
        <v>30894</v>
      </c>
      <c r="D3563" s="59" t="s">
        <v>30895</v>
      </c>
      <c r="E3563" s="164">
        <v>179</v>
      </c>
      <c r="F3563" s="164">
        <v>145</v>
      </c>
      <c r="G3563" s="165">
        <v>0.81</v>
      </c>
      <c r="H3563" s="59" t="s">
        <v>18516</v>
      </c>
      <c r="I3563" s="164">
        <v>41.9</v>
      </c>
      <c r="J3563" s="164">
        <v>186.9</v>
      </c>
      <c r="K3563" s="59">
        <v>90</v>
      </c>
      <c r="L3563" s="59" t="s">
        <v>29439</v>
      </c>
      <c r="M3563" s="59" t="s">
        <v>29446</v>
      </c>
    </row>
    <row r="3564" spans="1:13" s="59" customFormat="1" ht="14.25">
      <c r="A3564" s="59" t="s">
        <v>24261</v>
      </c>
      <c r="B3564" s="59" t="s">
        <v>34239</v>
      </c>
      <c r="C3564" s="59" t="s">
        <v>29625</v>
      </c>
      <c r="D3564" s="59" t="s">
        <v>29626</v>
      </c>
      <c r="E3564" s="59" t="s">
        <v>18516</v>
      </c>
      <c r="F3564" s="59" t="s">
        <v>18516</v>
      </c>
      <c r="G3564" s="59" t="s">
        <v>18516</v>
      </c>
      <c r="H3564" s="59" t="s">
        <v>18516</v>
      </c>
      <c r="I3564" s="59" t="s">
        <v>18516</v>
      </c>
      <c r="J3564" s="59" t="s">
        <v>18516</v>
      </c>
      <c r="K3564" s="59" t="s">
        <v>29707</v>
      </c>
      <c r="L3564" s="59" t="s">
        <v>18516</v>
      </c>
      <c r="M3564" s="59" t="s">
        <v>18516</v>
      </c>
    </row>
    <row r="3565" spans="1:13" s="59" customFormat="1" ht="14.25">
      <c r="A3565" s="59" t="s">
        <v>24258</v>
      </c>
      <c r="B3565" s="59" t="s">
        <v>34240</v>
      </c>
      <c r="C3565" s="59" t="s">
        <v>29625</v>
      </c>
      <c r="D3565" s="59" t="s">
        <v>29626</v>
      </c>
      <c r="E3565" s="59" t="s">
        <v>18516</v>
      </c>
      <c r="F3565" s="59" t="s">
        <v>18516</v>
      </c>
      <c r="G3565" s="59" t="s">
        <v>18516</v>
      </c>
      <c r="H3565" s="59" t="s">
        <v>18516</v>
      </c>
      <c r="I3565" s="59" t="s">
        <v>18516</v>
      </c>
      <c r="J3565" s="59" t="s">
        <v>18516</v>
      </c>
      <c r="K3565" s="59" t="s">
        <v>29707</v>
      </c>
      <c r="L3565" s="59" t="s">
        <v>18516</v>
      </c>
      <c r="M3565" s="59" t="s">
        <v>18516</v>
      </c>
    </row>
    <row r="3566" spans="1:13" s="59" customFormat="1" ht="14.25">
      <c r="A3566" s="59" t="s">
        <v>24255</v>
      </c>
      <c r="B3566" s="59" t="s">
        <v>34241</v>
      </c>
      <c r="C3566" s="59" t="s">
        <v>29625</v>
      </c>
      <c r="D3566" s="59" t="s">
        <v>29626</v>
      </c>
      <c r="E3566" s="59" t="s">
        <v>18516</v>
      </c>
      <c r="F3566" s="59" t="s">
        <v>18516</v>
      </c>
      <c r="G3566" s="59" t="s">
        <v>18516</v>
      </c>
      <c r="H3566" s="59" t="s">
        <v>18516</v>
      </c>
      <c r="I3566" s="59" t="s">
        <v>18516</v>
      </c>
      <c r="J3566" s="59" t="s">
        <v>18516</v>
      </c>
      <c r="K3566" s="59" t="s">
        <v>29707</v>
      </c>
      <c r="L3566" s="59" t="s">
        <v>18516</v>
      </c>
      <c r="M3566" s="59" t="s">
        <v>18516</v>
      </c>
    </row>
    <row r="3567" spans="1:13" s="59" customFormat="1" ht="14.25">
      <c r="A3567" s="59" t="s">
        <v>16173</v>
      </c>
      <c r="B3567" s="59" t="s">
        <v>34242</v>
      </c>
      <c r="C3567" s="59" t="s">
        <v>29509</v>
      </c>
      <c r="D3567" s="59" t="s">
        <v>29510</v>
      </c>
      <c r="E3567" s="164">
        <v>115</v>
      </c>
      <c r="F3567" s="164">
        <v>110</v>
      </c>
      <c r="G3567" s="165">
        <v>0.95</v>
      </c>
      <c r="H3567" s="59" t="s">
        <v>18516</v>
      </c>
      <c r="I3567" s="164">
        <v>78.33</v>
      </c>
      <c r="J3567" s="164">
        <v>188.33</v>
      </c>
      <c r="K3567" s="59">
        <v>20</v>
      </c>
      <c r="L3567" s="59" t="s">
        <v>18516</v>
      </c>
      <c r="M3567" s="59" t="s">
        <v>18516</v>
      </c>
    </row>
    <row r="3568" spans="1:13" s="59" customFormat="1" ht="14.25">
      <c r="A3568" s="59" t="s">
        <v>16176</v>
      </c>
      <c r="B3568" s="59" t="s">
        <v>34243</v>
      </c>
      <c r="C3568" s="59" t="s">
        <v>29509</v>
      </c>
      <c r="D3568" s="59" t="s">
        <v>29510</v>
      </c>
      <c r="E3568" s="59" t="s">
        <v>18516</v>
      </c>
      <c r="F3568" s="59" t="s">
        <v>18516</v>
      </c>
      <c r="G3568" s="59" t="s">
        <v>18516</v>
      </c>
      <c r="H3568" s="59" t="s">
        <v>18516</v>
      </c>
      <c r="I3568" s="59" t="s">
        <v>18516</v>
      </c>
      <c r="J3568" s="59" t="s">
        <v>18516</v>
      </c>
      <c r="K3568" s="59" t="s">
        <v>29707</v>
      </c>
      <c r="L3568" s="59" t="s">
        <v>18516</v>
      </c>
      <c r="M3568" s="59" t="s">
        <v>18516</v>
      </c>
    </row>
    <row r="3569" spans="1:13" s="59" customFormat="1" ht="14.25">
      <c r="A3569" s="59" t="s">
        <v>16369</v>
      </c>
      <c r="B3569" s="59" t="s">
        <v>34244</v>
      </c>
      <c r="C3569" s="59" t="s">
        <v>29509</v>
      </c>
      <c r="D3569" s="59" t="s">
        <v>29510</v>
      </c>
      <c r="E3569" s="164">
        <v>255</v>
      </c>
      <c r="F3569" s="164">
        <v>210</v>
      </c>
      <c r="G3569" s="165">
        <v>0.82</v>
      </c>
      <c r="H3569" s="59" t="s">
        <v>18516</v>
      </c>
      <c r="I3569" s="164">
        <v>97.25</v>
      </c>
      <c r="J3569" s="164">
        <v>307.25</v>
      </c>
      <c r="K3569" s="59">
        <v>88</v>
      </c>
      <c r="L3569" s="59" t="s">
        <v>18516</v>
      </c>
      <c r="M3569" s="59" t="s">
        <v>18516</v>
      </c>
    </row>
    <row r="3570" spans="1:13" s="59" customFormat="1" ht="14.25">
      <c r="A3570" s="59" t="s">
        <v>16372</v>
      </c>
      <c r="B3570" s="59" t="s">
        <v>34245</v>
      </c>
      <c r="C3570" s="59" t="s">
        <v>29509</v>
      </c>
      <c r="D3570" s="59" t="s">
        <v>29510</v>
      </c>
      <c r="E3570" s="164">
        <v>255</v>
      </c>
      <c r="F3570" s="164">
        <v>205</v>
      </c>
      <c r="G3570" s="165">
        <v>0.8</v>
      </c>
      <c r="H3570" s="59" t="s">
        <v>18516</v>
      </c>
      <c r="I3570" s="164">
        <v>97.25</v>
      </c>
      <c r="J3570" s="164">
        <v>302.25</v>
      </c>
      <c r="K3570" s="59">
        <v>105</v>
      </c>
      <c r="L3570" s="59" t="s">
        <v>18516</v>
      </c>
      <c r="M3570" s="59" t="s">
        <v>18516</v>
      </c>
    </row>
    <row r="3571" spans="1:13" s="59" customFormat="1" ht="14.25">
      <c r="A3571" s="59" t="s">
        <v>21143</v>
      </c>
      <c r="B3571" s="59" t="s">
        <v>34246</v>
      </c>
      <c r="C3571" s="59" t="s">
        <v>29509</v>
      </c>
      <c r="D3571" s="59" t="s">
        <v>29510</v>
      </c>
      <c r="E3571" s="164">
        <v>150</v>
      </c>
      <c r="F3571" s="164">
        <v>130</v>
      </c>
      <c r="G3571" s="165">
        <v>0.86</v>
      </c>
      <c r="H3571" s="59" t="s">
        <v>18516</v>
      </c>
      <c r="I3571" s="164">
        <v>47.91</v>
      </c>
      <c r="J3571" s="164">
        <v>177.91</v>
      </c>
      <c r="K3571" s="59">
        <v>80</v>
      </c>
      <c r="L3571" s="59" t="s">
        <v>29410</v>
      </c>
      <c r="M3571" s="59" t="s">
        <v>29711</v>
      </c>
    </row>
    <row r="3572" spans="1:13" s="59" customFormat="1" ht="14.25">
      <c r="A3572" s="59" t="s">
        <v>26772</v>
      </c>
      <c r="B3572" s="59" t="s">
        <v>34247</v>
      </c>
      <c r="C3572" s="59" t="s">
        <v>29509</v>
      </c>
      <c r="D3572" s="59" t="s">
        <v>29510</v>
      </c>
      <c r="E3572" s="59" t="s">
        <v>18516</v>
      </c>
      <c r="F3572" s="59" t="s">
        <v>18516</v>
      </c>
      <c r="G3572" s="59" t="s">
        <v>18516</v>
      </c>
      <c r="H3572" s="59" t="s">
        <v>18516</v>
      </c>
      <c r="I3572" s="59" t="s">
        <v>18516</v>
      </c>
      <c r="J3572" s="59" t="s">
        <v>18516</v>
      </c>
      <c r="K3572" s="59" t="s">
        <v>29707</v>
      </c>
      <c r="L3572" s="59" t="s">
        <v>18516</v>
      </c>
      <c r="M3572" s="59" t="s">
        <v>18516</v>
      </c>
    </row>
    <row r="3573" spans="1:13" s="59" customFormat="1" ht="14.25">
      <c r="A3573" s="59" t="s">
        <v>19363</v>
      </c>
      <c r="B3573" s="59" t="s">
        <v>34248</v>
      </c>
      <c r="C3573" s="59" t="s">
        <v>29509</v>
      </c>
      <c r="D3573" s="59" t="s">
        <v>29510</v>
      </c>
      <c r="E3573" s="164">
        <v>150</v>
      </c>
      <c r="F3573" s="164">
        <v>100</v>
      </c>
      <c r="G3573" s="165">
        <v>0.66</v>
      </c>
      <c r="H3573" s="59" t="s">
        <v>18516</v>
      </c>
      <c r="I3573" s="164">
        <v>49.14</v>
      </c>
      <c r="J3573" s="164">
        <v>149.14</v>
      </c>
      <c r="K3573" s="59">
        <v>40</v>
      </c>
      <c r="L3573" s="59" t="s">
        <v>18516</v>
      </c>
      <c r="M3573" s="59" t="s">
        <v>18516</v>
      </c>
    </row>
    <row r="3574" spans="1:13" s="59" customFormat="1" ht="14.25">
      <c r="A3574" s="59" t="s">
        <v>17144</v>
      </c>
      <c r="B3574" s="59" t="s">
        <v>34249</v>
      </c>
      <c r="C3574" s="59" t="s">
        <v>33244</v>
      </c>
      <c r="D3574" s="59" t="s">
        <v>33245</v>
      </c>
      <c r="E3574" s="59" t="s">
        <v>18516</v>
      </c>
      <c r="F3574" s="59" t="s">
        <v>18516</v>
      </c>
      <c r="G3574" s="59" t="s">
        <v>18516</v>
      </c>
      <c r="H3574" s="59" t="s">
        <v>18516</v>
      </c>
      <c r="I3574" s="59" t="s">
        <v>18516</v>
      </c>
      <c r="J3574" s="59" t="s">
        <v>18516</v>
      </c>
      <c r="K3574" s="59" t="s">
        <v>29707</v>
      </c>
      <c r="L3574" s="59" t="s">
        <v>18516</v>
      </c>
      <c r="M3574" s="59" t="s">
        <v>18516</v>
      </c>
    </row>
    <row r="3575" spans="1:13" s="59" customFormat="1" ht="14.25">
      <c r="A3575" s="59" t="s">
        <v>17150</v>
      </c>
      <c r="B3575" s="59" t="s">
        <v>34250</v>
      </c>
      <c r="C3575" s="59" t="s">
        <v>33244</v>
      </c>
      <c r="D3575" s="59" t="s">
        <v>33245</v>
      </c>
      <c r="E3575" s="59" t="s">
        <v>18516</v>
      </c>
      <c r="F3575" s="59" t="s">
        <v>18516</v>
      </c>
      <c r="G3575" s="59" t="s">
        <v>18516</v>
      </c>
      <c r="H3575" s="59" t="s">
        <v>18516</v>
      </c>
      <c r="I3575" s="59" t="s">
        <v>18516</v>
      </c>
      <c r="J3575" s="59" t="s">
        <v>18516</v>
      </c>
      <c r="K3575" s="59" t="s">
        <v>29707</v>
      </c>
      <c r="L3575" s="59" t="s">
        <v>18516</v>
      </c>
      <c r="M3575" s="59" t="s">
        <v>18516</v>
      </c>
    </row>
    <row r="3576" spans="1:13" s="59" customFormat="1" ht="14.25">
      <c r="A3576" s="59" t="s">
        <v>17147</v>
      </c>
      <c r="B3576" s="59" t="s">
        <v>34251</v>
      </c>
      <c r="C3576" s="59" t="s">
        <v>33244</v>
      </c>
      <c r="D3576" s="59" t="s">
        <v>33245</v>
      </c>
      <c r="E3576" s="59" t="s">
        <v>18516</v>
      </c>
      <c r="F3576" s="59" t="s">
        <v>18516</v>
      </c>
      <c r="G3576" s="59" t="s">
        <v>18516</v>
      </c>
      <c r="H3576" s="59" t="s">
        <v>18516</v>
      </c>
      <c r="I3576" s="59" t="s">
        <v>18516</v>
      </c>
      <c r="J3576" s="59" t="s">
        <v>18516</v>
      </c>
      <c r="K3576" s="59" t="s">
        <v>29707</v>
      </c>
      <c r="L3576" s="59" t="s">
        <v>18516</v>
      </c>
      <c r="M3576" s="59" t="s">
        <v>18516</v>
      </c>
    </row>
    <row r="3577" spans="1:13" s="59" customFormat="1" ht="14.25">
      <c r="A3577" s="59" t="s">
        <v>17153</v>
      </c>
      <c r="B3577" s="59" t="s">
        <v>34252</v>
      </c>
      <c r="C3577" s="59" t="s">
        <v>33244</v>
      </c>
      <c r="D3577" s="59" t="s">
        <v>33245</v>
      </c>
      <c r="E3577" s="59" t="s">
        <v>18516</v>
      </c>
      <c r="F3577" s="59" t="s">
        <v>18516</v>
      </c>
      <c r="G3577" s="59" t="s">
        <v>18516</v>
      </c>
      <c r="H3577" s="59" t="s">
        <v>18516</v>
      </c>
      <c r="I3577" s="59" t="s">
        <v>18516</v>
      </c>
      <c r="J3577" s="59" t="s">
        <v>18516</v>
      </c>
      <c r="K3577" s="59" t="s">
        <v>29707</v>
      </c>
      <c r="L3577" s="59" t="s">
        <v>18516</v>
      </c>
      <c r="M3577" s="59" t="s">
        <v>18516</v>
      </c>
    </row>
    <row r="3578" spans="1:13" s="59" customFormat="1" ht="14.25">
      <c r="A3578" s="59" t="s">
        <v>26427</v>
      </c>
      <c r="B3578" s="59" t="s">
        <v>34253</v>
      </c>
      <c r="C3578" s="59" t="s">
        <v>33244</v>
      </c>
      <c r="D3578" s="59" t="s">
        <v>33245</v>
      </c>
      <c r="E3578" s="59" t="s">
        <v>18516</v>
      </c>
      <c r="F3578" s="59" t="s">
        <v>18516</v>
      </c>
      <c r="G3578" s="59" t="s">
        <v>18516</v>
      </c>
      <c r="H3578" s="59" t="s">
        <v>18516</v>
      </c>
      <c r="I3578" s="59" t="s">
        <v>18516</v>
      </c>
      <c r="J3578" s="59" t="s">
        <v>18516</v>
      </c>
      <c r="K3578" s="59" t="s">
        <v>29707</v>
      </c>
      <c r="L3578" s="59" t="s">
        <v>18516</v>
      </c>
      <c r="M3578" s="59" t="s">
        <v>18516</v>
      </c>
    </row>
    <row r="3579" spans="1:13" s="59" customFormat="1" ht="14.25">
      <c r="A3579" s="59" t="s">
        <v>26424</v>
      </c>
      <c r="B3579" s="59" t="s">
        <v>34254</v>
      </c>
      <c r="C3579" s="59" t="s">
        <v>33244</v>
      </c>
      <c r="D3579" s="59" t="s">
        <v>33245</v>
      </c>
      <c r="E3579" s="59" t="s">
        <v>18516</v>
      </c>
      <c r="F3579" s="59" t="s">
        <v>18516</v>
      </c>
      <c r="G3579" s="59" t="s">
        <v>18516</v>
      </c>
      <c r="H3579" s="59" t="s">
        <v>18516</v>
      </c>
      <c r="I3579" s="59" t="s">
        <v>18516</v>
      </c>
      <c r="J3579" s="59" t="s">
        <v>18516</v>
      </c>
      <c r="K3579" s="59" t="s">
        <v>29707</v>
      </c>
      <c r="L3579" s="59" t="s">
        <v>18516</v>
      </c>
      <c r="M3579" s="59" t="s">
        <v>18516</v>
      </c>
    </row>
    <row r="3580" spans="1:13" s="59" customFormat="1" ht="14.25">
      <c r="A3580" s="59" t="s">
        <v>26418</v>
      </c>
      <c r="B3580" s="59" t="s">
        <v>34255</v>
      </c>
      <c r="C3580" s="59" t="s">
        <v>33244</v>
      </c>
      <c r="D3580" s="59" t="s">
        <v>33245</v>
      </c>
      <c r="E3580" s="59" t="s">
        <v>18516</v>
      </c>
      <c r="F3580" s="59" t="s">
        <v>18516</v>
      </c>
      <c r="G3580" s="59" t="s">
        <v>18516</v>
      </c>
      <c r="H3580" s="59" t="s">
        <v>18516</v>
      </c>
      <c r="I3580" s="59" t="s">
        <v>18516</v>
      </c>
      <c r="J3580" s="59" t="s">
        <v>18516</v>
      </c>
      <c r="K3580" s="59" t="s">
        <v>29707</v>
      </c>
      <c r="L3580" s="59" t="s">
        <v>18516</v>
      </c>
      <c r="M3580" s="59" t="s">
        <v>18516</v>
      </c>
    </row>
    <row r="3581" spans="1:13" s="59" customFormat="1" ht="14.25">
      <c r="A3581" s="59" t="s">
        <v>24240</v>
      </c>
      <c r="B3581" s="59" t="s">
        <v>34256</v>
      </c>
      <c r="C3581" s="59" t="s">
        <v>30539</v>
      </c>
      <c r="D3581" s="59" t="s">
        <v>30540</v>
      </c>
      <c r="E3581" s="59" t="s">
        <v>18516</v>
      </c>
      <c r="F3581" s="59" t="s">
        <v>18516</v>
      </c>
      <c r="G3581" s="59" t="s">
        <v>18516</v>
      </c>
      <c r="H3581" s="59" t="s">
        <v>18516</v>
      </c>
      <c r="I3581" s="59" t="s">
        <v>18516</v>
      </c>
      <c r="J3581" s="59" t="s">
        <v>18516</v>
      </c>
      <c r="K3581" s="59" t="s">
        <v>29707</v>
      </c>
      <c r="L3581" s="59" t="s">
        <v>18516</v>
      </c>
      <c r="M3581" s="59" t="s">
        <v>18516</v>
      </c>
    </row>
    <row r="3582" spans="1:13" s="59" customFormat="1" ht="14.25">
      <c r="A3582" s="59" t="s">
        <v>24234</v>
      </c>
      <c r="B3582" s="59" t="s">
        <v>34257</v>
      </c>
      <c r="C3582" s="59" t="s">
        <v>30539</v>
      </c>
      <c r="D3582" s="59" t="s">
        <v>30540</v>
      </c>
      <c r="E3582" s="59" t="s">
        <v>18516</v>
      </c>
      <c r="F3582" s="59" t="s">
        <v>18516</v>
      </c>
      <c r="G3582" s="59" t="s">
        <v>18516</v>
      </c>
      <c r="H3582" s="59" t="s">
        <v>18516</v>
      </c>
      <c r="I3582" s="59" t="s">
        <v>18516</v>
      </c>
      <c r="J3582" s="59" t="s">
        <v>18516</v>
      </c>
      <c r="K3582" s="59" t="s">
        <v>29707</v>
      </c>
      <c r="L3582" s="59" t="s">
        <v>18516</v>
      </c>
      <c r="M3582" s="59" t="s">
        <v>18516</v>
      </c>
    </row>
    <row r="3583" spans="1:13" s="59" customFormat="1" ht="14.25">
      <c r="A3583" s="59" t="s">
        <v>24237</v>
      </c>
      <c r="B3583" s="59" t="s">
        <v>34258</v>
      </c>
      <c r="C3583" s="59" t="s">
        <v>30539</v>
      </c>
      <c r="D3583" s="59" t="s">
        <v>30540</v>
      </c>
      <c r="E3583" s="59" t="s">
        <v>18516</v>
      </c>
      <c r="F3583" s="59" t="s">
        <v>18516</v>
      </c>
      <c r="G3583" s="59" t="s">
        <v>18516</v>
      </c>
      <c r="H3583" s="59" t="s">
        <v>18516</v>
      </c>
      <c r="I3583" s="59" t="s">
        <v>18516</v>
      </c>
      <c r="J3583" s="59" t="s">
        <v>18516</v>
      </c>
      <c r="K3583" s="59" t="s">
        <v>29707</v>
      </c>
      <c r="L3583" s="59" t="s">
        <v>18516</v>
      </c>
      <c r="M3583" s="59" t="s">
        <v>18516</v>
      </c>
    </row>
    <row r="3584" spans="1:13" s="59" customFormat="1" ht="14.25">
      <c r="A3584" s="59" t="s">
        <v>24243</v>
      </c>
      <c r="B3584" s="59" t="s">
        <v>34259</v>
      </c>
      <c r="C3584" s="59" t="s">
        <v>30539</v>
      </c>
      <c r="D3584" s="59" t="s">
        <v>30540</v>
      </c>
      <c r="E3584" s="59" t="s">
        <v>18516</v>
      </c>
      <c r="F3584" s="59" t="s">
        <v>18516</v>
      </c>
      <c r="G3584" s="59" t="s">
        <v>18516</v>
      </c>
      <c r="H3584" s="59" t="s">
        <v>18516</v>
      </c>
      <c r="I3584" s="59" t="s">
        <v>18516</v>
      </c>
      <c r="J3584" s="59" t="s">
        <v>18516</v>
      </c>
      <c r="K3584" s="59" t="s">
        <v>29707</v>
      </c>
      <c r="L3584" s="59" t="s">
        <v>18516</v>
      </c>
      <c r="M3584" s="59" t="s">
        <v>18516</v>
      </c>
    </row>
    <row r="3585" spans="1:13" s="59" customFormat="1" ht="14.25">
      <c r="A3585" s="59" t="s">
        <v>24246</v>
      </c>
      <c r="B3585" s="59" t="s">
        <v>34260</v>
      </c>
      <c r="C3585" s="59" t="s">
        <v>30539</v>
      </c>
      <c r="D3585" s="59" t="s">
        <v>30540</v>
      </c>
      <c r="E3585" s="59" t="s">
        <v>18516</v>
      </c>
      <c r="F3585" s="59" t="s">
        <v>18516</v>
      </c>
      <c r="G3585" s="59" t="s">
        <v>18516</v>
      </c>
      <c r="H3585" s="59" t="s">
        <v>18516</v>
      </c>
      <c r="I3585" s="59" t="s">
        <v>18516</v>
      </c>
      <c r="J3585" s="59" t="s">
        <v>18516</v>
      </c>
      <c r="K3585" s="59" t="s">
        <v>29707</v>
      </c>
      <c r="L3585" s="59" t="s">
        <v>18516</v>
      </c>
      <c r="M3585" s="59" t="s">
        <v>18516</v>
      </c>
    </row>
    <row r="3586" spans="1:13" s="59" customFormat="1" ht="14.25">
      <c r="A3586" s="59" t="s">
        <v>26382</v>
      </c>
      <c r="B3586" s="59" t="s">
        <v>34261</v>
      </c>
      <c r="C3586" s="59" t="s">
        <v>33244</v>
      </c>
      <c r="D3586" s="59" t="s">
        <v>33245</v>
      </c>
      <c r="E3586" s="59" t="s">
        <v>18516</v>
      </c>
      <c r="F3586" s="59" t="s">
        <v>18516</v>
      </c>
      <c r="G3586" s="59" t="s">
        <v>18516</v>
      </c>
      <c r="H3586" s="59" t="s">
        <v>18516</v>
      </c>
      <c r="I3586" s="59" t="s">
        <v>18516</v>
      </c>
      <c r="J3586" s="59" t="s">
        <v>18516</v>
      </c>
      <c r="K3586" s="59" t="s">
        <v>29707</v>
      </c>
      <c r="L3586" s="59" t="s">
        <v>18516</v>
      </c>
      <c r="M3586" s="59" t="s">
        <v>18516</v>
      </c>
    </row>
    <row r="3587" spans="1:13" s="59" customFormat="1" ht="14.25">
      <c r="A3587" s="59" t="s">
        <v>26379</v>
      </c>
      <c r="B3587" s="59" t="s">
        <v>34262</v>
      </c>
      <c r="C3587" s="59" t="s">
        <v>33244</v>
      </c>
      <c r="D3587" s="59" t="s">
        <v>33245</v>
      </c>
      <c r="E3587" s="59" t="s">
        <v>18516</v>
      </c>
      <c r="F3587" s="59" t="s">
        <v>18516</v>
      </c>
      <c r="G3587" s="59" t="s">
        <v>18516</v>
      </c>
      <c r="H3587" s="59" t="s">
        <v>18516</v>
      </c>
      <c r="I3587" s="59" t="s">
        <v>18516</v>
      </c>
      <c r="J3587" s="59" t="s">
        <v>18516</v>
      </c>
      <c r="K3587" s="59" t="s">
        <v>29707</v>
      </c>
      <c r="L3587" s="59" t="s">
        <v>18516</v>
      </c>
      <c r="M3587" s="59" t="s">
        <v>18516</v>
      </c>
    </row>
    <row r="3588" spans="1:13" s="59" customFormat="1" ht="14.25">
      <c r="A3588" s="59" t="s">
        <v>26376</v>
      </c>
      <c r="B3588" s="59" t="s">
        <v>34263</v>
      </c>
      <c r="C3588" s="59" t="s">
        <v>33244</v>
      </c>
      <c r="D3588" s="59" t="s">
        <v>33245</v>
      </c>
      <c r="E3588" s="59" t="s">
        <v>18516</v>
      </c>
      <c r="F3588" s="59" t="s">
        <v>18516</v>
      </c>
      <c r="G3588" s="59" t="s">
        <v>18516</v>
      </c>
      <c r="H3588" s="59" t="s">
        <v>18516</v>
      </c>
      <c r="I3588" s="59" t="s">
        <v>18516</v>
      </c>
      <c r="J3588" s="59" t="s">
        <v>18516</v>
      </c>
      <c r="K3588" s="59" t="s">
        <v>29707</v>
      </c>
      <c r="L3588" s="59" t="s">
        <v>18516</v>
      </c>
      <c r="M3588" s="59" t="s">
        <v>18516</v>
      </c>
    </row>
    <row r="3589" spans="1:13" s="59" customFormat="1" ht="14.25">
      <c r="A3589" s="59" t="s">
        <v>26373</v>
      </c>
      <c r="B3589" s="59" t="s">
        <v>34264</v>
      </c>
      <c r="C3589" s="59" t="s">
        <v>33244</v>
      </c>
      <c r="D3589" s="59" t="s">
        <v>33245</v>
      </c>
      <c r="E3589" s="59" t="s">
        <v>18516</v>
      </c>
      <c r="F3589" s="59" t="s">
        <v>18516</v>
      </c>
      <c r="G3589" s="59" t="s">
        <v>18516</v>
      </c>
      <c r="H3589" s="59" t="s">
        <v>18516</v>
      </c>
      <c r="I3589" s="59" t="s">
        <v>18516</v>
      </c>
      <c r="J3589" s="59" t="s">
        <v>18516</v>
      </c>
      <c r="K3589" s="59" t="s">
        <v>29707</v>
      </c>
      <c r="L3589" s="59" t="s">
        <v>18516</v>
      </c>
      <c r="M3589" s="59" t="s">
        <v>18516</v>
      </c>
    </row>
    <row r="3590" spans="1:13" s="59" customFormat="1" ht="14.25">
      <c r="A3590" s="59" t="s">
        <v>26370</v>
      </c>
      <c r="B3590" s="59" t="s">
        <v>34265</v>
      </c>
      <c r="C3590" s="59" t="s">
        <v>33244</v>
      </c>
      <c r="D3590" s="59" t="s">
        <v>33245</v>
      </c>
      <c r="E3590" s="59" t="s">
        <v>18516</v>
      </c>
      <c r="F3590" s="59" t="s">
        <v>18516</v>
      </c>
      <c r="G3590" s="59" t="s">
        <v>18516</v>
      </c>
      <c r="H3590" s="59" t="s">
        <v>18516</v>
      </c>
      <c r="I3590" s="59" t="s">
        <v>18516</v>
      </c>
      <c r="J3590" s="59" t="s">
        <v>18516</v>
      </c>
      <c r="K3590" s="59" t="s">
        <v>29707</v>
      </c>
      <c r="L3590" s="59" t="s">
        <v>18516</v>
      </c>
      <c r="M3590" s="59" t="s">
        <v>18516</v>
      </c>
    </row>
    <row r="3591" spans="1:13" s="59" customFormat="1" ht="14.25">
      <c r="A3591" s="59" t="s">
        <v>26367</v>
      </c>
      <c r="B3591" s="59" t="s">
        <v>34266</v>
      </c>
      <c r="C3591" s="59" t="s">
        <v>33244</v>
      </c>
      <c r="D3591" s="59" t="s">
        <v>33245</v>
      </c>
      <c r="E3591" s="59" t="s">
        <v>18516</v>
      </c>
      <c r="F3591" s="59" t="s">
        <v>18516</v>
      </c>
      <c r="G3591" s="59" t="s">
        <v>18516</v>
      </c>
      <c r="H3591" s="59" t="s">
        <v>18516</v>
      </c>
      <c r="I3591" s="59" t="s">
        <v>18516</v>
      </c>
      <c r="J3591" s="59" t="s">
        <v>18516</v>
      </c>
      <c r="K3591" s="59" t="s">
        <v>29707</v>
      </c>
      <c r="L3591" s="59" t="s">
        <v>18516</v>
      </c>
      <c r="M3591" s="59" t="s">
        <v>18516</v>
      </c>
    </row>
    <row r="3592" spans="1:13" s="59" customFormat="1" ht="14.25">
      <c r="A3592" s="59" t="s">
        <v>24216</v>
      </c>
      <c r="B3592" s="59" t="s">
        <v>34267</v>
      </c>
      <c r="C3592" s="59" t="s">
        <v>29625</v>
      </c>
      <c r="D3592" s="59" t="s">
        <v>29626</v>
      </c>
      <c r="E3592" s="164">
        <v>209</v>
      </c>
      <c r="F3592" s="164">
        <v>209</v>
      </c>
      <c r="G3592" s="59" t="s">
        <v>18516</v>
      </c>
      <c r="H3592" s="59" t="s">
        <v>18516</v>
      </c>
      <c r="I3592" s="164">
        <v>122.56</v>
      </c>
      <c r="J3592" s="164">
        <v>331.56</v>
      </c>
      <c r="K3592" s="59">
        <v>0</v>
      </c>
      <c r="L3592" s="59" t="s">
        <v>29815</v>
      </c>
      <c r="M3592" s="59" t="s">
        <v>51000</v>
      </c>
    </row>
    <row r="3593" spans="1:13" s="59" customFormat="1" ht="14.25">
      <c r="A3593" s="59" t="s">
        <v>24219</v>
      </c>
      <c r="B3593" s="59" t="s">
        <v>34268</v>
      </c>
      <c r="C3593" s="59" t="s">
        <v>29625</v>
      </c>
      <c r="D3593" s="59" t="s">
        <v>29626</v>
      </c>
      <c r="E3593" s="164">
        <v>209</v>
      </c>
      <c r="F3593" s="164">
        <v>209</v>
      </c>
      <c r="G3593" s="59" t="s">
        <v>18516</v>
      </c>
      <c r="H3593" s="59" t="s">
        <v>18516</v>
      </c>
      <c r="I3593" s="164">
        <v>122.56</v>
      </c>
      <c r="J3593" s="164">
        <v>331.56</v>
      </c>
      <c r="K3593" s="59">
        <v>21</v>
      </c>
      <c r="L3593" s="59" t="s">
        <v>29815</v>
      </c>
      <c r="M3593" s="59" t="s">
        <v>51000</v>
      </c>
    </row>
    <row r="3594" spans="1:13" s="59" customFormat="1" ht="14.25">
      <c r="A3594" s="59" t="s">
        <v>24225</v>
      </c>
      <c r="B3594" s="59" t="s">
        <v>34269</v>
      </c>
      <c r="C3594" s="59" t="s">
        <v>29625</v>
      </c>
      <c r="D3594" s="59" t="s">
        <v>29626</v>
      </c>
      <c r="E3594" s="164">
        <v>209</v>
      </c>
      <c r="F3594" s="164">
        <v>209</v>
      </c>
      <c r="G3594" s="59" t="s">
        <v>18516</v>
      </c>
      <c r="H3594" s="59" t="s">
        <v>18516</v>
      </c>
      <c r="I3594" s="164">
        <v>122.56</v>
      </c>
      <c r="J3594" s="164">
        <v>331.56</v>
      </c>
      <c r="K3594" s="59">
        <v>49</v>
      </c>
      <c r="L3594" s="59" t="s">
        <v>18516</v>
      </c>
      <c r="M3594" s="59" t="s">
        <v>18516</v>
      </c>
    </row>
    <row r="3595" spans="1:13" s="59" customFormat="1" ht="14.25">
      <c r="A3595" s="59" t="s">
        <v>24222</v>
      </c>
      <c r="B3595" s="59" t="s">
        <v>34270</v>
      </c>
      <c r="C3595" s="59" t="s">
        <v>29625</v>
      </c>
      <c r="D3595" s="59" t="s">
        <v>29626</v>
      </c>
      <c r="E3595" s="164">
        <v>209</v>
      </c>
      <c r="F3595" s="164">
        <v>209</v>
      </c>
      <c r="G3595" s="59" t="s">
        <v>18516</v>
      </c>
      <c r="H3595" s="59" t="s">
        <v>18516</v>
      </c>
      <c r="I3595" s="164">
        <v>122.56</v>
      </c>
      <c r="J3595" s="164">
        <v>331.56</v>
      </c>
      <c r="K3595" s="59">
        <v>152</v>
      </c>
      <c r="L3595" s="59" t="s">
        <v>18516</v>
      </c>
      <c r="M3595" s="59" t="s">
        <v>18516</v>
      </c>
    </row>
    <row r="3596" spans="1:13" s="59" customFormat="1" ht="14.25">
      <c r="A3596" s="59" t="s">
        <v>24231</v>
      </c>
      <c r="B3596" s="59" t="s">
        <v>34271</v>
      </c>
      <c r="C3596" s="59" t="s">
        <v>29625</v>
      </c>
      <c r="D3596" s="59" t="s">
        <v>29626</v>
      </c>
      <c r="E3596" s="164">
        <v>209</v>
      </c>
      <c r="F3596" s="164">
        <v>209</v>
      </c>
      <c r="G3596" s="59" t="s">
        <v>18516</v>
      </c>
      <c r="H3596" s="59" t="s">
        <v>18516</v>
      </c>
      <c r="I3596" s="164">
        <v>122.56</v>
      </c>
      <c r="J3596" s="164">
        <v>331.56</v>
      </c>
      <c r="K3596" s="59">
        <v>275</v>
      </c>
      <c r="L3596" s="59" t="s">
        <v>18516</v>
      </c>
      <c r="M3596" s="59" t="s">
        <v>18516</v>
      </c>
    </row>
    <row r="3597" spans="1:13" s="59" customFormat="1" ht="14.25">
      <c r="A3597" s="59" t="s">
        <v>24228</v>
      </c>
      <c r="B3597" s="59" t="s">
        <v>34272</v>
      </c>
      <c r="C3597" s="59" t="s">
        <v>29625</v>
      </c>
      <c r="D3597" s="59" t="s">
        <v>29626</v>
      </c>
      <c r="E3597" s="164">
        <v>209</v>
      </c>
      <c r="F3597" s="164">
        <v>209</v>
      </c>
      <c r="G3597" s="59" t="s">
        <v>18516</v>
      </c>
      <c r="H3597" s="59" t="s">
        <v>18516</v>
      </c>
      <c r="I3597" s="164">
        <v>122.56</v>
      </c>
      <c r="J3597" s="164">
        <v>331.56</v>
      </c>
      <c r="K3597" s="59">
        <v>24</v>
      </c>
      <c r="L3597" s="59" t="s">
        <v>29815</v>
      </c>
      <c r="M3597" s="59" t="s">
        <v>51000</v>
      </c>
    </row>
    <row r="3598" spans="1:13" s="59" customFormat="1" ht="14.25">
      <c r="A3598" s="59" t="s">
        <v>26388</v>
      </c>
      <c r="B3598" s="59" t="s">
        <v>34273</v>
      </c>
      <c r="C3598" s="59" t="s">
        <v>33244</v>
      </c>
      <c r="D3598" s="59" t="s">
        <v>33245</v>
      </c>
      <c r="E3598" s="59" t="s">
        <v>18516</v>
      </c>
      <c r="F3598" s="59" t="s">
        <v>18516</v>
      </c>
      <c r="G3598" s="59" t="s">
        <v>18516</v>
      </c>
      <c r="H3598" s="59" t="s">
        <v>18516</v>
      </c>
      <c r="I3598" s="59" t="s">
        <v>18516</v>
      </c>
      <c r="J3598" s="59" t="s">
        <v>18516</v>
      </c>
      <c r="K3598" s="59" t="s">
        <v>29707</v>
      </c>
      <c r="L3598" s="59" t="s">
        <v>18516</v>
      </c>
      <c r="M3598" s="59" t="s">
        <v>18516</v>
      </c>
    </row>
    <row r="3599" spans="1:13" s="59" customFormat="1" ht="14.25">
      <c r="A3599" s="59" t="s">
        <v>26394</v>
      </c>
      <c r="B3599" s="59" t="s">
        <v>34274</v>
      </c>
      <c r="C3599" s="59" t="s">
        <v>33244</v>
      </c>
      <c r="D3599" s="59" t="s">
        <v>33245</v>
      </c>
      <c r="E3599" s="59" t="s">
        <v>18516</v>
      </c>
      <c r="F3599" s="59" t="s">
        <v>18516</v>
      </c>
      <c r="G3599" s="59" t="s">
        <v>18516</v>
      </c>
      <c r="H3599" s="59" t="s">
        <v>18516</v>
      </c>
      <c r="I3599" s="59" t="s">
        <v>18516</v>
      </c>
      <c r="J3599" s="59" t="s">
        <v>18516</v>
      </c>
      <c r="K3599" s="59" t="s">
        <v>29707</v>
      </c>
      <c r="L3599" s="59" t="s">
        <v>18516</v>
      </c>
      <c r="M3599" s="59" t="s">
        <v>18516</v>
      </c>
    </row>
    <row r="3600" spans="1:13" s="59" customFormat="1" ht="14.25">
      <c r="A3600" s="59" t="s">
        <v>26385</v>
      </c>
      <c r="B3600" s="59" t="s">
        <v>34275</v>
      </c>
      <c r="C3600" s="59" t="s">
        <v>33244</v>
      </c>
      <c r="D3600" s="59" t="s">
        <v>33245</v>
      </c>
      <c r="E3600" s="59" t="s">
        <v>18516</v>
      </c>
      <c r="F3600" s="59" t="s">
        <v>18516</v>
      </c>
      <c r="G3600" s="59" t="s">
        <v>18516</v>
      </c>
      <c r="H3600" s="59" t="s">
        <v>18516</v>
      </c>
      <c r="I3600" s="59" t="s">
        <v>18516</v>
      </c>
      <c r="J3600" s="59" t="s">
        <v>18516</v>
      </c>
      <c r="K3600" s="59" t="s">
        <v>29707</v>
      </c>
      <c r="L3600" s="59" t="s">
        <v>18516</v>
      </c>
      <c r="M3600" s="59" t="s">
        <v>18516</v>
      </c>
    </row>
    <row r="3601" spans="1:13" s="59" customFormat="1" ht="14.25">
      <c r="A3601" s="59" t="s">
        <v>26391</v>
      </c>
      <c r="B3601" s="59" t="s">
        <v>34276</v>
      </c>
      <c r="C3601" s="59" t="s">
        <v>33244</v>
      </c>
      <c r="D3601" s="59" t="s">
        <v>33245</v>
      </c>
      <c r="E3601" s="59" t="s">
        <v>18516</v>
      </c>
      <c r="F3601" s="59" t="s">
        <v>18516</v>
      </c>
      <c r="G3601" s="59" t="s">
        <v>18516</v>
      </c>
      <c r="H3601" s="59" t="s">
        <v>18516</v>
      </c>
      <c r="I3601" s="59" t="s">
        <v>18516</v>
      </c>
      <c r="J3601" s="59" t="s">
        <v>18516</v>
      </c>
      <c r="K3601" s="59" t="s">
        <v>29707</v>
      </c>
      <c r="L3601" s="59" t="s">
        <v>18516</v>
      </c>
      <c r="M3601" s="59" t="s">
        <v>18516</v>
      </c>
    </row>
    <row r="3602" spans="1:13" s="59" customFormat="1" ht="14.25">
      <c r="A3602" s="59" t="s">
        <v>26397</v>
      </c>
      <c r="B3602" s="59" t="s">
        <v>34277</v>
      </c>
      <c r="C3602" s="59" t="s">
        <v>33244</v>
      </c>
      <c r="D3602" s="59" t="s">
        <v>33245</v>
      </c>
      <c r="E3602" s="59" t="s">
        <v>18516</v>
      </c>
      <c r="F3602" s="59" t="s">
        <v>18516</v>
      </c>
      <c r="G3602" s="59" t="s">
        <v>18516</v>
      </c>
      <c r="H3602" s="59" t="s">
        <v>18516</v>
      </c>
      <c r="I3602" s="59" t="s">
        <v>18516</v>
      </c>
      <c r="J3602" s="59" t="s">
        <v>18516</v>
      </c>
      <c r="K3602" s="59" t="s">
        <v>29707</v>
      </c>
      <c r="L3602" s="59" t="s">
        <v>18516</v>
      </c>
      <c r="M3602" s="59" t="s">
        <v>18516</v>
      </c>
    </row>
    <row r="3603" spans="1:13" s="59" customFormat="1" ht="14.25">
      <c r="A3603" s="59" t="s">
        <v>22723</v>
      </c>
      <c r="B3603" s="59" t="s">
        <v>34278</v>
      </c>
      <c r="C3603" s="59" t="s">
        <v>29414</v>
      </c>
      <c r="D3603" s="59" t="s">
        <v>29415</v>
      </c>
      <c r="E3603" s="164">
        <v>312</v>
      </c>
      <c r="F3603" s="164">
        <v>240</v>
      </c>
      <c r="G3603" s="165">
        <v>0.76</v>
      </c>
      <c r="H3603" s="59" t="s">
        <v>18516</v>
      </c>
      <c r="I3603" s="164">
        <v>92.28</v>
      </c>
      <c r="J3603" s="164">
        <v>332.28</v>
      </c>
      <c r="K3603" s="59">
        <v>132</v>
      </c>
      <c r="L3603" s="59" t="s">
        <v>18516</v>
      </c>
      <c r="M3603" s="59" t="s">
        <v>18516</v>
      </c>
    </row>
    <row r="3604" spans="1:13" s="59" customFormat="1" ht="14.25">
      <c r="A3604" s="59" t="s">
        <v>26434</v>
      </c>
      <c r="B3604" s="59" t="s">
        <v>34279</v>
      </c>
      <c r="C3604" s="59" t="s">
        <v>29414</v>
      </c>
      <c r="D3604" s="59" t="s">
        <v>29415</v>
      </c>
      <c r="E3604" s="164">
        <v>293</v>
      </c>
      <c r="F3604" s="164">
        <v>220</v>
      </c>
      <c r="G3604" s="165">
        <v>0.75</v>
      </c>
      <c r="H3604" s="59" t="s">
        <v>18516</v>
      </c>
      <c r="I3604" s="164">
        <v>84.2</v>
      </c>
      <c r="J3604" s="164">
        <v>304.2</v>
      </c>
      <c r="K3604" s="59">
        <v>23</v>
      </c>
      <c r="L3604" s="59" t="s">
        <v>18516</v>
      </c>
      <c r="M3604" s="59" t="s">
        <v>18516</v>
      </c>
    </row>
    <row r="3605" spans="1:13" s="59" customFormat="1" ht="14.25">
      <c r="A3605" s="59" t="s">
        <v>26400</v>
      </c>
      <c r="B3605" s="59" t="s">
        <v>34280</v>
      </c>
      <c r="C3605" s="59" t="s">
        <v>33244</v>
      </c>
      <c r="D3605" s="59" t="s">
        <v>33245</v>
      </c>
      <c r="E3605" s="59" t="s">
        <v>18516</v>
      </c>
      <c r="F3605" s="59" t="s">
        <v>18516</v>
      </c>
      <c r="G3605" s="59" t="s">
        <v>18516</v>
      </c>
      <c r="H3605" s="59" t="s">
        <v>18516</v>
      </c>
      <c r="I3605" s="59" t="s">
        <v>18516</v>
      </c>
      <c r="J3605" s="59" t="s">
        <v>18516</v>
      </c>
      <c r="K3605" s="59" t="s">
        <v>29707</v>
      </c>
      <c r="L3605" s="59" t="s">
        <v>18516</v>
      </c>
      <c r="M3605" s="59" t="s">
        <v>18516</v>
      </c>
    </row>
    <row r="3606" spans="1:13" s="59" customFormat="1" ht="14.25">
      <c r="A3606" s="59" t="s">
        <v>24207</v>
      </c>
      <c r="B3606" s="59" t="s">
        <v>34281</v>
      </c>
      <c r="C3606" s="59" t="s">
        <v>29610</v>
      </c>
      <c r="D3606" s="59" t="s">
        <v>29611</v>
      </c>
      <c r="E3606" s="59" t="s">
        <v>18516</v>
      </c>
      <c r="F3606" s="59" t="s">
        <v>18516</v>
      </c>
      <c r="G3606" s="59" t="s">
        <v>18516</v>
      </c>
      <c r="H3606" s="59" t="s">
        <v>18516</v>
      </c>
      <c r="I3606" s="59" t="s">
        <v>18516</v>
      </c>
      <c r="J3606" s="59" t="s">
        <v>18516</v>
      </c>
      <c r="K3606" s="59" t="s">
        <v>29707</v>
      </c>
      <c r="L3606" s="59" t="s">
        <v>18516</v>
      </c>
      <c r="M3606" s="59" t="s">
        <v>18516</v>
      </c>
    </row>
    <row r="3607" spans="1:13" s="59" customFormat="1" ht="14.25">
      <c r="A3607" s="59" t="s">
        <v>24210</v>
      </c>
      <c r="B3607" s="59" t="s">
        <v>34282</v>
      </c>
      <c r="C3607" s="59" t="s">
        <v>29610</v>
      </c>
      <c r="D3607" s="59" t="s">
        <v>29611</v>
      </c>
      <c r="E3607" s="59" t="s">
        <v>18516</v>
      </c>
      <c r="F3607" s="59" t="s">
        <v>18516</v>
      </c>
      <c r="G3607" s="59" t="s">
        <v>18516</v>
      </c>
      <c r="H3607" s="59" t="s">
        <v>18516</v>
      </c>
      <c r="I3607" s="59" t="s">
        <v>18516</v>
      </c>
      <c r="J3607" s="59" t="s">
        <v>18516</v>
      </c>
      <c r="K3607" s="59" t="s">
        <v>29707</v>
      </c>
      <c r="L3607" s="59" t="s">
        <v>18516</v>
      </c>
      <c r="M3607" s="59" t="s">
        <v>18516</v>
      </c>
    </row>
    <row r="3608" spans="1:13" s="59" customFormat="1" ht="14.25">
      <c r="A3608" s="59" t="s">
        <v>24213</v>
      </c>
      <c r="B3608" s="59" t="s">
        <v>34283</v>
      </c>
      <c r="C3608" s="59" t="s">
        <v>29610</v>
      </c>
      <c r="D3608" s="59" t="s">
        <v>29611</v>
      </c>
      <c r="E3608" s="59" t="s">
        <v>18516</v>
      </c>
      <c r="F3608" s="59" t="s">
        <v>18516</v>
      </c>
      <c r="G3608" s="59" t="s">
        <v>18516</v>
      </c>
      <c r="H3608" s="59" t="s">
        <v>18516</v>
      </c>
      <c r="I3608" s="59" t="s">
        <v>18516</v>
      </c>
      <c r="J3608" s="59" t="s">
        <v>18516</v>
      </c>
      <c r="K3608" s="59" t="s">
        <v>29707</v>
      </c>
      <c r="L3608" s="59" t="s">
        <v>18516</v>
      </c>
      <c r="M3608" s="59" t="s">
        <v>18516</v>
      </c>
    </row>
    <row r="3609" spans="1:13" s="59" customFormat="1" ht="14.25">
      <c r="A3609" s="59" t="s">
        <v>26267</v>
      </c>
      <c r="B3609" s="59" t="s">
        <v>34284</v>
      </c>
      <c r="C3609" s="59" t="s">
        <v>33623</v>
      </c>
      <c r="D3609" s="59" t="s">
        <v>33624</v>
      </c>
      <c r="E3609" s="164">
        <v>188</v>
      </c>
      <c r="F3609" s="164">
        <v>188</v>
      </c>
      <c r="G3609" s="59" t="s">
        <v>18516</v>
      </c>
      <c r="H3609" s="59" t="s">
        <v>18516</v>
      </c>
      <c r="I3609" s="164">
        <v>43.11</v>
      </c>
      <c r="J3609" s="164">
        <v>231.11</v>
      </c>
      <c r="K3609" s="59">
        <v>55</v>
      </c>
      <c r="L3609" s="59" t="s">
        <v>18516</v>
      </c>
      <c r="M3609" s="59" t="s">
        <v>18516</v>
      </c>
    </row>
    <row r="3610" spans="1:13" s="59" customFormat="1" ht="14.25">
      <c r="A3610" s="59" t="s">
        <v>26264</v>
      </c>
      <c r="B3610" s="59" t="s">
        <v>34284</v>
      </c>
      <c r="C3610" s="59" t="s">
        <v>33623</v>
      </c>
      <c r="D3610" s="59" t="s">
        <v>33624</v>
      </c>
      <c r="E3610" s="164">
        <v>188</v>
      </c>
      <c r="F3610" s="164">
        <v>188</v>
      </c>
      <c r="G3610" s="59" t="s">
        <v>18516</v>
      </c>
      <c r="H3610" s="59" t="s">
        <v>18516</v>
      </c>
      <c r="I3610" s="164">
        <v>43.11</v>
      </c>
      <c r="J3610" s="164">
        <v>231.11</v>
      </c>
      <c r="K3610" s="59">
        <v>122</v>
      </c>
      <c r="L3610" s="59" t="s">
        <v>18516</v>
      </c>
      <c r="M3610" s="59" t="s">
        <v>18516</v>
      </c>
    </row>
    <row r="3611" spans="1:13" s="59" customFormat="1" ht="14.25">
      <c r="A3611" s="59" t="s">
        <v>26261</v>
      </c>
      <c r="B3611" s="59" t="s">
        <v>34284</v>
      </c>
      <c r="C3611" s="59" t="s">
        <v>33623</v>
      </c>
      <c r="D3611" s="59" t="s">
        <v>33624</v>
      </c>
      <c r="E3611" s="164">
        <v>188</v>
      </c>
      <c r="F3611" s="164">
        <v>188</v>
      </c>
      <c r="G3611" s="59" t="s">
        <v>18516</v>
      </c>
      <c r="H3611" s="59" t="s">
        <v>18516</v>
      </c>
      <c r="I3611" s="164">
        <v>43.11</v>
      </c>
      <c r="J3611" s="164">
        <v>231.11</v>
      </c>
      <c r="K3611" s="59">
        <v>151</v>
      </c>
      <c r="L3611" s="59" t="s">
        <v>18516</v>
      </c>
      <c r="M3611" s="59" t="s">
        <v>18516</v>
      </c>
    </row>
    <row r="3612" spans="1:13" s="59" customFormat="1" ht="14.25">
      <c r="A3612" s="59" t="s">
        <v>24204</v>
      </c>
      <c r="B3612" s="59" t="s">
        <v>34285</v>
      </c>
      <c r="C3612" s="59" t="s">
        <v>29408</v>
      </c>
      <c r="D3612" s="59" t="s">
        <v>29409</v>
      </c>
      <c r="E3612" s="164">
        <v>158.32</v>
      </c>
      <c r="F3612" s="164">
        <v>125</v>
      </c>
      <c r="G3612" s="165">
        <v>0.78</v>
      </c>
      <c r="H3612" s="59" t="s">
        <v>29914</v>
      </c>
      <c r="I3612" s="164">
        <v>88.64</v>
      </c>
      <c r="J3612" s="164">
        <v>213.64</v>
      </c>
      <c r="K3612" s="59">
        <v>74</v>
      </c>
      <c r="L3612" s="59" t="s">
        <v>18516</v>
      </c>
      <c r="M3612" s="59" t="s">
        <v>18516</v>
      </c>
    </row>
    <row r="3613" spans="1:13" s="59" customFormat="1" ht="14.25">
      <c r="A3613" s="59" t="s">
        <v>24201</v>
      </c>
      <c r="B3613" s="59" t="s">
        <v>34286</v>
      </c>
      <c r="C3613" s="59" t="s">
        <v>29408</v>
      </c>
      <c r="D3613" s="59" t="s">
        <v>29409</v>
      </c>
      <c r="E3613" s="164">
        <v>160</v>
      </c>
      <c r="F3613" s="164">
        <v>125</v>
      </c>
      <c r="G3613" s="165">
        <v>0.78</v>
      </c>
      <c r="H3613" s="59" t="s">
        <v>29914</v>
      </c>
      <c r="I3613" s="164">
        <v>88.64</v>
      </c>
      <c r="J3613" s="164">
        <v>213.64</v>
      </c>
      <c r="K3613" s="59">
        <v>69</v>
      </c>
      <c r="L3613" s="59" t="s">
        <v>18516</v>
      </c>
      <c r="M3613" s="59" t="s">
        <v>18516</v>
      </c>
    </row>
    <row r="3614" spans="1:13" s="59" customFormat="1" ht="14.25">
      <c r="A3614" s="59" t="s">
        <v>16681</v>
      </c>
      <c r="B3614" s="59" t="s">
        <v>34287</v>
      </c>
      <c r="C3614" s="59" t="s">
        <v>30894</v>
      </c>
      <c r="D3614" s="59" t="s">
        <v>30895</v>
      </c>
      <c r="E3614" s="59" t="s">
        <v>18516</v>
      </c>
      <c r="F3614" s="59" t="s">
        <v>18516</v>
      </c>
      <c r="G3614" s="59" t="s">
        <v>18516</v>
      </c>
      <c r="H3614" s="59" t="s">
        <v>18516</v>
      </c>
      <c r="I3614" s="59" t="s">
        <v>18516</v>
      </c>
      <c r="J3614" s="59" t="s">
        <v>18516</v>
      </c>
      <c r="K3614" s="59" t="s">
        <v>29707</v>
      </c>
      <c r="L3614" s="59" t="s">
        <v>18516</v>
      </c>
      <c r="M3614" s="59" t="s">
        <v>18516</v>
      </c>
    </row>
    <row r="3615" spans="1:13" s="59" customFormat="1" ht="14.25">
      <c r="A3615" s="59" t="s">
        <v>16678</v>
      </c>
      <c r="B3615" s="59" t="s">
        <v>34288</v>
      </c>
      <c r="C3615" s="59" t="s">
        <v>30894</v>
      </c>
      <c r="D3615" s="59" t="s">
        <v>30895</v>
      </c>
      <c r="E3615" s="59" t="s">
        <v>18516</v>
      </c>
      <c r="F3615" s="59" t="s">
        <v>18516</v>
      </c>
      <c r="G3615" s="59" t="s">
        <v>18516</v>
      </c>
      <c r="H3615" s="59" t="s">
        <v>18516</v>
      </c>
      <c r="I3615" s="59" t="s">
        <v>18516</v>
      </c>
      <c r="J3615" s="59" t="s">
        <v>18516</v>
      </c>
      <c r="K3615" s="59" t="s">
        <v>29707</v>
      </c>
      <c r="L3615" s="59" t="s">
        <v>18516</v>
      </c>
      <c r="M3615" s="59" t="s">
        <v>18516</v>
      </c>
    </row>
    <row r="3616" spans="1:13" s="59" customFormat="1" ht="14.25">
      <c r="A3616" s="59" t="s">
        <v>26248</v>
      </c>
      <c r="B3616" s="59" t="s">
        <v>34289</v>
      </c>
      <c r="C3616" s="59" t="s">
        <v>30894</v>
      </c>
      <c r="D3616" s="59" t="s">
        <v>30895</v>
      </c>
      <c r="E3616" s="164">
        <v>259</v>
      </c>
      <c r="F3616" s="164">
        <v>199</v>
      </c>
      <c r="G3616" s="165">
        <v>0.76</v>
      </c>
      <c r="H3616" s="59" t="s">
        <v>18516</v>
      </c>
      <c r="I3616" s="164">
        <v>55.35</v>
      </c>
      <c r="J3616" s="164">
        <v>254.35</v>
      </c>
      <c r="K3616" s="59">
        <v>62</v>
      </c>
      <c r="L3616" s="59" t="s">
        <v>18516</v>
      </c>
      <c r="M3616" s="59" t="s">
        <v>18516</v>
      </c>
    </row>
    <row r="3617" spans="1:13" s="59" customFormat="1" ht="14.25">
      <c r="A3617" s="59" t="s">
        <v>26245</v>
      </c>
      <c r="B3617" s="59" t="s">
        <v>34290</v>
      </c>
      <c r="C3617" s="59" t="s">
        <v>30894</v>
      </c>
      <c r="D3617" s="59" t="s">
        <v>30895</v>
      </c>
      <c r="E3617" s="164">
        <v>259</v>
      </c>
      <c r="F3617" s="164">
        <v>199</v>
      </c>
      <c r="G3617" s="165">
        <v>0.76</v>
      </c>
      <c r="H3617" s="59" t="s">
        <v>18516</v>
      </c>
      <c r="I3617" s="164">
        <v>55.35</v>
      </c>
      <c r="J3617" s="164">
        <v>254.35</v>
      </c>
      <c r="K3617" s="59">
        <v>78</v>
      </c>
      <c r="L3617" s="59" t="s">
        <v>18516</v>
      </c>
      <c r="M3617" s="59" t="s">
        <v>18516</v>
      </c>
    </row>
    <row r="3618" spans="1:13" s="59" customFormat="1" ht="14.25">
      <c r="A3618" s="59" t="s">
        <v>26251</v>
      </c>
      <c r="B3618" s="59" t="s">
        <v>34291</v>
      </c>
      <c r="C3618" s="59" t="s">
        <v>30894</v>
      </c>
      <c r="D3618" s="59" t="s">
        <v>30895</v>
      </c>
      <c r="E3618" s="164">
        <v>259</v>
      </c>
      <c r="F3618" s="164">
        <v>199</v>
      </c>
      <c r="G3618" s="165">
        <v>0.76</v>
      </c>
      <c r="H3618" s="59" t="s">
        <v>18516</v>
      </c>
      <c r="I3618" s="164">
        <v>55.35</v>
      </c>
      <c r="J3618" s="164">
        <v>254.35</v>
      </c>
      <c r="K3618" s="59">
        <v>64</v>
      </c>
      <c r="L3618" s="59" t="s">
        <v>29439</v>
      </c>
      <c r="M3618" s="59" t="s">
        <v>29446</v>
      </c>
    </row>
    <row r="3619" spans="1:13" s="59" customFormat="1" ht="14.25">
      <c r="A3619" s="59" t="s">
        <v>21414</v>
      </c>
      <c r="B3619" s="59" t="s">
        <v>34292</v>
      </c>
      <c r="C3619" s="59" t="s">
        <v>29414</v>
      </c>
      <c r="D3619" s="59" t="s">
        <v>29415</v>
      </c>
      <c r="E3619" s="164">
        <v>395</v>
      </c>
      <c r="F3619" s="164">
        <v>350</v>
      </c>
      <c r="G3619" s="165">
        <v>0.88</v>
      </c>
      <c r="H3619" s="59" t="s">
        <v>18516</v>
      </c>
      <c r="I3619" s="164">
        <v>157.78</v>
      </c>
      <c r="J3619" s="164">
        <v>507.78</v>
      </c>
      <c r="K3619" s="59">
        <v>0</v>
      </c>
      <c r="L3619" s="59" t="s">
        <v>18516</v>
      </c>
      <c r="M3619" s="59" t="s">
        <v>18516</v>
      </c>
    </row>
    <row r="3620" spans="1:13" s="59" customFormat="1" ht="14.25">
      <c r="A3620" s="59" t="s">
        <v>21411</v>
      </c>
      <c r="B3620" s="59" t="s">
        <v>34293</v>
      </c>
      <c r="C3620" s="59" t="s">
        <v>29414</v>
      </c>
      <c r="D3620" s="59" t="s">
        <v>29415</v>
      </c>
      <c r="E3620" s="164">
        <v>375</v>
      </c>
      <c r="F3620" s="164">
        <v>310</v>
      </c>
      <c r="G3620" s="165">
        <v>0.82</v>
      </c>
      <c r="H3620" s="59" t="s">
        <v>18516</v>
      </c>
      <c r="I3620" s="164">
        <v>106.18</v>
      </c>
      <c r="J3620" s="164">
        <v>416.18</v>
      </c>
      <c r="K3620" s="59">
        <v>123</v>
      </c>
      <c r="L3620" s="59" t="s">
        <v>18516</v>
      </c>
      <c r="M3620" s="59" t="s">
        <v>18516</v>
      </c>
    </row>
    <row r="3621" spans="1:13" s="59" customFormat="1" ht="14.25">
      <c r="A3621" s="59" t="s">
        <v>26242</v>
      </c>
      <c r="B3621" s="59" t="s">
        <v>34294</v>
      </c>
      <c r="C3621" s="59" t="s">
        <v>29518</v>
      </c>
      <c r="D3621" s="59" t="s">
        <v>29519</v>
      </c>
      <c r="E3621" s="164">
        <v>325</v>
      </c>
      <c r="F3621" s="164">
        <v>300</v>
      </c>
      <c r="G3621" s="165">
        <v>0.92</v>
      </c>
      <c r="H3621" s="59" t="s">
        <v>18516</v>
      </c>
      <c r="I3621" s="164">
        <v>93.25</v>
      </c>
      <c r="J3621" s="164">
        <v>393.25</v>
      </c>
      <c r="K3621" s="59">
        <v>0</v>
      </c>
      <c r="L3621" s="59" t="s">
        <v>29439</v>
      </c>
      <c r="M3621" s="59" t="s">
        <v>30529</v>
      </c>
    </row>
    <row r="3622" spans="1:13" s="59" customFormat="1" ht="14.25">
      <c r="A3622" s="59" t="s">
        <v>26239</v>
      </c>
      <c r="B3622" s="59" t="s">
        <v>34295</v>
      </c>
      <c r="C3622" s="59" t="s">
        <v>29518</v>
      </c>
      <c r="D3622" s="59" t="s">
        <v>29519</v>
      </c>
      <c r="E3622" s="164">
        <v>325</v>
      </c>
      <c r="F3622" s="164">
        <v>300</v>
      </c>
      <c r="G3622" s="165">
        <v>0.92</v>
      </c>
      <c r="H3622" s="59" t="s">
        <v>18516</v>
      </c>
      <c r="I3622" s="164">
        <v>93.25</v>
      </c>
      <c r="J3622" s="164">
        <v>393.25</v>
      </c>
      <c r="K3622" s="59">
        <v>82</v>
      </c>
      <c r="L3622" s="59" t="s">
        <v>18516</v>
      </c>
      <c r="M3622" s="59" t="s">
        <v>30529</v>
      </c>
    </row>
    <row r="3623" spans="1:13" s="59" customFormat="1" ht="14.25">
      <c r="A3623" s="59" t="s">
        <v>15479</v>
      </c>
      <c r="B3623" s="59" t="s">
        <v>34296</v>
      </c>
      <c r="C3623" s="59" t="s">
        <v>33623</v>
      </c>
      <c r="D3623" s="59" t="s">
        <v>33624</v>
      </c>
      <c r="E3623" s="59" t="s">
        <v>18516</v>
      </c>
      <c r="F3623" s="59" t="s">
        <v>18516</v>
      </c>
      <c r="G3623" s="59" t="s">
        <v>18516</v>
      </c>
      <c r="H3623" s="59" t="s">
        <v>18516</v>
      </c>
      <c r="I3623" s="59" t="s">
        <v>18516</v>
      </c>
      <c r="J3623" s="59" t="s">
        <v>18516</v>
      </c>
      <c r="K3623" s="59" t="s">
        <v>29707</v>
      </c>
      <c r="L3623" s="59" t="s">
        <v>18516</v>
      </c>
      <c r="M3623" s="59" t="s">
        <v>18516</v>
      </c>
    </row>
    <row r="3624" spans="1:13" s="59" customFormat="1" ht="14.25">
      <c r="A3624" s="59" t="s">
        <v>15482</v>
      </c>
      <c r="B3624" s="59" t="s">
        <v>34296</v>
      </c>
      <c r="C3624" s="59" t="s">
        <v>33623</v>
      </c>
      <c r="D3624" s="59" t="s">
        <v>33624</v>
      </c>
      <c r="E3624" s="59" t="s">
        <v>18516</v>
      </c>
      <c r="F3624" s="59" t="s">
        <v>18516</v>
      </c>
      <c r="G3624" s="59" t="s">
        <v>18516</v>
      </c>
      <c r="H3624" s="59" t="s">
        <v>18516</v>
      </c>
      <c r="I3624" s="59" t="s">
        <v>18516</v>
      </c>
      <c r="J3624" s="59" t="s">
        <v>18516</v>
      </c>
      <c r="K3624" s="59" t="s">
        <v>29707</v>
      </c>
      <c r="L3624" s="59" t="s">
        <v>18516</v>
      </c>
      <c r="M3624" s="59" t="s">
        <v>18516</v>
      </c>
    </row>
    <row r="3625" spans="1:13" s="59" customFormat="1" ht="14.25">
      <c r="A3625" s="59" t="s">
        <v>15557</v>
      </c>
      <c r="B3625" s="59" t="s">
        <v>33622</v>
      </c>
      <c r="C3625" s="59" t="s">
        <v>33623</v>
      </c>
      <c r="D3625" s="59" t="s">
        <v>33624</v>
      </c>
      <c r="E3625" s="59" t="s">
        <v>18516</v>
      </c>
      <c r="F3625" s="59" t="s">
        <v>18516</v>
      </c>
      <c r="G3625" s="59" t="s">
        <v>18516</v>
      </c>
      <c r="H3625" s="59" t="s">
        <v>18516</v>
      </c>
      <c r="I3625" s="59" t="s">
        <v>18516</v>
      </c>
      <c r="J3625" s="59" t="s">
        <v>18516</v>
      </c>
      <c r="K3625" s="59" t="s">
        <v>29707</v>
      </c>
      <c r="L3625" s="59" t="s">
        <v>18516</v>
      </c>
      <c r="M3625" s="59" t="s">
        <v>18516</v>
      </c>
    </row>
    <row r="3626" spans="1:13" s="59" customFormat="1" ht="14.25">
      <c r="A3626" s="59" t="s">
        <v>15560</v>
      </c>
      <c r="B3626" s="59" t="s">
        <v>33622</v>
      </c>
      <c r="C3626" s="59" t="s">
        <v>33623</v>
      </c>
      <c r="D3626" s="59" t="s">
        <v>33624</v>
      </c>
      <c r="E3626" s="164">
        <v>258</v>
      </c>
      <c r="F3626" s="164">
        <v>235</v>
      </c>
      <c r="G3626" s="165">
        <v>0.91</v>
      </c>
      <c r="H3626" s="59" t="s">
        <v>18516</v>
      </c>
      <c r="I3626" s="164">
        <v>55.31</v>
      </c>
      <c r="J3626" s="164">
        <v>290.31</v>
      </c>
      <c r="K3626" s="59">
        <v>26</v>
      </c>
      <c r="L3626" s="59" t="s">
        <v>29439</v>
      </c>
      <c r="M3626" s="59" t="s">
        <v>30952</v>
      </c>
    </row>
    <row r="3627" spans="1:13" s="59" customFormat="1" ht="14.25">
      <c r="A3627" s="59" t="s">
        <v>26236</v>
      </c>
      <c r="B3627" s="59" t="s">
        <v>34297</v>
      </c>
      <c r="C3627" s="59" t="s">
        <v>29518</v>
      </c>
      <c r="D3627" s="59" t="s">
        <v>29519</v>
      </c>
      <c r="E3627" s="164">
        <v>89</v>
      </c>
      <c r="F3627" s="164">
        <v>75</v>
      </c>
      <c r="G3627" s="165">
        <v>0.84</v>
      </c>
      <c r="H3627" s="59" t="s">
        <v>18516</v>
      </c>
      <c r="I3627" s="164">
        <v>24.23</v>
      </c>
      <c r="J3627" s="164">
        <v>99.23</v>
      </c>
      <c r="K3627" s="59">
        <v>0</v>
      </c>
      <c r="L3627" s="59" t="s">
        <v>29410</v>
      </c>
      <c r="M3627" s="59" t="s">
        <v>30529</v>
      </c>
    </row>
    <row r="3628" spans="1:13" s="59" customFormat="1" ht="14.25">
      <c r="A3628" s="59" t="s">
        <v>26230</v>
      </c>
      <c r="B3628" s="59" t="s">
        <v>34298</v>
      </c>
      <c r="C3628" s="59" t="s">
        <v>29518</v>
      </c>
      <c r="D3628" s="59" t="s">
        <v>29519</v>
      </c>
      <c r="E3628" s="164">
        <v>89</v>
      </c>
      <c r="F3628" s="164">
        <v>80</v>
      </c>
      <c r="G3628" s="165">
        <v>0.89</v>
      </c>
      <c r="H3628" s="59" t="s">
        <v>18516</v>
      </c>
      <c r="I3628" s="164">
        <v>24.23</v>
      </c>
      <c r="J3628" s="164">
        <v>104.23</v>
      </c>
      <c r="K3628" s="59">
        <v>229</v>
      </c>
      <c r="L3628" s="59" t="s">
        <v>18516</v>
      </c>
      <c r="M3628" s="59" t="s">
        <v>18516</v>
      </c>
    </row>
    <row r="3629" spans="1:13" s="59" customFormat="1" ht="14.25">
      <c r="A3629" s="59" t="s">
        <v>26254</v>
      </c>
      <c r="B3629" s="59" t="s">
        <v>34299</v>
      </c>
      <c r="C3629" s="59" t="s">
        <v>29518</v>
      </c>
      <c r="D3629" s="59" t="s">
        <v>29519</v>
      </c>
      <c r="E3629" s="59" t="s">
        <v>18516</v>
      </c>
      <c r="F3629" s="59" t="s">
        <v>18516</v>
      </c>
      <c r="G3629" s="59" t="s">
        <v>18516</v>
      </c>
      <c r="H3629" s="59" t="s">
        <v>18516</v>
      </c>
      <c r="I3629" s="59" t="s">
        <v>18516</v>
      </c>
      <c r="J3629" s="59" t="s">
        <v>18516</v>
      </c>
      <c r="K3629" s="59" t="s">
        <v>29707</v>
      </c>
      <c r="L3629" s="59" t="s">
        <v>18516</v>
      </c>
      <c r="M3629" s="59" t="s">
        <v>18516</v>
      </c>
    </row>
    <row r="3630" spans="1:13" s="59" customFormat="1" ht="14.25">
      <c r="A3630" s="59" t="s">
        <v>26233</v>
      </c>
      <c r="B3630" s="59" t="s">
        <v>34300</v>
      </c>
      <c r="C3630" s="59" t="s">
        <v>29518</v>
      </c>
      <c r="D3630" s="59" t="s">
        <v>29519</v>
      </c>
      <c r="E3630" s="59" t="s">
        <v>18516</v>
      </c>
      <c r="F3630" s="59" t="s">
        <v>18516</v>
      </c>
      <c r="G3630" s="59" t="s">
        <v>18516</v>
      </c>
      <c r="H3630" s="59" t="s">
        <v>18516</v>
      </c>
      <c r="I3630" s="59" t="s">
        <v>18516</v>
      </c>
      <c r="J3630" s="59" t="s">
        <v>18516</v>
      </c>
      <c r="K3630" s="59" t="s">
        <v>29707</v>
      </c>
      <c r="L3630" s="59" t="s">
        <v>18516</v>
      </c>
      <c r="M3630" s="59" t="s">
        <v>18516</v>
      </c>
    </row>
    <row r="3631" spans="1:13" s="59" customFormat="1" ht="14.25">
      <c r="A3631" s="59" t="s">
        <v>34301</v>
      </c>
      <c r="B3631" s="59" t="s">
        <v>34302</v>
      </c>
      <c r="C3631" s="59" t="s">
        <v>29893</v>
      </c>
      <c r="D3631" s="59" t="s">
        <v>29894</v>
      </c>
      <c r="E3631" s="59" t="s">
        <v>18516</v>
      </c>
      <c r="F3631" s="59" t="s">
        <v>18516</v>
      </c>
      <c r="G3631" s="59" t="s">
        <v>18516</v>
      </c>
      <c r="H3631" s="59" t="s">
        <v>18516</v>
      </c>
      <c r="I3631" s="59" t="s">
        <v>18516</v>
      </c>
      <c r="J3631" s="59" t="s">
        <v>18516</v>
      </c>
      <c r="K3631" s="59" t="s">
        <v>29707</v>
      </c>
      <c r="L3631" s="59" t="s">
        <v>18516</v>
      </c>
      <c r="M3631" s="59" t="s">
        <v>18516</v>
      </c>
    </row>
    <row r="3632" spans="1:13" s="59" customFormat="1" ht="14.25">
      <c r="A3632" s="59" t="s">
        <v>15563</v>
      </c>
      <c r="B3632" s="59" t="s">
        <v>33622</v>
      </c>
      <c r="C3632" s="59" t="s">
        <v>33623</v>
      </c>
      <c r="D3632" s="59" t="s">
        <v>33624</v>
      </c>
      <c r="E3632" s="164">
        <v>258</v>
      </c>
      <c r="F3632" s="164">
        <v>235</v>
      </c>
      <c r="G3632" s="165">
        <v>0.91</v>
      </c>
      <c r="H3632" s="59" t="s">
        <v>18516</v>
      </c>
      <c r="I3632" s="164">
        <v>55.31</v>
      </c>
      <c r="J3632" s="164">
        <v>290.31</v>
      </c>
      <c r="K3632" s="59">
        <v>38</v>
      </c>
      <c r="L3632" s="59" t="s">
        <v>29410</v>
      </c>
      <c r="M3632" s="59" t="s">
        <v>30952</v>
      </c>
    </row>
    <row r="3633" spans="1:13" s="59" customFormat="1" ht="14.25">
      <c r="A3633" s="59" t="s">
        <v>26121</v>
      </c>
      <c r="B3633" s="59" t="s">
        <v>34303</v>
      </c>
      <c r="C3633" s="59" t="s">
        <v>29518</v>
      </c>
      <c r="D3633" s="59" t="s">
        <v>29519</v>
      </c>
      <c r="E3633" s="59" t="s">
        <v>18516</v>
      </c>
      <c r="F3633" s="59" t="s">
        <v>18516</v>
      </c>
      <c r="G3633" s="59" t="s">
        <v>18516</v>
      </c>
      <c r="H3633" s="59" t="s">
        <v>18516</v>
      </c>
      <c r="I3633" s="59" t="s">
        <v>18516</v>
      </c>
      <c r="J3633" s="59" t="s">
        <v>18516</v>
      </c>
      <c r="K3633" s="59" t="s">
        <v>29707</v>
      </c>
      <c r="L3633" s="59" t="s">
        <v>18516</v>
      </c>
      <c r="M3633" s="59" t="s">
        <v>18516</v>
      </c>
    </row>
    <row r="3634" spans="1:13" s="59" customFormat="1" ht="14.25">
      <c r="A3634" s="59" t="s">
        <v>26118</v>
      </c>
      <c r="B3634" s="59" t="s">
        <v>34304</v>
      </c>
      <c r="C3634" s="59" t="s">
        <v>29518</v>
      </c>
      <c r="D3634" s="59" t="s">
        <v>29519</v>
      </c>
      <c r="E3634" s="59" t="s">
        <v>18516</v>
      </c>
      <c r="F3634" s="59" t="s">
        <v>18516</v>
      </c>
      <c r="G3634" s="59" t="s">
        <v>18516</v>
      </c>
      <c r="H3634" s="59" t="s">
        <v>18516</v>
      </c>
      <c r="I3634" s="59" t="s">
        <v>18516</v>
      </c>
      <c r="J3634" s="59" t="s">
        <v>18516</v>
      </c>
      <c r="K3634" s="59" t="s">
        <v>29707</v>
      </c>
      <c r="L3634" s="59" t="s">
        <v>18516</v>
      </c>
      <c r="M3634" s="59" t="s">
        <v>18516</v>
      </c>
    </row>
    <row r="3635" spans="1:13" s="59" customFormat="1" ht="14.25">
      <c r="A3635" s="59" t="s">
        <v>13579</v>
      </c>
      <c r="B3635" s="59" t="s">
        <v>34305</v>
      </c>
      <c r="C3635" s="59" t="s">
        <v>34306</v>
      </c>
      <c r="D3635" s="59" t="s">
        <v>34307</v>
      </c>
      <c r="E3635" s="59" t="s">
        <v>18516</v>
      </c>
      <c r="F3635" s="59" t="s">
        <v>18516</v>
      </c>
      <c r="G3635" s="59" t="s">
        <v>18516</v>
      </c>
      <c r="H3635" s="59" t="s">
        <v>18516</v>
      </c>
      <c r="I3635" s="59" t="s">
        <v>18516</v>
      </c>
      <c r="J3635" s="59" t="s">
        <v>18516</v>
      </c>
      <c r="K3635" s="59" t="s">
        <v>29707</v>
      </c>
      <c r="L3635" s="59" t="s">
        <v>18516</v>
      </c>
      <c r="M3635" s="59" t="s">
        <v>18516</v>
      </c>
    </row>
    <row r="3636" spans="1:13" s="59" customFormat="1" ht="14.25">
      <c r="A3636" s="59" t="s">
        <v>13615</v>
      </c>
      <c r="B3636" s="59" t="s">
        <v>34308</v>
      </c>
      <c r="C3636" s="59" t="s">
        <v>30650</v>
      </c>
      <c r="D3636" s="59" t="s">
        <v>30651</v>
      </c>
      <c r="E3636" s="59" t="s">
        <v>18516</v>
      </c>
      <c r="F3636" s="59" t="s">
        <v>18516</v>
      </c>
      <c r="G3636" s="59" t="s">
        <v>18516</v>
      </c>
      <c r="H3636" s="59" t="s">
        <v>18516</v>
      </c>
      <c r="I3636" s="59" t="s">
        <v>18516</v>
      </c>
      <c r="J3636" s="59" t="s">
        <v>18516</v>
      </c>
      <c r="K3636" s="59" t="s">
        <v>29707</v>
      </c>
      <c r="L3636" s="59" t="s">
        <v>18516</v>
      </c>
      <c r="M3636" s="59" t="s">
        <v>18516</v>
      </c>
    </row>
    <row r="3637" spans="1:13" s="59" customFormat="1" ht="14.25">
      <c r="A3637" s="59" t="s">
        <v>13618</v>
      </c>
      <c r="B3637" s="59" t="s">
        <v>34309</v>
      </c>
      <c r="C3637" s="59" t="s">
        <v>30650</v>
      </c>
      <c r="D3637" s="59" t="s">
        <v>30651</v>
      </c>
      <c r="E3637" s="59" t="s">
        <v>18516</v>
      </c>
      <c r="F3637" s="59" t="s">
        <v>18516</v>
      </c>
      <c r="G3637" s="59" t="s">
        <v>18516</v>
      </c>
      <c r="H3637" s="59" t="s">
        <v>18516</v>
      </c>
      <c r="I3637" s="59" t="s">
        <v>18516</v>
      </c>
      <c r="J3637" s="59" t="s">
        <v>18516</v>
      </c>
      <c r="K3637" s="59" t="s">
        <v>29707</v>
      </c>
      <c r="L3637" s="59" t="s">
        <v>18516</v>
      </c>
      <c r="M3637" s="59" t="s">
        <v>18516</v>
      </c>
    </row>
    <row r="3638" spans="1:13" s="59" customFormat="1" ht="14.25">
      <c r="A3638" s="59" t="s">
        <v>13621</v>
      </c>
      <c r="B3638" s="59" t="s">
        <v>34310</v>
      </c>
      <c r="C3638" s="59" t="s">
        <v>30650</v>
      </c>
      <c r="D3638" s="59" t="s">
        <v>30651</v>
      </c>
      <c r="E3638" s="59" t="s">
        <v>18516</v>
      </c>
      <c r="F3638" s="59" t="s">
        <v>18516</v>
      </c>
      <c r="G3638" s="59" t="s">
        <v>18516</v>
      </c>
      <c r="H3638" s="59" t="s">
        <v>18516</v>
      </c>
      <c r="I3638" s="59" t="s">
        <v>18516</v>
      </c>
      <c r="J3638" s="59" t="s">
        <v>18516</v>
      </c>
      <c r="K3638" s="59" t="s">
        <v>29707</v>
      </c>
      <c r="L3638" s="59" t="s">
        <v>18516</v>
      </c>
      <c r="M3638" s="59" t="s">
        <v>18516</v>
      </c>
    </row>
    <row r="3639" spans="1:13" s="59" customFormat="1" ht="14.25">
      <c r="A3639" s="59" t="s">
        <v>13624</v>
      </c>
      <c r="B3639" s="59" t="s">
        <v>34311</v>
      </c>
      <c r="C3639" s="59" t="s">
        <v>30650</v>
      </c>
      <c r="D3639" s="59" t="s">
        <v>30651</v>
      </c>
      <c r="E3639" s="59" t="s">
        <v>18516</v>
      </c>
      <c r="F3639" s="59" t="s">
        <v>18516</v>
      </c>
      <c r="G3639" s="59" t="s">
        <v>18516</v>
      </c>
      <c r="H3639" s="59" t="s">
        <v>18516</v>
      </c>
      <c r="I3639" s="59" t="s">
        <v>18516</v>
      </c>
      <c r="J3639" s="59" t="s">
        <v>18516</v>
      </c>
      <c r="K3639" s="59" t="s">
        <v>29707</v>
      </c>
      <c r="L3639" s="59" t="s">
        <v>18516</v>
      </c>
      <c r="M3639" s="59" t="s">
        <v>18516</v>
      </c>
    </row>
    <row r="3640" spans="1:13" s="59" customFormat="1" ht="14.25">
      <c r="A3640" s="59" t="s">
        <v>13675</v>
      </c>
      <c r="B3640" s="59" t="s">
        <v>34312</v>
      </c>
      <c r="C3640" s="59" t="s">
        <v>30650</v>
      </c>
      <c r="D3640" s="59" t="s">
        <v>30651</v>
      </c>
      <c r="E3640" s="164">
        <v>99</v>
      </c>
      <c r="F3640" s="164">
        <v>99</v>
      </c>
      <c r="G3640" s="59" t="s">
        <v>18516</v>
      </c>
      <c r="H3640" s="59" t="s">
        <v>18516</v>
      </c>
      <c r="I3640" s="164">
        <v>19.22</v>
      </c>
      <c r="J3640" s="164">
        <v>118.22</v>
      </c>
      <c r="K3640" s="59">
        <v>41</v>
      </c>
      <c r="L3640" s="59" t="s">
        <v>18516</v>
      </c>
      <c r="M3640" s="59" t="s">
        <v>18516</v>
      </c>
    </row>
    <row r="3641" spans="1:13" s="59" customFormat="1" ht="14.25">
      <c r="A3641" s="59" t="s">
        <v>13678</v>
      </c>
      <c r="B3641" s="59" t="s">
        <v>34313</v>
      </c>
      <c r="C3641" s="59" t="s">
        <v>30650</v>
      </c>
      <c r="D3641" s="59" t="s">
        <v>30651</v>
      </c>
      <c r="E3641" s="164">
        <v>99</v>
      </c>
      <c r="F3641" s="164">
        <v>99</v>
      </c>
      <c r="G3641" s="59" t="s">
        <v>18516</v>
      </c>
      <c r="H3641" s="59" t="s">
        <v>18516</v>
      </c>
      <c r="I3641" s="164">
        <v>19.22</v>
      </c>
      <c r="J3641" s="164">
        <v>118.22</v>
      </c>
      <c r="K3641" s="59">
        <v>112</v>
      </c>
      <c r="L3641" s="59" t="s">
        <v>18516</v>
      </c>
      <c r="M3641" s="59" t="s">
        <v>18516</v>
      </c>
    </row>
    <row r="3642" spans="1:13" s="59" customFormat="1" ht="14.25">
      <c r="A3642" s="59" t="s">
        <v>13681</v>
      </c>
      <c r="B3642" s="59" t="s">
        <v>34314</v>
      </c>
      <c r="C3642" s="59" t="s">
        <v>30650</v>
      </c>
      <c r="D3642" s="59" t="s">
        <v>30651</v>
      </c>
      <c r="E3642" s="164">
        <v>99</v>
      </c>
      <c r="F3642" s="164">
        <v>99</v>
      </c>
      <c r="G3642" s="59" t="s">
        <v>18516</v>
      </c>
      <c r="H3642" s="59" t="s">
        <v>18516</v>
      </c>
      <c r="I3642" s="164">
        <v>19.22</v>
      </c>
      <c r="J3642" s="164">
        <v>118.22</v>
      </c>
      <c r="K3642" s="59">
        <v>283</v>
      </c>
      <c r="L3642" s="59" t="s">
        <v>18516</v>
      </c>
      <c r="M3642" s="59" t="s">
        <v>18516</v>
      </c>
    </row>
    <row r="3643" spans="1:13" s="59" customFormat="1" ht="14.25">
      <c r="A3643" s="59" t="s">
        <v>13684</v>
      </c>
      <c r="B3643" s="59" t="s">
        <v>34315</v>
      </c>
      <c r="C3643" s="59" t="s">
        <v>30650</v>
      </c>
      <c r="D3643" s="59" t="s">
        <v>30651</v>
      </c>
      <c r="E3643" s="59" t="s">
        <v>18516</v>
      </c>
      <c r="F3643" s="59" t="s">
        <v>18516</v>
      </c>
      <c r="G3643" s="59" t="s">
        <v>18516</v>
      </c>
      <c r="H3643" s="59" t="s">
        <v>18516</v>
      </c>
      <c r="I3643" s="59" t="s">
        <v>18516</v>
      </c>
      <c r="J3643" s="59" t="s">
        <v>18516</v>
      </c>
      <c r="K3643" s="59" t="s">
        <v>29707</v>
      </c>
      <c r="L3643" s="59" t="s">
        <v>18516</v>
      </c>
      <c r="M3643" s="59" t="s">
        <v>18516</v>
      </c>
    </row>
    <row r="3644" spans="1:13" s="59" customFormat="1" ht="14.25">
      <c r="A3644" s="59" t="s">
        <v>13687</v>
      </c>
      <c r="B3644" s="59" t="s">
        <v>34316</v>
      </c>
      <c r="C3644" s="59" t="s">
        <v>30650</v>
      </c>
      <c r="D3644" s="59" t="s">
        <v>30651</v>
      </c>
      <c r="E3644" s="59" t="s">
        <v>18516</v>
      </c>
      <c r="F3644" s="59" t="s">
        <v>18516</v>
      </c>
      <c r="G3644" s="59" t="s">
        <v>18516</v>
      </c>
      <c r="H3644" s="59" t="s">
        <v>18516</v>
      </c>
      <c r="I3644" s="59" t="s">
        <v>18516</v>
      </c>
      <c r="J3644" s="59" t="s">
        <v>18516</v>
      </c>
      <c r="K3644" s="59" t="s">
        <v>29707</v>
      </c>
      <c r="L3644" s="59" t="s">
        <v>18516</v>
      </c>
      <c r="M3644" s="59" t="s">
        <v>18516</v>
      </c>
    </row>
    <row r="3645" spans="1:13" s="59" customFormat="1" ht="14.25">
      <c r="A3645" s="59" t="s">
        <v>13690</v>
      </c>
      <c r="B3645" s="59" t="s">
        <v>34317</v>
      </c>
      <c r="C3645" s="59" t="s">
        <v>30146</v>
      </c>
      <c r="D3645" s="59" t="s">
        <v>30147</v>
      </c>
      <c r="E3645" s="59" t="s">
        <v>18516</v>
      </c>
      <c r="F3645" s="59" t="s">
        <v>18516</v>
      </c>
      <c r="G3645" s="59" t="s">
        <v>18516</v>
      </c>
      <c r="H3645" s="59" t="s">
        <v>18516</v>
      </c>
      <c r="I3645" s="59" t="s">
        <v>18516</v>
      </c>
      <c r="J3645" s="59" t="s">
        <v>18516</v>
      </c>
      <c r="K3645" s="59" t="s">
        <v>29707</v>
      </c>
      <c r="L3645" s="59" t="s">
        <v>18516</v>
      </c>
      <c r="M3645" s="59" t="s">
        <v>18516</v>
      </c>
    </row>
    <row r="3646" spans="1:13" s="59" customFormat="1" ht="14.25">
      <c r="A3646" s="59" t="s">
        <v>13693</v>
      </c>
      <c r="B3646" s="59" t="s">
        <v>34317</v>
      </c>
      <c r="C3646" s="59" t="s">
        <v>30146</v>
      </c>
      <c r="D3646" s="59" t="s">
        <v>30147</v>
      </c>
      <c r="E3646" s="59" t="s">
        <v>18516</v>
      </c>
      <c r="F3646" s="59" t="s">
        <v>18516</v>
      </c>
      <c r="G3646" s="59" t="s">
        <v>18516</v>
      </c>
      <c r="H3646" s="59" t="s">
        <v>18516</v>
      </c>
      <c r="I3646" s="59" t="s">
        <v>18516</v>
      </c>
      <c r="J3646" s="59" t="s">
        <v>18516</v>
      </c>
      <c r="K3646" s="59" t="s">
        <v>29707</v>
      </c>
      <c r="L3646" s="59" t="s">
        <v>18516</v>
      </c>
      <c r="M3646" s="59" t="s">
        <v>18516</v>
      </c>
    </row>
    <row r="3647" spans="1:13" s="59" customFormat="1" ht="14.25">
      <c r="A3647" s="59" t="s">
        <v>13696</v>
      </c>
      <c r="B3647" s="59" t="s">
        <v>34317</v>
      </c>
      <c r="C3647" s="59" t="s">
        <v>30146</v>
      </c>
      <c r="D3647" s="59" t="s">
        <v>30147</v>
      </c>
      <c r="E3647" s="59" t="s">
        <v>18516</v>
      </c>
      <c r="F3647" s="59" t="s">
        <v>18516</v>
      </c>
      <c r="G3647" s="59" t="s">
        <v>18516</v>
      </c>
      <c r="H3647" s="59" t="s">
        <v>18516</v>
      </c>
      <c r="I3647" s="59" t="s">
        <v>18516</v>
      </c>
      <c r="J3647" s="59" t="s">
        <v>18516</v>
      </c>
      <c r="K3647" s="59" t="s">
        <v>29707</v>
      </c>
      <c r="L3647" s="59" t="s">
        <v>18516</v>
      </c>
      <c r="M3647" s="59" t="s">
        <v>18516</v>
      </c>
    </row>
    <row r="3648" spans="1:13" s="59" customFormat="1" ht="14.25">
      <c r="A3648" s="59" t="s">
        <v>13699</v>
      </c>
      <c r="B3648" s="59" t="s">
        <v>34318</v>
      </c>
      <c r="C3648" s="59" t="s">
        <v>30146</v>
      </c>
      <c r="D3648" s="59" t="s">
        <v>30147</v>
      </c>
      <c r="E3648" s="164">
        <v>139</v>
      </c>
      <c r="F3648" s="164">
        <v>139</v>
      </c>
      <c r="G3648" s="59" t="s">
        <v>18516</v>
      </c>
      <c r="H3648" s="59" t="s">
        <v>18516</v>
      </c>
      <c r="I3648" s="164">
        <v>39.55</v>
      </c>
      <c r="J3648" s="164">
        <v>178.55</v>
      </c>
      <c r="K3648" s="59">
        <v>80</v>
      </c>
      <c r="L3648" s="59" t="s">
        <v>29410</v>
      </c>
      <c r="M3648" s="59" t="s">
        <v>31089</v>
      </c>
    </row>
    <row r="3649" spans="1:13" s="59" customFormat="1" ht="14.25">
      <c r="A3649" s="59" t="s">
        <v>13702</v>
      </c>
      <c r="B3649" s="59" t="s">
        <v>34319</v>
      </c>
      <c r="C3649" s="59" t="s">
        <v>30146</v>
      </c>
      <c r="D3649" s="59" t="s">
        <v>30147</v>
      </c>
      <c r="E3649" s="164">
        <v>136</v>
      </c>
      <c r="F3649" s="164">
        <v>129.19</v>
      </c>
      <c r="G3649" s="165">
        <v>0.94</v>
      </c>
      <c r="H3649" s="59" t="s">
        <v>29914</v>
      </c>
      <c r="I3649" s="164">
        <v>39.55</v>
      </c>
      <c r="J3649" s="164">
        <v>168.74</v>
      </c>
      <c r="K3649" s="59">
        <v>60</v>
      </c>
      <c r="L3649" s="59" t="s">
        <v>29439</v>
      </c>
      <c r="M3649" s="59" t="s">
        <v>31089</v>
      </c>
    </row>
    <row r="3650" spans="1:13" s="59" customFormat="1" ht="14.25">
      <c r="A3650" s="59" t="s">
        <v>13705</v>
      </c>
      <c r="B3650" s="59" t="s">
        <v>34318</v>
      </c>
      <c r="C3650" s="59" t="s">
        <v>30146</v>
      </c>
      <c r="D3650" s="59" t="s">
        <v>30147</v>
      </c>
      <c r="E3650" s="164">
        <v>139</v>
      </c>
      <c r="F3650" s="164">
        <v>139</v>
      </c>
      <c r="G3650" s="59" t="s">
        <v>18516</v>
      </c>
      <c r="H3650" s="59" t="s">
        <v>18516</v>
      </c>
      <c r="I3650" s="164">
        <v>39.55</v>
      </c>
      <c r="J3650" s="164">
        <v>178.55</v>
      </c>
      <c r="K3650" s="59">
        <v>81</v>
      </c>
      <c r="L3650" s="59" t="s">
        <v>29410</v>
      </c>
      <c r="M3650" s="59" t="s">
        <v>31089</v>
      </c>
    </row>
    <row r="3651" spans="1:13" s="59" customFormat="1" ht="14.25">
      <c r="A3651" s="59" t="s">
        <v>13708</v>
      </c>
      <c r="B3651" s="59" t="s">
        <v>34319</v>
      </c>
      <c r="C3651" s="59" t="s">
        <v>30146</v>
      </c>
      <c r="D3651" s="59" t="s">
        <v>30147</v>
      </c>
      <c r="E3651" s="164">
        <v>139</v>
      </c>
      <c r="F3651" s="164">
        <v>139</v>
      </c>
      <c r="G3651" s="59" t="s">
        <v>18516</v>
      </c>
      <c r="H3651" s="59" t="s">
        <v>18516</v>
      </c>
      <c r="I3651" s="164">
        <v>39.55</v>
      </c>
      <c r="J3651" s="164">
        <v>178.55</v>
      </c>
      <c r="K3651" s="59">
        <v>0</v>
      </c>
      <c r="L3651" s="59" t="s">
        <v>18516</v>
      </c>
      <c r="M3651" s="59" t="s">
        <v>18516</v>
      </c>
    </row>
    <row r="3652" spans="1:13" s="59" customFormat="1" ht="14.25">
      <c r="A3652" s="59" t="s">
        <v>34320</v>
      </c>
      <c r="B3652" s="59" t="s">
        <v>34321</v>
      </c>
      <c r="C3652" s="59" t="s">
        <v>34322</v>
      </c>
      <c r="D3652" s="59" t="s">
        <v>34323</v>
      </c>
      <c r="E3652" s="59" t="s">
        <v>18516</v>
      </c>
      <c r="F3652" s="59" t="s">
        <v>18516</v>
      </c>
      <c r="G3652" s="59" t="s">
        <v>18516</v>
      </c>
      <c r="H3652" s="59" t="s">
        <v>18516</v>
      </c>
      <c r="I3652" s="59" t="s">
        <v>18516</v>
      </c>
      <c r="J3652" s="59" t="s">
        <v>18516</v>
      </c>
      <c r="K3652" s="59" t="s">
        <v>29707</v>
      </c>
      <c r="L3652" s="59" t="s">
        <v>18516</v>
      </c>
      <c r="M3652" s="59" t="s">
        <v>18516</v>
      </c>
    </row>
    <row r="3653" spans="1:13" s="59" customFormat="1" ht="14.25">
      <c r="A3653" s="59" t="s">
        <v>13776</v>
      </c>
      <c r="B3653" s="59" t="s">
        <v>34324</v>
      </c>
      <c r="C3653" s="59" t="s">
        <v>30324</v>
      </c>
      <c r="D3653" s="59" t="s">
        <v>30325</v>
      </c>
      <c r="E3653" s="59" t="s">
        <v>18516</v>
      </c>
      <c r="F3653" s="59" t="s">
        <v>18516</v>
      </c>
      <c r="G3653" s="59" t="s">
        <v>18516</v>
      </c>
      <c r="H3653" s="59" t="s">
        <v>18516</v>
      </c>
      <c r="I3653" s="59" t="s">
        <v>18516</v>
      </c>
      <c r="J3653" s="59" t="s">
        <v>18516</v>
      </c>
      <c r="K3653" s="59" t="s">
        <v>29707</v>
      </c>
      <c r="L3653" s="59" t="s">
        <v>18516</v>
      </c>
      <c r="M3653" s="59" t="s">
        <v>18516</v>
      </c>
    </row>
    <row r="3654" spans="1:13" s="59" customFormat="1" ht="14.25">
      <c r="A3654" s="59" t="s">
        <v>13792</v>
      </c>
      <c r="B3654" s="59" t="s">
        <v>34325</v>
      </c>
      <c r="C3654" s="59" t="s">
        <v>34326</v>
      </c>
      <c r="D3654" s="59" t="s">
        <v>34327</v>
      </c>
      <c r="E3654" s="164">
        <v>49.99</v>
      </c>
      <c r="F3654" s="164">
        <v>49.99</v>
      </c>
      <c r="G3654" s="59" t="s">
        <v>18516</v>
      </c>
      <c r="H3654" s="59" t="s">
        <v>18516</v>
      </c>
      <c r="I3654" s="164">
        <v>28.38</v>
      </c>
      <c r="J3654" s="164">
        <v>78.37</v>
      </c>
      <c r="K3654" s="59">
        <v>0</v>
      </c>
      <c r="L3654" s="59" t="s">
        <v>18516</v>
      </c>
      <c r="M3654" s="59" t="s">
        <v>18516</v>
      </c>
    </row>
    <row r="3655" spans="1:13" s="59" customFormat="1" ht="14.25">
      <c r="A3655" s="59" t="s">
        <v>13795</v>
      </c>
      <c r="B3655" s="59" t="s">
        <v>34328</v>
      </c>
      <c r="C3655" s="59" t="s">
        <v>34329</v>
      </c>
      <c r="D3655" s="59" t="s">
        <v>34330</v>
      </c>
      <c r="E3655" s="59" t="s">
        <v>18516</v>
      </c>
      <c r="F3655" s="59" t="s">
        <v>18516</v>
      </c>
      <c r="G3655" s="59" t="s">
        <v>18516</v>
      </c>
      <c r="H3655" s="59" t="s">
        <v>18516</v>
      </c>
      <c r="I3655" s="59" t="s">
        <v>18516</v>
      </c>
      <c r="J3655" s="59" t="s">
        <v>18516</v>
      </c>
      <c r="K3655" s="59" t="s">
        <v>29707</v>
      </c>
      <c r="L3655" s="59" t="s">
        <v>18516</v>
      </c>
      <c r="M3655" s="59" t="s">
        <v>18516</v>
      </c>
    </row>
    <row r="3656" spans="1:13" s="59" customFormat="1" ht="14.25">
      <c r="A3656" s="59" t="s">
        <v>13798</v>
      </c>
      <c r="B3656" s="59" t="s">
        <v>34331</v>
      </c>
      <c r="C3656" s="59" t="s">
        <v>34329</v>
      </c>
      <c r="D3656" s="59" t="s">
        <v>34330</v>
      </c>
      <c r="E3656" s="59" t="s">
        <v>18516</v>
      </c>
      <c r="F3656" s="59" t="s">
        <v>18516</v>
      </c>
      <c r="G3656" s="59" t="s">
        <v>18516</v>
      </c>
      <c r="H3656" s="59" t="s">
        <v>18516</v>
      </c>
      <c r="I3656" s="59" t="s">
        <v>18516</v>
      </c>
      <c r="J3656" s="59" t="s">
        <v>18516</v>
      </c>
      <c r="K3656" s="59" t="s">
        <v>29707</v>
      </c>
      <c r="L3656" s="59" t="s">
        <v>18516</v>
      </c>
      <c r="M3656" s="59" t="s">
        <v>18516</v>
      </c>
    </row>
    <row r="3657" spans="1:13" s="59" customFormat="1" ht="14.25">
      <c r="A3657" s="59" t="s">
        <v>13801</v>
      </c>
      <c r="B3657" s="59" t="s">
        <v>34332</v>
      </c>
      <c r="C3657" s="59" t="s">
        <v>34329</v>
      </c>
      <c r="D3657" s="59" t="s">
        <v>34330</v>
      </c>
      <c r="E3657" s="59" t="s">
        <v>18516</v>
      </c>
      <c r="F3657" s="59" t="s">
        <v>18516</v>
      </c>
      <c r="G3657" s="59" t="s">
        <v>18516</v>
      </c>
      <c r="H3657" s="59" t="s">
        <v>18516</v>
      </c>
      <c r="I3657" s="59" t="s">
        <v>18516</v>
      </c>
      <c r="J3657" s="59" t="s">
        <v>18516</v>
      </c>
      <c r="K3657" s="59" t="s">
        <v>29707</v>
      </c>
      <c r="L3657" s="59" t="s">
        <v>18516</v>
      </c>
      <c r="M3657" s="59" t="s">
        <v>18516</v>
      </c>
    </row>
    <row r="3658" spans="1:13" s="59" customFormat="1" ht="14.25">
      <c r="A3658" s="59" t="s">
        <v>13804</v>
      </c>
      <c r="B3658" s="59" t="s">
        <v>34333</v>
      </c>
      <c r="C3658" s="59" t="s">
        <v>34329</v>
      </c>
      <c r="D3658" s="59" t="s">
        <v>34330</v>
      </c>
      <c r="E3658" s="59" t="s">
        <v>18516</v>
      </c>
      <c r="F3658" s="59" t="s">
        <v>18516</v>
      </c>
      <c r="G3658" s="59" t="s">
        <v>18516</v>
      </c>
      <c r="H3658" s="59" t="s">
        <v>18516</v>
      </c>
      <c r="I3658" s="59" t="s">
        <v>18516</v>
      </c>
      <c r="J3658" s="59" t="s">
        <v>18516</v>
      </c>
      <c r="K3658" s="59" t="s">
        <v>29707</v>
      </c>
      <c r="L3658" s="59" t="s">
        <v>18516</v>
      </c>
      <c r="M3658" s="59" t="s">
        <v>18516</v>
      </c>
    </row>
    <row r="3659" spans="1:13" s="59" customFormat="1" ht="14.25">
      <c r="A3659" s="59" t="s">
        <v>34334</v>
      </c>
      <c r="B3659" s="59" t="s">
        <v>34335</v>
      </c>
      <c r="C3659" s="59" t="s">
        <v>31261</v>
      </c>
      <c r="D3659" s="59" t="s">
        <v>31262</v>
      </c>
      <c r="E3659" s="59" t="s">
        <v>18516</v>
      </c>
      <c r="F3659" s="59" t="s">
        <v>18516</v>
      </c>
      <c r="G3659" s="59" t="s">
        <v>18516</v>
      </c>
      <c r="H3659" s="59" t="s">
        <v>18516</v>
      </c>
      <c r="I3659" s="59" t="s">
        <v>18516</v>
      </c>
      <c r="J3659" s="59" t="s">
        <v>18516</v>
      </c>
      <c r="K3659" s="59" t="s">
        <v>29707</v>
      </c>
      <c r="L3659" s="59" t="s">
        <v>18516</v>
      </c>
      <c r="M3659" s="59" t="s">
        <v>18516</v>
      </c>
    </row>
    <row r="3660" spans="1:13" s="59" customFormat="1" ht="14.25">
      <c r="A3660" s="59" t="s">
        <v>34336</v>
      </c>
      <c r="B3660" s="59" t="s">
        <v>34337</v>
      </c>
      <c r="C3660" s="59" t="s">
        <v>31261</v>
      </c>
      <c r="D3660" s="59" t="s">
        <v>31262</v>
      </c>
      <c r="E3660" s="59" t="s">
        <v>18516</v>
      </c>
      <c r="F3660" s="59" t="s">
        <v>18516</v>
      </c>
      <c r="G3660" s="59" t="s">
        <v>18516</v>
      </c>
      <c r="H3660" s="59" t="s">
        <v>18516</v>
      </c>
      <c r="I3660" s="59" t="s">
        <v>18516</v>
      </c>
      <c r="J3660" s="59" t="s">
        <v>18516</v>
      </c>
      <c r="K3660" s="59" t="s">
        <v>29707</v>
      </c>
      <c r="L3660" s="59" t="s">
        <v>18516</v>
      </c>
      <c r="M3660" s="59" t="s">
        <v>18516</v>
      </c>
    </row>
    <row r="3661" spans="1:13" s="59" customFormat="1" ht="14.25">
      <c r="A3661" s="59" t="s">
        <v>13827</v>
      </c>
      <c r="B3661" s="59" t="s">
        <v>34338</v>
      </c>
      <c r="C3661" s="59" t="s">
        <v>34191</v>
      </c>
      <c r="D3661" s="59" t="s">
        <v>34192</v>
      </c>
      <c r="E3661" s="164">
        <v>272</v>
      </c>
      <c r="F3661" s="164">
        <v>220</v>
      </c>
      <c r="G3661" s="165">
        <v>0.8</v>
      </c>
      <c r="H3661" s="59" t="s">
        <v>34339</v>
      </c>
      <c r="I3661" s="164">
        <v>104.73</v>
      </c>
      <c r="J3661" s="164">
        <v>324.73</v>
      </c>
      <c r="K3661" s="59">
        <v>118</v>
      </c>
      <c r="L3661" s="59" t="s">
        <v>29439</v>
      </c>
      <c r="M3661" s="59" t="s">
        <v>30982</v>
      </c>
    </row>
    <row r="3662" spans="1:13" s="59" customFormat="1" ht="14.25">
      <c r="A3662" s="59" t="s">
        <v>34340</v>
      </c>
      <c r="B3662" s="59" t="s">
        <v>34341</v>
      </c>
      <c r="C3662" s="59" t="s">
        <v>31261</v>
      </c>
      <c r="D3662" s="59" t="s">
        <v>31262</v>
      </c>
      <c r="E3662" s="59" t="s">
        <v>18516</v>
      </c>
      <c r="F3662" s="59" t="s">
        <v>18516</v>
      </c>
      <c r="G3662" s="59" t="s">
        <v>18516</v>
      </c>
      <c r="H3662" s="59" t="s">
        <v>18516</v>
      </c>
      <c r="I3662" s="59" t="s">
        <v>18516</v>
      </c>
      <c r="J3662" s="59" t="s">
        <v>18516</v>
      </c>
      <c r="K3662" s="59" t="s">
        <v>29707</v>
      </c>
      <c r="L3662" s="59" t="s">
        <v>18516</v>
      </c>
      <c r="M3662" s="59" t="s">
        <v>18516</v>
      </c>
    </row>
    <row r="3663" spans="1:13" s="59" customFormat="1" ht="14.25">
      <c r="A3663" s="59">
        <v>59116</v>
      </c>
      <c r="B3663" s="59" t="s">
        <v>34338</v>
      </c>
      <c r="C3663" s="59" t="s">
        <v>34191</v>
      </c>
      <c r="D3663" s="59" t="s">
        <v>34192</v>
      </c>
      <c r="E3663" s="164">
        <v>263.2</v>
      </c>
      <c r="F3663" s="164">
        <v>235</v>
      </c>
      <c r="G3663" s="165">
        <v>0.89</v>
      </c>
      <c r="H3663" s="59" t="s">
        <v>34339</v>
      </c>
      <c r="I3663" s="164">
        <v>104.73</v>
      </c>
      <c r="J3663" s="164">
        <v>339.73</v>
      </c>
      <c r="K3663" s="59">
        <v>133</v>
      </c>
      <c r="L3663" s="59" t="s">
        <v>29410</v>
      </c>
      <c r="M3663" s="59" t="s">
        <v>30982</v>
      </c>
    </row>
    <row r="3664" spans="1:13" s="59" customFormat="1" ht="14.25">
      <c r="A3664" s="59">
        <v>808857593627</v>
      </c>
      <c r="B3664" s="59" t="s">
        <v>34343</v>
      </c>
      <c r="C3664" s="59" t="s">
        <v>34344</v>
      </c>
      <c r="D3664" s="59" t="s">
        <v>34345</v>
      </c>
      <c r="E3664" s="164">
        <v>1428.9</v>
      </c>
      <c r="F3664" s="164">
        <v>1428.9</v>
      </c>
      <c r="G3664" s="59" t="s">
        <v>18516</v>
      </c>
      <c r="H3664" s="59" t="s">
        <v>18516</v>
      </c>
      <c r="I3664" s="59" t="s">
        <v>18516</v>
      </c>
      <c r="J3664" s="59" t="s">
        <v>18516</v>
      </c>
      <c r="K3664" s="59">
        <v>0</v>
      </c>
      <c r="L3664" s="59" t="s">
        <v>18516</v>
      </c>
      <c r="M3664" s="59" t="s">
        <v>18516</v>
      </c>
    </row>
    <row r="3665" spans="1:13" s="59" customFormat="1" ht="14.25">
      <c r="A3665" s="59" t="s">
        <v>34346</v>
      </c>
      <c r="B3665" s="59" t="s">
        <v>34347</v>
      </c>
      <c r="C3665" s="59" t="s">
        <v>34348</v>
      </c>
      <c r="D3665" s="59" t="s">
        <v>34349</v>
      </c>
      <c r="E3665" s="59" t="s">
        <v>18516</v>
      </c>
      <c r="F3665" s="59" t="s">
        <v>18516</v>
      </c>
      <c r="G3665" s="59" t="s">
        <v>18516</v>
      </c>
      <c r="H3665" s="59" t="s">
        <v>18516</v>
      </c>
      <c r="I3665" s="59" t="s">
        <v>18516</v>
      </c>
      <c r="J3665" s="59" t="s">
        <v>18516</v>
      </c>
      <c r="K3665" s="59" t="s">
        <v>29707</v>
      </c>
      <c r="L3665" s="59" t="s">
        <v>18516</v>
      </c>
      <c r="M3665" s="59" t="s">
        <v>18516</v>
      </c>
    </row>
    <row r="3666" spans="1:13" s="59" customFormat="1" ht="14.25">
      <c r="A3666" s="59">
        <v>57593</v>
      </c>
      <c r="B3666" s="59" t="s">
        <v>34350</v>
      </c>
      <c r="C3666" s="59" t="s">
        <v>34351</v>
      </c>
      <c r="D3666" s="59" t="s">
        <v>34352</v>
      </c>
      <c r="E3666" s="59" t="s">
        <v>18516</v>
      </c>
      <c r="F3666" s="59" t="s">
        <v>18516</v>
      </c>
      <c r="G3666" s="59" t="s">
        <v>18516</v>
      </c>
      <c r="H3666" s="59" t="s">
        <v>18516</v>
      </c>
      <c r="I3666" s="59" t="s">
        <v>18516</v>
      </c>
      <c r="J3666" s="59" t="s">
        <v>18516</v>
      </c>
      <c r="K3666" s="59" t="s">
        <v>29707</v>
      </c>
      <c r="L3666" s="59" t="s">
        <v>18516</v>
      </c>
      <c r="M3666" s="59" t="s">
        <v>18516</v>
      </c>
    </row>
    <row r="3667" spans="1:13" s="59" customFormat="1" ht="14.25">
      <c r="A3667" s="59" t="s">
        <v>13843</v>
      </c>
      <c r="B3667" s="59" t="s">
        <v>34353</v>
      </c>
      <c r="C3667" s="59" t="s">
        <v>34354</v>
      </c>
      <c r="D3667" s="59" t="s">
        <v>34355</v>
      </c>
      <c r="E3667" s="164">
        <v>160</v>
      </c>
      <c r="F3667" s="164">
        <v>160</v>
      </c>
      <c r="G3667" s="59" t="s">
        <v>18516</v>
      </c>
      <c r="H3667" s="59" t="s">
        <v>18516</v>
      </c>
      <c r="I3667" s="164">
        <v>38.13</v>
      </c>
      <c r="J3667" s="164">
        <v>198.13</v>
      </c>
      <c r="K3667" s="59">
        <v>0</v>
      </c>
      <c r="L3667" s="59" t="s">
        <v>18516</v>
      </c>
      <c r="M3667" s="59" t="s">
        <v>18516</v>
      </c>
    </row>
    <row r="3668" spans="1:13" s="59" customFormat="1" ht="14.25">
      <c r="A3668" s="59" t="s">
        <v>13850</v>
      </c>
      <c r="B3668" s="59" t="s">
        <v>34356</v>
      </c>
      <c r="C3668" s="59" t="s">
        <v>34357</v>
      </c>
      <c r="D3668" s="59" t="s">
        <v>34358</v>
      </c>
      <c r="E3668" s="164">
        <v>180</v>
      </c>
      <c r="F3668" s="164">
        <v>135</v>
      </c>
      <c r="G3668" s="165">
        <v>0.75</v>
      </c>
      <c r="H3668" s="59" t="s">
        <v>34359</v>
      </c>
      <c r="I3668" s="164">
        <v>56.5</v>
      </c>
      <c r="J3668" s="164">
        <v>191.5</v>
      </c>
      <c r="K3668" s="59">
        <v>5</v>
      </c>
      <c r="L3668" s="59" t="s">
        <v>29455</v>
      </c>
      <c r="M3668" s="59" t="s">
        <v>30216</v>
      </c>
    </row>
    <row r="3669" spans="1:13" s="59" customFormat="1" ht="14.25">
      <c r="A3669" s="59">
        <v>57328</v>
      </c>
      <c r="B3669" s="59" t="s">
        <v>34360</v>
      </c>
      <c r="C3669" s="59" t="s">
        <v>34306</v>
      </c>
      <c r="D3669" s="59" t="s">
        <v>34307</v>
      </c>
      <c r="E3669" s="59" t="s">
        <v>18516</v>
      </c>
      <c r="F3669" s="59" t="s">
        <v>18516</v>
      </c>
      <c r="G3669" s="59" t="s">
        <v>18516</v>
      </c>
      <c r="H3669" s="59" t="s">
        <v>18516</v>
      </c>
      <c r="I3669" s="59" t="s">
        <v>18516</v>
      </c>
      <c r="J3669" s="59" t="s">
        <v>18516</v>
      </c>
      <c r="K3669" s="59" t="s">
        <v>29707</v>
      </c>
      <c r="L3669" s="59" t="s">
        <v>18516</v>
      </c>
      <c r="M3669" s="59" t="s">
        <v>18516</v>
      </c>
    </row>
    <row r="3670" spans="1:13" s="59" customFormat="1" ht="14.25">
      <c r="A3670" s="59" t="s">
        <v>13855</v>
      </c>
      <c r="B3670" s="59" t="s">
        <v>34361</v>
      </c>
      <c r="C3670" s="59" t="s">
        <v>34362</v>
      </c>
      <c r="D3670" s="59" t="s">
        <v>34363</v>
      </c>
      <c r="E3670" s="59" t="s">
        <v>18516</v>
      </c>
      <c r="F3670" s="59" t="s">
        <v>18516</v>
      </c>
      <c r="G3670" s="59" t="s">
        <v>18516</v>
      </c>
      <c r="H3670" s="59" t="s">
        <v>18516</v>
      </c>
      <c r="I3670" s="59" t="s">
        <v>18516</v>
      </c>
      <c r="J3670" s="59" t="s">
        <v>18516</v>
      </c>
      <c r="K3670" s="59" t="s">
        <v>29707</v>
      </c>
      <c r="L3670" s="59" t="s">
        <v>18516</v>
      </c>
      <c r="M3670" s="59" t="s">
        <v>18516</v>
      </c>
    </row>
    <row r="3671" spans="1:13" s="59" customFormat="1" ht="14.25">
      <c r="A3671" s="59" t="s">
        <v>13858</v>
      </c>
      <c r="B3671" s="59" t="s">
        <v>34364</v>
      </c>
      <c r="C3671" s="59" t="s">
        <v>34365</v>
      </c>
      <c r="D3671" s="59" t="s">
        <v>34366</v>
      </c>
      <c r="E3671" s="59" t="s">
        <v>18516</v>
      </c>
      <c r="F3671" s="59" t="s">
        <v>18516</v>
      </c>
      <c r="G3671" s="59" t="s">
        <v>18516</v>
      </c>
      <c r="H3671" s="59" t="s">
        <v>18516</v>
      </c>
      <c r="I3671" s="59" t="s">
        <v>18516</v>
      </c>
      <c r="J3671" s="59" t="s">
        <v>18516</v>
      </c>
      <c r="K3671" s="59" t="s">
        <v>29707</v>
      </c>
      <c r="L3671" s="59" t="s">
        <v>18516</v>
      </c>
      <c r="M3671" s="59" t="s">
        <v>18516</v>
      </c>
    </row>
    <row r="3672" spans="1:13" s="59" customFormat="1" ht="14.25">
      <c r="A3672" s="59" t="s">
        <v>13861</v>
      </c>
      <c r="B3672" s="59" t="s">
        <v>34367</v>
      </c>
      <c r="C3672" s="59" t="s">
        <v>34365</v>
      </c>
      <c r="D3672" s="59" t="s">
        <v>34366</v>
      </c>
      <c r="E3672" s="59" t="s">
        <v>18516</v>
      </c>
      <c r="F3672" s="59" t="s">
        <v>18516</v>
      </c>
      <c r="G3672" s="59" t="s">
        <v>18516</v>
      </c>
      <c r="H3672" s="59" t="s">
        <v>18516</v>
      </c>
      <c r="I3672" s="59" t="s">
        <v>18516</v>
      </c>
      <c r="J3672" s="59" t="s">
        <v>18516</v>
      </c>
      <c r="K3672" s="59" t="s">
        <v>29707</v>
      </c>
      <c r="L3672" s="59" t="s">
        <v>18516</v>
      </c>
      <c r="M3672" s="59" t="s">
        <v>18516</v>
      </c>
    </row>
    <row r="3673" spans="1:13" s="59" customFormat="1" ht="14.25">
      <c r="A3673" s="59" t="s">
        <v>13866</v>
      </c>
      <c r="B3673" s="59" t="s">
        <v>34368</v>
      </c>
      <c r="C3673" s="59" t="s">
        <v>34362</v>
      </c>
      <c r="D3673" s="59" t="s">
        <v>34363</v>
      </c>
      <c r="E3673" s="59" t="s">
        <v>18516</v>
      </c>
      <c r="F3673" s="59" t="s">
        <v>18516</v>
      </c>
      <c r="G3673" s="59" t="s">
        <v>18516</v>
      </c>
      <c r="H3673" s="59" t="s">
        <v>18516</v>
      </c>
      <c r="I3673" s="59" t="s">
        <v>18516</v>
      </c>
      <c r="J3673" s="59" t="s">
        <v>18516</v>
      </c>
      <c r="K3673" s="59" t="s">
        <v>29707</v>
      </c>
      <c r="L3673" s="59" t="s">
        <v>18516</v>
      </c>
      <c r="M3673" s="59" t="s">
        <v>18516</v>
      </c>
    </row>
    <row r="3674" spans="1:13" s="59" customFormat="1" ht="14.25">
      <c r="A3674" s="59" t="s">
        <v>13871</v>
      </c>
      <c r="B3674" s="59" t="s">
        <v>34369</v>
      </c>
      <c r="C3674" s="59" t="s">
        <v>34365</v>
      </c>
      <c r="D3674" s="59" t="s">
        <v>34366</v>
      </c>
      <c r="E3674" s="59" t="s">
        <v>18516</v>
      </c>
      <c r="F3674" s="59" t="s">
        <v>18516</v>
      </c>
      <c r="G3674" s="59" t="s">
        <v>18516</v>
      </c>
      <c r="H3674" s="59" t="s">
        <v>18516</v>
      </c>
      <c r="I3674" s="59" t="s">
        <v>18516</v>
      </c>
      <c r="J3674" s="59" t="s">
        <v>18516</v>
      </c>
      <c r="K3674" s="59" t="s">
        <v>29707</v>
      </c>
      <c r="L3674" s="59" t="s">
        <v>18516</v>
      </c>
      <c r="M3674" s="59" t="s">
        <v>18516</v>
      </c>
    </row>
    <row r="3675" spans="1:13" s="59" customFormat="1" ht="14.25">
      <c r="A3675" s="59" t="s">
        <v>13948</v>
      </c>
      <c r="B3675" s="59" t="s">
        <v>34370</v>
      </c>
      <c r="C3675" s="59" t="s">
        <v>34371</v>
      </c>
      <c r="D3675" s="59" t="s">
        <v>34372</v>
      </c>
      <c r="E3675" s="59" t="s">
        <v>18516</v>
      </c>
      <c r="F3675" s="59" t="s">
        <v>18516</v>
      </c>
      <c r="G3675" s="59" t="s">
        <v>18516</v>
      </c>
      <c r="H3675" s="59" t="s">
        <v>18516</v>
      </c>
      <c r="I3675" s="59" t="s">
        <v>18516</v>
      </c>
      <c r="J3675" s="59" t="s">
        <v>18516</v>
      </c>
      <c r="K3675" s="59" t="s">
        <v>29707</v>
      </c>
      <c r="L3675" s="59" t="s">
        <v>18516</v>
      </c>
      <c r="M3675" s="59" t="s">
        <v>18516</v>
      </c>
    </row>
    <row r="3676" spans="1:13" s="59" customFormat="1" ht="14.25">
      <c r="A3676" s="59" t="s">
        <v>13954</v>
      </c>
      <c r="B3676" s="59" t="s">
        <v>34373</v>
      </c>
      <c r="C3676" s="59" t="s">
        <v>34371</v>
      </c>
      <c r="D3676" s="59" t="s">
        <v>34372</v>
      </c>
      <c r="E3676" s="59" t="s">
        <v>18516</v>
      </c>
      <c r="F3676" s="59" t="s">
        <v>18516</v>
      </c>
      <c r="G3676" s="59" t="s">
        <v>18516</v>
      </c>
      <c r="H3676" s="59" t="s">
        <v>18516</v>
      </c>
      <c r="I3676" s="59" t="s">
        <v>18516</v>
      </c>
      <c r="J3676" s="59" t="s">
        <v>18516</v>
      </c>
      <c r="K3676" s="59" t="s">
        <v>29707</v>
      </c>
      <c r="L3676" s="59" t="s">
        <v>18516</v>
      </c>
      <c r="M3676" s="59" t="s">
        <v>18516</v>
      </c>
    </row>
    <row r="3677" spans="1:13" s="59" customFormat="1" ht="14.25">
      <c r="A3677" s="59" t="s">
        <v>13960</v>
      </c>
      <c r="B3677" s="59" t="s">
        <v>34374</v>
      </c>
      <c r="C3677" s="59" t="s">
        <v>31463</v>
      </c>
      <c r="D3677" s="59" t="s">
        <v>31464</v>
      </c>
      <c r="E3677" s="164">
        <v>150</v>
      </c>
      <c r="F3677" s="164">
        <v>150</v>
      </c>
      <c r="G3677" s="59" t="s">
        <v>18516</v>
      </c>
      <c r="H3677" s="59" t="s">
        <v>18516</v>
      </c>
      <c r="I3677" s="164">
        <v>38.3</v>
      </c>
      <c r="J3677" s="164">
        <v>188.3</v>
      </c>
      <c r="K3677" s="59">
        <v>27</v>
      </c>
      <c r="L3677" s="59" t="s">
        <v>18516</v>
      </c>
      <c r="M3677" s="59" t="s">
        <v>18516</v>
      </c>
    </row>
    <row r="3678" spans="1:13" s="59" customFormat="1" ht="14.25">
      <c r="A3678" s="59" t="s">
        <v>13963</v>
      </c>
      <c r="B3678" s="59" t="s">
        <v>34374</v>
      </c>
      <c r="C3678" s="59" t="s">
        <v>31463</v>
      </c>
      <c r="D3678" s="59" t="s">
        <v>31464</v>
      </c>
      <c r="E3678" s="59" t="s">
        <v>18516</v>
      </c>
      <c r="F3678" s="59" t="s">
        <v>18516</v>
      </c>
      <c r="G3678" s="59" t="s">
        <v>18516</v>
      </c>
      <c r="H3678" s="59" t="s">
        <v>18516</v>
      </c>
      <c r="I3678" s="59" t="s">
        <v>18516</v>
      </c>
      <c r="J3678" s="59" t="s">
        <v>18516</v>
      </c>
      <c r="K3678" s="59" t="s">
        <v>29707</v>
      </c>
      <c r="L3678" s="59" t="s">
        <v>18516</v>
      </c>
      <c r="M3678" s="59" t="s">
        <v>18516</v>
      </c>
    </row>
    <row r="3679" spans="1:13" s="59" customFormat="1" ht="14.25">
      <c r="A3679" s="59" t="s">
        <v>13966</v>
      </c>
      <c r="B3679" s="59" t="s">
        <v>34374</v>
      </c>
      <c r="C3679" s="59" t="s">
        <v>31463</v>
      </c>
      <c r="D3679" s="59" t="s">
        <v>31464</v>
      </c>
      <c r="E3679" s="164">
        <v>150</v>
      </c>
      <c r="F3679" s="164">
        <v>150</v>
      </c>
      <c r="G3679" s="59" t="s">
        <v>18516</v>
      </c>
      <c r="H3679" s="59" t="s">
        <v>18516</v>
      </c>
      <c r="I3679" s="164">
        <v>38.3</v>
      </c>
      <c r="J3679" s="164">
        <v>188.3</v>
      </c>
      <c r="K3679" s="59">
        <v>18</v>
      </c>
      <c r="L3679" s="59" t="s">
        <v>18516</v>
      </c>
      <c r="M3679" s="59" t="s">
        <v>18516</v>
      </c>
    </row>
    <row r="3680" spans="1:13" s="59" customFormat="1" ht="14.25">
      <c r="A3680" s="59" t="s">
        <v>13972</v>
      </c>
      <c r="B3680" s="59" t="s">
        <v>34374</v>
      </c>
      <c r="C3680" s="59" t="s">
        <v>31463</v>
      </c>
      <c r="D3680" s="59" t="s">
        <v>31464</v>
      </c>
      <c r="E3680" s="59" t="s">
        <v>18516</v>
      </c>
      <c r="F3680" s="59" t="s">
        <v>18516</v>
      </c>
      <c r="G3680" s="59" t="s">
        <v>18516</v>
      </c>
      <c r="H3680" s="59" t="s">
        <v>18516</v>
      </c>
      <c r="I3680" s="59" t="s">
        <v>18516</v>
      </c>
      <c r="J3680" s="59" t="s">
        <v>18516</v>
      </c>
      <c r="K3680" s="59" t="s">
        <v>29707</v>
      </c>
      <c r="L3680" s="59" t="s">
        <v>18516</v>
      </c>
      <c r="M3680" s="59" t="s">
        <v>18516</v>
      </c>
    </row>
    <row r="3681" spans="1:13" s="59" customFormat="1" ht="14.25">
      <c r="A3681" s="59" t="s">
        <v>13975</v>
      </c>
      <c r="B3681" s="59" t="s">
        <v>34374</v>
      </c>
      <c r="C3681" s="59" t="s">
        <v>31463</v>
      </c>
      <c r="D3681" s="59" t="s">
        <v>31464</v>
      </c>
      <c r="E3681" s="164">
        <v>150</v>
      </c>
      <c r="F3681" s="164">
        <v>150</v>
      </c>
      <c r="G3681" s="59" t="s">
        <v>18516</v>
      </c>
      <c r="H3681" s="59" t="s">
        <v>18516</v>
      </c>
      <c r="I3681" s="164">
        <v>38.3</v>
      </c>
      <c r="J3681" s="164">
        <v>188.3</v>
      </c>
      <c r="K3681" s="59">
        <v>13</v>
      </c>
      <c r="L3681" s="59" t="s">
        <v>18516</v>
      </c>
      <c r="M3681" s="59" t="s">
        <v>18516</v>
      </c>
    </row>
    <row r="3682" spans="1:13" s="59" customFormat="1" ht="14.25">
      <c r="A3682" s="59" t="s">
        <v>15612</v>
      </c>
      <c r="B3682" s="59" t="s">
        <v>34375</v>
      </c>
      <c r="C3682" s="59" t="s">
        <v>29518</v>
      </c>
      <c r="D3682" s="59" t="s">
        <v>29519</v>
      </c>
      <c r="E3682" s="164">
        <v>175</v>
      </c>
      <c r="F3682" s="164">
        <v>148</v>
      </c>
      <c r="G3682" s="165">
        <v>0.84</v>
      </c>
      <c r="H3682" s="59" t="s">
        <v>18516</v>
      </c>
      <c r="I3682" s="164">
        <v>49.24</v>
      </c>
      <c r="J3682" s="164">
        <v>197.24</v>
      </c>
      <c r="K3682" s="59">
        <v>455</v>
      </c>
      <c r="L3682" s="59" t="s">
        <v>18516</v>
      </c>
      <c r="M3682" s="59" t="s">
        <v>18516</v>
      </c>
    </row>
    <row r="3683" spans="1:13" s="59" customFormat="1" ht="14.25">
      <c r="A3683" s="59" t="s">
        <v>15609</v>
      </c>
      <c r="B3683" s="59" t="s">
        <v>34376</v>
      </c>
      <c r="C3683" s="59" t="s">
        <v>29518</v>
      </c>
      <c r="D3683" s="59" t="s">
        <v>29519</v>
      </c>
      <c r="E3683" s="164">
        <v>159</v>
      </c>
      <c r="F3683" s="164">
        <v>137</v>
      </c>
      <c r="G3683" s="165">
        <v>0.86</v>
      </c>
      <c r="H3683" s="59" t="s">
        <v>18516</v>
      </c>
      <c r="I3683" s="164">
        <v>43.99</v>
      </c>
      <c r="J3683" s="164">
        <v>180.99</v>
      </c>
      <c r="K3683" s="59">
        <v>324</v>
      </c>
      <c r="L3683" s="59" t="s">
        <v>18516</v>
      </c>
      <c r="M3683" s="59" t="s">
        <v>18516</v>
      </c>
    </row>
    <row r="3684" spans="1:13" s="59" customFormat="1" ht="14.25">
      <c r="A3684" s="59" t="s">
        <v>34377</v>
      </c>
      <c r="B3684" s="59" t="s">
        <v>34378</v>
      </c>
      <c r="C3684" s="59" t="s">
        <v>29509</v>
      </c>
      <c r="D3684" s="59" t="s">
        <v>29510</v>
      </c>
      <c r="E3684" s="164">
        <v>220</v>
      </c>
      <c r="F3684" s="164">
        <v>220</v>
      </c>
      <c r="G3684" s="59" t="s">
        <v>18516</v>
      </c>
      <c r="H3684" s="59" t="s">
        <v>18516</v>
      </c>
      <c r="I3684" s="164">
        <v>83.6</v>
      </c>
      <c r="J3684" s="164">
        <v>303.6</v>
      </c>
      <c r="K3684" s="59">
        <v>0</v>
      </c>
      <c r="L3684" s="59" t="s">
        <v>29439</v>
      </c>
      <c r="M3684" s="59" t="s">
        <v>29902</v>
      </c>
    </row>
    <row r="3685" spans="1:13" s="59" customFormat="1" ht="14.25">
      <c r="A3685" s="59" t="s">
        <v>34379</v>
      </c>
      <c r="B3685" s="59" t="s">
        <v>34380</v>
      </c>
      <c r="C3685" s="59" t="s">
        <v>29509</v>
      </c>
      <c r="D3685" s="59" t="s">
        <v>29510</v>
      </c>
      <c r="E3685" s="164">
        <v>220</v>
      </c>
      <c r="F3685" s="164">
        <v>220</v>
      </c>
      <c r="G3685" s="59" t="s">
        <v>18516</v>
      </c>
      <c r="H3685" s="59" t="s">
        <v>18516</v>
      </c>
      <c r="I3685" s="164">
        <v>83.6</v>
      </c>
      <c r="J3685" s="164">
        <v>303.6</v>
      </c>
      <c r="K3685" s="59">
        <v>2</v>
      </c>
      <c r="L3685" s="59" t="s">
        <v>29439</v>
      </c>
      <c r="M3685" s="59" t="s">
        <v>29902</v>
      </c>
    </row>
    <row r="3686" spans="1:13" s="59" customFormat="1" ht="14.25">
      <c r="A3686" s="59" t="s">
        <v>34381</v>
      </c>
      <c r="B3686" s="59" t="s">
        <v>34382</v>
      </c>
      <c r="C3686" s="59" t="s">
        <v>29509</v>
      </c>
      <c r="D3686" s="59" t="s">
        <v>29510</v>
      </c>
      <c r="E3686" s="164">
        <v>220</v>
      </c>
      <c r="F3686" s="164">
        <v>220</v>
      </c>
      <c r="G3686" s="59" t="s">
        <v>18516</v>
      </c>
      <c r="H3686" s="59" t="s">
        <v>18516</v>
      </c>
      <c r="I3686" s="164">
        <v>83.6</v>
      </c>
      <c r="J3686" s="164">
        <v>303.6</v>
      </c>
      <c r="K3686" s="59">
        <v>25</v>
      </c>
      <c r="L3686" s="59" t="s">
        <v>29410</v>
      </c>
      <c r="M3686" s="59" t="s">
        <v>29902</v>
      </c>
    </row>
    <row r="3687" spans="1:13" s="59" customFormat="1" ht="14.25">
      <c r="A3687" s="59" t="s">
        <v>34383</v>
      </c>
      <c r="B3687" s="59" t="s">
        <v>34384</v>
      </c>
      <c r="C3687" s="59" t="s">
        <v>29509</v>
      </c>
      <c r="D3687" s="59" t="s">
        <v>29510</v>
      </c>
      <c r="E3687" s="164">
        <v>160</v>
      </c>
      <c r="F3687" s="164">
        <v>150</v>
      </c>
      <c r="G3687" s="165">
        <v>0.93</v>
      </c>
      <c r="H3687" s="59" t="s">
        <v>18516</v>
      </c>
      <c r="I3687" s="164">
        <v>84.76</v>
      </c>
      <c r="J3687" s="164">
        <v>234.76</v>
      </c>
      <c r="K3687" s="59">
        <v>20</v>
      </c>
      <c r="L3687" s="59" t="s">
        <v>18516</v>
      </c>
      <c r="M3687" s="59" t="s">
        <v>18516</v>
      </c>
    </row>
    <row r="3688" spans="1:13" s="59" customFormat="1" ht="14.25">
      <c r="A3688" s="59" t="s">
        <v>34385</v>
      </c>
      <c r="B3688" s="59" t="s">
        <v>34386</v>
      </c>
      <c r="C3688" s="59" t="s">
        <v>29509</v>
      </c>
      <c r="D3688" s="59" t="s">
        <v>29510</v>
      </c>
      <c r="E3688" s="164">
        <v>150</v>
      </c>
      <c r="F3688" s="164">
        <v>140</v>
      </c>
      <c r="G3688" s="165">
        <v>0.93</v>
      </c>
      <c r="H3688" s="59" t="s">
        <v>18516</v>
      </c>
      <c r="I3688" s="164">
        <v>90.75</v>
      </c>
      <c r="J3688" s="164">
        <v>230.75</v>
      </c>
      <c r="K3688" s="59">
        <v>28</v>
      </c>
      <c r="L3688" s="59" t="s">
        <v>18516</v>
      </c>
      <c r="M3688" s="59" t="s">
        <v>18516</v>
      </c>
    </row>
    <row r="3689" spans="1:13" s="59" customFormat="1" ht="14.25">
      <c r="A3689" s="59" t="s">
        <v>26091</v>
      </c>
      <c r="B3689" s="59" t="s">
        <v>34387</v>
      </c>
      <c r="C3689" s="59" t="s">
        <v>31203</v>
      </c>
      <c r="D3689" s="59" t="s">
        <v>31204</v>
      </c>
      <c r="E3689" s="164">
        <v>209.9</v>
      </c>
      <c r="F3689" s="164">
        <v>209.9</v>
      </c>
      <c r="G3689" s="59" t="s">
        <v>18516</v>
      </c>
      <c r="H3689" s="59" t="s">
        <v>18516</v>
      </c>
      <c r="I3689" s="164">
        <v>143.06</v>
      </c>
      <c r="J3689" s="164">
        <v>352.96</v>
      </c>
      <c r="K3689" s="59">
        <v>24</v>
      </c>
      <c r="L3689" s="59" t="s">
        <v>18516</v>
      </c>
      <c r="M3689" s="59" t="s">
        <v>18516</v>
      </c>
    </row>
    <row r="3690" spans="1:13" s="59" customFormat="1" ht="14.25">
      <c r="A3690" s="59" t="s">
        <v>34388</v>
      </c>
      <c r="B3690" s="59" t="s">
        <v>34389</v>
      </c>
      <c r="C3690" s="59" t="s">
        <v>29493</v>
      </c>
      <c r="D3690" s="59" t="s">
        <v>29494</v>
      </c>
      <c r="E3690" s="164">
        <v>250</v>
      </c>
      <c r="F3690" s="164">
        <v>250</v>
      </c>
      <c r="G3690" s="59" t="s">
        <v>18516</v>
      </c>
      <c r="H3690" s="59" t="s">
        <v>18516</v>
      </c>
      <c r="I3690" s="164">
        <v>40.49</v>
      </c>
      <c r="J3690" s="164">
        <v>290.49</v>
      </c>
      <c r="K3690" s="59">
        <v>22</v>
      </c>
      <c r="L3690" s="59" t="s">
        <v>18516</v>
      </c>
      <c r="M3690" s="59" t="s">
        <v>18516</v>
      </c>
    </row>
    <row r="3691" spans="1:13" s="59" customFormat="1" ht="14.25">
      <c r="A3691" s="59" t="s">
        <v>34390</v>
      </c>
      <c r="B3691" s="59" t="s">
        <v>34391</v>
      </c>
      <c r="C3691" s="59" t="s">
        <v>29493</v>
      </c>
      <c r="D3691" s="59" t="s">
        <v>29494</v>
      </c>
      <c r="E3691" s="164">
        <v>250</v>
      </c>
      <c r="F3691" s="164">
        <v>250</v>
      </c>
      <c r="G3691" s="59" t="s">
        <v>18516</v>
      </c>
      <c r="H3691" s="59" t="s">
        <v>18516</v>
      </c>
      <c r="I3691" s="164">
        <v>40.49</v>
      </c>
      <c r="J3691" s="164">
        <v>290.49</v>
      </c>
      <c r="K3691" s="59">
        <v>95</v>
      </c>
      <c r="L3691" s="59" t="s">
        <v>18516</v>
      </c>
      <c r="M3691" s="59" t="s">
        <v>18516</v>
      </c>
    </row>
    <row r="3692" spans="1:13" s="59" customFormat="1" ht="14.25">
      <c r="A3692" s="59" t="s">
        <v>34392</v>
      </c>
      <c r="B3692" s="59" t="s">
        <v>34393</v>
      </c>
      <c r="C3692" s="59" t="s">
        <v>29493</v>
      </c>
      <c r="D3692" s="59" t="s">
        <v>29494</v>
      </c>
      <c r="E3692" s="164">
        <v>250</v>
      </c>
      <c r="F3692" s="164">
        <v>250</v>
      </c>
      <c r="G3692" s="59" t="s">
        <v>18516</v>
      </c>
      <c r="H3692" s="59" t="s">
        <v>18516</v>
      </c>
      <c r="I3692" s="164">
        <v>40.49</v>
      </c>
      <c r="J3692" s="164">
        <v>290.49</v>
      </c>
      <c r="K3692" s="59">
        <v>85</v>
      </c>
      <c r="L3692" s="59" t="s">
        <v>18516</v>
      </c>
      <c r="M3692" s="59" t="s">
        <v>18516</v>
      </c>
    </row>
    <row r="3693" spans="1:13" s="59" customFormat="1" ht="14.25">
      <c r="A3693" s="59" t="s">
        <v>34394</v>
      </c>
      <c r="B3693" s="59" t="s">
        <v>34395</v>
      </c>
      <c r="C3693" s="59" t="s">
        <v>29493</v>
      </c>
      <c r="D3693" s="59" t="s">
        <v>29494</v>
      </c>
      <c r="E3693" s="164">
        <v>220</v>
      </c>
      <c r="F3693" s="164">
        <v>220</v>
      </c>
      <c r="G3693" s="59" t="s">
        <v>18516</v>
      </c>
      <c r="H3693" s="59" t="s">
        <v>18516</v>
      </c>
      <c r="I3693" s="164">
        <v>38.37</v>
      </c>
      <c r="J3693" s="164">
        <v>258.37</v>
      </c>
      <c r="K3693" s="59">
        <v>36</v>
      </c>
      <c r="L3693" s="59" t="s">
        <v>18516</v>
      </c>
      <c r="M3693" s="59" t="s">
        <v>18516</v>
      </c>
    </row>
    <row r="3694" spans="1:13" s="59" customFormat="1" ht="14.25">
      <c r="A3694" s="59" t="s">
        <v>34396</v>
      </c>
      <c r="B3694" s="59" t="s">
        <v>34397</v>
      </c>
      <c r="C3694" s="59" t="s">
        <v>29493</v>
      </c>
      <c r="D3694" s="59" t="s">
        <v>29494</v>
      </c>
      <c r="E3694" s="164">
        <v>220</v>
      </c>
      <c r="F3694" s="164">
        <v>220</v>
      </c>
      <c r="G3694" s="59" t="s">
        <v>18516</v>
      </c>
      <c r="H3694" s="59" t="s">
        <v>18516</v>
      </c>
      <c r="I3694" s="164">
        <v>38.37</v>
      </c>
      <c r="J3694" s="164">
        <v>258.37</v>
      </c>
      <c r="K3694" s="59">
        <v>153</v>
      </c>
      <c r="L3694" s="59" t="s">
        <v>18516</v>
      </c>
      <c r="M3694" s="59" t="s">
        <v>18516</v>
      </c>
    </row>
    <row r="3695" spans="1:13" s="59" customFormat="1" ht="14.25">
      <c r="A3695" s="59" t="s">
        <v>34398</v>
      </c>
      <c r="B3695" s="59" t="s">
        <v>34399</v>
      </c>
      <c r="C3695" s="59" t="s">
        <v>29493</v>
      </c>
      <c r="D3695" s="59" t="s">
        <v>29494</v>
      </c>
      <c r="E3695" s="164">
        <v>220</v>
      </c>
      <c r="F3695" s="164">
        <v>220</v>
      </c>
      <c r="G3695" s="59" t="s">
        <v>18516</v>
      </c>
      <c r="H3695" s="59" t="s">
        <v>18516</v>
      </c>
      <c r="I3695" s="164">
        <v>38.37</v>
      </c>
      <c r="J3695" s="164">
        <v>258.37</v>
      </c>
      <c r="K3695" s="59">
        <v>47</v>
      </c>
      <c r="L3695" s="59" t="s">
        <v>18516</v>
      </c>
      <c r="M3695" s="59" t="s">
        <v>18516</v>
      </c>
    </row>
    <row r="3696" spans="1:13" s="59" customFormat="1" ht="14.25">
      <c r="A3696" s="59" t="s">
        <v>26088</v>
      </c>
      <c r="B3696" s="59" t="s">
        <v>34400</v>
      </c>
      <c r="C3696" s="59" t="s">
        <v>29518</v>
      </c>
      <c r="D3696" s="59" t="s">
        <v>29519</v>
      </c>
      <c r="E3696" s="59" t="s">
        <v>18516</v>
      </c>
      <c r="F3696" s="59" t="s">
        <v>18516</v>
      </c>
      <c r="G3696" s="59" t="s">
        <v>18516</v>
      </c>
      <c r="H3696" s="59" t="s">
        <v>18516</v>
      </c>
      <c r="I3696" s="59" t="s">
        <v>18516</v>
      </c>
      <c r="J3696" s="59" t="s">
        <v>18516</v>
      </c>
      <c r="K3696" s="59" t="s">
        <v>29707</v>
      </c>
      <c r="L3696" s="59" t="s">
        <v>18516</v>
      </c>
      <c r="M3696" s="59" t="s">
        <v>18516</v>
      </c>
    </row>
    <row r="3697" spans="1:13" s="59" customFormat="1" ht="14.25">
      <c r="A3697" s="59" t="s">
        <v>26085</v>
      </c>
      <c r="B3697" s="59" t="s">
        <v>34401</v>
      </c>
      <c r="C3697" s="59" t="s">
        <v>29518</v>
      </c>
      <c r="D3697" s="59" t="s">
        <v>29519</v>
      </c>
      <c r="E3697" s="59" t="s">
        <v>18516</v>
      </c>
      <c r="F3697" s="59" t="s">
        <v>18516</v>
      </c>
      <c r="G3697" s="59" t="s">
        <v>18516</v>
      </c>
      <c r="H3697" s="59" t="s">
        <v>18516</v>
      </c>
      <c r="I3697" s="59" t="s">
        <v>18516</v>
      </c>
      <c r="J3697" s="59" t="s">
        <v>18516</v>
      </c>
      <c r="K3697" s="59" t="s">
        <v>29707</v>
      </c>
      <c r="L3697" s="59" t="s">
        <v>18516</v>
      </c>
      <c r="M3697" s="59" t="s">
        <v>18516</v>
      </c>
    </row>
    <row r="3698" spans="1:13" s="59" customFormat="1" ht="14.25">
      <c r="A3698" s="59" t="s">
        <v>26100</v>
      </c>
      <c r="B3698" s="59" t="s">
        <v>34402</v>
      </c>
      <c r="C3698" s="59" t="s">
        <v>31203</v>
      </c>
      <c r="D3698" s="59" t="s">
        <v>31204</v>
      </c>
      <c r="E3698" s="59" t="s">
        <v>18516</v>
      </c>
      <c r="F3698" s="59" t="s">
        <v>18516</v>
      </c>
      <c r="G3698" s="59" t="s">
        <v>18516</v>
      </c>
      <c r="H3698" s="59" t="s">
        <v>18516</v>
      </c>
      <c r="I3698" s="59" t="s">
        <v>18516</v>
      </c>
      <c r="J3698" s="59" t="s">
        <v>18516</v>
      </c>
      <c r="K3698" s="59" t="s">
        <v>29707</v>
      </c>
      <c r="L3698" s="59" t="s">
        <v>18516</v>
      </c>
      <c r="M3698" s="59" t="s">
        <v>18516</v>
      </c>
    </row>
    <row r="3699" spans="1:13" s="59" customFormat="1" ht="14.25">
      <c r="A3699" s="59" t="s">
        <v>26103</v>
      </c>
      <c r="B3699" s="59" t="s">
        <v>34403</v>
      </c>
      <c r="C3699" s="59" t="s">
        <v>31203</v>
      </c>
      <c r="D3699" s="59" t="s">
        <v>31204</v>
      </c>
      <c r="E3699" s="59" t="s">
        <v>18516</v>
      </c>
      <c r="F3699" s="59" t="s">
        <v>18516</v>
      </c>
      <c r="G3699" s="59" t="s">
        <v>18516</v>
      </c>
      <c r="H3699" s="59" t="s">
        <v>18516</v>
      </c>
      <c r="I3699" s="59" t="s">
        <v>18516</v>
      </c>
      <c r="J3699" s="59" t="s">
        <v>18516</v>
      </c>
      <c r="K3699" s="59" t="s">
        <v>29707</v>
      </c>
      <c r="L3699" s="59" t="s">
        <v>18516</v>
      </c>
      <c r="M3699" s="59" t="s">
        <v>18516</v>
      </c>
    </row>
    <row r="3700" spans="1:13" s="59" customFormat="1" ht="14.25">
      <c r="A3700" s="59" t="s">
        <v>26094</v>
      </c>
      <c r="B3700" s="59" t="s">
        <v>34404</v>
      </c>
      <c r="C3700" s="59" t="s">
        <v>31203</v>
      </c>
      <c r="D3700" s="59" t="s">
        <v>31204</v>
      </c>
      <c r="E3700" s="59" t="s">
        <v>18516</v>
      </c>
      <c r="F3700" s="59" t="s">
        <v>18516</v>
      </c>
      <c r="G3700" s="59" t="s">
        <v>18516</v>
      </c>
      <c r="H3700" s="59" t="s">
        <v>18516</v>
      </c>
      <c r="I3700" s="59" t="s">
        <v>18516</v>
      </c>
      <c r="J3700" s="59" t="s">
        <v>18516</v>
      </c>
      <c r="K3700" s="59" t="s">
        <v>29707</v>
      </c>
      <c r="L3700" s="59" t="s">
        <v>18516</v>
      </c>
      <c r="M3700" s="59" t="s">
        <v>18516</v>
      </c>
    </row>
    <row r="3701" spans="1:13" s="59" customFormat="1" ht="14.25">
      <c r="A3701" s="59" t="s">
        <v>26097</v>
      </c>
      <c r="B3701" s="59" t="s">
        <v>34405</v>
      </c>
      <c r="C3701" s="59" t="s">
        <v>31203</v>
      </c>
      <c r="D3701" s="59" t="s">
        <v>31204</v>
      </c>
      <c r="E3701" s="164">
        <v>200.99</v>
      </c>
      <c r="F3701" s="164">
        <v>200.99</v>
      </c>
      <c r="G3701" s="59" t="s">
        <v>18516</v>
      </c>
      <c r="H3701" s="59" t="s">
        <v>18516</v>
      </c>
      <c r="I3701" s="164">
        <v>91.36</v>
      </c>
      <c r="J3701" s="164">
        <v>292.35</v>
      </c>
      <c r="K3701" s="59">
        <v>81</v>
      </c>
      <c r="L3701" s="59" t="s">
        <v>29410</v>
      </c>
      <c r="M3701" s="59" t="s">
        <v>31588</v>
      </c>
    </row>
    <row r="3702" spans="1:13" s="59" customFormat="1" ht="14.25">
      <c r="A3702" s="59" t="s">
        <v>16073</v>
      </c>
      <c r="B3702" s="59" t="s">
        <v>34406</v>
      </c>
      <c r="C3702" s="59" t="s">
        <v>30894</v>
      </c>
      <c r="D3702" s="59" t="s">
        <v>30895</v>
      </c>
      <c r="E3702" s="164">
        <v>299</v>
      </c>
      <c r="F3702" s="164">
        <v>215</v>
      </c>
      <c r="G3702" s="165">
        <v>0.71</v>
      </c>
      <c r="H3702" s="59" t="s">
        <v>18516</v>
      </c>
      <c r="I3702" s="164">
        <v>103.2</v>
      </c>
      <c r="J3702" s="164">
        <v>318.2</v>
      </c>
      <c r="K3702" s="59">
        <v>0</v>
      </c>
      <c r="L3702" s="59" t="s">
        <v>18516</v>
      </c>
      <c r="M3702" s="59" t="s">
        <v>18516</v>
      </c>
    </row>
    <row r="3703" spans="1:13" s="59" customFormat="1" ht="14.25">
      <c r="A3703" s="59" t="s">
        <v>34407</v>
      </c>
      <c r="B3703" s="59" t="s">
        <v>34408</v>
      </c>
      <c r="C3703" s="59" t="s">
        <v>30894</v>
      </c>
      <c r="D3703" s="59" t="s">
        <v>30895</v>
      </c>
      <c r="E3703" s="59" t="s">
        <v>18516</v>
      </c>
      <c r="F3703" s="59" t="s">
        <v>18516</v>
      </c>
      <c r="G3703" s="59" t="s">
        <v>18516</v>
      </c>
      <c r="H3703" s="59" t="s">
        <v>18516</v>
      </c>
      <c r="I3703" s="59" t="s">
        <v>18516</v>
      </c>
      <c r="J3703" s="59" t="s">
        <v>18516</v>
      </c>
      <c r="K3703" s="59" t="s">
        <v>29707</v>
      </c>
      <c r="L3703" s="59" t="s">
        <v>18516</v>
      </c>
      <c r="M3703" s="59" t="s">
        <v>18516</v>
      </c>
    </row>
    <row r="3704" spans="1:13" s="59" customFormat="1" ht="14.25">
      <c r="A3704" s="59" t="s">
        <v>16717</v>
      </c>
      <c r="B3704" s="59" t="s">
        <v>34409</v>
      </c>
      <c r="C3704" s="59" t="s">
        <v>29893</v>
      </c>
      <c r="D3704" s="59" t="s">
        <v>29894</v>
      </c>
      <c r="E3704" s="164">
        <v>279</v>
      </c>
      <c r="F3704" s="164">
        <v>235</v>
      </c>
      <c r="G3704" s="165">
        <v>0.84</v>
      </c>
      <c r="H3704" s="59" t="s">
        <v>18516</v>
      </c>
      <c r="I3704" s="164">
        <v>102.43</v>
      </c>
      <c r="J3704" s="164">
        <v>337.43</v>
      </c>
      <c r="K3704" s="59">
        <v>1</v>
      </c>
      <c r="L3704" s="59" t="s">
        <v>18516</v>
      </c>
      <c r="M3704" s="59" t="s">
        <v>18516</v>
      </c>
    </row>
    <row r="3705" spans="1:13" s="59" customFormat="1" ht="14.25">
      <c r="A3705" s="59" t="s">
        <v>16714</v>
      </c>
      <c r="B3705" s="59" t="s">
        <v>34410</v>
      </c>
      <c r="C3705" s="59" t="s">
        <v>30894</v>
      </c>
      <c r="D3705" s="59" t="s">
        <v>30895</v>
      </c>
      <c r="E3705" s="59" t="s">
        <v>18516</v>
      </c>
      <c r="F3705" s="59" t="s">
        <v>18516</v>
      </c>
      <c r="G3705" s="59" t="s">
        <v>18516</v>
      </c>
      <c r="H3705" s="59" t="s">
        <v>18516</v>
      </c>
      <c r="I3705" s="59" t="s">
        <v>18516</v>
      </c>
      <c r="J3705" s="59" t="s">
        <v>18516</v>
      </c>
      <c r="K3705" s="59" t="s">
        <v>29707</v>
      </c>
      <c r="L3705" s="59" t="s">
        <v>18516</v>
      </c>
      <c r="M3705" s="59" t="s">
        <v>18516</v>
      </c>
    </row>
    <row r="3706" spans="1:13" s="59" customFormat="1" ht="14.25">
      <c r="A3706" s="59" t="s">
        <v>16711</v>
      </c>
      <c r="B3706" s="59" t="s">
        <v>34411</v>
      </c>
      <c r="C3706" s="59" t="s">
        <v>30894</v>
      </c>
      <c r="D3706" s="59" t="s">
        <v>30895</v>
      </c>
      <c r="E3706" s="59" t="s">
        <v>18516</v>
      </c>
      <c r="F3706" s="59" t="s">
        <v>18516</v>
      </c>
      <c r="G3706" s="59" t="s">
        <v>18516</v>
      </c>
      <c r="H3706" s="59" t="s">
        <v>18516</v>
      </c>
      <c r="I3706" s="59" t="s">
        <v>18516</v>
      </c>
      <c r="J3706" s="59" t="s">
        <v>18516</v>
      </c>
      <c r="K3706" s="59" t="s">
        <v>29707</v>
      </c>
      <c r="L3706" s="59" t="s">
        <v>18516</v>
      </c>
      <c r="M3706" s="59" t="s">
        <v>18516</v>
      </c>
    </row>
    <row r="3707" spans="1:13" s="59" customFormat="1" ht="14.25">
      <c r="A3707" s="59" t="s">
        <v>26201</v>
      </c>
      <c r="B3707" s="59" t="s">
        <v>34412</v>
      </c>
      <c r="C3707" s="59" t="s">
        <v>33623</v>
      </c>
      <c r="D3707" s="59" t="s">
        <v>33624</v>
      </c>
      <c r="E3707" s="164">
        <v>282</v>
      </c>
      <c r="F3707" s="164">
        <v>282</v>
      </c>
      <c r="G3707" s="59" t="s">
        <v>18516</v>
      </c>
      <c r="H3707" s="59" t="s">
        <v>18516</v>
      </c>
      <c r="I3707" s="164">
        <v>104.05</v>
      </c>
      <c r="J3707" s="164">
        <v>386.05</v>
      </c>
      <c r="K3707" s="59">
        <v>11</v>
      </c>
      <c r="L3707" s="59" t="s">
        <v>29410</v>
      </c>
      <c r="M3707" s="59" t="s">
        <v>30602</v>
      </c>
    </row>
    <row r="3708" spans="1:13" s="59" customFormat="1" ht="14.25">
      <c r="A3708" s="59" t="s">
        <v>26198</v>
      </c>
      <c r="B3708" s="59" t="s">
        <v>34413</v>
      </c>
      <c r="C3708" s="59" t="s">
        <v>33623</v>
      </c>
      <c r="D3708" s="59" t="s">
        <v>33624</v>
      </c>
      <c r="E3708" s="164">
        <v>410</v>
      </c>
      <c r="F3708" s="164">
        <v>410</v>
      </c>
      <c r="G3708" s="59" t="s">
        <v>18516</v>
      </c>
      <c r="H3708" s="59" t="s">
        <v>18516</v>
      </c>
      <c r="I3708" s="164">
        <v>129.82</v>
      </c>
      <c r="J3708" s="164">
        <v>539.82</v>
      </c>
      <c r="K3708" s="59">
        <v>12</v>
      </c>
      <c r="L3708" s="59" t="s">
        <v>29410</v>
      </c>
      <c r="M3708" s="59" t="s">
        <v>30602</v>
      </c>
    </row>
    <row r="3709" spans="1:13" s="59" customFormat="1" ht="14.25">
      <c r="A3709" s="59" t="s">
        <v>26212</v>
      </c>
      <c r="B3709" s="59" t="s">
        <v>34414</v>
      </c>
      <c r="C3709" s="59" t="s">
        <v>29893</v>
      </c>
      <c r="D3709" s="59" t="s">
        <v>29894</v>
      </c>
      <c r="E3709" s="59" t="s">
        <v>18516</v>
      </c>
      <c r="F3709" s="59" t="s">
        <v>18516</v>
      </c>
      <c r="G3709" s="59" t="s">
        <v>18516</v>
      </c>
      <c r="H3709" s="59" t="s">
        <v>18516</v>
      </c>
      <c r="I3709" s="59" t="s">
        <v>18516</v>
      </c>
      <c r="J3709" s="59" t="s">
        <v>18516</v>
      </c>
      <c r="K3709" s="59" t="s">
        <v>29707</v>
      </c>
      <c r="L3709" s="59" t="s">
        <v>18516</v>
      </c>
      <c r="M3709" s="59" t="s">
        <v>18516</v>
      </c>
    </row>
    <row r="3710" spans="1:13" s="59" customFormat="1" ht="14.25">
      <c r="A3710" s="59" t="s">
        <v>26188</v>
      </c>
      <c r="B3710" s="59" t="s">
        <v>34415</v>
      </c>
      <c r="C3710" s="59" t="s">
        <v>33623</v>
      </c>
      <c r="D3710" s="59" t="s">
        <v>33624</v>
      </c>
      <c r="E3710" s="59" t="s">
        <v>18516</v>
      </c>
      <c r="F3710" s="59" t="s">
        <v>18516</v>
      </c>
      <c r="G3710" s="59" t="s">
        <v>18516</v>
      </c>
      <c r="H3710" s="59" t="s">
        <v>18516</v>
      </c>
      <c r="I3710" s="59" t="s">
        <v>18516</v>
      </c>
      <c r="J3710" s="59" t="s">
        <v>18516</v>
      </c>
      <c r="K3710" s="59" t="s">
        <v>29707</v>
      </c>
      <c r="L3710" s="59" t="s">
        <v>18516</v>
      </c>
      <c r="M3710" s="59" t="s">
        <v>18516</v>
      </c>
    </row>
    <row r="3711" spans="1:13" s="59" customFormat="1" ht="14.25">
      <c r="A3711" s="59" t="s">
        <v>26185</v>
      </c>
      <c r="B3711" s="59" t="s">
        <v>34415</v>
      </c>
      <c r="C3711" s="59" t="s">
        <v>33623</v>
      </c>
      <c r="D3711" s="59" t="s">
        <v>33624</v>
      </c>
      <c r="E3711" s="59" t="s">
        <v>18516</v>
      </c>
      <c r="F3711" s="59" t="s">
        <v>18516</v>
      </c>
      <c r="G3711" s="59" t="s">
        <v>18516</v>
      </c>
      <c r="H3711" s="59" t="s">
        <v>18516</v>
      </c>
      <c r="I3711" s="59" t="s">
        <v>18516</v>
      </c>
      <c r="J3711" s="59" t="s">
        <v>18516</v>
      </c>
      <c r="K3711" s="59" t="s">
        <v>29707</v>
      </c>
      <c r="L3711" s="59" t="s">
        <v>18516</v>
      </c>
      <c r="M3711" s="59" t="s">
        <v>18516</v>
      </c>
    </row>
    <row r="3712" spans="1:13" s="59" customFormat="1" ht="14.25">
      <c r="A3712" s="59" t="s">
        <v>26179</v>
      </c>
      <c r="B3712" s="59" t="s">
        <v>34416</v>
      </c>
      <c r="C3712" s="59" t="s">
        <v>33623</v>
      </c>
      <c r="D3712" s="59" t="s">
        <v>33624</v>
      </c>
      <c r="E3712" s="59" t="s">
        <v>18516</v>
      </c>
      <c r="F3712" s="59" t="s">
        <v>18516</v>
      </c>
      <c r="G3712" s="59" t="s">
        <v>18516</v>
      </c>
      <c r="H3712" s="59" t="s">
        <v>18516</v>
      </c>
      <c r="I3712" s="59" t="s">
        <v>18516</v>
      </c>
      <c r="J3712" s="59" t="s">
        <v>18516</v>
      </c>
      <c r="K3712" s="59" t="s">
        <v>29707</v>
      </c>
      <c r="L3712" s="59" t="s">
        <v>18516</v>
      </c>
      <c r="M3712" s="59" t="s">
        <v>18516</v>
      </c>
    </row>
    <row r="3713" spans="1:13" s="59" customFormat="1" ht="14.25">
      <c r="A3713" s="59" t="s">
        <v>26182</v>
      </c>
      <c r="B3713" s="59" t="s">
        <v>34416</v>
      </c>
      <c r="C3713" s="59" t="s">
        <v>33623</v>
      </c>
      <c r="D3713" s="59" t="s">
        <v>33624</v>
      </c>
      <c r="E3713" s="59" t="s">
        <v>18516</v>
      </c>
      <c r="F3713" s="59" t="s">
        <v>18516</v>
      </c>
      <c r="G3713" s="59" t="s">
        <v>18516</v>
      </c>
      <c r="H3713" s="59" t="s">
        <v>18516</v>
      </c>
      <c r="I3713" s="59" t="s">
        <v>18516</v>
      </c>
      <c r="J3713" s="59" t="s">
        <v>18516</v>
      </c>
      <c r="K3713" s="59" t="s">
        <v>29707</v>
      </c>
      <c r="L3713" s="59" t="s">
        <v>18516</v>
      </c>
      <c r="M3713" s="59" t="s">
        <v>18516</v>
      </c>
    </row>
    <row r="3714" spans="1:13" s="59" customFormat="1" ht="14.25">
      <c r="A3714" s="59" t="s">
        <v>26082</v>
      </c>
      <c r="B3714" s="59" t="s">
        <v>34417</v>
      </c>
      <c r="C3714" s="59" t="s">
        <v>29518</v>
      </c>
      <c r="D3714" s="59" t="s">
        <v>29519</v>
      </c>
      <c r="E3714" s="59" t="s">
        <v>18516</v>
      </c>
      <c r="F3714" s="59" t="s">
        <v>18516</v>
      </c>
      <c r="G3714" s="59" t="s">
        <v>18516</v>
      </c>
      <c r="H3714" s="59" t="s">
        <v>18516</v>
      </c>
      <c r="I3714" s="59" t="s">
        <v>18516</v>
      </c>
      <c r="J3714" s="59" t="s">
        <v>18516</v>
      </c>
      <c r="K3714" s="59" t="s">
        <v>29707</v>
      </c>
      <c r="L3714" s="59" t="s">
        <v>18516</v>
      </c>
      <c r="M3714" s="59" t="s">
        <v>18516</v>
      </c>
    </row>
    <row r="3715" spans="1:13" s="59" customFormat="1" ht="14.25">
      <c r="A3715" s="59" t="s">
        <v>26079</v>
      </c>
      <c r="B3715" s="59" t="s">
        <v>34418</v>
      </c>
      <c r="C3715" s="59" t="s">
        <v>29518</v>
      </c>
      <c r="D3715" s="59" t="s">
        <v>29519</v>
      </c>
      <c r="E3715" s="59" t="s">
        <v>18516</v>
      </c>
      <c r="F3715" s="59" t="s">
        <v>18516</v>
      </c>
      <c r="G3715" s="59" t="s">
        <v>18516</v>
      </c>
      <c r="H3715" s="59" t="s">
        <v>18516</v>
      </c>
      <c r="I3715" s="59" t="s">
        <v>18516</v>
      </c>
      <c r="J3715" s="59" t="s">
        <v>18516</v>
      </c>
      <c r="K3715" s="59" t="s">
        <v>29707</v>
      </c>
      <c r="L3715" s="59" t="s">
        <v>18516</v>
      </c>
      <c r="M3715" s="59" t="s">
        <v>18516</v>
      </c>
    </row>
    <row r="3716" spans="1:13" s="59" customFormat="1" ht="14.25">
      <c r="A3716" s="59" t="s">
        <v>26073</v>
      </c>
      <c r="B3716" s="59" t="s">
        <v>34419</v>
      </c>
      <c r="C3716" s="59" t="s">
        <v>29518</v>
      </c>
      <c r="D3716" s="59" t="s">
        <v>29519</v>
      </c>
      <c r="E3716" s="164">
        <v>89</v>
      </c>
      <c r="F3716" s="164">
        <v>70</v>
      </c>
      <c r="G3716" s="165">
        <v>0.78</v>
      </c>
      <c r="H3716" s="59" t="s">
        <v>18516</v>
      </c>
      <c r="I3716" s="164">
        <v>22.27</v>
      </c>
      <c r="J3716" s="164">
        <v>92.27</v>
      </c>
      <c r="K3716" s="59">
        <v>82</v>
      </c>
      <c r="L3716" s="59" t="s">
        <v>18516</v>
      </c>
      <c r="M3716" s="59" t="s">
        <v>18516</v>
      </c>
    </row>
    <row r="3717" spans="1:13" s="59" customFormat="1" ht="14.25">
      <c r="A3717" s="59" t="s">
        <v>26076</v>
      </c>
      <c r="B3717" s="59" t="s">
        <v>34420</v>
      </c>
      <c r="C3717" s="59" t="s">
        <v>29518</v>
      </c>
      <c r="D3717" s="59" t="s">
        <v>29519</v>
      </c>
      <c r="E3717" s="59" t="s">
        <v>18516</v>
      </c>
      <c r="F3717" s="59" t="s">
        <v>18516</v>
      </c>
      <c r="G3717" s="59" t="s">
        <v>18516</v>
      </c>
      <c r="H3717" s="59" t="s">
        <v>18516</v>
      </c>
      <c r="I3717" s="59" t="s">
        <v>18516</v>
      </c>
      <c r="J3717" s="59" t="s">
        <v>18516</v>
      </c>
      <c r="K3717" s="59" t="s">
        <v>29707</v>
      </c>
      <c r="L3717" s="59" t="s">
        <v>18516</v>
      </c>
      <c r="M3717" s="59" t="s">
        <v>18516</v>
      </c>
    </row>
    <row r="3718" spans="1:13" s="59" customFormat="1" ht="14.25">
      <c r="A3718" s="59" t="s">
        <v>26064</v>
      </c>
      <c r="B3718" s="59" t="s">
        <v>34421</v>
      </c>
      <c r="C3718" s="59" t="s">
        <v>31203</v>
      </c>
      <c r="D3718" s="59" t="s">
        <v>31204</v>
      </c>
      <c r="E3718" s="164">
        <v>185</v>
      </c>
      <c r="F3718" s="164">
        <v>99.9</v>
      </c>
      <c r="G3718" s="165">
        <v>0.54</v>
      </c>
      <c r="H3718" s="59" t="s">
        <v>33134</v>
      </c>
      <c r="I3718" s="164">
        <v>82.76</v>
      </c>
      <c r="J3718" s="164">
        <v>182.66</v>
      </c>
      <c r="K3718" s="59">
        <v>101</v>
      </c>
      <c r="L3718" s="59" t="s">
        <v>18516</v>
      </c>
      <c r="M3718" s="59" t="s">
        <v>18516</v>
      </c>
    </row>
    <row r="3719" spans="1:13" s="59" customFormat="1" ht="14.25">
      <c r="A3719" s="59" t="s">
        <v>26067</v>
      </c>
      <c r="B3719" s="59" t="s">
        <v>34422</v>
      </c>
      <c r="C3719" s="59" t="s">
        <v>31203</v>
      </c>
      <c r="D3719" s="59" t="s">
        <v>31204</v>
      </c>
      <c r="E3719" s="164">
        <v>169.9</v>
      </c>
      <c r="F3719" s="164">
        <v>100.24</v>
      </c>
      <c r="G3719" s="165">
        <v>0.58</v>
      </c>
      <c r="H3719" s="59" t="s">
        <v>33134</v>
      </c>
      <c r="I3719" s="164">
        <v>83.26</v>
      </c>
      <c r="J3719" s="164">
        <v>183.5</v>
      </c>
      <c r="K3719" s="59">
        <v>48</v>
      </c>
      <c r="L3719" s="59" t="s">
        <v>18516</v>
      </c>
      <c r="M3719" s="59" t="s">
        <v>18516</v>
      </c>
    </row>
    <row r="3720" spans="1:13" s="59" customFormat="1" ht="14.25">
      <c r="A3720" s="59" t="s">
        <v>26061</v>
      </c>
      <c r="B3720" s="59" t="s">
        <v>34423</v>
      </c>
      <c r="C3720" s="59" t="s">
        <v>31203</v>
      </c>
      <c r="D3720" s="59" t="s">
        <v>31204</v>
      </c>
      <c r="E3720" s="164">
        <v>169.9</v>
      </c>
      <c r="F3720" s="164">
        <v>100.24</v>
      </c>
      <c r="G3720" s="165">
        <v>0.58</v>
      </c>
      <c r="H3720" s="59" t="s">
        <v>33134</v>
      </c>
      <c r="I3720" s="164">
        <v>84.04</v>
      </c>
      <c r="J3720" s="164">
        <v>184.28</v>
      </c>
      <c r="K3720" s="59">
        <v>20</v>
      </c>
      <c r="L3720" s="59" t="s">
        <v>18516</v>
      </c>
      <c r="M3720" s="59" t="s">
        <v>18516</v>
      </c>
    </row>
    <row r="3721" spans="1:13" s="59" customFormat="1" ht="14.25">
      <c r="A3721" s="59" t="s">
        <v>26070</v>
      </c>
      <c r="B3721" s="59" t="s">
        <v>34424</v>
      </c>
      <c r="C3721" s="59" t="s">
        <v>31203</v>
      </c>
      <c r="D3721" s="59" t="s">
        <v>31204</v>
      </c>
      <c r="E3721" s="164">
        <v>185</v>
      </c>
      <c r="F3721" s="164">
        <v>99.9</v>
      </c>
      <c r="G3721" s="165">
        <v>0.54</v>
      </c>
      <c r="H3721" s="59" t="s">
        <v>33134</v>
      </c>
      <c r="I3721" s="164">
        <v>83.68</v>
      </c>
      <c r="J3721" s="164">
        <v>183.58</v>
      </c>
      <c r="K3721" s="59">
        <v>41</v>
      </c>
      <c r="L3721" s="59" t="s">
        <v>18516</v>
      </c>
      <c r="M3721" s="59" t="s">
        <v>18516</v>
      </c>
    </row>
    <row r="3722" spans="1:13" s="59" customFormat="1" ht="14.25">
      <c r="A3722" s="59" t="s">
        <v>26034</v>
      </c>
      <c r="B3722" s="59" t="s">
        <v>34425</v>
      </c>
      <c r="C3722" s="59" t="s">
        <v>29518</v>
      </c>
      <c r="D3722" s="59" t="s">
        <v>29519</v>
      </c>
      <c r="E3722" s="164">
        <v>156</v>
      </c>
      <c r="F3722" s="164">
        <v>135</v>
      </c>
      <c r="G3722" s="165">
        <v>0.86</v>
      </c>
      <c r="H3722" s="59" t="s">
        <v>18516</v>
      </c>
      <c r="I3722" s="164">
        <v>44.79</v>
      </c>
      <c r="J3722" s="164">
        <v>179.79</v>
      </c>
      <c r="K3722" s="59">
        <v>27</v>
      </c>
      <c r="L3722" s="59" t="s">
        <v>18516</v>
      </c>
      <c r="M3722" s="59" t="s">
        <v>18516</v>
      </c>
    </row>
    <row r="3723" spans="1:13" s="59" customFormat="1" ht="14.25">
      <c r="A3723" s="59" t="s">
        <v>26028</v>
      </c>
      <c r="B3723" s="59" t="s">
        <v>34426</v>
      </c>
      <c r="C3723" s="59" t="s">
        <v>29518</v>
      </c>
      <c r="D3723" s="59" t="s">
        <v>29519</v>
      </c>
      <c r="E3723" s="164">
        <v>156</v>
      </c>
      <c r="F3723" s="164">
        <v>135</v>
      </c>
      <c r="G3723" s="165">
        <v>0.86</v>
      </c>
      <c r="H3723" s="59" t="s">
        <v>18516</v>
      </c>
      <c r="I3723" s="164">
        <v>44.79</v>
      </c>
      <c r="J3723" s="164">
        <v>179.79</v>
      </c>
      <c r="K3723" s="59">
        <v>17</v>
      </c>
      <c r="L3723" s="59" t="s">
        <v>29439</v>
      </c>
      <c r="M3723" s="59" t="s">
        <v>29446</v>
      </c>
    </row>
    <row r="3724" spans="1:13" s="59" customFormat="1" ht="14.25">
      <c r="A3724" s="59" t="s">
        <v>26040</v>
      </c>
      <c r="B3724" s="59" t="s">
        <v>34427</v>
      </c>
      <c r="C3724" s="59" t="s">
        <v>29518</v>
      </c>
      <c r="D3724" s="59" t="s">
        <v>29519</v>
      </c>
      <c r="E3724" s="164">
        <v>156</v>
      </c>
      <c r="F3724" s="164">
        <v>140</v>
      </c>
      <c r="G3724" s="165">
        <v>0.89</v>
      </c>
      <c r="H3724" s="59" t="s">
        <v>18516</v>
      </c>
      <c r="I3724" s="164">
        <v>44.79</v>
      </c>
      <c r="J3724" s="164">
        <v>184.79</v>
      </c>
      <c r="K3724" s="59">
        <v>79</v>
      </c>
      <c r="L3724" s="59" t="s">
        <v>29439</v>
      </c>
      <c r="M3724" s="59" t="s">
        <v>29446</v>
      </c>
    </row>
    <row r="3725" spans="1:13" s="59" customFormat="1" ht="14.25">
      <c r="A3725" s="59" t="s">
        <v>26031</v>
      </c>
      <c r="B3725" s="59" t="s">
        <v>34428</v>
      </c>
      <c r="C3725" s="59" t="s">
        <v>29518</v>
      </c>
      <c r="D3725" s="59" t="s">
        <v>29519</v>
      </c>
      <c r="E3725" s="59" t="s">
        <v>18516</v>
      </c>
      <c r="F3725" s="59" t="s">
        <v>18516</v>
      </c>
      <c r="G3725" s="59" t="s">
        <v>18516</v>
      </c>
      <c r="H3725" s="59" t="s">
        <v>18516</v>
      </c>
      <c r="I3725" s="59" t="s">
        <v>18516</v>
      </c>
      <c r="J3725" s="59" t="s">
        <v>18516</v>
      </c>
      <c r="K3725" s="59" t="s">
        <v>29707</v>
      </c>
      <c r="L3725" s="59" t="s">
        <v>18516</v>
      </c>
      <c r="M3725" s="59" t="s">
        <v>18516</v>
      </c>
    </row>
    <row r="3726" spans="1:13" s="59" customFormat="1" ht="14.25">
      <c r="A3726" s="59" t="s">
        <v>26037</v>
      </c>
      <c r="B3726" s="59" t="s">
        <v>34429</v>
      </c>
      <c r="C3726" s="59" t="s">
        <v>29518</v>
      </c>
      <c r="D3726" s="59" t="s">
        <v>29519</v>
      </c>
      <c r="E3726" s="59" t="s">
        <v>18516</v>
      </c>
      <c r="F3726" s="59" t="s">
        <v>18516</v>
      </c>
      <c r="G3726" s="59" t="s">
        <v>18516</v>
      </c>
      <c r="H3726" s="59" t="s">
        <v>18516</v>
      </c>
      <c r="I3726" s="59" t="s">
        <v>18516</v>
      </c>
      <c r="J3726" s="59" t="s">
        <v>18516</v>
      </c>
      <c r="K3726" s="59" t="s">
        <v>29707</v>
      </c>
      <c r="L3726" s="59" t="s">
        <v>18516</v>
      </c>
      <c r="M3726" s="59" t="s">
        <v>18516</v>
      </c>
    </row>
    <row r="3727" spans="1:13" s="59" customFormat="1" ht="14.25">
      <c r="A3727" s="59" t="s">
        <v>26043</v>
      </c>
      <c r="B3727" s="59" t="s">
        <v>34430</v>
      </c>
      <c r="C3727" s="59" t="s">
        <v>29518</v>
      </c>
      <c r="D3727" s="59" t="s">
        <v>29519</v>
      </c>
      <c r="E3727" s="59" t="s">
        <v>18516</v>
      </c>
      <c r="F3727" s="59" t="s">
        <v>18516</v>
      </c>
      <c r="G3727" s="59" t="s">
        <v>18516</v>
      </c>
      <c r="H3727" s="59" t="s">
        <v>18516</v>
      </c>
      <c r="I3727" s="59" t="s">
        <v>18516</v>
      </c>
      <c r="J3727" s="59" t="s">
        <v>18516</v>
      </c>
      <c r="K3727" s="59" t="s">
        <v>29707</v>
      </c>
      <c r="L3727" s="59" t="s">
        <v>18516</v>
      </c>
      <c r="M3727" s="59" t="s">
        <v>18516</v>
      </c>
    </row>
    <row r="3728" spans="1:13" s="59" customFormat="1" ht="14.25">
      <c r="A3728" s="59" t="s">
        <v>26022</v>
      </c>
      <c r="B3728" s="59" t="s">
        <v>34431</v>
      </c>
      <c r="C3728" s="59" t="s">
        <v>33244</v>
      </c>
      <c r="D3728" s="59" t="s">
        <v>33245</v>
      </c>
      <c r="E3728" s="59" t="s">
        <v>18516</v>
      </c>
      <c r="F3728" s="59" t="s">
        <v>18516</v>
      </c>
      <c r="G3728" s="59" t="s">
        <v>18516</v>
      </c>
      <c r="H3728" s="59" t="s">
        <v>18516</v>
      </c>
      <c r="I3728" s="59" t="s">
        <v>18516</v>
      </c>
      <c r="J3728" s="59" t="s">
        <v>18516</v>
      </c>
      <c r="K3728" s="59" t="s">
        <v>29707</v>
      </c>
      <c r="L3728" s="59" t="s">
        <v>18516</v>
      </c>
      <c r="M3728" s="59" t="s">
        <v>18516</v>
      </c>
    </row>
    <row r="3729" spans="1:13" s="59" customFormat="1" ht="14.25">
      <c r="A3729" s="59" t="s">
        <v>26016</v>
      </c>
      <c r="B3729" s="59" t="s">
        <v>34432</v>
      </c>
      <c r="C3729" s="59" t="s">
        <v>33244</v>
      </c>
      <c r="D3729" s="59" t="s">
        <v>33245</v>
      </c>
      <c r="E3729" s="59" t="s">
        <v>18516</v>
      </c>
      <c r="F3729" s="59" t="s">
        <v>18516</v>
      </c>
      <c r="G3729" s="59" t="s">
        <v>18516</v>
      </c>
      <c r="H3729" s="59" t="s">
        <v>18516</v>
      </c>
      <c r="I3729" s="59" t="s">
        <v>18516</v>
      </c>
      <c r="J3729" s="59" t="s">
        <v>18516</v>
      </c>
      <c r="K3729" s="59" t="s">
        <v>29707</v>
      </c>
      <c r="L3729" s="59" t="s">
        <v>18516</v>
      </c>
      <c r="M3729" s="59" t="s">
        <v>18516</v>
      </c>
    </row>
    <row r="3730" spans="1:13" s="59" customFormat="1" ht="14.25">
      <c r="A3730" s="59" t="s">
        <v>26025</v>
      </c>
      <c r="B3730" s="59" t="s">
        <v>34433</v>
      </c>
      <c r="C3730" s="59" t="s">
        <v>33244</v>
      </c>
      <c r="D3730" s="59" t="s">
        <v>33245</v>
      </c>
      <c r="E3730" s="59" t="s">
        <v>18516</v>
      </c>
      <c r="F3730" s="59" t="s">
        <v>18516</v>
      </c>
      <c r="G3730" s="59" t="s">
        <v>18516</v>
      </c>
      <c r="H3730" s="59" t="s">
        <v>18516</v>
      </c>
      <c r="I3730" s="59" t="s">
        <v>18516</v>
      </c>
      <c r="J3730" s="59" t="s">
        <v>18516</v>
      </c>
      <c r="K3730" s="59" t="s">
        <v>29707</v>
      </c>
      <c r="L3730" s="59" t="s">
        <v>18516</v>
      </c>
      <c r="M3730" s="59" t="s">
        <v>18516</v>
      </c>
    </row>
    <row r="3731" spans="1:13" s="59" customFormat="1" ht="14.25">
      <c r="A3731" s="59" t="s">
        <v>26019</v>
      </c>
      <c r="B3731" s="59" t="s">
        <v>34434</v>
      </c>
      <c r="C3731" s="59" t="s">
        <v>33244</v>
      </c>
      <c r="D3731" s="59" t="s">
        <v>33245</v>
      </c>
      <c r="E3731" s="59" t="s">
        <v>18516</v>
      </c>
      <c r="F3731" s="59" t="s">
        <v>18516</v>
      </c>
      <c r="G3731" s="59" t="s">
        <v>18516</v>
      </c>
      <c r="H3731" s="59" t="s">
        <v>18516</v>
      </c>
      <c r="I3731" s="59" t="s">
        <v>18516</v>
      </c>
      <c r="J3731" s="59" t="s">
        <v>18516</v>
      </c>
      <c r="K3731" s="59" t="s">
        <v>29707</v>
      </c>
      <c r="L3731" s="59" t="s">
        <v>18516</v>
      </c>
      <c r="M3731" s="59" t="s">
        <v>18516</v>
      </c>
    </row>
    <row r="3732" spans="1:13" s="59" customFormat="1" ht="14.25">
      <c r="A3732" s="59" t="s">
        <v>24198</v>
      </c>
      <c r="B3732" s="59" t="s">
        <v>34435</v>
      </c>
      <c r="C3732" s="59" t="s">
        <v>30693</v>
      </c>
      <c r="D3732" s="59" t="s">
        <v>30694</v>
      </c>
      <c r="E3732" s="164">
        <v>219</v>
      </c>
      <c r="F3732" s="164">
        <v>185</v>
      </c>
      <c r="G3732" s="165">
        <v>0.84</v>
      </c>
      <c r="H3732" s="59" t="s">
        <v>18516</v>
      </c>
      <c r="I3732" s="164">
        <v>82.1</v>
      </c>
      <c r="J3732" s="164">
        <v>267.1</v>
      </c>
      <c r="K3732" s="59">
        <v>123</v>
      </c>
      <c r="L3732" s="59" t="s">
        <v>18516</v>
      </c>
      <c r="M3732" s="59" t="s">
        <v>18516</v>
      </c>
    </row>
    <row r="3733" spans="1:13" s="59" customFormat="1" ht="14.25">
      <c r="A3733" s="59" t="s">
        <v>24195</v>
      </c>
      <c r="B3733" s="59" t="s">
        <v>34436</v>
      </c>
      <c r="C3733" s="59" t="s">
        <v>30693</v>
      </c>
      <c r="D3733" s="59" t="s">
        <v>30694</v>
      </c>
      <c r="E3733" s="164">
        <v>219</v>
      </c>
      <c r="F3733" s="164">
        <v>185</v>
      </c>
      <c r="G3733" s="165">
        <v>0.84</v>
      </c>
      <c r="H3733" s="59" t="s">
        <v>18516</v>
      </c>
      <c r="I3733" s="164">
        <v>82.1</v>
      </c>
      <c r="J3733" s="164">
        <v>267.1</v>
      </c>
      <c r="K3733" s="59">
        <v>83</v>
      </c>
      <c r="L3733" s="59" t="s">
        <v>18516</v>
      </c>
      <c r="M3733" s="59" t="s">
        <v>18516</v>
      </c>
    </row>
    <row r="3734" spans="1:13" s="59" customFormat="1" ht="14.25">
      <c r="A3734" s="59" t="s">
        <v>34437</v>
      </c>
      <c r="B3734" s="59" t="s">
        <v>34438</v>
      </c>
      <c r="C3734" s="59" t="s">
        <v>30897</v>
      </c>
      <c r="D3734" s="59" t="s">
        <v>30898</v>
      </c>
      <c r="E3734" s="59" t="s">
        <v>18516</v>
      </c>
      <c r="F3734" s="59" t="s">
        <v>18516</v>
      </c>
      <c r="G3734" s="59" t="s">
        <v>18516</v>
      </c>
      <c r="H3734" s="59" t="s">
        <v>18516</v>
      </c>
      <c r="I3734" s="59" t="s">
        <v>18516</v>
      </c>
      <c r="J3734" s="59" t="s">
        <v>18516</v>
      </c>
      <c r="K3734" s="59" t="s">
        <v>29707</v>
      </c>
      <c r="L3734" s="59" t="s">
        <v>18516</v>
      </c>
      <c r="M3734" s="59" t="s">
        <v>18516</v>
      </c>
    </row>
    <row r="3735" spans="1:13" s="59" customFormat="1" ht="14.25">
      <c r="A3735" s="59" t="s">
        <v>15585</v>
      </c>
      <c r="B3735" s="59" t="s">
        <v>34439</v>
      </c>
      <c r="C3735" s="59" t="s">
        <v>29509</v>
      </c>
      <c r="D3735" s="59" t="s">
        <v>29510</v>
      </c>
      <c r="E3735" s="59" t="s">
        <v>18516</v>
      </c>
      <c r="F3735" s="59" t="s">
        <v>18516</v>
      </c>
      <c r="G3735" s="59" t="s">
        <v>18516</v>
      </c>
      <c r="H3735" s="59" t="s">
        <v>18516</v>
      </c>
      <c r="I3735" s="59" t="s">
        <v>18516</v>
      </c>
      <c r="J3735" s="59" t="s">
        <v>18516</v>
      </c>
      <c r="K3735" s="59" t="s">
        <v>29707</v>
      </c>
      <c r="L3735" s="59" t="s">
        <v>18516</v>
      </c>
      <c r="M3735" s="59" t="s">
        <v>18516</v>
      </c>
    </row>
    <row r="3736" spans="1:13" s="59" customFormat="1" ht="14.25">
      <c r="A3736" s="59" t="s">
        <v>16225</v>
      </c>
      <c r="B3736" s="59" t="s">
        <v>34440</v>
      </c>
      <c r="C3736" s="59" t="s">
        <v>33244</v>
      </c>
      <c r="D3736" s="59" t="s">
        <v>33245</v>
      </c>
      <c r="E3736" s="59" t="s">
        <v>18516</v>
      </c>
      <c r="F3736" s="59" t="s">
        <v>18516</v>
      </c>
      <c r="G3736" s="59" t="s">
        <v>18516</v>
      </c>
      <c r="H3736" s="59" t="s">
        <v>18516</v>
      </c>
      <c r="I3736" s="59" t="s">
        <v>18516</v>
      </c>
      <c r="J3736" s="59" t="s">
        <v>18516</v>
      </c>
      <c r="K3736" s="59" t="s">
        <v>29707</v>
      </c>
      <c r="L3736" s="59" t="s">
        <v>18516</v>
      </c>
      <c r="M3736" s="59" t="s">
        <v>18516</v>
      </c>
    </row>
    <row r="3737" spans="1:13" s="59" customFormat="1" ht="14.25">
      <c r="A3737" s="59" t="s">
        <v>16228</v>
      </c>
      <c r="B3737" s="59" t="s">
        <v>34441</v>
      </c>
      <c r="C3737" s="59" t="s">
        <v>33244</v>
      </c>
      <c r="D3737" s="59" t="s">
        <v>33245</v>
      </c>
      <c r="E3737" s="59" t="s">
        <v>18516</v>
      </c>
      <c r="F3737" s="59" t="s">
        <v>18516</v>
      </c>
      <c r="G3737" s="59" t="s">
        <v>18516</v>
      </c>
      <c r="H3737" s="59" t="s">
        <v>18516</v>
      </c>
      <c r="I3737" s="59" t="s">
        <v>18516</v>
      </c>
      <c r="J3737" s="59" t="s">
        <v>18516</v>
      </c>
      <c r="K3737" s="59" t="s">
        <v>29707</v>
      </c>
      <c r="L3737" s="59" t="s">
        <v>18516</v>
      </c>
      <c r="M3737" s="59" t="s">
        <v>18516</v>
      </c>
    </row>
    <row r="3738" spans="1:13" s="59" customFormat="1" ht="14.25">
      <c r="A3738" s="59" t="s">
        <v>34442</v>
      </c>
      <c r="B3738" s="59" t="s">
        <v>34443</v>
      </c>
      <c r="C3738" s="59" t="s">
        <v>29893</v>
      </c>
      <c r="D3738" s="59" t="s">
        <v>29894</v>
      </c>
      <c r="E3738" s="164">
        <v>139</v>
      </c>
      <c r="F3738" s="164">
        <v>114</v>
      </c>
      <c r="G3738" s="165">
        <v>0.82</v>
      </c>
      <c r="H3738" s="59" t="s">
        <v>18516</v>
      </c>
      <c r="I3738" s="164">
        <v>42.1</v>
      </c>
      <c r="J3738" s="164">
        <v>156.1</v>
      </c>
      <c r="K3738" s="59">
        <v>200</v>
      </c>
      <c r="L3738" s="59" t="s">
        <v>18516</v>
      </c>
      <c r="M3738" s="59" t="s">
        <v>18516</v>
      </c>
    </row>
    <row r="3739" spans="1:13" s="59" customFormat="1" ht="14.25">
      <c r="A3739" s="59" t="s">
        <v>34444</v>
      </c>
      <c r="B3739" s="59" t="s">
        <v>34445</v>
      </c>
      <c r="C3739" s="59" t="s">
        <v>29893</v>
      </c>
      <c r="D3739" s="59" t="s">
        <v>29894</v>
      </c>
      <c r="E3739" s="164">
        <v>139</v>
      </c>
      <c r="F3739" s="164">
        <v>114</v>
      </c>
      <c r="G3739" s="165">
        <v>0.82</v>
      </c>
      <c r="H3739" s="59" t="s">
        <v>18516</v>
      </c>
      <c r="I3739" s="164">
        <v>42.1</v>
      </c>
      <c r="J3739" s="164">
        <v>156.1</v>
      </c>
      <c r="K3739" s="59">
        <v>216</v>
      </c>
      <c r="L3739" s="59" t="s">
        <v>18516</v>
      </c>
      <c r="M3739" s="59" t="s">
        <v>18516</v>
      </c>
    </row>
    <row r="3740" spans="1:13" s="59" customFormat="1" ht="14.25">
      <c r="A3740" s="59" t="s">
        <v>16255</v>
      </c>
      <c r="B3740" s="59" t="s">
        <v>34446</v>
      </c>
      <c r="C3740" s="59" t="s">
        <v>29518</v>
      </c>
      <c r="D3740" s="59" t="s">
        <v>29519</v>
      </c>
      <c r="E3740" s="59" t="s">
        <v>18516</v>
      </c>
      <c r="F3740" s="59" t="s">
        <v>18516</v>
      </c>
      <c r="G3740" s="59" t="s">
        <v>18516</v>
      </c>
      <c r="H3740" s="59" t="s">
        <v>18516</v>
      </c>
      <c r="I3740" s="59" t="s">
        <v>18516</v>
      </c>
      <c r="J3740" s="59" t="s">
        <v>18516</v>
      </c>
      <c r="K3740" s="59" t="s">
        <v>29707</v>
      </c>
      <c r="L3740" s="59" t="s">
        <v>18516</v>
      </c>
      <c r="M3740" s="59" t="s">
        <v>18516</v>
      </c>
    </row>
    <row r="3741" spans="1:13" s="59" customFormat="1" ht="14.25">
      <c r="A3741" s="59" t="s">
        <v>16258</v>
      </c>
      <c r="B3741" s="59" t="s">
        <v>34447</v>
      </c>
      <c r="C3741" s="59" t="s">
        <v>29518</v>
      </c>
      <c r="D3741" s="59" t="s">
        <v>29519</v>
      </c>
      <c r="E3741" s="59" t="s">
        <v>18516</v>
      </c>
      <c r="F3741" s="59" t="s">
        <v>18516</v>
      </c>
      <c r="G3741" s="59" t="s">
        <v>18516</v>
      </c>
      <c r="H3741" s="59" t="s">
        <v>18516</v>
      </c>
      <c r="I3741" s="59" t="s">
        <v>18516</v>
      </c>
      <c r="J3741" s="59" t="s">
        <v>18516</v>
      </c>
      <c r="K3741" s="59" t="s">
        <v>29707</v>
      </c>
      <c r="L3741" s="59" t="s">
        <v>18516</v>
      </c>
      <c r="M3741" s="59" t="s">
        <v>18516</v>
      </c>
    </row>
    <row r="3742" spans="1:13" s="59" customFormat="1" ht="14.25">
      <c r="A3742" s="59" t="s">
        <v>24140</v>
      </c>
      <c r="B3742" s="59" t="s">
        <v>34448</v>
      </c>
      <c r="C3742" s="59" t="s">
        <v>29493</v>
      </c>
      <c r="D3742" s="59" t="s">
        <v>29494</v>
      </c>
      <c r="E3742" s="164">
        <v>340</v>
      </c>
      <c r="F3742" s="164">
        <v>332</v>
      </c>
      <c r="G3742" s="165">
        <v>0.97</v>
      </c>
      <c r="H3742" s="59" t="s">
        <v>18516</v>
      </c>
      <c r="I3742" s="164">
        <v>95.9</v>
      </c>
      <c r="J3742" s="164">
        <v>427.9</v>
      </c>
      <c r="K3742" s="59">
        <v>37</v>
      </c>
      <c r="L3742" s="59" t="s">
        <v>18516</v>
      </c>
      <c r="M3742" s="59" t="s">
        <v>18516</v>
      </c>
    </row>
    <row r="3743" spans="1:13" s="59" customFormat="1" ht="14.25">
      <c r="A3743" s="59" t="s">
        <v>24146</v>
      </c>
      <c r="B3743" s="59" t="s">
        <v>34449</v>
      </c>
      <c r="C3743" s="59" t="s">
        <v>29493</v>
      </c>
      <c r="D3743" s="59" t="s">
        <v>29494</v>
      </c>
      <c r="E3743" s="164">
        <v>323</v>
      </c>
      <c r="F3743" s="164">
        <v>313</v>
      </c>
      <c r="G3743" s="165">
        <v>0.96</v>
      </c>
      <c r="H3743" s="59" t="s">
        <v>18516</v>
      </c>
      <c r="I3743" s="164">
        <v>88.8</v>
      </c>
      <c r="J3743" s="164">
        <v>401.8</v>
      </c>
      <c r="K3743" s="59">
        <v>0</v>
      </c>
      <c r="L3743" s="59" t="s">
        <v>18516</v>
      </c>
      <c r="M3743" s="59" t="s">
        <v>18516</v>
      </c>
    </row>
    <row r="3744" spans="1:13" s="59" customFormat="1" ht="14.25">
      <c r="A3744" s="59" t="s">
        <v>24143</v>
      </c>
      <c r="B3744" s="59" t="s">
        <v>34450</v>
      </c>
      <c r="C3744" s="59" t="s">
        <v>29493</v>
      </c>
      <c r="D3744" s="59" t="s">
        <v>29494</v>
      </c>
      <c r="E3744" s="164">
        <v>340</v>
      </c>
      <c r="F3744" s="164">
        <v>332</v>
      </c>
      <c r="G3744" s="165">
        <v>0.97</v>
      </c>
      <c r="H3744" s="59" t="s">
        <v>18516</v>
      </c>
      <c r="I3744" s="164">
        <v>95.9</v>
      </c>
      <c r="J3744" s="164">
        <v>427.9</v>
      </c>
      <c r="K3744" s="59">
        <v>80</v>
      </c>
      <c r="L3744" s="59" t="s">
        <v>18516</v>
      </c>
      <c r="M3744" s="59" t="s">
        <v>18516</v>
      </c>
    </row>
    <row r="3745" spans="1:13" s="59" customFormat="1" ht="14.25">
      <c r="A3745" s="59" t="s">
        <v>24149</v>
      </c>
      <c r="B3745" s="59" t="s">
        <v>34451</v>
      </c>
      <c r="C3745" s="59" t="s">
        <v>29493</v>
      </c>
      <c r="D3745" s="59" t="s">
        <v>29494</v>
      </c>
      <c r="E3745" s="164">
        <v>323</v>
      </c>
      <c r="F3745" s="164">
        <v>313</v>
      </c>
      <c r="G3745" s="165">
        <v>0.96</v>
      </c>
      <c r="H3745" s="59" t="s">
        <v>18516</v>
      </c>
      <c r="I3745" s="164">
        <v>88.8</v>
      </c>
      <c r="J3745" s="164">
        <v>401.8</v>
      </c>
      <c r="K3745" s="59">
        <v>1</v>
      </c>
      <c r="L3745" s="59" t="s">
        <v>18516</v>
      </c>
      <c r="M3745" s="59" t="s">
        <v>18516</v>
      </c>
    </row>
    <row r="3746" spans="1:13" s="59" customFormat="1" ht="14.25">
      <c r="A3746" s="59" t="s">
        <v>15591</v>
      </c>
      <c r="B3746" s="59" t="s">
        <v>34452</v>
      </c>
      <c r="C3746" s="59" t="s">
        <v>29509</v>
      </c>
      <c r="D3746" s="59" t="s">
        <v>29510</v>
      </c>
      <c r="E3746" s="59" t="s">
        <v>18516</v>
      </c>
      <c r="F3746" s="59" t="s">
        <v>18516</v>
      </c>
      <c r="G3746" s="59" t="s">
        <v>18516</v>
      </c>
      <c r="H3746" s="59" t="s">
        <v>18516</v>
      </c>
      <c r="I3746" s="59" t="s">
        <v>18516</v>
      </c>
      <c r="J3746" s="59" t="s">
        <v>18516</v>
      </c>
      <c r="K3746" s="59" t="s">
        <v>29707</v>
      </c>
      <c r="L3746" s="59" t="s">
        <v>18516</v>
      </c>
      <c r="M3746" s="59" t="s">
        <v>18516</v>
      </c>
    </row>
    <row r="3747" spans="1:13" s="59" customFormat="1" ht="14.25">
      <c r="A3747" s="59" t="s">
        <v>15588</v>
      </c>
      <c r="B3747" s="59" t="s">
        <v>34453</v>
      </c>
      <c r="C3747" s="59" t="s">
        <v>29509</v>
      </c>
      <c r="D3747" s="59" t="s">
        <v>29510</v>
      </c>
      <c r="E3747" s="59" t="s">
        <v>18516</v>
      </c>
      <c r="F3747" s="59" t="s">
        <v>18516</v>
      </c>
      <c r="G3747" s="59" t="s">
        <v>18516</v>
      </c>
      <c r="H3747" s="59" t="s">
        <v>18516</v>
      </c>
      <c r="I3747" s="59" t="s">
        <v>18516</v>
      </c>
      <c r="J3747" s="59" t="s">
        <v>18516</v>
      </c>
      <c r="K3747" s="59" t="s">
        <v>29707</v>
      </c>
      <c r="L3747" s="59" t="s">
        <v>18516</v>
      </c>
      <c r="M3747" s="59" t="s">
        <v>18516</v>
      </c>
    </row>
    <row r="3748" spans="1:13" s="59" customFormat="1" ht="14.25">
      <c r="A3748" s="59" t="s">
        <v>16394</v>
      </c>
      <c r="B3748" s="59" t="s">
        <v>34454</v>
      </c>
      <c r="C3748" s="59" t="s">
        <v>29509</v>
      </c>
      <c r="D3748" s="59" t="s">
        <v>29510</v>
      </c>
      <c r="E3748" s="59" t="s">
        <v>18516</v>
      </c>
      <c r="F3748" s="59" t="s">
        <v>18516</v>
      </c>
      <c r="G3748" s="59" t="s">
        <v>18516</v>
      </c>
      <c r="H3748" s="59" t="s">
        <v>18516</v>
      </c>
      <c r="I3748" s="59" t="s">
        <v>18516</v>
      </c>
      <c r="J3748" s="59" t="s">
        <v>18516</v>
      </c>
      <c r="K3748" s="59" t="s">
        <v>29707</v>
      </c>
      <c r="L3748" s="59" t="s">
        <v>18516</v>
      </c>
      <c r="M3748" s="59" t="s">
        <v>18516</v>
      </c>
    </row>
    <row r="3749" spans="1:13" s="59" customFormat="1" ht="14.25">
      <c r="A3749" s="59" t="s">
        <v>16391</v>
      </c>
      <c r="B3749" s="59" t="s">
        <v>34455</v>
      </c>
      <c r="C3749" s="59" t="s">
        <v>29509</v>
      </c>
      <c r="D3749" s="59" t="s">
        <v>29510</v>
      </c>
      <c r="E3749" s="164">
        <v>370</v>
      </c>
      <c r="F3749" s="164">
        <v>240</v>
      </c>
      <c r="G3749" s="165">
        <v>0.64</v>
      </c>
      <c r="H3749" s="59" t="s">
        <v>18516</v>
      </c>
      <c r="I3749" s="164">
        <v>201.02</v>
      </c>
      <c r="J3749" s="164">
        <v>441.02</v>
      </c>
      <c r="K3749" s="59">
        <v>0</v>
      </c>
      <c r="L3749" s="59" t="s">
        <v>18516</v>
      </c>
      <c r="M3749" s="59" t="s">
        <v>18516</v>
      </c>
    </row>
    <row r="3750" spans="1:13" s="59" customFormat="1" ht="14.25">
      <c r="A3750" s="59" t="s">
        <v>34456</v>
      </c>
      <c r="B3750" s="59" t="s">
        <v>34457</v>
      </c>
      <c r="C3750" s="59" t="s">
        <v>29661</v>
      </c>
      <c r="D3750" s="59" t="s">
        <v>29662</v>
      </c>
      <c r="E3750" s="59" t="s">
        <v>18516</v>
      </c>
      <c r="F3750" s="59" t="s">
        <v>18516</v>
      </c>
      <c r="G3750" s="59" t="s">
        <v>18516</v>
      </c>
      <c r="H3750" s="59" t="s">
        <v>18516</v>
      </c>
      <c r="I3750" s="59" t="s">
        <v>18516</v>
      </c>
      <c r="J3750" s="59" t="s">
        <v>18516</v>
      </c>
      <c r="K3750" s="59" t="s">
        <v>29707</v>
      </c>
      <c r="L3750" s="59" t="s">
        <v>18516</v>
      </c>
      <c r="M3750" s="59" t="s">
        <v>18516</v>
      </c>
    </row>
    <row r="3751" spans="1:13" s="59" customFormat="1" ht="14.25">
      <c r="A3751" s="59" t="s">
        <v>34458</v>
      </c>
      <c r="B3751" s="59" t="s">
        <v>34459</v>
      </c>
      <c r="C3751" s="59" t="s">
        <v>29661</v>
      </c>
      <c r="D3751" s="59" t="s">
        <v>29662</v>
      </c>
      <c r="E3751" s="59" t="s">
        <v>18516</v>
      </c>
      <c r="F3751" s="59" t="s">
        <v>18516</v>
      </c>
      <c r="G3751" s="59" t="s">
        <v>18516</v>
      </c>
      <c r="H3751" s="59" t="s">
        <v>18516</v>
      </c>
      <c r="I3751" s="59" t="s">
        <v>18516</v>
      </c>
      <c r="J3751" s="59" t="s">
        <v>18516</v>
      </c>
      <c r="K3751" s="59" t="s">
        <v>29707</v>
      </c>
      <c r="L3751" s="59" t="s">
        <v>18516</v>
      </c>
      <c r="M3751" s="59" t="s">
        <v>18516</v>
      </c>
    </row>
    <row r="3752" spans="1:13" s="59" customFormat="1" ht="14.25">
      <c r="A3752" s="59" t="s">
        <v>34460</v>
      </c>
      <c r="B3752" s="59" t="s">
        <v>34461</v>
      </c>
      <c r="C3752" s="59" t="s">
        <v>29424</v>
      </c>
      <c r="D3752" s="59" t="s">
        <v>29425</v>
      </c>
      <c r="E3752" s="164">
        <v>200</v>
      </c>
      <c r="F3752" s="164">
        <v>200</v>
      </c>
      <c r="G3752" s="59" t="s">
        <v>18516</v>
      </c>
      <c r="H3752" s="59" t="s">
        <v>18516</v>
      </c>
      <c r="I3752" s="164">
        <v>90.81</v>
      </c>
      <c r="J3752" s="164">
        <v>290.81</v>
      </c>
      <c r="K3752" s="59">
        <v>0</v>
      </c>
      <c r="L3752" s="59" t="s">
        <v>18516</v>
      </c>
      <c r="M3752" s="59" t="s">
        <v>18516</v>
      </c>
    </row>
    <row r="3753" spans="1:13" s="59" customFormat="1" ht="14.25">
      <c r="A3753" s="59" t="s">
        <v>34462</v>
      </c>
      <c r="B3753" s="59" t="s">
        <v>34463</v>
      </c>
      <c r="C3753" s="59" t="s">
        <v>29424</v>
      </c>
      <c r="D3753" s="59" t="s">
        <v>29425</v>
      </c>
      <c r="E3753" s="59" t="s">
        <v>18516</v>
      </c>
      <c r="F3753" s="59" t="s">
        <v>18516</v>
      </c>
      <c r="G3753" s="59" t="s">
        <v>18516</v>
      </c>
      <c r="H3753" s="59" t="s">
        <v>18516</v>
      </c>
      <c r="I3753" s="59" t="s">
        <v>18516</v>
      </c>
      <c r="J3753" s="59" t="s">
        <v>18516</v>
      </c>
      <c r="K3753" s="59" t="s">
        <v>29707</v>
      </c>
      <c r="L3753" s="59" t="s">
        <v>18516</v>
      </c>
      <c r="M3753" s="59" t="s">
        <v>18516</v>
      </c>
    </row>
    <row r="3754" spans="1:13" s="59" customFormat="1" ht="14.25">
      <c r="A3754" s="59" t="s">
        <v>16573</v>
      </c>
      <c r="B3754" s="59" t="s">
        <v>34464</v>
      </c>
      <c r="C3754" s="59" t="s">
        <v>29893</v>
      </c>
      <c r="D3754" s="59" t="s">
        <v>29894</v>
      </c>
      <c r="E3754" s="164">
        <v>279</v>
      </c>
      <c r="F3754" s="164">
        <v>259</v>
      </c>
      <c r="G3754" s="165">
        <v>0.92</v>
      </c>
      <c r="H3754" s="59" t="s">
        <v>18516</v>
      </c>
      <c r="I3754" s="164">
        <v>92.33</v>
      </c>
      <c r="J3754" s="164">
        <v>351.33</v>
      </c>
      <c r="K3754" s="59">
        <v>0</v>
      </c>
      <c r="L3754" s="59" t="s">
        <v>18516</v>
      </c>
      <c r="M3754" s="59" t="s">
        <v>29678</v>
      </c>
    </row>
    <row r="3755" spans="1:13" s="59" customFormat="1" ht="14.25">
      <c r="A3755" s="59" t="s">
        <v>26136</v>
      </c>
      <c r="B3755" s="59" t="s">
        <v>34465</v>
      </c>
      <c r="C3755" s="59" t="s">
        <v>29893</v>
      </c>
      <c r="D3755" s="59" t="s">
        <v>29894</v>
      </c>
      <c r="E3755" s="59" t="s">
        <v>18516</v>
      </c>
      <c r="F3755" s="59" t="s">
        <v>18516</v>
      </c>
      <c r="G3755" s="59" t="s">
        <v>18516</v>
      </c>
      <c r="H3755" s="59" t="s">
        <v>18516</v>
      </c>
      <c r="I3755" s="59" t="s">
        <v>18516</v>
      </c>
      <c r="J3755" s="59" t="s">
        <v>18516</v>
      </c>
      <c r="K3755" s="59" t="s">
        <v>29707</v>
      </c>
      <c r="L3755" s="59" t="s">
        <v>18516</v>
      </c>
      <c r="M3755" s="59" t="s">
        <v>18516</v>
      </c>
    </row>
    <row r="3756" spans="1:13" s="59" customFormat="1" ht="14.25">
      <c r="A3756" s="59" t="s">
        <v>34466</v>
      </c>
      <c r="B3756" s="59" t="s">
        <v>34467</v>
      </c>
      <c r="C3756" s="59" t="s">
        <v>29893</v>
      </c>
      <c r="D3756" s="59" t="s">
        <v>29894</v>
      </c>
      <c r="E3756" s="59" t="s">
        <v>18516</v>
      </c>
      <c r="F3756" s="59" t="s">
        <v>18516</v>
      </c>
      <c r="G3756" s="59" t="s">
        <v>18516</v>
      </c>
      <c r="H3756" s="59" t="s">
        <v>18516</v>
      </c>
      <c r="I3756" s="59" t="s">
        <v>18516</v>
      </c>
      <c r="J3756" s="59" t="s">
        <v>18516</v>
      </c>
      <c r="K3756" s="59" t="s">
        <v>29707</v>
      </c>
      <c r="L3756" s="59" t="s">
        <v>18516</v>
      </c>
      <c r="M3756" s="59" t="s">
        <v>18516</v>
      </c>
    </row>
    <row r="3757" spans="1:13" s="59" customFormat="1" ht="14.25">
      <c r="A3757" s="59" t="s">
        <v>16570</v>
      </c>
      <c r="B3757" s="59" t="s">
        <v>34468</v>
      </c>
      <c r="C3757" s="59" t="s">
        <v>29893</v>
      </c>
      <c r="D3757" s="59" t="s">
        <v>29894</v>
      </c>
      <c r="E3757" s="59" t="s">
        <v>18516</v>
      </c>
      <c r="F3757" s="59" t="s">
        <v>18516</v>
      </c>
      <c r="G3757" s="59" t="s">
        <v>18516</v>
      </c>
      <c r="H3757" s="59" t="s">
        <v>18516</v>
      </c>
      <c r="I3757" s="59" t="s">
        <v>18516</v>
      </c>
      <c r="J3757" s="59" t="s">
        <v>18516</v>
      </c>
      <c r="K3757" s="59" t="s">
        <v>29707</v>
      </c>
      <c r="L3757" s="59" t="s">
        <v>18516</v>
      </c>
      <c r="M3757" s="59" t="s">
        <v>18516</v>
      </c>
    </row>
    <row r="3758" spans="1:13" s="59" customFormat="1" ht="14.25">
      <c r="A3758" s="59" t="s">
        <v>34469</v>
      </c>
      <c r="B3758" s="59" t="s">
        <v>34470</v>
      </c>
      <c r="C3758" s="59" t="s">
        <v>29893</v>
      </c>
      <c r="D3758" s="59" t="s">
        <v>29894</v>
      </c>
      <c r="E3758" s="59" t="s">
        <v>18516</v>
      </c>
      <c r="F3758" s="59" t="s">
        <v>18516</v>
      </c>
      <c r="G3758" s="59" t="s">
        <v>18516</v>
      </c>
      <c r="H3758" s="59" t="s">
        <v>18516</v>
      </c>
      <c r="I3758" s="59" t="s">
        <v>18516</v>
      </c>
      <c r="J3758" s="59" t="s">
        <v>18516</v>
      </c>
      <c r="K3758" s="59" t="s">
        <v>29707</v>
      </c>
      <c r="L3758" s="59" t="s">
        <v>18516</v>
      </c>
      <c r="M3758" s="59" t="s">
        <v>18516</v>
      </c>
    </row>
    <row r="3759" spans="1:13" s="59" customFormat="1" ht="14.25">
      <c r="A3759" s="59" t="s">
        <v>16552</v>
      </c>
      <c r="B3759" s="59" t="s">
        <v>34471</v>
      </c>
      <c r="C3759" s="59" t="s">
        <v>29893</v>
      </c>
      <c r="D3759" s="59" t="s">
        <v>29894</v>
      </c>
      <c r="E3759" s="164">
        <v>279</v>
      </c>
      <c r="F3759" s="164">
        <v>230</v>
      </c>
      <c r="G3759" s="165">
        <v>0.82</v>
      </c>
      <c r="H3759" s="59" t="s">
        <v>18516</v>
      </c>
      <c r="I3759" s="164">
        <v>90.58</v>
      </c>
      <c r="J3759" s="164">
        <v>320.58</v>
      </c>
      <c r="K3759" s="59">
        <v>21</v>
      </c>
      <c r="L3759" s="59" t="s">
        <v>18516</v>
      </c>
      <c r="M3759" s="59" t="s">
        <v>18516</v>
      </c>
    </row>
    <row r="3760" spans="1:13" s="59" customFormat="1" ht="14.25">
      <c r="A3760" s="59" t="s">
        <v>16549</v>
      </c>
      <c r="B3760" s="59" t="s">
        <v>34472</v>
      </c>
      <c r="C3760" s="59" t="s">
        <v>29893</v>
      </c>
      <c r="D3760" s="59" t="s">
        <v>29894</v>
      </c>
      <c r="E3760" s="59" t="s">
        <v>18516</v>
      </c>
      <c r="F3760" s="59" t="s">
        <v>18516</v>
      </c>
      <c r="G3760" s="59" t="s">
        <v>18516</v>
      </c>
      <c r="H3760" s="59" t="s">
        <v>18516</v>
      </c>
      <c r="I3760" s="59" t="s">
        <v>18516</v>
      </c>
      <c r="J3760" s="59" t="s">
        <v>18516</v>
      </c>
      <c r="K3760" s="59" t="s">
        <v>29707</v>
      </c>
      <c r="L3760" s="59" t="s">
        <v>18516</v>
      </c>
      <c r="M3760" s="59" t="s">
        <v>18516</v>
      </c>
    </row>
    <row r="3761" spans="1:13" s="59" customFormat="1" ht="14.25">
      <c r="A3761" s="59" t="s">
        <v>26695</v>
      </c>
      <c r="B3761" s="59" t="s">
        <v>34473</v>
      </c>
      <c r="C3761" s="59" t="s">
        <v>29881</v>
      </c>
      <c r="D3761" s="59" t="s">
        <v>29882</v>
      </c>
      <c r="E3761" s="59" t="s">
        <v>18516</v>
      </c>
      <c r="F3761" s="59" t="s">
        <v>18516</v>
      </c>
      <c r="G3761" s="59" t="s">
        <v>18516</v>
      </c>
      <c r="H3761" s="59" t="s">
        <v>18516</v>
      </c>
      <c r="I3761" s="59" t="s">
        <v>18516</v>
      </c>
      <c r="J3761" s="59" t="s">
        <v>18516</v>
      </c>
      <c r="K3761" s="59" t="s">
        <v>29707</v>
      </c>
      <c r="L3761" s="59" t="s">
        <v>18516</v>
      </c>
      <c r="M3761" s="59" t="s">
        <v>18516</v>
      </c>
    </row>
    <row r="3762" spans="1:13" s="59" customFormat="1" ht="14.25">
      <c r="A3762" s="59" t="s">
        <v>26698</v>
      </c>
      <c r="B3762" s="59" t="s">
        <v>34474</v>
      </c>
      <c r="C3762" s="59" t="s">
        <v>29881</v>
      </c>
      <c r="D3762" s="59" t="s">
        <v>29882</v>
      </c>
      <c r="E3762" s="164">
        <v>240</v>
      </c>
      <c r="F3762" s="164">
        <v>215</v>
      </c>
      <c r="G3762" s="165">
        <v>0.89</v>
      </c>
      <c r="H3762" s="59" t="s">
        <v>18516</v>
      </c>
      <c r="I3762" s="164">
        <v>156.83</v>
      </c>
      <c r="J3762" s="164">
        <v>371.83</v>
      </c>
      <c r="K3762" s="59">
        <v>0</v>
      </c>
      <c r="L3762" s="59" t="s">
        <v>18516</v>
      </c>
      <c r="M3762" s="59" t="s">
        <v>18516</v>
      </c>
    </row>
    <row r="3763" spans="1:13" s="59" customFormat="1" ht="14.25">
      <c r="A3763" s="59" t="s">
        <v>34475</v>
      </c>
      <c r="B3763" s="59" t="s">
        <v>34476</v>
      </c>
      <c r="C3763" s="59" t="s">
        <v>30281</v>
      </c>
      <c r="D3763" s="59" t="s">
        <v>30282</v>
      </c>
      <c r="E3763" s="59" t="s">
        <v>18516</v>
      </c>
      <c r="F3763" s="59" t="s">
        <v>18516</v>
      </c>
      <c r="G3763" s="59" t="s">
        <v>18516</v>
      </c>
      <c r="H3763" s="59" t="s">
        <v>18516</v>
      </c>
      <c r="I3763" s="59" t="s">
        <v>18516</v>
      </c>
      <c r="J3763" s="59" t="s">
        <v>18516</v>
      </c>
      <c r="K3763" s="59" t="s">
        <v>29707</v>
      </c>
      <c r="L3763" s="59" t="s">
        <v>18516</v>
      </c>
      <c r="M3763" s="59" t="s">
        <v>18516</v>
      </c>
    </row>
    <row r="3764" spans="1:13" s="59" customFormat="1" ht="14.25">
      <c r="A3764" s="59" t="s">
        <v>34477</v>
      </c>
      <c r="B3764" s="59" t="s">
        <v>34478</v>
      </c>
      <c r="C3764" s="59" t="s">
        <v>30281</v>
      </c>
      <c r="D3764" s="59" t="s">
        <v>30282</v>
      </c>
      <c r="E3764" s="59" t="s">
        <v>18516</v>
      </c>
      <c r="F3764" s="59" t="s">
        <v>18516</v>
      </c>
      <c r="G3764" s="59" t="s">
        <v>18516</v>
      </c>
      <c r="H3764" s="59" t="s">
        <v>18516</v>
      </c>
      <c r="I3764" s="59" t="s">
        <v>18516</v>
      </c>
      <c r="J3764" s="59" t="s">
        <v>18516</v>
      </c>
      <c r="K3764" s="59" t="s">
        <v>29707</v>
      </c>
      <c r="L3764" s="59" t="s">
        <v>18516</v>
      </c>
      <c r="M3764" s="59" t="s">
        <v>18516</v>
      </c>
    </row>
    <row r="3765" spans="1:13" s="59" customFormat="1" ht="14.25">
      <c r="A3765" s="59" t="s">
        <v>16294</v>
      </c>
      <c r="B3765" s="59" t="s">
        <v>34479</v>
      </c>
      <c r="C3765" s="59" t="s">
        <v>29414</v>
      </c>
      <c r="D3765" s="59" t="s">
        <v>29415</v>
      </c>
      <c r="E3765" s="164">
        <v>273</v>
      </c>
      <c r="F3765" s="164">
        <v>235</v>
      </c>
      <c r="G3765" s="165">
        <v>0.86</v>
      </c>
      <c r="H3765" s="59" t="s">
        <v>18516</v>
      </c>
      <c r="I3765" s="164">
        <v>94.37</v>
      </c>
      <c r="J3765" s="164">
        <v>329.37</v>
      </c>
      <c r="K3765" s="59">
        <v>68</v>
      </c>
      <c r="L3765" s="59" t="s">
        <v>29439</v>
      </c>
      <c r="M3765" s="59" t="s">
        <v>31253</v>
      </c>
    </row>
    <row r="3766" spans="1:13" s="59" customFormat="1" ht="14.25">
      <c r="A3766" s="59" t="s">
        <v>16285</v>
      </c>
      <c r="B3766" s="59" t="s">
        <v>34480</v>
      </c>
      <c r="C3766" s="59" t="s">
        <v>29414</v>
      </c>
      <c r="D3766" s="59" t="s">
        <v>29415</v>
      </c>
      <c r="E3766" s="59" t="s">
        <v>18516</v>
      </c>
      <c r="F3766" s="59" t="s">
        <v>18516</v>
      </c>
      <c r="G3766" s="59" t="s">
        <v>18516</v>
      </c>
      <c r="H3766" s="59" t="s">
        <v>18516</v>
      </c>
      <c r="I3766" s="59" t="s">
        <v>18516</v>
      </c>
      <c r="J3766" s="59" t="s">
        <v>18516</v>
      </c>
      <c r="K3766" s="59" t="s">
        <v>29707</v>
      </c>
      <c r="L3766" s="59" t="s">
        <v>18516</v>
      </c>
      <c r="M3766" s="59" t="s">
        <v>18516</v>
      </c>
    </row>
    <row r="3767" spans="1:13" s="59" customFormat="1" ht="14.25">
      <c r="A3767" s="59" t="s">
        <v>16297</v>
      </c>
      <c r="B3767" s="59" t="s">
        <v>34481</v>
      </c>
      <c r="C3767" s="59" t="s">
        <v>29414</v>
      </c>
      <c r="D3767" s="59" t="s">
        <v>29415</v>
      </c>
      <c r="E3767" s="164">
        <v>273</v>
      </c>
      <c r="F3767" s="164">
        <v>235</v>
      </c>
      <c r="G3767" s="165">
        <v>0.86</v>
      </c>
      <c r="H3767" s="59" t="s">
        <v>18516</v>
      </c>
      <c r="I3767" s="164">
        <v>94.37</v>
      </c>
      <c r="J3767" s="164">
        <v>329.37</v>
      </c>
      <c r="K3767" s="59">
        <v>73</v>
      </c>
      <c r="L3767" s="59" t="s">
        <v>29439</v>
      </c>
      <c r="M3767" s="59" t="s">
        <v>31253</v>
      </c>
    </row>
    <row r="3768" spans="1:13" s="59" customFormat="1" ht="14.25">
      <c r="A3768" s="59" t="s">
        <v>16288</v>
      </c>
      <c r="B3768" s="59" t="s">
        <v>34482</v>
      </c>
      <c r="C3768" s="59" t="s">
        <v>29414</v>
      </c>
      <c r="D3768" s="59" t="s">
        <v>29415</v>
      </c>
      <c r="E3768" s="164">
        <v>263</v>
      </c>
      <c r="F3768" s="164">
        <v>225</v>
      </c>
      <c r="G3768" s="165">
        <v>0.85</v>
      </c>
      <c r="H3768" s="59" t="s">
        <v>18516</v>
      </c>
      <c r="I3768" s="164">
        <v>91.02</v>
      </c>
      <c r="J3768" s="164">
        <v>316.02</v>
      </c>
      <c r="K3768" s="59">
        <v>73</v>
      </c>
      <c r="L3768" s="59" t="s">
        <v>29439</v>
      </c>
      <c r="M3768" s="59" t="s">
        <v>31253</v>
      </c>
    </row>
    <row r="3769" spans="1:13" s="59" customFormat="1" ht="14.25">
      <c r="A3769" s="59" t="s">
        <v>16291</v>
      </c>
      <c r="B3769" s="59" t="s">
        <v>34483</v>
      </c>
      <c r="C3769" s="59" t="s">
        <v>29414</v>
      </c>
      <c r="D3769" s="59" t="s">
        <v>29415</v>
      </c>
      <c r="E3769" s="164">
        <v>263</v>
      </c>
      <c r="F3769" s="164">
        <v>225</v>
      </c>
      <c r="G3769" s="165">
        <v>0.85</v>
      </c>
      <c r="H3769" s="59" t="s">
        <v>18516</v>
      </c>
      <c r="I3769" s="164">
        <v>91.02</v>
      </c>
      <c r="J3769" s="164">
        <v>316.02</v>
      </c>
      <c r="K3769" s="59">
        <v>102</v>
      </c>
      <c r="L3769" s="59" t="s">
        <v>29439</v>
      </c>
      <c r="M3769" s="59" t="s">
        <v>31253</v>
      </c>
    </row>
    <row r="3770" spans="1:13" s="59" customFormat="1" ht="14.25">
      <c r="A3770" s="59" t="s">
        <v>16282</v>
      </c>
      <c r="B3770" s="59" t="s">
        <v>34484</v>
      </c>
      <c r="C3770" s="59" t="s">
        <v>29414</v>
      </c>
      <c r="D3770" s="59" t="s">
        <v>29415</v>
      </c>
      <c r="E3770" s="59" t="s">
        <v>18516</v>
      </c>
      <c r="F3770" s="59" t="s">
        <v>18516</v>
      </c>
      <c r="G3770" s="59" t="s">
        <v>18516</v>
      </c>
      <c r="H3770" s="59" t="s">
        <v>18516</v>
      </c>
      <c r="I3770" s="59" t="s">
        <v>18516</v>
      </c>
      <c r="J3770" s="59" t="s">
        <v>18516</v>
      </c>
      <c r="K3770" s="59" t="s">
        <v>29707</v>
      </c>
      <c r="L3770" s="59" t="s">
        <v>18516</v>
      </c>
      <c r="M3770" s="59" t="s">
        <v>18516</v>
      </c>
    </row>
    <row r="3771" spans="1:13" s="59" customFormat="1" ht="14.25">
      <c r="A3771" s="59" t="s">
        <v>15603</v>
      </c>
      <c r="B3771" s="59" t="s">
        <v>34485</v>
      </c>
      <c r="C3771" s="59" t="s">
        <v>29414</v>
      </c>
      <c r="D3771" s="59" t="s">
        <v>29415</v>
      </c>
      <c r="E3771" s="59" t="s">
        <v>18516</v>
      </c>
      <c r="F3771" s="59" t="s">
        <v>18516</v>
      </c>
      <c r="G3771" s="59" t="s">
        <v>18516</v>
      </c>
      <c r="H3771" s="59" t="s">
        <v>18516</v>
      </c>
      <c r="I3771" s="59" t="s">
        <v>18516</v>
      </c>
      <c r="J3771" s="59" t="s">
        <v>18516</v>
      </c>
      <c r="K3771" s="59" t="s">
        <v>29707</v>
      </c>
      <c r="L3771" s="59" t="s">
        <v>18516</v>
      </c>
      <c r="M3771" s="59" t="s">
        <v>18516</v>
      </c>
    </row>
    <row r="3772" spans="1:13" s="59" customFormat="1" ht="14.25">
      <c r="A3772" s="59" t="s">
        <v>15606</v>
      </c>
      <c r="B3772" s="59" t="s">
        <v>34486</v>
      </c>
      <c r="C3772" s="59" t="s">
        <v>29414</v>
      </c>
      <c r="D3772" s="59" t="s">
        <v>29415</v>
      </c>
      <c r="E3772" s="59" t="s">
        <v>18516</v>
      </c>
      <c r="F3772" s="59" t="s">
        <v>18516</v>
      </c>
      <c r="G3772" s="59" t="s">
        <v>18516</v>
      </c>
      <c r="H3772" s="59" t="s">
        <v>18516</v>
      </c>
      <c r="I3772" s="59" t="s">
        <v>18516</v>
      </c>
      <c r="J3772" s="59" t="s">
        <v>18516</v>
      </c>
      <c r="K3772" s="59" t="s">
        <v>29707</v>
      </c>
      <c r="L3772" s="59" t="s">
        <v>18516</v>
      </c>
      <c r="M3772" s="59" t="s">
        <v>18516</v>
      </c>
    </row>
    <row r="3773" spans="1:13" s="59" customFormat="1" ht="14.25">
      <c r="A3773" s="59" t="s">
        <v>13546</v>
      </c>
      <c r="B3773" s="59" t="s">
        <v>34487</v>
      </c>
      <c r="C3773" s="59" t="s">
        <v>33244</v>
      </c>
      <c r="D3773" s="59" t="s">
        <v>33245</v>
      </c>
      <c r="E3773" s="59" t="s">
        <v>18516</v>
      </c>
      <c r="F3773" s="59" t="s">
        <v>18516</v>
      </c>
      <c r="G3773" s="59" t="s">
        <v>18516</v>
      </c>
      <c r="H3773" s="59" t="s">
        <v>18516</v>
      </c>
      <c r="I3773" s="59" t="s">
        <v>18516</v>
      </c>
      <c r="J3773" s="59" t="s">
        <v>18516</v>
      </c>
      <c r="K3773" s="59" t="s">
        <v>29707</v>
      </c>
      <c r="L3773" s="59" t="s">
        <v>18516</v>
      </c>
      <c r="M3773" s="59" t="s">
        <v>18516</v>
      </c>
    </row>
    <row r="3774" spans="1:13" s="59" customFormat="1" ht="14.25">
      <c r="A3774" s="59" t="s">
        <v>34488</v>
      </c>
      <c r="B3774" s="59" t="s">
        <v>34489</v>
      </c>
      <c r="C3774" s="59" t="s">
        <v>29518</v>
      </c>
      <c r="D3774" s="59" t="s">
        <v>29519</v>
      </c>
      <c r="E3774" s="59" t="s">
        <v>18516</v>
      </c>
      <c r="F3774" s="59" t="s">
        <v>18516</v>
      </c>
      <c r="G3774" s="59" t="s">
        <v>18516</v>
      </c>
      <c r="H3774" s="59" t="s">
        <v>18516</v>
      </c>
      <c r="I3774" s="59" t="s">
        <v>18516</v>
      </c>
      <c r="J3774" s="59" t="s">
        <v>18516</v>
      </c>
      <c r="K3774" s="59" t="s">
        <v>29707</v>
      </c>
      <c r="L3774" s="59" t="s">
        <v>18516</v>
      </c>
      <c r="M3774" s="59" t="s">
        <v>18516</v>
      </c>
    </row>
    <row r="3775" spans="1:13" s="59" customFormat="1" ht="14.25">
      <c r="A3775" s="59" t="s">
        <v>34490</v>
      </c>
      <c r="B3775" s="59" t="s">
        <v>34491</v>
      </c>
      <c r="C3775" s="59" t="s">
        <v>29518</v>
      </c>
      <c r="D3775" s="59" t="s">
        <v>29519</v>
      </c>
      <c r="E3775" s="59" t="s">
        <v>18516</v>
      </c>
      <c r="F3775" s="59" t="s">
        <v>18516</v>
      </c>
      <c r="G3775" s="59" t="s">
        <v>18516</v>
      </c>
      <c r="H3775" s="59" t="s">
        <v>18516</v>
      </c>
      <c r="I3775" s="59" t="s">
        <v>18516</v>
      </c>
      <c r="J3775" s="59" t="s">
        <v>18516</v>
      </c>
      <c r="K3775" s="59" t="s">
        <v>29707</v>
      </c>
      <c r="L3775" s="59" t="s">
        <v>18516</v>
      </c>
      <c r="M3775" s="59" t="s">
        <v>18516</v>
      </c>
    </row>
    <row r="3776" spans="1:13" s="59" customFormat="1" ht="14.25">
      <c r="A3776" s="59" t="s">
        <v>34492</v>
      </c>
      <c r="B3776" s="59" t="s">
        <v>34493</v>
      </c>
      <c r="C3776" s="59" t="s">
        <v>29518</v>
      </c>
      <c r="D3776" s="59" t="s">
        <v>29519</v>
      </c>
      <c r="E3776" s="59" t="s">
        <v>18516</v>
      </c>
      <c r="F3776" s="59" t="s">
        <v>18516</v>
      </c>
      <c r="G3776" s="59" t="s">
        <v>18516</v>
      </c>
      <c r="H3776" s="59" t="s">
        <v>18516</v>
      </c>
      <c r="I3776" s="59" t="s">
        <v>18516</v>
      </c>
      <c r="J3776" s="59" t="s">
        <v>18516</v>
      </c>
      <c r="K3776" s="59" t="s">
        <v>29707</v>
      </c>
      <c r="L3776" s="59" t="s">
        <v>18516</v>
      </c>
      <c r="M3776" s="59" t="s">
        <v>18516</v>
      </c>
    </row>
    <row r="3777" spans="1:13" s="59" customFormat="1" ht="14.25">
      <c r="A3777" s="59" t="s">
        <v>34494</v>
      </c>
      <c r="B3777" s="59" t="s">
        <v>34495</v>
      </c>
      <c r="C3777" s="59" t="s">
        <v>29518</v>
      </c>
      <c r="D3777" s="59" t="s">
        <v>29519</v>
      </c>
      <c r="E3777" s="59" t="s">
        <v>18516</v>
      </c>
      <c r="F3777" s="59" t="s">
        <v>18516</v>
      </c>
      <c r="G3777" s="59" t="s">
        <v>18516</v>
      </c>
      <c r="H3777" s="59" t="s">
        <v>18516</v>
      </c>
      <c r="I3777" s="59" t="s">
        <v>18516</v>
      </c>
      <c r="J3777" s="59" t="s">
        <v>18516</v>
      </c>
      <c r="K3777" s="59" t="s">
        <v>29707</v>
      </c>
      <c r="L3777" s="59" t="s">
        <v>18516</v>
      </c>
      <c r="M3777" s="59" t="s">
        <v>18516</v>
      </c>
    </row>
    <row r="3778" spans="1:13" s="59" customFormat="1" ht="14.25">
      <c r="A3778" s="59" t="s">
        <v>34496</v>
      </c>
      <c r="B3778" s="59" t="s">
        <v>34497</v>
      </c>
      <c r="C3778" s="59" t="s">
        <v>29518</v>
      </c>
      <c r="D3778" s="59" t="s">
        <v>29519</v>
      </c>
      <c r="E3778" s="164">
        <v>105</v>
      </c>
      <c r="F3778" s="164">
        <v>105</v>
      </c>
      <c r="G3778" s="59" t="s">
        <v>18516</v>
      </c>
      <c r="H3778" s="59" t="s">
        <v>18516</v>
      </c>
      <c r="I3778" s="164">
        <v>28.75</v>
      </c>
      <c r="J3778" s="164">
        <v>133.75</v>
      </c>
      <c r="K3778" s="59">
        <v>107</v>
      </c>
      <c r="L3778" s="59" t="s">
        <v>29439</v>
      </c>
      <c r="M3778" s="59" t="s">
        <v>29459</v>
      </c>
    </row>
    <row r="3779" spans="1:13" s="59" customFormat="1" ht="14.25">
      <c r="A3779" s="59" t="s">
        <v>34498</v>
      </c>
      <c r="B3779" s="59" t="s">
        <v>34499</v>
      </c>
      <c r="C3779" s="59" t="s">
        <v>29518</v>
      </c>
      <c r="D3779" s="59" t="s">
        <v>29519</v>
      </c>
      <c r="E3779" s="164">
        <v>105</v>
      </c>
      <c r="F3779" s="164">
        <v>105</v>
      </c>
      <c r="G3779" s="59" t="s">
        <v>18516</v>
      </c>
      <c r="H3779" s="59" t="s">
        <v>18516</v>
      </c>
      <c r="I3779" s="164">
        <v>28.75</v>
      </c>
      <c r="J3779" s="164">
        <v>133.75</v>
      </c>
      <c r="K3779" s="59">
        <v>187</v>
      </c>
      <c r="L3779" s="59" t="s">
        <v>29439</v>
      </c>
      <c r="M3779" s="59" t="s">
        <v>29459</v>
      </c>
    </row>
    <row r="3780" spans="1:13" s="59" customFormat="1" ht="14.25">
      <c r="A3780" s="59" t="s">
        <v>13534</v>
      </c>
      <c r="B3780" s="59" t="s">
        <v>34500</v>
      </c>
      <c r="C3780" s="59" t="s">
        <v>30100</v>
      </c>
      <c r="D3780" s="59" t="s">
        <v>30101</v>
      </c>
      <c r="E3780" s="164">
        <v>149.99</v>
      </c>
      <c r="F3780" s="164">
        <v>135</v>
      </c>
      <c r="G3780" s="165">
        <v>0.9</v>
      </c>
      <c r="H3780" s="59" t="s">
        <v>30115</v>
      </c>
      <c r="I3780" s="164">
        <v>55.81</v>
      </c>
      <c r="J3780" s="164">
        <v>190.81</v>
      </c>
      <c r="K3780" s="59">
        <v>100</v>
      </c>
      <c r="L3780" s="59" t="s">
        <v>18516</v>
      </c>
      <c r="M3780" s="59" t="s">
        <v>18516</v>
      </c>
    </row>
    <row r="3781" spans="1:13" s="59" customFormat="1" ht="14.25">
      <c r="A3781" s="59" t="s">
        <v>13543</v>
      </c>
      <c r="B3781" s="59" t="s">
        <v>34501</v>
      </c>
      <c r="C3781" s="59" t="s">
        <v>30100</v>
      </c>
      <c r="D3781" s="59" t="s">
        <v>30101</v>
      </c>
      <c r="E3781" s="164">
        <v>169.99</v>
      </c>
      <c r="F3781" s="164">
        <v>129.99</v>
      </c>
      <c r="G3781" s="165">
        <v>0.76</v>
      </c>
      <c r="H3781" s="59" t="s">
        <v>29478</v>
      </c>
      <c r="I3781" s="164">
        <v>77.85</v>
      </c>
      <c r="J3781" s="164">
        <v>207.84</v>
      </c>
      <c r="K3781" s="59">
        <v>27</v>
      </c>
      <c r="L3781" s="59" t="s">
        <v>18516</v>
      </c>
      <c r="M3781" s="59" t="s">
        <v>18516</v>
      </c>
    </row>
    <row r="3782" spans="1:13" s="59" customFormat="1" ht="14.25">
      <c r="A3782" s="59" t="s">
        <v>13540</v>
      </c>
      <c r="B3782" s="59" t="s">
        <v>34124</v>
      </c>
      <c r="C3782" s="59" t="s">
        <v>30100</v>
      </c>
      <c r="D3782" s="59" t="s">
        <v>30101</v>
      </c>
      <c r="E3782" s="164">
        <v>149.99</v>
      </c>
      <c r="F3782" s="164">
        <v>119.99</v>
      </c>
      <c r="G3782" s="165">
        <v>0.79</v>
      </c>
      <c r="H3782" s="59" t="s">
        <v>29478</v>
      </c>
      <c r="I3782" s="164">
        <v>74.58</v>
      </c>
      <c r="J3782" s="164">
        <v>194.57</v>
      </c>
      <c r="K3782" s="59">
        <v>21</v>
      </c>
      <c r="L3782" s="59" t="s">
        <v>18516</v>
      </c>
      <c r="M3782" s="59" t="s">
        <v>18516</v>
      </c>
    </row>
    <row r="3783" spans="1:13" s="59" customFormat="1" ht="14.25">
      <c r="A3783" s="59" t="s">
        <v>13537</v>
      </c>
      <c r="B3783" s="59" t="s">
        <v>34502</v>
      </c>
      <c r="C3783" s="59" t="s">
        <v>30100</v>
      </c>
      <c r="D3783" s="59" t="s">
        <v>30101</v>
      </c>
      <c r="E3783" s="164">
        <v>129.99</v>
      </c>
      <c r="F3783" s="164">
        <v>109.99</v>
      </c>
      <c r="G3783" s="165">
        <v>0.84</v>
      </c>
      <c r="H3783" s="59" t="s">
        <v>29478</v>
      </c>
      <c r="I3783" s="164">
        <v>47.37</v>
      </c>
      <c r="J3783" s="164">
        <v>157.36</v>
      </c>
      <c r="K3783" s="59">
        <v>59</v>
      </c>
      <c r="L3783" s="59" t="s">
        <v>18516</v>
      </c>
      <c r="M3783" s="59" t="s">
        <v>18516</v>
      </c>
    </row>
    <row r="3784" spans="1:13" s="59" customFormat="1" ht="14.25">
      <c r="A3784" s="59" t="s">
        <v>26291</v>
      </c>
      <c r="B3784" s="59" t="s">
        <v>34503</v>
      </c>
      <c r="C3784" s="59" t="s">
        <v>30226</v>
      </c>
      <c r="D3784" s="59" t="s">
        <v>30227</v>
      </c>
      <c r="E3784" s="164">
        <v>309</v>
      </c>
      <c r="F3784" s="164">
        <v>120</v>
      </c>
      <c r="G3784" s="165">
        <v>0.38</v>
      </c>
      <c r="H3784" s="59" t="s">
        <v>18516</v>
      </c>
      <c r="I3784" s="164">
        <v>111.15</v>
      </c>
      <c r="J3784" s="164">
        <v>231.15</v>
      </c>
      <c r="K3784" s="59">
        <v>7</v>
      </c>
      <c r="L3784" s="59" t="s">
        <v>18516</v>
      </c>
      <c r="M3784" s="59" t="s">
        <v>18516</v>
      </c>
    </row>
    <row r="3785" spans="1:13" s="59" customFormat="1" ht="14.25">
      <c r="A3785" s="59" t="s">
        <v>26288</v>
      </c>
      <c r="B3785" s="59" t="s">
        <v>34504</v>
      </c>
      <c r="C3785" s="59" t="s">
        <v>30226</v>
      </c>
      <c r="D3785" s="59" t="s">
        <v>30227</v>
      </c>
      <c r="E3785" s="59" t="s">
        <v>18516</v>
      </c>
      <c r="F3785" s="59" t="s">
        <v>18516</v>
      </c>
      <c r="G3785" s="59" t="s">
        <v>18516</v>
      </c>
      <c r="H3785" s="59" t="s">
        <v>18516</v>
      </c>
      <c r="I3785" s="59" t="s">
        <v>18516</v>
      </c>
      <c r="J3785" s="59" t="s">
        <v>18516</v>
      </c>
      <c r="K3785" s="59" t="s">
        <v>29707</v>
      </c>
      <c r="L3785" s="59" t="s">
        <v>18516</v>
      </c>
      <c r="M3785" s="59" t="s">
        <v>18516</v>
      </c>
    </row>
    <row r="3786" spans="1:13" s="59" customFormat="1" ht="14.25">
      <c r="A3786" s="59" t="s">
        <v>26285</v>
      </c>
      <c r="B3786" s="59" t="s">
        <v>34505</v>
      </c>
      <c r="C3786" s="59" t="s">
        <v>30226</v>
      </c>
      <c r="D3786" s="59" t="s">
        <v>30227</v>
      </c>
      <c r="E3786" s="59" t="s">
        <v>18516</v>
      </c>
      <c r="F3786" s="59" t="s">
        <v>18516</v>
      </c>
      <c r="G3786" s="59" t="s">
        <v>18516</v>
      </c>
      <c r="H3786" s="59" t="s">
        <v>18516</v>
      </c>
      <c r="I3786" s="59" t="s">
        <v>18516</v>
      </c>
      <c r="J3786" s="59" t="s">
        <v>18516</v>
      </c>
      <c r="K3786" s="59" t="s">
        <v>29707</v>
      </c>
      <c r="L3786" s="59" t="s">
        <v>18516</v>
      </c>
      <c r="M3786" s="59" t="s">
        <v>18516</v>
      </c>
    </row>
    <row r="3787" spans="1:13" s="59" customFormat="1" ht="14.25">
      <c r="A3787" s="59" t="s">
        <v>26282</v>
      </c>
      <c r="B3787" s="59" t="s">
        <v>34506</v>
      </c>
      <c r="C3787" s="59" t="s">
        <v>30226</v>
      </c>
      <c r="D3787" s="59" t="s">
        <v>30227</v>
      </c>
      <c r="E3787" s="59" t="s">
        <v>18516</v>
      </c>
      <c r="F3787" s="59" t="s">
        <v>18516</v>
      </c>
      <c r="G3787" s="59" t="s">
        <v>18516</v>
      </c>
      <c r="H3787" s="59" t="s">
        <v>18516</v>
      </c>
      <c r="I3787" s="59" t="s">
        <v>18516</v>
      </c>
      <c r="J3787" s="59" t="s">
        <v>18516</v>
      </c>
      <c r="K3787" s="59" t="s">
        <v>29707</v>
      </c>
      <c r="L3787" s="59" t="s">
        <v>18516</v>
      </c>
      <c r="M3787" s="59" t="s">
        <v>18516</v>
      </c>
    </row>
    <row r="3788" spans="1:13" s="59" customFormat="1" ht="14.25">
      <c r="A3788" s="59" t="s">
        <v>15578</v>
      </c>
      <c r="B3788" s="59" t="s">
        <v>34507</v>
      </c>
      <c r="C3788" s="59" t="s">
        <v>29509</v>
      </c>
      <c r="D3788" s="59" t="s">
        <v>29510</v>
      </c>
      <c r="E3788" s="59" t="s">
        <v>18516</v>
      </c>
      <c r="F3788" s="59" t="s">
        <v>18516</v>
      </c>
      <c r="G3788" s="59" t="s">
        <v>18516</v>
      </c>
      <c r="H3788" s="59" t="s">
        <v>18516</v>
      </c>
      <c r="I3788" s="59" t="s">
        <v>18516</v>
      </c>
      <c r="J3788" s="59" t="s">
        <v>18516</v>
      </c>
      <c r="K3788" s="59" t="s">
        <v>29707</v>
      </c>
      <c r="L3788" s="59" t="s">
        <v>18516</v>
      </c>
      <c r="M3788" s="59" t="s">
        <v>18516</v>
      </c>
    </row>
    <row r="3789" spans="1:13" s="59" customFormat="1" ht="14.25">
      <c r="A3789" s="59" t="s">
        <v>15575</v>
      </c>
      <c r="B3789" s="59" t="s">
        <v>34508</v>
      </c>
      <c r="C3789" s="59" t="s">
        <v>29509</v>
      </c>
      <c r="D3789" s="59" t="s">
        <v>29510</v>
      </c>
      <c r="E3789" s="59" t="s">
        <v>18516</v>
      </c>
      <c r="F3789" s="59" t="s">
        <v>18516</v>
      </c>
      <c r="G3789" s="59" t="s">
        <v>18516</v>
      </c>
      <c r="H3789" s="59" t="s">
        <v>18516</v>
      </c>
      <c r="I3789" s="59" t="s">
        <v>18516</v>
      </c>
      <c r="J3789" s="59" t="s">
        <v>18516</v>
      </c>
      <c r="K3789" s="59" t="s">
        <v>29707</v>
      </c>
      <c r="L3789" s="59" t="s">
        <v>18516</v>
      </c>
      <c r="M3789" s="59" t="s">
        <v>18516</v>
      </c>
    </row>
    <row r="3790" spans="1:13" s="59" customFormat="1" ht="14.25">
      <c r="A3790" s="59" t="s">
        <v>15572</v>
      </c>
      <c r="B3790" s="59" t="s">
        <v>34509</v>
      </c>
      <c r="C3790" s="59" t="s">
        <v>29509</v>
      </c>
      <c r="D3790" s="59" t="s">
        <v>29510</v>
      </c>
      <c r="E3790" s="59" t="s">
        <v>18516</v>
      </c>
      <c r="F3790" s="59" t="s">
        <v>18516</v>
      </c>
      <c r="G3790" s="59" t="s">
        <v>18516</v>
      </c>
      <c r="H3790" s="59" t="s">
        <v>18516</v>
      </c>
      <c r="I3790" s="59" t="s">
        <v>18516</v>
      </c>
      <c r="J3790" s="59" t="s">
        <v>18516</v>
      </c>
      <c r="K3790" s="59" t="s">
        <v>29707</v>
      </c>
      <c r="L3790" s="59" t="s">
        <v>18516</v>
      </c>
      <c r="M3790" s="59" t="s">
        <v>18516</v>
      </c>
    </row>
    <row r="3791" spans="1:13" s="59" customFormat="1" ht="14.25">
      <c r="A3791" s="59" t="s">
        <v>15569</v>
      </c>
      <c r="B3791" s="59" t="s">
        <v>34510</v>
      </c>
      <c r="C3791" s="59" t="s">
        <v>29509</v>
      </c>
      <c r="D3791" s="59" t="s">
        <v>29510</v>
      </c>
      <c r="E3791" s="59" t="s">
        <v>18516</v>
      </c>
      <c r="F3791" s="59" t="s">
        <v>18516</v>
      </c>
      <c r="G3791" s="59" t="s">
        <v>18516</v>
      </c>
      <c r="H3791" s="59" t="s">
        <v>18516</v>
      </c>
      <c r="I3791" s="59" t="s">
        <v>18516</v>
      </c>
      <c r="J3791" s="59" t="s">
        <v>18516</v>
      </c>
      <c r="K3791" s="59" t="s">
        <v>29707</v>
      </c>
      <c r="L3791" s="59" t="s">
        <v>18516</v>
      </c>
      <c r="M3791" s="59" t="s">
        <v>18516</v>
      </c>
    </row>
    <row r="3792" spans="1:13" s="59" customFormat="1" ht="14.25">
      <c r="A3792" s="59" t="s">
        <v>15566</v>
      </c>
      <c r="B3792" s="59" t="s">
        <v>34511</v>
      </c>
      <c r="C3792" s="59" t="s">
        <v>29509</v>
      </c>
      <c r="D3792" s="59" t="s">
        <v>29510</v>
      </c>
      <c r="E3792" s="59" t="s">
        <v>18516</v>
      </c>
      <c r="F3792" s="59" t="s">
        <v>18516</v>
      </c>
      <c r="G3792" s="59" t="s">
        <v>18516</v>
      </c>
      <c r="H3792" s="59" t="s">
        <v>18516</v>
      </c>
      <c r="I3792" s="59" t="s">
        <v>18516</v>
      </c>
      <c r="J3792" s="59" t="s">
        <v>18516</v>
      </c>
      <c r="K3792" s="59" t="s">
        <v>29707</v>
      </c>
      <c r="L3792" s="59" t="s">
        <v>18516</v>
      </c>
      <c r="M3792" s="59" t="s">
        <v>18516</v>
      </c>
    </row>
    <row r="3793" spans="1:13" s="59" customFormat="1" ht="14.25">
      <c r="A3793" s="59" t="s">
        <v>13528</v>
      </c>
      <c r="B3793" s="59" t="s">
        <v>34512</v>
      </c>
      <c r="C3793" s="59" t="s">
        <v>30100</v>
      </c>
      <c r="D3793" s="59" t="s">
        <v>30101</v>
      </c>
      <c r="E3793" s="164">
        <v>139.99</v>
      </c>
      <c r="F3793" s="164">
        <v>126</v>
      </c>
      <c r="G3793" s="165">
        <v>0.9</v>
      </c>
      <c r="H3793" s="59" t="s">
        <v>30115</v>
      </c>
      <c r="I3793" s="164">
        <v>56.18</v>
      </c>
      <c r="J3793" s="164">
        <v>182.18</v>
      </c>
      <c r="K3793" s="59">
        <v>25</v>
      </c>
      <c r="L3793" s="59" t="s">
        <v>18516</v>
      </c>
      <c r="M3793" s="59" t="s">
        <v>18516</v>
      </c>
    </row>
    <row r="3794" spans="1:13" s="59" customFormat="1" ht="14.25">
      <c r="A3794" s="59" t="s">
        <v>13522</v>
      </c>
      <c r="B3794" s="59" t="s">
        <v>34513</v>
      </c>
      <c r="C3794" s="59" t="s">
        <v>30100</v>
      </c>
      <c r="D3794" s="59" t="s">
        <v>30101</v>
      </c>
      <c r="E3794" s="164">
        <v>149.99</v>
      </c>
      <c r="F3794" s="164">
        <v>129.99</v>
      </c>
      <c r="G3794" s="165">
        <v>0.86</v>
      </c>
      <c r="H3794" s="59" t="s">
        <v>29478</v>
      </c>
      <c r="I3794" s="164">
        <v>55.81</v>
      </c>
      <c r="J3794" s="164">
        <v>185.8</v>
      </c>
      <c r="K3794" s="59">
        <v>19</v>
      </c>
      <c r="L3794" s="59" t="s">
        <v>18516</v>
      </c>
      <c r="M3794" s="59" t="s">
        <v>18516</v>
      </c>
    </row>
    <row r="3795" spans="1:13" s="59" customFormat="1" ht="14.25">
      <c r="A3795" s="59" t="s">
        <v>13519</v>
      </c>
      <c r="B3795" s="59" t="s">
        <v>34514</v>
      </c>
      <c r="C3795" s="59" t="s">
        <v>30100</v>
      </c>
      <c r="D3795" s="59" t="s">
        <v>30101</v>
      </c>
      <c r="E3795" s="164">
        <v>143.99</v>
      </c>
      <c r="F3795" s="164">
        <v>129.6</v>
      </c>
      <c r="G3795" s="165">
        <v>0.9</v>
      </c>
      <c r="H3795" s="59" t="s">
        <v>30115</v>
      </c>
      <c r="I3795" s="164">
        <v>55.35</v>
      </c>
      <c r="J3795" s="164">
        <v>184.95</v>
      </c>
      <c r="K3795" s="59">
        <v>234</v>
      </c>
      <c r="L3795" s="59" t="s">
        <v>18516</v>
      </c>
      <c r="M3795" s="59" t="s">
        <v>18516</v>
      </c>
    </row>
    <row r="3796" spans="1:13" s="59" customFormat="1" ht="14.25">
      <c r="A3796" s="59" t="s">
        <v>13516</v>
      </c>
      <c r="B3796" s="59" t="s">
        <v>34515</v>
      </c>
      <c r="C3796" s="59" t="s">
        <v>30100</v>
      </c>
      <c r="D3796" s="59" t="s">
        <v>30101</v>
      </c>
      <c r="E3796" s="164">
        <v>129.99</v>
      </c>
      <c r="F3796" s="164">
        <v>109.99</v>
      </c>
      <c r="G3796" s="165">
        <v>0.84</v>
      </c>
      <c r="H3796" s="59" t="s">
        <v>29478</v>
      </c>
      <c r="I3796" s="164">
        <v>48.75</v>
      </c>
      <c r="J3796" s="164">
        <v>158.74</v>
      </c>
      <c r="K3796" s="59">
        <v>33</v>
      </c>
      <c r="L3796" s="59" t="s">
        <v>18516</v>
      </c>
      <c r="M3796" s="59" t="s">
        <v>18516</v>
      </c>
    </row>
    <row r="3797" spans="1:13" s="59" customFormat="1" ht="14.25">
      <c r="A3797" s="59" t="s">
        <v>13531</v>
      </c>
      <c r="B3797" s="59" t="s">
        <v>34516</v>
      </c>
      <c r="C3797" s="59" t="s">
        <v>30100</v>
      </c>
      <c r="D3797" s="59" t="s">
        <v>30101</v>
      </c>
      <c r="E3797" s="164">
        <v>129.99</v>
      </c>
      <c r="F3797" s="164">
        <v>109.99</v>
      </c>
      <c r="G3797" s="165">
        <v>0.84</v>
      </c>
      <c r="H3797" s="59" t="s">
        <v>29478</v>
      </c>
      <c r="I3797" s="164">
        <v>48.75</v>
      </c>
      <c r="J3797" s="164">
        <v>158.74</v>
      </c>
      <c r="K3797" s="59">
        <v>53</v>
      </c>
      <c r="L3797" s="59" t="s">
        <v>18516</v>
      </c>
      <c r="M3797" s="59" t="s">
        <v>18516</v>
      </c>
    </row>
    <row r="3798" spans="1:13" s="59" customFormat="1" ht="14.25">
      <c r="A3798" s="59" t="s">
        <v>13525</v>
      </c>
      <c r="B3798" s="59" t="s">
        <v>34517</v>
      </c>
      <c r="C3798" s="59" t="s">
        <v>30100</v>
      </c>
      <c r="D3798" s="59" t="s">
        <v>30101</v>
      </c>
      <c r="E3798" s="164">
        <v>129.99</v>
      </c>
      <c r="F3798" s="164">
        <v>109.99</v>
      </c>
      <c r="G3798" s="165">
        <v>0.84</v>
      </c>
      <c r="H3798" s="59" t="s">
        <v>29478</v>
      </c>
      <c r="I3798" s="164">
        <v>48.75</v>
      </c>
      <c r="J3798" s="164">
        <v>158.74</v>
      </c>
      <c r="K3798" s="59">
        <v>35</v>
      </c>
      <c r="L3798" s="59" t="s">
        <v>18516</v>
      </c>
      <c r="M3798" s="59" t="s">
        <v>18516</v>
      </c>
    </row>
    <row r="3799" spans="1:13" s="59" customFormat="1" ht="14.25">
      <c r="A3799" s="59" t="s">
        <v>15405</v>
      </c>
      <c r="B3799" s="59" t="s">
        <v>34518</v>
      </c>
      <c r="C3799" s="59" t="s">
        <v>31931</v>
      </c>
      <c r="D3799" s="59" t="s">
        <v>31932</v>
      </c>
      <c r="E3799" s="59" t="s">
        <v>18516</v>
      </c>
      <c r="F3799" s="59" t="s">
        <v>18516</v>
      </c>
      <c r="G3799" s="59" t="s">
        <v>18516</v>
      </c>
      <c r="H3799" s="59" t="s">
        <v>18516</v>
      </c>
      <c r="I3799" s="59" t="s">
        <v>18516</v>
      </c>
      <c r="J3799" s="59" t="s">
        <v>18516</v>
      </c>
      <c r="K3799" s="59" t="s">
        <v>29707</v>
      </c>
      <c r="L3799" s="59" t="s">
        <v>18516</v>
      </c>
      <c r="M3799" s="59" t="s">
        <v>18516</v>
      </c>
    </row>
    <row r="3800" spans="1:13" s="59" customFormat="1" ht="14.25">
      <c r="A3800" s="59" t="s">
        <v>15408</v>
      </c>
      <c r="B3800" s="59" t="s">
        <v>34519</v>
      </c>
      <c r="C3800" s="59" t="s">
        <v>31931</v>
      </c>
      <c r="D3800" s="59" t="s">
        <v>31932</v>
      </c>
      <c r="E3800" s="59" t="s">
        <v>18516</v>
      </c>
      <c r="F3800" s="59" t="s">
        <v>18516</v>
      </c>
      <c r="G3800" s="59" t="s">
        <v>18516</v>
      </c>
      <c r="H3800" s="59" t="s">
        <v>18516</v>
      </c>
      <c r="I3800" s="59" t="s">
        <v>18516</v>
      </c>
      <c r="J3800" s="59" t="s">
        <v>18516</v>
      </c>
      <c r="K3800" s="59" t="s">
        <v>29707</v>
      </c>
      <c r="L3800" s="59" t="s">
        <v>18516</v>
      </c>
      <c r="M3800" s="59" t="s">
        <v>18516</v>
      </c>
    </row>
    <row r="3801" spans="1:13" s="59" customFormat="1" ht="14.25">
      <c r="A3801" s="59" t="s">
        <v>7481</v>
      </c>
      <c r="B3801" s="59" t="s">
        <v>34520</v>
      </c>
      <c r="C3801" s="59" t="s">
        <v>29501</v>
      </c>
      <c r="D3801" s="59" t="s">
        <v>29502</v>
      </c>
      <c r="E3801" s="164">
        <v>150</v>
      </c>
      <c r="F3801" s="164">
        <v>150</v>
      </c>
      <c r="G3801" s="59" t="s">
        <v>18516</v>
      </c>
      <c r="H3801" s="59" t="s">
        <v>18516</v>
      </c>
      <c r="I3801" s="164">
        <v>75.37</v>
      </c>
      <c r="J3801" s="164">
        <v>225.37</v>
      </c>
      <c r="K3801" s="59">
        <v>108</v>
      </c>
      <c r="L3801" s="59" t="s">
        <v>18516</v>
      </c>
      <c r="M3801" s="59" t="s">
        <v>18516</v>
      </c>
    </row>
    <row r="3802" spans="1:13" s="59" customFormat="1" ht="14.25">
      <c r="A3802" s="59" t="s">
        <v>7446</v>
      </c>
      <c r="B3802" s="59" t="s">
        <v>34521</v>
      </c>
      <c r="C3802" s="59" t="s">
        <v>31271</v>
      </c>
      <c r="D3802" s="59" t="s">
        <v>31272</v>
      </c>
      <c r="E3802" s="59" t="s">
        <v>18516</v>
      </c>
      <c r="F3802" s="59" t="s">
        <v>18516</v>
      </c>
      <c r="G3802" s="59" t="s">
        <v>18516</v>
      </c>
      <c r="H3802" s="59" t="s">
        <v>18516</v>
      </c>
      <c r="I3802" s="59" t="s">
        <v>18516</v>
      </c>
      <c r="J3802" s="59" t="s">
        <v>18516</v>
      </c>
      <c r="K3802" s="59" t="s">
        <v>29707</v>
      </c>
      <c r="L3802" s="59" t="s">
        <v>18516</v>
      </c>
      <c r="M3802" s="59" t="s">
        <v>18516</v>
      </c>
    </row>
    <row r="3803" spans="1:13" s="59" customFormat="1" ht="14.25">
      <c r="A3803" s="59" t="s">
        <v>34522</v>
      </c>
      <c r="B3803" s="59" t="s">
        <v>34523</v>
      </c>
      <c r="C3803" s="59" t="s">
        <v>29501</v>
      </c>
      <c r="D3803" s="59" t="s">
        <v>29502</v>
      </c>
      <c r="E3803" s="59" t="s">
        <v>18516</v>
      </c>
      <c r="F3803" s="59" t="s">
        <v>18516</v>
      </c>
      <c r="G3803" s="59" t="s">
        <v>18516</v>
      </c>
      <c r="H3803" s="59" t="s">
        <v>18516</v>
      </c>
      <c r="I3803" s="59" t="s">
        <v>18516</v>
      </c>
      <c r="J3803" s="59" t="s">
        <v>18516</v>
      </c>
      <c r="K3803" s="59" t="s">
        <v>29707</v>
      </c>
      <c r="L3803" s="59" t="s">
        <v>18516</v>
      </c>
      <c r="M3803" s="59" t="s">
        <v>18516</v>
      </c>
    </row>
    <row r="3804" spans="1:13" s="59" customFormat="1" ht="14.25">
      <c r="A3804" s="59" t="s">
        <v>16785</v>
      </c>
      <c r="B3804" s="59" t="s">
        <v>34524</v>
      </c>
      <c r="C3804" s="59" t="s">
        <v>29414</v>
      </c>
      <c r="D3804" s="59" t="s">
        <v>29415</v>
      </c>
      <c r="E3804" s="59" t="s">
        <v>18516</v>
      </c>
      <c r="F3804" s="59" t="s">
        <v>18516</v>
      </c>
      <c r="G3804" s="59" t="s">
        <v>18516</v>
      </c>
      <c r="H3804" s="59" t="s">
        <v>18516</v>
      </c>
      <c r="I3804" s="59" t="s">
        <v>18516</v>
      </c>
      <c r="J3804" s="59" t="s">
        <v>18516</v>
      </c>
      <c r="K3804" s="59" t="s">
        <v>29707</v>
      </c>
      <c r="L3804" s="59" t="s">
        <v>18516</v>
      </c>
      <c r="M3804" s="59" t="s">
        <v>18516</v>
      </c>
    </row>
    <row r="3805" spans="1:13" s="59" customFormat="1" ht="14.25">
      <c r="A3805" s="59" t="s">
        <v>16788</v>
      </c>
      <c r="B3805" s="59" t="s">
        <v>34525</v>
      </c>
      <c r="C3805" s="59" t="s">
        <v>29414</v>
      </c>
      <c r="D3805" s="59" t="s">
        <v>29415</v>
      </c>
      <c r="E3805" s="59" t="s">
        <v>18516</v>
      </c>
      <c r="F3805" s="59" t="s">
        <v>18516</v>
      </c>
      <c r="G3805" s="59" t="s">
        <v>18516</v>
      </c>
      <c r="H3805" s="59" t="s">
        <v>18516</v>
      </c>
      <c r="I3805" s="59" t="s">
        <v>18516</v>
      </c>
      <c r="J3805" s="59" t="s">
        <v>18516</v>
      </c>
      <c r="K3805" s="59" t="s">
        <v>29707</v>
      </c>
      <c r="L3805" s="59" t="s">
        <v>18516</v>
      </c>
      <c r="M3805" s="59" t="s">
        <v>18516</v>
      </c>
    </row>
    <row r="3806" spans="1:13" s="59" customFormat="1" ht="14.25">
      <c r="A3806" s="59" t="s">
        <v>34526</v>
      </c>
      <c r="B3806" s="59" t="s">
        <v>34527</v>
      </c>
      <c r="C3806" s="59" t="s">
        <v>29414</v>
      </c>
      <c r="D3806" s="59" t="s">
        <v>29415</v>
      </c>
      <c r="E3806" s="59" t="s">
        <v>18516</v>
      </c>
      <c r="F3806" s="59" t="s">
        <v>18516</v>
      </c>
      <c r="G3806" s="59" t="s">
        <v>18516</v>
      </c>
      <c r="H3806" s="59" t="s">
        <v>18516</v>
      </c>
      <c r="I3806" s="59" t="s">
        <v>18516</v>
      </c>
      <c r="J3806" s="59" t="s">
        <v>18516</v>
      </c>
      <c r="K3806" s="59" t="s">
        <v>29707</v>
      </c>
      <c r="L3806" s="59" t="s">
        <v>18516</v>
      </c>
      <c r="M3806" s="59" t="s">
        <v>18516</v>
      </c>
    </row>
    <row r="3807" spans="1:13" s="59" customFormat="1" ht="14.25">
      <c r="A3807" s="59" t="s">
        <v>26294</v>
      </c>
      <c r="B3807" s="59" t="s">
        <v>34528</v>
      </c>
      <c r="C3807" s="59" t="s">
        <v>29414</v>
      </c>
      <c r="D3807" s="59" t="s">
        <v>29415</v>
      </c>
      <c r="E3807" s="164">
        <v>395</v>
      </c>
      <c r="F3807" s="164">
        <v>345</v>
      </c>
      <c r="G3807" s="165">
        <v>0.87</v>
      </c>
      <c r="H3807" s="59" t="s">
        <v>18516</v>
      </c>
      <c r="I3807" s="164">
        <v>157.78</v>
      </c>
      <c r="J3807" s="164">
        <v>502.78</v>
      </c>
      <c r="K3807" s="59">
        <v>0</v>
      </c>
      <c r="L3807" s="59" t="s">
        <v>18516</v>
      </c>
      <c r="M3807" s="59" t="s">
        <v>18516</v>
      </c>
    </row>
    <row r="3808" spans="1:13" s="59" customFormat="1" ht="14.25">
      <c r="A3808" s="59" t="s">
        <v>34529</v>
      </c>
      <c r="B3808" s="59" t="s">
        <v>34530</v>
      </c>
      <c r="C3808" s="59" t="s">
        <v>29414</v>
      </c>
      <c r="D3808" s="59" t="s">
        <v>29415</v>
      </c>
      <c r="E3808" s="59" t="s">
        <v>18516</v>
      </c>
      <c r="F3808" s="59" t="s">
        <v>18516</v>
      </c>
      <c r="G3808" s="59" t="s">
        <v>18516</v>
      </c>
      <c r="H3808" s="59" t="s">
        <v>18516</v>
      </c>
      <c r="I3808" s="59" t="s">
        <v>18516</v>
      </c>
      <c r="J3808" s="59" t="s">
        <v>18516</v>
      </c>
      <c r="K3808" s="59" t="s">
        <v>29707</v>
      </c>
      <c r="L3808" s="59" t="s">
        <v>18516</v>
      </c>
      <c r="M3808" s="59" t="s">
        <v>18516</v>
      </c>
    </row>
    <row r="3809" spans="1:13" s="59" customFormat="1" ht="14.25">
      <c r="A3809" s="59" t="s">
        <v>34531</v>
      </c>
      <c r="B3809" s="59" t="s">
        <v>34532</v>
      </c>
      <c r="C3809" s="59" t="s">
        <v>29414</v>
      </c>
      <c r="D3809" s="59" t="s">
        <v>29415</v>
      </c>
      <c r="E3809" s="164">
        <v>304</v>
      </c>
      <c r="F3809" s="164">
        <v>260</v>
      </c>
      <c r="G3809" s="165">
        <v>0.85</v>
      </c>
      <c r="H3809" s="59" t="s">
        <v>18516</v>
      </c>
      <c r="I3809" s="164">
        <v>106.57</v>
      </c>
      <c r="J3809" s="164">
        <v>366.57</v>
      </c>
      <c r="K3809" s="59">
        <v>71</v>
      </c>
      <c r="L3809" s="59" t="s">
        <v>18516</v>
      </c>
      <c r="M3809" s="59" t="s">
        <v>18516</v>
      </c>
    </row>
    <row r="3810" spans="1:13" s="59" customFormat="1" ht="14.25">
      <c r="A3810" s="59" t="s">
        <v>34533</v>
      </c>
      <c r="B3810" s="59" t="s">
        <v>34534</v>
      </c>
      <c r="C3810" s="59" t="s">
        <v>29414</v>
      </c>
      <c r="D3810" s="59" t="s">
        <v>29415</v>
      </c>
      <c r="E3810" s="164">
        <v>304</v>
      </c>
      <c r="F3810" s="164">
        <v>260</v>
      </c>
      <c r="G3810" s="165">
        <v>0.85</v>
      </c>
      <c r="H3810" s="59" t="s">
        <v>18516</v>
      </c>
      <c r="I3810" s="164">
        <v>106.57</v>
      </c>
      <c r="J3810" s="164">
        <v>366.57</v>
      </c>
      <c r="K3810" s="59">
        <v>0</v>
      </c>
      <c r="L3810" s="59" t="s">
        <v>18516</v>
      </c>
      <c r="M3810" s="59" t="s">
        <v>18516</v>
      </c>
    </row>
    <row r="3811" spans="1:13" s="59" customFormat="1" ht="14.25">
      <c r="A3811" s="59" t="s">
        <v>13510</v>
      </c>
      <c r="B3811" s="59" t="s">
        <v>34535</v>
      </c>
      <c r="C3811" s="59" t="s">
        <v>31849</v>
      </c>
      <c r="D3811" s="59" t="s">
        <v>31850</v>
      </c>
      <c r="E3811" s="59" t="s">
        <v>18516</v>
      </c>
      <c r="F3811" s="59" t="s">
        <v>18516</v>
      </c>
      <c r="G3811" s="59" t="s">
        <v>18516</v>
      </c>
      <c r="H3811" s="59" t="s">
        <v>18516</v>
      </c>
      <c r="I3811" s="59" t="s">
        <v>18516</v>
      </c>
      <c r="J3811" s="59" t="s">
        <v>18516</v>
      </c>
      <c r="K3811" s="59" t="s">
        <v>29707</v>
      </c>
      <c r="L3811" s="59" t="s">
        <v>18516</v>
      </c>
      <c r="M3811" s="59" t="s">
        <v>18516</v>
      </c>
    </row>
    <row r="3812" spans="1:13" s="59" customFormat="1" ht="14.25">
      <c r="A3812" s="59" t="s">
        <v>13513</v>
      </c>
      <c r="B3812" s="59" t="s">
        <v>34536</v>
      </c>
      <c r="C3812" s="59" t="s">
        <v>34537</v>
      </c>
      <c r="D3812" s="59" t="s">
        <v>34538</v>
      </c>
      <c r="E3812" s="59" t="s">
        <v>18516</v>
      </c>
      <c r="F3812" s="59" t="s">
        <v>18516</v>
      </c>
      <c r="G3812" s="59" t="s">
        <v>18516</v>
      </c>
      <c r="H3812" s="59" t="s">
        <v>18516</v>
      </c>
      <c r="I3812" s="59" t="s">
        <v>18516</v>
      </c>
      <c r="J3812" s="59" t="s">
        <v>18516</v>
      </c>
      <c r="K3812" s="59" t="s">
        <v>29707</v>
      </c>
      <c r="L3812" s="59" t="s">
        <v>18516</v>
      </c>
      <c r="M3812" s="59" t="s">
        <v>18516</v>
      </c>
    </row>
    <row r="3813" spans="1:13" s="59" customFormat="1" ht="14.25">
      <c r="A3813" s="59" t="s">
        <v>13507</v>
      </c>
      <c r="B3813" s="59" t="s">
        <v>34539</v>
      </c>
      <c r="C3813" s="59" t="s">
        <v>34537</v>
      </c>
      <c r="D3813" s="59" t="s">
        <v>34538</v>
      </c>
      <c r="E3813" s="59" t="s">
        <v>18516</v>
      </c>
      <c r="F3813" s="59" t="s">
        <v>18516</v>
      </c>
      <c r="G3813" s="59" t="s">
        <v>18516</v>
      </c>
      <c r="H3813" s="59" t="s">
        <v>18516</v>
      </c>
      <c r="I3813" s="59" t="s">
        <v>18516</v>
      </c>
      <c r="J3813" s="59" t="s">
        <v>18516</v>
      </c>
      <c r="K3813" s="59" t="s">
        <v>29707</v>
      </c>
      <c r="L3813" s="59" t="s">
        <v>18516</v>
      </c>
      <c r="M3813" s="59" t="s">
        <v>18516</v>
      </c>
    </row>
    <row r="3814" spans="1:13" s="59" customFormat="1" ht="14.25">
      <c r="A3814" s="59" t="s">
        <v>13504</v>
      </c>
      <c r="B3814" s="59" t="s">
        <v>34540</v>
      </c>
      <c r="C3814" s="59" t="s">
        <v>34541</v>
      </c>
      <c r="D3814" s="59" t="s">
        <v>34542</v>
      </c>
      <c r="E3814" s="59" t="s">
        <v>18516</v>
      </c>
      <c r="F3814" s="59" t="s">
        <v>18516</v>
      </c>
      <c r="G3814" s="59" t="s">
        <v>18516</v>
      </c>
      <c r="H3814" s="59" t="s">
        <v>18516</v>
      </c>
      <c r="I3814" s="59" t="s">
        <v>18516</v>
      </c>
      <c r="J3814" s="59" t="s">
        <v>18516</v>
      </c>
      <c r="K3814" s="59" t="s">
        <v>29707</v>
      </c>
      <c r="L3814" s="59" t="s">
        <v>18516</v>
      </c>
      <c r="M3814" s="59" t="s">
        <v>18516</v>
      </c>
    </row>
    <row r="3815" spans="1:13" s="59" customFormat="1" ht="14.25">
      <c r="A3815" s="59" t="s">
        <v>34543</v>
      </c>
      <c r="B3815" s="59" t="s">
        <v>34544</v>
      </c>
      <c r="C3815" s="59" t="s">
        <v>29506</v>
      </c>
      <c r="D3815" s="59" t="s">
        <v>29507</v>
      </c>
      <c r="E3815" s="164">
        <v>138</v>
      </c>
      <c r="F3815" s="164">
        <v>104</v>
      </c>
      <c r="G3815" s="165">
        <v>0.75</v>
      </c>
      <c r="H3815" s="59" t="s">
        <v>18516</v>
      </c>
      <c r="I3815" s="164">
        <v>38.41</v>
      </c>
      <c r="J3815" s="164">
        <v>142.41</v>
      </c>
      <c r="K3815" s="59">
        <v>488</v>
      </c>
      <c r="L3815" s="59" t="s">
        <v>18516</v>
      </c>
      <c r="M3815" s="59" t="s">
        <v>18516</v>
      </c>
    </row>
    <row r="3816" spans="1:13" s="59" customFormat="1" ht="14.25">
      <c r="A3816" s="59" t="s">
        <v>13498</v>
      </c>
      <c r="B3816" s="59" t="s">
        <v>34545</v>
      </c>
      <c r="C3816" s="59" t="s">
        <v>29518</v>
      </c>
      <c r="D3816" s="59" t="s">
        <v>29519</v>
      </c>
      <c r="E3816" s="164">
        <v>142</v>
      </c>
      <c r="F3816" s="164">
        <v>105</v>
      </c>
      <c r="G3816" s="165">
        <v>0.73</v>
      </c>
      <c r="H3816" s="59" t="s">
        <v>18516</v>
      </c>
      <c r="I3816" s="164">
        <v>39.26</v>
      </c>
      <c r="J3816" s="164">
        <v>144.26</v>
      </c>
      <c r="K3816" s="59">
        <v>0</v>
      </c>
      <c r="L3816" s="59" t="s">
        <v>29410</v>
      </c>
      <c r="M3816" s="59" t="s">
        <v>30529</v>
      </c>
    </row>
    <row r="3817" spans="1:13" s="59" customFormat="1" ht="14.25">
      <c r="A3817" s="59" t="s">
        <v>13501</v>
      </c>
      <c r="B3817" s="59" t="s">
        <v>34546</v>
      </c>
      <c r="C3817" s="59" t="s">
        <v>29518</v>
      </c>
      <c r="D3817" s="59" t="s">
        <v>29519</v>
      </c>
      <c r="E3817" s="164">
        <v>139</v>
      </c>
      <c r="F3817" s="164">
        <v>95</v>
      </c>
      <c r="G3817" s="165">
        <v>0.68</v>
      </c>
      <c r="H3817" s="59" t="s">
        <v>18516</v>
      </c>
      <c r="I3817" s="164">
        <v>38.13</v>
      </c>
      <c r="J3817" s="164">
        <v>133.13</v>
      </c>
      <c r="K3817" s="59">
        <v>0</v>
      </c>
      <c r="L3817" s="59" t="s">
        <v>29410</v>
      </c>
      <c r="M3817" s="59" t="s">
        <v>30529</v>
      </c>
    </row>
    <row r="3818" spans="1:13" s="59" customFormat="1" ht="14.25">
      <c r="A3818" s="59" t="s">
        <v>15091</v>
      </c>
      <c r="B3818" s="59" t="s">
        <v>34547</v>
      </c>
      <c r="C3818" s="59" t="s">
        <v>29881</v>
      </c>
      <c r="D3818" s="59" t="s">
        <v>29882</v>
      </c>
      <c r="E3818" s="164">
        <v>240</v>
      </c>
      <c r="F3818" s="164">
        <v>240</v>
      </c>
      <c r="G3818" s="59" t="s">
        <v>18516</v>
      </c>
      <c r="H3818" s="59" t="s">
        <v>18516</v>
      </c>
      <c r="I3818" s="164">
        <v>100.4</v>
      </c>
      <c r="J3818" s="164">
        <v>340.4</v>
      </c>
      <c r="K3818" s="59">
        <v>0</v>
      </c>
      <c r="L3818" s="59" t="s">
        <v>18516</v>
      </c>
      <c r="M3818" s="59" t="s">
        <v>18516</v>
      </c>
    </row>
    <row r="3819" spans="1:13" s="59" customFormat="1" ht="14.25">
      <c r="A3819" s="59" t="s">
        <v>26273</v>
      </c>
      <c r="B3819" s="59" t="s">
        <v>34548</v>
      </c>
      <c r="C3819" s="59" t="s">
        <v>33244</v>
      </c>
      <c r="D3819" s="59" t="s">
        <v>33245</v>
      </c>
      <c r="E3819" s="59" t="s">
        <v>18516</v>
      </c>
      <c r="F3819" s="59" t="s">
        <v>18516</v>
      </c>
      <c r="G3819" s="59" t="s">
        <v>18516</v>
      </c>
      <c r="H3819" s="59" t="s">
        <v>18516</v>
      </c>
      <c r="I3819" s="59" t="s">
        <v>18516</v>
      </c>
      <c r="J3819" s="59" t="s">
        <v>18516</v>
      </c>
      <c r="K3819" s="59" t="s">
        <v>29707</v>
      </c>
      <c r="L3819" s="59" t="s">
        <v>18516</v>
      </c>
      <c r="M3819" s="59" t="s">
        <v>18516</v>
      </c>
    </row>
    <row r="3820" spans="1:13" s="59" customFormat="1" ht="14.25">
      <c r="A3820" s="59" t="s">
        <v>26270</v>
      </c>
      <c r="B3820" s="59" t="s">
        <v>34549</v>
      </c>
      <c r="C3820" s="59" t="s">
        <v>33244</v>
      </c>
      <c r="D3820" s="59" t="s">
        <v>33245</v>
      </c>
      <c r="E3820" s="59" t="s">
        <v>18516</v>
      </c>
      <c r="F3820" s="59" t="s">
        <v>18516</v>
      </c>
      <c r="G3820" s="59" t="s">
        <v>18516</v>
      </c>
      <c r="H3820" s="59" t="s">
        <v>18516</v>
      </c>
      <c r="I3820" s="59" t="s">
        <v>18516</v>
      </c>
      <c r="J3820" s="59" t="s">
        <v>18516</v>
      </c>
      <c r="K3820" s="59" t="s">
        <v>29707</v>
      </c>
      <c r="L3820" s="59" t="s">
        <v>18516</v>
      </c>
      <c r="M3820" s="59" t="s">
        <v>18516</v>
      </c>
    </row>
    <row r="3821" spans="1:13" s="59" customFormat="1" ht="14.25">
      <c r="A3821" s="59" t="s">
        <v>15085</v>
      </c>
      <c r="B3821" s="59" t="s">
        <v>34550</v>
      </c>
      <c r="C3821" s="59" t="s">
        <v>29881</v>
      </c>
      <c r="D3821" s="59" t="s">
        <v>29882</v>
      </c>
      <c r="E3821" s="164">
        <v>360</v>
      </c>
      <c r="F3821" s="164">
        <v>343</v>
      </c>
      <c r="G3821" s="165">
        <v>0.95</v>
      </c>
      <c r="H3821" s="59" t="s">
        <v>18516</v>
      </c>
      <c r="I3821" s="164">
        <v>146.74</v>
      </c>
      <c r="J3821" s="164">
        <v>489.74</v>
      </c>
      <c r="K3821" s="59">
        <v>0</v>
      </c>
      <c r="L3821" s="59" t="s">
        <v>18516</v>
      </c>
      <c r="M3821" s="59" t="s">
        <v>18516</v>
      </c>
    </row>
    <row r="3822" spans="1:13" s="59" customFormat="1" ht="14.25">
      <c r="A3822" s="59" t="s">
        <v>15079</v>
      </c>
      <c r="B3822" s="59" t="s">
        <v>34551</v>
      </c>
      <c r="C3822" s="59" t="s">
        <v>29881</v>
      </c>
      <c r="D3822" s="59" t="s">
        <v>29882</v>
      </c>
      <c r="E3822" s="164">
        <v>265</v>
      </c>
      <c r="F3822" s="164">
        <v>265</v>
      </c>
      <c r="G3822" s="59" t="s">
        <v>18516</v>
      </c>
      <c r="H3822" s="59" t="s">
        <v>18516</v>
      </c>
      <c r="I3822" s="164">
        <v>100.4</v>
      </c>
      <c r="J3822" s="164">
        <v>365.4</v>
      </c>
      <c r="K3822" s="59">
        <v>34</v>
      </c>
      <c r="L3822" s="59" t="s">
        <v>18516</v>
      </c>
      <c r="M3822" s="59" t="s">
        <v>18516</v>
      </c>
    </row>
    <row r="3823" spans="1:13" s="59" customFormat="1" ht="14.25">
      <c r="A3823" s="59" t="s">
        <v>15094</v>
      </c>
      <c r="B3823" s="59" t="s">
        <v>34552</v>
      </c>
      <c r="C3823" s="59" t="s">
        <v>29881</v>
      </c>
      <c r="D3823" s="59" t="s">
        <v>29882</v>
      </c>
      <c r="E3823" s="164">
        <v>360</v>
      </c>
      <c r="F3823" s="164">
        <v>343</v>
      </c>
      <c r="G3823" s="165">
        <v>0.95</v>
      </c>
      <c r="H3823" s="59" t="s">
        <v>18516</v>
      </c>
      <c r="I3823" s="164">
        <v>146.74</v>
      </c>
      <c r="J3823" s="164">
        <v>489.74</v>
      </c>
      <c r="K3823" s="59">
        <v>0</v>
      </c>
      <c r="L3823" s="59" t="s">
        <v>18516</v>
      </c>
      <c r="M3823" s="59" t="s">
        <v>18516</v>
      </c>
    </row>
    <row r="3824" spans="1:13" s="59" customFormat="1" ht="14.25">
      <c r="A3824" s="59" t="s">
        <v>15402</v>
      </c>
      <c r="B3824" s="59" t="s">
        <v>34553</v>
      </c>
      <c r="C3824" s="59" t="s">
        <v>29881</v>
      </c>
      <c r="D3824" s="59" t="s">
        <v>29882</v>
      </c>
      <c r="E3824" s="59" t="s">
        <v>18516</v>
      </c>
      <c r="F3824" s="59" t="s">
        <v>18516</v>
      </c>
      <c r="G3824" s="59" t="s">
        <v>18516</v>
      </c>
      <c r="H3824" s="59" t="s">
        <v>18516</v>
      </c>
      <c r="I3824" s="59" t="s">
        <v>18516</v>
      </c>
      <c r="J3824" s="59" t="s">
        <v>18516</v>
      </c>
      <c r="K3824" s="59" t="s">
        <v>29707</v>
      </c>
      <c r="L3824" s="59" t="s">
        <v>18516</v>
      </c>
      <c r="M3824" s="59" t="s">
        <v>18516</v>
      </c>
    </row>
    <row r="3825" spans="1:13" s="59" customFormat="1" ht="14.25">
      <c r="A3825" s="59" t="s">
        <v>15399</v>
      </c>
      <c r="B3825" s="59" t="s">
        <v>34554</v>
      </c>
      <c r="C3825" s="59" t="s">
        <v>29881</v>
      </c>
      <c r="D3825" s="59" t="s">
        <v>29882</v>
      </c>
      <c r="E3825" s="59" t="s">
        <v>18516</v>
      </c>
      <c r="F3825" s="59" t="s">
        <v>18516</v>
      </c>
      <c r="G3825" s="59" t="s">
        <v>18516</v>
      </c>
      <c r="H3825" s="59" t="s">
        <v>18516</v>
      </c>
      <c r="I3825" s="59" t="s">
        <v>18516</v>
      </c>
      <c r="J3825" s="59" t="s">
        <v>18516</v>
      </c>
      <c r="K3825" s="59" t="s">
        <v>29707</v>
      </c>
      <c r="L3825" s="59" t="s">
        <v>18516</v>
      </c>
      <c r="M3825" s="59" t="s">
        <v>18516</v>
      </c>
    </row>
    <row r="3826" spans="1:13" s="59" customFormat="1" ht="14.25">
      <c r="A3826" s="59" t="s">
        <v>15396</v>
      </c>
      <c r="B3826" s="59" t="s">
        <v>34555</v>
      </c>
      <c r="C3826" s="59" t="s">
        <v>29881</v>
      </c>
      <c r="D3826" s="59" t="s">
        <v>29882</v>
      </c>
      <c r="E3826" s="59" t="s">
        <v>18516</v>
      </c>
      <c r="F3826" s="59" t="s">
        <v>18516</v>
      </c>
      <c r="G3826" s="59" t="s">
        <v>18516</v>
      </c>
      <c r="H3826" s="59" t="s">
        <v>18516</v>
      </c>
      <c r="I3826" s="59" t="s">
        <v>18516</v>
      </c>
      <c r="J3826" s="59" t="s">
        <v>18516</v>
      </c>
      <c r="K3826" s="59" t="s">
        <v>29707</v>
      </c>
      <c r="L3826" s="59" t="s">
        <v>18516</v>
      </c>
      <c r="M3826" s="59" t="s">
        <v>18516</v>
      </c>
    </row>
    <row r="3827" spans="1:13" s="59" customFormat="1" ht="14.25">
      <c r="A3827" s="59" t="s">
        <v>15393</v>
      </c>
      <c r="B3827" s="59" t="s">
        <v>34556</v>
      </c>
      <c r="C3827" s="59" t="s">
        <v>29881</v>
      </c>
      <c r="D3827" s="59" t="s">
        <v>29882</v>
      </c>
      <c r="E3827" s="59" t="s">
        <v>18516</v>
      </c>
      <c r="F3827" s="59" t="s">
        <v>18516</v>
      </c>
      <c r="G3827" s="59" t="s">
        <v>18516</v>
      </c>
      <c r="H3827" s="59" t="s">
        <v>18516</v>
      </c>
      <c r="I3827" s="59" t="s">
        <v>18516</v>
      </c>
      <c r="J3827" s="59" t="s">
        <v>18516</v>
      </c>
      <c r="K3827" s="59" t="s">
        <v>29707</v>
      </c>
      <c r="L3827" s="59" t="s">
        <v>18516</v>
      </c>
      <c r="M3827" s="59" t="s">
        <v>18516</v>
      </c>
    </row>
    <row r="3828" spans="1:13" s="59" customFormat="1" ht="14.25">
      <c r="A3828" s="59" t="s">
        <v>26585</v>
      </c>
      <c r="B3828" s="59" t="s">
        <v>34557</v>
      </c>
      <c r="C3828" s="59" t="s">
        <v>29518</v>
      </c>
      <c r="D3828" s="59" t="s">
        <v>29519</v>
      </c>
      <c r="E3828" s="164">
        <v>269</v>
      </c>
      <c r="F3828" s="164">
        <v>210</v>
      </c>
      <c r="G3828" s="165">
        <v>0.78</v>
      </c>
      <c r="H3828" s="59" t="s">
        <v>18516</v>
      </c>
      <c r="I3828" s="164">
        <v>92.73</v>
      </c>
      <c r="J3828" s="164">
        <v>302.73</v>
      </c>
      <c r="K3828" s="59">
        <v>51</v>
      </c>
      <c r="L3828" s="59" t="s">
        <v>18516</v>
      </c>
      <c r="M3828" s="59" t="s">
        <v>18516</v>
      </c>
    </row>
    <row r="3829" spans="1:13" s="59" customFormat="1" ht="14.25">
      <c r="A3829" s="59" t="s">
        <v>26588</v>
      </c>
      <c r="B3829" s="59" t="s">
        <v>34558</v>
      </c>
      <c r="C3829" s="59" t="s">
        <v>29518</v>
      </c>
      <c r="D3829" s="59" t="s">
        <v>29519</v>
      </c>
      <c r="E3829" s="164">
        <v>269</v>
      </c>
      <c r="F3829" s="164">
        <v>210</v>
      </c>
      <c r="G3829" s="165">
        <v>0.78</v>
      </c>
      <c r="H3829" s="59" t="s">
        <v>18516</v>
      </c>
      <c r="I3829" s="164">
        <v>92.73</v>
      </c>
      <c r="J3829" s="164">
        <v>302.73</v>
      </c>
      <c r="K3829" s="59">
        <v>66</v>
      </c>
      <c r="L3829" s="59" t="s">
        <v>18516</v>
      </c>
      <c r="M3829" s="59" t="s">
        <v>18516</v>
      </c>
    </row>
    <row r="3830" spans="1:13" s="59" customFormat="1" ht="14.25">
      <c r="A3830" s="59" t="s">
        <v>13208</v>
      </c>
      <c r="B3830" s="59" t="s">
        <v>34559</v>
      </c>
      <c r="C3830" s="59" t="s">
        <v>29414</v>
      </c>
      <c r="D3830" s="59" t="s">
        <v>29415</v>
      </c>
      <c r="E3830" s="164">
        <v>196</v>
      </c>
      <c r="F3830" s="164">
        <v>145</v>
      </c>
      <c r="G3830" s="165">
        <v>0.73</v>
      </c>
      <c r="H3830" s="59" t="s">
        <v>18516</v>
      </c>
      <c r="I3830" s="164">
        <v>44.35</v>
      </c>
      <c r="J3830" s="164">
        <v>189.35</v>
      </c>
      <c r="K3830" s="59">
        <v>200</v>
      </c>
      <c r="L3830" s="59" t="s">
        <v>18516</v>
      </c>
      <c r="M3830" s="59" t="s">
        <v>18516</v>
      </c>
    </row>
    <row r="3831" spans="1:13" s="59" customFormat="1" ht="14.25">
      <c r="A3831" s="59" t="s">
        <v>13205</v>
      </c>
      <c r="B3831" s="59" t="s">
        <v>34560</v>
      </c>
      <c r="C3831" s="59" t="s">
        <v>29414</v>
      </c>
      <c r="D3831" s="59" t="s">
        <v>29415</v>
      </c>
      <c r="E3831" s="164">
        <v>196</v>
      </c>
      <c r="F3831" s="164">
        <v>145</v>
      </c>
      <c r="G3831" s="165">
        <v>0.73</v>
      </c>
      <c r="H3831" s="59" t="s">
        <v>18516</v>
      </c>
      <c r="I3831" s="164">
        <v>44.35</v>
      </c>
      <c r="J3831" s="164">
        <v>189.35</v>
      </c>
      <c r="K3831" s="59">
        <v>185</v>
      </c>
      <c r="L3831" s="59" t="s">
        <v>18516</v>
      </c>
      <c r="M3831" s="59" t="s">
        <v>18516</v>
      </c>
    </row>
    <row r="3832" spans="1:13" s="59" customFormat="1" ht="14.25">
      <c r="A3832" s="59" t="s">
        <v>13202</v>
      </c>
      <c r="B3832" s="59" t="s">
        <v>34561</v>
      </c>
      <c r="C3832" s="59" t="s">
        <v>29414</v>
      </c>
      <c r="D3832" s="59" t="s">
        <v>29415</v>
      </c>
      <c r="E3832" s="164">
        <v>196</v>
      </c>
      <c r="F3832" s="164">
        <v>145</v>
      </c>
      <c r="G3832" s="165">
        <v>0.73</v>
      </c>
      <c r="H3832" s="59" t="s">
        <v>18516</v>
      </c>
      <c r="I3832" s="164">
        <v>44.35</v>
      </c>
      <c r="J3832" s="164">
        <v>189.35</v>
      </c>
      <c r="K3832" s="59">
        <v>179</v>
      </c>
      <c r="L3832" s="59" t="s">
        <v>18516</v>
      </c>
      <c r="M3832" s="59" t="s">
        <v>18516</v>
      </c>
    </row>
    <row r="3833" spans="1:13" s="59" customFormat="1" ht="14.25">
      <c r="A3833" s="59" t="s">
        <v>34562</v>
      </c>
      <c r="B3833" s="59" t="s">
        <v>34563</v>
      </c>
      <c r="C3833" s="59" t="s">
        <v>34564</v>
      </c>
      <c r="D3833" s="59" t="s">
        <v>34565</v>
      </c>
      <c r="E3833" s="59" t="s">
        <v>18516</v>
      </c>
      <c r="F3833" s="59" t="s">
        <v>18516</v>
      </c>
      <c r="G3833" s="59" t="s">
        <v>18516</v>
      </c>
      <c r="H3833" s="59" t="s">
        <v>18516</v>
      </c>
      <c r="I3833" s="59" t="s">
        <v>18516</v>
      </c>
      <c r="J3833" s="59" t="s">
        <v>18516</v>
      </c>
      <c r="K3833" s="59" t="s">
        <v>29707</v>
      </c>
      <c r="L3833" s="59" t="s">
        <v>18516</v>
      </c>
      <c r="M3833" s="59" t="s">
        <v>18516</v>
      </c>
    </row>
    <row r="3834" spans="1:13" s="59" customFormat="1" ht="14.25">
      <c r="A3834" s="59" t="s">
        <v>34566</v>
      </c>
      <c r="B3834" s="59" t="s">
        <v>34567</v>
      </c>
      <c r="C3834" s="59" t="s">
        <v>34119</v>
      </c>
      <c r="D3834" s="59" t="s">
        <v>34120</v>
      </c>
      <c r="E3834" s="164">
        <v>380.54</v>
      </c>
      <c r="F3834" s="164">
        <v>380.54</v>
      </c>
      <c r="G3834" s="59" t="s">
        <v>18516</v>
      </c>
      <c r="H3834" s="59" t="s">
        <v>18516</v>
      </c>
      <c r="I3834" s="164">
        <v>185.22</v>
      </c>
      <c r="J3834" s="164">
        <v>565.76</v>
      </c>
      <c r="K3834" s="59">
        <v>0</v>
      </c>
      <c r="L3834" s="59" t="s">
        <v>18516</v>
      </c>
      <c r="M3834" s="59" t="s">
        <v>18516</v>
      </c>
    </row>
    <row r="3835" spans="1:13" s="59" customFormat="1" ht="14.25">
      <c r="A3835" s="59" t="s">
        <v>34568</v>
      </c>
      <c r="B3835" s="59" t="s">
        <v>34569</v>
      </c>
      <c r="C3835" s="59" t="s">
        <v>34119</v>
      </c>
      <c r="D3835" s="59" t="s">
        <v>34120</v>
      </c>
      <c r="E3835" s="164">
        <v>285.14</v>
      </c>
      <c r="F3835" s="164">
        <v>285.14</v>
      </c>
      <c r="G3835" s="59" t="s">
        <v>18516</v>
      </c>
      <c r="H3835" s="59" t="s">
        <v>18516</v>
      </c>
      <c r="I3835" s="164">
        <v>89.46</v>
      </c>
      <c r="J3835" s="164">
        <v>374.6</v>
      </c>
      <c r="K3835" s="59">
        <v>118</v>
      </c>
      <c r="L3835" s="59" t="s">
        <v>18516</v>
      </c>
      <c r="M3835" s="59" t="s">
        <v>18516</v>
      </c>
    </row>
    <row r="3836" spans="1:13" s="59" customFormat="1" ht="14.25">
      <c r="A3836" s="59" t="s">
        <v>34570</v>
      </c>
      <c r="B3836" s="59" t="s">
        <v>34571</v>
      </c>
      <c r="C3836" s="59" t="s">
        <v>29493</v>
      </c>
      <c r="D3836" s="59" t="s">
        <v>29494</v>
      </c>
      <c r="E3836" s="59" t="s">
        <v>18516</v>
      </c>
      <c r="F3836" s="59" t="s">
        <v>18516</v>
      </c>
      <c r="G3836" s="59" t="s">
        <v>18516</v>
      </c>
      <c r="H3836" s="59" t="s">
        <v>18516</v>
      </c>
      <c r="I3836" s="59" t="s">
        <v>18516</v>
      </c>
      <c r="J3836" s="59" t="s">
        <v>18516</v>
      </c>
      <c r="K3836" s="59" t="s">
        <v>29707</v>
      </c>
      <c r="L3836" s="59" t="s">
        <v>18516</v>
      </c>
      <c r="M3836" s="59" t="s">
        <v>18516</v>
      </c>
    </row>
    <row r="3837" spans="1:13" s="59" customFormat="1" ht="14.25">
      <c r="A3837" s="59" t="s">
        <v>13495</v>
      </c>
      <c r="B3837" s="59" t="s">
        <v>34572</v>
      </c>
      <c r="C3837" s="59" t="s">
        <v>30100</v>
      </c>
      <c r="D3837" s="59" t="s">
        <v>30101</v>
      </c>
      <c r="E3837" s="164">
        <v>179.99</v>
      </c>
      <c r="F3837" s="164">
        <v>159.99</v>
      </c>
      <c r="G3837" s="165">
        <v>0.88</v>
      </c>
      <c r="H3837" s="59" t="s">
        <v>29478</v>
      </c>
      <c r="I3837" s="164">
        <v>104.9</v>
      </c>
      <c r="J3837" s="164">
        <v>264.89</v>
      </c>
      <c r="K3837" s="59">
        <v>140</v>
      </c>
      <c r="L3837" s="59" t="s">
        <v>18516</v>
      </c>
      <c r="M3837" s="59" t="s">
        <v>18516</v>
      </c>
    </row>
    <row r="3838" spans="1:13" s="59" customFormat="1" ht="14.25">
      <c r="A3838" s="59" t="s">
        <v>13492</v>
      </c>
      <c r="B3838" s="59" t="s">
        <v>34573</v>
      </c>
      <c r="C3838" s="59" t="s">
        <v>30100</v>
      </c>
      <c r="D3838" s="59" t="s">
        <v>30101</v>
      </c>
      <c r="E3838" s="164">
        <v>179.99</v>
      </c>
      <c r="F3838" s="164">
        <v>129.99</v>
      </c>
      <c r="G3838" s="165">
        <v>0.72</v>
      </c>
      <c r="H3838" s="59" t="s">
        <v>29478</v>
      </c>
      <c r="I3838" s="164">
        <v>104.9</v>
      </c>
      <c r="J3838" s="164">
        <v>234.89</v>
      </c>
      <c r="K3838" s="59">
        <v>13</v>
      </c>
      <c r="L3838" s="59" t="s">
        <v>18516</v>
      </c>
      <c r="M3838" s="59" t="s">
        <v>18516</v>
      </c>
    </row>
    <row r="3839" spans="1:13" s="59" customFormat="1" ht="14.25">
      <c r="A3839" s="59" t="s">
        <v>15387</v>
      </c>
      <c r="B3839" s="59" t="s">
        <v>34574</v>
      </c>
      <c r="C3839" s="59" t="s">
        <v>30087</v>
      </c>
      <c r="D3839" s="59" t="s">
        <v>30088</v>
      </c>
      <c r="E3839" s="59" t="s">
        <v>18516</v>
      </c>
      <c r="F3839" s="59" t="s">
        <v>18516</v>
      </c>
      <c r="G3839" s="59" t="s">
        <v>18516</v>
      </c>
      <c r="H3839" s="59" t="s">
        <v>18516</v>
      </c>
      <c r="I3839" s="59" t="s">
        <v>18516</v>
      </c>
      <c r="J3839" s="59" t="s">
        <v>18516</v>
      </c>
      <c r="K3839" s="59" t="s">
        <v>29707</v>
      </c>
      <c r="L3839" s="59" t="s">
        <v>18516</v>
      </c>
      <c r="M3839" s="59" t="s">
        <v>18516</v>
      </c>
    </row>
    <row r="3840" spans="1:13" s="59" customFormat="1" ht="14.25">
      <c r="A3840" s="59" t="s">
        <v>24164</v>
      </c>
      <c r="B3840" s="59" t="s">
        <v>34575</v>
      </c>
      <c r="C3840" s="59" t="s">
        <v>30087</v>
      </c>
      <c r="D3840" s="59" t="s">
        <v>30088</v>
      </c>
      <c r="E3840" s="59" t="s">
        <v>18516</v>
      </c>
      <c r="F3840" s="59" t="s">
        <v>18516</v>
      </c>
      <c r="G3840" s="59" t="s">
        <v>18516</v>
      </c>
      <c r="H3840" s="59" t="s">
        <v>18516</v>
      </c>
      <c r="I3840" s="59" t="s">
        <v>18516</v>
      </c>
      <c r="J3840" s="59" t="s">
        <v>18516</v>
      </c>
      <c r="K3840" s="59" t="s">
        <v>29707</v>
      </c>
      <c r="L3840" s="59" t="s">
        <v>18516</v>
      </c>
      <c r="M3840" s="59" t="s">
        <v>18516</v>
      </c>
    </row>
    <row r="3841" spans="1:13" s="59" customFormat="1" ht="14.25">
      <c r="A3841" s="59" t="s">
        <v>24157</v>
      </c>
      <c r="B3841" s="59" t="s">
        <v>34576</v>
      </c>
      <c r="C3841" s="59" t="s">
        <v>30087</v>
      </c>
      <c r="D3841" s="59" t="s">
        <v>30088</v>
      </c>
      <c r="E3841" s="59" t="s">
        <v>18516</v>
      </c>
      <c r="F3841" s="59" t="s">
        <v>18516</v>
      </c>
      <c r="G3841" s="59" t="s">
        <v>18516</v>
      </c>
      <c r="H3841" s="59" t="s">
        <v>18516</v>
      </c>
      <c r="I3841" s="59" t="s">
        <v>18516</v>
      </c>
      <c r="J3841" s="59" t="s">
        <v>18516</v>
      </c>
      <c r="K3841" s="59" t="s">
        <v>29707</v>
      </c>
      <c r="L3841" s="59" t="s">
        <v>18516</v>
      </c>
      <c r="M3841" s="59" t="s">
        <v>18516</v>
      </c>
    </row>
    <row r="3842" spans="1:13" s="59" customFormat="1" ht="14.25">
      <c r="A3842" s="59" t="s">
        <v>24154</v>
      </c>
      <c r="B3842" s="59" t="s">
        <v>34576</v>
      </c>
      <c r="C3842" s="59" t="s">
        <v>30087</v>
      </c>
      <c r="D3842" s="59" t="s">
        <v>30088</v>
      </c>
      <c r="E3842" s="164">
        <v>68</v>
      </c>
      <c r="F3842" s="164">
        <v>34</v>
      </c>
      <c r="G3842" s="165">
        <v>0.5</v>
      </c>
      <c r="H3842" s="59" t="s">
        <v>34577</v>
      </c>
      <c r="I3842" s="164">
        <v>45.51</v>
      </c>
      <c r="J3842" s="164">
        <v>79.51</v>
      </c>
      <c r="K3842" s="59">
        <v>2</v>
      </c>
      <c r="L3842" s="59" t="s">
        <v>18516</v>
      </c>
      <c r="M3842" s="59" t="s">
        <v>18516</v>
      </c>
    </row>
    <row r="3843" spans="1:13" s="59" customFormat="1" ht="14.25">
      <c r="A3843" s="59" t="s">
        <v>15390</v>
      </c>
      <c r="B3843" s="59" t="s">
        <v>34574</v>
      </c>
      <c r="C3843" s="59" t="s">
        <v>30087</v>
      </c>
      <c r="D3843" s="59" t="s">
        <v>30088</v>
      </c>
      <c r="E3843" s="59" t="s">
        <v>18516</v>
      </c>
      <c r="F3843" s="59" t="s">
        <v>18516</v>
      </c>
      <c r="G3843" s="59" t="s">
        <v>18516</v>
      </c>
      <c r="H3843" s="59" t="s">
        <v>18516</v>
      </c>
      <c r="I3843" s="59" t="s">
        <v>18516</v>
      </c>
      <c r="J3843" s="59" t="s">
        <v>18516</v>
      </c>
      <c r="K3843" s="59" t="s">
        <v>29707</v>
      </c>
      <c r="L3843" s="59" t="s">
        <v>18516</v>
      </c>
      <c r="M3843" s="59" t="s">
        <v>18516</v>
      </c>
    </row>
    <row r="3844" spans="1:13" s="59" customFormat="1" ht="14.25">
      <c r="A3844" s="59" t="s">
        <v>13270</v>
      </c>
      <c r="B3844" s="59" t="s">
        <v>34578</v>
      </c>
      <c r="C3844" s="59" t="s">
        <v>29414</v>
      </c>
      <c r="D3844" s="59" t="s">
        <v>29415</v>
      </c>
      <c r="E3844" s="59" t="s">
        <v>18516</v>
      </c>
      <c r="F3844" s="59" t="s">
        <v>18516</v>
      </c>
      <c r="G3844" s="59" t="s">
        <v>18516</v>
      </c>
      <c r="H3844" s="59" t="s">
        <v>18516</v>
      </c>
      <c r="I3844" s="59" t="s">
        <v>18516</v>
      </c>
      <c r="J3844" s="59" t="s">
        <v>18516</v>
      </c>
      <c r="K3844" s="59" t="s">
        <v>29707</v>
      </c>
      <c r="L3844" s="59" t="s">
        <v>18516</v>
      </c>
      <c r="M3844" s="59" t="s">
        <v>18516</v>
      </c>
    </row>
    <row r="3845" spans="1:13" s="59" customFormat="1" ht="14.25">
      <c r="A3845" s="59" t="s">
        <v>16273</v>
      </c>
      <c r="B3845" s="59" t="s">
        <v>34579</v>
      </c>
      <c r="C3845" s="59" t="s">
        <v>29414</v>
      </c>
      <c r="D3845" s="59" t="s">
        <v>29415</v>
      </c>
      <c r="E3845" s="164">
        <v>395</v>
      </c>
      <c r="F3845" s="164">
        <v>315</v>
      </c>
      <c r="G3845" s="165">
        <v>0.79</v>
      </c>
      <c r="H3845" s="59" t="s">
        <v>18516</v>
      </c>
      <c r="I3845" s="164">
        <v>149.12</v>
      </c>
      <c r="J3845" s="164">
        <v>464.12</v>
      </c>
      <c r="K3845" s="59">
        <v>0</v>
      </c>
      <c r="L3845" s="59" t="s">
        <v>18516</v>
      </c>
      <c r="M3845" s="59" t="s">
        <v>18516</v>
      </c>
    </row>
    <row r="3846" spans="1:13" s="59" customFormat="1" ht="14.25">
      <c r="A3846" s="59" t="s">
        <v>15381</v>
      </c>
      <c r="B3846" s="59" t="s">
        <v>34580</v>
      </c>
      <c r="C3846" s="59" t="s">
        <v>34581</v>
      </c>
      <c r="D3846" s="59" t="s">
        <v>34582</v>
      </c>
      <c r="E3846" s="59" t="s">
        <v>18516</v>
      </c>
      <c r="F3846" s="59" t="s">
        <v>18516</v>
      </c>
      <c r="G3846" s="59" t="s">
        <v>18516</v>
      </c>
      <c r="H3846" s="59" t="s">
        <v>18516</v>
      </c>
      <c r="I3846" s="59" t="s">
        <v>18516</v>
      </c>
      <c r="J3846" s="59" t="s">
        <v>18516</v>
      </c>
      <c r="K3846" s="59" t="s">
        <v>29707</v>
      </c>
      <c r="L3846" s="59" t="s">
        <v>18516</v>
      </c>
      <c r="M3846" s="59" t="s">
        <v>18516</v>
      </c>
    </row>
    <row r="3847" spans="1:13" s="59" customFormat="1" ht="14.25">
      <c r="A3847" s="59" t="s">
        <v>13489</v>
      </c>
      <c r="B3847" s="59" t="s">
        <v>34583</v>
      </c>
      <c r="C3847" s="59" t="s">
        <v>34584</v>
      </c>
      <c r="D3847" s="59" t="s">
        <v>34585</v>
      </c>
      <c r="E3847" s="59" t="s">
        <v>18516</v>
      </c>
      <c r="F3847" s="59" t="s">
        <v>18516</v>
      </c>
      <c r="G3847" s="59" t="s">
        <v>18516</v>
      </c>
      <c r="H3847" s="59" t="s">
        <v>18516</v>
      </c>
      <c r="I3847" s="59" t="s">
        <v>18516</v>
      </c>
      <c r="J3847" s="59" t="s">
        <v>18516</v>
      </c>
      <c r="K3847" s="59" t="s">
        <v>29707</v>
      </c>
      <c r="L3847" s="59" t="s">
        <v>18516</v>
      </c>
      <c r="M3847" s="59" t="s">
        <v>18516</v>
      </c>
    </row>
    <row r="3848" spans="1:13" s="59" customFormat="1" ht="14.25">
      <c r="A3848" s="59" t="s">
        <v>13486</v>
      </c>
      <c r="B3848" s="59" t="s">
        <v>34586</v>
      </c>
      <c r="C3848" s="59" t="s">
        <v>34584</v>
      </c>
      <c r="D3848" s="59" t="s">
        <v>34585</v>
      </c>
      <c r="E3848" s="59" t="s">
        <v>18516</v>
      </c>
      <c r="F3848" s="59" t="s">
        <v>18516</v>
      </c>
      <c r="G3848" s="59" t="s">
        <v>18516</v>
      </c>
      <c r="H3848" s="59" t="s">
        <v>18516</v>
      </c>
      <c r="I3848" s="59" t="s">
        <v>18516</v>
      </c>
      <c r="J3848" s="59" t="s">
        <v>18516</v>
      </c>
      <c r="K3848" s="59" t="s">
        <v>29707</v>
      </c>
      <c r="L3848" s="59" t="s">
        <v>18516</v>
      </c>
      <c r="M3848" s="59" t="s">
        <v>18516</v>
      </c>
    </row>
    <row r="3849" spans="1:13" s="59" customFormat="1" ht="14.25">
      <c r="A3849" s="59" t="s">
        <v>15375</v>
      </c>
      <c r="B3849" s="59" t="s">
        <v>34587</v>
      </c>
      <c r="C3849" s="59" t="s">
        <v>34581</v>
      </c>
      <c r="D3849" s="59" t="s">
        <v>34582</v>
      </c>
      <c r="E3849" s="59" t="s">
        <v>18516</v>
      </c>
      <c r="F3849" s="59" t="s">
        <v>18516</v>
      </c>
      <c r="G3849" s="59" t="s">
        <v>18516</v>
      </c>
      <c r="H3849" s="59" t="s">
        <v>18516</v>
      </c>
      <c r="I3849" s="59" t="s">
        <v>18516</v>
      </c>
      <c r="J3849" s="59" t="s">
        <v>18516</v>
      </c>
      <c r="K3849" s="59" t="s">
        <v>29707</v>
      </c>
      <c r="L3849" s="59" t="s">
        <v>18516</v>
      </c>
      <c r="M3849" s="59" t="s">
        <v>18516</v>
      </c>
    </row>
    <row r="3850" spans="1:13" s="59" customFormat="1" ht="14.25">
      <c r="A3850" s="59" t="s">
        <v>15384</v>
      </c>
      <c r="B3850" s="59" t="s">
        <v>34588</v>
      </c>
      <c r="C3850" s="59" t="s">
        <v>34581</v>
      </c>
      <c r="D3850" s="59" t="s">
        <v>34582</v>
      </c>
      <c r="E3850" s="59" t="s">
        <v>18516</v>
      </c>
      <c r="F3850" s="59" t="s">
        <v>18516</v>
      </c>
      <c r="G3850" s="59" t="s">
        <v>18516</v>
      </c>
      <c r="H3850" s="59" t="s">
        <v>18516</v>
      </c>
      <c r="I3850" s="59" t="s">
        <v>18516</v>
      </c>
      <c r="J3850" s="59" t="s">
        <v>18516</v>
      </c>
      <c r="K3850" s="59" t="s">
        <v>29707</v>
      </c>
      <c r="L3850" s="59" t="s">
        <v>18516</v>
      </c>
      <c r="M3850" s="59" t="s">
        <v>18516</v>
      </c>
    </row>
    <row r="3851" spans="1:13" s="59" customFormat="1" ht="14.25">
      <c r="A3851" s="59" t="s">
        <v>15378</v>
      </c>
      <c r="B3851" s="59" t="s">
        <v>34589</v>
      </c>
      <c r="C3851" s="59" t="s">
        <v>34581</v>
      </c>
      <c r="D3851" s="59" t="s">
        <v>34582</v>
      </c>
      <c r="E3851" s="59" t="s">
        <v>18516</v>
      </c>
      <c r="F3851" s="59" t="s">
        <v>18516</v>
      </c>
      <c r="G3851" s="59" t="s">
        <v>18516</v>
      </c>
      <c r="H3851" s="59" t="s">
        <v>18516</v>
      </c>
      <c r="I3851" s="59" t="s">
        <v>18516</v>
      </c>
      <c r="J3851" s="59" t="s">
        <v>18516</v>
      </c>
      <c r="K3851" s="59" t="s">
        <v>29707</v>
      </c>
      <c r="L3851" s="59" t="s">
        <v>18516</v>
      </c>
      <c r="M3851" s="59" t="s">
        <v>18516</v>
      </c>
    </row>
    <row r="3852" spans="1:13" s="59" customFormat="1" ht="14.25">
      <c r="A3852" s="59" t="s">
        <v>34590</v>
      </c>
      <c r="B3852" s="59" t="s">
        <v>34591</v>
      </c>
      <c r="C3852" s="59" t="s">
        <v>33063</v>
      </c>
      <c r="D3852" s="59" t="s">
        <v>33064</v>
      </c>
      <c r="E3852" s="59" t="s">
        <v>18516</v>
      </c>
      <c r="F3852" s="59" t="s">
        <v>18516</v>
      </c>
      <c r="G3852" s="59" t="s">
        <v>18516</v>
      </c>
      <c r="H3852" s="59" t="s">
        <v>18516</v>
      </c>
      <c r="I3852" s="59" t="s">
        <v>18516</v>
      </c>
      <c r="J3852" s="59" t="s">
        <v>18516</v>
      </c>
      <c r="K3852" s="59" t="s">
        <v>29707</v>
      </c>
      <c r="L3852" s="59" t="s">
        <v>18516</v>
      </c>
      <c r="M3852" s="59" t="s">
        <v>18516</v>
      </c>
    </row>
    <row r="3853" spans="1:13" s="59" customFormat="1" ht="14.25">
      <c r="A3853" s="59" t="s">
        <v>34592</v>
      </c>
      <c r="B3853" s="59" t="s">
        <v>34591</v>
      </c>
      <c r="C3853" s="59" t="s">
        <v>33063</v>
      </c>
      <c r="D3853" s="59" t="s">
        <v>33064</v>
      </c>
      <c r="E3853" s="164">
        <v>130.85</v>
      </c>
      <c r="F3853" s="164">
        <v>130.85</v>
      </c>
      <c r="G3853" s="59" t="s">
        <v>18516</v>
      </c>
      <c r="H3853" s="59" t="s">
        <v>18516</v>
      </c>
      <c r="I3853" s="164">
        <v>54.07</v>
      </c>
      <c r="J3853" s="164">
        <v>184.92</v>
      </c>
      <c r="K3853" s="59">
        <v>0</v>
      </c>
      <c r="L3853" s="59" t="s">
        <v>18516</v>
      </c>
      <c r="M3853" s="59" t="s">
        <v>18516</v>
      </c>
    </row>
    <row r="3854" spans="1:13" s="59" customFormat="1" ht="14.25">
      <c r="A3854" s="59" t="s">
        <v>34593</v>
      </c>
      <c r="B3854" s="59" t="s">
        <v>34594</v>
      </c>
      <c r="C3854" s="59" t="s">
        <v>33063</v>
      </c>
      <c r="D3854" s="59" t="s">
        <v>33064</v>
      </c>
      <c r="E3854" s="59" t="s">
        <v>18516</v>
      </c>
      <c r="F3854" s="59" t="s">
        <v>18516</v>
      </c>
      <c r="G3854" s="59" t="s">
        <v>18516</v>
      </c>
      <c r="H3854" s="59" t="s">
        <v>18516</v>
      </c>
      <c r="I3854" s="59" t="s">
        <v>18516</v>
      </c>
      <c r="J3854" s="59" t="s">
        <v>18516</v>
      </c>
      <c r="K3854" s="59" t="s">
        <v>29707</v>
      </c>
      <c r="L3854" s="59" t="s">
        <v>18516</v>
      </c>
      <c r="M3854" s="59" t="s">
        <v>18516</v>
      </c>
    </row>
    <row r="3855" spans="1:13" s="59" customFormat="1" ht="14.25">
      <c r="A3855" s="59" t="s">
        <v>34595</v>
      </c>
      <c r="B3855" s="59" t="s">
        <v>34594</v>
      </c>
      <c r="C3855" s="59" t="s">
        <v>33063</v>
      </c>
      <c r="D3855" s="59" t="s">
        <v>33064</v>
      </c>
      <c r="E3855" s="59" t="s">
        <v>18516</v>
      </c>
      <c r="F3855" s="59" t="s">
        <v>18516</v>
      </c>
      <c r="G3855" s="59" t="s">
        <v>18516</v>
      </c>
      <c r="H3855" s="59" t="s">
        <v>18516</v>
      </c>
      <c r="I3855" s="59" t="s">
        <v>18516</v>
      </c>
      <c r="J3855" s="59" t="s">
        <v>18516</v>
      </c>
      <c r="K3855" s="59" t="s">
        <v>29707</v>
      </c>
      <c r="L3855" s="59" t="s">
        <v>18516</v>
      </c>
      <c r="M3855" s="59" t="s">
        <v>18516</v>
      </c>
    </row>
    <row r="3856" spans="1:13" s="59" customFormat="1" ht="14.25">
      <c r="A3856" s="59" t="s">
        <v>34596</v>
      </c>
      <c r="B3856" s="59" t="s">
        <v>34597</v>
      </c>
      <c r="C3856" s="59" t="s">
        <v>33063</v>
      </c>
      <c r="D3856" s="59" t="s">
        <v>33064</v>
      </c>
      <c r="E3856" s="164">
        <v>110.74</v>
      </c>
      <c r="F3856" s="164">
        <v>110.74</v>
      </c>
      <c r="G3856" s="59" t="s">
        <v>18516</v>
      </c>
      <c r="H3856" s="59" t="s">
        <v>18516</v>
      </c>
      <c r="I3856" s="164">
        <v>44.35</v>
      </c>
      <c r="J3856" s="164">
        <v>155.09</v>
      </c>
      <c r="K3856" s="59">
        <v>0</v>
      </c>
      <c r="L3856" s="59" t="s">
        <v>18516</v>
      </c>
      <c r="M3856" s="59" t="s">
        <v>18516</v>
      </c>
    </row>
    <row r="3857" spans="1:13" s="59" customFormat="1" ht="14.25">
      <c r="A3857" s="59" t="s">
        <v>34598</v>
      </c>
      <c r="B3857" s="59" t="s">
        <v>34599</v>
      </c>
      <c r="C3857" s="59" t="s">
        <v>29583</v>
      </c>
      <c r="D3857" s="59" t="s">
        <v>29583</v>
      </c>
      <c r="E3857" s="59" t="s">
        <v>18516</v>
      </c>
      <c r="F3857" s="59" t="s">
        <v>18516</v>
      </c>
      <c r="G3857" s="59" t="s">
        <v>18516</v>
      </c>
      <c r="H3857" s="59" t="s">
        <v>18516</v>
      </c>
      <c r="I3857" s="59" t="s">
        <v>18516</v>
      </c>
      <c r="J3857" s="59" t="s">
        <v>18516</v>
      </c>
      <c r="K3857" s="59" t="s">
        <v>29707</v>
      </c>
      <c r="L3857" s="59" t="s">
        <v>18516</v>
      </c>
      <c r="M3857" s="59" t="s">
        <v>18516</v>
      </c>
    </row>
    <row r="3858" spans="1:13" s="59" customFormat="1" ht="14.25">
      <c r="A3858" s="59" t="s">
        <v>34600</v>
      </c>
      <c r="B3858" s="59" t="s">
        <v>34601</v>
      </c>
      <c r="C3858" s="59" t="s">
        <v>29583</v>
      </c>
      <c r="D3858" s="59" t="s">
        <v>29583</v>
      </c>
      <c r="E3858" s="59" t="s">
        <v>18516</v>
      </c>
      <c r="F3858" s="59" t="s">
        <v>18516</v>
      </c>
      <c r="G3858" s="59" t="s">
        <v>18516</v>
      </c>
      <c r="H3858" s="59" t="s">
        <v>18516</v>
      </c>
      <c r="I3858" s="59" t="s">
        <v>18516</v>
      </c>
      <c r="J3858" s="59" t="s">
        <v>18516</v>
      </c>
      <c r="K3858" s="59" t="s">
        <v>29707</v>
      </c>
      <c r="L3858" s="59" t="s">
        <v>18516</v>
      </c>
      <c r="M3858" s="59" t="s">
        <v>18516</v>
      </c>
    </row>
    <row r="3859" spans="1:13" s="59" customFormat="1" ht="14.25">
      <c r="A3859" s="59" t="s">
        <v>15372</v>
      </c>
      <c r="B3859" s="59" t="s">
        <v>34602</v>
      </c>
      <c r="C3859" s="59" t="s">
        <v>29513</v>
      </c>
      <c r="D3859" s="59" t="s">
        <v>29514</v>
      </c>
      <c r="E3859" s="59" t="s">
        <v>18516</v>
      </c>
      <c r="F3859" s="59" t="s">
        <v>18516</v>
      </c>
      <c r="G3859" s="59" t="s">
        <v>18516</v>
      </c>
      <c r="H3859" s="59" t="s">
        <v>18516</v>
      </c>
      <c r="I3859" s="59" t="s">
        <v>18516</v>
      </c>
      <c r="J3859" s="59" t="s">
        <v>18516</v>
      </c>
      <c r="K3859" s="59" t="s">
        <v>29707</v>
      </c>
      <c r="L3859" s="59" t="s">
        <v>18516</v>
      </c>
      <c r="M3859" s="59" t="s">
        <v>18516</v>
      </c>
    </row>
    <row r="3860" spans="1:13" s="59" customFormat="1" ht="14.25">
      <c r="A3860" s="59" t="s">
        <v>15060</v>
      </c>
      <c r="B3860" s="59" t="s">
        <v>34603</v>
      </c>
      <c r="C3860" s="59" t="s">
        <v>34604</v>
      </c>
      <c r="D3860" s="59" t="s">
        <v>34605</v>
      </c>
      <c r="E3860" s="164">
        <v>140</v>
      </c>
      <c r="F3860" s="164">
        <v>140</v>
      </c>
      <c r="G3860" s="59" t="s">
        <v>18516</v>
      </c>
      <c r="H3860" s="59" t="s">
        <v>18516</v>
      </c>
      <c r="I3860" s="164">
        <v>39.22</v>
      </c>
      <c r="J3860" s="164">
        <v>179.22</v>
      </c>
      <c r="K3860" s="59">
        <v>72</v>
      </c>
      <c r="L3860" s="59" t="s">
        <v>18516</v>
      </c>
      <c r="M3860" s="59" t="s">
        <v>18516</v>
      </c>
    </row>
    <row r="3861" spans="1:13" s="59" customFormat="1" ht="14.25">
      <c r="A3861" s="59" t="s">
        <v>15057</v>
      </c>
      <c r="B3861" s="59" t="s">
        <v>34606</v>
      </c>
      <c r="C3861" s="59" t="s">
        <v>34604</v>
      </c>
      <c r="D3861" s="59" t="s">
        <v>34605</v>
      </c>
      <c r="E3861" s="164">
        <v>140</v>
      </c>
      <c r="F3861" s="164">
        <v>140</v>
      </c>
      <c r="G3861" s="59" t="s">
        <v>18516</v>
      </c>
      <c r="H3861" s="59" t="s">
        <v>18516</v>
      </c>
      <c r="I3861" s="164">
        <v>39.22</v>
      </c>
      <c r="J3861" s="164">
        <v>179.22</v>
      </c>
      <c r="K3861" s="59">
        <v>21</v>
      </c>
      <c r="L3861" s="59" t="s">
        <v>18516</v>
      </c>
      <c r="M3861" s="59" t="s">
        <v>18516</v>
      </c>
    </row>
    <row r="3862" spans="1:13" s="59" customFormat="1" ht="14.25">
      <c r="A3862" s="59" t="s">
        <v>15063</v>
      </c>
      <c r="B3862" s="59" t="s">
        <v>34607</v>
      </c>
      <c r="C3862" s="59" t="s">
        <v>34604</v>
      </c>
      <c r="D3862" s="59" t="s">
        <v>34605</v>
      </c>
      <c r="E3862" s="164">
        <v>140</v>
      </c>
      <c r="F3862" s="164">
        <v>140</v>
      </c>
      <c r="G3862" s="59" t="s">
        <v>18516</v>
      </c>
      <c r="H3862" s="59" t="s">
        <v>18516</v>
      </c>
      <c r="I3862" s="164">
        <v>39.22</v>
      </c>
      <c r="J3862" s="164">
        <v>179.22</v>
      </c>
      <c r="K3862" s="59">
        <v>19</v>
      </c>
      <c r="L3862" s="59" t="s">
        <v>29439</v>
      </c>
      <c r="M3862" s="59" t="s">
        <v>30602</v>
      </c>
    </row>
    <row r="3863" spans="1:13" s="59" customFormat="1" ht="14.25">
      <c r="A3863" s="59" t="s">
        <v>15363</v>
      </c>
      <c r="B3863" s="59" t="s">
        <v>31834</v>
      </c>
      <c r="C3863" s="59" t="s">
        <v>34087</v>
      </c>
      <c r="D3863" s="59" t="s">
        <v>34088</v>
      </c>
      <c r="E3863" s="59" t="s">
        <v>18516</v>
      </c>
      <c r="F3863" s="59" t="s">
        <v>18516</v>
      </c>
      <c r="G3863" s="59" t="s">
        <v>18516</v>
      </c>
      <c r="H3863" s="59" t="s">
        <v>18516</v>
      </c>
      <c r="I3863" s="59" t="s">
        <v>18516</v>
      </c>
      <c r="J3863" s="59" t="s">
        <v>18516</v>
      </c>
      <c r="K3863" s="59" t="s">
        <v>29707</v>
      </c>
      <c r="L3863" s="59" t="s">
        <v>18516</v>
      </c>
      <c r="M3863" s="59" t="s">
        <v>18516</v>
      </c>
    </row>
    <row r="3864" spans="1:13" s="59" customFormat="1" ht="14.25">
      <c r="A3864" s="59" t="s">
        <v>15369</v>
      </c>
      <c r="B3864" s="59" t="s">
        <v>31832</v>
      </c>
      <c r="C3864" s="59" t="s">
        <v>34087</v>
      </c>
      <c r="D3864" s="59" t="s">
        <v>34088</v>
      </c>
      <c r="E3864" s="59" t="s">
        <v>18516</v>
      </c>
      <c r="F3864" s="59" t="s">
        <v>18516</v>
      </c>
      <c r="G3864" s="59" t="s">
        <v>18516</v>
      </c>
      <c r="H3864" s="59" t="s">
        <v>18516</v>
      </c>
      <c r="I3864" s="59" t="s">
        <v>18516</v>
      </c>
      <c r="J3864" s="59" t="s">
        <v>18516</v>
      </c>
      <c r="K3864" s="59" t="s">
        <v>29707</v>
      </c>
      <c r="L3864" s="59" t="s">
        <v>18516</v>
      </c>
      <c r="M3864" s="59" t="s">
        <v>18516</v>
      </c>
    </row>
    <row r="3865" spans="1:13" s="59" customFormat="1" ht="14.25">
      <c r="A3865" s="59" t="s">
        <v>15366</v>
      </c>
      <c r="B3865" s="59" t="s">
        <v>34608</v>
      </c>
      <c r="C3865" s="59" t="s">
        <v>34087</v>
      </c>
      <c r="D3865" s="59" t="s">
        <v>34088</v>
      </c>
      <c r="E3865" s="59" t="s">
        <v>18516</v>
      </c>
      <c r="F3865" s="59" t="s">
        <v>18516</v>
      </c>
      <c r="G3865" s="59" t="s">
        <v>18516</v>
      </c>
      <c r="H3865" s="59" t="s">
        <v>18516</v>
      </c>
      <c r="I3865" s="59" t="s">
        <v>18516</v>
      </c>
      <c r="J3865" s="59" t="s">
        <v>18516</v>
      </c>
      <c r="K3865" s="59" t="s">
        <v>29707</v>
      </c>
      <c r="L3865" s="59" t="s">
        <v>18516</v>
      </c>
      <c r="M3865" s="59" t="s">
        <v>18516</v>
      </c>
    </row>
    <row r="3866" spans="1:13" s="59" customFormat="1" ht="14.25">
      <c r="A3866" s="59" t="s">
        <v>13480</v>
      </c>
      <c r="B3866" s="59" t="s">
        <v>34609</v>
      </c>
      <c r="C3866" s="59" t="s">
        <v>30645</v>
      </c>
      <c r="D3866" s="59" t="s">
        <v>30646</v>
      </c>
      <c r="E3866" s="59" t="s">
        <v>18516</v>
      </c>
      <c r="F3866" s="59" t="s">
        <v>18516</v>
      </c>
      <c r="G3866" s="59" t="s">
        <v>18516</v>
      </c>
      <c r="H3866" s="59" t="s">
        <v>18516</v>
      </c>
      <c r="I3866" s="59" t="s">
        <v>18516</v>
      </c>
      <c r="J3866" s="59" t="s">
        <v>18516</v>
      </c>
      <c r="K3866" s="59" t="s">
        <v>29707</v>
      </c>
      <c r="L3866" s="59" t="s">
        <v>18516</v>
      </c>
      <c r="M3866" s="59" t="s">
        <v>18516</v>
      </c>
    </row>
    <row r="3867" spans="1:13" s="59" customFormat="1" ht="14.25">
      <c r="A3867" s="59" t="s">
        <v>13483</v>
      </c>
      <c r="B3867" s="59" t="s">
        <v>34610</v>
      </c>
      <c r="C3867" s="59" t="s">
        <v>30645</v>
      </c>
      <c r="D3867" s="59" t="s">
        <v>30646</v>
      </c>
      <c r="E3867" s="164">
        <v>65</v>
      </c>
      <c r="F3867" s="164">
        <v>55.25</v>
      </c>
      <c r="G3867" s="165">
        <v>0.85</v>
      </c>
      <c r="H3867" s="59" t="s">
        <v>29478</v>
      </c>
      <c r="I3867" s="164">
        <v>38.2</v>
      </c>
      <c r="J3867" s="164">
        <v>93.45</v>
      </c>
      <c r="K3867" s="59">
        <v>33</v>
      </c>
      <c r="L3867" s="59" t="s">
        <v>18516</v>
      </c>
      <c r="M3867" s="59" t="s">
        <v>18516</v>
      </c>
    </row>
    <row r="3868" spans="1:13" s="59" customFormat="1" ht="14.25">
      <c r="A3868" s="59" t="s">
        <v>15360</v>
      </c>
      <c r="B3868" s="59" t="s">
        <v>34611</v>
      </c>
      <c r="C3868" s="59" t="s">
        <v>31496</v>
      </c>
      <c r="D3868" s="59" t="s">
        <v>31497</v>
      </c>
      <c r="E3868" s="59" t="s">
        <v>18516</v>
      </c>
      <c r="F3868" s="59" t="s">
        <v>18516</v>
      </c>
      <c r="G3868" s="59" t="s">
        <v>18516</v>
      </c>
      <c r="H3868" s="59" t="s">
        <v>18516</v>
      </c>
      <c r="I3868" s="59" t="s">
        <v>18516</v>
      </c>
      <c r="J3868" s="59" t="s">
        <v>18516</v>
      </c>
      <c r="K3868" s="59" t="s">
        <v>29707</v>
      </c>
      <c r="L3868" s="59" t="s">
        <v>18516</v>
      </c>
      <c r="M3868" s="59" t="s">
        <v>18516</v>
      </c>
    </row>
    <row r="3869" spans="1:13" s="59" customFormat="1" ht="14.25">
      <c r="A3869" s="59" t="s">
        <v>15357</v>
      </c>
      <c r="B3869" s="59" t="s">
        <v>34612</v>
      </c>
      <c r="C3869" s="59" t="s">
        <v>30645</v>
      </c>
      <c r="D3869" s="59" t="s">
        <v>30646</v>
      </c>
      <c r="E3869" s="164">
        <v>69</v>
      </c>
      <c r="F3869" s="164">
        <v>58.65</v>
      </c>
      <c r="G3869" s="165">
        <v>0.85</v>
      </c>
      <c r="H3869" s="59" t="s">
        <v>29478</v>
      </c>
      <c r="I3869" s="164">
        <v>38.23</v>
      </c>
      <c r="J3869" s="164">
        <v>96.88</v>
      </c>
      <c r="K3869" s="59">
        <v>32</v>
      </c>
      <c r="L3869" s="59" t="s">
        <v>18516</v>
      </c>
      <c r="M3869" s="59" t="s">
        <v>18516</v>
      </c>
    </row>
    <row r="3870" spans="1:13" s="59" customFormat="1" ht="14.25">
      <c r="A3870" s="59" t="s">
        <v>15354</v>
      </c>
      <c r="B3870" s="59" t="s">
        <v>34613</v>
      </c>
      <c r="C3870" s="59" t="s">
        <v>30645</v>
      </c>
      <c r="D3870" s="59" t="s">
        <v>30646</v>
      </c>
      <c r="E3870" s="59" t="s">
        <v>18516</v>
      </c>
      <c r="F3870" s="59" t="s">
        <v>18516</v>
      </c>
      <c r="G3870" s="59" t="s">
        <v>18516</v>
      </c>
      <c r="H3870" s="59" t="s">
        <v>18516</v>
      </c>
      <c r="I3870" s="59" t="s">
        <v>18516</v>
      </c>
      <c r="J3870" s="59" t="s">
        <v>18516</v>
      </c>
      <c r="K3870" s="59" t="s">
        <v>29707</v>
      </c>
      <c r="L3870" s="59" t="s">
        <v>18516</v>
      </c>
      <c r="M3870" s="59" t="s">
        <v>18516</v>
      </c>
    </row>
    <row r="3871" spans="1:13" s="59" customFormat="1" ht="14.25">
      <c r="A3871" s="59" t="s">
        <v>15351</v>
      </c>
      <c r="B3871" s="59" t="s">
        <v>34614</v>
      </c>
      <c r="C3871" s="59" t="s">
        <v>34615</v>
      </c>
      <c r="D3871" s="59" t="s">
        <v>34615</v>
      </c>
      <c r="E3871" s="59" t="s">
        <v>18516</v>
      </c>
      <c r="F3871" s="59" t="s">
        <v>18516</v>
      </c>
      <c r="G3871" s="59" t="s">
        <v>18516</v>
      </c>
      <c r="H3871" s="59" t="s">
        <v>18516</v>
      </c>
      <c r="I3871" s="59" t="s">
        <v>18516</v>
      </c>
      <c r="J3871" s="59" t="s">
        <v>18516</v>
      </c>
      <c r="K3871" s="59" t="s">
        <v>29707</v>
      </c>
      <c r="L3871" s="59" t="s">
        <v>18516</v>
      </c>
      <c r="M3871" s="59" t="s">
        <v>18516</v>
      </c>
    </row>
    <row r="3872" spans="1:13" s="59" customFormat="1" ht="14.25">
      <c r="A3872" s="59" t="s">
        <v>15345</v>
      </c>
      <c r="B3872" s="59" t="s">
        <v>34616</v>
      </c>
      <c r="C3872" s="59" t="s">
        <v>34615</v>
      </c>
      <c r="D3872" s="59" t="s">
        <v>34615</v>
      </c>
      <c r="E3872" s="59" t="s">
        <v>18516</v>
      </c>
      <c r="F3872" s="59" t="s">
        <v>18516</v>
      </c>
      <c r="G3872" s="59" t="s">
        <v>18516</v>
      </c>
      <c r="H3872" s="59" t="s">
        <v>18516</v>
      </c>
      <c r="I3872" s="59" t="s">
        <v>18516</v>
      </c>
      <c r="J3872" s="59" t="s">
        <v>18516</v>
      </c>
      <c r="K3872" s="59" t="s">
        <v>29707</v>
      </c>
      <c r="L3872" s="59" t="s">
        <v>18516</v>
      </c>
      <c r="M3872" s="59" t="s">
        <v>18516</v>
      </c>
    </row>
    <row r="3873" spans="1:13" s="59" customFormat="1" ht="14.25">
      <c r="A3873" s="59" t="s">
        <v>15348</v>
      </c>
      <c r="B3873" s="59" t="s">
        <v>34617</v>
      </c>
      <c r="C3873" s="59" t="s">
        <v>34615</v>
      </c>
      <c r="D3873" s="59" t="s">
        <v>34615</v>
      </c>
      <c r="E3873" s="59" t="s">
        <v>18516</v>
      </c>
      <c r="F3873" s="59" t="s">
        <v>18516</v>
      </c>
      <c r="G3873" s="59" t="s">
        <v>18516</v>
      </c>
      <c r="H3873" s="59" t="s">
        <v>18516</v>
      </c>
      <c r="I3873" s="59" t="s">
        <v>18516</v>
      </c>
      <c r="J3873" s="59" t="s">
        <v>18516</v>
      </c>
      <c r="K3873" s="59" t="s">
        <v>29707</v>
      </c>
      <c r="L3873" s="59" t="s">
        <v>18516</v>
      </c>
      <c r="M3873" s="59" t="s">
        <v>18516</v>
      </c>
    </row>
    <row r="3874" spans="1:13" s="59" customFormat="1" ht="14.25">
      <c r="A3874" s="59" t="s">
        <v>15339</v>
      </c>
      <c r="B3874" s="59" t="s">
        <v>34618</v>
      </c>
      <c r="C3874" s="59" t="s">
        <v>34581</v>
      </c>
      <c r="D3874" s="59" t="s">
        <v>34582</v>
      </c>
      <c r="E3874" s="59" t="s">
        <v>18516</v>
      </c>
      <c r="F3874" s="59" t="s">
        <v>18516</v>
      </c>
      <c r="G3874" s="59" t="s">
        <v>18516</v>
      </c>
      <c r="H3874" s="59" t="s">
        <v>18516</v>
      </c>
      <c r="I3874" s="59" t="s">
        <v>18516</v>
      </c>
      <c r="J3874" s="59" t="s">
        <v>18516</v>
      </c>
      <c r="K3874" s="59" t="s">
        <v>29707</v>
      </c>
      <c r="L3874" s="59" t="s">
        <v>18516</v>
      </c>
      <c r="M3874" s="59" t="s">
        <v>18516</v>
      </c>
    </row>
    <row r="3875" spans="1:13" s="59" customFormat="1" ht="14.25">
      <c r="A3875" s="59" t="s">
        <v>15336</v>
      </c>
      <c r="B3875" s="59" t="s">
        <v>34619</v>
      </c>
      <c r="C3875" s="59" t="s">
        <v>34581</v>
      </c>
      <c r="D3875" s="59" t="s">
        <v>34582</v>
      </c>
      <c r="E3875" s="59" t="s">
        <v>18516</v>
      </c>
      <c r="F3875" s="59" t="s">
        <v>18516</v>
      </c>
      <c r="G3875" s="59" t="s">
        <v>18516</v>
      </c>
      <c r="H3875" s="59" t="s">
        <v>18516</v>
      </c>
      <c r="I3875" s="59" t="s">
        <v>18516</v>
      </c>
      <c r="J3875" s="59" t="s">
        <v>18516</v>
      </c>
      <c r="K3875" s="59" t="s">
        <v>29707</v>
      </c>
      <c r="L3875" s="59" t="s">
        <v>18516</v>
      </c>
      <c r="M3875" s="59" t="s">
        <v>18516</v>
      </c>
    </row>
    <row r="3876" spans="1:13" s="59" customFormat="1" ht="14.25">
      <c r="A3876" s="59" t="s">
        <v>15333</v>
      </c>
      <c r="B3876" s="59" t="s">
        <v>34620</v>
      </c>
      <c r="C3876" s="59" t="s">
        <v>34581</v>
      </c>
      <c r="D3876" s="59" t="s">
        <v>34582</v>
      </c>
      <c r="E3876" s="59" t="s">
        <v>18516</v>
      </c>
      <c r="F3876" s="59" t="s">
        <v>18516</v>
      </c>
      <c r="G3876" s="59" t="s">
        <v>18516</v>
      </c>
      <c r="H3876" s="59" t="s">
        <v>18516</v>
      </c>
      <c r="I3876" s="59" t="s">
        <v>18516</v>
      </c>
      <c r="J3876" s="59" t="s">
        <v>18516</v>
      </c>
      <c r="K3876" s="59" t="s">
        <v>29707</v>
      </c>
      <c r="L3876" s="59" t="s">
        <v>18516</v>
      </c>
      <c r="M3876" s="59" t="s">
        <v>18516</v>
      </c>
    </row>
    <row r="3877" spans="1:13" s="59" customFormat="1" ht="14.25">
      <c r="A3877" s="59" t="s">
        <v>15342</v>
      </c>
      <c r="B3877" s="59" t="s">
        <v>34621</v>
      </c>
      <c r="C3877" s="59" t="s">
        <v>34581</v>
      </c>
      <c r="D3877" s="59" t="s">
        <v>34582</v>
      </c>
      <c r="E3877" s="59" t="s">
        <v>18516</v>
      </c>
      <c r="F3877" s="59" t="s">
        <v>18516</v>
      </c>
      <c r="G3877" s="59" t="s">
        <v>18516</v>
      </c>
      <c r="H3877" s="59" t="s">
        <v>18516</v>
      </c>
      <c r="I3877" s="59" t="s">
        <v>18516</v>
      </c>
      <c r="J3877" s="59" t="s">
        <v>18516</v>
      </c>
      <c r="K3877" s="59" t="s">
        <v>29707</v>
      </c>
      <c r="L3877" s="59" t="s">
        <v>18516</v>
      </c>
      <c r="M3877" s="59" t="s">
        <v>18516</v>
      </c>
    </row>
    <row r="3878" spans="1:13" s="59" customFormat="1" ht="14.25">
      <c r="A3878" s="59" t="s">
        <v>13102</v>
      </c>
      <c r="B3878" s="59" t="s">
        <v>34622</v>
      </c>
      <c r="C3878" s="59" t="s">
        <v>29610</v>
      </c>
      <c r="D3878" s="59" t="s">
        <v>29611</v>
      </c>
      <c r="E3878" s="164">
        <v>440</v>
      </c>
      <c r="F3878" s="164">
        <v>340</v>
      </c>
      <c r="G3878" s="165">
        <v>0.77</v>
      </c>
      <c r="H3878" s="59" t="s">
        <v>18516</v>
      </c>
      <c r="I3878" s="164">
        <v>186.91</v>
      </c>
      <c r="J3878" s="164">
        <v>526.91</v>
      </c>
      <c r="K3878" s="59">
        <v>1</v>
      </c>
      <c r="L3878" s="59" t="s">
        <v>18516</v>
      </c>
      <c r="M3878" s="59" t="s">
        <v>18516</v>
      </c>
    </row>
    <row r="3879" spans="1:13" s="59" customFormat="1" ht="14.25">
      <c r="A3879" s="59" t="s">
        <v>13105</v>
      </c>
      <c r="B3879" s="59" t="s">
        <v>34623</v>
      </c>
      <c r="C3879" s="59" t="s">
        <v>29610</v>
      </c>
      <c r="D3879" s="59" t="s">
        <v>29611</v>
      </c>
      <c r="E3879" s="59" t="s">
        <v>18516</v>
      </c>
      <c r="F3879" s="59" t="s">
        <v>18516</v>
      </c>
      <c r="G3879" s="59" t="s">
        <v>18516</v>
      </c>
      <c r="H3879" s="59" t="s">
        <v>18516</v>
      </c>
      <c r="I3879" s="59" t="s">
        <v>18516</v>
      </c>
      <c r="J3879" s="59" t="s">
        <v>18516</v>
      </c>
      <c r="K3879" s="59" t="s">
        <v>29707</v>
      </c>
      <c r="L3879" s="59" t="s">
        <v>18516</v>
      </c>
      <c r="M3879" s="59" t="s">
        <v>18516</v>
      </c>
    </row>
    <row r="3880" spans="1:13" s="59" customFormat="1" ht="14.25">
      <c r="A3880" s="59" t="s">
        <v>13111</v>
      </c>
      <c r="B3880" s="59" t="s">
        <v>34624</v>
      </c>
      <c r="C3880" s="59" t="s">
        <v>29610</v>
      </c>
      <c r="D3880" s="59" t="s">
        <v>29611</v>
      </c>
      <c r="E3880" s="164">
        <v>560</v>
      </c>
      <c r="F3880" s="164">
        <v>475</v>
      </c>
      <c r="G3880" s="165">
        <v>0.84</v>
      </c>
      <c r="H3880" s="59" t="s">
        <v>18516</v>
      </c>
      <c r="I3880" s="164">
        <v>173.33</v>
      </c>
      <c r="J3880" s="164">
        <v>648.33</v>
      </c>
      <c r="K3880" s="59">
        <v>12</v>
      </c>
      <c r="L3880" s="59" t="s">
        <v>18516</v>
      </c>
      <c r="M3880" s="59" t="s">
        <v>18516</v>
      </c>
    </row>
    <row r="3881" spans="1:13" s="59" customFormat="1" ht="14.25">
      <c r="A3881" s="59" t="s">
        <v>13108</v>
      </c>
      <c r="B3881" s="59" t="s">
        <v>34625</v>
      </c>
      <c r="C3881" s="59" t="s">
        <v>29610</v>
      </c>
      <c r="D3881" s="59" t="s">
        <v>29611</v>
      </c>
      <c r="E3881" s="164">
        <v>560</v>
      </c>
      <c r="F3881" s="164">
        <v>490</v>
      </c>
      <c r="G3881" s="165">
        <v>0.87</v>
      </c>
      <c r="H3881" s="59" t="s">
        <v>18516</v>
      </c>
      <c r="I3881" s="164">
        <v>173.33</v>
      </c>
      <c r="J3881" s="164">
        <v>663.33</v>
      </c>
      <c r="K3881" s="59">
        <v>0</v>
      </c>
      <c r="L3881" s="59" t="s">
        <v>18516</v>
      </c>
      <c r="M3881" s="59" t="s">
        <v>18516</v>
      </c>
    </row>
    <row r="3882" spans="1:13" s="59" customFormat="1" ht="14.25">
      <c r="A3882" s="59" t="s">
        <v>13129</v>
      </c>
      <c r="B3882" s="59" t="s">
        <v>34626</v>
      </c>
      <c r="C3882" s="59" t="s">
        <v>29610</v>
      </c>
      <c r="D3882" s="59" t="s">
        <v>29611</v>
      </c>
      <c r="E3882" s="164">
        <v>295</v>
      </c>
      <c r="F3882" s="164">
        <v>100</v>
      </c>
      <c r="G3882" s="165">
        <v>0.33</v>
      </c>
      <c r="H3882" s="59" t="s">
        <v>18516</v>
      </c>
      <c r="I3882" s="164">
        <v>104.48</v>
      </c>
      <c r="J3882" s="164">
        <v>204.48</v>
      </c>
      <c r="K3882" s="59">
        <v>0</v>
      </c>
      <c r="L3882" s="59" t="s">
        <v>18516</v>
      </c>
      <c r="M3882" s="59" t="s">
        <v>18516</v>
      </c>
    </row>
    <row r="3883" spans="1:13" s="59" customFormat="1" ht="14.25">
      <c r="A3883" s="59" t="s">
        <v>13132</v>
      </c>
      <c r="B3883" s="59" t="s">
        <v>34627</v>
      </c>
      <c r="C3883" s="59" t="s">
        <v>29610</v>
      </c>
      <c r="D3883" s="59" t="s">
        <v>29611</v>
      </c>
      <c r="E3883" s="164">
        <v>210</v>
      </c>
      <c r="F3883" s="164">
        <v>165</v>
      </c>
      <c r="G3883" s="165">
        <v>0.78</v>
      </c>
      <c r="H3883" s="59" t="s">
        <v>31187</v>
      </c>
      <c r="I3883" s="164">
        <v>104.48</v>
      </c>
      <c r="J3883" s="164">
        <v>269.48</v>
      </c>
      <c r="K3883" s="59">
        <v>1</v>
      </c>
      <c r="L3883" s="59" t="s">
        <v>18516</v>
      </c>
      <c r="M3883" s="59" t="s">
        <v>18516</v>
      </c>
    </row>
    <row r="3884" spans="1:13" s="59" customFormat="1" ht="14.25">
      <c r="A3884" s="59" t="s">
        <v>13135</v>
      </c>
      <c r="B3884" s="59" t="s">
        <v>34628</v>
      </c>
      <c r="C3884" s="59" t="s">
        <v>29610</v>
      </c>
      <c r="D3884" s="59" t="s">
        <v>29611</v>
      </c>
      <c r="E3884" s="59" t="s">
        <v>18516</v>
      </c>
      <c r="F3884" s="59" t="s">
        <v>18516</v>
      </c>
      <c r="G3884" s="59" t="s">
        <v>18516</v>
      </c>
      <c r="H3884" s="59" t="s">
        <v>18516</v>
      </c>
      <c r="I3884" s="59" t="s">
        <v>18516</v>
      </c>
      <c r="J3884" s="59" t="s">
        <v>18516</v>
      </c>
      <c r="K3884" s="59" t="s">
        <v>29707</v>
      </c>
      <c r="L3884" s="59" t="s">
        <v>18516</v>
      </c>
      <c r="M3884" s="59" t="s">
        <v>18516</v>
      </c>
    </row>
    <row r="3885" spans="1:13" s="59" customFormat="1" ht="14.25">
      <c r="A3885" s="59" t="s">
        <v>13165</v>
      </c>
      <c r="B3885" s="59" t="s">
        <v>34629</v>
      </c>
      <c r="C3885" s="59" t="s">
        <v>29610</v>
      </c>
      <c r="D3885" s="59" t="s">
        <v>29611</v>
      </c>
      <c r="E3885" s="164">
        <v>465</v>
      </c>
      <c r="F3885" s="164">
        <v>360</v>
      </c>
      <c r="G3885" s="165">
        <v>0.77</v>
      </c>
      <c r="H3885" s="59" t="s">
        <v>18516</v>
      </c>
      <c r="I3885" s="164">
        <v>177.42</v>
      </c>
      <c r="J3885" s="164">
        <v>537.42</v>
      </c>
      <c r="K3885" s="59">
        <v>39</v>
      </c>
      <c r="L3885" s="59" t="s">
        <v>29439</v>
      </c>
      <c r="M3885" s="59" t="s">
        <v>29711</v>
      </c>
    </row>
    <row r="3886" spans="1:13" s="59" customFormat="1" ht="14.25">
      <c r="A3886" s="59" t="s">
        <v>13162</v>
      </c>
      <c r="B3886" s="59" t="s">
        <v>34630</v>
      </c>
      <c r="C3886" s="59" t="s">
        <v>29610</v>
      </c>
      <c r="D3886" s="59" t="s">
        <v>29611</v>
      </c>
      <c r="E3886" s="164">
        <v>465</v>
      </c>
      <c r="F3886" s="164">
        <v>360</v>
      </c>
      <c r="G3886" s="165">
        <v>0.77</v>
      </c>
      <c r="H3886" s="59" t="s">
        <v>18516</v>
      </c>
      <c r="I3886" s="164">
        <v>177.42</v>
      </c>
      <c r="J3886" s="164">
        <v>537.42</v>
      </c>
      <c r="K3886" s="59">
        <v>26</v>
      </c>
      <c r="L3886" s="59" t="s">
        <v>29439</v>
      </c>
      <c r="M3886" s="59" t="s">
        <v>29711</v>
      </c>
    </row>
    <row r="3887" spans="1:13" s="59" customFormat="1" ht="14.25">
      <c r="A3887" s="59" t="s">
        <v>13184</v>
      </c>
      <c r="B3887" s="59" t="s">
        <v>34631</v>
      </c>
      <c r="C3887" s="59" t="s">
        <v>29408</v>
      </c>
      <c r="D3887" s="59" t="s">
        <v>29409</v>
      </c>
      <c r="E3887" s="59" t="s">
        <v>18516</v>
      </c>
      <c r="F3887" s="59" t="s">
        <v>18516</v>
      </c>
      <c r="G3887" s="59" t="s">
        <v>18516</v>
      </c>
      <c r="H3887" s="59" t="s">
        <v>18516</v>
      </c>
      <c r="I3887" s="59" t="s">
        <v>18516</v>
      </c>
      <c r="J3887" s="59" t="s">
        <v>18516</v>
      </c>
      <c r="K3887" s="59" t="s">
        <v>29707</v>
      </c>
      <c r="L3887" s="59" t="s">
        <v>18516</v>
      </c>
      <c r="M3887" s="59" t="s">
        <v>18516</v>
      </c>
    </row>
    <row r="3888" spans="1:13" s="59" customFormat="1" ht="14.25">
      <c r="A3888" s="59" t="s">
        <v>13187</v>
      </c>
      <c r="B3888" s="59" t="s">
        <v>34632</v>
      </c>
      <c r="C3888" s="59" t="s">
        <v>29408</v>
      </c>
      <c r="D3888" s="59" t="s">
        <v>29409</v>
      </c>
      <c r="E3888" s="59" t="s">
        <v>18516</v>
      </c>
      <c r="F3888" s="59" t="s">
        <v>18516</v>
      </c>
      <c r="G3888" s="59" t="s">
        <v>18516</v>
      </c>
      <c r="H3888" s="59" t="s">
        <v>18516</v>
      </c>
      <c r="I3888" s="59" t="s">
        <v>18516</v>
      </c>
      <c r="J3888" s="59" t="s">
        <v>18516</v>
      </c>
      <c r="K3888" s="59" t="s">
        <v>29707</v>
      </c>
      <c r="L3888" s="59" t="s">
        <v>18516</v>
      </c>
      <c r="M3888" s="59" t="s">
        <v>18516</v>
      </c>
    </row>
    <row r="3889" spans="1:13" s="59" customFormat="1" ht="14.25">
      <c r="A3889" s="59" t="s">
        <v>15327</v>
      </c>
      <c r="B3889" s="59" t="s">
        <v>34633</v>
      </c>
      <c r="C3889" s="59" t="s">
        <v>30894</v>
      </c>
      <c r="D3889" s="59" t="s">
        <v>30895</v>
      </c>
      <c r="E3889" s="59" t="s">
        <v>18516</v>
      </c>
      <c r="F3889" s="59" t="s">
        <v>18516</v>
      </c>
      <c r="G3889" s="59" t="s">
        <v>18516</v>
      </c>
      <c r="H3889" s="59" t="s">
        <v>18516</v>
      </c>
      <c r="I3889" s="59" t="s">
        <v>18516</v>
      </c>
      <c r="J3889" s="59" t="s">
        <v>18516</v>
      </c>
      <c r="K3889" s="59" t="s">
        <v>29707</v>
      </c>
      <c r="L3889" s="59" t="s">
        <v>18516</v>
      </c>
      <c r="M3889" s="59" t="s">
        <v>18516</v>
      </c>
    </row>
    <row r="3890" spans="1:13" s="59" customFormat="1" ht="14.25">
      <c r="A3890" s="59" t="s">
        <v>15330</v>
      </c>
      <c r="B3890" s="59" t="s">
        <v>34634</v>
      </c>
      <c r="C3890" s="59" t="s">
        <v>30894</v>
      </c>
      <c r="D3890" s="59" t="s">
        <v>30895</v>
      </c>
      <c r="E3890" s="59" t="s">
        <v>18516</v>
      </c>
      <c r="F3890" s="59" t="s">
        <v>18516</v>
      </c>
      <c r="G3890" s="59" t="s">
        <v>18516</v>
      </c>
      <c r="H3890" s="59" t="s">
        <v>18516</v>
      </c>
      <c r="I3890" s="59" t="s">
        <v>18516</v>
      </c>
      <c r="J3890" s="59" t="s">
        <v>18516</v>
      </c>
      <c r="K3890" s="59" t="s">
        <v>29707</v>
      </c>
      <c r="L3890" s="59" t="s">
        <v>18516</v>
      </c>
      <c r="M3890" s="59" t="s">
        <v>18516</v>
      </c>
    </row>
    <row r="3891" spans="1:13" s="59" customFormat="1" ht="14.25">
      <c r="A3891" s="59" t="s">
        <v>16592</v>
      </c>
      <c r="B3891" s="59" t="s">
        <v>34635</v>
      </c>
      <c r="C3891" s="59" t="s">
        <v>30894</v>
      </c>
      <c r="D3891" s="59" t="s">
        <v>30895</v>
      </c>
      <c r="E3891" s="59" t="s">
        <v>18516</v>
      </c>
      <c r="F3891" s="59" t="s">
        <v>18516</v>
      </c>
      <c r="G3891" s="59" t="s">
        <v>18516</v>
      </c>
      <c r="H3891" s="59" t="s">
        <v>18516</v>
      </c>
      <c r="I3891" s="59" t="s">
        <v>18516</v>
      </c>
      <c r="J3891" s="59" t="s">
        <v>18516</v>
      </c>
      <c r="K3891" s="59" t="s">
        <v>29707</v>
      </c>
      <c r="L3891" s="59" t="s">
        <v>18516</v>
      </c>
      <c r="M3891" s="59" t="s">
        <v>18516</v>
      </c>
    </row>
    <row r="3892" spans="1:13" s="59" customFormat="1" ht="14.25">
      <c r="A3892" s="59" t="s">
        <v>13468</v>
      </c>
      <c r="B3892" s="59" t="s">
        <v>34636</v>
      </c>
      <c r="C3892" s="59" t="s">
        <v>29424</v>
      </c>
      <c r="D3892" s="59" t="s">
        <v>29425</v>
      </c>
      <c r="E3892" s="59" t="s">
        <v>18516</v>
      </c>
      <c r="F3892" s="59" t="s">
        <v>18516</v>
      </c>
      <c r="G3892" s="59" t="s">
        <v>18516</v>
      </c>
      <c r="H3892" s="59" t="s">
        <v>18516</v>
      </c>
      <c r="I3892" s="59" t="s">
        <v>18516</v>
      </c>
      <c r="J3892" s="59" t="s">
        <v>18516</v>
      </c>
      <c r="K3892" s="59" t="s">
        <v>29707</v>
      </c>
      <c r="L3892" s="59" t="s">
        <v>18516</v>
      </c>
      <c r="M3892" s="59" t="s">
        <v>18516</v>
      </c>
    </row>
    <row r="3893" spans="1:13" s="59" customFormat="1" ht="14.25">
      <c r="A3893" s="59" t="s">
        <v>13471</v>
      </c>
      <c r="B3893" s="59" t="s">
        <v>34637</v>
      </c>
      <c r="C3893" s="59" t="s">
        <v>29424</v>
      </c>
      <c r="D3893" s="59" t="s">
        <v>29425</v>
      </c>
      <c r="E3893" s="59" t="s">
        <v>18516</v>
      </c>
      <c r="F3893" s="59" t="s">
        <v>18516</v>
      </c>
      <c r="G3893" s="59" t="s">
        <v>18516</v>
      </c>
      <c r="H3893" s="59" t="s">
        <v>18516</v>
      </c>
      <c r="I3893" s="59" t="s">
        <v>18516</v>
      </c>
      <c r="J3893" s="59" t="s">
        <v>18516</v>
      </c>
      <c r="K3893" s="59" t="s">
        <v>29707</v>
      </c>
      <c r="L3893" s="59" t="s">
        <v>18516</v>
      </c>
      <c r="M3893" s="59" t="s">
        <v>18516</v>
      </c>
    </row>
    <row r="3894" spans="1:13" s="59" customFormat="1" ht="14.25">
      <c r="A3894" s="59" t="s">
        <v>13474</v>
      </c>
      <c r="B3894" s="59" t="s">
        <v>34638</v>
      </c>
      <c r="C3894" s="59" t="s">
        <v>29424</v>
      </c>
      <c r="D3894" s="59" t="s">
        <v>29425</v>
      </c>
      <c r="E3894" s="59" t="s">
        <v>18516</v>
      </c>
      <c r="F3894" s="59" t="s">
        <v>18516</v>
      </c>
      <c r="G3894" s="59" t="s">
        <v>18516</v>
      </c>
      <c r="H3894" s="59" t="s">
        <v>18516</v>
      </c>
      <c r="I3894" s="59" t="s">
        <v>18516</v>
      </c>
      <c r="J3894" s="59" t="s">
        <v>18516</v>
      </c>
      <c r="K3894" s="59" t="s">
        <v>29707</v>
      </c>
      <c r="L3894" s="59" t="s">
        <v>18516</v>
      </c>
      <c r="M3894" s="59" t="s">
        <v>18516</v>
      </c>
    </row>
    <row r="3895" spans="1:13" s="59" customFormat="1" ht="14.25">
      <c r="A3895" s="59" t="s">
        <v>13477</v>
      </c>
      <c r="B3895" s="59" t="s">
        <v>34639</v>
      </c>
      <c r="C3895" s="59" t="s">
        <v>29424</v>
      </c>
      <c r="D3895" s="59" t="s">
        <v>29425</v>
      </c>
      <c r="E3895" s="59" t="s">
        <v>18516</v>
      </c>
      <c r="F3895" s="59" t="s">
        <v>18516</v>
      </c>
      <c r="G3895" s="59" t="s">
        <v>18516</v>
      </c>
      <c r="H3895" s="59" t="s">
        <v>18516</v>
      </c>
      <c r="I3895" s="59" t="s">
        <v>18516</v>
      </c>
      <c r="J3895" s="59" t="s">
        <v>18516</v>
      </c>
      <c r="K3895" s="59" t="s">
        <v>29707</v>
      </c>
      <c r="L3895" s="59" t="s">
        <v>18516</v>
      </c>
      <c r="M3895" s="59" t="s">
        <v>18516</v>
      </c>
    </row>
    <row r="3896" spans="1:13" s="59" customFormat="1" ht="14.25">
      <c r="A3896" s="59" t="s">
        <v>34640</v>
      </c>
      <c r="B3896" s="59" t="s">
        <v>34641</v>
      </c>
      <c r="C3896" s="59" t="s">
        <v>29424</v>
      </c>
      <c r="D3896" s="59" t="s">
        <v>29425</v>
      </c>
      <c r="E3896" s="164">
        <v>185</v>
      </c>
      <c r="F3896" s="164">
        <v>185</v>
      </c>
      <c r="G3896" s="59" t="s">
        <v>18516</v>
      </c>
      <c r="H3896" s="59" t="s">
        <v>18516</v>
      </c>
      <c r="I3896" s="164">
        <v>84.2</v>
      </c>
      <c r="J3896" s="164">
        <v>269.2</v>
      </c>
      <c r="K3896" s="59">
        <v>0</v>
      </c>
      <c r="L3896" s="59" t="s">
        <v>18516</v>
      </c>
      <c r="M3896" s="59" t="s">
        <v>18516</v>
      </c>
    </row>
    <row r="3897" spans="1:13" s="59" customFormat="1" ht="14.25">
      <c r="A3897" s="59" t="s">
        <v>34642</v>
      </c>
      <c r="B3897" s="59" t="s">
        <v>34643</v>
      </c>
      <c r="C3897" s="59" t="s">
        <v>29424</v>
      </c>
      <c r="D3897" s="59" t="s">
        <v>29425</v>
      </c>
      <c r="E3897" s="164">
        <v>235</v>
      </c>
      <c r="F3897" s="164">
        <v>235</v>
      </c>
      <c r="G3897" s="59" t="s">
        <v>18516</v>
      </c>
      <c r="H3897" s="59" t="s">
        <v>18516</v>
      </c>
      <c r="I3897" s="164">
        <v>84.2</v>
      </c>
      <c r="J3897" s="164">
        <v>319.2</v>
      </c>
      <c r="K3897" s="59">
        <v>0</v>
      </c>
      <c r="L3897" s="59" t="s">
        <v>18516</v>
      </c>
      <c r="M3897" s="59" t="s">
        <v>18516</v>
      </c>
    </row>
    <row r="3898" spans="1:13" s="59" customFormat="1" ht="14.25">
      <c r="A3898" s="59" t="s">
        <v>15321</v>
      </c>
      <c r="B3898" s="59" t="s">
        <v>34644</v>
      </c>
      <c r="C3898" s="59" t="s">
        <v>29424</v>
      </c>
      <c r="D3898" s="59" t="s">
        <v>29425</v>
      </c>
      <c r="E3898" s="164">
        <v>175</v>
      </c>
      <c r="F3898" s="164">
        <v>175</v>
      </c>
      <c r="G3898" s="59" t="s">
        <v>18516</v>
      </c>
      <c r="H3898" s="59" t="s">
        <v>18516</v>
      </c>
      <c r="I3898" s="164">
        <v>80.49</v>
      </c>
      <c r="J3898" s="164">
        <v>255.49</v>
      </c>
      <c r="K3898" s="59">
        <v>0</v>
      </c>
      <c r="L3898" s="59" t="s">
        <v>18516</v>
      </c>
      <c r="M3898" s="59" t="s">
        <v>18516</v>
      </c>
    </row>
    <row r="3899" spans="1:13" s="59" customFormat="1" ht="14.25">
      <c r="A3899" s="59" t="s">
        <v>15324</v>
      </c>
      <c r="B3899" s="59" t="s">
        <v>34645</v>
      </c>
      <c r="C3899" s="59" t="s">
        <v>29424</v>
      </c>
      <c r="D3899" s="59" t="s">
        <v>29425</v>
      </c>
      <c r="E3899" s="164">
        <v>175</v>
      </c>
      <c r="F3899" s="164">
        <v>175</v>
      </c>
      <c r="G3899" s="59" t="s">
        <v>18516</v>
      </c>
      <c r="H3899" s="59" t="s">
        <v>18516</v>
      </c>
      <c r="I3899" s="164">
        <v>80.49</v>
      </c>
      <c r="J3899" s="164">
        <v>255.49</v>
      </c>
      <c r="K3899" s="59">
        <v>0</v>
      </c>
      <c r="L3899" s="59" t="s">
        <v>18516</v>
      </c>
      <c r="M3899" s="59" t="s">
        <v>18516</v>
      </c>
    </row>
    <row r="3900" spans="1:13" s="59" customFormat="1" ht="14.25">
      <c r="A3900" s="59" t="s">
        <v>13462</v>
      </c>
      <c r="B3900" s="59" t="s">
        <v>34646</v>
      </c>
      <c r="C3900" s="59" t="s">
        <v>29424</v>
      </c>
      <c r="D3900" s="59" t="s">
        <v>29425</v>
      </c>
      <c r="E3900" s="164">
        <v>50</v>
      </c>
      <c r="F3900" s="164">
        <v>50</v>
      </c>
      <c r="G3900" s="59" t="s">
        <v>18516</v>
      </c>
      <c r="H3900" s="59" t="s">
        <v>18516</v>
      </c>
      <c r="I3900" s="164">
        <v>99.87</v>
      </c>
      <c r="J3900" s="164">
        <v>149.87</v>
      </c>
      <c r="K3900" s="59">
        <v>3</v>
      </c>
      <c r="L3900" s="59" t="s">
        <v>18516</v>
      </c>
      <c r="M3900" s="59" t="s">
        <v>18516</v>
      </c>
    </row>
    <row r="3901" spans="1:13" s="59" customFormat="1" ht="14.25">
      <c r="A3901" s="59" t="s">
        <v>13465</v>
      </c>
      <c r="B3901" s="59" t="s">
        <v>34647</v>
      </c>
      <c r="C3901" s="59" t="s">
        <v>29424</v>
      </c>
      <c r="D3901" s="59" t="s">
        <v>29425</v>
      </c>
      <c r="E3901" s="164">
        <v>50</v>
      </c>
      <c r="F3901" s="164">
        <v>50</v>
      </c>
      <c r="G3901" s="59" t="s">
        <v>18516</v>
      </c>
      <c r="H3901" s="59" t="s">
        <v>18516</v>
      </c>
      <c r="I3901" s="164">
        <v>99.87</v>
      </c>
      <c r="J3901" s="164">
        <v>149.87</v>
      </c>
      <c r="K3901" s="59">
        <v>9</v>
      </c>
      <c r="L3901" s="59" t="s">
        <v>18516</v>
      </c>
      <c r="M3901" s="59" t="s">
        <v>18516</v>
      </c>
    </row>
    <row r="3902" spans="1:13" s="59" customFormat="1" ht="14.25">
      <c r="A3902" s="59" t="s">
        <v>13456</v>
      </c>
      <c r="B3902" s="59" t="s">
        <v>34648</v>
      </c>
      <c r="C3902" s="59" t="s">
        <v>29424</v>
      </c>
      <c r="D3902" s="59" t="s">
        <v>29425</v>
      </c>
      <c r="E3902" s="164">
        <v>105</v>
      </c>
      <c r="F3902" s="164">
        <v>105</v>
      </c>
      <c r="G3902" s="59" t="s">
        <v>18516</v>
      </c>
      <c r="H3902" s="59" t="s">
        <v>18516</v>
      </c>
      <c r="I3902" s="164">
        <v>51.68</v>
      </c>
      <c r="J3902" s="164">
        <v>156.68</v>
      </c>
      <c r="K3902" s="59">
        <v>0</v>
      </c>
      <c r="L3902" s="59" t="s">
        <v>18516</v>
      </c>
      <c r="M3902" s="59" t="s">
        <v>18516</v>
      </c>
    </row>
    <row r="3903" spans="1:13" s="59" customFormat="1" ht="14.25">
      <c r="A3903" s="59" t="s">
        <v>13459</v>
      </c>
      <c r="B3903" s="59" t="s">
        <v>34649</v>
      </c>
      <c r="C3903" s="59" t="s">
        <v>29424</v>
      </c>
      <c r="D3903" s="59" t="s">
        <v>29425</v>
      </c>
      <c r="E3903" s="164">
        <v>105</v>
      </c>
      <c r="F3903" s="164">
        <v>105</v>
      </c>
      <c r="G3903" s="59" t="s">
        <v>18516</v>
      </c>
      <c r="H3903" s="59" t="s">
        <v>18516</v>
      </c>
      <c r="I3903" s="164">
        <v>51.68</v>
      </c>
      <c r="J3903" s="164">
        <v>156.68</v>
      </c>
      <c r="K3903" s="59">
        <v>0</v>
      </c>
      <c r="L3903" s="59" t="s">
        <v>18516</v>
      </c>
      <c r="M3903" s="59" t="s">
        <v>18516</v>
      </c>
    </row>
    <row r="3904" spans="1:13" s="59" customFormat="1" ht="14.25">
      <c r="A3904" s="59" t="s">
        <v>15318</v>
      </c>
      <c r="B3904" s="59" t="s">
        <v>34650</v>
      </c>
      <c r="C3904" s="59" t="s">
        <v>29424</v>
      </c>
      <c r="D3904" s="59" t="s">
        <v>29425</v>
      </c>
      <c r="E3904" s="59" t="s">
        <v>18516</v>
      </c>
      <c r="F3904" s="59" t="s">
        <v>18516</v>
      </c>
      <c r="G3904" s="59" t="s">
        <v>18516</v>
      </c>
      <c r="H3904" s="59" t="s">
        <v>18516</v>
      </c>
      <c r="I3904" s="59" t="s">
        <v>18516</v>
      </c>
      <c r="J3904" s="59" t="s">
        <v>18516</v>
      </c>
      <c r="K3904" s="59" t="s">
        <v>29707</v>
      </c>
      <c r="L3904" s="59" t="s">
        <v>18516</v>
      </c>
      <c r="M3904" s="59" t="s">
        <v>18516</v>
      </c>
    </row>
    <row r="3905" spans="1:13" s="59" customFormat="1" ht="14.25">
      <c r="A3905" s="59" t="s">
        <v>15315</v>
      </c>
      <c r="B3905" s="59" t="s">
        <v>34651</v>
      </c>
      <c r="C3905" s="59" t="s">
        <v>29424</v>
      </c>
      <c r="D3905" s="59" t="s">
        <v>29425</v>
      </c>
      <c r="E3905" s="164">
        <v>85</v>
      </c>
      <c r="F3905" s="164">
        <v>85</v>
      </c>
      <c r="G3905" s="59" t="s">
        <v>18516</v>
      </c>
      <c r="H3905" s="59" t="s">
        <v>18516</v>
      </c>
      <c r="I3905" s="164">
        <v>40.49</v>
      </c>
      <c r="J3905" s="164">
        <v>125.49</v>
      </c>
      <c r="K3905" s="59">
        <v>0</v>
      </c>
      <c r="L3905" s="59" t="s">
        <v>18516</v>
      </c>
      <c r="M3905" s="59" t="s">
        <v>18516</v>
      </c>
    </row>
    <row r="3906" spans="1:13" s="59" customFormat="1" ht="14.25">
      <c r="A3906" s="59" t="s">
        <v>15312</v>
      </c>
      <c r="B3906" s="59" t="s">
        <v>34652</v>
      </c>
      <c r="C3906" s="59" t="s">
        <v>29424</v>
      </c>
      <c r="D3906" s="59" t="s">
        <v>29425</v>
      </c>
      <c r="E3906" s="164">
        <v>85</v>
      </c>
      <c r="F3906" s="164">
        <v>85</v>
      </c>
      <c r="G3906" s="59" t="s">
        <v>18516</v>
      </c>
      <c r="H3906" s="59" t="s">
        <v>18516</v>
      </c>
      <c r="I3906" s="164">
        <v>40.49</v>
      </c>
      <c r="J3906" s="164">
        <v>125.49</v>
      </c>
      <c r="K3906" s="59">
        <v>0</v>
      </c>
      <c r="L3906" s="59" t="s">
        <v>18516</v>
      </c>
      <c r="M3906" s="59" t="s">
        <v>18516</v>
      </c>
    </row>
    <row r="3907" spans="1:13" s="59" customFormat="1" ht="14.25">
      <c r="A3907" s="59" t="s">
        <v>15309</v>
      </c>
      <c r="B3907" s="59" t="s">
        <v>34653</v>
      </c>
      <c r="C3907" s="59" t="s">
        <v>29424</v>
      </c>
      <c r="D3907" s="59" t="s">
        <v>29425</v>
      </c>
      <c r="E3907" s="59" t="s">
        <v>18516</v>
      </c>
      <c r="F3907" s="59" t="s">
        <v>18516</v>
      </c>
      <c r="G3907" s="59" t="s">
        <v>18516</v>
      </c>
      <c r="H3907" s="59" t="s">
        <v>18516</v>
      </c>
      <c r="I3907" s="59" t="s">
        <v>18516</v>
      </c>
      <c r="J3907" s="59" t="s">
        <v>18516</v>
      </c>
      <c r="K3907" s="59" t="s">
        <v>29707</v>
      </c>
      <c r="L3907" s="59" t="s">
        <v>18516</v>
      </c>
      <c r="M3907" s="59" t="s">
        <v>18516</v>
      </c>
    </row>
    <row r="3908" spans="1:13" s="59" customFormat="1" ht="14.25">
      <c r="A3908" s="59" t="s">
        <v>15306</v>
      </c>
      <c r="B3908" s="59" t="s">
        <v>34654</v>
      </c>
      <c r="C3908" s="59" t="s">
        <v>29424</v>
      </c>
      <c r="D3908" s="59" t="s">
        <v>29425</v>
      </c>
      <c r="E3908" s="164">
        <v>109</v>
      </c>
      <c r="F3908" s="164">
        <v>109</v>
      </c>
      <c r="G3908" s="59" t="s">
        <v>18516</v>
      </c>
      <c r="H3908" s="59" t="s">
        <v>18516</v>
      </c>
      <c r="I3908" s="164">
        <v>39.52</v>
      </c>
      <c r="J3908" s="164">
        <v>148.52</v>
      </c>
      <c r="K3908" s="59">
        <v>0</v>
      </c>
      <c r="L3908" s="59" t="s">
        <v>18516</v>
      </c>
      <c r="M3908" s="59" t="s">
        <v>18516</v>
      </c>
    </row>
    <row r="3909" spans="1:13" s="59" customFormat="1" ht="14.25">
      <c r="A3909" s="59" t="s">
        <v>15303</v>
      </c>
      <c r="B3909" s="59" t="s">
        <v>34655</v>
      </c>
      <c r="C3909" s="59" t="s">
        <v>29424</v>
      </c>
      <c r="D3909" s="59" t="s">
        <v>29425</v>
      </c>
      <c r="E3909" s="59" t="s">
        <v>18516</v>
      </c>
      <c r="F3909" s="59" t="s">
        <v>18516</v>
      </c>
      <c r="G3909" s="59" t="s">
        <v>18516</v>
      </c>
      <c r="H3909" s="59" t="s">
        <v>18516</v>
      </c>
      <c r="I3909" s="59" t="s">
        <v>18516</v>
      </c>
      <c r="J3909" s="59" t="s">
        <v>18516</v>
      </c>
      <c r="K3909" s="59" t="s">
        <v>29707</v>
      </c>
      <c r="L3909" s="59" t="s">
        <v>18516</v>
      </c>
      <c r="M3909" s="59" t="s">
        <v>18516</v>
      </c>
    </row>
    <row r="3910" spans="1:13" s="59" customFormat="1" ht="14.25">
      <c r="A3910" s="59" t="s">
        <v>13453</v>
      </c>
      <c r="B3910" s="59" t="s">
        <v>34656</v>
      </c>
      <c r="C3910" s="59" t="s">
        <v>29518</v>
      </c>
      <c r="D3910" s="59" t="s">
        <v>29519</v>
      </c>
      <c r="E3910" s="59" t="s">
        <v>18516</v>
      </c>
      <c r="F3910" s="59" t="s">
        <v>18516</v>
      </c>
      <c r="G3910" s="59" t="s">
        <v>18516</v>
      </c>
      <c r="H3910" s="59" t="s">
        <v>18516</v>
      </c>
      <c r="I3910" s="59" t="s">
        <v>18516</v>
      </c>
      <c r="J3910" s="59" t="s">
        <v>18516</v>
      </c>
      <c r="K3910" s="59" t="s">
        <v>29707</v>
      </c>
      <c r="L3910" s="59" t="s">
        <v>18516</v>
      </c>
      <c r="M3910" s="59" t="s">
        <v>18516</v>
      </c>
    </row>
    <row r="3911" spans="1:13" s="59" customFormat="1" ht="14.25">
      <c r="A3911" s="59" t="s">
        <v>13450</v>
      </c>
      <c r="B3911" s="59" t="s">
        <v>34657</v>
      </c>
      <c r="C3911" s="59" t="s">
        <v>29518</v>
      </c>
      <c r="D3911" s="59" t="s">
        <v>29519</v>
      </c>
      <c r="E3911" s="164">
        <v>149</v>
      </c>
      <c r="F3911" s="164">
        <v>115</v>
      </c>
      <c r="G3911" s="165">
        <v>0.77</v>
      </c>
      <c r="H3911" s="59" t="s">
        <v>18516</v>
      </c>
      <c r="I3911" s="164">
        <v>39.26</v>
      </c>
      <c r="J3911" s="164">
        <v>154.26</v>
      </c>
      <c r="K3911" s="59">
        <v>35</v>
      </c>
      <c r="L3911" s="59" t="s">
        <v>18516</v>
      </c>
      <c r="M3911" s="59" t="s">
        <v>18516</v>
      </c>
    </row>
    <row r="3912" spans="1:13" s="59" customFormat="1" ht="14.25">
      <c r="A3912" s="59" t="s">
        <v>16611</v>
      </c>
      <c r="B3912" s="59" t="s">
        <v>34658</v>
      </c>
      <c r="C3912" s="59" t="s">
        <v>30894</v>
      </c>
      <c r="D3912" s="59" t="s">
        <v>30895</v>
      </c>
      <c r="E3912" s="59" t="s">
        <v>18516</v>
      </c>
      <c r="F3912" s="59" t="s">
        <v>18516</v>
      </c>
      <c r="G3912" s="59" t="s">
        <v>18516</v>
      </c>
      <c r="H3912" s="59" t="s">
        <v>18516</v>
      </c>
      <c r="I3912" s="59" t="s">
        <v>18516</v>
      </c>
      <c r="J3912" s="59" t="s">
        <v>18516</v>
      </c>
      <c r="K3912" s="59" t="s">
        <v>29707</v>
      </c>
      <c r="L3912" s="59" t="s">
        <v>18516</v>
      </c>
      <c r="M3912" s="59" t="s">
        <v>18516</v>
      </c>
    </row>
    <row r="3913" spans="1:13" s="59" customFormat="1" ht="14.25">
      <c r="A3913" s="59" t="s">
        <v>16608</v>
      </c>
      <c r="B3913" s="59" t="s">
        <v>34659</v>
      </c>
      <c r="C3913" s="59" t="s">
        <v>30894</v>
      </c>
      <c r="D3913" s="59" t="s">
        <v>30895</v>
      </c>
      <c r="E3913" s="59" t="s">
        <v>18516</v>
      </c>
      <c r="F3913" s="59" t="s">
        <v>18516</v>
      </c>
      <c r="G3913" s="59" t="s">
        <v>18516</v>
      </c>
      <c r="H3913" s="59" t="s">
        <v>18516</v>
      </c>
      <c r="I3913" s="59" t="s">
        <v>18516</v>
      </c>
      <c r="J3913" s="59" t="s">
        <v>18516</v>
      </c>
      <c r="K3913" s="59" t="s">
        <v>29707</v>
      </c>
      <c r="L3913" s="59" t="s">
        <v>18516</v>
      </c>
      <c r="M3913" s="59" t="s">
        <v>18516</v>
      </c>
    </row>
    <row r="3914" spans="1:13" s="59" customFormat="1" ht="14.25">
      <c r="A3914" s="59" t="s">
        <v>13447</v>
      </c>
      <c r="B3914" s="59" t="s">
        <v>32548</v>
      </c>
      <c r="C3914" s="59" t="s">
        <v>31289</v>
      </c>
      <c r="D3914" s="59" t="s">
        <v>31290</v>
      </c>
      <c r="E3914" s="59" t="s">
        <v>18516</v>
      </c>
      <c r="F3914" s="59" t="s">
        <v>18516</v>
      </c>
      <c r="G3914" s="59" t="s">
        <v>18516</v>
      </c>
      <c r="H3914" s="59" t="s">
        <v>18516</v>
      </c>
      <c r="I3914" s="59" t="s">
        <v>18516</v>
      </c>
      <c r="J3914" s="59" t="s">
        <v>18516</v>
      </c>
      <c r="K3914" s="59" t="s">
        <v>29707</v>
      </c>
      <c r="L3914" s="59" t="s">
        <v>18516</v>
      </c>
      <c r="M3914" s="59" t="s">
        <v>18516</v>
      </c>
    </row>
    <row r="3915" spans="1:13" s="59" customFormat="1" ht="14.25">
      <c r="A3915" s="59" t="s">
        <v>13441</v>
      </c>
      <c r="B3915" s="59" t="s">
        <v>32546</v>
      </c>
      <c r="C3915" s="59" t="s">
        <v>31289</v>
      </c>
      <c r="D3915" s="59" t="s">
        <v>31290</v>
      </c>
      <c r="E3915" s="59" t="s">
        <v>18516</v>
      </c>
      <c r="F3915" s="59" t="s">
        <v>18516</v>
      </c>
      <c r="G3915" s="59" t="s">
        <v>18516</v>
      </c>
      <c r="H3915" s="59" t="s">
        <v>18516</v>
      </c>
      <c r="I3915" s="59" t="s">
        <v>18516</v>
      </c>
      <c r="J3915" s="59" t="s">
        <v>18516</v>
      </c>
      <c r="K3915" s="59" t="s">
        <v>29707</v>
      </c>
      <c r="L3915" s="59" t="s">
        <v>18516</v>
      </c>
      <c r="M3915" s="59" t="s">
        <v>18516</v>
      </c>
    </row>
    <row r="3916" spans="1:13" s="59" customFormat="1" ht="14.25">
      <c r="A3916" s="59" t="s">
        <v>13444</v>
      </c>
      <c r="B3916" s="59" t="s">
        <v>34660</v>
      </c>
      <c r="C3916" s="59" t="s">
        <v>31289</v>
      </c>
      <c r="D3916" s="59" t="s">
        <v>31290</v>
      </c>
      <c r="E3916" s="59" t="s">
        <v>18516</v>
      </c>
      <c r="F3916" s="59" t="s">
        <v>18516</v>
      </c>
      <c r="G3916" s="59" t="s">
        <v>18516</v>
      </c>
      <c r="H3916" s="59" t="s">
        <v>18516</v>
      </c>
      <c r="I3916" s="59" t="s">
        <v>18516</v>
      </c>
      <c r="J3916" s="59" t="s">
        <v>18516</v>
      </c>
      <c r="K3916" s="59" t="s">
        <v>29707</v>
      </c>
      <c r="L3916" s="59" t="s">
        <v>18516</v>
      </c>
      <c r="M3916" s="59" t="s">
        <v>18516</v>
      </c>
    </row>
    <row r="3917" spans="1:13" s="59" customFormat="1" ht="14.25">
      <c r="A3917" s="59" t="s">
        <v>13436</v>
      </c>
      <c r="B3917" s="59" t="s">
        <v>34661</v>
      </c>
      <c r="C3917" s="59" t="s">
        <v>29506</v>
      </c>
      <c r="D3917" s="59" t="s">
        <v>29507</v>
      </c>
      <c r="E3917" s="164">
        <v>130</v>
      </c>
      <c r="F3917" s="164">
        <v>95</v>
      </c>
      <c r="G3917" s="165">
        <v>0.73</v>
      </c>
      <c r="H3917" s="59" t="s">
        <v>18516</v>
      </c>
      <c r="I3917" s="164">
        <v>36.78</v>
      </c>
      <c r="J3917" s="164">
        <v>131.78</v>
      </c>
      <c r="K3917" s="59">
        <v>412</v>
      </c>
      <c r="L3917" s="59" t="s">
        <v>18516</v>
      </c>
      <c r="M3917" s="59" t="s">
        <v>18516</v>
      </c>
    </row>
    <row r="3918" spans="1:13" s="59" customFormat="1" ht="14.25">
      <c r="A3918" s="59" t="s">
        <v>26046</v>
      </c>
      <c r="B3918" s="59" t="s">
        <v>34662</v>
      </c>
      <c r="C3918" s="59" t="s">
        <v>29518</v>
      </c>
      <c r="D3918" s="59" t="s">
        <v>29519</v>
      </c>
      <c r="E3918" s="164">
        <v>149</v>
      </c>
      <c r="F3918" s="164">
        <v>125</v>
      </c>
      <c r="G3918" s="165">
        <v>0.83</v>
      </c>
      <c r="H3918" s="59" t="s">
        <v>18516</v>
      </c>
      <c r="I3918" s="164">
        <v>45.51</v>
      </c>
      <c r="J3918" s="164">
        <v>170.51</v>
      </c>
      <c r="K3918" s="59">
        <v>105</v>
      </c>
      <c r="L3918" s="59" t="s">
        <v>29465</v>
      </c>
      <c r="M3918" s="59" t="s">
        <v>29711</v>
      </c>
    </row>
    <row r="3919" spans="1:13" s="59" customFormat="1" ht="14.25">
      <c r="A3919" s="59" t="s">
        <v>15032</v>
      </c>
      <c r="B3919" s="59" t="s">
        <v>34663</v>
      </c>
      <c r="C3919" s="59" t="s">
        <v>34664</v>
      </c>
      <c r="D3919" s="59" t="s">
        <v>34665</v>
      </c>
      <c r="E3919" s="59" t="s">
        <v>18516</v>
      </c>
      <c r="F3919" s="59" t="s">
        <v>18516</v>
      </c>
      <c r="G3919" s="59" t="s">
        <v>18516</v>
      </c>
      <c r="H3919" s="59" t="s">
        <v>18516</v>
      </c>
      <c r="I3919" s="59" t="s">
        <v>18516</v>
      </c>
      <c r="J3919" s="59" t="s">
        <v>18516</v>
      </c>
      <c r="K3919" s="59" t="s">
        <v>29707</v>
      </c>
      <c r="L3919" s="59" t="s">
        <v>18516</v>
      </c>
      <c r="M3919" s="59" t="s">
        <v>18516</v>
      </c>
    </row>
    <row r="3920" spans="1:13" s="59" customFormat="1" ht="14.25">
      <c r="A3920" s="59" t="s">
        <v>26049</v>
      </c>
      <c r="B3920" s="59" t="s">
        <v>34666</v>
      </c>
      <c r="C3920" s="59" t="s">
        <v>29518</v>
      </c>
      <c r="D3920" s="59" t="s">
        <v>29519</v>
      </c>
      <c r="E3920" s="59" t="s">
        <v>18516</v>
      </c>
      <c r="F3920" s="59" t="s">
        <v>18516</v>
      </c>
      <c r="G3920" s="59" t="s">
        <v>18516</v>
      </c>
      <c r="H3920" s="59" t="s">
        <v>18516</v>
      </c>
      <c r="I3920" s="59" t="s">
        <v>18516</v>
      </c>
      <c r="J3920" s="59" t="s">
        <v>18516</v>
      </c>
      <c r="K3920" s="59" t="s">
        <v>29707</v>
      </c>
      <c r="L3920" s="59" t="s">
        <v>18516</v>
      </c>
      <c r="M3920" s="59" t="s">
        <v>18516</v>
      </c>
    </row>
    <row r="3921" spans="1:13" s="59" customFormat="1" ht="14.25">
      <c r="A3921" s="59" t="s">
        <v>15020</v>
      </c>
      <c r="B3921" s="59" t="s">
        <v>34667</v>
      </c>
      <c r="C3921" s="59" t="s">
        <v>29513</v>
      </c>
      <c r="D3921" s="59" t="s">
        <v>29514</v>
      </c>
      <c r="E3921" s="59" t="s">
        <v>18516</v>
      </c>
      <c r="F3921" s="59" t="s">
        <v>18516</v>
      </c>
      <c r="G3921" s="59" t="s">
        <v>18516</v>
      </c>
      <c r="H3921" s="59" t="s">
        <v>18516</v>
      </c>
      <c r="I3921" s="59" t="s">
        <v>18516</v>
      </c>
      <c r="J3921" s="59" t="s">
        <v>18516</v>
      </c>
      <c r="K3921" s="59" t="s">
        <v>29707</v>
      </c>
      <c r="L3921" s="59" t="s">
        <v>18516</v>
      </c>
      <c r="M3921" s="59" t="s">
        <v>18516</v>
      </c>
    </row>
    <row r="3922" spans="1:13" s="59" customFormat="1" ht="14.25">
      <c r="A3922" s="59" t="s">
        <v>15026</v>
      </c>
      <c r="B3922" s="59" t="s">
        <v>34668</v>
      </c>
      <c r="C3922" s="59" t="s">
        <v>34075</v>
      </c>
      <c r="D3922" s="59" t="s">
        <v>34076</v>
      </c>
      <c r="E3922" s="59" t="s">
        <v>18516</v>
      </c>
      <c r="F3922" s="59" t="s">
        <v>18516</v>
      </c>
      <c r="G3922" s="59" t="s">
        <v>18516</v>
      </c>
      <c r="H3922" s="59" t="s">
        <v>18516</v>
      </c>
      <c r="I3922" s="59" t="s">
        <v>18516</v>
      </c>
      <c r="J3922" s="59" t="s">
        <v>18516</v>
      </c>
      <c r="K3922" s="59" t="s">
        <v>29707</v>
      </c>
      <c r="L3922" s="59" t="s">
        <v>18516</v>
      </c>
      <c r="M3922" s="59" t="s">
        <v>18516</v>
      </c>
    </row>
    <row r="3923" spans="1:13" s="59" customFormat="1" ht="14.25">
      <c r="A3923" s="59" t="s">
        <v>15029</v>
      </c>
      <c r="B3923" s="59" t="s">
        <v>34669</v>
      </c>
      <c r="C3923" s="59" t="s">
        <v>29661</v>
      </c>
      <c r="D3923" s="59" t="s">
        <v>29662</v>
      </c>
      <c r="E3923" s="164">
        <v>200</v>
      </c>
      <c r="F3923" s="164">
        <v>200</v>
      </c>
      <c r="G3923" s="59" t="s">
        <v>18516</v>
      </c>
      <c r="H3923" s="59" t="s">
        <v>18516</v>
      </c>
      <c r="I3923" s="164">
        <v>50.32</v>
      </c>
      <c r="J3923" s="164">
        <v>250.32</v>
      </c>
      <c r="K3923" s="59">
        <v>187</v>
      </c>
      <c r="L3923" s="59" t="s">
        <v>29815</v>
      </c>
      <c r="M3923" s="59" t="s">
        <v>29711</v>
      </c>
    </row>
    <row r="3924" spans="1:13" s="59" customFormat="1" ht="14.25">
      <c r="A3924" s="59" t="s">
        <v>15023</v>
      </c>
      <c r="B3924" s="59" t="s">
        <v>34670</v>
      </c>
      <c r="C3924" s="59" t="s">
        <v>29661</v>
      </c>
      <c r="D3924" s="59" t="s">
        <v>29662</v>
      </c>
      <c r="E3924" s="59" t="s">
        <v>18516</v>
      </c>
      <c r="F3924" s="59" t="s">
        <v>18516</v>
      </c>
      <c r="G3924" s="59" t="s">
        <v>18516</v>
      </c>
      <c r="H3924" s="59" t="s">
        <v>18516</v>
      </c>
      <c r="I3924" s="59" t="s">
        <v>18516</v>
      </c>
      <c r="J3924" s="59" t="s">
        <v>18516</v>
      </c>
      <c r="K3924" s="59" t="s">
        <v>29707</v>
      </c>
      <c r="L3924" s="59" t="s">
        <v>18516</v>
      </c>
      <c r="M3924" s="59" t="s">
        <v>18516</v>
      </c>
    </row>
    <row r="3925" spans="1:13" s="59" customFormat="1" ht="14.25">
      <c r="A3925" s="59" t="s">
        <v>15035</v>
      </c>
      <c r="B3925" s="59" t="s">
        <v>34671</v>
      </c>
      <c r="C3925" s="59" t="s">
        <v>29513</v>
      </c>
      <c r="D3925" s="59" t="s">
        <v>29514</v>
      </c>
      <c r="E3925" s="164">
        <v>75</v>
      </c>
      <c r="F3925" s="164">
        <v>75</v>
      </c>
      <c r="G3925" s="59" t="s">
        <v>18516</v>
      </c>
      <c r="H3925" s="59" t="s">
        <v>18516</v>
      </c>
      <c r="I3925" s="164">
        <v>24.53</v>
      </c>
      <c r="J3925" s="164">
        <v>99.53</v>
      </c>
      <c r="K3925" s="59">
        <v>162</v>
      </c>
      <c r="L3925" s="59" t="s">
        <v>18516</v>
      </c>
      <c r="M3925" s="59" t="s">
        <v>18516</v>
      </c>
    </row>
    <row r="3926" spans="1:13" s="59" customFormat="1" ht="14.25">
      <c r="A3926" s="59" t="s">
        <v>34672</v>
      </c>
      <c r="B3926" s="59" t="s">
        <v>34673</v>
      </c>
      <c r="C3926" s="59" t="s">
        <v>29966</v>
      </c>
      <c r="D3926" s="59" t="s">
        <v>29967</v>
      </c>
      <c r="E3926" s="59" t="s">
        <v>18516</v>
      </c>
      <c r="F3926" s="59" t="s">
        <v>18516</v>
      </c>
      <c r="G3926" s="59" t="s">
        <v>18516</v>
      </c>
      <c r="H3926" s="59" t="s">
        <v>18516</v>
      </c>
      <c r="I3926" s="59" t="s">
        <v>18516</v>
      </c>
      <c r="J3926" s="59" t="s">
        <v>18516</v>
      </c>
      <c r="K3926" s="59" t="s">
        <v>29707</v>
      </c>
      <c r="L3926" s="59" t="s">
        <v>18516</v>
      </c>
      <c r="M3926" s="59" t="s">
        <v>18516</v>
      </c>
    </row>
    <row r="3927" spans="1:13" s="59" customFormat="1" ht="14.25">
      <c r="A3927" s="59" t="s">
        <v>34674</v>
      </c>
      <c r="B3927" s="59" t="s">
        <v>34675</v>
      </c>
      <c r="C3927" s="59" t="s">
        <v>33244</v>
      </c>
      <c r="D3927" s="59" t="s">
        <v>33245</v>
      </c>
      <c r="E3927" s="59" t="s">
        <v>18516</v>
      </c>
      <c r="F3927" s="59" t="s">
        <v>18516</v>
      </c>
      <c r="G3927" s="59" t="s">
        <v>18516</v>
      </c>
      <c r="H3927" s="59" t="s">
        <v>18516</v>
      </c>
      <c r="I3927" s="59" t="s">
        <v>18516</v>
      </c>
      <c r="J3927" s="59" t="s">
        <v>18516</v>
      </c>
      <c r="K3927" s="59" t="s">
        <v>29707</v>
      </c>
      <c r="L3927" s="59" t="s">
        <v>18516</v>
      </c>
      <c r="M3927" s="59" t="s">
        <v>18516</v>
      </c>
    </row>
    <row r="3928" spans="1:13" s="59" customFormat="1" ht="14.25">
      <c r="A3928" s="59" t="s">
        <v>34676</v>
      </c>
      <c r="B3928" s="59" t="s">
        <v>34677</v>
      </c>
      <c r="C3928" s="59" t="s">
        <v>29966</v>
      </c>
      <c r="D3928" s="59" t="s">
        <v>29967</v>
      </c>
      <c r="E3928" s="59" t="s">
        <v>18516</v>
      </c>
      <c r="F3928" s="59" t="s">
        <v>18516</v>
      </c>
      <c r="G3928" s="59" t="s">
        <v>18516</v>
      </c>
      <c r="H3928" s="59" t="s">
        <v>18516</v>
      </c>
      <c r="I3928" s="59" t="s">
        <v>18516</v>
      </c>
      <c r="J3928" s="59" t="s">
        <v>18516</v>
      </c>
      <c r="K3928" s="59" t="s">
        <v>29707</v>
      </c>
      <c r="L3928" s="59" t="s">
        <v>18516</v>
      </c>
      <c r="M3928" s="59" t="s">
        <v>18516</v>
      </c>
    </row>
    <row r="3929" spans="1:13" s="59" customFormat="1" ht="14.25">
      <c r="A3929" s="59" t="s">
        <v>34678</v>
      </c>
      <c r="B3929" s="59" t="s">
        <v>34679</v>
      </c>
      <c r="C3929" s="59" t="s">
        <v>29562</v>
      </c>
      <c r="D3929" s="59" t="s">
        <v>29562</v>
      </c>
      <c r="E3929" s="59" t="s">
        <v>18516</v>
      </c>
      <c r="F3929" s="59" t="s">
        <v>18516</v>
      </c>
      <c r="G3929" s="59" t="s">
        <v>18516</v>
      </c>
      <c r="H3929" s="59" t="s">
        <v>18516</v>
      </c>
      <c r="I3929" s="59" t="s">
        <v>18516</v>
      </c>
      <c r="J3929" s="59" t="s">
        <v>18516</v>
      </c>
      <c r="K3929" s="59" t="s">
        <v>29707</v>
      </c>
      <c r="L3929" s="59" t="s">
        <v>18516</v>
      </c>
      <c r="M3929" s="59" t="s">
        <v>18516</v>
      </c>
    </row>
    <row r="3930" spans="1:13" s="59" customFormat="1" ht="14.25">
      <c r="A3930" s="59" t="s">
        <v>16152</v>
      </c>
      <c r="B3930" s="59" t="s">
        <v>34680</v>
      </c>
      <c r="C3930" s="59" t="s">
        <v>29562</v>
      </c>
      <c r="D3930" s="59" t="s">
        <v>29562</v>
      </c>
      <c r="E3930" s="59" t="s">
        <v>18516</v>
      </c>
      <c r="F3930" s="59" t="s">
        <v>18516</v>
      </c>
      <c r="G3930" s="59" t="s">
        <v>18516</v>
      </c>
      <c r="H3930" s="59" t="s">
        <v>18516</v>
      </c>
      <c r="I3930" s="59" t="s">
        <v>18516</v>
      </c>
      <c r="J3930" s="59" t="s">
        <v>18516</v>
      </c>
      <c r="K3930" s="59" t="s">
        <v>29707</v>
      </c>
      <c r="L3930" s="59" t="s">
        <v>18516</v>
      </c>
      <c r="M3930" s="59" t="s">
        <v>18516</v>
      </c>
    </row>
    <row r="3931" spans="1:13" s="59" customFormat="1" ht="14.25">
      <c r="A3931" s="59" t="s">
        <v>34681</v>
      </c>
      <c r="B3931" s="59" t="s">
        <v>34682</v>
      </c>
      <c r="C3931" s="59" t="s">
        <v>29562</v>
      </c>
      <c r="D3931" s="59" t="s">
        <v>29562</v>
      </c>
      <c r="E3931" s="59" t="s">
        <v>18516</v>
      </c>
      <c r="F3931" s="59" t="s">
        <v>18516</v>
      </c>
      <c r="G3931" s="59" t="s">
        <v>18516</v>
      </c>
      <c r="H3931" s="59" t="s">
        <v>18516</v>
      </c>
      <c r="I3931" s="59" t="s">
        <v>18516</v>
      </c>
      <c r="J3931" s="59" t="s">
        <v>18516</v>
      </c>
      <c r="K3931" s="59" t="s">
        <v>29707</v>
      </c>
      <c r="L3931" s="59" t="s">
        <v>18516</v>
      </c>
      <c r="M3931" s="59" t="s">
        <v>18516</v>
      </c>
    </row>
    <row r="3932" spans="1:13" s="59" customFormat="1" ht="14.25">
      <c r="A3932" s="59" t="s">
        <v>34683</v>
      </c>
      <c r="B3932" s="59" t="s">
        <v>34684</v>
      </c>
      <c r="C3932" s="59" t="s">
        <v>29562</v>
      </c>
      <c r="D3932" s="59" t="s">
        <v>29562</v>
      </c>
      <c r="E3932" s="59" t="s">
        <v>18516</v>
      </c>
      <c r="F3932" s="59" t="s">
        <v>18516</v>
      </c>
      <c r="G3932" s="59" t="s">
        <v>18516</v>
      </c>
      <c r="H3932" s="59" t="s">
        <v>18516</v>
      </c>
      <c r="I3932" s="59" t="s">
        <v>18516</v>
      </c>
      <c r="J3932" s="59" t="s">
        <v>18516</v>
      </c>
      <c r="K3932" s="59" t="s">
        <v>29707</v>
      </c>
      <c r="L3932" s="59" t="s">
        <v>18516</v>
      </c>
      <c r="M3932" s="59" t="s">
        <v>18516</v>
      </c>
    </row>
    <row r="3933" spans="1:13" s="59" customFormat="1" ht="14.25">
      <c r="A3933" s="59" t="s">
        <v>34685</v>
      </c>
      <c r="B3933" s="59" t="s">
        <v>34686</v>
      </c>
      <c r="C3933" s="59" t="s">
        <v>33623</v>
      </c>
      <c r="D3933" s="59" t="s">
        <v>33624</v>
      </c>
      <c r="E3933" s="59" t="s">
        <v>18516</v>
      </c>
      <c r="F3933" s="59" t="s">
        <v>18516</v>
      </c>
      <c r="G3933" s="59" t="s">
        <v>18516</v>
      </c>
      <c r="H3933" s="59" t="s">
        <v>18516</v>
      </c>
      <c r="I3933" s="59" t="s">
        <v>18516</v>
      </c>
      <c r="J3933" s="59" t="s">
        <v>18516</v>
      </c>
      <c r="K3933" s="59" t="s">
        <v>29707</v>
      </c>
      <c r="L3933" s="59" t="s">
        <v>18516</v>
      </c>
      <c r="M3933" s="59" t="s">
        <v>18516</v>
      </c>
    </row>
    <row r="3934" spans="1:13" s="59" customFormat="1" ht="14.25">
      <c r="A3934" s="59" t="s">
        <v>34687</v>
      </c>
      <c r="B3934" s="59" t="s">
        <v>34686</v>
      </c>
      <c r="C3934" s="59" t="s">
        <v>33623</v>
      </c>
      <c r="D3934" s="59" t="s">
        <v>33624</v>
      </c>
      <c r="E3934" s="59" t="s">
        <v>18516</v>
      </c>
      <c r="F3934" s="59" t="s">
        <v>18516</v>
      </c>
      <c r="G3934" s="59" t="s">
        <v>18516</v>
      </c>
      <c r="H3934" s="59" t="s">
        <v>18516</v>
      </c>
      <c r="I3934" s="59" t="s">
        <v>18516</v>
      </c>
      <c r="J3934" s="59" t="s">
        <v>18516</v>
      </c>
      <c r="K3934" s="59" t="s">
        <v>29707</v>
      </c>
      <c r="L3934" s="59" t="s">
        <v>18516</v>
      </c>
      <c r="M3934" s="59" t="s">
        <v>18516</v>
      </c>
    </row>
    <row r="3935" spans="1:13" s="59" customFormat="1" ht="14.25">
      <c r="A3935" s="59" t="s">
        <v>34688</v>
      </c>
      <c r="B3935" s="59" t="s">
        <v>34689</v>
      </c>
      <c r="C3935" s="59" t="s">
        <v>34690</v>
      </c>
      <c r="D3935" s="59" t="s">
        <v>34691</v>
      </c>
      <c r="E3935" s="164">
        <v>49.99</v>
      </c>
      <c r="F3935" s="164">
        <v>49.99</v>
      </c>
      <c r="G3935" s="59" t="s">
        <v>18516</v>
      </c>
      <c r="H3935" s="59" t="s">
        <v>18516</v>
      </c>
      <c r="I3935" s="164">
        <v>20.14</v>
      </c>
      <c r="J3935" s="164">
        <v>70.13</v>
      </c>
      <c r="K3935" s="59">
        <v>118</v>
      </c>
      <c r="L3935" s="59" t="s">
        <v>18516</v>
      </c>
      <c r="M3935" s="59" t="s">
        <v>18516</v>
      </c>
    </row>
    <row r="3936" spans="1:13" s="59" customFormat="1" ht="14.25">
      <c r="A3936" s="59" t="s">
        <v>34692</v>
      </c>
      <c r="B3936" s="59" t="s">
        <v>34693</v>
      </c>
      <c r="C3936" s="59" t="s">
        <v>29428</v>
      </c>
      <c r="D3936" s="59" t="s">
        <v>29429</v>
      </c>
      <c r="E3936" s="59" t="s">
        <v>18516</v>
      </c>
      <c r="F3936" s="59" t="s">
        <v>18516</v>
      </c>
      <c r="G3936" s="59" t="s">
        <v>18516</v>
      </c>
      <c r="H3936" s="59" t="s">
        <v>18516</v>
      </c>
      <c r="I3936" s="59" t="s">
        <v>18516</v>
      </c>
      <c r="J3936" s="59" t="s">
        <v>18516</v>
      </c>
      <c r="K3936" s="59" t="s">
        <v>29707</v>
      </c>
      <c r="L3936" s="59" t="s">
        <v>18516</v>
      </c>
      <c r="M3936" s="59" t="s">
        <v>18516</v>
      </c>
    </row>
    <row r="3937" spans="1:13" s="59" customFormat="1" ht="14.25">
      <c r="A3937" s="59" t="s">
        <v>34694</v>
      </c>
      <c r="B3937" s="59" t="s">
        <v>34693</v>
      </c>
      <c r="C3937" s="59" t="s">
        <v>29428</v>
      </c>
      <c r="D3937" s="59" t="s">
        <v>29429</v>
      </c>
      <c r="E3937" s="59" t="s">
        <v>18516</v>
      </c>
      <c r="F3937" s="59" t="s">
        <v>18516</v>
      </c>
      <c r="G3937" s="59" t="s">
        <v>18516</v>
      </c>
      <c r="H3937" s="59" t="s">
        <v>18516</v>
      </c>
      <c r="I3937" s="59" t="s">
        <v>18516</v>
      </c>
      <c r="J3937" s="59" t="s">
        <v>18516</v>
      </c>
      <c r="K3937" s="59" t="s">
        <v>29707</v>
      </c>
      <c r="L3937" s="59" t="s">
        <v>18516</v>
      </c>
      <c r="M3937" s="59" t="s">
        <v>18516</v>
      </c>
    </row>
    <row r="3938" spans="1:13" s="59" customFormat="1" ht="14.25">
      <c r="A3938" s="59" t="s">
        <v>34695</v>
      </c>
      <c r="B3938" s="59" t="s">
        <v>34693</v>
      </c>
      <c r="C3938" s="59" t="s">
        <v>29428</v>
      </c>
      <c r="D3938" s="59" t="s">
        <v>29429</v>
      </c>
      <c r="E3938" s="59" t="s">
        <v>18516</v>
      </c>
      <c r="F3938" s="59" t="s">
        <v>18516</v>
      </c>
      <c r="G3938" s="59" t="s">
        <v>18516</v>
      </c>
      <c r="H3938" s="59" t="s">
        <v>18516</v>
      </c>
      <c r="I3938" s="59" t="s">
        <v>18516</v>
      </c>
      <c r="J3938" s="59" t="s">
        <v>18516</v>
      </c>
      <c r="K3938" s="59" t="s">
        <v>29707</v>
      </c>
      <c r="L3938" s="59" t="s">
        <v>18516</v>
      </c>
      <c r="M3938" s="59" t="s">
        <v>18516</v>
      </c>
    </row>
    <row r="3939" spans="1:13" s="59" customFormat="1" ht="14.25">
      <c r="A3939" s="59" t="s">
        <v>34696</v>
      </c>
      <c r="B3939" s="59" t="s">
        <v>34697</v>
      </c>
      <c r="C3939" s="59" t="s">
        <v>34698</v>
      </c>
      <c r="D3939" s="59" t="s">
        <v>34699</v>
      </c>
      <c r="E3939" s="59" t="s">
        <v>18516</v>
      </c>
      <c r="F3939" s="59" t="s">
        <v>18516</v>
      </c>
      <c r="G3939" s="59" t="s">
        <v>18516</v>
      </c>
      <c r="H3939" s="59" t="s">
        <v>18516</v>
      </c>
      <c r="I3939" s="59" t="s">
        <v>18516</v>
      </c>
      <c r="J3939" s="59" t="s">
        <v>18516</v>
      </c>
      <c r="K3939" s="59" t="s">
        <v>29707</v>
      </c>
      <c r="L3939" s="59" t="s">
        <v>18516</v>
      </c>
      <c r="M3939" s="59" t="s">
        <v>18516</v>
      </c>
    </row>
    <row r="3940" spans="1:13" s="59" customFormat="1" ht="14.25">
      <c r="A3940" s="59" t="s">
        <v>34700</v>
      </c>
      <c r="B3940" s="59" t="s">
        <v>34701</v>
      </c>
      <c r="C3940" s="59" t="s">
        <v>34698</v>
      </c>
      <c r="D3940" s="59" t="s">
        <v>34699</v>
      </c>
      <c r="E3940" s="59" t="s">
        <v>18516</v>
      </c>
      <c r="F3940" s="59" t="s">
        <v>18516</v>
      </c>
      <c r="G3940" s="59" t="s">
        <v>18516</v>
      </c>
      <c r="H3940" s="59" t="s">
        <v>18516</v>
      </c>
      <c r="I3940" s="59" t="s">
        <v>18516</v>
      </c>
      <c r="J3940" s="59" t="s">
        <v>18516</v>
      </c>
      <c r="K3940" s="59" t="s">
        <v>29707</v>
      </c>
      <c r="L3940" s="59" t="s">
        <v>18516</v>
      </c>
      <c r="M3940" s="59" t="s">
        <v>18516</v>
      </c>
    </row>
    <row r="3941" spans="1:13" s="59" customFormat="1" ht="14.25">
      <c r="A3941" s="59" t="s">
        <v>34702</v>
      </c>
      <c r="B3941" s="59" t="s">
        <v>34703</v>
      </c>
      <c r="C3941" s="59" t="s">
        <v>33244</v>
      </c>
      <c r="D3941" s="59" t="s">
        <v>33245</v>
      </c>
      <c r="E3941" s="59" t="s">
        <v>18516</v>
      </c>
      <c r="F3941" s="59" t="s">
        <v>18516</v>
      </c>
      <c r="G3941" s="59" t="s">
        <v>18516</v>
      </c>
      <c r="H3941" s="59" t="s">
        <v>18516</v>
      </c>
      <c r="I3941" s="59" t="s">
        <v>18516</v>
      </c>
      <c r="J3941" s="59" t="s">
        <v>18516</v>
      </c>
      <c r="K3941" s="59" t="s">
        <v>29707</v>
      </c>
      <c r="L3941" s="59" t="s">
        <v>18516</v>
      </c>
      <c r="M3941" s="59" t="s">
        <v>18516</v>
      </c>
    </row>
    <row r="3942" spans="1:13" s="59" customFormat="1" ht="14.25">
      <c r="A3942" s="59" t="s">
        <v>34704</v>
      </c>
      <c r="B3942" s="59" t="s">
        <v>34705</v>
      </c>
      <c r="C3942" s="59" t="s">
        <v>33244</v>
      </c>
      <c r="D3942" s="59" t="s">
        <v>33245</v>
      </c>
      <c r="E3942" s="59" t="s">
        <v>18516</v>
      </c>
      <c r="F3942" s="59" t="s">
        <v>18516</v>
      </c>
      <c r="G3942" s="59" t="s">
        <v>18516</v>
      </c>
      <c r="H3942" s="59" t="s">
        <v>18516</v>
      </c>
      <c r="I3942" s="59" t="s">
        <v>18516</v>
      </c>
      <c r="J3942" s="59" t="s">
        <v>18516</v>
      </c>
      <c r="K3942" s="59" t="s">
        <v>29707</v>
      </c>
      <c r="L3942" s="59" t="s">
        <v>18516</v>
      </c>
      <c r="M3942" s="59" t="s">
        <v>18516</v>
      </c>
    </row>
    <row r="3943" spans="1:13" s="59" customFormat="1" ht="14.25">
      <c r="A3943" s="59" t="s">
        <v>8672</v>
      </c>
      <c r="B3943" s="59" t="s">
        <v>34706</v>
      </c>
      <c r="C3943" s="59" t="s">
        <v>33244</v>
      </c>
      <c r="D3943" s="59" t="s">
        <v>33245</v>
      </c>
      <c r="E3943" s="59" t="s">
        <v>18516</v>
      </c>
      <c r="F3943" s="59" t="s">
        <v>18516</v>
      </c>
      <c r="G3943" s="59" t="s">
        <v>18516</v>
      </c>
      <c r="H3943" s="59" t="s">
        <v>18516</v>
      </c>
      <c r="I3943" s="59" t="s">
        <v>18516</v>
      </c>
      <c r="J3943" s="59" t="s">
        <v>18516</v>
      </c>
      <c r="K3943" s="59" t="s">
        <v>29707</v>
      </c>
      <c r="L3943" s="59" t="s">
        <v>18516</v>
      </c>
      <c r="M3943" s="59" t="s">
        <v>18516</v>
      </c>
    </row>
    <row r="3944" spans="1:13" s="59" customFormat="1" ht="14.25">
      <c r="A3944" s="59" t="s">
        <v>34707</v>
      </c>
      <c r="B3944" s="59" t="s">
        <v>34708</v>
      </c>
      <c r="C3944" s="59" t="s">
        <v>33244</v>
      </c>
      <c r="D3944" s="59" t="s">
        <v>33245</v>
      </c>
      <c r="E3944" s="59" t="s">
        <v>18516</v>
      </c>
      <c r="F3944" s="59" t="s">
        <v>18516</v>
      </c>
      <c r="G3944" s="59" t="s">
        <v>18516</v>
      </c>
      <c r="H3944" s="59" t="s">
        <v>18516</v>
      </c>
      <c r="I3944" s="59" t="s">
        <v>18516</v>
      </c>
      <c r="J3944" s="59" t="s">
        <v>18516</v>
      </c>
      <c r="K3944" s="59" t="s">
        <v>29707</v>
      </c>
      <c r="L3944" s="59" t="s">
        <v>18516</v>
      </c>
      <c r="M3944" s="59" t="s">
        <v>18516</v>
      </c>
    </row>
    <row r="3945" spans="1:13" s="59" customFormat="1" ht="14.25">
      <c r="A3945" s="59" t="s">
        <v>34709</v>
      </c>
      <c r="B3945" s="59" t="s">
        <v>34710</v>
      </c>
      <c r="C3945" s="59" t="s">
        <v>33244</v>
      </c>
      <c r="D3945" s="59" t="s">
        <v>33245</v>
      </c>
      <c r="E3945" s="59" t="s">
        <v>18516</v>
      </c>
      <c r="F3945" s="59" t="s">
        <v>18516</v>
      </c>
      <c r="G3945" s="59" t="s">
        <v>18516</v>
      </c>
      <c r="H3945" s="59" t="s">
        <v>18516</v>
      </c>
      <c r="I3945" s="59" t="s">
        <v>18516</v>
      </c>
      <c r="J3945" s="59" t="s">
        <v>18516</v>
      </c>
      <c r="K3945" s="59" t="s">
        <v>29707</v>
      </c>
      <c r="L3945" s="59" t="s">
        <v>18516</v>
      </c>
      <c r="M3945" s="59" t="s">
        <v>18516</v>
      </c>
    </row>
    <row r="3946" spans="1:13" s="59" customFormat="1" ht="14.25">
      <c r="A3946" s="59" t="s">
        <v>8675</v>
      </c>
      <c r="B3946" s="59" t="s">
        <v>34711</v>
      </c>
      <c r="C3946" s="59" t="s">
        <v>33244</v>
      </c>
      <c r="D3946" s="59" t="s">
        <v>33245</v>
      </c>
      <c r="E3946" s="59" t="s">
        <v>18516</v>
      </c>
      <c r="F3946" s="59" t="s">
        <v>18516</v>
      </c>
      <c r="G3946" s="59" t="s">
        <v>18516</v>
      </c>
      <c r="H3946" s="59" t="s">
        <v>18516</v>
      </c>
      <c r="I3946" s="59" t="s">
        <v>18516</v>
      </c>
      <c r="J3946" s="59" t="s">
        <v>18516</v>
      </c>
      <c r="K3946" s="59" t="s">
        <v>29707</v>
      </c>
      <c r="L3946" s="59" t="s">
        <v>18516</v>
      </c>
      <c r="M3946" s="59" t="s">
        <v>18516</v>
      </c>
    </row>
    <row r="3947" spans="1:13" s="59" customFormat="1" ht="14.25">
      <c r="A3947" s="59" t="s">
        <v>13998</v>
      </c>
      <c r="B3947" s="59" t="s">
        <v>34712</v>
      </c>
      <c r="C3947" s="59" t="s">
        <v>34713</v>
      </c>
      <c r="D3947" s="59" t="s">
        <v>34714</v>
      </c>
      <c r="E3947" s="59" t="s">
        <v>18516</v>
      </c>
      <c r="F3947" s="59" t="s">
        <v>18516</v>
      </c>
      <c r="G3947" s="59" t="s">
        <v>18516</v>
      </c>
      <c r="H3947" s="59" t="s">
        <v>18516</v>
      </c>
      <c r="I3947" s="59" t="s">
        <v>18516</v>
      </c>
      <c r="J3947" s="59" t="s">
        <v>18516</v>
      </c>
      <c r="K3947" s="59" t="s">
        <v>29707</v>
      </c>
      <c r="L3947" s="59" t="s">
        <v>18516</v>
      </c>
      <c r="M3947" s="59" t="s">
        <v>18516</v>
      </c>
    </row>
    <row r="3948" spans="1:13" s="59" customFormat="1" ht="14.25">
      <c r="A3948" s="59" t="s">
        <v>14001</v>
      </c>
      <c r="B3948" s="59" t="s">
        <v>34715</v>
      </c>
      <c r="C3948" s="59" t="s">
        <v>34713</v>
      </c>
      <c r="D3948" s="59" t="s">
        <v>34714</v>
      </c>
      <c r="E3948" s="59" t="s">
        <v>18516</v>
      </c>
      <c r="F3948" s="59" t="s">
        <v>18516</v>
      </c>
      <c r="G3948" s="59" t="s">
        <v>18516</v>
      </c>
      <c r="H3948" s="59" t="s">
        <v>18516</v>
      </c>
      <c r="I3948" s="59" t="s">
        <v>18516</v>
      </c>
      <c r="J3948" s="59" t="s">
        <v>18516</v>
      </c>
      <c r="K3948" s="59" t="s">
        <v>29707</v>
      </c>
      <c r="L3948" s="59" t="s">
        <v>18516</v>
      </c>
      <c r="M3948" s="59" t="s">
        <v>18516</v>
      </c>
    </row>
    <row r="3949" spans="1:13" s="59" customFormat="1" ht="14.25">
      <c r="A3949" s="59" t="s">
        <v>14004</v>
      </c>
      <c r="B3949" s="59" t="s">
        <v>34716</v>
      </c>
      <c r="C3949" s="59" t="s">
        <v>34717</v>
      </c>
      <c r="D3949" s="59" t="s">
        <v>34718</v>
      </c>
      <c r="E3949" s="164">
        <v>102</v>
      </c>
      <c r="F3949" s="164">
        <v>102</v>
      </c>
      <c r="G3949" s="59" t="s">
        <v>18516</v>
      </c>
      <c r="H3949" s="59" t="s">
        <v>18516</v>
      </c>
      <c r="I3949" s="164">
        <v>46.77</v>
      </c>
      <c r="J3949" s="164">
        <v>148.77</v>
      </c>
      <c r="K3949" s="59">
        <v>0</v>
      </c>
      <c r="L3949" s="59" t="s">
        <v>18516</v>
      </c>
      <c r="M3949" s="59" t="s">
        <v>18516</v>
      </c>
    </row>
    <row r="3950" spans="1:13" s="59" customFormat="1" ht="14.25">
      <c r="A3950" s="59" t="s">
        <v>14007</v>
      </c>
      <c r="B3950" s="59" t="s">
        <v>34719</v>
      </c>
      <c r="C3950" s="59" t="s">
        <v>34717</v>
      </c>
      <c r="D3950" s="59" t="s">
        <v>34718</v>
      </c>
      <c r="E3950" s="164">
        <v>93</v>
      </c>
      <c r="F3950" s="164">
        <v>93</v>
      </c>
      <c r="G3950" s="59" t="s">
        <v>18516</v>
      </c>
      <c r="H3950" s="59" t="s">
        <v>18516</v>
      </c>
      <c r="I3950" s="164">
        <v>99.06</v>
      </c>
      <c r="J3950" s="164">
        <v>192.06</v>
      </c>
      <c r="K3950" s="59">
        <v>0</v>
      </c>
      <c r="L3950" s="59" t="s">
        <v>18516</v>
      </c>
      <c r="M3950" s="59" t="s">
        <v>18516</v>
      </c>
    </row>
    <row r="3951" spans="1:13" s="59" customFormat="1" ht="14.25">
      <c r="A3951" s="59" t="s">
        <v>14010</v>
      </c>
      <c r="B3951" s="59" t="s">
        <v>34720</v>
      </c>
      <c r="C3951" s="59" t="s">
        <v>34717</v>
      </c>
      <c r="D3951" s="59" t="s">
        <v>34718</v>
      </c>
      <c r="E3951" s="164">
        <v>93</v>
      </c>
      <c r="F3951" s="164">
        <v>93</v>
      </c>
      <c r="G3951" s="59" t="s">
        <v>18516</v>
      </c>
      <c r="H3951" s="59" t="s">
        <v>18516</v>
      </c>
      <c r="I3951" s="164">
        <v>99.06</v>
      </c>
      <c r="J3951" s="164">
        <v>192.06</v>
      </c>
      <c r="K3951" s="59">
        <v>0</v>
      </c>
      <c r="L3951" s="59" t="s">
        <v>18516</v>
      </c>
      <c r="M3951" s="59" t="s">
        <v>18516</v>
      </c>
    </row>
    <row r="3952" spans="1:13" s="59" customFormat="1" ht="14.25">
      <c r="A3952" s="59" t="s">
        <v>14013</v>
      </c>
      <c r="B3952" s="59" t="s">
        <v>34721</v>
      </c>
      <c r="C3952" s="59" t="s">
        <v>34717</v>
      </c>
      <c r="D3952" s="59" t="s">
        <v>34718</v>
      </c>
      <c r="E3952" s="164">
        <v>70</v>
      </c>
      <c r="F3952" s="164">
        <v>70</v>
      </c>
      <c r="G3952" s="59" t="s">
        <v>18516</v>
      </c>
      <c r="H3952" s="59" t="s">
        <v>18516</v>
      </c>
      <c r="I3952" s="164">
        <v>106.57</v>
      </c>
      <c r="J3952" s="164">
        <v>176.57</v>
      </c>
      <c r="K3952" s="59">
        <v>0</v>
      </c>
      <c r="L3952" s="59" t="s">
        <v>18516</v>
      </c>
      <c r="M3952" s="59" t="s">
        <v>18516</v>
      </c>
    </row>
    <row r="3953" spans="1:13" s="59" customFormat="1" ht="14.25">
      <c r="A3953" s="59" t="s">
        <v>14016</v>
      </c>
      <c r="B3953" s="59" t="s">
        <v>34722</v>
      </c>
      <c r="C3953" s="59" t="s">
        <v>34717</v>
      </c>
      <c r="D3953" s="59" t="s">
        <v>34718</v>
      </c>
      <c r="E3953" s="59" t="s">
        <v>18516</v>
      </c>
      <c r="F3953" s="59" t="s">
        <v>18516</v>
      </c>
      <c r="G3953" s="59" t="s">
        <v>18516</v>
      </c>
      <c r="H3953" s="59" t="s">
        <v>18516</v>
      </c>
      <c r="I3953" s="59" t="s">
        <v>18516</v>
      </c>
      <c r="J3953" s="59" t="s">
        <v>18516</v>
      </c>
      <c r="K3953" s="59" t="s">
        <v>29707</v>
      </c>
      <c r="L3953" s="59" t="s">
        <v>18516</v>
      </c>
      <c r="M3953" s="59" t="s">
        <v>18516</v>
      </c>
    </row>
    <row r="3954" spans="1:13" s="59" customFormat="1" ht="14.25">
      <c r="A3954" s="59" t="s">
        <v>14019</v>
      </c>
      <c r="B3954" s="59" t="s">
        <v>34723</v>
      </c>
      <c r="C3954" s="59" t="s">
        <v>34717</v>
      </c>
      <c r="D3954" s="59" t="s">
        <v>34718</v>
      </c>
      <c r="E3954" s="164">
        <v>102</v>
      </c>
      <c r="F3954" s="164">
        <v>102</v>
      </c>
      <c r="G3954" s="59" t="s">
        <v>18516</v>
      </c>
      <c r="H3954" s="59" t="s">
        <v>18516</v>
      </c>
      <c r="I3954" s="164">
        <v>46.77</v>
      </c>
      <c r="J3954" s="164">
        <v>148.77</v>
      </c>
      <c r="K3954" s="59">
        <v>0</v>
      </c>
      <c r="L3954" s="59" t="s">
        <v>18516</v>
      </c>
      <c r="M3954" s="59" t="s">
        <v>18516</v>
      </c>
    </row>
    <row r="3955" spans="1:13" s="59" customFormat="1" ht="14.25">
      <c r="A3955" s="59" t="s">
        <v>14118</v>
      </c>
      <c r="B3955" s="59" t="s">
        <v>34724</v>
      </c>
      <c r="C3955" s="59" t="s">
        <v>34725</v>
      </c>
      <c r="D3955" s="59" t="s">
        <v>34726</v>
      </c>
      <c r="E3955" s="59" t="s">
        <v>18516</v>
      </c>
      <c r="F3955" s="59" t="s">
        <v>18516</v>
      </c>
      <c r="G3955" s="59" t="s">
        <v>18516</v>
      </c>
      <c r="H3955" s="59" t="s">
        <v>18516</v>
      </c>
      <c r="I3955" s="59" t="s">
        <v>18516</v>
      </c>
      <c r="J3955" s="59" t="s">
        <v>18516</v>
      </c>
      <c r="K3955" s="59" t="s">
        <v>29707</v>
      </c>
      <c r="L3955" s="59" t="s">
        <v>18516</v>
      </c>
      <c r="M3955" s="59" t="s">
        <v>18516</v>
      </c>
    </row>
    <row r="3956" spans="1:13" s="59" customFormat="1" ht="14.25">
      <c r="A3956" s="59" t="s">
        <v>14121</v>
      </c>
      <c r="B3956" s="59" t="s">
        <v>34727</v>
      </c>
      <c r="C3956" s="59" t="s">
        <v>34725</v>
      </c>
      <c r="D3956" s="59" t="s">
        <v>34726</v>
      </c>
      <c r="E3956" s="59" t="s">
        <v>18516</v>
      </c>
      <c r="F3956" s="59" t="s">
        <v>18516</v>
      </c>
      <c r="G3956" s="59" t="s">
        <v>18516</v>
      </c>
      <c r="H3956" s="59" t="s">
        <v>18516</v>
      </c>
      <c r="I3956" s="59" t="s">
        <v>18516</v>
      </c>
      <c r="J3956" s="59" t="s">
        <v>18516</v>
      </c>
      <c r="K3956" s="59" t="s">
        <v>29707</v>
      </c>
      <c r="L3956" s="59" t="s">
        <v>18516</v>
      </c>
      <c r="M3956" s="59" t="s">
        <v>18516</v>
      </c>
    </row>
    <row r="3957" spans="1:13" s="59" customFormat="1" ht="14.25">
      <c r="A3957" s="59" t="s">
        <v>14124</v>
      </c>
      <c r="B3957" s="59" t="s">
        <v>34724</v>
      </c>
      <c r="C3957" s="59" t="s">
        <v>34725</v>
      </c>
      <c r="D3957" s="59" t="s">
        <v>34726</v>
      </c>
      <c r="E3957" s="164">
        <v>115</v>
      </c>
      <c r="F3957" s="164">
        <v>115</v>
      </c>
      <c r="G3957" s="59" t="s">
        <v>18516</v>
      </c>
      <c r="H3957" s="59" t="s">
        <v>18516</v>
      </c>
      <c r="I3957" s="164">
        <v>20.8</v>
      </c>
      <c r="J3957" s="164">
        <v>135.8</v>
      </c>
      <c r="K3957" s="59">
        <v>2</v>
      </c>
      <c r="L3957" s="59" t="s">
        <v>18516</v>
      </c>
      <c r="M3957" s="59" t="s">
        <v>18516</v>
      </c>
    </row>
    <row r="3958" spans="1:13" s="59" customFormat="1" ht="14.25">
      <c r="A3958" s="59" t="s">
        <v>14127</v>
      </c>
      <c r="B3958" s="59" t="s">
        <v>34728</v>
      </c>
      <c r="C3958" s="59" t="s">
        <v>34725</v>
      </c>
      <c r="D3958" s="59" t="s">
        <v>34726</v>
      </c>
      <c r="E3958" s="59" t="s">
        <v>18516</v>
      </c>
      <c r="F3958" s="59" t="s">
        <v>18516</v>
      </c>
      <c r="G3958" s="59" t="s">
        <v>18516</v>
      </c>
      <c r="H3958" s="59" t="s">
        <v>18516</v>
      </c>
      <c r="I3958" s="59" t="s">
        <v>18516</v>
      </c>
      <c r="J3958" s="59" t="s">
        <v>18516</v>
      </c>
      <c r="K3958" s="59" t="s">
        <v>29707</v>
      </c>
      <c r="L3958" s="59" t="s">
        <v>18516</v>
      </c>
      <c r="M3958" s="59" t="s">
        <v>18516</v>
      </c>
    </row>
    <row r="3959" spans="1:13" s="59" customFormat="1" ht="14.25">
      <c r="A3959" s="59" t="s">
        <v>14130</v>
      </c>
      <c r="B3959" s="59" t="s">
        <v>34729</v>
      </c>
      <c r="C3959" s="59" t="s">
        <v>34730</v>
      </c>
      <c r="D3959" s="59" t="s">
        <v>34731</v>
      </c>
      <c r="E3959" s="59" t="s">
        <v>18516</v>
      </c>
      <c r="F3959" s="59" t="s">
        <v>18516</v>
      </c>
      <c r="G3959" s="59" t="s">
        <v>18516</v>
      </c>
      <c r="H3959" s="59" t="s">
        <v>18516</v>
      </c>
      <c r="I3959" s="59" t="s">
        <v>18516</v>
      </c>
      <c r="J3959" s="59" t="s">
        <v>18516</v>
      </c>
      <c r="K3959" s="59" t="s">
        <v>29707</v>
      </c>
      <c r="L3959" s="59" t="s">
        <v>18516</v>
      </c>
      <c r="M3959" s="59" t="s">
        <v>18516</v>
      </c>
    </row>
    <row r="3960" spans="1:13" s="59" customFormat="1" ht="14.25">
      <c r="A3960" s="59" t="s">
        <v>14133</v>
      </c>
      <c r="B3960" s="59" t="s">
        <v>34732</v>
      </c>
      <c r="C3960" s="59" t="s">
        <v>34730</v>
      </c>
      <c r="D3960" s="59" t="s">
        <v>34731</v>
      </c>
      <c r="E3960" s="164">
        <v>138</v>
      </c>
      <c r="F3960" s="164">
        <v>138</v>
      </c>
      <c r="G3960" s="59" t="s">
        <v>18516</v>
      </c>
      <c r="H3960" s="59" t="s">
        <v>18516</v>
      </c>
      <c r="I3960" s="164">
        <v>38.27</v>
      </c>
      <c r="J3960" s="164">
        <v>176.27</v>
      </c>
      <c r="K3960" s="59">
        <v>10</v>
      </c>
      <c r="L3960" s="59" t="s">
        <v>18516</v>
      </c>
      <c r="M3960" s="59" t="s">
        <v>18516</v>
      </c>
    </row>
    <row r="3961" spans="1:13" s="59" customFormat="1" ht="14.25">
      <c r="A3961" s="59" t="s">
        <v>14136</v>
      </c>
      <c r="B3961" s="59" t="s">
        <v>34732</v>
      </c>
      <c r="C3961" s="59" t="s">
        <v>34730</v>
      </c>
      <c r="D3961" s="59" t="s">
        <v>34731</v>
      </c>
      <c r="E3961" s="164">
        <v>138</v>
      </c>
      <c r="F3961" s="164">
        <v>138</v>
      </c>
      <c r="G3961" s="59" t="s">
        <v>18516</v>
      </c>
      <c r="H3961" s="59" t="s">
        <v>18516</v>
      </c>
      <c r="I3961" s="164">
        <v>38.27</v>
      </c>
      <c r="J3961" s="164">
        <v>176.27</v>
      </c>
      <c r="K3961" s="59">
        <v>2</v>
      </c>
      <c r="L3961" s="59" t="s">
        <v>18516</v>
      </c>
      <c r="M3961" s="59" t="s">
        <v>18516</v>
      </c>
    </row>
    <row r="3962" spans="1:13" s="59" customFormat="1" ht="14.25">
      <c r="A3962" s="59" t="s">
        <v>14139</v>
      </c>
      <c r="B3962" s="59" t="s">
        <v>34733</v>
      </c>
      <c r="C3962" s="59" t="s">
        <v>34730</v>
      </c>
      <c r="D3962" s="59" t="s">
        <v>34731</v>
      </c>
      <c r="E3962" s="164">
        <v>95</v>
      </c>
      <c r="F3962" s="164">
        <v>95</v>
      </c>
      <c r="G3962" s="59" t="s">
        <v>18516</v>
      </c>
      <c r="H3962" s="59" t="s">
        <v>18516</v>
      </c>
      <c r="I3962" s="164">
        <v>38.27</v>
      </c>
      <c r="J3962" s="164">
        <v>133.27</v>
      </c>
      <c r="K3962" s="59">
        <v>0</v>
      </c>
      <c r="L3962" s="59" t="s">
        <v>18516</v>
      </c>
      <c r="M3962" s="59" t="s">
        <v>18516</v>
      </c>
    </row>
    <row r="3963" spans="1:13" s="59" customFormat="1" ht="14.25">
      <c r="A3963" s="59" t="s">
        <v>14142</v>
      </c>
      <c r="B3963" s="59" t="s">
        <v>34734</v>
      </c>
      <c r="C3963" s="59" t="s">
        <v>34735</v>
      </c>
      <c r="D3963" s="59" t="s">
        <v>34736</v>
      </c>
      <c r="E3963" s="59" t="s">
        <v>18516</v>
      </c>
      <c r="F3963" s="59" t="s">
        <v>18516</v>
      </c>
      <c r="G3963" s="59" t="s">
        <v>18516</v>
      </c>
      <c r="H3963" s="59" t="s">
        <v>18516</v>
      </c>
      <c r="I3963" s="59" t="s">
        <v>18516</v>
      </c>
      <c r="J3963" s="59" t="s">
        <v>18516</v>
      </c>
      <c r="K3963" s="59" t="s">
        <v>29707</v>
      </c>
      <c r="L3963" s="59" t="s">
        <v>18516</v>
      </c>
      <c r="M3963" s="59" t="s">
        <v>18516</v>
      </c>
    </row>
    <row r="3964" spans="1:13" s="59" customFormat="1" ht="14.25">
      <c r="A3964" s="59" t="s">
        <v>14145</v>
      </c>
      <c r="B3964" s="59" t="s">
        <v>34737</v>
      </c>
      <c r="C3964" s="59" t="s">
        <v>34735</v>
      </c>
      <c r="D3964" s="59" t="s">
        <v>34736</v>
      </c>
      <c r="E3964" s="59" t="s">
        <v>18516</v>
      </c>
      <c r="F3964" s="59" t="s">
        <v>18516</v>
      </c>
      <c r="G3964" s="59" t="s">
        <v>18516</v>
      </c>
      <c r="H3964" s="59" t="s">
        <v>18516</v>
      </c>
      <c r="I3964" s="59" t="s">
        <v>18516</v>
      </c>
      <c r="J3964" s="59" t="s">
        <v>18516</v>
      </c>
      <c r="K3964" s="59" t="s">
        <v>29707</v>
      </c>
      <c r="L3964" s="59" t="s">
        <v>18516</v>
      </c>
      <c r="M3964" s="59" t="s">
        <v>18516</v>
      </c>
    </row>
    <row r="3965" spans="1:13" s="59" customFormat="1" ht="14.25">
      <c r="A3965" s="59" t="s">
        <v>14148</v>
      </c>
      <c r="B3965" s="59" t="s">
        <v>34738</v>
      </c>
      <c r="C3965" s="59" t="s">
        <v>34735</v>
      </c>
      <c r="D3965" s="59" t="s">
        <v>34736</v>
      </c>
      <c r="E3965" s="59" t="s">
        <v>18516</v>
      </c>
      <c r="F3965" s="59" t="s">
        <v>18516</v>
      </c>
      <c r="G3965" s="59" t="s">
        <v>18516</v>
      </c>
      <c r="H3965" s="59" t="s">
        <v>18516</v>
      </c>
      <c r="I3965" s="59" t="s">
        <v>18516</v>
      </c>
      <c r="J3965" s="59" t="s">
        <v>18516</v>
      </c>
      <c r="K3965" s="59" t="s">
        <v>29707</v>
      </c>
      <c r="L3965" s="59" t="s">
        <v>18516</v>
      </c>
      <c r="M3965" s="59" t="s">
        <v>18516</v>
      </c>
    </row>
    <row r="3966" spans="1:13" s="59" customFormat="1" ht="14.25">
      <c r="A3966" s="59" t="s">
        <v>14151</v>
      </c>
      <c r="B3966" s="59" t="s">
        <v>34739</v>
      </c>
      <c r="C3966" s="59" t="s">
        <v>34740</v>
      </c>
      <c r="D3966" s="59" t="s">
        <v>34741</v>
      </c>
      <c r="E3966" s="164">
        <v>120</v>
      </c>
      <c r="F3966" s="164">
        <v>120</v>
      </c>
      <c r="G3966" s="59" t="s">
        <v>18516</v>
      </c>
      <c r="H3966" s="59" t="s">
        <v>18516</v>
      </c>
      <c r="I3966" s="164">
        <v>19.27</v>
      </c>
      <c r="J3966" s="164">
        <v>139.27</v>
      </c>
      <c r="K3966" s="59">
        <v>108</v>
      </c>
      <c r="L3966" s="59" t="s">
        <v>18516</v>
      </c>
      <c r="M3966" s="59" t="s">
        <v>18516</v>
      </c>
    </row>
    <row r="3967" spans="1:13" s="59" customFormat="1" ht="14.25">
      <c r="A3967" s="59" t="s">
        <v>14154</v>
      </c>
      <c r="B3967" s="59" t="s">
        <v>34742</v>
      </c>
      <c r="C3967" s="59" t="s">
        <v>34743</v>
      </c>
      <c r="D3967" s="59" t="s">
        <v>34744</v>
      </c>
      <c r="E3967" s="59" t="s">
        <v>18516</v>
      </c>
      <c r="F3967" s="59" t="s">
        <v>18516</v>
      </c>
      <c r="G3967" s="59" t="s">
        <v>18516</v>
      </c>
      <c r="H3967" s="59" t="s">
        <v>18516</v>
      </c>
      <c r="I3967" s="59" t="s">
        <v>18516</v>
      </c>
      <c r="J3967" s="59" t="s">
        <v>18516</v>
      </c>
      <c r="K3967" s="59" t="s">
        <v>29707</v>
      </c>
      <c r="L3967" s="59" t="s">
        <v>18516</v>
      </c>
      <c r="M3967" s="59" t="s">
        <v>18516</v>
      </c>
    </row>
    <row r="3968" spans="1:13" s="59" customFormat="1" ht="14.25">
      <c r="A3968" s="59" t="s">
        <v>14157</v>
      </c>
      <c r="B3968" s="59" t="s">
        <v>34745</v>
      </c>
      <c r="C3968" s="59" t="s">
        <v>34746</v>
      </c>
      <c r="D3968" s="59" t="s">
        <v>34747</v>
      </c>
      <c r="E3968" s="59" t="s">
        <v>18516</v>
      </c>
      <c r="F3968" s="59" t="s">
        <v>18516</v>
      </c>
      <c r="G3968" s="59" t="s">
        <v>18516</v>
      </c>
      <c r="H3968" s="59" t="s">
        <v>18516</v>
      </c>
      <c r="I3968" s="59" t="s">
        <v>18516</v>
      </c>
      <c r="J3968" s="59" t="s">
        <v>18516</v>
      </c>
      <c r="K3968" s="59" t="s">
        <v>29707</v>
      </c>
      <c r="L3968" s="59" t="s">
        <v>18516</v>
      </c>
      <c r="M3968" s="59" t="s">
        <v>18516</v>
      </c>
    </row>
    <row r="3969" spans="1:13" s="59" customFormat="1" ht="14.25">
      <c r="A3969" s="59" t="s">
        <v>14160</v>
      </c>
      <c r="B3969" s="59" t="s">
        <v>34748</v>
      </c>
      <c r="C3969" s="59" t="s">
        <v>34746</v>
      </c>
      <c r="D3969" s="59" t="s">
        <v>34747</v>
      </c>
      <c r="E3969" s="59" t="s">
        <v>18516</v>
      </c>
      <c r="F3969" s="59" t="s">
        <v>18516</v>
      </c>
      <c r="G3969" s="59" t="s">
        <v>18516</v>
      </c>
      <c r="H3969" s="59" t="s">
        <v>18516</v>
      </c>
      <c r="I3969" s="59" t="s">
        <v>18516</v>
      </c>
      <c r="J3969" s="59" t="s">
        <v>18516</v>
      </c>
      <c r="K3969" s="59" t="s">
        <v>29707</v>
      </c>
      <c r="L3969" s="59" t="s">
        <v>18516</v>
      </c>
      <c r="M3969" s="59" t="s">
        <v>18516</v>
      </c>
    </row>
    <row r="3970" spans="1:13" s="59" customFormat="1" ht="14.25">
      <c r="A3970" s="59" t="s">
        <v>14163</v>
      </c>
      <c r="B3970" s="59" t="s">
        <v>34749</v>
      </c>
      <c r="C3970" s="59" t="s">
        <v>34746</v>
      </c>
      <c r="D3970" s="59" t="s">
        <v>34747</v>
      </c>
      <c r="E3970" s="59" t="s">
        <v>18516</v>
      </c>
      <c r="F3970" s="59" t="s">
        <v>18516</v>
      </c>
      <c r="G3970" s="59" t="s">
        <v>18516</v>
      </c>
      <c r="H3970" s="59" t="s">
        <v>18516</v>
      </c>
      <c r="I3970" s="59" t="s">
        <v>18516</v>
      </c>
      <c r="J3970" s="59" t="s">
        <v>18516</v>
      </c>
      <c r="K3970" s="59" t="s">
        <v>29707</v>
      </c>
      <c r="L3970" s="59" t="s">
        <v>18516</v>
      </c>
      <c r="M3970" s="59" t="s">
        <v>18516</v>
      </c>
    </row>
    <row r="3971" spans="1:13" s="59" customFormat="1" ht="14.25">
      <c r="A3971" s="59" t="s">
        <v>14166</v>
      </c>
      <c r="B3971" s="59" t="s">
        <v>34750</v>
      </c>
      <c r="C3971" s="59" t="s">
        <v>34746</v>
      </c>
      <c r="D3971" s="59" t="s">
        <v>34747</v>
      </c>
      <c r="E3971" s="59" t="s">
        <v>18516</v>
      </c>
      <c r="F3971" s="59" t="s">
        <v>18516</v>
      </c>
      <c r="G3971" s="59" t="s">
        <v>18516</v>
      </c>
      <c r="H3971" s="59" t="s">
        <v>18516</v>
      </c>
      <c r="I3971" s="59" t="s">
        <v>18516</v>
      </c>
      <c r="J3971" s="59" t="s">
        <v>18516</v>
      </c>
      <c r="K3971" s="59" t="s">
        <v>29707</v>
      </c>
      <c r="L3971" s="59" t="s">
        <v>18516</v>
      </c>
      <c r="M3971" s="59" t="s">
        <v>18516</v>
      </c>
    </row>
    <row r="3972" spans="1:13" s="59" customFormat="1" ht="14.25">
      <c r="A3972" s="59" t="s">
        <v>14169</v>
      </c>
      <c r="B3972" s="59" t="s">
        <v>34751</v>
      </c>
      <c r="C3972" s="59" t="s">
        <v>34746</v>
      </c>
      <c r="D3972" s="59" t="s">
        <v>34747</v>
      </c>
      <c r="E3972" s="59" t="s">
        <v>18516</v>
      </c>
      <c r="F3972" s="59" t="s">
        <v>18516</v>
      </c>
      <c r="G3972" s="59" t="s">
        <v>18516</v>
      </c>
      <c r="H3972" s="59" t="s">
        <v>18516</v>
      </c>
      <c r="I3972" s="59" t="s">
        <v>18516</v>
      </c>
      <c r="J3972" s="59" t="s">
        <v>18516</v>
      </c>
      <c r="K3972" s="59" t="s">
        <v>29707</v>
      </c>
      <c r="L3972" s="59" t="s">
        <v>18516</v>
      </c>
      <c r="M3972" s="59" t="s">
        <v>18516</v>
      </c>
    </row>
    <row r="3973" spans="1:13" s="59" customFormat="1" ht="14.25">
      <c r="A3973" s="59" t="s">
        <v>14172</v>
      </c>
      <c r="B3973" s="59" t="s">
        <v>34752</v>
      </c>
      <c r="C3973" s="59" t="s">
        <v>34746</v>
      </c>
      <c r="D3973" s="59" t="s">
        <v>34747</v>
      </c>
      <c r="E3973" s="59" t="s">
        <v>18516</v>
      </c>
      <c r="F3973" s="59" t="s">
        <v>18516</v>
      </c>
      <c r="G3973" s="59" t="s">
        <v>18516</v>
      </c>
      <c r="H3973" s="59" t="s">
        <v>18516</v>
      </c>
      <c r="I3973" s="59" t="s">
        <v>18516</v>
      </c>
      <c r="J3973" s="59" t="s">
        <v>18516</v>
      </c>
      <c r="K3973" s="59" t="s">
        <v>29707</v>
      </c>
      <c r="L3973" s="59" t="s">
        <v>18516</v>
      </c>
      <c r="M3973" s="59" t="s">
        <v>18516</v>
      </c>
    </row>
    <row r="3974" spans="1:13" s="59" customFormat="1" ht="14.25">
      <c r="A3974" s="59" t="s">
        <v>14175</v>
      </c>
      <c r="B3974" s="59" t="s">
        <v>34753</v>
      </c>
      <c r="C3974" s="59" t="s">
        <v>34746</v>
      </c>
      <c r="D3974" s="59" t="s">
        <v>34747</v>
      </c>
      <c r="E3974" s="59" t="s">
        <v>18516</v>
      </c>
      <c r="F3974" s="59" t="s">
        <v>18516</v>
      </c>
      <c r="G3974" s="59" t="s">
        <v>18516</v>
      </c>
      <c r="H3974" s="59" t="s">
        <v>18516</v>
      </c>
      <c r="I3974" s="59" t="s">
        <v>18516</v>
      </c>
      <c r="J3974" s="59" t="s">
        <v>18516</v>
      </c>
      <c r="K3974" s="59" t="s">
        <v>29707</v>
      </c>
      <c r="L3974" s="59" t="s">
        <v>18516</v>
      </c>
      <c r="M3974" s="59" t="s">
        <v>18516</v>
      </c>
    </row>
    <row r="3975" spans="1:13" s="59" customFormat="1" ht="14.25">
      <c r="A3975" s="59" t="s">
        <v>14178</v>
      </c>
      <c r="B3975" s="59" t="s">
        <v>34754</v>
      </c>
      <c r="C3975" s="59" t="s">
        <v>34755</v>
      </c>
      <c r="D3975" s="59" t="s">
        <v>34756</v>
      </c>
      <c r="E3975" s="59" t="s">
        <v>18516</v>
      </c>
      <c r="F3975" s="59" t="s">
        <v>18516</v>
      </c>
      <c r="G3975" s="59" t="s">
        <v>18516</v>
      </c>
      <c r="H3975" s="59" t="s">
        <v>18516</v>
      </c>
      <c r="I3975" s="59" t="s">
        <v>18516</v>
      </c>
      <c r="J3975" s="59" t="s">
        <v>18516</v>
      </c>
      <c r="K3975" s="59" t="s">
        <v>29707</v>
      </c>
      <c r="L3975" s="59" t="s">
        <v>18516</v>
      </c>
      <c r="M3975" s="59" t="s">
        <v>18516</v>
      </c>
    </row>
    <row r="3976" spans="1:13" s="59" customFormat="1" ht="14.25">
      <c r="A3976" s="59" t="s">
        <v>14181</v>
      </c>
      <c r="B3976" s="59" t="s">
        <v>34757</v>
      </c>
      <c r="C3976" s="59" t="s">
        <v>34755</v>
      </c>
      <c r="D3976" s="59" t="s">
        <v>34756</v>
      </c>
      <c r="E3976" s="59" t="s">
        <v>18516</v>
      </c>
      <c r="F3976" s="59" t="s">
        <v>18516</v>
      </c>
      <c r="G3976" s="59" t="s">
        <v>18516</v>
      </c>
      <c r="H3976" s="59" t="s">
        <v>18516</v>
      </c>
      <c r="I3976" s="59" t="s">
        <v>18516</v>
      </c>
      <c r="J3976" s="59" t="s">
        <v>18516</v>
      </c>
      <c r="K3976" s="59" t="s">
        <v>29707</v>
      </c>
      <c r="L3976" s="59" t="s">
        <v>18516</v>
      </c>
      <c r="M3976" s="59" t="s">
        <v>18516</v>
      </c>
    </row>
    <row r="3977" spans="1:13" s="59" customFormat="1" ht="14.25">
      <c r="A3977" s="59" t="s">
        <v>14218</v>
      </c>
      <c r="B3977" s="59" t="s">
        <v>34758</v>
      </c>
      <c r="C3977" s="59" t="s">
        <v>34759</v>
      </c>
      <c r="D3977" s="59" t="s">
        <v>34760</v>
      </c>
      <c r="E3977" s="59" t="s">
        <v>18516</v>
      </c>
      <c r="F3977" s="59" t="s">
        <v>18516</v>
      </c>
      <c r="G3977" s="59" t="s">
        <v>18516</v>
      </c>
      <c r="H3977" s="59" t="s">
        <v>18516</v>
      </c>
      <c r="I3977" s="59" t="s">
        <v>18516</v>
      </c>
      <c r="J3977" s="59" t="s">
        <v>18516</v>
      </c>
      <c r="K3977" s="59" t="s">
        <v>29707</v>
      </c>
      <c r="L3977" s="59" t="s">
        <v>18516</v>
      </c>
      <c r="M3977" s="59" t="s">
        <v>18516</v>
      </c>
    </row>
    <row r="3978" spans="1:13" s="59" customFormat="1" ht="14.25">
      <c r="A3978" s="59" t="s">
        <v>14221</v>
      </c>
      <c r="B3978" s="59" t="s">
        <v>34761</v>
      </c>
      <c r="C3978" s="59" t="s">
        <v>34759</v>
      </c>
      <c r="D3978" s="59" t="s">
        <v>34760</v>
      </c>
      <c r="E3978" s="164">
        <v>100</v>
      </c>
      <c r="F3978" s="164">
        <v>100</v>
      </c>
      <c r="G3978" s="59" t="s">
        <v>18516</v>
      </c>
      <c r="H3978" s="59" t="s">
        <v>18516</v>
      </c>
      <c r="I3978" s="164">
        <v>54.07</v>
      </c>
      <c r="J3978" s="164">
        <v>154.07</v>
      </c>
      <c r="K3978" s="59">
        <v>0</v>
      </c>
      <c r="L3978" s="59" t="s">
        <v>18516</v>
      </c>
      <c r="M3978" s="59" t="s">
        <v>18516</v>
      </c>
    </row>
    <row r="3979" spans="1:13" s="59" customFormat="1" ht="14.25">
      <c r="A3979" s="59" t="s">
        <v>14224</v>
      </c>
      <c r="B3979" s="59" t="s">
        <v>34762</v>
      </c>
      <c r="C3979" s="59" t="s">
        <v>34759</v>
      </c>
      <c r="D3979" s="59" t="s">
        <v>34760</v>
      </c>
      <c r="E3979" s="164">
        <v>55</v>
      </c>
      <c r="F3979" s="164">
        <v>50</v>
      </c>
      <c r="G3979" s="165">
        <v>0.9</v>
      </c>
      <c r="H3979" s="59" t="s">
        <v>29478</v>
      </c>
      <c r="I3979" s="164">
        <v>28.38</v>
      </c>
      <c r="J3979" s="164">
        <v>78.38</v>
      </c>
      <c r="K3979" s="59">
        <v>11</v>
      </c>
      <c r="L3979" s="59" t="s">
        <v>18516</v>
      </c>
      <c r="M3979" s="59" t="s">
        <v>18516</v>
      </c>
    </row>
    <row r="3980" spans="1:13" s="59" customFormat="1" ht="14.25">
      <c r="A3980" s="59" t="s">
        <v>34763</v>
      </c>
      <c r="B3980" s="59" t="s">
        <v>34764</v>
      </c>
      <c r="C3980" s="59" t="s">
        <v>34765</v>
      </c>
      <c r="D3980" s="59" t="s">
        <v>34766</v>
      </c>
      <c r="E3980" s="164">
        <v>229</v>
      </c>
      <c r="F3980" s="164">
        <v>229</v>
      </c>
      <c r="G3980" s="59" t="s">
        <v>18516</v>
      </c>
      <c r="H3980" s="59" t="s">
        <v>18516</v>
      </c>
      <c r="I3980" s="164">
        <v>108.84</v>
      </c>
      <c r="J3980" s="164">
        <v>337.84</v>
      </c>
      <c r="K3980" s="59">
        <v>11</v>
      </c>
      <c r="L3980" s="59" t="s">
        <v>18516</v>
      </c>
      <c r="M3980" s="59" t="s">
        <v>18516</v>
      </c>
    </row>
    <row r="3981" spans="1:13" s="59" customFormat="1" ht="14.25">
      <c r="A3981" s="59" t="s">
        <v>34767</v>
      </c>
      <c r="B3981" s="59" t="s">
        <v>34768</v>
      </c>
      <c r="C3981" s="59" t="s">
        <v>34769</v>
      </c>
      <c r="D3981" s="59" t="s">
        <v>34770</v>
      </c>
      <c r="E3981" s="59" t="s">
        <v>18516</v>
      </c>
      <c r="F3981" s="59" t="s">
        <v>18516</v>
      </c>
      <c r="G3981" s="59" t="s">
        <v>18516</v>
      </c>
      <c r="H3981" s="59" t="s">
        <v>18516</v>
      </c>
      <c r="I3981" s="59" t="s">
        <v>18516</v>
      </c>
      <c r="J3981" s="59" t="s">
        <v>18516</v>
      </c>
      <c r="K3981" s="59" t="s">
        <v>29707</v>
      </c>
      <c r="L3981" s="59" t="s">
        <v>18516</v>
      </c>
      <c r="M3981" s="59" t="s">
        <v>18516</v>
      </c>
    </row>
    <row r="3982" spans="1:13" s="59" customFormat="1" ht="14.25">
      <c r="A3982" s="59" t="s">
        <v>34771</v>
      </c>
      <c r="B3982" s="59" t="s">
        <v>34768</v>
      </c>
      <c r="C3982" s="59" t="s">
        <v>34769</v>
      </c>
      <c r="D3982" s="59" t="s">
        <v>34770</v>
      </c>
      <c r="E3982" s="59" t="s">
        <v>18516</v>
      </c>
      <c r="F3982" s="59" t="s">
        <v>18516</v>
      </c>
      <c r="G3982" s="59" t="s">
        <v>18516</v>
      </c>
      <c r="H3982" s="59" t="s">
        <v>18516</v>
      </c>
      <c r="I3982" s="59" t="s">
        <v>18516</v>
      </c>
      <c r="J3982" s="59" t="s">
        <v>18516</v>
      </c>
      <c r="K3982" s="59" t="s">
        <v>29707</v>
      </c>
      <c r="L3982" s="59" t="s">
        <v>18516</v>
      </c>
      <c r="M3982" s="59" t="s">
        <v>18516</v>
      </c>
    </row>
    <row r="3983" spans="1:13" s="59" customFormat="1" ht="14.25">
      <c r="A3983" s="59" t="s">
        <v>34772</v>
      </c>
      <c r="B3983" s="59" t="s">
        <v>34768</v>
      </c>
      <c r="C3983" s="59" t="s">
        <v>34769</v>
      </c>
      <c r="D3983" s="59" t="s">
        <v>34770</v>
      </c>
      <c r="E3983" s="59" t="s">
        <v>18516</v>
      </c>
      <c r="F3983" s="59" t="s">
        <v>18516</v>
      </c>
      <c r="G3983" s="59" t="s">
        <v>18516</v>
      </c>
      <c r="H3983" s="59" t="s">
        <v>18516</v>
      </c>
      <c r="I3983" s="59" t="s">
        <v>18516</v>
      </c>
      <c r="J3983" s="59" t="s">
        <v>18516</v>
      </c>
      <c r="K3983" s="59" t="s">
        <v>29707</v>
      </c>
      <c r="L3983" s="59" t="s">
        <v>18516</v>
      </c>
      <c r="M3983" s="59" t="s">
        <v>18516</v>
      </c>
    </row>
    <row r="3984" spans="1:13" s="59" customFormat="1" ht="14.25">
      <c r="A3984" s="59" t="s">
        <v>34773</v>
      </c>
      <c r="B3984" s="59" t="s">
        <v>34774</v>
      </c>
      <c r="C3984" s="59" t="s">
        <v>31516</v>
      </c>
      <c r="D3984" s="59" t="s">
        <v>31517</v>
      </c>
      <c r="E3984" s="164">
        <v>72</v>
      </c>
      <c r="F3984" s="164">
        <v>72</v>
      </c>
      <c r="G3984" s="59" t="s">
        <v>18516</v>
      </c>
      <c r="H3984" s="59" t="s">
        <v>18516</v>
      </c>
      <c r="I3984" s="164">
        <v>33.06</v>
      </c>
      <c r="J3984" s="164">
        <v>105.06</v>
      </c>
      <c r="K3984" s="59">
        <v>6</v>
      </c>
      <c r="L3984" s="59" t="s">
        <v>18516</v>
      </c>
      <c r="M3984" s="59" t="s">
        <v>18516</v>
      </c>
    </row>
    <row r="3985" spans="1:13" s="59" customFormat="1" ht="14.25">
      <c r="A3985" s="59" t="s">
        <v>34775</v>
      </c>
      <c r="B3985" s="59" t="s">
        <v>34764</v>
      </c>
      <c r="C3985" s="59" t="s">
        <v>34765</v>
      </c>
      <c r="D3985" s="59" t="s">
        <v>34766</v>
      </c>
      <c r="E3985" s="164">
        <v>229</v>
      </c>
      <c r="F3985" s="164">
        <v>229</v>
      </c>
      <c r="G3985" s="59" t="s">
        <v>18516</v>
      </c>
      <c r="H3985" s="59" t="s">
        <v>18516</v>
      </c>
      <c r="I3985" s="164">
        <v>108.84</v>
      </c>
      <c r="J3985" s="164">
        <v>337.84</v>
      </c>
      <c r="K3985" s="59">
        <v>0</v>
      </c>
      <c r="L3985" s="59" t="s">
        <v>29815</v>
      </c>
      <c r="M3985" s="59" t="s">
        <v>35761</v>
      </c>
    </row>
    <row r="3986" spans="1:13" s="59" customFormat="1" ht="14.25">
      <c r="A3986" s="59" t="s">
        <v>34776</v>
      </c>
      <c r="B3986" s="59" t="s">
        <v>34777</v>
      </c>
      <c r="C3986" s="59" t="s">
        <v>34765</v>
      </c>
      <c r="D3986" s="59" t="s">
        <v>34766</v>
      </c>
      <c r="E3986" s="164">
        <v>229</v>
      </c>
      <c r="F3986" s="164">
        <v>229</v>
      </c>
      <c r="G3986" s="59" t="s">
        <v>18516</v>
      </c>
      <c r="H3986" s="59" t="s">
        <v>18516</v>
      </c>
      <c r="I3986" s="164">
        <v>108.84</v>
      </c>
      <c r="J3986" s="164">
        <v>337.84</v>
      </c>
      <c r="K3986" s="59">
        <v>13</v>
      </c>
      <c r="L3986" s="59" t="s">
        <v>18516</v>
      </c>
      <c r="M3986" s="59" t="s">
        <v>18516</v>
      </c>
    </row>
    <row r="3987" spans="1:13" s="59" customFormat="1" ht="14.25">
      <c r="A3987" s="59" t="s">
        <v>34778</v>
      </c>
      <c r="B3987" s="59" t="s">
        <v>34779</v>
      </c>
      <c r="C3987" s="59" t="s">
        <v>34780</v>
      </c>
      <c r="D3987" s="59" t="s">
        <v>34781</v>
      </c>
      <c r="E3987" s="59" t="s">
        <v>18516</v>
      </c>
      <c r="F3987" s="59" t="s">
        <v>18516</v>
      </c>
      <c r="G3987" s="59" t="s">
        <v>18516</v>
      </c>
      <c r="H3987" s="59" t="s">
        <v>18516</v>
      </c>
      <c r="I3987" s="59" t="s">
        <v>18516</v>
      </c>
      <c r="J3987" s="59" t="s">
        <v>18516</v>
      </c>
      <c r="K3987" s="59" t="s">
        <v>29707</v>
      </c>
      <c r="L3987" s="59" t="s">
        <v>18516</v>
      </c>
      <c r="M3987" s="59" t="s">
        <v>18516</v>
      </c>
    </row>
    <row r="3988" spans="1:13" s="59" customFormat="1" ht="14.25">
      <c r="A3988" s="59" t="s">
        <v>34782</v>
      </c>
      <c r="B3988" s="59" t="s">
        <v>34783</v>
      </c>
      <c r="C3988" s="59" t="s">
        <v>34784</v>
      </c>
      <c r="D3988" s="59" t="s">
        <v>34785</v>
      </c>
      <c r="E3988" s="59" t="s">
        <v>18516</v>
      </c>
      <c r="F3988" s="59" t="s">
        <v>18516</v>
      </c>
      <c r="G3988" s="59" t="s">
        <v>18516</v>
      </c>
      <c r="H3988" s="59" t="s">
        <v>18516</v>
      </c>
      <c r="I3988" s="59" t="s">
        <v>18516</v>
      </c>
      <c r="J3988" s="59" t="s">
        <v>18516</v>
      </c>
      <c r="K3988" s="59" t="s">
        <v>29707</v>
      </c>
      <c r="L3988" s="59" t="s">
        <v>18516</v>
      </c>
      <c r="M3988" s="59" t="s">
        <v>18516</v>
      </c>
    </row>
    <row r="3989" spans="1:13" s="59" customFormat="1" ht="14.25">
      <c r="A3989" s="59" t="s">
        <v>34786</v>
      </c>
      <c r="B3989" s="59" t="s">
        <v>34787</v>
      </c>
      <c r="C3989" s="59" t="s">
        <v>34788</v>
      </c>
      <c r="D3989" s="59" t="s">
        <v>34789</v>
      </c>
      <c r="E3989" s="59" t="s">
        <v>18516</v>
      </c>
      <c r="F3989" s="59" t="s">
        <v>18516</v>
      </c>
      <c r="G3989" s="59" t="s">
        <v>18516</v>
      </c>
      <c r="H3989" s="59" t="s">
        <v>18516</v>
      </c>
      <c r="I3989" s="59" t="s">
        <v>18516</v>
      </c>
      <c r="J3989" s="59" t="s">
        <v>18516</v>
      </c>
      <c r="K3989" s="59" t="s">
        <v>29707</v>
      </c>
      <c r="L3989" s="59" t="s">
        <v>18516</v>
      </c>
      <c r="M3989" s="59" t="s">
        <v>18516</v>
      </c>
    </row>
    <row r="3990" spans="1:13" s="59" customFormat="1" ht="14.25">
      <c r="A3990" s="59" t="s">
        <v>34790</v>
      </c>
      <c r="B3990" s="59" t="s">
        <v>34787</v>
      </c>
      <c r="C3990" s="59" t="s">
        <v>34788</v>
      </c>
      <c r="D3990" s="59" t="s">
        <v>34789</v>
      </c>
      <c r="E3990" s="59" t="s">
        <v>18516</v>
      </c>
      <c r="F3990" s="59" t="s">
        <v>18516</v>
      </c>
      <c r="G3990" s="59" t="s">
        <v>18516</v>
      </c>
      <c r="H3990" s="59" t="s">
        <v>18516</v>
      </c>
      <c r="I3990" s="59" t="s">
        <v>18516</v>
      </c>
      <c r="J3990" s="59" t="s">
        <v>18516</v>
      </c>
      <c r="K3990" s="59" t="s">
        <v>29707</v>
      </c>
      <c r="L3990" s="59" t="s">
        <v>18516</v>
      </c>
      <c r="M3990" s="59" t="s">
        <v>18516</v>
      </c>
    </row>
    <row r="3991" spans="1:13" s="59" customFormat="1" ht="14.25">
      <c r="A3991" s="59" t="s">
        <v>34791</v>
      </c>
      <c r="B3991" s="59" t="s">
        <v>34787</v>
      </c>
      <c r="C3991" s="59" t="s">
        <v>34788</v>
      </c>
      <c r="D3991" s="59" t="s">
        <v>34789</v>
      </c>
      <c r="E3991" s="59" t="s">
        <v>18516</v>
      </c>
      <c r="F3991" s="59" t="s">
        <v>18516</v>
      </c>
      <c r="G3991" s="59" t="s">
        <v>18516</v>
      </c>
      <c r="H3991" s="59" t="s">
        <v>18516</v>
      </c>
      <c r="I3991" s="59" t="s">
        <v>18516</v>
      </c>
      <c r="J3991" s="59" t="s">
        <v>18516</v>
      </c>
      <c r="K3991" s="59" t="s">
        <v>29707</v>
      </c>
      <c r="L3991" s="59" t="s">
        <v>18516</v>
      </c>
      <c r="M3991" s="59" t="s">
        <v>18516</v>
      </c>
    </row>
    <row r="3992" spans="1:13" s="59" customFormat="1" ht="14.25">
      <c r="A3992" s="59" t="s">
        <v>15017</v>
      </c>
      <c r="B3992" s="59" t="s">
        <v>34792</v>
      </c>
      <c r="C3992" s="59" t="s">
        <v>30146</v>
      </c>
      <c r="D3992" s="59" t="s">
        <v>30147</v>
      </c>
      <c r="E3992" s="59" t="s">
        <v>18516</v>
      </c>
      <c r="F3992" s="59" t="s">
        <v>18516</v>
      </c>
      <c r="G3992" s="59" t="s">
        <v>18516</v>
      </c>
      <c r="H3992" s="59" t="s">
        <v>18516</v>
      </c>
      <c r="I3992" s="59" t="s">
        <v>18516</v>
      </c>
      <c r="J3992" s="59" t="s">
        <v>18516</v>
      </c>
      <c r="K3992" s="59" t="s">
        <v>29707</v>
      </c>
      <c r="L3992" s="59" t="s">
        <v>18516</v>
      </c>
      <c r="M3992" s="59" t="s">
        <v>18516</v>
      </c>
    </row>
    <row r="3993" spans="1:13" s="59" customFormat="1" ht="14.25">
      <c r="A3993" s="59" t="s">
        <v>15014</v>
      </c>
      <c r="B3993" s="59" t="s">
        <v>34792</v>
      </c>
      <c r="C3993" s="59" t="s">
        <v>30146</v>
      </c>
      <c r="D3993" s="59" t="s">
        <v>30147</v>
      </c>
      <c r="E3993" s="59" t="s">
        <v>18516</v>
      </c>
      <c r="F3993" s="59" t="s">
        <v>18516</v>
      </c>
      <c r="G3993" s="59" t="s">
        <v>18516</v>
      </c>
      <c r="H3993" s="59" t="s">
        <v>18516</v>
      </c>
      <c r="I3993" s="59" t="s">
        <v>18516</v>
      </c>
      <c r="J3993" s="59" t="s">
        <v>18516</v>
      </c>
      <c r="K3993" s="59" t="s">
        <v>29707</v>
      </c>
      <c r="L3993" s="59" t="s">
        <v>18516</v>
      </c>
      <c r="M3993" s="59" t="s">
        <v>18516</v>
      </c>
    </row>
    <row r="3994" spans="1:13" s="59" customFormat="1" ht="14.25">
      <c r="A3994" s="59" t="s">
        <v>34793</v>
      </c>
      <c r="B3994" s="59" t="s">
        <v>34794</v>
      </c>
      <c r="C3994" s="59" t="s">
        <v>34795</v>
      </c>
      <c r="D3994" s="59" t="s">
        <v>34796</v>
      </c>
      <c r="E3994" s="59" t="s">
        <v>18516</v>
      </c>
      <c r="F3994" s="59" t="s">
        <v>18516</v>
      </c>
      <c r="G3994" s="59" t="s">
        <v>18516</v>
      </c>
      <c r="H3994" s="59" t="s">
        <v>18516</v>
      </c>
      <c r="I3994" s="59" t="s">
        <v>18516</v>
      </c>
      <c r="J3994" s="59" t="s">
        <v>18516</v>
      </c>
      <c r="K3994" s="59" t="s">
        <v>29707</v>
      </c>
      <c r="L3994" s="59" t="s">
        <v>18516</v>
      </c>
      <c r="M3994" s="59" t="s">
        <v>18516</v>
      </c>
    </row>
    <row r="3995" spans="1:13" s="59" customFormat="1" ht="14.25">
      <c r="A3995" s="59" t="s">
        <v>15297</v>
      </c>
      <c r="B3995" s="59" t="s">
        <v>34797</v>
      </c>
      <c r="C3995" s="59" t="s">
        <v>31271</v>
      </c>
      <c r="D3995" s="59" t="s">
        <v>31272</v>
      </c>
      <c r="E3995" s="59" t="s">
        <v>18516</v>
      </c>
      <c r="F3995" s="59" t="s">
        <v>18516</v>
      </c>
      <c r="G3995" s="59" t="s">
        <v>18516</v>
      </c>
      <c r="H3995" s="59" t="s">
        <v>18516</v>
      </c>
      <c r="I3995" s="59" t="s">
        <v>18516</v>
      </c>
      <c r="J3995" s="59" t="s">
        <v>18516</v>
      </c>
      <c r="K3995" s="59" t="s">
        <v>29707</v>
      </c>
      <c r="L3995" s="59" t="s">
        <v>18516</v>
      </c>
      <c r="M3995" s="59" t="s">
        <v>18516</v>
      </c>
    </row>
    <row r="3996" spans="1:13" s="59" customFormat="1" ht="14.25">
      <c r="A3996" s="59" t="s">
        <v>15300</v>
      </c>
      <c r="B3996" s="59" t="s">
        <v>34798</v>
      </c>
      <c r="C3996" s="59" t="s">
        <v>31271</v>
      </c>
      <c r="D3996" s="59" t="s">
        <v>31272</v>
      </c>
      <c r="E3996" s="59" t="s">
        <v>18516</v>
      </c>
      <c r="F3996" s="59" t="s">
        <v>18516</v>
      </c>
      <c r="G3996" s="59" t="s">
        <v>18516</v>
      </c>
      <c r="H3996" s="59" t="s">
        <v>18516</v>
      </c>
      <c r="I3996" s="59" t="s">
        <v>18516</v>
      </c>
      <c r="J3996" s="59" t="s">
        <v>18516</v>
      </c>
      <c r="K3996" s="59" t="s">
        <v>29707</v>
      </c>
      <c r="L3996" s="59" t="s">
        <v>18516</v>
      </c>
      <c r="M3996" s="59" t="s">
        <v>18516</v>
      </c>
    </row>
    <row r="3997" spans="1:13" s="59" customFormat="1" ht="14.25">
      <c r="A3997" s="59" t="s">
        <v>15290</v>
      </c>
      <c r="B3997" s="59" t="s">
        <v>34799</v>
      </c>
      <c r="C3997" s="59" t="s">
        <v>30861</v>
      </c>
      <c r="D3997" s="59" t="s">
        <v>30861</v>
      </c>
      <c r="E3997" s="59" t="s">
        <v>18516</v>
      </c>
      <c r="F3997" s="59" t="s">
        <v>18516</v>
      </c>
      <c r="G3997" s="59" t="s">
        <v>18516</v>
      </c>
      <c r="H3997" s="59" t="s">
        <v>18516</v>
      </c>
      <c r="I3997" s="59" t="s">
        <v>18516</v>
      </c>
      <c r="J3997" s="59" t="s">
        <v>18516</v>
      </c>
      <c r="K3997" s="59" t="s">
        <v>29707</v>
      </c>
      <c r="L3997" s="59" t="s">
        <v>18516</v>
      </c>
      <c r="M3997" s="59" t="s">
        <v>18516</v>
      </c>
    </row>
    <row r="3998" spans="1:13" s="59" customFormat="1" ht="14.25">
      <c r="A3998" s="59" t="s">
        <v>15287</v>
      </c>
      <c r="B3998" s="59" t="s">
        <v>34800</v>
      </c>
      <c r="C3998" s="59" t="s">
        <v>30861</v>
      </c>
      <c r="D3998" s="59" t="s">
        <v>30861</v>
      </c>
      <c r="E3998" s="59" t="s">
        <v>18516</v>
      </c>
      <c r="F3998" s="59" t="s">
        <v>18516</v>
      </c>
      <c r="G3998" s="59" t="s">
        <v>18516</v>
      </c>
      <c r="H3998" s="59" t="s">
        <v>18516</v>
      </c>
      <c r="I3998" s="59" t="s">
        <v>18516</v>
      </c>
      <c r="J3998" s="59" t="s">
        <v>18516</v>
      </c>
      <c r="K3998" s="59" t="s">
        <v>29707</v>
      </c>
      <c r="L3998" s="59" t="s">
        <v>18516</v>
      </c>
      <c r="M3998" s="59" t="s">
        <v>18516</v>
      </c>
    </row>
    <row r="3999" spans="1:13" s="59" customFormat="1" ht="14.25">
      <c r="A3999" s="59" t="s">
        <v>13256</v>
      </c>
      <c r="B3999" s="59" t="s">
        <v>34801</v>
      </c>
      <c r="C3999" s="59" t="s">
        <v>29518</v>
      </c>
      <c r="D3999" s="59" t="s">
        <v>29519</v>
      </c>
      <c r="E3999" s="59" t="s">
        <v>18516</v>
      </c>
      <c r="F3999" s="59" t="s">
        <v>18516</v>
      </c>
      <c r="G3999" s="59" t="s">
        <v>18516</v>
      </c>
      <c r="H3999" s="59" t="s">
        <v>18516</v>
      </c>
      <c r="I3999" s="59" t="s">
        <v>18516</v>
      </c>
      <c r="J3999" s="59" t="s">
        <v>18516</v>
      </c>
      <c r="K3999" s="59" t="s">
        <v>29707</v>
      </c>
      <c r="L3999" s="59" t="s">
        <v>18516</v>
      </c>
      <c r="M3999" s="59" t="s">
        <v>18516</v>
      </c>
    </row>
    <row r="4000" spans="1:13" s="59" customFormat="1" ht="14.25">
      <c r="A4000" s="59" t="s">
        <v>13253</v>
      </c>
      <c r="B4000" s="59" t="s">
        <v>34802</v>
      </c>
      <c r="C4000" s="59" t="s">
        <v>29518</v>
      </c>
      <c r="D4000" s="59" t="s">
        <v>29519</v>
      </c>
      <c r="E4000" s="59" t="s">
        <v>18516</v>
      </c>
      <c r="F4000" s="59" t="s">
        <v>18516</v>
      </c>
      <c r="G4000" s="59" t="s">
        <v>18516</v>
      </c>
      <c r="H4000" s="59" t="s">
        <v>18516</v>
      </c>
      <c r="I4000" s="59" t="s">
        <v>18516</v>
      </c>
      <c r="J4000" s="59" t="s">
        <v>18516</v>
      </c>
      <c r="K4000" s="59" t="s">
        <v>29707</v>
      </c>
      <c r="L4000" s="59" t="s">
        <v>18516</v>
      </c>
      <c r="M4000" s="59" t="s">
        <v>18516</v>
      </c>
    </row>
    <row r="4001" spans="1:13" s="59" customFormat="1" ht="14.25">
      <c r="A4001" s="59" t="s">
        <v>15284</v>
      </c>
      <c r="B4001" s="59" t="s">
        <v>34803</v>
      </c>
      <c r="C4001" s="59" t="s">
        <v>29865</v>
      </c>
      <c r="D4001" s="59" t="s">
        <v>29866</v>
      </c>
      <c r="E4001" s="59" t="s">
        <v>18516</v>
      </c>
      <c r="F4001" s="59" t="s">
        <v>18516</v>
      </c>
      <c r="G4001" s="59" t="s">
        <v>18516</v>
      </c>
      <c r="H4001" s="59" t="s">
        <v>18516</v>
      </c>
      <c r="I4001" s="59" t="s">
        <v>18516</v>
      </c>
      <c r="J4001" s="59" t="s">
        <v>18516</v>
      </c>
      <c r="K4001" s="59" t="s">
        <v>29707</v>
      </c>
      <c r="L4001" s="59" t="s">
        <v>18516</v>
      </c>
      <c r="M4001" s="59" t="s">
        <v>18516</v>
      </c>
    </row>
    <row r="4002" spans="1:13" s="59" customFormat="1" ht="14.25">
      <c r="A4002" s="59" t="s">
        <v>15281</v>
      </c>
      <c r="B4002" s="59" t="s">
        <v>34804</v>
      </c>
      <c r="C4002" s="59" t="s">
        <v>29865</v>
      </c>
      <c r="D4002" s="59" t="s">
        <v>29866</v>
      </c>
      <c r="E4002" s="59" t="s">
        <v>18516</v>
      </c>
      <c r="F4002" s="59" t="s">
        <v>18516</v>
      </c>
      <c r="G4002" s="59" t="s">
        <v>18516</v>
      </c>
      <c r="H4002" s="59" t="s">
        <v>18516</v>
      </c>
      <c r="I4002" s="59" t="s">
        <v>18516</v>
      </c>
      <c r="J4002" s="59" t="s">
        <v>18516</v>
      </c>
      <c r="K4002" s="59" t="s">
        <v>29707</v>
      </c>
      <c r="L4002" s="59" t="s">
        <v>18516</v>
      </c>
      <c r="M4002" s="59" t="s">
        <v>18516</v>
      </c>
    </row>
    <row r="4003" spans="1:13" s="59" customFormat="1" ht="14.25">
      <c r="A4003" s="59" t="s">
        <v>15278</v>
      </c>
      <c r="B4003" s="59" t="s">
        <v>34805</v>
      </c>
      <c r="C4003" s="59" t="s">
        <v>29865</v>
      </c>
      <c r="D4003" s="59" t="s">
        <v>29866</v>
      </c>
      <c r="E4003" s="59" t="s">
        <v>18516</v>
      </c>
      <c r="F4003" s="59" t="s">
        <v>18516</v>
      </c>
      <c r="G4003" s="59" t="s">
        <v>18516</v>
      </c>
      <c r="H4003" s="59" t="s">
        <v>18516</v>
      </c>
      <c r="I4003" s="59" t="s">
        <v>18516</v>
      </c>
      <c r="J4003" s="59" t="s">
        <v>18516</v>
      </c>
      <c r="K4003" s="59" t="s">
        <v>29707</v>
      </c>
      <c r="L4003" s="59" t="s">
        <v>18516</v>
      </c>
      <c r="M4003" s="59" t="s">
        <v>18516</v>
      </c>
    </row>
    <row r="4004" spans="1:13" s="59" customFormat="1" ht="14.25">
      <c r="A4004" s="59" t="s">
        <v>15275</v>
      </c>
      <c r="B4004" s="59" t="s">
        <v>34806</v>
      </c>
      <c r="C4004" s="59" t="s">
        <v>29865</v>
      </c>
      <c r="D4004" s="59" t="s">
        <v>29866</v>
      </c>
      <c r="E4004" s="59" t="s">
        <v>18516</v>
      </c>
      <c r="F4004" s="59" t="s">
        <v>18516</v>
      </c>
      <c r="G4004" s="59" t="s">
        <v>18516</v>
      </c>
      <c r="H4004" s="59" t="s">
        <v>18516</v>
      </c>
      <c r="I4004" s="59" t="s">
        <v>18516</v>
      </c>
      <c r="J4004" s="59" t="s">
        <v>18516</v>
      </c>
      <c r="K4004" s="59" t="s">
        <v>29707</v>
      </c>
      <c r="L4004" s="59" t="s">
        <v>18516</v>
      </c>
      <c r="M4004" s="59" t="s">
        <v>18516</v>
      </c>
    </row>
    <row r="4005" spans="1:13" s="59" customFormat="1" ht="14.25">
      <c r="A4005" s="59" t="s">
        <v>15272</v>
      </c>
      <c r="B4005" s="59" t="s">
        <v>34807</v>
      </c>
      <c r="C4005" s="59" t="s">
        <v>30100</v>
      </c>
      <c r="D4005" s="59" t="s">
        <v>30101</v>
      </c>
      <c r="E4005" s="164">
        <v>179.99</v>
      </c>
      <c r="F4005" s="164">
        <v>129.99</v>
      </c>
      <c r="G4005" s="165">
        <v>0.72</v>
      </c>
      <c r="H4005" s="59" t="s">
        <v>29478</v>
      </c>
      <c r="I4005" s="164">
        <v>49.14</v>
      </c>
      <c r="J4005" s="164">
        <v>179.13</v>
      </c>
      <c r="K4005" s="59">
        <v>30</v>
      </c>
      <c r="L4005" s="59" t="s">
        <v>18516</v>
      </c>
      <c r="M4005" s="59" t="s">
        <v>18516</v>
      </c>
    </row>
    <row r="4006" spans="1:13" s="59" customFormat="1" ht="14.25">
      <c r="A4006" s="59" t="s">
        <v>15269</v>
      </c>
      <c r="B4006" s="59" t="s">
        <v>34808</v>
      </c>
      <c r="C4006" s="59" t="s">
        <v>30100</v>
      </c>
      <c r="D4006" s="59" t="s">
        <v>30101</v>
      </c>
      <c r="E4006" s="164">
        <v>159.99</v>
      </c>
      <c r="F4006" s="164">
        <v>119.99</v>
      </c>
      <c r="G4006" s="165">
        <v>0.74</v>
      </c>
      <c r="H4006" s="59" t="s">
        <v>29478</v>
      </c>
      <c r="I4006" s="164">
        <v>48.75</v>
      </c>
      <c r="J4006" s="164">
        <v>168.74</v>
      </c>
      <c r="K4006" s="59">
        <v>53</v>
      </c>
      <c r="L4006" s="59" t="s">
        <v>18516</v>
      </c>
      <c r="M4006" s="59" t="s">
        <v>18516</v>
      </c>
    </row>
    <row r="4007" spans="1:13" s="59" customFormat="1" ht="14.25">
      <c r="A4007" s="59" t="s">
        <v>15266</v>
      </c>
      <c r="B4007" s="59" t="s">
        <v>34809</v>
      </c>
      <c r="C4007" s="59" t="s">
        <v>30100</v>
      </c>
      <c r="D4007" s="59" t="s">
        <v>30101</v>
      </c>
      <c r="E4007" s="164">
        <v>149.99</v>
      </c>
      <c r="F4007" s="164">
        <v>109.99</v>
      </c>
      <c r="G4007" s="165">
        <v>0.73</v>
      </c>
      <c r="H4007" s="59" t="s">
        <v>29478</v>
      </c>
      <c r="I4007" s="164">
        <v>43.99</v>
      </c>
      <c r="J4007" s="164">
        <v>153.98</v>
      </c>
      <c r="K4007" s="59">
        <v>42</v>
      </c>
      <c r="L4007" s="59" t="s">
        <v>18516</v>
      </c>
      <c r="M4007" s="59" t="s">
        <v>18516</v>
      </c>
    </row>
    <row r="4008" spans="1:13" s="59" customFormat="1" ht="14.25">
      <c r="A4008" s="59" t="s">
        <v>15263</v>
      </c>
      <c r="B4008" s="59" t="s">
        <v>34810</v>
      </c>
      <c r="C4008" s="59" t="s">
        <v>30581</v>
      </c>
      <c r="D4008" s="59" t="s">
        <v>30582</v>
      </c>
      <c r="E4008" s="59" t="s">
        <v>18516</v>
      </c>
      <c r="F4008" s="59" t="s">
        <v>18516</v>
      </c>
      <c r="G4008" s="59" t="s">
        <v>18516</v>
      </c>
      <c r="H4008" s="59" t="s">
        <v>18516</v>
      </c>
      <c r="I4008" s="59" t="s">
        <v>18516</v>
      </c>
      <c r="J4008" s="59" t="s">
        <v>18516</v>
      </c>
      <c r="K4008" s="59" t="s">
        <v>29707</v>
      </c>
      <c r="L4008" s="59" t="s">
        <v>18516</v>
      </c>
      <c r="M4008" s="59" t="s">
        <v>18516</v>
      </c>
    </row>
    <row r="4009" spans="1:13" s="59" customFormat="1" ht="14.25">
      <c r="A4009" s="59" t="s">
        <v>34811</v>
      </c>
      <c r="B4009" s="59" t="s">
        <v>32507</v>
      </c>
      <c r="C4009" s="59" t="s">
        <v>29414</v>
      </c>
      <c r="D4009" s="59" t="s">
        <v>29415</v>
      </c>
      <c r="E4009" s="164">
        <v>717</v>
      </c>
      <c r="F4009" s="164">
        <v>717</v>
      </c>
      <c r="G4009" s="59" t="s">
        <v>18516</v>
      </c>
      <c r="H4009" s="59" t="s">
        <v>18516</v>
      </c>
      <c r="I4009" s="164">
        <v>176.15</v>
      </c>
      <c r="J4009" s="164">
        <v>893.15</v>
      </c>
      <c r="K4009" s="59">
        <v>0</v>
      </c>
      <c r="L4009" s="59" t="s">
        <v>29410</v>
      </c>
      <c r="M4009" s="59" t="s">
        <v>30982</v>
      </c>
    </row>
    <row r="4010" spans="1:13" s="59" customFormat="1" ht="14.25">
      <c r="A4010" s="59" t="s">
        <v>34812</v>
      </c>
      <c r="B4010" s="59" t="s">
        <v>32505</v>
      </c>
      <c r="C4010" s="59" t="s">
        <v>29414</v>
      </c>
      <c r="D4010" s="59" t="s">
        <v>29415</v>
      </c>
      <c r="E4010" s="164">
        <v>746</v>
      </c>
      <c r="F4010" s="164">
        <v>746</v>
      </c>
      <c r="G4010" s="59" t="s">
        <v>18516</v>
      </c>
      <c r="H4010" s="59" t="s">
        <v>18516</v>
      </c>
      <c r="I4010" s="164">
        <v>183.17</v>
      </c>
      <c r="J4010" s="164">
        <v>929.17</v>
      </c>
      <c r="K4010" s="59">
        <v>146</v>
      </c>
      <c r="L4010" s="59" t="s">
        <v>18516</v>
      </c>
      <c r="M4010" s="59" t="s">
        <v>18516</v>
      </c>
    </row>
    <row r="4011" spans="1:13" s="59" customFormat="1" ht="14.25">
      <c r="A4011" s="59" t="s">
        <v>15008</v>
      </c>
      <c r="B4011" s="59" t="s">
        <v>34813</v>
      </c>
      <c r="C4011" s="59" t="s">
        <v>33656</v>
      </c>
      <c r="D4011" s="59" t="s">
        <v>33657</v>
      </c>
      <c r="E4011" s="59" t="s">
        <v>18516</v>
      </c>
      <c r="F4011" s="59" t="s">
        <v>18516</v>
      </c>
      <c r="G4011" s="59" t="s">
        <v>18516</v>
      </c>
      <c r="H4011" s="59" t="s">
        <v>18516</v>
      </c>
      <c r="I4011" s="59" t="s">
        <v>18516</v>
      </c>
      <c r="J4011" s="59" t="s">
        <v>18516</v>
      </c>
      <c r="K4011" s="59" t="s">
        <v>29707</v>
      </c>
      <c r="L4011" s="59" t="s">
        <v>18516</v>
      </c>
      <c r="M4011" s="59" t="s">
        <v>18516</v>
      </c>
    </row>
    <row r="4012" spans="1:13" s="59" customFormat="1" ht="14.25">
      <c r="A4012" s="59" t="s">
        <v>15011</v>
      </c>
      <c r="B4012" s="59" t="s">
        <v>34813</v>
      </c>
      <c r="C4012" s="59" t="s">
        <v>33656</v>
      </c>
      <c r="D4012" s="59" t="s">
        <v>33657</v>
      </c>
      <c r="E4012" s="59" t="s">
        <v>18516</v>
      </c>
      <c r="F4012" s="59" t="s">
        <v>18516</v>
      </c>
      <c r="G4012" s="59" t="s">
        <v>18516</v>
      </c>
      <c r="H4012" s="59" t="s">
        <v>18516</v>
      </c>
      <c r="I4012" s="59" t="s">
        <v>18516</v>
      </c>
      <c r="J4012" s="59" t="s">
        <v>18516</v>
      </c>
      <c r="K4012" s="59" t="s">
        <v>29707</v>
      </c>
      <c r="L4012" s="59" t="s">
        <v>18516</v>
      </c>
      <c r="M4012" s="59" t="s">
        <v>18516</v>
      </c>
    </row>
    <row r="4013" spans="1:13" s="59" customFormat="1" ht="14.25">
      <c r="A4013" s="59" t="s">
        <v>13424</v>
      </c>
      <c r="B4013" s="59" t="s">
        <v>34814</v>
      </c>
      <c r="C4013" s="59" t="s">
        <v>29414</v>
      </c>
      <c r="D4013" s="59" t="s">
        <v>29415</v>
      </c>
      <c r="E4013" s="59" t="s">
        <v>18516</v>
      </c>
      <c r="F4013" s="59" t="s">
        <v>18516</v>
      </c>
      <c r="G4013" s="59" t="s">
        <v>18516</v>
      </c>
      <c r="H4013" s="59" t="s">
        <v>18516</v>
      </c>
      <c r="I4013" s="59" t="s">
        <v>18516</v>
      </c>
      <c r="J4013" s="59" t="s">
        <v>18516</v>
      </c>
      <c r="K4013" s="59" t="s">
        <v>29707</v>
      </c>
      <c r="L4013" s="59" t="s">
        <v>18516</v>
      </c>
      <c r="M4013" s="59" t="s">
        <v>18516</v>
      </c>
    </row>
    <row r="4014" spans="1:13" s="59" customFormat="1" ht="14.25">
      <c r="A4014" s="59" t="s">
        <v>13427</v>
      </c>
      <c r="B4014" s="59" t="s">
        <v>34815</v>
      </c>
      <c r="C4014" s="59" t="s">
        <v>29414</v>
      </c>
      <c r="D4014" s="59" t="s">
        <v>29415</v>
      </c>
      <c r="E4014" s="59" t="s">
        <v>18516</v>
      </c>
      <c r="F4014" s="59" t="s">
        <v>18516</v>
      </c>
      <c r="G4014" s="59" t="s">
        <v>18516</v>
      </c>
      <c r="H4014" s="59" t="s">
        <v>18516</v>
      </c>
      <c r="I4014" s="59" t="s">
        <v>18516</v>
      </c>
      <c r="J4014" s="59" t="s">
        <v>18516</v>
      </c>
      <c r="K4014" s="59" t="s">
        <v>29707</v>
      </c>
      <c r="L4014" s="59" t="s">
        <v>18516</v>
      </c>
      <c r="M4014" s="59" t="s">
        <v>18516</v>
      </c>
    </row>
    <row r="4015" spans="1:13" s="59" customFormat="1" ht="14.25">
      <c r="A4015" s="59" t="s">
        <v>13244</v>
      </c>
      <c r="B4015" s="59" t="s">
        <v>34816</v>
      </c>
      <c r="C4015" s="59" t="s">
        <v>29424</v>
      </c>
      <c r="D4015" s="59" t="s">
        <v>29425</v>
      </c>
      <c r="E4015" s="164">
        <v>170</v>
      </c>
      <c r="F4015" s="164">
        <v>160</v>
      </c>
      <c r="G4015" s="165">
        <v>0.94</v>
      </c>
      <c r="H4015" s="59" t="s">
        <v>18516</v>
      </c>
      <c r="I4015" s="164">
        <v>78.7</v>
      </c>
      <c r="J4015" s="164">
        <v>238.7</v>
      </c>
      <c r="K4015" s="59">
        <v>46</v>
      </c>
      <c r="L4015" s="59" t="s">
        <v>18516</v>
      </c>
      <c r="M4015" s="59" t="s">
        <v>18516</v>
      </c>
    </row>
    <row r="4016" spans="1:13" s="59" customFormat="1" ht="14.25">
      <c r="A4016" s="59" t="s">
        <v>13235</v>
      </c>
      <c r="B4016" s="59" t="s">
        <v>34817</v>
      </c>
      <c r="C4016" s="59" t="s">
        <v>29424</v>
      </c>
      <c r="D4016" s="59" t="s">
        <v>29425</v>
      </c>
      <c r="E4016" s="59" t="s">
        <v>18516</v>
      </c>
      <c r="F4016" s="59" t="s">
        <v>18516</v>
      </c>
      <c r="G4016" s="59" t="s">
        <v>18516</v>
      </c>
      <c r="H4016" s="59" t="s">
        <v>18516</v>
      </c>
      <c r="I4016" s="59" t="s">
        <v>18516</v>
      </c>
      <c r="J4016" s="59" t="s">
        <v>18516</v>
      </c>
      <c r="K4016" s="59" t="s">
        <v>29707</v>
      </c>
      <c r="L4016" s="59" t="s">
        <v>18516</v>
      </c>
      <c r="M4016" s="59" t="s">
        <v>18516</v>
      </c>
    </row>
    <row r="4017" spans="1:13" s="59" customFormat="1" ht="14.25">
      <c r="A4017" s="59" t="s">
        <v>13241</v>
      </c>
      <c r="B4017" s="59" t="s">
        <v>34818</v>
      </c>
      <c r="C4017" s="59" t="s">
        <v>29424</v>
      </c>
      <c r="D4017" s="59" t="s">
        <v>29425</v>
      </c>
      <c r="E4017" s="164">
        <v>170</v>
      </c>
      <c r="F4017" s="164">
        <v>160</v>
      </c>
      <c r="G4017" s="165">
        <v>0.94</v>
      </c>
      <c r="H4017" s="59" t="s">
        <v>18516</v>
      </c>
      <c r="I4017" s="164">
        <v>78.7</v>
      </c>
      <c r="J4017" s="164">
        <v>238.7</v>
      </c>
      <c r="K4017" s="59">
        <v>23</v>
      </c>
      <c r="L4017" s="59" t="s">
        <v>18516</v>
      </c>
      <c r="M4017" s="59" t="s">
        <v>18516</v>
      </c>
    </row>
    <row r="4018" spans="1:13" s="59" customFormat="1" ht="14.25">
      <c r="A4018" s="59" t="s">
        <v>13238</v>
      </c>
      <c r="B4018" s="59" t="s">
        <v>34819</v>
      </c>
      <c r="C4018" s="59" t="s">
        <v>29424</v>
      </c>
      <c r="D4018" s="59" t="s">
        <v>29425</v>
      </c>
      <c r="E4018" s="164">
        <v>135</v>
      </c>
      <c r="F4018" s="164">
        <v>135</v>
      </c>
      <c r="G4018" s="59" t="s">
        <v>18516</v>
      </c>
      <c r="H4018" s="59" t="s">
        <v>18516</v>
      </c>
      <c r="I4018" s="164">
        <v>134.1</v>
      </c>
      <c r="J4018" s="164">
        <v>269.1</v>
      </c>
      <c r="K4018" s="59">
        <v>0</v>
      </c>
      <c r="L4018" s="59" t="s">
        <v>18516</v>
      </c>
      <c r="M4018" s="59" t="s">
        <v>18516</v>
      </c>
    </row>
    <row r="4019" spans="1:13" s="59" customFormat="1" ht="14.25">
      <c r="A4019" s="59" t="s">
        <v>13250</v>
      </c>
      <c r="B4019" s="59" t="s">
        <v>34820</v>
      </c>
      <c r="C4019" s="59" t="s">
        <v>29424</v>
      </c>
      <c r="D4019" s="59" t="s">
        <v>29425</v>
      </c>
      <c r="E4019" s="164">
        <v>135</v>
      </c>
      <c r="F4019" s="164">
        <v>135</v>
      </c>
      <c r="G4019" s="59" t="s">
        <v>18516</v>
      </c>
      <c r="H4019" s="59" t="s">
        <v>18516</v>
      </c>
      <c r="I4019" s="164">
        <v>75.85</v>
      </c>
      <c r="J4019" s="164">
        <v>210.85</v>
      </c>
      <c r="K4019" s="59">
        <v>0</v>
      </c>
      <c r="L4019" s="59" t="s">
        <v>18516</v>
      </c>
      <c r="M4019" s="59" t="s">
        <v>18516</v>
      </c>
    </row>
    <row r="4020" spans="1:13" s="59" customFormat="1" ht="14.25">
      <c r="A4020" s="59" t="s">
        <v>13247</v>
      </c>
      <c r="B4020" s="59" t="s">
        <v>34821</v>
      </c>
      <c r="C4020" s="59" t="s">
        <v>29424</v>
      </c>
      <c r="D4020" s="59" t="s">
        <v>29425</v>
      </c>
      <c r="E4020" s="164">
        <v>135</v>
      </c>
      <c r="F4020" s="164">
        <v>135</v>
      </c>
      <c r="G4020" s="59" t="s">
        <v>18516</v>
      </c>
      <c r="H4020" s="59" t="s">
        <v>18516</v>
      </c>
      <c r="I4020" s="164">
        <v>75.85</v>
      </c>
      <c r="J4020" s="164">
        <v>210.85</v>
      </c>
      <c r="K4020" s="59">
        <v>0</v>
      </c>
      <c r="L4020" s="59" t="s">
        <v>18516</v>
      </c>
      <c r="M4020" s="59" t="s">
        <v>18516</v>
      </c>
    </row>
    <row r="4021" spans="1:13" s="59" customFormat="1" ht="14.25">
      <c r="A4021" s="59" t="s">
        <v>15244</v>
      </c>
      <c r="B4021" s="59" t="s">
        <v>34822</v>
      </c>
      <c r="C4021" s="59" t="s">
        <v>30100</v>
      </c>
      <c r="D4021" s="59" t="s">
        <v>30101</v>
      </c>
      <c r="E4021" s="164">
        <v>189.99</v>
      </c>
      <c r="F4021" s="164">
        <v>139.99</v>
      </c>
      <c r="G4021" s="165">
        <v>0.73</v>
      </c>
      <c r="H4021" s="59" t="s">
        <v>29478</v>
      </c>
      <c r="I4021" s="164">
        <v>79.02</v>
      </c>
      <c r="J4021" s="164">
        <v>219.01</v>
      </c>
      <c r="K4021" s="59">
        <v>50</v>
      </c>
      <c r="L4021" s="59" t="s">
        <v>18516</v>
      </c>
      <c r="M4021" s="59" t="s">
        <v>18516</v>
      </c>
    </row>
    <row r="4022" spans="1:13" s="59" customFormat="1" ht="14.25">
      <c r="A4022" s="59" t="s">
        <v>15247</v>
      </c>
      <c r="B4022" s="59" t="s">
        <v>34823</v>
      </c>
      <c r="C4022" s="59" t="s">
        <v>30100</v>
      </c>
      <c r="D4022" s="59" t="s">
        <v>30101</v>
      </c>
      <c r="E4022" s="164">
        <v>162.49</v>
      </c>
      <c r="F4022" s="164">
        <v>129.99</v>
      </c>
      <c r="G4022" s="165">
        <v>0.79</v>
      </c>
      <c r="H4022" s="59" t="s">
        <v>29478</v>
      </c>
      <c r="I4022" s="164">
        <v>74.03</v>
      </c>
      <c r="J4022" s="164">
        <v>204.02</v>
      </c>
      <c r="K4022" s="59">
        <v>49</v>
      </c>
      <c r="L4022" s="59" t="s">
        <v>18516</v>
      </c>
      <c r="M4022" s="59" t="s">
        <v>18516</v>
      </c>
    </row>
    <row r="4023" spans="1:13" s="59" customFormat="1" ht="14.25">
      <c r="A4023" s="59" t="s">
        <v>15241</v>
      </c>
      <c r="B4023" s="59" t="s">
        <v>34824</v>
      </c>
      <c r="C4023" s="59" t="s">
        <v>33299</v>
      </c>
      <c r="D4023" s="59" t="s">
        <v>33300</v>
      </c>
      <c r="E4023" s="59" t="s">
        <v>18516</v>
      </c>
      <c r="F4023" s="59" t="s">
        <v>18516</v>
      </c>
      <c r="G4023" s="59" t="s">
        <v>18516</v>
      </c>
      <c r="H4023" s="59" t="s">
        <v>18516</v>
      </c>
      <c r="I4023" s="59" t="s">
        <v>18516</v>
      </c>
      <c r="J4023" s="59" t="s">
        <v>18516</v>
      </c>
      <c r="K4023" s="59" t="s">
        <v>29707</v>
      </c>
      <c r="L4023" s="59" t="s">
        <v>18516</v>
      </c>
      <c r="M4023" s="59" t="s">
        <v>18516</v>
      </c>
    </row>
    <row r="4024" spans="1:13" s="59" customFormat="1" ht="14.25">
      <c r="A4024" s="59" t="s">
        <v>15238</v>
      </c>
      <c r="B4024" s="59" t="s">
        <v>34825</v>
      </c>
      <c r="C4024" s="59" t="s">
        <v>33299</v>
      </c>
      <c r="D4024" s="59" t="s">
        <v>33300</v>
      </c>
      <c r="E4024" s="59" t="s">
        <v>18516</v>
      </c>
      <c r="F4024" s="59" t="s">
        <v>18516</v>
      </c>
      <c r="G4024" s="59" t="s">
        <v>18516</v>
      </c>
      <c r="H4024" s="59" t="s">
        <v>18516</v>
      </c>
      <c r="I4024" s="59" t="s">
        <v>18516</v>
      </c>
      <c r="J4024" s="59" t="s">
        <v>18516</v>
      </c>
      <c r="K4024" s="59" t="s">
        <v>29707</v>
      </c>
      <c r="L4024" s="59" t="s">
        <v>18516</v>
      </c>
      <c r="M4024" s="59" t="s">
        <v>18516</v>
      </c>
    </row>
    <row r="4025" spans="1:13" s="59" customFormat="1" ht="14.25">
      <c r="A4025" s="59" t="s">
        <v>13076</v>
      </c>
      <c r="B4025" s="59" t="s">
        <v>34826</v>
      </c>
      <c r="C4025" s="59" t="s">
        <v>33244</v>
      </c>
      <c r="D4025" s="59" t="s">
        <v>33245</v>
      </c>
      <c r="E4025" s="59" t="s">
        <v>18516</v>
      </c>
      <c r="F4025" s="59" t="s">
        <v>18516</v>
      </c>
      <c r="G4025" s="59" t="s">
        <v>18516</v>
      </c>
      <c r="H4025" s="59" t="s">
        <v>18516</v>
      </c>
      <c r="I4025" s="59" t="s">
        <v>18516</v>
      </c>
      <c r="J4025" s="59" t="s">
        <v>18516</v>
      </c>
      <c r="K4025" s="59" t="s">
        <v>29707</v>
      </c>
      <c r="L4025" s="59" t="s">
        <v>18516</v>
      </c>
      <c r="M4025" s="59" t="s">
        <v>18516</v>
      </c>
    </row>
    <row r="4026" spans="1:13" s="59" customFormat="1" ht="14.25">
      <c r="A4026" s="59" t="s">
        <v>13073</v>
      </c>
      <c r="B4026" s="59" t="s">
        <v>34827</v>
      </c>
      <c r="C4026" s="59" t="s">
        <v>33244</v>
      </c>
      <c r="D4026" s="59" t="s">
        <v>33245</v>
      </c>
      <c r="E4026" s="59" t="s">
        <v>18516</v>
      </c>
      <c r="F4026" s="59" t="s">
        <v>18516</v>
      </c>
      <c r="G4026" s="59" t="s">
        <v>18516</v>
      </c>
      <c r="H4026" s="59" t="s">
        <v>18516</v>
      </c>
      <c r="I4026" s="59" t="s">
        <v>18516</v>
      </c>
      <c r="J4026" s="59" t="s">
        <v>18516</v>
      </c>
      <c r="K4026" s="59" t="s">
        <v>29707</v>
      </c>
      <c r="L4026" s="59" t="s">
        <v>18516</v>
      </c>
      <c r="M4026" s="59" t="s">
        <v>18516</v>
      </c>
    </row>
    <row r="4027" spans="1:13" s="59" customFormat="1" ht="14.25">
      <c r="A4027" s="59" t="s">
        <v>34828</v>
      </c>
      <c r="B4027" s="59" t="s">
        <v>34829</v>
      </c>
      <c r="C4027" s="59" t="s">
        <v>29610</v>
      </c>
      <c r="D4027" s="59" t="s">
        <v>29611</v>
      </c>
      <c r="E4027" s="59" t="s">
        <v>18516</v>
      </c>
      <c r="F4027" s="59" t="s">
        <v>18516</v>
      </c>
      <c r="G4027" s="59" t="s">
        <v>18516</v>
      </c>
      <c r="H4027" s="59" t="s">
        <v>18516</v>
      </c>
      <c r="I4027" s="59" t="s">
        <v>18516</v>
      </c>
      <c r="J4027" s="59" t="s">
        <v>18516</v>
      </c>
      <c r="K4027" s="59" t="s">
        <v>29707</v>
      </c>
      <c r="L4027" s="59" t="s">
        <v>18516</v>
      </c>
      <c r="M4027" s="59" t="s">
        <v>18516</v>
      </c>
    </row>
    <row r="4028" spans="1:13" s="59" customFormat="1" ht="14.25">
      <c r="A4028" s="59" t="s">
        <v>34830</v>
      </c>
      <c r="B4028" s="59" t="s">
        <v>34831</v>
      </c>
      <c r="C4028" s="59" t="s">
        <v>29610</v>
      </c>
      <c r="D4028" s="59" t="s">
        <v>29611</v>
      </c>
      <c r="E4028" s="59" t="s">
        <v>18516</v>
      </c>
      <c r="F4028" s="59" t="s">
        <v>18516</v>
      </c>
      <c r="G4028" s="59" t="s">
        <v>18516</v>
      </c>
      <c r="H4028" s="59" t="s">
        <v>18516</v>
      </c>
      <c r="I4028" s="59" t="s">
        <v>18516</v>
      </c>
      <c r="J4028" s="59" t="s">
        <v>18516</v>
      </c>
      <c r="K4028" s="59" t="s">
        <v>29707</v>
      </c>
      <c r="L4028" s="59" t="s">
        <v>18516</v>
      </c>
      <c r="M4028" s="59" t="s">
        <v>18516</v>
      </c>
    </row>
    <row r="4029" spans="1:13" s="59" customFormat="1" ht="14.25">
      <c r="A4029" s="59" t="s">
        <v>12953</v>
      </c>
      <c r="B4029" s="59" t="s">
        <v>34832</v>
      </c>
      <c r="C4029" s="59" t="s">
        <v>29610</v>
      </c>
      <c r="D4029" s="59" t="s">
        <v>29611</v>
      </c>
      <c r="E4029" s="59" t="s">
        <v>18516</v>
      </c>
      <c r="F4029" s="59" t="s">
        <v>18516</v>
      </c>
      <c r="G4029" s="59" t="s">
        <v>18516</v>
      </c>
      <c r="H4029" s="59" t="s">
        <v>18516</v>
      </c>
      <c r="I4029" s="59" t="s">
        <v>18516</v>
      </c>
      <c r="J4029" s="59" t="s">
        <v>18516</v>
      </c>
      <c r="K4029" s="59" t="s">
        <v>29707</v>
      </c>
      <c r="L4029" s="59" t="s">
        <v>18516</v>
      </c>
      <c r="M4029" s="59" t="s">
        <v>18516</v>
      </c>
    </row>
    <row r="4030" spans="1:13" s="59" customFormat="1" ht="14.25">
      <c r="A4030" s="59" t="s">
        <v>12956</v>
      </c>
      <c r="B4030" s="59" t="s">
        <v>34833</v>
      </c>
      <c r="C4030" s="59" t="s">
        <v>29610</v>
      </c>
      <c r="D4030" s="59" t="s">
        <v>29611</v>
      </c>
      <c r="E4030" s="59" t="s">
        <v>18516</v>
      </c>
      <c r="F4030" s="59" t="s">
        <v>18516</v>
      </c>
      <c r="G4030" s="59" t="s">
        <v>18516</v>
      </c>
      <c r="H4030" s="59" t="s">
        <v>18516</v>
      </c>
      <c r="I4030" s="59" t="s">
        <v>18516</v>
      </c>
      <c r="J4030" s="59" t="s">
        <v>18516</v>
      </c>
      <c r="K4030" s="59" t="s">
        <v>29707</v>
      </c>
      <c r="L4030" s="59" t="s">
        <v>18516</v>
      </c>
      <c r="M4030" s="59" t="s">
        <v>18516</v>
      </c>
    </row>
    <row r="4031" spans="1:13" s="59" customFormat="1" ht="14.25">
      <c r="A4031" s="59" t="s">
        <v>12986</v>
      </c>
      <c r="B4031" s="59" t="s">
        <v>34834</v>
      </c>
      <c r="C4031" s="59" t="s">
        <v>34835</v>
      </c>
      <c r="D4031" s="59" t="s">
        <v>34836</v>
      </c>
      <c r="E4031" s="164">
        <v>110</v>
      </c>
      <c r="F4031" s="164">
        <v>110</v>
      </c>
      <c r="G4031" s="59" t="s">
        <v>18516</v>
      </c>
      <c r="H4031" s="59" t="s">
        <v>18516</v>
      </c>
      <c r="I4031" s="164">
        <v>24.75</v>
      </c>
      <c r="J4031" s="164">
        <v>134.75</v>
      </c>
      <c r="K4031" s="59">
        <v>0</v>
      </c>
      <c r="L4031" s="59" t="s">
        <v>29455</v>
      </c>
      <c r="M4031" s="59" t="s">
        <v>31324</v>
      </c>
    </row>
    <row r="4032" spans="1:13" s="59" customFormat="1" ht="14.25">
      <c r="A4032" s="59" t="s">
        <v>12983</v>
      </c>
      <c r="B4032" s="59" t="s">
        <v>34837</v>
      </c>
      <c r="C4032" s="59" t="s">
        <v>34835</v>
      </c>
      <c r="D4032" s="59" t="s">
        <v>34836</v>
      </c>
      <c r="E4032" s="164">
        <v>190</v>
      </c>
      <c r="F4032" s="164">
        <v>190</v>
      </c>
      <c r="G4032" s="59" t="s">
        <v>18516</v>
      </c>
      <c r="H4032" s="59" t="s">
        <v>18516</v>
      </c>
      <c r="I4032" s="164">
        <v>43.11</v>
      </c>
      <c r="J4032" s="164">
        <v>233.11</v>
      </c>
      <c r="K4032" s="59">
        <v>8</v>
      </c>
      <c r="L4032" s="59" t="s">
        <v>18516</v>
      </c>
      <c r="M4032" s="59" t="s">
        <v>18516</v>
      </c>
    </row>
    <row r="4033" spans="1:13" s="59" customFormat="1" ht="14.25">
      <c r="A4033" s="59" t="s">
        <v>12980</v>
      </c>
      <c r="B4033" s="59" t="s">
        <v>34837</v>
      </c>
      <c r="C4033" s="59" t="s">
        <v>34835</v>
      </c>
      <c r="D4033" s="59" t="s">
        <v>34836</v>
      </c>
      <c r="E4033" s="164">
        <v>190</v>
      </c>
      <c r="F4033" s="164">
        <v>190</v>
      </c>
      <c r="G4033" s="59" t="s">
        <v>18516</v>
      </c>
      <c r="H4033" s="59" t="s">
        <v>18516</v>
      </c>
      <c r="I4033" s="164">
        <v>43.11</v>
      </c>
      <c r="J4033" s="164">
        <v>233.11</v>
      </c>
      <c r="K4033" s="59">
        <v>53</v>
      </c>
      <c r="L4033" s="59" t="s">
        <v>18516</v>
      </c>
      <c r="M4033" s="59" t="s">
        <v>18516</v>
      </c>
    </row>
    <row r="4034" spans="1:13" s="59" customFormat="1" ht="14.25">
      <c r="A4034" s="59" t="s">
        <v>34838</v>
      </c>
      <c r="B4034" s="59" t="s">
        <v>34839</v>
      </c>
      <c r="C4034" s="59" t="s">
        <v>34784</v>
      </c>
      <c r="D4034" s="59" t="s">
        <v>34785</v>
      </c>
      <c r="E4034" s="164">
        <v>10</v>
      </c>
      <c r="F4034" s="164">
        <v>10</v>
      </c>
      <c r="G4034" s="59" t="s">
        <v>18516</v>
      </c>
      <c r="H4034" s="59" t="s">
        <v>18516</v>
      </c>
      <c r="I4034" s="164">
        <v>101.97</v>
      </c>
      <c r="J4034" s="164">
        <v>111.97</v>
      </c>
      <c r="K4034" s="59">
        <v>0</v>
      </c>
      <c r="L4034" s="59" t="s">
        <v>18516</v>
      </c>
      <c r="M4034" s="59" t="s">
        <v>18516</v>
      </c>
    </row>
    <row r="4035" spans="1:13" s="59" customFormat="1" ht="14.25">
      <c r="A4035" s="59" t="s">
        <v>34840</v>
      </c>
      <c r="B4035" s="59" t="s">
        <v>34841</v>
      </c>
      <c r="C4035" s="59" t="s">
        <v>34784</v>
      </c>
      <c r="D4035" s="59" t="s">
        <v>34785</v>
      </c>
      <c r="E4035" s="59" t="s">
        <v>18516</v>
      </c>
      <c r="F4035" s="59" t="s">
        <v>18516</v>
      </c>
      <c r="G4035" s="59" t="s">
        <v>18516</v>
      </c>
      <c r="H4035" s="59" t="s">
        <v>18516</v>
      </c>
      <c r="I4035" s="59" t="s">
        <v>18516</v>
      </c>
      <c r="J4035" s="59" t="s">
        <v>18516</v>
      </c>
      <c r="K4035" s="59" t="s">
        <v>29707</v>
      </c>
      <c r="L4035" s="59" t="s">
        <v>18516</v>
      </c>
      <c r="M4035" s="59" t="s">
        <v>18516</v>
      </c>
    </row>
    <row r="4036" spans="1:13" s="59" customFormat="1" ht="14.25">
      <c r="A4036" s="59" t="s">
        <v>34842</v>
      </c>
      <c r="B4036" s="59" t="s">
        <v>34843</v>
      </c>
      <c r="C4036" s="59" t="s">
        <v>33244</v>
      </c>
      <c r="D4036" s="59" t="s">
        <v>33245</v>
      </c>
      <c r="E4036" s="59" t="s">
        <v>18516</v>
      </c>
      <c r="F4036" s="59" t="s">
        <v>18516</v>
      </c>
      <c r="G4036" s="59" t="s">
        <v>18516</v>
      </c>
      <c r="H4036" s="59" t="s">
        <v>18516</v>
      </c>
      <c r="I4036" s="59" t="s">
        <v>18516</v>
      </c>
      <c r="J4036" s="59" t="s">
        <v>18516</v>
      </c>
      <c r="K4036" s="59" t="s">
        <v>29707</v>
      </c>
      <c r="L4036" s="59" t="s">
        <v>18516</v>
      </c>
      <c r="M4036" s="59" t="s">
        <v>18516</v>
      </c>
    </row>
    <row r="4037" spans="1:13" s="59" customFormat="1" ht="14.25">
      <c r="A4037" s="59" t="s">
        <v>34844</v>
      </c>
      <c r="B4037" s="59" t="s">
        <v>34845</v>
      </c>
      <c r="C4037" s="59" t="s">
        <v>33244</v>
      </c>
      <c r="D4037" s="59" t="s">
        <v>33245</v>
      </c>
      <c r="E4037" s="59" t="s">
        <v>18516</v>
      </c>
      <c r="F4037" s="59" t="s">
        <v>18516</v>
      </c>
      <c r="G4037" s="59" t="s">
        <v>18516</v>
      </c>
      <c r="H4037" s="59" t="s">
        <v>18516</v>
      </c>
      <c r="I4037" s="59" t="s">
        <v>18516</v>
      </c>
      <c r="J4037" s="59" t="s">
        <v>18516</v>
      </c>
      <c r="K4037" s="59" t="s">
        <v>29707</v>
      </c>
      <c r="L4037" s="59" t="s">
        <v>18516</v>
      </c>
      <c r="M4037" s="59" t="s">
        <v>18516</v>
      </c>
    </row>
    <row r="4038" spans="1:13" s="59" customFormat="1" ht="14.25">
      <c r="A4038" s="59" t="s">
        <v>34846</v>
      </c>
      <c r="B4038" s="59" t="s">
        <v>34847</v>
      </c>
      <c r="C4038" s="59" t="s">
        <v>33244</v>
      </c>
      <c r="D4038" s="59" t="s">
        <v>33245</v>
      </c>
      <c r="E4038" s="59" t="s">
        <v>18516</v>
      </c>
      <c r="F4038" s="59" t="s">
        <v>18516</v>
      </c>
      <c r="G4038" s="59" t="s">
        <v>18516</v>
      </c>
      <c r="H4038" s="59" t="s">
        <v>18516</v>
      </c>
      <c r="I4038" s="59" t="s">
        <v>18516</v>
      </c>
      <c r="J4038" s="59" t="s">
        <v>18516</v>
      </c>
      <c r="K4038" s="59" t="s">
        <v>29707</v>
      </c>
      <c r="L4038" s="59" t="s">
        <v>18516</v>
      </c>
      <c r="M4038" s="59" t="s">
        <v>18516</v>
      </c>
    </row>
    <row r="4039" spans="1:13" s="59" customFormat="1" ht="14.25">
      <c r="A4039" s="59" t="s">
        <v>34848</v>
      </c>
      <c r="B4039" s="59" t="s">
        <v>34849</v>
      </c>
      <c r="C4039" s="59" t="s">
        <v>33244</v>
      </c>
      <c r="D4039" s="59" t="s">
        <v>33245</v>
      </c>
      <c r="E4039" s="59" t="s">
        <v>18516</v>
      </c>
      <c r="F4039" s="59" t="s">
        <v>18516</v>
      </c>
      <c r="G4039" s="59" t="s">
        <v>18516</v>
      </c>
      <c r="H4039" s="59" t="s">
        <v>18516</v>
      </c>
      <c r="I4039" s="59" t="s">
        <v>18516</v>
      </c>
      <c r="J4039" s="59" t="s">
        <v>18516</v>
      </c>
      <c r="K4039" s="59" t="s">
        <v>29707</v>
      </c>
      <c r="L4039" s="59" t="s">
        <v>18516</v>
      </c>
      <c r="M4039" s="59" t="s">
        <v>18516</v>
      </c>
    </row>
    <row r="4040" spans="1:13" s="59" customFormat="1" ht="14.25">
      <c r="A4040" s="59" t="s">
        <v>8669</v>
      </c>
      <c r="B4040" s="59" t="s">
        <v>34850</v>
      </c>
      <c r="C4040" s="59" t="s">
        <v>33244</v>
      </c>
      <c r="D4040" s="59" t="s">
        <v>33245</v>
      </c>
      <c r="E4040" s="59" t="s">
        <v>18516</v>
      </c>
      <c r="F4040" s="59" t="s">
        <v>18516</v>
      </c>
      <c r="G4040" s="59" t="s">
        <v>18516</v>
      </c>
      <c r="H4040" s="59" t="s">
        <v>18516</v>
      </c>
      <c r="I4040" s="59" t="s">
        <v>18516</v>
      </c>
      <c r="J4040" s="59" t="s">
        <v>18516</v>
      </c>
      <c r="K4040" s="59" t="s">
        <v>29707</v>
      </c>
      <c r="L4040" s="59" t="s">
        <v>18516</v>
      </c>
      <c r="M4040" s="59" t="s">
        <v>18516</v>
      </c>
    </row>
    <row r="4041" spans="1:13" s="59" customFormat="1" ht="14.25">
      <c r="A4041" s="59" t="s">
        <v>8666</v>
      </c>
      <c r="B4041" s="59" t="s">
        <v>34851</v>
      </c>
      <c r="C4041" s="59" t="s">
        <v>33244</v>
      </c>
      <c r="D4041" s="59" t="s">
        <v>33245</v>
      </c>
      <c r="E4041" s="59" t="s">
        <v>18516</v>
      </c>
      <c r="F4041" s="59" t="s">
        <v>18516</v>
      </c>
      <c r="G4041" s="59" t="s">
        <v>18516</v>
      </c>
      <c r="H4041" s="59" t="s">
        <v>18516</v>
      </c>
      <c r="I4041" s="59" t="s">
        <v>18516</v>
      </c>
      <c r="J4041" s="59" t="s">
        <v>18516</v>
      </c>
      <c r="K4041" s="59" t="s">
        <v>29707</v>
      </c>
      <c r="L4041" s="59" t="s">
        <v>18516</v>
      </c>
      <c r="M4041" s="59" t="s">
        <v>18516</v>
      </c>
    </row>
    <row r="4042" spans="1:13" s="59" customFormat="1" ht="14.25">
      <c r="A4042" s="59" t="s">
        <v>13398</v>
      </c>
      <c r="B4042" s="59" t="s">
        <v>34852</v>
      </c>
      <c r="C4042" s="59" t="s">
        <v>29408</v>
      </c>
      <c r="D4042" s="59" t="s">
        <v>29409</v>
      </c>
      <c r="E4042" s="164">
        <v>160</v>
      </c>
      <c r="F4042" s="164">
        <v>95</v>
      </c>
      <c r="G4042" s="165">
        <v>0.59</v>
      </c>
      <c r="H4042" s="59" t="s">
        <v>29914</v>
      </c>
      <c r="I4042" s="164">
        <v>54.07</v>
      </c>
      <c r="J4042" s="164">
        <v>149.07</v>
      </c>
      <c r="K4042" s="59">
        <v>91</v>
      </c>
      <c r="L4042" s="59" t="s">
        <v>18516</v>
      </c>
      <c r="M4042" s="59" t="s">
        <v>18516</v>
      </c>
    </row>
    <row r="4043" spans="1:13" s="59" customFormat="1" ht="14.25">
      <c r="A4043" s="59" t="s">
        <v>13407</v>
      </c>
      <c r="B4043" s="59" t="s">
        <v>34853</v>
      </c>
      <c r="C4043" s="59" t="s">
        <v>29408</v>
      </c>
      <c r="D4043" s="59" t="s">
        <v>29409</v>
      </c>
      <c r="E4043" s="164">
        <v>160</v>
      </c>
      <c r="F4043" s="164">
        <v>150</v>
      </c>
      <c r="G4043" s="165">
        <v>0.93</v>
      </c>
      <c r="H4043" s="59" t="s">
        <v>18516</v>
      </c>
      <c r="I4043" s="164">
        <v>54.07</v>
      </c>
      <c r="J4043" s="164">
        <v>204.07</v>
      </c>
      <c r="K4043" s="59">
        <v>8</v>
      </c>
      <c r="L4043" s="59" t="s">
        <v>18516</v>
      </c>
      <c r="M4043" s="59" t="s">
        <v>18516</v>
      </c>
    </row>
    <row r="4044" spans="1:13" s="59" customFormat="1" ht="14.25">
      <c r="A4044" s="59" t="s">
        <v>13401</v>
      </c>
      <c r="B4044" s="59" t="s">
        <v>34854</v>
      </c>
      <c r="C4044" s="59" t="s">
        <v>29408</v>
      </c>
      <c r="D4044" s="59" t="s">
        <v>29409</v>
      </c>
      <c r="E4044" s="164">
        <v>87.4</v>
      </c>
      <c r="F4044" s="164">
        <v>60</v>
      </c>
      <c r="G4044" s="165">
        <v>0.68</v>
      </c>
      <c r="H4044" s="59" t="s">
        <v>29914</v>
      </c>
      <c r="I4044" s="164">
        <v>41.9</v>
      </c>
      <c r="J4044" s="164">
        <v>101.9</v>
      </c>
      <c r="K4044" s="59">
        <v>126</v>
      </c>
      <c r="L4044" s="59" t="s">
        <v>18516</v>
      </c>
      <c r="M4044" s="59" t="s">
        <v>18516</v>
      </c>
    </row>
    <row r="4045" spans="1:13" s="59" customFormat="1" ht="14.25">
      <c r="A4045" s="59" t="s">
        <v>34855</v>
      </c>
      <c r="B4045" s="59" t="s">
        <v>34856</v>
      </c>
      <c r="C4045" s="59" t="s">
        <v>34857</v>
      </c>
      <c r="D4045" s="59" t="s">
        <v>34858</v>
      </c>
      <c r="E4045" s="59" t="s">
        <v>18516</v>
      </c>
      <c r="F4045" s="59" t="s">
        <v>18516</v>
      </c>
      <c r="G4045" s="59" t="s">
        <v>18516</v>
      </c>
      <c r="H4045" s="59" t="s">
        <v>18516</v>
      </c>
      <c r="I4045" s="59" t="s">
        <v>18516</v>
      </c>
      <c r="J4045" s="59" t="s">
        <v>18516</v>
      </c>
      <c r="K4045" s="59" t="s">
        <v>29707</v>
      </c>
      <c r="L4045" s="59" t="s">
        <v>18516</v>
      </c>
      <c r="M4045" s="59" t="s">
        <v>18516</v>
      </c>
    </row>
    <row r="4046" spans="1:13" s="59" customFormat="1" ht="14.25">
      <c r="A4046" s="59" t="s">
        <v>34859</v>
      </c>
      <c r="B4046" s="59" t="s">
        <v>34860</v>
      </c>
      <c r="C4046" s="59" t="s">
        <v>34857</v>
      </c>
      <c r="D4046" s="59" t="s">
        <v>34858</v>
      </c>
      <c r="E4046" s="59" t="s">
        <v>18516</v>
      </c>
      <c r="F4046" s="59" t="s">
        <v>18516</v>
      </c>
      <c r="G4046" s="59" t="s">
        <v>18516</v>
      </c>
      <c r="H4046" s="59" t="s">
        <v>18516</v>
      </c>
      <c r="I4046" s="59" t="s">
        <v>18516</v>
      </c>
      <c r="J4046" s="59" t="s">
        <v>18516</v>
      </c>
      <c r="K4046" s="59" t="s">
        <v>29707</v>
      </c>
      <c r="L4046" s="59" t="s">
        <v>18516</v>
      </c>
      <c r="M4046" s="59" t="s">
        <v>18516</v>
      </c>
    </row>
    <row r="4047" spans="1:13" s="59" customFormat="1" ht="14.25">
      <c r="A4047" s="59" t="s">
        <v>34861</v>
      </c>
      <c r="B4047" s="59" t="s">
        <v>34862</v>
      </c>
      <c r="C4047" s="59" t="s">
        <v>34857</v>
      </c>
      <c r="D4047" s="59" t="s">
        <v>34858</v>
      </c>
      <c r="E4047" s="59" t="s">
        <v>18516</v>
      </c>
      <c r="F4047" s="59" t="s">
        <v>18516</v>
      </c>
      <c r="G4047" s="59" t="s">
        <v>18516</v>
      </c>
      <c r="H4047" s="59" t="s">
        <v>18516</v>
      </c>
      <c r="I4047" s="59" t="s">
        <v>18516</v>
      </c>
      <c r="J4047" s="59" t="s">
        <v>18516</v>
      </c>
      <c r="K4047" s="59" t="s">
        <v>29707</v>
      </c>
      <c r="L4047" s="59" t="s">
        <v>18516</v>
      </c>
      <c r="M4047" s="59" t="s">
        <v>18516</v>
      </c>
    </row>
    <row r="4048" spans="1:13" s="59" customFormat="1" ht="14.25">
      <c r="A4048" s="59" t="s">
        <v>34863</v>
      </c>
      <c r="B4048" s="59" t="s">
        <v>34864</v>
      </c>
      <c r="C4048" s="59" t="s">
        <v>34857</v>
      </c>
      <c r="D4048" s="59" t="s">
        <v>34858</v>
      </c>
      <c r="E4048" s="59" t="s">
        <v>18516</v>
      </c>
      <c r="F4048" s="59" t="s">
        <v>18516</v>
      </c>
      <c r="G4048" s="59" t="s">
        <v>18516</v>
      </c>
      <c r="H4048" s="59" t="s">
        <v>18516</v>
      </c>
      <c r="I4048" s="59" t="s">
        <v>18516</v>
      </c>
      <c r="J4048" s="59" t="s">
        <v>18516</v>
      </c>
      <c r="K4048" s="59" t="s">
        <v>29707</v>
      </c>
      <c r="L4048" s="59" t="s">
        <v>18516</v>
      </c>
      <c r="M4048" s="59" t="s">
        <v>18516</v>
      </c>
    </row>
    <row r="4049" spans="1:13" s="59" customFormat="1" ht="14.25">
      <c r="A4049" s="59" t="s">
        <v>34865</v>
      </c>
      <c r="B4049" s="59" t="s">
        <v>34866</v>
      </c>
      <c r="C4049" s="59" t="s">
        <v>34857</v>
      </c>
      <c r="D4049" s="59" t="s">
        <v>34858</v>
      </c>
      <c r="E4049" s="59" t="s">
        <v>18516</v>
      </c>
      <c r="F4049" s="59" t="s">
        <v>18516</v>
      </c>
      <c r="G4049" s="59" t="s">
        <v>18516</v>
      </c>
      <c r="H4049" s="59" t="s">
        <v>18516</v>
      </c>
      <c r="I4049" s="59" t="s">
        <v>18516</v>
      </c>
      <c r="J4049" s="59" t="s">
        <v>18516</v>
      </c>
      <c r="K4049" s="59" t="s">
        <v>29707</v>
      </c>
      <c r="L4049" s="59" t="s">
        <v>18516</v>
      </c>
      <c r="M4049" s="59" t="s">
        <v>18516</v>
      </c>
    </row>
    <row r="4050" spans="1:13" s="59" customFormat="1" ht="14.25">
      <c r="A4050" s="59" t="s">
        <v>26279</v>
      </c>
      <c r="B4050" s="59" t="s">
        <v>34867</v>
      </c>
      <c r="C4050" s="59" t="s">
        <v>33244</v>
      </c>
      <c r="D4050" s="59" t="s">
        <v>33245</v>
      </c>
      <c r="E4050" s="59" t="s">
        <v>18516</v>
      </c>
      <c r="F4050" s="59" t="s">
        <v>18516</v>
      </c>
      <c r="G4050" s="59" t="s">
        <v>18516</v>
      </c>
      <c r="H4050" s="59" t="s">
        <v>18516</v>
      </c>
      <c r="I4050" s="59" t="s">
        <v>18516</v>
      </c>
      <c r="J4050" s="59" t="s">
        <v>18516</v>
      </c>
      <c r="K4050" s="59" t="s">
        <v>29707</v>
      </c>
      <c r="L4050" s="59" t="s">
        <v>18516</v>
      </c>
      <c r="M4050" s="59" t="s">
        <v>18516</v>
      </c>
    </row>
    <row r="4051" spans="1:13" s="59" customFormat="1" ht="14.25">
      <c r="A4051" s="59" t="s">
        <v>26276</v>
      </c>
      <c r="B4051" s="59" t="s">
        <v>34868</v>
      </c>
      <c r="C4051" s="59" t="s">
        <v>33244</v>
      </c>
      <c r="D4051" s="59" t="s">
        <v>33245</v>
      </c>
      <c r="E4051" s="59" t="s">
        <v>18516</v>
      </c>
      <c r="F4051" s="59" t="s">
        <v>18516</v>
      </c>
      <c r="G4051" s="59" t="s">
        <v>18516</v>
      </c>
      <c r="H4051" s="59" t="s">
        <v>18516</v>
      </c>
      <c r="I4051" s="59" t="s">
        <v>18516</v>
      </c>
      <c r="J4051" s="59" t="s">
        <v>18516</v>
      </c>
      <c r="K4051" s="59" t="s">
        <v>29707</v>
      </c>
      <c r="L4051" s="59" t="s">
        <v>18516</v>
      </c>
      <c r="M4051" s="59" t="s">
        <v>18516</v>
      </c>
    </row>
    <row r="4052" spans="1:13" s="59" customFormat="1" ht="14.25">
      <c r="A4052" s="59" t="s">
        <v>13404</v>
      </c>
      <c r="B4052" s="59" t="s">
        <v>34869</v>
      </c>
      <c r="C4052" s="59" t="s">
        <v>29408</v>
      </c>
      <c r="D4052" s="59" t="s">
        <v>29409</v>
      </c>
      <c r="E4052" s="164">
        <v>100</v>
      </c>
      <c r="F4052" s="164">
        <v>100</v>
      </c>
      <c r="G4052" s="59" t="s">
        <v>18516</v>
      </c>
      <c r="H4052" s="59" t="s">
        <v>18516</v>
      </c>
      <c r="I4052" s="164">
        <v>41.9</v>
      </c>
      <c r="J4052" s="164">
        <v>141.9</v>
      </c>
      <c r="K4052" s="59">
        <v>44</v>
      </c>
      <c r="L4052" s="59" t="s">
        <v>18516</v>
      </c>
      <c r="M4052" s="59" t="s">
        <v>18516</v>
      </c>
    </row>
    <row r="4053" spans="1:13" s="59" customFormat="1" ht="14.25">
      <c r="A4053" s="59" t="s">
        <v>13392</v>
      </c>
      <c r="B4053" s="59" t="s">
        <v>34870</v>
      </c>
      <c r="C4053" s="59" t="s">
        <v>29924</v>
      </c>
      <c r="D4053" s="59" t="s">
        <v>29925</v>
      </c>
      <c r="E4053" s="59" t="s">
        <v>18516</v>
      </c>
      <c r="F4053" s="59" t="s">
        <v>18516</v>
      </c>
      <c r="G4053" s="59" t="s">
        <v>18516</v>
      </c>
      <c r="H4053" s="59" t="s">
        <v>18516</v>
      </c>
      <c r="I4053" s="59" t="s">
        <v>18516</v>
      </c>
      <c r="J4053" s="59" t="s">
        <v>18516</v>
      </c>
      <c r="K4053" s="59" t="s">
        <v>29707</v>
      </c>
      <c r="L4053" s="59" t="s">
        <v>18516</v>
      </c>
      <c r="M4053" s="59" t="s">
        <v>18516</v>
      </c>
    </row>
    <row r="4054" spans="1:13" s="59" customFormat="1" ht="14.25">
      <c r="A4054" s="59" t="s">
        <v>13395</v>
      </c>
      <c r="B4054" s="59" t="s">
        <v>34871</v>
      </c>
      <c r="C4054" s="59" t="s">
        <v>29924</v>
      </c>
      <c r="D4054" s="59" t="s">
        <v>29925</v>
      </c>
      <c r="E4054" s="59" t="s">
        <v>18516</v>
      </c>
      <c r="F4054" s="59" t="s">
        <v>18516</v>
      </c>
      <c r="G4054" s="59" t="s">
        <v>18516</v>
      </c>
      <c r="H4054" s="59" t="s">
        <v>18516</v>
      </c>
      <c r="I4054" s="59" t="s">
        <v>18516</v>
      </c>
      <c r="J4054" s="59" t="s">
        <v>18516</v>
      </c>
      <c r="K4054" s="59" t="s">
        <v>29707</v>
      </c>
      <c r="L4054" s="59" t="s">
        <v>18516</v>
      </c>
      <c r="M4054" s="59" t="s">
        <v>18516</v>
      </c>
    </row>
    <row r="4055" spans="1:13" s="59" customFormat="1" ht="14.25">
      <c r="A4055" s="59" t="s">
        <v>13386</v>
      </c>
      <c r="B4055" s="59" t="s">
        <v>34872</v>
      </c>
      <c r="C4055" s="59" t="s">
        <v>29924</v>
      </c>
      <c r="D4055" s="59" t="s">
        <v>29925</v>
      </c>
      <c r="E4055" s="59" t="s">
        <v>18516</v>
      </c>
      <c r="F4055" s="59" t="s">
        <v>18516</v>
      </c>
      <c r="G4055" s="59" t="s">
        <v>18516</v>
      </c>
      <c r="H4055" s="59" t="s">
        <v>18516</v>
      </c>
      <c r="I4055" s="59" t="s">
        <v>18516</v>
      </c>
      <c r="J4055" s="59" t="s">
        <v>18516</v>
      </c>
      <c r="K4055" s="59" t="s">
        <v>29707</v>
      </c>
      <c r="L4055" s="59" t="s">
        <v>18516</v>
      </c>
      <c r="M4055" s="59" t="s">
        <v>18516</v>
      </c>
    </row>
    <row r="4056" spans="1:13" s="59" customFormat="1" ht="14.25">
      <c r="A4056" s="59" t="s">
        <v>13389</v>
      </c>
      <c r="B4056" s="59" t="s">
        <v>34873</v>
      </c>
      <c r="C4056" s="59" t="s">
        <v>29924</v>
      </c>
      <c r="D4056" s="59" t="s">
        <v>29925</v>
      </c>
      <c r="E4056" s="59" t="s">
        <v>18516</v>
      </c>
      <c r="F4056" s="59" t="s">
        <v>18516</v>
      </c>
      <c r="G4056" s="59" t="s">
        <v>18516</v>
      </c>
      <c r="H4056" s="59" t="s">
        <v>18516</v>
      </c>
      <c r="I4056" s="59" t="s">
        <v>18516</v>
      </c>
      <c r="J4056" s="59" t="s">
        <v>18516</v>
      </c>
      <c r="K4056" s="59" t="s">
        <v>29707</v>
      </c>
      <c r="L4056" s="59" t="s">
        <v>18516</v>
      </c>
      <c r="M4056" s="59" t="s">
        <v>18516</v>
      </c>
    </row>
    <row r="4057" spans="1:13" s="59" customFormat="1" ht="14.25">
      <c r="A4057" s="59" t="s">
        <v>34874</v>
      </c>
      <c r="B4057" s="59" t="s">
        <v>34875</v>
      </c>
      <c r="C4057" s="59" t="s">
        <v>33244</v>
      </c>
      <c r="D4057" s="59" t="s">
        <v>33245</v>
      </c>
      <c r="E4057" s="59" t="s">
        <v>18516</v>
      </c>
      <c r="F4057" s="59" t="s">
        <v>18516</v>
      </c>
      <c r="G4057" s="59" t="s">
        <v>18516</v>
      </c>
      <c r="H4057" s="59" t="s">
        <v>18516</v>
      </c>
      <c r="I4057" s="59" t="s">
        <v>18516</v>
      </c>
      <c r="J4057" s="59" t="s">
        <v>18516</v>
      </c>
      <c r="K4057" s="59" t="s">
        <v>29707</v>
      </c>
      <c r="L4057" s="59" t="s">
        <v>18516</v>
      </c>
      <c r="M4057" s="59" t="s">
        <v>18516</v>
      </c>
    </row>
    <row r="4058" spans="1:13" s="59" customFormat="1" ht="14.25">
      <c r="A4058" s="59" t="s">
        <v>13375</v>
      </c>
      <c r="B4058" s="59" t="s">
        <v>34876</v>
      </c>
      <c r="C4058" s="59" t="s">
        <v>33244</v>
      </c>
      <c r="D4058" s="59" t="s">
        <v>33245</v>
      </c>
      <c r="E4058" s="59" t="s">
        <v>18516</v>
      </c>
      <c r="F4058" s="59" t="s">
        <v>18516</v>
      </c>
      <c r="G4058" s="59" t="s">
        <v>18516</v>
      </c>
      <c r="H4058" s="59" t="s">
        <v>18516</v>
      </c>
      <c r="I4058" s="59" t="s">
        <v>18516</v>
      </c>
      <c r="J4058" s="59" t="s">
        <v>18516</v>
      </c>
      <c r="K4058" s="59" t="s">
        <v>29707</v>
      </c>
      <c r="L4058" s="59" t="s">
        <v>18516</v>
      </c>
      <c r="M4058" s="59" t="s">
        <v>18516</v>
      </c>
    </row>
    <row r="4059" spans="1:13" s="59" customFormat="1" ht="14.25">
      <c r="A4059" s="59" t="s">
        <v>34877</v>
      </c>
      <c r="B4059" s="59" t="s">
        <v>34878</v>
      </c>
      <c r="C4059" s="59" t="s">
        <v>29881</v>
      </c>
      <c r="D4059" s="59" t="s">
        <v>29882</v>
      </c>
      <c r="E4059" s="164">
        <v>290</v>
      </c>
      <c r="F4059" s="164">
        <v>290</v>
      </c>
      <c r="G4059" s="59" t="s">
        <v>18516</v>
      </c>
      <c r="H4059" s="59" t="s">
        <v>18516</v>
      </c>
      <c r="I4059" s="164">
        <v>244.2</v>
      </c>
      <c r="J4059" s="164">
        <v>534.2</v>
      </c>
      <c r="K4059" s="59">
        <v>33</v>
      </c>
      <c r="L4059" s="59" t="s">
        <v>18516</v>
      </c>
      <c r="M4059" s="59" t="s">
        <v>18516</v>
      </c>
    </row>
    <row r="4060" spans="1:13" s="59" customFormat="1" ht="14.25">
      <c r="A4060" s="59" t="s">
        <v>34879</v>
      </c>
      <c r="B4060" s="59" t="s">
        <v>34880</v>
      </c>
      <c r="C4060" s="59" t="s">
        <v>29881</v>
      </c>
      <c r="D4060" s="59" t="s">
        <v>29882</v>
      </c>
      <c r="E4060" s="59" t="s">
        <v>18516</v>
      </c>
      <c r="F4060" s="59" t="s">
        <v>18516</v>
      </c>
      <c r="G4060" s="59" t="s">
        <v>18516</v>
      </c>
      <c r="H4060" s="59" t="s">
        <v>18516</v>
      </c>
      <c r="I4060" s="59" t="s">
        <v>18516</v>
      </c>
      <c r="J4060" s="59" t="s">
        <v>18516</v>
      </c>
      <c r="K4060" s="59" t="s">
        <v>29707</v>
      </c>
      <c r="L4060" s="59" t="s">
        <v>18516</v>
      </c>
      <c r="M4060" s="59" t="s">
        <v>18516</v>
      </c>
    </row>
    <row r="4061" spans="1:13" s="59" customFormat="1" ht="14.25">
      <c r="A4061" s="59" t="s">
        <v>34881</v>
      </c>
      <c r="B4061" s="59" t="s">
        <v>34882</v>
      </c>
      <c r="C4061" s="59" t="s">
        <v>29881</v>
      </c>
      <c r="D4061" s="59" t="s">
        <v>29882</v>
      </c>
      <c r="E4061" s="59" t="s">
        <v>18516</v>
      </c>
      <c r="F4061" s="59" t="s">
        <v>18516</v>
      </c>
      <c r="G4061" s="59" t="s">
        <v>18516</v>
      </c>
      <c r="H4061" s="59" t="s">
        <v>18516</v>
      </c>
      <c r="I4061" s="59" t="s">
        <v>18516</v>
      </c>
      <c r="J4061" s="59" t="s">
        <v>18516</v>
      </c>
      <c r="K4061" s="59" t="s">
        <v>29707</v>
      </c>
      <c r="L4061" s="59" t="s">
        <v>18516</v>
      </c>
      <c r="M4061" s="59" t="s">
        <v>18516</v>
      </c>
    </row>
    <row r="4062" spans="1:13" s="59" customFormat="1" ht="14.25">
      <c r="A4062" s="59" t="s">
        <v>34883</v>
      </c>
      <c r="B4062" s="59" t="s">
        <v>34884</v>
      </c>
      <c r="C4062" s="59" t="s">
        <v>29881</v>
      </c>
      <c r="D4062" s="59" t="s">
        <v>29882</v>
      </c>
      <c r="E4062" s="59" t="s">
        <v>18516</v>
      </c>
      <c r="F4062" s="59" t="s">
        <v>18516</v>
      </c>
      <c r="G4062" s="59" t="s">
        <v>18516</v>
      </c>
      <c r="H4062" s="59" t="s">
        <v>18516</v>
      </c>
      <c r="I4062" s="59" t="s">
        <v>18516</v>
      </c>
      <c r="J4062" s="59" t="s">
        <v>18516</v>
      </c>
      <c r="K4062" s="59" t="s">
        <v>29707</v>
      </c>
      <c r="L4062" s="59" t="s">
        <v>18516</v>
      </c>
      <c r="M4062" s="59" t="s">
        <v>18516</v>
      </c>
    </row>
    <row r="4063" spans="1:13" s="59" customFormat="1" ht="14.25">
      <c r="A4063" s="59" t="s">
        <v>34885</v>
      </c>
      <c r="B4063" s="59" t="s">
        <v>34886</v>
      </c>
      <c r="C4063" s="59" t="s">
        <v>29881</v>
      </c>
      <c r="D4063" s="59" t="s">
        <v>29882</v>
      </c>
      <c r="E4063" s="59" t="s">
        <v>18516</v>
      </c>
      <c r="F4063" s="59" t="s">
        <v>18516</v>
      </c>
      <c r="G4063" s="59" t="s">
        <v>18516</v>
      </c>
      <c r="H4063" s="59" t="s">
        <v>18516</v>
      </c>
      <c r="I4063" s="59" t="s">
        <v>18516</v>
      </c>
      <c r="J4063" s="59" t="s">
        <v>18516</v>
      </c>
      <c r="K4063" s="59" t="s">
        <v>29707</v>
      </c>
      <c r="L4063" s="59" t="s">
        <v>18516</v>
      </c>
      <c r="M4063" s="59" t="s">
        <v>18516</v>
      </c>
    </row>
    <row r="4064" spans="1:13" s="59" customFormat="1" ht="14.25">
      <c r="A4064" s="59" t="s">
        <v>15082</v>
      </c>
      <c r="B4064" s="59" t="s">
        <v>34887</v>
      </c>
      <c r="C4064" s="59" t="s">
        <v>29881</v>
      </c>
      <c r="D4064" s="59" t="s">
        <v>29882</v>
      </c>
      <c r="E4064" s="164">
        <v>310</v>
      </c>
      <c r="F4064" s="164">
        <v>290</v>
      </c>
      <c r="G4064" s="165">
        <v>0.93</v>
      </c>
      <c r="H4064" s="59" t="s">
        <v>18516</v>
      </c>
      <c r="I4064" s="164">
        <v>99.98</v>
      </c>
      <c r="J4064" s="164">
        <v>389.98</v>
      </c>
      <c r="K4064" s="59">
        <v>89</v>
      </c>
      <c r="L4064" s="59" t="s">
        <v>18516</v>
      </c>
      <c r="M4064" s="59" t="s">
        <v>18516</v>
      </c>
    </row>
    <row r="4065" spans="1:13" s="59" customFormat="1" ht="14.25">
      <c r="A4065" s="59" t="s">
        <v>34888</v>
      </c>
      <c r="B4065" s="59" t="s">
        <v>34889</v>
      </c>
      <c r="C4065" s="59" t="s">
        <v>29881</v>
      </c>
      <c r="D4065" s="59" t="s">
        <v>29882</v>
      </c>
      <c r="E4065" s="59" t="s">
        <v>18516</v>
      </c>
      <c r="F4065" s="59" t="s">
        <v>18516</v>
      </c>
      <c r="G4065" s="59" t="s">
        <v>18516</v>
      </c>
      <c r="H4065" s="59" t="s">
        <v>18516</v>
      </c>
      <c r="I4065" s="59" t="s">
        <v>18516</v>
      </c>
      <c r="J4065" s="59" t="s">
        <v>18516</v>
      </c>
      <c r="K4065" s="59" t="s">
        <v>29707</v>
      </c>
      <c r="L4065" s="59" t="s">
        <v>18516</v>
      </c>
      <c r="M4065" s="59" t="s">
        <v>18516</v>
      </c>
    </row>
    <row r="4066" spans="1:13" s="59" customFormat="1" ht="14.25">
      <c r="A4066" s="59" t="s">
        <v>34890</v>
      </c>
      <c r="B4066" s="59" t="s">
        <v>34891</v>
      </c>
      <c r="C4066" s="59" t="s">
        <v>29881</v>
      </c>
      <c r="D4066" s="59" t="s">
        <v>29882</v>
      </c>
      <c r="E4066" s="59" t="s">
        <v>18516</v>
      </c>
      <c r="F4066" s="59" t="s">
        <v>18516</v>
      </c>
      <c r="G4066" s="59" t="s">
        <v>18516</v>
      </c>
      <c r="H4066" s="59" t="s">
        <v>18516</v>
      </c>
      <c r="I4066" s="59" t="s">
        <v>18516</v>
      </c>
      <c r="J4066" s="59" t="s">
        <v>18516</v>
      </c>
      <c r="K4066" s="59" t="s">
        <v>29707</v>
      </c>
      <c r="L4066" s="59" t="s">
        <v>18516</v>
      </c>
      <c r="M4066" s="59" t="s">
        <v>18516</v>
      </c>
    </row>
    <row r="4067" spans="1:13" s="59" customFormat="1" ht="14.25">
      <c r="A4067" s="59" t="s">
        <v>34892</v>
      </c>
      <c r="B4067" s="59" t="s">
        <v>34893</v>
      </c>
      <c r="C4067" s="59" t="s">
        <v>29881</v>
      </c>
      <c r="D4067" s="59" t="s">
        <v>29882</v>
      </c>
      <c r="E4067" s="59" t="s">
        <v>18516</v>
      </c>
      <c r="F4067" s="59" t="s">
        <v>18516</v>
      </c>
      <c r="G4067" s="59" t="s">
        <v>18516</v>
      </c>
      <c r="H4067" s="59" t="s">
        <v>18516</v>
      </c>
      <c r="I4067" s="59" t="s">
        <v>18516</v>
      </c>
      <c r="J4067" s="59" t="s">
        <v>18516</v>
      </c>
      <c r="K4067" s="59" t="s">
        <v>29707</v>
      </c>
      <c r="L4067" s="59" t="s">
        <v>18516</v>
      </c>
      <c r="M4067" s="59" t="s">
        <v>18516</v>
      </c>
    </row>
    <row r="4068" spans="1:13" s="59" customFormat="1" ht="14.25">
      <c r="A4068" s="59" t="s">
        <v>34894</v>
      </c>
      <c r="B4068" s="59" t="s">
        <v>34895</v>
      </c>
      <c r="C4068" s="59" t="s">
        <v>29881</v>
      </c>
      <c r="D4068" s="59" t="s">
        <v>29882</v>
      </c>
      <c r="E4068" s="164">
        <v>180</v>
      </c>
      <c r="F4068" s="164">
        <v>180</v>
      </c>
      <c r="G4068" s="59" t="s">
        <v>18516</v>
      </c>
      <c r="H4068" s="59" t="s">
        <v>18516</v>
      </c>
      <c r="I4068" s="164">
        <v>89.27</v>
      </c>
      <c r="J4068" s="164">
        <v>269.27</v>
      </c>
      <c r="K4068" s="59">
        <v>0</v>
      </c>
      <c r="L4068" s="59" t="s">
        <v>18516</v>
      </c>
      <c r="M4068" s="59" t="s">
        <v>18516</v>
      </c>
    </row>
    <row r="4069" spans="1:13" s="59" customFormat="1" ht="14.25">
      <c r="A4069" s="59" t="s">
        <v>34896</v>
      </c>
      <c r="B4069" s="59" t="s">
        <v>34897</v>
      </c>
      <c r="C4069" s="59" t="s">
        <v>29881</v>
      </c>
      <c r="D4069" s="59" t="s">
        <v>29882</v>
      </c>
      <c r="E4069" s="59" t="s">
        <v>18516</v>
      </c>
      <c r="F4069" s="59" t="s">
        <v>18516</v>
      </c>
      <c r="G4069" s="59" t="s">
        <v>18516</v>
      </c>
      <c r="H4069" s="59" t="s">
        <v>18516</v>
      </c>
      <c r="I4069" s="59" t="s">
        <v>18516</v>
      </c>
      <c r="J4069" s="59" t="s">
        <v>18516</v>
      </c>
      <c r="K4069" s="59" t="s">
        <v>29707</v>
      </c>
      <c r="L4069" s="59" t="s">
        <v>18516</v>
      </c>
      <c r="M4069" s="59" t="s">
        <v>18516</v>
      </c>
    </row>
    <row r="4070" spans="1:13" s="59" customFormat="1" ht="14.25">
      <c r="A4070" s="59" t="s">
        <v>34898</v>
      </c>
      <c r="B4070" s="59" t="s">
        <v>34899</v>
      </c>
      <c r="C4070" s="59" t="s">
        <v>29881</v>
      </c>
      <c r="D4070" s="59" t="s">
        <v>29882</v>
      </c>
      <c r="E4070" s="59" t="s">
        <v>18516</v>
      </c>
      <c r="F4070" s="59" t="s">
        <v>18516</v>
      </c>
      <c r="G4070" s="59" t="s">
        <v>18516</v>
      </c>
      <c r="H4070" s="59" t="s">
        <v>18516</v>
      </c>
      <c r="I4070" s="59" t="s">
        <v>18516</v>
      </c>
      <c r="J4070" s="59" t="s">
        <v>18516</v>
      </c>
      <c r="K4070" s="59" t="s">
        <v>29707</v>
      </c>
      <c r="L4070" s="59" t="s">
        <v>18516</v>
      </c>
      <c r="M4070" s="59" t="s">
        <v>18516</v>
      </c>
    </row>
    <row r="4071" spans="1:13" s="59" customFormat="1" ht="14.25">
      <c r="A4071" s="59" t="s">
        <v>34900</v>
      </c>
      <c r="B4071" s="59" t="s">
        <v>34901</v>
      </c>
      <c r="C4071" s="59" t="s">
        <v>29881</v>
      </c>
      <c r="D4071" s="59" t="s">
        <v>29882</v>
      </c>
      <c r="E4071" s="164">
        <v>358</v>
      </c>
      <c r="F4071" s="164">
        <v>358</v>
      </c>
      <c r="G4071" s="59" t="s">
        <v>18516</v>
      </c>
      <c r="H4071" s="59" t="s">
        <v>18516</v>
      </c>
      <c r="I4071" s="164">
        <v>149.62</v>
      </c>
      <c r="J4071" s="164">
        <v>507.62</v>
      </c>
      <c r="K4071" s="59">
        <v>26</v>
      </c>
      <c r="L4071" s="59" t="s">
        <v>29439</v>
      </c>
      <c r="M4071" s="59" t="s">
        <v>30216</v>
      </c>
    </row>
    <row r="4072" spans="1:13" s="59" customFormat="1" ht="14.25">
      <c r="A4072" s="59" t="s">
        <v>15076</v>
      </c>
      <c r="B4072" s="59" t="s">
        <v>34902</v>
      </c>
      <c r="C4072" s="59" t="s">
        <v>29881</v>
      </c>
      <c r="D4072" s="59" t="s">
        <v>29882</v>
      </c>
      <c r="E4072" s="164">
        <v>355</v>
      </c>
      <c r="F4072" s="164">
        <v>339</v>
      </c>
      <c r="G4072" s="165">
        <v>0.95</v>
      </c>
      <c r="H4072" s="59" t="s">
        <v>18516</v>
      </c>
      <c r="I4072" s="164">
        <v>105.4</v>
      </c>
      <c r="J4072" s="164">
        <v>444.4</v>
      </c>
      <c r="K4072" s="59">
        <v>216</v>
      </c>
      <c r="L4072" s="59" t="s">
        <v>18516</v>
      </c>
      <c r="M4072" s="59" t="s">
        <v>18516</v>
      </c>
    </row>
    <row r="4073" spans="1:13" s="59" customFormat="1" ht="14.25">
      <c r="A4073" s="59" t="s">
        <v>34903</v>
      </c>
      <c r="B4073" s="59" t="s">
        <v>34904</v>
      </c>
      <c r="C4073" s="59" t="s">
        <v>29881</v>
      </c>
      <c r="D4073" s="59" t="s">
        <v>29882</v>
      </c>
      <c r="E4073" s="164">
        <v>358</v>
      </c>
      <c r="F4073" s="164">
        <v>358</v>
      </c>
      <c r="G4073" s="59" t="s">
        <v>18516</v>
      </c>
      <c r="H4073" s="59" t="s">
        <v>18516</v>
      </c>
      <c r="I4073" s="164">
        <v>149.62</v>
      </c>
      <c r="J4073" s="164">
        <v>507.62</v>
      </c>
      <c r="K4073" s="59">
        <v>57</v>
      </c>
      <c r="L4073" s="59" t="s">
        <v>29439</v>
      </c>
      <c r="M4073" s="59" t="s">
        <v>30216</v>
      </c>
    </row>
    <row r="4074" spans="1:13" s="59" customFormat="1" ht="14.25">
      <c r="A4074" s="59" t="s">
        <v>34905</v>
      </c>
      <c r="B4074" s="59" t="s">
        <v>34906</v>
      </c>
      <c r="C4074" s="59" t="s">
        <v>29881</v>
      </c>
      <c r="D4074" s="59" t="s">
        <v>29882</v>
      </c>
      <c r="E4074" s="164">
        <v>358</v>
      </c>
      <c r="F4074" s="164">
        <v>358</v>
      </c>
      <c r="G4074" s="59" t="s">
        <v>18516</v>
      </c>
      <c r="H4074" s="59" t="s">
        <v>18516</v>
      </c>
      <c r="I4074" s="164">
        <v>149.62</v>
      </c>
      <c r="J4074" s="164">
        <v>507.62</v>
      </c>
      <c r="K4074" s="59">
        <v>73</v>
      </c>
      <c r="L4074" s="59" t="s">
        <v>29439</v>
      </c>
      <c r="M4074" s="59" t="s">
        <v>30216</v>
      </c>
    </row>
    <row r="4075" spans="1:13" s="59" customFormat="1" ht="14.25">
      <c r="A4075" s="59" t="s">
        <v>15088</v>
      </c>
      <c r="B4075" s="59" t="s">
        <v>34907</v>
      </c>
      <c r="C4075" s="59" t="s">
        <v>29881</v>
      </c>
      <c r="D4075" s="59" t="s">
        <v>29882</v>
      </c>
      <c r="E4075" s="164">
        <v>355</v>
      </c>
      <c r="F4075" s="164">
        <v>339</v>
      </c>
      <c r="G4075" s="165">
        <v>0.95</v>
      </c>
      <c r="H4075" s="59" t="s">
        <v>18516</v>
      </c>
      <c r="I4075" s="164">
        <v>105.4</v>
      </c>
      <c r="J4075" s="164">
        <v>444.4</v>
      </c>
      <c r="K4075" s="59">
        <v>38</v>
      </c>
      <c r="L4075" s="59" t="s">
        <v>18516</v>
      </c>
      <c r="M4075" s="59" t="s">
        <v>18516</v>
      </c>
    </row>
    <row r="4076" spans="1:13" s="59" customFormat="1" ht="14.25">
      <c r="A4076" s="59" t="s">
        <v>15105</v>
      </c>
      <c r="B4076" s="59" t="s">
        <v>34908</v>
      </c>
      <c r="C4076" s="59" t="s">
        <v>29881</v>
      </c>
      <c r="D4076" s="59" t="s">
        <v>29882</v>
      </c>
      <c r="E4076" s="164">
        <v>310</v>
      </c>
      <c r="F4076" s="164">
        <v>290</v>
      </c>
      <c r="G4076" s="165">
        <v>0.93</v>
      </c>
      <c r="H4076" s="59" t="s">
        <v>18516</v>
      </c>
      <c r="I4076" s="164">
        <v>99.98</v>
      </c>
      <c r="J4076" s="164">
        <v>389.98</v>
      </c>
      <c r="K4076" s="59">
        <v>102</v>
      </c>
      <c r="L4076" s="59" t="s">
        <v>18516</v>
      </c>
      <c r="M4076" s="59" t="s">
        <v>18516</v>
      </c>
    </row>
    <row r="4077" spans="1:13" s="59" customFormat="1" ht="14.25">
      <c r="A4077" s="59" t="s">
        <v>34909</v>
      </c>
      <c r="B4077" s="59" t="s">
        <v>34910</v>
      </c>
      <c r="C4077" s="59" t="s">
        <v>34911</v>
      </c>
      <c r="D4077" s="59" t="s">
        <v>34912</v>
      </c>
      <c r="E4077" s="59" t="s">
        <v>18516</v>
      </c>
      <c r="F4077" s="59" t="s">
        <v>18516</v>
      </c>
      <c r="G4077" s="59" t="s">
        <v>18516</v>
      </c>
      <c r="H4077" s="59" t="s">
        <v>18516</v>
      </c>
      <c r="I4077" s="59" t="s">
        <v>18516</v>
      </c>
      <c r="J4077" s="59" t="s">
        <v>18516</v>
      </c>
      <c r="K4077" s="59" t="s">
        <v>29707</v>
      </c>
      <c r="L4077" s="59" t="s">
        <v>18516</v>
      </c>
      <c r="M4077" s="59" t="s">
        <v>18516</v>
      </c>
    </row>
    <row r="4078" spans="1:13" s="59" customFormat="1" ht="14.25">
      <c r="A4078" s="59" t="s">
        <v>34913</v>
      </c>
      <c r="B4078" s="59" t="s">
        <v>34914</v>
      </c>
      <c r="C4078" s="59" t="s">
        <v>34911</v>
      </c>
      <c r="D4078" s="59" t="s">
        <v>34912</v>
      </c>
      <c r="E4078" s="59" t="s">
        <v>18516</v>
      </c>
      <c r="F4078" s="59" t="s">
        <v>18516</v>
      </c>
      <c r="G4078" s="59" t="s">
        <v>18516</v>
      </c>
      <c r="H4078" s="59" t="s">
        <v>18516</v>
      </c>
      <c r="I4078" s="59" t="s">
        <v>18516</v>
      </c>
      <c r="J4078" s="59" t="s">
        <v>18516</v>
      </c>
      <c r="K4078" s="59" t="s">
        <v>29707</v>
      </c>
      <c r="L4078" s="59" t="s">
        <v>18516</v>
      </c>
      <c r="M4078" s="59" t="s">
        <v>18516</v>
      </c>
    </row>
    <row r="4079" spans="1:13" s="59" customFormat="1" ht="14.25">
      <c r="A4079" s="59" t="s">
        <v>34915</v>
      </c>
      <c r="B4079" s="59" t="s">
        <v>34916</v>
      </c>
      <c r="C4079" s="59" t="s">
        <v>34911</v>
      </c>
      <c r="D4079" s="59" t="s">
        <v>34912</v>
      </c>
      <c r="E4079" s="59" t="s">
        <v>18516</v>
      </c>
      <c r="F4079" s="59" t="s">
        <v>18516</v>
      </c>
      <c r="G4079" s="59" t="s">
        <v>18516</v>
      </c>
      <c r="H4079" s="59" t="s">
        <v>18516</v>
      </c>
      <c r="I4079" s="59" t="s">
        <v>18516</v>
      </c>
      <c r="J4079" s="59" t="s">
        <v>18516</v>
      </c>
      <c r="K4079" s="59" t="s">
        <v>29707</v>
      </c>
      <c r="L4079" s="59" t="s">
        <v>18516</v>
      </c>
      <c r="M4079" s="59" t="s">
        <v>18516</v>
      </c>
    </row>
    <row r="4080" spans="1:13" s="59" customFormat="1" ht="14.25">
      <c r="A4080" s="59" t="s">
        <v>34917</v>
      </c>
      <c r="B4080" s="59" t="s">
        <v>34918</v>
      </c>
      <c r="C4080" s="59" t="s">
        <v>34919</v>
      </c>
      <c r="D4080" s="59" t="s">
        <v>34920</v>
      </c>
      <c r="E4080" s="164">
        <v>80</v>
      </c>
      <c r="F4080" s="164">
        <v>80</v>
      </c>
      <c r="G4080" s="59" t="s">
        <v>18516</v>
      </c>
      <c r="H4080" s="59" t="s">
        <v>18516</v>
      </c>
      <c r="I4080" s="164">
        <v>38.41</v>
      </c>
      <c r="J4080" s="164">
        <v>118.41</v>
      </c>
      <c r="K4080" s="59">
        <v>0</v>
      </c>
      <c r="L4080" s="59" t="s">
        <v>18516</v>
      </c>
      <c r="M4080" s="59" t="s">
        <v>18516</v>
      </c>
    </row>
    <row r="4081" spans="1:13" s="59" customFormat="1" ht="14.25">
      <c r="A4081" s="59" t="s">
        <v>13381</v>
      </c>
      <c r="B4081" s="59" t="s">
        <v>34921</v>
      </c>
      <c r="C4081" s="59" t="s">
        <v>33244</v>
      </c>
      <c r="D4081" s="59" t="s">
        <v>33245</v>
      </c>
      <c r="E4081" s="59" t="s">
        <v>18516</v>
      </c>
      <c r="F4081" s="59" t="s">
        <v>18516</v>
      </c>
      <c r="G4081" s="59" t="s">
        <v>18516</v>
      </c>
      <c r="H4081" s="59" t="s">
        <v>18516</v>
      </c>
      <c r="I4081" s="59" t="s">
        <v>18516</v>
      </c>
      <c r="J4081" s="59" t="s">
        <v>18516</v>
      </c>
      <c r="K4081" s="59" t="s">
        <v>29707</v>
      </c>
      <c r="L4081" s="59" t="s">
        <v>18516</v>
      </c>
      <c r="M4081" s="59" t="s">
        <v>18516</v>
      </c>
    </row>
    <row r="4082" spans="1:13" s="59" customFormat="1" ht="14.25">
      <c r="A4082" s="59" t="s">
        <v>13378</v>
      </c>
      <c r="B4082" s="59" t="s">
        <v>34922</v>
      </c>
      <c r="C4082" s="59" t="s">
        <v>33244</v>
      </c>
      <c r="D4082" s="59" t="s">
        <v>33245</v>
      </c>
      <c r="E4082" s="59" t="s">
        <v>18516</v>
      </c>
      <c r="F4082" s="59" t="s">
        <v>18516</v>
      </c>
      <c r="G4082" s="59" t="s">
        <v>18516</v>
      </c>
      <c r="H4082" s="59" t="s">
        <v>18516</v>
      </c>
      <c r="I4082" s="59" t="s">
        <v>18516</v>
      </c>
      <c r="J4082" s="59" t="s">
        <v>18516</v>
      </c>
      <c r="K4082" s="59" t="s">
        <v>29707</v>
      </c>
      <c r="L4082" s="59" t="s">
        <v>18516</v>
      </c>
      <c r="M4082" s="59" t="s">
        <v>18516</v>
      </c>
    </row>
    <row r="4083" spans="1:13" s="59" customFormat="1" ht="14.25">
      <c r="A4083" s="59" t="s">
        <v>13372</v>
      </c>
      <c r="B4083" s="59" t="s">
        <v>34923</v>
      </c>
      <c r="C4083" s="59" t="s">
        <v>33244</v>
      </c>
      <c r="D4083" s="59" t="s">
        <v>33245</v>
      </c>
      <c r="E4083" s="59" t="s">
        <v>18516</v>
      </c>
      <c r="F4083" s="59" t="s">
        <v>18516</v>
      </c>
      <c r="G4083" s="59" t="s">
        <v>18516</v>
      </c>
      <c r="H4083" s="59" t="s">
        <v>18516</v>
      </c>
      <c r="I4083" s="59" t="s">
        <v>18516</v>
      </c>
      <c r="J4083" s="59" t="s">
        <v>18516</v>
      </c>
      <c r="K4083" s="59" t="s">
        <v>29707</v>
      </c>
      <c r="L4083" s="59" t="s">
        <v>18516</v>
      </c>
      <c r="M4083" s="59" t="s">
        <v>18516</v>
      </c>
    </row>
    <row r="4084" spans="1:13" s="59" customFormat="1" ht="14.25">
      <c r="A4084" s="59" t="s">
        <v>34924</v>
      </c>
      <c r="B4084" s="59" t="s">
        <v>34925</v>
      </c>
      <c r="C4084" s="59" t="s">
        <v>33244</v>
      </c>
      <c r="D4084" s="59" t="s">
        <v>33245</v>
      </c>
      <c r="E4084" s="59" t="s">
        <v>18516</v>
      </c>
      <c r="F4084" s="59" t="s">
        <v>18516</v>
      </c>
      <c r="G4084" s="59" t="s">
        <v>18516</v>
      </c>
      <c r="H4084" s="59" t="s">
        <v>18516</v>
      </c>
      <c r="I4084" s="59" t="s">
        <v>18516</v>
      </c>
      <c r="J4084" s="59" t="s">
        <v>18516</v>
      </c>
      <c r="K4084" s="59" t="s">
        <v>29707</v>
      </c>
      <c r="L4084" s="59" t="s">
        <v>18516</v>
      </c>
      <c r="M4084" s="59" t="s">
        <v>18516</v>
      </c>
    </row>
    <row r="4085" spans="1:13" s="59" customFormat="1" ht="14.25">
      <c r="A4085" s="59" t="s">
        <v>34926</v>
      </c>
      <c r="B4085" s="59" t="s">
        <v>34927</v>
      </c>
      <c r="C4085" s="59" t="s">
        <v>33244</v>
      </c>
      <c r="D4085" s="59" t="s">
        <v>33245</v>
      </c>
      <c r="E4085" s="59" t="s">
        <v>18516</v>
      </c>
      <c r="F4085" s="59" t="s">
        <v>18516</v>
      </c>
      <c r="G4085" s="59" t="s">
        <v>18516</v>
      </c>
      <c r="H4085" s="59" t="s">
        <v>18516</v>
      </c>
      <c r="I4085" s="59" t="s">
        <v>18516</v>
      </c>
      <c r="J4085" s="59" t="s">
        <v>18516</v>
      </c>
      <c r="K4085" s="59" t="s">
        <v>29707</v>
      </c>
      <c r="L4085" s="59" t="s">
        <v>18516</v>
      </c>
      <c r="M4085" s="59" t="s">
        <v>18516</v>
      </c>
    </row>
    <row r="4086" spans="1:13" s="59" customFormat="1" ht="14.25">
      <c r="A4086" s="59" t="s">
        <v>34928</v>
      </c>
      <c r="B4086" s="59" t="s">
        <v>34929</v>
      </c>
      <c r="C4086" s="59" t="s">
        <v>33244</v>
      </c>
      <c r="D4086" s="59" t="s">
        <v>33245</v>
      </c>
      <c r="E4086" s="59" t="s">
        <v>18516</v>
      </c>
      <c r="F4086" s="59" t="s">
        <v>18516</v>
      </c>
      <c r="G4086" s="59" t="s">
        <v>18516</v>
      </c>
      <c r="H4086" s="59" t="s">
        <v>18516</v>
      </c>
      <c r="I4086" s="59" t="s">
        <v>18516</v>
      </c>
      <c r="J4086" s="59" t="s">
        <v>18516</v>
      </c>
      <c r="K4086" s="59" t="s">
        <v>29707</v>
      </c>
      <c r="L4086" s="59" t="s">
        <v>18516</v>
      </c>
      <c r="M4086" s="59" t="s">
        <v>18516</v>
      </c>
    </row>
    <row r="4087" spans="1:13" s="59" customFormat="1" ht="14.25">
      <c r="A4087" s="59" t="s">
        <v>34930</v>
      </c>
      <c r="B4087" s="59" t="s">
        <v>34931</v>
      </c>
      <c r="C4087" s="59" t="s">
        <v>33244</v>
      </c>
      <c r="D4087" s="59" t="s">
        <v>33245</v>
      </c>
      <c r="E4087" s="59" t="s">
        <v>18516</v>
      </c>
      <c r="F4087" s="59" t="s">
        <v>18516</v>
      </c>
      <c r="G4087" s="59" t="s">
        <v>18516</v>
      </c>
      <c r="H4087" s="59" t="s">
        <v>18516</v>
      </c>
      <c r="I4087" s="59" t="s">
        <v>18516</v>
      </c>
      <c r="J4087" s="59" t="s">
        <v>18516</v>
      </c>
      <c r="K4087" s="59" t="s">
        <v>29707</v>
      </c>
      <c r="L4087" s="59" t="s">
        <v>18516</v>
      </c>
      <c r="M4087" s="59" t="s">
        <v>18516</v>
      </c>
    </row>
    <row r="4088" spans="1:13" s="59" customFormat="1" ht="14.25">
      <c r="A4088" s="59" t="s">
        <v>34932</v>
      </c>
      <c r="B4088" s="59" t="s">
        <v>34933</v>
      </c>
      <c r="C4088" s="59" t="s">
        <v>33244</v>
      </c>
      <c r="D4088" s="59" t="s">
        <v>33245</v>
      </c>
      <c r="E4088" s="59" t="s">
        <v>18516</v>
      </c>
      <c r="F4088" s="59" t="s">
        <v>18516</v>
      </c>
      <c r="G4088" s="59" t="s">
        <v>18516</v>
      </c>
      <c r="H4088" s="59" t="s">
        <v>18516</v>
      </c>
      <c r="I4088" s="59" t="s">
        <v>18516</v>
      </c>
      <c r="J4088" s="59" t="s">
        <v>18516</v>
      </c>
      <c r="K4088" s="59" t="s">
        <v>29707</v>
      </c>
      <c r="L4088" s="59" t="s">
        <v>18516</v>
      </c>
      <c r="M4088" s="59" t="s">
        <v>18516</v>
      </c>
    </row>
    <row r="4089" spans="1:13" s="59" customFormat="1" ht="14.25">
      <c r="A4089" s="59" t="s">
        <v>15250</v>
      </c>
      <c r="B4089" s="59" t="s">
        <v>34934</v>
      </c>
      <c r="C4089" s="59" t="s">
        <v>29414</v>
      </c>
      <c r="D4089" s="59" t="s">
        <v>29415</v>
      </c>
      <c r="E4089" s="164">
        <v>279</v>
      </c>
      <c r="F4089" s="164">
        <v>279</v>
      </c>
      <c r="G4089" s="59" t="s">
        <v>18516</v>
      </c>
      <c r="H4089" s="59" t="s">
        <v>18516</v>
      </c>
      <c r="I4089" s="164">
        <v>89.67</v>
      </c>
      <c r="J4089" s="164">
        <v>368.67</v>
      </c>
      <c r="K4089" s="59">
        <v>11</v>
      </c>
      <c r="L4089" s="59" t="s">
        <v>18516</v>
      </c>
      <c r="M4089" s="59" t="s">
        <v>18516</v>
      </c>
    </row>
    <row r="4090" spans="1:13" s="59" customFormat="1" ht="14.25">
      <c r="A4090" s="59" t="s">
        <v>15253</v>
      </c>
      <c r="B4090" s="59" t="s">
        <v>34935</v>
      </c>
      <c r="C4090" s="59" t="s">
        <v>29414</v>
      </c>
      <c r="D4090" s="59" t="s">
        <v>29415</v>
      </c>
      <c r="E4090" s="164">
        <v>304</v>
      </c>
      <c r="F4090" s="164">
        <v>304</v>
      </c>
      <c r="G4090" s="59" t="s">
        <v>18516</v>
      </c>
      <c r="H4090" s="59" t="s">
        <v>18516</v>
      </c>
      <c r="I4090" s="164">
        <v>143.78</v>
      </c>
      <c r="J4090" s="164">
        <v>447.78</v>
      </c>
      <c r="K4090" s="59">
        <v>139</v>
      </c>
      <c r="L4090" s="59" t="s">
        <v>18516</v>
      </c>
      <c r="M4090" s="59" t="s">
        <v>18516</v>
      </c>
    </row>
    <row r="4091" spans="1:13" s="59" customFormat="1" ht="14.25">
      <c r="A4091" s="59" t="s">
        <v>34936</v>
      </c>
      <c r="B4091" s="59" t="s">
        <v>34937</v>
      </c>
      <c r="C4091" s="59" t="s">
        <v>29513</v>
      </c>
      <c r="D4091" s="59" t="s">
        <v>29514</v>
      </c>
      <c r="E4091" s="59" t="s">
        <v>18516</v>
      </c>
      <c r="F4091" s="59" t="s">
        <v>18516</v>
      </c>
      <c r="G4091" s="59" t="s">
        <v>18516</v>
      </c>
      <c r="H4091" s="59" t="s">
        <v>18516</v>
      </c>
      <c r="I4091" s="59" t="s">
        <v>18516</v>
      </c>
      <c r="J4091" s="59" t="s">
        <v>18516</v>
      </c>
      <c r="K4091" s="59" t="s">
        <v>29707</v>
      </c>
      <c r="L4091" s="59" t="s">
        <v>18516</v>
      </c>
      <c r="M4091" s="59" t="s">
        <v>18516</v>
      </c>
    </row>
    <row r="4092" spans="1:13" s="59" customFormat="1" ht="14.25">
      <c r="A4092" s="59" t="s">
        <v>34938</v>
      </c>
      <c r="B4092" s="59" t="s">
        <v>34939</v>
      </c>
      <c r="C4092" s="59" t="s">
        <v>34940</v>
      </c>
      <c r="D4092" s="59" t="s">
        <v>34940</v>
      </c>
      <c r="E4092" s="59" t="s">
        <v>18516</v>
      </c>
      <c r="F4092" s="59" t="s">
        <v>18516</v>
      </c>
      <c r="G4092" s="59" t="s">
        <v>18516</v>
      </c>
      <c r="H4092" s="59" t="s">
        <v>18516</v>
      </c>
      <c r="I4092" s="59" t="s">
        <v>18516</v>
      </c>
      <c r="J4092" s="59" t="s">
        <v>18516</v>
      </c>
      <c r="K4092" s="59" t="s">
        <v>29707</v>
      </c>
      <c r="L4092" s="59" t="s">
        <v>18516</v>
      </c>
      <c r="M4092" s="59" t="s">
        <v>18516</v>
      </c>
    </row>
    <row r="4093" spans="1:13" s="59" customFormat="1" ht="14.25">
      <c r="A4093" s="59" t="s">
        <v>34941</v>
      </c>
      <c r="B4093" s="59" t="s">
        <v>34942</v>
      </c>
      <c r="C4093" s="59" t="s">
        <v>33299</v>
      </c>
      <c r="D4093" s="59" t="s">
        <v>33300</v>
      </c>
      <c r="E4093" s="164">
        <v>140</v>
      </c>
      <c r="F4093" s="164">
        <v>140</v>
      </c>
      <c r="G4093" s="59" t="s">
        <v>18516</v>
      </c>
      <c r="H4093" s="59" t="s">
        <v>18516</v>
      </c>
      <c r="I4093" s="164">
        <v>50.32</v>
      </c>
      <c r="J4093" s="164">
        <v>190.32</v>
      </c>
      <c r="K4093" s="59">
        <v>23</v>
      </c>
      <c r="L4093" s="59" t="s">
        <v>18516</v>
      </c>
      <c r="M4093" s="59" t="s">
        <v>18516</v>
      </c>
    </row>
    <row r="4094" spans="1:13" s="59" customFormat="1" ht="14.25">
      <c r="A4094" s="59" t="s">
        <v>34943</v>
      </c>
      <c r="B4094" s="59" t="s">
        <v>34944</v>
      </c>
      <c r="C4094" s="59" t="s">
        <v>33623</v>
      </c>
      <c r="D4094" s="59" t="s">
        <v>33624</v>
      </c>
      <c r="E4094" s="164">
        <v>188</v>
      </c>
      <c r="F4094" s="164">
        <v>188</v>
      </c>
      <c r="G4094" s="59" t="s">
        <v>18516</v>
      </c>
      <c r="H4094" s="59" t="s">
        <v>18516</v>
      </c>
      <c r="I4094" s="164">
        <v>49.28</v>
      </c>
      <c r="J4094" s="164">
        <v>237.28</v>
      </c>
      <c r="K4094" s="59">
        <v>21</v>
      </c>
      <c r="L4094" s="59" t="s">
        <v>29439</v>
      </c>
      <c r="M4094" s="59" t="s">
        <v>29452</v>
      </c>
    </row>
    <row r="4095" spans="1:13" s="59" customFormat="1" ht="14.25">
      <c r="A4095" s="59" t="s">
        <v>34945</v>
      </c>
      <c r="B4095" s="59" t="s">
        <v>34946</v>
      </c>
      <c r="C4095" s="59" t="s">
        <v>31203</v>
      </c>
      <c r="D4095" s="59" t="s">
        <v>31204</v>
      </c>
      <c r="E4095" s="164">
        <v>90.9</v>
      </c>
      <c r="F4095" s="164">
        <v>90.9</v>
      </c>
      <c r="G4095" s="59" t="s">
        <v>18516</v>
      </c>
      <c r="H4095" s="59" t="s">
        <v>18516</v>
      </c>
      <c r="I4095" s="164">
        <v>40.49</v>
      </c>
      <c r="J4095" s="164">
        <v>131.39</v>
      </c>
      <c r="K4095" s="59">
        <v>51</v>
      </c>
      <c r="L4095" s="59" t="s">
        <v>29455</v>
      </c>
      <c r="M4095" s="59" t="s">
        <v>29416</v>
      </c>
    </row>
    <row r="4096" spans="1:13" s="59" customFormat="1" ht="14.25">
      <c r="A4096" s="59" t="s">
        <v>34947</v>
      </c>
      <c r="B4096" s="59" t="s">
        <v>34948</v>
      </c>
      <c r="C4096" s="59" t="s">
        <v>29408</v>
      </c>
      <c r="D4096" s="59" t="s">
        <v>29409</v>
      </c>
      <c r="E4096" s="59" t="s">
        <v>18516</v>
      </c>
      <c r="F4096" s="59" t="s">
        <v>18516</v>
      </c>
      <c r="G4096" s="59" t="s">
        <v>18516</v>
      </c>
      <c r="H4096" s="59" t="s">
        <v>18516</v>
      </c>
      <c r="I4096" s="59" t="s">
        <v>18516</v>
      </c>
      <c r="J4096" s="59" t="s">
        <v>18516</v>
      </c>
      <c r="K4096" s="59" t="s">
        <v>29707</v>
      </c>
      <c r="L4096" s="59" t="s">
        <v>18516</v>
      </c>
      <c r="M4096" s="59" t="s">
        <v>18516</v>
      </c>
    </row>
    <row r="4097" spans="1:13" s="59" customFormat="1" ht="14.25">
      <c r="A4097" s="59" t="s">
        <v>34949</v>
      </c>
      <c r="B4097" s="59" t="s">
        <v>34950</v>
      </c>
      <c r="C4097" s="59" t="s">
        <v>29408</v>
      </c>
      <c r="D4097" s="59" t="s">
        <v>29409</v>
      </c>
      <c r="E4097" s="59" t="s">
        <v>18516</v>
      </c>
      <c r="F4097" s="59" t="s">
        <v>18516</v>
      </c>
      <c r="G4097" s="59" t="s">
        <v>18516</v>
      </c>
      <c r="H4097" s="59" t="s">
        <v>18516</v>
      </c>
      <c r="I4097" s="59" t="s">
        <v>18516</v>
      </c>
      <c r="J4097" s="59" t="s">
        <v>18516</v>
      </c>
      <c r="K4097" s="59" t="s">
        <v>29707</v>
      </c>
      <c r="L4097" s="59" t="s">
        <v>18516</v>
      </c>
      <c r="M4097" s="59" t="s">
        <v>18516</v>
      </c>
    </row>
    <row r="4098" spans="1:13" s="59" customFormat="1" ht="14.25">
      <c r="A4098" s="59" t="s">
        <v>34951</v>
      </c>
      <c r="B4098" s="59" t="s">
        <v>34952</v>
      </c>
      <c r="C4098" s="59" t="s">
        <v>29408</v>
      </c>
      <c r="D4098" s="59" t="s">
        <v>29409</v>
      </c>
      <c r="E4098" s="59" t="s">
        <v>18516</v>
      </c>
      <c r="F4098" s="59" t="s">
        <v>18516</v>
      </c>
      <c r="G4098" s="59" t="s">
        <v>18516</v>
      </c>
      <c r="H4098" s="59" t="s">
        <v>18516</v>
      </c>
      <c r="I4098" s="59" t="s">
        <v>18516</v>
      </c>
      <c r="J4098" s="59" t="s">
        <v>18516</v>
      </c>
      <c r="K4098" s="59" t="s">
        <v>29707</v>
      </c>
      <c r="L4098" s="59" t="s">
        <v>18516</v>
      </c>
      <c r="M4098" s="59" t="s">
        <v>18516</v>
      </c>
    </row>
    <row r="4099" spans="1:13" s="59" customFormat="1" ht="14.25">
      <c r="A4099" s="59" t="s">
        <v>34953</v>
      </c>
      <c r="B4099" s="59" t="s">
        <v>34954</v>
      </c>
      <c r="C4099" s="59" t="s">
        <v>29408</v>
      </c>
      <c r="D4099" s="59" t="s">
        <v>29409</v>
      </c>
      <c r="E4099" s="59" t="s">
        <v>18516</v>
      </c>
      <c r="F4099" s="59" t="s">
        <v>18516</v>
      </c>
      <c r="G4099" s="59" t="s">
        <v>18516</v>
      </c>
      <c r="H4099" s="59" t="s">
        <v>18516</v>
      </c>
      <c r="I4099" s="59" t="s">
        <v>18516</v>
      </c>
      <c r="J4099" s="59" t="s">
        <v>18516</v>
      </c>
      <c r="K4099" s="59" t="s">
        <v>29707</v>
      </c>
      <c r="L4099" s="59" t="s">
        <v>18516</v>
      </c>
      <c r="M4099" s="59" t="s">
        <v>18516</v>
      </c>
    </row>
    <row r="4100" spans="1:13" s="59" customFormat="1" ht="14.25">
      <c r="A4100" s="59" t="s">
        <v>34955</v>
      </c>
      <c r="B4100" s="59" t="s">
        <v>34956</v>
      </c>
      <c r="C4100" s="59" t="s">
        <v>29408</v>
      </c>
      <c r="D4100" s="59" t="s">
        <v>29409</v>
      </c>
      <c r="E4100" s="59" t="s">
        <v>18516</v>
      </c>
      <c r="F4100" s="59" t="s">
        <v>18516</v>
      </c>
      <c r="G4100" s="59" t="s">
        <v>18516</v>
      </c>
      <c r="H4100" s="59" t="s">
        <v>18516</v>
      </c>
      <c r="I4100" s="59" t="s">
        <v>18516</v>
      </c>
      <c r="J4100" s="59" t="s">
        <v>18516</v>
      </c>
      <c r="K4100" s="59" t="s">
        <v>29707</v>
      </c>
      <c r="L4100" s="59" t="s">
        <v>18516</v>
      </c>
      <c r="M4100" s="59" t="s">
        <v>18516</v>
      </c>
    </row>
    <row r="4101" spans="1:13" s="59" customFormat="1" ht="14.25">
      <c r="A4101" s="59" t="s">
        <v>34957</v>
      </c>
      <c r="B4101" s="59" t="s">
        <v>34958</v>
      </c>
      <c r="C4101" s="59" t="s">
        <v>29408</v>
      </c>
      <c r="D4101" s="59" t="s">
        <v>29409</v>
      </c>
      <c r="E4101" s="59" t="s">
        <v>18516</v>
      </c>
      <c r="F4101" s="59" t="s">
        <v>18516</v>
      </c>
      <c r="G4101" s="59" t="s">
        <v>18516</v>
      </c>
      <c r="H4101" s="59" t="s">
        <v>18516</v>
      </c>
      <c r="I4101" s="59" t="s">
        <v>18516</v>
      </c>
      <c r="J4101" s="59" t="s">
        <v>18516</v>
      </c>
      <c r="K4101" s="59" t="s">
        <v>29707</v>
      </c>
      <c r="L4101" s="59" t="s">
        <v>18516</v>
      </c>
      <c r="M4101" s="59" t="s">
        <v>18516</v>
      </c>
    </row>
    <row r="4102" spans="1:13" s="59" customFormat="1" ht="14.25">
      <c r="A4102" s="59" t="s">
        <v>34959</v>
      </c>
      <c r="B4102" s="59" t="s">
        <v>34960</v>
      </c>
      <c r="C4102" s="59" t="s">
        <v>29408</v>
      </c>
      <c r="D4102" s="59" t="s">
        <v>29409</v>
      </c>
      <c r="E4102" s="59" t="s">
        <v>18516</v>
      </c>
      <c r="F4102" s="59" t="s">
        <v>18516</v>
      </c>
      <c r="G4102" s="59" t="s">
        <v>18516</v>
      </c>
      <c r="H4102" s="59" t="s">
        <v>18516</v>
      </c>
      <c r="I4102" s="59" t="s">
        <v>18516</v>
      </c>
      <c r="J4102" s="59" t="s">
        <v>18516</v>
      </c>
      <c r="K4102" s="59" t="s">
        <v>29707</v>
      </c>
      <c r="L4102" s="59" t="s">
        <v>18516</v>
      </c>
      <c r="M4102" s="59" t="s">
        <v>18516</v>
      </c>
    </row>
    <row r="4103" spans="1:13" s="59" customFormat="1" ht="14.25">
      <c r="A4103" s="59" t="s">
        <v>34961</v>
      </c>
      <c r="B4103" s="59" t="s">
        <v>34962</v>
      </c>
      <c r="C4103" s="59" t="s">
        <v>33244</v>
      </c>
      <c r="D4103" s="59" t="s">
        <v>33245</v>
      </c>
      <c r="E4103" s="59" t="s">
        <v>18516</v>
      </c>
      <c r="F4103" s="59" t="s">
        <v>18516</v>
      </c>
      <c r="G4103" s="59" t="s">
        <v>18516</v>
      </c>
      <c r="H4103" s="59" t="s">
        <v>18516</v>
      </c>
      <c r="I4103" s="59" t="s">
        <v>18516</v>
      </c>
      <c r="J4103" s="59" t="s">
        <v>18516</v>
      </c>
      <c r="K4103" s="59" t="s">
        <v>29707</v>
      </c>
      <c r="L4103" s="59" t="s">
        <v>18516</v>
      </c>
      <c r="M4103" s="59" t="s">
        <v>18516</v>
      </c>
    </row>
    <row r="4104" spans="1:13" s="59" customFormat="1" ht="14.25">
      <c r="A4104" s="59" t="s">
        <v>16699</v>
      </c>
      <c r="B4104" s="59" t="s">
        <v>34963</v>
      </c>
      <c r="C4104" s="59" t="s">
        <v>33623</v>
      </c>
      <c r="D4104" s="59" t="s">
        <v>33624</v>
      </c>
      <c r="E4104" s="164">
        <v>245</v>
      </c>
      <c r="F4104" s="164">
        <v>245</v>
      </c>
      <c r="G4104" s="59" t="s">
        <v>18516</v>
      </c>
      <c r="H4104" s="59" t="s">
        <v>18516</v>
      </c>
      <c r="I4104" s="164">
        <v>55.31</v>
      </c>
      <c r="J4104" s="164">
        <v>300.31</v>
      </c>
      <c r="K4104" s="59">
        <v>50</v>
      </c>
      <c r="L4104" s="59" t="s">
        <v>18516</v>
      </c>
      <c r="M4104" s="59" t="s">
        <v>18516</v>
      </c>
    </row>
    <row r="4105" spans="1:13" s="59" customFormat="1" ht="14.25">
      <c r="A4105" s="59" t="s">
        <v>16708</v>
      </c>
      <c r="B4105" s="59" t="s">
        <v>34963</v>
      </c>
      <c r="C4105" s="59" t="s">
        <v>33623</v>
      </c>
      <c r="D4105" s="59" t="s">
        <v>33624</v>
      </c>
      <c r="E4105" s="164">
        <v>245</v>
      </c>
      <c r="F4105" s="164">
        <v>245</v>
      </c>
      <c r="G4105" s="59" t="s">
        <v>18516</v>
      </c>
      <c r="H4105" s="59" t="s">
        <v>18516</v>
      </c>
      <c r="I4105" s="164">
        <v>55.31</v>
      </c>
      <c r="J4105" s="164">
        <v>300.31</v>
      </c>
      <c r="K4105" s="59">
        <v>64</v>
      </c>
      <c r="L4105" s="59" t="s">
        <v>18516</v>
      </c>
      <c r="M4105" s="59" t="s">
        <v>18516</v>
      </c>
    </row>
    <row r="4106" spans="1:13" s="59" customFormat="1" ht="14.25">
      <c r="A4106" s="59" t="s">
        <v>16696</v>
      </c>
      <c r="B4106" s="59" t="s">
        <v>34963</v>
      </c>
      <c r="C4106" s="59" t="s">
        <v>33623</v>
      </c>
      <c r="D4106" s="59" t="s">
        <v>33624</v>
      </c>
      <c r="E4106" s="164">
        <v>245</v>
      </c>
      <c r="F4106" s="164">
        <v>245</v>
      </c>
      <c r="G4106" s="59" t="s">
        <v>18516</v>
      </c>
      <c r="H4106" s="59" t="s">
        <v>18516</v>
      </c>
      <c r="I4106" s="164">
        <v>55.31</v>
      </c>
      <c r="J4106" s="164">
        <v>300.31</v>
      </c>
      <c r="K4106" s="59">
        <v>15</v>
      </c>
      <c r="L4106" s="59" t="s">
        <v>18516</v>
      </c>
      <c r="M4106" s="59" t="s">
        <v>18516</v>
      </c>
    </row>
    <row r="4107" spans="1:13" s="59" customFormat="1" ht="14.25">
      <c r="A4107" s="59" t="s">
        <v>16702</v>
      </c>
      <c r="B4107" s="59" t="s">
        <v>34963</v>
      </c>
      <c r="C4107" s="59" t="s">
        <v>33623</v>
      </c>
      <c r="D4107" s="59" t="s">
        <v>33624</v>
      </c>
      <c r="E4107" s="164">
        <v>245</v>
      </c>
      <c r="F4107" s="164">
        <v>245</v>
      </c>
      <c r="G4107" s="59" t="s">
        <v>18516</v>
      </c>
      <c r="H4107" s="59" t="s">
        <v>18516</v>
      </c>
      <c r="I4107" s="164">
        <v>55.31</v>
      </c>
      <c r="J4107" s="164">
        <v>300.31</v>
      </c>
      <c r="K4107" s="59">
        <v>0</v>
      </c>
      <c r="L4107" s="59" t="s">
        <v>18516</v>
      </c>
      <c r="M4107" s="59" t="s">
        <v>18516</v>
      </c>
    </row>
    <row r="4108" spans="1:13" s="59" customFormat="1" ht="14.25">
      <c r="A4108" s="59" t="s">
        <v>16705</v>
      </c>
      <c r="B4108" s="59" t="s">
        <v>34963</v>
      </c>
      <c r="C4108" s="59" t="s">
        <v>33623</v>
      </c>
      <c r="D4108" s="59" t="s">
        <v>33624</v>
      </c>
      <c r="E4108" s="164">
        <v>245</v>
      </c>
      <c r="F4108" s="164">
        <v>245</v>
      </c>
      <c r="G4108" s="59" t="s">
        <v>18516</v>
      </c>
      <c r="H4108" s="59" t="s">
        <v>18516</v>
      </c>
      <c r="I4108" s="164">
        <v>55.31</v>
      </c>
      <c r="J4108" s="164">
        <v>300.31</v>
      </c>
      <c r="K4108" s="59">
        <v>18</v>
      </c>
      <c r="L4108" s="59" t="s">
        <v>18516</v>
      </c>
      <c r="M4108" s="59" t="s">
        <v>18516</v>
      </c>
    </row>
    <row r="4109" spans="1:13" s="59" customFormat="1" ht="14.25">
      <c r="A4109" s="59" t="s">
        <v>34964</v>
      </c>
      <c r="B4109" s="59" t="s">
        <v>34965</v>
      </c>
      <c r="C4109" s="59" t="s">
        <v>29493</v>
      </c>
      <c r="D4109" s="59" t="s">
        <v>29494</v>
      </c>
      <c r="E4109" s="59" t="s">
        <v>18516</v>
      </c>
      <c r="F4109" s="59" t="s">
        <v>18516</v>
      </c>
      <c r="G4109" s="59" t="s">
        <v>18516</v>
      </c>
      <c r="H4109" s="59" t="s">
        <v>18516</v>
      </c>
      <c r="I4109" s="59" t="s">
        <v>18516</v>
      </c>
      <c r="J4109" s="59" t="s">
        <v>18516</v>
      </c>
      <c r="K4109" s="59" t="s">
        <v>29707</v>
      </c>
      <c r="L4109" s="59" t="s">
        <v>18516</v>
      </c>
      <c r="M4109" s="59" t="s">
        <v>18516</v>
      </c>
    </row>
    <row r="4110" spans="1:13" s="59" customFormat="1" ht="14.25">
      <c r="A4110" s="59" t="s">
        <v>34966</v>
      </c>
      <c r="B4110" s="59" t="s">
        <v>34967</v>
      </c>
      <c r="C4110" s="59" t="s">
        <v>29493</v>
      </c>
      <c r="D4110" s="59" t="s">
        <v>29494</v>
      </c>
      <c r="E4110" s="59" t="s">
        <v>18516</v>
      </c>
      <c r="F4110" s="59" t="s">
        <v>18516</v>
      </c>
      <c r="G4110" s="59" t="s">
        <v>18516</v>
      </c>
      <c r="H4110" s="59" t="s">
        <v>18516</v>
      </c>
      <c r="I4110" s="59" t="s">
        <v>18516</v>
      </c>
      <c r="J4110" s="59" t="s">
        <v>18516</v>
      </c>
      <c r="K4110" s="59" t="s">
        <v>29707</v>
      </c>
      <c r="L4110" s="59" t="s">
        <v>18516</v>
      </c>
      <c r="M4110" s="59" t="s">
        <v>18516</v>
      </c>
    </row>
    <row r="4111" spans="1:13" s="59" customFormat="1" ht="14.25">
      <c r="A4111" s="59" t="s">
        <v>34968</v>
      </c>
      <c r="B4111" s="59" t="s">
        <v>34969</v>
      </c>
      <c r="C4111" s="59" t="s">
        <v>29493</v>
      </c>
      <c r="D4111" s="59" t="s">
        <v>29494</v>
      </c>
      <c r="E4111" s="59" t="s">
        <v>18516</v>
      </c>
      <c r="F4111" s="59" t="s">
        <v>18516</v>
      </c>
      <c r="G4111" s="59" t="s">
        <v>18516</v>
      </c>
      <c r="H4111" s="59" t="s">
        <v>18516</v>
      </c>
      <c r="I4111" s="59" t="s">
        <v>18516</v>
      </c>
      <c r="J4111" s="59" t="s">
        <v>18516</v>
      </c>
      <c r="K4111" s="59" t="s">
        <v>29707</v>
      </c>
      <c r="L4111" s="59" t="s">
        <v>18516</v>
      </c>
      <c r="M4111" s="59" t="s">
        <v>18516</v>
      </c>
    </row>
    <row r="4112" spans="1:13" s="59" customFormat="1" ht="14.25">
      <c r="A4112" s="59" t="s">
        <v>34970</v>
      </c>
      <c r="B4112" s="59" t="s">
        <v>34971</v>
      </c>
      <c r="C4112" s="59" t="s">
        <v>29493</v>
      </c>
      <c r="D4112" s="59" t="s">
        <v>29494</v>
      </c>
      <c r="E4112" s="59" t="s">
        <v>18516</v>
      </c>
      <c r="F4112" s="59" t="s">
        <v>18516</v>
      </c>
      <c r="G4112" s="59" t="s">
        <v>18516</v>
      </c>
      <c r="H4112" s="59" t="s">
        <v>18516</v>
      </c>
      <c r="I4112" s="59" t="s">
        <v>18516</v>
      </c>
      <c r="J4112" s="59" t="s">
        <v>18516</v>
      </c>
      <c r="K4112" s="59" t="s">
        <v>29707</v>
      </c>
      <c r="L4112" s="59" t="s">
        <v>18516</v>
      </c>
      <c r="M4112" s="59" t="s">
        <v>18516</v>
      </c>
    </row>
    <row r="4113" spans="1:13" s="59" customFormat="1" ht="14.25">
      <c r="A4113" s="59" t="s">
        <v>34972</v>
      </c>
      <c r="B4113" s="59" t="s">
        <v>34973</v>
      </c>
      <c r="C4113" s="59" t="s">
        <v>29493</v>
      </c>
      <c r="D4113" s="59" t="s">
        <v>29494</v>
      </c>
      <c r="E4113" s="59" t="s">
        <v>18516</v>
      </c>
      <c r="F4113" s="59" t="s">
        <v>18516</v>
      </c>
      <c r="G4113" s="59" t="s">
        <v>18516</v>
      </c>
      <c r="H4113" s="59" t="s">
        <v>18516</v>
      </c>
      <c r="I4113" s="59" t="s">
        <v>18516</v>
      </c>
      <c r="J4113" s="59" t="s">
        <v>18516</v>
      </c>
      <c r="K4113" s="59" t="s">
        <v>29707</v>
      </c>
      <c r="L4113" s="59" t="s">
        <v>18516</v>
      </c>
      <c r="M4113" s="59" t="s">
        <v>18516</v>
      </c>
    </row>
    <row r="4114" spans="1:13" s="59" customFormat="1" ht="14.25">
      <c r="A4114" s="59" t="s">
        <v>34974</v>
      </c>
      <c r="B4114" s="59" t="s">
        <v>34975</v>
      </c>
      <c r="C4114" s="59" t="s">
        <v>29493</v>
      </c>
      <c r="D4114" s="59" t="s">
        <v>29494</v>
      </c>
      <c r="E4114" s="59" t="s">
        <v>18516</v>
      </c>
      <c r="F4114" s="59" t="s">
        <v>18516</v>
      </c>
      <c r="G4114" s="59" t="s">
        <v>18516</v>
      </c>
      <c r="H4114" s="59" t="s">
        <v>18516</v>
      </c>
      <c r="I4114" s="59" t="s">
        <v>18516</v>
      </c>
      <c r="J4114" s="59" t="s">
        <v>18516</v>
      </c>
      <c r="K4114" s="59" t="s">
        <v>29707</v>
      </c>
      <c r="L4114" s="59" t="s">
        <v>18516</v>
      </c>
      <c r="M4114" s="59" t="s">
        <v>18516</v>
      </c>
    </row>
    <row r="4115" spans="1:13" s="59" customFormat="1" ht="14.25">
      <c r="A4115" s="59" t="s">
        <v>34976</v>
      </c>
      <c r="B4115" s="59" t="s">
        <v>34977</v>
      </c>
      <c r="C4115" s="59" t="s">
        <v>29493</v>
      </c>
      <c r="D4115" s="59" t="s">
        <v>29494</v>
      </c>
      <c r="E4115" s="59" t="s">
        <v>18516</v>
      </c>
      <c r="F4115" s="59" t="s">
        <v>18516</v>
      </c>
      <c r="G4115" s="59" t="s">
        <v>18516</v>
      </c>
      <c r="H4115" s="59" t="s">
        <v>18516</v>
      </c>
      <c r="I4115" s="59" t="s">
        <v>18516</v>
      </c>
      <c r="J4115" s="59" t="s">
        <v>18516</v>
      </c>
      <c r="K4115" s="59" t="s">
        <v>29707</v>
      </c>
      <c r="L4115" s="59" t="s">
        <v>18516</v>
      </c>
      <c r="M4115" s="59" t="s">
        <v>18516</v>
      </c>
    </row>
    <row r="4116" spans="1:13" s="59" customFormat="1" ht="14.25">
      <c r="A4116" s="59" t="s">
        <v>34978</v>
      </c>
      <c r="B4116" s="59" t="s">
        <v>34979</v>
      </c>
      <c r="C4116" s="59" t="s">
        <v>29493</v>
      </c>
      <c r="D4116" s="59" t="s">
        <v>29494</v>
      </c>
      <c r="E4116" s="59" t="s">
        <v>18516</v>
      </c>
      <c r="F4116" s="59" t="s">
        <v>18516</v>
      </c>
      <c r="G4116" s="59" t="s">
        <v>18516</v>
      </c>
      <c r="H4116" s="59" t="s">
        <v>18516</v>
      </c>
      <c r="I4116" s="59" t="s">
        <v>18516</v>
      </c>
      <c r="J4116" s="59" t="s">
        <v>18516</v>
      </c>
      <c r="K4116" s="59" t="s">
        <v>29707</v>
      </c>
      <c r="L4116" s="59" t="s">
        <v>18516</v>
      </c>
      <c r="M4116" s="59" t="s">
        <v>18516</v>
      </c>
    </row>
    <row r="4117" spans="1:13" s="59" customFormat="1" ht="14.25">
      <c r="A4117" s="59" t="s">
        <v>34980</v>
      </c>
      <c r="B4117" s="59" t="s">
        <v>34981</v>
      </c>
      <c r="C4117" s="59" t="s">
        <v>29493</v>
      </c>
      <c r="D4117" s="59" t="s">
        <v>29494</v>
      </c>
      <c r="E4117" s="59" t="s">
        <v>18516</v>
      </c>
      <c r="F4117" s="59" t="s">
        <v>18516</v>
      </c>
      <c r="G4117" s="59" t="s">
        <v>18516</v>
      </c>
      <c r="H4117" s="59" t="s">
        <v>18516</v>
      </c>
      <c r="I4117" s="59" t="s">
        <v>18516</v>
      </c>
      <c r="J4117" s="59" t="s">
        <v>18516</v>
      </c>
      <c r="K4117" s="59" t="s">
        <v>29707</v>
      </c>
      <c r="L4117" s="59" t="s">
        <v>18516</v>
      </c>
      <c r="M4117" s="59" t="s">
        <v>18516</v>
      </c>
    </row>
    <row r="4118" spans="1:13" s="59" customFormat="1" ht="14.25">
      <c r="A4118" s="59" t="s">
        <v>34982</v>
      </c>
      <c r="B4118" s="59" t="s">
        <v>34983</v>
      </c>
      <c r="C4118" s="59" t="s">
        <v>29493</v>
      </c>
      <c r="D4118" s="59" t="s">
        <v>29494</v>
      </c>
      <c r="E4118" s="59" t="s">
        <v>18516</v>
      </c>
      <c r="F4118" s="59" t="s">
        <v>18516</v>
      </c>
      <c r="G4118" s="59" t="s">
        <v>18516</v>
      </c>
      <c r="H4118" s="59" t="s">
        <v>18516</v>
      </c>
      <c r="I4118" s="59" t="s">
        <v>18516</v>
      </c>
      <c r="J4118" s="59" t="s">
        <v>18516</v>
      </c>
      <c r="K4118" s="59" t="s">
        <v>29707</v>
      </c>
      <c r="L4118" s="59" t="s">
        <v>18516</v>
      </c>
      <c r="M4118" s="59" t="s">
        <v>18516</v>
      </c>
    </row>
    <row r="4119" spans="1:13" s="59" customFormat="1" ht="14.25">
      <c r="A4119" s="59" t="s">
        <v>34984</v>
      </c>
      <c r="B4119" s="59" t="s">
        <v>34985</v>
      </c>
      <c r="C4119" s="59" t="s">
        <v>29493</v>
      </c>
      <c r="D4119" s="59" t="s">
        <v>29494</v>
      </c>
      <c r="E4119" s="59" t="s">
        <v>18516</v>
      </c>
      <c r="F4119" s="59" t="s">
        <v>18516</v>
      </c>
      <c r="G4119" s="59" t="s">
        <v>18516</v>
      </c>
      <c r="H4119" s="59" t="s">
        <v>18516</v>
      </c>
      <c r="I4119" s="59" t="s">
        <v>18516</v>
      </c>
      <c r="J4119" s="59" t="s">
        <v>18516</v>
      </c>
      <c r="K4119" s="59" t="s">
        <v>29707</v>
      </c>
      <c r="L4119" s="59" t="s">
        <v>18516</v>
      </c>
      <c r="M4119" s="59" t="s">
        <v>18516</v>
      </c>
    </row>
    <row r="4120" spans="1:13" s="59" customFormat="1" ht="14.25">
      <c r="A4120" s="59" t="s">
        <v>34986</v>
      </c>
      <c r="B4120" s="59" t="s">
        <v>34987</v>
      </c>
      <c r="C4120" s="59" t="s">
        <v>29493</v>
      </c>
      <c r="D4120" s="59" t="s">
        <v>29494</v>
      </c>
      <c r="E4120" s="59" t="s">
        <v>18516</v>
      </c>
      <c r="F4120" s="59" t="s">
        <v>18516</v>
      </c>
      <c r="G4120" s="59" t="s">
        <v>18516</v>
      </c>
      <c r="H4120" s="59" t="s">
        <v>18516</v>
      </c>
      <c r="I4120" s="59" t="s">
        <v>18516</v>
      </c>
      <c r="J4120" s="59" t="s">
        <v>18516</v>
      </c>
      <c r="K4120" s="59" t="s">
        <v>29707</v>
      </c>
      <c r="L4120" s="59" t="s">
        <v>18516</v>
      </c>
      <c r="M4120" s="59" t="s">
        <v>18516</v>
      </c>
    </row>
    <row r="4121" spans="1:13" s="59" customFormat="1" ht="14.25">
      <c r="A4121" s="59" t="s">
        <v>34988</v>
      </c>
      <c r="B4121" s="59" t="s">
        <v>34989</v>
      </c>
      <c r="C4121" s="59" t="s">
        <v>29408</v>
      </c>
      <c r="D4121" s="59" t="s">
        <v>29409</v>
      </c>
      <c r="E4121" s="59" t="s">
        <v>18516</v>
      </c>
      <c r="F4121" s="59" t="s">
        <v>18516</v>
      </c>
      <c r="G4121" s="59" t="s">
        <v>18516</v>
      </c>
      <c r="H4121" s="59" t="s">
        <v>18516</v>
      </c>
      <c r="I4121" s="59" t="s">
        <v>18516</v>
      </c>
      <c r="J4121" s="59" t="s">
        <v>18516</v>
      </c>
      <c r="K4121" s="59" t="s">
        <v>29707</v>
      </c>
      <c r="L4121" s="59" t="s">
        <v>18516</v>
      </c>
      <c r="M4121" s="59" t="s">
        <v>18516</v>
      </c>
    </row>
    <row r="4122" spans="1:13" s="59" customFormat="1" ht="14.25">
      <c r="A4122" s="59" t="s">
        <v>34990</v>
      </c>
      <c r="B4122" s="59" t="s">
        <v>33758</v>
      </c>
      <c r="C4122" s="59" t="s">
        <v>33623</v>
      </c>
      <c r="D4122" s="59" t="s">
        <v>33624</v>
      </c>
      <c r="E4122" s="59" t="s">
        <v>18516</v>
      </c>
      <c r="F4122" s="59" t="s">
        <v>18516</v>
      </c>
      <c r="G4122" s="59" t="s">
        <v>18516</v>
      </c>
      <c r="H4122" s="59" t="s">
        <v>18516</v>
      </c>
      <c r="I4122" s="59" t="s">
        <v>18516</v>
      </c>
      <c r="J4122" s="59" t="s">
        <v>18516</v>
      </c>
      <c r="K4122" s="59" t="s">
        <v>29707</v>
      </c>
      <c r="L4122" s="59" t="s">
        <v>18516</v>
      </c>
      <c r="M4122" s="59" t="s">
        <v>18516</v>
      </c>
    </row>
    <row r="4123" spans="1:13" s="59" customFormat="1" ht="14.25">
      <c r="A4123" s="59" t="s">
        <v>34991</v>
      </c>
      <c r="B4123" s="59" t="s">
        <v>33758</v>
      </c>
      <c r="C4123" s="59" t="s">
        <v>33623</v>
      </c>
      <c r="D4123" s="59" t="s">
        <v>33624</v>
      </c>
      <c r="E4123" s="59" t="s">
        <v>18516</v>
      </c>
      <c r="F4123" s="59" t="s">
        <v>18516</v>
      </c>
      <c r="G4123" s="59" t="s">
        <v>18516</v>
      </c>
      <c r="H4123" s="59" t="s">
        <v>18516</v>
      </c>
      <c r="I4123" s="59" t="s">
        <v>18516</v>
      </c>
      <c r="J4123" s="59" t="s">
        <v>18516</v>
      </c>
      <c r="K4123" s="59" t="s">
        <v>29707</v>
      </c>
      <c r="L4123" s="59" t="s">
        <v>18516</v>
      </c>
      <c r="M4123" s="59" t="s">
        <v>18516</v>
      </c>
    </row>
    <row r="4124" spans="1:13" s="59" customFormat="1" ht="14.25">
      <c r="A4124" s="59" t="s">
        <v>34992</v>
      </c>
      <c r="B4124" s="59" t="s">
        <v>34993</v>
      </c>
      <c r="C4124" s="59" t="s">
        <v>29408</v>
      </c>
      <c r="D4124" s="59" t="s">
        <v>29409</v>
      </c>
      <c r="E4124" s="164">
        <v>260</v>
      </c>
      <c r="F4124" s="164">
        <v>260</v>
      </c>
      <c r="G4124" s="59" t="s">
        <v>18516</v>
      </c>
      <c r="H4124" s="59" t="s">
        <v>18516</v>
      </c>
      <c r="I4124" s="164">
        <v>137.31</v>
      </c>
      <c r="J4124" s="164">
        <v>397.31</v>
      </c>
      <c r="K4124" s="59">
        <v>1</v>
      </c>
      <c r="L4124" s="59" t="s">
        <v>18516</v>
      </c>
      <c r="M4124" s="59" t="s">
        <v>18516</v>
      </c>
    </row>
    <row r="4125" spans="1:13" s="59" customFormat="1" ht="14.25">
      <c r="A4125" s="59" t="s">
        <v>34994</v>
      </c>
      <c r="B4125" s="59" t="s">
        <v>34995</v>
      </c>
      <c r="C4125" s="59" t="s">
        <v>29408</v>
      </c>
      <c r="D4125" s="59" t="s">
        <v>29409</v>
      </c>
      <c r="E4125" s="164">
        <v>480</v>
      </c>
      <c r="F4125" s="164">
        <v>480</v>
      </c>
      <c r="G4125" s="59" t="s">
        <v>18516</v>
      </c>
      <c r="H4125" s="59" t="s">
        <v>18516</v>
      </c>
      <c r="I4125" s="164">
        <v>230.85</v>
      </c>
      <c r="J4125" s="164">
        <v>710.85</v>
      </c>
      <c r="K4125" s="59">
        <v>0</v>
      </c>
      <c r="L4125" s="59" t="s">
        <v>18516</v>
      </c>
      <c r="M4125" s="59" t="s">
        <v>18516</v>
      </c>
    </row>
    <row r="4126" spans="1:13" s="59" customFormat="1" ht="14.25">
      <c r="A4126" s="59" t="s">
        <v>34996</v>
      </c>
      <c r="B4126" s="59" t="s">
        <v>33758</v>
      </c>
      <c r="C4126" s="59" t="s">
        <v>33623</v>
      </c>
      <c r="D4126" s="59" t="s">
        <v>33624</v>
      </c>
      <c r="E4126" s="59" t="s">
        <v>18516</v>
      </c>
      <c r="F4126" s="59" t="s">
        <v>18516</v>
      </c>
      <c r="G4126" s="59" t="s">
        <v>18516</v>
      </c>
      <c r="H4126" s="59" t="s">
        <v>18516</v>
      </c>
      <c r="I4126" s="59" t="s">
        <v>18516</v>
      </c>
      <c r="J4126" s="59" t="s">
        <v>18516</v>
      </c>
      <c r="K4126" s="59" t="s">
        <v>29707</v>
      </c>
      <c r="L4126" s="59" t="s">
        <v>18516</v>
      </c>
      <c r="M4126" s="59" t="s">
        <v>18516</v>
      </c>
    </row>
    <row r="4127" spans="1:13" s="59" customFormat="1" ht="14.25">
      <c r="A4127" s="59" t="s">
        <v>34997</v>
      </c>
      <c r="B4127" s="59" t="s">
        <v>34998</v>
      </c>
      <c r="C4127" s="59" t="s">
        <v>33623</v>
      </c>
      <c r="D4127" s="59" t="s">
        <v>33624</v>
      </c>
      <c r="E4127" s="164">
        <v>183</v>
      </c>
      <c r="F4127" s="164">
        <v>183</v>
      </c>
      <c r="G4127" s="59" t="s">
        <v>18516</v>
      </c>
      <c r="H4127" s="59" t="s">
        <v>18516</v>
      </c>
      <c r="I4127" s="164">
        <v>46.77</v>
      </c>
      <c r="J4127" s="164">
        <v>229.77</v>
      </c>
      <c r="K4127" s="59">
        <v>42</v>
      </c>
      <c r="L4127" s="59" t="s">
        <v>29439</v>
      </c>
      <c r="M4127" s="59" t="s">
        <v>29711</v>
      </c>
    </row>
    <row r="4128" spans="1:13" s="59" customFormat="1" ht="14.25">
      <c r="A4128" s="59" t="s">
        <v>34999</v>
      </c>
      <c r="B4128" s="59" t="s">
        <v>35000</v>
      </c>
      <c r="C4128" s="59" t="s">
        <v>29408</v>
      </c>
      <c r="D4128" s="59" t="s">
        <v>29409</v>
      </c>
      <c r="E4128" s="59" t="s">
        <v>18516</v>
      </c>
      <c r="F4128" s="59" t="s">
        <v>18516</v>
      </c>
      <c r="G4128" s="59" t="s">
        <v>18516</v>
      </c>
      <c r="H4128" s="59" t="s">
        <v>18516</v>
      </c>
      <c r="I4128" s="59" t="s">
        <v>18516</v>
      </c>
      <c r="J4128" s="59" t="s">
        <v>18516</v>
      </c>
      <c r="K4128" s="59" t="s">
        <v>29707</v>
      </c>
      <c r="L4128" s="59" t="s">
        <v>18516</v>
      </c>
      <c r="M4128" s="59" t="s">
        <v>18516</v>
      </c>
    </row>
    <row r="4129" spans="1:13" s="59" customFormat="1" ht="14.25">
      <c r="A4129" s="59" t="s">
        <v>35001</v>
      </c>
      <c r="B4129" s="59" t="s">
        <v>35002</v>
      </c>
      <c r="C4129" s="59" t="s">
        <v>29408</v>
      </c>
      <c r="D4129" s="59" t="s">
        <v>29409</v>
      </c>
      <c r="E4129" s="59" t="s">
        <v>18516</v>
      </c>
      <c r="F4129" s="59" t="s">
        <v>18516</v>
      </c>
      <c r="G4129" s="59" t="s">
        <v>18516</v>
      </c>
      <c r="H4129" s="59" t="s">
        <v>18516</v>
      </c>
      <c r="I4129" s="59" t="s">
        <v>18516</v>
      </c>
      <c r="J4129" s="59" t="s">
        <v>18516</v>
      </c>
      <c r="K4129" s="59" t="s">
        <v>29707</v>
      </c>
      <c r="L4129" s="59" t="s">
        <v>18516</v>
      </c>
      <c r="M4129" s="59" t="s">
        <v>18516</v>
      </c>
    </row>
    <row r="4130" spans="1:13" s="59" customFormat="1" ht="14.25">
      <c r="A4130" s="59" t="s">
        <v>35003</v>
      </c>
      <c r="B4130" s="59" t="s">
        <v>35004</v>
      </c>
      <c r="C4130" s="59" t="s">
        <v>29493</v>
      </c>
      <c r="D4130" s="59" t="s">
        <v>29494</v>
      </c>
      <c r="E4130" s="59" t="s">
        <v>18516</v>
      </c>
      <c r="F4130" s="59" t="s">
        <v>18516</v>
      </c>
      <c r="G4130" s="59" t="s">
        <v>18516</v>
      </c>
      <c r="H4130" s="59" t="s">
        <v>18516</v>
      </c>
      <c r="I4130" s="59" t="s">
        <v>18516</v>
      </c>
      <c r="J4130" s="59" t="s">
        <v>18516</v>
      </c>
      <c r="K4130" s="59" t="s">
        <v>29707</v>
      </c>
      <c r="L4130" s="59" t="s">
        <v>18516</v>
      </c>
      <c r="M4130" s="59" t="s">
        <v>18516</v>
      </c>
    </row>
    <row r="4131" spans="1:13" s="59" customFormat="1" ht="14.25">
      <c r="A4131" s="59" t="s">
        <v>35005</v>
      </c>
      <c r="B4131" s="59" t="s">
        <v>35006</v>
      </c>
      <c r="C4131" s="59" t="s">
        <v>29493</v>
      </c>
      <c r="D4131" s="59" t="s">
        <v>29494</v>
      </c>
      <c r="E4131" s="59" t="s">
        <v>18516</v>
      </c>
      <c r="F4131" s="59" t="s">
        <v>18516</v>
      </c>
      <c r="G4131" s="59" t="s">
        <v>18516</v>
      </c>
      <c r="H4131" s="59" t="s">
        <v>18516</v>
      </c>
      <c r="I4131" s="59" t="s">
        <v>18516</v>
      </c>
      <c r="J4131" s="59" t="s">
        <v>18516</v>
      </c>
      <c r="K4131" s="59" t="s">
        <v>29707</v>
      </c>
      <c r="L4131" s="59" t="s">
        <v>18516</v>
      </c>
      <c r="M4131" s="59" t="s">
        <v>18516</v>
      </c>
    </row>
    <row r="4132" spans="1:13" s="59" customFormat="1" ht="14.25">
      <c r="A4132" s="59" t="s">
        <v>35007</v>
      </c>
      <c r="B4132" s="59" t="s">
        <v>35008</v>
      </c>
      <c r="C4132" s="59" t="s">
        <v>29493</v>
      </c>
      <c r="D4132" s="59" t="s">
        <v>29494</v>
      </c>
      <c r="E4132" s="59" t="s">
        <v>18516</v>
      </c>
      <c r="F4132" s="59" t="s">
        <v>18516</v>
      </c>
      <c r="G4132" s="59" t="s">
        <v>18516</v>
      </c>
      <c r="H4132" s="59" t="s">
        <v>18516</v>
      </c>
      <c r="I4132" s="59" t="s">
        <v>18516</v>
      </c>
      <c r="J4132" s="59" t="s">
        <v>18516</v>
      </c>
      <c r="K4132" s="59" t="s">
        <v>29707</v>
      </c>
      <c r="L4132" s="59" t="s">
        <v>18516</v>
      </c>
      <c r="M4132" s="59" t="s">
        <v>18516</v>
      </c>
    </row>
    <row r="4133" spans="1:13" s="59" customFormat="1" ht="14.25">
      <c r="A4133" s="59" t="s">
        <v>35009</v>
      </c>
      <c r="B4133" s="59" t="s">
        <v>35010</v>
      </c>
      <c r="C4133" s="59" t="s">
        <v>29493</v>
      </c>
      <c r="D4133" s="59" t="s">
        <v>29494</v>
      </c>
      <c r="E4133" s="59" t="s">
        <v>18516</v>
      </c>
      <c r="F4133" s="59" t="s">
        <v>18516</v>
      </c>
      <c r="G4133" s="59" t="s">
        <v>18516</v>
      </c>
      <c r="H4133" s="59" t="s">
        <v>18516</v>
      </c>
      <c r="I4133" s="59" t="s">
        <v>18516</v>
      </c>
      <c r="J4133" s="59" t="s">
        <v>18516</v>
      </c>
      <c r="K4133" s="59" t="s">
        <v>29707</v>
      </c>
      <c r="L4133" s="59" t="s">
        <v>18516</v>
      </c>
      <c r="M4133" s="59" t="s">
        <v>18516</v>
      </c>
    </row>
    <row r="4134" spans="1:13" s="59" customFormat="1" ht="14.25">
      <c r="A4134" s="59" t="s">
        <v>35011</v>
      </c>
      <c r="B4134" s="59" t="s">
        <v>35012</v>
      </c>
      <c r="C4134" s="59" t="s">
        <v>29493</v>
      </c>
      <c r="D4134" s="59" t="s">
        <v>29494</v>
      </c>
      <c r="E4134" s="164">
        <v>540</v>
      </c>
      <c r="F4134" s="164">
        <v>539</v>
      </c>
      <c r="G4134" s="165">
        <v>0.99</v>
      </c>
      <c r="H4134" s="59" t="s">
        <v>18516</v>
      </c>
      <c r="I4134" s="164">
        <v>125.76</v>
      </c>
      <c r="J4134" s="164">
        <v>664.76</v>
      </c>
      <c r="K4134" s="59">
        <v>0</v>
      </c>
      <c r="L4134" s="59" t="s">
        <v>18516</v>
      </c>
      <c r="M4134" s="59" t="s">
        <v>18516</v>
      </c>
    </row>
    <row r="4135" spans="1:13" s="59" customFormat="1" ht="14.25">
      <c r="A4135" s="59" t="s">
        <v>35013</v>
      </c>
      <c r="B4135" s="59" t="s">
        <v>35014</v>
      </c>
      <c r="C4135" s="59" t="s">
        <v>29493</v>
      </c>
      <c r="D4135" s="59" t="s">
        <v>29494</v>
      </c>
      <c r="E4135" s="164">
        <v>540</v>
      </c>
      <c r="F4135" s="164">
        <v>539</v>
      </c>
      <c r="G4135" s="165">
        <v>0.99</v>
      </c>
      <c r="H4135" s="59" t="s">
        <v>18516</v>
      </c>
      <c r="I4135" s="164">
        <v>125.76</v>
      </c>
      <c r="J4135" s="164">
        <v>664.76</v>
      </c>
      <c r="K4135" s="59">
        <v>0</v>
      </c>
      <c r="L4135" s="59" t="s">
        <v>18516</v>
      </c>
      <c r="M4135" s="59" t="s">
        <v>18516</v>
      </c>
    </row>
    <row r="4136" spans="1:13" s="59" customFormat="1" ht="14.25">
      <c r="A4136" s="59" t="s">
        <v>35015</v>
      </c>
      <c r="B4136" s="59" t="s">
        <v>35016</v>
      </c>
      <c r="C4136" s="59" t="s">
        <v>29493</v>
      </c>
      <c r="D4136" s="59" t="s">
        <v>29494</v>
      </c>
      <c r="E4136" s="164">
        <v>535</v>
      </c>
      <c r="F4136" s="164">
        <v>510</v>
      </c>
      <c r="G4136" s="165">
        <v>0.95</v>
      </c>
      <c r="H4136" s="59" t="s">
        <v>18516</v>
      </c>
      <c r="I4136" s="164">
        <v>118.32</v>
      </c>
      <c r="J4136" s="164">
        <v>628.32</v>
      </c>
      <c r="K4136" s="59">
        <v>0</v>
      </c>
      <c r="L4136" s="59" t="s">
        <v>18516</v>
      </c>
      <c r="M4136" s="59" t="s">
        <v>18516</v>
      </c>
    </row>
    <row r="4137" spans="1:13" s="59" customFormat="1" ht="14.25">
      <c r="A4137" s="59" t="s">
        <v>35017</v>
      </c>
      <c r="B4137" s="59" t="s">
        <v>35018</v>
      </c>
      <c r="C4137" s="59" t="s">
        <v>29493</v>
      </c>
      <c r="D4137" s="59" t="s">
        <v>29494</v>
      </c>
      <c r="E4137" s="164">
        <v>510</v>
      </c>
      <c r="F4137" s="164">
        <v>510</v>
      </c>
      <c r="G4137" s="59" t="s">
        <v>18516</v>
      </c>
      <c r="H4137" s="59" t="s">
        <v>18516</v>
      </c>
      <c r="I4137" s="164">
        <v>118.32</v>
      </c>
      <c r="J4137" s="164">
        <v>628.32</v>
      </c>
      <c r="K4137" s="59">
        <v>0</v>
      </c>
      <c r="L4137" s="59" t="s">
        <v>18516</v>
      </c>
      <c r="M4137" s="59" t="s">
        <v>18516</v>
      </c>
    </row>
    <row r="4138" spans="1:13" s="59" customFormat="1" ht="14.25">
      <c r="A4138" s="59" t="s">
        <v>35019</v>
      </c>
      <c r="B4138" s="59" t="s">
        <v>35020</v>
      </c>
      <c r="C4138" s="59" t="s">
        <v>29893</v>
      </c>
      <c r="D4138" s="59" t="s">
        <v>29894</v>
      </c>
      <c r="E4138" s="59" t="s">
        <v>18516</v>
      </c>
      <c r="F4138" s="59" t="s">
        <v>18516</v>
      </c>
      <c r="G4138" s="59" t="s">
        <v>18516</v>
      </c>
      <c r="H4138" s="59" t="s">
        <v>18516</v>
      </c>
      <c r="I4138" s="59" t="s">
        <v>18516</v>
      </c>
      <c r="J4138" s="59" t="s">
        <v>18516</v>
      </c>
      <c r="K4138" s="59" t="s">
        <v>29707</v>
      </c>
      <c r="L4138" s="59" t="s">
        <v>18516</v>
      </c>
      <c r="M4138" s="59" t="s">
        <v>18516</v>
      </c>
    </row>
    <row r="4139" spans="1:13" s="59" customFormat="1" ht="14.25">
      <c r="A4139" s="59" t="s">
        <v>35021</v>
      </c>
      <c r="B4139" s="59" t="s">
        <v>33622</v>
      </c>
      <c r="C4139" s="59" t="s">
        <v>33623</v>
      </c>
      <c r="D4139" s="59" t="s">
        <v>33624</v>
      </c>
      <c r="E4139" s="59" t="s">
        <v>18516</v>
      </c>
      <c r="F4139" s="59" t="s">
        <v>18516</v>
      </c>
      <c r="G4139" s="59" t="s">
        <v>18516</v>
      </c>
      <c r="H4139" s="59" t="s">
        <v>18516</v>
      </c>
      <c r="I4139" s="59" t="s">
        <v>18516</v>
      </c>
      <c r="J4139" s="59" t="s">
        <v>18516</v>
      </c>
      <c r="K4139" s="59" t="s">
        <v>29707</v>
      </c>
      <c r="L4139" s="59" t="s">
        <v>18516</v>
      </c>
      <c r="M4139" s="59" t="s">
        <v>18516</v>
      </c>
    </row>
    <row r="4140" spans="1:13" s="59" customFormat="1" ht="14.25">
      <c r="A4140" s="59" t="s">
        <v>35022</v>
      </c>
      <c r="B4140" s="59" t="s">
        <v>33622</v>
      </c>
      <c r="C4140" s="59" t="s">
        <v>33623</v>
      </c>
      <c r="D4140" s="59" t="s">
        <v>33624</v>
      </c>
      <c r="E4140" s="59" t="s">
        <v>18516</v>
      </c>
      <c r="F4140" s="59" t="s">
        <v>18516</v>
      </c>
      <c r="G4140" s="59" t="s">
        <v>18516</v>
      </c>
      <c r="H4140" s="59" t="s">
        <v>18516</v>
      </c>
      <c r="I4140" s="59" t="s">
        <v>18516</v>
      </c>
      <c r="J4140" s="59" t="s">
        <v>18516</v>
      </c>
      <c r="K4140" s="59" t="s">
        <v>29707</v>
      </c>
      <c r="L4140" s="59" t="s">
        <v>18516</v>
      </c>
      <c r="M4140" s="59" t="s">
        <v>18516</v>
      </c>
    </row>
    <row r="4141" spans="1:13" s="59" customFormat="1" ht="14.25">
      <c r="A4141" s="59" t="s">
        <v>35023</v>
      </c>
      <c r="B4141" s="59" t="s">
        <v>33622</v>
      </c>
      <c r="C4141" s="59" t="s">
        <v>33623</v>
      </c>
      <c r="D4141" s="59" t="s">
        <v>33624</v>
      </c>
      <c r="E4141" s="59" t="s">
        <v>18516</v>
      </c>
      <c r="F4141" s="59" t="s">
        <v>18516</v>
      </c>
      <c r="G4141" s="59" t="s">
        <v>18516</v>
      </c>
      <c r="H4141" s="59" t="s">
        <v>18516</v>
      </c>
      <c r="I4141" s="59" t="s">
        <v>18516</v>
      </c>
      <c r="J4141" s="59" t="s">
        <v>18516</v>
      </c>
      <c r="K4141" s="59" t="s">
        <v>29707</v>
      </c>
      <c r="L4141" s="59" t="s">
        <v>18516</v>
      </c>
      <c r="M4141" s="59" t="s">
        <v>18516</v>
      </c>
    </row>
    <row r="4142" spans="1:13" s="59" customFormat="1" ht="14.25">
      <c r="A4142" s="59" t="s">
        <v>35024</v>
      </c>
      <c r="B4142" s="59" t="s">
        <v>33622</v>
      </c>
      <c r="C4142" s="59" t="s">
        <v>33623</v>
      </c>
      <c r="D4142" s="59" t="s">
        <v>33624</v>
      </c>
      <c r="E4142" s="59" t="s">
        <v>18516</v>
      </c>
      <c r="F4142" s="59" t="s">
        <v>18516</v>
      </c>
      <c r="G4142" s="59" t="s">
        <v>18516</v>
      </c>
      <c r="H4142" s="59" t="s">
        <v>18516</v>
      </c>
      <c r="I4142" s="59" t="s">
        <v>18516</v>
      </c>
      <c r="J4142" s="59" t="s">
        <v>18516</v>
      </c>
      <c r="K4142" s="59" t="s">
        <v>29707</v>
      </c>
      <c r="L4142" s="59" t="s">
        <v>18516</v>
      </c>
      <c r="M4142" s="59" t="s">
        <v>18516</v>
      </c>
    </row>
    <row r="4143" spans="1:13" s="59" customFormat="1" ht="14.25">
      <c r="A4143" s="59" t="s">
        <v>35025</v>
      </c>
      <c r="B4143" s="59" t="s">
        <v>35026</v>
      </c>
      <c r="C4143" s="59" t="s">
        <v>33623</v>
      </c>
      <c r="D4143" s="59" t="s">
        <v>33624</v>
      </c>
      <c r="E4143" s="59" t="s">
        <v>18516</v>
      </c>
      <c r="F4143" s="59" t="s">
        <v>18516</v>
      </c>
      <c r="G4143" s="59" t="s">
        <v>18516</v>
      </c>
      <c r="H4143" s="59" t="s">
        <v>18516</v>
      </c>
      <c r="I4143" s="59" t="s">
        <v>18516</v>
      </c>
      <c r="J4143" s="59" t="s">
        <v>18516</v>
      </c>
      <c r="K4143" s="59" t="s">
        <v>29707</v>
      </c>
      <c r="L4143" s="59" t="s">
        <v>18516</v>
      </c>
      <c r="M4143" s="59" t="s">
        <v>18516</v>
      </c>
    </row>
    <row r="4144" spans="1:13" s="59" customFormat="1" ht="14.25">
      <c r="A4144" s="59" t="s">
        <v>35027</v>
      </c>
      <c r="B4144" s="59" t="s">
        <v>35028</v>
      </c>
      <c r="C4144" s="59" t="s">
        <v>33623</v>
      </c>
      <c r="D4144" s="59" t="s">
        <v>33624</v>
      </c>
      <c r="E4144" s="59" t="s">
        <v>18516</v>
      </c>
      <c r="F4144" s="59" t="s">
        <v>18516</v>
      </c>
      <c r="G4144" s="59" t="s">
        <v>18516</v>
      </c>
      <c r="H4144" s="59" t="s">
        <v>18516</v>
      </c>
      <c r="I4144" s="59" t="s">
        <v>18516</v>
      </c>
      <c r="J4144" s="59" t="s">
        <v>18516</v>
      </c>
      <c r="K4144" s="59" t="s">
        <v>29707</v>
      </c>
      <c r="L4144" s="59" t="s">
        <v>18516</v>
      </c>
      <c r="M4144" s="59" t="s">
        <v>18516</v>
      </c>
    </row>
    <row r="4145" spans="1:13" s="59" customFormat="1" ht="14.25">
      <c r="A4145" s="59" t="s">
        <v>16623</v>
      </c>
      <c r="B4145" s="59" t="s">
        <v>35029</v>
      </c>
      <c r="C4145" s="59" t="s">
        <v>33623</v>
      </c>
      <c r="D4145" s="59" t="s">
        <v>33624</v>
      </c>
      <c r="E4145" s="59" t="s">
        <v>18516</v>
      </c>
      <c r="F4145" s="59" t="s">
        <v>18516</v>
      </c>
      <c r="G4145" s="59" t="s">
        <v>18516</v>
      </c>
      <c r="H4145" s="59" t="s">
        <v>18516</v>
      </c>
      <c r="I4145" s="59" t="s">
        <v>18516</v>
      </c>
      <c r="J4145" s="59" t="s">
        <v>18516</v>
      </c>
      <c r="K4145" s="59" t="s">
        <v>29707</v>
      </c>
      <c r="L4145" s="59" t="s">
        <v>18516</v>
      </c>
      <c r="M4145" s="59" t="s">
        <v>18516</v>
      </c>
    </row>
    <row r="4146" spans="1:13" s="59" customFormat="1" ht="14.25">
      <c r="A4146" s="59" t="s">
        <v>35030</v>
      </c>
      <c r="B4146" s="59" t="s">
        <v>35031</v>
      </c>
      <c r="C4146" s="59" t="s">
        <v>33623</v>
      </c>
      <c r="D4146" s="59" t="s">
        <v>33624</v>
      </c>
      <c r="E4146" s="59" t="s">
        <v>18516</v>
      </c>
      <c r="F4146" s="59" t="s">
        <v>18516</v>
      </c>
      <c r="G4146" s="59" t="s">
        <v>18516</v>
      </c>
      <c r="H4146" s="59" t="s">
        <v>18516</v>
      </c>
      <c r="I4146" s="59" t="s">
        <v>18516</v>
      </c>
      <c r="J4146" s="59" t="s">
        <v>18516</v>
      </c>
      <c r="K4146" s="59" t="s">
        <v>29707</v>
      </c>
      <c r="L4146" s="59" t="s">
        <v>18516</v>
      </c>
      <c r="M4146" s="59" t="s">
        <v>18516</v>
      </c>
    </row>
    <row r="4147" spans="1:13" s="59" customFormat="1" ht="14.25">
      <c r="A4147" s="59" t="s">
        <v>35032</v>
      </c>
      <c r="B4147" s="59" t="s">
        <v>35033</v>
      </c>
      <c r="C4147" s="59" t="s">
        <v>29493</v>
      </c>
      <c r="D4147" s="59" t="s">
        <v>29494</v>
      </c>
      <c r="E4147" s="59" t="s">
        <v>18516</v>
      </c>
      <c r="F4147" s="59" t="s">
        <v>18516</v>
      </c>
      <c r="G4147" s="59" t="s">
        <v>18516</v>
      </c>
      <c r="H4147" s="59" t="s">
        <v>18516</v>
      </c>
      <c r="I4147" s="59" t="s">
        <v>18516</v>
      </c>
      <c r="J4147" s="59" t="s">
        <v>18516</v>
      </c>
      <c r="K4147" s="59" t="s">
        <v>29707</v>
      </c>
      <c r="L4147" s="59" t="s">
        <v>18516</v>
      </c>
      <c r="M4147" s="59" t="s">
        <v>18516</v>
      </c>
    </row>
    <row r="4148" spans="1:13" s="59" customFormat="1" ht="14.25">
      <c r="A4148" s="59" t="s">
        <v>35034</v>
      </c>
      <c r="B4148" s="59" t="s">
        <v>35035</v>
      </c>
      <c r="C4148" s="59" t="s">
        <v>29493</v>
      </c>
      <c r="D4148" s="59" t="s">
        <v>29494</v>
      </c>
      <c r="E4148" s="59" t="s">
        <v>18516</v>
      </c>
      <c r="F4148" s="59" t="s">
        <v>18516</v>
      </c>
      <c r="G4148" s="59" t="s">
        <v>18516</v>
      </c>
      <c r="H4148" s="59" t="s">
        <v>18516</v>
      </c>
      <c r="I4148" s="59" t="s">
        <v>18516</v>
      </c>
      <c r="J4148" s="59" t="s">
        <v>18516</v>
      </c>
      <c r="K4148" s="59" t="s">
        <v>29707</v>
      </c>
      <c r="L4148" s="59" t="s">
        <v>18516</v>
      </c>
      <c r="M4148" s="59" t="s">
        <v>18516</v>
      </c>
    </row>
    <row r="4149" spans="1:13" s="59" customFormat="1" ht="14.25">
      <c r="A4149" s="59" t="s">
        <v>35036</v>
      </c>
      <c r="B4149" s="59" t="s">
        <v>35037</v>
      </c>
      <c r="C4149" s="59" t="s">
        <v>29493</v>
      </c>
      <c r="D4149" s="59" t="s">
        <v>29494</v>
      </c>
      <c r="E4149" s="59" t="s">
        <v>18516</v>
      </c>
      <c r="F4149" s="59" t="s">
        <v>18516</v>
      </c>
      <c r="G4149" s="59" t="s">
        <v>18516</v>
      </c>
      <c r="H4149" s="59" t="s">
        <v>18516</v>
      </c>
      <c r="I4149" s="59" t="s">
        <v>18516</v>
      </c>
      <c r="J4149" s="59" t="s">
        <v>18516</v>
      </c>
      <c r="K4149" s="59" t="s">
        <v>29707</v>
      </c>
      <c r="L4149" s="59" t="s">
        <v>18516</v>
      </c>
      <c r="M4149" s="59" t="s">
        <v>18516</v>
      </c>
    </row>
    <row r="4150" spans="1:13" s="59" customFormat="1" ht="14.25">
      <c r="A4150" s="59" t="s">
        <v>35038</v>
      </c>
      <c r="B4150" s="59" t="s">
        <v>35039</v>
      </c>
      <c r="C4150" s="59" t="s">
        <v>29493</v>
      </c>
      <c r="D4150" s="59" t="s">
        <v>29494</v>
      </c>
      <c r="E4150" s="59" t="s">
        <v>18516</v>
      </c>
      <c r="F4150" s="59" t="s">
        <v>18516</v>
      </c>
      <c r="G4150" s="59" t="s">
        <v>18516</v>
      </c>
      <c r="H4150" s="59" t="s">
        <v>18516</v>
      </c>
      <c r="I4150" s="59" t="s">
        <v>18516</v>
      </c>
      <c r="J4150" s="59" t="s">
        <v>18516</v>
      </c>
      <c r="K4150" s="59" t="s">
        <v>29707</v>
      </c>
      <c r="L4150" s="59" t="s">
        <v>18516</v>
      </c>
      <c r="M4150" s="59" t="s">
        <v>18516</v>
      </c>
    </row>
    <row r="4151" spans="1:13" s="59" customFormat="1" ht="14.25">
      <c r="A4151" s="59" t="s">
        <v>35040</v>
      </c>
      <c r="B4151" s="59" t="s">
        <v>35041</v>
      </c>
      <c r="C4151" s="59" t="s">
        <v>29493</v>
      </c>
      <c r="D4151" s="59" t="s">
        <v>29494</v>
      </c>
      <c r="E4151" s="164">
        <v>740</v>
      </c>
      <c r="F4151" s="164">
        <v>718</v>
      </c>
      <c r="G4151" s="165">
        <v>0.97</v>
      </c>
      <c r="H4151" s="59" t="s">
        <v>18516</v>
      </c>
      <c r="I4151" s="164">
        <v>309.65</v>
      </c>
      <c r="J4151" s="164">
        <v>1027.65</v>
      </c>
      <c r="K4151" s="59">
        <v>0</v>
      </c>
      <c r="L4151" s="59" t="s">
        <v>18516</v>
      </c>
      <c r="M4151" s="59" t="s">
        <v>18516</v>
      </c>
    </row>
    <row r="4152" spans="1:13" s="59" customFormat="1" ht="14.25">
      <c r="A4152" s="59" t="s">
        <v>35042</v>
      </c>
      <c r="B4152" s="59" t="s">
        <v>35043</v>
      </c>
      <c r="C4152" s="59" t="s">
        <v>33623</v>
      </c>
      <c r="D4152" s="59" t="s">
        <v>33624</v>
      </c>
      <c r="E4152" s="59" t="s">
        <v>18516</v>
      </c>
      <c r="F4152" s="59" t="s">
        <v>18516</v>
      </c>
      <c r="G4152" s="59" t="s">
        <v>18516</v>
      </c>
      <c r="H4152" s="59" t="s">
        <v>18516</v>
      </c>
      <c r="I4152" s="59" t="s">
        <v>18516</v>
      </c>
      <c r="J4152" s="59" t="s">
        <v>18516</v>
      </c>
      <c r="K4152" s="59" t="s">
        <v>29707</v>
      </c>
      <c r="L4152" s="59" t="s">
        <v>18516</v>
      </c>
      <c r="M4152" s="59" t="s">
        <v>18516</v>
      </c>
    </row>
    <row r="4153" spans="1:13" s="59" customFormat="1" ht="14.25">
      <c r="A4153" s="59" t="s">
        <v>35044</v>
      </c>
      <c r="B4153" s="59" t="s">
        <v>35045</v>
      </c>
      <c r="C4153" s="59" t="s">
        <v>33623</v>
      </c>
      <c r="D4153" s="59" t="s">
        <v>33624</v>
      </c>
      <c r="E4153" s="59" t="s">
        <v>18516</v>
      </c>
      <c r="F4153" s="59" t="s">
        <v>18516</v>
      </c>
      <c r="G4153" s="59" t="s">
        <v>18516</v>
      </c>
      <c r="H4153" s="59" t="s">
        <v>18516</v>
      </c>
      <c r="I4153" s="59" t="s">
        <v>18516</v>
      </c>
      <c r="J4153" s="59" t="s">
        <v>18516</v>
      </c>
      <c r="K4153" s="59" t="s">
        <v>29707</v>
      </c>
      <c r="L4153" s="59" t="s">
        <v>18516</v>
      </c>
      <c r="M4153" s="59" t="s">
        <v>18516</v>
      </c>
    </row>
    <row r="4154" spans="1:13" s="59" customFormat="1" ht="14.25">
      <c r="A4154" s="59" t="s">
        <v>35046</v>
      </c>
      <c r="B4154" s="59" t="s">
        <v>35045</v>
      </c>
      <c r="C4154" s="59" t="s">
        <v>33623</v>
      </c>
      <c r="D4154" s="59" t="s">
        <v>33624</v>
      </c>
      <c r="E4154" s="59" t="s">
        <v>18516</v>
      </c>
      <c r="F4154" s="59" t="s">
        <v>18516</v>
      </c>
      <c r="G4154" s="59" t="s">
        <v>18516</v>
      </c>
      <c r="H4154" s="59" t="s">
        <v>18516</v>
      </c>
      <c r="I4154" s="59" t="s">
        <v>18516</v>
      </c>
      <c r="J4154" s="59" t="s">
        <v>18516</v>
      </c>
      <c r="K4154" s="59" t="s">
        <v>29707</v>
      </c>
      <c r="L4154" s="59" t="s">
        <v>18516</v>
      </c>
      <c r="M4154" s="59" t="s">
        <v>18516</v>
      </c>
    </row>
    <row r="4155" spans="1:13" s="59" customFormat="1" ht="14.25">
      <c r="A4155" s="59" t="s">
        <v>17224</v>
      </c>
      <c r="B4155" s="59" t="s">
        <v>35047</v>
      </c>
      <c r="C4155" s="59" t="s">
        <v>33623</v>
      </c>
      <c r="D4155" s="59" t="s">
        <v>33624</v>
      </c>
      <c r="E4155" s="59" t="s">
        <v>18516</v>
      </c>
      <c r="F4155" s="59" t="s">
        <v>18516</v>
      </c>
      <c r="G4155" s="59" t="s">
        <v>18516</v>
      </c>
      <c r="H4155" s="59" t="s">
        <v>18516</v>
      </c>
      <c r="I4155" s="59" t="s">
        <v>18516</v>
      </c>
      <c r="J4155" s="59" t="s">
        <v>18516</v>
      </c>
      <c r="K4155" s="59" t="s">
        <v>29707</v>
      </c>
      <c r="L4155" s="59" t="s">
        <v>18516</v>
      </c>
      <c r="M4155" s="59" t="s">
        <v>18516</v>
      </c>
    </row>
    <row r="4156" spans="1:13" s="59" customFormat="1" ht="14.25">
      <c r="A4156" s="59" t="s">
        <v>35048</v>
      </c>
      <c r="B4156" s="59" t="s">
        <v>35049</v>
      </c>
      <c r="C4156" s="59" t="s">
        <v>29893</v>
      </c>
      <c r="D4156" s="59" t="s">
        <v>29894</v>
      </c>
      <c r="E4156" s="59" t="s">
        <v>18516</v>
      </c>
      <c r="F4156" s="59" t="s">
        <v>18516</v>
      </c>
      <c r="G4156" s="59" t="s">
        <v>18516</v>
      </c>
      <c r="H4156" s="59" t="s">
        <v>18516</v>
      </c>
      <c r="I4156" s="59" t="s">
        <v>18516</v>
      </c>
      <c r="J4156" s="59" t="s">
        <v>18516</v>
      </c>
      <c r="K4156" s="59" t="s">
        <v>29707</v>
      </c>
      <c r="L4156" s="59" t="s">
        <v>18516</v>
      </c>
      <c r="M4156" s="59" t="s">
        <v>18516</v>
      </c>
    </row>
    <row r="4157" spans="1:13" s="59" customFormat="1" ht="14.25">
      <c r="A4157" s="59" t="s">
        <v>35050</v>
      </c>
      <c r="B4157" s="59" t="s">
        <v>35051</v>
      </c>
      <c r="C4157" s="59" t="s">
        <v>29408</v>
      </c>
      <c r="D4157" s="59" t="s">
        <v>29409</v>
      </c>
      <c r="E4157" s="59" t="s">
        <v>18516</v>
      </c>
      <c r="F4157" s="59" t="s">
        <v>18516</v>
      </c>
      <c r="G4157" s="59" t="s">
        <v>18516</v>
      </c>
      <c r="H4157" s="59" t="s">
        <v>18516</v>
      </c>
      <c r="I4157" s="59" t="s">
        <v>18516</v>
      </c>
      <c r="J4157" s="59" t="s">
        <v>18516</v>
      </c>
      <c r="K4157" s="59" t="s">
        <v>29707</v>
      </c>
      <c r="L4157" s="59" t="s">
        <v>18516</v>
      </c>
      <c r="M4157" s="59" t="s">
        <v>18516</v>
      </c>
    </row>
    <row r="4158" spans="1:13" s="59" customFormat="1" ht="14.25">
      <c r="A4158" s="59" t="s">
        <v>35052</v>
      </c>
      <c r="B4158" s="59" t="s">
        <v>35053</v>
      </c>
      <c r="C4158" s="59" t="s">
        <v>33623</v>
      </c>
      <c r="D4158" s="59" t="s">
        <v>33624</v>
      </c>
      <c r="E4158" s="59" t="s">
        <v>18516</v>
      </c>
      <c r="F4158" s="59" t="s">
        <v>18516</v>
      </c>
      <c r="G4158" s="59" t="s">
        <v>18516</v>
      </c>
      <c r="H4158" s="59" t="s">
        <v>18516</v>
      </c>
      <c r="I4158" s="59" t="s">
        <v>18516</v>
      </c>
      <c r="J4158" s="59" t="s">
        <v>18516</v>
      </c>
      <c r="K4158" s="59" t="s">
        <v>29707</v>
      </c>
      <c r="L4158" s="59" t="s">
        <v>18516</v>
      </c>
      <c r="M4158" s="59" t="s">
        <v>18516</v>
      </c>
    </row>
    <row r="4159" spans="1:13" s="59" customFormat="1" ht="14.25">
      <c r="A4159" s="59" t="s">
        <v>35054</v>
      </c>
      <c r="B4159" s="59" t="s">
        <v>35055</v>
      </c>
      <c r="C4159" s="59" t="s">
        <v>33623</v>
      </c>
      <c r="D4159" s="59" t="s">
        <v>33624</v>
      </c>
      <c r="E4159" s="59" t="s">
        <v>18516</v>
      </c>
      <c r="F4159" s="59" t="s">
        <v>18516</v>
      </c>
      <c r="G4159" s="59" t="s">
        <v>18516</v>
      </c>
      <c r="H4159" s="59" t="s">
        <v>18516</v>
      </c>
      <c r="I4159" s="59" t="s">
        <v>18516</v>
      </c>
      <c r="J4159" s="59" t="s">
        <v>18516</v>
      </c>
      <c r="K4159" s="59" t="s">
        <v>29707</v>
      </c>
      <c r="L4159" s="59" t="s">
        <v>18516</v>
      </c>
      <c r="M4159" s="59" t="s">
        <v>18516</v>
      </c>
    </row>
    <row r="4160" spans="1:13" s="59" customFormat="1" ht="14.25">
      <c r="A4160" s="59" t="s">
        <v>35056</v>
      </c>
      <c r="B4160" s="59" t="s">
        <v>35057</v>
      </c>
      <c r="C4160" s="59" t="s">
        <v>29493</v>
      </c>
      <c r="D4160" s="59" t="s">
        <v>29494</v>
      </c>
      <c r="E4160" s="59" t="s">
        <v>18516</v>
      </c>
      <c r="F4160" s="59" t="s">
        <v>18516</v>
      </c>
      <c r="G4160" s="59" t="s">
        <v>18516</v>
      </c>
      <c r="H4160" s="59" t="s">
        <v>18516</v>
      </c>
      <c r="I4160" s="59" t="s">
        <v>18516</v>
      </c>
      <c r="J4160" s="59" t="s">
        <v>18516</v>
      </c>
      <c r="K4160" s="59" t="s">
        <v>29707</v>
      </c>
      <c r="L4160" s="59" t="s">
        <v>18516</v>
      </c>
      <c r="M4160" s="59" t="s">
        <v>18516</v>
      </c>
    </row>
    <row r="4161" spans="1:13" s="59" customFormat="1" ht="14.25">
      <c r="A4161" s="59" t="s">
        <v>35058</v>
      </c>
      <c r="B4161" s="59" t="s">
        <v>35059</v>
      </c>
      <c r="C4161" s="59" t="s">
        <v>29493</v>
      </c>
      <c r="D4161" s="59" t="s">
        <v>29494</v>
      </c>
      <c r="E4161" s="59" t="s">
        <v>18516</v>
      </c>
      <c r="F4161" s="59" t="s">
        <v>18516</v>
      </c>
      <c r="G4161" s="59" t="s">
        <v>18516</v>
      </c>
      <c r="H4161" s="59" t="s">
        <v>18516</v>
      </c>
      <c r="I4161" s="59" t="s">
        <v>18516</v>
      </c>
      <c r="J4161" s="59" t="s">
        <v>18516</v>
      </c>
      <c r="K4161" s="59" t="s">
        <v>29707</v>
      </c>
      <c r="L4161" s="59" t="s">
        <v>18516</v>
      </c>
      <c r="M4161" s="59" t="s">
        <v>18516</v>
      </c>
    </row>
    <row r="4162" spans="1:13" s="59" customFormat="1" ht="14.25">
      <c r="A4162" s="59" t="s">
        <v>35060</v>
      </c>
      <c r="B4162" s="59" t="s">
        <v>35061</v>
      </c>
      <c r="C4162" s="59" t="s">
        <v>29893</v>
      </c>
      <c r="D4162" s="59" t="s">
        <v>29894</v>
      </c>
      <c r="E4162" s="59" t="s">
        <v>18516</v>
      </c>
      <c r="F4162" s="59" t="s">
        <v>18516</v>
      </c>
      <c r="G4162" s="59" t="s">
        <v>18516</v>
      </c>
      <c r="H4162" s="59" t="s">
        <v>18516</v>
      </c>
      <c r="I4162" s="59" t="s">
        <v>18516</v>
      </c>
      <c r="J4162" s="59" t="s">
        <v>18516</v>
      </c>
      <c r="K4162" s="59" t="s">
        <v>29707</v>
      </c>
      <c r="L4162" s="59" t="s">
        <v>18516</v>
      </c>
      <c r="M4162" s="59" t="s">
        <v>18516</v>
      </c>
    </row>
    <row r="4163" spans="1:13" s="59" customFormat="1" ht="14.25">
      <c r="A4163" s="59" t="s">
        <v>35062</v>
      </c>
      <c r="B4163" s="59" t="s">
        <v>35063</v>
      </c>
      <c r="C4163" s="59" t="s">
        <v>29493</v>
      </c>
      <c r="D4163" s="59" t="s">
        <v>29494</v>
      </c>
      <c r="E4163" s="59" t="s">
        <v>18516</v>
      </c>
      <c r="F4163" s="59" t="s">
        <v>18516</v>
      </c>
      <c r="G4163" s="59" t="s">
        <v>18516</v>
      </c>
      <c r="H4163" s="59" t="s">
        <v>18516</v>
      </c>
      <c r="I4163" s="59" t="s">
        <v>18516</v>
      </c>
      <c r="J4163" s="59" t="s">
        <v>18516</v>
      </c>
      <c r="K4163" s="59" t="s">
        <v>29707</v>
      </c>
      <c r="L4163" s="59" t="s">
        <v>18516</v>
      </c>
      <c r="M4163" s="59" t="s">
        <v>18516</v>
      </c>
    </row>
    <row r="4164" spans="1:13" s="59" customFormat="1" ht="14.25">
      <c r="A4164" s="59" t="s">
        <v>35064</v>
      </c>
      <c r="B4164" s="59" t="s">
        <v>35065</v>
      </c>
      <c r="C4164" s="59" t="s">
        <v>29493</v>
      </c>
      <c r="D4164" s="59" t="s">
        <v>29494</v>
      </c>
      <c r="E4164" s="59" t="s">
        <v>18516</v>
      </c>
      <c r="F4164" s="59" t="s">
        <v>18516</v>
      </c>
      <c r="G4164" s="59" t="s">
        <v>18516</v>
      </c>
      <c r="H4164" s="59" t="s">
        <v>18516</v>
      </c>
      <c r="I4164" s="59" t="s">
        <v>18516</v>
      </c>
      <c r="J4164" s="59" t="s">
        <v>18516</v>
      </c>
      <c r="K4164" s="59" t="s">
        <v>29707</v>
      </c>
      <c r="L4164" s="59" t="s">
        <v>18516</v>
      </c>
      <c r="M4164" s="59" t="s">
        <v>18516</v>
      </c>
    </row>
    <row r="4165" spans="1:13" s="59" customFormat="1" ht="14.25">
      <c r="A4165" s="59" t="s">
        <v>35066</v>
      </c>
      <c r="B4165" s="59" t="s">
        <v>35067</v>
      </c>
      <c r="C4165" s="59" t="s">
        <v>29493</v>
      </c>
      <c r="D4165" s="59" t="s">
        <v>29494</v>
      </c>
      <c r="E4165" s="59" t="s">
        <v>18516</v>
      </c>
      <c r="F4165" s="59" t="s">
        <v>18516</v>
      </c>
      <c r="G4165" s="59" t="s">
        <v>18516</v>
      </c>
      <c r="H4165" s="59" t="s">
        <v>18516</v>
      </c>
      <c r="I4165" s="59" t="s">
        <v>18516</v>
      </c>
      <c r="J4165" s="59" t="s">
        <v>18516</v>
      </c>
      <c r="K4165" s="59" t="s">
        <v>29707</v>
      </c>
      <c r="L4165" s="59" t="s">
        <v>18516</v>
      </c>
      <c r="M4165" s="59" t="s">
        <v>18516</v>
      </c>
    </row>
    <row r="4166" spans="1:13" s="59" customFormat="1" ht="14.25">
      <c r="A4166" s="59" t="s">
        <v>35068</v>
      </c>
      <c r="B4166" s="59" t="s">
        <v>35069</v>
      </c>
      <c r="C4166" s="59" t="s">
        <v>29493</v>
      </c>
      <c r="D4166" s="59" t="s">
        <v>29494</v>
      </c>
      <c r="E4166" s="59" t="s">
        <v>18516</v>
      </c>
      <c r="F4166" s="59" t="s">
        <v>18516</v>
      </c>
      <c r="G4166" s="59" t="s">
        <v>18516</v>
      </c>
      <c r="H4166" s="59" t="s">
        <v>18516</v>
      </c>
      <c r="I4166" s="59" t="s">
        <v>18516</v>
      </c>
      <c r="J4166" s="59" t="s">
        <v>18516</v>
      </c>
      <c r="K4166" s="59" t="s">
        <v>29707</v>
      </c>
      <c r="L4166" s="59" t="s">
        <v>18516</v>
      </c>
      <c r="M4166" s="59" t="s">
        <v>18516</v>
      </c>
    </row>
    <row r="4167" spans="1:13" s="59" customFormat="1" ht="14.25">
      <c r="A4167" s="59" t="s">
        <v>35070</v>
      </c>
      <c r="B4167" s="59" t="s">
        <v>35071</v>
      </c>
      <c r="C4167" s="59" t="s">
        <v>33623</v>
      </c>
      <c r="D4167" s="59" t="s">
        <v>33624</v>
      </c>
      <c r="E4167" s="59" t="s">
        <v>18516</v>
      </c>
      <c r="F4167" s="59" t="s">
        <v>18516</v>
      </c>
      <c r="G4167" s="59" t="s">
        <v>18516</v>
      </c>
      <c r="H4167" s="59" t="s">
        <v>18516</v>
      </c>
      <c r="I4167" s="59" t="s">
        <v>18516</v>
      </c>
      <c r="J4167" s="59" t="s">
        <v>18516</v>
      </c>
      <c r="K4167" s="59" t="s">
        <v>29707</v>
      </c>
      <c r="L4167" s="59" t="s">
        <v>18516</v>
      </c>
      <c r="M4167" s="59" t="s">
        <v>18516</v>
      </c>
    </row>
    <row r="4168" spans="1:13" s="59" customFormat="1" ht="14.25">
      <c r="A4168" s="59" t="s">
        <v>35072</v>
      </c>
      <c r="B4168" s="59" t="s">
        <v>35073</v>
      </c>
      <c r="C4168" s="59" t="s">
        <v>33623</v>
      </c>
      <c r="D4168" s="59" t="s">
        <v>33624</v>
      </c>
      <c r="E4168" s="59" t="s">
        <v>18516</v>
      </c>
      <c r="F4168" s="59" t="s">
        <v>18516</v>
      </c>
      <c r="G4168" s="59" t="s">
        <v>18516</v>
      </c>
      <c r="H4168" s="59" t="s">
        <v>18516</v>
      </c>
      <c r="I4168" s="59" t="s">
        <v>18516</v>
      </c>
      <c r="J4168" s="59" t="s">
        <v>18516</v>
      </c>
      <c r="K4168" s="59" t="s">
        <v>29707</v>
      </c>
      <c r="L4168" s="59" t="s">
        <v>18516</v>
      </c>
      <c r="M4168" s="59" t="s">
        <v>18516</v>
      </c>
    </row>
    <row r="4169" spans="1:13" s="59" customFormat="1" ht="14.25">
      <c r="A4169" s="59" t="s">
        <v>35074</v>
      </c>
      <c r="B4169" s="59" t="s">
        <v>35075</v>
      </c>
      <c r="C4169" s="59" t="s">
        <v>33623</v>
      </c>
      <c r="D4169" s="59" t="s">
        <v>33624</v>
      </c>
      <c r="E4169" s="59" t="s">
        <v>18516</v>
      </c>
      <c r="F4169" s="59" t="s">
        <v>18516</v>
      </c>
      <c r="G4169" s="59" t="s">
        <v>18516</v>
      </c>
      <c r="H4169" s="59" t="s">
        <v>18516</v>
      </c>
      <c r="I4169" s="59" t="s">
        <v>18516</v>
      </c>
      <c r="J4169" s="59" t="s">
        <v>18516</v>
      </c>
      <c r="K4169" s="59" t="s">
        <v>29707</v>
      </c>
      <c r="L4169" s="59" t="s">
        <v>18516</v>
      </c>
      <c r="M4169" s="59" t="s">
        <v>18516</v>
      </c>
    </row>
    <row r="4170" spans="1:13" s="59" customFormat="1" ht="14.25">
      <c r="A4170" s="59" t="s">
        <v>35076</v>
      </c>
      <c r="B4170" s="59" t="s">
        <v>35077</v>
      </c>
      <c r="C4170" s="59" t="s">
        <v>33623</v>
      </c>
      <c r="D4170" s="59" t="s">
        <v>33624</v>
      </c>
      <c r="E4170" s="59" t="s">
        <v>18516</v>
      </c>
      <c r="F4170" s="59" t="s">
        <v>18516</v>
      </c>
      <c r="G4170" s="59" t="s">
        <v>18516</v>
      </c>
      <c r="H4170" s="59" t="s">
        <v>18516</v>
      </c>
      <c r="I4170" s="59" t="s">
        <v>18516</v>
      </c>
      <c r="J4170" s="59" t="s">
        <v>18516</v>
      </c>
      <c r="K4170" s="59" t="s">
        <v>29707</v>
      </c>
      <c r="L4170" s="59" t="s">
        <v>18516</v>
      </c>
      <c r="M4170" s="59" t="s">
        <v>18516</v>
      </c>
    </row>
    <row r="4171" spans="1:13" s="59" customFormat="1" ht="14.25">
      <c r="A4171" s="59" t="s">
        <v>35078</v>
      </c>
      <c r="B4171" s="59" t="s">
        <v>35079</v>
      </c>
      <c r="C4171" s="59" t="s">
        <v>33623</v>
      </c>
      <c r="D4171" s="59" t="s">
        <v>33624</v>
      </c>
      <c r="E4171" s="59" t="s">
        <v>18516</v>
      </c>
      <c r="F4171" s="59" t="s">
        <v>18516</v>
      </c>
      <c r="G4171" s="59" t="s">
        <v>18516</v>
      </c>
      <c r="H4171" s="59" t="s">
        <v>18516</v>
      </c>
      <c r="I4171" s="59" t="s">
        <v>18516</v>
      </c>
      <c r="J4171" s="59" t="s">
        <v>18516</v>
      </c>
      <c r="K4171" s="59" t="s">
        <v>29707</v>
      </c>
      <c r="L4171" s="59" t="s">
        <v>18516</v>
      </c>
      <c r="M4171" s="59" t="s">
        <v>18516</v>
      </c>
    </row>
    <row r="4172" spans="1:13" s="59" customFormat="1" ht="14.25">
      <c r="A4172" s="59" t="s">
        <v>35080</v>
      </c>
      <c r="B4172" s="59" t="s">
        <v>35081</v>
      </c>
      <c r="C4172" s="59" t="s">
        <v>33623</v>
      </c>
      <c r="D4172" s="59" t="s">
        <v>33624</v>
      </c>
      <c r="E4172" s="59" t="s">
        <v>18516</v>
      </c>
      <c r="F4172" s="59" t="s">
        <v>18516</v>
      </c>
      <c r="G4172" s="59" t="s">
        <v>18516</v>
      </c>
      <c r="H4172" s="59" t="s">
        <v>18516</v>
      </c>
      <c r="I4172" s="59" t="s">
        <v>18516</v>
      </c>
      <c r="J4172" s="59" t="s">
        <v>18516</v>
      </c>
      <c r="K4172" s="59" t="s">
        <v>29707</v>
      </c>
      <c r="L4172" s="59" t="s">
        <v>18516</v>
      </c>
      <c r="M4172" s="59" t="s">
        <v>18516</v>
      </c>
    </row>
    <row r="4173" spans="1:13" s="59" customFormat="1" ht="14.25">
      <c r="A4173" s="59" t="s">
        <v>35082</v>
      </c>
      <c r="B4173" s="59" t="s">
        <v>35083</v>
      </c>
      <c r="C4173" s="59" t="s">
        <v>33623</v>
      </c>
      <c r="D4173" s="59" t="s">
        <v>33624</v>
      </c>
      <c r="E4173" s="59" t="s">
        <v>18516</v>
      </c>
      <c r="F4173" s="59" t="s">
        <v>18516</v>
      </c>
      <c r="G4173" s="59" t="s">
        <v>18516</v>
      </c>
      <c r="H4173" s="59" t="s">
        <v>18516</v>
      </c>
      <c r="I4173" s="59" t="s">
        <v>18516</v>
      </c>
      <c r="J4173" s="59" t="s">
        <v>18516</v>
      </c>
      <c r="K4173" s="59" t="s">
        <v>29707</v>
      </c>
      <c r="L4173" s="59" t="s">
        <v>18516</v>
      </c>
      <c r="M4173" s="59" t="s">
        <v>18516</v>
      </c>
    </row>
    <row r="4174" spans="1:13" s="59" customFormat="1" ht="14.25">
      <c r="A4174" s="59" t="s">
        <v>35084</v>
      </c>
      <c r="B4174" s="59" t="s">
        <v>35085</v>
      </c>
      <c r="C4174" s="59" t="s">
        <v>33623</v>
      </c>
      <c r="D4174" s="59" t="s">
        <v>33624</v>
      </c>
      <c r="E4174" s="59" t="s">
        <v>18516</v>
      </c>
      <c r="F4174" s="59" t="s">
        <v>18516</v>
      </c>
      <c r="G4174" s="59" t="s">
        <v>18516</v>
      </c>
      <c r="H4174" s="59" t="s">
        <v>18516</v>
      </c>
      <c r="I4174" s="59" t="s">
        <v>18516</v>
      </c>
      <c r="J4174" s="59" t="s">
        <v>18516</v>
      </c>
      <c r="K4174" s="59" t="s">
        <v>29707</v>
      </c>
      <c r="L4174" s="59" t="s">
        <v>18516</v>
      </c>
      <c r="M4174" s="59" t="s">
        <v>18516</v>
      </c>
    </row>
    <row r="4175" spans="1:13" s="59" customFormat="1" ht="14.25">
      <c r="A4175" s="59" t="s">
        <v>35086</v>
      </c>
      <c r="B4175" s="59" t="s">
        <v>35087</v>
      </c>
      <c r="C4175" s="59" t="s">
        <v>33623</v>
      </c>
      <c r="D4175" s="59" t="s">
        <v>33624</v>
      </c>
      <c r="E4175" s="59" t="s">
        <v>18516</v>
      </c>
      <c r="F4175" s="59" t="s">
        <v>18516</v>
      </c>
      <c r="G4175" s="59" t="s">
        <v>18516</v>
      </c>
      <c r="H4175" s="59" t="s">
        <v>18516</v>
      </c>
      <c r="I4175" s="59" t="s">
        <v>18516</v>
      </c>
      <c r="J4175" s="59" t="s">
        <v>18516</v>
      </c>
      <c r="K4175" s="59" t="s">
        <v>29707</v>
      </c>
      <c r="L4175" s="59" t="s">
        <v>18516</v>
      </c>
      <c r="M4175" s="59" t="s">
        <v>18516</v>
      </c>
    </row>
    <row r="4176" spans="1:13" s="59" customFormat="1" ht="14.25">
      <c r="A4176" s="59" t="s">
        <v>35088</v>
      </c>
      <c r="B4176" s="59" t="s">
        <v>35089</v>
      </c>
      <c r="C4176" s="59" t="s">
        <v>33244</v>
      </c>
      <c r="D4176" s="59" t="s">
        <v>33245</v>
      </c>
      <c r="E4176" s="59" t="s">
        <v>18516</v>
      </c>
      <c r="F4176" s="59" t="s">
        <v>18516</v>
      </c>
      <c r="G4176" s="59" t="s">
        <v>18516</v>
      </c>
      <c r="H4176" s="59" t="s">
        <v>18516</v>
      </c>
      <c r="I4176" s="59" t="s">
        <v>18516</v>
      </c>
      <c r="J4176" s="59" t="s">
        <v>18516</v>
      </c>
      <c r="K4176" s="59" t="s">
        <v>29707</v>
      </c>
      <c r="L4176" s="59" t="s">
        <v>18516</v>
      </c>
      <c r="M4176" s="59" t="s">
        <v>18516</v>
      </c>
    </row>
    <row r="4177" spans="1:13" s="59" customFormat="1" ht="14.25">
      <c r="A4177" s="59" t="s">
        <v>35090</v>
      </c>
      <c r="B4177" s="59" t="s">
        <v>35091</v>
      </c>
      <c r="C4177" s="59" t="s">
        <v>33623</v>
      </c>
      <c r="D4177" s="59" t="s">
        <v>33624</v>
      </c>
      <c r="E4177" s="59" t="s">
        <v>18516</v>
      </c>
      <c r="F4177" s="59" t="s">
        <v>18516</v>
      </c>
      <c r="G4177" s="59" t="s">
        <v>18516</v>
      </c>
      <c r="H4177" s="59" t="s">
        <v>18516</v>
      </c>
      <c r="I4177" s="59" t="s">
        <v>18516</v>
      </c>
      <c r="J4177" s="59" t="s">
        <v>18516</v>
      </c>
      <c r="K4177" s="59" t="s">
        <v>29707</v>
      </c>
      <c r="L4177" s="59" t="s">
        <v>18516</v>
      </c>
      <c r="M4177" s="59" t="s">
        <v>18516</v>
      </c>
    </row>
    <row r="4178" spans="1:13" s="59" customFormat="1" ht="14.25">
      <c r="A4178" s="59" t="s">
        <v>35092</v>
      </c>
      <c r="B4178" s="59" t="s">
        <v>35093</v>
      </c>
      <c r="C4178" s="59" t="s">
        <v>33623</v>
      </c>
      <c r="D4178" s="59" t="s">
        <v>33624</v>
      </c>
      <c r="E4178" s="59" t="s">
        <v>18516</v>
      </c>
      <c r="F4178" s="59" t="s">
        <v>18516</v>
      </c>
      <c r="G4178" s="59" t="s">
        <v>18516</v>
      </c>
      <c r="H4178" s="59" t="s">
        <v>18516</v>
      </c>
      <c r="I4178" s="59" t="s">
        <v>18516</v>
      </c>
      <c r="J4178" s="59" t="s">
        <v>18516</v>
      </c>
      <c r="K4178" s="59" t="s">
        <v>29707</v>
      </c>
      <c r="L4178" s="59" t="s">
        <v>18516</v>
      </c>
      <c r="M4178" s="59" t="s">
        <v>18516</v>
      </c>
    </row>
    <row r="4179" spans="1:13" s="59" customFormat="1" ht="14.25">
      <c r="A4179" s="59" t="s">
        <v>26139</v>
      </c>
      <c r="B4179" s="59" t="s">
        <v>35094</v>
      </c>
      <c r="C4179" s="59" t="s">
        <v>33623</v>
      </c>
      <c r="D4179" s="59" t="s">
        <v>33624</v>
      </c>
      <c r="E4179" s="59" t="s">
        <v>18516</v>
      </c>
      <c r="F4179" s="59" t="s">
        <v>18516</v>
      </c>
      <c r="G4179" s="59" t="s">
        <v>18516</v>
      </c>
      <c r="H4179" s="59" t="s">
        <v>18516</v>
      </c>
      <c r="I4179" s="59" t="s">
        <v>18516</v>
      </c>
      <c r="J4179" s="59" t="s">
        <v>18516</v>
      </c>
      <c r="K4179" s="59" t="s">
        <v>29707</v>
      </c>
      <c r="L4179" s="59" t="s">
        <v>18516</v>
      </c>
      <c r="M4179" s="59" t="s">
        <v>18516</v>
      </c>
    </row>
    <row r="4180" spans="1:13" s="59" customFormat="1" ht="14.25">
      <c r="A4180" s="59" t="s">
        <v>26142</v>
      </c>
      <c r="B4180" s="59" t="s">
        <v>35095</v>
      </c>
      <c r="C4180" s="59" t="s">
        <v>33623</v>
      </c>
      <c r="D4180" s="59" t="s">
        <v>33624</v>
      </c>
      <c r="E4180" s="59" t="s">
        <v>18516</v>
      </c>
      <c r="F4180" s="59" t="s">
        <v>18516</v>
      </c>
      <c r="G4180" s="59" t="s">
        <v>18516</v>
      </c>
      <c r="H4180" s="59" t="s">
        <v>18516</v>
      </c>
      <c r="I4180" s="59" t="s">
        <v>18516</v>
      </c>
      <c r="J4180" s="59" t="s">
        <v>18516</v>
      </c>
      <c r="K4180" s="59" t="s">
        <v>29707</v>
      </c>
      <c r="L4180" s="59" t="s">
        <v>18516</v>
      </c>
      <c r="M4180" s="59" t="s">
        <v>18516</v>
      </c>
    </row>
    <row r="4181" spans="1:13" s="59" customFormat="1" ht="14.25">
      <c r="A4181" s="59" t="s">
        <v>35096</v>
      </c>
      <c r="B4181" s="59" t="s">
        <v>35097</v>
      </c>
      <c r="C4181" s="59" t="s">
        <v>33623</v>
      </c>
      <c r="D4181" s="59" t="s">
        <v>33624</v>
      </c>
      <c r="E4181" s="59" t="s">
        <v>18516</v>
      </c>
      <c r="F4181" s="59" t="s">
        <v>18516</v>
      </c>
      <c r="G4181" s="59" t="s">
        <v>18516</v>
      </c>
      <c r="H4181" s="59" t="s">
        <v>18516</v>
      </c>
      <c r="I4181" s="59" t="s">
        <v>18516</v>
      </c>
      <c r="J4181" s="59" t="s">
        <v>18516</v>
      </c>
      <c r="K4181" s="59" t="s">
        <v>29707</v>
      </c>
      <c r="L4181" s="59" t="s">
        <v>18516</v>
      </c>
      <c r="M4181" s="59" t="s">
        <v>18516</v>
      </c>
    </row>
    <row r="4182" spans="1:13" s="59" customFormat="1" ht="14.25">
      <c r="A4182" s="59" t="s">
        <v>35098</v>
      </c>
      <c r="B4182" s="59" t="s">
        <v>34284</v>
      </c>
      <c r="C4182" s="59" t="s">
        <v>33623</v>
      </c>
      <c r="D4182" s="59" t="s">
        <v>33624</v>
      </c>
      <c r="E4182" s="59" t="s">
        <v>18516</v>
      </c>
      <c r="F4182" s="59" t="s">
        <v>18516</v>
      </c>
      <c r="G4182" s="59" t="s">
        <v>18516</v>
      </c>
      <c r="H4182" s="59" t="s">
        <v>18516</v>
      </c>
      <c r="I4182" s="59" t="s">
        <v>18516</v>
      </c>
      <c r="J4182" s="59" t="s">
        <v>18516</v>
      </c>
      <c r="K4182" s="59" t="s">
        <v>29707</v>
      </c>
      <c r="L4182" s="59" t="s">
        <v>18516</v>
      </c>
      <c r="M4182" s="59" t="s">
        <v>18516</v>
      </c>
    </row>
    <row r="4183" spans="1:13" s="59" customFormat="1" ht="14.25">
      <c r="A4183" s="59" t="s">
        <v>35099</v>
      </c>
      <c r="B4183" s="59" t="s">
        <v>35100</v>
      </c>
      <c r="C4183" s="59" t="s">
        <v>33623</v>
      </c>
      <c r="D4183" s="59" t="s">
        <v>33624</v>
      </c>
      <c r="E4183" s="59" t="s">
        <v>18516</v>
      </c>
      <c r="F4183" s="59" t="s">
        <v>18516</v>
      </c>
      <c r="G4183" s="59" t="s">
        <v>18516</v>
      </c>
      <c r="H4183" s="59" t="s">
        <v>18516</v>
      </c>
      <c r="I4183" s="59" t="s">
        <v>18516</v>
      </c>
      <c r="J4183" s="59" t="s">
        <v>18516</v>
      </c>
      <c r="K4183" s="59" t="s">
        <v>29707</v>
      </c>
      <c r="L4183" s="59" t="s">
        <v>18516</v>
      </c>
      <c r="M4183" s="59" t="s">
        <v>18516</v>
      </c>
    </row>
    <row r="4184" spans="1:13" s="59" customFormat="1" ht="14.25">
      <c r="A4184" s="59" t="s">
        <v>26148</v>
      </c>
      <c r="B4184" s="59" t="s">
        <v>34284</v>
      </c>
      <c r="C4184" s="59" t="s">
        <v>33623</v>
      </c>
      <c r="D4184" s="59" t="s">
        <v>33624</v>
      </c>
      <c r="E4184" s="59" t="s">
        <v>18516</v>
      </c>
      <c r="F4184" s="59" t="s">
        <v>18516</v>
      </c>
      <c r="G4184" s="59" t="s">
        <v>18516</v>
      </c>
      <c r="H4184" s="59" t="s">
        <v>18516</v>
      </c>
      <c r="I4184" s="59" t="s">
        <v>18516</v>
      </c>
      <c r="J4184" s="59" t="s">
        <v>18516</v>
      </c>
      <c r="K4184" s="59" t="s">
        <v>29707</v>
      </c>
      <c r="L4184" s="59" t="s">
        <v>18516</v>
      </c>
      <c r="M4184" s="59" t="s">
        <v>18516</v>
      </c>
    </row>
    <row r="4185" spans="1:13" s="59" customFormat="1" ht="14.25">
      <c r="A4185" s="59" t="s">
        <v>35101</v>
      </c>
      <c r="B4185" s="59" t="s">
        <v>35102</v>
      </c>
      <c r="C4185" s="59" t="s">
        <v>33623</v>
      </c>
      <c r="D4185" s="59" t="s">
        <v>33624</v>
      </c>
      <c r="E4185" s="59" t="s">
        <v>18516</v>
      </c>
      <c r="F4185" s="59" t="s">
        <v>18516</v>
      </c>
      <c r="G4185" s="59" t="s">
        <v>18516</v>
      </c>
      <c r="H4185" s="59" t="s">
        <v>18516</v>
      </c>
      <c r="I4185" s="59" t="s">
        <v>18516</v>
      </c>
      <c r="J4185" s="59" t="s">
        <v>18516</v>
      </c>
      <c r="K4185" s="59" t="s">
        <v>29707</v>
      </c>
      <c r="L4185" s="59" t="s">
        <v>18516</v>
      </c>
      <c r="M4185" s="59" t="s">
        <v>18516</v>
      </c>
    </row>
    <row r="4186" spans="1:13" s="59" customFormat="1" ht="14.25">
      <c r="A4186" s="59" t="s">
        <v>35103</v>
      </c>
      <c r="B4186" s="59" t="s">
        <v>35104</v>
      </c>
      <c r="C4186" s="59" t="s">
        <v>33623</v>
      </c>
      <c r="D4186" s="59" t="s">
        <v>33624</v>
      </c>
      <c r="E4186" s="59" t="s">
        <v>18516</v>
      </c>
      <c r="F4186" s="59" t="s">
        <v>18516</v>
      </c>
      <c r="G4186" s="59" t="s">
        <v>18516</v>
      </c>
      <c r="H4186" s="59" t="s">
        <v>18516</v>
      </c>
      <c r="I4186" s="59" t="s">
        <v>18516</v>
      </c>
      <c r="J4186" s="59" t="s">
        <v>18516</v>
      </c>
      <c r="K4186" s="59" t="s">
        <v>29707</v>
      </c>
      <c r="L4186" s="59" t="s">
        <v>18516</v>
      </c>
      <c r="M4186" s="59" t="s">
        <v>18516</v>
      </c>
    </row>
    <row r="4187" spans="1:13" s="59" customFormat="1" ht="14.25">
      <c r="A4187" s="59" t="s">
        <v>35105</v>
      </c>
      <c r="B4187" s="59" t="s">
        <v>35106</v>
      </c>
      <c r="C4187" s="59" t="s">
        <v>33623</v>
      </c>
      <c r="D4187" s="59" t="s">
        <v>33624</v>
      </c>
      <c r="E4187" s="59" t="s">
        <v>18516</v>
      </c>
      <c r="F4187" s="59" t="s">
        <v>18516</v>
      </c>
      <c r="G4187" s="59" t="s">
        <v>18516</v>
      </c>
      <c r="H4187" s="59" t="s">
        <v>18516</v>
      </c>
      <c r="I4187" s="59" t="s">
        <v>18516</v>
      </c>
      <c r="J4187" s="59" t="s">
        <v>18516</v>
      </c>
      <c r="K4187" s="59" t="s">
        <v>29707</v>
      </c>
      <c r="L4187" s="59" t="s">
        <v>18516</v>
      </c>
      <c r="M4187" s="59" t="s">
        <v>18516</v>
      </c>
    </row>
    <row r="4188" spans="1:13" s="59" customFormat="1" ht="14.25">
      <c r="A4188" s="59" t="s">
        <v>35107</v>
      </c>
      <c r="B4188" s="59" t="s">
        <v>35108</v>
      </c>
      <c r="C4188" s="59" t="s">
        <v>33623</v>
      </c>
      <c r="D4188" s="59" t="s">
        <v>33624</v>
      </c>
      <c r="E4188" s="164">
        <v>105</v>
      </c>
      <c r="F4188" s="164">
        <v>105</v>
      </c>
      <c r="G4188" s="59" t="s">
        <v>18516</v>
      </c>
      <c r="H4188" s="59" t="s">
        <v>18516</v>
      </c>
      <c r="I4188" s="164">
        <v>24.53</v>
      </c>
      <c r="J4188" s="164">
        <v>129.53</v>
      </c>
      <c r="K4188" s="59">
        <v>45</v>
      </c>
      <c r="L4188" s="59" t="s">
        <v>18516</v>
      </c>
      <c r="M4188" s="59" t="s">
        <v>18516</v>
      </c>
    </row>
    <row r="4189" spans="1:13" s="59" customFormat="1" ht="14.25">
      <c r="A4189" s="59" t="s">
        <v>35109</v>
      </c>
      <c r="B4189" s="59" t="s">
        <v>35106</v>
      </c>
      <c r="C4189" s="59" t="s">
        <v>33623</v>
      </c>
      <c r="D4189" s="59" t="s">
        <v>33624</v>
      </c>
      <c r="E4189" s="59" t="s">
        <v>18516</v>
      </c>
      <c r="F4189" s="59" t="s">
        <v>18516</v>
      </c>
      <c r="G4189" s="59" t="s">
        <v>18516</v>
      </c>
      <c r="H4189" s="59" t="s">
        <v>18516</v>
      </c>
      <c r="I4189" s="59" t="s">
        <v>18516</v>
      </c>
      <c r="J4189" s="59" t="s">
        <v>18516</v>
      </c>
      <c r="K4189" s="59" t="s">
        <v>29707</v>
      </c>
      <c r="L4189" s="59" t="s">
        <v>18516</v>
      </c>
      <c r="M4189" s="59" t="s">
        <v>18516</v>
      </c>
    </row>
    <row r="4190" spans="1:13" s="59" customFormat="1" ht="14.25">
      <c r="A4190" s="59" t="s">
        <v>35110</v>
      </c>
      <c r="B4190" s="59" t="s">
        <v>35111</v>
      </c>
      <c r="C4190" s="59" t="s">
        <v>33623</v>
      </c>
      <c r="D4190" s="59" t="s">
        <v>33624</v>
      </c>
      <c r="E4190" s="59" t="s">
        <v>18516</v>
      </c>
      <c r="F4190" s="59" t="s">
        <v>18516</v>
      </c>
      <c r="G4190" s="59" t="s">
        <v>18516</v>
      </c>
      <c r="H4190" s="59" t="s">
        <v>18516</v>
      </c>
      <c r="I4190" s="59" t="s">
        <v>18516</v>
      </c>
      <c r="J4190" s="59" t="s">
        <v>18516</v>
      </c>
      <c r="K4190" s="59" t="s">
        <v>29707</v>
      </c>
      <c r="L4190" s="59" t="s">
        <v>18516</v>
      </c>
      <c r="M4190" s="59" t="s">
        <v>18516</v>
      </c>
    </row>
    <row r="4191" spans="1:13" s="59" customFormat="1" ht="14.25">
      <c r="A4191" s="59" t="s">
        <v>35112</v>
      </c>
      <c r="B4191" s="59" t="s">
        <v>35113</v>
      </c>
      <c r="C4191" s="59" t="s">
        <v>33623</v>
      </c>
      <c r="D4191" s="59" t="s">
        <v>33624</v>
      </c>
      <c r="E4191" s="59" t="s">
        <v>18516</v>
      </c>
      <c r="F4191" s="59" t="s">
        <v>18516</v>
      </c>
      <c r="G4191" s="59" t="s">
        <v>18516</v>
      </c>
      <c r="H4191" s="59" t="s">
        <v>18516</v>
      </c>
      <c r="I4191" s="59" t="s">
        <v>18516</v>
      </c>
      <c r="J4191" s="59" t="s">
        <v>18516</v>
      </c>
      <c r="K4191" s="59" t="s">
        <v>29707</v>
      </c>
      <c r="L4191" s="59" t="s">
        <v>18516</v>
      </c>
      <c r="M4191" s="59" t="s">
        <v>18516</v>
      </c>
    </row>
    <row r="4192" spans="1:13" s="59" customFormat="1" ht="14.25">
      <c r="A4192" s="59" t="s">
        <v>35114</v>
      </c>
      <c r="B4192" s="59" t="s">
        <v>35115</v>
      </c>
      <c r="C4192" s="59" t="s">
        <v>33623</v>
      </c>
      <c r="D4192" s="59" t="s">
        <v>33624</v>
      </c>
      <c r="E4192" s="59" t="s">
        <v>18516</v>
      </c>
      <c r="F4192" s="59" t="s">
        <v>18516</v>
      </c>
      <c r="G4192" s="59" t="s">
        <v>18516</v>
      </c>
      <c r="H4192" s="59" t="s">
        <v>18516</v>
      </c>
      <c r="I4192" s="59" t="s">
        <v>18516</v>
      </c>
      <c r="J4192" s="59" t="s">
        <v>18516</v>
      </c>
      <c r="K4192" s="59" t="s">
        <v>29707</v>
      </c>
      <c r="L4192" s="59" t="s">
        <v>18516</v>
      </c>
      <c r="M4192" s="59" t="s">
        <v>18516</v>
      </c>
    </row>
    <row r="4193" spans="1:13" s="59" customFormat="1" ht="14.25">
      <c r="A4193" s="59" t="s">
        <v>35116</v>
      </c>
      <c r="B4193" s="59" t="s">
        <v>35117</v>
      </c>
      <c r="C4193" s="59" t="s">
        <v>33623</v>
      </c>
      <c r="D4193" s="59" t="s">
        <v>33624</v>
      </c>
      <c r="E4193" s="59" t="s">
        <v>18516</v>
      </c>
      <c r="F4193" s="59" t="s">
        <v>18516</v>
      </c>
      <c r="G4193" s="59" t="s">
        <v>18516</v>
      </c>
      <c r="H4193" s="59" t="s">
        <v>18516</v>
      </c>
      <c r="I4193" s="59" t="s">
        <v>18516</v>
      </c>
      <c r="J4193" s="59" t="s">
        <v>18516</v>
      </c>
      <c r="K4193" s="59" t="s">
        <v>29707</v>
      </c>
      <c r="L4193" s="59" t="s">
        <v>18516</v>
      </c>
      <c r="M4193" s="59" t="s">
        <v>18516</v>
      </c>
    </row>
    <row r="4194" spans="1:13" s="59" customFormat="1" ht="14.25">
      <c r="A4194" s="59" t="s">
        <v>35118</v>
      </c>
      <c r="B4194" s="59" t="s">
        <v>35113</v>
      </c>
      <c r="C4194" s="59" t="s">
        <v>33623</v>
      </c>
      <c r="D4194" s="59" t="s">
        <v>33624</v>
      </c>
      <c r="E4194" s="59" t="s">
        <v>18516</v>
      </c>
      <c r="F4194" s="59" t="s">
        <v>18516</v>
      </c>
      <c r="G4194" s="59" t="s">
        <v>18516</v>
      </c>
      <c r="H4194" s="59" t="s">
        <v>18516</v>
      </c>
      <c r="I4194" s="59" t="s">
        <v>18516</v>
      </c>
      <c r="J4194" s="59" t="s">
        <v>18516</v>
      </c>
      <c r="K4194" s="59" t="s">
        <v>29707</v>
      </c>
      <c r="L4194" s="59" t="s">
        <v>18516</v>
      </c>
      <c r="M4194" s="59" t="s">
        <v>18516</v>
      </c>
    </row>
    <row r="4195" spans="1:13" s="59" customFormat="1" ht="14.25">
      <c r="A4195" s="59" t="s">
        <v>35119</v>
      </c>
      <c r="B4195" s="59" t="s">
        <v>35120</v>
      </c>
      <c r="C4195" s="59" t="s">
        <v>33623</v>
      </c>
      <c r="D4195" s="59" t="s">
        <v>33624</v>
      </c>
      <c r="E4195" s="164">
        <v>110</v>
      </c>
      <c r="F4195" s="164">
        <v>110</v>
      </c>
      <c r="G4195" s="59" t="s">
        <v>18516</v>
      </c>
      <c r="H4195" s="59" t="s">
        <v>18516</v>
      </c>
      <c r="I4195" s="164">
        <v>25.3</v>
      </c>
      <c r="J4195" s="164">
        <v>135.3</v>
      </c>
      <c r="K4195" s="59">
        <v>8</v>
      </c>
      <c r="L4195" s="59" t="s">
        <v>29439</v>
      </c>
      <c r="M4195" s="59" t="s">
        <v>29459</v>
      </c>
    </row>
    <row r="4196" spans="1:13" s="59" customFormat="1" ht="14.25">
      <c r="A4196" s="59" t="s">
        <v>35121</v>
      </c>
      <c r="B4196" s="59" t="s">
        <v>35120</v>
      </c>
      <c r="C4196" s="59" t="s">
        <v>33623</v>
      </c>
      <c r="D4196" s="59" t="s">
        <v>33624</v>
      </c>
      <c r="E4196" s="164">
        <v>110</v>
      </c>
      <c r="F4196" s="164">
        <v>110</v>
      </c>
      <c r="G4196" s="59" t="s">
        <v>18516</v>
      </c>
      <c r="H4196" s="59" t="s">
        <v>18516</v>
      </c>
      <c r="I4196" s="164">
        <v>25.3</v>
      </c>
      <c r="J4196" s="164">
        <v>135.3</v>
      </c>
      <c r="K4196" s="59">
        <v>68</v>
      </c>
      <c r="L4196" s="59" t="s">
        <v>29439</v>
      </c>
      <c r="M4196" s="59" t="s">
        <v>30952</v>
      </c>
    </row>
    <row r="4197" spans="1:13" s="59" customFormat="1" ht="14.25">
      <c r="A4197" s="59" t="s">
        <v>35122</v>
      </c>
      <c r="B4197" s="59" t="s">
        <v>35120</v>
      </c>
      <c r="C4197" s="59" t="s">
        <v>33623</v>
      </c>
      <c r="D4197" s="59" t="s">
        <v>33624</v>
      </c>
      <c r="E4197" s="164">
        <v>110</v>
      </c>
      <c r="F4197" s="164">
        <v>110</v>
      </c>
      <c r="G4197" s="59" t="s">
        <v>18516</v>
      </c>
      <c r="H4197" s="59" t="s">
        <v>18516</v>
      </c>
      <c r="I4197" s="164">
        <v>25.3</v>
      </c>
      <c r="J4197" s="164">
        <v>135.3</v>
      </c>
      <c r="K4197" s="59">
        <v>0</v>
      </c>
      <c r="L4197" s="59" t="s">
        <v>29410</v>
      </c>
      <c r="M4197" s="59" t="s">
        <v>30529</v>
      </c>
    </row>
    <row r="4198" spans="1:13" s="59" customFormat="1" ht="14.25">
      <c r="A4198" s="59" t="s">
        <v>35123</v>
      </c>
      <c r="B4198" s="59" t="s">
        <v>35120</v>
      </c>
      <c r="C4198" s="59" t="s">
        <v>33623</v>
      </c>
      <c r="D4198" s="59" t="s">
        <v>33624</v>
      </c>
      <c r="E4198" s="164">
        <v>110</v>
      </c>
      <c r="F4198" s="164">
        <v>110</v>
      </c>
      <c r="G4198" s="59" t="s">
        <v>18516</v>
      </c>
      <c r="H4198" s="59" t="s">
        <v>18516</v>
      </c>
      <c r="I4198" s="164">
        <v>25.3</v>
      </c>
      <c r="J4198" s="164">
        <v>135.3</v>
      </c>
      <c r="K4198" s="59">
        <v>0</v>
      </c>
      <c r="L4198" s="59" t="s">
        <v>29439</v>
      </c>
      <c r="M4198" s="59" t="s">
        <v>30529</v>
      </c>
    </row>
    <row r="4199" spans="1:13" s="59" customFormat="1" ht="14.25">
      <c r="A4199" s="59" t="s">
        <v>35124</v>
      </c>
      <c r="B4199" s="59" t="s">
        <v>35125</v>
      </c>
      <c r="C4199" s="59" t="s">
        <v>33623</v>
      </c>
      <c r="D4199" s="59" t="s">
        <v>33624</v>
      </c>
      <c r="E4199" s="59" t="s">
        <v>18516</v>
      </c>
      <c r="F4199" s="59" t="s">
        <v>18516</v>
      </c>
      <c r="G4199" s="59" t="s">
        <v>18516</v>
      </c>
      <c r="H4199" s="59" t="s">
        <v>18516</v>
      </c>
      <c r="I4199" s="59" t="s">
        <v>18516</v>
      </c>
      <c r="J4199" s="59" t="s">
        <v>18516</v>
      </c>
      <c r="K4199" s="59" t="s">
        <v>29707</v>
      </c>
      <c r="L4199" s="59" t="s">
        <v>18516</v>
      </c>
      <c r="M4199" s="59" t="s">
        <v>18516</v>
      </c>
    </row>
    <row r="4200" spans="1:13" s="59" customFormat="1" ht="14.25">
      <c r="A4200" s="59" t="s">
        <v>35126</v>
      </c>
      <c r="B4200" s="59" t="s">
        <v>35127</v>
      </c>
      <c r="C4200" s="59" t="s">
        <v>33623</v>
      </c>
      <c r="D4200" s="59" t="s">
        <v>33624</v>
      </c>
      <c r="E4200" s="59" t="s">
        <v>18516</v>
      </c>
      <c r="F4200" s="59" t="s">
        <v>18516</v>
      </c>
      <c r="G4200" s="59" t="s">
        <v>18516</v>
      </c>
      <c r="H4200" s="59" t="s">
        <v>18516</v>
      </c>
      <c r="I4200" s="59" t="s">
        <v>18516</v>
      </c>
      <c r="J4200" s="59" t="s">
        <v>18516</v>
      </c>
      <c r="K4200" s="59" t="s">
        <v>29707</v>
      </c>
      <c r="L4200" s="59" t="s">
        <v>18516</v>
      </c>
      <c r="M4200" s="59" t="s">
        <v>18516</v>
      </c>
    </row>
    <row r="4201" spans="1:13" s="59" customFormat="1" ht="14.25">
      <c r="A4201" s="59" t="s">
        <v>35128</v>
      </c>
      <c r="B4201" s="59" t="s">
        <v>35071</v>
      </c>
      <c r="C4201" s="59" t="s">
        <v>33623</v>
      </c>
      <c r="D4201" s="59" t="s">
        <v>33624</v>
      </c>
      <c r="E4201" s="59" t="s">
        <v>18516</v>
      </c>
      <c r="F4201" s="59" t="s">
        <v>18516</v>
      </c>
      <c r="G4201" s="59" t="s">
        <v>18516</v>
      </c>
      <c r="H4201" s="59" t="s">
        <v>18516</v>
      </c>
      <c r="I4201" s="59" t="s">
        <v>18516</v>
      </c>
      <c r="J4201" s="59" t="s">
        <v>18516</v>
      </c>
      <c r="K4201" s="59" t="s">
        <v>29707</v>
      </c>
      <c r="L4201" s="59" t="s">
        <v>18516</v>
      </c>
      <c r="M4201" s="59" t="s">
        <v>18516</v>
      </c>
    </row>
    <row r="4202" spans="1:13" s="59" customFormat="1" ht="14.25">
      <c r="A4202" s="59" t="s">
        <v>35129</v>
      </c>
      <c r="B4202" s="59" t="s">
        <v>34998</v>
      </c>
      <c r="C4202" s="59" t="s">
        <v>33623</v>
      </c>
      <c r="D4202" s="59" t="s">
        <v>33624</v>
      </c>
      <c r="E4202" s="59" t="s">
        <v>18516</v>
      </c>
      <c r="F4202" s="59" t="s">
        <v>18516</v>
      </c>
      <c r="G4202" s="59" t="s">
        <v>18516</v>
      </c>
      <c r="H4202" s="59" t="s">
        <v>18516</v>
      </c>
      <c r="I4202" s="59" t="s">
        <v>18516</v>
      </c>
      <c r="J4202" s="59" t="s">
        <v>18516</v>
      </c>
      <c r="K4202" s="59" t="s">
        <v>29707</v>
      </c>
      <c r="L4202" s="59" t="s">
        <v>18516</v>
      </c>
      <c r="M4202" s="59" t="s">
        <v>18516</v>
      </c>
    </row>
    <row r="4203" spans="1:13" s="59" customFormat="1" ht="14.25">
      <c r="A4203" s="59" t="s">
        <v>35130</v>
      </c>
      <c r="B4203" s="59" t="s">
        <v>34998</v>
      </c>
      <c r="C4203" s="59" t="s">
        <v>33623</v>
      </c>
      <c r="D4203" s="59" t="s">
        <v>33624</v>
      </c>
      <c r="E4203" s="59" t="s">
        <v>18516</v>
      </c>
      <c r="F4203" s="59" t="s">
        <v>18516</v>
      </c>
      <c r="G4203" s="59" t="s">
        <v>18516</v>
      </c>
      <c r="H4203" s="59" t="s">
        <v>18516</v>
      </c>
      <c r="I4203" s="59" t="s">
        <v>18516</v>
      </c>
      <c r="J4203" s="59" t="s">
        <v>18516</v>
      </c>
      <c r="K4203" s="59" t="s">
        <v>29707</v>
      </c>
      <c r="L4203" s="59" t="s">
        <v>18516</v>
      </c>
      <c r="M4203" s="59" t="s">
        <v>18516</v>
      </c>
    </row>
    <row r="4204" spans="1:13" s="59" customFormat="1" ht="14.25">
      <c r="A4204" s="59" t="s">
        <v>35131</v>
      </c>
      <c r="B4204" s="59" t="s">
        <v>34998</v>
      </c>
      <c r="C4204" s="59" t="s">
        <v>33623</v>
      </c>
      <c r="D4204" s="59" t="s">
        <v>33624</v>
      </c>
      <c r="E4204" s="59" t="s">
        <v>18516</v>
      </c>
      <c r="F4204" s="59" t="s">
        <v>18516</v>
      </c>
      <c r="G4204" s="59" t="s">
        <v>18516</v>
      </c>
      <c r="H4204" s="59" t="s">
        <v>18516</v>
      </c>
      <c r="I4204" s="59" t="s">
        <v>18516</v>
      </c>
      <c r="J4204" s="59" t="s">
        <v>18516</v>
      </c>
      <c r="K4204" s="59" t="s">
        <v>29707</v>
      </c>
      <c r="L4204" s="59" t="s">
        <v>18516</v>
      </c>
      <c r="M4204" s="59" t="s">
        <v>18516</v>
      </c>
    </row>
    <row r="4205" spans="1:13" s="59" customFormat="1" ht="14.25">
      <c r="A4205" s="59" t="s">
        <v>35132</v>
      </c>
      <c r="B4205" s="59" t="s">
        <v>34998</v>
      </c>
      <c r="C4205" s="59" t="s">
        <v>33623</v>
      </c>
      <c r="D4205" s="59" t="s">
        <v>33624</v>
      </c>
      <c r="E4205" s="59" t="s">
        <v>18516</v>
      </c>
      <c r="F4205" s="59" t="s">
        <v>18516</v>
      </c>
      <c r="G4205" s="59" t="s">
        <v>18516</v>
      </c>
      <c r="H4205" s="59" t="s">
        <v>18516</v>
      </c>
      <c r="I4205" s="59" t="s">
        <v>18516</v>
      </c>
      <c r="J4205" s="59" t="s">
        <v>18516</v>
      </c>
      <c r="K4205" s="59" t="s">
        <v>29707</v>
      </c>
      <c r="L4205" s="59" t="s">
        <v>18516</v>
      </c>
      <c r="M4205" s="59" t="s">
        <v>18516</v>
      </c>
    </row>
    <row r="4206" spans="1:13" s="59" customFormat="1" ht="14.25">
      <c r="A4206" s="59" t="s">
        <v>35133</v>
      </c>
      <c r="B4206" s="59" t="s">
        <v>35134</v>
      </c>
      <c r="C4206" s="59" t="s">
        <v>33623</v>
      </c>
      <c r="D4206" s="59" t="s">
        <v>33624</v>
      </c>
      <c r="E4206" s="59" t="s">
        <v>18516</v>
      </c>
      <c r="F4206" s="59" t="s">
        <v>18516</v>
      </c>
      <c r="G4206" s="59" t="s">
        <v>18516</v>
      </c>
      <c r="H4206" s="59" t="s">
        <v>18516</v>
      </c>
      <c r="I4206" s="59" t="s">
        <v>18516</v>
      </c>
      <c r="J4206" s="59" t="s">
        <v>18516</v>
      </c>
      <c r="K4206" s="59" t="s">
        <v>29707</v>
      </c>
      <c r="L4206" s="59" t="s">
        <v>18516</v>
      </c>
      <c r="M4206" s="59" t="s">
        <v>18516</v>
      </c>
    </row>
    <row r="4207" spans="1:13" s="59" customFormat="1" ht="14.25">
      <c r="A4207" s="59" t="s">
        <v>35135</v>
      </c>
      <c r="B4207" s="59" t="s">
        <v>35136</v>
      </c>
      <c r="C4207" s="59" t="s">
        <v>33623</v>
      </c>
      <c r="D4207" s="59" t="s">
        <v>33624</v>
      </c>
      <c r="E4207" s="59" t="s">
        <v>18516</v>
      </c>
      <c r="F4207" s="59" t="s">
        <v>18516</v>
      </c>
      <c r="G4207" s="59" t="s">
        <v>18516</v>
      </c>
      <c r="H4207" s="59" t="s">
        <v>18516</v>
      </c>
      <c r="I4207" s="59" t="s">
        <v>18516</v>
      </c>
      <c r="J4207" s="59" t="s">
        <v>18516</v>
      </c>
      <c r="K4207" s="59" t="s">
        <v>29707</v>
      </c>
      <c r="L4207" s="59" t="s">
        <v>18516</v>
      </c>
      <c r="M4207" s="59" t="s">
        <v>18516</v>
      </c>
    </row>
    <row r="4208" spans="1:13" s="59" customFormat="1" ht="14.25">
      <c r="A4208" s="59" t="s">
        <v>35137</v>
      </c>
      <c r="B4208" s="59" t="s">
        <v>35138</v>
      </c>
      <c r="C4208" s="59" t="s">
        <v>33623</v>
      </c>
      <c r="D4208" s="59" t="s">
        <v>33624</v>
      </c>
      <c r="E4208" s="59" t="s">
        <v>18516</v>
      </c>
      <c r="F4208" s="59" t="s">
        <v>18516</v>
      </c>
      <c r="G4208" s="59" t="s">
        <v>18516</v>
      </c>
      <c r="H4208" s="59" t="s">
        <v>18516</v>
      </c>
      <c r="I4208" s="59" t="s">
        <v>18516</v>
      </c>
      <c r="J4208" s="59" t="s">
        <v>18516</v>
      </c>
      <c r="K4208" s="59" t="s">
        <v>29707</v>
      </c>
      <c r="L4208" s="59" t="s">
        <v>18516</v>
      </c>
      <c r="M4208" s="59" t="s">
        <v>18516</v>
      </c>
    </row>
    <row r="4209" spans="1:13" s="59" customFormat="1" ht="14.25">
      <c r="A4209" s="59" t="s">
        <v>35139</v>
      </c>
      <c r="B4209" s="59" t="s">
        <v>35140</v>
      </c>
      <c r="C4209" s="59" t="s">
        <v>33623</v>
      </c>
      <c r="D4209" s="59" t="s">
        <v>33624</v>
      </c>
      <c r="E4209" s="59" t="s">
        <v>18516</v>
      </c>
      <c r="F4209" s="59" t="s">
        <v>18516</v>
      </c>
      <c r="G4209" s="59" t="s">
        <v>18516</v>
      </c>
      <c r="H4209" s="59" t="s">
        <v>18516</v>
      </c>
      <c r="I4209" s="59" t="s">
        <v>18516</v>
      </c>
      <c r="J4209" s="59" t="s">
        <v>18516</v>
      </c>
      <c r="K4209" s="59" t="s">
        <v>29707</v>
      </c>
      <c r="L4209" s="59" t="s">
        <v>18516</v>
      </c>
      <c r="M4209" s="59" t="s">
        <v>18516</v>
      </c>
    </row>
    <row r="4210" spans="1:13" s="59" customFormat="1" ht="14.25">
      <c r="A4210" s="59" t="s">
        <v>35141</v>
      </c>
      <c r="B4210" s="59" t="s">
        <v>35142</v>
      </c>
      <c r="C4210" s="59" t="s">
        <v>33623</v>
      </c>
      <c r="D4210" s="59" t="s">
        <v>33624</v>
      </c>
      <c r="E4210" s="59" t="s">
        <v>18516</v>
      </c>
      <c r="F4210" s="59" t="s">
        <v>18516</v>
      </c>
      <c r="G4210" s="59" t="s">
        <v>18516</v>
      </c>
      <c r="H4210" s="59" t="s">
        <v>18516</v>
      </c>
      <c r="I4210" s="59" t="s">
        <v>18516</v>
      </c>
      <c r="J4210" s="59" t="s">
        <v>18516</v>
      </c>
      <c r="K4210" s="59" t="s">
        <v>29707</v>
      </c>
      <c r="L4210" s="59" t="s">
        <v>18516</v>
      </c>
      <c r="M4210" s="59" t="s">
        <v>18516</v>
      </c>
    </row>
    <row r="4211" spans="1:13" s="59" customFormat="1" ht="14.25">
      <c r="A4211" s="59" t="s">
        <v>35143</v>
      </c>
      <c r="B4211" s="59" t="s">
        <v>35144</v>
      </c>
      <c r="C4211" s="59" t="s">
        <v>33623</v>
      </c>
      <c r="D4211" s="59" t="s">
        <v>33624</v>
      </c>
      <c r="E4211" s="59" t="s">
        <v>18516</v>
      </c>
      <c r="F4211" s="59" t="s">
        <v>18516</v>
      </c>
      <c r="G4211" s="59" t="s">
        <v>18516</v>
      </c>
      <c r="H4211" s="59" t="s">
        <v>18516</v>
      </c>
      <c r="I4211" s="59" t="s">
        <v>18516</v>
      </c>
      <c r="J4211" s="59" t="s">
        <v>18516</v>
      </c>
      <c r="K4211" s="59" t="s">
        <v>29707</v>
      </c>
      <c r="L4211" s="59" t="s">
        <v>18516</v>
      </c>
      <c r="M4211" s="59" t="s">
        <v>18516</v>
      </c>
    </row>
    <row r="4212" spans="1:13" s="59" customFormat="1" ht="14.25">
      <c r="A4212" s="59" t="s">
        <v>35145</v>
      </c>
      <c r="B4212" s="59" t="s">
        <v>35146</v>
      </c>
      <c r="C4212" s="59" t="s">
        <v>33623</v>
      </c>
      <c r="D4212" s="59" t="s">
        <v>33624</v>
      </c>
      <c r="E4212" s="59" t="s">
        <v>18516</v>
      </c>
      <c r="F4212" s="59" t="s">
        <v>18516</v>
      </c>
      <c r="G4212" s="59" t="s">
        <v>18516</v>
      </c>
      <c r="H4212" s="59" t="s">
        <v>18516</v>
      </c>
      <c r="I4212" s="59" t="s">
        <v>18516</v>
      </c>
      <c r="J4212" s="59" t="s">
        <v>18516</v>
      </c>
      <c r="K4212" s="59" t="s">
        <v>29707</v>
      </c>
      <c r="L4212" s="59" t="s">
        <v>18516</v>
      </c>
      <c r="M4212" s="59" t="s">
        <v>18516</v>
      </c>
    </row>
    <row r="4213" spans="1:13" s="59" customFormat="1" ht="14.25">
      <c r="A4213" s="59" t="s">
        <v>35147</v>
      </c>
      <c r="B4213" s="59" t="s">
        <v>35148</v>
      </c>
      <c r="C4213" s="59" t="s">
        <v>33623</v>
      </c>
      <c r="D4213" s="59" t="s">
        <v>33624</v>
      </c>
      <c r="E4213" s="59" t="s">
        <v>18516</v>
      </c>
      <c r="F4213" s="59" t="s">
        <v>18516</v>
      </c>
      <c r="G4213" s="59" t="s">
        <v>18516</v>
      </c>
      <c r="H4213" s="59" t="s">
        <v>18516</v>
      </c>
      <c r="I4213" s="59" t="s">
        <v>18516</v>
      </c>
      <c r="J4213" s="59" t="s">
        <v>18516</v>
      </c>
      <c r="K4213" s="59" t="s">
        <v>29707</v>
      </c>
      <c r="L4213" s="59" t="s">
        <v>18516</v>
      </c>
      <c r="M4213" s="59" t="s">
        <v>18516</v>
      </c>
    </row>
    <row r="4214" spans="1:13" s="59" customFormat="1" ht="14.25">
      <c r="A4214" s="59" t="s">
        <v>35149</v>
      </c>
      <c r="B4214" s="59" t="s">
        <v>35148</v>
      </c>
      <c r="C4214" s="59" t="s">
        <v>33623</v>
      </c>
      <c r="D4214" s="59" t="s">
        <v>33624</v>
      </c>
      <c r="E4214" s="59" t="s">
        <v>18516</v>
      </c>
      <c r="F4214" s="59" t="s">
        <v>18516</v>
      </c>
      <c r="G4214" s="59" t="s">
        <v>18516</v>
      </c>
      <c r="H4214" s="59" t="s">
        <v>18516</v>
      </c>
      <c r="I4214" s="59" t="s">
        <v>18516</v>
      </c>
      <c r="J4214" s="59" t="s">
        <v>18516</v>
      </c>
      <c r="K4214" s="59" t="s">
        <v>29707</v>
      </c>
      <c r="L4214" s="59" t="s">
        <v>18516</v>
      </c>
      <c r="M4214" s="59" t="s">
        <v>18516</v>
      </c>
    </row>
    <row r="4215" spans="1:13" s="59" customFormat="1" ht="14.25">
      <c r="A4215" s="59" t="s">
        <v>35150</v>
      </c>
      <c r="B4215" s="59" t="s">
        <v>35151</v>
      </c>
      <c r="C4215" s="59" t="s">
        <v>33623</v>
      </c>
      <c r="D4215" s="59" t="s">
        <v>33624</v>
      </c>
      <c r="E4215" s="59" t="s">
        <v>18516</v>
      </c>
      <c r="F4215" s="59" t="s">
        <v>18516</v>
      </c>
      <c r="G4215" s="59" t="s">
        <v>18516</v>
      </c>
      <c r="H4215" s="59" t="s">
        <v>18516</v>
      </c>
      <c r="I4215" s="59" t="s">
        <v>18516</v>
      </c>
      <c r="J4215" s="59" t="s">
        <v>18516</v>
      </c>
      <c r="K4215" s="59" t="s">
        <v>29707</v>
      </c>
      <c r="L4215" s="59" t="s">
        <v>18516</v>
      </c>
      <c r="M4215" s="59" t="s">
        <v>18516</v>
      </c>
    </row>
    <row r="4216" spans="1:13" s="59" customFormat="1" ht="14.25">
      <c r="A4216" s="59" t="s">
        <v>35152</v>
      </c>
      <c r="B4216" s="59" t="s">
        <v>35153</v>
      </c>
      <c r="C4216" s="59" t="s">
        <v>33623</v>
      </c>
      <c r="D4216" s="59" t="s">
        <v>33624</v>
      </c>
      <c r="E4216" s="59" t="s">
        <v>18516</v>
      </c>
      <c r="F4216" s="59" t="s">
        <v>18516</v>
      </c>
      <c r="G4216" s="59" t="s">
        <v>18516</v>
      </c>
      <c r="H4216" s="59" t="s">
        <v>18516</v>
      </c>
      <c r="I4216" s="59" t="s">
        <v>18516</v>
      </c>
      <c r="J4216" s="59" t="s">
        <v>18516</v>
      </c>
      <c r="K4216" s="59" t="s">
        <v>29707</v>
      </c>
      <c r="L4216" s="59" t="s">
        <v>18516</v>
      </c>
      <c r="M4216" s="59" t="s">
        <v>18516</v>
      </c>
    </row>
    <row r="4217" spans="1:13" s="59" customFormat="1" ht="14.25">
      <c r="A4217" s="59" t="s">
        <v>35154</v>
      </c>
      <c r="B4217" s="59" t="s">
        <v>35155</v>
      </c>
      <c r="C4217" s="59" t="s">
        <v>33623</v>
      </c>
      <c r="D4217" s="59" t="s">
        <v>33624</v>
      </c>
      <c r="E4217" s="59" t="s">
        <v>18516</v>
      </c>
      <c r="F4217" s="59" t="s">
        <v>18516</v>
      </c>
      <c r="G4217" s="59" t="s">
        <v>18516</v>
      </c>
      <c r="H4217" s="59" t="s">
        <v>18516</v>
      </c>
      <c r="I4217" s="59" t="s">
        <v>18516</v>
      </c>
      <c r="J4217" s="59" t="s">
        <v>18516</v>
      </c>
      <c r="K4217" s="59" t="s">
        <v>29707</v>
      </c>
      <c r="L4217" s="59" t="s">
        <v>18516</v>
      </c>
      <c r="M4217" s="59" t="s">
        <v>18516</v>
      </c>
    </row>
    <row r="4218" spans="1:13" s="59" customFormat="1" ht="14.25">
      <c r="A4218" s="59" t="s">
        <v>35156</v>
      </c>
      <c r="B4218" s="59" t="s">
        <v>35157</v>
      </c>
      <c r="C4218" s="59" t="s">
        <v>33623</v>
      </c>
      <c r="D4218" s="59" t="s">
        <v>33624</v>
      </c>
      <c r="E4218" s="59" t="s">
        <v>18516</v>
      </c>
      <c r="F4218" s="59" t="s">
        <v>18516</v>
      </c>
      <c r="G4218" s="59" t="s">
        <v>18516</v>
      </c>
      <c r="H4218" s="59" t="s">
        <v>18516</v>
      </c>
      <c r="I4218" s="59" t="s">
        <v>18516</v>
      </c>
      <c r="J4218" s="59" t="s">
        <v>18516</v>
      </c>
      <c r="K4218" s="59" t="s">
        <v>29707</v>
      </c>
      <c r="L4218" s="59" t="s">
        <v>18516</v>
      </c>
      <c r="M4218" s="59" t="s">
        <v>18516</v>
      </c>
    </row>
    <row r="4219" spans="1:13" s="59" customFormat="1" ht="14.25">
      <c r="A4219" s="59" t="s">
        <v>35158</v>
      </c>
      <c r="B4219" s="59" t="s">
        <v>35159</v>
      </c>
      <c r="C4219" s="59" t="s">
        <v>33623</v>
      </c>
      <c r="D4219" s="59" t="s">
        <v>33624</v>
      </c>
      <c r="E4219" s="59" t="s">
        <v>18516</v>
      </c>
      <c r="F4219" s="59" t="s">
        <v>18516</v>
      </c>
      <c r="G4219" s="59" t="s">
        <v>18516</v>
      </c>
      <c r="H4219" s="59" t="s">
        <v>18516</v>
      </c>
      <c r="I4219" s="59" t="s">
        <v>18516</v>
      </c>
      <c r="J4219" s="59" t="s">
        <v>18516</v>
      </c>
      <c r="K4219" s="59" t="s">
        <v>29707</v>
      </c>
      <c r="L4219" s="59" t="s">
        <v>18516</v>
      </c>
      <c r="M4219" s="59" t="s">
        <v>18516</v>
      </c>
    </row>
    <row r="4220" spans="1:13" s="59" customFormat="1" ht="14.25">
      <c r="A4220" s="59" t="s">
        <v>35160</v>
      </c>
      <c r="B4220" s="59" t="s">
        <v>35161</v>
      </c>
      <c r="C4220" s="59" t="s">
        <v>33623</v>
      </c>
      <c r="D4220" s="59" t="s">
        <v>33624</v>
      </c>
      <c r="E4220" s="59" t="s">
        <v>18516</v>
      </c>
      <c r="F4220" s="59" t="s">
        <v>18516</v>
      </c>
      <c r="G4220" s="59" t="s">
        <v>18516</v>
      </c>
      <c r="H4220" s="59" t="s">
        <v>18516</v>
      </c>
      <c r="I4220" s="59" t="s">
        <v>18516</v>
      </c>
      <c r="J4220" s="59" t="s">
        <v>18516</v>
      </c>
      <c r="K4220" s="59" t="s">
        <v>29707</v>
      </c>
      <c r="L4220" s="59" t="s">
        <v>18516</v>
      </c>
      <c r="M4220" s="59" t="s">
        <v>18516</v>
      </c>
    </row>
    <row r="4221" spans="1:13" s="59" customFormat="1" ht="14.25">
      <c r="A4221" s="59" t="s">
        <v>35162</v>
      </c>
      <c r="B4221" s="59" t="s">
        <v>35163</v>
      </c>
      <c r="C4221" s="59" t="s">
        <v>33623</v>
      </c>
      <c r="D4221" s="59" t="s">
        <v>33624</v>
      </c>
      <c r="E4221" s="59" t="s">
        <v>18516</v>
      </c>
      <c r="F4221" s="59" t="s">
        <v>18516</v>
      </c>
      <c r="G4221" s="59" t="s">
        <v>18516</v>
      </c>
      <c r="H4221" s="59" t="s">
        <v>18516</v>
      </c>
      <c r="I4221" s="59" t="s">
        <v>18516</v>
      </c>
      <c r="J4221" s="59" t="s">
        <v>18516</v>
      </c>
      <c r="K4221" s="59" t="s">
        <v>29707</v>
      </c>
      <c r="L4221" s="59" t="s">
        <v>18516</v>
      </c>
      <c r="M4221" s="59" t="s">
        <v>18516</v>
      </c>
    </row>
    <row r="4222" spans="1:13" s="59" customFormat="1" ht="14.25">
      <c r="A4222" s="59" t="s">
        <v>35164</v>
      </c>
      <c r="B4222" s="59" t="s">
        <v>35163</v>
      </c>
      <c r="C4222" s="59" t="s">
        <v>33623</v>
      </c>
      <c r="D4222" s="59" t="s">
        <v>33624</v>
      </c>
      <c r="E4222" s="59" t="s">
        <v>18516</v>
      </c>
      <c r="F4222" s="59" t="s">
        <v>18516</v>
      </c>
      <c r="G4222" s="59" t="s">
        <v>18516</v>
      </c>
      <c r="H4222" s="59" t="s">
        <v>18516</v>
      </c>
      <c r="I4222" s="59" t="s">
        <v>18516</v>
      </c>
      <c r="J4222" s="59" t="s">
        <v>18516</v>
      </c>
      <c r="K4222" s="59" t="s">
        <v>29707</v>
      </c>
      <c r="L4222" s="59" t="s">
        <v>18516</v>
      </c>
      <c r="M4222" s="59" t="s">
        <v>18516</v>
      </c>
    </row>
    <row r="4223" spans="1:13" s="59" customFormat="1" ht="14.25">
      <c r="A4223" s="59" t="s">
        <v>35165</v>
      </c>
      <c r="B4223" s="59" t="s">
        <v>35166</v>
      </c>
      <c r="C4223" s="59" t="s">
        <v>33623</v>
      </c>
      <c r="D4223" s="59" t="s">
        <v>33624</v>
      </c>
      <c r="E4223" s="59" t="s">
        <v>18516</v>
      </c>
      <c r="F4223" s="59" t="s">
        <v>18516</v>
      </c>
      <c r="G4223" s="59" t="s">
        <v>18516</v>
      </c>
      <c r="H4223" s="59" t="s">
        <v>18516</v>
      </c>
      <c r="I4223" s="59" t="s">
        <v>18516</v>
      </c>
      <c r="J4223" s="59" t="s">
        <v>18516</v>
      </c>
      <c r="K4223" s="59" t="s">
        <v>29707</v>
      </c>
      <c r="L4223" s="59" t="s">
        <v>18516</v>
      </c>
      <c r="M4223" s="59" t="s">
        <v>18516</v>
      </c>
    </row>
    <row r="4224" spans="1:13" s="59" customFormat="1" ht="14.25">
      <c r="A4224" s="59" t="s">
        <v>35167</v>
      </c>
      <c r="B4224" s="59" t="s">
        <v>35166</v>
      </c>
      <c r="C4224" s="59" t="s">
        <v>33623</v>
      </c>
      <c r="D4224" s="59" t="s">
        <v>33624</v>
      </c>
      <c r="E4224" s="59" t="s">
        <v>18516</v>
      </c>
      <c r="F4224" s="59" t="s">
        <v>18516</v>
      </c>
      <c r="G4224" s="59" t="s">
        <v>18516</v>
      </c>
      <c r="H4224" s="59" t="s">
        <v>18516</v>
      </c>
      <c r="I4224" s="59" t="s">
        <v>18516</v>
      </c>
      <c r="J4224" s="59" t="s">
        <v>18516</v>
      </c>
      <c r="K4224" s="59" t="s">
        <v>29707</v>
      </c>
      <c r="L4224" s="59" t="s">
        <v>18516</v>
      </c>
      <c r="M4224" s="59" t="s">
        <v>18516</v>
      </c>
    </row>
    <row r="4225" spans="1:13" s="59" customFormat="1" ht="14.25">
      <c r="A4225" s="59" t="s">
        <v>35168</v>
      </c>
      <c r="B4225" s="59" t="s">
        <v>35166</v>
      </c>
      <c r="C4225" s="59" t="s">
        <v>33623</v>
      </c>
      <c r="D4225" s="59" t="s">
        <v>33624</v>
      </c>
      <c r="E4225" s="59" t="s">
        <v>18516</v>
      </c>
      <c r="F4225" s="59" t="s">
        <v>18516</v>
      </c>
      <c r="G4225" s="59" t="s">
        <v>18516</v>
      </c>
      <c r="H4225" s="59" t="s">
        <v>18516</v>
      </c>
      <c r="I4225" s="59" t="s">
        <v>18516</v>
      </c>
      <c r="J4225" s="59" t="s">
        <v>18516</v>
      </c>
      <c r="K4225" s="59" t="s">
        <v>29707</v>
      </c>
      <c r="L4225" s="59" t="s">
        <v>18516</v>
      </c>
      <c r="M4225" s="59" t="s">
        <v>18516</v>
      </c>
    </row>
    <row r="4226" spans="1:13" s="59" customFormat="1" ht="14.25">
      <c r="A4226" s="59" t="s">
        <v>35169</v>
      </c>
      <c r="B4226" s="59" t="s">
        <v>35170</v>
      </c>
      <c r="C4226" s="59" t="s">
        <v>33623</v>
      </c>
      <c r="D4226" s="59" t="s">
        <v>33624</v>
      </c>
      <c r="E4226" s="59" t="s">
        <v>18516</v>
      </c>
      <c r="F4226" s="59" t="s">
        <v>18516</v>
      </c>
      <c r="G4226" s="59" t="s">
        <v>18516</v>
      </c>
      <c r="H4226" s="59" t="s">
        <v>18516</v>
      </c>
      <c r="I4226" s="59" t="s">
        <v>18516</v>
      </c>
      <c r="J4226" s="59" t="s">
        <v>18516</v>
      </c>
      <c r="K4226" s="59" t="s">
        <v>29707</v>
      </c>
      <c r="L4226" s="59" t="s">
        <v>18516</v>
      </c>
      <c r="M4226" s="59" t="s">
        <v>18516</v>
      </c>
    </row>
    <row r="4227" spans="1:13" s="59" customFormat="1" ht="14.25">
      <c r="A4227" s="59" t="s">
        <v>35171</v>
      </c>
      <c r="B4227" s="59" t="s">
        <v>35170</v>
      </c>
      <c r="C4227" s="59" t="s">
        <v>33623</v>
      </c>
      <c r="D4227" s="59" t="s">
        <v>33624</v>
      </c>
      <c r="E4227" s="59" t="s">
        <v>18516</v>
      </c>
      <c r="F4227" s="59" t="s">
        <v>18516</v>
      </c>
      <c r="G4227" s="59" t="s">
        <v>18516</v>
      </c>
      <c r="H4227" s="59" t="s">
        <v>18516</v>
      </c>
      <c r="I4227" s="59" t="s">
        <v>18516</v>
      </c>
      <c r="J4227" s="59" t="s">
        <v>18516</v>
      </c>
      <c r="K4227" s="59" t="s">
        <v>29707</v>
      </c>
      <c r="L4227" s="59" t="s">
        <v>18516</v>
      </c>
      <c r="M4227" s="59" t="s">
        <v>18516</v>
      </c>
    </row>
    <row r="4228" spans="1:13" s="59" customFormat="1" ht="14.25">
      <c r="A4228" s="59" t="s">
        <v>35172</v>
      </c>
      <c r="B4228" s="59" t="s">
        <v>35170</v>
      </c>
      <c r="C4228" s="59" t="s">
        <v>33623</v>
      </c>
      <c r="D4228" s="59" t="s">
        <v>33624</v>
      </c>
      <c r="E4228" s="59" t="s">
        <v>18516</v>
      </c>
      <c r="F4228" s="59" t="s">
        <v>18516</v>
      </c>
      <c r="G4228" s="59" t="s">
        <v>18516</v>
      </c>
      <c r="H4228" s="59" t="s">
        <v>18516</v>
      </c>
      <c r="I4228" s="59" t="s">
        <v>18516</v>
      </c>
      <c r="J4228" s="59" t="s">
        <v>18516</v>
      </c>
      <c r="K4228" s="59" t="s">
        <v>29707</v>
      </c>
      <c r="L4228" s="59" t="s">
        <v>18516</v>
      </c>
      <c r="M4228" s="59" t="s">
        <v>18516</v>
      </c>
    </row>
    <row r="4229" spans="1:13" s="59" customFormat="1" ht="14.25">
      <c r="A4229" s="59" t="s">
        <v>35173</v>
      </c>
      <c r="B4229" s="59" t="s">
        <v>35174</v>
      </c>
      <c r="C4229" s="59" t="s">
        <v>33623</v>
      </c>
      <c r="D4229" s="59" t="s">
        <v>33624</v>
      </c>
      <c r="E4229" s="59" t="s">
        <v>18516</v>
      </c>
      <c r="F4229" s="59" t="s">
        <v>18516</v>
      </c>
      <c r="G4229" s="59" t="s">
        <v>18516</v>
      </c>
      <c r="H4229" s="59" t="s">
        <v>18516</v>
      </c>
      <c r="I4229" s="59" t="s">
        <v>18516</v>
      </c>
      <c r="J4229" s="59" t="s">
        <v>18516</v>
      </c>
      <c r="K4229" s="59" t="s">
        <v>29707</v>
      </c>
      <c r="L4229" s="59" t="s">
        <v>18516</v>
      </c>
      <c r="M4229" s="59" t="s">
        <v>18516</v>
      </c>
    </row>
    <row r="4230" spans="1:13" s="59" customFormat="1" ht="14.25">
      <c r="A4230" s="59" t="s">
        <v>35175</v>
      </c>
      <c r="B4230" s="59" t="s">
        <v>35174</v>
      </c>
      <c r="C4230" s="59" t="s">
        <v>33623</v>
      </c>
      <c r="D4230" s="59" t="s">
        <v>33624</v>
      </c>
      <c r="E4230" s="59" t="s">
        <v>18516</v>
      </c>
      <c r="F4230" s="59" t="s">
        <v>18516</v>
      </c>
      <c r="G4230" s="59" t="s">
        <v>18516</v>
      </c>
      <c r="H4230" s="59" t="s">
        <v>18516</v>
      </c>
      <c r="I4230" s="59" t="s">
        <v>18516</v>
      </c>
      <c r="J4230" s="59" t="s">
        <v>18516</v>
      </c>
      <c r="K4230" s="59" t="s">
        <v>29707</v>
      </c>
      <c r="L4230" s="59" t="s">
        <v>18516</v>
      </c>
      <c r="M4230" s="59" t="s">
        <v>18516</v>
      </c>
    </row>
    <row r="4231" spans="1:13" s="59" customFormat="1" ht="14.25">
      <c r="A4231" s="59" t="s">
        <v>35176</v>
      </c>
      <c r="B4231" s="59" t="s">
        <v>33758</v>
      </c>
      <c r="C4231" s="59" t="s">
        <v>33623</v>
      </c>
      <c r="D4231" s="59" t="s">
        <v>33624</v>
      </c>
      <c r="E4231" s="59" t="s">
        <v>18516</v>
      </c>
      <c r="F4231" s="59" t="s">
        <v>18516</v>
      </c>
      <c r="G4231" s="59" t="s">
        <v>18516</v>
      </c>
      <c r="H4231" s="59" t="s">
        <v>18516</v>
      </c>
      <c r="I4231" s="59" t="s">
        <v>18516</v>
      </c>
      <c r="J4231" s="59" t="s">
        <v>18516</v>
      </c>
      <c r="K4231" s="59" t="s">
        <v>29707</v>
      </c>
      <c r="L4231" s="59" t="s">
        <v>18516</v>
      </c>
      <c r="M4231" s="59" t="s">
        <v>18516</v>
      </c>
    </row>
    <row r="4232" spans="1:13" s="59" customFormat="1" ht="14.25">
      <c r="A4232" s="59" t="s">
        <v>35177</v>
      </c>
      <c r="B4232" s="59" t="s">
        <v>33758</v>
      </c>
      <c r="C4232" s="59" t="s">
        <v>33623</v>
      </c>
      <c r="D4232" s="59" t="s">
        <v>33624</v>
      </c>
      <c r="E4232" s="59" t="s">
        <v>18516</v>
      </c>
      <c r="F4232" s="59" t="s">
        <v>18516</v>
      </c>
      <c r="G4232" s="59" t="s">
        <v>18516</v>
      </c>
      <c r="H4232" s="59" t="s">
        <v>18516</v>
      </c>
      <c r="I4232" s="59" t="s">
        <v>18516</v>
      </c>
      <c r="J4232" s="59" t="s">
        <v>18516</v>
      </c>
      <c r="K4232" s="59" t="s">
        <v>29707</v>
      </c>
      <c r="L4232" s="59" t="s">
        <v>18516</v>
      </c>
      <c r="M4232" s="59" t="s">
        <v>18516</v>
      </c>
    </row>
    <row r="4233" spans="1:13" s="59" customFormat="1" ht="14.25">
      <c r="A4233" s="59" t="s">
        <v>35178</v>
      </c>
      <c r="B4233" s="59" t="s">
        <v>33758</v>
      </c>
      <c r="C4233" s="59" t="s">
        <v>33623</v>
      </c>
      <c r="D4233" s="59" t="s">
        <v>33624</v>
      </c>
      <c r="E4233" s="59" t="s">
        <v>18516</v>
      </c>
      <c r="F4233" s="59" t="s">
        <v>18516</v>
      </c>
      <c r="G4233" s="59" t="s">
        <v>18516</v>
      </c>
      <c r="H4233" s="59" t="s">
        <v>18516</v>
      </c>
      <c r="I4233" s="59" t="s">
        <v>18516</v>
      </c>
      <c r="J4233" s="59" t="s">
        <v>18516</v>
      </c>
      <c r="K4233" s="59" t="s">
        <v>29707</v>
      </c>
      <c r="L4233" s="59" t="s">
        <v>18516</v>
      </c>
      <c r="M4233" s="59" t="s">
        <v>18516</v>
      </c>
    </row>
    <row r="4234" spans="1:13" s="59" customFormat="1" ht="14.25">
      <c r="A4234" s="59" t="s">
        <v>35179</v>
      </c>
      <c r="B4234" s="59" t="s">
        <v>33758</v>
      </c>
      <c r="C4234" s="59" t="s">
        <v>33623</v>
      </c>
      <c r="D4234" s="59" t="s">
        <v>33624</v>
      </c>
      <c r="E4234" s="59" t="s">
        <v>18516</v>
      </c>
      <c r="F4234" s="59" t="s">
        <v>18516</v>
      </c>
      <c r="G4234" s="59" t="s">
        <v>18516</v>
      </c>
      <c r="H4234" s="59" t="s">
        <v>18516</v>
      </c>
      <c r="I4234" s="59" t="s">
        <v>18516</v>
      </c>
      <c r="J4234" s="59" t="s">
        <v>18516</v>
      </c>
      <c r="K4234" s="59" t="s">
        <v>29707</v>
      </c>
      <c r="L4234" s="59" t="s">
        <v>18516</v>
      </c>
      <c r="M4234" s="59" t="s">
        <v>18516</v>
      </c>
    </row>
    <row r="4235" spans="1:13" s="59" customFormat="1" ht="14.25">
      <c r="A4235" s="59" t="s">
        <v>35180</v>
      </c>
      <c r="B4235" s="59" t="s">
        <v>33758</v>
      </c>
      <c r="C4235" s="59" t="s">
        <v>33623</v>
      </c>
      <c r="D4235" s="59" t="s">
        <v>33624</v>
      </c>
      <c r="E4235" s="59" t="s">
        <v>18516</v>
      </c>
      <c r="F4235" s="59" t="s">
        <v>18516</v>
      </c>
      <c r="G4235" s="59" t="s">
        <v>18516</v>
      </c>
      <c r="H4235" s="59" t="s">
        <v>18516</v>
      </c>
      <c r="I4235" s="59" t="s">
        <v>18516</v>
      </c>
      <c r="J4235" s="59" t="s">
        <v>18516</v>
      </c>
      <c r="K4235" s="59" t="s">
        <v>29707</v>
      </c>
      <c r="L4235" s="59" t="s">
        <v>18516</v>
      </c>
      <c r="M4235" s="59" t="s">
        <v>18516</v>
      </c>
    </row>
    <row r="4236" spans="1:13" s="59" customFormat="1" ht="14.25">
      <c r="A4236" s="59" t="s">
        <v>35181</v>
      </c>
      <c r="B4236" s="59" t="s">
        <v>33758</v>
      </c>
      <c r="C4236" s="59" t="s">
        <v>33623</v>
      </c>
      <c r="D4236" s="59" t="s">
        <v>33624</v>
      </c>
      <c r="E4236" s="59" t="s">
        <v>18516</v>
      </c>
      <c r="F4236" s="59" t="s">
        <v>18516</v>
      </c>
      <c r="G4236" s="59" t="s">
        <v>18516</v>
      </c>
      <c r="H4236" s="59" t="s">
        <v>18516</v>
      </c>
      <c r="I4236" s="59" t="s">
        <v>18516</v>
      </c>
      <c r="J4236" s="59" t="s">
        <v>18516</v>
      </c>
      <c r="K4236" s="59" t="s">
        <v>29707</v>
      </c>
      <c r="L4236" s="59" t="s">
        <v>18516</v>
      </c>
      <c r="M4236" s="59" t="s">
        <v>18516</v>
      </c>
    </row>
    <row r="4237" spans="1:13" s="59" customFormat="1" ht="14.25">
      <c r="A4237" s="59" t="s">
        <v>35182</v>
      </c>
      <c r="B4237" s="59" t="s">
        <v>35183</v>
      </c>
      <c r="C4237" s="59" t="s">
        <v>29893</v>
      </c>
      <c r="D4237" s="59" t="s">
        <v>29894</v>
      </c>
      <c r="E4237" s="164">
        <v>125</v>
      </c>
      <c r="F4237" s="164">
        <v>90</v>
      </c>
      <c r="G4237" s="165">
        <v>0.72</v>
      </c>
      <c r="H4237" s="59" t="s">
        <v>18516</v>
      </c>
      <c r="I4237" s="164">
        <v>39.56</v>
      </c>
      <c r="J4237" s="164">
        <v>129.56</v>
      </c>
      <c r="K4237" s="59">
        <v>27</v>
      </c>
      <c r="L4237" s="59" t="s">
        <v>29410</v>
      </c>
      <c r="M4237" s="59" t="s">
        <v>29623</v>
      </c>
    </row>
    <row r="4238" spans="1:13" s="59" customFormat="1" ht="14.25">
      <c r="A4238" s="59" t="s">
        <v>35184</v>
      </c>
      <c r="B4238" s="59" t="s">
        <v>35185</v>
      </c>
      <c r="C4238" s="59" t="s">
        <v>29893</v>
      </c>
      <c r="D4238" s="59" t="s">
        <v>29894</v>
      </c>
      <c r="E4238" s="164">
        <v>125</v>
      </c>
      <c r="F4238" s="164">
        <v>100</v>
      </c>
      <c r="G4238" s="165">
        <v>0.8</v>
      </c>
      <c r="H4238" s="59" t="s">
        <v>18516</v>
      </c>
      <c r="I4238" s="164">
        <v>39.56</v>
      </c>
      <c r="J4238" s="164">
        <v>139.56</v>
      </c>
      <c r="K4238" s="59">
        <v>66</v>
      </c>
      <c r="L4238" s="59" t="s">
        <v>29439</v>
      </c>
      <c r="M4238" s="59" t="s">
        <v>30711</v>
      </c>
    </row>
    <row r="4239" spans="1:13" s="59" customFormat="1" ht="14.25">
      <c r="A4239" s="59" t="s">
        <v>35186</v>
      </c>
      <c r="B4239" s="59" t="s">
        <v>35187</v>
      </c>
      <c r="C4239" s="59" t="s">
        <v>29893</v>
      </c>
      <c r="D4239" s="59" t="s">
        <v>29894</v>
      </c>
      <c r="E4239" s="164">
        <v>125</v>
      </c>
      <c r="F4239" s="164">
        <v>125</v>
      </c>
      <c r="G4239" s="59" t="s">
        <v>18516</v>
      </c>
      <c r="H4239" s="59" t="s">
        <v>18516</v>
      </c>
      <c r="I4239" s="164">
        <v>39.65</v>
      </c>
      <c r="J4239" s="164">
        <v>164.65</v>
      </c>
      <c r="K4239" s="59">
        <v>62</v>
      </c>
      <c r="L4239" s="59" t="s">
        <v>29439</v>
      </c>
      <c r="M4239" s="59" t="s">
        <v>30711</v>
      </c>
    </row>
    <row r="4240" spans="1:13" s="59" customFormat="1" ht="14.25">
      <c r="A4240" s="59" t="s">
        <v>35188</v>
      </c>
      <c r="B4240" s="59" t="s">
        <v>35189</v>
      </c>
      <c r="C4240" s="59" t="s">
        <v>29893</v>
      </c>
      <c r="D4240" s="59" t="s">
        <v>29894</v>
      </c>
      <c r="E4240" s="164">
        <v>125</v>
      </c>
      <c r="F4240" s="164">
        <v>125</v>
      </c>
      <c r="G4240" s="59" t="s">
        <v>18516</v>
      </c>
      <c r="H4240" s="59" t="s">
        <v>18516</v>
      </c>
      <c r="I4240" s="164">
        <v>39.65</v>
      </c>
      <c r="J4240" s="164">
        <v>164.65</v>
      </c>
      <c r="K4240" s="59">
        <v>0</v>
      </c>
      <c r="L4240" s="59" t="s">
        <v>29465</v>
      </c>
      <c r="M4240" s="59" t="s">
        <v>29623</v>
      </c>
    </row>
    <row r="4241" spans="1:13" s="59" customFormat="1" ht="14.25">
      <c r="A4241" s="59" t="s">
        <v>16506</v>
      </c>
      <c r="B4241" s="59" t="s">
        <v>35190</v>
      </c>
      <c r="C4241" s="59" t="s">
        <v>29893</v>
      </c>
      <c r="D4241" s="59" t="s">
        <v>29894</v>
      </c>
      <c r="E4241" s="59" t="s">
        <v>18516</v>
      </c>
      <c r="F4241" s="59" t="s">
        <v>18516</v>
      </c>
      <c r="G4241" s="59" t="s">
        <v>18516</v>
      </c>
      <c r="H4241" s="59" t="s">
        <v>18516</v>
      </c>
      <c r="I4241" s="59" t="s">
        <v>18516</v>
      </c>
      <c r="J4241" s="59" t="s">
        <v>18516</v>
      </c>
      <c r="K4241" s="59" t="s">
        <v>29707</v>
      </c>
      <c r="L4241" s="59" t="s">
        <v>18516</v>
      </c>
      <c r="M4241" s="59" t="s">
        <v>18516</v>
      </c>
    </row>
    <row r="4242" spans="1:13" s="59" customFormat="1" ht="14.25">
      <c r="A4242" s="59" t="s">
        <v>16503</v>
      </c>
      <c r="B4242" s="59" t="s">
        <v>35191</v>
      </c>
      <c r="C4242" s="59" t="s">
        <v>29893</v>
      </c>
      <c r="D4242" s="59" t="s">
        <v>29894</v>
      </c>
      <c r="E4242" s="59" t="s">
        <v>18516</v>
      </c>
      <c r="F4242" s="59" t="s">
        <v>18516</v>
      </c>
      <c r="G4242" s="59" t="s">
        <v>18516</v>
      </c>
      <c r="H4242" s="59" t="s">
        <v>18516</v>
      </c>
      <c r="I4242" s="59" t="s">
        <v>18516</v>
      </c>
      <c r="J4242" s="59" t="s">
        <v>18516</v>
      </c>
      <c r="K4242" s="59" t="s">
        <v>29707</v>
      </c>
      <c r="L4242" s="59" t="s">
        <v>18516</v>
      </c>
      <c r="M4242" s="59" t="s">
        <v>18516</v>
      </c>
    </row>
    <row r="4243" spans="1:13" s="59" customFormat="1" ht="14.25">
      <c r="A4243" s="59" t="s">
        <v>16509</v>
      </c>
      <c r="B4243" s="59" t="s">
        <v>35192</v>
      </c>
      <c r="C4243" s="59" t="s">
        <v>29893</v>
      </c>
      <c r="D4243" s="59" t="s">
        <v>29894</v>
      </c>
      <c r="E4243" s="164">
        <v>175</v>
      </c>
      <c r="F4243" s="164">
        <v>140</v>
      </c>
      <c r="G4243" s="165">
        <v>0.8</v>
      </c>
      <c r="H4243" s="59" t="s">
        <v>18516</v>
      </c>
      <c r="I4243" s="164">
        <v>45.24</v>
      </c>
      <c r="J4243" s="164">
        <v>185.24</v>
      </c>
      <c r="K4243" s="59">
        <v>0</v>
      </c>
      <c r="L4243" s="59" t="s">
        <v>18516</v>
      </c>
      <c r="M4243" s="59" t="s">
        <v>18516</v>
      </c>
    </row>
    <row r="4244" spans="1:13" s="59" customFormat="1" ht="14.25">
      <c r="A4244" s="59" t="s">
        <v>35193</v>
      </c>
      <c r="B4244" s="59" t="s">
        <v>35194</v>
      </c>
      <c r="C4244" s="59" t="s">
        <v>29893</v>
      </c>
      <c r="D4244" s="59" t="s">
        <v>29894</v>
      </c>
      <c r="E4244" s="164">
        <v>159</v>
      </c>
      <c r="F4244" s="164">
        <v>159</v>
      </c>
      <c r="G4244" s="59" t="s">
        <v>18516</v>
      </c>
      <c r="H4244" s="59" t="s">
        <v>18516</v>
      </c>
      <c r="I4244" s="164">
        <v>55.31</v>
      </c>
      <c r="J4244" s="164">
        <v>214.31</v>
      </c>
      <c r="K4244" s="59">
        <v>6</v>
      </c>
      <c r="L4244" s="59" t="s">
        <v>18516</v>
      </c>
      <c r="M4244" s="59" t="s">
        <v>18516</v>
      </c>
    </row>
    <row r="4245" spans="1:13" s="59" customFormat="1" ht="14.25">
      <c r="A4245" s="59" t="s">
        <v>35195</v>
      </c>
      <c r="B4245" s="59" t="s">
        <v>35196</v>
      </c>
      <c r="C4245" s="59" t="s">
        <v>29893</v>
      </c>
      <c r="D4245" s="59" t="s">
        <v>29894</v>
      </c>
      <c r="E4245" s="164">
        <v>159</v>
      </c>
      <c r="F4245" s="164">
        <v>159</v>
      </c>
      <c r="G4245" s="59" t="s">
        <v>18516</v>
      </c>
      <c r="H4245" s="59" t="s">
        <v>18516</v>
      </c>
      <c r="I4245" s="164">
        <v>55.31</v>
      </c>
      <c r="J4245" s="164">
        <v>214.31</v>
      </c>
      <c r="K4245" s="59">
        <v>0</v>
      </c>
      <c r="L4245" s="59" t="s">
        <v>31357</v>
      </c>
      <c r="M4245" s="59" t="s">
        <v>33855</v>
      </c>
    </row>
    <row r="4246" spans="1:13" s="59" customFormat="1" ht="14.25">
      <c r="A4246" s="59" t="s">
        <v>35197</v>
      </c>
      <c r="B4246" s="59" t="s">
        <v>34292</v>
      </c>
      <c r="C4246" s="59" t="s">
        <v>29414</v>
      </c>
      <c r="D4246" s="59" t="s">
        <v>29415</v>
      </c>
      <c r="E4246" s="59" t="s">
        <v>18516</v>
      </c>
      <c r="F4246" s="59" t="s">
        <v>18516</v>
      </c>
      <c r="G4246" s="59" t="s">
        <v>18516</v>
      </c>
      <c r="H4246" s="59" t="s">
        <v>18516</v>
      </c>
      <c r="I4246" s="59" t="s">
        <v>18516</v>
      </c>
      <c r="J4246" s="59" t="s">
        <v>18516</v>
      </c>
      <c r="K4246" s="59" t="s">
        <v>29707</v>
      </c>
      <c r="L4246" s="59" t="s">
        <v>18516</v>
      </c>
      <c r="M4246" s="59" t="s">
        <v>18516</v>
      </c>
    </row>
    <row r="4247" spans="1:13" s="59" customFormat="1" ht="14.25">
      <c r="A4247" s="59" t="s">
        <v>16644</v>
      </c>
      <c r="B4247" s="59" t="s">
        <v>35198</v>
      </c>
      <c r="C4247" s="59" t="s">
        <v>29893</v>
      </c>
      <c r="D4247" s="59" t="s">
        <v>29894</v>
      </c>
      <c r="E4247" s="164">
        <v>269</v>
      </c>
      <c r="F4247" s="164">
        <v>190</v>
      </c>
      <c r="G4247" s="165">
        <v>0.7</v>
      </c>
      <c r="H4247" s="59" t="s">
        <v>18516</v>
      </c>
      <c r="I4247" s="164">
        <v>101.54</v>
      </c>
      <c r="J4247" s="164">
        <v>291.54</v>
      </c>
      <c r="K4247" s="59">
        <v>75</v>
      </c>
      <c r="L4247" s="59" t="s">
        <v>18516</v>
      </c>
      <c r="M4247" s="59" t="s">
        <v>18516</v>
      </c>
    </row>
    <row r="4248" spans="1:13" s="59" customFormat="1" ht="14.25">
      <c r="A4248" s="59" t="s">
        <v>16726</v>
      </c>
      <c r="B4248" s="59" t="s">
        <v>35199</v>
      </c>
      <c r="C4248" s="59" t="s">
        <v>30894</v>
      </c>
      <c r="D4248" s="59" t="s">
        <v>30895</v>
      </c>
      <c r="E4248" s="59" t="s">
        <v>18516</v>
      </c>
      <c r="F4248" s="59" t="s">
        <v>18516</v>
      </c>
      <c r="G4248" s="59" t="s">
        <v>18516</v>
      </c>
      <c r="H4248" s="59" t="s">
        <v>18516</v>
      </c>
      <c r="I4248" s="59" t="s">
        <v>18516</v>
      </c>
      <c r="J4248" s="59" t="s">
        <v>18516</v>
      </c>
      <c r="K4248" s="59" t="s">
        <v>29707</v>
      </c>
      <c r="L4248" s="59" t="s">
        <v>18516</v>
      </c>
      <c r="M4248" s="59" t="s">
        <v>18516</v>
      </c>
    </row>
    <row r="4249" spans="1:13" s="59" customFormat="1" ht="14.25">
      <c r="A4249" s="59" t="s">
        <v>16720</v>
      </c>
      <c r="B4249" s="59" t="s">
        <v>35200</v>
      </c>
      <c r="C4249" s="59" t="s">
        <v>30894</v>
      </c>
      <c r="D4249" s="59" t="s">
        <v>30895</v>
      </c>
      <c r="E4249" s="59" t="s">
        <v>18516</v>
      </c>
      <c r="F4249" s="59" t="s">
        <v>18516</v>
      </c>
      <c r="G4249" s="59" t="s">
        <v>18516</v>
      </c>
      <c r="H4249" s="59" t="s">
        <v>18516</v>
      </c>
      <c r="I4249" s="59" t="s">
        <v>18516</v>
      </c>
      <c r="J4249" s="59" t="s">
        <v>18516</v>
      </c>
      <c r="K4249" s="59" t="s">
        <v>29707</v>
      </c>
      <c r="L4249" s="59" t="s">
        <v>18516</v>
      </c>
      <c r="M4249" s="59" t="s">
        <v>18516</v>
      </c>
    </row>
    <row r="4250" spans="1:13" s="59" customFormat="1" ht="14.25">
      <c r="A4250" s="59" t="s">
        <v>16723</v>
      </c>
      <c r="B4250" s="59" t="s">
        <v>35201</v>
      </c>
      <c r="C4250" s="59" t="s">
        <v>29893</v>
      </c>
      <c r="D4250" s="59" t="s">
        <v>29894</v>
      </c>
      <c r="E4250" s="59" t="s">
        <v>18516</v>
      </c>
      <c r="F4250" s="59" t="s">
        <v>18516</v>
      </c>
      <c r="G4250" s="59" t="s">
        <v>18516</v>
      </c>
      <c r="H4250" s="59" t="s">
        <v>18516</v>
      </c>
      <c r="I4250" s="59" t="s">
        <v>18516</v>
      </c>
      <c r="J4250" s="59" t="s">
        <v>18516</v>
      </c>
      <c r="K4250" s="59" t="s">
        <v>29707</v>
      </c>
      <c r="L4250" s="59" t="s">
        <v>18516</v>
      </c>
      <c r="M4250" s="59" t="s">
        <v>18516</v>
      </c>
    </row>
    <row r="4251" spans="1:13" s="59" customFormat="1" ht="14.25">
      <c r="A4251" s="59" t="s">
        <v>35202</v>
      </c>
      <c r="B4251" s="59" t="s">
        <v>35203</v>
      </c>
      <c r="C4251" s="59" t="s">
        <v>29893</v>
      </c>
      <c r="D4251" s="59" t="s">
        <v>29894</v>
      </c>
      <c r="E4251" s="59" t="s">
        <v>18516</v>
      </c>
      <c r="F4251" s="59" t="s">
        <v>18516</v>
      </c>
      <c r="G4251" s="59" t="s">
        <v>18516</v>
      </c>
      <c r="H4251" s="59" t="s">
        <v>18516</v>
      </c>
      <c r="I4251" s="59" t="s">
        <v>18516</v>
      </c>
      <c r="J4251" s="59" t="s">
        <v>18516</v>
      </c>
      <c r="K4251" s="59" t="s">
        <v>29707</v>
      </c>
      <c r="L4251" s="59" t="s">
        <v>18516</v>
      </c>
      <c r="M4251" s="59" t="s">
        <v>18516</v>
      </c>
    </row>
    <row r="4252" spans="1:13" s="59" customFormat="1" ht="14.25">
      <c r="A4252" s="59" t="s">
        <v>35204</v>
      </c>
      <c r="B4252" s="59" t="s">
        <v>35205</v>
      </c>
      <c r="C4252" s="59" t="s">
        <v>30894</v>
      </c>
      <c r="D4252" s="59" t="s">
        <v>30895</v>
      </c>
      <c r="E4252" s="59" t="s">
        <v>18516</v>
      </c>
      <c r="F4252" s="59" t="s">
        <v>18516</v>
      </c>
      <c r="G4252" s="59" t="s">
        <v>18516</v>
      </c>
      <c r="H4252" s="59" t="s">
        <v>18516</v>
      </c>
      <c r="I4252" s="59" t="s">
        <v>18516</v>
      </c>
      <c r="J4252" s="59" t="s">
        <v>18516</v>
      </c>
      <c r="K4252" s="59" t="s">
        <v>29707</v>
      </c>
      <c r="L4252" s="59" t="s">
        <v>18516</v>
      </c>
      <c r="M4252" s="59" t="s">
        <v>18516</v>
      </c>
    </row>
    <row r="4253" spans="1:13" s="59" customFormat="1" ht="14.25">
      <c r="A4253" s="59" t="s">
        <v>18918</v>
      </c>
      <c r="B4253" s="59" t="s">
        <v>35206</v>
      </c>
      <c r="C4253" s="59" t="s">
        <v>29893</v>
      </c>
      <c r="D4253" s="59" t="s">
        <v>29894</v>
      </c>
      <c r="E4253" s="164">
        <v>179</v>
      </c>
      <c r="F4253" s="164">
        <v>150</v>
      </c>
      <c r="G4253" s="165">
        <v>0.83</v>
      </c>
      <c r="H4253" s="59" t="s">
        <v>18516</v>
      </c>
      <c r="I4253" s="164">
        <v>46.11</v>
      </c>
      <c r="J4253" s="164">
        <v>196.11</v>
      </c>
      <c r="K4253" s="59">
        <v>29</v>
      </c>
      <c r="L4253" s="59" t="s">
        <v>18516</v>
      </c>
      <c r="M4253" s="59" t="s">
        <v>18516</v>
      </c>
    </row>
    <row r="4254" spans="1:13" s="59" customFormat="1" ht="14.25">
      <c r="A4254" s="59" t="s">
        <v>18927</v>
      </c>
      <c r="B4254" s="59" t="s">
        <v>35207</v>
      </c>
      <c r="C4254" s="59" t="s">
        <v>29893</v>
      </c>
      <c r="D4254" s="59" t="s">
        <v>29894</v>
      </c>
      <c r="E4254" s="59" t="s">
        <v>18516</v>
      </c>
      <c r="F4254" s="59" t="s">
        <v>18516</v>
      </c>
      <c r="G4254" s="59" t="s">
        <v>18516</v>
      </c>
      <c r="H4254" s="59" t="s">
        <v>18516</v>
      </c>
      <c r="I4254" s="59" t="s">
        <v>18516</v>
      </c>
      <c r="J4254" s="59" t="s">
        <v>18516</v>
      </c>
      <c r="K4254" s="59" t="s">
        <v>29707</v>
      </c>
      <c r="L4254" s="59" t="s">
        <v>18516</v>
      </c>
      <c r="M4254" s="59" t="s">
        <v>18516</v>
      </c>
    </row>
    <row r="4255" spans="1:13" s="59" customFormat="1" ht="14.25">
      <c r="A4255" s="59" t="s">
        <v>16061</v>
      </c>
      <c r="B4255" s="59" t="s">
        <v>35208</v>
      </c>
      <c r="C4255" s="59" t="s">
        <v>29893</v>
      </c>
      <c r="D4255" s="59" t="s">
        <v>29894</v>
      </c>
      <c r="E4255" s="59" t="s">
        <v>18516</v>
      </c>
      <c r="F4255" s="59" t="s">
        <v>18516</v>
      </c>
      <c r="G4255" s="59" t="s">
        <v>18516</v>
      </c>
      <c r="H4255" s="59" t="s">
        <v>18516</v>
      </c>
      <c r="I4255" s="59" t="s">
        <v>18516</v>
      </c>
      <c r="J4255" s="59" t="s">
        <v>18516</v>
      </c>
      <c r="K4255" s="59" t="s">
        <v>29707</v>
      </c>
      <c r="L4255" s="59" t="s">
        <v>18516</v>
      </c>
      <c r="M4255" s="59" t="s">
        <v>18516</v>
      </c>
    </row>
    <row r="4256" spans="1:13" s="59" customFormat="1" ht="14.25">
      <c r="A4256" s="59" t="s">
        <v>35209</v>
      </c>
      <c r="B4256" s="59" t="s">
        <v>35210</v>
      </c>
      <c r="C4256" s="59" t="s">
        <v>29893</v>
      </c>
      <c r="D4256" s="59" t="s">
        <v>29894</v>
      </c>
      <c r="E4256" s="164">
        <v>235</v>
      </c>
      <c r="F4256" s="164">
        <v>180</v>
      </c>
      <c r="G4256" s="165">
        <v>0.76</v>
      </c>
      <c r="H4256" s="59" t="s">
        <v>18516</v>
      </c>
      <c r="I4256" s="164">
        <v>73.7</v>
      </c>
      <c r="J4256" s="164">
        <v>253.7</v>
      </c>
      <c r="K4256" s="59">
        <v>3</v>
      </c>
      <c r="L4256" s="59" t="s">
        <v>18516</v>
      </c>
      <c r="M4256" s="59" t="s">
        <v>29678</v>
      </c>
    </row>
    <row r="4257" spans="1:13" s="59" customFormat="1" ht="14.25">
      <c r="A4257" s="59" t="s">
        <v>35211</v>
      </c>
      <c r="B4257" s="59" t="s">
        <v>35212</v>
      </c>
      <c r="C4257" s="59" t="s">
        <v>29893</v>
      </c>
      <c r="D4257" s="59" t="s">
        <v>29894</v>
      </c>
      <c r="E4257" s="164">
        <v>139</v>
      </c>
      <c r="F4257" s="164">
        <v>125</v>
      </c>
      <c r="G4257" s="165">
        <v>0.89</v>
      </c>
      <c r="H4257" s="59" t="s">
        <v>18516</v>
      </c>
      <c r="I4257" s="164">
        <v>40.49</v>
      </c>
      <c r="J4257" s="164">
        <v>165.49</v>
      </c>
      <c r="K4257" s="59">
        <v>2</v>
      </c>
      <c r="L4257" s="59" t="s">
        <v>29439</v>
      </c>
      <c r="M4257" s="59" t="s">
        <v>29678</v>
      </c>
    </row>
    <row r="4258" spans="1:13" s="59" customFormat="1" ht="14.25">
      <c r="A4258" s="59" t="s">
        <v>35213</v>
      </c>
      <c r="B4258" s="59" t="s">
        <v>35214</v>
      </c>
      <c r="C4258" s="59" t="s">
        <v>29893</v>
      </c>
      <c r="D4258" s="59" t="s">
        <v>29894</v>
      </c>
      <c r="E4258" s="59" t="s">
        <v>18516</v>
      </c>
      <c r="F4258" s="59" t="s">
        <v>18516</v>
      </c>
      <c r="G4258" s="59" t="s">
        <v>18516</v>
      </c>
      <c r="H4258" s="59" t="s">
        <v>18516</v>
      </c>
      <c r="I4258" s="59" t="s">
        <v>18516</v>
      </c>
      <c r="J4258" s="59" t="s">
        <v>18516</v>
      </c>
      <c r="K4258" s="59" t="s">
        <v>29707</v>
      </c>
      <c r="L4258" s="59" t="s">
        <v>18516</v>
      </c>
      <c r="M4258" s="59" t="s">
        <v>18516</v>
      </c>
    </row>
    <row r="4259" spans="1:13" s="59" customFormat="1" ht="14.25">
      <c r="A4259" s="59" t="s">
        <v>35215</v>
      </c>
      <c r="B4259" s="59" t="s">
        <v>33778</v>
      </c>
      <c r="C4259" s="59" t="s">
        <v>29893</v>
      </c>
      <c r="D4259" s="59" t="s">
        <v>29894</v>
      </c>
      <c r="E4259" s="164">
        <v>259</v>
      </c>
      <c r="F4259" s="164">
        <v>200</v>
      </c>
      <c r="G4259" s="165">
        <v>0.77</v>
      </c>
      <c r="H4259" s="59" t="s">
        <v>18516</v>
      </c>
      <c r="I4259" s="164">
        <v>75.11</v>
      </c>
      <c r="J4259" s="164">
        <v>275.11</v>
      </c>
      <c r="K4259" s="59">
        <v>29</v>
      </c>
      <c r="L4259" s="59" t="s">
        <v>18516</v>
      </c>
      <c r="M4259" s="59" t="s">
        <v>18516</v>
      </c>
    </row>
    <row r="4260" spans="1:13" s="59" customFormat="1" ht="14.25">
      <c r="A4260" s="59" t="s">
        <v>35216</v>
      </c>
      <c r="B4260" s="59" t="s">
        <v>33779</v>
      </c>
      <c r="C4260" s="59" t="s">
        <v>29893</v>
      </c>
      <c r="D4260" s="59" t="s">
        <v>29894</v>
      </c>
      <c r="E4260" s="164">
        <v>259</v>
      </c>
      <c r="F4260" s="164">
        <v>200</v>
      </c>
      <c r="G4260" s="165">
        <v>0.77</v>
      </c>
      <c r="H4260" s="59" t="s">
        <v>18516</v>
      </c>
      <c r="I4260" s="164">
        <v>75.11</v>
      </c>
      <c r="J4260" s="164">
        <v>275.11</v>
      </c>
      <c r="K4260" s="59">
        <v>112</v>
      </c>
      <c r="L4260" s="59" t="s">
        <v>18516</v>
      </c>
      <c r="M4260" s="59" t="s">
        <v>18516</v>
      </c>
    </row>
    <row r="4261" spans="1:13" s="59" customFormat="1" ht="14.25">
      <c r="A4261" s="59" t="s">
        <v>35217</v>
      </c>
      <c r="B4261" s="59" t="s">
        <v>35218</v>
      </c>
      <c r="C4261" s="59" t="s">
        <v>29893</v>
      </c>
      <c r="D4261" s="59" t="s">
        <v>29894</v>
      </c>
      <c r="E4261" s="59" t="s">
        <v>18516</v>
      </c>
      <c r="F4261" s="59" t="s">
        <v>18516</v>
      </c>
      <c r="G4261" s="59" t="s">
        <v>18516</v>
      </c>
      <c r="H4261" s="59" t="s">
        <v>18516</v>
      </c>
      <c r="I4261" s="59" t="s">
        <v>18516</v>
      </c>
      <c r="J4261" s="59" t="s">
        <v>18516</v>
      </c>
      <c r="K4261" s="59" t="s">
        <v>29707</v>
      </c>
      <c r="L4261" s="59" t="s">
        <v>18516</v>
      </c>
      <c r="M4261" s="59" t="s">
        <v>18516</v>
      </c>
    </row>
    <row r="4262" spans="1:13" s="59" customFormat="1" ht="14.25">
      <c r="A4262" s="59" t="s">
        <v>35219</v>
      </c>
      <c r="B4262" s="59" t="s">
        <v>35220</v>
      </c>
      <c r="C4262" s="59" t="s">
        <v>29893</v>
      </c>
      <c r="D4262" s="59" t="s">
        <v>29894</v>
      </c>
      <c r="E4262" s="59" t="s">
        <v>18516</v>
      </c>
      <c r="F4262" s="59" t="s">
        <v>18516</v>
      </c>
      <c r="G4262" s="59" t="s">
        <v>18516</v>
      </c>
      <c r="H4262" s="59" t="s">
        <v>18516</v>
      </c>
      <c r="I4262" s="59" t="s">
        <v>18516</v>
      </c>
      <c r="J4262" s="59" t="s">
        <v>18516</v>
      </c>
      <c r="K4262" s="59" t="s">
        <v>29707</v>
      </c>
      <c r="L4262" s="59" t="s">
        <v>18516</v>
      </c>
      <c r="M4262" s="59" t="s">
        <v>18516</v>
      </c>
    </row>
    <row r="4263" spans="1:13" s="59" customFormat="1" ht="14.25">
      <c r="A4263" s="59" t="s">
        <v>35221</v>
      </c>
      <c r="B4263" s="59" t="s">
        <v>35222</v>
      </c>
      <c r="C4263" s="59" t="s">
        <v>29893</v>
      </c>
      <c r="D4263" s="59" t="s">
        <v>29894</v>
      </c>
      <c r="E4263" s="59" t="s">
        <v>18516</v>
      </c>
      <c r="F4263" s="59" t="s">
        <v>18516</v>
      </c>
      <c r="G4263" s="59" t="s">
        <v>18516</v>
      </c>
      <c r="H4263" s="59" t="s">
        <v>18516</v>
      </c>
      <c r="I4263" s="59" t="s">
        <v>18516</v>
      </c>
      <c r="J4263" s="59" t="s">
        <v>18516</v>
      </c>
      <c r="K4263" s="59" t="s">
        <v>29707</v>
      </c>
      <c r="L4263" s="59" t="s">
        <v>18516</v>
      </c>
      <c r="M4263" s="59" t="s">
        <v>18516</v>
      </c>
    </row>
    <row r="4264" spans="1:13" s="59" customFormat="1" ht="14.25">
      <c r="A4264" s="59" t="s">
        <v>35223</v>
      </c>
      <c r="B4264" s="59" t="s">
        <v>35224</v>
      </c>
      <c r="C4264" s="59" t="s">
        <v>29893</v>
      </c>
      <c r="D4264" s="59" t="s">
        <v>29894</v>
      </c>
      <c r="E4264" s="59" t="s">
        <v>18516</v>
      </c>
      <c r="F4264" s="59" t="s">
        <v>18516</v>
      </c>
      <c r="G4264" s="59" t="s">
        <v>18516</v>
      </c>
      <c r="H4264" s="59" t="s">
        <v>18516</v>
      </c>
      <c r="I4264" s="59" t="s">
        <v>18516</v>
      </c>
      <c r="J4264" s="59" t="s">
        <v>18516</v>
      </c>
      <c r="K4264" s="59" t="s">
        <v>29707</v>
      </c>
      <c r="L4264" s="59" t="s">
        <v>18516</v>
      </c>
      <c r="M4264" s="59" t="s">
        <v>18516</v>
      </c>
    </row>
    <row r="4265" spans="1:13" s="59" customFormat="1" ht="14.25">
      <c r="A4265" s="59" t="s">
        <v>35225</v>
      </c>
      <c r="B4265" s="59" t="s">
        <v>35226</v>
      </c>
      <c r="C4265" s="59" t="s">
        <v>29893</v>
      </c>
      <c r="D4265" s="59" t="s">
        <v>29894</v>
      </c>
      <c r="E4265" s="164">
        <v>99</v>
      </c>
      <c r="F4265" s="164">
        <v>90</v>
      </c>
      <c r="G4265" s="165">
        <v>0.9</v>
      </c>
      <c r="H4265" s="59" t="s">
        <v>18516</v>
      </c>
      <c r="I4265" s="164">
        <v>44.35</v>
      </c>
      <c r="J4265" s="164">
        <v>134.35</v>
      </c>
      <c r="K4265" s="59">
        <v>0</v>
      </c>
      <c r="L4265" s="59" t="s">
        <v>18516</v>
      </c>
      <c r="M4265" s="59" t="s">
        <v>18516</v>
      </c>
    </row>
    <row r="4266" spans="1:13" s="59" customFormat="1" ht="14.25">
      <c r="A4266" s="59" t="s">
        <v>35227</v>
      </c>
      <c r="B4266" s="59" t="s">
        <v>35228</v>
      </c>
      <c r="C4266" s="59" t="s">
        <v>29893</v>
      </c>
      <c r="D4266" s="59" t="s">
        <v>29894</v>
      </c>
      <c r="E4266" s="164">
        <v>99</v>
      </c>
      <c r="F4266" s="164">
        <v>90</v>
      </c>
      <c r="G4266" s="165">
        <v>0.9</v>
      </c>
      <c r="H4266" s="59" t="s">
        <v>18516</v>
      </c>
      <c r="I4266" s="164">
        <v>44.35</v>
      </c>
      <c r="J4266" s="164">
        <v>134.35</v>
      </c>
      <c r="K4266" s="59">
        <v>25</v>
      </c>
      <c r="L4266" s="59" t="s">
        <v>18516</v>
      </c>
      <c r="M4266" s="59" t="s">
        <v>18516</v>
      </c>
    </row>
    <row r="4267" spans="1:13" s="59" customFormat="1" ht="14.25">
      <c r="A4267" s="59" t="s">
        <v>16638</v>
      </c>
      <c r="B4267" s="59" t="s">
        <v>35191</v>
      </c>
      <c r="C4267" s="59" t="s">
        <v>29893</v>
      </c>
      <c r="D4267" s="59" t="s">
        <v>29894</v>
      </c>
      <c r="E4267" s="59" t="s">
        <v>18516</v>
      </c>
      <c r="F4267" s="59" t="s">
        <v>18516</v>
      </c>
      <c r="G4267" s="59" t="s">
        <v>18516</v>
      </c>
      <c r="H4267" s="59" t="s">
        <v>18516</v>
      </c>
      <c r="I4267" s="59" t="s">
        <v>18516</v>
      </c>
      <c r="J4267" s="59" t="s">
        <v>18516</v>
      </c>
      <c r="K4267" s="59" t="s">
        <v>29707</v>
      </c>
      <c r="L4267" s="59" t="s">
        <v>18516</v>
      </c>
      <c r="M4267" s="59" t="s">
        <v>18516</v>
      </c>
    </row>
    <row r="4268" spans="1:13" s="59" customFormat="1" ht="14.25">
      <c r="A4268" s="59" t="s">
        <v>16635</v>
      </c>
      <c r="B4268" s="59" t="s">
        <v>35229</v>
      </c>
      <c r="C4268" s="59" t="s">
        <v>29893</v>
      </c>
      <c r="D4268" s="59" t="s">
        <v>29894</v>
      </c>
      <c r="E4268" s="59" t="s">
        <v>18516</v>
      </c>
      <c r="F4268" s="59" t="s">
        <v>18516</v>
      </c>
      <c r="G4268" s="59" t="s">
        <v>18516</v>
      </c>
      <c r="H4268" s="59" t="s">
        <v>18516</v>
      </c>
      <c r="I4268" s="59" t="s">
        <v>18516</v>
      </c>
      <c r="J4268" s="59" t="s">
        <v>18516</v>
      </c>
      <c r="K4268" s="59" t="s">
        <v>29707</v>
      </c>
      <c r="L4268" s="59" t="s">
        <v>18516</v>
      </c>
      <c r="M4268" s="59" t="s">
        <v>18516</v>
      </c>
    </row>
    <row r="4269" spans="1:13" s="59" customFormat="1" ht="14.25">
      <c r="A4269" s="59" t="s">
        <v>16738</v>
      </c>
      <c r="B4269" s="59" t="s">
        <v>35230</v>
      </c>
      <c r="C4269" s="59" t="s">
        <v>29893</v>
      </c>
      <c r="D4269" s="59" t="s">
        <v>29894</v>
      </c>
      <c r="E4269" s="59" t="s">
        <v>18516</v>
      </c>
      <c r="F4269" s="59" t="s">
        <v>18516</v>
      </c>
      <c r="G4269" s="59" t="s">
        <v>18516</v>
      </c>
      <c r="H4269" s="59" t="s">
        <v>18516</v>
      </c>
      <c r="I4269" s="59" t="s">
        <v>18516</v>
      </c>
      <c r="J4269" s="59" t="s">
        <v>18516</v>
      </c>
      <c r="K4269" s="59" t="s">
        <v>29707</v>
      </c>
      <c r="L4269" s="59" t="s">
        <v>18516</v>
      </c>
      <c r="M4269" s="59" t="s">
        <v>18516</v>
      </c>
    </row>
    <row r="4270" spans="1:13" s="59" customFormat="1" ht="14.25">
      <c r="A4270" s="59" t="s">
        <v>16576</v>
      </c>
      <c r="B4270" s="59" t="s">
        <v>35231</v>
      </c>
      <c r="C4270" s="59" t="s">
        <v>29893</v>
      </c>
      <c r="D4270" s="59" t="s">
        <v>29894</v>
      </c>
      <c r="E4270" s="164">
        <v>279</v>
      </c>
      <c r="F4270" s="164">
        <v>265</v>
      </c>
      <c r="G4270" s="165">
        <v>0.94</v>
      </c>
      <c r="H4270" s="59" t="s">
        <v>18516</v>
      </c>
      <c r="I4270" s="164">
        <v>92.33</v>
      </c>
      <c r="J4270" s="164">
        <v>357.33</v>
      </c>
      <c r="K4270" s="59">
        <v>36</v>
      </c>
      <c r="L4270" s="59" t="s">
        <v>18516</v>
      </c>
      <c r="M4270" s="59" t="s">
        <v>29678</v>
      </c>
    </row>
    <row r="4271" spans="1:13" s="59" customFormat="1" ht="14.25">
      <c r="A4271" s="59" t="s">
        <v>16579</v>
      </c>
      <c r="B4271" s="59" t="s">
        <v>35232</v>
      </c>
      <c r="C4271" s="59" t="s">
        <v>29893</v>
      </c>
      <c r="D4271" s="59" t="s">
        <v>29894</v>
      </c>
      <c r="E4271" s="164">
        <v>285</v>
      </c>
      <c r="F4271" s="164">
        <v>235</v>
      </c>
      <c r="G4271" s="165">
        <v>0.82</v>
      </c>
      <c r="H4271" s="59" t="s">
        <v>18516</v>
      </c>
      <c r="I4271" s="164">
        <v>92.33</v>
      </c>
      <c r="J4271" s="164">
        <v>327.33</v>
      </c>
      <c r="K4271" s="59">
        <v>97</v>
      </c>
      <c r="L4271" s="59" t="s">
        <v>18516</v>
      </c>
      <c r="M4271" s="59" t="s">
        <v>18516</v>
      </c>
    </row>
    <row r="4272" spans="1:13" s="59" customFormat="1" ht="14.25">
      <c r="A4272" s="59" t="s">
        <v>16558</v>
      </c>
      <c r="B4272" s="59" t="s">
        <v>35233</v>
      </c>
      <c r="C4272" s="59" t="s">
        <v>29893</v>
      </c>
      <c r="D4272" s="59" t="s">
        <v>29894</v>
      </c>
      <c r="E4272" s="164">
        <v>259</v>
      </c>
      <c r="F4272" s="164">
        <v>215</v>
      </c>
      <c r="G4272" s="165">
        <v>0.83</v>
      </c>
      <c r="H4272" s="59" t="s">
        <v>18516</v>
      </c>
      <c r="I4272" s="164">
        <v>83.18</v>
      </c>
      <c r="J4272" s="164">
        <v>298.18</v>
      </c>
      <c r="K4272" s="59">
        <v>14</v>
      </c>
      <c r="L4272" s="59" t="s">
        <v>18516</v>
      </c>
      <c r="M4272" s="59" t="s">
        <v>18516</v>
      </c>
    </row>
    <row r="4273" spans="1:13" s="59" customFormat="1" ht="14.25">
      <c r="A4273" s="59" t="s">
        <v>26127</v>
      </c>
      <c r="B4273" s="59" t="s">
        <v>35234</v>
      </c>
      <c r="C4273" s="59" t="s">
        <v>29893</v>
      </c>
      <c r="D4273" s="59" t="s">
        <v>29894</v>
      </c>
      <c r="E4273" s="164">
        <v>279</v>
      </c>
      <c r="F4273" s="164">
        <v>225</v>
      </c>
      <c r="G4273" s="165">
        <v>0.8</v>
      </c>
      <c r="H4273" s="59" t="s">
        <v>18516</v>
      </c>
      <c r="I4273" s="164">
        <v>78.38</v>
      </c>
      <c r="J4273" s="164">
        <v>303.38</v>
      </c>
      <c r="K4273" s="59">
        <v>42</v>
      </c>
      <c r="L4273" s="59" t="s">
        <v>18516</v>
      </c>
      <c r="M4273" s="59" t="s">
        <v>29678</v>
      </c>
    </row>
    <row r="4274" spans="1:13" s="59" customFormat="1" ht="14.25">
      <c r="A4274" s="59" t="s">
        <v>26130</v>
      </c>
      <c r="B4274" s="59" t="s">
        <v>35235</v>
      </c>
      <c r="C4274" s="59" t="s">
        <v>29893</v>
      </c>
      <c r="D4274" s="59" t="s">
        <v>29894</v>
      </c>
      <c r="E4274" s="164">
        <v>279</v>
      </c>
      <c r="F4274" s="164">
        <v>225</v>
      </c>
      <c r="G4274" s="165">
        <v>0.8</v>
      </c>
      <c r="H4274" s="59" t="s">
        <v>18516</v>
      </c>
      <c r="I4274" s="164">
        <v>78.38</v>
      </c>
      <c r="J4274" s="164">
        <v>303.38</v>
      </c>
      <c r="K4274" s="59">
        <v>30</v>
      </c>
      <c r="L4274" s="59" t="s">
        <v>18516</v>
      </c>
      <c r="M4274" s="59" t="s">
        <v>29668</v>
      </c>
    </row>
    <row r="4275" spans="1:13" s="59" customFormat="1" ht="14.25">
      <c r="A4275" s="59" t="s">
        <v>26133</v>
      </c>
      <c r="B4275" s="59" t="s">
        <v>35236</v>
      </c>
      <c r="C4275" s="59" t="s">
        <v>29893</v>
      </c>
      <c r="D4275" s="59" t="s">
        <v>29894</v>
      </c>
      <c r="E4275" s="164">
        <v>279</v>
      </c>
      <c r="F4275" s="164">
        <v>225</v>
      </c>
      <c r="G4275" s="165">
        <v>0.8</v>
      </c>
      <c r="H4275" s="59" t="s">
        <v>18516</v>
      </c>
      <c r="I4275" s="164">
        <v>78.38</v>
      </c>
      <c r="J4275" s="164">
        <v>303.38</v>
      </c>
      <c r="K4275" s="59">
        <v>46</v>
      </c>
      <c r="L4275" s="59" t="s">
        <v>18516</v>
      </c>
      <c r="M4275" s="59" t="s">
        <v>30982</v>
      </c>
    </row>
    <row r="4276" spans="1:13" s="59" customFormat="1" ht="14.25">
      <c r="A4276" s="59" t="s">
        <v>26124</v>
      </c>
      <c r="B4276" s="59" t="s">
        <v>35237</v>
      </c>
      <c r="C4276" s="59" t="s">
        <v>29893</v>
      </c>
      <c r="D4276" s="59" t="s">
        <v>29894</v>
      </c>
      <c r="E4276" s="59" t="s">
        <v>18516</v>
      </c>
      <c r="F4276" s="59" t="s">
        <v>18516</v>
      </c>
      <c r="G4276" s="59" t="s">
        <v>18516</v>
      </c>
      <c r="H4276" s="59" t="s">
        <v>18516</v>
      </c>
      <c r="I4276" s="59" t="s">
        <v>18516</v>
      </c>
      <c r="J4276" s="59" t="s">
        <v>18516</v>
      </c>
      <c r="K4276" s="59" t="s">
        <v>29707</v>
      </c>
      <c r="L4276" s="59" t="s">
        <v>18516</v>
      </c>
      <c r="M4276" s="59" t="s">
        <v>18516</v>
      </c>
    </row>
    <row r="4277" spans="1:13" s="59" customFormat="1" ht="14.25">
      <c r="A4277" s="59" t="s">
        <v>35238</v>
      </c>
      <c r="B4277" s="59" t="s">
        <v>35239</v>
      </c>
      <c r="C4277" s="59" t="s">
        <v>29893</v>
      </c>
      <c r="D4277" s="59" t="s">
        <v>29894</v>
      </c>
      <c r="E4277" s="59" t="s">
        <v>18516</v>
      </c>
      <c r="F4277" s="59" t="s">
        <v>18516</v>
      </c>
      <c r="G4277" s="59" t="s">
        <v>18516</v>
      </c>
      <c r="H4277" s="59" t="s">
        <v>18516</v>
      </c>
      <c r="I4277" s="59" t="s">
        <v>18516</v>
      </c>
      <c r="J4277" s="59" t="s">
        <v>18516</v>
      </c>
      <c r="K4277" s="59" t="s">
        <v>29707</v>
      </c>
      <c r="L4277" s="59" t="s">
        <v>18516</v>
      </c>
      <c r="M4277" s="59" t="s">
        <v>18516</v>
      </c>
    </row>
    <row r="4278" spans="1:13" s="59" customFormat="1" ht="14.25">
      <c r="A4278" s="59" t="s">
        <v>35240</v>
      </c>
      <c r="B4278" s="59" t="s">
        <v>35241</v>
      </c>
      <c r="C4278" s="59" t="s">
        <v>29893</v>
      </c>
      <c r="D4278" s="59" t="s">
        <v>29894</v>
      </c>
      <c r="E4278" s="59" t="s">
        <v>18516</v>
      </c>
      <c r="F4278" s="59" t="s">
        <v>18516</v>
      </c>
      <c r="G4278" s="59" t="s">
        <v>18516</v>
      </c>
      <c r="H4278" s="59" t="s">
        <v>18516</v>
      </c>
      <c r="I4278" s="59" t="s">
        <v>18516</v>
      </c>
      <c r="J4278" s="59" t="s">
        <v>18516</v>
      </c>
      <c r="K4278" s="59" t="s">
        <v>29707</v>
      </c>
      <c r="L4278" s="59" t="s">
        <v>18516</v>
      </c>
      <c r="M4278" s="59" t="s">
        <v>18516</v>
      </c>
    </row>
    <row r="4279" spans="1:13" s="59" customFormat="1" ht="14.25">
      <c r="A4279" s="59" t="s">
        <v>16555</v>
      </c>
      <c r="B4279" s="59" t="s">
        <v>35242</v>
      </c>
      <c r="C4279" s="59" t="s">
        <v>29893</v>
      </c>
      <c r="D4279" s="59" t="s">
        <v>29894</v>
      </c>
      <c r="E4279" s="164">
        <v>285</v>
      </c>
      <c r="F4279" s="164">
        <v>235</v>
      </c>
      <c r="G4279" s="165">
        <v>0.82</v>
      </c>
      <c r="H4279" s="59" t="s">
        <v>18516</v>
      </c>
      <c r="I4279" s="164">
        <v>90.58</v>
      </c>
      <c r="J4279" s="164">
        <v>325.58</v>
      </c>
      <c r="K4279" s="59">
        <v>134</v>
      </c>
      <c r="L4279" s="59" t="s">
        <v>18516</v>
      </c>
      <c r="M4279" s="59" t="s">
        <v>29418</v>
      </c>
    </row>
    <row r="4280" spans="1:13" s="59" customFormat="1" ht="14.25">
      <c r="A4280" s="59" t="s">
        <v>35243</v>
      </c>
      <c r="B4280" s="59" t="s">
        <v>35244</v>
      </c>
      <c r="C4280" s="59" t="s">
        <v>29414</v>
      </c>
      <c r="D4280" s="59" t="s">
        <v>29415</v>
      </c>
      <c r="E4280" s="164">
        <v>396</v>
      </c>
      <c r="F4280" s="164">
        <v>396</v>
      </c>
      <c r="G4280" s="59" t="s">
        <v>18516</v>
      </c>
      <c r="H4280" s="59" t="s">
        <v>18516</v>
      </c>
      <c r="I4280" s="164">
        <v>144.24</v>
      </c>
      <c r="J4280" s="164">
        <v>540.24</v>
      </c>
      <c r="K4280" s="59">
        <v>121</v>
      </c>
      <c r="L4280" s="59" t="s">
        <v>18516</v>
      </c>
      <c r="M4280" s="59" t="s">
        <v>18516</v>
      </c>
    </row>
    <row r="4281" spans="1:13" s="59" customFormat="1" ht="14.25">
      <c r="A4281" s="59" t="s">
        <v>35245</v>
      </c>
      <c r="B4281" s="59" t="s">
        <v>35246</v>
      </c>
      <c r="C4281" s="59" t="s">
        <v>29414</v>
      </c>
      <c r="D4281" s="59" t="s">
        <v>29415</v>
      </c>
      <c r="E4281" s="164">
        <v>431</v>
      </c>
      <c r="F4281" s="164">
        <v>431</v>
      </c>
      <c r="G4281" s="59" t="s">
        <v>18516</v>
      </c>
      <c r="H4281" s="59" t="s">
        <v>18516</v>
      </c>
      <c r="I4281" s="164">
        <v>198.93</v>
      </c>
      <c r="J4281" s="164">
        <v>629.93</v>
      </c>
      <c r="K4281" s="59">
        <v>0</v>
      </c>
      <c r="L4281" s="59" t="s">
        <v>18516</v>
      </c>
      <c r="M4281" s="59" t="s">
        <v>18516</v>
      </c>
    </row>
    <row r="4282" spans="1:13" s="59" customFormat="1" ht="14.25">
      <c r="A4282" s="59" t="s">
        <v>35247</v>
      </c>
      <c r="B4282" s="59" t="s">
        <v>35248</v>
      </c>
      <c r="C4282" s="59" t="s">
        <v>29893</v>
      </c>
      <c r="D4282" s="59" t="s">
        <v>29894</v>
      </c>
      <c r="E4282" s="59" t="s">
        <v>18516</v>
      </c>
      <c r="F4282" s="59" t="s">
        <v>18516</v>
      </c>
      <c r="G4282" s="59" t="s">
        <v>18516</v>
      </c>
      <c r="H4282" s="59" t="s">
        <v>18516</v>
      </c>
      <c r="I4282" s="59" t="s">
        <v>18516</v>
      </c>
      <c r="J4282" s="59" t="s">
        <v>18516</v>
      </c>
      <c r="K4282" s="59" t="s">
        <v>29707</v>
      </c>
      <c r="L4282" s="59" t="s">
        <v>18516</v>
      </c>
      <c r="M4282" s="59" t="s">
        <v>18516</v>
      </c>
    </row>
    <row r="4283" spans="1:13" s="59" customFormat="1" ht="14.25">
      <c r="A4283" s="59" t="s">
        <v>35249</v>
      </c>
      <c r="B4283" s="59" t="s">
        <v>35250</v>
      </c>
      <c r="C4283" s="59" t="s">
        <v>29893</v>
      </c>
      <c r="D4283" s="59" t="s">
        <v>29894</v>
      </c>
      <c r="E4283" s="59" t="s">
        <v>18516</v>
      </c>
      <c r="F4283" s="59" t="s">
        <v>18516</v>
      </c>
      <c r="G4283" s="59" t="s">
        <v>18516</v>
      </c>
      <c r="H4283" s="59" t="s">
        <v>18516</v>
      </c>
      <c r="I4283" s="59" t="s">
        <v>18516</v>
      </c>
      <c r="J4283" s="59" t="s">
        <v>18516</v>
      </c>
      <c r="K4283" s="59" t="s">
        <v>29707</v>
      </c>
      <c r="L4283" s="59" t="s">
        <v>18516</v>
      </c>
      <c r="M4283" s="59" t="s">
        <v>18516</v>
      </c>
    </row>
    <row r="4284" spans="1:13" s="59" customFormat="1" ht="14.25">
      <c r="A4284" s="59" t="s">
        <v>35251</v>
      </c>
      <c r="B4284" s="59" t="s">
        <v>35252</v>
      </c>
      <c r="C4284" s="59" t="s">
        <v>29893</v>
      </c>
      <c r="D4284" s="59" t="s">
        <v>29894</v>
      </c>
      <c r="E4284" s="59" t="s">
        <v>18516</v>
      </c>
      <c r="F4284" s="59" t="s">
        <v>18516</v>
      </c>
      <c r="G4284" s="59" t="s">
        <v>18516</v>
      </c>
      <c r="H4284" s="59" t="s">
        <v>18516</v>
      </c>
      <c r="I4284" s="59" t="s">
        <v>18516</v>
      </c>
      <c r="J4284" s="59" t="s">
        <v>18516</v>
      </c>
      <c r="K4284" s="59" t="s">
        <v>29707</v>
      </c>
      <c r="L4284" s="59" t="s">
        <v>18516</v>
      </c>
      <c r="M4284" s="59" t="s">
        <v>18516</v>
      </c>
    </row>
    <row r="4285" spans="1:13" s="59" customFormat="1" ht="14.25">
      <c r="A4285" s="59" t="s">
        <v>16967</v>
      </c>
      <c r="B4285" s="59" t="s">
        <v>35253</v>
      </c>
      <c r="C4285" s="59" t="s">
        <v>29893</v>
      </c>
      <c r="D4285" s="59" t="s">
        <v>29894</v>
      </c>
      <c r="E4285" s="59" t="s">
        <v>18516</v>
      </c>
      <c r="F4285" s="59" t="s">
        <v>18516</v>
      </c>
      <c r="G4285" s="59" t="s">
        <v>18516</v>
      </c>
      <c r="H4285" s="59" t="s">
        <v>18516</v>
      </c>
      <c r="I4285" s="59" t="s">
        <v>18516</v>
      </c>
      <c r="J4285" s="59" t="s">
        <v>18516</v>
      </c>
      <c r="K4285" s="59" t="s">
        <v>29707</v>
      </c>
      <c r="L4285" s="59" t="s">
        <v>18516</v>
      </c>
      <c r="M4285" s="59" t="s">
        <v>18516</v>
      </c>
    </row>
    <row r="4286" spans="1:13" s="59" customFormat="1" ht="14.25">
      <c r="A4286" s="59" t="s">
        <v>35254</v>
      </c>
      <c r="B4286" s="59" t="s">
        <v>35255</v>
      </c>
      <c r="C4286" s="59" t="s">
        <v>29893</v>
      </c>
      <c r="D4286" s="59" t="s">
        <v>29894</v>
      </c>
      <c r="E4286" s="59" t="s">
        <v>18516</v>
      </c>
      <c r="F4286" s="59" t="s">
        <v>18516</v>
      </c>
      <c r="G4286" s="59" t="s">
        <v>18516</v>
      </c>
      <c r="H4286" s="59" t="s">
        <v>18516</v>
      </c>
      <c r="I4286" s="59" t="s">
        <v>18516</v>
      </c>
      <c r="J4286" s="59" t="s">
        <v>18516</v>
      </c>
      <c r="K4286" s="59" t="s">
        <v>29707</v>
      </c>
      <c r="L4286" s="59" t="s">
        <v>18516</v>
      </c>
      <c r="M4286" s="59" t="s">
        <v>18516</v>
      </c>
    </row>
    <row r="4287" spans="1:13" s="59" customFormat="1" ht="14.25">
      <c r="A4287" s="59" t="s">
        <v>35256</v>
      </c>
      <c r="B4287" s="59" t="s">
        <v>35257</v>
      </c>
      <c r="C4287" s="59" t="s">
        <v>29893</v>
      </c>
      <c r="D4287" s="59" t="s">
        <v>29894</v>
      </c>
      <c r="E4287" s="59" t="s">
        <v>18516</v>
      </c>
      <c r="F4287" s="59" t="s">
        <v>18516</v>
      </c>
      <c r="G4287" s="59" t="s">
        <v>18516</v>
      </c>
      <c r="H4287" s="59" t="s">
        <v>18516</v>
      </c>
      <c r="I4287" s="59" t="s">
        <v>18516</v>
      </c>
      <c r="J4287" s="59" t="s">
        <v>18516</v>
      </c>
      <c r="K4287" s="59" t="s">
        <v>29707</v>
      </c>
      <c r="L4287" s="59" t="s">
        <v>18516</v>
      </c>
      <c r="M4287" s="59" t="s">
        <v>18516</v>
      </c>
    </row>
    <row r="4288" spans="1:13" s="59" customFormat="1" ht="14.25">
      <c r="A4288" s="59" t="s">
        <v>35258</v>
      </c>
      <c r="B4288" s="59" t="s">
        <v>35259</v>
      </c>
      <c r="C4288" s="59" t="s">
        <v>29893</v>
      </c>
      <c r="D4288" s="59" t="s">
        <v>29894</v>
      </c>
      <c r="E4288" s="59" t="s">
        <v>18516</v>
      </c>
      <c r="F4288" s="59" t="s">
        <v>18516</v>
      </c>
      <c r="G4288" s="59" t="s">
        <v>18516</v>
      </c>
      <c r="H4288" s="59" t="s">
        <v>18516</v>
      </c>
      <c r="I4288" s="59" t="s">
        <v>18516</v>
      </c>
      <c r="J4288" s="59" t="s">
        <v>18516</v>
      </c>
      <c r="K4288" s="59" t="s">
        <v>29707</v>
      </c>
      <c r="L4288" s="59" t="s">
        <v>18516</v>
      </c>
      <c r="M4288" s="59" t="s">
        <v>18516</v>
      </c>
    </row>
    <row r="4289" spans="1:13" s="59" customFormat="1" ht="14.25">
      <c r="A4289" s="59" t="s">
        <v>35260</v>
      </c>
      <c r="B4289" s="59" t="s">
        <v>35261</v>
      </c>
      <c r="C4289" s="59" t="s">
        <v>29893</v>
      </c>
      <c r="D4289" s="59" t="s">
        <v>29894</v>
      </c>
      <c r="E4289" s="59" t="s">
        <v>18516</v>
      </c>
      <c r="F4289" s="59" t="s">
        <v>18516</v>
      </c>
      <c r="G4289" s="59" t="s">
        <v>18516</v>
      </c>
      <c r="H4289" s="59" t="s">
        <v>18516</v>
      </c>
      <c r="I4289" s="59" t="s">
        <v>18516</v>
      </c>
      <c r="J4289" s="59" t="s">
        <v>18516</v>
      </c>
      <c r="K4289" s="59" t="s">
        <v>29707</v>
      </c>
      <c r="L4289" s="59" t="s">
        <v>18516</v>
      </c>
      <c r="M4289" s="59" t="s">
        <v>18516</v>
      </c>
    </row>
    <row r="4290" spans="1:13" s="59" customFormat="1" ht="14.25">
      <c r="A4290" s="59" t="s">
        <v>35262</v>
      </c>
      <c r="B4290" s="59" t="s">
        <v>35263</v>
      </c>
      <c r="C4290" s="59" t="s">
        <v>30141</v>
      </c>
      <c r="D4290" s="59" t="s">
        <v>30142</v>
      </c>
      <c r="E4290" s="59" t="s">
        <v>18516</v>
      </c>
      <c r="F4290" s="59" t="s">
        <v>18516</v>
      </c>
      <c r="G4290" s="59" t="s">
        <v>18516</v>
      </c>
      <c r="H4290" s="59" t="s">
        <v>18516</v>
      </c>
      <c r="I4290" s="59" t="s">
        <v>18516</v>
      </c>
      <c r="J4290" s="59" t="s">
        <v>18516</v>
      </c>
      <c r="K4290" s="59" t="s">
        <v>29707</v>
      </c>
      <c r="L4290" s="59" t="s">
        <v>18516</v>
      </c>
      <c r="M4290" s="59" t="s">
        <v>18516</v>
      </c>
    </row>
    <row r="4291" spans="1:13" s="59" customFormat="1" ht="14.25">
      <c r="A4291" s="59" t="s">
        <v>27026</v>
      </c>
      <c r="B4291" s="59" t="s">
        <v>35264</v>
      </c>
      <c r="C4291" s="59" t="s">
        <v>30141</v>
      </c>
      <c r="D4291" s="59" t="s">
        <v>30142</v>
      </c>
      <c r="E4291" s="59" t="s">
        <v>18516</v>
      </c>
      <c r="F4291" s="59" t="s">
        <v>18516</v>
      </c>
      <c r="G4291" s="59" t="s">
        <v>18516</v>
      </c>
      <c r="H4291" s="59" t="s">
        <v>18516</v>
      </c>
      <c r="I4291" s="59" t="s">
        <v>18516</v>
      </c>
      <c r="J4291" s="59" t="s">
        <v>18516</v>
      </c>
      <c r="K4291" s="59" t="s">
        <v>29707</v>
      </c>
      <c r="L4291" s="59" t="s">
        <v>18516</v>
      </c>
      <c r="M4291" s="59" t="s">
        <v>18516</v>
      </c>
    </row>
    <row r="4292" spans="1:13" s="59" customFormat="1" ht="14.25">
      <c r="A4292" s="59" t="s">
        <v>27032</v>
      </c>
      <c r="B4292" s="59" t="s">
        <v>35265</v>
      </c>
      <c r="C4292" s="59" t="s">
        <v>30141</v>
      </c>
      <c r="D4292" s="59" t="s">
        <v>30142</v>
      </c>
      <c r="E4292" s="59" t="s">
        <v>18516</v>
      </c>
      <c r="F4292" s="59" t="s">
        <v>18516</v>
      </c>
      <c r="G4292" s="59" t="s">
        <v>18516</v>
      </c>
      <c r="H4292" s="59" t="s">
        <v>18516</v>
      </c>
      <c r="I4292" s="59" t="s">
        <v>18516</v>
      </c>
      <c r="J4292" s="59" t="s">
        <v>18516</v>
      </c>
      <c r="K4292" s="59" t="s">
        <v>29707</v>
      </c>
      <c r="L4292" s="59" t="s">
        <v>18516</v>
      </c>
      <c r="M4292" s="59" t="s">
        <v>18516</v>
      </c>
    </row>
    <row r="4293" spans="1:13" s="59" customFormat="1" ht="14.25">
      <c r="A4293" s="59" t="s">
        <v>35266</v>
      </c>
      <c r="B4293" s="59" t="s">
        <v>35267</v>
      </c>
      <c r="C4293" s="59" t="s">
        <v>30141</v>
      </c>
      <c r="D4293" s="59" t="s">
        <v>30142</v>
      </c>
      <c r="E4293" s="59" t="s">
        <v>18516</v>
      </c>
      <c r="F4293" s="59" t="s">
        <v>18516</v>
      </c>
      <c r="G4293" s="59" t="s">
        <v>18516</v>
      </c>
      <c r="H4293" s="59" t="s">
        <v>18516</v>
      </c>
      <c r="I4293" s="59" t="s">
        <v>18516</v>
      </c>
      <c r="J4293" s="59" t="s">
        <v>18516</v>
      </c>
      <c r="K4293" s="59" t="s">
        <v>29707</v>
      </c>
      <c r="L4293" s="59" t="s">
        <v>18516</v>
      </c>
      <c r="M4293" s="59" t="s">
        <v>18516</v>
      </c>
    </row>
    <row r="4294" spans="1:13" s="59" customFormat="1" ht="14.25">
      <c r="A4294" s="59" t="s">
        <v>27065</v>
      </c>
      <c r="B4294" s="59" t="s">
        <v>35268</v>
      </c>
      <c r="C4294" s="59" t="s">
        <v>30141</v>
      </c>
      <c r="D4294" s="59" t="s">
        <v>30142</v>
      </c>
      <c r="E4294" s="59" t="s">
        <v>18516</v>
      </c>
      <c r="F4294" s="59" t="s">
        <v>18516</v>
      </c>
      <c r="G4294" s="59" t="s">
        <v>18516</v>
      </c>
      <c r="H4294" s="59" t="s">
        <v>18516</v>
      </c>
      <c r="I4294" s="59" t="s">
        <v>18516</v>
      </c>
      <c r="J4294" s="59" t="s">
        <v>18516</v>
      </c>
      <c r="K4294" s="59" t="s">
        <v>29707</v>
      </c>
      <c r="L4294" s="59" t="s">
        <v>18516</v>
      </c>
      <c r="M4294" s="59" t="s">
        <v>18516</v>
      </c>
    </row>
    <row r="4295" spans="1:13" s="59" customFormat="1" ht="14.25">
      <c r="A4295" s="59" t="s">
        <v>35269</v>
      </c>
      <c r="B4295" s="59" t="s">
        <v>35267</v>
      </c>
      <c r="C4295" s="59" t="s">
        <v>30141</v>
      </c>
      <c r="D4295" s="59" t="s">
        <v>30142</v>
      </c>
      <c r="E4295" s="59" t="s">
        <v>18516</v>
      </c>
      <c r="F4295" s="59" t="s">
        <v>18516</v>
      </c>
      <c r="G4295" s="59" t="s">
        <v>18516</v>
      </c>
      <c r="H4295" s="59" t="s">
        <v>18516</v>
      </c>
      <c r="I4295" s="59" t="s">
        <v>18516</v>
      </c>
      <c r="J4295" s="59" t="s">
        <v>18516</v>
      </c>
      <c r="K4295" s="59" t="s">
        <v>29707</v>
      </c>
      <c r="L4295" s="59" t="s">
        <v>18516</v>
      </c>
      <c r="M4295" s="59" t="s">
        <v>18516</v>
      </c>
    </row>
    <row r="4296" spans="1:13" s="59" customFormat="1" ht="14.25">
      <c r="A4296" s="59" t="s">
        <v>35270</v>
      </c>
      <c r="B4296" s="59" t="s">
        <v>35271</v>
      </c>
      <c r="C4296" s="59" t="s">
        <v>30141</v>
      </c>
      <c r="D4296" s="59" t="s">
        <v>30142</v>
      </c>
      <c r="E4296" s="59" t="s">
        <v>18516</v>
      </c>
      <c r="F4296" s="59" t="s">
        <v>18516</v>
      </c>
      <c r="G4296" s="59" t="s">
        <v>18516</v>
      </c>
      <c r="H4296" s="59" t="s">
        <v>18516</v>
      </c>
      <c r="I4296" s="59" t="s">
        <v>18516</v>
      </c>
      <c r="J4296" s="59" t="s">
        <v>18516</v>
      </c>
      <c r="K4296" s="59" t="s">
        <v>29707</v>
      </c>
      <c r="L4296" s="59" t="s">
        <v>18516</v>
      </c>
      <c r="M4296" s="59" t="s">
        <v>18516</v>
      </c>
    </row>
    <row r="4297" spans="1:13" s="59" customFormat="1" ht="14.25">
      <c r="A4297" s="59" t="s">
        <v>35272</v>
      </c>
      <c r="B4297" s="59" t="s">
        <v>32362</v>
      </c>
      <c r="C4297" s="59" t="s">
        <v>30141</v>
      </c>
      <c r="D4297" s="59" t="s">
        <v>30142</v>
      </c>
      <c r="E4297" s="59" t="s">
        <v>18516</v>
      </c>
      <c r="F4297" s="59" t="s">
        <v>18516</v>
      </c>
      <c r="G4297" s="59" t="s">
        <v>18516</v>
      </c>
      <c r="H4297" s="59" t="s">
        <v>18516</v>
      </c>
      <c r="I4297" s="59" t="s">
        <v>18516</v>
      </c>
      <c r="J4297" s="59" t="s">
        <v>18516</v>
      </c>
      <c r="K4297" s="59" t="s">
        <v>29707</v>
      </c>
      <c r="L4297" s="59" t="s">
        <v>18516</v>
      </c>
      <c r="M4297" s="59" t="s">
        <v>18516</v>
      </c>
    </row>
    <row r="4298" spans="1:13" s="59" customFormat="1" ht="14.25">
      <c r="A4298" s="59" t="s">
        <v>27068</v>
      </c>
      <c r="B4298" s="59" t="s">
        <v>35273</v>
      </c>
      <c r="C4298" s="59" t="s">
        <v>30141</v>
      </c>
      <c r="D4298" s="59" t="s">
        <v>30142</v>
      </c>
      <c r="E4298" s="59" t="s">
        <v>18516</v>
      </c>
      <c r="F4298" s="59" t="s">
        <v>18516</v>
      </c>
      <c r="G4298" s="59" t="s">
        <v>18516</v>
      </c>
      <c r="H4298" s="59" t="s">
        <v>18516</v>
      </c>
      <c r="I4298" s="59" t="s">
        <v>18516</v>
      </c>
      <c r="J4298" s="59" t="s">
        <v>18516</v>
      </c>
      <c r="K4298" s="59" t="s">
        <v>29707</v>
      </c>
      <c r="L4298" s="59" t="s">
        <v>18516</v>
      </c>
      <c r="M4298" s="59" t="s">
        <v>18516</v>
      </c>
    </row>
    <row r="4299" spans="1:13" s="59" customFormat="1" ht="14.25">
      <c r="A4299" s="59" t="s">
        <v>27050</v>
      </c>
      <c r="B4299" s="59" t="s">
        <v>35274</v>
      </c>
      <c r="C4299" s="59" t="s">
        <v>30141</v>
      </c>
      <c r="D4299" s="59" t="s">
        <v>30142</v>
      </c>
      <c r="E4299" s="164">
        <v>170</v>
      </c>
      <c r="F4299" s="164">
        <v>155</v>
      </c>
      <c r="G4299" s="165">
        <v>0.91</v>
      </c>
      <c r="H4299" s="59" t="s">
        <v>18516</v>
      </c>
      <c r="I4299" s="164">
        <v>38.2</v>
      </c>
      <c r="J4299" s="164">
        <v>193.2</v>
      </c>
      <c r="K4299" s="59">
        <v>0</v>
      </c>
      <c r="L4299" s="59" t="s">
        <v>29410</v>
      </c>
      <c r="M4299" s="59" t="s">
        <v>30054</v>
      </c>
    </row>
    <row r="4300" spans="1:13" s="59" customFormat="1" ht="14.25">
      <c r="A4300" s="59" t="s">
        <v>27071</v>
      </c>
      <c r="B4300" s="59" t="s">
        <v>35274</v>
      </c>
      <c r="C4300" s="59" t="s">
        <v>30141</v>
      </c>
      <c r="D4300" s="59" t="s">
        <v>30142</v>
      </c>
      <c r="E4300" s="59" t="s">
        <v>18516</v>
      </c>
      <c r="F4300" s="59" t="s">
        <v>18516</v>
      </c>
      <c r="G4300" s="59" t="s">
        <v>18516</v>
      </c>
      <c r="H4300" s="59" t="s">
        <v>18516</v>
      </c>
      <c r="I4300" s="59" t="s">
        <v>18516</v>
      </c>
      <c r="J4300" s="59" t="s">
        <v>18516</v>
      </c>
      <c r="K4300" s="59" t="s">
        <v>29707</v>
      </c>
      <c r="L4300" s="59" t="s">
        <v>18516</v>
      </c>
      <c r="M4300" s="59" t="s">
        <v>18516</v>
      </c>
    </row>
    <row r="4301" spans="1:13" s="59" customFormat="1" ht="14.25">
      <c r="A4301" s="59" t="s">
        <v>27029</v>
      </c>
      <c r="B4301" s="59" t="s">
        <v>35275</v>
      </c>
      <c r="C4301" s="59" t="s">
        <v>30141</v>
      </c>
      <c r="D4301" s="59" t="s">
        <v>30142</v>
      </c>
      <c r="E4301" s="59" t="s">
        <v>18516</v>
      </c>
      <c r="F4301" s="59" t="s">
        <v>18516</v>
      </c>
      <c r="G4301" s="59" t="s">
        <v>18516</v>
      </c>
      <c r="H4301" s="59" t="s">
        <v>18516</v>
      </c>
      <c r="I4301" s="59" t="s">
        <v>18516</v>
      </c>
      <c r="J4301" s="59" t="s">
        <v>18516</v>
      </c>
      <c r="K4301" s="59" t="s">
        <v>29707</v>
      </c>
      <c r="L4301" s="59" t="s">
        <v>18516</v>
      </c>
      <c r="M4301" s="59" t="s">
        <v>18516</v>
      </c>
    </row>
    <row r="4302" spans="1:13" s="59" customFormat="1" ht="14.25">
      <c r="A4302" s="59" t="s">
        <v>27035</v>
      </c>
      <c r="B4302" s="59" t="s">
        <v>35276</v>
      </c>
      <c r="C4302" s="59" t="s">
        <v>30141</v>
      </c>
      <c r="D4302" s="59" t="s">
        <v>30142</v>
      </c>
      <c r="E4302" s="59" t="s">
        <v>18516</v>
      </c>
      <c r="F4302" s="59" t="s">
        <v>18516</v>
      </c>
      <c r="G4302" s="59" t="s">
        <v>18516</v>
      </c>
      <c r="H4302" s="59" t="s">
        <v>18516</v>
      </c>
      <c r="I4302" s="59" t="s">
        <v>18516</v>
      </c>
      <c r="J4302" s="59" t="s">
        <v>18516</v>
      </c>
      <c r="K4302" s="59" t="s">
        <v>29707</v>
      </c>
      <c r="L4302" s="59" t="s">
        <v>18516</v>
      </c>
      <c r="M4302" s="59" t="s">
        <v>18516</v>
      </c>
    </row>
    <row r="4303" spans="1:13" s="59" customFormat="1" ht="14.25">
      <c r="A4303" s="59" t="s">
        <v>27059</v>
      </c>
      <c r="B4303" s="59" t="s">
        <v>35277</v>
      </c>
      <c r="C4303" s="59" t="s">
        <v>30141</v>
      </c>
      <c r="D4303" s="59" t="s">
        <v>30142</v>
      </c>
      <c r="E4303" s="164">
        <v>540</v>
      </c>
      <c r="F4303" s="164">
        <v>540</v>
      </c>
      <c r="G4303" s="59" t="s">
        <v>18516</v>
      </c>
      <c r="H4303" s="59" t="s">
        <v>18516</v>
      </c>
      <c r="I4303" s="164">
        <v>155.7</v>
      </c>
      <c r="J4303" s="164">
        <v>695.7</v>
      </c>
      <c r="K4303" s="59">
        <v>0</v>
      </c>
      <c r="L4303" s="59" t="s">
        <v>18516</v>
      </c>
      <c r="M4303" s="59" t="s">
        <v>18516</v>
      </c>
    </row>
    <row r="4304" spans="1:13" s="59" customFormat="1" ht="14.25">
      <c r="A4304" s="59" t="s">
        <v>35278</v>
      </c>
      <c r="B4304" s="59" t="s">
        <v>35279</v>
      </c>
      <c r="C4304" s="59" t="s">
        <v>30141</v>
      </c>
      <c r="D4304" s="59" t="s">
        <v>30142</v>
      </c>
      <c r="E4304" s="59" t="s">
        <v>18516</v>
      </c>
      <c r="F4304" s="59" t="s">
        <v>18516</v>
      </c>
      <c r="G4304" s="59" t="s">
        <v>18516</v>
      </c>
      <c r="H4304" s="59" t="s">
        <v>18516</v>
      </c>
      <c r="I4304" s="59" t="s">
        <v>18516</v>
      </c>
      <c r="J4304" s="59" t="s">
        <v>18516</v>
      </c>
      <c r="K4304" s="59" t="s">
        <v>29707</v>
      </c>
      <c r="L4304" s="59" t="s">
        <v>18516</v>
      </c>
      <c r="M4304" s="59" t="s">
        <v>18516</v>
      </c>
    </row>
    <row r="4305" spans="1:13" s="59" customFormat="1" ht="14.25">
      <c r="A4305" s="59" t="s">
        <v>27023</v>
      </c>
      <c r="B4305" s="59" t="s">
        <v>35280</v>
      </c>
      <c r="C4305" s="59" t="s">
        <v>30141</v>
      </c>
      <c r="D4305" s="59" t="s">
        <v>30142</v>
      </c>
      <c r="E4305" s="164">
        <v>600</v>
      </c>
      <c r="F4305" s="164">
        <v>590</v>
      </c>
      <c r="G4305" s="165">
        <v>0.98</v>
      </c>
      <c r="H4305" s="59" t="s">
        <v>18516</v>
      </c>
      <c r="I4305" s="164">
        <v>177.52</v>
      </c>
      <c r="J4305" s="164">
        <v>767.52</v>
      </c>
      <c r="K4305" s="59">
        <v>0</v>
      </c>
      <c r="L4305" s="59" t="s">
        <v>18516</v>
      </c>
      <c r="M4305" s="59" t="s">
        <v>18516</v>
      </c>
    </row>
    <row r="4306" spans="1:13" s="59" customFormat="1" ht="14.25">
      <c r="A4306" s="59" t="s">
        <v>27056</v>
      </c>
      <c r="B4306" s="59" t="s">
        <v>35281</v>
      </c>
      <c r="C4306" s="59" t="s">
        <v>30141</v>
      </c>
      <c r="D4306" s="59" t="s">
        <v>30142</v>
      </c>
      <c r="E4306" s="59" t="s">
        <v>18516</v>
      </c>
      <c r="F4306" s="59" t="s">
        <v>18516</v>
      </c>
      <c r="G4306" s="59" t="s">
        <v>18516</v>
      </c>
      <c r="H4306" s="59" t="s">
        <v>18516</v>
      </c>
      <c r="I4306" s="59" t="s">
        <v>18516</v>
      </c>
      <c r="J4306" s="59" t="s">
        <v>18516</v>
      </c>
      <c r="K4306" s="59" t="s">
        <v>29707</v>
      </c>
      <c r="L4306" s="59" t="s">
        <v>18516</v>
      </c>
      <c r="M4306" s="59" t="s">
        <v>18516</v>
      </c>
    </row>
    <row r="4307" spans="1:13" s="59" customFormat="1" ht="14.25">
      <c r="A4307" s="59" t="s">
        <v>27062</v>
      </c>
      <c r="B4307" s="59" t="s">
        <v>35282</v>
      </c>
      <c r="C4307" s="59" t="s">
        <v>30141</v>
      </c>
      <c r="D4307" s="59" t="s">
        <v>30142</v>
      </c>
      <c r="E4307" s="59" t="s">
        <v>18516</v>
      </c>
      <c r="F4307" s="59" t="s">
        <v>18516</v>
      </c>
      <c r="G4307" s="59" t="s">
        <v>18516</v>
      </c>
      <c r="H4307" s="59" t="s">
        <v>18516</v>
      </c>
      <c r="I4307" s="59" t="s">
        <v>18516</v>
      </c>
      <c r="J4307" s="59" t="s">
        <v>18516</v>
      </c>
      <c r="K4307" s="59" t="s">
        <v>29707</v>
      </c>
      <c r="L4307" s="59" t="s">
        <v>18516</v>
      </c>
      <c r="M4307" s="59" t="s">
        <v>18516</v>
      </c>
    </row>
    <row r="4308" spans="1:13" s="59" customFormat="1" ht="14.25">
      <c r="A4308" s="59" t="s">
        <v>27053</v>
      </c>
      <c r="B4308" s="59" t="s">
        <v>35283</v>
      </c>
      <c r="C4308" s="59" t="s">
        <v>30141</v>
      </c>
      <c r="D4308" s="59" t="s">
        <v>30142</v>
      </c>
      <c r="E4308" s="164">
        <v>270</v>
      </c>
      <c r="F4308" s="164">
        <v>270</v>
      </c>
      <c r="G4308" s="59" t="s">
        <v>18516</v>
      </c>
      <c r="H4308" s="59" t="s">
        <v>18516</v>
      </c>
      <c r="I4308" s="164">
        <v>77.85</v>
      </c>
      <c r="J4308" s="164">
        <v>347.85</v>
      </c>
      <c r="K4308" s="59">
        <v>0</v>
      </c>
      <c r="L4308" s="59" t="s">
        <v>18516</v>
      </c>
      <c r="M4308" s="59" t="s">
        <v>18516</v>
      </c>
    </row>
    <row r="4309" spans="1:13" s="59" customFormat="1" ht="14.25">
      <c r="A4309" s="59" t="s">
        <v>27020</v>
      </c>
      <c r="B4309" s="59" t="s">
        <v>35284</v>
      </c>
      <c r="C4309" s="59" t="s">
        <v>30141</v>
      </c>
      <c r="D4309" s="59" t="s">
        <v>30142</v>
      </c>
      <c r="E4309" s="59" t="s">
        <v>18516</v>
      </c>
      <c r="F4309" s="59" t="s">
        <v>18516</v>
      </c>
      <c r="G4309" s="59" t="s">
        <v>18516</v>
      </c>
      <c r="H4309" s="59" t="s">
        <v>18516</v>
      </c>
      <c r="I4309" s="59" t="s">
        <v>18516</v>
      </c>
      <c r="J4309" s="59" t="s">
        <v>18516</v>
      </c>
      <c r="K4309" s="59" t="s">
        <v>29707</v>
      </c>
      <c r="L4309" s="59" t="s">
        <v>18516</v>
      </c>
      <c r="M4309" s="59" t="s">
        <v>18516</v>
      </c>
    </row>
    <row r="4310" spans="1:13" s="59" customFormat="1" ht="14.25">
      <c r="A4310" s="59" t="s">
        <v>35285</v>
      </c>
      <c r="B4310" s="59" t="s">
        <v>35286</v>
      </c>
      <c r="C4310" s="59" t="s">
        <v>30141</v>
      </c>
      <c r="D4310" s="59" t="s">
        <v>30142</v>
      </c>
      <c r="E4310" s="59" t="s">
        <v>18516</v>
      </c>
      <c r="F4310" s="59" t="s">
        <v>18516</v>
      </c>
      <c r="G4310" s="59" t="s">
        <v>18516</v>
      </c>
      <c r="H4310" s="59" t="s">
        <v>18516</v>
      </c>
      <c r="I4310" s="59" t="s">
        <v>18516</v>
      </c>
      <c r="J4310" s="59" t="s">
        <v>18516</v>
      </c>
      <c r="K4310" s="59" t="s">
        <v>29707</v>
      </c>
      <c r="L4310" s="59" t="s">
        <v>18516</v>
      </c>
      <c r="M4310" s="59" t="s">
        <v>18516</v>
      </c>
    </row>
    <row r="4311" spans="1:13" s="59" customFormat="1" ht="14.25">
      <c r="A4311" s="59" t="s">
        <v>35287</v>
      </c>
      <c r="B4311" s="59" t="s">
        <v>32387</v>
      </c>
      <c r="C4311" s="59" t="s">
        <v>30141</v>
      </c>
      <c r="D4311" s="59" t="s">
        <v>30142</v>
      </c>
      <c r="E4311" s="59" t="s">
        <v>18516</v>
      </c>
      <c r="F4311" s="59" t="s">
        <v>18516</v>
      </c>
      <c r="G4311" s="59" t="s">
        <v>18516</v>
      </c>
      <c r="H4311" s="59" t="s">
        <v>18516</v>
      </c>
      <c r="I4311" s="59" t="s">
        <v>18516</v>
      </c>
      <c r="J4311" s="59" t="s">
        <v>18516</v>
      </c>
      <c r="K4311" s="59" t="s">
        <v>29707</v>
      </c>
      <c r="L4311" s="59" t="s">
        <v>18516</v>
      </c>
      <c r="M4311" s="59" t="s">
        <v>18516</v>
      </c>
    </row>
    <row r="4312" spans="1:13" s="59" customFormat="1" ht="14.25">
      <c r="A4312" s="59" t="s">
        <v>27017</v>
      </c>
      <c r="B4312" s="59" t="s">
        <v>35288</v>
      </c>
      <c r="C4312" s="59" t="s">
        <v>30141</v>
      </c>
      <c r="D4312" s="59" t="s">
        <v>30142</v>
      </c>
      <c r="E4312" s="164">
        <v>310</v>
      </c>
      <c r="F4312" s="164">
        <v>300</v>
      </c>
      <c r="G4312" s="165">
        <v>0.96</v>
      </c>
      <c r="H4312" s="59" t="s">
        <v>18516</v>
      </c>
      <c r="I4312" s="164">
        <v>88.76</v>
      </c>
      <c r="J4312" s="164">
        <v>388.76</v>
      </c>
      <c r="K4312" s="59">
        <v>0</v>
      </c>
      <c r="L4312" s="59" t="s">
        <v>18516</v>
      </c>
      <c r="M4312" s="59" t="s">
        <v>18516</v>
      </c>
    </row>
    <row r="4313" spans="1:13" s="59" customFormat="1" ht="14.25">
      <c r="A4313" s="59" t="s">
        <v>13221</v>
      </c>
      <c r="B4313" s="59" t="s">
        <v>35289</v>
      </c>
      <c r="C4313" s="59" t="s">
        <v>29414</v>
      </c>
      <c r="D4313" s="59" t="s">
        <v>29415</v>
      </c>
      <c r="E4313" s="164">
        <v>279</v>
      </c>
      <c r="F4313" s="164">
        <v>235</v>
      </c>
      <c r="G4313" s="165">
        <v>0.84</v>
      </c>
      <c r="H4313" s="59" t="s">
        <v>18516</v>
      </c>
      <c r="I4313" s="164">
        <v>94.56</v>
      </c>
      <c r="J4313" s="164">
        <v>329.56</v>
      </c>
      <c r="K4313" s="59">
        <v>107</v>
      </c>
      <c r="L4313" s="59" t="s">
        <v>18516</v>
      </c>
      <c r="M4313" s="59" t="s">
        <v>18516</v>
      </c>
    </row>
    <row r="4314" spans="1:13" s="59" customFormat="1" ht="14.25">
      <c r="A4314" s="59" t="s">
        <v>13224</v>
      </c>
      <c r="B4314" s="59" t="s">
        <v>35290</v>
      </c>
      <c r="C4314" s="59" t="s">
        <v>29414</v>
      </c>
      <c r="D4314" s="59" t="s">
        <v>29415</v>
      </c>
      <c r="E4314" s="164">
        <v>279</v>
      </c>
      <c r="F4314" s="164">
        <v>235</v>
      </c>
      <c r="G4314" s="165">
        <v>0.84</v>
      </c>
      <c r="H4314" s="59" t="s">
        <v>18516</v>
      </c>
      <c r="I4314" s="164">
        <v>94.56</v>
      </c>
      <c r="J4314" s="164">
        <v>329.56</v>
      </c>
      <c r="K4314" s="59">
        <v>63</v>
      </c>
      <c r="L4314" s="59" t="s">
        <v>29410</v>
      </c>
      <c r="M4314" s="59" t="s">
        <v>29935</v>
      </c>
    </row>
    <row r="4315" spans="1:13" s="59" customFormat="1" ht="14.25">
      <c r="A4315" s="59" t="s">
        <v>35291</v>
      </c>
      <c r="B4315" s="59" t="s">
        <v>35292</v>
      </c>
      <c r="C4315" s="59" t="s">
        <v>29414</v>
      </c>
      <c r="D4315" s="59" t="s">
        <v>29415</v>
      </c>
      <c r="E4315" s="164">
        <v>455</v>
      </c>
      <c r="F4315" s="164">
        <v>455</v>
      </c>
      <c r="G4315" s="59" t="s">
        <v>18516</v>
      </c>
      <c r="H4315" s="59" t="s">
        <v>18516</v>
      </c>
      <c r="I4315" s="164">
        <v>153.63</v>
      </c>
      <c r="J4315" s="164">
        <v>608.63</v>
      </c>
      <c r="K4315" s="59">
        <v>0</v>
      </c>
      <c r="L4315" s="59" t="s">
        <v>18516</v>
      </c>
      <c r="M4315" s="59" t="s">
        <v>18516</v>
      </c>
    </row>
    <row r="4316" spans="1:13" s="59" customFormat="1" ht="14.25">
      <c r="A4316" s="59" t="s">
        <v>17021</v>
      </c>
      <c r="B4316" s="59" t="s">
        <v>32100</v>
      </c>
      <c r="C4316" s="59" t="s">
        <v>29414</v>
      </c>
      <c r="D4316" s="59" t="s">
        <v>29415</v>
      </c>
      <c r="E4316" s="59" t="s">
        <v>18516</v>
      </c>
      <c r="F4316" s="59" t="s">
        <v>18516</v>
      </c>
      <c r="G4316" s="59" t="s">
        <v>18516</v>
      </c>
      <c r="H4316" s="59" t="s">
        <v>18516</v>
      </c>
      <c r="I4316" s="59" t="s">
        <v>18516</v>
      </c>
      <c r="J4316" s="59" t="s">
        <v>18516</v>
      </c>
      <c r="K4316" s="59" t="s">
        <v>29707</v>
      </c>
      <c r="L4316" s="59" t="s">
        <v>18516</v>
      </c>
      <c r="M4316" s="59" t="s">
        <v>18516</v>
      </c>
    </row>
    <row r="4317" spans="1:13" s="59" customFormat="1" ht="14.25">
      <c r="A4317" s="59" t="s">
        <v>17015</v>
      </c>
      <c r="B4317" s="59" t="s">
        <v>32061</v>
      </c>
      <c r="C4317" s="59" t="s">
        <v>29414</v>
      </c>
      <c r="D4317" s="59" t="s">
        <v>29415</v>
      </c>
      <c r="E4317" s="164">
        <v>242</v>
      </c>
      <c r="F4317" s="164">
        <v>215</v>
      </c>
      <c r="G4317" s="165">
        <v>0.88</v>
      </c>
      <c r="H4317" s="59" t="s">
        <v>18516</v>
      </c>
      <c r="I4317" s="164">
        <v>128.09</v>
      </c>
      <c r="J4317" s="164">
        <v>343.09</v>
      </c>
      <c r="K4317" s="59">
        <v>0</v>
      </c>
      <c r="L4317" s="59" t="s">
        <v>18516</v>
      </c>
      <c r="M4317" s="59" t="s">
        <v>18516</v>
      </c>
    </row>
    <row r="4318" spans="1:13" s="59" customFormat="1" ht="14.25">
      <c r="A4318" s="59" t="s">
        <v>17024</v>
      </c>
      <c r="B4318" s="59" t="s">
        <v>32059</v>
      </c>
      <c r="C4318" s="59" t="s">
        <v>29414</v>
      </c>
      <c r="D4318" s="59" t="s">
        <v>29415</v>
      </c>
      <c r="E4318" s="59" t="s">
        <v>18516</v>
      </c>
      <c r="F4318" s="59" t="s">
        <v>18516</v>
      </c>
      <c r="G4318" s="59" t="s">
        <v>18516</v>
      </c>
      <c r="H4318" s="59" t="s">
        <v>18516</v>
      </c>
      <c r="I4318" s="59" t="s">
        <v>18516</v>
      </c>
      <c r="J4318" s="59" t="s">
        <v>18516</v>
      </c>
      <c r="K4318" s="59" t="s">
        <v>29707</v>
      </c>
      <c r="L4318" s="59" t="s">
        <v>18516</v>
      </c>
      <c r="M4318" s="59" t="s">
        <v>18516</v>
      </c>
    </row>
    <row r="4319" spans="1:13" s="59" customFormat="1" ht="14.25">
      <c r="A4319" s="59" t="s">
        <v>17018</v>
      </c>
      <c r="B4319" s="59" t="s">
        <v>32063</v>
      </c>
      <c r="C4319" s="59" t="s">
        <v>29414</v>
      </c>
      <c r="D4319" s="59" t="s">
        <v>29415</v>
      </c>
      <c r="E4319" s="164">
        <v>228</v>
      </c>
      <c r="F4319" s="164">
        <v>195</v>
      </c>
      <c r="G4319" s="165">
        <v>0.85</v>
      </c>
      <c r="H4319" s="59" t="s">
        <v>18516</v>
      </c>
      <c r="I4319" s="164">
        <v>84.93</v>
      </c>
      <c r="J4319" s="164">
        <v>279.93</v>
      </c>
      <c r="K4319" s="59">
        <v>0</v>
      </c>
      <c r="L4319" s="59" t="s">
        <v>18516</v>
      </c>
      <c r="M4319" s="59" t="s">
        <v>18516</v>
      </c>
    </row>
    <row r="4320" spans="1:13" s="59" customFormat="1" ht="14.25">
      <c r="A4320" s="59" t="s">
        <v>35293</v>
      </c>
      <c r="B4320" s="59" t="s">
        <v>35294</v>
      </c>
      <c r="C4320" s="59" t="s">
        <v>29493</v>
      </c>
      <c r="D4320" s="59" t="s">
        <v>29494</v>
      </c>
      <c r="E4320" s="59" t="s">
        <v>18516</v>
      </c>
      <c r="F4320" s="59" t="s">
        <v>18516</v>
      </c>
      <c r="G4320" s="59" t="s">
        <v>18516</v>
      </c>
      <c r="H4320" s="59" t="s">
        <v>18516</v>
      </c>
      <c r="I4320" s="59" t="s">
        <v>18516</v>
      </c>
      <c r="J4320" s="59" t="s">
        <v>18516</v>
      </c>
      <c r="K4320" s="59" t="s">
        <v>29707</v>
      </c>
      <c r="L4320" s="59" t="s">
        <v>18516</v>
      </c>
      <c r="M4320" s="59" t="s">
        <v>18516</v>
      </c>
    </row>
    <row r="4321" spans="1:13" s="59" customFormat="1" ht="14.25">
      <c r="A4321" s="59" t="s">
        <v>35295</v>
      </c>
      <c r="B4321" s="59" t="s">
        <v>35296</v>
      </c>
      <c r="C4321" s="59" t="s">
        <v>29493</v>
      </c>
      <c r="D4321" s="59" t="s">
        <v>29494</v>
      </c>
      <c r="E4321" s="59" t="s">
        <v>18516</v>
      </c>
      <c r="F4321" s="59" t="s">
        <v>18516</v>
      </c>
      <c r="G4321" s="59" t="s">
        <v>18516</v>
      </c>
      <c r="H4321" s="59" t="s">
        <v>18516</v>
      </c>
      <c r="I4321" s="59" t="s">
        <v>18516</v>
      </c>
      <c r="J4321" s="59" t="s">
        <v>18516</v>
      </c>
      <c r="K4321" s="59" t="s">
        <v>29707</v>
      </c>
      <c r="L4321" s="59" t="s">
        <v>18516</v>
      </c>
      <c r="M4321" s="59" t="s">
        <v>18516</v>
      </c>
    </row>
    <row r="4322" spans="1:13" s="59" customFormat="1" ht="14.25">
      <c r="A4322" s="59" t="s">
        <v>35297</v>
      </c>
      <c r="B4322" s="59" t="s">
        <v>35298</v>
      </c>
      <c r="C4322" s="59" t="s">
        <v>29493</v>
      </c>
      <c r="D4322" s="59" t="s">
        <v>29494</v>
      </c>
      <c r="E4322" s="59" t="s">
        <v>18516</v>
      </c>
      <c r="F4322" s="59" t="s">
        <v>18516</v>
      </c>
      <c r="G4322" s="59" t="s">
        <v>18516</v>
      </c>
      <c r="H4322" s="59" t="s">
        <v>18516</v>
      </c>
      <c r="I4322" s="59" t="s">
        <v>18516</v>
      </c>
      <c r="J4322" s="59" t="s">
        <v>18516</v>
      </c>
      <c r="K4322" s="59" t="s">
        <v>29707</v>
      </c>
      <c r="L4322" s="59" t="s">
        <v>18516</v>
      </c>
      <c r="M4322" s="59" t="s">
        <v>18516</v>
      </c>
    </row>
    <row r="4323" spans="1:13" s="59" customFormat="1" ht="14.25">
      <c r="A4323" s="59" t="s">
        <v>35299</v>
      </c>
      <c r="B4323" s="59" t="s">
        <v>35300</v>
      </c>
      <c r="C4323" s="59" t="s">
        <v>29493</v>
      </c>
      <c r="D4323" s="59" t="s">
        <v>29494</v>
      </c>
      <c r="E4323" s="164">
        <v>507</v>
      </c>
      <c r="F4323" s="164">
        <v>492</v>
      </c>
      <c r="G4323" s="165">
        <v>0.97</v>
      </c>
      <c r="H4323" s="59" t="s">
        <v>18516</v>
      </c>
      <c r="I4323" s="164">
        <v>254.78</v>
      </c>
      <c r="J4323" s="164">
        <v>746.78</v>
      </c>
      <c r="K4323" s="59">
        <v>3</v>
      </c>
      <c r="L4323" s="59" t="s">
        <v>18516</v>
      </c>
      <c r="M4323" s="59" t="s">
        <v>18516</v>
      </c>
    </row>
    <row r="4324" spans="1:13" s="59" customFormat="1" ht="14.25">
      <c r="A4324" s="59" t="s">
        <v>35301</v>
      </c>
      <c r="B4324" s="59" t="s">
        <v>35302</v>
      </c>
      <c r="C4324" s="59" t="s">
        <v>29493</v>
      </c>
      <c r="D4324" s="59" t="s">
        <v>29494</v>
      </c>
      <c r="E4324" s="59" t="s">
        <v>18516</v>
      </c>
      <c r="F4324" s="59" t="s">
        <v>18516</v>
      </c>
      <c r="G4324" s="59" t="s">
        <v>18516</v>
      </c>
      <c r="H4324" s="59" t="s">
        <v>18516</v>
      </c>
      <c r="I4324" s="59" t="s">
        <v>18516</v>
      </c>
      <c r="J4324" s="59" t="s">
        <v>18516</v>
      </c>
      <c r="K4324" s="59" t="s">
        <v>29707</v>
      </c>
      <c r="L4324" s="59" t="s">
        <v>18516</v>
      </c>
      <c r="M4324" s="59" t="s">
        <v>18516</v>
      </c>
    </row>
    <row r="4325" spans="1:13" s="59" customFormat="1" ht="14.25">
      <c r="A4325" s="59" t="s">
        <v>35303</v>
      </c>
      <c r="B4325" s="59" t="s">
        <v>35304</v>
      </c>
      <c r="C4325" s="59" t="s">
        <v>29414</v>
      </c>
      <c r="D4325" s="59" t="s">
        <v>29415</v>
      </c>
      <c r="E4325" s="59" t="s">
        <v>18516</v>
      </c>
      <c r="F4325" s="59" t="s">
        <v>18516</v>
      </c>
      <c r="G4325" s="59" t="s">
        <v>18516</v>
      </c>
      <c r="H4325" s="59" t="s">
        <v>18516</v>
      </c>
      <c r="I4325" s="59" t="s">
        <v>18516</v>
      </c>
      <c r="J4325" s="59" t="s">
        <v>18516</v>
      </c>
      <c r="K4325" s="59" t="s">
        <v>29707</v>
      </c>
      <c r="L4325" s="59" t="s">
        <v>18516</v>
      </c>
      <c r="M4325" s="59" t="s">
        <v>18516</v>
      </c>
    </row>
    <row r="4326" spans="1:13" s="59" customFormat="1" ht="14.25">
      <c r="A4326" s="59" t="s">
        <v>35305</v>
      </c>
      <c r="B4326" s="59" t="s">
        <v>35304</v>
      </c>
      <c r="C4326" s="59" t="s">
        <v>29414</v>
      </c>
      <c r="D4326" s="59" t="s">
        <v>29415</v>
      </c>
      <c r="E4326" s="59" t="s">
        <v>18516</v>
      </c>
      <c r="F4326" s="59" t="s">
        <v>18516</v>
      </c>
      <c r="G4326" s="59" t="s">
        <v>18516</v>
      </c>
      <c r="H4326" s="59" t="s">
        <v>18516</v>
      </c>
      <c r="I4326" s="59" t="s">
        <v>18516</v>
      </c>
      <c r="J4326" s="59" t="s">
        <v>18516</v>
      </c>
      <c r="K4326" s="59" t="s">
        <v>29707</v>
      </c>
      <c r="L4326" s="59" t="s">
        <v>18516</v>
      </c>
      <c r="M4326" s="59" t="s">
        <v>18516</v>
      </c>
    </row>
    <row r="4327" spans="1:13" s="59" customFormat="1" ht="14.25">
      <c r="A4327" s="59" t="s">
        <v>35306</v>
      </c>
      <c r="B4327" s="59" t="s">
        <v>35304</v>
      </c>
      <c r="C4327" s="59" t="s">
        <v>29414</v>
      </c>
      <c r="D4327" s="59" t="s">
        <v>29415</v>
      </c>
      <c r="E4327" s="59" t="s">
        <v>18516</v>
      </c>
      <c r="F4327" s="59" t="s">
        <v>18516</v>
      </c>
      <c r="G4327" s="59" t="s">
        <v>18516</v>
      </c>
      <c r="H4327" s="59" t="s">
        <v>18516</v>
      </c>
      <c r="I4327" s="59" t="s">
        <v>18516</v>
      </c>
      <c r="J4327" s="59" t="s">
        <v>18516</v>
      </c>
      <c r="K4327" s="59" t="s">
        <v>29707</v>
      </c>
      <c r="L4327" s="59" t="s">
        <v>18516</v>
      </c>
      <c r="M4327" s="59" t="s">
        <v>18516</v>
      </c>
    </row>
    <row r="4328" spans="1:13" s="59" customFormat="1" ht="14.25">
      <c r="A4328" s="59" t="s">
        <v>35307</v>
      </c>
      <c r="B4328" s="59" t="s">
        <v>35304</v>
      </c>
      <c r="C4328" s="59" t="s">
        <v>29414</v>
      </c>
      <c r="D4328" s="59" t="s">
        <v>29415</v>
      </c>
      <c r="E4328" s="59" t="s">
        <v>18516</v>
      </c>
      <c r="F4328" s="59" t="s">
        <v>18516</v>
      </c>
      <c r="G4328" s="59" t="s">
        <v>18516</v>
      </c>
      <c r="H4328" s="59" t="s">
        <v>18516</v>
      </c>
      <c r="I4328" s="59" t="s">
        <v>18516</v>
      </c>
      <c r="J4328" s="59" t="s">
        <v>18516</v>
      </c>
      <c r="K4328" s="59" t="s">
        <v>29707</v>
      </c>
      <c r="L4328" s="59" t="s">
        <v>18516</v>
      </c>
      <c r="M4328" s="59" t="s">
        <v>18516</v>
      </c>
    </row>
    <row r="4329" spans="1:13" s="59" customFormat="1" ht="14.25">
      <c r="A4329" s="59" t="s">
        <v>35308</v>
      </c>
      <c r="B4329" s="59" t="s">
        <v>35309</v>
      </c>
      <c r="C4329" s="59" t="s">
        <v>29414</v>
      </c>
      <c r="D4329" s="59" t="s">
        <v>29415</v>
      </c>
      <c r="E4329" s="59" t="s">
        <v>18516</v>
      </c>
      <c r="F4329" s="59" t="s">
        <v>18516</v>
      </c>
      <c r="G4329" s="59" t="s">
        <v>18516</v>
      </c>
      <c r="H4329" s="59" t="s">
        <v>18516</v>
      </c>
      <c r="I4329" s="59" t="s">
        <v>18516</v>
      </c>
      <c r="J4329" s="59" t="s">
        <v>18516</v>
      </c>
      <c r="K4329" s="59" t="s">
        <v>29707</v>
      </c>
      <c r="L4329" s="59" t="s">
        <v>18516</v>
      </c>
      <c r="M4329" s="59" t="s">
        <v>18516</v>
      </c>
    </row>
    <row r="4330" spans="1:13" s="59" customFormat="1" ht="14.25">
      <c r="A4330" s="59" t="s">
        <v>35310</v>
      </c>
      <c r="B4330" s="59" t="s">
        <v>35311</v>
      </c>
      <c r="C4330" s="59" t="s">
        <v>29414</v>
      </c>
      <c r="D4330" s="59" t="s">
        <v>29415</v>
      </c>
      <c r="E4330" s="59" t="s">
        <v>18516</v>
      </c>
      <c r="F4330" s="59" t="s">
        <v>18516</v>
      </c>
      <c r="G4330" s="59" t="s">
        <v>18516</v>
      </c>
      <c r="H4330" s="59" t="s">
        <v>18516</v>
      </c>
      <c r="I4330" s="59" t="s">
        <v>18516</v>
      </c>
      <c r="J4330" s="59" t="s">
        <v>18516</v>
      </c>
      <c r="K4330" s="59" t="s">
        <v>29707</v>
      </c>
      <c r="L4330" s="59" t="s">
        <v>18516</v>
      </c>
      <c r="M4330" s="59" t="s">
        <v>18516</v>
      </c>
    </row>
    <row r="4331" spans="1:13" s="59" customFormat="1" ht="14.25">
      <c r="A4331" s="59" t="s">
        <v>35312</v>
      </c>
      <c r="B4331" s="59" t="s">
        <v>35311</v>
      </c>
      <c r="C4331" s="59" t="s">
        <v>29414</v>
      </c>
      <c r="D4331" s="59" t="s">
        <v>29415</v>
      </c>
      <c r="E4331" s="59" t="s">
        <v>18516</v>
      </c>
      <c r="F4331" s="59" t="s">
        <v>18516</v>
      </c>
      <c r="G4331" s="59" t="s">
        <v>18516</v>
      </c>
      <c r="H4331" s="59" t="s">
        <v>18516</v>
      </c>
      <c r="I4331" s="59" t="s">
        <v>18516</v>
      </c>
      <c r="J4331" s="59" t="s">
        <v>18516</v>
      </c>
      <c r="K4331" s="59" t="s">
        <v>29707</v>
      </c>
      <c r="L4331" s="59" t="s">
        <v>18516</v>
      </c>
      <c r="M4331" s="59" t="s">
        <v>18516</v>
      </c>
    </row>
    <row r="4332" spans="1:13" s="59" customFormat="1" ht="14.25">
      <c r="A4332" s="59" t="s">
        <v>35313</v>
      </c>
      <c r="B4332" s="59" t="s">
        <v>35311</v>
      </c>
      <c r="C4332" s="59" t="s">
        <v>29414</v>
      </c>
      <c r="D4332" s="59" t="s">
        <v>29415</v>
      </c>
      <c r="E4332" s="59" t="s">
        <v>18516</v>
      </c>
      <c r="F4332" s="59" t="s">
        <v>18516</v>
      </c>
      <c r="G4332" s="59" t="s">
        <v>18516</v>
      </c>
      <c r="H4332" s="59" t="s">
        <v>18516</v>
      </c>
      <c r="I4332" s="59" t="s">
        <v>18516</v>
      </c>
      <c r="J4332" s="59" t="s">
        <v>18516</v>
      </c>
      <c r="K4332" s="59" t="s">
        <v>29707</v>
      </c>
      <c r="L4332" s="59" t="s">
        <v>18516</v>
      </c>
      <c r="M4332" s="59" t="s">
        <v>18516</v>
      </c>
    </row>
    <row r="4333" spans="1:13" s="59" customFormat="1" ht="14.25">
      <c r="A4333" s="59" t="s">
        <v>17306</v>
      </c>
      <c r="B4333" s="59" t="s">
        <v>30183</v>
      </c>
      <c r="C4333" s="59" t="s">
        <v>29493</v>
      </c>
      <c r="D4333" s="59" t="s">
        <v>29494</v>
      </c>
      <c r="E4333" s="59" t="s">
        <v>18516</v>
      </c>
      <c r="F4333" s="59" t="s">
        <v>18516</v>
      </c>
      <c r="G4333" s="59" t="s">
        <v>18516</v>
      </c>
      <c r="H4333" s="59" t="s">
        <v>18516</v>
      </c>
      <c r="I4333" s="59" t="s">
        <v>18516</v>
      </c>
      <c r="J4333" s="59" t="s">
        <v>18516</v>
      </c>
      <c r="K4333" s="59" t="s">
        <v>29707</v>
      </c>
      <c r="L4333" s="59" t="s">
        <v>18516</v>
      </c>
      <c r="M4333" s="59" t="s">
        <v>18516</v>
      </c>
    </row>
    <row r="4334" spans="1:13" s="59" customFormat="1" ht="14.25">
      <c r="A4334" s="59" t="s">
        <v>17312</v>
      </c>
      <c r="B4334" s="59" t="s">
        <v>30184</v>
      </c>
      <c r="C4334" s="59" t="s">
        <v>29493</v>
      </c>
      <c r="D4334" s="59" t="s">
        <v>29494</v>
      </c>
      <c r="E4334" s="164">
        <v>746</v>
      </c>
      <c r="F4334" s="164">
        <v>700</v>
      </c>
      <c r="G4334" s="165">
        <v>0.93</v>
      </c>
      <c r="H4334" s="59" t="s">
        <v>18516</v>
      </c>
      <c r="I4334" s="164">
        <v>240.59</v>
      </c>
      <c r="J4334" s="164">
        <v>940.59</v>
      </c>
      <c r="K4334" s="59">
        <v>0</v>
      </c>
      <c r="L4334" s="59" t="s">
        <v>18516</v>
      </c>
      <c r="M4334" s="59" t="s">
        <v>18516</v>
      </c>
    </row>
    <row r="4335" spans="1:13" s="59" customFormat="1" ht="14.25">
      <c r="A4335" s="59" t="s">
        <v>35314</v>
      </c>
      <c r="B4335" s="59" t="s">
        <v>35315</v>
      </c>
      <c r="C4335" s="59" t="s">
        <v>29493</v>
      </c>
      <c r="D4335" s="59" t="s">
        <v>29494</v>
      </c>
      <c r="E4335" s="164">
        <v>690</v>
      </c>
      <c r="F4335" s="164">
        <v>676</v>
      </c>
      <c r="G4335" s="165">
        <v>0.97</v>
      </c>
      <c r="H4335" s="59" t="s">
        <v>18516</v>
      </c>
      <c r="I4335" s="164">
        <v>209.76</v>
      </c>
      <c r="J4335" s="164">
        <v>885.76</v>
      </c>
      <c r="K4335" s="59">
        <v>17</v>
      </c>
      <c r="L4335" s="59" t="s">
        <v>18516</v>
      </c>
      <c r="M4335" s="59" t="s">
        <v>18516</v>
      </c>
    </row>
    <row r="4336" spans="1:13" s="59" customFormat="1" ht="14.25">
      <c r="A4336" s="59" t="s">
        <v>35316</v>
      </c>
      <c r="B4336" s="59" t="s">
        <v>35317</v>
      </c>
      <c r="C4336" s="59" t="s">
        <v>29493</v>
      </c>
      <c r="D4336" s="59" t="s">
        <v>29494</v>
      </c>
      <c r="E4336" s="164">
        <v>690</v>
      </c>
      <c r="F4336" s="164">
        <v>676</v>
      </c>
      <c r="G4336" s="165">
        <v>0.97</v>
      </c>
      <c r="H4336" s="59" t="s">
        <v>18516</v>
      </c>
      <c r="I4336" s="164">
        <v>209.76</v>
      </c>
      <c r="J4336" s="164">
        <v>885.76</v>
      </c>
      <c r="K4336" s="59">
        <v>2</v>
      </c>
      <c r="L4336" s="59" t="s">
        <v>18516</v>
      </c>
      <c r="M4336" s="59" t="s">
        <v>18516</v>
      </c>
    </row>
    <row r="4337" spans="1:13" s="59" customFormat="1" ht="14.25">
      <c r="A4337" s="59" t="s">
        <v>35318</v>
      </c>
      <c r="B4337" s="59" t="s">
        <v>35319</v>
      </c>
      <c r="C4337" s="59" t="s">
        <v>29424</v>
      </c>
      <c r="D4337" s="59" t="s">
        <v>29425</v>
      </c>
      <c r="E4337" s="59" t="s">
        <v>18516</v>
      </c>
      <c r="F4337" s="59" t="s">
        <v>18516</v>
      </c>
      <c r="G4337" s="59" t="s">
        <v>18516</v>
      </c>
      <c r="H4337" s="59" t="s">
        <v>18516</v>
      </c>
      <c r="I4337" s="59" t="s">
        <v>18516</v>
      </c>
      <c r="J4337" s="59" t="s">
        <v>18516</v>
      </c>
      <c r="K4337" s="59" t="s">
        <v>29707</v>
      </c>
      <c r="L4337" s="59" t="s">
        <v>18516</v>
      </c>
      <c r="M4337" s="59" t="s">
        <v>18516</v>
      </c>
    </row>
    <row r="4338" spans="1:13" s="59" customFormat="1" ht="14.25">
      <c r="A4338" s="59" t="s">
        <v>35320</v>
      </c>
      <c r="B4338" s="59" t="s">
        <v>35321</v>
      </c>
      <c r="C4338" s="59" t="s">
        <v>29424</v>
      </c>
      <c r="D4338" s="59" t="s">
        <v>29425</v>
      </c>
      <c r="E4338" s="59" t="s">
        <v>18516</v>
      </c>
      <c r="F4338" s="59" t="s">
        <v>18516</v>
      </c>
      <c r="G4338" s="59" t="s">
        <v>18516</v>
      </c>
      <c r="H4338" s="59" t="s">
        <v>18516</v>
      </c>
      <c r="I4338" s="59" t="s">
        <v>18516</v>
      </c>
      <c r="J4338" s="59" t="s">
        <v>18516</v>
      </c>
      <c r="K4338" s="59" t="s">
        <v>29707</v>
      </c>
      <c r="L4338" s="59" t="s">
        <v>18516</v>
      </c>
      <c r="M4338" s="59" t="s">
        <v>18516</v>
      </c>
    </row>
    <row r="4339" spans="1:13" s="59" customFormat="1" ht="14.25">
      <c r="A4339" s="59" t="s">
        <v>35322</v>
      </c>
      <c r="B4339" s="59" t="s">
        <v>35323</v>
      </c>
      <c r="C4339" s="59" t="s">
        <v>29424</v>
      </c>
      <c r="D4339" s="59" t="s">
        <v>29425</v>
      </c>
      <c r="E4339" s="164">
        <v>240</v>
      </c>
      <c r="F4339" s="164">
        <v>240</v>
      </c>
      <c r="G4339" s="59" t="s">
        <v>18516</v>
      </c>
      <c r="H4339" s="59" t="s">
        <v>18516</v>
      </c>
      <c r="I4339" s="164">
        <v>101.54</v>
      </c>
      <c r="J4339" s="164">
        <v>341.54</v>
      </c>
      <c r="K4339" s="59">
        <v>0</v>
      </c>
      <c r="L4339" s="59" t="s">
        <v>18516</v>
      </c>
      <c r="M4339" s="59" t="s">
        <v>18516</v>
      </c>
    </row>
    <row r="4340" spans="1:13" s="59" customFormat="1" ht="14.25">
      <c r="A4340" s="59" t="s">
        <v>35324</v>
      </c>
      <c r="B4340" s="59" t="s">
        <v>35325</v>
      </c>
      <c r="C4340" s="59" t="s">
        <v>29424</v>
      </c>
      <c r="D4340" s="59" t="s">
        <v>29425</v>
      </c>
      <c r="E4340" s="59" t="s">
        <v>18516</v>
      </c>
      <c r="F4340" s="59" t="s">
        <v>18516</v>
      </c>
      <c r="G4340" s="59" t="s">
        <v>18516</v>
      </c>
      <c r="H4340" s="59" t="s">
        <v>18516</v>
      </c>
      <c r="I4340" s="59" t="s">
        <v>18516</v>
      </c>
      <c r="J4340" s="59" t="s">
        <v>18516</v>
      </c>
      <c r="K4340" s="59" t="s">
        <v>29707</v>
      </c>
      <c r="L4340" s="59" t="s">
        <v>18516</v>
      </c>
      <c r="M4340" s="59" t="s">
        <v>18516</v>
      </c>
    </row>
    <row r="4341" spans="1:13" s="59" customFormat="1" ht="14.25">
      <c r="A4341" s="59" t="s">
        <v>35326</v>
      </c>
      <c r="B4341" s="59" t="s">
        <v>35327</v>
      </c>
      <c r="C4341" s="59" t="s">
        <v>29493</v>
      </c>
      <c r="D4341" s="59" t="s">
        <v>29494</v>
      </c>
      <c r="E4341" s="164">
        <v>750</v>
      </c>
      <c r="F4341" s="164">
        <v>750</v>
      </c>
      <c r="G4341" s="59" t="s">
        <v>18516</v>
      </c>
      <c r="H4341" s="59" t="s">
        <v>18516</v>
      </c>
      <c r="I4341" s="164">
        <v>239.89</v>
      </c>
      <c r="J4341" s="164">
        <v>989.89</v>
      </c>
      <c r="K4341" s="59">
        <v>3</v>
      </c>
      <c r="L4341" s="59" t="s">
        <v>18516</v>
      </c>
      <c r="M4341" s="59" t="s">
        <v>18516</v>
      </c>
    </row>
    <row r="4342" spans="1:13" s="59" customFormat="1" ht="14.25">
      <c r="A4342" s="59" t="s">
        <v>35328</v>
      </c>
      <c r="B4342" s="59" t="s">
        <v>35329</v>
      </c>
      <c r="C4342" s="59" t="s">
        <v>29493</v>
      </c>
      <c r="D4342" s="59" t="s">
        <v>29494</v>
      </c>
      <c r="E4342" s="59" t="s">
        <v>18516</v>
      </c>
      <c r="F4342" s="59" t="s">
        <v>18516</v>
      </c>
      <c r="G4342" s="59" t="s">
        <v>18516</v>
      </c>
      <c r="H4342" s="59" t="s">
        <v>18516</v>
      </c>
      <c r="I4342" s="59" t="s">
        <v>18516</v>
      </c>
      <c r="J4342" s="59" t="s">
        <v>18516</v>
      </c>
      <c r="K4342" s="59" t="s">
        <v>29707</v>
      </c>
      <c r="L4342" s="59" t="s">
        <v>18516</v>
      </c>
      <c r="M4342" s="59" t="s">
        <v>18516</v>
      </c>
    </row>
    <row r="4343" spans="1:13" s="59" customFormat="1" ht="14.25">
      <c r="A4343" s="59" t="s">
        <v>35330</v>
      </c>
      <c r="B4343" s="59" t="s">
        <v>35331</v>
      </c>
      <c r="C4343" s="59" t="s">
        <v>29619</v>
      </c>
      <c r="D4343" s="59" t="s">
        <v>29620</v>
      </c>
      <c r="E4343" s="59" t="s">
        <v>18516</v>
      </c>
      <c r="F4343" s="59" t="s">
        <v>18516</v>
      </c>
      <c r="G4343" s="59" t="s">
        <v>18516</v>
      </c>
      <c r="H4343" s="59" t="s">
        <v>18516</v>
      </c>
      <c r="I4343" s="59" t="s">
        <v>18516</v>
      </c>
      <c r="J4343" s="59" t="s">
        <v>18516</v>
      </c>
      <c r="K4343" s="59" t="s">
        <v>29707</v>
      </c>
      <c r="L4343" s="59" t="s">
        <v>18516</v>
      </c>
      <c r="M4343" s="59" t="s">
        <v>18516</v>
      </c>
    </row>
    <row r="4344" spans="1:13" s="59" customFormat="1" ht="14.25">
      <c r="A4344" s="59" t="s">
        <v>35332</v>
      </c>
      <c r="B4344" s="59" t="s">
        <v>35333</v>
      </c>
      <c r="C4344" s="59" t="s">
        <v>29424</v>
      </c>
      <c r="D4344" s="59" t="s">
        <v>29425</v>
      </c>
      <c r="E4344" s="59" t="s">
        <v>18516</v>
      </c>
      <c r="F4344" s="59" t="s">
        <v>18516</v>
      </c>
      <c r="G4344" s="59" t="s">
        <v>18516</v>
      </c>
      <c r="H4344" s="59" t="s">
        <v>18516</v>
      </c>
      <c r="I4344" s="59" t="s">
        <v>18516</v>
      </c>
      <c r="J4344" s="59" t="s">
        <v>18516</v>
      </c>
      <c r="K4344" s="59" t="s">
        <v>29707</v>
      </c>
      <c r="L4344" s="59" t="s">
        <v>18516</v>
      </c>
      <c r="M4344" s="59" t="s">
        <v>18516</v>
      </c>
    </row>
    <row r="4345" spans="1:13" s="59" customFormat="1" ht="14.25">
      <c r="A4345" s="59" t="s">
        <v>35334</v>
      </c>
      <c r="B4345" s="59" t="s">
        <v>35335</v>
      </c>
      <c r="C4345" s="59" t="s">
        <v>29424</v>
      </c>
      <c r="D4345" s="59" t="s">
        <v>29425</v>
      </c>
      <c r="E4345" s="59" t="s">
        <v>18516</v>
      </c>
      <c r="F4345" s="59" t="s">
        <v>18516</v>
      </c>
      <c r="G4345" s="59" t="s">
        <v>18516</v>
      </c>
      <c r="H4345" s="59" t="s">
        <v>18516</v>
      </c>
      <c r="I4345" s="59" t="s">
        <v>18516</v>
      </c>
      <c r="J4345" s="59" t="s">
        <v>18516</v>
      </c>
      <c r="K4345" s="59" t="s">
        <v>29707</v>
      </c>
      <c r="L4345" s="59" t="s">
        <v>18516</v>
      </c>
      <c r="M4345" s="59" t="s">
        <v>18516</v>
      </c>
    </row>
    <row r="4346" spans="1:13" s="59" customFormat="1" ht="14.25">
      <c r="A4346" s="59" t="s">
        <v>35336</v>
      </c>
      <c r="B4346" s="59" t="s">
        <v>35337</v>
      </c>
      <c r="C4346" s="59" t="s">
        <v>29424</v>
      </c>
      <c r="D4346" s="59" t="s">
        <v>29425</v>
      </c>
      <c r="E4346" s="59" t="s">
        <v>18516</v>
      </c>
      <c r="F4346" s="59" t="s">
        <v>18516</v>
      </c>
      <c r="G4346" s="59" t="s">
        <v>18516</v>
      </c>
      <c r="H4346" s="59" t="s">
        <v>18516</v>
      </c>
      <c r="I4346" s="59" t="s">
        <v>18516</v>
      </c>
      <c r="J4346" s="59" t="s">
        <v>18516</v>
      </c>
      <c r="K4346" s="59" t="s">
        <v>29707</v>
      </c>
      <c r="L4346" s="59" t="s">
        <v>18516</v>
      </c>
      <c r="M4346" s="59" t="s">
        <v>18516</v>
      </c>
    </row>
    <row r="4347" spans="1:13" s="59" customFormat="1" ht="14.25">
      <c r="A4347" s="59" t="s">
        <v>35338</v>
      </c>
      <c r="B4347" s="59" t="s">
        <v>35339</v>
      </c>
      <c r="C4347" s="59" t="s">
        <v>29424</v>
      </c>
      <c r="D4347" s="59" t="s">
        <v>29425</v>
      </c>
      <c r="E4347" s="59" t="s">
        <v>18516</v>
      </c>
      <c r="F4347" s="59" t="s">
        <v>18516</v>
      </c>
      <c r="G4347" s="59" t="s">
        <v>18516</v>
      </c>
      <c r="H4347" s="59" t="s">
        <v>18516</v>
      </c>
      <c r="I4347" s="59" t="s">
        <v>18516</v>
      </c>
      <c r="J4347" s="59" t="s">
        <v>18516</v>
      </c>
      <c r="K4347" s="59" t="s">
        <v>29707</v>
      </c>
      <c r="L4347" s="59" t="s">
        <v>18516</v>
      </c>
      <c r="M4347" s="59" t="s">
        <v>18516</v>
      </c>
    </row>
    <row r="4348" spans="1:13" s="59" customFormat="1" ht="14.25">
      <c r="A4348" s="59" t="s">
        <v>35340</v>
      </c>
      <c r="B4348" s="59" t="s">
        <v>35341</v>
      </c>
      <c r="C4348" s="59" t="s">
        <v>29493</v>
      </c>
      <c r="D4348" s="59" t="s">
        <v>29494</v>
      </c>
      <c r="E4348" s="59" t="s">
        <v>18516</v>
      </c>
      <c r="F4348" s="59" t="s">
        <v>18516</v>
      </c>
      <c r="G4348" s="59" t="s">
        <v>18516</v>
      </c>
      <c r="H4348" s="59" t="s">
        <v>18516</v>
      </c>
      <c r="I4348" s="59" t="s">
        <v>18516</v>
      </c>
      <c r="J4348" s="59" t="s">
        <v>18516</v>
      </c>
      <c r="K4348" s="59" t="s">
        <v>29707</v>
      </c>
      <c r="L4348" s="59" t="s">
        <v>18516</v>
      </c>
      <c r="M4348" s="59" t="s">
        <v>18516</v>
      </c>
    </row>
    <row r="4349" spans="1:13" s="59" customFormat="1" ht="14.25">
      <c r="A4349" s="59" t="s">
        <v>35342</v>
      </c>
      <c r="B4349" s="59" t="s">
        <v>35343</v>
      </c>
      <c r="C4349" s="59" t="s">
        <v>29966</v>
      </c>
      <c r="D4349" s="59" t="s">
        <v>29967</v>
      </c>
      <c r="E4349" s="59" t="s">
        <v>18516</v>
      </c>
      <c r="F4349" s="59" t="s">
        <v>18516</v>
      </c>
      <c r="G4349" s="59" t="s">
        <v>18516</v>
      </c>
      <c r="H4349" s="59" t="s">
        <v>18516</v>
      </c>
      <c r="I4349" s="59" t="s">
        <v>18516</v>
      </c>
      <c r="J4349" s="59" t="s">
        <v>18516</v>
      </c>
      <c r="K4349" s="59" t="s">
        <v>29707</v>
      </c>
      <c r="L4349" s="59" t="s">
        <v>18516</v>
      </c>
      <c r="M4349" s="59" t="s">
        <v>18516</v>
      </c>
    </row>
    <row r="4350" spans="1:13" s="59" customFormat="1" ht="14.25">
      <c r="A4350" s="59" t="s">
        <v>35344</v>
      </c>
      <c r="B4350" s="59" t="s">
        <v>35345</v>
      </c>
      <c r="C4350" s="59" t="s">
        <v>29966</v>
      </c>
      <c r="D4350" s="59" t="s">
        <v>29967</v>
      </c>
      <c r="E4350" s="59" t="s">
        <v>18516</v>
      </c>
      <c r="F4350" s="59" t="s">
        <v>18516</v>
      </c>
      <c r="G4350" s="59" t="s">
        <v>18516</v>
      </c>
      <c r="H4350" s="59" t="s">
        <v>18516</v>
      </c>
      <c r="I4350" s="59" t="s">
        <v>18516</v>
      </c>
      <c r="J4350" s="59" t="s">
        <v>18516</v>
      </c>
      <c r="K4350" s="59" t="s">
        <v>29707</v>
      </c>
      <c r="L4350" s="59" t="s">
        <v>18516</v>
      </c>
      <c r="M4350" s="59" t="s">
        <v>18516</v>
      </c>
    </row>
    <row r="4351" spans="1:13" s="59" customFormat="1" ht="14.25">
      <c r="A4351" s="59" t="s">
        <v>35346</v>
      </c>
      <c r="B4351" s="59" t="s">
        <v>35347</v>
      </c>
      <c r="C4351" s="59" t="s">
        <v>29493</v>
      </c>
      <c r="D4351" s="59" t="s">
        <v>29494</v>
      </c>
      <c r="E4351" s="59" t="s">
        <v>18516</v>
      </c>
      <c r="F4351" s="59" t="s">
        <v>18516</v>
      </c>
      <c r="G4351" s="59" t="s">
        <v>18516</v>
      </c>
      <c r="H4351" s="59" t="s">
        <v>18516</v>
      </c>
      <c r="I4351" s="59" t="s">
        <v>18516</v>
      </c>
      <c r="J4351" s="59" t="s">
        <v>18516</v>
      </c>
      <c r="K4351" s="59" t="s">
        <v>29707</v>
      </c>
      <c r="L4351" s="59" t="s">
        <v>18516</v>
      </c>
      <c r="M4351" s="59" t="s">
        <v>18516</v>
      </c>
    </row>
    <row r="4352" spans="1:13" s="59" customFormat="1" ht="14.25">
      <c r="A4352" s="59" t="s">
        <v>35348</v>
      </c>
      <c r="B4352" s="59" t="s">
        <v>35349</v>
      </c>
      <c r="C4352" s="59" t="s">
        <v>29493</v>
      </c>
      <c r="D4352" s="59" t="s">
        <v>29494</v>
      </c>
      <c r="E4352" s="59" t="s">
        <v>18516</v>
      </c>
      <c r="F4352" s="59" t="s">
        <v>18516</v>
      </c>
      <c r="G4352" s="59" t="s">
        <v>18516</v>
      </c>
      <c r="H4352" s="59" t="s">
        <v>18516</v>
      </c>
      <c r="I4352" s="59" t="s">
        <v>18516</v>
      </c>
      <c r="J4352" s="59" t="s">
        <v>18516</v>
      </c>
      <c r="K4352" s="59" t="s">
        <v>29707</v>
      </c>
      <c r="L4352" s="59" t="s">
        <v>18516</v>
      </c>
      <c r="M4352" s="59" t="s">
        <v>18516</v>
      </c>
    </row>
    <row r="4353" spans="1:13" s="59" customFormat="1" ht="14.25">
      <c r="A4353" s="59" t="s">
        <v>35350</v>
      </c>
      <c r="B4353" s="59" t="s">
        <v>35351</v>
      </c>
      <c r="C4353" s="59" t="s">
        <v>29493</v>
      </c>
      <c r="D4353" s="59" t="s">
        <v>29494</v>
      </c>
      <c r="E4353" s="164">
        <v>425</v>
      </c>
      <c r="F4353" s="164">
        <v>409</v>
      </c>
      <c r="G4353" s="165">
        <v>0.96</v>
      </c>
      <c r="H4353" s="59" t="s">
        <v>18516</v>
      </c>
      <c r="I4353" s="164">
        <v>155.95</v>
      </c>
      <c r="J4353" s="164">
        <v>564.95</v>
      </c>
      <c r="K4353" s="59">
        <v>8</v>
      </c>
      <c r="L4353" s="59" t="s">
        <v>18516</v>
      </c>
      <c r="M4353" s="59" t="s">
        <v>18516</v>
      </c>
    </row>
    <row r="4354" spans="1:13" s="59" customFormat="1" ht="14.25">
      <c r="A4354" s="59" t="s">
        <v>35352</v>
      </c>
      <c r="B4354" s="59" t="s">
        <v>35353</v>
      </c>
      <c r="C4354" s="59" t="s">
        <v>29966</v>
      </c>
      <c r="D4354" s="59" t="s">
        <v>29967</v>
      </c>
      <c r="E4354" s="164">
        <v>180</v>
      </c>
      <c r="F4354" s="164">
        <v>180</v>
      </c>
      <c r="G4354" s="59" t="s">
        <v>18516</v>
      </c>
      <c r="H4354" s="59" t="s">
        <v>18516</v>
      </c>
      <c r="I4354" s="164">
        <v>101.11</v>
      </c>
      <c r="J4354" s="164">
        <v>281.11</v>
      </c>
      <c r="K4354" s="59">
        <v>67</v>
      </c>
      <c r="L4354" s="59" t="s">
        <v>18516</v>
      </c>
      <c r="M4354" s="59" t="s">
        <v>18516</v>
      </c>
    </row>
    <row r="4355" spans="1:13" s="59" customFormat="1" ht="14.25">
      <c r="A4355" s="59" t="s">
        <v>35354</v>
      </c>
      <c r="B4355" s="59" t="s">
        <v>35355</v>
      </c>
      <c r="C4355" s="59" t="s">
        <v>29966</v>
      </c>
      <c r="D4355" s="59" t="s">
        <v>29967</v>
      </c>
      <c r="E4355" s="59" t="s">
        <v>18516</v>
      </c>
      <c r="F4355" s="59" t="s">
        <v>18516</v>
      </c>
      <c r="G4355" s="59" t="s">
        <v>18516</v>
      </c>
      <c r="H4355" s="59" t="s">
        <v>18516</v>
      </c>
      <c r="I4355" s="59" t="s">
        <v>18516</v>
      </c>
      <c r="J4355" s="59" t="s">
        <v>18516</v>
      </c>
      <c r="K4355" s="59" t="s">
        <v>29707</v>
      </c>
      <c r="L4355" s="59" t="s">
        <v>18516</v>
      </c>
      <c r="M4355" s="59" t="s">
        <v>18516</v>
      </c>
    </row>
    <row r="4356" spans="1:13" s="59" customFormat="1" ht="14.25">
      <c r="A4356" s="59" t="s">
        <v>16046</v>
      </c>
      <c r="B4356" s="59" t="s">
        <v>32590</v>
      </c>
      <c r="C4356" s="59" t="s">
        <v>29619</v>
      </c>
      <c r="D4356" s="59" t="s">
        <v>29620</v>
      </c>
      <c r="E4356" s="164">
        <v>159</v>
      </c>
      <c r="F4356" s="164">
        <v>119</v>
      </c>
      <c r="G4356" s="165">
        <v>0.74</v>
      </c>
      <c r="H4356" s="59" t="s">
        <v>18516</v>
      </c>
      <c r="I4356" s="164">
        <v>45.24</v>
      </c>
      <c r="J4356" s="164">
        <v>164.24</v>
      </c>
      <c r="K4356" s="59">
        <v>0</v>
      </c>
      <c r="L4356" s="59" t="s">
        <v>18516</v>
      </c>
      <c r="M4356" s="59" t="s">
        <v>18516</v>
      </c>
    </row>
    <row r="4357" spans="1:13" s="59" customFormat="1" ht="14.25">
      <c r="A4357" s="59" t="s">
        <v>15527</v>
      </c>
      <c r="B4357" s="59" t="s">
        <v>35356</v>
      </c>
      <c r="C4357" s="59" t="s">
        <v>29619</v>
      </c>
      <c r="D4357" s="59" t="s">
        <v>29620</v>
      </c>
      <c r="E4357" s="164">
        <v>219</v>
      </c>
      <c r="F4357" s="164">
        <v>161</v>
      </c>
      <c r="G4357" s="165">
        <v>0.73</v>
      </c>
      <c r="H4357" s="59" t="s">
        <v>18516</v>
      </c>
      <c r="I4357" s="164">
        <v>55.31</v>
      </c>
      <c r="J4357" s="164">
        <v>216.31</v>
      </c>
      <c r="K4357" s="59">
        <v>25</v>
      </c>
      <c r="L4357" s="59" t="s">
        <v>18516</v>
      </c>
      <c r="M4357" s="59" t="s">
        <v>18516</v>
      </c>
    </row>
    <row r="4358" spans="1:13" s="59" customFormat="1" ht="14.25">
      <c r="A4358" s="59" t="s">
        <v>35357</v>
      </c>
      <c r="B4358" s="59" t="s">
        <v>35358</v>
      </c>
      <c r="C4358" s="59" t="s">
        <v>29966</v>
      </c>
      <c r="D4358" s="59" t="s">
        <v>29967</v>
      </c>
      <c r="E4358" s="59" t="s">
        <v>18516</v>
      </c>
      <c r="F4358" s="59" t="s">
        <v>18516</v>
      </c>
      <c r="G4358" s="59" t="s">
        <v>18516</v>
      </c>
      <c r="H4358" s="59" t="s">
        <v>18516</v>
      </c>
      <c r="I4358" s="59" t="s">
        <v>18516</v>
      </c>
      <c r="J4358" s="59" t="s">
        <v>18516</v>
      </c>
      <c r="K4358" s="59" t="s">
        <v>29707</v>
      </c>
      <c r="L4358" s="59" t="s">
        <v>18516</v>
      </c>
      <c r="M4358" s="59" t="s">
        <v>18516</v>
      </c>
    </row>
    <row r="4359" spans="1:13" s="59" customFormat="1" ht="14.25">
      <c r="A4359" s="59" t="s">
        <v>35359</v>
      </c>
      <c r="B4359" s="59" t="s">
        <v>35360</v>
      </c>
      <c r="C4359" s="59" t="s">
        <v>29966</v>
      </c>
      <c r="D4359" s="59" t="s">
        <v>29967</v>
      </c>
      <c r="E4359" s="59" t="s">
        <v>18516</v>
      </c>
      <c r="F4359" s="59" t="s">
        <v>18516</v>
      </c>
      <c r="G4359" s="59" t="s">
        <v>18516</v>
      </c>
      <c r="H4359" s="59" t="s">
        <v>18516</v>
      </c>
      <c r="I4359" s="59" t="s">
        <v>18516</v>
      </c>
      <c r="J4359" s="59" t="s">
        <v>18516</v>
      </c>
      <c r="K4359" s="59" t="s">
        <v>29707</v>
      </c>
      <c r="L4359" s="59" t="s">
        <v>18516</v>
      </c>
      <c r="M4359" s="59" t="s">
        <v>18516</v>
      </c>
    </row>
    <row r="4360" spans="1:13" s="59" customFormat="1" ht="14.25">
      <c r="A4360" s="59" t="s">
        <v>35361</v>
      </c>
      <c r="B4360" s="59" t="s">
        <v>35362</v>
      </c>
      <c r="C4360" s="59" t="s">
        <v>29493</v>
      </c>
      <c r="D4360" s="59" t="s">
        <v>29494</v>
      </c>
      <c r="E4360" s="164">
        <v>440</v>
      </c>
      <c r="F4360" s="164">
        <v>406</v>
      </c>
      <c r="G4360" s="165">
        <v>0.92</v>
      </c>
      <c r="H4360" s="59" t="s">
        <v>18516</v>
      </c>
      <c r="I4360" s="164">
        <v>127.75</v>
      </c>
      <c r="J4360" s="164">
        <v>533.75</v>
      </c>
      <c r="K4360" s="59">
        <v>25</v>
      </c>
      <c r="L4360" s="59" t="s">
        <v>29439</v>
      </c>
      <c r="M4360" s="59" t="s">
        <v>29503</v>
      </c>
    </row>
    <row r="4361" spans="1:13" s="59" customFormat="1" ht="14.25">
      <c r="A4361" s="59" t="s">
        <v>35363</v>
      </c>
      <c r="B4361" s="59" t="s">
        <v>35364</v>
      </c>
      <c r="C4361" s="59" t="s">
        <v>29493</v>
      </c>
      <c r="D4361" s="59" t="s">
        <v>29494</v>
      </c>
      <c r="E4361" s="164">
        <v>440</v>
      </c>
      <c r="F4361" s="164">
        <v>406</v>
      </c>
      <c r="G4361" s="165">
        <v>0.92</v>
      </c>
      <c r="H4361" s="59" t="s">
        <v>18516</v>
      </c>
      <c r="I4361" s="164">
        <v>127.75</v>
      </c>
      <c r="J4361" s="164">
        <v>533.75</v>
      </c>
      <c r="K4361" s="59">
        <v>13</v>
      </c>
      <c r="L4361" s="59" t="s">
        <v>29439</v>
      </c>
      <c r="M4361" s="59" t="s">
        <v>29503</v>
      </c>
    </row>
    <row r="4362" spans="1:13" s="59" customFormat="1" ht="14.25">
      <c r="A4362" s="59" t="s">
        <v>154</v>
      </c>
      <c r="B4362" s="59" t="s">
        <v>35365</v>
      </c>
      <c r="C4362" s="59" t="s">
        <v>29493</v>
      </c>
      <c r="D4362" s="59" t="s">
        <v>29494</v>
      </c>
      <c r="E4362" s="164">
        <v>440</v>
      </c>
      <c r="F4362" s="164">
        <v>426</v>
      </c>
      <c r="G4362" s="165">
        <v>0.96</v>
      </c>
      <c r="H4362" s="59" t="s">
        <v>18516</v>
      </c>
      <c r="I4362" s="164">
        <v>127.75</v>
      </c>
      <c r="J4362" s="164">
        <v>553.75</v>
      </c>
      <c r="K4362" s="59">
        <v>109</v>
      </c>
      <c r="L4362" s="59" t="s">
        <v>18516</v>
      </c>
      <c r="M4362" s="59" t="s">
        <v>18516</v>
      </c>
    </row>
    <row r="4363" spans="1:13" s="59" customFormat="1" ht="14.25">
      <c r="A4363" s="59" t="s">
        <v>35366</v>
      </c>
      <c r="B4363" s="59" t="s">
        <v>32308</v>
      </c>
      <c r="C4363" s="59" t="s">
        <v>29493</v>
      </c>
      <c r="D4363" s="59" t="s">
        <v>29494</v>
      </c>
      <c r="E4363" s="59" t="s">
        <v>18516</v>
      </c>
      <c r="F4363" s="59" t="s">
        <v>18516</v>
      </c>
      <c r="G4363" s="59" t="s">
        <v>18516</v>
      </c>
      <c r="H4363" s="59" t="s">
        <v>18516</v>
      </c>
      <c r="I4363" s="59" t="s">
        <v>18516</v>
      </c>
      <c r="J4363" s="59" t="s">
        <v>18516</v>
      </c>
      <c r="K4363" s="59" t="s">
        <v>29707</v>
      </c>
      <c r="L4363" s="59" t="s">
        <v>18516</v>
      </c>
      <c r="M4363" s="59" t="s">
        <v>18516</v>
      </c>
    </row>
    <row r="4364" spans="1:13" s="59" customFormat="1" ht="14.25">
      <c r="A4364" s="59" t="s">
        <v>35367</v>
      </c>
      <c r="B4364" s="59" t="s">
        <v>35368</v>
      </c>
      <c r="C4364" s="59" t="s">
        <v>29493</v>
      </c>
      <c r="D4364" s="59" t="s">
        <v>29494</v>
      </c>
      <c r="E4364" s="59" t="s">
        <v>18516</v>
      </c>
      <c r="F4364" s="59" t="s">
        <v>18516</v>
      </c>
      <c r="G4364" s="59" t="s">
        <v>18516</v>
      </c>
      <c r="H4364" s="59" t="s">
        <v>18516</v>
      </c>
      <c r="I4364" s="59" t="s">
        <v>18516</v>
      </c>
      <c r="J4364" s="59" t="s">
        <v>18516</v>
      </c>
      <c r="K4364" s="59" t="s">
        <v>29707</v>
      </c>
      <c r="L4364" s="59" t="s">
        <v>18516</v>
      </c>
      <c r="M4364" s="59" t="s">
        <v>18516</v>
      </c>
    </row>
    <row r="4365" spans="1:13" s="59" customFormat="1" ht="14.25">
      <c r="A4365" s="59" t="s">
        <v>15524</v>
      </c>
      <c r="B4365" s="59" t="s">
        <v>35356</v>
      </c>
      <c r="C4365" s="59" t="s">
        <v>29619</v>
      </c>
      <c r="D4365" s="59" t="s">
        <v>29620</v>
      </c>
      <c r="E4365" s="164">
        <v>219</v>
      </c>
      <c r="F4365" s="164">
        <v>161</v>
      </c>
      <c r="G4365" s="165">
        <v>0.73</v>
      </c>
      <c r="H4365" s="59" t="s">
        <v>18516</v>
      </c>
      <c r="I4365" s="164">
        <v>55.31</v>
      </c>
      <c r="J4365" s="164">
        <v>216.31</v>
      </c>
      <c r="K4365" s="59">
        <v>30</v>
      </c>
      <c r="L4365" s="59" t="s">
        <v>18516</v>
      </c>
      <c r="M4365" s="59" t="s">
        <v>18516</v>
      </c>
    </row>
    <row r="4366" spans="1:13" s="59" customFormat="1" ht="14.25">
      <c r="A4366" s="59" t="s">
        <v>16043</v>
      </c>
      <c r="B4366" s="59" t="s">
        <v>32590</v>
      </c>
      <c r="C4366" s="59" t="s">
        <v>29619</v>
      </c>
      <c r="D4366" s="59" t="s">
        <v>29620</v>
      </c>
      <c r="E4366" s="164">
        <v>159</v>
      </c>
      <c r="F4366" s="164">
        <v>119</v>
      </c>
      <c r="G4366" s="165">
        <v>0.74</v>
      </c>
      <c r="H4366" s="59" t="s">
        <v>18516</v>
      </c>
      <c r="I4366" s="164">
        <v>45.24</v>
      </c>
      <c r="J4366" s="164">
        <v>164.24</v>
      </c>
      <c r="K4366" s="59">
        <v>0</v>
      </c>
      <c r="L4366" s="59" t="s">
        <v>18516</v>
      </c>
      <c r="M4366" s="59" t="s">
        <v>18516</v>
      </c>
    </row>
    <row r="4367" spans="1:13" s="59" customFormat="1" ht="14.25">
      <c r="A4367" s="59" t="s">
        <v>35369</v>
      </c>
      <c r="B4367" s="59" t="s">
        <v>35370</v>
      </c>
      <c r="C4367" s="59" t="s">
        <v>29493</v>
      </c>
      <c r="D4367" s="59" t="s">
        <v>29494</v>
      </c>
      <c r="E4367" s="59" t="s">
        <v>18516</v>
      </c>
      <c r="F4367" s="59" t="s">
        <v>18516</v>
      </c>
      <c r="G4367" s="59" t="s">
        <v>18516</v>
      </c>
      <c r="H4367" s="59" t="s">
        <v>18516</v>
      </c>
      <c r="I4367" s="59" t="s">
        <v>18516</v>
      </c>
      <c r="J4367" s="59" t="s">
        <v>18516</v>
      </c>
      <c r="K4367" s="59" t="s">
        <v>29707</v>
      </c>
      <c r="L4367" s="59" t="s">
        <v>18516</v>
      </c>
      <c r="M4367" s="59" t="s">
        <v>18516</v>
      </c>
    </row>
    <row r="4368" spans="1:13" s="59" customFormat="1" ht="14.25">
      <c r="A4368" s="59" t="s">
        <v>35371</v>
      </c>
      <c r="B4368" s="59" t="s">
        <v>35372</v>
      </c>
      <c r="C4368" s="59" t="s">
        <v>29493</v>
      </c>
      <c r="D4368" s="59" t="s">
        <v>29494</v>
      </c>
      <c r="E4368" s="164">
        <v>536</v>
      </c>
      <c r="F4368" s="164">
        <v>501</v>
      </c>
      <c r="G4368" s="165">
        <v>0.93</v>
      </c>
      <c r="H4368" s="59" t="s">
        <v>18516</v>
      </c>
      <c r="I4368" s="164">
        <v>248.16</v>
      </c>
      <c r="J4368" s="164">
        <v>749.16</v>
      </c>
      <c r="K4368" s="59">
        <v>2</v>
      </c>
      <c r="L4368" s="59" t="s">
        <v>18516</v>
      </c>
      <c r="M4368" s="59" t="s">
        <v>18516</v>
      </c>
    </row>
    <row r="4369" spans="1:13" s="59" customFormat="1" ht="14.25">
      <c r="A4369" s="59" t="s">
        <v>35373</v>
      </c>
      <c r="B4369" s="59" t="s">
        <v>35374</v>
      </c>
      <c r="C4369" s="59" t="s">
        <v>29493</v>
      </c>
      <c r="D4369" s="59" t="s">
        <v>29494</v>
      </c>
      <c r="E4369" s="164">
        <v>536</v>
      </c>
      <c r="F4369" s="164">
        <v>501</v>
      </c>
      <c r="G4369" s="165">
        <v>0.93</v>
      </c>
      <c r="H4369" s="59" t="s">
        <v>18516</v>
      </c>
      <c r="I4369" s="164">
        <v>248.16</v>
      </c>
      <c r="J4369" s="164">
        <v>749.16</v>
      </c>
      <c r="K4369" s="59">
        <v>29</v>
      </c>
      <c r="L4369" s="59" t="s">
        <v>18516</v>
      </c>
      <c r="M4369" s="59" t="s">
        <v>18516</v>
      </c>
    </row>
    <row r="4370" spans="1:13" s="59" customFormat="1" ht="14.25">
      <c r="A4370" s="59" t="s">
        <v>35375</v>
      </c>
      <c r="B4370" s="59" t="s">
        <v>35376</v>
      </c>
      <c r="C4370" s="59" t="s">
        <v>29493</v>
      </c>
      <c r="D4370" s="59" t="s">
        <v>29494</v>
      </c>
      <c r="E4370" s="164">
        <v>536</v>
      </c>
      <c r="F4370" s="164">
        <v>501</v>
      </c>
      <c r="G4370" s="165">
        <v>0.93</v>
      </c>
      <c r="H4370" s="59" t="s">
        <v>18516</v>
      </c>
      <c r="I4370" s="164">
        <v>248.16</v>
      </c>
      <c r="J4370" s="164">
        <v>749.16</v>
      </c>
      <c r="K4370" s="59">
        <v>1</v>
      </c>
      <c r="L4370" s="59" t="s">
        <v>18516</v>
      </c>
      <c r="M4370" s="59" t="s">
        <v>18516</v>
      </c>
    </row>
    <row r="4371" spans="1:13" s="59" customFormat="1" ht="14.25">
      <c r="A4371" s="59" t="s">
        <v>15503</v>
      </c>
      <c r="B4371" s="59" t="s">
        <v>35377</v>
      </c>
      <c r="C4371" s="59" t="s">
        <v>29619</v>
      </c>
      <c r="D4371" s="59" t="s">
        <v>29620</v>
      </c>
      <c r="E4371" s="59" t="s">
        <v>18516</v>
      </c>
      <c r="F4371" s="59" t="s">
        <v>18516</v>
      </c>
      <c r="G4371" s="59" t="s">
        <v>18516</v>
      </c>
      <c r="H4371" s="59" t="s">
        <v>18516</v>
      </c>
      <c r="I4371" s="59" t="s">
        <v>18516</v>
      </c>
      <c r="J4371" s="59" t="s">
        <v>18516</v>
      </c>
      <c r="K4371" s="59" t="s">
        <v>29707</v>
      </c>
      <c r="L4371" s="59" t="s">
        <v>18516</v>
      </c>
      <c r="M4371" s="59" t="s">
        <v>18516</v>
      </c>
    </row>
    <row r="4372" spans="1:13" s="59" customFormat="1" ht="14.25">
      <c r="A4372" s="59" t="s">
        <v>35378</v>
      </c>
      <c r="B4372" s="59" t="s">
        <v>35379</v>
      </c>
      <c r="C4372" s="59" t="s">
        <v>29966</v>
      </c>
      <c r="D4372" s="59" t="s">
        <v>29967</v>
      </c>
      <c r="E4372" s="59" t="s">
        <v>18516</v>
      </c>
      <c r="F4372" s="59" t="s">
        <v>18516</v>
      </c>
      <c r="G4372" s="59" t="s">
        <v>18516</v>
      </c>
      <c r="H4372" s="59" t="s">
        <v>18516</v>
      </c>
      <c r="I4372" s="59" t="s">
        <v>18516</v>
      </c>
      <c r="J4372" s="59" t="s">
        <v>18516</v>
      </c>
      <c r="K4372" s="59" t="s">
        <v>29707</v>
      </c>
      <c r="L4372" s="59" t="s">
        <v>18516</v>
      </c>
      <c r="M4372" s="59" t="s">
        <v>18516</v>
      </c>
    </row>
    <row r="4373" spans="1:13" s="59" customFormat="1" ht="14.25">
      <c r="A4373" s="59" t="s">
        <v>35380</v>
      </c>
      <c r="B4373" s="59" t="s">
        <v>35381</v>
      </c>
      <c r="C4373" s="59" t="s">
        <v>29966</v>
      </c>
      <c r="D4373" s="59" t="s">
        <v>29967</v>
      </c>
      <c r="E4373" s="164">
        <v>220</v>
      </c>
      <c r="F4373" s="164">
        <v>220</v>
      </c>
      <c r="G4373" s="59" t="s">
        <v>18516</v>
      </c>
      <c r="H4373" s="59" t="s">
        <v>18516</v>
      </c>
      <c r="I4373" s="164">
        <v>95.07</v>
      </c>
      <c r="J4373" s="164">
        <v>315.07</v>
      </c>
      <c r="K4373" s="59">
        <v>0</v>
      </c>
      <c r="L4373" s="59" t="s">
        <v>18516</v>
      </c>
      <c r="M4373" s="59" t="s">
        <v>18516</v>
      </c>
    </row>
    <row r="4374" spans="1:13" s="59" customFormat="1" ht="14.25">
      <c r="A4374" s="59" t="s">
        <v>35382</v>
      </c>
      <c r="B4374" s="59" t="s">
        <v>35383</v>
      </c>
      <c r="C4374" s="59" t="s">
        <v>29966</v>
      </c>
      <c r="D4374" s="59" t="s">
        <v>29967</v>
      </c>
      <c r="E4374" s="59" t="s">
        <v>18516</v>
      </c>
      <c r="F4374" s="59" t="s">
        <v>18516</v>
      </c>
      <c r="G4374" s="59" t="s">
        <v>18516</v>
      </c>
      <c r="H4374" s="59" t="s">
        <v>18516</v>
      </c>
      <c r="I4374" s="59" t="s">
        <v>18516</v>
      </c>
      <c r="J4374" s="59" t="s">
        <v>18516</v>
      </c>
      <c r="K4374" s="59" t="s">
        <v>29707</v>
      </c>
      <c r="L4374" s="59" t="s">
        <v>18516</v>
      </c>
      <c r="M4374" s="59" t="s">
        <v>18516</v>
      </c>
    </row>
    <row r="4375" spans="1:13" s="59" customFormat="1" ht="14.25">
      <c r="A4375" s="59" t="s">
        <v>35384</v>
      </c>
      <c r="B4375" s="59" t="s">
        <v>35385</v>
      </c>
      <c r="C4375" s="59" t="s">
        <v>29966</v>
      </c>
      <c r="D4375" s="59" t="s">
        <v>29967</v>
      </c>
      <c r="E4375" s="59" t="s">
        <v>18516</v>
      </c>
      <c r="F4375" s="59" t="s">
        <v>18516</v>
      </c>
      <c r="G4375" s="59" t="s">
        <v>18516</v>
      </c>
      <c r="H4375" s="59" t="s">
        <v>18516</v>
      </c>
      <c r="I4375" s="59" t="s">
        <v>18516</v>
      </c>
      <c r="J4375" s="59" t="s">
        <v>18516</v>
      </c>
      <c r="K4375" s="59" t="s">
        <v>29707</v>
      </c>
      <c r="L4375" s="59" t="s">
        <v>18516</v>
      </c>
      <c r="M4375" s="59" t="s">
        <v>18516</v>
      </c>
    </row>
    <row r="4376" spans="1:13" s="59" customFormat="1" ht="14.25">
      <c r="A4376" s="59" t="s">
        <v>35386</v>
      </c>
      <c r="B4376" s="59" t="s">
        <v>35387</v>
      </c>
      <c r="C4376" s="59" t="s">
        <v>29493</v>
      </c>
      <c r="D4376" s="59" t="s">
        <v>29494</v>
      </c>
      <c r="E4376" s="59" t="s">
        <v>18516</v>
      </c>
      <c r="F4376" s="59" t="s">
        <v>18516</v>
      </c>
      <c r="G4376" s="59" t="s">
        <v>18516</v>
      </c>
      <c r="H4376" s="59" t="s">
        <v>18516</v>
      </c>
      <c r="I4376" s="59" t="s">
        <v>18516</v>
      </c>
      <c r="J4376" s="59" t="s">
        <v>18516</v>
      </c>
      <c r="K4376" s="59" t="s">
        <v>29707</v>
      </c>
      <c r="L4376" s="59" t="s">
        <v>18516</v>
      </c>
      <c r="M4376" s="59" t="s">
        <v>18516</v>
      </c>
    </row>
    <row r="4377" spans="1:13" s="59" customFormat="1" ht="14.25">
      <c r="A4377" s="59" t="s">
        <v>35388</v>
      </c>
      <c r="B4377" s="59" t="s">
        <v>35389</v>
      </c>
      <c r="C4377" s="59" t="s">
        <v>29493</v>
      </c>
      <c r="D4377" s="59" t="s">
        <v>29494</v>
      </c>
      <c r="E4377" s="59" t="s">
        <v>18516</v>
      </c>
      <c r="F4377" s="59" t="s">
        <v>18516</v>
      </c>
      <c r="G4377" s="59" t="s">
        <v>18516</v>
      </c>
      <c r="H4377" s="59" t="s">
        <v>18516</v>
      </c>
      <c r="I4377" s="59" t="s">
        <v>18516</v>
      </c>
      <c r="J4377" s="59" t="s">
        <v>18516</v>
      </c>
      <c r="K4377" s="59" t="s">
        <v>29707</v>
      </c>
      <c r="L4377" s="59" t="s">
        <v>18516</v>
      </c>
      <c r="M4377" s="59" t="s">
        <v>18516</v>
      </c>
    </row>
    <row r="4378" spans="1:13" s="59" customFormat="1" ht="14.25">
      <c r="A4378" s="59" t="s">
        <v>35390</v>
      </c>
      <c r="B4378" s="59" t="s">
        <v>35391</v>
      </c>
      <c r="C4378" s="59" t="s">
        <v>29966</v>
      </c>
      <c r="D4378" s="59" t="s">
        <v>29967</v>
      </c>
      <c r="E4378" s="59" t="s">
        <v>18516</v>
      </c>
      <c r="F4378" s="59" t="s">
        <v>18516</v>
      </c>
      <c r="G4378" s="59" t="s">
        <v>18516</v>
      </c>
      <c r="H4378" s="59" t="s">
        <v>18516</v>
      </c>
      <c r="I4378" s="59" t="s">
        <v>18516</v>
      </c>
      <c r="J4378" s="59" t="s">
        <v>18516</v>
      </c>
      <c r="K4378" s="59" t="s">
        <v>29707</v>
      </c>
      <c r="L4378" s="59" t="s">
        <v>18516</v>
      </c>
      <c r="M4378" s="59" t="s">
        <v>18516</v>
      </c>
    </row>
    <row r="4379" spans="1:13" s="59" customFormat="1" ht="14.25">
      <c r="A4379" s="59" t="s">
        <v>35392</v>
      </c>
      <c r="B4379" s="59" t="s">
        <v>35393</v>
      </c>
      <c r="C4379" s="59" t="s">
        <v>29966</v>
      </c>
      <c r="D4379" s="59" t="s">
        <v>29967</v>
      </c>
      <c r="E4379" s="59" t="s">
        <v>18516</v>
      </c>
      <c r="F4379" s="59" t="s">
        <v>18516</v>
      </c>
      <c r="G4379" s="59" t="s">
        <v>18516</v>
      </c>
      <c r="H4379" s="59" t="s">
        <v>18516</v>
      </c>
      <c r="I4379" s="59" t="s">
        <v>18516</v>
      </c>
      <c r="J4379" s="59" t="s">
        <v>18516</v>
      </c>
      <c r="K4379" s="59" t="s">
        <v>29707</v>
      </c>
      <c r="L4379" s="59" t="s">
        <v>18516</v>
      </c>
      <c r="M4379" s="59" t="s">
        <v>18516</v>
      </c>
    </row>
    <row r="4380" spans="1:13" s="59" customFormat="1" ht="14.25">
      <c r="A4380" s="59" t="s">
        <v>35394</v>
      </c>
      <c r="B4380" s="59" t="s">
        <v>35395</v>
      </c>
      <c r="C4380" s="59" t="s">
        <v>29966</v>
      </c>
      <c r="D4380" s="59" t="s">
        <v>29967</v>
      </c>
      <c r="E4380" s="59" t="s">
        <v>18516</v>
      </c>
      <c r="F4380" s="59" t="s">
        <v>18516</v>
      </c>
      <c r="G4380" s="59" t="s">
        <v>18516</v>
      </c>
      <c r="H4380" s="59" t="s">
        <v>18516</v>
      </c>
      <c r="I4380" s="59" t="s">
        <v>18516</v>
      </c>
      <c r="J4380" s="59" t="s">
        <v>18516</v>
      </c>
      <c r="K4380" s="59" t="s">
        <v>29707</v>
      </c>
      <c r="L4380" s="59" t="s">
        <v>18516</v>
      </c>
      <c r="M4380" s="59" t="s">
        <v>18516</v>
      </c>
    </row>
    <row r="4381" spans="1:13" s="59" customFormat="1" ht="14.25">
      <c r="A4381" s="59" t="s">
        <v>35396</v>
      </c>
      <c r="B4381" s="59" t="s">
        <v>35397</v>
      </c>
      <c r="C4381" s="59" t="s">
        <v>29619</v>
      </c>
      <c r="D4381" s="59" t="s">
        <v>29620</v>
      </c>
      <c r="E4381" s="59" t="s">
        <v>18516</v>
      </c>
      <c r="F4381" s="59" t="s">
        <v>18516</v>
      </c>
      <c r="G4381" s="59" t="s">
        <v>18516</v>
      </c>
      <c r="H4381" s="59" t="s">
        <v>18516</v>
      </c>
      <c r="I4381" s="59" t="s">
        <v>18516</v>
      </c>
      <c r="J4381" s="59" t="s">
        <v>18516</v>
      </c>
      <c r="K4381" s="59" t="s">
        <v>29707</v>
      </c>
      <c r="L4381" s="59" t="s">
        <v>18516</v>
      </c>
      <c r="M4381" s="59" t="s">
        <v>18516</v>
      </c>
    </row>
    <row r="4382" spans="1:13" s="59" customFormat="1" ht="14.25">
      <c r="A4382" s="59" t="s">
        <v>35398</v>
      </c>
      <c r="B4382" s="59" t="s">
        <v>35399</v>
      </c>
      <c r="C4382" s="59" t="s">
        <v>29619</v>
      </c>
      <c r="D4382" s="59" t="s">
        <v>29620</v>
      </c>
      <c r="E4382" s="59" t="s">
        <v>18516</v>
      </c>
      <c r="F4382" s="59" t="s">
        <v>18516</v>
      </c>
      <c r="G4382" s="59" t="s">
        <v>18516</v>
      </c>
      <c r="H4382" s="59" t="s">
        <v>18516</v>
      </c>
      <c r="I4382" s="59" t="s">
        <v>18516</v>
      </c>
      <c r="J4382" s="59" t="s">
        <v>18516</v>
      </c>
      <c r="K4382" s="59" t="s">
        <v>29707</v>
      </c>
      <c r="L4382" s="59" t="s">
        <v>18516</v>
      </c>
      <c r="M4382" s="59" t="s">
        <v>18516</v>
      </c>
    </row>
    <row r="4383" spans="1:13" s="59" customFormat="1" ht="14.25">
      <c r="A4383" s="59" t="s">
        <v>13005</v>
      </c>
      <c r="B4383" s="59" t="s">
        <v>35400</v>
      </c>
      <c r="C4383" s="59" t="s">
        <v>29619</v>
      </c>
      <c r="D4383" s="59" t="s">
        <v>29620</v>
      </c>
      <c r="E4383" s="164">
        <v>269</v>
      </c>
      <c r="F4383" s="164">
        <v>179</v>
      </c>
      <c r="G4383" s="165">
        <v>0.66</v>
      </c>
      <c r="H4383" s="59" t="s">
        <v>18516</v>
      </c>
      <c r="I4383" s="164">
        <v>83.87</v>
      </c>
      <c r="J4383" s="164">
        <v>262.87</v>
      </c>
      <c r="K4383" s="59">
        <v>1</v>
      </c>
      <c r="L4383" s="59" t="s">
        <v>18516</v>
      </c>
      <c r="M4383" s="59" t="s">
        <v>18516</v>
      </c>
    </row>
    <row r="4384" spans="1:13" s="59" customFormat="1" ht="14.25">
      <c r="A4384" s="59" t="s">
        <v>35401</v>
      </c>
      <c r="B4384" s="59" t="s">
        <v>35402</v>
      </c>
      <c r="C4384" s="59" t="s">
        <v>29619</v>
      </c>
      <c r="D4384" s="59" t="s">
        <v>29620</v>
      </c>
      <c r="E4384" s="164">
        <v>183</v>
      </c>
      <c r="F4384" s="164">
        <v>155</v>
      </c>
      <c r="G4384" s="165">
        <v>0.84</v>
      </c>
      <c r="H4384" s="59" t="s">
        <v>18516</v>
      </c>
      <c r="I4384" s="164">
        <v>48.75</v>
      </c>
      <c r="J4384" s="164">
        <v>203.75</v>
      </c>
      <c r="K4384" s="59">
        <v>2</v>
      </c>
      <c r="L4384" s="59" t="s">
        <v>18516</v>
      </c>
      <c r="M4384" s="59" t="s">
        <v>18516</v>
      </c>
    </row>
    <row r="4385" spans="1:13" s="59" customFormat="1" ht="14.25">
      <c r="A4385" s="59" t="s">
        <v>13019</v>
      </c>
      <c r="B4385" s="59" t="s">
        <v>35403</v>
      </c>
      <c r="C4385" s="59" t="s">
        <v>29619</v>
      </c>
      <c r="D4385" s="59" t="s">
        <v>29620</v>
      </c>
      <c r="E4385" s="59" t="s">
        <v>18516</v>
      </c>
      <c r="F4385" s="59" t="s">
        <v>18516</v>
      </c>
      <c r="G4385" s="59" t="s">
        <v>18516</v>
      </c>
      <c r="H4385" s="59" t="s">
        <v>18516</v>
      </c>
      <c r="I4385" s="59" t="s">
        <v>18516</v>
      </c>
      <c r="J4385" s="59" t="s">
        <v>18516</v>
      </c>
      <c r="K4385" s="59" t="s">
        <v>29707</v>
      </c>
      <c r="L4385" s="59" t="s">
        <v>18516</v>
      </c>
      <c r="M4385" s="59" t="s">
        <v>18516</v>
      </c>
    </row>
    <row r="4386" spans="1:13" s="59" customFormat="1" ht="14.25">
      <c r="A4386" s="59" t="s">
        <v>13025</v>
      </c>
      <c r="B4386" s="59" t="s">
        <v>35404</v>
      </c>
      <c r="C4386" s="59" t="s">
        <v>29619</v>
      </c>
      <c r="D4386" s="59" t="s">
        <v>29620</v>
      </c>
      <c r="E4386" s="59" t="s">
        <v>18516</v>
      </c>
      <c r="F4386" s="59" t="s">
        <v>18516</v>
      </c>
      <c r="G4386" s="59" t="s">
        <v>18516</v>
      </c>
      <c r="H4386" s="59" t="s">
        <v>18516</v>
      </c>
      <c r="I4386" s="59" t="s">
        <v>18516</v>
      </c>
      <c r="J4386" s="59" t="s">
        <v>18516</v>
      </c>
      <c r="K4386" s="59" t="s">
        <v>29707</v>
      </c>
      <c r="L4386" s="59" t="s">
        <v>18516</v>
      </c>
      <c r="M4386" s="59" t="s">
        <v>18516</v>
      </c>
    </row>
    <row r="4387" spans="1:13" s="59" customFormat="1" ht="14.25">
      <c r="A4387" s="59" t="s">
        <v>35405</v>
      </c>
      <c r="B4387" s="59" t="s">
        <v>35406</v>
      </c>
      <c r="C4387" s="59" t="s">
        <v>35407</v>
      </c>
      <c r="D4387" s="59" t="s">
        <v>35408</v>
      </c>
      <c r="E4387" s="164">
        <v>75</v>
      </c>
      <c r="F4387" s="164">
        <v>75</v>
      </c>
      <c r="G4387" s="59" t="s">
        <v>18516</v>
      </c>
      <c r="H4387" s="59" t="s">
        <v>18516</v>
      </c>
      <c r="I4387" s="164">
        <v>40.49</v>
      </c>
      <c r="J4387" s="164">
        <v>115.49</v>
      </c>
      <c r="K4387" s="59">
        <v>0</v>
      </c>
      <c r="L4387" s="59" t="s">
        <v>18516</v>
      </c>
      <c r="M4387" s="59" t="s">
        <v>18516</v>
      </c>
    </row>
    <row r="4388" spans="1:13" s="59" customFormat="1" ht="14.25">
      <c r="A4388" s="59" t="s">
        <v>35409</v>
      </c>
      <c r="B4388" s="59" t="s">
        <v>35410</v>
      </c>
      <c r="C4388" s="59" t="s">
        <v>35407</v>
      </c>
      <c r="D4388" s="59" t="s">
        <v>35408</v>
      </c>
      <c r="E4388" s="164">
        <v>99</v>
      </c>
      <c r="F4388" s="164">
        <v>99</v>
      </c>
      <c r="G4388" s="59" t="s">
        <v>18516</v>
      </c>
      <c r="H4388" s="59" t="s">
        <v>18516</v>
      </c>
      <c r="I4388" s="164">
        <v>39.69</v>
      </c>
      <c r="J4388" s="164">
        <v>138.69</v>
      </c>
      <c r="K4388" s="59">
        <v>0</v>
      </c>
      <c r="L4388" s="59" t="s">
        <v>29410</v>
      </c>
      <c r="M4388" s="59" t="s">
        <v>30982</v>
      </c>
    </row>
    <row r="4389" spans="1:13" s="59" customFormat="1" ht="14.25">
      <c r="A4389" s="59" t="s">
        <v>15494</v>
      </c>
      <c r="B4389" s="59" t="s">
        <v>35411</v>
      </c>
      <c r="C4389" s="59" t="s">
        <v>29619</v>
      </c>
      <c r="D4389" s="59" t="s">
        <v>29620</v>
      </c>
      <c r="E4389" s="164">
        <v>269</v>
      </c>
      <c r="F4389" s="164">
        <v>249</v>
      </c>
      <c r="G4389" s="165">
        <v>0.92</v>
      </c>
      <c r="H4389" s="59" t="s">
        <v>18516</v>
      </c>
      <c r="I4389" s="164">
        <v>81.89</v>
      </c>
      <c r="J4389" s="164">
        <v>330.89</v>
      </c>
      <c r="K4389" s="59">
        <v>0</v>
      </c>
      <c r="L4389" s="59" t="s">
        <v>18516</v>
      </c>
      <c r="M4389" s="59" t="s">
        <v>18516</v>
      </c>
    </row>
    <row r="4390" spans="1:13" s="59" customFormat="1" ht="14.25">
      <c r="A4390" s="59" t="s">
        <v>35412</v>
      </c>
      <c r="B4390" s="59" t="s">
        <v>35413</v>
      </c>
      <c r="C4390" s="59" t="s">
        <v>29619</v>
      </c>
      <c r="D4390" s="59" t="s">
        <v>29620</v>
      </c>
      <c r="E4390" s="59" t="s">
        <v>18516</v>
      </c>
      <c r="F4390" s="59" t="s">
        <v>18516</v>
      </c>
      <c r="G4390" s="59" t="s">
        <v>18516</v>
      </c>
      <c r="H4390" s="59" t="s">
        <v>18516</v>
      </c>
      <c r="I4390" s="59" t="s">
        <v>18516</v>
      </c>
      <c r="J4390" s="59" t="s">
        <v>18516</v>
      </c>
      <c r="K4390" s="59" t="s">
        <v>29707</v>
      </c>
      <c r="L4390" s="59" t="s">
        <v>18516</v>
      </c>
      <c r="M4390" s="59" t="s">
        <v>18516</v>
      </c>
    </row>
    <row r="4391" spans="1:13" s="59" customFormat="1" ht="14.25">
      <c r="A4391" s="59" t="s">
        <v>15554</v>
      </c>
      <c r="B4391" s="59" t="s">
        <v>35414</v>
      </c>
      <c r="C4391" s="59" t="s">
        <v>29619</v>
      </c>
      <c r="D4391" s="59" t="s">
        <v>29620</v>
      </c>
      <c r="E4391" s="59" t="s">
        <v>18516</v>
      </c>
      <c r="F4391" s="59" t="s">
        <v>18516</v>
      </c>
      <c r="G4391" s="59" t="s">
        <v>18516</v>
      </c>
      <c r="H4391" s="59" t="s">
        <v>18516</v>
      </c>
      <c r="I4391" s="59" t="s">
        <v>18516</v>
      </c>
      <c r="J4391" s="59" t="s">
        <v>18516</v>
      </c>
      <c r="K4391" s="59" t="s">
        <v>29707</v>
      </c>
      <c r="L4391" s="59" t="s">
        <v>18516</v>
      </c>
      <c r="M4391" s="59" t="s">
        <v>18516</v>
      </c>
    </row>
    <row r="4392" spans="1:13" s="59" customFormat="1" ht="14.25">
      <c r="A4392" s="59" t="s">
        <v>35415</v>
      </c>
      <c r="B4392" s="59" t="s">
        <v>35416</v>
      </c>
      <c r="C4392" s="59" t="s">
        <v>29493</v>
      </c>
      <c r="D4392" s="59" t="s">
        <v>29494</v>
      </c>
      <c r="E4392" s="59" t="s">
        <v>18516</v>
      </c>
      <c r="F4392" s="59" t="s">
        <v>18516</v>
      </c>
      <c r="G4392" s="59" t="s">
        <v>18516</v>
      </c>
      <c r="H4392" s="59" t="s">
        <v>18516</v>
      </c>
      <c r="I4392" s="59" t="s">
        <v>18516</v>
      </c>
      <c r="J4392" s="59" t="s">
        <v>18516</v>
      </c>
      <c r="K4392" s="59" t="s">
        <v>29707</v>
      </c>
      <c r="L4392" s="59" t="s">
        <v>18516</v>
      </c>
      <c r="M4392" s="59" t="s">
        <v>18516</v>
      </c>
    </row>
    <row r="4393" spans="1:13" s="59" customFormat="1" ht="14.25">
      <c r="A4393" s="59" t="s">
        <v>35417</v>
      </c>
      <c r="B4393" s="59" t="s">
        <v>35418</v>
      </c>
      <c r="C4393" s="59" t="s">
        <v>29493</v>
      </c>
      <c r="D4393" s="59" t="s">
        <v>29494</v>
      </c>
      <c r="E4393" s="164">
        <v>510</v>
      </c>
      <c r="F4393" s="164">
        <v>487</v>
      </c>
      <c r="G4393" s="165">
        <v>0.95</v>
      </c>
      <c r="H4393" s="59" t="s">
        <v>18516</v>
      </c>
      <c r="I4393" s="164">
        <v>83.06</v>
      </c>
      <c r="J4393" s="164">
        <v>570.06</v>
      </c>
      <c r="K4393" s="59">
        <v>0</v>
      </c>
      <c r="L4393" s="59" t="s">
        <v>18516</v>
      </c>
      <c r="M4393" s="59" t="s">
        <v>18516</v>
      </c>
    </row>
    <row r="4394" spans="1:13" s="59" customFormat="1" ht="14.25">
      <c r="A4394" s="59" t="s">
        <v>35419</v>
      </c>
      <c r="B4394" s="59" t="s">
        <v>35420</v>
      </c>
      <c r="C4394" s="59" t="s">
        <v>29966</v>
      </c>
      <c r="D4394" s="59" t="s">
        <v>29967</v>
      </c>
      <c r="E4394" s="59" t="s">
        <v>18516</v>
      </c>
      <c r="F4394" s="59" t="s">
        <v>18516</v>
      </c>
      <c r="G4394" s="59" t="s">
        <v>18516</v>
      </c>
      <c r="H4394" s="59" t="s">
        <v>18516</v>
      </c>
      <c r="I4394" s="59" t="s">
        <v>18516</v>
      </c>
      <c r="J4394" s="59" t="s">
        <v>18516</v>
      </c>
      <c r="K4394" s="59" t="s">
        <v>29707</v>
      </c>
      <c r="L4394" s="59" t="s">
        <v>18516</v>
      </c>
      <c r="M4394" s="59" t="s">
        <v>18516</v>
      </c>
    </row>
    <row r="4395" spans="1:13" s="59" customFormat="1" ht="14.25">
      <c r="A4395" s="59" t="s">
        <v>35421</v>
      </c>
      <c r="B4395" s="59" t="s">
        <v>35422</v>
      </c>
      <c r="C4395" s="59" t="s">
        <v>29966</v>
      </c>
      <c r="D4395" s="59" t="s">
        <v>29967</v>
      </c>
      <c r="E4395" s="59" t="s">
        <v>18516</v>
      </c>
      <c r="F4395" s="59" t="s">
        <v>18516</v>
      </c>
      <c r="G4395" s="59" t="s">
        <v>18516</v>
      </c>
      <c r="H4395" s="59" t="s">
        <v>18516</v>
      </c>
      <c r="I4395" s="59" t="s">
        <v>18516</v>
      </c>
      <c r="J4395" s="59" t="s">
        <v>18516</v>
      </c>
      <c r="K4395" s="59" t="s">
        <v>29707</v>
      </c>
      <c r="L4395" s="59" t="s">
        <v>18516</v>
      </c>
      <c r="M4395" s="59" t="s">
        <v>18516</v>
      </c>
    </row>
    <row r="4396" spans="1:13" s="59" customFormat="1" ht="14.25">
      <c r="A4396" s="59" t="s">
        <v>14948</v>
      </c>
      <c r="B4396" s="59" t="s">
        <v>35423</v>
      </c>
      <c r="C4396" s="59" t="s">
        <v>29966</v>
      </c>
      <c r="D4396" s="59" t="s">
        <v>29967</v>
      </c>
      <c r="E4396" s="59" t="s">
        <v>18516</v>
      </c>
      <c r="F4396" s="59" t="s">
        <v>18516</v>
      </c>
      <c r="G4396" s="59" t="s">
        <v>18516</v>
      </c>
      <c r="H4396" s="59" t="s">
        <v>18516</v>
      </c>
      <c r="I4396" s="59" t="s">
        <v>18516</v>
      </c>
      <c r="J4396" s="59" t="s">
        <v>18516</v>
      </c>
      <c r="K4396" s="59" t="s">
        <v>29707</v>
      </c>
      <c r="L4396" s="59" t="s">
        <v>18516</v>
      </c>
      <c r="M4396" s="59" t="s">
        <v>18516</v>
      </c>
    </row>
    <row r="4397" spans="1:13" s="59" customFormat="1" ht="14.25">
      <c r="A4397" s="59" t="s">
        <v>14951</v>
      </c>
      <c r="B4397" s="59" t="s">
        <v>35424</v>
      </c>
      <c r="C4397" s="59" t="s">
        <v>29966</v>
      </c>
      <c r="D4397" s="59" t="s">
        <v>29967</v>
      </c>
      <c r="E4397" s="59" t="s">
        <v>18516</v>
      </c>
      <c r="F4397" s="59" t="s">
        <v>18516</v>
      </c>
      <c r="G4397" s="59" t="s">
        <v>18516</v>
      </c>
      <c r="H4397" s="59" t="s">
        <v>18516</v>
      </c>
      <c r="I4397" s="59" t="s">
        <v>18516</v>
      </c>
      <c r="J4397" s="59" t="s">
        <v>18516</v>
      </c>
      <c r="K4397" s="59" t="s">
        <v>29707</v>
      </c>
      <c r="L4397" s="59" t="s">
        <v>18516</v>
      </c>
      <c r="M4397" s="59" t="s">
        <v>18516</v>
      </c>
    </row>
    <row r="4398" spans="1:13" s="59" customFormat="1" ht="14.25">
      <c r="A4398" s="59" t="s">
        <v>15998</v>
      </c>
      <c r="B4398" s="59" t="s">
        <v>32589</v>
      </c>
      <c r="C4398" s="59" t="s">
        <v>29619</v>
      </c>
      <c r="D4398" s="59" t="s">
        <v>29620</v>
      </c>
      <c r="E4398" s="164">
        <v>199</v>
      </c>
      <c r="F4398" s="164">
        <v>139</v>
      </c>
      <c r="G4398" s="165">
        <v>0.69</v>
      </c>
      <c r="H4398" s="59" t="s">
        <v>18516</v>
      </c>
      <c r="I4398" s="164">
        <v>46.77</v>
      </c>
      <c r="J4398" s="164">
        <v>185.77</v>
      </c>
      <c r="K4398" s="59">
        <v>46</v>
      </c>
      <c r="L4398" s="59" t="s">
        <v>18516</v>
      </c>
      <c r="M4398" s="59" t="s">
        <v>18516</v>
      </c>
    </row>
    <row r="4399" spans="1:13" s="59" customFormat="1" ht="14.25">
      <c r="A4399" s="59" t="s">
        <v>35425</v>
      </c>
      <c r="B4399" s="59" t="s">
        <v>35426</v>
      </c>
      <c r="C4399" s="59" t="s">
        <v>29619</v>
      </c>
      <c r="D4399" s="59" t="s">
        <v>29620</v>
      </c>
      <c r="E4399" s="59" t="s">
        <v>18516</v>
      </c>
      <c r="F4399" s="59" t="s">
        <v>18516</v>
      </c>
      <c r="G4399" s="59" t="s">
        <v>18516</v>
      </c>
      <c r="H4399" s="59" t="s">
        <v>18516</v>
      </c>
      <c r="I4399" s="59" t="s">
        <v>18516</v>
      </c>
      <c r="J4399" s="59" t="s">
        <v>18516</v>
      </c>
      <c r="K4399" s="59" t="s">
        <v>29707</v>
      </c>
      <c r="L4399" s="59" t="s">
        <v>18516</v>
      </c>
      <c r="M4399" s="59" t="s">
        <v>18516</v>
      </c>
    </row>
    <row r="4400" spans="1:13" s="59" customFormat="1" ht="14.25">
      <c r="A4400" s="59" t="s">
        <v>35427</v>
      </c>
      <c r="B4400" s="59" t="s">
        <v>35428</v>
      </c>
      <c r="C4400" s="59" t="s">
        <v>29619</v>
      </c>
      <c r="D4400" s="59" t="s">
        <v>29620</v>
      </c>
      <c r="E4400" s="164">
        <v>149</v>
      </c>
      <c r="F4400" s="164">
        <v>119</v>
      </c>
      <c r="G4400" s="165">
        <v>0.79</v>
      </c>
      <c r="H4400" s="59" t="s">
        <v>18516</v>
      </c>
      <c r="I4400" s="164">
        <v>39.52</v>
      </c>
      <c r="J4400" s="164">
        <v>158.52</v>
      </c>
      <c r="K4400" s="59">
        <v>38</v>
      </c>
      <c r="L4400" s="59" t="s">
        <v>18516</v>
      </c>
      <c r="M4400" s="59" t="s">
        <v>18516</v>
      </c>
    </row>
    <row r="4401" spans="1:13" s="59" customFormat="1" ht="14.25">
      <c r="A4401" s="59" t="s">
        <v>35429</v>
      </c>
      <c r="B4401" s="59" t="s">
        <v>35430</v>
      </c>
      <c r="C4401" s="59" t="s">
        <v>29619</v>
      </c>
      <c r="D4401" s="59" t="s">
        <v>29620</v>
      </c>
      <c r="E4401" s="164">
        <v>149</v>
      </c>
      <c r="F4401" s="164">
        <v>119</v>
      </c>
      <c r="G4401" s="165">
        <v>0.79</v>
      </c>
      <c r="H4401" s="59" t="s">
        <v>18516</v>
      </c>
      <c r="I4401" s="164">
        <v>38.3</v>
      </c>
      <c r="J4401" s="164">
        <v>157.3</v>
      </c>
      <c r="K4401" s="59">
        <v>0</v>
      </c>
      <c r="L4401" s="59" t="s">
        <v>29439</v>
      </c>
      <c r="M4401" s="59" t="s">
        <v>33855</v>
      </c>
    </row>
    <row r="4402" spans="1:13" s="59" customFormat="1" ht="14.25">
      <c r="A4402" s="59" t="s">
        <v>35431</v>
      </c>
      <c r="B4402" s="59" t="s">
        <v>35432</v>
      </c>
      <c r="C4402" s="59" t="s">
        <v>29619</v>
      </c>
      <c r="D4402" s="59" t="s">
        <v>29620</v>
      </c>
      <c r="E4402" s="164">
        <v>119</v>
      </c>
      <c r="F4402" s="164">
        <v>119</v>
      </c>
      <c r="G4402" s="59" t="s">
        <v>18516</v>
      </c>
      <c r="H4402" s="59" t="s">
        <v>18516</v>
      </c>
      <c r="I4402" s="164">
        <v>41.93</v>
      </c>
      <c r="J4402" s="164">
        <v>160.93</v>
      </c>
      <c r="K4402" s="59">
        <v>5</v>
      </c>
      <c r="L4402" s="59" t="s">
        <v>18516</v>
      </c>
      <c r="M4402" s="59" t="s">
        <v>18516</v>
      </c>
    </row>
    <row r="4403" spans="1:13" s="59" customFormat="1" ht="14.25">
      <c r="A4403" s="59" t="s">
        <v>35433</v>
      </c>
      <c r="B4403" s="59" t="s">
        <v>35434</v>
      </c>
      <c r="C4403" s="59" t="s">
        <v>29619</v>
      </c>
      <c r="D4403" s="59" t="s">
        <v>29620</v>
      </c>
      <c r="E4403" s="164">
        <v>119</v>
      </c>
      <c r="F4403" s="164">
        <v>119</v>
      </c>
      <c r="G4403" s="59" t="s">
        <v>18516</v>
      </c>
      <c r="H4403" s="59" t="s">
        <v>18516</v>
      </c>
      <c r="I4403" s="164">
        <v>41.93</v>
      </c>
      <c r="J4403" s="164">
        <v>160.93</v>
      </c>
      <c r="K4403" s="59">
        <v>0</v>
      </c>
      <c r="L4403" s="59" t="s">
        <v>29439</v>
      </c>
      <c r="M4403" s="59" t="s">
        <v>33855</v>
      </c>
    </row>
    <row r="4404" spans="1:13" s="59" customFormat="1" ht="14.25">
      <c r="A4404" s="59" t="s">
        <v>35435</v>
      </c>
      <c r="B4404" s="59" t="s">
        <v>35436</v>
      </c>
      <c r="C4404" s="59" t="s">
        <v>29619</v>
      </c>
      <c r="D4404" s="59" t="s">
        <v>29620</v>
      </c>
      <c r="E4404" s="164">
        <v>119</v>
      </c>
      <c r="F4404" s="164">
        <v>119</v>
      </c>
      <c r="G4404" s="59" t="s">
        <v>18516</v>
      </c>
      <c r="H4404" s="59" t="s">
        <v>18516</v>
      </c>
      <c r="I4404" s="164">
        <v>41.93</v>
      </c>
      <c r="J4404" s="164">
        <v>160.93</v>
      </c>
      <c r="K4404" s="59">
        <v>29</v>
      </c>
      <c r="L4404" s="59" t="s">
        <v>29439</v>
      </c>
      <c r="M4404" s="59" t="s">
        <v>33855</v>
      </c>
    </row>
    <row r="4405" spans="1:13" s="59" customFormat="1" ht="14.25">
      <c r="A4405" s="59" t="s">
        <v>35437</v>
      </c>
      <c r="B4405" s="59" t="s">
        <v>35438</v>
      </c>
      <c r="C4405" s="59" t="s">
        <v>29619</v>
      </c>
      <c r="D4405" s="59" t="s">
        <v>29620</v>
      </c>
      <c r="E4405" s="164">
        <v>119</v>
      </c>
      <c r="F4405" s="164">
        <v>119</v>
      </c>
      <c r="G4405" s="59" t="s">
        <v>18516</v>
      </c>
      <c r="H4405" s="59" t="s">
        <v>18516</v>
      </c>
      <c r="I4405" s="164">
        <v>41.93</v>
      </c>
      <c r="J4405" s="164">
        <v>160.93</v>
      </c>
      <c r="K4405" s="59">
        <v>0</v>
      </c>
      <c r="L4405" s="59" t="s">
        <v>29439</v>
      </c>
      <c r="M4405" s="59" t="s">
        <v>33855</v>
      </c>
    </row>
    <row r="4406" spans="1:13" s="59" customFormat="1" ht="14.25">
      <c r="A4406" s="59" t="s">
        <v>35439</v>
      </c>
      <c r="B4406" s="59" t="s">
        <v>35440</v>
      </c>
      <c r="C4406" s="59" t="s">
        <v>29619</v>
      </c>
      <c r="D4406" s="59" t="s">
        <v>29620</v>
      </c>
      <c r="E4406" s="59" t="s">
        <v>18516</v>
      </c>
      <c r="F4406" s="59" t="s">
        <v>18516</v>
      </c>
      <c r="G4406" s="59" t="s">
        <v>18516</v>
      </c>
      <c r="H4406" s="59" t="s">
        <v>18516</v>
      </c>
      <c r="I4406" s="59" t="s">
        <v>18516</v>
      </c>
      <c r="J4406" s="59" t="s">
        <v>18516</v>
      </c>
      <c r="K4406" s="59" t="s">
        <v>29707</v>
      </c>
      <c r="L4406" s="59" t="s">
        <v>18516</v>
      </c>
      <c r="M4406" s="59" t="s">
        <v>18516</v>
      </c>
    </row>
    <row r="4407" spans="1:13" s="59" customFormat="1" ht="14.25">
      <c r="A4407" s="59" t="s">
        <v>35441</v>
      </c>
      <c r="B4407" s="59" t="s">
        <v>35442</v>
      </c>
      <c r="C4407" s="59" t="s">
        <v>29619</v>
      </c>
      <c r="D4407" s="59" t="s">
        <v>29620</v>
      </c>
      <c r="E4407" s="59" t="s">
        <v>18516</v>
      </c>
      <c r="F4407" s="59" t="s">
        <v>18516</v>
      </c>
      <c r="G4407" s="59" t="s">
        <v>18516</v>
      </c>
      <c r="H4407" s="59" t="s">
        <v>18516</v>
      </c>
      <c r="I4407" s="59" t="s">
        <v>18516</v>
      </c>
      <c r="J4407" s="59" t="s">
        <v>18516</v>
      </c>
      <c r="K4407" s="59" t="s">
        <v>29707</v>
      </c>
      <c r="L4407" s="59" t="s">
        <v>18516</v>
      </c>
      <c r="M4407" s="59" t="s">
        <v>18516</v>
      </c>
    </row>
    <row r="4408" spans="1:13" s="59" customFormat="1" ht="14.25">
      <c r="A4408" s="59" t="s">
        <v>35443</v>
      </c>
      <c r="B4408" s="59" t="s">
        <v>35444</v>
      </c>
      <c r="C4408" s="59" t="s">
        <v>29619</v>
      </c>
      <c r="D4408" s="59" t="s">
        <v>29620</v>
      </c>
      <c r="E4408" s="164">
        <v>169</v>
      </c>
      <c r="F4408" s="164">
        <v>119</v>
      </c>
      <c r="G4408" s="165">
        <v>0.7</v>
      </c>
      <c r="H4408" s="59" t="s">
        <v>18516</v>
      </c>
      <c r="I4408" s="164">
        <v>39.26</v>
      </c>
      <c r="J4408" s="164">
        <v>158.26</v>
      </c>
      <c r="K4408" s="59">
        <v>45</v>
      </c>
      <c r="L4408" s="59" t="s">
        <v>18516</v>
      </c>
      <c r="M4408" s="59" t="s">
        <v>18516</v>
      </c>
    </row>
    <row r="4409" spans="1:13" s="59" customFormat="1" ht="14.25">
      <c r="A4409" s="59" t="s">
        <v>35445</v>
      </c>
      <c r="B4409" s="59" t="s">
        <v>35444</v>
      </c>
      <c r="C4409" s="59" t="s">
        <v>29619</v>
      </c>
      <c r="D4409" s="59" t="s">
        <v>29620</v>
      </c>
      <c r="E4409" s="164">
        <v>169</v>
      </c>
      <c r="F4409" s="164">
        <v>119</v>
      </c>
      <c r="G4409" s="165">
        <v>0.7</v>
      </c>
      <c r="H4409" s="59" t="s">
        <v>18516</v>
      </c>
      <c r="I4409" s="164">
        <v>39.26</v>
      </c>
      <c r="J4409" s="164">
        <v>158.26</v>
      </c>
      <c r="K4409" s="59">
        <v>0</v>
      </c>
      <c r="L4409" s="59" t="s">
        <v>18516</v>
      </c>
      <c r="M4409" s="59" t="s">
        <v>18516</v>
      </c>
    </row>
    <row r="4410" spans="1:13" s="59" customFormat="1" ht="14.25">
      <c r="A4410" s="59" t="s">
        <v>35446</v>
      </c>
      <c r="B4410" s="59" t="s">
        <v>35447</v>
      </c>
      <c r="C4410" s="59" t="s">
        <v>34690</v>
      </c>
      <c r="D4410" s="59" t="s">
        <v>34691</v>
      </c>
      <c r="E4410" s="59" t="s">
        <v>18516</v>
      </c>
      <c r="F4410" s="59" t="s">
        <v>18516</v>
      </c>
      <c r="G4410" s="59" t="s">
        <v>18516</v>
      </c>
      <c r="H4410" s="59" t="s">
        <v>18516</v>
      </c>
      <c r="I4410" s="59" t="s">
        <v>18516</v>
      </c>
      <c r="J4410" s="59" t="s">
        <v>18516</v>
      </c>
      <c r="K4410" s="59" t="s">
        <v>29707</v>
      </c>
      <c r="L4410" s="59" t="s">
        <v>18516</v>
      </c>
      <c r="M4410" s="59" t="s">
        <v>18516</v>
      </c>
    </row>
    <row r="4411" spans="1:13" s="59" customFormat="1" ht="14.25">
      <c r="A4411" s="59" t="s">
        <v>35448</v>
      </c>
      <c r="B4411" s="59" t="s">
        <v>35442</v>
      </c>
      <c r="C4411" s="59" t="s">
        <v>29619</v>
      </c>
      <c r="D4411" s="59" t="s">
        <v>29620</v>
      </c>
      <c r="E4411" s="59" t="s">
        <v>18516</v>
      </c>
      <c r="F4411" s="59" t="s">
        <v>18516</v>
      </c>
      <c r="G4411" s="59" t="s">
        <v>18516</v>
      </c>
      <c r="H4411" s="59" t="s">
        <v>18516</v>
      </c>
      <c r="I4411" s="59" t="s">
        <v>18516</v>
      </c>
      <c r="J4411" s="59" t="s">
        <v>18516</v>
      </c>
      <c r="K4411" s="59" t="s">
        <v>29707</v>
      </c>
      <c r="L4411" s="59" t="s">
        <v>18516</v>
      </c>
      <c r="M4411" s="59" t="s">
        <v>18516</v>
      </c>
    </row>
    <row r="4412" spans="1:13" s="59" customFormat="1" ht="14.25">
      <c r="A4412" s="59" t="s">
        <v>35449</v>
      </c>
      <c r="B4412" s="59" t="s">
        <v>35450</v>
      </c>
      <c r="C4412" s="59" t="s">
        <v>35407</v>
      </c>
      <c r="D4412" s="59" t="s">
        <v>35408</v>
      </c>
      <c r="E4412" s="164">
        <v>59</v>
      </c>
      <c r="F4412" s="164">
        <v>59</v>
      </c>
      <c r="G4412" s="59" t="s">
        <v>18516</v>
      </c>
      <c r="H4412" s="59" t="s">
        <v>18516</v>
      </c>
      <c r="I4412" s="164">
        <v>25.3</v>
      </c>
      <c r="J4412" s="164">
        <v>84.3</v>
      </c>
      <c r="K4412" s="59">
        <v>38</v>
      </c>
      <c r="L4412" s="59" t="s">
        <v>18516</v>
      </c>
      <c r="M4412" s="59" t="s">
        <v>18516</v>
      </c>
    </row>
    <row r="4413" spans="1:13" s="59" customFormat="1" ht="14.25">
      <c r="A4413" s="59" t="s">
        <v>35451</v>
      </c>
      <c r="B4413" s="59" t="s">
        <v>35452</v>
      </c>
      <c r="C4413" s="59" t="s">
        <v>35407</v>
      </c>
      <c r="D4413" s="59" t="s">
        <v>35408</v>
      </c>
      <c r="E4413" s="164">
        <v>59</v>
      </c>
      <c r="F4413" s="164">
        <v>59</v>
      </c>
      <c r="G4413" s="59" t="s">
        <v>18516</v>
      </c>
      <c r="H4413" s="59" t="s">
        <v>18516</v>
      </c>
      <c r="I4413" s="164">
        <v>25.3</v>
      </c>
      <c r="J4413" s="164">
        <v>84.3</v>
      </c>
      <c r="K4413" s="59">
        <v>0</v>
      </c>
      <c r="L4413" s="59" t="s">
        <v>18516</v>
      </c>
      <c r="M4413" s="59" t="s">
        <v>18516</v>
      </c>
    </row>
    <row r="4414" spans="1:13" s="59" customFormat="1" ht="14.25">
      <c r="A4414" s="59" t="s">
        <v>35453</v>
      </c>
      <c r="B4414" s="59" t="s">
        <v>35454</v>
      </c>
      <c r="C4414" s="59" t="s">
        <v>35407</v>
      </c>
      <c r="D4414" s="59" t="s">
        <v>35408</v>
      </c>
      <c r="E4414" s="164">
        <v>59</v>
      </c>
      <c r="F4414" s="164">
        <v>59</v>
      </c>
      <c r="G4414" s="59" t="s">
        <v>18516</v>
      </c>
      <c r="H4414" s="59" t="s">
        <v>18516</v>
      </c>
      <c r="I4414" s="164">
        <v>25.3</v>
      </c>
      <c r="J4414" s="164">
        <v>84.3</v>
      </c>
      <c r="K4414" s="59">
        <v>0</v>
      </c>
      <c r="L4414" s="59" t="s">
        <v>18516</v>
      </c>
      <c r="M4414" s="59" t="s">
        <v>18516</v>
      </c>
    </row>
    <row r="4415" spans="1:13" s="59" customFormat="1" ht="14.25">
      <c r="A4415" s="59" t="s">
        <v>35455</v>
      </c>
      <c r="B4415" s="59" t="s">
        <v>35456</v>
      </c>
      <c r="C4415" s="59" t="s">
        <v>35407</v>
      </c>
      <c r="D4415" s="59" t="s">
        <v>35408</v>
      </c>
      <c r="E4415" s="164">
        <v>45</v>
      </c>
      <c r="F4415" s="164">
        <v>45</v>
      </c>
      <c r="G4415" s="59" t="s">
        <v>18516</v>
      </c>
      <c r="H4415" s="59" t="s">
        <v>18516</v>
      </c>
      <c r="I4415" s="164">
        <v>20.8</v>
      </c>
      <c r="J4415" s="164">
        <v>65.8</v>
      </c>
      <c r="K4415" s="59">
        <v>0</v>
      </c>
      <c r="L4415" s="59" t="s">
        <v>18516</v>
      </c>
      <c r="M4415" s="59" t="s">
        <v>18516</v>
      </c>
    </row>
    <row r="4416" spans="1:13" s="59" customFormat="1" ht="14.25">
      <c r="A4416" s="59" t="s">
        <v>35457</v>
      </c>
      <c r="B4416" s="59" t="s">
        <v>35458</v>
      </c>
      <c r="C4416" s="59" t="s">
        <v>29493</v>
      </c>
      <c r="D4416" s="59" t="s">
        <v>29494</v>
      </c>
      <c r="E4416" s="59" t="s">
        <v>18516</v>
      </c>
      <c r="F4416" s="59" t="s">
        <v>18516</v>
      </c>
      <c r="G4416" s="59" t="s">
        <v>18516</v>
      </c>
      <c r="H4416" s="59" t="s">
        <v>18516</v>
      </c>
      <c r="I4416" s="59" t="s">
        <v>18516</v>
      </c>
      <c r="J4416" s="59" t="s">
        <v>18516</v>
      </c>
      <c r="K4416" s="59" t="s">
        <v>29707</v>
      </c>
      <c r="L4416" s="59" t="s">
        <v>18516</v>
      </c>
      <c r="M4416" s="59" t="s">
        <v>18516</v>
      </c>
    </row>
    <row r="4417" spans="1:13" s="59" customFormat="1" ht="14.25">
      <c r="A4417" s="59" t="s">
        <v>35459</v>
      </c>
      <c r="B4417" s="59" t="s">
        <v>35460</v>
      </c>
      <c r="C4417" s="59" t="s">
        <v>29493</v>
      </c>
      <c r="D4417" s="59" t="s">
        <v>29494</v>
      </c>
      <c r="E4417" s="59" t="s">
        <v>18516</v>
      </c>
      <c r="F4417" s="59" t="s">
        <v>18516</v>
      </c>
      <c r="G4417" s="59" t="s">
        <v>18516</v>
      </c>
      <c r="H4417" s="59" t="s">
        <v>18516</v>
      </c>
      <c r="I4417" s="59" t="s">
        <v>18516</v>
      </c>
      <c r="J4417" s="59" t="s">
        <v>18516</v>
      </c>
      <c r="K4417" s="59" t="s">
        <v>29707</v>
      </c>
      <c r="L4417" s="59" t="s">
        <v>18516</v>
      </c>
      <c r="M4417" s="59" t="s">
        <v>18516</v>
      </c>
    </row>
    <row r="4418" spans="1:13" s="59" customFormat="1" ht="14.25">
      <c r="A4418" s="59" t="s">
        <v>35461</v>
      </c>
      <c r="B4418" s="59" t="s">
        <v>35462</v>
      </c>
      <c r="C4418" s="59" t="s">
        <v>29619</v>
      </c>
      <c r="D4418" s="59" t="s">
        <v>29620</v>
      </c>
      <c r="E4418" s="59" t="s">
        <v>18516</v>
      </c>
      <c r="F4418" s="59" t="s">
        <v>18516</v>
      </c>
      <c r="G4418" s="59" t="s">
        <v>18516</v>
      </c>
      <c r="H4418" s="59" t="s">
        <v>18516</v>
      </c>
      <c r="I4418" s="59" t="s">
        <v>18516</v>
      </c>
      <c r="J4418" s="59" t="s">
        <v>18516</v>
      </c>
      <c r="K4418" s="59" t="s">
        <v>29707</v>
      </c>
      <c r="L4418" s="59" t="s">
        <v>18516</v>
      </c>
      <c r="M4418" s="59" t="s">
        <v>18516</v>
      </c>
    </row>
    <row r="4419" spans="1:13" s="59" customFormat="1" ht="14.25">
      <c r="A4419" s="59" t="s">
        <v>35463</v>
      </c>
      <c r="B4419" s="59" t="s">
        <v>35464</v>
      </c>
      <c r="C4419" s="59" t="s">
        <v>29619</v>
      </c>
      <c r="D4419" s="59" t="s">
        <v>29620</v>
      </c>
      <c r="E4419" s="164">
        <v>219</v>
      </c>
      <c r="F4419" s="164">
        <v>199</v>
      </c>
      <c r="G4419" s="165">
        <v>0.9</v>
      </c>
      <c r="H4419" s="59" t="s">
        <v>18516</v>
      </c>
      <c r="I4419" s="164">
        <v>49.28</v>
      </c>
      <c r="J4419" s="164">
        <v>248.28</v>
      </c>
      <c r="K4419" s="59">
        <v>0</v>
      </c>
      <c r="L4419" s="59" t="s">
        <v>18516</v>
      </c>
      <c r="M4419" s="59" t="s">
        <v>18516</v>
      </c>
    </row>
    <row r="4420" spans="1:13" s="59" customFormat="1" ht="14.25">
      <c r="A4420" s="59" t="s">
        <v>35465</v>
      </c>
      <c r="B4420" s="59" t="s">
        <v>35464</v>
      </c>
      <c r="C4420" s="59" t="s">
        <v>29619</v>
      </c>
      <c r="D4420" s="59" t="s">
        <v>29620</v>
      </c>
      <c r="E4420" s="164">
        <v>219</v>
      </c>
      <c r="F4420" s="164">
        <v>199</v>
      </c>
      <c r="G4420" s="165">
        <v>0.9</v>
      </c>
      <c r="H4420" s="59" t="s">
        <v>18516</v>
      </c>
      <c r="I4420" s="164">
        <v>49.28</v>
      </c>
      <c r="J4420" s="164">
        <v>248.28</v>
      </c>
      <c r="K4420" s="59">
        <v>0</v>
      </c>
      <c r="L4420" s="59" t="s">
        <v>18516</v>
      </c>
      <c r="M4420" s="59" t="s">
        <v>18516</v>
      </c>
    </row>
    <row r="4421" spans="1:13" s="59" customFormat="1" ht="14.25">
      <c r="A4421" s="59" t="s">
        <v>35466</v>
      </c>
      <c r="B4421" s="59" t="s">
        <v>35467</v>
      </c>
      <c r="C4421" s="59" t="s">
        <v>29619</v>
      </c>
      <c r="D4421" s="59" t="s">
        <v>29620</v>
      </c>
      <c r="E4421" s="59" t="s">
        <v>18516</v>
      </c>
      <c r="F4421" s="59" t="s">
        <v>18516</v>
      </c>
      <c r="G4421" s="59" t="s">
        <v>18516</v>
      </c>
      <c r="H4421" s="59" t="s">
        <v>18516</v>
      </c>
      <c r="I4421" s="59" t="s">
        <v>18516</v>
      </c>
      <c r="J4421" s="59" t="s">
        <v>18516</v>
      </c>
      <c r="K4421" s="59" t="s">
        <v>29707</v>
      </c>
      <c r="L4421" s="59" t="s">
        <v>18516</v>
      </c>
      <c r="M4421" s="59" t="s">
        <v>18516</v>
      </c>
    </row>
    <row r="4422" spans="1:13" s="59" customFormat="1" ht="14.25">
      <c r="A4422" s="59" t="s">
        <v>35468</v>
      </c>
      <c r="B4422" s="59" t="s">
        <v>35469</v>
      </c>
      <c r="C4422" s="59" t="s">
        <v>29619</v>
      </c>
      <c r="D4422" s="59" t="s">
        <v>29620</v>
      </c>
      <c r="E4422" s="59" t="s">
        <v>18516</v>
      </c>
      <c r="F4422" s="59" t="s">
        <v>18516</v>
      </c>
      <c r="G4422" s="59" t="s">
        <v>18516</v>
      </c>
      <c r="H4422" s="59" t="s">
        <v>18516</v>
      </c>
      <c r="I4422" s="59" t="s">
        <v>18516</v>
      </c>
      <c r="J4422" s="59" t="s">
        <v>18516</v>
      </c>
      <c r="K4422" s="59" t="s">
        <v>29707</v>
      </c>
      <c r="L4422" s="59" t="s">
        <v>18516</v>
      </c>
      <c r="M4422" s="59" t="s">
        <v>18516</v>
      </c>
    </row>
    <row r="4423" spans="1:13" s="59" customFormat="1" ht="14.25">
      <c r="A4423" s="59" t="s">
        <v>35470</v>
      </c>
      <c r="B4423" s="59" t="s">
        <v>35464</v>
      </c>
      <c r="C4423" s="59" t="s">
        <v>29619</v>
      </c>
      <c r="D4423" s="59" t="s">
        <v>29620</v>
      </c>
      <c r="E4423" s="164">
        <v>219</v>
      </c>
      <c r="F4423" s="164">
        <v>199</v>
      </c>
      <c r="G4423" s="165">
        <v>0.9</v>
      </c>
      <c r="H4423" s="59" t="s">
        <v>18516</v>
      </c>
      <c r="I4423" s="164">
        <v>49.28</v>
      </c>
      <c r="J4423" s="164">
        <v>248.28</v>
      </c>
      <c r="K4423" s="59">
        <v>0</v>
      </c>
      <c r="L4423" s="59" t="s">
        <v>18516</v>
      </c>
      <c r="M4423" s="59" t="s">
        <v>18516</v>
      </c>
    </row>
    <row r="4424" spans="1:13" s="59" customFormat="1" ht="14.25">
      <c r="A4424" s="59" t="s">
        <v>35471</v>
      </c>
      <c r="B4424" s="59" t="s">
        <v>35472</v>
      </c>
      <c r="C4424" s="59" t="s">
        <v>35407</v>
      </c>
      <c r="D4424" s="59" t="s">
        <v>35408</v>
      </c>
      <c r="E4424" s="59" t="s">
        <v>18516</v>
      </c>
      <c r="F4424" s="59" t="s">
        <v>18516</v>
      </c>
      <c r="G4424" s="59" t="s">
        <v>18516</v>
      </c>
      <c r="H4424" s="59" t="s">
        <v>18516</v>
      </c>
      <c r="I4424" s="59" t="s">
        <v>18516</v>
      </c>
      <c r="J4424" s="59" t="s">
        <v>18516</v>
      </c>
      <c r="K4424" s="59" t="s">
        <v>29707</v>
      </c>
      <c r="L4424" s="59" t="s">
        <v>18516</v>
      </c>
      <c r="M4424" s="59" t="s">
        <v>18516</v>
      </c>
    </row>
    <row r="4425" spans="1:13" s="59" customFormat="1" ht="14.25">
      <c r="A4425" s="59" t="s">
        <v>15521</v>
      </c>
      <c r="B4425" s="59" t="s">
        <v>35473</v>
      </c>
      <c r="C4425" s="59" t="s">
        <v>29619</v>
      </c>
      <c r="D4425" s="59" t="s">
        <v>29620</v>
      </c>
      <c r="E4425" s="164">
        <v>315</v>
      </c>
      <c r="F4425" s="164">
        <v>278</v>
      </c>
      <c r="G4425" s="165">
        <v>0.88</v>
      </c>
      <c r="H4425" s="59" t="s">
        <v>18516</v>
      </c>
      <c r="I4425" s="164">
        <v>74.52</v>
      </c>
      <c r="J4425" s="164">
        <v>352.52</v>
      </c>
      <c r="K4425" s="59">
        <v>0</v>
      </c>
      <c r="L4425" s="59" t="s">
        <v>18516</v>
      </c>
      <c r="M4425" s="59" t="s">
        <v>18516</v>
      </c>
    </row>
    <row r="4426" spans="1:13" s="59" customFormat="1" ht="14.25">
      <c r="A4426" s="59" t="s">
        <v>15515</v>
      </c>
      <c r="B4426" s="59" t="s">
        <v>35473</v>
      </c>
      <c r="C4426" s="59" t="s">
        <v>29619</v>
      </c>
      <c r="D4426" s="59" t="s">
        <v>29620</v>
      </c>
      <c r="E4426" s="164">
        <v>315</v>
      </c>
      <c r="F4426" s="164">
        <v>278</v>
      </c>
      <c r="G4426" s="165">
        <v>0.88</v>
      </c>
      <c r="H4426" s="59" t="s">
        <v>18516</v>
      </c>
      <c r="I4426" s="164">
        <v>74.52</v>
      </c>
      <c r="J4426" s="164">
        <v>352.52</v>
      </c>
      <c r="K4426" s="59">
        <v>0</v>
      </c>
      <c r="L4426" s="59" t="s">
        <v>18516</v>
      </c>
      <c r="M4426" s="59" t="s">
        <v>18516</v>
      </c>
    </row>
    <row r="4427" spans="1:13" s="59" customFormat="1" ht="14.25">
      <c r="A4427" s="59" t="s">
        <v>15518</v>
      </c>
      <c r="B4427" s="59" t="s">
        <v>35473</v>
      </c>
      <c r="C4427" s="59" t="s">
        <v>29619</v>
      </c>
      <c r="D4427" s="59" t="s">
        <v>29620</v>
      </c>
      <c r="E4427" s="59" t="s">
        <v>18516</v>
      </c>
      <c r="F4427" s="59" t="s">
        <v>18516</v>
      </c>
      <c r="G4427" s="59" t="s">
        <v>18516</v>
      </c>
      <c r="H4427" s="59" t="s">
        <v>18516</v>
      </c>
      <c r="I4427" s="59" t="s">
        <v>18516</v>
      </c>
      <c r="J4427" s="59" t="s">
        <v>18516</v>
      </c>
      <c r="K4427" s="59" t="s">
        <v>29707</v>
      </c>
      <c r="L4427" s="59" t="s">
        <v>18516</v>
      </c>
      <c r="M4427" s="59" t="s">
        <v>18516</v>
      </c>
    </row>
    <row r="4428" spans="1:13" s="59" customFormat="1" ht="14.25">
      <c r="A4428" s="59" t="s">
        <v>15921</v>
      </c>
      <c r="B4428" s="59" t="s">
        <v>34227</v>
      </c>
      <c r="C4428" s="59" t="s">
        <v>29619</v>
      </c>
      <c r="D4428" s="59" t="s">
        <v>29620</v>
      </c>
      <c r="E4428" s="59" t="s">
        <v>18516</v>
      </c>
      <c r="F4428" s="59" t="s">
        <v>18516</v>
      </c>
      <c r="G4428" s="59" t="s">
        <v>18516</v>
      </c>
      <c r="H4428" s="59" t="s">
        <v>18516</v>
      </c>
      <c r="I4428" s="59" t="s">
        <v>18516</v>
      </c>
      <c r="J4428" s="59" t="s">
        <v>18516</v>
      </c>
      <c r="K4428" s="59" t="s">
        <v>29707</v>
      </c>
      <c r="L4428" s="59" t="s">
        <v>18516</v>
      </c>
      <c r="M4428" s="59" t="s">
        <v>18516</v>
      </c>
    </row>
    <row r="4429" spans="1:13" s="59" customFormat="1" ht="14.25">
      <c r="A4429" s="59" t="s">
        <v>16001</v>
      </c>
      <c r="B4429" s="59" t="s">
        <v>35474</v>
      </c>
      <c r="C4429" s="59" t="s">
        <v>29619</v>
      </c>
      <c r="D4429" s="59" t="s">
        <v>29620</v>
      </c>
      <c r="E4429" s="59" t="s">
        <v>18516</v>
      </c>
      <c r="F4429" s="59" t="s">
        <v>18516</v>
      </c>
      <c r="G4429" s="59" t="s">
        <v>18516</v>
      </c>
      <c r="H4429" s="59" t="s">
        <v>18516</v>
      </c>
      <c r="I4429" s="59" t="s">
        <v>18516</v>
      </c>
      <c r="J4429" s="59" t="s">
        <v>18516</v>
      </c>
      <c r="K4429" s="59" t="s">
        <v>29707</v>
      </c>
      <c r="L4429" s="59" t="s">
        <v>18516</v>
      </c>
      <c r="M4429" s="59" t="s">
        <v>18516</v>
      </c>
    </row>
    <row r="4430" spans="1:13" s="59" customFormat="1" ht="14.25">
      <c r="A4430" s="59" t="s">
        <v>16004</v>
      </c>
      <c r="B4430" s="59" t="s">
        <v>35475</v>
      </c>
      <c r="C4430" s="59" t="s">
        <v>29619</v>
      </c>
      <c r="D4430" s="59" t="s">
        <v>29620</v>
      </c>
      <c r="E4430" s="59" t="s">
        <v>18516</v>
      </c>
      <c r="F4430" s="59" t="s">
        <v>18516</v>
      </c>
      <c r="G4430" s="59" t="s">
        <v>18516</v>
      </c>
      <c r="H4430" s="59" t="s">
        <v>18516</v>
      </c>
      <c r="I4430" s="59" t="s">
        <v>18516</v>
      </c>
      <c r="J4430" s="59" t="s">
        <v>18516</v>
      </c>
      <c r="K4430" s="59" t="s">
        <v>29707</v>
      </c>
      <c r="L4430" s="59" t="s">
        <v>18516</v>
      </c>
      <c r="M4430" s="59" t="s">
        <v>18516</v>
      </c>
    </row>
    <row r="4431" spans="1:13" s="59" customFormat="1" ht="14.25">
      <c r="A4431" s="59" t="s">
        <v>16007</v>
      </c>
      <c r="B4431" s="59" t="s">
        <v>35476</v>
      </c>
      <c r="C4431" s="59" t="s">
        <v>29619</v>
      </c>
      <c r="D4431" s="59" t="s">
        <v>29620</v>
      </c>
      <c r="E4431" s="59" t="s">
        <v>18516</v>
      </c>
      <c r="F4431" s="59" t="s">
        <v>18516</v>
      </c>
      <c r="G4431" s="59" t="s">
        <v>18516</v>
      </c>
      <c r="H4431" s="59" t="s">
        <v>18516</v>
      </c>
      <c r="I4431" s="59" t="s">
        <v>18516</v>
      </c>
      <c r="J4431" s="59" t="s">
        <v>18516</v>
      </c>
      <c r="K4431" s="59" t="s">
        <v>29707</v>
      </c>
      <c r="L4431" s="59" t="s">
        <v>18516</v>
      </c>
      <c r="M4431" s="59" t="s">
        <v>18516</v>
      </c>
    </row>
    <row r="4432" spans="1:13" s="59" customFormat="1" ht="14.25">
      <c r="A4432" s="59" t="s">
        <v>16010</v>
      </c>
      <c r="B4432" s="59" t="s">
        <v>35477</v>
      </c>
      <c r="C4432" s="59" t="s">
        <v>29619</v>
      </c>
      <c r="D4432" s="59" t="s">
        <v>29620</v>
      </c>
      <c r="E4432" s="59" t="s">
        <v>18516</v>
      </c>
      <c r="F4432" s="59" t="s">
        <v>18516</v>
      </c>
      <c r="G4432" s="59" t="s">
        <v>18516</v>
      </c>
      <c r="H4432" s="59" t="s">
        <v>18516</v>
      </c>
      <c r="I4432" s="59" t="s">
        <v>18516</v>
      </c>
      <c r="J4432" s="59" t="s">
        <v>18516</v>
      </c>
      <c r="K4432" s="59" t="s">
        <v>29707</v>
      </c>
      <c r="L4432" s="59" t="s">
        <v>18516</v>
      </c>
      <c r="M4432" s="59" t="s">
        <v>18516</v>
      </c>
    </row>
    <row r="4433" spans="1:13" s="59" customFormat="1" ht="14.25">
      <c r="A4433" s="59" t="s">
        <v>15491</v>
      </c>
      <c r="B4433" s="59" t="s">
        <v>35478</v>
      </c>
      <c r="C4433" s="59" t="s">
        <v>29619</v>
      </c>
      <c r="D4433" s="59" t="s">
        <v>29620</v>
      </c>
      <c r="E4433" s="59" t="s">
        <v>18516</v>
      </c>
      <c r="F4433" s="59" t="s">
        <v>18516</v>
      </c>
      <c r="G4433" s="59" t="s">
        <v>18516</v>
      </c>
      <c r="H4433" s="59" t="s">
        <v>18516</v>
      </c>
      <c r="I4433" s="59" t="s">
        <v>18516</v>
      </c>
      <c r="J4433" s="59" t="s">
        <v>18516</v>
      </c>
      <c r="K4433" s="59" t="s">
        <v>29707</v>
      </c>
      <c r="L4433" s="59" t="s">
        <v>18516</v>
      </c>
      <c r="M4433" s="59" t="s">
        <v>18516</v>
      </c>
    </row>
    <row r="4434" spans="1:13" s="59" customFormat="1" ht="14.25">
      <c r="A4434" s="59" t="s">
        <v>15485</v>
      </c>
      <c r="B4434" s="59" t="s">
        <v>35478</v>
      </c>
      <c r="C4434" s="59" t="s">
        <v>29619</v>
      </c>
      <c r="D4434" s="59" t="s">
        <v>29620</v>
      </c>
      <c r="E4434" s="59" t="s">
        <v>18516</v>
      </c>
      <c r="F4434" s="59" t="s">
        <v>18516</v>
      </c>
      <c r="G4434" s="59" t="s">
        <v>18516</v>
      </c>
      <c r="H4434" s="59" t="s">
        <v>18516</v>
      </c>
      <c r="I4434" s="59" t="s">
        <v>18516</v>
      </c>
      <c r="J4434" s="59" t="s">
        <v>18516</v>
      </c>
      <c r="K4434" s="59" t="s">
        <v>29707</v>
      </c>
      <c r="L4434" s="59" t="s">
        <v>18516</v>
      </c>
      <c r="M4434" s="59" t="s">
        <v>18516</v>
      </c>
    </row>
    <row r="4435" spans="1:13" s="59" customFormat="1" ht="14.25">
      <c r="A4435" s="59" t="s">
        <v>35479</v>
      </c>
      <c r="B4435" s="59" t="s">
        <v>35413</v>
      </c>
      <c r="C4435" s="59" t="s">
        <v>29619</v>
      </c>
      <c r="D4435" s="59" t="s">
        <v>29620</v>
      </c>
      <c r="E4435" s="59" t="s">
        <v>18516</v>
      </c>
      <c r="F4435" s="59" t="s">
        <v>18516</v>
      </c>
      <c r="G4435" s="59" t="s">
        <v>18516</v>
      </c>
      <c r="H4435" s="59" t="s">
        <v>18516</v>
      </c>
      <c r="I4435" s="59" t="s">
        <v>18516</v>
      </c>
      <c r="J4435" s="59" t="s">
        <v>18516</v>
      </c>
      <c r="K4435" s="59" t="s">
        <v>29707</v>
      </c>
      <c r="L4435" s="59" t="s">
        <v>18516</v>
      </c>
      <c r="M4435" s="59" t="s">
        <v>18516</v>
      </c>
    </row>
    <row r="4436" spans="1:13" s="59" customFormat="1" ht="14.25">
      <c r="A4436" s="59" t="s">
        <v>35480</v>
      </c>
      <c r="B4436" s="59" t="s">
        <v>35481</v>
      </c>
      <c r="C4436" s="59" t="s">
        <v>29619</v>
      </c>
      <c r="D4436" s="59" t="s">
        <v>29620</v>
      </c>
      <c r="E4436" s="164">
        <v>169</v>
      </c>
      <c r="F4436" s="164">
        <v>129</v>
      </c>
      <c r="G4436" s="165">
        <v>0.76</v>
      </c>
      <c r="H4436" s="59" t="s">
        <v>18516</v>
      </c>
      <c r="I4436" s="164">
        <v>45.24</v>
      </c>
      <c r="J4436" s="164">
        <v>174.24</v>
      </c>
      <c r="K4436" s="59">
        <v>14</v>
      </c>
      <c r="L4436" s="59" t="s">
        <v>18516</v>
      </c>
      <c r="M4436" s="59" t="s">
        <v>18516</v>
      </c>
    </row>
    <row r="4437" spans="1:13" s="59" customFormat="1" ht="14.25">
      <c r="A4437" s="59" t="s">
        <v>35482</v>
      </c>
      <c r="B4437" s="59" t="s">
        <v>35481</v>
      </c>
      <c r="C4437" s="59" t="s">
        <v>29619</v>
      </c>
      <c r="D4437" s="59" t="s">
        <v>29620</v>
      </c>
      <c r="E4437" s="164">
        <v>169</v>
      </c>
      <c r="F4437" s="164">
        <v>129</v>
      </c>
      <c r="G4437" s="165">
        <v>0.76</v>
      </c>
      <c r="H4437" s="59" t="s">
        <v>18516</v>
      </c>
      <c r="I4437" s="164">
        <v>45.24</v>
      </c>
      <c r="J4437" s="164">
        <v>174.24</v>
      </c>
      <c r="K4437" s="59">
        <v>29</v>
      </c>
      <c r="L4437" s="59" t="s">
        <v>18516</v>
      </c>
      <c r="M4437" s="59" t="s">
        <v>18516</v>
      </c>
    </row>
    <row r="4438" spans="1:13" s="59" customFormat="1" ht="14.25">
      <c r="A4438" s="59" t="s">
        <v>35483</v>
      </c>
      <c r="B4438" s="59" t="s">
        <v>35484</v>
      </c>
      <c r="C4438" s="59" t="s">
        <v>29619</v>
      </c>
      <c r="D4438" s="59" t="s">
        <v>29620</v>
      </c>
      <c r="E4438" s="59" t="s">
        <v>18516</v>
      </c>
      <c r="F4438" s="59" t="s">
        <v>18516</v>
      </c>
      <c r="G4438" s="59" t="s">
        <v>18516</v>
      </c>
      <c r="H4438" s="59" t="s">
        <v>18516</v>
      </c>
      <c r="I4438" s="59" t="s">
        <v>18516</v>
      </c>
      <c r="J4438" s="59" t="s">
        <v>18516</v>
      </c>
      <c r="K4438" s="59" t="s">
        <v>29707</v>
      </c>
      <c r="L4438" s="59" t="s">
        <v>18516</v>
      </c>
      <c r="M4438" s="59" t="s">
        <v>18516</v>
      </c>
    </row>
    <row r="4439" spans="1:13" s="59" customFormat="1" ht="14.25">
      <c r="A4439" s="59" t="s">
        <v>35485</v>
      </c>
      <c r="B4439" s="59" t="s">
        <v>35484</v>
      </c>
      <c r="C4439" s="59" t="s">
        <v>29619</v>
      </c>
      <c r="D4439" s="59" t="s">
        <v>29620</v>
      </c>
      <c r="E4439" s="59" t="s">
        <v>18516</v>
      </c>
      <c r="F4439" s="59" t="s">
        <v>18516</v>
      </c>
      <c r="G4439" s="59" t="s">
        <v>18516</v>
      </c>
      <c r="H4439" s="59" t="s">
        <v>18516</v>
      </c>
      <c r="I4439" s="59" t="s">
        <v>18516</v>
      </c>
      <c r="J4439" s="59" t="s">
        <v>18516</v>
      </c>
      <c r="K4439" s="59" t="s">
        <v>29707</v>
      </c>
      <c r="L4439" s="59" t="s">
        <v>18516</v>
      </c>
      <c r="M4439" s="59" t="s">
        <v>18516</v>
      </c>
    </row>
    <row r="4440" spans="1:13" s="59" customFormat="1" ht="14.25">
      <c r="A4440" s="59" t="s">
        <v>35486</v>
      </c>
      <c r="B4440" s="59" t="s">
        <v>35487</v>
      </c>
      <c r="C4440" s="59" t="s">
        <v>29619</v>
      </c>
      <c r="D4440" s="59" t="s">
        <v>29620</v>
      </c>
      <c r="E4440" s="59" t="s">
        <v>18516</v>
      </c>
      <c r="F4440" s="59" t="s">
        <v>18516</v>
      </c>
      <c r="G4440" s="59" t="s">
        <v>18516</v>
      </c>
      <c r="H4440" s="59" t="s">
        <v>18516</v>
      </c>
      <c r="I4440" s="59" t="s">
        <v>18516</v>
      </c>
      <c r="J4440" s="59" t="s">
        <v>18516</v>
      </c>
      <c r="K4440" s="59" t="s">
        <v>29707</v>
      </c>
      <c r="L4440" s="59" t="s">
        <v>18516</v>
      </c>
      <c r="M4440" s="59" t="s">
        <v>18516</v>
      </c>
    </row>
    <row r="4441" spans="1:13" s="59" customFormat="1" ht="14.25">
      <c r="A4441" s="59" t="s">
        <v>35488</v>
      </c>
      <c r="B4441" s="59" t="s">
        <v>35489</v>
      </c>
      <c r="C4441" s="59" t="s">
        <v>34690</v>
      </c>
      <c r="D4441" s="59" t="s">
        <v>34691</v>
      </c>
      <c r="E4441" s="164">
        <v>121</v>
      </c>
      <c r="F4441" s="164">
        <v>121</v>
      </c>
      <c r="G4441" s="59" t="s">
        <v>18516</v>
      </c>
      <c r="H4441" s="59" t="s">
        <v>18516</v>
      </c>
      <c r="I4441" s="164">
        <v>42.16</v>
      </c>
      <c r="J4441" s="164">
        <v>163.16</v>
      </c>
      <c r="K4441" s="59">
        <v>40</v>
      </c>
      <c r="L4441" s="59" t="s">
        <v>18516</v>
      </c>
      <c r="M4441" s="59" t="s">
        <v>18516</v>
      </c>
    </row>
    <row r="4442" spans="1:13" s="59" customFormat="1" ht="14.25">
      <c r="A4442" s="59" t="s">
        <v>16013</v>
      </c>
      <c r="B4442" s="59" t="s">
        <v>35490</v>
      </c>
      <c r="C4442" s="59" t="s">
        <v>29619</v>
      </c>
      <c r="D4442" s="59" t="s">
        <v>29620</v>
      </c>
      <c r="E4442" s="164">
        <v>229</v>
      </c>
      <c r="F4442" s="164">
        <v>179</v>
      </c>
      <c r="G4442" s="165">
        <v>0.78</v>
      </c>
      <c r="H4442" s="59" t="s">
        <v>18516</v>
      </c>
      <c r="I4442" s="164">
        <v>53.09</v>
      </c>
      <c r="J4442" s="164">
        <v>232.09</v>
      </c>
      <c r="K4442" s="59">
        <v>54</v>
      </c>
      <c r="L4442" s="59" t="s">
        <v>18516</v>
      </c>
      <c r="M4442" s="59" t="s">
        <v>18516</v>
      </c>
    </row>
    <row r="4443" spans="1:13" s="59" customFormat="1" ht="14.25">
      <c r="A4443" s="59" t="s">
        <v>16016</v>
      </c>
      <c r="B4443" s="59" t="s">
        <v>35490</v>
      </c>
      <c r="C4443" s="59" t="s">
        <v>29619</v>
      </c>
      <c r="D4443" s="59" t="s">
        <v>29620</v>
      </c>
      <c r="E4443" s="164">
        <v>229</v>
      </c>
      <c r="F4443" s="164">
        <v>179</v>
      </c>
      <c r="G4443" s="165">
        <v>0.78</v>
      </c>
      <c r="H4443" s="59" t="s">
        <v>18516</v>
      </c>
      <c r="I4443" s="164">
        <v>53.09</v>
      </c>
      <c r="J4443" s="164">
        <v>232.09</v>
      </c>
      <c r="K4443" s="59">
        <v>132</v>
      </c>
      <c r="L4443" s="59" t="s">
        <v>18516</v>
      </c>
      <c r="M4443" s="59" t="s">
        <v>18516</v>
      </c>
    </row>
    <row r="4444" spans="1:13" s="59" customFormat="1" ht="14.25">
      <c r="A4444" s="59" t="s">
        <v>15548</v>
      </c>
      <c r="B4444" s="59" t="s">
        <v>35491</v>
      </c>
      <c r="C4444" s="59" t="s">
        <v>29619</v>
      </c>
      <c r="D4444" s="59" t="s">
        <v>29620</v>
      </c>
      <c r="E4444" s="59" t="s">
        <v>18516</v>
      </c>
      <c r="F4444" s="59" t="s">
        <v>18516</v>
      </c>
      <c r="G4444" s="59" t="s">
        <v>18516</v>
      </c>
      <c r="H4444" s="59" t="s">
        <v>18516</v>
      </c>
      <c r="I4444" s="59" t="s">
        <v>18516</v>
      </c>
      <c r="J4444" s="59" t="s">
        <v>18516</v>
      </c>
      <c r="K4444" s="59" t="s">
        <v>29707</v>
      </c>
      <c r="L4444" s="59" t="s">
        <v>18516</v>
      </c>
      <c r="M4444" s="59" t="s">
        <v>18516</v>
      </c>
    </row>
    <row r="4445" spans="1:13" s="59" customFormat="1" ht="14.25">
      <c r="A4445" s="59" t="s">
        <v>15551</v>
      </c>
      <c r="B4445" s="59" t="s">
        <v>35492</v>
      </c>
      <c r="C4445" s="59" t="s">
        <v>29619</v>
      </c>
      <c r="D4445" s="59" t="s">
        <v>29620</v>
      </c>
      <c r="E4445" s="59" t="s">
        <v>18516</v>
      </c>
      <c r="F4445" s="59" t="s">
        <v>18516</v>
      </c>
      <c r="G4445" s="59" t="s">
        <v>18516</v>
      </c>
      <c r="H4445" s="59" t="s">
        <v>18516</v>
      </c>
      <c r="I4445" s="59" t="s">
        <v>18516</v>
      </c>
      <c r="J4445" s="59" t="s">
        <v>18516</v>
      </c>
      <c r="K4445" s="59" t="s">
        <v>29707</v>
      </c>
      <c r="L4445" s="59" t="s">
        <v>18516</v>
      </c>
      <c r="M4445" s="59" t="s">
        <v>18516</v>
      </c>
    </row>
    <row r="4446" spans="1:13" s="59" customFormat="1" ht="14.25">
      <c r="A4446" s="59" t="s">
        <v>35493</v>
      </c>
      <c r="B4446" s="59" t="s">
        <v>35494</v>
      </c>
      <c r="C4446" s="59" t="s">
        <v>29619</v>
      </c>
      <c r="D4446" s="59" t="s">
        <v>29620</v>
      </c>
      <c r="E4446" s="164">
        <v>199</v>
      </c>
      <c r="F4446" s="164">
        <v>169</v>
      </c>
      <c r="G4446" s="165">
        <v>0.84</v>
      </c>
      <c r="H4446" s="59" t="s">
        <v>18516</v>
      </c>
      <c r="I4446" s="164">
        <v>90.77</v>
      </c>
      <c r="J4446" s="164">
        <v>259.77</v>
      </c>
      <c r="K4446" s="59">
        <v>73</v>
      </c>
      <c r="L4446" s="59" t="s">
        <v>18516</v>
      </c>
      <c r="M4446" s="59" t="s">
        <v>18516</v>
      </c>
    </row>
    <row r="4447" spans="1:13" s="59" customFormat="1" ht="14.25">
      <c r="A4447" s="59" t="s">
        <v>35495</v>
      </c>
      <c r="B4447" s="59" t="s">
        <v>35496</v>
      </c>
      <c r="C4447" s="59" t="s">
        <v>29619</v>
      </c>
      <c r="D4447" s="59" t="s">
        <v>29620</v>
      </c>
      <c r="E4447" s="164">
        <v>199</v>
      </c>
      <c r="F4447" s="164">
        <v>169</v>
      </c>
      <c r="G4447" s="165">
        <v>0.84</v>
      </c>
      <c r="H4447" s="59" t="s">
        <v>18516</v>
      </c>
      <c r="I4447" s="164">
        <v>90.77</v>
      </c>
      <c r="J4447" s="164">
        <v>259.77</v>
      </c>
      <c r="K4447" s="59">
        <v>72</v>
      </c>
      <c r="L4447" s="59" t="s">
        <v>18516</v>
      </c>
      <c r="M4447" s="59" t="s">
        <v>18516</v>
      </c>
    </row>
    <row r="4448" spans="1:13" s="59" customFormat="1" ht="14.25">
      <c r="A4448" s="59" t="s">
        <v>15906</v>
      </c>
      <c r="B4448" s="59" t="s">
        <v>35497</v>
      </c>
      <c r="C4448" s="59" t="s">
        <v>29619</v>
      </c>
      <c r="D4448" s="59" t="s">
        <v>29620</v>
      </c>
      <c r="E4448" s="164">
        <v>199</v>
      </c>
      <c r="F4448" s="164">
        <v>139</v>
      </c>
      <c r="G4448" s="165">
        <v>0.69</v>
      </c>
      <c r="H4448" s="59" t="s">
        <v>18516</v>
      </c>
      <c r="I4448" s="164">
        <v>48.75</v>
      </c>
      <c r="J4448" s="164">
        <v>187.75</v>
      </c>
      <c r="K4448" s="59">
        <v>126</v>
      </c>
      <c r="L4448" s="59" t="s">
        <v>18516</v>
      </c>
      <c r="M4448" s="59" t="s">
        <v>18516</v>
      </c>
    </row>
    <row r="4449" spans="1:13" s="59" customFormat="1" ht="14.25">
      <c r="A4449" s="59" t="s">
        <v>15912</v>
      </c>
      <c r="B4449" s="59" t="s">
        <v>35497</v>
      </c>
      <c r="C4449" s="59" t="s">
        <v>29619</v>
      </c>
      <c r="D4449" s="59" t="s">
        <v>29620</v>
      </c>
      <c r="E4449" s="164">
        <v>199</v>
      </c>
      <c r="F4449" s="164">
        <v>139</v>
      </c>
      <c r="G4449" s="165">
        <v>0.69</v>
      </c>
      <c r="H4449" s="59" t="s">
        <v>18516</v>
      </c>
      <c r="I4449" s="164">
        <v>48.75</v>
      </c>
      <c r="J4449" s="164">
        <v>187.75</v>
      </c>
      <c r="K4449" s="59">
        <v>136</v>
      </c>
      <c r="L4449" s="59" t="s">
        <v>18516</v>
      </c>
      <c r="M4449" s="59" t="s">
        <v>18516</v>
      </c>
    </row>
    <row r="4450" spans="1:13" s="59" customFormat="1" ht="14.25">
      <c r="A4450" s="59" t="s">
        <v>15915</v>
      </c>
      <c r="B4450" s="59" t="s">
        <v>35497</v>
      </c>
      <c r="C4450" s="59" t="s">
        <v>29619</v>
      </c>
      <c r="D4450" s="59" t="s">
        <v>29620</v>
      </c>
      <c r="E4450" s="164">
        <v>199</v>
      </c>
      <c r="F4450" s="164">
        <v>139</v>
      </c>
      <c r="G4450" s="165">
        <v>0.69</v>
      </c>
      <c r="H4450" s="59" t="s">
        <v>18516</v>
      </c>
      <c r="I4450" s="164">
        <v>48.75</v>
      </c>
      <c r="J4450" s="164">
        <v>187.75</v>
      </c>
      <c r="K4450" s="59">
        <v>65</v>
      </c>
      <c r="L4450" s="59" t="s">
        <v>18516</v>
      </c>
      <c r="M4450" s="59" t="s">
        <v>18516</v>
      </c>
    </row>
    <row r="4451" spans="1:13" s="59" customFormat="1" ht="14.25">
      <c r="A4451" s="59" t="s">
        <v>15909</v>
      </c>
      <c r="B4451" s="59" t="s">
        <v>35497</v>
      </c>
      <c r="C4451" s="59" t="s">
        <v>29619</v>
      </c>
      <c r="D4451" s="59" t="s">
        <v>29620</v>
      </c>
      <c r="E4451" s="164">
        <v>199</v>
      </c>
      <c r="F4451" s="164">
        <v>139</v>
      </c>
      <c r="G4451" s="165">
        <v>0.69</v>
      </c>
      <c r="H4451" s="59" t="s">
        <v>18516</v>
      </c>
      <c r="I4451" s="164">
        <v>48.75</v>
      </c>
      <c r="J4451" s="164">
        <v>187.75</v>
      </c>
      <c r="K4451" s="59">
        <v>47</v>
      </c>
      <c r="L4451" s="59" t="s">
        <v>18516</v>
      </c>
      <c r="M4451" s="59" t="s">
        <v>18516</v>
      </c>
    </row>
    <row r="4452" spans="1:13" s="59" customFormat="1" ht="14.25">
      <c r="A4452" s="59" t="s">
        <v>35498</v>
      </c>
      <c r="B4452" s="59" t="s">
        <v>35499</v>
      </c>
      <c r="C4452" s="59" t="s">
        <v>29619</v>
      </c>
      <c r="D4452" s="59" t="s">
        <v>29620</v>
      </c>
      <c r="E4452" s="164">
        <v>149</v>
      </c>
      <c r="F4452" s="164">
        <v>149</v>
      </c>
      <c r="G4452" s="59" t="s">
        <v>18516</v>
      </c>
      <c r="H4452" s="59" t="s">
        <v>18516</v>
      </c>
      <c r="I4452" s="164">
        <v>43.99</v>
      </c>
      <c r="J4452" s="164">
        <v>192.99</v>
      </c>
      <c r="K4452" s="59">
        <v>0</v>
      </c>
      <c r="L4452" s="59" t="s">
        <v>18516</v>
      </c>
      <c r="M4452" s="59" t="s">
        <v>18516</v>
      </c>
    </row>
    <row r="4453" spans="1:13" s="59" customFormat="1" ht="14.25">
      <c r="A4453" s="59" t="s">
        <v>35500</v>
      </c>
      <c r="B4453" s="59" t="s">
        <v>35501</v>
      </c>
      <c r="C4453" s="59" t="s">
        <v>29619</v>
      </c>
      <c r="D4453" s="59" t="s">
        <v>29620</v>
      </c>
      <c r="E4453" s="59" t="s">
        <v>18516</v>
      </c>
      <c r="F4453" s="59" t="s">
        <v>18516</v>
      </c>
      <c r="G4453" s="59" t="s">
        <v>18516</v>
      </c>
      <c r="H4453" s="59" t="s">
        <v>18516</v>
      </c>
      <c r="I4453" s="59" t="s">
        <v>18516</v>
      </c>
      <c r="J4453" s="59" t="s">
        <v>18516</v>
      </c>
      <c r="K4453" s="59" t="s">
        <v>29707</v>
      </c>
      <c r="L4453" s="59" t="s">
        <v>18516</v>
      </c>
      <c r="M4453" s="59" t="s">
        <v>18516</v>
      </c>
    </row>
    <row r="4454" spans="1:13" s="59" customFormat="1" ht="14.25">
      <c r="A4454" s="59" t="s">
        <v>35502</v>
      </c>
      <c r="B4454" s="59" t="s">
        <v>35503</v>
      </c>
      <c r="C4454" s="59" t="s">
        <v>29619</v>
      </c>
      <c r="D4454" s="59" t="s">
        <v>29620</v>
      </c>
      <c r="E4454" s="59" t="s">
        <v>18516</v>
      </c>
      <c r="F4454" s="59" t="s">
        <v>18516</v>
      </c>
      <c r="G4454" s="59" t="s">
        <v>18516</v>
      </c>
      <c r="H4454" s="59" t="s">
        <v>18516</v>
      </c>
      <c r="I4454" s="59" t="s">
        <v>18516</v>
      </c>
      <c r="J4454" s="59" t="s">
        <v>18516</v>
      </c>
      <c r="K4454" s="59" t="s">
        <v>29707</v>
      </c>
      <c r="L4454" s="59" t="s">
        <v>18516</v>
      </c>
      <c r="M4454" s="59" t="s">
        <v>18516</v>
      </c>
    </row>
    <row r="4455" spans="1:13" s="59" customFormat="1" ht="14.25">
      <c r="A4455" s="59" t="s">
        <v>35504</v>
      </c>
      <c r="B4455" s="59" t="s">
        <v>35505</v>
      </c>
      <c r="C4455" s="59" t="s">
        <v>29619</v>
      </c>
      <c r="D4455" s="59" t="s">
        <v>29620</v>
      </c>
      <c r="E4455" s="59" t="s">
        <v>18516</v>
      </c>
      <c r="F4455" s="59" t="s">
        <v>18516</v>
      </c>
      <c r="G4455" s="59" t="s">
        <v>18516</v>
      </c>
      <c r="H4455" s="59" t="s">
        <v>18516</v>
      </c>
      <c r="I4455" s="59" t="s">
        <v>18516</v>
      </c>
      <c r="J4455" s="59" t="s">
        <v>18516</v>
      </c>
      <c r="K4455" s="59" t="s">
        <v>29707</v>
      </c>
      <c r="L4455" s="59" t="s">
        <v>18516</v>
      </c>
      <c r="M4455" s="59" t="s">
        <v>18516</v>
      </c>
    </row>
    <row r="4456" spans="1:13" s="59" customFormat="1" ht="14.25">
      <c r="A4456" s="59" t="s">
        <v>35506</v>
      </c>
      <c r="B4456" s="59" t="s">
        <v>35507</v>
      </c>
      <c r="C4456" s="59" t="s">
        <v>29619</v>
      </c>
      <c r="D4456" s="59" t="s">
        <v>29620</v>
      </c>
      <c r="E4456" s="59" t="s">
        <v>18516</v>
      </c>
      <c r="F4456" s="59" t="s">
        <v>18516</v>
      </c>
      <c r="G4456" s="59" t="s">
        <v>18516</v>
      </c>
      <c r="H4456" s="59" t="s">
        <v>18516</v>
      </c>
      <c r="I4456" s="59" t="s">
        <v>18516</v>
      </c>
      <c r="J4456" s="59" t="s">
        <v>18516</v>
      </c>
      <c r="K4456" s="59" t="s">
        <v>29707</v>
      </c>
      <c r="L4456" s="59" t="s">
        <v>18516</v>
      </c>
      <c r="M4456" s="59" t="s">
        <v>18516</v>
      </c>
    </row>
    <row r="4457" spans="1:13" s="59" customFormat="1" ht="14.25">
      <c r="A4457" s="59" t="s">
        <v>35508</v>
      </c>
      <c r="B4457" s="59" t="s">
        <v>35509</v>
      </c>
      <c r="C4457" s="59" t="s">
        <v>29619</v>
      </c>
      <c r="D4457" s="59" t="s">
        <v>29620</v>
      </c>
      <c r="E4457" s="59" t="s">
        <v>18516</v>
      </c>
      <c r="F4457" s="59" t="s">
        <v>18516</v>
      </c>
      <c r="G4457" s="59" t="s">
        <v>18516</v>
      </c>
      <c r="H4457" s="59" t="s">
        <v>18516</v>
      </c>
      <c r="I4457" s="59" t="s">
        <v>18516</v>
      </c>
      <c r="J4457" s="59" t="s">
        <v>18516</v>
      </c>
      <c r="K4457" s="59" t="s">
        <v>29707</v>
      </c>
      <c r="L4457" s="59" t="s">
        <v>18516</v>
      </c>
      <c r="M4457" s="59" t="s">
        <v>18516</v>
      </c>
    </row>
    <row r="4458" spans="1:13" s="59" customFormat="1" ht="14.25">
      <c r="A4458" s="59" t="s">
        <v>35510</v>
      </c>
      <c r="B4458" s="59" t="s">
        <v>35511</v>
      </c>
      <c r="C4458" s="59" t="s">
        <v>29619</v>
      </c>
      <c r="D4458" s="59" t="s">
        <v>29620</v>
      </c>
      <c r="E4458" s="164">
        <v>149</v>
      </c>
      <c r="F4458" s="164">
        <v>149</v>
      </c>
      <c r="G4458" s="59" t="s">
        <v>18516</v>
      </c>
      <c r="H4458" s="59" t="s">
        <v>18516</v>
      </c>
      <c r="I4458" s="164">
        <v>43.99</v>
      </c>
      <c r="J4458" s="164">
        <v>192.99</v>
      </c>
      <c r="K4458" s="59">
        <v>0</v>
      </c>
      <c r="L4458" s="59" t="s">
        <v>18516</v>
      </c>
      <c r="M4458" s="59" t="s">
        <v>18516</v>
      </c>
    </row>
    <row r="4459" spans="1:13" s="59" customFormat="1" ht="14.25">
      <c r="A4459" s="59" t="s">
        <v>15903</v>
      </c>
      <c r="B4459" s="59" t="s">
        <v>35512</v>
      </c>
      <c r="C4459" s="59" t="s">
        <v>29619</v>
      </c>
      <c r="D4459" s="59" t="s">
        <v>29620</v>
      </c>
      <c r="E4459" s="59" t="s">
        <v>18516</v>
      </c>
      <c r="F4459" s="59" t="s">
        <v>18516</v>
      </c>
      <c r="G4459" s="59" t="s">
        <v>18516</v>
      </c>
      <c r="H4459" s="59" t="s">
        <v>18516</v>
      </c>
      <c r="I4459" s="59" t="s">
        <v>18516</v>
      </c>
      <c r="J4459" s="59" t="s">
        <v>18516</v>
      </c>
      <c r="K4459" s="59" t="s">
        <v>29707</v>
      </c>
      <c r="L4459" s="59" t="s">
        <v>18516</v>
      </c>
      <c r="M4459" s="59" t="s">
        <v>18516</v>
      </c>
    </row>
    <row r="4460" spans="1:13" s="59" customFormat="1" ht="14.25">
      <c r="A4460" s="59" t="s">
        <v>15900</v>
      </c>
      <c r="B4460" s="59" t="s">
        <v>35513</v>
      </c>
      <c r="C4460" s="59" t="s">
        <v>29619</v>
      </c>
      <c r="D4460" s="59" t="s">
        <v>29620</v>
      </c>
      <c r="E4460" s="59" t="s">
        <v>18516</v>
      </c>
      <c r="F4460" s="59" t="s">
        <v>18516</v>
      </c>
      <c r="G4460" s="59" t="s">
        <v>18516</v>
      </c>
      <c r="H4460" s="59" t="s">
        <v>18516</v>
      </c>
      <c r="I4460" s="59" t="s">
        <v>18516</v>
      </c>
      <c r="J4460" s="59" t="s">
        <v>18516</v>
      </c>
      <c r="K4460" s="59" t="s">
        <v>29707</v>
      </c>
      <c r="L4460" s="59" t="s">
        <v>18516</v>
      </c>
      <c r="M4460" s="59" t="s">
        <v>18516</v>
      </c>
    </row>
    <row r="4461" spans="1:13" s="59" customFormat="1" ht="14.25">
      <c r="A4461" s="59" t="s">
        <v>35514</v>
      </c>
      <c r="B4461" s="59" t="s">
        <v>35515</v>
      </c>
      <c r="C4461" s="59" t="s">
        <v>29619</v>
      </c>
      <c r="D4461" s="59" t="s">
        <v>29620</v>
      </c>
      <c r="E4461" s="59" t="s">
        <v>18516</v>
      </c>
      <c r="F4461" s="59" t="s">
        <v>18516</v>
      </c>
      <c r="G4461" s="59" t="s">
        <v>18516</v>
      </c>
      <c r="H4461" s="59" t="s">
        <v>18516</v>
      </c>
      <c r="I4461" s="59" t="s">
        <v>18516</v>
      </c>
      <c r="J4461" s="59" t="s">
        <v>18516</v>
      </c>
      <c r="K4461" s="59" t="s">
        <v>29707</v>
      </c>
      <c r="L4461" s="59" t="s">
        <v>18516</v>
      </c>
      <c r="M4461" s="59" t="s">
        <v>18516</v>
      </c>
    </row>
    <row r="4462" spans="1:13" s="59" customFormat="1" ht="14.25">
      <c r="A4462" s="59" t="s">
        <v>35516</v>
      </c>
      <c r="B4462" s="59" t="s">
        <v>35517</v>
      </c>
      <c r="C4462" s="59" t="s">
        <v>29619</v>
      </c>
      <c r="D4462" s="59" t="s">
        <v>29620</v>
      </c>
      <c r="E4462" s="59" t="s">
        <v>18516</v>
      </c>
      <c r="F4462" s="59" t="s">
        <v>18516</v>
      </c>
      <c r="G4462" s="59" t="s">
        <v>18516</v>
      </c>
      <c r="H4462" s="59" t="s">
        <v>18516</v>
      </c>
      <c r="I4462" s="59" t="s">
        <v>18516</v>
      </c>
      <c r="J4462" s="59" t="s">
        <v>18516</v>
      </c>
      <c r="K4462" s="59" t="s">
        <v>29707</v>
      </c>
      <c r="L4462" s="59" t="s">
        <v>18516</v>
      </c>
      <c r="M4462" s="59" t="s">
        <v>18516</v>
      </c>
    </row>
    <row r="4463" spans="1:13" s="59" customFormat="1" ht="14.25">
      <c r="A4463" s="59" t="s">
        <v>35518</v>
      </c>
      <c r="B4463" s="59" t="s">
        <v>35519</v>
      </c>
      <c r="C4463" s="59" t="s">
        <v>35520</v>
      </c>
      <c r="D4463" s="59" t="s">
        <v>35520</v>
      </c>
      <c r="E4463" s="59" t="s">
        <v>18516</v>
      </c>
      <c r="F4463" s="59" t="s">
        <v>18516</v>
      </c>
      <c r="G4463" s="59" t="s">
        <v>18516</v>
      </c>
      <c r="H4463" s="59" t="s">
        <v>18516</v>
      </c>
      <c r="I4463" s="59" t="s">
        <v>18516</v>
      </c>
      <c r="J4463" s="59" t="s">
        <v>18516</v>
      </c>
      <c r="K4463" s="59" t="s">
        <v>29707</v>
      </c>
      <c r="L4463" s="59" t="s">
        <v>18516</v>
      </c>
      <c r="M4463" s="59" t="s">
        <v>18516</v>
      </c>
    </row>
    <row r="4464" spans="1:13" s="59" customFormat="1" ht="14.25">
      <c r="A4464" s="59" t="s">
        <v>35521</v>
      </c>
      <c r="B4464" s="59" t="s">
        <v>35522</v>
      </c>
      <c r="C4464" s="59" t="s">
        <v>35523</v>
      </c>
      <c r="D4464" s="59" t="s">
        <v>35524</v>
      </c>
      <c r="E4464" s="59" t="s">
        <v>18516</v>
      </c>
      <c r="F4464" s="59" t="s">
        <v>18516</v>
      </c>
      <c r="G4464" s="59" t="s">
        <v>18516</v>
      </c>
      <c r="H4464" s="59" t="s">
        <v>18516</v>
      </c>
      <c r="I4464" s="59" t="s">
        <v>18516</v>
      </c>
      <c r="J4464" s="59" t="s">
        <v>18516</v>
      </c>
      <c r="K4464" s="59" t="s">
        <v>29707</v>
      </c>
      <c r="L4464" s="59" t="s">
        <v>18516</v>
      </c>
      <c r="M4464" s="59" t="s">
        <v>18516</v>
      </c>
    </row>
    <row r="4465" spans="1:14" s="59" customFormat="1" ht="14.25">
      <c r="A4465" s="59" t="s">
        <v>35525</v>
      </c>
      <c r="B4465" s="59" t="s">
        <v>35526</v>
      </c>
      <c r="C4465" s="59" t="s">
        <v>35523</v>
      </c>
      <c r="D4465" s="59" t="s">
        <v>35524</v>
      </c>
      <c r="E4465" s="59" t="s">
        <v>18516</v>
      </c>
      <c r="F4465" s="59" t="s">
        <v>18516</v>
      </c>
      <c r="G4465" s="59" t="s">
        <v>18516</v>
      </c>
      <c r="H4465" s="59" t="s">
        <v>18516</v>
      </c>
      <c r="I4465" s="59" t="s">
        <v>18516</v>
      </c>
      <c r="J4465" s="59" t="s">
        <v>18516</v>
      </c>
      <c r="K4465" s="59" t="s">
        <v>29707</v>
      </c>
      <c r="L4465" s="59" t="s">
        <v>18516</v>
      </c>
      <c r="M4465" s="59" t="s">
        <v>18516</v>
      </c>
    </row>
    <row r="4466" spans="1:14" s="59" customFormat="1" ht="14.25">
      <c r="A4466" s="59" t="s">
        <v>35527</v>
      </c>
      <c r="B4466" s="59" t="s">
        <v>35528</v>
      </c>
      <c r="C4466" s="59" t="s">
        <v>35523</v>
      </c>
      <c r="D4466" s="59" t="s">
        <v>35524</v>
      </c>
      <c r="E4466" s="59" t="s">
        <v>18516</v>
      </c>
      <c r="F4466" s="59" t="s">
        <v>18516</v>
      </c>
      <c r="G4466" s="59" t="s">
        <v>18516</v>
      </c>
      <c r="H4466" s="59" t="s">
        <v>18516</v>
      </c>
      <c r="I4466" s="59" t="s">
        <v>18516</v>
      </c>
      <c r="J4466" s="59" t="s">
        <v>18516</v>
      </c>
      <c r="K4466" s="59" t="s">
        <v>29707</v>
      </c>
      <c r="L4466" s="59" t="s">
        <v>18516</v>
      </c>
      <c r="M4466" s="59" t="s">
        <v>18516</v>
      </c>
    </row>
    <row r="4467" spans="1:14" s="59" customFormat="1" ht="14.25">
      <c r="A4467" s="59" t="s">
        <v>35529</v>
      </c>
      <c r="B4467" s="59" t="s">
        <v>35530</v>
      </c>
      <c r="C4467" s="59" t="s">
        <v>35523</v>
      </c>
      <c r="D4467" s="59" t="s">
        <v>35524</v>
      </c>
      <c r="E4467" s="59" t="s">
        <v>18516</v>
      </c>
      <c r="F4467" s="59" t="s">
        <v>18516</v>
      </c>
      <c r="G4467" s="59" t="s">
        <v>18516</v>
      </c>
      <c r="H4467" s="59" t="s">
        <v>18516</v>
      </c>
      <c r="I4467" s="59" t="s">
        <v>18516</v>
      </c>
      <c r="J4467" s="59" t="s">
        <v>18516</v>
      </c>
      <c r="K4467" s="59" t="s">
        <v>29707</v>
      </c>
      <c r="L4467" s="59" t="s">
        <v>18516</v>
      </c>
      <c r="M4467" s="59" t="s">
        <v>18516</v>
      </c>
    </row>
    <row r="4468" spans="1:14" s="59" customFormat="1" ht="14.25">
      <c r="A4468" s="59" t="s">
        <v>35531</v>
      </c>
      <c r="B4468" s="59" t="s">
        <v>35532</v>
      </c>
      <c r="C4468" s="59" t="s">
        <v>35523</v>
      </c>
      <c r="D4468" s="59" t="s">
        <v>35524</v>
      </c>
      <c r="E4468" s="59" t="s">
        <v>18516</v>
      </c>
      <c r="F4468" s="59" t="s">
        <v>18516</v>
      </c>
      <c r="G4468" s="59" t="s">
        <v>18516</v>
      </c>
      <c r="H4468" s="59" t="s">
        <v>18516</v>
      </c>
      <c r="I4468" s="59" t="s">
        <v>18516</v>
      </c>
      <c r="J4468" s="59" t="s">
        <v>18516</v>
      </c>
      <c r="K4468" s="59" t="s">
        <v>29707</v>
      </c>
      <c r="L4468" s="59" t="s">
        <v>18516</v>
      </c>
      <c r="M4468" s="59" t="s">
        <v>18516</v>
      </c>
    </row>
    <row r="4469" spans="1:14" s="83" customFormat="1" ht="14.25">
      <c r="A4469" s="83" t="s">
        <v>35533</v>
      </c>
      <c r="B4469" s="83" t="s">
        <v>35534</v>
      </c>
      <c r="C4469" s="83" t="s">
        <v>35523</v>
      </c>
      <c r="D4469" s="83" t="s">
        <v>35524</v>
      </c>
      <c r="E4469" s="83" t="s">
        <v>18516</v>
      </c>
      <c r="F4469" s="83" t="s">
        <v>18516</v>
      </c>
      <c r="G4469" s="83" t="s">
        <v>18516</v>
      </c>
      <c r="H4469" s="83" t="s">
        <v>18516</v>
      </c>
      <c r="I4469" s="83" t="s">
        <v>18516</v>
      </c>
      <c r="J4469" s="83" t="s">
        <v>18516</v>
      </c>
      <c r="K4469" s="83" t="s">
        <v>29707</v>
      </c>
      <c r="L4469" s="83" t="s">
        <v>18516</v>
      </c>
      <c r="M4469" s="83" t="s">
        <v>18516</v>
      </c>
    </row>
    <row r="4470" spans="1:14" s="59" customFormat="1" ht="14.25">
      <c r="A4470" s="59" t="s">
        <v>35535</v>
      </c>
      <c r="B4470" s="59" t="s">
        <v>35536</v>
      </c>
      <c r="C4470" s="59" t="s">
        <v>35523</v>
      </c>
      <c r="D4470" s="59" t="s">
        <v>35524</v>
      </c>
      <c r="E4470" s="59" t="s">
        <v>18516</v>
      </c>
      <c r="F4470" s="59" t="s">
        <v>18516</v>
      </c>
      <c r="G4470" s="59" t="s">
        <v>18516</v>
      </c>
      <c r="H4470" s="59" t="s">
        <v>18516</v>
      </c>
      <c r="I4470" s="59" t="s">
        <v>18516</v>
      </c>
      <c r="J4470" s="59" t="s">
        <v>18516</v>
      </c>
      <c r="K4470" s="59" t="s">
        <v>29707</v>
      </c>
      <c r="L4470" s="59" t="s">
        <v>18516</v>
      </c>
      <c r="M4470" s="59" t="s">
        <v>18516</v>
      </c>
    </row>
    <row r="4471" spans="1:14" s="59" customFormat="1" ht="14.25">
      <c r="A4471" s="59" t="s">
        <v>35537</v>
      </c>
      <c r="B4471" s="59" t="s">
        <v>35538</v>
      </c>
      <c r="C4471" s="59" t="s">
        <v>34690</v>
      </c>
      <c r="D4471" s="59" t="s">
        <v>34691</v>
      </c>
      <c r="E4471" s="164">
        <v>127.79</v>
      </c>
      <c r="F4471" s="164">
        <v>127.79</v>
      </c>
      <c r="G4471" s="59" t="s">
        <v>18516</v>
      </c>
      <c r="H4471" s="59" t="s">
        <v>18516</v>
      </c>
      <c r="I4471" s="164">
        <v>42.16</v>
      </c>
      <c r="J4471" s="164">
        <v>169.95</v>
      </c>
      <c r="K4471" s="59">
        <v>51</v>
      </c>
      <c r="L4471" s="59" t="s">
        <v>18516</v>
      </c>
      <c r="M4471" s="59" t="s">
        <v>18516</v>
      </c>
    </row>
    <row r="4472" spans="1:14" s="59" customFormat="1" ht="14.25">
      <c r="A4472" s="59" t="s">
        <v>35539</v>
      </c>
      <c r="B4472" s="59" t="s">
        <v>35540</v>
      </c>
      <c r="C4472" s="59" t="s">
        <v>29619</v>
      </c>
      <c r="D4472" s="59" t="s">
        <v>29620</v>
      </c>
      <c r="E4472" s="59" t="s">
        <v>18516</v>
      </c>
      <c r="F4472" s="59" t="s">
        <v>18516</v>
      </c>
      <c r="G4472" s="59" t="s">
        <v>18516</v>
      </c>
      <c r="H4472" s="59" t="s">
        <v>18516</v>
      </c>
      <c r="I4472" s="59" t="s">
        <v>18516</v>
      </c>
      <c r="J4472" s="59" t="s">
        <v>18516</v>
      </c>
      <c r="K4472" s="59" t="s">
        <v>29707</v>
      </c>
      <c r="L4472" s="59" t="s">
        <v>18516</v>
      </c>
      <c r="M4472" s="59" t="s">
        <v>18516</v>
      </c>
    </row>
    <row r="4473" spans="1:14" s="59" customFormat="1" ht="14.25">
      <c r="A4473" s="59" t="s">
        <v>35541</v>
      </c>
      <c r="B4473" s="59" t="s">
        <v>35542</v>
      </c>
      <c r="C4473" s="59" t="s">
        <v>34143</v>
      </c>
      <c r="D4473" s="59" t="s">
        <v>34144</v>
      </c>
      <c r="E4473" s="59" t="s">
        <v>18516</v>
      </c>
      <c r="F4473" s="59" t="s">
        <v>18516</v>
      </c>
      <c r="G4473" s="59" t="s">
        <v>18516</v>
      </c>
      <c r="H4473" s="59" t="s">
        <v>18516</v>
      </c>
      <c r="I4473" s="59" t="s">
        <v>18516</v>
      </c>
      <c r="J4473" s="59" t="s">
        <v>18516</v>
      </c>
      <c r="K4473" s="59" t="s">
        <v>29707</v>
      </c>
      <c r="L4473" s="59" t="s">
        <v>18516</v>
      </c>
      <c r="M4473" s="59" t="s">
        <v>18516</v>
      </c>
    </row>
    <row r="4474" spans="1:14" s="59" customFormat="1" ht="14.25">
      <c r="A4474" s="59" t="s">
        <v>35543</v>
      </c>
      <c r="B4474" s="59" t="s">
        <v>35544</v>
      </c>
      <c r="C4474" s="59" t="s">
        <v>35545</v>
      </c>
      <c r="D4474" s="59" t="s">
        <v>35546</v>
      </c>
      <c r="E4474" s="164">
        <v>99.99</v>
      </c>
      <c r="F4474" s="164">
        <v>79.99</v>
      </c>
      <c r="G4474" s="165">
        <v>0.79</v>
      </c>
      <c r="H4474" s="59" t="s">
        <v>29478</v>
      </c>
      <c r="I4474" s="164">
        <v>42.1</v>
      </c>
      <c r="J4474" s="164">
        <v>122.09</v>
      </c>
      <c r="K4474" s="59">
        <v>62</v>
      </c>
      <c r="L4474" s="59" t="s">
        <v>18516</v>
      </c>
      <c r="M4474" s="59" t="s">
        <v>18516</v>
      </c>
    </row>
    <row r="4475" spans="1:14" s="59" customFormat="1" ht="14.25">
      <c r="A4475" s="59" t="s">
        <v>35547</v>
      </c>
      <c r="B4475" s="59" t="s">
        <v>35548</v>
      </c>
      <c r="C4475" s="59" t="s">
        <v>29619</v>
      </c>
      <c r="D4475" s="59" t="s">
        <v>29620</v>
      </c>
      <c r="E4475" s="164">
        <v>169</v>
      </c>
      <c r="F4475" s="164">
        <v>119</v>
      </c>
      <c r="G4475" s="165">
        <v>0.7</v>
      </c>
      <c r="H4475" s="59" t="s">
        <v>18516</v>
      </c>
      <c r="I4475" s="164">
        <v>39.26</v>
      </c>
      <c r="J4475" s="164">
        <v>158.26</v>
      </c>
      <c r="K4475" s="59">
        <v>13</v>
      </c>
      <c r="L4475" s="59" t="s">
        <v>18516</v>
      </c>
      <c r="M4475" s="59" t="s">
        <v>18516</v>
      </c>
    </row>
    <row r="4476" spans="1:14" s="59" customFormat="1" ht="14.25">
      <c r="A4476" s="59" t="s">
        <v>35549</v>
      </c>
      <c r="B4476" s="59" t="s">
        <v>35548</v>
      </c>
      <c r="C4476" s="59" t="s">
        <v>29619</v>
      </c>
      <c r="D4476" s="59" t="s">
        <v>29620</v>
      </c>
      <c r="E4476" s="164">
        <v>169</v>
      </c>
      <c r="F4476" s="164">
        <v>119</v>
      </c>
      <c r="G4476" s="165">
        <v>0.7</v>
      </c>
      <c r="H4476" s="59" t="s">
        <v>18516</v>
      </c>
      <c r="I4476" s="164">
        <v>39.26</v>
      </c>
      <c r="J4476" s="164">
        <v>158.26</v>
      </c>
      <c r="K4476" s="59">
        <v>28</v>
      </c>
      <c r="L4476" s="59" t="s">
        <v>18516</v>
      </c>
      <c r="M4476" s="59" t="s">
        <v>18516</v>
      </c>
    </row>
    <row r="4477" spans="1:14" s="59" customFormat="1" ht="14.25">
      <c r="A4477" s="59" t="s">
        <v>35550</v>
      </c>
      <c r="B4477" s="59" t="s">
        <v>35551</v>
      </c>
      <c r="C4477" s="59" t="s">
        <v>29619</v>
      </c>
      <c r="D4477" s="59" t="s">
        <v>29620</v>
      </c>
      <c r="E4477" s="59" t="s">
        <v>18516</v>
      </c>
      <c r="F4477" s="59" t="s">
        <v>18516</v>
      </c>
      <c r="G4477" s="59" t="s">
        <v>18516</v>
      </c>
      <c r="H4477" s="59" t="s">
        <v>18516</v>
      </c>
      <c r="I4477" s="59" t="s">
        <v>18516</v>
      </c>
      <c r="J4477" s="59" t="s">
        <v>18516</v>
      </c>
      <c r="K4477" s="59" t="s">
        <v>29707</v>
      </c>
      <c r="L4477" s="59" t="s">
        <v>18516</v>
      </c>
      <c r="M4477" s="59" t="s">
        <v>18516</v>
      </c>
    </row>
    <row r="4478" spans="1:14" s="59" customFormat="1" ht="14.25">
      <c r="A4478" s="59" t="s">
        <v>35552</v>
      </c>
      <c r="B4478" s="59" t="s">
        <v>35553</v>
      </c>
      <c r="C4478" s="59" t="s">
        <v>34690</v>
      </c>
      <c r="D4478" s="59" t="s">
        <v>34691</v>
      </c>
      <c r="E4478" s="164">
        <v>125.09</v>
      </c>
      <c r="F4478" s="164">
        <v>125.09</v>
      </c>
      <c r="G4478" s="59" t="s">
        <v>18516</v>
      </c>
      <c r="H4478" s="59" t="s">
        <v>18516</v>
      </c>
      <c r="I4478" s="164">
        <v>42.16</v>
      </c>
      <c r="J4478" s="164">
        <v>167.25</v>
      </c>
      <c r="K4478" s="59">
        <v>15</v>
      </c>
      <c r="L4478" s="59" t="s">
        <v>18516</v>
      </c>
      <c r="M4478" s="59" t="s">
        <v>18516</v>
      </c>
    </row>
    <row r="4479" spans="1:14" s="59" customFormat="1" ht="14.25">
      <c r="A4479" s="59" t="s">
        <v>35554</v>
      </c>
      <c r="B4479" s="59" t="s">
        <v>35555</v>
      </c>
      <c r="C4479" s="59" t="s">
        <v>34690</v>
      </c>
      <c r="D4479" s="59" t="s">
        <v>34691</v>
      </c>
      <c r="E4479" s="164">
        <v>64.76</v>
      </c>
      <c r="F4479" s="164">
        <v>64.76</v>
      </c>
      <c r="G4479" s="59" t="s">
        <v>18516</v>
      </c>
      <c r="H4479" s="59" t="s">
        <v>18516</v>
      </c>
      <c r="I4479" s="164">
        <v>23.17</v>
      </c>
      <c r="J4479" s="164">
        <v>87.93</v>
      </c>
      <c r="K4479" s="59">
        <v>80</v>
      </c>
      <c r="L4479" s="59" t="s">
        <v>18516</v>
      </c>
      <c r="M4479" s="59" t="s">
        <v>18516</v>
      </c>
    </row>
    <row r="4480" spans="1:14" s="59" customFormat="1" ht="14.25">
      <c r="A4480" s="59" t="s">
        <v>35556</v>
      </c>
      <c r="B4480" s="59" t="s">
        <v>35557</v>
      </c>
      <c r="C4480" s="59" t="s">
        <v>29619</v>
      </c>
      <c r="D4480" s="59" t="s">
        <v>29620</v>
      </c>
      <c r="E4480" s="59" t="s">
        <v>18516</v>
      </c>
      <c r="F4480" s="59" t="s">
        <v>18516</v>
      </c>
      <c r="G4480" s="59" t="s">
        <v>18516</v>
      </c>
      <c r="H4480" s="59" t="s">
        <v>18516</v>
      </c>
      <c r="I4480" s="59" t="s">
        <v>18516</v>
      </c>
      <c r="J4480" s="59" t="s">
        <v>18516</v>
      </c>
      <c r="K4480" s="59" t="s">
        <v>29707</v>
      </c>
      <c r="L4480" s="59" t="s">
        <v>18516</v>
      </c>
      <c r="M4480" s="59" t="s">
        <v>18516</v>
      </c>
    </row>
    <row r="4481" spans="1:13" s="59" customFormat="1" ht="14.25">
      <c r="A4481" s="59" t="s">
        <v>13028</v>
      </c>
      <c r="B4481" s="59" t="s">
        <v>35558</v>
      </c>
      <c r="C4481" s="59" t="s">
        <v>29619</v>
      </c>
      <c r="D4481" s="59" t="s">
        <v>29620</v>
      </c>
      <c r="E4481" s="59" t="s">
        <v>18516</v>
      </c>
      <c r="F4481" s="59" t="s">
        <v>18516</v>
      </c>
      <c r="G4481" s="59" t="s">
        <v>18516</v>
      </c>
      <c r="H4481" s="59" t="s">
        <v>18516</v>
      </c>
      <c r="I4481" s="59" t="s">
        <v>18516</v>
      </c>
      <c r="J4481" s="59" t="s">
        <v>18516</v>
      </c>
      <c r="K4481" s="59" t="s">
        <v>29707</v>
      </c>
      <c r="L4481" s="59" t="s">
        <v>18516</v>
      </c>
      <c r="M4481" s="59" t="s">
        <v>18516</v>
      </c>
    </row>
    <row r="4482" spans="1:13" s="59" customFormat="1" ht="14.25">
      <c r="A4482" s="59" t="s">
        <v>13031</v>
      </c>
      <c r="B4482" s="59" t="s">
        <v>35559</v>
      </c>
      <c r="C4482" s="59" t="s">
        <v>29619</v>
      </c>
      <c r="D4482" s="59" t="s">
        <v>29620</v>
      </c>
      <c r="E4482" s="59" t="s">
        <v>18516</v>
      </c>
      <c r="F4482" s="59" t="s">
        <v>18516</v>
      </c>
      <c r="G4482" s="59" t="s">
        <v>18516</v>
      </c>
      <c r="H4482" s="59" t="s">
        <v>18516</v>
      </c>
      <c r="I4482" s="59" t="s">
        <v>18516</v>
      </c>
      <c r="J4482" s="59" t="s">
        <v>18516</v>
      </c>
      <c r="K4482" s="59" t="s">
        <v>29707</v>
      </c>
      <c r="L4482" s="59" t="s">
        <v>18516</v>
      </c>
      <c r="M4482" s="59" t="s">
        <v>18516</v>
      </c>
    </row>
    <row r="4483" spans="1:13" s="59" customFormat="1" ht="14.25">
      <c r="A4483" s="59" t="s">
        <v>13034</v>
      </c>
      <c r="B4483" s="59" t="s">
        <v>35560</v>
      </c>
      <c r="C4483" s="59" t="s">
        <v>29619</v>
      </c>
      <c r="D4483" s="59" t="s">
        <v>29620</v>
      </c>
      <c r="E4483" s="59" t="s">
        <v>18516</v>
      </c>
      <c r="F4483" s="59" t="s">
        <v>18516</v>
      </c>
      <c r="G4483" s="59" t="s">
        <v>18516</v>
      </c>
      <c r="H4483" s="59" t="s">
        <v>18516</v>
      </c>
      <c r="I4483" s="59" t="s">
        <v>18516</v>
      </c>
      <c r="J4483" s="59" t="s">
        <v>18516</v>
      </c>
      <c r="K4483" s="59" t="s">
        <v>29707</v>
      </c>
      <c r="L4483" s="59" t="s">
        <v>18516</v>
      </c>
      <c r="M4483" s="59" t="s">
        <v>18516</v>
      </c>
    </row>
    <row r="4484" spans="1:13" s="59" customFormat="1" ht="14.25">
      <c r="A4484" s="59" t="s">
        <v>13144</v>
      </c>
      <c r="B4484" s="59" t="s">
        <v>35561</v>
      </c>
      <c r="C4484" s="59" t="s">
        <v>29619</v>
      </c>
      <c r="D4484" s="59" t="s">
        <v>29620</v>
      </c>
      <c r="E4484" s="59" t="s">
        <v>18516</v>
      </c>
      <c r="F4484" s="59" t="s">
        <v>18516</v>
      </c>
      <c r="G4484" s="59" t="s">
        <v>18516</v>
      </c>
      <c r="H4484" s="59" t="s">
        <v>18516</v>
      </c>
      <c r="I4484" s="59" t="s">
        <v>18516</v>
      </c>
      <c r="J4484" s="59" t="s">
        <v>18516</v>
      </c>
      <c r="K4484" s="59" t="s">
        <v>29707</v>
      </c>
      <c r="L4484" s="59" t="s">
        <v>18516</v>
      </c>
      <c r="M4484" s="59" t="s">
        <v>18516</v>
      </c>
    </row>
    <row r="4485" spans="1:13" s="59" customFormat="1" ht="14.25">
      <c r="A4485" s="59" t="s">
        <v>13138</v>
      </c>
      <c r="B4485" s="59" t="s">
        <v>35562</v>
      </c>
      <c r="C4485" s="59" t="s">
        <v>29619</v>
      </c>
      <c r="D4485" s="59" t="s">
        <v>29620</v>
      </c>
      <c r="E4485" s="59" t="s">
        <v>18516</v>
      </c>
      <c r="F4485" s="59" t="s">
        <v>18516</v>
      </c>
      <c r="G4485" s="59" t="s">
        <v>18516</v>
      </c>
      <c r="H4485" s="59" t="s">
        <v>18516</v>
      </c>
      <c r="I4485" s="59" t="s">
        <v>18516</v>
      </c>
      <c r="J4485" s="59" t="s">
        <v>18516</v>
      </c>
      <c r="K4485" s="59" t="s">
        <v>29707</v>
      </c>
      <c r="L4485" s="59" t="s">
        <v>18516</v>
      </c>
      <c r="M4485" s="59" t="s">
        <v>18516</v>
      </c>
    </row>
    <row r="4486" spans="1:13" s="59" customFormat="1" ht="14.25">
      <c r="A4486" s="59" t="s">
        <v>13147</v>
      </c>
      <c r="B4486" s="59" t="s">
        <v>35563</v>
      </c>
      <c r="C4486" s="59" t="s">
        <v>29619</v>
      </c>
      <c r="D4486" s="59" t="s">
        <v>29620</v>
      </c>
      <c r="E4486" s="59" t="s">
        <v>18516</v>
      </c>
      <c r="F4486" s="59" t="s">
        <v>18516</v>
      </c>
      <c r="G4486" s="59" t="s">
        <v>18516</v>
      </c>
      <c r="H4486" s="59" t="s">
        <v>18516</v>
      </c>
      <c r="I4486" s="59" t="s">
        <v>18516</v>
      </c>
      <c r="J4486" s="59" t="s">
        <v>18516</v>
      </c>
      <c r="K4486" s="59" t="s">
        <v>29707</v>
      </c>
      <c r="L4486" s="59" t="s">
        <v>18516</v>
      </c>
      <c r="M4486" s="59" t="s">
        <v>18516</v>
      </c>
    </row>
    <row r="4487" spans="1:13" s="59" customFormat="1" ht="14.25">
      <c r="A4487" s="59" t="s">
        <v>13141</v>
      </c>
      <c r="B4487" s="59" t="s">
        <v>35564</v>
      </c>
      <c r="C4487" s="59" t="s">
        <v>29619</v>
      </c>
      <c r="D4487" s="59" t="s">
        <v>29620</v>
      </c>
      <c r="E4487" s="59" t="s">
        <v>18516</v>
      </c>
      <c r="F4487" s="59" t="s">
        <v>18516</v>
      </c>
      <c r="G4487" s="59" t="s">
        <v>18516</v>
      </c>
      <c r="H4487" s="59" t="s">
        <v>18516</v>
      </c>
      <c r="I4487" s="59" t="s">
        <v>18516</v>
      </c>
      <c r="J4487" s="59" t="s">
        <v>18516</v>
      </c>
      <c r="K4487" s="59" t="s">
        <v>29707</v>
      </c>
      <c r="L4487" s="59" t="s">
        <v>18516</v>
      </c>
      <c r="M4487" s="59" t="s">
        <v>18516</v>
      </c>
    </row>
    <row r="4488" spans="1:13" s="59" customFormat="1" ht="14.25">
      <c r="A4488" s="59" t="s">
        <v>35565</v>
      </c>
      <c r="B4488" s="59" t="s">
        <v>35566</v>
      </c>
      <c r="C4488" s="59" t="s">
        <v>34604</v>
      </c>
      <c r="D4488" s="59" t="s">
        <v>34605</v>
      </c>
      <c r="E4488" s="59" t="s">
        <v>18516</v>
      </c>
      <c r="F4488" s="59" t="s">
        <v>18516</v>
      </c>
      <c r="G4488" s="59" t="s">
        <v>18516</v>
      </c>
      <c r="H4488" s="59" t="s">
        <v>18516</v>
      </c>
      <c r="I4488" s="59" t="s">
        <v>18516</v>
      </c>
      <c r="J4488" s="59" t="s">
        <v>18516</v>
      </c>
      <c r="K4488" s="59" t="s">
        <v>29707</v>
      </c>
      <c r="L4488" s="59" t="s">
        <v>18516</v>
      </c>
      <c r="M4488" s="59" t="s">
        <v>18516</v>
      </c>
    </row>
    <row r="4489" spans="1:13" s="59" customFormat="1" ht="14.25">
      <c r="A4489" s="59" t="s">
        <v>35567</v>
      </c>
      <c r="B4489" s="59" t="s">
        <v>35568</v>
      </c>
      <c r="C4489" s="59" t="s">
        <v>29619</v>
      </c>
      <c r="D4489" s="59" t="s">
        <v>29620</v>
      </c>
      <c r="E4489" s="59" t="s">
        <v>18516</v>
      </c>
      <c r="F4489" s="59" t="s">
        <v>18516</v>
      </c>
      <c r="G4489" s="59" t="s">
        <v>18516</v>
      </c>
      <c r="H4489" s="59" t="s">
        <v>18516</v>
      </c>
      <c r="I4489" s="59" t="s">
        <v>18516</v>
      </c>
      <c r="J4489" s="59" t="s">
        <v>18516</v>
      </c>
      <c r="K4489" s="59" t="s">
        <v>29707</v>
      </c>
      <c r="L4489" s="59" t="s">
        <v>18516</v>
      </c>
      <c r="M4489" s="59" t="s">
        <v>18516</v>
      </c>
    </row>
    <row r="4490" spans="1:13" s="59" customFormat="1" ht="14.25">
      <c r="A4490" s="59" t="s">
        <v>35569</v>
      </c>
      <c r="B4490" s="59" t="s">
        <v>35570</v>
      </c>
      <c r="C4490" s="59" t="s">
        <v>29619</v>
      </c>
      <c r="D4490" s="59" t="s">
        <v>29620</v>
      </c>
      <c r="E4490" s="59" t="s">
        <v>18516</v>
      </c>
      <c r="F4490" s="59" t="s">
        <v>18516</v>
      </c>
      <c r="G4490" s="59" t="s">
        <v>18516</v>
      </c>
      <c r="H4490" s="59" t="s">
        <v>18516</v>
      </c>
      <c r="I4490" s="59" t="s">
        <v>18516</v>
      </c>
      <c r="J4490" s="59" t="s">
        <v>18516</v>
      </c>
      <c r="K4490" s="59" t="s">
        <v>29707</v>
      </c>
      <c r="L4490" s="59" t="s">
        <v>18516</v>
      </c>
      <c r="M4490" s="59" t="s">
        <v>18516</v>
      </c>
    </row>
    <row r="4491" spans="1:13" s="59" customFormat="1" ht="14.25">
      <c r="A4491" s="59" t="s">
        <v>35571</v>
      </c>
      <c r="B4491" s="59" t="s">
        <v>35572</v>
      </c>
      <c r="C4491" s="59" t="s">
        <v>29619</v>
      </c>
      <c r="D4491" s="59" t="s">
        <v>29620</v>
      </c>
      <c r="E4491" s="59" t="s">
        <v>18516</v>
      </c>
      <c r="F4491" s="59" t="s">
        <v>18516</v>
      </c>
      <c r="G4491" s="59" t="s">
        <v>18516</v>
      </c>
      <c r="H4491" s="59" t="s">
        <v>18516</v>
      </c>
      <c r="I4491" s="59" t="s">
        <v>18516</v>
      </c>
      <c r="J4491" s="59" t="s">
        <v>18516</v>
      </c>
      <c r="K4491" s="59" t="s">
        <v>29707</v>
      </c>
      <c r="L4491" s="59" t="s">
        <v>18516</v>
      </c>
      <c r="M4491" s="59" t="s">
        <v>18516</v>
      </c>
    </row>
    <row r="4492" spans="1:13" s="59" customFormat="1" ht="14.25">
      <c r="A4492" s="59" t="s">
        <v>35573</v>
      </c>
      <c r="B4492" s="59" t="s">
        <v>35574</v>
      </c>
      <c r="C4492" s="59" t="s">
        <v>29619</v>
      </c>
      <c r="D4492" s="59" t="s">
        <v>29620</v>
      </c>
      <c r="E4492" s="59" t="s">
        <v>18516</v>
      </c>
      <c r="F4492" s="59" t="s">
        <v>18516</v>
      </c>
      <c r="G4492" s="59" t="s">
        <v>18516</v>
      </c>
      <c r="H4492" s="59" t="s">
        <v>18516</v>
      </c>
      <c r="I4492" s="59" t="s">
        <v>18516</v>
      </c>
      <c r="J4492" s="59" t="s">
        <v>18516</v>
      </c>
      <c r="K4492" s="59" t="s">
        <v>29707</v>
      </c>
      <c r="L4492" s="59" t="s">
        <v>18516</v>
      </c>
      <c r="M4492" s="59" t="s">
        <v>18516</v>
      </c>
    </row>
    <row r="4493" spans="1:13" s="59" customFormat="1" ht="14.25">
      <c r="A4493" s="59" t="s">
        <v>35575</v>
      </c>
      <c r="B4493" s="59" t="s">
        <v>35576</v>
      </c>
      <c r="C4493" s="59" t="s">
        <v>29619</v>
      </c>
      <c r="D4493" s="59" t="s">
        <v>29620</v>
      </c>
      <c r="E4493" s="59" t="s">
        <v>18516</v>
      </c>
      <c r="F4493" s="59" t="s">
        <v>18516</v>
      </c>
      <c r="G4493" s="59" t="s">
        <v>18516</v>
      </c>
      <c r="H4493" s="59" t="s">
        <v>18516</v>
      </c>
      <c r="I4493" s="59" t="s">
        <v>18516</v>
      </c>
      <c r="J4493" s="59" t="s">
        <v>18516</v>
      </c>
      <c r="K4493" s="59" t="s">
        <v>29707</v>
      </c>
      <c r="L4493" s="59" t="s">
        <v>18516</v>
      </c>
      <c r="M4493" s="59" t="s">
        <v>18516</v>
      </c>
    </row>
    <row r="4494" spans="1:13" s="59" customFormat="1" ht="14.25">
      <c r="A4494" s="59" t="s">
        <v>35577</v>
      </c>
      <c r="B4494" s="59" t="s">
        <v>35578</v>
      </c>
      <c r="C4494" s="59" t="s">
        <v>29619</v>
      </c>
      <c r="D4494" s="59" t="s">
        <v>29620</v>
      </c>
      <c r="E4494" s="59" t="s">
        <v>18516</v>
      </c>
      <c r="F4494" s="59" t="s">
        <v>18516</v>
      </c>
      <c r="G4494" s="59" t="s">
        <v>18516</v>
      </c>
      <c r="H4494" s="59" t="s">
        <v>18516</v>
      </c>
      <c r="I4494" s="59" t="s">
        <v>18516</v>
      </c>
      <c r="J4494" s="59" t="s">
        <v>18516</v>
      </c>
      <c r="K4494" s="59" t="s">
        <v>29707</v>
      </c>
      <c r="L4494" s="59" t="s">
        <v>18516</v>
      </c>
      <c r="M4494" s="59" t="s">
        <v>18516</v>
      </c>
    </row>
    <row r="4495" spans="1:13" s="59" customFormat="1" ht="14.25">
      <c r="A4495" s="59" t="s">
        <v>35579</v>
      </c>
      <c r="B4495" s="59" t="s">
        <v>35578</v>
      </c>
      <c r="C4495" s="59" t="s">
        <v>29619</v>
      </c>
      <c r="D4495" s="59" t="s">
        <v>29620</v>
      </c>
      <c r="E4495" s="59" t="s">
        <v>18516</v>
      </c>
      <c r="F4495" s="59" t="s">
        <v>18516</v>
      </c>
      <c r="G4495" s="59" t="s">
        <v>18516</v>
      </c>
      <c r="H4495" s="59" t="s">
        <v>18516</v>
      </c>
      <c r="I4495" s="59" t="s">
        <v>18516</v>
      </c>
      <c r="J4495" s="59" t="s">
        <v>18516</v>
      </c>
      <c r="K4495" s="59" t="s">
        <v>29707</v>
      </c>
      <c r="L4495" s="59" t="s">
        <v>18516</v>
      </c>
      <c r="M4495" s="59" t="s">
        <v>18516</v>
      </c>
    </row>
    <row r="4496" spans="1:13" s="59" customFormat="1" ht="14.25">
      <c r="A4496" s="59" t="s">
        <v>35580</v>
      </c>
      <c r="B4496" s="59" t="s">
        <v>35581</v>
      </c>
      <c r="C4496" s="59" t="s">
        <v>29619</v>
      </c>
      <c r="D4496" s="59" t="s">
        <v>29620</v>
      </c>
      <c r="E4496" s="59" t="s">
        <v>18516</v>
      </c>
      <c r="F4496" s="59" t="s">
        <v>18516</v>
      </c>
      <c r="G4496" s="59" t="s">
        <v>18516</v>
      </c>
      <c r="H4496" s="59" t="s">
        <v>18516</v>
      </c>
      <c r="I4496" s="59" t="s">
        <v>18516</v>
      </c>
      <c r="J4496" s="59" t="s">
        <v>18516</v>
      </c>
      <c r="K4496" s="59" t="s">
        <v>29707</v>
      </c>
      <c r="L4496" s="59" t="s">
        <v>18516</v>
      </c>
      <c r="M4496" s="59" t="s">
        <v>18516</v>
      </c>
    </row>
    <row r="4497" spans="1:13" s="59" customFormat="1" ht="14.25">
      <c r="A4497" s="59" t="s">
        <v>35582</v>
      </c>
      <c r="B4497" s="59" t="s">
        <v>35583</v>
      </c>
      <c r="C4497" s="59" t="s">
        <v>29619</v>
      </c>
      <c r="D4497" s="59" t="s">
        <v>29620</v>
      </c>
      <c r="E4497" s="59" t="s">
        <v>18516</v>
      </c>
      <c r="F4497" s="59" t="s">
        <v>18516</v>
      </c>
      <c r="G4497" s="59" t="s">
        <v>18516</v>
      </c>
      <c r="H4497" s="59" t="s">
        <v>18516</v>
      </c>
      <c r="I4497" s="59" t="s">
        <v>18516</v>
      </c>
      <c r="J4497" s="59" t="s">
        <v>18516</v>
      </c>
      <c r="K4497" s="59" t="s">
        <v>29707</v>
      </c>
      <c r="L4497" s="59" t="s">
        <v>18516</v>
      </c>
      <c r="M4497" s="59" t="s">
        <v>18516</v>
      </c>
    </row>
    <row r="4498" spans="1:13" s="59" customFormat="1" ht="14.25">
      <c r="A4498" s="59" t="s">
        <v>35584</v>
      </c>
      <c r="B4498" s="59" t="s">
        <v>35585</v>
      </c>
      <c r="C4498" s="59" t="s">
        <v>35586</v>
      </c>
      <c r="D4498" s="59" t="s">
        <v>35587</v>
      </c>
      <c r="E4498" s="164">
        <v>29.99</v>
      </c>
      <c r="F4498" s="164">
        <v>29.99</v>
      </c>
      <c r="G4498" s="59" t="s">
        <v>18516</v>
      </c>
      <c r="H4498" s="59" t="s">
        <v>18516</v>
      </c>
      <c r="I4498" s="164">
        <v>19.22</v>
      </c>
      <c r="J4498" s="164">
        <v>49.21</v>
      </c>
      <c r="K4498" s="59">
        <v>9</v>
      </c>
      <c r="L4498" s="59" t="s">
        <v>18516</v>
      </c>
      <c r="M4498" s="59" t="s">
        <v>18516</v>
      </c>
    </row>
    <row r="4499" spans="1:13" s="59" customFormat="1" ht="14.25">
      <c r="A4499" s="59" t="s">
        <v>35588</v>
      </c>
      <c r="B4499" s="59" t="s">
        <v>35589</v>
      </c>
      <c r="C4499" s="59" t="s">
        <v>35586</v>
      </c>
      <c r="D4499" s="59" t="s">
        <v>35587</v>
      </c>
      <c r="E4499" s="164">
        <v>29.99</v>
      </c>
      <c r="F4499" s="164">
        <v>29.99</v>
      </c>
      <c r="G4499" s="59" t="s">
        <v>18516</v>
      </c>
      <c r="H4499" s="59" t="s">
        <v>18516</v>
      </c>
      <c r="I4499" s="164">
        <v>19.22</v>
      </c>
      <c r="J4499" s="164">
        <v>49.21</v>
      </c>
      <c r="K4499" s="59">
        <v>11</v>
      </c>
      <c r="L4499" s="59" t="s">
        <v>18516</v>
      </c>
      <c r="M4499" s="59" t="s">
        <v>18516</v>
      </c>
    </row>
    <row r="4500" spans="1:13" s="59" customFormat="1" ht="14.25">
      <c r="A4500" s="59" t="s">
        <v>15488</v>
      </c>
      <c r="B4500" s="59" t="s">
        <v>35478</v>
      </c>
      <c r="C4500" s="59" t="s">
        <v>29619</v>
      </c>
      <c r="D4500" s="59" t="s">
        <v>29620</v>
      </c>
      <c r="E4500" s="59" t="s">
        <v>18516</v>
      </c>
      <c r="F4500" s="59" t="s">
        <v>18516</v>
      </c>
      <c r="G4500" s="59" t="s">
        <v>18516</v>
      </c>
      <c r="H4500" s="59" t="s">
        <v>18516</v>
      </c>
      <c r="I4500" s="59" t="s">
        <v>18516</v>
      </c>
      <c r="J4500" s="59" t="s">
        <v>18516</v>
      </c>
      <c r="K4500" s="59" t="s">
        <v>29707</v>
      </c>
      <c r="L4500" s="59" t="s">
        <v>18516</v>
      </c>
      <c r="M4500" s="59" t="s">
        <v>18516</v>
      </c>
    </row>
    <row r="4501" spans="1:13" s="59" customFormat="1" ht="14.25">
      <c r="A4501" s="59" t="s">
        <v>35590</v>
      </c>
      <c r="B4501" s="59" t="s">
        <v>35551</v>
      </c>
      <c r="C4501" s="59" t="s">
        <v>29619</v>
      </c>
      <c r="D4501" s="59" t="s">
        <v>29620</v>
      </c>
      <c r="E4501" s="59" t="s">
        <v>18516</v>
      </c>
      <c r="F4501" s="59" t="s">
        <v>18516</v>
      </c>
      <c r="G4501" s="59" t="s">
        <v>18516</v>
      </c>
      <c r="H4501" s="59" t="s">
        <v>18516</v>
      </c>
      <c r="I4501" s="59" t="s">
        <v>18516</v>
      </c>
      <c r="J4501" s="59" t="s">
        <v>18516</v>
      </c>
      <c r="K4501" s="59" t="s">
        <v>29707</v>
      </c>
      <c r="L4501" s="59" t="s">
        <v>18516</v>
      </c>
      <c r="M4501" s="59" t="s">
        <v>18516</v>
      </c>
    </row>
    <row r="4502" spans="1:13" s="59" customFormat="1" ht="14.25">
      <c r="A4502" s="59" t="s">
        <v>35591</v>
      </c>
      <c r="B4502" s="59" t="s">
        <v>35592</v>
      </c>
      <c r="C4502" s="59" t="s">
        <v>29619</v>
      </c>
      <c r="D4502" s="59" t="s">
        <v>29620</v>
      </c>
      <c r="E4502" s="164">
        <v>120</v>
      </c>
      <c r="F4502" s="164">
        <v>120</v>
      </c>
      <c r="G4502" s="59" t="s">
        <v>18516</v>
      </c>
      <c r="H4502" s="59" t="s">
        <v>18516</v>
      </c>
      <c r="I4502" s="164">
        <v>35.12</v>
      </c>
      <c r="J4502" s="164">
        <v>155.12</v>
      </c>
      <c r="K4502" s="59">
        <v>250</v>
      </c>
      <c r="L4502" s="59" t="s">
        <v>18516</v>
      </c>
      <c r="M4502" s="59" t="s">
        <v>18516</v>
      </c>
    </row>
    <row r="4503" spans="1:13" s="59" customFormat="1" ht="14.25">
      <c r="A4503" s="59" t="s">
        <v>35593</v>
      </c>
      <c r="B4503" s="59" t="s">
        <v>35594</v>
      </c>
      <c r="C4503" s="59" t="s">
        <v>29619</v>
      </c>
      <c r="D4503" s="59" t="s">
        <v>29620</v>
      </c>
      <c r="E4503" s="59" t="s">
        <v>18516</v>
      </c>
      <c r="F4503" s="59" t="s">
        <v>18516</v>
      </c>
      <c r="G4503" s="59" t="s">
        <v>18516</v>
      </c>
      <c r="H4503" s="59" t="s">
        <v>18516</v>
      </c>
      <c r="I4503" s="59" t="s">
        <v>18516</v>
      </c>
      <c r="J4503" s="59" t="s">
        <v>18516</v>
      </c>
      <c r="K4503" s="59" t="s">
        <v>29707</v>
      </c>
      <c r="L4503" s="59" t="s">
        <v>18516</v>
      </c>
      <c r="M4503" s="59" t="s">
        <v>18516</v>
      </c>
    </row>
    <row r="4504" spans="1:13" s="59" customFormat="1" ht="14.25">
      <c r="A4504" s="59" t="s">
        <v>35595</v>
      </c>
      <c r="B4504" s="59" t="s">
        <v>35596</v>
      </c>
      <c r="C4504" s="59" t="s">
        <v>35523</v>
      </c>
      <c r="D4504" s="59" t="s">
        <v>35524</v>
      </c>
      <c r="E4504" s="59" t="s">
        <v>18516</v>
      </c>
      <c r="F4504" s="59" t="s">
        <v>18516</v>
      </c>
      <c r="G4504" s="59" t="s">
        <v>18516</v>
      </c>
      <c r="H4504" s="59" t="s">
        <v>18516</v>
      </c>
      <c r="I4504" s="59" t="s">
        <v>18516</v>
      </c>
      <c r="J4504" s="59" t="s">
        <v>18516</v>
      </c>
      <c r="K4504" s="59" t="s">
        <v>29707</v>
      </c>
      <c r="L4504" s="59" t="s">
        <v>18516</v>
      </c>
      <c r="M4504" s="59" t="s">
        <v>18516</v>
      </c>
    </row>
    <row r="4505" spans="1:13" s="59" customFormat="1" ht="14.25">
      <c r="A4505" s="59" t="s">
        <v>35597</v>
      </c>
      <c r="B4505" s="59" t="s">
        <v>35598</v>
      </c>
      <c r="C4505" s="59" t="s">
        <v>35523</v>
      </c>
      <c r="D4505" s="59" t="s">
        <v>35524</v>
      </c>
      <c r="E4505" s="59" t="s">
        <v>18516</v>
      </c>
      <c r="F4505" s="59" t="s">
        <v>18516</v>
      </c>
      <c r="G4505" s="59" t="s">
        <v>18516</v>
      </c>
      <c r="H4505" s="59" t="s">
        <v>18516</v>
      </c>
      <c r="I4505" s="59" t="s">
        <v>18516</v>
      </c>
      <c r="J4505" s="59" t="s">
        <v>18516</v>
      </c>
      <c r="K4505" s="59" t="s">
        <v>29707</v>
      </c>
      <c r="L4505" s="59" t="s">
        <v>18516</v>
      </c>
      <c r="M4505" s="59" t="s">
        <v>18516</v>
      </c>
    </row>
    <row r="4506" spans="1:13" s="59" customFormat="1" ht="14.25">
      <c r="A4506" s="59" t="s">
        <v>35599</v>
      </c>
      <c r="B4506" s="59" t="s">
        <v>35600</v>
      </c>
      <c r="C4506" s="59" t="s">
        <v>35523</v>
      </c>
      <c r="D4506" s="59" t="s">
        <v>35524</v>
      </c>
      <c r="E4506" s="59" t="s">
        <v>18516</v>
      </c>
      <c r="F4506" s="59" t="s">
        <v>18516</v>
      </c>
      <c r="G4506" s="59" t="s">
        <v>18516</v>
      </c>
      <c r="H4506" s="59" t="s">
        <v>18516</v>
      </c>
      <c r="I4506" s="59" t="s">
        <v>18516</v>
      </c>
      <c r="J4506" s="59" t="s">
        <v>18516</v>
      </c>
      <c r="K4506" s="59" t="s">
        <v>29707</v>
      </c>
      <c r="L4506" s="59" t="s">
        <v>18516</v>
      </c>
      <c r="M4506" s="59" t="s">
        <v>18516</v>
      </c>
    </row>
    <row r="4507" spans="1:13" s="59" customFormat="1" ht="14.25">
      <c r="A4507" s="59" t="s">
        <v>35601</v>
      </c>
      <c r="B4507" s="59" t="s">
        <v>35602</v>
      </c>
      <c r="C4507" s="59" t="s">
        <v>29619</v>
      </c>
      <c r="D4507" s="59" t="s">
        <v>29620</v>
      </c>
      <c r="E4507" s="59" t="s">
        <v>18516</v>
      </c>
      <c r="F4507" s="59" t="s">
        <v>18516</v>
      </c>
      <c r="G4507" s="59" t="s">
        <v>18516</v>
      </c>
      <c r="H4507" s="59" t="s">
        <v>18516</v>
      </c>
      <c r="I4507" s="59" t="s">
        <v>18516</v>
      </c>
      <c r="J4507" s="59" t="s">
        <v>18516</v>
      </c>
      <c r="K4507" s="59" t="s">
        <v>29707</v>
      </c>
      <c r="L4507" s="59" t="s">
        <v>18516</v>
      </c>
      <c r="M4507" s="59" t="s">
        <v>18516</v>
      </c>
    </row>
    <row r="4508" spans="1:13" s="59" customFormat="1" ht="14.25">
      <c r="A4508" s="59" t="s">
        <v>35603</v>
      </c>
      <c r="B4508" s="59" t="s">
        <v>35604</v>
      </c>
      <c r="C4508" s="59" t="s">
        <v>29619</v>
      </c>
      <c r="D4508" s="59" t="s">
        <v>29620</v>
      </c>
      <c r="E4508" s="59" t="s">
        <v>18516</v>
      </c>
      <c r="F4508" s="59" t="s">
        <v>18516</v>
      </c>
      <c r="G4508" s="59" t="s">
        <v>18516</v>
      </c>
      <c r="H4508" s="59" t="s">
        <v>18516</v>
      </c>
      <c r="I4508" s="59" t="s">
        <v>18516</v>
      </c>
      <c r="J4508" s="59" t="s">
        <v>18516</v>
      </c>
      <c r="K4508" s="59" t="s">
        <v>29707</v>
      </c>
      <c r="L4508" s="59" t="s">
        <v>18516</v>
      </c>
      <c r="M4508" s="59" t="s">
        <v>18516</v>
      </c>
    </row>
    <row r="4509" spans="1:13" s="59" customFormat="1" ht="14.25">
      <c r="A4509" s="59" t="s">
        <v>35605</v>
      </c>
      <c r="B4509" s="59" t="s">
        <v>35606</v>
      </c>
      <c r="C4509" s="59" t="s">
        <v>29619</v>
      </c>
      <c r="D4509" s="59" t="s">
        <v>29620</v>
      </c>
      <c r="E4509" s="59" t="s">
        <v>18516</v>
      </c>
      <c r="F4509" s="59" t="s">
        <v>18516</v>
      </c>
      <c r="G4509" s="59" t="s">
        <v>18516</v>
      </c>
      <c r="H4509" s="59" t="s">
        <v>18516</v>
      </c>
      <c r="I4509" s="59" t="s">
        <v>18516</v>
      </c>
      <c r="J4509" s="59" t="s">
        <v>18516</v>
      </c>
      <c r="K4509" s="59" t="s">
        <v>29707</v>
      </c>
      <c r="L4509" s="59" t="s">
        <v>18516</v>
      </c>
      <c r="M4509" s="59" t="s">
        <v>18516</v>
      </c>
    </row>
    <row r="4510" spans="1:13" s="59" customFormat="1" ht="14.25">
      <c r="A4510" s="59" t="s">
        <v>35607</v>
      </c>
      <c r="B4510" s="59" t="s">
        <v>35608</v>
      </c>
      <c r="C4510" s="59" t="s">
        <v>29619</v>
      </c>
      <c r="D4510" s="59" t="s">
        <v>29620</v>
      </c>
      <c r="E4510" s="59" t="s">
        <v>18516</v>
      </c>
      <c r="F4510" s="59" t="s">
        <v>18516</v>
      </c>
      <c r="G4510" s="59" t="s">
        <v>18516</v>
      </c>
      <c r="H4510" s="59" t="s">
        <v>18516</v>
      </c>
      <c r="I4510" s="59" t="s">
        <v>18516</v>
      </c>
      <c r="J4510" s="59" t="s">
        <v>18516</v>
      </c>
      <c r="K4510" s="59" t="s">
        <v>29707</v>
      </c>
      <c r="L4510" s="59" t="s">
        <v>18516</v>
      </c>
      <c r="M4510" s="59" t="s">
        <v>18516</v>
      </c>
    </row>
    <row r="4511" spans="1:13" s="59" customFormat="1" ht="14.25">
      <c r="A4511" s="59" t="s">
        <v>35609</v>
      </c>
      <c r="B4511" s="59" t="s">
        <v>35610</v>
      </c>
      <c r="C4511" s="59" t="s">
        <v>29619</v>
      </c>
      <c r="D4511" s="59" t="s">
        <v>29620</v>
      </c>
      <c r="E4511" s="164">
        <v>209</v>
      </c>
      <c r="F4511" s="164">
        <v>169</v>
      </c>
      <c r="G4511" s="165">
        <v>0.8</v>
      </c>
      <c r="H4511" s="59" t="s">
        <v>18516</v>
      </c>
      <c r="I4511" s="164">
        <v>49.28</v>
      </c>
      <c r="J4511" s="164">
        <v>218.28</v>
      </c>
      <c r="K4511" s="59">
        <v>67</v>
      </c>
      <c r="L4511" s="59" t="s">
        <v>18516</v>
      </c>
      <c r="M4511" s="59" t="s">
        <v>18516</v>
      </c>
    </row>
    <row r="4512" spans="1:13" s="59" customFormat="1" ht="14.25">
      <c r="A4512" s="59" t="s">
        <v>35611</v>
      </c>
      <c r="B4512" s="59" t="s">
        <v>35612</v>
      </c>
      <c r="C4512" s="59" t="s">
        <v>29619</v>
      </c>
      <c r="D4512" s="59" t="s">
        <v>29620</v>
      </c>
      <c r="E4512" s="164">
        <v>209</v>
      </c>
      <c r="F4512" s="164">
        <v>179</v>
      </c>
      <c r="G4512" s="165">
        <v>0.85</v>
      </c>
      <c r="H4512" s="59" t="s">
        <v>18516</v>
      </c>
      <c r="I4512" s="164">
        <v>49.28</v>
      </c>
      <c r="J4512" s="164">
        <v>228.28</v>
      </c>
      <c r="K4512" s="59">
        <v>18</v>
      </c>
      <c r="L4512" s="59" t="s">
        <v>18516</v>
      </c>
      <c r="M4512" s="59" t="s">
        <v>18516</v>
      </c>
    </row>
    <row r="4513" spans="1:13" s="59" customFormat="1" ht="14.25">
      <c r="A4513" s="59" t="s">
        <v>35613</v>
      </c>
      <c r="B4513" s="59" t="s">
        <v>35614</v>
      </c>
      <c r="C4513" s="59" t="s">
        <v>29619</v>
      </c>
      <c r="D4513" s="59" t="s">
        <v>29620</v>
      </c>
      <c r="E4513" s="59" t="s">
        <v>18516</v>
      </c>
      <c r="F4513" s="59" t="s">
        <v>18516</v>
      </c>
      <c r="G4513" s="59" t="s">
        <v>18516</v>
      </c>
      <c r="H4513" s="59" t="s">
        <v>18516</v>
      </c>
      <c r="I4513" s="59" t="s">
        <v>18516</v>
      </c>
      <c r="J4513" s="59" t="s">
        <v>18516</v>
      </c>
      <c r="K4513" s="59" t="s">
        <v>29707</v>
      </c>
      <c r="L4513" s="59" t="s">
        <v>18516</v>
      </c>
      <c r="M4513" s="59" t="s">
        <v>18516</v>
      </c>
    </row>
    <row r="4514" spans="1:13" s="59" customFormat="1" ht="14.25">
      <c r="A4514" s="59" t="s">
        <v>35615</v>
      </c>
      <c r="B4514" s="59" t="s">
        <v>35616</v>
      </c>
      <c r="C4514" s="59" t="s">
        <v>29619</v>
      </c>
      <c r="D4514" s="59" t="s">
        <v>29620</v>
      </c>
      <c r="E4514" s="59" t="s">
        <v>18516</v>
      </c>
      <c r="F4514" s="59" t="s">
        <v>18516</v>
      </c>
      <c r="G4514" s="59" t="s">
        <v>18516</v>
      </c>
      <c r="H4514" s="59" t="s">
        <v>18516</v>
      </c>
      <c r="I4514" s="59" t="s">
        <v>18516</v>
      </c>
      <c r="J4514" s="59" t="s">
        <v>18516</v>
      </c>
      <c r="K4514" s="59" t="s">
        <v>29707</v>
      </c>
      <c r="L4514" s="59" t="s">
        <v>18516</v>
      </c>
      <c r="M4514" s="59" t="s">
        <v>18516</v>
      </c>
    </row>
    <row r="4515" spans="1:13" s="59" customFormat="1" ht="14.25">
      <c r="A4515" s="59" t="s">
        <v>35617</v>
      </c>
      <c r="B4515" s="59" t="s">
        <v>35618</v>
      </c>
      <c r="C4515" s="59" t="s">
        <v>29619</v>
      </c>
      <c r="D4515" s="59" t="s">
        <v>29620</v>
      </c>
      <c r="E4515" s="59" t="s">
        <v>18516</v>
      </c>
      <c r="F4515" s="59" t="s">
        <v>18516</v>
      </c>
      <c r="G4515" s="59" t="s">
        <v>18516</v>
      </c>
      <c r="H4515" s="59" t="s">
        <v>18516</v>
      </c>
      <c r="I4515" s="59" t="s">
        <v>18516</v>
      </c>
      <c r="J4515" s="59" t="s">
        <v>18516</v>
      </c>
      <c r="K4515" s="59" t="s">
        <v>29707</v>
      </c>
      <c r="L4515" s="59" t="s">
        <v>18516</v>
      </c>
      <c r="M4515" s="59" t="s">
        <v>18516</v>
      </c>
    </row>
    <row r="4516" spans="1:13" s="59" customFormat="1" ht="14.25">
      <c r="A4516" s="59" t="s">
        <v>35619</v>
      </c>
      <c r="B4516" s="59" t="s">
        <v>35620</v>
      </c>
      <c r="C4516" s="59" t="s">
        <v>29619</v>
      </c>
      <c r="D4516" s="59" t="s">
        <v>29620</v>
      </c>
      <c r="E4516" s="59" t="s">
        <v>18516</v>
      </c>
      <c r="F4516" s="59" t="s">
        <v>18516</v>
      </c>
      <c r="G4516" s="59" t="s">
        <v>18516</v>
      </c>
      <c r="H4516" s="59" t="s">
        <v>18516</v>
      </c>
      <c r="I4516" s="59" t="s">
        <v>18516</v>
      </c>
      <c r="J4516" s="59" t="s">
        <v>18516</v>
      </c>
      <c r="K4516" s="59" t="s">
        <v>29707</v>
      </c>
      <c r="L4516" s="59" t="s">
        <v>18516</v>
      </c>
      <c r="M4516" s="59" t="s">
        <v>18516</v>
      </c>
    </row>
    <row r="4517" spans="1:13" s="59" customFormat="1" ht="14.25">
      <c r="A4517" s="59" t="s">
        <v>35621</v>
      </c>
      <c r="B4517" s="59" t="s">
        <v>35622</v>
      </c>
      <c r="C4517" s="59" t="s">
        <v>29619</v>
      </c>
      <c r="D4517" s="59" t="s">
        <v>29620</v>
      </c>
      <c r="E4517" s="59" t="s">
        <v>18516</v>
      </c>
      <c r="F4517" s="59" t="s">
        <v>18516</v>
      </c>
      <c r="G4517" s="59" t="s">
        <v>18516</v>
      </c>
      <c r="H4517" s="59" t="s">
        <v>18516</v>
      </c>
      <c r="I4517" s="59" t="s">
        <v>18516</v>
      </c>
      <c r="J4517" s="59" t="s">
        <v>18516</v>
      </c>
      <c r="K4517" s="59" t="s">
        <v>29707</v>
      </c>
      <c r="L4517" s="59" t="s">
        <v>18516</v>
      </c>
      <c r="M4517" s="59" t="s">
        <v>18516</v>
      </c>
    </row>
    <row r="4518" spans="1:13" s="59" customFormat="1" ht="14.25">
      <c r="A4518" s="59" t="s">
        <v>35623</v>
      </c>
      <c r="B4518" s="59" t="s">
        <v>35624</v>
      </c>
      <c r="C4518" s="59" t="s">
        <v>35586</v>
      </c>
      <c r="D4518" s="59" t="s">
        <v>35587</v>
      </c>
      <c r="E4518" s="164">
        <v>89.99</v>
      </c>
      <c r="F4518" s="164">
        <v>72.99</v>
      </c>
      <c r="G4518" s="165">
        <v>0.81</v>
      </c>
      <c r="H4518" s="59" t="s">
        <v>29478</v>
      </c>
      <c r="I4518" s="164">
        <v>42.63</v>
      </c>
      <c r="J4518" s="164">
        <v>115.62</v>
      </c>
      <c r="K4518" s="59">
        <v>24</v>
      </c>
      <c r="L4518" s="59" t="s">
        <v>18516</v>
      </c>
      <c r="M4518" s="59" t="s">
        <v>18516</v>
      </c>
    </row>
    <row r="4519" spans="1:13" s="59" customFormat="1" ht="14.25">
      <c r="A4519" s="59" t="s">
        <v>35625</v>
      </c>
      <c r="B4519" s="59" t="s">
        <v>35626</v>
      </c>
      <c r="C4519" s="59" t="s">
        <v>29619</v>
      </c>
      <c r="D4519" s="59" t="s">
        <v>29620</v>
      </c>
      <c r="E4519" s="59" t="s">
        <v>18516</v>
      </c>
      <c r="F4519" s="59" t="s">
        <v>18516</v>
      </c>
      <c r="G4519" s="59" t="s">
        <v>18516</v>
      </c>
      <c r="H4519" s="59" t="s">
        <v>18516</v>
      </c>
      <c r="I4519" s="59" t="s">
        <v>18516</v>
      </c>
      <c r="J4519" s="59" t="s">
        <v>18516</v>
      </c>
      <c r="K4519" s="59" t="s">
        <v>29707</v>
      </c>
      <c r="L4519" s="59" t="s">
        <v>18516</v>
      </c>
      <c r="M4519" s="59" t="s">
        <v>18516</v>
      </c>
    </row>
    <row r="4520" spans="1:13" s="59" customFormat="1" ht="14.25">
      <c r="A4520" s="59" t="s">
        <v>35627</v>
      </c>
      <c r="B4520" s="59" t="s">
        <v>35628</v>
      </c>
      <c r="C4520" s="59" t="s">
        <v>29619</v>
      </c>
      <c r="D4520" s="59" t="s">
        <v>29620</v>
      </c>
      <c r="E4520" s="59" t="s">
        <v>18516</v>
      </c>
      <c r="F4520" s="59" t="s">
        <v>18516</v>
      </c>
      <c r="G4520" s="59" t="s">
        <v>18516</v>
      </c>
      <c r="H4520" s="59" t="s">
        <v>18516</v>
      </c>
      <c r="I4520" s="59" t="s">
        <v>18516</v>
      </c>
      <c r="J4520" s="59" t="s">
        <v>18516</v>
      </c>
      <c r="K4520" s="59" t="s">
        <v>29707</v>
      </c>
      <c r="L4520" s="59" t="s">
        <v>18516</v>
      </c>
      <c r="M4520" s="59" t="s">
        <v>18516</v>
      </c>
    </row>
    <row r="4521" spans="1:13" s="59" customFormat="1" ht="14.25">
      <c r="A4521" s="59" t="s">
        <v>35629</v>
      </c>
      <c r="B4521" s="59" t="s">
        <v>35630</v>
      </c>
      <c r="C4521" s="59" t="s">
        <v>29408</v>
      </c>
      <c r="D4521" s="59" t="s">
        <v>29409</v>
      </c>
      <c r="E4521" s="59" t="s">
        <v>18516</v>
      </c>
      <c r="F4521" s="59" t="s">
        <v>18516</v>
      </c>
      <c r="G4521" s="59" t="s">
        <v>18516</v>
      </c>
      <c r="H4521" s="59" t="s">
        <v>18516</v>
      </c>
      <c r="I4521" s="59" t="s">
        <v>18516</v>
      </c>
      <c r="J4521" s="59" t="s">
        <v>18516</v>
      </c>
      <c r="K4521" s="59" t="s">
        <v>29707</v>
      </c>
      <c r="L4521" s="59" t="s">
        <v>18516</v>
      </c>
      <c r="M4521" s="59" t="s">
        <v>18516</v>
      </c>
    </row>
    <row r="4522" spans="1:13" s="59" customFormat="1" ht="14.25">
      <c r="A4522" s="59" t="s">
        <v>35631</v>
      </c>
      <c r="B4522" s="59" t="s">
        <v>35632</v>
      </c>
      <c r="C4522" s="59" t="s">
        <v>35586</v>
      </c>
      <c r="D4522" s="59" t="s">
        <v>35587</v>
      </c>
      <c r="E4522" s="59" t="s">
        <v>18516</v>
      </c>
      <c r="F4522" s="59" t="s">
        <v>18516</v>
      </c>
      <c r="G4522" s="59" t="s">
        <v>18516</v>
      </c>
      <c r="H4522" s="59" t="s">
        <v>18516</v>
      </c>
      <c r="I4522" s="59" t="s">
        <v>18516</v>
      </c>
      <c r="J4522" s="59" t="s">
        <v>18516</v>
      </c>
      <c r="K4522" s="59" t="s">
        <v>29707</v>
      </c>
      <c r="L4522" s="59" t="s">
        <v>18516</v>
      </c>
      <c r="M4522" s="59" t="s">
        <v>18516</v>
      </c>
    </row>
    <row r="4523" spans="1:13" s="59" customFormat="1" ht="14.25">
      <c r="A4523" s="59" t="s">
        <v>35633</v>
      </c>
      <c r="B4523" s="59" t="s">
        <v>35634</v>
      </c>
      <c r="C4523" s="59" t="s">
        <v>29619</v>
      </c>
      <c r="D4523" s="59" t="s">
        <v>29620</v>
      </c>
      <c r="E4523" s="59" t="s">
        <v>18516</v>
      </c>
      <c r="F4523" s="59" t="s">
        <v>18516</v>
      </c>
      <c r="G4523" s="59" t="s">
        <v>18516</v>
      </c>
      <c r="H4523" s="59" t="s">
        <v>18516</v>
      </c>
      <c r="I4523" s="59" t="s">
        <v>18516</v>
      </c>
      <c r="J4523" s="59" t="s">
        <v>18516</v>
      </c>
      <c r="K4523" s="59" t="s">
        <v>29707</v>
      </c>
      <c r="L4523" s="59" t="s">
        <v>18516</v>
      </c>
      <c r="M4523" s="59" t="s">
        <v>18516</v>
      </c>
    </row>
    <row r="4524" spans="1:13" s="59" customFormat="1" ht="14.25">
      <c r="A4524" s="59" t="s">
        <v>35635</v>
      </c>
      <c r="B4524" s="59" t="s">
        <v>35636</v>
      </c>
      <c r="C4524" s="59" t="s">
        <v>29619</v>
      </c>
      <c r="D4524" s="59" t="s">
        <v>29620</v>
      </c>
      <c r="E4524" s="59" t="s">
        <v>18516</v>
      </c>
      <c r="F4524" s="59" t="s">
        <v>18516</v>
      </c>
      <c r="G4524" s="59" t="s">
        <v>18516</v>
      </c>
      <c r="H4524" s="59" t="s">
        <v>18516</v>
      </c>
      <c r="I4524" s="59" t="s">
        <v>18516</v>
      </c>
      <c r="J4524" s="59" t="s">
        <v>18516</v>
      </c>
      <c r="K4524" s="59" t="s">
        <v>29707</v>
      </c>
      <c r="L4524" s="59" t="s">
        <v>18516</v>
      </c>
      <c r="M4524" s="59" t="s">
        <v>18516</v>
      </c>
    </row>
    <row r="4525" spans="1:13" s="59" customFormat="1" ht="14.25">
      <c r="A4525" s="59" t="s">
        <v>35637</v>
      </c>
      <c r="B4525" s="59" t="s">
        <v>35544</v>
      </c>
      <c r="C4525" s="59" t="s">
        <v>35586</v>
      </c>
      <c r="D4525" s="59" t="s">
        <v>35587</v>
      </c>
      <c r="E4525" s="59" t="s">
        <v>18516</v>
      </c>
      <c r="F4525" s="59" t="s">
        <v>18516</v>
      </c>
      <c r="G4525" s="59" t="s">
        <v>18516</v>
      </c>
      <c r="H4525" s="59" t="s">
        <v>18516</v>
      </c>
      <c r="I4525" s="59" t="s">
        <v>18516</v>
      </c>
      <c r="J4525" s="59" t="s">
        <v>18516</v>
      </c>
      <c r="K4525" s="59" t="s">
        <v>29707</v>
      </c>
      <c r="L4525" s="59" t="s">
        <v>18516</v>
      </c>
      <c r="M4525" s="59" t="s">
        <v>18516</v>
      </c>
    </row>
    <row r="4526" spans="1:13" s="59" customFormat="1" ht="14.25">
      <c r="A4526" s="59" t="s">
        <v>35638</v>
      </c>
      <c r="B4526" s="59" t="s">
        <v>35639</v>
      </c>
      <c r="C4526" s="59" t="s">
        <v>29619</v>
      </c>
      <c r="D4526" s="59" t="s">
        <v>29620</v>
      </c>
      <c r="E4526" s="59" t="s">
        <v>18516</v>
      </c>
      <c r="F4526" s="59" t="s">
        <v>18516</v>
      </c>
      <c r="G4526" s="59" t="s">
        <v>18516</v>
      </c>
      <c r="H4526" s="59" t="s">
        <v>18516</v>
      </c>
      <c r="I4526" s="59" t="s">
        <v>18516</v>
      </c>
      <c r="J4526" s="59" t="s">
        <v>18516</v>
      </c>
      <c r="K4526" s="59" t="s">
        <v>29707</v>
      </c>
      <c r="L4526" s="59" t="s">
        <v>18516</v>
      </c>
      <c r="M4526" s="59" t="s">
        <v>18516</v>
      </c>
    </row>
    <row r="4527" spans="1:13" s="59" customFormat="1" ht="14.25">
      <c r="A4527" s="59" t="s">
        <v>35640</v>
      </c>
      <c r="B4527" s="59" t="s">
        <v>35641</v>
      </c>
      <c r="C4527" s="59" t="s">
        <v>29619</v>
      </c>
      <c r="D4527" s="59" t="s">
        <v>29620</v>
      </c>
      <c r="E4527" s="59" t="s">
        <v>18516</v>
      </c>
      <c r="F4527" s="59" t="s">
        <v>18516</v>
      </c>
      <c r="G4527" s="59" t="s">
        <v>18516</v>
      </c>
      <c r="H4527" s="59" t="s">
        <v>18516</v>
      </c>
      <c r="I4527" s="59" t="s">
        <v>18516</v>
      </c>
      <c r="J4527" s="59" t="s">
        <v>18516</v>
      </c>
      <c r="K4527" s="59" t="s">
        <v>29707</v>
      </c>
      <c r="L4527" s="59" t="s">
        <v>18516</v>
      </c>
      <c r="M4527" s="59" t="s">
        <v>18516</v>
      </c>
    </row>
    <row r="4528" spans="1:13" s="59" customFormat="1" ht="14.25">
      <c r="A4528" s="59" t="s">
        <v>35642</v>
      </c>
      <c r="B4528" s="59" t="s">
        <v>35643</v>
      </c>
      <c r="C4528" s="59" t="s">
        <v>29619</v>
      </c>
      <c r="D4528" s="59" t="s">
        <v>29620</v>
      </c>
      <c r="E4528" s="59" t="s">
        <v>18516</v>
      </c>
      <c r="F4528" s="59" t="s">
        <v>18516</v>
      </c>
      <c r="G4528" s="59" t="s">
        <v>18516</v>
      </c>
      <c r="H4528" s="59" t="s">
        <v>18516</v>
      </c>
      <c r="I4528" s="59" t="s">
        <v>18516</v>
      </c>
      <c r="J4528" s="59" t="s">
        <v>18516</v>
      </c>
      <c r="K4528" s="59" t="s">
        <v>29707</v>
      </c>
      <c r="L4528" s="59" t="s">
        <v>18516</v>
      </c>
      <c r="M4528" s="59" t="s">
        <v>18516</v>
      </c>
    </row>
    <row r="4529" spans="1:13" s="59" customFormat="1" ht="14.25">
      <c r="A4529" s="59" t="s">
        <v>35644</v>
      </c>
      <c r="B4529" s="59" t="s">
        <v>35645</v>
      </c>
      <c r="C4529" s="59" t="s">
        <v>35586</v>
      </c>
      <c r="D4529" s="59" t="s">
        <v>35587</v>
      </c>
      <c r="E4529" s="59" t="s">
        <v>18516</v>
      </c>
      <c r="F4529" s="59" t="s">
        <v>18516</v>
      </c>
      <c r="G4529" s="59" t="s">
        <v>18516</v>
      </c>
      <c r="H4529" s="59" t="s">
        <v>18516</v>
      </c>
      <c r="I4529" s="59" t="s">
        <v>18516</v>
      </c>
      <c r="J4529" s="59" t="s">
        <v>18516</v>
      </c>
      <c r="K4529" s="59" t="s">
        <v>29707</v>
      </c>
      <c r="L4529" s="59" t="s">
        <v>18516</v>
      </c>
      <c r="M4529" s="59" t="s">
        <v>18516</v>
      </c>
    </row>
    <row r="4530" spans="1:13" s="59" customFormat="1" ht="14.25">
      <c r="A4530" s="59" t="s">
        <v>35646</v>
      </c>
      <c r="B4530" s="59" t="s">
        <v>35647</v>
      </c>
      <c r="C4530" s="59" t="s">
        <v>35586</v>
      </c>
      <c r="D4530" s="59" t="s">
        <v>35587</v>
      </c>
      <c r="E4530" s="59" t="s">
        <v>18516</v>
      </c>
      <c r="F4530" s="59" t="s">
        <v>18516</v>
      </c>
      <c r="G4530" s="59" t="s">
        <v>18516</v>
      </c>
      <c r="H4530" s="59" t="s">
        <v>18516</v>
      </c>
      <c r="I4530" s="59" t="s">
        <v>18516</v>
      </c>
      <c r="J4530" s="59" t="s">
        <v>18516</v>
      </c>
      <c r="K4530" s="59" t="s">
        <v>29707</v>
      </c>
      <c r="L4530" s="59" t="s">
        <v>18516</v>
      </c>
      <c r="M4530" s="59" t="s">
        <v>18516</v>
      </c>
    </row>
    <row r="4531" spans="1:13" s="59" customFormat="1" ht="14.25">
      <c r="A4531" s="59" t="s">
        <v>35648</v>
      </c>
      <c r="B4531" s="59" t="s">
        <v>35649</v>
      </c>
      <c r="C4531" s="59" t="s">
        <v>35586</v>
      </c>
      <c r="D4531" s="59" t="s">
        <v>35587</v>
      </c>
      <c r="E4531" s="59" t="s">
        <v>18516</v>
      </c>
      <c r="F4531" s="59" t="s">
        <v>18516</v>
      </c>
      <c r="G4531" s="59" t="s">
        <v>18516</v>
      </c>
      <c r="H4531" s="59" t="s">
        <v>18516</v>
      </c>
      <c r="I4531" s="59" t="s">
        <v>18516</v>
      </c>
      <c r="J4531" s="59" t="s">
        <v>18516</v>
      </c>
      <c r="K4531" s="59" t="s">
        <v>29707</v>
      </c>
      <c r="L4531" s="59" t="s">
        <v>18516</v>
      </c>
      <c r="M4531" s="59" t="s">
        <v>18516</v>
      </c>
    </row>
    <row r="4532" spans="1:13" s="59" customFormat="1" ht="14.25">
      <c r="A4532" s="59" t="s">
        <v>35650</v>
      </c>
      <c r="B4532" s="59" t="s">
        <v>35651</v>
      </c>
      <c r="C4532" s="59" t="s">
        <v>35586</v>
      </c>
      <c r="D4532" s="59" t="s">
        <v>35587</v>
      </c>
      <c r="E4532" s="164">
        <v>31</v>
      </c>
      <c r="F4532" s="164">
        <v>31</v>
      </c>
      <c r="G4532" s="59" t="s">
        <v>18516</v>
      </c>
      <c r="H4532" s="59" t="s">
        <v>18516</v>
      </c>
      <c r="I4532" s="164">
        <v>20.8</v>
      </c>
      <c r="J4532" s="164">
        <v>51.8</v>
      </c>
      <c r="K4532" s="59">
        <v>33</v>
      </c>
      <c r="L4532" s="59" t="s">
        <v>18516</v>
      </c>
      <c r="M4532" s="59" t="s">
        <v>18516</v>
      </c>
    </row>
    <row r="4533" spans="1:13" s="59" customFormat="1" ht="14.25">
      <c r="A4533" s="59" t="s">
        <v>14942</v>
      </c>
      <c r="B4533" s="59" t="s">
        <v>35652</v>
      </c>
      <c r="C4533" s="59" t="s">
        <v>33299</v>
      </c>
      <c r="D4533" s="59" t="s">
        <v>33300</v>
      </c>
      <c r="E4533" s="59" t="s">
        <v>18516</v>
      </c>
      <c r="F4533" s="59" t="s">
        <v>18516</v>
      </c>
      <c r="G4533" s="59" t="s">
        <v>18516</v>
      </c>
      <c r="H4533" s="59" t="s">
        <v>18516</v>
      </c>
      <c r="I4533" s="59" t="s">
        <v>18516</v>
      </c>
      <c r="J4533" s="59" t="s">
        <v>18516</v>
      </c>
      <c r="K4533" s="59" t="s">
        <v>29707</v>
      </c>
      <c r="L4533" s="59" t="s">
        <v>18516</v>
      </c>
      <c r="M4533" s="59" t="s">
        <v>18516</v>
      </c>
    </row>
    <row r="4534" spans="1:13" s="59" customFormat="1" ht="14.25">
      <c r="A4534" s="59" t="s">
        <v>15235</v>
      </c>
      <c r="B4534" s="59" t="s">
        <v>35653</v>
      </c>
      <c r="C4534" s="59" t="s">
        <v>29509</v>
      </c>
      <c r="D4534" s="59" t="s">
        <v>29510</v>
      </c>
      <c r="E4534" s="59" t="s">
        <v>18516</v>
      </c>
      <c r="F4534" s="59" t="s">
        <v>18516</v>
      </c>
      <c r="G4534" s="59" t="s">
        <v>18516</v>
      </c>
      <c r="H4534" s="59" t="s">
        <v>18516</v>
      </c>
      <c r="I4534" s="59" t="s">
        <v>18516</v>
      </c>
      <c r="J4534" s="59" t="s">
        <v>18516</v>
      </c>
      <c r="K4534" s="59" t="s">
        <v>29707</v>
      </c>
      <c r="L4534" s="59" t="s">
        <v>18516</v>
      </c>
      <c r="M4534" s="59" t="s">
        <v>18516</v>
      </c>
    </row>
    <row r="4535" spans="1:13" s="59" customFormat="1" ht="14.25">
      <c r="A4535" s="59" t="s">
        <v>15232</v>
      </c>
      <c r="B4535" s="59" t="s">
        <v>35654</v>
      </c>
      <c r="C4535" s="59" t="s">
        <v>29509</v>
      </c>
      <c r="D4535" s="59" t="s">
        <v>29510</v>
      </c>
      <c r="E4535" s="164">
        <v>140</v>
      </c>
      <c r="F4535" s="164">
        <v>105</v>
      </c>
      <c r="G4535" s="165">
        <v>0.75</v>
      </c>
      <c r="H4535" s="59" t="s">
        <v>18516</v>
      </c>
      <c r="I4535" s="164">
        <v>50.77</v>
      </c>
      <c r="J4535" s="164">
        <v>155.77</v>
      </c>
      <c r="K4535" s="59">
        <v>0</v>
      </c>
      <c r="L4535" s="59" t="s">
        <v>29465</v>
      </c>
      <c r="M4535" s="59" t="s">
        <v>29915</v>
      </c>
    </row>
    <row r="4536" spans="1:13" s="59" customFormat="1" ht="14.25">
      <c r="A4536" s="59" t="s">
        <v>15229</v>
      </c>
      <c r="B4536" s="59" t="s">
        <v>35655</v>
      </c>
      <c r="C4536" s="59" t="s">
        <v>29509</v>
      </c>
      <c r="D4536" s="59" t="s">
        <v>29510</v>
      </c>
      <c r="E4536" s="164">
        <v>140</v>
      </c>
      <c r="F4536" s="164">
        <v>105</v>
      </c>
      <c r="G4536" s="165">
        <v>0.75</v>
      </c>
      <c r="H4536" s="59" t="s">
        <v>18516</v>
      </c>
      <c r="I4536" s="164">
        <v>50.77</v>
      </c>
      <c r="J4536" s="164">
        <v>155.77</v>
      </c>
      <c r="K4536" s="59">
        <v>0</v>
      </c>
      <c r="L4536" s="59" t="s">
        <v>29410</v>
      </c>
      <c r="M4536" s="59" t="s">
        <v>29915</v>
      </c>
    </row>
    <row r="4537" spans="1:13" s="59" customFormat="1" ht="14.25">
      <c r="A4537" s="59" t="s">
        <v>35656</v>
      </c>
      <c r="B4537" s="59" t="s">
        <v>35657</v>
      </c>
      <c r="C4537" s="59" t="s">
        <v>34911</v>
      </c>
      <c r="D4537" s="59" t="s">
        <v>34912</v>
      </c>
      <c r="E4537" s="59" t="s">
        <v>18516</v>
      </c>
      <c r="F4537" s="59" t="s">
        <v>18516</v>
      </c>
      <c r="G4537" s="59" t="s">
        <v>18516</v>
      </c>
      <c r="H4537" s="59" t="s">
        <v>18516</v>
      </c>
      <c r="I4537" s="59" t="s">
        <v>18516</v>
      </c>
      <c r="J4537" s="59" t="s">
        <v>18516</v>
      </c>
      <c r="K4537" s="59" t="s">
        <v>29707</v>
      </c>
      <c r="L4537" s="59" t="s">
        <v>18516</v>
      </c>
      <c r="M4537" s="59" t="s">
        <v>18516</v>
      </c>
    </row>
    <row r="4538" spans="1:13" s="59" customFormat="1" ht="14.25">
      <c r="A4538" s="59" t="s">
        <v>35658</v>
      </c>
      <c r="B4538" s="59" t="s">
        <v>35659</v>
      </c>
      <c r="C4538" s="59" t="s">
        <v>34911</v>
      </c>
      <c r="D4538" s="59" t="s">
        <v>34912</v>
      </c>
      <c r="E4538" s="59" t="s">
        <v>18516</v>
      </c>
      <c r="F4538" s="59" t="s">
        <v>18516</v>
      </c>
      <c r="G4538" s="59" t="s">
        <v>18516</v>
      </c>
      <c r="H4538" s="59" t="s">
        <v>18516</v>
      </c>
      <c r="I4538" s="59" t="s">
        <v>18516</v>
      </c>
      <c r="J4538" s="59" t="s">
        <v>18516</v>
      </c>
      <c r="K4538" s="59" t="s">
        <v>29707</v>
      </c>
      <c r="L4538" s="59" t="s">
        <v>18516</v>
      </c>
      <c r="M4538" s="59" t="s">
        <v>18516</v>
      </c>
    </row>
    <row r="4539" spans="1:13" s="59" customFormat="1" ht="14.25">
      <c r="A4539" s="59" t="s">
        <v>35660</v>
      </c>
      <c r="B4539" s="59" t="s">
        <v>35661</v>
      </c>
      <c r="C4539" s="59" t="s">
        <v>34911</v>
      </c>
      <c r="D4539" s="59" t="s">
        <v>34912</v>
      </c>
      <c r="E4539" s="59" t="s">
        <v>18516</v>
      </c>
      <c r="F4539" s="59" t="s">
        <v>18516</v>
      </c>
      <c r="G4539" s="59" t="s">
        <v>18516</v>
      </c>
      <c r="H4539" s="59" t="s">
        <v>18516</v>
      </c>
      <c r="I4539" s="59" t="s">
        <v>18516</v>
      </c>
      <c r="J4539" s="59" t="s">
        <v>18516</v>
      </c>
      <c r="K4539" s="59" t="s">
        <v>29707</v>
      </c>
      <c r="L4539" s="59" t="s">
        <v>18516</v>
      </c>
      <c r="M4539" s="59" t="s">
        <v>18516</v>
      </c>
    </row>
    <row r="4540" spans="1:13" s="59" customFormat="1" ht="14.25">
      <c r="A4540" s="59" t="s">
        <v>35662</v>
      </c>
      <c r="B4540" s="59" t="s">
        <v>35663</v>
      </c>
      <c r="C4540" s="59" t="s">
        <v>29583</v>
      </c>
      <c r="D4540" s="59" t="s">
        <v>29583</v>
      </c>
      <c r="E4540" s="59" t="s">
        <v>18516</v>
      </c>
      <c r="F4540" s="59" t="s">
        <v>18516</v>
      </c>
      <c r="G4540" s="59" t="s">
        <v>18516</v>
      </c>
      <c r="H4540" s="59" t="s">
        <v>18516</v>
      </c>
      <c r="I4540" s="59" t="s">
        <v>18516</v>
      </c>
      <c r="J4540" s="59" t="s">
        <v>18516</v>
      </c>
      <c r="K4540" s="59" t="s">
        <v>29707</v>
      </c>
      <c r="L4540" s="59" t="s">
        <v>18516</v>
      </c>
      <c r="M4540" s="59" t="s">
        <v>18516</v>
      </c>
    </row>
    <row r="4541" spans="1:13" s="59" customFormat="1" ht="14.25">
      <c r="A4541" s="59" t="s">
        <v>35664</v>
      </c>
      <c r="B4541" s="59" t="s">
        <v>32320</v>
      </c>
      <c r="C4541" s="59" t="s">
        <v>29583</v>
      </c>
      <c r="D4541" s="59" t="s">
        <v>29583</v>
      </c>
      <c r="E4541" s="59" t="s">
        <v>18516</v>
      </c>
      <c r="F4541" s="59" t="s">
        <v>18516</v>
      </c>
      <c r="G4541" s="59" t="s">
        <v>18516</v>
      </c>
      <c r="H4541" s="59" t="s">
        <v>18516</v>
      </c>
      <c r="I4541" s="59" t="s">
        <v>18516</v>
      </c>
      <c r="J4541" s="59" t="s">
        <v>18516</v>
      </c>
      <c r="K4541" s="59" t="s">
        <v>29707</v>
      </c>
      <c r="L4541" s="59" t="s">
        <v>18516</v>
      </c>
      <c r="M4541" s="59" t="s">
        <v>18516</v>
      </c>
    </row>
    <row r="4542" spans="1:13" s="59" customFormat="1" ht="14.25">
      <c r="A4542" s="59" t="s">
        <v>13363</v>
      </c>
      <c r="B4542" s="59" t="s">
        <v>35665</v>
      </c>
      <c r="C4542" s="59" t="s">
        <v>29414</v>
      </c>
      <c r="D4542" s="59" t="s">
        <v>29415</v>
      </c>
      <c r="E4542" s="59" t="s">
        <v>18516</v>
      </c>
      <c r="F4542" s="59" t="s">
        <v>18516</v>
      </c>
      <c r="G4542" s="59" t="s">
        <v>18516</v>
      </c>
      <c r="H4542" s="59" t="s">
        <v>18516</v>
      </c>
      <c r="I4542" s="59" t="s">
        <v>18516</v>
      </c>
      <c r="J4542" s="59" t="s">
        <v>18516</v>
      </c>
      <c r="K4542" s="59" t="s">
        <v>29707</v>
      </c>
      <c r="L4542" s="59" t="s">
        <v>18516</v>
      </c>
      <c r="M4542" s="59" t="s">
        <v>18516</v>
      </c>
    </row>
    <row r="4543" spans="1:13" s="59" customFormat="1" ht="14.25">
      <c r="A4543" s="59" t="s">
        <v>13366</v>
      </c>
      <c r="B4543" s="59" t="s">
        <v>35666</v>
      </c>
      <c r="C4543" s="59" t="s">
        <v>29414</v>
      </c>
      <c r="D4543" s="59" t="s">
        <v>29415</v>
      </c>
      <c r="E4543" s="59" t="s">
        <v>18516</v>
      </c>
      <c r="F4543" s="59" t="s">
        <v>18516</v>
      </c>
      <c r="G4543" s="59" t="s">
        <v>18516</v>
      </c>
      <c r="H4543" s="59" t="s">
        <v>18516</v>
      </c>
      <c r="I4543" s="59" t="s">
        <v>18516</v>
      </c>
      <c r="J4543" s="59" t="s">
        <v>18516</v>
      </c>
      <c r="K4543" s="59" t="s">
        <v>29707</v>
      </c>
      <c r="L4543" s="59" t="s">
        <v>18516</v>
      </c>
      <c r="M4543" s="59" t="s">
        <v>18516</v>
      </c>
    </row>
    <row r="4544" spans="1:13" s="59" customFormat="1" ht="14.25">
      <c r="A4544" s="59" t="s">
        <v>14945</v>
      </c>
      <c r="B4544" s="59" t="s">
        <v>35667</v>
      </c>
      <c r="C4544" s="59" t="s">
        <v>33299</v>
      </c>
      <c r="D4544" s="59" t="s">
        <v>33300</v>
      </c>
      <c r="E4544" s="59" t="s">
        <v>18516</v>
      </c>
      <c r="F4544" s="59" t="s">
        <v>18516</v>
      </c>
      <c r="G4544" s="59" t="s">
        <v>18516</v>
      </c>
      <c r="H4544" s="59" t="s">
        <v>18516</v>
      </c>
      <c r="I4544" s="59" t="s">
        <v>18516</v>
      </c>
      <c r="J4544" s="59" t="s">
        <v>18516</v>
      </c>
      <c r="K4544" s="59" t="s">
        <v>29707</v>
      </c>
      <c r="L4544" s="59" t="s">
        <v>18516</v>
      </c>
      <c r="M4544" s="59" t="s">
        <v>18516</v>
      </c>
    </row>
    <row r="4545" spans="1:13" s="59" customFormat="1" ht="14.25">
      <c r="A4545" s="59" t="s">
        <v>13369</v>
      </c>
      <c r="B4545" s="59" t="s">
        <v>35668</v>
      </c>
      <c r="C4545" s="59" t="s">
        <v>29414</v>
      </c>
      <c r="D4545" s="59" t="s">
        <v>29415</v>
      </c>
      <c r="E4545" s="59" t="s">
        <v>18516</v>
      </c>
      <c r="F4545" s="59" t="s">
        <v>18516</v>
      </c>
      <c r="G4545" s="59" t="s">
        <v>18516</v>
      </c>
      <c r="H4545" s="59" t="s">
        <v>18516</v>
      </c>
      <c r="I4545" s="59" t="s">
        <v>18516</v>
      </c>
      <c r="J4545" s="59" t="s">
        <v>18516</v>
      </c>
      <c r="K4545" s="59" t="s">
        <v>29707</v>
      </c>
      <c r="L4545" s="59" t="s">
        <v>18516</v>
      </c>
      <c r="M4545" s="59" t="s">
        <v>18516</v>
      </c>
    </row>
    <row r="4546" spans="1:13" s="59" customFormat="1" ht="14.25">
      <c r="A4546" s="59" t="s">
        <v>35669</v>
      </c>
      <c r="B4546" s="59" t="s">
        <v>35670</v>
      </c>
      <c r="C4546" s="59" t="s">
        <v>29966</v>
      </c>
      <c r="D4546" s="59" t="s">
        <v>29967</v>
      </c>
      <c r="E4546" s="59" t="s">
        <v>18516</v>
      </c>
      <c r="F4546" s="59" t="s">
        <v>18516</v>
      </c>
      <c r="G4546" s="59" t="s">
        <v>18516</v>
      </c>
      <c r="H4546" s="59" t="s">
        <v>18516</v>
      </c>
      <c r="I4546" s="59" t="s">
        <v>18516</v>
      </c>
      <c r="J4546" s="59" t="s">
        <v>18516</v>
      </c>
      <c r="K4546" s="59" t="s">
        <v>29707</v>
      </c>
      <c r="L4546" s="59" t="s">
        <v>18516</v>
      </c>
      <c r="M4546" s="59" t="s">
        <v>18516</v>
      </c>
    </row>
    <row r="4547" spans="1:13" s="59" customFormat="1" ht="14.25">
      <c r="A4547" s="59" t="s">
        <v>35671</v>
      </c>
      <c r="B4547" s="59" t="s">
        <v>35672</v>
      </c>
      <c r="C4547" s="59" t="s">
        <v>29966</v>
      </c>
      <c r="D4547" s="59" t="s">
        <v>29967</v>
      </c>
      <c r="E4547" s="59" t="s">
        <v>18516</v>
      </c>
      <c r="F4547" s="59" t="s">
        <v>18516</v>
      </c>
      <c r="G4547" s="59" t="s">
        <v>18516</v>
      </c>
      <c r="H4547" s="59" t="s">
        <v>18516</v>
      </c>
      <c r="I4547" s="59" t="s">
        <v>18516</v>
      </c>
      <c r="J4547" s="59" t="s">
        <v>18516</v>
      </c>
      <c r="K4547" s="59" t="s">
        <v>29707</v>
      </c>
      <c r="L4547" s="59" t="s">
        <v>18516</v>
      </c>
      <c r="M4547" s="59" t="s">
        <v>18516</v>
      </c>
    </row>
    <row r="4548" spans="1:13" s="59" customFormat="1" ht="14.25">
      <c r="A4548" s="59" t="s">
        <v>13360</v>
      </c>
      <c r="B4548" s="59" t="s">
        <v>35673</v>
      </c>
      <c r="C4548" s="59" t="s">
        <v>31271</v>
      </c>
      <c r="D4548" s="59" t="s">
        <v>31272</v>
      </c>
      <c r="E4548" s="59" t="s">
        <v>18516</v>
      </c>
      <c r="F4548" s="59" t="s">
        <v>18516</v>
      </c>
      <c r="G4548" s="59" t="s">
        <v>18516</v>
      </c>
      <c r="H4548" s="59" t="s">
        <v>18516</v>
      </c>
      <c r="I4548" s="59" t="s">
        <v>18516</v>
      </c>
      <c r="J4548" s="59" t="s">
        <v>18516</v>
      </c>
      <c r="K4548" s="59" t="s">
        <v>29707</v>
      </c>
      <c r="L4548" s="59" t="s">
        <v>18516</v>
      </c>
      <c r="M4548" s="59" t="s">
        <v>18516</v>
      </c>
    </row>
    <row r="4549" spans="1:13" s="59" customFormat="1" ht="14.25">
      <c r="A4549" s="59" t="s">
        <v>13354</v>
      </c>
      <c r="B4549" s="59" t="s">
        <v>35674</v>
      </c>
      <c r="C4549" s="59" t="s">
        <v>31271</v>
      </c>
      <c r="D4549" s="59" t="s">
        <v>31272</v>
      </c>
      <c r="E4549" s="59" t="s">
        <v>18516</v>
      </c>
      <c r="F4549" s="59" t="s">
        <v>18516</v>
      </c>
      <c r="G4549" s="59" t="s">
        <v>18516</v>
      </c>
      <c r="H4549" s="59" t="s">
        <v>18516</v>
      </c>
      <c r="I4549" s="59" t="s">
        <v>18516</v>
      </c>
      <c r="J4549" s="59" t="s">
        <v>18516</v>
      </c>
      <c r="K4549" s="59" t="s">
        <v>29707</v>
      </c>
      <c r="L4549" s="59" t="s">
        <v>18516</v>
      </c>
      <c r="M4549" s="59" t="s">
        <v>18516</v>
      </c>
    </row>
    <row r="4550" spans="1:13" s="59" customFormat="1" ht="14.25">
      <c r="A4550" s="59" t="s">
        <v>13351</v>
      </c>
      <c r="B4550" s="59" t="s">
        <v>35675</v>
      </c>
      <c r="C4550" s="59" t="s">
        <v>31271</v>
      </c>
      <c r="D4550" s="59" t="s">
        <v>31272</v>
      </c>
      <c r="E4550" s="59" t="s">
        <v>18516</v>
      </c>
      <c r="F4550" s="59" t="s">
        <v>18516</v>
      </c>
      <c r="G4550" s="59" t="s">
        <v>18516</v>
      </c>
      <c r="H4550" s="59" t="s">
        <v>18516</v>
      </c>
      <c r="I4550" s="59" t="s">
        <v>18516</v>
      </c>
      <c r="J4550" s="59" t="s">
        <v>18516</v>
      </c>
      <c r="K4550" s="59" t="s">
        <v>29707</v>
      </c>
      <c r="L4550" s="59" t="s">
        <v>18516</v>
      </c>
      <c r="M4550" s="59" t="s">
        <v>18516</v>
      </c>
    </row>
    <row r="4551" spans="1:13" s="59" customFormat="1" ht="14.25">
      <c r="A4551" s="59" t="s">
        <v>13348</v>
      </c>
      <c r="B4551" s="59" t="s">
        <v>35676</v>
      </c>
      <c r="C4551" s="59" t="s">
        <v>31271</v>
      </c>
      <c r="D4551" s="59" t="s">
        <v>31272</v>
      </c>
      <c r="E4551" s="59" t="s">
        <v>18516</v>
      </c>
      <c r="F4551" s="59" t="s">
        <v>18516</v>
      </c>
      <c r="G4551" s="59" t="s">
        <v>18516</v>
      </c>
      <c r="H4551" s="59" t="s">
        <v>18516</v>
      </c>
      <c r="I4551" s="59" t="s">
        <v>18516</v>
      </c>
      <c r="J4551" s="59" t="s">
        <v>18516</v>
      </c>
      <c r="K4551" s="59" t="s">
        <v>29707</v>
      </c>
      <c r="L4551" s="59" t="s">
        <v>18516</v>
      </c>
      <c r="M4551" s="59" t="s">
        <v>18516</v>
      </c>
    </row>
    <row r="4552" spans="1:13" s="59" customFormat="1" ht="14.25">
      <c r="A4552" s="59" t="s">
        <v>13357</v>
      </c>
      <c r="B4552" s="59" t="s">
        <v>35677</v>
      </c>
      <c r="C4552" s="59" t="s">
        <v>31271</v>
      </c>
      <c r="D4552" s="59" t="s">
        <v>31272</v>
      </c>
      <c r="E4552" s="59" t="s">
        <v>18516</v>
      </c>
      <c r="F4552" s="59" t="s">
        <v>18516</v>
      </c>
      <c r="G4552" s="59" t="s">
        <v>18516</v>
      </c>
      <c r="H4552" s="59" t="s">
        <v>18516</v>
      </c>
      <c r="I4552" s="59" t="s">
        <v>18516</v>
      </c>
      <c r="J4552" s="59" t="s">
        <v>18516</v>
      </c>
      <c r="K4552" s="59" t="s">
        <v>29707</v>
      </c>
      <c r="L4552" s="59" t="s">
        <v>18516</v>
      </c>
      <c r="M4552" s="59" t="s">
        <v>18516</v>
      </c>
    </row>
    <row r="4553" spans="1:13" s="59" customFormat="1" ht="14.25">
      <c r="A4553" s="59" t="s">
        <v>14918</v>
      </c>
      <c r="B4553" s="59" t="s">
        <v>35678</v>
      </c>
      <c r="C4553" s="59" t="s">
        <v>34690</v>
      </c>
      <c r="D4553" s="59" t="s">
        <v>34691</v>
      </c>
      <c r="E4553" s="164">
        <v>120</v>
      </c>
      <c r="F4553" s="164">
        <v>120</v>
      </c>
      <c r="G4553" s="59" t="s">
        <v>18516</v>
      </c>
      <c r="H4553" s="59" t="s">
        <v>18516</v>
      </c>
      <c r="I4553" s="164">
        <v>43.52</v>
      </c>
      <c r="J4553" s="164">
        <v>163.52</v>
      </c>
      <c r="K4553" s="59">
        <v>0</v>
      </c>
      <c r="L4553" s="59" t="s">
        <v>18516</v>
      </c>
      <c r="M4553" s="59" t="s">
        <v>18516</v>
      </c>
    </row>
    <row r="4554" spans="1:13" s="59" customFormat="1" ht="14.25">
      <c r="A4554" s="59" t="s">
        <v>14924</v>
      </c>
      <c r="B4554" s="59" t="s">
        <v>35679</v>
      </c>
      <c r="C4554" s="59" t="s">
        <v>34690</v>
      </c>
      <c r="D4554" s="59" t="s">
        <v>34691</v>
      </c>
      <c r="E4554" s="164">
        <v>125.99</v>
      </c>
      <c r="F4554" s="164">
        <v>125.99</v>
      </c>
      <c r="G4554" s="59" t="s">
        <v>18516</v>
      </c>
      <c r="H4554" s="59" t="s">
        <v>18516</v>
      </c>
      <c r="I4554" s="164">
        <v>43.52</v>
      </c>
      <c r="J4554" s="164">
        <v>169.51</v>
      </c>
      <c r="K4554" s="59">
        <v>0</v>
      </c>
      <c r="L4554" s="59" t="s">
        <v>18516</v>
      </c>
      <c r="M4554" s="59" t="s">
        <v>18516</v>
      </c>
    </row>
    <row r="4555" spans="1:13" s="59" customFormat="1" ht="14.25">
      <c r="A4555" s="59" t="s">
        <v>14921</v>
      </c>
      <c r="B4555" s="59" t="s">
        <v>35680</v>
      </c>
      <c r="C4555" s="59" t="s">
        <v>34690</v>
      </c>
      <c r="D4555" s="59" t="s">
        <v>34691</v>
      </c>
      <c r="E4555" s="164">
        <v>120</v>
      </c>
      <c r="F4555" s="164">
        <v>120</v>
      </c>
      <c r="G4555" s="59" t="s">
        <v>18516</v>
      </c>
      <c r="H4555" s="59" t="s">
        <v>18516</v>
      </c>
      <c r="I4555" s="164">
        <v>43.52</v>
      </c>
      <c r="J4555" s="164">
        <v>163.52</v>
      </c>
      <c r="K4555" s="59">
        <v>0</v>
      </c>
      <c r="L4555" s="59" t="s">
        <v>18516</v>
      </c>
      <c r="M4555" s="59" t="s">
        <v>18516</v>
      </c>
    </row>
    <row r="4556" spans="1:13" s="59" customFormat="1" ht="14.25">
      <c r="A4556" s="59" t="s">
        <v>14927</v>
      </c>
      <c r="B4556" s="59" t="s">
        <v>34575</v>
      </c>
      <c r="C4556" s="59" t="s">
        <v>30087</v>
      </c>
      <c r="D4556" s="59" t="s">
        <v>30088</v>
      </c>
      <c r="E4556" s="59" t="s">
        <v>18516</v>
      </c>
      <c r="F4556" s="59" t="s">
        <v>18516</v>
      </c>
      <c r="G4556" s="59" t="s">
        <v>18516</v>
      </c>
      <c r="H4556" s="59" t="s">
        <v>18516</v>
      </c>
      <c r="I4556" s="59" t="s">
        <v>18516</v>
      </c>
      <c r="J4556" s="59" t="s">
        <v>18516</v>
      </c>
      <c r="K4556" s="59" t="s">
        <v>29707</v>
      </c>
      <c r="L4556" s="59" t="s">
        <v>18516</v>
      </c>
      <c r="M4556" s="59" t="s">
        <v>18516</v>
      </c>
    </row>
    <row r="4557" spans="1:13" s="59" customFormat="1" ht="14.25">
      <c r="A4557" s="59" t="s">
        <v>35681</v>
      </c>
      <c r="B4557" s="59" t="s">
        <v>35682</v>
      </c>
      <c r="C4557" s="59" t="s">
        <v>29414</v>
      </c>
      <c r="D4557" s="59" t="s">
        <v>29415</v>
      </c>
      <c r="E4557" s="59" t="s">
        <v>18516</v>
      </c>
      <c r="F4557" s="59" t="s">
        <v>18516</v>
      </c>
      <c r="G4557" s="59" t="s">
        <v>18516</v>
      </c>
      <c r="H4557" s="59" t="s">
        <v>18516</v>
      </c>
      <c r="I4557" s="59" t="s">
        <v>18516</v>
      </c>
      <c r="J4557" s="59" t="s">
        <v>18516</v>
      </c>
      <c r="K4557" s="59" t="s">
        <v>29707</v>
      </c>
      <c r="L4557" s="59" t="s">
        <v>18516</v>
      </c>
      <c r="M4557" s="59" t="s">
        <v>18516</v>
      </c>
    </row>
    <row r="4558" spans="1:13" s="59" customFormat="1" ht="14.25">
      <c r="A4558" s="59" t="s">
        <v>13345</v>
      </c>
      <c r="B4558" s="59" t="s">
        <v>35683</v>
      </c>
      <c r="C4558" s="59" t="s">
        <v>29414</v>
      </c>
      <c r="D4558" s="59" t="s">
        <v>29415</v>
      </c>
      <c r="E4558" s="59" t="s">
        <v>18516</v>
      </c>
      <c r="F4558" s="59" t="s">
        <v>18516</v>
      </c>
      <c r="G4558" s="59" t="s">
        <v>18516</v>
      </c>
      <c r="H4558" s="59" t="s">
        <v>18516</v>
      </c>
      <c r="I4558" s="59" t="s">
        <v>18516</v>
      </c>
      <c r="J4558" s="59" t="s">
        <v>18516</v>
      </c>
      <c r="K4558" s="59" t="s">
        <v>29707</v>
      </c>
      <c r="L4558" s="59" t="s">
        <v>18516</v>
      </c>
      <c r="M4558" s="59" t="s">
        <v>18516</v>
      </c>
    </row>
    <row r="4559" spans="1:13" s="59" customFormat="1" ht="14.25">
      <c r="A4559" s="59" t="s">
        <v>13336</v>
      </c>
      <c r="B4559" s="59" t="s">
        <v>35684</v>
      </c>
      <c r="C4559" s="59" t="s">
        <v>33244</v>
      </c>
      <c r="D4559" s="59" t="s">
        <v>33245</v>
      </c>
      <c r="E4559" s="59" t="s">
        <v>18516</v>
      </c>
      <c r="F4559" s="59" t="s">
        <v>18516</v>
      </c>
      <c r="G4559" s="59" t="s">
        <v>18516</v>
      </c>
      <c r="H4559" s="59" t="s">
        <v>18516</v>
      </c>
      <c r="I4559" s="59" t="s">
        <v>18516</v>
      </c>
      <c r="J4559" s="59" t="s">
        <v>18516</v>
      </c>
      <c r="K4559" s="59" t="s">
        <v>29707</v>
      </c>
      <c r="L4559" s="59" t="s">
        <v>18516</v>
      </c>
      <c r="M4559" s="59" t="s">
        <v>18516</v>
      </c>
    </row>
    <row r="4560" spans="1:13" s="59" customFormat="1" ht="14.25">
      <c r="A4560" s="59" t="s">
        <v>13339</v>
      </c>
      <c r="B4560" s="59" t="s">
        <v>35685</v>
      </c>
      <c r="C4560" s="59" t="s">
        <v>33244</v>
      </c>
      <c r="D4560" s="59" t="s">
        <v>33245</v>
      </c>
      <c r="E4560" s="59" t="s">
        <v>18516</v>
      </c>
      <c r="F4560" s="59" t="s">
        <v>18516</v>
      </c>
      <c r="G4560" s="59" t="s">
        <v>18516</v>
      </c>
      <c r="H4560" s="59" t="s">
        <v>18516</v>
      </c>
      <c r="I4560" s="59" t="s">
        <v>18516</v>
      </c>
      <c r="J4560" s="59" t="s">
        <v>18516</v>
      </c>
      <c r="K4560" s="59" t="s">
        <v>29707</v>
      </c>
      <c r="L4560" s="59" t="s">
        <v>18516</v>
      </c>
      <c r="M4560" s="59" t="s">
        <v>18516</v>
      </c>
    </row>
    <row r="4561" spans="1:13" s="59" customFormat="1" ht="14.25">
      <c r="A4561" s="59" t="s">
        <v>13342</v>
      </c>
      <c r="B4561" s="59" t="s">
        <v>35686</v>
      </c>
      <c r="C4561" s="59" t="s">
        <v>33244</v>
      </c>
      <c r="D4561" s="59" t="s">
        <v>33245</v>
      </c>
      <c r="E4561" s="59" t="s">
        <v>18516</v>
      </c>
      <c r="F4561" s="59" t="s">
        <v>18516</v>
      </c>
      <c r="G4561" s="59" t="s">
        <v>18516</v>
      </c>
      <c r="H4561" s="59" t="s">
        <v>18516</v>
      </c>
      <c r="I4561" s="59" t="s">
        <v>18516</v>
      </c>
      <c r="J4561" s="59" t="s">
        <v>18516</v>
      </c>
      <c r="K4561" s="59" t="s">
        <v>29707</v>
      </c>
      <c r="L4561" s="59" t="s">
        <v>18516</v>
      </c>
      <c r="M4561" s="59" t="s">
        <v>18516</v>
      </c>
    </row>
    <row r="4562" spans="1:13" s="59" customFormat="1" ht="14.25">
      <c r="A4562" s="59" t="s">
        <v>35687</v>
      </c>
      <c r="B4562" s="59" t="s">
        <v>35688</v>
      </c>
      <c r="C4562" s="59" t="s">
        <v>33244</v>
      </c>
      <c r="D4562" s="59" t="s">
        <v>33245</v>
      </c>
      <c r="E4562" s="59" t="s">
        <v>18516</v>
      </c>
      <c r="F4562" s="59" t="s">
        <v>18516</v>
      </c>
      <c r="G4562" s="59" t="s">
        <v>18516</v>
      </c>
      <c r="H4562" s="59" t="s">
        <v>18516</v>
      </c>
      <c r="I4562" s="59" t="s">
        <v>18516</v>
      </c>
      <c r="J4562" s="59" t="s">
        <v>18516</v>
      </c>
      <c r="K4562" s="59" t="s">
        <v>29707</v>
      </c>
      <c r="L4562" s="59" t="s">
        <v>18516</v>
      </c>
      <c r="M4562" s="59" t="s">
        <v>18516</v>
      </c>
    </row>
    <row r="4563" spans="1:13" s="59" customFormat="1" ht="14.25">
      <c r="A4563" s="59" t="s">
        <v>35689</v>
      </c>
      <c r="B4563" s="59" t="s">
        <v>35690</v>
      </c>
      <c r="C4563" s="59" t="s">
        <v>33244</v>
      </c>
      <c r="D4563" s="59" t="s">
        <v>33245</v>
      </c>
      <c r="E4563" s="59" t="s">
        <v>18516</v>
      </c>
      <c r="F4563" s="59" t="s">
        <v>18516</v>
      </c>
      <c r="G4563" s="59" t="s">
        <v>18516</v>
      </c>
      <c r="H4563" s="59" t="s">
        <v>18516</v>
      </c>
      <c r="I4563" s="59" t="s">
        <v>18516</v>
      </c>
      <c r="J4563" s="59" t="s">
        <v>18516</v>
      </c>
      <c r="K4563" s="59" t="s">
        <v>29707</v>
      </c>
      <c r="L4563" s="59" t="s">
        <v>18516</v>
      </c>
      <c r="M4563" s="59" t="s">
        <v>18516</v>
      </c>
    </row>
    <row r="4564" spans="1:13" s="59" customFormat="1" ht="14.25">
      <c r="A4564" s="59" t="s">
        <v>13333</v>
      </c>
      <c r="B4564" s="59" t="s">
        <v>35691</v>
      </c>
      <c r="C4564" s="59" t="s">
        <v>33244</v>
      </c>
      <c r="D4564" s="59" t="s">
        <v>33245</v>
      </c>
      <c r="E4564" s="59" t="s">
        <v>18516</v>
      </c>
      <c r="F4564" s="59" t="s">
        <v>18516</v>
      </c>
      <c r="G4564" s="59" t="s">
        <v>18516</v>
      </c>
      <c r="H4564" s="59" t="s">
        <v>18516</v>
      </c>
      <c r="I4564" s="59" t="s">
        <v>18516</v>
      </c>
      <c r="J4564" s="59" t="s">
        <v>18516</v>
      </c>
      <c r="K4564" s="59" t="s">
        <v>29707</v>
      </c>
      <c r="L4564" s="59" t="s">
        <v>18516</v>
      </c>
      <c r="M4564" s="59" t="s">
        <v>18516</v>
      </c>
    </row>
    <row r="4565" spans="1:13" s="59" customFormat="1" ht="14.25">
      <c r="A4565" s="59" t="s">
        <v>35692</v>
      </c>
      <c r="B4565" s="59" t="s">
        <v>35693</v>
      </c>
      <c r="C4565" s="59" t="s">
        <v>33244</v>
      </c>
      <c r="D4565" s="59" t="s">
        <v>33245</v>
      </c>
      <c r="E4565" s="59" t="s">
        <v>18516</v>
      </c>
      <c r="F4565" s="59" t="s">
        <v>18516</v>
      </c>
      <c r="G4565" s="59" t="s">
        <v>18516</v>
      </c>
      <c r="H4565" s="59" t="s">
        <v>18516</v>
      </c>
      <c r="I4565" s="59" t="s">
        <v>18516</v>
      </c>
      <c r="J4565" s="59" t="s">
        <v>18516</v>
      </c>
      <c r="K4565" s="59" t="s">
        <v>29707</v>
      </c>
      <c r="L4565" s="59" t="s">
        <v>18516</v>
      </c>
      <c r="M4565" s="59" t="s">
        <v>18516</v>
      </c>
    </row>
    <row r="4566" spans="1:13" s="59" customFormat="1" ht="14.25">
      <c r="A4566" s="59" t="s">
        <v>35694</v>
      </c>
      <c r="B4566" s="59" t="s">
        <v>35695</v>
      </c>
      <c r="C4566" s="59" t="s">
        <v>33244</v>
      </c>
      <c r="D4566" s="59" t="s">
        <v>33245</v>
      </c>
      <c r="E4566" s="59" t="s">
        <v>18516</v>
      </c>
      <c r="F4566" s="59" t="s">
        <v>18516</v>
      </c>
      <c r="G4566" s="59" t="s">
        <v>18516</v>
      </c>
      <c r="H4566" s="59" t="s">
        <v>18516</v>
      </c>
      <c r="I4566" s="59" t="s">
        <v>18516</v>
      </c>
      <c r="J4566" s="59" t="s">
        <v>18516</v>
      </c>
      <c r="K4566" s="59" t="s">
        <v>29707</v>
      </c>
      <c r="L4566" s="59" t="s">
        <v>18516</v>
      </c>
      <c r="M4566" s="59" t="s">
        <v>18516</v>
      </c>
    </row>
    <row r="4567" spans="1:13" s="59" customFormat="1" ht="14.25">
      <c r="A4567" s="59" t="s">
        <v>35696</v>
      </c>
      <c r="B4567" s="59" t="s">
        <v>35697</v>
      </c>
      <c r="C4567" s="59" t="s">
        <v>33244</v>
      </c>
      <c r="D4567" s="59" t="s">
        <v>33245</v>
      </c>
      <c r="E4567" s="59" t="s">
        <v>18516</v>
      </c>
      <c r="F4567" s="59" t="s">
        <v>18516</v>
      </c>
      <c r="G4567" s="59" t="s">
        <v>18516</v>
      </c>
      <c r="H4567" s="59" t="s">
        <v>18516</v>
      </c>
      <c r="I4567" s="59" t="s">
        <v>18516</v>
      </c>
      <c r="J4567" s="59" t="s">
        <v>18516</v>
      </c>
      <c r="K4567" s="59" t="s">
        <v>29707</v>
      </c>
      <c r="L4567" s="59" t="s">
        <v>18516</v>
      </c>
      <c r="M4567" s="59" t="s">
        <v>18516</v>
      </c>
    </row>
    <row r="4568" spans="1:13" s="59" customFormat="1" ht="14.25">
      <c r="A4568" s="59" t="s">
        <v>35698</v>
      </c>
      <c r="B4568" s="59" t="s">
        <v>35699</v>
      </c>
      <c r="C4568" s="59" t="s">
        <v>33244</v>
      </c>
      <c r="D4568" s="59" t="s">
        <v>33245</v>
      </c>
      <c r="E4568" s="59" t="s">
        <v>18516</v>
      </c>
      <c r="F4568" s="59" t="s">
        <v>18516</v>
      </c>
      <c r="G4568" s="59" t="s">
        <v>18516</v>
      </c>
      <c r="H4568" s="59" t="s">
        <v>18516</v>
      </c>
      <c r="I4568" s="59" t="s">
        <v>18516</v>
      </c>
      <c r="J4568" s="59" t="s">
        <v>18516</v>
      </c>
      <c r="K4568" s="59" t="s">
        <v>29707</v>
      </c>
      <c r="L4568" s="59" t="s">
        <v>18516</v>
      </c>
      <c r="M4568" s="59" t="s">
        <v>18516</v>
      </c>
    </row>
    <row r="4569" spans="1:13" s="59" customFormat="1" ht="14.25">
      <c r="A4569" s="59" t="s">
        <v>12894</v>
      </c>
      <c r="B4569" s="59" t="s">
        <v>35700</v>
      </c>
      <c r="C4569" s="59" t="s">
        <v>29509</v>
      </c>
      <c r="D4569" s="59" t="s">
        <v>29510</v>
      </c>
      <c r="E4569" s="164">
        <v>100</v>
      </c>
      <c r="F4569" s="164">
        <v>80</v>
      </c>
      <c r="G4569" s="165">
        <v>0.8</v>
      </c>
      <c r="H4569" s="59" t="s">
        <v>18516</v>
      </c>
      <c r="I4569" s="164">
        <v>53.63</v>
      </c>
      <c r="J4569" s="164">
        <v>133.63</v>
      </c>
      <c r="K4569" s="59">
        <v>69</v>
      </c>
      <c r="L4569" s="59" t="s">
        <v>18516</v>
      </c>
      <c r="M4569" s="59" t="s">
        <v>18516</v>
      </c>
    </row>
    <row r="4570" spans="1:13" s="59" customFormat="1" ht="14.25">
      <c r="A4570" s="59" t="s">
        <v>12891</v>
      </c>
      <c r="B4570" s="59" t="s">
        <v>35701</v>
      </c>
      <c r="C4570" s="59" t="s">
        <v>29509</v>
      </c>
      <c r="D4570" s="59" t="s">
        <v>29510</v>
      </c>
      <c r="E4570" s="59" t="s">
        <v>18516</v>
      </c>
      <c r="F4570" s="59" t="s">
        <v>18516</v>
      </c>
      <c r="G4570" s="59" t="s">
        <v>18516</v>
      </c>
      <c r="H4570" s="59" t="s">
        <v>18516</v>
      </c>
      <c r="I4570" s="59" t="s">
        <v>18516</v>
      </c>
      <c r="J4570" s="59" t="s">
        <v>18516</v>
      </c>
      <c r="K4570" s="59" t="s">
        <v>29707</v>
      </c>
      <c r="L4570" s="59" t="s">
        <v>18516</v>
      </c>
      <c r="M4570" s="59" t="s">
        <v>18516</v>
      </c>
    </row>
    <row r="4571" spans="1:13" s="59" customFormat="1" ht="14.25">
      <c r="A4571" s="59" t="s">
        <v>12885</v>
      </c>
      <c r="B4571" s="59" t="s">
        <v>35702</v>
      </c>
      <c r="C4571" s="59" t="s">
        <v>29509</v>
      </c>
      <c r="D4571" s="59" t="s">
        <v>29510</v>
      </c>
      <c r="E4571" s="59" t="s">
        <v>18516</v>
      </c>
      <c r="F4571" s="59" t="s">
        <v>18516</v>
      </c>
      <c r="G4571" s="59" t="s">
        <v>18516</v>
      </c>
      <c r="H4571" s="59" t="s">
        <v>18516</v>
      </c>
      <c r="I4571" s="59" t="s">
        <v>18516</v>
      </c>
      <c r="J4571" s="59" t="s">
        <v>18516</v>
      </c>
      <c r="K4571" s="59" t="s">
        <v>29707</v>
      </c>
      <c r="L4571" s="59" t="s">
        <v>18516</v>
      </c>
      <c r="M4571" s="59" t="s">
        <v>18516</v>
      </c>
    </row>
    <row r="4572" spans="1:13" s="59" customFormat="1" ht="14.25">
      <c r="A4572" s="59" t="s">
        <v>12882</v>
      </c>
      <c r="B4572" s="59" t="s">
        <v>35703</v>
      </c>
      <c r="C4572" s="59" t="s">
        <v>29509</v>
      </c>
      <c r="D4572" s="59" t="s">
        <v>29510</v>
      </c>
      <c r="E4572" s="164">
        <v>100</v>
      </c>
      <c r="F4572" s="164">
        <v>60</v>
      </c>
      <c r="G4572" s="165">
        <v>0.6</v>
      </c>
      <c r="H4572" s="59" t="s">
        <v>18516</v>
      </c>
      <c r="I4572" s="164">
        <v>53.63</v>
      </c>
      <c r="J4572" s="164">
        <v>113.63</v>
      </c>
      <c r="K4572" s="59">
        <v>31</v>
      </c>
      <c r="L4572" s="59" t="s">
        <v>18516</v>
      </c>
      <c r="M4572" s="59" t="s">
        <v>18516</v>
      </c>
    </row>
    <row r="4573" spans="1:13" s="59" customFormat="1" ht="14.25">
      <c r="A4573" s="59" t="s">
        <v>12873</v>
      </c>
      <c r="B4573" s="59" t="s">
        <v>34971</v>
      </c>
      <c r="C4573" s="59" t="s">
        <v>29493</v>
      </c>
      <c r="D4573" s="59" t="s">
        <v>29494</v>
      </c>
      <c r="E4573" s="59" t="s">
        <v>18516</v>
      </c>
      <c r="F4573" s="59" t="s">
        <v>18516</v>
      </c>
      <c r="G4573" s="59" t="s">
        <v>18516</v>
      </c>
      <c r="H4573" s="59" t="s">
        <v>18516</v>
      </c>
      <c r="I4573" s="59" t="s">
        <v>18516</v>
      </c>
      <c r="J4573" s="59" t="s">
        <v>18516</v>
      </c>
      <c r="K4573" s="59" t="s">
        <v>29707</v>
      </c>
      <c r="L4573" s="59" t="s">
        <v>18516</v>
      </c>
      <c r="M4573" s="59" t="s">
        <v>18516</v>
      </c>
    </row>
    <row r="4574" spans="1:13" s="59" customFormat="1" ht="14.25">
      <c r="A4574" s="59" t="s">
        <v>12876</v>
      </c>
      <c r="B4574" s="59" t="s">
        <v>34969</v>
      </c>
      <c r="C4574" s="59" t="s">
        <v>29493</v>
      </c>
      <c r="D4574" s="59" t="s">
        <v>29494</v>
      </c>
      <c r="E4574" s="164">
        <v>480</v>
      </c>
      <c r="F4574" s="164">
        <v>464</v>
      </c>
      <c r="G4574" s="165">
        <v>0.96</v>
      </c>
      <c r="H4574" s="59" t="s">
        <v>18516</v>
      </c>
      <c r="I4574" s="164">
        <v>190.91</v>
      </c>
      <c r="J4574" s="164">
        <v>654.91</v>
      </c>
      <c r="K4574" s="59">
        <v>16</v>
      </c>
      <c r="L4574" s="59" t="s">
        <v>18516</v>
      </c>
      <c r="M4574" s="59" t="s">
        <v>18516</v>
      </c>
    </row>
    <row r="4575" spans="1:13" s="59" customFormat="1" ht="14.25">
      <c r="A4575" s="59" t="s">
        <v>12879</v>
      </c>
      <c r="B4575" s="59" t="s">
        <v>35704</v>
      </c>
      <c r="C4575" s="59" t="s">
        <v>29493</v>
      </c>
      <c r="D4575" s="59" t="s">
        <v>29494</v>
      </c>
      <c r="E4575" s="164">
        <v>480</v>
      </c>
      <c r="F4575" s="164">
        <v>464</v>
      </c>
      <c r="G4575" s="165">
        <v>0.96</v>
      </c>
      <c r="H4575" s="59" t="s">
        <v>18516</v>
      </c>
      <c r="I4575" s="164">
        <v>190.91</v>
      </c>
      <c r="J4575" s="164">
        <v>654.91</v>
      </c>
      <c r="K4575" s="59">
        <v>2</v>
      </c>
      <c r="L4575" s="59" t="s">
        <v>18516</v>
      </c>
      <c r="M4575" s="59" t="s">
        <v>18516</v>
      </c>
    </row>
    <row r="4576" spans="1:13" s="59" customFormat="1" ht="14.25">
      <c r="A4576" s="59" t="s">
        <v>12870</v>
      </c>
      <c r="B4576" s="59" t="s">
        <v>34973</v>
      </c>
      <c r="C4576" s="59" t="s">
        <v>29493</v>
      </c>
      <c r="D4576" s="59" t="s">
        <v>29494</v>
      </c>
      <c r="E4576" s="164">
        <v>460</v>
      </c>
      <c r="F4576" s="164">
        <v>444</v>
      </c>
      <c r="G4576" s="165">
        <v>0.96</v>
      </c>
      <c r="H4576" s="59" t="s">
        <v>18516</v>
      </c>
      <c r="I4576" s="164">
        <v>104.89</v>
      </c>
      <c r="J4576" s="164">
        <v>548.89</v>
      </c>
      <c r="K4576" s="59">
        <v>50</v>
      </c>
      <c r="L4576" s="59" t="s">
        <v>18516</v>
      </c>
      <c r="M4576" s="59" t="s">
        <v>18516</v>
      </c>
    </row>
    <row r="4577" spans="1:13" s="59" customFormat="1" ht="14.25">
      <c r="A4577" s="59" t="s">
        <v>12867</v>
      </c>
      <c r="B4577" s="59" t="s">
        <v>34975</v>
      </c>
      <c r="C4577" s="59" t="s">
        <v>29493</v>
      </c>
      <c r="D4577" s="59" t="s">
        <v>29494</v>
      </c>
      <c r="E4577" s="164">
        <v>460</v>
      </c>
      <c r="F4577" s="164">
        <v>444</v>
      </c>
      <c r="G4577" s="165">
        <v>0.96</v>
      </c>
      <c r="H4577" s="59" t="s">
        <v>18516</v>
      </c>
      <c r="I4577" s="164">
        <v>104.89</v>
      </c>
      <c r="J4577" s="164">
        <v>548.89</v>
      </c>
      <c r="K4577" s="59">
        <v>56</v>
      </c>
      <c r="L4577" s="59" t="s">
        <v>18516</v>
      </c>
      <c r="M4577" s="59" t="s">
        <v>18516</v>
      </c>
    </row>
    <row r="4578" spans="1:13" s="59" customFormat="1" ht="14.25">
      <c r="A4578" s="59" t="s">
        <v>12888</v>
      </c>
      <c r="B4578" s="59" t="s">
        <v>35705</v>
      </c>
      <c r="C4578" s="59" t="s">
        <v>29509</v>
      </c>
      <c r="D4578" s="59" t="s">
        <v>29510</v>
      </c>
      <c r="E4578" s="164">
        <v>100</v>
      </c>
      <c r="F4578" s="164">
        <v>80</v>
      </c>
      <c r="G4578" s="165">
        <v>0.8</v>
      </c>
      <c r="H4578" s="59" t="s">
        <v>18516</v>
      </c>
      <c r="I4578" s="164">
        <v>53.63</v>
      </c>
      <c r="J4578" s="164">
        <v>133.63</v>
      </c>
      <c r="K4578" s="59">
        <v>93</v>
      </c>
      <c r="L4578" s="59" t="s">
        <v>18516</v>
      </c>
      <c r="M4578" s="59" t="s">
        <v>18516</v>
      </c>
    </row>
    <row r="4579" spans="1:13" s="59" customFormat="1" ht="14.25">
      <c r="A4579" s="59" t="s">
        <v>13317</v>
      </c>
      <c r="B4579" s="59" t="s">
        <v>35706</v>
      </c>
      <c r="C4579" s="59" t="s">
        <v>34911</v>
      </c>
      <c r="D4579" s="59" t="s">
        <v>34912</v>
      </c>
      <c r="E4579" s="59" t="s">
        <v>18516</v>
      </c>
      <c r="F4579" s="59" t="s">
        <v>18516</v>
      </c>
      <c r="G4579" s="59" t="s">
        <v>18516</v>
      </c>
      <c r="H4579" s="59" t="s">
        <v>18516</v>
      </c>
      <c r="I4579" s="59" t="s">
        <v>18516</v>
      </c>
      <c r="J4579" s="59" t="s">
        <v>18516</v>
      </c>
      <c r="K4579" s="59" t="s">
        <v>29707</v>
      </c>
      <c r="L4579" s="59" t="s">
        <v>18516</v>
      </c>
      <c r="M4579" s="59" t="s">
        <v>18516</v>
      </c>
    </row>
    <row r="4580" spans="1:13" s="59" customFormat="1" ht="14.25">
      <c r="A4580" s="59" t="s">
        <v>13320</v>
      </c>
      <c r="B4580" s="59" t="s">
        <v>35707</v>
      </c>
      <c r="C4580" s="59" t="s">
        <v>34911</v>
      </c>
      <c r="D4580" s="59" t="s">
        <v>34912</v>
      </c>
      <c r="E4580" s="59" t="s">
        <v>18516</v>
      </c>
      <c r="F4580" s="59" t="s">
        <v>18516</v>
      </c>
      <c r="G4580" s="59" t="s">
        <v>18516</v>
      </c>
      <c r="H4580" s="59" t="s">
        <v>18516</v>
      </c>
      <c r="I4580" s="59" t="s">
        <v>18516</v>
      </c>
      <c r="J4580" s="59" t="s">
        <v>18516</v>
      </c>
      <c r="K4580" s="59" t="s">
        <v>29707</v>
      </c>
      <c r="L4580" s="59" t="s">
        <v>18516</v>
      </c>
      <c r="M4580" s="59" t="s">
        <v>18516</v>
      </c>
    </row>
    <row r="4581" spans="1:13" s="59" customFormat="1" ht="14.25">
      <c r="A4581" s="59" t="s">
        <v>14939</v>
      </c>
      <c r="B4581" s="59" t="s">
        <v>35708</v>
      </c>
      <c r="C4581" s="59" t="s">
        <v>34765</v>
      </c>
      <c r="D4581" s="59" t="s">
        <v>34766</v>
      </c>
      <c r="E4581" s="59" t="s">
        <v>18516</v>
      </c>
      <c r="F4581" s="59" t="s">
        <v>18516</v>
      </c>
      <c r="G4581" s="59" t="s">
        <v>18516</v>
      </c>
      <c r="H4581" s="59" t="s">
        <v>18516</v>
      </c>
      <c r="I4581" s="59" t="s">
        <v>18516</v>
      </c>
      <c r="J4581" s="59" t="s">
        <v>18516</v>
      </c>
      <c r="K4581" s="59" t="s">
        <v>29707</v>
      </c>
      <c r="L4581" s="59" t="s">
        <v>18516</v>
      </c>
      <c r="M4581" s="59" t="s">
        <v>18516</v>
      </c>
    </row>
    <row r="4582" spans="1:13" s="59" customFormat="1" ht="14.25">
      <c r="A4582" s="59" t="s">
        <v>14930</v>
      </c>
      <c r="B4582" s="59" t="s">
        <v>35709</v>
      </c>
      <c r="C4582" s="59" t="s">
        <v>34765</v>
      </c>
      <c r="D4582" s="59" t="s">
        <v>34766</v>
      </c>
      <c r="E4582" s="59" t="s">
        <v>18516</v>
      </c>
      <c r="F4582" s="59" t="s">
        <v>18516</v>
      </c>
      <c r="G4582" s="59" t="s">
        <v>18516</v>
      </c>
      <c r="H4582" s="59" t="s">
        <v>18516</v>
      </c>
      <c r="I4582" s="59" t="s">
        <v>18516</v>
      </c>
      <c r="J4582" s="59" t="s">
        <v>18516</v>
      </c>
      <c r="K4582" s="59" t="s">
        <v>29707</v>
      </c>
      <c r="L4582" s="59" t="s">
        <v>18516</v>
      </c>
      <c r="M4582" s="59" t="s">
        <v>18516</v>
      </c>
    </row>
    <row r="4583" spans="1:13" s="59" customFormat="1" ht="14.25">
      <c r="A4583" s="59" t="s">
        <v>14933</v>
      </c>
      <c r="B4583" s="59" t="s">
        <v>35710</v>
      </c>
      <c r="C4583" s="59" t="s">
        <v>34765</v>
      </c>
      <c r="D4583" s="59" t="s">
        <v>34766</v>
      </c>
      <c r="E4583" s="164">
        <v>129</v>
      </c>
      <c r="F4583" s="164">
        <v>129</v>
      </c>
      <c r="G4583" s="59" t="s">
        <v>18516</v>
      </c>
      <c r="H4583" s="59" t="s">
        <v>18516</v>
      </c>
      <c r="I4583" s="164">
        <v>40.45</v>
      </c>
      <c r="J4583" s="164">
        <v>169.45</v>
      </c>
      <c r="K4583" s="59">
        <v>6</v>
      </c>
      <c r="L4583" s="59" t="s">
        <v>18516</v>
      </c>
      <c r="M4583" s="59" t="s">
        <v>18516</v>
      </c>
    </row>
    <row r="4584" spans="1:13" s="59" customFormat="1" ht="14.25">
      <c r="A4584" s="59" t="s">
        <v>14936</v>
      </c>
      <c r="B4584" s="59" t="s">
        <v>35711</v>
      </c>
      <c r="C4584" s="59" t="s">
        <v>34765</v>
      </c>
      <c r="D4584" s="59" t="s">
        <v>34766</v>
      </c>
      <c r="E4584" s="164">
        <v>129</v>
      </c>
      <c r="F4584" s="164">
        <v>129</v>
      </c>
      <c r="G4584" s="59" t="s">
        <v>18516</v>
      </c>
      <c r="H4584" s="59" t="s">
        <v>18516</v>
      </c>
      <c r="I4584" s="164">
        <v>40.45</v>
      </c>
      <c r="J4584" s="164">
        <v>169.45</v>
      </c>
      <c r="K4584" s="59">
        <v>11</v>
      </c>
      <c r="L4584" s="59" t="s">
        <v>18516</v>
      </c>
      <c r="M4584" s="59" t="s">
        <v>18516</v>
      </c>
    </row>
    <row r="4585" spans="1:13" s="59" customFormat="1" ht="14.25">
      <c r="A4585" s="59" t="s">
        <v>13314</v>
      </c>
      <c r="B4585" s="59" t="s">
        <v>35712</v>
      </c>
      <c r="C4585" s="59" t="s">
        <v>34919</v>
      </c>
      <c r="D4585" s="59" t="s">
        <v>34920</v>
      </c>
      <c r="E4585" s="164">
        <v>140</v>
      </c>
      <c r="F4585" s="164">
        <v>140</v>
      </c>
      <c r="G4585" s="59" t="s">
        <v>18516</v>
      </c>
      <c r="H4585" s="59" t="s">
        <v>18516</v>
      </c>
      <c r="I4585" s="164">
        <v>45.51</v>
      </c>
      <c r="J4585" s="164">
        <v>185.51</v>
      </c>
      <c r="K4585" s="59">
        <v>0</v>
      </c>
      <c r="L4585" s="59" t="s">
        <v>18516</v>
      </c>
      <c r="M4585" s="59" t="s">
        <v>18516</v>
      </c>
    </row>
    <row r="4586" spans="1:13" s="59" customFormat="1" ht="14.25">
      <c r="A4586" s="59" t="s">
        <v>35713</v>
      </c>
      <c r="B4586" s="59" t="s">
        <v>35714</v>
      </c>
      <c r="C4586" s="59" t="s">
        <v>35715</v>
      </c>
      <c r="D4586" s="59" t="s">
        <v>35715</v>
      </c>
      <c r="E4586" s="59" t="s">
        <v>18516</v>
      </c>
      <c r="F4586" s="59" t="s">
        <v>18516</v>
      </c>
      <c r="G4586" s="59" t="s">
        <v>18516</v>
      </c>
      <c r="H4586" s="59" t="s">
        <v>18516</v>
      </c>
      <c r="I4586" s="59" t="s">
        <v>18516</v>
      </c>
      <c r="J4586" s="59" t="s">
        <v>18516</v>
      </c>
      <c r="K4586" s="59" t="s">
        <v>29707</v>
      </c>
      <c r="L4586" s="59" t="s">
        <v>18516</v>
      </c>
      <c r="M4586" s="59" t="s">
        <v>18516</v>
      </c>
    </row>
    <row r="4587" spans="1:13" s="59" customFormat="1" ht="14.25">
      <c r="A4587" s="59" t="s">
        <v>13299</v>
      </c>
      <c r="B4587" s="59" t="s">
        <v>35716</v>
      </c>
      <c r="C4587" s="59" t="s">
        <v>29599</v>
      </c>
      <c r="D4587" s="59" t="s">
        <v>29600</v>
      </c>
      <c r="E4587" s="59" t="s">
        <v>18516</v>
      </c>
      <c r="F4587" s="59" t="s">
        <v>18516</v>
      </c>
      <c r="G4587" s="59" t="s">
        <v>18516</v>
      </c>
      <c r="H4587" s="59" t="s">
        <v>18516</v>
      </c>
      <c r="I4587" s="59" t="s">
        <v>18516</v>
      </c>
      <c r="J4587" s="59" t="s">
        <v>18516</v>
      </c>
      <c r="K4587" s="59" t="s">
        <v>29707</v>
      </c>
      <c r="L4587" s="59" t="s">
        <v>18516</v>
      </c>
      <c r="M4587" s="59" t="s">
        <v>18516</v>
      </c>
    </row>
    <row r="4588" spans="1:13" s="59" customFormat="1" ht="14.25">
      <c r="A4588" s="59" t="s">
        <v>13302</v>
      </c>
      <c r="B4588" s="59" t="s">
        <v>35717</v>
      </c>
      <c r="C4588" s="59" t="s">
        <v>29599</v>
      </c>
      <c r="D4588" s="59" t="s">
        <v>29600</v>
      </c>
      <c r="E4588" s="164">
        <v>65</v>
      </c>
      <c r="F4588" s="164">
        <v>65</v>
      </c>
      <c r="G4588" s="59" t="s">
        <v>18516</v>
      </c>
      <c r="H4588" s="59" t="s">
        <v>18516</v>
      </c>
      <c r="I4588" s="164">
        <v>101.11</v>
      </c>
      <c r="J4588" s="164">
        <v>166.11</v>
      </c>
      <c r="K4588" s="59">
        <v>0</v>
      </c>
      <c r="L4588" s="59" t="s">
        <v>18516</v>
      </c>
      <c r="M4588" s="59" t="s">
        <v>18516</v>
      </c>
    </row>
    <row r="4589" spans="1:13" s="59" customFormat="1" ht="14.25">
      <c r="A4589" s="59" t="s">
        <v>13296</v>
      </c>
      <c r="B4589" s="59" t="s">
        <v>35718</v>
      </c>
      <c r="C4589" s="59" t="s">
        <v>29599</v>
      </c>
      <c r="D4589" s="59" t="s">
        <v>29600</v>
      </c>
      <c r="E4589" s="59" t="s">
        <v>18516</v>
      </c>
      <c r="F4589" s="59" t="s">
        <v>18516</v>
      </c>
      <c r="G4589" s="59" t="s">
        <v>18516</v>
      </c>
      <c r="H4589" s="59" t="s">
        <v>18516</v>
      </c>
      <c r="I4589" s="59" t="s">
        <v>18516</v>
      </c>
      <c r="J4589" s="59" t="s">
        <v>18516</v>
      </c>
      <c r="K4589" s="59" t="s">
        <v>29707</v>
      </c>
      <c r="L4589" s="59" t="s">
        <v>18516</v>
      </c>
      <c r="M4589" s="59" t="s">
        <v>18516</v>
      </c>
    </row>
    <row r="4590" spans="1:13" s="59" customFormat="1" ht="14.25">
      <c r="A4590" s="59" t="s">
        <v>13305</v>
      </c>
      <c r="B4590" s="59" t="s">
        <v>35719</v>
      </c>
      <c r="C4590" s="59" t="s">
        <v>29599</v>
      </c>
      <c r="D4590" s="59" t="s">
        <v>29600</v>
      </c>
      <c r="E4590" s="59" t="s">
        <v>18516</v>
      </c>
      <c r="F4590" s="59" t="s">
        <v>18516</v>
      </c>
      <c r="G4590" s="59" t="s">
        <v>18516</v>
      </c>
      <c r="H4590" s="59" t="s">
        <v>18516</v>
      </c>
      <c r="I4590" s="59" t="s">
        <v>18516</v>
      </c>
      <c r="J4590" s="59" t="s">
        <v>18516</v>
      </c>
      <c r="K4590" s="59" t="s">
        <v>29707</v>
      </c>
      <c r="L4590" s="59" t="s">
        <v>18516</v>
      </c>
      <c r="M4590" s="59" t="s">
        <v>18516</v>
      </c>
    </row>
    <row r="4591" spans="1:13" s="59" customFormat="1" ht="14.25">
      <c r="A4591" s="59" t="s">
        <v>35720</v>
      </c>
      <c r="B4591" s="59" t="s">
        <v>35721</v>
      </c>
      <c r="C4591" s="59" t="s">
        <v>33244</v>
      </c>
      <c r="D4591" s="59" t="s">
        <v>33245</v>
      </c>
      <c r="E4591" s="59" t="s">
        <v>18516</v>
      </c>
      <c r="F4591" s="59" t="s">
        <v>18516</v>
      </c>
      <c r="G4591" s="59" t="s">
        <v>18516</v>
      </c>
      <c r="H4591" s="59" t="s">
        <v>18516</v>
      </c>
      <c r="I4591" s="59" t="s">
        <v>18516</v>
      </c>
      <c r="J4591" s="59" t="s">
        <v>18516</v>
      </c>
      <c r="K4591" s="59" t="s">
        <v>29707</v>
      </c>
      <c r="L4591" s="59" t="s">
        <v>18516</v>
      </c>
      <c r="M4591" s="59" t="s">
        <v>18516</v>
      </c>
    </row>
    <row r="4592" spans="1:13" s="59" customFormat="1" ht="14.25">
      <c r="A4592" s="59" t="s">
        <v>35722</v>
      </c>
      <c r="B4592" s="59" t="s">
        <v>35723</v>
      </c>
      <c r="C4592" s="59" t="s">
        <v>33244</v>
      </c>
      <c r="D4592" s="59" t="s">
        <v>33245</v>
      </c>
      <c r="E4592" s="59" t="s">
        <v>18516</v>
      </c>
      <c r="F4592" s="59" t="s">
        <v>18516</v>
      </c>
      <c r="G4592" s="59" t="s">
        <v>18516</v>
      </c>
      <c r="H4592" s="59" t="s">
        <v>18516</v>
      </c>
      <c r="I4592" s="59" t="s">
        <v>18516</v>
      </c>
      <c r="J4592" s="59" t="s">
        <v>18516</v>
      </c>
      <c r="K4592" s="59" t="s">
        <v>29707</v>
      </c>
      <c r="L4592" s="59" t="s">
        <v>18516</v>
      </c>
      <c r="M4592" s="59" t="s">
        <v>18516</v>
      </c>
    </row>
    <row r="4593" spans="1:13" s="59" customFormat="1" ht="14.25">
      <c r="A4593" s="59" t="s">
        <v>35724</v>
      </c>
      <c r="B4593" s="59" t="s">
        <v>35725</v>
      </c>
      <c r="C4593" s="59" t="s">
        <v>33244</v>
      </c>
      <c r="D4593" s="59" t="s">
        <v>33245</v>
      </c>
      <c r="E4593" s="59" t="s">
        <v>18516</v>
      </c>
      <c r="F4593" s="59" t="s">
        <v>18516</v>
      </c>
      <c r="G4593" s="59" t="s">
        <v>18516</v>
      </c>
      <c r="H4593" s="59" t="s">
        <v>18516</v>
      </c>
      <c r="I4593" s="59" t="s">
        <v>18516</v>
      </c>
      <c r="J4593" s="59" t="s">
        <v>18516</v>
      </c>
      <c r="K4593" s="59" t="s">
        <v>29707</v>
      </c>
      <c r="L4593" s="59" t="s">
        <v>18516</v>
      </c>
      <c r="M4593" s="59" t="s">
        <v>18516</v>
      </c>
    </row>
    <row r="4594" spans="1:13" s="59" customFormat="1" ht="14.25">
      <c r="A4594" s="59" t="s">
        <v>35726</v>
      </c>
      <c r="B4594" s="59" t="s">
        <v>35727</v>
      </c>
      <c r="C4594" s="59" t="s">
        <v>33244</v>
      </c>
      <c r="D4594" s="59" t="s">
        <v>33245</v>
      </c>
      <c r="E4594" s="59" t="s">
        <v>18516</v>
      </c>
      <c r="F4594" s="59" t="s">
        <v>18516</v>
      </c>
      <c r="G4594" s="59" t="s">
        <v>18516</v>
      </c>
      <c r="H4594" s="59" t="s">
        <v>18516</v>
      </c>
      <c r="I4594" s="59" t="s">
        <v>18516</v>
      </c>
      <c r="J4594" s="59" t="s">
        <v>18516</v>
      </c>
      <c r="K4594" s="59" t="s">
        <v>29707</v>
      </c>
      <c r="L4594" s="59" t="s">
        <v>18516</v>
      </c>
      <c r="M4594" s="59" t="s">
        <v>18516</v>
      </c>
    </row>
    <row r="4595" spans="1:13" s="59" customFormat="1" ht="14.25">
      <c r="A4595" s="59" t="s">
        <v>35728</v>
      </c>
      <c r="B4595" s="59" t="s">
        <v>35729</v>
      </c>
      <c r="C4595" s="59" t="s">
        <v>33244</v>
      </c>
      <c r="D4595" s="59" t="s">
        <v>33245</v>
      </c>
      <c r="E4595" s="59" t="s">
        <v>18516</v>
      </c>
      <c r="F4595" s="59" t="s">
        <v>18516</v>
      </c>
      <c r="G4595" s="59" t="s">
        <v>18516</v>
      </c>
      <c r="H4595" s="59" t="s">
        <v>18516</v>
      </c>
      <c r="I4595" s="59" t="s">
        <v>18516</v>
      </c>
      <c r="J4595" s="59" t="s">
        <v>18516</v>
      </c>
      <c r="K4595" s="59" t="s">
        <v>29707</v>
      </c>
      <c r="L4595" s="59" t="s">
        <v>18516</v>
      </c>
      <c r="M4595" s="59" t="s">
        <v>18516</v>
      </c>
    </row>
    <row r="4596" spans="1:13" s="59" customFormat="1" ht="14.25">
      <c r="A4596" s="59" t="s">
        <v>35730</v>
      </c>
      <c r="B4596" s="59" t="s">
        <v>35731</v>
      </c>
      <c r="C4596" s="59" t="s">
        <v>33244</v>
      </c>
      <c r="D4596" s="59" t="s">
        <v>33245</v>
      </c>
      <c r="E4596" s="59" t="s">
        <v>18516</v>
      </c>
      <c r="F4596" s="59" t="s">
        <v>18516</v>
      </c>
      <c r="G4596" s="59" t="s">
        <v>18516</v>
      </c>
      <c r="H4596" s="59" t="s">
        <v>18516</v>
      </c>
      <c r="I4596" s="59" t="s">
        <v>18516</v>
      </c>
      <c r="J4596" s="59" t="s">
        <v>18516</v>
      </c>
      <c r="K4596" s="59" t="s">
        <v>29707</v>
      </c>
      <c r="L4596" s="59" t="s">
        <v>18516</v>
      </c>
      <c r="M4596" s="59" t="s">
        <v>18516</v>
      </c>
    </row>
    <row r="4597" spans="1:13" s="59" customFormat="1" ht="14.25">
      <c r="A4597" s="59" t="s">
        <v>35732</v>
      </c>
      <c r="B4597" s="59" t="s">
        <v>35733</v>
      </c>
      <c r="C4597" s="59" t="s">
        <v>35586</v>
      </c>
      <c r="D4597" s="59" t="s">
        <v>35587</v>
      </c>
      <c r="E4597" s="164">
        <v>74.99</v>
      </c>
      <c r="F4597" s="164">
        <v>74.99</v>
      </c>
      <c r="G4597" s="59" t="s">
        <v>18516</v>
      </c>
      <c r="H4597" s="59" t="s">
        <v>18516</v>
      </c>
      <c r="I4597" s="164">
        <v>25.77</v>
      </c>
      <c r="J4597" s="164">
        <v>100.76</v>
      </c>
      <c r="K4597" s="59">
        <v>28</v>
      </c>
      <c r="L4597" s="59" t="s">
        <v>18516</v>
      </c>
      <c r="M4597" s="59" t="s">
        <v>18516</v>
      </c>
    </row>
    <row r="4598" spans="1:13" s="59" customFormat="1" ht="14.25">
      <c r="A4598" s="59" t="s">
        <v>13287</v>
      </c>
      <c r="B4598" s="59" t="s">
        <v>35734</v>
      </c>
      <c r="C4598" s="59" t="s">
        <v>29893</v>
      </c>
      <c r="D4598" s="59" t="s">
        <v>29894</v>
      </c>
      <c r="E4598" s="164">
        <v>159</v>
      </c>
      <c r="F4598" s="164">
        <v>134</v>
      </c>
      <c r="G4598" s="165">
        <v>0.84</v>
      </c>
      <c r="H4598" s="59" t="s">
        <v>18516</v>
      </c>
      <c r="I4598" s="164">
        <v>50.32</v>
      </c>
      <c r="J4598" s="164">
        <v>184.32</v>
      </c>
      <c r="K4598" s="59">
        <v>19</v>
      </c>
      <c r="L4598" s="59" t="s">
        <v>18516</v>
      </c>
      <c r="M4598" s="59" t="s">
        <v>18516</v>
      </c>
    </row>
    <row r="4599" spans="1:13" s="59" customFormat="1" ht="14.25">
      <c r="A4599" s="59" t="s">
        <v>35735</v>
      </c>
      <c r="B4599" s="59" t="s">
        <v>35736</v>
      </c>
      <c r="C4599" s="59" t="s">
        <v>29513</v>
      </c>
      <c r="D4599" s="59" t="s">
        <v>29514</v>
      </c>
      <c r="E4599" s="59" t="s">
        <v>18516</v>
      </c>
      <c r="F4599" s="59" t="s">
        <v>18516</v>
      </c>
      <c r="G4599" s="59" t="s">
        <v>18516</v>
      </c>
      <c r="H4599" s="59" t="s">
        <v>18516</v>
      </c>
      <c r="I4599" s="59" t="s">
        <v>18516</v>
      </c>
      <c r="J4599" s="59" t="s">
        <v>18516</v>
      </c>
      <c r="K4599" s="59" t="s">
        <v>29707</v>
      </c>
      <c r="L4599" s="59" t="s">
        <v>18516</v>
      </c>
      <c r="M4599" s="59" t="s">
        <v>18516</v>
      </c>
    </row>
    <row r="4600" spans="1:13" s="59" customFormat="1" ht="14.25">
      <c r="A4600" s="59" t="s">
        <v>35737</v>
      </c>
      <c r="B4600" s="59" t="s">
        <v>35738</v>
      </c>
      <c r="C4600" s="59" t="s">
        <v>35545</v>
      </c>
      <c r="D4600" s="59" t="s">
        <v>35546</v>
      </c>
      <c r="E4600" s="164">
        <v>99.99</v>
      </c>
      <c r="F4600" s="164">
        <v>72.99</v>
      </c>
      <c r="G4600" s="165">
        <v>0.72</v>
      </c>
      <c r="H4600" s="59" t="s">
        <v>29478</v>
      </c>
      <c r="I4600" s="164">
        <v>43.61</v>
      </c>
      <c r="J4600" s="164">
        <v>116.6</v>
      </c>
      <c r="K4600" s="59">
        <v>46</v>
      </c>
      <c r="L4600" s="59" t="s">
        <v>18516</v>
      </c>
      <c r="M4600" s="59" t="s">
        <v>18516</v>
      </c>
    </row>
    <row r="4601" spans="1:13" s="59" customFormat="1" ht="14.25">
      <c r="A4601" s="59" t="s">
        <v>35739</v>
      </c>
      <c r="B4601" s="59" t="s">
        <v>35740</v>
      </c>
      <c r="C4601" s="59" t="s">
        <v>29599</v>
      </c>
      <c r="D4601" s="59" t="s">
        <v>29600</v>
      </c>
      <c r="E4601" s="59" t="s">
        <v>18516</v>
      </c>
      <c r="F4601" s="59" t="s">
        <v>18516</v>
      </c>
      <c r="G4601" s="59" t="s">
        <v>18516</v>
      </c>
      <c r="H4601" s="59" t="s">
        <v>18516</v>
      </c>
      <c r="I4601" s="59" t="s">
        <v>18516</v>
      </c>
      <c r="J4601" s="59" t="s">
        <v>18516</v>
      </c>
      <c r="K4601" s="59" t="s">
        <v>29707</v>
      </c>
      <c r="L4601" s="59" t="s">
        <v>18516</v>
      </c>
      <c r="M4601" s="59" t="s">
        <v>18516</v>
      </c>
    </row>
    <row r="4602" spans="1:13" s="59" customFormat="1" ht="14.25">
      <c r="A4602" s="59" t="s">
        <v>35741</v>
      </c>
      <c r="B4602" s="59" t="s">
        <v>35740</v>
      </c>
      <c r="C4602" s="59" t="s">
        <v>29599</v>
      </c>
      <c r="D4602" s="59" t="s">
        <v>29600</v>
      </c>
      <c r="E4602" s="59" t="s">
        <v>18516</v>
      </c>
      <c r="F4602" s="59" t="s">
        <v>18516</v>
      </c>
      <c r="G4602" s="59" t="s">
        <v>18516</v>
      </c>
      <c r="H4602" s="59" t="s">
        <v>18516</v>
      </c>
      <c r="I4602" s="59" t="s">
        <v>18516</v>
      </c>
      <c r="J4602" s="59" t="s">
        <v>18516</v>
      </c>
      <c r="K4602" s="59" t="s">
        <v>29707</v>
      </c>
      <c r="L4602" s="59" t="s">
        <v>18516</v>
      </c>
      <c r="M4602" s="59" t="s">
        <v>18516</v>
      </c>
    </row>
    <row r="4603" spans="1:13" s="59" customFormat="1" ht="14.25">
      <c r="A4603" s="59" t="s">
        <v>13284</v>
      </c>
      <c r="B4603" s="59" t="s">
        <v>35742</v>
      </c>
      <c r="C4603" s="59" t="s">
        <v>29893</v>
      </c>
      <c r="D4603" s="59" t="s">
        <v>29894</v>
      </c>
      <c r="E4603" s="164">
        <v>159</v>
      </c>
      <c r="F4603" s="164">
        <v>134</v>
      </c>
      <c r="G4603" s="165">
        <v>0.84</v>
      </c>
      <c r="H4603" s="59" t="s">
        <v>18516</v>
      </c>
      <c r="I4603" s="164">
        <v>50.32</v>
      </c>
      <c r="J4603" s="164">
        <v>184.32</v>
      </c>
      <c r="K4603" s="59">
        <v>26</v>
      </c>
      <c r="L4603" s="59" t="s">
        <v>18516</v>
      </c>
      <c r="M4603" s="59" t="s">
        <v>18516</v>
      </c>
    </row>
    <row r="4604" spans="1:13" s="59" customFormat="1" ht="14.25">
      <c r="A4604" s="59" t="s">
        <v>35743</v>
      </c>
      <c r="B4604" s="59" t="s">
        <v>35744</v>
      </c>
      <c r="C4604" s="59" t="s">
        <v>29493</v>
      </c>
      <c r="D4604" s="59" t="s">
        <v>29494</v>
      </c>
      <c r="E4604" s="59" t="s">
        <v>18516</v>
      </c>
      <c r="F4604" s="59" t="s">
        <v>18516</v>
      </c>
      <c r="G4604" s="59" t="s">
        <v>18516</v>
      </c>
      <c r="H4604" s="59" t="s">
        <v>18516</v>
      </c>
      <c r="I4604" s="59" t="s">
        <v>18516</v>
      </c>
      <c r="J4604" s="59" t="s">
        <v>18516</v>
      </c>
      <c r="K4604" s="59" t="s">
        <v>29707</v>
      </c>
      <c r="L4604" s="59" t="s">
        <v>18516</v>
      </c>
      <c r="M4604" s="59" t="s">
        <v>18516</v>
      </c>
    </row>
    <row r="4605" spans="1:13" s="59" customFormat="1" ht="14.25">
      <c r="A4605" s="59" t="s">
        <v>35745</v>
      </c>
      <c r="B4605" s="59" t="s">
        <v>35746</v>
      </c>
      <c r="C4605" s="59" t="s">
        <v>29509</v>
      </c>
      <c r="D4605" s="59" t="s">
        <v>29510</v>
      </c>
      <c r="E4605" s="59" t="s">
        <v>18516</v>
      </c>
      <c r="F4605" s="59" t="s">
        <v>18516</v>
      </c>
      <c r="G4605" s="59" t="s">
        <v>18516</v>
      </c>
      <c r="H4605" s="59" t="s">
        <v>18516</v>
      </c>
      <c r="I4605" s="59" t="s">
        <v>18516</v>
      </c>
      <c r="J4605" s="59" t="s">
        <v>18516</v>
      </c>
      <c r="K4605" s="59" t="s">
        <v>29707</v>
      </c>
      <c r="L4605" s="59" t="s">
        <v>18516</v>
      </c>
      <c r="M4605" s="59" t="s">
        <v>18516</v>
      </c>
    </row>
    <row r="4606" spans="1:13" s="59" customFormat="1" ht="14.25">
      <c r="A4606" s="59" t="s">
        <v>35747</v>
      </c>
      <c r="B4606" s="59" t="s">
        <v>35748</v>
      </c>
      <c r="C4606" s="59" t="s">
        <v>29509</v>
      </c>
      <c r="D4606" s="59" t="s">
        <v>29510</v>
      </c>
      <c r="E4606" s="59" t="s">
        <v>18516</v>
      </c>
      <c r="F4606" s="59" t="s">
        <v>18516</v>
      </c>
      <c r="G4606" s="59" t="s">
        <v>18516</v>
      </c>
      <c r="H4606" s="59" t="s">
        <v>18516</v>
      </c>
      <c r="I4606" s="59" t="s">
        <v>18516</v>
      </c>
      <c r="J4606" s="59" t="s">
        <v>18516</v>
      </c>
      <c r="K4606" s="59" t="s">
        <v>29707</v>
      </c>
      <c r="L4606" s="59" t="s">
        <v>18516</v>
      </c>
      <c r="M4606" s="59" t="s">
        <v>18516</v>
      </c>
    </row>
    <row r="4607" spans="1:13" s="59" customFormat="1" ht="14.25">
      <c r="A4607" s="59" t="s">
        <v>35749</v>
      </c>
      <c r="B4607" s="59" t="s">
        <v>35750</v>
      </c>
      <c r="C4607" s="59" t="s">
        <v>29509</v>
      </c>
      <c r="D4607" s="59" t="s">
        <v>29510</v>
      </c>
      <c r="E4607" s="164">
        <v>170</v>
      </c>
      <c r="F4607" s="164">
        <v>115</v>
      </c>
      <c r="G4607" s="165">
        <v>0.67</v>
      </c>
      <c r="H4607" s="59" t="s">
        <v>18516</v>
      </c>
      <c r="I4607" s="164">
        <v>53.63</v>
      </c>
      <c r="J4607" s="164">
        <v>168.63</v>
      </c>
      <c r="K4607" s="59">
        <v>101</v>
      </c>
      <c r="L4607" s="59" t="s">
        <v>18516</v>
      </c>
      <c r="M4607" s="59" t="s">
        <v>18516</v>
      </c>
    </row>
    <row r="4608" spans="1:13" s="59" customFormat="1" ht="14.25">
      <c r="A4608" s="59" t="s">
        <v>35751</v>
      </c>
      <c r="B4608" s="59" t="s">
        <v>35752</v>
      </c>
      <c r="C4608" s="59" t="s">
        <v>29509</v>
      </c>
      <c r="D4608" s="59" t="s">
        <v>29510</v>
      </c>
      <c r="E4608" s="59" t="s">
        <v>18516</v>
      </c>
      <c r="F4608" s="59" t="s">
        <v>18516</v>
      </c>
      <c r="G4608" s="59" t="s">
        <v>18516</v>
      </c>
      <c r="H4608" s="59" t="s">
        <v>18516</v>
      </c>
      <c r="I4608" s="59" t="s">
        <v>18516</v>
      </c>
      <c r="J4608" s="59" t="s">
        <v>18516</v>
      </c>
      <c r="K4608" s="59" t="s">
        <v>29707</v>
      </c>
      <c r="L4608" s="59" t="s">
        <v>18516</v>
      </c>
      <c r="M4608" s="59" t="s">
        <v>18516</v>
      </c>
    </row>
    <row r="4609" spans="1:13" s="59" customFormat="1" ht="14.25">
      <c r="A4609" s="59" t="s">
        <v>35753</v>
      </c>
      <c r="B4609" s="59" t="s">
        <v>35754</v>
      </c>
      <c r="C4609" s="59" t="s">
        <v>31271</v>
      </c>
      <c r="D4609" s="59" t="s">
        <v>31272</v>
      </c>
      <c r="E4609" s="59" t="s">
        <v>18516</v>
      </c>
      <c r="F4609" s="59" t="s">
        <v>18516</v>
      </c>
      <c r="G4609" s="59" t="s">
        <v>18516</v>
      </c>
      <c r="H4609" s="59" t="s">
        <v>18516</v>
      </c>
      <c r="I4609" s="59" t="s">
        <v>18516</v>
      </c>
      <c r="J4609" s="59" t="s">
        <v>18516</v>
      </c>
      <c r="K4609" s="59" t="s">
        <v>29707</v>
      </c>
      <c r="L4609" s="59" t="s">
        <v>18516</v>
      </c>
      <c r="M4609" s="59" t="s">
        <v>18516</v>
      </c>
    </row>
    <row r="4610" spans="1:13" s="59" customFormat="1" ht="14.25">
      <c r="A4610" s="59" t="s">
        <v>35755</v>
      </c>
      <c r="B4610" s="59" t="s">
        <v>34135</v>
      </c>
      <c r="C4610" s="59" t="s">
        <v>29509</v>
      </c>
      <c r="D4610" s="59" t="s">
        <v>29510</v>
      </c>
      <c r="E4610" s="59" t="s">
        <v>18516</v>
      </c>
      <c r="F4610" s="59" t="s">
        <v>18516</v>
      </c>
      <c r="G4610" s="59" t="s">
        <v>18516</v>
      </c>
      <c r="H4610" s="59" t="s">
        <v>18516</v>
      </c>
      <c r="I4610" s="59" t="s">
        <v>18516</v>
      </c>
      <c r="J4610" s="59" t="s">
        <v>18516</v>
      </c>
      <c r="K4610" s="59" t="s">
        <v>29707</v>
      </c>
      <c r="L4610" s="59" t="s">
        <v>18516</v>
      </c>
      <c r="M4610" s="59" t="s">
        <v>18516</v>
      </c>
    </row>
    <row r="4611" spans="1:13" s="59" customFormat="1" ht="14.25">
      <c r="A4611" s="59" t="s">
        <v>35756</v>
      </c>
      <c r="B4611" s="59" t="s">
        <v>34134</v>
      </c>
      <c r="C4611" s="59" t="s">
        <v>29509</v>
      </c>
      <c r="D4611" s="59" t="s">
        <v>29510</v>
      </c>
      <c r="E4611" s="59" t="s">
        <v>18516</v>
      </c>
      <c r="F4611" s="59" t="s">
        <v>18516</v>
      </c>
      <c r="G4611" s="59" t="s">
        <v>18516</v>
      </c>
      <c r="H4611" s="59" t="s">
        <v>18516</v>
      </c>
      <c r="I4611" s="59" t="s">
        <v>18516</v>
      </c>
      <c r="J4611" s="59" t="s">
        <v>18516</v>
      </c>
      <c r="K4611" s="59" t="s">
        <v>29707</v>
      </c>
      <c r="L4611" s="59" t="s">
        <v>18516</v>
      </c>
      <c r="M4611" s="59" t="s">
        <v>18516</v>
      </c>
    </row>
    <row r="4612" spans="1:13" s="59" customFormat="1" ht="14.25">
      <c r="A4612" s="59" t="s">
        <v>35757</v>
      </c>
      <c r="B4612" s="59" t="s">
        <v>34247</v>
      </c>
      <c r="C4612" s="59" t="s">
        <v>29509</v>
      </c>
      <c r="D4612" s="59" t="s">
        <v>29510</v>
      </c>
      <c r="E4612" s="59" t="s">
        <v>18516</v>
      </c>
      <c r="F4612" s="59" t="s">
        <v>18516</v>
      </c>
      <c r="G4612" s="59" t="s">
        <v>18516</v>
      </c>
      <c r="H4612" s="59" t="s">
        <v>18516</v>
      </c>
      <c r="I4612" s="59" t="s">
        <v>18516</v>
      </c>
      <c r="J4612" s="59" t="s">
        <v>18516</v>
      </c>
      <c r="K4612" s="59" t="s">
        <v>29707</v>
      </c>
      <c r="L4612" s="59" t="s">
        <v>18516</v>
      </c>
      <c r="M4612" s="59" t="s">
        <v>18516</v>
      </c>
    </row>
    <row r="4613" spans="1:13" s="59" customFormat="1" ht="14.25">
      <c r="A4613" s="59" t="s">
        <v>35758</v>
      </c>
      <c r="B4613" s="59" t="s">
        <v>35759</v>
      </c>
      <c r="C4613" s="59" t="s">
        <v>30324</v>
      </c>
      <c r="D4613" s="59" t="s">
        <v>30325</v>
      </c>
      <c r="E4613" s="164">
        <v>205</v>
      </c>
      <c r="F4613" s="164">
        <v>160</v>
      </c>
      <c r="G4613" s="165">
        <v>0.78</v>
      </c>
      <c r="H4613" s="59" t="s">
        <v>35760</v>
      </c>
      <c r="I4613" s="164">
        <v>88.25</v>
      </c>
      <c r="J4613" s="164">
        <v>248.25</v>
      </c>
      <c r="K4613" s="59">
        <v>49</v>
      </c>
      <c r="L4613" s="59" t="s">
        <v>29455</v>
      </c>
      <c r="M4613" s="59" t="s">
        <v>51006</v>
      </c>
    </row>
    <row r="4614" spans="1:13" s="59" customFormat="1" ht="14.25">
      <c r="A4614" s="59" t="s">
        <v>35762</v>
      </c>
      <c r="B4614" s="59" t="s">
        <v>35763</v>
      </c>
      <c r="C4614" s="59" t="s">
        <v>35764</v>
      </c>
      <c r="D4614" s="59" t="s">
        <v>35765</v>
      </c>
      <c r="E4614" s="59" t="s">
        <v>18516</v>
      </c>
      <c r="F4614" s="59" t="s">
        <v>18516</v>
      </c>
      <c r="G4614" s="59" t="s">
        <v>18516</v>
      </c>
      <c r="H4614" s="59" t="s">
        <v>18516</v>
      </c>
      <c r="I4614" s="59" t="s">
        <v>18516</v>
      </c>
      <c r="J4614" s="59" t="s">
        <v>18516</v>
      </c>
      <c r="K4614" s="59" t="s">
        <v>29707</v>
      </c>
      <c r="L4614" s="59" t="s">
        <v>18516</v>
      </c>
      <c r="M4614" s="59" t="s">
        <v>18516</v>
      </c>
    </row>
    <row r="4615" spans="1:13" s="59" customFormat="1" ht="14.25">
      <c r="A4615" s="59" t="s">
        <v>35766</v>
      </c>
      <c r="B4615" s="59" t="s">
        <v>35767</v>
      </c>
      <c r="C4615" s="59" t="s">
        <v>35768</v>
      </c>
      <c r="D4615" s="59" t="s">
        <v>35769</v>
      </c>
      <c r="E4615" s="59" t="s">
        <v>18516</v>
      </c>
      <c r="F4615" s="59" t="s">
        <v>18516</v>
      </c>
      <c r="G4615" s="59" t="s">
        <v>18516</v>
      </c>
      <c r="H4615" s="59" t="s">
        <v>18516</v>
      </c>
      <c r="I4615" s="59" t="s">
        <v>18516</v>
      </c>
      <c r="J4615" s="59" t="s">
        <v>18516</v>
      </c>
      <c r="K4615" s="59" t="s">
        <v>29707</v>
      </c>
      <c r="L4615" s="59" t="s">
        <v>18516</v>
      </c>
      <c r="M4615" s="59" t="s">
        <v>18516</v>
      </c>
    </row>
    <row r="4616" spans="1:13" s="59" customFormat="1" ht="14.25">
      <c r="A4616" s="59" t="s">
        <v>35770</v>
      </c>
      <c r="B4616" s="59" t="s">
        <v>35771</v>
      </c>
      <c r="C4616" s="59" t="s">
        <v>30897</v>
      </c>
      <c r="D4616" s="59" t="s">
        <v>30898</v>
      </c>
      <c r="E4616" s="59" t="s">
        <v>18516</v>
      </c>
      <c r="F4616" s="59" t="s">
        <v>18516</v>
      </c>
      <c r="G4616" s="59" t="s">
        <v>18516</v>
      </c>
      <c r="H4616" s="59" t="s">
        <v>18516</v>
      </c>
      <c r="I4616" s="59" t="s">
        <v>18516</v>
      </c>
      <c r="J4616" s="59" t="s">
        <v>18516</v>
      </c>
      <c r="K4616" s="59" t="s">
        <v>29707</v>
      </c>
      <c r="L4616" s="59" t="s">
        <v>18516</v>
      </c>
      <c r="M4616" s="59" t="s">
        <v>18516</v>
      </c>
    </row>
    <row r="4617" spans="1:13" s="59" customFormat="1" ht="14.25">
      <c r="A4617" s="59" t="s">
        <v>35772</v>
      </c>
      <c r="B4617" s="59" t="s">
        <v>35773</v>
      </c>
      <c r="C4617" s="59" t="s">
        <v>30897</v>
      </c>
      <c r="D4617" s="59" t="s">
        <v>30898</v>
      </c>
      <c r="E4617" s="59" t="s">
        <v>18516</v>
      </c>
      <c r="F4617" s="59" t="s">
        <v>18516</v>
      </c>
      <c r="G4617" s="59" t="s">
        <v>18516</v>
      </c>
      <c r="H4617" s="59" t="s">
        <v>18516</v>
      </c>
      <c r="I4617" s="59" t="s">
        <v>18516</v>
      </c>
      <c r="J4617" s="59" t="s">
        <v>18516</v>
      </c>
      <c r="K4617" s="59" t="s">
        <v>29707</v>
      </c>
      <c r="L4617" s="59" t="s">
        <v>18516</v>
      </c>
      <c r="M4617" s="59" t="s">
        <v>18516</v>
      </c>
    </row>
    <row r="4618" spans="1:13" s="59" customFormat="1" ht="14.25">
      <c r="A4618" s="59" t="s">
        <v>35774</v>
      </c>
      <c r="B4618" s="59" t="s">
        <v>35773</v>
      </c>
      <c r="C4618" s="59" t="s">
        <v>30897</v>
      </c>
      <c r="D4618" s="59" t="s">
        <v>30898</v>
      </c>
      <c r="E4618" s="59" t="s">
        <v>18516</v>
      </c>
      <c r="F4618" s="59" t="s">
        <v>18516</v>
      </c>
      <c r="G4618" s="59" t="s">
        <v>18516</v>
      </c>
      <c r="H4618" s="59" t="s">
        <v>18516</v>
      </c>
      <c r="I4618" s="59" t="s">
        <v>18516</v>
      </c>
      <c r="J4618" s="59" t="s">
        <v>18516</v>
      </c>
      <c r="K4618" s="59" t="s">
        <v>29707</v>
      </c>
      <c r="L4618" s="59" t="s">
        <v>18516</v>
      </c>
      <c r="M4618" s="59" t="s">
        <v>18516</v>
      </c>
    </row>
    <row r="4619" spans="1:13" s="59" customFormat="1" ht="14.25">
      <c r="A4619" s="59" t="s">
        <v>35775</v>
      </c>
      <c r="B4619" s="59" t="s">
        <v>35776</v>
      </c>
      <c r="C4619" s="59" t="s">
        <v>30897</v>
      </c>
      <c r="D4619" s="59" t="s">
        <v>30898</v>
      </c>
      <c r="E4619" s="59" t="s">
        <v>18516</v>
      </c>
      <c r="F4619" s="59" t="s">
        <v>18516</v>
      </c>
      <c r="G4619" s="59" t="s">
        <v>18516</v>
      </c>
      <c r="H4619" s="59" t="s">
        <v>18516</v>
      </c>
      <c r="I4619" s="59" t="s">
        <v>18516</v>
      </c>
      <c r="J4619" s="59" t="s">
        <v>18516</v>
      </c>
      <c r="K4619" s="59" t="s">
        <v>29707</v>
      </c>
      <c r="L4619" s="59" t="s">
        <v>18516</v>
      </c>
      <c r="M4619" s="59" t="s">
        <v>18516</v>
      </c>
    </row>
    <row r="4620" spans="1:13" s="59" customFormat="1" ht="14.25">
      <c r="A4620" s="59" t="s">
        <v>35777</v>
      </c>
      <c r="B4620" s="59" t="s">
        <v>35778</v>
      </c>
      <c r="C4620" s="59" t="s">
        <v>29493</v>
      </c>
      <c r="D4620" s="59" t="s">
        <v>29494</v>
      </c>
      <c r="E4620" s="59" t="s">
        <v>18516</v>
      </c>
      <c r="F4620" s="59" t="s">
        <v>18516</v>
      </c>
      <c r="G4620" s="59" t="s">
        <v>18516</v>
      </c>
      <c r="H4620" s="59" t="s">
        <v>18516</v>
      </c>
      <c r="I4620" s="59" t="s">
        <v>18516</v>
      </c>
      <c r="J4620" s="59" t="s">
        <v>18516</v>
      </c>
      <c r="K4620" s="59" t="s">
        <v>29707</v>
      </c>
      <c r="L4620" s="59" t="s">
        <v>18516</v>
      </c>
      <c r="M4620" s="59" t="s">
        <v>18516</v>
      </c>
    </row>
    <row r="4621" spans="1:13" s="59" customFormat="1" ht="14.25">
      <c r="A4621" s="59" t="s">
        <v>35779</v>
      </c>
      <c r="B4621" s="59" t="s">
        <v>35780</v>
      </c>
      <c r="C4621" s="59" t="s">
        <v>29493</v>
      </c>
      <c r="D4621" s="59" t="s">
        <v>29494</v>
      </c>
      <c r="E4621" s="59" t="s">
        <v>18516</v>
      </c>
      <c r="F4621" s="59" t="s">
        <v>18516</v>
      </c>
      <c r="G4621" s="59" t="s">
        <v>18516</v>
      </c>
      <c r="H4621" s="59" t="s">
        <v>18516</v>
      </c>
      <c r="I4621" s="59" t="s">
        <v>18516</v>
      </c>
      <c r="J4621" s="59" t="s">
        <v>18516</v>
      </c>
      <c r="K4621" s="59" t="s">
        <v>29707</v>
      </c>
      <c r="L4621" s="59" t="s">
        <v>18516</v>
      </c>
      <c r="M4621" s="59" t="s">
        <v>18516</v>
      </c>
    </row>
    <row r="4622" spans="1:13" s="59" customFormat="1" ht="14.25">
      <c r="A4622" s="59" t="s">
        <v>35781</v>
      </c>
      <c r="B4622" s="59" t="s">
        <v>35782</v>
      </c>
      <c r="C4622" s="59" t="s">
        <v>33705</v>
      </c>
      <c r="D4622" s="59" t="s">
        <v>33706</v>
      </c>
      <c r="E4622" s="59" t="s">
        <v>18516</v>
      </c>
      <c r="F4622" s="59" t="s">
        <v>18516</v>
      </c>
      <c r="G4622" s="59" t="s">
        <v>18516</v>
      </c>
      <c r="H4622" s="59" t="s">
        <v>18516</v>
      </c>
      <c r="I4622" s="59" t="s">
        <v>18516</v>
      </c>
      <c r="J4622" s="59" t="s">
        <v>18516</v>
      </c>
      <c r="K4622" s="59" t="s">
        <v>29707</v>
      </c>
      <c r="L4622" s="59" t="s">
        <v>18516</v>
      </c>
      <c r="M4622" s="59" t="s">
        <v>18516</v>
      </c>
    </row>
    <row r="4623" spans="1:13" s="59" customFormat="1" ht="14.25">
      <c r="A4623" s="59" t="s">
        <v>13218</v>
      </c>
      <c r="B4623" s="59" t="s">
        <v>35783</v>
      </c>
      <c r="C4623" s="59" t="s">
        <v>29414</v>
      </c>
      <c r="D4623" s="59" t="s">
        <v>29415</v>
      </c>
      <c r="E4623" s="164">
        <v>290</v>
      </c>
      <c r="F4623" s="164">
        <v>250</v>
      </c>
      <c r="G4623" s="165">
        <v>0.86</v>
      </c>
      <c r="H4623" s="59" t="s">
        <v>18516</v>
      </c>
      <c r="I4623" s="164">
        <v>116.29</v>
      </c>
      <c r="J4623" s="164">
        <v>366.29</v>
      </c>
      <c r="K4623" s="59">
        <v>69</v>
      </c>
      <c r="L4623" s="59" t="s">
        <v>18516</v>
      </c>
      <c r="M4623" s="59" t="s">
        <v>18516</v>
      </c>
    </row>
    <row r="4624" spans="1:13" s="59" customFormat="1" ht="14.25">
      <c r="A4624" s="59" t="s">
        <v>13215</v>
      </c>
      <c r="B4624" s="59" t="s">
        <v>35784</v>
      </c>
      <c r="C4624" s="59" t="s">
        <v>29414</v>
      </c>
      <c r="D4624" s="59" t="s">
        <v>29415</v>
      </c>
      <c r="E4624" s="164">
        <v>290</v>
      </c>
      <c r="F4624" s="164">
        <v>250</v>
      </c>
      <c r="G4624" s="165">
        <v>0.86</v>
      </c>
      <c r="H4624" s="59" t="s">
        <v>18516</v>
      </c>
      <c r="I4624" s="164">
        <v>116.29</v>
      </c>
      <c r="J4624" s="164">
        <v>366.29</v>
      </c>
      <c r="K4624" s="59">
        <v>0</v>
      </c>
      <c r="L4624" s="59" t="s">
        <v>18516</v>
      </c>
      <c r="M4624" s="59" t="s">
        <v>18516</v>
      </c>
    </row>
    <row r="4625" spans="1:13" s="59" customFormat="1" ht="14.25">
      <c r="A4625" s="59" t="s">
        <v>35785</v>
      </c>
      <c r="B4625" s="59" t="s">
        <v>35786</v>
      </c>
      <c r="C4625" s="59" t="s">
        <v>35787</v>
      </c>
      <c r="D4625" s="59" t="s">
        <v>35788</v>
      </c>
      <c r="E4625" s="164">
        <v>72</v>
      </c>
      <c r="F4625" s="164">
        <v>72</v>
      </c>
      <c r="G4625" s="59" t="s">
        <v>18516</v>
      </c>
      <c r="H4625" s="59" t="s">
        <v>18516</v>
      </c>
      <c r="I4625" s="164">
        <v>28.75</v>
      </c>
      <c r="J4625" s="164">
        <v>100.75</v>
      </c>
      <c r="K4625" s="59">
        <v>100</v>
      </c>
      <c r="L4625" s="59" t="s">
        <v>18516</v>
      </c>
      <c r="M4625" s="59" t="s">
        <v>18516</v>
      </c>
    </row>
    <row r="4626" spans="1:13" s="59" customFormat="1" ht="14.25">
      <c r="A4626" s="59" t="s">
        <v>35789</v>
      </c>
      <c r="B4626" s="59" t="s">
        <v>35790</v>
      </c>
      <c r="C4626" s="59" t="s">
        <v>35787</v>
      </c>
      <c r="D4626" s="59" t="s">
        <v>35788</v>
      </c>
      <c r="E4626" s="164">
        <v>65</v>
      </c>
      <c r="F4626" s="164">
        <v>65</v>
      </c>
      <c r="G4626" s="59" t="s">
        <v>18516</v>
      </c>
      <c r="H4626" s="59" t="s">
        <v>18516</v>
      </c>
      <c r="I4626" s="164">
        <v>28.75</v>
      </c>
      <c r="J4626" s="164">
        <v>93.75</v>
      </c>
      <c r="K4626" s="59">
        <v>104</v>
      </c>
      <c r="L4626" s="59" t="s">
        <v>18516</v>
      </c>
      <c r="M4626" s="59" t="s">
        <v>18516</v>
      </c>
    </row>
    <row r="4627" spans="1:13" s="59" customFormat="1" ht="14.25">
      <c r="A4627" s="59" t="s">
        <v>35791</v>
      </c>
      <c r="B4627" s="59" t="s">
        <v>35792</v>
      </c>
      <c r="C4627" s="59" t="s">
        <v>35787</v>
      </c>
      <c r="D4627" s="59" t="s">
        <v>35788</v>
      </c>
      <c r="E4627" s="164">
        <v>74</v>
      </c>
      <c r="F4627" s="164">
        <v>74</v>
      </c>
      <c r="G4627" s="59" t="s">
        <v>18516</v>
      </c>
      <c r="H4627" s="59" t="s">
        <v>18516</v>
      </c>
      <c r="I4627" s="164">
        <v>28.75</v>
      </c>
      <c r="J4627" s="164">
        <v>102.75</v>
      </c>
      <c r="K4627" s="59">
        <v>5</v>
      </c>
      <c r="L4627" s="59" t="s">
        <v>18516</v>
      </c>
      <c r="M4627" s="59" t="s">
        <v>18516</v>
      </c>
    </row>
    <row r="4628" spans="1:13" s="59" customFormat="1" ht="14.25">
      <c r="A4628" s="59" t="s">
        <v>35793</v>
      </c>
      <c r="B4628" s="59" t="s">
        <v>35794</v>
      </c>
      <c r="C4628" s="59" t="s">
        <v>35795</v>
      </c>
      <c r="D4628" s="59" t="s">
        <v>35796</v>
      </c>
      <c r="E4628" s="59" t="s">
        <v>18516</v>
      </c>
      <c r="F4628" s="59" t="s">
        <v>18516</v>
      </c>
      <c r="G4628" s="59" t="s">
        <v>18516</v>
      </c>
      <c r="H4628" s="59" t="s">
        <v>18516</v>
      </c>
      <c r="I4628" s="59" t="s">
        <v>18516</v>
      </c>
      <c r="J4628" s="59" t="s">
        <v>18516</v>
      </c>
      <c r="K4628" s="59" t="s">
        <v>29707</v>
      </c>
      <c r="L4628" s="59" t="s">
        <v>18516</v>
      </c>
      <c r="M4628" s="59" t="s">
        <v>18516</v>
      </c>
    </row>
    <row r="4629" spans="1:13" s="59" customFormat="1" ht="14.25">
      <c r="A4629" s="59" t="s">
        <v>35797</v>
      </c>
      <c r="B4629" s="59" t="s">
        <v>35798</v>
      </c>
      <c r="C4629" s="59" t="s">
        <v>35545</v>
      </c>
      <c r="D4629" s="59" t="s">
        <v>35546</v>
      </c>
      <c r="E4629" s="164">
        <v>83.99</v>
      </c>
      <c r="F4629" s="164">
        <v>67.99</v>
      </c>
      <c r="G4629" s="165">
        <v>0.8</v>
      </c>
      <c r="H4629" s="59" t="s">
        <v>29478</v>
      </c>
      <c r="I4629" s="164">
        <v>27.98</v>
      </c>
      <c r="J4629" s="164">
        <v>95.97</v>
      </c>
      <c r="K4629" s="59">
        <v>54</v>
      </c>
      <c r="L4629" s="59" t="s">
        <v>18516</v>
      </c>
      <c r="M4629" s="59" t="s">
        <v>18516</v>
      </c>
    </row>
    <row r="4630" spans="1:13" s="59" customFormat="1" ht="14.25">
      <c r="A4630" s="59" t="s">
        <v>14888</v>
      </c>
      <c r="B4630" s="59" t="s">
        <v>35799</v>
      </c>
      <c r="C4630" s="59" t="s">
        <v>30301</v>
      </c>
      <c r="D4630" s="59" t="s">
        <v>30302</v>
      </c>
      <c r="E4630" s="164">
        <v>259</v>
      </c>
      <c r="F4630" s="164">
        <v>245</v>
      </c>
      <c r="G4630" s="165">
        <v>0.94</v>
      </c>
      <c r="H4630" s="59" t="s">
        <v>29914</v>
      </c>
      <c r="I4630" s="164">
        <v>98.65</v>
      </c>
      <c r="J4630" s="164">
        <v>343.65</v>
      </c>
      <c r="K4630" s="59">
        <v>461</v>
      </c>
      <c r="L4630" s="59" t="s">
        <v>18516</v>
      </c>
      <c r="M4630" s="59" t="s">
        <v>18516</v>
      </c>
    </row>
    <row r="4631" spans="1:13" s="59" customFormat="1" ht="14.25">
      <c r="A4631" s="59" t="s">
        <v>14891</v>
      </c>
      <c r="B4631" s="59" t="s">
        <v>35800</v>
      </c>
      <c r="C4631" s="59" t="s">
        <v>30301</v>
      </c>
      <c r="D4631" s="59" t="s">
        <v>30302</v>
      </c>
      <c r="E4631" s="59" t="s">
        <v>18516</v>
      </c>
      <c r="F4631" s="59" t="s">
        <v>18516</v>
      </c>
      <c r="G4631" s="59" t="s">
        <v>18516</v>
      </c>
      <c r="H4631" s="59" t="s">
        <v>18516</v>
      </c>
      <c r="I4631" s="59" t="s">
        <v>18516</v>
      </c>
      <c r="J4631" s="59" t="s">
        <v>18516</v>
      </c>
      <c r="K4631" s="59" t="s">
        <v>29707</v>
      </c>
      <c r="L4631" s="59" t="s">
        <v>18516</v>
      </c>
      <c r="M4631" s="59" t="s">
        <v>18516</v>
      </c>
    </row>
    <row r="4632" spans="1:13" s="59" customFormat="1" ht="14.25">
      <c r="A4632" s="59" t="s">
        <v>35801</v>
      </c>
      <c r="B4632" s="59" t="s">
        <v>35802</v>
      </c>
      <c r="C4632" s="59" t="s">
        <v>35586</v>
      </c>
      <c r="D4632" s="59" t="s">
        <v>35587</v>
      </c>
      <c r="E4632" s="164">
        <v>74.99</v>
      </c>
      <c r="F4632" s="164">
        <v>74.99</v>
      </c>
      <c r="G4632" s="59" t="s">
        <v>18516</v>
      </c>
      <c r="H4632" s="59" t="s">
        <v>18516</v>
      </c>
      <c r="I4632" s="164">
        <v>25.77</v>
      </c>
      <c r="J4632" s="164">
        <v>100.76</v>
      </c>
      <c r="K4632" s="59">
        <v>0</v>
      </c>
      <c r="L4632" s="59" t="s">
        <v>18516</v>
      </c>
      <c r="M4632" s="59" t="s">
        <v>18516</v>
      </c>
    </row>
    <row r="4633" spans="1:13" s="59" customFormat="1" ht="14.25">
      <c r="A4633" s="59" t="s">
        <v>35803</v>
      </c>
      <c r="B4633" s="59" t="s">
        <v>35804</v>
      </c>
      <c r="C4633" s="59" t="s">
        <v>35586</v>
      </c>
      <c r="D4633" s="59" t="s">
        <v>35587</v>
      </c>
      <c r="E4633" s="164">
        <v>139</v>
      </c>
      <c r="F4633" s="164">
        <v>139</v>
      </c>
      <c r="G4633" s="59" t="s">
        <v>18516</v>
      </c>
      <c r="H4633" s="59" t="s">
        <v>18516</v>
      </c>
      <c r="I4633" s="164">
        <v>54.88</v>
      </c>
      <c r="J4633" s="164">
        <v>193.88</v>
      </c>
      <c r="K4633" s="59">
        <v>67</v>
      </c>
      <c r="L4633" s="59" t="s">
        <v>18516</v>
      </c>
      <c r="M4633" s="59" t="s">
        <v>18516</v>
      </c>
    </row>
    <row r="4634" spans="1:13" s="59" customFormat="1" ht="14.25">
      <c r="A4634" s="59" t="s">
        <v>15597</v>
      </c>
      <c r="B4634" s="59" t="s">
        <v>35805</v>
      </c>
      <c r="C4634" s="59" t="s">
        <v>29414</v>
      </c>
      <c r="D4634" s="59" t="s">
        <v>29415</v>
      </c>
      <c r="E4634" s="164">
        <v>158</v>
      </c>
      <c r="F4634" s="164">
        <v>130</v>
      </c>
      <c r="G4634" s="165">
        <v>0.82</v>
      </c>
      <c r="H4634" s="59" t="s">
        <v>18516</v>
      </c>
      <c r="I4634" s="164">
        <v>40.26</v>
      </c>
      <c r="J4634" s="164">
        <v>170.26</v>
      </c>
      <c r="K4634" s="59">
        <v>156</v>
      </c>
      <c r="L4634" s="59" t="s">
        <v>18516</v>
      </c>
      <c r="M4634" s="59" t="s">
        <v>18516</v>
      </c>
    </row>
    <row r="4635" spans="1:13" s="59" customFormat="1" ht="14.25">
      <c r="A4635" s="59" t="s">
        <v>15600</v>
      </c>
      <c r="B4635" s="59" t="s">
        <v>35806</v>
      </c>
      <c r="C4635" s="59" t="s">
        <v>29414</v>
      </c>
      <c r="D4635" s="59" t="s">
        <v>29415</v>
      </c>
      <c r="E4635" s="164">
        <v>158</v>
      </c>
      <c r="F4635" s="164">
        <v>130</v>
      </c>
      <c r="G4635" s="165">
        <v>0.82</v>
      </c>
      <c r="H4635" s="59" t="s">
        <v>18516</v>
      </c>
      <c r="I4635" s="164">
        <v>40.26</v>
      </c>
      <c r="J4635" s="164">
        <v>170.26</v>
      </c>
      <c r="K4635" s="59">
        <v>280</v>
      </c>
      <c r="L4635" s="59" t="s">
        <v>18516</v>
      </c>
      <c r="M4635" s="59" t="s">
        <v>18516</v>
      </c>
    </row>
    <row r="4636" spans="1:13" s="59" customFormat="1" ht="14.25">
      <c r="A4636" s="59" t="s">
        <v>15594</v>
      </c>
      <c r="B4636" s="59" t="s">
        <v>35807</v>
      </c>
      <c r="C4636" s="59" t="s">
        <v>29414</v>
      </c>
      <c r="D4636" s="59" t="s">
        <v>29415</v>
      </c>
      <c r="E4636" s="164">
        <v>158</v>
      </c>
      <c r="F4636" s="164">
        <v>130</v>
      </c>
      <c r="G4636" s="165">
        <v>0.82</v>
      </c>
      <c r="H4636" s="59" t="s">
        <v>18516</v>
      </c>
      <c r="I4636" s="164">
        <v>40.26</v>
      </c>
      <c r="J4636" s="164">
        <v>170.26</v>
      </c>
      <c r="K4636" s="59">
        <v>171</v>
      </c>
      <c r="L4636" s="59" t="s">
        <v>18516</v>
      </c>
      <c r="M4636" s="59" t="s">
        <v>18516</v>
      </c>
    </row>
    <row r="4637" spans="1:13" s="59" customFormat="1" ht="14.25">
      <c r="A4637" s="59" t="s">
        <v>35808</v>
      </c>
      <c r="B4637" s="59" t="s">
        <v>35798</v>
      </c>
      <c r="C4637" s="59" t="s">
        <v>35586</v>
      </c>
      <c r="D4637" s="59" t="s">
        <v>35587</v>
      </c>
      <c r="E4637" s="164">
        <v>95.99</v>
      </c>
      <c r="F4637" s="164">
        <v>95.99</v>
      </c>
      <c r="G4637" s="59" t="s">
        <v>18516</v>
      </c>
      <c r="H4637" s="59" t="s">
        <v>18516</v>
      </c>
      <c r="I4637" s="164">
        <v>38.34</v>
      </c>
      <c r="J4637" s="164">
        <v>134.33</v>
      </c>
      <c r="K4637" s="59">
        <v>14</v>
      </c>
      <c r="L4637" s="59" t="s">
        <v>18516</v>
      </c>
      <c r="M4637" s="59" t="s">
        <v>18516</v>
      </c>
    </row>
    <row r="4638" spans="1:13" s="59" customFormat="1" ht="14.25">
      <c r="A4638" s="59" t="s">
        <v>35809</v>
      </c>
      <c r="B4638" s="59" t="s">
        <v>35810</v>
      </c>
      <c r="C4638" s="59" t="s">
        <v>35586</v>
      </c>
      <c r="D4638" s="59" t="s">
        <v>35587</v>
      </c>
      <c r="E4638" s="164">
        <v>95.99</v>
      </c>
      <c r="F4638" s="164">
        <v>95.99</v>
      </c>
      <c r="G4638" s="59" t="s">
        <v>18516</v>
      </c>
      <c r="H4638" s="59" t="s">
        <v>18516</v>
      </c>
      <c r="I4638" s="164">
        <v>38.23</v>
      </c>
      <c r="J4638" s="164">
        <v>134.22</v>
      </c>
      <c r="K4638" s="59">
        <v>78</v>
      </c>
      <c r="L4638" s="59" t="s">
        <v>18516</v>
      </c>
      <c r="M4638" s="59" t="s">
        <v>18516</v>
      </c>
    </row>
    <row r="4639" spans="1:13" s="59" customFormat="1" ht="14.25">
      <c r="A4639" s="59" t="s">
        <v>35811</v>
      </c>
      <c r="B4639" s="59" t="s">
        <v>35812</v>
      </c>
      <c r="C4639" s="59" t="s">
        <v>35586</v>
      </c>
      <c r="D4639" s="59" t="s">
        <v>35587</v>
      </c>
      <c r="E4639" s="59" t="s">
        <v>18516</v>
      </c>
      <c r="F4639" s="59" t="s">
        <v>18516</v>
      </c>
      <c r="G4639" s="59" t="s">
        <v>18516</v>
      </c>
      <c r="H4639" s="59" t="s">
        <v>18516</v>
      </c>
      <c r="I4639" s="59" t="s">
        <v>18516</v>
      </c>
      <c r="J4639" s="59" t="s">
        <v>18516</v>
      </c>
      <c r="K4639" s="59" t="s">
        <v>29707</v>
      </c>
      <c r="L4639" s="59" t="s">
        <v>18516</v>
      </c>
      <c r="M4639" s="59" t="s">
        <v>18516</v>
      </c>
    </row>
    <row r="4640" spans="1:13" s="59" customFormat="1" ht="14.25">
      <c r="A4640" s="59" t="s">
        <v>35813</v>
      </c>
      <c r="B4640" s="59" t="s">
        <v>35814</v>
      </c>
      <c r="C4640" s="59" t="s">
        <v>35586</v>
      </c>
      <c r="D4640" s="59" t="s">
        <v>35587</v>
      </c>
      <c r="E4640" s="164">
        <v>139</v>
      </c>
      <c r="F4640" s="164">
        <v>139</v>
      </c>
      <c r="G4640" s="59" t="s">
        <v>18516</v>
      </c>
      <c r="H4640" s="59" t="s">
        <v>18516</v>
      </c>
      <c r="I4640" s="164">
        <v>53.74</v>
      </c>
      <c r="J4640" s="164">
        <v>192.74</v>
      </c>
      <c r="K4640" s="59">
        <v>0</v>
      </c>
      <c r="L4640" s="59" t="s">
        <v>18516</v>
      </c>
      <c r="M4640" s="59" t="s">
        <v>18516</v>
      </c>
    </row>
    <row r="4641" spans="1:13" s="59" customFormat="1" ht="14.25">
      <c r="A4641" s="59" t="s">
        <v>35815</v>
      </c>
      <c r="B4641" s="59" t="s">
        <v>35544</v>
      </c>
      <c r="C4641" s="59" t="s">
        <v>35586</v>
      </c>
      <c r="D4641" s="59" t="s">
        <v>35587</v>
      </c>
      <c r="E4641" s="59" t="s">
        <v>18516</v>
      </c>
      <c r="F4641" s="59" t="s">
        <v>18516</v>
      </c>
      <c r="G4641" s="59" t="s">
        <v>18516</v>
      </c>
      <c r="H4641" s="59" t="s">
        <v>18516</v>
      </c>
      <c r="I4641" s="59" t="s">
        <v>18516</v>
      </c>
      <c r="J4641" s="59" t="s">
        <v>18516</v>
      </c>
      <c r="K4641" s="59" t="s">
        <v>29707</v>
      </c>
      <c r="L4641" s="59" t="s">
        <v>18516</v>
      </c>
      <c r="M4641" s="59" t="s">
        <v>18516</v>
      </c>
    </row>
    <row r="4642" spans="1:13" s="59" customFormat="1" ht="14.25">
      <c r="A4642" s="59" t="s">
        <v>35816</v>
      </c>
      <c r="B4642" s="59" t="s">
        <v>35817</v>
      </c>
      <c r="C4642" s="59" t="s">
        <v>35586</v>
      </c>
      <c r="D4642" s="59" t="s">
        <v>35587</v>
      </c>
      <c r="E4642" s="164">
        <v>59.99</v>
      </c>
      <c r="F4642" s="164">
        <v>49.99</v>
      </c>
      <c r="G4642" s="165">
        <v>0.83</v>
      </c>
      <c r="H4642" s="59" t="s">
        <v>29478</v>
      </c>
      <c r="I4642" s="164">
        <v>24.53</v>
      </c>
      <c r="J4642" s="164">
        <v>74.52</v>
      </c>
      <c r="K4642" s="59">
        <v>50</v>
      </c>
      <c r="L4642" s="59" t="s">
        <v>18516</v>
      </c>
      <c r="M4642" s="59" t="s">
        <v>18516</v>
      </c>
    </row>
    <row r="4643" spans="1:13" s="59" customFormat="1" ht="14.25">
      <c r="A4643" s="59" t="s">
        <v>35818</v>
      </c>
      <c r="B4643" s="59" t="s">
        <v>35819</v>
      </c>
      <c r="C4643" s="59" t="s">
        <v>35586</v>
      </c>
      <c r="D4643" s="59" t="s">
        <v>35587</v>
      </c>
      <c r="E4643" s="164">
        <v>59.99</v>
      </c>
      <c r="F4643" s="164">
        <v>59.99</v>
      </c>
      <c r="G4643" s="59" t="s">
        <v>18516</v>
      </c>
      <c r="H4643" s="59" t="s">
        <v>18516</v>
      </c>
      <c r="I4643" s="164">
        <v>24.53</v>
      </c>
      <c r="J4643" s="164">
        <v>84.52</v>
      </c>
      <c r="K4643" s="59">
        <v>40</v>
      </c>
      <c r="L4643" s="59" t="s">
        <v>18516</v>
      </c>
      <c r="M4643" s="59" t="s">
        <v>18516</v>
      </c>
    </row>
    <row r="4644" spans="1:13" s="59" customFormat="1" ht="14.25">
      <c r="A4644" s="59" t="s">
        <v>35820</v>
      </c>
      <c r="B4644" s="59" t="s">
        <v>35821</v>
      </c>
      <c r="C4644" s="59" t="s">
        <v>35822</v>
      </c>
      <c r="D4644" s="59" t="s">
        <v>35823</v>
      </c>
      <c r="E4644" s="59" t="s">
        <v>18516</v>
      </c>
      <c r="F4644" s="59" t="s">
        <v>18516</v>
      </c>
      <c r="G4644" s="59" t="s">
        <v>18516</v>
      </c>
      <c r="H4644" s="59" t="s">
        <v>18516</v>
      </c>
      <c r="I4644" s="59" t="s">
        <v>18516</v>
      </c>
      <c r="J4644" s="59" t="s">
        <v>18516</v>
      </c>
      <c r="K4644" s="59" t="s">
        <v>29707</v>
      </c>
      <c r="L4644" s="59" t="s">
        <v>18516</v>
      </c>
      <c r="M4644" s="59" t="s">
        <v>18516</v>
      </c>
    </row>
    <row r="4645" spans="1:13" s="59" customFormat="1" ht="14.25">
      <c r="A4645" s="59" t="s">
        <v>35824</v>
      </c>
      <c r="B4645" s="59" t="s">
        <v>35821</v>
      </c>
      <c r="C4645" s="59" t="s">
        <v>35822</v>
      </c>
      <c r="D4645" s="59" t="s">
        <v>35823</v>
      </c>
      <c r="E4645" s="59" t="s">
        <v>18516</v>
      </c>
      <c r="F4645" s="59" t="s">
        <v>18516</v>
      </c>
      <c r="G4645" s="59" t="s">
        <v>18516</v>
      </c>
      <c r="H4645" s="59" t="s">
        <v>18516</v>
      </c>
      <c r="I4645" s="59" t="s">
        <v>18516</v>
      </c>
      <c r="J4645" s="59" t="s">
        <v>18516</v>
      </c>
      <c r="K4645" s="59" t="s">
        <v>29707</v>
      </c>
      <c r="L4645" s="59" t="s">
        <v>18516</v>
      </c>
      <c r="M4645" s="59" t="s">
        <v>18516</v>
      </c>
    </row>
    <row r="4646" spans="1:13" s="59" customFormat="1" ht="14.25">
      <c r="A4646" s="59" t="s">
        <v>35825</v>
      </c>
      <c r="B4646" s="59" t="s">
        <v>35821</v>
      </c>
      <c r="C4646" s="59" t="s">
        <v>35822</v>
      </c>
      <c r="D4646" s="59" t="s">
        <v>35823</v>
      </c>
      <c r="E4646" s="59" t="s">
        <v>18516</v>
      </c>
      <c r="F4646" s="59" t="s">
        <v>18516</v>
      </c>
      <c r="G4646" s="59" t="s">
        <v>18516</v>
      </c>
      <c r="H4646" s="59" t="s">
        <v>18516</v>
      </c>
      <c r="I4646" s="59" t="s">
        <v>18516</v>
      </c>
      <c r="J4646" s="59" t="s">
        <v>18516</v>
      </c>
      <c r="K4646" s="59" t="s">
        <v>29707</v>
      </c>
      <c r="L4646" s="59" t="s">
        <v>18516</v>
      </c>
      <c r="M4646" s="59" t="s">
        <v>18516</v>
      </c>
    </row>
    <row r="4647" spans="1:13" s="59" customFormat="1" ht="14.25">
      <c r="A4647" s="59" t="s">
        <v>35826</v>
      </c>
      <c r="B4647" s="59" t="s">
        <v>35827</v>
      </c>
      <c r="C4647" s="59" t="s">
        <v>35828</v>
      </c>
      <c r="D4647" s="59" t="s">
        <v>35829</v>
      </c>
      <c r="E4647" s="59" t="s">
        <v>18516</v>
      </c>
      <c r="F4647" s="59" t="s">
        <v>18516</v>
      </c>
      <c r="G4647" s="59" t="s">
        <v>18516</v>
      </c>
      <c r="H4647" s="59" t="s">
        <v>18516</v>
      </c>
      <c r="I4647" s="59" t="s">
        <v>18516</v>
      </c>
      <c r="J4647" s="59" t="s">
        <v>18516</v>
      </c>
      <c r="K4647" s="59" t="s">
        <v>29707</v>
      </c>
      <c r="L4647" s="59" t="s">
        <v>18516</v>
      </c>
      <c r="M4647" s="59" t="s">
        <v>18516</v>
      </c>
    </row>
    <row r="4648" spans="1:13" s="59" customFormat="1" ht="14.25">
      <c r="A4648" s="59" t="s">
        <v>35830</v>
      </c>
      <c r="B4648" s="59" t="s">
        <v>35831</v>
      </c>
      <c r="C4648" s="59" t="s">
        <v>35828</v>
      </c>
      <c r="D4648" s="59" t="s">
        <v>35829</v>
      </c>
      <c r="E4648" s="59" t="s">
        <v>18516</v>
      </c>
      <c r="F4648" s="59" t="s">
        <v>18516</v>
      </c>
      <c r="G4648" s="59" t="s">
        <v>18516</v>
      </c>
      <c r="H4648" s="59" t="s">
        <v>18516</v>
      </c>
      <c r="I4648" s="59" t="s">
        <v>18516</v>
      </c>
      <c r="J4648" s="59" t="s">
        <v>18516</v>
      </c>
      <c r="K4648" s="59" t="s">
        <v>29707</v>
      </c>
      <c r="L4648" s="59" t="s">
        <v>18516</v>
      </c>
      <c r="M4648" s="59" t="s">
        <v>18516</v>
      </c>
    </row>
    <row r="4649" spans="1:13" s="59" customFormat="1" ht="14.25">
      <c r="A4649" s="59" t="s">
        <v>35832</v>
      </c>
      <c r="B4649" s="59" t="s">
        <v>35833</v>
      </c>
      <c r="C4649" s="59" t="s">
        <v>35828</v>
      </c>
      <c r="D4649" s="59" t="s">
        <v>35829</v>
      </c>
      <c r="E4649" s="59" t="s">
        <v>18516</v>
      </c>
      <c r="F4649" s="59" t="s">
        <v>18516</v>
      </c>
      <c r="G4649" s="59" t="s">
        <v>18516</v>
      </c>
      <c r="H4649" s="59" t="s">
        <v>18516</v>
      </c>
      <c r="I4649" s="59" t="s">
        <v>18516</v>
      </c>
      <c r="J4649" s="59" t="s">
        <v>18516</v>
      </c>
      <c r="K4649" s="59" t="s">
        <v>29707</v>
      </c>
      <c r="L4649" s="59" t="s">
        <v>18516</v>
      </c>
      <c r="M4649" s="59" t="s">
        <v>18516</v>
      </c>
    </row>
    <row r="4650" spans="1:13" s="59" customFormat="1" ht="14.25">
      <c r="A4650" s="59" t="s">
        <v>35834</v>
      </c>
      <c r="B4650" s="59" t="s">
        <v>35835</v>
      </c>
      <c r="C4650" s="59" t="s">
        <v>35828</v>
      </c>
      <c r="D4650" s="59" t="s">
        <v>35829</v>
      </c>
      <c r="E4650" s="59" t="s">
        <v>18516</v>
      </c>
      <c r="F4650" s="59" t="s">
        <v>18516</v>
      </c>
      <c r="G4650" s="59" t="s">
        <v>18516</v>
      </c>
      <c r="H4650" s="59" t="s">
        <v>18516</v>
      </c>
      <c r="I4650" s="59" t="s">
        <v>18516</v>
      </c>
      <c r="J4650" s="59" t="s">
        <v>18516</v>
      </c>
      <c r="K4650" s="59" t="s">
        <v>29707</v>
      </c>
      <c r="L4650" s="59" t="s">
        <v>18516</v>
      </c>
      <c r="M4650" s="59" t="s">
        <v>18516</v>
      </c>
    </row>
    <row r="4651" spans="1:13" s="59" customFormat="1" ht="14.25">
      <c r="A4651" s="59" t="s">
        <v>35836</v>
      </c>
      <c r="B4651" s="59" t="s">
        <v>35837</v>
      </c>
      <c r="C4651" s="59" t="s">
        <v>35828</v>
      </c>
      <c r="D4651" s="59" t="s">
        <v>35829</v>
      </c>
      <c r="E4651" s="59" t="s">
        <v>18516</v>
      </c>
      <c r="F4651" s="59" t="s">
        <v>18516</v>
      </c>
      <c r="G4651" s="59" t="s">
        <v>18516</v>
      </c>
      <c r="H4651" s="59" t="s">
        <v>18516</v>
      </c>
      <c r="I4651" s="59" t="s">
        <v>18516</v>
      </c>
      <c r="J4651" s="59" t="s">
        <v>18516</v>
      </c>
      <c r="K4651" s="59" t="s">
        <v>29707</v>
      </c>
      <c r="L4651" s="59" t="s">
        <v>18516</v>
      </c>
      <c r="M4651" s="59" t="s">
        <v>18516</v>
      </c>
    </row>
    <row r="4652" spans="1:13" s="59" customFormat="1" ht="14.25">
      <c r="A4652" s="59" t="s">
        <v>35838</v>
      </c>
      <c r="B4652" s="59" t="s">
        <v>35839</v>
      </c>
      <c r="C4652" s="59" t="s">
        <v>33244</v>
      </c>
      <c r="D4652" s="59" t="s">
        <v>33245</v>
      </c>
      <c r="E4652" s="59" t="s">
        <v>18516</v>
      </c>
      <c r="F4652" s="59" t="s">
        <v>18516</v>
      </c>
      <c r="G4652" s="59" t="s">
        <v>18516</v>
      </c>
      <c r="H4652" s="59" t="s">
        <v>18516</v>
      </c>
      <c r="I4652" s="59" t="s">
        <v>18516</v>
      </c>
      <c r="J4652" s="59" t="s">
        <v>18516</v>
      </c>
      <c r="K4652" s="59" t="s">
        <v>29707</v>
      </c>
      <c r="L4652" s="59" t="s">
        <v>18516</v>
      </c>
      <c r="M4652" s="59" t="s">
        <v>18516</v>
      </c>
    </row>
    <row r="4653" spans="1:13" s="59" customFormat="1" ht="14.25">
      <c r="A4653" s="59" t="s">
        <v>35840</v>
      </c>
      <c r="B4653" s="59" t="s">
        <v>35841</v>
      </c>
      <c r="C4653" s="59" t="s">
        <v>35842</v>
      </c>
      <c r="D4653" s="59" t="s">
        <v>35843</v>
      </c>
      <c r="E4653" s="59" t="s">
        <v>18516</v>
      </c>
      <c r="F4653" s="59" t="s">
        <v>18516</v>
      </c>
      <c r="G4653" s="59" t="s">
        <v>18516</v>
      </c>
      <c r="H4653" s="59" t="s">
        <v>18516</v>
      </c>
      <c r="I4653" s="59" t="s">
        <v>18516</v>
      </c>
      <c r="J4653" s="59" t="s">
        <v>18516</v>
      </c>
      <c r="K4653" s="59" t="s">
        <v>29707</v>
      </c>
      <c r="L4653" s="59" t="s">
        <v>18516</v>
      </c>
      <c r="M4653" s="59" t="s">
        <v>18516</v>
      </c>
    </row>
    <row r="4654" spans="1:13" s="59" customFormat="1" ht="14.25">
      <c r="A4654" s="59" t="s">
        <v>35844</v>
      </c>
      <c r="B4654" s="59" t="s">
        <v>35845</v>
      </c>
      <c r="C4654" s="59" t="s">
        <v>35842</v>
      </c>
      <c r="D4654" s="59" t="s">
        <v>35843</v>
      </c>
      <c r="E4654" s="59" t="s">
        <v>18516</v>
      </c>
      <c r="F4654" s="59" t="s">
        <v>18516</v>
      </c>
      <c r="G4654" s="59" t="s">
        <v>18516</v>
      </c>
      <c r="H4654" s="59" t="s">
        <v>18516</v>
      </c>
      <c r="I4654" s="59" t="s">
        <v>18516</v>
      </c>
      <c r="J4654" s="59" t="s">
        <v>18516</v>
      </c>
      <c r="K4654" s="59" t="s">
        <v>29707</v>
      </c>
      <c r="L4654" s="59" t="s">
        <v>18516</v>
      </c>
      <c r="M4654" s="59" t="s">
        <v>18516</v>
      </c>
    </row>
    <row r="4655" spans="1:13" s="59" customFormat="1" ht="14.25">
      <c r="A4655" s="59" t="s">
        <v>35846</v>
      </c>
      <c r="B4655" s="59" t="s">
        <v>35847</v>
      </c>
      <c r="C4655" s="59" t="s">
        <v>35586</v>
      </c>
      <c r="D4655" s="59" t="s">
        <v>35587</v>
      </c>
      <c r="E4655" s="164">
        <v>99.99</v>
      </c>
      <c r="F4655" s="164">
        <v>69.99</v>
      </c>
      <c r="G4655" s="165">
        <v>0.69</v>
      </c>
      <c r="H4655" s="59" t="s">
        <v>29478</v>
      </c>
      <c r="I4655" s="164">
        <v>42.1</v>
      </c>
      <c r="J4655" s="164">
        <v>112.09</v>
      </c>
      <c r="K4655" s="59">
        <v>29</v>
      </c>
      <c r="L4655" s="59" t="s">
        <v>18516</v>
      </c>
      <c r="M4655" s="59" t="s">
        <v>18516</v>
      </c>
    </row>
    <row r="4656" spans="1:13" s="59" customFormat="1" ht="14.25">
      <c r="A4656" s="59" t="s">
        <v>35848</v>
      </c>
      <c r="B4656" s="59" t="s">
        <v>35849</v>
      </c>
      <c r="C4656" s="59" t="s">
        <v>35850</v>
      </c>
      <c r="D4656" s="59" t="s">
        <v>35851</v>
      </c>
      <c r="E4656" s="164">
        <v>314.02</v>
      </c>
      <c r="F4656" s="164">
        <v>314.02</v>
      </c>
      <c r="G4656" s="59" t="s">
        <v>18516</v>
      </c>
      <c r="H4656" s="59" t="s">
        <v>18516</v>
      </c>
      <c r="I4656" s="164">
        <v>75.69</v>
      </c>
      <c r="J4656" s="164">
        <v>389.71</v>
      </c>
      <c r="K4656" s="59">
        <v>0</v>
      </c>
      <c r="L4656" s="59" t="s">
        <v>18516</v>
      </c>
      <c r="M4656" s="59" t="s">
        <v>18516</v>
      </c>
    </row>
    <row r="4657" spans="1:13" s="59" customFormat="1" ht="14.25">
      <c r="A4657" s="59" t="s">
        <v>35852</v>
      </c>
      <c r="B4657" s="59" t="s">
        <v>35849</v>
      </c>
      <c r="C4657" s="59" t="s">
        <v>35850</v>
      </c>
      <c r="D4657" s="59" t="s">
        <v>35851</v>
      </c>
      <c r="E4657" s="164">
        <v>314.02</v>
      </c>
      <c r="F4657" s="164">
        <v>314.02</v>
      </c>
      <c r="G4657" s="59" t="s">
        <v>18516</v>
      </c>
      <c r="H4657" s="59" t="s">
        <v>18516</v>
      </c>
      <c r="I4657" s="164">
        <v>75.69</v>
      </c>
      <c r="J4657" s="164">
        <v>389.71</v>
      </c>
      <c r="K4657" s="59">
        <v>0</v>
      </c>
      <c r="L4657" s="59" t="s">
        <v>18516</v>
      </c>
      <c r="M4657" s="59" t="s">
        <v>18516</v>
      </c>
    </row>
    <row r="4658" spans="1:13" s="59" customFormat="1" ht="14.25">
      <c r="A4658" s="59" t="s">
        <v>1993</v>
      </c>
      <c r="B4658" s="59" t="s">
        <v>35853</v>
      </c>
      <c r="C4658" s="59" t="s">
        <v>29966</v>
      </c>
      <c r="D4658" s="59" t="s">
        <v>29967</v>
      </c>
      <c r="E4658" s="59" t="s">
        <v>18516</v>
      </c>
      <c r="F4658" s="59" t="s">
        <v>18516</v>
      </c>
      <c r="G4658" s="59" t="s">
        <v>18516</v>
      </c>
      <c r="H4658" s="59" t="s">
        <v>18516</v>
      </c>
      <c r="I4658" s="59" t="s">
        <v>18516</v>
      </c>
      <c r="J4658" s="59" t="s">
        <v>18516</v>
      </c>
      <c r="K4658" s="59" t="s">
        <v>29707</v>
      </c>
      <c r="L4658" s="59" t="s">
        <v>18516</v>
      </c>
      <c r="M4658" s="59" t="s">
        <v>18516</v>
      </c>
    </row>
    <row r="4659" spans="1:13" s="59" customFormat="1" ht="14.25">
      <c r="A4659" s="59" t="s">
        <v>35854</v>
      </c>
      <c r="B4659" s="59" t="s">
        <v>35855</v>
      </c>
      <c r="C4659" s="59" t="s">
        <v>35850</v>
      </c>
      <c r="D4659" s="59" t="s">
        <v>35851</v>
      </c>
      <c r="E4659" s="164">
        <v>472.09</v>
      </c>
      <c r="F4659" s="164">
        <v>472.09</v>
      </c>
      <c r="G4659" s="59" t="s">
        <v>18516</v>
      </c>
      <c r="H4659" s="59" t="s">
        <v>18516</v>
      </c>
      <c r="I4659" s="164">
        <v>100.59</v>
      </c>
      <c r="J4659" s="164">
        <v>572.68</v>
      </c>
      <c r="K4659" s="59">
        <v>0</v>
      </c>
      <c r="L4659" s="59" t="s">
        <v>29439</v>
      </c>
      <c r="M4659" s="59" t="s">
        <v>30529</v>
      </c>
    </row>
    <row r="4660" spans="1:13" s="59" customFormat="1" ht="14.25">
      <c r="A4660" s="59" t="s">
        <v>35856</v>
      </c>
      <c r="B4660" s="59" t="s">
        <v>35857</v>
      </c>
      <c r="C4660" s="59" t="s">
        <v>30625</v>
      </c>
      <c r="D4660" s="59" t="s">
        <v>30626</v>
      </c>
      <c r="E4660" s="59" t="s">
        <v>18516</v>
      </c>
      <c r="F4660" s="59" t="s">
        <v>18516</v>
      </c>
      <c r="G4660" s="59" t="s">
        <v>18516</v>
      </c>
      <c r="H4660" s="59" t="s">
        <v>18516</v>
      </c>
      <c r="I4660" s="59" t="s">
        <v>18516</v>
      </c>
      <c r="J4660" s="59" t="s">
        <v>18516</v>
      </c>
      <c r="K4660" s="59" t="s">
        <v>29707</v>
      </c>
      <c r="L4660" s="59" t="s">
        <v>18516</v>
      </c>
      <c r="M4660" s="59" t="s">
        <v>18516</v>
      </c>
    </row>
    <row r="4661" spans="1:13" s="59" customFormat="1" ht="14.25">
      <c r="A4661" s="59" t="s">
        <v>35858</v>
      </c>
      <c r="B4661" s="59" t="s">
        <v>35859</v>
      </c>
      <c r="C4661" s="59" t="s">
        <v>30625</v>
      </c>
      <c r="D4661" s="59" t="s">
        <v>30626</v>
      </c>
      <c r="E4661" s="164">
        <v>106</v>
      </c>
      <c r="F4661" s="164">
        <v>65.72</v>
      </c>
      <c r="G4661" s="165">
        <v>0.62</v>
      </c>
      <c r="H4661" s="59" t="s">
        <v>35860</v>
      </c>
      <c r="I4661" s="164">
        <v>39.56</v>
      </c>
      <c r="J4661" s="164">
        <v>105.28</v>
      </c>
      <c r="K4661" s="59">
        <v>12</v>
      </c>
      <c r="L4661" s="59" t="s">
        <v>18516</v>
      </c>
      <c r="M4661" s="59" t="s">
        <v>18516</v>
      </c>
    </row>
    <row r="4662" spans="1:13" s="59" customFormat="1" ht="14.25">
      <c r="A4662" s="59" t="s">
        <v>35861</v>
      </c>
      <c r="B4662" s="59" t="s">
        <v>35862</v>
      </c>
      <c r="C4662" s="59" t="s">
        <v>30625</v>
      </c>
      <c r="D4662" s="59" t="s">
        <v>30626</v>
      </c>
      <c r="E4662" s="59" t="s">
        <v>18516</v>
      </c>
      <c r="F4662" s="59" t="s">
        <v>18516</v>
      </c>
      <c r="G4662" s="59" t="s">
        <v>18516</v>
      </c>
      <c r="H4662" s="59" t="s">
        <v>18516</v>
      </c>
      <c r="I4662" s="59" t="s">
        <v>18516</v>
      </c>
      <c r="J4662" s="59" t="s">
        <v>18516</v>
      </c>
      <c r="K4662" s="59" t="s">
        <v>29707</v>
      </c>
      <c r="L4662" s="59" t="s">
        <v>18516</v>
      </c>
      <c r="M4662" s="59" t="s">
        <v>18516</v>
      </c>
    </row>
    <row r="4663" spans="1:13" s="59" customFormat="1" ht="14.25">
      <c r="A4663" s="59" t="s">
        <v>14869</v>
      </c>
      <c r="B4663" s="59" t="s">
        <v>35863</v>
      </c>
      <c r="C4663" s="59" t="s">
        <v>34329</v>
      </c>
      <c r="D4663" s="59" t="s">
        <v>34330</v>
      </c>
      <c r="E4663" s="59" t="s">
        <v>18516</v>
      </c>
      <c r="F4663" s="59" t="s">
        <v>18516</v>
      </c>
      <c r="G4663" s="59" t="s">
        <v>18516</v>
      </c>
      <c r="H4663" s="59" t="s">
        <v>18516</v>
      </c>
      <c r="I4663" s="59" t="s">
        <v>18516</v>
      </c>
      <c r="J4663" s="59" t="s">
        <v>18516</v>
      </c>
      <c r="K4663" s="59" t="s">
        <v>29707</v>
      </c>
      <c r="L4663" s="59" t="s">
        <v>18516</v>
      </c>
      <c r="M4663" s="59" t="s">
        <v>18516</v>
      </c>
    </row>
    <row r="4664" spans="1:13" s="59" customFormat="1" ht="14.25">
      <c r="A4664" s="59" t="s">
        <v>14860</v>
      </c>
      <c r="B4664" s="59" t="s">
        <v>35864</v>
      </c>
      <c r="C4664" s="59" t="s">
        <v>34329</v>
      </c>
      <c r="D4664" s="59" t="s">
        <v>34330</v>
      </c>
      <c r="E4664" s="59" t="s">
        <v>18516</v>
      </c>
      <c r="F4664" s="59" t="s">
        <v>18516</v>
      </c>
      <c r="G4664" s="59" t="s">
        <v>18516</v>
      </c>
      <c r="H4664" s="59" t="s">
        <v>18516</v>
      </c>
      <c r="I4664" s="59" t="s">
        <v>18516</v>
      </c>
      <c r="J4664" s="59" t="s">
        <v>18516</v>
      </c>
      <c r="K4664" s="59" t="s">
        <v>29707</v>
      </c>
      <c r="L4664" s="59" t="s">
        <v>18516</v>
      </c>
      <c r="M4664" s="59" t="s">
        <v>18516</v>
      </c>
    </row>
    <row r="4665" spans="1:13" s="59" customFormat="1" ht="14.25">
      <c r="A4665" s="59" t="s">
        <v>14863</v>
      </c>
      <c r="B4665" s="59" t="s">
        <v>35865</v>
      </c>
      <c r="C4665" s="59" t="s">
        <v>34329</v>
      </c>
      <c r="D4665" s="59" t="s">
        <v>34330</v>
      </c>
      <c r="E4665" s="59" t="s">
        <v>18516</v>
      </c>
      <c r="F4665" s="59" t="s">
        <v>18516</v>
      </c>
      <c r="G4665" s="59" t="s">
        <v>18516</v>
      </c>
      <c r="H4665" s="59" t="s">
        <v>18516</v>
      </c>
      <c r="I4665" s="59" t="s">
        <v>18516</v>
      </c>
      <c r="J4665" s="59" t="s">
        <v>18516</v>
      </c>
      <c r="K4665" s="59" t="s">
        <v>29707</v>
      </c>
      <c r="L4665" s="59" t="s">
        <v>18516</v>
      </c>
      <c r="M4665" s="59" t="s">
        <v>18516</v>
      </c>
    </row>
    <row r="4666" spans="1:13" ht="13.5">
      <c r="A4666" t="s">
        <v>14857</v>
      </c>
      <c r="B4666" t="s">
        <v>35866</v>
      </c>
      <c r="C4666" t="s">
        <v>34329</v>
      </c>
      <c r="D4666" t="s">
        <v>34330</v>
      </c>
      <c r="E4666" t="s">
        <v>18516</v>
      </c>
      <c r="F4666" t="s">
        <v>18516</v>
      </c>
      <c r="G4666" t="s">
        <v>18516</v>
      </c>
      <c r="H4666" t="s">
        <v>18516</v>
      </c>
      <c r="I4666" t="s">
        <v>18516</v>
      </c>
      <c r="J4666" t="s">
        <v>18516</v>
      </c>
      <c r="K4666" t="s">
        <v>29707</v>
      </c>
      <c r="L4666" t="s">
        <v>18516</v>
      </c>
      <c r="M4666" t="s">
        <v>18516</v>
      </c>
    </row>
    <row r="4667" spans="1:13" ht="13.5">
      <c r="A4667" t="s">
        <v>14866</v>
      </c>
      <c r="B4667" t="s">
        <v>35867</v>
      </c>
      <c r="C4667" t="s">
        <v>34329</v>
      </c>
      <c r="D4667" t="s">
        <v>34330</v>
      </c>
      <c r="E4667" t="s">
        <v>18516</v>
      </c>
      <c r="F4667" t="s">
        <v>18516</v>
      </c>
      <c r="G4667" t="s">
        <v>18516</v>
      </c>
      <c r="H4667" t="s">
        <v>18516</v>
      </c>
      <c r="I4667" t="s">
        <v>18516</v>
      </c>
      <c r="J4667" t="s">
        <v>18516</v>
      </c>
      <c r="K4667" t="s">
        <v>29707</v>
      </c>
      <c r="L4667" t="s">
        <v>18516</v>
      </c>
      <c r="M4667" t="s">
        <v>18516</v>
      </c>
    </row>
    <row r="4668" spans="1:13" ht="13.5">
      <c r="A4668" t="s">
        <v>35868</v>
      </c>
      <c r="B4668" t="s">
        <v>35869</v>
      </c>
      <c r="C4668" t="s">
        <v>35870</v>
      </c>
      <c r="D4668" t="s">
        <v>35871</v>
      </c>
      <c r="E4668" t="s">
        <v>18516</v>
      </c>
      <c r="F4668" t="s">
        <v>18516</v>
      </c>
      <c r="G4668" t="s">
        <v>18516</v>
      </c>
      <c r="H4668" t="s">
        <v>18516</v>
      </c>
      <c r="I4668" t="s">
        <v>18516</v>
      </c>
      <c r="J4668" t="s">
        <v>18516</v>
      </c>
      <c r="K4668" t="s">
        <v>29707</v>
      </c>
      <c r="L4668" t="s">
        <v>18516</v>
      </c>
      <c r="M4668" t="s">
        <v>18516</v>
      </c>
    </row>
    <row r="4669" spans="1:13" ht="13.5">
      <c r="A4669" t="s">
        <v>35872</v>
      </c>
      <c r="B4669" t="s">
        <v>35873</v>
      </c>
      <c r="C4669" t="s">
        <v>35870</v>
      </c>
      <c r="D4669" t="s">
        <v>35871</v>
      </c>
      <c r="E4669" t="s">
        <v>18516</v>
      </c>
      <c r="F4669" t="s">
        <v>18516</v>
      </c>
      <c r="G4669" t="s">
        <v>18516</v>
      </c>
      <c r="H4669" t="s">
        <v>18516</v>
      </c>
      <c r="I4669" t="s">
        <v>18516</v>
      </c>
      <c r="J4669" t="s">
        <v>18516</v>
      </c>
      <c r="K4669" t="s">
        <v>29707</v>
      </c>
      <c r="L4669" t="s">
        <v>18516</v>
      </c>
      <c r="M4669" t="s">
        <v>18516</v>
      </c>
    </row>
    <row r="4670" spans="1:13" ht="13.5">
      <c r="A4670" t="s">
        <v>35874</v>
      </c>
      <c r="B4670" t="s">
        <v>34293</v>
      </c>
      <c r="C4670" t="s">
        <v>29414</v>
      </c>
      <c r="D4670" t="s">
        <v>29415</v>
      </c>
      <c r="E4670" t="s">
        <v>18516</v>
      </c>
      <c r="F4670" t="s">
        <v>18516</v>
      </c>
      <c r="G4670" t="s">
        <v>18516</v>
      </c>
      <c r="H4670" t="s">
        <v>18516</v>
      </c>
      <c r="I4670" t="s">
        <v>18516</v>
      </c>
      <c r="J4670" t="s">
        <v>18516</v>
      </c>
      <c r="K4670" t="s">
        <v>29707</v>
      </c>
      <c r="L4670" t="s">
        <v>18516</v>
      </c>
      <c r="M4670" t="s">
        <v>18516</v>
      </c>
    </row>
    <row r="4671" spans="1:13" ht="13.5">
      <c r="A4671" t="s">
        <v>35875</v>
      </c>
      <c r="B4671" t="s">
        <v>35876</v>
      </c>
      <c r="C4671" t="s">
        <v>31849</v>
      </c>
      <c r="D4671" t="s">
        <v>31850</v>
      </c>
      <c r="E4671" t="s">
        <v>18516</v>
      </c>
      <c r="F4671" t="s">
        <v>18516</v>
      </c>
      <c r="G4671" t="s">
        <v>18516</v>
      </c>
      <c r="H4671" t="s">
        <v>18516</v>
      </c>
      <c r="I4671" t="s">
        <v>18516</v>
      </c>
      <c r="J4671" t="s">
        <v>18516</v>
      </c>
      <c r="K4671" t="s">
        <v>29707</v>
      </c>
      <c r="L4671" t="s">
        <v>18516</v>
      </c>
      <c r="M4671" t="s">
        <v>18516</v>
      </c>
    </row>
    <row r="4672" spans="1:13" ht="13.5">
      <c r="A4672" t="s">
        <v>35877</v>
      </c>
      <c r="B4672" t="s">
        <v>35878</v>
      </c>
      <c r="C4672" t="s">
        <v>33063</v>
      </c>
      <c r="D4672" t="s">
        <v>33064</v>
      </c>
      <c r="E4672" s="164">
        <v>66.29</v>
      </c>
      <c r="F4672" s="164">
        <v>26.52</v>
      </c>
      <c r="G4672" s="165">
        <v>0.4</v>
      </c>
      <c r="H4672" t="s">
        <v>18516</v>
      </c>
      <c r="I4672" s="164">
        <v>39.56</v>
      </c>
      <c r="J4672" s="164">
        <v>66.08</v>
      </c>
      <c r="K4672">
        <v>36</v>
      </c>
      <c r="L4672" t="s">
        <v>18516</v>
      </c>
      <c r="M4672" t="s">
        <v>18516</v>
      </c>
    </row>
    <row r="4673" spans="1:13" ht="13.5">
      <c r="A4673" t="s">
        <v>9370</v>
      </c>
      <c r="B4673" t="s">
        <v>35879</v>
      </c>
      <c r="C4673" t="s">
        <v>29493</v>
      </c>
      <c r="D4673" t="s">
        <v>29494</v>
      </c>
      <c r="E4673" t="s">
        <v>18516</v>
      </c>
      <c r="F4673" t="s">
        <v>18516</v>
      </c>
      <c r="G4673" t="s">
        <v>18516</v>
      </c>
      <c r="H4673" t="s">
        <v>18516</v>
      </c>
      <c r="I4673" t="s">
        <v>18516</v>
      </c>
      <c r="J4673" t="s">
        <v>18516</v>
      </c>
      <c r="K4673" t="s">
        <v>29707</v>
      </c>
      <c r="L4673" t="s">
        <v>18516</v>
      </c>
      <c r="M4673" t="s">
        <v>18516</v>
      </c>
    </row>
    <row r="4674" spans="1:13" ht="13.5">
      <c r="A4674" t="s">
        <v>35880</v>
      </c>
      <c r="B4674" t="s">
        <v>35881</v>
      </c>
      <c r="C4674" t="s">
        <v>33063</v>
      </c>
      <c r="D4674" t="s">
        <v>33064</v>
      </c>
      <c r="E4674" s="164">
        <v>69.44</v>
      </c>
      <c r="F4674" s="164">
        <v>27.78</v>
      </c>
      <c r="G4674" s="165">
        <v>0.4</v>
      </c>
      <c r="H4674" t="s">
        <v>18516</v>
      </c>
      <c r="I4674" s="164">
        <v>42.1</v>
      </c>
      <c r="J4674" s="164">
        <v>69.88</v>
      </c>
      <c r="K4674">
        <v>37</v>
      </c>
      <c r="L4674" t="s">
        <v>18516</v>
      </c>
      <c r="M4674" t="s">
        <v>18516</v>
      </c>
    </row>
    <row r="4675" spans="1:13" ht="13.5">
      <c r="A4675" t="s">
        <v>35882</v>
      </c>
      <c r="B4675" t="s">
        <v>35883</v>
      </c>
      <c r="C4675" t="s">
        <v>31631</v>
      </c>
      <c r="D4675" t="s">
        <v>31632</v>
      </c>
      <c r="E4675" s="164">
        <v>99</v>
      </c>
      <c r="F4675" s="164">
        <v>91</v>
      </c>
      <c r="G4675" s="165">
        <v>0.91</v>
      </c>
      <c r="H4675" t="s">
        <v>18516</v>
      </c>
      <c r="I4675" s="164">
        <v>40.49</v>
      </c>
      <c r="J4675" s="164">
        <v>131.49</v>
      </c>
      <c r="K4675">
        <v>0</v>
      </c>
      <c r="L4675" t="s">
        <v>29455</v>
      </c>
      <c r="M4675" t="s">
        <v>29808</v>
      </c>
    </row>
    <row r="4676" spans="1:13" ht="13.5">
      <c r="A4676" t="s">
        <v>35884</v>
      </c>
      <c r="B4676" t="s">
        <v>35885</v>
      </c>
      <c r="C4676" t="s">
        <v>31631</v>
      </c>
      <c r="D4676" t="s">
        <v>31632</v>
      </c>
      <c r="E4676" s="164">
        <v>83</v>
      </c>
      <c r="F4676" s="164">
        <v>72</v>
      </c>
      <c r="G4676" s="165">
        <v>0.86</v>
      </c>
      <c r="H4676" t="s">
        <v>18516</v>
      </c>
      <c r="I4676" s="164">
        <v>38.16</v>
      </c>
      <c r="J4676" s="164">
        <v>110.16</v>
      </c>
      <c r="K4676">
        <v>8</v>
      </c>
      <c r="L4676" t="s">
        <v>18516</v>
      </c>
      <c r="M4676" t="s">
        <v>18516</v>
      </c>
    </row>
    <row r="4677" spans="1:13" ht="13.5">
      <c r="A4677" t="s">
        <v>35886</v>
      </c>
      <c r="B4677" t="s">
        <v>35887</v>
      </c>
      <c r="C4677" t="s">
        <v>31271</v>
      </c>
      <c r="D4677" t="s">
        <v>31272</v>
      </c>
      <c r="E4677" t="s">
        <v>18516</v>
      </c>
      <c r="F4677" t="s">
        <v>18516</v>
      </c>
      <c r="G4677" t="s">
        <v>18516</v>
      </c>
      <c r="H4677" t="s">
        <v>18516</v>
      </c>
      <c r="I4677" t="s">
        <v>18516</v>
      </c>
      <c r="J4677" t="s">
        <v>18516</v>
      </c>
      <c r="K4677" t="s">
        <v>29707</v>
      </c>
      <c r="L4677" t="s">
        <v>18516</v>
      </c>
      <c r="M4677" t="s">
        <v>18516</v>
      </c>
    </row>
    <row r="4678" spans="1:13" ht="13.5">
      <c r="A4678" t="s">
        <v>35888</v>
      </c>
      <c r="B4678" t="s">
        <v>35889</v>
      </c>
      <c r="C4678" t="s">
        <v>31271</v>
      </c>
      <c r="D4678" t="s">
        <v>31272</v>
      </c>
      <c r="E4678" t="s">
        <v>18516</v>
      </c>
      <c r="F4678" t="s">
        <v>18516</v>
      </c>
      <c r="G4678" t="s">
        <v>18516</v>
      </c>
      <c r="H4678" t="s">
        <v>18516</v>
      </c>
      <c r="I4678" t="s">
        <v>18516</v>
      </c>
      <c r="J4678" t="s">
        <v>18516</v>
      </c>
      <c r="K4678" t="s">
        <v>29707</v>
      </c>
      <c r="L4678" t="s">
        <v>18516</v>
      </c>
      <c r="M4678" t="s">
        <v>18516</v>
      </c>
    </row>
    <row r="4679" spans="1:13" ht="13.5">
      <c r="A4679" t="s">
        <v>35890</v>
      </c>
      <c r="B4679" t="s">
        <v>35891</v>
      </c>
      <c r="C4679" t="s">
        <v>31271</v>
      </c>
      <c r="D4679" t="s">
        <v>31272</v>
      </c>
      <c r="E4679" t="s">
        <v>18516</v>
      </c>
      <c r="F4679" t="s">
        <v>18516</v>
      </c>
      <c r="G4679" t="s">
        <v>18516</v>
      </c>
      <c r="H4679" t="s">
        <v>18516</v>
      </c>
      <c r="I4679" t="s">
        <v>18516</v>
      </c>
      <c r="J4679" t="s">
        <v>18516</v>
      </c>
      <c r="K4679" t="s">
        <v>29707</v>
      </c>
      <c r="L4679" t="s">
        <v>18516</v>
      </c>
      <c r="M4679" t="s">
        <v>18516</v>
      </c>
    </row>
    <row r="4680" spans="1:13" ht="13.5">
      <c r="A4680" t="s">
        <v>35892</v>
      </c>
      <c r="B4680" t="s">
        <v>35893</v>
      </c>
      <c r="C4680" t="s">
        <v>35870</v>
      </c>
      <c r="D4680" t="s">
        <v>35871</v>
      </c>
      <c r="E4680" s="164">
        <v>180</v>
      </c>
      <c r="F4680" s="164">
        <v>180</v>
      </c>
      <c r="G4680" t="s">
        <v>18516</v>
      </c>
      <c r="H4680" t="s">
        <v>18516</v>
      </c>
      <c r="I4680" s="164">
        <v>91.99</v>
      </c>
      <c r="J4680" s="164">
        <v>271.99</v>
      </c>
      <c r="K4680">
        <v>0</v>
      </c>
      <c r="L4680" t="s">
        <v>18516</v>
      </c>
      <c r="M4680" t="s">
        <v>18516</v>
      </c>
    </row>
    <row r="4681" spans="1:13" ht="13.5">
      <c r="A4681" t="s">
        <v>35894</v>
      </c>
      <c r="B4681" t="s">
        <v>35895</v>
      </c>
      <c r="C4681" t="s">
        <v>35870</v>
      </c>
      <c r="D4681" t="s">
        <v>35871</v>
      </c>
      <c r="E4681" t="s">
        <v>18516</v>
      </c>
      <c r="F4681" t="s">
        <v>18516</v>
      </c>
      <c r="G4681" t="s">
        <v>18516</v>
      </c>
      <c r="H4681" t="s">
        <v>18516</v>
      </c>
      <c r="I4681" t="s">
        <v>18516</v>
      </c>
      <c r="J4681" t="s">
        <v>18516</v>
      </c>
      <c r="K4681" t="s">
        <v>29707</v>
      </c>
      <c r="L4681" t="s">
        <v>18516</v>
      </c>
      <c r="M4681" t="s">
        <v>18516</v>
      </c>
    </row>
    <row r="4682" spans="1:13" ht="13.5">
      <c r="A4682" t="s">
        <v>35896</v>
      </c>
      <c r="B4682" t="s">
        <v>35897</v>
      </c>
      <c r="C4682" t="s">
        <v>35870</v>
      </c>
      <c r="D4682" t="s">
        <v>35871</v>
      </c>
      <c r="E4682" t="s">
        <v>18516</v>
      </c>
      <c r="F4682" t="s">
        <v>18516</v>
      </c>
      <c r="G4682" t="s">
        <v>18516</v>
      </c>
      <c r="H4682" t="s">
        <v>18516</v>
      </c>
      <c r="I4682" t="s">
        <v>18516</v>
      </c>
      <c r="J4682" t="s">
        <v>18516</v>
      </c>
      <c r="K4682" t="s">
        <v>29707</v>
      </c>
      <c r="L4682" t="s">
        <v>18516</v>
      </c>
      <c r="M4682" t="s">
        <v>18516</v>
      </c>
    </row>
    <row r="4683" spans="1:13" ht="13.5">
      <c r="A4683" t="s">
        <v>35898</v>
      </c>
      <c r="B4683" t="s">
        <v>35899</v>
      </c>
      <c r="C4683" t="s">
        <v>35870</v>
      </c>
      <c r="D4683" t="s">
        <v>35871</v>
      </c>
      <c r="E4683" s="164">
        <v>180</v>
      </c>
      <c r="F4683" s="164">
        <v>180</v>
      </c>
      <c r="G4683" t="s">
        <v>18516</v>
      </c>
      <c r="H4683" t="s">
        <v>18516</v>
      </c>
      <c r="I4683" s="164">
        <v>91.99</v>
      </c>
      <c r="J4683" s="164">
        <v>271.99</v>
      </c>
      <c r="K4683">
        <v>0</v>
      </c>
      <c r="L4683" t="s">
        <v>18516</v>
      </c>
      <c r="M4683" t="s">
        <v>18516</v>
      </c>
    </row>
    <row r="4684" spans="1:13" ht="13.5">
      <c r="A4684" t="s">
        <v>35900</v>
      </c>
      <c r="B4684" t="s">
        <v>35901</v>
      </c>
      <c r="C4684" t="s">
        <v>35870</v>
      </c>
      <c r="D4684" t="s">
        <v>35871</v>
      </c>
      <c r="E4684" t="s">
        <v>18516</v>
      </c>
      <c r="F4684" t="s">
        <v>18516</v>
      </c>
      <c r="G4684" t="s">
        <v>18516</v>
      </c>
      <c r="H4684" t="s">
        <v>18516</v>
      </c>
      <c r="I4684" t="s">
        <v>18516</v>
      </c>
      <c r="J4684" t="s">
        <v>18516</v>
      </c>
      <c r="K4684" t="s">
        <v>29707</v>
      </c>
      <c r="L4684" t="s">
        <v>18516</v>
      </c>
      <c r="M4684" t="s">
        <v>18516</v>
      </c>
    </row>
    <row r="4685" spans="1:13" ht="13.5">
      <c r="A4685" t="s">
        <v>35902</v>
      </c>
      <c r="B4685" t="s">
        <v>35903</v>
      </c>
      <c r="C4685" t="s">
        <v>35870</v>
      </c>
      <c r="D4685" t="s">
        <v>35871</v>
      </c>
      <c r="E4685" t="s">
        <v>18516</v>
      </c>
      <c r="F4685" t="s">
        <v>18516</v>
      </c>
      <c r="G4685" t="s">
        <v>18516</v>
      </c>
      <c r="H4685" t="s">
        <v>18516</v>
      </c>
      <c r="I4685" t="s">
        <v>18516</v>
      </c>
      <c r="J4685" t="s">
        <v>18516</v>
      </c>
      <c r="K4685" t="s">
        <v>29707</v>
      </c>
      <c r="L4685" t="s">
        <v>18516</v>
      </c>
      <c r="M4685" t="s">
        <v>18516</v>
      </c>
    </row>
    <row r="4686" spans="1:13" ht="13.5">
      <c r="A4686" t="s">
        <v>35904</v>
      </c>
      <c r="B4686" t="s">
        <v>35905</v>
      </c>
      <c r="C4686" t="s">
        <v>35870</v>
      </c>
      <c r="D4686" t="s">
        <v>35871</v>
      </c>
      <c r="E4686" t="s">
        <v>18516</v>
      </c>
      <c r="F4686" t="s">
        <v>18516</v>
      </c>
      <c r="G4686" t="s">
        <v>18516</v>
      </c>
      <c r="H4686" t="s">
        <v>18516</v>
      </c>
      <c r="I4686" t="s">
        <v>18516</v>
      </c>
      <c r="J4686" t="s">
        <v>18516</v>
      </c>
      <c r="K4686" t="s">
        <v>29707</v>
      </c>
      <c r="L4686" t="s">
        <v>18516</v>
      </c>
      <c r="M4686" t="s">
        <v>18516</v>
      </c>
    </row>
    <row r="4687" spans="1:13" ht="13.5">
      <c r="A4687" t="s">
        <v>35906</v>
      </c>
      <c r="B4687" t="s">
        <v>35907</v>
      </c>
      <c r="C4687" t="s">
        <v>35870</v>
      </c>
      <c r="D4687" t="s">
        <v>35871</v>
      </c>
      <c r="E4687" t="s">
        <v>18516</v>
      </c>
      <c r="F4687" t="s">
        <v>18516</v>
      </c>
      <c r="G4687" t="s">
        <v>18516</v>
      </c>
      <c r="H4687" t="s">
        <v>18516</v>
      </c>
      <c r="I4687" t="s">
        <v>18516</v>
      </c>
      <c r="J4687" t="s">
        <v>18516</v>
      </c>
      <c r="K4687" t="s">
        <v>29707</v>
      </c>
      <c r="L4687" t="s">
        <v>18516</v>
      </c>
      <c r="M4687" t="s">
        <v>18516</v>
      </c>
    </row>
    <row r="4688" spans="1:13" ht="13.5">
      <c r="A4688" t="s">
        <v>35908</v>
      </c>
      <c r="B4688" t="s">
        <v>35909</v>
      </c>
      <c r="C4688" t="s">
        <v>35910</v>
      </c>
      <c r="D4688" t="s">
        <v>35911</v>
      </c>
      <c r="E4688" s="164">
        <v>99</v>
      </c>
      <c r="F4688" s="164">
        <v>99</v>
      </c>
      <c r="G4688" t="s">
        <v>18516</v>
      </c>
      <c r="H4688" t="s">
        <v>18516</v>
      </c>
      <c r="I4688" s="164">
        <v>22.7</v>
      </c>
      <c r="J4688" s="164">
        <v>121.7</v>
      </c>
      <c r="K4688">
        <v>0</v>
      </c>
      <c r="L4688" t="s">
        <v>18516</v>
      </c>
      <c r="M4688" t="s">
        <v>18516</v>
      </c>
    </row>
    <row r="4689" spans="1:13" ht="13.5">
      <c r="A4689" t="s">
        <v>35912</v>
      </c>
      <c r="B4689" t="s">
        <v>35913</v>
      </c>
      <c r="C4689" t="s">
        <v>34857</v>
      </c>
      <c r="D4689" t="s">
        <v>34858</v>
      </c>
      <c r="E4689" t="s">
        <v>18516</v>
      </c>
      <c r="F4689" t="s">
        <v>18516</v>
      </c>
      <c r="G4689" t="s">
        <v>18516</v>
      </c>
      <c r="H4689" t="s">
        <v>18516</v>
      </c>
      <c r="I4689" t="s">
        <v>18516</v>
      </c>
      <c r="J4689" t="s">
        <v>18516</v>
      </c>
      <c r="K4689" t="s">
        <v>29707</v>
      </c>
      <c r="L4689" t="s">
        <v>18516</v>
      </c>
      <c r="M4689" t="s">
        <v>18516</v>
      </c>
    </row>
    <row r="4690" spans="1:13" ht="13.5">
      <c r="A4690" t="s">
        <v>35914</v>
      </c>
      <c r="B4690" t="s">
        <v>35915</v>
      </c>
      <c r="C4690" t="s">
        <v>30539</v>
      </c>
      <c r="D4690" t="s">
        <v>30540</v>
      </c>
      <c r="E4690" t="s">
        <v>18516</v>
      </c>
      <c r="F4690" t="s">
        <v>18516</v>
      </c>
      <c r="G4690" t="s">
        <v>18516</v>
      </c>
      <c r="H4690" t="s">
        <v>18516</v>
      </c>
      <c r="I4690" t="s">
        <v>18516</v>
      </c>
      <c r="J4690" t="s">
        <v>18516</v>
      </c>
      <c r="K4690" t="s">
        <v>29707</v>
      </c>
      <c r="L4690" t="s">
        <v>18516</v>
      </c>
      <c r="M4690" t="s">
        <v>18516</v>
      </c>
    </row>
    <row r="4691" spans="1:13" ht="13.5">
      <c r="A4691" t="s">
        <v>35916</v>
      </c>
      <c r="B4691" t="s">
        <v>35917</v>
      </c>
      <c r="C4691" t="s">
        <v>30539</v>
      </c>
      <c r="D4691" t="s">
        <v>30540</v>
      </c>
      <c r="E4691" t="s">
        <v>18516</v>
      </c>
      <c r="F4691" t="s">
        <v>18516</v>
      </c>
      <c r="G4691" t="s">
        <v>18516</v>
      </c>
      <c r="H4691" t="s">
        <v>18516</v>
      </c>
      <c r="I4691" t="s">
        <v>18516</v>
      </c>
      <c r="J4691" t="s">
        <v>18516</v>
      </c>
      <c r="K4691" t="s">
        <v>29707</v>
      </c>
      <c r="L4691" t="s">
        <v>18516</v>
      </c>
      <c r="M4691" t="s">
        <v>18516</v>
      </c>
    </row>
    <row r="4692" spans="1:13" ht="13.5">
      <c r="A4692" t="s">
        <v>35918</v>
      </c>
      <c r="B4692" t="s">
        <v>35919</v>
      </c>
      <c r="C4692" t="s">
        <v>30539</v>
      </c>
      <c r="D4692" t="s">
        <v>30540</v>
      </c>
      <c r="E4692" t="s">
        <v>18516</v>
      </c>
      <c r="F4692" t="s">
        <v>18516</v>
      </c>
      <c r="G4692" t="s">
        <v>18516</v>
      </c>
      <c r="H4692" t="s">
        <v>18516</v>
      </c>
      <c r="I4692" t="s">
        <v>18516</v>
      </c>
      <c r="J4692" t="s">
        <v>18516</v>
      </c>
      <c r="K4692" t="s">
        <v>29707</v>
      </c>
      <c r="L4692" t="s">
        <v>18516</v>
      </c>
      <c r="M4692" t="s">
        <v>18516</v>
      </c>
    </row>
    <row r="4693" spans="1:13" ht="13.5">
      <c r="A4693" t="s">
        <v>35920</v>
      </c>
      <c r="B4693" t="s">
        <v>35921</v>
      </c>
      <c r="C4693" t="s">
        <v>30539</v>
      </c>
      <c r="D4693" t="s">
        <v>30540</v>
      </c>
      <c r="E4693" t="s">
        <v>18516</v>
      </c>
      <c r="F4693" t="s">
        <v>18516</v>
      </c>
      <c r="G4693" t="s">
        <v>18516</v>
      </c>
      <c r="H4693" t="s">
        <v>18516</v>
      </c>
      <c r="I4693" t="s">
        <v>18516</v>
      </c>
      <c r="J4693" t="s">
        <v>18516</v>
      </c>
      <c r="K4693" t="s">
        <v>29707</v>
      </c>
      <c r="L4693" t="s">
        <v>18516</v>
      </c>
      <c r="M4693" t="s">
        <v>18516</v>
      </c>
    </row>
    <row r="4694" spans="1:13" ht="13.5">
      <c r="A4694" t="s">
        <v>35922</v>
      </c>
      <c r="B4694" t="s">
        <v>35923</v>
      </c>
      <c r="C4694" t="s">
        <v>35924</v>
      </c>
      <c r="D4694" t="s">
        <v>35925</v>
      </c>
      <c r="E4694" t="s">
        <v>18516</v>
      </c>
      <c r="F4694" t="s">
        <v>18516</v>
      </c>
      <c r="G4694" t="s">
        <v>18516</v>
      </c>
      <c r="H4694" t="s">
        <v>18516</v>
      </c>
      <c r="I4694" t="s">
        <v>18516</v>
      </c>
      <c r="J4694" t="s">
        <v>18516</v>
      </c>
      <c r="K4694" t="s">
        <v>29707</v>
      </c>
      <c r="L4694" t="s">
        <v>18516</v>
      </c>
      <c r="M4694" t="s">
        <v>18516</v>
      </c>
    </row>
    <row r="4695" spans="1:13" ht="13.5">
      <c r="A4695" t="s">
        <v>35926</v>
      </c>
      <c r="B4695" t="s">
        <v>35927</v>
      </c>
      <c r="C4695" t="s">
        <v>35924</v>
      </c>
      <c r="D4695" t="s">
        <v>35925</v>
      </c>
      <c r="E4695" t="s">
        <v>18516</v>
      </c>
      <c r="F4695" t="s">
        <v>18516</v>
      </c>
      <c r="G4695" t="s">
        <v>18516</v>
      </c>
      <c r="H4695" t="s">
        <v>18516</v>
      </c>
      <c r="I4695" t="s">
        <v>18516</v>
      </c>
      <c r="J4695" t="s">
        <v>18516</v>
      </c>
      <c r="K4695" t="s">
        <v>29707</v>
      </c>
      <c r="L4695" t="s">
        <v>18516</v>
      </c>
      <c r="M4695" t="s">
        <v>18516</v>
      </c>
    </row>
    <row r="4696" spans="1:13" ht="13.5">
      <c r="A4696" t="s">
        <v>35928</v>
      </c>
      <c r="B4696" t="s">
        <v>35929</v>
      </c>
      <c r="C4696" t="s">
        <v>35924</v>
      </c>
      <c r="D4696" t="s">
        <v>35925</v>
      </c>
      <c r="E4696" t="s">
        <v>18516</v>
      </c>
      <c r="F4696" t="s">
        <v>18516</v>
      </c>
      <c r="G4696" t="s">
        <v>18516</v>
      </c>
      <c r="H4696" t="s">
        <v>18516</v>
      </c>
      <c r="I4696" t="s">
        <v>18516</v>
      </c>
      <c r="J4696" t="s">
        <v>18516</v>
      </c>
      <c r="K4696" t="s">
        <v>29707</v>
      </c>
      <c r="L4696" t="s">
        <v>18516</v>
      </c>
      <c r="M4696" t="s">
        <v>18516</v>
      </c>
    </row>
    <row r="4697" spans="1:13" ht="13.5">
      <c r="A4697" t="s">
        <v>14833</v>
      </c>
      <c r="B4697" t="s">
        <v>35930</v>
      </c>
      <c r="C4697" t="s">
        <v>30989</v>
      </c>
      <c r="D4697" t="s">
        <v>30990</v>
      </c>
      <c r="E4697" s="164">
        <v>122.49</v>
      </c>
      <c r="F4697" s="164">
        <v>99.22</v>
      </c>
      <c r="G4697" s="165">
        <v>0.81</v>
      </c>
      <c r="H4697" t="s">
        <v>29478</v>
      </c>
      <c r="I4697" s="164">
        <v>39.26</v>
      </c>
      <c r="J4697" s="164">
        <v>138.48</v>
      </c>
      <c r="K4697">
        <v>62</v>
      </c>
      <c r="L4697" t="s">
        <v>29455</v>
      </c>
      <c r="M4697" t="s">
        <v>29418</v>
      </c>
    </row>
    <row r="4698" spans="1:13" ht="13.5">
      <c r="A4698" t="s">
        <v>14839</v>
      </c>
      <c r="B4698" t="s">
        <v>35932</v>
      </c>
      <c r="C4698" t="s">
        <v>30989</v>
      </c>
      <c r="D4698" t="s">
        <v>30990</v>
      </c>
      <c r="E4698" s="164">
        <v>157.25</v>
      </c>
      <c r="F4698" s="164">
        <v>157.25</v>
      </c>
      <c r="G4698" t="s">
        <v>18516</v>
      </c>
      <c r="H4698" t="s">
        <v>18516</v>
      </c>
      <c r="I4698" s="164">
        <v>39.26</v>
      </c>
      <c r="J4698" s="164">
        <v>196.51</v>
      </c>
      <c r="K4698">
        <v>58</v>
      </c>
      <c r="L4698" t="s">
        <v>18516</v>
      </c>
      <c r="M4698" t="s">
        <v>18516</v>
      </c>
    </row>
    <row r="4699" spans="1:13" ht="13.5">
      <c r="A4699" t="s">
        <v>14830</v>
      </c>
      <c r="B4699" t="s">
        <v>35933</v>
      </c>
      <c r="C4699" t="s">
        <v>30989</v>
      </c>
      <c r="D4699" t="s">
        <v>30990</v>
      </c>
      <c r="E4699" s="164">
        <v>157.25</v>
      </c>
      <c r="F4699" s="164">
        <v>99.07</v>
      </c>
      <c r="G4699" s="165">
        <v>0.63</v>
      </c>
      <c r="H4699" t="s">
        <v>29478</v>
      </c>
      <c r="I4699" s="164">
        <v>39.26</v>
      </c>
      <c r="J4699" s="164">
        <v>138.33</v>
      </c>
      <c r="K4699">
        <v>24</v>
      </c>
      <c r="L4699" t="s">
        <v>29455</v>
      </c>
      <c r="M4699" t="s">
        <v>29418</v>
      </c>
    </row>
    <row r="4700" spans="1:13" ht="13.5">
      <c r="A4700" t="s">
        <v>14836</v>
      </c>
      <c r="B4700" t="s">
        <v>35934</v>
      </c>
      <c r="C4700" t="s">
        <v>30989</v>
      </c>
      <c r="D4700" t="s">
        <v>30990</v>
      </c>
      <c r="E4700" s="164">
        <v>157.25</v>
      </c>
      <c r="F4700" s="164">
        <v>157.25</v>
      </c>
      <c r="G4700" t="s">
        <v>18516</v>
      </c>
      <c r="H4700" t="s">
        <v>18516</v>
      </c>
      <c r="I4700" s="164">
        <v>39.26</v>
      </c>
      <c r="J4700" s="164">
        <v>196.51</v>
      </c>
      <c r="K4700">
        <v>54</v>
      </c>
      <c r="L4700" t="s">
        <v>29439</v>
      </c>
      <c r="M4700" t="s">
        <v>29418</v>
      </c>
    </row>
    <row r="4701" spans="1:13" ht="13.5">
      <c r="A4701" t="s">
        <v>27638</v>
      </c>
      <c r="B4701" t="s">
        <v>35935</v>
      </c>
      <c r="C4701" t="s">
        <v>29966</v>
      </c>
      <c r="D4701" t="s">
        <v>29967</v>
      </c>
      <c r="E4701" s="164">
        <v>205</v>
      </c>
      <c r="F4701" s="164">
        <v>185</v>
      </c>
      <c r="G4701" s="165">
        <v>0.9</v>
      </c>
      <c r="H4701" t="s">
        <v>18516</v>
      </c>
      <c r="I4701" s="164">
        <v>76.92</v>
      </c>
      <c r="J4701" s="164">
        <v>261.92</v>
      </c>
      <c r="K4701">
        <v>118</v>
      </c>
      <c r="L4701" t="s">
        <v>18516</v>
      </c>
      <c r="M4701" t="s">
        <v>18516</v>
      </c>
    </row>
    <row r="4702" spans="1:13" ht="13.5">
      <c r="A4702" t="s">
        <v>27635</v>
      </c>
      <c r="B4702" t="s">
        <v>35936</v>
      </c>
      <c r="C4702" t="s">
        <v>29966</v>
      </c>
      <c r="D4702" t="s">
        <v>29967</v>
      </c>
      <c r="E4702" s="164">
        <v>205</v>
      </c>
      <c r="F4702" s="164">
        <v>185</v>
      </c>
      <c r="G4702" s="165">
        <v>0.9</v>
      </c>
      <c r="H4702" t="s">
        <v>18516</v>
      </c>
      <c r="I4702" s="164">
        <v>76.92</v>
      </c>
      <c r="J4702" s="164">
        <v>261.92</v>
      </c>
      <c r="K4702">
        <v>8</v>
      </c>
      <c r="L4702" t="s">
        <v>18516</v>
      </c>
      <c r="M4702" t="s">
        <v>18516</v>
      </c>
    </row>
    <row r="4703" spans="1:13" ht="13.5">
      <c r="A4703" t="s">
        <v>35937</v>
      </c>
      <c r="B4703" t="s">
        <v>35938</v>
      </c>
      <c r="C4703" t="s">
        <v>35910</v>
      </c>
      <c r="D4703" t="s">
        <v>35911</v>
      </c>
      <c r="E4703" s="164">
        <v>99</v>
      </c>
      <c r="F4703" s="164">
        <v>99</v>
      </c>
      <c r="G4703" t="s">
        <v>18516</v>
      </c>
      <c r="H4703" t="s">
        <v>18516</v>
      </c>
      <c r="I4703" s="164">
        <v>22.7</v>
      </c>
      <c r="J4703" s="164">
        <v>121.7</v>
      </c>
      <c r="K4703">
        <v>0</v>
      </c>
      <c r="L4703" t="s">
        <v>18516</v>
      </c>
      <c r="M4703" t="s">
        <v>18516</v>
      </c>
    </row>
    <row r="4704" spans="1:13" ht="13.5">
      <c r="A4704" t="s">
        <v>35939</v>
      </c>
      <c r="B4704" t="s">
        <v>35940</v>
      </c>
      <c r="C4704" t="s">
        <v>35910</v>
      </c>
      <c r="D4704" t="s">
        <v>35911</v>
      </c>
      <c r="E4704" s="164">
        <v>115</v>
      </c>
      <c r="F4704" s="164">
        <v>115</v>
      </c>
      <c r="G4704" t="s">
        <v>18516</v>
      </c>
      <c r="H4704" t="s">
        <v>18516</v>
      </c>
      <c r="I4704" s="164">
        <v>35.67</v>
      </c>
      <c r="J4704" s="164">
        <v>150.67</v>
      </c>
      <c r="K4704">
        <v>139</v>
      </c>
      <c r="L4704" t="s">
        <v>18516</v>
      </c>
      <c r="M4704" t="s">
        <v>18516</v>
      </c>
    </row>
    <row r="4705" spans="1:13" ht="13.5">
      <c r="A4705" t="s">
        <v>35941</v>
      </c>
      <c r="B4705" t="s">
        <v>35942</v>
      </c>
      <c r="C4705" t="s">
        <v>35910</v>
      </c>
      <c r="D4705" t="s">
        <v>35911</v>
      </c>
      <c r="E4705" s="164">
        <v>115</v>
      </c>
      <c r="F4705" s="164">
        <v>115</v>
      </c>
      <c r="G4705" t="s">
        <v>18516</v>
      </c>
      <c r="H4705" t="s">
        <v>18516</v>
      </c>
      <c r="I4705" s="164">
        <v>35.67</v>
      </c>
      <c r="J4705" s="164">
        <v>150.67</v>
      </c>
      <c r="K4705">
        <v>51</v>
      </c>
      <c r="L4705" t="s">
        <v>29439</v>
      </c>
      <c r="M4705" t="s">
        <v>31089</v>
      </c>
    </row>
    <row r="4706" spans="1:13" ht="13.5">
      <c r="A4706" t="s">
        <v>35943</v>
      </c>
      <c r="B4706" t="s">
        <v>35944</v>
      </c>
      <c r="C4706" t="s">
        <v>35910</v>
      </c>
      <c r="D4706" t="s">
        <v>35911</v>
      </c>
      <c r="E4706" t="s">
        <v>18516</v>
      </c>
      <c r="F4706" t="s">
        <v>18516</v>
      </c>
      <c r="G4706" t="s">
        <v>18516</v>
      </c>
      <c r="H4706" t="s">
        <v>18516</v>
      </c>
      <c r="I4706" t="s">
        <v>18516</v>
      </c>
      <c r="J4706" t="s">
        <v>18516</v>
      </c>
      <c r="K4706" t="s">
        <v>29707</v>
      </c>
      <c r="L4706" t="s">
        <v>18516</v>
      </c>
      <c r="M4706" t="s">
        <v>18516</v>
      </c>
    </row>
    <row r="4707" spans="1:13" ht="13.5">
      <c r="A4707" t="s">
        <v>35945</v>
      </c>
      <c r="B4707" t="s">
        <v>35946</v>
      </c>
      <c r="C4707" t="s">
        <v>35910</v>
      </c>
      <c r="D4707" t="s">
        <v>35911</v>
      </c>
      <c r="E4707" t="s">
        <v>18516</v>
      </c>
      <c r="F4707" t="s">
        <v>18516</v>
      </c>
      <c r="G4707" t="s">
        <v>18516</v>
      </c>
      <c r="H4707" t="s">
        <v>18516</v>
      </c>
      <c r="I4707" t="s">
        <v>18516</v>
      </c>
      <c r="J4707" t="s">
        <v>18516</v>
      </c>
      <c r="K4707" t="s">
        <v>29707</v>
      </c>
      <c r="L4707" t="s">
        <v>18516</v>
      </c>
      <c r="M4707" t="s">
        <v>18516</v>
      </c>
    </row>
    <row r="4708" spans="1:13" ht="13.5">
      <c r="A4708" t="s">
        <v>35947</v>
      </c>
      <c r="B4708" t="s">
        <v>35948</v>
      </c>
      <c r="C4708" t="s">
        <v>35910</v>
      </c>
      <c r="D4708" t="s">
        <v>35911</v>
      </c>
      <c r="E4708" t="s">
        <v>18516</v>
      </c>
      <c r="F4708" t="s">
        <v>18516</v>
      </c>
      <c r="G4708" t="s">
        <v>18516</v>
      </c>
      <c r="H4708" t="s">
        <v>18516</v>
      </c>
      <c r="I4708" t="s">
        <v>18516</v>
      </c>
      <c r="J4708" t="s">
        <v>18516</v>
      </c>
      <c r="K4708" t="s">
        <v>29707</v>
      </c>
      <c r="L4708" t="s">
        <v>18516</v>
      </c>
      <c r="M4708" t="s">
        <v>18516</v>
      </c>
    </row>
    <row r="4709" spans="1:13" ht="13.5">
      <c r="A4709" t="s">
        <v>35949</v>
      </c>
      <c r="B4709" t="s">
        <v>35950</v>
      </c>
      <c r="C4709" t="s">
        <v>35951</v>
      </c>
      <c r="D4709" t="s">
        <v>35952</v>
      </c>
      <c r="E4709" s="164">
        <v>130</v>
      </c>
      <c r="F4709" s="164">
        <v>120</v>
      </c>
      <c r="G4709" s="165">
        <v>0.92</v>
      </c>
      <c r="H4709" t="s">
        <v>18516</v>
      </c>
      <c r="I4709" s="164">
        <v>38.27</v>
      </c>
      <c r="J4709" s="164">
        <v>158.27</v>
      </c>
      <c r="K4709">
        <v>10</v>
      </c>
      <c r="L4709" t="s">
        <v>18516</v>
      </c>
      <c r="M4709" t="s">
        <v>18516</v>
      </c>
    </row>
    <row r="4710" spans="1:13" ht="13.5">
      <c r="A4710" t="s">
        <v>35953</v>
      </c>
      <c r="B4710" t="s">
        <v>35954</v>
      </c>
      <c r="C4710" t="s">
        <v>35951</v>
      </c>
      <c r="D4710" t="s">
        <v>35952</v>
      </c>
      <c r="E4710" s="164">
        <v>130</v>
      </c>
      <c r="F4710" s="164">
        <v>120</v>
      </c>
      <c r="G4710" s="165">
        <v>0.92</v>
      </c>
      <c r="H4710" t="s">
        <v>18516</v>
      </c>
      <c r="I4710" s="164">
        <v>38.62</v>
      </c>
      <c r="J4710" s="164">
        <v>158.62</v>
      </c>
      <c r="K4710">
        <v>0</v>
      </c>
      <c r="L4710" t="s">
        <v>18516</v>
      </c>
      <c r="M4710" t="s">
        <v>18516</v>
      </c>
    </row>
    <row r="4711" spans="1:13" ht="13.5">
      <c r="A4711" t="s">
        <v>35955</v>
      </c>
      <c r="B4711" t="s">
        <v>35956</v>
      </c>
      <c r="C4711" t="s">
        <v>35951</v>
      </c>
      <c r="D4711" t="s">
        <v>35952</v>
      </c>
      <c r="E4711" t="s">
        <v>18516</v>
      </c>
      <c r="F4711" t="s">
        <v>18516</v>
      </c>
      <c r="G4711" t="s">
        <v>18516</v>
      </c>
      <c r="H4711" t="s">
        <v>18516</v>
      </c>
      <c r="I4711" t="s">
        <v>18516</v>
      </c>
      <c r="J4711" t="s">
        <v>18516</v>
      </c>
      <c r="K4711" t="s">
        <v>29707</v>
      </c>
      <c r="L4711" t="s">
        <v>18516</v>
      </c>
      <c r="M4711" t="s">
        <v>18516</v>
      </c>
    </row>
    <row r="4712" spans="1:13" ht="13.5">
      <c r="A4712" t="s">
        <v>5470</v>
      </c>
      <c r="B4712" t="s">
        <v>33736</v>
      </c>
      <c r="C4712" t="s">
        <v>30281</v>
      </c>
      <c r="D4712" t="s">
        <v>30282</v>
      </c>
      <c r="E4712" t="s">
        <v>18516</v>
      </c>
      <c r="F4712" t="s">
        <v>18516</v>
      </c>
      <c r="G4712" t="s">
        <v>18516</v>
      </c>
      <c r="H4712" t="s">
        <v>18516</v>
      </c>
      <c r="I4712" t="s">
        <v>18516</v>
      </c>
      <c r="J4712" t="s">
        <v>18516</v>
      </c>
      <c r="K4712" t="s">
        <v>29707</v>
      </c>
      <c r="L4712" t="s">
        <v>18516</v>
      </c>
      <c r="M4712" t="s">
        <v>18516</v>
      </c>
    </row>
    <row r="4713" spans="1:13" ht="13.5">
      <c r="A4713" t="s">
        <v>35957</v>
      </c>
      <c r="B4713" t="s">
        <v>35958</v>
      </c>
      <c r="C4713" t="s">
        <v>33656</v>
      </c>
      <c r="D4713" t="s">
        <v>33657</v>
      </c>
      <c r="E4713" t="s">
        <v>18516</v>
      </c>
      <c r="F4713" t="s">
        <v>18516</v>
      </c>
      <c r="G4713" t="s">
        <v>18516</v>
      </c>
      <c r="H4713" t="s">
        <v>18516</v>
      </c>
      <c r="I4713" t="s">
        <v>18516</v>
      </c>
      <c r="J4713" t="s">
        <v>18516</v>
      </c>
      <c r="K4713" t="s">
        <v>29707</v>
      </c>
      <c r="L4713" t="s">
        <v>18516</v>
      </c>
      <c r="M4713" t="s">
        <v>18516</v>
      </c>
    </row>
    <row r="4714" spans="1:13" ht="13.5">
      <c r="A4714" t="s">
        <v>35959</v>
      </c>
      <c r="B4714" t="s">
        <v>35958</v>
      </c>
      <c r="C4714" t="s">
        <v>33656</v>
      </c>
      <c r="D4714" t="s">
        <v>33657</v>
      </c>
      <c r="E4714" t="s">
        <v>18516</v>
      </c>
      <c r="F4714" t="s">
        <v>18516</v>
      </c>
      <c r="G4714" t="s">
        <v>18516</v>
      </c>
      <c r="H4714" t="s">
        <v>18516</v>
      </c>
      <c r="I4714" t="s">
        <v>18516</v>
      </c>
      <c r="J4714" t="s">
        <v>18516</v>
      </c>
      <c r="K4714" t="s">
        <v>29707</v>
      </c>
      <c r="L4714" t="s">
        <v>18516</v>
      </c>
      <c r="M4714" t="s">
        <v>18516</v>
      </c>
    </row>
    <row r="4715" spans="1:13" ht="13.5">
      <c r="A4715" t="s">
        <v>35960</v>
      </c>
      <c r="B4715" t="s">
        <v>35961</v>
      </c>
      <c r="C4715" t="s">
        <v>33656</v>
      </c>
      <c r="D4715" t="s">
        <v>33657</v>
      </c>
      <c r="E4715" t="s">
        <v>18516</v>
      </c>
      <c r="F4715" t="s">
        <v>18516</v>
      </c>
      <c r="G4715" t="s">
        <v>18516</v>
      </c>
      <c r="H4715" t="s">
        <v>18516</v>
      </c>
      <c r="I4715" t="s">
        <v>18516</v>
      </c>
      <c r="J4715" t="s">
        <v>18516</v>
      </c>
      <c r="K4715" t="s">
        <v>29707</v>
      </c>
      <c r="L4715" t="s">
        <v>18516</v>
      </c>
      <c r="M4715" t="s">
        <v>18516</v>
      </c>
    </row>
    <row r="4716" spans="1:13" ht="13.5">
      <c r="A4716" t="s">
        <v>35962</v>
      </c>
      <c r="B4716" t="s">
        <v>35961</v>
      </c>
      <c r="C4716" t="s">
        <v>33656</v>
      </c>
      <c r="D4716" t="s">
        <v>33657</v>
      </c>
      <c r="E4716" t="s">
        <v>18516</v>
      </c>
      <c r="F4716" t="s">
        <v>18516</v>
      </c>
      <c r="G4716" t="s">
        <v>18516</v>
      </c>
      <c r="H4716" t="s">
        <v>18516</v>
      </c>
      <c r="I4716" t="s">
        <v>18516</v>
      </c>
      <c r="J4716" t="s">
        <v>18516</v>
      </c>
      <c r="K4716" t="s">
        <v>29707</v>
      </c>
      <c r="L4716" t="s">
        <v>18516</v>
      </c>
      <c r="M4716" t="s">
        <v>18516</v>
      </c>
    </row>
    <row r="4717" spans="1:13" ht="13.5">
      <c r="A4717" t="s">
        <v>35963</v>
      </c>
      <c r="B4717" t="s">
        <v>35964</v>
      </c>
      <c r="C4717" t="s">
        <v>35910</v>
      </c>
      <c r="D4717" t="s">
        <v>35911</v>
      </c>
      <c r="E4717" s="164">
        <v>105</v>
      </c>
      <c r="F4717" s="164">
        <v>105</v>
      </c>
      <c r="G4717" t="s">
        <v>18516</v>
      </c>
      <c r="H4717" t="s">
        <v>18516</v>
      </c>
      <c r="I4717" s="164">
        <v>24.7</v>
      </c>
      <c r="J4717" s="164">
        <v>129.7</v>
      </c>
      <c r="K4717">
        <v>0</v>
      </c>
      <c r="L4717" t="s">
        <v>29439</v>
      </c>
      <c r="M4717" t="s">
        <v>31089</v>
      </c>
    </row>
    <row r="4718" spans="1:13" ht="13.5">
      <c r="A4718" t="s">
        <v>35965</v>
      </c>
      <c r="B4718" t="s">
        <v>35966</v>
      </c>
      <c r="C4718" t="s">
        <v>35910</v>
      </c>
      <c r="D4718" t="s">
        <v>35911</v>
      </c>
      <c r="E4718" s="164">
        <v>89</v>
      </c>
      <c r="F4718" s="164">
        <v>89</v>
      </c>
      <c r="G4718" t="s">
        <v>18516</v>
      </c>
      <c r="H4718" t="s">
        <v>18516</v>
      </c>
      <c r="I4718" s="164">
        <v>21.13</v>
      </c>
      <c r="J4718" s="164">
        <v>110.13</v>
      </c>
      <c r="K4718">
        <v>119</v>
      </c>
      <c r="L4718" t="s">
        <v>18516</v>
      </c>
      <c r="M4718" t="s">
        <v>18516</v>
      </c>
    </row>
    <row r="4719" spans="1:13" ht="13.5">
      <c r="A4719" t="s">
        <v>35967</v>
      </c>
      <c r="B4719" t="s">
        <v>35968</v>
      </c>
      <c r="C4719" t="s">
        <v>35822</v>
      </c>
      <c r="D4719" t="s">
        <v>35823</v>
      </c>
      <c r="E4719" t="s">
        <v>18516</v>
      </c>
      <c r="F4719" t="s">
        <v>18516</v>
      </c>
      <c r="G4719" t="s">
        <v>18516</v>
      </c>
      <c r="H4719" t="s">
        <v>18516</v>
      </c>
      <c r="I4719" t="s">
        <v>18516</v>
      </c>
      <c r="J4719" t="s">
        <v>18516</v>
      </c>
      <c r="K4719" t="s">
        <v>29707</v>
      </c>
      <c r="L4719" t="s">
        <v>18516</v>
      </c>
      <c r="M4719" t="s">
        <v>18516</v>
      </c>
    </row>
    <row r="4720" spans="1:13" ht="13.5">
      <c r="A4720" t="s">
        <v>35969</v>
      </c>
      <c r="B4720" t="s">
        <v>35968</v>
      </c>
      <c r="C4720" t="s">
        <v>35822</v>
      </c>
      <c r="D4720" t="s">
        <v>35823</v>
      </c>
      <c r="E4720" t="s">
        <v>18516</v>
      </c>
      <c r="F4720" t="s">
        <v>18516</v>
      </c>
      <c r="G4720" t="s">
        <v>18516</v>
      </c>
      <c r="H4720" t="s">
        <v>18516</v>
      </c>
      <c r="I4720" t="s">
        <v>18516</v>
      </c>
      <c r="J4720" t="s">
        <v>18516</v>
      </c>
      <c r="K4720" t="s">
        <v>29707</v>
      </c>
      <c r="L4720" t="s">
        <v>18516</v>
      </c>
      <c r="M4720" t="s">
        <v>18516</v>
      </c>
    </row>
    <row r="4721" spans="1:13" ht="13.5">
      <c r="A4721" t="s">
        <v>35970</v>
      </c>
      <c r="B4721" t="s">
        <v>35968</v>
      </c>
      <c r="C4721" t="s">
        <v>35822</v>
      </c>
      <c r="D4721" t="s">
        <v>35823</v>
      </c>
      <c r="E4721" t="s">
        <v>18516</v>
      </c>
      <c r="F4721" t="s">
        <v>18516</v>
      </c>
      <c r="G4721" t="s">
        <v>18516</v>
      </c>
      <c r="H4721" t="s">
        <v>18516</v>
      </c>
      <c r="I4721" t="s">
        <v>18516</v>
      </c>
      <c r="J4721" t="s">
        <v>18516</v>
      </c>
      <c r="K4721" t="s">
        <v>29707</v>
      </c>
      <c r="L4721" t="s">
        <v>18516</v>
      </c>
      <c r="M4721" t="s">
        <v>18516</v>
      </c>
    </row>
    <row r="4722" spans="1:13" ht="13.5">
      <c r="A4722" t="s">
        <v>35971</v>
      </c>
      <c r="B4722" t="s">
        <v>35972</v>
      </c>
      <c r="C4722" t="s">
        <v>35910</v>
      </c>
      <c r="D4722" t="s">
        <v>35911</v>
      </c>
      <c r="E4722" s="164">
        <v>105</v>
      </c>
      <c r="F4722" s="164">
        <v>105</v>
      </c>
      <c r="G4722" t="s">
        <v>18516</v>
      </c>
      <c r="H4722" t="s">
        <v>18516</v>
      </c>
      <c r="I4722" s="164">
        <v>24.7</v>
      </c>
      <c r="J4722" s="164">
        <v>129.7</v>
      </c>
      <c r="K4722">
        <v>0</v>
      </c>
      <c r="L4722" t="s">
        <v>29410</v>
      </c>
      <c r="M4722" t="s">
        <v>31089</v>
      </c>
    </row>
    <row r="4723" spans="1:13" ht="13.5">
      <c r="A4723" t="s">
        <v>35973</v>
      </c>
      <c r="B4723" t="s">
        <v>35974</v>
      </c>
      <c r="C4723" t="s">
        <v>35910</v>
      </c>
      <c r="D4723" t="s">
        <v>35911</v>
      </c>
      <c r="E4723" s="164">
        <v>105</v>
      </c>
      <c r="F4723" s="164">
        <v>105</v>
      </c>
      <c r="G4723" t="s">
        <v>18516</v>
      </c>
      <c r="H4723" t="s">
        <v>18516</v>
      </c>
      <c r="I4723" s="164">
        <v>24.7</v>
      </c>
      <c r="J4723" s="164">
        <v>129.7</v>
      </c>
      <c r="K4723">
        <v>1</v>
      </c>
      <c r="L4723" t="s">
        <v>18516</v>
      </c>
      <c r="M4723" t="s">
        <v>18516</v>
      </c>
    </row>
    <row r="4724" spans="1:13" ht="13.5">
      <c r="A4724" t="s">
        <v>35975</v>
      </c>
      <c r="B4724" t="s">
        <v>35976</v>
      </c>
      <c r="C4724" t="s">
        <v>35910</v>
      </c>
      <c r="D4724" t="s">
        <v>35911</v>
      </c>
      <c r="E4724" s="164">
        <v>109</v>
      </c>
      <c r="F4724" s="164">
        <v>109</v>
      </c>
      <c r="G4724" t="s">
        <v>18516</v>
      </c>
      <c r="H4724" t="s">
        <v>18516</v>
      </c>
      <c r="I4724" s="164">
        <v>22.7</v>
      </c>
      <c r="J4724" s="164">
        <v>131.7</v>
      </c>
      <c r="K4724">
        <v>41</v>
      </c>
      <c r="L4724" t="s">
        <v>29439</v>
      </c>
      <c r="M4724" t="s">
        <v>31089</v>
      </c>
    </row>
    <row r="4725" spans="1:13" ht="13.5">
      <c r="A4725" t="s">
        <v>35977</v>
      </c>
      <c r="B4725" t="s">
        <v>35978</v>
      </c>
      <c r="C4725" t="s">
        <v>35979</v>
      </c>
      <c r="D4725" t="s">
        <v>35980</v>
      </c>
      <c r="E4725" t="s">
        <v>18516</v>
      </c>
      <c r="F4725" t="s">
        <v>18516</v>
      </c>
      <c r="G4725" t="s">
        <v>18516</v>
      </c>
      <c r="H4725" t="s">
        <v>18516</v>
      </c>
      <c r="I4725" t="s">
        <v>18516</v>
      </c>
      <c r="J4725" t="s">
        <v>18516</v>
      </c>
      <c r="K4725" t="s">
        <v>29707</v>
      </c>
      <c r="L4725" t="s">
        <v>18516</v>
      </c>
      <c r="M4725" t="s">
        <v>18516</v>
      </c>
    </row>
    <row r="4726" spans="1:13" ht="13.5">
      <c r="A4726" t="s">
        <v>35981</v>
      </c>
      <c r="B4726" t="s">
        <v>35982</v>
      </c>
      <c r="C4726" t="s">
        <v>35910</v>
      </c>
      <c r="D4726" t="s">
        <v>35911</v>
      </c>
      <c r="E4726" s="164">
        <v>109</v>
      </c>
      <c r="F4726" s="164">
        <v>109</v>
      </c>
      <c r="G4726" t="s">
        <v>18516</v>
      </c>
      <c r="H4726" t="s">
        <v>18516</v>
      </c>
      <c r="I4726" s="164">
        <v>22.7</v>
      </c>
      <c r="J4726" s="164">
        <v>131.7</v>
      </c>
      <c r="K4726">
        <v>66</v>
      </c>
      <c r="L4726" t="s">
        <v>18516</v>
      </c>
      <c r="M4726" t="s">
        <v>18516</v>
      </c>
    </row>
    <row r="4727" spans="1:13" ht="13.5">
      <c r="A4727" t="s">
        <v>35983</v>
      </c>
      <c r="B4727" t="s">
        <v>35984</v>
      </c>
      <c r="C4727" t="s">
        <v>35910</v>
      </c>
      <c r="D4727" t="s">
        <v>35911</v>
      </c>
      <c r="E4727" s="164">
        <v>89</v>
      </c>
      <c r="F4727" s="164">
        <v>89</v>
      </c>
      <c r="G4727" t="s">
        <v>18516</v>
      </c>
      <c r="H4727" t="s">
        <v>18516</v>
      </c>
      <c r="I4727" s="164">
        <v>21.13</v>
      </c>
      <c r="J4727" s="164">
        <v>110.13</v>
      </c>
      <c r="K4727">
        <v>3</v>
      </c>
      <c r="L4727" t="s">
        <v>18516</v>
      </c>
      <c r="M4727" t="s">
        <v>18516</v>
      </c>
    </row>
    <row r="4728" spans="1:13" ht="13.5">
      <c r="A4728" t="s">
        <v>35985</v>
      </c>
      <c r="B4728" t="s">
        <v>35986</v>
      </c>
      <c r="C4728" t="s">
        <v>35910</v>
      </c>
      <c r="D4728" t="s">
        <v>35911</v>
      </c>
      <c r="E4728" t="s">
        <v>18516</v>
      </c>
      <c r="F4728" t="s">
        <v>18516</v>
      </c>
      <c r="G4728" t="s">
        <v>18516</v>
      </c>
      <c r="H4728" t="s">
        <v>18516</v>
      </c>
      <c r="I4728" t="s">
        <v>18516</v>
      </c>
      <c r="J4728" t="s">
        <v>18516</v>
      </c>
      <c r="K4728" t="s">
        <v>29707</v>
      </c>
      <c r="L4728" t="s">
        <v>18516</v>
      </c>
      <c r="M4728" t="s">
        <v>18516</v>
      </c>
    </row>
    <row r="4729" spans="1:13" ht="13.5">
      <c r="A4729" t="s">
        <v>35987</v>
      </c>
      <c r="B4729" t="s">
        <v>35988</v>
      </c>
      <c r="C4729" t="s">
        <v>35910</v>
      </c>
      <c r="D4729" t="s">
        <v>35911</v>
      </c>
      <c r="E4729" t="s">
        <v>18516</v>
      </c>
      <c r="F4729" t="s">
        <v>18516</v>
      </c>
      <c r="G4729" t="s">
        <v>18516</v>
      </c>
      <c r="H4729" t="s">
        <v>18516</v>
      </c>
      <c r="I4729" t="s">
        <v>18516</v>
      </c>
      <c r="J4729" t="s">
        <v>18516</v>
      </c>
      <c r="K4729" t="s">
        <v>29707</v>
      </c>
      <c r="L4729" t="s">
        <v>18516</v>
      </c>
      <c r="M4729" t="s">
        <v>18516</v>
      </c>
    </row>
    <row r="4730" spans="1:13" ht="13.5">
      <c r="A4730" t="s">
        <v>35989</v>
      </c>
      <c r="B4730" t="s">
        <v>35990</v>
      </c>
      <c r="C4730" t="s">
        <v>35910</v>
      </c>
      <c r="D4730" t="s">
        <v>35911</v>
      </c>
      <c r="E4730" t="s">
        <v>18516</v>
      </c>
      <c r="F4730" t="s">
        <v>18516</v>
      </c>
      <c r="G4730" t="s">
        <v>18516</v>
      </c>
      <c r="H4730" t="s">
        <v>18516</v>
      </c>
      <c r="I4730" t="s">
        <v>18516</v>
      </c>
      <c r="J4730" t="s">
        <v>18516</v>
      </c>
      <c r="K4730" t="s">
        <v>29707</v>
      </c>
      <c r="L4730" t="s">
        <v>18516</v>
      </c>
      <c r="M4730" t="s">
        <v>18516</v>
      </c>
    </row>
    <row r="4731" spans="1:13" ht="13.5">
      <c r="A4731" t="s">
        <v>35991</v>
      </c>
      <c r="B4731" t="s">
        <v>35992</v>
      </c>
      <c r="C4731" t="s">
        <v>29501</v>
      </c>
      <c r="D4731" t="s">
        <v>29502</v>
      </c>
      <c r="E4731" t="s">
        <v>18516</v>
      </c>
      <c r="F4731" t="s">
        <v>18516</v>
      </c>
      <c r="G4731" t="s">
        <v>18516</v>
      </c>
      <c r="H4731" t="s">
        <v>18516</v>
      </c>
      <c r="I4731" t="s">
        <v>18516</v>
      </c>
      <c r="J4731" t="s">
        <v>18516</v>
      </c>
      <c r="K4731" t="s">
        <v>29707</v>
      </c>
      <c r="L4731" t="s">
        <v>18516</v>
      </c>
      <c r="M4731" t="s">
        <v>18516</v>
      </c>
    </row>
    <row r="4732" spans="1:13" ht="13.5">
      <c r="A4732" t="s">
        <v>35993</v>
      </c>
      <c r="B4732" t="s">
        <v>35994</v>
      </c>
      <c r="C4732" t="s">
        <v>30420</v>
      </c>
      <c r="D4732" t="s">
        <v>30421</v>
      </c>
      <c r="E4732" t="s">
        <v>18516</v>
      </c>
      <c r="F4732" t="s">
        <v>18516</v>
      </c>
      <c r="G4732" t="s">
        <v>18516</v>
      </c>
      <c r="H4732" t="s">
        <v>18516</v>
      </c>
      <c r="I4732" t="s">
        <v>18516</v>
      </c>
      <c r="J4732" t="s">
        <v>18516</v>
      </c>
      <c r="K4732" t="s">
        <v>29707</v>
      </c>
      <c r="L4732" t="s">
        <v>18516</v>
      </c>
      <c r="M4732" t="s">
        <v>18516</v>
      </c>
    </row>
    <row r="4733" spans="1:13" ht="13.5">
      <c r="A4733" t="s">
        <v>35995</v>
      </c>
      <c r="B4733" t="s">
        <v>35996</v>
      </c>
      <c r="C4733" t="s">
        <v>34564</v>
      </c>
      <c r="D4733" t="s">
        <v>34565</v>
      </c>
      <c r="E4733" t="s">
        <v>18516</v>
      </c>
      <c r="F4733" t="s">
        <v>18516</v>
      </c>
      <c r="G4733" t="s">
        <v>18516</v>
      </c>
      <c r="H4733" t="s">
        <v>18516</v>
      </c>
      <c r="I4733" t="s">
        <v>18516</v>
      </c>
      <c r="J4733" t="s">
        <v>18516</v>
      </c>
      <c r="K4733" t="s">
        <v>29707</v>
      </c>
      <c r="L4733" t="s">
        <v>18516</v>
      </c>
      <c r="M4733" t="s">
        <v>18516</v>
      </c>
    </row>
    <row r="4734" spans="1:13" ht="13.5">
      <c r="A4734" t="s">
        <v>35997</v>
      </c>
      <c r="B4734" t="s">
        <v>35998</v>
      </c>
      <c r="C4734" t="s">
        <v>34564</v>
      </c>
      <c r="D4734" t="s">
        <v>34565</v>
      </c>
      <c r="E4734" t="s">
        <v>18516</v>
      </c>
      <c r="F4734" t="s">
        <v>18516</v>
      </c>
      <c r="G4734" t="s">
        <v>18516</v>
      </c>
      <c r="H4734" t="s">
        <v>18516</v>
      </c>
      <c r="I4734" t="s">
        <v>18516</v>
      </c>
      <c r="J4734" t="s">
        <v>18516</v>
      </c>
      <c r="K4734" t="s">
        <v>29707</v>
      </c>
      <c r="L4734" t="s">
        <v>18516</v>
      </c>
      <c r="M4734" t="s">
        <v>18516</v>
      </c>
    </row>
    <row r="4735" spans="1:13" ht="13.5">
      <c r="A4735" t="s">
        <v>35999</v>
      </c>
      <c r="B4735" t="s">
        <v>36000</v>
      </c>
      <c r="C4735" t="s">
        <v>33355</v>
      </c>
      <c r="D4735" t="s">
        <v>33356</v>
      </c>
      <c r="E4735" s="164">
        <v>209</v>
      </c>
      <c r="F4735" s="164">
        <v>182</v>
      </c>
      <c r="G4735" s="165">
        <v>0.87</v>
      </c>
      <c r="H4735" t="s">
        <v>18516</v>
      </c>
      <c r="I4735" s="164">
        <v>96.9</v>
      </c>
      <c r="J4735" s="164">
        <v>278.9</v>
      </c>
      <c r="K4735">
        <v>9</v>
      </c>
      <c r="L4735" t="s">
        <v>18516</v>
      </c>
      <c r="M4735" t="s">
        <v>18516</v>
      </c>
    </row>
    <row r="4736" spans="1:13" ht="13.5">
      <c r="A4736" t="s">
        <v>36001</v>
      </c>
      <c r="B4736" t="s">
        <v>36002</v>
      </c>
      <c r="C4736" t="s">
        <v>33355</v>
      </c>
      <c r="D4736" t="s">
        <v>33356</v>
      </c>
      <c r="E4736" s="164">
        <v>209</v>
      </c>
      <c r="F4736" s="164">
        <v>182</v>
      </c>
      <c r="G4736" s="165">
        <v>0.87</v>
      </c>
      <c r="H4736" t="s">
        <v>18516</v>
      </c>
      <c r="I4736" s="164">
        <v>96.9</v>
      </c>
      <c r="J4736" s="164">
        <v>278.9</v>
      </c>
      <c r="K4736">
        <v>5</v>
      </c>
      <c r="L4736" t="s">
        <v>18516</v>
      </c>
      <c r="M4736" t="s">
        <v>18516</v>
      </c>
    </row>
    <row r="4737" spans="1:13" ht="13.5">
      <c r="A4737" t="s">
        <v>36003</v>
      </c>
      <c r="B4737" t="s">
        <v>36004</v>
      </c>
      <c r="C4737" t="s">
        <v>33355</v>
      </c>
      <c r="D4737" t="s">
        <v>33356</v>
      </c>
      <c r="E4737" s="164">
        <v>209</v>
      </c>
      <c r="F4737" s="164">
        <v>182</v>
      </c>
      <c r="G4737" s="165">
        <v>0.87</v>
      </c>
      <c r="H4737" t="s">
        <v>18516</v>
      </c>
      <c r="I4737" s="164">
        <v>96.9</v>
      </c>
      <c r="J4737" s="164">
        <v>278.9</v>
      </c>
      <c r="K4737">
        <v>0</v>
      </c>
      <c r="L4737" t="s">
        <v>29455</v>
      </c>
      <c r="M4737" t="s">
        <v>30602</v>
      </c>
    </row>
    <row r="4738" spans="1:13" ht="13.5">
      <c r="A4738" t="s">
        <v>36005</v>
      </c>
      <c r="B4738" t="s">
        <v>36006</v>
      </c>
      <c r="C4738" t="s">
        <v>33355</v>
      </c>
      <c r="D4738" t="s">
        <v>33356</v>
      </c>
      <c r="E4738" s="164">
        <v>209</v>
      </c>
      <c r="F4738" s="164">
        <v>182</v>
      </c>
      <c r="G4738" s="165">
        <v>0.87</v>
      </c>
      <c r="H4738" t="s">
        <v>18516</v>
      </c>
      <c r="I4738" s="164">
        <v>96.9</v>
      </c>
      <c r="J4738" s="164">
        <v>278.9</v>
      </c>
      <c r="K4738">
        <v>4</v>
      </c>
      <c r="L4738" t="s">
        <v>29815</v>
      </c>
      <c r="M4738" t="s">
        <v>29459</v>
      </c>
    </row>
    <row r="4739" spans="1:13" ht="13.5">
      <c r="A4739" t="s">
        <v>36007</v>
      </c>
      <c r="B4739" t="s">
        <v>36008</v>
      </c>
      <c r="C4739" t="s">
        <v>33355</v>
      </c>
      <c r="D4739" t="s">
        <v>33356</v>
      </c>
      <c r="E4739" t="s">
        <v>18516</v>
      </c>
      <c r="F4739" t="s">
        <v>18516</v>
      </c>
      <c r="G4739" t="s">
        <v>18516</v>
      </c>
      <c r="H4739" t="s">
        <v>18516</v>
      </c>
      <c r="I4739" t="s">
        <v>18516</v>
      </c>
      <c r="J4739" t="s">
        <v>18516</v>
      </c>
      <c r="K4739" t="s">
        <v>29707</v>
      </c>
      <c r="L4739" t="s">
        <v>18516</v>
      </c>
      <c r="M4739" t="s">
        <v>18516</v>
      </c>
    </row>
    <row r="4740" spans="1:13" ht="13.5">
      <c r="A4740" t="s">
        <v>36009</v>
      </c>
      <c r="B4740" t="s">
        <v>36010</v>
      </c>
      <c r="C4740" t="s">
        <v>34564</v>
      </c>
      <c r="D4740" t="s">
        <v>34565</v>
      </c>
      <c r="E4740" s="164">
        <v>112</v>
      </c>
      <c r="F4740" s="164">
        <v>112</v>
      </c>
      <c r="G4740" t="s">
        <v>18516</v>
      </c>
      <c r="H4740" t="s">
        <v>18516</v>
      </c>
      <c r="I4740" s="164">
        <v>47.37</v>
      </c>
      <c r="J4740" s="164">
        <v>159.37</v>
      </c>
      <c r="K4740">
        <v>0</v>
      </c>
      <c r="L4740" t="s">
        <v>18516</v>
      </c>
      <c r="M4740" t="s">
        <v>18516</v>
      </c>
    </row>
    <row r="4741" spans="1:13" ht="13.5">
      <c r="A4741" t="s">
        <v>36011</v>
      </c>
      <c r="B4741" t="s">
        <v>36012</v>
      </c>
      <c r="C4741" t="s">
        <v>34564</v>
      </c>
      <c r="D4741" t="s">
        <v>34565</v>
      </c>
      <c r="E4741" s="164">
        <v>101</v>
      </c>
      <c r="F4741" s="164">
        <v>101</v>
      </c>
      <c r="G4741" t="s">
        <v>18516</v>
      </c>
      <c r="H4741" t="s">
        <v>18516</v>
      </c>
      <c r="I4741" s="164">
        <v>40.26</v>
      </c>
      <c r="J4741" s="164">
        <v>141.26</v>
      </c>
      <c r="K4741">
        <v>0</v>
      </c>
      <c r="L4741" t="s">
        <v>18516</v>
      </c>
      <c r="M4741" t="s">
        <v>18516</v>
      </c>
    </row>
    <row r="4742" spans="1:13" ht="13.5">
      <c r="A4742" t="s">
        <v>36013</v>
      </c>
      <c r="B4742" t="s">
        <v>36014</v>
      </c>
      <c r="C4742" t="s">
        <v>34564</v>
      </c>
      <c r="D4742" t="s">
        <v>34565</v>
      </c>
      <c r="E4742" s="164">
        <v>92</v>
      </c>
      <c r="F4742" s="164">
        <v>80.04</v>
      </c>
      <c r="G4742" s="165">
        <v>0.87</v>
      </c>
      <c r="H4742" t="s">
        <v>36015</v>
      </c>
      <c r="I4742" s="164">
        <v>39.52</v>
      </c>
      <c r="J4742" s="164">
        <v>119.56</v>
      </c>
      <c r="K4742">
        <v>319</v>
      </c>
      <c r="L4742" t="s">
        <v>18516</v>
      </c>
      <c r="M4742" t="s">
        <v>18516</v>
      </c>
    </row>
    <row r="4743" spans="1:13" ht="13.5">
      <c r="A4743" t="s">
        <v>36016</v>
      </c>
      <c r="B4743" t="s">
        <v>36017</v>
      </c>
      <c r="C4743" t="s">
        <v>33244</v>
      </c>
      <c r="D4743" t="s">
        <v>33245</v>
      </c>
      <c r="E4743" t="s">
        <v>18516</v>
      </c>
      <c r="F4743" t="s">
        <v>18516</v>
      </c>
      <c r="G4743" t="s">
        <v>18516</v>
      </c>
      <c r="H4743" t="s">
        <v>18516</v>
      </c>
      <c r="I4743" t="s">
        <v>18516</v>
      </c>
      <c r="J4743" t="s">
        <v>18516</v>
      </c>
      <c r="K4743" t="s">
        <v>29707</v>
      </c>
      <c r="L4743" t="s">
        <v>18516</v>
      </c>
      <c r="M4743" t="s">
        <v>18516</v>
      </c>
    </row>
    <row r="4744" spans="1:13" ht="13.5">
      <c r="A4744" t="s">
        <v>36018</v>
      </c>
      <c r="B4744" t="s">
        <v>36019</v>
      </c>
      <c r="C4744" t="s">
        <v>33244</v>
      </c>
      <c r="D4744" t="s">
        <v>33245</v>
      </c>
      <c r="E4744" t="s">
        <v>18516</v>
      </c>
      <c r="F4744" t="s">
        <v>18516</v>
      </c>
      <c r="G4744" t="s">
        <v>18516</v>
      </c>
      <c r="H4744" t="s">
        <v>18516</v>
      </c>
      <c r="I4744" t="s">
        <v>18516</v>
      </c>
      <c r="J4744" t="s">
        <v>18516</v>
      </c>
      <c r="K4744" t="s">
        <v>29707</v>
      </c>
      <c r="L4744" t="s">
        <v>18516</v>
      </c>
      <c r="M4744" t="s">
        <v>18516</v>
      </c>
    </row>
    <row r="4745" spans="1:13" ht="13.5">
      <c r="A4745" t="s">
        <v>36020</v>
      </c>
      <c r="B4745" t="s">
        <v>36021</v>
      </c>
      <c r="C4745" t="s">
        <v>33244</v>
      </c>
      <c r="D4745" t="s">
        <v>33245</v>
      </c>
      <c r="E4745" t="s">
        <v>18516</v>
      </c>
      <c r="F4745" t="s">
        <v>18516</v>
      </c>
      <c r="G4745" t="s">
        <v>18516</v>
      </c>
      <c r="H4745" t="s">
        <v>18516</v>
      </c>
      <c r="I4745" t="s">
        <v>18516</v>
      </c>
      <c r="J4745" t="s">
        <v>18516</v>
      </c>
      <c r="K4745" t="s">
        <v>29707</v>
      </c>
      <c r="L4745" t="s">
        <v>18516</v>
      </c>
      <c r="M4745" t="s">
        <v>18516</v>
      </c>
    </row>
    <row r="4746" spans="1:13" ht="13.5">
      <c r="A4746" t="s">
        <v>36022</v>
      </c>
      <c r="B4746" t="s">
        <v>36023</v>
      </c>
      <c r="C4746" t="s">
        <v>33244</v>
      </c>
      <c r="D4746" t="s">
        <v>33245</v>
      </c>
      <c r="E4746" t="s">
        <v>18516</v>
      </c>
      <c r="F4746" t="s">
        <v>18516</v>
      </c>
      <c r="G4746" t="s">
        <v>18516</v>
      </c>
      <c r="H4746" t="s">
        <v>18516</v>
      </c>
      <c r="I4746" t="s">
        <v>18516</v>
      </c>
      <c r="J4746" t="s">
        <v>18516</v>
      </c>
      <c r="K4746" t="s">
        <v>29707</v>
      </c>
      <c r="L4746" t="s">
        <v>18516</v>
      </c>
      <c r="M4746" t="s">
        <v>18516</v>
      </c>
    </row>
    <row r="4747" spans="1:13" ht="13.5">
      <c r="A4747" t="s">
        <v>36024</v>
      </c>
      <c r="B4747" t="s">
        <v>36025</v>
      </c>
      <c r="C4747" t="s">
        <v>33244</v>
      </c>
      <c r="D4747" t="s">
        <v>33245</v>
      </c>
      <c r="E4747" t="s">
        <v>18516</v>
      </c>
      <c r="F4747" t="s">
        <v>18516</v>
      </c>
      <c r="G4747" t="s">
        <v>18516</v>
      </c>
      <c r="H4747" t="s">
        <v>18516</v>
      </c>
      <c r="I4747" t="s">
        <v>18516</v>
      </c>
      <c r="J4747" t="s">
        <v>18516</v>
      </c>
      <c r="K4747" t="s">
        <v>29707</v>
      </c>
      <c r="L4747" t="s">
        <v>18516</v>
      </c>
      <c r="M4747" t="s">
        <v>18516</v>
      </c>
    </row>
    <row r="4748" spans="1:13" ht="13.5">
      <c r="A4748" t="s">
        <v>36026</v>
      </c>
      <c r="B4748" t="s">
        <v>36027</v>
      </c>
      <c r="C4748" t="s">
        <v>33244</v>
      </c>
      <c r="D4748" t="s">
        <v>33245</v>
      </c>
      <c r="E4748" t="s">
        <v>18516</v>
      </c>
      <c r="F4748" t="s">
        <v>18516</v>
      </c>
      <c r="G4748" t="s">
        <v>18516</v>
      </c>
      <c r="H4748" t="s">
        <v>18516</v>
      </c>
      <c r="I4748" t="s">
        <v>18516</v>
      </c>
      <c r="J4748" t="s">
        <v>18516</v>
      </c>
      <c r="K4748" t="s">
        <v>29707</v>
      </c>
      <c r="L4748" t="s">
        <v>18516</v>
      </c>
      <c r="M4748" t="s">
        <v>18516</v>
      </c>
    </row>
    <row r="4749" spans="1:13" ht="13.5">
      <c r="A4749" t="s">
        <v>36028</v>
      </c>
      <c r="B4749" t="s">
        <v>36029</v>
      </c>
      <c r="C4749" t="s">
        <v>33244</v>
      </c>
      <c r="D4749" t="s">
        <v>33245</v>
      </c>
      <c r="E4749" t="s">
        <v>18516</v>
      </c>
      <c r="F4749" t="s">
        <v>18516</v>
      </c>
      <c r="G4749" t="s">
        <v>18516</v>
      </c>
      <c r="H4749" t="s">
        <v>18516</v>
      </c>
      <c r="I4749" t="s">
        <v>18516</v>
      </c>
      <c r="J4749" t="s">
        <v>18516</v>
      </c>
      <c r="K4749" t="s">
        <v>29707</v>
      </c>
      <c r="L4749" t="s">
        <v>18516</v>
      </c>
      <c r="M4749" t="s">
        <v>18516</v>
      </c>
    </row>
    <row r="4750" spans="1:13" ht="13.5">
      <c r="A4750" t="s">
        <v>36030</v>
      </c>
      <c r="B4750" t="s">
        <v>36031</v>
      </c>
      <c r="C4750" t="s">
        <v>33244</v>
      </c>
      <c r="D4750" t="s">
        <v>33245</v>
      </c>
      <c r="E4750" t="s">
        <v>18516</v>
      </c>
      <c r="F4750" t="s">
        <v>18516</v>
      </c>
      <c r="G4750" t="s">
        <v>18516</v>
      </c>
      <c r="H4750" t="s">
        <v>18516</v>
      </c>
      <c r="I4750" t="s">
        <v>18516</v>
      </c>
      <c r="J4750" t="s">
        <v>18516</v>
      </c>
      <c r="K4750" t="s">
        <v>29707</v>
      </c>
      <c r="L4750" t="s">
        <v>18516</v>
      </c>
      <c r="M4750" t="s">
        <v>18516</v>
      </c>
    </row>
    <row r="4751" spans="1:13" ht="13.5">
      <c r="A4751" t="s">
        <v>36032</v>
      </c>
      <c r="B4751" t="s">
        <v>36033</v>
      </c>
      <c r="C4751" t="s">
        <v>33244</v>
      </c>
      <c r="D4751" t="s">
        <v>33245</v>
      </c>
      <c r="E4751" t="s">
        <v>18516</v>
      </c>
      <c r="F4751" t="s">
        <v>18516</v>
      </c>
      <c r="G4751" t="s">
        <v>18516</v>
      </c>
      <c r="H4751" t="s">
        <v>18516</v>
      </c>
      <c r="I4751" t="s">
        <v>18516</v>
      </c>
      <c r="J4751" t="s">
        <v>18516</v>
      </c>
      <c r="K4751" t="s">
        <v>29707</v>
      </c>
      <c r="L4751" t="s">
        <v>18516</v>
      </c>
      <c r="M4751" t="s">
        <v>18516</v>
      </c>
    </row>
    <row r="4752" spans="1:13" ht="13.5">
      <c r="A4752" t="s">
        <v>36034</v>
      </c>
      <c r="B4752" t="s">
        <v>36035</v>
      </c>
      <c r="C4752" t="s">
        <v>33244</v>
      </c>
      <c r="D4752" t="s">
        <v>33245</v>
      </c>
      <c r="E4752" t="s">
        <v>18516</v>
      </c>
      <c r="F4752" t="s">
        <v>18516</v>
      </c>
      <c r="G4752" t="s">
        <v>18516</v>
      </c>
      <c r="H4752" t="s">
        <v>18516</v>
      </c>
      <c r="I4752" t="s">
        <v>18516</v>
      </c>
      <c r="J4752" t="s">
        <v>18516</v>
      </c>
      <c r="K4752" t="s">
        <v>29707</v>
      </c>
      <c r="L4752" t="s">
        <v>18516</v>
      </c>
      <c r="M4752" t="s">
        <v>18516</v>
      </c>
    </row>
    <row r="4753" spans="1:13" ht="13.5">
      <c r="A4753" t="s">
        <v>36036</v>
      </c>
      <c r="B4753" t="s">
        <v>36037</v>
      </c>
      <c r="C4753" t="s">
        <v>33244</v>
      </c>
      <c r="D4753" t="s">
        <v>33245</v>
      </c>
      <c r="E4753" t="s">
        <v>18516</v>
      </c>
      <c r="F4753" t="s">
        <v>18516</v>
      </c>
      <c r="G4753" t="s">
        <v>18516</v>
      </c>
      <c r="H4753" t="s">
        <v>18516</v>
      </c>
      <c r="I4753" t="s">
        <v>18516</v>
      </c>
      <c r="J4753" t="s">
        <v>18516</v>
      </c>
      <c r="K4753" t="s">
        <v>29707</v>
      </c>
      <c r="L4753" t="s">
        <v>18516</v>
      </c>
      <c r="M4753" t="s">
        <v>18516</v>
      </c>
    </row>
    <row r="4754" spans="1:13" ht="13.5">
      <c r="A4754" t="s">
        <v>36038</v>
      </c>
      <c r="B4754" t="s">
        <v>36039</v>
      </c>
      <c r="C4754" t="s">
        <v>33244</v>
      </c>
      <c r="D4754" t="s">
        <v>33245</v>
      </c>
      <c r="E4754" t="s">
        <v>18516</v>
      </c>
      <c r="F4754" t="s">
        <v>18516</v>
      </c>
      <c r="G4754" t="s">
        <v>18516</v>
      </c>
      <c r="H4754" t="s">
        <v>18516</v>
      </c>
      <c r="I4754" t="s">
        <v>18516</v>
      </c>
      <c r="J4754" t="s">
        <v>18516</v>
      </c>
      <c r="K4754" t="s">
        <v>29707</v>
      </c>
      <c r="L4754" t="s">
        <v>18516</v>
      </c>
      <c r="M4754" t="s">
        <v>18516</v>
      </c>
    </row>
    <row r="4755" spans="1:13" ht="13.5">
      <c r="A4755" t="s">
        <v>36040</v>
      </c>
      <c r="B4755" t="s">
        <v>36041</v>
      </c>
      <c r="C4755" t="s">
        <v>33244</v>
      </c>
      <c r="D4755" t="s">
        <v>33245</v>
      </c>
      <c r="E4755" t="s">
        <v>18516</v>
      </c>
      <c r="F4755" t="s">
        <v>18516</v>
      </c>
      <c r="G4755" t="s">
        <v>18516</v>
      </c>
      <c r="H4755" t="s">
        <v>18516</v>
      </c>
      <c r="I4755" t="s">
        <v>18516</v>
      </c>
      <c r="J4755" t="s">
        <v>18516</v>
      </c>
      <c r="K4755" t="s">
        <v>29707</v>
      </c>
      <c r="L4755" t="s">
        <v>18516</v>
      </c>
      <c r="M4755" t="s">
        <v>18516</v>
      </c>
    </row>
    <row r="4756" spans="1:13" ht="13.5">
      <c r="A4756" t="s">
        <v>36042</v>
      </c>
      <c r="B4756" t="s">
        <v>36043</v>
      </c>
      <c r="C4756" t="s">
        <v>33244</v>
      </c>
      <c r="D4756" t="s">
        <v>33245</v>
      </c>
      <c r="E4756" t="s">
        <v>18516</v>
      </c>
      <c r="F4756" t="s">
        <v>18516</v>
      </c>
      <c r="G4756" t="s">
        <v>18516</v>
      </c>
      <c r="H4756" t="s">
        <v>18516</v>
      </c>
      <c r="I4756" t="s">
        <v>18516</v>
      </c>
      <c r="J4756" t="s">
        <v>18516</v>
      </c>
      <c r="K4756" t="s">
        <v>29707</v>
      </c>
      <c r="L4756" t="s">
        <v>18516</v>
      </c>
      <c r="M4756" t="s">
        <v>18516</v>
      </c>
    </row>
    <row r="4757" spans="1:13" ht="13.5">
      <c r="A4757" t="s">
        <v>36044</v>
      </c>
      <c r="B4757" t="s">
        <v>36045</v>
      </c>
      <c r="C4757" t="s">
        <v>33244</v>
      </c>
      <c r="D4757" t="s">
        <v>33245</v>
      </c>
      <c r="E4757" t="s">
        <v>18516</v>
      </c>
      <c r="F4757" t="s">
        <v>18516</v>
      </c>
      <c r="G4757" t="s">
        <v>18516</v>
      </c>
      <c r="H4757" t="s">
        <v>18516</v>
      </c>
      <c r="I4757" t="s">
        <v>18516</v>
      </c>
      <c r="J4757" t="s">
        <v>18516</v>
      </c>
      <c r="K4757" t="s">
        <v>29707</v>
      </c>
      <c r="L4757" t="s">
        <v>18516</v>
      </c>
      <c r="M4757" t="s">
        <v>18516</v>
      </c>
    </row>
    <row r="4758" spans="1:13" ht="13.5">
      <c r="A4758" t="s">
        <v>14854</v>
      </c>
      <c r="B4758" t="s">
        <v>36046</v>
      </c>
      <c r="C4758" t="s">
        <v>36047</v>
      </c>
      <c r="D4758" t="s">
        <v>36048</v>
      </c>
      <c r="E4758" s="164">
        <v>65.9</v>
      </c>
      <c r="F4758" s="164">
        <v>50</v>
      </c>
      <c r="G4758" s="165">
        <v>0.75</v>
      </c>
      <c r="H4758" t="s">
        <v>29648</v>
      </c>
      <c r="I4758" s="164">
        <v>19.17</v>
      </c>
      <c r="J4758" s="164">
        <v>69.17</v>
      </c>
      <c r="K4758">
        <v>62</v>
      </c>
      <c r="L4758" t="s">
        <v>18516</v>
      </c>
      <c r="M4758" t="s">
        <v>18516</v>
      </c>
    </row>
    <row r="4759" spans="1:13" ht="13.5">
      <c r="A4759" t="s">
        <v>14848</v>
      </c>
      <c r="B4759" t="s">
        <v>36049</v>
      </c>
      <c r="C4759" t="s">
        <v>36047</v>
      </c>
      <c r="D4759" t="s">
        <v>36048</v>
      </c>
      <c r="E4759" s="164">
        <v>65.9</v>
      </c>
      <c r="F4759" s="164">
        <v>60</v>
      </c>
      <c r="G4759" s="165">
        <v>0.91</v>
      </c>
      <c r="H4759" t="s">
        <v>29648</v>
      </c>
      <c r="I4759" s="164">
        <v>19.17</v>
      </c>
      <c r="J4759" s="164">
        <v>79.17</v>
      </c>
      <c r="K4759">
        <v>37</v>
      </c>
      <c r="L4759" t="s">
        <v>29439</v>
      </c>
      <c r="M4759" t="s">
        <v>30054</v>
      </c>
    </row>
    <row r="4760" spans="1:13" ht="13.5">
      <c r="A4760" t="s">
        <v>14851</v>
      </c>
      <c r="B4760" t="s">
        <v>36050</v>
      </c>
      <c r="C4760" t="s">
        <v>36047</v>
      </c>
      <c r="D4760" t="s">
        <v>36048</v>
      </c>
      <c r="E4760" s="164">
        <v>62.94</v>
      </c>
      <c r="F4760" s="164">
        <v>50</v>
      </c>
      <c r="G4760" s="165">
        <v>0.79</v>
      </c>
      <c r="H4760" t="s">
        <v>29648</v>
      </c>
      <c r="I4760" s="164">
        <v>19.17</v>
      </c>
      <c r="J4760" s="164">
        <v>69.17</v>
      </c>
      <c r="K4760">
        <v>71</v>
      </c>
      <c r="L4760" t="s">
        <v>18516</v>
      </c>
      <c r="M4760" t="s">
        <v>18516</v>
      </c>
    </row>
    <row r="4761" spans="1:13" ht="13.5">
      <c r="A4761" t="s">
        <v>14842</v>
      </c>
      <c r="B4761" t="s">
        <v>36051</v>
      </c>
      <c r="C4761" t="s">
        <v>36047</v>
      </c>
      <c r="D4761" t="s">
        <v>36048</v>
      </c>
      <c r="E4761" s="164">
        <v>65.9</v>
      </c>
      <c r="F4761" s="164">
        <v>65.9</v>
      </c>
      <c r="G4761" t="s">
        <v>18516</v>
      </c>
      <c r="H4761" t="s">
        <v>18516</v>
      </c>
      <c r="I4761" s="164">
        <v>19.17</v>
      </c>
      <c r="J4761" s="164">
        <v>85.07</v>
      </c>
      <c r="K4761">
        <v>21</v>
      </c>
      <c r="L4761" t="s">
        <v>29439</v>
      </c>
      <c r="M4761" t="s">
        <v>30054</v>
      </c>
    </row>
    <row r="4762" spans="1:13" ht="13.5">
      <c r="A4762" t="s">
        <v>14845</v>
      </c>
      <c r="B4762" t="s">
        <v>36052</v>
      </c>
      <c r="C4762" t="s">
        <v>36047</v>
      </c>
      <c r="D4762" t="s">
        <v>36048</v>
      </c>
      <c r="E4762" s="164">
        <v>70.2</v>
      </c>
      <c r="F4762" s="164">
        <v>50</v>
      </c>
      <c r="G4762" s="165">
        <v>0.71</v>
      </c>
      <c r="H4762" t="s">
        <v>29648</v>
      </c>
      <c r="I4762" s="164">
        <v>19.17</v>
      </c>
      <c r="J4762" s="164">
        <v>69.17</v>
      </c>
      <c r="K4762">
        <v>76</v>
      </c>
      <c r="L4762" t="s">
        <v>18516</v>
      </c>
      <c r="M4762" t="s">
        <v>18516</v>
      </c>
    </row>
    <row r="4763" spans="1:13" ht="13.5">
      <c r="A4763" t="s">
        <v>36053</v>
      </c>
      <c r="B4763" t="s">
        <v>36054</v>
      </c>
      <c r="C4763" t="s">
        <v>33623</v>
      </c>
      <c r="D4763" t="s">
        <v>33624</v>
      </c>
      <c r="E4763" t="s">
        <v>18516</v>
      </c>
      <c r="F4763" t="s">
        <v>18516</v>
      </c>
      <c r="G4763" t="s">
        <v>18516</v>
      </c>
      <c r="H4763" t="s">
        <v>18516</v>
      </c>
      <c r="I4763" t="s">
        <v>18516</v>
      </c>
      <c r="J4763" t="s">
        <v>18516</v>
      </c>
      <c r="K4763" t="s">
        <v>29707</v>
      </c>
      <c r="L4763" t="s">
        <v>18516</v>
      </c>
      <c r="M4763" t="s">
        <v>18516</v>
      </c>
    </row>
    <row r="4764" spans="1:13" ht="13.5">
      <c r="A4764" t="s">
        <v>36055</v>
      </c>
      <c r="B4764" t="s">
        <v>36056</v>
      </c>
      <c r="C4764" t="s">
        <v>33623</v>
      </c>
      <c r="D4764" t="s">
        <v>33624</v>
      </c>
      <c r="E4764" t="s">
        <v>18516</v>
      </c>
      <c r="F4764" t="s">
        <v>18516</v>
      </c>
      <c r="G4764" t="s">
        <v>18516</v>
      </c>
      <c r="H4764" t="s">
        <v>18516</v>
      </c>
      <c r="I4764" t="s">
        <v>18516</v>
      </c>
      <c r="J4764" t="s">
        <v>18516</v>
      </c>
      <c r="K4764" t="s">
        <v>29707</v>
      </c>
      <c r="L4764" t="s">
        <v>18516</v>
      </c>
      <c r="M4764" t="s">
        <v>18516</v>
      </c>
    </row>
    <row r="4765" spans="1:13" ht="13.5">
      <c r="A4765" t="s">
        <v>24392</v>
      </c>
      <c r="B4765" t="s">
        <v>36057</v>
      </c>
      <c r="C4765" t="s">
        <v>29940</v>
      </c>
      <c r="D4765" t="s">
        <v>29941</v>
      </c>
      <c r="E4765" t="s">
        <v>18516</v>
      </c>
      <c r="F4765" t="s">
        <v>18516</v>
      </c>
      <c r="G4765" t="s">
        <v>18516</v>
      </c>
      <c r="H4765" t="s">
        <v>18516</v>
      </c>
      <c r="I4765" t="s">
        <v>18516</v>
      </c>
      <c r="J4765" t="s">
        <v>18516</v>
      </c>
      <c r="K4765" t="s">
        <v>29707</v>
      </c>
      <c r="L4765" t="s">
        <v>18516</v>
      </c>
      <c r="M4765" t="s">
        <v>18516</v>
      </c>
    </row>
    <row r="4766" spans="1:13" ht="13.5">
      <c r="A4766" t="s">
        <v>36058</v>
      </c>
      <c r="B4766" t="s">
        <v>36059</v>
      </c>
      <c r="C4766" t="s">
        <v>33623</v>
      </c>
      <c r="D4766" t="s">
        <v>33624</v>
      </c>
      <c r="E4766" t="s">
        <v>18516</v>
      </c>
      <c r="F4766" t="s">
        <v>18516</v>
      </c>
      <c r="G4766" t="s">
        <v>18516</v>
      </c>
      <c r="H4766" t="s">
        <v>18516</v>
      </c>
      <c r="I4766" t="s">
        <v>18516</v>
      </c>
      <c r="J4766" t="s">
        <v>18516</v>
      </c>
      <c r="K4766" t="s">
        <v>29707</v>
      </c>
      <c r="L4766" t="s">
        <v>18516</v>
      </c>
      <c r="M4766" t="s">
        <v>18516</v>
      </c>
    </row>
    <row r="4767" spans="1:13" ht="13.5">
      <c r="A4767" t="s">
        <v>36060</v>
      </c>
      <c r="B4767" t="s">
        <v>36054</v>
      </c>
      <c r="C4767" t="s">
        <v>33623</v>
      </c>
      <c r="D4767" t="s">
        <v>33624</v>
      </c>
      <c r="E4767" t="s">
        <v>18516</v>
      </c>
      <c r="F4767" t="s">
        <v>18516</v>
      </c>
      <c r="G4767" t="s">
        <v>18516</v>
      </c>
      <c r="H4767" t="s">
        <v>18516</v>
      </c>
      <c r="I4767" t="s">
        <v>18516</v>
      </c>
      <c r="J4767" t="s">
        <v>18516</v>
      </c>
      <c r="K4767" t="s">
        <v>29707</v>
      </c>
      <c r="L4767" t="s">
        <v>18516</v>
      </c>
      <c r="M4767" t="s">
        <v>18516</v>
      </c>
    </row>
    <row r="4768" spans="1:13" ht="13.5">
      <c r="A4768" t="s">
        <v>36061</v>
      </c>
      <c r="B4768" t="s">
        <v>36059</v>
      </c>
      <c r="C4768" t="s">
        <v>33623</v>
      </c>
      <c r="D4768" t="s">
        <v>33624</v>
      </c>
      <c r="E4768" t="s">
        <v>18516</v>
      </c>
      <c r="F4768" t="s">
        <v>18516</v>
      </c>
      <c r="G4768" t="s">
        <v>18516</v>
      </c>
      <c r="H4768" t="s">
        <v>18516</v>
      </c>
      <c r="I4768" t="s">
        <v>18516</v>
      </c>
      <c r="J4768" t="s">
        <v>18516</v>
      </c>
      <c r="K4768" t="s">
        <v>29707</v>
      </c>
      <c r="L4768" t="s">
        <v>18516</v>
      </c>
      <c r="M4768" t="s">
        <v>18516</v>
      </c>
    </row>
    <row r="4769" spans="1:13" ht="13.5">
      <c r="A4769" t="s">
        <v>36062</v>
      </c>
      <c r="B4769" t="s">
        <v>36063</v>
      </c>
      <c r="C4769" t="s">
        <v>33623</v>
      </c>
      <c r="D4769" t="s">
        <v>33624</v>
      </c>
      <c r="E4769" s="164">
        <v>145</v>
      </c>
      <c r="F4769" s="164">
        <v>108.75</v>
      </c>
      <c r="G4769" s="165">
        <v>0.75</v>
      </c>
      <c r="H4769" t="s">
        <v>29552</v>
      </c>
      <c r="I4769" s="164">
        <v>45.24</v>
      </c>
      <c r="J4769" s="164">
        <v>153.99</v>
      </c>
      <c r="K4769">
        <v>85</v>
      </c>
      <c r="L4769" t="s">
        <v>18516</v>
      </c>
      <c r="M4769" t="s">
        <v>18516</v>
      </c>
    </row>
    <row r="4770" spans="1:13" ht="13.5">
      <c r="A4770" t="s">
        <v>36064</v>
      </c>
      <c r="B4770" t="s">
        <v>36065</v>
      </c>
      <c r="C4770" t="s">
        <v>33623</v>
      </c>
      <c r="D4770" t="s">
        <v>33624</v>
      </c>
      <c r="E4770" s="164">
        <v>130</v>
      </c>
      <c r="F4770" s="164">
        <v>104</v>
      </c>
      <c r="G4770" s="165">
        <v>0.8</v>
      </c>
      <c r="H4770" t="s">
        <v>29552</v>
      </c>
      <c r="I4770" s="164">
        <v>39.69</v>
      </c>
      <c r="J4770" s="164">
        <v>143.69</v>
      </c>
      <c r="K4770">
        <v>114</v>
      </c>
      <c r="L4770" t="s">
        <v>18516</v>
      </c>
      <c r="M4770" t="s">
        <v>18516</v>
      </c>
    </row>
    <row r="4771" spans="1:13" ht="13.5">
      <c r="A4771" t="s">
        <v>13418</v>
      </c>
      <c r="B4771" t="s">
        <v>36066</v>
      </c>
      <c r="C4771" t="s">
        <v>30146</v>
      </c>
      <c r="D4771" t="s">
        <v>30147</v>
      </c>
      <c r="E4771" t="s">
        <v>18516</v>
      </c>
      <c r="F4771" t="s">
        <v>18516</v>
      </c>
      <c r="G4771" t="s">
        <v>18516</v>
      </c>
      <c r="H4771" t="s">
        <v>18516</v>
      </c>
      <c r="I4771" t="s">
        <v>18516</v>
      </c>
      <c r="J4771" t="s">
        <v>18516</v>
      </c>
      <c r="K4771" t="s">
        <v>29707</v>
      </c>
      <c r="L4771" t="s">
        <v>18516</v>
      </c>
      <c r="M4771" t="s">
        <v>18516</v>
      </c>
    </row>
    <row r="4772" spans="1:13" ht="13.5">
      <c r="A4772" t="s">
        <v>13421</v>
      </c>
      <c r="B4772" t="s">
        <v>36066</v>
      </c>
      <c r="C4772" t="s">
        <v>30146</v>
      </c>
      <c r="D4772" t="s">
        <v>30147</v>
      </c>
      <c r="E4772" t="s">
        <v>18516</v>
      </c>
      <c r="F4772" t="s">
        <v>18516</v>
      </c>
      <c r="G4772" t="s">
        <v>18516</v>
      </c>
      <c r="H4772" t="s">
        <v>18516</v>
      </c>
      <c r="I4772" t="s">
        <v>18516</v>
      </c>
      <c r="J4772" t="s">
        <v>18516</v>
      </c>
      <c r="K4772" t="s">
        <v>29707</v>
      </c>
      <c r="L4772" t="s">
        <v>18516</v>
      </c>
      <c r="M4772" t="s">
        <v>18516</v>
      </c>
    </row>
    <row r="4773" spans="1:13" ht="13.5">
      <c r="A4773" t="s">
        <v>14812</v>
      </c>
      <c r="B4773" t="s">
        <v>36067</v>
      </c>
      <c r="C4773" t="s">
        <v>30539</v>
      </c>
      <c r="D4773" t="s">
        <v>30540</v>
      </c>
      <c r="E4773" t="s">
        <v>18516</v>
      </c>
      <c r="F4773" t="s">
        <v>18516</v>
      </c>
      <c r="G4773" t="s">
        <v>18516</v>
      </c>
      <c r="H4773" t="s">
        <v>18516</v>
      </c>
      <c r="I4773" t="s">
        <v>18516</v>
      </c>
      <c r="J4773" t="s">
        <v>18516</v>
      </c>
      <c r="K4773" t="s">
        <v>29707</v>
      </c>
      <c r="L4773" t="s">
        <v>18516</v>
      </c>
      <c r="M4773" t="s">
        <v>18516</v>
      </c>
    </row>
    <row r="4774" spans="1:13" ht="13.5">
      <c r="A4774" t="s">
        <v>14809</v>
      </c>
      <c r="B4774" t="s">
        <v>36068</v>
      </c>
      <c r="C4774" t="s">
        <v>30539</v>
      </c>
      <c r="D4774" t="s">
        <v>30540</v>
      </c>
      <c r="E4774" t="s">
        <v>18516</v>
      </c>
      <c r="F4774" t="s">
        <v>18516</v>
      </c>
      <c r="G4774" t="s">
        <v>18516</v>
      </c>
      <c r="H4774" t="s">
        <v>18516</v>
      </c>
      <c r="I4774" t="s">
        <v>18516</v>
      </c>
      <c r="J4774" t="s">
        <v>18516</v>
      </c>
      <c r="K4774" t="s">
        <v>29707</v>
      </c>
      <c r="L4774" t="s">
        <v>18516</v>
      </c>
      <c r="M4774" t="s">
        <v>18516</v>
      </c>
    </row>
    <row r="4775" spans="1:13" ht="13.5">
      <c r="A4775" t="s">
        <v>14800</v>
      </c>
      <c r="B4775" t="s">
        <v>36069</v>
      </c>
      <c r="C4775" t="s">
        <v>30539</v>
      </c>
      <c r="D4775" t="s">
        <v>30540</v>
      </c>
      <c r="E4775" t="s">
        <v>18516</v>
      </c>
      <c r="F4775" t="s">
        <v>18516</v>
      </c>
      <c r="G4775" t="s">
        <v>18516</v>
      </c>
      <c r="H4775" t="s">
        <v>18516</v>
      </c>
      <c r="I4775" t="s">
        <v>18516</v>
      </c>
      <c r="J4775" t="s">
        <v>18516</v>
      </c>
      <c r="K4775" t="s">
        <v>29707</v>
      </c>
      <c r="L4775" t="s">
        <v>18516</v>
      </c>
      <c r="M4775" t="s">
        <v>18516</v>
      </c>
    </row>
    <row r="4776" spans="1:13" ht="13.5">
      <c r="A4776" t="s">
        <v>14803</v>
      </c>
      <c r="B4776" t="s">
        <v>36070</v>
      </c>
      <c r="C4776" t="s">
        <v>30539</v>
      </c>
      <c r="D4776" t="s">
        <v>30540</v>
      </c>
      <c r="E4776" t="s">
        <v>18516</v>
      </c>
      <c r="F4776" t="s">
        <v>18516</v>
      </c>
      <c r="G4776" t="s">
        <v>18516</v>
      </c>
      <c r="H4776" t="s">
        <v>18516</v>
      </c>
      <c r="I4776" t="s">
        <v>18516</v>
      </c>
      <c r="J4776" t="s">
        <v>18516</v>
      </c>
      <c r="K4776" t="s">
        <v>29707</v>
      </c>
      <c r="L4776" t="s">
        <v>18516</v>
      </c>
      <c r="M4776" t="s">
        <v>18516</v>
      </c>
    </row>
    <row r="4777" spans="1:13" ht="13.5">
      <c r="A4777" t="s">
        <v>14797</v>
      </c>
      <c r="B4777" t="s">
        <v>36071</v>
      </c>
      <c r="C4777" t="s">
        <v>30539</v>
      </c>
      <c r="D4777" t="s">
        <v>30540</v>
      </c>
      <c r="E4777" t="s">
        <v>18516</v>
      </c>
      <c r="F4777" t="s">
        <v>18516</v>
      </c>
      <c r="G4777" t="s">
        <v>18516</v>
      </c>
      <c r="H4777" t="s">
        <v>18516</v>
      </c>
      <c r="I4777" t="s">
        <v>18516</v>
      </c>
      <c r="J4777" t="s">
        <v>18516</v>
      </c>
      <c r="K4777" t="s">
        <v>29707</v>
      </c>
      <c r="L4777" t="s">
        <v>18516</v>
      </c>
      <c r="M4777" t="s">
        <v>18516</v>
      </c>
    </row>
    <row r="4778" spans="1:13" ht="13.5">
      <c r="A4778" t="s">
        <v>14815</v>
      </c>
      <c r="B4778" t="s">
        <v>36072</v>
      </c>
      <c r="C4778" t="s">
        <v>30539</v>
      </c>
      <c r="D4778" t="s">
        <v>30540</v>
      </c>
      <c r="E4778" t="s">
        <v>18516</v>
      </c>
      <c r="F4778" t="s">
        <v>18516</v>
      </c>
      <c r="G4778" t="s">
        <v>18516</v>
      </c>
      <c r="H4778" t="s">
        <v>18516</v>
      </c>
      <c r="I4778" t="s">
        <v>18516</v>
      </c>
      <c r="J4778" t="s">
        <v>18516</v>
      </c>
      <c r="K4778" t="s">
        <v>29707</v>
      </c>
      <c r="L4778" t="s">
        <v>18516</v>
      </c>
      <c r="M4778" t="s">
        <v>18516</v>
      </c>
    </row>
    <row r="4779" spans="1:13" ht="13.5">
      <c r="A4779" t="s">
        <v>14806</v>
      </c>
      <c r="B4779" t="s">
        <v>36073</v>
      </c>
      <c r="C4779" t="s">
        <v>30539</v>
      </c>
      <c r="D4779" t="s">
        <v>30540</v>
      </c>
      <c r="E4779" t="s">
        <v>18516</v>
      </c>
      <c r="F4779" t="s">
        <v>18516</v>
      </c>
      <c r="G4779" t="s">
        <v>18516</v>
      </c>
      <c r="H4779" t="s">
        <v>18516</v>
      </c>
      <c r="I4779" t="s">
        <v>18516</v>
      </c>
      <c r="J4779" t="s">
        <v>18516</v>
      </c>
      <c r="K4779" t="s">
        <v>29707</v>
      </c>
      <c r="L4779" t="s">
        <v>18516</v>
      </c>
      <c r="M4779" t="s">
        <v>18516</v>
      </c>
    </row>
    <row r="4780" spans="1:13" ht="13.5">
      <c r="A4780" t="s">
        <v>12767</v>
      </c>
      <c r="B4780" t="s">
        <v>36074</v>
      </c>
      <c r="C4780" t="s">
        <v>33244</v>
      </c>
      <c r="D4780" t="s">
        <v>33245</v>
      </c>
      <c r="E4780" t="s">
        <v>18516</v>
      </c>
      <c r="F4780" t="s">
        <v>18516</v>
      </c>
      <c r="G4780" t="s">
        <v>18516</v>
      </c>
      <c r="H4780" t="s">
        <v>18516</v>
      </c>
      <c r="I4780" t="s">
        <v>18516</v>
      </c>
      <c r="J4780" t="s">
        <v>18516</v>
      </c>
      <c r="K4780" t="s">
        <v>29707</v>
      </c>
      <c r="L4780" t="s">
        <v>18516</v>
      </c>
      <c r="M4780" t="s">
        <v>18516</v>
      </c>
    </row>
    <row r="4781" spans="1:13" ht="13.5">
      <c r="A4781" t="s">
        <v>12764</v>
      </c>
      <c r="B4781" t="s">
        <v>36075</v>
      </c>
      <c r="C4781" t="s">
        <v>33244</v>
      </c>
      <c r="D4781" t="s">
        <v>33245</v>
      </c>
      <c r="E4781" t="s">
        <v>18516</v>
      </c>
      <c r="F4781" t="s">
        <v>18516</v>
      </c>
      <c r="G4781" t="s">
        <v>18516</v>
      </c>
      <c r="H4781" t="s">
        <v>18516</v>
      </c>
      <c r="I4781" t="s">
        <v>18516</v>
      </c>
      <c r="J4781" t="s">
        <v>18516</v>
      </c>
      <c r="K4781" t="s">
        <v>29707</v>
      </c>
      <c r="L4781" t="s">
        <v>18516</v>
      </c>
      <c r="M4781" t="s">
        <v>18516</v>
      </c>
    </row>
    <row r="4782" spans="1:13" ht="13.5">
      <c r="A4782" t="s">
        <v>12761</v>
      </c>
      <c r="B4782" t="s">
        <v>36076</v>
      </c>
      <c r="C4782" t="s">
        <v>33244</v>
      </c>
      <c r="D4782" t="s">
        <v>33245</v>
      </c>
      <c r="E4782" t="s">
        <v>18516</v>
      </c>
      <c r="F4782" t="s">
        <v>18516</v>
      </c>
      <c r="G4782" t="s">
        <v>18516</v>
      </c>
      <c r="H4782" t="s">
        <v>18516</v>
      </c>
      <c r="I4782" t="s">
        <v>18516</v>
      </c>
      <c r="J4782" t="s">
        <v>18516</v>
      </c>
      <c r="K4782" t="s">
        <v>29707</v>
      </c>
      <c r="L4782" t="s">
        <v>18516</v>
      </c>
      <c r="M4782" t="s">
        <v>18516</v>
      </c>
    </row>
    <row r="4783" spans="1:13" ht="13.5">
      <c r="A4783" t="s">
        <v>12758</v>
      </c>
      <c r="B4783" t="s">
        <v>36077</v>
      </c>
      <c r="C4783" t="s">
        <v>33244</v>
      </c>
      <c r="D4783" t="s">
        <v>33245</v>
      </c>
      <c r="E4783" t="s">
        <v>18516</v>
      </c>
      <c r="F4783" t="s">
        <v>18516</v>
      </c>
      <c r="G4783" t="s">
        <v>18516</v>
      </c>
      <c r="H4783" t="s">
        <v>18516</v>
      </c>
      <c r="I4783" t="s">
        <v>18516</v>
      </c>
      <c r="J4783" t="s">
        <v>18516</v>
      </c>
      <c r="K4783" t="s">
        <v>29707</v>
      </c>
      <c r="L4783" t="s">
        <v>18516</v>
      </c>
      <c r="M4783" t="s">
        <v>18516</v>
      </c>
    </row>
    <row r="4784" spans="1:13" ht="13.5">
      <c r="A4784" t="s">
        <v>12755</v>
      </c>
      <c r="B4784" t="s">
        <v>36078</v>
      </c>
      <c r="C4784" t="s">
        <v>33244</v>
      </c>
      <c r="D4784" t="s">
        <v>33245</v>
      </c>
      <c r="E4784" t="s">
        <v>18516</v>
      </c>
      <c r="F4784" t="s">
        <v>18516</v>
      </c>
      <c r="G4784" t="s">
        <v>18516</v>
      </c>
      <c r="H4784" t="s">
        <v>18516</v>
      </c>
      <c r="I4784" t="s">
        <v>18516</v>
      </c>
      <c r="J4784" t="s">
        <v>18516</v>
      </c>
      <c r="K4784" t="s">
        <v>29707</v>
      </c>
      <c r="L4784" t="s">
        <v>18516</v>
      </c>
      <c r="M4784" t="s">
        <v>18516</v>
      </c>
    </row>
    <row r="4785" spans="1:13" ht="13.5">
      <c r="A4785" t="s">
        <v>12752</v>
      </c>
      <c r="B4785" t="s">
        <v>36079</v>
      </c>
      <c r="C4785" t="s">
        <v>33244</v>
      </c>
      <c r="D4785" t="s">
        <v>33245</v>
      </c>
      <c r="E4785" t="s">
        <v>18516</v>
      </c>
      <c r="F4785" t="s">
        <v>18516</v>
      </c>
      <c r="G4785" t="s">
        <v>18516</v>
      </c>
      <c r="H4785" t="s">
        <v>18516</v>
      </c>
      <c r="I4785" t="s">
        <v>18516</v>
      </c>
      <c r="J4785" t="s">
        <v>18516</v>
      </c>
      <c r="K4785" t="s">
        <v>29707</v>
      </c>
      <c r="L4785" t="s">
        <v>18516</v>
      </c>
      <c r="M4785" t="s">
        <v>18516</v>
      </c>
    </row>
    <row r="4786" spans="1:13" ht="13.5">
      <c r="A4786" t="s">
        <v>36080</v>
      </c>
      <c r="B4786" t="s">
        <v>36081</v>
      </c>
      <c r="C4786" t="s">
        <v>33244</v>
      </c>
      <c r="D4786" t="s">
        <v>33245</v>
      </c>
      <c r="E4786" t="s">
        <v>18516</v>
      </c>
      <c r="F4786" t="s">
        <v>18516</v>
      </c>
      <c r="G4786" t="s">
        <v>18516</v>
      </c>
      <c r="H4786" t="s">
        <v>18516</v>
      </c>
      <c r="I4786" t="s">
        <v>18516</v>
      </c>
      <c r="J4786" t="s">
        <v>18516</v>
      </c>
      <c r="K4786" t="s">
        <v>29707</v>
      </c>
      <c r="L4786" t="s">
        <v>18516</v>
      </c>
      <c r="M4786" t="s">
        <v>18516</v>
      </c>
    </row>
    <row r="4787" spans="1:13" ht="13.5">
      <c r="A4787" t="s">
        <v>36082</v>
      </c>
      <c r="B4787" t="s">
        <v>36083</v>
      </c>
      <c r="C4787" t="s">
        <v>33244</v>
      </c>
      <c r="D4787" t="s">
        <v>33245</v>
      </c>
      <c r="E4787" t="s">
        <v>18516</v>
      </c>
      <c r="F4787" t="s">
        <v>18516</v>
      </c>
      <c r="G4787" t="s">
        <v>18516</v>
      </c>
      <c r="H4787" t="s">
        <v>18516</v>
      </c>
      <c r="I4787" t="s">
        <v>18516</v>
      </c>
      <c r="J4787" t="s">
        <v>18516</v>
      </c>
      <c r="K4787" t="s">
        <v>29707</v>
      </c>
      <c r="L4787" t="s">
        <v>18516</v>
      </c>
      <c r="M4787" t="s">
        <v>18516</v>
      </c>
    </row>
    <row r="4788" spans="1:13" ht="13.5">
      <c r="A4788" t="s">
        <v>36084</v>
      </c>
      <c r="B4788" t="s">
        <v>36085</v>
      </c>
      <c r="C4788" t="s">
        <v>33244</v>
      </c>
      <c r="D4788" t="s">
        <v>33245</v>
      </c>
      <c r="E4788" t="s">
        <v>18516</v>
      </c>
      <c r="F4788" t="s">
        <v>18516</v>
      </c>
      <c r="G4788" t="s">
        <v>18516</v>
      </c>
      <c r="H4788" t="s">
        <v>18516</v>
      </c>
      <c r="I4788" t="s">
        <v>18516</v>
      </c>
      <c r="J4788" t="s">
        <v>18516</v>
      </c>
      <c r="K4788" t="s">
        <v>29707</v>
      </c>
      <c r="L4788" t="s">
        <v>18516</v>
      </c>
      <c r="M4788" t="s">
        <v>18516</v>
      </c>
    </row>
    <row r="4789" spans="1:13" ht="13.5">
      <c r="A4789" t="s">
        <v>36086</v>
      </c>
      <c r="B4789" t="s">
        <v>36087</v>
      </c>
      <c r="C4789" t="s">
        <v>33244</v>
      </c>
      <c r="D4789" t="s">
        <v>33245</v>
      </c>
      <c r="E4789" t="s">
        <v>18516</v>
      </c>
      <c r="F4789" t="s">
        <v>18516</v>
      </c>
      <c r="G4789" t="s">
        <v>18516</v>
      </c>
      <c r="H4789" t="s">
        <v>18516</v>
      </c>
      <c r="I4789" t="s">
        <v>18516</v>
      </c>
      <c r="J4789" t="s">
        <v>18516</v>
      </c>
      <c r="K4789" t="s">
        <v>29707</v>
      </c>
      <c r="L4789" t="s">
        <v>18516</v>
      </c>
      <c r="M4789" t="s">
        <v>18516</v>
      </c>
    </row>
    <row r="4790" spans="1:13" ht="13.5">
      <c r="A4790" t="s">
        <v>36088</v>
      </c>
      <c r="B4790" t="s">
        <v>36089</v>
      </c>
      <c r="C4790" t="s">
        <v>33244</v>
      </c>
      <c r="D4790" t="s">
        <v>33245</v>
      </c>
      <c r="E4790" t="s">
        <v>18516</v>
      </c>
      <c r="F4790" t="s">
        <v>18516</v>
      </c>
      <c r="G4790" t="s">
        <v>18516</v>
      </c>
      <c r="H4790" t="s">
        <v>18516</v>
      </c>
      <c r="I4790" t="s">
        <v>18516</v>
      </c>
      <c r="J4790" t="s">
        <v>18516</v>
      </c>
      <c r="K4790" t="s">
        <v>29707</v>
      </c>
      <c r="L4790" t="s">
        <v>18516</v>
      </c>
      <c r="M4790" t="s">
        <v>18516</v>
      </c>
    </row>
    <row r="4791" spans="1:13" ht="13.5">
      <c r="A4791" t="s">
        <v>36090</v>
      </c>
      <c r="B4791" t="s">
        <v>36091</v>
      </c>
      <c r="C4791" t="s">
        <v>33244</v>
      </c>
      <c r="D4791" t="s">
        <v>33245</v>
      </c>
      <c r="E4791" t="s">
        <v>18516</v>
      </c>
      <c r="F4791" t="s">
        <v>18516</v>
      </c>
      <c r="G4791" t="s">
        <v>18516</v>
      </c>
      <c r="H4791" t="s">
        <v>18516</v>
      </c>
      <c r="I4791" t="s">
        <v>18516</v>
      </c>
      <c r="J4791" t="s">
        <v>18516</v>
      </c>
      <c r="K4791" t="s">
        <v>29707</v>
      </c>
      <c r="L4791" t="s">
        <v>18516</v>
      </c>
      <c r="M4791" t="s">
        <v>18516</v>
      </c>
    </row>
    <row r="4792" spans="1:13" ht="13.5">
      <c r="A4792" t="s">
        <v>36092</v>
      </c>
      <c r="B4792" t="s">
        <v>36093</v>
      </c>
      <c r="C4792" t="s">
        <v>33244</v>
      </c>
      <c r="D4792" t="s">
        <v>33245</v>
      </c>
      <c r="E4792" t="s">
        <v>18516</v>
      </c>
      <c r="F4792" t="s">
        <v>18516</v>
      </c>
      <c r="G4792" t="s">
        <v>18516</v>
      </c>
      <c r="H4792" t="s">
        <v>18516</v>
      </c>
      <c r="I4792" t="s">
        <v>18516</v>
      </c>
      <c r="J4792" t="s">
        <v>18516</v>
      </c>
      <c r="K4792" t="s">
        <v>29707</v>
      </c>
      <c r="L4792" t="s">
        <v>18516</v>
      </c>
      <c r="M4792" t="s">
        <v>18516</v>
      </c>
    </row>
    <row r="4793" spans="1:13" ht="13.5">
      <c r="A4793" t="s">
        <v>36094</v>
      </c>
      <c r="B4793" t="s">
        <v>36095</v>
      </c>
      <c r="C4793" t="s">
        <v>33244</v>
      </c>
      <c r="D4793" t="s">
        <v>33245</v>
      </c>
      <c r="E4793" t="s">
        <v>18516</v>
      </c>
      <c r="F4793" t="s">
        <v>18516</v>
      </c>
      <c r="G4793" t="s">
        <v>18516</v>
      </c>
      <c r="H4793" t="s">
        <v>18516</v>
      </c>
      <c r="I4793" t="s">
        <v>18516</v>
      </c>
      <c r="J4793" t="s">
        <v>18516</v>
      </c>
      <c r="K4793" t="s">
        <v>29707</v>
      </c>
      <c r="L4793" t="s">
        <v>18516</v>
      </c>
      <c r="M4793" t="s">
        <v>18516</v>
      </c>
    </row>
    <row r="4794" spans="1:13" ht="13.5">
      <c r="A4794" t="s">
        <v>36096</v>
      </c>
      <c r="B4794" t="s">
        <v>36097</v>
      </c>
      <c r="C4794" t="s">
        <v>33244</v>
      </c>
      <c r="D4794" t="s">
        <v>33245</v>
      </c>
      <c r="E4794" t="s">
        <v>18516</v>
      </c>
      <c r="F4794" t="s">
        <v>18516</v>
      </c>
      <c r="G4794" t="s">
        <v>18516</v>
      </c>
      <c r="H4794" t="s">
        <v>18516</v>
      </c>
      <c r="I4794" t="s">
        <v>18516</v>
      </c>
      <c r="J4794" t="s">
        <v>18516</v>
      </c>
      <c r="K4794" t="s">
        <v>29707</v>
      </c>
      <c r="L4794" t="s">
        <v>18516</v>
      </c>
      <c r="M4794" t="s">
        <v>18516</v>
      </c>
    </row>
    <row r="4795" spans="1:13" ht="13.5">
      <c r="A4795" t="s">
        <v>36098</v>
      </c>
      <c r="B4795" t="s">
        <v>36099</v>
      </c>
      <c r="C4795" t="s">
        <v>33244</v>
      </c>
      <c r="D4795" t="s">
        <v>33245</v>
      </c>
      <c r="E4795" t="s">
        <v>18516</v>
      </c>
      <c r="F4795" t="s">
        <v>18516</v>
      </c>
      <c r="G4795" t="s">
        <v>18516</v>
      </c>
      <c r="H4795" t="s">
        <v>18516</v>
      </c>
      <c r="I4795" t="s">
        <v>18516</v>
      </c>
      <c r="J4795" t="s">
        <v>18516</v>
      </c>
      <c r="K4795" t="s">
        <v>29707</v>
      </c>
      <c r="L4795" t="s">
        <v>18516</v>
      </c>
      <c r="M4795" t="s">
        <v>18516</v>
      </c>
    </row>
    <row r="4796" spans="1:13" ht="13.5">
      <c r="A4796" t="s">
        <v>36100</v>
      </c>
      <c r="B4796" t="s">
        <v>32546</v>
      </c>
      <c r="C4796" t="s">
        <v>31289</v>
      </c>
      <c r="D4796" t="s">
        <v>31290</v>
      </c>
      <c r="E4796" s="164">
        <v>112</v>
      </c>
      <c r="F4796" s="164">
        <v>112</v>
      </c>
      <c r="G4796" t="s">
        <v>18516</v>
      </c>
      <c r="H4796" t="s">
        <v>18516</v>
      </c>
      <c r="I4796" s="164">
        <v>49.28</v>
      </c>
      <c r="J4796" s="164">
        <v>161.28</v>
      </c>
      <c r="K4796">
        <v>184</v>
      </c>
      <c r="L4796" t="s">
        <v>18516</v>
      </c>
      <c r="M4796" t="s">
        <v>18516</v>
      </c>
    </row>
    <row r="4797" spans="1:13" ht="13.5">
      <c r="A4797" t="s">
        <v>14821</v>
      </c>
      <c r="B4797" t="s">
        <v>34198</v>
      </c>
      <c r="C4797" t="s">
        <v>29493</v>
      </c>
      <c r="D4797" t="s">
        <v>29494</v>
      </c>
      <c r="E4797" t="s">
        <v>18516</v>
      </c>
      <c r="F4797" t="s">
        <v>18516</v>
      </c>
      <c r="G4797" t="s">
        <v>18516</v>
      </c>
      <c r="H4797" t="s">
        <v>18516</v>
      </c>
      <c r="I4797" t="s">
        <v>18516</v>
      </c>
      <c r="J4797" t="s">
        <v>18516</v>
      </c>
      <c r="K4797" t="s">
        <v>29707</v>
      </c>
      <c r="L4797" t="s">
        <v>18516</v>
      </c>
      <c r="M4797" t="s">
        <v>18516</v>
      </c>
    </row>
    <row r="4798" spans="1:13" ht="13.5">
      <c r="A4798" t="s">
        <v>14827</v>
      </c>
      <c r="B4798" t="s">
        <v>34197</v>
      </c>
      <c r="C4798" t="s">
        <v>29493</v>
      </c>
      <c r="D4798" t="s">
        <v>29494</v>
      </c>
      <c r="E4798" t="s">
        <v>18516</v>
      </c>
      <c r="F4798" t="s">
        <v>18516</v>
      </c>
      <c r="G4798" t="s">
        <v>18516</v>
      </c>
      <c r="H4798" t="s">
        <v>18516</v>
      </c>
      <c r="I4798" t="s">
        <v>18516</v>
      </c>
      <c r="J4798" t="s">
        <v>18516</v>
      </c>
      <c r="K4798" t="s">
        <v>29707</v>
      </c>
      <c r="L4798" t="s">
        <v>18516</v>
      </c>
      <c r="M4798" t="s">
        <v>18516</v>
      </c>
    </row>
    <row r="4799" spans="1:13" ht="13.5">
      <c r="A4799" t="s">
        <v>14818</v>
      </c>
      <c r="B4799" t="s">
        <v>34195</v>
      </c>
      <c r="C4799" t="s">
        <v>29493</v>
      </c>
      <c r="D4799" t="s">
        <v>29494</v>
      </c>
      <c r="E4799" t="s">
        <v>18516</v>
      </c>
      <c r="F4799" t="s">
        <v>18516</v>
      </c>
      <c r="G4799" t="s">
        <v>18516</v>
      </c>
      <c r="H4799" t="s">
        <v>18516</v>
      </c>
      <c r="I4799" t="s">
        <v>18516</v>
      </c>
      <c r="J4799" t="s">
        <v>18516</v>
      </c>
      <c r="K4799" t="s">
        <v>29707</v>
      </c>
      <c r="L4799" t="s">
        <v>18516</v>
      </c>
      <c r="M4799" t="s">
        <v>18516</v>
      </c>
    </row>
    <row r="4800" spans="1:13" ht="13.5">
      <c r="A4800" t="s">
        <v>14824</v>
      </c>
      <c r="B4800" t="s">
        <v>34196</v>
      </c>
      <c r="C4800" t="s">
        <v>29493</v>
      </c>
      <c r="D4800" t="s">
        <v>29494</v>
      </c>
      <c r="E4800" t="s">
        <v>18516</v>
      </c>
      <c r="F4800" t="s">
        <v>18516</v>
      </c>
      <c r="G4800" t="s">
        <v>18516</v>
      </c>
      <c r="H4800" t="s">
        <v>18516</v>
      </c>
      <c r="I4800" t="s">
        <v>18516</v>
      </c>
      <c r="J4800" t="s">
        <v>18516</v>
      </c>
      <c r="K4800" t="s">
        <v>29707</v>
      </c>
      <c r="L4800" t="s">
        <v>18516</v>
      </c>
      <c r="M4800" t="s">
        <v>18516</v>
      </c>
    </row>
    <row r="4801" spans="1:13" ht="13.5">
      <c r="A4801" t="s">
        <v>36101</v>
      </c>
      <c r="B4801" t="s">
        <v>36102</v>
      </c>
      <c r="C4801" t="s">
        <v>29881</v>
      </c>
      <c r="D4801" t="s">
        <v>29882</v>
      </c>
      <c r="E4801" s="164">
        <v>370</v>
      </c>
      <c r="F4801" s="164">
        <v>370</v>
      </c>
      <c r="G4801" t="s">
        <v>18516</v>
      </c>
      <c r="H4801" t="s">
        <v>18516</v>
      </c>
      <c r="I4801" s="164">
        <v>99.67</v>
      </c>
      <c r="J4801" s="164">
        <v>469.67</v>
      </c>
      <c r="K4801">
        <v>47</v>
      </c>
      <c r="L4801" t="s">
        <v>29439</v>
      </c>
      <c r="M4801" t="s">
        <v>31561</v>
      </c>
    </row>
    <row r="4802" spans="1:13" ht="13.5">
      <c r="A4802" t="s">
        <v>36103</v>
      </c>
      <c r="B4802" t="s">
        <v>36104</v>
      </c>
      <c r="C4802" t="s">
        <v>29881</v>
      </c>
      <c r="D4802" t="s">
        <v>29882</v>
      </c>
      <c r="E4802" t="s">
        <v>18516</v>
      </c>
      <c r="F4802" t="s">
        <v>18516</v>
      </c>
      <c r="G4802" t="s">
        <v>18516</v>
      </c>
      <c r="H4802" t="s">
        <v>18516</v>
      </c>
      <c r="I4802" t="s">
        <v>18516</v>
      </c>
      <c r="J4802" t="s">
        <v>18516</v>
      </c>
      <c r="K4802" t="s">
        <v>29707</v>
      </c>
      <c r="L4802" t="s">
        <v>18516</v>
      </c>
      <c r="M4802" t="s">
        <v>18516</v>
      </c>
    </row>
    <row r="4803" spans="1:13" ht="13.5">
      <c r="A4803" t="s">
        <v>36105</v>
      </c>
      <c r="B4803" t="s">
        <v>36106</v>
      </c>
      <c r="C4803" t="s">
        <v>29881</v>
      </c>
      <c r="D4803" t="s">
        <v>29882</v>
      </c>
      <c r="E4803" t="s">
        <v>18516</v>
      </c>
      <c r="F4803" t="s">
        <v>18516</v>
      </c>
      <c r="G4803" t="s">
        <v>18516</v>
      </c>
      <c r="H4803" t="s">
        <v>18516</v>
      </c>
      <c r="I4803" t="s">
        <v>18516</v>
      </c>
      <c r="J4803" t="s">
        <v>18516</v>
      </c>
      <c r="K4803" t="s">
        <v>29707</v>
      </c>
      <c r="L4803" t="s">
        <v>18516</v>
      </c>
      <c r="M4803" t="s">
        <v>18516</v>
      </c>
    </row>
    <row r="4804" spans="1:13" ht="13.5">
      <c r="A4804" t="s">
        <v>36107</v>
      </c>
      <c r="B4804" t="s">
        <v>36108</v>
      </c>
      <c r="C4804" t="s">
        <v>29414</v>
      </c>
      <c r="D4804" t="s">
        <v>29415</v>
      </c>
      <c r="E4804" s="164">
        <v>502</v>
      </c>
      <c r="F4804" s="164">
        <v>502</v>
      </c>
      <c r="G4804" t="s">
        <v>18516</v>
      </c>
      <c r="H4804" t="s">
        <v>18516</v>
      </c>
      <c r="I4804" s="164">
        <v>157.4</v>
      </c>
      <c r="J4804" s="164">
        <v>659.4</v>
      </c>
      <c r="K4804">
        <v>137</v>
      </c>
      <c r="L4804" t="s">
        <v>18516</v>
      </c>
      <c r="M4804" t="s">
        <v>18516</v>
      </c>
    </row>
    <row r="4805" spans="1:13" ht="13.5">
      <c r="A4805" t="s">
        <v>36109</v>
      </c>
      <c r="B4805" t="s">
        <v>36110</v>
      </c>
      <c r="C4805" t="s">
        <v>29414</v>
      </c>
      <c r="D4805" t="s">
        <v>29415</v>
      </c>
      <c r="E4805" s="164">
        <v>502</v>
      </c>
      <c r="F4805" s="164">
        <v>502</v>
      </c>
      <c r="G4805" t="s">
        <v>18516</v>
      </c>
      <c r="H4805" t="s">
        <v>18516</v>
      </c>
      <c r="I4805" s="164">
        <v>157.4</v>
      </c>
      <c r="J4805" s="164">
        <v>659.4</v>
      </c>
      <c r="K4805">
        <v>137</v>
      </c>
      <c r="L4805" t="s">
        <v>18516</v>
      </c>
      <c r="M4805" t="s">
        <v>18516</v>
      </c>
    </row>
    <row r="4806" spans="1:13" ht="13.5">
      <c r="A4806" t="s">
        <v>36111</v>
      </c>
      <c r="B4806" t="s">
        <v>36112</v>
      </c>
      <c r="C4806" t="s">
        <v>29509</v>
      </c>
      <c r="D4806" t="s">
        <v>29510</v>
      </c>
      <c r="E4806" s="164">
        <v>130</v>
      </c>
      <c r="F4806" s="164">
        <v>110</v>
      </c>
      <c r="G4806" s="165">
        <v>0.84</v>
      </c>
      <c r="H4806" t="s">
        <v>18516</v>
      </c>
      <c r="I4806" s="164">
        <v>55.35</v>
      </c>
      <c r="J4806" s="164">
        <v>165.35</v>
      </c>
      <c r="K4806">
        <v>97</v>
      </c>
      <c r="L4806" t="s">
        <v>18516</v>
      </c>
      <c r="M4806" t="s">
        <v>18516</v>
      </c>
    </row>
    <row r="4807" spans="1:13" ht="13.5">
      <c r="A4807" t="s">
        <v>36113</v>
      </c>
      <c r="B4807" t="s">
        <v>36114</v>
      </c>
      <c r="C4807" t="s">
        <v>29509</v>
      </c>
      <c r="D4807" t="s">
        <v>29510</v>
      </c>
      <c r="E4807" s="164">
        <v>150</v>
      </c>
      <c r="F4807" s="164">
        <v>150</v>
      </c>
      <c r="G4807" t="s">
        <v>18516</v>
      </c>
      <c r="H4807" t="s">
        <v>18516</v>
      </c>
      <c r="I4807" s="164">
        <v>55.35</v>
      </c>
      <c r="J4807" s="164">
        <v>205.35</v>
      </c>
      <c r="K4807">
        <v>94</v>
      </c>
      <c r="L4807" t="s">
        <v>18516</v>
      </c>
      <c r="M4807" t="s">
        <v>18516</v>
      </c>
    </row>
    <row r="4808" spans="1:13" ht="13.5">
      <c r="A4808" t="s">
        <v>20945</v>
      </c>
      <c r="B4808" t="s">
        <v>36115</v>
      </c>
      <c r="C4808" t="s">
        <v>29509</v>
      </c>
      <c r="D4808" t="s">
        <v>29510</v>
      </c>
      <c r="E4808" s="164">
        <v>130</v>
      </c>
      <c r="F4808" s="164">
        <v>110</v>
      </c>
      <c r="G4808" s="165">
        <v>0.84</v>
      </c>
      <c r="H4808" t="s">
        <v>18516</v>
      </c>
      <c r="I4808" s="164">
        <v>55.35</v>
      </c>
      <c r="J4808" s="164">
        <v>165.35</v>
      </c>
      <c r="K4808">
        <v>55</v>
      </c>
      <c r="L4808" t="s">
        <v>18516</v>
      </c>
      <c r="M4808" t="s">
        <v>18516</v>
      </c>
    </row>
    <row r="4809" spans="1:13" ht="13.5">
      <c r="A4809" t="s">
        <v>12749</v>
      </c>
      <c r="B4809" t="s">
        <v>32722</v>
      </c>
      <c r="C4809" t="s">
        <v>29509</v>
      </c>
      <c r="D4809" t="s">
        <v>29510</v>
      </c>
      <c r="E4809" t="s">
        <v>18516</v>
      </c>
      <c r="F4809" t="s">
        <v>18516</v>
      </c>
      <c r="G4809" t="s">
        <v>18516</v>
      </c>
      <c r="H4809" t="s">
        <v>18516</v>
      </c>
      <c r="I4809" t="s">
        <v>18516</v>
      </c>
      <c r="J4809" t="s">
        <v>18516</v>
      </c>
      <c r="K4809" t="s">
        <v>29707</v>
      </c>
      <c r="L4809" t="s">
        <v>18516</v>
      </c>
      <c r="M4809" t="s">
        <v>18516</v>
      </c>
    </row>
    <row r="4810" spans="1:13" ht="13.5">
      <c r="A4810" t="s">
        <v>36116</v>
      </c>
      <c r="B4810" t="s">
        <v>32725</v>
      </c>
      <c r="C4810" t="s">
        <v>29509</v>
      </c>
      <c r="D4810" t="s">
        <v>29510</v>
      </c>
      <c r="E4810" t="s">
        <v>18516</v>
      </c>
      <c r="F4810" t="s">
        <v>18516</v>
      </c>
      <c r="G4810" t="s">
        <v>18516</v>
      </c>
      <c r="H4810" t="s">
        <v>18516</v>
      </c>
      <c r="I4810" t="s">
        <v>18516</v>
      </c>
      <c r="J4810" t="s">
        <v>18516</v>
      </c>
      <c r="K4810" t="s">
        <v>29707</v>
      </c>
      <c r="L4810" t="s">
        <v>18516</v>
      </c>
      <c r="M4810" t="s">
        <v>18516</v>
      </c>
    </row>
    <row r="4811" spans="1:13" ht="13.5">
      <c r="A4811" t="s">
        <v>12667</v>
      </c>
      <c r="B4811" t="s">
        <v>36117</v>
      </c>
      <c r="C4811" t="s">
        <v>29509</v>
      </c>
      <c r="D4811" t="s">
        <v>29510</v>
      </c>
      <c r="E4811" s="164">
        <v>290</v>
      </c>
      <c r="F4811" s="164">
        <v>290</v>
      </c>
      <c r="G4811" t="s">
        <v>18516</v>
      </c>
      <c r="H4811" t="s">
        <v>18516</v>
      </c>
      <c r="I4811" s="164">
        <v>98.14</v>
      </c>
      <c r="J4811" s="164">
        <v>388.14</v>
      </c>
      <c r="K4811">
        <v>58</v>
      </c>
      <c r="L4811" t="s">
        <v>18516</v>
      </c>
      <c r="M4811" t="s">
        <v>18516</v>
      </c>
    </row>
    <row r="4812" spans="1:13" ht="13.5">
      <c r="A4812" t="s">
        <v>12664</v>
      </c>
      <c r="B4812" t="s">
        <v>36118</v>
      </c>
      <c r="C4812" t="s">
        <v>29509</v>
      </c>
      <c r="D4812" t="s">
        <v>29510</v>
      </c>
      <c r="E4812" s="164">
        <v>290</v>
      </c>
      <c r="F4812" s="164">
        <v>290</v>
      </c>
      <c r="G4812" t="s">
        <v>18516</v>
      </c>
      <c r="H4812" t="s">
        <v>18516</v>
      </c>
      <c r="I4812" s="164">
        <v>98.14</v>
      </c>
      <c r="J4812" s="164">
        <v>388.14</v>
      </c>
      <c r="K4812">
        <v>91</v>
      </c>
      <c r="L4812" t="s">
        <v>29815</v>
      </c>
      <c r="M4812" t="s">
        <v>30602</v>
      </c>
    </row>
    <row r="4813" spans="1:13" ht="13.5">
      <c r="A4813" t="s">
        <v>12661</v>
      </c>
      <c r="B4813" t="s">
        <v>36119</v>
      </c>
      <c r="C4813" t="s">
        <v>29509</v>
      </c>
      <c r="D4813" t="s">
        <v>29510</v>
      </c>
      <c r="E4813" s="164">
        <v>290</v>
      </c>
      <c r="F4813" s="164">
        <v>195</v>
      </c>
      <c r="G4813" s="165">
        <v>0.67</v>
      </c>
      <c r="H4813" t="s">
        <v>18516</v>
      </c>
      <c r="I4813" s="164">
        <v>98.14</v>
      </c>
      <c r="J4813" s="164">
        <v>293.14</v>
      </c>
      <c r="K4813">
        <v>89</v>
      </c>
      <c r="L4813" t="s">
        <v>18516</v>
      </c>
      <c r="M4813" t="s">
        <v>18516</v>
      </c>
    </row>
    <row r="4814" spans="1:13" ht="13.5">
      <c r="A4814" t="s">
        <v>36120</v>
      </c>
      <c r="B4814" t="s">
        <v>36121</v>
      </c>
      <c r="C4814" t="s">
        <v>29518</v>
      </c>
      <c r="D4814" t="s">
        <v>29519</v>
      </c>
      <c r="E4814" t="s">
        <v>18516</v>
      </c>
      <c r="F4814" t="s">
        <v>18516</v>
      </c>
      <c r="G4814" t="s">
        <v>18516</v>
      </c>
      <c r="H4814" t="s">
        <v>18516</v>
      </c>
      <c r="I4814" t="s">
        <v>18516</v>
      </c>
      <c r="J4814" t="s">
        <v>18516</v>
      </c>
      <c r="K4814" t="s">
        <v>29707</v>
      </c>
      <c r="L4814" t="s">
        <v>18516</v>
      </c>
      <c r="M4814" t="s">
        <v>18516</v>
      </c>
    </row>
    <row r="4815" spans="1:13" ht="13.5">
      <c r="A4815" t="s">
        <v>36122</v>
      </c>
      <c r="B4815" t="s">
        <v>36123</v>
      </c>
      <c r="C4815" t="s">
        <v>29518</v>
      </c>
      <c r="D4815" t="s">
        <v>29519</v>
      </c>
      <c r="E4815" t="s">
        <v>18516</v>
      </c>
      <c r="F4815" t="s">
        <v>18516</v>
      </c>
      <c r="G4815" t="s">
        <v>18516</v>
      </c>
      <c r="H4815" t="s">
        <v>18516</v>
      </c>
      <c r="I4815" t="s">
        <v>18516</v>
      </c>
      <c r="J4815" t="s">
        <v>18516</v>
      </c>
      <c r="K4815" t="s">
        <v>29707</v>
      </c>
      <c r="L4815" t="s">
        <v>18516</v>
      </c>
      <c r="M4815" t="s">
        <v>18516</v>
      </c>
    </row>
    <row r="4816" spans="1:13" ht="13.5">
      <c r="A4816" t="s">
        <v>36124</v>
      </c>
      <c r="B4816" t="s">
        <v>36125</v>
      </c>
      <c r="C4816" t="s">
        <v>36126</v>
      </c>
      <c r="D4816" t="s">
        <v>36127</v>
      </c>
      <c r="E4816" s="164">
        <v>136</v>
      </c>
      <c r="F4816" s="164">
        <v>136</v>
      </c>
      <c r="G4816" t="s">
        <v>18516</v>
      </c>
      <c r="H4816" t="s">
        <v>18516</v>
      </c>
      <c r="I4816" s="164">
        <v>98.83</v>
      </c>
      <c r="J4816" s="164">
        <v>234.83</v>
      </c>
      <c r="K4816">
        <v>0</v>
      </c>
      <c r="L4816" t="s">
        <v>18516</v>
      </c>
      <c r="M4816" t="s">
        <v>18516</v>
      </c>
    </row>
    <row r="4817" spans="1:13" ht="13.5">
      <c r="A4817" t="s">
        <v>36128</v>
      </c>
      <c r="B4817" t="s">
        <v>36129</v>
      </c>
      <c r="C4817" t="s">
        <v>36126</v>
      </c>
      <c r="D4817" t="s">
        <v>36127</v>
      </c>
      <c r="E4817" t="s">
        <v>18516</v>
      </c>
      <c r="F4817" t="s">
        <v>18516</v>
      </c>
      <c r="G4817" t="s">
        <v>18516</v>
      </c>
      <c r="H4817" t="s">
        <v>18516</v>
      </c>
      <c r="I4817" t="s">
        <v>18516</v>
      </c>
      <c r="J4817" t="s">
        <v>18516</v>
      </c>
      <c r="K4817" t="s">
        <v>29707</v>
      </c>
      <c r="L4817" t="s">
        <v>18516</v>
      </c>
      <c r="M4817" t="s">
        <v>18516</v>
      </c>
    </row>
    <row r="4818" spans="1:13" ht="13.5">
      <c r="A4818" t="s">
        <v>36130</v>
      </c>
      <c r="B4818" t="s">
        <v>36131</v>
      </c>
      <c r="C4818" t="s">
        <v>36126</v>
      </c>
      <c r="D4818" t="s">
        <v>36127</v>
      </c>
      <c r="E4818" t="s">
        <v>18516</v>
      </c>
      <c r="F4818" t="s">
        <v>18516</v>
      </c>
      <c r="G4818" t="s">
        <v>18516</v>
      </c>
      <c r="H4818" t="s">
        <v>18516</v>
      </c>
      <c r="I4818" t="s">
        <v>18516</v>
      </c>
      <c r="J4818" t="s">
        <v>18516</v>
      </c>
      <c r="K4818" t="s">
        <v>29707</v>
      </c>
      <c r="L4818" t="s">
        <v>18516</v>
      </c>
      <c r="M4818" t="s">
        <v>18516</v>
      </c>
    </row>
    <row r="4819" spans="1:13" ht="13.5">
      <c r="A4819" t="s">
        <v>12791</v>
      </c>
      <c r="B4819" t="s">
        <v>36132</v>
      </c>
      <c r="C4819" t="s">
        <v>29518</v>
      </c>
      <c r="D4819" t="s">
        <v>29519</v>
      </c>
      <c r="E4819" t="s">
        <v>18516</v>
      </c>
      <c r="F4819" t="s">
        <v>18516</v>
      </c>
      <c r="G4819" t="s">
        <v>18516</v>
      </c>
      <c r="H4819" t="s">
        <v>18516</v>
      </c>
      <c r="I4819" t="s">
        <v>18516</v>
      </c>
      <c r="J4819" t="s">
        <v>18516</v>
      </c>
      <c r="K4819" t="s">
        <v>29707</v>
      </c>
      <c r="L4819" t="s">
        <v>18516</v>
      </c>
      <c r="M4819" t="s">
        <v>18516</v>
      </c>
    </row>
    <row r="4820" spans="1:13" ht="13.5">
      <c r="A4820" t="s">
        <v>12788</v>
      </c>
      <c r="B4820" t="s">
        <v>36133</v>
      </c>
      <c r="C4820" t="s">
        <v>29518</v>
      </c>
      <c r="D4820" t="s">
        <v>29519</v>
      </c>
      <c r="E4820" t="s">
        <v>18516</v>
      </c>
      <c r="F4820" t="s">
        <v>18516</v>
      </c>
      <c r="G4820" t="s">
        <v>18516</v>
      </c>
      <c r="H4820" t="s">
        <v>18516</v>
      </c>
      <c r="I4820" t="s">
        <v>18516</v>
      </c>
      <c r="J4820" t="s">
        <v>18516</v>
      </c>
      <c r="K4820" t="s">
        <v>29707</v>
      </c>
      <c r="L4820" t="s">
        <v>18516</v>
      </c>
      <c r="M4820" t="s">
        <v>18516</v>
      </c>
    </row>
    <row r="4821" spans="1:13" ht="13.5">
      <c r="A4821" t="s">
        <v>12785</v>
      </c>
      <c r="B4821" t="s">
        <v>36134</v>
      </c>
      <c r="C4821" t="s">
        <v>29518</v>
      </c>
      <c r="D4821" t="s">
        <v>29519</v>
      </c>
      <c r="E4821" t="s">
        <v>18516</v>
      </c>
      <c r="F4821" t="s">
        <v>18516</v>
      </c>
      <c r="G4821" t="s">
        <v>18516</v>
      </c>
      <c r="H4821" t="s">
        <v>18516</v>
      </c>
      <c r="I4821" t="s">
        <v>18516</v>
      </c>
      <c r="J4821" t="s">
        <v>18516</v>
      </c>
      <c r="K4821" t="s">
        <v>29707</v>
      </c>
      <c r="L4821" t="s">
        <v>18516</v>
      </c>
      <c r="M4821" t="s">
        <v>18516</v>
      </c>
    </row>
    <row r="4822" spans="1:13" ht="13.5">
      <c r="A4822" t="s">
        <v>12782</v>
      </c>
      <c r="B4822" t="s">
        <v>36135</v>
      </c>
      <c r="C4822" t="s">
        <v>29518</v>
      </c>
      <c r="D4822" t="s">
        <v>29519</v>
      </c>
      <c r="E4822" t="s">
        <v>18516</v>
      </c>
      <c r="F4822" t="s">
        <v>18516</v>
      </c>
      <c r="G4822" t="s">
        <v>18516</v>
      </c>
      <c r="H4822" t="s">
        <v>18516</v>
      </c>
      <c r="I4822" t="s">
        <v>18516</v>
      </c>
      <c r="J4822" t="s">
        <v>18516</v>
      </c>
      <c r="K4822" t="s">
        <v>29707</v>
      </c>
      <c r="L4822" t="s">
        <v>18516</v>
      </c>
      <c r="M4822" t="s">
        <v>18516</v>
      </c>
    </row>
    <row r="4823" spans="1:13" ht="13.5">
      <c r="A4823" t="s">
        <v>36136</v>
      </c>
      <c r="B4823" t="s">
        <v>36137</v>
      </c>
      <c r="C4823" t="s">
        <v>31271</v>
      </c>
      <c r="D4823" t="s">
        <v>31272</v>
      </c>
      <c r="E4823" t="s">
        <v>18516</v>
      </c>
      <c r="F4823" t="s">
        <v>18516</v>
      </c>
      <c r="G4823" t="s">
        <v>18516</v>
      </c>
      <c r="H4823" t="s">
        <v>18516</v>
      </c>
      <c r="I4823" t="s">
        <v>18516</v>
      </c>
      <c r="J4823" t="s">
        <v>18516</v>
      </c>
      <c r="K4823" t="s">
        <v>29707</v>
      </c>
      <c r="L4823" t="s">
        <v>18516</v>
      </c>
      <c r="M4823" t="s">
        <v>18516</v>
      </c>
    </row>
    <row r="4824" spans="1:13" ht="13.5">
      <c r="A4824">
        <v>37725</v>
      </c>
      <c r="B4824" t="s">
        <v>36138</v>
      </c>
      <c r="C4824" t="s">
        <v>36139</v>
      </c>
      <c r="D4824" t="s">
        <v>36140</v>
      </c>
      <c r="E4824" t="s">
        <v>18516</v>
      </c>
      <c r="F4824" t="s">
        <v>18516</v>
      </c>
      <c r="G4824" t="s">
        <v>18516</v>
      </c>
      <c r="H4824" t="s">
        <v>18516</v>
      </c>
      <c r="I4824" t="s">
        <v>18516</v>
      </c>
      <c r="J4824" t="s">
        <v>18516</v>
      </c>
      <c r="K4824" t="s">
        <v>29707</v>
      </c>
      <c r="L4824" t="s">
        <v>18516</v>
      </c>
      <c r="M4824" t="s">
        <v>18516</v>
      </c>
    </row>
    <row r="4825" spans="1:13" ht="13.5">
      <c r="A4825" t="s">
        <v>36141</v>
      </c>
      <c r="B4825" t="s">
        <v>36142</v>
      </c>
      <c r="C4825" t="s">
        <v>36143</v>
      </c>
      <c r="D4825" t="s">
        <v>36144</v>
      </c>
      <c r="E4825" s="164">
        <v>110</v>
      </c>
      <c r="F4825" s="164">
        <v>110</v>
      </c>
      <c r="G4825" t="s">
        <v>18516</v>
      </c>
      <c r="H4825" t="s">
        <v>18516</v>
      </c>
      <c r="I4825" s="164">
        <v>26.46</v>
      </c>
      <c r="J4825" s="164">
        <v>136.46</v>
      </c>
      <c r="K4825">
        <v>92</v>
      </c>
      <c r="L4825" t="s">
        <v>18516</v>
      </c>
      <c r="M4825" t="s">
        <v>18516</v>
      </c>
    </row>
    <row r="4826" spans="1:13" ht="13.5">
      <c r="A4826" t="s">
        <v>12305</v>
      </c>
      <c r="B4826" t="s">
        <v>36145</v>
      </c>
      <c r="C4826" t="s">
        <v>29424</v>
      </c>
      <c r="D4826" t="s">
        <v>29425</v>
      </c>
      <c r="E4826" s="164">
        <v>90</v>
      </c>
      <c r="F4826" s="164">
        <v>90</v>
      </c>
      <c r="G4826" t="s">
        <v>18516</v>
      </c>
      <c r="H4826" t="s">
        <v>18516</v>
      </c>
      <c r="I4826" s="164">
        <v>55.35</v>
      </c>
      <c r="J4826" s="164">
        <v>145.35</v>
      </c>
      <c r="K4826">
        <v>0</v>
      </c>
      <c r="L4826" t="s">
        <v>18516</v>
      </c>
      <c r="M4826" t="s">
        <v>18516</v>
      </c>
    </row>
    <row r="4827" spans="1:13" ht="13.5">
      <c r="A4827" t="s">
        <v>15115</v>
      </c>
      <c r="B4827" t="s">
        <v>36146</v>
      </c>
      <c r="C4827" t="s">
        <v>30281</v>
      </c>
      <c r="D4827" t="s">
        <v>30282</v>
      </c>
      <c r="E4827" t="s">
        <v>18516</v>
      </c>
      <c r="F4827" t="s">
        <v>18516</v>
      </c>
      <c r="G4827" t="s">
        <v>18516</v>
      </c>
      <c r="H4827" t="s">
        <v>18516</v>
      </c>
      <c r="I4827" t="s">
        <v>18516</v>
      </c>
      <c r="J4827" t="s">
        <v>18516</v>
      </c>
      <c r="K4827" t="s">
        <v>29707</v>
      </c>
      <c r="L4827" t="s">
        <v>18516</v>
      </c>
      <c r="M4827" t="s">
        <v>18516</v>
      </c>
    </row>
    <row r="4828" spans="1:13" ht="13.5">
      <c r="A4828" t="s">
        <v>36147</v>
      </c>
      <c r="B4828" t="s">
        <v>32710</v>
      </c>
      <c r="C4828" t="s">
        <v>30281</v>
      </c>
      <c r="D4828" t="s">
        <v>30282</v>
      </c>
      <c r="E4828" t="s">
        <v>18516</v>
      </c>
      <c r="F4828" t="s">
        <v>18516</v>
      </c>
      <c r="G4828" t="s">
        <v>18516</v>
      </c>
      <c r="H4828" t="s">
        <v>18516</v>
      </c>
      <c r="I4828" t="s">
        <v>18516</v>
      </c>
      <c r="J4828" t="s">
        <v>18516</v>
      </c>
      <c r="K4828" t="s">
        <v>29707</v>
      </c>
      <c r="L4828" t="s">
        <v>18516</v>
      </c>
      <c r="M4828" t="s">
        <v>18516</v>
      </c>
    </row>
    <row r="4829" spans="1:13" ht="13.5">
      <c r="A4829" t="s">
        <v>36148</v>
      </c>
      <c r="B4829" t="s">
        <v>36149</v>
      </c>
      <c r="C4829" t="s">
        <v>36143</v>
      </c>
      <c r="D4829" t="s">
        <v>36144</v>
      </c>
      <c r="E4829" s="164">
        <v>110</v>
      </c>
      <c r="F4829" s="164">
        <v>110</v>
      </c>
      <c r="G4829" t="s">
        <v>18516</v>
      </c>
      <c r="H4829" t="s">
        <v>18516</v>
      </c>
      <c r="I4829" s="164">
        <v>26.87</v>
      </c>
      <c r="J4829" s="164">
        <v>136.87</v>
      </c>
      <c r="K4829">
        <v>38</v>
      </c>
      <c r="L4829" t="s">
        <v>18516</v>
      </c>
      <c r="M4829" t="s">
        <v>18516</v>
      </c>
    </row>
    <row r="4830" spans="1:13" ht="13.5">
      <c r="A4830" t="s">
        <v>36150</v>
      </c>
      <c r="B4830" t="s">
        <v>36151</v>
      </c>
      <c r="C4830" t="s">
        <v>36143</v>
      </c>
      <c r="D4830" t="s">
        <v>36144</v>
      </c>
      <c r="E4830" s="164">
        <v>110</v>
      </c>
      <c r="F4830" s="164">
        <v>110</v>
      </c>
      <c r="G4830" t="s">
        <v>18516</v>
      </c>
      <c r="H4830" t="s">
        <v>18516</v>
      </c>
      <c r="I4830" s="164">
        <v>26.46</v>
      </c>
      <c r="J4830" s="164">
        <v>136.46</v>
      </c>
      <c r="K4830">
        <v>44</v>
      </c>
      <c r="L4830" t="s">
        <v>18516</v>
      </c>
      <c r="M4830" t="s">
        <v>18516</v>
      </c>
    </row>
    <row r="4831" spans="1:13" ht="13.5">
      <c r="A4831" t="s">
        <v>36152</v>
      </c>
      <c r="B4831" t="s">
        <v>32548</v>
      </c>
      <c r="C4831" t="s">
        <v>31289</v>
      </c>
      <c r="D4831" t="s">
        <v>31290</v>
      </c>
      <c r="E4831" t="s">
        <v>18516</v>
      </c>
      <c r="F4831" t="s">
        <v>18516</v>
      </c>
      <c r="G4831" t="s">
        <v>18516</v>
      </c>
      <c r="H4831" t="s">
        <v>18516</v>
      </c>
      <c r="I4831" t="s">
        <v>18516</v>
      </c>
      <c r="J4831" t="s">
        <v>18516</v>
      </c>
      <c r="K4831" t="s">
        <v>29707</v>
      </c>
      <c r="L4831" t="s">
        <v>18516</v>
      </c>
      <c r="M4831" t="s">
        <v>18516</v>
      </c>
    </row>
    <row r="4832" spans="1:13" ht="13.5">
      <c r="A4832" t="s">
        <v>36153</v>
      </c>
      <c r="B4832" t="s">
        <v>32546</v>
      </c>
      <c r="C4832" t="s">
        <v>31289</v>
      </c>
      <c r="D4832" t="s">
        <v>31290</v>
      </c>
      <c r="E4832" t="s">
        <v>18516</v>
      </c>
      <c r="F4832" t="s">
        <v>18516</v>
      </c>
      <c r="G4832" t="s">
        <v>18516</v>
      </c>
      <c r="H4832" t="s">
        <v>18516</v>
      </c>
      <c r="I4832" t="s">
        <v>18516</v>
      </c>
      <c r="J4832" t="s">
        <v>18516</v>
      </c>
      <c r="K4832" t="s">
        <v>29707</v>
      </c>
      <c r="L4832" t="s">
        <v>18516</v>
      </c>
      <c r="M4832" t="s">
        <v>18516</v>
      </c>
    </row>
    <row r="4833" spans="1:13" ht="13.5">
      <c r="A4833" t="s">
        <v>12743</v>
      </c>
      <c r="B4833" t="s">
        <v>36154</v>
      </c>
      <c r="C4833" t="s">
        <v>29509</v>
      </c>
      <c r="D4833" t="s">
        <v>29510</v>
      </c>
      <c r="E4833" t="s">
        <v>18516</v>
      </c>
      <c r="F4833" t="s">
        <v>18516</v>
      </c>
      <c r="G4833" t="s">
        <v>18516</v>
      </c>
      <c r="H4833" t="s">
        <v>18516</v>
      </c>
      <c r="I4833" t="s">
        <v>18516</v>
      </c>
      <c r="J4833" t="s">
        <v>18516</v>
      </c>
      <c r="K4833" t="s">
        <v>29707</v>
      </c>
      <c r="L4833" t="s">
        <v>18516</v>
      </c>
      <c r="M4833" t="s">
        <v>18516</v>
      </c>
    </row>
    <row r="4834" spans="1:13" ht="13.5">
      <c r="A4834" t="s">
        <v>12740</v>
      </c>
      <c r="B4834" t="s">
        <v>36155</v>
      </c>
      <c r="C4834" t="s">
        <v>29509</v>
      </c>
      <c r="D4834" t="s">
        <v>29510</v>
      </c>
      <c r="E4834" s="164">
        <v>290</v>
      </c>
      <c r="F4834" s="164">
        <v>210</v>
      </c>
      <c r="G4834" s="165">
        <v>0.72</v>
      </c>
      <c r="H4834" t="s">
        <v>18516</v>
      </c>
      <c r="I4834" s="164">
        <v>91.97</v>
      </c>
      <c r="J4834" s="164">
        <v>301.97</v>
      </c>
      <c r="K4834">
        <v>77</v>
      </c>
      <c r="L4834" t="s">
        <v>18516</v>
      </c>
      <c r="M4834" t="s">
        <v>18516</v>
      </c>
    </row>
    <row r="4835" spans="1:13" ht="13.5">
      <c r="A4835" t="s">
        <v>12737</v>
      </c>
      <c r="B4835" t="s">
        <v>36156</v>
      </c>
      <c r="C4835" t="s">
        <v>29509</v>
      </c>
      <c r="D4835" t="s">
        <v>29510</v>
      </c>
      <c r="E4835" s="164">
        <v>290</v>
      </c>
      <c r="F4835" s="164">
        <v>210</v>
      </c>
      <c r="G4835" s="165">
        <v>0.72</v>
      </c>
      <c r="H4835" t="s">
        <v>18516</v>
      </c>
      <c r="I4835" s="164">
        <v>91.97</v>
      </c>
      <c r="J4835" s="164">
        <v>301.97</v>
      </c>
      <c r="K4835">
        <v>14</v>
      </c>
      <c r="L4835" t="s">
        <v>18516</v>
      </c>
      <c r="M4835" t="s">
        <v>18516</v>
      </c>
    </row>
    <row r="4836" spans="1:13" ht="13.5">
      <c r="A4836" t="s">
        <v>12734</v>
      </c>
      <c r="B4836" t="s">
        <v>36157</v>
      </c>
      <c r="C4836" t="s">
        <v>29509</v>
      </c>
      <c r="D4836" t="s">
        <v>29510</v>
      </c>
      <c r="E4836" s="164">
        <v>270</v>
      </c>
      <c r="F4836" s="164">
        <v>190</v>
      </c>
      <c r="G4836" s="165">
        <v>0.7</v>
      </c>
      <c r="H4836" t="s">
        <v>18516</v>
      </c>
      <c r="I4836" s="164">
        <v>87.16</v>
      </c>
      <c r="J4836" s="164">
        <v>277.16</v>
      </c>
      <c r="K4836">
        <v>22</v>
      </c>
      <c r="L4836" t="s">
        <v>18516</v>
      </c>
      <c r="M4836" t="s">
        <v>18516</v>
      </c>
    </row>
    <row r="4837" spans="1:13" ht="13.5">
      <c r="A4837" t="s">
        <v>12731</v>
      </c>
      <c r="B4837" t="s">
        <v>36158</v>
      </c>
      <c r="C4837" t="s">
        <v>29509</v>
      </c>
      <c r="D4837" t="s">
        <v>29510</v>
      </c>
      <c r="E4837" t="s">
        <v>18516</v>
      </c>
      <c r="F4837" t="s">
        <v>18516</v>
      </c>
      <c r="G4837" t="s">
        <v>18516</v>
      </c>
      <c r="H4837" t="s">
        <v>18516</v>
      </c>
      <c r="I4837" t="s">
        <v>18516</v>
      </c>
      <c r="J4837" t="s">
        <v>18516</v>
      </c>
      <c r="K4837" t="s">
        <v>29707</v>
      </c>
      <c r="L4837" t="s">
        <v>18516</v>
      </c>
      <c r="M4837" t="s">
        <v>18516</v>
      </c>
    </row>
    <row r="4838" spans="1:13" ht="13.5">
      <c r="A4838" t="s">
        <v>12728</v>
      </c>
      <c r="B4838" t="s">
        <v>36159</v>
      </c>
      <c r="C4838" t="s">
        <v>29509</v>
      </c>
      <c r="D4838" t="s">
        <v>29510</v>
      </c>
      <c r="E4838" s="164">
        <v>300</v>
      </c>
      <c r="F4838" s="164">
        <v>250</v>
      </c>
      <c r="G4838" s="165">
        <v>0.83</v>
      </c>
      <c r="H4838" t="s">
        <v>18516</v>
      </c>
      <c r="I4838" s="164">
        <v>92.57</v>
      </c>
      <c r="J4838" s="164">
        <v>342.57</v>
      </c>
      <c r="K4838">
        <v>3</v>
      </c>
      <c r="L4838" t="s">
        <v>18516</v>
      </c>
      <c r="M4838" t="s">
        <v>18516</v>
      </c>
    </row>
    <row r="4839" spans="1:13" ht="13.5">
      <c r="A4839" t="s">
        <v>12725</v>
      </c>
      <c r="B4839" t="s">
        <v>36160</v>
      </c>
      <c r="C4839" t="s">
        <v>29509</v>
      </c>
      <c r="D4839" t="s">
        <v>29510</v>
      </c>
      <c r="E4839" t="s">
        <v>18516</v>
      </c>
      <c r="F4839" t="s">
        <v>18516</v>
      </c>
      <c r="G4839" t="s">
        <v>18516</v>
      </c>
      <c r="H4839" t="s">
        <v>18516</v>
      </c>
      <c r="I4839" t="s">
        <v>18516</v>
      </c>
      <c r="J4839" t="s">
        <v>18516</v>
      </c>
      <c r="K4839" t="s">
        <v>29707</v>
      </c>
      <c r="L4839" t="s">
        <v>18516</v>
      </c>
      <c r="M4839" t="s">
        <v>18516</v>
      </c>
    </row>
    <row r="4840" spans="1:13" ht="13.5">
      <c r="A4840" t="s">
        <v>12722</v>
      </c>
      <c r="B4840" t="s">
        <v>36161</v>
      </c>
      <c r="C4840" t="s">
        <v>29509</v>
      </c>
      <c r="D4840" t="s">
        <v>29510</v>
      </c>
      <c r="E4840" t="s">
        <v>18516</v>
      </c>
      <c r="F4840" t="s">
        <v>18516</v>
      </c>
      <c r="G4840" t="s">
        <v>18516</v>
      </c>
      <c r="H4840" t="s">
        <v>18516</v>
      </c>
      <c r="I4840" t="s">
        <v>18516</v>
      </c>
      <c r="J4840" t="s">
        <v>18516</v>
      </c>
      <c r="K4840" t="s">
        <v>29707</v>
      </c>
      <c r="L4840" t="s">
        <v>18516</v>
      </c>
      <c r="M4840" t="s">
        <v>18516</v>
      </c>
    </row>
    <row r="4841" spans="1:13" ht="13.5">
      <c r="A4841" t="s">
        <v>14731</v>
      </c>
      <c r="B4841" t="s">
        <v>36162</v>
      </c>
      <c r="C4841" t="s">
        <v>31631</v>
      </c>
      <c r="D4841" t="s">
        <v>31632</v>
      </c>
      <c r="E4841" s="164">
        <v>85</v>
      </c>
      <c r="F4841" s="164">
        <v>77</v>
      </c>
      <c r="G4841" s="165">
        <v>0.9</v>
      </c>
      <c r="H4841" t="s">
        <v>18516</v>
      </c>
      <c r="I4841" s="164">
        <v>38.2</v>
      </c>
      <c r="J4841" s="164">
        <v>115.2</v>
      </c>
      <c r="K4841">
        <v>0</v>
      </c>
      <c r="L4841" t="s">
        <v>18516</v>
      </c>
      <c r="M4841" t="s">
        <v>18516</v>
      </c>
    </row>
    <row r="4842" spans="1:13" ht="13.5">
      <c r="A4842" t="s">
        <v>14718</v>
      </c>
      <c r="B4842" t="s">
        <v>36163</v>
      </c>
      <c r="C4842" t="s">
        <v>31631</v>
      </c>
      <c r="D4842" t="s">
        <v>31632</v>
      </c>
      <c r="E4842" s="164">
        <v>85</v>
      </c>
      <c r="F4842" s="164">
        <v>77</v>
      </c>
      <c r="G4842" s="165">
        <v>0.9</v>
      </c>
      <c r="H4842" t="s">
        <v>18516</v>
      </c>
      <c r="I4842" s="164">
        <v>38.2</v>
      </c>
      <c r="J4842" s="164">
        <v>115.2</v>
      </c>
      <c r="K4842">
        <v>0</v>
      </c>
      <c r="L4842" t="s">
        <v>29455</v>
      </c>
      <c r="M4842" t="s">
        <v>29808</v>
      </c>
    </row>
    <row r="4843" spans="1:13" ht="13.5">
      <c r="A4843" t="s">
        <v>14726</v>
      </c>
      <c r="B4843" t="s">
        <v>36164</v>
      </c>
      <c r="C4843" t="s">
        <v>31631</v>
      </c>
      <c r="D4843" t="s">
        <v>31632</v>
      </c>
      <c r="E4843" s="164">
        <v>72</v>
      </c>
      <c r="F4843" s="164">
        <v>68</v>
      </c>
      <c r="G4843" s="165">
        <v>0.94</v>
      </c>
      <c r="H4843" t="s">
        <v>18516</v>
      </c>
      <c r="I4843" s="164">
        <v>24.28</v>
      </c>
      <c r="J4843" s="164">
        <v>92.28</v>
      </c>
      <c r="K4843">
        <v>74</v>
      </c>
      <c r="L4843" t="s">
        <v>18516</v>
      </c>
      <c r="M4843" t="s">
        <v>18516</v>
      </c>
    </row>
    <row r="4844" spans="1:13" ht="13.5">
      <c r="A4844" t="s">
        <v>14721</v>
      </c>
      <c r="B4844" t="s">
        <v>36165</v>
      </c>
      <c r="C4844" t="s">
        <v>31631</v>
      </c>
      <c r="D4844" t="s">
        <v>31632</v>
      </c>
      <c r="E4844" s="164">
        <v>72</v>
      </c>
      <c r="F4844" s="164">
        <v>68</v>
      </c>
      <c r="G4844" s="165">
        <v>0.94</v>
      </c>
      <c r="H4844" t="s">
        <v>18516</v>
      </c>
      <c r="I4844" s="164">
        <v>24.28</v>
      </c>
      <c r="J4844" s="164">
        <v>92.28</v>
      </c>
      <c r="K4844">
        <v>13</v>
      </c>
      <c r="L4844" t="s">
        <v>29439</v>
      </c>
      <c r="M4844" t="s">
        <v>29808</v>
      </c>
    </row>
    <row r="4845" spans="1:13" ht="13.5">
      <c r="A4845" t="s">
        <v>36166</v>
      </c>
      <c r="B4845" t="s">
        <v>31752</v>
      </c>
      <c r="C4845" t="s">
        <v>34087</v>
      </c>
      <c r="D4845" t="s">
        <v>34088</v>
      </c>
      <c r="E4845" t="s">
        <v>18516</v>
      </c>
      <c r="F4845" t="s">
        <v>18516</v>
      </c>
      <c r="G4845" t="s">
        <v>18516</v>
      </c>
      <c r="H4845" t="s">
        <v>18516</v>
      </c>
      <c r="I4845" t="s">
        <v>18516</v>
      </c>
      <c r="J4845" t="s">
        <v>18516</v>
      </c>
      <c r="K4845" t="s">
        <v>29707</v>
      </c>
      <c r="L4845" t="s">
        <v>18516</v>
      </c>
      <c r="M4845" t="s">
        <v>18516</v>
      </c>
    </row>
    <row r="4846" spans="1:13" ht="13.5">
      <c r="A4846" t="s">
        <v>36167</v>
      </c>
      <c r="B4846" t="s">
        <v>31830</v>
      </c>
      <c r="C4846" t="s">
        <v>34087</v>
      </c>
      <c r="D4846" t="s">
        <v>34088</v>
      </c>
      <c r="E4846" t="s">
        <v>18516</v>
      </c>
      <c r="F4846" t="s">
        <v>18516</v>
      </c>
      <c r="G4846" t="s">
        <v>18516</v>
      </c>
      <c r="H4846" t="s">
        <v>18516</v>
      </c>
      <c r="I4846" t="s">
        <v>18516</v>
      </c>
      <c r="J4846" t="s">
        <v>18516</v>
      </c>
      <c r="K4846" t="s">
        <v>29707</v>
      </c>
      <c r="L4846" t="s">
        <v>18516</v>
      </c>
      <c r="M4846" t="s">
        <v>18516</v>
      </c>
    </row>
    <row r="4847" spans="1:13" ht="13.5">
      <c r="A4847" t="s">
        <v>36168</v>
      </c>
      <c r="B4847" t="s">
        <v>31749</v>
      </c>
      <c r="C4847" t="s">
        <v>34087</v>
      </c>
      <c r="D4847" t="s">
        <v>34088</v>
      </c>
      <c r="E4847" t="s">
        <v>18516</v>
      </c>
      <c r="F4847" t="s">
        <v>18516</v>
      </c>
      <c r="G4847" t="s">
        <v>18516</v>
      </c>
      <c r="H4847" t="s">
        <v>18516</v>
      </c>
      <c r="I4847" t="s">
        <v>18516</v>
      </c>
      <c r="J4847" t="s">
        <v>18516</v>
      </c>
      <c r="K4847" t="s">
        <v>29707</v>
      </c>
      <c r="L4847" t="s">
        <v>18516</v>
      </c>
      <c r="M4847" t="s">
        <v>18516</v>
      </c>
    </row>
    <row r="4848" spans="1:13" ht="13.5">
      <c r="A4848" t="s">
        <v>36169</v>
      </c>
      <c r="B4848" t="s">
        <v>36170</v>
      </c>
      <c r="C4848" t="s">
        <v>34911</v>
      </c>
      <c r="D4848" t="s">
        <v>34912</v>
      </c>
      <c r="E4848" t="s">
        <v>18516</v>
      </c>
      <c r="F4848" t="s">
        <v>18516</v>
      </c>
      <c r="G4848" t="s">
        <v>18516</v>
      </c>
      <c r="H4848" t="s">
        <v>18516</v>
      </c>
      <c r="I4848" t="s">
        <v>18516</v>
      </c>
      <c r="J4848" t="s">
        <v>18516</v>
      </c>
      <c r="K4848" t="s">
        <v>29707</v>
      </c>
      <c r="L4848" t="s">
        <v>18516</v>
      </c>
      <c r="M4848" t="s">
        <v>18516</v>
      </c>
    </row>
    <row r="4849" spans="1:13" ht="13.5">
      <c r="A4849" t="s">
        <v>36171</v>
      </c>
      <c r="B4849" t="s">
        <v>36172</v>
      </c>
      <c r="C4849" t="s">
        <v>29414</v>
      </c>
      <c r="D4849" t="s">
        <v>29415</v>
      </c>
      <c r="E4849" t="s">
        <v>18516</v>
      </c>
      <c r="F4849" t="s">
        <v>18516</v>
      </c>
      <c r="G4849" t="s">
        <v>18516</v>
      </c>
      <c r="H4849" t="s">
        <v>18516</v>
      </c>
      <c r="I4849" t="s">
        <v>18516</v>
      </c>
      <c r="J4849" t="s">
        <v>18516</v>
      </c>
      <c r="K4849" t="s">
        <v>29707</v>
      </c>
      <c r="L4849" t="s">
        <v>18516</v>
      </c>
      <c r="M4849" t="s">
        <v>18516</v>
      </c>
    </row>
    <row r="4850" spans="1:13" ht="13.5">
      <c r="A4850" t="s">
        <v>36173</v>
      </c>
      <c r="B4850" t="s">
        <v>36174</v>
      </c>
      <c r="C4850" t="s">
        <v>29414</v>
      </c>
      <c r="D4850" t="s">
        <v>29415</v>
      </c>
      <c r="E4850" t="s">
        <v>18516</v>
      </c>
      <c r="F4850" t="s">
        <v>18516</v>
      </c>
      <c r="G4850" t="s">
        <v>18516</v>
      </c>
      <c r="H4850" t="s">
        <v>18516</v>
      </c>
      <c r="I4850" t="s">
        <v>18516</v>
      </c>
      <c r="J4850" t="s">
        <v>18516</v>
      </c>
      <c r="K4850" t="s">
        <v>29707</v>
      </c>
      <c r="L4850" t="s">
        <v>18516</v>
      </c>
      <c r="M4850" t="s">
        <v>18516</v>
      </c>
    </row>
    <row r="4851" spans="1:13" ht="13.5">
      <c r="A4851" t="s">
        <v>36175</v>
      </c>
      <c r="B4851" t="s">
        <v>31240</v>
      </c>
      <c r="C4851" t="s">
        <v>30281</v>
      </c>
      <c r="D4851" t="s">
        <v>30282</v>
      </c>
      <c r="E4851" t="s">
        <v>18516</v>
      </c>
      <c r="F4851" t="s">
        <v>18516</v>
      </c>
      <c r="G4851" t="s">
        <v>18516</v>
      </c>
      <c r="H4851" t="s">
        <v>18516</v>
      </c>
      <c r="I4851" t="s">
        <v>18516</v>
      </c>
      <c r="J4851" t="s">
        <v>18516</v>
      </c>
      <c r="K4851" t="s">
        <v>29707</v>
      </c>
      <c r="L4851" t="s">
        <v>18516</v>
      </c>
      <c r="M4851" t="s">
        <v>18516</v>
      </c>
    </row>
    <row r="4852" spans="1:13" ht="13.5">
      <c r="A4852" t="s">
        <v>36176</v>
      </c>
      <c r="B4852" t="s">
        <v>36177</v>
      </c>
      <c r="C4852" t="s">
        <v>34911</v>
      </c>
      <c r="D4852" t="s">
        <v>34912</v>
      </c>
      <c r="E4852" t="s">
        <v>18516</v>
      </c>
      <c r="F4852" t="s">
        <v>18516</v>
      </c>
      <c r="G4852" t="s">
        <v>18516</v>
      </c>
      <c r="H4852" t="s">
        <v>18516</v>
      </c>
      <c r="I4852" t="s">
        <v>18516</v>
      </c>
      <c r="J4852" t="s">
        <v>18516</v>
      </c>
      <c r="K4852" t="s">
        <v>29707</v>
      </c>
      <c r="L4852" t="s">
        <v>18516</v>
      </c>
      <c r="M4852" t="s">
        <v>18516</v>
      </c>
    </row>
    <row r="4853" spans="1:13" ht="13.5">
      <c r="A4853" t="s">
        <v>36178</v>
      </c>
      <c r="B4853" t="s">
        <v>36179</v>
      </c>
      <c r="C4853" t="s">
        <v>30146</v>
      </c>
      <c r="D4853" t="s">
        <v>30147</v>
      </c>
      <c r="E4853" s="164">
        <v>158</v>
      </c>
      <c r="F4853" s="164">
        <v>158</v>
      </c>
      <c r="G4853" t="s">
        <v>18516</v>
      </c>
      <c r="H4853" t="s">
        <v>18516</v>
      </c>
      <c r="I4853" s="164">
        <v>92.6</v>
      </c>
      <c r="J4853" s="164">
        <v>250.6</v>
      </c>
      <c r="K4853">
        <v>0</v>
      </c>
      <c r="L4853" t="s">
        <v>18516</v>
      </c>
      <c r="M4853" t="s">
        <v>18516</v>
      </c>
    </row>
    <row r="4854" spans="1:13" ht="13.5">
      <c r="A4854" t="s">
        <v>14734</v>
      </c>
      <c r="B4854" t="s">
        <v>36180</v>
      </c>
      <c r="C4854" t="s">
        <v>34329</v>
      </c>
      <c r="D4854" t="s">
        <v>34330</v>
      </c>
      <c r="E4854" t="s">
        <v>18516</v>
      </c>
      <c r="F4854" t="s">
        <v>18516</v>
      </c>
      <c r="G4854" t="s">
        <v>18516</v>
      </c>
      <c r="H4854" t="s">
        <v>18516</v>
      </c>
      <c r="I4854" t="s">
        <v>18516</v>
      </c>
      <c r="J4854" t="s">
        <v>18516</v>
      </c>
      <c r="K4854" t="s">
        <v>29707</v>
      </c>
      <c r="L4854" t="s">
        <v>18516</v>
      </c>
      <c r="M4854" t="s">
        <v>18516</v>
      </c>
    </row>
    <row r="4855" spans="1:13" ht="13.5">
      <c r="A4855" t="s">
        <v>14737</v>
      </c>
      <c r="B4855" t="s">
        <v>36181</v>
      </c>
      <c r="C4855" t="s">
        <v>34329</v>
      </c>
      <c r="D4855" t="s">
        <v>34330</v>
      </c>
      <c r="E4855" t="s">
        <v>18516</v>
      </c>
      <c r="F4855" t="s">
        <v>18516</v>
      </c>
      <c r="G4855" t="s">
        <v>18516</v>
      </c>
      <c r="H4855" t="s">
        <v>18516</v>
      </c>
      <c r="I4855" t="s">
        <v>18516</v>
      </c>
      <c r="J4855" t="s">
        <v>18516</v>
      </c>
      <c r="K4855" t="s">
        <v>29707</v>
      </c>
      <c r="L4855" t="s">
        <v>18516</v>
      </c>
      <c r="M4855" t="s">
        <v>18516</v>
      </c>
    </row>
    <row r="4856" spans="1:13" ht="13.5">
      <c r="A4856" t="s">
        <v>14740</v>
      </c>
      <c r="B4856" t="s">
        <v>36182</v>
      </c>
      <c r="C4856" t="s">
        <v>34329</v>
      </c>
      <c r="D4856" t="s">
        <v>34330</v>
      </c>
      <c r="E4856" t="s">
        <v>18516</v>
      </c>
      <c r="F4856" t="s">
        <v>18516</v>
      </c>
      <c r="G4856" t="s">
        <v>18516</v>
      </c>
      <c r="H4856" t="s">
        <v>18516</v>
      </c>
      <c r="I4856" t="s">
        <v>18516</v>
      </c>
      <c r="J4856" t="s">
        <v>18516</v>
      </c>
      <c r="K4856" t="s">
        <v>29707</v>
      </c>
      <c r="L4856" t="s">
        <v>18516</v>
      </c>
      <c r="M4856" t="s">
        <v>18516</v>
      </c>
    </row>
    <row r="4857" spans="1:13" ht="13.5">
      <c r="A4857" t="s">
        <v>14743</v>
      </c>
      <c r="B4857" t="s">
        <v>36183</v>
      </c>
      <c r="C4857" t="s">
        <v>34329</v>
      </c>
      <c r="D4857" t="s">
        <v>34330</v>
      </c>
      <c r="E4857" t="s">
        <v>18516</v>
      </c>
      <c r="F4857" t="s">
        <v>18516</v>
      </c>
      <c r="G4857" t="s">
        <v>18516</v>
      </c>
      <c r="H4857" t="s">
        <v>18516</v>
      </c>
      <c r="I4857" t="s">
        <v>18516</v>
      </c>
      <c r="J4857" t="s">
        <v>18516</v>
      </c>
      <c r="K4857" t="s">
        <v>29707</v>
      </c>
      <c r="L4857" t="s">
        <v>18516</v>
      </c>
      <c r="M4857" t="s">
        <v>18516</v>
      </c>
    </row>
    <row r="4858" spans="1:13" ht="13.5">
      <c r="A4858" t="s">
        <v>36184</v>
      </c>
      <c r="B4858" t="s">
        <v>34609</v>
      </c>
      <c r="C4858" t="s">
        <v>30645</v>
      </c>
      <c r="D4858" t="s">
        <v>30646</v>
      </c>
      <c r="E4858" t="s">
        <v>18516</v>
      </c>
      <c r="F4858" t="s">
        <v>18516</v>
      </c>
      <c r="G4858" t="s">
        <v>18516</v>
      </c>
      <c r="H4858" t="s">
        <v>18516</v>
      </c>
      <c r="I4858" t="s">
        <v>18516</v>
      </c>
      <c r="J4858" t="s">
        <v>18516</v>
      </c>
      <c r="K4858" t="s">
        <v>29707</v>
      </c>
      <c r="L4858" t="s">
        <v>18516</v>
      </c>
      <c r="M4858" t="s">
        <v>18516</v>
      </c>
    </row>
    <row r="4859" spans="1:13" ht="13.5">
      <c r="A4859" t="s">
        <v>36185</v>
      </c>
      <c r="B4859" t="s">
        <v>36186</v>
      </c>
      <c r="C4859" t="s">
        <v>30146</v>
      </c>
      <c r="D4859" t="s">
        <v>30147</v>
      </c>
      <c r="E4859" s="164">
        <v>158</v>
      </c>
      <c r="F4859" s="164">
        <v>158</v>
      </c>
      <c r="G4859" t="s">
        <v>18516</v>
      </c>
      <c r="H4859" t="s">
        <v>18516</v>
      </c>
      <c r="I4859" s="164">
        <v>92.6</v>
      </c>
      <c r="J4859" s="164">
        <v>250.6</v>
      </c>
      <c r="K4859">
        <v>0</v>
      </c>
      <c r="L4859" t="s">
        <v>18516</v>
      </c>
      <c r="M4859" t="s">
        <v>18516</v>
      </c>
    </row>
    <row r="4860" spans="1:13" ht="13.5">
      <c r="A4860" t="s">
        <v>36187</v>
      </c>
      <c r="B4860" t="s">
        <v>36179</v>
      </c>
      <c r="C4860" t="s">
        <v>30146</v>
      </c>
      <c r="D4860" t="s">
        <v>30147</v>
      </c>
      <c r="E4860" s="164">
        <v>158</v>
      </c>
      <c r="F4860" s="164">
        <v>158</v>
      </c>
      <c r="G4860" t="s">
        <v>18516</v>
      </c>
      <c r="H4860" t="s">
        <v>18516</v>
      </c>
      <c r="I4860" s="164">
        <v>92.6</v>
      </c>
      <c r="J4860" s="164">
        <v>250.6</v>
      </c>
      <c r="K4860">
        <v>0</v>
      </c>
      <c r="L4860" t="s">
        <v>18516</v>
      </c>
      <c r="M4860" t="s">
        <v>18516</v>
      </c>
    </row>
    <row r="4861" spans="1:13" ht="13.5">
      <c r="A4861" t="s">
        <v>36188</v>
      </c>
      <c r="B4861" t="s">
        <v>36189</v>
      </c>
      <c r="C4861" t="s">
        <v>30146</v>
      </c>
      <c r="D4861" t="s">
        <v>30147</v>
      </c>
      <c r="E4861" s="164">
        <v>199</v>
      </c>
      <c r="F4861" s="164">
        <v>199</v>
      </c>
      <c r="G4861" t="s">
        <v>18516</v>
      </c>
      <c r="H4861" t="s">
        <v>18516</v>
      </c>
      <c r="I4861" s="164">
        <v>39.55</v>
      </c>
      <c r="J4861" s="164">
        <v>238.55</v>
      </c>
      <c r="K4861">
        <v>8</v>
      </c>
      <c r="L4861" t="s">
        <v>18516</v>
      </c>
      <c r="M4861" t="s">
        <v>18516</v>
      </c>
    </row>
    <row r="4862" spans="1:13" ht="13.5">
      <c r="A4862" t="s">
        <v>36190</v>
      </c>
      <c r="B4862" t="s">
        <v>36189</v>
      </c>
      <c r="C4862" t="s">
        <v>30146</v>
      </c>
      <c r="D4862" t="s">
        <v>30147</v>
      </c>
      <c r="E4862" s="164">
        <v>199</v>
      </c>
      <c r="F4862" s="164">
        <v>199</v>
      </c>
      <c r="G4862" t="s">
        <v>18516</v>
      </c>
      <c r="H4862" t="s">
        <v>18516</v>
      </c>
      <c r="I4862" s="164">
        <v>39.55</v>
      </c>
      <c r="J4862" s="164">
        <v>238.55</v>
      </c>
      <c r="K4862">
        <v>128</v>
      </c>
      <c r="L4862" t="s">
        <v>18516</v>
      </c>
      <c r="M4862" t="s">
        <v>18516</v>
      </c>
    </row>
    <row r="4863" spans="1:13" ht="13.5">
      <c r="A4863" t="s">
        <v>36191</v>
      </c>
      <c r="B4863" t="s">
        <v>36192</v>
      </c>
      <c r="C4863" t="s">
        <v>29966</v>
      </c>
      <c r="D4863" t="s">
        <v>29967</v>
      </c>
      <c r="E4863" s="164">
        <v>269</v>
      </c>
      <c r="F4863" s="164">
        <v>220</v>
      </c>
      <c r="G4863" s="165">
        <v>0.81</v>
      </c>
      <c r="H4863" t="s">
        <v>18516</v>
      </c>
      <c r="I4863" s="164">
        <v>89.77</v>
      </c>
      <c r="J4863" s="164">
        <v>309.77</v>
      </c>
      <c r="K4863">
        <v>11</v>
      </c>
      <c r="L4863" t="s">
        <v>18516</v>
      </c>
      <c r="M4863" t="s">
        <v>18516</v>
      </c>
    </row>
    <row r="4864" spans="1:13" ht="13.5">
      <c r="A4864" t="s">
        <v>36193</v>
      </c>
      <c r="B4864" t="s">
        <v>36189</v>
      </c>
      <c r="C4864" t="s">
        <v>30146</v>
      </c>
      <c r="D4864" t="s">
        <v>30147</v>
      </c>
      <c r="E4864" s="164">
        <v>199</v>
      </c>
      <c r="F4864" s="164">
        <v>199</v>
      </c>
      <c r="G4864" t="s">
        <v>18516</v>
      </c>
      <c r="H4864" t="s">
        <v>18516</v>
      </c>
      <c r="I4864" s="164">
        <v>39.55</v>
      </c>
      <c r="J4864" s="164">
        <v>238.55</v>
      </c>
      <c r="K4864">
        <v>89</v>
      </c>
      <c r="L4864" t="s">
        <v>18516</v>
      </c>
      <c r="M4864" t="s">
        <v>18516</v>
      </c>
    </row>
    <row r="4865" spans="1:13" ht="13.5">
      <c r="A4865" t="s">
        <v>36194</v>
      </c>
      <c r="B4865" t="s">
        <v>36195</v>
      </c>
      <c r="C4865" t="s">
        <v>30146</v>
      </c>
      <c r="D4865" t="s">
        <v>30147</v>
      </c>
      <c r="E4865" t="s">
        <v>18516</v>
      </c>
      <c r="F4865" t="s">
        <v>18516</v>
      </c>
      <c r="G4865" t="s">
        <v>18516</v>
      </c>
      <c r="H4865" t="s">
        <v>18516</v>
      </c>
      <c r="I4865" t="s">
        <v>18516</v>
      </c>
      <c r="J4865" t="s">
        <v>18516</v>
      </c>
      <c r="K4865" t="s">
        <v>29707</v>
      </c>
      <c r="L4865" t="s">
        <v>18516</v>
      </c>
      <c r="M4865" t="s">
        <v>18516</v>
      </c>
    </row>
    <row r="4866" spans="1:13" ht="13.5">
      <c r="A4866" t="s">
        <v>36196</v>
      </c>
      <c r="B4866" t="s">
        <v>36195</v>
      </c>
      <c r="C4866" t="s">
        <v>30146</v>
      </c>
      <c r="D4866" t="s">
        <v>30147</v>
      </c>
      <c r="E4866" t="s">
        <v>18516</v>
      </c>
      <c r="F4866" t="s">
        <v>18516</v>
      </c>
      <c r="G4866" t="s">
        <v>18516</v>
      </c>
      <c r="H4866" t="s">
        <v>18516</v>
      </c>
      <c r="I4866" t="s">
        <v>18516</v>
      </c>
      <c r="J4866" t="s">
        <v>18516</v>
      </c>
      <c r="K4866" t="s">
        <v>29707</v>
      </c>
      <c r="L4866" t="s">
        <v>18516</v>
      </c>
      <c r="M4866" t="s">
        <v>18516</v>
      </c>
    </row>
    <row r="4867" spans="1:13" ht="13.5">
      <c r="A4867" t="s">
        <v>36197</v>
      </c>
      <c r="B4867" t="s">
        <v>36198</v>
      </c>
      <c r="C4867" t="s">
        <v>30146</v>
      </c>
      <c r="D4867" t="s">
        <v>30147</v>
      </c>
      <c r="E4867" s="164">
        <v>149</v>
      </c>
      <c r="F4867" s="164">
        <v>149</v>
      </c>
      <c r="G4867" t="s">
        <v>18516</v>
      </c>
      <c r="H4867" t="s">
        <v>18516</v>
      </c>
      <c r="I4867" s="164">
        <v>50.32</v>
      </c>
      <c r="J4867" s="164">
        <v>199.32</v>
      </c>
      <c r="K4867">
        <v>0</v>
      </c>
      <c r="L4867" t="s">
        <v>18516</v>
      </c>
      <c r="M4867" t="s">
        <v>18516</v>
      </c>
    </row>
    <row r="4868" spans="1:13" ht="13.5">
      <c r="A4868" t="s">
        <v>36199</v>
      </c>
      <c r="B4868" t="s">
        <v>36198</v>
      </c>
      <c r="C4868" t="s">
        <v>30146</v>
      </c>
      <c r="D4868" t="s">
        <v>30147</v>
      </c>
      <c r="E4868" s="164">
        <v>149</v>
      </c>
      <c r="F4868" s="164">
        <v>149</v>
      </c>
      <c r="G4868" t="s">
        <v>18516</v>
      </c>
      <c r="H4868" t="s">
        <v>18516</v>
      </c>
      <c r="I4868" s="164">
        <v>50.32</v>
      </c>
      <c r="J4868" s="164">
        <v>199.32</v>
      </c>
      <c r="K4868">
        <v>68</v>
      </c>
      <c r="L4868" t="s">
        <v>18516</v>
      </c>
      <c r="M4868" t="s">
        <v>18516</v>
      </c>
    </row>
    <row r="4869" spans="1:13" ht="13.5">
      <c r="A4869" t="s">
        <v>36200</v>
      </c>
      <c r="B4869" t="s">
        <v>36201</v>
      </c>
      <c r="C4869" t="s">
        <v>30146</v>
      </c>
      <c r="D4869" t="s">
        <v>30147</v>
      </c>
      <c r="E4869" s="164">
        <v>159</v>
      </c>
      <c r="F4869" s="164">
        <v>146.28</v>
      </c>
      <c r="G4869" s="165">
        <v>0.92</v>
      </c>
      <c r="H4869" t="s">
        <v>29914</v>
      </c>
      <c r="I4869" s="164">
        <v>39.52</v>
      </c>
      <c r="J4869" s="164">
        <v>185.8</v>
      </c>
      <c r="K4869">
        <v>89</v>
      </c>
      <c r="L4869" t="s">
        <v>29439</v>
      </c>
      <c r="M4869" t="s">
        <v>31765</v>
      </c>
    </row>
    <row r="4870" spans="1:13" ht="13.5">
      <c r="A4870" t="s">
        <v>36202</v>
      </c>
      <c r="B4870" t="s">
        <v>36201</v>
      </c>
      <c r="C4870" t="s">
        <v>30146</v>
      </c>
      <c r="D4870" t="s">
        <v>30147</v>
      </c>
      <c r="E4870" s="164">
        <v>159</v>
      </c>
      <c r="F4870" s="164">
        <v>159</v>
      </c>
      <c r="G4870" t="s">
        <v>18516</v>
      </c>
      <c r="H4870" t="s">
        <v>18516</v>
      </c>
      <c r="I4870" s="164">
        <v>39.52</v>
      </c>
      <c r="J4870" s="164">
        <v>198.52</v>
      </c>
      <c r="K4870">
        <v>0</v>
      </c>
      <c r="L4870" t="s">
        <v>29439</v>
      </c>
      <c r="M4870" t="s">
        <v>31765</v>
      </c>
    </row>
    <row r="4871" spans="1:13" ht="13.5">
      <c r="A4871" t="s">
        <v>36203</v>
      </c>
      <c r="B4871" t="s">
        <v>32546</v>
      </c>
      <c r="C4871" t="s">
        <v>31289</v>
      </c>
      <c r="D4871" t="s">
        <v>31290</v>
      </c>
      <c r="E4871" t="s">
        <v>18516</v>
      </c>
      <c r="F4871" t="s">
        <v>18516</v>
      </c>
      <c r="G4871" t="s">
        <v>18516</v>
      </c>
      <c r="H4871" t="s">
        <v>18516</v>
      </c>
      <c r="I4871" t="s">
        <v>18516</v>
      </c>
      <c r="J4871" t="s">
        <v>18516</v>
      </c>
      <c r="K4871" t="s">
        <v>29707</v>
      </c>
      <c r="L4871" t="s">
        <v>18516</v>
      </c>
      <c r="M4871" t="s">
        <v>18516</v>
      </c>
    </row>
    <row r="4872" spans="1:13" ht="13.5">
      <c r="A4872" t="s">
        <v>36204</v>
      </c>
      <c r="B4872" t="s">
        <v>32544</v>
      </c>
      <c r="C4872" t="s">
        <v>31289</v>
      </c>
      <c r="D4872" t="s">
        <v>31290</v>
      </c>
      <c r="E4872" t="s">
        <v>18516</v>
      </c>
      <c r="F4872" t="s">
        <v>18516</v>
      </c>
      <c r="G4872" t="s">
        <v>18516</v>
      </c>
      <c r="H4872" t="s">
        <v>18516</v>
      </c>
      <c r="I4872" t="s">
        <v>18516</v>
      </c>
      <c r="J4872" t="s">
        <v>18516</v>
      </c>
      <c r="K4872" t="s">
        <v>29707</v>
      </c>
      <c r="L4872" t="s">
        <v>18516</v>
      </c>
      <c r="M4872" t="s">
        <v>18516</v>
      </c>
    </row>
    <row r="4873" spans="1:13" ht="13.5">
      <c r="A4873" t="s">
        <v>36205</v>
      </c>
      <c r="B4873" t="s">
        <v>32548</v>
      </c>
      <c r="C4873" t="s">
        <v>31289</v>
      </c>
      <c r="D4873" t="s">
        <v>31290</v>
      </c>
      <c r="E4873" t="s">
        <v>18516</v>
      </c>
      <c r="F4873" t="s">
        <v>18516</v>
      </c>
      <c r="G4873" t="s">
        <v>18516</v>
      </c>
      <c r="H4873" t="s">
        <v>18516</v>
      </c>
      <c r="I4873" t="s">
        <v>18516</v>
      </c>
      <c r="J4873" t="s">
        <v>18516</v>
      </c>
      <c r="K4873" t="s">
        <v>29707</v>
      </c>
      <c r="L4873" t="s">
        <v>18516</v>
      </c>
      <c r="M4873" t="s">
        <v>18516</v>
      </c>
    </row>
    <row r="4874" spans="1:13" ht="13.5">
      <c r="A4874" t="s">
        <v>36206</v>
      </c>
      <c r="B4874" t="s">
        <v>36207</v>
      </c>
      <c r="C4874" t="s">
        <v>30146</v>
      </c>
      <c r="D4874" t="s">
        <v>30147</v>
      </c>
      <c r="E4874" t="s">
        <v>18516</v>
      </c>
      <c r="F4874" t="s">
        <v>18516</v>
      </c>
      <c r="G4874" t="s">
        <v>18516</v>
      </c>
      <c r="H4874" t="s">
        <v>18516</v>
      </c>
      <c r="I4874" t="s">
        <v>18516</v>
      </c>
      <c r="J4874" t="s">
        <v>18516</v>
      </c>
      <c r="K4874" t="s">
        <v>29707</v>
      </c>
      <c r="L4874" t="s">
        <v>18516</v>
      </c>
      <c r="M4874" t="s">
        <v>18516</v>
      </c>
    </row>
    <row r="4875" spans="1:13" ht="13.5">
      <c r="A4875" t="s">
        <v>36208</v>
      </c>
      <c r="B4875" t="s">
        <v>36207</v>
      </c>
      <c r="C4875" t="s">
        <v>30146</v>
      </c>
      <c r="D4875" t="s">
        <v>30147</v>
      </c>
      <c r="E4875" t="s">
        <v>18516</v>
      </c>
      <c r="F4875" t="s">
        <v>18516</v>
      </c>
      <c r="G4875" t="s">
        <v>18516</v>
      </c>
      <c r="H4875" t="s">
        <v>18516</v>
      </c>
      <c r="I4875" t="s">
        <v>18516</v>
      </c>
      <c r="J4875" t="s">
        <v>18516</v>
      </c>
      <c r="K4875" t="s">
        <v>29707</v>
      </c>
      <c r="L4875" t="s">
        <v>18516</v>
      </c>
      <c r="M4875" t="s">
        <v>18516</v>
      </c>
    </row>
    <row r="4876" spans="1:13" ht="13.5">
      <c r="A4876" t="s">
        <v>36209</v>
      </c>
      <c r="B4876" t="s">
        <v>36210</v>
      </c>
      <c r="C4876" t="s">
        <v>30146</v>
      </c>
      <c r="D4876" t="s">
        <v>30147</v>
      </c>
      <c r="E4876" t="s">
        <v>18516</v>
      </c>
      <c r="F4876" t="s">
        <v>18516</v>
      </c>
      <c r="G4876" t="s">
        <v>18516</v>
      </c>
      <c r="H4876" t="s">
        <v>18516</v>
      </c>
      <c r="I4876" t="s">
        <v>18516</v>
      </c>
      <c r="J4876" t="s">
        <v>18516</v>
      </c>
      <c r="K4876" t="s">
        <v>29707</v>
      </c>
      <c r="L4876" t="s">
        <v>18516</v>
      </c>
      <c r="M4876" t="s">
        <v>18516</v>
      </c>
    </row>
    <row r="4877" spans="1:13" ht="13.5">
      <c r="A4877" t="s">
        <v>36211</v>
      </c>
      <c r="B4877" t="s">
        <v>36210</v>
      </c>
      <c r="C4877" t="s">
        <v>30146</v>
      </c>
      <c r="D4877" t="s">
        <v>30147</v>
      </c>
      <c r="E4877" t="s">
        <v>18516</v>
      </c>
      <c r="F4877" t="s">
        <v>18516</v>
      </c>
      <c r="G4877" t="s">
        <v>18516</v>
      </c>
      <c r="H4877" t="s">
        <v>18516</v>
      </c>
      <c r="I4877" t="s">
        <v>18516</v>
      </c>
      <c r="J4877" t="s">
        <v>18516</v>
      </c>
      <c r="K4877" t="s">
        <v>29707</v>
      </c>
      <c r="L4877" t="s">
        <v>18516</v>
      </c>
      <c r="M4877" t="s">
        <v>18516</v>
      </c>
    </row>
    <row r="4878" spans="1:13" ht="13.5">
      <c r="A4878" t="s">
        <v>36212</v>
      </c>
      <c r="B4878" t="s">
        <v>36210</v>
      </c>
      <c r="C4878" t="s">
        <v>30146</v>
      </c>
      <c r="D4878" t="s">
        <v>30147</v>
      </c>
      <c r="E4878" t="s">
        <v>18516</v>
      </c>
      <c r="F4878" t="s">
        <v>18516</v>
      </c>
      <c r="G4878" t="s">
        <v>18516</v>
      </c>
      <c r="H4878" t="s">
        <v>18516</v>
      </c>
      <c r="I4878" t="s">
        <v>18516</v>
      </c>
      <c r="J4878" t="s">
        <v>18516</v>
      </c>
      <c r="K4878" t="s">
        <v>29707</v>
      </c>
      <c r="L4878" t="s">
        <v>18516</v>
      </c>
      <c r="M4878" t="s">
        <v>18516</v>
      </c>
    </row>
    <row r="4879" spans="1:13" ht="13.5">
      <c r="A4879" t="s">
        <v>36213</v>
      </c>
      <c r="B4879" t="s">
        <v>36210</v>
      </c>
      <c r="C4879" t="s">
        <v>30146</v>
      </c>
      <c r="D4879" t="s">
        <v>30147</v>
      </c>
      <c r="E4879" t="s">
        <v>18516</v>
      </c>
      <c r="F4879" t="s">
        <v>18516</v>
      </c>
      <c r="G4879" t="s">
        <v>18516</v>
      </c>
      <c r="H4879" t="s">
        <v>18516</v>
      </c>
      <c r="I4879" t="s">
        <v>18516</v>
      </c>
      <c r="J4879" t="s">
        <v>18516</v>
      </c>
      <c r="K4879" t="s">
        <v>29707</v>
      </c>
      <c r="L4879" t="s">
        <v>18516</v>
      </c>
      <c r="M4879" t="s">
        <v>18516</v>
      </c>
    </row>
    <row r="4880" spans="1:13" ht="13.5">
      <c r="A4880" t="s">
        <v>14758</v>
      </c>
      <c r="B4880" t="s">
        <v>36214</v>
      </c>
      <c r="C4880" t="s">
        <v>36215</v>
      </c>
      <c r="D4880" t="s">
        <v>36216</v>
      </c>
      <c r="E4880" t="s">
        <v>18516</v>
      </c>
      <c r="F4880" t="s">
        <v>18516</v>
      </c>
      <c r="G4880" t="s">
        <v>18516</v>
      </c>
      <c r="H4880" t="s">
        <v>18516</v>
      </c>
      <c r="I4880" t="s">
        <v>18516</v>
      </c>
      <c r="J4880" t="s">
        <v>18516</v>
      </c>
      <c r="K4880" t="s">
        <v>29707</v>
      </c>
      <c r="L4880" t="s">
        <v>18516</v>
      </c>
      <c r="M4880" t="s">
        <v>18516</v>
      </c>
    </row>
    <row r="4881" spans="1:13" ht="13.5">
      <c r="A4881" t="s">
        <v>14764</v>
      </c>
      <c r="B4881" t="s">
        <v>36217</v>
      </c>
      <c r="C4881" t="s">
        <v>36215</v>
      </c>
      <c r="D4881" t="s">
        <v>36216</v>
      </c>
      <c r="E4881" s="164">
        <v>153</v>
      </c>
      <c r="F4881" s="164">
        <v>153</v>
      </c>
      <c r="G4881" t="s">
        <v>18516</v>
      </c>
      <c r="H4881" t="s">
        <v>18516</v>
      </c>
      <c r="I4881" s="164">
        <v>52.97</v>
      </c>
      <c r="J4881" s="164">
        <v>205.97</v>
      </c>
      <c r="K4881">
        <v>5</v>
      </c>
      <c r="L4881" t="s">
        <v>18516</v>
      </c>
      <c r="M4881" t="s">
        <v>18516</v>
      </c>
    </row>
    <row r="4882" spans="1:13" ht="13.5">
      <c r="A4882" t="s">
        <v>14767</v>
      </c>
      <c r="B4882" t="s">
        <v>36218</v>
      </c>
      <c r="C4882" t="s">
        <v>36215</v>
      </c>
      <c r="D4882" t="s">
        <v>36216</v>
      </c>
      <c r="E4882" s="164">
        <v>153</v>
      </c>
      <c r="F4882" s="164">
        <v>153</v>
      </c>
      <c r="G4882" t="s">
        <v>18516</v>
      </c>
      <c r="H4882" t="s">
        <v>18516</v>
      </c>
      <c r="I4882" s="164">
        <v>52.97</v>
      </c>
      <c r="J4882" s="164">
        <v>205.97</v>
      </c>
      <c r="K4882">
        <v>3</v>
      </c>
      <c r="L4882" t="s">
        <v>18516</v>
      </c>
      <c r="M4882" t="s">
        <v>18516</v>
      </c>
    </row>
    <row r="4883" spans="1:13" ht="13.5">
      <c r="A4883" t="s">
        <v>14761</v>
      </c>
      <c r="B4883" t="s">
        <v>36219</v>
      </c>
      <c r="C4883" t="s">
        <v>36215</v>
      </c>
      <c r="D4883" t="s">
        <v>36216</v>
      </c>
      <c r="E4883" t="s">
        <v>18516</v>
      </c>
      <c r="F4883" t="s">
        <v>18516</v>
      </c>
      <c r="G4883" t="s">
        <v>18516</v>
      </c>
      <c r="H4883" t="s">
        <v>18516</v>
      </c>
      <c r="I4883" t="s">
        <v>18516</v>
      </c>
      <c r="J4883" t="s">
        <v>18516</v>
      </c>
      <c r="K4883" t="s">
        <v>29707</v>
      </c>
      <c r="L4883" t="s">
        <v>18516</v>
      </c>
      <c r="M4883" t="s">
        <v>18516</v>
      </c>
    </row>
    <row r="4884" spans="1:13" ht="13.5">
      <c r="A4884" t="s">
        <v>36220</v>
      </c>
      <c r="B4884" t="s">
        <v>36221</v>
      </c>
      <c r="C4884" t="s">
        <v>29625</v>
      </c>
      <c r="D4884" t="s">
        <v>29626</v>
      </c>
      <c r="E4884" s="164">
        <v>118</v>
      </c>
      <c r="F4884" s="164">
        <v>53.1</v>
      </c>
      <c r="G4884" s="165">
        <v>0.45</v>
      </c>
      <c r="H4884" t="s">
        <v>29478</v>
      </c>
      <c r="I4884" s="164">
        <v>88.15</v>
      </c>
      <c r="J4884" s="164">
        <v>141.25</v>
      </c>
      <c r="K4884">
        <v>301</v>
      </c>
      <c r="L4884" t="s">
        <v>18516</v>
      </c>
      <c r="M4884" t="s">
        <v>18516</v>
      </c>
    </row>
    <row r="4885" spans="1:13" ht="13.5">
      <c r="A4885" t="s">
        <v>26361</v>
      </c>
      <c r="B4885" t="s">
        <v>36222</v>
      </c>
      <c r="C4885" t="s">
        <v>29414</v>
      </c>
      <c r="D4885" t="s">
        <v>29415</v>
      </c>
      <c r="E4885" s="164">
        <v>481</v>
      </c>
      <c r="F4885" s="164">
        <v>481</v>
      </c>
      <c r="G4885" t="s">
        <v>18516</v>
      </c>
      <c r="H4885" t="s">
        <v>18516</v>
      </c>
      <c r="I4885" s="164">
        <v>159.21</v>
      </c>
      <c r="J4885" s="164">
        <v>640.21</v>
      </c>
      <c r="K4885">
        <v>2</v>
      </c>
      <c r="L4885" t="s">
        <v>18516</v>
      </c>
      <c r="M4885" t="s">
        <v>18516</v>
      </c>
    </row>
    <row r="4886" spans="1:13" ht="13.5">
      <c r="A4886" t="s">
        <v>36223</v>
      </c>
      <c r="B4886" t="s">
        <v>36224</v>
      </c>
      <c r="C4886" t="s">
        <v>36225</v>
      </c>
      <c r="D4886" t="s">
        <v>36226</v>
      </c>
      <c r="E4886" t="s">
        <v>18516</v>
      </c>
      <c r="F4886" t="s">
        <v>18516</v>
      </c>
      <c r="G4886" t="s">
        <v>18516</v>
      </c>
      <c r="H4886" t="s">
        <v>18516</v>
      </c>
      <c r="I4886" t="s">
        <v>18516</v>
      </c>
      <c r="J4886" t="s">
        <v>18516</v>
      </c>
      <c r="K4886" t="s">
        <v>29707</v>
      </c>
      <c r="L4886" t="s">
        <v>18516</v>
      </c>
      <c r="M4886" t="s">
        <v>18516</v>
      </c>
    </row>
    <row r="4887" spans="1:13" ht="13.5">
      <c r="A4887" t="s">
        <v>36227</v>
      </c>
      <c r="B4887" t="s">
        <v>36228</v>
      </c>
      <c r="C4887" t="s">
        <v>36225</v>
      </c>
      <c r="D4887" t="s">
        <v>36226</v>
      </c>
      <c r="E4887" t="s">
        <v>18516</v>
      </c>
      <c r="F4887" t="s">
        <v>18516</v>
      </c>
      <c r="G4887" t="s">
        <v>18516</v>
      </c>
      <c r="H4887" t="s">
        <v>18516</v>
      </c>
      <c r="I4887" t="s">
        <v>18516</v>
      </c>
      <c r="J4887" t="s">
        <v>18516</v>
      </c>
      <c r="K4887" t="s">
        <v>29707</v>
      </c>
      <c r="L4887" t="s">
        <v>18516</v>
      </c>
      <c r="M4887" t="s">
        <v>18516</v>
      </c>
    </row>
    <row r="4888" spans="1:13" ht="13.5">
      <c r="A4888" t="s">
        <v>36229</v>
      </c>
      <c r="B4888" t="s">
        <v>36230</v>
      </c>
      <c r="C4888" t="s">
        <v>29414</v>
      </c>
      <c r="D4888" t="s">
        <v>29415</v>
      </c>
      <c r="E4888" t="s">
        <v>18516</v>
      </c>
      <c r="F4888" t="s">
        <v>18516</v>
      </c>
      <c r="G4888" t="s">
        <v>18516</v>
      </c>
      <c r="H4888" t="s">
        <v>18516</v>
      </c>
      <c r="I4888" t="s">
        <v>18516</v>
      </c>
      <c r="J4888" t="s">
        <v>18516</v>
      </c>
      <c r="K4888" t="s">
        <v>29707</v>
      </c>
      <c r="L4888" t="s">
        <v>18516</v>
      </c>
      <c r="M4888" t="s">
        <v>18516</v>
      </c>
    </row>
    <row r="4889" spans="1:13" ht="13.5">
      <c r="A4889" t="s">
        <v>36231</v>
      </c>
      <c r="B4889" t="s">
        <v>36232</v>
      </c>
      <c r="C4889" t="s">
        <v>29414</v>
      </c>
      <c r="D4889" t="s">
        <v>29415</v>
      </c>
      <c r="E4889" t="s">
        <v>18516</v>
      </c>
      <c r="F4889" t="s">
        <v>18516</v>
      </c>
      <c r="G4889" t="s">
        <v>18516</v>
      </c>
      <c r="H4889" t="s">
        <v>18516</v>
      </c>
      <c r="I4889" t="s">
        <v>18516</v>
      </c>
      <c r="J4889" t="s">
        <v>18516</v>
      </c>
      <c r="K4889" t="s">
        <v>29707</v>
      </c>
      <c r="L4889" t="s">
        <v>18516</v>
      </c>
      <c r="M4889" t="s">
        <v>18516</v>
      </c>
    </row>
    <row r="4890" spans="1:13" ht="13.5">
      <c r="A4890" t="s">
        <v>36233</v>
      </c>
      <c r="B4890" t="s">
        <v>36234</v>
      </c>
      <c r="C4890" t="s">
        <v>36225</v>
      </c>
      <c r="D4890" t="s">
        <v>36226</v>
      </c>
      <c r="E4890" t="s">
        <v>18516</v>
      </c>
      <c r="F4890" t="s">
        <v>18516</v>
      </c>
      <c r="G4890" t="s">
        <v>18516</v>
      </c>
      <c r="H4890" t="s">
        <v>18516</v>
      </c>
      <c r="I4890" t="s">
        <v>18516</v>
      </c>
      <c r="J4890" t="s">
        <v>18516</v>
      </c>
      <c r="K4890" t="s">
        <v>29707</v>
      </c>
      <c r="L4890" t="s">
        <v>18516</v>
      </c>
      <c r="M4890" t="s">
        <v>18516</v>
      </c>
    </row>
    <row r="4891" spans="1:13" ht="13.5">
      <c r="A4891" t="s">
        <v>26364</v>
      </c>
      <c r="B4891" t="s">
        <v>36235</v>
      </c>
      <c r="C4891" t="s">
        <v>29414</v>
      </c>
      <c r="D4891" t="s">
        <v>29415</v>
      </c>
      <c r="E4891" s="164">
        <v>481</v>
      </c>
      <c r="F4891" s="164">
        <v>481</v>
      </c>
      <c r="G4891" t="s">
        <v>18516</v>
      </c>
      <c r="H4891" t="s">
        <v>18516</v>
      </c>
      <c r="I4891" s="164">
        <v>159.21</v>
      </c>
      <c r="J4891" s="164">
        <v>640.21</v>
      </c>
      <c r="K4891">
        <v>74</v>
      </c>
      <c r="L4891" t="s">
        <v>18516</v>
      </c>
      <c r="M4891" t="s">
        <v>18516</v>
      </c>
    </row>
    <row r="4892" spans="1:13" ht="13.5">
      <c r="A4892" t="s">
        <v>36236</v>
      </c>
      <c r="B4892" t="s">
        <v>36237</v>
      </c>
      <c r="C4892" t="s">
        <v>31516</v>
      </c>
      <c r="D4892" t="s">
        <v>31517</v>
      </c>
      <c r="E4892" t="s">
        <v>18516</v>
      </c>
      <c r="F4892" t="s">
        <v>18516</v>
      </c>
      <c r="G4892" t="s">
        <v>18516</v>
      </c>
      <c r="H4892" t="s">
        <v>18516</v>
      </c>
      <c r="I4892" t="s">
        <v>18516</v>
      </c>
      <c r="J4892" t="s">
        <v>18516</v>
      </c>
      <c r="K4892" t="s">
        <v>29707</v>
      </c>
      <c r="L4892" t="s">
        <v>18516</v>
      </c>
      <c r="M4892" t="s">
        <v>18516</v>
      </c>
    </row>
    <row r="4893" spans="1:13" ht="13.5">
      <c r="A4893" t="s">
        <v>15536</v>
      </c>
      <c r="B4893" t="s">
        <v>36238</v>
      </c>
      <c r="C4893" t="s">
        <v>29619</v>
      </c>
      <c r="D4893" t="s">
        <v>29620</v>
      </c>
      <c r="E4893" t="s">
        <v>18516</v>
      </c>
      <c r="F4893" t="s">
        <v>18516</v>
      </c>
      <c r="G4893" t="s">
        <v>18516</v>
      </c>
      <c r="H4893" t="s">
        <v>18516</v>
      </c>
      <c r="I4893" t="s">
        <v>18516</v>
      </c>
      <c r="J4893" t="s">
        <v>18516</v>
      </c>
      <c r="K4893" t="s">
        <v>29707</v>
      </c>
      <c r="L4893" t="s">
        <v>18516</v>
      </c>
      <c r="M4893" t="s">
        <v>18516</v>
      </c>
    </row>
    <row r="4894" spans="1:13" ht="13.5">
      <c r="A4894" t="s">
        <v>15530</v>
      </c>
      <c r="B4894" t="s">
        <v>36238</v>
      </c>
      <c r="C4894" t="s">
        <v>29619</v>
      </c>
      <c r="D4894" t="s">
        <v>29620</v>
      </c>
      <c r="E4894" s="164">
        <v>78</v>
      </c>
      <c r="F4894" s="164">
        <v>58</v>
      </c>
      <c r="G4894" s="165">
        <v>0.74</v>
      </c>
      <c r="H4894" t="s">
        <v>18516</v>
      </c>
      <c r="I4894" s="164">
        <v>18.34</v>
      </c>
      <c r="J4894" s="164">
        <v>76.34</v>
      </c>
      <c r="K4894">
        <v>12</v>
      </c>
      <c r="L4894" t="s">
        <v>18516</v>
      </c>
      <c r="M4894" t="s">
        <v>18516</v>
      </c>
    </row>
    <row r="4895" spans="1:13" ht="13.5">
      <c r="A4895" t="s">
        <v>15533</v>
      </c>
      <c r="B4895" t="s">
        <v>36238</v>
      </c>
      <c r="C4895" t="s">
        <v>29619</v>
      </c>
      <c r="D4895" t="s">
        <v>29620</v>
      </c>
      <c r="E4895" s="164">
        <v>78</v>
      </c>
      <c r="F4895" s="164">
        <v>58</v>
      </c>
      <c r="G4895" s="165">
        <v>0.74</v>
      </c>
      <c r="H4895" t="s">
        <v>18516</v>
      </c>
      <c r="I4895" s="164">
        <v>18.34</v>
      </c>
      <c r="J4895" s="164">
        <v>76.34</v>
      </c>
      <c r="K4895">
        <v>6</v>
      </c>
      <c r="L4895" t="s">
        <v>18516</v>
      </c>
      <c r="M4895" t="s">
        <v>18516</v>
      </c>
    </row>
    <row r="4896" spans="1:13" ht="13.5">
      <c r="A4896" t="s">
        <v>15542</v>
      </c>
      <c r="B4896" t="s">
        <v>36239</v>
      </c>
      <c r="C4896" t="s">
        <v>29619</v>
      </c>
      <c r="D4896" t="s">
        <v>29620</v>
      </c>
      <c r="E4896" t="s">
        <v>18516</v>
      </c>
      <c r="F4896" t="s">
        <v>18516</v>
      </c>
      <c r="G4896" t="s">
        <v>18516</v>
      </c>
      <c r="H4896" t="s">
        <v>18516</v>
      </c>
      <c r="I4896" t="s">
        <v>18516</v>
      </c>
      <c r="J4896" t="s">
        <v>18516</v>
      </c>
      <c r="K4896" t="s">
        <v>29707</v>
      </c>
      <c r="L4896" t="s">
        <v>18516</v>
      </c>
      <c r="M4896" t="s">
        <v>18516</v>
      </c>
    </row>
    <row r="4897" spans="1:13" ht="13.5">
      <c r="A4897" t="s">
        <v>15539</v>
      </c>
      <c r="B4897" t="s">
        <v>36239</v>
      </c>
      <c r="C4897" t="s">
        <v>29619</v>
      </c>
      <c r="D4897" t="s">
        <v>29620</v>
      </c>
      <c r="E4897" t="s">
        <v>18516</v>
      </c>
      <c r="F4897" t="s">
        <v>18516</v>
      </c>
      <c r="G4897" t="s">
        <v>18516</v>
      </c>
      <c r="H4897" t="s">
        <v>18516</v>
      </c>
      <c r="I4897" t="s">
        <v>18516</v>
      </c>
      <c r="J4897" t="s">
        <v>18516</v>
      </c>
      <c r="K4897" t="s">
        <v>29707</v>
      </c>
      <c r="L4897" t="s">
        <v>18516</v>
      </c>
      <c r="M4897" t="s">
        <v>18516</v>
      </c>
    </row>
    <row r="4898" spans="1:13" ht="13.5">
      <c r="A4898" t="s">
        <v>15545</v>
      </c>
      <c r="B4898" t="s">
        <v>36239</v>
      </c>
      <c r="C4898" t="s">
        <v>29619</v>
      </c>
      <c r="D4898" t="s">
        <v>29620</v>
      </c>
      <c r="E4898" t="s">
        <v>18516</v>
      </c>
      <c r="F4898" t="s">
        <v>18516</v>
      </c>
      <c r="G4898" t="s">
        <v>18516</v>
      </c>
      <c r="H4898" t="s">
        <v>18516</v>
      </c>
      <c r="I4898" t="s">
        <v>18516</v>
      </c>
      <c r="J4898" t="s">
        <v>18516</v>
      </c>
      <c r="K4898" t="s">
        <v>29707</v>
      </c>
      <c r="L4898" t="s">
        <v>18516</v>
      </c>
      <c r="M4898" t="s">
        <v>18516</v>
      </c>
    </row>
    <row r="4899" spans="1:13" ht="13.5">
      <c r="A4899" t="s">
        <v>14692</v>
      </c>
      <c r="B4899" t="s">
        <v>36240</v>
      </c>
      <c r="C4899" t="s">
        <v>36241</v>
      </c>
      <c r="D4899" t="s">
        <v>36242</v>
      </c>
      <c r="E4899" t="s">
        <v>18516</v>
      </c>
      <c r="F4899" t="s">
        <v>18516</v>
      </c>
      <c r="G4899" t="s">
        <v>18516</v>
      </c>
      <c r="H4899" t="s">
        <v>18516</v>
      </c>
      <c r="I4899" t="s">
        <v>18516</v>
      </c>
      <c r="J4899" t="s">
        <v>18516</v>
      </c>
      <c r="K4899" t="s">
        <v>29707</v>
      </c>
      <c r="L4899" t="s">
        <v>18516</v>
      </c>
      <c r="M4899" t="s">
        <v>18516</v>
      </c>
    </row>
    <row r="4900" spans="1:13" ht="13.5">
      <c r="A4900" t="s">
        <v>14689</v>
      </c>
      <c r="B4900" t="s">
        <v>36243</v>
      </c>
      <c r="C4900" t="s">
        <v>36241</v>
      </c>
      <c r="D4900" t="s">
        <v>36242</v>
      </c>
      <c r="E4900" t="s">
        <v>18516</v>
      </c>
      <c r="F4900" t="s">
        <v>18516</v>
      </c>
      <c r="G4900" t="s">
        <v>18516</v>
      </c>
      <c r="H4900" t="s">
        <v>18516</v>
      </c>
      <c r="I4900" t="s">
        <v>18516</v>
      </c>
      <c r="J4900" t="s">
        <v>18516</v>
      </c>
      <c r="K4900" t="s">
        <v>29707</v>
      </c>
      <c r="L4900" t="s">
        <v>18516</v>
      </c>
      <c r="M4900" t="s">
        <v>18516</v>
      </c>
    </row>
    <row r="4901" spans="1:13" ht="13.5">
      <c r="A4901" t="s">
        <v>14695</v>
      </c>
      <c r="B4901" t="s">
        <v>36244</v>
      </c>
      <c r="C4901" t="s">
        <v>36241</v>
      </c>
      <c r="D4901" t="s">
        <v>36242</v>
      </c>
      <c r="E4901" t="s">
        <v>18516</v>
      </c>
      <c r="F4901" t="s">
        <v>18516</v>
      </c>
      <c r="G4901" t="s">
        <v>18516</v>
      </c>
      <c r="H4901" t="s">
        <v>18516</v>
      </c>
      <c r="I4901" t="s">
        <v>18516</v>
      </c>
      <c r="J4901" t="s">
        <v>18516</v>
      </c>
      <c r="K4901" t="s">
        <v>29707</v>
      </c>
      <c r="L4901" t="s">
        <v>18516</v>
      </c>
      <c r="M4901" t="s">
        <v>18516</v>
      </c>
    </row>
    <row r="4902" spans="1:13" ht="13.5">
      <c r="A4902" t="s">
        <v>36245</v>
      </c>
      <c r="B4902" t="s">
        <v>36246</v>
      </c>
      <c r="C4902" t="s">
        <v>29509</v>
      </c>
      <c r="D4902" t="s">
        <v>29510</v>
      </c>
      <c r="E4902" t="s">
        <v>18516</v>
      </c>
      <c r="F4902" t="s">
        <v>18516</v>
      </c>
      <c r="G4902" t="s">
        <v>18516</v>
      </c>
      <c r="H4902" t="s">
        <v>18516</v>
      </c>
      <c r="I4902" t="s">
        <v>18516</v>
      </c>
      <c r="J4902" t="s">
        <v>18516</v>
      </c>
      <c r="K4902" t="s">
        <v>29707</v>
      </c>
      <c r="L4902" t="s">
        <v>18516</v>
      </c>
      <c r="M4902" t="s">
        <v>18516</v>
      </c>
    </row>
    <row r="4903" spans="1:13" ht="13.5">
      <c r="A4903" t="s">
        <v>36247</v>
      </c>
      <c r="B4903" t="s">
        <v>36248</v>
      </c>
      <c r="C4903" t="s">
        <v>29509</v>
      </c>
      <c r="D4903" t="s">
        <v>29510</v>
      </c>
      <c r="E4903" s="164">
        <v>310</v>
      </c>
      <c r="F4903" s="164">
        <v>205</v>
      </c>
      <c r="G4903" s="165">
        <v>0.66</v>
      </c>
      <c r="H4903" t="s">
        <v>18516</v>
      </c>
      <c r="I4903" s="164">
        <v>103.4</v>
      </c>
      <c r="J4903" s="164">
        <v>308.4</v>
      </c>
      <c r="K4903">
        <v>159</v>
      </c>
      <c r="L4903" t="s">
        <v>18516</v>
      </c>
      <c r="M4903" t="s">
        <v>18516</v>
      </c>
    </row>
    <row r="4904" spans="1:13" ht="13.5">
      <c r="A4904" t="s">
        <v>17403</v>
      </c>
      <c r="B4904" t="s">
        <v>36249</v>
      </c>
      <c r="C4904" t="s">
        <v>29414</v>
      </c>
      <c r="D4904" t="s">
        <v>29415</v>
      </c>
      <c r="E4904" s="164">
        <v>110</v>
      </c>
      <c r="F4904" s="164">
        <v>85</v>
      </c>
      <c r="G4904" s="165">
        <v>0.77</v>
      </c>
      <c r="H4904" t="s">
        <v>18516</v>
      </c>
      <c r="I4904" s="164">
        <v>35.27</v>
      </c>
      <c r="J4904" s="164">
        <v>120.27</v>
      </c>
      <c r="K4904">
        <v>317</v>
      </c>
      <c r="L4904" t="s">
        <v>18516</v>
      </c>
      <c r="M4904" t="s">
        <v>18516</v>
      </c>
    </row>
    <row r="4905" spans="1:13" ht="13.5">
      <c r="A4905" t="s">
        <v>17400</v>
      </c>
      <c r="B4905" t="s">
        <v>36250</v>
      </c>
      <c r="C4905" t="s">
        <v>29414</v>
      </c>
      <c r="D4905" t="s">
        <v>29415</v>
      </c>
      <c r="E4905" s="164">
        <v>110</v>
      </c>
      <c r="F4905" s="164">
        <v>85</v>
      </c>
      <c r="G4905" s="165">
        <v>0.77</v>
      </c>
      <c r="H4905" t="s">
        <v>18516</v>
      </c>
      <c r="I4905" s="164">
        <v>35.27</v>
      </c>
      <c r="J4905" s="164">
        <v>120.27</v>
      </c>
      <c r="K4905">
        <v>321</v>
      </c>
      <c r="L4905" t="s">
        <v>18516</v>
      </c>
      <c r="M4905" t="s">
        <v>18516</v>
      </c>
    </row>
    <row r="4906" spans="1:13" ht="13.5">
      <c r="A4906" t="s">
        <v>14686</v>
      </c>
      <c r="B4906" t="s">
        <v>36251</v>
      </c>
      <c r="C4906" t="s">
        <v>34664</v>
      </c>
      <c r="D4906" t="s">
        <v>34665</v>
      </c>
      <c r="E4906" t="s">
        <v>18516</v>
      </c>
      <c r="F4906" t="s">
        <v>18516</v>
      </c>
      <c r="G4906" t="s">
        <v>18516</v>
      </c>
      <c r="H4906" t="s">
        <v>18516</v>
      </c>
      <c r="I4906" t="s">
        <v>18516</v>
      </c>
      <c r="J4906" t="s">
        <v>18516</v>
      </c>
      <c r="K4906" t="s">
        <v>29707</v>
      </c>
      <c r="L4906" t="s">
        <v>18516</v>
      </c>
      <c r="M4906" t="s">
        <v>18516</v>
      </c>
    </row>
    <row r="4907" spans="1:13" ht="13.5">
      <c r="A4907" t="s">
        <v>14683</v>
      </c>
      <c r="B4907" t="s">
        <v>36252</v>
      </c>
      <c r="C4907" t="s">
        <v>34664</v>
      </c>
      <c r="D4907" t="s">
        <v>34665</v>
      </c>
      <c r="E4907" t="s">
        <v>18516</v>
      </c>
      <c r="F4907" t="s">
        <v>18516</v>
      </c>
      <c r="G4907" t="s">
        <v>18516</v>
      </c>
      <c r="H4907" t="s">
        <v>18516</v>
      </c>
      <c r="I4907" t="s">
        <v>18516</v>
      </c>
      <c r="J4907" t="s">
        <v>18516</v>
      </c>
      <c r="K4907" t="s">
        <v>29707</v>
      </c>
      <c r="L4907" t="s">
        <v>18516</v>
      </c>
      <c r="M4907" t="s">
        <v>18516</v>
      </c>
    </row>
    <row r="4908" spans="1:13" ht="13.5">
      <c r="A4908" t="s">
        <v>36253</v>
      </c>
      <c r="B4908" t="s">
        <v>36254</v>
      </c>
      <c r="C4908" t="s">
        <v>36255</v>
      </c>
      <c r="D4908" t="s">
        <v>36256</v>
      </c>
      <c r="E4908" t="s">
        <v>18516</v>
      </c>
      <c r="F4908" t="s">
        <v>18516</v>
      </c>
      <c r="G4908" t="s">
        <v>18516</v>
      </c>
      <c r="H4908" t="s">
        <v>18516</v>
      </c>
      <c r="I4908" t="s">
        <v>18516</v>
      </c>
      <c r="J4908" t="s">
        <v>18516</v>
      </c>
      <c r="K4908" t="s">
        <v>29707</v>
      </c>
      <c r="L4908" t="s">
        <v>18516</v>
      </c>
      <c r="M4908" t="s">
        <v>18516</v>
      </c>
    </row>
    <row r="4909" spans="1:13" ht="13.5">
      <c r="A4909" t="s">
        <v>36257</v>
      </c>
      <c r="B4909" t="s">
        <v>36258</v>
      </c>
      <c r="C4909" t="s">
        <v>36255</v>
      </c>
      <c r="D4909" t="s">
        <v>36256</v>
      </c>
      <c r="E4909" t="s">
        <v>18516</v>
      </c>
      <c r="F4909" t="s">
        <v>18516</v>
      </c>
      <c r="G4909" t="s">
        <v>18516</v>
      </c>
      <c r="H4909" t="s">
        <v>18516</v>
      </c>
      <c r="I4909" t="s">
        <v>18516</v>
      </c>
      <c r="J4909" t="s">
        <v>18516</v>
      </c>
      <c r="K4909" t="s">
        <v>29707</v>
      </c>
      <c r="L4909" t="s">
        <v>18516</v>
      </c>
      <c r="M4909" t="s">
        <v>18516</v>
      </c>
    </row>
    <row r="4910" spans="1:13" ht="13.5">
      <c r="A4910" t="s">
        <v>36259</v>
      </c>
      <c r="B4910" t="s">
        <v>36260</v>
      </c>
      <c r="C4910" t="s">
        <v>36255</v>
      </c>
      <c r="D4910" t="s">
        <v>36256</v>
      </c>
      <c r="E4910" t="s">
        <v>18516</v>
      </c>
      <c r="F4910" t="s">
        <v>18516</v>
      </c>
      <c r="G4910" t="s">
        <v>18516</v>
      </c>
      <c r="H4910" t="s">
        <v>18516</v>
      </c>
      <c r="I4910" t="s">
        <v>18516</v>
      </c>
      <c r="J4910" t="s">
        <v>18516</v>
      </c>
      <c r="K4910" t="s">
        <v>29707</v>
      </c>
      <c r="L4910" t="s">
        <v>18516</v>
      </c>
      <c r="M4910" t="s">
        <v>18516</v>
      </c>
    </row>
    <row r="4911" spans="1:13" ht="13.5">
      <c r="A4911" t="s">
        <v>36261</v>
      </c>
      <c r="B4911" t="s">
        <v>36262</v>
      </c>
      <c r="C4911" t="s">
        <v>36255</v>
      </c>
      <c r="D4911" t="s">
        <v>36256</v>
      </c>
      <c r="E4911" t="s">
        <v>18516</v>
      </c>
      <c r="F4911" t="s">
        <v>18516</v>
      </c>
      <c r="G4911" t="s">
        <v>18516</v>
      </c>
      <c r="H4911" t="s">
        <v>18516</v>
      </c>
      <c r="I4911" t="s">
        <v>18516</v>
      </c>
      <c r="J4911" t="s">
        <v>18516</v>
      </c>
      <c r="K4911" t="s">
        <v>29707</v>
      </c>
      <c r="L4911" t="s">
        <v>18516</v>
      </c>
      <c r="M4911" t="s">
        <v>18516</v>
      </c>
    </row>
    <row r="4912" spans="1:13" ht="13.5">
      <c r="A4912" t="s">
        <v>26344</v>
      </c>
      <c r="B4912" t="s">
        <v>36263</v>
      </c>
      <c r="C4912" t="s">
        <v>29414</v>
      </c>
      <c r="D4912" t="s">
        <v>29415</v>
      </c>
      <c r="E4912" s="164">
        <v>197</v>
      </c>
      <c r="F4912" s="164">
        <v>140</v>
      </c>
      <c r="G4912" s="165">
        <v>0.71</v>
      </c>
      <c r="H4912" t="s">
        <v>18516</v>
      </c>
      <c r="I4912" s="164">
        <v>100.34</v>
      </c>
      <c r="J4912" s="164">
        <v>240.34</v>
      </c>
      <c r="K4912">
        <v>0</v>
      </c>
      <c r="L4912" t="s">
        <v>18516</v>
      </c>
      <c r="M4912" t="s">
        <v>18516</v>
      </c>
    </row>
    <row r="4913" spans="1:13" ht="13.5">
      <c r="A4913" t="s">
        <v>26347</v>
      </c>
      <c r="B4913" t="s">
        <v>36264</v>
      </c>
      <c r="C4913" t="s">
        <v>29414</v>
      </c>
      <c r="D4913" t="s">
        <v>29415</v>
      </c>
      <c r="E4913" t="s">
        <v>18516</v>
      </c>
      <c r="F4913" t="s">
        <v>18516</v>
      </c>
      <c r="G4913" t="s">
        <v>18516</v>
      </c>
      <c r="H4913" t="s">
        <v>18516</v>
      </c>
      <c r="I4913" t="s">
        <v>18516</v>
      </c>
      <c r="J4913" t="s">
        <v>18516</v>
      </c>
      <c r="K4913" t="s">
        <v>29707</v>
      </c>
      <c r="L4913" t="s">
        <v>18516</v>
      </c>
      <c r="M4913" t="s">
        <v>18516</v>
      </c>
    </row>
    <row r="4914" spans="1:13" ht="13.5">
      <c r="A4914" t="s">
        <v>36265</v>
      </c>
      <c r="B4914" t="s">
        <v>36266</v>
      </c>
      <c r="C4914" t="s">
        <v>29493</v>
      </c>
      <c r="D4914" t="s">
        <v>29494</v>
      </c>
      <c r="E4914" t="s">
        <v>18516</v>
      </c>
      <c r="F4914" t="s">
        <v>18516</v>
      </c>
      <c r="G4914" t="s">
        <v>18516</v>
      </c>
      <c r="H4914" t="s">
        <v>18516</v>
      </c>
      <c r="I4914" t="s">
        <v>18516</v>
      </c>
      <c r="J4914" t="s">
        <v>18516</v>
      </c>
      <c r="K4914" t="s">
        <v>29707</v>
      </c>
      <c r="L4914" t="s">
        <v>18516</v>
      </c>
      <c r="M4914" t="s">
        <v>18516</v>
      </c>
    </row>
    <row r="4915" spans="1:13" ht="13.5">
      <c r="A4915" t="s">
        <v>36267</v>
      </c>
      <c r="B4915" t="s">
        <v>36268</v>
      </c>
      <c r="C4915" t="s">
        <v>29493</v>
      </c>
      <c r="D4915" t="s">
        <v>29494</v>
      </c>
      <c r="E4915" t="s">
        <v>18516</v>
      </c>
      <c r="F4915" t="s">
        <v>18516</v>
      </c>
      <c r="G4915" t="s">
        <v>18516</v>
      </c>
      <c r="H4915" t="s">
        <v>18516</v>
      </c>
      <c r="I4915" t="s">
        <v>18516</v>
      </c>
      <c r="J4915" t="s">
        <v>18516</v>
      </c>
      <c r="K4915" t="s">
        <v>29707</v>
      </c>
      <c r="L4915" t="s">
        <v>18516</v>
      </c>
      <c r="M4915" t="s">
        <v>18516</v>
      </c>
    </row>
    <row r="4916" spans="1:13" ht="13.5">
      <c r="A4916" t="s">
        <v>26341</v>
      </c>
      <c r="B4916" t="s">
        <v>36269</v>
      </c>
      <c r="C4916" t="s">
        <v>29414</v>
      </c>
      <c r="D4916" t="s">
        <v>29415</v>
      </c>
      <c r="E4916" t="s">
        <v>18516</v>
      </c>
      <c r="F4916" t="s">
        <v>18516</v>
      </c>
      <c r="G4916" t="s">
        <v>18516</v>
      </c>
      <c r="H4916" t="s">
        <v>18516</v>
      </c>
      <c r="I4916" t="s">
        <v>18516</v>
      </c>
      <c r="J4916" t="s">
        <v>18516</v>
      </c>
      <c r="K4916" t="s">
        <v>29707</v>
      </c>
      <c r="L4916" t="s">
        <v>18516</v>
      </c>
      <c r="M4916" t="s">
        <v>18516</v>
      </c>
    </row>
    <row r="4917" spans="1:13" ht="13.5">
      <c r="A4917" t="s">
        <v>26338</v>
      </c>
      <c r="B4917" t="s">
        <v>36270</v>
      </c>
      <c r="C4917" t="s">
        <v>29414</v>
      </c>
      <c r="D4917" t="s">
        <v>29415</v>
      </c>
      <c r="E4917" t="s">
        <v>18516</v>
      </c>
      <c r="F4917" t="s">
        <v>18516</v>
      </c>
      <c r="G4917" t="s">
        <v>18516</v>
      </c>
      <c r="H4917" t="s">
        <v>18516</v>
      </c>
      <c r="I4917" t="s">
        <v>18516</v>
      </c>
      <c r="J4917" t="s">
        <v>18516</v>
      </c>
      <c r="K4917" t="s">
        <v>29707</v>
      </c>
      <c r="L4917" t="s">
        <v>18516</v>
      </c>
      <c r="M4917" t="s">
        <v>18516</v>
      </c>
    </row>
    <row r="4918" spans="1:13" ht="13.5">
      <c r="A4918" t="s">
        <v>36271</v>
      </c>
      <c r="B4918" t="s">
        <v>36272</v>
      </c>
      <c r="C4918" t="s">
        <v>36273</v>
      </c>
      <c r="D4918" t="s">
        <v>36274</v>
      </c>
      <c r="E4918" s="164">
        <v>99</v>
      </c>
      <c r="F4918" s="164">
        <v>99</v>
      </c>
      <c r="G4918" t="s">
        <v>18516</v>
      </c>
      <c r="H4918" t="s">
        <v>18516</v>
      </c>
      <c r="I4918" s="164">
        <v>38.34</v>
      </c>
      <c r="J4918" s="164">
        <v>137.34</v>
      </c>
      <c r="K4918">
        <v>0</v>
      </c>
      <c r="L4918" t="s">
        <v>18516</v>
      </c>
      <c r="M4918" t="s">
        <v>18516</v>
      </c>
    </row>
    <row r="4919" spans="1:13" ht="13.5">
      <c r="A4919" t="s">
        <v>36275</v>
      </c>
      <c r="B4919" t="s">
        <v>36272</v>
      </c>
      <c r="C4919" t="s">
        <v>36273</v>
      </c>
      <c r="D4919" t="s">
        <v>36274</v>
      </c>
      <c r="E4919" t="s">
        <v>18516</v>
      </c>
      <c r="F4919" t="s">
        <v>18516</v>
      </c>
      <c r="G4919" t="s">
        <v>18516</v>
      </c>
      <c r="H4919" t="s">
        <v>18516</v>
      </c>
      <c r="I4919" t="s">
        <v>18516</v>
      </c>
      <c r="J4919" t="s">
        <v>18516</v>
      </c>
      <c r="K4919" t="s">
        <v>29707</v>
      </c>
      <c r="L4919" t="s">
        <v>18516</v>
      </c>
      <c r="M4919" t="s">
        <v>18516</v>
      </c>
    </row>
    <row r="4920" spans="1:13" ht="13.5">
      <c r="A4920" t="s">
        <v>36276</v>
      </c>
      <c r="B4920" t="s">
        <v>36272</v>
      </c>
      <c r="C4920" t="s">
        <v>36273</v>
      </c>
      <c r="D4920" t="s">
        <v>36274</v>
      </c>
      <c r="E4920" s="164">
        <v>99</v>
      </c>
      <c r="F4920" s="164">
        <v>99</v>
      </c>
      <c r="G4920" t="s">
        <v>18516</v>
      </c>
      <c r="H4920" t="s">
        <v>18516</v>
      </c>
      <c r="I4920" s="164">
        <v>38.34</v>
      </c>
      <c r="J4920" s="164">
        <v>137.34</v>
      </c>
      <c r="K4920">
        <v>0</v>
      </c>
      <c r="L4920" t="s">
        <v>18516</v>
      </c>
      <c r="M4920" t="s">
        <v>18516</v>
      </c>
    </row>
    <row r="4921" spans="1:13" ht="13.5">
      <c r="A4921" t="s">
        <v>36277</v>
      </c>
      <c r="B4921" t="s">
        <v>36278</v>
      </c>
      <c r="C4921" t="s">
        <v>29940</v>
      </c>
      <c r="D4921" t="s">
        <v>29941</v>
      </c>
      <c r="E4921" t="s">
        <v>18516</v>
      </c>
      <c r="F4921" t="s">
        <v>18516</v>
      </c>
      <c r="G4921" t="s">
        <v>18516</v>
      </c>
      <c r="H4921" t="s">
        <v>18516</v>
      </c>
      <c r="I4921" t="s">
        <v>18516</v>
      </c>
      <c r="J4921" t="s">
        <v>18516</v>
      </c>
      <c r="K4921" t="s">
        <v>29707</v>
      </c>
      <c r="L4921" t="s">
        <v>18516</v>
      </c>
      <c r="M4921" t="s">
        <v>18516</v>
      </c>
    </row>
    <row r="4922" spans="1:13" ht="13.5">
      <c r="A4922" t="s">
        <v>36279</v>
      </c>
      <c r="B4922" t="s">
        <v>36280</v>
      </c>
      <c r="C4922" t="s">
        <v>33623</v>
      </c>
      <c r="D4922" t="s">
        <v>33624</v>
      </c>
      <c r="E4922" t="s">
        <v>18516</v>
      </c>
      <c r="F4922" t="s">
        <v>18516</v>
      </c>
      <c r="G4922" t="s">
        <v>18516</v>
      </c>
      <c r="H4922" t="s">
        <v>18516</v>
      </c>
      <c r="I4922" t="s">
        <v>18516</v>
      </c>
      <c r="J4922" t="s">
        <v>18516</v>
      </c>
      <c r="K4922" t="s">
        <v>29707</v>
      </c>
      <c r="L4922" t="s">
        <v>18516</v>
      </c>
      <c r="M4922" t="s">
        <v>18516</v>
      </c>
    </row>
    <row r="4923" spans="1:13" ht="13.5">
      <c r="A4923" t="s">
        <v>36281</v>
      </c>
      <c r="B4923" t="s">
        <v>36282</v>
      </c>
      <c r="C4923" t="s">
        <v>33623</v>
      </c>
      <c r="D4923" t="s">
        <v>33624</v>
      </c>
      <c r="E4923" t="s">
        <v>18516</v>
      </c>
      <c r="F4923" t="s">
        <v>18516</v>
      </c>
      <c r="G4923" t="s">
        <v>18516</v>
      </c>
      <c r="H4923" t="s">
        <v>18516</v>
      </c>
      <c r="I4923" t="s">
        <v>18516</v>
      </c>
      <c r="J4923" t="s">
        <v>18516</v>
      </c>
      <c r="K4923" t="s">
        <v>29707</v>
      </c>
      <c r="L4923" t="s">
        <v>18516</v>
      </c>
      <c r="M4923" t="s">
        <v>18516</v>
      </c>
    </row>
    <row r="4924" spans="1:13" ht="13.5">
      <c r="A4924" t="s">
        <v>13079</v>
      </c>
      <c r="B4924" t="s">
        <v>36283</v>
      </c>
      <c r="C4924" t="s">
        <v>29509</v>
      </c>
      <c r="D4924" t="s">
        <v>29510</v>
      </c>
      <c r="E4924" t="s">
        <v>18516</v>
      </c>
      <c r="F4924" t="s">
        <v>18516</v>
      </c>
      <c r="G4924" t="s">
        <v>18516</v>
      </c>
      <c r="H4924" t="s">
        <v>18516</v>
      </c>
      <c r="I4924" t="s">
        <v>18516</v>
      </c>
      <c r="J4924" t="s">
        <v>18516</v>
      </c>
      <c r="K4924" t="s">
        <v>29707</v>
      </c>
      <c r="L4924" t="s">
        <v>18516</v>
      </c>
      <c r="M4924" t="s">
        <v>18516</v>
      </c>
    </row>
    <row r="4925" spans="1:13" ht="13.5">
      <c r="A4925" t="s">
        <v>36284</v>
      </c>
      <c r="B4925" t="s">
        <v>36285</v>
      </c>
      <c r="C4925" t="s">
        <v>29940</v>
      </c>
      <c r="D4925" t="s">
        <v>29941</v>
      </c>
      <c r="E4925" t="s">
        <v>18516</v>
      </c>
      <c r="F4925" t="s">
        <v>18516</v>
      </c>
      <c r="G4925" t="s">
        <v>18516</v>
      </c>
      <c r="H4925" t="s">
        <v>18516</v>
      </c>
      <c r="I4925" t="s">
        <v>18516</v>
      </c>
      <c r="J4925" t="s">
        <v>18516</v>
      </c>
      <c r="K4925" t="s">
        <v>29707</v>
      </c>
      <c r="L4925" t="s">
        <v>18516</v>
      </c>
      <c r="M4925" t="s">
        <v>18516</v>
      </c>
    </row>
    <row r="4926" spans="1:13" ht="13.5">
      <c r="A4926" t="s">
        <v>36286</v>
      </c>
      <c r="B4926" t="s">
        <v>36287</v>
      </c>
      <c r="C4926" t="s">
        <v>29940</v>
      </c>
      <c r="D4926" t="s">
        <v>29941</v>
      </c>
      <c r="E4926" s="164">
        <v>192</v>
      </c>
      <c r="F4926" s="164">
        <v>192</v>
      </c>
      <c r="G4926" t="s">
        <v>18516</v>
      </c>
      <c r="H4926" t="s">
        <v>18516</v>
      </c>
      <c r="I4926" s="164">
        <v>41.9</v>
      </c>
      <c r="J4926" s="164">
        <v>233.9</v>
      </c>
      <c r="K4926">
        <v>0</v>
      </c>
      <c r="L4926" t="s">
        <v>18516</v>
      </c>
      <c r="M4926" t="s">
        <v>18516</v>
      </c>
    </row>
    <row r="4927" spans="1:13" ht="13.5">
      <c r="A4927" t="s">
        <v>36288</v>
      </c>
      <c r="B4927" t="s">
        <v>36289</v>
      </c>
      <c r="C4927" t="s">
        <v>36290</v>
      </c>
      <c r="D4927" t="s">
        <v>36291</v>
      </c>
      <c r="E4927" s="164">
        <v>135</v>
      </c>
      <c r="F4927" s="164">
        <v>135</v>
      </c>
      <c r="G4927" t="s">
        <v>18516</v>
      </c>
      <c r="H4927" t="s">
        <v>18516</v>
      </c>
      <c r="I4927" s="164">
        <v>41.9</v>
      </c>
      <c r="J4927" s="164">
        <v>176.9</v>
      </c>
      <c r="K4927">
        <v>0</v>
      </c>
      <c r="L4927" t="s">
        <v>18516</v>
      </c>
      <c r="M4927" t="s">
        <v>18516</v>
      </c>
    </row>
    <row r="4928" spans="1:13" ht="13.5">
      <c r="A4928" t="s">
        <v>36292</v>
      </c>
      <c r="B4928" t="s">
        <v>36293</v>
      </c>
      <c r="C4928" t="s">
        <v>36290</v>
      </c>
      <c r="D4928" t="s">
        <v>36291</v>
      </c>
      <c r="E4928" s="164">
        <v>135</v>
      </c>
      <c r="F4928" s="164">
        <v>135</v>
      </c>
      <c r="G4928" t="s">
        <v>18516</v>
      </c>
      <c r="H4928" t="s">
        <v>18516</v>
      </c>
      <c r="I4928" s="164">
        <v>41.9</v>
      </c>
      <c r="J4928" s="164">
        <v>176.9</v>
      </c>
      <c r="K4928">
        <v>0</v>
      </c>
      <c r="L4928" t="s">
        <v>18516</v>
      </c>
      <c r="M4928" t="s">
        <v>18516</v>
      </c>
    </row>
    <row r="4929" spans="1:13" ht="13.5">
      <c r="A4929" t="s">
        <v>36294</v>
      </c>
      <c r="B4929" t="s">
        <v>36295</v>
      </c>
      <c r="C4929" t="s">
        <v>29940</v>
      </c>
      <c r="D4929" t="s">
        <v>29941</v>
      </c>
      <c r="E4929" t="s">
        <v>18516</v>
      </c>
      <c r="F4929" t="s">
        <v>18516</v>
      </c>
      <c r="G4929" t="s">
        <v>18516</v>
      </c>
      <c r="H4929" t="s">
        <v>18516</v>
      </c>
      <c r="I4929" t="s">
        <v>18516</v>
      </c>
      <c r="J4929" t="s">
        <v>18516</v>
      </c>
      <c r="K4929" t="s">
        <v>29707</v>
      </c>
      <c r="L4929" t="s">
        <v>18516</v>
      </c>
      <c r="M4929" t="s">
        <v>18516</v>
      </c>
    </row>
    <row r="4930" spans="1:13" ht="13.5">
      <c r="A4930" t="s">
        <v>36296</v>
      </c>
      <c r="B4930" t="s">
        <v>36297</v>
      </c>
      <c r="C4930" t="s">
        <v>29940</v>
      </c>
      <c r="D4930" t="s">
        <v>29941</v>
      </c>
      <c r="E4930" t="s">
        <v>18516</v>
      </c>
      <c r="F4930" t="s">
        <v>18516</v>
      </c>
      <c r="G4930" t="s">
        <v>18516</v>
      </c>
      <c r="H4930" t="s">
        <v>18516</v>
      </c>
      <c r="I4930" t="s">
        <v>18516</v>
      </c>
      <c r="J4930" t="s">
        <v>18516</v>
      </c>
      <c r="K4930" t="s">
        <v>29707</v>
      </c>
      <c r="L4930" t="s">
        <v>18516</v>
      </c>
      <c r="M4930" t="s">
        <v>18516</v>
      </c>
    </row>
    <row r="4931" spans="1:13" ht="13.5">
      <c r="A4931" t="s">
        <v>36298</v>
      </c>
      <c r="B4931" t="s">
        <v>36299</v>
      </c>
      <c r="C4931" t="s">
        <v>29940</v>
      </c>
      <c r="D4931" t="s">
        <v>29941</v>
      </c>
      <c r="E4931" t="s">
        <v>18516</v>
      </c>
      <c r="F4931" t="s">
        <v>18516</v>
      </c>
      <c r="G4931" t="s">
        <v>18516</v>
      </c>
      <c r="H4931" t="s">
        <v>18516</v>
      </c>
      <c r="I4931" t="s">
        <v>18516</v>
      </c>
      <c r="J4931" t="s">
        <v>18516</v>
      </c>
      <c r="K4931" t="s">
        <v>29707</v>
      </c>
      <c r="L4931" t="s">
        <v>18516</v>
      </c>
      <c r="M4931" t="s">
        <v>18516</v>
      </c>
    </row>
    <row r="4932" spans="1:13" ht="13.5">
      <c r="A4932" t="s">
        <v>36300</v>
      </c>
      <c r="B4932" t="s">
        <v>36301</v>
      </c>
      <c r="C4932" t="s">
        <v>29940</v>
      </c>
      <c r="D4932" t="s">
        <v>29941</v>
      </c>
      <c r="E4932" t="s">
        <v>18516</v>
      </c>
      <c r="F4932" t="s">
        <v>18516</v>
      </c>
      <c r="G4932" t="s">
        <v>18516</v>
      </c>
      <c r="H4932" t="s">
        <v>18516</v>
      </c>
      <c r="I4932" t="s">
        <v>18516</v>
      </c>
      <c r="J4932" t="s">
        <v>18516</v>
      </c>
      <c r="K4932" t="s">
        <v>29707</v>
      </c>
      <c r="L4932" t="s">
        <v>18516</v>
      </c>
      <c r="M4932" t="s">
        <v>18516</v>
      </c>
    </row>
    <row r="4933" spans="1:13" ht="13.5">
      <c r="A4933" t="s">
        <v>36302</v>
      </c>
      <c r="B4933" t="s">
        <v>36303</v>
      </c>
      <c r="C4933" t="s">
        <v>29940</v>
      </c>
      <c r="D4933" t="s">
        <v>29941</v>
      </c>
      <c r="E4933" t="s">
        <v>18516</v>
      </c>
      <c r="F4933" t="s">
        <v>18516</v>
      </c>
      <c r="G4933" t="s">
        <v>18516</v>
      </c>
      <c r="H4933" t="s">
        <v>18516</v>
      </c>
      <c r="I4933" t="s">
        <v>18516</v>
      </c>
      <c r="J4933" t="s">
        <v>18516</v>
      </c>
      <c r="K4933" t="s">
        <v>29707</v>
      </c>
      <c r="L4933" t="s">
        <v>18516</v>
      </c>
      <c r="M4933" t="s">
        <v>18516</v>
      </c>
    </row>
    <row r="4934" spans="1:13" ht="13.5">
      <c r="A4934" t="s">
        <v>36304</v>
      </c>
      <c r="B4934" t="s">
        <v>36305</v>
      </c>
      <c r="C4934" t="s">
        <v>29940</v>
      </c>
      <c r="D4934" t="s">
        <v>29941</v>
      </c>
      <c r="E4934" t="s">
        <v>18516</v>
      </c>
      <c r="F4934" t="s">
        <v>18516</v>
      </c>
      <c r="G4934" t="s">
        <v>18516</v>
      </c>
      <c r="H4934" t="s">
        <v>18516</v>
      </c>
      <c r="I4934" t="s">
        <v>18516</v>
      </c>
      <c r="J4934" t="s">
        <v>18516</v>
      </c>
      <c r="K4934" t="s">
        <v>29707</v>
      </c>
      <c r="L4934" t="s">
        <v>18516</v>
      </c>
      <c r="M4934" t="s">
        <v>18516</v>
      </c>
    </row>
    <row r="4935" spans="1:13" ht="13.5">
      <c r="A4935" t="s">
        <v>36306</v>
      </c>
      <c r="B4935" t="s">
        <v>36307</v>
      </c>
      <c r="C4935" t="s">
        <v>29940</v>
      </c>
      <c r="D4935" t="s">
        <v>29941</v>
      </c>
      <c r="E4935" t="s">
        <v>18516</v>
      </c>
      <c r="F4935" t="s">
        <v>18516</v>
      </c>
      <c r="G4935" t="s">
        <v>18516</v>
      </c>
      <c r="H4935" t="s">
        <v>18516</v>
      </c>
      <c r="I4935" t="s">
        <v>18516</v>
      </c>
      <c r="J4935" t="s">
        <v>18516</v>
      </c>
      <c r="K4935" t="s">
        <v>29707</v>
      </c>
      <c r="L4935" t="s">
        <v>18516</v>
      </c>
      <c r="M4935" t="s">
        <v>18516</v>
      </c>
    </row>
    <row r="4936" spans="1:13" ht="13.5">
      <c r="A4936" t="s">
        <v>12638</v>
      </c>
      <c r="B4936" t="s">
        <v>36308</v>
      </c>
      <c r="C4936" t="s">
        <v>29509</v>
      </c>
      <c r="D4936" t="s">
        <v>29510</v>
      </c>
      <c r="E4936" s="164">
        <v>170</v>
      </c>
      <c r="F4936" s="164">
        <v>135</v>
      </c>
      <c r="G4936" s="165">
        <v>0.79</v>
      </c>
      <c r="H4936" t="s">
        <v>18516</v>
      </c>
      <c r="I4936" s="164">
        <v>53.63</v>
      </c>
      <c r="J4936" s="164">
        <v>188.63</v>
      </c>
      <c r="K4936">
        <v>39</v>
      </c>
      <c r="L4936" t="s">
        <v>29465</v>
      </c>
      <c r="M4936" t="s">
        <v>30602</v>
      </c>
    </row>
    <row r="4937" spans="1:13" ht="13.5">
      <c r="A4937" t="s">
        <v>12635</v>
      </c>
      <c r="B4937" t="s">
        <v>36309</v>
      </c>
      <c r="C4937" t="s">
        <v>29509</v>
      </c>
      <c r="D4937" t="s">
        <v>29510</v>
      </c>
      <c r="E4937" s="164">
        <v>170</v>
      </c>
      <c r="F4937" s="164">
        <v>135</v>
      </c>
      <c r="G4937" s="165">
        <v>0.79</v>
      </c>
      <c r="H4937" t="s">
        <v>18516</v>
      </c>
      <c r="I4937" s="164">
        <v>53.63</v>
      </c>
      <c r="J4937" s="164">
        <v>188.63</v>
      </c>
      <c r="K4937">
        <v>0</v>
      </c>
      <c r="L4937" t="s">
        <v>29465</v>
      </c>
      <c r="M4937" t="s">
        <v>30216</v>
      </c>
    </row>
    <row r="4938" spans="1:13" ht="13.5">
      <c r="A4938" t="s">
        <v>599</v>
      </c>
      <c r="B4938" t="s">
        <v>36310</v>
      </c>
      <c r="C4938" t="s">
        <v>29509</v>
      </c>
      <c r="D4938" t="s">
        <v>29510</v>
      </c>
      <c r="E4938" s="164">
        <v>170</v>
      </c>
      <c r="F4938" s="164">
        <v>130</v>
      </c>
      <c r="G4938" s="165">
        <v>0.76</v>
      </c>
      <c r="H4938" t="s">
        <v>18516</v>
      </c>
      <c r="I4938" s="164">
        <v>53.63</v>
      </c>
      <c r="J4938" s="164">
        <v>183.63</v>
      </c>
      <c r="K4938">
        <v>123</v>
      </c>
      <c r="L4938" t="s">
        <v>29410</v>
      </c>
      <c r="M4938" t="s">
        <v>30602</v>
      </c>
    </row>
    <row r="4939" spans="1:13" ht="13.5">
      <c r="A4939" t="s">
        <v>12630</v>
      </c>
      <c r="B4939" t="s">
        <v>36311</v>
      </c>
      <c r="C4939" t="s">
        <v>29509</v>
      </c>
      <c r="D4939" t="s">
        <v>29510</v>
      </c>
      <c r="E4939" s="164">
        <v>170</v>
      </c>
      <c r="F4939" s="164">
        <v>130</v>
      </c>
      <c r="G4939" s="165">
        <v>0.76</v>
      </c>
      <c r="H4939" t="s">
        <v>18516</v>
      </c>
      <c r="I4939" s="164">
        <v>53.63</v>
      </c>
      <c r="J4939" s="164">
        <v>183.63</v>
      </c>
      <c r="K4939">
        <v>273</v>
      </c>
      <c r="L4939" t="s">
        <v>29465</v>
      </c>
      <c r="M4939" t="s">
        <v>29711</v>
      </c>
    </row>
    <row r="4940" spans="1:13" ht="13.5">
      <c r="A4940" t="s">
        <v>36312</v>
      </c>
      <c r="B4940" t="s">
        <v>36313</v>
      </c>
      <c r="C4940" t="s">
        <v>29619</v>
      </c>
      <c r="D4940" t="s">
        <v>29620</v>
      </c>
      <c r="E4940" t="s">
        <v>18516</v>
      </c>
      <c r="F4940" t="s">
        <v>18516</v>
      </c>
      <c r="G4940" t="s">
        <v>18516</v>
      </c>
      <c r="H4940" t="s">
        <v>18516</v>
      </c>
      <c r="I4940" t="s">
        <v>18516</v>
      </c>
      <c r="J4940" t="s">
        <v>18516</v>
      </c>
      <c r="K4940" t="s">
        <v>29707</v>
      </c>
      <c r="L4940" t="s">
        <v>18516</v>
      </c>
      <c r="M4940" t="s">
        <v>18516</v>
      </c>
    </row>
    <row r="4941" spans="1:13" ht="13.5">
      <c r="A4941" t="s">
        <v>36314</v>
      </c>
      <c r="B4941" t="s">
        <v>36313</v>
      </c>
      <c r="C4941" t="s">
        <v>29619</v>
      </c>
      <c r="D4941" t="s">
        <v>29620</v>
      </c>
      <c r="E4941" t="s">
        <v>18516</v>
      </c>
      <c r="F4941" t="s">
        <v>18516</v>
      </c>
      <c r="G4941" t="s">
        <v>18516</v>
      </c>
      <c r="H4941" t="s">
        <v>18516</v>
      </c>
      <c r="I4941" t="s">
        <v>18516</v>
      </c>
      <c r="J4941" t="s">
        <v>18516</v>
      </c>
      <c r="K4941" t="s">
        <v>29707</v>
      </c>
      <c r="L4941" t="s">
        <v>18516</v>
      </c>
      <c r="M4941" t="s">
        <v>18516</v>
      </c>
    </row>
    <row r="4942" spans="1:13" ht="13.5">
      <c r="A4942" t="s">
        <v>36315</v>
      </c>
      <c r="B4942" t="s">
        <v>36316</v>
      </c>
      <c r="C4942" t="s">
        <v>29966</v>
      </c>
      <c r="D4942" t="s">
        <v>29967</v>
      </c>
      <c r="E4942" t="s">
        <v>18516</v>
      </c>
      <c r="F4942" t="s">
        <v>18516</v>
      </c>
      <c r="G4942" t="s">
        <v>18516</v>
      </c>
      <c r="H4942" t="s">
        <v>18516</v>
      </c>
      <c r="I4942" t="s">
        <v>18516</v>
      </c>
      <c r="J4942" t="s">
        <v>18516</v>
      </c>
      <c r="K4942" t="s">
        <v>29707</v>
      </c>
      <c r="L4942" t="s">
        <v>18516</v>
      </c>
      <c r="M4942" t="s">
        <v>18516</v>
      </c>
    </row>
    <row r="4943" spans="1:13" ht="13.5">
      <c r="A4943" t="s">
        <v>36317</v>
      </c>
      <c r="B4943" t="s">
        <v>36318</v>
      </c>
      <c r="C4943" t="s">
        <v>29966</v>
      </c>
      <c r="D4943" t="s">
        <v>29967</v>
      </c>
      <c r="E4943" t="s">
        <v>18516</v>
      </c>
      <c r="F4943" t="s">
        <v>18516</v>
      </c>
      <c r="G4943" t="s">
        <v>18516</v>
      </c>
      <c r="H4943" t="s">
        <v>18516</v>
      </c>
      <c r="I4943" t="s">
        <v>18516</v>
      </c>
      <c r="J4943" t="s">
        <v>18516</v>
      </c>
      <c r="K4943" t="s">
        <v>29707</v>
      </c>
      <c r="L4943" t="s">
        <v>18516</v>
      </c>
      <c r="M4943" t="s">
        <v>18516</v>
      </c>
    </row>
    <row r="4944" spans="1:13" ht="13.5">
      <c r="A4944" t="s">
        <v>14659</v>
      </c>
      <c r="B4944" t="s">
        <v>36319</v>
      </c>
      <c r="C4944" t="s">
        <v>29610</v>
      </c>
      <c r="D4944" t="s">
        <v>29611</v>
      </c>
      <c r="E4944" t="s">
        <v>18516</v>
      </c>
      <c r="F4944" t="s">
        <v>18516</v>
      </c>
      <c r="G4944" t="s">
        <v>18516</v>
      </c>
      <c r="H4944" t="s">
        <v>18516</v>
      </c>
      <c r="I4944" t="s">
        <v>18516</v>
      </c>
      <c r="J4944" t="s">
        <v>18516</v>
      </c>
      <c r="K4944" t="s">
        <v>29707</v>
      </c>
      <c r="L4944" t="s">
        <v>18516</v>
      </c>
      <c r="M4944" t="s">
        <v>18516</v>
      </c>
    </row>
    <row r="4945" spans="1:13" ht="13.5">
      <c r="A4945" t="s">
        <v>14656</v>
      </c>
      <c r="B4945" t="s">
        <v>36320</v>
      </c>
      <c r="C4945" t="s">
        <v>29610</v>
      </c>
      <c r="D4945" t="s">
        <v>29611</v>
      </c>
      <c r="E4945" t="s">
        <v>18516</v>
      </c>
      <c r="F4945" t="s">
        <v>18516</v>
      </c>
      <c r="G4945" t="s">
        <v>18516</v>
      </c>
      <c r="H4945" t="s">
        <v>18516</v>
      </c>
      <c r="I4945" t="s">
        <v>18516</v>
      </c>
      <c r="J4945" t="s">
        <v>18516</v>
      </c>
      <c r="K4945" t="s">
        <v>29707</v>
      </c>
      <c r="L4945" t="s">
        <v>18516</v>
      </c>
      <c r="M4945" t="s">
        <v>18516</v>
      </c>
    </row>
    <row r="4946" spans="1:13" ht="13.5">
      <c r="A4946" t="s">
        <v>14653</v>
      </c>
      <c r="B4946" t="s">
        <v>36321</v>
      </c>
      <c r="C4946" t="s">
        <v>29610</v>
      </c>
      <c r="D4946" t="s">
        <v>29611</v>
      </c>
      <c r="E4946" t="s">
        <v>18516</v>
      </c>
      <c r="F4946" t="s">
        <v>18516</v>
      </c>
      <c r="G4946" t="s">
        <v>18516</v>
      </c>
      <c r="H4946" t="s">
        <v>18516</v>
      </c>
      <c r="I4946" t="s">
        <v>18516</v>
      </c>
      <c r="J4946" t="s">
        <v>18516</v>
      </c>
      <c r="K4946" t="s">
        <v>29707</v>
      </c>
      <c r="L4946" t="s">
        <v>18516</v>
      </c>
      <c r="M4946" t="s">
        <v>18516</v>
      </c>
    </row>
    <row r="4947" spans="1:13" ht="13.5">
      <c r="A4947" t="s">
        <v>14647</v>
      </c>
      <c r="B4947" t="s">
        <v>36322</v>
      </c>
      <c r="C4947" t="s">
        <v>29610</v>
      </c>
      <c r="D4947" t="s">
        <v>29611</v>
      </c>
      <c r="E4947" t="s">
        <v>18516</v>
      </c>
      <c r="F4947" t="s">
        <v>18516</v>
      </c>
      <c r="G4947" t="s">
        <v>18516</v>
      </c>
      <c r="H4947" t="s">
        <v>18516</v>
      </c>
      <c r="I4947" t="s">
        <v>18516</v>
      </c>
      <c r="J4947" t="s">
        <v>18516</v>
      </c>
      <c r="K4947" t="s">
        <v>29707</v>
      </c>
      <c r="L4947" t="s">
        <v>18516</v>
      </c>
      <c r="M4947" t="s">
        <v>18516</v>
      </c>
    </row>
    <row r="4948" spans="1:13" ht="13.5">
      <c r="A4948" t="s">
        <v>14650</v>
      </c>
      <c r="B4948" t="s">
        <v>36323</v>
      </c>
      <c r="C4948" t="s">
        <v>29610</v>
      </c>
      <c r="D4948" t="s">
        <v>29611</v>
      </c>
      <c r="E4948" t="s">
        <v>18516</v>
      </c>
      <c r="F4948" t="s">
        <v>18516</v>
      </c>
      <c r="G4948" t="s">
        <v>18516</v>
      </c>
      <c r="H4948" t="s">
        <v>18516</v>
      </c>
      <c r="I4948" t="s">
        <v>18516</v>
      </c>
      <c r="J4948" t="s">
        <v>18516</v>
      </c>
      <c r="K4948" t="s">
        <v>29707</v>
      </c>
      <c r="L4948" t="s">
        <v>18516</v>
      </c>
      <c r="M4948" t="s">
        <v>18516</v>
      </c>
    </row>
    <row r="4949" spans="1:13" ht="13.5">
      <c r="A4949" t="s">
        <v>36324</v>
      </c>
      <c r="B4949" t="s">
        <v>36325</v>
      </c>
      <c r="C4949" t="s">
        <v>29610</v>
      </c>
      <c r="D4949" t="s">
        <v>29611</v>
      </c>
      <c r="E4949" t="s">
        <v>18516</v>
      </c>
      <c r="F4949" t="s">
        <v>18516</v>
      </c>
      <c r="G4949" t="s">
        <v>18516</v>
      </c>
      <c r="H4949" t="s">
        <v>18516</v>
      </c>
      <c r="I4949" t="s">
        <v>18516</v>
      </c>
      <c r="J4949" t="s">
        <v>18516</v>
      </c>
      <c r="K4949" t="s">
        <v>29707</v>
      </c>
      <c r="L4949" t="s">
        <v>18516</v>
      </c>
      <c r="M4949" t="s">
        <v>18516</v>
      </c>
    </row>
    <row r="4950" spans="1:13" ht="13.5">
      <c r="A4950" t="s">
        <v>36326</v>
      </c>
      <c r="B4950" t="s">
        <v>36327</v>
      </c>
      <c r="C4950" t="s">
        <v>29610</v>
      </c>
      <c r="D4950" t="s">
        <v>29611</v>
      </c>
      <c r="E4950" t="s">
        <v>18516</v>
      </c>
      <c r="F4950" t="s">
        <v>18516</v>
      </c>
      <c r="G4950" t="s">
        <v>18516</v>
      </c>
      <c r="H4950" t="s">
        <v>18516</v>
      </c>
      <c r="I4950" t="s">
        <v>18516</v>
      </c>
      <c r="J4950" t="s">
        <v>18516</v>
      </c>
      <c r="K4950" t="s">
        <v>29707</v>
      </c>
      <c r="L4950" t="s">
        <v>18516</v>
      </c>
      <c r="M4950" t="s">
        <v>18516</v>
      </c>
    </row>
    <row r="4951" spans="1:13" ht="13.5">
      <c r="A4951" t="s">
        <v>36328</v>
      </c>
      <c r="B4951" t="s">
        <v>36329</v>
      </c>
      <c r="C4951" t="s">
        <v>29610</v>
      </c>
      <c r="D4951" t="s">
        <v>29611</v>
      </c>
      <c r="E4951" t="s">
        <v>18516</v>
      </c>
      <c r="F4951" t="s">
        <v>18516</v>
      </c>
      <c r="G4951" t="s">
        <v>18516</v>
      </c>
      <c r="H4951" t="s">
        <v>18516</v>
      </c>
      <c r="I4951" t="s">
        <v>18516</v>
      </c>
      <c r="J4951" t="s">
        <v>18516</v>
      </c>
      <c r="K4951" t="s">
        <v>29707</v>
      </c>
      <c r="L4951" t="s">
        <v>18516</v>
      </c>
      <c r="M4951" t="s">
        <v>18516</v>
      </c>
    </row>
    <row r="4952" spans="1:13" ht="13.5">
      <c r="A4952" t="s">
        <v>36330</v>
      </c>
      <c r="B4952" t="s">
        <v>36331</v>
      </c>
      <c r="C4952" t="s">
        <v>29610</v>
      </c>
      <c r="D4952" t="s">
        <v>29611</v>
      </c>
      <c r="E4952" t="s">
        <v>18516</v>
      </c>
      <c r="F4952" t="s">
        <v>18516</v>
      </c>
      <c r="G4952" t="s">
        <v>18516</v>
      </c>
      <c r="H4952" t="s">
        <v>18516</v>
      </c>
      <c r="I4952" t="s">
        <v>18516</v>
      </c>
      <c r="J4952" t="s">
        <v>18516</v>
      </c>
      <c r="K4952" t="s">
        <v>29707</v>
      </c>
      <c r="L4952" t="s">
        <v>18516</v>
      </c>
      <c r="M4952" t="s">
        <v>18516</v>
      </c>
    </row>
    <row r="4953" spans="1:13" ht="13.5">
      <c r="A4953" t="s">
        <v>36332</v>
      </c>
      <c r="B4953" t="s">
        <v>36333</v>
      </c>
      <c r="C4953" t="s">
        <v>29610</v>
      </c>
      <c r="D4953" t="s">
        <v>29611</v>
      </c>
      <c r="E4953" t="s">
        <v>18516</v>
      </c>
      <c r="F4953" t="s">
        <v>18516</v>
      </c>
      <c r="G4953" t="s">
        <v>18516</v>
      </c>
      <c r="H4953" t="s">
        <v>18516</v>
      </c>
      <c r="I4953" t="s">
        <v>18516</v>
      </c>
      <c r="J4953" t="s">
        <v>18516</v>
      </c>
      <c r="K4953" t="s">
        <v>29707</v>
      </c>
      <c r="L4953" t="s">
        <v>18516</v>
      </c>
      <c r="M4953" t="s">
        <v>18516</v>
      </c>
    </row>
    <row r="4954" spans="1:13" ht="13.5">
      <c r="A4954" t="s">
        <v>12527</v>
      </c>
      <c r="B4954" t="s">
        <v>36334</v>
      </c>
      <c r="C4954" t="s">
        <v>29509</v>
      </c>
      <c r="D4954" t="s">
        <v>29510</v>
      </c>
      <c r="E4954" s="164">
        <v>300</v>
      </c>
      <c r="F4954" s="164">
        <v>235</v>
      </c>
      <c r="G4954" s="165">
        <v>0.78</v>
      </c>
      <c r="H4954" t="s">
        <v>18516</v>
      </c>
      <c r="I4954" s="164">
        <v>95.62</v>
      </c>
      <c r="J4954" s="164">
        <v>330.62</v>
      </c>
      <c r="K4954">
        <v>144</v>
      </c>
      <c r="L4954" t="s">
        <v>18516</v>
      </c>
      <c r="M4954" t="s">
        <v>18516</v>
      </c>
    </row>
    <row r="4955" spans="1:13" ht="13.5">
      <c r="A4955" t="s">
        <v>12530</v>
      </c>
      <c r="B4955" t="s">
        <v>36335</v>
      </c>
      <c r="C4955" t="s">
        <v>29509</v>
      </c>
      <c r="D4955" t="s">
        <v>29510</v>
      </c>
      <c r="E4955" s="164">
        <v>300</v>
      </c>
      <c r="F4955" s="164">
        <v>225</v>
      </c>
      <c r="G4955" s="165">
        <v>0.75</v>
      </c>
      <c r="H4955" t="s">
        <v>18516</v>
      </c>
      <c r="I4955" s="164">
        <v>95.62</v>
      </c>
      <c r="J4955" s="164">
        <v>320.62</v>
      </c>
      <c r="K4955">
        <v>22</v>
      </c>
      <c r="L4955" t="s">
        <v>29439</v>
      </c>
      <c r="M4955" t="s">
        <v>29711</v>
      </c>
    </row>
    <row r="4956" spans="1:13" ht="13.5">
      <c r="A4956" t="s">
        <v>12524</v>
      </c>
      <c r="B4956" t="s">
        <v>36336</v>
      </c>
      <c r="C4956" t="s">
        <v>29509</v>
      </c>
      <c r="D4956" t="s">
        <v>29510</v>
      </c>
      <c r="E4956" s="164">
        <v>300</v>
      </c>
      <c r="F4956" s="164">
        <v>235</v>
      </c>
      <c r="G4956" s="165">
        <v>0.78</v>
      </c>
      <c r="H4956" t="s">
        <v>18516</v>
      </c>
      <c r="I4956" s="164">
        <v>95.62</v>
      </c>
      <c r="J4956" s="164">
        <v>330.62</v>
      </c>
      <c r="K4956">
        <v>49</v>
      </c>
      <c r="L4956" t="s">
        <v>29439</v>
      </c>
      <c r="M4956" t="s">
        <v>31324</v>
      </c>
    </row>
    <row r="4957" spans="1:13" ht="13.5">
      <c r="A4957" t="s">
        <v>12521</v>
      </c>
      <c r="B4957" t="s">
        <v>36337</v>
      </c>
      <c r="C4957" t="s">
        <v>29509</v>
      </c>
      <c r="D4957" t="s">
        <v>29510</v>
      </c>
      <c r="E4957" s="164">
        <v>300</v>
      </c>
      <c r="F4957" s="164">
        <v>220</v>
      </c>
      <c r="G4957" s="165">
        <v>0.73</v>
      </c>
      <c r="H4957" t="s">
        <v>18516</v>
      </c>
      <c r="I4957" s="164">
        <v>98.23</v>
      </c>
      <c r="J4957" s="164">
        <v>318.23</v>
      </c>
      <c r="K4957">
        <v>83</v>
      </c>
      <c r="L4957" t="s">
        <v>29439</v>
      </c>
      <c r="M4957" t="s">
        <v>29902</v>
      </c>
    </row>
    <row r="4958" spans="1:13" ht="13.5">
      <c r="A4958" t="s">
        <v>12515</v>
      </c>
      <c r="B4958" t="s">
        <v>36338</v>
      </c>
      <c r="C4958" t="s">
        <v>29509</v>
      </c>
      <c r="D4958" t="s">
        <v>29510</v>
      </c>
      <c r="E4958" s="164">
        <v>300</v>
      </c>
      <c r="F4958" s="164">
        <v>225</v>
      </c>
      <c r="G4958" s="165">
        <v>0.75</v>
      </c>
      <c r="H4958" t="s">
        <v>18516</v>
      </c>
      <c r="I4958" s="164">
        <v>98.23</v>
      </c>
      <c r="J4958" s="164">
        <v>323.23</v>
      </c>
      <c r="K4958">
        <v>0</v>
      </c>
      <c r="L4958" t="s">
        <v>29439</v>
      </c>
      <c r="M4958" t="s">
        <v>30529</v>
      </c>
    </row>
    <row r="4959" spans="1:13" ht="13.5">
      <c r="A4959" t="s">
        <v>12518</v>
      </c>
      <c r="B4959" t="s">
        <v>36339</v>
      </c>
      <c r="C4959" t="s">
        <v>29509</v>
      </c>
      <c r="D4959" t="s">
        <v>29510</v>
      </c>
      <c r="E4959" s="164">
        <v>300</v>
      </c>
      <c r="F4959" s="164">
        <v>230</v>
      </c>
      <c r="G4959" s="165">
        <v>0.76</v>
      </c>
      <c r="H4959" t="s">
        <v>18516</v>
      </c>
      <c r="I4959" s="164">
        <v>98.23</v>
      </c>
      <c r="J4959" s="164">
        <v>328.23</v>
      </c>
      <c r="K4959">
        <v>63</v>
      </c>
      <c r="L4959" t="s">
        <v>29439</v>
      </c>
      <c r="M4959" t="s">
        <v>29902</v>
      </c>
    </row>
    <row r="4960" spans="1:13" ht="13.5">
      <c r="A4960" t="s">
        <v>13082</v>
      </c>
      <c r="B4960" t="s">
        <v>36340</v>
      </c>
      <c r="C4960" t="s">
        <v>29509</v>
      </c>
      <c r="D4960" t="s">
        <v>29510</v>
      </c>
      <c r="E4960" t="s">
        <v>18516</v>
      </c>
      <c r="F4960" t="s">
        <v>18516</v>
      </c>
      <c r="G4960" t="s">
        <v>18516</v>
      </c>
      <c r="H4960" t="s">
        <v>18516</v>
      </c>
      <c r="I4960" t="s">
        <v>18516</v>
      </c>
      <c r="J4960" t="s">
        <v>18516</v>
      </c>
      <c r="K4960" t="s">
        <v>29707</v>
      </c>
      <c r="L4960" t="s">
        <v>18516</v>
      </c>
      <c r="M4960" t="s">
        <v>18516</v>
      </c>
    </row>
    <row r="4961" spans="1:13" ht="13.5">
      <c r="A4961" t="s">
        <v>36341</v>
      </c>
      <c r="B4961" t="s">
        <v>36342</v>
      </c>
      <c r="C4961" t="s">
        <v>29610</v>
      </c>
      <c r="D4961" t="s">
        <v>29611</v>
      </c>
      <c r="E4961" t="s">
        <v>18516</v>
      </c>
      <c r="F4961" t="s">
        <v>18516</v>
      </c>
      <c r="G4961" t="s">
        <v>18516</v>
      </c>
      <c r="H4961" t="s">
        <v>18516</v>
      </c>
      <c r="I4961" t="s">
        <v>18516</v>
      </c>
      <c r="J4961" t="s">
        <v>18516</v>
      </c>
      <c r="K4961" t="s">
        <v>29707</v>
      </c>
      <c r="L4961" t="s">
        <v>18516</v>
      </c>
      <c r="M4961" t="s">
        <v>18516</v>
      </c>
    </row>
    <row r="4962" spans="1:13" ht="13.5">
      <c r="A4962" t="s">
        <v>36343</v>
      </c>
      <c r="B4962" t="s">
        <v>36344</v>
      </c>
      <c r="C4962" t="s">
        <v>29610</v>
      </c>
      <c r="D4962" t="s">
        <v>29611</v>
      </c>
      <c r="E4962" t="s">
        <v>18516</v>
      </c>
      <c r="F4962" t="s">
        <v>18516</v>
      </c>
      <c r="G4962" t="s">
        <v>18516</v>
      </c>
      <c r="H4962" t="s">
        <v>18516</v>
      </c>
      <c r="I4962" t="s">
        <v>18516</v>
      </c>
      <c r="J4962" t="s">
        <v>18516</v>
      </c>
      <c r="K4962" t="s">
        <v>29707</v>
      </c>
      <c r="L4962" t="s">
        <v>18516</v>
      </c>
      <c r="M4962" t="s">
        <v>18516</v>
      </c>
    </row>
    <row r="4963" spans="1:13" ht="13.5">
      <c r="A4963" t="s">
        <v>36345</v>
      </c>
      <c r="B4963" t="s">
        <v>36346</v>
      </c>
      <c r="C4963" t="s">
        <v>29610</v>
      </c>
      <c r="D4963" t="s">
        <v>29611</v>
      </c>
      <c r="E4963" t="s">
        <v>18516</v>
      </c>
      <c r="F4963" t="s">
        <v>18516</v>
      </c>
      <c r="G4963" t="s">
        <v>18516</v>
      </c>
      <c r="H4963" t="s">
        <v>18516</v>
      </c>
      <c r="I4963" t="s">
        <v>18516</v>
      </c>
      <c r="J4963" t="s">
        <v>18516</v>
      </c>
      <c r="K4963" t="s">
        <v>29707</v>
      </c>
      <c r="L4963" t="s">
        <v>18516</v>
      </c>
      <c r="M4963" t="s">
        <v>18516</v>
      </c>
    </row>
    <row r="4964" spans="1:13" ht="13.5">
      <c r="A4964" t="s">
        <v>36347</v>
      </c>
      <c r="B4964" t="s">
        <v>36348</v>
      </c>
      <c r="C4964" t="s">
        <v>36349</v>
      </c>
      <c r="D4964" t="s">
        <v>36350</v>
      </c>
      <c r="E4964" t="s">
        <v>18516</v>
      </c>
      <c r="F4964" t="s">
        <v>18516</v>
      </c>
      <c r="G4964" t="s">
        <v>18516</v>
      </c>
      <c r="H4964" t="s">
        <v>18516</v>
      </c>
      <c r="I4964" t="s">
        <v>18516</v>
      </c>
      <c r="J4964" t="s">
        <v>18516</v>
      </c>
      <c r="K4964" t="s">
        <v>29707</v>
      </c>
      <c r="L4964" t="s">
        <v>18516</v>
      </c>
      <c r="M4964" t="s">
        <v>18516</v>
      </c>
    </row>
    <row r="4965" spans="1:13" ht="13.5">
      <c r="A4965" t="s">
        <v>36351</v>
      </c>
      <c r="B4965" t="s">
        <v>36352</v>
      </c>
      <c r="C4965" t="s">
        <v>29610</v>
      </c>
      <c r="D4965" t="s">
        <v>29611</v>
      </c>
      <c r="E4965" t="s">
        <v>18516</v>
      </c>
      <c r="F4965" t="s">
        <v>18516</v>
      </c>
      <c r="G4965" t="s">
        <v>18516</v>
      </c>
      <c r="H4965" t="s">
        <v>18516</v>
      </c>
      <c r="I4965" t="s">
        <v>18516</v>
      </c>
      <c r="J4965" t="s">
        <v>18516</v>
      </c>
      <c r="K4965" t="s">
        <v>29707</v>
      </c>
      <c r="L4965" t="s">
        <v>18516</v>
      </c>
      <c r="M4965" t="s">
        <v>18516</v>
      </c>
    </row>
    <row r="4966" spans="1:13" ht="13.5">
      <c r="A4966" t="s">
        <v>21156</v>
      </c>
      <c r="B4966" t="s">
        <v>36353</v>
      </c>
      <c r="C4966" t="s">
        <v>30693</v>
      </c>
      <c r="D4966" t="s">
        <v>30694</v>
      </c>
      <c r="E4966" s="164">
        <v>250</v>
      </c>
      <c r="F4966" s="164">
        <v>210</v>
      </c>
      <c r="G4966" s="165">
        <v>0.84</v>
      </c>
      <c r="H4966" t="s">
        <v>18516</v>
      </c>
      <c r="I4966" s="164">
        <v>96.05</v>
      </c>
      <c r="J4966" s="164">
        <v>306.05</v>
      </c>
      <c r="K4966">
        <v>26</v>
      </c>
      <c r="L4966" t="s">
        <v>29439</v>
      </c>
      <c r="M4966" t="s">
        <v>29411</v>
      </c>
    </row>
    <row r="4967" spans="1:13" ht="13.5">
      <c r="A4967" t="s">
        <v>36354</v>
      </c>
      <c r="B4967" t="s">
        <v>36355</v>
      </c>
      <c r="C4967" t="s">
        <v>31271</v>
      </c>
      <c r="D4967" t="s">
        <v>31272</v>
      </c>
      <c r="E4967" t="s">
        <v>18516</v>
      </c>
      <c r="F4967" t="s">
        <v>18516</v>
      </c>
      <c r="G4967" t="s">
        <v>18516</v>
      </c>
      <c r="H4967" t="s">
        <v>18516</v>
      </c>
      <c r="I4967" t="s">
        <v>18516</v>
      </c>
      <c r="J4967" t="s">
        <v>18516</v>
      </c>
      <c r="K4967" t="s">
        <v>29707</v>
      </c>
      <c r="L4967" t="s">
        <v>18516</v>
      </c>
      <c r="M4967" t="s">
        <v>18516</v>
      </c>
    </row>
    <row r="4968" spans="1:13" ht="13.5">
      <c r="A4968" t="s">
        <v>36356</v>
      </c>
      <c r="B4968" t="s">
        <v>36357</v>
      </c>
      <c r="C4968" t="s">
        <v>31271</v>
      </c>
      <c r="D4968" t="s">
        <v>31272</v>
      </c>
      <c r="E4968" t="s">
        <v>18516</v>
      </c>
      <c r="F4968" t="s">
        <v>18516</v>
      </c>
      <c r="G4968" t="s">
        <v>18516</v>
      </c>
      <c r="H4968" t="s">
        <v>18516</v>
      </c>
      <c r="I4968" t="s">
        <v>18516</v>
      </c>
      <c r="J4968" t="s">
        <v>18516</v>
      </c>
      <c r="K4968" t="s">
        <v>29707</v>
      </c>
      <c r="L4968" t="s">
        <v>18516</v>
      </c>
      <c r="M4968" t="s">
        <v>18516</v>
      </c>
    </row>
    <row r="4969" spans="1:13" ht="13.5">
      <c r="A4969" t="s">
        <v>36358</v>
      </c>
      <c r="B4969" t="s">
        <v>36359</v>
      </c>
      <c r="C4969" t="s">
        <v>31271</v>
      </c>
      <c r="D4969" t="s">
        <v>31272</v>
      </c>
      <c r="E4969" t="s">
        <v>18516</v>
      </c>
      <c r="F4969" t="s">
        <v>18516</v>
      </c>
      <c r="G4969" t="s">
        <v>18516</v>
      </c>
      <c r="H4969" t="s">
        <v>18516</v>
      </c>
      <c r="I4969" t="s">
        <v>18516</v>
      </c>
      <c r="J4969" t="s">
        <v>18516</v>
      </c>
      <c r="K4969" t="s">
        <v>29707</v>
      </c>
      <c r="L4969" t="s">
        <v>18516</v>
      </c>
      <c r="M4969" t="s">
        <v>18516</v>
      </c>
    </row>
    <row r="4970" spans="1:13" ht="13.5">
      <c r="A4970" t="s">
        <v>36360</v>
      </c>
      <c r="B4970" t="s">
        <v>36361</v>
      </c>
      <c r="C4970" t="s">
        <v>33623</v>
      </c>
      <c r="D4970" t="s">
        <v>33624</v>
      </c>
      <c r="E4970" t="s">
        <v>18516</v>
      </c>
      <c r="F4970" t="s">
        <v>18516</v>
      </c>
      <c r="G4970" t="s">
        <v>18516</v>
      </c>
      <c r="H4970" t="s">
        <v>18516</v>
      </c>
      <c r="I4970" t="s">
        <v>18516</v>
      </c>
      <c r="J4970" t="s">
        <v>18516</v>
      </c>
      <c r="K4970" t="s">
        <v>29707</v>
      </c>
      <c r="L4970" t="s">
        <v>18516</v>
      </c>
      <c r="M4970" t="s">
        <v>18516</v>
      </c>
    </row>
    <row r="4971" spans="1:13" ht="13.5">
      <c r="A4971" t="s">
        <v>36362</v>
      </c>
      <c r="B4971" t="s">
        <v>36363</v>
      </c>
      <c r="C4971" t="s">
        <v>33623</v>
      </c>
      <c r="D4971" t="s">
        <v>33624</v>
      </c>
      <c r="E4971" t="s">
        <v>18516</v>
      </c>
      <c r="F4971" t="s">
        <v>18516</v>
      </c>
      <c r="G4971" t="s">
        <v>18516</v>
      </c>
      <c r="H4971" t="s">
        <v>18516</v>
      </c>
      <c r="I4971" t="s">
        <v>18516</v>
      </c>
      <c r="J4971" t="s">
        <v>18516</v>
      </c>
      <c r="K4971" t="s">
        <v>29707</v>
      </c>
      <c r="L4971" t="s">
        <v>18516</v>
      </c>
      <c r="M4971" t="s">
        <v>18516</v>
      </c>
    </row>
    <row r="4972" spans="1:13" ht="13.5">
      <c r="A4972" t="s">
        <v>36364</v>
      </c>
      <c r="B4972" t="s">
        <v>36363</v>
      </c>
      <c r="C4972" t="s">
        <v>33623</v>
      </c>
      <c r="D4972" t="s">
        <v>33624</v>
      </c>
      <c r="E4972" t="s">
        <v>18516</v>
      </c>
      <c r="F4972" t="s">
        <v>18516</v>
      </c>
      <c r="G4972" t="s">
        <v>18516</v>
      </c>
      <c r="H4972" t="s">
        <v>18516</v>
      </c>
      <c r="I4972" t="s">
        <v>18516</v>
      </c>
      <c r="J4972" t="s">
        <v>18516</v>
      </c>
      <c r="K4972" t="s">
        <v>29707</v>
      </c>
      <c r="L4972" t="s">
        <v>18516</v>
      </c>
      <c r="M4972" t="s">
        <v>18516</v>
      </c>
    </row>
    <row r="4973" spans="1:13" ht="13.5">
      <c r="A4973" t="s">
        <v>36365</v>
      </c>
      <c r="B4973" t="s">
        <v>36361</v>
      </c>
      <c r="C4973" t="s">
        <v>33623</v>
      </c>
      <c r="D4973" t="s">
        <v>33624</v>
      </c>
      <c r="E4973" t="s">
        <v>18516</v>
      </c>
      <c r="F4973" t="s">
        <v>18516</v>
      </c>
      <c r="G4973" t="s">
        <v>18516</v>
      </c>
      <c r="H4973" t="s">
        <v>18516</v>
      </c>
      <c r="I4973" t="s">
        <v>18516</v>
      </c>
      <c r="J4973" t="s">
        <v>18516</v>
      </c>
      <c r="K4973" t="s">
        <v>29707</v>
      </c>
      <c r="L4973" t="s">
        <v>18516</v>
      </c>
      <c r="M4973" t="s">
        <v>18516</v>
      </c>
    </row>
    <row r="4974" spans="1:13" ht="13.5">
      <c r="A4974" t="s">
        <v>36366</v>
      </c>
      <c r="B4974" t="s">
        <v>36367</v>
      </c>
      <c r="C4974" t="s">
        <v>29966</v>
      </c>
      <c r="D4974" t="s">
        <v>29967</v>
      </c>
      <c r="E4974" t="s">
        <v>18516</v>
      </c>
      <c r="F4974" t="s">
        <v>18516</v>
      </c>
      <c r="G4974" t="s">
        <v>18516</v>
      </c>
      <c r="H4974" t="s">
        <v>18516</v>
      </c>
      <c r="I4974" t="s">
        <v>18516</v>
      </c>
      <c r="J4974" t="s">
        <v>18516</v>
      </c>
      <c r="K4974" t="s">
        <v>29707</v>
      </c>
      <c r="L4974" t="s">
        <v>18516</v>
      </c>
      <c r="M4974" t="s">
        <v>18516</v>
      </c>
    </row>
    <row r="4975" spans="1:13" ht="13.5">
      <c r="A4975" t="s">
        <v>36368</v>
      </c>
      <c r="B4975" t="s">
        <v>36369</v>
      </c>
      <c r="C4975" t="s">
        <v>29966</v>
      </c>
      <c r="D4975" t="s">
        <v>29967</v>
      </c>
      <c r="E4975" s="164">
        <v>100</v>
      </c>
      <c r="F4975" s="164">
        <v>100</v>
      </c>
      <c r="G4975" t="s">
        <v>18516</v>
      </c>
      <c r="H4975" t="s">
        <v>18516</v>
      </c>
      <c r="I4975" s="164">
        <v>38.3</v>
      </c>
      <c r="J4975" s="164">
        <v>138.3</v>
      </c>
      <c r="K4975">
        <v>1</v>
      </c>
      <c r="L4975" t="s">
        <v>18516</v>
      </c>
      <c r="M4975" t="s">
        <v>18516</v>
      </c>
    </row>
    <row r="4976" spans="1:13" ht="13.5">
      <c r="A4976" t="s">
        <v>14677</v>
      </c>
      <c r="B4976" t="s">
        <v>36370</v>
      </c>
      <c r="C4976" t="s">
        <v>29610</v>
      </c>
      <c r="D4976" t="s">
        <v>29611</v>
      </c>
      <c r="E4976" t="s">
        <v>18516</v>
      </c>
      <c r="F4976" t="s">
        <v>18516</v>
      </c>
      <c r="G4976" t="s">
        <v>18516</v>
      </c>
      <c r="H4976" t="s">
        <v>18516</v>
      </c>
      <c r="I4976" t="s">
        <v>18516</v>
      </c>
      <c r="J4976" t="s">
        <v>18516</v>
      </c>
      <c r="K4976" t="s">
        <v>29707</v>
      </c>
      <c r="L4976" t="s">
        <v>18516</v>
      </c>
      <c r="M4976" t="s">
        <v>18516</v>
      </c>
    </row>
    <row r="4977" spans="1:13" ht="13.5">
      <c r="A4977" t="s">
        <v>14671</v>
      </c>
      <c r="B4977" t="s">
        <v>36371</v>
      </c>
      <c r="C4977" t="s">
        <v>29610</v>
      </c>
      <c r="D4977" t="s">
        <v>29611</v>
      </c>
      <c r="E4977" t="s">
        <v>18516</v>
      </c>
      <c r="F4977" t="s">
        <v>18516</v>
      </c>
      <c r="G4977" t="s">
        <v>18516</v>
      </c>
      <c r="H4977" t="s">
        <v>18516</v>
      </c>
      <c r="I4977" t="s">
        <v>18516</v>
      </c>
      <c r="J4977" t="s">
        <v>18516</v>
      </c>
      <c r="K4977" t="s">
        <v>29707</v>
      </c>
      <c r="L4977" t="s">
        <v>18516</v>
      </c>
      <c r="M4977" t="s">
        <v>18516</v>
      </c>
    </row>
    <row r="4978" spans="1:13" ht="13.5">
      <c r="A4978" t="s">
        <v>14680</v>
      </c>
      <c r="B4978" t="s">
        <v>36372</v>
      </c>
      <c r="C4978" t="s">
        <v>29610</v>
      </c>
      <c r="D4978" t="s">
        <v>29611</v>
      </c>
      <c r="E4978" t="s">
        <v>18516</v>
      </c>
      <c r="F4978" t="s">
        <v>18516</v>
      </c>
      <c r="G4978" t="s">
        <v>18516</v>
      </c>
      <c r="H4978" t="s">
        <v>18516</v>
      </c>
      <c r="I4978" t="s">
        <v>18516</v>
      </c>
      <c r="J4978" t="s">
        <v>18516</v>
      </c>
      <c r="K4978" t="s">
        <v>29707</v>
      </c>
      <c r="L4978" t="s">
        <v>18516</v>
      </c>
      <c r="M4978" t="s">
        <v>18516</v>
      </c>
    </row>
    <row r="4979" spans="1:13" ht="13.5">
      <c r="A4979" t="s">
        <v>14674</v>
      </c>
      <c r="B4979" t="s">
        <v>36373</v>
      </c>
      <c r="C4979" t="s">
        <v>29610</v>
      </c>
      <c r="D4979" t="s">
        <v>29611</v>
      </c>
      <c r="E4979" t="s">
        <v>18516</v>
      </c>
      <c r="F4979" t="s">
        <v>18516</v>
      </c>
      <c r="G4979" t="s">
        <v>18516</v>
      </c>
      <c r="H4979" t="s">
        <v>18516</v>
      </c>
      <c r="I4979" t="s">
        <v>18516</v>
      </c>
      <c r="J4979" t="s">
        <v>18516</v>
      </c>
      <c r="K4979" t="s">
        <v>29707</v>
      </c>
      <c r="L4979" t="s">
        <v>18516</v>
      </c>
      <c r="M4979" t="s">
        <v>18516</v>
      </c>
    </row>
    <row r="4980" spans="1:13" ht="13.5">
      <c r="A4980" t="s">
        <v>14668</v>
      </c>
      <c r="B4980" t="s">
        <v>36374</v>
      </c>
      <c r="C4980" t="s">
        <v>29610</v>
      </c>
      <c r="D4980" t="s">
        <v>29611</v>
      </c>
      <c r="E4980" t="s">
        <v>18516</v>
      </c>
      <c r="F4980" t="s">
        <v>18516</v>
      </c>
      <c r="G4980" t="s">
        <v>18516</v>
      </c>
      <c r="H4980" t="s">
        <v>18516</v>
      </c>
      <c r="I4980" t="s">
        <v>18516</v>
      </c>
      <c r="J4980" t="s">
        <v>18516</v>
      </c>
      <c r="K4980" t="s">
        <v>29707</v>
      </c>
      <c r="L4980" t="s">
        <v>18516</v>
      </c>
      <c r="M4980" t="s">
        <v>18516</v>
      </c>
    </row>
    <row r="4981" spans="1:13" ht="13.5">
      <c r="A4981" t="s">
        <v>14665</v>
      </c>
      <c r="B4981" t="s">
        <v>36375</v>
      </c>
      <c r="C4981" t="s">
        <v>34664</v>
      </c>
      <c r="D4981" t="s">
        <v>34665</v>
      </c>
      <c r="E4981" t="s">
        <v>18516</v>
      </c>
      <c r="F4981" t="s">
        <v>18516</v>
      </c>
      <c r="G4981" t="s">
        <v>18516</v>
      </c>
      <c r="H4981" t="s">
        <v>18516</v>
      </c>
      <c r="I4981" t="s">
        <v>18516</v>
      </c>
      <c r="J4981" t="s">
        <v>18516</v>
      </c>
      <c r="K4981" t="s">
        <v>29707</v>
      </c>
      <c r="L4981" t="s">
        <v>18516</v>
      </c>
      <c r="M4981" t="s">
        <v>18516</v>
      </c>
    </row>
    <row r="4982" spans="1:13" ht="13.5">
      <c r="A4982" t="s">
        <v>14662</v>
      </c>
      <c r="B4982" t="s">
        <v>36375</v>
      </c>
      <c r="C4982" t="s">
        <v>34664</v>
      </c>
      <c r="D4982" t="s">
        <v>34665</v>
      </c>
      <c r="E4982" t="s">
        <v>18516</v>
      </c>
      <c r="F4982" t="s">
        <v>18516</v>
      </c>
      <c r="G4982" t="s">
        <v>18516</v>
      </c>
      <c r="H4982" t="s">
        <v>18516</v>
      </c>
      <c r="I4982" t="s">
        <v>18516</v>
      </c>
      <c r="J4982" t="s">
        <v>18516</v>
      </c>
      <c r="K4982" t="s">
        <v>29707</v>
      </c>
      <c r="L4982" t="s">
        <v>18516</v>
      </c>
      <c r="M4982" t="s">
        <v>18516</v>
      </c>
    </row>
    <row r="4983" spans="1:13" ht="13.5">
      <c r="A4983" t="s">
        <v>12627</v>
      </c>
      <c r="B4983" t="s">
        <v>36376</v>
      </c>
      <c r="C4983" t="s">
        <v>33244</v>
      </c>
      <c r="D4983" t="s">
        <v>33245</v>
      </c>
      <c r="E4983" t="s">
        <v>18516</v>
      </c>
      <c r="F4983" t="s">
        <v>18516</v>
      </c>
      <c r="G4983" t="s">
        <v>18516</v>
      </c>
      <c r="H4983" t="s">
        <v>18516</v>
      </c>
      <c r="I4983" t="s">
        <v>18516</v>
      </c>
      <c r="J4983" t="s">
        <v>18516</v>
      </c>
      <c r="K4983" t="s">
        <v>29707</v>
      </c>
      <c r="L4983" t="s">
        <v>18516</v>
      </c>
      <c r="M4983" t="s">
        <v>18516</v>
      </c>
    </row>
    <row r="4984" spans="1:13" ht="13.5">
      <c r="A4984" t="s">
        <v>12624</v>
      </c>
      <c r="B4984" t="s">
        <v>36377</v>
      </c>
      <c r="C4984" t="s">
        <v>33244</v>
      </c>
      <c r="D4984" t="s">
        <v>33245</v>
      </c>
      <c r="E4984" t="s">
        <v>18516</v>
      </c>
      <c r="F4984" t="s">
        <v>18516</v>
      </c>
      <c r="G4984" t="s">
        <v>18516</v>
      </c>
      <c r="H4984" t="s">
        <v>18516</v>
      </c>
      <c r="I4984" t="s">
        <v>18516</v>
      </c>
      <c r="J4984" t="s">
        <v>18516</v>
      </c>
      <c r="K4984" t="s">
        <v>29707</v>
      </c>
      <c r="L4984" t="s">
        <v>18516</v>
      </c>
      <c r="M4984" t="s">
        <v>18516</v>
      </c>
    </row>
    <row r="4985" spans="1:13" ht="13.5">
      <c r="A4985" t="s">
        <v>12621</v>
      </c>
      <c r="B4985" t="s">
        <v>36378</v>
      </c>
      <c r="C4985" t="s">
        <v>33244</v>
      </c>
      <c r="D4985" t="s">
        <v>33245</v>
      </c>
      <c r="E4985" t="s">
        <v>18516</v>
      </c>
      <c r="F4985" t="s">
        <v>18516</v>
      </c>
      <c r="G4985" t="s">
        <v>18516</v>
      </c>
      <c r="H4985" t="s">
        <v>18516</v>
      </c>
      <c r="I4985" t="s">
        <v>18516</v>
      </c>
      <c r="J4985" t="s">
        <v>18516</v>
      </c>
      <c r="K4985" t="s">
        <v>29707</v>
      </c>
      <c r="L4985" t="s">
        <v>18516</v>
      </c>
      <c r="M4985" t="s">
        <v>18516</v>
      </c>
    </row>
    <row r="4986" spans="1:13" ht="13.5">
      <c r="A4986" t="s">
        <v>5667</v>
      </c>
      <c r="B4986" t="s">
        <v>36379</v>
      </c>
      <c r="C4986" t="s">
        <v>29924</v>
      </c>
      <c r="D4986" t="s">
        <v>29925</v>
      </c>
      <c r="E4986" t="s">
        <v>18516</v>
      </c>
      <c r="F4986" t="s">
        <v>18516</v>
      </c>
      <c r="G4986" t="s">
        <v>18516</v>
      </c>
      <c r="H4986" t="s">
        <v>18516</v>
      </c>
      <c r="I4986" t="s">
        <v>18516</v>
      </c>
      <c r="J4986" t="s">
        <v>18516</v>
      </c>
      <c r="K4986" t="s">
        <v>29707</v>
      </c>
      <c r="L4986" t="s">
        <v>18516</v>
      </c>
      <c r="M4986" t="s">
        <v>18516</v>
      </c>
    </row>
    <row r="4987" spans="1:13" ht="13.5">
      <c r="A4987" t="s">
        <v>5664</v>
      </c>
      <c r="B4987" t="s">
        <v>36380</v>
      </c>
      <c r="C4987" t="s">
        <v>29924</v>
      </c>
      <c r="D4987" t="s">
        <v>29925</v>
      </c>
      <c r="E4987" t="s">
        <v>18516</v>
      </c>
      <c r="F4987" t="s">
        <v>18516</v>
      </c>
      <c r="G4987" t="s">
        <v>18516</v>
      </c>
      <c r="H4987" t="s">
        <v>18516</v>
      </c>
      <c r="I4987" t="s">
        <v>18516</v>
      </c>
      <c r="J4987" t="s">
        <v>18516</v>
      </c>
      <c r="K4987" t="s">
        <v>29707</v>
      </c>
      <c r="L4987" t="s">
        <v>18516</v>
      </c>
      <c r="M4987" t="s">
        <v>18516</v>
      </c>
    </row>
    <row r="4988" spans="1:13" ht="13.5">
      <c r="A4988" t="s">
        <v>5661</v>
      </c>
      <c r="B4988" t="s">
        <v>36381</v>
      </c>
      <c r="C4988" t="s">
        <v>29924</v>
      </c>
      <c r="D4988" t="s">
        <v>29925</v>
      </c>
      <c r="E4988" t="s">
        <v>18516</v>
      </c>
      <c r="F4988" t="s">
        <v>18516</v>
      </c>
      <c r="G4988" t="s">
        <v>18516</v>
      </c>
      <c r="H4988" t="s">
        <v>18516</v>
      </c>
      <c r="I4988" t="s">
        <v>18516</v>
      </c>
      <c r="J4988" t="s">
        <v>18516</v>
      </c>
      <c r="K4988" t="s">
        <v>29707</v>
      </c>
      <c r="L4988" t="s">
        <v>18516</v>
      </c>
      <c r="M4988" t="s">
        <v>18516</v>
      </c>
    </row>
    <row r="4989" spans="1:13" ht="13.5">
      <c r="A4989" t="s">
        <v>5658</v>
      </c>
      <c r="B4989" t="s">
        <v>36382</v>
      </c>
      <c r="C4989" t="s">
        <v>29924</v>
      </c>
      <c r="D4989" t="s">
        <v>29925</v>
      </c>
      <c r="E4989" t="s">
        <v>18516</v>
      </c>
      <c r="F4989" t="s">
        <v>18516</v>
      </c>
      <c r="G4989" t="s">
        <v>18516</v>
      </c>
      <c r="H4989" t="s">
        <v>18516</v>
      </c>
      <c r="I4989" t="s">
        <v>18516</v>
      </c>
      <c r="J4989" t="s">
        <v>18516</v>
      </c>
      <c r="K4989" t="s">
        <v>29707</v>
      </c>
      <c r="L4989" t="s">
        <v>18516</v>
      </c>
      <c r="M4989" t="s">
        <v>18516</v>
      </c>
    </row>
    <row r="4990" spans="1:13" ht="13.5">
      <c r="A4990" t="s">
        <v>14614</v>
      </c>
      <c r="B4990" t="s">
        <v>36383</v>
      </c>
      <c r="C4990" t="s">
        <v>29625</v>
      </c>
      <c r="D4990" t="s">
        <v>29626</v>
      </c>
      <c r="E4990" t="s">
        <v>18516</v>
      </c>
      <c r="F4990" t="s">
        <v>18516</v>
      </c>
      <c r="G4990" t="s">
        <v>18516</v>
      </c>
      <c r="H4990" t="s">
        <v>18516</v>
      </c>
      <c r="I4990" t="s">
        <v>18516</v>
      </c>
      <c r="J4990" t="s">
        <v>18516</v>
      </c>
      <c r="K4990" t="s">
        <v>29707</v>
      </c>
      <c r="L4990" t="s">
        <v>18516</v>
      </c>
      <c r="M4990" t="s">
        <v>18516</v>
      </c>
    </row>
    <row r="4991" spans="1:13" ht="13.5">
      <c r="A4991" t="s">
        <v>14602</v>
      </c>
      <c r="B4991" t="s">
        <v>36384</v>
      </c>
      <c r="C4991" t="s">
        <v>29625</v>
      </c>
      <c r="D4991" t="s">
        <v>29626</v>
      </c>
      <c r="E4991" t="s">
        <v>18516</v>
      </c>
      <c r="F4991" t="s">
        <v>18516</v>
      </c>
      <c r="G4991" t="s">
        <v>18516</v>
      </c>
      <c r="H4991" t="s">
        <v>18516</v>
      </c>
      <c r="I4991" t="s">
        <v>18516</v>
      </c>
      <c r="J4991" t="s">
        <v>18516</v>
      </c>
      <c r="K4991" t="s">
        <v>29707</v>
      </c>
      <c r="L4991" t="s">
        <v>18516</v>
      </c>
      <c r="M4991" t="s">
        <v>18516</v>
      </c>
    </row>
    <row r="4992" spans="1:13" ht="13.5">
      <c r="A4992" t="s">
        <v>14608</v>
      </c>
      <c r="B4992" t="s">
        <v>36385</v>
      </c>
      <c r="C4992" t="s">
        <v>29625</v>
      </c>
      <c r="D4992" t="s">
        <v>29626</v>
      </c>
      <c r="E4992" t="s">
        <v>18516</v>
      </c>
      <c r="F4992" t="s">
        <v>18516</v>
      </c>
      <c r="G4992" t="s">
        <v>18516</v>
      </c>
      <c r="H4992" t="s">
        <v>18516</v>
      </c>
      <c r="I4992" t="s">
        <v>18516</v>
      </c>
      <c r="J4992" t="s">
        <v>18516</v>
      </c>
      <c r="K4992" t="s">
        <v>29707</v>
      </c>
      <c r="L4992" t="s">
        <v>18516</v>
      </c>
      <c r="M4992" t="s">
        <v>18516</v>
      </c>
    </row>
    <row r="4993" spans="1:13" ht="13.5">
      <c r="A4993" t="s">
        <v>14611</v>
      </c>
      <c r="B4993" t="s">
        <v>36386</v>
      </c>
      <c r="C4993" t="s">
        <v>29625</v>
      </c>
      <c r="D4993" t="s">
        <v>29626</v>
      </c>
      <c r="E4993" t="s">
        <v>18516</v>
      </c>
      <c r="F4993" t="s">
        <v>18516</v>
      </c>
      <c r="G4993" t="s">
        <v>18516</v>
      </c>
      <c r="H4993" t="s">
        <v>18516</v>
      </c>
      <c r="I4993" t="s">
        <v>18516</v>
      </c>
      <c r="J4993" t="s">
        <v>18516</v>
      </c>
      <c r="K4993" t="s">
        <v>29707</v>
      </c>
      <c r="L4993" t="s">
        <v>18516</v>
      </c>
      <c r="M4993" t="s">
        <v>18516</v>
      </c>
    </row>
    <row r="4994" spans="1:13" ht="13.5">
      <c r="A4994" t="s">
        <v>14605</v>
      </c>
      <c r="B4994" t="s">
        <v>36387</v>
      </c>
      <c r="C4994" t="s">
        <v>29625</v>
      </c>
      <c r="D4994" t="s">
        <v>29626</v>
      </c>
      <c r="E4994" t="s">
        <v>18516</v>
      </c>
      <c r="F4994" t="s">
        <v>18516</v>
      </c>
      <c r="G4994" t="s">
        <v>18516</v>
      </c>
      <c r="H4994" t="s">
        <v>18516</v>
      </c>
      <c r="I4994" t="s">
        <v>18516</v>
      </c>
      <c r="J4994" t="s">
        <v>18516</v>
      </c>
      <c r="K4994" t="s">
        <v>29707</v>
      </c>
      <c r="L4994" t="s">
        <v>18516</v>
      </c>
      <c r="M4994" t="s">
        <v>18516</v>
      </c>
    </row>
    <row r="4995" spans="1:13" ht="13.5">
      <c r="A4995" t="s">
        <v>14617</v>
      </c>
      <c r="B4995" t="s">
        <v>36388</v>
      </c>
      <c r="C4995" t="s">
        <v>29625</v>
      </c>
      <c r="D4995" t="s">
        <v>29626</v>
      </c>
      <c r="E4995" t="s">
        <v>18516</v>
      </c>
      <c r="F4995" t="s">
        <v>18516</v>
      </c>
      <c r="G4995" t="s">
        <v>18516</v>
      </c>
      <c r="H4995" t="s">
        <v>18516</v>
      </c>
      <c r="I4995" t="s">
        <v>18516</v>
      </c>
      <c r="J4995" t="s">
        <v>18516</v>
      </c>
      <c r="K4995" t="s">
        <v>29707</v>
      </c>
      <c r="L4995" t="s">
        <v>18516</v>
      </c>
      <c r="M4995" t="s">
        <v>18516</v>
      </c>
    </row>
    <row r="4996" spans="1:13" ht="13.5">
      <c r="A4996" t="s">
        <v>14626</v>
      </c>
      <c r="B4996" t="s">
        <v>36389</v>
      </c>
      <c r="C4996" t="s">
        <v>31245</v>
      </c>
      <c r="D4996" t="s">
        <v>31246</v>
      </c>
      <c r="E4996" t="s">
        <v>18516</v>
      </c>
      <c r="F4996" t="s">
        <v>18516</v>
      </c>
      <c r="G4996" t="s">
        <v>18516</v>
      </c>
      <c r="H4996" t="s">
        <v>18516</v>
      </c>
      <c r="I4996" t="s">
        <v>18516</v>
      </c>
      <c r="J4996" t="s">
        <v>18516</v>
      </c>
      <c r="K4996" t="s">
        <v>29707</v>
      </c>
      <c r="L4996" t="s">
        <v>18516</v>
      </c>
      <c r="M4996" t="s">
        <v>18516</v>
      </c>
    </row>
    <row r="4997" spans="1:13" ht="13.5">
      <c r="A4997" t="s">
        <v>36390</v>
      </c>
      <c r="B4997" t="s">
        <v>36313</v>
      </c>
      <c r="C4997" t="s">
        <v>29619</v>
      </c>
      <c r="D4997" t="s">
        <v>29620</v>
      </c>
      <c r="E4997" t="s">
        <v>18516</v>
      </c>
      <c r="F4997" t="s">
        <v>18516</v>
      </c>
      <c r="G4997" t="s">
        <v>18516</v>
      </c>
      <c r="H4997" t="s">
        <v>18516</v>
      </c>
      <c r="I4997" t="s">
        <v>18516</v>
      </c>
      <c r="J4997" t="s">
        <v>18516</v>
      </c>
      <c r="K4997" t="s">
        <v>29707</v>
      </c>
      <c r="L4997" t="s">
        <v>18516</v>
      </c>
      <c r="M4997" t="s">
        <v>18516</v>
      </c>
    </row>
    <row r="4998" spans="1:13" ht="13.5">
      <c r="A4998" t="s">
        <v>36391</v>
      </c>
      <c r="B4998" t="s">
        <v>36313</v>
      </c>
      <c r="C4998" t="s">
        <v>29619</v>
      </c>
      <c r="D4998" t="s">
        <v>29620</v>
      </c>
      <c r="E4998" t="s">
        <v>18516</v>
      </c>
      <c r="F4998" t="s">
        <v>18516</v>
      </c>
      <c r="G4998" t="s">
        <v>18516</v>
      </c>
      <c r="H4998" t="s">
        <v>18516</v>
      </c>
      <c r="I4998" t="s">
        <v>18516</v>
      </c>
      <c r="J4998" t="s">
        <v>18516</v>
      </c>
      <c r="K4998" t="s">
        <v>29707</v>
      </c>
      <c r="L4998" t="s">
        <v>18516</v>
      </c>
      <c r="M4998" t="s">
        <v>18516</v>
      </c>
    </row>
    <row r="4999" spans="1:13" ht="13.5">
      <c r="A4999" t="s">
        <v>36392</v>
      </c>
      <c r="B4999" t="s">
        <v>36393</v>
      </c>
      <c r="C4999" t="s">
        <v>29619</v>
      </c>
      <c r="D4999" t="s">
        <v>29620</v>
      </c>
      <c r="E4999" t="s">
        <v>18516</v>
      </c>
      <c r="F4999" t="s">
        <v>18516</v>
      </c>
      <c r="G4999" t="s">
        <v>18516</v>
      </c>
      <c r="H4999" t="s">
        <v>18516</v>
      </c>
      <c r="I4999" t="s">
        <v>18516</v>
      </c>
      <c r="J4999" t="s">
        <v>18516</v>
      </c>
      <c r="K4999" t="s">
        <v>29707</v>
      </c>
      <c r="L4999" t="s">
        <v>18516</v>
      </c>
      <c r="M4999" t="s">
        <v>18516</v>
      </c>
    </row>
    <row r="5000" spans="1:13" ht="13.5">
      <c r="A5000" t="s">
        <v>14112</v>
      </c>
      <c r="B5000" t="s">
        <v>36394</v>
      </c>
      <c r="C5000" t="s">
        <v>33902</v>
      </c>
      <c r="D5000" t="s">
        <v>33903</v>
      </c>
      <c r="E5000" t="s">
        <v>18516</v>
      </c>
      <c r="F5000" t="s">
        <v>18516</v>
      </c>
      <c r="G5000" t="s">
        <v>18516</v>
      </c>
      <c r="H5000" t="s">
        <v>18516</v>
      </c>
      <c r="I5000" t="s">
        <v>18516</v>
      </c>
      <c r="J5000" t="s">
        <v>18516</v>
      </c>
      <c r="K5000" t="s">
        <v>29707</v>
      </c>
      <c r="L5000" t="s">
        <v>18516</v>
      </c>
      <c r="M5000" t="s">
        <v>18516</v>
      </c>
    </row>
    <row r="5001" spans="1:13" ht="13.5">
      <c r="A5001" t="s">
        <v>14109</v>
      </c>
      <c r="B5001" t="s">
        <v>36395</v>
      </c>
      <c r="C5001" t="s">
        <v>33902</v>
      </c>
      <c r="D5001" t="s">
        <v>33903</v>
      </c>
      <c r="E5001" t="s">
        <v>18516</v>
      </c>
      <c r="F5001" t="s">
        <v>18516</v>
      </c>
      <c r="G5001" t="s">
        <v>18516</v>
      </c>
      <c r="H5001" t="s">
        <v>18516</v>
      </c>
      <c r="I5001" t="s">
        <v>18516</v>
      </c>
      <c r="J5001" t="s">
        <v>18516</v>
      </c>
      <c r="K5001" t="s">
        <v>29707</v>
      </c>
      <c r="L5001" t="s">
        <v>18516</v>
      </c>
      <c r="M5001" t="s">
        <v>18516</v>
      </c>
    </row>
    <row r="5002" spans="1:13" ht="13.5">
      <c r="A5002" t="s">
        <v>16476</v>
      </c>
      <c r="B5002" t="s">
        <v>36396</v>
      </c>
      <c r="C5002" t="s">
        <v>29619</v>
      </c>
      <c r="D5002" t="s">
        <v>29620</v>
      </c>
      <c r="E5002" s="164">
        <v>219</v>
      </c>
      <c r="F5002" s="164">
        <v>179</v>
      </c>
      <c r="G5002" s="165">
        <v>0.81</v>
      </c>
      <c r="H5002" t="s">
        <v>18516</v>
      </c>
      <c r="I5002" s="164">
        <v>53.09</v>
      </c>
      <c r="J5002" s="164">
        <v>232.09</v>
      </c>
      <c r="K5002">
        <v>46</v>
      </c>
      <c r="L5002" t="s">
        <v>18516</v>
      </c>
      <c r="M5002" t="s">
        <v>18516</v>
      </c>
    </row>
    <row r="5003" spans="1:13" ht="13.5">
      <c r="A5003" t="s">
        <v>16479</v>
      </c>
      <c r="B5003" t="s">
        <v>36397</v>
      </c>
      <c r="C5003" t="s">
        <v>29619</v>
      </c>
      <c r="D5003" t="s">
        <v>29620</v>
      </c>
      <c r="E5003" s="164">
        <v>219</v>
      </c>
      <c r="F5003" s="164">
        <v>179</v>
      </c>
      <c r="G5003" s="165">
        <v>0.81</v>
      </c>
      <c r="H5003" t="s">
        <v>18516</v>
      </c>
      <c r="I5003" s="164">
        <v>53.09</v>
      </c>
      <c r="J5003" s="164">
        <v>232.09</v>
      </c>
      <c r="K5003">
        <v>0</v>
      </c>
      <c r="L5003" t="s">
        <v>18516</v>
      </c>
      <c r="M5003" t="s">
        <v>18516</v>
      </c>
    </row>
    <row r="5004" spans="1:13" ht="13.5">
      <c r="A5004" t="s">
        <v>36398</v>
      </c>
      <c r="B5004" t="s">
        <v>36399</v>
      </c>
      <c r="C5004" t="s">
        <v>36400</v>
      </c>
      <c r="D5004" t="s">
        <v>36401</v>
      </c>
      <c r="E5004" t="s">
        <v>18516</v>
      </c>
      <c r="F5004" t="s">
        <v>18516</v>
      </c>
      <c r="G5004" t="s">
        <v>18516</v>
      </c>
      <c r="H5004" t="s">
        <v>18516</v>
      </c>
      <c r="I5004" t="s">
        <v>18516</v>
      </c>
      <c r="J5004" t="s">
        <v>18516</v>
      </c>
      <c r="K5004" t="s">
        <v>29707</v>
      </c>
      <c r="L5004" t="s">
        <v>18516</v>
      </c>
      <c r="M5004" t="s">
        <v>18516</v>
      </c>
    </row>
    <row r="5005" spans="1:13" ht="13.5">
      <c r="A5005" t="s">
        <v>36402</v>
      </c>
      <c r="B5005" t="s">
        <v>36399</v>
      </c>
      <c r="C5005" t="s">
        <v>36400</v>
      </c>
      <c r="D5005" t="s">
        <v>36401</v>
      </c>
      <c r="E5005" t="s">
        <v>18516</v>
      </c>
      <c r="F5005" t="s">
        <v>18516</v>
      </c>
      <c r="G5005" t="s">
        <v>18516</v>
      </c>
      <c r="H5005" t="s">
        <v>18516</v>
      </c>
      <c r="I5005" t="s">
        <v>18516</v>
      </c>
      <c r="J5005" t="s">
        <v>18516</v>
      </c>
      <c r="K5005" t="s">
        <v>29707</v>
      </c>
      <c r="L5005" t="s">
        <v>18516</v>
      </c>
      <c r="M5005" t="s">
        <v>18516</v>
      </c>
    </row>
    <row r="5006" spans="1:13" ht="13.5">
      <c r="A5006" t="s">
        <v>36403</v>
      </c>
      <c r="B5006" t="s">
        <v>36399</v>
      </c>
      <c r="C5006" t="s">
        <v>36400</v>
      </c>
      <c r="D5006" t="s">
        <v>36401</v>
      </c>
      <c r="E5006" t="s">
        <v>18516</v>
      </c>
      <c r="F5006" t="s">
        <v>18516</v>
      </c>
      <c r="G5006" t="s">
        <v>18516</v>
      </c>
      <c r="H5006" t="s">
        <v>18516</v>
      </c>
      <c r="I5006" t="s">
        <v>18516</v>
      </c>
      <c r="J5006" t="s">
        <v>18516</v>
      </c>
      <c r="K5006" t="s">
        <v>29707</v>
      </c>
      <c r="L5006" t="s">
        <v>18516</v>
      </c>
      <c r="M5006" t="s">
        <v>18516</v>
      </c>
    </row>
    <row r="5007" spans="1:13" ht="13.5">
      <c r="A5007" t="s">
        <v>36404</v>
      </c>
      <c r="B5007" t="s">
        <v>36399</v>
      </c>
      <c r="C5007" t="s">
        <v>36400</v>
      </c>
      <c r="D5007" t="s">
        <v>36401</v>
      </c>
      <c r="E5007" t="s">
        <v>18516</v>
      </c>
      <c r="F5007" t="s">
        <v>18516</v>
      </c>
      <c r="G5007" t="s">
        <v>18516</v>
      </c>
      <c r="H5007" t="s">
        <v>18516</v>
      </c>
      <c r="I5007" t="s">
        <v>18516</v>
      </c>
      <c r="J5007" t="s">
        <v>18516</v>
      </c>
      <c r="K5007" t="s">
        <v>29707</v>
      </c>
      <c r="L5007" t="s">
        <v>18516</v>
      </c>
      <c r="M5007" t="s">
        <v>18516</v>
      </c>
    </row>
    <row r="5008" spans="1:13" ht="13.5">
      <c r="A5008" t="s">
        <v>14623</v>
      </c>
      <c r="B5008" t="s">
        <v>36389</v>
      </c>
      <c r="C5008" t="s">
        <v>31245</v>
      </c>
      <c r="D5008" t="s">
        <v>31246</v>
      </c>
      <c r="E5008" t="s">
        <v>18516</v>
      </c>
      <c r="F5008" t="s">
        <v>18516</v>
      </c>
      <c r="G5008" t="s">
        <v>18516</v>
      </c>
      <c r="H5008" t="s">
        <v>18516</v>
      </c>
      <c r="I5008" t="s">
        <v>18516</v>
      </c>
      <c r="J5008" t="s">
        <v>18516</v>
      </c>
      <c r="K5008" t="s">
        <v>29707</v>
      </c>
      <c r="L5008" t="s">
        <v>18516</v>
      </c>
      <c r="M5008" t="s">
        <v>18516</v>
      </c>
    </row>
    <row r="5009" spans="1:13" ht="13.5">
      <c r="A5009" t="s">
        <v>36405</v>
      </c>
      <c r="B5009" t="s">
        <v>36399</v>
      </c>
      <c r="C5009" t="s">
        <v>36400</v>
      </c>
      <c r="D5009" t="s">
        <v>36401</v>
      </c>
      <c r="E5009" t="s">
        <v>18516</v>
      </c>
      <c r="F5009" t="s">
        <v>18516</v>
      </c>
      <c r="G5009" t="s">
        <v>18516</v>
      </c>
      <c r="H5009" t="s">
        <v>18516</v>
      </c>
      <c r="I5009" t="s">
        <v>18516</v>
      </c>
      <c r="J5009" t="s">
        <v>18516</v>
      </c>
      <c r="K5009" t="s">
        <v>29707</v>
      </c>
      <c r="L5009" t="s">
        <v>18516</v>
      </c>
      <c r="M5009" t="s">
        <v>18516</v>
      </c>
    </row>
    <row r="5010" spans="1:13" ht="13.5">
      <c r="A5010" t="s">
        <v>14620</v>
      </c>
      <c r="B5010" t="s">
        <v>36389</v>
      </c>
      <c r="C5010" t="s">
        <v>31245</v>
      </c>
      <c r="D5010" t="s">
        <v>31246</v>
      </c>
      <c r="E5010" t="s">
        <v>18516</v>
      </c>
      <c r="F5010" t="s">
        <v>18516</v>
      </c>
      <c r="G5010" t="s">
        <v>18516</v>
      </c>
      <c r="H5010" t="s">
        <v>18516</v>
      </c>
      <c r="I5010" t="s">
        <v>18516</v>
      </c>
      <c r="J5010" t="s">
        <v>18516</v>
      </c>
      <c r="K5010" t="s">
        <v>29707</v>
      </c>
      <c r="L5010" t="s">
        <v>18516</v>
      </c>
      <c r="M5010" t="s">
        <v>18516</v>
      </c>
    </row>
    <row r="5011" spans="1:13" ht="13.5">
      <c r="A5011" t="s">
        <v>14629</v>
      </c>
      <c r="B5011" t="s">
        <v>36389</v>
      </c>
      <c r="C5011" t="s">
        <v>31245</v>
      </c>
      <c r="D5011" t="s">
        <v>31246</v>
      </c>
      <c r="E5011" t="s">
        <v>18516</v>
      </c>
      <c r="F5011" t="s">
        <v>18516</v>
      </c>
      <c r="G5011" t="s">
        <v>18516</v>
      </c>
      <c r="H5011" t="s">
        <v>18516</v>
      </c>
      <c r="I5011" t="s">
        <v>18516</v>
      </c>
      <c r="J5011" t="s">
        <v>18516</v>
      </c>
      <c r="K5011" t="s">
        <v>29707</v>
      </c>
      <c r="L5011" t="s">
        <v>18516</v>
      </c>
      <c r="M5011" t="s">
        <v>18516</v>
      </c>
    </row>
    <row r="5012" spans="1:13" ht="13.5">
      <c r="A5012" t="s">
        <v>36406</v>
      </c>
      <c r="B5012" t="s">
        <v>35881</v>
      </c>
      <c r="C5012" t="s">
        <v>33063</v>
      </c>
      <c r="D5012" t="s">
        <v>33064</v>
      </c>
      <c r="E5012" s="164">
        <v>69.44</v>
      </c>
      <c r="F5012" s="164">
        <v>69.44</v>
      </c>
      <c r="G5012" t="s">
        <v>18516</v>
      </c>
      <c r="H5012" t="s">
        <v>18516</v>
      </c>
      <c r="I5012" s="164">
        <v>42.1</v>
      </c>
      <c r="J5012" s="164">
        <v>111.54</v>
      </c>
      <c r="K5012">
        <v>0</v>
      </c>
      <c r="L5012" t="s">
        <v>18516</v>
      </c>
      <c r="M5012" t="s">
        <v>18516</v>
      </c>
    </row>
    <row r="5013" spans="1:13" ht="13.5">
      <c r="A5013" t="s">
        <v>36407</v>
      </c>
      <c r="B5013" t="s">
        <v>35878</v>
      </c>
      <c r="C5013" t="s">
        <v>33063</v>
      </c>
      <c r="D5013" t="s">
        <v>33064</v>
      </c>
      <c r="E5013" s="164">
        <v>66.29</v>
      </c>
      <c r="F5013" s="164">
        <v>66.29</v>
      </c>
      <c r="G5013" t="s">
        <v>18516</v>
      </c>
      <c r="H5013" t="s">
        <v>18516</v>
      </c>
      <c r="I5013" s="164">
        <v>39.69</v>
      </c>
      <c r="J5013" s="164">
        <v>105.98</v>
      </c>
      <c r="K5013">
        <v>0</v>
      </c>
      <c r="L5013" t="s">
        <v>18516</v>
      </c>
      <c r="M5013" t="s">
        <v>18516</v>
      </c>
    </row>
    <row r="5014" spans="1:13" ht="13.5">
      <c r="A5014" t="s">
        <v>14641</v>
      </c>
      <c r="B5014" t="s">
        <v>36408</v>
      </c>
      <c r="C5014" t="s">
        <v>29610</v>
      </c>
      <c r="D5014" t="s">
        <v>29611</v>
      </c>
      <c r="E5014" t="s">
        <v>18516</v>
      </c>
      <c r="F5014" t="s">
        <v>18516</v>
      </c>
      <c r="G5014" t="s">
        <v>18516</v>
      </c>
      <c r="H5014" t="s">
        <v>18516</v>
      </c>
      <c r="I5014" t="s">
        <v>18516</v>
      </c>
      <c r="J5014" t="s">
        <v>18516</v>
      </c>
      <c r="K5014" t="s">
        <v>29707</v>
      </c>
      <c r="L5014" t="s">
        <v>18516</v>
      </c>
      <c r="M5014" t="s">
        <v>18516</v>
      </c>
    </row>
    <row r="5015" spans="1:13" ht="13.5">
      <c r="A5015" t="s">
        <v>14644</v>
      </c>
      <c r="B5015" t="s">
        <v>36409</v>
      </c>
      <c r="C5015" t="s">
        <v>29610</v>
      </c>
      <c r="D5015" t="s">
        <v>29611</v>
      </c>
      <c r="E5015" t="s">
        <v>18516</v>
      </c>
      <c r="F5015" t="s">
        <v>18516</v>
      </c>
      <c r="G5015" t="s">
        <v>18516</v>
      </c>
      <c r="H5015" t="s">
        <v>18516</v>
      </c>
      <c r="I5015" t="s">
        <v>18516</v>
      </c>
      <c r="J5015" t="s">
        <v>18516</v>
      </c>
      <c r="K5015" t="s">
        <v>29707</v>
      </c>
      <c r="L5015" t="s">
        <v>18516</v>
      </c>
      <c r="M5015" t="s">
        <v>18516</v>
      </c>
    </row>
    <row r="5016" spans="1:13" ht="13.5">
      <c r="A5016" t="s">
        <v>14632</v>
      </c>
      <c r="B5016" t="s">
        <v>36410</v>
      </c>
      <c r="C5016" t="s">
        <v>29610</v>
      </c>
      <c r="D5016" t="s">
        <v>29611</v>
      </c>
      <c r="E5016" t="s">
        <v>18516</v>
      </c>
      <c r="F5016" t="s">
        <v>18516</v>
      </c>
      <c r="G5016" t="s">
        <v>18516</v>
      </c>
      <c r="H5016" t="s">
        <v>18516</v>
      </c>
      <c r="I5016" t="s">
        <v>18516</v>
      </c>
      <c r="J5016" t="s">
        <v>18516</v>
      </c>
      <c r="K5016" t="s">
        <v>29707</v>
      </c>
      <c r="L5016" t="s">
        <v>18516</v>
      </c>
      <c r="M5016" t="s">
        <v>18516</v>
      </c>
    </row>
    <row r="5017" spans="1:13" ht="13.5">
      <c r="A5017" t="s">
        <v>14635</v>
      </c>
      <c r="B5017" t="s">
        <v>36411</v>
      </c>
      <c r="C5017" t="s">
        <v>29610</v>
      </c>
      <c r="D5017" t="s">
        <v>29611</v>
      </c>
      <c r="E5017" t="s">
        <v>18516</v>
      </c>
      <c r="F5017" t="s">
        <v>18516</v>
      </c>
      <c r="G5017" t="s">
        <v>18516</v>
      </c>
      <c r="H5017" t="s">
        <v>18516</v>
      </c>
      <c r="I5017" t="s">
        <v>18516</v>
      </c>
      <c r="J5017" t="s">
        <v>18516</v>
      </c>
      <c r="K5017" t="s">
        <v>29707</v>
      </c>
      <c r="L5017" t="s">
        <v>18516</v>
      </c>
      <c r="M5017" t="s">
        <v>18516</v>
      </c>
    </row>
    <row r="5018" spans="1:13" ht="13.5">
      <c r="A5018" t="s">
        <v>14638</v>
      </c>
      <c r="B5018" t="s">
        <v>36412</v>
      </c>
      <c r="C5018" t="s">
        <v>29610</v>
      </c>
      <c r="D5018" t="s">
        <v>29611</v>
      </c>
      <c r="E5018" t="s">
        <v>18516</v>
      </c>
      <c r="F5018" t="s">
        <v>18516</v>
      </c>
      <c r="G5018" t="s">
        <v>18516</v>
      </c>
      <c r="H5018" t="s">
        <v>18516</v>
      </c>
      <c r="I5018" t="s">
        <v>18516</v>
      </c>
      <c r="J5018" t="s">
        <v>18516</v>
      </c>
      <c r="K5018" t="s">
        <v>29707</v>
      </c>
      <c r="L5018" t="s">
        <v>18516</v>
      </c>
      <c r="M5018" t="s">
        <v>18516</v>
      </c>
    </row>
    <row r="5019" spans="1:13" ht="13.5">
      <c r="A5019" t="s">
        <v>8105</v>
      </c>
      <c r="B5019" t="s">
        <v>36413</v>
      </c>
      <c r="C5019" t="s">
        <v>29509</v>
      </c>
      <c r="D5019" t="s">
        <v>29510</v>
      </c>
      <c r="E5019" s="164">
        <v>150</v>
      </c>
      <c r="F5019" s="164">
        <v>130</v>
      </c>
      <c r="G5019" s="165">
        <v>0.86</v>
      </c>
      <c r="H5019" t="s">
        <v>18516</v>
      </c>
      <c r="I5019" s="164">
        <v>47.91</v>
      </c>
      <c r="J5019" s="164">
        <v>177.91</v>
      </c>
      <c r="K5019">
        <v>130</v>
      </c>
      <c r="L5019" t="s">
        <v>29410</v>
      </c>
      <c r="M5019" t="s">
        <v>30111</v>
      </c>
    </row>
    <row r="5020" spans="1:13" ht="13.5">
      <c r="A5020" t="s">
        <v>8169</v>
      </c>
      <c r="B5020" t="s">
        <v>36414</v>
      </c>
      <c r="C5020" t="s">
        <v>29509</v>
      </c>
      <c r="D5020" t="s">
        <v>29510</v>
      </c>
      <c r="E5020" s="164">
        <v>150</v>
      </c>
      <c r="F5020" s="164">
        <v>130</v>
      </c>
      <c r="G5020" s="165">
        <v>0.86</v>
      </c>
      <c r="H5020" t="s">
        <v>18516</v>
      </c>
      <c r="I5020" s="164">
        <v>47.91</v>
      </c>
      <c r="J5020" s="164">
        <v>177.91</v>
      </c>
      <c r="K5020">
        <v>136</v>
      </c>
      <c r="L5020" t="s">
        <v>29410</v>
      </c>
      <c r="M5020" t="s">
        <v>30111</v>
      </c>
    </row>
    <row r="5021" spans="1:13" ht="13.5">
      <c r="A5021" t="s">
        <v>12592</v>
      </c>
      <c r="B5021" t="s">
        <v>36415</v>
      </c>
      <c r="C5021" t="s">
        <v>29414</v>
      </c>
      <c r="D5021" t="s">
        <v>29415</v>
      </c>
      <c r="E5021" s="164">
        <v>273</v>
      </c>
      <c r="F5021" s="164">
        <v>273</v>
      </c>
      <c r="G5021" t="s">
        <v>18516</v>
      </c>
      <c r="H5021" t="s">
        <v>18516</v>
      </c>
      <c r="I5021" s="164">
        <v>79.82</v>
      </c>
      <c r="J5021" s="164">
        <v>352.82</v>
      </c>
      <c r="K5021">
        <v>228</v>
      </c>
      <c r="L5021" t="s">
        <v>18516</v>
      </c>
      <c r="M5021" t="s">
        <v>18516</v>
      </c>
    </row>
    <row r="5022" spans="1:13" ht="13.5">
      <c r="A5022" t="s">
        <v>12589</v>
      </c>
      <c r="B5022" t="s">
        <v>36416</v>
      </c>
      <c r="C5022" t="s">
        <v>29414</v>
      </c>
      <c r="D5022" t="s">
        <v>29415</v>
      </c>
      <c r="E5022" s="164">
        <v>273</v>
      </c>
      <c r="F5022" s="164">
        <v>273</v>
      </c>
      <c r="G5022" t="s">
        <v>18516</v>
      </c>
      <c r="H5022" t="s">
        <v>18516</v>
      </c>
      <c r="I5022" s="164">
        <v>79.82</v>
      </c>
      <c r="J5022" s="164">
        <v>352.82</v>
      </c>
      <c r="K5022">
        <v>92</v>
      </c>
      <c r="L5022" t="s">
        <v>18516</v>
      </c>
      <c r="M5022" t="s">
        <v>18516</v>
      </c>
    </row>
    <row r="5023" spans="1:13" ht="13.5">
      <c r="A5023" t="s">
        <v>15066</v>
      </c>
      <c r="B5023" t="s">
        <v>36417</v>
      </c>
      <c r="C5023" t="s">
        <v>29414</v>
      </c>
      <c r="D5023" t="s">
        <v>29415</v>
      </c>
      <c r="E5023" s="164">
        <v>369</v>
      </c>
      <c r="F5023" s="164">
        <v>320</v>
      </c>
      <c r="G5023" s="165">
        <v>0.86</v>
      </c>
      <c r="H5023" t="s">
        <v>18516</v>
      </c>
      <c r="I5023" s="164">
        <v>123.13</v>
      </c>
      <c r="J5023" s="164">
        <v>443.13</v>
      </c>
      <c r="K5023">
        <v>109</v>
      </c>
      <c r="L5023" t="s">
        <v>18516</v>
      </c>
      <c r="M5023" t="s">
        <v>18516</v>
      </c>
    </row>
    <row r="5024" spans="1:13" ht="13.5">
      <c r="A5024" t="s">
        <v>15069</v>
      </c>
      <c r="B5024" t="s">
        <v>36418</v>
      </c>
      <c r="C5024" t="s">
        <v>29414</v>
      </c>
      <c r="D5024" t="s">
        <v>29415</v>
      </c>
      <c r="E5024" s="164">
        <v>369</v>
      </c>
      <c r="F5024" s="164">
        <v>320</v>
      </c>
      <c r="G5024" s="165">
        <v>0.86</v>
      </c>
      <c r="H5024" t="s">
        <v>18516</v>
      </c>
      <c r="I5024" s="164">
        <v>123.13</v>
      </c>
      <c r="J5024" s="164">
        <v>443.13</v>
      </c>
      <c r="K5024">
        <v>39</v>
      </c>
      <c r="L5024" t="s">
        <v>18516</v>
      </c>
      <c r="M5024" t="s">
        <v>18516</v>
      </c>
    </row>
    <row r="5025" spans="1:13" ht="13.5">
      <c r="A5025" t="s">
        <v>36419</v>
      </c>
      <c r="B5025" t="s">
        <v>36420</v>
      </c>
      <c r="C5025" t="s">
        <v>29414</v>
      </c>
      <c r="D5025" t="s">
        <v>29415</v>
      </c>
      <c r="E5025" s="164">
        <v>222</v>
      </c>
      <c r="F5025" s="164">
        <v>222</v>
      </c>
      <c r="G5025" t="s">
        <v>18516</v>
      </c>
      <c r="H5025" t="s">
        <v>18516</v>
      </c>
      <c r="I5025" s="164">
        <v>75.39</v>
      </c>
      <c r="J5025" s="164">
        <v>297.39</v>
      </c>
      <c r="K5025">
        <v>215</v>
      </c>
      <c r="L5025" t="s">
        <v>18516</v>
      </c>
      <c r="M5025" t="s">
        <v>18516</v>
      </c>
    </row>
    <row r="5026" spans="1:13" ht="13.5">
      <c r="A5026" t="s">
        <v>36421</v>
      </c>
      <c r="B5026" t="s">
        <v>36422</v>
      </c>
      <c r="C5026" t="s">
        <v>29414</v>
      </c>
      <c r="D5026" t="s">
        <v>29415</v>
      </c>
      <c r="E5026" s="164">
        <v>222</v>
      </c>
      <c r="F5026" s="164">
        <v>222</v>
      </c>
      <c r="G5026" t="s">
        <v>18516</v>
      </c>
      <c r="H5026" t="s">
        <v>18516</v>
      </c>
      <c r="I5026" s="164">
        <v>75.39</v>
      </c>
      <c r="J5026" s="164">
        <v>297.39</v>
      </c>
      <c r="K5026">
        <v>192</v>
      </c>
      <c r="L5026" t="s">
        <v>18516</v>
      </c>
      <c r="M5026" t="s">
        <v>18516</v>
      </c>
    </row>
    <row r="5027" spans="1:13" ht="13.5">
      <c r="A5027" t="s">
        <v>36423</v>
      </c>
      <c r="B5027" t="s">
        <v>36424</v>
      </c>
      <c r="C5027" t="s">
        <v>29467</v>
      </c>
      <c r="D5027" t="s">
        <v>29468</v>
      </c>
      <c r="E5027" t="s">
        <v>18516</v>
      </c>
      <c r="F5027" t="s">
        <v>18516</v>
      </c>
      <c r="G5027" t="s">
        <v>18516</v>
      </c>
      <c r="H5027" t="s">
        <v>18516</v>
      </c>
      <c r="I5027" t="s">
        <v>18516</v>
      </c>
      <c r="J5027" t="s">
        <v>18516</v>
      </c>
      <c r="K5027" t="s">
        <v>29707</v>
      </c>
      <c r="L5027" t="s">
        <v>18516</v>
      </c>
      <c r="M5027" t="s">
        <v>18516</v>
      </c>
    </row>
    <row r="5028" spans="1:13" ht="13.5">
      <c r="A5028" t="s">
        <v>36425</v>
      </c>
      <c r="B5028" t="s">
        <v>36426</v>
      </c>
      <c r="C5028" t="s">
        <v>29467</v>
      </c>
      <c r="D5028" t="s">
        <v>29468</v>
      </c>
      <c r="E5028" t="s">
        <v>18516</v>
      </c>
      <c r="F5028" t="s">
        <v>18516</v>
      </c>
      <c r="G5028" t="s">
        <v>18516</v>
      </c>
      <c r="H5028" t="s">
        <v>18516</v>
      </c>
      <c r="I5028" t="s">
        <v>18516</v>
      </c>
      <c r="J5028" t="s">
        <v>18516</v>
      </c>
      <c r="K5028" t="s">
        <v>29707</v>
      </c>
      <c r="L5028" t="s">
        <v>18516</v>
      </c>
      <c r="M5028" t="s">
        <v>18516</v>
      </c>
    </row>
    <row r="5029" spans="1:13" ht="13.5">
      <c r="A5029" t="s">
        <v>36427</v>
      </c>
      <c r="B5029" t="s">
        <v>36428</v>
      </c>
      <c r="C5029" t="s">
        <v>30645</v>
      </c>
      <c r="D5029" t="s">
        <v>30646</v>
      </c>
      <c r="E5029" s="164">
        <v>65</v>
      </c>
      <c r="F5029" s="164">
        <v>42.25</v>
      </c>
      <c r="G5029" s="165">
        <v>0.65</v>
      </c>
      <c r="H5029" t="s">
        <v>29478</v>
      </c>
      <c r="I5029" s="164">
        <v>38.27</v>
      </c>
      <c r="J5029" s="164">
        <v>80.52</v>
      </c>
      <c r="K5029">
        <v>14</v>
      </c>
      <c r="L5029" t="s">
        <v>18516</v>
      </c>
      <c r="M5029" t="s">
        <v>18516</v>
      </c>
    </row>
    <row r="5030" spans="1:13" ht="13.5">
      <c r="A5030" t="s">
        <v>36429</v>
      </c>
      <c r="B5030" t="s">
        <v>36430</v>
      </c>
      <c r="C5030" t="s">
        <v>30645</v>
      </c>
      <c r="D5030" t="s">
        <v>30646</v>
      </c>
      <c r="E5030" t="s">
        <v>18516</v>
      </c>
      <c r="F5030" t="s">
        <v>18516</v>
      </c>
      <c r="G5030" t="s">
        <v>18516</v>
      </c>
      <c r="H5030" t="s">
        <v>18516</v>
      </c>
      <c r="I5030" t="s">
        <v>18516</v>
      </c>
      <c r="J5030" t="s">
        <v>18516</v>
      </c>
      <c r="K5030" t="s">
        <v>29707</v>
      </c>
      <c r="L5030" t="s">
        <v>18516</v>
      </c>
      <c r="M5030" t="s">
        <v>18516</v>
      </c>
    </row>
    <row r="5031" spans="1:13" ht="13.5">
      <c r="A5031" t="s">
        <v>36431</v>
      </c>
      <c r="B5031" t="s">
        <v>36432</v>
      </c>
      <c r="C5031" t="s">
        <v>34564</v>
      </c>
      <c r="D5031" t="s">
        <v>34565</v>
      </c>
      <c r="E5031" s="164">
        <v>143</v>
      </c>
      <c r="F5031" s="164">
        <v>143</v>
      </c>
      <c r="G5031" t="s">
        <v>18516</v>
      </c>
      <c r="H5031" t="s">
        <v>18516</v>
      </c>
      <c r="I5031" s="164">
        <v>57.06</v>
      </c>
      <c r="J5031" s="164">
        <v>200.06</v>
      </c>
      <c r="K5031">
        <v>0</v>
      </c>
      <c r="L5031" t="s">
        <v>18516</v>
      </c>
      <c r="M5031" t="s">
        <v>18516</v>
      </c>
    </row>
    <row r="5032" spans="1:13" ht="13.5">
      <c r="A5032" t="s">
        <v>36433</v>
      </c>
      <c r="B5032" t="s">
        <v>36434</v>
      </c>
      <c r="C5032" t="s">
        <v>34564</v>
      </c>
      <c r="D5032" t="s">
        <v>34565</v>
      </c>
      <c r="E5032" s="164">
        <v>150</v>
      </c>
      <c r="F5032" s="164">
        <v>150</v>
      </c>
      <c r="G5032" t="s">
        <v>18516</v>
      </c>
      <c r="H5032" t="s">
        <v>18516</v>
      </c>
      <c r="I5032" s="164">
        <v>100.34</v>
      </c>
      <c r="J5032" s="164">
        <v>250.34</v>
      </c>
      <c r="K5032">
        <v>0</v>
      </c>
      <c r="L5032" t="s">
        <v>18516</v>
      </c>
      <c r="M5032" t="s">
        <v>18516</v>
      </c>
    </row>
    <row r="5033" spans="1:13" ht="13.5">
      <c r="A5033" t="s">
        <v>36435</v>
      </c>
      <c r="B5033" t="s">
        <v>36436</v>
      </c>
      <c r="C5033" t="s">
        <v>29966</v>
      </c>
      <c r="D5033" t="s">
        <v>29967</v>
      </c>
      <c r="E5033" t="s">
        <v>18516</v>
      </c>
      <c r="F5033" t="s">
        <v>18516</v>
      </c>
      <c r="G5033" t="s">
        <v>18516</v>
      </c>
      <c r="H5033" t="s">
        <v>18516</v>
      </c>
      <c r="I5033" t="s">
        <v>18516</v>
      </c>
      <c r="J5033" t="s">
        <v>18516</v>
      </c>
      <c r="K5033" t="s">
        <v>29707</v>
      </c>
      <c r="L5033" t="s">
        <v>18516</v>
      </c>
      <c r="M5033" t="s">
        <v>18516</v>
      </c>
    </row>
    <row r="5034" spans="1:13" ht="13.5">
      <c r="A5034" t="s">
        <v>36437</v>
      </c>
      <c r="B5034" t="s">
        <v>36438</v>
      </c>
      <c r="C5034" t="s">
        <v>29966</v>
      </c>
      <c r="D5034" t="s">
        <v>29967</v>
      </c>
      <c r="E5034" t="s">
        <v>18516</v>
      </c>
      <c r="F5034" t="s">
        <v>18516</v>
      </c>
      <c r="G5034" t="s">
        <v>18516</v>
      </c>
      <c r="H5034" t="s">
        <v>18516</v>
      </c>
      <c r="I5034" t="s">
        <v>18516</v>
      </c>
      <c r="J5034" t="s">
        <v>18516</v>
      </c>
      <c r="K5034" t="s">
        <v>29707</v>
      </c>
      <c r="L5034" t="s">
        <v>18516</v>
      </c>
      <c r="M5034" t="s">
        <v>18516</v>
      </c>
    </row>
    <row r="5035" spans="1:13" ht="13.5">
      <c r="A5035" t="s">
        <v>36439</v>
      </c>
      <c r="B5035" t="s">
        <v>36440</v>
      </c>
      <c r="C5035" t="s">
        <v>33623</v>
      </c>
      <c r="D5035" t="s">
        <v>33624</v>
      </c>
      <c r="E5035" t="s">
        <v>18516</v>
      </c>
      <c r="F5035" t="s">
        <v>18516</v>
      </c>
      <c r="G5035" t="s">
        <v>18516</v>
      </c>
      <c r="H5035" t="s">
        <v>18516</v>
      </c>
      <c r="I5035" t="s">
        <v>18516</v>
      </c>
      <c r="J5035" t="s">
        <v>18516</v>
      </c>
      <c r="K5035" t="s">
        <v>29707</v>
      </c>
      <c r="L5035" t="s">
        <v>18516</v>
      </c>
      <c r="M5035" t="s">
        <v>18516</v>
      </c>
    </row>
    <row r="5036" spans="1:13" ht="13.5">
      <c r="A5036" t="s">
        <v>36441</v>
      </c>
      <c r="B5036" t="s">
        <v>36442</v>
      </c>
      <c r="C5036" t="s">
        <v>33623</v>
      </c>
      <c r="D5036" t="s">
        <v>33624</v>
      </c>
      <c r="E5036" t="s">
        <v>18516</v>
      </c>
      <c r="F5036" t="s">
        <v>18516</v>
      </c>
      <c r="G5036" t="s">
        <v>18516</v>
      </c>
      <c r="H5036" t="s">
        <v>18516</v>
      </c>
      <c r="I5036" t="s">
        <v>18516</v>
      </c>
      <c r="J5036" t="s">
        <v>18516</v>
      </c>
      <c r="K5036" t="s">
        <v>29707</v>
      </c>
      <c r="L5036" t="s">
        <v>18516</v>
      </c>
      <c r="M5036" t="s">
        <v>18516</v>
      </c>
    </row>
    <row r="5037" spans="1:13" ht="13.5">
      <c r="A5037" t="s">
        <v>36443</v>
      </c>
      <c r="B5037" t="s">
        <v>36444</v>
      </c>
      <c r="C5037" t="s">
        <v>33623</v>
      </c>
      <c r="D5037" t="s">
        <v>33624</v>
      </c>
      <c r="E5037" t="s">
        <v>18516</v>
      </c>
      <c r="F5037" t="s">
        <v>18516</v>
      </c>
      <c r="G5037" t="s">
        <v>18516</v>
      </c>
      <c r="H5037" t="s">
        <v>18516</v>
      </c>
      <c r="I5037" t="s">
        <v>18516</v>
      </c>
      <c r="J5037" t="s">
        <v>18516</v>
      </c>
      <c r="K5037" t="s">
        <v>29707</v>
      </c>
      <c r="L5037" t="s">
        <v>18516</v>
      </c>
      <c r="M5037" t="s">
        <v>18516</v>
      </c>
    </row>
    <row r="5038" spans="1:13" ht="13.5">
      <c r="A5038" t="s">
        <v>36445</v>
      </c>
      <c r="B5038" t="s">
        <v>36446</v>
      </c>
      <c r="C5038" t="s">
        <v>33623</v>
      </c>
      <c r="D5038" t="s">
        <v>33624</v>
      </c>
      <c r="E5038" t="s">
        <v>18516</v>
      </c>
      <c r="F5038" t="s">
        <v>18516</v>
      </c>
      <c r="G5038" t="s">
        <v>18516</v>
      </c>
      <c r="H5038" t="s">
        <v>18516</v>
      </c>
      <c r="I5038" t="s">
        <v>18516</v>
      </c>
      <c r="J5038" t="s">
        <v>18516</v>
      </c>
      <c r="K5038" t="s">
        <v>29707</v>
      </c>
      <c r="L5038" t="s">
        <v>18516</v>
      </c>
      <c r="M5038" t="s">
        <v>18516</v>
      </c>
    </row>
    <row r="5039" spans="1:13" ht="13.5">
      <c r="A5039" t="s">
        <v>36447</v>
      </c>
      <c r="B5039" t="s">
        <v>36446</v>
      </c>
      <c r="C5039" t="s">
        <v>33623</v>
      </c>
      <c r="D5039" t="s">
        <v>33624</v>
      </c>
      <c r="E5039" t="s">
        <v>18516</v>
      </c>
      <c r="F5039" t="s">
        <v>18516</v>
      </c>
      <c r="G5039" t="s">
        <v>18516</v>
      </c>
      <c r="H5039" t="s">
        <v>18516</v>
      </c>
      <c r="I5039" t="s">
        <v>18516</v>
      </c>
      <c r="J5039" t="s">
        <v>18516</v>
      </c>
      <c r="K5039" t="s">
        <v>29707</v>
      </c>
      <c r="L5039" t="s">
        <v>18516</v>
      </c>
      <c r="M5039" t="s">
        <v>18516</v>
      </c>
    </row>
    <row r="5040" spans="1:13" ht="13.5">
      <c r="A5040" t="s">
        <v>36448</v>
      </c>
      <c r="B5040" t="s">
        <v>36446</v>
      </c>
      <c r="C5040" t="s">
        <v>33623</v>
      </c>
      <c r="D5040" t="s">
        <v>33624</v>
      </c>
      <c r="E5040" t="s">
        <v>18516</v>
      </c>
      <c r="F5040" t="s">
        <v>18516</v>
      </c>
      <c r="G5040" t="s">
        <v>18516</v>
      </c>
      <c r="H5040" t="s">
        <v>18516</v>
      </c>
      <c r="I5040" t="s">
        <v>18516</v>
      </c>
      <c r="J5040" t="s">
        <v>18516</v>
      </c>
      <c r="K5040" t="s">
        <v>29707</v>
      </c>
      <c r="L5040" t="s">
        <v>18516</v>
      </c>
      <c r="M5040" t="s">
        <v>18516</v>
      </c>
    </row>
    <row r="5041" spans="1:13" ht="13.5">
      <c r="A5041" t="s">
        <v>36449</v>
      </c>
      <c r="B5041" t="s">
        <v>36450</v>
      </c>
      <c r="C5041" t="s">
        <v>29966</v>
      </c>
      <c r="D5041" t="s">
        <v>29967</v>
      </c>
      <c r="E5041" t="s">
        <v>18516</v>
      </c>
      <c r="F5041" t="s">
        <v>18516</v>
      </c>
      <c r="G5041" t="s">
        <v>18516</v>
      </c>
      <c r="H5041" t="s">
        <v>18516</v>
      </c>
      <c r="I5041" t="s">
        <v>18516</v>
      </c>
      <c r="J5041" t="s">
        <v>18516</v>
      </c>
      <c r="K5041" t="s">
        <v>29707</v>
      </c>
      <c r="L5041" t="s">
        <v>18516</v>
      </c>
      <c r="M5041" t="s">
        <v>18516</v>
      </c>
    </row>
    <row r="5042" spans="1:13" ht="13.5">
      <c r="A5042" t="s">
        <v>36451</v>
      </c>
      <c r="B5042" t="s">
        <v>36452</v>
      </c>
      <c r="C5042" t="s">
        <v>29966</v>
      </c>
      <c r="D5042" t="s">
        <v>29967</v>
      </c>
      <c r="E5042" s="164">
        <v>200</v>
      </c>
      <c r="F5042" s="164">
        <v>200</v>
      </c>
      <c r="G5042" t="s">
        <v>18516</v>
      </c>
      <c r="H5042" t="s">
        <v>18516</v>
      </c>
      <c r="I5042" s="164">
        <v>72.13</v>
      </c>
      <c r="J5042" s="164">
        <v>272.13</v>
      </c>
      <c r="K5042">
        <v>50</v>
      </c>
      <c r="L5042" t="s">
        <v>18516</v>
      </c>
      <c r="M5042" t="s">
        <v>18516</v>
      </c>
    </row>
    <row r="5043" spans="1:13" ht="13.5">
      <c r="A5043" t="s">
        <v>36453</v>
      </c>
      <c r="B5043" t="s">
        <v>36454</v>
      </c>
      <c r="C5043" t="s">
        <v>29966</v>
      </c>
      <c r="D5043" t="s">
        <v>29967</v>
      </c>
      <c r="E5043" t="s">
        <v>18516</v>
      </c>
      <c r="F5043" t="s">
        <v>18516</v>
      </c>
      <c r="G5043" t="s">
        <v>18516</v>
      </c>
      <c r="H5043" t="s">
        <v>18516</v>
      </c>
      <c r="I5043" t="s">
        <v>18516</v>
      </c>
      <c r="J5043" t="s">
        <v>18516</v>
      </c>
      <c r="K5043" t="s">
        <v>29707</v>
      </c>
      <c r="L5043" t="s">
        <v>18516</v>
      </c>
      <c r="M5043" t="s">
        <v>18516</v>
      </c>
    </row>
    <row r="5044" spans="1:13" ht="13.5">
      <c r="A5044" t="s">
        <v>13043</v>
      </c>
      <c r="B5044" t="s">
        <v>36455</v>
      </c>
      <c r="C5044" t="s">
        <v>29619</v>
      </c>
      <c r="D5044" t="s">
        <v>29620</v>
      </c>
      <c r="E5044" s="164">
        <v>225</v>
      </c>
      <c r="F5044" s="164">
        <v>193</v>
      </c>
      <c r="G5044" s="165">
        <v>0.85</v>
      </c>
      <c r="H5044" t="s">
        <v>18516</v>
      </c>
      <c r="I5044" s="164">
        <v>53.21</v>
      </c>
      <c r="J5044" s="164">
        <v>246.21</v>
      </c>
      <c r="K5044">
        <v>51</v>
      </c>
      <c r="L5044" t="s">
        <v>18516</v>
      </c>
      <c r="M5044" t="s">
        <v>18516</v>
      </c>
    </row>
    <row r="5045" spans="1:13" ht="13.5">
      <c r="A5045" t="s">
        <v>13049</v>
      </c>
      <c r="B5045" t="s">
        <v>36456</v>
      </c>
      <c r="C5045" t="s">
        <v>29619</v>
      </c>
      <c r="D5045" t="s">
        <v>29620</v>
      </c>
      <c r="E5045" s="164">
        <v>225</v>
      </c>
      <c r="F5045" s="164">
        <v>193</v>
      </c>
      <c r="G5045" s="165">
        <v>0.85</v>
      </c>
      <c r="H5045" t="s">
        <v>18516</v>
      </c>
      <c r="I5045" s="164">
        <v>53.21</v>
      </c>
      <c r="J5045" s="164">
        <v>246.21</v>
      </c>
      <c r="K5045">
        <v>20</v>
      </c>
      <c r="L5045" t="s">
        <v>18516</v>
      </c>
      <c r="M5045" t="s">
        <v>18516</v>
      </c>
    </row>
    <row r="5046" spans="1:13" ht="13.5">
      <c r="A5046" t="s">
        <v>13046</v>
      </c>
      <c r="B5046" t="s">
        <v>35572</v>
      </c>
      <c r="C5046" t="s">
        <v>29619</v>
      </c>
      <c r="D5046" t="s">
        <v>29620</v>
      </c>
      <c r="E5046" s="164">
        <v>225</v>
      </c>
      <c r="F5046" s="164">
        <v>193</v>
      </c>
      <c r="G5046" s="165">
        <v>0.85</v>
      </c>
      <c r="H5046" t="s">
        <v>18516</v>
      </c>
      <c r="I5046" s="164">
        <v>53.21</v>
      </c>
      <c r="J5046" s="164">
        <v>246.21</v>
      </c>
      <c r="K5046">
        <v>35</v>
      </c>
      <c r="L5046" t="s">
        <v>29439</v>
      </c>
      <c r="M5046" t="s">
        <v>29418</v>
      </c>
    </row>
    <row r="5047" spans="1:13" ht="13.5">
      <c r="A5047" t="s">
        <v>13040</v>
      </c>
      <c r="B5047" t="s">
        <v>36457</v>
      </c>
      <c r="C5047" t="s">
        <v>29619</v>
      </c>
      <c r="D5047" t="s">
        <v>29620</v>
      </c>
      <c r="E5047" s="164">
        <v>225</v>
      </c>
      <c r="F5047" s="164">
        <v>193</v>
      </c>
      <c r="G5047" s="165">
        <v>0.85</v>
      </c>
      <c r="H5047" t="s">
        <v>18516</v>
      </c>
      <c r="I5047" s="164">
        <v>53.21</v>
      </c>
      <c r="J5047" s="164">
        <v>246.21</v>
      </c>
      <c r="K5047">
        <v>43</v>
      </c>
      <c r="L5047" t="s">
        <v>29439</v>
      </c>
      <c r="M5047" t="s">
        <v>29418</v>
      </c>
    </row>
    <row r="5048" spans="1:13" ht="13.5">
      <c r="A5048" t="s">
        <v>13037</v>
      </c>
      <c r="B5048" t="s">
        <v>35570</v>
      </c>
      <c r="C5048" t="s">
        <v>29619</v>
      </c>
      <c r="D5048" t="s">
        <v>29620</v>
      </c>
      <c r="E5048" s="164">
        <v>225</v>
      </c>
      <c r="F5048" s="164">
        <v>193</v>
      </c>
      <c r="G5048" s="165">
        <v>0.85</v>
      </c>
      <c r="H5048" t="s">
        <v>18516</v>
      </c>
      <c r="I5048" s="164">
        <v>53.21</v>
      </c>
      <c r="J5048" s="164">
        <v>246.21</v>
      </c>
      <c r="K5048">
        <v>110</v>
      </c>
      <c r="L5048" t="s">
        <v>29439</v>
      </c>
      <c r="M5048" t="s">
        <v>35761</v>
      </c>
    </row>
    <row r="5049" spans="1:13" ht="13.5">
      <c r="A5049" t="s">
        <v>16693</v>
      </c>
      <c r="B5049" t="s">
        <v>36458</v>
      </c>
      <c r="C5049" t="s">
        <v>29893</v>
      </c>
      <c r="D5049" t="s">
        <v>29894</v>
      </c>
      <c r="E5049" t="s">
        <v>18516</v>
      </c>
      <c r="F5049" t="s">
        <v>18516</v>
      </c>
      <c r="G5049" t="s">
        <v>18516</v>
      </c>
      <c r="H5049" t="s">
        <v>18516</v>
      </c>
      <c r="I5049" t="s">
        <v>18516</v>
      </c>
      <c r="J5049" t="s">
        <v>18516</v>
      </c>
      <c r="K5049" t="s">
        <v>29707</v>
      </c>
      <c r="L5049" t="s">
        <v>18516</v>
      </c>
      <c r="M5049" t="s">
        <v>18516</v>
      </c>
    </row>
    <row r="5050" spans="1:13" ht="13.5">
      <c r="A5050" t="s">
        <v>16632</v>
      </c>
      <c r="B5050" t="s">
        <v>36459</v>
      </c>
      <c r="C5050" t="s">
        <v>29893</v>
      </c>
      <c r="D5050" t="s">
        <v>29894</v>
      </c>
      <c r="E5050" t="s">
        <v>18516</v>
      </c>
      <c r="F5050" t="s">
        <v>18516</v>
      </c>
      <c r="G5050" t="s">
        <v>18516</v>
      </c>
      <c r="H5050" t="s">
        <v>18516</v>
      </c>
      <c r="I5050" t="s">
        <v>18516</v>
      </c>
      <c r="J5050" t="s">
        <v>18516</v>
      </c>
      <c r="K5050" t="s">
        <v>29707</v>
      </c>
      <c r="L5050" t="s">
        <v>18516</v>
      </c>
      <c r="M5050" t="s">
        <v>18516</v>
      </c>
    </row>
    <row r="5051" spans="1:13" ht="13.5">
      <c r="A5051" t="s">
        <v>36460</v>
      </c>
      <c r="B5051" t="s">
        <v>36461</v>
      </c>
      <c r="C5051" t="s">
        <v>29966</v>
      </c>
      <c r="D5051" t="s">
        <v>29967</v>
      </c>
      <c r="E5051" t="s">
        <v>18516</v>
      </c>
      <c r="F5051" t="s">
        <v>18516</v>
      </c>
      <c r="G5051" t="s">
        <v>18516</v>
      </c>
      <c r="H5051" t="s">
        <v>18516</v>
      </c>
      <c r="I5051" t="s">
        <v>18516</v>
      </c>
      <c r="J5051" t="s">
        <v>18516</v>
      </c>
      <c r="K5051" t="s">
        <v>29707</v>
      </c>
      <c r="L5051" t="s">
        <v>18516</v>
      </c>
      <c r="M5051" t="s">
        <v>18516</v>
      </c>
    </row>
    <row r="5052" spans="1:13" ht="13.5">
      <c r="A5052" t="s">
        <v>36462</v>
      </c>
      <c r="B5052" t="s">
        <v>36463</v>
      </c>
      <c r="C5052" t="s">
        <v>29966</v>
      </c>
      <c r="D5052" t="s">
        <v>29967</v>
      </c>
      <c r="E5052" t="s">
        <v>18516</v>
      </c>
      <c r="F5052" t="s">
        <v>18516</v>
      </c>
      <c r="G5052" t="s">
        <v>18516</v>
      </c>
      <c r="H5052" t="s">
        <v>18516</v>
      </c>
      <c r="I5052" t="s">
        <v>18516</v>
      </c>
      <c r="J5052" t="s">
        <v>18516</v>
      </c>
      <c r="K5052" t="s">
        <v>29707</v>
      </c>
      <c r="L5052" t="s">
        <v>18516</v>
      </c>
      <c r="M5052" t="s">
        <v>18516</v>
      </c>
    </row>
    <row r="5053" spans="1:13" ht="13.5">
      <c r="A5053" t="s">
        <v>36464</v>
      </c>
      <c r="B5053" t="s">
        <v>36465</v>
      </c>
      <c r="C5053" t="s">
        <v>29966</v>
      </c>
      <c r="D5053" t="s">
        <v>29967</v>
      </c>
      <c r="E5053" t="s">
        <v>18516</v>
      </c>
      <c r="F5053" t="s">
        <v>18516</v>
      </c>
      <c r="G5053" t="s">
        <v>18516</v>
      </c>
      <c r="H5053" t="s">
        <v>18516</v>
      </c>
      <c r="I5053" t="s">
        <v>18516</v>
      </c>
      <c r="J5053" t="s">
        <v>18516</v>
      </c>
      <c r="K5053" t="s">
        <v>29707</v>
      </c>
      <c r="L5053" t="s">
        <v>18516</v>
      </c>
      <c r="M5053" t="s">
        <v>18516</v>
      </c>
    </row>
    <row r="5054" spans="1:13" ht="13.5">
      <c r="A5054" t="s">
        <v>36466</v>
      </c>
      <c r="B5054" t="s">
        <v>36467</v>
      </c>
      <c r="C5054" t="s">
        <v>29966</v>
      </c>
      <c r="D5054" t="s">
        <v>29967</v>
      </c>
      <c r="E5054" t="s">
        <v>18516</v>
      </c>
      <c r="F5054" t="s">
        <v>18516</v>
      </c>
      <c r="G5054" t="s">
        <v>18516</v>
      </c>
      <c r="H5054" t="s">
        <v>18516</v>
      </c>
      <c r="I5054" t="s">
        <v>18516</v>
      </c>
      <c r="J5054" t="s">
        <v>18516</v>
      </c>
      <c r="K5054" t="s">
        <v>29707</v>
      </c>
      <c r="L5054" t="s">
        <v>18516</v>
      </c>
      <c r="M5054" t="s">
        <v>18516</v>
      </c>
    </row>
    <row r="5055" spans="1:13" ht="13.5">
      <c r="A5055" t="s">
        <v>12700</v>
      </c>
      <c r="B5055" t="s">
        <v>36468</v>
      </c>
      <c r="C5055" t="s">
        <v>29518</v>
      </c>
      <c r="D5055" t="s">
        <v>29519</v>
      </c>
      <c r="E5055" t="s">
        <v>18516</v>
      </c>
      <c r="F5055" t="s">
        <v>18516</v>
      </c>
      <c r="G5055" t="s">
        <v>18516</v>
      </c>
      <c r="H5055" t="s">
        <v>18516</v>
      </c>
      <c r="I5055" t="s">
        <v>18516</v>
      </c>
      <c r="J5055" t="s">
        <v>18516</v>
      </c>
      <c r="K5055" t="s">
        <v>29707</v>
      </c>
      <c r="L5055" t="s">
        <v>18516</v>
      </c>
      <c r="M5055" t="s">
        <v>18516</v>
      </c>
    </row>
    <row r="5056" spans="1:13" ht="13.5">
      <c r="A5056" t="s">
        <v>12697</v>
      </c>
      <c r="B5056" t="s">
        <v>36469</v>
      </c>
      <c r="C5056" t="s">
        <v>29518</v>
      </c>
      <c r="D5056" t="s">
        <v>29519</v>
      </c>
      <c r="E5056" t="s">
        <v>18516</v>
      </c>
      <c r="F5056" t="s">
        <v>18516</v>
      </c>
      <c r="G5056" t="s">
        <v>18516</v>
      </c>
      <c r="H5056" t="s">
        <v>18516</v>
      </c>
      <c r="I5056" t="s">
        <v>18516</v>
      </c>
      <c r="J5056" t="s">
        <v>18516</v>
      </c>
      <c r="K5056" t="s">
        <v>29707</v>
      </c>
      <c r="L5056" t="s">
        <v>18516</v>
      </c>
      <c r="M5056" t="s">
        <v>18516</v>
      </c>
    </row>
    <row r="5057" spans="1:13" ht="13.5">
      <c r="A5057" t="s">
        <v>12703</v>
      </c>
      <c r="B5057" t="s">
        <v>36470</v>
      </c>
      <c r="C5057" t="s">
        <v>29518</v>
      </c>
      <c r="D5057" t="s">
        <v>29519</v>
      </c>
      <c r="E5057" t="s">
        <v>18516</v>
      </c>
      <c r="F5057" t="s">
        <v>18516</v>
      </c>
      <c r="G5057" t="s">
        <v>18516</v>
      </c>
      <c r="H5057" t="s">
        <v>18516</v>
      </c>
      <c r="I5057" t="s">
        <v>18516</v>
      </c>
      <c r="J5057" t="s">
        <v>18516</v>
      </c>
      <c r="K5057" t="s">
        <v>29707</v>
      </c>
      <c r="L5057" t="s">
        <v>18516</v>
      </c>
      <c r="M5057" t="s">
        <v>18516</v>
      </c>
    </row>
    <row r="5058" spans="1:13" ht="13.5">
      <c r="A5058" t="s">
        <v>12598</v>
      </c>
      <c r="B5058" t="s">
        <v>36471</v>
      </c>
      <c r="C5058" t="s">
        <v>33244</v>
      </c>
      <c r="D5058" t="s">
        <v>33245</v>
      </c>
      <c r="E5058" t="s">
        <v>18516</v>
      </c>
      <c r="F5058" t="s">
        <v>18516</v>
      </c>
      <c r="G5058" t="s">
        <v>18516</v>
      </c>
      <c r="H5058" t="s">
        <v>18516</v>
      </c>
      <c r="I5058" t="s">
        <v>18516</v>
      </c>
      <c r="J5058" t="s">
        <v>18516</v>
      </c>
      <c r="K5058" t="s">
        <v>29707</v>
      </c>
      <c r="L5058" t="s">
        <v>18516</v>
      </c>
      <c r="M5058" t="s">
        <v>18516</v>
      </c>
    </row>
    <row r="5059" spans="1:13" ht="13.5">
      <c r="A5059" t="s">
        <v>12595</v>
      </c>
      <c r="B5059" t="s">
        <v>36472</v>
      </c>
      <c r="C5059" t="s">
        <v>33244</v>
      </c>
      <c r="D5059" t="s">
        <v>33245</v>
      </c>
      <c r="E5059" t="s">
        <v>18516</v>
      </c>
      <c r="F5059" t="s">
        <v>18516</v>
      </c>
      <c r="G5059" t="s">
        <v>18516</v>
      </c>
      <c r="H5059" t="s">
        <v>18516</v>
      </c>
      <c r="I5059" t="s">
        <v>18516</v>
      </c>
      <c r="J5059" t="s">
        <v>18516</v>
      </c>
      <c r="K5059" t="s">
        <v>29707</v>
      </c>
      <c r="L5059" t="s">
        <v>18516</v>
      </c>
      <c r="M5059" t="s">
        <v>18516</v>
      </c>
    </row>
    <row r="5060" spans="1:13" ht="13.5">
      <c r="A5060" t="s">
        <v>36473</v>
      </c>
      <c r="B5060" t="s">
        <v>34807</v>
      </c>
      <c r="C5060" t="s">
        <v>34087</v>
      </c>
      <c r="D5060" t="s">
        <v>34088</v>
      </c>
      <c r="E5060" s="164">
        <v>179.99</v>
      </c>
      <c r="F5060" s="164">
        <v>139.99</v>
      </c>
      <c r="G5060" s="165">
        <v>0.77</v>
      </c>
      <c r="H5060" t="s">
        <v>29478</v>
      </c>
      <c r="I5060" s="164">
        <v>59.68</v>
      </c>
      <c r="J5060" s="164">
        <v>199.67</v>
      </c>
      <c r="K5060">
        <v>148</v>
      </c>
      <c r="L5060" t="s">
        <v>18516</v>
      </c>
      <c r="M5060" t="s">
        <v>18516</v>
      </c>
    </row>
    <row r="5061" spans="1:13" ht="13.5">
      <c r="A5061" t="s">
        <v>36474</v>
      </c>
      <c r="B5061" t="s">
        <v>34809</v>
      </c>
      <c r="C5061" t="s">
        <v>34087</v>
      </c>
      <c r="D5061" t="s">
        <v>34088</v>
      </c>
      <c r="E5061" s="164">
        <v>149.99</v>
      </c>
      <c r="F5061" s="164">
        <v>119.99</v>
      </c>
      <c r="G5061" s="165">
        <v>0.79</v>
      </c>
      <c r="H5061" t="s">
        <v>29478</v>
      </c>
      <c r="I5061" s="164">
        <v>49.07</v>
      </c>
      <c r="J5061" s="164">
        <v>169.06</v>
      </c>
      <c r="K5061">
        <v>147</v>
      </c>
      <c r="L5061" t="s">
        <v>18516</v>
      </c>
      <c r="M5061" t="s">
        <v>18516</v>
      </c>
    </row>
    <row r="5062" spans="1:13" ht="13.5">
      <c r="A5062" t="s">
        <v>36475</v>
      </c>
      <c r="B5062" t="s">
        <v>36476</v>
      </c>
      <c r="C5062" t="s">
        <v>33623</v>
      </c>
      <c r="D5062" t="s">
        <v>33624</v>
      </c>
      <c r="E5062" t="s">
        <v>18516</v>
      </c>
      <c r="F5062" t="s">
        <v>18516</v>
      </c>
      <c r="G5062" t="s">
        <v>18516</v>
      </c>
      <c r="H5062" t="s">
        <v>18516</v>
      </c>
      <c r="I5062" t="s">
        <v>18516</v>
      </c>
      <c r="J5062" t="s">
        <v>18516</v>
      </c>
      <c r="K5062" t="s">
        <v>29707</v>
      </c>
      <c r="L5062" t="s">
        <v>18516</v>
      </c>
      <c r="M5062" t="s">
        <v>18516</v>
      </c>
    </row>
    <row r="5063" spans="1:13" ht="13.5">
      <c r="A5063" t="s">
        <v>36477</v>
      </c>
      <c r="B5063" t="s">
        <v>36478</v>
      </c>
      <c r="C5063" t="s">
        <v>34087</v>
      </c>
      <c r="D5063" t="s">
        <v>34088</v>
      </c>
      <c r="E5063" s="164">
        <v>159.99</v>
      </c>
      <c r="F5063" s="164">
        <v>129.99</v>
      </c>
      <c r="G5063" s="165">
        <v>0.81</v>
      </c>
      <c r="H5063" t="s">
        <v>29478</v>
      </c>
      <c r="I5063" s="164">
        <v>53.68</v>
      </c>
      <c r="J5063" s="164">
        <v>183.67</v>
      </c>
      <c r="K5063">
        <v>148</v>
      </c>
      <c r="L5063" t="s">
        <v>18516</v>
      </c>
      <c r="M5063" t="s">
        <v>18516</v>
      </c>
    </row>
    <row r="5064" spans="1:13" ht="13.5">
      <c r="A5064" t="s">
        <v>1996</v>
      </c>
      <c r="B5064" t="s">
        <v>36479</v>
      </c>
      <c r="C5064" t="s">
        <v>29966</v>
      </c>
      <c r="D5064" t="s">
        <v>29967</v>
      </c>
      <c r="E5064" t="s">
        <v>18516</v>
      </c>
      <c r="F5064" t="s">
        <v>18516</v>
      </c>
      <c r="G5064" t="s">
        <v>18516</v>
      </c>
      <c r="H5064" t="s">
        <v>18516</v>
      </c>
      <c r="I5064" t="s">
        <v>18516</v>
      </c>
      <c r="J5064" t="s">
        <v>18516</v>
      </c>
      <c r="K5064" t="s">
        <v>29707</v>
      </c>
      <c r="L5064" t="s">
        <v>18516</v>
      </c>
      <c r="M5064" t="s">
        <v>18516</v>
      </c>
    </row>
    <row r="5065" spans="1:13" ht="13.5">
      <c r="A5065" t="s">
        <v>36480</v>
      </c>
      <c r="B5065" t="s">
        <v>36481</v>
      </c>
      <c r="C5065" t="s">
        <v>33623</v>
      </c>
      <c r="D5065" t="s">
        <v>33624</v>
      </c>
      <c r="E5065" t="s">
        <v>18516</v>
      </c>
      <c r="F5065" t="s">
        <v>18516</v>
      </c>
      <c r="G5065" t="s">
        <v>18516</v>
      </c>
      <c r="H5065" t="s">
        <v>18516</v>
      </c>
      <c r="I5065" t="s">
        <v>18516</v>
      </c>
      <c r="J5065" t="s">
        <v>18516</v>
      </c>
      <c r="K5065" t="s">
        <v>29707</v>
      </c>
      <c r="L5065" t="s">
        <v>18516</v>
      </c>
      <c r="M5065" t="s">
        <v>18516</v>
      </c>
    </row>
    <row r="5066" spans="1:13" ht="13.5">
      <c r="A5066" t="s">
        <v>36482</v>
      </c>
      <c r="B5066" t="s">
        <v>36483</v>
      </c>
      <c r="C5066" t="s">
        <v>33623</v>
      </c>
      <c r="D5066" t="s">
        <v>33624</v>
      </c>
      <c r="E5066" t="s">
        <v>18516</v>
      </c>
      <c r="F5066" t="s">
        <v>18516</v>
      </c>
      <c r="G5066" t="s">
        <v>18516</v>
      </c>
      <c r="H5066" t="s">
        <v>18516</v>
      </c>
      <c r="I5066" t="s">
        <v>18516</v>
      </c>
      <c r="J5066" t="s">
        <v>18516</v>
      </c>
      <c r="K5066" t="s">
        <v>29707</v>
      </c>
      <c r="L5066" t="s">
        <v>18516</v>
      </c>
      <c r="M5066" t="s">
        <v>18516</v>
      </c>
    </row>
    <row r="5067" spans="1:13" ht="13.5">
      <c r="A5067" t="s">
        <v>36484</v>
      </c>
      <c r="B5067" t="s">
        <v>36485</v>
      </c>
      <c r="C5067" t="s">
        <v>33623</v>
      </c>
      <c r="D5067" t="s">
        <v>33624</v>
      </c>
      <c r="E5067" t="s">
        <v>18516</v>
      </c>
      <c r="F5067" t="s">
        <v>18516</v>
      </c>
      <c r="G5067" t="s">
        <v>18516</v>
      </c>
      <c r="H5067" t="s">
        <v>18516</v>
      </c>
      <c r="I5067" t="s">
        <v>18516</v>
      </c>
      <c r="J5067" t="s">
        <v>18516</v>
      </c>
      <c r="K5067" t="s">
        <v>29707</v>
      </c>
      <c r="L5067" t="s">
        <v>18516</v>
      </c>
      <c r="M5067" t="s">
        <v>18516</v>
      </c>
    </row>
    <row r="5068" spans="1:13" ht="13.5">
      <c r="A5068" t="s">
        <v>36486</v>
      </c>
      <c r="B5068" t="s">
        <v>36487</v>
      </c>
      <c r="C5068" t="s">
        <v>33623</v>
      </c>
      <c r="D5068" t="s">
        <v>33624</v>
      </c>
      <c r="E5068" t="s">
        <v>18516</v>
      </c>
      <c r="F5068" t="s">
        <v>18516</v>
      </c>
      <c r="G5068" t="s">
        <v>18516</v>
      </c>
      <c r="H5068" t="s">
        <v>18516</v>
      </c>
      <c r="I5068" t="s">
        <v>18516</v>
      </c>
      <c r="J5068" t="s">
        <v>18516</v>
      </c>
      <c r="K5068" t="s">
        <v>29707</v>
      </c>
      <c r="L5068" t="s">
        <v>18516</v>
      </c>
      <c r="M5068" t="s">
        <v>18516</v>
      </c>
    </row>
    <row r="5069" spans="1:13" ht="13.5">
      <c r="A5069" t="s">
        <v>36488</v>
      </c>
      <c r="B5069" t="s">
        <v>36489</v>
      </c>
      <c r="C5069" t="s">
        <v>33623</v>
      </c>
      <c r="D5069" t="s">
        <v>33624</v>
      </c>
      <c r="E5069" t="s">
        <v>18516</v>
      </c>
      <c r="F5069" t="s">
        <v>18516</v>
      </c>
      <c r="G5069" t="s">
        <v>18516</v>
      </c>
      <c r="H5069" t="s">
        <v>18516</v>
      </c>
      <c r="I5069" t="s">
        <v>18516</v>
      </c>
      <c r="J5069" t="s">
        <v>18516</v>
      </c>
      <c r="K5069" t="s">
        <v>29707</v>
      </c>
      <c r="L5069" t="s">
        <v>18516</v>
      </c>
      <c r="M5069" t="s">
        <v>18516</v>
      </c>
    </row>
    <row r="5070" spans="1:13" ht="13.5">
      <c r="A5070" t="s">
        <v>12578</v>
      </c>
      <c r="B5070" t="s">
        <v>36490</v>
      </c>
      <c r="C5070" t="s">
        <v>34911</v>
      </c>
      <c r="D5070" t="s">
        <v>34912</v>
      </c>
      <c r="E5070" t="s">
        <v>18516</v>
      </c>
      <c r="F5070" t="s">
        <v>18516</v>
      </c>
      <c r="G5070" t="s">
        <v>18516</v>
      </c>
      <c r="H5070" t="s">
        <v>18516</v>
      </c>
      <c r="I5070" t="s">
        <v>18516</v>
      </c>
      <c r="J5070" t="s">
        <v>18516</v>
      </c>
      <c r="K5070" t="s">
        <v>29707</v>
      </c>
      <c r="L5070" t="s">
        <v>18516</v>
      </c>
      <c r="M5070" t="s">
        <v>18516</v>
      </c>
    </row>
    <row r="5071" spans="1:13" ht="13.5">
      <c r="A5071" t="s">
        <v>12575</v>
      </c>
      <c r="B5071" t="s">
        <v>36491</v>
      </c>
      <c r="C5071" t="s">
        <v>34911</v>
      </c>
      <c r="D5071" t="s">
        <v>34912</v>
      </c>
      <c r="E5071" t="s">
        <v>18516</v>
      </c>
      <c r="F5071" t="s">
        <v>18516</v>
      </c>
      <c r="G5071" t="s">
        <v>18516</v>
      </c>
      <c r="H5071" t="s">
        <v>18516</v>
      </c>
      <c r="I5071" t="s">
        <v>18516</v>
      </c>
      <c r="J5071" t="s">
        <v>18516</v>
      </c>
      <c r="K5071" t="s">
        <v>29707</v>
      </c>
      <c r="L5071" t="s">
        <v>18516</v>
      </c>
      <c r="M5071" t="s">
        <v>18516</v>
      </c>
    </row>
    <row r="5072" spans="1:13" ht="13.5">
      <c r="A5072" t="s">
        <v>36492</v>
      </c>
      <c r="B5072" t="s">
        <v>36493</v>
      </c>
      <c r="C5072" t="s">
        <v>33623</v>
      </c>
      <c r="D5072" t="s">
        <v>33624</v>
      </c>
      <c r="E5072" t="s">
        <v>18516</v>
      </c>
      <c r="F5072" t="s">
        <v>18516</v>
      </c>
      <c r="G5072" t="s">
        <v>18516</v>
      </c>
      <c r="H5072" t="s">
        <v>18516</v>
      </c>
      <c r="I5072" t="s">
        <v>18516</v>
      </c>
      <c r="J5072" t="s">
        <v>18516</v>
      </c>
      <c r="K5072" t="s">
        <v>29707</v>
      </c>
      <c r="L5072" t="s">
        <v>18516</v>
      </c>
      <c r="M5072" t="s">
        <v>18516</v>
      </c>
    </row>
    <row r="5073" spans="1:13" ht="13.5">
      <c r="A5073" t="s">
        <v>10000</v>
      </c>
      <c r="B5073" t="s">
        <v>36494</v>
      </c>
      <c r="C5073" t="s">
        <v>29924</v>
      </c>
      <c r="D5073" t="s">
        <v>29925</v>
      </c>
      <c r="E5073" t="s">
        <v>18516</v>
      </c>
      <c r="F5073" t="s">
        <v>18516</v>
      </c>
      <c r="G5073" t="s">
        <v>18516</v>
      </c>
      <c r="H5073" t="s">
        <v>18516</v>
      </c>
      <c r="I5073" t="s">
        <v>18516</v>
      </c>
      <c r="J5073" t="s">
        <v>18516</v>
      </c>
      <c r="K5073" t="s">
        <v>29707</v>
      </c>
      <c r="L5073" t="s">
        <v>18516</v>
      </c>
      <c r="M5073" t="s">
        <v>18516</v>
      </c>
    </row>
    <row r="5074" spans="1:13" ht="13.5">
      <c r="A5074" t="s">
        <v>7484</v>
      </c>
      <c r="B5074" t="s">
        <v>36495</v>
      </c>
      <c r="C5074" t="s">
        <v>29501</v>
      </c>
      <c r="D5074" t="s">
        <v>29502</v>
      </c>
      <c r="E5074" s="164">
        <v>150</v>
      </c>
      <c r="F5074" s="164">
        <v>135</v>
      </c>
      <c r="G5074" s="165">
        <v>0.9</v>
      </c>
      <c r="H5074" t="s">
        <v>36496</v>
      </c>
      <c r="I5074" s="164">
        <v>75.37</v>
      </c>
      <c r="J5074" s="164">
        <v>210.37</v>
      </c>
      <c r="K5074">
        <v>40</v>
      </c>
      <c r="L5074" t="s">
        <v>18516</v>
      </c>
      <c r="M5074" t="s">
        <v>18516</v>
      </c>
    </row>
    <row r="5075" spans="1:13" ht="13.5">
      <c r="A5075" t="s">
        <v>7440</v>
      </c>
      <c r="B5075" t="s">
        <v>36497</v>
      </c>
      <c r="C5075" t="s">
        <v>31271</v>
      </c>
      <c r="D5075" t="s">
        <v>31272</v>
      </c>
      <c r="E5075" t="s">
        <v>18516</v>
      </c>
      <c r="F5075" t="s">
        <v>18516</v>
      </c>
      <c r="G5075" t="s">
        <v>18516</v>
      </c>
      <c r="H5075" t="s">
        <v>18516</v>
      </c>
      <c r="I5075" t="s">
        <v>18516</v>
      </c>
      <c r="J5075" t="s">
        <v>18516</v>
      </c>
      <c r="K5075" t="s">
        <v>29707</v>
      </c>
      <c r="L5075" t="s">
        <v>18516</v>
      </c>
      <c r="M5075" t="s">
        <v>18516</v>
      </c>
    </row>
    <row r="5076" spans="1:13" ht="13.5">
      <c r="A5076" t="s">
        <v>7437</v>
      </c>
      <c r="B5076" t="s">
        <v>36498</v>
      </c>
      <c r="C5076" t="s">
        <v>31271</v>
      </c>
      <c r="D5076" t="s">
        <v>31272</v>
      </c>
      <c r="E5076" t="s">
        <v>18516</v>
      </c>
      <c r="F5076" t="s">
        <v>18516</v>
      </c>
      <c r="G5076" t="s">
        <v>18516</v>
      </c>
      <c r="H5076" t="s">
        <v>18516</v>
      </c>
      <c r="I5076" t="s">
        <v>18516</v>
      </c>
      <c r="J5076" t="s">
        <v>18516</v>
      </c>
      <c r="K5076" t="s">
        <v>29707</v>
      </c>
      <c r="L5076" t="s">
        <v>18516</v>
      </c>
      <c r="M5076" t="s">
        <v>18516</v>
      </c>
    </row>
    <row r="5077" spans="1:13" ht="13.5">
      <c r="A5077" t="s">
        <v>7386</v>
      </c>
      <c r="B5077" t="s">
        <v>36499</v>
      </c>
      <c r="C5077" t="s">
        <v>30146</v>
      </c>
      <c r="D5077" t="s">
        <v>30147</v>
      </c>
      <c r="E5077" t="s">
        <v>18516</v>
      </c>
      <c r="F5077" t="s">
        <v>18516</v>
      </c>
      <c r="G5077" t="s">
        <v>18516</v>
      </c>
      <c r="H5077" t="s">
        <v>18516</v>
      </c>
      <c r="I5077" t="s">
        <v>18516</v>
      </c>
      <c r="J5077" t="s">
        <v>18516</v>
      </c>
      <c r="K5077" t="s">
        <v>29707</v>
      </c>
      <c r="L5077" t="s">
        <v>18516</v>
      </c>
      <c r="M5077" t="s">
        <v>18516</v>
      </c>
    </row>
    <row r="5078" spans="1:13" ht="13.5">
      <c r="A5078" t="s">
        <v>7383</v>
      </c>
      <c r="B5078" t="s">
        <v>36499</v>
      </c>
      <c r="C5078" t="s">
        <v>30146</v>
      </c>
      <c r="D5078" t="s">
        <v>30147</v>
      </c>
      <c r="E5078" t="s">
        <v>18516</v>
      </c>
      <c r="F5078" t="s">
        <v>18516</v>
      </c>
      <c r="G5078" t="s">
        <v>18516</v>
      </c>
      <c r="H5078" t="s">
        <v>18516</v>
      </c>
      <c r="I5078" t="s">
        <v>18516</v>
      </c>
      <c r="J5078" t="s">
        <v>18516</v>
      </c>
      <c r="K5078" t="s">
        <v>29707</v>
      </c>
      <c r="L5078" t="s">
        <v>18516</v>
      </c>
      <c r="M5078" t="s">
        <v>18516</v>
      </c>
    </row>
    <row r="5079" spans="1:13" ht="13.5">
      <c r="A5079" t="s">
        <v>7380</v>
      </c>
      <c r="B5079" t="s">
        <v>36499</v>
      </c>
      <c r="C5079" t="s">
        <v>30146</v>
      </c>
      <c r="D5079" t="s">
        <v>30147</v>
      </c>
      <c r="E5079" t="s">
        <v>18516</v>
      </c>
      <c r="F5079" t="s">
        <v>18516</v>
      </c>
      <c r="G5079" t="s">
        <v>18516</v>
      </c>
      <c r="H5079" t="s">
        <v>18516</v>
      </c>
      <c r="I5079" t="s">
        <v>18516</v>
      </c>
      <c r="J5079" t="s">
        <v>18516</v>
      </c>
      <c r="K5079" t="s">
        <v>29707</v>
      </c>
      <c r="L5079" t="s">
        <v>18516</v>
      </c>
      <c r="M5079" t="s">
        <v>18516</v>
      </c>
    </row>
    <row r="5080" spans="1:13" ht="13.5">
      <c r="A5080" t="s">
        <v>7371</v>
      </c>
      <c r="B5080" t="s">
        <v>36500</v>
      </c>
      <c r="C5080" t="s">
        <v>33623</v>
      </c>
      <c r="D5080" t="s">
        <v>33624</v>
      </c>
      <c r="E5080" t="s">
        <v>18516</v>
      </c>
      <c r="F5080" t="s">
        <v>18516</v>
      </c>
      <c r="G5080" t="s">
        <v>18516</v>
      </c>
      <c r="H5080" t="s">
        <v>18516</v>
      </c>
      <c r="I5080" t="s">
        <v>18516</v>
      </c>
      <c r="J5080" t="s">
        <v>18516</v>
      </c>
      <c r="K5080" t="s">
        <v>29707</v>
      </c>
      <c r="L5080" t="s">
        <v>18516</v>
      </c>
      <c r="M5080" t="s">
        <v>18516</v>
      </c>
    </row>
    <row r="5081" spans="1:13" ht="13.5">
      <c r="A5081" t="s">
        <v>7368</v>
      </c>
      <c r="B5081" t="s">
        <v>36500</v>
      </c>
      <c r="C5081" t="s">
        <v>33623</v>
      </c>
      <c r="D5081" t="s">
        <v>33624</v>
      </c>
      <c r="E5081" t="s">
        <v>18516</v>
      </c>
      <c r="F5081" t="s">
        <v>18516</v>
      </c>
      <c r="G5081" t="s">
        <v>18516</v>
      </c>
      <c r="H5081" t="s">
        <v>18516</v>
      </c>
      <c r="I5081" t="s">
        <v>18516</v>
      </c>
      <c r="J5081" t="s">
        <v>18516</v>
      </c>
      <c r="K5081" t="s">
        <v>29707</v>
      </c>
      <c r="L5081" t="s">
        <v>18516</v>
      </c>
      <c r="M5081" t="s">
        <v>18516</v>
      </c>
    </row>
    <row r="5082" spans="1:13" ht="13.5">
      <c r="A5082" t="s">
        <v>7341</v>
      </c>
      <c r="B5082" t="s">
        <v>36501</v>
      </c>
      <c r="C5082" t="s">
        <v>30226</v>
      </c>
      <c r="D5082" t="s">
        <v>30227</v>
      </c>
      <c r="E5082" t="s">
        <v>18516</v>
      </c>
      <c r="F5082" t="s">
        <v>18516</v>
      </c>
      <c r="G5082" t="s">
        <v>18516</v>
      </c>
      <c r="H5082" t="s">
        <v>18516</v>
      </c>
      <c r="I5082" t="s">
        <v>18516</v>
      </c>
      <c r="J5082" t="s">
        <v>18516</v>
      </c>
      <c r="K5082" t="s">
        <v>29707</v>
      </c>
      <c r="L5082" t="s">
        <v>18516</v>
      </c>
      <c r="M5082" t="s">
        <v>18516</v>
      </c>
    </row>
    <row r="5083" spans="1:13" ht="13.5">
      <c r="A5083" t="s">
        <v>7338</v>
      </c>
      <c r="B5083" t="s">
        <v>36502</v>
      </c>
      <c r="C5083" t="s">
        <v>30226</v>
      </c>
      <c r="D5083" t="s">
        <v>30227</v>
      </c>
      <c r="E5083" t="s">
        <v>18516</v>
      </c>
      <c r="F5083" t="s">
        <v>18516</v>
      </c>
      <c r="G5083" t="s">
        <v>18516</v>
      </c>
      <c r="H5083" t="s">
        <v>18516</v>
      </c>
      <c r="I5083" t="s">
        <v>18516</v>
      </c>
      <c r="J5083" t="s">
        <v>18516</v>
      </c>
      <c r="K5083" t="s">
        <v>29707</v>
      </c>
      <c r="L5083" t="s">
        <v>18516</v>
      </c>
      <c r="M5083" t="s">
        <v>18516</v>
      </c>
    </row>
    <row r="5084" spans="1:13" ht="13.5">
      <c r="A5084" t="s">
        <v>36503</v>
      </c>
      <c r="B5084" t="s">
        <v>36504</v>
      </c>
      <c r="C5084" t="s">
        <v>31271</v>
      </c>
      <c r="D5084" t="s">
        <v>31272</v>
      </c>
      <c r="E5084" t="s">
        <v>18516</v>
      </c>
      <c r="F5084" t="s">
        <v>18516</v>
      </c>
      <c r="G5084" t="s">
        <v>18516</v>
      </c>
      <c r="H5084" t="s">
        <v>18516</v>
      </c>
      <c r="I5084" t="s">
        <v>18516</v>
      </c>
      <c r="J5084" t="s">
        <v>18516</v>
      </c>
      <c r="K5084" t="s">
        <v>29707</v>
      </c>
      <c r="L5084" t="s">
        <v>18516</v>
      </c>
      <c r="M5084" t="s">
        <v>18516</v>
      </c>
    </row>
    <row r="5085" spans="1:13" ht="13.5">
      <c r="A5085" t="s">
        <v>36505</v>
      </c>
      <c r="B5085" t="s">
        <v>36506</v>
      </c>
      <c r="C5085" t="s">
        <v>31271</v>
      </c>
      <c r="D5085" t="s">
        <v>31272</v>
      </c>
      <c r="E5085" t="s">
        <v>18516</v>
      </c>
      <c r="F5085" t="s">
        <v>18516</v>
      </c>
      <c r="G5085" t="s">
        <v>18516</v>
      </c>
      <c r="H5085" t="s">
        <v>18516</v>
      </c>
      <c r="I5085" t="s">
        <v>18516</v>
      </c>
      <c r="J5085" t="s">
        <v>18516</v>
      </c>
      <c r="K5085" t="s">
        <v>29707</v>
      </c>
      <c r="L5085" t="s">
        <v>18516</v>
      </c>
      <c r="M5085" t="s">
        <v>18516</v>
      </c>
    </row>
    <row r="5086" spans="1:13" ht="13.5">
      <c r="A5086" t="s">
        <v>36507</v>
      </c>
      <c r="B5086" t="s">
        <v>36508</v>
      </c>
      <c r="C5086" t="s">
        <v>31271</v>
      </c>
      <c r="D5086" t="s">
        <v>31272</v>
      </c>
      <c r="E5086" t="s">
        <v>18516</v>
      </c>
      <c r="F5086" t="s">
        <v>18516</v>
      </c>
      <c r="G5086" t="s">
        <v>18516</v>
      </c>
      <c r="H5086" t="s">
        <v>18516</v>
      </c>
      <c r="I5086" t="s">
        <v>18516</v>
      </c>
      <c r="J5086" t="s">
        <v>18516</v>
      </c>
      <c r="K5086" t="s">
        <v>29707</v>
      </c>
      <c r="L5086" t="s">
        <v>18516</v>
      </c>
      <c r="M5086" t="s">
        <v>18516</v>
      </c>
    </row>
    <row r="5087" spans="1:13" ht="13.5">
      <c r="A5087" t="s">
        <v>14534</v>
      </c>
      <c r="B5087" t="s">
        <v>36509</v>
      </c>
      <c r="C5087" t="s">
        <v>29881</v>
      </c>
      <c r="D5087" t="s">
        <v>29882</v>
      </c>
      <c r="E5087" t="s">
        <v>18516</v>
      </c>
      <c r="F5087" t="s">
        <v>18516</v>
      </c>
      <c r="G5087" t="s">
        <v>18516</v>
      </c>
      <c r="H5087" t="s">
        <v>18516</v>
      </c>
      <c r="I5087" t="s">
        <v>18516</v>
      </c>
      <c r="J5087" t="s">
        <v>18516</v>
      </c>
      <c r="K5087" t="s">
        <v>29707</v>
      </c>
      <c r="L5087" t="s">
        <v>18516</v>
      </c>
      <c r="M5087" t="s">
        <v>18516</v>
      </c>
    </row>
    <row r="5088" spans="1:13" ht="13.5">
      <c r="A5088" t="s">
        <v>14531</v>
      </c>
      <c r="B5088" t="s">
        <v>36510</v>
      </c>
      <c r="C5088" t="s">
        <v>29881</v>
      </c>
      <c r="D5088" t="s">
        <v>29882</v>
      </c>
      <c r="E5088" t="s">
        <v>18516</v>
      </c>
      <c r="F5088" t="s">
        <v>18516</v>
      </c>
      <c r="G5088" t="s">
        <v>18516</v>
      </c>
      <c r="H5088" t="s">
        <v>18516</v>
      </c>
      <c r="I5088" t="s">
        <v>18516</v>
      </c>
      <c r="J5088" t="s">
        <v>18516</v>
      </c>
      <c r="K5088" t="s">
        <v>29707</v>
      </c>
      <c r="L5088" t="s">
        <v>18516</v>
      </c>
      <c r="M5088" t="s">
        <v>18516</v>
      </c>
    </row>
    <row r="5089" spans="1:13" ht="13.5">
      <c r="A5089" t="s">
        <v>14528</v>
      </c>
      <c r="B5089" t="s">
        <v>36511</v>
      </c>
      <c r="C5089" t="s">
        <v>29881</v>
      </c>
      <c r="D5089" t="s">
        <v>29882</v>
      </c>
      <c r="E5089" t="s">
        <v>18516</v>
      </c>
      <c r="F5089" t="s">
        <v>18516</v>
      </c>
      <c r="G5089" t="s">
        <v>18516</v>
      </c>
      <c r="H5089" t="s">
        <v>18516</v>
      </c>
      <c r="I5089" t="s">
        <v>18516</v>
      </c>
      <c r="J5089" t="s">
        <v>18516</v>
      </c>
      <c r="K5089" t="s">
        <v>29707</v>
      </c>
      <c r="L5089" t="s">
        <v>18516</v>
      </c>
      <c r="M5089" t="s">
        <v>18516</v>
      </c>
    </row>
    <row r="5090" spans="1:13" ht="13.5">
      <c r="A5090" t="s">
        <v>36512</v>
      </c>
      <c r="B5090" t="s">
        <v>36513</v>
      </c>
      <c r="C5090" t="s">
        <v>29881</v>
      </c>
      <c r="D5090" t="s">
        <v>29882</v>
      </c>
      <c r="E5090" t="s">
        <v>18516</v>
      </c>
      <c r="F5090" t="s">
        <v>18516</v>
      </c>
      <c r="G5090" t="s">
        <v>18516</v>
      </c>
      <c r="H5090" t="s">
        <v>18516</v>
      </c>
      <c r="I5090" t="s">
        <v>18516</v>
      </c>
      <c r="J5090" t="s">
        <v>18516</v>
      </c>
      <c r="K5090" t="s">
        <v>29707</v>
      </c>
      <c r="L5090" t="s">
        <v>18516</v>
      </c>
      <c r="M5090" t="s">
        <v>18516</v>
      </c>
    </row>
    <row r="5091" spans="1:13" ht="13.5">
      <c r="A5091" t="s">
        <v>36514</v>
      </c>
      <c r="B5091" t="s">
        <v>36515</v>
      </c>
      <c r="C5091" t="s">
        <v>33244</v>
      </c>
      <c r="D5091" t="s">
        <v>33245</v>
      </c>
      <c r="E5091" t="s">
        <v>18516</v>
      </c>
      <c r="F5091" t="s">
        <v>18516</v>
      </c>
      <c r="G5091" t="s">
        <v>18516</v>
      </c>
      <c r="H5091" t="s">
        <v>18516</v>
      </c>
      <c r="I5091" t="s">
        <v>18516</v>
      </c>
      <c r="J5091" t="s">
        <v>18516</v>
      </c>
      <c r="K5091" t="s">
        <v>29707</v>
      </c>
      <c r="L5091" t="s">
        <v>18516</v>
      </c>
      <c r="M5091" t="s">
        <v>18516</v>
      </c>
    </row>
    <row r="5092" spans="1:13" ht="13.5">
      <c r="A5092" t="s">
        <v>36516</v>
      </c>
      <c r="B5092" t="s">
        <v>36517</v>
      </c>
      <c r="C5092" t="s">
        <v>30380</v>
      </c>
      <c r="D5092" t="s">
        <v>30381</v>
      </c>
      <c r="E5092" t="s">
        <v>18516</v>
      </c>
      <c r="F5092" t="s">
        <v>18516</v>
      </c>
      <c r="G5092" t="s">
        <v>18516</v>
      </c>
      <c r="H5092" t="s">
        <v>18516</v>
      </c>
      <c r="I5092" t="s">
        <v>18516</v>
      </c>
      <c r="J5092" t="s">
        <v>18516</v>
      </c>
      <c r="K5092" t="s">
        <v>29707</v>
      </c>
      <c r="L5092" t="s">
        <v>18516</v>
      </c>
      <c r="M5092" t="s">
        <v>18516</v>
      </c>
    </row>
    <row r="5093" spans="1:13" ht="13.5">
      <c r="A5093" t="s">
        <v>36518</v>
      </c>
      <c r="B5093" t="s">
        <v>36519</v>
      </c>
      <c r="C5093" t="s">
        <v>33244</v>
      </c>
      <c r="D5093" t="s">
        <v>33245</v>
      </c>
      <c r="E5093" t="s">
        <v>18516</v>
      </c>
      <c r="F5093" t="s">
        <v>18516</v>
      </c>
      <c r="G5093" t="s">
        <v>18516</v>
      </c>
      <c r="H5093" t="s">
        <v>18516</v>
      </c>
      <c r="I5093" t="s">
        <v>18516</v>
      </c>
      <c r="J5093" t="s">
        <v>18516</v>
      </c>
      <c r="K5093" t="s">
        <v>29707</v>
      </c>
      <c r="L5093" t="s">
        <v>18516</v>
      </c>
      <c r="M5093" t="s">
        <v>18516</v>
      </c>
    </row>
    <row r="5094" spans="1:13" ht="13.5">
      <c r="A5094" t="s">
        <v>12694</v>
      </c>
      <c r="B5094" t="s">
        <v>36520</v>
      </c>
      <c r="C5094" t="s">
        <v>33244</v>
      </c>
      <c r="D5094" t="s">
        <v>33245</v>
      </c>
      <c r="E5094" t="s">
        <v>18516</v>
      </c>
      <c r="F5094" t="s">
        <v>18516</v>
      </c>
      <c r="G5094" t="s">
        <v>18516</v>
      </c>
      <c r="H5094" t="s">
        <v>18516</v>
      </c>
      <c r="I5094" t="s">
        <v>18516</v>
      </c>
      <c r="J5094" t="s">
        <v>18516</v>
      </c>
      <c r="K5094" t="s">
        <v>29707</v>
      </c>
      <c r="L5094" t="s">
        <v>18516</v>
      </c>
      <c r="M5094" t="s">
        <v>18516</v>
      </c>
    </row>
    <row r="5095" spans="1:13" ht="13.5">
      <c r="A5095" t="s">
        <v>12691</v>
      </c>
      <c r="B5095" t="s">
        <v>36521</v>
      </c>
      <c r="C5095" t="s">
        <v>33244</v>
      </c>
      <c r="D5095" t="s">
        <v>33245</v>
      </c>
      <c r="E5095" t="s">
        <v>18516</v>
      </c>
      <c r="F5095" t="s">
        <v>18516</v>
      </c>
      <c r="G5095" t="s">
        <v>18516</v>
      </c>
      <c r="H5095" t="s">
        <v>18516</v>
      </c>
      <c r="I5095" t="s">
        <v>18516</v>
      </c>
      <c r="J5095" t="s">
        <v>18516</v>
      </c>
      <c r="K5095" t="s">
        <v>29707</v>
      </c>
      <c r="L5095" t="s">
        <v>18516</v>
      </c>
      <c r="M5095" t="s">
        <v>18516</v>
      </c>
    </row>
    <row r="5096" spans="1:13" ht="13.5">
      <c r="A5096" t="s">
        <v>12688</v>
      </c>
      <c r="B5096" t="s">
        <v>36522</v>
      </c>
      <c r="C5096" t="s">
        <v>33244</v>
      </c>
      <c r="D5096" t="s">
        <v>33245</v>
      </c>
      <c r="E5096" t="s">
        <v>18516</v>
      </c>
      <c r="F5096" t="s">
        <v>18516</v>
      </c>
      <c r="G5096" t="s">
        <v>18516</v>
      </c>
      <c r="H5096" t="s">
        <v>18516</v>
      </c>
      <c r="I5096" t="s">
        <v>18516</v>
      </c>
      <c r="J5096" t="s">
        <v>18516</v>
      </c>
      <c r="K5096" t="s">
        <v>29707</v>
      </c>
      <c r="L5096" t="s">
        <v>18516</v>
      </c>
      <c r="M5096" t="s">
        <v>18516</v>
      </c>
    </row>
    <row r="5097" spans="1:13" ht="13.5">
      <c r="A5097" t="s">
        <v>12685</v>
      </c>
      <c r="B5097" t="s">
        <v>36523</v>
      </c>
      <c r="C5097" t="s">
        <v>33244</v>
      </c>
      <c r="D5097" t="s">
        <v>33245</v>
      </c>
      <c r="E5097" t="s">
        <v>18516</v>
      </c>
      <c r="F5097" t="s">
        <v>18516</v>
      </c>
      <c r="G5097" t="s">
        <v>18516</v>
      </c>
      <c r="H5097" t="s">
        <v>18516</v>
      </c>
      <c r="I5097" t="s">
        <v>18516</v>
      </c>
      <c r="J5097" t="s">
        <v>18516</v>
      </c>
      <c r="K5097" t="s">
        <v>29707</v>
      </c>
      <c r="L5097" t="s">
        <v>18516</v>
      </c>
      <c r="M5097" t="s">
        <v>18516</v>
      </c>
    </row>
    <row r="5098" spans="1:13" ht="13.5">
      <c r="A5098" t="s">
        <v>12682</v>
      </c>
      <c r="B5098" t="s">
        <v>36524</v>
      </c>
      <c r="C5098" t="s">
        <v>33244</v>
      </c>
      <c r="D5098" t="s">
        <v>33245</v>
      </c>
      <c r="E5098" t="s">
        <v>18516</v>
      </c>
      <c r="F5098" t="s">
        <v>18516</v>
      </c>
      <c r="G5098" t="s">
        <v>18516</v>
      </c>
      <c r="H5098" t="s">
        <v>18516</v>
      </c>
      <c r="I5098" t="s">
        <v>18516</v>
      </c>
      <c r="J5098" t="s">
        <v>18516</v>
      </c>
      <c r="K5098" t="s">
        <v>29707</v>
      </c>
      <c r="L5098" t="s">
        <v>18516</v>
      </c>
      <c r="M5098" t="s">
        <v>18516</v>
      </c>
    </row>
    <row r="5099" spans="1:13" ht="13.5">
      <c r="A5099" t="s">
        <v>12679</v>
      </c>
      <c r="B5099" t="s">
        <v>36525</v>
      </c>
      <c r="C5099" t="s">
        <v>33244</v>
      </c>
      <c r="D5099" t="s">
        <v>33245</v>
      </c>
      <c r="E5099" t="s">
        <v>18516</v>
      </c>
      <c r="F5099" t="s">
        <v>18516</v>
      </c>
      <c r="G5099" t="s">
        <v>18516</v>
      </c>
      <c r="H5099" t="s">
        <v>18516</v>
      </c>
      <c r="I5099" t="s">
        <v>18516</v>
      </c>
      <c r="J5099" t="s">
        <v>18516</v>
      </c>
      <c r="K5099" t="s">
        <v>29707</v>
      </c>
      <c r="L5099" t="s">
        <v>18516</v>
      </c>
      <c r="M5099" t="s">
        <v>18516</v>
      </c>
    </row>
    <row r="5100" spans="1:13" ht="13.5">
      <c r="A5100" t="s">
        <v>262</v>
      </c>
      <c r="B5100" t="s">
        <v>36526</v>
      </c>
      <c r="C5100" t="s">
        <v>34911</v>
      </c>
      <c r="D5100" t="s">
        <v>34912</v>
      </c>
      <c r="E5100" t="s">
        <v>18516</v>
      </c>
      <c r="F5100" t="s">
        <v>18516</v>
      </c>
      <c r="G5100" t="s">
        <v>18516</v>
      </c>
      <c r="H5100" t="s">
        <v>18516</v>
      </c>
      <c r="I5100" t="s">
        <v>18516</v>
      </c>
      <c r="J5100" t="s">
        <v>18516</v>
      </c>
      <c r="K5100" t="s">
        <v>29707</v>
      </c>
      <c r="L5100" t="s">
        <v>18516</v>
      </c>
      <c r="M5100" t="s">
        <v>18516</v>
      </c>
    </row>
    <row r="5101" spans="1:13" ht="13.5">
      <c r="A5101" t="s">
        <v>259</v>
      </c>
      <c r="B5101" t="s">
        <v>36527</v>
      </c>
      <c r="C5101" t="s">
        <v>34911</v>
      </c>
      <c r="D5101" t="s">
        <v>34912</v>
      </c>
      <c r="E5101" t="s">
        <v>18516</v>
      </c>
      <c r="F5101" t="s">
        <v>18516</v>
      </c>
      <c r="G5101" t="s">
        <v>18516</v>
      </c>
      <c r="H5101" t="s">
        <v>18516</v>
      </c>
      <c r="I5101" t="s">
        <v>18516</v>
      </c>
      <c r="J5101" t="s">
        <v>18516</v>
      </c>
      <c r="K5101" t="s">
        <v>29707</v>
      </c>
      <c r="L5101" t="s">
        <v>18516</v>
      </c>
      <c r="M5101" t="s">
        <v>18516</v>
      </c>
    </row>
    <row r="5102" spans="1:13" ht="13.5">
      <c r="A5102" t="s">
        <v>36528</v>
      </c>
      <c r="B5102" t="s">
        <v>36529</v>
      </c>
      <c r="C5102" t="s">
        <v>30057</v>
      </c>
      <c r="D5102" t="s">
        <v>30058</v>
      </c>
      <c r="E5102" t="s">
        <v>18516</v>
      </c>
      <c r="F5102" t="s">
        <v>18516</v>
      </c>
      <c r="G5102" t="s">
        <v>18516</v>
      </c>
      <c r="H5102" t="s">
        <v>18516</v>
      </c>
      <c r="I5102" t="s">
        <v>18516</v>
      </c>
      <c r="J5102" t="s">
        <v>18516</v>
      </c>
      <c r="K5102" t="s">
        <v>29707</v>
      </c>
      <c r="L5102" t="s">
        <v>18516</v>
      </c>
      <c r="M5102" t="s">
        <v>18516</v>
      </c>
    </row>
    <row r="5103" spans="1:13" ht="13.5">
      <c r="A5103" t="s">
        <v>36530</v>
      </c>
      <c r="B5103" t="s">
        <v>36531</v>
      </c>
      <c r="C5103" t="s">
        <v>30057</v>
      </c>
      <c r="D5103" t="s">
        <v>30058</v>
      </c>
      <c r="E5103" t="s">
        <v>18516</v>
      </c>
      <c r="F5103" t="s">
        <v>18516</v>
      </c>
      <c r="G5103" t="s">
        <v>18516</v>
      </c>
      <c r="H5103" t="s">
        <v>18516</v>
      </c>
      <c r="I5103" t="s">
        <v>18516</v>
      </c>
      <c r="J5103" t="s">
        <v>18516</v>
      </c>
      <c r="K5103" t="s">
        <v>29707</v>
      </c>
      <c r="L5103" t="s">
        <v>18516</v>
      </c>
      <c r="M5103" t="s">
        <v>18516</v>
      </c>
    </row>
    <row r="5104" spans="1:13" ht="13.5">
      <c r="A5104" t="s">
        <v>36532</v>
      </c>
      <c r="B5104" t="s">
        <v>36533</v>
      </c>
      <c r="C5104" t="s">
        <v>35822</v>
      </c>
      <c r="D5104" t="s">
        <v>35823</v>
      </c>
      <c r="E5104" t="s">
        <v>18516</v>
      </c>
      <c r="F5104" t="s">
        <v>18516</v>
      </c>
      <c r="G5104" t="s">
        <v>18516</v>
      </c>
      <c r="H5104" t="s">
        <v>18516</v>
      </c>
      <c r="I5104" t="s">
        <v>18516</v>
      </c>
      <c r="J5104" t="s">
        <v>18516</v>
      </c>
      <c r="K5104" t="s">
        <v>29707</v>
      </c>
      <c r="L5104" t="s">
        <v>18516</v>
      </c>
      <c r="M5104" t="s">
        <v>18516</v>
      </c>
    </row>
    <row r="5105" spans="1:13" ht="13.5">
      <c r="A5105" t="s">
        <v>36534</v>
      </c>
      <c r="B5105" t="s">
        <v>36535</v>
      </c>
      <c r="C5105" t="s">
        <v>35822</v>
      </c>
      <c r="D5105" t="s">
        <v>35823</v>
      </c>
      <c r="E5105" t="s">
        <v>18516</v>
      </c>
      <c r="F5105" t="s">
        <v>18516</v>
      </c>
      <c r="G5105" t="s">
        <v>18516</v>
      </c>
      <c r="H5105" t="s">
        <v>18516</v>
      </c>
      <c r="I5105" t="s">
        <v>18516</v>
      </c>
      <c r="J5105" t="s">
        <v>18516</v>
      </c>
      <c r="K5105" t="s">
        <v>29707</v>
      </c>
      <c r="L5105" t="s">
        <v>18516</v>
      </c>
      <c r="M5105" t="s">
        <v>18516</v>
      </c>
    </row>
    <row r="5106" spans="1:13" ht="13.5">
      <c r="A5106" t="s">
        <v>14115</v>
      </c>
      <c r="B5106" t="s">
        <v>36536</v>
      </c>
      <c r="C5106" t="s">
        <v>33902</v>
      </c>
      <c r="D5106" t="s">
        <v>33903</v>
      </c>
      <c r="E5106" t="s">
        <v>18516</v>
      </c>
      <c r="F5106" t="s">
        <v>18516</v>
      </c>
      <c r="G5106" t="s">
        <v>18516</v>
      </c>
      <c r="H5106" t="s">
        <v>18516</v>
      </c>
      <c r="I5106" t="s">
        <v>18516</v>
      </c>
      <c r="J5106" t="s">
        <v>18516</v>
      </c>
      <c r="K5106" t="s">
        <v>29707</v>
      </c>
      <c r="L5106" t="s">
        <v>18516</v>
      </c>
      <c r="M5106" t="s">
        <v>18516</v>
      </c>
    </row>
    <row r="5107" spans="1:13" ht="13.5">
      <c r="A5107" t="s">
        <v>14106</v>
      </c>
      <c r="B5107" t="s">
        <v>36537</v>
      </c>
      <c r="C5107" t="s">
        <v>33902</v>
      </c>
      <c r="D5107" t="s">
        <v>33903</v>
      </c>
      <c r="E5107" t="s">
        <v>18516</v>
      </c>
      <c r="F5107" t="s">
        <v>18516</v>
      </c>
      <c r="G5107" t="s">
        <v>18516</v>
      </c>
      <c r="H5107" t="s">
        <v>18516</v>
      </c>
      <c r="I5107" t="s">
        <v>18516</v>
      </c>
      <c r="J5107" t="s">
        <v>18516</v>
      </c>
      <c r="K5107" t="s">
        <v>29707</v>
      </c>
      <c r="L5107" t="s">
        <v>18516</v>
      </c>
      <c r="M5107" t="s">
        <v>18516</v>
      </c>
    </row>
    <row r="5108" spans="1:13" ht="13.5">
      <c r="A5108" t="s">
        <v>36538</v>
      </c>
      <c r="B5108" t="s">
        <v>36539</v>
      </c>
      <c r="C5108" t="s">
        <v>31516</v>
      </c>
      <c r="D5108" t="s">
        <v>31517</v>
      </c>
      <c r="E5108" s="164">
        <v>79</v>
      </c>
      <c r="F5108" s="164">
        <v>79</v>
      </c>
      <c r="G5108" t="s">
        <v>18516</v>
      </c>
      <c r="H5108" t="s">
        <v>18516</v>
      </c>
      <c r="I5108" s="164">
        <v>39.69</v>
      </c>
      <c r="J5108" s="164">
        <v>118.69</v>
      </c>
      <c r="K5108">
        <v>353</v>
      </c>
      <c r="L5108" t="s">
        <v>18516</v>
      </c>
      <c r="M5108" t="s">
        <v>18516</v>
      </c>
    </row>
    <row r="5109" spans="1:13" ht="13.5">
      <c r="A5109" t="s">
        <v>14477</v>
      </c>
      <c r="B5109" t="s">
        <v>36540</v>
      </c>
      <c r="C5109" t="s">
        <v>33656</v>
      </c>
      <c r="D5109" t="s">
        <v>33657</v>
      </c>
      <c r="E5109" t="s">
        <v>18516</v>
      </c>
      <c r="F5109" t="s">
        <v>18516</v>
      </c>
      <c r="G5109" t="s">
        <v>18516</v>
      </c>
      <c r="H5109" t="s">
        <v>18516</v>
      </c>
      <c r="I5109" t="s">
        <v>18516</v>
      </c>
      <c r="J5109" t="s">
        <v>18516</v>
      </c>
      <c r="K5109" t="s">
        <v>29707</v>
      </c>
      <c r="L5109" t="s">
        <v>18516</v>
      </c>
      <c r="M5109" t="s">
        <v>18516</v>
      </c>
    </row>
    <row r="5110" spans="1:13" ht="13.5">
      <c r="A5110" t="s">
        <v>14471</v>
      </c>
      <c r="B5110" t="s">
        <v>36540</v>
      </c>
      <c r="C5110" t="s">
        <v>33656</v>
      </c>
      <c r="D5110" t="s">
        <v>33657</v>
      </c>
      <c r="E5110" t="s">
        <v>18516</v>
      </c>
      <c r="F5110" t="s">
        <v>18516</v>
      </c>
      <c r="G5110" t="s">
        <v>18516</v>
      </c>
      <c r="H5110" t="s">
        <v>18516</v>
      </c>
      <c r="I5110" t="s">
        <v>18516</v>
      </c>
      <c r="J5110" t="s">
        <v>18516</v>
      </c>
      <c r="K5110" t="s">
        <v>29707</v>
      </c>
      <c r="L5110" t="s">
        <v>18516</v>
      </c>
      <c r="M5110" t="s">
        <v>18516</v>
      </c>
    </row>
    <row r="5111" spans="1:13" ht="13.5">
      <c r="A5111" t="s">
        <v>14474</v>
      </c>
      <c r="B5111" t="s">
        <v>36540</v>
      </c>
      <c r="C5111" t="s">
        <v>33656</v>
      </c>
      <c r="D5111" t="s">
        <v>33657</v>
      </c>
      <c r="E5111" t="s">
        <v>18516</v>
      </c>
      <c r="F5111" t="s">
        <v>18516</v>
      </c>
      <c r="G5111" t="s">
        <v>18516</v>
      </c>
      <c r="H5111" t="s">
        <v>18516</v>
      </c>
      <c r="I5111" t="s">
        <v>18516</v>
      </c>
      <c r="J5111" t="s">
        <v>18516</v>
      </c>
      <c r="K5111" t="s">
        <v>29707</v>
      </c>
      <c r="L5111" t="s">
        <v>18516</v>
      </c>
      <c r="M5111" t="s">
        <v>18516</v>
      </c>
    </row>
    <row r="5112" spans="1:13" ht="13.5">
      <c r="A5112" t="s">
        <v>14480</v>
      </c>
      <c r="B5112" t="s">
        <v>36541</v>
      </c>
      <c r="C5112" t="s">
        <v>33656</v>
      </c>
      <c r="D5112" t="s">
        <v>33657</v>
      </c>
      <c r="E5112" t="s">
        <v>18516</v>
      </c>
      <c r="F5112" t="s">
        <v>18516</v>
      </c>
      <c r="G5112" t="s">
        <v>18516</v>
      </c>
      <c r="H5112" t="s">
        <v>18516</v>
      </c>
      <c r="I5112" t="s">
        <v>18516</v>
      </c>
      <c r="J5112" t="s">
        <v>18516</v>
      </c>
      <c r="K5112" t="s">
        <v>29707</v>
      </c>
      <c r="L5112" t="s">
        <v>18516</v>
      </c>
      <c r="M5112" t="s">
        <v>18516</v>
      </c>
    </row>
    <row r="5113" spans="1:13" ht="13.5">
      <c r="A5113" t="s">
        <v>14498</v>
      </c>
      <c r="B5113" t="s">
        <v>36542</v>
      </c>
      <c r="C5113" t="s">
        <v>35520</v>
      </c>
      <c r="D5113" t="s">
        <v>35520</v>
      </c>
      <c r="E5113" s="164">
        <v>75</v>
      </c>
      <c r="F5113" s="164">
        <v>75</v>
      </c>
      <c r="G5113" t="s">
        <v>18516</v>
      </c>
      <c r="H5113" t="s">
        <v>18516</v>
      </c>
      <c r="I5113" s="164">
        <v>38.37</v>
      </c>
      <c r="J5113" s="164">
        <v>113.37</v>
      </c>
      <c r="K5113">
        <v>6</v>
      </c>
      <c r="L5113" t="s">
        <v>18516</v>
      </c>
      <c r="M5113" t="s">
        <v>18516</v>
      </c>
    </row>
    <row r="5114" spans="1:13" ht="13.5">
      <c r="A5114" t="s">
        <v>36543</v>
      </c>
      <c r="B5114" t="s">
        <v>36544</v>
      </c>
      <c r="C5114" t="s">
        <v>35520</v>
      </c>
      <c r="D5114" t="s">
        <v>35520</v>
      </c>
      <c r="E5114" s="164">
        <v>75</v>
      </c>
      <c r="F5114" s="164">
        <v>75</v>
      </c>
      <c r="G5114" t="s">
        <v>18516</v>
      </c>
      <c r="H5114" t="s">
        <v>18516</v>
      </c>
      <c r="I5114" s="164">
        <v>38.37</v>
      </c>
      <c r="J5114" s="164">
        <v>113.37</v>
      </c>
      <c r="K5114">
        <v>0</v>
      </c>
      <c r="L5114" t="s">
        <v>18516</v>
      </c>
      <c r="M5114" t="s">
        <v>18516</v>
      </c>
    </row>
    <row r="5115" spans="1:13" ht="13.5">
      <c r="A5115" t="s">
        <v>26509</v>
      </c>
      <c r="B5115" t="s">
        <v>36545</v>
      </c>
      <c r="C5115" t="s">
        <v>29414</v>
      </c>
      <c r="D5115" t="s">
        <v>29415</v>
      </c>
      <c r="E5115" t="s">
        <v>18516</v>
      </c>
      <c r="F5115" t="s">
        <v>18516</v>
      </c>
      <c r="G5115" t="s">
        <v>18516</v>
      </c>
      <c r="H5115" t="s">
        <v>18516</v>
      </c>
      <c r="I5115" t="s">
        <v>18516</v>
      </c>
      <c r="J5115" t="s">
        <v>18516</v>
      </c>
      <c r="K5115" t="s">
        <v>29707</v>
      </c>
      <c r="L5115" t="s">
        <v>18516</v>
      </c>
      <c r="M5115" t="s">
        <v>18516</v>
      </c>
    </row>
    <row r="5116" spans="1:13" ht="13.5">
      <c r="A5116" t="s">
        <v>26504</v>
      </c>
      <c r="B5116" t="s">
        <v>36546</v>
      </c>
      <c r="C5116" t="s">
        <v>29414</v>
      </c>
      <c r="D5116" t="s">
        <v>29415</v>
      </c>
      <c r="E5116" t="s">
        <v>18516</v>
      </c>
      <c r="F5116" t="s">
        <v>18516</v>
      </c>
      <c r="G5116" t="s">
        <v>18516</v>
      </c>
      <c r="H5116" t="s">
        <v>18516</v>
      </c>
      <c r="I5116" t="s">
        <v>18516</v>
      </c>
      <c r="J5116" t="s">
        <v>18516</v>
      </c>
      <c r="K5116" t="s">
        <v>29707</v>
      </c>
      <c r="L5116" t="s">
        <v>18516</v>
      </c>
      <c r="M5116" t="s">
        <v>18516</v>
      </c>
    </row>
    <row r="5117" spans="1:13" ht="13.5">
      <c r="A5117" t="s">
        <v>14489</v>
      </c>
      <c r="B5117" t="s">
        <v>36547</v>
      </c>
      <c r="C5117" t="s">
        <v>30645</v>
      </c>
      <c r="D5117" t="s">
        <v>30646</v>
      </c>
      <c r="E5117" s="164">
        <v>68</v>
      </c>
      <c r="F5117" s="164">
        <v>49.33</v>
      </c>
      <c r="G5117" s="165">
        <v>0.72</v>
      </c>
      <c r="H5117" t="s">
        <v>29478</v>
      </c>
      <c r="I5117" s="164">
        <v>39.56</v>
      </c>
      <c r="J5117" s="164">
        <v>88.89</v>
      </c>
      <c r="K5117">
        <v>46</v>
      </c>
      <c r="L5117" t="s">
        <v>18516</v>
      </c>
      <c r="M5117" t="s">
        <v>18516</v>
      </c>
    </row>
    <row r="5118" spans="1:13" ht="13.5">
      <c r="A5118" t="s">
        <v>14492</v>
      </c>
      <c r="B5118" t="s">
        <v>36548</v>
      </c>
      <c r="C5118" t="s">
        <v>30645</v>
      </c>
      <c r="D5118" t="s">
        <v>30646</v>
      </c>
      <c r="E5118" s="164">
        <v>68</v>
      </c>
      <c r="F5118" s="164">
        <v>49.33</v>
      </c>
      <c r="G5118" s="165">
        <v>0.72</v>
      </c>
      <c r="H5118" t="s">
        <v>29478</v>
      </c>
      <c r="I5118" s="164">
        <v>39.56</v>
      </c>
      <c r="J5118" s="164">
        <v>88.89</v>
      </c>
      <c r="K5118">
        <v>53</v>
      </c>
      <c r="L5118" t="s">
        <v>18516</v>
      </c>
      <c r="M5118" t="s">
        <v>18516</v>
      </c>
    </row>
    <row r="5119" spans="1:13" ht="13.5">
      <c r="A5119" t="s">
        <v>14483</v>
      </c>
      <c r="B5119" t="s">
        <v>36549</v>
      </c>
      <c r="C5119" t="s">
        <v>30645</v>
      </c>
      <c r="D5119" t="s">
        <v>30646</v>
      </c>
      <c r="E5119" t="s">
        <v>18516</v>
      </c>
      <c r="F5119" t="s">
        <v>18516</v>
      </c>
      <c r="G5119" t="s">
        <v>18516</v>
      </c>
      <c r="H5119" t="s">
        <v>18516</v>
      </c>
      <c r="I5119" t="s">
        <v>18516</v>
      </c>
      <c r="J5119" t="s">
        <v>18516</v>
      </c>
      <c r="K5119" t="s">
        <v>29707</v>
      </c>
      <c r="L5119" t="s">
        <v>18516</v>
      </c>
      <c r="M5119" t="s">
        <v>18516</v>
      </c>
    </row>
    <row r="5120" spans="1:13" ht="13.5">
      <c r="A5120" t="s">
        <v>14495</v>
      </c>
      <c r="B5120" t="s">
        <v>36550</v>
      </c>
      <c r="C5120" t="s">
        <v>30645</v>
      </c>
      <c r="D5120" t="s">
        <v>30646</v>
      </c>
      <c r="E5120" s="164">
        <v>68</v>
      </c>
      <c r="F5120" s="164">
        <v>49.33</v>
      </c>
      <c r="G5120" s="165">
        <v>0.72</v>
      </c>
      <c r="H5120" t="s">
        <v>29478</v>
      </c>
      <c r="I5120" s="164">
        <v>39.56</v>
      </c>
      <c r="J5120" s="164">
        <v>88.89</v>
      </c>
      <c r="K5120">
        <v>13</v>
      </c>
      <c r="L5120" t="s">
        <v>18516</v>
      </c>
      <c r="M5120" t="s">
        <v>18516</v>
      </c>
    </row>
    <row r="5121" spans="1:13" ht="13.5">
      <c r="A5121" t="s">
        <v>14486</v>
      </c>
      <c r="B5121" t="s">
        <v>36551</v>
      </c>
      <c r="C5121" t="s">
        <v>30645</v>
      </c>
      <c r="D5121" t="s">
        <v>30646</v>
      </c>
      <c r="E5121" s="164">
        <v>68</v>
      </c>
      <c r="F5121" s="164">
        <v>49.33</v>
      </c>
      <c r="G5121" s="165">
        <v>0.72</v>
      </c>
      <c r="H5121" t="s">
        <v>29478</v>
      </c>
      <c r="I5121" s="164">
        <v>39.56</v>
      </c>
      <c r="J5121" s="164">
        <v>88.89</v>
      </c>
      <c r="K5121">
        <v>2</v>
      </c>
      <c r="L5121" t="s">
        <v>18516</v>
      </c>
      <c r="M5121" t="s">
        <v>18516</v>
      </c>
    </row>
    <row r="5122" spans="1:13" ht="13.5">
      <c r="A5122" t="s">
        <v>16307</v>
      </c>
      <c r="B5122" t="s">
        <v>36552</v>
      </c>
      <c r="C5122" t="s">
        <v>29414</v>
      </c>
      <c r="D5122" t="s">
        <v>29415</v>
      </c>
      <c r="E5122" s="164">
        <v>375</v>
      </c>
      <c r="F5122" s="164">
        <v>305</v>
      </c>
      <c r="G5122" s="165">
        <v>0.81</v>
      </c>
      <c r="H5122" t="s">
        <v>18516</v>
      </c>
      <c r="I5122" s="164">
        <v>103.57</v>
      </c>
      <c r="J5122" s="164">
        <v>408.57</v>
      </c>
      <c r="K5122">
        <v>76</v>
      </c>
      <c r="L5122" t="s">
        <v>29410</v>
      </c>
      <c r="M5122" t="s">
        <v>31089</v>
      </c>
    </row>
    <row r="5123" spans="1:13" ht="13.5">
      <c r="A5123" t="s">
        <v>36553</v>
      </c>
      <c r="B5123" t="s">
        <v>36554</v>
      </c>
      <c r="C5123" t="s">
        <v>33244</v>
      </c>
      <c r="D5123" t="s">
        <v>33245</v>
      </c>
      <c r="E5123" t="s">
        <v>18516</v>
      </c>
      <c r="F5123" t="s">
        <v>18516</v>
      </c>
      <c r="G5123" t="s">
        <v>18516</v>
      </c>
      <c r="H5123" t="s">
        <v>18516</v>
      </c>
      <c r="I5123" t="s">
        <v>18516</v>
      </c>
      <c r="J5123" t="s">
        <v>18516</v>
      </c>
      <c r="K5123" t="s">
        <v>29707</v>
      </c>
      <c r="L5123" t="s">
        <v>18516</v>
      </c>
      <c r="M5123" t="s">
        <v>18516</v>
      </c>
    </row>
    <row r="5124" spans="1:13" ht="13.5">
      <c r="A5124" t="s">
        <v>36555</v>
      </c>
      <c r="B5124" t="s">
        <v>36556</v>
      </c>
      <c r="C5124" t="s">
        <v>33244</v>
      </c>
      <c r="D5124" t="s">
        <v>33245</v>
      </c>
      <c r="E5124" t="s">
        <v>18516</v>
      </c>
      <c r="F5124" t="s">
        <v>18516</v>
      </c>
      <c r="G5124" t="s">
        <v>18516</v>
      </c>
      <c r="H5124" t="s">
        <v>18516</v>
      </c>
      <c r="I5124" t="s">
        <v>18516</v>
      </c>
      <c r="J5124" t="s">
        <v>18516</v>
      </c>
      <c r="K5124" t="s">
        <v>29707</v>
      </c>
      <c r="L5124" t="s">
        <v>18516</v>
      </c>
      <c r="M5124" t="s">
        <v>18516</v>
      </c>
    </row>
    <row r="5125" spans="1:13" ht="13.5">
      <c r="A5125" t="s">
        <v>36557</v>
      </c>
      <c r="B5125" t="s">
        <v>36558</v>
      </c>
      <c r="C5125" t="s">
        <v>33244</v>
      </c>
      <c r="D5125" t="s">
        <v>33245</v>
      </c>
      <c r="E5125" t="s">
        <v>18516</v>
      </c>
      <c r="F5125" t="s">
        <v>18516</v>
      </c>
      <c r="G5125" t="s">
        <v>18516</v>
      </c>
      <c r="H5125" t="s">
        <v>18516</v>
      </c>
      <c r="I5125" t="s">
        <v>18516</v>
      </c>
      <c r="J5125" t="s">
        <v>18516</v>
      </c>
      <c r="K5125" t="s">
        <v>29707</v>
      </c>
      <c r="L5125" t="s">
        <v>18516</v>
      </c>
      <c r="M5125" t="s">
        <v>18516</v>
      </c>
    </row>
    <row r="5126" spans="1:13" ht="13.5">
      <c r="A5126" t="s">
        <v>36559</v>
      </c>
      <c r="B5126" t="s">
        <v>36560</v>
      </c>
      <c r="C5126" t="s">
        <v>33244</v>
      </c>
      <c r="D5126" t="s">
        <v>33245</v>
      </c>
      <c r="E5126" t="s">
        <v>18516</v>
      </c>
      <c r="F5126" t="s">
        <v>18516</v>
      </c>
      <c r="G5126" t="s">
        <v>18516</v>
      </c>
      <c r="H5126" t="s">
        <v>18516</v>
      </c>
      <c r="I5126" t="s">
        <v>18516</v>
      </c>
      <c r="J5126" t="s">
        <v>18516</v>
      </c>
      <c r="K5126" t="s">
        <v>29707</v>
      </c>
      <c r="L5126" t="s">
        <v>18516</v>
      </c>
      <c r="M5126" t="s">
        <v>18516</v>
      </c>
    </row>
    <row r="5127" spans="1:13" ht="13.5">
      <c r="A5127" t="s">
        <v>12438</v>
      </c>
      <c r="B5127" t="s">
        <v>34093</v>
      </c>
      <c r="C5127" t="s">
        <v>29881</v>
      </c>
      <c r="D5127" t="s">
        <v>29882</v>
      </c>
      <c r="E5127" s="164">
        <v>340</v>
      </c>
      <c r="F5127" s="164">
        <v>313</v>
      </c>
      <c r="G5127" s="165">
        <v>0.92</v>
      </c>
      <c r="H5127" t="s">
        <v>18516</v>
      </c>
      <c r="I5127" s="164">
        <v>142.82</v>
      </c>
      <c r="J5127" s="164">
        <v>455.82</v>
      </c>
      <c r="K5127">
        <v>0</v>
      </c>
      <c r="L5127" t="s">
        <v>18516</v>
      </c>
      <c r="M5127" t="s">
        <v>18516</v>
      </c>
    </row>
    <row r="5128" spans="1:13" ht="13.5">
      <c r="A5128" t="s">
        <v>12441</v>
      </c>
      <c r="B5128" t="s">
        <v>34092</v>
      </c>
      <c r="C5128" t="s">
        <v>29881</v>
      </c>
      <c r="D5128" t="s">
        <v>29882</v>
      </c>
      <c r="E5128" s="164">
        <v>340</v>
      </c>
      <c r="F5128" s="164">
        <v>313</v>
      </c>
      <c r="G5128" s="165">
        <v>0.92</v>
      </c>
      <c r="H5128" t="s">
        <v>18516</v>
      </c>
      <c r="I5128" s="164">
        <v>142.82</v>
      </c>
      <c r="J5128" s="164">
        <v>455.82</v>
      </c>
      <c r="K5128">
        <v>0</v>
      </c>
      <c r="L5128" t="s">
        <v>18516</v>
      </c>
      <c r="M5128" t="s">
        <v>18516</v>
      </c>
    </row>
    <row r="5129" spans="1:13" ht="13.5">
      <c r="A5129" t="s">
        <v>12435</v>
      </c>
      <c r="B5129" t="s">
        <v>34094</v>
      </c>
      <c r="C5129" t="s">
        <v>29881</v>
      </c>
      <c r="D5129" t="s">
        <v>29882</v>
      </c>
      <c r="E5129" s="164">
        <v>335</v>
      </c>
      <c r="F5129" s="164">
        <v>308</v>
      </c>
      <c r="G5129" s="165">
        <v>0.91</v>
      </c>
      <c r="H5129" t="s">
        <v>18516</v>
      </c>
      <c r="I5129" s="164">
        <v>96.32</v>
      </c>
      <c r="J5129" s="164">
        <v>404.32</v>
      </c>
      <c r="K5129">
        <v>54</v>
      </c>
      <c r="L5129" t="s">
        <v>18516</v>
      </c>
      <c r="M5129" t="s">
        <v>18516</v>
      </c>
    </row>
    <row r="5130" spans="1:13" ht="13.5">
      <c r="A5130" t="s">
        <v>12432</v>
      </c>
      <c r="B5130" t="s">
        <v>34095</v>
      </c>
      <c r="C5130" t="s">
        <v>29881</v>
      </c>
      <c r="D5130" t="s">
        <v>29882</v>
      </c>
      <c r="E5130" s="164">
        <v>315</v>
      </c>
      <c r="F5130" s="164">
        <v>298</v>
      </c>
      <c r="G5130" s="165">
        <v>0.94</v>
      </c>
      <c r="H5130" t="s">
        <v>18516</v>
      </c>
      <c r="I5130" s="164">
        <v>96.32</v>
      </c>
      <c r="J5130" s="164">
        <v>394.32</v>
      </c>
      <c r="K5130">
        <v>70</v>
      </c>
      <c r="L5130" t="s">
        <v>18516</v>
      </c>
      <c r="M5130" t="s">
        <v>18516</v>
      </c>
    </row>
    <row r="5131" spans="1:13" ht="13.5">
      <c r="A5131" t="s">
        <v>12426</v>
      </c>
      <c r="B5131" t="s">
        <v>36561</v>
      </c>
      <c r="C5131" t="s">
        <v>29881</v>
      </c>
      <c r="D5131" t="s">
        <v>29882</v>
      </c>
      <c r="E5131" t="s">
        <v>18516</v>
      </c>
      <c r="F5131" t="s">
        <v>18516</v>
      </c>
      <c r="G5131" t="s">
        <v>18516</v>
      </c>
      <c r="H5131" t="s">
        <v>18516</v>
      </c>
      <c r="I5131" t="s">
        <v>18516</v>
      </c>
      <c r="J5131" t="s">
        <v>18516</v>
      </c>
      <c r="K5131" t="s">
        <v>29707</v>
      </c>
      <c r="L5131" t="s">
        <v>18516</v>
      </c>
      <c r="M5131" t="s">
        <v>18516</v>
      </c>
    </row>
    <row r="5132" spans="1:13" ht="13.5">
      <c r="A5132" t="s">
        <v>12429</v>
      </c>
      <c r="B5132" t="s">
        <v>36562</v>
      </c>
      <c r="C5132" t="s">
        <v>29881</v>
      </c>
      <c r="D5132" t="s">
        <v>29882</v>
      </c>
      <c r="E5132" t="s">
        <v>18516</v>
      </c>
      <c r="F5132" t="s">
        <v>18516</v>
      </c>
      <c r="G5132" t="s">
        <v>18516</v>
      </c>
      <c r="H5132" t="s">
        <v>18516</v>
      </c>
      <c r="I5132" t="s">
        <v>18516</v>
      </c>
      <c r="J5132" t="s">
        <v>18516</v>
      </c>
      <c r="K5132" t="s">
        <v>29707</v>
      </c>
      <c r="L5132" t="s">
        <v>18516</v>
      </c>
      <c r="M5132" t="s">
        <v>18516</v>
      </c>
    </row>
    <row r="5133" spans="1:13" ht="13.5">
      <c r="A5133" t="s">
        <v>12423</v>
      </c>
      <c r="B5133" t="s">
        <v>36563</v>
      </c>
      <c r="C5133" t="s">
        <v>29881</v>
      </c>
      <c r="D5133" t="s">
        <v>29882</v>
      </c>
      <c r="E5133" t="s">
        <v>18516</v>
      </c>
      <c r="F5133" t="s">
        <v>18516</v>
      </c>
      <c r="G5133" t="s">
        <v>18516</v>
      </c>
      <c r="H5133" t="s">
        <v>18516</v>
      </c>
      <c r="I5133" t="s">
        <v>18516</v>
      </c>
      <c r="J5133" t="s">
        <v>18516</v>
      </c>
      <c r="K5133" t="s">
        <v>29707</v>
      </c>
      <c r="L5133" t="s">
        <v>18516</v>
      </c>
      <c r="M5133" t="s">
        <v>18516</v>
      </c>
    </row>
    <row r="5134" spans="1:13" ht="13.5">
      <c r="A5134" t="s">
        <v>12420</v>
      </c>
      <c r="B5134" t="s">
        <v>36564</v>
      </c>
      <c r="C5134" t="s">
        <v>29881</v>
      </c>
      <c r="D5134" t="s">
        <v>29882</v>
      </c>
      <c r="E5134" t="s">
        <v>18516</v>
      </c>
      <c r="F5134" t="s">
        <v>18516</v>
      </c>
      <c r="G5134" t="s">
        <v>18516</v>
      </c>
      <c r="H5134" t="s">
        <v>18516</v>
      </c>
      <c r="I5134" t="s">
        <v>18516</v>
      </c>
      <c r="J5134" t="s">
        <v>18516</v>
      </c>
      <c r="K5134" t="s">
        <v>29707</v>
      </c>
      <c r="L5134" t="s">
        <v>18516</v>
      </c>
      <c r="M5134" t="s">
        <v>18516</v>
      </c>
    </row>
    <row r="5135" spans="1:13" ht="13.5">
      <c r="A5135" t="s">
        <v>12417</v>
      </c>
      <c r="B5135" t="s">
        <v>36565</v>
      </c>
      <c r="C5135" t="s">
        <v>29424</v>
      </c>
      <c r="D5135" t="s">
        <v>29425</v>
      </c>
      <c r="E5135" t="s">
        <v>18516</v>
      </c>
      <c r="F5135" t="s">
        <v>18516</v>
      </c>
      <c r="G5135" t="s">
        <v>18516</v>
      </c>
      <c r="H5135" t="s">
        <v>18516</v>
      </c>
      <c r="I5135" t="s">
        <v>18516</v>
      </c>
      <c r="J5135" t="s">
        <v>18516</v>
      </c>
      <c r="K5135" t="s">
        <v>29707</v>
      </c>
      <c r="L5135" t="s">
        <v>18516</v>
      </c>
      <c r="M5135" t="s">
        <v>18516</v>
      </c>
    </row>
    <row r="5136" spans="1:13" ht="13.5">
      <c r="A5136" t="s">
        <v>12414</v>
      </c>
      <c r="B5136" t="s">
        <v>36566</v>
      </c>
      <c r="C5136" t="s">
        <v>29424</v>
      </c>
      <c r="D5136" t="s">
        <v>29425</v>
      </c>
      <c r="E5136" t="s">
        <v>18516</v>
      </c>
      <c r="F5136" t="s">
        <v>18516</v>
      </c>
      <c r="G5136" t="s">
        <v>18516</v>
      </c>
      <c r="H5136" t="s">
        <v>18516</v>
      </c>
      <c r="I5136" t="s">
        <v>18516</v>
      </c>
      <c r="J5136" t="s">
        <v>18516</v>
      </c>
      <c r="K5136" t="s">
        <v>29707</v>
      </c>
      <c r="L5136" t="s">
        <v>18516</v>
      </c>
      <c r="M5136" t="s">
        <v>18516</v>
      </c>
    </row>
    <row r="5137" spans="1:13" ht="13.5">
      <c r="A5137" t="s">
        <v>12411</v>
      </c>
      <c r="B5137" t="s">
        <v>36567</v>
      </c>
      <c r="C5137" t="s">
        <v>29424</v>
      </c>
      <c r="D5137" t="s">
        <v>29425</v>
      </c>
      <c r="E5137" t="s">
        <v>18516</v>
      </c>
      <c r="F5137" t="s">
        <v>18516</v>
      </c>
      <c r="G5137" t="s">
        <v>18516</v>
      </c>
      <c r="H5137" t="s">
        <v>18516</v>
      </c>
      <c r="I5137" t="s">
        <v>18516</v>
      </c>
      <c r="J5137" t="s">
        <v>18516</v>
      </c>
      <c r="K5137" t="s">
        <v>29707</v>
      </c>
      <c r="L5137" t="s">
        <v>18516</v>
      </c>
      <c r="M5137" t="s">
        <v>18516</v>
      </c>
    </row>
    <row r="5138" spans="1:13" ht="13.5">
      <c r="A5138" t="s">
        <v>12408</v>
      </c>
      <c r="B5138" t="s">
        <v>36568</v>
      </c>
      <c r="C5138" t="s">
        <v>29424</v>
      </c>
      <c r="D5138" t="s">
        <v>29425</v>
      </c>
      <c r="E5138" t="s">
        <v>18516</v>
      </c>
      <c r="F5138" t="s">
        <v>18516</v>
      </c>
      <c r="G5138" t="s">
        <v>18516</v>
      </c>
      <c r="H5138" t="s">
        <v>18516</v>
      </c>
      <c r="I5138" t="s">
        <v>18516</v>
      </c>
      <c r="J5138" t="s">
        <v>18516</v>
      </c>
      <c r="K5138" t="s">
        <v>29707</v>
      </c>
      <c r="L5138" t="s">
        <v>18516</v>
      </c>
      <c r="M5138" t="s">
        <v>18516</v>
      </c>
    </row>
    <row r="5139" spans="1:13" ht="13.5">
      <c r="A5139" t="s">
        <v>12405</v>
      </c>
      <c r="B5139" t="s">
        <v>36569</v>
      </c>
      <c r="C5139" t="s">
        <v>29414</v>
      </c>
      <c r="D5139" t="s">
        <v>29415</v>
      </c>
      <c r="E5139" t="s">
        <v>18516</v>
      </c>
      <c r="F5139" t="s">
        <v>18516</v>
      </c>
      <c r="G5139" t="s">
        <v>18516</v>
      </c>
      <c r="H5139" t="s">
        <v>18516</v>
      </c>
      <c r="I5139" t="s">
        <v>18516</v>
      </c>
      <c r="J5139" t="s">
        <v>18516</v>
      </c>
      <c r="K5139" t="s">
        <v>29707</v>
      </c>
      <c r="L5139" t="s">
        <v>18516</v>
      </c>
      <c r="M5139" t="s">
        <v>18516</v>
      </c>
    </row>
    <row r="5140" spans="1:13" ht="13.5">
      <c r="A5140" t="s">
        <v>12402</v>
      </c>
      <c r="B5140" t="s">
        <v>36570</v>
      </c>
      <c r="C5140" t="s">
        <v>29414</v>
      </c>
      <c r="D5140" t="s">
        <v>29415</v>
      </c>
      <c r="E5140" t="s">
        <v>18516</v>
      </c>
      <c r="F5140" t="s">
        <v>18516</v>
      </c>
      <c r="G5140" t="s">
        <v>18516</v>
      </c>
      <c r="H5140" t="s">
        <v>18516</v>
      </c>
      <c r="I5140" t="s">
        <v>18516</v>
      </c>
      <c r="J5140" t="s">
        <v>18516</v>
      </c>
      <c r="K5140" t="s">
        <v>29707</v>
      </c>
      <c r="L5140" t="s">
        <v>18516</v>
      </c>
      <c r="M5140" t="s">
        <v>18516</v>
      </c>
    </row>
    <row r="5141" spans="1:13" ht="13.5">
      <c r="A5141" t="s">
        <v>12399</v>
      </c>
      <c r="B5141" t="s">
        <v>36571</v>
      </c>
      <c r="C5141" t="s">
        <v>29414</v>
      </c>
      <c r="D5141" t="s">
        <v>29415</v>
      </c>
      <c r="E5141" t="s">
        <v>18516</v>
      </c>
      <c r="F5141" t="s">
        <v>18516</v>
      </c>
      <c r="G5141" t="s">
        <v>18516</v>
      </c>
      <c r="H5141" t="s">
        <v>18516</v>
      </c>
      <c r="I5141" t="s">
        <v>18516</v>
      </c>
      <c r="J5141" t="s">
        <v>18516</v>
      </c>
      <c r="K5141" t="s">
        <v>29707</v>
      </c>
      <c r="L5141" t="s">
        <v>18516</v>
      </c>
      <c r="M5141" t="s">
        <v>18516</v>
      </c>
    </row>
    <row r="5142" spans="1:13" ht="13.5">
      <c r="A5142" t="s">
        <v>12396</v>
      </c>
      <c r="B5142" t="s">
        <v>36572</v>
      </c>
      <c r="C5142" t="s">
        <v>29414</v>
      </c>
      <c r="D5142" t="s">
        <v>29415</v>
      </c>
      <c r="E5142" t="s">
        <v>18516</v>
      </c>
      <c r="F5142" t="s">
        <v>18516</v>
      </c>
      <c r="G5142" t="s">
        <v>18516</v>
      </c>
      <c r="H5142" t="s">
        <v>18516</v>
      </c>
      <c r="I5142" t="s">
        <v>18516</v>
      </c>
      <c r="J5142" t="s">
        <v>18516</v>
      </c>
      <c r="K5142" t="s">
        <v>29707</v>
      </c>
      <c r="L5142" t="s">
        <v>18516</v>
      </c>
      <c r="M5142" t="s">
        <v>18516</v>
      </c>
    </row>
    <row r="5143" spans="1:13" ht="13.5">
      <c r="A5143" t="s">
        <v>8102</v>
      </c>
      <c r="B5143" t="s">
        <v>36573</v>
      </c>
      <c r="C5143" t="s">
        <v>29509</v>
      </c>
      <c r="D5143" t="s">
        <v>29510</v>
      </c>
      <c r="E5143" s="164">
        <v>150</v>
      </c>
      <c r="F5143" s="164">
        <v>130</v>
      </c>
      <c r="G5143" s="165">
        <v>0.86</v>
      </c>
      <c r="H5143" t="s">
        <v>18516</v>
      </c>
      <c r="I5143" s="164">
        <v>47.91</v>
      </c>
      <c r="J5143" s="164">
        <v>177.91</v>
      </c>
      <c r="K5143">
        <v>39</v>
      </c>
      <c r="L5143" t="s">
        <v>29455</v>
      </c>
      <c r="M5143" t="s">
        <v>30111</v>
      </c>
    </row>
    <row r="5144" spans="1:13" ht="13.5">
      <c r="A5144" t="s">
        <v>8111</v>
      </c>
      <c r="B5144" t="s">
        <v>36574</v>
      </c>
      <c r="C5144" t="s">
        <v>29509</v>
      </c>
      <c r="D5144" t="s">
        <v>29510</v>
      </c>
      <c r="E5144" s="164">
        <v>150</v>
      </c>
      <c r="F5144" s="164">
        <v>130</v>
      </c>
      <c r="G5144" s="165">
        <v>0.86</v>
      </c>
      <c r="H5144" t="s">
        <v>18516</v>
      </c>
      <c r="I5144" s="164">
        <v>47.91</v>
      </c>
      <c r="J5144" s="164">
        <v>177.91</v>
      </c>
      <c r="K5144">
        <v>127</v>
      </c>
      <c r="L5144" t="s">
        <v>29815</v>
      </c>
      <c r="M5144" t="s">
        <v>29711</v>
      </c>
    </row>
    <row r="5145" spans="1:13" ht="13.5">
      <c r="A5145" t="s">
        <v>36575</v>
      </c>
      <c r="B5145" t="s">
        <v>36576</v>
      </c>
      <c r="C5145" t="s">
        <v>30281</v>
      </c>
      <c r="D5145" t="s">
        <v>30282</v>
      </c>
      <c r="E5145" t="s">
        <v>18516</v>
      </c>
      <c r="F5145" t="s">
        <v>18516</v>
      </c>
      <c r="G5145" t="s">
        <v>18516</v>
      </c>
      <c r="H5145" t="s">
        <v>18516</v>
      </c>
      <c r="I5145" t="s">
        <v>18516</v>
      </c>
      <c r="J5145" t="s">
        <v>18516</v>
      </c>
      <c r="K5145" t="s">
        <v>29707</v>
      </c>
      <c r="L5145" t="s">
        <v>18516</v>
      </c>
      <c r="M5145" t="s">
        <v>18516</v>
      </c>
    </row>
    <row r="5146" spans="1:13" ht="13.5">
      <c r="A5146" t="s">
        <v>7161</v>
      </c>
      <c r="B5146" t="s">
        <v>36577</v>
      </c>
      <c r="C5146" t="s">
        <v>30281</v>
      </c>
      <c r="D5146" t="s">
        <v>30282</v>
      </c>
      <c r="E5146" t="s">
        <v>18516</v>
      </c>
      <c r="F5146" t="s">
        <v>18516</v>
      </c>
      <c r="G5146" t="s">
        <v>18516</v>
      </c>
      <c r="H5146" t="s">
        <v>18516</v>
      </c>
      <c r="I5146" t="s">
        <v>18516</v>
      </c>
      <c r="J5146" t="s">
        <v>18516</v>
      </c>
      <c r="K5146" t="s">
        <v>29707</v>
      </c>
      <c r="L5146" t="s">
        <v>18516</v>
      </c>
      <c r="M5146" t="s">
        <v>18516</v>
      </c>
    </row>
    <row r="5147" spans="1:13" ht="13.5">
      <c r="A5147" t="s">
        <v>36578</v>
      </c>
      <c r="B5147" t="s">
        <v>36579</v>
      </c>
      <c r="C5147" t="s">
        <v>29414</v>
      </c>
      <c r="D5147" t="s">
        <v>29415</v>
      </c>
      <c r="E5147" t="s">
        <v>18516</v>
      </c>
      <c r="F5147" t="s">
        <v>18516</v>
      </c>
      <c r="G5147" t="s">
        <v>18516</v>
      </c>
      <c r="H5147" t="s">
        <v>18516</v>
      </c>
      <c r="I5147" t="s">
        <v>18516</v>
      </c>
      <c r="J5147" t="s">
        <v>18516</v>
      </c>
      <c r="K5147" t="s">
        <v>29707</v>
      </c>
      <c r="L5147" t="s">
        <v>18516</v>
      </c>
      <c r="M5147" t="s">
        <v>18516</v>
      </c>
    </row>
    <row r="5148" spans="1:13" ht="13.5">
      <c r="A5148" t="s">
        <v>36580</v>
      </c>
      <c r="B5148" t="s">
        <v>36581</v>
      </c>
      <c r="C5148" t="s">
        <v>29414</v>
      </c>
      <c r="D5148" t="s">
        <v>29415</v>
      </c>
      <c r="E5148" t="s">
        <v>18516</v>
      </c>
      <c r="F5148" t="s">
        <v>18516</v>
      </c>
      <c r="G5148" t="s">
        <v>18516</v>
      </c>
      <c r="H5148" t="s">
        <v>18516</v>
      </c>
      <c r="I5148" t="s">
        <v>18516</v>
      </c>
      <c r="J5148" t="s">
        <v>18516</v>
      </c>
      <c r="K5148" t="s">
        <v>29707</v>
      </c>
      <c r="L5148" t="s">
        <v>18516</v>
      </c>
      <c r="M5148" t="s">
        <v>18516</v>
      </c>
    </row>
    <row r="5149" spans="1:13" ht="13.5">
      <c r="A5149" t="s">
        <v>36582</v>
      </c>
      <c r="B5149" t="s">
        <v>36583</v>
      </c>
      <c r="C5149" t="s">
        <v>29625</v>
      </c>
      <c r="D5149" t="s">
        <v>29626</v>
      </c>
      <c r="E5149" s="164">
        <v>179</v>
      </c>
      <c r="F5149" s="164">
        <v>179</v>
      </c>
      <c r="G5149" t="s">
        <v>18516</v>
      </c>
      <c r="H5149" t="s">
        <v>18516</v>
      </c>
      <c r="I5149" s="164">
        <v>73.64</v>
      </c>
      <c r="J5149" s="164">
        <v>252.64</v>
      </c>
      <c r="K5149">
        <v>227</v>
      </c>
      <c r="L5149" t="s">
        <v>29410</v>
      </c>
      <c r="M5149" t="s">
        <v>51000</v>
      </c>
    </row>
    <row r="5150" spans="1:13" ht="13.5">
      <c r="A5150" t="s">
        <v>36584</v>
      </c>
      <c r="B5150" t="s">
        <v>36585</v>
      </c>
      <c r="C5150" t="s">
        <v>29625</v>
      </c>
      <c r="D5150" t="s">
        <v>29626</v>
      </c>
      <c r="E5150" t="s">
        <v>18516</v>
      </c>
      <c r="F5150" t="s">
        <v>18516</v>
      </c>
      <c r="G5150" t="s">
        <v>18516</v>
      </c>
      <c r="H5150" t="s">
        <v>18516</v>
      </c>
      <c r="I5150" t="s">
        <v>18516</v>
      </c>
      <c r="J5150" t="s">
        <v>18516</v>
      </c>
      <c r="K5150" t="s">
        <v>29707</v>
      </c>
      <c r="L5150" t="s">
        <v>18516</v>
      </c>
      <c r="M5150" t="s">
        <v>18516</v>
      </c>
    </row>
    <row r="5151" spans="1:13" ht="13.5">
      <c r="A5151" t="s">
        <v>36586</v>
      </c>
      <c r="B5151" t="s">
        <v>36587</v>
      </c>
      <c r="C5151" t="s">
        <v>29625</v>
      </c>
      <c r="D5151" t="s">
        <v>29626</v>
      </c>
      <c r="E5151" s="164">
        <v>179</v>
      </c>
      <c r="F5151" s="164">
        <v>179</v>
      </c>
      <c r="G5151" t="s">
        <v>18516</v>
      </c>
      <c r="H5151" t="s">
        <v>18516</v>
      </c>
      <c r="I5151" s="164">
        <v>72.94</v>
      </c>
      <c r="J5151" s="164">
        <v>251.94</v>
      </c>
      <c r="K5151">
        <v>112</v>
      </c>
      <c r="L5151" t="s">
        <v>29439</v>
      </c>
      <c r="M5151" t="s">
        <v>51000</v>
      </c>
    </row>
    <row r="5152" spans="1:13" ht="13.5">
      <c r="A5152" t="s">
        <v>26055</v>
      </c>
      <c r="B5152" t="s">
        <v>36588</v>
      </c>
      <c r="C5152" t="s">
        <v>29881</v>
      </c>
      <c r="D5152" t="s">
        <v>29882</v>
      </c>
      <c r="E5152" t="s">
        <v>18516</v>
      </c>
      <c r="F5152" t="s">
        <v>18516</v>
      </c>
      <c r="G5152" t="s">
        <v>18516</v>
      </c>
      <c r="H5152" t="s">
        <v>18516</v>
      </c>
      <c r="I5152" t="s">
        <v>18516</v>
      </c>
      <c r="J5152" t="s">
        <v>18516</v>
      </c>
      <c r="K5152" t="s">
        <v>29707</v>
      </c>
      <c r="L5152" t="s">
        <v>18516</v>
      </c>
      <c r="M5152" t="s">
        <v>18516</v>
      </c>
    </row>
    <row r="5153" spans="1:13" ht="13.5">
      <c r="A5153" t="s">
        <v>14432</v>
      </c>
      <c r="B5153" t="s">
        <v>36589</v>
      </c>
      <c r="C5153" t="s">
        <v>36590</v>
      </c>
      <c r="D5153" t="s">
        <v>36591</v>
      </c>
      <c r="E5153" t="s">
        <v>18516</v>
      </c>
      <c r="F5153" t="s">
        <v>18516</v>
      </c>
      <c r="G5153" t="s">
        <v>18516</v>
      </c>
      <c r="H5153" t="s">
        <v>18516</v>
      </c>
      <c r="I5153" t="s">
        <v>18516</v>
      </c>
      <c r="J5153" t="s">
        <v>18516</v>
      </c>
      <c r="K5153" t="s">
        <v>29707</v>
      </c>
      <c r="L5153" t="s">
        <v>18516</v>
      </c>
      <c r="M5153" t="s">
        <v>18516</v>
      </c>
    </row>
    <row r="5154" spans="1:13" ht="13.5">
      <c r="A5154" t="s">
        <v>36592</v>
      </c>
      <c r="B5154" t="s">
        <v>36593</v>
      </c>
      <c r="C5154" t="s">
        <v>33244</v>
      </c>
      <c r="D5154" t="s">
        <v>33245</v>
      </c>
      <c r="E5154" t="s">
        <v>18516</v>
      </c>
      <c r="F5154" t="s">
        <v>18516</v>
      </c>
      <c r="G5154" t="s">
        <v>18516</v>
      </c>
      <c r="H5154" t="s">
        <v>18516</v>
      </c>
      <c r="I5154" t="s">
        <v>18516</v>
      </c>
      <c r="J5154" t="s">
        <v>18516</v>
      </c>
      <c r="K5154" t="s">
        <v>29707</v>
      </c>
      <c r="L5154" t="s">
        <v>18516</v>
      </c>
      <c r="M5154" t="s">
        <v>18516</v>
      </c>
    </row>
    <row r="5155" spans="1:13" ht="13.5">
      <c r="A5155" t="s">
        <v>36594</v>
      </c>
      <c r="B5155" t="s">
        <v>36595</v>
      </c>
      <c r="C5155" t="s">
        <v>33244</v>
      </c>
      <c r="D5155" t="s">
        <v>33245</v>
      </c>
      <c r="E5155" t="s">
        <v>18516</v>
      </c>
      <c r="F5155" t="s">
        <v>18516</v>
      </c>
      <c r="G5155" t="s">
        <v>18516</v>
      </c>
      <c r="H5155" t="s">
        <v>18516</v>
      </c>
      <c r="I5155" t="s">
        <v>18516</v>
      </c>
      <c r="J5155" t="s">
        <v>18516</v>
      </c>
      <c r="K5155" t="s">
        <v>29707</v>
      </c>
      <c r="L5155" t="s">
        <v>18516</v>
      </c>
      <c r="M5155" t="s">
        <v>18516</v>
      </c>
    </row>
    <row r="5156" spans="1:13" ht="13.5">
      <c r="A5156" t="s">
        <v>36596</v>
      </c>
      <c r="B5156" t="s">
        <v>36597</v>
      </c>
      <c r="C5156" t="s">
        <v>33244</v>
      </c>
      <c r="D5156" t="s">
        <v>33245</v>
      </c>
      <c r="E5156" t="s">
        <v>18516</v>
      </c>
      <c r="F5156" t="s">
        <v>18516</v>
      </c>
      <c r="G5156" t="s">
        <v>18516</v>
      </c>
      <c r="H5156" t="s">
        <v>18516</v>
      </c>
      <c r="I5156" t="s">
        <v>18516</v>
      </c>
      <c r="J5156" t="s">
        <v>18516</v>
      </c>
      <c r="K5156" t="s">
        <v>29707</v>
      </c>
      <c r="L5156" t="s">
        <v>18516</v>
      </c>
      <c r="M5156" t="s">
        <v>18516</v>
      </c>
    </row>
    <row r="5157" spans="1:13" ht="13.5">
      <c r="A5157" t="s">
        <v>36598</v>
      </c>
      <c r="B5157" t="s">
        <v>36599</v>
      </c>
      <c r="C5157" t="s">
        <v>33244</v>
      </c>
      <c r="D5157" t="s">
        <v>33245</v>
      </c>
      <c r="E5157" t="s">
        <v>18516</v>
      </c>
      <c r="F5157" t="s">
        <v>18516</v>
      </c>
      <c r="G5157" t="s">
        <v>18516</v>
      </c>
      <c r="H5157" t="s">
        <v>18516</v>
      </c>
      <c r="I5157" t="s">
        <v>18516</v>
      </c>
      <c r="J5157" t="s">
        <v>18516</v>
      </c>
      <c r="K5157" t="s">
        <v>29707</v>
      </c>
      <c r="L5157" t="s">
        <v>18516</v>
      </c>
      <c r="M5157" t="s">
        <v>18516</v>
      </c>
    </row>
    <row r="5158" spans="1:13" ht="13.5">
      <c r="A5158" t="s">
        <v>36600</v>
      </c>
      <c r="B5158" t="s">
        <v>36601</v>
      </c>
      <c r="C5158" t="s">
        <v>33244</v>
      </c>
      <c r="D5158" t="s">
        <v>33245</v>
      </c>
      <c r="E5158" t="s">
        <v>18516</v>
      </c>
      <c r="F5158" t="s">
        <v>18516</v>
      </c>
      <c r="G5158" t="s">
        <v>18516</v>
      </c>
      <c r="H5158" t="s">
        <v>18516</v>
      </c>
      <c r="I5158" t="s">
        <v>18516</v>
      </c>
      <c r="J5158" t="s">
        <v>18516</v>
      </c>
      <c r="K5158" t="s">
        <v>29707</v>
      </c>
      <c r="L5158" t="s">
        <v>18516</v>
      </c>
      <c r="M5158" t="s">
        <v>18516</v>
      </c>
    </row>
    <row r="5159" spans="1:13" ht="13.5">
      <c r="A5159" t="s">
        <v>36602</v>
      </c>
      <c r="B5159" t="s">
        <v>36603</v>
      </c>
      <c r="C5159" t="s">
        <v>33244</v>
      </c>
      <c r="D5159" t="s">
        <v>33245</v>
      </c>
      <c r="E5159" t="s">
        <v>18516</v>
      </c>
      <c r="F5159" t="s">
        <v>18516</v>
      </c>
      <c r="G5159" t="s">
        <v>18516</v>
      </c>
      <c r="H5159" t="s">
        <v>18516</v>
      </c>
      <c r="I5159" t="s">
        <v>18516</v>
      </c>
      <c r="J5159" t="s">
        <v>18516</v>
      </c>
      <c r="K5159" t="s">
        <v>29707</v>
      </c>
      <c r="L5159" t="s">
        <v>18516</v>
      </c>
      <c r="M5159" t="s">
        <v>18516</v>
      </c>
    </row>
    <row r="5160" spans="1:13" ht="13.5">
      <c r="A5160" t="s">
        <v>14435</v>
      </c>
      <c r="B5160" t="s">
        <v>36604</v>
      </c>
      <c r="C5160" t="s">
        <v>36590</v>
      </c>
      <c r="D5160" t="s">
        <v>36591</v>
      </c>
      <c r="E5160" t="s">
        <v>18516</v>
      </c>
      <c r="F5160" t="s">
        <v>18516</v>
      </c>
      <c r="G5160" t="s">
        <v>18516</v>
      </c>
      <c r="H5160" t="s">
        <v>18516</v>
      </c>
      <c r="I5160" t="s">
        <v>18516</v>
      </c>
      <c r="J5160" t="s">
        <v>18516</v>
      </c>
      <c r="K5160" t="s">
        <v>29707</v>
      </c>
      <c r="L5160" t="s">
        <v>18516</v>
      </c>
      <c r="M5160" t="s">
        <v>18516</v>
      </c>
    </row>
    <row r="5161" spans="1:13" ht="13.5">
      <c r="A5161" t="s">
        <v>14438</v>
      </c>
      <c r="B5161" t="s">
        <v>36605</v>
      </c>
      <c r="C5161" t="s">
        <v>36590</v>
      </c>
      <c r="D5161" t="s">
        <v>36591</v>
      </c>
      <c r="E5161" t="s">
        <v>18516</v>
      </c>
      <c r="F5161" t="s">
        <v>18516</v>
      </c>
      <c r="G5161" t="s">
        <v>18516</v>
      </c>
      <c r="H5161" t="s">
        <v>18516</v>
      </c>
      <c r="I5161" t="s">
        <v>18516</v>
      </c>
      <c r="J5161" t="s">
        <v>18516</v>
      </c>
      <c r="K5161" t="s">
        <v>29707</v>
      </c>
      <c r="L5161" t="s">
        <v>18516</v>
      </c>
      <c r="M5161" t="s">
        <v>18516</v>
      </c>
    </row>
    <row r="5162" spans="1:13" ht="13.5">
      <c r="A5162" t="s">
        <v>36606</v>
      </c>
      <c r="B5162" t="s">
        <v>36607</v>
      </c>
      <c r="C5162" t="s">
        <v>34604</v>
      </c>
      <c r="D5162" t="s">
        <v>34605</v>
      </c>
      <c r="E5162" t="s">
        <v>18516</v>
      </c>
      <c r="F5162" t="s">
        <v>18516</v>
      </c>
      <c r="G5162" t="s">
        <v>18516</v>
      </c>
      <c r="H5162" t="s">
        <v>18516</v>
      </c>
      <c r="I5162" t="s">
        <v>18516</v>
      </c>
      <c r="J5162" t="s">
        <v>18516</v>
      </c>
      <c r="K5162" t="s">
        <v>29707</v>
      </c>
      <c r="L5162" t="s">
        <v>18516</v>
      </c>
      <c r="M5162" t="s">
        <v>18516</v>
      </c>
    </row>
    <row r="5163" spans="1:13" ht="13.5">
      <c r="A5163" t="s">
        <v>36608</v>
      </c>
      <c r="B5163" t="s">
        <v>36609</v>
      </c>
      <c r="C5163" t="s">
        <v>34604</v>
      </c>
      <c r="D5163" t="s">
        <v>34605</v>
      </c>
      <c r="E5163" t="s">
        <v>18516</v>
      </c>
      <c r="F5163" t="s">
        <v>18516</v>
      </c>
      <c r="G5163" t="s">
        <v>18516</v>
      </c>
      <c r="H5163" t="s">
        <v>18516</v>
      </c>
      <c r="I5163" t="s">
        <v>18516</v>
      </c>
      <c r="J5163" t="s">
        <v>18516</v>
      </c>
      <c r="K5163" t="s">
        <v>29707</v>
      </c>
      <c r="L5163" t="s">
        <v>18516</v>
      </c>
      <c r="M5163" t="s">
        <v>18516</v>
      </c>
    </row>
    <row r="5164" spans="1:13" ht="13.5">
      <c r="A5164" t="s">
        <v>36610</v>
      </c>
      <c r="B5164" t="s">
        <v>36611</v>
      </c>
      <c r="C5164" t="s">
        <v>34604</v>
      </c>
      <c r="D5164" t="s">
        <v>34605</v>
      </c>
      <c r="E5164" s="164">
        <v>135</v>
      </c>
      <c r="F5164" s="164">
        <v>135</v>
      </c>
      <c r="G5164" t="s">
        <v>18516</v>
      </c>
      <c r="H5164" t="s">
        <v>18516</v>
      </c>
      <c r="I5164" s="164">
        <v>56.18</v>
      </c>
      <c r="J5164" s="164">
        <v>191.18</v>
      </c>
      <c r="K5164">
        <v>136</v>
      </c>
      <c r="L5164" t="s">
        <v>18516</v>
      </c>
      <c r="M5164" t="s">
        <v>18516</v>
      </c>
    </row>
    <row r="5165" spans="1:13" ht="13.5">
      <c r="A5165" t="s">
        <v>36612</v>
      </c>
      <c r="B5165" t="s">
        <v>36613</v>
      </c>
      <c r="C5165" t="s">
        <v>34604</v>
      </c>
      <c r="D5165" t="s">
        <v>34605</v>
      </c>
      <c r="E5165" t="s">
        <v>18516</v>
      </c>
      <c r="F5165" t="s">
        <v>18516</v>
      </c>
      <c r="G5165" t="s">
        <v>18516</v>
      </c>
      <c r="H5165" t="s">
        <v>18516</v>
      </c>
      <c r="I5165" t="s">
        <v>18516</v>
      </c>
      <c r="J5165" t="s">
        <v>18516</v>
      </c>
      <c r="K5165" t="s">
        <v>29707</v>
      </c>
      <c r="L5165" t="s">
        <v>18516</v>
      </c>
      <c r="M5165" t="s">
        <v>18516</v>
      </c>
    </row>
    <row r="5166" spans="1:13" ht="13.5">
      <c r="A5166" t="s">
        <v>36614</v>
      </c>
      <c r="B5166" t="s">
        <v>36615</v>
      </c>
      <c r="C5166" t="s">
        <v>34604</v>
      </c>
      <c r="D5166" t="s">
        <v>34605</v>
      </c>
      <c r="E5166" t="s">
        <v>18516</v>
      </c>
      <c r="F5166" t="s">
        <v>18516</v>
      </c>
      <c r="G5166" t="s">
        <v>18516</v>
      </c>
      <c r="H5166" t="s">
        <v>18516</v>
      </c>
      <c r="I5166" t="s">
        <v>18516</v>
      </c>
      <c r="J5166" t="s">
        <v>18516</v>
      </c>
      <c r="K5166" t="s">
        <v>29707</v>
      </c>
      <c r="L5166" t="s">
        <v>18516</v>
      </c>
      <c r="M5166" t="s">
        <v>18516</v>
      </c>
    </row>
    <row r="5167" spans="1:13" ht="13.5">
      <c r="A5167" t="s">
        <v>36616</v>
      </c>
      <c r="B5167" t="s">
        <v>36617</v>
      </c>
      <c r="C5167" t="s">
        <v>34604</v>
      </c>
      <c r="D5167" t="s">
        <v>34605</v>
      </c>
      <c r="E5167" t="s">
        <v>18516</v>
      </c>
      <c r="F5167" t="s">
        <v>18516</v>
      </c>
      <c r="G5167" t="s">
        <v>18516</v>
      </c>
      <c r="H5167" t="s">
        <v>18516</v>
      </c>
      <c r="I5167" t="s">
        <v>18516</v>
      </c>
      <c r="J5167" t="s">
        <v>18516</v>
      </c>
      <c r="K5167" t="s">
        <v>29707</v>
      </c>
      <c r="L5167" t="s">
        <v>18516</v>
      </c>
      <c r="M5167" t="s">
        <v>18516</v>
      </c>
    </row>
    <row r="5168" spans="1:13" ht="13.5">
      <c r="A5168" t="s">
        <v>36618</v>
      </c>
      <c r="B5168" t="s">
        <v>36619</v>
      </c>
      <c r="C5168" t="s">
        <v>29424</v>
      </c>
      <c r="D5168" t="s">
        <v>29425</v>
      </c>
      <c r="E5168" t="s">
        <v>18516</v>
      </c>
      <c r="F5168" t="s">
        <v>18516</v>
      </c>
      <c r="G5168" t="s">
        <v>18516</v>
      </c>
      <c r="H5168" t="s">
        <v>18516</v>
      </c>
      <c r="I5168" t="s">
        <v>18516</v>
      </c>
      <c r="J5168" t="s">
        <v>18516</v>
      </c>
      <c r="K5168" t="s">
        <v>29707</v>
      </c>
      <c r="L5168" t="s">
        <v>18516</v>
      </c>
      <c r="M5168" t="s">
        <v>18516</v>
      </c>
    </row>
    <row r="5169" spans="1:13" ht="13.5">
      <c r="A5169" t="s">
        <v>36620</v>
      </c>
      <c r="B5169" t="s">
        <v>36621</v>
      </c>
      <c r="C5169" t="s">
        <v>29424</v>
      </c>
      <c r="D5169" t="s">
        <v>29425</v>
      </c>
      <c r="E5169" t="s">
        <v>18516</v>
      </c>
      <c r="F5169" t="s">
        <v>18516</v>
      </c>
      <c r="G5169" t="s">
        <v>18516</v>
      </c>
      <c r="H5169" t="s">
        <v>18516</v>
      </c>
      <c r="I5169" t="s">
        <v>18516</v>
      </c>
      <c r="J5169" t="s">
        <v>18516</v>
      </c>
      <c r="K5169" t="s">
        <v>29707</v>
      </c>
      <c r="L5169" t="s">
        <v>18516</v>
      </c>
      <c r="M5169" t="s">
        <v>18516</v>
      </c>
    </row>
    <row r="5170" spans="1:13" ht="13.5">
      <c r="A5170" t="s">
        <v>36622</v>
      </c>
      <c r="B5170" t="s">
        <v>36623</v>
      </c>
      <c r="C5170" t="s">
        <v>29424</v>
      </c>
      <c r="D5170" t="s">
        <v>29425</v>
      </c>
      <c r="E5170" t="s">
        <v>18516</v>
      </c>
      <c r="F5170" t="s">
        <v>18516</v>
      </c>
      <c r="G5170" t="s">
        <v>18516</v>
      </c>
      <c r="H5170" t="s">
        <v>18516</v>
      </c>
      <c r="I5170" t="s">
        <v>18516</v>
      </c>
      <c r="J5170" t="s">
        <v>18516</v>
      </c>
      <c r="K5170" t="s">
        <v>29707</v>
      </c>
      <c r="L5170" t="s">
        <v>18516</v>
      </c>
      <c r="M5170" t="s">
        <v>18516</v>
      </c>
    </row>
    <row r="5171" spans="1:13" ht="13.5">
      <c r="A5171" t="s">
        <v>12673</v>
      </c>
      <c r="B5171" t="s">
        <v>36624</v>
      </c>
      <c r="C5171" t="s">
        <v>33244</v>
      </c>
      <c r="D5171" t="s">
        <v>33245</v>
      </c>
      <c r="E5171" t="s">
        <v>18516</v>
      </c>
      <c r="F5171" t="s">
        <v>18516</v>
      </c>
      <c r="G5171" t="s">
        <v>18516</v>
      </c>
      <c r="H5171" t="s">
        <v>18516</v>
      </c>
      <c r="I5171" t="s">
        <v>18516</v>
      </c>
      <c r="J5171" t="s">
        <v>18516</v>
      </c>
      <c r="K5171" t="s">
        <v>29707</v>
      </c>
      <c r="L5171" t="s">
        <v>18516</v>
      </c>
      <c r="M5171" t="s">
        <v>18516</v>
      </c>
    </row>
    <row r="5172" spans="1:13" ht="13.5">
      <c r="A5172" t="s">
        <v>12670</v>
      </c>
      <c r="B5172" t="s">
        <v>36625</v>
      </c>
      <c r="C5172" t="s">
        <v>33244</v>
      </c>
      <c r="D5172" t="s">
        <v>33245</v>
      </c>
      <c r="E5172" t="s">
        <v>18516</v>
      </c>
      <c r="F5172" t="s">
        <v>18516</v>
      </c>
      <c r="G5172" t="s">
        <v>18516</v>
      </c>
      <c r="H5172" t="s">
        <v>18516</v>
      </c>
      <c r="I5172" t="s">
        <v>18516</v>
      </c>
      <c r="J5172" t="s">
        <v>18516</v>
      </c>
      <c r="K5172" t="s">
        <v>29707</v>
      </c>
      <c r="L5172" t="s">
        <v>18516</v>
      </c>
      <c r="M5172" t="s">
        <v>18516</v>
      </c>
    </row>
    <row r="5173" spans="1:13" ht="13.5">
      <c r="A5173" t="s">
        <v>12676</v>
      </c>
      <c r="B5173" t="s">
        <v>36626</v>
      </c>
      <c r="C5173" t="s">
        <v>33244</v>
      </c>
      <c r="D5173" t="s">
        <v>33245</v>
      </c>
      <c r="E5173" t="s">
        <v>18516</v>
      </c>
      <c r="F5173" t="s">
        <v>18516</v>
      </c>
      <c r="G5173" t="s">
        <v>18516</v>
      </c>
      <c r="H5173" t="s">
        <v>18516</v>
      </c>
      <c r="I5173" t="s">
        <v>18516</v>
      </c>
      <c r="J5173" t="s">
        <v>18516</v>
      </c>
      <c r="K5173" t="s">
        <v>29707</v>
      </c>
      <c r="L5173" t="s">
        <v>18516</v>
      </c>
      <c r="M5173" t="s">
        <v>18516</v>
      </c>
    </row>
    <row r="5174" spans="1:13" ht="13.5">
      <c r="A5174" t="s">
        <v>12447</v>
      </c>
      <c r="B5174" t="s">
        <v>36627</v>
      </c>
      <c r="C5174" t="s">
        <v>29414</v>
      </c>
      <c r="D5174" t="s">
        <v>29415</v>
      </c>
      <c r="E5174" t="s">
        <v>18516</v>
      </c>
      <c r="F5174" t="s">
        <v>18516</v>
      </c>
      <c r="G5174" t="s">
        <v>18516</v>
      </c>
      <c r="H5174" t="s">
        <v>18516</v>
      </c>
      <c r="I5174" t="s">
        <v>18516</v>
      </c>
      <c r="J5174" t="s">
        <v>18516</v>
      </c>
      <c r="K5174" t="s">
        <v>29707</v>
      </c>
      <c r="L5174" t="s">
        <v>18516</v>
      </c>
      <c r="M5174" t="s">
        <v>18516</v>
      </c>
    </row>
    <row r="5175" spans="1:13" ht="13.5">
      <c r="A5175" t="s">
        <v>12444</v>
      </c>
      <c r="B5175" t="s">
        <v>36628</v>
      </c>
      <c r="C5175" t="s">
        <v>29414</v>
      </c>
      <c r="D5175" t="s">
        <v>29415</v>
      </c>
      <c r="E5175" t="s">
        <v>18516</v>
      </c>
      <c r="F5175" t="s">
        <v>18516</v>
      </c>
      <c r="G5175" t="s">
        <v>18516</v>
      </c>
      <c r="H5175" t="s">
        <v>18516</v>
      </c>
      <c r="I5175" t="s">
        <v>18516</v>
      </c>
      <c r="J5175" t="s">
        <v>18516</v>
      </c>
      <c r="K5175" t="s">
        <v>29707</v>
      </c>
      <c r="L5175" t="s">
        <v>18516</v>
      </c>
      <c r="M5175" t="s">
        <v>18516</v>
      </c>
    </row>
    <row r="5176" spans="1:13" ht="13.5">
      <c r="A5176" t="s">
        <v>36629</v>
      </c>
      <c r="B5176" t="s">
        <v>36630</v>
      </c>
      <c r="C5176" t="s">
        <v>29518</v>
      </c>
      <c r="D5176" t="s">
        <v>29519</v>
      </c>
      <c r="E5176" t="s">
        <v>18516</v>
      </c>
      <c r="F5176" t="s">
        <v>18516</v>
      </c>
      <c r="G5176" t="s">
        <v>18516</v>
      </c>
      <c r="H5176" t="s">
        <v>18516</v>
      </c>
      <c r="I5176" t="s">
        <v>18516</v>
      </c>
      <c r="J5176" t="s">
        <v>18516</v>
      </c>
      <c r="K5176" t="s">
        <v>29707</v>
      </c>
      <c r="L5176" t="s">
        <v>18516</v>
      </c>
      <c r="M5176" t="s">
        <v>18516</v>
      </c>
    </row>
    <row r="5177" spans="1:13" ht="13.5">
      <c r="A5177" t="s">
        <v>36631</v>
      </c>
      <c r="B5177" t="s">
        <v>36632</v>
      </c>
      <c r="C5177" t="s">
        <v>29518</v>
      </c>
      <c r="D5177" t="s">
        <v>29519</v>
      </c>
      <c r="E5177" t="s">
        <v>18516</v>
      </c>
      <c r="F5177" t="s">
        <v>18516</v>
      </c>
      <c r="G5177" t="s">
        <v>18516</v>
      </c>
      <c r="H5177" t="s">
        <v>18516</v>
      </c>
      <c r="I5177" t="s">
        <v>18516</v>
      </c>
      <c r="J5177" t="s">
        <v>18516</v>
      </c>
      <c r="K5177" t="s">
        <v>29707</v>
      </c>
      <c r="L5177" t="s">
        <v>18516</v>
      </c>
      <c r="M5177" t="s">
        <v>18516</v>
      </c>
    </row>
    <row r="5178" spans="1:13" ht="13.5">
      <c r="A5178" t="s">
        <v>36633</v>
      </c>
      <c r="B5178" t="s">
        <v>36634</v>
      </c>
      <c r="C5178" t="s">
        <v>29518</v>
      </c>
      <c r="D5178" t="s">
        <v>29519</v>
      </c>
      <c r="E5178" t="s">
        <v>18516</v>
      </c>
      <c r="F5178" t="s">
        <v>18516</v>
      </c>
      <c r="G5178" t="s">
        <v>18516</v>
      </c>
      <c r="H5178" t="s">
        <v>18516</v>
      </c>
      <c r="I5178" t="s">
        <v>18516</v>
      </c>
      <c r="J5178" t="s">
        <v>18516</v>
      </c>
      <c r="K5178" t="s">
        <v>29707</v>
      </c>
      <c r="L5178" t="s">
        <v>18516</v>
      </c>
      <c r="M5178" t="s">
        <v>18516</v>
      </c>
    </row>
    <row r="5179" spans="1:13" ht="13.5">
      <c r="A5179" t="s">
        <v>36635</v>
      </c>
      <c r="B5179" t="s">
        <v>36636</v>
      </c>
      <c r="C5179" t="s">
        <v>29518</v>
      </c>
      <c r="D5179" t="s">
        <v>29519</v>
      </c>
      <c r="E5179" t="s">
        <v>18516</v>
      </c>
      <c r="F5179" t="s">
        <v>18516</v>
      </c>
      <c r="G5179" t="s">
        <v>18516</v>
      </c>
      <c r="H5179" t="s">
        <v>18516</v>
      </c>
      <c r="I5179" t="s">
        <v>18516</v>
      </c>
      <c r="J5179" t="s">
        <v>18516</v>
      </c>
      <c r="K5179" t="s">
        <v>29707</v>
      </c>
      <c r="L5179" t="s">
        <v>18516</v>
      </c>
      <c r="M5179" t="s">
        <v>18516</v>
      </c>
    </row>
    <row r="5180" spans="1:13" ht="13.5">
      <c r="A5180" t="s">
        <v>36637</v>
      </c>
      <c r="B5180" t="s">
        <v>36638</v>
      </c>
      <c r="C5180" t="s">
        <v>29518</v>
      </c>
      <c r="D5180" t="s">
        <v>29519</v>
      </c>
      <c r="E5180" t="s">
        <v>18516</v>
      </c>
      <c r="F5180" t="s">
        <v>18516</v>
      </c>
      <c r="G5180" t="s">
        <v>18516</v>
      </c>
      <c r="H5180" t="s">
        <v>18516</v>
      </c>
      <c r="I5180" t="s">
        <v>18516</v>
      </c>
      <c r="J5180" t="s">
        <v>18516</v>
      </c>
      <c r="K5180" t="s">
        <v>29707</v>
      </c>
      <c r="L5180" t="s">
        <v>18516</v>
      </c>
      <c r="M5180" t="s">
        <v>18516</v>
      </c>
    </row>
    <row r="5181" spans="1:13" ht="13.5">
      <c r="A5181" t="s">
        <v>12387</v>
      </c>
      <c r="B5181" t="s">
        <v>36639</v>
      </c>
      <c r="C5181" t="s">
        <v>29424</v>
      </c>
      <c r="D5181" t="s">
        <v>29425</v>
      </c>
      <c r="E5181" s="164">
        <v>195</v>
      </c>
      <c r="F5181" s="164">
        <v>195</v>
      </c>
      <c r="G5181" t="s">
        <v>18516</v>
      </c>
      <c r="H5181" t="s">
        <v>18516</v>
      </c>
      <c r="I5181" s="164">
        <v>88.8</v>
      </c>
      <c r="J5181" s="164">
        <v>283.8</v>
      </c>
      <c r="K5181">
        <v>0</v>
      </c>
      <c r="L5181" t="s">
        <v>18516</v>
      </c>
      <c r="M5181" t="s">
        <v>18516</v>
      </c>
    </row>
    <row r="5182" spans="1:13" ht="13.5">
      <c r="A5182" t="s">
        <v>12384</v>
      </c>
      <c r="B5182" t="s">
        <v>36640</v>
      </c>
      <c r="C5182" t="s">
        <v>29424</v>
      </c>
      <c r="D5182" t="s">
        <v>29425</v>
      </c>
      <c r="E5182" s="164">
        <v>180</v>
      </c>
      <c r="F5182" s="164">
        <v>180</v>
      </c>
      <c r="G5182" t="s">
        <v>18516</v>
      </c>
      <c r="H5182" t="s">
        <v>18516</v>
      </c>
      <c r="I5182" s="164">
        <v>88.8</v>
      </c>
      <c r="J5182" s="164">
        <v>268.8</v>
      </c>
      <c r="K5182">
        <v>0</v>
      </c>
      <c r="L5182" t="s">
        <v>18516</v>
      </c>
      <c r="M5182" t="s">
        <v>18516</v>
      </c>
    </row>
    <row r="5183" spans="1:13" ht="13.5">
      <c r="A5183" t="s">
        <v>12381</v>
      </c>
      <c r="B5183" t="s">
        <v>36641</v>
      </c>
      <c r="C5183" t="s">
        <v>29424</v>
      </c>
      <c r="D5183" t="s">
        <v>29425</v>
      </c>
      <c r="E5183" s="164">
        <v>205</v>
      </c>
      <c r="F5183" s="164">
        <v>205</v>
      </c>
      <c r="G5183" t="s">
        <v>18516</v>
      </c>
      <c r="H5183" t="s">
        <v>18516</v>
      </c>
      <c r="I5183" s="164">
        <v>98.03</v>
      </c>
      <c r="J5183" s="164">
        <v>303.03</v>
      </c>
      <c r="K5183">
        <v>0</v>
      </c>
      <c r="L5183" t="s">
        <v>18516</v>
      </c>
      <c r="M5183" t="s">
        <v>18516</v>
      </c>
    </row>
    <row r="5184" spans="1:13" ht="13.5">
      <c r="A5184" t="s">
        <v>12378</v>
      </c>
      <c r="B5184" t="s">
        <v>36642</v>
      </c>
      <c r="C5184" t="s">
        <v>29424</v>
      </c>
      <c r="D5184" t="s">
        <v>29425</v>
      </c>
      <c r="E5184" s="164">
        <v>205</v>
      </c>
      <c r="F5184" s="164">
        <v>205</v>
      </c>
      <c r="G5184" t="s">
        <v>18516</v>
      </c>
      <c r="H5184" t="s">
        <v>18516</v>
      </c>
      <c r="I5184" s="164">
        <v>98.03</v>
      </c>
      <c r="J5184" s="164">
        <v>303.03</v>
      </c>
      <c r="K5184">
        <v>0</v>
      </c>
      <c r="L5184" t="s">
        <v>18516</v>
      </c>
      <c r="M5184" t="s">
        <v>18516</v>
      </c>
    </row>
    <row r="5185" spans="1:13" ht="13.5">
      <c r="A5185" t="s">
        <v>12365</v>
      </c>
      <c r="B5185" t="s">
        <v>36643</v>
      </c>
      <c r="C5185" t="s">
        <v>29414</v>
      </c>
      <c r="D5185" t="s">
        <v>29415</v>
      </c>
      <c r="E5185" t="s">
        <v>18516</v>
      </c>
      <c r="F5185" t="s">
        <v>18516</v>
      </c>
      <c r="G5185" t="s">
        <v>18516</v>
      </c>
      <c r="H5185" t="s">
        <v>18516</v>
      </c>
      <c r="I5185" t="s">
        <v>18516</v>
      </c>
      <c r="J5185" t="s">
        <v>18516</v>
      </c>
      <c r="K5185" t="s">
        <v>29707</v>
      </c>
      <c r="L5185" t="s">
        <v>18516</v>
      </c>
      <c r="M5185" t="s">
        <v>18516</v>
      </c>
    </row>
    <row r="5186" spans="1:13" ht="13.5">
      <c r="A5186" t="s">
        <v>12362</v>
      </c>
      <c r="B5186" t="s">
        <v>36644</v>
      </c>
      <c r="C5186" t="s">
        <v>29414</v>
      </c>
      <c r="D5186" t="s">
        <v>29415</v>
      </c>
      <c r="E5186" t="s">
        <v>18516</v>
      </c>
      <c r="F5186" t="s">
        <v>18516</v>
      </c>
      <c r="G5186" t="s">
        <v>18516</v>
      </c>
      <c r="H5186" t="s">
        <v>18516</v>
      </c>
      <c r="I5186" t="s">
        <v>18516</v>
      </c>
      <c r="J5186" t="s">
        <v>18516</v>
      </c>
      <c r="K5186" t="s">
        <v>29707</v>
      </c>
      <c r="L5186" t="s">
        <v>18516</v>
      </c>
      <c r="M5186" t="s">
        <v>18516</v>
      </c>
    </row>
    <row r="5187" spans="1:13" ht="13.5">
      <c r="A5187" t="s">
        <v>36645</v>
      </c>
      <c r="B5187" t="s">
        <v>36646</v>
      </c>
      <c r="C5187" t="s">
        <v>29518</v>
      </c>
      <c r="D5187" t="s">
        <v>29519</v>
      </c>
      <c r="E5187" t="s">
        <v>18516</v>
      </c>
      <c r="F5187" t="s">
        <v>18516</v>
      </c>
      <c r="G5187" t="s">
        <v>18516</v>
      </c>
      <c r="H5187" t="s">
        <v>18516</v>
      </c>
      <c r="I5187" t="s">
        <v>18516</v>
      </c>
      <c r="J5187" t="s">
        <v>18516</v>
      </c>
      <c r="K5187" t="s">
        <v>29707</v>
      </c>
      <c r="L5187" t="s">
        <v>18516</v>
      </c>
      <c r="M5187" t="s">
        <v>18516</v>
      </c>
    </row>
    <row r="5188" spans="1:13" ht="13.5">
      <c r="A5188" t="s">
        <v>14390</v>
      </c>
      <c r="B5188" t="s">
        <v>36647</v>
      </c>
      <c r="C5188" t="s">
        <v>29518</v>
      </c>
      <c r="D5188" t="s">
        <v>29519</v>
      </c>
      <c r="E5188" t="s">
        <v>18516</v>
      </c>
      <c r="F5188" t="s">
        <v>18516</v>
      </c>
      <c r="G5188" t="s">
        <v>18516</v>
      </c>
      <c r="H5188" t="s">
        <v>18516</v>
      </c>
      <c r="I5188" t="s">
        <v>18516</v>
      </c>
      <c r="J5188" t="s">
        <v>18516</v>
      </c>
      <c r="K5188" t="s">
        <v>29707</v>
      </c>
      <c r="L5188" t="s">
        <v>18516</v>
      </c>
      <c r="M5188" t="s">
        <v>18516</v>
      </c>
    </row>
    <row r="5189" spans="1:13" ht="13.5">
      <c r="A5189" t="s">
        <v>14396</v>
      </c>
      <c r="B5189" t="s">
        <v>36648</v>
      </c>
      <c r="C5189" t="s">
        <v>29518</v>
      </c>
      <c r="D5189" t="s">
        <v>29519</v>
      </c>
      <c r="E5189" t="s">
        <v>18516</v>
      </c>
      <c r="F5189" t="s">
        <v>18516</v>
      </c>
      <c r="G5189" t="s">
        <v>18516</v>
      </c>
      <c r="H5189" t="s">
        <v>18516</v>
      </c>
      <c r="I5189" t="s">
        <v>18516</v>
      </c>
      <c r="J5189" t="s">
        <v>18516</v>
      </c>
      <c r="K5189" t="s">
        <v>29707</v>
      </c>
      <c r="L5189" t="s">
        <v>18516</v>
      </c>
      <c r="M5189" t="s">
        <v>18516</v>
      </c>
    </row>
    <row r="5190" spans="1:13" ht="13.5">
      <c r="A5190" t="s">
        <v>14384</v>
      </c>
      <c r="B5190" t="s">
        <v>36649</v>
      </c>
      <c r="C5190" t="s">
        <v>29518</v>
      </c>
      <c r="D5190" t="s">
        <v>29519</v>
      </c>
      <c r="E5190" t="s">
        <v>18516</v>
      </c>
      <c r="F5190" t="s">
        <v>18516</v>
      </c>
      <c r="G5190" t="s">
        <v>18516</v>
      </c>
      <c r="H5190" t="s">
        <v>18516</v>
      </c>
      <c r="I5190" t="s">
        <v>18516</v>
      </c>
      <c r="J5190" t="s">
        <v>18516</v>
      </c>
      <c r="K5190" t="s">
        <v>29707</v>
      </c>
      <c r="L5190" t="s">
        <v>18516</v>
      </c>
      <c r="M5190" t="s">
        <v>18516</v>
      </c>
    </row>
    <row r="5191" spans="1:13" ht="13.5">
      <c r="A5191" t="s">
        <v>14399</v>
      </c>
      <c r="B5191" t="s">
        <v>36650</v>
      </c>
      <c r="C5191" t="s">
        <v>29518</v>
      </c>
      <c r="D5191" t="s">
        <v>29519</v>
      </c>
      <c r="E5191" t="s">
        <v>18516</v>
      </c>
      <c r="F5191" t="s">
        <v>18516</v>
      </c>
      <c r="G5191" t="s">
        <v>18516</v>
      </c>
      <c r="H5191" t="s">
        <v>18516</v>
      </c>
      <c r="I5191" t="s">
        <v>18516</v>
      </c>
      <c r="J5191" t="s">
        <v>18516</v>
      </c>
      <c r="K5191" t="s">
        <v>29707</v>
      </c>
      <c r="L5191" t="s">
        <v>18516</v>
      </c>
      <c r="M5191" t="s">
        <v>18516</v>
      </c>
    </row>
    <row r="5192" spans="1:13" ht="13.5">
      <c r="A5192" t="s">
        <v>14387</v>
      </c>
      <c r="B5192" t="s">
        <v>36651</v>
      </c>
      <c r="C5192" t="s">
        <v>29518</v>
      </c>
      <c r="D5192" t="s">
        <v>29519</v>
      </c>
      <c r="E5192" t="s">
        <v>18516</v>
      </c>
      <c r="F5192" t="s">
        <v>18516</v>
      </c>
      <c r="G5192" t="s">
        <v>18516</v>
      </c>
      <c r="H5192" t="s">
        <v>18516</v>
      </c>
      <c r="I5192" t="s">
        <v>18516</v>
      </c>
      <c r="J5192" t="s">
        <v>18516</v>
      </c>
      <c r="K5192" t="s">
        <v>29707</v>
      </c>
      <c r="L5192" t="s">
        <v>18516</v>
      </c>
      <c r="M5192" t="s">
        <v>18516</v>
      </c>
    </row>
    <row r="5193" spans="1:13" ht="13.5">
      <c r="A5193" t="s">
        <v>14393</v>
      </c>
      <c r="B5193" t="s">
        <v>36652</v>
      </c>
      <c r="C5193" t="s">
        <v>29518</v>
      </c>
      <c r="D5193" t="s">
        <v>29519</v>
      </c>
      <c r="E5193" t="s">
        <v>18516</v>
      </c>
      <c r="F5193" t="s">
        <v>18516</v>
      </c>
      <c r="G5193" t="s">
        <v>18516</v>
      </c>
      <c r="H5193" t="s">
        <v>18516</v>
      </c>
      <c r="I5193" t="s">
        <v>18516</v>
      </c>
      <c r="J5193" t="s">
        <v>18516</v>
      </c>
      <c r="K5193" t="s">
        <v>29707</v>
      </c>
      <c r="L5193" t="s">
        <v>18516</v>
      </c>
      <c r="M5193" t="s">
        <v>18516</v>
      </c>
    </row>
    <row r="5194" spans="1:13" ht="13.5">
      <c r="A5194" t="s">
        <v>36653</v>
      </c>
      <c r="B5194" t="s">
        <v>36654</v>
      </c>
      <c r="C5194" t="s">
        <v>29408</v>
      </c>
      <c r="D5194" t="s">
        <v>29409</v>
      </c>
      <c r="E5194" t="s">
        <v>18516</v>
      </c>
      <c r="F5194" t="s">
        <v>18516</v>
      </c>
      <c r="G5194" t="s">
        <v>18516</v>
      </c>
      <c r="H5194" t="s">
        <v>18516</v>
      </c>
      <c r="I5194" t="s">
        <v>18516</v>
      </c>
      <c r="J5194" t="s">
        <v>18516</v>
      </c>
      <c r="K5194" t="s">
        <v>29707</v>
      </c>
      <c r="L5194" t="s">
        <v>18516</v>
      </c>
      <c r="M5194" t="s">
        <v>18516</v>
      </c>
    </row>
    <row r="5195" spans="1:13" ht="13.5">
      <c r="A5195" t="s">
        <v>36655</v>
      </c>
      <c r="B5195" t="s">
        <v>36656</v>
      </c>
      <c r="C5195" t="s">
        <v>29408</v>
      </c>
      <c r="D5195" t="s">
        <v>29409</v>
      </c>
      <c r="E5195" t="s">
        <v>18516</v>
      </c>
      <c r="F5195" t="s">
        <v>18516</v>
      </c>
      <c r="G5195" t="s">
        <v>18516</v>
      </c>
      <c r="H5195" t="s">
        <v>18516</v>
      </c>
      <c r="I5195" t="s">
        <v>18516</v>
      </c>
      <c r="J5195" t="s">
        <v>18516</v>
      </c>
      <c r="K5195" t="s">
        <v>29707</v>
      </c>
      <c r="L5195" t="s">
        <v>18516</v>
      </c>
      <c r="M5195" t="s">
        <v>18516</v>
      </c>
    </row>
    <row r="5196" spans="1:13" ht="13.5">
      <c r="A5196" t="s">
        <v>36657</v>
      </c>
      <c r="B5196" t="s">
        <v>36658</v>
      </c>
      <c r="C5196" t="s">
        <v>29408</v>
      </c>
      <c r="D5196" t="s">
        <v>29409</v>
      </c>
      <c r="E5196" t="s">
        <v>18516</v>
      </c>
      <c r="F5196" t="s">
        <v>18516</v>
      </c>
      <c r="G5196" t="s">
        <v>18516</v>
      </c>
      <c r="H5196" t="s">
        <v>18516</v>
      </c>
      <c r="I5196" t="s">
        <v>18516</v>
      </c>
      <c r="J5196" t="s">
        <v>18516</v>
      </c>
      <c r="K5196" t="s">
        <v>29707</v>
      </c>
      <c r="L5196" t="s">
        <v>18516</v>
      </c>
      <c r="M5196" t="s">
        <v>18516</v>
      </c>
    </row>
    <row r="5197" spans="1:13" ht="13.5">
      <c r="A5197" t="s">
        <v>36659</v>
      </c>
      <c r="B5197" t="s">
        <v>36660</v>
      </c>
      <c r="C5197" t="s">
        <v>29408</v>
      </c>
      <c r="D5197" t="s">
        <v>29409</v>
      </c>
      <c r="E5197" t="s">
        <v>18516</v>
      </c>
      <c r="F5197" t="s">
        <v>18516</v>
      </c>
      <c r="G5197" t="s">
        <v>18516</v>
      </c>
      <c r="H5197" t="s">
        <v>18516</v>
      </c>
      <c r="I5197" t="s">
        <v>18516</v>
      </c>
      <c r="J5197" t="s">
        <v>18516</v>
      </c>
      <c r="K5197" t="s">
        <v>29707</v>
      </c>
      <c r="L5197" t="s">
        <v>18516</v>
      </c>
      <c r="M5197" t="s">
        <v>18516</v>
      </c>
    </row>
    <row r="5198" spans="1:13" ht="13.5">
      <c r="A5198" t="s">
        <v>36661</v>
      </c>
      <c r="B5198" t="s">
        <v>36662</v>
      </c>
      <c r="C5198" t="s">
        <v>29408</v>
      </c>
      <c r="D5198" t="s">
        <v>29409</v>
      </c>
      <c r="E5198" t="s">
        <v>18516</v>
      </c>
      <c r="F5198" t="s">
        <v>18516</v>
      </c>
      <c r="G5198" t="s">
        <v>18516</v>
      </c>
      <c r="H5198" t="s">
        <v>18516</v>
      </c>
      <c r="I5198" t="s">
        <v>18516</v>
      </c>
      <c r="J5198" t="s">
        <v>18516</v>
      </c>
      <c r="K5198" t="s">
        <v>29707</v>
      </c>
      <c r="L5198" t="s">
        <v>18516</v>
      </c>
      <c r="M5198" t="s">
        <v>18516</v>
      </c>
    </row>
    <row r="5199" spans="1:13" ht="13.5">
      <c r="A5199" t="s">
        <v>14381</v>
      </c>
      <c r="B5199" t="s">
        <v>36663</v>
      </c>
      <c r="C5199" t="s">
        <v>29619</v>
      </c>
      <c r="D5199" t="s">
        <v>29620</v>
      </c>
      <c r="E5199" t="s">
        <v>18516</v>
      </c>
      <c r="F5199" t="s">
        <v>18516</v>
      </c>
      <c r="G5199" t="s">
        <v>18516</v>
      </c>
      <c r="H5199" t="s">
        <v>18516</v>
      </c>
      <c r="I5199" t="s">
        <v>18516</v>
      </c>
      <c r="J5199" t="s">
        <v>18516</v>
      </c>
      <c r="K5199" t="s">
        <v>29707</v>
      </c>
      <c r="L5199" t="s">
        <v>18516</v>
      </c>
      <c r="M5199" t="s">
        <v>18516</v>
      </c>
    </row>
    <row r="5200" spans="1:13" ht="13.5">
      <c r="A5200" t="s">
        <v>36664</v>
      </c>
      <c r="B5200" t="s">
        <v>36665</v>
      </c>
      <c r="C5200" t="s">
        <v>29619</v>
      </c>
      <c r="D5200" t="s">
        <v>29620</v>
      </c>
      <c r="E5200" t="s">
        <v>18516</v>
      </c>
      <c r="F5200" t="s">
        <v>18516</v>
      </c>
      <c r="G5200" t="s">
        <v>18516</v>
      </c>
      <c r="H5200" t="s">
        <v>18516</v>
      </c>
      <c r="I5200" t="s">
        <v>18516</v>
      </c>
      <c r="J5200" t="s">
        <v>18516</v>
      </c>
      <c r="K5200" t="s">
        <v>29707</v>
      </c>
      <c r="L5200" t="s">
        <v>18516</v>
      </c>
      <c r="M5200" t="s">
        <v>18516</v>
      </c>
    </row>
    <row r="5201" spans="1:13" ht="13.5">
      <c r="A5201" t="s">
        <v>14375</v>
      </c>
      <c r="B5201" t="s">
        <v>36666</v>
      </c>
      <c r="C5201" t="s">
        <v>29619</v>
      </c>
      <c r="D5201" t="s">
        <v>29620</v>
      </c>
      <c r="E5201" t="s">
        <v>18516</v>
      </c>
      <c r="F5201" t="s">
        <v>18516</v>
      </c>
      <c r="G5201" t="s">
        <v>18516</v>
      </c>
      <c r="H5201" t="s">
        <v>18516</v>
      </c>
      <c r="I5201" t="s">
        <v>18516</v>
      </c>
      <c r="J5201" t="s">
        <v>18516</v>
      </c>
      <c r="K5201" t="s">
        <v>29707</v>
      </c>
      <c r="L5201" t="s">
        <v>18516</v>
      </c>
      <c r="M5201" t="s">
        <v>18516</v>
      </c>
    </row>
    <row r="5202" spans="1:13" ht="13.5">
      <c r="A5202" t="s">
        <v>14378</v>
      </c>
      <c r="B5202" t="s">
        <v>36667</v>
      </c>
      <c r="C5202" t="s">
        <v>29619</v>
      </c>
      <c r="D5202" t="s">
        <v>29620</v>
      </c>
      <c r="E5202" t="s">
        <v>18516</v>
      </c>
      <c r="F5202" t="s">
        <v>18516</v>
      </c>
      <c r="G5202" t="s">
        <v>18516</v>
      </c>
      <c r="H5202" t="s">
        <v>18516</v>
      </c>
      <c r="I5202" t="s">
        <v>18516</v>
      </c>
      <c r="J5202" t="s">
        <v>18516</v>
      </c>
      <c r="K5202" t="s">
        <v>29707</v>
      </c>
      <c r="L5202" t="s">
        <v>18516</v>
      </c>
      <c r="M5202" t="s">
        <v>18516</v>
      </c>
    </row>
    <row r="5203" spans="1:13" ht="13.5">
      <c r="A5203" t="s">
        <v>14372</v>
      </c>
      <c r="B5203" t="s">
        <v>36668</v>
      </c>
      <c r="C5203" t="s">
        <v>29619</v>
      </c>
      <c r="D5203" t="s">
        <v>29620</v>
      </c>
      <c r="E5203" t="s">
        <v>18516</v>
      </c>
      <c r="F5203" t="s">
        <v>18516</v>
      </c>
      <c r="G5203" t="s">
        <v>18516</v>
      </c>
      <c r="H5203" t="s">
        <v>18516</v>
      </c>
      <c r="I5203" t="s">
        <v>18516</v>
      </c>
      <c r="J5203" t="s">
        <v>18516</v>
      </c>
      <c r="K5203" t="s">
        <v>29707</v>
      </c>
      <c r="L5203" t="s">
        <v>18516</v>
      </c>
      <c r="M5203" t="s">
        <v>18516</v>
      </c>
    </row>
    <row r="5204" spans="1:13" ht="13.5">
      <c r="A5204" t="s">
        <v>14369</v>
      </c>
      <c r="B5204" t="s">
        <v>36669</v>
      </c>
      <c r="C5204" t="s">
        <v>29619</v>
      </c>
      <c r="D5204" t="s">
        <v>29620</v>
      </c>
      <c r="E5204" t="s">
        <v>18516</v>
      </c>
      <c r="F5204" t="s">
        <v>18516</v>
      </c>
      <c r="G5204" t="s">
        <v>18516</v>
      </c>
      <c r="H5204" t="s">
        <v>18516</v>
      </c>
      <c r="I5204" t="s">
        <v>18516</v>
      </c>
      <c r="J5204" t="s">
        <v>18516</v>
      </c>
      <c r="K5204" t="s">
        <v>29707</v>
      </c>
      <c r="L5204" t="s">
        <v>18516</v>
      </c>
      <c r="M5204" t="s">
        <v>18516</v>
      </c>
    </row>
    <row r="5205" spans="1:13" ht="13.5">
      <c r="A5205" t="s">
        <v>14366</v>
      </c>
      <c r="B5205" t="s">
        <v>36670</v>
      </c>
      <c r="C5205" t="s">
        <v>29619</v>
      </c>
      <c r="D5205" t="s">
        <v>29620</v>
      </c>
      <c r="E5205" t="s">
        <v>18516</v>
      </c>
      <c r="F5205" t="s">
        <v>18516</v>
      </c>
      <c r="G5205" t="s">
        <v>18516</v>
      </c>
      <c r="H5205" t="s">
        <v>18516</v>
      </c>
      <c r="I5205" t="s">
        <v>18516</v>
      </c>
      <c r="J5205" t="s">
        <v>18516</v>
      </c>
      <c r="K5205" t="s">
        <v>29707</v>
      </c>
      <c r="L5205" t="s">
        <v>18516</v>
      </c>
      <c r="M5205" t="s">
        <v>18516</v>
      </c>
    </row>
    <row r="5206" spans="1:13" ht="13.5">
      <c r="A5206" t="s">
        <v>12375</v>
      </c>
      <c r="B5206" t="s">
        <v>36671</v>
      </c>
      <c r="C5206" t="s">
        <v>29424</v>
      </c>
      <c r="D5206" t="s">
        <v>29425</v>
      </c>
      <c r="E5206" s="164">
        <v>220</v>
      </c>
      <c r="F5206" s="164">
        <v>220</v>
      </c>
      <c r="G5206" t="s">
        <v>18516</v>
      </c>
      <c r="H5206" t="s">
        <v>18516</v>
      </c>
      <c r="I5206" s="164">
        <v>100.84</v>
      </c>
      <c r="J5206" s="164">
        <v>320.84</v>
      </c>
      <c r="K5206">
        <v>0</v>
      </c>
      <c r="L5206" t="s">
        <v>18516</v>
      </c>
      <c r="M5206" t="s">
        <v>18516</v>
      </c>
    </row>
    <row r="5207" spans="1:13" ht="13.5">
      <c r="A5207" t="s">
        <v>12372</v>
      </c>
      <c r="B5207" t="s">
        <v>36672</v>
      </c>
      <c r="C5207" t="s">
        <v>29424</v>
      </c>
      <c r="D5207" t="s">
        <v>29425</v>
      </c>
      <c r="E5207" s="164">
        <v>190</v>
      </c>
      <c r="F5207" s="164">
        <v>190</v>
      </c>
      <c r="G5207" t="s">
        <v>18516</v>
      </c>
      <c r="H5207" t="s">
        <v>18516</v>
      </c>
      <c r="I5207" s="164">
        <v>100.84</v>
      </c>
      <c r="J5207" s="164">
        <v>290.84</v>
      </c>
      <c r="K5207">
        <v>0</v>
      </c>
      <c r="L5207" t="s">
        <v>18516</v>
      </c>
      <c r="M5207" t="s">
        <v>18516</v>
      </c>
    </row>
    <row r="5208" spans="1:13" ht="13.5">
      <c r="A5208" t="s">
        <v>36673</v>
      </c>
      <c r="B5208" t="s">
        <v>36674</v>
      </c>
      <c r="C5208" t="s">
        <v>29414</v>
      </c>
      <c r="D5208" t="s">
        <v>29415</v>
      </c>
      <c r="E5208" t="s">
        <v>18516</v>
      </c>
      <c r="F5208" t="s">
        <v>18516</v>
      </c>
      <c r="G5208" t="s">
        <v>18516</v>
      </c>
      <c r="H5208" t="s">
        <v>18516</v>
      </c>
      <c r="I5208" t="s">
        <v>18516</v>
      </c>
      <c r="J5208" t="s">
        <v>18516</v>
      </c>
      <c r="K5208" t="s">
        <v>29707</v>
      </c>
      <c r="L5208" t="s">
        <v>18516</v>
      </c>
      <c r="M5208" t="s">
        <v>18516</v>
      </c>
    </row>
    <row r="5209" spans="1:13" ht="13.5">
      <c r="A5209" t="s">
        <v>36675</v>
      </c>
      <c r="B5209" t="s">
        <v>36676</v>
      </c>
      <c r="C5209" t="s">
        <v>29408</v>
      </c>
      <c r="D5209" t="s">
        <v>29409</v>
      </c>
      <c r="E5209" t="s">
        <v>18516</v>
      </c>
      <c r="F5209" t="s">
        <v>18516</v>
      </c>
      <c r="G5209" t="s">
        <v>18516</v>
      </c>
      <c r="H5209" t="s">
        <v>18516</v>
      </c>
      <c r="I5209" t="s">
        <v>18516</v>
      </c>
      <c r="J5209" t="s">
        <v>18516</v>
      </c>
      <c r="K5209" t="s">
        <v>29707</v>
      </c>
      <c r="L5209" t="s">
        <v>18516</v>
      </c>
      <c r="M5209" t="s">
        <v>18516</v>
      </c>
    </row>
    <row r="5210" spans="1:13" ht="13.5">
      <c r="A5210" t="s">
        <v>14360</v>
      </c>
      <c r="B5210" t="s">
        <v>36670</v>
      </c>
      <c r="C5210" t="s">
        <v>29619</v>
      </c>
      <c r="D5210" t="s">
        <v>29620</v>
      </c>
      <c r="E5210" t="s">
        <v>18516</v>
      </c>
      <c r="F5210" t="s">
        <v>18516</v>
      </c>
      <c r="G5210" t="s">
        <v>18516</v>
      </c>
      <c r="H5210" t="s">
        <v>18516</v>
      </c>
      <c r="I5210" t="s">
        <v>18516</v>
      </c>
      <c r="J5210" t="s">
        <v>18516</v>
      </c>
      <c r="K5210" t="s">
        <v>29707</v>
      </c>
      <c r="L5210" t="s">
        <v>18516</v>
      </c>
      <c r="M5210" t="s">
        <v>18516</v>
      </c>
    </row>
    <row r="5211" spans="1:13" ht="13.5">
      <c r="A5211" t="s">
        <v>14363</v>
      </c>
      <c r="B5211" t="s">
        <v>36677</v>
      </c>
      <c r="C5211" t="s">
        <v>29619</v>
      </c>
      <c r="D5211" t="s">
        <v>29620</v>
      </c>
      <c r="E5211" t="s">
        <v>18516</v>
      </c>
      <c r="F5211" t="s">
        <v>18516</v>
      </c>
      <c r="G5211" t="s">
        <v>18516</v>
      </c>
      <c r="H5211" t="s">
        <v>18516</v>
      </c>
      <c r="I5211" t="s">
        <v>18516</v>
      </c>
      <c r="J5211" t="s">
        <v>18516</v>
      </c>
      <c r="K5211" t="s">
        <v>29707</v>
      </c>
      <c r="L5211" t="s">
        <v>18516</v>
      </c>
      <c r="M5211" t="s">
        <v>18516</v>
      </c>
    </row>
    <row r="5212" spans="1:13" ht="13.5">
      <c r="A5212" t="s">
        <v>36678</v>
      </c>
      <c r="B5212" t="s">
        <v>36679</v>
      </c>
      <c r="C5212" t="s">
        <v>36680</v>
      </c>
      <c r="D5212" t="s">
        <v>36680</v>
      </c>
      <c r="E5212" s="164">
        <v>40</v>
      </c>
      <c r="F5212" s="164">
        <v>40</v>
      </c>
      <c r="G5212" t="s">
        <v>18516</v>
      </c>
      <c r="H5212" t="s">
        <v>18516</v>
      </c>
      <c r="I5212" s="164">
        <v>22.27</v>
      </c>
      <c r="J5212" s="164">
        <v>62.27</v>
      </c>
      <c r="K5212">
        <v>0</v>
      </c>
      <c r="L5212" t="s">
        <v>18516</v>
      </c>
      <c r="M5212" t="s">
        <v>18516</v>
      </c>
    </row>
    <row r="5213" spans="1:13" ht="13.5">
      <c r="A5213" t="s">
        <v>36681</v>
      </c>
      <c r="B5213" t="s">
        <v>36682</v>
      </c>
      <c r="C5213" t="s">
        <v>36680</v>
      </c>
      <c r="D5213" t="s">
        <v>36680</v>
      </c>
      <c r="E5213" t="s">
        <v>18516</v>
      </c>
      <c r="F5213" t="s">
        <v>18516</v>
      </c>
      <c r="G5213" t="s">
        <v>18516</v>
      </c>
      <c r="H5213" t="s">
        <v>18516</v>
      </c>
      <c r="I5213" t="s">
        <v>18516</v>
      </c>
      <c r="J5213" t="s">
        <v>18516</v>
      </c>
      <c r="K5213" t="s">
        <v>29707</v>
      </c>
      <c r="L5213" t="s">
        <v>18516</v>
      </c>
      <c r="M5213" t="s">
        <v>18516</v>
      </c>
    </row>
    <row r="5214" spans="1:13" ht="13.5">
      <c r="A5214" t="s">
        <v>36683</v>
      </c>
      <c r="B5214" t="s">
        <v>36684</v>
      </c>
      <c r="C5214" t="s">
        <v>36680</v>
      </c>
      <c r="D5214" t="s">
        <v>36680</v>
      </c>
      <c r="E5214" t="s">
        <v>18516</v>
      </c>
      <c r="F5214" t="s">
        <v>18516</v>
      </c>
      <c r="G5214" t="s">
        <v>18516</v>
      </c>
      <c r="H5214" t="s">
        <v>18516</v>
      </c>
      <c r="I5214" t="s">
        <v>18516</v>
      </c>
      <c r="J5214" t="s">
        <v>18516</v>
      </c>
      <c r="K5214" t="s">
        <v>29707</v>
      </c>
      <c r="L5214" t="s">
        <v>18516</v>
      </c>
      <c r="M5214" t="s">
        <v>18516</v>
      </c>
    </row>
    <row r="5215" spans="1:13" ht="13.5">
      <c r="A5215" t="s">
        <v>36685</v>
      </c>
      <c r="B5215" t="s">
        <v>36686</v>
      </c>
      <c r="C5215" t="s">
        <v>36680</v>
      </c>
      <c r="D5215" t="s">
        <v>36680</v>
      </c>
      <c r="E5215" t="s">
        <v>18516</v>
      </c>
      <c r="F5215" t="s">
        <v>18516</v>
      </c>
      <c r="G5215" t="s">
        <v>18516</v>
      </c>
      <c r="H5215" t="s">
        <v>18516</v>
      </c>
      <c r="I5215" t="s">
        <v>18516</v>
      </c>
      <c r="J5215" t="s">
        <v>18516</v>
      </c>
      <c r="K5215" t="s">
        <v>29707</v>
      </c>
      <c r="L5215" t="s">
        <v>18516</v>
      </c>
      <c r="M5215" t="s">
        <v>18516</v>
      </c>
    </row>
    <row r="5216" spans="1:13" ht="13.5">
      <c r="A5216" t="s">
        <v>36687</v>
      </c>
      <c r="B5216" t="s">
        <v>36688</v>
      </c>
      <c r="C5216" t="s">
        <v>36680</v>
      </c>
      <c r="D5216" t="s">
        <v>36680</v>
      </c>
      <c r="E5216" t="s">
        <v>18516</v>
      </c>
      <c r="F5216" t="s">
        <v>18516</v>
      </c>
      <c r="G5216" t="s">
        <v>18516</v>
      </c>
      <c r="H5216" t="s">
        <v>18516</v>
      </c>
      <c r="I5216" t="s">
        <v>18516</v>
      </c>
      <c r="J5216" t="s">
        <v>18516</v>
      </c>
      <c r="K5216" t="s">
        <v>29707</v>
      </c>
      <c r="L5216" t="s">
        <v>18516</v>
      </c>
      <c r="M5216" t="s">
        <v>18516</v>
      </c>
    </row>
    <row r="5217" spans="1:13" ht="13.5">
      <c r="A5217" t="s">
        <v>14337</v>
      </c>
      <c r="B5217" t="s">
        <v>36689</v>
      </c>
      <c r="C5217" t="s">
        <v>29493</v>
      </c>
      <c r="D5217" t="s">
        <v>29494</v>
      </c>
      <c r="E5217" s="164">
        <v>590</v>
      </c>
      <c r="F5217" s="164">
        <v>553</v>
      </c>
      <c r="G5217" s="165">
        <v>0.93</v>
      </c>
      <c r="H5217" t="s">
        <v>18516</v>
      </c>
      <c r="I5217" s="164">
        <v>97.98</v>
      </c>
      <c r="J5217" s="164">
        <v>650.98</v>
      </c>
      <c r="K5217">
        <v>0</v>
      </c>
      <c r="L5217" t="s">
        <v>18516</v>
      </c>
      <c r="M5217" t="s">
        <v>18516</v>
      </c>
    </row>
    <row r="5218" spans="1:13" ht="13.5">
      <c r="A5218" t="s">
        <v>14347</v>
      </c>
      <c r="B5218" t="s">
        <v>33510</v>
      </c>
      <c r="C5218" t="s">
        <v>29493</v>
      </c>
      <c r="D5218" t="s">
        <v>29494</v>
      </c>
      <c r="E5218" s="164">
        <v>590</v>
      </c>
      <c r="F5218" s="164">
        <v>553</v>
      </c>
      <c r="G5218" s="165">
        <v>0.93</v>
      </c>
      <c r="H5218" t="s">
        <v>18516</v>
      </c>
      <c r="I5218" s="164">
        <v>97.98</v>
      </c>
      <c r="J5218" s="164">
        <v>650.98</v>
      </c>
      <c r="K5218">
        <v>0</v>
      </c>
      <c r="L5218" t="s">
        <v>18516</v>
      </c>
      <c r="M5218" t="s">
        <v>18516</v>
      </c>
    </row>
    <row r="5219" spans="1:13" ht="13.5">
      <c r="A5219" t="s">
        <v>14352</v>
      </c>
      <c r="B5219" t="s">
        <v>33512</v>
      </c>
      <c r="C5219" t="s">
        <v>29493</v>
      </c>
      <c r="D5219" t="s">
        <v>29494</v>
      </c>
      <c r="E5219" s="164">
        <v>540</v>
      </c>
      <c r="F5219" s="164">
        <v>512</v>
      </c>
      <c r="G5219" s="165">
        <v>0.94</v>
      </c>
      <c r="H5219" t="s">
        <v>18516</v>
      </c>
      <c r="I5219" s="164">
        <v>82.39</v>
      </c>
      <c r="J5219" s="164">
        <v>594.39</v>
      </c>
      <c r="K5219">
        <v>0</v>
      </c>
      <c r="L5219" t="s">
        <v>18516</v>
      </c>
      <c r="M5219" t="s">
        <v>18516</v>
      </c>
    </row>
    <row r="5220" spans="1:13" ht="13.5">
      <c r="A5220" t="s">
        <v>14340</v>
      </c>
      <c r="B5220" t="s">
        <v>36690</v>
      </c>
      <c r="C5220" t="s">
        <v>29493</v>
      </c>
      <c r="D5220" t="s">
        <v>29494</v>
      </c>
      <c r="E5220" s="164">
        <v>540</v>
      </c>
      <c r="F5220" s="164">
        <v>512</v>
      </c>
      <c r="G5220" s="165">
        <v>0.94</v>
      </c>
      <c r="H5220" t="s">
        <v>18516</v>
      </c>
      <c r="I5220" s="164">
        <v>82.39</v>
      </c>
      <c r="J5220" s="164">
        <v>594.39</v>
      </c>
      <c r="K5220">
        <v>0</v>
      </c>
      <c r="L5220" t="s">
        <v>18516</v>
      </c>
      <c r="M5220" t="s">
        <v>18516</v>
      </c>
    </row>
    <row r="5221" spans="1:13" ht="13.5">
      <c r="A5221" t="s">
        <v>36691</v>
      </c>
      <c r="B5221" t="s">
        <v>36692</v>
      </c>
      <c r="C5221" t="s">
        <v>36693</v>
      </c>
      <c r="D5221" t="s">
        <v>36693</v>
      </c>
      <c r="E5221" s="164">
        <v>70</v>
      </c>
      <c r="F5221" s="164">
        <v>70</v>
      </c>
      <c r="G5221" t="s">
        <v>18516</v>
      </c>
      <c r="H5221" t="s">
        <v>18516</v>
      </c>
      <c r="I5221" s="164">
        <v>27.98</v>
      </c>
      <c r="J5221" s="164">
        <v>97.98</v>
      </c>
      <c r="K5221">
        <v>0</v>
      </c>
      <c r="L5221" t="s">
        <v>18516</v>
      </c>
      <c r="M5221" t="s">
        <v>18516</v>
      </c>
    </row>
    <row r="5222" spans="1:13" ht="13.5">
      <c r="A5222" t="s">
        <v>6550</v>
      </c>
      <c r="B5222" t="s">
        <v>36694</v>
      </c>
      <c r="C5222" t="s">
        <v>29924</v>
      </c>
      <c r="D5222" t="s">
        <v>29925</v>
      </c>
      <c r="E5222" s="164">
        <v>108</v>
      </c>
      <c r="F5222" s="164">
        <v>90</v>
      </c>
      <c r="G5222" s="165">
        <v>0.83</v>
      </c>
      <c r="H5222" t="s">
        <v>18516</v>
      </c>
      <c r="I5222" s="164">
        <v>39.22</v>
      </c>
      <c r="J5222" s="164">
        <v>129.22</v>
      </c>
      <c r="K5222">
        <v>133</v>
      </c>
      <c r="L5222" t="s">
        <v>18516</v>
      </c>
      <c r="M5222" t="s">
        <v>18516</v>
      </c>
    </row>
    <row r="5223" spans="1:13" ht="13.5">
      <c r="A5223" t="s">
        <v>6553</v>
      </c>
      <c r="B5223" t="s">
        <v>36695</v>
      </c>
      <c r="C5223" t="s">
        <v>29924</v>
      </c>
      <c r="D5223" t="s">
        <v>29925</v>
      </c>
      <c r="E5223" s="164">
        <v>108</v>
      </c>
      <c r="F5223" s="164">
        <v>75</v>
      </c>
      <c r="G5223" s="165">
        <v>0.69</v>
      </c>
      <c r="H5223" t="s">
        <v>29648</v>
      </c>
      <c r="I5223" s="164">
        <v>39.22</v>
      </c>
      <c r="J5223" s="164">
        <v>114.22</v>
      </c>
      <c r="K5223">
        <v>103</v>
      </c>
      <c r="L5223" t="s">
        <v>18516</v>
      </c>
      <c r="M5223" t="s">
        <v>18516</v>
      </c>
    </row>
    <row r="5224" spans="1:13" ht="13.5">
      <c r="A5224" t="s">
        <v>6556</v>
      </c>
      <c r="B5224" t="s">
        <v>36696</v>
      </c>
      <c r="C5224" t="s">
        <v>29924</v>
      </c>
      <c r="D5224" t="s">
        <v>29925</v>
      </c>
      <c r="E5224" s="164">
        <v>108</v>
      </c>
      <c r="F5224" s="164">
        <v>88</v>
      </c>
      <c r="G5224" s="165">
        <v>0.81</v>
      </c>
      <c r="H5224" t="s">
        <v>29648</v>
      </c>
      <c r="I5224" s="164">
        <v>39.22</v>
      </c>
      <c r="J5224" s="164">
        <v>127.22</v>
      </c>
      <c r="K5224">
        <v>127</v>
      </c>
      <c r="L5224" t="s">
        <v>18516</v>
      </c>
      <c r="M5224" t="s">
        <v>18516</v>
      </c>
    </row>
    <row r="5225" spans="1:13" ht="13.5">
      <c r="A5225" t="s">
        <v>9100</v>
      </c>
      <c r="B5225" t="s">
        <v>36697</v>
      </c>
      <c r="C5225" t="s">
        <v>29924</v>
      </c>
      <c r="D5225" t="s">
        <v>29925</v>
      </c>
      <c r="E5225" s="164">
        <v>136</v>
      </c>
      <c r="F5225" s="164">
        <v>80</v>
      </c>
      <c r="G5225" s="165">
        <v>0.58</v>
      </c>
      <c r="H5225" t="s">
        <v>18516</v>
      </c>
      <c r="I5225" s="164">
        <v>77.35</v>
      </c>
      <c r="J5225" s="164">
        <v>157.35</v>
      </c>
      <c r="K5225">
        <v>6</v>
      </c>
      <c r="L5225" t="s">
        <v>18516</v>
      </c>
      <c r="M5225" t="s">
        <v>18516</v>
      </c>
    </row>
    <row r="5226" spans="1:13" ht="13.5">
      <c r="A5226" t="s">
        <v>9097</v>
      </c>
      <c r="B5226" t="s">
        <v>36698</v>
      </c>
      <c r="C5226" t="s">
        <v>29924</v>
      </c>
      <c r="D5226" t="s">
        <v>29925</v>
      </c>
      <c r="E5226" s="164">
        <v>124</v>
      </c>
      <c r="F5226" s="164">
        <v>80</v>
      </c>
      <c r="G5226" s="165">
        <v>0.64</v>
      </c>
      <c r="H5226" t="s">
        <v>18516</v>
      </c>
      <c r="I5226" s="164">
        <v>77.35</v>
      </c>
      <c r="J5226" s="164">
        <v>157.35</v>
      </c>
      <c r="K5226">
        <v>8</v>
      </c>
      <c r="L5226" t="s">
        <v>18516</v>
      </c>
      <c r="M5226" t="s">
        <v>18516</v>
      </c>
    </row>
    <row r="5227" spans="1:13" ht="13.5">
      <c r="A5227" t="s">
        <v>9094</v>
      </c>
      <c r="B5227" t="s">
        <v>36699</v>
      </c>
      <c r="C5227" t="s">
        <v>29924</v>
      </c>
      <c r="D5227" t="s">
        <v>29925</v>
      </c>
      <c r="E5227" s="164">
        <v>133</v>
      </c>
      <c r="F5227" s="164">
        <v>80</v>
      </c>
      <c r="G5227" s="165">
        <v>0.6</v>
      </c>
      <c r="H5227" t="s">
        <v>18516</v>
      </c>
      <c r="I5227" s="164">
        <v>77.35</v>
      </c>
      <c r="J5227" s="164">
        <v>157.35</v>
      </c>
      <c r="K5227">
        <v>14</v>
      </c>
      <c r="L5227" t="s">
        <v>18516</v>
      </c>
      <c r="M5227" t="s">
        <v>18516</v>
      </c>
    </row>
    <row r="5228" spans="1:13" ht="13.5">
      <c r="A5228" t="s">
        <v>36700</v>
      </c>
      <c r="B5228" t="s">
        <v>36701</v>
      </c>
      <c r="C5228" t="s">
        <v>29924</v>
      </c>
      <c r="D5228" t="s">
        <v>29925</v>
      </c>
      <c r="E5228" t="s">
        <v>18516</v>
      </c>
      <c r="F5228" t="s">
        <v>18516</v>
      </c>
      <c r="G5228" t="s">
        <v>18516</v>
      </c>
      <c r="H5228" t="s">
        <v>18516</v>
      </c>
      <c r="I5228" t="s">
        <v>18516</v>
      </c>
      <c r="J5228" t="s">
        <v>18516</v>
      </c>
      <c r="K5228" t="s">
        <v>29707</v>
      </c>
      <c r="L5228" t="s">
        <v>18516</v>
      </c>
      <c r="M5228" t="s">
        <v>18516</v>
      </c>
    </row>
    <row r="5229" spans="1:13" ht="13.5">
      <c r="A5229" t="s">
        <v>36702</v>
      </c>
      <c r="B5229" t="s">
        <v>36703</v>
      </c>
      <c r="C5229" t="s">
        <v>29924</v>
      </c>
      <c r="D5229" t="s">
        <v>29925</v>
      </c>
      <c r="E5229" t="s">
        <v>18516</v>
      </c>
      <c r="F5229" t="s">
        <v>18516</v>
      </c>
      <c r="G5229" t="s">
        <v>18516</v>
      </c>
      <c r="H5229" t="s">
        <v>18516</v>
      </c>
      <c r="I5229" t="s">
        <v>18516</v>
      </c>
      <c r="J5229" t="s">
        <v>18516</v>
      </c>
      <c r="K5229" t="s">
        <v>29707</v>
      </c>
      <c r="L5229" t="s">
        <v>18516</v>
      </c>
      <c r="M5229" t="s">
        <v>18516</v>
      </c>
    </row>
    <row r="5230" spans="1:13" ht="13.5">
      <c r="A5230" t="s">
        <v>36704</v>
      </c>
      <c r="B5230" t="s">
        <v>36705</v>
      </c>
      <c r="C5230" t="s">
        <v>29924</v>
      </c>
      <c r="D5230" t="s">
        <v>29925</v>
      </c>
      <c r="E5230" t="s">
        <v>18516</v>
      </c>
      <c r="F5230" t="s">
        <v>18516</v>
      </c>
      <c r="G5230" t="s">
        <v>18516</v>
      </c>
      <c r="H5230" t="s">
        <v>18516</v>
      </c>
      <c r="I5230" t="s">
        <v>18516</v>
      </c>
      <c r="J5230" t="s">
        <v>18516</v>
      </c>
      <c r="K5230" t="s">
        <v>29707</v>
      </c>
      <c r="L5230" t="s">
        <v>18516</v>
      </c>
      <c r="M5230" t="s">
        <v>18516</v>
      </c>
    </row>
    <row r="5231" spans="1:13" ht="13.5">
      <c r="A5231" t="s">
        <v>36706</v>
      </c>
      <c r="B5231" t="s">
        <v>36707</v>
      </c>
      <c r="C5231" t="s">
        <v>29924</v>
      </c>
      <c r="D5231" t="s">
        <v>29925</v>
      </c>
      <c r="E5231" t="s">
        <v>18516</v>
      </c>
      <c r="F5231" t="s">
        <v>18516</v>
      </c>
      <c r="G5231" t="s">
        <v>18516</v>
      </c>
      <c r="H5231" t="s">
        <v>18516</v>
      </c>
      <c r="I5231" t="s">
        <v>18516</v>
      </c>
      <c r="J5231" t="s">
        <v>18516</v>
      </c>
      <c r="K5231" t="s">
        <v>29707</v>
      </c>
      <c r="L5231" t="s">
        <v>18516</v>
      </c>
      <c r="M5231" t="s">
        <v>18516</v>
      </c>
    </row>
    <row r="5232" spans="1:13" ht="13.5">
      <c r="A5232" t="s">
        <v>36708</v>
      </c>
      <c r="B5232" t="s">
        <v>36709</v>
      </c>
      <c r="C5232" t="s">
        <v>36693</v>
      </c>
      <c r="D5232" t="s">
        <v>36693</v>
      </c>
      <c r="E5232" s="164">
        <v>70</v>
      </c>
      <c r="F5232" s="164">
        <v>65</v>
      </c>
      <c r="G5232" s="165">
        <v>0.92</v>
      </c>
      <c r="H5232" t="s">
        <v>29648</v>
      </c>
      <c r="I5232" s="164">
        <v>27.98</v>
      </c>
      <c r="J5232" s="164">
        <v>92.98</v>
      </c>
      <c r="K5232">
        <v>30</v>
      </c>
      <c r="L5232" t="s">
        <v>18516</v>
      </c>
      <c r="M5232" t="s">
        <v>18516</v>
      </c>
    </row>
    <row r="5233" spans="1:13" ht="13.5">
      <c r="A5233" t="s">
        <v>7778</v>
      </c>
      <c r="B5233" t="s">
        <v>36710</v>
      </c>
      <c r="C5233" t="s">
        <v>29881</v>
      </c>
      <c r="D5233" t="s">
        <v>29882</v>
      </c>
      <c r="E5233" t="s">
        <v>18516</v>
      </c>
      <c r="F5233" t="s">
        <v>18516</v>
      </c>
      <c r="G5233" t="s">
        <v>18516</v>
      </c>
      <c r="H5233" t="s">
        <v>18516</v>
      </c>
      <c r="I5233" t="s">
        <v>18516</v>
      </c>
      <c r="J5233" t="s">
        <v>18516</v>
      </c>
      <c r="K5233" t="s">
        <v>29707</v>
      </c>
      <c r="L5233" t="s">
        <v>18516</v>
      </c>
      <c r="M5233" t="s">
        <v>18516</v>
      </c>
    </row>
    <row r="5234" spans="1:13" ht="13.5">
      <c r="A5234" t="s">
        <v>7781</v>
      </c>
      <c r="B5234" t="s">
        <v>36711</v>
      </c>
      <c r="C5234" t="s">
        <v>29881</v>
      </c>
      <c r="D5234" t="s">
        <v>29882</v>
      </c>
      <c r="E5234" t="s">
        <v>18516</v>
      </c>
      <c r="F5234" t="s">
        <v>18516</v>
      </c>
      <c r="G5234" t="s">
        <v>18516</v>
      </c>
      <c r="H5234" t="s">
        <v>18516</v>
      </c>
      <c r="I5234" t="s">
        <v>18516</v>
      </c>
      <c r="J5234" t="s">
        <v>18516</v>
      </c>
      <c r="K5234" t="s">
        <v>29707</v>
      </c>
      <c r="L5234" t="s">
        <v>18516</v>
      </c>
      <c r="M5234" t="s">
        <v>18516</v>
      </c>
    </row>
    <row r="5235" spans="1:13" ht="13.5">
      <c r="A5235" t="s">
        <v>7784</v>
      </c>
      <c r="B5235" t="s">
        <v>36712</v>
      </c>
      <c r="C5235" t="s">
        <v>29881</v>
      </c>
      <c r="D5235" t="s">
        <v>29882</v>
      </c>
      <c r="E5235" t="s">
        <v>18516</v>
      </c>
      <c r="F5235" t="s">
        <v>18516</v>
      </c>
      <c r="G5235" t="s">
        <v>18516</v>
      </c>
      <c r="H5235" t="s">
        <v>18516</v>
      </c>
      <c r="I5235" t="s">
        <v>18516</v>
      </c>
      <c r="J5235" t="s">
        <v>18516</v>
      </c>
      <c r="K5235" t="s">
        <v>29707</v>
      </c>
      <c r="L5235" t="s">
        <v>18516</v>
      </c>
      <c r="M5235" t="s">
        <v>18516</v>
      </c>
    </row>
    <row r="5236" spans="1:13" ht="13.5">
      <c r="A5236" t="s">
        <v>7796</v>
      </c>
      <c r="B5236" t="s">
        <v>36713</v>
      </c>
      <c r="C5236" t="s">
        <v>29881</v>
      </c>
      <c r="D5236" t="s">
        <v>29882</v>
      </c>
      <c r="E5236" t="s">
        <v>18516</v>
      </c>
      <c r="F5236" t="s">
        <v>18516</v>
      </c>
      <c r="G5236" t="s">
        <v>18516</v>
      </c>
      <c r="H5236" t="s">
        <v>18516</v>
      </c>
      <c r="I5236" t="s">
        <v>18516</v>
      </c>
      <c r="J5236" t="s">
        <v>18516</v>
      </c>
      <c r="K5236" t="s">
        <v>29707</v>
      </c>
      <c r="L5236" t="s">
        <v>18516</v>
      </c>
      <c r="M5236" t="s">
        <v>18516</v>
      </c>
    </row>
    <row r="5237" spans="1:13" ht="13.5">
      <c r="A5237" t="s">
        <v>7799</v>
      </c>
      <c r="B5237" t="s">
        <v>36714</v>
      </c>
      <c r="C5237" t="s">
        <v>29881</v>
      </c>
      <c r="D5237" t="s">
        <v>29882</v>
      </c>
      <c r="E5237" t="s">
        <v>18516</v>
      </c>
      <c r="F5237" t="s">
        <v>18516</v>
      </c>
      <c r="G5237" t="s">
        <v>18516</v>
      </c>
      <c r="H5237" t="s">
        <v>18516</v>
      </c>
      <c r="I5237" t="s">
        <v>18516</v>
      </c>
      <c r="J5237" t="s">
        <v>18516</v>
      </c>
      <c r="K5237" t="s">
        <v>29707</v>
      </c>
      <c r="L5237" t="s">
        <v>18516</v>
      </c>
      <c r="M5237" t="s">
        <v>18516</v>
      </c>
    </row>
    <row r="5238" spans="1:13" ht="13.5">
      <c r="A5238" t="s">
        <v>7802</v>
      </c>
      <c r="B5238" t="s">
        <v>36715</v>
      </c>
      <c r="C5238" t="s">
        <v>29881</v>
      </c>
      <c r="D5238" t="s">
        <v>29882</v>
      </c>
      <c r="E5238" t="s">
        <v>18516</v>
      </c>
      <c r="F5238" t="s">
        <v>18516</v>
      </c>
      <c r="G5238" t="s">
        <v>18516</v>
      </c>
      <c r="H5238" t="s">
        <v>18516</v>
      </c>
      <c r="I5238" t="s">
        <v>18516</v>
      </c>
      <c r="J5238" t="s">
        <v>18516</v>
      </c>
      <c r="K5238" t="s">
        <v>29707</v>
      </c>
      <c r="L5238" t="s">
        <v>18516</v>
      </c>
      <c r="M5238" t="s">
        <v>18516</v>
      </c>
    </row>
    <row r="5239" spans="1:13" ht="13.5">
      <c r="A5239" t="s">
        <v>7805</v>
      </c>
      <c r="B5239" t="s">
        <v>36716</v>
      </c>
      <c r="C5239" t="s">
        <v>29881</v>
      </c>
      <c r="D5239" t="s">
        <v>29882</v>
      </c>
      <c r="E5239" t="s">
        <v>18516</v>
      </c>
      <c r="F5239" t="s">
        <v>18516</v>
      </c>
      <c r="G5239" t="s">
        <v>18516</v>
      </c>
      <c r="H5239" t="s">
        <v>18516</v>
      </c>
      <c r="I5239" t="s">
        <v>18516</v>
      </c>
      <c r="J5239" t="s">
        <v>18516</v>
      </c>
      <c r="K5239" t="s">
        <v>29707</v>
      </c>
      <c r="L5239" t="s">
        <v>18516</v>
      </c>
      <c r="M5239" t="s">
        <v>18516</v>
      </c>
    </row>
    <row r="5240" spans="1:13" ht="13.5">
      <c r="A5240" t="s">
        <v>7808</v>
      </c>
      <c r="B5240" t="s">
        <v>36717</v>
      </c>
      <c r="C5240" t="s">
        <v>29881</v>
      </c>
      <c r="D5240" t="s">
        <v>29882</v>
      </c>
      <c r="E5240" t="s">
        <v>18516</v>
      </c>
      <c r="F5240" t="s">
        <v>18516</v>
      </c>
      <c r="G5240" t="s">
        <v>18516</v>
      </c>
      <c r="H5240" t="s">
        <v>18516</v>
      </c>
      <c r="I5240" t="s">
        <v>18516</v>
      </c>
      <c r="J5240" t="s">
        <v>18516</v>
      </c>
      <c r="K5240" t="s">
        <v>29707</v>
      </c>
      <c r="L5240" t="s">
        <v>18516</v>
      </c>
      <c r="M5240" t="s">
        <v>18516</v>
      </c>
    </row>
    <row r="5241" spans="1:13" ht="13.5">
      <c r="A5241" t="s">
        <v>7811</v>
      </c>
      <c r="B5241" t="s">
        <v>36718</v>
      </c>
      <c r="C5241" t="s">
        <v>29881</v>
      </c>
      <c r="D5241" t="s">
        <v>29882</v>
      </c>
      <c r="E5241" t="s">
        <v>18516</v>
      </c>
      <c r="F5241" t="s">
        <v>18516</v>
      </c>
      <c r="G5241" t="s">
        <v>18516</v>
      </c>
      <c r="H5241" t="s">
        <v>18516</v>
      </c>
      <c r="I5241" t="s">
        <v>18516</v>
      </c>
      <c r="J5241" t="s">
        <v>18516</v>
      </c>
      <c r="K5241" t="s">
        <v>29707</v>
      </c>
      <c r="L5241" t="s">
        <v>18516</v>
      </c>
      <c r="M5241" t="s">
        <v>18516</v>
      </c>
    </row>
    <row r="5242" spans="1:13" ht="13.5">
      <c r="A5242" t="s">
        <v>7814</v>
      </c>
      <c r="B5242" t="s">
        <v>36719</v>
      </c>
      <c r="C5242" t="s">
        <v>29881</v>
      </c>
      <c r="D5242" t="s">
        <v>29882</v>
      </c>
      <c r="E5242" t="s">
        <v>18516</v>
      </c>
      <c r="F5242" t="s">
        <v>18516</v>
      </c>
      <c r="G5242" t="s">
        <v>18516</v>
      </c>
      <c r="H5242" t="s">
        <v>18516</v>
      </c>
      <c r="I5242" t="s">
        <v>18516</v>
      </c>
      <c r="J5242" t="s">
        <v>18516</v>
      </c>
      <c r="K5242" t="s">
        <v>29707</v>
      </c>
      <c r="L5242" t="s">
        <v>18516</v>
      </c>
      <c r="M5242" t="s">
        <v>18516</v>
      </c>
    </row>
    <row r="5243" spans="1:13" ht="13.5">
      <c r="A5243" t="s">
        <v>7817</v>
      </c>
      <c r="B5243" t="s">
        <v>36720</v>
      </c>
      <c r="C5243" t="s">
        <v>29881</v>
      </c>
      <c r="D5243" t="s">
        <v>29882</v>
      </c>
      <c r="E5243" t="s">
        <v>18516</v>
      </c>
      <c r="F5243" t="s">
        <v>18516</v>
      </c>
      <c r="G5243" t="s">
        <v>18516</v>
      </c>
      <c r="H5243" t="s">
        <v>18516</v>
      </c>
      <c r="I5243" t="s">
        <v>18516</v>
      </c>
      <c r="J5243" t="s">
        <v>18516</v>
      </c>
      <c r="K5243" t="s">
        <v>29707</v>
      </c>
      <c r="L5243" t="s">
        <v>18516</v>
      </c>
      <c r="M5243" t="s">
        <v>18516</v>
      </c>
    </row>
    <row r="5244" spans="1:13" ht="13.5">
      <c r="A5244" t="s">
        <v>8193</v>
      </c>
      <c r="B5244" t="s">
        <v>36721</v>
      </c>
      <c r="C5244" t="s">
        <v>36722</v>
      </c>
      <c r="D5244" t="s">
        <v>36723</v>
      </c>
      <c r="E5244" s="164">
        <v>120</v>
      </c>
      <c r="F5244" s="164">
        <v>120</v>
      </c>
      <c r="G5244" t="s">
        <v>18516</v>
      </c>
      <c r="H5244" t="s">
        <v>18516</v>
      </c>
      <c r="I5244" s="164">
        <v>34.1</v>
      </c>
      <c r="J5244" s="164">
        <v>154.1</v>
      </c>
      <c r="K5244">
        <v>12</v>
      </c>
      <c r="L5244" t="s">
        <v>18516</v>
      </c>
      <c r="M5244" t="s">
        <v>18516</v>
      </c>
    </row>
    <row r="5245" spans="1:13" ht="13.5">
      <c r="A5245" t="s">
        <v>8196</v>
      </c>
      <c r="B5245" t="s">
        <v>36721</v>
      </c>
      <c r="C5245" t="s">
        <v>36722</v>
      </c>
      <c r="D5245" t="s">
        <v>36723</v>
      </c>
      <c r="E5245" s="164">
        <v>120</v>
      </c>
      <c r="F5245" s="164">
        <v>120</v>
      </c>
      <c r="G5245" t="s">
        <v>18516</v>
      </c>
      <c r="H5245" t="s">
        <v>18516</v>
      </c>
      <c r="I5245" s="164">
        <v>25.77</v>
      </c>
      <c r="J5245" s="164">
        <v>145.77</v>
      </c>
      <c r="K5245">
        <v>43</v>
      </c>
      <c r="L5245" t="s">
        <v>29455</v>
      </c>
      <c r="M5245" t="s">
        <v>29456</v>
      </c>
    </row>
    <row r="5246" spans="1:13" ht="13.5">
      <c r="A5246" t="s">
        <v>8199</v>
      </c>
      <c r="B5246" t="s">
        <v>36721</v>
      </c>
      <c r="C5246" t="s">
        <v>36722</v>
      </c>
      <c r="D5246" t="s">
        <v>36723</v>
      </c>
      <c r="E5246" s="164">
        <v>120</v>
      </c>
      <c r="F5246" s="164">
        <v>120</v>
      </c>
      <c r="G5246" t="s">
        <v>18516</v>
      </c>
      <c r="H5246" t="s">
        <v>18516</v>
      </c>
      <c r="I5246" s="164">
        <v>24.75</v>
      </c>
      <c r="J5246" s="164">
        <v>144.75</v>
      </c>
      <c r="K5246">
        <v>62</v>
      </c>
      <c r="L5246" t="s">
        <v>18516</v>
      </c>
      <c r="M5246" t="s">
        <v>18516</v>
      </c>
    </row>
    <row r="5247" spans="1:13" ht="13.5">
      <c r="A5247" t="s">
        <v>8995</v>
      </c>
      <c r="B5247" t="s">
        <v>36724</v>
      </c>
      <c r="C5247" t="s">
        <v>31271</v>
      </c>
      <c r="D5247" t="s">
        <v>31272</v>
      </c>
      <c r="E5247" t="s">
        <v>18516</v>
      </c>
      <c r="F5247" t="s">
        <v>18516</v>
      </c>
      <c r="G5247" t="s">
        <v>18516</v>
      </c>
      <c r="H5247" t="s">
        <v>18516</v>
      </c>
      <c r="I5247" t="s">
        <v>18516</v>
      </c>
      <c r="J5247" t="s">
        <v>18516</v>
      </c>
      <c r="K5247" t="s">
        <v>29707</v>
      </c>
      <c r="L5247" t="s">
        <v>18516</v>
      </c>
      <c r="M5247" t="s">
        <v>18516</v>
      </c>
    </row>
    <row r="5248" spans="1:13" ht="13.5">
      <c r="A5248" t="s">
        <v>8998</v>
      </c>
      <c r="B5248" t="s">
        <v>36725</v>
      </c>
      <c r="C5248" t="s">
        <v>31271</v>
      </c>
      <c r="D5248" t="s">
        <v>31272</v>
      </c>
      <c r="E5248" t="s">
        <v>18516</v>
      </c>
      <c r="F5248" t="s">
        <v>18516</v>
      </c>
      <c r="G5248" t="s">
        <v>18516</v>
      </c>
      <c r="H5248" t="s">
        <v>18516</v>
      </c>
      <c r="I5248" t="s">
        <v>18516</v>
      </c>
      <c r="J5248" t="s">
        <v>18516</v>
      </c>
      <c r="K5248" t="s">
        <v>29707</v>
      </c>
      <c r="L5248" t="s">
        <v>18516</v>
      </c>
      <c r="M5248" t="s">
        <v>18516</v>
      </c>
    </row>
    <row r="5249" spans="1:13" ht="13.5">
      <c r="A5249" t="s">
        <v>9007</v>
      </c>
      <c r="B5249" t="s">
        <v>36726</v>
      </c>
      <c r="C5249" t="s">
        <v>31271</v>
      </c>
      <c r="D5249" t="s">
        <v>31272</v>
      </c>
      <c r="E5249" s="164">
        <v>229.99</v>
      </c>
      <c r="F5249" s="164">
        <v>190</v>
      </c>
      <c r="G5249" s="165">
        <v>0.82</v>
      </c>
      <c r="H5249" t="s">
        <v>18516</v>
      </c>
      <c r="I5249" s="164">
        <v>110.23</v>
      </c>
      <c r="J5249" s="164">
        <v>300.23</v>
      </c>
      <c r="K5249">
        <v>6</v>
      </c>
      <c r="L5249" t="s">
        <v>18516</v>
      </c>
      <c r="M5249" t="s">
        <v>18516</v>
      </c>
    </row>
    <row r="5250" spans="1:13" ht="13.5">
      <c r="A5250" t="s">
        <v>9010</v>
      </c>
      <c r="B5250" t="s">
        <v>36727</v>
      </c>
      <c r="C5250" t="s">
        <v>31271</v>
      </c>
      <c r="D5250" t="s">
        <v>31272</v>
      </c>
      <c r="E5250" s="164">
        <v>249.99</v>
      </c>
      <c r="F5250" s="164">
        <v>249.99</v>
      </c>
      <c r="G5250" t="s">
        <v>18516</v>
      </c>
      <c r="H5250" t="s">
        <v>18516</v>
      </c>
      <c r="I5250" s="164">
        <v>90.82</v>
      </c>
      <c r="J5250" s="164">
        <v>340.81</v>
      </c>
      <c r="K5250">
        <v>0</v>
      </c>
      <c r="L5250" t="s">
        <v>18516</v>
      </c>
      <c r="M5250" t="s">
        <v>18516</v>
      </c>
    </row>
    <row r="5251" spans="1:13" ht="13.5">
      <c r="A5251" t="s">
        <v>14357</v>
      </c>
      <c r="B5251" t="s">
        <v>36728</v>
      </c>
      <c r="C5251" t="s">
        <v>29414</v>
      </c>
      <c r="D5251" t="s">
        <v>29415</v>
      </c>
      <c r="E5251" s="164">
        <v>403</v>
      </c>
      <c r="F5251" s="164">
        <v>403</v>
      </c>
      <c r="G5251" t="s">
        <v>18516</v>
      </c>
      <c r="H5251" t="s">
        <v>18516</v>
      </c>
      <c r="I5251" s="164">
        <v>156.11</v>
      </c>
      <c r="J5251" s="164">
        <v>559.11</v>
      </c>
      <c r="K5251">
        <v>122</v>
      </c>
      <c r="L5251" t="s">
        <v>18516</v>
      </c>
      <c r="M5251" t="s">
        <v>18516</v>
      </c>
    </row>
    <row r="5252" spans="1:13" ht="13.5">
      <c r="A5252" t="s">
        <v>9528</v>
      </c>
      <c r="B5252" t="s">
        <v>36729</v>
      </c>
      <c r="C5252" t="s">
        <v>36730</v>
      </c>
      <c r="D5252" t="s">
        <v>36731</v>
      </c>
      <c r="E5252" s="164">
        <v>73.84</v>
      </c>
      <c r="F5252" s="164">
        <v>60</v>
      </c>
      <c r="G5252" s="165">
        <v>0.81</v>
      </c>
      <c r="H5252" t="s">
        <v>51007</v>
      </c>
      <c r="I5252" s="164">
        <v>38.13</v>
      </c>
      <c r="J5252" s="164">
        <v>98.13</v>
      </c>
      <c r="K5252">
        <v>99</v>
      </c>
      <c r="L5252" t="s">
        <v>18516</v>
      </c>
      <c r="M5252" t="s">
        <v>18516</v>
      </c>
    </row>
    <row r="5253" spans="1:13" ht="13.5">
      <c r="A5253" t="s">
        <v>9531</v>
      </c>
      <c r="B5253" t="s">
        <v>36732</v>
      </c>
      <c r="C5253" t="s">
        <v>33623</v>
      </c>
      <c r="D5253" t="s">
        <v>33624</v>
      </c>
      <c r="E5253" t="s">
        <v>18516</v>
      </c>
      <c r="F5253" t="s">
        <v>18516</v>
      </c>
      <c r="G5253" t="s">
        <v>18516</v>
      </c>
      <c r="H5253" t="s">
        <v>18516</v>
      </c>
      <c r="I5253" t="s">
        <v>18516</v>
      </c>
      <c r="J5253" t="s">
        <v>18516</v>
      </c>
      <c r="K5253" t="s">
        <v>29707</v>
      </c>
      <c r="L5253" t="s">
        <v>18516</v>
      </c>
      <c r="M5253" t="s">
        <v>18516</v>
      </c>
    </row>
    <row r="5254" spans="1:13" ht="13.5">
      <c r="A5254" t="s">
        <v>6865</v>
      </c>
      <c r="B5254" t="s">
        <v>36733</v>
      </c>
      <c r="C5254" t="s">
        <v>36734</v>
      </c>
      <c r="D5254" t="s">
        <v>36735</v>
      </c>
      <c r="E5254" t="s">
        <v>18516</v>
      </c>
      <c r="F5254" t="s">
        <v>18516</v>
      </c>
      <c r="G5254" t="s">
        <v>18516</v>
      </c>
      <c r="H5254" t="s">
        <v>18516</v>
      </c>
      <c r="I5254" t="s">
        <v>18516</v>
      </c>
      <c r="J5254" t="s">
        <v>18516</v>
      </c>
      <c r="K5254" t="s">
        <v>29707</v>
      </c>
      <c r="L5254" t="s">
        <v>18516</v>
      </c>
      <c r="M5254" t="s">
        <v>18516</v>
      </c>
    </row>
    <row r="5255" spans="1:13" ht="13.5">
      <c r="A5255" t="s">
        <v>6862</v>
      </c>
      <c r="B5255" t="s">
        <v>36733</v>
      </c>
      <c r="C5255" t="s">
        <v>36734</v>
      </c>
      <c r="D5255" t="s">
        <v>36735</v>
      </c>
      <c r="E5255" t="s">
        <v>18516</v>
      </c>
      <c r="F5255" t="s">
        <v>18516</v>
      </c>
      <c r="G5255" t="s">
        <v>18516</v>
      </c>
      <c r="H5255" t="s">
        <v>18516</v>
      </c>
      <c r="I5255" t="s">
        <v>18516</v>
      </c>
      <c r="J5255" t="s">
        <v>18516</v>
      </c>
      <c r="K5255" t="s">
        <v>29707</v>
      </c>
      <c r="L5255" t="s">
        <v>18516</v>
      </c>
      <c r="M5255" t="s">
        <v>18516</v>
      </c>
    </row>
    <row r="5256" spans="1:13" ht="13.5">
      <c r="A5256" t="s">
        <v>6859</v>
      </c>
      <c r="B5256" t="s">
        <v>36733</v>
      </c>
      <c r="C5256" t="s">
        <v>36734</v>
      </c>
      <c r="D5256" t="s">
        <v>36735</v>
      </c>
      <c r="E5256" t="s">
        <v>18516</v>
      </c>
      <c r="F5256" t="s">
        <v>18516</v>
      </c>
      <c r="G5256" t="s">
        <v>18516</v>
      </c>
      <c r="H5256" t="s">
        <v>18516</v>
      </c>
      <c r="I5256" t="s">
        <v>18516</v>
      </c>
      <c r="J5256" t="s">
        <v>18516</v>
      </c>
      <c r="K5256" t="s">
        <v>29707</v>
      </c>
      <c r="L5256" t="s">
        <v>18516</v>
      </c>
      <c r="M5256" t="s">
        <v>18516</v>
      </c>
    </row>
    <row r="5257" spans="1:13" ht="13.5">
      <c r="A5257" t="s">
        <v>6856</v>
      </c>
      <c r="B5257" t="s">
        <v>36733</v>
      </c>
      <c r="C5257" t="s">
        <v>36734</v>
      </c>
      <c r="D5257" t="s">
        <v>36735</v>
      </c>
      <c r="E5257" t="s">
        <v>18516</v>
      </c>
      <c r="F5257" t="s">
        <v>18516</v>
      </c>
      <c r="G5257" t="s">
        <v>18516</v>
      </c>
      <c r="H5257" t="s">
        <v>18516</v>
      </c>
      <c r="I5257" t="s">
        <v>18516</v>
      </c>
      <c r="J5257" t="s">
        <v>18516</v>
      </c>
      <c r="K5257" t="s">
        <v>29707</v>
      </c>
      <c r="L5257" t="s">
        <v>18516</v>
      </c>
      <c r="M5257" t="s">
        <v>18516</v>
      </c>
    </row>
    <row r="5258" spans="1:13" ht="13.5">
      <c r="A5258" t="s">
        <v>6669</v>
      </c>
      <c r="B5258" t="s">
        <v>36736</v>
      </c>
      <c r="C5258" t="s">
        <v>29501</v>
      </c>
      <c r="D5258" t="s">
        <v>29502</v>
      </c>
      <c r="E5258" t="s">
        <v>18516</v>
      </c>
      <c r="F5258" t="s">
        <v>18516</v>
      </c>
      <c r="G5258" t="s">
        <v>18516</v>
      </c>
      <c r="H5258" t="s">
        <v>18516</v>
      </c>
      <c r="I5258" t="s">
        <v>18516</v>
      </c>
      <c r="J5258" t="s">
        <v>18516</v>
      </c>
      <c r="K5258" t="s">
        <v>29707</v>
      </c>
      <c r="L5258" t="s">
        <v>18516</v>
      </c>
      <c r="M5258" t="s">
        <v>18516</v>
      </c>
    </row>
    <row r="5259" spans="1:13" ht="13.5">
      <c r="A5259" t="s">
        <v>6547</v>
      </c>
      <c r="B5259" t="s">
        <v>36737</v>
      </c>
      <c r="C5259" t="s">
        <v>30420</v>
      </c>
      <c r="D5259" t="s">
        <v>30421</v>
      </c>
      <c r="E5259" s="164">
        <v>94.3</v>
      </c>
      <c r="F5259" s="164">
        <v>94.3</v>
      </c>
      <c r="G5259" t="s">
        <v>18516</v>
      </c>
      <c r="H5259" t="s">
        <v>18516</v>
      </c>
      <c r="I5259" s="164">
        <v>38.37</v>
      </c>
      <c r="J5259" s="164">
        <v>132.67</v>
      </c>
      <c r="K5259">
        <v>36</v>
      </c>
      <c r="L5259" t="s">
        <v>18516</v>
      </c>
      <c r="M5259" t="s">
        <v>18516</v>
      </c>
    </row>
    <row r="5260" spans="1:13" ht="13.5">
      <c r="A5260" t="s">
        <v>6541</v>
      </c>
      <c r="B5260" t="s">
        <v>36738</v>
      </c>
      <c r="C5260" t="s">
        <v>30420</v>
      </c>
      <c r="D5260" t="s">
        <v>30421</v>
      </c>
      <c r="E5260" s="164">
        <v>76.22</v>
      </c>
      <c r="F5260" s="164">
        <v>76.22</v>
      </c>
      <c r="G5260" t="s">
        <v>18516</v>
      </c>
      <c r="H5260" t="s">
        <v>18516</v>
      </c>
      <c r="I5260" s="164">
        <v>47.37</v>
      </c>
      <c r="J5260" s="164">
        <v>123.59</v>
      </c>
      <c r="K5260">
        <v>15</v>
      </c>
      <c r="L5260" t="s">
        <v>29439</v>
      </c>
      <c r="M5260" t="s">
        <v>30952</v>
      </c>
    </row>
    <row r="5261" spans="1:13" ht="13.5">
      <c r="A5261" t="s">
        <v>6538</v>
      </c>
      <c r="B5261" t="s">
        <v>36739</v>
      </c>
      <c r="C5261" t="s">
        <v>30420</v>
      </c>
      <c r="D5261" t="s">
        <v>30421</v>
      </c>
      <c r="E5261" s="164">
        <v>118</v>
      </c>
      <c r="F5261" s="164">
        <v>114.9</v>
      </c>
      <c r="G5261" s="165">
        <v>0.97</v>
      </c>
      <c r="H5261" t="s">
        <v>18516</v>
      </c>
      <c r="I5261" s="164">
        <v>46.34</v>
      </c>
      <c r="J5261" s="164">
        <v>161.24</v>
      </c>
      <c r="K5261">
        <v>8</v>
      </c>
      <c r="L5261" t="s">
        <v>18516</v>
      </c>
      <c r="M5261" t="s">
        <v>18516</v>
      </c>
    </row>
    <row r="5262" spans="1:13" ht="13.5">
      <c r="A5262" t="s">
        <v>6535</v>
      </c>
      <c r="B5262" t="s">
        <v>36740</v>
      </c>
      <c r="C5262" t="s">
        <v>30420</v>
      </c>
      <c r="D5262" t="s">
        <v>30421</v>
      </c>
      <c r="E5262" s="164">
        <v>107.9</v>
      </c>
      <c r="F5262" s="164">
        <v>89.9</v>
      </c>
      <c r="G5262" s="165">
        <v>0.83</v>
      </c>
      <c r="H5262" t="s">
        <v>18516</v>
      </c>
      <c r="I5262" s="164">
        <v>44.79</v>
      </c>
      <c r="J5262" s="164">
        <v>134.69</v>
      </c>
      <c r="K5262">
        <v>21</v>
      </c>
      <c r="L5262" t="s">
        <v>18516</v>
      </c>
      <c r="M5262" t="s">
        <v>18516</v>
      </c>
    </row>
    <row r="5263" spans="1:13" ht="13.5">
      <c r="A5263" t="s">
        <v>36741</v>
      </c>
      <c r="B5263" t="s">
        <v>36742</v>
      </c>
      <c r="C5263" t="s">
        <v>36743</v>
      </c>
      <c r="D5263" t="s">
        <v>36743</v>
      </c>
      <c r="E5263" t="s">
        <v>18516</v>
      </c>
      <c r="F5263" t="s">
        <v>18516</v>
      </c>
      <c r="G5263" t="s">
        <v>18516</v>
      </c>
      <c r="H5263" t="s">
        <v>18516</v>
      </c>
      <c r="I5263" t="s">
        <v>18516</v>
      </c>
      <c r="J5263" t="s">
        <v>18516</v>
      </c>
      <c r="K5263" t="s">
        <v>29707</v>
      </c>
      <c r="L5263" t="s">
        <v>18516</v>
      </c>
      <c r="M5263" t="s">
        <v>18516</v>
      </c>
    </row>
    <row r="5264" spans="1:13" ht="13.5">
      <c r="A5264" t="s">
        <v>6523</v>
      </c>
      <c r="B5264" t="s">
        <v>36744</v>
      </c>
      <c r="C5264" t="s">
        <v>30420</v>
      </c>
      <c r="D5264" t="s">
        <v>30421</v>
      </c>
      <c r="E5264" s="164">
        <v>125.91</v>
      </c>
      <c r="F5264" s="164">
        <v>125.91</v>
      </c>
      <c r="G5264" t="s">
        <v>18516</v>
      </c>
      <c r="H5264" t="s">
        <v>18516</v>
      </c>
      <c r="I5264" s="164">
        <v>48.75</v>
      </c>
      <c r="J5264" s="164">
        <v>174.66</v>
      </c>
      <c r="K5264">
        <v>100</v>
      </c>
      <c r="L5264" t="s">
        <v>29465</v>
      </c>
      <c r="M5264" t="s">
        <v>30952</v>
      </c>
    </row>
    <row r="5265" spans="1:13" ht="13.5">
      <c r="A5265" t="s">
        <v>36745</v>
      </c>
      <c r="B5265" t="s">
        <v>36746</v>
      </c>
      <c r="C5265" t="s">
        <v>36743</v>
      </c>
      <c r="D5265" t="s">
        <v>36743</v>
      </c>
      <c r="E5265" s="164">
        <v>191.6</v>
      </c>
      <c r="F5265" s="164">
        <v>191.6</v>
      </c>
      <c r="G5265" t="s">
        <v>18516</v>
      </c>
      <c r="H5265" t="s">
        <v>18516</v>
      </c>
      <c r="I5265" s="164">
        <v>58.19</v>
      </c>
      <c r="J5265" s="164">
        <v>249.79</v>
      </c>
      <c r="K5265">
        <v>0</v>
      </c>
      <c r="L5265" t="s">
        <v>18516</v>
      </c>
      <c r="M5265" t="s">
        <v>18516</v>
      </c>
    </row>
    <row r="5266" spans="1:13" ht="13.5">
      <c r="A5266" t="s">
        <v>6417</v>
      </c>
      <c r="B5266" t="s">
        <v>36747</v>
      </c>
      <c r="C5266" t="s">
        <v>30420</v>
      </c>
      <c r="D5266" t="s">
        <v>30421</v>
      </c>
      <c r="E5266" s="164">
        <v>200.7</v>
      </c>
      <c r="F5266" s="164">
        <v>200.7</v>
      </c>
      <c r="G5266" t="s">
        <v>18516</v>
      </c>
      <c r="H5266" t="s">
        <v>18516</v>
      </c>
      <c r="I5266" s="164">
        <v>52.75</v>
      </c>
      <c r="J5266" s="164">
        <v>253.45</v>
      </c>
      <c r="K5266">
        <v>100</v>
      </c>
      <c r="L5266" t="s">
        <v>18516</v>
      </c>
      <c r="M5266" t="s">
        <v>18516</v>
      </c>
    </row>
    <row r="5267" spans="1:13" ht="13.5">
      <c r="A5267" t="s">
        <v>6414</v>
      </c>
      <c r="B5267" t="s">
        <v>36748</v>
      </c>
      <c r="C5267" t="s">
        <v>30420</v>
      </c>
      <c r="D5267" t="s">
        <v>30421</v>
      </c>
      <c r="E5267" t="s">
        <v>18516</v>
      </c>
      <c r="F5267" t="s">
        <v>18516</v>
      </c>
      <c r="G5267" t="s">
        <v>18516</v>
      </c>
      <c r="H5267" t="s">
        <v>18516</v>
      </c>
      <c r="I5267" t="s">
        <v>18516</v>
      </c>
      <c r="J5267" t="s">
        <v>18516</v>
      </c>
      <c r="K5267" t="s">
        <v>29707</v>
      </c>
      <c r="L5267" t="s">
        <v>18516</v>
      </c>
      <c r="M5267" t="s">
        <v>18516</v>
      </c>
    </row>
    <row r="5268" spans="1:13" ht="13.5">
      <c r="A5268" t="s">
        <v>6411</v>
      </c>
      <c r="B5268" t="s">
        <v>36749</v>
      </c>
      <c r="C5268" t="s">
        <v>30420</v>
      </c>
      <c r="D5268" t="s">
        <v>30421</v>
      </c>
      <c r="E5268" s="164">
        <v>219.9</v>
      </c>
      <c r="F5268" s="164">
        <v>219.9</v>
      </c>
      <c r="G5268" t="s">
        <v>18516</v>
      </c>
      <c r="H5268" t="s">
        <v>18516</v>
      </c>
      <c r="I5268" s="164">
        <v>52.97</v>
      </c>
      <c r="J5268" s="164">
        <v>272.87</v>
      </c>
      <c r="K5268">
        <v>119</v>
      </c>
      <c r="L5268" t="s">
        <v>18516</v>
      </c>
      <c r="M5268" t="s">
        <v>18516</v>
      </c>
    </row>
    <row r="5269" spans="1:13" ht="13.5">
      <c r="A5269" t="s">
        <v>36750</v>
      </c>
      <c r="B5269" t="s">
        <v>36751</v>
      </c>
      <c r="C5269" t="s">
        <v>36743</v>
      </c>
      <c r="D5269" t="s">
        <v>36743</v>
      </c>
      <c r="E5269" t="s">
        <v>18516</v>
      </c>
      <c r="F5269" t="s">
        <v>18516</v>
      </c>
      <c r="G5269" t="s">
        <v>18516</v>
      </c>
      <c r="H5269" t="s">
        <v>18516</v>
      </c>
      <c r="I5269" t="s">
        <v>18516</v>
      </c>
      <c r="J5269" t="s">
        <v>18516</v>
      </c>
      <c r="K5269" t="s">
        <v>29707</v>
      </c>
      <c r="L5269" t="s">
        <v>18516</v>
      </c>
      <c r="M5269" t="s">
        <v>18516</v>
      </c>
    </row>
    <row r="5270" spans="1:13" ht="13.5">
      <c r="A5270" t="s">
        <v>6408</v>
      </c>
      <c r="B5270" t="s">
        <v>36752</v>
      </c>
      <c r="C5270" t="s">
        <v>30420</v>
      </c>
      <c r="D5270" t="s">
        <v>30421</v>
      </c>
      <c r="E5270" s="164">
        <v>206.2</v>
      </c>
      <c r="F5270" s="164">
        <v>206.2</v>
      </c>
      <c r="G5270" t="s">
        <v>18516</v>
      </c>
      <c r="H5270" t="s">
        <v>18516</v>
      </c>
      <c r="I5270" s="164">
        <v>49.24</v>
      </c>
      <c r="J5270" s="164">
        <v>255.44</v>
      </c>
      <c r="K5270">
        <v>119</v>
      </c>
      <c r="L5270" t="s">
        <v>18516</v>
      </c>
      <c r="M5270" t="s">
        <v>18516</v>
      </c>
    </row>
    <row r="5271" spans="1:13" ht="13.5">
      <c r="A5271" t="s">
        <v>36753</v>
      </c>
      <c r="B5271" t="s">
        <v>36754</v>
      </c>
      <c r="C5271" t="s">
        <v>36743</v>
      </c>
      <c r="D5271" t="s">
        <v>36743</v>
      </c>
      <c r="E5271" s="164">
        <v>196</v>
      </c>
      <c r="F5271" s="164">
        <v>196</v>
      </c>
      <c r="G5271" t="s">
        <v>18516</v>
      </c>
      <c r="H5271" t="s">
        <v>18516</v>
      </c>
      <c r="I5271" s="164">
        <v>58.41</v>
      </c>
      <c r="J5271" s="164">
        <v>254.41</v>
      </c>
      <c r="K5271">
        <v>32</v>
      </c>
      <c r="L5271" t="s">
        <v>18516</v>
      </c>
      <c r="M5271" t="s">
        <v>18516</v>
      </c>
    </row>
    <row r="5272" spans="1:13" ht="13.5">
      <c r="A5272" t="s">
        <v>36755</v>
      </c>
      <c r="B5272" t="s">
        <v>36756</v>
      </c>
      <c r="C5272" t="s">
        <v>29619</v>
      </c>
      <c r="D5272" t="s">
        <v>29620</v>
      </c>
      <c r="E5272" s="164">
        <v>125</v>
      </c>
      <c r="F5272" s="164">
        <v>99</v>
      </c>
      <c r="G5272" s="165">
        <v>0.79</v>
      </c>
      <c r="H5272" t="s">
        <v>18516</v>
      </c>
      <c r="I5272" s="164">
        <v>39.22</v>
      </c>
      <c r="J5272" s="164">
        <v>138.22</v>
      </c>
      <c r="K5272">
        <v>33</v>
      </c>
      <c r="L5272" t="s">
        <v>18516</v>
      </c>
      <c r="M5272" t="s">
        <v>18516</v>
      </c>
    </row>
    <row r="5273" spans="1:13" ht="13.5">
      <c r="A5273" t="s">
        <v>36757</v>
      </c>
      <c r="B5273" t="s">
        <v>36758</v>
      </c>
      <c r="C5273" t="s">
        <v>29619</v>
      </c>
      <c r="D5273" t="s">
        <v>29620</v>
      </c>
      <c r="E5273" s="164">
        <v>125</v>
      </c>
      <c r="F5273" s="164">
        <v>105</v>
      </c>
      <c r="G5273" s="165">
        <v>0.84</v>
      </c>
      <c r="H5273" t="s">
        <v>18516</v>
      </c>
      <c r="I5273" s="164">
        <v>39.22</v>
      </c>
      <c r="J5273" s="164">
        <v>144.22</v>
      </c>
      <c r="K5273">
        <v>63</v>
      </c>
      <c r="L5273" t="s">
        <v>18516</v>
      </c>
      <c r="M5273" t="s">
        <v>18516</v>
      </c>
    </row>
    <row r="5274" spans="1:13" ht="13.5">
      <c r="A5274" t="s">
        <v>12323</v>
      </c>
      <c r="B5274" t="s">
        <v>36759</v>
      </c>
      <c r="C5274" t="s">
        <v>29414</v>
      </c>
      <c r="D5274" t="s">
        <v>29415</v>
      </c>
      <c r="E5274" t="s">
        <v>18516</v>
      </c>
      <c r="F5274" t="s">
        <v>18516</v>
      </c>
      <c r="G5274" t="s">
        <v>18516</v>
      </c>
      <c r="H5274" t="s">
        <v>18516</v>
      </c>
      <c r="I5274" t="s">
        <v>18516</v>
      </c>
      <c r="J5274" t="s">
        <v>18516</v>
      </c>
      <c r="K5274" t="s">
        <v>29707</v>
      </c>
      <c r="L5274" t="s">
        <v>18516</v>
      </c>
      <c r="M5274" t="s">
        <v>18516</v>
      </c>
    </row>
    <row r="5275" spans="1:13" ht="13.5">
      <c r="A5275" t="s">
        <v>12320</v>
      </c>
      <c r="B5275" t="s">
        <v>36760</v>
      </c>
      <c r="C5275" t="s">
        <v>29414</v>
      </c>
      <c r="D5275" t="s">
        <v>29415</v>
      </c>
      <c r="E5275" t="s">
        <v>18516</v>
      </c>
      <c r="F5275" t="s">
        <v>18516</v>
      </c>
      <c r="G5275" t="s">
        <v>18516</v>
      </c>
      <c r="H5275" t="s">
        <v>18516</v>
      </c>
      <c r="I5275" t="s">
        <v>18516</v>
      </c>
      <c r="J5275" t="s">
        <v>18516</v>
      </c>
      <c r="K5275" t="s">
        <v>29707</v>
      </c>
      <c r="L5275" t="s">
        <v>18516</v>
      </c>
      <c r="M5275" t="s">
        <v>18516</v>
      </c>
    </row>
    <row r="5276" spans="1:13" ht="13.5">
      <c r="A5276" t="s">
        <v>12317</v>
      </c>
      <c r="B5276" t="s">
        <v>36761</v>
      </c>
      <c r="C5276" t="s">
        <v>29414</v>
      </c>
      <c r="D5276" t="s">
        <v>29415</v>
      </c>
      <c r="E5276" s="164">
        <v>806</v>
      </c>
      <c r="F5276" s="164">
        <v>650</v>
      </c>
      <c r="G5276" s="165">
        <v>0.8</v>
      </c>
      <c r="H5276" t="s">
        <v>18516</v>
      </c>
      <c r="I5276" s="164">
        <v>282.57</v>
      </c>
      <c r="J5276" s="164">
        <v>932.57</v>
      </c>
      <c r="K5276">
        <v>0</v>
      </c>
      <c r="L5276" t="s">
        <v>18516</v>
      </c>
      <c r="M5276" t="s">
        <v>18516</v>
      </c>
    </row>
    <row r="5277" spans="1:13" ht="13.5">
      <c r="A5277" t="s">
        <v>7094</v>
      </c>
      <c r="B5277" t="s">
        <v>36762</v>
      </c>
      <c r="C5277" t="s">
        <v>30420</v>
      </c>
      <c r="D5277" t="s">
        <v>30421</v>
      </c>
      <c r="E5277" t="s">
        <v>18516</v>
      </c>
      <c r="F5277" t="s">
        <v>18516</v>
      </c>
      <c r="G5277" t="s">
        <v>18516</v>
      </c>
      <c r="H5277" t="s">
        <v>18516</v>
      </c>
      <c r="I5277" t="s">
        <v>18516</v>
      </c>
      <c r="J5277" t="s">
        <v>18516</v>
      </c>
      <c r="K5277" t="s">
        <v>29707</v>
      </c>
      <c r="L5277" t="s">
        <v>18516</v>
      </c>
      <c r="M5277" t="s">
        <v>18516</v>
      </c>
    </row>
    <row r="5278" spans="1:13" ht="13.5">
      <c r="A5278" t="s">
        <v>6384</v>
      </c>
      <c r="B5278" t="s">
        <v>36763</v>
      </c>
      <c r="C5278" t="s">
        <v>30420</v>
      </c>
      <c r="D5278" t="s">
        <v>30421</v>
      </c>
      <c r="E5278" t="s">
        <v>18516</v>
      </c>
      <c r="F5278" t="s">
        <v>18516</v>
      </c>
      <c r="G5278" t="s">
        <v>18516</v>
      </c>
      <c r="H5278" t="s">
        <v>18516</v>
      </c>
      <c r="I5278" t="s">
        <v>18516</v>
      </c>
      <c r="J5278" t="s">
        <v>18516</v>
      </c>
      <c r="K5278" t="s">
        <v>29707</v>
      </c>
      <c r="L5278" t="s">
        <v>18516</v>
      </c>
      <c r="M5278" t="s">
        <v>18516</v>
      </c>
    </row>
    <row r="5279" spans="1:13" ht="13.5">
      <c r="A5279" t="s">
        <v>6323</v>
      </c>
      <c r="B5279" t="s">
        <v>36764</v>
      </c>
      <c r="C5279" t="s">
        <v>30146</v>
      </c>
      <c r="D5279" t="s">
        <v>30147</v>
      </c>
      <c r="E5279" t="s">
        <v>18516</v>
      </c>
      <c r="F5279" t="s">
        <v>18516</v>
      </c>
      <c r="G5279" t="s">
        <v>18516</v>
      </c>
      <c r="H5279" t="s">
        <v>18516</v>
      </c>
      <c r="I5279" t="s">
        <v>18516</v>
      </c>
      <c r="J5279" t="s">
        <v>18516</v>
      </c>
      <c r="K5279" t="s">
        <v>29707</v>
      </c>
      <c r="L5279" t="s">
        <v>18516</v>
      </c>
      <c r="M5279" t="s">
        <v>18516</v>
      </c>
    </row>
    <row r="5280" spans="1:13" ht="13.5">
      <c r="A5280" t="s">
        <v>6320</v>
      </c>
      <c r="B5280" t="s">
        <v>36764</v>
      </c>
      <c r="C5280" t="s">
        <v>30146</v>
      </c>
      <c r="D5280" t="s">
        <v>30147</v>
      </c>
      <c r="E5280" t="s">
        <v>18516</v>
      </c>
      <c r="F5280" t="s">
        <v>18516</v>
      </c>
      <c r="G5280" t="s">
        <v>18516</v>
      </c>
      <c r="H5280" t="s">
        <v>18516</v>
      </c>
      <c r="I5280" t="s">
        <v>18516</v>
      </c>
      <c r="J5280" t="s">
        <v>18516</v>
      </c>
      <c r="K5280" t="s">
        <v>29707</v>
      </c>
      <c r="L5280" t="s">
        <v>18516</v>
      </c>
      <c r="M5280" t="s">
        <v>18516</v>
      </c>
    </row>
    <row r="5281" spans="1:13" ht="13.5">
      <c r="A5281" t="s">
        <v>6317</v>
      </c>
      <c r="B5281" t="s">
        <v>36764</v>
      </c>
      <c r="C5281" t="s">
        <v>30146</v>
      </c>
      <c r="D5281" t="s">
        <v>30147</v>
      </c>
      <c r="E5281" t="s">
        <v>18516</v>
      </c>
      <c r="F5281" t="s">
        <v>18516</v>
      </c>
      <c r="G5281" t="s">
        <v>18516</v>
      </c>
      <c r="H5281" t="s">
        <v>18516</v>
      </c>
      <c r="I5281" t="s">
        <v>18516</v>
      </c>
      <c r="J5281" t="s">
        <v>18516</v>
      </c>
      <c r="K5281" t="s">
        <v>29707</v>
      </c>
      <c r="L5281" t="s">
        <v>18516</v>
      </c>
      <c r="M5281" t="s">
        <v>18516</v>
      </c>
    </row>
    <row r="5282" spans="1:13" ht="13.5">
      <c r="A5282" t="s">
        <v>6245</v>
      </c>
      <c r="B5282" t="s">
        <v>36765</v>
      </c>
      <c r="C5282" t="s">
        <v>34690</v>
      </c>
      <c r="D5282" t="s">
        <v>34691</v>
      </c>
      <c r="E5282" s="164">
        <v>107.99</v>
      </c>
      <c r="F5282" s="164">
        <v>107.99</v>
      </c>
      <c r="G5282" t="s">
        <v>18516</v>
      </c>
      <c r="H5282" t="s">
        <v>18516</v>
      </c>
      <c r="I5282" s="164">
        <v>34.69</v>
      </c>
      <c r="J5282" s="164">
        <v>142.68</v>
      </c>
      <c r="K5282">
        <v>95</v>
      </c>
      <c r="L5282" t="s">
        <v>18516</v>
      </c>
      <c r="M5282" t="s">
        <v>18516</v>
      </c>
    </row>
    <row r="5283" spans="1:13" ht="13.5">
      <c r="A5283" t="s">
        <v>6242</v>
      </c>
      <c r="B5283" t="s">
        <v>36766</v>
      </c>
      <c r="C5283" t="s">
        <v>34690</v>
      </c>
      <c r="D5283" t="s">
        <v>34691</v>
      </c>
      <c r="E5283" s="164">
        <v>104.39</v>
      </c>
      <c r="F5283" s="164">
        <v>104.39</v>
      </c>
      <c r="G5283" t="s">
        <v>18516</v>
      </c>
      <c r="H5283" t="s">
        <v>18516</v>
      </c>
      <c r="I5283" s="164">
        <v>34.69</v>
      </c>
      <c r="J5283" s="164">
        <v>139.08</v>
      </c>
      <c r="K5283">
        <v>0</v>
      </c>
      <c r="L5283" t="s">
        <v>18516</v>
      </c>
      <c r="M5283" t="s">
        <v>18516</v>
      </c>
    </row>
    <row r="5284" spans="1:13" ht="13.5">
      <c r="A5284" t="s">
        <v>6239</v>
      </c>
      <c r="B5284" t="s">
        <v>36767</v>
      </c>
      <c r="C5284" t="s">
        <v>31750</v>
      </c>
      <c r="D5284" t="s">
        <v>31751</v>
      </c>
      <c r="E5284" s="164">
        <v>109.99</v>
      </c>
      <c r="F5284" s="164">
        <v>84.99</v>
      </c>
      <c r="G5284" s="165">
        <v>0.77</v>
      </c>
      <c r="H5284" t="s">
        <v>29478</v>
      </c>
      <c r="I5284" s="164">
        <v>33.06</v>
      </c>
      <c r="J5284" s="164">
        <v>118.05</v>
      </c>
      <c r="K5284">
        <v>64</v>
      </c>
      <c r="L5284" t="s">
        <v>18516</v>
      </c>
      <c r="M5284" t="s">
        <v>18516</v>
      </c>
    </row>
    <row r="5285" spans="1:13" ht="13.5">
      <c r="A5285" t="s">
        <v>6236</v>
      </c>
      <c r="B5285" t="s">
        <v>36768</v>
      </c>
      <c r="C5285" t="s">
        <v>31750</v>
      </c>
      <c r="D5285" t="s">
        <v>31751</v>
      </c>
      <c r="E5285" s="164">
        <v>109.99</v>
      </c>
      <c r="F5285" s="164">
        <v>84.99</v>
      </c>
      <c r="G5285" s="165">
        <v>0.77</v>
      </c>
      <c r="H5285" t="s">
        <v>29478</v>
      </c>
      <c r="I5285" s="164">
        <v>33.06</v>
      </c>
      <c r="J5285" s="164">
        <v>118.05</v>
      </c>
      <c r="K5285">
        <v>59</v>
      </c>
      <c r="L5285" t="s">
        <v>18516</v>
      </c>
      <c r="M5285" t="s">
        <v>18516</v>
      </c>
    </row>
    <row r="5286" spans="1:13" ht="13.5">
      <c r="A5286" t="s">
        <v>6233</v>
      </c>
      <c r="B5286" t="s">
        <v>36769</v>
      </c>
      <c r="C5286" t="s">
        <v>31750</v>
      </c>
      <c r="D5286" t="s">
        <v>31751</v>
      </c>
      <c r="E5286" s="164">
        <v>109.99</v>
      </c>
      <c r="F5286" s="164">
        <v>84.99</v>
      </c>
      <c r="G5286" s="165">
        <v>0.77</v>
      </c>
      <c r="H5286" t="s">
        <v>29478</v>
      </c>
      <c r="I5286" s="164">
        <v>33.06</v>
      </c>
      <c r="J5286" s="164">
        <v>118.05</v>
      </c>
      <c r="K5286">
        <v>49</v>
      </c>
      <c r="L5286" t="s">
        <v>18516</v>
      </c>
      <c r="M5286" t="s">
        <v>18516</v>
      </c>
    </row>
    <row r="5287" spans="1:13" ht="13.5">
      <c r="A5287" t="s">
        <v>6230</v>
      </c>
      <c r="B5287" t="s">
        <v>36770</v>
      </c>
      <c r="C5287" t="s">
        <v>31750</v>
      </c>
      <c r="D5287" t="s">
        <v>31751</v>
      </c>
      <c r="E5287" t="s">
        <v>18516</v>
      </c>
      <c r="F5287" t="s">
        <v>18516</v>
      </c>
      <c r="G5287" t="s">
        <v>18516</v>
      </c>
      <c r="H5287" t="s">
        <v>18516</v>
      </c>
      <c r="I5287" t="s">
        <v>18516</v>
      </c>
      <c r="J5287" t="s">
        <v>18516</v>
      </c>
      <c r="K5287" t="s">
        <v>29707</v>
      </c>
      <c r="L5287" t="s">
        <v>18516</v>
      </c>
      <c r="M5287" t="s">
        <v>18516</v>
      </c>
    </row>
    <row r="5288" spans="1:13" ht="13.5">
      <c r="A5288" t="s">
        <v>6127</v>
      </c>
      <c r="B5288" t="s">
        <v>36771</v>
      </c>
      <c r="C5288" t="s">
        <v>34698</v>
      </c>
      <c r="D5288" t="s">
        <v>34699</v>
      </c>
      <c r="E5288" t="s">
        <v>18516</v>
      </c>
      <c r="F5288" t="s">
        <v>18516</v>
      </c>
      <c r="G5288" t="s">
        <v>18516</v>
      </c>
      <c r="H5288" t="s">
        <v>18516</v>
      </c>
      <c r="I5288" t="s">
        <v>18516</v>
      </c>
      <c r="J5288" t="s">
        <v>18516</v>
      </c>
      <c r="K5288" t="s">
        <v>29707</v>
      </c>
      <c r="L5288" t="s">
        <v>18516</v>
      </c>
      <c r="M5288" t="s">
        <v>18516</v>
      </c>
    </row>
    <row r="5289" spans="1:13" ht="13.5">
      <c r="A5289" t="s">
        <v>6124</v>
      </c>
      <c r="B5289" t="s">
        <v>36772</v>
      </c>
      <c r="C5289" t="s">
        <v>34698</v>
      </c>
      <c r="D5289" t="s">
        <v>34699</v>
      </c>
      <c r="E5289" t="s">
        <v>18516</v>
      </c>
      <c r="F5289" t="s">
        <v>18516</v>
      </c>
      <c r="G5289" t="s">
        <v>18516</v>
      </c>
      <c r="H5289" t="s">
        <v>18516</v>
      </c>
      <c r="I5289" t="s">
        <v>18516</v>
      </c>
      <c r="J5289" t="s">
        <v>18516</v>
      </c>
      <c r="K5289" t="s">
        <v>29707</v>
      </c>
      <c r="L5289" t="s">
        <v>18516</v>
      </c>
      <c r="M5289" t="s">
        <v>18516</v>
      </c>
    </row>
    <row r="5290" spans="1:13" ht="13.5">
      <c r="A5290" t="s">
        <v>6121</v>
      </c>
      <c r="B5290" t="s">
        <v>36773</v>
      </c>
      <c r="C5290" t="s">
        <v>34698</v>
      </c>
      <c r="D5290" t="s">
        <v>34699</v>
      </c>
      <c r="E5290" t="s">
        <v>18516</v>
      </c>
      <c r="F5290" t="s">
        <v>18516</v>
      </c>
      <c r="G5290" t="s">
        <v>18516</v>
      </c>
      <c r="H5290" t="s">
        <v>18516</v>
      </c>
      <c r="I5290" t="s">
        <v>18516</v>
      </c>
      <c r="J5290" t="s">
        <v>18516</v>
      </c>
      <c r="K5290" t="s">
        <v>29707</v>
      </c>
      <c r="L5290" t="s">
        <v>18516</v>
      </c>
      <c r="M5290" t="s">
        <v>18516</v>
      </c>
    </row>
    <row r="5291" spans="1:13" ht="13.5">
      <c r="A5291" t="s">
        <v>6118</v>
      </c>
      <c r="B5291" t="s">
        <v>36774</v>
      </c>
      <c r="C5291" t="s">
        <v>34698</v>
      </c>
      <c r="D5291" t="s">
        <v>34699</v>
      </c>
      <c r="E5291" t="s">
        <v>18516</v>
      </c>
      <c r="F5291" t="s">
        <v>18516</v>
      </c>
      <c r="G5291" t="s">
        <v>18516</v>
      </c>
      <c r="H5291" t="s">
        <v>18516</v>
      </c>
      <c r="I5291" t="s">
        <v>18516</v>
      </c>
      <c r="J5291" t="s">
        <v>18516</v>
      </c>
      <c r="K5291" t="s">
        <v>29707</v>
      </c>
      <c r="L5291" t="s">
        <v>18516</v>
      </c>
      <c r="M5291" t="s">
        <v>18516</v>
      </c>
    </row>
    <row r="5292" spans="1:13" ht="13.5">
      <c r="A5292" t="s">
        <v>6115</v>
      </c>
      <c r="B5292" t="s">
        <v>36775</v>
      </c>
      <c r="C5292" t="s">
        <v>34698</v>
      </c>
      <c r="D5292" t="s">
        <v>34699</v>
      </c>
      <c r="E5292" t="s">
        <v>18516</v>
      </c>
      <c r="F5292" t="s">
        <v>18516</v>
      </c>
      <c r="G5292" t="s">
        <v>18516</v>
      </c>
      <c r="H5292" t="s">
        <v>18516</v>
      </c>
      <c r="I5292" t="s">
        <v>18516</v>
      </c>
      <c r="J5292" t="s">
        <v>18516</v>
      </c>
      <c r="K5292" t="s">
        <v>29707</v>
      </c>
      <c r="L5292" t="s">
        <v>18516</v>
      </c>
      <c r="M5292" t="s">
        <v>18516</v>
      </c>
    </row>
    <row r="5293" spans="1:13" ht="13.5">
      <c r="A5293" t="s">
        <v>6100</v>
      </c>
      <c r="B5293" t="s">
        <v>36776</v>
      </c>
      <c r="C5293" t="s">
        <v>34698</v>
      </c>
      <c r="D5293" t="s">
        <v>34699</v>
      </c>
      <c r="E5293" t="s">
        <v>18516</v>
      </c>
      <c r="F5293" t="s">
        <v>18516</v>
      </c>
      <c r="G5293" t="s">
        <v>18516</v>
      </c>
      <c r="H5293" t="s">
        <v>18516</v>
      </c>
      <c r="I5293" t="s">
        <v>18516</v>
      </c>
      <c r="J5293" t="s">
        <v>18516</v>
      </c>
      <c r="K5293" t="s">
        <v>29707</v>
      </c>
      <c r="L5293" t="s">
        <v>18516</v>
      </c>
      <c r="M5293" t="s">
        <v>18516</v>
      </c>
    </row>
    <row r="5294" spans="1:13" ht="13.5">
      <c r="A5294" t="s">
        <v>6097</v>
      </c>
      <c r="B5294" t="s">
        <v>36777</v>
      </c>
      <c r="C5294" t="s">
        <v>34698</v>
      </c>
      <c r="D5294" t="s">
        <v>34699</v>
      </c>
      <c r="E5294" t="s">
        <v>18516</v>
      </c>
      <c r="F5294" t="s">
        <v>18516</v>
      </c>
      <c r="G5294" t="s">
        <v>18516</v>
      </c>
      <c r="H5294" t="s">
        <v>18516</v>
      </c>
      <c r="I5294" t="s">
        <v>18516</v>
      </c>
      <c r="J5294" t="s">
        <v>18516</v>
      </c>
      <c r="K5294" t="s">
        <v>29707</v>
      </c>
      <c r="L5294" t="s">
        <v>18516</v>
      </c>
      <c r="M5294" t="s">
        <v>18516</v>
      </c>
    </row>
    <row r="5295" spans="1:13" ht="13.5">
      <c r="A5295" t="s">
        <v>6094</v>
      </c>
      <c r="B5295" t="s">
        <v>36778</v>
      </c>
      <c r="C5295" t="s">
        <v>34698</v>
      </c>
      <c r="D5295" t="s">
        <v>34699</v>
      </c>
      <c r="E5295" t="s">
        <v>18516</v>
      </c>
      <c r="F5295" t="s">
        <v>18516</v>
      </c>
      <c r="G5295" t="s">
        <v>18516</v>
      </c>
      <c r="H5295" t="s">
        <v>18516</v>
      </c>
      <c r="I5295" t="s">
        <v>18516</v>
      </c>
      <c r="J5295" t="s">
        <v>18516</v>
      </c>
      <c r="K5295" t="s">
        <v>29707</v>
      </c>
      <c r="L5295" t="s">
        <v>18516</v>
      </c>
      <c r="M5295" t="s">
        <v>18516</v>
      </c>
    </row>
    <row r="5296" spans="1:13" ht="13.5">
      <c r="A5296" t="s">
        <v>6088</v>
      </c>
      <c r="B5296" t="s">
        <v>36779</v>
      </c>
      <c r="C5296" t="s">
        <v>34698</v>
      </c>
      <c r="D5296" t="s">
        <v>34699</v>
      </c>
      <c r="E5296" t="s">
        <v>18516</v>
      </c>
      <c r="F5296" t="s">
        <v>18516</v>
      </c>
      <c r="G5296" t="s">
        <v>18516</v>
      </c>
      <c r="H5296" t="s">
        <v>18516</v>
      </c>
      <c r="I5296" t="s">
        <v>18516</v>
      </c>
      <c r="J5296" t="s">
        <v>18516</v>
      </c>
      <c r="K5296" t="s">
        <v>29707</v>
      </c>
      <c r="L5296" t="s">
        <v>18516</v>
      </c>
      <c r="M5296" t="s">
        <v>18516</v>
      </c>
    </row>
    <row r="5297" spans="1:13" ht="13.5">
      <c r="A5297" t="s">
        <v>6076</v>
      </c>
      <c r="B5297" t="s">
        <v>36780</v>
      </c>
      <c r="C5297" t="s">
        <v>34698</v>
      </c>
      <c r="D5297" t="s">
        <v>34699</v>
      </c>
      <c r="E5297" t="s">
        <v>18516</v>
      </c>
      <c r="F5297" t="s">
        <v>18516</v>
      </c>
      <c r="G5297" t="s">
        <v>18516</v>
      </c>
      <c r="H5297" t="s">
        <v>18516</v>
      </c>
      <c r="I5297" t="s">
        <v>18516</v>
      </c>
      <c r="J5297" t="s">
        <v>18516</v>
      </c>
      <c r="K5297" t="s">
        <v>29707</v>
      </c>
      <c r="L5297" t="s">
        <v>18516</v>
      </c>
      <c r="M5297" t="s">
        <v>18516</v>
      </c>
    </row>
    <row r="5298" spans="1:13" ht="13.5">
      <c r="A5298" t="s">
        <v>6061</v>
      </c>
      <c r="B5298" t="s">
        <v>36781</v>
      </c>
      <c r="C5298" t="s">
        <v>36782</v>
      </c>
      <c r="D5298" t="s">
        <v>36783</v>
      </c>
      <c r="E5298" t="s">
        <v>18516</v>
      </c>
      <c r="F5298" t="s">
        <v>18516</v>
      </c>
      <c r="G5298" t="s">
        <v>18516</v>
      </c>
      <c r="H5298" t="s">
        <v>18516</v>
      </c>
      <c r="I5298" t="s">
        <v>18516</v>
      </c>
      <c r="J5298" t="s">
        <v>18516</v>
      </c>
      <c r="K5298" t="s">
        <v>29707</v>
      </c>
      <c r="L5298" t="s">
        <v>18516</v>
      </c>
      <c r="M5298" t="s">
        <v>18516</v>
      </c>
    </row>
    <row r="5299" spans="1:13" ht="13.5">
      <c r="A5299" t="s">
        <v>6055</v>
      </c>
      <c r="B5299" t="s">
        <v>36781</v>
      </c>
      <c r="C5299" t="s">
        <v>36782</v>
      </c>
      <c r="D5299" t="s">
        <v>36783</v>
      </c>
      <c r="E5299" t="s">
        <v>18516</v>
      </c>
      <c r="F5299" t="s">
        <v>18516</v>
      </c>
      <c r="G5299" t="s">
        <v>18516</v>
      </c>
      <c r="H5299" t="s">
        <v>18516</v>
      </c>
      <c r="I5299" t="s">
        <v>18516</v>
      </c>
      <c r="J5299" t="s">
        <v>18516</v>
      </c>
      <c r="K5299" t="s">
        <v>29707</v>
      </c>
      <c r="L5299" t="s">
        <v>18516</v>
      </c>
      <c r="M5299" t="s">
        <v>18516</v>
      </c>
    </row>
    <row r="5300" spans="1:13" ht="13.5">
      <c r="A5300" t="s">
        <v>6043</v>
      </c>
      <c r="B5300" t="s">
        <v>36781</v>
      </c>
      <c r="C5300" t="s">
        <v>36782</v>
      </c>
      <c r="D5300" t="s">
        <v>36783</v>
      </c>
      <c r="E5300" t="s">
        <v>18516</v>
      </c>
      <c r="F5300" t="s">
        <v>18516</v>
      </c>
      <c r="G5300" t="s">
        <v>18516</v>
      </c>
      <c r="H5300" t="s">
        <v>18516</v>
      </c>
      <c r="I5300" t="s">
        <v>18516</v>
      </c>
      <c r="J5300" t="s">
        <v>18516</v>
      </c>
      <c r="K5300" t="s">
        <v>29707</v>
      </c>
      <c r="L5300" t="s">
        <v>18516</v>
      </c>
      <c r="M5300" t="s">
        <v>18516</v>
      </c>
    </row>
    <row r="5301" spans="1:13" ht="13.5">
      <c r="A5301" t="s">
        <v>6037</v>
      </c>
      <c r="B5301" t="s">
        <v>36781</v>
      </c>
      <c r="C5301" t="s">
        <v>36782</v>
      </c>
      <c r="D5301" t="s">
        <v>36783</v>
      </c>
      <c r="E5301" t="s">
        <v>18516</v>
      </c>
      <c r="F5301" t="s">
        <v>18516</v>
      </c>
      <c r="G5301" t="s">
        <v>18516</v>
      </c>
      <c r="H5301" t="s">
        <v>18516</v>
      </c>
      <c r="I5301" t="s">
        <v>18516</v>
      </c>
      <c r="J5301" t="s">
        <v>18516</v>
      </c>
      <c r="K5301" t="s">
        <v>29707</v>
      </c>
      <c r="L5301" t="s">
        <v>18516</v>
      </c>
      <c r="M5301" t="s">
        <v>18516</v>
      </c>
    </row>
    <row r="5302" spans="1:13" ht="13.5">
      <c r="A5302" t="s">
        <v>5965</v>
      </c>
      <c r="B5302" t="s">
        <v>36784</v>
      </c>
      <c r="C5302" t="s">
        <v>36785</v>
      </c>
      <c r="D5302" t="s">
        <v>36786</v>
      </c>
      <c r="E5302" s="164">
        <v>229</v>
      </c>
      <c r="F5302" s="164">
        <v>229</v>
      </c>
      <c r="G5302" t="s">
        <v>18516</v>
      </c>
      <c r="H5302" t="s">
        <v>18516</v>
      </c>
      <c r="I5302" s="164">
        <v>130.39</v>
      </c>
      <c r="J5302" s="164">
        <v>359.39</v>
      </c>
      <c r="K5302">
        <v>0</v>
      </c>
      <c r="L5302" t="s">
        <v>18516</v>
      </c>
      <c r="M5302" t="s">
        <v>18516</v>
      </c>
    </row>
    <row r="5303" spans="1:13" ht="13.5">
      <c r="A5303" t="s">
        <v>5962</v>
      </c>
      <c r="B5303" t="s">
        <v>36787</v>
      </c>
      <c r="C5303" t="s">
        <v>36788</v>
      </c>
      <c r="D5303" t="s">
        <v>36789</v>
      </c>
      <c r="E5303" s="164">
        <v>370</v>
      </c>
      <c r="F5303" s="164">
        <v>370</v>
      </c>
      <c r="G5303" t="s">
        <v>18516</v>
      </c>
      <c r="H5303" t="s">
        <v>18516</v>
      </c>
      <c r="I5303" s="164">
        <v>110.68</v>
      </c>
      <c r="J5303" s="164">
        <v>480.68</v>
      </c>
      <c r="K5303">
        <v>2</v>
      </c>
      <c r="L5303" t="s">
        <v>18516</v>
      </c>
      <c r="M5303" t="s">
        <v>18516</v>
      </c>
    </row>
    <row r="5304" spans="1:13" ht="13.5">
      <c r="A5304" t="s">
        <v>5959</v>
      </c>
      <c r="B5304" t="s">
        <v>36790</v>
      </c>
      <c r="C5304" t="s">
        <v>36788</v>
      </c>
      <c r="D5304" t="s">
        <v>36789</v>
      </c>
      <c r="E5304" s="164">
        <v>370</v>
      </c>
      <c r="F5304" s="164">
        <v>370</v>
      </c>
      <c r="G5304" t="s">
        <v>18516</v>
      </c>
      <c r="H5304" t="s">
        <v>18516</v>
      </c>
      <c r="I5304" s="164">
        <v>110.68</v>
      </c>
      <c r="J5304" s="164">
        <v>480.68</v>
      </c>
      <c r="K5304">
        <v>18</v>
      </c>
      <c r="L5304" t="s">
        <v>18516</v>
      </c>
      <c r="M5304" t="s">
        <v>18516</v>
      </c>
    </row>
    <row r="5305" spans="1:13" ht="13.5">
      <c r="A5305" t="s">
        <v>5956</v>
      </c>
      <c r="B5305" t="s">
        <v>36791</v>
      </c>
      <c r="C5305" t="s">
        <v>36782</v>
      </c>
      <c r="D5305" t="s">
        <v>36783</v>
      </c>
      <c r="E5305" s="164">
        <v>199</v>
      </c>
      <c r="F5305" s="164">
        <v>199</v>
      </c>
      <c r="G5305" t="s">
        <v>18516</v>
      </c>
      <c r="H5305" t="s">
        <v>18516</v>
      </c>
      <c r="I5305" s="164">
        <v>88.22</v>
      </c>
      <c r="J5305" s="164">
        <v>287.22</v>
      </c>
      <c r="K5305">
        <v>33</v>
      </c>
      <c r="L5305" t="s">
        <v>18516</v>
      </c>
      <c r="M5305" t="s">
        <v>18516</v>
      </c>
    </row>
    <row r="5306" spans="1:13" ht="13.5">
      <c r="A5306" t="s">
        <v>5953</v>
      </c>
      <c r="B5306" t="s">
        <v>36791</v>
      </c>
      <c r="C5306" t="s">
        <v>36782</v>
      </c>
      <c r="D5306" t="s">
        <v>36783</v>
      </c>
      <c r="E5306" s="164">
        <v>199</v>
      </c>
      <c r="F5306" s="164">
        <v>199</v>
      </c>
      <c r="G5306" t="s">
        <v>18516</v>
      </c>
      <c r="H5306" t="s">
        <v>18516</v>
      </c>
      <c r="I5306" s="164">
        <v>46.34</v>
      </c>
      <c r="J5306" s="164">
        <v>245.34</v>
      </c>
      <c r="K5306">
        <v>30</v>
      </c>
      <c r="L5306" t="s">
        <v>18516</v>
      </c>
      <c r="M5306" t="s">
        <v>18516</v>
      </c>
    </row>
    <row r="5307" spans="1:13" ht="13.5">
      <c r="A5307" t="s">
        <v>5950</v>
      </c>
      <c r="B5307" t="s">
        <v>36791</v>
      </c>
      <c r="C5307" t="s">
        <v>36782</v>
      </c>
      <c r="D5307" t="s">
        <v>36783</v>
      </c>
      <c r="E5307" t="s">
        <v>18516</v>
      </c>
      <c r="F5307" t="s">
        <v>18516</v>
      </c>
      <c r="G5307" t="s">
        <v>18516</v>
      </c>
      <c r="H5307" t="s">
        <v>18516</v>
      </c>
      <c r="I5307" t="s">
        <v>18516</v>
      </c>
      <c r="J5307" t="s">
        <v>18516</v>
      </c>
      <c r="K5307" t="s">
        <v>29707</v>
      </c>
      <c r="L5307" t="s">
        <v>18516</v>
      </c>
      <c r="M5307" t="s">
        <v>18516</v>
      </c>
    </row>
    <row r="5308" spans="1:13" ht="13.5">
      <c r="A5308" t="s">
        <v>5947</v>
      </c>
      <c r="B5308" t="s">
        <v>36791</v>
      </c>
      <c r="C5308" t="s">
        <v>36782</v>
      </c>
      <c r="D5308" t="s">
        <v>36783</v>
      </c>
      <c r="E5308" t="s">
        <v>18516</v>
      </c>
      <c r="F5308" t="s">
        <v>18516</v>
      </c>
      <c r="G5308" t="s">
        <v>18516</v>
      </c>
      <c r="H5308" t="s">
        <v>18516</v>
      </c>
      <c r="I5308" t="s">
        <v>18516</v>
      </c>
      <c r="J5308" t="s">
        <v>18516</v>
      </c>
      <c r="K5308" t="s">
        <v>29707</v>
      </c>
      <c r="L5308" t="s">
        <v>18516</v>
      </c>
      <c r="M5308" t="s">
        <v>18516</v>
      </c>
    </row>
    <row r="5309" spans="1:13" ht="13.5">
      <c r="A5309" t="s">
        <v>5944</v>
      </c>
      <c r="B5309" t="s">
        <v>36792</v>
      </c>
      <c r="C5309" t="s">
        <v>34690</v>
      </c>
      <c r="D5309" t="s">
        <v>34691</v>
      </c>
      <c r="E5309" s="164">
        <v>52.19</v>
      </c>
      <c r="F5309" s="164">
        <v>52.19</v>
      </c>
      <c r="G5309" t="s">
        <v>18516</v>
      </c>
      <c r="H5309" t="s">
        <v>18516</v>
      </c>
      <c r="I5309" s="164">
        <v>21.98</v>
      </c>
      <c r="J5309" s="164">
        <v>74.17</v>
      </c>
      <c r="K5309">
        <v>120</v>
      </c>
      <c r="L5309" t="s">
        <v>18516</v>
      </c>
      <c r="M5309" t="s">
        <v>18516</v>
      </c>
    </row>
    <row r="5310" spans="1:13" ht="13.5">
      <c r="A5310" t="s">
        <v>5941</v>
      </c>
      <c r="B5310" t="s">
        <v>36793</v>
      </c>
      <c r="C5310" t="s">
        <v>34690</v>
      </c>
      <c r="D5310" t="s">
        <v>34691</v>
      </c>
      <c r="E5310" s="164">
        <v>52.19</v>
      </c>
      <c r="F5310" s="164">
        <v>52.19</v>
      </c>
      <c r="G5310" t="s">
        <v>18516</v>
      </c>
      <c r="H5310" t="s">
        <v>18516</v>
      </c>
      <c r="I5310" s="164">
        <v>21.98</v>
      </c>
      <c r="J5310" s="164">
        <v>74.17</v>
      </c>
      <c r="K5310">
        <v>118</v>
      </c>
      <c r="L5310" t="s">
        <v>18516</v>
      </c>
      <c r="M5310" t="s">
        <v>18516</v>
      </c>
    </row>
    <row r="5311" spans="1:13" ht="13.5">
      <c r="A5311" t="s">
        <v>5899</v>
      </c>
      <c r="B5311" t="s">
        <v>36794</v>
      </c>
      <c r="C5311" t="s">
        <v>36795</v>
      </c>
      <c r="D5311" t="s">
        <v>36796</v>
      </c>
      <c r="E5311" s="164">
        <v>299</v>
      </c>
      <c r="F5311" s="164">
        <v>299</v>
      </c>
      <c r="G5311" t="s">
        <v>18516</v>
      </c>
      <c r="H5311" t="s">
        <v>18516</v>
      </c>
      <c r="I5311" s="164">
        <v>124.35</v>
      </c>
      <c r="J5311" s="164">
        <v>423.35</v>
      </c>
      <c r="K5311">
        <v>0</v>
      </c>
      <c r="L5311" t="s">
        <v>18516</v>
      </c>
      <c r="M5311" t="s">
        <v>18516</v>
      </c>
    </row>
    <row r="5312" spans="1:13" ht="13.5">
      <c r="A5312" t="s">
        <v>5896</v>
      </c>
      <c r="B5312" t="s">
        <v>36797</v>
      </c>
      <c r="C5312" t="s">
        <v>36795</v>
      </c>
      <c r="D5312" t="s">
        <v>36796</v>
      </c>
      <c r="E5312" s="164">
        <v>299</v>
      </c>
      <c r="F5312" s="164">
        <v>299</v>
      </c>
      <c r="G5312" t="s">
        <v>18516</v>
      </c>
      <c r="H5312" t="s">
        <v>18516</v>
      </c>
      <c r="I5312" s="164">
        <v>124.28</v>
      </c>
      <c r="J5312" s="164">
        <v>423.28</v>
      </c>
      <c r="K5312">
        <v>0</v>
      </c>
      <c r="L5312" t="s">
        <v>18516</v>
      </c>
      <c r="M5312" t="s">
        <v>18516</v>
      </c>
    </row>
    <row r="5313" spans="1:13" ht="13.5">
      <c r="A5313" t="s">
        <v>12183</v>
      </c>
      <c r="B5313" t="s">
        <v>36798</v>
      </c>
      <c r="C5313" t="s">
        <v>29414</v>
      </c>
      <c r="D5313" t="s">
        <v>29415</v>
      </c>
      <c r="E5313" s="164">
        <v>529</v>
      </c>
      <c r="F5313" s="164">
        <v>529</v>
      </c>
      <c r="G5313" t="s">
        <v>18516</v>
      </c>
      <c r="H5313" t="s">
        <v>18516</v>
      </c>
      <c r="I5313" s="164">
        <v>141.06</v>
      </c>
      <c r="J5313" s="164">
        <v>670.06</v>
      </c>
      <c r="K5313">
        <v>0</v>
      </c>
      <c r="L5313" t="s">
        <v>18516</v>
      </c>
      <c r="M5313" t="s">
        <v>18516</v>
      </c>
    </row>
    <row r="5314" spans="1:13" ht="13.5">
      <c r="A5314" t="s">
        <v>12210</v>
      </c>
      <c r="B5314" t="s">
        <v>36799</v>
      </c>
      <c r="C5314" t="s">
        <v>33623</v>
      </c>
      <c r="D5314" t="s">
        <v>33624</v>
      </c>
      <c r="E5314" s="164">
        <v>185</v>
      </c>
      <c r="F5314" s="164">
        <v>185</v>
      </c>
      <c r="G5314" t="s">
        <v>18516</v>
      </c>
      <c r="H5314" t="s">
        <v>18516</v>
      </c>
      <c r="I5314" s="164">
        <v>100.34</v>
      </c>
      <c r="J5314" s="164">
        <v>285.34</v>
      </c>
      <c r="K5314">
        <v>39</v>
      </c>
      <c r="L5314" t="s">
        <v>18516</v>
      </c>
      <c r="M5314" t="s">
        <v>18516</v>
      </c>
    </row>
    <row r="5315" spans="1:13" ht="13.5">
      <c r="A5315" t="s">
        <v>12207</v>
      </c>
      <c r="B5315" t="s">
        <v>36800</v>
      </c>
      <c r="C5315" t="s">
        <v>33623</v>
      </c>
      <c r="D5315" t="s">
        <v>33624</v>
      </c>
      <c r="E5315" s="164">
        <v>210</v>
      </c>
      <c r="F5315" s="164">
        <v>210</v>
      </c>
      <c r="G5315" t="s">
        <v>18516</v>
      </c>
      <c r="H5315" t="s">
        <v>18516</v>
      </c>
      <c r="I5315" s="164">
        <v>101.54</v>
      </c>
      <c r="J5315" s="164">
        <v>311.54</v>
      </c>
      <c r="K5315">
        <v>89</v>
      </c>
      <c r="L5315" t="s">
        <v>18516</v>
      </c>
      <c r="M5315" t="s">
        <v>18516</v>
      </c>
    </row>
    <row r="5316" spans="1:13" ht="13.5">
      <c r="A5316" t="s">
        <v>12204</v>
      </c>
      <c r="B5316" t="s">
        <v>36800</v>
      </c>
      <c r="C5316" t="s">
        <v>33623</v>
      </c>
      <c r="D5316" t="s">
        <v>33624</v>
      </c>
      <c r="E5316" s="164">
        <v>210</v>
      </c>
      <c r="F5316" s="164">
        <v>210</v>
      </c>
      <c r="G5316" t="s">
        <v>18516</v>
      </c>
      <c r="H5316" t="s">
        <v>18516</v>
      </c>
      <c r="I5316" s="164">
        <v>101.54</v>
      </c>
      <c r="J5316" s="164">
        <v>311.54</v>
      </c>
      <c r="K5316">
        <v>132</v>
      </c>
      <c r="L5316" t="s">
        <v>18516</v>
      </c>
      <c r="M5316" t="s">
        <v>18516</v>
      </c>
    </row>
    <row r="5317" spans="1:13" ht="13.5">
      <c r="A5317" t="s">
        <v>12201</v>
      </c>
      <c r="B5317" t="s">
        <v>36801</v>
      </c>
      <c r="C5317" t="s">
        <v>36730</v>
      </c>
      <c r="D5317" t="s">
        <v>36731</v>
      </c>
      <c r="E5317" s="164">
        <v>95</v>
      </c>
      <c r="F5317" s="164">
        <v>95</v>
      </c>
      <c r="G5317" t="s">
        <v>18516</v>
      </c>
      <c r="H5317" t="s">
        <v>18516</v>
      </c>
      <c r="I5317" s="164">
        <v>39.65</v>
      </c>
      <c r="J5317" s="164">
        <v>134.65</v>
      </c>
      <c r="K5317">
        <v>100</v>
      </c>
      <c r="L5317" t="s">
        <v>18516</v>
      </c>
      <c r="M5317" t="s">
        <v>18516</v>
      </c>
    </row>
    <row r="5318" spans="1:13" ht="13.5">
      <c r="A5318" t="s">
        <v>5893</v>
      </c>
      <c r="B5318" t="s">
        <v>36802</v>
      </c>
      <c r="C5318" t="s">
        <v>36795</v>
      </c>
      <c r="D5318" t="s">
        <v>36796</v>
      </c>
      <c r="E5318" s="164">
        <v>299</v>
      </c>
      <c r="F5318" s="164">
        <v>299</v>
      </c>
      <c r="G5318" t="s">
        <v>18516</v>
      </c>
      <c r="H5318" t="s">
        <v>18516</v>
      </c>
      <c r="I5318" s="164">
        <v>124.28</v>
      </c>
      <c r="J5318" s="164">
        <v>423.28</v>
      </c>
      <c r="K5318">
        <v>0</v>
      </c>
      <c r="L5318" t="s">
        <v>18516</v>
      </c>
      <c r="M5318" t="s">
        <v>18516</v>
      </c>
    </row>
    <row r="5319" spans="1:13" ht="13.5">
      <c r="A5319" t="s">
        <v>5890</v>
      </c>
      <c r="B5319" t="s">
        <v>36803</v>
      </c>
      <c r="C5319" t="s">
        <v>36795</v>
      </c>
      <c r="D5319" t="s">
        <v>36796</v>
      </c>
      <c r="E5319" s="164">
        <v>299</v>
      </c>
      <c r="F5319" s="164">
        <v>299</v>
      </c>
      <c r="G5319" t="s">
        <v>18516</v>
      </c>
      <c r="H5319" t="s">
        <v>18516</v>
      </c>
      <c r="I5319" s="164">
        <v>76.49</v>
      </c>
      <c r="J5319" s="164">
        <v>375.49</v>
      </c>
      <c r="K5319">
        <v>0</v>
      </c>
      <c r="L5319" t="s">
        <v>18516</v>
      </c>
      <c r="M5319" t="s">
        <v>18516</v>
      </c>
    </row>
    <row r="5320" spans="1:13" ht="13.5">
      <c r="A5320" t="s">
        <v>5887</v>
      </c>
      <c r="B5320" t="s">
        <v>36804</v>
      </c>
      <c r="C5320" t="s">
        <v>36805</v>
      </c>
      <c r="D5320" t="s">
        <v>36806</v>
      </c>
      <c r="E5320" t="s">
        <v>18516</v>
      </c>
      <c r="F5320" t="s">
        <v>18516</v>
      </c>
      <c r="G5320" t="s">
        <v>18516</v>
      </c>
      <c r="H5320" t="s">
        <v>18516</v>
      </c>
      <c r="I5320" t="s">
        <v>18516</v>
      </c>
      <c r="J5320" t="s">
        <v>18516</v>
      </c>
      <c r="K5320" t="s">
        <v>29707</v>
      </c>
      <c r="L5320" t="s">
        <v>18516</v>
      </c>
      <c r="M5320" t="s">
        <v>18516</v>
      </c>
    </row>
    <row r="5321" spans="1:13" ht="13.5">
      <c r="A5321" t="s">
        <v>5878</v>
      </c>
      <c r="B5321" t="s">
        <v>36807</v>
      </c>
      <c r="C5321" t="s">
        <v>36808</v>
      </c>
      <c r="D5321" t="s">
        <v>36809</v>
      </c>
      <c r="E5321" s="164">
        <v>170</v>
      </c>
      <c r="F5321" s="164">
        <v>170</v>
      </c>
      <c r="G5321" t="s">
        <v>18516</v>
      </c>
      <c r="H5321" t="s">
        <v>18516</v>
      </c>
      <c r="I5321" s="164">
        <v>46.11</v>
      </c>
      <c r="J5321" s="164">
        <v>216.11</v>
      </c>
      <c r="K5321">
        <v>37</v>
      </c>
      <c r="L5321" t="s">
        <v>18516</v>
      </c>
      <c r="M5321" t="s">
        <v>18516</v>
      </c>
    </row>
    <row r="5322" spans="1:13" ht="13.5">
      <c r="A5322" t="s">
        <v>5875</v>
      </c>
      <c r="B5322" t="s">
        <v>36810</v>
      </c>
      <c r="C5322" t="s">
        <v>36811</v>
      </c>
      <c r="D5322" t="s">
        <v>36812</v>
      </c>
      <c r="E5322" t="s">
        <v>18516</v>
      </c>
      <c r="F5322" t="s">
        <v>18516</v>
      </c>
      <c r="G5322" t="s">
        <v>18516</v>
      </c>
      <c r="H5322" t="s">
        <v>18516</v>
      </c>
      <c r="I5322" t="s">
        <v>18516</v>
      </c>
      <c r="J5322" t="s">
        <v>18516</v>
      </c>
      <c r="K5322" t="s">
        <v>29707</v>
      </c>
      <c r="L5322" t="s">
        <v>18516</v>
      </c>
      <c r="M5322" t="s">
        <v>18516</v>
      </c>
    </row>
    <row r="5323" spans="1:13" ht="13.5">
      <c r="A5323" t="s">
        <v>5872</v>
      </c>
      <c r="B5323" t="s">
        <v>36813</v>
      </c>
      <c r="C5323" t="s">
        <v>36814</v>
      </c>
      <c r="D5323" t="s">
        <v>36815</v>
      </c>
      <c r="E5323" s="164">
        <v>70</v>
      </c>
      <c r="F5323" s="164">
        <v>70</v>
      </c>
      <c r="G5323" t="s">
        <v>18516</v>
      </c>
      <c r="H5323" t="s">
        <v>18516</v>
      </c>
      <c r="I5323" s="164">
        <v>37.19</v>
      </c>
      <c r="J5323" s="164">
        <v>107.19</v>
      </c>
      <c r="K5323">
        <v>3</v>
      </c>
      <c r="L5323" t="s">
        <v>18516</v>
      </c>
      <c r="M5323" t="s">
        <v>18516</v>
      </c>
    </row>
    <row r="5324" spans="1:13" ht="13.5">
      <c r="A5324" t="s">
        <v>5869</v>
      </c>
      <c r="B5324" t="s">
        <v>36816</v>
      </c>
      <c r="C5324" t="s">
        <v>36814</v>
      </c>
      <c r="D5324" t="s">
        <v>36815</v>
      </c>
      <c r="E5324" t="s">
        <v>18516</v>
      </c>
      <c r="F5324" t="s">
        <v>18516</v>
      </c>
      <c r="G5324" t="s">
        <v>18516</v>
      </c>
      <c r="H5324" t="s">
        <v>18516</v>
      </c>
      <c r="I5324" t="s">
        <v>18516</v>
      </c>
      <c r="J5324" t="s">
        <v>18516</v>
      </c>
      <c r="K5324" t="s">
        <v>29707</v>
      </c>
      <c r="L5324" t="s">
        <v>18516</v>
      </c>
      <c r="M5324" t="s">
        <v>18516</v>
      </c>
    </row>
    <row r="5325" spans="1:13" ht="13.5">
      <c r="A5325" t="s">
        <v>5866</v>
      </c>
      <c r="B5325" t="s">
        <v>36817</v>
      </c>
      <c r="C5325" t="s">
        <v>36814</v>
      </c>
      <c r="D5325" t="s">
        <v>36815</v>
      </c>
      <c r="E5325" t="s">
        <v>18516</v>
      </c>
      <c r="F5325" t="s">
        <v>18516</v>
      </c>
      <c r="G5325" t="s">
        <v>18516</v>
      </c>
      <c r="H5325" t="s">
        <v>18516</v>
      </c>
      <c r="I5325" t="s">
        <v>18516</v>
      </c>
      <c r="J5325" t="s">
        <v>18516</v>
      </c>
      <c r="K5325" t="s">
        <v>29707</v>
      </c>
      <c r="L5325" t="s">
        <v>18516</v>
      </c>
      <c r="M5325" t="s">
        <v>18516</v>
      </c>
    </row>
    <row r="5326" spans="1:13" ht="13.5">
      <c r="A5326" t="s">
        <v>5863</v>
      </c>
      <c r="B5326" t="s">
        <v>36818</v>
      </c>
      <c r="C5326" t="s">
        <v>36814</v>
      </c>
      <c r="D5326" t="s">
        <v>36815</v>
      </c>
      <c r="E5326" t="s">
        <v>18516</v>
      </c>
      <c r="F5326" t="s">
        <v>18516</v>
      </c>
      <c r="G5326" t="s">
        <v>18516</v>
      </c>
      <c r="H5326" t="s">
        <v>18516</v>
      </c>
      <c r="I5326" t="s">
        <v>18516</v>
      </c>
      <c r="J5326" t="s">
        <v>18516</v>
      </c>
      <c r="K5326" t="s">
        <v>29707</v>
      </c>
      <c r="L5326" t="s">
        <v>18516</v>
      </c>
      <c r="M5326" t="s">
        <v>18516</v>
      </c>
    </row>
    <row r="5327" spans="1:13" ht="13.5">
      <c r="A5327" t="s">
        <v>5711</v>
      </c>
      <c r="B5327" t="s">
        <v>36819</v>
      </c>
      <c r="C5327" t="s">
        <v>36820</v>
      </c>
      <c r="D5327" t="s">
        <v>36821</v>
      </c>
      <c r="E5327" s="164">
        <v>195</v>
      </c>
      <c r="F5327" s="164">
        <v>195</v>
      </c>
      <c r="G5327" t="s">
        <v>18516</v>
      </c>
      <c r="H5327" t="s">
        <v>18516</v>
      </c>
      <c r="I5327" s="164">
        <v>100.62</v>
      </c>
      <c r="J5327" s="164">
        <v>295.62</v>
      </c>
      <c r="K5327">
        <v>12</v>
      </c>
      <c r="L5327" t="s">
        <v>18516</v>
      </c>
      <c r="M5327" t="s">
        <v>18516</v>
      </c>
    </row>
    <row r="5328" spans="1:13" ht="13.5">
      <c r="A5328" t="s">
        <v>5708</v>
      </c>
      <c r="B5328" t="s">
        <v>36822</v>
      </c>
      <c r="C5328" t="s">
        <v>36820</v>
      </c>
      <c r="D5328" t="s">
        <v>36821</v>
      </c>
      <c r="E5328" s="164">
        <v>195</v>
      </c>
      <c r="F5328" s="164">
        <v>195</v>
      </c>
      <c r="G5328" t="s">
        <v>18516</v>
      </c>
      <c r="H5328" t="s">
        <v>18516</v>
      </c>
      <c r="I5328" s="164">
        <v>97.35</v>
      </c>
      <c r="J5328" s="164">
        <v>292.35</v>
      </c>
      <c r="K5328">
        <v>69</v>
      </c>
      <c r="L5328" t="s">
        <v>18516</v>
      </c>
      <c r="M5328" t="s">
        <v>18516</v>
      </c>
    </row>
    <row r="5329" spans="1:13" ht="13.5">
      <c r="A5329" t="s">
        <v>5705</v>
      </c>
      <c r="B5329" t="s">
        <v>36823</v>
      </c>
      <c r="C5329" t="s">
        <v>36820</v>
      </c>
      <c r="D5329" t="s">
        <v>36821</v>
      </c>
      <c r="E5329" s="164">
        <v>195</v>
      </c>
      <c r="F5329" s="164">
        <v>195</v>
      </c>
      <c r="G5329" t="s">
        <v>18516</v>
      </c>
      <c r="H5329" t="s">
        <v>18516</v>
      </c>
      <c r="I5329" s="164">
        <v>101.65</v>
      </c>
      <c r="J5329" s="164">
        <v>296.65</v>
      </c>
      <c r="K5329">
        <v>0</v>
      </c>
      <c r="L5329" t="s">
        <v>18516</v>
      </c>
      <c r="M5329" t="s">
        <v>18516</v>
      </c>
    </row>
    <row r="5330" spans="1:13" ht="13.5">
      <c r="A5330" t="s">
        <v>5622</v>
      </c>
      <c r="B5330" t="s">
        <v>36824</v>
      </c>
      <c r="C5330" t="s">
        <v>34564</v>
      </c>
      <c r="D5330" t="s">
        <v>34565</v>
      </c>
      <c r="E5330" s="164">
        <v>82</v>
      </c>
      <c r="F5330" s="164">
        <v>82</v>
      </c>
      <c r="G5330" t="s">
        <v>18516</v>
      </c>
      <c r="H5330" t="s">
        <v>18516</v>
      </c>
      <c r="I5330" s="164">
        <v>48.75</v>
      </c>
      <c r="J5330" s="164">
        <v>130.75</v>
      </c>
      <c r="K5330">
        <v>105</v>
      </c>
      <c r="L5330" t="s">
        <v>18516</v>
      </c>
      <c r="M5330" t="s">
        <v>18516</v>
      </c>
    </row>
    <row r="5331" spans="1:13" ht="13.5">
      <c r="A5331" t="s">
        <v>5619</v>
      </c>
      <c r="B5331" t="s">
        <v>36825</v>
      </c>
      <c r="C5331" t="s">
        <v>34564</v>
      </c>
      <c r="D5331" t="s">
        <v>34565</v>
      </c>
      <c r="E5331" s="164">
        <v>84</v>
      </c>
      <c r="F5331" s="164">
        <v>68.88</v>
      </c>
      <c r="G5331" s="165">
        <v>0.82</v>
      </c>
      <c r="H5331" t="s">
        <v>31933</v>
      </c>
      <c r="I5331" s="164">
        <v>47.37</v>
      </c>
      <c r="J5331" s="164">
        <v>116.25</v>
      </c>
      <c r="K5331">
        <v>417</v>
      </c>
      <c r="L5331" t="s">
        <v>18516</v>
      </c>
      <c r="M5331" t="s">
        <v>18516</v>
      </c>
    </row>
    <row r="5332" spans="1:13" ht="13.5">
      <c r="A5332" t="s">
        <v>5559</v>
      </c>
      <c r="B5332" t="s">
        <v>36826</v>
      </c>
      <c r="C5332" t="s">
        <v>36788</v>
      </c>
      <c r="D5332" t="s">
        <v>36789</v>
      </c>
      <c r="E5332" s="164">
        <v>135</v>
      </c>
      <c r="F5332" s="164">
        <v>135</v>
      </c>
      <c r="G5332" t="s">
        <v>18516</v>
      </c>
      <c r="H5332" t="s">
        <v>18516</v>
      </c>
      <c r="I5332" s="164">
        <v>39.45</v>
      </c>
      <c r="J5332" s="164">
        <v>174.45</v>
      </c>
      <c r="K5332">
        <v>0</v>
      </c>
      <c r="L5332" t="s">
        <v>18516</v>
      </c>
      <c r="M5332" t="s">
        <v>18516</v>
      </c>
    </row>
    <row r="5333" spans="1:13" ht="13.5">
      <c r="A5333" t="s">
        <v>5556</v>
      </c>
      <c r="B5333" t="s">
        <v>36827</v>
      </c>
      <c r="C5333" t="s">
        <v>36788</v>
      </c>
      <c r="D5333" t="s">
        <v>36789</v>
      </c>
      <c r="E5333" s="164">
        <v>140</v>
      </c>
      <c r="F5333" s="164">
        <v>140</v>
      </c>
      <c r="G5333" t="s">
        <v>18516</v>
      </c>
      <c r="H5333" t="s">
        <v>18516</v>
      </c>
      <c r="I5333" s="164">
        <v>41.94</v>
      </c>
      <c r="J5333" s="164">
        <v>181.94</v>
      </c>
      <c r="K5333">
        <v>69</v>
      </c>
      <c r="L5333" t="s">
        <v>18516</v>
      </c>
      <c r="M5333" t="s">
        <v>18516</v>
      </c>
    </row>
    <row r="5334" spans="1:13" ht="13.5">
      <c r="A5334" t="s">
        <v>5553</v>
      </c>
      <c r="B5334" t="s">
        <v>36828</v>
      </c>
      <c r="C5334" t="s">
        <v>36788</v>
      </c>
      <c r="D5334" t="s">
        <v>36789</v>
      </c>
      <c r="E5334" s="164">
        <v>140</v>
      </c>
      <c r="F5334" s="164">
        <v>140</v>
      </c>
      <c r="G5334" t="s">
        <v>18516</v>
      </c>
      <c r="H5334" t="s">
        <v>18516</v>
      </c>
      <c r="I5334" s="164">
        <v>41.94</v>
      </c>
      <c r="J5334" s="164">
        <v>181.94</v>
      </c>
      <c r="K5334">
        <v>106</v>
      </c>
      <c r="L5334" t="s">
        <v>18516</v>
      </c>
      <c r="M5334" t="s">
        <v>18516</v>
      </c>
    </row>
    <row r="5335" spans="1:13" ht="13.5">
      <c r="A5335" t="s">
        <v>5550</v>
      </c>
      <c r="B5335" t="s">
        <v>36829</v>
      </c>
      <c r="C5335" t="s">
        <v>36788</v>
      </c>
      <c r="D5335" t="s">
        <v>36789</v>
      </c>
      <c r="E5335" s="164">
        <v>160</v>
      </c>
      <c r="F5335" s="164">
        <v>131.19</v>
      </c>
      <c r="G5335" s="165">
        <v>0.81</v>
      </c>
      <c r="H5335" t="s">
        <v>31933</v>
      </c>
      <c r="I5335" s="164">
        <v>42.01</v>
      </c>
      <c r="J5335" s="164">
        <v>173.2</v>
      </c>
      <c r="K5335">
        <v>8</v>
      </c>
      <c r="L5335" t="s">
        <v>18516</v>
      </c>
      <c r="M5335" t="s">
        <v>18516</v>
      </c>
    </row>
    <row r="5336" spans="1:13" ht="13.5">
      <c r="A5336" t="s">
        <v>5547</v>
      </c>
      <c r="B5336" t="s">
        <v>36830</v>
      </c>
      <c r="C5336" t="s">
        <v>36788</v>
      </c>
      <c r="D5336" t="s">
        <v>36789</v>
      </c>
      <c r="E5336" s="164">
        <v>160</v>
      </c>
      <c r="F5336" s="164">
        <v>131.19</v>
      </c>
      <c r="G5336" s="165">
        <v>0.81</v>
      </c>
      <c r="H5336" t="s">
        <v>31933</v>
      </c>
      <c r="I5336" s="164">
        <v>42.01</v>
      </c>
      <c r="J5336" s="164">
        <v>173.2</v>
      </c>
      <c r="K5336">
        <v>22</v>
      </c>
      <c r="L5336" t="s">
        <v>18516</v>
      </c>
      <c r="M5336" t="s">
        <v>18516</v>
      </c>
    </row>
    <row r="5337" spans="1:13" ht="13.5">
      <c r="A5337" t="s">
        <v>5544</v>
      </c>
      <c r="B5337" t="s">
        <v>36831</v>
      </c>
      <c r="C5337" t="s">
        <v>36788</v>
      </c>
      <c r="D5337" t="s">
        <v>36789</v>
      </c>
      <c r="E5337" s="164">
        <v>160</v>
      </c>
      <c r="F5337" s="164">
        <v>131.19</v>
      </c>
      <c r="G5337" s="165">
        <v>0.81</v>
      </c>
      <c r="H5337" t="s">
        <v>31933</v>
      </c>
      <c r="I5337" s="164">
        <v>42.01</v>
      </c>
      <c r="J5337" s="164">
        <v>173.2</v>
      </c>
      <c r="K5337">
        <v>36</v>
      </c>
      <c r="L5337" t="s">
        <v>18516</v>
      </c>
      <c r="M5337" t="s">
        <v>18516</v>
      </c>
    </row>
    <row r="5338" spans="1:13" ht="13.5">
      <c r="A5338" t="s">
        <v>5541</v>
      </c>
      <c r="B5338" t="s">
        <v>36832</v>
      </c>
      <c r="C5338" t="s">
        <v>31376</v>
      </c>
      <c r="D5338" t="s">
        <v>31377</v>
      </c>
      <c r="E5338" t="s">
        <v>18516</v>
      </c>
      <c r="F5338" t="s">
        <v>18516</v>
      </c>
      <c r="G5338" t="s">
        <v>18516</v>
      </c>
      <c r="H5338" t="s">
        <v>18516</v>
      </c>
      <c r="I5338" t="s">
        <v>18516</v>
      </c>
      <c r="J5338" t="s">
        <v>18516</v>
      </c>
      <c r="K5338" t="s">
        <v>29707</v>
      </c>
      <c r="L5338" t="s">
        <v>18516</v>
      </c>
      <c r="M5338" t="s">
        <v>18516</v>
      </c>
    </row>
    <row r="5339" spans="1:13" ht="13.5">
      <c r="A5339" t="s">
        <v>5538</v>
      </c>
      <c r="B5339" t="s">
        <v>36832</v>
      </c>
      <c r="C5339" t="s">
        <v>31376</v>
      </c>
      <c r="D5339" t="s">
        <v>31377</v>
      </c>
      <c r="E5339" t="s">
        <v>18516</v>
      </c>
      <c r="F5339" t="s">
        <v>18516</v>
      </c>
      <c r="G5339" t="s">
        <v>18516</v>
      </c>
      <c r="H5339" t="s">
        <v>18516</v>
      </c>
      <c r="I5339" t="s">
        <v>18516</v>
      </c>
      <c r="J5339" t="s">
        <v>18516</v>
      </c>
      <c r="K5339" t="s">
        <v>29707</v>
      </c>
      <c r="L5339" t="s">
        <v>18516</v>
      </c>
      <c r="M5339" t="s">
        <v>18516</v>
      </c>
    </row>
    <row r="5340" spans="1:13" ht="13.5">
      <c r="A5340" t="s">
        <v>5535</v>
      </c>
      <c r="B5340" t="s">
        <v>36833</v>
      </c>
      <c r="C5340" t="s">
        <v>36788</v>
      </c>
      <c r="D5340" t="s">
        <v>36789</v>
      </c>
      <c r="E5340" s="164">
        <v>135</v>
      </c>
      <c r="F5340" s="164">
        <v>135</v>
      </c>
      <c r="G5340" t="s">
        <v>18516</v>
      </c>
      <c r="H5340" t="s">
        <v>18516</v>
      </c>
      <c r="I5340" s="164">
        <v>39.45</v>
      </c>
      <c r="J5340" s="164">
        <v>174.45</v>
      </c>
      <c r="K5340">
        <v>23</v>
      </c>
      <c r="L5340" t="s">
        <v>18516</v>
      </c>
      <c r="M5340" t="s">
        <v>18516</v>
      </c>
    </row>
    <row r="5341" spans="1:13" ht="13.5">
      <c r="A5341" t="s">
        <v>5532</v>
      </c>
      <c r="B5341" t="s">
        <v>36834</v>
      </c>
      <c r="C5341" t="s">
        <v>36835</v>
      </c>
      <c r="D5341" t="s">
        <v>36836</v>
      </c>
      <c r="E5341" t="s">
        <v>18516</v>
      </c>
      <c r="F5341" t="s">
        <v>18516</v>
      </c>
      <c r="G5341" t="s">
        <v>18516</v>
      </c>
      <c r="H5341" t="s">
        <v>18516</v>
      </c>
      <c r="I5341" t="s">
        <v>18516</v>
      </c>
      <c r="J5341" t="s">
        <v>18516</v>
      </c>
      <c r="K5341" t="s">
        <v>29707</v>
      </c>
      <c r="L5341" t="s">
        <v>18516</v>
      </c>
      <c r="M5341" t="s">
        <v>18516</v>
      </c>
    </row>
    <row r="5342" spans="1:13" ht="13.5">
      <c r="A5342" t="s">
        <v>5529</v>
      </c>
      <c r="B5342" t="s">
        <v>36834</v>
      </c>
      <c r="C5342" t="s">
        <v>36835</v>
      </c>
      <c r="D5342" t="s">
        <v>36836</v>
      </c>
      <c r="E5342" t="s">
        <v>18516</v>
      </c>
      <c r="F5342" t="s">
        <v>18516</v>
      </c>
      <c r="G5342" t="s">
        <v>18516</v>
      </c>
      <c r="H5342" t="s">
        <v>18516</v>
      </c>
      <c r="I5342" t="s">
        <v>18516</v>
      </c>
      <c r="J5342" t="s">
        <v>18516</v>
      </c>
      <c r="K5342" t="s">
        <v>29707</v>
      </c>
      <c r="L5342" t="s">
        <v>18516</v>
      </c>
      <c r="M5342" t="s">
        <v>18516</v>
      </c>
    </row>
    <row r="5343" spans="1:13" ht="13.5">
      <c r="A5343" t="s">
        <v>5526</v>
      </c>
      <c r="B5343" t="s">
        <v>36837</v>
      </c>
      <c r="C5343" t="s">
        <v>36838</v>
      </c>
      <c r="D5343" t="s">
        <v>36839</v>
      </c>
      <c r="E5343" t="s">
        <v>18516</v>
      </c>
      <c r="F5343" t="s">
        <v>18516</v>
      </c>
      <c r="G5343" t="s">
        <v>18516</v>
      </c>
      <c r="H5343" t="s">
        <v>18516</v>
      </c>
      <c r="I5343" t="s">
        <v>18516</v>
      </c>
      <c r="J5343" t="s">
        <v>18516</v>
      </c>
      <c r="K5343" t="s">
        <v>29707</v>
      </c>
      <c r="L5343" t="s">
        <v>18516</v>
      </c>
      <c r="M5343" t="s">
        <v>18516</v>
      </c>
    </row>
    <row r="5344" spans="1:13" ht="13.5">
      <c r="A5344" t="s">
        <v>5523</v>
      </c>
      <c r="B5344" t="s">
        <v>36840</v>
      </c>
      <c r="C5344" t="s">
        <v>36838</v>
      </c>
      <c r="D5344" t="s">
        <v>36839</v>
      </c>
      <c r="E5344" t="s">
        <v>18516</v>
      </c>
      <c r="F5344" t="s">
        <v>18516</v>
      </c>
      <c r="G5344" t="s">
        <v>18516</v>
      </c>
      <c r="H5344" t="s">
        <v>18516</v>
      </c>
      <c r="I5344" t="s">
        <v>18516</v>
      </c>
      <c r="J5344" t="s">
        <v>18516</v>
      </c>
      <c r="K5344" t="s">
        <v>29707</v>
      </c>
      <c r="L5344" t="s">
        <v>18516</v>
      </c>
      <c r="M5344" t="s">
        <v>18516</v>
      </c>
    </row>
    <row r="5345" spans="1:13" ht="13.5">
      <c r="A5345" t="s">
        <v>5520</v>
      </c>
      <c r="B5345" t="s">
        <v>36841</v>
      </c>
      <c r="C5345" t="s">
        <v>31376</v>
      </c>
      <c r="D5345" t="s">
        <v>31377</v>
      </c>
      <c r="E5345" s="164">
        <v>145</v>
      </c>
      <c r="F5345" s="164">
        <v>145</v>
      </c>
      <c r="G5345" t="s">
        <v>18516</v>
      </c>
      <c r="H5345" t="s">
        <v>18516</v>
      </c>
      <c r="I5345" s="164">
        <v>39.19</v>
      </c>
      <c r="J5345" s="164">
        <v>184.19</v>
      </c>
      <c r="K5345">
        <v>0</v>
      </c>
      <c r="L5345" t="s">
        <v>18516</v>
      </c>
      <c r="M5345" t="s">
        <v>18516</v>
      </c>
    </row>
    <row r="5346" spans="1:13" ht="13.5">
      <c r="A5346" t="s">
        <v>5425</v>
      </c>
      <c r="B5346" t="s">
        <v>34693</v>
      </c>
      <c r="C5346" t="s">
        <v>29428</v>
      </c>
      <c r="D5346" t="s">
        <v>29429</v>
      </c>
      <c r="E5346" t="s">
        <v>18516</v>
      </c>
      <c r="F5346" t="s">
        <v>18516</v>
      </c>
      <c r="G5346" t="s">
        <v>18516</v>
      </c>
      <c r="H5346" t="s">
        <v>18516</v>
      </c>
      <c r="I5346" t="s">
        <v>18516</v>
      </c>
      <c r="J5346" t="s">
        <v>18516</v>
      </c>
      <c r="K5346" t="s">
        <v>29707</v>
      </c>
      <c r="L5346" t="s">
        <v>18516</v>
      </c>
      <c r="M5346" t="s">
        <v>18516</v>
      </c>
    </row>
    <row r="5347" spans="1:13" ht="13.5">
      <c r="A5347" t="s">
        <v>5422</v>
      </c>
      <c r="B5347" t="s">
        <v>36842</v>
      </c>
      <c r="C5347" t="s">
        <v>36225</v>
      </c>
      <c r="D5347" t="s">
        <v>36226</v>
      </c>
      <c r="E5347" s="164">
        <v>80</v>
      </c>
      <c r="F5347" s="164">
        <v>80</v>
      </c>
      <c r="G5347" t="s">
        <v>18516</v>
      </c>
      <c r="H5347" t="s">
        <v>18516</v>
      </c>
      <c r="I5347" s="164">
        <v>38.41</v>
      </c>
      <c r="J5347" s="164">
        <v>118.41</v>
      </c>
      <c r="K5347">
        <v>0</v>
      </c>
      <c r="L5347" t="s">
        <v>18516</v>
      </c>
      <c r="M5347" t="s">
        <v>18516</v>
      </c>
    </row>
    <row r="5348" spans="1:13" ht="13.5">
      <c r="A5348" t="s">
        <v>5419</v>
      </c>
      <c r="B5348" t="s">
        <v>36842</v>
      </c>
      <c r="C5348" t="s">
        <v>36225</v>
      </c>
      <c r="D5348" t="s">
        <v>36226</v>
      </c>
      <c r="E5348" s="164">
        <v>85</v>
      </c>
      <c r="F5348" s="164">
        <v>70</v>
      </c>
      <c r="G5348" s="165">
        <v>0.82</v>
      </c>
      <c r="H5348" t="s">
        <v>51008</v>
      </c>
      <c r="I5348" s="164">
        <v>38.41</v>
      </c>
      <c r="J5348" s="164">
        <v>108.41</v>
      </c>
      <c r="K5348">
        <v>40</v>
      </c>
      <c r="L5348" t="s">
        <v>18516</v>
      </c>
      <c r="M5348" t="s">
        <v>18516</v>
      </c>
    </row>
    <row r="5349" spans="1:13" ht="13.5">
      <c r="A5349" t="s">
        <v>5416</v>
      </c>
      <c r="B5349" t="s">
        <v>36842</v>
      </c>
      <c r="C5349" t="s">
        <v>36225</v>
      </c>
      <c r="D5349" t="s">
        <v>36226</v>
      </c>
      <c r="E5349" s="164">
        <v>85</v>
      </c>
      <c r="F5349" s="164">
        <v>85</v>
      </c>
      <c r="G5349" t="s">
        <v>18516</v>
      </c>
      <c r="H5349" t="s">
        <v>18516</v>
      </c>
      <c r="I5349" s="164">
        <v>38.41</v>
      </c>
      <c r="J5349" s="164">
        <v>123.41</v>
      </c>
      <c r="K5349">
        <v>0</v>
      </c>
      <c r="L5349" t="s">
        <v>18516</v>
      </c>
      <c r="M5349" t="s">
        <v>18516</v>
      </c>
    </row>
    <row r="5350" spans="1:13" ht="13.5">
      <c r="A5350" t="s">
        <v>5413</v>
      </c>
      <c r="B5350" t="s">
        <v>36842</v>
      </c>
      <c r="C5350" t="s">
        <v>36225</v>
      </c>
      <c r="D5350" t="s">
        <v>36226</v>
      </c>
      <c r="E5350" s="164">
        <v>85</v>
      </c>
      <c r="F5350" s="164">
        <v>70</v>
      </c>
      <c r="G5350" s="165">
        <v>0.82</v>
      </c>
      <c r="H5350" t="s">
        <v>51008</v>
      </c>
      <c r="I5350" s="164">
        <v>38.41</v>
      </c>
      <c r="J5350" s="164">
        <v>108.41</v>
      </c>
      <c r="K5350">
        <v>32</v>
      </c>
      <c r="L5350" t="s">
        <v>18516</v>
      </c>
      <c r="M5350" t="s">
        <v>18516</v>
      </c>
    </row>
    <row r="5351" spans="1:13" ht="13.5">
      <c r="A5351" t="s">
        <v>5410</v>
      </c>
      <c r="B5351" t="s">
        <v>36842</v>
      </c>
      <c r="C5351" t="s">
        <v>36225</v>
      </c>
      <c r="D5351" t="s">
        <v>36226</v>
      </c>
      <c r="E5351" s="164">
        <v>85</v>
      </c>
      <c r="F5351" s="164">
        <v>70</v>
      </c>
      <c r="G5351" s="165">
        <v>0.82</v>
      </c>
      <c r="H5351" t="s">
        <v>51008</v>
      </c>
      <c r="I5351" s="164">
        <v>38.41</v>
      </c>
      <c r="J5351" s="164">
        <v>108.41</v>
      </c>
      <c r="K5351">
        <v>22</v>
      </c>
      <c r="L5351" t="s">
        <v>18516</v>
      </c>
      <c r="M5351" t="s">
        <v>18516</v>
      </c>
    </row>
    <row r="5352" spans="1:13" ht="13.5">
      <c r="A5352" t="s">
        <v>5407</v>
      </c>
      <c r="B5352" t="s">
        <v>36843</v>
      </c>
      <c r="C5352" t="s">
        <v>36273</v>
      </c>
      <c r="D5352" t="s">
        <v>36274</v>
      </c>
      <c r="E5352" s="164">
        <v>129</v>
      </c>
      <c r="F5352" s="164">
        <v>129</v>
      </c>
      <c r="G5352" t="s">
        <v>18516</v>
      </c>
      <c r="H5352" t="s">
        <v>18516</v>
      </c>
      <c r="I5352" s="164">
        <v>51.26</v>
      </c>
      <c r="J5352" s="164">
        <v>180.26</v>
      </c>
      <c r="K5352">
        <v>0</v>
      </c>
      <c r="L5352" t="s">
        <v>18516</v>
      </c>
      <c r="M5352" t="s">
        <v>18516</v>
      </c>
    </row>
    <row r="5353" spans="1:13" ht="13.5">
      <c r="A5353" t="s">
        <v>5404</v>
      </c>
      <c r="B5353" t="s">
        <v>36844</v>
      </c>
      <c r="C5353" t="s">
        <v>36273</v>
      </c>
      <c r="D5353" t="s">
        <v>36274</v>
      </c>
      <c r="E5353" s="164">
        <v>159</v>
      </c>
      <c r="F5353" s="164">
        <v>159</v>
      </c>
      <c r="G5353" t="s">
        <v>18516</v>
      </c>
      <c r="H5353" t="s">
        <v>18516</v>
      </c>
      <c r="I5353" s="164">
        <v>45.51</v>
      </c>
      <c r="J5353" s="164">
        <v>204.51</v>
      </c>
      <c r="K5353">
        <v>0</v>
      </c>
      <c r="L5353" t="s">
        <v>18516</v>
      </c>
      <c r="M5353" t="s">
        <v>18516</v>
      </c>
    </row>
    <row r="5354" spans="1:13" ht="13.5">
      <c r="A5354" t="s">
        <v>5401</v>
      </c>
      <c r="B5354" t="s">
        <v>36845</v>
      </c>
      <c r="C5354" t="s">
        <v>36273</v>
      </c>
      <c r="D5354" t="s">
        <v>36274</v>
      </c>
      <c r="E5354" s="164">
        <v>129</v>
      </c>
      <c r="F5354" s="164">
        <v>129</v>
      </c>
      <c r="G5354" t="s">
        <v>18516</v>
      </c>
      <c r="H5354" t="s">
        <v>18516</v>
      </c>
      <c r="I5354" s="164">
        <v>41.05</v>
      </c>
      <c r="J5354" s="164">
        <v>170.05</v>
      </c>
      <c r="K5354">
        <v>1</v>
      </c>
      <c r="L5354" t="s">
        <v>18516</v>
      </c>
      <c r="M5354" t="s">
        <v>18516</v>
      </c>
    </row>
    <row r="5355" spans="1:13" ht="13.5">
      <c r="A5355" t="s">
        <v>5398</v>
      </c>
      <c r="B5355" t="s">
        <v>36846</v>
      </c>
      <c r="C5355" t="s">
        <v>36273</v>
      </c>
      <c r="D5355" t="s">
        <v>36274</v>
      </c>
      <c r="E5355" s="164">
        <v>119</v>
      </c>
      <c r="F5355" s="164">
        <v>119</v>
      </c>
      <c r="G5355" t="s">
        <v>18516</v>
      </c>
      <c r="H5355" t="s">
        <v>18516</v>
      </c>
      <c r="I5355" s="164">
        <v>38.2</v>
      </c>
      <c r="J5355" s="164">
        <v>157.2</v>
      </c>
      <c r="K5355">
        <v>14</v>
      </c>
      <c r="L5355" t="s">
        <v>18516</v>
      </c>
      <c r="M5355" t="s">
        <v>18516</v>
      </c>
    </row>
    <row r="5356" spans="1:13" ht="13.5">
      <c r="A5356" t="s">
        <v>5395</v>
      </c>
      <c r="B5356" t="s">
        <v>36847</v>
      </c>
      <c r="C5356" t="s">
        <v>36273</v>
      </c>
      <c r="D5356" t="s">
        <v>36274</v>
      </c>
      <c r="E5356" s="164">
        <v>159</v>
      </c>
      <c r="F5356" s="164">
        <v>159</v>
      </c>
      <c r="G5356" t="s">
        <v>18516</v>
      </c>
      <c r="H5356" t="s">
        <v>18516</v>
      </c>
      <c r="I5356" s="164">
        <v>48.75</v>
      </c>
      <c r="J5356" s="164">
        <v>207.75</v>
      </c>
      <c r="K5356">
        <v>26</v>
      </c>
      <c r="L5356" t="s">
        <v>18516</v>
      </c>
      <c r="M5356" t="s">
        <v>18516</v>
      </c>
    </row>
    <row r="5357" spans="1:13" ht="13.5">
      <c r="A5357" t="s">
        <v>5392</v>
      </c>
      <c r="B5357" t="s">
        <v>36848</v>
      </c>
      <c r="C5357" t="s">
        <v>36273</v>
      </c>
      <c r="D5357" t="s">
        <v>36274</v>
      </c>
      <c r="E5357" s="164">
        <v>129</v>
      </c>
      <c r="F5357" s="164">
        <v>129</v>
      </c>
      <c r="G5357" t="s">
        <v>18516</v>
      </c>
      <c r="H5357" t="s">
        <v>18516</v>
      </c>
      <c r="I5357" s="164">
        <v>41.05</v>
      </c>
      <c r="J5357" s="164">
        <v>170.05</v>
      </c>
      <c r="K5357">
        <v>42</v>
      </c>
      <c r="L5357" t="s">
        <v>18516</v>
      </c>
      <c r="M5357" t="s">
        <v>18516</v>
      </c>
    </row>
    <row r="5358" spans="1:13" ht="13.5">
      <c r="A5358" t="s">
        <v>5347</v>
      </c>
      <c r="B5358" t="s">
        <v>36849</v>
      </c>
      <c r="C5358" t="s">
        <v>36850</v>
      </c>
      <c r="D5358" t="s">
        <v>36851</v>
      </c>
      <c r="E5358" t="s">
        <v>18516</v>
      </c>
      <c r="F5358" t="s">
        <v>18516</v>
      </c>
      <c r="G5358" t="s">
        <v>18516</v>
      </c>
      <c r="H5358" t="s">
        <v>18516</v>
      </c>
      <c r="I5358" t="s">
        <v>18516</v>
      </c>
      <c r="J5358" t="s">
        <v>18516</v>
      </c>
      <c r="K5358" t="s">
        <v>29707</v>
      </c>
      <c r="L5358" t="s">
        <v>18516</v>
      </c>
      <c r="M5358" t="s">
        <v>18516</v>
      </c>
    </row>
    <row r="5359" spans="1:13" ht="13.5">
      <c r="A5359" t="s">
        <v>5260</v>
      </c>
      <c r="B5359" t="s">
        <v>36852</v>
      </c>
      <c r="C5359" t="s">
        <v>32485</v>
      </c>
      <c r="D5359" t="s">
        <v>32486</v>
      </c>
      <c r="E5359" t="s">
        <v>18516</v>
      </c>
      <c r="F5359" t="s">
        <v>18516</v>
      </c>
      <c r="G5359" t="s">
        <v>18516</v>
      </c>
      <c r="H5359" t="s">
        <v>18516</v>
      </c>
      <c r="I5359" t="s">
        <v>18516</v>
      </c>
      <c r="J5359" t="s">
        <v>18516</v>
      </c>
      <c r="K5359" t="s">
        <v>29707</v>
      </c>
      <c r="L5359" t="s">
        <v>18516</v>
      </c>
      <c r="M5359" t="s">
        <v>18516</v>
      </c>
    </row>
    <row r="5360" spans="1:13" ht="13.5">
      <c r="A5360" t="s">
        <v>5242</v>
      </c>
      <c r="B5360" t="s">
        <v>36853</v>
      </c>
      <c r="C5360" t="s">
        <v>34362</v>
      </c>
      <c r="D5360" t="s">
        <v>34363</v>
      </c>
      <c r="E5360" t="s">
        <v>18516</v>
      </c>
      <c r="F5360" t="s">
        <v>18516</v>
      </c>
      <c r="G5360" t="s">
        <v>18516</v>
      </c>
      <c r="H5360" t="s">
        <v>18516</v>
      </c>
      <c r="I5360" t="s">
        <v>18516</v>
      </c>
      <c r="J5360" t="s">
        <v>18516</v>
      </c>
      <c r="K5360" t="s">
        <v>29707</v>
      </c>
      <c r="L5360" t="s">
        <v>18516</v>
      </c>
      <c r="M5360" t="s">
        <v>18516</v>
      </c>
    </row>
    <row r="5361" spans="1:13" ht="13.5">
      <c r="A5361" t="s">
        <v>5218</v>
      </c>
      <c r="B5361" t="s">
        <v>36854</v>
      </c>
      <c r="C5361" t="s">
        <v>36855</v>
      </c>
      <c r="D5361" t="s">
        <v>36856</v>
      </c>
      <c r="E5361" s="164">
        <v>39</v>
      </c>
      <c r="F5361" s="164">
        <v>39</v>
      </c>
      <c r="G5361" t="s">
        <v>18516</v>
      </c>
      <c r="H5361" t="s">
        <v>18516</v>
      </c>
      <c r="I5361" s="164">
        <v>32.56</v>
      </c>
      <c r="J5361" s="164">
        <v>71.56</v>
      </c>
      <c r="K5361">
        <v>8</v>
      </c>
      <c r="L5361" t="s">
        <v>18516</v>
      </c>
      <c r="M5361" t="s">
        <v>18516</v>
      </c>
    </row>
    <row r="5362" spans="1:13" ht="13.5">
      <c r="A5362" t="s">
        <v>5215</v>
      </c>
      <c r="B5362" t="s">
        <v>36857</v>
      </c>
      <c r="C5362" t="s">
        <v>35787</v>
      </c>
      <c r="D5362" t="s">
        <v>35788</v>
      </c>
      <c r="E5362" t="s">
        <v>18516</v>
      </c>
      <c r="F5362" t="s">
        <v>18516</v>
      </c>
      <c r="G5362" t="s">
        <v>18516</v>
      </c>
      <c r="H5362" t="s">
        <v>18516</v>
      </c>
      <c r="I5362" t="s">
        <v>18516</v>
      </c>
      <c r="J5362" t="s">
        <v>18516</v>
      </c>
      <c r="K5362" t="s">
        <v>29707</v>
      </c>
      <c r="L5362" t="s">
        <v>18516</v>
      </c>
      <c r="M5362" t="s">
        <v>18516</v>
      </c>
    </row>
    <row r="5363" spans="1:13" ht="13.5">
      <c r="A5363" t="s">
        <v>5212</v>
      </c>
      <c r="B5363" t="s">
        <v>36857</v>
      </c>
      <c r="C5363" t="s">
        <v>35787</v>
      </c>
      <c r="D5363" t="s">
        <v>35788</v>
      </c>
      <c r="E5363" t="s">
        <v>18516</v>
      </c>
      <c r="F5363" t="s">
        <v>18516</v>
      </c>
      <c r="G5363" t="s">
        <v>18516</v>
      </c>
      <c r="H5363" t="s">
        <v>18516</v>
      </c>
      <c r="I5363" t="s">
        <v>18516</v>
      </c>
      <c r="J5363" t="s">
        <v>18516</v>
      </c>
      <c r="K5363" t="s">
        <v>29707</v>
      </c>
      <c r="L5363" t="s">
        <v>18516</v>
      </c>
      <c r="M5363" t="s">
        <v>18516</v>
      </c>
    </row>
    <row r="5364" spans="1:13" ht="13.5">
      <c r="A5364" t="s">
        <v>5153</v>
      </c>
      <c r="B5364" t="s">
        <v>36858</v>
      </c>
      <c r="C5364" t="s">
        <v>36782</v>
      </c>
      <c r="D5364" t="s">
        <v>36783</v>
      </c>
      <c r="E5364" t="s">
        <v>18516</v>
      </c>
      <c r="F5364" t="s">
        <v>18516</v>
      </c>
      <c r="G5364" t="s">
        <v>18516</v>
      </c>
      <c r="H5364" t="s">
        <v>18516</v>
      </c>
      <c r="I5364" t="s">
        <v>18516</v>
      </c>
      <c r="J5364" t="s">
        <v>18516</v>
      </c>
      <c r="K5364" t="s">
        <v>29707</v>
      </c>
      <c r="L5364" t="s">
        <v>18516</v>
      </c>
      <c r="M5364" t="s">
        <v>18516</v>
      </c>
    </row>
    <row r="5365" spans="1:13" ht="13.5">
      <c r="A5365" t="s">
        <v>5147</v>
      </c>
      <c r="B5365" t="s">
        <v>36859</v>
      </c>
      <c r="C5365" t="s">
        <v>36795</v>
      </c>
      <c r="D5365" t="s">
        <v>36796</v>
      </c>
      <c r="E5365" s="164">
        <v>299</v>
      </c>
      <c r="F5365" s="164">
        <v>299</v>
      </c>
      <c r="G5365" t="s">
        <v>18516</v>
      </c>
      <c r="H5365" t="s">
        <v>18516</v>
      </c>
      <c r="I5365" s="164">
        <v>100.04</v>
      </c>
      <c r="J5365" s="164">
        <v>399.04</v>
      </c>
      <c r="K5365">
        <v>0</v>
      </c>
      <c r="L5365" t="s">
        <v>18516</v>
      </c>
      <c r="M5365" t="s">
        <v>18516</v>
      </c>
    </row>
    <row r="5366" spans="1:13" ht="13.5">
      <c r="A5366" t="s">
        <v>5120</v>
      </c>
      <c r="B5366" t="s">
        <v>36860</v>
      </c>
      <c r="C5366" t="s">
        <v>34690</v>
      </c>
      <c r="D5366" t="s">
        <v>34691</v>
      </c>
      <c r="E5366" t="s">
        <v>18516</v>
      </c>
      <c r="F5366" t="s">
        <v>18516</v>
      </c>
      <c r="G5366" t="s">
        <v>18516</v>
      </c>
      <c r="H5366" t="s">
        <v>18516</v>
      </c>
      <c r="I5366" t="s">
        <v>18516</v>
      </c>
      <c r="J5366" t="s">
        <v>18516</v>
      </c>
      <c r="K5366" t="s">
        <v>29707</v>
      </c>
      <c r="L5366" t="s">
        <v>18516</v>
      </c>
      <c r="M5366" t="s">
        <v>18516</v>
      </c>
    </row>
    <row r="5367" spans="1:13" ht="13.5">
      <c r="A5367" t="s">
        <v>5117</v>
      </c>
      <c r="B5367" t="s">
        <v>36861</v>
      </c>
      <c r="C5367" t="s">
        <v>34690</v>
      </c>
      <c r="D5367" t="s">
        <v>34691</v>
      </c>
      <c r="E5367" s="164">
        <v>54</v>
      </c>
      <c r="F5367" s="164">
        <v>54</v>
      </c>
      <c r="G5367" t="s">
        <v>18516</v>
      </c>
      <c r="H5367" t="s">
        <v>18516</v>
      </c>
      <c r="I5367" s="164">
        <v>20.14</v>
      </c>
      <c r="J5367" s="164">
        <v>74.14</v>
      </c>
      <c r="K5367">
        <v>108</v>
      </c>
      <c r="L5367" t="s">
        <v>18516</v>
      </c>
      <c r="M5367" t="s">
        <v>18516</v>
      </c>
    </row>
    <row r="5368" spans="1:13" ht="13.5">
      <c r="A5368" t="s">
        <v>5111</v>
      </c>
      <c r="B5368" t="s">
        <v>36862</v>
      </c>
      <c r="C5368" t="s">
        <v>34362</v>
      </c>
      <c r="D5368" t="s">
        <v>34363</v>
      </c>
      <c r="E5368" t="s">
        <v>18516</v>
      </c>
      <c r="F5368" t="s">
        <v>18516</v>
      </c>
      <c r="G5368" t="s">
        <v>18516</v>
      </c>
      <c r="H5368" t="s">
        <v>18516</v>
      </c>
      <c r="I5368" t="s">
        <v>18516</v>
      </c>
      <c r="J5368" t="s">
        <v>18516</v>
      </c>
      <c r="K5368" t="s">
        <v>29707</v>
      </c>
      <c r="L5368" t="s">
        <v>18516</v>
      </c>
      <c r="M5368" t="s">
        <v>18516</v>
      </c>
    </row>
    <row r="5369" spans="1:13" ht="13.5">
      <c r="A5369" t="s">
        <v>5096</v>
      </c>
      <c r="B5369" t="s">
        <v>36863</v>
      </c>
      <c r="C5369" t="s">
        <v>36782</v>
      </c>
      <c r="D5369" t="s">
        <v>36783</v>
      </c>
      <c r="E5369" t="s">
        <v>18516</v>
      </c>
      <c r="F5369" t="s">
        <v>18516</v>
      </c>
      <c r="G5369" t="s">
        <v>18516</v>
      </c>
      <c r="H5369" t="s">
        <v>18516</v>
      </c>
      <c r="I5369" t="s">
        <v>18516</v>
      </c>
      <c r="J5369" t="s">
        <v>18516</v>
      </c>
      <c r="K5369" t="s">
        <v>29707</v>
      </c>
      <c r="L5369" t="s">
        <v>18516</v>
      </c>
      <c r="M5369" t="s">
        <v>18516</v>
      </c>
    </row>
    <row r="5370" spans="1:13" ht="13.5">
      <c r="A5370" t="s">
        <v>5090</v>
      </c>
      <c r="B5370" t="s">
        <v>36864</v>
      </c>
      <c r="C5370" t="s">
        <v>36782</v>
      </c>
      <c r="D5370" t="s">
        <v>36783</v>
      </c>
      <c r="E5370" t="s">
        <v>18516</v>
      </c>
      <c r="F5370" t="s">
        <v>18516</v>
      </c>
      <c r="G5370" t="s">
        <v>18516</v>
      </c>
      <c r="H5370" t="s">
        <v>18516</v>
      </c>
      <c r="I5370" t="s">
        <v>18516</v>
      </c>
      <c r="J5370" t="s">
        <v>18516</v>
      </c>
      <c r="K5370" t="s">
        <v>29707</v>
      </c>
      <c r="L5370" t="s">
        <v>18516</v>
      </c>
      <c r="M5370" t="s">
        <v>18516</v>
      </c>
    </row>
    <row r="5371" spans="1:13" ht="13.5">
      <c r="A5371" t="s">
        <v>5065</v>
      </c>
      <c r="B5371" t="s">
        <v>36865</v>
      </c>
      <c r="C5371" t="s">
        <v>36788</v>
      </c>
      <c r="D5371" t="s">
        <v>36789</v>
      </c>
      <c r="E5371" s="164">
        <v>165</v>
      </c>
      <c r="F5371" s="164">
        <v>160</v>
      </c>
      <c r="G5371" s="165">
        <v>0.96</v>
      </c>
      <c r="H5371" t="s">
        <v>31933</v>
      </c>
      <c r="I5371" s="164">
        <v>39.8</v>
      </c>
      <c r="J5371" s="164">
        <v>199.8</v>
      </c>
      <c r="K5371">
        <v>11</v>
      </c>
      <c r="L5371" t="s">
        <v>18516</v>
      </c>
      <c r="M5371" t="s">
        <v>18516</v>
      </c>
    </row>
    <row r="5372" spans="1:13" ht="13.5">
      <c r="A5372" t="s">
        <v>5062</v>
      </c>
      <c r="B5372" t="s">
        <v>36866</v>
      </c>
      <c r="C5372" t="s">
        <v>36788</v>
      </c>
      <c r="D5372" t="s">
        <v>36789</v>
      </c>
      <c r="E5372" s="164">
        <v>165</v>
      </c>
      <c r="F5372" s="164">
        <v>160</v>
      </c>
      <c r="G5372" s="165">
        <v>0.96</v>
      </c>
      <c r="H5372" t="s">
        <v>31933</v>
      </c>
      <c r="I5372" s="164">
        <v>39.8</v>
      </c>
      <c r="J5372" s="164">
        <v>199.8</v>
      </c>
      <c r="K5372">
        <v>36</v>
      </c>
      <c r="L5372" t="s">
        <v>18516</v>
      </c>
      <c r="M5372" t="s">
        <v>18516</v>
      </c>
    </row>
    <row r="5373" spans="1:13" ht="13.5">
      <c r="A5373" t="s">
        <v>5059</v>
      </c>
      <c r="B5373" t="s">
        <v>36867</v>
      </c>
      <c r="C5373" t="s">
        <v>36788</v>
      </c>
      <c r="D5373" t="s">
        <v>36789</v>
      </c>
      <c r="E5373" s="164">
        <v>165</v>
      </c>
      <c r="F5373" s="164">
        <v>160</v>
      </c>
      <c r="G5373" s="165">
        <v>0.96</v>
      </c>
      <c r="H5373" t="s">
        <v>31933</v>
      </c>
      <c r="I5373" s="164">
        <v>39.8</v>
      </c>
      <c r="J5373" s="164">
        <v>199.8</v>
      </c>
      <c r="K5373">
        <v>12</v>
      </c>
      <c r="L5373" t="s">
        <v>18516</v>
      </c>
      <c r="M5373" t="s">
        <v>18516</v>
      </c>
    </row>
    <row r="5374" spans="1:13" ht="13.5">
      <c r="A5374" t="s">
        <v>5056</v>
      </c>
      <c r="B5374" t="s">
        <v>36868</v>
      </c>
      <c r="C5374" t="s">
        <v>36788</v>
      </c>
      <c r="D5374" t="s">
        <v>36789</v>
      </c>
      <c r="E5374" s="164">
        <v>165</v>
      </c>
      <c r="F5374" s="164">
        <v>160</v>
      </c>
      <c r="G5374" s="165">
        <v>0.96</v>
      </c>
      <c r="H5374" t="s">
        <v>31933</v>
      </c>
      <c r="I5374" s="164">
        <v>39.8</v>
      </c>
      <c r="J5374" s="164">
        <v>199.8</v>
      </c>
      <c r="K5374">
        <v>54</v>
      </c>
      <c r="L5374" t="s">
        <v>18516</v>
      </c>
      <c r="M5374" t="s">
        <v>18516</v>
      </c>
    </row>
    <row r="5375" spans="1:13" ht="13.5">
      <c r="A5375" t="s">
        <v>5041</v>
      </c>
      <c r="B5375" t="s">
        <v>36869</v>
      </c>
      <c r="C5375" t="s">
        <v>31281</v>
      </c>
      <c r="D5375" t="s">
        <v>31282</v>
      </c>
      <c r="E5375" s="164">
        <v>93</v>
      </c>
      <c r="F5375" s="164">
        <v>83</v>
      </c>
      <c r="G5375" s="165">
        <v>0.89</v>
      </c>
      <c r="H5375" t="s">
        <v>18516</v>
      </c>
      <c r="I5375" s="164">
        <v>26.87</v>
      </c>
      <c r="J5375" s="164">
        <v>109.87</v>
      </c>
      <c r="K5375">
        <v>1</v>
      </c>
      <c r="L5375" t="s">
        <v>29410</v>
      </c>
      <c r="M5375" t="s">
        <v>29437</v>
      </c>
    </row>
    <row r="5376" spans="1:13" ht="13.5">
      <c r="A5376" t="s">
        <v>5035</v>
      </c>
      <c r="B5376" t="s">
        <v>36870</v>
      </c>
      <c r="C5376" t="s">
        <v>31281</v>
      </c>
      <c r="D5376" t="s">
        <v>31282</v>
      </c>
      <c r="E5376" s="164">
        <v>93</v>
      </c>
      <c r="F5376" s="164">
        <v>83</v>
      </c>
      <c r="G5376" s="165">
        <v>0.89</v>
      </c>
      <c r="H5376" t="s">
        <v>18516</v>
      </c>
      <c r="I5376" s="164">
        <v>26.87</v>
      </c>
      <c r="J5376" s="164">
        <v>109.87</v>
      </c>
      <c r="K5376">
        <v>2</v>
      </c>
      <c r="L5376" t="s">
        <v>29439</v>
      </c>
      <c r="M5376" t="s">
        <v>29437</v>
      </c>
    </row>
    <row r="5377" spans="1:13" ht="13.5">
      <c r="A5377" t="s">
        <v>5032</v>
      </c>
      <c r="B5377" t="s">
        <v>36871</v>
      </c>
      <c r="C5377" t="s">
        <v>31281</v>
      </c>
      <c r="D5377" t="s">
        <v>31282</v>
      </c>
      <c r="E5377" s="164">
        <v>93</v>
      </c>
      <c r="F5377" s="164">
        <v>83</v>
      </c>
      <c r="G5377" s="165">
        <v>0.89</v>
      </c>
      <c r="H5377" t="s">
        <v>18516</v>
      </c>
      <c r="I5377" s="164">
        <v>26.87</v>
      </c>
      <c r="J5377" s="164">
        <v>109.87</v>
      </c>
      <c r="K5377">
        <v>373</v>
      </c>
      <c r="L5377" t="s">
        <v>29439</v>
      </c>
      <c r="M5377" t="s">
        <v>33855</v>
      </c>
    </row>
    <row r="5378" spans="1:13" ht="13.5">
      <c r="A5378" t="s">
        <v>5026</v>
      </c>
      <c r="B5378" t="s">
        <v>36872</v>
      </c>
      <c r="C5378" t="s">
        <v>31281</v>
      </c>
      <c r="D5378" t="s">
        <v>31282</v>
      </c>
      <c r="E5378" s="164">
        <v>93</v>
      </c>
      <c r="F5378" s="164">
        <v>83</v>
      </c>
      <c r="G5378" s="165">
        <v>0.89</v>
      </c>
      <c r="H5378" t="s">
        <v>18516</v>
      </c>
      <c r="I5378" s="164">
        <v>26.87</v>
      </c>
      <c r="J5378" s="164">
        <v>109.87</v>
      </c>
      <c r="K5378">
        <v>48</v>
      </c>
      <c r="L5378" t="s">
        <v>29410</v>
      </c>
      <c r="M5378" t="s">
        <v>31253</v>
      </c>
    </row>
    <row r="5379" spans="1:13" ht="13.5">
      <c r="A5379" t="s">
        <v>5020</v>
      </c>
      <c r="B5379" t="s">
        <v>36873</v>
      </c>
      <c r="C5379" t="s">
        <v>31281</v>
      </c>
      <c r="D5379" t="s">
        <v>31282</v>
      </c>
      <c r="E5379" s="164">
        <v>93</v>
      </c>
      <c r="F5379" s="164">
        <v>83</v>
      </c>
      <c r="G5379" s="165">
        <v>0.89</v>
      </c>
      <c r="H5379" t="s">
        <v>18516</v>
      </c>
      <c r="I5379" s="164">
        <v>26.87</v>
      </c>
      <c r="J5379" s="164">
        <v>109.87</v>
      </c>
      <c r="K5379">
        <v>126</v>
      </c>
      <c r="L5379" t="s">
        <v>29439</v>
      </c>
      <c r="M5379" t="s">
        <v>29437</v>
      </c>
    </row>
    <row r="5380" spans="1:13" ht="13.5">
      <c r="A5380" t="s">
        <v>5017</v>
      </c>
      <c r="B5380" t="s">
        <v>36874</v>
      </c>
      <c r="C5380" t="s">
        <v>31281</v>
      </c>
      <c r="D5380" t="s">
        <v>31282</v>
      </c>
      <c r="E5380" s="164">
        <v>93</v>
      </c>
      <c r="F5380" s="164">
        <v>83</v>
      </c>
      <c r="G5380" s="165">
        <v>0.89</v>
      </c>
      <c r="H5380" t="s">
        <v>18516</v>
      </c>
      <c r="I5380" s="164">
        <v>26.87</v>
      </c>
      <c r="J5380" s="164">
        <v>109.87</v>
      </c>
      <c r="K5380">
        <v>0</v>
      </c>
      <c r="L5380" t="s">
        <v>29410</v>
      </c>
      <c r="M5380" t="s">
        <v>29437</v>
      </c>
    </row>
    <row r="5381" spans="1:13" ht="13.5">
      <c r="A5381" t="s">
        <v>5014</v>
      </c>
      <c r="B5381" t="s">
        <v>36875</v>
      </c>
      <c r="C5381" t="s">
        <v>31281</v>
      </c>
      <c r="D5381" t="s">
        <v>31282</v>
      </c>
      <c r="E5381" s="164">
        <v>101</v>
      </c>
      <c r="F5381" s="164">
        <v>91</v>
      </c>
      <c r="G5381" s="165">
        <v>0.9</v>
      </c>
      <c r="H5381" t="s">
        <v>18516</v>
      </c>
      <c r="I5381" s="164">
        <v>26.87</v>
      </c>
      <c r="J5381" s="164">
        <v>117.87</v>
      </c>
      <c r="K5381">
        <v>117</v>
      </c>
      <c r="L5381" t="s">
        <v>29439</v>
      </c>
      <c r="M5381" t="s">
        <v>29456</v>
      </c>
    </row>
    <row r="5382" spans="1:13" ht="13.5">
      <c r="A5382" t="s">
        <v>5011</v>
      </c>
      <c r="B5382" t="s">
        <v>36876</v>
      </c>
      <c r="C5382" t="s">
        <v>31281</v>
      </c>
      <c r="D5382" t="s">
        <v>31282</v>
      </c>
      <c r="E5382" s="164">
        <v>101</v>
      </c>
      <c r="F5382" s="164">
        <v>91</v>
      </c>
      <c r="G5382" s="165">
        <v>0.9</v>
      </c>
      <c r="H5382" t="s">
        <v>18516</v>
      </c>
      <c r="I5382" s="164">
        <v>26.87</v>
      </c>
      <c r="J5382" s="164">
        <v>117.87</v>
      </c>
      <c r="K5382">
        <v>190</v>
      </c>
      <c r="L5382" t="s">
        <v>29439</v>
      </c>
      <c r="M5382" t="s">
        <v>29418</v>
      </c>
    </row>
    <row r="5383" spans="1:13" ht="13.5">
      <c r="A5383" t="s">
        <v>5008</v>
      </c>
      <c r="B5383" t="s">
        <v>36877</v>
      </c>
      <c r="C5383" t="s">
        <v>31281</v>
      </c>
      <c r="D5383" t="s">
        <v>31282</v>
      </c>
      <c r="E5383" s="164">
        <v>101</v>
      </c>
      <c r="F5383" s="164">
        <v>91</v>
      </c>
      <c r="G5383" s="165">
        <v>0.9</v>
      </c>
      <c r="H5383" t="s">
        <v>18516</v>
      </c>
      <c r="I5383" s="164">
        <v>26.87</v>
      </c>
      <c r="J5383" s="164">
        <v>117.87</v>
      </c>
      <c r="K5383">
        <v>0</v>
      </c>
      <c r="L5383" t="s">
        <v>29410</v>
      </c>
      <c r="M5383" t="s">
        <v>29437</v>
      </c>
    </row>
    <row r="5384" spans="1:13" ht="13.5">
      <c r="A5384" t="s">
        <v>5005</v>
      </c>
      <c r="B5384" t="s">
        <v>36878</v>
      </c>
      <c r="C5384" t="s">
        <v>31281</v>
      </c>
      <c r="D5384" t="s">
        <v>31282</v>
      </c>
      <c r="E5384" s="164">
        <v>101</v>
      </c>
      <c r="F5384" s="164">
        <v>91</v>
      </c>
      <c r="G5384" s="165">
        <v>0.9</v>
      </c>
      <c r="H5384" t="s">
        <v>18516</v>
      </c>
      <c r="I5384" s="164">
        <v>26.87</v>
      </c>
      <c r="J5384" s="164">
        <v>117.87</v>
      </c>
      <c r="K5384">
        <v>23</v>
      </c>
      <c r="L5384" t="s">
        <v>29465</v>
      </c>
      <c r="M5384" t="s">
        <v>29668</v>
      </c>
    </row>
    <row r="5385" spans="1:13" ht="13.5">
      <c r="A5385" t="s">
        <v>5002</v>
      </c>
      <c r="B5385" t="s">
        <v>36879</v>
      </c>
      <c r="C5385" t="s">
        <v>31281</v>
      </c>
      <c r="D5385" t="s">
        <v>31282</v>
      </c>
      <c r="E5385" s="164">
        <v>101</v>
      </c>
      <c r="F5385" s="164">
        <v>91</v>
      </c>
      <c r="G5385" s="165">
        <v>0.9</v>
      </c>
      <c r="H5385" t="s">
        <v>18516</v>
      </c>
      <c r="I5385" s="164">
        <v>26.87</v>
      </c>
      <c r="J5385" s="164">
        <v>117.87</v>
      </c>
      <c r="K5385">
        <v>90</v>
      </c>
      <c r="L5385" t="s">
        <v>29439</v>
      </c>
      <c r="M5385" t="s">
        <v>29437</v>
      </c>
    </row>
    <row r="5386" spans="1:13" ht="13.5">
      <c r="A5386" t="s">
        <v>4999</v>
      </c>
      <c r="B5386" t="s">
        <v>36880</v>
      </c>
      <c r="C5386" t="s">
        <v>31281</v>
      </c>
      <c r="D5386" t="s">
        <v>31282</v>
      </c>
      <c r="E5386" s="164">
        <v>91</v>
      </c>
      <c r="F5386" s="164">
        <v>81</v>
      </c>
      <c r="G5386" s="165">
        <v>0.89</v>
      </c>
      <c r="H5386" t="s">
        <v>18516</v>
      </c>
      <c r="I5386" s="164">
        <v>25.77</v>
      </c>
      <c r="J5386" s="164">
        <v>106.77</v>
      </c>
      <c r="K5386">
        <v>196</v>
      </c>
      <c r="L5386" t="s">
        <v>18516</v>
      </c>
      <c r="M5386" t="s">
        <v>18516</v>
      </c>
    </row>
    <row r="5387" spans="1:13" ht="13.5">
      <c r="A5387" t="s">
        <v>4996</v>
      </c>
      <c r="B5387" t="s">
        <v>36881</v>
      </c>
      <c r="C5387" t="s">
        <v>31281</v>
      </c>
      <c r="D5387" t="s">
        <v>31282</v>
      </c>
      <c r="E5387" s="164">
        <v>91</v>
      </c>
      <c r="F5387" s="164">
        <v>81</v>
      </c>
      <c r="G5387" s="165">
        <v>0.89</v>
      </c>
      <c r="H5387" t="s">
        <v>18516</v>
      </c>
      <c r="I5387" s="164">
        <v>26.87</v>
      </c>
      <c r="J5387" s="164">
        <v>107.87</v>
      </c>
      <c r="K5387">
        <v>150</v>
      </c>
      <c r="L5387" t="s">
        <v>18516</v>
      </c>
      <c r="M5387" t="s">
        <v>18516</v>
      </c>
    </row>
    <row r="5388" spans="1:13" ht="13.5">
      <c r="A5388" t="s">
        <v>4993</v>
      </c>
      <c r="B5388" t="s">
        <v>36882</v>
      </c>
      <c r="C5388" t="s">
        <v>31281</v>
      </c>
      <c r="D5388" t="s">
        <v>31282</v>
      </c>
      <c r="E5388" s="164">
        <v>91</v>
      </c>
      <c r="F5388" s="164">
        <v>81</v>
      </c>
      <c r="G5388" s="165">
        <v>0.89</v>
      </c>
      <c r="H5388" t="s">
        <v>18516</v>
      </c>
      <c r="I5388" s="164">
        <v>26.87</v>
      </c>
      <c r="J5388" s="164">
        <v>107.87</v>
      </c>
      <c r="K5388">
        <v>121</v>
      </c>
      <c r="L5388" t="s">
        <v>18516</v>
      </c>
      <c r="M5388" t="s">
        <v>18516</v>
      </c>
    </row>
    <row r="5389" spans="1:13" ht="13.5">
      <c r="A5389" t="s">
        <v>4990</v>
      </c>
      <c r="B5389" t="s">
        <v>36883</v>
      </c>
      <c r="C5389" t="s">
        <v>31281</v>
      </c>
      <c r="D5389" t="s">
        <v>31282</v>
      </c>
      <c r="E5389" s="164">
        <v>91</v>
      </c>
      <c r="F5389" s="164">
        <v>81</v>
      </c>
      <c r="G5389" s="165">
        <v>0.89</v>
      </c>
      <c r="H5389" t="s">
        <v>18516</v>
      </c>
      <c r="I5389" s="164">
        <v>26.87</v>
      </c>
      <c r="J5389" s="164">
        <v>107.87</v>
      </c>
      <c r="K5389">
        <v>20</v>
      </c>
      <c r="L5389" t="s">
        <v>29465</v>
      </c>
      <c r="M5389" t="s">
        <v>29437</v>
      </c>
    </row>
    <row r="5390" spans="1:13" ht="13.5">
      <c r="A5390" t="s">
        <v>4987</v>
      </c>
      <c r="B5390" t="s">
        <v>36884</v>
      </c>
      <c r="C5390" t="s">
        <v>31281</v>
      </c>
      <c r="D5390" t="s">
        <v>31282</v>
      </c>
      <c r="E5390" s="164">
        <v>91</v>
      </c>
      <c r="F5390" s="164">
        <v>81</v>
      </c>
      <c r="G5390" s="165">
        <v>0.89</v>
      </c>
      <c r="H5390" t="s">
        <v>18516</v>
      </c>
      <c r="I5390" s="164">
        <v>25.77</v>
      </c>
      <c r="J5390" s="164">
        <v>106.77</v>
      </c>
      <c r="K5390">
        <v>110</v>
      </c>
      <c r="L5390" t="s">
        <v>29410</v>
      </c>
      <c r="M5390" t="s">
        <v>29437</v>
      </c>
    </row>
    <row r="5391" spans="1:13" ht="13.5">
      <c r="A5391" t="s">
        <v>4984</v>
      </c>
      <c r="B5391" t="s">
        <v>36885</v>
      </c>
      <c r="C5391" t="s">
        <v>34784</v>
      </c>
      <c r="D5391" t="s">
        <v>34785</v>
      </c>
      <c r="E5391" t="s">
        <v>18516</v>
      </c>
      <c r="F5391" t="s">
        <v>18516</v>
      </c>
      <c r="G5391" t="s">
        <v>18516</v>
      </c>
      <c r="H5391" t="s">
        <v>18516</v>
      </c>
      <c r="I5391" t="s">
        <v>18516</v>
      </c>
      <c r="J5391" t="s">
        <v>18516</v>
      </c>
      <c r="K5391" t="s">
        <v>29707</v>
      </c>
      <c r="L5391" t="s">
        <v>18516</v>
      </c>
      <c r="M5391" t="s">
        <v>18516</v>
      </c>
    </row>
    <row r="5392" spans="1:13" ht="13.5">
      <c r="A5392" t="s">
        <v>4981</v>
      </c>
      <c r="B5392" t="s">
        <v>36886</v>
      </c>
      <c r="C5392" t="s">
        <v>36887</v>
      </c>
      <c r="D5392" t="s">
        <v>36888</v>
      </c>
      <c r="E5392" t="s">
        <v>18516</v>
      </c>
      <c r="F5392" t="s">
        <v>18516</v>
      </c>
      <c r="G5392" t="s">
        <v>18516</v>
      </c>
      <c r="H5392" t="s">
        <v>18516</v>
      </c>
      <c r="I5392" t="s">
        <v>18516</v>
      </c>
      <c r="J5392" t="s">
        <v>18516</v>
      </c>
      <c r="K5392" t="s">
        <v>29707</v>
      </c>
      <c r="L5392" t="s">
        <v>18516</v>
      </c>
      <c r="M5392" t="s">
        <v>18516</v>
      </c>
    </row>
    <row r="5393" spans="1:13" ht="13.5">
      <c r="A5393" t="s">
        <v>4978</v>
      </c>
      <c r="B5393" t="s">
        <v>36886</v>
      </c>
      <c r="C5393" t="s">
        <v>36887</v>
      </c>
      <c r="D5393" t="s">
        <v>36888</v>
      </c>
      <c r="E5393" t="s">
        <v>18516</v>
      </c>
      <c r="F5393" t="s">
        <v>18516</v>
      </c>
      <c r="G5393" t="s">
        <v>18516</v>
      </c>
      <c r="H5393" t="s">
        <v>18516</v>
      </c>
      <c r="I5393" t="s">
        <v>18516</v>
      </c>
      <c r="J5393" t="s">
        <v>18516</v>
      </c>
      <c r="K5393" t="s">
        <v>29707</v>
      </c>
      <c r="L5393" t="s">
        <v>18516</v>
      </c>
      <c r="M5393" t="s">
        <v>18516</v>
      </c>
    </row>
    <row r="5394" spans="1:13" ht="13.5">
      <c r="A5394" t="s">
        <v>4975</v>
      </c>
      <c r="B5394" t="s">
        <v>36886</v>
      </c>
      <c r="C5394" t="s">
        <v>36887</v>
      </c>
      <c r="D5394" t="s">
        <v>36888</v>
      </c>
      <c r="E5394" t="s">
        <v>18516</v>
      </c>
      <c r="F5394" t="s">
        <v>18516</v>
      </c>
      <c r="G5394" t="s">
        <v>18516</v>
      </c>
      <c r="H5394" t="s">
        <v>18516</v>
      </c>
      <c r="I5394" t="s">
        <v>18516</v>
      </c>
      <c r="J5394" t="s">
        <v>18516</v>
      </c>
      <c r="K5394" t="s">
        <v>29707</v>
      </c>
      <c r="L5394" t="s">
        <v>18516</v>
      </c>
      <c r="M5394" t="s">
        <v>18516</v>
      </c>
    </row>
    <row r="5395" spans="1:13" ht="13.5">
      <c r="A5395" t="s">
        <v>4972</v>
      </c>
      <c r="B5395" t="s">
        <v>36886</v>
      </c>
      <c r="C5395" t="s">
        <v>36887</v>
      </c>
      <c r="D5395" t="s">
        <v>36888</v>
      </c>
      <c r="E5395" t="s">
        <v>18516</v>
      </c>
      <c r="F5395" t="s">
        <v>18516</v>
      </c>
      <c r="G5395" t="s">
        <v>18516</v>
      </c>
      <c r="H5395" t="s">
        <v>18516</v>
      </c>
      <c r="I5395" t="s">
        <v>18516</v>
      </c>
      <c r="J5395" t="s">
        <v>18516</v>
      </c>
      <c r="K5395" t="s">
        <v>29707</v>
      </c>
      <c r="L5395" t="s">
        <v>18516</v>
      </c>
      <c r="M5395" t="s">
        <v>18516</v>
      </c>
    </row>
    <row r="5396" spans="1:13" ht="13.5">
      <c r="A5396" t="s">
        <v>4969</v>
      </c>
      <c r="B5396" t="s">
        <v>36886</v>
      </c>
      <c r="C5396" t="s">
        <v>36887</v>
      </c>
      <c r="D5396" t="s">
        <v>36888</v>
      </c>
      <c r="E5396" t="s">
        <v>18516</v>
      </c>
      <c r="F5396" t="s">
        <v>18516</v>
      </c>
      <c r="G5396" t="s">
        <v>18516</v>
      </c>
      <c r="H5396" t="s">
        <v>18516</v>
      </c>
      <c r="I5396" t="s">
        <v>18516</v>
      </c>
      <c r="J5396" t="s">
        <v>18516</v>
      </c>
      <c r="K5396" t="s">
        <v>29707</v>
      </c>
      <c r="L5396" t="s">
        <v>18516</v>
      </c>
      <c r="M5396" t="s">
        <v>18516</v>
      </c>
    </row>
    <row r="5397" spans="1:13" ht="13.5">
      <c r="A5397" t="s">
        <v>4966</v>
      </c>
      <c r="B5397" t="s">
        <v>36889</v>
      </c>
      <c r="C5397" t="s">
        <v>36887</v>
      </c>
      <c r="D5397" t="s">
        <v>36888</v>
      </c>
      <c r="E5397" t="s">
        <v>18516</v>
      </c>
      <c r="F5397" t="s">
        <v>18516</v>
      </c>
      <c r="G5397" t="s">
        <v>18516</v>
      </c>
      <c r="H5397" t="s">
        <v>18516</v>
      </c>
      <c r="I5397" t="s">
        <v>18516</v>
      </c>
      <c r="J5397" t="s">
        <v>18516</v>
      </c>
      <c r="K5397" t="s">
        <v>29707</v>
      </c>
      <c r="L5397" t="s">
        <v>18516</v>
      </c>
      <c r="M5397" t="s">
        <v>18516</v>
      </c>
    </row>
    <row r="5398" spans="1:13" ht="13.5">
      <c r="A5398" t="s">
        <v>4963</v>
      </c>
      <c r="B5398" t="s">
        <v>36886</v>
      </c>
      <c r="C5398" t="s">
        <v>36887</v>
      </c>
      <c r="D5398" t="s">
        <v>36888</v>
      </c>
      <c r="E5398" t="s">
        <v>18516</v>
      </c>
      <c r="F5398" t="s">
        <v>18516</v>
      </c>
      <c r="G5398" t="s">
        <v>18516</v>
      </c>
      <c r="H5398" t="s">
        <v>18516</v>
      </c>
      <c r="I5398" t="s">
        <v>18516</v>
      </c>
      <c r="J5398" t="s">
        <v>18516</v>
      </c>
      <c r="K5398" t="s">
        <v>29707</v>
      </c>
      <c r="L5398" t="s">
        <v>18516</v>
      </c>
      <c r="M5398" t="s">
        <v>18516</v>
      </c>
    </row>
    <row r="5399" spans="1:13" ht="13.5">
      <c r="A5399" t="s">
        <v>4960</v>
      </c>
      <c r="B5399" t="s">
        <v>36886</v>
      </c>
      <c r="C5399" t="s">
        <v>36887</v>
      </c>
      <c r="D5399" t="s">
        <v>36888</v>
      </c>
      <c r="E5399" t="s">
        <v>18516</v>
      </c>
      <c r="F5399" t="s">
        <v>18516</v>
      </c>
      <c r="G5399" t="s">
        <v>18516</v>
      </c>
      <c r="H5399" t="s">
        <v>18516</v>
      </c>
      <c r="I5399" t="s">
        <v>18516</v>
      </c>
      <c r="J5399" t="s">
        <v>18516</v>
      </c>
      <c r="K5399" t="s">
        <v>29707</v>
      </c>
      <c r="L5399" t="s">
        <v>18516</v>
      </c>
      <c r="M5399" t="s">
        <v>18516</v>
      </c>
    </row>
    <row r="5400" spans="1:13" ht="13.5">
      <c r="A5400" t="s">
        <v>4957</v>
      </c>
      <c r="B5400" t="s">
        <v>36890</v>
      </c>
      <c r="C5400" t="s">
        <v>34690</v>
      </c>
      <c r="D5400" t="s">
        <v>34691</v>
      </c>
      <c r="E5400" s="164">
        <v>97.97</v>
      </c>
      <c r="F5400" s="164">
        <v>97.97</v>
      </c>
      <c r="G5400" t="s">
        <v>18516</v>
      </c>
      <c r="H5400" t="s">
        <v>18516</v>
      </c>
      <c r="I5400" s="164">
        <v>24.87</v>
      </c>
      <c r="J5400" s="164">
        <v>122.84</v>
      </c>
      <c r="K5400">
        <v>0</v>
      </c>
      <c r="L5400" t="s">
        <v>18516</v>
      </c>
      <c r="M5400" t="s">
        <v>18516</v>
      </c>
    </row>
    <row r="5401" spans="1:13" ht="13.5">
      <c r="A5401" t="s">
        <v>4863</v>
      </c>
      <c r="B5401" t="s">
        <v>36891</v>
      </c>
      <c r="C5401" t="s">
        <v>36892</v>
      </c>
      <c r="D5401" t="s">
        <v>36893</v>
      </c>
      <c r="E5401" t="s">
        <v>18516</v>
      </c>
      <c r="F5401" t="s">
        <v>18516</v>
      </c>
      <c r="G5401" t="s">
        <v>18516</v>
      </c>
      <c r="H5401" t="s">
        <v>18516</v>
      </c>
      <c r="I5401" t="s">
        <v>18516</v>
      </c>
      <c r="J5401" t="s">
        <v>18516</v>
      </c>
      <c r="K5401" t="s">
        <v>29707</v>
      </c>
      <c r="L5401" t="s">
        <v>18516</v>
      </c>
      <c r="M5401" t="s">
        <v>18516</v>
      </c>
    </row>
    <row r="5402" spans="1:13" ht="13.5">
      <c r="A5402" t="s">
        <v>4860</v>
      </c>
      <c r="B5402" t="s">
        <v>36894</v>
      </c>
      <c r="C5402" t="s">
        <v>36892</v>
      </c>
      <c r="D5402" t="s">
        <v>36893</v>
      </c>
      <c r="E5402" s="164">
        <v>156</v>
      </c>
      <c r="F5402" s="164">
        <v>156</v>
      </c>
      <c r="G5402" t="s">
        <v>18516</v>
      </c>
      <c r="H5402" t="s">
        <v>18516</v>
      </c>
      <c r="I5402" s="164">
        <v>33.36</v>
      </c>
      <c r="J5402" s="164">
        <v>189.36</v>
      </c>
      <c r="K5402">
        <v>55</v>
      </c>
      <c r="L5402" t="s">
        <v>18516</v>
      </c>
      <c r="M5402" t="s">
        <v>18516</v>
      </c>
    </row>
    <row r="5403" spans="1:13" ht="13.5">
      <c r="A5403" t="s">
        <v>4857</v>
      </c>
      <c r="B5403" t="s">
        <v>36895</v>
      </c>
      <c r="C5403" t="s">
        <v>36896</v>
      </c>
      <c r="D5403" t="s">
        <v>36897</v>
      </c>
      <c r="E5403" t="s">
        <v>18516</v>
      </c>
      <c r="F5403" t="s">
        <v>18516</v>
      </c>
      <c r="G5403" t="s">
        <v>18516</v>
      </c>
      <c r="H5403" t="s">
        <v>18516</v>
      </c>
      <c r="I5403" t="s">
        <v>18516</v>
      </c>
      <c r="J5403" t="s">
        <v>18516</v>
      </c>
      <c r="K5403" t="s">
        <v>29707</v>
      </c>
      <c r="L5403" t="s">
        <v>18516</v>
      </c>
      <c r="M5403" t="s">
        <v>18516</v>
      </c>
    </row>
    <row r="5404" spans="1:13" ht="13.5">
      <c r="A5404" t="s">
        <v>4850</v>
      </c>
      <c r="B5404" t="s">
        <v>36898</v>
      </c>
      <c r="C5404" t="s">
        <v>36850</v>
      </c>
      <c r="D5404" t="s">
        <v>36851</v>
      </c>
      <c r="E5404" t="s">
        <v>18516</v>
      </c>
      <c r="F5404" t="s">
        <v>18516</v>
      </c>
      <c r="G5404" t="s">
        <v>18516</v>
      </c>
      <c r="H5404" t="s">
        <v>18516</v>
      </c>
      <c r="I5404" t="s">
        <v>18516</v>
      </c>
      <c r="J5404" t="s">
        <v>18516</v>
      </c>
      <c r="K5404" t="s">
        <v>29707</v>
      </c>
      <c r="L5404" t="s">
        <v>18516</v>
      </c>
      <c r="M5404" t="s">
        <v>18516</v>
      </c>
    </row>
    <row r="5405" spans="1:13" ht="13.5">
      <c r="A5405" t="s">
        <v>4847</v>
      </c>
      <c r="B5405" t="s">
        <v>36899</v>
      </c>
      <c r="C5405" t="s">
        <v>36850</v>
      </c>
      <c r="D5405" t="s">
        <v>36851</v>
      </c>
      <c r="E5405" t="s">
        <v>18516</v>
      </c>
      <c r="F5405" t="s">
        <v>18516</v>
      </c>
      <c r="G5405" t="s">
        <v>18516</v>
      </c>
      <c r="H5405" t="s">
        <v>18516</v>
      </c>
      <c r="I5405" t="s">
        <v>18516</v>
      </c>
      <c r="J5405" t="s">
        <v>18516</v>
      </c>
      <c r="K5405" t="s">
        <v>29707</v>
      </c>
      <c r="L5405" t="s">
        <v>18516</v>
      </c>
      <c r="M5405" t="s">
        <v>18516</v>
      </c>
    </row>
    <row r="5406" spans="1:13" ht="13.5">
      <c r="A5406" t="s">
        <v>4844</v>
      </c>
      <c r="B5406" t="s">
        <v>33874</v>
      </c>
      <c r="C5406" t="s">
        <v>36896</v>
      </c>
      <c r="D5406" t="s">
        <v>36897</v>
      </c>
      <c r="E5406" t="s">
        <v>18516</v>
      </c>
      <c r="F5406" t="s">
        <v>18516</v>
      </c>
      <c r="G5406" t="s">
        <v>18516</v>
      </c>
      <c r="H5406" t="s">
        <v>18516</v>
      </c>
      <c r="I5406" t="s">
        <v>18516</v>
      </c>
      <c r="J5406" t="s">
        <v>18516</v>
      </c>
      <c r="K5406" t="s">
        <v>29707</v>
      </c>
      <c r="L5406" t="s">
        <v>18516</v>
      </c>
      <c r="M5406" t="s">
        <v>18516</v>
      </c>
    </row>
    <row r="5407" spans="1:13" ht="13.5">
      <c r="A5407" t="s">
        <v>4841</v>
      </c>
      <c r="B5407" t="s">
        <v>33874</v>
      </c>
      <c r="C5407" t="s">
        <v>36896</v>
      </c>
      <c r="D5407" t="s">
        <v>36897</v>
      </c>
      <c r="E5407" t="s">
        <v>18516</v>
      </c>
      <c r="F5407" t="s">
        <v>18516</v>
      </c>
      <c r="G5407" t="s">
        <v>18516</v>
      </c>
      <c r="H5407" t="s">
        <v>18516</v>
      </c>
      <c r="I5407" t="s">
        <v>18516</v>
      </c>
      <c r="J5407" t="s">
        <v>18516</v>
      </c>
      <c r="K5407" t="s">
        <v>29707</v>
      </c>
      <c r="L5407" t="s">
        <v>18516</v>
      </c>
      <c r="M5407" t="s">
        <v>18516</v>
      </c>
    </row>
    <row r="5408" spans="1:13" ht="13.5">
      <c r="A5408" t="s">
        <v>4838</v>
      </c>
      <c r="B5408" t="s">
        <v>33874</v>
      </c>
      <c r="C5408" t="s">
        <v>36896</v>
      </c>
      <c r="D5408" t="s">
        <v>36897</v>
      </c>
      <c r="E5408" t="s">
        <v>18516</v>
      </c>
      <c r="F5408" t="s">
        <v>18516</v>
      </c>
      <c r="G5408" t="s">
        <v>18516</v>
      </c>
      <c r="H5408" t="s">
        <v>18516</v>
      </c>
      <c r="I5408" t="s">
        <v>18516</v>
      </c>
      <c r="J5408" t="s">
        <v>18516</v>
      </c>
      <c r="K5408" t="s">
        <v>29707</v>
      </c>
      <c r="L5408" t="s">
        <v>18516</v>
      </c>
      <c r="M5408" t="s">
        <v>18516</v>
      </c>
    </row>
    <row r="5409" spans="1:13" ht="13.5">
      <c r="A5409" t="s">
        <v>4829</v>
      </c>
      <c r="B5409" t="s">
        <v>36900</v>
      </c>
      <c r="C5409" t="s">
        <v>36896</v>
      </c>
      <c r="D5409" t="s">
        <v>36897</v>
      </c>
      <c r="E5409" t="s">
        <v>18516</v>
      </c>
      <c r="F5409" t="s">
        <v>18516</v>
      </c>
      <c r="G5409" t="s">
        <v>18516</v>
      </c>
      <c r="H5409" t="s">
        <v>18516</v>
      </c>
      <c r="I5409" t="s">
        <v>18516</v>
      </c>
      <c r="J5409" t="s">
        <v>18516</v>
      </c>
      <c r="K5409" t="s">
        <v>29707</v>
      </c>
      <c r="L5409" t="s">
        <v>18516</v>
      </c>
      <c r="M5409" t="s">
        <v>18516</v>
      </c>
    </row>
    <row r="5410" spans="1:13" ht="13.5">
      <c r="A5410" t="s">
        <v>4826</v>
      </c>
      <c r="B5410" t="s">
        <v>36901</v>
      </c>
      <c r="C5410" t="s">
        <v>36902</v>
      </c>
      <c r="D5410" t="s">
        <v>36903</v>
      </c>
      <c r="E5410" t="s">
        <v>18516</v>
      </c>
      <c r="F5410" t="s">
        <v>18516</v>
      </c>
      <c r="G5410" t="s">
        <v>18516</v>
      </c>
      <c r="H5410" t="s">
        <v>18516</v>
      </c>
      <c r="I5410" t="s">
        <v>18516</v>
      </c>
      <c r="J5410" t="s">
        <v>18516</v>
      </c>
      <c r="K5410" t="s">
        <v>29707</v>
      </c>
      <c r="L5410" t="s">
        <v>18516</v>
      </c>
      <c r="M5410" t="s">
        <v>18516</v>
      </c>
    </row>
    <row r="5411" spans="1:13" ht="13.5">
      <c r="A5411" t="s">
        <v>4788</v>
      </c>
      <c r="B5411" t="s">
        <v>36904</v>
      </c>
      <c r="C5411" t="s">
        <v>30146</v>
      </c>
      <c r="D5411" t="s">
        <v>30147</v>
      </c>
      <c r="E5411" t="s">
        <v>18516</v>
      </c>
      <c r="F5411" t="s">
        <v>18516</v>
      </c>
      <c r="G5411" t="s">
        <v>18516</v>
      </c>
      <c r="H5411" t="s">
        <v>18516</v>
      </c>
      <c r="I5411" t="s">
        <v>18516</v>
      </c>
      <c r="J5411" t="s">
        <v>18516</v>
      </c>
      <c r="K5411" t="s">
        <v>29707</v>
      </c>
      <c r="L5411" t="s">
        <v>18516</v>
      </c>
      <c r="M5411" t="s">
        <v>18516</v>
      </c>
    </row>
    <row r="5412" spans="1:13" ht="13.5">
      <c r="A5412" t="s">
        <v>4785</v>
      </c>
      <c r="B5412" t="s">
        <v>36904</v>
      </c>
      <c r="C5412" t="s">
        <v>30146</v>
      </c>
      <c r="D5412" t="s">
        <v>30147</v>
      </c>
      <c r="E5412" s="164">
        <v>629</v>
      </c>
      <c r="F5412" s="164">
        <v>629</v>
      </c>
      <c r="G5412" t="s">
        <v>18516</v>
      </c>
      <c r="H5412" t="s">
        <v>18516</v>
      </c>
      <c r="I5412" s="164">
        <v>288.16</v>
      </c>
      <c r="J5412" s="164">
        <v>917.16</v>
      </c>
      <c r="K5412">
        <v>0</v>
      </c>
      <c r="L5412" t="s">
        <v>18516</v>
      </c>
      <c r="M5412" t="s">
        <v>18516</v>
      </c>
    </row>
    <row r="5413" spans="1:13" ht="13.5">
      <c r="A5413" t="s">
        <v>4782</v>
      </c>
      <c r="B5413" t="s">
        <v>34368</v>
      </c>
      <c r="C5413" t="s">
        <v>36905</v>
      </c>
      <c r="D5413" t="s">
        <v>36906</v>
      </c>
      <c r="E5413" t="s">
        <v>18516</v>
      </c>
      <c r="F5413" t="s">
        <v>18516</v>
      </c>
      <c r="G5413" t="s">
        <v>18516</v>
      </c>
      <c r="H5413" t="s">
        <v>18516</v>
      </c>
      <c r="I5413" t="s">
        <v>18516</v>
      </c>
      <c r="J5413" t="s">
        <v>18516</v>
      </c>
      <c r="K5413" t="s">
        <v>29707</v>
      </c>
      <c r="L5413" t="s">
        <v>18516</v>
      </c>
      <c r="M5413" t="s">
        <v>18516</v>
      </c>
    </row>
    <row r="5414" spans="1:13" ht="13.5">
      <c r="A5414" t="s">
        <v>4779</v>
      </c>
      <c r="B5414" t="s">
        <v>34361</v>
      </c>
      <c r="C5414" t="s">
        <v>36905</v>
      </c>
      <c r="D5414" t="s">
        <v>36906</v>
      </c>
      <c r="E5414" t="s">
        <v>18516</v>
      </c>
      <c r="F5414" t="s">
        <v>18516</v>
      </c>
      <c r="G5414" t="s">
        <v>18516</v>
      </c>
      <c r="H5414" t="s">
        <v>18516</v>
      </c>
      <c r="I5414" t="s">
        <v>18516</v>
      </c>
      <c r="J5414" t="s">
        <v>18516</v>
      </c>
      <c r="K5414" t="s">
        <v>29707</v>
      </c>
      <c r="L5414" t="s">
        <v>18516</v>
      </c>
      <c r="M5414" t="s">
        <v>18516</v>
      </c>
    </row>
    <row r="5415" spans="1:13" ht="13.5">
      <c r="A5415" t="s">
        <v>4776</v>
      </c>
      <c r="B5415" t="s">
        <v>36907</v>
      </c>
      <c r="C5415" t="s">
        <v>36905</v>
      </c>
      <c r="D5415" t="s">
        <v>36906</v>
      </c>
      <c r="E5415" t="s">
        <v>18516</v>
      </c>
      <c r="F5415" t="s">
        <v>18516</v>
      </c>
      <c r="G5415" t="s">
        <v>18516</v>
      </c>
      <c r="H5415" t="s">
        <v>18516</v>
      </c>
      <c r="I5415" t="s">
        <v>18516</v>
      </c>
      <c r="J5415" t="s">
        <v>18516</v>
      </c>
      <c r="K5415" t="s">
        <v>29707</v>
      </c>
      <c r="L5415" t="s">
        <v>18516</v>
      </c>
      <c r="M5415" t="s">
        <v>18516</v>
      </c>
    </row>
    <row r="5416" spans="1:13" ht="13.5">
      <c r="A5416" t="s">
        <v>4773</v>
      </c>
      <c r="B5416" t="s">
        <v>36908</v>
      </c>
      <c r="C5416" t="s">
        <v>34690</v>
      </c>
      <c r="D5416" t="s">
        <v>34691</v>
      </c>
      <c r="E5416" t="s">
        <v>18516</v>
      </c>
      <c r="F5416" t="s">
        <v>18516</v>
      </c>
      <c r="G5416" t="s">
        <v>18516</v>
      </c>
      <c r="H5416" t="s">
        <v>18516</v>
      </c>
      <c r="I5416" t="s">
        <v>18516</v>
      </c>
      <c r="J5416" t="s">
        <v>18516</v>
      </c>
      <c r="K5416" t="s">
        <v>29707</v>
      </c>
      <c r="L5416" t="s">
        <v>18516</v>
      </c>
      <c r="M5416" t="s">
        <v>18516</v>
      </c>
    </row>
    <row r="5417" spans="1:13" ht="13.5">
      <c r="A5417" t="s">
        <v>4770</v>
      </c>
      <c r="B5417" t="s">
        <v>36909</v>
      </c>
      <c r="C5417" t="s">
        <v>34690</v>
      </c>
      <c r="D5417" t="s">
        <v>34691</v>
      </c>
      <c r="E5417" s="164">
        <v>675.89</v>
      </c>
      <c r="F5417" s="164">
        <v>675.89</v>
      </c>
      <c r="G5417" t="s">
        <v>18516</v>
      </c>
      <c r="H5417" t="s">
        <v>18516</v>
      </c>
      <c r="I5417" t="s">
        <v>18516</v>
      </c>
      <c r="J5417" t="s">
        <v>18516</v>
      </c>
      <c r="K5417">
        <v>120</v>
      </c>
      <c r="L5417" t="s">
        <v>18516</v>
      </c>
      <c r="M5417" t="s">
        <v>18516</v>
      </c>
    </row>
    <row r="5418" spans="1:13" ht="13.5">
      <c r="A5418" t="s">
        <v>4767</v>
      </c>
      <c r="B5418" t="s">
        <v>36910</v>
      </c>
      <c r="C5418" t="s">
        <v>34351</v>
      </c>
      <c r="D5418" t="s">
        <v>34352</v>
      </c>
      <c r="E5418" s="164">
        <v>191</v>
      </c>
      <c r="F5418" s="164">
        <v>150</v>
      </c>
      <c r="G5418" s="165">
        <v>0.78</v>
      </c>
      <c r="H5418" t="s">
        <v>29648</v>
      </c>
      <c r="I5418" s="164">
        <v>87.94</v>
      </c>
      <c r="J5418" s="164">
        <v>237.94</v>
      </c>
      <c r="K5418">
        <v>17</v>
      </c>
      <c r="L5418" t="s">
        <v>18516</v>
      </c>
      <c r="M5418" t="s">
        <v>18516</v>
      </c>
    </row>
    <row r="5419" spans="1:13" ht="13.5">
      <c r="A5419" t="s">
        <v>4764</v>
      </c>
      <c r="B5419" t="s">
        <v>36911</v>
      </c>
      <c r="C5419" t="s">
        <v>34351</v>
      </c>
      <c r="D5419" t="s">
        <v>34352</v>
      </c>
      <c r="E5419" s="164">
        <v>160</v>
      </c>
      <c r="F5419" s="164">
        <v>136</v>
      </c>
      <c r="G5419" s="165">
        <v>0.85</v>
      </c>
      <c r="H5419" t="s">
        <v>29648</v>
      </c>
      <c r="I5419" s="164">
        <v>37.97</v>
      </c>
      <c r="J5419" s="164">
        <v>173.97</v>
      </c>
      <c r="K5419">
        <v>89</v>
      </c>
      <c r="L5419" t="s">
        <v>18516</v>
      </c>
      <c r="M5419" t="s">
        <v>18516</v>
      </c>
    </row>
    <row r="5420" spans="1:13" ht="13.5">
      <c r="A5420" t="s">
        <v>4761</v>
      </c>
      <c r="B5420" t="s">
        <v>36912</v>
      </c>
      <c r="C5420" t="s">
        <v>34351</v>
      </c>
      <c r="D5420" t="s">
        <v>34352</v>
      </c>
      <c r="E5420" s="164">
        <v>175</v>
      </c>
      <c r="F5420" s="164">
        <v>175</v>
      </c>
      <c r="G5420" t="s">
        <v>18516</v>
      </c>
      <c r="H5420" t="s">
        <v>18516</v>
      </c>
      <c r="I5420" s="164">
        <v>87.97</v>
      </c>
      <c r="J5420" s="164">
        <v>262.97</v>
      </c>
      <c r="K5420">
        <v>32</v>
      </c>
      <c r="L5420" t="s">
        <v>18516</v>
      </c>
      <c r="M5420" t="s">
        <v>18516</v>
      </c>
    </row>
    <row r="5421" spans="1:13" ht="13.5">
      <c r="A5421" t="s">
        <v>4758</v>
      </c>
      <c r="B5421" t="s">
        <v>36913</v>
      </c>
      <c r="C5421" t="s">
        <v>34351</v>
      </c>
      <c r="D5421" t="s">
        <v>34352</v>
      </c>
      <c r="E5421" s="164">
        <v>175</v>
      </c>
      <c r="F5421" s="164">
        <v>175</v>
      </c>
      <c r="G5421" t="s">
        <v>18516</v>
      </c>
      <c r="H5421" t="s">
        <v>18516</v>
      </c>
      <c r="I5421" s="164">
        <v>87.97</v>
      </c>
      <c r="J5421" s="164">
        <v>262.97</v>
      </c>
      <c r="K5421">
        <v>135</v>
      </c>
      <c r="L5421" t="s">
        <v>18516</v>
      </c>
      <c r="M5421" t="s">
        <v>18516</v>
      </c>
    </row>
    <row r="5422" spans="1:13" ht="13.5">
      <c r="A5422" t="s">
        <v>4755</v>
      </c>
      <c r="B5422" t="s">
        <v>36914</v>
      </c>
      <c r="C5422" t="s">
        <v>34351</v>
      </c>
      <c r="D5422" t="s">
        <v>34352</v>
      </c>
      <c r="E5422" t="s">
        <v>18516</v>
      </c>
      <c r="F5422" t="s">
        <v>18516</v>
      </c>
      <c r="G5422" t="s">
        <v>18516</v>
      </c>
      <c r="H5422" t="s">
        <v>18516</v>
      </c>
      <c r="I5422" t="s">
        <v>18516</v>
      </c>
      <c r="J5422" t="s">
        <v>18516</v>
      </c>
      <c r="K5422" t="s">
        <v>29707</v>
      </c>
      <c r="L5422" t="s">
        <v>18516</v>
      </c>
      <c r="M5422" t="s">
        <v>18516</v>
      </c>
    </row>
    <row r="5423" spans="1:13" ht="13.5">
      <c r="A5423" t="s">
        <v>4746</v>
      </c>
      <c r="B5423" t="s">
        <v>36915</v>
      </c>
      <c r="C5423" t="s">
        <v>29865</v>
      </c>
      <c r="D5423" t="s">
        <v>29866</v>
      </c>
      <c r="E5423" t="s">
        <v>18516</v>
      </c>
      <c r="F5423" t="s">
        <v>18516</v>
      </c>
      <c r="G5423" t="s">
        <v>18516</v>
      </c>
      <c r="H5423" t="s">
        <v>18516</v>
      </c>
      <c r="I5423" t="s">
        <v>18516</v>
      </c>
      <c r="J5423" t="s">
        <v>18516</v>
      </c>
      <c r="K5423" t="s">
        <v>29707</v>
      </c>
      <c r="L5423" t="s">
        <v>18516</v>
      </c>
      <c r="M5423" t="s">
        <v>18516</v>
      </c>
    </row>
    <row r="5424" spans="1:13" ht="13.5">
      <c r="A5424" t="s">
        <v>4743</v>
      </c>
      <c r="B5424" t="s">
        <v>36916</v>
      </c>
      <c r="C5424" t="s">
        <v>29865</v>
      </c>
      <c r="D5424" t="s">
        <v>29866</v>
      </c>
      <c r="E5424" t="s">
        <v>18516</v>
      </c>
      <c r="F5424" t="s">
        <v>18516</v>
      </c>
      <c r="G5424" t="s">
        <v>18516</v>
      </c>
      <c r="H5424" t="s">
        <v>18516</v>
      </c>
      <c r="I5424" t="s">
        <v>18516</v>
      </c>
      <c r="J5424" t="s">
        <v>18516</v>
      </c>
      <c r="K5424" t="s">
        <v>29707</v>
      </c>
      <c r="L5424" t="s">
        <v>18516</v>
      </c>
      <c r="M5424" t="s">
        <v>18516</v>
      </c>
    </row>
    <row r="5425" spans="1:13" ht="13.5">
      <c r="A5425" t="s">
        <v>4740</v>
      </c>
      <c r="B5425" t="s">
        <v>36915</v>
      </c>
      <c r="C5425" t="s">
        <v>29865</v>
      </c>
      <c r="D5425" t="s">
        <v>29866</v>
      </c>
      <c r="E5425" t="s">
        <v>18516</v>
      </c>
      <c r="F5425" t="s">
        <v>18516</v>
      </c>
      <c r="G5425" t="s">
        <v>18516</v>
      </c>
      <c r="H5425" t="s">
        <v>18516</v>
      </c>
      <c r="I5425" t="s">
        <v>18516</v>
      </c>
      <c r="J5425" t="s">
        <v>18516</v>
      </c>
      <c r="K5425" t="s">
        <v>29707</v>
      </c>
      <c r="L5425" t="s">
        <v>18516</v>
      </c>
      <c r="M5425" t="s">
        <v>18516</v>
      </c>
    </row>
    <row r="5426" spans="1:13" ht="13.5">
      <c r="A5426" t="s">
        <v>4737</v>
      </c>
      <c r="B5426" t="s">
        <v>36915</v>
      </c>
      <c r="C5426" t="s">
        <v>29865</v>
      </c>
      <c r="D5426" t="s">
        <v>29866</v>
      </c>
      <c r="E5426" t="s">
        <v>18516</v>
      </c>
      <c r="F5426" t="s">
        <v>18516</v>
      </c>
      <c r="G5426" t="s">
        <v>18516</v>
      </c>
      <c r="H5426" t="s">
        <v>18516</v>
      </c>
      <c r="I5426" t="s">
        <v>18516</v>
      </c>
      <c r="J5426" t="s">
        <v>18516</v>
      </c>
      <c r="K5426" t="s">
        <v>29707</v>
      </c>
      <c r="L5426" t="s">
        <v>18516</v>
      </c>
      <c r="M5426" t="s">
        <v>18516</v>
      </c>
    </row>
    <row r="5427" spans="1:13" ht="13.5">
      <c r="A5427" t="s">
        <v>4734</v>
      </c>
      <c r="B5427" t="s">
        <v>36916</v>
      </c>
      <c r="C5427" t="s">
        <v>29865</v>
      </c>
      <c r="D5427" t="s">
        <v>29866</v>
      </c>
      <c r="E5427" t="s">
        <v>18516</v>
      </c>
      <c r="F5427" t="s">
        <v>18516</v>
      </c>
      <c r="G5427" t="s">
        <v>18516</v>
      </c>
      <c r="H5427" t="s">
        <v>18516</v>
      </c>
      <c r="I5427" t="s">
        <v>18516</v>
      </c>
      <c r="J5427" t="s">
        <v>18516</v>
      </c>
      <c r="K5427" t="s">
        <v>29707</v>
      </c>
      <c r="L5427" t="s">
        <v>18516</v>
      </c>
      <c r="M5427" t="s">
        <v>18516</v>
      </c>
    </row>
    <row r="5428" spans="1:13" ht="13.5">
      <c r="A5428" t="s">
        <v>4731</v>
      </c>
      <c r="B5428" t="s">
        <v>36916</v>
      </c>
      <c r="C5428" t="s">
        <v>29865</v>
      </c>
      <c r="D5428" t="s">
        <v>29866</v>
      </c>
      <c r="E5428" t="s">
        <v>18516</v>
      </c>
      <c r="F5428" t="s">
        <v>18516</v>
      </c>
      <c r="G5428" t="s">
        <v>18516</v>
      </c>
      <c r="H5428" t="s">
        <v>18516</v>
      </c>
      <c r="I5428" t="s">
        <v>18516</v>
      </c>
      <c r="J5428" t="s">
        <v>18516</v>
      </c>
      <c r="K5428" t="s">
        <v>29707</v>
      </c>
      <c r="L5428" t="s">
        <v>18516</v>
      </c>
      <c r="M5428" t="s">
        <v>18516</v>
      </c>
    </row>
    <row r="5429" spans="1:13" ht="13.5">
      <c r="A5429" t="s">
        <v>4728</v>
      </c>
      <c r="B5429" t="s">
        <v>36917</v>
      </c>
      <c r="C5429" t="s">
        <v>36918</v>
      </c>
      <c r="D5429" t="s">
        <v>36919</v>
      </c>
      <c r="E5429" s="164">
        <v>172.2</v>
      </c>
      <c r="F5429" s="164">
        <v>172.2</v>
      </c>
      <c r="G5429" t="s">
        <v>18516</v>
      </c>
      <c r="H5429" t="s">
        <v>18516</v>
      </c>
      <c r="I5429" s="164">
        <v>38.02</v>
      </c>
      <c r="J5429" s="164">
        <v>210.22</v>
      </c>
      <c r="K5429">
        <v>38</v>
      </c>
      <c r="L5429" t="s">
        <v>18516</v>
      </c>
      <c r="M5429" t="s">
        <v>18516</v>
      </c>
    </row>
    <row r="5430" spans="1:13" ht="13.5">
      <c r="A5430" t="s">
        <v>4725</v>
      </c>
      <c r="B5430" t="s">
        <v>36920</v>
      </c>
      <c r="C5430" t="s">
        <v>36921</v>
      </c>
      <c r="D5430" t="s">
        <v>36922</v>
      </c>
      <c r="E5430" t="s">
        <v>18516</v>
      </c>
      <c r="F5430" t="s">
        <v>18516</v>
      </c>
      <c r="G5430" t="s">
        <v>18516</v>
      </c>
      <c r="H5430" t="s">
        <v>18516</v>
      </c>
      <c r="I5430" t="s">
        <v>18516</v>
      </c>
      <c r="J5430" t="s">
        <v>18516</v>
      </c>
      <c r="K5430" t="s">
        <v>29707</v>
      </c>
      <c r="L5430" t="s">
        <v>18516</v>
      </c>
      <c r="M5430" t="s">
        <v>18516</v>
      </c>
    </row>
    <row r="5431" spans="1:13" ht="13.5">
      <c r="A5431" t="s">
        <v>4722</v>
      </c>
      <c r="B5431" t="s">
        <v>36923</v>
      </c>
      <c r="C5431" t="s">
        <v>36921</v>
      </c>
      <c r="D5431" t="s">
        <v>36922</v>
      </c>
      <c r="E5431" t="s">
        <v>18516</v>
      </c>
      <c r="F5431" t="s">
        <v>18516</v>
      </c>
      <c r="G5431" t="s">
        <v>18516</v>
      </c>
      <c r="H5431" t="s">
        <v>18516</v>
      </c>
      <c r="I5431" t="s">
        <v>18516</v>
      </c>
      <c r="J5431" t="s">
        <v>18516</v>
      </c>
      <c r="K5431" t="s">
        <v>29707</v>
      </c>
      <c r="L5431" t="s">
        <v>18516</v>
      </c>
      <c r="M5431" t="s">
        <v>18516</v>
      </c>
    </row>
    <row r="5432" spans="1:13" ht="13.5">
      <c r="A5432" t="s">
        <v>4719</v>
      </c>
      <c r="B5432" t="s">
        <v>36924</v>
      </c>
      <c r="C5432" t="s">
        <v>36921</v>
      </c>
      <c r="D5432" t="s">
        <v>36922</v>
      </c>
      <c r="E5432" t="s">
        <v>18516</v>
      </c>
      <c r="F5432" t="s">
        <v>18516</v>
      </c>
      <c r="G5432" t="s">
        <v>18516</v>
      </c>
      <c r="H5432" t="s">
        <v>18516</v>
      </c>
      <c r="I5432" t="s">
        <v>18516</v>
      </c>
      <c r="J5432" t="s">
        <v>18516</v>
      </c>
      <c r="K5432" t="s">
        <v>29707</v>
      </c>
      <c r="L5432" t="s">
        <v>18516</v>
      </c>
      <c r="M5432" t="s">
        <v>18516</v>
      </c>
    </row>
    <row r="5433" spans="1:13" ht="13.5">
      <c r="A5433" t="s">
        <v>4716</v>
      </c>
      <c r="B5433" t="s">
        <v>36925</v>
      </c>
      <c r="C5433" t="s">
        <v>33623</v>
      </c>
      <c r="D5433" t="s">
        <v>33624</v>
      </c>
      <c r="E5433" t="s">
        <v>18516</v>
      </c>
      <c r="F5433" t="s">
        <v>18516</v>
      </c>
      <c r="G5433" t="s">
        <v>18516</v>
      </c>
      <c r="H5433" t="s">
        <v>18516</v>
      </c>
      <c r="I5433" t="s">
        <v>18516</v>
      </c>
      <c r="J5433" t="s">
        <v>18516</v>
      </c>
      <c r="K5433" t="s">
        <v>29707</v>
      </c>
      <c r="L5433" t="s">
        <v>18516</v>
      </c>
      <c r="M5433" t="s">
        <v>18516</v>
      </c>
    </row>
    <row r="5434" spans="1:13" ht="13.5">
      <c r="A5434" t="s">
        <v>4713</v>
      </c>
      <c r="B5434" t="s">
        <v>36925</v>
      </c>
      <c r="C5434" t="s">
        <v>33623</v>
      </c>
      <c r="D5434" t="s">
        <v>33624</v>
      </c>
      <c r="E5434" t="s">
        <v>18516</v>
      </c>
      <c r="F5434" t="s">
        <v>18516</v>
      </c>
      <c r="G5434" t="s">
        <v>18516</v>
      </c>
      <c r="H5434" t="s">
        <v>18516</v>
      </c>
      <c r="I5434" t="s">
        <v>18516</v>
      </c>
      <c r="J5434" t="s">
        <v>18516</v>
      </c>
      <c r="K5434" t="s">
        <v>29707</v>
      </c>
      <c r="L5434" t="s">
        <v>18516</v>
      </c>
      <c r="M5434" t="s">
        <v>18516</v>
      </c>
    </row>
    <row r="5435" spans="1:13" ht="13.5">
      <c r="A5435" t="s">
        <v>4710</v>
      </c>
      <c r="B5435" t="s">
        <v>36926</v>
      </c>
      <c r="C5435" t="s">
        <v>33623</v>
      </c>
      <c r="D5435" t="s">
        <v>33624</v>
      </c>
      <c r="E5435" s="164">
        <v>110</v>
      </c>
      <c r="F5435" s="164">
        <v>92.4</v>
      </c>
      <c r="G5435" s="165">
        <v>0.84</v>
      </c>
      <c r="H5435" t="s">
        <v>36927</v>
      </c>
      <c r="I5435" s="164">
        <v>28.38</v>
      </c>
      <c r="J5435" s="164">
        <v>120.78</v>
      </c>
      <c r="K5435">
        <v>170</v>
      </c>
      <c r="L5435" t="s">
        <v>29410</v>
      </c>
      <c r="M5435" t="s">
        <v>29711</v>
      </c>
    </row>
    <row r="5436" spans="1:13" ht="13.5">
      <c r="A5436" t="s">
        <v>4707</v>
      </c>
      <c r="B5436" t="s">
        <v>36926</v>
      </c>
      <c r="C5436" t="s">
        <v>33623</v>
      </c>
      <c r="D5436" t="s">
        <v>33624</v>
      </c>
      <c r="E5436" s="164">
        <v>111</v>
      </c>
      <c r="F5436" s="164">
        <v>94.35</v>
      </c>
      <c r="G5436" s="165">
        <v>0.85</v>
      </c>
      <c r="H5436" t="s">
        <v>36927</v>
      </c>
      <c r="I5436" s="164">
        <v>28.38</v>
      </c>
      <c r="J5436" s="164">
        <v>122.73</v>
      </c>
      <c r="K5436">
        <v>166</v>
      </c>
      <c r="L5436" t="s">
        <v>18516</v>
      </c>
      <c r="M5436" t="s">
        <v>18516</v>
      </c>
    </row>
    <row r="5437" spans="1:13" ht="13.5">
      <c r="A5437" t="s">
        <v>4704</v>
      </c>
      <c r="B5437" t="s">
        <v>36928</v>
      </c>
      <c r="C5437" t="s">
        <v>33623</v>
      </c>
      <c r="D5437" t="s">
        <v>33624</v>
      </c>
      <c r="E5437" t="s">
        <v>18516</v>
      </c>
      <c r="F5437" t="s">
        <v>18516</v>
      </c>
      <c r="G5437" t="s">
        <v>18516</v>
      </c>
      <c r="H5437" t="s">
        <v>18516</v>
      </c>
      <c r="I5437" t="s">
        <v>18516</v>
      </c>
      <c r="J5437" t="s">
        <v>18516</v>
      </c>
      <c r="K5437" t="s">
        <v>29707</v>
      </c>
      <c r="L5437" t="s">
        <v>18516</v>
      </c>
      <c r="M5437" t="s">
        <v>18516</v>
      </c>
    </row>
    <row r="5438" spans="1:13" ht="13.5">
      <c r="A5438" t="s">
        <v>4701</v>
      </c>
      <c r="B5438" t="s">
        <v>36929</v>
      </c>
      <c r="C5438" t="s">
        <v>33623</v>
      </c>
      <c r="D5438" t="s">
        <v>33624</v>
      </c>
      <c r="E5438" t="s">
        <v>18516</v>
      </c>
      <c r="F5438" t="s">
        <v>18516</v>
      </c>
      <c r="G5438" t="s">
        <v>18516</v>
      </c>
      <c r="H5438" t="s">
        <v>18516</v>
      </c>
      <c r="I5438" t="s">
        <v>18516</v>
      </c>
      <c r="J5438" t="s">
        <v>18516</v>
      </c>
      <c r="K5438" t="s">
        <v>29707</v>
      </c>
      <c r="L5438" t="s">
        <v>18516</v>
      </c>
      <c r="M5438" t="s">
        <v>18516</v>
      </c>
    </row>
    <row r="5439" spans="1:13" ht="13.5">
      <c r="A5439" t="s">
        <v>4698</v>
      </c>
      <c r="B5439" t="s">
        <v>36930</v>
      </c>
      <c r="C5439" t="s">
        <v>33623</v>
      </c>
      <c r="D5439" t="s">
        <v>33624</v>
      </c>
      <c r="E5439" t="s">
        <v>18516</v>
      </c>
      <c r="F5439" t="s">
        <v>18516</v>
      </c>
      <c r="G5439" t="s">
        <v>18516</v>
      </c>
      <c r="H5439" t="s">
        <v>18516</v>
      </c>
      <c r="I5439" t="s">
        <v>18516</v>
      </c>
      <c r="J5439" t="s">
        <v>18516</v>
      </c>
      <c r="K5439" t="s">
        <v>29707</v>
      </c>
      <c r="L5439" t="s">
        <v>18516</v>
      </c>
      <c r="M5439" t="s">
        <v>18516</v>
      </c>
    </row>
    <row r="5440" spans="1:13" ht="13.5">
      <c r="A5440" t="s">
        <v>4673</v>
      </c>
      <c r="B5440" t="s">
        <v>36931</v>
      </c>
      <c r="C5440" t="s">
        <v>33623</v>
      </c>
      <c r="D5440" t="s">
        <v>33624</v>
      </c>
      <c r="E5440" t="s">
        <v>18516</v>
      </c>
      <c r="F5440" t="s">
        <v>18516</v>
      </c>
      <c r="G5440" t="s">
        <v>18516</v>
      </c>
      <c r="H5440" t="s">
        <v>18516</v>
      </c>
      <c r="I5440" t="s">
        <v>18516</v>
      </c>
      <c r="J5440" t="s">
        <v>18516</v>
      </c>
      <c r="K5440" t="s">
        <v>29707</v>
      </c>
      <c r="L5440" t="s">
        <v>18516</v>
      </c>
      <c r="M5440" t="s">
        <v>18516</v>
      </c>
    </row>
    <row r="5441" spans="1:13" ht="13.5">
      <c r="A5441" t="s">
        <v>4670</v>
      </c>
      <c r="B5441" t="s">
        <v>36931</v>
      </c>
      <c r="C5441" t="s">
        <v>33623</v>
      </c>
      <c r="D5441" t="s">
        <v>33624</v>
      </c>
      <c r="E5441" t="s">
        <v>18516</v>
      </c>
      <c r="F5441" t="s">
        <v>18516</v>
      </c>
      <c r="G5441" t="s">
        <v>18516</v>
      </c>
      <c r="H5441" t="s">
        <v>18516</v>
      </c>
      <c r="I5441" t="s">
        <v>18516</v>
      </c>
      <c r="J5441" t="s">
        <v>18516</v>
      </c>
      <c r="K5441" t="s">
        <v>29707</v>
      </c>
      <c r="L5441" t="s">
        <v>18516</v>
      </c>
      <c r="M5441" t="s">
        <v>18516</v>
      </c>
    </row>
    <row r="5442" spans="1:13" ht="13.5">
      <c r="A5442" t="s">
        <v>4667</v>
      </c>
      <c r="B5442" t="s">
        <v>36932</v>
      </c>
      <c r="C5442" t="s">
        <v>33623</v>
      </c>
      <c r="D5442" t="s">
        <v>33624</v>
      </c>
      <c r="E5442" t="s">
        <v>18516</v>
      </c>
      <c r="F5442" t="s">
        <v>18516</v>
      </c>
      <c r="G5442" t="s">
        <v>18516</v>
      </c>
      <c r="H5442" t="s">
        <v>18516</v>
      </c>
      <c r="I5442" t="s">
        <v>18516</v>
      </c>
      <c r="J5442" t="s">
        <v>18516</v>
      </c>
      <c r="K5442" t="s">
        <v>29707</v>
      </c>
      <c r="L5442" t="s">
        <v>18516</v>
      </c>
      <c r="M5442" t="s">
        <v>18516</v>
      </c>
    </row>
    <row r="5443" spans="1:13" ht="13.5">
      <c r="A5443" t="s">
        <v>4664</v>
      </c>
      <c r="B5443" t="s">
        <v>36933</v>
      </c>
      <c r="C5443" t="s">
        <v>33623</v>
      </c>
      <c r="D5443" t="s">
        <v>33624</v>
      </c>
      <c r="E5443" t="s">
        <v>18516</v>
      </c>
      <c r="F5443" t="s">
        <v>18516</v>
      </c>
      <c r="G5443" t="s">
        <v>18516</v>
      </c>
      <c r="H5443" t="s">
        <v>18516</v>
      </c>
      <c r="I5443" t="s">
        <v>18516</v>
      </c>
      <c r="J5443" t="s">
        <v>18516</v>
      </c>
      <c r="K5443" t="s">
        <v>29707</v>
      </c>
      <c r="L5443" t="s">
        <v>18516</v>
      </c>
      <c r="M5443" t="s">
        <v>18516</v>
      </c>
    </row>
    <row r="5444" spans="1:13" ht="13.5">
      <c r="A5444" t="s">
        <v>4661</v>
      </c>
      <c r="B5444" t="s">
        <v>36931</v>
      </c>
      <c r="C5444" t="s">
        <v>33623</v>
      </c>
      <c r="D5444" t="s">
        <v>33624</v>
      </c>
      <c r="E5444" t="s">
        <v>18516</v>
      </c>
      <c r="F5444" t="s">
        <v>18516</v>
      </c>
      <c r="G5444" t="s">
        <v>18516</v>
      </c>
      <c r="H5444" t="s">
        <v>18516</v>
      </c>
      <c r="I5444" t="s">
        <v>18516</v>
      </c>
      <c r="J5444" t="s">
        <v>18516</v>
      </c>
      <c r="K5444" t="s">
        <v>29707</v>
      </c>
      <c r="L5444" t="s">
        <v>18516</v>
      </c>
      <c r="M5444" t="s">
        <v>18516</v>
      </c>
    </row>
    <row r="5445" spans="1:13" ht="13.5">
      <c r="A5445" t="s">
        <v>4658</v>
      </c>
      <c r="B5445" t="s">
        <v>36931</v>
      </c>
      <c r="C5445" t="s">
        <v>33623</v>
      </c>
      <c r="D5445" t="s">
        <v>33624</v>
      </c>
      <c r="E5445" t="s">
        <v>18516</v>
      </c>
      <c r="F5445" t="s">
        <v>18516</v>
      </c>
      <c r="G5445" t="s">
        <v>18516</v>
      </c>
      <c r="H5445" t="s">
        <v>18516</v>
      </c>
      <c r="I5445" t="s">
        <v>18516</v>
      </c>
      <c r="J5445" t="s">
        <v>18516</v>
      </c>
      <c r="K5445" t="s">
        <v>29707</v>
      </c>
      <c r="L5445" t="s">
        <v>18516</v>
      </c>
      <c r="M5445" t="s">
        <v>18516</v>
      </c>
    </row>
    <row r="5446" spans="1:13" ht="13.5">
      <c r="A5446" t="s">
        <v>4655</v>
      </c>
      <c r="B5446" t="s">
        <v>36932</v>
      </c>
      <c r="C5446" t="s">
        <v>33623</v>
      </c>
      <c r="D5446" t="s">
        <v>33624</v>
      </c>
      <c r="E5446" t="s">
        <v>18516</v>
      </c>
      <c r="F5446" t="s">
        <v>18516</v>
      </c>
      <c r="G5446" t="s">
        <v>18516</v>
      </c>
      <c r="H5446" t="s">
        <v>18516</v>
      </c>
      <c r="I5446" t="s">
        <v>18516</v>
      </c>
      <c r="J5446" t="s">
        <v>18516</v>
      </c>
      <c r="K5446" t="s">
        <v>29707</v>
      </c>
      <c r="L5446" t="s">
        <v>18516</v>
      </c>
      <c r="M5446" t="s">
        <v>18516</v>
      </c>
    </row>
    <row r="5447" spans="1:13" ht="13.5">
      <c r="A5447" t="s">
        <v>4652</v>
      </c>
      <c r="B5447" t="s">
        <v>36932</v>
      </c>
      <c r="C5447" t="s">
        <v>33623</v>
      </c>
      <c r="D5447" t="s">
        <v>33624</v>
      </c>
      <c r="E5447" t="s">
        <v>18516</v>
      </c>
      <c r="F5447" t="s">
        <v>18516</v>
      </c>
      <c r="G5447" t="s">
        <v>18516</v>
      </c>
      <c r="H5447" t="s">
        <v>18516</v>
      </c>
      <c r="I5447" t="s">
        <v>18516</v>
      </c>
      <c r="J5447" t="s">
        <v>18516</v>
      </c>
      <c r="K5447" t="s">
        <v>29707</v>
      </c>
      <c r="L5447" t="s">
        <v>18516</v>
      </c>
      <c r="M5447" t="s">
        <v>18516</v>
      </c>
    </row>
    <row r="5448" spans="1:13" ht="13.5">
      <c r="A5448" t="s">
        <v>4649</v>
      </c>
      <c r="B5448" t="s">
        <v>36932</v>
      </c>
      <c r="C5448" t="s">
        <v>33623</v>
      </c>
      <c r="D5448" t="s">
        <v>33624</v>
      </c>
      <c r="E5448" t="s">
        <v>18516</v>
      </c>
      <c r="F5448" t="s">
        <v>18516</v>
      </c>
      <c r="G5448" t="s">
        <v>18516</v>
      </c>
      <c r="H5448" t="s">
        <v>18516</v>
      </c>
      <c r="I5448" t="s">
        <v>18516</v>
      </c>
      <c r="J5448" t="s">
        <v>18516</v>
      </c>
      <c r="K5448" t="s">
        <v>29707</v>
      </c>
      <c r="L5448" t="s">
        <v>18516</v>
      </c>
      <c r="M5448" t="s">
        <v>18516</v>
      </c>
    </row>
    <row r="5449" spans="1:13" ht="13.5">
      <c r="A5449" t="s">
        <v>4646</v>
      </c>
      <c r="B5449" t="s">
        <v>36931</v>
      </c>
      <c r="C5449" t="s">
        <v>33623</v>
      </c>
      <c r="D5449" t="s">
        <v>33624</v>
      </c>
      <c r="E5449" t="s">
        <v>18516</v>
      </c>
      <c r="F5449" t="s">
        <v>18516</v>
      </c>
      <c r="G5449" t="s">
        <v>18516</v>
      </c>
      <c r="H5449" t="s">
        <v>18516</v>
      </c>
      <c r="I5449" t="s">
        <v>18516</v>
      </c>
      <c r="J5449" t="s">
        <v>18516</v>
      </c>
      <c r="K5449" t="s">
        <v>29707</v>
      </c>
      <c r="L5449" t="s">
        <v>18516</v>
      </c>
      <c r="M5449" t="s">
        <v>18516</v>
      </c>
    </row>
    <row r="5450" spans="1:13" ht="13.5">
      <c r="A5450" t="s">
        <v>4501</v>
      </c>
      <c r="B5450" t="s">
        <v>36934</v>
      </c>
      <c r="C5450" t="s">
        <v>33947</v>
      </c>
      <c r="D5450" t="s">
        <v>33948</v>
      </c>
      <c r="E5450" t="s">
        <v>18516</v>
      </c>
      <c r="F5450" t="s">
        <v>18516</v>
      </c>
      <c r="G5450" t="s">
        <v>18516</v>
      </c>
      <c r="H5450" t="s">
        <v>18516</v>
      </c>
      <c r="I5450" t="s">
        <v>18516</v>
      </c>
      <c r="J5450" t="s">
        <v>18516</v>
      </c>
      <c r="K5450" t="s">
        <v>29707</v>
      </c>
      <c r="L5450" t="s">
        <v>18516</v>
      </c>
      <c r="M5450" t="s">
        <v>18516</v>
      </c>
    </row>
    <row r="5451" spans="1:13" ht="13.5">
      <c r="A5451" t="s">
        <v>4477</v>
      </c>
      <c r="B5451" t="s">
        <v>36935</v>
      </c>
      <c r="C5451" t="s">
        <v>29761</v>
      </c>
      <c r="D5451" t="s">
        <v>29762</v>
      </c>
      <c r="E5451" t="s">
        <v>18516</v>
      </c>
      <c r="F5451" t="s">
        <v>18516</v>
      </c>
      <c r="G5451" t="s">
        <v>18516</v>
      </c>
      <c r="H5451" t="s">
        <v>18516</v>
      </c>
      <c r="I5451" t="s">
        <v>18516</v>
      </c>
      <c r="J5451" t="s">
        <v>18516</v>
      </c>
      <c r="K5451" t="s">
        <v>29707</v>
      </c>
      <c r="L5451" t="s">
        <v>18516</v>
      </c>
      <c r="M5451" t="s">
        <v>18516</v>
      </c>
    </row>
    <row r="5452" spans="1:13" ht="13.5">
      <c r="A5452" t="s">
        <v>4474</v>
      </c>
      <c r="B5452" t="s">
        <v>36936</v>
      </c>
      <c r="C5452" t="s">
        <v>29761</v>
      </c>
      <c r="D5452" t="s">
        <v>29762</v>
      </c>
      <c r="E5452" t="s">
        <v>18516</v>
      </c>
      <c r="F5452" t="s">
        <v>18516</v>
      </c>
      <c r="G5452" t="s">
        <v>18516</v>
      </c>
      <c r="H5452" t="s">
        <v>18516</v>
      </c>
      <c r="I5452" t="s">
        <v>18516</v>
      </c>
      <c r="J5452" t="s">
        <v>18516</v>
      </c>
      <c r="K5452" t="s">
        <v>29707</v>
      </c>
      <c r="L5452" t="s">
        <v>18516</v>
      </c>
      <c r="M5452" t="s">
        <v>18516</v>
      </c>
    </row>
    <row r="5453" spans="1:13" ht="13.5">
      <c r="A5453" t="s">
        <v>4471</v>
      </c>
      <c r="B5453" t="s">
        <v>36937</v>
      </c>
      <c r="C5453" t="s">
        <v>29761</v>
      </c>
      <c r="D5453" t="s">
        <v>29762</v>
      </c>
      <c r="E5453" t="s">
        <v>18516</v>
      </c>
      <c r="F5453" t="s">
        <v>18516</v>
      </c>
      <c r="G5453" t="s">
        <v>18516</v>
      </c>
      <c r="H5453" t="s">
        <v>18516</v>
      </c>
      <c r="I5453" t="s">
        <v>18516</v>
      </c>
      <c r="J5453" t="s">
        <v>18516</v>
      </c>
      <c r="K5453" t="s">
        <v>29707</v>
      </c>
      <c r="L5453" t="s">
        <v>18516</v>
      </c>
      <c r="M5453" t="s">
        <v>18516</v>
      </c>
    </row>
    <row r="5454" spans="1:13" ht="13.5">
      <c r="A5454" t="s">
        <v>4468</v>
      </c>
      <c r="B5454" t="s">
        <v>32531</v>
      </c>
      <c r="C5454" t="s">
        <v>29761</v>
      </c>
      <c r="D5454" t="s">
        <v>29762</v>
      </c>
      <c r="E5454" t="s">
        <v>18516</v>
      </c>
      <c r="F5454" t="s">
        <v>18516</v>
      </c>
      <c r="G5454" t="s">
        <v>18516</v>
      </c>
      <c r="H5454" t="s">
        <v>18516</v>
      </c>
      <c r="I5454" t="s">
        <v>18516</v>
      </c>
      <c r="J5454" t="s">
        <v>18516</v>
      </c>
      <c r="K5454" t="s">
        <v>29707</v>
      </c>
      <c r="L5454" t="s">
        <v>18516</v>
      </c>
      <c r="M5454" t="s">
        <v>18516</v>
      </c>
    </row>
    <row r="5455" spans="1:13" ht="13.5">
      <c r="A5455" t="s">
        <v>4465</v>
      </c>
      <c r="B5455" t="s">
        <v>36938</v>
      </c>
      <c r="C5455" t="s">
        <v>29761</v>
      </c>
      <c r="D5455" t="s">
        <v>29762</v>
      </c>
      <c r="E5455" t="s">
        <v>18516</v>
      </c>
      <c r="F5455" t="s">
        <v>18516</v>
      </c>
      <c r="G5455" t="s">
        <v>18516</v>
      </c>
      <c r="H5455" t="s">
        <v>18516</v>
      </c>
      <c r="I5455" t="s">
        <v>18516</v>
      </c>
      <c r="J5455" t="s">
        <v>18516</v>
      </c>
      <c r="K5455" t="s">
        <v>29707</v>
      </c>
      <c r="L5455" t="s">
        <v>18516</v>
      </c>
      <c r="M5455" t="s">
        <v>18516</v>
      </c>
    </row>
    <row r="5456" spans="1:13" ht="13.5">
      <c r="A5456" t="s">
        <v>4462</v>
      </c>
      <c r="B5456" t="s">
        <v>36939</v>
      </c>
      <c r="C5456" t="s">
        <v>29761</v>
      </c>
      <c r="D5456" t="s">
        <v>29762</v>
      </c>
      <c r="E5456" t="s">
        <v>18516</v>
      </c>
      <c r="F5456" t="s">
        <v>18516</v>
      </c>
      <c r="G5456" t="s">
        <v>18516</v>
      </c>
      <c r="H5456" t="s">
        <v>18516</v>
      </c>
      <c r="I5456" t="s">
        <v>18516</v>
      </c>
      <c r="J5456" t="s">
        <v>18516</v>
      </c>
      <c r="K5456" t="s">
        <v>29707</v>
      </c>
      <c r="L5456" t="s">
        <v>18516</v>
      </c>
      <c r="M5456" t="s">
        <v>18516</v>
      </c>
    </row>
    <row r="5457" spans="1:13" ht="13.5">
      <c r="A5457" t="s">
        <v>4459</v>
      </c>
      <c r="B5457" t="s">
        <v>32533</v>
      </c>
      <c r="C5457" t="s">
        <v>29761</v>
      </c>
      <c r="D5457" t="s">
        <v>29762</v>
      </c>
      <c r="E5457" t="s">
        <v>18516</v>
      </c>
      <c r="F5457" t="s">
        <v>18516</v>
      </c>
      <c r="G5457" t="s">
        <v>18516</v>
      </c>
      <c r="H5457" t="s">
        <v>18516</v>
      </c>
      <c r="I5457" t="s">
        <v>18516</v>
      </c>
      <c r="J5457" t="s">
        <v>18516</v>
      </c>
      <c r="K5457" t="s">
        <v>29707</v>
      </c>
      <c r="L5457" t="s">
        <v>18516</v>
      </c>
      <c r="M5457" t="s">
        <v>18516</v>
      </c>
    </row>
    <row r="5458" spans="1:13" ht="13.5">
      <c r="A5458" t="s">
        <v>4453</v>
      </c>
      <c r="B5458" t="s">
        <v>36940</v>
      </c>
      <c r="C5458" t="s">
        <v>29761</v>
      </c>
      <c r="D5458" t="s">
        <v>29762</v>
      </c>
      <c r="E5458" t="s">
        <v>18516</v>
      </c>
      <c r="F5458" t="s">
        <v>18516</v>
      </c>
      <c r="G5458" t="s">
        <v>18516</v>
      </c>
      <c r="H5458" t="s">
        <v>18516</v>
      </c>
      <c r="I5458" t="s">
        <v>18516</v>
      </c>
      <c r="J5458" t="s">
        <v>18516</v>
      </c>
      <c r="K5458" t="s">
        <v>29707</v>
      </c>
      <c r="L5458" t="s">
        <v>18516</v>
      </c>
      <c r="M5458" t="s">
        <v>18516</v>
      </c>
    </row>
    <row r="5459" spans="1:13" ht="13.5">
      <c r="A5459" t="s">
        <v>4450</v>
      </c>
      <c r="B5459" t="s">
        <v>36941</v>
      </c>
      <c r="C5459" t="s">
        <v>29761</v>
      </c>
      <c r="D5459" t="s">
        <v>29762</v>
      </c>
      <c r="E5459" t="s">
        <v>18516</v>
      </c>
      <c r="F5459" t="s">
        <v>18516</v>
      </c>
      <c r="G5459" t="s">
        <v>18516</v>
      </c>
      <c r="H5459" t="s">
        <v>18516</v>
      </c>
      <c r="I5459" t="s">
        <v>18516</v>
      </c>
      <c r="J5459" t="s">
        <v>18516</v>
      </c>
      <c r="K5459" t="s">
        <v>29707</v>
      </c>
      <c r="L5459" t="s">
        <v>18516</v>
      </c>
      <c r="M5459" t="s">
        <v>18516</v>
      </c>
    </row>
    <row r="5460" spans="1:13" ht="13.5">
      <c r="A5460" t="s">
        <v>4447</v>
      </c>
      <c r="B5460" t="s">
        <v>36942</v>
      </c>
      <c r="C5460" t="s">
        <v>29761</v>
      </c>
      <c r="D5460" t="s">
        <v>29762</v>
      </c>
      <c r="E5460" t="s">
        <v>18516</v>
      </c>
      <c r="F5460" t="s">
        <v>18516</v>
      </c>
      <c r="G5460" t="s">
        <v>18516</v>
      </c>
      <c r="H5460" t="s">
        <v>18516</v>
      </c>
      <c r="I5460" t="s">
        <v>18516</v>
      </c>
      <c r="J5460" t="s">
        <v>18516</v>
      </c>
      <c r="K5460" t="s">
        <v>29707</v>
      </c>
      <c r="L5460" t="s">
        <v>18516</v>
      </c>
      <c r="M5460" t="s">
        <v>18516</v>
      </c>
    </row>
    <row r="5461" spans="1:13" ht="13.5">
      <c r="A5461" t="s">
        <v>4444</v>
      </c>
      <c r="B5461" t="s">
        <v>36943</v>
      </c>
      <c r="C5461" t="s">
        <v>29761</v>
      </c>
      <c r="D5461" t="s">
        <v>29762</v>
      </c>
      <c r="E5461" t="s">
        <v>18516</v>
      </c>
      <c r="F5461" t="s">
        <v>18516</v>
      </c>
      <c r="G5461" t="s">
        <v>18516</v>
      </c>
      <c r="H5461" t="s">
        <v>18516</v>
      </c>
      <c r="I5461" t="s">
        <v>18516</v>
      </c>
      <c r="J5461" t="s">
        <v>18516</v>
      </c>
      <c r="K5461" t="s">
        <v>29707</v>
      </c>
      <c r="L5461" t="s">
        <v>18516</v>
      </c>
      <c r="M5461" t="s">
        <v>18516</v>
      </c>
    </row>
    <row r="5462" spans="1:13" ht="13.5">
      <c r="A5462" t="s">
        <v>4441</v>
      </c>
      <c r="B5462" t="s">
        <v>36944</v>
      </c>
      <c r="C5462" t="s">
        <v>29761</v>
      </c>
      <c r="D5462" t="s">
        <v>29762</v>
      </c>
      <c r="E5462" t="s">
        <v>18516</v>
      </c>
      <c r="F5462" t="s">
        <v>18516</v>
      </c>
      <c r="G5462" t="s">
        <v>18516</v>
      </c>
      <c r="H5462" t="s">
        <v>18516</v>
      </c>
      <c r="I5462" t="s">
        <v>18516</v>
      </c>
      <c r="J5462" t="s">
        <v>18516</v>
      </c>
      <c r="K5462" t="s">
        <v>29707</v>
      </c>
      <c r="L5462" t="s">
        <v>18516</v>
      </c>
      <c r="M5462" t="s">
        <v>18516</v>
      </c>
    </row>
    <row r="5463" spans="1:13" ht="13.5">
      <c r="A5463" t="s">
        <v>4438</v>
      </c>
      <c r="B5463" t="s">
        <v>36945</v>
      </c>
      <c r="C5463" t="s">
        <v>29761</v>
      </c>
      <c r="D5463" t="s">
        <v>29762</v>
      </c>
      <c r="E5463" t="s">
        <v>18516</v>
      </c>
      <c r="F5463" t="s">
        <v>18516</v>
      </c>
      <c r="G5463" t="s">
        <v>18516</v>
      </c>
      <c r="H5463" t="s">
        <v>18516</v>
      </c>
      <c r="I5463" t="s">
        <v>18516</v>
      </c>
      <c r="J5463" t="s">
        <v>18516</v>
      </c>
      <c r="K5463" t="s">
        <v>29707</v>
      </c>
      <c r="L5463" t="s">
        <v>18516</v>
      </c>
      <c r="M5463" t="s">
        <v>18516</v>
      </c>
    </row>
    <row r="5464" spans="1:13" ht="13.5">
      <c r="A5464" t="s">
        <v>4435</v>
      </c>
      <c r="B5464" t="s">
        <v>36946</v>
      </c>
      <c r="C5464" t="s">
        <v>29761</v>
      </c>
      <c r="D5464" t="s">
        <v>29762</v>
      </c>
      <c r="E5464" t="s">
        <v>18516</v>
      </c>
      <c r="F5464" t="s">
        <v>18516</v>
      </c>
      <c r="G5464" t="s">
        <v>18516</v>
      </c>
      <c r="H5464" t="s">
        <v>18516</v>
      </c>
      <c r="I5464" t="s">
        <v>18516</v>
      </c>
      <c r="J5464" t="s">
        <v>18516</v>
      </c>
      <c r="K5464" t="s">
        <v>29707</v>
      </c>
      <c r="L5464" t="s">
        <v>18516</v>
      </c>
      <c r="M5464" t="s">
        <v>18516</v>
      </c>
    </row>
    <row r="5465" spans="1:13" ht="13.5">
      <c r="A5465" t="s">
        <v>4432</v>
      </c>
      <c r="B5465" t="s">
        <v>36947</v>
      </c>
      <c r="C5465" t="s">
        <v>29761</v>
      </c>
      <c r="D5465" t="s">
        <v>29762</v>
      </c>
      <c r="E5465" t="s">
        <v>18516</v>
      </c>
      <c r="F5465" t="s">
        <v>18516</v>
      </c>
      <c r="G5465" t="s">
        <v>18516</v>
      </c>
      <c r="H5465" t="s">
        <v>18516</v>
      </c>
      <c r="I5465" t="s">
        <v>18516</v>
      </c>
      <c r="J5465" t="s">
        <v>18516</v>
      </c>
      <c r="K5465" t="s">
        <v>29707</v>
      </c>
      <c r="L5465" t="s">
        <v>18516</v>
      </c>
      <c r="M5465" t="s">
        <v>18516</v>
      </c>
    </row>
    <row r="5466" spans="1:13" ht="13.5">
      <c r="A5466" t="s">
        <v>4186</v>
      </c>
      <c r="B5466" t="s">
        <v>36948</v>
      </c>
      <c r="C5466" t="s">
        <v>29619</v>
      </c>
      <c r="D5466" t="s">
        <v>29620</v>
      </c>
      <c r="E5466" t="s">
        <v>18516</v>
      </c>
      <c r="F5466" t="s">
        <v>18516</v>
      </c>
      <c r="G5466" t="s">
        <v>18516</v>
      </c>
      <c r="H5466" t="s">
        <v>18516</v>
      </c>
      <c r="I5466" t="s">
        <v>18516</v>
      </c>
      <c r="J5466" t="s">
        <v>18516</v>
      </c>
      <c r="K5466" t="s">
        <v>29707</v>
      </c>
      <c r="L5466" t="s">
        <v>18516</v>
      </c>
      <c r="M5466" t="s">
        <v>18516</v>
      </c>
    </row>
    <row r="5467" spans="1:13" ht="13.5">
      <c r="A5467" t="s">
        <v>4177</v>
      </c>
      <c r="B5467" t="s">
        <v>36949</v>
      </c>
      <c r="C5467" t="s">
        <v>29619</v>
      </c>
      <c r="D5467" t="s">
        <v>29620</v>
      </c>
      <c r="E5467" t="s">
        <v>18516</v>
      </c>
      <c r="F5467" t="s">
        <v>18516</v>
      </c>
      <c r="G5467" t="s">
        <v>18516</v>
      </c>
      <c r="H5467" t="s">
        <v>18516</v>
      </c>
      <c r="I5467" t="s">
        <v>18516</v>
      </c>
      <c r="J5467" t="s">
        <v>18516</v>
      </c>
      <c r="K5467" t="s">
        <v>29707</v>
      </c>
      <c r="L5467" t="s">
        <v>18516</v>
      </c>
      <c r="M5467" t="s">
        <v>18516</v>
      </c>
    </row>
    <row r="5468" spans="1:13" ht="13.5">
      <c r="A5468" t="s">
        <v>4174</v>
      </c>
      <c r="B5468" t="s">
        <v>36950</v>
      </c>
      <c r="C5468" t="s">
        <v>29619</v>
      </c>
      <c r="D5468" t="s">
        <v>29620</v>
      </c>
      <c r="E5468" t="s">
        <v>18516</v>
      </c>
      <c r="F5468" t="s">
        <v>18516</v>
      </c>
      <c r="G5468" t="s">
        <v>18516</v>
      </c>
      <c r="H5468" t="s">
        <v>18516</v>
      </c>
      <c r="I5468" t="s">
        <v>18516</v>
      </c>
      <c r="J5468" t="s">
        <v>18516</v>
      </c>
      <c r="K5468" t="s">
        <v>29707</v>
      </c>
      <c r="L5468" t="s">
        <v>18516</v>
      </c>
      <c r="M5468" t="s">
        <v>18516</v>
      </c>
    </row>
    <row r="5469" spans="1:13" ht="13.5">
      <c r="A5469" t="s">
        <v>4171</v>
      </c>
      <c r="B5469" t="s">
        <v>36951</v>
      </c>
      <c r="C5469" t="s">
        <v>29619</v>
      </c>
      <c r="D5469" t="s">
        <v>29620</v>
      </c>
      <c r="E5469" s="164">
        <v>199</v>
      </c>
      <c r="F5469" s="164">
        <v>139</v>
      </c>
      <c r="G5469" s="165">
        <v>0.69</v>
      </c>
      <c r="H5469" t="s">
        <v>18516</v>
      </c>
      <c r="I5469" s="164">
        <v>46.77</v>
      </c>
      <c r="J5469" s="164">
        <v>185.77</v>
      </c>
      <c r="K5469">
        <v>19</v>
      </c>
      <c r="L5469" t="s">
        <v>18516</v>
      </c>
      <c r="M5469" t="s">
        <v>18516</v>
      </c>
    </row>
    <row r="5470" spans="1:13" ht="13.5">
      <c r="A5470" t="s">
        <v>4162</v>
      </c>
      <c r="B5470" t="s">
        <v>36952</v>
      </c>
      <c r="C5470" t="s">
        <v>29619</v>
      </c>
      <c r="D5470" t="s">
        <v>29620</v>
      </c>
      <c r="E5470" t="s">
        <v>18516</v>
      </c>
      <c r="F5470" t="s">
        <v>18516</v>
      </c>
      <c r="G5470" t="s">
        <v>18516</v>
      </c>
      <c r="H5470" t="s">
        <v>18516</v>
      </c>
      <c r="I5470" t="s">
        <v>18516</v>
      </c>
      <c r="J5470" t="s">
        <v>18516</v>
      </c>
      <c r="K5470" t="s">
        <v>29707</v>
      </c>
      <c r="L5470" t="s">
        <v>18516</v>
      </c>
      <c r="M5470" t="s">
        <v>18516</v>
      </c>
    </row>
    <row r="5471" spans="1:13" ht="13.5">
      <c r="A5471" t="s">
        <v>4159</v>
      </c>
      <c r="B5471" t="s">
        <v>36953</v>
      </c>
      <c r="C5471" t="s">
        <v>29619</v>
      </c>
      <c r="D5471" t="s">
        <v>29620</v>
      </c>
      <c r="E5471" t="s">
        <v>18516</v>
      </c>
      <c r="F5471" t="s">
        <v>18516</v>
      </c>
      <c r="G5471" t="s">
        <v>18516</v>
      </c>
      <c r="H5471" t="s">
        <v>18516</v>
      </c>
      <c r="I5471" t="s">
        <v>18516</v>
      </c>
      <c r="J5471" t="s">
        <v>18516</v>
      </c>
      <c r="K5471" t="s">
        <v>29707</v>
      </c>
      <c r="L5471" t="s">
        <v>18516</v>
      </c>
      <c r="M5471" t="s">
        <v>18516</v>
      </c>
    </row>
    <row r="5472" spans="1:13" ht="13.5">
      <c r="A5472" t="s">
        <v>4138</v>
      </c>
      <c r="B5472" t="s">
        <v>36954</v>
      </c>
      <c r="C5472" t="s">
        <v>36855</v>
      </c>
      <c r="D5472" t="s">
        <v>36856</v>
      </c>
      <c r="E5472" s="164">
        <v>39</v>
      </c>
      <c r="F5472" s="164">
        <v>39</v>
      </c>
      <c r="G5472" t="s">
        <v>18516</v>
      </c>
      <c r="H5472" t="s">
        <v>18516</v>
      </c>
      <c r="I5472" s="164">
        <v>15.7</v>
      </c>
      <c r="J5472" s="164">
        <v>54.7</v>
      </c>
      <c r="K5472">
        <v>25</v>
      </c>
      <c r="L5472" t="s">
        <v>29410</v>
      </c>
      <c r="M5472" t="s">
        <v>30054</v>
      </c>
    </row>
    <row r="5473" spans="1:13" ht="13.5">
      <c r="A5473" t="s">
        <v>4135</v>
      </c>
      <c r="B5473" t="s">
        <v>36955</v>
      </c>
      <c r="C5473" t="s">
        <v>36855</v>
      </c>
      <c r="D5473" t="s">
        <v>36856</v>
      </c>
      <c r="E5473" s="164">
        <v>75</v>
      </c>
      <c r="F5473" s="164">
        <v>75</v>
      </c>
      <c r="G5473" t="s">
        <v>18516</v>
      </c>
      <c r="H5473" t="s">
        <v>18516</v>
      </c>
      <c r="I5473" s="164">
        <v>19.32</v>
      </c>
      <c r="J5473" s="164">
        <v>94.32</v>
      </c>
      <c r="K5473">
        <v>144</v>
      </c>
      <c r="L5473" t="s">
        <v>18516</v>
      </c>
      <c r="M5473" t="s">
        <v>18516</v>
      </c>
    </row>
    <row r="5474" spans="1:13" ht="13.5">
      <c r="A5474" t="s">
        <v>4132</v>
      </c>
      <c r="B5474" t="s">
        <v>36956</v>
      </c>
      <c r="C5474" t="s">
        <v>36855</v>
      </c>
      <c r="D5474" t="s">
        <v>36856</v>
      </c>
      <c r="E5474" s="164">
        <v>59</v>
      </c>
      <c r="F5474" s="164">
        <v>59</v>
      </c>
      <c r="G5474" t="s">
        <v>18516</v>
      </c>
      <c r="H5474" t="s">
        <v>18516</v>
      </c>
      <c r="I5474" s="164">
        <v>18.29</v>
      </c>
      <c r="J5474" s="164">
        <v>77.29</v>
      </c>
      <c r="K5474">
        <v>137</v>
      </c>
      <c r="L5474" t="s">
        <v>18516</v>
      </c>
      <c r="M5474" t="s">
        <v>18516</v>
      </c>
    </row>
    <row r="5475" spans="1:13" ht="13.5">
      <c r="A5475" t="s">
        <v>4129</v>
      </c>
      <c r="B5475" t="s">
        <v>36957</v>
      </c>
      <c r="C5475" t="s">
        <v>36855</v>
      </c>
      <c r="D5475" t="s">
        <v>36856</v>
      </c>
      <c r="E5475" s="164">
        <v>59</v>
      </c>
      <c r="F5475" s="164">
        <v>59</v>
      </c>
      <c r="G5475" t="s">
        <v>18516</v>
      </c>
      <c r="H5475" t="s">
        <v>18516</v>
      </c>
      <c r="I5475" s="164">
        <v>18.24</v>
      </c>
      <c r="J5475" s="164">
        <v>77.24</v>
      </c>
      <c r="K5475">
        <v>289</v>
      </c>
      <c r="L5475" t="s">
        <v>29465</v>
      </c>
      <c r="M5475" t="s">
        <v>30054</v>
      </c>
    </row>
    <row r="5476" spans="1:13" ht="13.5">
      <c r="A5476" t="s">
        <v>4126</v>
      </c>
      <c r="B5476" t="s">
        <v>36958</v>
      </c>
      <c r="C5476" t="s">
        <v>29865</v>
      </c>
      <c r="D5476" t="s">
        <v>29866</v>
      </c>
      <c r="E5476" s="164">
        <v>179</v>
      </c>
      <c r="F5476" s="164">
        <v>179</v>
      </c>
      <c r="G5476" t="s">
        <v>18516</v>
      </c>
      <c r="H5476" t="s">
        <v>18516</v>
      </c>
      <c r="I5476" s="164">
        <v>81.87</v>
      </c>
      <c r="J5476" s="164">
        <v>260.87</v>
      </c>
      <c r="K5476">
        <v>144</v>
      </c>
      <c r="L5476" t="s">
        <v>29455</v>
      </c>
      <c r="M5476" t="s">
        <v>29437</v>
      </c>
    </row>
    <row r="5477" spans="1:13" ht="13.5">
      <c r="A5477" t="s">
        <v>4123</v>
      </c>
      <c r="B5477" t="s">
        <v>36959</v>
      </c>
      <c r="C5477" t="s">
        <v>29865</v>
      </c>
      <c r="D5477" t="s">
        <v>29866</v>
      </c>
      <c r="E5477" s="164">
        <v>179</v>
      </c>
      <c r="F5477" s="164">
        <v>179</v>
      </c>
      <c r="G5477" t="s">
        <v>18516</v>
      </c>
      <c r="H5477" t="s">
        <v>18516</v>
      </c>
      <c r="I5477" s="164">
        <v>81.87</v>
      </c>
      <c r="J5477" s="164">
        <v>260.87</v>
      </c>
      <c r="K5477">
        <v>213</v>
      </c>
      <c r="L5477" t="s">
        <v>18516</v>
      </c>
      <c r="M5477" t="s">
        <v>18516</v>
      </c>
    </row>
    <row r="5478" spans="1:13" ht="13.5">
      <c r="A5478" t="s">
        <v>4117</v>
      </c>
      <c r="B5478" t="s">
        <v>36960</v>
      </c>
      <c r="C5478" t="s">
        <v>29865</v>
      </c>
      <c r="D5478" t="s">
        <v>29866</v>
      </c>
      <c r="E5478" s="164">
        <v>179</v>
      </c>
      <c r="F5478" s="164">
        <v>179</v>
      </c>
      <c r="G5478" t="s">
        <v>18516</v>
      </c>
      <c r="H5478" t="s">
        <v>18516</v>
      </c>
      <c r="I5478" s="164">
        <v>77.78</v>
      </c>
      <c r="J5478" s="164">
        <v>256.78</v>
      </c>
      <c r="K5478">
        <v>59</v>
      </c>
      <c r="L5478" t="s">
        <v>18516</v>
      </c>
      <c r="M5478" t="s">
        <v>18516</v>
      </c>
    </row>
    <row r="5479" spans="1:13" ht="13.5">
      <c r="A5479" t="s">
        <v>4090</v>
      </c>
      <c r="B5479" t="s">
        <v>36961</v>
      </c>
      <c r="C5479" t="s">
        <v>29619</v>
      </c>
      <c r="D5479" t="s">
        <v>29620</v>
      </c>
      <c r="E5479" t="s">
        <v>18516</v>
      </c>
      <c r="F5479" t="s">
        <v>18516</v>
      </c>
      <c r="G5479" t="s">
        <v>18516</v>
      </c>
      <c r="H5479" t="s">
        <v>18516</v>
      </c>
      <c r="I5479" t="s">
        <v>18516</v>
      </c>
      <c r="J5479" t="s">
        <v>18516</v>
      </c>
      <c r="K5479" t="s">
        <v>29707</v>
      </c>
      <c r="L5479" t="s">
        <v>18516</v>
      </c>
      <c r="M5479" t="s">
        <v>18516</v>
      </c>
    </row>
    <row r="5480" spans="1:13" ht="13.5">
      <c r="A5480" t="s">
        <v>4087</v>
      </c>
      <c r="B5480" t="s">
        <v>36961</v>
      </c>
      <c r="C5480" t="s">
        <v>29619</v>
      </c>
      <c r="D5480" t="s">
        <v>29620</v>
      </c>
      <c r="E5480" t="s">
        <v>18516</v>
      </c>
      <c r="F5480" t="s">
        <v>18516</v>
      </c>
      <c r="G5480" t="s">
        <v>18516</v>
      </c>
      <c r="H5480" t="s">
        <v>18516</v>
      </c>
      <c r="I5480" t="s">
        <v>18516</v>
      </c>
      <c r="J5480" t="s">
        <v>18516</v>
      </c>
      <c r="K5480" t="s">
        <v>29707</v>
      </c>
      <c r="L5480" t="s">
        <v>18516</v>
      </c>
      <c r="M5480" t="s">
        <v>18516</v>
      </c>
    </row>
    <row r="5481" spans="1:13" ht="13.5">
      <c r="A5481" t="s">
        <v>4084</v>
      </c>
      <c r="B5481" t="s">
        <v>35639</v>
      </c>
      <c r="C5481" t="s">
        <v>29619</v>
      </c>
      <c r="D5481" t="s">
        <v>29620</v>
      </c>
      <c r="E5481" t="s">
        <v>18516</v>
      </c>
      <c r="F5481" t="s">
        <v>18516</v>
      </c>
      <c r="G5481" t="s">
        <v>18516</v>
      </c>
      <c r="H5481" t="s">
        <v>18516</v>
      </c>
      <c r="I5481" t="s">
        <v>18516</v>
      </c>
      <c r="J5481" t="s">
        <v>18516</v>
      </c>
      <c r="K5481" t="s">
        <v>29707</v>
      </c>
      <c r="L5481" t="s">
        <v>18516</v>
      </c>
      <c r="M5481" t="s">
        <v>18516</v>
      </c>
    </row>
    <row r="5482" spans="1:13" ht="13.5">
      <c r="A5482" t="s">
        <v>4057</v>
      </c>
      <c r="B5482" t="s">
        <v>36962</v>
      </c>
      <c r="C5482" t="s">
        <v>29619</v>
      </c>
      <c r="D5482" t="s">
        <v>29620</v>
      </c>
      <c r="E5482" s="164">
        <v>149</v>
      </c>
      <c r="F5482" s="164">
        <v>119</v>
      </c>
      <c r="G5482" s="165">
        <v>0.79</v>
      </c>
      <c r="H5482" t="s">
        <v>18516</v>
      </c>
      <c r="I5482" s="164">
        <v>39.52</v>
      </c>
      <c r="J5482" s="164">
        <v>158.52</v>
      </c>
      <c r="K5482">
        <v>63</v>
      </c>
      <c r="L5482" t="s">
        <v>18516</v>
      </c>
      <c r="M5482" t="s">
        <v>18516</v>
      </c>
    </row>
    <row r="5483" spans="1:13" ht="13.5">
      <c r="A5483" t="s">
        <v>4054</v>
      </c>
      <c r="B5483" t="s">
        <v>36963</v>
      </c>
      <c r="C5483" t="s">
        <v>29619</v>
      </c>
      <c r="D5483" t="s">
        <v>29620</v>
      </c>
      <c r="E5483" s="164">
        <v>119</v>
      </c>
      <c r="F5483" s="164">
        <v>119</v>
      </c>
      <c r="G5483" t="s">
        <v>18516</v>
      </c>
      <c r="H5483" t="s">
        <v>18516</v>
      </c>
      <c r="I5483" s="164">
        <v>41.93</v>
      </c>
      <c r="J5483" s="164">
        <v>160.93</v>
      </c>
      <c r="K5483">
        <v>116</v>
      </c>
      <c r="L5483" t="s">
        <v>18516</v>
      </c>
      <c r="M5483" t="s">
        <v>18516</v>
      </c>
    </row>
    <row r="5484" spans="1:13" ht="13.5">
      <c r="A5484" t="s">
        <v>4051</v>
      </c>
      <c r="B5484" t="s">
        <v>36964</v>
      </c>
      <c r="C5484" t="s">
        <v>29619</v>
      </c>
      <c r="D5484" t="s">
        <v>29620</v>
      </c>
      <c r="E5484" s="164">
        <v>119</v>
      </c>
      <c r="F5484" s="164">
        <v>119</v>
      </c>
      <c r="G5484" t="s">
        <v>18516</v>
      </c>
      <c r="H5484" t="s">
        <v>18516</v>
      </c>
      <c r="I5484" s="164">
        <v>41.93</v>
      </c>
      <c r="J5484" s="164">
        <v>160.93</v>
      </c>
      <c r="K5484">
        <v>149</v>
      </c>
      <c r="L5484" t="s">
        <v>18516</v>
      </c>
      <c r="M5484" t="s">
        <v>18516</v>
      </c>
    </row>
    <row r="5485" spans="1:13" ht="13.5">
      <c r="A5485" t="s">
        <v>4048</v>
      </c>
      <c r="B5485" t="s">
        <v>36965</v>
      </c>
      <c r="C5485" t="s">
        <v>29619</v>
      </c>
      <c r="D5485" t="s">
        <v>29620</v>
      </c>
      <c r="E5485" s="164">
        <v>149</v>
      </c>
      <c r="F5485" s="164">
        <v>119</v>
      </c>
      <c r="G5485" s="165">
        <v>0.79</v>
      </c>
      <c r="H5485" t="s">
        <v>18516</v>
      </c>
      <c r="I5485" s="164">
        <v>38.3</v>
      </c>
      <c r="J5485" s="164">
        <v>157.3</v>
      </c>
      <c r="K5485">
        <v>45</v>
      </c>
      <c r="L5485" t="s">
        <v>18516</v>
      </c>
      <c r="M5485" t="s">
        <v>18516</v>
      </c>
    </row>
    <row r="5486" spans="1:13" ht="13.5">
      <c r="A5486" t="s">
        <v>4045</v>
      </c>
      <c r="B5486" t="s">
        <v>36966</v>
      </c>
      <c r="C5486" t="s">
        <v>29619</v>
      </c>
      <c r="D5486" t="s">
        <v>29620</v>
      </c>
      <c r="E5486" t="s">
        <v>18516</v>
      </c>
      <c r="F5486" t="s">
        <v>18516</v>
      </c>
      <c r="G5486" t="s">
        <v>18516</v>
      </c>
      <c r="H5486" t="s">
        <v>18516</v>
      </c>
      <c r="I5486" t="s">
        <v>18516</v>
      </c>
      <c r="J5486" t="s">
        <v>18516</v>
      </c>
      <c r="K5486" t="s">
        <v>29707</v>
      </c>
      <c r="L5486" t="s">
        <v>18516</v>
      </c>
      <c r="M5486" t="s">
        <v>18516</v>
      </c>
    </row>
    <row r="5487" spans="1:13" ht="13.5">
      <c r="A5487" t="s">
        <v>4042</v>
      </c>
      <c r="B5487" t="s">
        <v>36967</v>
      </c>
      <c r="C5487" t="s">
        <v>29619</v>
      </c>
      <c r="D5487" t="s">
        <v>29620</v>
      </c>
      <c r="E5487" t="s">
        <v>18516</v>
      </c>
      <c r="F5487" t="s">
        <v>18516</v>
      </c>
      <c r="G5487" t="s">
        <v>18516</v>
      </c>
      <c r="H5487" t="s">
        <v>18516</v>
      </c>
      <c r="I5487" t="s">
        <v>18516</v>
      </c>
      <c r="J5487" t="s">
        <v>18516</v>
      </c>
      <c r="K5487" t="s">
        <v>29707</v>
      </c>
      <c r="L5487" t="s">
        <v>18516</v>
      </c>
      <c r="M5487" t="s">
        <v>18516</v>
      </c>
    </row>
    <row r="5488" spans="1:13" ht="13.5">
      <c r="A5488" t="s">
        <v>36968</v>
      </c>
      <c r="B5488" t="s">
        <v>36969</v>
      </c>
      <c r="C5488" t="s">
        <v>29619</v>
      </c>
      <c r="D5488" t="s">
        <v>29620</v>
      </c>
      <c r="E5488" t="s">
        <v>18516</v>
      </c>
      <c r="F5488" t="s">
        <v>18516</v>
      </c>
      <c r="G5488" t="s">
        <v>18516</v>
      </c>
      <c r="H5488" t="s">
        <v>18516</v>
      </c>
      <c r="I5488" t="s">
        <v>18516</v>
      </c>
      <c r="J5488" t="s">
        <v>18516</v>
      </c>
      <c r="K5488" t="s">
        <v>29707</v>
      </c>
      <c r="L5488" t="s">
        <v>18516</v>
      </c>
      <c r="M5488" t="s">
        <v>18516</v>
      </c>
    </row>
    <row r="5489" spans="1:13" ht="13.5">
      <c r="A5489" t="s">
        <v>4036</v>
      </c>
      <c r="B5489" t="s">
        <v>35551</v>
      </c>
      <c r="C5489" t="s">
        <v>29619</v>
      </c>
      <c r="D5489" t="s">
        <v>29620</v>
      </c>
      <c r="E5489" t="s">
        <v>18516</v>
      </c>
      <c r="F5489" t="s">
        <v>18516</v>
      </c>
      <c r="G5489" t="s">
        <v>18516</v>
      </c>
      <c r="H5489" t="s">
        <v>18516</v>
      </c>
      <c r="I5489" t="s">
        <v>18516</v>
      </c>
      <c r="J5489" t="s">
        <v>18516</v>
      </c>
      <c r="K5489" t="s">
        <v>29707</v>
      </c>
      <c r="L5489" t="s">
        <v>18516</v>
      </c>
      <c r="M5489" t="s">
        <v>18516</v>
      </c>
    </row>
    <row r="5490" spans="1:13" ht="13.5">
      <c r="A5490" t="s">
        <v>4033</v>
      </c>
      <c r="B5490" t="s">
        <v>36970</v>
      </c>
      <c r="C5490" t="s">
        <v>29619</v>
      </c>
      <c r="D5490" t="s">
        <v>29620</v>
      </c>
      <c r="E5490" t="s">
        <v>18516</v>
      </c>
      <c r="F5490" t="s">
        <v>18516</v>
      </c>
      <c r="G5490" t="s">
        <v>18516</v>
      </c>
      <c r="H5490" t="s">
        <v>18516</v>
      </c>
      <c r="I5490" t="s">
        <v>18516</v>
      </c>
      <c r="J5490" t="s">
        <v>18516</v>
      </c>
      <c r="K5490" t="s">
        <v>29707</v>
      </c>
      <c r="L5490" t="s">
        <v>18516</v>
      </c>
      <c r="M5490" t="s">
        <v>18516</v>
      </c>
    </row>
    <row r="5491" spans="1:13" ht="13.5">
      <c r="A5491" t="s">
        <v>4030</v>
      </c>
      <c r="B5491" t="s">
        <v>36971</v>
      </c>
      <c r="C5491" t="s">
        <v>29619</v>
      </c>
      <c r="D5491" t="s">
        <v>29620</v>
      </c>
      <c r="E5491" t="s">
        <v>18516</v>
      </c>
      <c r="F5491" t="s">
        <v>18516</v>
      </c>
      <c r="G5491" t="s">
        <v>18516</v>
      </c>
      <c r="H5491" t="s">
        <v>18516</v>
      </c>
      <c r="I5491" t="s">
        <v>18516</v>
      </c>
      <c r="J5491" t="s">
        <v>18516</v>
      </c>
      <c r="K5491" t="s">
        <v>29707</v>
      </c>
      <c r="L5491" t="s">
        <v>18516</v>
      </c>
      <c r="M5491" t="s">
        <v>18516</v>
      </c>
    </row>
    <row r="5492" spans="1:13" ht="13.5">
      <c r="A5492" t="s">
        <v>4027</v>
      </c>
      <c r="B5492" t="s">
        <v>36972</v>
      </c>
      <c r="C5492" t="s">
        <v>29619</v>
      </c>
      <c r="D5492" t="s">
        <v>29620</v>
      </c>
      <c r="E5492" t="s">
        <v>18516</v>
      </c>
      <c r="F5492" t="s">
        <v>18516</v>
      </c>
      <c r="G5492" t="s">
        <v>18516</v>
      </c>
      <c r="H5492" t="s">
        <v>18516</v>
      </c>
      <c r="I5492" t="s">
        <v>18516</v>
      </c>
      <c r="J5492" t="s">
        <v>18516</v>
      </c>
      <c r="K5492" t="s">
        <v>29707</v>
      </c>
      <c r="L5492" t="s">
        <v>18516</v>
      </c>
      <c r="M5492" t="s">
        <v>18516</v>
      </c>
    </row>
    <row r="5493" spans="1:13" ht="13.5">
      <c r="A5493" t="s">
        <v>3470</v>
      </c>
      <c r="B5493" t="s">
        <v>36973</v>
      </c>
      <c r="C5493" t="s">
        <v>36139</v>
      </c>
      <c r="D5493" t="s">
        <v>36140</v>
      </c>
      <c r="E5493" t="s">
        <v>18516</v>
      </c>
      <c r="F5493" t="s">
        <v>18516</v>
      </c>
      <c r="G5493" t="s">
        <v>18516</v>
      </c>
      <c r="H5493" t="s">
        <v>18516</v>
      </c>
      <c r="I5493" t="s">
        <v>18516</v>
      </c>
      <c r="J5493" t="s">
        <v>18516</v>
      </c>
      <c r="K5493" t="s">
        <v>29707</v>
      </c>
      <c r="L5493" t="s">
        <v>18516</v>
      </c>
      <c r="M5493" t="s">
        <v>18516</v>
      </c>
    </row>
    <row r="5494" spans="1:13" ht="13.5">
      <c r="A5494" t="s">
        <v>12456</v>
      </c>
      <c r="B5494" t="s">
        <v>36974</v>
      </c>
      <c r="C5494" t="s">
        <v>33244</v>
      </c>
      <c r="D5494" t="s">
        <v>33245</v>
      </c>
      <c r="E5494" t="s">
        <v>18516</v>
      </c>
      <c r="F5494" t="s">
        <v>18516</v>
      </c>
      <c r="G5494" t="s">
        <v>18516</v>
      </c>
      <c r="H5494" t="s">
        <v>18516</v>
      </c>
      <c r="I5494" t="s">
        <v>18516</v>
      </c>
      <c r="J5494" t="s">
        <v>18516</v>
      </c>
      <c r="K5494" t="s">
        <v>29707</v>
      </c>
      <c r="L5494" t="s">
        <v>18516</v>
      </c>
      <c r="M5494" t="s">
        <v>18516</v>
      </c>
    </row>
    <row r="5495" spans="1:13" ht="13.5">
      <c r="A5495" t="s">
        <v>12462</v>
      </c>
      <c r="B5495" t="s">
        <v>36975</v>
      </c>
      <c r="C5495" t="s">
        <v>33244</v>
      </c>
      <c r="D5495" t="s">
        <v>33245</v>
      </c>
      <c r="E5495" t="s">
        <v>18516</v>
      </c>
      <c r="F5495" t="s">
        <v>18516</v>
      </c>
      <c r="G5495" t="s">
        <v>18516</v>
      </c>
      <c r="H5495" t="s">
        <v>18516</v>
      </c>
      <c r="I5495" t="s">
        <v>18516</v>
      </c>
      <c r="J5495" t="s">
        <v>18516</v>
      </c>
      <c r="K5495" t="s">
        <v>29707</v>
      </c>
      <c r="L5495" t="s">
        <v>18516</v>
      </c>
      <c r="M5495" t="s">
        <v>18516</v>
      </c>
    </row>
    <row r="5496" spans="1:13" ht="13.5">
      <c r="A5496" t="s">
        <v>12459</v>
      </c>
      <c r="B5496" t="s">
        <v>36976</v>
      </c>
      <c r="C5496" t="s">
        <v>33244</v>
      </c>
      <c r="D5496" t="s">
        <v>33245</v>
      </c>
      <c r="E5496" t="s">
        <v>18516</v>
      </c>
      <c r="F5496" t="s">
        <v>18516</v>
      </c>
      <c r="G5496" t="s">
        <v>18516</v>
      </c>
      <c r="H5496" t="s">
        <v>18516</v>
      </c>
      <c r="I5496" t="s">
        <v>18516</v>
      </c>
      <c r="J5496" t="s">
        <v>18516</v>
      </c>
      <c r="K5496" t="s">
        <v>29707</v>
      </c>
      <c r="L5496" t="s">
        <v>18516</v>
      </c>
      <c r="M5496" t="s">
        <v>18516</v>
      </c>
    </row>
    <row r="5497" spans="1:13" ht="13.5">
      <c r="A5497" t="s">
        <v>12453</v>
      </c>
      <c r="B5497" t="s">
        <v>36977</v>
      </c>
      <c r="C5497" t="s">
        <v>33244</v>
      </c>
      <c r="D5497" t="s">
        <v>33245</v>
      </c>
      <c r="E5497" t="s">
        <v>18516</v>
      </c>
      <c r="F5497" t="s">
        <v>18516</v>
      </c>
      <c r="G5497" t="s">
        <v>18516</v>
      </c>
      <c r="H5497" t="s">
        <v>18516</v>
      </c>
      <c r="I5497" t="s">
        <v>18516</v>
      </c>
      <c r="J5497" t="s">
        <v>18516</v>
      </c>
      <c r="K5497" t="s">
        <v>29707</v>
      </c>
      <c r="L5497" t="s">
        <v>18516</v>
      </c>
      <c r="M5497" t="s">
        <v>18516</v>
      </c>
    </row>
    <row r="5498" spans="1:13" ht="13.5">
      <c r="A5498" t="s">
        <v>12450</v>
      </c>
      <c r="B5498" t="s">
        <v>36978</v>
      </c>
      <c r="C5498" t="s">
        <v>29966</v>
      </c>
      <c r="D5498" t="s">
        <v>29967</v>
      </c>
      <c r="E5498" t="s">
        <v>18516</v>
      </c>
      <c r="F5498" t="s">
        <v>18516</v>
      </c>
      <c r="G5498" t="s">
        <v>18516</v>
      </c>
      <c r="H5498" t="s">
        <v>18516</v>
      </c>
      <c r="I5498" t="s">
        <v>18516</v>
      </c>
      <c r="J5498" t="s">
        <v>18516</v>
      </c>
      <c r="K5498" t="s">
        <v>29707</v>
      </c>
      <c r="L5498" t="s">
        <v>18516</v>
      </c>
      <c r="M5498" t="s">
        <v>18516</v>
      </c>
    </row>
    <row r="5499" spans="1:13" ht="13.5">
      <c r="A5499" t="s">
        <v>36979</v>
      </c>
      <c r="B5499" t="s">
        <v>36980</v>
      </c>
      <c r="C5499" t="s">
        <v>29414</v>
      </c>
      <c r="D5499" t="s">
        <v>29415</v>
      </c>
      <c r="E5499" t="s">
        <v>18516</v>
      </c>
      <c r="F5499" t="s">
        <v>18516</v>
      </c>
      <c r="G5499" t="s">
        <v>18516</v>
      </c>
      <c r="H5499" t="s">
        <v>18516</v>
      </c>
      <c r="I5499" t="s">
        <v>18516</v>
      </c>
      <c r="J5499" t="s">
        <v>18516</v>
      </c>
      <c r="K5499" t="s">
        <v>29707</v>
      </c>
      <c r="L5499" t="s">
        <v>18516</v>
      </c>
      <c r="M5499" t="s">
        <v>18516</v>
      </c>
    </row>
    <row r="5500" spans="1:13" ht="13.5">
      <c r="A5500" t="s">
        <v>36981</v>
      </c>
      <c r="B5500" t="s">
        <v>36982</v>
      </c>
      <c r="C5500" t="s">
        <v>29414</v>
      </c>
      <c r="D5500" t="s">
        <v>29415</v>
      </c>
      <c r="E5500" s="164">
        <v>293</v>
      </c>
      <c r="F5500" s="164">
        <v>293</v>
      </c>
      <c r="G5500" t="s">
        <v>18516</v>
      </c>
      <c r="H5500" t="s">
        <v>18516</v>
      </c>
      <c r="I5500" s="164">
        <v>87.56</v>
      </c>
      <c r="J5500" s="164">
        <v>380.56</v>
      </c>
      <c r="K5500">
        <v>0</v>
      </c>
      <c r="L5500" t="s">
        <v>18516</v>
      </c>
      <c r="M5500" t="s">
        <v>18516</v>
      </c>
    </row>
    <row r="5501" spans="1:13" ht="13.5">
      <c r="A5501" t="s">
        <v>15835</v>
      </c>
      <c r="B5501" t="s">
        <v>36983</v>
      </c>
      <c r="C5501" t="s">
        <v>29881</v>
      </c>
      <c r="D5501" t="s">
        <v>29882</v>
      </c>
      <c r="E5501" t="s">
        <v>18516</v>
      </c>
      <c r="F5501" t="s">
        <v>18516</v>
      </c>
      <c r="G5501" t="s">
        <v>18516</v>
      </c>
      <c r="H5501" t="s">
        <v>18516</v>
      </c>
      <c r="I5501" t="s">
        <v>18516</v>
      </c>
      <c r="J5501" t="s">
        <v>18516</v>
      </c>
      <c r="K5501" t="s">
        <v>29707</v>
      </c>
      <c r="L5501" t="s">
        <v>18516</v>
      </c>
      <c r="M5501" t="s">
        <v>18516</v>
      </c>
    </row>
    <row r="5502" spans="1:13" ht="13.5">
      <c r="A5502" t="s">
        <v>15829</v>
      </c>
      <c r="B5502" t="s">
        <v>36984</v>
      </c>
      <c r="C5502" t="s">
        <v>29881</v>
      </c>
      <c r="D5502" t="s">
        <v>29882</v>
      </c>
      <c r="E5502" t="s">
        <v>18516</v>
      </c>
      <c r="F5502" t="s">
        <v>18516</v>
      </c>
      <c r="G5502" t="s">
        <v>18516</v>
      </c>
      <c r="H5502" t="s">
        <v>18516</v>
      </c>
      <c r="I5502" t="s">
        <v>18516</v>
      </c>
      <c r="J5502" t="s">
        <v>18516</v>
      </c>
      <c r="K5502" t="s">
        <v>29707</v>
      </c>
      <c r="L5502" t="s">
        <v>18516</v>
      </c>
      <c r="M5502" t="s">
        <v>18516</v>
      </c>
    </row>
    <row r="5503" spans="1:13" ht="13.5">
      <c r="A5503" t="s">
        <v>15832</v>
      </c>
      <c r="B5503" t="s">
        <v>36985</v>
      </c>
      <c r="C5503" t="s">
        <v>29881</v>
      </c>
      <c r="D5503" t="s">
        <v>29882</v>
      </c>
      <c r="E5503" t="s">
        <v>18516</v>
      </c>
      <c r="F5503" t="s">
        <v>18516</v>
      </c>
      <c r="G5503" t="s">
        <v>18516</v>
      </c>
      <c r="H5503" t="s">
        <v>18516</v>
      </c>
      <c r="I5503" t="s">
        <v>18516</v>
      </c>
      <c r="J5503" t="s">
        <v>18516</v>
      </c>
      <c r="K5503" t="s">
        <v>29707</v>
      </c>
      <c r="L5503" t="s">
        <v>18516</v>
      </c>
      <c r="M5503" t="s">
        <v>18516</v>
      </c>
    </row>
    <row r="5504" spans="1:13" ht="13.5">
      <c r="A5504" t="s">
        <v>12308</v>
      </c>
      <c r="B5504" t="s">
        <v>36986</v>
      </c>
      <c r="C5504" t="s">
        <v>29424</v>
      </c>
      <c r="D5504" t="s">
        <v>29425</v>
      </c>
      <c r="E5504" s="164">
        <v>90</v>
      </c>
      <c r="F5504" s="164">
        <v>90</v>
      </c>
      <c r="G5504" t="s">
        <v>18516</v>
      </c>
      <c r="H5504" t="s">
        <v>18516</v>
      </c>
      <c r="I5504" s="164">
        <v>55.35</v>
      </c>
      <c r="J5504" s="164">
        <v>145.35</v>
      </c>
      <c r="K5504">
        <v>0</v>
      </c>
      <c r="L5504" t="s">
        <v>18516</v>
      </c>
      <c r="M5504" t="s">
        <v>18516</v>
      </c>
    </row>
    <row r="5505" spans="1:13" ht="13.5">
      <c r="A5505" t="s">
        <v>12314</v>
      </c>
      <c r="B5505" t="s">
        <v>36987</v>
      </c>
      <c r="C5505" t="s">
        <v>29424</v>
      </c>
      <c r="D5505" t="s">
        <v>29425</v>
      </c>
      <c r="E5505" t="s">
        <v>18516</v>
      </c>
      <c r="F5505" t="s">
        <v>18516</v>
      </c>
      <c r="G5505" t="s">
        <v>18516</v>
      </c>
      <c r="H5505" t="s">
        <v>18516</v>
      </c>
      <c r="I5505" t="s">
        <v>18516</v>
      </c>
      <c r="J5505" t="s">
        <v>18516</v>
      </c>
      <c r="K5505" t="s">
        <v>29707</v>
      </c>
      <c r="L5505" t="s">
        <v>18516</v>
      </c>
      <c r="M5505" t="s">
        <v>18516</v>
      </c>
    </row>
    <row r="5506" spans="1:13" ht="13.5">
      <c r="A5506" t="s">
        <v>12311</v>
      </c>
      <c r="B5506" t="s">
        <v>36988</v>
      </c>
      <c r="C5506" t="s">
        <v>29424</v>
      </c>
      <c r="D5506" t="s">
        <v>29425</v>
      </c>
      <c r="E5506" s="164">
        <v>100</v>
      </c>
      <c r="F5506" s="164">
        <v>100</v>
      </c>
      <c r="G5506" t="s">
        <v>18516</v>
      </c>
      <c r="H5506" t="s">
        <v>18516</v>
      </c>
      <c r="I5506" s="164">
        <v>102.43</v>
      </c>
      <c r="J5506" s="164">
        <v>202.43</v>
      </c>
      <c r="K5506">
        <v>0</v>
      </c>
      <c r="L5506" t="s">
        <v>18516</v>
      </c>
      <c r="M5506" t="s">
        <v>18516</v>
      </c>
    </row>
    <row r="5507" spans="1:13" ht="13.5">
      <c r="A5507" t="s">
        <v>15820</v>
      </c>
      <c r="B5507" t="s">
        <v>36989</v>
      </c>
      <c r="C5507" t="s">
        <v>29881</v>
      </c>
      <c r="D5507" t="s">
        <v>29882</v>
      </c>
      <c r="E5507" t="s">
        <v>18516</v>
      </c>
      <c r="F5507" t="s">
        <v>18516</v>
      </c>
      <c r="G5507" t="s">
        <v>18516</v>
      </c>
      <c r="H5507" t="s">
        <v>18516</v>
      </c>
      <c r="I5507" t="s">
        <v>18516</v>
      </c>
      <c r="J5507" t="s">
        <v>18516</v>
      </c>
      <c r="K5507" t="s">
        <v>29707</v>
      </c>
      <c r="L5507" t="s">
        <v>18516</v>
      </c>
      <c r="M5507" t="s">
        <v>18516</v>
      </c>
    </row>
    <row r="5508" spans="1:13" ht="13.5">
      <c r="A5508" t="s">
        <v>15826</v>
      </c>
      <c r="B5508" t="s">
        <v>36990</v>
      </c>
      <c r="C5508" t="s">
        <v>29881</v>
      </c>
      <c r="D5508" t="s">
        <v>29882</v>
      </c>
      <c r="E5508" s="164">
        <v>275</v>
      </c>
      <c r="F5508" s="164">
        <v>275</v>
      </c>
      <c r="G5508" t="s">
        <v>18516</v>
      </c>
      <c r="H5508" t="s">
        <v>18516</v>
      </c>
      <c r="I5508" s="164">
        <v>87.99</v>
      </c>
      <c r="J5508" s="164">
        <v>362.99</v>
      </c>
      <c r="K5508">
        <v>17</v>
      </c>
      <c r="L5508" t="s">
        <v>29439</v>
      </c>
      <c r="M5508" t="s">
        <v>31561</v>
      </c>
    </row>
    <row r="5509" spans="1:13" ht="13.5">
      <c r="A5509" t="s">
        <v>15823</v>
      </c>
      <c r="B5509" t="s">
        <v>36991</v>
      </c>
      <c r="C5509" t="s">
        <v>29881</v>
      </c>
      <c r="D5509" t="s">
        <v>29882</v>
      </c>
      <c r="E5509" t="s">
        <v>18516</v>
      </c>
      <c r="F5509" t="s">
        <v>18516</v>
      </c>
      <c r="G5509" t="s">
        <v>18516</v>
      </c>
      <c r="H5509" t="s">
        <v>18516</v>
      </c>
      <c r="I5509" t="s">
        <v>18516</v>
      </c>
      <c r="J5509" t="s">
        <v>18516</v>
      </c>
      <c r="K5509" t="s">
        <v>29707</v>
      </c>
      <c r="L5509" t="s">
        <v>18516</v>
      </c>
      <c r="M5509" t="s">
        <v>18516</v>
      </c>
    </row>
    <row r="5510" spans="1:13" ht="13.5">
      <c r="A5510" t="s">
        <v>15799</v>
      </c>
      <c r="B5510" t="s">
        <v>36992</v>
      </c>
      <c r="C5510" t="s">
        <v>29881</v>
      </c>
      <c r="D5510" t="s">
        <v>29882</v>
      </c>
      <c r="E5510" t="s">
        <v>18516</v>
      </c>
      <c r="F5510" t="s">
        <v>18516</v>
      </c>
      <c r="G5510" t="s">
        <v>18516</v>
      </c>
      <c r="H5510" t="s">
        <v>18516</v>
      </c>
      <c r="I5510" t="s">
        <v>18516</v>
      </c>
      <c r="J5510" t="s">
        <v>18516</v>
      </c>
      <c r="K5510" t="s">
        <v>29707</v>
      </c>
      <c r="L5510" t="s">
        <v>18516</v>
      </c>
      <c r="M5510" t="s">
        <v>18516</v>
      </c>
    </row>
    <row r="5511" spans="1:13" ht="13.5">
      <c r="A5511" t="s">
        <v>15805</v>
      </c>
      <c r="B5511" t="s">
        <v>36993</v>
      </c>
      <c r="C5511" t="s">
        <v>29881</v>
      </c>
      <c r="D5511" t="s">
        <v>29882</v>
      </c>
      <c r="E5511" t="s">
        <v>18516</v>
      </c>
      <c r="F5511" t="s">
        <v>18516</v>
      </c>
      <c r="G5511" t="s">
        <v>18516</v>
      </c>
      <c r="H5511" t="s">
        <v>18516</v>
      </c>
      <c r="I5511" t="s">
        <v>18516</v>
      </c>
      <c r="J5511" t="s">
        <v>18516</v>
      </c>
      <c r="K5511" t="s">
        <v>29707</v>
      </c>
      <c r="L5511" t="s">
        <v>18516</v>
      </c>
      <c r="M5511" t="s">
        <v>18516</v>
      </c>
    </row>
    <row r="5512" spans="1:13" ht="13.5">
      <c r="A5512" t="s">
        <v>15802</v>
      </c>
      <c r="B5512" t="s">
        <v>36994</v>
      </c>
      <c r="C5512" t="s">
        <v>29881</v>
      </c>
      <c r="D5512" t="s">
        <v>29882</v>
      </c>
      <c r="E5512" t="s">
        <v>18516</v>
      </c>
      <c r="F5512" t="s">
        <v>18516</v>
      </c>
      <c r="G5512" t="s">
        <v>18516</v>
      </c>
      <c r="H5512" t="s">
        <v>18516</v>
      </c>
      <c r="I5512" t="s">
        <v>18516</v>
      </c>
      <c r="J5512" t="s">
        <v>18516</v>
      </c>
      <c r="K5512" t="s">
        <v>29707</v>
      </c>
      <c r="L5512" t="s">
        <v>18516</v>
      </c>
      <c r="M5512" t="s">
        <v>18516</v>
      </c>
    </row>
    <row r="5513" spans="1:13" ht="13.5">
      <c r="A5513" t="s">
        <v>12480</v>
      </c>
      <c r="B5513" t="s">
        <v>36995</v>
      </c>
      <c r="C5513" t="s">
        <v>30226</v>
      </c>
      <c r="D5513" t="s">
        <v>30227</v>
      </c>
      <c r="E5513" t="s">
        <v>18516</v>
      </c>
      <c r="F5513" t="s">
        <v>18516</v>
      </c>
      <c r="G5513" t="s">
        <v>18516</v>
      </c>
      <c r="H5513" t="s">
        <v>18516</v>
      </c>
      <c r="I5513" t="s">
        <v>18516</v>
      </c>
      <c r="J5513" t="s">
        <v>18516</v>
      </c>
      <c r="K5513" t="s">
        <v>29707</v>
      </c>
      <c r="L5513" t="s">
        <v>18516</v>
      </c>
      <c r="M5513" t="s">
        <v>18516</v>
      </c>
    </row>
    <row r="5514" spans="1:13" ht="13.5">
      <c r="A5514" t="s">
        <v>12477</v>
      </c>
      <c r="B5514" t="s">
        <v>36996</v>
      </c>
      <c r="C5514" t="s">
        <v>30226</v>
      </c>
      <c r="D5514" t="s">
        <v>30227</v>
      </c>
      <c r="E5514" t="s">
        <v>18516</v>
      </c>
      <c r="F5514" t="s">
        <v>18516</v>
      </c>
      <c r="G5514" t="s">
        <v>18516</v>
      </c>
      <c r="H5514" t="s">
        <v>18516</v>
      </c>
      <c r="I5514" t="s">
        <v>18516</v>
      </c>
      <c r="J5514" t="s">
        <v>18516</v>
      </c>
      <c r="K5514" t="s">
        <v>29707</v>
      </c>
      <c r="L5514" t="s">
        <v>18516</v>
      </c>
      <c r="M5514" t="s">
        <v>18516</v>
      </c>
    </row>
    <row r="5515" spans="1:13" ht="13.5">
      <c r="A5515" t="s">
        <v>7659</v>
      </c>
      <c r="B5515" t="s">
        <v>36997</v>
      </c>
      <c r="C5515" t="s">
        <v>29881</v>
      </c>
      <c r="D5515" t="s">
        <v>29882</v>
      </c>
      <c r="E5515" t="s">
        <v>18516</v>
      </c>
      <c r="F5515" t="s">
        <v>18516</v>
      </c>
      <c r="G5515" t="s">
        <v>18516</v>
      </c>
      <c r="H5515" t="s">
        <v>18516</v>
      </c>
      <c r="I5515" t="s">
        <v>18516</v>
      </c>
      <c r="J5515" t="s">
        <v>18516</v>
      </c>
      <c r="K5515" t="s">
        <v>29707</v>
      </c>
      <c r="L5515" t="s">
        <v>18516</v>
      </c>
      <c r="M5515" t="s">
        <v>18516</v>
      </c>
    </row>
    <row r="5516" spans="1:13" ht="13.5">
      <c r="A5516" t="s">
        <v>7665</v>
      </c>
      <c r="B5516" t="s">
        <v>36998</v>
      </c>
      <c r="C5516" t="s">
        <v>29881</v>
      </c>
      <c r="D5516" t="s">
        <v>29882</v>
      </c>
      <c r="E5516" t="s">
        <v>18516</v>
      </c>
      <c r="F5516" t="s">
        <v>18516</v>
      </c>
      <c r="G5516" t="s">
        <v>18516</v>
      </c>
      <c r="H5516" t="s">
        <v>18516</v>
      </c>
      <c r="I5516" t="s">
        <v>18516</v>
      </c>
      <c r="J5516" t="s">
        <v>18516</v>
      </c>
      <c r="K5516" t="s">
        <v>29707</v>
      </c>
      <c r="L5516" t="s">
        <v>18516</v>
      </c>
      <c r="M5516" t="s">
        <v>18516</v>
      </c>
    </row>
    <row r="5517" spans="1:13" ht="13.5">
      <c r="A5517" t="s">
        <v>12492</v>
      </c>
      <c r="B5517" t="s">
        <v>36999</v>
      </c>
      <c r="C5517" t="s">
        <v>34329</v>
      </c>
      <c r="D5517" t="s">
        <v>34330</v>
      </c>
      <c r="E5517" t="s">
        <v>18516</v>
      </c>
      <c r="F5517" t="s">
        <v>18516</v>
      </c>
      <c r="G5517" t="s">
        <v>18516</v>
      </c>
      <c r="H5517" t="s">
        <v>18516</v>
      </c>
      <c r="I5517" t="s">
        <v>18516</v>
      </c>
      <c r="J5517" t="s">
        <v>18516</v>
      </c>
      <c r="K5517" t="s">
        <v>29707</v>
      </c>
      <c r="L5517" t="s">
        <v>18516</v>
      </c>
      <c r="M5517" t="s">
        <v>18516</v>
      </c>
    </row>
    <row r="5518" spans="1:13" ht="13.5">
      <c r="A5518" t="s">
        <v>12486</v>
      </c>
      <c r="B5518" t="s">
        <v>37000</v>
      </c>
      <c r="C5518" t="s">
        <v>34329</v>
      </c>
      <c r="D5518" t="s">
        <v>34330</v>
      </c>
      <c r="E5518" t="s">
        <v>18516</v>
      </c>
      <c r="F5518" t="s">
        <v>18516</v>
      </c>
      <c r="G5518" t="s">
        <v>18516</v>
      </c>
      <c r="H5518" t="s">
        <v>18516</v>
      </c>
      <c r="I5518" t="s">
        <v>18516</v>
      </c>
      <c r="J5518" t="s">
        <v>18516</v>
      </c>
      <c r="K5518" t="s">
        <v>29707</v>
      </c>
      <c r="L5518" t="s">
        <v>18516</v>
      </c>
      <c r="M5518" t="s">
        <v>18516</v>
      </c>
    </row>
    <row r="5519" spans="1:13" ht="13.5">
      <c r="A5519" t="s">
        <v>12495</v>
      </c>
      <c r="B5519" t="s">
        <v>37001</v>
      </c>
      <c r="C5519" t="s">
        <v>34329</v>
      </c>
      <c r="D5519" t="s">
        <v>34330</v>
      </c>
      <c r="E5519" t="s">
        <v>18516</v>
      </c>
      <c r="F5519" t="s">
        <v>18516</v>
      </c>
      <c r="G5519" t="s">
        <v>18516</v>
      </c>
      <c r="H5519" t="s">
        <v>18516</v>
      </c>
      <c r="I5519" t="s">
        <v>18516</v>
      </c>
      <c r="J5519" t="s">
        <v>18516</v>
      </c>
      <c r="K5519" t="s">
        <v>29707</v>
      </c>
      <c r="L5519" t="s">
        <v>18516</v>
      </c>
      <c r="M5519" t="s">
        <v>18516</v>
      </c>
    </row>
    <row r="5520" spans="1:13" ht="13.5">
      <c r="A5520" t="s">
        <v>12483</v>
      </c>
      <c r="B5520" t="s">
        <v>37002</v>
      </c>
      <c r="C5520" t="s">
        <v>34329</v>
      </c>
      <c r="D5520" t="s">
        <v>34330</v>
      </c>
      <c r="E5520" s="164">
        <v>162</v>
      </c>
      <c r="F5520" s="164">
        <v>162</v>
      </c>
      <c r="G5520" t="s">
        <v>18516</v>
      </c>
      <c r="H5520" t="s">
        <v>18516</v>
      </c>
      <c r="I5520" s="164">
        <v>48.75</v>
      </c>
      <c r="J5520" s="164">
        <v>210.75</v>
      </c>
      <c r="K5520">
        <v>18</v>
      </c>
      <c r="L5520" t="s">
        <v>18516</v>
      </c>
      <c r="M5520" t="s">
        <v>18516</v>
      </c>
    </row>
    <row r="5521" spans="1:13" ht="13.5">
      <c r="A5521" t="s">
        <v>12498</v>
      </c>
      <c r="B5521" t="s">
        <v>37003</v>
      </c>
      <c r="C5521" t="s">
        <v>34329</v>
      </c>
      <c r="D5521" t="s">
        <v>34330</v>
      </c>
      <c r="E5521" t="s">
        <v>18516</v>
      </c>
      <c r="F5521" t="s">
        <v>18516</v>
      </c>
      <c r="G5521" t="s">
        <v>18516</v>
      </c>
      <c r="H5521" t="s">
        <v>18516</v>
      </c>
      <c r="I5521" t="s">
        <v>18516</v>
      </c>
      <c r="J5521" t="s">
        <v>18516</v>
      </c>
      <c r="K5521" t="s">
        <v>29707</v>
      </c>
      <c r="L5521" t="s">
        <v>18516</v>
      </c>
      <c r="M5521" t="s">
        <v>18516</v>
      </c>
    </row>
    <row r="5522" spans="1:13" ht="13.5">
      <c r="A5522" t="s">
        <v>12504</v>
      </c>
      <c r="B5522" t="s">
        <v>37004</v>
      </c>
      <c r="C5522" t="s">
        <v>29893</v>
      </c>
      <c r="D5522" t="s">
        <v>29894</v>
      </c>
      <c r="E5522" t="s">
        <v>18516</v>
      </c>
      <c r="F5522" t="s">
        <v>18516</v>
      </c>
      <c r="G5522" t="s">
        <v>18516</v>
      </c>
      <c r="H5522" t="s">
        <v>18516</v>
      </c>
      <c r="I5522" t="s">
        <v>18516</v>
      </c>
      <c r="J5522" t="s">
        <v>18516</v>
      </c>
      <c r="K5522" t="s">
        <v>29707</v>
      </c>
      <c r="L5522" t="s">
        <v>18516</v>
      </c>
      <c r="M5522" t="s">
        <v>18516</v>
      </c>
    </row>
    <row r="5523" spans="1:13" ht="13.5">
      <c r="A5523" t="s">
        <v>12489</v>
      </c>
      <c r="B5523" t="s">
        <v>37005</v>
      </c>
      <c r="C5523" t="s">
        <v>34329</v>
      </c>
      <c r="D5523" t="s">
        <v>34330</v>
      </c>
      <c r="E5523" t="s">
        <v>18516</v>
      </c>
      <c r="F5523" t="s">
        <v>18516</v>
      </c>
      <c r="G5523" t="s">
        <v>18516</v>
      </c>
      <c r="H5523" t="s">
        <v>18516</v>
      </c>
      <c r="I5523" t="s">
        <v>18516</v>
      </c>
      <c r="J5523" t="s">
        <v>18516</v>
      </c>
      <c r="K5523" t="s">
        <v>29707</v>
      </c>
      <c r="L5523" t="s">
        <v>18516</v>
      </c>
      <c r="M5523" t="s">
        <v>18516</v>
      </c>
    </row>
    <row r="5524" spans="1:13" ht="13.5">
      <c r="A5524" t="s">
        <v>12501</v>
      </c>
      <c r="B5524" t="s">
        <v>37006</v>
      </c>
      <c r="C5524" t="s">
        <v>29893</v>
      </c>
      <c r="D5524" t="s">
        <v>29894</v>
      </c>
      <c r="E5524" t="s">
        <v>18516</v>
      </c>
      <c r="F5524" t="s">
        <v>18516</v>
      </c>
      <c r="G5524" t="s">
        <v>18516</v>
      </c>
      <c r="H5524" t="s">
        <v>18516</v>
      </c>
      <c r="I5524" t="s">
        <v>18516</v>
      </c>
      <c r="J5524" t="s">
        <v>18516</v>
      </c>
      <c r="K5524" t="s">
        <v>29707</v>
      </c>
      <c r="L5524" t="s">
        <v>18516</v>
      </c>
      <c r="M5524" t="s">
        <v>18516</v>
      </c>
    </row>
    <row r="5525" spans="1:13" ht="13.5">
      <c r="A5525" t="s">
        <v>11771</v>
      </c>
      <c r="B5525" t="s">
        <v>37007</v>
      </c>
      <c r="C5525" t="s">
        <v>30146</v>
      </c>
      <c r="D5525" t="s">
        <v>30147</v>
      </c>
      <c r="E5525" t="s">
        <v>18516</v>
      </c>
      <c r="F5525" t="s">
        <v>18516</v>
      </c>
      <c r="G5525" t="s">
        <v>18516</v>
      </c>
      <c r="H5525" t="s">
        <v>18516</v>
      </c>
      <c r="I5525" t="s">
        <v>18516</v>
      </c>
      <c r="J5525" t="s">
        <v>18516</v>
      </c>
      <c r="K5525" t="s">
        <v>29707</v>
      </c>
      <c r="L5525" t="s">
        <v>18516</v>
      </c>
      <c r="M5525" t="s">
        <v>18516</v>
      </c>
    </row>
    <row r="5526" spans="1:13" ht="13.5">
      <c r="A5526" t="s">
        <v>11804</v>
      </c>
      <c r="B5526" t="s">
        <v>37008</v>
      </c>
      <c r="C5526" t="s">
        <v>30146</v>
      </c>
      <c r="D5526" t="s">
        <v>30147</v>
      </c>
      <c r="E5526" t="s">
        <v>18516</v>
      </c>
      <c r="F5526" t="s">
        <v>18516</v>
      </c>
      <c r="G5526" t="s">
        <v>18516</v>
      </c>
      <c r="H5526" t="s">
        <v>18516</v>
      </c>
      <c r="I5526" t="s">
        <v>18516</v>
      </c>
      <c r="J5526" t="s">
        <v>18516</v>
      </c>
      <c r="K5526" t="s">
        <v>29707</v>
      </c>
      <c r="L5526" t="s">
        <v>18516</v>
      </c>
      <c r="M5526" t="s">
        <v>18516</v>
      </c>
    </row>
    <row r="5527" spans="1:13" ht="13.5">
      <c r="A5527" t="s">
        <v>11801</v>
      </c>
      <c r="B5527" t="s">
        <v>37008</v>
      </c>
      <c r="C5527" t="s">
        <v>30146</v>
      </c>
      <c r="D5527" t="s">
        <v>30147</v>
      </c>
      <c r="E5527" t="s">
        <v>18516</v>
      </c>
      <c r="F5527" t="s">
        <v>18516</v>
      </c>
      <c r="G5527" t="s">
        <v>18516</v>
      </c>
      <c r="H5527" t="s">
        <v>18516</v>
      </c>
      <c r="I5527" t="s">
        <v>18516</v>
      </c>
      <c r="J5527" t="s">
        <v>18516</v>
      </c>
      <c r="K5527" t="s">
        <v>29707</v>
      </c>
      <c r="L5527" t="s">
        <v>18516</v>
      </c>
      <c r="M5527" t="s">
        <v>18516</v>
      </c>
    </row>
    <row r="5528" spans="1:13" ht="13.5">
      <c r="A5528" t="s">
        <v>11807</v>
      </c>
      <c r="B5528" t="s">
        <v>37008</v>
      </c>
      <c r="C5528" t="s">
        <v>30146</v>
      </c>
      <c r="D5528" t="s">
        <v>30147</v>
      </c>
      <c r="E5528" t="s">
        <v>18516</v>
      </c>
      <c r="F5528" t="s">
        <v>18516</v>
      </c>
      <c r="G5528" t="s">
        <v>18516</v>
      </c>
      <c r="H5528" t="s">
        <v>18516</v>
      </c>
      <c r="I5528" t="s">
        <v>18516</v>
      </c>
      <c r="J5528" t="s">
        <v>18516</v>
      </c>
      <c r="K5528" t="s">
        <v>29707</v>
      </c>
      <c r="L5528" t="s">
        <v>18516</v>
      </c>
      <c r="M5528" t="s">
        <v>18516</v>
      </c>
    </row>
    <row r="5529" spans="1:13" ht="13.5">
      <c r="A5529" t="s">
        <v>11780</v>
      </c>
      <c r="B5529" t="s">
        <v>37009</v>
      </c>
      <c r="C5529" t="s">
        <v>30146</v>
      </c>
      <c r="D5529" t="s">
        <v>30147</v>
      </c>
      <c r="E5529" t="s">
        <v>18516</v>
      </c>
      <c r="F5529" t="s">
        <v>18516</v>
      </c>
      <c r="G5529" t="s">
        <v>18516</v>
      </c>
      <c r="H5529" t="s">
        <v>18516</v>
      </c>
      <c r="I5529" t="s">
        <v>18516</v>
      </c>
      <c r="J5529" t="s">
        <v>18516</v>
      </c>
      <c r="K5529" t="s">
        <v>29707</v>
      </c>
      <c r="L5529" t="s">
        <v>18516</v>
      </c>
      <c r="M5529" t="s">
        <v>18516</v>
      </c>
    </row>
    <row r="5530" spans="1:13" ht="13.5">
      <c r="A5530" t="s">
        <v>11774</v>
      </c>
      <c r="B5530" t="s">
        <v>37009</v>
      </c>
      <c r="C5530" t="s">
        <v>30146</v>
      </c>
      <c r="D5530" t="s">
        <v>30147</v>
      </c>
      <c r="E5530" t="s">
        <v>18516</v>
      </c>
      <c r="F5530" t="s">
        <v>18516</v>
      </c>
      <c r="G5530" t="s">
        <v>18516</v>
      </c>
      <c r="H5530" t="s">
        <v>18516</v>
      </c>
      <c r="I5530" t="s">
        <v>18516</v>
      </c>
      <c r="J5530" t="s">
        <v>18516</v>
      </c>
      <c r="K5530" t="s">
        <v>29707</v>
      </c>
      <c r="L5530" t="s">
        <v>18516</v>
      </c>
      <c r="M5530" t="s">
        <v>18516</v>
      </c>
    </row>
    <row r="5531" spans="1:13" ht="13.5">
      <c r="A5531" t="s">
        <v>11792</v>
      </c>
      <c r="B5531" t="s">
        <v>37010</v>
      </c>
      <c r="C5531" t="s">
        <v>30146</v>
      </c>
      <c r="D5531" t="s">
        <v>30147</v>
      </c>
      <c r="E5531" t="s">
        <v>18516</v>
      </c>
      <c r="F5531" t="s">
        <v>18516</v>
      </c>
      <c r="G5531" t="s">
        <v>18516</v>
      </c>
      <c r="H5531" t="s">
        <v>18516</v>
      </c>
      <c r="I5531" t="s">
        <v>18516</v>
      </c>
      <c r="J5531" t="s">
        <v>18516</v>
      </c>
      <c r="K5531" t="s">
        <v>29707</v>
      </c>
      <c r="L5531" t="s">
        <v>18516</v>
      </c>
      <c r="M5531" t="s">
        <v>18516</v>
      </c>
    </row>
    <row r="5532" spans="1:13" ht="13.5">
      <c r="A5532" t="s">
        <v>11777</v>
      </c>
      <c r="B5532" t="s">
        <v>37007</v>
      </c>
      <c r="C5532" t="s">
        <v>30146</v>
      </c>
      <c r="D5532" t="s">
        <v>30147</v>
      </c>
      <c r="E5532" t="s">
        <v>18516</v>
      </c>
      <c r="F5532" t="s">
        <v>18516</v>
      </c>
      <c r="G5532" t="s">
        <v>18516</v>
      </c>
      <c r="H5532" t="s">
        <v>18516</v>
      </c>
      <c r="I5532" t="s">
        <v>18516</v>
      </c>
      <c r="J5532" t="s">
        <v>18516</v>
      </c>
      <c r="K5532" t="s">
        <v>29707</v>
      </c>
      <c r="L5532" t="s">
        <v>18516</v>
      </c>
      <c r="M5532" t="s">
        <v>18516</v>
      </c>
    </row>
    <row r="5533" spans="1:13" ht="13.5">
      <c r="A5533" t="s">
        <v>11783</v>
      </c>
      <c r="B5533" t="s">
        <v>37011</v>
      </c>
      <c r="C5533" t="s">
        <v>30146</v>
      </c>
      <c r="D5533" t="s">
        <v>30147</v>
      </c>
      <c r="E5533" s="164">
        <v>159</v>
      </c>
      <c r="F5533" s="164">
        <v>159</v>
      </c>
      <c r="G5533" t="s">
        <v>18516</v>
      </c>
      <c r="H5533" t="s">
        <v>18516</v>
      </c>
      <c r="I5533" s="164">
        <v>46.77</v>
      </c>
      <c r="J5533" s="164">
        <v>205.77</v>
      </c>
      <c r="K5533">
        <v>6</v>
      </c>
      <c r="L5533" t="s">
        <v>18516</v>
      </c>
      <c r="M5533" t="s">
        <v>18516</v>
      </c>
    </row>
    <row r="5534" spans="1:13" ht="13.5">
      <c r="A5534" t="s">
        <v>11786</v>
      </c>
      <c r="B5534" t="s">
        <v>37012</v>
      </c>
      <c r="C5534" t="s">
        <v>30146</v>
      </c>
      <c r="D5534" t="s">
        <v>30147</v>
      </c>
      <c r="E5534" s="164">
        <v>159</v>
      </c>
      <c r="F5534" s="164">
        <v>135.15</v>
      </c>
      <c r="G5534" s="165">
        <v>0.85</v>
      </c>
      <c r="H5534" t="s">
        <v>29914</v>
      </c>
      <c r="I5534" s="164">
        <v>46.77</v>
      </c>
      <c r="J5534" s="164">
        <v>181.92</v>
      </c>
      <c r="K5534">
        <v>92</v>
      </c>
      <c r="L5534" t="s">
        <v>18516</v>
      </c>
      <c r="M5534" t="s">
        <v>18516</v>
      </c>
    </row>
    <row r="5535" spans="1:13" ht="13.5">
      <c r="A5535" t="s">
        <v>11795</v>
      </c>
      <c r="B5535" t="s">
        <v>37013</v>
      </c>
      <c r="C5535" t="s">
        <v>30146</v>
      </c>
      <c r="D5535" t="s">
        <v>30147</v>
      </c>
      <c r="E5535" s="164">
        <v>159</v>
      </c>
      <c r="F5535" s="164">
        <v>135.15</v>
      </c>
      <c r="G5535" s="165">
        <v>0.85</v>
      </c>
      <c r="H5535" t="s">
        <v>29914</v>
      </c>
      <c r="I5535" s="164">
        <v>46.77</v>
      </c>
      <c r="J5535" s="164">
        <v>181.92</v>
      </c>
      <c r="K5535">
        <v>85</v>
      </c>
      <c r="L5535" t="s">
        <v>18516</v>
      </c>
      <c r="M5535" t="s">
        <v>18516</v>
      </c>
    </row>
    <row r="5536" spans="1:13" ht="13.5">
      <c r="A5536" t="s">
        <v>11798</v>
      </c>
      <c r="B5536" t="s">
        <v>37010</v>
      </c>
      <c r="C5536" t="s">
        <v>30146</v>
      </c>
      <c r="D5536" t="s">
        <v>30147</v>
      </c>
      <c r="E5536" t="s">
        <v>18516</v>
      </c>
      <c r="F5536" t="s">
        <v>18516</v>
      </c>
      <c r="G5536" t="s">
        <v>18516</v>
      </c>
      <c r="H5536" t="s">
        <v>18516</v>
      </c>
      <c r="I5536" t="s">
        <v>18516</v>
      </c>
      <c r="J5536" t="s">
        <v>18516</v>
      </c>
      <c r="K5536" t="s">
        <v>29707</v>
      </c>
      <c r="L5536" t="s">
        <v>18516</v>
      </c>
      <c r="M5536" t="s">
        <v>18516</v>
      </c>
    </row>
    <row r="5537" spans="1:13" ht="13.5">
      <c r="A5537" t="s">
        <v>11789</v>
      </c>
      <c r="B5537" t="s">
        <v>37010</v>
      </c>
      <c r="C5537" t="s">
        <v>30146</v>
      </c>
      <c r="D5537" t="s">
        <v>30147</v>
      </c>
      <c r="E5537" t="s">
        <v>18516</v>
      </c>
      <c r="F5537" t="s">
        <v>18516</v>
      </c>
      <c r="G5537" t="s">
        <v>18516</v>
      </c>
      <c r="H5537" t="s">
        <v>18516</v>
      </c>
      <c r="I5537" t="s">
        <v>18516</v>
      </c>
      <c r="J5537" t="s">
        <v>18516</v>
      </c>
      <c r="K5537" t="s">
        <v>29707</v>
      </c>
      <c r="L5537" t="s">
        <v>18516</v>
      </c>
      <c r="M5537" t="s">
        <v>18516</v>
      </c>
    </row>
    <row r="5538" spans="1:13" ht="13.5">
      <c r="A5538" t="s">
        <v>11813</v>
      </c>
      <c r="B5538" t="s">
        <v>37014</v>
      </c>
      <c r="C5538" t="s">
        <v>31631</v>
      </c>
      <c r="D5538" t="s">
        <v>31632</v>
      </c>
      <c r="E5538" s="164">
        <v>92</v>
      </c>
      <c r="F5538" s="164">
        <v>78</v>
      </c>
      <c r="G5538" s="165">
        <v>0.84</v>
      </c>
      <c r="H5538" t="s">
        <v>18516</v>
      </c>
      <c r="I5538" s="164">
        <v>38.34</v>
      </c>
      <c r="J5538" s="164">
        <v>116.34</v>
      </c>
      <c r="K5538">
        <v>0</v>
      </c>
      <c r="L5538" t="s">
        <v>18516</v>
      </c>
      <c r="M5538" t="s">
        <v>18516</v>
      </c>
    </row>
    <row r="5539" spans="1:13" ht="13.5">
      <c r="A5539" t="s">
        <v>11810</v>
      </c>
      <c r="B5539" t="s">
        <v>37015</v>
      </c>
      <c r="C5539" t="s">
        <v>31631</v>
      </c>
      <c r="D5539" t="s">
        <v>31632</v>
      </c>
      <c r="E5539" s="164">
        <v>92</v>
      </c>
      <c r="F5539" s="164">
        <v>78</v>
      </c>
      <c r="G5539" s="165">
        <v>0.84</v>
      </c>
      <c r="H5539" t="s">
        <v>18516</v>
      </c>
      <c r="I5539" s="164">
        <v>38.34</v>
      </c>
      <c r="J5539" s="164">
        <v>116.34</v>
      </c>
      <c r="K5539">
        <v>0</v>
      </c>
      <c r="L5539" t="s">
        <v>29455</v>
      </c>
      <c r="M5539" t="s">
        <v>29808</v>
      </c>
    </row>
    <row r="5540" spans="1:13" ht="13.5">
      <c r="A5540" t="s">
        <v>11816</v>
      </c>
      <c r="B5540" t="s">
        <v>37016</v>
      </c>
      <c r="C5540" t="s">
        <v>31516</v>
      </c>
      <c r="D5540" t="s">
        <v>31517</v>
      </c>
      <c r="E5540" s="164">
        <v>94</v>
      </c>
      <c r="F5540" s="164">
        <v>94</v>
      </c>
      <c r="G5540" t="s">
        <v>18516</v>
      </c>
      <c r="H5540" t="s">
        <v>18516</v>
      </c>
      <c r="I5540" s="164">
        <v>39.56</v>
      </c>
      <c r="J5540" s="164">
        <v>133.56</v>
      </c>
      <c r="K5540">
        <v>0</v>
      </c>
      <c r="L5540" t="s">
        <v>18516</v>
      </c>
      <c r="M5540" t="s">
        <v>18516</v>
      </c>
    </row>
    <row r="5541" spans="1:13" ht="13.5">
      <c r="A5541" t="s">
        <v>37017</v>
      </c>
      <c r="B5541" t="s">
        <v>33505</v>
      </c>
      <c r="C5541" t="s">
        <v>29493</v>
      </c>
      <c r="D5541" t="s">
        <v>29494</v>
      </c>
      <c r="E5541" t="s">
        <v>18516</v>
      </c>
      <c r="F5541" t="s">
        <v>18516</v>
      </c>
      <c r="G5541" t="s">
        <v>18516</v>
      </c>
      <c r="H5541" t="s">
        <v>18516</v>
      </c>
      <c r="I5541" t="s">
        <v>18516</v>
      </c>
      <c r="J5541" t="s">
        <v>18516</v>
      </c>
      <c r="K5541" t="s">
        <v>29707</v>
      </c>
      <c r="L5541" t="s">
        <v>18516</v>
      </c>
      <c r="M5541" t="s">
        <v>18516</v>
      </c>
    </row>
    <row r="5542" spans="1:13" ht="13.5">
      <c r="A5542" t="s">
        <v>37018</v>
      </c>
      <c r="B5542" t="s">
        <v>33506</v>
      </c>
      <c r="C5542" t="s">
        <v>29493</v>
      </c>
      <c r="D5542" t="s">
        <v>29494</v>
      </c>
      <c r="E5542" t="s">
        <v>18516</v>
      </c>
      <c r="F5542" t="s">
        <v>18516</v>
      </c>
      <c r="G5542" t="s">
        <v>18516</v>
      </c>
      <c r="H5542" t="s">
        <v>18516</v>
      </c>
      <c r="I5542" t="s">
        <v>18516</v>
      </c>
      <c r="J5542" t="s">
        <v>18516</v>
      </c>
      <c r="K5542" t="s">
        <v>29707</v>
      </c>
      <c r="L5542" t="s">
        <v>18516</v>
      </c>
      <c r="M5542" t="s">
        <v>18516</v>
      </c>
    </row>
    <row r="5543" spans="1:13" ht="13.5">
      <c r="A5543" t="s">
        <v>12079</v>
      </c>
      <c r="B5543" t="s">
        <v>37019</v>
      </c>
      <c r="C5543" t="s">
        <v>29493</v>
      </c>
      <c r="D5543" t="s">
        <v>29494</v>
      </c>
      <c r="E5543" s="164">
        <v>405</v>
      </c>
      <c r="F5543" s="164">
        <v>405</v>
      </c>
      <c r="G5543" t="s">
        <v>18516</v>
      </c>
      <c r="H5543" t="s">
        <v>18516</v>
      </c>
      <c r="I5543" s="164">
        <v>109.15</v>
      </c>
      <c r="J5543" s="164">
        <v>514.15</v>
      </c>
      <c r="K5543">
        <v>82</v>
      </c>
      <c r="L5543" t="s">
        <v>18516</v>
      </c>
      <c r="M5543" t="s">
        <v>18516</v>
      </c>
    </row>
    <row r="5544" spans="1:13" ht="13.5">
      <c r="A5544" t="s">
        <v>12076</v>
      </c>
      <c r="B5544" t="s">
        <v>37020</v>
      </c>
      <c r="C5544" t="s">
        <v>29493</v>
      </c>
      <c r="D5544" t="s">
        <v>29494</v>
      </c>
      <c r="E5544" s="164">
        <v>425</v>
      </c>
      <c r="F5544" s="164">
        <v>425</v>
      </c>
      <c r="G5544" t="s">
        <v>18516</v>
      </c>
      <c r="H5544" t="s">
        <v>18516</v>
      </c>
      <c r="I5544" s="164">
        <v>109.15</v>
      </c>
      <c r="J5544" s="164">
        <v>534.15</v>
      </c>
      <c r="K5544">
        <v>102</v>
      </c>
      <c r="L5544" t="s">
        <v>18516</v>
      </c>
      <c r="M5544" t="s">
        <v>18516</v>
      </c>
    </row>
    <row r="5545" spans="1:13" ht="13.5">
      <c r="A5545" t="s">
        <v>5923</v>
      </c>
      <c r="B5545" t="s">
        <v>37021</v>
      </c>
      <c r="C5545" t="s">
        <v>36805</v>
      </c>
      <c r="D5545" t="s">
        <v>36806</v>
      </c>
      <c r="E5545" t="s">
        <v>18516</v>
      </c>
      <c r="F5545" t="s">
        <v>18516</v>
      </c>
      <c r="G5545" t="s">
        <v>18516</v>
      </c>
      <c r="H5545" t="s">
        <v>18516</v>
      </c>
      <c r="I5545" t="s">
        <v>18516</v>
      </c>
      <c r="J5545" t="s">
        <v>18516</v>
      </c>
      <c r="K5545" t="s">
        <v>29707</v>
      </c>
      <c r="L5545" t="s">
        <v>18516</v>
      </c>
      <c r="M5545" t="s">
        <v>18516</v>
      </c>
    </row>
    <row r="5546" spans="1:13" ht="13.5">
      <c r="A5546" t="s">
        <v>37022</v>
      </c>
      <c r="B5546" t="s">
        <v>37023</v>
      </c>
      <c r="C5546" t="s">
        <v>33244</v>
      </c>
      <c r="D5546" t="s">
        <v>33245</v>
      </c>
      <c r="E5546" t="s">
        <v>18516</v>
      </c>
      <c r="F5546" t="s">
        <v>18516</v>
      </c>
      <c r="G5546" t="s">
        <v>18516</v>
      </c>
      <c r="H5546" t="s">
        <v>18516</v>
      </c>
      <c r="I5546" t="s">
        <v>18516</v>
      </c>
      <c r="J5546" t="s">
        <v>18516</v>
      </c>
      <c r="K5546" t="s">
        <v>29707</v>
      </c>
      <c r="L5546" t="s">
        <v>18516</v>
      </c>
      <c r="M5546" t="s">
        <v>18516</v>
      </c>
    </row>
    <row r="5547" spans="1:13" ht="13.5">
      <c r="A5547" t="s">
        <v>11852</v>
      </c>
      <c r="B5547" t="s">
        <v>32594</v>
      </c>
      <c r="C5547" t="s">
        <v>29619</v>
      </c>
      <c r="D5547" t="s">
        <v>29620</v>
      </c>
      <c r="E5547" s="164">
        <v>199</v>
      </c>
      <c r="F5547" s="164">
        <v>159</v>
      </c>
      <c r="G5547" s="165">
        <v>0.79</v>
      </c>
      <c r="H5547" t="s">
        <v>18516</v>
      </c>
      <c r="I5547" s="164">
        <v>41.9</v>
      </c>
      <c r="J5547" s="164">
        <v>200.9</v>
      </c>
      <c r="K5547">
        <v>69</v>
      </c>
      <c r="L5547" t="s">
        <v>18516</v>
      </c>
      <c r="M5547" t="s">
        <v>18516</v>
      </c>
    </row>
    <row r="5548" spans="1:13" ht="13.5">
      <c r="A5548" t="s">
        <v>11822</v>
      </c>
      <c r="B5548" t="s">
        <v>37024</v>
      </c>
      <c r="C5548" t="s">
        <v>37025</v>
      </c>
      <c r="D5548" t="s">
        <v>37026</v>
      </c>
      <c r="E5548" t="s">
        <v>18516</v>
      </c>
      <c r="F5548" t="s">
        <v>18516</v>
      </c>
      <c r="G5548" t="s">
        <v>18516</v>
      </c>
      <c r="H5548" t="s">
        <v>18516</v>
      </c>
      <c r="I5548" t="s">
        <v>18516</v>
      </c>
      <c r="J5548" t="s">
        <v>18516</v>
      </c>
      <c r="K5548" t="s">
        <v>29707</v>
      </c>
      <c r="L5548" t="s">
        <v>18516</v>
      </c>
      <c r="M5548" t="s">
        <v>18516</v>
      </c>
    </row>
    <row r="5549" spans="1:13" ht="13.5">
      <c r="A5549" t="s">
        <v>11819</v>
      </c>
      <c r="B5549" t="s">
        <v>37027</v>
      </c>
      <c r="C5549" t="s">
        <v>37025</v>
      </c>
      <c r="D5549" t="s">
        <v>37026</v>
      </c>
      <c r="E5549" t="s">
        <v>18516</v>
      </c>
      <c r="F5549" t="s">
        <v>18516</v>
      </c>
      <c r="G5549" t="s">
        <v>18516</v>
      </c>
      <c r="H5549" t="s">
        <v>18516</v>
      </c>
      <c r="I5549" t="s">
        <v>18516</v>
      </c>
      <c r="J5549" t="s">
        <v>18516</v>
      </c>
      <c r="K5549" t="s">
        <v>29707</v>
      </c>
      <c r="L5549" t="s">
        <v>18516</v>
      </c>
      <c r="M5549" t="s">
        <v>18516</v>
      </c>
    </row>
    <row r="5550" spans="1:13" ht="13.5">
      <c r="A5550" t="s">
        <v>11506</v>
      </c>
      <c r="B5550" t="s">
        <v>37028</v>
      </c>
      <c r="C5550" t="s">
        <v>29619</v>
      </c>
      <c r="D5550" t="s">
        <v>29620</v>
      </c>
      <c r="E5550" t="s">
        <v>18516</v>
      </c>
      <c r="F5550" t="s">
        <v>18516</v>
      </c>
      <c r="G5550" t="s">
        <v>18516</v>
      </c>
      <c r="H5550" t="s">
        <v>18516</v>
      </c>
      <c r="I5550" t="s">
        <v>18516</v>
      </c>
      <c r="J5550" t="s">
        <v>18516</v>
      </c>
      <c r="K5550" t="s">
        <v>29707</v>
      </c>
      <c r="L5550" t="s">
        <v>18516</v>
      </c>
      <c r="M5550" t="s">
        <v>18516</v>
      </c>
    </row>
    <row r="5551" spans="1:13" ht="13.5">
      <c r="A5551" t="s">
        <v>11503</v>
      </c>
      <c r="B5551" t="s">
        <v>37029</v>
      </c>
      <c r="C5551" t="s">
        <v>29619</v>
      </c>
      <c r="D5551" t="s">
        <v>29620</v>
      </c>
      <c r="E5551" t="s">
        <v>18516</v>
      </c>
      <c r="F5551" t="s">
        <v>18516</v>
      </c>
      <c r="G5551" t="s">
        <v>18516</v>
      </c>
      <c r="H5551" t="s">
        <v>18516</v>
      </c>
      <c r="I5551" t="s">
        <v>18516</v>
      </c>
      <c r="J5551" t="s">
        <v>18516</v>
      </c>
      <c r="K5551" t="s">
        <v>29707</v>
      </c>
      <c r="L5551" t="s">
        <v>18516</v>
      </c>
      <c r="M5551" t="s">
        <v>18516</v>
      </c>
    </row>
    <row r="5552" spans="1:13" ht="13.5">
      <c r="A5552" t="s">
        <v>11500</v>
      </c>
      <c r="B5552" t="s">
        <v>37030</v>
      </c>
      <c r="C5552" t="s">
        <v>29619</v>
      </c>
      <c r="D5552" t="s">
        <v>29620</v>
      </c>
      <c r="E5552" t="s">
        <v>18516</v>
      </c>
      <c r="F5552" t="s">
        <v>18516</v>
      </c>
      <c r="G5552" t="s">
        <v>18516</v>
      </c>
      <c r="H5552" t="s">
        <v>18516</v>
      </c>
      <c r="I5552" t="s">
        <v>18516</v>
      </c>
      <c r="J5552" t="s">
        <v>18516</v>
      </c>
      <c r="K5552" t="s">
        <v>29707</v>
      </c>
      <c r="L5552" t="s">
        <v>18516</v>
      </c>
      <c r="M5552" t="s">
        <v>18516</v>
      </c>
    </row>
    <row r="5553" spans="1:13" ht="13.5">
      <c r="A5553" t="s">
        <v>11497</v>
      </c>
      <c r="B5553" t="s">
        <v>37031</v>
      </c>
      <c r="C5553" t="s">
        <v>29619</v>
      </c>
      <c r="D5553" t="s">
        <v>29620</v>
      </c>
      <c r="E5553" t="s">
        <v>18516</v>
      </c>
      <c r="F5553" t="s">
        <v>18516</v>
      </c>
      <c r="G5553" t="s">
        <v>18516</v>
      </c>
      <c r="H5553" t="s">
        <v>18516</v>
      </c>
      <c r="I5553" t="s">
        <v>18516</v>
      </c>
      <c r="J5553" t="s">
        <v>18516</v>
      </c>
      <c r="K5553" t="s">
        <v>29707</v>
      </c>
      <c r="L5553" t="s">
        <v>18516</v>
      </c>
      <c r="M5553" t="s">
        <v>18516</v>
      </c>
    </row>
    <row r="5554" spans="1:13" ht="13.5">
      <c r="A5554" t="s">
        <v>26052</v>
      </c>
      <c r="B5554" t="s">
        <v>37032</v>
      </c>
      <c r="C5554" t="s">
        <v>29881</v>
      </c>
      <c r="D5554" t="s">
        <v>29882</v>
      </c>
      <c r="E5554" t="s">
        <v>18516</v>
      </c>
      <c r="F5554" t="s">
        <v>18516</v>
      </c>
      <c r="G5554" t="s">
        <v>18516</v>
      </c>
      <c r="H5554" t="s">
        <v>18516</v>
      </c>
      <c r="I5554" t="s">
        <v>18516</v>
      </c>
      <c r="J5554" t="s">
        <v>18516</v>
      </c>
      <c r="K5554" t="s">
        <v>29707</v>
      </c>
      <c r="L5554" t="s">
        <v>18516</v>
      </c>
      <c r="M5554" t="s">
        <v>18516</v>
      </c>
    </row>
    <row r="5555" spans="1:13" ht="13.5">
      <c r="A5555" t="s">
        <v>26058</v>
      </c>
      <c r="B5555" t="s">
        <v>37033</v>
      </c>
      <c r="C5555" t="s">
        <v>29881</v>
      </c>
      <c r="D5555" t="s">
        <v>29882</v>
      </c>
      <c r="E5555" t="s">
        <v>18516</v>
      </c>
      <c r="F5555" t="s">
        <v>18516</v>
      </c>
      <c r="G5555" t="s">
        <v>18516</v>
      </c>
      <c r="H5555" t="s">
        <v>18516</v>
      </c>
      <c r="I5555" t="s">
        <v>18516</v>
      </c>
      <c r="J5555" t="s">
        <v>18516</v>
      </c>
      <c r="K5555" t="s">
        <v>29707</v>
      </c>
      <c r="L5555" t="s">
        <v>18516</v>
      </c>
      <c r="M5555" t="s">
        <v>18516</v>
      </c>
    </row>
    <row r="5556" spans="1:13" ht="13.5">
      <c r="A5556" t="s">
        <v>37034</v>
      </c>
      <c r="B5556" t="s">
        <v>37035</v>
      </c>
      <c r="C5556" t="s">
        <v>37036</v>
      </c>
      <c r="D5556" t="s">
        <v>37037</v>
      </c>
      <c r="E5556" t="s">
        <v>18516</v>
      </c>
      <c r="F5556" t="s">
        <v>18516</v>
      </c>
      <c r="G5556" t="s">
        <v>18516</v>
      </c>
      <c r="H5556" t="s">
        <v>18516</v>
      </c>
      <c r="I5556" t="s">
        <v>18516</v>
      </c>
      <c r="J5556" t="s">
        <v>18516</v>
      </c>
      <c r="K5556" t="s">
        <v>29707</v>
      </c>
      <c r="L5556" t="s">
        <v>18516</v>
      </c>
      <c r="M5556" t="s">
        <v>18516</v>
      </c>
    </row>
    <row r="5557" spans="1:13" ht="13.5">
      <c r="A5557" t="s">
        <v>11509</v>
      </c>
      <c r="B5557" t="s">
        <v>37038</v>
      </c>
      <c r="C5557" t="s">
        <v>37039</v>
      </c>
      <c r="D5557" t="s">
        <v>37040</v>
      </c>
      <c r="E5557" t="s">
        <v>18516</v>
      </c>
      <c r="F5557" t="s">
        <v>18516</v>
      </c>
      <c r="G5557" t="s">
        <v>18516</v>
      </c>
      <c r="H5557" t="s">
        <v>18516</v>
      </c>
      <c r="I5557" t="s">
        <v>18516</v>
      </c>
      <c r="J5557" t="s">
        <v>18516</v>
      </c>
      <c r="K5557" t="s">
        <v>29707</v>
      </c>
      <c r="L5557" t="s">
        <v>18516</v>
      </c>
      <c r="M5557" t="s">
        <v>18516</v>
      </c>
    </row>
    <row r="5558" spans="1:13" ht="13.5">
      <c r="A5558" t="s">
        <v>11518</v>
      </c>
      <c r="B5558" t="s">
        <v>37041</v>
      </c>
      <c r="C5558" t="s">
        <v>37039</v>
      </c>
      <c r="D5558" t="s">
        <v>37040</v>
      </c>
      <c r="E5558" t="s">
        <v>18516</v>
      </c>
      <c r="F5558" t="s">
        <v>18516</v>
      </c>
      <c r="G5558" t="s">
        <v>18516</v>
      </c>
      <c r="H5558" t="s">
        <v>18516</v>
      </c>
      <c r="I5558" t="s">
        <v>18516</v>
      </c>
      <c r="J5558" t="s">
        <v>18516</v>
      </c>
      <c r="K5558" t="s">
        <v>29707</v>
      </c>
      <c r="L5558" t="s">
        <v>18516</v>
      </c>
      <c r="M5558" t="s">
        <v>18516</v>
      </c>
    </row>
    <row r="5559" spans="1:13" ht="13.5">
      <c r="A5559" t="s">
        <v>11512</v>
      </c>
      <c r="B5559" t="s">
        <v>37042</v>
      </c>
      <c r="C5559" t="s">
        <v>37039</v>
      </c>
      <c r="D5559" t="s">
        <v>37040</v>
      </c>
      <c r="E5559" t="s">
        <v>18516</v>
      </c>
      <c r="F5559" t="s">
        <v>18516</v>
      </c>
      <c r="G5559" t="s">
        <v>18516</v>
      </c>
      <c r="H5559" t="s">
        <v>18516</v>
      </c>
      <c r="I5559" t="s">
        <v>18516</v>
      </c>
      <c r="J5559" t="s">
        <v>18516</v>
      </c>
      <c r="K5559" t="s">
        <v>29707</v>
      </c>
      <c r="L5559" t="s">
        <v>18516</v>
      </c>
      <c r="M5559" t="s">
        <v>18516</v>
      </c>
    </row>
    <row r="5560" spans="1:13" ht="13.5">
      <c r="A5560" t="s">
        <v>11521</v>
      </c>
      <c r="B5560" t="s">
        <v>37043</v>
      </c>
      <c r="C5560" t="s">
        <v>37039</v>
      </c>
      <c r="D5560" t="s">
        <v>37040</v>
      </c>
      <c r="E5560" t="s">
        <v>18516</v>
      </c>
      <c r="F5560" t="s">
        <v>18516</v>
      </c>
      <c r="G5560" t="s">
        <v>18516</v>
      </c>
      <c r="H5560" t="s">
        <v>18516</v>
      </c>
      <c r="I5560" t="s">
        <v>18516</v>
      </c>
      <c r="J5560" t="s">
        <v>18516</v>
      </c>
      <c r="K5560" t="s">
        <v>29707</v>
      </c>
      <c r="L5560" t="s">
        <v>18516</v>
      </c>
      <c r="M5560" t="s">
        <v>18516</v>
      </c>
    </row>
    <row r="5561" spans="1:13" ht="13.5">
      <c r="A5561" t="s">
        <v>11515</v>
      </c>
      <c r="B5561" t="s">
        <v>37044</v>
      </c>
      <c r="C5561" t="s">
        <v>37039</v>
      </c>
      <c r="D5561" t="s">
        <v>37040</v>
      </c>
      <c r="E5561" t="s">
        <v>18516</v>
      </c>
      <c r="F5561" t="s">
        <v>18516</v>
      </c>
      <c r="G5561" t="s">
        <v>18516</v>
      </c>
      <c r="H5561" t="s">
        <v>18516</v>
      </c>
      <c r="I5561" t="s">
        <v>18516</v>
      </c>
      <c r="J5561" t="s">
        <v>18516</v>
      </c>
      <c r="K5561" t="s">
        <v>29707</v>
      </c>
      <c r="L5561" t="s">
        <v>18516</v>
      </c>
      <c r="M5561" t="s">
        <v>18516</v>
      </c>
    </row>
    <row r="5562" spans="1:13" ht="13.5">
      <c r="A5562" t="s">
        <v>4183</v>
      </c>
      <c r="B5562" t="s">
        <v>37045</v>
      </c>
      <c r="C5562" t="s">
        <v>29619</v>
      </c>
      <c r="D5562" t="s">
        <v>29620</v>
      </c>
      <c r="E5562" s="164">
        <v>289</v>
      </c>
      <c r="F5562" s="164">
        <v>201</v>
      </c>
      <c r="G5562" s="165">
        <v>0.69</v>
      </c>
      <c r="H5562" t="s">
        <v>18516</v>
      </c>
      <c r="I5562" s="164">
        <v>106.14</v>
      </c>
      <c r="J5562" s="164">
        <v>307.14</v>
      </c>
      <c r="K5562">
        <v>0</v>
      </c>
      <c r="L5562" t="s">
        <v>18516</v>
      </c>
      <c r="M5562" t="s">
        <v>18516</v>
      </c>
    </row>
    <row r="5563" spans="1:13" ht="13.5">
      <c r="A5563" t="s">
        <v>11524</v>
      </c>
      <c r="B5563" t="s">
        <v>37046</v>
      </c>
      <c r="C5563" t="s">
        <v>29881</v>
      </c>
      <c r="D5563" t="s">
        <v>29882</v>
      </c>
      <c r="E5563" t="s">
        <v>18516</v>
      </c>
      <c r="F5563" t="s">
        <v>18516</v>
      </c>
      <c r="G5563" t="s">
        <v>18516</v>
      </c>
      <c r="H5563" t="s">
        <v>18516</v>
      </c>
      <c r="I5563" t="s">
        <v>18516</v>
      </c>
      <c r="J5563" t="s">
        <v>18516</v>
      </c>
      <c r="K5563" t="s">
        <v>29707</v>
      </c>
      <c r="L5563" t="s">
        <v>18516</v>
      </c>
      <c r="M5563" t="s">
        <v>18516</v>
      </c>
    </row>
    <row r="5564" spans="1:13" ht="13.5">
      <c r="A5564" t="s">
        <v>11527</v>
      </c>
      <c r="B5564" t="s">
        <v>37047</v>
      </c>
      <c r="C5564" t="s">
        <v>29881</v>
      </c>
      <c r="D5564" t="s">
        <v>29882</v>
      </c>
      <c r="E5564" t="s">
        <v>18516</v>
      </c>
      <c r="F5564" t="s">
        <v>18516</v>
      </c>
      <c r="G5564" t="s">
        <v>18516</v>
      </c>
      <c r="H5564" t="s">
        <v>18516</v>
      </c>
      <c r="I5564" t="s">
        <v>18516</v>
      </c>
      <c r="J5564" t="s">
        <v>18516</v>
      </c>
      <c r="K5564" t="s">
        <v>29707</v>
      </c>
      <c r="L5564" t="s">
        <v>18516</v>
      </c>
      <c r="M5564" t="s">
        <v>18516</v>
      </c>
    </row>
    <row r="5565" spans="1:13" ht="13.5">
      <c r="A5565" t="s">
        <v>11530</v>
      </c>
      <c r="B5565" t="s">
        <v>37048</v>
      </c>
      <c r="C5565" t="s">
        <v>29881</v>
      </c>
      <c r="D5565" t="s">
        <v>29882</v>
      </c>
      <c r="E5565" t="s">
        <v>18516</v>
      </c>
      <c r="F5565" t="s">
        <v>18516</v>
      </c>
      <c r="G5565" t="s">
        <v>18516</v>
      </c>
      <c r="H5565" t="s">
        <v>18516</v>
      </c>
      <c r="I5565" t="s">
        <v>18516</v>
      </c>
      <c r="J5565" t="s">
        <v>18516</v>
      </c>
      <c r="K5565" t="s">
        <v>29707</v>
      </c>
      <c r="L5565" t="s">
        <v>18516</v>
      </c>
      <c r="M5565" t="s">
        <v>18516</v>
      </c>
    </row>
    <row r="5566" spans="1:13" ht="13.5">
      <c r="A5566" t="s">
        <v>11765</v>
      </c>
      <c r="B5566" t="s">
        <v>37049</v>
      </c>
      <c r="C5566" t="s">
        <v>29424</v>
      </c>
      <c r="D5566" t="s">
        <v>29425</v>
      </c>
      <c r="E5566" s="164">
        <v>170</v>
      </c>
      <c r="F5566" s="164">
        <v>170</v>
      </c>
      <c r="G5566" t="s">
        <v>18516</v>
      </c>
      <c r="H5566" t="s">
        <v>18516</v>
      </c>
      <c r="I5566" s="164">
        <v>123.14</v>
      </c>
      <c r="J5566" s="164">
        <v>293.14</v>
      </c>
      <c r="K5566">
        <v>54</v>
      </c>
      <c r="L5566" t="s">
        <v>18516</v>
      </c>
      <c r="M5566" t="s">
        <v>18516</v>
      </c>
    </row>
    <row r="5567" spans="1:13" ht="13.5">
      <c r="A5567" t="s">
        <v>11768</v>
      </c>
      <c r="B5567" t="s">
        <v>37050</v>
      </c>
      <c r="C5567" t="s">
        <v>29424</v>
      </c>
      <c r="D5567" t="s">
        <v>29425</v>
      </c>
      <c r="E5567" s="164">
        <v>230</v>
      </c>
      <c r="F5567" s="164">
        <v>227</v>
      </c>
      <c r="G5567" s="165">
        <v>0.98</v>
      </c>
      <c r="H5567" t="s">
        <v>18516</v>
      </c>
      <c r="I5567" s="164">
        <v>123.14</v>
      </c>
      <c r="J5567" s="164">
        <v>350.14</v>
      </c>
      <c r="K5567">
        <v>86</v>
      </c>
      <c r="L5567" t="s">
        <v>18516</v>
      </c>
      <c r="M5567" t="s">
        <v>18516</v>
      </c>
    </row>
    <row r="5568" spans="1:13" ht="13.5">
      <c r="A5568" t="s">
        <v>11750</v>
      </c>
      <c r="B5568" t="s">
        <v>37051</v>
      </c>
      <c r="C5568" t="s">
        <v>30146</v>
      </c>
      <c r="D5568" t="s">
        <v>30147</v>
      </c>
      <c r="E5568" t="s">
        <v>18516</v>
      </c>
      <c r="F5568" t="s">
        <v>18516</v>
      </c>
      <c r="G5568" t="s">
        <v>18516</v>
      </c>
      <c r="H5568" t="s">
        <v>18516</v>
      </c>
      <c r="I5568" t="s">
        <v>18516</v>
      </c>
      <c r="J5568" t="s">
        <v>18516</v>
      </c>
      <c r="K5568" t="s">
        <v>29707</v>
      </c>
      <c r="L5568" t="s">
        <v>18516</v>
      </c>
      <c r="M5568" t="s">
        <v>18516</v>
      </c>
    </row>
    <row r="5569" spans="1:13" ht="13.5">
      <c r="A5569" t="s">
        <v>11747</v>
      </c>
      <c r="B5569" t="s">
        <v>37051</v>
      </c>
      <c r="C5569" t="s">
        <v>30146</v>
      </c>
      <c r="D5569" t="s">
        <v>30147</v>
      </c>
      <c r="E5569" t="s">
        <v>18516</v>
      </c>
      <c r="F5569" t="s">
        <v>18516</v>
      </c>
      <c r="G5569" t="s">
        <v>18516</v>
      </c>
      <c r="H5569" t="s">
        <v>18516</v>
      </c>
      <c r="I5569" t="s">
        <v>18516</v>
      </c>
      <c r="J5569" t="s">
        <v>18516</v>
      </c>
      <c r="K5569" t="s">
        <v>29707</v>
      </c>
      <c r="L5569" t="s">
        <v>18516</v>
      </c>
      <c r="M5569" t="s">
        <v>18516</v>
      </c>
    </row>
    <row r="5570" spans="1:13" ht="13.5">
      <c r="A5570" t="s">
        <v>11753</v>
      </c>
      <c r="B5570" t="s">
        <v>37051</v>
      </c>
      <c r="C5570" t="s">
        <v>30146</v>
      </c>
      <c r="D5570" t="s">
        <v>30147</v>
      </c>
      <c r="E5570" t="s">
        <v>18516</v>
      </c>
      <c r="F5570" t="s">
        <v>18516</v>
      </c>
      <c r="G5570" t="s">
        <v>18516</v>
      </c>
      <c r="H5570" t="s">
        <v>18516</v>
      </c>
      <c r="I5570" t="s">
        <v>18516</v>
      </c>
      <c r="J5570" t="s">
        <v>18516</v>
      </c>
      <c r="K5570" t="s">
        <v>29707</v>
      </c>
      <c r="L5570" t="s">
        <v>18516</v>
      </c>
      <c r="M5570" t="s">
        <v>18516</v>
      </c>
    </row>
    <row r="5571" spans="1:13" ht="13.5">
      <c r="A5571" t="s">
        <v>11744</v>
      </c>
      <c r="B5571" t="s">
        <v>37052</v>
      </c>
      <c r="C5571" t="s">
        <v>29619</v>
      </c>
      <c r="D5571" t="s">
        <v>29620</v>
      </c>
      <c r="E5571" s="164">
        <v>289</v>
      </c>
      <c r="F5571" s="164">
        <v>201</v>
      </c>
      <c r="G5571" s="165">
        <v>0.69</v>
      </c>
      <c r="H5571" t="s">
        <v>18516</v>
      </c>
      <c r="I5571" s="164">
        <v>106.14</v>
      </c>
      <c r="J5571" s="164">
        <v>307.14</v>
      </c>
      <c r="K5571">
        <v>0</v>
      </c>
      <c r="L5571" t="s">
        <v>18516</v>
      </c>
      <c r="M5571" t="s">
        <v>18516</v>
      </c>
    </row>
    <row r="5572" spans="1:13" ht="13.5">
      <c r="A5572" t="s">
        <v>37053</v>
      </c>
      <c r="B5572" t="s">
        <v>37054</v>
      </c>
      <c r="C5572" t="s">
        <v>33258</v>
      </c>
      <c r="D5572" t="s">
        <v>33259</v>
      </c>
      <c r="E5572" t="s">
        <v>18516</v>
      </c>
      <c r="F5572" t="s">
        <v>18516</v>
      </c>
      <c r="G5572" t="s">
        <v>18516</v>
      </c>
      <c r="H5572" t="s">
        <v>18516</v>
      </c>
      <c r="I5572" t="s">
        <v>18516</v>
      </c>
      <c r="J5572" t="s">
        <v>18516</v>
      </c>
      <c r="K5572" t="s">
        <v>29707</v>
      </c>
      <c r="L5572" t="s">
        <v>18516</v>
      </c>
      <c r="M5572" t="s">
        <v>18516</v>
      </c>
    </row>
    <row r="5573" spans="1:13" ht="13.5">
      <c r="A5573" t="s">
        <v>37055</v>
      </c>
      <c r="B5573" t="s">
        <v>37056</v>
      </c>
      <c r="C5573" t="s">
        <v>33258</v>
      </c>
      <c r="D5573" t="s">
        <v>33259</v>
      </c>
      <c r="E5573" t="s">
        <v>18516</v>
      </c>
      <c r="F5573" t="s">
        <v>18516</v>
      </c>
      <c r="G5573" t="s">
        <v>18516</v>
      </c>
      <c r="H5573" t="s">
        <v>18516</v>
      </c>
      <c r="I5573" t="s">
        <v>18516</v>
      </c>
      <c r="J5573" t="s">
        <v>18516</v>
      </c>
      <c r="K5573" t="s">
        <v>29707</v>
      </c>
      <c r="L5573" t="s">
        <v>18516</v>
      </c>
      <c r="M5573" t="s">
        <v>18516</v>
      </c>
    </row>
    <row r="5574" spans="1:13" ht="13.5">
      <c r="A5574" t="s">
        <v>37057</v>
      </c>
      <c r="B5574" t="s">
        <v>37058</v>
      </c>
      <c r="C5574" t="s">
        <v>33258</v>
      </c>
      <c r="D5574" t="s">
        <v>33259</v>
      </c>
      <c r="E5574" t="s">
        <v>18516</v>
      </c>
      <c r="F5574" t="s">
        <v>18516</v>
      </c>
      <c r="G5574" t="s">
        <v>18516</v>
      </c>
      <c r="H5574" t="s">
        <v>18516</v>
      </c>
      <c r="I5574" t="s">
        <v>18516</v>
      </c>
      <c r="J5574" t="s">
        <v>18516</v>
      </c>
      <c r="K5574" t="s">
        <v>29707</v>
      </c>
      <c r="L5574" t="s">
        <v>18516</v>
      </c>
      <c r="M5574" t="s">
        <v>18516</v>
      </c>
    </row>
    <row r="5575" spans="1:13" ht="13.5">
      <c r="A5575" t="s">
        <v>37059</v>
      </c>
      <c r="B5575" t="s">
        <v>37060</v>
      </c>
      <c r="C5575" t="s">
        <v>33258</v>
      </c>
      <c r="D5575" t="s">
        <v>33259</v>
      </c>
      <c r="E5575" t="s">
        <v>18516</v>
      </c>
      <c r="F5575" t="s">
        <v>18516</v>
      </c>
      <c r="G5575" t="s">
        <v>18516</v>
      </c>
      <c r="H5575" t="s">
        <v>18516</v>
      </c>
      <c r="I5575" t="s">
        <v>18516</v>
      </c>
      <c r="J5575" t="s">
        <v>18516</v>
      </c>
      <c r="K5575" t="s">
        <v>29707</v>
      </c>
      <c r="L5575" t="s">
        <v>18516</v>
      </c>
      <c r="M5575" t="s">
        <v>18516</v>
      </c>
    </row>
    <row r="5576" spans="1:13" ht="13.5">
      <c r="A5576" t="s">
        <v>37061</v>
      </c>
      <c r="B5576" t="s">
        <v>37062</v>
      </c>
      <c r="C5576" t="s">
        <v>33258</v>
      </c>
      <c r="D5576" t="s">
        <v>33259</v>
      </c>
      <c r="E5576" t="s">
        <v>18516</v>
      </c>
      <c r="F5576" t="s">
        <v>18516</v>
      </c>
      <c r="G5576" t="s">
        <v>18516</v>
      </c>
      <c r="H5576" t="s">
        <v>18516</v>
      </c>
      <c r="I5576" t="s">
        <v>18516</v>
      </c>
      <c r="J5576" t="s">
        <v>18516</v>
      </c>
      <c r="K5576" t="s">
        <v>29707</v>
      </c>
      <c r="L5576" t="s">
        <v>18516</v>
      </c>
      <c r="M5576" t="s">
        <v>18516</v>
      </c>
    </row>
    <row r="5577" spans="1:13" ht="13.5">
      <c r="A5577" t="s">
        <v>37063</v>
      </c>
      <c r="B5577" t="s">
        <v>37064</v>
      </c>
      <c r="C5577" t="s">
        <v>33258</v>
      </c>
      <c r="D5577" t="s">
        <v>33259</v>
      </c>
      <c r="E5577" t="s">
        <v>18516</v>
      </c>
      <c r="F5577" t="s">
        <v>18516</v>
      </c>
      <c r="G5577" t="s">
        <v>18516</v>
      </c>
      <c r="H5577" t="s">
        <v>18516</v>
      </c>
      <c r="I5577" t="s">
        <v>18516</v>
      </c>
      <c r="J5577" t="s">
        <v>18516</v>
      </c>
      <c r="K5577" t="s">
        <v>29707</v>
      </c>
      <c r="L5577" t="s">
        <v>18516</v>
      </c>
      <c r="M5577" t="s">
        <v>18516</v>
      </c>
    </row>
    <row r="5578" spans="1:13" ht="13.5">
      <c r="A5578" t="s">
        <v>37065</v>
      </c>
      <c r="B5578" t="s">
        <v>37066</v>
      </c>
      <c r="C5578" t="s">
        <v>33258</v>
      </c>
      <c r="D5578" t="s">
        <v>33259</v>
      </c>
      <c r="E5578" t="s">
        <v>18516</v>
      </c>
      <c r="F5578" t="s">
        <v>18516</v>
      </c>
      <c r="G5578" t="s">
        <v>18516</v>
      </c>
      <c r="H5578" t="s">
        <v>18516</v>
      </c>
      <c r="I5578" t="s">
        <v>18516</v>
      </c>
      <c r="J5578" t="s">
        <v>18516</v>
      </c>
      <c r="K5578" t="s">
        <v>29707</v>
      </c>
      <c r="L5578" t="s">
        <v>18516</v>
      </c>
      <c r="M5578" t="s">
        <v>18516</v>
      </c>
    </row>
    <row r="5579" spans="1:13" ht="13.5">
      <c r="A5579" t="s">
        <v>37067</v>
      </c>
      <c r="B5579" t="s">
        <v>37068</v>
      </c>
      <c r="C5579" t="s">
        <v>33258</v>
      </c>
      <c r="D5579" t="s">
        <v>33259</v>
      </c>
      <c r="E5579" t="s">
        <v>18516</v>
      </c>
      <c r="F5579" t="s">
        <v>18516</v>
      </c>
      <c r="G5579" t="s">
        <v>18516</v>
      </c>
      <c r="H5579" t="s">
        <v>18516</v>
      </c>
      <c r="I5579" t="s">
        <v>18516</v>
      </c>
      <c r="J5579" t="s">
        <v>18516</v>
      </c>
      <c r="K5579" t="s">
        <v>29707</v>
      </c>
      <c r="L5579" t="s">
        <v>18516</v>
      </c>
      <c r="M5579" t="s">
        <v>18516</v>
      </c>
    </row>
    <row r="5580" spans="1:13" ht="13.5">
      <c r="A5580" t="s">
        <v>37069</v>
      </c>
      <c r="B5580" t="s">
        <v>37070</v>
      </c>
      <c r="C5580" t="s">
        <v>33258</v>
      </c>
      <c r="D5580" t="s">
        <v>33259</v>
      </c>
      <c r="E5580" t="s">
        <v>18516</v>
      </c>
      <c r="F5580" t="s">
        <v>18516</v>
      </c>
      <c r="G5580" t="s">
        <v>18516</v>
      </c>
      <c r="H5580" t="s">
        <v>18516</v>
      </c>
      <c r="I5580" t="s">
        <v>18516</v>
      </c>
      <c r="J5580" t="s">
        <v>18516</v>
      </c>
      <c r="K5580" t="s">
        <v>29707</v>
      </c>
      <c r="L5580" t="s">
        <v>18516</v>
      </c>
      <c r="M5580" t="s">
        <v>18516</v>
      </c>
    </row>
    <row r="5581" spans="1:13" ht="13.5">
      <c r="A5581" t="s">
        <v>37071</v>
      </c>
      <c r="B5581" t="s">
        <v>37072</v>
      </c>
      <c r="C5581" t="s">
        <v>33258</v>
      </c>
      <c r="D5581" t="s">
        <v>33259</v>
      </c>
      <c r="E5581" t="s">
        <v>18516</v>
      </c>
      <c r="F5581" t="s">
        <v>18516</v>
      </c>
      <c r="G5581" t="s">
        <v>18516</v>
      </c>
      <c r="H5581" t="s">
        <v>18516</v>
      </c>
      <c r="I5581" t="s">
        <v>18516</v>
      </c>
      <c r="J5581" t="s">
        <v>18516</v>
      </c>
      <c r="K5581" t="s">
        <v>29707</v>
      </c>
      <c r="L5581" t="s">
        <v>18516</v>
      </c>
      <c r="M5581" t="s">
        <v>18516</v>
      </c>
    </row>
    <row r="5582" spans="1:13" ht="13.5">
      <c r="A5582" t="s">
        <v>37073</v>
      </c>
      <c r="B5582" t="s">
        <v>37074</v>
      </c>
      <c r="C5582" t="s">
        <v>33258</v>
      </c>
      <c r="D5582" t="s">
        <v>33259</v>
      </c>
      <c r="E5582" t="s">
        <v>18516</v>
      </c>
      <c r="F5582" t="s">
        <v>18516</v>
      </c>
      <c r="G5582" t="s">
        <v>18516</v>
      </c>
      <c r="H5582" t="s">
        <v>18516</v>
      </c>
      <c r="I5582" t="s">
        <v>18516</v>
      </c>
      <c r="J5582" t="s">
        <v>18516</v>
      </c>
      <c r="K5582" t="s">
        <v>29707</v>
      </c>
      <c r="L5582" t="s">
        <v>18516</v>
      </c>
      <c r="M5582" t="s">
        <v>18516</v>
      </c>
    </row>
    <row r="5583" spans="1:13" ht="13.5">
      <c r="A5583" t="s">
        <v>37075</v>
      </c>
      <c r="B5583" t="s">
        <v>37076</v>
      </c>
      <c r="C5583" t="s">
        <v>33258</v>
      </c>
      <c r="D5583" t="s">
        <v>33259</v>
      </c>
      <c r="E5583" t="s">
        <v>18516</v>
      </c>
      <c r="F5583" t="s">
        <v>18516</v>
      </c>
      <c r="G5583" t="s">
        <v>18516</v>
      </c>
      <c r="H5583" t="s">
        <v>18516</v>
      </c>
      <c r="I5583" t="s">
        <v>18516</v>
      </c>
      <c r="J5583" t="s">
        <v>18516</v>
      </c>
      <c r="K5583" t="s">
        <v>29707</v>
      </c>
      <c r="L5583" t="s">
        <v>18516</v>
      </c>
      <c r="M5583" t="s">
        <v>18516</v>
      </c>
    </row>
    <row r="5584" spans="1:13" ht="13.5">
      <c r="A5584" t="s">
        <v>37077</v>
      </c>
      <c r="B5584" t="s">
        <v>37078</v>
      </c>
      <c r="C5584" t="s">
        <v>33258</v>
      </c>
      <c r="D5584" t="s">
        <v>33259</v>
      </c>
      <c r="E5584" t="s">
        <v>18516</v>
      </c>
      <c r="F5584" t="s">
        <v>18516</v>
      </c>
      <c r="G5584" t="s">
        <v>18516</v>
      </c>
      <c r="H5584" t="s">
        <v>18516</v>
      </c>
      <c r="I5584" t="s">
        <v>18516</v>
      </c>
      <c r="J5584" t="s">
        <v>18516</v>
      </c>
      <c r="K5584" t="s">
        <v>29707</v>
      </c>
      <c r="L5584" t="s">
        <v>18516</v>
      </c>
      <c r="M5584" t="s">
        <v>18516</v>
      </c>
    </row>
    <row r="5585" spans="1:13" ht="13.5">
      <c r="A5585" t="s">
        <v>37079</v>
      </c>
      <c r="B5585" t="s">
        <v>37080</v>
      </c>
      <c r="C5585" t="s">
        <v>33258</v>
      </c>
      <c r="D5585" t="s">
        <v>33259</v>
      </c>
      <c r="E5585" t="s">
        <v>18516</v>
      </c>
      <c r="F5585" t="s">
        <v>18516</v>
      </c>
      <c r="G5585" t="s">
        <v>18516</v>
      </c>
      <c r="H5585" t="s">
        <v>18516</v>
      </c>
      <c r="I5585" t="s">
        <v>18516</v>
      </c>
      <c r="J5585" t="s">
        <v>18516</v>
      </c>
      <c r="K5585" t="s">
        <v>29707</v>
      </c>
      <c r="L5585" t="s">
        <v>18516</v>
      </c>
      <c r="M5585" t="s">
        <v>18516</v>
      </c>
    </row>
    <row r="5586" spans="1:13" ht="13.5">
      <c r="A5586" t="s">
        <v>37081</v>
      </c>
      <c r="B5586" t="s">
        <v>37082</v>
      </c>
      <c r="C5586" t="s">
        <v>33258</v>
      </c>
      <c r="D5586" t="s">
        <v>33259</v>
      </c>
      <c r="E5586" t="s">
        <v>18516</v>
      </c>
      <c r="F5586" t="s">
        <v>18516</v>
      </c>
      <c r="G5586" t="s">
        <v>18516</v>
      </c>
      <c r="H5586" t="s">
        <v>18516</v>
      </c>
      <c r="I5586" t="s">
        <v>18516</v>
      </c>
      <c r="J5586" t="s">
        <v>18516</v>
      </c>
      <c r="K5586" t="s">
        <v>29707</v>
      </c>
      <c r="L5586" t="s">
        <v>18516</v>
      </c>
      <c r="M5586" t="s">
        <v>18516</v>
      </c>
    </row>
    <row r="5587" spans="1:13" ht="13.5">
      <c r="A5587" t="s">
        <v>37083</v>
      </c>
      <c r="B5587" t="s">
        <v>37084</v>
      </c>
      <c r="C5587" t="s">
        <v>33258</v>
      </c>
      <c r="D5587" t="s">
        <v>33259</v>
      </c>
      <c r="E5587" t="s">
        <v>18516</v>
      </c>
      <c r="F5587" t="s">
        <v>18516</v>
      </c>
      <c r="G5587" t="s">
        <v>18516</v>
      </c>
      <c r="H5587" t="s">
        <v>18516</v>
      </c>
      <c r="I5587" t="s">
        <v>18516</v>
      </c>
      <c r="J5587" t="s">
        <v>18516</v>
      </c>
      <c r="K5587" t="s">
        <v>29707</v>
      </c>
      <c r="L5587" t="s">
        <v>18516</v>
      </c>
      <c r="M5587" t="s">
        <v>18516</v>
      </c>
    </row>
    <row r="5588" spans="1:13" ht="13.5">
      <c r="A5588" t="s">
        <v>37085</v>
      </c>
      <c r="B5588" t="s">
        <v>37086</v>
      </c>
      <c r="C5588" t="s">
        <v>33258</v>
      </c>
      <c r="D5588" t="s">
        <v>33259</v>
      </c>
      <c r="E5588" t="s">
        <v>18516</v>
      </c>
      <c r="F5588" t="s">
        <v>18516</v>
      </c>
      <c r="G5588" t="s">
        <v>18516</v>
      </c>
      <c r="H5588" t="s">
        <v>18516</v>
      </c>
      <c r="I5588" t="s">
        <v>18516</v>
      </c>
      <c r="J5588" t="s">
        <v>18516</v>
      </c>
      <c r="K5588" t="s">
        <v>29707</v>
      </c>
      <c r="L5588" t="s">
        <v>18516</v>
      </c>
      <c r="M5588" t="s">
        <v>18516</v>
      </c>
    </row>
    <row r="5589" spans="1:13" ht="13.5">
      <c r="A5589" t="s">
        <v>37087</v>
      </c>
      <c r="B5589" t="s">
        <v>37088</v>
      </c>
      <c r="C5589" t="s">
        <v>33258</v>
      </c>
      <c r="D5589" t="s">
        <v>33259</v>
      </c>
      <c r="E5589" t="s">
        <v>18516</v>
      </c>
      <c r="F5589" t="s">
        <v>18516</v>
      </c>
      <c r="G5589" t="s">
        <v>18516</v>
      </c>
      <c r="H5589" t="s">
        <v>18516</v>
      </c>
      <c r="I5589" t="s">
        <v>18516</v>
      </c>
      <c r="J5589" t="s">
        <v>18516</v>
      </c>
      <c r="K5589" t="s">
        <v>29707</v>
      </c>
      <c r="L5589" t="s">
        <v>18516</v>
      </c>
      <c r="M5589" t="s">
        <v>18516</v>
      </c>
    </row>
    <row r="5590" spans="1:13" ht="13.5">
      <c r="A5590" t="s">
        <v>37089</v>
      </c>
      <c r="B5590" t="s">
        <v>37090</v>
      </c>
      <c r="C5590" t="s">
        <v>33258</v>
      </c>
      <c r="D5590" t="s">
        <v>33259</v>
      </c>
      <c r="E5590" t="s">
        <v>18516</v>
      </c>
      <c r="F5590" t="s">
        <v>18516</v>
      </c>
      <c r="G5590" t="s">
        <v>18516</v>
      </c>
      <c r="H5590" t="s">
        <v>18516</v>
      </c>
      <c r="I5590" t="s">
        <v>18516</v>
      </c>
      <c r="J5590" t="s">
        <v>18516</v>
      </c>
      <c r="K5590" t="s">
        <v>29707</v>
      </c>
      <c r="L5590" t="s">
        <v>18516</v>
      </c>
      <c r="M5590" t="s">
        <v>18516</v>
      </c>
    </row>
    <row r="5591" spans="1:13" ht="13.5">
      <c r="A5591" t="s">
        <v>11676</v>
      </c>
      <c r="B5591" t="s">
        <v>37091</v>
      </c>
      <c r="C5591" t="s">
        <v>33258</v>
      </c>
      <c r="D5591" t="s">
        <v>33259</v>
      </c>
      <c r="E5591" t="s">
        <v>18516</v>
      </c>
      <c r="F5591" t="s">
        <v>18516</v>
      </c>
      <c r="G5591" t="s">
        <v>18516</v>
      </c>
      <c r="H5591" t="s">
        <v>18516</v>
      </c>
      <c r="I5591" t="s">
        <v>18516</v>
      </c>
      <c r="J5591" t="s">
        <v>18516</v>
      </c>
      <c r="K5591" t="s">
        <v>29707</v>
      </c>
      <c r="L5591" t="s">
        <v>18516</v>
      </c>
      <c r="M5591" t="s">
        <v>18516</v>
      </c>
    </row>
    <row r="5592" spans="1:13" ht="13.5">
      <c r="A5592" t="s">
        <v>11673</v>
      </c>
      <c r="B5592" t="s">
        <v>37092</v>
      </c>
      <c r="C5592" t="s">
        <v>33258</v>
      </c>
      <c r="D5592" t="s">
        <v>33259</v>
      </c>
      <c r="E5592" t="s">
        <v>18516</v>
      </c>
      <c r="F5592" t="s">
        <v>18516</v>
      </c>
      <c r="G5592" t="s">
        <v>18516</v>
      </c>
      <c r="H5592" t="s">
        <v>18516</v>
      </c>
      <c r="I5592" t="s">
        <v>18516</v>
      </c>
      <c r="J5592" t="s">
        <v>18516</v>
      </c>
      <c r="K5592" t="s">
        <v>29707</v>
      </c>
      <c r="L5592" t="s">
        <v>18516</v>
      </c>
      <c r="M5592" t="s">
        <v>18516</v>
      </c>
    </row>
    <row r="5593" spans="1:13" ht="13.5">
      <c r="A5593" t="s">
        <v>11670</v>
      </c>
      <c r="B5593" t="s">
        <v>37093</v>
      </c>
      <c r="C5593" t="s">
        <v>33258</v>
      </c>
      <c r="D5593" t="s">
        <v>33259</v>
      </c>
      <c r="E5593" t="s">
        <v>18516</v>
      </c>
      <c r="F5593" t="s">
        <v>18516</v>
      </c>
      <c r="G5593" t="s">
        <v>18516</v>
      </c>
      <c r="H5593" t="s">
        <v>18516</v>
      </c>
      <c r="I5593" t="s">
        <v>18516</v>
      </c>
      <c r="J5593" t="s">
        <v>18516</v>
      </c>
      <c r="K5593" t="s">
        <v>29707</v>
      </c>
      <c r="L5593" t="s">
        <v>18516</v>
      </c>
      <c r="M5593" t="s">
        <v>18516</v>
      </c>
    </row>
    <row r="5594" spans="1:13" ht="13.5">
      <c r="A5594" t="s">
        <v>37094</v>
      </c>
      <c r="B5594" t="s">
        <v>37095</v>
      </c>
      <c r="C5594" t="s">
        <v>33258</v>
      </c>
      <c r="D5594" t="s">
        <v>33259</v>
      </c>
      <c r="E5594" t="s">
        <v>18516</v>
      </c>
      <c r="F5594" t="s">
        <v>18516</v>
      </c>
      <c r="G5594" t="s">
        <v>18516</v>
      </c>
      <c r="H5594" t="s">
        <v>18516</v>
      </c>
      <c r="I5594" t="s">
        <v>18516</v>
      </c>
      <c r="J5594" t="s">
        <v>18516</v>
      </c>
      <c r="K5594" t="s">
        <v>29707</v>
      </c>
      <c r="L5594" t="s">
        <v>18516</v>
      </c>
      <c r="M5594" t="s">
        <v>18516</v>
      </c>
    </row>
    <row r="5595" spans="1:13" ht="13.5">
      <c r="A5595" t="s">
        <v>37096</v>
      </c>
      <c r="B5595" t="s">
        <v>37097</v>
      </c>
      <c r="C5595" t="s">
        <v>33258</v>
      </c>
      <c r="D5595" t="s">
        <v>33259</v>
      </c>
      <c r="E5595" t="s">
        <v>18516</v>
      </c>
      <c r="F5595" t="s">
        <v>18516</v>
      </c>
      <c r="G5595" t="s">
        <v>18516</v>
      </c>
      <c r="H5595" t="s">
        <v>18516</v>
      </c>
      <c r="I5595" t="s">
        <v>18516</v>
      </c>
      <c r="J5595" t="s">
        <v>18516</v>
      </c>
      <c r="K5595" t="s">
        <v>29707</v>
      </c>
      <c r="L5595" t="s">
        <v>18516</v>
      </c>
      <c r="M5595" t="s">
        <v>18516</v>
      </c>
    </row>
    <row r="5596" spans="1:13" ht="13.5">
      <c r="A5596" t="s">
        <v>37098</v>
      </c>
      <c r="B5596" t="s">
        <v>37099</v>
      </c>
      <c r="C5596" t="s">
        <v>33258</v>
      </c>
      <c r="D5596" t="s">
        <v>33259</v>
      </c>
      <c r="E5596" t="s">
        <v>18516</v>
      </c>
      <c r="F5596" t="s">
        <v>18516</v>
      </c>
      <c r="G5596" t="s">
        <v>18516</v>
      </c>
      <c r="H5596" t="s">
        <v>18516</v>
      </c>
      <c r="I5596" t="s">
        <v>18516</v>
      </c>
      <c r="J5596" t="s">
        <v>18516</v>
      </c>
      <c r="K5596" t="s">
        <v>29707</v>
      </c>
      <c r="L5596" t="s">
        <v>18516</v>
      </c>
      <c r="M5596" t="s">
        <v>18516</v>
      </c>
    </row>
    <row r="5597" spans="1:13" ht="13.5">
      <c r="A5597" t="s">
        <v>37100</v>
      </c>
      <c r="B5597" t="s">
        <v>37095</v>
      </c>
      <c r="C5597" t="s">
        <v>33258</v>
      </c>
      <c r="D5597" t="s">
        <v>33259</v>
      </c>
      <c r="E5597" t="s">
        <v>18516</v>
      </c>
      <c r="F5597" t="s">
        <v>18516</v>
      </c>
      <c r="G5597" t="s">
        <v>18516</v>
      </c>
      <c r="H5597" t="s">
        <v>18516</v>
      </c>
      <c r="I5597" t="s">
        <v>18516</v>
      </c>
      <c r="J5597" t="s">
        <v>18516</v>
      </c>
      <c r="K5597" t="s">
        <v>29707</v>
      </c>
      <c r="L5597" t="s">
        <v>18516</v>
      </c>
      <c r="M5597" t="s">
        <v>18516</v>
      </c>
    </row>
    <row r="5598" spans="1:13" ht="13.5">
      <c r="A5598" t="s">
        <v>37101</v>
      </c>
      <c r="B5598" t="s">
        <v>37102</v>
      </c>
      <c r="C5598" t="s">
        <v>33258</v>
      </c>
      <c r="D5598" t="s">
        <v>33259</v>
      </c>
      <c r="E5598" t="s">
        <v>18516</v>
      </c>
      <c r="F5598" t="s">
        <v>18516</v>
      </c>
      <c r="G5598" t="s">
        <v>18516</v>
      </c>
      <c r="H5598" t="s">
        <v>18516</v>
      </c>
      <c r="I5598" t="s">
        <v>18516</v>
      </c>
      <c r="J5598" t="s">
        <v>18516</v>
      </c>
      <c r="K5598" t="s">
        <v>29707</v>
      </c>
      <c r="L5598" t="s">
        <v>18516</v>
      </c>
      <c r="M5598" t="s">
        <v>18516</v>
      </c>
    </row>
    <row r="5599" spans="1:13" ht="13.5">
      <c r="A5599" t="s">
        <v>37103</v>
      </c>
      <c r="B5599" t="s">
        <v>37104</v>
      </c>
      <c r="C5599" t="s">
        <v>33258</v>
      </c>
      <c r="D5599" t="s">
        <v>33259</v>
      </c>
      <c r="E5599" s="164">
        <v>155</v>
      </c>
      <c r="F5599" s="164">
        <v>155</v>
      </c>
      <c r="G5599" t="s">
        <v>18516</v>
      </c>
      <c r="H5599" t="s">
        <v>18516</v>
      </c>
      <c r="I5599" s="164">
        <v>53.63</v>
      </c>
      <c r="J5599" s="164">
        <v>208.63</v>
      </c>
      <c r="K5599">
        <v>56</v>
      </c>
      <c r="L5599" t="s">
        <v>18516</v>
      </c>
      <c r="M5599" t="s">
        <v>18516</v>
      </c>
    </row>
    <row r="5600" spans="1:13" ht="13.5">
      <c r="A5600" t="s">
        <v>37105</v>
      </c>
      <c r="B5600" t="s">
        <v>37106</v>
      </c>
      <c r="C5600" t="s">
        <v>33258</v>
      </c>
      <c r="D5600" t="s">
        <v>33259</v>
      </c>
      <c r="E5600" t="s">
        <v>18516</v>
      </c>
      <c r="F5600" t="s">
        <v>18516</v>
      </c>
      <c r="G5600" t="s">
        <v>18516</v>
      </c>
      <c r="H5600" t="s">
        <v>18516</v>
      </c>
      <c r="I5600" t="s">
        <v>18516</v>
      </c>
      <c r="J5600" t="s">
        <v>18516</v>
      </c>
      <c r="K5600" t="s">
        <v>29707</v>
      </c>
      <c r="L5600" t="s">
        <v>18516</v>
      </c>
      <c r="M5600" t="s">
        <v>18516</v>
      </c>
    </row>
    <row r="5601" spans="1:13" ht="13.5">
      <c r="A5601" t="s">
        <v>37107</v>
      </c>
      <c r="B5601" t="s">
        <v>37108</v>
      </c>
      <c r="C5601" t="s">
        <v>33258</v>
      </c>
      <c r="D5601" t="s">
        <v>33259</v>
      </c>
      <c r="E5601" t="s">
        <v>18516</v>
      </c>
      <c r="F5601" t="s">
        <v>18516</v>
      </c>
      <c r="G5601" t="s">
        <v>18516</v>
      </c>
      <c r="H5601" t="s">
        <v>18516</v>
      </c>
      <c r="I5601" t="s">
        <v>18516</v>
      </c>
      <c r="J5601" t="s">
        <v>18516</v>
      </c>
      <c r="K5601" t="s">
        <v>29707</v>
      </c>
      <c r="L5601" t="s">
        <v>18516</v>
      </c>
      <c r="M5601" t="s">
        <v>18516</v>
      </c>
    </row>
    <row r="5602" spans="1:13" ht="13.5">
      <c r="A5602" t="s">
        <v>37109</v>
      </c>
      <c r="B5602" t="s">
        <v>37110</v>
      </c>
      <c r="C5602" t="s">
        <v>33258</v>
      </c>
      <c r="D5602" t="s">
        <v>33259</v>
      </c>
      <c r="E5602" t="s">
        <v>18516</v>
      </c>
      <c r="F5602" t="s">
        <v>18516</v>
      </c>
      <c r="G5602" t="s">
        <v>18516</v>
      </c>
      <c r="H5602" t="s">
        <v>18516</v>
      </c>
      <c r="I5602" t="s">
        <v>18516</v>
      </c>
      <c r="J5602" t="s">
        <v>18516</v>
      </c>
      <c r="K5602" t="s">
        <v>29707</v>
      </c>
      <c r="L5602" t="s">
        <v>18516</v>
      </c>
      <c r="M5602" t="s">
        <v>18516</v>
      </c>
    </row>
    <row r="5603" spans="1:13" ht="13.5">
      <c r="A5603" t="s">
        <v>37111</v>
      </c>
      <c r="B5603" t="s">
        <v>37112</v>
      </c>
      <c r="C5603" t="s">
        <v>33258</v>
      </c>
      <c r="D5603" t="s">
        <v>33259</v>
      </c>
      <c r="E5603" t="s">
        <v>18516</v>
      </c>
      <c r="F5603" t="s">
        <v>18516</v>
      </c>
      <c r="G5603" t="s">
        <v>18516</v>
      </c>
      <c r="H5603" t="s">
        <v>18516</v>
      </c>
      <c r="I5603" t="s">
        <v>18516</v>
      </c>
      <c r="J5603" t="s">
        <v>18516</v>
      </c>
      <c r="K5603" t="s">
        <v>29707</v>
      </c>
      <c r="L5603" t="s">
        <v>18516</v>
      </c>
      <c r="M5603" t="s">
        <v>18516</v>
      </c>
    </row>
    <row r="5604" spans="1:13" ht="13.5">
      <c r="A5604" t="s">
        <v>37113</v>
      </c>
      <c r="B5604" t="s">
        <v>37114</v>
      </c>
      <c r="C5604" t="s">
        <v>33258</v>
      </c>
      <c r="D5604" t="s">
        <v>33259</v>
      </c>
      <c r="E5604" s="164">
        <v>115</v>
      </c>
      <c r="F5604" s="164">
        <v>115</v>
      </c>
      <c r="G5604" t="s">
        <v>18516</v>
      </c>
      <c r="H5604" t="s">
        <v>18516</v>
      </c>
      <c r="I5604" s="164">
        <v>35.81</v>
      </c>
      <c r="J5604" s="164">
        <v>150.81</v>
      </c>
      <c r="K5604">
        <v>46</v>
      </c>
      <c r="L5604" t="s">
        <v>18516</v>
      </c>
      <c r="M5604" t="s">
        <v>18516</v>
      </c>
    </row>
    <row r="5605" spans="1:13" ht="13.5">
      <c r="A5605" t="s">
        <v>37115</v>
      </c>
      <c r="B5605" t="s">
        <v>37116</v>
      </c>
      <c r="C5605" t="s">
        <v>33258</v>
      </c>
      <c r="D5605" t="s">
        <v>33259</v>
      </c>
      <c r="E5605" t="s">
        <v>18516</v>
      </c>
      <c r="F5605" t="s">
        <v>18516</v>
      </c>
      <c r="G5605" t="s">
        <v>18516</v>
      </c>
      <c r="H5605" t="s">
        <v>18516</v>
      </c>
      <c r="I5605" t="s">
        <v>18516</v>
      </c>
      <c r="J5605" t="s">
        <v>18516</v>
      </c>
      <c r="K5605" t="s">
        <v>29707</v>
      </c>
      <c r="L5605" t="s">
        <v>18516</v>
      </c>
      <c r="M5605" t="s">
        <v>18516</v>
      </c>
    </row>
    <row r="5606" spans="1:13" ht="13.5">
      <c r="A5606" t="s">
        <v>37117</v>
      </c>
      <c r="B5606" t="s">
        <v>37118</v>
      </c>
      <c r="C5606" t="s">
        <v>33258</v>
      </c>
      <c r="D5606" t="s">
        <v>33259</v>
      </c>
      <c r="E5606" t="s">
        <v>18516</v>
      </c>
      <c r="F5606" t="s">
        <v>18516</v>
      </c>
      <c r="G5606" t="s">
        <v>18516</v>
      </c>
      <c r="H5606" t="s">
        <v>18516</v>
      </c>
      <c r="I5606" t="s">
        <v>18516</v>
      </c>
      <c r="J5606" t="s">
        <v>18516</v>
      </c>
      <c r="K5606" t="s">
        <v>29707</v>
      </c>
      <c r="L5606" t="s">
        <v>18516</v>
      </c>
      <c r="M5606" t="s">
        <v>18516</v>
      </c>
    </row>
    <row r="5607" spans="1:13" ht="13.5">
      <c r="A5607" t="s">
        <v>37119</v>
      </c>
      <c r="B5607" t="s">
        <v>37120</v>
      </c>
      <c r="C5607" t="s">
        <v>33258</v>
      </c>
      <c r="D5607" t="s">
        <v>33259</v>
      </c>
      <c r="E5607" t="s">
        <v>18516</v>
      </c>
      <c r="F5607" t="s">
        <v>18516</v>
      </c>
      <c r="G5607" t="s">
        <v>18516</v>
      </c>
      <c r="H5607" t="s">
        <v>18516</v>
      </c>
      <c r="I5607" t="s">
        <v>18516</v>
      </c>
      <c r="J5607" t="s">
        <v>18516</v>
      </c>
      <c r="K5607" t="s">
        <v>29707</v>
      </c>
      <c r="L5607" t="s">
        <v>18516</v>
      </c>
      <c r="M5607" t="s">
        <v>18516</v>
      </c>
    </row>
    <row r="5608" spans="1:13" ht="13.5">
      <c r="A5608" t="s">
        <v>37121</v>
      </c>
      <c r="B5608" t="s">
        <v>37122</v>
      </c>
      <c r="C5608" t="s">
        <v>33258</v>
      </c>
      <c r="D5608" t="s">
        <v>33259</v>
      </c>
      <c r="E5608" t="s">
        <v>18516</v>
      </c>
      <c r="F5608" t="s">
        <v>18516</v>
      </c>
      <c r="G5608" t="s">
        <v>18516</v>
      </c>
      <c r="H5608" t="s">
        <v>18516</v>
      </c>
      <c r="I5608" t="s">
        <v>18516</v>
      </c>
      <c r="J5608" t="s">
        <v>18516</v>
      </c>
      <c r="K5608" t="s">
        <v>29707</v>
      </c>
      <c r="L5608" t="s">
        <v>18516</v>
      </c>
      <c r="M5608" t="s">
        <v>18516</v>
      </c>
    </row>
    <row r="5609" spans="1:13" ht="13.5">
      <c r="A5609" t="s">
        <v>37123</v>
      </c>
      <c r="B5609" t="s">
        <v>37124</v>
      </c>
      <c r="C5609" t="s">
        <v>33258</v>
      </c>
      <c r="D5609" t="s">
        <v>33259</v>
      </c>
      <c r="E5609" s="164">
        <v>120</v>
      </c>
      <c r="F5609" s="164">
        <v>80</v>
      </c>
      <c r="G5609" s="165">
        <v>0.66</v>
      </c>
      <c r="H5609" t="s">
        <v>29648</v>
      </c>
      <c r="I5609" s="164">
        <v>76.6</v>
      </c>
      <c r="J5609" s="164">
        <v>156.6</v>
      </c>
      <c r="K5609">
        <v>62</v>
      </c>
      <c r="L5609" t="s">
        <v>18516</v>
      </c>
      <c r="M5609" t="s">
        <v>18516</v>
      </c>
    </row>
    <row r="5610" spans="1:13" ht="13.5">
      <c r="A5610" t="s">
        <v>37125</v>
      </c>
      <c r="B5610" t="s">
        <v>37126</v>
      </c>
      <c r="C5610" t="s">
        <v>33258</v>
      </c>
      <c r="D5610" t="s">
        <v>33259</v>
      </c>
      <c r="E5610" t="s">
        <v>18516</v>
      </c>
      <c r="F5610" t="s">
        <v>18516</v>
      </c>
      <c r="G5610" t="s">
        <v>18516</v>
      </c>
      <c r="H5610" t="s">
        <v>18516</v>
      </c>
      <c r="I5610" t="s">
        <v>18516</v>
      </c>
      <c r="J5610" t="s">
        <v>18516</v>
      </c>
      <c r="K5610" t="s">
        <v>29707</v>
      </c>
      <c r="L5610" t="s">
        <v>18516</v>
      </c>
      <c r="M5610" t="s">
        <v>18516</v>
      </c>
    </row>
    <row r="5611" spans="1:13" ht="13.5">
      <c r="A5611" t="s">
        <v>37127</v>
      </c>
      <c r="B5611" t="s">
        <v>37128</v>
      </c>
      <c r="C5611" t="s">
        <v>33258</v>
      </c>
      <c r="D5611" t="s">
        <v>33259</v>
      </c>
      <c r="E5611" t="s">
        <v>18516</v>
      </c>
      <c r="F5611" t="s">
        <v>18516</v>
      </c>
      <c r="G5611" t="s">
        <v>18516</v>
      </c>
      <c r="H5611" t="s">
        <v>18516</v>
      </c>
      <c r="I5611" t="s">
        <v>18516</v>
      </c>
      <c r="J5611" t="s">
        <v>18516</v>
      </c>
      <c r="K5611" t="s">
        <v>29707</v>
      </c>
      <c r="L5611" t="s">
        <v>18516</v>
      </c>
      <c r="M5611" t="s">
        <v>18516</v>
      </c>
    </row>
    <row r="5612" spans="1:13" ht="13.5">
      <c r="A5612" t="s">
        <v>37129</v>
      </c>
      <c r="B5612" t="s">
        <v>37130</v>
      </c>
      <c r="C5612" t="s">
        <v>33258</v>
      </c>
      <c r="D5612" t="s">
        <v>33259</v>
      </c>
      <c r="E5612" t="s">
        <v>18516</v>
      </c>
      <c r="F5612" t="s">
        <v>18516</v>
      </c>
      <c r="G5612" t="s">
        <v>18516</v>
      </c>
      <c r="H5612" t="s">
        <v>18516</v>
      </c>
      <c r="I5612" t="s">
        <v>18516</v>
      </c>
      <c r="J5612" t="s">
        <v>18516</v>
      </c>
      <c r="K5612" t="s">
        <v>29707</v>
      </c>
      <c r="L5612" t="s">
        <v>18516</v>
      </c>
      <c r="M5612" t="s">
        <v>18516</v>
      </c>
    </row>
    <row r="5613" spans="1:13" ht="13.5">
      <c r="A5613" t="s">
        <v>37131</v>
      </c>
      <c r="B5613" t="s">
        <v>37132</v>
      </c>
      <c r="C5613" t="s">
        <v>33258</v>
      </c>
      <c r="D5613" t="s">
        <v>33259</v>
      </c>
      <c r="E5613" t="s">
        <v>18516</v>
      </c>
      <c r="F5613" t="s">
        <v>18516</v>
      </c>
      <c r="G5613" t="s">
        <v>18516</v>
      </c>
      <c r="H5613" t="s">
        <v>18516</v>
      </c>
      <c r="I5613" t="s">
        <v>18516</v>
      </c>
      <c r="J5613" t="s">
        <v>18516</v>
      </c>
      <c r="K5613" t="s">
        <v>29707</v>
      </c>
      <c r="L5613" t="s">
        <v>18516</v>
      </c>
      <c r="M5613" t="s">
        <v>18516</v>
      </c>
    </row>
    <row r="5614" spans="1:13" ht="13.5">
      <c r="A5614" t="s">
        <v>37133</v>
      </c>
      <c r="B5614" t="s">
        <v>37134</v>
      </c>
      <c r="C5614" t="s">
        <v>33258</v>
      </c>
      <c r="D5614" t="s">
        <v>33259</v>
      </c>
      <c r="E5614" t="s">
        <v>18516</v>
      </c>
      <c r="F5614" t="s">
        <v>18516</v>
      </c>
      <c r="G5614" t="s">
        <v>18516</v>
      </c>
      <c r="H5614" t="s">
        <v>18516</v>
      </c>
      <c r="I5614" t="s">
        <v>18516</v>
      </c>
      <c r="J5614" t="s">
        <v>18516</v>
      </c>
      <c r="K5614" t="s">
        <v>29707</v>
      </c>
      <c r="L5614" t="s">
        <v>18516</v>
      </c>
      <c r="M5614" t="s">
        <v>18516</v>
      </c>
    </row>
    <row r="5615" spans="1:13" ht="13.5">
      <c r="A5615" t="s">
        <v>37135</v>
      </c>
      <c r="B5615" t="s">
        <v>37136</v>
      </c>
      <c r="C5615" t="s">
        <v>33258</v>
      </c>
      <c r="D5615" t="s">
        <v>33259</v>
      </c>
      <c r="E5615" t="s">
        <v>18516</v>
      </c>
      <c r="F5615" t="s">
        <v>18516</v>
      </c>
      <c r="G5615" t="s">
        <v>18516</v>
      </c>
      <c r="H5615" t="s">
        <v>18516</v>
      </c>
      <c r="I5615" t="s">
        <v>18516</v>
      </c>
      <c r="J5615" t="s">
        <v>18516</v>
      </c>
      <c r="K5615" t="s">
        <v>29707</v>
      </c>
      <c r="L5615" t="s">
        <v>18516</v>
      </c>
      <c r="M5615" t="s">
        <v>18516</v>
      </c>
    </row>
    <row r="5616" spans="1:13" ht="13.5">
      <c r="A5616" t="s">
        <v>37137</v>
      </c>
      <c r="B5616" t="s">
        <v>37138</v>
      </c>
      <c r="C5616" t="s">
        <v>33258</v>
      </c>
      <c r="D5616" t="s">
        <v>33259</v>
      </c>
      <c r="E5616" t="s">
        <v>18516</v>
      </c>
      <c r="F5616" t="s">
        <v>18516</v>
      </c>
      <c r="G5616" t="s">
        <v>18516</v>
      </c>
      <c r="H5616" t="s">
        <v>18516</v>
      </c>
      <c r="I5616" t="s">
        <v>18516</v>
      </c>
      <c r="J5616" t="s">
        <v>18516</v>
      </c>
      <c r="K5616" t="s">
        <v>29707</v>
      </c>
      <c r="L5616" t="s">
        <v>18516</v>
      </c>
      <c r="M5616" t="s">
        <v>18516</v>
      </c>
    </row>
    <row r="5617" spans="1:13" ht="13.5">
      <c r="A5617" t="s">
        <v>37139</v>
      </c>
      <c r="B5617" t="s">
        <v>37140</v>
      </c>
      <c r="C5617" t="s">
        <v>33258</v>
      </c>
      <c r="D5617" t="s">
        <v>33259</v>
      </c>
      <c r="E5617" t="s">
        <v>18516</v>
      </c>
      <c r="F5617" t="s">
        <v>18516</v>
      </c>
      <c r="G5617" t="s">
        <v>18516</v>
      </c>
      <c r="H5617" t="s">
        <v>18516</v>
      </c>
      <c r="I5617" t="s">
        <v>18516</v>
      </c>
      <c r="J5617" t="s">
        <v>18516</v>
      </c>
      <c r="K5617" t="s">
        <v>29707</v>
      </c>
      <c r="L5617" t="s">
        <v>18516</v>
      </c>
      <c r="M5617" t="s">
        <v>18516</v>
      </c>
    </row>
    <row r="5618" spans="1:13" ht="13.5">
      <c r="A5618" t="s">
        <v>37141</v>
      </c>
      <c r="B5618" t="s">
        <v>37142</v>
      </c>
      <c r="C5618" t="s">
        <v>33258</v>
      </c>
      <c r="D5618" t="s">
        <v>33259</v>
      </c>
      <c r="E5618" t="s">
        <v>18516</v>
      </c>
      <c r="F5618" t="s">
        <v>18516</v>
      </c>
      <c r="G5618" t="s">
        <v>18516</v>
      </c>
      <c r="H5618" t="s">
        <v>18516</v>
      </c>
      <c r="I5618" t="s">
        <v>18516</v>
      </c>
      <c r="J5618" t="s">
        <v>18516</v>
      </c>
      <c r="K5618" t="s">
        <v>29707</v>
      </c>
      <c r="L5618" t="s">
        <v>18516</v>
      </c>
      <c r="M5618" t="s">
        <v>18516</v>
      </c>
    </row>
    <row r="5619" spans="1:13" ht="13.5">
      <c r="A5619" t="s">
        <v>37143</v>
      </c>
      <c r="B5619" t="s">
        <v>37144</v>
      </c>
      <c r="C5619" t="s">
        <v>33258</v>
      </c>
      <c r="D5619" t="s">
        <v>33259</v>
      </c>
      <c r="E5619" t="s">
        <v>18516</v>
      </c>
      <c r="F5619" t="s">
        <v>18516</v>
      </c>
      <c r="G5619" t="s">
        <v>18516</v>
      </c>
      <c r="H5619" t="s">
        <v>18516</v>
      </c>
      <c r="I5619" t="s">
        <v>18516</v>
      </c>
      <c r="J5619" t="s">
        <v>18516</v>
      </c>
      <c r="K5619" t="s">
        <v>29707</v>
      </c>
      <c r="L5619" t="s">
        <v>18516</v>
      </c>
      <c r="M5619" t="s">
        <v>18516</v>
      </c>
    </row>
    <row r="5620" spans="1:13" ht="13.5">
      <c r="A5620" t="s">
        <v>37145</v>
      </c>
      <c r="B5620" t="s">
        <v>37146</v>
      </c>
      <c r="C5620" t="s">
        <v>33258</v>
      </c>
      <c r="D5620" t="s">
        <v>33259</v>
      </c>
      <c r="E5620" t="s">
        <v>18516</v>
      </c>
      <c r="F5620" t="s">
        <v>18516</v>
      </c>
      <c r="G5620" t="s">
        <v>18516</v>
      </c>
      <c r="H5620" t="s">
        <v>18516</v>
      </c>
      <c r="I5620" t="s">
        <v>18516</v>
      </c>
      <c r="J5620" t="s">
        <v>18516</v>
      </c>
      <c r="K5620" t="s">
        <v>29707</v>
      </c>
      <c r="L5620" t="s">
        <v>18516</v>
      </c>
      <c r="M5620" t="s">
        <v>18516</v>
      </c>
    </row>
    <row r="5621" spans="1:13" ht="13.5">
      <c r="A5621" t="s">
        <v>37147</v>
      </c>
      <c r="B5621" t="s">
        <v>37148</v>
      </c>
      <c r="C5621" t="s">
        <v>33258</v>
      </c>
      <c r="D5621" t="s">
        <v>33259</v>
      </c>
      <c r="E5621" t="s">
        <v>18516</v>
      </c>
      <c r="F5621" t="s">
        <v>18516</v>
      </c>
      <c r="G5621" t="s">
        <v>18516</v>
      </c>
      <c r="H5621" t="s">
        <v>18516</v>
      </c>
      <c r="I5621" t="s">
        <v>18516</v>
      </c>
      <c r="J5621" t="s">
        <v>18516</v>
      </c>
      <c r="K5621" t="s">
        <v>29707</v>
      </c>
      <c r="L5621" t="s">
        <v>18516</v>
      </c>
      <c r="M5621" t="s">
        <v>18516</v>
      </c>
    </row>
    <row r="5622" spans="1:13" ht="13.5">
      <c r="A5622" t="s">
        <v>37149</v>
      </c>
      <c r="B5622" t="s">
        <v>37150</v>
      </c>
      <c r="C5622" t="s">
        <v>33258</v>
      </c>
      <c r="D5622" t="s">
        <v>33259</v>
      </c>
      <c r="E5622" t="s">
        <v>18516</v>
      </c>
      <c r="F5622" t="s">
        <v>18516</v>
      </c>
      <c r="G5622" t="s">
        <v>18516</v>
      </c>
      <c r="H5622" t="s">
        <v>18516</v>
      </c>
      <c r="I5622" t="s">
        <v>18516</v>
      </c>
      <c r="J5622" t="s">
        <v>18516</v>
      </c>
      <c r="K5622" t="s">
        <v>29707</v>
      </c>
      <c r="L5622" t="s">
        <v>18516</v>
      </c>
      <c r="M5622" t="s">
        <v>18516</v>
      </c>
    </row>
    <row r="5623" spans="1:13" ht="13.5">
      <c r="A5623" t="s">
        <v>37151</v>
      </c>
      <c r="B5623" t="s">
        <v>37152</v>
      </c>
      <c r="C5623" t="s">
        <v>33258</v>
      </c>
      <c r="D5623" t="s">
        <v>33259</v>
      </c>
      <c r="E5623" t="s">
        <v>18516</v>
      </c>
      <c r="F5623" t="s">
        <v>18516</v>
      </c>
      <c r="G5623" t="s">
        <v>18516</v>
      </c>
      <c r="H5623" t="s">
        <v>18516</v>
      </c>
      <c r="I5623" t="s">
        <v>18516</v>
      </c>
      <c r="J5623" t="s">
        <v>18516</v>
      </c>
      <c r="K5623" t="s">
        <v>29707</v>
      </c>
      <c r="L5623" t="s">
        <v>18516</v>
      </c>
      <c r="M5623" t="s">
        <v>18516</v>
      </c>
    </row>
    <row r="5624" spans="1:13" ht="13.5">
      <c r="A5624" t="s">
        <v>37153</v>
      </c>
      <c r="B5624" t="s">
        <v>37154</v>
      </c>
      <c r="C5624" t="s">
        <v>33258</v>
      </c>
      <c r="D5624" t="s">
        <v>33259</v>
      </c>
      <c r="E5624" t="s">
        <v>18516</v>
      </c>
      <c r="F5624" t="s">
        <v>18516</v>
      </c>
      <c r="G5624" t="s">
        <v>18516</v>
      </c>
      <c r="H5624" t="s">
        <v>18516</v>
      </c>
      <c r="I5624" t="s">
        <v>18516</v>
      </c>
      <c r="J5624" t="s">
        <v>18516</v>
      </c>
      <c r="K5624" t="s">
        <v>29707</v>
      </c>
      <c r="L5624" t="s">
        <v>18516</v>
      </c>
      <c r="M5624" t="s">
        <v>18516</v>
      </c>
    </row>
    <row r="5625" spans="1:13" ht="13.5">
      <c r="A5625" t="s">
        <v>37155</v>
      </c>
      <c r="B5625" t="s">
        <v>37156</v>
      </c>
      <c r="C5625" t="s">
        <v>33258</v>
      </c>
      <c r="D5625" t="s">
        <v>33259</v>
      </c>
      <c r="E5625" t="s">
        <v>18516</v>
      </c>
      <c r="F5625" t="s">
        <v>18516</v>
      </c>
      <c r="G5625" t="s">
        <v>18516</v>
      </c>
      <c r="H5625" t="s">
        <v>18516</v>
      </c>
      <c r="I5625" t="s">
        <v>18516</v>
      </c>
      <c r="J5625" t="s">
        <v>18516</v>
      </c>
      <c r="K5625" t="s">
        <v>29707</v>
      </c>
      <c r="L5625" t="s">
        <v>18516</v>
      </c>
      <c r="M5625" t="s">
        <v>18516</v>
      </c>
    </row>
    <row r="5626" spans="1:13" ht="13.5">
      <c r="A5626" t="s">
        <v>37157</v>
      </c>
      <c r="B5626" t="s">
        <v>37158</v>
      </c>
      <c r="C5626" t="s">
        <v>33258</v>
      </c>
      <c r="D5626" t="s">
        <v>33259</v>
      </c>
      <c r="E5626" t="s">
        <v>18516</v>
      </c>
      <c r="F5626" t="s">
        <v>18516</v>
      </c>
      <c r="G5626" t="s">
        <v>18516</v>
      </c>
      <c r="H5626" t="s">
        <v>18516</v>
      </c>
      <c r="I5626" t="s">
        <v>18516</v>
      </c>
      <c r="J5626" t="s">
        <v>18516</v>
      </c>
      <c r="K5626" t="s">
        <v>29707</v>
      </c>
      <c r="L5626" t="s">
        <v>18516</v>
      </c>
      <c r="M5626" t="s">
        <v>18516</v>
      </c>
    </row>
    <row r="5627" spans="1:13" ht="13.5">
      <c r="A5627" t="s">
        <v>37159</v>
      </c>
      <c r="B5627" t="s">
        <v>37160</v>
      </c>
      <c r="C5627" t="s">
        <v>33258</v>
      </c>
      <c r="D5627" t="s">
        <v>33259</v>
      </c>
      <c r="E5627" t="s">
        <v>18516</v>
      </c>
      <c r="F5627" t="s">
        <v>18516</v>
      </c>
      <c r="G5627" t="s">
        <v>18516</v>
      </c>
      <c r="H5627" t="s">
        <v>18516</v>
      </c>
      <c r="I5627" t="s">
        <v>18516</v>
      </c>
      <c r="J5627" t="s">
        <v>18516</v>
      </c>
      <c r="K5627" t="s">
        <v>29707</v>
      </c>
      <c r="L5627" t="s">
        <v>18516</v>
      </c>
      <c r="M5627" t="s">
        <v>18516</v>
      </c>
    </row>
    <row r="5628" spans="1:13" ht="13.5">
      <c r="A5628" t="s">
        <v>37161</v>
      </c>
      <c r="B5628" t="s">
        <v>37162</v>
      </c>
      <c r="C5628" t="s">
        <v>33258</v>
      </c>
      <c r="D5628" t="s">
        <v>33259</v>
      </c>
      <c r="E5628" t="s">
        <v>18516</v>
      </c>
      <c r="F5628" t="s">
        <v>18516</v>
      </c>
      <c r="G5628" t="s">
        <v>18516</v>
      </c>
      <c r="H5628" t="s">
        <v>18516</v>
      </c>
      <c r="I5628" t="s">
        <v>18516</v>
      </c>
      <c r="J5628" t="s">
        <v>18516</v>
      </c>
      <c r="K5628" t="s">
        <v>29707</v>
      </c>
      <c r="L5628" t="s">
        <v>18516</v>
      </c>
      <c r="M5628" t="s">
        <v>18516</v>
      </c>
    </row>
    <row r="5629" spans="1:13" ht="13.5">
      <c r="A5629" t="s">
        <v>37163</v>
      </c>
      <c r="B5629" t="s">
        <v>37164</v>
      </c>
      <c r="C5629" t="s">
        <v>33258</v>
      </c>
      <c r="D5629" t="s">
        <v>33259</v>
      </c>
      <c r="E5629" t="s">
        <v>18516</v>
      </c>
      <c r="F5629" t="s">
        <v>18516</v>
      </c>
      <c r="G5629" t="s">
        <v>18516</v>
      </c>
      <c r="H5629" t="s">
        <v>18516</v>
      </c>
      <c r="I5629" t="s">
        <v>18516</v>
      </c>
      <c r="J5629" t="s">
        <v>18516</v>
      </c>
      <c r="K5629" t="s">
        <v>29707</v>
      </c>
      <c r="L5629" t="s">
        <v>18516</v>
      </c>
      <c r="M5629" t="s">
        <v>18516</v>
      </c>
    </row>
    <row r="5630" spans="1:13" ht="13.5">
      <c r="A5630" t="s">
        <v>37165</v>
      </c>
      <c r="B5630" t="s">
        <v>37166</v>
      </c>
      <c r="C5630" t="s">
        <v>33258</v>
      </c>
      <c r="D5630" t="s">
        <v>33259</v>
      </c>
      <c r="E5630" t="s">
        <v>18516</v>
      </c>
      <c r="F5630" t="s">
        <v>18516</v>
      </c>
      <c r="G5630" t="s">
        <v>18516</v>
      </c>
      <c r="H5630" t="s">
        <v>18516</v>
      </c>
      <c r="I5630" t="s">
        <v>18516</v>
      </c>
      <c r="J5630" t="s">
        <v>18516</v>
      </c>
      <c r="K5630" t="s">
        <v>29707</v>
      </c>
      <c r="L5630" t="s">
        <v>18516</v>
      </c>
      <c r="M5630" t="s">
        <v>18516</v>
      </c>
    </row>
    <row r="5631" spans="1:13" ht="13.5">
      <c r="A5631" t="s">
        <v>37167</v>
      </c>
      <c r="B5631" t="s">
        <v>37168</v>
      </c>
      <c r="C5631" t="s">
        <v>33258</v>
      </c>
      <c r="D5631" t="s">
        <v>33259</v>
      </c>
      <c r="E5631" t="s">
        <v>18516</v>
      </c>
      <c r="F5631" t="s">
        <v>18516</v>
      </c>
      <c r="G5631" t="s">
        <v>18516</v>
      </c>
      <c r="H5631" t="s">
        <v>18516</v>
      </c>
      <c r="I5631" t="s">
        <v>18516</v>
      </c>
      <c r="J5631" t="s">
        <v>18516</v>
      </c>
      <c r="K5631" t="s">
        <v>29707</v>
      </c>
      <c r="L5631" t="s">
        <v>18516</v>
      </c>
      <c r="M5631" t="s">
        <v>18516</v>
      </c>
    </row>
    <row r="5632" spans="1:13" ht="13.5">
      <c r="A5632" t="s">
        <v>37169</v>
      </c>
      <c r="B5632" t="s">
        <v>37170</v>
      </c>
      <c r="C5632" t="s">
        <v>33258</v>
      </c>
      <c r="D5632" t="s">
        <v>33259</v>
      </c>
      <c r="E5632" t="s">
        <v>18516</v>
      </c>
      <c r="F5632" t="s">
        <v>18516</v>
      </c>
      <c r="G5632" t="s">
        <v>18516</v>
      </c>
      <c r="H5632" t="s">
        <v>18516</v>
      </c>
      <c r="I5632" t="s">
        <v>18516</v>
      </c>
      <c r="J5632" t="s">
        <v>18516</v>
      </c>
      <c r="K5632" t="s">
        <v>29707</v>
      </c>
      <c r="L5632" t="s">
        <v>18516</v>
      </c>
      <c r="M5632" t="s">
        <v>18516</v>
      </c>
    </row>
    <row r="5633" spans="1:13" ht="13.5">
      <c r="A5633" t="s">
        <v>37171</v>
      </c>
      <c r="B5633" t="s">
        <v>37172</v>
      </c>
      <c r="C5633" t="s">
        <v>33258</v>
      </c>
      <c r="D5633" t="s">
        <v>33259</v>
      </c>
      <c r="E5633" t="s">
        <v>18516</v>
      </c>
      <c r="F5633" t="s">
        <v>18516</v>
      </c>
      <c r="G5633" t="s">
        <v>18516</v>
      </c>
      <c r="H5633" t="s">
        <v>18516</v>
      </c>
      <c r="I5633" t="s">
        <v>18516</v>
      </c>
      <c r="J5633" t="s">
        <v>18516</v>
      </c>
      <c r="K5633" t="s">
        <v>29707</v>
      </c>
      <c r="L5633" t="s">
        <v>18516</v>
      </c>
      <c r="M5633" t="s">
        <v>18516</v>
      </c>
    </row>
    <row r="5634" spans="1:13" ht="13.5">
      <c r="A5634" t="s">
        <v>37173</v>
      </c>
      <c r="B5634" t="s">
        <v>37174</v>
      </c>
      <c r="C5634" t="s">
        <v>33258</v>
      </c>
      <c r="D5634" t="s">
        <v>33259</v>
      </c>
      <c r="E5634" t="s">
        <v>18516</v>
      </c>
      <c r="F5634" t="s">
        <v>18516</v>
      </c>
      <c r="G5634" t="s">
        <v>18516</v>
      </c>
      <c r="H5634" t="s">
        <v>18516</v>
      </c>
      <c r="I5634" t="s">
        <v>18516</v>
      </c>
      <c r="J5634" t="s">
        <v>18516</v>
      </c>
      <c r="K5634" t="s">
        <v>29707</v>
      </c>
      <c r="L5634" t="s">
        <v>18516</v>
      </c>
      <c r="M5634" t="s">
        <v>18516</v>
      </c>
    </row>
    <row r="5635" spans="1:13" ht="13.5">
      <c r="A5635" t="s">
        <v>37175</v>
      </c>
      <c r="B5635" t="s">
        <v>37176</v>
      </c>
      <c r="C5635" t="s">
        <v>33258</v>
      </c>
      <c r="D5635" t="s">
        <v>33259</v>
      </c>
      <c r="E5635" t="s">
        <v>18516</v>
      </c>
      <c r="F5635" t="s">
        <v>18516</v>
      </c>
      <c r="G5635" t="s">
        <v>18516</v>
      </c>
      <c r="H5635" t="s">
        <v>18516</v>
      </c>
      <c r="I5635" t="s">
        <v>18516</v>
      </c>
      <c r="J5635" t="s">
        <v>18516</v>
      </c>
      <c r="K5635" t="s">
        <v>29707</v>
      </c>
      <c r="L5635" t="s">
        <v>18516</v>
      </c>
      <c r="M5635" t="s">
        <v>18516</v>
      </c>
    </row>
    <row r="5636" spans="1:13" ht="13.5">
      <c r="A5636" t="s">
        <v>37177</v>
      </c>
      <c r="B5636" t="s">
        <v>37178</v>
      </c>
      <c r="C5636" t="s">
        <v>33258</v>
      </c>
      <c r="D5636" t="s">
        <v>33259</v>
      </c>
      <c r="E5636" t="s">
        <v>18516</v>
      </c>
      <c r="F5636" t="s">
        <v>18516</v>
      </c>
      <c r="G5636" t="s">
        <v>18516</v>
      </c>
      <c r="H5636" t="s">
        <v>18516</v>
      </c>
      <c r="I5636" t="s">
        <v>18516</v>
      </c>
      <c r="J5636" t="s">
        <v>18516</v>
      </c>
      <c r="K5636" t="s">
        <v>29707</v>
      </c>
      <c r="L5636" t="s">
        <v>18516</v>
      </c>
      <c r="M5636" t="s">
        <v>18516</v>
      </c>
    </row>
    <row r="5637" spans="1:13" ht="13.5">
      <c r="A5637" t="s">
        <v>37179</v>
      </c>
      <c r="B5637" t="s">
        <v>37180</v>
      </c>
      <c r="C5637" t="s">
        <v>33258</v>
      </c>
      <c r="D5637" t="s">
        <v>33259</v>
      </c>
      <c r="E5637" t="s">
        <v>18516</v>
      </c>
      <c r="F5637" t="s">
        <v>18516</v>
      </c>
      <c r="G5637" t="s">
        <v>18516</v>
      </c>
      <c r="H5637" t="s">
        <v>18516</v>
      </c>
      <c r="I5637" t="s">
        <v>18516</v>
      </c>
      <c r="J5637" t="s">
        <v>18516</v>
      </c>
      <c r="K5637" t="s">
        <v>29707</v>
      </c>
      <c r="L5637" t="s">
        <v>18516</v>
      </c>
      <c r="M5637" t="s">
        <v>18516</v>
      </c>
    </row>
    <row r="5638" spans="1:13" ht="13.5">
      <c r="A5638" t="s">
        <v>37181</v>
      </c>
      <c r="B5638" t="s">
        <v>37182</v>
      </c>
      <c r="C5638" t="s">
        <v>33258</v>
      </c>
      <c r="D5638" t="s">
        <v>33259</v>
      </c>
      <c r="E5638" t="s">
        <v>18516</v>
      </c>
      <c r="F5638" t="s">
        <v>18516</v>
      </c>
      <c r="G5638" t="s">
        <v>18516</v>
      </c>
      <c r="H5638" t="s">
        <v>18516</v>
      </c>
      <c r="I5638" t="s">
        <v>18516</v>
      </c>
      <c r="J5638" t="s">
        <v>18516</v>
      </c>
      <c r="K5638" t="s">
        <v>29707</v>
      </c>
      <c r="L5638" t="s">
        <v>18516</v>
      </c>
      <c r="M5638" t="s">
        <v>18516</v>
      </c>
    </row>
    <row r="5639" spans="1:13" ht="13.5">
      <c r="A5639" t="s">
        <v>37183</v>
      </c>
      <c r="B5639" t="s">
        <v>37184</v>
      </c>
      <c r="C5639" t="s">
        <v>33258</v>
      </c>
      <c r="D5639" t="s">
        <v>33259</v>
      </c>
      <c r="E5639" s="164">
        <v>230</v>
      </c>
      <c r="F5639" s="164">
        <v>230</v>
      </c>
      <c r="G5639" t="s">
        <v>18516</v>
      </c>
      <c r="H5639" t="s">
        <v>18516</v>
      </c>
      <c r="I5639" s="164">
        <v>45.51</v>
      </c>
      <c r="J5639" s="164">
        <v>275.51</v>
      </c>
      <c r="K5639">
        <v>3</v>
      </c>
      <c r="L5639" t="s">
        <v>29455</v>
      </c>
      <c r="M5639" t="s">
        <v>29808</v>
      </c>
    </row>
    <row r="5640" spans="1:13" ht="13.5">
      <c r="A5640" t="s">
        <v>37185</v>
      </c>
      <c r="B5640" t="s">
        <v>37186</v>
      </c>
      <c r="C5640" t="s">
        <v>33258</v>
      </c>
      <c r="D5640" t="s">
        <v>33259</v>
      </c>
      <c r="E5640" s="164">
        <v>260</v>
      </c>
      <c r="F5640" s="164">
        <v>220</v>
      </c>
      <c r="G5640" s="165">
        <v>0.84</v>
      </c>
      <c r="H5640" t="s">
        <v>29648</v>
      </c>
      <c r="I5640" s="164">
        <v>76.57</v>
      </c>
      <c r="J5640" s="164">
        <v>296.57</v>
      </c>
      <c r="K5640">
        <v>10</v>
      </c>
      <c r="L5640" t="s">
        <v>29815</v>
      </c>
      <c r="M5640" t="s">
        <v>29902</v>
      </c>
    </row>
    <row r="5641" spans="1:13" ht="13.5">
      <c r="A5641" t="s">
        <v>37187</v>
      </c>
      <c r="B5641" t="s">
        <v>37188</v>
      </c>
      <c r="C5641" t="s">
        <v>33258</v>
      </c>
      <c r="D5641" t="s">
        <v>33259</v>
      </c>
      <c r="E5641" s="164">
        <v>252</v>
      </c>
      <c r="F5641" s="164">
        <v>160</v>
      </c>
      <c r="G5641" s="165">
        <v>0.63</v>
      </c>
      <c r="H5641" t="s">
        <v>29648</v>
      </c>
      <c r="I5641" s="164">
        <v>76.57</v>
      </c>
      <c r="J5641" s="164">
        <v>236.57</v>
      </c>
      <c r="K5641">
        <v>15</v>
      </c>
      <c r="L5641" t="s">
        <v>18516</v>
      </c>
      <c r="M5641" t="s">
        <v>18516</v>
      </c>
    </row>
    <row r="5642" spans="1:13" ht="13.5">
      <c r="A5642" t="s">
        <v>37189</v>
      </c>
      <c r="B5642" t="s">
        <v>37190</v>
      </c>
      <c r="C5642" t="s">
        <v>33258</v>
      </c>
      <c r="D5642" t="s">
        <v>33259</v>
      </c>
      <c r="E5642" s="164">
        <v>99</v>
      </c>
      <c r="F5642" s="164">
        <v>99</v>
      </c>
      <c r="G5642" t="s">
        <v>18516</v>
      </c>
      <c r="H5642" t="s">
        <v>18516</v>
      </c>
      <c r="I5642" s="164">
        <v>24.75</v>
      </c>
      <c r="J5642" s="164">
        <v>123.75</v>
      </c>
      <c r="K5642">
        <v>0</v>
      </c>
      <c r="L5642" t="s">
        <v>18516</v>
      </c>
      <c r="M5642" t="s">
        <v>18516</v>
      </c>
    </row>
    <row r="5643" spans="1:13" ht="13.5">
      <c r="A5643" t="s">
        <v>37191</v>
      </c>
      <c r="B5643" t="s">
        <v>37192</v>
      </c>
      <c r="C5643" t="s">
        <v>33258</v>
      </c>
      <c r="D5643" t="s">
        <v>33259</v>
      </c>
      <c r="E5643" t="s">
        <v>18516</v>
      </c>
      <c r="F5643" t="s">
        <v>18516</v>
      </c>
      <c r="G5643" t="s">
        <v>18516</v>
      </c>
      <c r="H5643" t="s">
        <v>18516</v>
      </c>
      <c r="I5643" t="s">
        <v>18516</v>
      </c>
      <c r="J5643" t="s">
        <v>18516</v>
      </c>
      <c r="K5643" t="s">
        <v>29707</v>
      </c>
      <c r="L5643" t="s">
        <v>18516</v>
      </c>
      <c r="M5643" t="s">
        <v>18516</v>
      </c>
    </row>
    <row r="5644" spans="1:13" ht="13.5">
      <c r="A5644" t="s">
        <v>37193</v>
      </c>
      <c r="B5644" t="s">
        <v>37194</v>
      </c>
      <c r="C5644" t="s">
        <v>33258</v>
      </c>
      <c r="D5644" t="s">
        <v>33259</v>
      </c>
      <c r="E5644" t="s">
        <v>18516</v>
      </c>
      <c r="F5644" t="s">
        <v>18516</v>
      </c>
      <c r="G5644" t="s">
        <v>18516</v>
      </c>
      <c r="H5644" t="s">
        <v>18516</v>
      </c>
      <c r="I5644" t="s">
        <v>18516</v>
      </c>
      <c r="J5644" t="s">
        <v>18516</v>
      </c>
      <c r="K5644" t="s">
        <v>29707</v>
      </c>
      <c r="L5644" t="s">
        <v>18516</v>
      </c>
      <c r="M5644" t="s">
        <v>18516</v>
      </c>
    </row>
    <row r="5645" spans="1:13" ht="13.5">
      <c r="A5645" t="s">
        <v>37195</v>
      </c>
      <c r="B5645" t="s">
        <v>37196</v>
      </c>
      <c r="C5645" t="s">
        <v>33258</v>
      </c>
      <c r="D5645" t="s">
        <v>33259</v>
      </c>
      <c r="E5645" t="s">
        <v>18516</v>
      </c>
      <c r="F5645" t="s">
        <v>18516</v>
      </c>
      <c r="G5645" t="s">
        <v>18516</v>
      </c>
      <c r="H5645" t="s">
        <v>18516</v>
      </c>
      <c r="I5645" t="s">
        <v>18516</v>
      </c>
      <c r="J5645" t="s">
        <v>18516</v>
      </c>
      <c r="K5645" t="s">
        <v>29707</v>
      </c>
      <c r="L5645" t="s">
        <v>18516</v>
      </c>
      <c r="M5645" t="s">
        <v>18516</v>
      </c>
    </row>
    <row r="5646" spans="1:13" ht="13.5">
      <c r="A5646" t="s">
        <v>37197</v>
      </c>
      <c r="B5646" t="s">
        <v>37198</v>
      </c>
      <c r="C5646" t="s">
        <v>33258</v>
      </c>
      <c r="D5646" t="s">
        <v>33259</v>
      </c>
      <c r="E5646" t="s">
        <v>18516</v>
      </c>
      <c r="F5646" t="s">
        <v>18516</v>
      </c>
      <c r="G5646" t="s">
        <v>18516</v>
      </c>
      <c r="H5646" t="s">
        <v>18516</v>
      </c>
      <c r="I5646" t="s">
        <v>18516</v>
      </c>
      <c r="J5646" t="s">
        <v>18516</v>
      </c>
      <c r="K5646" t="s">
        <v>29707</v>
      </c>
      <c r="L5646" t="s">
        <v>18516</v>
      </c>
      <c r="M5646" t="s">
        <v>18516</v>
      </c>
    </row>
    <row r="5647" spans="1:13" ht="13.5">
      <c r="A5647" t="s">
        <v>37199</v>
      </c>
      <c r="B5647" t="s">
        <v>37200</v>
      </c>
      <c r="C5647" t="s">
        <v>33258</v>
      </c>
      <c r="D5647" t="s">
        <v>33259</v>
      </c>
      <c r="E5647" t="s">
        <v>18516</v>
      </c>
      <c r="F5647" t="s">
        <v>18516</v>
      </c>
      <c r="G5647" t="s">
        <v>18516</v>
      </c>
      <c r="H5647" t="s">
        <v>18516</v>
      </c>
      <c r="I5647" t="s">
        <v>18516</v>
      </c>
      <c r="J5647" t="s">
        <v>18516</v>
      </c>
      <c r="K5647" t="s">
        <v>29707</v>
      </c>
      <c r="L5647" t="s">
        <v>18516</v>
      </c>
      <c r="M5647" t="s">
        <v>18516</v>
      </c>
    </row>
    <row r="5648" spans="1:13" ht="13.5">
      <c r="A5648" t="s">
        <v>37201</v>
      </c>
      <c r="B5648" t="s">
        <v>37202</v>
      </c>
      <c r="C5648" t="s">
        <v>33258</v>
      </c>
      <c r="D5648" t="s">
        <v>33259</v>
      </c>
      <c r="E5648" s="164">
        <v>140</v>
      </c>
      <c r="F5648" s="164">
        <v>99</v>
      </c>
      <c r="G5648" s="165">
        <v>0.7</v>
      </c>
      <c r="H5648" t="s">
        <v>37203</v>
      </c>
      <c r="I5648" s="164">
        <v>45.24</v>
      </c>
      <c r="J5648" s="164">
        <v>144.24</v>
      </c>
      <c r="K5648">
        <v>96</v>
      </c>
      <c r="L5648" t="s">
        <v>18516</v>
      </c>
      <c r="M5648" t="s">
        <v>18516</v>
      </c>
    </row>
    <row r="5649" spans="1:13" ht="13.5">
      <c r="A5649" t="s">
        <v>37204</v>
      </c>
      <c r="B5649" t="s">
        <v>37205</v>
      </c>
      <c r="C5649" t="s">
        <v>33258</v>
      </c>
      <c r="D5649" t="s">
        <v>33259</v>
      </c>
      <c r="E5649" s="164">
        <v>218</v>
      </c>
      <c r="F5649" s="164">
        <v>218</v>
      </c>
      <c r="G5649" t="s">
        <v>18516</v>
      </c>
      <c r="H5649" t="s">
        <v>18516</v>
      </c>
      <c r="I5649" s="164">
        <v>45.51</v>
      </c>
      <c r="J5649" s="164">
        <v>263.51</v>
      </c>
      <c r="K5649">
        <v>55</v>
      </c>
      <c r="L5649" t="s">
        <v>18516</v>
      </c>
      <c r="M5649" t="s">
        <v>18516</v>
      </c>
    </row>
    <row r="5650" spans="1:13" ht="13.5">
      <c r="A5650" t="s">
        <v>37206</v>
      </c>
      <c r="B5650" t="s">
        <v>37207</v>
      </c>
      <c r="C5650" t="s">
        <v>33258</v>
      </c>
      <c r="D5650" t="s">
        <v>33259</v>
      </c>
      <c r="E5650" t="s">
        <v>18516</v>
      </c>
      <c r="F5650" t="s">
        <v>18516</v>
      </c>
      <c r="G5650" t="s">
        <v>18516</v>
      </c>
      <c r="H5650" t="s">
        <v>18516</v>
      </c>
      <c r="I5650" t="s">
        <v>18516</v>
      </c>
      <c r="J5650" t="s">
        <v>18516</v>
      </c>
      <c r="K5650" t="s">
        <v>29707</v>
      </c>
      <c r="L5650" t="s">
        <v>18516</v>
      </c>
      <c r="M5650" t="s">
        <v>18516</v>
      </c>
    </row>
    <row r="5651" spans="1:13" ht="13.5">
      <c r="A5651" t="s">
        <v>37208</v>
      </c>
      <c r="B5651" t="s">
        <v>37209</v>
      </c>
      <c r="C5651" t="s">
        <v>33258</v>
      </c>
      <c r="D5651" t="s">
        <v>33259</v>
      </c>
      <c r="E5651" t="s">
        <v>18516</v>
      </c>
      <c r="F5651" t="s">
        <v>18516</v>
      </c>
      <c r="G5651" t="s">
        <v>18516</v>
      </c>
      <c r="H5651" t="s">
        <v>18516</v>
      </c>
      <c r="I5651" t="s">
        <v>18516</v>
      </c>
      <c r="J5651" t="s">
        <v>18516</v>
      </c>
      <c r="K5651" t="s">
        <v>29707</v>
      </c>
      <c r="L5651" t="s">
        <v>18516</v>
      </c>
      <c r="M5651" t="s">
        <v>18516</v>
      </c>
    </row>
    <row r="5652" spans="1:13" ht="13.5">
      <c r="A5652" t="s">
        <v>37210</v>
      </c>
      <c r="B5652" t="s">
        <v>37211</v>
      </c>
      <c r="C5652" t="s">
        <v>33258</v>
      </c>
      <c r="D5652" t="s">
        <v>33259</v>
      </c>
      <c r="E5652" t="s">
        <v>18516</v>
      </c>
      <c r="F5652" t="s">
        <v>18516</v>
      </c>
      <c r="G5652" t="s">
        <v>18516</v>
      </c>
      <c r="H5652" t="s">
        <v>18516</v>
      </c>
      <c r="I5652" t="s">
        <v>18516</v>
      </c>
      <c r="J5652" t="s">
        <v>18516</v>
      </c>
      <c r="K5652" t="s">
        <v>29707</v>
      </c>
      <c r="L5652" t="s">
        <v>18516</v>
      </c>
      <c r="M5652" t="s">
        <v>18516</v>
      </c>
    </row>
    <row r="5653" spans="1:13" ht="13.5">
      <c r="A5653" t="s">
        <v>9735</v>
      </c>
      <c r="B5653" t="s">
        <v>37212</v>
      </c>
      <c r="C5653" t="s">
        <v>33258</v>
      </c>
      <c r="D5653" t="s">
        <v>33259</v>
      </c>
      <c r="E5653" t="s">
        <v>18516</v>
      </c>
      <c r="F5653" t="s">
        <v>18516</v>
      </c>
      <c r="G5653" t="s">
        <v>18516</v>
      </c>
      <c r="H5653" t="s">
        <v>18516</v>
      </c>
      <c r="I5653" t="s">
        <v>18516</v>
      </c>
      <c r="J5653" t="s">
        <v>18516</v>
      </c>
      <c r="K5653" t="s">
        <v>29707</v>
      </c>
      <c r="L5653" t="s">
        <v>18516</v>
      </c>
      <c r="M5653" t="s">
        <v>18516</v>
      </c>
    </row>
    <row r="5654" spans="1:13" ht="13.5">
      <c r="A5654" t="s">
        <v>37213</v>
      </c>
      <c r="B5654" t="s">
        <v>37214</v>
      </c>
      <c r="C5654" t="s">
        <v>33258</v>
      </c>
      <c r="D5654" t="s">
        <v>33259</v>
      </c>
      <c r="E5654" t="s">
        <v>18516</v>
      </c>
      <c r="F5654" t="s">
        <v>18516</v>
      </c>
      <c r="G5654" t="s">
        <v>18516</v>
      </c>
      <c r="H5654" t="s">
        <v>18516</v>
      </c>
      <c r="I5654" t="s">
        <v>18516</v>
      </c>
      <c r="J5654" t="s">
        <v>18516</v>
      </c>
      <c r="K5654" t="s">
        <v>29707</v>
      </c>
      <c r="L5654" t="s">
        <v>18516</v>
      </c>
      <c r="M5654" t="s">
        <v>18516</v>
      </c>
    </row>
    <row r="5655" spans="1:13" ht="13.5">
      <c r="A5655" t="s">
        <v>37215</v>
      </c>
      <c r="B5655" t="s">
        <v>37216</v>
      </c>
      <c r="C5655" t="s">
        <v>33258</v>
      </c>
      <c r="D5655" t="s">
        <v>33259</v>
      </c>
      <c r="E5655" t="s">
        <v>18516</v>
      </c>
      <c r="F5655" t="s">
        <v>18516</v>
      </c>
      <c r="G5655" t="s">
        <v>18516</v>
      </c>
      <c r="H5655" t="s">
        <v>18516</v>
      </c>
      <c r="I5655" t="s">
        <v>18516</v>
      </c>
      <c r="J5655" t="s">
        <v>18516</v>
      </c>
      <c r="K5655" t="s">
        <v>29707</v>
      </c>
      <c r="L5655" t="s">
        <v>18516</v>
      </c>
      <c r="M5655" t="s">
        <v>18516</v>
      </c>
    </row>
    <row r="5656" spans="1:13" ht="13.5">
      <c r="A5656" t="s">
        <v>37217</v>
      </c>
      <c r="B5656" t="s">
        <v>37218</v>
      </c>
      <c r="C5656" t="s">
        <v>33258</v>
      </c>
      <c r="D5656" t="s">
        <v>33259</v>
      </c>
      <c r="E5656" t="s">
        <v>18516</v>
      </c>
      <c r="F5656" t="s">
        <v>18516</v>
      </c>
      <c r="G5656" t="s">
        <v>18516</v>
      </c>
      <c r="H5656" t="s">
        <v>18516</v>
      </c>
      <c r="I5656" t="s">
        <v>18516</v>
      </c>
      <c r="J5656" t="s">
        <v>18516</v>
      </c>
      <c r="K5656" t="s">
        <v>29707</v>
      </c>
      <c r="L5656" t="s">
        <v>18516</v>
      </c>
      <c r="M5656" t="s">
        <v>18516</v>
      </c>
    </row>
    <row r="5657" spans="1:13" ht="13.5">
      <c r="A5657" t="s">
        <v>37219</v>
      </c>
      <c r="B5657" t="s">
        <v>37220</v>
      </c>
      <c r="C5657" t="s">
        <v>33258</v>
      </c>
      <c r="D5657" t="s">
        <v>33259</v>
      </c>
      <c r="E5657" t="s">
        <v>18516</v>
      </c>
      <c r="F5657" t="s">
        <v>18516</v>
      </c>
      <c r="G5657" t="s">
        <v>18516</v>
      </c>
      <c r="H5657" t="s">
        <v>18516</v>
      </c>
      <c r="I5657" t="s">
        <v>18516</v>
      </c>
      <c r="J5657" t="s">
        <v>18516</v>
      </c>
      <c r="K5657" t="s">
        <v>29707</v>
      </c>
      <c r="L5657" t="s">
        <v>18516</v>
      </c>
      <c r="M5657" t="s">
        <v>18516</v>
      </c>
    </row>
    <row r="5658" spans="1:13" ht="13.5">
      <c r="A5658" t="s">
        <v>37221</v>
      </c>
      <c r="B5658" t="s">
        <v>37222</v>
      </c>
      <c r="C5658" t="s">
        <v>33258</v>
      </c>
      <c r="D5658" t="s">
        <v>33259</v>
      </c>
      <c r="E5658" t="s">
        <v>18516</v>
      </c>
      <c r="F5658" t="s">
        <v>18516</v>
      </c>
      <c r="G5658" t="s">
        <v>18516</v>
      </c>
      <c r="H5658" t="s">
        <v>18516</v>
      </c>
      <c r="I5658" t="s">
        <v>18516</v>
      </c>
      <c r="J5658" t="s">
        <v>18516</v>
      </c>
      <c r="K5658" t="s">
        <v>29707</v>
      </c>
      <c r="L5658" t="s">
        <v>18516</v>
      </c>
      <c r="M5658" t="s">
        <v>18516</v>
      </c>
    </row>
    <row r="5659" spans="1:13" ht="13.5">
      <c r="A5659" t="s">
        <v>37223</v>
      </c>
      <c r="B5659" t="s">
        <v>37224</v>
      </c>
      <c r="C5659" t="s">
        <v>33258</v>
      </c>
      <c r="D5659" t="s">
        <v>33259</v>
      </c>
      <c r="E5659" s="164">
        <v>303.5</v>
      </c>
      <c r="F5659" s="164">
        <v>303.5</v>
      </c>
      <c r="G5659" t="s">
        <v>18516</v>
      </c>
      <c r="H5659" t="s">
        <v>18516</v>
      </c>
      <c r="I5659" s="164">
        <v>103.88</v>
      </c>
      <c r="J5659" s="164">
        <v>407.38</v>
      </c>
      <c r="K5659">
        <v>47</v>
      </c>
      <c r="L5659" t="s">
        <v>18516</v>
      </c>
      <c r="M5659" t="s">
        <v>18516</v>
      </c>
    </row>
    <row r="5660" spans="1:13" ht="13.5">
      <c r="A5660" t="s">
        <v>37225</v>
      </c>
      <c r="B5660" t="s">
        <v>37226</v>
      </c>
      <c r="C5660" t="s">
        <v>33258</v>
      </c>
      <c r="D5660" t="s">
        <v>33259</v>
      </c>
      <c r="E5660" t="s">
        <v>18516</v>
      </c>
      <c r="F5660" t="s">
        <v>18516</v>
      </c>
      <c r="G5660" t="s">
        <v>18516</v>
      </c>
      <c r="H5660" t="s">
        <v>18516</v>
      </c>
      <c r="I5660" t="s">
        <v>18516</v>
      </c>
      <c r="J5660" t="s">
        <v>18516</v>
      </c>
      <c r="K5660" t="s">
        <v>29707</v>
      </c>
      <c r="L5660" t="s">
        <v>18516</v>
      </c>
      <c r="M5660" t="s">
        <v>18516</v>
      </c>
    </row>
    <row r="5661" spans="1:13" ht="13.5">
      <c r="A5661" t="s">
        <v>37227</v>
      </c>
      <c r="B5661" t="s">
        <v>37228</v>
      </c>
      <c r="C5661" t="s">
        <v>33258</v>
      </c>
      <c r="D5661" t="s">
        <v>33259</v>
      </c>
      <c r="E5661" s="164">
        <v>165</v>
      </c>
      <c r="F5661" s="164">
        <v>165</v>
      </c>
      <c r="G5661" t="s">
        <v>18516</v>
      </c>
      <c r="H5661" t="s">
        <v>18516</v>
      </c>
      <c r="I5661" s="164">
        <v>49.79</v>
      </c>
      <c r="J5661" s="164">
        <v>214.79</v>
      </c>
      <c r="K5661">
        <v>41</v>
      </c>
      <c r="L5661" t="s">
        <v>18516</v>
      </c>
      <c r="M5661" t="s">
        <v>18516</v>
      </c>
    </row>
    <row r="5662" spans="1:13" ht="13.5">
      <c r="A5662" t="s">
        <v>37229</v>
      </c>
      <c r="B5662" t="s">
        <v>37230</v>
      </c>
      <c r="C5662" t="s">
        <v>33258</v>
      </c>
      <c r="D5662" t="s">
        <v>33259</v>
      </c>
      <c r="E5662" s="164">
        <v>165</v>
      </c>
      <c r="F5662" s="164">
        <v>165</v>
      </c>
      <c r="G5662" t="s">
        <v>18516</v>
      </c>
      <c r="H5662" t="s">
        <v>18516</v>
      </c>
      <c r="I5662" s="164">
        <v>49.79</v>
      </c>
      <c r="J5662" s="164">
        <v>214.79</v>
      </c>
      <c r="K5662">
        <v>60</v>
      </c>
      <c r="L5662" t="s">
        <v>18516</v>
      </c>
      <c r="M5662" t="s">
        <v>18516</v>
      </c>
    </row>
    <row r="5663" spans="1:13" ht="13.5">
      <c r="A5663" t="s">
        <v>37231</v>
      </c>
      <c r="B5663" t="s">
        <v>37232</v>
      </c>
      <c r="C5663" t="s">
        <v>33258</v>
      </c>
      <c r="D5663" t="s">
        <v>33259</v>
      </c>
      <c r="E5663" t="s">
        <v>18516</v>
      </c>
      <c r="F5663" t="s">
        <v>18516</v>
      </c>
      <c r="G5663" t="s">
        <v>18516</v>
      </c>
      <c r="H5663" t="s">
        <v>18516</v>
      </c>
      <c r="I5663" t="s">
        <v>18516</v>
      </c>
      <c r="J5663" t="s">
        <v>18516</v>
      </c>
      <c r="K5663" t="s">
        <v>29707</v>
      </c>
      <c r="L5663" t="s">
        <v>18516</v>
      </c>
      <c r="M5663" t="s">
        <v>18516</v>
      </c>
    </row>
    <row r="5664" spans="1:13" ht="13.5">
      <c r="A5664" t="s">
        <v>37233</v>
      </c>
      <c r="B5664" t="s">
        <v>37234</v>
      </c>
      <c r="C5664" t="s">
        <v>33258</v>
      </c>
      <c r="D5664" t="s">
        <v>33259</v>
      </c>
      <c r="E5664" t="s">
        <v>18516</v>
      </c>
      <c r="F5664" t="s">
        <v>18516</v>
      </c>
      <c r="G5664" t="s">
        <v>18516</v>
      </c>
      <c r="H5664" t="s">
        <v>18516</v>
      </c>
      <c r="I5664" t="s">
        <v>18516</v>
      </c>
      <c r="J5664" t="s">
        <v>18516</v>
      </c>
      <c r="K5664" t="s">
        <v>29707</v>
      </c>
      <c r="L5664" t="s">
        <v>18516</v>
      </c>
      <c r="M5664" t="s">
        <v>18516</v>
      </c>
    </row>
    <row r="5665" spans="1:13" ht="13.5">
      <c r="A5665" t="s">
        <v>37235</v>
      </c>
      <c r="B5665" t="s">
        <v>37236</v>
      </c>
      <c r="C5665" t="s">
        <v>33258</v>
      </c>
      <c r="D5665" t="s">
        <v>33259</v>
      </c>
      <c r="E5665" t="s">
        <v>18516</v>
      </c>
      <c r="F5665" t="s">
        <v>18516</v>
      </c>
      <c r="G5665" t="s">
        <v>18516</v>
      </c>
      <c r="H5665" t="s">
        <v>18516</v>
      </c>
      <c r="I5665" t="s">
        <v>18516</v>
      </c>
      <c r="J5665" t="s">
        <v>18516</v>
      </c>
      <c r="K5665" t="s">
        <v>29707</v>
      </c>
      <c r="L5665" t="s">
        <v>18516</v>
      </c>
      <c r="M5665" t="s">
        <v>18516</v>
      </c>
    </row>
    <row r="5666" spans="1:13" ht="13.5">
      <c r="A5666" t="s">
        <v>37237</v>
      </c>
      <c r="B5666" t="s">
        <v>37238</v>
      </c>
      <c r="C5666" t="s">
        <v>33258</v>
      </c>
      <c r="D5666" t="s">
        <v>33259</v>
      </c>
      <c r="E5666" t="s">
        <v>18516</v>
      </c>
      <c r="F5666" t="s">
        <v>18516</v>
      </c>
      <c r="G5666" t="s">
        <v>18516</v>
      </c>
      <c r="H5666" t="s">
        <v>18516</v>
      </c>
      <c r="I5666" t="s">
        <v>18516</v>
      </c>
      <c r="J5666" t="s">
        <v>18516</v>
      </c>
      <c r="K5666" t="s">
        <v>29707</v>
      </c>
      <c r="L5666" t="s">
        <v>18516</v>
      </c>
      <c r="M5666" t="s">
        <v>18516</v>
      </c>
    </row>
    <row r="5667" spans="1:13" ht="13.5">
      <c r="A5667" t="s">
        <v>37239</v>
      </c>
      <c r="B5667" t="s">
        <v>37240</v>
      </c>
      <c r="C5667" t="s">
        <v>33258</v>
      </c>
      <c r="D5667" t="s">
        <v>33259</v>
      </c>
      <c r="E5667" t="s">
        <v>18516</v>
      </c>
      <c r="F5667" t="s">
        <v>18516</v>
      </c>
      <c r="G5667" t="s">
        <v>18516</v>
      </c>
      <c r="H5667" t="s">
        <v>18516</v>
      </c>
      <c r="I5667" t="s">
        <v>18516</v>
      </c>
      <c r="J5667" t="s">
        <v>18516</v>
      </c>
      <c r="K5667" t="s">
        <v>29707</v>
      </c>
      <c r="L5667" t="s">
        <v>18516</v>
      </c>
      <c r="M5667" t="s">
        <v>18516</v>
      </c>
    </row>
    <row r="5668" spans="1:13" ht="13.5">
      <c r="A5668" t="s">
        <v>37241</v>
      </c>
      <c r="B5668" t="s">
        <v>37242</v>
      </c>
      <c r="C5668" t="s">
        <v>33258</v>
      </c>
      <c r="D5668" t="s">
        <v>33259</v>
      </c>
      <c r="E5668" s="164">
        <v>99</v>
      </c>
      <c r="F5668" s="164">
        <v>90</v>
      </c>
      <c r="G5668" s="165">
        <v>0.9</v>
      </c>
      <c r="H5668" t="s">
        <v>29648</v>
      </c>
      <c r="I5668" s="164">
        <v>21.13</v>
      </c>
      <c r="J5668" s="164">
        <v>111.13</v>
      </c>
      <c r="K5668">
        <v>7</v>
      </c>
      <c r="L5668" t="s">
        <v>18516</v>
      </c>
      <c r="M5668" t="s">
        <v>18516</v>
      </c>
    </row>
    <row r="5669" spans="1:13" ht="13.5">
      <c r="A5669" t="s">
        <v>37243</v>
      </c>
      <c r="B5669" t="s">
        <v>37244</v>
      </c>
      <c r="C5669" t="s">
        <v>33258</v>
      </c>
      <c r="D5669" t="s">
        <v>33259</v>
      </c>
      <c r="E5669" t="s">
        <v>18516</v>
      </c>
      <c r="F5669" t="s">
        <v>18516</v>
      </c>
      <c r="G5669" t="s">
        <v>18516</v>
      </c>
      <c r="H5669" t="s">
        <v>18516</v>
      </c>
      <c r="I5669" t="s">
        <v>18516</v>
      </c>
      <c r="J5669" t="s">
        <v>18516</v>
      </c>
      <c r="K5669" t="s">
        <v>29707</v>
      </c>
      <c r="L5669" t="s">
        <v>18516</v>
      </c>
      <c r="M5669" t="s">
        <v>18516</v>
      </c>
    </row>
    <row r="5670" spans="1:13" ht="13.5">
      <c r="A5670" t="s">
        <v>37245</v>
      </c>
      <c r="B5670" t="s">
        <v>37246</v>
      </c>
      <c r="C5670" t="s">
        <v>33258</v>
      </c>
      <c r="D5670" t="s">
        <v>33259</v>
      </c>
      <c r="E5670" t="s">
        <v>18516</v>
      </c>
      <c r="F5670" t="s">
        <v>18516</v>
      </c>
      <c r="G5670" t="s">
        <v>18516</v>
      </c>
      <c r="H5670" t="s">
        <v>18516</v>
      </c>
      <c r="I5670" t="s">
        <v>18516</v>
      </c>
      <c r="J5670" t="s">
        <v>18516</v>
      </c>
      <c r="K5670" t="s">
        <v>29707</v>
      </c>
      <c r="L5670" t="s">
        <v>18516</v>
      </c>
      <c r="M5670" t="s">
        <v>18516</v>
      </c>
    </row>
    <row r="5671" spans="1:13" ht="13.5">
      <c r="A5671" t="s">
        <v>37247</v>
      </c>
      <c r="B5671" t="s">
        <v>37248</v>
      </c>
      <c r="C5671" t="s">
        <v>33258</v>
      </c>
      <c r="D5671" t="s">
        <v>33259</v>
      </c>
      <c r="E5671" s="164">
        <v>286</v>
      </c>
      <c r="F5671" s="164">
        <v>286</v>
      </c>
      <c r="G5671" t="s">
        <v>18516</v>
      </c>
      <c r="H5671" t="s">
        <v>18516</v>
      </c>
      <c r="I5671" s="164">
        <v>93.51</v>
      </c>
      <c r="J5671" s="164">
        <v>379.51</v>
      </c>
      <c r="K5671">
        <v>24</v>
      </c>
      <c r="L5671" t="s">
        <v>18516</v>
      </c>
      <c r="M5671" t="s">
        <v>18516</v>
      </c>
    </row>
    <row r="5672" spans="1:13" ht="13.5">
      <c r="A5672" t="s">
        <v>37249</v>
      </c>
      <c r="B5672" t="s">
        <v>37250</v>
      </c>
      <c r="C5672" t="s">
        <v>33258</v>
      </c>
      <c r="D5672" t="s">
        <v>33259</v>
      </c>
      <c r="E5672" t="s">
        <v>18516</v>
      </c>
      <c r="F5672" t="s">
        <v>18516</v>
      </c>
      <c r="G5672" t="s">
        <v>18516</v>
      </c>
      <c r="H5672" t="s">
        <v>18516</v>
      </c>
      <c r="I5672" t="s">
        <v>18516</v>
      </c>
      <c r="J5672" t="s">
        <v>18516</v>
      </c>
      <c r="K5672" t="s">
        <v>29707</v>
      </c>
      <c r="L5672" t="s">
        <v>18516</v>
      </c>
      <c r="M5672" t="s">
        <v>18516</v>
      </c>
    </row>
    <row r="5673" spans="1:13" ht="13.5">
      <c r="A5673" t="s">
        <v>37251</v>
      </c>
      <c r="B5673" t="s">
        <v>37093</v>
      </c>
      <c r="C5673" t="s">
        <v>33258</v>
      </c>
      <c r="D5673" t="s">
        <v>33259</v>
      </c>
      <c r="E5673" t="s">
        <v>18516</v>
      </c>
      <c r="F5673" t="s">
        <v>18516</v>
      </c>
      <c r="G5673" t="s">
        <v>18516</v>
      </c>
      <c r="H5673" t="s">
        <v>18516</v>
      </c>
      <c r="I5673" t="s">
        <v>18516</v>
      </c>
      <c r="J5673" t="s">
        <v>18516</v>
      </c>
      <c r="K5673" t="s">
        <v>29707</v>
      </c>
      <c r="L5673" t="s">
        <v>18516</v>
      </c>
      <c r="M5673" t="s">
        <v>18516</v>
      </c>
    </row>
    <row r="5674" spans="1:13" ht="13.5">
      <c r="A5674" t="s">
        <v>37252</v>
      </c>
      <c r="B5674" t="s">
        <v>37253</v>
      </c>
      <c r="C5674" t="s">
        <v>33258</v>
      </c>
      <c r="D5674" t="s">
        <v>33259</v>
      </c>
      <c r="E5674" t="s">
        <v>18516</v>
      </c>
      <c r="F5674" t="s">
        <v>18516</v>
      </c>
      <c r="G5674" t="s">
        <v>18516</v>
      </c>
      <c r="H5674" t="s">
        <v>18516</v>
      </c>
      <c r="I5674" t="s">
        <v>18516</v>
      </c>
      <c r="J5674" t="s">
        <v>18516</v>
      </c>
      <c r="K5674" t="s">
        <v>29707</v>
      </c>
      <c r="L5674" t="s">
        <v>18516</v>
      </c>
      <c r="M5674" t="s">
        <v>18516</v>
      </c>
    </row>
    <row r="5675" spans="1:13" ht="13.5">
      <c r="A5675" t="s">
        <v>37254</v>
      </c>
      <c r="B5675" t="s">
        <v>37255</v>
      </c>
      <c r="C5675" t="s">
        <v>33258</v>
      </c>
      <c r="D5675" t="s">
        <v>33259</v>
      </c>
      <c r="E5675" t="s">
        <v>18516</v>
      </c>
      <c r="F5675" t="s">
        <v>18516</v>
      </c>
      <c r="G5675" t="s">
        <v>18516</v>
      </c>
      <c r="H5675" t="s">
        <v>18516</v>
      </c>
      <c r="I5675" t="s">
        <v>18516</v>
      </c>
      <c r="J5675" t="s">
        <v>18516</v>
      </c>
      <c r="K5675" t="s">
        <v>29707</v>
      </c>
      <c r="L5675" t="s">
        <v>18516</v>
      </c>
      <c r="M5675" t="s">
        <v>18516</v>
      </c>
    </row>
    <row r="5676" spans="1:13" ht="13.5">
      <c r="A5676" t="s">
        <v>37256</v>
      </c>
      <c r="B5676" t="s">
        <v>37257</v>
      </c>
      <c r="C5676" t="s">
        <v>33258</v>
      </c>
      <c r="D5676" t="s">
        <v>33259</v>
      </c>
      <c r="E5676" t="s">
        <v>18516</v>
      </c>
      <c r="F5676" t="s">
        <v>18516</v>
      </c>
      <c r="G5676" t="s">
        <v>18516</v>
      </c>
      <c r="H5676" t="s">
        <v>18516</v>
      </c>
      <c r="I5676" t="s">
        <v>18516</v>
      </c>
      <c r="J5676" t="s">
        <v>18516</v>
      </c>
      <c r="K5676" t="s">
        <v>29707</v>
      </c>
      <c r="L5676" t="s">
        <v>18516</v>
      </c>
      <c r="M5676" t="s">
        <v>18516</v>
      </c>
    </row>
    <row r="5677" spans="1:13" ht="13.5">
      <c r="A5677" t="s">
        <v>37258</v>
      </c>
      <c r="B5677" t="s">
        <v>37259</v>
      </c>
      <c r="C5677" t="s">
        <v>33258</v>
      </c>
      <c r="D5677" t="s">
        <v>33259</v>
      </c>
      <c r="E5677" t="s">
        <v>18516</v>
      </c>
      <c r="F5677" t="s">
        <v>18516</v>
      </c>
      <c r="G5677" t="s">
        <v>18516</v>
      </c>
      <c r="H5677" t="s">
        <v>18516</v>
      </c>
      <c r="I5677" t="s">
        <v>18516</v>
      </c>
      <c r="J5677" t="s">
        <v>18516</v>
      </c>
      <c r="K5677" t="s">
        <v>29707</v>
      </c>
      <c r="L5677" t="s">
        <v>18516</v>
      </c>
      <c r="M5677" t="s">
        <v>18516</v>
      </c>
    </row>
    <row r="5678" spans="1:13" ht="13.5">
      <c r="A5678" t="s">
        <v>37260</v>
      </c>
      <c r="B5678" t="s">
        <v>37261</v>
      </c>
      <c r="C5678" t="s">
        <v>33258</v>
      </c>
      <c r="D5678" t="s">
        <v>33259</v>
      </c>
      <c r="E5678" t="s">
        <v>18516</v>
      </c>
      <c r="F5678" t="s">
        <v>18516</v>
      </c>
      <c r="G5678" t="s">
        <v>18516</v>
      </c>
      <c r="H5678" t="s">
        <v>18516</v>
      </c>
      <c r="I5678" t="s">
        <v>18516</v>
      </c>
      <c r="J5678" t="s">
        <v>18516</v>
      </c>
      <c r="K5678" t="s">
        <v>29707</v>
      </c>
      <c r="L5678" t="s">
        <v>18516</v>
      </c>
      <c r="M5678" t="s">
        <v>18516</v>
      </c>
    </row>
    <row r="5679" spans="1:13" ht="13.5">
      <c r="A5679" t="s">
        <v>37262</v>
      </c>
      <c r="B5679" t="s">
        <v>37263</v>
      </c>
      <c r="C5679" t="s">
        <v>33258</v>
      </c>
      <c r="D5679" t="s">
        <v>33259</v>
      </c>
      <c r="E5679" t="s">
        <v>18516</v>
      </c>
      <c r="F5679" t="s">
        <v>18516</v>
      </c>
      <c r="G5679" t="s">
        <v>18516</v>
      </c>
      <c r="H5679" t="s">
        <v>18516</v>
      </c>
      <c r="I5679" t="s">
        <v>18516</v>
      </c>
      <c r="J5679" t="s">
        <v>18516</v>
      </c>
      <c r="K5679" t="s">
        <v>29707</v>
      </c>
      <c r="L5679" t="s">
        <v>18516</v>
      </c>
      <c r="M5679" t="s">
        <v>18516</v>
      </c>
    </row>
    <row r="5680" spans="1:13" ht="13.5">
      <c r="A5680" t="s">
        <v>37264</v>
      </c>
      <c r="B5680" t="s">
        <v>37265</v>
      </c>
      <c r="C5680" t="s">
        <v>33258</v>
      </c>
      <c r="D5680" t="s">
        <v>33259</v>
      </c>
      <c r="E5680" t="s">
        <v>18516</v>
      </c>
      <c r="F5680" t="s">
        <v>18516</v>
      </c>
      <c r="G5680" t="s">
        <v>18516</v>
      </c>
      <c r="H5680" t="s">
        <v>18516</v>
      </c>
      <c r="I5680" t="s">
        <v>18516</v>
      </c>
      <c r="J5680" t="s">
        <v>18516</v>
      </c>
      <c r="K5680" t="s">
        <v>29707</v>
      </c>
      <c r="L5680" t="s">
        <v>18516</v>
      </c>
      <c r="M5680" t="s">
        <v>18516</v>
      </c>
    </row>
    <row r="5681" spans="1:13" ht="13.5">
      <c r="A5681" t="s">
        <v>37266</v>
      </c>
      <c r="B5681" t="s">
        <v>37267</v>
      </c>
      <c r="C5681" t="s">
        <v>33258</v>
      </c>
      <c r="D5681" t="s">
        <v>33259</v>
      </c>
      <c r="E5681" t="s">
        <v>18516</v>
      </c>
      <c r="F5681" t="s">
        <v>18516</v>
      </c>
      <c r="G5681" t="s">
        <v>18516</v>
      </c>
      <c r="H5681" t="s">
        <v>18516</v>
      </c>
      <c r="I5681" t="s">
        <v>18516</v>
      </c>
      <c r="J5681" t="s">
        <v>18516</v>
      </c>
      <c r="K5681" t="s">
        <v>29707</v>
      </c>
      <c r="L5681" t="s">
        <v>18516</v>
      </c>
      <c r="M5681" t="s">
        <v>18516</v>
      </c>
    </row>
    <row r="5682" spans="1:13" ht="13.5">
      <c r="A5682" t="s">
        <v>37268</v>
      </c>
      <c r="B5682" t="s">
        <v>37269</v>
      </c>
      <c r="C5682" t="s">
        <v>33258</v>
      </c>
      <c r="D5682" t="s">
        <v>33259</v>
      </c>
      <c r="E5682" t="s">
        <v>18516</v>
      </c>
      <c r="F5682" t="s">
        <v>18516</v>
      </c>
      <c r="G5682" t="s">
        <v>18516</v>
      </c>
      <c r="H5682" t="s">
        <v>18516</v>
      </c>
      <c r="I5682" t="s">
        <v>18516</v>
      </c>
      <c r="J5682" t="s">
        <v>18516</v>
      </c>
      <c r="K5682" t="s">
        <v>29707</v>
      </c>
      <c r="L5682" t="s">
        <v>18516</v>
      </c>
      <c r="M5682" t="s">
        <v>18516</v>
      </c>
    </row>
    <row r="5683" spans="1:13" ht="13.5">
      <c r="A5683" t="s">
        <v>37270</v>
      </c>
      <c r="B5683" t="s">
        <v>37271</v>
      </c>
      <c r="C5683" t="s">
        <v>33258</v>
      </c>
      <c r="D5683" t="s">
        <v>33259</v>
      </c>
      <c r="E5683" t="s">
        <v>18516</v>
      </c>
      <c r="F5683" t="s">
        <v>18516</v>
      </c>
      <c r="G5683" t="s">
        <v>18516</v>
      </c>
      <c r="H5683" t="s">
        <v>18516</v>
      </c>
      <c r="I5683" t="s">
        <v>18516</v>
      </c>
      <c r="J5683" t="s">
        <v>18516</v>
      </c>
      <c r="K5683" t="s">
        <v>29707</v>
      </c>
      <c r="L5683" t="s">
        <v>18516</v>
      </c>
      <c r="M5683" t="s">
        <v>18516</v>
      </c>
    </row>
    <row r="5684" spans="1:13" ht="13.5">
      <c r="A5684" t="s">
        <v>37272</v>
      </c>
      <c r="B5684" t="s">
        <v>37273</v>
      </c>
      <c r="C5684" t="s">
        <v>33258</v>
      </c>
      <c r="D5684" t="s">
        <v>33259</v>
      </c>
      <c r="E5684" t="s">
        <v>18516</v>
      </c>
      <c r="F5684" t="s">
        <v>18516</v>
      </c>
      <c r="G5684" t="s">
        <v>18516</v>
      </c>
      <c r="H5684" t="s">
        <v>18516</v>
      </c>
      <c r="I5684" t="s">
        <v>18516</v>
      </c>
      <c r="J5684" t="s">
        <v>18516</v>
      </c>
      <c r="K5684" t="s">
        <v>29707</v>
      </c>
      <c r="L5684" t="s">
        <v>18516</v>
      </c>
      <c r="M5684" t="s">
        <v>18516</v>
      </c>
    </row>
    <row r="5685" spans="1:13" ht="13.5">
      <c r="A5685" t="s">
        <v>37274</v>
      </c>
      <c r="B5685" t="s">
        <v>37275</v>
      </c>
      <c r="C5685" t="s">
        <v>33258</v>
      </c>
      <c r="D5685" t="s">
        <v>33259</v>
      </c>
      <c r="E5685" t="s">
        <v>18516</v>
      </c>
      <c r="F5685" t="s">
        <v>18516</v>
      </c>
      <c r="G5685" t="s">
        <v>18516</v>
      </c>
      <c r="H5685" t="s">
        <v>18516</v>
      </c>
      <c r="I5685" t="s">
        <v>18516</v>
      </c>
      <c r="J5685" t="s">
        <v>18516</v>
      </c>
      <c r="K5685" t="s">
        <v>29707</v>
      </c>
      <c r="L5685" t="s">
        <v>18516</v>
      </c>
      <c r="M5685" t="s">
        <v>18516</v>
      </c>
    </row>
    <row r="5686" spans="1:13" ht="13.5">
      <c r="A5686" t="s">
        <v>37276</v>
      </c>
      <c r="B5686" t="s">
        <v>37277</v>
      </c>
      <c r="C5686" t="s">
        <v>33258</v>
      </c>
      <c r="D5686" t="s">
        <v>33259</v>
      </c>
      <c r="E5686" t="s">
        <v>18516</v>
      </c>
      <c r="F5686" t="s">
        <v>18516</v>
      </c>
      <c r="G5686" t="s">
        <v>18516</v>
      </c>
      <c r="H5686" t="s">
        <v>18516</v>
      </c>
      <c r="I5686" t="s">
        <v>18516</v>
      </c>
      <c r="J5686" t="s">
        <v>18516</v>
      </c>
      <c r="K5686" t="s">
        <v>29707</v>
      </c>
      <c r="L5686" t="s">
        <v>18516</v>
      </c>
      <c r="M5686" t="s">
        <v>18516</v>
      </c>
    </row>
    <row r="5687" spans="1:13" ht="13.5">
      <c r="A5687" t="s">
        <v>37278</v>
      </c>
      <c r="B5687" t="s">
        <v>37279</v>
      </c>
      <c r="C5687" t="s">
        <v>33258</v>
      </c>
      <c r="D5687" t="s">
        <v>33259</v>
      </c>
      <c r="E5687" t="s">
        <v>18516</v>
      </c>
      <c r="F5687" t="s">
        <v>18516</v>
      </c>
      <c r="G5687" t="s">
        <v>18516</v>
      </c>
      <c r="H5687" t="s">
        <v>18516</v>
      </c>
      <c r="I5687" t="s">
        <v>18516</v>
      </c>
      <c r="J5687" t="s">
        <v>18516</v>
      </c>
      <c r="K5687" t="s">
        <v>29707</v>
      </c>
      <c r="L5687" t="s">
        <v>18516</v>
      </c>
      <c r="M5687" t="s">
        <v>18516</v>
      </c>
    </row>
    <row r="5688" spans="1:13" ht="13.5">
      <c r="A5688" t="s">
        <v>37280</v>
      </c>
      <c r="B5688" t="s">
        <v>37281</v>
      </c>
      <c r="C5688" t="s">
        <v>33258</v>
      </c>
      <c r="D5688" t="s">
        <v>33259</v>
      </c>
      <c r="E5688" t="s">
        <v>18516</v>
      </c>
      <c r="F5688" t="s">
        <v>18516</v>
      </c>
      <c r="G5688" t="s">
        <v>18516</v>
      </c>
      <c r="H5688" t="s">
        <v>18516</v>
      </c>
      <c r="I5688" t="s">
        <v>18516</v>
      </c>
      <c r="J5688" t="s">
        <v>18516</v>
      </c>
      <c r="K5688" t="s">
        <v>29707</v>
      </c>
      <c r="L5688" t="s">
        <v>18516</v>
      </c>
      <c r="M5688" t="s">
        <v>18516</v>
      </c>
    </row>
    <row r="5689" spans="1:13" ht="13.5">
      <c r="A5689" t="s">
        <v>37282</v>
      </c>
      <c r="B5689" t="s">
        <v>37283</v>
      </c>
      <c r="C5689" t="s">
        <v>33258</v>
      </c>
      <c r="D5689" t="s">
        <v>33259</v>
      </c>
      <c r="E5689" s="164">
        <v>309</v>
      </c>
      <c r="F5689" s="164">
        <v>309</v>
      </c>
      <c r="G5689" t="s">
        <v>18516</v>
      </c>
      <c r="H5689" t="s">
        <v>18516</v>
      </c>
      <c r="I5689" s="164">
        <v>98.55</v>
      </c>
      <c r="J5689" s="164">
        <v>407.55</v>
      </c>
      <c r="K5689">
        <v>28</v>
      </c>
      <c r="L5689" t="s">
        <v>29455</v>
      </c>
      <c r="M5689" t="s">
        <v>31588</v>
      </c>
    </row>
    <row r="5690" spans="1:13" ht="13.5">
      <c r="A5690" t="s">
        <v>37284</v>
      </c>
      <c r="B5690" t="s">
        <v>37285</v>
      </c>
      <c r="C5690" t="s">
        <v>33258</v>
      </c>
      <c r="D5690" t="s">
        <v>33259</v>
      </c>
      <c r="E5690" t="s">
        <v>18516</v>
      </c>
      <c r="F5690" t="s">
        <v>18516</v>
      </c>
      <c r="G5690" t="s">
        <v>18516</v>
      </c>
      <c r="H5690" t="s">
        <v>18516</v>
      </c>
      <c r="I5690" t="s">
        <v>18516</v>
      </c>
      <c r="J5690" t="s">
        <v>18516</v>
      </c>
      <c r="K5690" t="s">
        <v>29707</v>
      </c>
      <c r="L5690" t="s">
        <v>18516</v>
      </c>
      <c r="M5690" t="s">
        <v>18516</v>
      </c>
    </row>
    <row r="5691" spans="1:13" ht="13.5">
      <c r="A5691" t="s">
        <v>37286</v>
      </c>
      <c r="B5691" t="s">
        <v>37287</v>
      </c>
      <c r="C5691" t="s">
        <v>33258</v>
      </c>
      <c r="D5691" t="s">
        <v>33259</v>
      </c>
      <c r="E5691" t="s">
        <v>18516</v>
      </c>
      <c r="F5691" t="s">
        <v>18516</v>
      </c>
      <c r="G5691" t="s">
        <v>18516</v>
      </c>
      <c r="H5691" t="s">
        <v>18516</v>
      </c>
      <c r="I5691" t="s">
        <v>18516</v>
      </c>
      <c r="J5691" t="s">
        <v>18516</v>
      </c>
      <c r="K5691" t="s">
        <v>29707</v>
      </c>
      <c r="L5691" t="s">
        <v>18516</v>
      </c>
      <c r="M5691" t="s">
        <v>18516</v>
      </c>
    </row>
    <row r="5692" spans="1:13" ht="13.5">
      <c r="A5692" t="s">
        <v>37288</v>
      </c>
      <c r="B5692" t="s">
        <v>37289</v>
      </c>
      <c r="C5692" t="s">
        <v>33258</v>
      </c>
      <c r="D5692" t="s">
        <v>33259</v>
      </c>
      <c r="E5692" t="s">
        <v>18516</v>
      </c>
      <c r="F5692" t="s">
        <v>18516</v>
      </c>
      <c r="G5692" t="s">
        <v>18516</v>
      </c>
      <c r="H5692" t="s">
        <v>18516</v>
      </c>
      <c r="I5692" t="s">
        <v>18516</v>
      </c>
      <c r="J5692" t="s">
        <v>18516</v>
      </c>
      <c r="K5692" t="s">
        <v>29707</v>
      </c>
      <c r="L5692" t="s">
        <v>18516</v>
      </c>
      <c r="M5692" t="s">
        <v>18516</v>
      </c>
    </row>
    <row r="5693" spans="1:13" ht="13.5">
      <c r="A5693" t="s">
        <v>37290</v>
      </c>
      <c r="B5693" t="s">
        <v>37291</v>
      </c>
      <c r="C5693" t="s">
        <v>33258</v>
      </c>
      <c r="D5693" t="s">
        <v>33259</v>
      </c>
      <c r="E5693" t="s">
        <v>18516</v>
      </c>
      <c r="F5693" t="s">
        <v>18516</v>
      </c>
      <c r="G5693" t="s">
        <v>18516</v>
      </c>
      <c r="H5693" t="s">
        <v>18516</v>
      </c>
      <c r="I5693" t="s">
        <v>18516</v>
      </c>
      <c r="J5693" t="s">
        <v>18516</v>
      </c>
      <c r="K5693" t="s">
        <v>29707</v>
      </c>
      <c r="L5693" t="s">
        <v>18516</v>
      </c>
      <c r="M5693" t="s">
        <v>18516</v>
      </c>
    </row>
    <row r="5694" spans="1:13" ht="13.5">
      <c r="A5694" t="s">
        <v>37292</v>
      </c>
      <c r="B5694" t="s">
        <v>37293</v>
      </c>
      <c r="C5694" t="s">
        <v>33258</v>
      </c>
      <c r="D5694" t="s">
        <v>33259</v>
      </c>
      <c r="E5694" t="s">
        <v>18516</v>
      </c>
      <c r="F5694" t="s">
        <v>18516</v>
      </c>
      <c r="G5694" t="s">
        <v>18516</v>
      </c>
      <c r="H5694" t="s">
        <v>18516</v>
      </c>
      <c r="I5694" t="s">
        <v>18516</v>
      </c>
      <c r="J5694" t="s">
        <v>18516</v>
      </c>
      <c r="K5694" t="s">
        <v>29707</v>
      </c>
      <c r="L5694" t="s">
        <v>18516</v>
      </c>
      <c r="M5694" t="s">
        <v>18516</v>
      </c>
    </row>
    <row r="5695" spans="1:13" ht="13.5">
      <c r="A5695" t="s">
        <v>37294</v>
      </c>
      <c r="B5695" t="s">
        <v>37295</v>
      </c>
      <c r="C5695" t="s">
        <v>33258</v>
      </c>
      <c r="D5695" t="s">
        <v>33259</v>
      </c>
      <c r="E5695" t="s">
        <v>18516</v>
      </c>
      <c r="F5695" t="s">
        <v>18516</v>
      </c>
      <c r="G5695" t="s">
        <v>18516</v>
      </c>
      <c r="H5695" t="s">
        <v>18516</v>
      </c>
      <c r="I5695" t="s">
        <v>18516</v>
      </c>
      <c r="J5695" t="s">
        <v>18516</v>
      </c>
      <c r="K5695" t="s">
        <v>29707</v>
      </c>
      <c r="L5695" t="s">
        <v>18516</v>
      </c>
      <c r="M5695" t="s">
        <v>18516</v>
      </c>
    </row>
    <row r="5696" spans="1:13" ht="13.5">
      <c r="A5696" t="s">
        <v>37296</v>
      </c>
      <c r="B5696" t="s">
        <v>37297</v>
      </c>
      <c r="C5696" t="s">
        <v>33258</v>
      </c>
      <c r="D5696" t="s">
        <v>33259</v>
      </c>
      <c r="E5696" t="s">
        <v>18516</v>
      </c>
      <c r="F5696" t="s">
        <v>18516</v>
      </c>
      <c r="G5696" t="s">
        <v>18516</v>
      </c>
      <c r="H5696" t="s">
        <v>18516</v>
      </c>
      <c r="I5696" t="s">
        <v>18516</v>
      </c>
      <c r="J5696" t="s">
        <v>18516</v>
      </c>
      <c r="K5696" t="s">
        <v>29707</v>
      </c>
      <c r="L5696" t="s">
        <v>18516</v>
      </c>
      <c r="M5696" t="s">
        <v>18516</v>
      </c>
    </row>
    <row r="5697" spans="1:13" ht="13.5">
      <c r="A5697" t="s">
        <v>37298</v>
      </c>
      <c r="B5697" t="s">
        <v>37299</v>
      </c>
      <c r="C5697" t="s">
        <v>33258</v>
      </c>
      <c r="D5697" t="s">
        <v>33259</v>
      </c>
      <c r="E5697" t="s">
        <v>18516</v>
      </c>
      <c r="F5697" t="s">
        <v>18516</v>
      </c>
      <c r="G5697" t="s">
        <v>18516</v>
      </c>
      <c r="H5697" t="s">
        <v>18516</v>
      </c>
      <c r="I5697" t="s">
        <v>18516</v>
      </c>
      <c r="J5697" t="s">
        <v>18516</v>
      </c>
      <c r="K5697" t="s">
        <v>29707</v>
      </c>
      <c r="L5697" t="s">
        <v>18516</v>
      </c>
      <c r="M5697" t="s">
        <v>18516</v>
      </c>
    </row>
    <row r="5698" spans="1:13" ht="13.5">
      <c r="A5698" t="s">
        <v>37300</v>
      </c>
      <c r="B5698" t="s">
        <v>37301</v>
      </c>
      <c r="C5698" t="s">
        <v>33258</v>
      </c>
      <c r="D5698" t="s">
        <v>33259</v>
      </c>
      <c r="E5698" t="s">
        <v>18516</v>
      </c>
      <c r="F5698" t="s">
        <v>18516</v>
      </c>
      <c r="G5698" t="s">
        <v>18516</v>
      </c>
      <c r="H5698" t="s">
        <v>18516</v>
      </c>
      <c r="I5698" t="s">
        <v>18516</v>
      </c>
      <c r="J5698" t="s">
        <v>18516</v>
      </c>
      <c r="K5698" t="s">
        <v>29707</v>
      </c>
      <c r="L5698" t="s">
        <v>18516</v>
      </c>
      <c r="M5698" t="s">
        <v>18516</v>
      </c>
    </row>
    <row r="5699" spans="1:13" ht="13.5">
      <c r="A5699" t="s">
        <v>37302</v>
      </c>
      <c r="B5699" t="s">
        <v>37303</v>
      </c>
      <c r="C5699" t="s">
        <v>33258</v>
      </c>
      <c r="D5699" t="s">
        <v>33259</v>
      </c>
      <c r="E5699" t="s">
        <v>18516</v>
      </c>
      <c r="F5699" t="s">
        <v>18516</v>
      </c>
      <c r="G5699" t="s">
        <v>18516</v>
      </c>
      <c r="H5699" t="s">
        <v>18516</v>
      </c>
      <c r="I5699" t="s">
        <v>18516</v>
      </c>
      <c r="J5699" t="s">
        <v>18516</v>
      </c>
      <c r="K5699" t="s">
        <v>29707</v>
      </c>
      <c r="L5699" t="s">
        <v>18516</v>
      </c>
      <c r="M5699" t="s">
        <v>18516</v>
      </c>
    </row>
    <row r="5700" spans="1:13" ht="13.5">
      <c r="A5700" t="s">
        <v>37304</v>
      </c>
      <c r="B5700" t="s">
        <v>37305</v>
      </c>
      <c r="C5700" t="s">
        <v>33258</v>
      </c>
      <c r="D5700" t="s">
        <v>33259</v>
      </c>
      <c r="E5700" t="s">
        <v>18516</v>
      </c>
      <c r="F5700" t="s">
        <v>18516</v>
      </c>
      <c r="G5700" t="s">
        <v>18516</v>
      </c>
      <c r="H5700" t="s">
        <v>18516</v>
      </c>
      <c r="I5700" t="s">
        <v>18516</v>
      </c>
      <c r="J5700" t="s">
        <v>18516</v>
      </c>
      <c r="K5700" t="s">
        <v>29707</v>
      </c>
      <c r="L5700" t="s">
        <v>18516</v>
      </c>
      <c r="M5700" t="s">
        <v>18516</v>
      </c>
    </row>
    <row r="5701" spans="1:13" ht="13.5">
      <c r="A5701" t="s">
        <v>37306</v>
      </c>
      <c r="B5701" t="s">
        <v>37307</v>
      </c>
      <c r="C5701" t="s">
        <v>33258</v>
      </c>
      <c r="D5701" t="s">
        <v>33259</v>
      </c>
      <c r="E5701" s="164">
        <v>55</v>
      </c>
      <c r="F5701" s="164">
        <v>55</v>
      </c>
      <c r="G5701" t="s">
        <v>18516</v>
      </c>
      <c r="H5701" t="s">
        <v>18516</v>
      </c>
      <c r="I5701" s="164">
        <v>16.18</v>
      </c>
      <c r="J5701" s="164">
        <v>71.18</v>
      </c>
      <c r="K5701">
        <v>53</v>
      </c>
      <c r="L5701" t="s">
        <v>29439</v>
      </c>
      <c r="M5701" t="s">
        <v>29808</v>
      </c>
    </row>
    <row r="5702" spans="1:13" ht="13.5">
      <c r="A5702" t="s">
        <v>37308</v>
      </c>
      <c r="B5702" t="s">
        <v>37309</v>
      </c>
      <c r="C5702" t="s">
        <v>33258</v>
      </c>
      <c r="D5702" t="s">
        <v>33259</v>
      </c>
      <c r="E5702" t="s">
        <v>18516</v>
      </c>
      <c r="F5702" t="s">
        <v>18516</v>
      </c>
      <c r="G5702" t="s">
        <v>18516</v>
      </c>
      <c r="H5702" t="s">
        <v>18516</v>
      </c>
      <c r="I5702" t="s">
        <v>18516</v>
      </c>
      <c r="J5702" t="s">
        <v>18516</v>
      </c>
      <c r="K5702" t="s">
        <v>29707</v>
      </c>
      <c r="L5702" t="s">
        <v>18516</v>
      </c>
      <c r="M5702" t="s">
        <v>18516</v>
      </c>
    </row>
    <row r="5703" spans="1:13" ht="13.5">
      <c r="A5703" t="s">
        <v>37310</v>
      </c>
      <c r="B5703" t="s">
        <v>37311</v>
      </c>
      <c r="C5703" t="s">
        <v>33258</v>
      </c>
      <c r="D5703" t="s">
        <v>33259</v>
      </c>
      <c r="E5703" t="s">
        <v>18516</v>
      </c>
      <c r="F5703" t="s">
        <v>18516</v>
      </c>
      <c r="G5703" t="s">
        <v>18516</v>
      </c>
      <c r="H5703" t="s">
        <v>18516</v>
      </c>
      <c r="I5703" t="s">
        <v>18516</v>
      </c>
      <c r="J5703" t="s">
        <v>18516</v>
      </c>
      <c r="K5703" t="s">
        <v>29707</v>
      </c>
      <c r="L5703" t="s">
        <v>18516</v>
      </c>
      <c r="M5703" t="s">
        <v>18516</v>
      </c>
    </row>
    <row r="5704" spans="1:13" ht="13.5">
      <c r="A5704" t="s">
        <v>37312</v>
      </c>
      <c r="B5704" t="s">
        <v>37313</v>
      </c>
      <c r="C5704" t="s">
        <v>33258</v>
      </c>
      <c r="D5704" t="s">
        <v>33259</v>
      </c>
      <c r="E5704" s="164">
        <v>140</v>
      </c>
      <c r="F5704" s="164">
        <v>99</v>
      </c>
      <c r="G5704" s="165">
        <v>0.7</v>
      </c>
      <c r="H5704" t="s">
        <v>37203</v>
      </c>
      <c r="I5704" s="164">
        <v>45.24</v>
      </c>
      <c r="J5704" s="164">
        <v>144.24</v>
      </c>
      <c r="K5704">
        <v>45</v>
      </c>
      <c r="L5704" t="s">
        <v>18516</v>
      </c>
      <c r="M5704" t="s">
        <v>18516</v>
      </c>
    </row>
    <row r="5705" spans="1:13" ht="13.5">
      <c r="A5705" t="s">
        <v>37314</v>
      </c>
      <c r="B5705" t="s">
        <v>37315</v>
      </c>
      <c r="C5705" t="s">
        <v>33258</v>
      </c>
      <c r="D5705" t="s">
        <v>33259</v>
      </c>
      <c r="E5705" t="s">
        <v>18516</v>
      </c>
      <c r="F5705" t="s">
        <v>18516</v>
      </c>
      <c r="G5705" t="s">
        <v>18516</v>
      </c>
      <c r="H5705" t="s">
        <v>18516</v>
      </c>
      <c r="I5705" t="s">
        <v>18516</v>
      </c>
      <c r="J5705" t="s">
        <v>18516</v>
      </c>
      <c r="K5705" t="s">
        <v>29707</v>
      </c>
      <c r="L5705" t="s">
        <v>18516</v>
      </c>
      <c r="M5705" t="s">
        <v>18516</v>
      </c>
    </row>
    <row r="5706" spans="1:13" ht="13.5">
      <c r="A5706" t="s">
        <v>37316</v>
      </c>
      <c r="B5706" t="s">
        <v>37317</v>
      </c>
      <c r="C5706" t="s">
        <v>33258</v>
      </c>
      <c r="D5706" t="s">
        <v>33259</v>
      </c>
      <c r="E5706" s="164">
        <v>113</v>
      </c>
      <c r="F5706" s="164">
        <v>113</v>
      </c>
      <c r="G5706" t="s">
        <v>18516</v>
      </c>
      <c r="H5706" t="s">
        <v>18516</v>
      </c>
      <c r="I5706" s="164">
        <v>22.27</v>
      </c>
      <c r="J5706" s="164">
        <v>135.27</v>
      </c>
      <c r="K5706">
        <v>85</v>
      </c>
      <c r="L5706" t="s">
        <v>18516</v>
      </c>
      <c r="M5706" t="s">
        <v>18516</v>
      </c>
    </row>
    <row r="5707" spans="1:13" ht="13.5">
      <c r="A5707" t="s">
        <v>9738</v>
      </c>
      <c r="B5707" t="s">
        <v>37318</v>
      </c>
      <c r="C5707" t="s">
        <v>33258</v>
      </c>
      <c r="D5707" t="s">
        <v>33259</v>
      </c>
      <c r="E5707" t="s">
        <v>18516</v>
      </c>
      <c r="F5707" t="s">
        <v>18516</v>
      </c>
      <c r="G5707" t="s">
        <v>18516</v>
      </c>
      <c r="H5707" t="s">
        <v>18516</v>
      </c>
      <c r="I5707" t="s">
        <v>18516</v>
      </c>
      <c r="J5707" t="s">
        <v>18516</v>
      </c>
      <c r="K5707" t="s">
        <v>29707</v>
      </c>
      <c r="L5707" t="s">
        <v>18516</v>
      </c>
      <c r="M5707" t="s">
        <v>18516</v>
      </c>
    </row>
    <row r="5708" spans="1:13" ht="13.5">
      <c r="A5708" t="s">
        <v>37319</v>
      </c>
      <c r="B5708" t="s">
        <v>37320</v>
      </c>
      <c r="C5708" t="s">
        <v>33258</v>
      </c>
      <c r="D5708" t="s">
        <v>33259</v>
      </c>
      <c r="E5708" t="s">
        <v>18516</v>
      </c>
      <c r="F5708" t="s">
        <v>18516</v>
      </c>
      <c r="G5708" t="s">
        <v>18516</v>
      </c>
      <c r="H5708" t="s">
        <v>18516</v>
      </c>
      <c r="I5708" t="s">
        <v>18516</v>
      </c>
      <c r="J5708" t="s">
        <v>18516</v>
      </c>
      <c r="K5708" t="s">
        <v>29707</v>
      </c>
      <c r="L5708" t="s">
        <v>18516</v>
      </c>
      <c r="M5708" t="s">
        <v>18516</v>
      </c>
    </row>
    <row r="5709" spans="1:13" ht="13.5">
      <c r="A5709" t="s">
        <v>37321</v>
      </c>
      <c r="B5709" t="s">
        <v>37322</v>
      </c>
      <c r="C5709" t="s">
        <v>33258</v>
      </c>
      <c r="D5709" t="s">
        <v>33259</v>
      </c>
      <c r="E5709" t="s">
        <v>18516</v>
      </c>
      <c r="F5709" t="s">
        <v>18516</v>
      </c>
      <c r="G5709" t="s">
        <v>18516</v>
      </c>
      <c r="H5709" t="s">
        <v>18516</v>
      </c>
      <c r="I5709" t="s">
        <v>18516</v>
      </c>
      <c r="J5709" t="s">
        <v>18516</v>
      </c>
      <c r="K5709" t="s">
        <v>29707</v>
      </c>
      <c r="L5709" t="s">
        <v>18516</v>
      </c>
      <c r="M5709" t="s">
        <v>18516</v>
      </c>
    </row>
    <row r="5710" spans="1:13" ht="13.5">
      <c r="A5710" t="s">
        <v>37323</v>
      </c>
      <c r="B5710" t="s">
        <v>37324</v>
      </c>
      <c r="C5710" t="s">
        <v>33258</v>
      </c>
      <c r="D5710" t="s">
        <v>33259</v>
      </c>
      <c r="E5710" t="s">
        <v>18516</v>
      </c>
      <c r="F5710" t="s">
        <v>18516</v>
      </c>
      <c r="G5710" t="s">
        <v>18516</v>
      </c>
      <c r="H5710" t="s">
        <v>18516</v>
      </c>
      <c r="I5710" t="s">
        <v>18516</v>
      </c>
      <c r="J5710" t="s">
        <v>18516</v>
      </c>
      <c r="K5710" t="s">
        <v>29707</v>
      </c>
      <c r="L5710" t="s">
        <v>18516</v>
      </c>
      <c r="M5710" t="s">
        <v>18516</v>
      </c>
    </row>
    <row r="5711" spans="1:13" ht="13.5">
      <c r="A5711" t="s">
        <v>37325</v>
      </c>
      <c r="B5711" t="s">
        <v>37326</v>
      </c>
      <c r="C5711" t="s">
        <v>33258</v>
      </c>
      <c r="D5711" t="s">
        <v>33259</v>
      </c>
      <c r="E5711" t="s">
        <v>18516</v>
      </c>
      <c r="F5711" t="s">
        <v>18516</v>
      </c>
      <c r="G5711" t="s">
        <v>18516</v>
      </c>
      <c r="H5711" t="s">
        <v>18516</v>
      </c>
      <c r="I5711" t="s">
        <v>18516</v>
      </c>
      <c r="J5711" t="s">
        <v>18516</v>
      </c>
      <c r="K5711" t="s">
        <v>29707</v>
      </c>
      <c r="L5711" t="s">
        <v>18516</v>
      </c>
      <c r="M5711" t="s">
        <v>18516</v>
      </c>
    </row>
    <row r="5712" spans="1:13" ht="13.5">
      <c r="A5712" t="s">
        <v>37327</v>
      </c>
      <c r="B5712" t="s">
        <v>37328</v>
      </c>
      <c r="C5712" t="s">
        <v>33258</v>
      </c>
      <c r="D5712" t="s">
        <v>33259</v>
      </c>
      <c r="E5712" t="s">
        <v>18516</v>
      </c>
      <c r="F5712" t="s">
        <v>18516</v>
      </c>
      <c r="G5712" t="s">
        <v>18516</v>
      </c>
      <c r="H5712" t="s">
        <v>18516</v>
      </c>
      <c r="I5712" t="s">
        <v>18516</v>
      </c>
      <c r="J5712" t="s">
        <v>18516</v>
      </c>
      <c r="K5712" t="s">
        <v>29707</v>
      </c>
      <c r="L5712" t="s">
        <v>18516</v>
      </c>
      <c r="M5712" t="s">
        <v>18516</v>
      </c>
    </row>
    <row r="5713" spans="1:13" ht="13.5">
      <c r="A5713" t="s">
        <v>37329</v>
      </c>
      <c r="B5713" t="s">
        <v>37330</v>
      </c>
      <c r="C5713" t="s">
        <v>33258</v>
      </c>
      <c r="D5713" t="s">
        <v>33259</v>
      </c>
      <c r="E5713" t="s">
        <v>18516</v>
      </c>
      <c r="F5713" t="s">
        <v>18516</v>
      </c>
      <c r="G5713" t="s">
        <v>18516</v>
      </c>
      <c r="H5713" t="s">
        <v>18516</v>
      </c>
      <c r="I5713" t="s">
        <v>18516</v>
      </c>
      <c r="J5713" t="s">
        <v>18516</v>
      </c>
      <c r="K5713" t="s">
        <v>29707</v>
      </c>
      <c r="L5713" t="s">
        <v>18516</v>
      </c>
      <c r="M5713" t="s">
        <v>18516</v>
      </c>
    </row>
    <row r="5714" spans="1:13" ht="13.5">
      <c r="A5714" t="s">
        <v>37331</v>
      </c>
      <c r="B5714" t="s">
        <v>37332</v>
      </c>
      <c r="C5714" t="s">
        <v>33258</v>
      </c>
      <c r="D5714" t="s">
        <v>33259</v>
      </c>
      <c r="E5714" t="s">
        <v>18516</v>
      </c>
      <c r="F5714" t="s">
        <v>18516</v>
      </c>
      <c r="G5714" t="s">
        <v>18516</v>
      </c>
      <c r="H5714" t="s">
        <v>18516</v>
      </c>
      <c r="I5714" t="s">
        <v>18516</v>
      </c>
      <c r="J5714" t="s">
        <v>18516</v>
      </c>
      <c r="K5714" t="s">
        <v>29707</v>
      </c>
      <c r="L5714" t="s">
        <v>18516</v>
      </c>
      <c r="M5714" t="s">
        <v>18516</v>
      </c>
    </row>
    <row r="5715" spans="1:13" ht="13.5">
      <c r="A5715" t="s">
        <v>37333</v>
      </c>
      <c r="B5715" t="s">
        <v>37334</v>
      </c>
      <c r="C5715" t="s">
        <v>33258</v>
      </c>
      <c r="D5715" t="s">
        <v>33259</v>
      </c>
      <c r="E5715" t="s">
        <v>18516</v>
      </c>
      <c r="F5715" t="s">
        <v>18516</v>
      </c>
      <c r="G5715" t="s">
        <v>18516</v>
      </c>
      <c r="H5715" t="s">
        <v>18516</v>
      </c>
      <c r="I5715" t="s">
        <v>18516</v>
      </c>
      <c r="J5715" t="s">
        <v>18516</v>
      </c>
      <c r="K5715" t="s">
        <v>29707</v>
      </c>
      <c r="L5715" t="s">
        <v>18516</v>
      </c>
      <c r="M5715" t="s">
        <v>18516</v>
      </c>
    </row>
    <row r="5716" spans="1:13" ht="13.5">
      <c r="A5716" t="s">
        <v>37335</v>
      </c>
      <c r="B5716" t="s">
        <v>37336</v>
      </c>
      <c r="C5716" t="s">
        <v>33258</v>
      </c>
      <c r="D5716" t="s">
        <v>33259</v>
      </c>
      <c r="E5716" s="164">
        <v>83</v>
      </c>
      <c r="F5716" s="164">
        <v>83</v>
      </c>
      <c r="G5716" t="s">
        <v>18516</v>
      </c>
      <c r="H5716" t="s">
        <v>18516</v>
      </c>
      <c r="I5716" s="164">
        <v>22.7</v>
      </c>
      <c r="J5716" s="164">
        <v>105.7</v>
      </c>
      <c r="K5716">
        <v>0</v>
      </c>
      <c r="L5716" t="s">
        <v>18516</v>
      </c>
      <c r="M5716" t="s">
        <v>18516</v>
      </c>
    </row>
    <row r="5717" spans="1:13" ht="13.5">
      <c r="A5717" t="s">
        <v>37337</v>
      </c>
      <c r="B5717" t="s">
        <v>37338</v>
      </c>
      <c r="C5717" t="s">
        <v>33258</v>
      </c>
      <c r="D5717" t="s">
        <v>33259</v>
      </c>
      <c r="E5717" s="164">
        <v>80</v>
      </c>
      <c r="F5717" s="164">
        <v>80</v>
      </c>
      <c r="G5717" t="s">
        <v>18516</v>
      </c>
      <c r="H5717" t="s">
        <v>18516</v>
      </c>
      <c r="I5717" s="164">
        <v>19.32</v>
      </c>
      <c r="J5717" s="164">
        <v>99.32</v>
      </c>
      <c r="K5717">
        <v>0</v>
      </c>
      <c r="L5717" t="s">
        <v>18516</v>
      </c>
      <c r="M5717" t="s">
        <v>18516</v>
      </c>
    </row>
    <row r="5718" spans="1:13" ht="13.5">
      <c r="A5718" t="s">
        <v>37339</v>
      </c>
      <c r="B5718" t="s">
        <v>37340</v>
      </c>
      <c r="C5718" t="s">
        <v>33258</v>
      </c>
      <c r="D5718" t="s">
        <v>33259</v>
      </c>
      <c r="E5718" t="s">
        <v>18516</v>
      </c>
      <c r="F5718" t="s">
        <v>18516</v>
      </c>
      <c r="G5718" t="s">
        <v>18516</v>
      </c>
      <c r="H5718" t="s">
        <v>18516</v>
      </c>
      <c r="I5718" t="s">
        <v>18516</v>
      </c>
      <c r="J5718" t="s">
        <v>18516</v>
      </c>
      <c r="K5718" t="s">
        <v>29707</v>
      </c>
      <c r="L5718" t="s">
        <v>18516</v>
      </c>
      <c r="M5718" t="s">
        <v>18516</v>
      </c>
    </row>
    <row r="5719" spans="1:13" ht="13.5">
      <c r="A5719" t="s">
        <v>15038</v>
      </c>
      <c r="B5719" t="s">
        <v>37341</v>
      </c>
      <c r="C5719" t="s">
        <v>33258</v>
      </c>
      <c r="D5719" t="s">
        <v>33259</v>
      </c>
      <c r="E5719" t="s">
        <v>18516</v>
      </c>
      <c r="F5719" t="s">
        <v>18516</v>
      </c>
      <c r="G5719" t="s">
        <v>18516</v>
      </c>
      <c r="H5719" t="s">
        <v>18516</v>
      </c>
      <c r="I5719" t="s">
        <v>18516</v>
      </c>
      <c r="J5719" t="s">
        <v>18516</v>
      </c>
      <c r="K5719" t="s">
        <v>29707</v>
      </c>
      <c r="L5719" t="s">
        <v>18516</v>
      </c>
      <c r="M5719" t="s">
        <v>18516</v>
      </c>
    </row>
    <row r="5720" spans="1:13" ht="13.5">
      <c r="A5720" t="s">
        <v>15041</v>
      </c>
      <c r="B5720" t="s">
        <v>37342</v>
      </c>
      <c r="C5720" t="s">
        <v>33258</v>
      </c>
      <c r="D5720" t="s">
        <v>33259</v>
      </c>
      <c r="E5720" t="s">
        <v>18516</v>
      </c>
      <c r="F5720" t="s">
        <v>18516</v>
      </c>
      <c r="G5720" t="s">
        <v>18516</v>
      </c>
      <c r="H5720" t="s">
        <v>18516</v>
      </c>
      <c r="I5720" t="s">
        <v>18516</v>
      </c>
      <c r="J5720" t="s">
        <v>18516</v>
      </c>
      <c r="K5720" t="s">
        <v>29707</v>
      </c>
      <c r="L5720" t="s">
        <v>18516</v>
      </c>
      <c r="M5720" t="s">
        <v>18516</v>
      </c>
    </row>
    <row r="5721" spans="1:13" ht="13.5">
      <c r="A5721" t="s">
        <v>37343</v>
      </c>
      <c r="B5721" t="s">
        <v>37344</v>
      </c>
      <c r="C5721" t="s">
        <v>33258</v>
      </c>
      <c r="D5721" t="s">
        <v>33259</v>
      </c>
      <c r="E5721" t="s">
        <v>18516</v>
      </c>
      <c r="F5721" t="s">
        <v>18516</v>
      </c>
      <c r="G5721" t="s">
        <v>18516</v>
      </c>
      <c r="H5721" t="s">
        <v>18516</v>
      </c>
      <c r="I5721" t="s">
        <v>18516</v>
      </c>
      <c r="J5721" t="s">
        <v>18516</v>
      </c>
      <c r="K5721" t="s">
        <v>29707</v>
      </c>
      <c r="L5721" t="s">
        <v>18516</v>
      </c>
      <c r="M5721" t="s">
        <v>18516</v>
      </c>
    </row>
    <row r="5722" spans="1:13" ht="13.5">
      <c r="A5722" t="s">
        <v>37345</v>
      </c>
      <c r="B5722" t="s">
        <v>37346</v>
      </c>
      <c r="C5722" t="s">
        <v>33258</v>
      </c>
      <c r="D5722" t="s">
        <v>33259</v>
      </c>
      <c r="E5722" t="s">
        <v>18516</v>
      </c>
      <c r="F5722" t="s">
        <v>18516</v>
      </c>
      <c r="G5722" t="s">
        <v>18516</v>
      </c>
      <c r="H5722" t="s">
        <v>18516</v>
      </c>
      <c r="I5722" t="s">
        <v>18516</v>
      </c>
      <c r="J5722" t="s">
        <v>18516</v>
      </c>
      <c r="K5722" t="s">
        <v>29707</v>
      </c>
      <c r="L5722" t="s">
        <v>18516</v>
      </c>
      <c r="M5722" t="s">
        <v>18516</v>
      </c>
    </row>
    <row r="5723" spans="1:13" ht="13.5">
      <c r="A5723" t="s">
        <v>37347</v>
      </c>
      <c r="B5723" t="s">
        <v>37348</v>
      </c>
      <c r="C5723" t="s">
        <v>33258</v>
      </c>
      <c r="D5723" t="s">
        <v>33259</v>
      </c>
      <c r="E5723" t="s">
        <v>18516</v>
      </c>
      <c r="F5723" t="s">
        <v>18516</v>
      </c>
      <c r="G5723" t="s">
        <v>18516</v>
      </c>
      <c r="H5723" t="s">
        <v>18516</v>
      </c>
      <c r="I5723" t="s">
        <v>18516</v>
      </c>
      <c r="J5723" t="s">
        <v>18516</v>
      </c>
      <c r="K5723" t="s">
        <v>29707</v>
      </c>
      <c r="L5723" t="s">
        <v>18516</v>
      </c>
      <c r="M5723" t="s">
        <v>18516</v>
      </c>
    </row>
    <row r="5724" spans="1:13" ht="13.5">
      <c r="A5724" t="s">
        <v>37349</v>
      </c>
      <c r="B5724" t="s">
        <v>37350</v>
      </c>
      <c r="C5724" t="s">
        <v>33258</v>
      </c>
      <c r="D5724" t="s">
        <v>33259</v>
      </c>
      <c r="E5724" t="s">
        <v>18516</v>
      </c>
      <c r="F5724" t="s">
        <v>18516</v>
      </c>
      <c r="G5724" t="s">
        <v>18516</v>
      </c>
      <c r="H5724" t="s">
        <v>18516</v>
      </c>
      <c r="I5724" t="s">
        <v>18516</v>
      </c>
      <c r="J5724" t="s">
        <v>18516</v>
      </c>
      <c r="K5724" t="s">
        <v>29707</v>
      </c>
      <c r="L5724" t="s">
        <v>18516</v>
      </c>
      <c r="M5724" t="s">
        <v>18516</v>
      </c>
    </row>
    <row r="5725" spans="1:13" ht="13.5">
      <c r="A5725" t="s">
        <v>37351</v>
      </c>
      <c r="B5725" t="s">
        <v>37352</v>
      </c>
      <c r="C5725" t="s">
        <v>33258</v>
      </c>
      <c r="D5725" t="s">
        <v>33259</v>
      </c>
      <c r="E5725" t="s">
        <v>18516</v>
      </c>
      <c r="F5725" t="s">
        <v>18516</v>
      </c>
      <c r="G5725" t="s">
        <v>18516</v>
      </c>
      <c r="H5725" t="s">
        <v>18516</v>
      </c>
      <c r="I5725" t="s">
        <v>18516</v>
      </c>
      <c r="J5725" t="s">
        <v>18516</v>
      </c>
      <c r="K5725" t="s">
        <v>29707</v>
      </c>
      <c r="L5725" t="s">
        <v>18516</v>
      </c>
      <c r="M5725" t="s">
        <v>18516</v>
      </c>
    </row>
    <row r="5726" spans="1:13" ht="13.5">
      <c r="A5726" t="s">
        <v>37353</v>
      </c>
      <c r="B5726" t="s">
        <v>37354</v>
      </c>
      <c r="C5726" t="s">
        <v>33258</v>
      </c>
      <c r="D5726" t="s">
        <v>33259</v>
      </c>
      <c r="E5726" s="164">
        <v>137</v>
      </c>
      <c r="F5726" s="164">
        <v>45</v>
      </c>
      <c r="G5726" s="165">
        <v>0.32</v>
      </c>
      <c r="H5726" t="s">
        <v>29648</v>
      </c>
      <c r="I5726" s="164">
        <v>49.28</v>
      </c>
      <c r="J5726" s="164">
        <v>94.28</v>
      </c>
      <c r="K5726">
        <v>64</v>
      </c>
      <c r="L5726" t="s">
        <v>29439</v>
      </c>
      <c r="M5726" t="s">
        <v>31588</v>
      </c>
    </row>
    <row r="5727" spans="1:13" ht="13.5">
      <c r="A5727" t="s">
        <v>37355</v>
      </c>
      <c r="B5727" t="s">
        <v>37356</v>
      </c>
      <c r="C5727" t="s">
        <v>33258</v>
      </c>
      <c r="D5727" t="s">
        <v>33259</v>
      </c>
      <c r="E5727" s="164">
        <v>99</v>
      </c>
      <c r="F5727" s="164">
        <v>99</v>
      </c>
      <c r="G5727" t="s">
        <v>18516</v>
      </c>
      <c r="H5727" t="s">
        <v>18516</v>
      </c>
      <c r="I5727" s="164">
        <v>23.77</v>
      </c>
      <c r="J5727" s="164">
        <v>122.77</v>
      </c>
      <c r="K5727">
        <v>12</v>
      </c>
      <c r="L5727" t="s">
        <v>18516</v>
      </c>
      <c r="M5727" t="s">
        <v>18516</v>
      </c>
    </row>
    <row r="5728" spans="1:13" ht="13.5">
      <c r="A5728" t="s">
        <v>37357</v>
      </c>
      <c r="B5728" t="s">
        <v>37358</v>
      </c>
      <c r="C5728" t="s">
        <v>33258</v>
      </c>
      <c r="D5728" t="s">
        <v>33259</v>
      </c>
      <c r="E5728" t="s">
        <v>18516</v>
      </c>
      <c r="F5728" t="s">
        <v>18516</v>
      </c>
      <c r="G5728" t="s">
        <v>18516</v>
      </c>
      <c r="H5728" t="s">
        <v>18516</v>
      </c>
      <c r="I5728" t="s">
        <v>18516</v>
      </c>
      <c r="J5728" t="s">
        <v>18516</v>
      </c>
      <c r="K5728" t="s">
        <v>29707</v>
      </c>
      <c r="L5728" t="s">
        <v>18516</v>
      </c>
      <c r="M5728" t="s">
        <v>18516</v>
      </c>
    </row>
    <row r="5729" spans="1:13" ht="13.5">
      <c r="A5729" t="s">
        <v>37359</v>
      </c>
      <c r="B5729" t="s">
        <v>37360</v>
      </c>
      <c r="C5729" t="s">
        <v>33258</v>
      </c>
      <c r="D5729" t="s">
        <v>33259</v>
      </c>
      <c r="E5729" t="s">
        <v>18516</v>
      </c>
      <c r="F5729" t="s">
        <v>18516</v>
      </c>
      <c r="G5729" t="s">
        <v>18516</v>
      </c>
      <c r="H5729" t="s">
        <v>18516</v>
      </c>
      <c r="I5729" t="s">
        <v>18516</v>
      </c>
      <c r="J5729" t="s">
        <v>18516</v>
      </c>
      <c r="K5729" t="s">
        <v>29707</v>
      </c>
      <c r="L5729" t="s">
        <v>18516</v>
      </c>
      <c r="M5729" t="s">
        <v>18516</v>
      </c>
    </row>
    <row r="5730" spans="1:13" ht="13.5">
      <c r="A5730" t="s">
        <v>37361</v>
      </c>
      <c r="B5730" t="s">
        <v>37362</v>
      </c>
      <c r="C5730" t="s">
        <v>33258</v>
      </c>
      <c r="D5730" t="s">
        <v>33259</v>
      </c>
      <c r="E5730" t="s">
        <v>18516</v>
      </c>
      <c r="F5730" t="s">
        <v>18516</v>
      </c>
      <c r="G5730" t="s">
        <v>18516</v>
      </c>
      <c r="H5730" t="s">
        <v>18516</v>
      </c>
      <c r="I5730" t="s">
        <v>18516</v>
      </c>
      <c r="J5730" t="s">
        <v>18516</v>
      </c>
      <c r="K5730" t="s">
        <v>29707</v>
      </c>
      <c r="L5730" t="s">
        <v>18516</v>
      </c>
      <c r="M5730" t="s">
        <v>18516</v>
      </c>
    </row>
    <row r="5731" spans="1:13" ht="13.5">
      <c r="A5731" t="s">
        <v>37363</v>
      </c>
      <c r="B5731" t="s">
        <v>37364</v>
      </c>
      <c r="C5731" t="s">
        <v>33258</v>
      </c>
      <c r="D5731" t="s">
        <v>33259</v>
      </c>
      <c r="E5731" t="s">
        <v>18516</v>
      </c>
      <c r="F5731" t="s">
        <v>18516</v>
      </c>
      <c r="G5731" t="s">
        <v>18516</v>
      </c>
      <c r="H5731" t="s">
        <v>18516</v>
      </c>
      <c r="I5731" t="s">
        <v>18516</v>
      </c>
      <c r="J5731" t="s">
        <v>18516</v>
      </c>
      <c r="K5731" t="s">
        <v>29707</v>
      </c>
      <c r="L5731" t="s">
        <v>18516</v>
      </c>
      <c r="M5731" t="s">
        <v>18516</v>
      </c>
    </row>
    <row r="5732" spans="1:13" ht="13.5">
      <c r="A5732" t="s">
        <v>37365</v>
      </c>
      <c r="B5732" t="s">
        <v>37366</v>
      </c>
      <c r="C5732" t="s">
        <v>33258</v>
      </c>
      <c r="D5732" t="s">
        <v>33259</v>
      </c>
      <c r="E5732" t="s">
        <v>18516</v>
      </c>
      <c r="F5732" t="s">
        <v>18516</v>
      </c>
      <c r="G5732" t="s">
        <v>18516</v>
      </c>
      <c r="H5732" t="s">
        <v>18516</v>
      </c>
      <c r="I5732" t="s">
        <v>18516</v>
      </c>
      <c r="J5732" t="s">
        <v>18516</v>
      </c>
      <c r="K5732" t="s">
        <v>29707</v>
      </c>
      <c r="L5732" t="s">
        <v>18516</v>
      </c>
      <c r="M5732" t="s">
        <v>18516</v>
      </c>
    </row>
    <row r="5733" spans="1:13" ht="13.5">
      <c r="A5733" t="s">
        <v>37367</v>
      </c>
      <c r="B5733" t="s">
        <v>37368</v>
      </c>
      <c r="C5733" t="s">
        <v>33258</v>
      </c>
      <c r="D5733" t="s">
        <v>33259</v>
      </c>
      <c r="E5733" t="s">
        <v>18516</v>
      </c>
      <c r="F5733" t="s">
        <v>18516</v>
      </c>
      <c r="G5733" t="s">
        <v>18516</v>
      </c>
      <c r="H5733" t="s">
        <v>18516</v>
      </c>
      <c r="I5733" t="s">
        <v>18516</v>
      </c>
      <c r="J5733" t="s">
        <v>18516</v>
      </c>
      <c r="K5733" t="s">
        <v>29707</v>
      </c>
      <c r="L5733" t="s">
        <v>18516</v>
      </c>
      <c r="M5733" t="s">
        <v>18516</v>
      </c>
    </row>
    <row r="5734" spans="1:13" ht="13.5">
      <c r="A5734" t="s">
        <v>37369</v>
      </c>
      <c r="B5734" t="s">
        <v>37370</v>
      </c>
      <c r="C5734" t="s">
        <v>33258</v>
      </c>
      <c r="D5734" t="s">
        <v>33259</v>
      </c>
      <c r="E5734" t="s">
        <v>18516</v>
      </c>
      <c r="F5734" t="s">
        <v>18516</v>
      </c>
      <c r="G5734" t="s">
        <v>18516</v>
      </c>
      <c r="H5734" t="s">
        <v>18516</v>
      </c>
      <c r="I5734" t="s">
        <v>18516</v>
      </c>
      <c r="J5734" t="s">
        <v>18516</v>
      </c>
      <c r="K5734" t="s">
        <v>29707</v>
      </c>
      <c r="L5734" t="s">
        <v>18516</v>
      </c>
      <c r="M5734" t="s">
        <v>18516</v>
      </c>
    </row>
    <row r="5735" spans="1:13" ht="13.5">
      <c r="A5735" t="s">
        <v>37371</v>
      </c>
      <c r="B5735" t="s">
        <v>37372</v>
      </c>
      <c r="C5735" t="s">
        <v>33258</v>
      </c>
      <c r="D5735" t="s">
        <v>33259</v>
      </c>
      <c r="E5735" t="s">
        <v>18516</v>
      </c>
      <c r="F5735" t="s">
        <v>18516</v>
      </c>
      <c r="G5735" t="s">
        <v>18516</v>
      </c>
      <c r="H5735" t="s">
        <v>18516</v>
      </c>
      <c r="I5735" t="s">
        <v>18516</v>
      </c>
      <c r="J5735" t="s">
        <v>18516</v>
      </c>
      <c r="K5735" t="s">
        <v>29707</v>
      </c>
      <c r="L5735" t="s">
        <v>18516</v>
      </c>
      <c r="M5735" t="s">
        <v>18516</v>
      </c>
    </row>
    <row r="5736" spans="1:13" ht="13.5">
      <c r="A5736" t="s">
        <v>37373</v>
      </c>
      <c r="B5736" t="s">
        <v>37374</v>
      </c>
      <c r="C5736" t="s">
        <v>33258</v>
      </c>
      <c r="D5736" t="s">
        <v>33259</v>
      </c>
      <c r="E5736" t="s">
        <v>18516</v>
      </c>
      <c r="F5736" t="s">
        <v>18516</v>
      </c>
      <c r="G5736" t="s">
        <v>18516</v>
      </c>
      <c r="H5736" t="s">
        <v>18516</v>
      </c>
      <c r="I5736" t="s">
        <v>18516</v>
      </c>
      <c r="J5736" t="s">
        <v>18516</v>
      </c>
      <c r="K5736" t="s">
        <v>29707</v>
      </c>
      <c r="L5736" t="s">
        <v>18516</v>
      </c>
      <c r="M5736" t="s">
        <v>18516</v>
      </c>
    </row>
    <row r="5737" spans="1:13" ht="13.5">
      <c r="A5737" t="s">
        <v>37375</v>
      </c>
      <c r="B5737" t="s">
        <v>37376</v>
      </c>
      <c r="C5737" t="s">
        <v>33258</v>
      </c>
      <c r="D5737" t="s">
        <v>33259</v>
      </c>
      <c r="E5737" t="s">
        <v>18516</v>
      </c>
      <c r="F5737" t="s">
        <v>18516</v>
      </c>
      <c r="G5737" t="s">
        <v>18516</v>
      </c>
      <c r="H5737" t="s">
        <v>18516</v>
      </c>
      <c r="I5737" t="s">
        <v>18516</v>
      </c>
      <c r="J5737" t="s">
        <v>18516</v>
      </c>
      <c r="K5737" t="s">
        <v>29707</v>
      </c>
      <c r="L5737" t="s">
        <v>18516</v>
      </c>
      <c r="M5737" t="s">
        <v>18516</v>
      </c>
    </row>
    <row r="5738" spans="1:13" ht="13.5">
      <c r="A5738" t="s">
        <v>37377</v>
      </c>
      <c r="B5738" t="s">
        <v>37378</v>
      </c>
      <c r="C5738" t="s">
        <v>33258</v>
      </c>
      <c r="D5738" t="s">
        <v>33259</v>
      </c>
      <c r="E5738" t="s">
        <v>18516</v>
      </c>
      <c r="F5738" t="s">
        <v>18516</v>
      </c>
      <c r="G5738" t="s">
        <v>18516</v>
      </c>
      <c r="H5738" t="s">
        <v>18516</v>
      </c>
      <c r="I5738" t="s">
        <v>18516</v>
      </c>
      <c r="J5738" t="s">
        <v>18516</v>
      </c>
      <c r="K5738" t="s">
        <v>29707</v>
      </c>
      <c r="L5738" t="s">
        <v>18516</v>
      </c>
      <c r="M5738" t="s">
        <v>18516</v>
      </c>
    </row>
    <row r="5739" spans="1:13" ht="13.5">
      <c r="A5739" t="s">
        <v>37379</v>
      </c>
      <c r="B5739" t="s">
        <v>37380</v>
      </c>
      <c r="C5739" t="s">
        <v>33258</v>
      </c>
      <c r="D5739" t="s">
        <v>33259</v>
      </c>
      <c r="E5739" s="164">
        <v>57</v>
      </c>
      <c r="F5739" s="164">
        <v>40</v>
      </c>
      <c r="G5739" s="165">
        <v>0.7</v>
      </c>
      <c r="H5739" t="s">
        <v>29648</v>
      </c>
      <c r="I5739" s="164">
        <v>38.3</v>
      </c>
      <c r="J5739" s="164">
        <v>78.3</v>
      </c>
      <c r="K5739">
        <v>124</v>
      </c>
      <c r="L5739" t="s">
        <v>18516</v>
      </c>
      <c r="M5739" t="s">
        <v>18516</v>
      </c>
    </row>
    <row r="5740" spans="1:13" ht="13.5">
      <c r="A5740" t="s">
        <v>37381</v>
      </c>
      <c r="B5740" t="s">
        <v>37382</v>
      </c>
      <c r="C5740" t="s">
        <v>33258</v>
      </c>
      <c r="D5740" t="s">
        <v>33259</v>
      </c>
      <c r="E5740" t="s">
        <v>18516</v>
      </c>
      <c r="F5740" t="s">
        <v>18516</v>
      </c>
      <c r="G5740" t="s">
        <v>18516</v>
      </c>
      <c r="H5740" t="s">
        <v>18516</v>
      </c>
      <c r="I5740" t="s">
        <v>18516</v>
      </c>
      <c r="J5740" t="s">
        <v>18516</v>
      </c>
      <c r="K5740" t="s">
        <v>29707</v>
      </c>
      <c r="L5740" t="s">
        <v>18516</v>
      </c>
      <c r="M5740" t="s">
        <v>18516</v>
      </c>
    </row>
    <row r="5741" spans="1:13" ht="13.5">
      <c r="A5741" t="s">
        <v>37383</v>
      </c>
      <c r="B5741" t="s">
        <v>37384</v>
      </c>
      <c r="C5741" t="s">
        <v>33258</v>
      </c>
      <c r="D5741" t="s">
        <v>33259</v>
      </c>
      <c r="E5741" t="s">
        <v>18516</v>
      </c>
      <c r="F5741" t="s">
        <v>18516</v>
      </c>
      <c r="G5741" t="s">
        <v>18516</v>
      </c>
      <c r="H5741" t="s">
        <v>18516</v>
      </c>
      <c r="I5741" t="s">
        <v>18516</v>
      </c>
      <c r="J5741" t="s">
        <v>18516</v>
      </c>
      <c r="K5741" t="s">
        <v>29707</v>
      </c>
      <c r="L5741" t="s">
        <v>18516</v>
      </c>
      <c r="M5741" t="s">
        <v>18516</v>
      </c>
    </row>
    <row r="5742" spans="1:13" ht="13.5">
      <c r="A5742" t="s">
        <v>37385</v>
      </c>
      <c r="B5742" t="s">
        <v>37386</v>
      </c>
      <c r="C5742" t="s">
        <v>33258</v>
      </c>
      <c r="D5742" t="s">
        <v>33259</v>
      </c>
      <c r="E5742" s="164">
        <v>479</v>
      </c>
      <c r="F5742" s="164">
        <v>479</v>
      </c>
      <c r="G5742" t="s">
        <v>18516</v>
      </c>
      <c r="H5742" t="s">
        <v>18516</v>
      </c>
      <c r="I5742" s="164">
        <v>137.67</v>
      </c>
      <c r="J5742" s="164">
        <v>616.67</v>
      </c>
      <c r="K5742">
        <v>6</v>
      </c>
      <c r="L5742" t="s">
        <v>29455</v>
      </c>
      <c r="M5742" t="s">
        <v>29902</v>
      </c>
    </row>
    <row r="5743" spans="1:13" ht="13.5">
      <c r="A5743" t="s">
        <v>37387</v>
      </c>
      <c r="B5743" t="s">
        <v>37388</v>
      </c>
      <c r="C5743" t="s">
        <v>33258</v>
      </c>
      <c r="D5743" t="s">
        <v>33259</v>
      </c>
      <c r="E5743" t="s">
        <v>18516</v>
      </c>
      <c r="F5743" t="s">
        <v>18516</v>
      </c>
      <c r="G5743" t="s">
        <v>18516</v>
      </c>
      <c r="H5743" t="s">
        <v>18516</v>
      </c>
      <c r="I5743" t="s">
        <v>18516</v>
      </c>
      <c r="J5743" t="s">
        <v>18516</v>
      </c>
      <c r="K5743" t="s">
        <v>29707</v>
      </c>
      <c r="L5743" t="s">
        <v>18516</v>
      </c>
      <c r="M5743" t="s">
        <v>18516</v>
      </c>
    </row>
    <row r="5744" spans="1:13" ht="13.5">
      <c r="A5744" t="s">
        <v>37389</v>
      </c>
      <c r="B5744" t="s">
        <v>37390</v>
      </c>
      <c r="C5744" t="s">
        <v>33258</v>
      </c>
      <c r="D5744" t="s">
        <v>33259</v>
      </c>
      <c r="E5744" s="164">
        <v>110</v>
      </c>
      <c r="F5744" s="164">
        <v>110</v>
      </c>
      <c r="G5744" t="s">
        <v>18516</v>
      </c>
      <c r="H5744" t="s">
        <v>18516</v>
      </c>
      <c r="I5744" s="164">
        <v>42.63</v>
      </c>
      <c r="J5744" s="164">
        <v>152.63</v>
      </c>
      <c r="K5744">
        <v>0</v>
      </c>
      <c r="L5744" t="s">
        <v>18516</v>
      </c>
      <c r="M5744" t="s">
        <v>18516</v>
      </c>
    </row>
    <row r="5745" spans="1:13" ht="13.5">
      <c r="A5745" t="s">
        <v>37391</v>
      </c>
      <c r="B5745" t="s">
        <v>37392</v>
      </c>
      <c r="C5745" t="s">
        <v>33258</v>
      </c>
      <c r="D5745" t="s">
        <v>33259</v>
      </c>
      <c r="E5745" t="s">
        <v>18516</v>
      </c>
      <c r="F5745" t="s">
        <v>18516</v>
      </c>
      <c r="G5745" t="s">
        <v>18516</v>
      </c>
      <c r="H5745" t="s">
        <v>18516</v>
      </c>
      <c r="I5745" t="s">
        <v>18516</v>
      </c>
      <c r="J5745" t="s">
        <v>18516</v>
      </c>
      <c r="K5745" t="s">
        <v>29707</v>
      </c>
      <c r="L5745" t="s">
        <v>18516</v>
      </c>
      <c r="M5745" t="s">
        <v>18516</v>
      </c>
    </row>
    <row r="5746" spans="1:13" ht="13.5">
      <c r="A5746" t="s">
        <v>37393</v>
      </c>
      <c r="B5746" t="s">
        <v>37394</v>
      </c>
      <c r="C5746" t="s">
        <v>33258</v>
      </c>
      <c r="D5746" t="s">
        <v>33259</v>
      </c>
      <c r="E5746" t="s">
        <v>18516</v>
      </c>
      <c r="F5746" t="s">
        <v>18516</v>
      </c>
      <c r="G5746" t="s">
        <v>18516</v>
      </c>
      <c r="H5746" t="s">
        <v>18516</v>
      </c>
      <c r="I5746" t="s">
        <v>18516</v>
      </c>
      <c r="J5746" t="s">
        <v>18516</v>
      </c>
      <c r="K5746" t="s">
        <v>29707</v>
      </c>
      <c r="L5746" t="s">
        <v>18516</v>
      </c>
      <c r="M5746" t="s">
        <v>18516</v>
      </c>
    </row>
    <row r="5747" spans="1:13" ht="13.5">
      <c r="A5747" t="s">
        <v>37395</v>
      </c>
      <c r="B5747" t="s">
        <v>37396</v>
      </c>
      <c r="C5747" t="s">
        <v>33258</v>
      </c>
      <c r="D5747" t="s">
        <v>33259</v>
      </c>
      <c r="E5747" s="164">
        <v>180</v>
      </c>
      <c r="F5747" s="164">
        <v>180</v>
      </c>
      <c r="G5747" t="s">
        <v>18516</v>
      </c>
      <c r="H5747" t="s">
        <v>18516</v>
      </c>
      <c r="I5747" s="164">
        <v>39.12</v>
      </c>
      <c r="J5747" s="164">
        <v>219.12</v>
      </c>
      <c r="K5747">
        <v>6</v>
      </c>
      <c r="L5747" t="s">
        <v>29455</v>
      </c>
      <c r="M5747" t="s">
        <v>29902</v>
      </c>
    </row>
    <row r="5748" spans="1:13" ht="13.5">
      <c r="A5748" t="s">
        <v>37397</v>
      </c>
      <c r="B5748" t="s">
        <v>37398</v>
      </c>
      <c r="C5748" t="s">
        <v>33258</v>
      </c>
      <c r="D5748" t="s">
        <v>33259</v>
      </c>
      <c r="E5748" t="s">
        <v>18516</v>
      </c>
      <c r="F5748" t="s">
        <v>18516</v>
      </c>
      <c r="G5748" t="s">
        <v>18516</v>
      </c>
      <c r="H5748" t="s">
        <v>18516</v>
      </c>
      <c r="I5748" t="s">
        <v>18516</v>
      </c>
      <c r="J5748" t="s">
        <v>18516</v>
      </c>
      <c r="K5748" t="s">
        <v>29707</v>
      </c>
      <c r="L5748" t="s">
        <v>18516</v>
      </c>
      <c r="M5748" t="s">
        <v>18516</v>
      </c>
    </row>
    <row r="5749" spans="1:13" ht="13.5">
      <c r="A5749" t="s">
        <v>37399</v>
      </c>
      <c r="B5749" t="s">
        <v>37400</v>
      </c>
      <c r="C5749" t="s">
        <v>33258</v>
      </c>
      <c r="D5749" t="s">
        <v>33259</v>
      </c>
      <c r="E5749" t="s">
        <v>18516</v>
      </c>
      <c r="F5749" t="s">
        <v>18516</v>
      </c>
      <c r="G5749" t="s">
        <v>18516</v>
      </c>
      <c r="H5749" t="s">
        <v>18516</v>
      </c>
      <c r="I5749" t="s">
        <v>18516</v>
      </c>
      <c r="J5749" t="s">
        <v>18516</v>
      </c>
      <c r="K5749" t="s">
        <v>29707</v>
      </c>
      <c r="L5749" t="s">
        <v>18516</v>
      </c>
      <c r="M5749" t="s">
        <v>18516</v>
      </c>
    </row>
    <row r="5750" spans="1:13" ht="13.5">
      <c r="A5750" t="s">
        <v>37401</v>
      </c>
      <c r="B5750" t="s">
        <v>37402</v>
      </c>
      <c r="C5750" t="s">
        <v>33258</v>
      </c>
      <c r="D5750" t="s">
        <v>33259</v>
      </c>
      <c r="E5750" t="s">
        <v>18516</v>
      </c>
      <c r="F5750" t="s">
        <v>18516</v>
      </c>
      <c r="G5750" t="s">
        <v>18516</v>
      </c>
      <c r="H5750" t="s">
        <v>18516</v>
      </c>
      <c r="I5750" t="s">
        <v>18516</v>
      </c>
      <c r="J5750" t="s">
        <v>18516</v>
      </c>
      <c r="K5750" t="s">
        <v>29707</v>
      </c>
      <c r="L5750" t="s">
        <v>18516</v>
      </c>
      <c r="M5750" t="s">
        <v>18516</v>
      </c>
    </row>
    <row r="5751" spans="1:13" ht="13.5">
      <c r="A5751" t="s">
        <v>37403</v>
      </c>
      <c r="B5751" t="s">
        <v>37404</v>
      </c>
      <c r="C5751" t="s">
        <v>33258</v>
      </c>
      <c r="D5751" t="s">
        <v>33259</v>
      </c>
      <c r="E5751" s="164">
        <v>32</v>
      </c>
      <c r="F5751" s="164">
        <v>32</v>
      </c>
      <c r="G5751" t="s">
        <v>18516</v>
      </c>
      <c r="H5751" t="s">
        <v>18516</v>
      </c>
      <c r="I5751" s="164">
        <v>14.95</v>
      </c>
      <c r="J5751" s="164">
        <v>46.95</v>
      </c>
      <c r="K5751">
        <v>111</v>
      </c>
      <c r="L5751" t="s">
        <v>18516</v>
      </c>
      <c r="M5751" t="s">
        <v>18516</v>
      </c>
    </row>
    <row r="5752" spans="1:13" ht="13.5">
      <c r="A5752" t="s">
        <v>37405</v>
      </c>
      <c r="B5752" t="s">
        <v>37406</v>
      </c>
      <c r="C5752" t="s">
        <v>33258</v>
      </c>
      <c r="D5752" t="s">
        <v>33259</v>
      </c>
      <c r="E5752" s="164">
        <v>100</v>
      </c>
      <c r="F5752" s="164">
        <v>80</v>
      </c>
      <c r="G5752" s="165">
        <v>0.8</v>
      </c>
      <c r="H5752" t="s">
        <v>29648</v>
      </c>
      <c r="I5752" s="164">
        <v>55.35</v>
      </c>
      <c r="J5752" s="164">
        <v>135.35</v>
      </c>
      <c r="K5752">
        <v>14</v>
      </c>
      <c r="L5752" t="s">
        <v>18516</v>
      </c>
      <c r="M5752" t="s">
        <v>18516</v>
      </c>
    </row>
    <row r="5753" spans="1:13" ht="13.5">
      <c r="A5753" t="s">
        <v>37407</v>
      </c>
      <c r="B5753" t="s">
        <v>37408</v>
      </c>
      <c r="C5753" t="s">
        <v>33258</v>
      </c>
      <c r="D5753" t="s">
        <v>33259</v>
      </c>
      <c r="E5753" t="s">
        <v>18516</v>
      </c>
      <c r="F5753" t="s">
        <v>18516</v>
      </c>
      <c r="G5753" t="s">
        <v>18516</v>
      </c>
      <c r="H5753" t="s">
        <v>18516</v>
      </c>
      <c r="I5753" t="s">
        <v>18516</v>
      </c>
      <c r="J5753" t="s">
        <v>18516</v>
      </c>
      <c r="K5753" t="s">
        <v>29707</v>
      </c>
      <c r="L5753" t="s">
        <v>18516</v>
      </c>
      <c r="M5753" t="s">
        <v>18516</v>
      </c>
    </row>
    <row r="5754" spans="1:13" ht="13.5">
      <c r="A5754" t="s">
        <v>37409</v>
      </c>
      <c r="B5754" t="s">
        <v>37410</v>
      </c>
      <c r="C5754" t="s">
        <v>33258</v>
      </c>
      <c r="D5754" t="s">
        <v>33259</v>
      </c>
      <c r="E5754" t="s">
        <v>18516</v>
      </c>
      <c r="F5754" t="s">
        <v>18516</v>
      </c>
      <c r="G5754" t="s">
        <v>18516</v>
      </c>
      <c r="H5754" t="s">
        <v>18516</v>
      </c>
      <c r="I5754" t="s">
        <v>18516</v>
      </c>
      <c r="J5754" t="s">
        <v>18516</v>
      </c>
      <c r="K5754" t="s">
        <v>29707</v>
      </c>
      <c r="L5754" t="s">
        <v>18516</v>
      </c>
      <c r="M5754" t="s">
        <v>18516</v>
      </c>
    </row>
    <row r="5755" spans="1:13" ht="13.5">
      <c r="A5755" t="s">
        <v>37411</v>
      </c>
      <c r="B5755" t="s">
        <v>37412</v>
      </c>
      <c r="C5755" t="s">
        <v>33258</v>
      </c>
      <c r="D5755" t="s">
        <v>33259</v>
      </c>
      <c r="E5755" t="s">
        <v>18516</v>
      </c>
      <c r="F5755" t="s">
        <v>18516</v>
      </c>
      <c r="G5755" t="s">
        <v>18516</v>
      </c>
      <c r="H5755" t="s">
        <v>18516</v>
      </c>
      <c r="I5755" t="s">
        <v>18516</v>
      </c>
      <c r="J5755" t="s">
        <v>18516</v>
      </c>
      <c r="K5755" t="s">
        <v>29707</v>
      </c>
      <c r="L5755" t="s">
        <v>18516</v>
      </c>
      <c r="M5755" t="s">
        <v>18516</v>
      </c>
    </row>
    <row r="5756" spans="1:13" ht="13.5">
      <c r="A5756" t="s">
        <v>37413</v>
      </c>
      <c r="B5756" t="s">
        <v>37414</v>
      </c>
      <c r="C5756" t="s">
        <v>33258</v>
      </c>
      <c r="D5756" t="s">
        <v>33259</v>
      </c>
      <c r="E5756" t="s">
        <v>18516</v>
      </c>
      <c r="F5756" t="s">
        <v>18516</v>
      </c>
      <c r="G5756" t="s">
        <v>18516</v>
      </c>
      <c r="H5756" t="s">
        <v>18516</v>
      </c>
      <c r="I5756" t="s">
        <v>18516</v>
      </c>
      <c r="J5756" t="s">
        <v>18516</v>
      </c>
      <c r="K5756" t="s">
        <v>29707</v>
      </c>
      <c r="L5756" t="s">
        <v>18516</v>
      </c>
      <c r="M5756" t="s">
        <v>18516</v>
      </c>
    </row>
    <row r="5757" spans="1:13" ht="13.5">
      <c r="A5757" t="s">
        <v>37415</v>
      </c>
      <c r="B5757" t="s">
        <v>37416</v>
      </c>
      <c r="C5757" t="s">
        <v>33258</v>
      </c>
      <c r="D5757" t="s">
        <v>33259</v>
      </c>
      <c r="E5757" t="s">
        <v>18516</v>
      </c>
      <c r="F5757" t="s">
        <v>18516</v>
      </c>
      <c r="G5757" t="s">
        <v>18516</v>
      </c>
      <c r="H5757" t="s">
        <v>18516</v>
      </c>
      <c r="I5757" t="s">
        <v>18516</v>
      </c>
      <c r="J5757" t="s">
        <v>18516</v>
      </c>
      <c r="K5757" t="s">
        <v>29707</v>
      </c>
      <c r="L5757" t="s">
        <v>18516</v>
      </c>
      <c r="M5757" t="s">
        <v>18516</v>
      </c>
    </row>
    <row r="5758" spans="1:13" ht="13.5">
      <c r="A5758" t="s">
        <v>37417</v>
      </c>
      <c r="B5758" t="s">
        <v>37418</v>
      </c>
      <c r="C5758" t="s">
        <v>33258</v>
      </c>
      <c r="D5758" t="s">
        <v>33259</v>
      </c>
      <c r="E5758" t="s">
        <v>18516</v>
      </c>
      <c r="F5758" t="s">
        <v>18516</v>
      </c>
      <c r="G5758" t="s">
        <v>18516</v>
      </c>
      <c r="H5758" t="s">
        <v>18516</v>
      </c>
      <c r="I5758" t="s">
        <v>18516</v>
      </c>
      <c r="J5758" t="s">
        <v>18516</v>
      </c>
      <c r="K5758" t="s">
        <v>29707</v>
      </c>
      <c r="L5758" t="s">
        <v>18516</v>
      </c>
      <c r="M5758" t="s">
        <v>18516</v>
      </c>
    </row>
    <row r="5759" spans="1:13" ht="13.5">
      <c r="A5759" t="s">
        <v>37419</v>
      </c>
      <c r="B5759" t="s">
        <v>37420</v>
      </c>
      <c r="C5759" t="s">
        <v>33258</v>
      </c>
      <c r="D5759" t="s">
        <v>33259</v>
      </c>
      <c r="E5759" s="164">
        <v>230</v>
      </c>
      <c r="F5759" s="164">
        <v>230</v>
      </c>
      <c r="G5759" t="s">
        <v>18516</v>
      </c>
      <c r="H5759" t="s">
        <v>18516</v>
      </c>
      <c r="I5759" s="164">
        <v>45.51</v>
      </c>
      <c r="J5759" s="164">
        <v>275.51</v>
      </c>
      <c r="K5759">
        <v>14</v>
      </c>
      <c r="L5759" t="s">
        <v>29455</v>
      </c>
      <c r="M5759" t="s">
        <v>29902</v>
      </c>
    </row>
    <row r="5760" spans="1:13" ht="13.5">
      <c r="A5760" t="s">
        <v>37421</v>
      </c>
      <c r="B5760" t="s">
        <v>37422</v>
      </c>
      <c r="C5760" t="s">
        <v>33258</v>
      </c>
      <c r="D5760" t="s">
        <v>33259</v>
      </c>
      <c r="E5760" s="164">
        <v>95</v>
      </c>
      <c r="F5760" s="164">
        <v>95</v>
      </c>
      <c r="G5760" t="s">
        <v>18516</v>
      </c>
      <c r="H5760" t="s">
        <v>18516</v>
      </c>
      <c r="I5760" s="164">
        <v>24.75</v>
      </c>
      <c r="J5760" s="164">
        <v>119.75</v>
      </c>
      <c r="K5760">
        <v>0</v>
      </c>
      <c r="L5760" t="s">
        <v>18516</v>
      </c>
      <c r="M5760" t="s">
        <v>18516</v>
      </c>
    </row>
    <row r="5761" spans="1:13" ht="13.5">
      <c r="A5761" t="s">
        <v>37423</v>
      </c>
      <c r="B5761" t="s">
        <v>37424</v>
      </c>
      <c r="C5761" t="s">
        <v>33258</v>
      </c>
      <c r="D5761" t="s">
        <v>33259</v>
      </c>
      <c r="E5761" t="s">
        <v>18516</v>
      </c>
      <c r="F5761" t="s">
        <v>18516</v>
      </c>
      <c r="G5761" t="s">
        <v>18516</v>
      </c>
      <c r="H5761" t="s">
        <v>18516</v>
      </c>
      <c r="I5761" t="s">
        <v>18516</v>
      </c>
      <c r="J5761" t="s">
        <v>18516</v>
      </c>
      <c r="K5761" t="s">
        <v>29707</v>
      </c>
      <c r="L5761" t="s">
        <v>18516</v>
      </c>
      <c r="M5761" t="s">
        <v>18516</v>
      </c>
    </row>
    <row r="5762" spans="1:13" ht="13.5">
      <c r="A5762" t="s">
        <v>37425</v>
      </c>
      <c r="B5762" t="s">
        <v>37426</v>
      </c>
      <c r="C5762" t="s">
        <v>33258</v>
      </c>
      <c r="D5762" t="s">
        <v>33259</v>
      </c>
      <c r="E5762" t="s">
        <v>18516</v>
      </c>
      <c r="F5762" t="s">
        <v>18516</v>
      </c>
      <c r="G5762" t="s">
        <v>18516</v>
      </c>
      <c r="H5762" t="s">
        <v>18516</v>
      </c>
      <c r="I5762" t="s">
        <v>18516</v>
      </c>
      <c r="J5762" t="s">
        <v>18516</v>
      </c>
      <c r="K5762" t="s">
        <v>29707</v>
      </c>
      <c r="L5762" t="s">
        <v>18516</v>
      </c>
      <c r="M5762" t="s">
        <v>18516</v>
      </c>
    </row>
    <row r="5763" spans="1:13" ht="13.5">
      <c r="A5763" t="s">
        <v>37427</v>
      </c>
      <c r="B5763" t="s">
        <v>37428</v>
      </c>
      <c r="C5763" t="s">
        <v>33258</v>
      </c>
      <c r="D5763" t="s">
        <v>33259</v>
      </c>
      <c r="E5763" s="164">
        <v>55</v>
      </c>
      <c r="F5763" s="164">
        <v>55</v>
      </c>
      <c r="G5763" t="s">
        <v>18516</v>
      </c>
      <c r="H5763" t="s">
        <v>18516</v>
      </c>
      <c r="I5763" s="164">
        <v>16.18</v>
      </c>
      <c r="J5763" s="164">
        <v>71.18</v>
      </c>
      <c r="K5763">
        <v>0</v>
      </c>
      <c r="L5763" t="s">
        <v>29410</v>
      </c>
      <c r="M5763" t="s">
        <v>29808</v>
      </c>
    </row>
    <row r="5764" spans="1:13" ht="13.5">
      <c r="A5764" t="s">
        <v>37429</v>
      </c>
      <c r="B5764" t="s">
        <v>37430</v>
      </c>
      <c r="C5764" t="s">
        <v>33258</v>
      </c>
      <c r="D5764" t="s">
        <v>33259</v>
      </c>
      <c r="E5764" t="s">
        <v>18516</v>
      </c>
      <c r="F5764" t="s">
        <v>18516</v>
      </c>
      <c r="G5764" t="s">
        <v>18516</v>
      </c>
      <c r="H5764" t="s">
        <v>18516</v>
      </c>
      <c r="I5764" t="s">
        <v>18516</v>
      </c>
      <c r="J5764" t="s">
        <v>18516</v>
      </c>
      <c r="K5764" t="s">
        <v>29707</v>
      </c>
      <c r="L5764" t="s">
        <v>18516</v>
      </c>
      <c r="M5764" t="s">
        <v>18516</v>
      </c>
    </row>
    <row r="5765" spans="1:13" ht="13.5">
      <c r="A5765" t="s">
        <v>37431</v>
      </c>
      <c r="B5765" t="s">
        <v>37432</v>
      </c>
      <c r="C5765" t="s">
        <v>33258</v>
      </c>
      <c r="D5765" t="s">
        <v>33259</v>
      </c>
      <c r="E5765" t="s">
        <v>18516</v>
      </c>
      <c r="F5765" t="s">
        <v>18516</v>
      </c>
      <c r="G5765" t="s">
        <v>18516</v>
      </c>
      <c r="H5765" t="s">
        <v>18516</v>
      </c>
      <c r="I5765" t="s">
        <v>18516</v>
      </c>
      <c r="J5765" t="s">
        <v>18516</v>
      </c>
      <c r="K5765" t="s">
        <v>29707</v>
      </c>
      <c r="L5765" t="s">
        <v>18516</v>
      </c>
      <c r="M5765" t="s">
        <v>18516</v>
      </c>
    </row>
    <row r="5766" spans="1:13" ht="13.5">
      <c r="A5766" t="s">
        <v>37433</v>
      </c>
      <c r="B5766" t="s">
        <v>37434</v>
      </c>
      <c r="C5766" t="s">
        <v>33258</v>
      </c>
      <c r="D5766" t="s">
        <v>33259</v>
      </c>
      <c r="E5766" t="s">
        <v>18516</v>
      </c>
      <c r="F5766" t="s">
        <v>18516</v>
      </c>
      <c r="G5766" t="s">
        <v>18516</v>
      </c>
      <c r="H5766" t="s">
        <v>18516</v>
      </c>
      <c r="I5766" t="s">
        <v>18516</v>
      </c>
      <c r="J5766" t="s">
        <v>18516</v>
      </c>
      <c r="K5766" t="s">
        <v>29707</v>
      </c>
      <c r="L5766" t="s">
        <v>18516</v>
      </c>
      <c r="M5766" t="s">
        <v>18516</v>
      </c>
    </row>
    <row r="5767" spans="1:13" ht="13.5">
      <c r="A5767" t="s">
        <v>37435</v>
      </c>
      <c r="B5767" t="s">
        <v>37436</v>
      </c>
      <c r="C5767" t="s">
        <v>33258</v>
      </c>
      <c r="D5767" t="s">
        <v>33259</v>
      </c>
      <c r="E5767" t="s">
        <v>18516</v>
      </c>
      <c r="F5767" t="s">
        <v>18516</v>
      </c>
      <c r="G5767" t="s">
        <v>18516</v>
      </c>
      <c r="H5767" t="s">
        <v>18516</v>
      </c>
      <c r="I5767" t="s">
        <v>18516</v>
      </c>
      <c r="J5767" t="s">
        <v>18516</v>
      </c>
      <c r="K5767" t="s">
        <v>29707</v>
      </c>
      <c r="L5767" t="s">
        <v>18516</v>
      </c>
      <c r="M5767" t="s">
        <v>18516</v>
      </c>
    </row>
    <row r="5768" spans="1:13" ht="13.5">
      <c r="A5768" t="s">
        <v>37437</v>
      </c>
      <c r="B5768" t="s">
        <v>37438</v>
      </c>
      <c r="C5768" t="s">
        <v>33258</v>
      </c>
      <c r="D5768" t="s">
        <v>33259</v>
      </c>
      <c r="E5768" t="s">
        <v>18516</v>
      </c>
      <c r="F5768" t="s">
        <v>18516</v>
      </c>
      <c r="G5768" t="s">
        <v>18516</v>
      </c>
      <c r="H5768" t="s">
        <v>18516</v>
      </c>
      <c r="I5768" t="s">
        <v>18516</v>
      </c>
      <c r="J5768" t="s">
        <v>18516</v>
      </c>
      <c r="K5768" t="s">
        <v>29707</v>
      </c>
      <c r="L5768" t="s">
        <v>18516</v>
      </c>
      <c r="M5768" t="s">
        <v>18516</v>
      </c>
    </row>
    <row r="5769" spans="1:13" ht="13.5">
      <c r="A5769" t="s">
        <v>37439</v>
      </c>
      <c r="B5769" t="s">
        <v>37440</v>
      </c>
      <c r="C5769" t="s">
        <v>33258</v>
      </c>
      <c r="D5769" t="s">
        <v>33259</v>
      </c>
      <c r="E5769" t="s">
        <v>18516</v>
      </c>
      <c r="F5769" t="s">
        <v>18516</v>
      </c>
      <c r="G5769" t="s">
        <v>18516</v>
      </c>
      <c r="H5769" t="s">
        <v>18516</v>
      </c>
      <c r="I5769" t="s">
        <v>18516</v>
      </c>
      <c r="J5769" t="s">
        <v>18516</v>
      </c>
      <c r="K5769" t="s">
        <v>29707</v>
      </c>
      <c r="L5769" t="s">
        <v>18516</v>
      </c>
      <c r="M5769" t="s">
        <v>18516</v>
      </c>
    </row>
    <row r="5770" spans="1:13" ht="13.5">
      <c r="A5770" t="s">
        <v>37441</v>
      </c>
      <c r="B5770" t="s">
        <v>37442</v>
      </c>
      <c r="C5770" t="s">
        <v>33258</v>
      </c>
      <c r="D5770" t="s">
        <v>33259</v>
      </c>
      <c r="E5770" t="s">
        <v>18516</v>
      </c>
      <c r="F5770" t="s">
        <v>18516</v>
      </c>
      <c r="G5770" t="s">
        <v>18516</v>
      </c>
      <c r="H5770" t="s">
        <v>18516</v>
      </c>
      <c r="I5770" t="s">
        <v>18516</v>
      </c>
      <c r="J5770" t="s">
        <v>18516</v>
      </c>
      <c r="K5770" t="s">
        <v>29707</v>
      </c>
      <c r="L5770" t="s">
        <v>18516</v>
      </c>
      <c r="M5770" t="s">
        <v>18516</v>
      </c>
    </row>
    <row r="5771" spans="1:13" ht="13.5">
      <c r="A5771" t="s">
        <v>37443</v>
      </c>
      <c r="B5771" t="s">
        <v>37444</v>
      </c>
      <c r="C5771" t="s">
        <v>33258</v>
      </c>
      <c r="D5771" t="s">
        <v>33259</v>
      </c>
      <c r="E5771" t="s">
        <v>18516</v>
      </c>
      <c r="F5771" t="s">
        <v>18516</v>
      </c>
      <c r="G5771" t="s">
        <v>18516</v>
      </c>
      <c r="H5771" t="s">
        <v>18516</v>
      </c>
      <c r="I5771" t="s">
        <v>18516</v>
      </c>
      <c r="J5771" t="s">
        <v>18516</v>
      </c>
      <c r="K5771" t="s">
        <v>29707</v>
      </c>
      <c r="L5771" t="s">
        <v>18516</v>
      </c>
      <c r="M5771" t="s">
        <v>18516</v>
      </c>
    </row>
    <row r="5772" spans="1:13" ht="13.5">
      <c r="A5772" t="s">
        <v>37445</v>
      </c>
      <c r="B5772" t="s">
        <v>37446</v>
      </c>
      <c r="C5772" t="s">
        <v>33258</v>
      </c>
      <c r="D5772" t="s">
        <v>33259</v>
      </c>
      <c r="E5772" t="s">
        <v>18516</v>
      </c>
      <c r="F5772" t="s">
        <v>18516</v>
      </c>
      <c r="G5772" t="s">
        <v>18516</v>
      </c>
      <c r="H5772" t="s">
        <v>18516</v>
      </c>
      <c r="I5772" t="s">
        <v>18516</v>
      </c>
      <c r="J5772" t="s">
        <v>18516</v>
      </c>
      <c r="K5772" t="s">
        <v>29707</v>
      </c>
      <c r="L5772" t="s">
        <v>18516</v>
      </c>
      <c r="M5772" t="s">
        <v>18516</v>
      </c>
    </row>
    <row r="5773" spans="1:13" ht="13.5">
      <c r="A5773" t="s">
        <v>37447</v>
      </c>
      <c r="B5773" t="s">
        <v>37448</v>
      </c>
      <c r="C5773" t="s">
        <v>33258</v>
      </c>
      <c r="D5773" t="s">
        <v>33259</v>
      </c>
      <c r="E5773" t="s">
        <v>18516</v>
      </c>
      <c r="F5773" t="s">
        <v>18516</v>
      </c>
      <c r="G5773" t="s">
        <v>18516</v>
      </c>
      <c r="H5773" t="s">
        <v>18516</v>
      </c>
      <c r="I5773" t="s">
        <v>18516</v>
      </c>
      <c r="J5773" t="s">
        <v>18516</v>
      </c>
      <c r="K5773" t="s">
        <v>29707</v>
      </c>
      <c r="L5773" t="s">
        <v>18516</v>
      </c>
      <c r="M5773" t="s">
        <v>18516</v>
      </c>
    </row>
    <row r="5774" spans="1:13" ht="13.5">
      <c r="A5774" t="s">
        <v>37449</v>
      </c>
      <c r="B5774" t="s">
        <v>37450</v>
      </c>
      <c r="C5774" t="s">
        <v>33258</v>
      </c>
      <c r="D5774" t="s">
        <v>33259</v>
      </c>
      <c r="E5774" t="s">
        <v>18516</v>
      </c>
      <c r="F5774" t="s">
        <v>18516</v>
      </c>
      <c r="G5774" t="s">
        <v>18516</v>
      </c>
      <c r="H5774" t="s">
        <v>18516</v>
      </c>
      <c r="I5774" t="s">
        <v>18516</v>
      </c>
      <c r="J5774" t="s">
        <v>18516</v>
      </c>
      <c r="K5774" t="s">
        <v>29707</v>
      </c>
      <c r="L5774" t="s">
        <v>18516</v>
      </c>
      <c r="M5774" t="s">
        <v>18516</v>
      </c>
    </row>
    <row r="5775" spans="1:13" ht="13.5">
      <c r="A5775" t="s">
        <v>37451</v>
      </c>
      <c r="B5775" t="s">
        <v>37452</v>
      </c>
      <c r="C5775" t="s">
        <v>33258</v>
      </c>
      <c r="D5775" t="s">
        <v>33259</v>
      </c>
      <c r="E5775" s="164">
        <v>268</v>
      </c>
      <c r="F5775" s="164">
        <v>268</v>
      </c>
      <c r="G5775" t="s">
        <v>18516</v>
      </c>
      <c r="H5775" t="s">
        <v>18516</v>
      </c>
      <c r="I5775" s="164">
        <v>113.64</v>
      </c>
      <c r="J5775" s="164">
        <v>381.64</v>
      </c>
      <c r="K5775">
        <v>6</v>
      </c>
      <c r="L5775" t="s">
        <v>18516</v>
      </c>
      <c r="M5775" t="s">
        <v>18516</v>
      </c>
    </row>
    <row r="5776" spans="1:13" ht="13.5">
      <c r="A5776" t="s">
        <v>37453</v>
      </c>
      <c r="B5776" t="s">
        <v>37454</v>
      </c>
      <c r="C5776" t="s">
        <v>33258</v>
      </c>
      <c r="D5776" t="s">
        <v>33259</v>
      </c>
      <c r="E5776" t="s">
        <v>18516</v>
      </c>
      <c r="F5776" t="s">
        <v>18516</v>
      </c>
      <c r="G5776" t="s">
        <v>18516</v>
      </c>
      <c r="H5776" t="s">
        <v>18516</v>
      </c>
      <c r="I5776" t="s">
        <v>18516</v>
      </c>
      <c r="J5776" t="s">
        <v>18516</v>
      </c>
      <c r="K5776" t="s">
        <v>29707</v>
      </c>
      <c r="L5776" t="s">
        <v>18516</v>
      </c>
      <c r="M5776" t="s">
        <v>18516</v>
      </c>
    </row>
    <row r="5777" spans="1:13" ht="13.5">
      <c r="A5777" t="s">
        <v>37455</v>
      </c>
      <c r="B5777" t="s">
        <v>37456</v>
      </c>
      <c r="C5777" t="s">
        <v>33258</v>
      </c>
      <c r="D5777" t="s">
        <v>33259</v>
      </c>
      <c r="E5777" t="s">
        <v>18516</v>
      </c>
      <c r="F5777" t="s">
        <v>18516</v>
      </c>
      <c r="G5777" t="s">
        <v>18516</v>
      </c>
      <c r="H5777" t="s">
        <v>18516</v>
      </c>
      <c r="I5777" t="s">
        <v>18516</v>
      </c>
      <c r="J5777" t="s">
        <v>18516</v>
      </c>
      <c r="K5777" t="s">
        <v>29707</v>
      </c>
      <c r="L5777" t="s">
        <v>18516</v>
      </c>
      <c r="M5777" t="s">
        <v>18516</v>
      </c>
    </row>
    <row r="5778" spans="1:13" ht="13.5">
      <c r="A5778" t="s">
        <v>37457</v>
      </c>
      <c r="B5778" t="s">
        <v>37458</v>
      </c>
      <c r="C5778" t="s">
        <v>33258</v>
      </c>
      <c r="D5778" t="s">
        <v>33259</v>
      </c>
      <c r="E5778" s="164">
        <v>103</v>
      </c>
      <c r="F5778" s="164">
        <v>103</v>
      </c>
      <c r="G5778" t="s">
        <v>18516</v>
      </c>
      <c r="H5778" t="s">
        <v>18516</v>
      </c>
      <c r="I5778" s="164">
        <v>22.27</v>
      </c>
      <c r="J5778" s="164">
        <v>125.27</v>
      </c>
      <c r="K5778">
        <v>0</v>
      </c>
      <c r="L5778" t="s">
        <v>18516</v>
      </c>
      <c r="M5778" t="s">
        <v>18516</v>
      </c>
    </row>
    <row r="5779" spans="1:13" ht="13.5">
      <c r="A5779" t="s">
        <v>9741</v>
      </c>
      <c r="B5779" t="s">
        <v>37459</v>
      </c>
      <c r="C5779" t="s">
        <v>33258</v>
      </c>
      <c r="D5779" t="s">
        <v>33259</v>
      </c>
      <c r="E5779" t="s">
        <v>18516</v>
      </c>
      <c r="F5779" t="s">
        <v>18516</v>
      </c>
      <c r="G5779" t="s">
        <v>18516</v>
      </c>
      <c r="H5779" t="s">
        <v>18516</v>
      </c>
      <c r="I5779" t="s">
        <v>18516</v>
      </c>
      <c r="J5779" t="s">
        <v>18516</v>
      </c>
      <c r="K5779" t="s">
        <v>29707</v>
      </c>
      <c r="L5779" t="s">
        <v>18516</v>
      </c>
      <c r="M5779" t="s">
        <v>18516</v>
      </c>
    </row>
    <row r="5780" spans="1:13" ht="13.5">
      <c r="A5780" t="s">
        <v>9732</v>
      </c>
      <c r="B5780" t="s">
        <v>37460</v>
      </c>
      <c r="C5780" t="s">
        <v>33258</v>
      </c>
      <c r="D5780" t="s">
        <v>33259</v>
      </c>
      <c r="E5780" t="s">
        <v>18516</v>
      </c>
      <c r="F5780" t="s">
        <v>18516</v>
      </c>
      <c r="G5780" t="s">
        <v>18516</v>
      </c>
      <c r="H5780" t="s">
        <v>18516</v>
      </c>
      <c r="I5780" t="s">
        <v>18516</v>
      </c>
      <c r="J5780" t="s">
        <v>18516</v>
      </c>
      <c r="K5780" t="s">
        <v>29707</v>
      </c>
      <c r="L5780" t="s">
        <v>18516</v>
      </c>
      <c r="M5780" t="s">
        <v>18516</v>
      </c>
    </row>
    <row r="5781" spans="1:13" ht="13.5">
      <c r="A5781" t="s">
        <v>9729</v>
      </c>
      <c r="B5781" t="s">
        <v>37461</v>
      </c>
      <c r="C5781" t="s">
        <v>33258</v>
      </c>
      <c r="D5781" t="s">
        <v>33259</v>
      </c>
      <c r="E5781" t="s">
        <v>18516</v>
      </c>
      <c r="F5781" t="s">
        <v>18516</v>
      </c>
      <c r="G5781" t="s">
        <v>18516</v>
      </c>
      <c r="H5781" t="s">
        <v>18516</v>
      </c>
      <c r="I5781" t="s">
        <v>18516</v>
      </c>
      <c r="J5781" t="s">
        <v>18516</v>
      </c>
      <c r="K5781" t="s">
        <v>29707</v>
      </c>
      <c r="L5781" t="s">
        <v>18516</v>
      </c>
      <c r="M5781" t="s">
        <v>18516</v>
      </c>
    </row>
    <row r="5782" spans="1:13" ht="13.5">
      <c r="A5782" t="s">
        <v>9750</v>
      </c>
      <c r="B5782" t="s">
        <v>37462</v>
      </c>
      <c r="C5782" t="s">
        <v>33258</v>
      </c>
      <c r="D5782" t="s">
        <v>33259</v>
      </c>
      <c r="E5782" t="s">
        <v>18516</v>
      </c>
      <c r="F5782" t="s">
        <v>18516</v>
      </c>
      <c r="G5782" t="s">
        <v>18516</v>
      </c>
      <c r="H5782" t="s">
        <v>18516</v>
      </c>
      <c r="I5782" t="s">
        <v>18516</v>
      </c>
      <c r="J5782" t="s">
        <v>18516</v>
      </c>
      <c r="K5782" t="s">
        <v>29707</v>
      </c>
      <c r="L5782" t="s">
        <v>18516</v>
      </c>
      <c r="M5782" t="s">
        <v>18516</v>
      </c>
    </row>
    <row r="5783" spans="1:13" ht="13.5">
      <c r="A5783" t="s">
        <v>9744</v>
      </c>
      <c r="B5783" t="s">
        <v>37463</v>
      </c>
      <c r="C5783" t="s">
        <v>33258</v>
      </c>
      <c r="D5783" t="s">
        <v>33259</v>
      </c>
      <c r="E5783" t="s">
        <v>18516</v>
      </c>
      <c r="F5783" t="s">
        <v>18516</v>
      </c>
      <c r="G5783" t="s">
        <v>18516</v>
      </c>
      <c r="H5783" t="s">
        <v>18516</v>
      </c>
      <c r="I5783" t="s">
        <v>18516</v>
      </c>
      <c r="J5783" t="s">
        <v>18516</v>
      </c>
      <c r="K5783" t="s">
        <v>29707</v>
      </c>
      <c r="L5783" t="s">
        <v>18516</v>
      </c>
      <c r="M5783" t="s">
        <v>18516</v>
      </c>
    </row>
    <row r="5784" spans="1:13" ht="13.5">
      <c r="A5784" t="s">
        <v>9747</v>
      </c>
      <c r="B5784" t="s">
        <v>37464</v>
      </c>
      <c r="C5784" t="s">
        <v>33258</v>
      </c>
      <c r="D5784" t="s">
        <v>33259</v>
      </c>
      <c r="E5784" t="s">
        <v>18516</v>
      </c>
      <c r="F5784" t="s">
        <v>18516</v>
      </c>
      <c r="G5784" t="s">
        <v>18516</v>
      </c>
      <c r="H5784" t="s">
        <v>18516</v>
      </c>
      <c r="I5784" t="s">
        <v>18516</v>
      </c>
      <c r="J5784" t="s">
        <v>18516</v>
      </c>
      <c r="K5784" t="s">
        <v>29707</v>
      </c>
      <c r="L5784" t="s">
        <v>18516</v>
      </c>
      <c r="M5784" t="s">
        <v>18516</v>
      </c>
    </row>
    <row r="5785" spans="1:13" ht="13.5">
      <c r="A5785" t="s">
        <v>9726</v>
      </c>
      <c r="B5785" t="s">
        <v>37465</v>
      </c>
      <c r="C5785" t="s">
        <v>33258</v>
      </c>
      <c r="D5785" t="s">
        <v>33259</v>
      </c>
      <c r="E5785" t="s">
        <v>18516</v>
      </c>
      <c r="F5785" t="s">
        <v>18516</v>
      </c>
      <c r="G5785" t="s">
        <v>18516</v>
      </c>
      <c r="H5785" t="s">
        <v>18516</v>
      </c>
      <c r="I5785" t="s">
        <v>18516</v>
      </c>
      <c r="J5785" t="s">
        <v>18516</v>
      </c>
      <c r="K5785" t="s">
        <v>29707</v>
      </c>
      <c r="L5785" t="s">
        <v>18516</v>
      </c>
      <c r="M5785" t="s">
        <v>18516</v>
      </c>
    </row>
    <row r="5786" spans="1:13" ht="13.5">
      <c r="A5786" t="s">
        <v>37466</v>
      </c>
      <c r="B5786" t="s">
        <v>37467</v>
      </c>
      <c r="C5786" t="s">
        <v>33258</v>
      </c>
      <c r="D5786" t="s">
        <v>33259</v>
      </c>
      <c r="E5786" t="s">
        <v>18516</v>
      </c>
      <c r="F5786" t="s">
        <v>18516</v>
      </c>
      <c r="G5786" t="s">
        <v>18516</v>
      </c>
      <c r="H5786" t="s">
        <v>18516</v>
      </c>
      <c r="I5786" t="s">
        <v>18516</v>
      </c>
      <c r="J5786" t="s">
        <v>18516</v>
      </c>
      <c r="K5786" t="s">
        <v>29707</v>
      </c>
      <c r="L5786" t="s">
        <v>18516</v>
      </c>
      <c r="M5786" t="s">
        <v>18516</v>
      </c>
    </row>
    <row r="5787" spans="1:13" ht="13.5">
      <c r="A5787" t="s">
        <v>37468</v>
      </c>
      <c r="B5787" t="s">
        <v>37469</v>
      </c>
      <c r="C5787" t="s">
        <v>33258</v>
      </c>
      <c r="D5787" t="s">
        <v>33259</v>
      </c>
      <c r="E5787" t="s">
        <v>18516</v>
      </c>
      <c r="F5787" t="s">
        <v>18516</v>
      </c>
      <c r="G5787" t="s">
        <v>18516</v>
      </c>
      <c r="H5787" t="s">
        <v>18516</v>
      </c>
      <c r="I5787" t="s">
        <v>18516</v>
      </c>
      <c r="J5787" t="s">
        <v>18516</v>
      </c>
      <c r="K5787" t="s">
        <v>29707</v>
      </c>
      <c r="L5787" t="s">
        <v>18516</v>
      </c>
      <c r="M5787" t="s">
        <v>18516</v>
      </c>
    </row>
    <row r="5788" spans="1:13" ht="13.5">
      <c r="A5788" t="s">
        <v>37470</v>
      </c>
      <c r="B5788" t="s">
        <v>37471</v>
      </c>
      <c r="C5788" t="s">
        <v>33258</v>
      </c>
      <c r="D5788" t="s">
        <v>33259</v>
      </c>
      <c r="E5788" t="s">
        <v>18516</v>
      </c>
      <c r="F5788" t="s">
        <v>18516</v>
      </c>
      <c r="G5788" t="s">
        <v>18516</v>
      </c>
      <c r="H5788" t="s">
        <v>18516</v>
      </c>
      <c r="I5788" t="s">
        <v>18516</v>
      </c>
      <c r="J5788" t="s">
        <v>18516</v>
      </c>
      <c r="K5788" t="s">
        <v>29707</v>
      </c>
      <c r="L5788" t="s">
        <v>18516</v>
      </c>
      <c r="M5788" t="s">
        <v>18516</v>
      </c>
    </row>
    <row r="5789" spans="1:13" ht="13.5">
      <c r="A5789" t="s">
        <v>37472</v>
      </c>
      <c r="B5789" t="s">
        <v>37473</v>
      </c>
      <c r="C5789" t="s">
        <v>33258</v>
      </c>
      <c r="D5789" t="s">
        <v>33259</v>
      </c>
      <c r="E5789" t="s">
        <v>18516</v>
      </c>
      <c r="F5789" t="s">
        <v>18516</v>
      </c>
      <c r="G5789" t="s">
        <v>18516</v>
      </c>
      <c r="H5789" t="s">
        <v>18516</v>
      </c>
      <c r="I5789" t="s">
        <v>18516</v>
      </c>
      <c r="J5789" t="s">
        <v>18516</v>
      </c>
      <c r="K5789" t="s">
        <v>29707</v>
      </c>
      <c r="L5789" t="s">
        <v>18516</v>
      </c>
      <c r="M5789" t="s">
        <v>18516</v>
      </c>
    </row>
    <row r="5790" spans="1:13" ht="13.5">
      <c r="A5790" t="s">
        <v>37474</v>
      </c>
      <c r="B5790" t="s">
        <v>37475</v>
      </c>
      <c r="C5790" t="s">
        <v>33258</v>
      </c>
      <c r="D5790" t="s">
        <v>33259</v>
      </c>
      <c r="E5790" t="s">
        <v>18516</v>
      </c>
      <c r="F5790" t="s">
        <v>18516</v>
      </c>
      <c r="G5790" t="s">
        <v>18516</v>
      </c>
      <c r="H5790" t="s">
        <v>18516</v>
      </c>
      <c r="I5790" t="s">
        <v>18516</v>
      </c>
      <c r="J5790" t="s">
        <v>18516</v>
      </c>
      <c r="K5790" t="s">
        <v>29707</v>
      </c>
      <c r="L5790" t="s">
        <v>18516</v>
      </c>
      <c r="M5790" t="s">
        <v>18516</v>
      </c>
    </row>
    <row r="5791" spans="1:13" ht="13.5">
      <c r="A5791" t="s">
        <v>37476</v>
      </c>
      <c r="B5791" t="s">
        <v>37477</v>
      </c>
      <c r="C5791" t="s">
        <v>33258</v>
      </c>
      <c r="D5791" t="s">
        <v>33259</v>
      </c>
      <c r="E5791" t="s">
        <v>18516</v>
      </c>
      <c r="F5791" t="s">
        <v>18516</v>
      </c>
      <c r="G5791" t="s">
        <v>18516</v>
      </c>
      <c r="H5791" t="s">
        <v>18516</v>
      </c>
      <c r="I5791" t="s">
        <v>18516</v>
      </c>
      <c r="J5791" t="s">
        <v>18516</v>
      </c>
      <c r="K5791" t="s">
        <v>29707</v>
      </c>
      <c r="L5791" t="s">
        <v>18516</v>
      </c>
      <c r="M5791" t="s">
        <v>18516</v>
      </c>
    </row>
    <row r="5792" spans="1:13" ht="13.5">
      <c r="A5792" t="s">
        <v>37478</v>
      </c>
      <c r="B5792" t="s">
        <v>37479</v>
      </c>
      <c r="C5792" t="s">
        <v>33258</v>
      </c>
      <c r="D5792" t="s">
        <v>33259</v>
      </c>
      <c r="E5792" t="s">
        <v>18516</v>
      </c>
      <c r="F5792" t="s">
        <v>18516</v>
      </c>
      <c r="G5792" t="s">
        <v>18516</v>
      </c>
      <c r="H5792" t="s">
        <v>18516</v>
      </c>
      <c r="I5792" t="s">
        <v>18516</v>
      </c>
      <c r="J5792" t="s">
        <v>18516</v>
      </c>
      <c r="K5792" t="s">
        <v>29707</v>
      </c>
      <c r="L5792" t="s">
        <v>18516</v>
      </c>
      <c r="M5792" t="s">
        <v>18516</v>
      </c>
    </row>
    <row r="5793" spans="1:13" ht="13.5">
      <c r="A5793" t="s">
        <v>37480</v>
      </c>
      <c r="B5793" t="s">
        <v>37481</v>
      </c>
      <c r="C5793" t="s">
        <v>33258</v>
      </c>
      <c r="D5793" t="s">
        <v>33259</v>
      </c>
      <c r="E5793" t="s">
        <v>18516</v>
      </c>
      <c r="F5793" t="s">
        <v>18516</v>
      </c>
      <c r="G5793" t="s">
        <v>18516</v>
      </c>
      <c r="H5793" t="s">
        <v>18516</v>
      </c>
      <c r="I5793" t="s">
        <v>18516</v>
      </c>
      <c r="J5793" t="s">
        <v>18516</v>
      </c>
      <c r="K5793" t="s">
        <v>29707</v>
      </c>
      <c r="L5793" t="s">
        <v>18516</v>
      </c>
      <c r="M5793" t="s">
        <v>18516</v>
      </c>
    </row>
    <row r="5794" spans="1:13" ht="13.5">
      <c r="A5794" t="s">
        <v>37482</v>
      </c>
      <c r="B5794" t="s">
        <v>37483</v>
      </c>
      <c r="C5794" t="s">
        <v>33258</v>
      </c>
      <c r="D5794" t="s">
        <v>33259</v>
      </c>
      <c r="E5794" t="s">
        <v>18516</v>
      </c>
      <c r="F5794" t="s">
        <v>18516</v>
      </c>
      <c r="G5794" t="s">
        <v>18516</v>
      </c>
      <c r="H5794" t="s">
        <v>18516</v>
      </c>
      <c r="I5794" t="s">
        <v>18516</v>
      </c>
      <c r="J5794" t="s">
        <v>18516</v>
      </c>
      <c r="K5794" t="s">
        <v>29707</v>
      </c>
      <c r="L5794" t="s">
        <v>18516</v>
      </c>
      <c r="M5794" t="s">
        <v>18516</v>
      </c>
    </row>
    <row r="5795" spans="1:13" ht="13.5">
      <c r="A5795" t="s">
        <v>37484</v>
      </c>
      <c r="B5795" t="s">
        <v>37485</v>
      </c>
      <c r="C5795" t="s">
        <v>33258</v>
      </c>
      <c r="D5795" t="s">
        <v>33259</v>
      </c>
      <c r="E5795" t="s">
        <v>18516</v>
      </c>
      <c r="F5795" t="s">
        <v>18516</v>
      </c>
      <c r="G5795" t="s">
        <v>18516</v>
      </c>
      <c r="H5795" t="s">
        <v>18516</v>
      </c>
      <c r="I5795" t="s">
        <v>18516</v>
      </c>
      <c r="J5795" t="s">
        <v>18516</v>
      </c>
      <c r="K5795" t="s">
        <v>29707</v>
      </c>
      <c r="L5795" t="s">
        <v>18516</v>
      </c>
      <c r="M5795" t="s">
        <v>18516</v>
      </c>
    </row>
    <row r="5796" spans="1:13" ht="13.5">
      <c r="A5796" t="s">
        <v>37486</v>
      </c>
      <c r="B5796" t="s">
        <v>37487</v>
      </c>
      <c r="C5796" t="s">
        <v>33258</v>
      </c>
      <c r="D5796" t="s">
        <v>33259</v>
      </c>
      <c r="E5796" t="s">
        <v>18516</v>
      </c>
      <c r="F5796" t="s">
        <v>18516</v>
      </c>
      <c r="G5796" t="s">
        <v>18516</v>
      </c>
      <c r="H5796" t="s">
        <v>18516</v>
      </c>
      <c r="I5796" t="s">
        <v>18516</v>
      </c>
      <c r="J5796" t="s">
        <v>18516</v>
      </c>
      <c r="K5796" t="s">
        <v>29707</v>
      </c>
      <c r="L5796" t="s">
        <v>18516</v>
      </c>
      <c r="M5796" t="s">
        <v>18516</v>
      </c>
    </row>
    <row r="5797" spans="1:13" ht="13.5">
      <c r="A5797" t="s">
        <v>37488</v>
      </c>
      <c r="B5797" t="s">
        <v>37489</v>
      </c>
      <c r="C5797" t="s">
        <v>33258</v>
      </c>
      <c r="D5797" t="s">
        <v>33259</v>
      </c>
      <c r="E5797" t="s">
        <v>18516</v>
      </c>
      <c r="F5797" t="s">
        <v>18516</v>
      </c>
      <c r="G5797" t="s">
        <v>18516</v>
      </c>
      <c r="H5797" t="s">
        <v>18516</v>
      </c>
      <c r="I5797" t="s">
        <v>18516</v>
      </c>
      <c r="J5797" t="s">
        <v>18516</v>
      </c>
      <c r="K5797" t="s">
        <v>29707</v>
      </c>
      <c r="L5797" t="s">
        <v>18516</v>
      </c>
      <c r="M5797" t="s">
        <v>18516</v>
      </c>
    </row>
    <row r="5798" spans="1:13" ht="13.5">
      <c r="A5798" t="s">
        <v>37490</v>
      </c>
      <c r="B5798" t="s">
        <v>37491</v>
      </c>
      <c r="C5798" t="s">
        <v>33258</v>
      </c>
      <c r="D5798" t="s">
        <v>33259</v>
      </c>
      <c r="E5798" t="s">
        <v>18516</v>
      </c>
      <c r="F5798" t="s">
        <v>18516</v>
      </c>
      <c r="G5798" t="s">
        <v>18516</v>
      </c>
      <c r="H5798" t="s">
        <v>18516</v>
      </c>
      <c r="I5798" t="s">
        <v>18516</v>
      </c>
      <c r="J5798" t="s">
        <v>18516</v>
      </c>
      <c r="K5798" t="s">
        <v>29707</v>
      </c>
      <c r="L5798" t="s">
        <v>18516</v>
      </c>
      <c r="M5798" t="s">
        <v>18516</v>
      </c>
    </row>
    <row r="5799" spans="1:13" ht="13.5">
      <c r="A5799" t="s">
        <v>37492</v>
      </c>
      <c r="B5799" t="s">
        <v>37493</v>
      </c>
      <c r="C5799" t="s">
        <v>33258</v>
      </c>
      <c r="D5799" t="s">
        <v>33259</v>
      </c>
      <c r="E5799" t="s">
        <v>18516</v>
      </c>
      <c r="F5799" t="s">
        <v>18516</v>
      </c>
      <c r="G5799" t="s">
        <v>18516</v>
      </c>
      <c r="H5799" t="s">
        <v>18516</v>
      </c>
      <c r="I5799" t="s">
        <v>18516</v>
      </c>
      <c r="J5799" t="s">
        <v>18516</v>
      </c>
      <c r="K5799" t="s">
        <v>29707</v>
      </c>
      <c r="L5799" t="s">
        <v>18516</v>
      </c>
      <c r="M5799" t="s">
        <v>18516</v>
      </c>
    </row>
    <row r="5800" spans="1:13" ht="13.5">
      <c r="A5800" t="s">
        <v>37494</v>
      </c>
      <c r="B5800" t="s">
        <v>37495</v>
      </c>
      <c r="C5800" t="s">
        <v>33258</v>
      </c>
      <c r="D5800" t="s">
        <v>33259</v>
      </c>
      <c r="E5800" t="s">
        <v>18516</v>
      </c>
      <c r="F5800" t="s">
        <v>18516</v>
      </c>
      <c r="G5800" t="s">
        <v>18516</v>
      </c>
      <c r="H5800" t="s">
        <v>18516</v>
      </c>
      <c r="I5800" t="s">
        <v>18516</v>
      </c>
      <c r="J5800" t="s">
        <v>18516</v>
      </c>
      <c r="K5800" t="s">
        <v>29707</v>
      </c>
      <c r="L5800" t="s">
        <v>18516</v>
      </c>
      <c r="M5800" t="s">
        <v>18516</v>
      </c>
    </row>
    <row r="5801" spans="1:13" ht="13.5">
      <c r="A5801" t="s">
        <v>37496</v>
      </c>
      <c r="B5801" t="s">
        <v>37497</v>
      </c>
      <c r="C5801" t="s">
        <v>33258</v>
      </c>
      <c r="D5801" t="s">
        <v>33259</v>
      </c>
      <c r="E5801" t="s">
        <v>18516</v>
      </c>
      <c r="F5801" t="s">
        <v>18516</v>
      </c>
      <c r="G5801" t="s">
        <v>18516</v>
      </c>
      <c r="H5801" t="s">
        <v>18516</v>
      </c>
      <c r="I5801" t="s">
        <v>18516</v>
      </c>
      <c r="J5801" t="s">
        <v>18516</v>
      </c>
      <c r="K5801" t="s">
        <v>29707</v>
      </c>
      <c r="L5801" t="s">
        <v>18516</v>
      </c>
      <c r="M5801" t="s">
        <v>18516</v>
      </c>
    </row>
    <row r="5802" spans="1:13" ht="13.5">
      <c r="A5802" t="s">
        <v>15044</v>
      </c>
      <c r="B5802" t="s">
        <v>37498</v>
      </c>
      <c r="C5802" t="s">
        <v>33258</v>
      </c>
      <c r="D5802" t="s">
        <v>33259</v>
      </c>
      <c r="E5802" t="s">
        <v>18516</v>
      </c>
      <c r="F5802" t="s">
        <v>18516</v>
      </c>
      <c r="G5802" t="s">
        <v>18516</v>
      </c>
      <c r="H5802" t="s">
        <v>18516</v>
      </c>
      <c r="I5802" t="s">
        <v>18516</v>
      </c>
      <c r="J5802" t="s">
        <v>18516</v>
      </c>
      <c r="K5802" t="s">
        <v>29707</v>
      </c>
      <c r="L5802" t="s">
        <v>18516</v>
      </c>
      <c r="M5802" t="s">
        <v>18516</v>
      </c>
    </row>
    <row r="5803" spans="1:13" ht="13.5">
      <c r="A5803" t="s">
        <v>37499</v>
      </c>
      <c r="B5803" t="s">
        <v>37500</v>
      </c>
      <c r="C5803" t="s">
        <v>33258</v>
      </c>
      <c r="D5803" t="s">
        <v>33259</v>
      </c>
      <c r="E5803" t="s">
        <v>18516</v>
      </c>
      <c r="F5803" t="s">
        <v>18516</v>
      </c>
      <c r="G5803" t="s">
        <v>18516</v>
      </c>
      <c r="H5803" t="s">
        <v>18516</v>
      </c>
      <c r="I5803" t="s">
        <v>18516</v>
      </c>
      <c r="J5803" t="s">
        <v>18516</v>
      </c>
      <c r="K5803" t="s">
        <v>29707</v>
      </c>
      <c r="L5803" t="s">
        <v>18516</v>
      </c>
      <c r="M5803" t="s">
        <v>18516</v>
      </c>
    </row>
    <row r="5804" spans="1:13" ht="13.5">
      <c r="A5804" t="s">
        <v>37501</v>
      </c>
      <c r="B5804" t="s">
        <v>37502</v>
      </c>
      <c r="C5804" t="s">
        <v>33258</v>
      </c>
      <c r="D5804" t="s">
        <v>33259</v>
      </c>
      <c r="E5804" t="s">
        <v>18516</v>
      </c>
      <c r="F5804" t="s">
        <v>18516</v>
      </c>
      <c r="G5804" t="s">
        <v>18516</v>
      </c>
      <c r="H5804" t="s">
        <v>18516</v>
      </c>
      <c r="I5804" t="s">
        <v>18516</v>
      </c>
      <c r="J5804" t="s">
        <v>18516</v>
      </c>
      <c r="K5804" t="s">
        <v>29707</v>
      </c>
      <c r="L5804" t="s">
        <v>18516</v>
      </c>
      <c r="M5804" t="s">
        <v>18516</v>
      </c>
    </row>
    <row r="5805" spans="1:13" ht="13.5">
      <c r="A5805" t="s">
        <v>37503</v>
      </c>
      <c r="B5805" t="s">
        <v>37504</v>
      </c>
      <c r="C5805" t="s">
        <v>33258</v>
      </c>
      <c r="D5805" t="s">
        <v>33259</v>
      </c>
      <c r="E5805" t="s">
        <v>18516</v>
      </c>
      <c r="F5805" t="s">
        <v>18516</v>
      </c>
      <c r="G5805" t="s">
        <v>18516</v>
      </c>
      <c r="H5805" t="s">
        <v>18516</v>
      </c>
      <c r="I5805" t="s">
        <v>18516</v>
      </c>
      <c r="J5805" t="s">
        <v>18516</v>
      </c>
      <c r="K5805" t="s">
        <v>29707</v>
      </c>
      <c r="L5805" t="s">
        <v>18516</v>
      </c>
      <c r="M5805" t="s">
        <v>18516</v>
      </c>
    </row>
    <row r="5806" spans="1:13" ht="13.5">
      <c r="A5806" t="s">
        <v>37505</v>
      </c>
      <c r="B5806" t="s">
        <v>37506</v>
      </c>
      <c r="C5806" t="s">
        <v>33258</v>
      </c>
      <c r="D5806" t="s">
        <v>33259</v>
      </c>
      <c r="E5806" t="s">
        <v>18516</v>
      </c>
      <c r="F5806" t="s">
        <v>18516</v>
      </c>
      <c r="G5806" t="s">
        <v>18516</v>
      </c>
      <c r="H5806" t="s">
        <v>18516</v>
      </c>
      <c r="I5806" t="s">
        <v>18516</v>
      </c>
      <c r="J5806" t="s">
        <v>18516</v>
      </c>
      <c r="K5806" t="s">
        <v>29707</v>
      </c>
      <c r="L5806" t="s">
        <v>18516</v>
      </c>
      <c r="M5806" t="s">
        <v>18516</v>
      </c>
    </row>
    <row r="5807" spans="1:13" ht="13.5">
      <c r="A5807" t="s">
        <v>37507</v>
      </c>
      <c r="B5807" t="s">
        <v>37508</v>
      </c>
      <c r="C5807" t="s">
        <v>33258</v>
      </c>
      <c r="D5807" t="s">
        <v>33259</v>
      </c>
      <c r="E5807" t="s">
        <v>18516</v>
      </c>
      <c r="F5807" t="s">
        <v>18516</v>
      </c>
      <c r="G5807" t="s">
        <v>18516</v>
      </c>
      <c r="H5807" t="s">
        <v>18516</v>
      </c>
      <c r="I5807" t="s">
        <v>18516</v>
      </c>
      <c r="J5807" t="s">
        <v>18516</v>
      </c>
      <c r="K5807" t="s">
        <v>29707</v>
      </c>
      <c r="L5807" t="s">
        <v>18516</v>
      </c>
      <c r="M5807" t="s">
        <v>18516</v>
      </c>
    </row>
    <row r="5808" spans="1:13" ht="13.5">
      <c r="A5808" t="s">
        <v>37509</v>
      </c>
      <c r="B5808" t="s">
        <v>37510</v>
      </c>
      <c r="C5808" t="s">
        <v>33258</v>
      </c>
      <c r="D5808" t="s">
        <v>33259</v>
      </c>
      <c r="E5808" t="s">
        <v>18516</v>
      </c>
      <c r="F5808" t="s">
        <v>18516</v>
      </c>
      <c r="G5808" t="s">
        <v>18516</v>
      </c>
      <c r="H5808" t="s">
        <v>18516</v>
      </c>
      <c r="I5808" t="s">
        <v>18516</v>
      </c>
      <c r="J5808" t="s">
        <v>18516</v>
      </c>
      <c r="K5808" t="s">
        <v>29707</v>
      </c>
      <c r="L5808" t="s">
        <v>18516</v>
      </c>
      <c r="M5808" t="s">
        <v>18516</v>
      </c>
    </row>
    <row r="5809" spans="1:13" ht="13.5">
      <c r="A5809" t="s">
        <v>37511</v>
      </c>
      <c r="B5809" t="s">
        <v>37512</v>
      </c>
      <c r="C5809" t="s">
        <v>33258</v>
      </c>
      <c r="D5809" t="s">
        <v>33259</v>
      </c>
      <c r="E5809" t="s">
        <v>18516</v>
      </c>
      <c r="F5809" t="s">
        <v>18516</v>
      </c>
      <c r="G5809" t="s">
        <v>18516</v>
      </c>
      <c r="H5809" t="s">
        <v>18516</v>
      </c>
      <c r="I5809" t="s">
        <v>18516</v>
      </c>
      <c r="J5809" t="s">
        <v>18516</v>
      </c>
      <c r="K5809" t="s">
        <v>29707</v>
      </c>
      <c r="L5809" t="s">
        <v>18516</v>
      </c>
      <c r="M5809" t="s">
        <v>18516</v>
      </c>
    </row>
    <row r="5810" spans="1:13" ht="13.5">
      <c r="A5810" t="s">
        <v>37513</v>
      </c>
      <c r="B5810" t="s">
        <v>37514</v>
      </c>
      <c r="C5810" t="s">
        <v>33258</v>
      </c>
      <c r="D5810" t="s">
        <v>33259</v>
      </c>
      <c r="E5810" s="164">
        <v>103</v>
      </c>
      <c r="F5810" s="164">
        <v>103</v>
      </c>
      <c r="G5810" t="s">
        <v>18516</v>
      </c>
      <c r="H5810" t="s">
        <v>18516</v>
      </c>
      <c r="I5810" s="164">
        <v>23.34</v>
      </c>
      <c r="J5810" s="164">
        <v>126.34</v>
      </c>
      <c r="K5810">
        <v>27</v>
      </c>
      <c r="L5810" t="s">
        <v>18516</v>
      </c>
      <c r="M5810" t="s">
        <v>18516</v>
      </c>
    </row>
    <row r="5811" spans="1:13" ht="13.5">
      <c r="A5811" t="s">
        <v>37515</v>
      </c>
      <c r="B5811" t="s">
        <v>37516</v>
      </c>
      <c r="C5811" t="s">
        <v>33258</v>
      </c>
      <c r="D5811" t="s">
        <v>33259</v>
      </c>
      <c r="E5811" s="164">
        <v>99</v>
      </c>
      <c r="F5811" s="164">
        <v>99</v>
      </c>
      <c r="G5811" t="s">
        <v>18516</v>
      </c>
      <c r="H5811" t="s">
        <v>18516</v>
      </c>
      <c r="I5811" s="164">
        <v>21.13</v>
      </c>
      <c r="J5811" s="164">
        <v>120.13</v>
      </c>
      <c r="K5811">
        <v>0</v>
      </c>
      <c r="L5811" t="s">
        <v>18516</v>
      </c>
      <c r="M5811" t="s">
        <v>18516</v>
      </c>
    </row>
    <row r="5812" spans="1:13" ht="13.5">
      <c r="A5812" t="s">
        <v>37517</v>
      </c>
      <c r="B5812" t="s">
        <v>37518</v>
      </c>
      <c r="C5812" t="s">
        <v>33258</v>
      </c>
      <c r="D5812" t="s">
        <v>33259</v>
      </c>
      <c r="E5812" s="164">
        <v>99</v>
      </c>
      <c r="F5812" s="164">
        <v>99</v>
      </c>
      <c r="G5812" t="s">
        <v>18516</v>
      </c>
      <c r="H5812" t="s">
        <v>18516</v>
      </c>
      <c r="I5812" s="164">
        <v>23.77</v>
      </c>
      <c r="J5812" s="164">
        <v>122.77</v>
      </c>
      <c r="K5812">
        <v>0</v>
      </c>
      <c r="L5812" t="s">
        <v>18516</v>
      </c>
      <c r="M5812" t="s">
        <v>18516</v>
      </c>
    </row>
    <row r="5813" spans="1:13" ht="13.5">
      <c r="A5813" t="s">
        <v>37519</v>
      </c>
      <c r="B5813" t="s">
        <v>37520</v>
      </c>
      <c r="C5813" t="s">
        <v>33258</v>
      </c>
      <c r="D5813" t="s">
        <v>33259</v>
      </c>
      <c r="E5813" s="164">
        <v>65</v>
      </c>
      <c r="F5813" s="164">
        <v>65</v>
      </c>
      <c r="G5813" t="s">
        <v>18516</v>
      </c>
      <c r="H5813" t="s">
        <v>18516</v>
      </c>
      <c r="I5813" s="164">
        <v>23.77</v>
      </c>
      <c r="J5813" s="164">
        <v>88.77</v>
      </c>
      <c r="K5813">
        <v>0</v>
      </c>
      <c r="L5813" t="s">
        <v>18516</v>
      </c>
      <c r="M5813" t="s">
        <v>18516</v>
      </c>
    </row>
    <row r="5814" spans="1:13" ht="13.5">
      <c r="A5814" t="s">
        <v>37521</v>
      </c>
      <c r="B5814" t="s">
        <v>37522</v>
      </c>
      <c r="C5814" t="s">
        <v>33258</v>
      </c>
      <c r="D5814" t="s">
        <v>33259</v>
      </c>
      <c r="E5814" t="s">
        <v>18516</v>
      </c>
      <c r="F5814" t="s">
        <v>18516</v>
      </c>
      <c r="G5814" t="s">
        <v>18516</v>
      </c>
      <c r="H5814" t="s">
        <v>18516</v>
      </c>
      <c r="I5814" t="s">
        <v>18516</v>
      </c>
      <c r="J5814" t="s">
        <v>18516</v>
      </c>
      <c r="K5814" t="s">
        <v>29707</v>
      </c>
      <c r="L5814" t="s">
        <v>18516</v>
      </c>
      <c r="M5814" t="s">
        <v>18516</v>
      </c>
    </row>
    <row r="5815" spans="1:13" ht="13.5">
      <c r="A5815" t="s">
        <v>37523</v>
      </c>
      <c r="B5815" t="s">
        <v>37524</v>
      </c>
      <c r="C5815" t="s">
        <v>33258</v>
      </c>
      <c r="D5815" t="s">
        <v>33259</v>
      </c>
      <c r="E5815" t="s">
        <v>18516</v>
      </c>
      <c r="F5815" t="s">
        <v>18516</v>
      </c>
      <c r="G5815" t="s">
        <v>18516</v>
      </c>
      <c r="H5815" t="s">
        <v>18516</v>
      </c>
      <c r="I5815" t="s">
        <v>18516</v>
      </c>
      <c r="J5815" t="s">
        <v>18516</v>
      </c>
      <c r="K5815" t="s">
        <v>29707</v>
      </c>
      <c r="L5815" t="s">
        <v>18516</v>
      </c>
      <c r="M5815" t="s">
        <v>18516</v>
      </c>
    </row>
    <row r="5816" spans="1:13" ht="13.5">
      <c r="A5816" t="s">
        <v>37525</v>
      </c>
      <c r="B5816" t="s">
        <v>37526</v>
      </c>
      <c r="C5816" t="s">
        <v>33258</v>
      </c>
      <c r="D5816" t="s">
        <v>33259</v>
      </c>
      <c r="E5816" t="s">
        <v>18516</v>
      </c>
      <c r="F5816" t="s">
        <v>18516</v>
      </c>
      <c r="G5816" t="s">
        <v>18516</v>
      </c>
      <c r="H5816" t="s">
        <v>18516</v>
      </c>
      <c r="I5816" t="s">
        <v>18516</v>
      </c>
      <c r="J5816" t="s">
        <v>18516</v>
      </c>
      <c r="K5816" t="s">
        <v>29707</v>
      </c>
      <c r="L5816" t="s">
        <v>18516</v>
      </c>
      <c r="M5816" t="s">
        <v>18516</v>
      </c>
    </row>
    <row r="5817" spans="1:13" ht="13.5">
      <c r="A5817" t="s">
        <v>37527</v>
      </c>
      <c r="B5817" t="s">
        <v>37528</v>
      </c>
      <c r="C5817" t="s">
        <v>33258</v>
      </c>
      <c r="D5817" t="s">
        <v>33259</v>
      </c>
      <c r="E5817" t="s">
        <v>18516</v>
      </c>
      <c r="F5817" t="s">
        <v>18516</v>
      </c>
      <c r="G5817" t="s">
        <v>18516</v>
      </c>
      <c r="H5817" t="s">
        <v>18516</v>
      </c>
      <c r="I5817" t="s">
        <v>18516</v>
      </c>
      <c r="J5817" t="s">
        <v>18516</v>
      </c>
      <c r="K5817" t="s">
        <v>29707</v>
      </c>
      <c r="L5817" t="s">
        <v>18516</v>
      </c>
      <c r="M5817" t="s">
        <v>18516</v>
      </c>
    </row>
    <row r="5818" spans="1:13" ht="13.5">
      <c r="A5818" t="s">
        <v>37529</v>
      </c>
      <c r="B5818" t="s">
        <v>37530</v>
      </c>
      <c r="C5818" t="s">
        <v>33258</v>
      </c>
      <c r="D5818" t="s">
        <v>33259</v>
      </c>
      <c r="E5818" t="s">
        <v>18516</v>
      </c>
      <c r="F5818" t="s">
        <v>18516</v>
      </c>
      <c r="G5818" t="s">
        <v>18516</v>
      </c>
      <c r="H5818" t="s">
        <v>18516</v>
      </c>
      <c r="I5818" t="s">
        <v>18516</v>
      </c>
      <c r="J5818" t="s">
        <v>18516</v>
      </c>
      <c r="K5818" t="s">
        <v>29707</v>
      </c>
      <c r="L5818" t="s">
        <v>18516</v>
      </c>
      <c r="M5818" t="s">
        <v>18516</v>
      </c>
    </row>
    <row r="5819" spans="1:13" ht="13.5">
      <c r="A5819" t="s">
        <v>37531</v>
      </c>
      <c r="B5819" t="s">
        <v>37532</v>
      </c>
      <c r="C5819" t="s">
        <v>33373</v>
      </c>
      <c r="D5819" t="s">
        <v>33374</v>
      </c>
      <c r="E5819" t="s">
        <v>18516</v>
      </c>
      <c r="F5819" t="s">
        <v>18516</v>
      </c>
      <c r="G5819" t="s">
        <v>18516</v>
      </c>
      <c r="H5819" t="s">
        <v>18516</v>
      </c>
      <c r="I5819" t="s">
        <v>18516</v>
      </c>
      <c r="J5819" t="s">
        <v>18516</v>
      </c>
      <c r="K5819" t="s">
        <v>29707</v>
      </c>
      <c r="L5819" t="s">
        <v>18516</v>
      </c>
      <c r="M5819" t="s">
        <v>18516</v>
      </c>
    </row>
    <row r="5820" spans="1:13" ht="13.5">
      <c r="A5820" t="s">
        <v>37533</v>
      </c>
      <c r="B5820" t="s">
        <v>37534</v>
      </c>
      <c r="C5820" t="s">
        <v>33373</v>
      </c>
      <c r="D5820" t="s">
        <v>33374</v>
      </c>
      <c r="E5820" t="s">
        <v>18516</v>
      </c>
      <c r="F5820" t="s">
        <v>18516</v>
      </c>
      <c r="G5820" t="s">
        <v>18516</v>
      </c>
      <c r="H5820" t="s">
        <v>18516</v>
      </c>
      <c r="I5820" t="s">
        <v>18516</v>
      </c>
      <c r="J5820" t="s">
        <v>18516</v>
      </c>
      <c r="K5820" t="s">
        <v>29707</v>
      </c>
      <c r="L5820" t="s">
        <v>18516</v>
      </c>
      <c r="M5820" t="s">
        <v>18516</v>
      </c>
    </row>
    <row r="5821" spans="1:13" ht="13.5">
      <c r="A5821" t="s">
        <v>37535</v>
      </c>
      <c r="B5821" t="s">
        <v>37536</v>
      </c>
      <c r="C5821" t="s">
        <v>33373</v>
      </c>
      <c r="D5821" t="s">
        <v>33374</v>
      </c>
      <c r="E5821" t="s">
        <v>18516</v>
      </c>
      <c r="F5821" t="s">
        <v>18516</v>
      </c>
      <c r="G5821" t="s">
        <v>18516</v>
      </c>
      <c r="H5821" t="s">
        <v>18516</v>
      </c>
      <c r="I5821" t="s">
        <v>18516</v>
      </c>
      <c r="J5821" t="s">
        <v>18516</v>
      </c>
      <c r="K5821" t="s">
        <v>29707</v>
      </c>
      <c r="L5821" t="s">
        <v>18516</v>
      </c>
      <c r="M5821" t="s">
        <v>18516</v>
      </c>
    </row>
    <row r="5822" spans="1:13" ht="13.5">
      <c r="A5822" t="s">
        <v>37537</v>
      </c>
      <c r="B5822" t="s">
        <v>37538</v>
      </c>
      <c r="C5822" t="s">
        <v>33373</v>
      </c>
      <c r="D5822" t="s">
        <v>33374</v>
      </c>
      <c r="E5822" t="s">
        <v>18516</v>
      </c>
      <c r="F5822" t="s">
        <v>18516</v>
      </c>
      <c r="G5822" t="s">
        <v>18516</v>
      </c>
      <c r="H5822" t="s">
        <v>18516</v>
      </c>
      <c r="I5822" t="s">
        <v>18516</v>
      </c>
      <c r="J5822" t="s">
        <v>18516</v>
      </c>
      <c r="K5822" t="s">
        <v>29707</v>
      </c>
      <c r="L5822" t="s">
        <v>18516</v>
      </c>
      <c r="M5822" t="s">
        <v>18516</v>
      </c>
    </row>
    <row r="5823" spans="1:13" ht="13.5">
      <c r="A5823" t="s">
        <v>37539</v>
      </c>
      <c r="B5823" t="s">
        <v>37540</v>
      </c>
      <c r="C5823" t="s">
        <v>33373</v>
      </c>
      <c r="D5823" t="s">
        <v>33374</v>
      </c>
      <c r="E5823" t="s">
        <v>18516</v>
      </c>
      <c r="F5823" t="s">
        <v>18516</v>
      </c>
      <c r="G5823" t="s">
        <v>18516</v>
      </c>
      <c r="H5823" t="s">
        <v>18516</v>
      </c>
      <c r="I5823" t="s">
        <v>18516</v>
      </c>
      <c r="J5823" t="s">
        <v>18516</v>
      </c>
      <c r="K5823" t="s">
        <v>29707</v>
      </c>
      <c r="L5823" t="s">
        <v>18516</v>
      </c>
      <c r="M5823" t="s">
        <v>18516</v>
      </c>
    </row>
    <row r="5824" spans="1:13" ht="13.5">
      <c r="A5824" t="s">
        <v>37541</v>
      </c>
      <c r="B5824" t="s">
        <v>37542</v>
      </c>
      <c r="C5824" t="s">
        <v>33373</v>
      </c>
      <c r="D5824" t="s">
        <v>33374</v>
      </c>
      <c r="E5824" t="s">
        <v>18516</v>
      </c>
      <c r="F5824" t="s">
        <v>18516</v>
      </c>
      <c r="G5824" t="s">
        <v>18516</v>
      </c>
      <c r="H5824" t="s">
        <v>18516</v>
      </c>
      <c r="I5824" t="s">
        <v>18516</v>
      </c>
      <c r="J5824" t="s">
        <v>18516</v>
      </c>
      <c r="K5824" t="s">
        <v>29707</v>
      </c>
      <c r="L5824" t="s">
        <v>18516</v>
      </c>
      <c r="M5824" t="s">
        <v>18516</v>
      </c>
    </row>
    <row r="5825" spans="1:13" ht="13.5">
      <c r="A5825" t="s">
        <v>37543</v>
      </c>
      <c r="B5825" t="s">
        <v>37542</v>
      </c>
      <c r="C5825" t="s">
        <v>33373</v>
      </c>
      <c r="D5825" t="s">
        <v>33374</v>
      </c>
      <c r="E5825" t="s">
        <v>18516</v>
      </c>
      <c r="F5825" t="s">
        <v>18516</v>
      </c>
      <c r="G5825" t="s">
        <v>18516</v>
      </c>
      <c r="H5825" t="s">
        <v>18516</v>
      </c>
      <c r="I5825" t="s">
        <v>18516</v>
      </c>
      <c r="J5825" t="s">
        <v>18516</v>
      </c>
      <c r="K5825" t="s">
        <v>29707</v>
      </c>
      <c r="L5825" t="s">
        <v>18516</v>
      </c>
      <c r="M5825" t="s">
        <v>18516</v>
      </c>
    </row>
    <row r="5826" spans="1:13" ht="13.5">
      <c r="A5826" t="s">
        <v>37544</v>
      </c>
      <c r="B5826" t="s">
        <v>37545</v>
      </c>
      <c r="C5826" t="s">
        <v>33373</v>
      </c>
      <c r="D5826" t="s">
        <v>33374</v>
      </c>
      <c r="E5826" t="s">
        <v>18516</v>
      </c>
      <c r="F5826" t="s">
        <v>18516</v>
      </c>
      <c r="G5826" t="s">
        <v>18516</v>
      </c>
      <c r="H5826" t="s">
        <v>18516</v>
      </c>
      <c r="I5826" t="s">
        <v>18516</v>
      </c>
      <c r="J5826" t="s">
        <v>18516</v>
      </c>
      <c r="K5826" t="s">
        <v>29707</v>
      </c>
      <c r="L5826" t="s">
        <v>18516</v>
      </c>
      <c r="M5826" t="s">
        <v>18516</v>
      </c>
    </row>
    <row r="5827" spans="1:13" ht="13.5">
      <c r="A5827" t="s">
        <v>37546</v>
      </c>
      <c r="B5827" t="s">
        <v>37547</v>
      </c>
      <c r="C5827" t="s">
        <v>33373</v>
      </c>
      <c r="D5827" t="s">
        <v>33374</v>
      </c>
      <c r="E5827" s="164">
        <v>140</v>
      </c>
      <c r="F5827" s="164">
        <v>120</v>
      </c>
      <c r="G5827" s="165">
        <v>0.85</v>
      </c>
      <c r="H5827" t="s">
        <v>18516</v>
      </c>
      <c r="I5827" s="164">
        <v>37.55</v>
      </c>
      <c r="J5827" s="164">
        <v>157.55</v>
      </c>
      <c r="K5827">
        <v>0</v>
      </c>
      <c r="L5827" t="s">
        <v>29465</v>
      </c>
      <c r="M5827" t="s">
        <v>31588</v>
      </c>
    </row>
    <row r="5828" spans="1:13" ht="13.5">
      <c r="A5828" t="s">
        <v>37548</v>
      </c>
      <c r="B5828" t="s">
        <v>37549</v>
      </c>
      <c r="C5828" t="s">
        <v>33373</v>
      </c>
      <c r="D5828" t="s">
        <v>33374</v>
      </c>
      <c r="E5828" t="s">
        <v>18516</v>
      </c>
      <c r="F5828" t="s">
        <v>18516</v>
      </c>
      <c r="G5828" t="s">
        <v>18516</v>
      </c>
      <c r="H5828" t="s">
        <v>18516</v>
      </c>
      <c r="I5828" t="s">
        <v>18516</v>
      </c>
      <c r="J5828" t="s">
        <v>18516</v>
      </c>
      <c r="K5828" t="s">
        <v>29707</v>
      </c>
      <c r="L5828" t="s">
        <v>18516</v>
      </c>
      <c r="M5828" t="s">
        <v>18516</v>
      </c>
    </row>
    <row r="5829" spans="1:13" ht="13.5">
      <c r="A5829" t="s">
        <v>37550</v>
      </c>
      <c r="B5829" t="s">
        <v>37551</v>
      </c>
      <c r="C5829" t="s">
        <v>33373</v>
      </c>
      <c r="D5829" t="s">
        <v>33374</v>
      </c>
      <c r="E5829" t="s">
        <v>18516</v>
      </c>
      <c r="F5829" t="s">
        <v>18516</v>
      </c>
      <c r="G5829" t="s">
        <v>18516</v>
      </c>
      <c r="H5829" t="s">
        <v>18516</v>
      </c>
      <c r="I5829" t="s">
        <v>18516</v>
      </c>
      <c r="J5829" t="s">
        <v>18516</v>
      </c>
      <c r="K5829" t="s">
        <v>29707</v>
      </c>
      <c r="L5829" t="s">
        <v>18516</v>
      </c>
      <c r="M5829" t="s">
        <v>18516</v>
      </c>
    </row>
    <row r="5830" spans="1:13" ht="13.5">
      <c r="A5830" t="s">
        <v>37552</v>
      </c>
      <c r="B5830" t="s">
        <v>37553</v>
      </c>
      <c r="C5830" t="s">
        <v>33373</v>
      </c>
      <c r="D5830" t="s">
        <v>33374</v>
      </c>
      <c r="E5830" s="164">
        <v>190</v>
      </c>
      <c r="F5830" s="164">
        <v>190</v>
      </c>
      <c r="G5830" t="s">
        <v>18516</v>
      </c>
      <c r="H5830" t="s">
        <v>18516</v>
      </c>
      <c r="I5830" s="164">
        <v>51.68</v>
      </c>
      <c r="J5830" s="164">
        <v>241.68</v>
      </c>
      <c r="K5830">
        <v>114</v>
      </c>
      <c r="L5830" t="s">
        <v>18516</v>
      </c>
      <c r="M5830" t="s">
        <v>18516</v>
      </c>
    </row>
    <row r="5831" spans="1:13" ht="13.5">
      <c r="A5831" t="s">
        <v>37554</v>
      </c>
      <c r="B5831" t="s">
        <v>37555</v>
      </c>
      <c r="C5831" t="s">
        <v>33373</v>
      </c>
      <c r="D5831" t="s">
        <v>33374</v>
      </c>
      <c r="E5831" s="164">
        <v>210</v>
      </c>
      <c r="F5831" s="164">
        <v>210</v>
      </c>
      <c r="G5831" t="s">
        <v>18516</v>
      </c>
      <c r="H5831" t="s">
        <v>18516</v>
      </c>
      <c r="I5831" s="164">
        <v>71.31</v>
      </c>
      <c r="J5831" s="164">
        <v>281.31</v>
      </c>
      <c r="K5831">
        <v>79</v>
      </c>
      <c r="L5831" t="s">
        <v>18516</v>
      </c>
      <c r="M5831" t="s">
        <v>18516</v>
      </c>
    </row>
    <row r="5832" spans="1:13" ht="13.5">
      <c r="A5832" t="s">
        <v>37556</v>
      </c>
      <c r="B5832" t="s">
        <v>37557</v>
      </c>
      <c r="C5832" t="s">
        <v>33373</v>
      </c>
      <c r="D5832" t="s">
        <v>33374</v>
      </c>
      <c r="E5832" s="164">
        <v>210</v>
      </c>
      <c r="F5832" s="164">
        <v>210</v>
      </c>
      <c r="G5832" t="s">
        <v>18516</v>
      </c>
      <c r="H5832" t="s">
        <v>18516</v>
      </c>
      <c r="I5832" s="164">
        <v>71.31</v>
      </c>
      <c r="J5832" s="164">
        <v>281.31</v>
      </c>
      <c r="K5832">
        <v>61</v>
      </c>
      <c r="L5832" t="s">
        <v>18516</v>
      </c>
      <c r="M5832" t="s">
        <v>18516</v>
      </c>
    </row>
    <row r="5833" spans="1:13" ht="13.5">
      <c r="A5833" t="s">
        <v>37558</v>
      </c>
      <c r="B5833" t="s">
        <v>37559</v>
      </c>
      <c r="C5833" t="s">
        <v>33373</v>
      </c>
      <c r="D5833" t="s">
        <v>33374</v>
      </c>
      <c r="E5833" s="164">
        <v>210</v>
      </c>
      <c r="F5833" s="164">
        <v>210</v>
      </c>
      <c r="G5833" t="s">
        <v>18516</v>
      </c>
      <c r="H5833" t="s">
        <v>18516</v>
      </c>
      <c r="I5833" s="164">
        <v>39.01</v>
      </c>
      <c r="J5833" s="164">
        <v>249.01</v>
      </c>
      <c r="K5833">
        <v>106</v>
      </c>
      <c r="L5833" t="s">
        <v>18516</v>
      </c>
      <c r="M5833" t="s">
        <v>18516</v>
      </c>
    </row>
    <row r="5834" spans="1:13" ht="13.5">
      <c r="A5834" t="s">
        <v>37560</v>
      </c>
      <c r="B5834" t="s">
        <v>37561</v>
      </c>
      <c r="C5834" t="s">
        <v>33373</v>
      </c>
      <c r="D5834" t="s">
        <v>33374</v>
      </c>
      <c r="E5834" t="s">
        <v>18516</v>
      </c>
      <c r="F5834" t="s">
        <v>18516</v>
      </c>
      <c r="G5834" t="s">
        <v>18516</v>
      </c>
      <c r="H5834" t="s">
        <v>18516</v>
      </c>
      <c r="I5834" t="s">
        <v>18516</v>
      </c>
      <c r="J5834" t="s">
        <v>18516</v>
      </c>
      <c r="K5834" t="s">
        <v>29707</v>
      </c>
      <c r="L5834" t="s">
        <v>18516</v>
      </c>
      <c r="M5834" t="s">
        <v>18516</v>
      </c>
    </row>
    <row r="5835" spans="1:13" ht="13.5">
      <c r="A5835" t="s">
        <v>37562</v>
      </c>
      <c r="B5835" t="s">
        <v>37563</v>
      </c>
      <c r="C5835" t="s">
        <v>33373</v>
      </c>
      <c r="D5835" t="s">
        <v>33374</v>
      </c>
      <c r="E5835" t="s">
        <v>18516</v>
      </c>
      <c r="F5835" t="s">
        <v>18516</v>
      </c>
      <c r="G5835" t="s">
        <v>18516</v>
      </c>
      <c r="H5835" t="s">
        <v>18516</v>
      </c>
      <c r="I5835" t="s">
        <v>18516</v>
      </c>
      <c r="J5835" t="s">
        <v>18516</v>
      </c>
      <c r="K5835" t="s">
        <v>29707</v>
      </c>
      <c r="L5835" t="s">
        <v>18516</v>
      </c>
      <c r="M5835" t="s">
        <v>18516</v>
      </c>
    </row>
    <row r="5836" spans="1:13" ht="13.5">
      <c r="A5836" t="s">
        <v>37564</v>
      </c>
      <c r="B5836" t="s">
        <v>37565</v>
      </c>
      <c r="C5836" t="s">
        <v>33373</v>
      </c>
      <c r="D5836" t="s">
        <v>33374</v>
      </c>
      <c r="E5836" t="s">
        <v>18516</v>
      </c>
      <c r="F5836" t="s">
        <v>18516</v>
      </c>
      <c r="G5836" t="s">
        <v>18516</v>
      </c>
      <c r="H5836" t="s">
        <v>18516</v>
      </c>
      <c r="I5836" t="s">
        <v>18516</v>
      </c>
      <c r="J5836" t="s">
        <v>18516</v>
      </c>
      <c r="K5836" t="s">
        <v>29707</v>
      </c>
      <c r="L5836" t="s">
        <v>18516</v>
      </c>
      <c r="M5836" t="s">
        <v>18516</v>
      </c>
    </row>
    <row r="5837" spans="1:13" ht="13.5">
      <c r="A5837" t="s">
        <v>37566</v>
      </c>
      <c r="B5837" t="s">
        <v>37567</v>
      </c>
      <c r="C5837" t="s">
        <v>33373</v>
      </c>
      <c r="D5837" t="s">
        <v>33374</v>
      </c>
      <c r="E5837" t="s">
        <v>18516</v>
      </c>
      <c r="F5837" t="s">
        <v>18516</v>
      </c>
      <c r="G5837" t="s">
        <v>18516</v>
      </c>
      <c r="H5837" t="s">
        <v>18516</v>
      </c>
      <c r="I5837" t="s">
        <v>18516</v>
      </c>
      <c r="J5837" t="s">
        <v>18516</v>
      </c>
      <c r="K5837" t="s">
        <v>29707</v>
      </c>
      <c r="L5837" t="s">
        <v>18516</v>
      </c>
      <c r="M5837" t="s">
        <v>18516</v>
      </c>
    </row>
    <row r="5838" spans="1:13" ht="13.5">
      <c r="A5838" t="s">
        <v>37568</v>
      </c>
      <c r="B5838" t="s">
        <v>37569</v>
      </c>
      <c r="C5838" t="s">
        <v>33373</v>
      </c>
      <c r="D5838" t="s">
        <v>33374</v>
      </c>
      <c r="E5838" t="s">
        <v>18516</v>
      </c>
      <c r="F5838" t="s">
        <v>18516</v>
      </c>
      <c r="G5838" t="s">
        <v>18516</v>
      </c>
      <c r="H5838" t="s">
        <v>18516</v>
      </c>
      <c r="I5838" t="s">
        <v>18516</v>
      </c>
      <c r="J5838" t="s">
        <v>18516</v>
      </c>
      <c r="K5838" t="s">
        <v>29707</v>
      </c>
      <c r="L5838" t="s">
        <v>18516</v>
      </c>
      <c r="M5838" t="s">
        <v>18516</v>
      </c>
    </row>
    <row r="5839" spans="1:13" ht="13.5">
      <c r="A5839" t="s">
        <v>37570</v>
      </c>
      <c r="B5839" t="s">
        <v>37571</v>
      </c>
      <c r="C5839" t="s">
        <v>33373</v>
      </c>
      <c r="D5839" t="s">
        <v>33374</v>
      </c>
      <c r="E5839" t="s">
        <v>18516</v>
      </c>
      <c r="F5839" t="s">
        <v>18516</v>
      </c>
      <c r="G5839" t="s">
        <v>18516</v>
      </c>
      <c r="H5839" t="s">
        <v>18516</v>
      </c>
      <c r="I5839" t="s">
        <v>18516</v>
      </c>
      <c r="J5839" t="s">
        <v>18516</v>
      </c>
      <c r="K5839" t="s">
        <v>29707</v>
      </c>
      <c r="L5839" t="s">
        <v>18516</v>
      </c>
      <c r="M5839" t="s">
        <v>18516</v>
      </c>
    </row>
    <row r="5840" spans="1:13" ht="13.5">
      <c r="A5840" t="s">
        <v>37572</v>
      </c>
      <c r="B5840" t="s">
        <v>37571</v>
      </c>
      <c r="C5840" t="s">
        <v>33373</v>
      </c>
      <c r="D5840" t="s">
        <v>33374</v>
      </c>
      <c r="E5840" t="s">
        <v>18516</v>
      </c>
      <c r="F5840" t="s">
        <v>18516</v>
      </c>
      <c r="G5840" t="s">
        <v>18516</v>
      </c>
      <c r="H5840" t="s">
        <v>18516</v>
      </c>
      <c r="I5840" t="s">
        <v>18516</v>
      </c>
      <c r="J5840" t="s">
        <v>18516</v>
      </c>
      <c r="K5840" t="s">
        <v>29707</v>
      </c>
      <c r="L5840" t="s">
        <v>18516</v>
      </c>
      <c r="M5840" t="s">
        <v>18516</v>
      </c>
    </row>
    <row r="5841" spans="1:13" ht="13.5">
      <c r="A5841" t="s">
        <v>37573</v>
      </c>
      <c r="B5841" t="s">
        <v>37574</v>
      </c>
      <c r="C5841" t="s">
        <v>33373</v>
      </c>
      <c r="D5841" t="s">
        <v>33374</v>
      </c>
      <c r="E5841" t="s">
        <v>18516</v>
      </c>
      <c r="F5841" t="s">
        <v>18516</v>
      </c>
      <c r="G5841" t="s">
        <v>18516</v>
      </c>
      <c r="H5841" t="s">
        <v>18516</v>
      </c>
      <c r="I5841" t="s">
        <v>18516</v>
      </c>
      <c r="J5841" t="s">
        <v>18516</v>
      </c>
      <c r="K5841" t="s">
        <v>29707</v>
      </c>
      <c r="L5841" t="s">
        <v>18516</v>
      </c>
      <c r="M5841" t="s">
        <v>18516</v>
      </c>
    </row>
    <row r="5842" spans="1:13" ht="13.5">
      <c r="A5842" t="s">
        <v>37575</v>
      </c>
      <c r="B5842" t="s">
        <v>37576</v>
      </c>
      <c r="C5842" t="s">
        <v>33373</v>
      </c>
      <c r="D5842" t="s">
        <v>33374</v>
      </c>
      <c r="E5842" t="s">
        <v>18516</v>
      </c>
      <c r="F5842" t="s">
        <v>18516</v>
      </c>
      <c r="G5842" t="s">
        <v>18516</v>
      </c>
      <c r="H5842" t="s">
        <v>18516</v>
      </c>
      <c r="I5842" t="s">
        <v>18516</v>
      </c>
      <c r="J5842" t="s">
        <v>18516</v>
      </c>
      <c r="K5842" t="s">
        <v>29707</v>
      </c>
      <c r="L5842" t="s">
        <v>18516</v>
      </c>
      <c r="M5842" t="s">
        <v>18516</v>
      </c>
    </row>
    <row r="5843" spans="1:13" ht="13.5">
      <c r="A5843" t="s">
        <v>37577</v>
      </c>
      <c r="B5843" t="s">
        <v>37578</v>
      </c>
      <c r="C5843" t="s">
        <v>33373</v>
      </c>
      <c r="D5843" t="s">
        <v>33374</v>
      </c>
      <c r="E5843" s="164">
        <v>210</v>
      </c>
      <c r="F5843" s="164">
        <v>210</v>
      </c>
      <c r="G5843" t="s">
        <v>18516</v>
      </c>
      <c r="H5843" t="s">
        <v>18516</v>
      </c>
      <c r="I5843" s="164">
        <v>39.49</v>
      </c>
      <c r="J5843" s="164">
        <v>249.49</v>
      </c>
      <c r="K5843">
        <v>1</v>
      </c>
      <c r="L5843" t="s">
        <v>18516</v>
      </c>
      <c r="M5843" t="s">
        <v>18516</v>
      </c>
    </row>
    <row r="5844" spans="1:13" ht="13.5">
      <c r="A5844" t="s">
        <v>37579</v>
      </c>
      <c r="B5844" t="s">
        <v>37578</v>
      </c>
      <c r="C5844" t="s">
        <v>33373</v>
      </c>
      <c r="D5844" t="s">
        <v>33374</v>
      </c>
      <c r="E5844" t="s">
        <v>18516</v>
      </c>
      <c r="F5844" t="s">
        <v>18516</v>
      </c>
      <c r="G5844" t="s">
        <v>18516</v>
      </c>
      <c r="H5844" t="s">
        <v>18516</v>
      </c>
      <c r="I5844" t="s">
        <v>18516</v>
      </c>
      <c r="J5844" t="s">
        <v>18516</v>
      </c>
      <c r="K5844" t="s">
        <v>29707</v>
      </c>
      <c r="L5844" t="s">
        <v>18516</v>
      </c>
      <c r="M5844" t="s">
        <v>18516</v>
      </c>
    </row>
    <row r="5845" spans="1:13" ht="13.5">
      <c r="A5845" t="s">
        <v>37580</v>
      </c>
      <c r="B5845" t="s">
        <v>37581</v>
      </c>
      <c r="C5845" t="s">
        <v>33373</v>
      </c>
      <c r="D5845" t="s">
        <v>33374</v>
      </c>
      <c r="E5845" t="s">
        <v>18516</v>
      </c>
      <c r="F5845" t="s">
        <v>18516</v>
      </c>
      <c r="G5845" t="s">
        <v>18516</v>
      </c>
      <c r="H5845" t="s">
        <v>18516</v>
      </c>
      <c r="I5845" t="s">
        <v>18516</v>
      </c>
      <c r="J5845" t="s">
        <v>18516</v>
      </c>
      <c r="K5845" t="s">
        <v>29707</v>
      </c>
      <c r="L5845" t="s">
        <v>18516</v>
      </c>
      <c r="M5845" t="s">
        <v>18516</v>
      </c>
    </row>
    <row r="5846" spans="1:13" ht="13.5">
      <c r="A5846" t="s">
        <v>3790</v>
      </c>
      <c r="B5846" t="s">
        <v>37582</v>
      </c>
      <c r="C5846" t="s">
        <v>33373</v>
      </c>
      <c r="D5846" t="s">
        <v>33374</v>
      </c>
      <c r="E5846" t="s">
        <v>18516</v>
      </c>
      <c r="F5846" t="s">
        <v>18516</v>
      </c>
      <c r="G5846" t="s">
        <v>18516</v>
      </c>
      <c r="H5846" t="s">
        <v>18516</v>
      </c>
      <c r="I5846" t="s">
        <v>18516</v>
      </c>
      <c r="J5846" t="s">
        <v>18516</v>
      </c>
      <c r="K5846" t="s">
        <v>29707</v>
      </c>
      <c r="L5846" t="s">
        <v>18516</v>
      </c>
      <c r="M5846" t="s">
        <v>18516</v>
      </c>
    </row>
    <row r="5847" spans="1:13" ht="13.5">
      <c r="A5847" t="s">
        <v>37583</v>
      </c>
      <c r="B5847" t="s">
        <v>37584</v>
      </c>
      <c r="C5847" t="s">
        <v>33373</v>
      </c>
      <c r="D5847" t="s">
        <v>33374</v>
      </c>
      <c r="E5847" t="s">
        <v>18516</v>
      </c>
      <c r="F5847" t="s">
        <v>18516</v>
      </c>
      <c r="G5847" t="s">
        <v>18516</v>
      </c>
      <c r="H5847" t="s">
        <v>18516</v>
      </c>
      <c r="I5847" t="s">
        <v>18516</v>
      </c>
      <c r="J5847" t="s">
        <v>18516</v>
      </c>
      <c r="K5847" t="s">
        <v>29707</v>
      </c>
      <c r="L5847" t="s">
        <v>18516</v>
      </c>
      <c r="M5847" t="s">
        <v>18516</v>
      </c>
    </row>
    <row r="5848" spans="1:13" ht="13.5">
      <c r="A5848" t="s">
        <v>37585</v>
      </c>
      <c r="B5848" t="s">
        <v>37586</v>
      </c>
      <c r="C5848" t="s">
        <v>33373</v>
      </c>
      <c r="D5848" t="s">
        <v>33374</v>
      </c>
      <c r="E5848" t="s">
        <v>18516</v>
      </c>
      <c r="F5848" t="s">
        <v>18516</v>
      </c>
      <c r="G5848" t="s">
        <v>18516</v>
      </c>
      <c r="H5848" t="s">
        <v>18516</v>
      </c>
      <c r="I5848" t="s">
        <v>18516</v>
      </c>
      <c r="J5848" t="s">
        <v>18516</v>
      </c>
      <c r="K5848" t="s">
        <v>29707</v>
      </c>
      <c r="L5848" t="s">
        <v>18516</v>
      </c>
      <c r="M5848" t="s">
        <v>18516</v>
      </c>
    </row>
    <row r="5849" spans="1:13" ht="13.5">
      <c r="A5849" t="s">
        <v>37587</v>
      </c>
      <c r="B5849" t="s">
        <v>37588</v>
      </c>
      <c r="C5849" t="s">
        <v>33373</v>
      </c>
      <c r="D5849" t="s">
        <v>33374</v>
      </c>
      <c r="E5849" t="s">
        <v>18516</v>
      </c>
      <c r="F5849" t="s">
        <v>18516</v>
      </c>
      <c r="G5849" t="s">
        <v>18516</v>
      </c>
      <c r="H5849" t="s">
        <v>18516</v>
      </c>
      <c r="I5849" t="s">
        <v>18516</v>
      </c>
      <c r="J5849" t="s">
        <v>18516</v>
      </c>
      <c r="K5849" t="s">
        <v>29707</v>
      </c>
      <c r="L5849" t="s">
        <v>18516</v>
      </c>
      <c r="M5849" t="s">
        <v>18516</v>
      </c>
    </row>
    <row r="5850" spans="1:13" ht="13.5">
      <c r="A5850" t="s">
        <v>37589</v>
      </c>
      <c r="B5850" t="s">
        <v>37590</v>
      </c>
      <c r="C5850" t="s">
        <v>33373</v>
      </c>
      <c r="D5850" t="s">
        <v>33374</v>
      </c>
      <c r="E5850" t="s">
        <v>18516</v>
      </c>
      <c r="F5850" t="s">
        <v>18516</v>
      </c>
      <c r="G5850" t="s">
        <v>18516</v>
      </c>
      <c r="H5850" t="s">
        <v>18516</v>
      </c>
      <c r="I5850" t="s">
        <v>18516</v>
      </c>
      <c r="J5850" t="s">
        <v>18516</v>
      </c>
      <c r="K5850" t="s">
        <v>29707</v>
      </c>
      <c r="L5850" t="s">
        <v>18516</v>
      </c>
      <c r="M5850" t="s">
        <v>18516</v>
      </c>
    </row>
    <row r="5851" spans="1:13" ht="13.5">
      <c r="A5851" t="s">
        <v>37591</v>
      </c>
      <c r="B5851" t="s">
        <v>37592</v>
      </c>
      <c r="C5851" t="s">
        <v>33373</v>
      </c>
      <c r="D5851" t="s">
        <v>33374</v>
      </c>
      <c r="E5851" t="s">
        <v>18516</v>
      </c>
      <c r="F5851" t="s">
        <v>18516</v>
      </c>
      <c r="G5851" t="s">
        <v>18516</v>
      </c>
      <c r="H5851" t="s">
        <v>18516</v>
      </c>
      <c r="I5851" t="s">
        <v>18516</v>
      </c>
      <c r="J5851" t="s">
        <v>18516</v>
      </c>
      <c r="K5851" t="s">
        <v>29707</v>
      </c>
      <c r="L5851" t="s">
        <v>18516</v>
      </c>
      <c r="M5851" t="s">
        <v>18516</v>
      </c>
    </row>
    <row r="5852" spans="1:13" ht="13.5">
      <c r="A5852" t="s">
        <v>37593</v>
      </c>
      <c r="B5852" t="s">
        <v>37594</v>
      </c>
      <c r="C5852" t="s">
        <v>33373</v>
      </c>
      <c r="D5852" t="s">
        <v>33374</v>
      </c>
      <c r="E5852" t="s">
        <v>18516</v>
      </c>
      <c r="F5852" t="s">
        <v>18516</v>
      </c>
      <c r="G5852" t="s">
        <v>18516</v>
      </c>
      <c r="H5852" t="s">
        <v>18516</v>
      </c>
      <c r="I5852" t="s">
        <v>18516</v>
      </c>
      <c r="J5852" t="s">
        <v>18516</v>
      </c>
      <c r="K5852" t="s">
        <v>29707</v>
      </c>
      <c r="L5852" t="s">
        <v>18516</v>
      </c>
      <c r="M5852" t="s">
        <v>18516</v>
      </c>
    </row>
    <row r="5853" spans="1:13" ht="13.5">
      <c r="A5853" t="s">
        <v>37595</v>
      </c>
      <c r="B5853" t="s">
        <v>37596</v>
      </c>
      <c r="C5853" t="s">
        <v>33373</v>
      </c>
      <c r="D5853" t="s">
        <v>33374</v>
      </c>
      <c r="E5853" s="164">
        <v>305</v>
      </c>
      <c r="F5853" s="164">
        <v>305</v>
      </c>
      <c r="G5853" t="s">
        <v>18516</v>
      </c>
      <c r="H5853" t="s">
        <v>18516</v>
      </c>
      <c r="I5853" s="164">
        <v>70.34</v>
      </c>
      <c r="J5853" s="164">
        <v>375.34</v>
      </c>
      <c r="K5853">
        <v>13</v>
      </c>
      <c r="L5853" t="s">
        <v>18516</v>
      </c>
      <c r="M5853" t="s">
        <v>18516</v>
      </c>
    </row>
    <row r="5854" spans="1:13" ht="13.5">
      <c r="A5854" t="s">
        <v>37597</v>
      </c>
      <c r="B5854" t="s">
        <v>37598</v>
      </c>
      <c r="C5854" t="s">
        <v>33373</v>
      </c>
      <c r="D5854" t="s">
        <v>33374</v>
      </c>
      <c r="E5854" t="s">
        <v>18516</v>
      </c>
      <c r="F5854" t="s">
        <v>18516</v>
      </c>
      <c r="G5854" t="s">
        <v>18516</v>
      </c>
      <c r="H5854" t="s">
        <v>18516</v>
      </c>
      <c r="I5854" t="s">
        <v>18516</v>
      </c>
      <c r="J5854" t="s">
        <v>18516</v>
      </c>
      <c r="K5854" t="s">
        <v>29707</v>
      </c>
      <c r="L5854" t="s">
        <v>18516</v>
      </c>
      <c r="M5854" t="s">
        <v>18516</v>
      </c>
    </row>
    <row r="5855" spans="1:13" ht="13.5">
      <c r="A5855" t="s">
        <v>3793</v>
      </c>
      <c r="B5855" t="s">
        <v>37599</v>
      </c>
      <c r="C5855" t="s">
        <v>33373</v>
      </c>
      <c r="D5855" t="s">
        <v>33374</v>
      </c>
      <c r="E5855" t="s">
        <v>18516</v>
      </c>
      <c r="F5855" t="s">
        <v>18516</v>
      </c>
      <c r="G5855" t="s">
        <v>18516</v>
      </c>
      <c r="H5855" t="s">
        <v>18516</v>
      </c>
      <c r="I5855" t="s">
        <v>18516</v>
      </c>
      <c r="J5855" t="s">
        <v>18516</v>
      </c>
      <c r="K5855" t="s">
        <v>29707</v>
      </c>
      <c r="L5855" t="s">
        <v>18516</v>
      </c>
      <c r="M5855" t="s">
        <v>18516</v>
      </c>
    </row>
    <row r="5856" spans="1:13" ht="13.5">
      <c r="A5856" t="s">
        <v>37600</v>
      </c>
      <c r="B5856" t="s">
        <v>37601</v>
      </c>
      <c r="C5856" t="s">
        <v>33373</v>
      </c>
      <c r="D5856" t="s">
        <v>33374</v>
      </c>
      <c r="E5856" t="s">
        <v>18516</v>
      </c>
      <c r="F5856" t="s">
        <v>18516</v>
      </c>
      <c r="G5856" t="s">
        <v>18516</v>
      </c>
      <c r="H5856" t="s">
        <v>18516</v>
      </c>
      <c r="I5856" t="s">
        <v>18516</v>
      </c>
      <c r="J5856" t="s">
        <v>18516</v>
      </c>
      <c r="K5856" t="s">
        <v>29707</v>
      </c>
      <c r="L5856" t="s">
        <v>18516</v>
      </c>
      <c r="M5856" t="s">
        <v>18516</v>
      </c>
    </row>
    <row r="5857" spans="1:13" ht="13.5">
      <c r="A5857" t="s">
        <v>37602</v>
      </c>
      <c r="B5857" t="s">
        <v>37603</v>
      </c>
      <c r="C5857" t="s">
        <v>33373</v>
      </c>
      <c r="D5857" t="s">
        <v>33374</v>
      </c>
      <c r="E5857" s="164">
        <v>266</v>
      </c>
      <c r="F5857" s="164">
        <v>266</v>
      </c>
      <c r="G5857" t="s">
        <v>18516</v>
      </c>
      <c r="H5857" t="s">
        <v>18516</v>
      </c>
      <c r="I5857" s="164">
        <v>127.76</v>
      </c>
      <c r="J5857" s="164">
        <v>393.76</v>
      </c>
      <c r="K5857">
        <v>101</v>
      </c>
      <c r="L5857" t="s">
        <v>18516</v>
      </c>
      <c r="M5857" t="s">
        <v>18516</v>
      </c>
    </row>
    <row r="5858" spans="1:13" ht="13.5">
      <c r="A5858" t="s">
        <v>37604</v>
      </c>
      <c r="B5858" t="s">
        <v>37605</v>
      </c>
      <c r="C5858" t="s">
        <v>33373</v>
      </c>
      <c r="D5858" t="s">
        <v>33374</v>
      </c>
      <c r="E5858" s="164">
        <v>266</v>
      </c>
      <c r="F5858" s="164">
        <v>266</v>
      </c>
      <c r="G5858" t="s">
        <v>18516</v>
      </c>
      <c r="H5858" t="s">
        <v>18516</v>
      </c>
      <c r="I5858" s="164">
        <v>127.76</v>
      </c>
      <c r="J5858" s="164">
        <v>393.76</v>
      </c>
      <c r="K5858">
        <v>105</v>
      </c>
      <c r="L5858" t="s">
        <v>18516</v>
      </c>
      <c r="M5858" t="s">
        <v>18516</v>
      </c>
    </row>
    <row r="5859" spans="1:13" ht="13.5">
      <c r="A5859" t="s">
        <v>3473</v>
      </c>
      <c r="B5859" t="s">
        <v>37606</v>
      </c>
      <c r="C5859" t="s">
        <v>36139</v>
      </c>
      <c r="D5859" t="s">
        <v>36140</v>
      </c>
      <c r="E5859" t="s">
        <v>18516</v>
      </c>
      <c r="F5859" t="s">
        <v>18516</v>
      </c>
      <c r="G5859" t="s">
        <v>18516</v>
      </c>
      <c r="H5859" t="s">
        <v>18516</v>
      </c>
      <c r="I5859" t="s">
        <v>18516</v>
      </c>
      <c r="J5859" t="s">
        <v>18516</v>
      </c>
      <c r="K5859" t="s">
        <v>29707</v>
      </c>
      <c r="L5859" t="s">
        <v>18516</v>
      </c>
      <c r="M5859" t="s">
        <v>18516</v>
      </c>
    </row>
    <row r="5860" spans="1:13" ht="13.5">
      <c r="A5860" t="s">
        <v>37607</v>
      </c>
      <c r="B5860" t="s">
        <v>37608</v>
      </c>
      <c r="C5860" t="s">
        <v>29933</v>
      </c>
      <c r="D5860" t="s">
        <v>29934</v>
      </c>
      <c r="E5860" t="s">
        <v>18516</v>
      </c>
      <c r="F5860" t="s">
        <v>18516</v>
      </c>
      <c r="G5860" t="s">
        <v>18516</v>
      </c>
      <c r="H5860" t="s">
        <v>18516</v>
      </c>
      <c r="I5860" t="s">
        <v>18516</v>
      </c>
      <c r="J5860" t="s">
        <v>18516</v>
      </c>
      <c r="K5860" t="s">
        <v>29707</v>
      </c>
      <c r="L5860" t="s">
        <v>18516</v>
      </c>
      <c r="M5860" t="s">
        <v>18516</v>
      </c>
    </row>
    <row r="5861" spans="1:13" ht="13.5">
      <c r="A5861" t="s">
        <v>37609</v>
      </c>
      <c r="B5861" t="s">
        <v>37610</v>
      </c>
      <c r="C5861" t="s">
        <v>29933</v>
      </c>
      <c r="D5861" t="s">
        <v>29934</v>
      </c>
      <c r="E5861" t="s">
        <v>18516</v>
      </c>
      <c r="F5861" t="s">
        <v>18516</v>
      </c>
      <c r="G5861" t="s">
        <v>18516</v>
      </c>
      <c r="H5861" t="s">
        <v>18516</v>
      </c>
      <c r="I5861" t="s">
        <v>18516</v>
      </c>
      <c r="J5861" t="s">
        <v>18516</v>
      </c>
      <c r="K5861" t="s">
        <v>29707</v>
      </c>
      <c r="L5861" t="s">
        <v>18516</v>
      </c>
      <c r="M5861" t="s">
        <v>18516</v>
      </c>
    </row>
    <row r="5862" spans="1:13" ht="13.5">
      <c r="A5862" t="s">
        <v>37611</v>
      </c>
      <c r="B5862" t="s">
        <v>37612</v>
      </c>
      <c r="C5862" t="s">
        <v>29933</v>
      </c>
      <c r="D5862" t="s">
        <v>29934</v>
      </c>
      <c r="E5862" t="s">
        <v>18516</v>
      </c>
      <c r="F5862" t="s">
        <v>18516</v>
      </c>
      <c r="G5862" t="s">
        <v>18516</v>
      </c>
      <c r="H5862" t="s">
        <v>18516</v>
      </c>
      <c r="I5862" t="s">
        <v>18516</v>
      </c>
      <c r="J5862" t="s">
        <v>18516</v>
      </c>
      <c r="K5862" t="s">
        <v>29707</v>
      </c>
      <c r="L5862" t="s">
        <v>18516</v>
      </c>
      <c r="M5862" t="s">
        <v>18516</v>
      </c>
    </row>
    <row r="5863" spans="1:13" ht="13.5">
      <c r="A5863" t="s">
        <v>37613</v>
      </c>
      <c r="B5863" t="s">
        <v>37614</v>
      </c>
      <c r="C5863" t="s">
        <v>29933</v>
      </c>
      <c r="D5863" t="s">
        <v>29934</v>
      </c>
      <c r="E5863" t="s">
        <v>18516</v>
      </c>
      <c r="F5863" t="s">
        <v>18516</v>
      </c>
      <c r="G5863" t="s">
        <v>18516</v>
      </c>
      <c r="H5863" t="s">
        <v>18516</v>
      </c>
      <c r="I5863" t="s">
        <v>18516</v>
      </c>
      <c r="J5863" t="s">
        <v>18516</v>
      </c>
      <c r="K5863" t="s">
        <v>29707</v>
      </c>
      <c r="L5863" t="s">
        <v>18516</v>
      </c>
      <c r="M5863" t="s">
        <v>18516</v>
      </c>
    </row>
    <row r="5864" spans="1:13" ht="13.5">
      <c r="A5864" t="s">
        <v>37615</v>
      </c>
      <c r="B5864" t="s">
        <v>37616</v>
      </c>
      <c r="C5864" t="s">
        <v>29933</v>
      </c>
      <c r="D5864" t="s">
        <v>29934</v>
      </c>
      <c r="E5864" t="s">
        <v>18516</v>
      </c>
      <c r="F5864" t="s">
        <v>18516</v>
      </c>
      <c r="G5864" t="s">
        <v>18516</v>
      </c>
      <c r="H5864" t="s">
        <v>18516</v>
      </c>
      <c r="I5864" t="s">
        <v>18516</v>
      </c>
      <c r="J5864" t="s">
        <v>18516</v>
      </c>
      <c r="K5864" t="s">
        <v>29707</v>
      </c>
      <c r="L5864" t="s">
        <v>18516</v>
      </c>
      <c r="M5864" t="s">
        <v>18516</v>
      </c>
    </row>
    <row r="5865" spans="1:13" ht="13.5">
      <c r="A5865" t="s">
        <v>37617</v>
      </c>
      <c r="B5865" t="s">
        <v>37618</v>
      </c>
      <c r="C5865" t="s">
        <v>29933</v>
      </c>
      <c r="D5865" t="s">
        <v>29934</v>
      </c>
      <c r="E5865" t="s">
        <v>18516</v>
      </c>
      <c r="F5865" t="s">
        <v>18516</v>
      </c>
      <c r="G5865" t="s">
        <v>18516</v>
      </c>
      <c r="H5865" t="s">
        <v>18516</v>
      </c>
      <c r="I5865" t="s">
        <v>18516</v>
      </c>
      <c r="J5865" t="s">
        <v>18516</v>
      </c>
      <c r="K5865" t="s">
        <v>29707</v>
      </c>
      <c r="L5865" t="s">
        <v>18516</v>
      </c>
      <c r="M5865" t="s">
        <v>18516</v>
      </c>
    </row>
    <row r="5866" spans="1:13" ht="13.5">
      <c r="A5866" t="s">
        <v>37619</v>
      </c>
      <c r="B5866" t="s">
        <v>37620</v>
      </c>
      <c r="C5866" t="s">
        <v>29933</v>
      </c>
      <c r="D5866" t="s">
        <v>29934</v>
      </c>
      <c r="E5866" t="s">
        <v>18516</v>
      </c>
      <c r="F5866" t="s">
        <v>18516</v>
      </c>
      <c r="G5866" t="s">
        <v>18516</v>
      </c>
      <c r="H5866" t="s">
        <v>18516</v>
      </c>
      <c r="I5866" t="s">
        <v>18516</v>
      </c>
      <c r="J5866" t="s">
        <v>18516</v>
      </c>
      <c r="K5866" t="s">
        <v>29707</v>
      </c>
      <c r="L5866" t="s">
        <v>18516</v>
      </c>
      <c r="M5866" t="s">
        <v>18516</v>
      </c>
    </row>
    <row r="5867" spans="1:13" ht="13.5">
      <c r="A5867" t="s">
        <v>37621</v>
      </c>
      <c r="B5867" t="s">
        <v>37622</v>
      </c>
      <c r="C5867" t="s">
        <v>29933</v>
      </c>
      <c r="D5867" t="s">
        <v>29934</v>
      </c>
      <c r="E5867" t="s">
        <v>18516</v>
      </c>
      <c r="F5867" t="s">
        <v>18516</v>
      </c>
      <c r="G5867" t="s">
        <v>18516</v>
      </c>
      <c r="H5867" t="s">
        <v>18516</v>
      </c>
      <c r="I5867" t="s">
        <v>18516</v>
      </c>
      <c r="J5867" t="s">
        <v>18516</v>
      </c>
      <c r="K5867" t="s">
        <v>29707</v>
      </c>
      <c r="L5867" t="s">
        <v>18516</v>
      </c>
      <c r="M5867" t="s">
        <v>18516</v>
      </c>
    </row>
    <row r="5868" spans="1:13" ht="13.5">
      <c r="A5868" t="s">
        <v>37623</v>
      </c>
      <c r="B5868" t="s">
        <v>37624</v>
      </c>
      <c r="C5868" t="s">
        <v>29933</v>
      </c>
      <c r="D5868" t="s">
        <v>29934</v>
      </c>
      <c r="E5868" t="s">
        <v>18516</v>
      </c>
      <c r="F5868" t="s">
        <v>18516</v>
      </c>
      <c r="G5868" t="s">
        <v>18516</v>
      </c>
      <c r="H5868" t="s">
        <v>18516</v>
      </c>
      <c r="I5868" t="s">
        <v>18516</v>
      </c>
      <c r="J5868" t="s">
        <v>18516</v>
      </c>
      <c r="K5868" t="s">
        <v>29707</v>
      </c>
      <c r="L5868" t="s">
        <v>18516</v>
      </c>
      <c r="M5868" t="s">
        <v>18516</v>
      </c>
    </row>
    <row r="5869" spans="1:13" ht="13.5">
      <c r="A5869" t="s">
        <v>37625</v>
      </c>
      <c r="B5869" t="s">
        <v>37626</v>
      </c>
      <c r="C5869" t="s">
        <v>29933</v>
      </c>
      <c r="D5869" t="s">
        <v>29934</v>
      </c>
      <c r="E5869" t="s">
        <v>18516</v>
      </c>
      <c r="F5869" t="s">
        <v>18516</v>
      </c>
      <c r="G5869" t="s">
        <v>18516</v>
      </c>
      <c r="H5869" t="s">
        <v>18516</v>
      </c>
      <c r="I5869" t="s">
        <v>18516</v>
      </c>
      <c r="J5869" t="s">
        <v>18516</v>
      </c>
      <c r="K5869" t="s">
        <v>29707</v>
      </c>
      <c r="L5869" t="s">
        <v>18516</v>
      </c>
      <c r="M5869" t="s">
        <v>18516</v>
      </c>
    </row>
    <row r="5870" spans="1:13" ht="13.5">
      <c r="A5870" t="s">
        <v>37627</v>
      </c>
      <c r="B5870" t="s">
        <v>37628</v>
      </c>
      <c r="C5870" t="s">
        <v>29933</v>
      </c>
      <c r="D5870" t="s">
        <v>29934</v>
      </c>
      <c r="E5870" t="s">
        <v>18516</v>
      </c>
      <c r="F5870" t="s">
        <v>18516</v>
      </c>
      <c r="G5870" t="s">
        <v>18516</v>
      </c>
      <c r="H5870" t="s">
        <v>18516</v>
      </c>
      <c r="I5870" t="s">
        <v>18516</v>
      </c>
      <c r="J5870" t="s">
        <v>18516</v>
      </c>
      <c r="K5870" t="s">
        <v>29707</v>
      </c>
      <c r="L5870" t="s">
        <v>18516</v>
      </c>
      <c r="M5870" t="s">
        <v>18516</v>
      </c>
    </row>
    <row r="5871" spans="1:13" ht="13.5">
      <c r="A5871" t="s">
        <v>37629</v>
      </c>
      <c r="B5871" t="s">
        <v>37630</v>
      </c>
      <c r="C5871" t="s">
        <v>29933</v>
      </c>
      <c r="D5871" t="s">
        <v>29934</v>
      </c>
      <c r="E5871" t="s">
        <v>18516</v>
      </c>
      <c r="F5871" t="s">
        <v>18516</v>
      </c>
      <c r="G5871" t="s">
        <v>18516</v>
      </c>
      <c r="H5871" t="s">
        <v>18516</v>
      </c>
      <c r="I5871" t="s">
        <v>18516</v>
      </c>
      <c r="J5871" t="s">
        <v>18516</v>
      </c>
      <c r="K5871" t="s">
        <v>29707</v>
      </c>
      <c r="L5871" t="s">
        <v>18516</v>
      </c>
      <c r="M5871" t="s">
        <v>18516</v>
      </c>
    </row>
    <row r="5872" spans="1:13" ht="13.5">
      <c r="A5872" t="s">
        <v>37631</v>
      </c>
      <c r="B5872" t="s">
        <v>37632</v>
      </c>
      <c r="C5872" t="s">
        <v>29933</v>
      </c>
      <c r="D5872" t="s">
        <v>29934</v>
      </c>
      <c r="E5872" t="s">
        <v>18516</v>
      </c>
      <c r="F5872" t="s">
        <v>18516</v>
      </c>
      <c r="G5872" t="s">
        <v>18516</v>
      </c>
      <c r="H5872" t="s">
        <v>18516</v>
      </c>
      <c r="I5872" t="s">
        <v>18516</v>
      </c>
      <c r="J5872" t="s">
        <v>18516</v>
      </c>
      <c r="K5872" t="s">
        <v>29707</v>
      </c>
      <c r="L5872" t="s">
        <v>18516</v>
      </c>
      <c r="M5872" t="s">
        <v>18516</v>
      </c>
    </row>
    <row r="5873" spans="1:13" ht="13.5">
      <c r="A5873" t="s">
        <v>37633</v>
      </c>
      <c r="B5873" t="s">
        <v>37634</v>
      </c>
      <c r="C5873" t="s">
        <v>29933</v>
      </c>
      <c r="D5873" t="s">
        <v>29934</v>
      </c>
      <c r="E5873" t="s">
        <v>18516</v>
      </c>
      <c r="F5873" t="s">
        <v>18516</v>
      </c>
      <c r="G5873" t="s">
        <v>18516</v>
      </c>
      <c r="H5873" t="s">
        <v>18516</v>
      </c>
      <c r="I5873" t="s">
        <v>18516</v>
      </c>
      <c r="J5873" t="s">
        <v>18516</v>
      </c>
      <c r="K5873" t="s">
        <v>29707</v>
      </c>
      <c r="L5873" t="s">
        <v>18516</v>
      </c>
      <c r="M5873" t="s">
        <v>18516</v>
      </c>
    </row>
    <row r="5874" spans="1:13" ht="13.5">
      <c r="A5874" t="s">
        <v>37635</v>
      </c>
      <c r="B5874" t="s">
        <v>37636</v>
      </c>
      <c r="C5874" t="s">
        <v>29933</v>
      </c>
      <c r="D5874" t="s">
        <v>29934</v>
      </c>
      <c r="E5874" s="164">
        <v>1420</v>
      </c>
      <c r="F5874" s="164">
        <v>1420</v>
      </c>
      <c r="G5874" t="s">
        <v>18516</v>
      </c>
      <c r="H5874" t="s">
        <v>18516</v>
      </c>
      <c r="I5874" t="s">
        <v>18516</v>
      </c>
      <c r="J5874" t="s">
        <v>18516</v>
      </c>
      <c r="K5874">
        <v>2</v>
      </c>
      <c r="L5874" t="s">
        <v>18516</v>
      </c>
      <c r="M5874" t="s">
        <v>18516</v>
      </c>
    </row>
    <row r="5875" spans="1:13" ht="13.5">
      <c r="A5875" t="s">
        <v>37637</v>
      </c>
      <c r="B5875" t="s">
        <v>37638</v>
      </c>
      <c r="C5875" t="s">
        <v>29933</v>
      </c>
      <c r="D5875" t="s">
        <v>29934</v>
      </c>
      <c r="E5875" s="164">
        <v>300</v>
      </c>
      <c r="F5875" s="164">
        <v>300</v>
      </c>
      <c r="G5875" t="s">
        <v>18516</v>
      </c>
      <c r="H5875" t="s">
        <v>18516</v>
      </c>
      <c r="I5875" s="164">
        <v>102.78</v>
      </c>
      <c r="J5875" s="164">
        <v>402.78</v>
      </c>
      <c r="K5875">
        <v>7</v>
      </c>
      <c r="L5875" t="s">
        <v>18516</v>
      </c>
      <c r="M5875" t="s">
        <v>18516</v>
      </c>
    </row>
    <row r="5876" spans="1:13" ht="13.5">
      <c r="A5876" t="s">
        <v>37639</v>
      </c>
      <c r="B5876" t="s">
        <v>37640</v>
      </c>
      <c r="C5876" t="s">
        <v>29933</v>
      </c>
      <c r="D5876" t="s">
        <v>29934</v>
      </c>
      <c r="E5876" t="s">
        <v>18516</v>
      </c>
      <c r="F5876" t="s">
        <v>18516</v>
      </c>
      <c r="G5876" t="s">
        <v>18516</v>
      </c>
      <c r="H5876" t="s">
        <v>18516</v>
      </c>
      <c r="I5876" t="s">
        <v>18516</v>
      </c>
      <c r="J5876" t="s">
        <v>18516</v>
      </c>
      <c r="K5876" t="s">
        <v>29707</v>
      </c>
      <c r="L5876" t="s">
        <v>18516</v>
      </c>
      <c r="M5876" t="s">
        <v>18516</v>
      </c>
    </row>
    <row r="5877" spans="1:13" ht="13.5">
      <c r="A5877" t="s">
        <v>37641</v>
      </c>
      <c r="B5877" t="s">
        <v>37642</v>
      </c>
      <c r="C5877" t="s">
        <v>29933</v>
      </c>
      <c r="D5877" t="s">
        <v>29934</v>
      </c>
      <c r="E5877" t="s">
        <v>18516</v>
      </c>
      <c r="F5877" t="s">
        <v>18516</v>
      </c>
      <c r="G5877" t="s">
        <v>18516</v>
      </c>
      <c r="H5877" t="s">
        <v>18516</v>
      </c>
      <c r="I5877" t="s">
        <v>18516</v>
      </c>
      <c r="J5877" t="s">
        <v>18516</v>
      </c>
      <c r="K5877" t="s">
        <v>29707</v>
      </c>
      <c r="L5877" t="s">
        <v>18516</v>
      </c>
      <c r="M5877" t="s">
        <v>18516</v>
      </c>
    </row>
    <row r="5878" spans="1:13" ht="13.5">
      <c r="A5878" t="s">
        <v>37643</v>
      </c>
      <c r="B5878" t="s">
        <v>37644</v>
      </c>
      <c r="C5878" t="s">
        <v>29933</v>
      </c>
      <c r="D5878" t="s">
        <v>29934</v>
      </c>
      <c r="E5878" t="s">
        <v>18516</v>
      </c>
      <c r="F5878" t="s">
        <v>18516</v>
      </c>
      <c r="G5878" t="s">
        <v>18516</v>
      </c>
      <c r="H5878" t="s">
        <v>18516</v>
      </c>
      <c r="I5878" t="s">
        <v>18516</v>
      </c>
      <c r="J5878" t="s">
        <v>18516</v>
      </c>
      <c r="K5878" t="s">
        <v>29707</v>
      </c>
      <c r="L5878" t="s">
        <v>18516</v>
      </c>
      <c r="M5878" t="s">
        <v>18516</v>
      </c>
    </row>
    <row r="5879" spans="1:13" ht="13.5">
      <c r="A5879" t="s">
        <v>37645</v>
      </c>
      <c r="B5879" t="s">
        <v>37646</v>
      </c>
      <c r="C5879" t="s">
        <v>29933</v>
      </c>
      <c r="D5879" t="s">
        <v>29934</v>
      </c>
      <c r="E5879" t="s">
        <v>18516</v>
      </c>
      <c r="F5879" t="s">
        <v>18516</v>
      </c>
      <c r="G5879" t="s">
        <v>18516</v>
      </c>
      <c r="H5879" t="s">
        <v>18516</v>
      </c>
      <c r="I5879" t="s">
        <v>18516</v>
      </c>
      <c r="J5879" t="s">
        <v>18516</v>
      </c>
      <c r="K5879" t="s">
        <v>29707</v>
      </c>
      <c r="L5879" t="s">
        <v>18516</v>
      </c>
      <c r="M5879" t="s">
        <v>18516</v>
      </c>
    </row>
    <row r="5880" spans="1:13" ht="13.5">
      <c r="A5880" t="s">
        <v>37647</v>
      </c>
      <c r="B5880" t="s">
        <v>37648</v>
      </c>
      <c r="C5880" t="s">
        <v>29933</v>
      </c>
      <c r="D5880" t="s">
        <v>29934</v>
      </c>
      <c r="E5880" t="s">
        <v>18516</v>
      </c>
      <c r="F5880" t="s">
        <v>18516</v>
      </c>
      <c r="G5880" t="s">
        <v>18516</v>
      </c>
      <c r="H5880" t="s">
        <v>18516</v>
      </c>
      <c r="I5880" t="s">
        <v>18516</v>
      </c>
      <c r="J5880" t="s">
        <v>18516</v>
      </c>
      <c r="K5880" t="s">
        <v>29707</v>
      </c>
      <c r="L5880" t="s">
        <v>18516</v>
      </c>
      <c r="M5880" t="s">
        <v>18516</v>
      </c>
    </row>
    <row r="5881" spans="1:13" ht="13.5">
      <c r="A5881" t="s">
        <v>37649</v>
      </c>
      <c r="B5881" t="s">
        <v>37650</v>
      </c>
      <c r="C5881" t="s">
        <v>29933</v>
      </c>
      <c r="D5881" t="s">
        <v>29934</v>
      </c>
      <c r="E5881" t="s">
        <v>18516</v>
      </c>
      <c r="F5881" t="s">
        <v>18516</v>
      </c>
      <c r="G5881" t="s">
        <v>18516</v>
      </c>
      <c r="H5881" t="s">
        <v>18516</v>
      </c>
      <c r="I5881" t="s">
        <v>18516</v>
      </c>
      <c r="J5881" t="s">
        <v>18516</v>
      </c>
      <c r="K5881" t="s">
        <v>29707</v>
      </c>
      <c r="L5881" t="s">
        <v>18516</v>
      </c>
      <c r="M5881" t="s">
        <v>18516</v>
      </c>
    </row>
    <row r="5882" spans="1:13" ht="13.5">
      <c r="A5882" t="s">
        <v>37651</v>
      </c>
      <c r="B5882" t="s">
        <v>37652</v>
      </c>
      <c r="C5882" t="s">
        <v>29933</v>
      </c>
      <c r="D5882" t="s">
        <v>29934</v>
      </c>
      <c r="E5882" t="s">
        <v>18516</v>
      </c>
      <c r="F5882" t="s">
        <v>18516</v>
      </c>
      <c r="G5882" t="s">
        <v>18516</v>
      </c>
      <c r="H5882" t="s">
        <v>18516</v>
      </c>
      <c r="I5882" t="s">
        <v>18516</v>
      </c>
      <c r="J5882" t="s">
        <v>18516</v>
      </c>
      <c r="K5882" t="s">
        <v>29707</v>
      </c>
      <c r="L5882" t="s">
        <v>18516</v>
      </c>
      <c r="M5882" t="s">
        <v>18516</v>
      </c>
    </row>
    <row r="5883" spans="1:13" ht="13.5">
      <c r="A5883" t="s">
        <v>37653</v>
      </c>
      <c r="B5883" t="s">
        <v>37654</v>
      </c>
      <c r="C5883" t="s">
        <v>29933</v>
      </c>
      <c r="D5883" t="s">
        <v>29934</v>
      </c>
      <c r="E5883" t="s">
        <v>18516</v>
      </c>
      <c r="F5883" t="s">
        <v>18516</v>
      </c>
      <c r="G5883" t="s">
        <v>18516</v>
      </c>
      <c r="H5883" t="s">
        <v>18516</v>
      </c>
      <c r="I5883" t="s">
        <v>18516</v>
      </c>
      <c r="J5883" t="s">
        <v>18516</v>
      </c>
      <c r="K5883" t="s">
        <v>29707</v>
      </c>
      <c r="L5883" t="s">
        <v>18516</v>
      </c>
      <c r="M5883" t="s">
        <v>18516</v>
      </c>
    </row>
    <row r="5884" spans="1:13" ht="13.5">
      <c r="A5884" t="s">
        <v>37655</v>
      </c>
      <c r="B5884" t="s">
        <v>37656</v>
      </c>
      <c r="C5884" t="s">
        <v>29933</v>
      </c>
      <c r="D5884" t="s">
        <v>29934</v>
      </c>
      <c r="E5884" t="s">
        <v>18516</v>
      </c>
      <c r="F5884" t="s">
        <v>18516</v>
      </c>
      <c r="G5884" t="s">
        <v>18516</v>
      </c>
      <c r="H5884" t="s">
        <v>18516</v>
      </c>
      <c r="I5884" t="s">
        <v>18516</v>
      </c>
      <c r="J5884" t="s">
        <v>18516</v>
      </c>
      <c r="K5884" t="s">
        <v>29707</v>
      </c>
      <c r="L5884" t="s">
        <v>18516</v>
      </c>
      <c r="M5884" t="s">
        <v>18516</v>
      </c>
    </row>
    <row r="5885" spans="1:13" ht="13.5">
      <c r="A5885" t="s">
        <v>37657</v>
      </c>
      <c r="B5885" t="s">
        <v>37658</v>
      </c>
      <c r="C5885" t="s">
        <v>29933</v>
      </c>
      <c r="D5885" t="s">
        <v>29934</v>
      </c>
      <c r="E5885" t="s">
        <v>18516</v>
      </c>
      <c r="F5885" t="s">
        <v>18516</v>
      </c>
      <c r="G5885" t="s">
        <v>18516</v>
      </c>
      <c r="H5885" t="s">
        <v>18516</v>
      </c>
      <c r="I5885" t="s">
        <v>18516</v>
      </c>
      <c r="J5885" t="s">
        <v>18516</v>
      </c>
      <c r="K5885" t="s">
        <v>29707</v>
      </c>
      <c r="L5885" t="s">
        <v>18516</v>
      </c>
      <c r="M5885" t="s">
        <v>18516</v>
      </c>
    </row>
    <row r="5886" spans="1:13" ht="13.5">
      <c r="A5886" t="s">
        <v>37659</v>
      </c>
      <c r="B5886" t="s">
        <v>37660</v>
      </c>
      <c r="C5886" t="s">
        <v>29933</v>
      </c>
      <c r="D5886" t="s">
        <v>29934</v>
      </c>
      <c r="E5886" t="s">
        <v>18516</v>
      </c>
      <c r="F5886" t="s">
        <v>18516</v>
      </c>
      <c r="G5886" t="s">
        <v>18516</v>
      </c>
      <c r="H5886" t="s">
        <v>18516</v>
      </c>
      <c r="I5886" t="s">
        <v>18516</v>
      </c>
      <c r="J5886" t="s">
        <v>18516</v>
      </c>
      <c r="K5886" t="s">
        <v>29707</v>
      </c>
      <c r="L5886" t="s">
        <v>18516</v>
      </c>
      <c r="M5886" t="s">
        <v>18516</v>
      </c>
    </row>
    <row r="5887" spans="1:13" ht="13.5">
      <c r="A5887" t="s">
        <v>37661</v>
      </c>
      <c r="B5887" t="s">
        <v>37662</v>
      </c>
      <c r="C5887" t="s">
        <v>29933</v>
      </c>
      <c r="D5887" t="s">
        <v>29934</v>
      </c>
      <c r="E5887" t="s">
        <v>18516</v>
      </c>
      <c r="F5887" t="s">
        <v>18516</v>
      </c>
      <c r="G5887" t="s">
        <v>18516</v>
      </c>
      <c r="H5887" t="s">
        <v>18516</v>
      </c>
      <c r="I5887" t="s">
        <v>18516</v>
      </c>
      <c r="J5887" t="s">
        <v>18516</v>
      </c>
      <c r="K5887" t="s">
        <v>29707</v>
      </c>
      <c r="L5887" t="s">
        <v>18516</v>
      </c>
      <c r="M5887" t="s">
        <v>18516</v>
      </c>
    </row>
    <row r="5888" spans="1:13" ht="13.5">
      <c r="A5888" t="s">
        <v>37663</v>
      </c>
      <c r="B5888" t="s">
        <v>37664</v>
      </c>
      <c r="C5888" t="s">
        <v>29933</v>
      </c>
      <c r="D5888" t="s">
        <v>29934</v>
      </c>
      <c r="E5888" t="s">
        <v>18516</v>
      </c>
      <c r="F5888" t="s">
        <v>18516</v>
      </c>
      <c r="G5888" t="s">
        <v>18516</v>
      </c>
      <c r="H5888" t="s">
        <v>18516</v>
      </c>
      <c r="I5888" t="s">
        <v>18516</v>
      </c>
      <c r="J5888" t="s">
        <v>18516</v>
      </c>
      <c r="K5888" t="s">
        <v>29707</v>
      </c>
      <c r="L5888" t="s">
        <v>18516</v>
      </c>
      <c r="M5888" t="s">
        <v>18516</v>
      </c>
    </row>
    <row r="5889" spans="1:13" ht="13.5">
      <c r="A5889" t="s">
        <v>37665</v>
      </c>
      <c r="B5889" t="s">
        <v>37666</v>
      </c>
      <c r="C5889" t="s">
        <v>29933</v>
      </c>
      <c r="D5889" t="s">
        <v>29934</v>
      </c>
      <c r="E5889" t="s">
        <v>18516</v>
      </c>
      <c r="F5889" t="s">
        <v>18516</v>
      </c>
      <c r="G5889" t="s">
        <v>18516</v>
      </c>
      <c r="H5889" t="s">
        <v>18516</v>
      </c>
      <c r="I5889" t="s">
        <v>18516</v>
      </c>
      <c r="J5889" t="s">
        <v>18516</v>
      </c>
      <c r="K5889" t="s">
        <v>29707</v>
      </c>
      <c r="L5889" t="s">
        <v>18516</v>
      </c>
      <c r="M5889" t="s">
        <v>18516</v>
      </c>
    </row>
    <row r="5890" spans="1:13" ht="13.5">
      <c r="A5890" t="s">
        <v>37667</v>
      </c>
      <c r="B5890" t="s">
        <v>37668</v>
      </c>
      <c r="C5890" t="s">
        <v>29933</v>
      </c>
      <c r="D5890" t="s">
        <v>29934</v>
      </c>
      <c r="E5890" t="s">
        <v>18516</v>
      </c>
      <c r="F5890" t="s">
        <v>18516</v>
      </c>
      <c r="G5890" t="s">
        <v>18516</v>
      </c>
      <c r="H5890" t="s">
        <v>18516</v>
      </c>
      <c r="I5890" t="s">
        <v>18516</v>
      </c>
      <c r="J5890" t="s">
        <v>18516</v>
      </c>
      <c r="K5890" t="s">
        <v>29707</v>
      </c>
      <c r="L5890" t="s">
        <v>18516</v>
      </c>
      <c r="M5890" t="s">
        <v>18516</v>
      </c>
    </row>
    <row r="5891" spans="1:13" ht="13.5">
      <c r="A5891" t="s">
        <v>37669</v>
      </c>
      <c r="B5891" t="s">
        <v>37670</v>
      </c>
      <c r="C5891" t="s">
        <v>29933</v>
      </c>
      <c r="D5891" t="s">
        <v>29934</v>
      </c>
      <c r="E5891" t="s">
        <v>18516</v>
      </c>
      <c r="F5891" t="s">
        <v>18516</v>
      </c>
      <c r="G5891" t="s">
        <v>18516</v>
      </c>
      <c r="H5891" t="s">
        <v>18516</v>
      </c>
      <c r="I5891" t="s">
        <v>18516</v>
      </c>
      <c r="J5891" t="s">
        <v>18516</v>
      </c>
      <c r="K5891" t="s">
        <v>29707</v>
      </c>
      <c r="L5891" t="s">
        <v>18516</v>
      </c>
      <c r="M5891" t="s">
        <v>18516</v>
      </c>
    </row>
    <row r="5892" spans="1:13" ht="13.5">
      <c r="A5892" t="s">
        <v>37671</v>
      </c>
      <c r="B5892" t="s">
        <v>37672</v>
      </c>
      <c r="C5892" t="s">
        <v>29933</v>
      </c>
      <c r="D5892" t="s">
        <v>29934</v>
      </c>
      <c r="E5892" t="s">
        <v>18516</v>
      </c>
      <c r="F5892" t="s">
        <v>18516</v>
      </c>
      <c r="G5892" t="s">
        <v>18516</v>
      </c>
      <c r="H5892" t="s">
        <v>18516</v>
      </c>
      <c r="I5892" t="s">
        <v>18516</v>
      </c>
      <c r="J5892" t="s">
        <v>18516</v>
      </c>
      <c r="K5892" t="s">
        <v>29707</v>
      </c>
      <c r="L5892" t="s">
        <v>18516</v>
      </c>
      <c r="M5892" t="s">
        <v>18516</v>
      </c>
    </row>
    <row r="5893" spans="1:13" ht="13.5">
      <c r="A5893" t="s">
        <v>37673</v>
      </c>
      <c r="B5893" t="s">
        <v>37674</v>
      </c>
      <c r="C5893" t="s">
        <v>29933</v>
      </c>
      <c r="D5893" t="s">
        <v>29934</v>
      </c>
      <c r="E5893" t="s">
        <v>18516</v>
      </c>
      <c r="F5893" t="s">
        <v>18516</v>
      </c>
      <c r="G5893" t="s">
        <v>18516</v>
      </c>
      <c r="H5893" t="s">
        <v>18516</v>
      </c>
      <c r="I5893" t="s">
        <v>18516</v>
      </c>
      <c r="J5893" t="s">
        <v>18516</v>
      </c>
      <c r="K5893" t="s">
        <v>29707</v>
      </c>
      <c r="L5893" t="s">
        <v>18516</v>
      </c>
      <c r="M5893" t="s">
        <v>18516</v>
      </c>
    </row>
    <row r="5894" spans="1:13" ht="13.5">
      <c r="A5894" t="s">
        <v>37675</v>
      </c>
      <c r="B5894" t="s">
        <v>37676</v>
      </c>
      <c r="C5894" t="s">
        <v>29933</v>
      </c>
      <c r="D5894" t="s">
        <v>29934</v>
      </c>
      <c r="E5894" t="s">
        <v>18516</v>
      </c>
      <c r="F5894" t="s">
        <v>18516</v>
      </c>
      <c r="G5894" t="s">
        <v>18516</v>
      </c>
      <c r="H5894" t="s">
        <v>18516</v>
      </c>
      <c r="I5894" t="s">
        <v>18516</v>
      </c>
      <c r="J5894" t="s">
        <v>18516</v>
      </c>
      <c r="K5894" t="s">
        <v>29707</v>
      </c>
      <c r="L5894" t="s">
        <v>18516</v>
      </c>
      <c r="M5894" t="s">
        <v>18516</v>
      </c>
    </row>
    <row r="5895" spans="1:13" ht="13.5">
      <c r="A5895" t="s">
        <v>37677</v>
      </c>
      <c r="B5895" t="s">
        <v>37678</v>
      </c>
      <c r="C5895" t="s">
        <v>29933</v>
      </c>
      <c r="D5895" t="s">
        <v>29934</v>
      </c>
      <c r="E5895" t="s">
        <v>18516</v>
      </c>
      <c r="F5895" t="s">
        <v>18516</v>
      </c>
      <c r="G5895" t="s">
        <v>18516</v>
      </c>
      <c r="H5895" t="s">
        <v>18516</v>
      </c>
      <c r="I5895" t="s">
        <v>18516</v>
      </c>
      <c r="J5895" t="s">
        <v>18516</v>
      </c>
      <c r="K5895" t="s">
        <v>29707</v>
      </c>
      <c r="L5895" t="s">
        <v>18516</v>
      </c>
      <c r="M5895" t="s">
        <v>18516</v>
      </c>
    </row>
    <row r="5896" spans="1:13" ht="13.5">
      <c r="A5896" t="s">
        <v>37679</v>
      </c>
      <c r="B5896" t="s">
        <v>37680</v>
      </c>
      <c r="C5896" t="s">
        <v>29933</v>
      </c>
      <c r="D5896" t="s">
        <v>29934</v>
      </c>
      <c r="E5896" s="164">
        <v>260</v>
      </c>
      <c r="F5896" s="164">
        <v>260</v>
      </c>
      <c r="G5896" t="s">
        <v>18516</v>
      </c>
      <c r="H5896" t="s">
        <v>18516</v>
      </c>
      <c r="I5896" s="164">
        <v>108.63</v>
      </c>
      <c r="J5896" s="164">
        <v>368.63</v>
      </c>
      <c r="K5896">
        <v>0</v>
      </c>
      <c r="L5896" t="s">
        <v>18516</v>
      </c>
      <c r="M5896" t="s">
        <v>18516</v>
      </c>
    </row>
    <row r="5897" spans="1:13" ht="13.5">
      <c r="A5897" t="s">
        <v>37681</v>
      </c>
      <c r="B5897" t="s">
        <v>37682</v>
      </c>
      <c r="C5897" t="s">
        <v>29933</v>
      </c>
      <c r="D5897" t="s">
        <v>29934</v>
      </c>
      <c r="E5897" s="164">
        <v>800</v>
      </c>
      <c r="F5897" s="164">
        <v>800</v>
      </c>
      <c r="G5897" t="s">
        <v>18516</v>
      </c>
      <c r="H5897" t="s">
        <v>18516</v>
      </c>
      <c r="I5897" s="164">
        <v>311.04</v>
      </c>
      <c r="J5897" s="164">
        <v>1111.04</v>
      </c>
      <c r="K5897">
        <v>0</v>
      </c>
      <c r="L5897" t="s">
        <v>18516</v>
      </c>
      <c r="M5897" t="s">
        <v>18516</v>
      </c>
    </row>
    <row r="5898" spans="1:13" ht="13.5">
      <c r="A5898" t="s">
        <v>37683</v>
      </c>
      <c r="B5898" t="s">
        <v>37684</v>
      </c>
      <c r="C5898" t="s">
        <v>29933</v>
      </c>
      <c r="D5898" t="s">
        <v>29934</v>
      </c>
      <c r="E5898" t="s">
        <v>18516</v>
      </c>
      <c r="F5898" t="s">
        <v>18516</v>
      </c>
      <c r="G5898" t="s">
        <v>18516</v>
      </c>
      <c r="H5898" t="s">
        <v>18516</v>
      </c>
      <c r="I5898" t="s">
        <v>18516</v>
      </c>
      <c r="J5898" t="s">
        <v>18516</v>
      </c>
      <c r="K5898" t="s">
        <v>29707</v>
      </c>
      <c r="L5898" t="s">
        <v>18516</v>
      </c>
      <c r="M5898" t="s">
        <v>18516</v>
      </c>
    </row>
    <row r="5899" spans="1:13" ht="13.5">
      <c r="A5899" t="s">
        <v>37685</v>
      </c>
      <c r="B5899" t="s">
        <v>37686</v>
      </c>
      <c r="C5899" t="s">
        <v>29933</v>
      </c>
      <c r="D5899" t="s">
        <v>29934</v>
      </c>
      <c r="E5899" t="s">
        <v>18516</v>
      </c>
      <c r="F5899" t="s">
        <v>18516</v>
      </c>
      <c r="G5899" t="s">
        <v>18516</v>
      </c>
      <c r="H5899" t="s">
        <v>18516</v>
      </c>
      <c r="I5899" t="s">
        <v>18516</v>
      </c>
      <c r="J5899" t="s">
        <v>18516</v>
      </c>
      <c r="K5899" t="s">
        <v>29707</v>
      </c>
      <c r="L5899" t="s">
        <v>18516</v>
      </c>
      <c r="M5899" t="s">
        <v>18516</v>
      </c>
    </row>
    <row r="5900" spans="1:13" ht="13.5">
      <c r="A5900" t="s">
        <v>37687</v>
      </c>
      <c r="B5900" t="s">
        <v>37688</v>
      </c>
      <c r="C5900" t="s">
        <v>29933</v>
      </c>
      <c r="D5900" t="s">
        <v>29934</v>
      </c>
      <c r="E5900" t="s">
        <v>18516</v>
      </c>
      <c r="F5900" t="s">
        <v>18516</v>
      </c>
      <c r="G5900" t="s">
        <v>18516</v>
      </c>
      <c r="H5900" t="s">
        <v>18516</v>
      </c>
      <c r="I5900" t="s">
        <v>18516</v>
      </c>
      <c r="J5900" t="s">
        <v>18516</v>
      </c>
      <c r="K5900" t="s">
        <v>29707</v>
      </c>
      <c r="L5900" t="s">
        <v>18516</v>
      </c>
      <c r="M5900" t="s">
        <v>18516</v>
      </c>
    </row>
    <row r="5901" spans="1:13" ht="13.5">
      <c r="A5901" t="s">
        <v>37689</v>
      </c>
      <c r="B5901" t="s">
        <v>37690</v>
      </c>
      <c r="C5901" t="s">
        <v>29933</v>
      </c>
      <c r="D5901" t="s">
        <v>29934</v>
      </c>
      <c r="E5901" t="s">
        <v>18516</v>
      </c>
      <c r="F5901" t="s">
        <v>18516</v>
      </c>
      <c r="G5901" t="s">
        <v>18516</v>
      </c>
      <c r="H5901" t="s">
        <v>18516</v>
      </c>
      <c r="I5901" t="s">
        <v>18516</v>
      </c>
      <c r="J5901" t="s">
        <v>18516</v>
      </c>
      <c r="K5901" t="s">
        <v>29707</v>
      </c>
      <c r="L5901" t="s">
        <v>18516</v>
      </c>
      <c r="M5901" t="s">
        <v>18516</v>
      </c>
    </row>
    <row r="5902" spans="1:13" ht="13.5">
      <c r="A5902" t="s">
        <v>2125</v>
      </c>
      <c r="B5902" t="s">
        <v>37691</v>
      </c>
      <c r="C5902" t="s">
        <v>29933</v>
      </c>
      <c r="D5902" t="s">
        <v>29934</v>
      </c>
      <c r="E5902" t="s">
        <v>18516</v>
      </c>
      <c r="F5902" t="s">
        <v>18516</v>
      </c>
      <c r="G5902" t="s">
        <v>18516</v>
      </c>
      <c r="H5902" t="s">
        <v>18516</v>
      </c>
      <c r="I5902" t="s">
        <v>18516</v>
      </c>
      <c r="J5902" t="s">
        <v>18516</v>
      </c>
      <c r="K5902" t="s">
        <v>29707</v>
      </c>
      <c r="L5902" t="s">
        <v>18516</v>
      </c>
      <c r="M5902" t="s">
        <v>18516</v>
      </c>
    </row>
    <row r="5903" spans="1:13" ht="13.5">
      <c r="A5903" t="s">
        <v>37692</v>
      </c>
      <c r="B5903" t="s">
        <v>37693</v>
      </c>
      <c r="C5903" t="s">
        <v>29933</v>
      </c>
      <c r="D5903" t="s">
        <v>29934</v>
      </c>
      <c r="E5903" t="s">
        <v>18516</v>
      </c>
      <c r="F5903" t="s">
        <v>18516</v>
      </c>
      <c r="G5903" t="s">
        <v>18516</v>
      </c>
      <c r="H5903" t="s">
        <v>18516</v>
      </c>
      <c r="I5903" t="s">
        <v>18516</v>
      </c>
      <c r="J5903" t="s">
        <v>18516</v>
      </c>
      <c r="K5903" t="s">
        <v>29707</v>
      </c>
      <c r="L5903" t="s">
        <v>18516</v>
      </c>
      <c r="M5903" t="s">
        <v>18516</v>
      </c>
    </row>
    <row r="5904" spans="1:13" ht="13.5">
      <c r="A5904" t="s">
        <v>37694</v>
      </c>
      <c r="B5904" t="s">
        <v>37695</v>
      </c>
      <c r="C5904" t="s">
        <v>29933</v>
      </c>
      <c r="D5904" t="s">
        <v>29934</v>
      </c>
      <c r="E5904" t="s">
        <v>18516</v>
      </c>
      <c r="F5904" t="s">
        <v>18516</v>
      </c>
      <c r="G5904" t="s">
        <v>18516</v>
      </c>
      <c r="H5904" t="s">
        <v>18516</v>
      </c>
      <c r="I5904" t="s">
        <v>18516</v>
      </c>
      <c r="J5904" t="s">
        <v>18516</v>
      </c>
      <c r="K5904" t="s">
        <v>29707</v>
      </c>
      <c r="L5904" t="s">
        <v>18516</v>
      </c>
      <c r="M5904" t="s">
        <v>18516</v>
      </c>
    </row>
    <row r="5905" spans="1:13" ht="13.5">
      <c r="A5905" t="s">
        <v>37696</v>
      </c>
      <c r="B5905" t="s">
        <v>37697</v>
      </c>
      <c r="C5905" t="s">
        <v>29933</v>
      </c>
      <c r="D5905" t="s">
        <v>29934</v>
      </c>
      <c r="E5905" t="s">
        <v>18516</v>
      </c>
      <c r="F5905" t="s">
        <v>18516</v>
      </c>
      <c r="G5905" t="s">
        <v>18516</v>
      </c>
      <c r="H5905" t="s">
        <v>18516</v>
      </c>
      <c r="I5905" t="s">
        <v>18516</v>
      </c>
      <c r="J5905" t="s">
        <v>18516</v>
      </c>
      <c r="K5905" t="s">
        <v>29707</v>
      </c>
      <c r="L5905" t="s">
        <v>18516</v>
      </c>
      <c r="M5905" t="s">
        <v>18516</v>
      </c>
    </row>
    <row r="5906" spans="1:13" ht="13.5">
      <c r="A5906" t="s">
        <v>37698</v>
      </c>
      <c r="B5906" t="s">
        <v>37699</v>
      </c>
      <c r="C5906" t="s">
        <v>29933</v>
      </c>
      <c r="D5906" t="s">
        <v>29934</v>
      </c>
      <c r="E5906" t="s">
        <v>18516</v>
      </c>
      <c r="F5906" t="s">
        <v>18516</v>
      </c>
      <c r="G5906" t="s">
        <v>18516</v>
      </c>
      <c r="H5906" t="s">
        <v>18516</v>
      </c>
      <c r="I5906" t="s">
        <v>18516</v>
      </c>
      <c r="J5906" t="s">
        <v>18516</v>
      </c>
      <c r="K5906" t="s">
        <v>29707</v>
      </c>
      <c r="L5906" t="s">
        <v>18516</v>
      </c>
      <c r="M5906" t="s">
        <v>18516</v>
      </c>
    </row>
    <row r="5907" spans="1:13" ht="13.5">
      <c r="A5907" t="s">
        <v>37700</v>
      </c>
      <c r="B5907" t="s">
        <v>37701</v>
      </c>
      <c r="C5907" t="s">
        <v>29933</v>
      </c>
      <c r="D5907" t="s">
        <v>29934</v>
      </c>
      <c r="E5907" t="s">
        <v>18516</v>
      </c>
      <c r="F5907" t="s">
        <v>18516</v>
      </c>
      <c r="G5907" t="s">
        <v>18516</v>
      </c>
      <c r="H5907" t="s">
        <v>18516</v>
      </c>
      <c r="I5907" t="s">
        <v>18516</v>
      </c>
      <c r="J5907" t="s">
        <v>18516</v>
      </c>
      <c r="K5907" t="s">
        <v>29707</v>
      </c>
      <c r="L5907" t="s">
        <v>18516</v>
      </c>
      <c r="M5907" t="s">
        <v>18516</v>
      </c>
    </row>
    <row r="5908" spans="1:13" ht="13.5">
      <c r="A5908" t="s">
        <v>37702</v>
      </c>
      <c r="B5908" t="s">
        <v>37703</v>
      </c>
      <c r="C5908" t="s">
        <v>29933</v>
      </c>
      <c r="D5908" t="s">
        <v>29934</v>
      </c>
      <c r="E5908" t="s">
        <v>18516</v>
      </c>
      <c r="F5908" t="s">
        <v>18516</v>
      </c>
      <c r="G5908" t="s">
        <v>18516</v>
      </c>
      <c r="H5908" t="s">
        <v>18516</v>
      </c>
      <c r="I5908" t="s">
        <v>18516</v>
      </c>
      <c r="J5908" t="s">
        <v>18516</v>
      </c>
      <c r="K5908" t="s">
        <v>29707</v>
      </c>
      <c r="L5908" t="s">
        <v>18516</v>
      </c>
      <c r="M5908" t="s">
        <v>18516</v>
      </c>
    </row>
    <row r="5909" spans="1:13" ht="13.5">
      <c r="A5909" t="s">
        <v>37704</v>
      </c>
      <c r="B5909" t="s">
        <v>37705</v>
      </c>
      <c r="C5909" t="s">
        <v>29933</v>
      </c>
      <c r="D5909" t="s">
        <v>29934</v>
      </c>
      <c r="E5909" t="s">
        <v>18516</v>
      </c>
      <c r="F5909" t="s">
        <v>18516</v>
      </c>
      <c r="G5909" t="s">
        <v>18516</v>
      </c>
      <c r="H5909" t="s">
        <v>18516</v>
      </c>
      <c r="I5909" t="s">
        <v>18516</v>
      </c>
      <c r="J5909" t="s">
        <v>18516</v>
      </c>
      <c r="K5909" t="s">
        <v>29707</v>
      </c>
      <c r="L5909" t="s">
        <v>18516</v>
      </c>
      <c r="M5909" t="s">
        <v>18516</v>
      </c>
    </row>
    <row r="5910" spans="1:13" ht="13.5">
      <c r="A5910" t="s">
        <v>37706</v>
      </c>
      <c r="B5910" t="s">
        <v>37707</v>
      </c>
      <c r="C5910" t="s">
        <v>29933</v>
      </c>
      <c r="D5910" t="s">
        <v>29934</v>
      </c>
      <c r="E5910" t="s">
        <v>18516</v>
      </c>
      <c r="F5910" t="s">
        <v>18516</v>
      </c>
      <c r="G5910" t="s">
        <v>18516</v>
      </c>
      <c r="H5910" t="s">
        <v>18516</v>
      </c>
      <c r="I5910" t="s">
        <v>18516</v>
      </c>
      <c r="J5910" t="s">
        <v>18516</v>
      </c>
      <c r="K5910" t="s">
        <v>29707</v>
      </c>
      <c r="L5910" t="s">
        <v>18516</v>
      </c>
      <c r="M5910" t="s">
        <v>18516</v>
      </c>
    </row>
    <row r="5911" spans="1:13" ht="13.5">
      <c r="A5911" t="s">
        <v>37708</v>
      </c>
      <c r="B5911" t="s">
        <v>37709</v>
      </c>
      <c r="C5911" t="s">
        <v>29933</v>
      </c>
      <c r="D5911" t="s">
        <v>29934</v>
      </c>
      <c r="E5911" t="s">
        <v>18516</v>
      </c>
      <c r="F5911" t="s">
        <v>18516</v>
      </c>
      <c r="G5911" t="s">
        <v>18516</v>
      </c>
      <c r="H5911" t="s">
        <v>18516</v>
      </c>
      <c r="I5911" t="s">
        <v>18516</v>
      </c>
      <c r="J5911" t="s">
        <v>18516</v>
      </c>
      <c r="K5911" t="s">
        <v>29707</v>
      </c>
      <c r="L5911" t="s">
        <v>18516</v>
      </c>
      <c r="M5911" t="s">
        <v>18516</v>
      </c>
    </row>
    <row r="5912" spans="1:13" ht="13.5">
      <c r="A5912" t="s">
        <v>37710</v>
      </c>
      <c r="B5912" t="s">
        <v>37711</v>
      </c>
      <c r="C5912" t="s">
        <v>29933</v>
      </c>
      <c r="D5912" t="s">
        <v>29934</v>
      </c>
      <c r="E5912" t="s">
        <v>18516</v>
      </c>
      <c r="F5912" t="s">
        <v>18516</v>
      </c>
      <c r="G5912" t="s">
        <v>18516</v>
      </c>
      <c r="H5912" t="s">
        <v>18516</v>
      </c>
      <c r="I5912" t="s">
        <v>18516</v>
      </c>
      <c r="J5912" t="s">
        <v>18516</v>
      </c>
      <c r="K5912" t="s">
        <v>29707</v>
      </c>
      <c r="L5912" t="s">
        <v>18516</v>
      </c>
      <c r="M5912" t="s">
        <v>18516</v>
      </c>
    </row>
    <row r="5913" spans="1:13" ht="13.5">
      <c r="A5913" t="s">
        <v>37712</v>
      </c>
      <c r="B5913" t="s">
        <v>37713</v>
      </c>
      <c r="C5913" t="s">
        <v>29933</v>
      </c>
      <c r="D5913" t="s">
        <v>29934</v>
      </c>
      <c r="E5913" t="s">
        <v>18516</v>
      </c>
      <c r="F5913" t="s">
        <v>18516</v>
      </c>
      <c r="G5913" t="s">
        <v>18516</v>
      </c>
      <c r="H5913" t="s">
        <v>18516</v>
      </c>
      <c r="I5913" t="s">
        <v>18516</v>
      </c>
      <c r="J5913" t="s">
        <v>18516</v>
      </c>
      <c r="K5913" t="s">
        <v>29707</v>
      </c>
      <c r="L5913" t="s">
        <v>18516</v>
      </c>
      <c r="M5913" t="s">
        <v>18516</v>
      </c>
    </row>
    <row r="5914" spans="1:13" ht="13.5">
      <c r="A5914" t="s">
        <v>37714</v>
      </c>
      <c r="B5914" t="s">
        <v>37715</v>
      </c>
      <c r="C5914" t="s">
        <v>29933</v>
      </c>
      <c r="D5914" t="s">
        <v>29934</v>
      </c>
      <c r="E5914" t="s">
        <v>18516</v>
      </c>
      <c r="F5914" t="s">
        <v>18516</v>
      </c>
      <c r="G5914" t="s">
        <v>18516</v>
      </c>
      <c r="H5914" t="s">
        <v>18516</v>
      </c>
      <c r="I5914" t="s">
        <v>18516</v>
      </c>
      <c r="J5914" t="s">
        <v>18516</v>
      </c>
      <c r="K5914" t="s">
        <v>29707</v>
      </c>
      <c r="L5914" t="s">
        <v>18516</v>
      </c>
      <c r="M5914" t="s">
        <v>18516</v>
      </c>
    </row>
    <row r="5915" spans="1:13" ht="13.5">
      <c r="A5915" t="s">
        <v>37716</v>
      </c>
      <c r="B5915" t="s">
        <v>37608</v>
      </c>
      <c r="C5915" t="s">
        <v>29933</v>
      </c>
      <c r="D5915" t="s">
        <v>29934</v>
      </c>
      <c r="E5915" s="164">
        <v>1420</v>
      </c>
      <c r="F5915" s="164">
        <v>1420</v>
      </c>
      <c r="G5915" t="s">
        <v>18516</v>
      </c>
      <c r="H5915" t="s">
        <v>18516</v>
      </c>
      <c r="I5915" t="s">
        <v>18516</v>
      </c>
      <c r="J5915" t="s">
        <v>18516</v>
      </c>
      <c r="K5915">
        <v>0</v>
      </c>
      <c r="L5915" t="s">
        <v>18516</v>
      </c>
      <c r="M5915" t="s">
        <v>18516</v>
      </c>
    </row>
    <row r="5916" spans="1:13" ht="13.5">
      <c r="A5916" t="s">
        <v>37717</v>
      </c>
      <c r="B5916" t="s">
        <v>37718</v>
      </c>
      <c r="C5916" t="s">
        <v>29933</v>
      </c>
      <c r="D5916" t="s">
        <v>29934</v>
      </c>
      <c r="E5916" t="s">
        <v>18516</v>
      </c>
      <c r="F5916" t="s">
        <v>18516</v>
      </c>
      <c r="G5916" t="s">
        <v>18516</v>
      </c>
      <c r="H5916" t="s">
        <v>18516</v>
      </c>
      <c r="I5916" t="s">
        <v>18516</v>
      </c>
      <c r="J5916" t="s">
        <v>18516</v>
      </c>
      <c r="K5916" t="s">
        <v>29707</v>
      </c>
      <c r="L5916" t="s">
        <v>18516</v>
      </c>
      <c r="M5916" t="s">
        <v>18516</v>
      </c>
    </row>
    <row r="5917" spans="1:13" ht="13.5">
      <c r="A5917" t="s">
        <v>37719</v>
      </c>
      <c r="B5917" t="s">
        <v>37720</v>
      </c>
      <c r="C5917" t="s">
        <v>29933</v>
      </c>
      <c r="D5917" t="s">
        <v>29934</v>
      </c>
      <c r="E5917" t="s">
        <v>18516</v>
      </c>
      <c r="F5917" t="s">
        <v>18516</v>
      </c>
      <c r="G5917" t="s">
        <v>18516</v>
      </c>
      <c r="H5917" t="s">
        <v>18516</v>
      </c>
      <c r="I5917" t="s">
        <v>18516</v>
      </c>
      <c r="J5917" t="s">
        <v>18516</v>
      </c>
      <c r="K5917" t="s">
        <v>29707</v>
      </c>
      <c r="L5917" t="s">
        <v>18516</v>
      </c>
      <c r="M5917" t="s">
        <v>18516</v>
      </c>
    </row>
    <row r="5918" spans="1:13" ht="13.5">
      <c r="A5918" t="s">
        <v>37721</v>
      </c>
      <c r="B5918" t="s">
        <v>37722</v>
      </c>
      <c r="C5918" t="s">
        <v>29933</v>
      </c>
      <c r="D5918" t="s">
        <v>29934</v>
      </c>
      <c r="E5918" t="s">
        <v>18516</v>
      </c>
      <c r="F5918" t="s">
        <v>18516</v>
      </c>
      <c r="G5918" t="s">
        <v>18516</v>
      </c>
      <c r="H5918" t="s">
        <v>18516</v>
      </c>
      <c r="I5918" t="s">
        <v>18516</v>
      </c>
      <c r="J5918" t="s">
        <v>18516</v>
      </c>
      <c r="K5918" t="s">
        <v>29707</v>
      </c>
      <c r="L5918" t="s">
        <v>18516</v>
      </c>
      <c r="M5918" t="s">
        <v>18516</v>
      </c>
    </row>
    <row r="5919" spans="1:13" ht="13.5">
      <c r="A5919" t="s">
        <v>37723</v>
      </c>
      <c r="B5919" t="s">
        <v>37724</v>
      </c>
      <c r="C5919" t="s">
        <v>29933</v>
      </c>
      <c r="D5919" t="s">
        <v>29934</v>
      </c>
      <c r="E5919" t="s">
        <v>18516</v>
      </c>
      <c r="F5919" t="s">
        <v>18516</v>
      </c>
      <c r="G5919" t="s">
        <v>18516</v>
      </c>
      <c r="H5919" t="s">
        <v>18516</v>
      </c>
      <c r="I5919" t="s">
        <v>18516</v>
      </c>
      <c r="J5919" t="s">
        <v>18516</v>
      </c>
      <c r="K5919" t="s">
        <v>29707</v>
      </c>
      <c r="L5919" t="s">
        <v>18516</v>
      </c>
      <c r="M5919" t="s">
        <v>18516</v>
      </c>
    </row>
    <row r="5920" spans="1:13" ht="13.5">
      <c r="A5920" t="s">
        <v>37725</v>
      </c>
      <c r="B5920" t="s">
        <v>37726</v>
      </c>
      <c r="C5920" t="s">
        <v>29933</v>
      </c>
      <c r="D5920" t="s">
        <v>29934</v>
      </c>
      <c r="E5920" t="s">
        <v>18516</v>
      </c>
      <c r="F5920" t="s">
        <v>18516</v>
      </c>
      <c r="G5920" t="s">
        <v>18516</v>
      </c>
      <c r="H5920" t="s">
        <v>18516</v>
      </c>
      <c r="I5920" t="s">
        <v>18516</v>
      </c>
      <c r="J5920" t="s">
        <v>18516</v>
      </c>
      <c r="K5920" t="s">
        <v>29707</v>
      </c>
      <c r="L5920" t="s">
        <v>18516</v>
      </c>
      <c r="M5920" t="s">
        <v>18516</v>
      </c>
    </row>
    <row r="5921" spans="1:13" ht="13.5">
      <c r="A5921" t="s">
        <v>37727</v>
      </c>
      <c r="B5921" t="s">
        <v>37728</v>
      </c>
      <c r="C5921" t="s">
        <v>29933</v>
      </c>
      <c r="D5921" t="s">
        <v>29934</v>
      </c>
      <c r="E5921" t="s">
        <v>18516</v>
      </c>
      <c r="F5921" t="s">
        <v>18516</v>
      </c>
      <c r="G5921" t="s">
        <v>18516</v>
      </c>
      <c r="H5921" t="s">
        <v>18516</v>
      </c>
      <c r="I5921" t="s">
        <v>18516</v>
      </c>
      <c r="J5921" t="s">
        <v>18516</v>
      </c>
      <c r="K5921" t="s">
        <v>29707</v>
      </c>
      <c r="L5921" t="s">
        <v>18516</v>
      </c>
      <c r="M5921" t="s">
        <v>18516</v>
      </c>
    </row>
    <row r="5922" spans="1:13" ht="13.5">
      <c r="A5922" t="s">
        <v>37729</v>
      </c>
      <c r="B5922" t="s">
        <v>37730</v>
      </c>
      <c r="C5922" t="s">
        <v>29933</v>
      </c>
      <c r="D5922" t="s">
        <v>29934</v>
      </c>
      <c r="E5922" t="s">
        <v>18516</v>
      </c>
      <c r="F5922" t="s">
        <v>18516</v>
      </c>
      <c r="G5922" t="s">
        <v>18516</v>
      </c>
      <c r="H5922" t="s">
        <v>18516</v>
      </c>
      <c r="I5922" t="s">
        <v>18516</v>
      </c>
      <c r="J5922" t="s">
        <v>18516</v>
      </c>
      <c r="K5922" t="s">
        <v>29707</v>
      </c>
      <c r="L5922" t="s">
        <v>18516</v>
      </c>
      <c r="M5922" t="s">
        <v>18516</v>
      </c>
    </row>
    <row r="5923" spans="1:13" ht="13.5">
      <c r="A5923" t="s">
        <v>37731</v>
      </c>
      <c r="B5923" t="s">
        <v>37732</v>
      </c>
      <c r="C5923" t="s">
        <v>29933</v>
      </c>
      <c r="D5923" t="s">
        <v>29934</v>
      </c>
      <c r="E5923" t="s">
        <v>18516</v>
      </c>
      <c r="F5923" t="s">
        <v>18516</v>
      </c>
      <c r="G5923" t="s">
        <v>18516</v>
      </c>
      <c r="H5923" t="s">
        <v>18516</v>
      </c>
      <c r="I5923" t="s">
        <v>18516</v>
      </c>
      <c r="J5923" t="s">
        <v>18516</v>
      </c>
      <c r="K5923" t="s">
        <v>29707</v>
      </c>
      <c r="L5923" t="s">
        <v>18516</v>
      </c>
      <c r="M5923" t="s">
        <v>18516</v>
      </c>
    </row>
    <row r="5924" spans="1:13" ht="13.5">
      <c r="A5924" t="s">
        <v>37733</v>
      </c>
      <c r="B5924" t="s">
        <v>37734</v>
      </c>
      <c r="C5924" t="s">
        <v>29933</v>
      </c>
      <c r="D5924" t="s">
        <v>29934</v>
      </c>
      <c r="E5924" t="s">
        <v>18516</v>
      </c>
      <c r="F5924" t="s">
        <v>18516</v>
      </c>
      <c r="G5924" t="s">
        <v>18516</v>
      </c>
      <c r="H5924" t="s">
        <v>18516</v>
      </c>
      <c r="I5924" t="s">
        <v>18516</v>
      </c>
      <c r="J5924" t="s">
        <v>18516</v>
      </c>
      <c r="K5924" t="s">
        <v>29707</v>
      </c>
      <c r="L5924" t="s">
        <v>18516</v>
      </c>
      <c r="M5924" t="s">
        <v>18516</v>
      </c>
    </row>
    <row r="5925" spans="1:13" ht="13.5">
      <c r="A5925" t="s">
        <v>37735</v>
      </c>
      <c r="B5925" t="s">
        <v>37736</v>
      </c>
      <c r="C5925" t="s">
        <v>29933</v>
      </c>
      <c r="D5925" t="s">
        <v>29934</v>
      </c>
      <c r="E5925" t="s">
        <v>18516</v>
      </c>
      <c r="F5925" t="s">
        <v>18516</v>
      </c>
      <c r="G5925" t="s">
        <v>18516</v>
      </c>
      <c r="H5925" t="s">
        <v>18516</v>
      </c>
      <c r="I5925" t="s">
        <v>18516</v>
      </c>
      <c r="J5925" t="s">
        <v>18516</v>
      </c>
      <c r="K5925" t="s">
        <v>29707</v>
      </c>
      <c r="L5925" t="s">
        <v>18516</v>
      </c>
      <c r="M5925" t="s">
        <v>18516</v>
      </c>
    </row>
    <row r="5926" spans="1:13" ht="13.5">
      <c r="A5926" t="s">
        <v>37737</v>
      </c>
      <c r="B5926" t="s">
        <v>37738</v>
      </c>
      <c r="C5926" t="s">
        <v>29933</v>
      </c>
      <c r="D5926" t="s">
        <v>29934</v>
      </c>
      <c r="E5926" t="s">
        <v>18516</v>
      </c>
      <c r="F5926" t="s">
        <v>18516</v>
      </c>
      <c r="G5926" t="s">
        <v>18516</v>
      </c>
      <c r="H5926" t="s">
        <v>18516</v>
      </c>
      <c r="I5926" t="s">
        <v>18516</v>
      </c>
      <c r="J5926" t="s">
        <v>18516</v>
      </c>
      <c r="K5926" t="s">
        <v>29707</v>
      </c>
      <c r="L5926" t="s">
        <v>18516</v>
      </c>
      <c r="M5926" t="s">
        <v>18516</v>
      </c>
    </row>
    <row r="5927" spans="1:13" ht="13.5">
      <c r="A5927" t="s">
        <v>37739</v>
      </c>
      <c r="B5927" t="s">
        <v>37740</v>
      </c>
      <c r="C5927" t="s">
        <v>29933</v>
      </c>
      <c r="D5927" t="s">
        <v>29934</v>
      </c>
      <c r="E5927" t="s">
        <v>18516</v>
      </c>
      <c r="F5927" t="s">
        <v>18516</v>
      </c>
      <c r="G5927" t="s">
        <v>18516</v>
      </c>
      <c r="H5927" t="s">
        <v>18516</v>
      </c>
      <c r="I5927" t="s">
        <v>18516</v>
      </c>
      <c r="J5927" t="s">
        <v>18516</v>
      </c>
      <c r="K5927" t="s">
        <v>29707</v>
      </c>
      <c r="L5927" t="s">
        <v>18516</v>
      </c>
      <c r="M5927" t="s">
        <v>18516</v>
      </c>
    </row>
    <row r="5928" spans="1:13" ht="13.5">
      <c r="A5928" t="s">
        <v>37741</v>
      </c>
      <c r="B5928" t="s">
        <v>37742</v>
      </c>
      <c r="C5928" t="s">
        <v>29933</v>
      </c>
      <c r="D5928" t="s">
        <v>29934</v>
      </c>
      <c r="E5928" t="s">
        <v>18516</v>
      </c>
      <c r="F5928" t="s">
        <v>18516</v>
      </c>
      <c r="G5928" t="s">
        <v>18516</v>
      </c>
      <c r="H5928" t="s">
        <v>18516</v>
      </c>
      <c r="I5928" t="s">
        <v>18516</v>
      </c>
      <c r="J5928" t="s">
        <v>18516</v>
      </c>
      <c r="K5928" t="s">
        <v>29707</v>
      </c>
      <c r="L5928" t="s">
        <v>18516</v>
      </c>
      <c r="M5928" t="s">
        <v>18516</v>
      </c>
    </row>
    <row r="5929" spans="1:13" ht="13.5">
      <c r="A5929" t="s">
        <v>37743</v>
      </c>
      <c r="B5929" t="s">
        <v>37744</v>
      </c>
      <c r="C5929" t="s">
        <v>29933</v>
      </c>
      <c r="D5929" t="s">
        <v>29934</v>
      </c>
      <c r="E5929" t="s">
        <v>18516</v>
      </c>
      <c r="F5929" t="s">
        <v>18516</v>
      </c>
      <c r="G5929" t="s">
        <v>18516</v>
      </c>
      <c r="H5929" t="s">
        <v>18516</v>
      </c>
      <c r="I5929" t="s">
        <v>18516</v>
      </c>
      <c r="J5929" t="s">
        <v>18516</v>
      </c>
      <c r="K5929" t="s">
        <v>29707</v>
      </c>
      <c r="L5929" t="s">
        <v>18516</v>
      </c>
      <c r="M5929" t="s">
        <v>18516</v>
      </c>
    </row>
    <row r="5930" spans="1:13" ht="13.5">
      <c r="A5930" t="s">
        <v>37745</v>
      </c>
      <c r="B5930" t="s">
        <v>37746</v>
      </c>
      <c r="C5930" t="s">
        <v>29933</v>
      </c>
      <c r="D5930" t="s">
        <v>29934</v>
      </c>
      <c r="E5930" t="s">
        <v>18516</v>
      </c>
      <c r="F5930" t="s">
        <v>18516</v>
      </c>
      <c r="G5930" t="s">
        <v>18516</v>
      </c>
      <c r="H5930" t="s">
        <v>18516</v>
      </c>
      <c r="I5930" t="s">
        <v>18516</v>
      </c>
      <c r="J5930" t="s">
        <v>18516</v>
      </c>
      <c r="K5930" t="s">
        <v>29707</v>
      </c>
      <c r="L5930" t="s">
        <v>18516</v>
      </c>
      <c r="M5930" t="s">
        <v>18516</v>
      </c>
    </row>
    <row r="5931" spans="1:13" ht="13.5">
      <c r="A5931" t="s">
        <v>37747</v>
      </c>
      <c r="B5931" t="s">
        <v>37748</v>
      </c>
      <c r="C5931" t="s">
        <v>29933</v>
      </c>
      <c r="D5931" t="s">
        <v>29934</v>
      </c>
      <c r="E5931" t="s">
        <v>18516</v>
      </c>
      <c r="F5931" t="s">
        <v>18516</v>
      </c>
      <c r="G5931" t="s">
        <v>18516</v>
      </c>
      <c r="H5931" t="s">
        <v>18516</v>
      </c>
      <c r="I5931" t="s">
        <v>18516</v>
      </c>
      <c r="J5931" t="s">
        <v>18516</v>
      </c>
      <c r="K5931" t="s">
        <v>29707</v>
      </c>
      <c r="L5931" t="s">
        <v>18516</v>
      </c>
      <c r="M5931" t="s">
        <v>18516</v>
      </c>
    </row>
    <row r="5932" spans="1:13" ht="13.5">
      <c r="A5932" t="s">
        <v>37749</v>
      </c>
      <c r="B5932" t="s">
        <v>37750</v>
      </c>
      <c r="C5932" t="s">
        <v>29933</v>
      </c>
      <c r="D5932" t="s">
        <v>29934</v>
      </c>
      <c r="E5932" t="s">
        <v>18516</v>
      </c>
      <c r="F5932" t="s">
        <v>18516</v>
      </c>
      <c r="G5932" t="s">
        <v>18516</v>
      </c>
      <c r="H5932" t="s">
        <v>18516</v>
      </c>
      <c r="I5932" t="s">
        <v>18516</v>
      </c>
      <c r="J5932" t="s">
        <v>18516</v>
      </c>
      <c r="K5932" t="s">
        <v>29707</v>
      </c>
      <c r="L5932" t="s">
        <v>18516</v>
      </c>
      <c r="M5932" t="s">
        <v>18516</v>
      </c>
    </row>
    <row r="5933" spans="1:13" ht="13.5">
      <c r="A5933" t="s">
        <v>37751</v>
      </c>
      <c r="B5933" t="s">
        <v>37752</v>
      </c>
      <c r="C5933" t="s">
        <v>29933</v>
      </c>
      <c r="D5933" t="s">
        <v>29934</v>
      </c>
      <c r="E5933" t="s">
        <v>18516</v>
      </c>
      <c r="F5933" t="s">
        <v>18516</v>
      </c>
      <c r="G5933" t="s">
        <v>18516</v>
      </c>
      <c r="H5933" t="s">
        <v>18516</v>
      </c>
      <c r="I5933" t="s">
        <v>18516</v>
      </c>
      <c r="J5933" t="s">
        <v>18516</v>
      </c>
      <c r="K5933" t="s">
        <v>29707</v>
      </c>
      <c r="L5933" t="s">
        <v>18516</v>
      </c>
      <c r="M5933" t="s">
        <v>18516</v>
      </c>
    </row>
    <row r="5934" spans="1:13" ht="13.5">
      <c r="A5934" t="s">
        <v>37753</v>
      </c>
      <c r="B5934" t="s">
        <v>37754</v>
      </c>
      <c r="C5934" t="s">
        <v>29933</v>
      </c>
      <c r="D5934" t="s">
        <v>29934</v>
      </c>
      <c r="E5934" t="s">
        <v>18516</v>
      </c>
      <c r="F5934" t="s">
        <v>18516</v>
      </c>
      <c r="G5934" t="s">
        <v>18516</v>
      </c>
      <c r="H5934" t="s">
        <v>18516</v>
      </c>
      <c r="I5934" t="s">
        <v>18516</v>
      </c>
      <c r="J5934" t="s">
        <v>18516</v>
      </c>
      <c r="K5934" t="s">
        <v>29707</v>
      </c>
      <c r="L5934" t="s">
        <v>18516</v>
      </c>
      <c r="M5934" t="s">
        <v>18516</v>
      </c>
    </row>
    <row r="5935" spans="1:13" ht="13.5">
      <c r="A5935" t="s">
        <v>37755</v>
      </c>
      <c r="B5935" t="s">
        <v>37756</v>
      </c>
      <c r="C5935" t="s">
        <v>29933</v>
      </c>
      <c r="D5935" t="s">
        <v>29934</v>
      </c>
      <c r="E5935" t="s">
        <v>18516</v>
      </c>
      <c r="F5935" t="s">
        <v>18516</v>
      </c>
      <c r="G5935" t="s">
        <v>18516</v>
      </c>
      <c r="H5935" t="s">
        <v>18516</v>
      </c>
      <c r="I5935" t="s">
        <v>18516</v>
      </c>
      <c r="J5935" t="s">
        <v>18516</v>
      </c>
      <c r="K5935" t="s">
        <v>29707</v>
      </c>
      <c r="L5935" t="s">
        <v>18516</v>
      </c>
      <c r="M5935" t="s">
        <v>18516</v>
      </c>
    </row>
    <row r="5936" spans="1:13" ht="13.5">
      <c r="A5936" t="s">
        <v>37757</v>
      </c>
      <c r="B5936" t="s">
        <v>37758</v>
      </c>
      <c r="C5936" t="s">
        <v>29933</v>
      </c>
      <c r="D5936" t="s">
        <v>29934</v>
      </c>
      <c r="E5936" t="s">
        <v>18516</v>
      </c>
      <c r="F5936" t="s">
        <v>18516</v>
      </c>
      <c r="G5936" t="s">
        <v>18516</v>
      </c>
      <c r="H5936" t="s">
        <v>18516</v>
      </c>
      <c r="I5936" t="s">
        <v>18516</v>
      </c>
      <c r="J5936" t="s">
        <v>18516</v>
      </c>
      <c r="K5936" t="s">
        <v>29707</v>
      </c>
      <c r="L5936" t="s">
        <v>18516</v>
      </c>
      <c r="M5936" t="s">
        <v>18516</v>
      </c>
    </row>
    <row r="5937" spans="1:13" ht="13.5">
      <c r="A5937" t="s">
        <v>37759</v>
      </c>
      <c r="B5937" t="s">
        <v>37760</v>
      </c>
      <c r="C5937" t="s">
        <v>29933</v>
      </c>
      <c r="D5937" t="s">
        <v>29934</v>
      </c>
      <c r="E5937" t="s">
        <v>18516</v>
      </c>
      <c r="F5937" t="s">
        <v>18516</v>
      </c>
      <c r="G5937" t="s">
        <v>18516</v>
      </c>
      <c r="H5937" t="s">
        <v>18516</v>
      </c>
      <c r="I5937" t="s">
        <v>18516</v>
      </c>
      <c r="J5937" t="s">
        <v>18516</v>
      </c>
      <c r="K5937" t="s">
        <v>29707</v>
      </c>
      <c r="L5937" t="s">
        <v>18516</v>
      </c>
      <c r="M5937" t="s">
        <v>18516</v>
      </c>
    </row>
    <row r="5938" spans="1:13" ht="13.5">
      <c r="A5938" t="s">
        <v>37761</v>
      </c>
      <c r="B5938" t="s">
        <v>37762</v>
      </c>
      <c r="C5938" t="s">
        <v>29933</v>
      </c>
      <c r="D5938" t="s">
        <v>29934</v>
      </c>
      <c r="E5938" t="s">
        <v>18516</v>
      </c>
      <c r="F5938" t="s">
        <v>18516</v>
      </c>
      <c r="G5938" t="s">
        <v>18516</v>
      </c>
      <c r="H5938" t="s">
        <v>18516</v>
      </c>
      <c r="I5938" t="s">
        <v>18516</v>
      </c>
      <c r="J5938" t="s">
        <v>18516</v>
      </c>
      <c r="K5938" t="s">
        <v>29707</v>
      </c>
      <c r="L5938" t="s">
        <v>18516</v>
      </c>
      <c r="M5938" t="s">
        <v>18516</v>
      </c>
    </row>
    <row r="5939" spans="1:13" ht="13.5">
      <c r="A5939" t="s">
        <v>37763</v>
      </c>
      <c r="B5939" t="s">
        <v>37764</v>
      </c>
      <c r="C5939" t="s">
        <v>29933</v>
      </c>
      <c r="D5939" t="s">
        <v>29934</v>
      </c>
      <c r="E5939" t="s">
        <v>18516</v>
      </c>
      <c r="F5939" t="s">
        <v>18516</v>
      </c>
      <c r="G5939" t="s">
        <v>18516</v>
      </c>
      <c r="H5939" t="s">
        <v>18516</v>
      </c>
      <c r="I5939" t="s">
        <v>18516</v>
      </c>
      <c r="J5939" t="s">
        <v>18516</v>
      </c>
      <c r="K5939" t="s">
        <v>29707</v>
      </c>
      <c r="L5939" t="s">
        <v>18516</v>
      </c>
      <c r="M5939" t="s">
        <v>18516</v>
      </c>
    </row>
    <row r="5940" spans="1:13" ht="13.5">
      <c r="A5940" t="s">
        <v>37765</v>
      </c>
      <c r="B5940" t="s">
        <v>37766</v>
      </c>
      <c r="C5940" t="s">
        <v>29933</v>
      </c>
      <c r="D5940" t="s">
        <v>29934</v>
      </c>
      <c r="E5940" t="s">
        <v>18516</v>
      </c>
      <c r="F5940" t="s">
        <v>18516</v>
      </c>
      <c r="G5940" t="s">
        <v>18516</v>
      </c>
      <c r="H5940" t="s">
        <v>18516</v>
      </c>
      <c r="I5940" t="s">
        <v>18516</v>
      </c>
      <c r="J5940" t="s">
        <v>18516</v>
      </c>
      <c r="K5940" t="s">
        <v>29707</v>
      </c>
      <c r="L5940" t="s">
        <v>18516</v>
      </c>
      <c r="M5940" t="s">
        <v>18516</v>
      </c>
    </row>
    <row r="5941" spans="1:13" ht="13.5">
      <c r="A5941" t="s">
        <v>37767</v>
      </c>
      <c r="B5941" t="s">
        <v>37768</v>
      </c>
      <c r="C5941" t="s">
        <v>29933</v>
      </c>
      <c r="D5941" t="s">
        <v>29934</v>
      </c>
      <c r="E5941" t="s">
        <v>18516</v>
      </c>
      <c r="F5941" t="s">
        <v>18516</v>
      </c>
      <c r="G5941" t="s">
        <v>18516</v>
      </c>
      <c r="H5941" t="s">
        <v>18516</v>
      </c>
      <c r="I5941" t="s">
        <v>18516</v>
      </c>
      <c r="J5941" t="s">
        <v>18516</v>
      </c>
      <c r="K5941" t="s">
        <v>29707</v>
      </c>
      <c r="L5941" t="s">
        <v>18516</v>
      </c>
      <c r="M5941" t="s">
        <v>18516</v>
      </c>
    </row>
    <row r="5942" spans="1:13" ht="13.5">
      <c r="A5942" t="s">
        <v>37769</v>
      </c>
      <c r="B5942" t="s">
        <v>37770</v>
      </c>
      <c r="C5942" t="s">
        <v>29933</v>
      </c>
      <c r="D5942" t="s">
        <v>29934</v>
      </c>
      <c r="E5942" t="s">
        <v>18516</v>
      </c>
      <c r="F5942" t="s">
        <v>18516</v>
      </c>
      <c r="G5942" t="s">
        <v>18516</v>
      </c>
      <c r="H5942" t="s">
        <v>18516</v>
      </c>
      <c r="I5942" t="s">
        <v>18516</v>
      </c>
      <c r="J5942" t="s">
        <v>18516</v>
      </c>
      <c r="K5942" t="s">
        <v>29707</v>
      </c>
      <c r="L5942" t="s">
        <v>18516</v>
      </c>
      <c r="M5942" t="s">
        <v>18516</v>
      </c>
    </row>
    <row r="5943" spans="1:13" ht="13.5">
      <c r="A5943" t="s">
        <v>37771</v>
      </c>
      <c r="B5943" t="s">
        <v>37772</v>
      </c>
      <c r="C5943" t="s">
        <v>29933</v>
      </c>
      <c r="D5943" t="s">
        <v>29934</v>
      </c>
      <c r="E5943" t="s">
        <v>18516</v>
      </c>
      <c r="F5943" t="s">
        <v>18516</v>
      </c>
      <c r="G5943" t="s">
        <v>18516</v>
      </c>
      <c r="H5943" t="s">
        <v>18516</v>
      </c>
      <c r="I5943" t="s">
        <v>18516</v>
      </c>
      <c r="J5943" t="s">
        <v>18516</v>
      </c>
      <c r="K5943" t="s">
        <v>29707</v>
      </c>
      <c r="L5943" t="s">
        <v>18516</v>
      </c>
      <c r="M5943" t="s">
        <v>18516</v>
      </c>
    </row>
    <row r="5944" spans="1:13" ht="13.5">
      <c r="A5944" t="s">
        <v>37773</v>
      </c>
      <c r="B5944" t="s">
        <v>37774</v>
      </c>
      <c r="C5944" t="s">
        <v>29933</v>
      </c>
      <c r="D5944" t="s">
        <v>29934</v>
      </c>
      <c r="E5944" t="s">
        <v>18516</v>
      </c>
      <c r="F5944" t="s">
        <v>18516</v>
      </c>
      <c r="G5944" t="s">
        <v>18516</v>
      </c>
      <c r="H5944" t="s">
        <v>18516</v>
      </c>
      <c r="I5944" t="s">
        <v>18516</v>
      </c>
      <c r="J5944" t="s">
        <v>18516</v>
      </c>
      <c r="K5944" t="s">
        <v>29707</v>
      </c>
      <c r="L5944" t="s">
        <v>18516</v>
      </c>
      <c r="M5944" t="s">
        <v>18516</v>
      </c>
    </row>
    <row r="5945" spans="1:13" ht="13.5">
      <c r="A5945" t="s">
        <v>37775</v>
      </c>
      <c r="B5945" t="s">
        <v>37774</v>
      </c>
      <c r="C5945" t="s">
        <v>29933</v>
      </c>
      <c r="D5945" t="s">
        <v>29934</v>
      </c>
      <c r="E5945" t="s">
        <v>18516</v>
      </c>
      <c r="F5945" t="s">
        <v>18516</v>
      </c>
      <c r="G5945" t="s">
        <v>18516</v>
      </c>
      <c r="H5945" t="s">
        <v>18516</v>
      </c>
      <c r="I5945" t="s">
        <v>18516</v>
      </c>
      <c r="J5945" t="s">
        <v>18516</v>
      </c>
      <c r="K5945" t="s">
        <v>29707</v>
      </c>
      <c r="L5945" t="s">
        <v>18516</v>
      </c>
      <c r="M5945" t="s">
        <v>18516</v>
      </c>
    </row>
    <row r="5946" spans="1:13" ht="13.5">
      <c r="A5946" t="s">
        <v>37776</v>
      </c>
      <c r="B5946" t="s">
        <v>37777</v>
      </c>
      <c r="C5946" t="s">
        <v>29933</v>
      </c>
      <c r="D5946" t="s">
        <v>29934</v>
      </c>
      <c r="E5946" t="s">
        <v>18516</v>
      </c>
      <c r="F5946" t="s">
        <v>18516</v>
      </c>
      <c r="G5946" t="s">
        <v>18516</v>
      </c>
      <c r="H5946" t="s">
        <v>18516</v>
      </c>
      <c r="I5946" t="s">
        <v>18516</v>
      </c>
      <c r="J5946" t="s">
        <v>18516</v>
      </c>
      <c r="K5946" t="s">
        <v>29707</v>
      </c>
      <c r="L5946" t="s">
        <v>18516</v>
      </c>
      <c r="M5946" t="s">
        <v>18516</v>
      </c>
    </row>
    <row r="5947" spans="1:13" ht="13.5">
      <c r="A5947" t="s">
        <v>13648</v>
      </c>
      <c r="B5947" t="s">
        <v>37778</v>
      </c>
      <c r="C5947" t="s">
        <v>29933</v>
      </c>
      <c r="D5947" t="s">
        <v>29934</v>
      </c>
      <c r="E5947" t="s">
        <v>18516</v>
      </c>
      <c r="F5947" t="s">
        <v>18516</v>
      </c>
      <c r="G5947" t="s">
        <v>18516</v>
      </c>
      <c r="H5947" t="s">
        <v>18516</v>
      </c>
      <c r="I5947" t="s">
        <v>18516</v>
      </c>
      <c r="J5947" t="s">
        <v>18516</v>
      </c>
      <c r="K5947" t="s">
        <v>29707</v>
      </c>
      <c r="L5947" t="s">
        <v>18516</v>
      </c>
      <c r="M5947" t="s">
        <v>18516</v>
      </c>
    </row>
    <row r="5948" spans="1:13" ht="13.5">
      <c r="A5948" t="s">
        <v>37779</v>
      </c>
      <c r="B5948" t="s">
        <v>37780</v>
      </c>
      <c r="C5948" t="s">
        <v>29933</v>
      </c>
      <c r="D5948" t="s">
        <v>29934</v>
      </c>
      <c r="E5948" s="164">
        <v>625</v>
      </c>
      <c r="F5948" s="164">
        <v>625</v>
      </c>
      <c r="G5948" t="s">
        <v>18516</v>
      </c>
      <c r="H5948" t="s">
        <v>18516</v>
      </c>
      <c r="I5948" s="164">
        <v>241.78</v>
      </c>
      <c r="J5948" s="164">
        <v>866.78</v>
      </c>
      <c r="K5948">
        <v>40</v>
      </c>
      <c r="L5948" t="s">
        <v>29455</v>
      </c>
      <c r="M5948" t="s">
        <v>30391</v>
      </c>
    </row>
    <row r="5949" spans="1:13" ht="13.5">
      <c r="A5949" t="s">
        <v>37781</v>
      </c>
      <c r="B5949" t="s">
        <v>37782</v>
      </c>
      <c r="C5949" t="s">
        <v>29933</v>
      </c>
      <c r="D5949" t="s">
        <v>29934</v>
      </c>
      <c r="E5949" s="164">
        <v>274.5</v>
      </c>
      <c r="F5949" s="164">
        <v>274.5</v>
      </c>
      <c r="G5949" t="s">
        <v>18516</v>
      </c>
      <c r="H5949" t="s">
        <v>18516</v>
      </c>
      <c r="I5949" s="164">
        <v>108.63</v>
      </c>
      <c r="J5949" s="164">
        <v>383.13</v>
      </c>
      <c r="K5949">
        <v>45</v>
      </c>
      <c r="L5949" t="s">
        <v>18516</v>
      </c>
      <c r="M5949" t="s">
        <v>18516</v>
      </c>
    </row>
    <row r="5950" spans="1:13" ht="13.5">
      <c r="A5950" t="s">
        <v>37783</v>
      </c>
      <c r="B5950" t="s">
        <v>37784</v>
      </c>
      <c r="C5950" t="s">
        <v>29933</v>
      </c>
      <c r="D5950" t="s">
        <v>29934</v>
      </c>
      <c r="E5950" s="164">
        <v>700</v>
      </c>
      <c r="F5950" s="164">
        <v>700</v>
      </c>
      <c r="G5950" t="s">
        <v>18516</v>
      </c>
      <c r="H5950" t="s">
        <v>18516</v>
      </c>
      <c r="I5950" s="164">
        <v>311.04</v>
      </c>
      <c r="J5950" s="164">
        <v>1011.04</v>
      </c>
      <c r="K5950">
        <v>0</v>
      </c>
      <c r="L5950" t="s">
        <v>18516</v>
      </c>
      <c r="M5950" t="s">
        <v>18516</v>
      </c>
    </row>
    <row r="5951" spans="1:13" ht="13.5">
      <c r="A5951" t="s">
        <v>37785</v>
      </c>
      <c r="B5951" t="s">
        <v>37786</v>
      </c>
      <c r="C5951" t="s">
        <v>29933</v>
      </c>
      <c r="D5951" t="s">
        <v>29934</v>
      </c>
      <c r="E5951" t="s">
        <v>18516</v>
      </c>
      <c r="F5951" t="s">
        <v>18516</v>
      </c>
      <c r="G5951" t="s">
        <v>18516</v>
      </c>
      <c r="H5951" t="s">
        <v>18516</v>
      </c>
      <c r="I5951" t="s">
        <v>18516</v>
      </c>
      <c r="J5951" t="s">
        <v>18516</v>
      </c>
      <c r="K5951" t="s">
        <v>29707</v>
      </c>
      <c r="L5951" t="s">
        <v>18516</v>
      </c>
      <c r="M5951" t="s">
        <v>18516</v>
      </c>
    </row>
    <row r="5952" spans="1:13" ht="13.5">
      <c r="A5952" t="s">
        <v>37787</v>
      </c>
      <c r="B5952" t="s">
        <v>37788</v>
      </c>
      <c r="C5952" t="s">
        <v>29933</v>
      </c>
      <c r="D5952" t="s">
        <v>29934</v>
      </c>
      <c r="E5952" s="164">
        <v>950</v>
      </c>
      <c r="F5952" s="164">
        <v>950</v>
      </c>
      <c r="G5952" t="s">
        <v>18516</v>
      </c>
      <c r="H5952" t="s">
        <v>18516</v>
      </c>
      <c r="I5952" s="164">
        <v>420.35</v>
      </c>
      <c r="J5952" s="164">
        <v>1370.35</v>
      </c>
      <c r="K5952">
        <v>17</v>
      </c>
      <c r="L5952" t="s">
        <v>18516</v>
      </c>
      <c r="M5952" t="s">
        <v>18516</v>
      </c>
    </row>
    <row r="5953" spans="1:13" ht="13.5">
      <c r="A5953" t="s">
        <v>37789</v>
      </c>
      <c r="B5953" t="s">
        <v>37790</v>
      </c>
      <c r="C5953" t="s">
        <v>29933</v>
      </c>
      <c r="D5953" t="s">
        <v>29934</v>
      </c>
      <c r="E5953" t="s">
        <v>18516</v>
      </c>
      <c r="F5953" t="s">
        <v>18516</v>
      </c>
      <c r="G5953" t="s">
        <v>18516</v>
      </c>
      <c r="H5953" t="s">
        <v>18516</v>
      </c>
      <c r="I5953" t="s">
        <v>18516</v>
      </c>
      <c r="J5953" t="s">
        <v>18516</v>
      </c>
      <c r="K5953" t="s">
        <v>29707</v>
      </c>
      <c r="L5953" t="s">
        <v>18516</v>
      </c>
      <c r="M5953" t="s">
        <v>18516</v>
      </c>
    </row>
    <row r="5954" spans="1:13" ht="13.5">
      <c r="A5954" t="s">
        <v>37791</v>
      </c>
      <c r="B5954" t="s">
        <v>37792</v>
      </c>
      <c r="C5954" t="s">
        <v>29933</v>
      </c>
      <c r="D5954" t="s">
        <v>29934</v>
      </c>
      <c r="E5954" t="s">
        <v>18516</v>
      </c>
      <c r="F5954" t="s">
        <v>18516</v>
      </c>
      <c r="G5954" t="s">
        <v>18516</v>
      </c>
      <c r="H5954" t="s">
        <v>18516</v>
      </c>
      <c r="I5954" t="s">
        <v>18516</v>
      </c>
      <c r="J5954" t="s">
        <v>18516</v>
      </c>
      <c r="K5954" t="s">
        <v>29707</v>
      </c>
      <c r="L5954" t="s">
        <v>18516</v>
      </c>
      <c r="M5954" t="s">
        <v>18516</v>
      </c>
    </row>
    <row r="5955" spans="1:13" ht="13.5">
      <c r="A5955" t="s">
        <v>2122</v>
      </c>
      <c r="B5955" t="s">
        <v>37793</v>
      </c>
      <c r="C5955" t="s">
        <v>29933</v>
      </c>
      <c r="D5955" t="s">
        <v>29934</v>
      </c>
      <c r="E5955" t="s">
        <v>18516</v>
      </c>
      <c r="F5955" t="s">
        <v>18516</v>
      </c>
      <c r="G5955" t="s">
        <v>18516</v>
      </c>
      <c r="H5955" t="s">
        <v>18516</v>
      </c>
      <c r="I5955" t="s">
        <v>18516</v>
      </c>
      <c r="J5955" t="s">
        <v>18516</v>
      </c>
      <c r="K5955" t="s">
        <v>29707</v>
      </c>
      <c r="L5955" t="s">
        <v>18516</v>
      </c>
      <c r="M5955" t="s">
        <v>18516</v>
      </c>
    </row>
    <row r="5956" spans="1:13" ht="13.5">
      <c r="A5956" t="s">
        <v>37794</v>
      </c>
      <c r="B5956" t="s">
        <v>37795</v>
      </c>
      <c r="C5956" t="s">
        <v>29933</v>
      </c>
      <c r="D5956" t="s">
        <v>29934</v>
      </c>
      <c r="E5956" t="s">
        <v>18516</v>
      </c>
      <c r="F5956" t="s">
        <v>18516</v>
      </c>
      <c r="G5956" t="s">
        <v>18516</v>
      </c>
      <c r="H5956" t="s">
        <v>18516</v>
      </c>
      <c r="I5956" t="s">
        <v>18516</v>
      </c>
      <c r="J5956" t="s">
        <v>18516</v>
      </c>
      <c r="K5956" t="s">
        <v>29707</v>
      </c>
      <c r="L5956" t="s">
        <v>18516</v>
      </c>
      <c r="M5956" t="s">
        <v>18516</v>
      </c>
    </row>
    <row r="5957" spans="1:13" ht="13.5">
      <c r="A5957" t="s">
        <v>37796</v>
      </c>
      <c r="B5957" t="s">
        <v>37797</v>
      </c>
      <c r="C5957" t="s">
        <v>29933</v>
      </c>
      <c r="D5957" t="s">
        <v>29934</v>
      </c>
      <c r="E5957" t="s">
        <v>18516</v>
      </c>
      <c r="F5957" t="s">
        <v>18516</v>
      </c>
      <c r="G5957" t="s">
        <v>18516</v>
      </c>
      <c r="H5957" t="s">
        <v>18516</v>
      </c>
      <c r="I5957" t="s">
        <v>18516</v>
      </c>
      <c r="J5957" t="s">
        <v>18516</v>
      </c>
      <c r="K5957" t="s">
        <v>29707</v>
      </c>
      <c r="L5957" t="s">
        <v>18516</v>
      </c>
      <c r="M5957" t="s">
        <v>18516</v>
      </c>
    </row>
    <row r="5958" spans="1:13" ht="13.5">
      <c r="A5958" t="s">
        <v>37798</v>
      </c>
      <c r="B5958" t="s">
        <v>37799</v>
      </c>
      <c r="C5958" t="s">
        <v>29933</v>
      </c>
      <c r="D5958" t="s">
        <v>29934</v>
      </c>
      <c r="E5958" t="s">
        <v>18516</v>
      </c>
      <c r="F5958" t="s">
        <v>18516</v>
      </c>
      <c r="G5958" t="s">
        <v>18516</v>
      </c>
      <c r="H5958" t="s">
        <v>18516</v>
      </c>
      <c r="I5958" t="s">
        <v>18516</v>
      </c>
      <c r="J5958" t="s">
        <v>18516</v>
      </c>
      <c r="K5958" t="s">
        <v>29707</v>
      </c>
      <c r="L5958" t="s">
        <v>18516</v>
      </c>
      <c r="M5958" t="s">
        <v>18516</v>
      </c>
    </row>
    <row r="5959" spans="1:13" ht="13.5">
      <c r="A5959" t="s">
        <v>37800</v>
      </c>
      <c r="B5959" t="s">
        <v>37801</v>
      </c>
      <c r="C5959" t="s">
        <v>29933</v>
      </c>
      <c r="D5959" t="s">
        <v>29934</v>
      </c>
      <c r="E5959" t="s">
        <v>18516</v>
      </c>
      <c r="F5959" t="s">
        <v>18516</v>
      </c>
      <c r="G5959" t="s">
        <v>18516</v>
      </c>
      <c r="H5959" t="s">
        <v>18516</v>
      </c>
      <c r="I5959" t="s">
        <v>18516</v>
      </c>
      <c r="J5959" t="s">
        <v>18516</v>
      </c>
      <c r="K5959" t="s">
        <v>29707</v>
      </c>
      <c r="L5959" t="s">
        <v>18516</v>
      </c>
      <c r="M5959" t="s">
        <v>18516</v>
      </c>
    </row>
    <row r="5960" spans="1:13" ht="13.5">
      <c r="A5960" t="s">
        <v>37802</v>
      </c>
      <c r="B5960" t="s">
        <v>37803</v>
      </c>
      <c r="C5960" t="s">
        <v>29933</v>
      </c>
      <c r="D5960" t="s">
        <v>29934</v>
      </c>
      <c r="E5960" t="s">
        <v>18516</v>
      </c>
      <c r="F5960" t="s">
        <v>18516</v>
      </c>
      <c r="G5960" t="s">
        <v>18516</v>
      </c>
      <c r="H5960" t="s">
        <v>18516</v>
      </c>
      <c r="I5960" t="s">
        <v>18516</v>
      </c>
      <c r="J5960" t="s">
        <v>18516</v>
      </c>
      <c r="K5960" t="s">
        <v>29707</v>
      </c>
      <c r="L5960" t="s">
        <v>18516</v>
      </c>
      <c r="M5960" t="s">
        <v>18516</v>
      </c>
    </row>
    <row r="5961" spans="1:13" ht="13.5">
      <c r="A5961" t="s">
        <v>37804</v>
      </c>
      <c r="B5961" t="s">
        <v>37805</v>
      </c>
      <c r="C5961" t="s">
        <v>29933</v>
      </c>
      <c r="D5961" t="s">
        <v>29934</v>
      </c>
      <c r="E5961" t="s">
        <v>18516</v>
      </c>
      <c r="F5961" t="s">
        <v>18516</v>
      </c>
      <c r="G5961" t="s">
        <v>18516</v>
      </c>
      <c r="H5961" t="s">
        <v>18516</v>
      </c>
      <c r="I5961" t="s">
        <v>18516</v>
      </c>
      <c r="J5961" t="s">
        <v>18516</v>
      </c>
      <c r="K5961" t="s">
        <v>29707</v>
      </c>
      <c r="L5961" t="s">
        <v>18516</v>
      </c>
      <c r="M5961" t="s">
        <v>18516</v>
      </c>
    </row>
    <row r="5962" spans="1:13" ht="13.5">
      <c r="A5962" t="s">
        <v>37806</v>
      </c>
      <c r="B5962" t="s">
        <v>37807</v>
      </c>
      <c r="C5962" t="s">
        <v>29933</v>
      </c>
      <c r="D5962" t="s">
        <v>29934</v>
      </c>
      <c r="E5962" t="s">
        <v>18516</v>
      </c>
      <c r="F5962" t="s">
        <v>18516</v>
      </c>
      <c r="G5962" t="s">
        <v>18516</v>
      </c>
      <c r="H5962" t="s">
        <v>18516</v>
      </c>
      <c r="I5962" t="s">
        <v>18516</v>
      </c>
      <c r="J5962" t="s">
        <v>18516</v>
      </c>
      <c r="K5962" t="s">
        <v>29707</v>
      </c>
      <c r="L5962" t="s">
        <v>18516</v>
      </c>
      <c r="M5962" t="s">
        <v>18516</v>
      </c>
    </row>
    <row r="5963" spans="1:13" ht="13.5">
      <c r="A5963" t="s">
        <v>37808</v>
      </c>
      <c r="B5963" t="s">
        <v>37809</v>
      </c>
      <c r="C5963" t="s">
        <v>29933</v>
      </c>
      <c r="D5963" t="s">
        <v>29934</v>
      </c>
      <c r="E5963" t="s">
        <v>18516</v>
      </c>
      <c r="F5963" t="s">
        <v>18516</v>
      </c>
      <c r="G5963" t="s">
        <v>18516</v>
      </c>
      <c r="H5963" t="s">
        <v>18516</v>
      </c>
      <c r="I5963" t="s">
        <v>18516</v>
      </c>
      <c r="J5963" t="s">
        <v>18516</v>
      </c>
      <c r="K5963" t="s">
        <v>29707</v>
      </c>
      <c r="L5963" t="s">
        <v>18516</v>
      </c>
      <c r="M5963" t="s">
        <v>18516</v>
      </c>
    </row>
    <row r="5964" spans="1:13" ht="13.5">
      <c r="A5964" t="s">
        <v>37810</v>
      </c>
      <c r="B5964" t="s">
        <v>37811</v>
      </c>
      <c r="C5964" t="s">
        <v>29933</v>
      </c>
      <c r="D5964" t="s">
        <v>29934</v>
      </c>
      <c r="E5964" t="s">
        <v>18516</v>
      </c>
      <c r="F5964" t="s">
        <v>18516</v>
      </c>
      <c r="G5964" t="s">
        <v>18516</v>
      </c>
      <c r="H5964" t="s">
        <v>18516</v>
      </c>
      <c r="I5964" t="s">
        <v>18516</v>
      </c>
      <c r="J5964" t="s">
        <v>18516</v>
      </c>
      <c r="K5964" t="s">
        <v>29707</v>
      </c>
      <c r="L5964" t="s">
        <v>18516</v>
      </c>
      <c r="M5964" t="s">
        <v>18516</v>
      </c>
    </row>
    <row r="5965" spans="1:13" ht="13.5">
      <c r="A5965" t="s">
        <v>37812</v>
      </c>
      <c r="B5965" t="s">
        <v>37813</v>
      </c>
      <c r="C5965" t="s">
        <v>29933</v>
      </c>
      <c r="D5965" t="s">
        <v>29934</v>
      </c>
      <c r="E5965" t="s">
        <v>18516</v>
      </c>
      <c r="F5965" t="s">
        <v>18516</v>
      </c>
      <c r="G5965" t="s">
        <v>18516</v>
      </c>
      <c r="H5965" t="s">
        <v>18516</v>
      </c>
      <c r="I5965" t="s">
        <v>18516</v>
      </c>
      <c r="J5965" t="s">
        <v>18516</v>
      </c>
      <c r="K5965" t="s">
        <v>29707</v>
      </c>
      <c r="L5965" t="s">
        <v>18516</v>
      </c>
      <c r="M5965" t="s">
        <v>18516</v>
      </c>
    </row>
    <row r="5966" spans="1:13" ht="13.5">
      <c r="A5966" t="s">
        <v>37814</v>
      </c>
      <c r="B5966" t="s">
        <v>37815</v>
      </c>
      <c r="C5966" t="s">
        <v>29933</v>
      </c>
      <c r="D5966" t="s">
        <v>29934</v>
      </c>
      <c r="E5966" t="s">
        <v>18516</v>
      </c>
      <c r="F5966" t="s">
        <v>18516</v>
      </c>
      <c r="G5966" t="s">
        <v>18516</v>
      </c>
      <c r="H5966" t="s">
        <v>18516</v>
      </c>
      <c r="I5966" t="s">
        <v>18516</v>
      </c>
      <c r="J5966" t="s">
        <v>18516</v>
      </c>
      <c r="K5966" t="s">
        <v>29707</v>
      </c>
      <c r="L5966" t="s">
        <v>18516</v>
      </c>
      <c r="M5966" t="s">
        <v>18516</v>
      </c>
    </row>
    <row r="5967" spans="1:13" ht="13.5">
      <c r="A5967" t="s">
        <v>37816</v>
      </c>
      <c r="B5967" t="s">
        <v>37817</v>
      </c>
      <c r="C5967" t="s">
        <v>29933</v>
      </c>
      <c r="D5967" t="s">
        <v>29934</v>
      </c>
      <c r="E5967" t="s">
        <v>18516</v>
      </c>
      <c r="F5967" t="s">
        <v>18516</v>
      </c>
      <c r="G5967" t="s">
        <v>18516</v>
      </c>
      <c r="H5967" t="s">
        <v>18516</v>
      </c>
      <c r="I5967" t="s">
        <v>18516</v>
      </c>
      <c r="J5967" t="s">
        <v>18516</v>
      </c>
      <c r="K5967" t="s">
        <v>29707</v>
      </c>
      <c r="L5967" t="s">
        <v>18516</v>
      </c>
      <c r="M5967" t="s">
        <v>18516</v>
      </c>
    </row>
    <row r="5968" spans="1:13" ht="13.5">
      <c r="A5968" t="s">
        <v>37818</v>
      </c>
      <c r="B5968" t="s">
        <v>37819</v>
      </c>
      <c r="C5968" t="s">
        <v>29933</v>
      </c>
      <c r="D5968" t="s">
        <v>29934</v>
      </c>
      <c r="E5968" t="s">
        <v>18516</v>
      </c>
      <c r="F5968" t="s">
        <v>18516</v>
      </c>
      <c r="G5968" t="s">
        <v>18516</v>
      </c>
      <c r="H5968" t="s">
        <v>18516</v>
      </c>
      <c r="I5968" t="s">
        <v>18516</v>
      </c>
      <c r="J5968" t="s">
        <v>18516</v>
      </c>
      <c r="K5968" t="s">
        <v>29707</v>
      </c>
      <c r="L5968" t="s">
        <v>18516</v>
      </c>
      <c r="M5968" t="s">
        <v>18516</v>
      </c>
    </row>
    <row r="5969" spans="1:13" ht="13.5">
      <c r="A5969" t="s">
        <v>37820</v>
      </c>
      <c r="B5969" t="s">
        <v>37821</v>
      </c>
      <c r="C5969" t="s">
        <v>29933</v>
      </c>
      <c r="D5969" t="s">
        <v>29934</v>
      </c>
      <c r="E5969" t="s">
        <v>18516</v>
      </c>
      <c r="F5969" t="s">
        <v>18516</v>
      </c>
      <c r="G5969" t="s">
        <v>18516</v>
      </c>
      <c r="H5969" t="s">
        <v>18516</v>
      </c>
      <c r="I5969" t="s">
        <v>18516</v>
      </c>
      <c r="J5969" t="s">
        <v>18516</v>
      </c>
      <c r="K5969" t="s">
        <v>29707</v>
      </c>
      <c r="L5969" t="s">
        <v>18516</v>
      </c>
      <c r="M5969" t="s">
        <v>18516</v>
      </c>
    </row>
    <row r="5970" spans="1:13" ht="13.5">
      <c r="A5970" t="s">
        <v>37822</v>
      </c>
      <c r="B5970" t="s">
        <v>37823</v>
      </c>
      <c r="C5970" t="s">
        <v>29933</v>
      </c>
      <c r="D5970" t="s">
        <v>29934</v>
      </c>
      <c r="E5970" t="s">
        <v>18516</v>
      </c>
      <c r="F5970" t="s">
        <v>18516</v>
      </c>
      <c r="G5970" t="s">
        <v>18516</v>
      </c>
      <c r="H5970" t="s">
        <v>18516</v>
      </c>
      <c r="I5970" t="s">
        <v>18516</v>
      </c>
      <c r="J5970" t="s">
        <v>18516</v>
      </c>
      <c r="K5970" t="s">
        <v>29707</v>
      </c>
      <c r="L5970" t="s">
        <v>18516</v>
      </c>
      <c r="M5970" t="s">
        <v>18516</v>
      </c>
    </row>
    <row r="5971" spans="1:13" ht="13.5">
      <c r="A5971" t="s">
        <v>37824</v>
      </c>
      <c r="B5971" t="s">
        <v>37825</v>
      </c>
      <c r="C5971" t="s">
        <v>29933</v>
      </c>
      <c r="D5971" t="s">
        <v>29934</v>
      </c>
      <c r="E5971" t="s">
        <v>18516</v>
      </c>
      <c r="F5971" t="s">
        <v>18516</v>
      </c>
      <c r="G5971" t="s">
        <v>18516</v>
      </c>
      <c r="H5971" t="s">
        <v>18516</v>
      </c>
      <c r="I5971" t="s">
        <v>18516</v>
      </c>
      <c r="J5971" t="s">
        <v>18516</v>
      </c>
      <c r="K5971" t="s">
        <v>29707</v>
      </c>
      <c r="L5971" t="s">
        <v>18516</v>
      </c>
      <c r="M5971" t="s">
        <v>18516</v>
      </c>
    </row>
    <row r="5972" spans="1:13" ht="13.5">
      <c r="A5972" t="s">
        <v>37826</v>
      </c>
      <c r="B5972" t="s">
        <v>37827</v>
      </c>
      <c r="C5972" t="s">
        <v>29933</v>
      </c>
      <c r="D5972" t="s">
        <v>29934</v>
      </c>
      <c r="E5972" t="s">
        <v>18516</v>
      </c>
      <c r="F5972" t="s">
        <v>18516</v>
      </c>
      <c r="G5972" t="s">
        <v>18516</v>
      </c>
      <c r="H5972" t="s">
        <v>18516</v>
      </c>
      <c r="I5972" t="s">
        <v>18516</v>
      </c>
      <c r="J5972" t="s">
        <v>18516</v>
      </c>
      <c r="K5972" t="s">
        <v>29707</v>
      </c>
      <c r="L5972" t="s">
        <v>18516</v>
      </c>
      <c r="M5972" t="s">
        <v>18516</v>
      </c>
    </row>
    <row r="5973" spans="1:13" ht="13.5">
      <c r="A5973" t="s">
        <v>37828</v>
      </c>
      <c r="B5973" t="s">
        <v>37829</v>
      </c>
      <c r="C5973" t="s">
        <v>29933</v>
      </c>
      <c r="D5973" t="s">
        <v>29934</v>
      </c>
      <c r="E5973" t="s">
        <v>18516</v>
      </c>
      <c r="F5973" t="s">
        <v>18516</v>
      </c>
      <c r="G5973" t="s">
        <v>18516</v>
      </c>
      <c r="H5973" t="s">
        <v>18516</v>
      </c>
      <c r="I5973" t="s">
        <v>18516</v>
      </c>
      <c r="J5973" t="s">
        <v>18516</v>
      </c>
      <c r="K5973" t="s">
        <v>29707</v>
      </c>
      <c r="L5973" t="s">
        <v>18516</v>
      </c>
      <c r="M5973" t="s">
        <v>18516</v>
      </c>
    </row>
    <row r="5974" spans="1:13" ht="13.5">
      <c r="A5974" t="s">
        <v>37830</v>
      </c>
      <c r="B5974" t="s">
        <v>37831</v>
      </c>
      <c r="C5974" t="s">
        <v>29933</v>
      </c>
      <c r="D5974" t="s">
        <v>29934</v>
      </c>
      <c r="E5974" t="s">
        <v>18516</v>
      </c>
      <c r="F5974" t="s">
        <v>18516</v>
      </c>
      <c r="G5974" t="s">
        <v>18516</v>
      </c>
      <c r="H5974" t="s">
        <v>18516</v>
      </c>
      <c r="I5974" t="s">
        <v>18516</v>
      </c>
      <c r="J5974" t="s">
        <v>18516</v>
      </c>
      <c r="K5974" t="s">
        <v>29707</v>
      </c>
      <c r="L5974" t="s">
        <v>18516</v>
      </c>
      <c r="M5974" t="s">
        <v>18516</v>
      </c>
    </row>
    <row r="5975" spans="1:13" ht="13.5">
      <c r="A5975" t="s">
        <v>37832</v>
      </c>
      <c r="B5975" t="s">
        <v>37833</v>
      </c>
      <c r="C5975" t="s">
        <v>29933</v>
      </c>
      <c r="D5975" t="s">
        <v>29934</v>
      </c>
      <c r="E5975" s="164">
        <v>350</v>
      </c>
      <c r="F5975" s="164">
        <v>350</v>
      </c>
      <c r="G5975" t="s">
        <v>18516</v>
      </c>
      <c r="H5975" t="s">
        <v>18516</v>
      </c>
      <c r="I5975" s="164">
        <v>95.58</v>
      </c>
      <c r="J5975" s="164">
        <v>445.58</v>
      </c>
      <c r="K5975">
        <v>50</v>
      </c>
      <c r="L5975" t="s">
        <v>18516</v>
      </c>
      <c r="M5975" t="s">
        <v>18516</v>
      </c>
    </row>
    <row r="5976" spans="1:13" ht="13.5">
      <c r="A5976" t="s">
        <v>37834</v>
      </c>
      <c r="B5976" t="s">
        <v>37835</v>
      </c>
      <c r="C5976" t="s">
        <v>29933</v>
      </c>
      <c r="D5976" t="s">
        <v>29934</v>
      </c>
      <c r="E5976" t="s">
        <v>18516</v>
      </c>
      <c r="F5976" t="s">
        <v>18516</v>
      </c>
      <c r="G5976" t="s">
        <v>18516</v>
      </c>
      <c r="H5976" t="s">
        <v>18516</v>
      </c>
      <c r="I5976" t="s">
        <v>18516</v>
      </c>
      <c r="J5976" t="s">
        <v>18516</v>
      </c>
      <c r="K5976" t="s">
        <v>29707</v>
      </c>
      <c r="L5976" t="s">
        <v>18516</v>
      </c>
      <c r="M5976" t="s">
        <v>18516</v>
      </c>
    </row>
    <row r="5977" spans="1:13" ht="13.5">
      <c r="A5977" t="s">
        <v>37836</v>
      </c>
      <c r="B5977" t="s">
        <v>37837</v>
      </c>
      <c r="C5977" t="s">
        <v>29933</v>
      </c>
      <c r="D5977" t="s">
        <v>29934</v>
      </c>
      <c r="E5977" t="s">
        <v>18516</v>
      </c>
      <c r="F5977" t="s">
        <v>18516</v>
      </c>
      <c r="G5977" t="s">
        <v>18516</v>
      </c>
      <c r="H5977" t="s">
        <v>18516</v>
      </c>
      <c r="I5977" t="s">
        <v>18516</v>
      </c>
      <c r="J5977" t="s">
        <v>18516</v>
      </c>
      <c r="K5977" t="s">
        <v>29707</v>
      </c>
      <c r="L5977" t="s">
        <v>18516</v>
      </c>
      <c r="M5977" t="s">
        <v>18516</v>
      </c>
    </row>
    <row r="5978" spans="1:13" ht="13.5">
      <c r="A5978" t="s">
        <v>37838</v>
      </c>
      <c r="B5978" t="s">
        <v>37839</v>
      </c>
      <c r="C5978" t="s">
        <v>29933</v>
      </c>
      <c r="D5978" t="s">
        <v>29934</v>
      </c>
      <c r="E5978" t="s">
        <v>18516</v>
      </c>
      <c r="F5978" t="s">
        <v>18516</v>
      </c>
      <c r="G5978" t="s">
        <v>18516</v>
      </c>
      <c r="H5978" t="s">
        <v>18516</v>
      </c>
      <c r="I5978" t="s">
        <v>18516</v>
      </c>
      <c r="J5978" t="s">
        <v>18516</v>
      </c>
      <c r="K5978" t="s">
        <v>29707</v>
      </c>
      <c r="L5978" t="s">
        <v>18516</v>
      </c>
      <c r="M5978" t="s">
        <v>18516</v>
      </c>
    </row>
    <row r="5979" spans="1:13" ht="13.5">
      <c r="A5979" t="s">
        <v>37840</v>
      </c>
      <c r="B5979" t="s">
        <v>37841</v>
      </c>
      <c r="C5979" t="s">
        <v>29933</v>
      </c>
      <c r="D5979" t="s">
        <v>29934</v>
      </c>
      <c r="E5979" t="s">
        <v>18516</v>
      </c>
      <c r="F5979" t="s">
        <v>18516</v>
      </c>
      <c r="G5979" t="s">
        <v>18516</v>
      </c>
      <c r="H5979" t="s">
        <v>18516</v>
      </c>
      <c r="I5979" t="s">
        <v>18516</v>
      </c>
      <c r="J5979" t="s">
        <v>18516</v>
      </c>
      <c r="K5979" t="s">
        <v>29707</v>
      </c>
      <c r="L5979" t="s">
        <v>18516</v>
      </c>
      <c r="M5979" t="s">
        <v>18516</v>
      </c>
    </row>
    <row r="5980" spans="1:13" ht="13.5">
      <c r="A5980" t="s">
        <v>37842</v>
      </c>
      <c r="B5980" t="s">
        <v>37843</v>
      </c>
      <c r="C5980" t="s">
        <v>29933</v>
      </c>
      <c r="D5980" t="s">
        <v>29934</v>
      </c>
      <c r="E5980" t="s">
        <v>18516</v>
      </c>
      <c r="F5980" t="s">
        <v>18516</v>
      </c>
      <c r="G5980" t="s">
        <v>18516</v>
      </c>
      <c r="H5980" t="s">
        <v>18516</v>
      </c>
      <c r="I5980" t="s">
        <v>18516</v>
      </c>
      <c r="J5980" t="s">
        <v>18516</v>
      </c>
      <c r="K5980" t="s">
        <v>29707</v>
      </c>
      <c r="L5980" t="s">
        <v>18516</v>
      </c>
      <c r="M5980" t="s">
        <v>18516</v>
      </c>
    </row>
    <row r="5981" spans="1:13" ht="13.5">
      <c r="A5981" t="s">
        <v>37844</v>
      </c>
      <c r="B5981" t="s">
        <v>37845</v>
      </c>
      <c r="C5981" t="s">
        <v>29933</v>
      </c>
      <c r="D5981" t="s">
        <v>29934</v>
      </c>
      <c r="E5981" t="s">
        <v>18516</v>
      </c>
      <c r="F5981" t="s">
        <v>18516</v>
      </c>
      <c r="G5981" t="s">
        <v>18516</v>
      </c>
      <c r="H5981" t="s">
        <v>18516</v>
      </c>
      <c r="I5981" t="s">
        <v>18516</v>
      </c>
      <c r="J5981" t="s">
        <v>18516</v>
      </c>
      <c r="K5981" t="s">
        <v>29707</v>
      </c>
      <c r="L5981" t="s">
        <v>18516</v>
      </c>
      <c r="M5981" t="s">
        <v>18516</v>
      </c>
    </row>
    <row r="5982" spans="1:13" ht="13.5">
      <c r="A5982" t="s">
        <v>37846</v>
      </c>
      <c r="B5982" t="s">
        <v>37847</v>
      </c>
      <c r="C5982" t="s">
        <v>29933</v>
      </c>
      <c r="D5982" t="s">
        <v>29934</v>
      </c>
      <c r="E5982" t="s">
        <v>18516</v>
      </c>
      <c r="F5982" t="s">
        <v>18516</v>
      </c>
      <c r="G5982" t="s">
        <v>18516</v>
      </c>
      <c r="H5982" t="s">
        <v>18516</v>
      </c>
      <c r="I5982" t="s">
        <v>18516</v>
      </c>
      <c r="J5982" t="s">
        <v>18516</v>
      </c>
      <c r="K5982" t="s">
        <v>29707</v>
      </c>
      <c r="L5982" t="s">
        <v>18516</v>
      </c>
      <c r="M5982" t="s">
        <v>18516</v>
      </c>
    </row>
    <row r="5983" spans="1:13" ht="13.5">
      <c r="A5983" t="s">
        <v>37848</v>
      </c>
      <c r="B5983" t="s">
        <v>37849</v>
      </c>
      <c r="C5983" t="s">
        <v>29933</v>
      </c>
      <c r="D5983" t="s">
        <v>29934</v>
      </c>
      <c r="E5983" t="s">
        <v>18516</v>
      </c>
      <c r="F5983" t="s">
        <v>18516</v>
      </c>
      <c r="G5983" t="s">
        <v>18516</v>
      </c>
      <c r="H5983" t="s">
        <v>18516</v>
      </c>
      <c r="I5983" t="s">
        <v>18516</v>
      </c>
      <c r="J5983" t="s">
        <v>18516</v>
      </c>
      <c r="K5983" t="s">
        <v>29707</v>
      </c>
      <c r="L5983" t="s">
        <v>18516</v>
      </c>
      <c r="M5983" t="s">
        <v>18516</v>
      </c>
    </row>
    <row r="5984" spans="1:13" ht="13.5">
      <c r="A5984" t="s">
        <v>37850</v>
      </c>
      <c r="B5984" t="s">
        <v>37851</v>
      </c>
      <c r="C5984" t="s">
        <v>29933</v>
      </c>
      <c r="D5984" t="s">
        <v>29934</v>
      </c>
      <c r="E5984" t="s">
        <v>18516</v>
      </c>
      <c r="F5984" t="s">
        <v>18516</v>
      </c>
      <c r="G5984" t="s">
        <v>18516</v>
      </c>
      <c r="H5984" t="s">
        <v>18516</v>
      </c>
      <c r="I5984" t="s">
        <v>18516</v>
      </c>
      <c r="J5984" t="s">
        <v>18516</v>
      </c>
      <c r="K5984" t="s">
        <v>29707</v>
      </c>
      <c r="L5984" t="s">
        <v>18516</v>
      </c>
      <c r="M5984" t="s">
        <v>18516</v>
      </c>
    </row>
    <row r="5985" spans="1:13" ht="13.5">
      <c r="A5985" t="s">
        <v>37852</v>
      </c>
      <c r="B5985" t="s">
        <v>37853</v>
      </c>
      <c r="C5985" t="s">
        <v>29933</v>
      </c>
      <c r="D5985" t="s">
        <v>29934</v>
      </c>
      <c r="E5985" s="164">
        <v>660</v>
      </c>
      <c r="F5985" s="164">
        <v>660</v>
      </c>
      <c r="G5985" t="s">
        <v>18516</v>
      </c>
      <c r="H5985" t="s">
        <v>18516</v>
      </c>
      <c r="I5985" s="164">
        <v>249.42</v>
      </c>
      <c r="J5985" s="164">
        <v>909.42</v>
      </c>
      <c r="K5985">
        <v>51</v>
      </c>
      <c r="L5985" t="s">
        <v>18516</v>
      </c>
      <c r="M5985" t="s">
        <v>18516</v>
      </c>
    </row>
    <row r="5986" spans="1:13" ht="13.5">
      <c r="A5986" t="s">
        <v>37854</v>
      </c>
      <c r="B5986" t="s">
        <v>37855</v>
      </c>
      <c r="C5986" t="s">
        <v>29933</v>
      </c>
      <c r="D5986" t="s">
        <v>29934</v>
      </c>
      <c r="E5986" t="s">
        <v>18516</v>
      </c>
      <c r="F5986" t="s">
        <v>18516</v>
      </c>
      <c r="G5986" t="s">
        <v>18516</v>
      </c>
      <c r="H5986" t="s">
        <v>18516</v>
      </c>
      <c r="I5986" t="s">
        <v>18516</v>
      </c>
      <c r="J5986" t="s">
        <v>18516</v>
      </c>
      <c r="K5986" t="s">
        <v>29707</v>
      </c>
      <c r="L5986" t="s">
        <v>18516</v>
      </c>
      <c r="M5986" t="s">
        <v>18516</v>
      </c>
    </row>
    <row r="5987" spans="1:13" ht="13.5">
      <c r="A5987" t="s">
        <v>37856</v>
      </c>
      <c r="B5987" t="s">
        <v>37857</v>
      </c>
      <c r="C5987" t="s">
        <v>29933</v>
      </c>
      <c r="D5987" t="s">
        <v>29934</v>
      </c>
      <c r="E5987" t="s">
        <v>18516</v>
      </c>
      <c r="F5987" t="s">
        <v>18516</v>
      </c>
      <c r="G5987" t="s">
        <v>18516</v>
      </c>
      <c r="H5987" t="s">
        <v>18516</v>
      </c>
      <c r="I5987" t="s">
        <v>18516</v>
      </c>
      <c r="J5987" t="s">
        <v>18516</v>
      </c>
      <c r="K5987" t="s">
        <v>29707</v>
      </c>
      <c r="L5987" t="s">
        <v>18516</v>
      </c>
      <c r="M5987" t="s">
        <v>18516</v>
      </c>
    </row>
    <row r="5988" spans="1:13" ht="13.5">
      <c r="A5988" t="s">
        <v>37858</v>
      </c>
      <c r="B5988" t="s">
        <v>37859</v>
      </c>
      <c r="C5988" t="s">
        <v>29933</v>
      </c>
      <c r="D5988" t="s">
        <v>29934</v>
      </c>
      <c r="E5988" t="s">
        <v>18516</v>
      </c>
      <c r="F5988" t="s">
        <v>18516</v>
      </c>
      <c r="G5988" t="s">
        <v>18516</v>
      </c>
      <c r="H5988" t="s">
        <v>18516</v>
      </c>
      <c r="I5988" t="s">
        <v>18516</v>
      </c>
      <c r="J5988" t="s">
        <v>18516</v>
      </c>
      <c r="K5988" t="s">
        <v>29707</v>
      </c>
      <c r="L5988" t="s">
        <v>18516</v>
      </c>
      <c r="M5988" t="s">
        <v>18516</v>
      </c>
    </row>
    <row r="5989" spans="1:13" ht="13.5">
      <c r="A5989" t="s">
        <v>37860</v>
      </c>
      <c r="B5989" t="s">
        <v>37861</v>
      </c>
      <c r="C5989" t="s">
        <v>29933</v>
      </c>
      <c r="D5989" t="s">
        <v>29934</v>
      </c>
      <c r="E5989" s="164">
        <v>307</v>
      </c>
      <c r="F5989" s="164">
        <v>307</v>
      </c>
      <c r="G5989" t="s">
        <v>18516</v>
      </c>
      <c r="H5989" t="s">
        <v>18516</v>
      </c>
      <c r="I5989" s="164">
        <v>241.93</v>
      </c>
      <c r="J5989" s="164">
        <v>548.93</v>
      </c>
      <c r="K5989">
        <v>0</v>
      </c>
      <c r="L5989" t="s">
        <v>18516</v>
      </c>
      <c r="M5989" t="s">
        <v>18516</v>
      </c>
    </row>
    <row r="5990" spans="1:13" ht="13.5">
      <c r="A5990" t="s">
        <v>37862</v>
      </c>
      <c r="B5990" t="s">
        <v>37863</v>
      </c>
      <c r="C5990" t="s">
        <v>29933</v>
      </c>
      <c r="D5990" t="s">
        <v>29934</v>
      </c>
      <c r="E5990" t="s">
        <v>18516</v>
      </c>
      <c r="F5990" t="s">
        <v>18516</v>
      </c>
      <c r="G5990" t="s">
        <v>18516</v>
      </c>
      <c r="H5990" t="s">
        <v>18516</v>
      </c>
      <c r="I5990" t="s">
        <v>18516</v>
      </c>
      <c r="J5990" t="s">
        <v>18516</v>
      </c>
      <c r="K5990" t="s">
        <v>29707</v>
      </c>
      <c r="L5990" t="s">
        <v>18516</v>
      </c>
      <c r="M5990" t="s">
        <v>18516</v>
      </c>
    </row>
    <row r="5991" spans="1:13" ht="13.5">
      <c r="A5991" t="s">
        <v>37864</v>
      </c>
      <c r="B5991" t="s">
        <v>37865</v>
      </c>
      <c r="C5991" t="s">
        <v>29933</v>
      </c>
      <c r="D5991" t="s">
        <v>29934</v>
      </c>
      <c r="E5991" t="s">
        <v>18516</v>
      </c>
      <c r="F5991" t="s">
        <v>18516</v>
      </c>
      <c r="G5991" t="s">
        <v>18516</v>
      </c>
      <c r="H5991" t="s">
        <v>18516</v>
      </c>
      <c r="I5991" t="s">
        <v>18516</v>
      </c>
      <c r="J5991" t="s">
        <v>18516</v>
      </c>
      <c r="K5991" t="s">
        <v>29707</v>
      </c>
      <c r="L5991" t="s">
        <v>18516</v>
      </c>
      <c r="M5991" t="s">
        <v>18516</v>
      </c>
    </row>
    <row r="5992" spans="1:13" ht="13.5">
      <c r="A5992" t="s">
        <v>37866</v>
      </c>
      <c r="B5992" t="s">
        <v>37867</v>
      </c>
      <c r="C5992" t="s">
        <v>29933</v>
      </c>
      <c r="D5992" t="s">
        <v>29934</v>
      </c>
      <c r="E5992" t="s">
        <v>18516</v>
      </c>
      <c r="F5992" t="s">
        <v>18516</v>
      </c>
      <c r="G5992" t="s">
        <v>18516</v>
      </c>
      <c r="H5992" t="s">
        <v>18516</v>
      </c>
      <c r="I5992" t="s">
        <v>18516</v>
      </c>
      <c r="J5992" t="s">
        <v>18516</v>
      </c>
      <c r="K5992" t="s">
        <v>29707</v>
      </c>
      <c r="L5992" t="s">
        <v>18516</v>
      </c>
      <c r="M5992" t="s">
        <v>18516</v>
      </c>
    </row>
    <row r="5993" spans="1:13" ht="13.5">
      <c r="A5993" t="s">
        <v>37868</v>
      </c>
      <c r="B5993" t="s">
        <v>37869</v>
      </c>
      <c r="C5993" t="s">
        <v>29933</v>
      </c>
      <c r="D5993" t="s">
        <v>29934</v>
      </c>
      <c r="E5993" t="s">
        <v>18516</v>
      </c>
      <c r="F5993" t="s">
        <v>18516</v>
      </c>
      <c r="G5993" t="s">
        <v>18516</v>
      </c>
      <c r="H5993" t="s">
        <v>18516</v>
      </c>
      <c r="I5993" t="s">
        <v>18516</v>
      </c>
      <c r="J5993" t="s">
        <v>18516</v>
      </c>
      <c r="K5993" t="s">
        <v>29707</v>
      </c>
      <c r="L5993" t="s">
        <v>18516</v>
      </c>
      <c r="M5993" t="s">
        <v>18516</v>
      </c>
    </row>
    <row r="5994" spans="1:13" ht="13.5">
      <c r="A5994" t="s">
        <v>37870</v>
      </c>
      <c r="B5994" t="s">
        <v>37871</v>
      </c>
      <c r="C5994" t="s">
        <v>29933</v>
      </c>
      <c r="D5994" t="s">
        <v>29934</v>
      </c>
      <c r="E5994" t="s">
        <v>18516</v>
      </c>
      <c r="F5994" t="s">
        <v>18516</v>
      </c>
      <c r="G5994" t="s">
        <v>18516</v>
      </c>
      <c r="H5994" t="s">
        <v>18516</v>
      </c>
      <c r="I5994" t="s">
        <v>18516</v>
      </c>
      <c r="J5994" t="s">
        <v>18516</v>
      </c>
      <c r="K5994" t="s">
        <v>29707</v>
      </c>
      <c r="L5994" t="s">
        <v>18516</v>
      </c>
      <c r="M5994" t="s">
        <v>18516</v>
      </c>
    </row>
    <row r="5995" spans="1:13" ht="13.5">
      <c r="A5995" t="s">
        <v>37872</v>
      </c>
      <c r="B5995" t="s">
        <v>37843</v>
      </c>
      <c r="C5995" t="s">
        <v>29933</v>
      </c>
      <c r="D5995" t="s">
        <v>29934</v>
      </c>
      <c r="E5995" t="s">
        <v>18516</v>
      </c>
      <c r="F5995" t="s">
        <v>18516</v>
      </c>
      <c r="G5995" t="s">
        <v>18516</v>
      </c>
      <c r="H5995" t="s">
        <v>18516</v>
      </c>
      <c r="I5995" t="s">
        <v>18516</v>
      </c>
      <c r="J5995" t="s">
        <v>18516</v>
      </c>
      <c r="K5995" t="s">
        <v>29707</v>
      </c>
      <c r="L5995" t="s">
        <v>18516</v>
      </c>
      <c r="M5995" t="s">
        <v>18516</v>
      </c>
    </row>
    <row r="5996" spans="1:13" ht="13.5">
      <c r="A5996" t="s">
        <v>37873</v>
      </c>
      <c r="B5996" t="s">
        <v>37874</v>
      </c>
      <c r="C5996" t="s">
        <v>29933</v>
      </c>
      <c r="D5996" t="s">
        <v>29934</v>
      </c>
      <c r="E5996" t="s">
        <v>18516</v>
      </c>
      <c r="F5996" t="s">
        <v>18516</v>
      </c>
      <c r="G5996" t="s">
        <v>18516</v>
      </c>
      <c r="H5996" t="s">
        <v>18516</v>
      </c>
      <c r="I5996" t="s">
        <v>18516</v>
      </c>
      <c r="J5996" t="s">
        <v>18516</v>
      </c>
      <c r="K5996" t="s">
        <v>29707</v>
      </c>
      <c r="L5996" t="s">
        <v>18516</v>
      </c>
      <c r="M5996" t="s">
        <v>18516</v>
      </c>
    </row>
    <row r="5997" spans="1:13" ht="13.5">
      <c r="A5997" t="s">
        <v>37875</v>
      </c>
      <c r="B5997" t="s">
        <v>37876</v>
      </c>
      <c r="C5997" t="s">
        <v>29933</v>
      </c>
      <c r="D5997" t="s">
        <v>29934</v>
      </c>
      <c r="E5997" t="s">
        <v>18516</v>
      </c>
      <c r="F5997" t="s">
        <v>18516</v>
      </c>
      <c r="G5997" t="s">
        <v>18516</v>
      </c>
      <c r="H5997" t="s">
        <v>18516</v>
      </c>
      <c r="I5997" t="s">
        <v>18516</v>
      </c>
      <c r="J5997" t="s">
        <v>18516</v>
      </c>
      <c r="K5997" t="s">
        <v>29707</v>
      </c>
      <c r="L5997" t="s">
        <v>18516</v>
      </c>
      <c r="M5997" t="s">
        <v>18516</v>
      </c>
    </row>
    <row r="5998" spans="1:13" ht="13.5">
      <c r="A5998" t="s">
        <v>37877</v>
      </c>
      <c r="B5998" t="s">
        <v>37878</v>
      </c>
      <c r="C5998" t="s">
        <v>29933</v>
      </c>
      <c r="D5998" t="s">
        <v>29934</v>
      </c>
      <c r="E5998" t="s">
        <v>18516</v>
      </c>
      <c r="F5998" t="s">
        <v>18516</v>
      </c>
      <c r="G5998" t="s">
        <v>18516</v>
      </c>
      <c r="H5998" t="s">
        <v>18516</v>
      </c>
      <c r="I5998" t="s">
        <v>18516</v>
      </c>
      <c r="J5998" t="s">
        <v>18516</v>
      </c>
      <c r="K5998" t="s">
        <v>29707</v>
      </c>
      <c r="L5998" t="s">
        <v>18516</v>
      </c>
      <c r="M5998" t="s">
        <v>18516</v>
      </c>
    </row>
    <row r="5999" spans="1:13" ht="13.5">
      <c r="A5999" t="s">
        <v>37879</v>
      </c>
      <c r="B5999" t="s">
        <v>37880</v>
      </c>
      <c r="C5999" t="s">
        <v>29933</v>
      </c>
      <c r="D5999" t="s">
        <v>29934</v>
      </c>
      <c r="E5999" t="s">
        <v>18516</v>
      </c>
      <c r="F5999" t="s">
        <v>18516</v>
      </c>
      <c r="G5999" t="s">
        <v>18516</v>
      </c>
      <c r="H5999" t="s">
        <v>18516</v>
      </c>
      <c r="I5999" t="s">
        <v>18516</v>
      </c>
      <c r="J5999" t="s">
        <v>18516</v>
      </c>
      <c r="K5999" t="s">
        <v>29707</v>
      </c>
      <c r="L5999" t="s">
        <v>18516</v>
      </c>
      <c r="M5999" t="s">
        <v>18516</v>
      </c>
    </row>
    <row r="6000" spans="1:13" ht="13.5">
      <c r="A6000" t="s">
        <v>37881</v>
      </c>
      <c r="B6000" t="s">
        <v>37882</v>
      </c>
      <c r="C6000" t="s">
        <v>29933</v>
      </c>
      <c r="D6000" t="s">
        <v>29934</v>
      </c>
      <c r="E6000" t="s">
        <v>18516</v>
      </c>
      <c r="F6000" t="s">
        <v>18516</v>
      </c>
      <c r="G6000" t="s">
        <v>18516</v>
      </c>
      <c r="H6000" t="s">
        <v>18516</v>
      </c>
      <c r="I6000" t="s">
        <v>18516</v>
      </c>
      <c r="J6000" t="s">
        <v>18516</v>
      </c>
      <c r="K6000" t="s">
        <v>29707</v>
      </c>
      <c r="L6000" t="s">
        <v>18516</v>
      </c>
      <c r="M6000" t="s">
        <v>18516</v>
      </c>
    </row>
    <row r="6001" spans="1:13" ht="13.5">
      <c r="A6001" t="s">
        <v>37883</v>
      </c>
      <c r="B6001" t="s">
        <v>37884</v>
      </c>
      <c r="C6001" t="s">
        <v>29933</v>
      </c>
      <c r="D6001" t="s">
        <v>29934</v>
      </c>
      <c r="E6001" t="s">
        <v>18516</v>
      </c>
      <c r="F6001" t="s">
        <v>18516</v>
      </c>
      <c r="G6001" t="s">
        <v>18516</v>
      </c>
      <c r="H6001" t="s">
        <v>18516</v>
      </c>
      <c r="I6001" t="s">
        <v>18516</v>
      </c>
      <c r="J6001" t="s">
        <v>18516</v>
      </c>
      <c r="K6001" t="s">
        <v>29707</v>
      </c>
      <c r="L6001" t="s">
        <v>18516</v>
      </c>
      <c r="M6001" t="s">
        <v>18516</v>
      </c>
    </row>
    <row r="6002" spans="1:13" ht="13.5">
      <c r="A6002" t="s">
        <v>37885</v>
      </c>
      <c r="B6002" t="s">
        <v>37886</v>
      </c>
      <c r="C6002" t="s">
        <v>29933</v>
      </c>
      <c r="D6002" t="s">
        <v>29934</v>
      </c>
      <c r="E6002" t="s">
        <v>18516</v>
      </c>
      <c r="F6002" t="s">
        <v>18516</v>
      </c>
      <c r="G6002" t="s">
        <v>18516</v>
      </c>
      <c r="H6002" t="s">
        <v>18516</v>
      </c>
      <c r="I6002" t="s">
        <v>18516</v>
      </c>
      <c r="J6002" t="s">
        <v>18516</v>
      </c>
      <c r="K6002" t="s">
        <v>29707</v>
      </c>
      <c r="L6002" t="s">
        <v>18516</v>
      </c>
      <c r="M6002" t="s">
        <v>18516</v>
      </c>
    </row>
    <row r="6003" spans="1:13" ht="13.5">
      <c r="A6003" t="s">
        <v>37887</v>
      </c>
      <c r="B6003" t="s">
        <v>37888</v>
      </c>
      <c r="C6003" t="s">
        <v>29933</v>
      </c>
      <c r="D6003" t="s">
        <v>29934</v>
      </c>
      <c r="E6003" t="s">
        <v>18516</v>
      </c>
      <c r="F6003" t="s">
        <v>18516</v>
      </c>
      <c r="G6003" t="s">
        <v>18516</v>
      </c>
      <c r="H6003" t="s">
        <v>18516</v>
      </c>
      <c r="I6003" t="s">
        <v>18516</v>
      </c>
      <c r="J6003" t="s">
        <v>18516</v>
      </c>
      <c r="K6003" t="s">
        <v>29707</v>
      </c>
      <c r="L6003" t="s">
        <v>18516</v>
      </c>
      <c r="M6003" t="s">
        <v>18516</v>
      </c>
    </row>
    <row r="6004" spans="1:13" ht="13.5">
      <c r="A6004" t="s">
        <v>37889</v>
      </c>
      <c r="B6004" t="s">
        <v>37890</v>
      </c>
      <c r="C6004" t="s">
        <v>29933</v>
      </c>
      <c r="D6004" t="s">
        <v>29934</v>
      </c>
      <c r="E6004" t="s">
        <v>18516</v>
      </c>
      <c r="F6004" t="s">
        <v>18516</v>
      </c>
      <c r="G6004" t="s">
        <v>18516</v>
      </c>
      <c r="H6004" t="s">
        <v>18516</v>
      </c>
      <c r="I6004" t="s">
        <v>18516</v>
      </c>
      <c r="J6004" t="s">
        <v>18516</v>
      </c>
      <c r="K6004" t="s">
        <v>29707</v>
      </c>
      <c r="L6004" t="s">
        <v>18516</v>
      </c>
      <c r="M6004" t="s">
        <v>18516</v>
      </c>
    </row>
    <row r="6005" spans="1:13" ht="13.5">
      <c r="A6005" t="s">
        <v>37891</v>
      </c>
      <c r="B6005" t="s">
        <v>37892</v>
      </c>
      <c r="C6005" t="s">
        <v>29933</v>
      </c>
      <c r="D6005" t="s">
        <v>29934</v>
      </c>
      <c r="E6005" t="s">
        <v>18516</v>
      </c>
      <c r="F6005" t="s">
        <v>18516</v>
      </c>
      <c r="G6005" t="s">
        <v>18516</v>
      </c>
      <c r="H6005" t="s">
        <v>18516</v>
      </c>
      <c r="I6005" t="s">
        <v>18516</v>
      </c>
      <c r="J6005" t="s">
        <v>18516</v>
      </c>
      <c r="K6005" t="s">
        <v>29707</v>
      </c>
      <c r="L6005" t="s">
        <v>18516</v>
      </c>
      <c r="M6005" t="s">
        <v>18516</v>
      </c>
    </row>
    <row r="6006" spans="1:13" ht="13.5">
      <c r="A6006" t="s">
        <v>37893</v>
      </c>
      <c r="B6006" t="s">
        <v>37894</v>
      </c>
      <c r="C6006" t="s">
        <v>29933</v>
      </c>
      <c r="D6006" t="s">
        <v>29934</v>
      </c>
      <c r="E6006" t="s">
        <v>18516</v>
      </c>
      <c r="F6006" t="s">
        <v>18516</v>
      </c>
      <c r="G6006" t="s">
        <v>18516</v>
      </c>
      <c r="H6006" t="s">
        <v>18516</v>
      </c>
      <c r="I6006" t="s">
        <v>18516</v>
      </c>
      <c r="J6006" t="s">
        <v>18516</v>
      </c>
      <c r="K6006" t="s">
        <v>29707</v>
      </c>
      <c r="L6006" t="s">
        <v>18516</v>
      </c>
      <c r="M6006" t="s">
        <v>18516</v>
      </c>
    </row>
    <row r="6007" spans="1:13" ht="13.5">
      <c r="A6007" t="s">
        <v>6314</v>
      </c>
      <c r="B6007" t="s">
        <v>37895</v>
      </c>
      <c r="C6007" t="s">
        <v>29933</v>
      </c>
      <c r="D6007" t="s">
        <v>29934</v>
      </c>
      <c r="E6007" t="s">
        <v>18516</v>
      </c>
      <c r="F6007" t="s">
        <v>18516</v>
      </c>
      <c r="G6007" t="s">
        <v>18516</v>
      </c>
      <c r="H6007" t="s">
        <v>18516</v>
      </c>
      <c r="I6007" t="s">
        <v>18516</v>
      </c>
      <c r="J6007" t="s">
        <v>18516</v>
      </c>
      <c r="K6007" t="s">
        <v>29707</v>
      </c>
      <c r="L6007" t="s">
        <v>18516</v>
      </c>
      <c r="M6007" t="s">
        <v>18516</v>
      </c>
    </row>
    <row r="6008" spans="1:13" ht="13.5">
      <c r="A6008" t="s">
        <v>37896</v>
      </c>
      <c r="B6008" t="s">
        <v>37897</v>
      </c>
      <c r="C6008" t="s">
        <v>29933</v>
      </c>
      <c r="D6008" t="s">
        <v>29934</v>
      </c>
      <c r="E6008" s="164">
        <v>650</v>
      </c>
      <c r="F6008" s="164">
        <v>600</v>
      </c>
      <c r="G6008" s="165">
        <v>0.92</v>
      </c>
      <c r="H6008" t="s">
        <v>29914</v>
      </c>
      <c r="I6008" s="164">
        <v>241.78</v>
      </c>
      <c r="J6008" s="164">
        <v>841.78</v>
      </c>
      <c r="K6008">
        <v>26</v>
      </c>
      <c r="L6008" t="s">
        <v>18516</v>
      </c>
      <c r="M6008" t="s">
        <v>18516</v>
      </c>
    </row>
    <row r="6009" spans="1:13" ht="13.5">
      <c r="A6009" t="s">
        <v>37898</v>
      </c>
      <c r="B6009" t="s">
        <v>37899</v>
      </c>
      <c r="C6009" t="s">
        <v>29933</v>
      </c>
      <c r="D6009" t="s">
        <v>29934</v>
      </c>
      <c r="E6009" t="s">
        <v>18516</v>
      </c>
      <c r="F6009" t="s">
        <v>18516</v>
      </c>
      <c r="G6009" t="s">
        <v>18516</v>
      </c>
      <c r="H6009" t="s">
        <v>18516</v>
      </c>
      <c r="I6009" t="s">
        <v>18516</v>
      </c>
      <c r="J6009" t="s">
        <v>18516</v>
      </c>
      <c r="K6009" t="s">
        <v>29707</v>
      </c>
      <c r="L6009" t="s">
        <v>18516</v>
      </c>
      <c r="M6009" t="s">
        <v>18516</v>
      </c>
    </row>
    <row r="6010" spans="1:13" ht="13.5">
      <c r="A6010" t="s">
        <v>37900</v>
      </c>
      <c r="B6010" t="s">
        <v>37901</v>
      </c>
      <c r="C6010" t="s">
        <v>29933</v>
      </c>
      <c r="D6010" t="s">
        <v>29934</v>
      </c>
      <c r="E6010" t="s">
        <v>18516</v>
      </c>
      <c r="F6010" t="s">
        <v>18516</v>
      </c>
      <c r="G6010" t="s">
        <v>18516</v>
      </c>
      <c r="H6010" t="s">
        <v>18516</v>
      </c>
      <c r="I6010" t="s">
        <v>18516</v>
      </c>
      <c r="J6010" t="s">
        <v>18516</v>
      </c>
      <c r="K6010" t="s">
        <v>29707</v>
      </c>
      <c r="L6010" t="s">
        <v>18516</v>
      </c>
      <c r="M6010" t="s">
        <v>18516</v>
      </c>
    </row>
    <row r="6011" spans="1:13" ht="13.5">
      <c r="A6011" t="s">
        <v>37902</v>
      </c>
      <c r="B6011" t="s">
        <v>37903</v>
      </c>
      <c r="C6011" t="s">
        <v>29933</v>
      </c>
      <c r="D6011" t="s">
        <v>29934</v>
      </c>
      <c r="E6011" t="s">
        <v>18516</v>
      </c>
      <c r="F6011" t="s">
        <v>18516</v>
      </c>
      <c r="G6011" t="s">
        <v>18516</v>
      </c>
      <c r="H6011" t="s">
        <v>18516</v>
      </c>
      <c r="I6011" t="s">
        <v>18516</v>
      </c>
      <c r="J6011" t="s">
        <v>18516</v>
      </c>
      <c r="K6011" t="s">
        <v>29707</v>
      </c>
      <c r="L6011" t="s">
        <v>18516</v>
      </c>
      <c r="M6011" t="s">
        <v>18516</v>
      </c>
    </row>
    <row r="6012" spans="1:13" ht="13.5">
      <c r="A6012" t="s">
        <v>37904</v>
      </c>
      <c r="B6012" t="s">
        <v>37905</v>
      </c>
      <c r="C6012" t="s">
        <v>29933</v>
      </c>
      <c r="D6012" t="s">
        <v>29934</v>
      </c>
      <c r="E6012" t="s">
        <v>18516</v>
      </c>
      <c r="F6012" t="s">
        <v>18516</v>
      </c>
      <c r="G6012" t="s">
        <v>18516</v>
      </c>
      <c r="H6012" t="s">
        <v>18516</v>
      </c>
      <c r="I6012" t="s">
        <v>18516</v>
      </c>
      <c r="J6012" t="s">
        <v>18516</v>
      </c>
      <c r="K6012" t="s">
        <v>29707</v>
      </c>
      <c r="L6012" t="s">
        <v>18516</v>
      </c>
      <c r="M6012" t="s">
        <v>18516</v>
      </c>
    </row>
    <row r="6013" spans="1:13" ht="13.5">
      <c r="A6013" t="s">
        <v>13651</v>
      </c>
      <c r="B6013" t="s">
        <v>37906</v>
      </c>
      <c r="C6013" t="s">
        <v>29933</v>
      </c>
      <c r="D6013" t="s">
        <v>29934</v>
      </c>
      <c r="E6013" t="s">
        <v>18516</v>
      </c>
      <c r="F6013" t="s">
        <v>18516</v>
      </c>
      <c r="G6013" t="s">
        <v>18516</v>
      </c>
      <c r="H6013" t="s">
        <v>18516</v>
      </c>
      <c r="I6013" t="s">
        <v>18516</v>
      </c>
      <c r="J6013" t="s">
        <v>18516</v>
      </c>
      <c r="K6013" t="s">
        <v>29707</v>
      </c>
      <c r="L6013" t="s">
        <v>18516</v>
      </c>
      <c r="M6013" t="s">
        <v>18516</v>
      </c>
    </row>
    <row r="6014" spans="1:13" ht="13.5">
      <c r="A6014" t="s">
        <v>37907</v>
      </c>
      <c r="B6014" t="s">
        <v>37908</v>
      </c>
      <c r="C6014" t="s">
        <v>29933</v>
      </c>
      <c r="D6014" t="s">
        <v>29934</v>
      </c>
      <c r="E6014" t="s">
        <v>18516</v>
      </c>
      <c r="F6014" t="s">
        <v>18516</v>
      </c>
      <c r="G6014" t="s">
        <v>18516</v>
      </c>
      <c r="H6014" t="s">
        <v>18516</v>
      </c>
      <c r="I6014" t="s">
        <v>18516</v>
      </c>
      <c r="J6014" t="s">
        <v>18516</v>
      </c>
      <c r="K6014" t="s">
        <v>29707</v>
      </c>
      <c r="L6014" t="s">
        <v>18516</v>
      </c>
      <c r="M6014" t="s">
        <v>18516</v>
      </c>
    </row>
    <row r="6015" spans="1:13" ht="13.5">
      <c r="A6015" t="s">
        <v>37909</v>
      </c>
      <c r="B6015" t="s">
        <v>37910</v>
      </c>
      <c r="C6015" t="s">
        <v>29933</v>
      </c>
      <c r="D6015" t="s">
        <v>29934</v>
      </c>
      <c r="E6015" s="164">
        <v>700</v>
      </c>
      <c r="F6015" s="164">
        <v>700</v>
      </c>
      <c r="G6015" t="s">
        <v>18516</v>
      </c>
      <c r="H6015" t="s">
        <v>18516</v>
      </c>
      <c r="I6015" s="164">
        <v>292.54</v>
      </c>
      <c r="J6015" s="164">
        <v>992.54</v>
      </c>
      <c r="K6015">
        <v>105</v>
      </c>
      <c r="L6015" t="s">
        <v>18516</v>
      </c>
      <c r="M6015" t="s">
        <v>18516</v>
      </c>
    </row>
    <row r="6016" spans="1:13" ht="13.5">
      <c r="A6016" t="s">
        <v>37911</v>
      </c>
      <c r="B6016" t="s">
        <v>37912</v>
      </c>
      <c r="C6016" t="s">
        <v>29933</v>
      </c>
      <c r="D6016" t="s">
        <v>29934</v>
      </c>
      <c r="E6016" s="164">
        <v>700</v>
      </c>
      <c r="F6016" s="164">
        <v>700</v>
      </c>
      <c r="G6016" t="s">
        <v>18516</v>
      </c>
      <c r="H6016" t="s">
        <v>18516</v>
      </c>
      <c r="I6016" s="164">
        <v>292.54</v>
      </c>
      <c r="J6016" s="164">
        <v>992.54</v>
      </c>
      <c r="K6016">
        <v>86</v>
      </c>
      <c r="L6016" t="s">
        <v>18516</v>
      </c>
      <c r="M6016" t="s">
        <v>18516</v>
      </c>
    </row>
    <row r="6017" spans="1:13" ht="13.5">
      <c r="A6017" t="s">
        <v>37913</v>
      </c>
      <c r="B6017" t="s">
        <v>37914</v>
      </c>
      <c r="C6017" t="s">
        <v>29933</v>
      </c>
      <c r="D6017" t="s">
        <v>29934</v>
      </c>
      <c r="E6017" t="s">
        <v>18516</v>
      </c>
      <c r="F6017" t="s">
        <v>18516</v>
      </c>
      <c r="G6017" t="s">
        <v>18516</v>
      </c>
      <c r="H6017" t="s">
        <v>18516</v>
      </c>
      <c r="I6017" t="s">
        <v>18516</v>
      </c>
      <c r="J6017" t="s">
        <v>18516</v>
      </c>
      <c r="K6017" t="s">
        <v>29707</v>
      </c>
      <c r="L6017" t="s">
        <v>18516</v>
      </c>
      <c r="M6017" t="s">
        <v>18516</v>
      </c>
    </row>
    <row r="6018" spans="1:13" ht="13.5">
      <c r="A6018" t="s">
        <v>37915</v>
      </c>
      <c r="B6018" t="s">
        <v>37916</v>
      </c>
      <c r="C6018" t="s">
        <v>29933</v>
      </c>
      <c r="D6018" t="s">
        <v>29934</v>
      </c>
      <c r="E6018" t="s">
        <v>18516</v>
      </c>
      <c r="F6018" t="s">
        <v>18516</v>
      </c>
      <c r="G6018" t="s">
        <v>18516</v>
      </c>
      <c r="H6018" t="s">
        <v>18516</v>
      </c>
      <c r="I6018" t="s">
        <v>18516</v>
      </c>
      <c r="J6018" t="s">
        <v>18516</v>
      </c>
      <c r="K6018" t="s">
        <v>29707</v>
      </c>
      <c r="L6018" t="s">
        <v>18516</v>
      </c>
      <c r="M6018" t="s">
        <v>18516</v>
      </c>
    </row>
    <row r="6019" spans="1:13" ht="13.5">
      <c r="A6019" t="s">
        <v>37917</v>
      </c>
      <c r="B6019" t="s">
        <v>37918</v>
      </c>
      <c r="C6019" t="s">
        <v>29933</v>
      </c>
      <c r="D6019" t="s">
        <v>29934</v>
      </c>
      <c r="E6019" t="s">
        <v>18516</v>
      </c>
      <c r="F6019" t="s">
        <v>18516</v>
      </c>
      <c r="G6019" t="s">
        <v>18516</v>
      </c>
      <c r="H6019" t="s">
        <v>18516</v>
      </c>
      <c r="I6019" t="s">
        <v>18516</v>
      </c>
      <c r="J6019" t="s">
        <v>18516</v>
      </c>
      <c r="K6019" t="s">
        <v>29707</v>
      </c>
      <c r="L6019" t="s">
        <v>18516</v>
      </c>
      <c r="M6019" t="s">
        <v>18516</v>
      </c>
    </row>
    <row r="6020" spans="1:13" ht="13.5">
      <c r="A6020" t="s">
        <v>37919</v>
      </c>
      <c r="B6020" t="s">
        <v>37920</v>
      </c>
      <c r="C6020" t="s">
        <v>29933</v>
      </c>
      <c r="D6020" t="s">
        <v>29934</v>
      </c>
      <c r="E6020" t="s">
        <v>18516</v>
      </c>
      <c r="F6020" t="s">
        <v>18516</v>
      </c>
      <c r="G6020" t="s">
        <v>18516</v>
      </c>
      <c r="H6020" t="s">
        <v>18516</v>
      </c>
      <c r="I6020" t="s">
        <v>18516</v>
      </c>
      <c r="J6020" t="s">
        <v>18516</v>
      </c>
      <c r="K6020" t="s">
        <v>29707</v>
      </c>
      <c r="L6020" t="s">
        <v>18516</v>
      </c>
      <c r="M6020" t="s">
        <v>18516</v>
      </c>
    </row>
    <row r="6021" spans="1:13" ht="13.5">
      <c r="A6021" t="s">
        <v>37921</v>
      </c>
      <c r="B6021" t="s">
        <v>37922</v>
      </c>
      <c r="C6021" t="s">
        <v>29933</v>
      </c>
      <c r="D6021" t="s">
        <v>29934</v>
      </c>
      <c r="E6021" t="s">
        <v>18516</v>
      </c>
      <c r="F6021" t="s">
        <v>18516</v>
      </c>
      <c r="G6021" t="s">
        <v>18516</v>
      </c>
      <c r="H6021" t="s">
        <v>18516</v>
      </c>
      <c r="I6021" t="s">
        <v>18516</v>
      </c>
      <c r="J6021" t="s">
        <v>18516</v>
      </c>
      <c r="K6021" t="s">
        <v>29707</v>
      </c>
      <c r="L6021" t="s">
        <v>18516</v>
      </c>
      <c r="M6021" t="s">
        <v>18516</v>
      </c>
    </row>
    <row r="6022" spans="1:13" ht="13.5">
      <c r="A6022" t="s">
        <v>37923</v>
      </c>
      <c r="B6022" t="s">
        <v>37610</v>
      </c>
      <c r="C6022" t="s">
        <v>29933</v>
      </c>
      <c r="D6022" t="s">
        <v>29934</v>
      </c>
      <c r="E6022" s="164">
        <v>300</v>
      </c>
      <c r="F6022" s="164">
        <v>300</v>
      </c>
      <c r="G6022" t="s">
        <v>18516</v>
      </c>
      <c r="H6022" t="s">
        <v>18516</v>
      </c>
      <c r="I6022" s="164">
        <v>102.78</v>
      </c>
      <c r="J6022" s="164">
        <v>402.78</v>
      </c>
      <c r="K6022">
        <v>0</v>
      </c>
      <c r="L6022" t="s">
        <v>18516</v>
      </c>
      <c r="M6022" t="s">
        <v>18516</v>
      </c>
    </row>
    <row r="6023" spans="1:13" ht="13.5">
      <c r="A6023" t="s">
        <v>37924</v>
      </c>
      <c r="B6023" t="s">
        <v>37925</v>
      </c>
      <c r="C6023" t="s">
        <v>29933</v>
      </c>
      <c r="D6023" t="s">
        <v>29934</v>
      </c>
      <c r="E6023" t="s">
        <v>18516</v>
      </c>
      <c r="F6023" t="s">
        <v>18516</v>
      </c>
      <c r="G6023" t="s">
        <v>18516</v>
      </c>
      <c r="H6023" t="s">
        <v>18516</v>
      </c>
      <c r="I6023" t="s">
        <v>18516</v>
      </c>
      <c r="J6023" t="s">
        <v>18516</v>
      </c>
      <c r="K6023" t="s">
        <v>29707</v>
      </c>
      <c r="L6023" t="s">
        <v>18516</v>
      </c>
      <c r="M6023" t="s">
        <v>18516</v>
      </c>
    </row>
    <row r="6024" spans="1:13" ht="13.5">
      <c r="A6024" t="s">
        <v>37926</v>
      </c>
      <c r="B6024" t="s">
        <v>37927</v>
      </c>
      <c r="C6024" t="s">
        <v>29933</v>
      </c>
      <c r="D6024" t="s">
        <v>29934</v>
      </c>
      <c r="E6024" t="s">
        <v>18516</v>
      </c>
      <c r="F6024" t="s">
        <v>18516</v>
      </c>
      <c r="G6024" t="s">
        <v>18516</v>
      </c>
      <c r="H6024" t="s">
        <v>18516</v>
      </c>
      <c r="I6024" t="s">
        <v>18516</v>
      </c>
      <c r="J6024" t="s">
        <v>18516</v>
      </c>
      <c r="K6024" t="s">
        <v>29707</v>
      </c>
      <c r="L6024" t="s">
        <v>18516</v>
      </c>
      <c r="M6024" t="s">
        <v>18516</v>
      </c>
    </row>
    <row r="6025" spans="1:13" ht="13.5">
      <c r="A6025" t="s">
        <v>37928</v>
      </c>
      <c r="B6025" t="s">
        <v>37929</v>
      </c>
      <c r="C6025" t="s">
        <v>29933</v>
      </c>
      <c r="D6025" t="s">
        <v>29934</v>
      </c>
      <c r="E6025" t="s">
        <v>18516</v>
      </c>
      <c r="F6025" t="s">
        <v>18516</v>
      </c>
      <c r="G6025" t="s">
        <v>18516</v>
      </c>
      <c r="H6025" t="s">
        <v>18516</v>
      </c>
      <c r="I6025" t="s">
        <v>18516</v>
      </c>
      <c r="J6025" t="s">
        <v>18516</v>
      </c>
      <c r="K6025" t="s">
        <v>29707</v>
      </c>
      <c r="L6025" t="s">
        <v>18516</v>
      </c>
      <c r="M6025" t="s">
        <v>18516</v>
      </c>
    </row>
    <row r="6026" spans="1:13" ht="13.5">
      <c r="A6026" t="s">
        <v>37930</v>
      </c>
      <c r="B6026" t="s">
        <v>37931</v>
      </c>
      <c r="C6026" t="s">
        <v>29933</v>
      </c>
      <c r="D6026" t="s">
        <v>29934</v>
      </c>
      <c r="E6026" t="s">
        <v>18516</v>
      </c>
      <c r="F6026" t="s">
        <v>18516</v>
      </c>
      <c r="G6026" t="s">
        <v>18516</v>
      </c>
      <c r="H6026" t="s">
        <v>18516</v>
      </c>
      <c r="I6026" t="s">
        <v>18516</v>
      </c>
      <c r="J6026" t="s">
        <v>18516</v>
      </c>
      <c r="K6026" t="s">
        <v>29707</v>
      </c>
      <c r="L6026" t="s">
        <v>18516</v>
      </c>
      <c r="M6026" t="s">
        <v>18516</v>
      </c>
    </row>
    <row r="6027" spans="1:13" ht="13.5">
      <c r="A6027" t="s">
        <v>37932</v>
      </c>
      <c r="B6027" t="s">
        <v>37933</v>
      </c>
      <c r="C6027" t="s">
        <v>29933</v>
      </c>
      <c r="D6027" t="s">
        <v>29934</v>
      </c>
      <c r="E6027" t="s">
        <v>18516</v>
      </c>
      <c r="F6027" t="s">
        <v>18516</v>
      </c>
      <c r="G6027" t="s">
        <v>18516</v>
      </c>
      <c r="H6027" t="s">
        <v>18516</v>
      </c>
      <c r="I6027" t="s">
        <v>18516</v>
      </c>
      <c r="J6027" t="s">
        <v>18516</v>
      </c>
      <c r="K6027" t="s">
        <v>29707</v>
      </c>
      <c r="L6027" t="s">
        <v>18516</v>
      </c>
      <c r="M6027" t="s">
        <v>18516</v>
      </c>
    </row>
    <row r="6028" spans="1:13" ht="13.5">
      <c r="A6028" t="s">
        <v>37934</v>
      </c>
      <c r="B6028" t="s">
        <v>37935</v>
      </c>
      <c r="C6028" t="s">
        <v>29933</v>
      </c>
      <c r="D6028" t="s">
        <v>29934</v>
      </c>
      <c r="E6028" t="s">
        <v>18516</v>
      </c>
      <c r="F6028" t="s">
        <v>18516</v>
      </c>
      <c r="G6028" t="s">
        <v>18516</v>
      </c>
      <c r="H6028" t="s">
        <v>18516</v>
      </c>
      <c r="I6028" t="s">
        <v>18516</v>
      </c>
      <c r="J6028" t="s">
        <v>18516</v>
      </c>
      <c r="K6028" t="s">
        <v>29707</v>
      </c>
      <c r="L6028" t="s">
        <v>18516</v>
      </c>
      <c r="M6028" t="s">
        <v>18516</v>
      </c>
    </row>
    <row r="6029" spans="1:13" ht="13.5">
      <c r="A6029" t="s">
        <v>37936</v>
      </c>
      <c r="B6029" t="s">
        <v>37937</v>
      </c>
      <c r="C6029" t="s">
        <v>29933</v>
      </c>
      <c r="D6029" t="s">
        <v>29934</v>
      </c>
      <c r="E6029" t="s">
        <v>18516</v>
      </c>
      <c r="F6029" t="s">
        <v>18516</v>
      </c>
      <c r="G6029" t="s">
        <v>18516</v>
      </c>
      <c r="H6029" t="s">
        <v>18516</v>
      </c>
      <c r="I6029" t="s">
        <v>18516</v>
      </c>
      <c r="J6029" t="s">
        <v>18516</v>
      </c>
      <c r="K6029" t="s">
        <v>29707</v>
      </c>
      <c r="L6029" t="s">
        <v>18516</v>
      </c>
      <c r="M6029" t="s">
        <v>18516</v>
      </c>
    </row>
    <row r="6030" spans="1:13" ht="13.5">
      <c r="A6030" t="s">
        <v>37938</v>
      </c>
      <c r="B6030" t="s">
        <v>37847</v>
      </c>
      <c r="C6030" t="s">
        <v>29933</v>
      </c>
      <c r="D6030" t="s">
        <v>29934</v>
      </c>
      <c r="E6030" t="s">
        <v>18516</v>
      </c>
      <c r="F6030" t="s">
        <v>18516</v>
      </c>
      <c r="G6030" t="s">
        <v>18516</v>
      </c>
      <c r="H6030" t="s">
        <v>18516</v>
      </c>
      <c r="I6030" t="s">
        <v>18516</v>
      </c>
      <c r="J6030" t="s">
        <v>18516</v>
      </c>
      <c r="K6030" t="s">
        <v>29707</v>
      </c>
      <c r="L6030" t="s">
        <v>18516</v>
      </c>
      <c r="M6030" t="s">
        <v>18516</v>
      </c>
    </row>
    <row r="6031" spans="1:13" ht="13.5">
      <c r="A6031" t="s">
        <v>37939</v>
      </c>
      <c r="B6031" t="s">
        <v>37940</v>
      </c>
      <c r="C6031" t="s">
        <v>29933</v>
      </c>
      <c r="D6031" t="s">
        <v>29934</v>
      </c>
      <c r="E6031" t="s">
        <v>18516</v>
      </c>
      <c r="F6031" t="s">
        <v>18516</v>
      </c>
      <c r="G6031" t="s">
        <v>18516</v>
      </c>
      <c r="H6031" t="s">
        <v>18516</v>
      </c>
      <c r="I6031" t="s">
        <v>18516</v>
      </c>
      <c r="J6031" t="s">
        <v>18516</v>
      </c>
      <c r="K6031" t="s">
        <v>29707</v>
      </c>
      <c r="L6031" t="s">
        <v>18516</v>
      </c>
      <c r="M6031" t="s">
        <v>18516</v>
      </c>
    </row>
    <row r="6032" spans="1:13" ht="13.5">
      <c r="A6032" t="s">
        <v>37941</v>
      </c>
      <c r="B6032" t="s">
        <v>37942</v>
      </c>
      <c r="C6032" t="s">
        <v>29933</v>
      </c>
      <c r="D6032" t="s">
        <v>29934</v>
      </c>
      <c r="E6032" t="s">
        <v>18516</v>
      </c>
      <c r="F6032" t="s">
        <v>18516</v>
      </c>
      <c r="G6032" t="s">
        <v>18516</v>
      </c>
      <c r="H6032" t="s">
        <v>18516</v>
      </c>
      <c r="I6032" t="s">
        <v>18516</v>
      </c>
      <c r="J6032" t="s">
        <v>18516</v>
      </c>
      <c r="K6032" t="s">
        <v>29707</v>
      </c>
      <c r="L6032" t="s">
        <v>18516</v>
      </c>
      <c r="M6032" t="s">
        <v>18516</v>
      </c>
    </row>
    <row r="6033" spans="1:13" ht="13.5">
      <c r="A6033" t="s">
        <v>37943</v>
      </c>
      <c r="B6033" t="s">
        <v>37944</v>
      </c>
      <c r="C6033" t="s">
        <v>29933</v>
      </c>
      <c r="D6033" t="s">
        <v>29934</v>
      </c>
      <c r="E6033" t="s">
        <v>18516</v>
      </c>
      <c r="F6033" t="s">
        <v>18516</v>
      </c>
      <c r="G6033" t="s">
        <v>18516</v>
      </c>
      <c r="H6033" t="s">
        <v>18516</v>
      </c>
      <c r="I6033" t="s">
        <v>18516</v>
      </c>
      <c r="J6033" t="s">
        <v>18516</v>
      </c>
      <c r="K6033" t="s">
        <v>29707</v>
      </c>
      <c r="L6033" t="s">
        <v>18516</v>
      </c>
      <c r="M6033" t="s">
        <v>18516</v>
      </c>
    </row>
    <row r="6034" spans="1:13" ht="13.5">
      <c r="A6034" t="s">
        <v>37945</v>
      </c>
      <c r="B6034" t="s">
        <v>37946</v>
      </c>
      <c r="C6034" t="s">
        <v>29933</v>
      </c>
      <c r="D6034" t="s">
        <v>29934</v>
      </c>
      <c r="E6034" t="s">
        <v>18516</v>
      </c>
      <c r="F6034" t="s">
        <v>18516</v>
      </c>
      <c r="G6034" t="s">
        <v>18516</v>
      </c>
      <c r="H6034" t="s">
        <v>18516</v>
      </c>
      <c r="I6034" t="s">
        <v>18516</v>
      </c>
      <c r="J6034" t="s">
        <v>18516</v>
      </c>
      <c r="K6034" t="s">
        <v>29707</v>
      </c>
      <c r="L6034" t="s">
        <v>18516</v>
      </c>
      <c r="M6034" t="s">
        <v>18516</v>
      </c>
    </row>
    <row r="6035" spans="1:13" ht="13.5">
      <c r="A6035" t="s">
        <v>37947</v>
      </c>
      <c r="B6035" t="s">
        <v>37948</v>
      </c>
      <c r="C6035" t="s">
        <v>29933</v>
      </c>
      <c r="D6035" t="s">
        <v>29934</v>
      </c>
      <c r="E6035" t="s">
        <v>18516</v>
      </c>
      <c r="F6035" t="s">
        <v>18516</v>
      </c>
      <c r="G6035" t="s">
        <v>18516</v>
      </c>
      <c r="H6035" t="s">
        <v>18516</v>
      </c>
      <c r="I6035" t="s">
        <v>18516</v>
      </c>
      <c r="J6035" t="s">
        <v>18516</v>
      </c>
      <c r="K6035" t="s">
        <v>29707</v>
      </c>
      <c r="L6035" t="s">
        <v>18516</v>
      </c>
      <c r="M6035" t="s">
        <v>18516</v>
      </c>
    </row>
    <row r="6036" spans="1:13" ht="13.5">
      <c r="A6036" t="s">
        <v>37949</v>
      </c>
      <c r="B6036" t="s">
        <v>37950</v>
      </c>
      <c r="C6036" t="s">
        <v>29933</v>
      </c>
      <c r="D6036" t="s">
        <v>29934</v>
      </c>
      <c r="E6036" t="s">
        <v>18516</v>
      </c>
      <c r="F6036" t="s">
        <v>18516</v>
      </c>
      <c r="G6036" t="s">
        <v>18516</v>
      </c>
      <c r="H6036" t="s">
        <v>18516</v>
      </c>
      <c r="I6036" t="s">
        <v>18516</v>
      </c>
      <c r="J6036" t="s">
        <v>18516</v>
      </c>
      <c r="K6036" t="s">
        <v>29707</v>
      </c>
      <c r="L6036" t="s">
        <v>18516</v>
      </c>
      <c r="M6036" t="s">
        <v>18516</v>
      </c>
    </row>
    <row r="6037" spans="1:13" ht="13.5">
      <c r="A6037" t="s">
        <v>37951</v>
      </c>
      <c r="B6037" t="s">
        <v>37952</v>
      </c>
      <c r="C6037" t="s">
        <v>29933</v>
      </c>
      <c r="D6037" t="s">
        <v>29934</v>
      </c>
      <c r="E6037" t="s">
        <v>18516</v>
      </c>
      <c r="F6037" t="s">
        <v>18516</v>
      </c>
      <c r="G6037" t="s">
        <v>18516</v>
      </c>
      <c r="H6037" t="s">
        <v>18516</v>
      </c>
      <c r="I6037" t="s">
        <v>18516</v>
      </c>
      <c r="J6037" t="s">
        <v>18516</v>
      </c>
      <c r="K6037" t="s">
        <v>29707</v>
      </c>
      <c r="L6037" t="s">
        <v>18516</v>
      </c>
      <c r="M6037" t="s">
        <v>18516</v>
      </c>
    </row>
    <row r="6038" spans="1:13" ht="13.5">
      <c r="A6038" t="s">
        <v>37953</v>
      </c>
      <c r="B6038" t="s">
        <v>37954</v>
      </c>
      <c r="C6038" t="s">
        <v>29933</v>
      </c>
      <c r="D6038" t="s">
        <v>29934</v>
      </c>
      <c r="E6038" t="s">
        <v>18516</v>
      </c>
      <c r="F6038" t="s">
        <v>18516</v>
      </c>
      <c r="G6038" t="s">
        <v>18516</v>
      </c>
      <c r="H6038" t="s">
        <v>18516</v>
      </c>
      <c r="I6038" t="s">
        <v>18516</v>
      </c>
      <c r="J6038" t="s">
        <v>18516</v>
      </c>
      <c r="K6038" t="s">
        <v>29707</v>
      </c>
      <c r="L6038" t="s">
        <v>18516</v>
      </c>
      <c r="M6038" t="s">
        <v>18516</v>
      </c>
    </row>
    <row r="6039" spans="1:13" ht="13.5">
      <c r="A6039" t="s">
        <v>37955</v>
      </c>
      <c r="B6039" t="s">
        <v>37859</v>
      </c>
      <c r="C6039" t="s">
        <v>29933</v>
      </c>
      <c r="D6039" t="s">
        <v>29934</v>
      </c>
      <c r="E6039" t="s">
        <v>18516</v>
      </c>
      <c r="F6039" t="s">
        <v>18516</v>
      </c>
      <c r="G6039" t="s">
        <v>18516</v>
      </c>
      <c r="H6039" t="s">
        <v>18516</v>
      </c>
      <c r="I6039" t="s">
        <v>18516</v>
      </c>
      <c r="J6039" t="s">
        <v>18516</v>
      </c>
      <c r="K6039" t="s">
        <v>29707</v>
      </c>
      <c r="L6039" t="s">
        <v>18516</v>
      </c>
      <c r="M6039" t="s">
        <v>18516</v>
      </c>
    </row>
    <row r="6040" spans="1:13" ht="13.5">
      <c r="A6040" t="s">
        <v>37956</v>
      </c>
      <c r="B6040" t="s">
        <v>37957</v>
      </c>
      <c r="C6040" t="s">
        <v>29933</v>
      </c>
      <c r="D6040" t="s">
        <v>29934</v>
      </c>
      <c r="E6040" t="s">
        <v>18516</v>
      </c>
      <c r="F6040" t="s">
        <v>18516</v>
      </c>
      <c r="G6040" t="s">
        <v>18516</v>
      </c>
      <c r="H6040" t="s">
        <v>18516</v>
      </c>
      <c r="I6040" t="s">
        <v>18516</v>
      </c>
      <c r="J6040" t="s">
        <v>18516</v>
      </c>
      <c r="K6040" t="s">
        <v>29707</v>
      </c>
      <c r="L6040" t="s">
        <v>18516</v>
      </c>
      <c r="M6040" t="s">
        <v>18516</v>
      </c>
    </row>
    <row r="6041" spans="1:13" ht="13.5">
      <c r="A6041" t="s">
        <v>37958</v>
      </c>
      <c r="B6041" t="s">
        <v>37959</v>
      </c>
      <c r="C6041" t="s">
        <v>29933</v>
      </c>
      <c r="D6041" t="s">
        <v>29934</v>
      </c>
      <c r="E6041" t="s">
        <v>18516</v>
      </c>
      <c r="F6041" t="s">
        <v>18516</v>
      </c>
      <c r="G6041" t="s">
        <v>18516</v>
      </c>
      <c r="H6041" t="s">
        <v>18516</v>
      </c>
      <c r="I6041" t="s">
        <v>18516</v>
      </c>
      <c r="J6041" t="s">
        <v>18516</v>
      </c>
      <c r="K6041" t="s">
        <v>29707</v>
      </c>
      <c r="L6041" t="s">
        <v>18516</v>
      </c>
      <c r="M6041" t="s">
        <v>18516</v>
      </c>
    </row>
    <row r="6042" spans="1:13" ht="13.5">
      <c r="A6042" t="s">
        <v>37960</v>
      </c>
      <c r="B6042" t="s">
        <v>37961</v>
      </c>
      <c r="C6042" t="s">
        <v>29933</v>
      </c>
      <c r="D6042" t="s">
        <v>29934</v>
      </c>
      <c r="E6042" t="s">
        <v>18516</v>
      </c>
      <c r="F6042" t="s">
        <v>18516</v>
      </c>
      <c r="G6042" t="s">
        <v>18516</v>
      </c>
      <c r="H6042" t="s">
        <v>18516</v>
      </c>
      <c r="I6042" t="s">
        <v>18516</v>
      </c>
      <c r="J6042" t="s">
        <v>18516</v>
      </c>
      <c r="K6042" t="s">
        <v>29707</v>
      </c>
      <c r="L6042" t="s">
        <v>18516</v>
      </c>
      <c r="M6042" t="s">
        <v>18516</v>
      </c>
    </row>
    <row r="6043" spans="1:13" ht="13.5">
      <c r="A6043" t="s">
        <v>37962</v>
      </c>
      <c r="B6043" t="s">
        <v>37963</v>
      </c>
      <c r="C6043" t="s">
        <v>29933</v>
      </c>
      <c r="D6043" t="s">
        <v>29934</v>
      </c>
      <c r="E6043" s="164">
        <v>700</v>
      </c>
      <c r="F6043" s="164">
        <v>700</v>
      </c>
      <c r="G6043" t="s">
        <v>18516</v>
      </c>
      <c r="H6043" t="s">
        <v>18516</v>
      </c>
      <c r="I6043" s="164">
        <v>292.54</v>
      </c>
      <c r="J6043" s="164">
        <v>992.54</v>
      </c>
      <c r="K6043">
        <v>16</v>
      </c>
      <c r="L6043" t="s">
        <v>18516</v>
      </c>
      <c r="M6043" t="s">
        <v>18516</v>
      </c>
    </row>
    <row r="6044" spans="1:13" ht="13.5">
      <c r="A6044" t="s">
        <v>37964</v>
      </c>
      <c r="B6044" t="s">
        <v>37965</v>
      </c>
      <c r="C6044" t="s">
        <v>29933</v>
      </c>
      <c r="D6044" t="s">
        <v>29934</v>
      </c>
      <c r="E6044" t="s">
        <v>18516</v>
      </c>
      <c r="F6044" t="s">
        <v>18516</v>
      </c>
      <c r="G6044" t="s">
        <v>18516</v>
      </c>
      <c r="H6044" t="s">
        <v>18516</v>
      </c>
      <c r="I6044" t="s">
        <v>18516</v>
      </c>
      <c r="J6044" t="s">
        <v>18516</v>
      </c>
      <c r="K6044" t="s">
        <v>29707</v>
      </c>
      <c r="L6044" t="s">
        <v>18516</v>
      </c>
      <c r="M6044" t="s">
        <v>18516</v>
      </c>
    </row>
    <row r="6045" spans="1:13" ht="13.5">
      <c r="A6045" t="s">
        <v>37966</v>
      </c>
      <c r="B6045" t="s">
        <v>37967</v>
      </c>
      <c r="C6045" t="s">
        <v>29933</v>
      </c>
      <c r="D6045" t="s">
        <v>29934</v>
      </c>
      <c r="E6045" t="s">
        <v>18516</v>
      </c>
      <c r="F6045" t="s">
        <v>18516</v>
      </c>
      <c r="G6045" t="s">
        <v>18516</v>
      </c>
      <c r="H6045" t="s">
        <v>18516</v>
      </c>
      <c r="I6045" t="s">
        <v>18516</v>
      </c>
      <c r="J6045" t="s">
        <v>18516</v>
      </c>
      <c r="K6045" t="s">
        <v>29707</v>
      </c>
      <c r="L6045" t="s">
        <v>18516</v>
      </c>
      <c r="M6045" t="s">
        <v>18516</v>
      </c>
    </row>
    <row r="6046" spans="1:13" ht="13.5">
      <c r="A6046" t="s">
        <v>37968</v>
      </c>
      <c r="B6046" t="s">
        <v>37969</v>
      </c>
      <c r="C6046" t="s">
        <v>29933</v>
      </c>
      <c r="D6046" t="s">
        <v>29934</v>
      </c>
      <c r="E6046" t="s">
        <v>18516</v>
      </c>
      <c r="F6046" t="s">
        <v>18516</v>
      </c>
      <c r="G6046" t="s">
        <v>18516</v>
      </c>
      <c r="H6046" t="s">
        <v>18516</v>
      </c>
      <c r="I6046" t="s">
        <v>18516</v>
      </c>
      <c r="J6046" t="s">
        <v>18516</v>
      </c>
      <c r="K6046" t="s">
        <v>29707</v>
      </c>
      <c r="L6046" t="s">
        <v>18516</v>
      </c>
      <c r="M6046" t="s">
        <v>18516</v>
      </c>
    </row>
    <row r="6047" spans="1:13" ht="13.5">
      <c r="A6047" t="s">
        <v>37970</v>
      </c>
      <c r="B6047" t="s">
        <v>37971</v>
      </c>
      <c r="C6047" t="s">
        <v>29933</v>
      </c>
      <c r="D6047" t="s">
        <v>29934</v>
      </c>
      <c r="E6047" t="s">
        <v>18516</v>
      </c>
      <c r="F6047" t="s">
        <v>18516</v>
      </c>
      <c r="G6047" t="s">
        <v>18516</v>
      </c>
      <c r="H6047" t="s">
        <v>18516</v>
      </c>
      <c r="I6047" t="s">
        <v>18516</v>
      </c>
      <c r="J6047" t="s">
        <v>18516</v>
      </c>
      <c r="K6047" t="s">
        <v>29707</v>
      </c>
      <c r="L6047" t="s">
        <v>18516</v>
      </c>
      <c r="M6047" t="s">
        <v>18516</v>
      </c>
    </row>
    <row r="6048" spans="1:13" ht="13.5">
      <c r="A6048" t="s">
        <v>37972</v>
      </c>
      <c r="B6048" t="s">
        <v>37973</v>
      </c>
      <c r="C6048" t="s">
        <v>29933</v>
      </c>
      <c r="D6048" t="s">
        <v>29934</v>
      </c>
      <c r="E6048" t="s">
        <v>18516</v>
      </c>
      <c r="F6048" t="s">
        <v>18516</v>
      </c>
      <c r="G6048" t="s">
        <v>18516</v>
      </c>
      <c r="H6048" t="s">
        <v>18516</v>
      </c>
      <c r="I6048" t="s">
        <v>18516</v>
      </c>
      <c r="J6048" t="s">
        <v>18516</v>
      </c>
      <c r="K6048" t="s">
        <v>29707</v>
      </c>
      <c r="L6048" t="s">
        <v>18516</v>
      </c>
      <c r="M6048" t="s">
        <v>18516</v>
      </c>
    </row>
    <row r="6049" spans="1:13" ht="13.5">
      <c r="A6049" t="s">
        <v>37974</v>
      </c>
      <c r="B6049" t="s">
        <v>37975</v>
      </c>
      <c r="C6049" t="s">
        <v>29933</v>
      </c>
      <c r="D6049" t="s">
        <v>29934</v>
      </c>
      <c r="E6049" t="s">
        <v>18516</v>
      </c>
      <c r="F6049" t="s">
        <v>18516</v>
      </c>
      <c r="G6049" t="s">
        <v>18516</v>
      </c>
      <c r="H6049" t="s">
        <v>18516</v>
      </c>
      <c r="I6049" t="s">
        <v>18516</v>
      </c>
      <c r="J6049" t="s">
        <v>18516</v>
      </c>
      <c r="K6049" t="s">
        <v>29707</v>
      </c>
      <c r="L6049" t="s">
        <v>18516</v>
      </c>
      <c r="M6049" t="s">
        <v>18516</v>
      </c>
    </row>
    <row r="6050" spans="1:13" ht="13.5">
      <c r="A6050" t="s">
        <v>37976</v>
      </c>
      <c r="B6050" t="s">
        <v>37977</v>
      </c>
      <c r="C6050" t="s">
        <v>29933</v>
      </c>
      <c r="D6050" t="s">
        <v>29934</v>
      </c>
      <c r="E6050" t="s">
        <v>18516</v>
      </c>
      <c r="F6050" t="s">
        <v>18516</v>
      </c>
      <c r="G6050" t="s">
        <v>18516</v>
      </c>
      <c r="H6050" t="s">
        <v>18516</v>
      </c>
      <c r="I6050" t="s">
        <v>18516</v>
      </c>
      <c r="J6050" t="s">
        <v>18516</v>
      </c>
      <c r="K6050" t="s">
        <v>29707</v>
      </c>
      <c r="L6050" t="s">
        <v>18516</v>
      </c>
      <c r="M6050" t="s">
        <v>18516</v>
      </c>
    </row>
    <row r="6051" spans="1:13" ht="13.5">
      <c r="A6051" t="s">
        <v>37978</v>
      </c>
      <c r="B6051" t="s">
        <v>37979</v>
      </c>
      <c r="C6051" t="s">
        <v>29933</v>
      </c>
      <c r="D6051" t="s">
        <v>29934</v>
      </c>
      <c r="E6051" t="s">
        <v>18516</v>
      </c>
      <c r="F6051" t="s">
        <v>18516</v>
      </c>
      <c r="G6051" t="s">
        <v>18516</v>
      </c>
      <c r="H6051" t="s">
        <v>18516</v>
      </c>
      <c r="I6051" t="s">
        <v>18516</v>
      </c>
      <c r="J6051" t="s">
        <v>18516</v>
      </c>
      <c r="K6051" t="s">
        <v>29707</v>
      </c>
      <c r="L6051" t="s">
        <v>18516</v>
      </c>
      <c r="M6051" t="s">
        <v>18516</v>
      </c>
    </row>
    <row r="6052" spans="1:13" ht="13.5">
      <c r="A6052" t="s">
        <v>37980</v>
      </c>
      <c r="B6052" t="s">
        <v>37981</v>
      </c>
      <c r="C6052" t="s">
        <v>29933</v>
      </c>
      <c r="D6052" t="s">
        <v>29934</v>
      </c>
      <c r="E6052" t="s">
        <v>18516</v>
      </c>
      <c r="F6052" t="s">
        <v>18516</v>
      </c>
      <c r="G6052" t="s">
        <v>18516</v>
      </c>
      <c r="H6052" t="s">
        <v>18516</v>
      </c>
      <c r="I6052" t="s">
        <v>18516</v>
      </c>
      <c r="J6052" t="s">
        <v>18516</v>
      </c>
      <c r="K6052" t="s">
        <v>29707</v>
      </c>
      <c r="L6052" t="s">
        <v>18516</v>
      </c>
      <c r="M6052" t="s">
        <v>18516</v>
      </c>
    </row>
    <row r="6053" spans="1:13" ht="13.5">
      <c r="A6053" t="s">
        <v>37982</v>
      </c>
      <c r="B6053" t="s">
        <v>37983</v>
      </c>
      <c r="C6053" t="s">
        <v>29933</v>
      </c>
      <c r="D6053" t="s">
        <v>29934</v>
      </c>
      <c r="E6053" s="164">
        <v>544</v>
      </c>
      <c r="F6053" s="164">
        <v>544</v>
      </c>
      <c r="G6053" t="s">
        <v>18516</v>
      </c>
      <c r="H6053" t="s">
        <v>18516</v>
      </c>
      <c r="I6053" s="164">
        <v>292.54</v>
      </c>
      <c r="J6053" s="164">
        <v>836.54</v>
      </c>
      <c r="K6053">
        <v>5</v>
      </c>
      <c r="L6053" t="s">
        <v>18516</v>
      </c>
      <c r="M6053" t="s">
        <v>18516</v>
      </c>
    </row>
    <row r="6054" spans="1:13" ht="13.5">
      <c r="A6054" t="s">
        <v>37984</v>
      </c>
      <c r="B6054" t="s">
        <v>37985</v>
      </c>
      <c r="C6054" t="s">
        <v>29933</v>
      </c>
      <c r="D6054" t="s">
        <v>29934</v>
      </c>
      <c r="E6054" t="s">
        <v>18516</v>
      </c>
      <c r="F6054" t="s">
        <v>18516</v>
      </c>
      <c r="G6054" t="s">
        <v>18516</v>
      </c>
      <c r="H6054" t="s">
        <v>18516</v>
      </c>
      <c r="I6054" t="s">
        <v>18516</v>
      </c>
      <c r="J6054" t="s">
        <v>18516</v>
      </c>
      <c r="K6054" t="s">
        <v>29707</v>
      </c>
      <c r="L6054" t="s">
        <v>18516</v>
      </c>
      <c r="M6054" t="s">
        <v>18516</v>
      </c>
    </row>
    <row r="6055" spans="1:13" ht="13.5">
      <c r="A6055" t="s">
        <v>37986</v>
      </c>
      <c r="B6055" t="s">
        <v>37987</v>
      </c>
      <c r="C6055" t="s">
        <v>29933</v>
      </c>
      <c r="D6055" t="s">
        <v>29934</v>
      </c>
      <c r="E6055" t="s">
        <v>18516</v>
      </c>
      <c r="F6055" t="s">
        <v>18516</v>
      </c>
      <c r="G6055" t="s">
        <v>18516</v>
      </c>
      <c r="H6055" t="s">
        <v>18516</v>
      </c>
      <c r="I6055" t="s">
        <v>18516</v>
      </c>
      <c r="J6055" t="s">
        <v>18516</v>
      </c>
      <c r="K6055" t="s">
        <v>29707</v>
      </c>
      <c r="L6055" t="s">
        <v>18516</v>
      </c>
      <c r="M6055" t="s">
        <v>18516</v>
      </c>
    </row>
    <row r="6056" spans="1:13" ht="13.5">
      <c r="A6056" t="s">
        <v>37988</v>
      </c>
      <c r="B6056" t="s">
        <v>37989</v>
      </c>
      <c r="C6056" t="s">
        <v>29933</v>
      </c>
      <c r="D6056" t="s">
        <v>29934</v>
      </c>
      <c r="E6056" t="s">
        <v>18516</v>
      </c>
      <c r="F6056" t="s">
        <v>18516</v>
      </c>
      <c r="G6056" t="s">
        <v>18516</v>
      </c>
      <c r="H6056" t="s">
        <v>18516</v>
      </c>
      <c r="I6056" t="s">
        <v>18516</v>
      </c>
      <c r="J6056" t="s">
        <v>18516</v>
      </c>
      <c r="K6056" t="s">
        <v>29707</v>
      </c>
      <c r="L6056" t="s">
        <v>18516</v>
      </c>
      <c r="M6056" t="s">
        <v>18516</v>
      </c>
    </row>
    <row r="6057" spans="1:13" ht="13.5">
      <c r="A6057" t="s">
        <v>37990</v>
      </c>
      <c r="B6057" t="s">
        <v>37991</v>
      </c>
      <c r="C6057" t="s">
        <v>29933</v>
      </c>
      <c r="D6057" t="s">
        <v>29934</v>
      </c>
      <c r="E6057" t="s">
        <v>18516</v>
      </c>
      <c r="F6057" t="s">
        <v>18516</v>
      </c>
      <c r="G6057" t="s">
        <v>18516</v>
      </c>
      <c r="H6057" t="s">
        <v>18516</v>
      </c>
      <c r="I6057" t="s">
        <v>18516</v>
      </c>
      <c r="J6057" t="s">
        <v>18516</v>
      </c>
      <c r="K6057" t="s">
        <v>29707</v>
      </c>
      <c r="L6057" t="s">
        <v>18516</v>
      </c>
      <c r="M6057" t="s">
        <v>18516</v>
      </c>
    </row>
    <row r="6058" spans="1:13" ht="13.5">
      <c r="A6058" t="s">
        <v>37992</v>
      </c>
      <c r="B6058" t="s">
        <v>37993</v>
      </c>
      <c r="C6058" t="s">
        <v>29933</v>
      </c>
      <c r="D6058" t="s">
        <v>29934</v>
      </c>
      <c r="E6058" t="s">
        <v>18516</v>
      </c>
      <c r="F6058" t="s">
        <v>18516</v>
      </c>
      <c r="G6058" t="s">
        <v>18516</v>
      </c>
      <c r="H6058" t="s">
        <v>18516</v>
      </c>
      <c r="I6058" t="s">
        <v>18516</v>
      </c>
      <c r="J6058" t="s">
        <v>18516</v>
      </c>
      <c r="K6058" t="s">
        <v>29707</v>
      </c>
      <c r="L6058" t="s">
        <v>18516</v>
      </c>
      <c r="M6058" t="s">
        <v>18516</v>
      </c>
    </row>
    <row r="6059" spans="1:13" ht="13.5">
      <c r="A6059" t="s">
        <v>37994</v>
      </c>
      <c r="B6059" t="s">
        <v>37995</v>
      </c>
      <c r="C6059" t="s">
        <v>29933</v>
      </c>
      <c r="D6059" t="s">
        <v>29934</v>
      </c>
      <c r="E6059" s="164">
        <v>470</v>
      </c>
      <c r="F6059" s="164">
        <v>470</v>
      </c>
      <c r="G6059" t="s">
        <v>18516</v>
      </c>
      <c r="H6059" t="s">
        <v>18516</v>
      </c>
      <c r="I6059" s="164">
        <v>144.85</v>
      </c>
      <c r="J6059" s="164">
        <v>614.85</v>
      </c>
      <c r="K6059">
        <v>129</v>
      </c>
      <c r="L6059" t="s">
        <v>18516</v>
      </c>
      <c r="M6059" t="s">
        <v>18516</v>
      </c>
    </row>
    <row r="6060" spans="1:13" ht="13.5">
      <c r="A6060" t="s">
        <v>37996</v>
      </c>
      <c r="B6060" t="s">
        <v>37997</v>
      </c>
      <c r="C6060" t="s">
        <v>29933</v>
      </c>
      <c r="D6060" t="s">
        <v>29934</v>
      </c>
      <c r="E6060" t="s">
        <v>18516</v>
      </c>
      <c r="F6060" t="s">
        <v>18516</v>
      </c>
      <c r="G6060" t="s">
        <v>18516</v>
      </c>
      <c r="H6060" t="s">
        <v>18516</v>
      </c>
      <c r="I6060" t="s">
        <v>18516</v>
      </c>
      <c r="J6060" t="s">
        <v>18516</v>
      </c>
      <c r="K6060" t="s">
        <v>29707</v>
      </c>
      <c r="L6060" t="s">
        <v>18516</v>
      </c>
      <c r="M6060" t="s">
        <v>18516</v>
      </c>
    </row>
    <row r="6061" spans="1:13" ht="13.5">
      <c r="A6061" t="s">
        <v>37998</v>
      </c>
      <c r="B6061" t="s">
        <v>37999</v>
      </c>
      <c r="C6061" t="s">
        <v>29933</v>
      </c>
      <c r="D6061" t="s">
        <v>29934</v>
      </c>
      <c r="E6061" t="s">
        <v>18516</v>
      </c>
      <c r="F6061" t="s">
        <v>18516</v>
      </c>
      <c r="G6061" t="s">
        <v>18516</v>
      </c>
      <c r="H6061" t="s">
        <v>18516</v>
      </c>
      <c r="I6061" t="s">
        <v>18516</v>
      </c>
      <c r="J6061" t="s">
        <v>18516</v>
      </c>
      <c r="K6061" t="s">
        <v>29707</v>
      </c>
      <c r="L6061" t="s">
        <v>18516</v>
      </c>
      <c r="M6061" t="s">
        <v>18516</v>
      </c>
    </row>
    <row r="6062" spans="1:13" ht="13.5">
      <c r="A6062" t="s">
        <v>38000</v>
      </c>
      <c r="B6062" t="s">
        <v>37999</v>
      </c>
      <c r="C6062" t="s">
        <v>29933</v>
      </c>
      <c r="D6062" t="s">
        <v>29934</v>
      </c>
      <c r="E6062" t="s">
        <v>18516</v>
      </c>
      <c r="F6062" t="s">
        <v>18516</v>
      </c>
      <c r="G6062" t="s">
        <v>18516</v>
      </c>
      <c r="H6062" t="s">
        <v>18516</v>
      </c>
      <c r="I6062" t="s">
        <v>18516</v>
      </c>
      <c r="J6062" t="s">
        <v>18516</v>
      </c>
      <c r="K6062" t="s">
        <v>29707</v>
      </c>
      <c r="L6062" t="s">
        <v>18516</v>
      </c>
      <c r="M6062" t="s">
        <v>18516</v>
      </c>
    </row>
    <row r="6063" spans="1:13" ht="13.5">
      <c r="A6063" t="s">
        <v>38001</v>
      </c>
      <c r="B6063" t="s">
        <v>38002</v>
      </c>
      <c r="C6063" t="s">
        <v>29933</v>
      </c>
      <c r="D6063" t="s">
        <v>29934</v>
      </c>
      <c r="E6063" t="s">
        <v>18516</v>
      </c>
      <c r="F6063" t="s">
        <v>18516</v>
      </c>
      <c r="G6063" t="s">
        <v>18516</v>
      </c>
      <c r="H6063" t="s">
        <v>18516</v>
      </c>
      <c r="I6063" t="s">
        <v>18516</v>
      </c>
      <c r="J6063" t="s">
        <v>18516</v>
      </c>
      <c r="K6063" t="s">
        <v>29707</v>
      </c>
      <c r="L6063" t="s">
        <v>18516</v>
      </c>
      <c r="M6063" t="s">
        <v>18516</v>
      </c>
    </row>
    <row r="6064" spans="1:13" ht="13.5">
      <c r="A6064" t="s">
        <v>38003</v>
      </c>
      <c r="B6064" t="s">
        <v>38002</v>
      </c>
      <c r="C6064" t="s">
        <v>29933</v>
      </c>
      <c r="D6064" t="s">
        <v>29934</v>
      </c>
      <c r="E6064" t="s">
        <v>18516</v>
      </c>
      <c r="F6064" t="s">
        <v>18516</v>
      </c>
      <c r="G6064" t="s">
        <v>18516</v>
      </c>
      <c r="H6064" t="s">
        <v>18516</v>
      </c>
      <c r="I6064" t="s">
        <v>18516</v>
      </c>
      <c r="J6064" t="s">
        <v>18516</v>
      </c>
      <c r="K6064" t="s">
        <v>29707</v>
      </c>
      <c r="L6064" t="s">
        <v>18516</v>
      </c>
      <c r="M6064" t="s">
        <v>18516</v>
      </c>
    </row>
    <row r="6065" spans="1:13" ht="13.5">
      <c r="A6065" t="s">
        <v>38004</v>
      </c>
      <c r="B6065" t="s">
        <v>38005</v>
      </c>
      <c r="C6065" t="s">
        <v>29933</v>
      </c>
      <c r="D6065" t="s">
        <v>29934</v>
      </c>
      <c r="E6065" s="164">
        <v>410</v>
      </c>
      <c r="F6065" s="164">
        <v>410</v>
      </c>
      <c r="G6065" t="s">
        <v>18516</v>
      </c>
      <c r="H6065" t="s">
        <v>18516</v>
      </c>
      <c r="I6065" s="164">
        <v>82.15</v>
      </c>
      <c r="J6065" s="164">
        <v>492.15</v>
      </c>
      <c r="K6065">
        <v>28</v>
      </c>
      <c r="L6065" t="s">
        <v>18516</v>
      </c>
      <c r="M6065" t="s">
        <v>18516</v>
      </c>
    </row>
    <row r="6066" spans="1:13" ht="13.5">
      <c r="A6066" t="s">
        <v>38006</v>
      </c>
      <c r="B6066" t="s">
        <v>38007</v>
      </c>
      <c r="C6066" t="s">
        <v>29933</v>
      </c>
      <c r="D6066" t="s">
        <v>29934</v>
      </c>
      <c r="E6066" s="164">
        <v>480</v>
      </c>
      <c r="F6066" s="164">
        <v>480</v>
      </c>
      <c r="G6066" t="s">
        <v>18516</v>
      </c>
      <c r="H6066" t="s">
        <v>18516</v>
      </c>
      <c r="I6066" t="s">
        <v>18516</v>
      </c>
      <c r="J6066" t="s">
        <v>18516</v>
      </c>
      <c r="K6066">
        <v>1</v>
      </c>
      <c r="L6066" t="s">
        <v>29455</v>
      </c>
      <c r="M6066" t="s">
        <v>29808</v>
      </c>
    </row>
    <row r="6067" spans="1:13" ht="13.5">
      <c r="A6067" t="s">
        <v>38008</v>
      </c>
      <c r="B6067" t="s">
        <v>38009</v>
      </c>
      <c r="C6067" t="s">
        <v>29933</v>
      </c>
      <c r="D6067" t="s">
        <v>29934</v>
      </c>
      <c r="E6067" s="164">
        <v>950</v>
      </c>
      <c r="F6067" s="164">
        <v>950</v>
      </c>
      <c r="G6067" t="s">
        <v>18516</v>
      </c>
      <c r="H6067" t="s">
        <v>18516</v>
      </c>
      <c r="I6067" s="164">
        <v>420.35</v>
      </c>
      <c r="J6067" s="164">
        <v>1370.35</v>
      </c>
      <c r="K6067">
        <v>5</v>
      </c>
      <c r="L6067" t="s">
        <v>18516</v>
      </c>
      <c r="M6067" t="s">
        <v>18516</v>
      </c>
    </row>
    <row r="6068" spans="1:13" ht="13.5">
      <c r="A6068" t="s">
        <v>38010</v>
      </c>
      <c r="B6068" t="s">
        <v>38011</v>
      </c>
      <c r="C6068" t="s">
        <v>29933</v>
      </c>
      <c r="D6068" t="s">
        <v>29934</v>
      </c>
      <c r="E6068" t="s">
        <v>18516</v>
      </c>
      <c r="F6068" t="s">
        <v>18516</v>
      </c>
      <c r="G6068" t="s">
        <v>18516</v>
      </c>
      <c r="H6068" t="s">
        <v>18516</v>
      </c>
      <c r="I6068" t="s">
        <v>18516</v>
      </c>
      <c r="J6068" t="s">
        <v>18516</v>
      </c>
      <c r="K6068" t="s">
        <v>29707</v>
      </c>
      <c r="L6068" t="s">
        <v>18516</v>
      </c>
      <c r="M6068" t="s">
        <v>18516</v>
      </c>
    </row>
    <row r="6069" spans="1:13" ht="13.5">
      <c r="A6069" t="s">
        <v>38012</v>
      </c>
      <c r="B6069" t="s">
        <v>38013</v>
      </c>
      <c r="C6069" t="s">
        <v>29933</v>
      </c>
      <c r="D6069" t="s">
        <v>29934</v>
      </c>
      <c r="E6069" t="s">
        <v>18516</v>
      </c>
      <c r="F6069" t="s">
        <v>18516</v>
      </c>
      <c r="G6069" t="s">
        <v>18516</v>
      </c>
      <c r="H6069" t="s">
        <v>18516</v>
      </c>
      <c r="I6069" t="s">
        <v>18516</v>
      </c>
      <c r="J6069" t="s">
        <v>18516</v>
      </c>
      <c r="K6069" t="s">
        <v>29707</v>
      </c>
      <c r="L6069" t="s">
        <v>18516</v>
      </c>
      <c r="M6069" t="s">
        <v>18516</v>
      </c>
    </row>
    <row r="6070" spans="1:13" ht="13.5">
      <c r="A6070" t="s">
        <v>4749</v>
      </c>
      <c r="B6070" t="s">
        <v>38014</v>
      </c>
      <c r="C6070" t="s">
        <v>29933</v>
      </c>
      <c r="D6070" t="s">
        <v>29934</v>
      </c>
      <c r="E6070" t="s">
        <v>18516</v>
      </c>
      <c r="F6070" t="s">
        <v>18516</v>
      </c>
      <c r="G6070" t="s">
        <v>18516</v>
      </c>
      <c r="H6070" t="s">
        <v>18516</v>
      </c>
      <c r="I6070" t="s">
        <v>18516</v>
      </c>
      <c r="J6070" t="s">
        <v>18516</v>
      </c>
      <c r="K6070" t="s">
        <v>29707</v>
      </c>
      <c r="L6070" t="s">
        <v>18516</v>
      </c>
      <c r="M6070" t="s">
        <v>18516</v>
      </c>
    </row>
    <row r="6071" spans="1:13" ht="13.5">
      <c r="A6071" t="s">
        <v>2131</v>
      </c>
      <c r="B6071" t="s">
        <v>38015</v>
      </c>
      <c r="C6071" t="s">
        <v>29933</v>
      </c>
      <c r="D6071" t="s">
        <v>29934</v>
      </c>
      <c r="E6071" t="s">
        <v>18516</v>
      </c>
      <c r="F6071" t="s">
        <v>18516</v>
      </c>
      <c r="G6071" t="s">
        <v>18516</v>
      </c>
      <c r="H6071" t="s">
        <v>18516</v>
      </c>
      <c r="I6071" t="s">
        <v>18516</v>
      </c>
      <c r="J6071" t="s">
        <v>18516</v>
      </c>
      <c r="K6071" t="s">
        <v>29707</v>
      </c>
      <c r="L6071" t="s">
        <v>18516</v>
      </c>
      <c r="M6071" t="s">
        <v>18516</v>
      </c>
    </row>
    <row r="6072" spans="1:13" ht="13.5">
      <c r="A6072" t="s">
        <v>38016</v>
      </c>
      <c r="B6072" t="s">
        <v>38017</v>
      </c>
      <c r="C6072" t="s">
        <v>29933</v>
      </c>
      <c r="D6072" t="s">
        <v>29934</v>
      </c>
      <c r="E6072" t="s">
        <v>18516</v>
      </c>
      <c r="F6072" t="s">
        <v>18516</v>
      </c>
      <c r="G6072" t="s">
        <v>18516</v>
      </c>
      <c r="H6072" t="s">
        <v>18516</v>
      </c>
      <c r="I6072" t="s">
        <v>18516</v>
      </c>
      <c r="J6072" t="s">
        <v>18516</v>
      </c>
      <c r="K6072" t="s">
        <v>29707</v>
      </c>
      <c r="L6072" t="s">
        <v>18516</v>
      </c>
      <c r="M6072" t="s">
        <v>18516</v>
      </c>
    </row>
    <row r="6073" spans="1:13" ht="13.5">
      <c r="A6073" t="s">
        <v>38018</v>
      </c>
      <c r="B6073" t="s">
        <v>38019</v>
      </c>
      <c r="C6073" t="s">
        <v>29933</v>
      </c>
      <c r="D6073" t="s">
        <v>29934</v>
      </c>
      <c r="E6073" t="s">
        <v>18516</v>
      </c>
      <c r="F6073" t="s">
        <v>18516</v>
      </c>
      <c r="G6073" t="s">
        <v>18516</v>
      </c>
      <c r="H6073" t="s">
        <v>18516</v>
      </c>
      <c r="I6073" t="s">
        <v>18516</v>
      </c>
      <c r="J6073" t="s">
        <v>18516</v>
      </c>
      <c r="K6073" t="s">
        <v>29707</v>
      </c>
      <c r="L6073" t="s">
        <v>18516</v>
      </c>
      <c r="M6073" t="s">
        <v>18516</v>
      </c>
    </row>
    <row r="6074" spans="1:13" ht="13.5">
      <c r="A6074" t="s">
        <v>38020</v>
      </c>
      <c r="B6074" t="s">
        <v>38021</v>
      </c>
      <c r="C6074" t="s">
        <v>29933</v>
      </c>
      <c r="D6074" t="s">
        <v>29934</v>
      </c>
      <c r="E6074" t="s">
        <v>18516</v>
      </c>
      <c r="F6074" t="s">
        <v>18516</v>
      </c>
      <c r="G6074" t="s">
        <v>18516</v>
      </c>
      <c r="H6074" t="s">
        <v>18516</v>
      </c>
      <c r="I6074" t="s">
        <v>18516</v>
      </c>
      <c r="J6074" t="s">
        <v>18516</v>
      </c>
      <c r="K6074" t="s">
        <v>29707</v>
      </c>
      <c r="L6074" t="s">
        <v>18516</v>
      </c>
      <c r="M6074" t="s">
        <v>18516</v>
      </c>
    </row>
    <row r="6075" spans="1:13" ht="13.5">
      <c r="A6075" t="s">
        <v>38022</v>
      </c>
      <c r="B6075" t="s">
        <v>38023</v>
      </c>
      <c r="C6075" t="s">
        <v>29933</v>
      </c>
      <c r="D6075" t="s">
        <v>29934</v>
      </c>
      <c r="E6075" t="s">
        <v>18516</v>
      </c>
      <c r="F6075" t="s">
        <v>18516</v>
      </c>
      <c r="G6075" t="s">
        <v>18516</v>
      </c>
      <c r="H6075" t="s">
        <v>18516</v>
      </c>
      <c r="I6075" t="s">
        <v>18516</v>
      </c>
      <c r="J6075" t="s">
        <v>18516</v>
      </c>
      <c r="K6075" t="s">
        <v>29707</v>
      </c>
      <c r="L6075" t="s">
        <v>18516</v>
      </c>
      <c r="M6075" t="s">
        <v>18516</v>
      </c>
    </row>
    <row r="6076" spans="1:13" ht="13.5">
      <c r="A6076" t="s">
        <v>38024</v>
      </c>
      <c r="B6076" t="s">
        <v>38025</v>
      </c>
      <c r="C6076" t="s">
        <v>29933</v>
      </c>
      <c r="D6076" t="s">
        <v>29934</v>
      </c>
      <c r="E6076" t="s">
        <v>18516</v>
      </c>
      <c r="F6076" t="s">
        <v>18516</v>
      </c>
      <c r="G6076" t="s">
        <v>18516</v>
      </c>
      <c r="H6076" t="s">
        <v>18516</v>
      </c>
      <c r="I6076" t="s">
        <v>18516</v>
      </c>
      <c r="J6076" t="s">
        <v>18516</v>
      </c>
      <c r="K6076" t="s">
        <v>29707</v>
      </c>
      <c r="L6076" t="s">
        <v>18516</v>
      </c>
      <c r="M6076" t="s">
        <v>18516</v>
      </c>
    </row>
    <row r="6077" spans="1:13" ht="13.5">
      <c r="A6077" t="s">
        <v>38026</v>
      </c>
      <c r="B6077" t="s">
        <v>38027</v>
      </c>
      <c r="C6077" t="s">
        <v>29933</v>
      </c>
      <c r="D6077" t="s">
        <v>29934</v>
      </c>
      <c r="E6077" t="s">
        <v>18516</v>
      </c>
      <c r="F6077" t="s">
        <v>18516</v>
      </c>
      <c r="G6077" t="s">
        <v>18516</v>
      </c>
      <c r="H6077" t="s">
        <v>18516</v>
      </c>
      <c r="I6077" t="s">
        <v>18516</v>
      </c>
      <c r="J6077" t="s">
        <v>18516</v>
      </c>
      <c r="K6077" t="s">
        <v>29707</v>
      </c>
      <c r="L6077" t="s">
        <v>18516</v>
      </c>
      <c r="M6077" t="s">
        <v>18516</v>
      </c>
    </row>
    <row r="6078" spans="1:13" ht="13.5">
      <c r="A6078" t="s">
        <v>38028</v>
      </c>
      <c r="B6078" t="s">
        <v>38029</v>
      </c>
      <c r="C6078" t="s">
        <v>29933</v>
      </c>
      <c r="D6078" t="s">
        <v>29934</v>
      </c>
      <c r="E6078" t="s">
        <v>18516</v>
      </c>
      <c r="F6078" t="s">
        <v>18516</v>
      </c>
      <c r="G6078" t="s">
        <v>18516</v>
      </c>
      <c r="H6078" t="s">
        <v>18516</v>
      </c>
      <c r="I6078" t="s">
        <v>18516</v>
      </c>
      <c r="J6078" t="s">
        <v>18516</v>
      </c>
      <c r="K6078" t="s">
        <v>29707</v>
      </c>
      <c r="L6078" t="s">
        <v>18516</v>
      </c>
      <c r="M6078" t="s">
        <v>18516</v>
      </c>
    </row>
    <row r="6079" spans="1:13" ht="13.5">
      <c r="A6079" t="s">
        <v>38030</v>
      </c>
      <c r="B6079" t="s">
        <v>38031</v>
      </c>
      <c r="C6079" t="s">
        <v>29933</v>
      </c>
      <c r="D6079" t="s">
        <v>29934</v>
      </c>
      <c r="E6079" s="164">
        <v>700</v>
      </c>
      <c r="F6079" s="164">
        <v>700</v>
      </c>
      <c r="G6079" t="s">
        <v>18516</v>
      </c>
      <c r="H6079" t="s">
        <v>18516</v>
      </c>
      <c r="I6079" s="164">
        <v>315.72</v>
      </c>
      <c r="J6079" s="164">
        <v>1015.72</v>
      </c>
      <c r="K6079">
        <v>0</v>
      </c>
      <c r="L6079" t="s">
        <v>18516</v>
      </c>
      <c r="M6079" t="s">
        <v>18516</v>
      </c>
    </row>
    <row r="6080" spans="1:13" ht="13.5">
      <c r="A6080" t="s">
        <v>38032</v>
      </c>
      <c r="B6080" t="s">
        <v>38033</v>
      </c>
      <c r="C6080" t="s">
        <v>29933</v>
      </c>
      <c r="D6080" t="s">
        <v>29934</v>
      </c>
      <c r="E6080" s="164">
        <v>630</v>
      </c>
      <c r="F6080" s="164">
        <v>630</v>
      </c>
      <c r="G6080" t="s">
        <v>18516</v>
      </c>
      <c r="H6080" t="s">
        <v>18516</v>
      </c>
      <c r="I6080" s="164">
        <v>315.72</v>
      </c>
      <c r="J6080" s="164">
        <v>945.72</v>
      </c>
      <c r="K6080">
        <v>1</v>
      </c>
      <c r="L6080" t="s">
        <v>18516</v>
      </c>
      <c r="M6080" t="s">
        <v>18516</v>
      </c>
    </row>
    <row r="6081" spans="1:13" ht="13.5">
      <c r="A6081" t="s">
        <v>38034</v>
      </c>
      <c r="B6081" t="s">
        <v>38035</v>
      </c>
      <c r="C6081" t="s">
        <v>29933</v>
      </c>
      <c r="D6081" t="s">
        <v>29934</v>
      </c>
      <c r="E6081" t="s">
        <v>18516</v>
      </c>
      <c r="F6081" t="s">
        <v>18516</v>
      </c>
      <c r="G6081" t="s">
        <v>18516</v>
      </c>
      <c r="H6081" t="s">
        <v>18516</v>
      </c>
      <c r="I6081" t="s">
        <v>18516</v>
      </c>
      <c r="J6081" t="s">
        <v>18516</v>
      </c>
      <c r="K6081" t="s">
        <v>29707</v>
      </c>
      <c r="L6081" t="s">
        <v>18516</v>
      </c>
      <c r="M6081" t="s">
        <v>18516</v>
      </c>
    </row>
    <row r="6082" spans="1:13" ht="13.5">
      <c r="A6082" t="s">
        <v>38036</v>
      </c>
      <c r="B6082" t="s">
        <v>38037</v>
      </c>
      <c r="C6082" t="s">
        <v>29933</v>
      </c>
      <c r="D6082" t="s">
        <v>29934</v>
      </c>
      <c r="E6082" t="s">
        <v>18516</v>
      </c>
      <c r="F6082" t="s">
        <v>18516</v>
      </c>
      <c r="G6082" t="s">
        <v>18516</v>
      </c>
      <c r="H6082" t="s">
        <v>18516</v>
      </c>
      <c r="I6082" t="s">
        <v>18516</v>
      </c>
      <c r="J6082" t="s">
        <v>18516</v>
      </c>
      <c r="K6082" t="s">
        <v>29707</v>
      </c>
      <c r="L6082" t="s">
        <v>18516</v>
      </c>
      <c r="M6082" t="s">
        <v>18516</v>
      </c>
    </row>
    <row r="6083" spans="1:13" ht="13.5">
      <c r="A6083" t="s">
        <v>38038</v>
      </c>
      <c r="B6083" t="s">
        <v>38039</v>
      </c>
      <c r="C6083" t="s">
        <v>29933</v>
      </c>
      <c r="D6083" t="s">
        <v>29934</v>
      </c>
      <c r="E6083" t="s">
        <v>18516</v>
      </c>
      <c r="F6083" t="s">
        <v>18516</v>
      </c>
      <c r="G6083" t="s">
        <v>18516</v>
      </c>
      <c r="H6083" t="s">
        <v>18516</v>
      </c>
      <c r="I6083" t="s">
        <v>18516</v>
      </c>
      <c r="J6083" t="s">
        <v>18516</v>
      </c>
      <c r="K6083" t="s">
        <v>29707</v>
      </c>
      <c r="L6083" t="s">
        <v>18516</v>
      </c>
      <c r="M6083" t="s">
        <v>18516</v>
      </c>
    </row>
    <row r="6084" spans="1:13" ht="13.5">
      <c r="A6084" t="s">
        <v>38040</v>
      </c>
      <c r="B6084" t="s">
        <v>38041</v>
      </c>
      <c r="C6084" t="s">
        <v>29933</v>
      </c>
      <c r="D6084" t="s">
        <v>29934</v>
      </c>
      <c r="E6084" t="s">
        <v>18516</v>
      </c>
      <c r="F6084" t="s">
        <v>18516</v>
      </c>
      <c r="G6084" t="s">
        <v>18516</v>
      </c>
      <c r="H6084" t="s">
        <v>18516</v>
      </c>
      <c r="I6084" t="s">
        <v>18516</v>
      </c>
      <c r="J6084" t="s">
        <v>18516</v>
      </c>
      <c r="K6084" t="s">
        <v>29707</v>
      </c>
      <c r="L6084" t="s">
        <v>18516</v>
      </c>
      <c r="M6084" t="s">
        <v>18516</v>
      </c>
    </row>
    <row r="6085" spans="1:13" ht="13.5">
      <c r="A6085" t="s">
        <v>38042</v>
      </c>
      <c r="B6085" t="s">
        <v>38043</v>
      </c>
      <c r="C6085" t="s">
        <v>29933</v>
      </c>
      <c r="D6085" t="s">
        <v>29934</v>
      </c>
      <c r="E6085" t="s">
        <v>18516</v>
      </c>
      <c r="F6085" t="s">
        <v>18516</v>
      </c>
      <c r="G6085" t="s">
        <v>18516</v>
      </c>
      <c r="H6085" t="s">
        <v>18516</v>
      </c>
      <c r="I6085" t="s">
        <v>18516</v>
      </c>
      <c r="J6085" t="s">
        <v>18516</v>
      </c>
      <c r="K6085" t="s">
        <v>29707</v>
      </c>
      <c r="L6085" t="s">
        <v>18516</v>
      </c>
      <c r="M6085" t="s">
        <v>18516</v>
      </c>
    </row>
    <row r="6086" spans="1:13" ht="13.5">
      <c r="A6086" t="s">
        <v>38044</v>
      </c>
      <c r="B6086" t="s">
        <v>38045</v>
      </c>
      <c r="C6086" t="s">
        <v>29933</v>
      </c>
      <c r="D6086" t="s">
        <v>29934</v>
      </c>
      <c r="E6086" t="s">
        <v>18516</v>
      </c>
      <c r="F6086" t="s">
        <v>18516</v>
      </c>
      <c r="G6086" t="s">
        <v>18516</v>
      </c>
      <c r="H6086" t="s">
        <v>18516</v>
      </c>
      <c r="I6086" t="s">
        <v>18516</v>
      </c>
      <c r="J6086" t="s">
        <v>18516</v>
      </c>
      <c r="K6086" t="s">
        <v>29707</v>
      </c>
      <c r="L6086" t="s">
        <v>18516</v>
      </c>
      <c r="M6086" t="s">
        <v>18516</v>
      </c>
    </row>
    <row r="6087" spans="1:13" ht="13.5">
      <c r="A6087" t="s">
        <v>38046</v>
      </c>
      <c r="B6087" t="s">
        <v>38047</v>
      </c>
      <c r="C6087" t="s">
        <v>29933</v>
      </c>
      <c r="D6087" t="s">
        <v>29934</v>
      </c>
      <c r="E6087" t="s">
        <v>18516</v>
      </c>
      <c r="F6087" t="s">
        <v>18516</v>
      </c>
      <c r="G6087" t="s">
        <v>18516</v>
      </c>
      <c r="H6087" t="s">
        <v>18516</v>
      </c>
      <c r="I6087" t="s">
        <v>18516</v>
      </c>
      <c r="J6087" t="s">
        <v>18516</v>
      </c>
      <c r="K6087" t="s">
        <v>29707</v>
      </c>
      <c r="L6087" t="s">
        <v>18516</v>
      </c>
      <c r="M6087" t="s">
        <v>18516</v>
      </c>
    </row>
    <row r="6088" spans="1:13" ht="13.5">
      <c r="A6088" t="s">
        <v>38048</v>
      </c>
      <c r="B6088" t="s">
        <v>38049</v>
      </c>
      <c r="C6088" t="s">
        <v>29933</v>
      </c>
      <c r="D6088" t="s">
        <v>29934</v>
      </c>
      <c r="E6088" t="s">
        <v>18516</v>
      </c>
      <c r="F6088" t="s">
        <v>18516</v>
      </c>
      <c r="G6088" t="s">
        <v>18516</v>
      </c>
      <c r="H6088" t="s">
        <v>18516</v>
      </c>
      <c r="I6088" t="s">
        <v>18516</v>
      </c>
      <c r="J6088" t="s">
        <v>18516</v>
      </c>
      <c r="K6088" t="s">
        <v>29707</v>
      </c>
      <c r="L6088" t="s">
        <v>18516</v>
      </c>
      <c r="M6088" t="s">
        <v>18516</v>
      </c>
    </row>
    <row r="6089" spans="1:13" ht="13.5">
      <c r="A6089" t="s">
        <v>38050</v>
      </c>
      <c r="B6089" t="s">
        <v>38051</v>
      </c>
      <c r="C6089" t="s">
        <v>29933</v>
      </c>
      <c r="D6089" t="s">
        <v>29934</v>
      </c>
      <c r="E6089" s="164">
        <v>612</v>
      </c>
      <c r="F6089" s="164">
        <v>612</v>
      </c>
      <c r="G6089" t="s">
        <v>18516</v>
      </c>
      <c r="H6089" t="s">
        <v>18516</v>
      </c>
      <c r="I6089" s="164">
        <v>249.42</v>
      </c>
      <c r="J6089" s="164">
        <v>861.42</v>
      </c>
      <c r="K6089">
        <v>101</v>
      </c>
      <c r="L6089" t="s">
        <v>18516</v>
      </c>
      <c r="M6089" t="s">
        <v>18516</v>
      </c>
    </row>
    <row r="6090" spans="1:13" ht="13.5">
      <c r="A6090" t="s">
        <v>38052</v>
      </c>
      <c r="B6090" t="s">
        <v>38053</v>
      </c>
      <c r="C6090" t="s">
        <v>29933</v>
      </c>
      <c r="D6090" t="s">
        <v>29934</v>
      </c>
      <c r="E6090" t="s">
        <v>18516</v>
      </c>
      <c r="F6090" t="s">
        <v>18516</v>
      </c>
      <c r="G6090" t="s">
        <v>18516</v>
      </c>
      <c r="H6090" t="s">
        <v>18516</v>
      </c>
      <c r="I6090" t="s">
        <v>18516</v>
      </c>
      <c r="J6090" t="s">
        <v>18516</v>
      </c>
      <c r="K6090" t="s">
        <v>29707</v>
      </c>
      <c r="L6090" t="s">
        <v>18516</v>
      </c>
      <c r="M6090" t="s">
        <v>18516</v>
      </c>
    </row>
    <row r="6091" spans="1:13" ht="13.5">
      <c r="A6091" t="s">
        <v>38054</v>
      </c>
      <c r="B6091" t="s">
        <v>38055</v>
      </c>
      <c r="C6091" t="s">
        <v>29933</v>
      </c>
      <c r="D6091" t="s">
        <v>29934</v>
      </c>
      <c r="E6091" t="s">
        <v>18516</v>
      </c>
      <c r="F6091" t="s">
        <v>18516</v>
      </c>
      <c r="G6091" t="s">
        <v>18516</v>
      </c>
      <c r="H6091" t="s">
        <v>18516</v>
      </c>
      <c r="I6091" t="s">
        <v>18516</v>
      </c>
      <c r="J6091" t="s">
        <v>18516</v>
      </c>
      <c r="K6091" t="s">
        <v>29707</v>
      </c>
      <c r="L6091" t="s">
        <v>18516</v>
      </c>
      <c r="M6091" t="s">
        <v>18516</v>
      </c>
    </row>
    <row r="6092" spans="1:13" ht="13.5">
      <c r="A6092" t="s">
        <v>10971</v>
      </c>
      <c r="B6092" t="s">
        <v>38056</v>
      </c>
      <c r="C6092" t="s">
        <v>29933</v>
      </c>
      <c r="D6092" t="s">
        <v>29934</v>
      </c>
      <c r="E6092" t="s">
        <v>18516</v>
      </c>
      <c r="F6092" t="s">
        <v>18516</v>
      </c>
      <c r="G6092" t="s">
        <v>18516</v>
      </c>
      <c r="H6092" t="s">
        <v>18516</v>
      </c>
      <c r="I6092" t="s">
        <v>18516</v>
      </c>
      <c r="J6092" t="s">
        <v>18516</v>
      </c>
      <c r="K6092" t="s">
        <v>29707</v>
      </c>
      <c r="L6092" t="s">
        <v>18516</v>
      </c>
      <c r="M6092" t="s">
        <v>18516</v>
      </c>
    </row>
    <row r="6093" spans="1:13" ht="13.5">
      <c r="A6093" t="s">
        <v>38057</v>
      </c>
      <c r="B6093" t="s">
        <v>38058</v>
      </c>
      <c r="C6093" t="s">
        <v>29933</v>
      </c>
      <c r="D6093" t="s">
        <v>29934</v>
      </c>
      <c r="E6093" t="s">
        <v>18516</v>
      </c>
      <c r="F6093" t="s">
        <v>18516</v>
      </c>
      <c r="G6093" t="s">
        <v>18516</v>
      </c>
      <c r="H6093" t="s">
        <v>18516</v>
      </c>
      <c r="I6093" t="s">
        <v>18516</v>
      </c>
      <c r="J6093" t="s">
        <v>18516</v>
      </c>
      <c r="K6093" t="s">
        <v>29707</v>
      </c>
      <c r="L6093" t="s">
        <v>18516</v>
      </c>
      <c r="M6093" t="s">
        <v>18516</v>
      </c>
    </row>
    <row r="6094" spans="1:13" ht="13.5">
      <c r="A6094" t="s">
        <v>38059</v>
      </c>
      <c r="B6094" t="s">
        <v>38060</v>
      </c>
      <c r="C6094" t="s">
        <v>29933</v>
      </c>
      <c r="D6094" t="s">
        <v>29934</v>
      </c>
      <c r="E6094" t="s">
        <v>18516</v>
      </c>
      <c r="F6094" t="s">
        <v>18516</v>
      </c>
      <c r="G6094" t="s">
        <v>18516</v>
      </c>
      <c r="H6094" t="s">
        <v>18516</v>
      </c>
      <c r="I6094" t="s">
        <v>18516</v>
      </c>
      <c r="J6094" t="s">
        <v>18516</v>
      </c>
      <c r="K6094" t="s">
        <v>29707</v>
      </c>
      <c r="L6094" t="s">
        <v>18516</v>
      </c>
      <c r="M6094" t="s">
        <v>18516</v>
      </c>
    </row>
    <row r="6095" spans="1:13" ht="13.5">
      <c r="A6095" t="s">
        <v>38061</v>
      </c>
      <c r="B6095" t="s">
        <v>38062</v>
      </c>
      <c r="C6095" t="s">
        <v>29933</v>
      </c>
      <c r="D6095" t="s">
        <v>29934</v>
      </c>
      <c r="E6095" t="s">
        <v>18516</v>
      </c>
      <c r="F6095" t="s">
        <v>18516</v>
      </c>
      <c r="G6095" t="s">
        <v>18516</v>
      </c>
      <c r="H6095" t="s">
        <v>18516</v>
      </c>
      <c r="I6095" t="s">
        <v>18516</v>
      </c>
      <c r="J6095" t="s">
        <v>18516</v>
      </c>
      <c r="K6095" t="s">
        <v>29707</v>
      </c>
      <c r="L6095" t="s">
        <v>18516</v>
      </c>
      <c r="M6095" t="s">
        <v>18516</v>
      </c>
    </row>
    <row r="6096" spans="1:13" ht="13.5">
      <c r="A6096" t="s">
        <v>38063</v>
      </c>
      <c r="B6096" t="s">
        <v>38064</v>
      </c>
      <c r="C6096" t="s">
        <v>29933</v>
      </c>
      <c r="D6096" t="s">
        <v>29934</v>
      </c>
      <c r="E6096" t="s">
        <v>18516</v>
      </c>
      <c r="F6096" t="s">
        <v>18516</v>
      </c>
      <c r="G6096" t="s">
        <v>18516</v>
      </c>
      <c r="H6096" t="s">
        <v>18516</v>
      </c>
      <c r="I6096" t="s">
        <v>18516</v>
      </c>
      <c r="J6096" t="s">
        <v>18516</v>
      </c>
      <c r="K6096" t="s">
        <v>29707</v>
      </c>
      <c r="L6096" t="s">
        <v>18516</v>
      </c>
      <c r="M6096" t="s">
        <v>18516</v>
      </c>
    </row>
    <row r="6097" spans="1:13" ht="13.5">
      <c r="A6097" t="s">
        <v>38065</v>
      </c>
      <c r="B6097" t="s">
        <v>38066</v>
      </c>
      <c r="C6097" t="s">
        <v>29933</v>
      </c>
      <c r="D6097" t="s">
        <v>29934</v>
      </c>
      <c r="E6097" t="s">
        <v>18516</v>
      </c>
      <c r="F6097" t="s">
        <v>18516</v>
      </c>
      <c r="G6097" t="s">
        <v>18516</v>
      </c>
      <c r="H6097" t="s">
        <v>18516</v>
      </c>
      <c r="I6097" t="s">
        <v>18516</v>
      </c>
      <c r="J6097" t="s">
        <v>18516</v>
      </c>
      <c r="K6097" t="s">
        <v>29707</v>
      </c>
      <c r="L6097" t="s">
        <v>18516</v>
      </c>
      <c r="M6097" t="s">
        <v>18516</v>
      </c>
    </row>
    <row r="6098" spans="1:13" ht="13.5">
      <c r="A6098" t="s">
        <v>38067</v>
      </c>
      <c r="B6098" t="s">
        <v>38068</v>
      </c>
      <c r="C6098" t="s">
        <v>29933</v>
      </c>
      <c r="D6098" t="s">
        <v>29934</v>
      </c>
      <c r="E6098" t="s">
        <v>18516</v>
      </c>
      <c r="F6098" t="s">
        <v>18516</v>
      </c>
      <c r="G6098" t="s">
        <v>18516</v>
      </c>
      <c r="H6098" t="s">
        <v>18516</v>
      </c>
      <c r="I6098" t="s">
        <v>18516</v>
      </c>
      <c r="J6098" t="s">
        <v>18516</v>
      </c>
      <c r="K6098" t="s">
        <v>29707</v>
      </c>
      <c r="L6098" t="s">
        <v>18516</v>
      </c>
      <c r="M6098" t="s">
        <v>18516</v>
      </c>
    </row>
    <row r="6099" spans="1:13" ht="13.5">
      <c r="A6099" t="s">
        <v>38069</v>
      </c>
      <c r="B6099" t="s">
        <v>38070</v>
      </c>
      <c r="C6099" t="s">
        <v>29933</v>
      </c>
      <c r="D6099" t="s">
        <v>29934</v>
      </c>
      <c r="E6099" t="s">
        <v>18516</v>
      </c>
      <c r="F6099" t="s">
        <v>18516</v>
      </c>
      <c r="G6099" t="s">
        <v>18516</v>
      </c>
      <c r="H6099" t="s">
        <v>18516</v>
      </c>
      <c r="I6099" t="s">
        <v>18516</v>
      </c>
      <c r="J6099" t="s">
        <v>18516</v>
      </c>
      <c r="K6099" t="s">
        <v>29707</v>
      </c>
      <c r="L6099" t="s">
        <v>18516</v>
      </c>
      <c r="M6099" t="s">
        <v>18516</v>
      </c>
    </row>
    <row r="6100" spans="1:13" ht="13.5">
      <c r="A6100" t="s">
        <v>38071</v>
      </c>
      <c r="B6100" t="s">
        <v>38072</v>
      </c>
      <c r="C6100" t="s">
        <v>29933</v>
      </c>
      <c r="D6100" t="s">
        <v>29934</v>
      </c>
      <c r="E6100" t="s">
        <v>18516</v>
      </c>
      <c r="F6100" t="s">
        <v>18516</v>
      </c>
      <c r="G6100" t="s">
        <v>18516</v>
      </c>
      <c r="H6100" t="s">
        <v>18516</v>
      </c>
      <c r="I6100" t="s">
        <v>18516</v>
      </c>
      <c r="J6100" t="s">
        <v>18516</v>
      </c>
      <c r="K6100" t="s">
        <v>29707</v>
      </c>
      <c r="L6100" t="s">
        <v>18516</v>
      </c>
      <c r="M6100" t="s">
        <v>18516</v>
      </c>
    </row>
    <row r="6101" spans="1:13" ht="13.5">
      <c r="A6101" t="s">
        <v>38073</v>
      </c>
      <c r="B6101" t="s">
        <v>38074</v>
      </c>
      <c r="C6101" t="s">
        <v>29933</v>
      </c>
      <c r="D6101" t="s">
        <v>29934</v>
      </c>
      <c r="E6101" t="s">
        <v>18516</v>
      </c>
      <c r="F6101" t="s">
        <v>18516</v>
      </c>
      <c r="G6101" t="s">
        <v>18516</v>
      </c>
      <c r="H6101" t="s">
        <v>18516</v>
      </c>
      <c r="I6101" t="s">
        <v>18516</v>
      </c>
      <c r="J6101" t="s">
        <v>18516</v>
      </c>
      <c r="K6101" t="s">
        <v>29707</v>
      </c>
      <c r="L6101" t="s">
        <v>18516</v>
      </c>
      <c r="M6101" t="s">
        <v>18516</v>
      </c>
    </row>
    <row r="6102" spans="1:13" ht="13.5">
      <c r="A6102" t="s">
        <v>38075</v>
      </c>
      <c r="B6102" t="s">
        <v>38076</v>
      </c>
      <c r="C6102" t="s">
        <v>29933</v>
      </c>
      <c r="D6102" t="s">
        <v>29934</v>
      </c>
      <c r="E6102" s="164">
        <v>299.9</v>
      </c>
      <c r="F6102" s="164">
        <v>299.9</v>
      </c>
      <c r="G6102" t="s">
        <v>18516</v>
      </c>
      <c r="H6102" t="s">
        <v>18516</v>
      </c>
      <c r="I6102" s="164">
        <v>241.93</v>
      </c>
      <c r="J6102" s="164">
        <v>541.83</v>
      </c>
      <c r="K6102">
        <v>0</v>
      </c>
      <c r="L6102" t="s">
        <v>18516</v>
      </c>
      <c r="M6102" t="s">
        <v>18516</v>
      </c>
    </row>
    <row r="6103" spans="1:13" ht="13.5">
      <c r="A6103" t="s">
        <v>38077</v>
      </c>
      <c r="B6103" t="s">
        <v>38078</v>
      </c>
      <c r="C6103" t="s">
        <v>29933</v>
      </c>
      <c r="D6103" t="s">
        <v>29934</v>
      </c>
      <c r="E6103" t="s">
        <v>18516</v>
      </c>
      <c r="F6103" t="s">
        <v>18516</v>
      </c>
      <c r="G6103" t="s">
        <v>18516</v>
      </c>
      <c r="H6103" t="s">
        <v>18516</v>
      </c>
      <c r="I6103" t="s">
        <v>18516</v>
      </c>
      <c r="J6103" t="s">
        <v>18516</v>
      </c>
      <c r="K6103" t="s">
        <v>29707</v>
      </c>
      <c r="L6103" t="s">
        <v>18516</v>
      </c>
      <c r="M6103" t="s">
        <v>18516</v>
      </c>
    </row>
    <row r="6104" spans="1:13" ht="13.5">
      <c r="A6104" t="s">
        <v>38079</v>
      </c>
      <c r="B6104" t="s">
        <v>38080</v>
      </c>
      <c r="C6104" t="s">
        <v>29933</v>
      </c>
      <c r="D6104" t="s">
        <v>29934</v>
      </c>
      <c r="E6104" s="164">
        <v>226</v>
      </c>
      <c r="F6104" s="164">
        <v>226</v>
      </c>
      <c r="G6104" t="s">
        <v>18516</v>
      </c>
      <c r="H6104" t="s">
        <v>18516</v>
      </c>
      <c r="I6104" s="164">
        <v>127.19</v>
      </c>
      <c r="J6104" s="164">
        <v>353.19</v>
      </c>
      <c r="K6104">
        <v>0</v>
      </c>
      <c r="L6104" t="s">
        <v>18516</v>
      </c>
      <c r="M6104" t="s">
        <v>18516</v>
      </c>
    </row>
    <row r="6105" spans="1:13" ht="13.5">
      <c r="A6105" t="s">
        <v>38081</v>
      </c>
      <c r="B6105" t="s">
        <v>38082</v>
      </c>
      <c r="C6105" t="s">
        <v>29933</v>
      </c>
      <c r="D6105" t="s">
        <v>29934</v>
      </c>
      <c r="E6105" t="s">
        <v>18516</v>
      </c>
      <c r="F6105" t="s">
        <v>18516</v>
      </c>
      <c r="G6105" t="s">
        <v>18516</v>
      </c>
      <c r="H6105" t="s">
        <v>18516</v>
      </c>
      <c r="I6105" t="s">
        <v>18516</v>
      </c>
      <c r="J6105" t="s">
        <v>18516</v>
      </c>
      <c r="K6105" t="s">
        <v>29707</v>
      </c>
      <c r="L6105" t="s">
        <v>18516</v>
      </c>
      <c r="M6105" t="s">
        <v>18516</v>
      </c>
    </row>
    <row r="6106" spans="1:13" ht="13.5">
      <c r="A6106" t="s">
        <v>38083</v>
      </c>
      <c r="B6106" t="s">
        <v>38084</v>
      </c>
      <c r="C6106" t="s">
        <v>29933</v>
      </c>
      <c r="D6106" t="s">
        <v>29934</v>
      </c>
      <c r="E6106" t="s">
        <v>18516</v>
      </c>
      <c r="F6106" t="s">
        <v>18516</v>
      </c>
      <c r="G6106" t="s">
        <v>18516</v>
      </c>
      <c r="H6106" t="s">
        <v>18516</v>
      </c>
      <c r="I6106" t="s">
        <v>18516</v>
      </c>
      <c r="J6106" t="s">
        <v>18516</v>
      </c>
      <c r="K6106" t="s">
        <v>29707</v>
      </c>
      <c r="L6106" t="s">
        <v>18516</v>
      </c>
      <c r="M6106" t="s">
        <v>18516</v>
      </c>
    </row>
    <row r="6107" spans="1:13" ht="13.5">
      <c r="A6107" t="s">
        <v>38085</v>
      </c>
      <c r="B6107" t="s">
        <v>38086</v>
      </c>
      <c r="C6107" t="s">
        <v>29933</v>
      </c>
      <c r="D6107" t="s">
        <v>29934</v>
      </c>
      <c r="E6107" t="s">
        <v>18516</v>
      </c>
      <c r="F6107" t="s">
        <v>18516</v>
      </c>
      <c r="G6107" t="s">
        <v>18516</v>
      </c>
      <c r="H6107" t="s">
        <v>18516</v>
      </c>
      <c r="I6107" t="s">
        <v>18516</v>
      </c>
      <c r="J6107" t="s">
        <v>18516</v>
      </c>
      <c r="K6107" t="s">
        <v>29707</v>
      </c>
      <c r="L6107" t="s">
        <v>18516</v>
      </c>
      <c r="M6107" t="s">
        <v>18516</v>
      </c>
    </row>
    <row r="6108" spans="1:13" ht="13.5">
      <c r="A6108" t="s">
        <v>38087</v>
      </c>
      <c r="B6108" t="s">
        <v>38088</v>
      </c>
      <c r="C6108" t="s">
        <v>29933</v>
      </c>
      <c r="D6108" t="s">
        <v>29934</v>
      </c>
      <c r="E6108" t="s">
        <v>18516</v>
      </c>
      <c r="F6108" t="s">
        <v>18516</v>
      </c>
      <c r="G6108" t="s">
        <v>18516</v>
      </c>
      <c r="H6108" t="s">
        <v>18516</v>
      </c>
      <c r="I6108" t="s">
        <v>18516</v>
      </c>
      <c r="J6108" t="s">
        <v>18516</v>
      </c>
      <c r="K6108" t="s">
        <v>29707</v>
      </c>
      <c r="L6108" t="s">
        <v>18516</v>
      </c>
      <c r="M6108" t="s">
        <v>18516</v>
      </c>
    </row>
    <row r="6109" spans="1:13" ht="13.5">
      <c r="A6109" t="s">
        <v>38089</v>
      </c>
      <c r="B6109" t="s">
        <v>38090</v>
      </c>
      <c r="C6109" t="s">
        <v>29933</v>
      </c>
      <c r="D6109" t="s">
        <v>29934</v>
      </c>
      <c r="E6109" t="s">
        <v>18516</v>
      </c>
      <c r="F6109" t="s">
        <v>18516</v>
      </c>
      <c r="G6109" t="s">
        <v>18516</v>
      </c>
      <c r="H6109" t="s">
        <v>18516</v>
      </c>
      <c r="I6109" t="s">
        <v>18516</v>
      </c>
      <c r="J6109" t="s">
        <v>18516</v>
      </c>
      <c r="K6109" t="s">
        <v>29707</v>
      </c>
      <c r="L6109" t="s">
        <v>18516</v>
      </c>
      <c r="M6109" t="s">
        <v>18516</v>
      </c>
    </row>
    <row r="6110" spans="1:13" ht="13.5">
      <c r="A6110" t="s">
        <v>38091</v>
      </c>
      <c r="B6110" t="s">
        <v>38092</v>
      </c>
      <c r="C6110" t="s">
        <v>29933</v>
      </c>
      <c r="D6110" t="s">
        <v>29934</v>
      </c>
      <c r="E6110" t="s">
        <v>18516</v>
      </c>
      <c r="F6110" t="s">
        <v>18516</v>
      </c>
      <c r="G6110" t="s">
        <v>18516</v>
      </c>
      <c r="H6110" t="s">
        <v>18516</v>
      </c>
      <c r="I6110" t="s">
        <v>18516</v>
      </c>
      <c r="J6110" t="s">
        <v>18516</v>
      </c>
      <c r="K6110" t="s">
        <v>29707</v>
      </c>
      <c r="L6110" t="s">
        <v>18516</v>
      </c>
      <c r="M6110" t="s">
        <v>18516</v>
      </c>
    </row>
    <row r="6111" spans="1:13" ht="13.5">
      <c r="A6111" t="s">
        <v>6812</v>
      </c>
      <c r="B6111" t="s">
        <v>38093</v>
      </c>
      <c r="C6111" t="s">
        <v>29933</v>
      </c>
      <c r="D6111" t="s">
        <v>29934</v>
      </c>
      <c r="E6111" s="164">
        <v>204</v>
      </c>
      <c r="F6111" s="164">
        <v>204</v>
      </c>
      <c r="G6111" t="s">
        <v>18516</v>
      </c>
      <c r="H6111" t="s">
        <v>18516</v>
      </c>
      <c r="I6111" s="164">
        <v>44.79</v>
      </c>
      <c r="J6111" s="164">
        <v>248.79</v>
      </c>
      <c r="K6111">
        <v>9</v>
      </c>
      <c r="L6111" t="s">
        <v>29410</v>
      </c>
      <c r="M6111" t="s">
        <v>29711</v>
      </c>
    </row>
    <row r="6112" spans="1:13" ht="13.5">
      <c r="A6112" t="s">
        <v>38094</v>
      </c>
      <c r="B6112" t="s">
        <v>38095</v>
      </c>
      <c r="C6112" t="s">
        <v>29933</v>
      </c>
      <c r="D6112" t="s">
        <v>29934</v>
      </c>
      <c r="E6112" t="s">
        <v>18516</v>
      </c>
      <c r="F6112" t="s">
        <v>18516</v>
      </c>
      <c r="G6112" t="s">
        <v>18516</v>
      </c>
      <c r="H6112" t="s">
        <v>18516</v>
      </c>
      <c r="I6112" t="s">
        <v>18516</v>
      </c>
      <c r="J6112" t="s">
        <v>18516</v>
      </c>
      <c r="K6112" t="s">
        <v>29707</v>
      </c>
      <c r="L6112" t="s">
        <v>18516</v>
      </c>
      <c r="M6112" t="s">
        <v>18516</v>
      </c>
    </row>
    <row r="6113" spans="1:13" ht="13.5">
      <c r="A6113" t="s">
        <v>38096</v>
      </c>
      <c r="B6113" t="s">
        <v>38097</v>
      </c>
      <c r="C6113" t="s">
        <v>29933</v>
      </c>
      <c r="D6113" t="s">
        <v>29934</v>
      </c>
      <c r="E6113" t="s">
        <v>18516</v>
      </c>
      <c r="F6113" t="s">
        <v>18516</v>
      </c>
      <c r="G6113" t="s">
        <v>18516</v>
      </c>
      <c r="H6113" t="s">
        <v>18516</v>
      </c>
      <c r="I6113" t="s">
        <v>18516</v>
      </c>
      <c r="J6113" t="s">
        <v>18516</v>
      </c>
      <c r="K6113" t="s">
        <v>29707</v>
      </c>
      <c r="L6113" t="s">
        <v>18516</v>
      </c>
      <c r="M6113" t="s">
        <v>18516</v>
      </c>
    </row>
    <row r="6114" spans="1:13" ht="13.5">
      <c r="A6114" t="s">
        <v>38098</v>
      </c>
      <c r="B6114" t="s">
        <v>38099</v>
      </c>
      <c r="C6114" t="s">
        <v>29933</v>
      </c>
      <c r="D6114" t="s">
        <v>29934</v>
      </c>
      <c r="E6114" t="s">
        <v>18516</v>
      </c>
      <c r="F6114" t="s">
        <v>18516</v>
      </c>
      <c r="G6114" t="s">
        <v>18516</v>
      </c>
      <c r="H6114" t="s">
        <v>18516</v>
      </c>
      <c r="I6114" t="s">
        <v>18516</v>
      </c>
      <c r="J6114" t="s">
        <v>18516</v>
      </c>
      <c r="K6114" t="s">
        <v>29707</v>
      </c>
      <c r="L6114" t="s">
        <v>18516</v>
      </c>
      <c r="M6114" t="s">
        <v>18516</v>
      </c>
    </row>
    <row r="6115" spans="1:13" ht="13.5">
      <c r="A6115" t="s">
        <v>38100</v>
      </c>
      <c r="B6115" t="s">
        <v>38101</v>
      </c>
      <c r="C6115" t="s">
        <v>29933</v>
      </c>
      <c r="D6115" t="s">
        <v>29934</v>
      </c>
      <c r="E6115" s="164">
        <v>561</v>
      </c>
      <c r="F6115" s="164">
        <v>550</v>
      </c>
      <c r="G6115" s="165">
        <v>0.98</v>
      </c>
      <c r="H6115" t="s">
        <v>29914</v>
      </c>
      <c r="I6115" s="164">
        <v>249.42</v>
      </c>
      <c r="J6115" s="164">
        <v>799.42</v>
      </c>
      <c r="K6115">
        <v>70</v>
      </c>
      <c r="L6115" t="s">
        <v>18516</v>
      </c>
      <c r="M6115" t="s">
        <v>18516</v>
      </c>
    </row>
    <row r="6116" spans="1:13" ht="13.5">
      <c r="A6116" t="s">
        <v>38102</v>
      </c>
      <c r="B6116" t="s">
        <v>38103</v>
      </c>
      <c r="C6116" t="s">
        <v>29933</v>
      </c>
      <c r="D6116" t="s">
        <v>29934</v>
      </c>
      <c r="E6116" s="164">
        <v>660</v>
      </c>
      <c r="F6116" s="164">
        <v>660</v>
      </c>
      <c r="G6116" t="s">
        <v>18516</v>
      </c>
      <c r="H6116" t="s">
        <v>18516</v>
      </c>
      <c r="I6116" s="164">
        <v>249.42</v>
      </c>
      <c r="J6116" s="164">
        <v>909.42</v>
      </c>
      <c r="K6116">
        <v>99</v>
      </c>
      <c r="L6116" t="s">
        <v>18516</v>
      </c>
      <c r="M6116" t="s">
        <v>18516</v>
      </c>
    </row>
    <row r="6117" spans="1:13" ht="13.5">
      <c r="A6117" t="s">
        <v>38104</v>
      </c>
      <c r="B6117" t="s">
        <v>37991</v>
      </c>
      <c r="C6117" t="s">
        <v>29933</v>
      </c>
      <c r="D6117" t="s">
        <v>29934</v>
      </c>
      <c r="E6117" t="s">
        <v>18516</v>
      </c>
      <c r="F6117" t="s">
        <v>18516</v>
      </c>
      <c r="G6117" t="s">
        <v>18516</v>
      </c>
      <c r="H6117" t="s">
        <v>18516</v>
      </c>
      <c r="I6117" t="s">
        <v>18516</v>
      </c>
      <c r="J6117" t="s">
        <v>18516</v>
      </c>
      <c r="K6117" t="s">
        <v>29707</v>
      </c>
      <c r="L6117" t="s">
        <v>18516</v>
      </c>
      <c r="M6117" t="s">
        <v>18516</v>
      </c>
    </row>
    <row r="6118" spans="1:13" ht="13.5">
      <c r="A6118" t="s">
        <v>38105</v>
      </c>
      <c r="B6118" t="s">
        <v>38106</v>
      </c>
      <c r="C6118" t="s">
        <v>29933</v>
      </c>
      <c r="D6118" t="s">
        <v>29934</v>
      </c>
      <c r="E6118" t="s">
        <v>18516</v>
      </c>
      <c r="F6118" t="s">
        <v>18516</v>
      </c>
      <c r="G6118" t="s">
        <v>18516</v>
      </c>
      <c r="H6118" t="s">
        <v>18516</v>
      </c>
      <c r="I6118" t="s">
        <v>18516</v>
      </c>
      <c r="J6118" t="s">
        <v>18516</v>
      </c>
      <c r="K6118" t="s">
        <v>29707</v>
      </c>
      <c r="L6118" t="s">
        <v>18516</v>
      </c>
      <c r="M6118" t="s">
        <v>18516</v>
      </c>
    </row>
    <row r="6119" spans="1:13" ht="13.5">
      <c r="A6119" t="s">
        <v>38107</v>
      </c>
      <c r="B6119" t="s">
        <v>38108</v>
      </c>
      <c r="C6119" t="s">
        <v>29933</v>
      </c>
      <c r="D6119" t="s">
        <v>29934</v>
      </c>
      <c r="E6119" t="s">
        <v>18516</v>
      </c>
      <c r="F6119" t="s">
        <v>18516</v>
      </c>
      <c r="G6119" t="s">
        <v>18516</v>
      </c>
      <c r="H6119" t="s">
        <v>18516</v>
      </c>
      <c r="I6119" t="s">
        <v>18516</v>
      </c>
      <c r="J6119" t="s">
        <v>18516</v>
      </c>
      <c r="K6119" t="s">
        <v>29707</v>
      </c>
      <c r="L6119" t="s">
        <v>18516</v>
      </c>
      <c r="M6119" t="s">
        <v>18516</v>
      </c>
    </row>
    <row r="6120" spans="1:13" ht="13.5">
      <c r="A6120" t="s">
        <v>38109</v>
      </c>
      <c r="B6120" t="s">
        <v>38005</v>
      </c>
      <c r="C6120" t="s">
        <v>29933</v>
      </c>
      <c r="D6120" t="s">
        <v>29934</v>
      </c>
      <c r="E6120" s="164">
        <v>410</v>
      </c>
      <c r="F6120" s="164">
        <v>410</v>
      </c>
      <c r="G6120" t="s">
        <v>18516</v>
      </c>
      <c r="H6120" t="s">
        <v>18516</v>
      </c>
      <c r="I6120" s="164">
        <v>82.15</v>
      </c>
      <c r="J6120" s="164">
        <v>492.15</v>
      </c>
      <c r="K6120">
        <v>11</v>
      </c>
      <c r="L6120" t="s">
        <v>29410</v>
      </c>
      <c r="M6120" t="s">
        <v>29711</v>
      </c>
    </row>
    <row r="6121" spans="1:13" ht="13.5">
      <c r="A6121" t="s">
        <v>38110</v>
      </c>
      <c r="B6121" t="s">
        <v>38111</v>
      </c>
      <c r="C6121" t="s">
        <v>29933</v>
      </c>
      <c r="D6121" t="s">
        <v>29934</v>
      </c>
      <c r="E6121" s="164">
        <v>410</v>
      </c>
      <c r="F6121" s="164">
        <v>410</v>
      </c>
      <c r="G6121" t="s">
        <v>18516</v>
      </c>
      <c r="H6121" t="s">
        <v>18516</v>
      </c>
      <c r="I6121" s="164">
        <v>82.15</v>
      </c>
      <c r="J6121" s="164">
        <v>492.15</v>
      </c>
      <c r="K6121">
        <v>147</v>
      </c>
      <c r="L6121" t="s">
        <v>18516</v>
      </c>
      <c r="M6121" t="s">
        <v>18516</v>
      </c>
    </row>
    <row r="6122" spans="1:13" ht="13.5">
      <c r="A6122" t="s">
        <v>38112</v>
      </c>
      <c r="B6122" t="s">
        <v>38002</v>
      </c>
      <c r="C6122" t="s">
        <v>29933</v>
      </c>
      <c r="D6122" t="s">
        <v>29934</v>
      </c>
      <c r="E6122" t="s">
        <v>18516</v>
      </c>
      <c r="F6122" t="s">
        <v>18516</v>
      </c>
      <c r="G6122" t="s">
        <v>18516</v>
      </c>
      <c r="H6122" t="s">
        <v>18516</v>
      </c>
      <c r="I6122" t="s">
        <v>18516</v>
      </c>
      <c r="J6122" t="s">
        <v>18516</v>
      </c>
      <c r="K6122" t="s">
        <v>29707</v>
      </c>
      <c r="L6122" t="s">
        <v>18516</v>
      </c>
      <c r="M6122" t="s">
        <v>18516</v>
      </c>
    </row>
    <row r="6123" spans="1:13" ht="13.5">
      <c r="A6123" t="s">
        <v>38113</v>
      </c>
      <c r="B6123" t="s">
        <v>38002</v>
      </c>
      <c r="C6123" t="s">
        <v>29933</v>
      </c>
      <c r="D6123" t="s">
        <v>29934</v>
      </c>
      <c r="E6123" t="s">
        <v>18516</v>
      </c>
      <c r="F6123" t="s">
        <v>18516</v>
      </c>
      <c r="G6123" t="s">
        <v>18516</v>
      </c>
      <c r="H6123" t="s">
        <v>18516</v>
      </c>
      <c r="I6123" t="s">
        <v>18516</v>
      </c>
      <c r="J6123" t="s">
        <v>18516</v>
      </c>
      <c r="K6123" t="s">
        <v>29707</v>
      </c>
      <c r="L6123" t="s">
        <v>18516</v>
      </c>
      <c r="M6123" t="s">
        <v>18516</v>
      </c>
    </row>
    <row r="6124" spans="1:13" ht="13.5">
      <c r="A6124" t="s">
        <v>38114</v>
      </c>
      <c r="B6124" t="s">
        <v>38002</v>
      </c>
      <c r="C6124" t="s">
        <v>29933</v>
      </c>
      <c r="D6124" t="s">
        <v>29934</v>
      </c>
      <c r="E6124" t="s">
        <v>18516</v>
      </c>
      <c r="F6124" t="s">
        <v>18516</v>
      </c>
      <c r="G6124" t="s">
        <v>18516</v>
      </c>
      <c r="H6124" t="s">
        <v>18516</v>
      </c>
      <c r="I6124" t="s">
        <v>18516</v>
      </c>
      <c r="J6124" t="s">
        <v>18516</v>
      </c>
      <c r="K6124" t="s">
        <v>29707</v>
      </c>
      <c r="L6124" t="s">
        <v>18516</v>
      </c>
      <c r="M6124" t="s">
        <v>18516</v>
      </c>
    </row>
    <row r="6125" spans="1:13" ht="13.5">
      <c r="A6125" t="s">
        <v>38115</v>
      </c>
      <c r="B6125" t="s">
        <v>38005</v>
      </c>
      <c r="C6125" t="s">
        <v>29933</v>
      </c>
      <c r="D6125" t="s">
        <v>29934</v>
      </c>
      <c r="E6125" s="164">
        <v>410</v>
      </c>
      <c r="F6125" s="164">
        <v>410</v>
      </c>
      <c r="G6125" t="s">
        <v>18516</v>
      </c>
      <c r="H6125" t="s">
        <v>18516</v>
      </c>
      <c r="I6125" s="164">
        <v>82.15</v>
      </c>
      <c r="J6125" s="164">
        <v>492.15</v>
      </c>
      <c r="K6125">
        <v>1</v>
      </c>
      <c r="L6125" t="s">
        <v>18516</v>
      </c>
      <c r="M6125" t="s">
        <v>18516</v>
      </c>
    </row>
    <row r="6126" spans="1:13" ht="13.5">
      <c r="A6126" t="s">
        <v>38116</v>
      </c>
      <c r="B6126" t="s">
        <v>38117</v>
      </c>
      <c r="C6126" t="s">
        <v>29933</v>
      </c>
      <c r="D6126" t="s">
        <v>29934</v>
      </c>
      <c r="E6126" s="164">
        <v>480</v>
      </c>
      <c r="F6126" s="164">
        <v>480</v>
      </c>
      <c r="G6126" t="s">
        <v>18516</v>
      </c>
      <c r="H6126" t="s">
        <v>18516</v>
      </c>
      <c r="I6126" t="s">
        <v>18516</v>
      </c>
      <c r="J6126" t="s">
        <v>18516</v>
      </c>
      <c r="K6126">
        <v>11</v>
      </c>
      <c r="L6126" t="s">
        <v>29815</v>
      </c>
      <c r="M6126" t="s">
        <v>29808</v>
      </c>
    </row>
    <row r="6127" spans="1:13" ht="13.5">
      <c r="A6127" t="s">
        <v>38118</v>
      </c>
      <c r="B6127" t="s">
        <v>38119</v>
      </c>
      <c r="C6127" t="s">
        <v>29933</v>
      </c>
      <c r="D6127" t="s">
        <v>29934</v>
      </c>
      <c r="E6127" s="164">
        <v>480</v>
      </c>
      <c r="F6127" s="164">
        <v>480</v>
      </c>
      <c r="G6127" t="s">
        <v>18516</v>
      </c>
      <c r="H6127" t="s">
        <v>18516</v>
      </c>
      <c r="I6127" t="s">
        <v>18516</v>
      </c>
      <c r="J6127" t="s">
        <v>18516</v>
      </c>
      <c r="K6127">
        <v>0</v>
      </c>
      <c r="L6127" t="s">
        <v>29455</v>
      </c>
      <c r="M6127" t="s">
        <v>29808</v>
      </c>
    </row>
    <row r="6128" spans="1:13" ht="13.5">
      <c r="A6128" t="s">
        <v>13639</v>
      </c>
      <c r="B6128" t="s">
        <v>38120</v>
      </c>
      <c r="C6128" t="s">
        <v>29933</v>
      </c>
      <c r="D6128" t="s">
        <v>29934</v>
      </c>
      <c r="E6128" s="164">
        <v>510</v>
      </c>
      <c r="F6128" s="164">
        <v>510</v>
      </c>
      <c r="G6128" t="s">
        <v>18516</v>
      </c>
      <c r="H6128" t="s">
        <v>18516</v>
      </c>
      <c r="I6128" s="164">
        <v>112.91</v>
      </c>
      <c r="J6128" s="164">
        <v>622.91</v>
      </c>
      <c r="K6128">
        <v>119</v>
      </c>
      <c r="L6128" t="s">
        <v>18516</v>
      </c>
      <c r="M6128" t="s">
        <v>18516</v>
      </c>
    </row>
    <row r="6129" spans="1:13" ht="13.5">
      <c r="A6129" t="s">
        <v>38121</v>
      </c>
      <c r="B6129" t="s">
        <v>38122</v>
      </c>
      <c r="C6129" t="s">
        <v>29933</v>
      </c>
      <c r="D6129" t="s">
        <v>29934</v>
      </c>
      <c r="E6129" s="164">
        <v>629</v>
      </c>
      <c r="F6129" s="164">
        <v>629</v>
      </c>
      <c r="G6129" t="s">
        <v>18516</v>
      </c>
      <c r="H6129" t="s">
        <v>18516</v>
      </c>
      <c r="I6129" s="164">
        <v>241.78</v>
      </c>
      <c r="J6129" s="164">
        <v>870.78</v>
      </c>
      <c r="K6129">
        <v>29</v>
      </c>
      <c r="L6129" t="s">
        <v>29455</v>
      </c>
      <c r="M6129" t="s">
        <v>30391</v>
      </c>
    </row>
    <row r="6130" spans="1:13" ht="13.5">
      <c r="A6130" t="s">
        <v>38123</v>
      </c>
      <c r="B6130" t="s">
        <v>38124</v>
      </c>
      <c r="C6130" t="s">
        <v>29933</v>
      </c>
      <c r="D6130" t="s">
        <v>29934</v>
      </c>
      <c r="E6130" t="s">
        <v>18516</v>
      </c>
      <c r="F6130" t="s">
        <v>18516</v>
      </c>
      <c r="G6130" t="s">
        <v>18516</v>
      </c>
      <c r="H6130" t="s">
        <v>18516</v>
      </c>
      <c r="I6130" t="s">
        <v>18516</v>
      </c>
      <c r="J6130" t="s">
        <v>18516</v>
      </c>
      <c r="K6130" t="s">
        <v>29707</v>
      </c>
      <c r="L6130" t="s">
        <v>18516</v>
      </c>
      <c r="M6130" t="s">
        <v>18516</v>
      </c>
    </row>
    <row r="6131" spans="1:13" ht="13.5">
      <c r="A6131" t="s">
        <v>38125</v>
      </c>
      <c r="B6131" t="s">
        <v>38126</v>
      </c>
      <c r="C6131" t="s">
        <v>29933</v>
      </c>
      <c r="D6131" t="s">
        <v>29934</v>
      </c>
      <c r="E6131" t="s">
        <v>18516</v>
      </c>
      <c r="F6131" t="s">
        <v>18516</v>
      </c>
      <c r="G6131" t="s">
        <v>18516</v>
      </c>
      <c r="H6131" t="s">
        <v>18516</v>
      </c>
      <c r="I6131" t="s">
        <v>18516</v>
      </c>
      <c r="J6131" t="s">
        <v>18516</v>
      </c>
      <c r="K6131" t="s">
        <v>29707</v>
      </c>
      <c r="L6131" t="s">
        <v>18516</v>
      </c>
      <c r="M6131" t="s">
        <v>18516</v>
      </c>
    </row>
    <row r="6132" spans="1:13" ht="13.5">
      <c r="A6132" t="s">
        <v>38127</v>
      </c>
      <c r="B6132" t="s">
        <v>38128</v>
      </c>
      <c r="C6132" t="s">
        <v>29933</v>
      </c>
      <c r="D6132" t="s">
        <v>29934</v>
      </c>
      <c r="E6132" t="s">
        <v>18516</v>
      </c>
      <c r="F6132" t="s">
        <v>18516</v>
      </c>
      <c r="G6132" t="s">
        <v>18516</v>
      </c>
      <c r="H6132" t="s">
        <v>18516</v>
      </c>
      <c r="I6132" t="s">
        <v>18516</v>
      </c>
      <c r="J6132" t="s">
        <v>18516</v>
      </c>
      <c r="K6132" t="s">
        <v>29707</v>
      </c>
      <c r="L6132" t="s">
        <v>18516</v>
      </c>
      <c r="M6132" t="s">
        <v>18516</v>
      </c>
    </row>
    <row r="6133" spans="1:13" ht="13.5">
      <c r="A6133" t="s">
        <v>2128</v>
      </c>
      <c r="B6133" t="s">
        <v>38129</v>
      </c>
      <c r="C6133" t="s">
        <v>29933</v>
      </c>
      <c r="D6133" t="s">
        <v>29934</v>
      </c>
      <c r="E6133" t="s">
        <v>18516</v>
      </c>
      <c r="F6133" t="s">
        <v>18516</v>
      </c>
      <c r="G6133" t="s">
        <v>18516</v>
      </c>
      <c r="H6133" t="s">
        <v>18516</v>
      </c>
      <c r="I6133" t="s">
        <v>18516</v>
      </c>
      <c r="J6133" t="s">
        <v>18516</v>
      </c>
      <c r="K6133" t="s">
        <v>29707</v>
      </c>
      <c r="L6133" t="s">
        <v>18516</v>
      </c>
      <c r="M6133" t="s">
        <v>18516</v>
      </c>
    </row>
    <row r="6134" spans="1:13" ht="13.5">
      <c r="A6134" t="s">
        <v>38130</v>
      </c>
      <c r="B6134" t="s">
        <v>38131</v>
      </c>
      <c r="C6134" t="s">
        <v>29933</v>
      </c>
      <c r="D6134" t="s">
        <v>29934</v>
      </c>
      <c r="E6134" t="s">
        <v>18516</v>
      </c>
      <c r="F6134" t="s">
        <v>18516</v>
      </c>
      <c r="G6134" t="s">
        <v>18516</v>
      </c>
      <c r="H6134" t="s">
        <v>18516</v>
      </c>
      <c r="I6134" t="s">
        <v>18516</v>
      </c>
      <c r="J6134" t="s">
        <v>18516</v>
      </c>
      <c r="K6134" t="s">
        <v>29707</v>
      </c>
      <c r="L6134" t="s">
        <v>18516</v>
      </c>
      <c r="M6134" t="s">
        <v>18516</v>
      </c>
    </row>
    <row r="6135" spans="1:13" ht="13.5">
      <c r="A6135" t="s">
        <v>38132</v>
      </c>
      <c r="B6135" t="s">
        <v>38133</v>
      </c>
      <c r="C6135" t="s">
        <v>29933</v>
      </c>
      <c r="D6135" t="s">
        <v>29934</v>
      </c>
      <c r="E6135" t="s">
        <v>18516</v>
      </c>
      <c r="F6135" t="s">
        <v>18516</v>
      </c>
      <c r="G6135" t="s">
        <v>18516</v>
      </c>
      <c r="H6135" t="s">
        <v>18516</v>
      </c>
      <c r="I6135" t="s">
        <v>18516</v>
      </c>
      <c r="J6135" t="s">
        <v>18516</v>
      </c>
      <c r="K6135" t="s">
        <v>29707</v>
      </c>
      <c r="L6135" t="s">
        <v>18516</v>
      </c>
      <c r="M6135" t="s">
        <v>18516</v>
      </c>
    </row>
    <row r="6136" spans="1:13" ht="13.5">
      <c r="A6136" t="s">
        <v>38134</v>
      </c>
      <c r="B6136" t="s">
        <v>38135</v>
      </c>
      <c r="C6136" t="s">
        <v>29933</v>
      </c>
      <c r="D6136" t="s">
        <v>29934</v>
      </c>
      <c r="E6136" t="s">
        <v>18516</v>
      </c>
      <c r="F6136" t="s">
        <v>18516</v>
      </c>
      <c r="G6136" t="s">
        <v>18516</v>
      </c>
      <c r="H6136" t="s">
        <v>18516</v>
      </c>
      <c r="I6136" t="s">
        <v>18516</v>
      </c>
      <c r="J6136" t="s">
        <v>18516</v>
      </c>
      <c r="K6136" t="s">
        <v>29707</v>
      </c>
      <c r="L6136" t="s">
        <v>18516</v>
      </c>
      <c r="M6136" t="s">
        <v>18516</v>
      </c>
    </row>
    <row r="6137" spans="1:13" ht="13.5">
      <c r="A6137" t="s">
        <v>38136</v>
      </c>
      <c r="B6137" t="s">
        <v>38137</v>
      </c>
      <c r="C6137" t="s">
        <v>29933</v>
      </c>
      <c r="D6137" t="s">
        <v>29934</v>
      </c>
      <c r="E6137" t="s">
        <v>18516</v>
      </c>
      <c r="F6137" t="s">
        <v>18516</v>
      </c>
      <c r="G6137" t="s">
        <v>18516</v>
      </c>
      <c r="H6137" t="s">
        <v>18516</v>
      </c>
      <c r="I6137" t="s">
        <v>18516</v>
      </c>
      <c r="J6137" t="s">
        <v>18516</v>
      </c>
      <c r="K6137" t="s">
        <v>29707</v>
      </c>
      <c r="L6137" t="s">
        <v>18516</v>
      </c>
      <c r="M6137" t="s">
        <v>18516</v>
      </c>
    </row>
    <row r="6138" spans="1:13" ht="13.5">
      <c r="A6138" t="s">
        <v>38138</v>
      </c>
      <c r="B6138" t="s">
        <v>38139</v>
      </c>
      <c r="C6138" t="s">
        <v>29933</v>
      </c>
      <c r="D6138" t="s">
        <v>29934</v>
      </c>
      <c r="E6138" t="s">
        <v>18516</v>
      </c>
      <c r="F6138" t="s">
        <v>18516</v>
      </c>
      <c r="G6138" t="s">
        <v>18516</v>
      </c>
      <c r="H6138" t="s">
        <v>18516</v>
      </c>
      <c r="I6138" t="s">
        <v>18516</v>
      </c>
      <c r="J6138" t="s">
        <v>18516</v>
      </c>
      <c r="K6138" t="s">
        <v>29707</v>
      </c>
      <c r="L6138" t="s">
        <v>18516</v>
      </c>
      <c r="M6138" t="s">
        <v>18516</v>
      </c>
    </row>
    <row r="6139" spans="1:13" ht="13.5">
      <c r="A6139" t="s">
        <v>38140</v>
      </c>
      <c r="B6139" t="s">
        <v>38141</v>
      </c>
      <c r="C6139" t="s">
        <v>29933</v>
      </c>
      <c r="D6139" t="s">
        <v>29934</v>
      </c>
      <c r="E6139" t="s">
        <v>18516</v>
      </c>
      <c r="F6139" t="s">
        <v>18516</v>
      </c>
      <c r="G6139" t="s">
        <v>18516</v>
      </c>
      <c r="H6139" t="s">
        <v>18516</v>
      </c>
      <c r="I6139" t="s">
        <v>18516</v>
      </c>
      <c r="J6139" t="s">
        <v>18516</v>
      </c>
      <c r="K6139" t="s">
        <v>29707</v>
      </c>
      <c r="L6139" t="s">
        <v>18516</v>
      </c>
      <c r="M6139" t="s">
        <v>18516</v>
      </c>
    </row>
    <row r="6140" spans="1:13" ht="13.5">
      <c r="A6140" t="s">
        <v>38142</v>
      </c>
      <c r="B6140" t="s">
        <v>38143</v>
      </c>
      <c r="C6140" t="s">
        <v>29933</v>
      </c>
      <c r="D6140" t="s">
        <v>29934</v>
      </c>
      <c r="E6140" t="s">
        <v>18516</v>
      </c>
      <c r="F6140" t="s">
        <v>18516</v>
      </c>
      <c r="G6140" t="s">
        <v>18516</v>
      </c>
      <c r="H6140" t="s">
        <v>18516</v>
      </c>
      <c r="I6140" t="s">
        <v>18516</v>
      </c>
      <c r="J6140" t="s">
        <v>18516</v>
      </c>
      <c r="K6140" t="s">
        <v>29707</v>
      </c>
      <c r="L6140" t="s">
        <v>18516</v>
      </c>
      <c r="M6140" t="s">
        <v>18516</v>
      </c>
    </row>
    <row r="6141" spans="1:13" ht="13.5">
      <c r="A6141" t="s">
        <v>38144</v>
      </c>
      <c r="B6141" t="s">
        <v>38145</v>
      </c>
      <c r="C6141" t="s">
        <v>29933</v>
      </c>
      <c r="D6141" t="s">
        <v>29934</v>
      </c>
      <c r="E6141" t="s">
        <v>18516</v>
      </c>
      <c r="F6141" t="s">
        <v>18516</v>
      </c>
      <c r="G6141" t="s">
        <v>18516</v>
      </c>
      <c r="H6141" t="s">
        <v>18516</v>
      </c>
      <c r="I6141" t="s">
        <v>18516</v>
      </c>
      <c r="J6141" t="s">
        <v>18516</v>
      </c>
      <c r="K6141" t="s">
        <v>29707</v>
      </c>
      <c r="L6141" t="s">
        <v>18516</v>
      </c>
      <c r="M6141" t="s">
        <v>18516</v>
      </c>
    </row>
    <row r="6142" spans="1:13" ht="13.5">
      <c r="A6142" t="s">
        <v>38146</v>
      </c>
      <c r="B6142" t="s">
        <v>38147</v>
      </c>
      <c r="C6142" t="s">
        <v>29933</v>
      </c>
      <c r="D6142" t="s">
        <v>29934</v>
      </c>
      <c r="E6142" t="s">
        <v>18516</v>
      </c>
      <c r="F6142" t="s">
        <v>18516</v>
      </c>
      <c r="G6142" t="s">
        <v>18516</v>
      </c>
      <c r="H6142" t="s">
        <v>18516</v>
      </c>
      <c r="I6142" t="s">
        <v>18516</v>
      </c>
      <c r="J6142" t="s">
        <v>18516</v>
      </c>
      <c r="K6142" t="s">
        <v>29707</v>
      </c>
      <c r="L6142" t="s">
        <v>18516</v>
      </c>
      <c r="M6142" t="s">
        <v>18516</v>
      </c>
    </row>
    <row r="6143" spans="1:13" ht="13.5">
      <c r="A6143" t="s">
        <v>38148</v>
      </c>
      <c r="B6143" t="s">
        <v>38149</v>
      </c>
      <c r="C6143" t="s">
        <v>29933</v>
      </c>
      <c r="D6143" t="s">
        <v>29934</v>
      </c>
      <c r="E6143" t="s">
        <v>18516</v>
      </c>
      <c r="F6143" t="s">
        <v>18516</v>
      </c>
      <c r="G6143" t="s">
        <v>18516</v>
      </c>
      <c r="H6143" t="s">
        <v>18516</v>
      </c>
      <c r="I6143" t="s">
        <v>18516</v>
      </c>
      <c r="J6143" t="s">
        <v>18516</v>
      </c>
      <c r="K6143" t="s">
        <v>29707</v>
      </c>
      <c r="L6143" t="s">
        <v>18516</v>
      </c>
      <c r="M6143" t="s">
        <v>18516</v>
      </c>
    </row>
    <row r="6144" spans="1:13" ht="13.5">
      <c r="A6144" t="s">
        <v>38150</v>
      </c>
      <c r="B6144" t="s">
        <v>38151</v>
      </c>
      <c r="C6144" t="s">
        <v>29933</v>
      </c>
      <c r="D6144" t="s">
        <v>29934</v>
      </c>
      <c r="E6144" t="s">
        <v>18516</v>
      </c>
      <c r="F6144" t="s">
        <v>18516</v>
      </c>
      <c r="G6144" t="s">
        <v>18516</v>
      </c>
      <c r="H6144" t="s">
        <v>18516</v>
      </c>
      <c r="I6144" t="s">
        <v>18516</v>
      </c>
      <c r="J6144" t="s">
        <v>18516</v>
      </c>
      <c r="K6144" t="s">
        <v>29707</v>
      </c>
      <c r="L6144" t="s">
        <v>18516</v>
      </c>
      <c r="M6144" t="s">
        <v>18516</v>
      </c>
    </row>
    <row r="6145" spans="1:13" ht="13.5">
      <c r="A6145" t="s">
        <v>38152</v>
      </c>
      <c r="B6145" t="s">
        <v>38153</v>
      </c>
      <c r="C6145" t="s">
        <v>29933</v>
      </c>
      <c r="D6145" t="s">
        <v>29934</v>
      </c>
      <c r="E6145" s="164">
        <v>630</v>
      </c>
      <c r="F6145" s="164">
        <v>630</v>
      </c>
      <c r="G6145" t="s">
        <v>18516</v>
      </c>
      <c r="H6145" t="s">
        <v>18516</v>
      </c>
      <c r="I6145" t="s">
        <v>18516</v>
      </c>
      <c r="J6145" t="s">
        <v>18516</v>
      </c>
      <c r="K6145">
        <v>9</v>
      </c>
      <c r="L6145" t="s">
        <v>18516</v>
      </c>
      <c r="M6145" t="s">
        <v>18516</v>
      </c>
    </row>
    <row r="6146" spans="1:13" ht="13.5">
      <c r="A6146" t="s">
        <v>38154</v>
      </c>
      <c r="B6146" t="s">
        <v>38155</v>
      </c>
      <c r="C6146" t="s">
        <v>29933</v>
      </c>
      <c r="D6146" t="s">
        <v>29934</v>
      </c>
      <c r="E6146" s="164">
        <v>560</v>
      </c>
      <c r="F6146" s="164">
        <v>560</v>
      </c>
      <c r="G6146" t="s">
        <v>18516</v>
      </c>
      <c r="H6146" t="s">
        <v>18516</v>
      </c>
      <c r="I6146" t="s">
        <v>18516</v>
      </c>
      <c r="J6146" t="s">
        <v>18516</v>
      </c>
      <c r="K6146">
        <v>0</v>
      </c>
      <c r="L6146" t="s">
        <v>18516</v>
      </c>
      <c r="M6146" t="s">
        <v>18516</v>
      </c>
    </row>
    <row r="6147" spans="1:13" ht="13.5">
      <c r="A6147" t="s">
        <v>38156</v>
      </c>
      <c r="B6147" t="s">
        <v>38157</v>
      </c>
      <c r="C6147" t="s">
        <v>29933</v>
      </c>
      <c r="D6147" t="s">
        <v>29934</v>
      </c>
      <c r="E6147" s="164">
        <v>350</v>
      </c>
      <c r="F6147" s="164">
        <v>350</v>
      </c>
      <c r="G6147" t="s">
        <v>18516</v>
      </c>
      <c r="H6147" t="s">
        <v>18516</v>
      </c>
      <c r="I6147" s="164">
        <v>95.58</v>
      </c>
      <c r="J6147" s="164">
        <v>445.58</v>
      </c>
      <c r="K6147">
        <v>0</v>
      </c>
      <c r="L6147" t="s">
        <v>18516</v>
      </c>
      <c r="M6147" t="s">
        <v>18516</v>
      </c>
    </row>
    <row r="6148" spans="1:13" ht="13.5">
      <c r="A6148" t="s">
        <v>38158</v>
      </c>
      <c r="B6148" t="s">
        <v>38159</v>
      </c>
      <c r="C6148" t="s">
        <v>29933</v>
      </c>
      <c r="D6148" t="s">
        <v>29934</v>
      </c>
      <c r="E6148" t="s">
        <v>18516</v>
      </c>
      <c r="F6148" t="s">
        <v>18516</v>
      </c>
      <c r="G6148" t="s">
        <v>18516</v>
      </c>
      <c r="H6148" t="s">
        <v>18516</v>
      </c>
      <c r="I6148" t="s">
        <v>18516</v>
      </c>
      <c r="J6148" t="s">
        <v>18516</v>
      </c>
      <c r="K6148" t="s">
        <v>29707</v>
      </c>
      <c r="L6148" t="s">
        <v>18516</v>
      </c>
      <c r="M6148" t="s">
        <v>18516</v>
      </c>
    </row>
    <row r="6149" spans="1:13" ht="13.5">
      <c r="A6149" t="s">
        <v>38160</v>
      </c>
      <c r="B6149" t="s">
        <v>38161</v>
      </c>
      <c r="C6149" t="s">
        <v>29933</v>
      </c>
      <c r="D6149" t="s">
        <v>29934</v>
      </c>
      <c r="E6149" t="s">
        <v>18516</v>
      </c>
      <c r="F6149" t="s">
        <v>18516</v>
      </c>
      <c r="G6149" t="s">
        <v>18516</v>
      </c>
      <c r="H6149" t="s">
        <v>18516</v>
      </c>
      <c r="I6149" t="s">
        <v>18516</v>
      </c>
      <c r="J6149" t="s">
        <v>18516</v>
      </c>
      <c r="K6149" t="s">
        <v>29707</v>
      </c>
      <c r="L6149" t="s">
        <v>18516</v>
      </c>
      <c r="M6149" t="s">
        <v>18516</v>
      </c>
    </row>
    <row r="6150" spans="1:13" ht="13.5">
      <c r="A6150" t="s">
        <v>38162</v>
      </c>
      <c r="B6150" t="s">
        <v>38163</v>
      </c>
      <c r="C6150" t="s">
        <v>29933</v>
      </c>
      <c r="D6150" t="s">
        <v>29934</v>
      </c>
      <c r="E6150" t="s">
        <v>18516</v>
      </c>
      <c r="F6150" t="s">
        <v>18516</v>
      </c>
      <c r="G6150" t="s">
        <v>18516</v>
      </c>
      <c r="H6150" t="s">
        <v>18516</v>
      </c>
      <c r="I6150" t="s">
        <v>18516</v>
      </c>
      <c r="J6150" t="s">
        <v>18516</v>
      </c>
      <c r="K6150" t="s">
        <v>29707</v>
      </c>
      <c r="L6150" t="s">
        <v>18516</v>
      </c>
      <c r="M6150" t="s">
        <v>18516</v>
      </c>
    </row>
    <row r="6151" spans="1:13" ht="13.5">
      <c r="A6151" t="s">
        <v>38164</v>
      </c>
      <c r="B6151" t="s">
        <v>38165</v>
      </c>
      <c r="C6151" t="s">
        <v>29933</v>
      </c>
      <c r="D6151" t="s">
        <v>29934</v>
      </c>
      <c r="E6151" t="s">
        <v>18516</v>
      </c>
      <c r="F6151" t="s">
        <v>18516</v>
      </c>
      <c r="G6151" t="s">
        <v>18516</v>
      </c>
      <c r="H6151" t="s">
        <v>18516</v>
      </c>
      <c r="I6151" t="s">
        <v>18516</v>
      </c>
      <c r="J6151" t="s">
        <v>18516</v>
      </c>
      <c r="K6151" t="s">
        <v>29707</v>
      </c>
      <c r="L6151" t="s">
        <v>18516</v>
      </c>
      <c r="M6151" t="s">
        <v>18516</v>
      </c>
    </row>
    <row r="6152" spans="1:13" ht="13.5">
      <c r="A6152" t="s">
        <v>38166</v>
      </c>
      <c r="B6152" t="s">
        <v>38167</v>
      </c>
      <c r="C6152" t="s">
        <v>29933</v>
      </c>
      <c r="D6152" t="s">
        <v>29934</v>
      </c>
      <c r="E6152" t="s">
        <v>18516</v>
      </c>
      <c r="F6152" t="s">
        <v>18516</v>
      </c>
      <c r="G6152" t="s">
        <v>18516</v>
      </c>
      <c r="H6152" t="s">
        <v>18516</v>
      </c>
      <c r="I6152" t="s">
        <v>18516</v>
      </c>
      <c r="J6152" t="s">
        <v>18516</v>
      </c>
      <c r="K6152" t="s">
        <v>29707</v>
      </c>
      <c r="L6152" t="s">
        <v>18516</v>
      </c>
      <c r="M6152" t="s">
        <v>18516</v>
      </c>
    </row>
    <row r="6153" spans="1:13" ht="13.5">
      <c r="A6153" t="s">
        <v>38168</v>
      </c>
      <c r="B6153" t="s">
        <v>38169</v>
      </c>
      <c r="C6153" t="s">
        <v>29933</v>
      </c>
      <c r="D6153" t="s">
        <v>29934</v>
      </c>
      <c r="E6153" t="s">
        <v>18516</v>
      </c>
      <c r="F6153" t="s">
        <v>18516</v>
      </c>
      <c r="G6153" t="s">
        <v>18516</v>
      </c>
      <c r="H6153" t="s">
        <v>18516</v>
      </c>
      <c r="I6153" t="s">
        <v>18516</v>
      </c>
      <c r="J6153" t="s">
        <v>18516</v>
      </c>
      <c r="K6153" t="s">
        <v>29707</v>
      </c>
      <c r="L6153" t="s">
        <v>18516</v>
      </c>
      <c r="M6153" t="s">
        <v>18516</v>
      </c>
    </row>
    <row r="6154" spans="1:13" ht="13.5">
      <c r="A6154" t="s">
        <v>38170</v>
      </c>
      <c r="B6154" t="s">
        <v>38171</v>
      </c>
      <c r="C6154" t="s">
        <v>29933</v>
      </c>
      <c r="D6154" t="s">
        <v>29934</v>
      </c>
      <c r="E6154" t="s">
        <v>18516</v>
      </c>
      <c r="F6154" t="s">
        <v>18516</v>
      </c>
      <c r="G6154" t="s">
        <v>18516</v>
      </c>
      <c r="H6154" t="s">
        <v>18516</v>
      </c>
      <c r="I6154" t="s">
        <v>18516</v>
      </c>
      <c r="J6154" t="s">
        <v>18516</v>
      </c>
      <c r="K6154" t="s">
        <v>29707</v>
      </c>
      <c r="L6154" t="s">
        <v>18516</v>
      </c>
      <c r="M6154" t="s">
        <v>18516</v>
      </c>
    </row>
    <row r="6155" spans="1:13" ht="13.5">
      <c r="A6155" t="s">
        <v>38172</v>
      </c>
      <c r="B6155" t="s">
        <v>38173</v>
      </c>
      <c r="C6155" t="s">
        <v>29933</v>
      </c>
      <c r="D6155" t="s">
        <v>29934</v>
      </c>
      <c r="E6155" s="164">
        <v>670</v>
      </c>
      <c r="F6155" s="164">
        <v>670</v>
      </c>
      <c r="G6155" t="s">
        <v>18516</v>
      </c>
      <c r="H6155" t="s">
        <v>18516</v>
      </c>
      <c r="I6155" t="s">
        <v>18516</v>
      </c>
      <c r="J6155" t="s">
        <v>18516</v>
      </c>
      <c r="K6155">
        <v>0</v>
      </c>
      <c r="L6155" t="s">
        <v>18516</v>
      </c>
      <c r="M6155" t="s">
        <v>18516</v>
      </c>
    </row>
    <row r="6156" spans="1:13" ht="13.5">
      <c r="A6156" t="s">
        <v>38174</v>
      </c>
      <c r="B6156" t="s">
        <v>38175</v>
      </c>
      <c r="C6156" t="s">
        <v>29933</v>
      </c>
      <c r="D6156" t="s">
        <v>29934</v>
      </c>
      <c r="E6156" t="s">
        <v>18516</v>
      </c>
      <c r="F6156" t="s">
        <v>18516</v>
      </c>
      <c r="G6156" t="s">
        <v>18516</v>
      </c>
      <c r="H6156" t="s">
        <v>18516</v>
      </c>
      <c r="I6156" t="s">
        <v>18516</v>
      </c>
      <c r="J6156" t="s">
        <v>18516</v>
      </c>
      <c r="K6156" t="s">
        <v>29707</v>
      </c>
      <c r="L6156" t="s">
        <v>18516</v>
      </c>
      <c r="M6156" t="s">
        <v>18516</v>
      </c>
    </row>
    <row r="6157" spans="1:13" ht="13.5">
      <c r="A6157" t="s">
        <v>10974</v>
      </c>
      <c r="B6157" t="s">
        <v>38176</v>
      </c>
      <c r="C6157" t="s">
        <v>29933</v>
      </c>
      <c r="D6157" t="s">
        <v>29934</v>
      </c>
      <c r="E6157" t="s">
        <v>18516</v>
      </c>
      <c r="F6157" t="s">
        <v>18516</v>
      </c>
      <c r="G6157" t="s">
        <v>18516</v>
      </c>
      <c r="H6157" t="s">
        <v>18516</v>
      </c>
      <c r="I6157" t="s">
        <v>18516</v>
      </c>
      <c r="J6157" t="s">
        <v>18516</v>
      </c>
      <c r="K6157" t="s">
        <v>29707</v>
      </c>
      <c r="L6157" t="s">
        <v>18516</v>
      </c>
      <c r="M6157" t="s">
        <v>18516</v>
      </c>
    </row>
    <row r="6158" spans="1:13" ht="13.5">
      <c r="A6158" t="s">
        <v>38177</v>
      </c>
      <c r="B6158" t="s">
        <v>38178</v>
      </c>
      <c r="C6158" t="s">
        <v>29933</v>
      </c>
      <c r="D6158" t="s">
        <v>29934</v>
      </c>
      <c r="E6158" t="s">
        <v>18516</v>
      </c>
      <c r="F6158" t="s">
        <v>18516</v>
      </c>
      <c r="G6158" t="s">
        <v>18516</v>
      </c>
      <c r="H6158" t="s">
        <v>18516</v>
      </c>
      <c r="I6158" t="s">
        <v>18516</v>
      </c>
      <c r="J6158" t="s">
        <v>18516</v>
      </c>
      <c r="K6158" t="s">
        <v>29707</v>
      </c>
      <c r="L6158" t="s">
        <v>18516</v>
      </c>
      <c r="M6158" t="s">
        <v>18516</v>
      </c>
    </row>
    <row r="6159" spans="1:13" ht="13.5">
      <c r="A6159" t="s">
        <v>38179</v>
      </c>
      <c r="B6159" t="s">
        <v>38180</v>
      </c>
      <c r="C6159" t="s">
        <v>29933</v>
      </c>
      <c r="D6159" t="s">
        <v>29934</v>
      </c>
      <c r="E6159" t="s">
        <v>18516</v>
      </c>
      <c r="F6159" t="s">
        <v>18516</v>
      </c>
      <c r="G6159" t="s">
        <v>18516</v>
      </c>
      <c r="H6159" t="s">
        <v>18516</v>
      </c>
      <c r="I6159" t="s">
        <v>18516</v>
      </c>
      <c r="J6159" t="s">
        <v>18516</v>
      </c>
      <c r="K6159" t="s">
        <v>29707</v>
      </c>
      <c r="L6159" t="s">
        <v>18516</v>
      </c>
      <c r="M6159" t="s">
        <v>18516</v>
      </c>
    </row>
    <row r="6160" spans="1:13" ht="13.5">
      <c r="A6160" t="s">
        <v>38181</v>
      </c>
      <c r="B6160" t="s">
        <v>38182</v>
      </c>
      <c r="C6160" t="s">
        <v>29933</v>
      </c>
      <c r="D6160" t="s">
        <v>29934</v>
      </c>
      <c r="E6160" t="s">
        <v>18516</v>
      </c>
      <c r="F6160" t="s">
        <v>18516</v>
      </c>
      <c r="G6160" t="s">
        <v>18516</v>
      </c>
      <c r="H6160" t="s">
        <v>18516</v>
      </c>
      <c r="I6160" t="s">
        <v>18516</v>
      </c>
      <c r="J6160" t="s">
        <v>18516</v>
      </c>
      <c r="K6160" t="s">
        <v>29707</v>
      </c>
      <c r="L6160" t="s">
        <v>18516</v>
      </c>
      <c r="M6160" t="s">
        <v>18516</v>
      </c>
    </row>
    <row r="6161" spans="1:13" ht="13.5">
      <c r="A6161" t="s">
        <v>38183</v>
      </c>
      <c r="B6161" t="s">
        <v>38184</v>
      </c>
      <c r="C6161" t="s">
        <v>29933</v>
      </c>
      <c r="D6161" t="s">
        <v>29934</v>
      </c>
      <c r="E6161" t="s">
        <v>18516</v>
      </c>
      <c r="F6161" t="s">
        <v>18516</v>
      </c>
      <c r="G6161" t="s">
        <v>18516</v>
      </c>
      <c r="H6161" t="s">
        <v>18516</v>
      </c>
      <c r="I6161" t="s">
        <v>18516</v>
      </c>
      <c r="J6161" t="s">
        <v>18516</v>
      </c>
      <c r="K6161" t="s">
        <v>29707</v>
      </c>
      <c r="L6161" t="s">
        <v>18516</v>
      </c>
      <c r="M6161" t="s">
        <v>18516</v>
      </c>
    </row>
    <row r="6162" spans="1:13" ht="13.5">
      <c r="A6162" t="s">
        <v>38185</v>
      </c>
      <c r="B6162" t="s">
        <v>38186</v>
      </c>
      <c r="C6162" t="s">
        <v>29933</v>
      </c>
      <c r="D6162" t="s">
        <v>29934</v>
      </c>
      <c r="E6162" t="s">
        <v>18516</v>
      </c>
      <c r="F6162" t="s">
        <v>18516</v>
      </c>
      <c r="G6162" t="s">
        <v>18516</v>
      </c>
      <c r="H6162" t="s">
        <v>18516</v>
      </c>
      <c r="I6162" t="s">
        <v>18516</v>
      </c>
      <c r="J6162" t="s">
        <v>18516</v>
      </c>
      <c r="K6162" t="s">
        <v>29707</v>
      </c>
      <c r="L6162" t="s">
        <v>18516</v>
      </c>
      <c r="M6162" t="s">
        <v>18516</v>
      </c>
    </row>
    <row r="6163" spans="1:13" ht="13.5">
      <c r="A6163" t="s">
        <v>38187</v>
      </c>
      <c r="B6163" t="s">
        <v>38188</v>
      </c>
      <c r="C6163" t="s">
        <v>29933</v>
      </c>
      <c r="D6163" t="s">
        <v>29934</v>
      </c>
      <c r="E6163" t="s">
        <v>18516</v>
      </c>
      <c r="F6163" t="s">
        <v>18516</v>
      </c>
      <c r="G6163" t="s">
        <v>18516</v>
      </c>
      <c r="H6163" t="s">
        <v>18516</v>
      </c>
      <c r="I6163" t="s">
        <v>18516</v>
      </c>
      <c r="J6163" t="s">
        <v>18516</v>
      </c>
      <c r="K6163" t="s">
        <v>29707</v>
      </c>
      <c r="L6163" t="s">
        <v>18516</v>
      </c>
      <c r="M6163" t="s">
        <v>18516</v>
      </c>
    </row>
    <row r="6164" spans="1:13" ht="13.5">
      <c r="A6164" t="s">
        <v>38189</v>
      </c>
      <c r="B6164" t="s">
        <v>38190</v>
      </c>
      <c r="C6164" t="s">
        <v>29933</v>
      </c>
      <c r="D6164" t="s">
        <v>29934</v>
      </c>
      <c r="E6164" t="s">
        <v>18516</v>
      </c>
      <c r="F6164" t="s">
        <v>18516</v>
      </c>
      <c r="G6164" t="s">
        <v>18516</v>
      </c>
      <c r="H6164" t="s">
        <v>18516</v>
      </c>
      <c r="I6164" t="s">
        <v>18516</v>
      </c>
      <c r="J6164" t="s">
        <v>18516</v>
      </c>
      <c r="K6164" t="s">
        <v>29707</v>
      </c>
      <c r="L6164" t="s">
        <v>18516</v>
      </c>
      <c r="M6164" t="s">
        <v>18516</v>
      </c>
    </row>
    <row r="6165" spans="1:13" ht="13.5">
      <c r="A6165" t="s">
        <v>38191</v>
      </c>
      <c r="B6165" t="s">
        <v>38192</v>
      </c>
      <c r="C6165" t="s">
        <v>29933</v>
      </c>
      <c r="D6165" t="s">
        <v>29934</v>
      </c>
      <c r="E6165" t="s">
        <v>18516</v>
      </c>
      <c r="F6165" t="s">
        <v>18516</v>
      </c>
      <c r="G6165" t="s">
        <v>18516</v>
      </c>
      <c r="H6165" t="s">
        <v>18516</v>
      </c>
      <c r="I6165" t="s">
        <v>18516</v>
      </c>
      <c r="J6165" t="s">
        <v>18516</v>
      </c>
      <c r="K6165" t="s">
        <v>29707</v>
      </c>
      <c r="L6165" t="s">
        <v>18516</v>
      </c>
      <c r="M6165" t="s">
        <v>18516</v>
      </c>
    </row>
    <row r="6166" spans="1:13" ht="13.5">
      <c r="A6166" t="s">
        <v>38193</v>
      </c>
      <c r="B6166" t="s">
        <v>38194</v>
      </c>
      <c r="C6166" t="s">
        <v>29933</v>
      </c>
      <c r="D6166" t="s">
        <v>29934</v>
      </c>
      <c r="E6166" s="164">
        <v>480</v>
      </c>
      <c r="F6166" s="164">
        <v>480</v>
      </c>
      <c r="G6166" t="s">
        <v>18516</v>
      </c>
      <c r="H6166" t="s">
        <v>18516</v>
      </c>
      <c r="I6166" s="164">
        <v>145.66</v>
      </c>
      <c r="J6166" s="164">
        <v>625.66</v>
      </c>
      <c r="K6166">
        <v>24</v>
      </c>
      <c r="L6166" t="s">
        <v>18516</v>
      </c>
      <c r="M6166" t="s">
        <v>18516</v>
      </c>
    </row>
    <row r="6167" spans="1:13" ht="13.5">
      <c r="A6167" t="s">
        <v>38195</v>
      </c>
      <c r="B6167" t="s">
        <v>38196</v>
      </c>
      <c r="C6167" t="s">
        <v>29933</v>
      </c>
      <c r="D6167" t="s">
        <v>29934</v>
      </c>
      <c r="E6167" s="164">
        <v>480</v>
      </c>
      <c r="F6167" s="164">
        <v>480</v>
      </c>
      <c r="G6167" t="s">
        <v>18516</v>
      </c>
      <c r="H6167" t="s">
        <v>18516</v>
      </c>
      <c r="I6167" s="164">
        <v>145.36</v>
      </c>
      <c r="J6167" s="164">
        <v>625.36</v>
      </c>
      <c r="K6167">
        <v>100</v>
      </c>
      <c r="L6167" t="s">
        <v>18516</v>
      </c>
      <c r="M6167" t="s">
        <v>18516</v>
      </c>
    </row>
    <row r="6168" spans="1:13" ht="13.5">
      <c r="A6168" t="s">
        <v>38197</v>
      </c>
      <c r="B6168" t="s">
        <v>38198</v>
      </c>
      <c r="C6168" t="s">
        <v>29933</v>
      </c>
      <c r="D6168" t="s">
        <v>29934</v>
      </c>
      <c r="E6168" t="s">
        <v>18516</v>
      </c>
      <c r="F6168" t="s">
        <v>18516</v>
      </c>
      <c r="G6168" t="s">
        <v>18516</v>
      </c>
      <c r="H6168" t="s">
        <v>18516</v>
      </c>
      <c r="I6168" t="s">
        <v>18516</v>
      </c>
      <c r="J6168" t="s">
        <v>18516</v>
      </c>
      <c r="K6168" t="s">
        <v>29707</v>
      </c>
      <c r="L6168" t="s">
        <v>18516</v>
      </c>
      <c r="M6168" t="s">
        <v>18516</v>
      </c>
    </row>
    <row r="6169" spans="1:13" ht="13.5">
      <c r="A6169" t="s">
        <v>38199</v>
      </c>
      <c r="B6169" t="s">
        <v>38200</v>
      </c>
      <c r="C6169" t="s">
        <v>29933</v>
      </c>
      <c r="D6169" t="s">
        <v>29934</v>
      </c>
      <c r="E6169" t="s">
        <v>18516</v>
      </c>
      <c r="F6169" t="s">
        <v>18516</v>
      </c>
      <c r="G6169" t="s">
        <v>18516</v>
      </c>
      <c r="H6169" t="s">
        <v>18516</v>
      </c>
      <c r="I6169" t="s">
        <v>18516</v>
      </c>
      <c r="J6169" t="s">
        <v>18516</v>
      </c>
      <c r="K6169" t="s">
        <v>29707</v>
      </c>
      <c r="L6169" t="s">
        <v>18516</v>
      </c>
      <c r="M6169" t="s">
        <v>18516</v>
      </c>
    </row>
    <row r="6170" spans="1:13" ht="13.5">
      <c r="A6170" t="s">
        <v>38201</v>
      </c>
      <c r="B6170" t="s">
        <v>38202</v>
      </c>
      <c r="C6170" t="s">
        <v>29933</v>
      </c>
      <c r="D6170" t="s">
        <v>29934</v>
      </c>
      <c r="E6170" t="s">
        <v>18516</v>
      </c>
      <c r="F6170" t="s">
        <v>18516</v>
      </c>
      <c r="G6170" t="s">
        <v>18516</v>
      </c>
      <c r="H6170" t="s">
        <v>18516</v>
      </c>
      <c r="I6170" t="s">
        <v>18516</v>
      </c>
      <c r="J6170" t="s">
        <v>18516</v>
      </c>
      <c r="K6170" t="s">
        <v>29707</v>
      </c>
      <c r="L6170" t="s">
        <v>18516</v>
      </c>
      <c r="M6170" t="s">
        <v>18516</v>
      </c>
    </row>
    <row r="6171" spans="1:13" ht="13.5">
      <c r="A6171" t="s">
        <v>38203</v>
      </c>
      <c r="B6171" t="s">
        <v>38204</v>
      </c>
      <c r="C6171" t="s">
        <v>29933</v>
      </c>
      <c r="D6171" t="s">
        <v>29934</v>
      </c>
      <c r="E6171" s="164">
        <v>410</v>
      </c>
      <c r="F6171" s="164">
        <v>410</v>
      </c>
      <c r="G6171" t="s">
        <v>18516</v>
      </c>
      <c r="H6171" t="s">
        <v>18516</v>
      </c>
      <c r="I6171" s="164">
        <v>82.15</v>
      </c>
      <c r="J6171" s="164">
        <v>492.15</v>
      </c>
      <c r="K6171">
        <v>40</v>
      </c>
      <c r="L6171" t="s">
        <v>29410</v>
      </c>
      <c r="M6171" t="s">
        <v>29711</v>
      </c>
    </row>
    <row r="6172" spans="1:13" ht="13.5">
      <c r="A6172" t="s">
        <v>38205</v>
      </c>
      <c r="B6172" t="s">
        <v>38206</v>
      </c>
      <c r="C6172" t="s">
        <v>29933</v>
      </c>
      <c r="D6172" t="s">
        <v>29934</v>
      </c>
      <c r="E6172" t="s">
        <v>18516</v>
      </c>
      <c r="F6172" t="s">
        <v>18516</v>
      </c>
      <c r="G6172" t="s">
        <v>18516</v>
      </c>
      <c r="H6172" t="s">
        <v>18516</v>
      </c>
      <c r="I6172" t="s">
        <v>18516</v>
      </c>
      <c r="J6172" t="s">
        <v>18516</v>
      </c>
      <c r="K6172" t="s">
        <v>29707</v>
      </c>
      <c r="L6172" t="s">
        <v>18516</v>
      </c>
      <c r="M6172" t="s">
        <v>18516</v>
      </c>
    </row>
    <row r="6173" spans="1:13" ht="13.5">
      <c r="A6173" t="s">
        <v>38207</v>
      </c>
      <c r="B6173" t="s">
        <v>38208</v>
      </c>
      <c r="C6173" t="s">
        <v>29933</v>
      </c>
      <c r="D6173" t="s">
        <v>29934</v>
      </c>
      <c r="E6173" t="s">
        <v>18516</v>
      </c>
      <c r="F6173" t="s">
        <v>18516</v>
      </c>
      <c r="G6173" t="s">
        <v>18516</v>
      </c>
      <c r="H6173" t="s">
        <v>18516</v>
      </c>
      <c r="I6173" t="s">
        <v>18516</v>
      </c>
      <c r="J6173" t="s">
        <v>18516</v>
      </c>
      <c r="K6173" t="s">
        <v>29707</v>
      </c>
      <c r="L6173" t="s">
        <v>18516</v>
      </c>
      <c r="M6173" t="s">
        <v>18516</v>
      </c>
    </row>
    <row r="6174" spans="1:13" ht="13.5">
      <c r="A6174" t="s">
        <v>38209</v>
      </c>
      <c r="B6174" t="s">
        <v>38210</v>
      </c>
      <c r="C6174" t="s">
        <v>29933</v>
      </c>
      <c r="D6174" t="s">
        <v>29934</v>
      </c>
      <c r="E6174" t="s">
        <v>18516</v>
      </c>
      <c r="F6174" t="s">
        <v>18516</v>
      </c>
      <c r="G6174" t="s">
        <v>18516</v>
      </c>
      <c r="H6174" t="s">
        <v>18516</v>
      </c>
      <c r="I6174" t="s">
        <v>18516</v>
      </c>
      <c r="J6174" t="s">
        <v>18516</v>
      </c>
      <c r="K6174" t="s">
        <v>29707</v>
      </c>
      <c r="L6174" t="s">
        <v>18516</v>
      </c>
      <c r="M6174" t="s">
        <v>18516</v>
      </c>
    </row>
    <row r="6175" spans="1:13" ht="13.5">
      <c r="A6175" t="s">
        <v>38211</v>
      </c>
      <c r="B6175" t="s">
        <v>37995</v>
      </c>
      <c r="C6175" t="s">
        <v>29933</v>
      </c>
      <c r="D6175" t="s">
        <v>29934</v>
      </c>
      <c r="E6175" s="164">
        <v>470</v>
      </c>
      <c r="F6175" s="164">
        <v>470</v>
      </c>
      <c r="G6175" t="s">
        <v>18516</v>
      </c>
      <c r="H6175" t="s">
        <v>18516</v>
      </c>
      <c r="I6175" s="164">
        <v>144.55</v>
      </c>
      <c r="J6175" s="164">
        <v>614.55</v>
      </c>
      <c r="K6175">
        <v>80</v>
      </c>
      <c r="L6175" t="s">
        <v>18516</v>
      </c>
      <c r="M6175" t="s">
        <v>18516</v>
      </c>
    </row>
    <row r="6176" spans="1:13" ht="13.5">
      <c r="A6176" t="s">
        <v>38212</v>
      </c>
      <c r="B6176" t="s">
        <v>38213</v>
      </c>
      <c r="C6176" t="s">
        <v>29933</v>
      </c>
      <c r="D6176" t="s">
        <v>29934</v>
      </c>
      <c r="E6176" t="s">
        <v>18516</v>
      </c>
      <c r="F6176" t="s">
        <v>18516</v>
      </c>
      <c r="G6176" t="s">
        <v>18516</v>
      </c>
      <c r="H6176" t="s">
        <v>18516</v>
      </c>
      <c r="I6176" t="s">
        <v>18516</v>
      </c>
      <c r="J6176" t="s">
        <v>18516</v>
      </c>
      <c r="K6176" t="s">
        <v>29707</v>
      </c>
      <c r="L6176" t="s">
        <v>18516</v>
      </c>
      <c r="M6176" t="s">
        <v>18516</v>
      </c>
    </row>
    <row r="6177" spans="1:13" ht="13.5">
      <c r="A6177" t="s">
        <v>38214</v>
      </c>
      <c r="B6177" t="s">
        <v>38215</v>
      </c>
      <c r="C6177" t="s">
        <v>29933</v>
      </c>
      <c r="D6177" t="s">
        <v>29934</v>
      </c>
      <c r="E6177" t="s">
        <v>18516</v>
      </c>
      <c r="F6177" t="s">
        <v>18516</v>
      </c>
      <c r="G6177" t="s">
        <v>18516</v>
      </c>
      <c r="H6177" t="s">
        <v>18516</v>
      </c>
      <c r="I6177" t="s">
        <v>18516</v>
      </c>
      <c r="J6177" t="s">
        <v>18516</v>
      </c>
      <c r="K6177" t="s">
        <v>29707</v>
      </c>
      <c r="L6177" t="s">
        <v>18516</v>
      </c>
      <c r="M6177" t="s">
        <v>18516</v>
      </c>
    </row>
    <row r="6178" spans="1:13" ht="13.5">
      <c r="A6178" t="s">
        <v>38216</v>
      </c>
      <c r="B6178" t="s">
        <v>38217</v>
      </c>
      <c r="C6178" t="s">
        <v>29933</v>
      </c>
      <c r="D6178" t="s">
        <v>29934</v>
      </c>
      <c r="E6178" t="s">
        <v>18516</v>
      </c>
      <c r="F6178" t="s">
        <v>18516</v>
      </c>
      <c r="G6178" t="s">
        <v>18516</v>
      </c>
      <c r="H6178" t="s">
        <v>18516</v>
      </c>
      <c r="I6178" t="s">
        <v>18516</v>
      </c>
      <c r="J6178" t="s">
        <v>18516</v>
      </c>
      <c r="K6178" t="s">
        <v>29707</v>
      </c>
      <c r="L6178" t="s">
        <v>18516</v>
      </c>
      <c r="M6178" t="s">
        <v>18516</v>
      </c>
    </row>
    <row r="6179" spans="1:13" ht="13.5">
      <c r="A6179" t="s">
        <v>38218</v>
      </c>
      <c r="B6179" t="s">
        <v>38219</v>
      </c>
      <c r="C6179" t="s">
        <v>29933</v>
      </c>
      <c r="D6179" t="s">
        <v>29934</v>
      </c>
      <c r="E6179" t="s">
        <v>18516</v>
      </c>
      <c r="F6179" t="s">
        <v>18516</v>
      </c>
      <c r="G6179" t="s">
        <v>18516</v>
      </c>
      <c r="H6179" t="s">
        <v>18516</v>
      </c>
      <c r="I6179" t="s">
        <v>18516</v>
      </c>
      <c r="J6179" t="s">
        <v>18516</v>
      </c>
      <c r="K6179" t="s">
        <v>29707</v>
      </c>
      <c r="L6179" t="s">
        <v>18516</v>
      </c>
      <c r="M6179" t="s">
        <v>18516</v>
      </c>
    </row>
    <row r="6180" spans="1:13" ht="13.5">
      <c r="A6180" t="s">
        <v>38220</v>
      </c>
      <c r="B6180" t="s">
        <v>38219</v>
      </c>
      <c r="C6180" t="s">
        <v>29933</v>
      </c>
      <c r="D6180" t="s">
        <v>29934</v>
      </c>
      <c r="E6180" t="s">
        <v>18516</v>
      </c>
      <c r="F6180" t="s">
        <v>18516</v>
      </c>
      <c r="G6180" t="s">
        <v>18516</v>
      </c>
      <c r="H6180" t="s">
        <v>18516</v>
      </c>
      <c r="I6180" t="s">
        <v>18516</v>
      </c>
      <c r="J6180" t="s">
        <v>18516</v>
      </c>
      <c r="K6180" t="s">
        <v>29707</v>
      </c>
      <c r="L6180" t="s">
        <v>18516</v>
      </c>
      <c r="M6180" t="s">
        <v>18516</v>
      </c>
    </row>
    <row r="6181" spans="1:13" ht="13.5">
      <c r="A6181" t="s">
        <v>6815</v>
      </c>
      <c r="B6181" t="s">
        <v>38221</v>
      </c>
      <c r="C6181" t="s">
        <v>29933</v>
      </c>
      <c r="D6181" t="s">
        <v>29934</v>
      </c>
      <c r="E6181" s="164">
        <v>210</v>
      </c>
      <c r="F6181" s="164">
        <v>210</v>
      </c>
      <c r="G6181" t="s">
        <v>18516</v>
      </c>
      <c r="H6181" t="s">
        <v>18516</v>
      </c>
      <c r="I6181" s="164">
        <v>44.79</v>
      </c>
      <c r="J6181" s="164">
        <v>254.79</v>
      </c>
      <c r="K6181">
        <v>58</v>
      </c>
      <c r="L6181" t="s">
        <v>18516</v>
      </c>
      <c r="M6181" t="s">
        <v>18516</v>
      </c>
    </row>
    <row r="6182" spans="1:13" ht="13.5">
      <c r="A6182" t="s">
        <v>6818</v>
      </c>
      <c r="B6182" t="s">
        <v>38221</v>
      </c>
      <c r="C6182" t="s">
        <v>29933</v>
      </c>
      <c r="D6182" t="s">
        <v>29934</v>
      </c>
      <c r="E6182" s="164">
        <v>210</v>
      </c>
      <c r="F6182" s="164">
        <v>210</v>
      </c>
      <c r="G6182" t="s">
        <v>18516</v>
      </c>
      <c r="H6182" t="s">
        <v>18516</v>
      </c>
      <c r="I6182" s="164">
        <v>44.79</v>
      </c>
      <c r="J6182" s="164">
        <v>254.79</v>
      </c>
      <c r="K6182">
        <v>68</v>
      </c>
      <c r="L6182" t="s">
        <v>18516</v>
      </c>
      <c r="M6182" t="s">
        <v>18516</v>
      </c>
    </row>
    <row r="6183" spans="1:13" ht="13.5">
      <c r="A6183" t="s">
        <v>38222</v>
      </c>
      <c r="B6183" t="s">
        <v>38002</v>
      </c>
      <c r="C6183" t="s">
        <v>29933</v>
      </c>
      <c r="D6183" t="s">
        <v>29934</v>
      </c>
      <c r="E6183" t="s">
        <v>18516</v>
      </c>
      <c r="F6183" t="s">
        <v>18516</v>
      </c>
      <c r="G6183" t="s">
        <v>18516</v>
      </c>
      <c r="H6183" t="s">
        <v>18516</v>
      </c>
      <c r="I6183" t="s">
        <v>18516</v>
      </c>
      <c r="J6183" t="s">
        <v>18516</v>
      </c>
      <c r="K6183" t="s">
        <v>29707</v>
      </c>
      <c r="L6183" t="s">
        <v>18516</v>
      </c>
      <c r="M6183" t="s">
        <v>18516</v>
      </c>
    </row>
    <row r="6184" spans="1:13" ht="13.5">
      <c r="A6184" t="s">
        <v>38223</v>
      </c>
      <c r="B6184" t="s">
        <v>38002</v>
      </c>
      <c r="C6184" t="s">
        <v>29933</v>
      </c>
      <c r="D6184" t="s">
        <v>29934</v>
      </c>
      <c r="E6184" t="s">
        <v>18516</v>
      </c>
      <c r="F6184" t="s">
        <v>18516</v>
      </c>
      <c r="G6184" t="s">
        <v>18516</v>
      </c>
      <c r="H6184" t="s">
        <v>18516</v>
      </c>
      <c r="I6184" t="s">
        <v>18516</v>
      </c>
      <c r="J6184" t="s">
        <v>18516</v>
      </c>
      <c r="K6184" t="s">
        <v>29707</v>
      </c>
      <c r="L6184" t="s">
        <v>18516</v>
      </c>
      <c r="M6184" t="s">
        <v>18516</v>
      </c>
    </row>
    <row r="6185" spans="1:13" ht="13.5">
      <c r="A6185" t="s">
        <v>38224</v>
      </c>
      <c r="B6185" t="s">
        <v>38002</v>
      </c>
      <c r="C6185" t="s">
        <v>29933</v>
      </c>
      <c r="D6185" t="s">
        <v>29934</v>
      </c>
      <c r="E6185" t="s">
        <v>18516</v>
      </c>
      <c r="F6185" t="s">
        <v>18516</v>
      </c>
      <c r="G6185" t="s">
        <v>18516</v>
      </c>
      <c r="H6185" t="s">
        <v>18516</v>
      </c>
      <c r="I6185" t="s">
        <v>18516</v>
      </c>
      <c r="J6185" t="s">
        <v>18516</v>
      </c>
      <c r="K6185" t="s">
        <v>29707</v>
      </c>
      <c r="L6185" t="s">
        <v>18516</v>
      </c>
      <c r="M6185" t="s">
        <v>18516</v>
      </c>
    </row>
    <row r="6186" spans="1:13" ht="13.5">
      <c r="A6186" t="s">
        <v>38225</v>
      </c>
      <c r="B6186" t="s">
        <v>38226</v>
      </c>
      <c r="C6186" t="s">
        <v>29933</v>
      </c>
      <c r="D6186" t="s">
        <v>29934</v>
      </c>
      <c r="E6186" t="s">
        <v>18516</v>
      </c>
      <c r="F6186" t="s">
        <v>18516</v>
      </c>
      <c r="G6186" t="s">
        <v>18516</v>
      </c>
      <c r="H6186" t="s">
        <v>18516</v>
      </c>
      <c r="I6186" t="s">
        <v>18516</v>
      </c>
      <c r="J6186" t="s">
        <v>18516</v>
      </c>
      <c r="K6186" t="s">
        <v>29707</v>
      </c>
      <c r="L6186" t="s">
        <v>18516</v>
      </c>
      <c r="M6186" t="s">
        <v>18516</v>
      </c>
    </row>
    <row r="6187" spans="1:13" ht="13.5">
      <c r="A6187" t="s">
        <v>38227</v>
      </c>
      <c r="B6187" t="s">
        <v>38228</v>
      </c>
      <c r="C6187" t="s">
        <v>29933</v>
      </c>
      <c r="D6187" t="s">
        <v>29934</v>
      </c>
      <c r="E6187" t="s">
        <v>18516</v>
      </c>
      <c r="F6187" t="s">
        <v>18516</v>
      </c>
      <c r="G6187" t="s">
        <v>18516</v>
      </c>
      <c r="H6187" t="s">
        <v>18516</v>
      </c>
      <c r="I6187" t="s">
        <v>18516</v>
      </c>
      <c r="J6187" t="s">
        <v>18516</v>
      </c>
      <c r="K6187" t="s">
        <v>29707</v>
      </c>
      <c r="L6187" t="s">
        <v>18516</v>
      </c>
      <c r="M6187" t="s">
        <v>18516</v>
      </c>
    </row>
    <row r="6188" spans="1:13" ht="13.5">
      <c r="A6188" t="s">
        <v>38229</v>
      </c>
      <c r="B6188" t="s">
        <v>38230</v>
      </c>
      <c r="C6188" t="s">
        <v>29933</v>
      </c>
      <c r="D6188" t="s">
        <v>29934</v>
      </c>
      <c r="E6188" s="164">
        <v>650</v>
      </c>
      <c r="F6188" s="164">
        <v>650</v>
      </c>
      <c r="G6188" t="s">
        <v>18516</v>
      </c>
      <c r="H6188" t="s">
        <v>18516</v>
      </c>
      <c r="I6188" s="164">
        <v>241.78</v>
      </c>
      <c r="J6188" s="164">
        <v>891.78</v>
      </c>
      <c r="K6188">
        <v>19</v>
      </c>
      <c r="L6188" t="s">
        <v>18516</v>
      </c>
      <c r="M6188" t="s">
        <v>18516</v>
      </c>
    </row>
    <row r="6189" spans="1:13" ht="13.5">
      <c r="A6189" t="s">
        <v>38231</v>
      </c>
      <c r="B6189" t="s">
        <v>38232</v>
      </c>
      <c r="C6189" t="s">
        <v>29933</v>
      </c>
      <c r="D6189" t="s">
        <v>29934</v>
      </c>
      <c r="E6189" t="s">
        <v>18516</v>
      </c>
      <c r="F6189" t="s">
        <v>18516</v>
      </c>
      <c r="G6189" t="s">
        <v>18516</v>
      </c>
      <c r="H6189" t="s">
        <v>18516</v>
      </c>
      <c r="I6189" t="s">
        <v>18516</v>
      </c>
      <c r="J6189" t="s">
        <v>18516</v>
      </c>
      <c r="K6189" t="s">
        <v>29707</v>
      </c>
      <c r="L6189" t="s">
        <v>18516</v>
      </c>
      <c r="M6189" t="s">
        <v>18516</v>
      </c>
    </row>
    <row r="6190" spans="1:13" ht="13.5">
      <c r="A6190" t="s">
        <v>38233</v>
      </c>
      <c r="B6190" t="s">
        <v>38234</v>
      </c>
      <c r="C6190" t="s">
        <v>29933</v>
      </c>
      <c r="D6190" t="s">
        <v>29934</v>
      </c>
      <c r="E6190" t="s">
        <v>18516</v>
      </c>
      <c r="F6190" t="s">
        <v>18516</v>
      </c>
      <c r="G6190" t="s">
        <v>18516</v>
      </c>
      <c r="H6190" t="s">
        <v>18516</v>
      </c>
      <c r="I6190" t="s">
        <v>18516</v>
      </c>
      <c r="J6190" t="s">
        <v>18516</v>
      </c>
      <c r="K6190" t="s">
        <v>29707</v>
      </c>
      <c r="L6190" t="s">
        <v>18516</v>
      </c>
      <c r="M6190" t="s">
        <v>18516</v>
      </c>
    </row>
    <row r="6191" spans="1:13" ht="13.5">
      <c r="A6191" t="s">
        <v>38235</v>
      </c>
      <c r="B6191" t="s">
        <v>38236</v>
      </c>
      <c r="C6191" t="s">
        <v>29933</v>
      </c>
      <c r="D6191" t="s">
        <v>29934</v>
      </c>
      <c r="E6191" t="s">
        <v>18516</v>
      </c>
      <c r="F6191" t="s">
        <v>18516</v>
      </c>
      <c r="G6191" t="s">
        <v>18516</v>
      </c>
      <c r="H6191" t="s">
        <v>18516</v>
      </c>
      <c r="I6191" t="s">
        <v>18516</v>
      </c>
      <c r="J6191" t="s">
        <v>18516</v>
      </c>
      <c r="K6191" t="s">
        <v>29707</v>
      </c>
      <c r="L6191" t="s">
        <v>18516</v>
      </c>
      <c r="M6191" t="s">
        <v>18516</v>
      </c>
    </row>
    <row r="6192" spans="1:13" ht="13.5">
      <c r="A6192" t="s">
        <v>4752</v>
      </c>
      <c r="B6192" t="s">
        <v>38237</v>
      </c>
      <c r="C6192" t="s">
        <v>29933</v>
      </c>
      <c r="D6192" t="s">
        <v>29934</v>
      </c>
      <c r="E6192" t="s">
        <v>18516</v>
      </c>
      <c r="F6192" t="s">
        <v>18516</v>
      </c>
      <c r="G6192" t="s">
        <v>18516</v>
      </c>
      <c r="H6192" t="s">
        <v>18516</v>
      </c>
      <c r="I6192" t="s">
        <v>18516</v>
      </c>
      <c r="J6192" t="s">
        <v>18516</v>
      </c>
      <c r="K6192" t="s">
        <v>29707</v>
      </c>
      <c r="L6192" t="s">
        <v>18516</v>
      </c>
      <c r="M6192" t="s">
        <v>18516</v>
      </c>
    </row>
    <row r="6193" spans="1:13" ht="13.5">
      <c r="A6193" t="s">
        <v>38238</v>
      </c>
      <c r="B6193" t="s">
        <v>38239</v>
      </c>
      <c r="C6193" t="s">
        <v>29933</v>
      </c>
      <c r="D6193" t="s">
        <v>29934</v>
      </c>
      <c r="E6193" t="s">
        <v>18516</v>
      </c>
      <c r="F6193" t="s">
        <v>18516</v>
      </c>
      <c r="G6193" t="s">
        <v>18516</v>
      </c>
      <c r="H6193" t="s">
        <v>18516</v>
      </c>
      <c r="I6193" t="s">
        <v>18516</v>
      </c>
      <c r="J6193" t="s">
        <v>18516</v>
      </c>
      <c r="K6193" t="s">
        <v>29707</v>
      </c>
      <c r="L6193" t="s">
        <v>18516</v>
      </c>
      <c r="M6193" t="s">
        <v>18516</v>
      </c>
    </row>
    <row r="6194" spans="1:13" ht="13.5">
      <c r="A6194" t="s">
        <v>38240</v>
      </c>
      <c r="B6194" t="s">
        <v>38241</v>
      </c>
      <c r="C6194" t="s">
        <v>29933</v>
      </c>
      <c r="D6194" t="s">
        <v>29934</v>
      </c>
      <c r="E6194" t="s">
        <v>18516</v>
      </c>
      <c r="F6194" t="s">
        <v>18516</v>
      </c>
      <c r="G6194" t="s">
        <v>18516</v>
      </c>
      <c r="H6194" t="s">
        <v>18516</v>
      </c>
      <c r="I6194" t="s">
        <v>18516</v>
      </c>
      <c r="J6194" t="s">
        <v>18516</v>
      </c>
      <c r="K6194" t="s">
        <v>29707</v>
      </c>
      <c r="L6194" t="s">
        <v>18516</v>
      </c>
      <c r="M6194" t="s">
        <v>18516</v>
      </c>
    </row>
    <row r="6195" spans="1:13" ht="13.5">
      <c r="A6195" t="s">
        <v>38242</v>
      </c>
      <c r="B6195" t="s">
        <v>38243</v>
      </c>
      <c r="C6195" t="s">
        <v>29933</v>
      </c>
      <c r="D6195" t="s">
        <v>29934</v>
      </c>
      <c r="E6195" t="s">
        <v>18516</v>
      </c>
      <c r="F6195" t="s">
        <v>18516</v>
      </c>
      <c r="G6195" t="s">
        <v>18516</v>
      </c>
      <c r="H6195" t="s">
        <v>18516</v>
      </c>
      <c r="I6195" t="s">
        <v>18516</v>
      </c>
      <c r="J6195" t="s">
        <v>18516</v>
      </c>
      <c r="K6195" t="s">
        <v>29707</v>
      </c>
      <c r="L6195" t="s">
        <v>18516</v>
      </c>
      <c r="M6195" t="s">
        <v>18516</v>
      </c>
    </row>
    <row r="6196" spans="1:13" ht="13.5">
      <c r="A6196" t="s">
        <v>38244</v>
      </c>
      <c r="B6196" t="s">
        <v>38245</v>
      </c>
      <c r="C6196" t="s">
        <v>29933</v>
      </c>
      <c r="D6196" t="s">
        <v>29934</v>
      </c>
      <c r="E6196" t="s">
        <v>18516</v>
      </c>
      <c r="F6196" t="s">
        <v>18516</v>
      </c>
      <c r="G6196" t="s">
        <v>18516</v>
      </c>
      <c r="H6196" t="s">
        <v>18516</v>
      </c>
      <c r="I6196" t="s">
        <v>18516</v>
      </c>
      <c r="J6196" t="s">
        <v>18516</v>
      </c>
      <c r="K6196" t="s">
        <v>29707</v>
      </c>
      <c r="L6196" t="s">
        <v>18516</v>
      </c>
      <c r="M6196" t="s">
        <v>18516</v>
      </c>
    </row>
    <row r="6197" spans="1:13" ht="13.5">
      <c r="A6197" t="s">
        <v>38246</v>
      </c>
      <c r="B6197" t="s">
        <v>38247</v>
      </c>
      <c r="C6197" t="s">
        <v>29933</v>
      </c>
      <c r="D6197" t="s">
        <v>29934</v>
      </c>
      <c r="E6197" t="s">
        <v>18516</v>
      </c>
      <c r="F6197" t="s">
        <v>18516</v>
      </c>
      <c r="G6197" t="s">
        <v>18516</v>
      </c>
      <c r="H6197" t="s">
        <v>18516</v>
      </c>
      <c r="I6197" t="s">
        <v>18516</v>
      </c>
      <c r="J6197" t="s">
        <v>18516</v>
      </c>
      <c r="K6197" t="s">
        <v>29707</v>
      </c>
      <c r="L6197" t="s">
        <v>18516</v>
      </c>
      <c r="M6197" t="s">
        <v>18516</v>
      </c>
    </row>
    <row r="6198" spans="1:13" ht="13.5">
      <c r="A6198" t="s">
        <v>38248</v>
      </c>
      <c r="B6198" t="s">
        <v>38249</v>
      </c>
      <c r="C6198" t="s">
        <v>29933</v>
      </c>
      <c r="D6198" t="s">
        <v>29934</v>
      </c>
      <c r="E6198" t="s">
        <v>18516</v>
      </c>
      <c r="F6198" t="s">
        <v>18516</v>
      </c>
      <c r="G6198" t="s">
        <v>18516</v>
      </c>
      <c r="H6198" t="s">
        <v>18516</v>
      </c>
      <c r="I6198" t="s">
        <v>18516</v>
      </c>
      <c r="J6198" t="s">
        <v>18516</v>
      </c>
      <c r="K6198" t="s">
        <v>29707</v>
      </c>
      <c r="L6198" t="s">
        <v>18516</v>
      </c>
      <c r="M6198" t="s">
        <v>18516</v>
      </c>
    </row>
    <row r="6199" spans="1:13" ht="13.5">
      <c r="A6199" t="s">
        <v>38250</v>
      </c>
      <c r="B6199" t="s">
        <v>38251</v>
      </c>
      <c r="C6199" t="s">
        <v>29933</v>
      </c>
      <c r="D6199" t="s">
        <v>29934</v>
      </c>
      <c r="E6199" t="s">
        <v>18516</v>
      </c>
      <c r="F6199" t="s">
        <v>18516</v>
      </c>
      <c r="G6199" t="s">
        <v>18516</v>
      </c>
      <c r="H6199" t="s">
        <v>18516</v>
      </c>
      <c r="I6199" t="s">
        <v>18516</v>
      </c>
      <c r="J6199" t="s">
        <v>18516</v>
      </c>
      <c r="K6199" t="s">
        <v>29707</v>
      </c>
      <c r="L6199" t="s">
        <v>18516</v>
      </c>
      <c r="M6199" t="s">
        <v>18516</v>
      </c>
    </row>
    <row r="6200" spans="1:13" ht="13.5">
      <c r="A6200" t="s">
        <v>38252</v>
      </c>
      <c r="B6200" t="s">
        <v>38253</v>
      </c>
      <c r="C6200" t="s">
        <v>29933</v>
      </c>
      <c r="D6200" t="s">
        <v>29934</v>
      </c>
      <c r="E6200" t="s">
        <v>18516</v>
      </c>
      <c r="F6200" t="s">
        <v>18516</v>
      </c>
      <c r="G6200" t="s">
        <v>18516</v>
      </c>
      <c r="H6200" t="s">
        <v>18516</v>
      </c>
      <c r="I6200" t="s">
        <v>18516</v>
      </c>
      <c r="J6200" t="s">
        <v>18516</v>
      </c>
      <c r="K6200" t="s">
        <v>29707</v>
      </c>
      <c r="L6200" t="s">
        <v>18516</v>
      </c>
      <c r="M6200" t="s">
        <v>18516</v>
      </c>
    </row>
    <row r="6201" spans="1:13" ht="13.5">
      <c r="A6201" t="s">
        <v>38254</v>
      </c>
      <c r="B6201" t="s">
        <v>38255</v>
      </c>
      <c r="C6201" t="s">
        <v>29933</v>
      </c>
      <c r="D6201" t="s">
        <v>29934</v>
      </c>
      <c r="E6201" t="s">
        <v>18516</v>
      </c>
      <c r="F6201" t="s">
        <v>18516</v>
      </c>
      <c r="G6201" t="s">
        <v>18516</v>
      </c>
      <c r="H6201" t="s">
        <v>18516</v>
      </c>
      <c r="I6201" t="s">
        <v>18516</v>
      </c>
      <c r="J6201" t="s">
        <v>18516</v>
      </c>
      <c r="K6201" t="s">
        <v>29707</v>
      </c>
      <c r="L6201" t="s">
        <v>18516</v>
      </c>
      <c r="M6201" t="s">
        <v>18516</v>
      </c>
    </row>
    <row r="6202" spans="1:13" ht="13.5">
      <c r="A6202" t="s">
        <v>38256</v>
      </c>
      <c r="B6202" t="s">
        <v>38257</v>
      </c>
      <c r="C6202" t="s">
        <v>29933</v>
      </c>
      <c r="D6202" t="s">
        <v>29934</v>
      </c>
      <c r="E6202" t="s">
        <v>18516</v>
      </c>
      <c r="F6202" t="s">
        <v>18516</v>
      </c>
      <c r="G6202" t="s">
        <v>18516</v>
      </c>
      <c r="H6202" t="s">
        <v>18516</v>
      </c>
      <c r="I6202" t="s">
        <v>18516</v>
      </c>
      <c r="J6202" t="s">
        <v>18516</v>
      </c>
      <c r="K6202" t="s">
        <v>29707</v>
      </c>
      <c r="L6202" t="s">
        <v>18516</v>
      </c>
      <c r="M6202" t="s">
        <v>18516</v>
      </c>
    </row>
    <row r="6203" spans="1:13" ht="13.5">
      <c r="A6203" t="s">
        <v>38258</v>
      </c>
      <c r="B6203" t="s">
        <v>38259</v>
      </c>
      <c r="C6203" t="s">
        <v>29933</v>
      </c>
      <c r="D6203" t="s">
        <v>29934</v>
      </c>
      <c r="E6203" t="s">
        <v>18516</v>
      </c>
      <c r="F6203" t="s">
        <v>18516</v>
      </c>
      <c r="G6203" t="s">
        <v>18516</v>
      </c>
      <c r="H6203" t="s">
        <v>18516</v>
      </c>
      <c r="I6203" t="s">
        <v>18516</v>
      </c>
      <c r="J6203" t="s">
        <v>18516</v>
      </c>
      <c r="K6203" t="s">
        <v>29707</v>
      </c>
      <c r="L6203" t="s">
        <v>18516</v>
      </c>
      <c r="M6203" t="s">
        <v>18516</v>
      </c>
    </row>
    <row r="6204" spans="1:13" ht="13.5">
      <c r="A6204" t="s">
        <v>38260</v>
      </c>
      <c r="B6204" t="s">
        <v>38261</v>
      </c>
      <c r="C6204" t="s">
        <v>29933</v>
      </c>
      <c r="D6204" t="s">
        <v>29934</v>
      </c>
      <c r="E6204" t="s">
        <v>18516</v>
      </c>
      <c r="F6204" t="s">
        <v>18516</v>
      </c>
      <c r="G6204" t="s">
        <v>18516</v>
      </c>
      <c r="H6204" t="s">
        <v>18516</v>
      </c>
      <c r="I6204" t="s">
        <v>18516</v>
      </c>
      <c r="J6204" t="s">
        <v>18516</v>
      </c>
      <c r="K6204" t="s">
        <v>29707</v>
      </c>
      <c r="L6204" t="s">
        <v>18516</v>
      </c>
      <c r="M6204" t="s">
        <v>18516</v>
      </c>
    </row>
    <row r="6205" spans="1:13" ht="13.5">
      <c r="A6205" t="s">
        <v>38262</v>
      </c>
      <c r="B6205" t="s">
        <v>38263</v>
      </c>
      <c r="C6205" t="s">
        <v>29933</v>
      </c>
      <c r="D6205" t="s">
        <v>29934</v>
      </c>
      <c r="E6205" t="s">
        <v>18516</v>
      </c>
      <c r="F6205" t="s">
        <v>18516</v>
      </c>
      <c r="G6205" t="s">
        <v>18516</v>
      </c>
      <c r="H6205" t="s">
        <v>18516</v>
      </c>
      <c r="I6205" t="s">
        <v>18516</v>
      </c>
      <c r="J6205" t="s">
        <v>18516</v>
      </c>
      <c r="K6205" t="s">
        <v>29707</v>
      </c>
      <c r="L6205" t="s">
        <v>18516</v>
      </c>
      <c r="M6205" t="s">
        <v>18516</v>
      </c>
    </row>
    <row r="6206" spans="1:13" ht="13.5">
      <c r="A6206" t="s">
        <v>38264</v>
      </c>
      <c r="B6206" t="s">
        <v>38265</v>
      </c>
      <c r="C6206" t="s">
        <v>29933</v>
      </c>
      <c r="D6206" t="s">
        <v>29934</v>
      </c>
      <c r="E6206" t="s">
        <v>18516</v>
      </c>
      <c r="F6206" t="s">
        <v>18516</v>
      </c>
      <c r="G6206" t="s">
        <v>18516</v>
      </c>
      <c r="H6206" t="s">
        <v>18516</v>
      </c>
      <c r="I6206" t="s">
        <v>18516</v>
      </c>
      <c r="J6206" t="s">
        <v>18516</v>
      </c>
      <c r="K6206" t="s">
        <v>29707</v>
      </c>
      <c r="L6206" t="s">
        <v>18516</v>
      </c>
      <c r="M6206" t="s">
        <v>18516</v>
      </c>
    </row>
    <row r="6207" spans="1:13" ht="13.5">
      <c r="A6207" t="s">
        <v>38266</v>
      </c>
      <c r="B6207" t="s">
        <v>38267</v>
      </c>
      <c r="C6207" t="s">
        <v>29933</v>
      </c>
      <c r="D6207" t="s">
        <v>29934</v>
      </c>
      <c r="E6207" t="s">
        <v>18516</v>
      </c>
      <c r="F6207" t="s">
        <v>18516</v>
      </c>
      <c r="G6207" t="s">
        <v>18516</v>
      </c>
      <c r="H6207" t="s">
        <v>18516</v>
      </c>
      <c r="I6207" t="s">
        <v>18516</v>
      </c>
      <c r="J6207" t="s">
        <v>18516</v>
      </c>
      <c r="K6207" t="s">
        <v>29707</v>
      </c>
      <c r="L6207" t="s">
        <v>18516</v>
      </c>
      <c r="M6207" t="s">
        <v>18516</v>
      </c>
    </row>
    <row r="6208" spans="1:13" ht="13.5">
      <c r="A6208" t="s">
        <v>38268</v>
      </c>
      <c r="B6208" t="s">
        <v>38269</v>
      </c>
      <c r="C6208" t="s">
        <v>29933</v>
      </c>
      <c r="D6208" t="s">
        <v>29934</v>
      </c>
      <c r="E6208" t="s">
        <v>18516</v>
      </c>
      <c r="F6208" t="s">
        <v>18516</v>
      </c>
      <c r="G6208" t="s">
        <v>18516</v>
      </c>
      <c r="H6208" t="s">
        <v>18516</v>
      </c>
      <c r="I6208" t="s">
        <v>18516</v>
      </c>
      <c r="J6208" t="s">
        <v>18516</v>
      </c>
      <c r="K6208" t="s">
        <v>29707</v>
      </c>
      <c r="L6208" t="s">
        <v>18516</v>
      </c>
      <c r="M6208" t="s">
        <v>18516</v>
      </c>
    </row>
    <row r="6209" spans="1:13" ht="13.5">
      <c r="A6209" t="s">
        <v>38270</v>
      </c>
      <c r="B6209" t="s">
        <v>38271</v>
      </c>
      <c r="C6209" t="s">
        <v>29933</v>
      </c>
      <c r="D6209" t="s">
        <v>29934</v>
      </c>
      <c r="E6209" t="s">
        <v>18516</v>
      </c>
      <c r="F6209" t="s">
        <v>18516</v>
      </c>
      <c r="G6209" t="s">
        <v>18516</v>
      </c>
      <c r="H6209" t="s">
        <v>18516</v>
      </c>
      <c r="I6209" t="s">
        <v>18516</v>
      </c>
      <c r="J6209" t="s">
        <v>18516</v>
      </c>
      <c r="K6209" t="s">
        <v>29707</v>
      </c>
      <c r="L6209" t="s">
        <v>18516</v>
      </c>
      <c r="M6209" t="s">
        <v>18516</v>
      </c>
    </row>
    <row r="6210" spans="1:13" ht="13.5">
      <c r="A6210" t="s">
        <v>38272</v>
      </c>
      <c r="B6210" t="s">
        <v>38273</v>
      </c>
      <c r="C6210" t="s">
        <v>29933</v>
      </c>
      <c r="D6210" t="s">
        <v>29934</v>
      </c>
      <c r="E6210" s="164">
        <v>1420</v>
      </c>
      <c r="F6210" s="164">
        <v>1420</v>
      </c>
      <c r="G6210" t="s">
        <v>18516</v>
      </c>
      <c r="H6210" t="s">
        <v>18516</v>
      </c>
      <c r="I6210" t="s">
        <v>18516</v>
      </c>
      <c r="J6210" t="s">
        <v>18516</v>
      </c>
      <c r="K6210">
        <v>0</v>
      </c>
      <c r="L6210" t="s">
        <v>18516</v>
      </c>
      <c r="M6210" t="s">
        <v>18516</v>
      </c>
    </row>
    <row r="6211" spans="1:13" ht="13.5">
      <c r="A6211" t="s">
        <v>38274</v>
      </c>
      <c r="B6211" t="s">
        <v>38275</v>
      </c>
      <c r="C6211" t="s">
        <v>29933</v>
      </c>
      <c r="D6211" t="s">
        <v>29934</v>
      </c>
      <c r="E6211" s="164">
        <v>630</v>
      </c>
      <c r="F6211" s="164">
        <v>630</v>
      </c>
      <c r="G6211" t="s">
        <v>18516</v>
      </c>
      <c r="H6211" t="s">
        <v>18516</v>
      </c>
      <c r="I6211" t="s">
        <v>18516</v>
      </c>
      <c r="J6211" t="s">
        <v>18516</v>
      </c>
      <c r="K6211">
        <v>2</v>
      </c>
      <c r="L6211" t="s">
        <v>18516</v>
      </c>
      <c r="M6211" t="s">
        <v>18516</v>
      </c>
    </row>
    <row r="6212" spans="1:13" ht="13.5">
      <c r="A6212" t="s">
        <v>38276</v>
      </c>
      <c r="B6212" t="s">
        <v>38277</v>
      </c>
      <c r="C6212" t="s">
        <v>29933</v>
      </c>
      <c r="D6212" t="s">
        <v>29934</v>
      </c>
      <c r="E6212" s="164">
        <v>630</v>
      </c>
      <c r="F6212" s="164">
        <v>630</v>
      </c>
      <c r="G6212" t="s">
        <v>18516</v>
      </c>
      <c r="H6212" t="s">
        <v>18516</v>
      </c>
      <c r="I6212" t="s">
        <v>18516</v>
      </c>
      <c r="J6212" t="s">
        <v>18516</v>
      </c>
      <c r="K6212">
        <v>0</v>
      </c>
      <c r="L6212" t="s">
        <v>18516</v>
      </c>
      <c r="M6212" t="s">
        <v>18516</v>
      </c>
    </row>
    <row r="6213" spans="1:13" ht="13.5">
      <c r="A6213" t="s">
        <v>38278</v>
      </c>
      <c r="B6213" t="s">
        <v>38279</v>
      </c>
      <c r="C6213" t="s">
        <v>29933</v>
      </c>
      <c r="D6213" t="s">
        <v>29934</v>
      </c>
      <c r="E6213" s="164">
        <v>560</v>
      </c>
      <c r="F6213" s="164">
        <v>560</v>
      </c>
      <c r="G6213" t="s">
        <v>18516</v>
      </c>
      <c r="H6213" t="s">
        <v>18516</v>
      </c>
      <c r="I6213" t="s">
        <v>18516</v>
      </c>
      <c r="J6213" t="s">
        <v>18516</v>
      </c>
      <c r="K6213">
        <v>14</v>
      </c>
      <c r="L6213" t="s">
        <v>18516</v>
      </c>
      <c r="M6213" t="s">
        <v>18516</v>
      </c>
    </row>
    <row r="6214" spans="1:13" ht="13.5">
      <c r="A6214" t="s">
        <v>38280</v>
      </c>
      <c r="B6214" t="s">
        <v>38281</v>
      </c>
      <c r="C6214" t="s">
        <v>29933</v>
      </c>
      <c r="D6214" t="s">
        <v>29934</v>
      </c>
      <c r="E6214" s="164">
        <v>560</v>
      </c>
      <c r="F6214" s="164">
        <v>560</v>
      </c>
      <c r="G6214" t="s">
        <v>18516</v>
      </c>
      <c r="H6214" t="s">
        <v>18516</v>
      </c>
      <c r="I6214" t="s">
        <v>18516</v>
      </c>
      <c r="J6214" t="s">
        <v>18516</v>
      </c>
      <c r="K6214">
        <v>0</v>
      </c>
      <c r="L6214" t="s">
        <v>18516</v>
      </c>
      <c r="M6214" t="s">
        <v>18516</v>
      </c>
    </row>
    <row r="6215" spans="1:13" ht="13.5">
      <c r="A6215" t="s">
        <v>38282</v>
      </c>
      <c r="B6215" t="s">
        <v>38283</v>
      </c>
      <c r="C6215" t="s">
        <v>29933</v>
      </c>
      <c r="D6215" t="s">
        <v>29934</v>
      </c>
      <c r="E6215" s="164">
        <v>300</v>
      </c>
      <c r="F6215" s="164">
        <v>275</v>
      </c>
      <c r="G6215" s="165">
        <v>0.91</v>
      </c>
      <c r="H6215" t="s">
        <v>29914</v>
      </c>
      <c r="I6215" s="164">
        <v>102.78</v>
      </c>
      <c r="J6215" s="164">
        <v>377.78</v>
      </c>
      <c r="K6215">
        <v>11</v>
      </c>
      <c r="L6215" t="s">
        <v>18516</v>
      </c>
      <c r="M6215" t="s">
        <v>18516</v>
      </c>
    </row>
    <row r="6216" spans="1:13" ht="13.5">
      <c r="A6216" t="s">
        <v>38284</v>
      </c>
      <c r="B6216" t="s">
        <v>38049</v>
      </c>
      <c r="C6216" t="s">
        <v>29933</v>
      </c>
      <c r="D6216" t="s">
        <v>29934</v>
      </c>
      <c r="E6216" t="s">
        <v>18516</v>
      </c>
      <c r="F6216" t="s">
        <v>18516</v>
      </c>
      <c r="G6216" t="s">
        <v>18516</v>
      </c>
      <c r="H6216" t="s">
        <v>18516</v>
      </c>
      <c r="I6216" t="s">
        <v>18516</v>
      </c>
      <c r="J6216" t="s">
        <v>18516</v>
      </c>
      <c r="K6216" t="s">
        <v>29707</v>
      </c>
      <c r="L6216" t="s">
        <v>18516</v>
      </c>
      <c r="M6216" t="s">
        <v>18516</v>
      </c>
    </row>
    <row r="6217" spans="1:13" ht="13.5">
      <c r="A6217" t="s">
        <v>38285</v>
      </c>
      <c r="B6217" t="s">
        <v>38286</v>
      </c>
      <c r="C6217" t="s">
        <v>29933</v>
      </c>
      <c r="D6217" t="s">
        <v>29934</v>
      </c>
      <c r="E6217" t="s">
        <v>18516</v>
      </c>
      <c r="F6217" t="s">
        <v>18516</v>
      </c>
      <c r="G6217" t="s">
        <v>18516</v>
      </c>
      <c r="H6217" t="s">
        <v>18516</v>
      </c>
      <c r="I6217" t="s">
        <v>18516</v>
      </c>
      <c r="J6217" t="s">
        <v>18516</v>
      </c>
      <c r="K6217" t="s">
        <v>29707</v>
      </c>
      <c r="L6217" t="s">
        <v>18516</v>
      </c>
      <c r="M6217" t="s">
        <v>18516</v>
      </c>
    </row>
    <row r="6218" spans="1:13" ht="13.5">
      <c r="A6218" t="s">
        <v>38287</v>
      </c>
      <c r="B6218" t="s">
        <v>37847</v>
      </c>
      <c r="C6218" t="s">
        <v>29933</v>
      </c>
      <c r="D6218" t="s">
        <v>29934</v>
      </c>
      <c r="E6218" t="s">
        <v>18516</v>
      </c>
      <c r="F6218" t="s">
        <v>18516</v>
      </c>
      <c r="G6218" t="s">
        <v>18516</v>
      </c>
      <c r="H6218" t="s">
        <v>18516</v>
      </c>
      <c r="I6218" t="s">
        <v>18516</v>
      </c>
      <c r="J6218" t="s">
        <v>18516</v>
      </c>
      <c r="K6218" t="s">
        <v>29707</v>
      </c>
      <c r="L6218" t="s">
        <v>18516</v>
      </c>
      <c r="M6218" t="s">
        <v>18516</v>
      </c>
    </row>
    <row r="6219" spans="1:13" ht="13.5">
      <c r="A6219" t="s">
        <v>38288</v>
      </c>
      <c r="B6219" t="s">
        <v>38289</v>
      </c>
      <c r="C6219" t="s">
        <v>29933</v>
      </c>
      <c r="D6219" t="s">
        <v>29934</v>
      </c>
      <c r="E6219" t="s">
        <v>18516</v>
      </c>
      <c r="F6219" t="s">
        <v>18516</v>
      </c>
      <c r="G6219" t="s">
        <v>18516</v>
      </c>
      <c r="H6219" t="s">
        <v>18516</v>
      </c>
      <c r="I6219" t="s">
        <v>18516</v>
      </c>
      <c r="J6219" t="s">
        <v>18516</v>
      </c>
      <c r="K6219" t="s">
        <v>29707</v>
      </c>
      <c r="L6219" t="s">
        <v>18516</v>
      </c>
      <c r="M6219" t="s">
        <v>18516</v>
      </c>
    </row>
    <row r="6220" spans="1:13" ht="13.5">
      <c r="A6220" t="s">
        <v>38290</v>
      </c>
      <c r="B6220" t="s">
        <v>38291</v>
      </c>
      <c r="C6220" t="s">
        <v>29933</v>
      </c>
      <c r="D6220" t="s">
        <v>29934</v>
      </c>
      <c r="E6220" t="s">
        <v>18516</v>
      </c>
      <c r="F6220" t="s">
        <v>18516</v>
      </c>
      <c r="G6220" t="s">
        <v>18516</v>
      </c>
      <c r="H6220" t="s">
        <v>18516</v>
      </c>
      <c r="I6220" t="s">
        <v>18516</v>
      </c>
      <c r="J6220" t="s">
        <v>18516</v>
      </c>
      <c r="K6220" t="s">
        <v>29707</v>
      </c>
      <c r="L6220" t="s">
        <v>18516</v>
      </c>
      <c r="M6220" t="s">
        <v>18516</v>
      </c>
    </row>
    <row r="6221" spans="1:13" ht="13.5">
      <c r="A6221" t="s">
        <v>38292</v>
      </c>
      <c r="B6221" t="s">
        <v>38293</v>
      </c>
      <c r="C6221" t="s">
        <v>29933</v>
      </c>
      <c r="D6221" t="s">
        <v>29934</v>
      </c>
      <c r="E6221" t="s">
        <v>18516</v>
      </c>
      <c r="F6221" t="s">
        <v>18516</v>
      </c>
      <c r="G6221" t="s">
        <v>18516</v>
      </c>
      <c r="H6221" t="s">
        <v>18516</v>
      </c>
      <c r="I6221" t="s">
        <v>18516</v>
      </c>
      <c r="J6221" t="s">
        <v>18516</v>
      </c>
      <c r="K6221" t="s">
        <v>29707</v>
      </c>
      <c r="L6221" t="s">
        <v>18516</v>
      </c>
      <c r="M6221" t="s">
        <v>18516</v>
      </c>
    </row>
    <row r="6222" spans="1:13" ht="13.5">
      <c r="A6222" t="s">
        <v>38294</v>
      </c>
      <c r="B6222" t="s">
        <v>38295</v>
      </c>
      <c r="C6222" t="s">
        <v>29933</v>
      </c>
      <c r="D6222" t="s">
        <v>29934</v>
      </c>
      <c r="E6222" t="s">
        <v>18516</v>
      </c>
      <c r="F6222" t="s">
        <v>18516</v>
      </c>
      <c r="G6222" t="s">
        <v>18516</v>
      </c>
      <c r="H6222" t="s">
        <v>18516</v>
      </c>
      <c r="I6222" t="s">
        <v>18516</v>
      </c>
      <c r="J6222" t="s">
        <v>18516</v>
      </c>
      <c r="K6222" t="s">
        <v>29707</v>
      </c>
      <c r="L6222" t="s">
        <v>18516</v>
      </c>
      <c r="M6222" t="s">
        <v>18516</v>
      </c>
    </row>
    <row r="6223" spans="1:13" ht="13.5">
      <c r="A6223" t="s">
        <v>38296</v>
      </c>
      <c r="B6223" t="s">
        <v>38297</v>
      </c>
      <c r="C6223" t="s">
        <v>29933</v>
      </c>
      <c r="D6223" t="s">
        <v>29934</v>
      </c>
      <c r="E6223" t="s">
        <v>18516</v>
      </c>
      <c r="F6223" t="s">
        <v>18516</v>
      </c>
      <c r="G6223" t="s">
        <v>18516</v>
      </c>
      <c r="H6223" t="s">
        <v>18516</v>
      </c>
      <c r="I6223" t="s">
        <v>18516</v>
      </c>
      <c r="J6223" t="s">
        <v>18516</v>
      </c>
      <c r="K6223" t="s">
        <v>29707</v>
      </c>
      <c r="L6223" t="s">
        <v>18516</v>
      </c>
      <c r="M6223" t="s">
        <v>18516</v>
      </c>
    </row>
    <row r="6224" spans="1:13" ht="13.5">
      <c r="A6224" t="s">
        <v>38298</v>
      </c>
      <c r="B6224" t="s">
        <v>38299</v>
      </c>
      <c r="C6224" t="s">
        <v>29933</v>
      </c>
      <c r="D6224" t="s">
        <v>29934</v>
      </c>
      <c r="E6224" t="s">
        <v>18516</v>
      </c>
      <c r="F6224" t="s">
        <v>18516</v>
      </c>
      <c r="G6224" t="s">
        <v>18516</v>
      </c>
      <c r="H6224" t="s">
        <v>18516</v>
      </c>
      <c r="I6224" t="s">
        <v>18516</v>
      </c>
      <c r="J6224" t="s">
        <v>18516</v>
      </c>
      <c r="K6224" t="s">
        <v>29707</v>
      </c>
      <c r="L6224" t="s">
        <v>18516</v>
      </c>
      <c r="M6224" t="s">
        <v>18516</v>
      </c>
    </row>
    <row r="6225" spans="1:13" ht="13.5">
      <c r="A6225" t="s">
        <v>38300</v>
      </c>
      <c r="B6225" t="s">
        <v>38301</v>
      </c>
      <c r="C6225" t="s">
        <v>29933</v>
      </c>
      <c r="D6225" t="s">
        <v>29934</v>
      </c>
      <c r="E6225" t="s">
        <v>18516</v>
      </c>
      <c r="F6225" t="s">
        <v>18516</v>
      </c>
      <c r="G6225" t="s">
        <v>18516</v>
      </c>
      <c r="H6225" t="s">
        <v>18516</v>
      </c>
      <c r="I6225" t="s">
        <v>18516</v>
      </c>
      <c r="J6225" t="s">
        <v>18516</v>
      </c>
      <c r="K6225" t="s">
        <v>29707</v>
      </c>
      <c r="L6225" t="s">
        <v>18516</v>
      </c>
      <c r="M6225" t="s">
        <v>18516</v>
      </c>
    </row>
    <row r="6226" spans="1:13" ht="13.5">
      <c r="A6226" t="s">
        <v>38302</v>
      </c>
      <c r="B6226" t="s">
        <v>38303</v>
      </c>
      <c r="C6226" t="s">
        <v>29933</v>
      </c>
      <c r="D6226" t="s">
        <v>29934</v>
      </c>
      <c r="E6226" t="s">
        <v>18516</v>
      </c>
      <c r="F6226" t="s">
        <v>18516</v>
      </c>
      <c r="G6226" t="s">
        <v>18516</v>
      </c>
      <c r="H6226" t="s">
        <v>18516</v>
      </c>
      <c r="I6226" t="s">
        <v>18516</v>
      </c>
      <c r="J6226" t="s">
        <v>18516</v>
      </c>
      <c r="K6226" t="s">
        <v>29707</v>
      </c>
      <c r="L6226" t="s">
        <v>18516</v>
      </c>
      <c r="M6226" t="s">
        <v>18516</v>
      </c>
    </row>
    <row r="6227" spans="1:13" ht="13.5">
      <c r="A6227" t="s">
        <v>38304</v>
      </c>
      <c r="B6227" t="s">
        <v>38305</v>
      </c>
      <c r="C6227" t="s">
        <v>29933</v>
      </c>
      <c r="D6227" t="s">
        <v>29934</v>
      </c>
      <c r="E6227" t="s">
        <v>18516</v>
      </c>
      <c r="F6227" t="s">
        <v>18516</v>
      </c>
      <c r="G6227" t="s">
        <v>18516</v>
      </c>
      <c r="H6227" t="s">
        <v>18516</v>
      </c>
      <c r="I6227" t="s">
        <v>18516</v>
      </c>
      <c r="J6227" t="s">
        <v>18516</v>
      </c>
      <c r="K6227" t="s">
        <v>29707</v>
      </c>
      <c r="L6227" t="s">
        <v>18516</v>
      </c>
      <c r="M6227" t="s">
        <v>18516</v>
      </c>
    </row>
    <row r="6228" spans="1:13" ht="13.5">
      <c r="A6228" t="s">
        <v>38306</v>
      </c>
      <c r="B6228" t="s">
        <v>38307</v>
      </c>
      <c r="C6228" t="s">
        <v>29933</v>
      </c>
      <c r="D6228" t="s">
        <v>29934</v>
      </c>
      <c r="E6228" t="s">
        <v>18516</v>
      </c>
      <c r="F6228" t="s">
        <v>18516</v>
      </c>
      <c r="G6228" t="s">
        <v>18516</v>
      </c>
      <c r="H6228" t="s">
        <v>18516</v>
      </c>
      <c r="I6228" t="s">
        <v>18516</v>
      </c>
      <c r="J6228" t="s">
        <v>18516</v>
      </c>
      <c r="K6228" t="s">
        <v>29707</v>
      </c>
      <c r="L6228" t="s">
        <v>18516</v>
      </c>
      <c r="M6228" t="s">
        <v>18516</v>
      </c>
    </row>
    <row r="6229" spans="1:13" ht="13.5">
      <c r="A6229" t="s">
        <v>38308</v>
      </c>
      <c r="B6229" t="s">
        <v>38309</v>
      </c>
      <c r="C6229" t="s">
        <v>29933</v>
      </c>
      <c r="D6229" t="s">
        <v>29934</v>
      </c>
      <c r="E6229" t="s">
        <v>18516</v>
      </c>
      <c r="F6229" t="s">
        <v>18516</v>
      </c>
      <c r="G6229" t="s">
        <v>18516</v>
      </c>
      <c r="H6229" t="s">
        <v>18516</v>
      </c>
      <c r="I6229" t="s">
        <v>18516</v>
      </c>
      <c r="J6229" t="s">
        <v>18516</v>
      </c>
      <c r="K6229" t="s">
        <v>29707</v>
      </c>
      <c r="L6229" t="s">
        <v>18516</v>
      </c>
      <c r="M6229" t="s">
        <v>18516</v>
      </c>
    </row>
    <row r="6230" spans="1:13" ht="13.5">
      <c r="A6230" t="s">
        <v>38310</v>
      </c>
      <c r="B6230" t="s">
        <v>38311</v>
      </c>
      <c r="C6230" t="s">
        <v>29933</v>
      </c>
      <c r="D6230" t="s">
        <v>29934</v>
      </c>
      <c r="E6230" t="s">
        <v>18516</v>
      </c>
      <c r="F6230" t="s">
        <v>18516</v>
      </c>
      <c r="G6230" t="s">
        <v>18516</v>
      </c>
      <c r="H6230" t="s">
        <v>18516</v>
      </c>
      <c r="I6230" t="s">
        <v>18516</v>
      </c>
      <c r="J6230" t="s">
        <v>18516</v>
      </c>
      <c r="K6230" t="s">
        <v>29707</v>
      </c>
      <c r="L6230" t="s">
        <v>18516</v>
      </c>
      <c r="M6230" t="s">
        <v>18516</v>
      </c>
    </row>
    <row r="6231" spans="1:13" ht="13.5">
      <c r="A6231" t="s">
        <v>38312</v>
      </c>
      <c r="B6231" t="s">
        <v>38313</v>
      </c>
      <c r="C6231" t="s">
        <v>29933</v>
      </c>
      <c r="D6231" t="s">
        <v>29934</v>
      </c>
      <c r="E6231" t="s">
        <v>18516</v>
      </c>
      <c r="F6231" t="s">
        <v>18516</v>
      </c>
      <c r="G6231" t="s">
        <v>18516</v>
      </c>
      <c r="H6231" t="s">
        <v>18516</v>
      </c>
      <c r="I6231" t="s">
        <v>18516</v>
      </c>
      <c r="J6231" t="s">
        <v>18516</v>
      </c>
      <c r="K6231" t="s">
        <v>29707</v>
      </c>
      <c r="L6231" t="s">
        <v>18516</v>
      </c>
      <c r="M6231" t="s">
        <v>18516</v>
      </c>
    </row>
    <row r="6232" spans="1:13" ht="13.5">
      <c r="A6232" t="s">
        <v>38314</v>
      </c>
      <c r="B6232" t="s">
        <v>38315</v>
      </c>
      <c r="C6232" t="s">
        <v>29933</v>
      </c>
      <c r="D6232" t="s">
        <v>29934</v>
      </c>
      <c r="E6232" t="s">
        <v>18516</v>
      </c>
      <c r="F6232" t="s">
        <v>18516</v>
      </c>
      <c r="G6232" t="s">
        <v>18516</v>
      </c>
      <c r="H6232" t="s">
        <v>18516</v>
      </c>
      <c r="I6232" t="s">
        <v>18516</v>
      </c>
      <c r="J6232" t="s">
        <v>18516</v>
      </c>
      <c r="K6232" t="s">
        <v>29707</v>
      </c>
      <c r="L6232" t="s">
        <v>18516</v>
      </c>
      <c r="M6232" t="s">
        <v>18516</v>
      </c>
    </row>
    <row r="6233" spans="1:13" ht="13.5">
      <c r="A6233" t="s">
        <v>38316</v>
      </c>
      <c r="B6233" t="s">
        <v>38317</v>
      </c>
      <c r="C6233" t="s">
        <v>29933</v>
      </c>
      <c r="D6233" t="s">
        <v>29934</v>
      </c>
      <c r="E6233" t="s">
        <v>18516</v>
      </c>
      <c r="F6233" t="s">
        <v>18516</v>
      </c>
      <c r="G6233" t="s">
        <v>18516</v>
      </c>
      <c r="H6233" t="s">
        <v>18516</v>
      </c>
      <c r="I6233" t="s">
        <v>18516</v>
      </c>
      <c r="J6233" t="s">
        <v>18516</v>
      </c>
      <c r="K6233" t="s">
        <v>29707</v>
      </c>
      <c r="L6233" t="s">
        <v>18516</v>
      </c>
      <c r="M6233" t="s">
        <v>18516</v>
      </c>
    </row>
    <row r="6234" spans="1:13" ht="13.5">
      <c r="A6234" t="s">
        <v>38318</v>
      </c>
      <c r="B6234" t="s">
        <v>38319</v>
      </c>
      <c r="C6234" t="s">
        <v>29933</v>
      </c>
      <c r="D6234" t="s">
        <v>29934</v>
      </c>
      <c r="E6234" t="s">
        <v>18516</v>
      </c>
      <c r="F6234" t="s">
        <v>18516</v>
      </c>
      <c r="G6234" t="s">
        <v>18516</v>
      </c>
      <c r="H6234" t="s">
        <v>18516</v>
      </c>
      <c r="I6234" t="s">
        <v>18516</v>
      </c>
      <c r="J6234" t="s">
        <v>18516</v>
      </c>
      <c r="K6234" t="s">
        <v>29707</v>
      </c>
      <c r="L6234" t="s">
        <v>18516</v>
      </c>
      <c r="M6234" t="s">
        <v>18516</v>
      </c>
    </row>
    <row r="6235" spans="1:13" ht="13.5">
      <c r="A6235" t="s">
        <v>38320</v>
      </c>
      <c r="B6235" t="s">
        <v>38321</v>
      </c>
      <c r="C6235" t="s">
        <v>29933</v>
      </c>
      <c r="D6235" t="s">
        <v>29934</v>
      </c>
      <c r="E6235" s="164">
        <v>354</v>
      </c>
      <c r="F6235" s="164">
        <v>354</v>
      </c>
      <c r="G6235" t="s">
        <v>18516</v>
      </c>
      <c r="H6235" t="s">
        <v>18516</v>
      </c>
      <c r="I6235" s="164">
        <v>277.25</v>
      </c>
      <c r="J6235" s="164">
        <v>631.25</v>
      </c>
      <c r="K6235">
        <v>0</v>
      </c>
      <c r="L6235" t="s">
        <v>18516</v>
      </c>
      <c r="M6235" t="s">
        <v>18516</v>
      </c>
    </row>
    <row r="6236" spans="1:13" ht="13.5">
      <c r="A6236" t="s">
        <v>38322</v>
      </c>
      <c r="B6236" t="s">
        <v>38323</v>
      </c>
      <c r="C6236" t="s">
        <v>29933</v>
      </c>
      <c r="D6236" t="s">
        <v>29934</v>
      </c>
      <c r="E6236" t="s">
        <v>18516</v>
      </c>
      <c r="F6236" t="s">
        <v>18516</v>
      </c>
      <c r="G6236" t="s">
        <v>18516</v>
      </c>
      <c r="H6236" t="s">
        <v>18516</v>
      </c>
      <c r="I6236" t="s">
        <v>18516</v>
      </c>
      <c r="J6236" t="s">
        <v>18516</v>
      </c>
      <c r="K6236" t="s">
        <v>29707</v>
      </c>
      <c r="L6236" t="s">
        <v>18516</v>
      </c>
      <c r="M6236" t="s">
        <v>18516</v>
      </c>
    </row>
    <row r="6237" spans="1:13" ht="13.5">
      <c r="A6237" t="s">
        <v>38324</v>
      </c>
      <c r="B6237" t="s">
        <v>38325</v>
      </c>
      <c r="C6237" t="s">
        <v>29933</v>
      </c>
      <c r="D6237" t="s">
        <v>29934</v>
      </c>
      <c r="E6237" t="s">
        <v>18516</v>
      </c>
      <c r="F6237" t="s">
        <v>18516</v>
      </c>
      <c r="G6237" t="s">
        <v>18516</v>
      </c>
      <c r="H6237" t="s">
        <v>18516</v>
      </c>
      <c r="I6237" t="s">
        <v>18516</v>
      </c>
      <c r="J6237" t="s">
        <v>18516</v>
      </c>
      <c r="K6237" t="s">
        <v>29707</v>
      </c>
      <c r="L6237" t="s">
        <v>18516</v>
      </c>
      <c r="M6237" t="s">
        <v>18516</v>
      </c>
    </row>
    <row r="6238" spans="1:13" ht="13.5">
      <c r="A6238" t="s">
        <v>38326</v>
      </c>
      <c r="B6238" t="s">
        <v>38327</v>
      </c>
      <c r="C6238" t="s">
        <v>29933</v>
      </c>
      <c r="D6238" t="s">
        <v>29934</v>
      </c>
      <c r="E6238" t="s">
        <v>18516</v>
      </c>
      <c r="F6238" t="s">
        <v>18516</v>
      </c>
      <c r="G6238" t="s">
        <v>18516</v>
      </c>
      <c r="H6238" t="s">
        <v>18516</v>
      </c>
      <c r="I6238" t="s">
        <v>18516</v>
      </c>
      <c r="J6238" t="s">
        <v>18516</v>
      </c>
      <c r="K6238" t="s">
        <v>29707</v>
      </c>
      <c r="L6238" t="s">
        <v>18516</v>
      </c>
      <c r="M6238" t="s">
        <v>18516</v>
      </c>
    </row>
    <row r="6239" spans="1:13" ht="13.5">
      <c r="A6239" t="s">
        <v>38328</v>
      </c>
      <c r="B6239" t="s">
        <v>38329</v>
      </c>
      <c r="C6239" t="s">
        <v>29933</v>
      </c>
      <c r="D6239" t="s">
        <v>29934</v>
      </c>
      <c r="E6239" t="s">
        <v>18516</v>
      </c>
      <c r="F6239" t="s">
        <v>18516</v>
      </c>
      <c r="G6239" t="s">
        <v>18516</v>
      </c>
      <c r="H6239" t="s">
        <v>18516</v>
      </c>
      <c r="I6239" t="s">
        <v>18516</v>
      </c>
      <c r="J6239" t="s">
        <v>18516</v>
      </c>
      <c r="K6239" t="s">
        <v>29707</v>
      </c>
      <c r="L6239" t="s">
        <v>18516</v>
      </c>
      <c r="M6239" t="s">
        <v>18516</v>
      </c>
    </row>
    <row r="6240" spans="1:13" ht="13.5">
      <c r="A6240" t="s">
        <v>38330</v>
      </c>
      <c r="B6240" t="s">
        <v>38331</v>
      </c>
      <c r="C6240" t="s">
        <v>29933</v>
      </c>
      <c r="D6240" t="s">
        <v>29934</v>
      </c>
      <c r="E6240" t="s">
        <v>18516</v>
      </c>
      <c r="F6240" t="s">
        <v>18516</v>
      </c>
      <c r="G6240" t="s">
        <v>18516</v>
      </c>
      <c r="H6240" t="s">
        <v>18516</v>
      </c>
      <c r="I6240" t="s">
        <v>18516</v>
      </c>
      <c r="J6240" t="s">
        <v>18516</v>
      </c>
      <c r="K6240" t="s">
        <v>29707</v>
      </c>
      <c r="L6240" t="s">
        <v>18516</v>
      </c>
      <c r="M6240" t="s">
        <v>18516</v>
      </c>
    </row>
    <row r="6241" spans="1:13" ht="13.5">
      <c r="A6241" t="s">
        <v>38332</v>
      </c>
      <c r="B6241" t="s">
        <v>38333</v>
      </c>
      <c r="C6241" t="s">
        <v>29933</v>
      </c>
      <c r="D6241" t="s">
        <v>29934</v>
      </c>
      <c r="E6241" t="s">
        <v>18516</v>
      </c>
      <c r="F6241" t="s">
        <v>18516</v>
      </c>
      <c r="G6241" t="s">
        <v>18516</v>
      </c>
      <c r="H6241" t="s">
        <v>18516</v>
      </c>
      <c r="I6241" t="s">
        <v>18516</v>
      </c>
      <c r="J6241" t="s">
        <v>18516</v>
      </c>
      <c r="K6241" t="s">
        <v>29707</v>
      </c>
      <c r="L6241" t="s">
        <v>18516</v>
      </c>
      <c r="M6241" t="s">
        <v>18516</v>
      </c>
    </row>
    <row r="6242" spans="1:13" ht="13.5">
      <c r="A6242" t="s">
        <v>38334</v>
      </c>
      <c r="B6242" t="s">
        <v>37890</v>
      </c>
      <c r="C6242" t="s">
        <v>29933</v>
      </c>
      <c r="D6242" t="s">
        <v>29934</v>
      </c>
      <c r="E6242" t="s">
        <v>18516</v>
      </c>
      <c r="F6242" t="s">
        <v>18516</v>
      </c>
      <c r="G6242" t="s">
        <v>18516</v>
      </c>
      <c r="H6242" t="s">
        <v>18516</v>
      </c>
      <c r="I6242" t="s">
        <v>18516</v>
      </c>
      <c r="J6242" t="s">
        <v>18516</v>
      </c>
      <c r="K6242" t="s">
        <v>29707</v>
      </c>
      <c r="L6242" t="s">
        <v>18516</v>
      </c>
      <c r="M6242" t="s">
        <v>18516</v>
      </c>
    </row>
    <row r="6243" spans="1:13" ht="13.5">
      <c r="A6243" t="s">
        <v>38335</v>
      </c>
      <c r="B6243" t="s">
        <v>38215</v>
      </c>
      <c r="C6243" t="s">
        <v>29933</v>
      </c>
      <c r="D6243" t="s">
        <v>29934</v>
      </c>
      <c r="E6243" t="s">
        <v>18516</v>
      </c>
      <c r="F6243" t="s">
        <v>18516</v>
      </c>
      <c r="G6243" t="s">
        <v>18516</v>
      </c>
      <c r="H6243" t="s">
        <v>18516</v>
      </c>
      <c r="I6243" t="s">
        <v>18516</v>
      </c>
      <c r="J6243" t="s">
        <v>18516</v>
      </c>
      <c r="K6243" t="s">
        <v>29707</v>
      </c>
      <c r="L6243" t="s">
        <v>18516</v>
      </c>
      <c r="M6243" t="s">
        <v>18516</v>
      </c>
    </row>
    <row r="6244" spans="1:13" ht="13.5">
      <c r="A6244" t="s">
        <v>38336</v>
      </c>
      <c r="B6244" t="s">
        <v>38108</v>
      </c>
      <c r="C6244" t="s">
        <v>29933</v>
      </c>
      <c r="D6244" t="s">
        <v>29934</v>
      </c>
      <c r="E6244" t="s">
        <v>18516</v>
      </c>
      <c r="F6244" t="s">
        <v>18516</v>
      </c>
      <c r="G6244" t="s">
        <v>18516</v>
      </c>
      <c r="H6244" t="s">
        <v>18516</v>
      </c>
      <c r="I6244" t="s">
        <v>18516</v>
      </c>
      <c r="J6244" t="s">
        <v>18516</v>
      </c>
      <c r="K6244" t="s">
        <v>29707</v>
      </c>
      <c r="L6244" t="s">
        <v>18516</v>
      </c>
      <c r="M6244" t="s">
        <v>18516</v>
      </c>
    </row>
    <row r="6245" spans="1:13" ht="13.5">
      <c r="A6245" t="s">
        <v>38337</v>
      </c>
      <c r="B6245" t="s">
        <v>38338</v>
      </c>
      <c r="C6245" t="s">
        <v>29933</v>
      </c>
      <c r="D6245" t="s">
        <v>29934</v>
      </c>
      <c r="E6245" t="s">
        <v>18516</v>
      </c>
      <c r="F6245" t="s">
        <v>18516</v>
      </c>
      <c r="G6245" t="s">
        <v>18516</v>
      </c>
      <c r="H6245" t="s">
        <v>18516</v>
      </c>
      <c r="I6245" t="s">
        <v>18516</v>
      </c>
      <c r="J6245" t="s">
        <v>18516</v>
      </c>
      <c r="K6245" t="s">
        <v>29707</v>
      </c>
      <c r="L6245" t="s">
        <v>18516</v>
      </c>
      <c r="M6245" t="s">
        <v>18516</v>
      </c>
    </row>
    <row r="6246" spans="1:13" ht="13.5">
      <c r="A6246" t="s">
        <v>38339</v>
      </c>
      <c r="B6246" t="s">
        <v>38340</v>
      </c>
      <c r="C6246" t="s">
        <v>29933</v>
      </c>
      <c r="D6246" t="s">
        <v>29934</v>
      </c>
      <c r="E6246" t="s">
        <v>18516</v>
      </c>
      <c r="F6246" t="s">
        <v>18516</v>
      </c>
      <c r="G6246" t="s">
        <v>18516</v>
      </c>
      <c r="H6246" t="s">
        <v>18516</v>
      </c>
      <c r="I6246" t="s">
        <v>18516</v>
      </c>
      <c r="J6246" t="s">
        <v>18516</v>
      </c>
      <c r="K6246" t="s">
        <v>29707</v>
      </c>
      <c r="L6246" t="s">
        <v>18516</v>
      </c>
      <c r="M6246" t="s">
        <v>18516</v>
      </c>
    </row>
    <row r="6247" spans="1:13" ht="13.5">
      <c r="A6247" t="s">
        <v>38341</v>
      </c>
      <c r="B6247" t="s">
        <v>38342</v>
      </c>
      <c r="C6247" t="s">
        <v>29933</v>
      </c>
      <c r="D6247" t="s">
        <v>29934</v>
      </c>
      <c r="E6247" t="s">
        <v>18516</v>
      </c>
      <c r="F6247" t="s">
        <v>18516</v>
      </c>
      <c r="G6247" t="s">
        <v>18516</v>
      </c>
      <c r="H6247" t="s">
        <v>18516</v>
      </c>
      <c r="I6247" t="s">
        <v>18516</v>
      </c>
      <c r="J6247" t="s">
        <v>18516</v>
      </c>
      <c r="K6247" t="s">
        <v>29707</v>
      </c>
      <c r="L6247" t="s">
        <v>18516</v>
      </c>
      <c r="M6247" t="s">
        <v>18516</v>
      </c>
    </row>
    <row r="6248" spans="1:13" ht="13.5">
      <c r="A6248" t="s">
        <v>38343</v>
      </c>
      <c r="B6248" t="s">
        <v>38344</v>
      </c>
      <c r="C6248" t="s">
        <v>29933</v>
      </c>
      <c r="D6248" t="s">
        <v>29934</v>
      </c>
      <c r="E6248" t="s">
        <v>18516</v>
      </c>
      <c r="F6248" t="s">
        <v>18516</v>
      </c>
      <c r="G6248" t="s">
        <v>18516</v>
      </c>
      <c r="H6248" t="s">
        <v>18516</v>
      </c>
      <c r="I6248" t="s">
        <v>18516</v>
      </c>
      <c r="J6248" t="s">
        <v>18516</v>
      </c>
      <c r="K6248" t="s">
        <v>29707</v>
      </c>
      <c r="L6248" t="s">
        <v>18516</v>
      </c>
      <c r="M6248" t="s">
        <v>18516</v>
      </c>
    </row>
    <row r="6249" spans="1:13" ht="13.5">
      <c r="A6249" t="s">
        <v>38345</v>
      </c>
      <c r="B6249" t="s">
        <v>37871</v>
      </c>
      <c r="C6249" t="s">
        <v>29933</v>
      </c>
      <c r="D6249" t="s">
        <v>29934</v>
      </c>
      <c r="E6249" t="s">
        <v>18516</v>
      </c>
      <c r="F6249" t="s">
        <v>18516</v>
      </c>
      <c r="G6249" t="s">
        <v>18516</v>
      </c>
      <c r="H6249" t="s">
        <v>18516</v>
      </c>
      <c r="I6249" t="s">
        <v>18516</v>
      </c>
      <c r="J6249" t="s">
        <v>18516</v>
      </c>
      <c r="K6249" t="s">
        <v>29707</v>
      </c>
      <c r="L6249" t="s">
        <v>18516</v>
      </c>
      <c r="M6249" t="s">
        <v>18516</v>
      </c>
    </row>
    <row r="6250" spans="1:13" ht="13.5">
      <c r="A6250" t="s">
        <v>38346</v>
      </c>
      <c r="B6250" t="s">
        <v>37843</v>
      </c>
      <c r="C6250" t="s">
        <v>29933</v>
      </c>
      <c r="D6250" t="s">
        <v>29934</v>
      </c>
      <c r="E6250" t="s">
        <v>18516</v>
      </c>
      <c r="F6250" t="s">
        <v>18516</v>
      </c>
      <c r="G6250" t="s">
        <v>18516</v>
      </c>
      <c r="H6250" t="s">
        <v>18516</v>
      </c>
      <c r="I6250" t="s">
        <v>18516</v>
      </c>
      <c r="J6250" t="s">
        <v>18516</v>
      </c>
      <c r="K6250" t="s">
        <v>29707</v>
      </c>
      <c r="L6250" t="s">
        <v>18516</v>
      </c>
      <c r="M6250" t="s">
        <v>18516</v>
      </c>
    </row>
    <row r="6251" spans="1:13" ht="13.5">
      <c r="A6251" t="s">
        <v>38347</v>
      </c>
      <c r="B6251" t="s">
        <v>38348</v>
      </c>
      <c r="C6251" t="s">
        <v>29933</v>
      </c>
      <c r="D6251" t="s">
        <v>29934</v>
      </c>
      <c r="E6251" t="s">
        <v>18516</v>
      </c>
      <c r="F6251" t="s">
        <v>18516</v>
      </c>
      <c r="G6251" t="s">
        <v>18516</v>
      </c>
      <c r="H6251" t="s">
        <v>18516</v>
      </c>
      <c r="I6251" t="s">
        <v>18516</v>
      </c>
      <c r="J6251" t="s">
        <v>18516</v>
      </c>
      <c r="K6251" t="s">
        <v>29707</v>
      </c>
      <c r="L6251" t="s">
        <v>18516</v>
      </c>
      <c r="M6251" t="s">
        <v>18516</v>
      </c>
    </row>
    <row r="6252" spans="1:13" ht="13.5">
      <c r="A6252" t="s">
        <v>38349</v>
      </c>
      <c r="B6252" t="s">
        <v>38350</v>
      </c>
      <c r="C6252" t="s">
        <v>29933</v>
      </c>
      <c r="D6252" t="s">
        <v>29934</v>
      </c>
      <c r="E6252" t="s">
        <v>18516</v>
      </c>
      <c r="F6252" t="s">
        <v>18516</v>
      </c>
      <c r="G6252" t="s">
        <v>18516</v>
      </c>
      <c r="H6252" t="s">
        <v>18516</v>
      </c>
      <c r="I6252" t="s">
        <v>18516</v>
      </c>
      <c r="J6252" t="s">
        <v>18516</v>
      </c>
      <c r="K6252" t="s">
        <v>29707</v>
      </c>
      <c r="L6252" t="s">
        <v>18516</v>
      </c>
      <c r="M6252" t="s">
        <v>18516</v>
      </c>
    </row>
    <row r="6253" spans="1:13" ht="13.5">
      <c r="A6253" t="s">
        <v>38351</v>
      </c>
      <c r="B6253" t="s">
        <v>38352</v>
      </c>
      <c r="C6253" t="s">
        <v>29933</v>
      </c>
      <c r="D6253" t="s">
        <v>29934</v>
      </c>
      <c r="E6253" t="s">
        <v>18516</v>
      </c>
      <c r="F6253" t="s">
        <v>18516</v>
      </c>
      <c r="G6253" t="s">
        <v>18516</v>
      </c>
      <c r="H6253" t="s">
        <v>18516</v>
      </c>
      <c r="I6253" t="s">
        <v>18516</v>
      </c>
      <c r="J6253" t="s">
        <v>18516</v>
      </c>
      <c r="K6253" t="s">
        <v>29707</v>
      </c>
      <c r="L6253" t="s">
        <v>18516</v>
      </c>
      <c r="M6253" t="s">
        <v>18516</v>
      </c>
    </row>
    <row r="6254" spans="1:13" ht="13.5">
      <c r="A6254" t="s">
        <v>38353</v>
      </c>
      <c r="B6254" t="s">
        <v>38354</v>
      </c>
      <c r="C6254" t="s">
        <v>29933</v>
      </c>
      <c r="D6254" t="s">
        <v>29934</v>
      </c>
      <c r="E6254" s="164">
        <v>888</v>
      </c>
      <c r="F6254" s="164">
        <v>888</v>
      </c>
      <c r="G6254" t="s">
        <v>18516</v>
      </c>
      <c r="H6254" t="s">
        <v>18516</v>
      </c>
      <c r="I6254" s="164">
        <v>329.68</v>
      </c>
      <c r="J6254" s="164">
        <v>1217.68</v>
      </c>
      <c r="K6254">
        <v>0</v>
      </c>
      <c r="L6254" t="s">
        <v>18516</v>
      </c>
      <c r="M6254" t="s">
        <v>18516</v>
      </c>
    </row>
    <row r="6255" spans="1:13" ht="13.5">
      <c r="A6255" t="s">
        <v>38355</v>
      </c>
      <c r="B6255" t="s">
        <v>38356</v>
      </c>
      <c r="C6255" t="s">
        <v>29933</v>
      </c>
      <c r="D6255" t="s">
        <v>29934</v>
      </c>
      <c r="E6255" s="164">
        <v>888</v>
      </c>
      <c r="F6255" s="164">
        <v>888</v>
      </c>
      <c r="G6255" t="s">
        <v>18516</v>
      </c>
      <c r="H6255" t="s">
        <v>18516</v>
      </c>
      <c r="I6255" s="164">
        <v>329.68</v>
      </c>
      <c r="J6255" s="164">
        <v>1217.68</v>
      </c>
      <c r="K6255">
        <v>0</v>
      </c>
      <c r="L6255" t="s">
        <v>18516</v>
      </c>
      <c r="M6255" t="s">
        <v>18516</v>
      </c>
    </row>
    <row r="6256" spans="1:13" ht="13.5">
      <c r="A6256" t="s">
        <v>38357</v>
      </c>
      <c r="B6256" t="s">
        <v>38358</v>
      </c>
      <c r="C6256" t="s">
        <v>29933</v>
      </c>
      <c r="D6256" t="s">
        <v>29934</v>
      </c>
      <c r="E6256" s="164">
        <v>731</v>
      </c>
      <c r="F6256" s="164">
        <v>731</v>
      </c>
      <c r="G6256" t="s">
        <v>18516</v>
      </c>
      <c r="H6256" t="s">
        <v>18516</v>
      </c>
      <c r="I6256" s="164">
        <v>317.7</v>
      </c>
      <c r="J6256" s="164">
        <v>1048.7</v>
      </c>
      <c r="K6256">
        <v>0</v>
      </c>
      <c r="L6256" t="s">
        <v>18516</v>
      </c>
      <c r="M6256" t="s">
        <v>18516</v>
      </c>
    </row>
    <row r="6257" spans="1:13" ht="13.5">
      <c r="A6257" t="s">
        <v>38359</v>
      </c>
      <c r="B6257" t="s">
        <v>38360</v>
      </c>
      <c r="C6257" t="s">
        <v>29933</v>
      </c>
      <c r="D6257" t="s">
        <v>29934</v>
      </c>
      <c r="E6257" s="164">
        <v>699.9</v>
      </c>
      <c r="F6257" s="164">
        <v>699.9</v>
      </c>
      <c r="G6257" t="s">
        <v>18516</v>
      </c>
      <c r="H6257" t="s">
        <v>18516</v>
      </c>
      <c r="I6257" s="164">
        <v>317.7</v>
      </c>
      <c r="J6257" s="164">
        <v>1017.6</v>
      </c>
      <c r="K6257">
        <v>0</v>
      </c>
      <c r="L6257" t="s">
        <v>18516</v>
      </c>
      <c r="M6257" t="s">
        <v>18516</v>
      </c>
    </row>
    <row r="6258" spans="1:13" ht="13.5">
      <c r="A6258" t="s">
        <v>38361</v>
      </c>
      <c r="B6258" t="s">
        <v>38362</v>
      </c>
      <c r="C6258" t="s">
        <v>29933</v>
      </c>
      <c r="D6258" t="s">
        <v>29934</v>
      </c>
      <c r="E6258" s="164">
        <v>224.5</v>
      </c>
      <c r="F6258" s="164">
        <v>224.5</v>
      </c>
      <c r="G6258" t="s">
        <v>18516</v>
      </c>
      <c r="H6258" t="s">
        <v>18516</v>
      </c>
      <c r="I6258" s="164">
        <v>105.36</v>
      </c>
      <c r="J6258" s="164">
        <v>329.86</v>
      </c>
      <c r="K6258">
        <v>25</v>
      </c>
      <c r="L6258" t="s">
        <v>18516</v>
      </c>
      <c r="M6258" t="s">
        <v>18516</v>
      </c>
    </row>
    <row r="6259" spans="1:13" ht="13.5">
      <c r="A6259" t="s">
        <v>38363</v>
      </c>
      <c r="B6259" t="s">
        <v>38364</v>
      </c>
      <c r="C6259" t="s">
        <v>29933</v>
      </c>
      <c r="D6259" t="s">
        <v>29934</v>
      </c>
      <c r="E6259" s="164">
        <v>247</v>
      </c>
      <c r="F6259" s="164">
        <v>247</v>
      </c>
      <c r="G6259" t="s">
        <v>18516</v>
      </c>
      <c r="H6259" t="s">
        <v>18516</v>
      </c>
      <c r="I6259" s="164">
        <v>105.36</v>
      </c>
      <c r="J6259" s="164">
        <v>352.36</v>
      </c>
      <c r="K6259">
        <v>31</v>
      </c>
      <c r="L6259" t="s">
        <v>18516</v>
      </c>
      <c r="M6259" t="s">
        <v>18516</v>
      </c>
    </row>
    <row r="6260" spans="1:13" ht="13.5">
      <c r="A6260" t="s">
        <v>38365</v>
      </c>
      <c r="B6260" t="s">
        <v>38366</v>
      </c>
      <c r="C6260" t="s">
        <v>29933</v>
      </c>
      <c r="D6260" t="s">
        <v>29934</v>
      </c>
      <c r="E6260" s="164">
        <v>261</v>
      </c>
      <c r="F6260" s="164">
        <v>261</v>
      </c>
      <c r="G6260" t="s">
        <v>18516</v>
      </c>
      <c r="H6260" t="s">
        <v>18516</v>
      </c>
      <c r="I6260" s="164">
        <v>105.36</v>
      </c>
      <c r="J6260" s="164">
        <v>366.36</v>
      </c>
      <c r="K6260">
        <v>0</v>
      </c>
      <c r="L6260" t="s">
        <v>18516</v>
      </c>
      <c r="M6260" t="s">
        <v>18516</v>
      </c>
    </row>
    <row r="6261" spans="1:13" ht="13.5">
      <c r="A6261" t="s">
        <v>38367</v>
      </c>
      <c r="B6261" t="s">
        <v>38368</v>
      </c>
      <c r="C6261" t="s">
        <v>29933</v>
      </c>
      <c r="D6261" t="s">
        <v>29934</v>
      </c>
      <c r="E6261" t="s">
        <v>18516</v>
      </c>
      <c r="F6261" t="s">
        <v>18516</v>
      </c>
      <c r="G6261" t="s">
        <v>18516</v>
      </c>
      <c r="H6261" t="s">
        <v>18516</v>
      </c>
      <c r="I6261" t="s">
        <v>18516</v>
      </c>
      <c r="J6261" t="s">
        <v>18516</v>
      </c>
      <c r="K6261" t="s">
        <v>29707</v>
      </c>
      <c r="L6261" t="s">
        <v>18516</v>
      </c>
      <c r="M6261" t="s">
        <v>18516</v>
      </c>
    </row>
    <row r="6262" spans="1:13" ht="13.5">
      <c r="A6262" t="s">
        <v>38369</v>
      </c>
      <c r="B6262" t="s">
        <v>38370</v>
      </c>
      <c r="C6262" t="s">
        <v>29933</v>
      </c>
      <c r="D6262" t="s">
        <v>29934</v>
      </c>
      <c r="E6262" t="s">
        <v>18516</v>
      </c>
      <c r="F6262" t="s">
        <v>18516</v>
      </c>
      <c r="G6262" t="s">
        <v>18516</v>
      </c>
      <c r="H6262" t="s">
        <v>18516</v>
      </c>
      <c r="I6262" t="s">
        <v>18516</v>
      </c>
      <c r="J6262" t="s">
        <v>18516</v>
      </c>
      <c r="K6262" t="s">
        <v>29707</v>
      </c>
      <c r="L6262" t="s">
        <v>18516</v>
      </c>
      <c r="M6262" t="s">
        <v>18516</v>
      </c>
    </row>
    <row r="6263" spans="1:13" ht="13.5">
      <c r="A6263" t="s">
        <v>38371</v>
      </c>
      <c r="B6263" t="s">
        <v>38372</v>
      </c>
      <c r="C6263" t="s">
        <v>29933</v>
      </c>
      <c r="D6263" t="s">
        <v>29934</v>
      </c>
      <c r="E6263" t="s">
        <v>18516</v>
      </c>
      <c r="F6263" t="s">
        <v>18516</v>
      </c>
      <c r="G6263" t="s">
        <v>18516</v>
      </c>
      <c r="H6263" t="s">
        <v>18516</v>
      </c>
      <c r="I6263" t="s">
        <v>18516</v>
      </c>
      <c r="J6263" t="s">
        <v>18516</v>
      </c>
      <c r="K6263" t="s">
        <v>29707</v>
      </c>
      <c r="L6263" t="s">
        <v>18516</v>
      </c>
      <c r="M6263" t="s">
        <v>18516</v>
      </c>
    </row>
    <row r="6264" spans="1:13" ht="13.5">
      <c r="A6264" t="s">
        <v>38373</v>
      </c>
      <c r="B6264" t="s">
        <v>38374</v>
      </c>
      <c r="C6264" t="s">
        <v>29933</v>
      </c>
      <c r="D6264" t="s">
        <v>29934</v>
      </c>
      <c r="E6264" t="s">
        <v>18516</v>
      </c>
      <c r="F6264" t="s">
        <v>18516</v>
      </c>
      <c r="G6264" t="s">
        <v>18516</v>
      </c>
      <c r="H6264" t="s">
        <v>18516</v>
      </c>
      <c r="I6264" t="s">
        <v>18516</v>
      </c>
      <c r="J6264" t="s">
        <v>18516</v>
      </c>
      <c r="K6264" t="s">
        <v>29707</v>
      </c>
      <c r="L6264" t="s">
        <v>18516</v>
      </c>
      <c r="M6264" t="s">
        <v>18516</v>
      </c>
    </row>
    <row r="6265" spans="1:13" ht="13.5">
      <c r="A6265" t="s">
        <v>38375</v>
      </c>
      <c r="B6265" t="s">
        <v>38376</v>
      </c>
      <c r="C6265" t="s">
        <v>29933</v>
      </c>
      <c r="D6265" t="s">
        <v>29934</v>
      </c>
      <c r="E6265" s="164">
        <v>700</v>
      </c>
      <c r="F6265" s="164">
        <v>700</v>
      </c>
      <c r="G6265" t="s">
        <v>18516</v>
      </c>
      <c r="H6265" t="s">
        <v>18516</v>
      </c>
      <c r="I6265" s="164">
        <v>315.72</v>
      </c>
      <c r="J6265" s="164">
        <v>1015.72</v>
      </c>
      <c r="K6265">
        <v>0</v>
      </c>
      <c r="L6265" t="s">
        <v>18516</v>
      </c>
      <c r="M6265" t="s">
        <v>18516</v>
      </c>
    </row>
    <row r="6266" spans="1:13" ht="13.5">
      <c r="A6266" t="s">
        <v>38377</v>
      </c>
      <c r="B6266" t="s">
        <v>38378</v>
      </c>
      <c r="C6266" t="s">
        <v>29933</v>
      </c>
      <c r="D6266" t="s">
        <v>29934</v>
      </c>
      <c r="E6266" t="s">
        <v>18516</v>
      </c>
      <c r="F6266" t="s">
        <v>18516</v>
      </c>
      <c r="G6266" t="s">
        <v>18516</v>
      </c>
      <c r="H6266" t="s">
        <v>18516</v>
      </c>
      <c r="I6266" t="s">
        <v>18516</v>
      </c>
      <c r="J6266" t="s">
        <v>18516</v>
      </c>
      <c r="K6266" t="s">
        <v>29707</v>
      </c>
      <c r="L6266" t="s">
        <v>18516</v>
      </c>
      <c r="M6266" t="s">
        <v>18516</v>
      </c>
    </row>
    <row r="6267" spans="1:13" ht="13.5">
      <c r="A6267" t="s">
        <v>38379</v>
      </c>
      <c r="B6267" t="s">
        <v>38380</v>
      </c>
      <c r="C6267" t="s">
        <v>29933</v>
      </c>
      <c r="D6267" t="s">
        <v>29934</v>
      </c>
      <c r="E6267" s="164">
        <v>900</v>
      </c>
      <c r="F6267" s="164">
        <v>900</v>
      </c>
      <c r="G6267" t="s">
        <v>18516</v>
      </c>
      <c r="H6267" t="s">
        <v>18516</v>
      </c>
      <c r="I6267" s="164">
        <v>410.63</v>
      </c>
      <c r="J6267" s="164">
        <v>1310.63</v>
      </c>
      <c r="K6267">
        <v>26</v>
      </c>
      <c r="L6267" t="s">
        <v>18516</v>
      </c>
      <c r="M6267" t="s">
        <v>18516</v>
      </c>
    </row>
    <row r="6268" spans="1:13" ht="13.5">
      <c r="A6268" t="s">
        <v>38381</v>
      </c>
      <c r="B6268" t="s">
        <v>38382</v>
      </c>
      <c r="C6268" t="s">
        <v>29933</v>
      </c>
      <c r="D6268" t="s">
        <v>29934</v>
      </c>
      <c r="E6268" s="164">
        <v>612</v>
      </c>
      <c r="F6268" s="164">
        <v>612</v>
      </c>
      <c r="G6268" t="s">
        <v>18516</v>
      </c>
      <c r="H6268" t="s">
        <v>18516</v>
      </c>
      <c r="I6268" s="164">
        <v>410.63</v>
      </c>
      <c r="J6268" s="164">
        <v>1022.63</v>
      </c>
      <c r="K6268">
        <v>0</v>
      </c>
      <c r="L6268" t="s">
        <v>18516</v>
      </c>
      <c r="M6268" t="s">
        <v>18516</v>
      </c>
    </row>
    <row r="6269" spans="1:13" ht="13.5">
      <c r="A6269" t="s">
        <v>38383</v>
      </c>
      <c r="B6269" t="s">
        <v>38384</v>
      </c>
      <c r="C6269" t="s">
        <v>29933</v>
      </c>
      <c r="D6269" t="s">
        <v>29934</v>
      </c>
      <c r="E6269" s="164">
        <v>900</v>
      </c>
      <c r="F6269" s="164">
        <v>900</v>
      </c>
      <c r="G6269" t="s">
        <v>18516</v>
      </c>
      <c r="H6269" t="s">
        <v>18516</v>
      </c>
      <c r="I6269" s="164">
        <v>328.61</v>
      </c>
      <c r="J6269" s="164">
        <v>1228.61</v>
      </c>
      <c r="K6269">
        <v>41</v>
      </c>
      <c r="L6269" t="s">
        <v>18516</v>
      </c>
      <c r="M6269" t="s">
        <v>18516</v>
      </c>
    </row>
    <row r="6270" spans="1:13" ht="13.5">
      <c r="A6270" t="s">
        <v>38385</v>
      </c>
      <c r="B6270" t="s">
        <v>38386</v>
      </c>
      <c r="C6270" t="s">
        <v>29933</v>
      </c>
      <c r="D6270" t="s">
        <v>29934</v>
      </c>
      <c r="E6270" s="164">
        <v>900</v>
      </c>
      <c r="F6270" s="164">
        <v>900</v>
      </c>
      <c r="G6270" t="s">
        <v>18516</v>
      </c>
      <c r="H6270" t="s">
        <v>18516</v>
      </c>
      <c r="I6270" s="164">
        <v>328.61</v>
      </c>
      <c r="J6270" s="164">
        <v>1228.61</v>
      </c>
      <c r="K6270">
        <v>12</v>
      </c>
      <c r="L6270" t="s">
        <v>18516</v>
      </c>
      <c r="M6270" t="s">
        <v>18516</v>
      </c>
    </row>
    <row r="6271" spans="1:13" ht="13.5">
      <c r="A6271" t="s">
        <v>38387</v>
      </c>
      <c r="B6271" t="s">
        <v>38388</v>
      </c>
      <c r="C6271" t="s">
        <v>29933</v>
      </c>
      <c r="D6271" t="s">
        <v>29934</v>
      </c>
      <c r="E6271" t="s">
        <v>18516</v>
      </c>
      <c r="F6271" t="s">
        <v>18516</v>
      </c>
      <c r="G6271" t="s">
        <v>18516</v>
      </c>
      <c r="H6271" t="s">
        <v>18516</v>
      </c>
      <c r="I6271" t="s">
        <v>18516</v>
      </c>
      <c r="J6271" t="s">
        <v>18516</v>
      </c>
      <c r="K6271" t="s">
        <v>29707</v>
      </c>
      <c r="L6271" t="s">
        <v>18516</v>
      </c>
      <c r="M6271" t="s">
        <v>18516</v>
      </c>
    </row>
    <row r="6272" spans="1:13" ht="13.5">
      <c r="A6272" t="s">
        <v>38389</v>
      </c>
      <c r="B6272" t="s">
        <v>38390</v>
      </c>
      <c r="C6272" t="s">
        <v>29933</v>
      </c>
      <c r="D6272" t="s">
        <v>29934</v>
      </c>
      <c r="E6272" t="s">
        <v>18516</v>
      </c>
      <c r="F6272" t="s">
        <v>18516</v>
      </c>
      <c r="G6272" t="s">
        <v>18516</v>
      </c>
      <c r="H6272" t="s">
        <v>18516</v>
      </c>
      <c r="I6272" t="s">
        <v>18516</v>
      </c>
      <c r="J6272" t="s">
        <v>18516</v>
      </c>
      <c r="K6272" t="s">
        <v>29707</v>
      </c>
      <c r="L6272" t="s">
        <v>18516</v>
      </c>
      <c r="M6272" t="s">
        <v>18516</v>
      </c>
    </row>
    <row r="6273" spans="1:13" ht="13.5">
      <c r="A6273" t="s">
        <v>38391</v>
      </c>
      <c r="B6273" t="s">
        <v>38392</v>
      </c>
      <c r="C6273" t="s">
        <v>29933</v>
      </c>
      <c r="D6273" t="s">
        <v>29934</v>
      </c>
      <c r="E6273" t="s">
        <v>18516</v>
      </c>
      <c r="F6273" t="s">
        <v>18516</v>
      </c>
      <c r="G6273" t="s">
        <v>18516</v>
      </c>
      <c r="H6273" t="s">
        <v>18516</v>
      </c>
      <c r="I6273" t="s">
        <v>18516</v>
      </c>
      <c r="J6273" t="s">
        <v>18516</v>
      </c>
      <c r="K6273" t="s">
        <v>29707</v>
      </c>
      <c r="L6273" t="s">
        <v>18516</v>
      </c>
      <c r="M6273" t="s">
        <v>18516</v>
      </c>
    </row>
    <row r="6274" spans="1:13" ht="13.5">
      <c r="A6274" t="s">
        <v>38393</v>
      </c>
      <c r="B6274" t="s">
        <v>38394</v>
      </c>
      <c r="C6274" t="s">
        <v>29933</v>
      </c>
      <c r="D6274" t="s">
        <v>29934</v>
      </c>
      <c r="E6274" t="s">
        <v>18516</v>
      </c>
      <c r="F6274" t="s">
        <v>18516</v>
      </c>
      <c r="G6274" t="s">
        <v>18516</v>
      </c>
      <c r="H6274" t="s">
        <v>18516</v>
      </c>
      <c r="I6274" t="s">
        <v>18516</v>
      </c>
      <c r="J6274" t="s">
        <v>18516</v>
      </c>
      <c r="K6274" t="s">
        <v>29707</v>
      </c>
      <c r="L6274" t="s">
        <v>18516</v>
      </c>
      <c r="M6274" t="s">
        <v>18516</v>
      </c>
    </row>
    <row r="6275" spans="1:13" ht="13.5">
      <c r="A6275" t="s">
        <v>38395</v>
      </c>
      <c r="B6275" t="s">
        <v>38396</v>
      </c>
      <c r="C6275" t="s">
        <v>29933</v>
      </c>
      <c r="D6275" t="s">
        <v>29934</v>
      </c>
      <c r="E6275" t="s">
        <v>18516</v>
      </c>
      <c r="F6275" t="s">
        <v>18516</v>
      </c>
      <c r="G6275" t="s">
        <v>18516</v>
      </c>
      <c r="H6275" t="s">
        <v>18516</v>
      </c>
      <c r="I6275" t="s">
        <v>18516</v>
      </c>
      <c r="J6275" t="s">
        <v>18516</v>
      </c>
      <c r="K6275" t="s">
        <v>29707</v>
      </c>
      <c r="L6275" t="s">
        <v>18516</v>
      </c>
      <c r="M6275" t="s">
        <v>18516</v>
      </c>
    </row>
    <row r="6276" spans="1:13" ht="13.5">
      <c r="A6276" t="s">
        <v>38397</v>
      </c>
      <c r="B6276" t="s">
        <v>38398</v>
      </c>
      <c r="C6276" t="s">
        <v>29933</v>
      </c>
      <c r="D6276" t="s">
        <v>29934</v>
      </c>
      <c r="E6276" s="164">
        <v>303</v>
      </c>
      <c r="F6276" s="164">
        <v>260</v>
      </c>
      <c r="G6276" s="165">
        <v>0.85</v>
      </c>
      <c r="H6276" t="s">
        <v>29914</v>
      </c>
      <c r="I6276" s="164">
        <v>108.63</v>
      </c>
      <c r="J6276" s="164">
        <v>368.63</v>
      </c>
      <c r="K6276">
        <v>29</v>
      </c>
      <c r="L6276" t="s">
        <v>18516</v>
      </c>
      <c r="M6276" t="s">
        <v>18516</v>
      </c>
    </row>
    <row r="6277" spans="1:13" ht="13.5">
      <c r="A6277" t="s">
        <v>6311</v>
      </c>
      <c r="B6277" t="s">
        <v>38399</v>
      </c>
      <c r="C6277" t="s">
        <v>29933</v>
      </c>
      <c r="D6277" t="s">
        <v>29934</v>
      </c>
      <c r="E6277" t="s">
        <v>18516</v>
      </c>
      <c r="F6277" t="s">
        <v>18516</v>
      </c>
      <c r="G6277" t="s">
        <v>18516</v>
      </c>
      <c r="H6277" t="s">
        <v>18516</v>
      </c>
      <c r="I6277" t="s">
        <v>18516</v>
      </c>
      <c r="J6277" t="s">
        <v>18516</v>
      </c>
      <c r="K6277" t="s">
        <v>29707</v>
      </c>
      <c r="L6277" t="s">
        <v>18516</v>
      </c>
      <c r="M6277" t="s">
        <v>18516</v>
      </c>
    </row>
    <row r="6278" spans="1:13" ht="13.5">
      <c r="A6278" t="s">
        <v>13636</v>
      </c>
      <c r="B6278" t="s">
        <v>38400</v>
      </c>
      <c r="C6278" t="s">
        <v>29933</v>
      </c>
      <c r="D6278" t="s">
        <v>29934</v>
      </c>
      <c r="E6278" s="164">
        <v>510</v>
      </c>
      <c r="F6278" s="164">
        <v>510</v>
      </c>
      <c r="G6278" t="s">
        <v>18516</v>
      </c>
      <c r="H6278" t="s">
        <v>18516</v>
      </c>
      <c r="I6278" s="164">
        <v>112.91</v>
      </c>
      <c r="J6278" s="164">
        <v>622.91</v>
      </c>
      <c r="K6278">
        <v>106</v>
      </c>
      <c r="L6278" t="s">
        <v>18516</v>
      </c>
      <c r="M6278" t="s">
        <v>18516</v>
      </c>
    </row>
    <row r="6279" spans="1:13" ht="13.5">
      <c r="A6279" t="s">
        <v>38401</v>
      </c>
      <c r="B6279" t="s">
        <v>38402</v>
      </c>
      <c r="C6279" t="s">
        <v>29933</v>
      </c>
      <c r="D6279" t="s">
        <v>29934</v>
      </c>
      <c r="E6279" t="s">
        <v>18516</v>
      </c>
      <c r="F6279" t="s">
        <v>18516</v>
      </c>
      <c r="G6279" t="s">
        <v>18516</v>
      </c>
      <c r="H6279" t="s">
        <v>18516</v>
      </c>
      <c r="I6279" t="s">
        <v>18516</v>
      </c>
      <c r="J6279" t="s">
        <v>18516</v>
      </c>
      <c r="K6279" t="s">
        <v>29707</v>
      </c>
      <c r="L6279" t="s">
        <v>18516</v>
      </c>
      <c r="M6279" t="s">
        <v>18516</v>
      </c>
    </row>
    <row r="6280" spans="1:13" ht="13.5">
      <c r="A6280" t="s">
        <v>38403</v>
      </c>
      <c r="B6280" t="s">
        <v>38404</v>
      </c>
      <c r="C6280" t="s">
        <v>29933</v>
      </c>
      <c r="D6280" t="s">
        <v>29934</v>
      </c>
      <c r="E6280" t="s">
        <v>18516</v>
      </c>
      <c r="F6280" t="s">
        <v>18516</v>
      </c>
      <c r="G6280" t="s">
        <v>18516</v>
      </c>
      <c r="H6280" t="s">
        <v>18516</v>
      </c>
      <c r="I6280" t="s">
        <v>18516</v>
      </c>
      <c r="J6280" t="s">
        <v>18516</v>
      </c>
      <c r="K6280" t="s">
        <v>29707</v>
      </c>
      <c r="L6280" t="s">
        <v>18516</v>
      </c>
      <c r="M6280" t="s">
        <v>18516</v>
      </c>
    </row>
    <row r="6281" spans="1:13" ht="13.5">
      <c r="A6281" t="s">
        <v>38405</v>
      </c>
      <c r="B6281" t="s">
        <v>38406</v>
      </c>
      <c r="C6281" t="s">
        <v>29933</v>
      </c>
      <c r="D6281" t="s">
        <v>29934</v>
      </c>
      <c r="E6281" t="s">
        <v>18516</v>
      </c>
      <c r="F6281" t="s">
        <v>18516</v>
      </c>
      <c r="G6281" t="s">
        <v>18516</v>
      </c>
      <c r="H6281" t="s">
        <v>18516</v>
      </c>
      <c r="I6281" t="s">
        <v>18516</v>
      </c>
      <c r="J6281" t="s">
        <v>18516</v>
      </c>
      <c r="K6281" t="s">
        <v>29707</v>
      </c>
      <c r="L6281" t="s">
        <v>18516</v>
      </c>
      <c r="M6281" t="s">
        <v>18516</v>
      </c>
    </row>
    <row r="6282" spans="1:13" ht="13.5">
      <c r="A6282" t="s">
        <v>38407</v>
      </c>
      <c r="B6282" t="s">
        <v>38408</v>
      </c>
      <c r="C6282" t="s">
        <v>29933</v>
      </c>
      <c r="D6282" t="s">
        <v>29934</v>
      </c>
      <c r="E6282" t="s">
        <v>18516</v>
      </c>
      <c r="F6282" t="s">
        <v>18516</v>
      </c>
      <c r="G6282" t="s">
        <v>18516</v>
      </c>
      <c r="H6282" t="s">
        <v>18516</v>
      </c>
      <c r="I6282" t="s">
        <v>18516</v>
      </c>
      <c r="J6282" t="s">
        <v>18516</v>
      </c>
      <c r="K6282" t="s">
        <v>29707</v>
      </c>
      <c r="L6282" t="s">
        <v>18516</v>
      </c>
      <c r="M6282" t="s">
        <v>18516</v>
      </c>
    </row>
    <row r="6283" spans="1:13" ht="13.5">
      <c r="A6283" t="s">
        <v>38409</v>
      </c>
      <c r="B6283" t="s">
        <v>38410</v>
      </c>
      <c r="C6283" t="s">
        <v>29933</v>
      </c>
      <c r="D6283" t="s">
        <v>29934</v>
      </c>
      <c r="E6283" t="s">
        <v>18516</v>
      </c>
      <c r="F6283" t="s">
        <v>18516</v>
      </c>
      <c r="G6283" t="s">
        <v>18516</v>
      </c>
      <c r="H6283" t="s">
        <v>18516</v>
      </c>
      <c r="I6283" t="s">
        <v>18516</v>
      </c>
      <c r="J6283" t="s">
        <v>18516</v>
      </c>
      <c r="K6283" t="s">
        <v>29707</v>
      </c>
      <c r="L6283" t="s">
        <v>18516</v>
      </c>
      <c r="M6283" t="s">
        <v>18516</v>
      </c>
    </row>
    <row r="6284" spans="1:13" ht="13.5">
      <c r="A6284" t="s">
        <v>38411</v>
      </c>
      <c r="B6284" t="s">
        <v>38412</v>
      </c>
      <c r="C6284" t="s">
        <v>29933</v>
      </c>
      <c r="D6284" t="s">
        <v>29934</v>
      </c>
      <c r="E6284" t="s">
        <v>18516</v>
      </c>
      <c r="F6284" t="s">
        <v>18516</v>
      </c>
      <c r="G6284" t="s">
        <v>18516</v>
      </c>
      <c r="H6284" t="s">
        <v>18516</v>
      </c>
      <c r="I6284" t="s">
        <v>18516</v>
      </c>
      <c r="J6284" t="s">
        <v>18516</v>
      </c>
      <c r="K6284" t="s">
        <v>29707</v>
      </c>
      <c r="L6284" t="s">
        <v>18516</v>
      </c>
      <c r="M6284" t="s">
        <v>18516</v>
      </c>
    </row>
    <row r="6285" spans="1:13" ht="13.5">
      <c r="A6285" t="s">
        <v>38413</v>
      </c>
      <c r="B6285" t="s">
        <v>38414</v>
      </c>
      <c r="C6285" t="s">
        <v>29933</v>
      </c>
      <c r="D6285" t="s">
        <v>29934</v>
      </c>
      <c r="E6285" t="s">
        <v>18516</v>
      </c>
      <c r="F6285" t="s">
        <v>18516</v>
      </c>
      <c r="G6285" t="s">
        <v>18516</v>
      </c>
      <c r="H6285" t="s">
        <v>18516</v>
      </c>
      <c r="I6285" t="s">
        <v>18516</v>
      </c>
      <c r="J6285" t="s">
        <v>18516</v>
      </c>
      <c r="K6285" t="s">
        <v>29707</v>
      </c>
      <c r="L6285" t="s">
        <v>18516</v>
      </c>
      <c r="M6285" t="s">
        <v>18516</v>
      </c>
    </row>
    <row r="6286" spans="1:13" ht="13.5">
      <c r="A6286" t="s">
        <v>38415</v>
      </c>
      <c r="B6286" t="s">
        <v>38416</v>
      </c>
      <c r="C6286" t="s">
        <v>29933</v>
      </c>
      <c r="D6286" t="s">
        <v>29934</v>
      </c>
      <c r="E6286" t="s">
        <v>18516</v>
      </c>
      <c r="F6286" t="s">
        <v>18516</v>
      </c>
      <c r="G6286" t="s">
        <v>18516</v>
      </c>
      <c r="H6286" t="s">
        <v>18516</v>
      </c>
      <c r="I6286" t="s">
        <v>18516</v>
      </c>
      <c r="J6286" t="s">
        <v>18516</v>
      </c>
      <c r="K6286" t="s">
        <v>29707</v>
      </c>
      <c r="L6286" t="s">
        <v>18516</v>
      </c>
      <c r="M6286" t="s">
        <v>18516</v>
      </c>
    </row>
    <row r="6287" spans="1:13" ht="13.5">
      <c r="A6287" t="s">
        <v>38417</v>
      </c>
      <c r="B6287" t="s">
        <v>38418</v>
      </c>
      <c r="C6287" t="s">
        <v>29933</v>
      </c>
      <c r="D6287" t="s">
        <v>29934</v>
      </c>
      <c r="E6287" t="s">
        <v>18516</v>
      </c>
      <c r="F6287" t="s">
        <v>18516</v>
      </c>
      <c r="G6287" t="s">
        <v>18516</v>
      </c>
      <c r="H6287" t="s">
        <v>18516</v>
      </c>
      <c r="I6287" t="s">
        <v>18516</v>
      </c>
      <c r="J6287" t="s">
        <v>18516</v>
      </c>
      <c r="K6287" t="s">
        <v>29707</v>
      </c>
      <c r="L6287" t="s">
        <v>18516</v>
      </c>
      <c r="M6287" t="s">
        <v>18516</v>
      </c>
    </row>
    <row r="6288" spans="1:13" ht="13.5">
      <c r="A6288" t="s">
        <v>38419</v>
      </c>
      <c r="B6288" t="s">
        <v>38420</v>
      </c>
      <c r="C6288" t="s">
        <v>29933</v>
      </c>
      <c r="D6288" t="s">
        <v>29934</v>
      </c>
      <c r="E6288" t="s">
        <v>18516</v>
      </c>
      <c r="F6288" t="s">
        <v>18516</v>
      </c>
      <c r="G6288" t="s">
        <v>18516</v>
      </c>
      <c r="H6288" t="s">
        <v>18516</v>
      </c>
      <c r="I6288" t="s">
        <v>18516</v>
      </c>
      <c r="J6288" t="s">
        <v>18516</v>
      </c>
      <c r="K6288" t="s">
        <v>29707</v>
      </c>
      <c r="L6288" t="s">
        <v>18516</v>
      </c>
      <c r="M6288" t="s">
        <v>18516</v>
      </c>
    </row>
    <row r="6289" spans="1:13" ht="13.5">
      <c r="A6289" t="s">
        <v>38421</v>
      </c>
      <c r="B6289" t="s">
        <v>38422</v>
      </c>
      <c r="C6289" t="s">
        <v>29933</v>
      </c>
      <c r="D6289" t="s">
        <v>29934</v>
      </c>
      <c r="E6289" t="s">
        <v>18516</v>
      </c>
      <c r="F6289" t="s">
        <v>18516</v>
      </c>
      <c r="G6289" t="s">
        <v>18516</v>
      </c>
      <c r="H6289" t="s">
        <v>18516</v>
      </c>
      <c r="I6289" t="s">
        <v>18516</v>
      </c>
      <c r="J6289" t="s">
        <v>18516</v>
      </c>
      <c r="K6289" t="s">
        <v>29707</v>
      </c>
      <c r="L6289" t="s">
        <v>18516</v>
      </c>
      <c r="M6289" t="s">
        <v>18516</v>
      </c>
    </row>
    <row r="6290" spans="1:13" ht="13.5">
      <c r="A6290" t="s">
        <v>38423</v>
      </c>
      <c r="B6290" t="s">
        <v>38297</v>
      </c>
      <c r="C6290" t="s">
        <v>29933</v>
      </c>
      <c r="D6290" t="s">
        <v>29934</v>
      </c>
      <c r="E6290" t="s">
        <v>18516</v>
      </c>
      <c r="F6290" t="s">
        <v>18516</v>
      </c>
      <c r="G6290" t="s">
        <v>18516</v>
      </c>
      <c r="H6290" t="s">
        <v>18516</v>
      </c>
      <c r="I6290" t="s">
        <v>18516</v>
      </c>
      <c r="J6290" t="s">
        <v>18516</v>
      </c>
      <c r="K6290" t="s">
        <v>29707</v>
      </c>
      <c r="L6290" t="s">
        <v>18516</v>
      </c>
      <c r="M6290" t="s">
        <v>18516</v>
      </c>
    </row>
    <row r="6291" spans="1:13" ht="13.5">
      <c r="A6291" t="s">
        <v>38424</v>
      </c>
      <c r="B6291" t="s">
        <v>38425</v>
      </c>
      <c r="C6291" t="s">
        <v>29933</v>
      </c>
      <c r="D6291" t="s">
        <v>29934</v>
      </c>
      <c r="E6291" t="s">
        <v>18516</v>
      </c>
      <c r="F6291" t="s">
        <v>18516</v>
      </c>
      <c r="G6291" t="s">
        <v>18516</v>
      </c>
      <c r="H6291" t="s">
        <v>18516</v>
      </c>
      <c r="I6291" t="s">
        <v>18516</v>
      </c>
      <c r="J6291" t="s">
        <v>18516</v>
      </c>
      <c r="K6291" t="s">
        <v>29707</v>
      </c>
      <c r="L6291" t="s">
        <v>18516</v>
      </c>
      <c r="M6291" t="s">
        <v>18516</v>
      </c>
    </row>
    <row r="6292" spans="1:13" ht="13.5">
      <c r="A6292" t="s">
        <v>38426</v>
      </c>
      <c r="B6292" t="s">
        <v>38427</v>
      </c>
      <c r="C6292" t="s">
        <v>29933</v>
      </c>
      <c r="D6292" t="s">
        <v>29934</v>
      </c>
      <c r="E6292" t="s">
        <v>18516</v>
      </c>
      <c r="F6292" t="s">
        <v>18516</v>
      </c>
      <c r="G6292" t="s">
        <v>18516</v>
      </c>
      <c r="H6292" t="s">
        <v>18516</v>
      </c>
      <c r="I6292" t="s">
        <v>18516</v>
      </c>
      <c r="J6292" t="s">
        <v>18516</v>
      </c>
      <c r="K6292" t="s">
        <v>29707</v>
      </c>
      <c r="L6292" t="s">
        <v>18516</v>
      </c>
      <c r="M6292" t="s">
        <v>18516</v>
      </c>
    </row>
    <row r="6293" spans="1:13" ht="13.5">
      <c r="A6293" t="s">
        <v>38428</v>
      </c>
      <c r="B6293" t="s">
        <v>38429</v>
      </c>
      <c r="C6293" t="s">
        <v>29933</v>
      </c>
      <c r="D6293" t="s">
        <v>29934</v>
      </c>
      <c r="E6293" t="s">
        <v>18516</v>
      </c>
      <c r="F6293" t="s">
        <v>18516</v>
      </c>
      <c r="G6293" t="s">
        <v>18516</v>
      </c>
      <c r="H6293" t="s">
        <v>18516</v>
      </c>
      <c r="I6293" t="s">
        <v>18516</v>
      </c>
      <c r="J6293" t="s">
        <v>18516</v>
      </c>
      <c r="K6293" t="s">
        <v>29707</v>
      </c>
      <c r="L6293" t="s">
        <v>18516</v>
      </c>
      <c r="M6293" t="s">
        <v>18516</v>
      </c>
    </row>
    <row r="6294" spans="1:13" ht="13.5">
      <c r="A6294" t="s">
        <v>38430</v>
      </c>
      <c r="B6294" t="s">
        <v>38431</v>
      </c>
      <c r="C6294" t="s">
        <v>29933</v>
      </c>
      <c r="D6294" t="s">
        <v>29934</v>
      </c>
      <c r="E6294" t="s">
        <v>18516</v>
      </c>
      <c r="F6294" t="s">
        <v>18516</v>
      </c>
      <c r="G6294" t="s">
        <v>18516</v>
      </c>
      <c r="H6294" t="s">
        <v>18516</v>
      </c>
      <c r="I6294" t="s">
        <v>18516</v>
      </c>
      <c r="J6294" t="s">
        <v>18516</v>
      </c>
      <c r="K6294" t="s">
        <v>29707</v>
      </c>
      <c r="L6294" t="s">
        <v>18516</v>
      </c>
      <c r="M6294" t="s">
        <v>18516</v>
      </c>
    </row>
    <row r="6295" spans="1:13" ht="13.5">
      <c r="A6295" t="s">
        <v>38432</v>
      </c>
      <c r="B6295" t="s">
        <v>38433</v>
      </c>
      <c r="C6295" t="s">
        <v>29933</v>
      </c>
      <c r="D6295" t="s">
        <v>29934</v>
      </c>
      <c r="E6295" t="s">
        <v>18516</v>
      </c>
      <c r="F6295" t="s">
        <v>18516</v>
      </c>
      <c r="G6295" t="s">
        <v>18516</v>
      </c>
      <c r="H6295" t="s">
        <v>18516</v>
      </c>
      <c r="I6295" t="s">
        <v>18516</v>
      </c>
      <c r="J6295" t="s">
        <v>18516</v>
      </c>
      <c r="K6295" t="s">
        <v>29707</v>
      </c>
      <c r="L6295" t="s">
        <v>18516</v>
      </c>
      <c r="M6295" t="s">
        <v>18516</v>
      </c>
    </row>
    <row r="6296" spans="1:13" ht="13.5">
      <c r="A6296" t="s">
        <v>38434</v>
      </c>
      <c r="B6296" t="s">
        <v>38435</v>
      </c>
      <c r="C6296" t="s">
        <v>29933</v>
      </c>
      <c r="D6296" t="s">
        <v>29934</v>
      </c>
      <c r="E6296" t="s">
        <v>18516</v>
      </c>
      <c r="F6296" t="s">
        <v>18516</v>
      </c>
      <c r="G6296" t="s">
        <v>18516</v>
      </c>
      <c r="H6296" t="s">
        <v>18516</v>
      </c>
      <c r="I6296" t="s">
        <v>18516</v>
      </c>
      <c r="J6296" t="s">
        <v>18516</v>
      </c>
      <c r="K6296" t="s">
        <v>29707</v>
      </c>
      <c r="L6296" t="s">
        <v>18516</v>
      </c>
      <c r="M6296" t="s">
        <v>18516</v>
      </c>
    </row>
    <row r="6297" spans="1:13" ht="13.5">
      <c r="A6297" t="s">
        <v>38436</v>
      </c>
      <c r="B6297" t="s">
        <v>38437</v>
      </c>
      <c r="C6297" t="s">
        <v>29933</v>
      </c>
      <c r="D6297" t="s">
        <v>29934</v>
      </c>
      <c r="E6297" t="s">
        <v>18516</v>
      </c>
      <c r="F6297" t="s">
        <v>18516</v>
      </c>
      <c r="G6297" t="s">
        <v>18516</v>
      </c>
      <c r="H6297" t="s">
        <v>18516</v>
      </c>
      <c r="I6297" t="s">
        <v>18516</v>
      </c>
      <c r="J6297" t="s">
        <v>18516</v>
      </c>
      <c r="K6297" t="s">
        <v>29707</v>
      </c>
      <c r="L6297" t="s">
        <v>18516</v>
      </c>
      <c r="M6297" t="s">
        <v>18516</v>
      </c>
    </row>
    <row r="6298" spans="1:13" ht="13.5">
      <c r="A6298" t="s">
        <v>38438</v>
      </c>
      <c r="B6298" t="s">
        <v>38439</v>
      </c>
      <c r="C6298" t="s">
        <v>29933</v>
      </c>
      <c r="D6298" t="s">
        <v>29934</v>
      </c>
      <c r="E6298" t="s">
        <v>18516</v>
      </c>
      <c r="F6298" t="s">
        <v>18516</v>
      </c>
      <c r="G6298" t="s">
        <v>18516</v>
      </c>
      <c r="H6298" t="s">
        <v>18516</v>
      </c>
      <c r="I6298" t="s">
        <v>18516</v>
      </c>
      <c r="J6298" t="s">
        <v>18516</v>
      </c>
      <c r="K6298" t="s">
        <v>29707</v>
      </c>
      <c r="L6298" t="s">
        <v>18516</v>
      </c>
      <c r="M6298" t="s">
        <v>18516</v>
      </c>
    </row>
    <row r="6299" spans="1:13" ht="13.5">
      <c r="A6299" t="s">
        <v>38440</v>
      </c>
      <c r="B6299" t="s">
        <v>38441</v>
      </c>
      <c r="C6299" t="s">
        <v>29933</v>
      </c>
      <c r="D6299" t="s">
        <v>29934</v>
      </c>
      <c r="E6299" t="s">
        <v>18516</v>
      </c>
      <c r="F6299" t="s">
        <v>18516</v>
      </c>
      <c r="G6299" t="s">
        <v>18516</v>
      </c>
      <c r="H6299" t="s">
        <v>18516</v>
      </c>
      <c r="I6299" t="s">
        <v>18516</v>
      </c>
      <c r="J6299" t="s">
        <v>18516</v>
      </c>
      <c r="K6299" t="s">
        <v>29707</v>
      </c>
      <c r="L6299" t="s">
        <v>18516</v>
      </c>
      <c r="M6299" t="s">
        <v>18516</v>
      </c>
    </row>
    <row r="6300" spans="1:13" ht="13.5">
      <c r="A6300" t="s">
        <v>38442</v>
      </c>
      <c r="B6300" t="s">
        <v>38443</v>
      </c>
      <c r="C6300" t="s">
        <v>29933</v>
      </c>
      <c r="D6300" t="s">
        <v>29934</v>
      </c>
      <c r="E6300" t="s">
        <v>18516</v>
      </c>
      <c r="F6300" t="s">
        <v>18516</v>
      </c>
      <c r="G6300" t="s">
        <v>18516</v>
      </c>
      <c r="H6300" t="s">
        <v>18516</v>
      </c>
      <c r="I6300" t="s">
        <v>18516</v>
      </c>
      <c r="J6300" t="s">
        <v>18516</v>
      </c>
      <c r="K6300" t="s">
        <v>29707</v>
      </c>
      <c r="L6300" t="s">
        <v>18516</v>
      </c>
      <c r="M6300" t="s">
        <v>18516</v>
      </c>
    </row>
    <row r="6301" spans="1:13" ht="13.5">
      <c r="A6301" t="s">
        <v>38444</v>
      </c>
      <c r="B6301" t="s">
        <v>38445</v>
      </c>
      <c r="C6301" t="s">
        <v>29933</v>
      </c>
      <c r="D6301" t="s">
        <v>29934</v>
      </c>
      <c r="E6301" t="s">
        <v>18516</v>
      </c>
      <c r="F6301" t="s">
        <v>18516</v>
      </c>
      <c r="G6301" t="s">
        <v>18516</v>
      </c>
      <c r="H6301" t="s">
        <v>18516</v>
      </c>
      <c r="I6301" t="s">
        <v>18516</v>
      </c>
      <c r="J6301" t="s">
        <v>18516</v>
      </c>
      <c r="K6301" t="s">
        <v>29707</v>
      </c>
      <c r="L6301" t="s">
        <v>18516</v>
      </c>
      <c r="M6301" t="s">
        <v>18516</v>
      </c>
    </row>
    <row r="6302" spans="1:13" ht="13.5">
      <c r="A6302" t="s">
        <v>38446</v>
      </c>
      <c r="B6302" t="s">
        <v>38447</v>
      </c>
      <c r="C6302" t="s">
        <v>29933</v>
      </c>
      <c r="D6302" t="s">
        <v>29934</v>
      </c>
      <c r="E6302" t="s">
        <v>18516</v>
      </c>
      <c r="F6302" t="s">
        <v>18516</v>
      </c>
      <c r="G6302" t="s">
        <v>18516</v>
      </c>
      <c r="H6302" t="s">
        <v>18516</v>
      </c>
      <c r="I6302" t="s">
        <v>18516</v>
      </c>
      <c r="J6302" t="s">
        <v>18516</v>
      </c>
      <c r="K6302" t="s">
        <v>29707</v>
      </c>
      <c r="L6302" t="s">
        <v>18516</v>
      </c>
      <c r="M6302" t="s">
        <v>18516</v>
      </c>
    </row>
    <row r="6303" spans="1:13" ht="13.5">
      <c r="A6303" t="s">
        <v>38448</v>
      </c>
      <c r="B6303" t="s">
        <v>38449</v>
      </c>
      <c r="C6303" t="s">
        <v>29933</v>
      </c>
      <c r="D6303" t="s">
        <v>29934</v>
      </c>
      <c r="E6303" t="s">
        <v>18516</v>
      </c>
      <c r="F6303" t="s">
        <v>18516</v>
      </c>
      <c r="G6303" t="s">
        <v>18516</v>
      </c>
      <c r="H6303" t="s">
        <v>18516</v>
      </c>
      <c r="I6303" t="s">
        <v>18516</v>
      </c>
      <c r="J6303" t="s">
        <v>18516</v>
      </c>
      <c r="K6303" t="s">
        <v>29707</v>
      </c>
      <c r="L6303" t="s">
        <v>18516</v>
      </c>
      <c r="M6303" t="s">
        <v>18516</v>
      </c>
    </row>
    <row r="6304" spans="1:13" ht="13.5">
      <c r="A6304" t="s">
        <v>38450</v>
      </c>
      <c r="B6304" t="s">
        <v>38451</v>
      </c>
      <c r="C6304" t="s">
        <v>29933</v>
      </c>
      <c r="D6304" t="s">
        <v>29934</v>
      </c>
      <c r="E6304" t="s">
        <v>18516</v>
      </c>
      <c r="F6304" t="s">
        <v>18516</v>
      </c>
      <c r="G6304" t="s">
        <v>18516</v>
      </c>
      <c r="H6304" t="s">
        <v>18516</v>
      </c>
      <c r="I6304" t="s">
        <v>18516</v>
      </c>
      <c r="J6304" t="s">
        <v>18516</v>
      </c>
      <c r="K6304" t="s">
        <v>29707</v>
      </c>
      <c r="L6304" t="s">
        <v>18516</v>
      </c>
      <c r="M6304" t="s">
        <v>18516</v>
      </c>
    </row>
    <row r="6305" spans="1:13" ht="13.5">
      <c r="A6305" t="s">
        <v>38452</v>
      </c>
      <c r="B6305" t="s">
        <v>38453</v>
      </c>
      <c r="C6305" t="s">
        <v>29933</v>
      </c>
      <c r="D6305" t="s">
        <v>29934</v>
      </c>
      <c r="E6305" t="s">
        <v>18516</v>
      </c>
      <c r="F6305" t="s">
        <v>18516</v>
      </c>
      <c r="G6305" t="s">
        <v>18516</v>
      </c>
      <c r="H6305" t="s">
        <v>18516</v>
      </c>
      <c r="I6305" t="s">
        <v>18516</v>
      </c>
      <c r="J6305" t="s">
        <v>18516</v>
      </c>
      <c r="K6305" t="s">
        <v>29707</v>
      </c>
      <c r="L6305" t="s">
        <v>18516</v>
      </c>
      <c r="M6305" t="s">
        <v>18516</v>
      </c>
    </row>
    <row r="6306" spans="1:13" ht="13.5">
      <c r="A6306" t="s">
        <v>12471</v>
      </c>
      <c r="B6306" t="s">
        <v>38454</v>
      </c>
      <c r="C6306" t="s">
        <v>30897</v>
      </c>
      <c r="D6306" t="s">
        <v>30898</v>
      </c>
      <c r="E6306" t="s">
        <v>18516</v>
      </c>
      <c r="F6306" t="s">
        <v>18516</v>
      </c>
      <c r="G6306" t="s">
        <v>18516</v>
      </c>
      <c r="H6306" t="s">
        <v>18516</v>
      </c>
      <c r="I6306" t="s">
        <v>18516</v>
      </c>
      <c r="J6306" t="s">
        <v>18516</v>
      </c>
      <c r="K6306" t="s">
        <v>29707</v>
      </c>
      <c r="L6306" t="s">
        <v>18516</v>
      </c>
      <c r="M6306" t="s">
        <v>18516</v>
      </c>
    </row>
    <row r="6307" spans="1:13" ht="13.5">
      <c r="A6307" t="s">
        <v>12474</v>
      </c>
      <c r="B6307" t="s">
        <v>38454</v>
      </c>
      <c r="C6307" t="s">
        <v>30897</v>
      </c>
      <c r="D6307" t="s">
        <v>30898</v>
      </c>
      <c r="E6307" t="s">
        <v>18516</v>
      </c>
      <c r="F6307" t="s">
        <v>18516</v>
      </c>
      <c r="G6307" t="s">
        <v>18516</v>
      </c>
      <c r="H6307" t="s">
        <v>18516</v>
      </c>
      <c r="I6307" t="s">
        <v>18516</v>
      </c>
      <c r="J6307" t="s">
        <v>18516</v>
      </c>
      <c r="K6307" t="s">
        <v>29707</v>
      </c>
      <c r="L6307" t="s">
        <v>18516</v>
      </c>
      <c r="M6307" t="s">
        <v>18516</v>
      </c>
    </row>
    <row r="6308" spans="1:13" ht="13.5">
      <c r="A6308" t="s">
        <v>10567</v>
      </c>
      <c r="B6308" t="s">
        <v>38455</v>
      </c>
      <c r="C6308" t="s">
        <v>30897</v>
      </c>
      <c r="D6308" t="s">
        <v>30898</v>
      </c>
      <c r="E6308" t="s">
        <v>18516</v>
      </c>
      <c r="F6308" t="s">
        <v>18516</v>
      </c>
      <c r="G6308" t="s">
        <v>18516</v>
      </c>
      <c r="H6308" t="s">
        <v>18516</v>
      </c>
      <c r="I6308" t="s">
        <v>18516</v>
      </c>
      <c r="J6308" t="s">
        <v>18516</v>
      </c>
      <c r="K6308" t="s">
        <v>29707</v>
      </c>
      <c r="L6308" t="s">
        <v>18516</v>
      </c>
      <c r="M6308" t="s">
        <v>18516</v>
      </c>
    </row>
    <row r="6309" spans="1:13" ht="13.5">
      <c r="A6309" t="s">
        <v>13908</v>
      </c>
      <c r="B6309" t="s">
        <v>38456</v>
      </c>
      <c r="C6309" t="s">
        <v>30897</v>
      </c>
      <c r="D6309" t="s">
        <v>30898</v>
      </c>
      <c r="E6309" t="s">
        <v>18516</v>
      </c>
      <c r="F6309" t="s">
        <v>18516</v>
      </c>
      <c r="G6309" t="s">
        <v>18516</v>
      </c>
      <c r="H6309" t="s">
        <v>18516</v>
      </c>
      <c r="I6309" t="s">
        <v>18516</v>
      </c>
      <c r="J6309" t="s">
        <v>18516</v>
      </c>
      <c r="K6309" t="s">
        <v>29707</v>
      </c>
      <c r="L6309" t="s">
        <v>18516</v>
      </c>
      <c r="M6309" t="s">
        <v>18516</v>
      </c>
    </row>
    <row r="6310" spans="1:13" ht="13.5">
      <c r="A6310" t="s">
        <v>13911</v>
      </c>
      <c r="B6310" t="s">
        <v>38457</v>
      </c>
      <c r="C6310" t="s">
        <v>30897</v>
      </c>
      <c r="D6310" t="s">
        <v>30898</v>
      </c>
      <c r="E6310" t="s">
        <v>18516</v>
      </c>
      <c r="F6310" t="s">
        <v>18516</v>
      </c>
      <c r="G6310" t="s">
        <v>18516</v>
      </c>
      <c r="H6310" t="s">
        <v>18516</v>
      </c>
      <c r="I6310" t="s">
        <v>18516</v>
      </c>
      <c r="J6310" t="s">
        <v>18516</v>
      </c>
      <c r="K6310" t="s">
        <v>29707</v>
      </c>
      <c r="L6310" t="s">
        <v>18516</v>
      </c>
      <c r="M6310" t="s">
        <v>18516</v>
      </c>
    </row>
    <row r="6311" spans="1:13" ht="13.5">
      <c r="A6311" t="s">
        <v>38458</v>
      </c>
      <c r="B6311" t="s">
        <v>38459</v>
      </c>
      <c r="C6311" t="s">
        <v>30897</v>
      </c>
      <c r="D6311" t="s">
        <v>30898</v>
      </c>
      <c r="E6311" t="s">
        <v>18516</v>
      </c>
      <c r="F6311" t="s">
        <v>18516</v>
      </c>
      <c r="G6311" t="s">
        <v>18516</v>
      </c>
      <c r="H6311" t="s">
        <v>18516</v>
      </c>
      <c r="I6311" t="s">
        <v>18516</v>
      </c>
      <c r="J6311" t="s">
        <v>18516</v>
      </c>
      <c r="K6311" t="s">
        <v>29707</v>
      </c>
      <c r="L6311" t="s">
        <v>18516</v>
      </c>
      <c r="M6311" t="s">
        <v>18516</v>
      </c>
    </row>
    <row r="6312" spans="1:13" ht="13.5">
      <c r="A6312" t="s">
        <v>38460</v>
      </c>
      <c r="B6312" t="s">
        <v>38461</v>
      </c>
      <c r="C6312" t="s">
        <v>30897</v>
      </c>
      <c r="D6312" t="s">
        <v>30898</v>
      </c>
      <c r="E6312" t="s">
        <v>18516</v>
      </c>
      <c r="F6312" t="s">
        <v>18516</v>
      </c>
      <c r="G6312" t="s">
        <v>18516</v>
      </c>
      <c r="H6312" t="s">
        <v>18516</v>
      </c>
      <c r="I6312" t="s">
        <v>18516</v>
      </c>
      <c r="J6312" t="s">
        <v>18516</v>
      </c>
      <c r="K6312" t="s">
        <v>29707</v>
      </c>
      <c r="L6312" t="s">
        <v>18516</v>
      </c>
      <c r="M6312" t="s">
        <v>18516</v>
      </c>
    </row>
    <row r="6313" spans="1:13" ht="13.5">
      <c r="A6313" t="s">
        <v>38462</v>
      </c>
      <c r="B6313" t="s">
        <v>38463</v>
      </c>
      <c r="C6313" t="s">
        <v>30897</v>
      </c>
      <c r="D6313" t="s">
        <v>30898</v>
      </c>
      <c r="E6313" t="s">
        <v>18516</v>
      </c>
      <c r="F6313" t="s">
        <v>18516</v>
      </c>
      <c r="G6313" t="s">
        <v>18516</v>
      </c>
      <c r="H6313" t="s">
        <v>18516</v>
      </c>
      <c r="I6313" t="s">
        <v>18516</v>
      </c>
      <c r="J6313" t="s">
        <v>18516</v>
      </c>
      <c r="K6313" t="s">
        <v>29707</v>
      </c>
      <c r="L6313" t="s">
        <v>18516</v>
      </c>
      <c r="M6313" t="s">
        <v>18516</v>
      </c>
    </row>
    <row r="6314" spans="1:13" ht="13.5">
      <c r="A6314" t="s">
        <v>38464</v>
      </c>
      <c r="B6314" t="s">
        <v>38465</v>
      </c>
      <c r="C6314" t="s">
        <v>30897</v>
      </c>
      <c r="D6314" t="s">
        <v>30898</v>
      </c>
      <c r="E6314" t="s">
        <v>18516</v>
      </c>
      <c r="F6314" t="s">
        <v>18516</v>
      </c>
      <c r="G6314" t="s">
        <v>18516</v>
      </c>
      <c r="H6314" t="s">
        <v>18516</v>
      </c>
      <c r="I6314" t="s">
        <v>18516</v>
      </c>
      <c r="J6314" t="s">
        <v>18516</v>
      </c>
      <c r="K6314" t="s">
        <v>29707</v>
      </c>
      <c r="L6314" t="s">
        <v>18516</v>
      </c>
      <c r="M6314" t="s">
        <v>18516</v>
      </c>
    </row>
    <row r="6315" spans="1:13" ht="13.5">
      <c r="A6315" t="s">
        <v>13892</v>
      </c>
      <c r="B6315" t="s">
        <v>38466</v>
      </c>
      <c r="C6315" t="s">
        <v>30897</v>
      </c>
      <c r="D6315" t="s">
        <v>30898</v>
      </c>
      <c r="E6315" t="s">
        <v>18516</v>
      </c>
      <c r="F6315" t="s">
        <v>18516</v>
      </c>
      <c r="G6315" t="s">
        <v>18516</v>
      </c>
      <c r="H6315" t="s">
        <v>18516</v>
      </c>
      <c r="I6315" t="s">
        <v>18516</v>
      </c>
      <c r="J6315" t="s">
        <v>18516</v>
      </c>
      <c r="K6315" t="s">
        <v>29707</v>
      </c>
      <c r="L6315" t="s">
        <v>18516</v>
      </c>
      <c r="M6315" t="s">
        <v>18516</v>
      </c>
    </row>
    <row r="6316" spans="1:13" ht="13.5">
      <c r="A6316" t="s">
        <v>38467</v>
      </c>
      <c r="B6316" t="s">
        <v>38468</v>
      </c>
      <c r="C6316" t="s">
        <v>30897</v>
      </c>
      <c r="D6316" t="s">
        <v>30898</v>
      </c>
      <c r="E6316" t="s">
        <v>18516</v>
      </c>
      <c r="F6316" t="s">
        <v>18516</v>
      </c>
      <c r="G6316" t="s">
        <v>18516</v>
      </c>
      <c r="H6316" t="s">
        <v>18516</v>
      </c>
      <c r="I6316" t="s">
        <v>18516</v>
      </c>
      <c r="J6316" t="s">
        <v>18516</v>
      </c>
      <c r="K6316" t="s">
        <v>29707</v>
      </c>
      <c r="L6316" t="s">
        <v>18516</v>
      </c>
      <c r="M6316" t="s">
        <v>18516</v>
      </c>
    </row>
    <row r="6317" spans="1:13" ht="13.5">
      <c r="A6317" t="s">
        <v>12965</v>
      </c>
      <c r="B6317" t="s">
        <v>38469</v>
      </c>
      <c r="C6317" t="s">
        <v>30897</v>
      </c>
      <c r="D6317" t="s">
        <v>30898</v>
      </c>
      <c r="E6317" t="s">
        <v>18516</v>
      </c>
      <c r="F6317" t="s">
        <v>18516</v>
      </c>
      <c r="G6317" t="s">
        <v>18516</v>
      </c>
      <c r="H6317" t="s">
        <v>18516</v>
      </c>
      <c r="I6317" t="s">
        <v>18516</v>
      </c>
      <c r="J6317" t="s">
        <v>18516</v>
      </c>
      <c r="K6317" t="s">
        <v>29707</v>
      </c>
      <c r="L6317" t="s">
        <v>18516</v>
      </c>
      <c r="M6317" t="s">
        <v>18516</v>
      </c>
    </row>
    <row r="6318" spans="1:13" ht="13.5">
      <c r="A6318" t="s">
        <v>38470</v>
      </c>
      <c r="B6318" t="s">
        <v>38471</v>
      </c>
      <c r="C6318" t="s">
        <v>30897</v>
      </c>
      <c r="D6318" t="s">
        <v>30898</v>
      </c>
      <c r="E6318" t="s">
        <v>18516</v>
      </c>
      <c r="F6318" t="s">
        <v>18516</v>
      </c>
      <c r="G6318" t="s">
        <v>18516</v>
      </c>
      <c r="H6318" t="s">
        <v>18516</v>
      </c>
      <c r="I6318" t="s">
        <v>18516</v>
      </c>
      <c r="J6318" t="s">
        <v>18516</v>
      </c>
      <c r="K6318" t="s">
        <v>29707</v>
      </c>
      <c r="L6318" t="s">
        <v>18516</v>
      </c>
      <c r="M6318" t="s">
        <v>18516</v>
      </c>
    </row>
    <row r="6319" spans="1:13" ht="13.5">
      <c r="A6319" t="s">
        <v>38472</v>
      </c>
      <c r="B6319" t="s">
        <v>38473</v>
      </c>
      <c r="C6319" t="s">
        <v>30897</v>
      </c>
      <c r="D6319" t="s">
        <v>30898</v>
      </c>
      <c r="E6319" t="s">
        <v>18516</v>
      </c>
      <c r="F6319" t="s">
        <v>18516</v>
      </c>
      <c r="G6319" t="s">
        <v>18516</v>
      </c>
      <c r="H6319" t="s">
        <v>18516</v>
      </c>
      <c r="I6319" t="s">
        <v>18516</v>
      </c>
      <c r="J6319" t="s">
        <v>18516</v>
      </c>
      <c r="K6319" t="s">
        <v>29707</v>
      </c>
      <c r="L6319" t="s">
        <v>18516</v>
      </c>
      <c r="M6319" t="s">
        <v>18516</v>
      </c>
    </row>
    <row r="6320" spans="1:13" ht="13.5">
      <c r="A6320" t="s">
        <v>38474</v>
      </c>
      <c r="B6320" t="s">
        <v>38475</v>
      </c>
      <c r="C6320" t="s">
        <v>30897</v>
      </c>
      <c r="D6320" t="s">
        <v>30898</v>
      </c>
      <c r="E6320" t="s">
        <v>18516</v>
      </c>
      <c r="F6320" t="s">
        <v>18516</v>
      </c>
      <c r="G6320" t="s">
        <v>18516</v>
      </c>
      <c r="H6320" t="s">
        <v>18516</v>
      </c>
      <c r="I6320" t="s">
        <v>18516</v>
      </c>
      <c r="J6320" t="s">
        <v>18516</v>
      </c>
      <c r="K6320" t="s">
        <v>29707</v>
      </c>
      <c r="L6320" t="s">
        <v>18516</v>
      </c>
      <c r="M6320" t="s">
        <v>18516</v>
      </c>
    </row>
    <row r="6321" spans="1:13" ht="13.5">
      <c r="A6321" t="s">
        <v>5326</v>
      </c>
      <c r="B6321" t="s">
        <v>38476</v>
      </c>
      <c r="C6321" t="s">
        <v>30897</v>
      </c>
      <c r="D6321" t="s">
        <v>30898</v>
      </c>
      <c r="E6321" t="s">
        <v>18516</v>
      </c>
      <c r="F6321" t="s">
        <v>18516</v>
      </c>
      <c r="G6321" t="s">
        <v>18516</v>
      </c>
      <c r="H6321" t="s">
        <v>18516</v>
      </c>
      <c r="I6321" t="s">
        <v>18516</v>
      </c>
      <c r="J6321" t="s">
        <v>18516</v>
      </c>
      <c r="K6321" t="s">
        <v>29707</v>
      </c>
      <c r="L6321" t="s">
        <v>18516</v>
      </c>
      <c r="M6321" t="s">
        <v>18516</v>
      </c>
    </row>
    <row r="6322" spans="1:13" ht="13.5">
      <c r="A6322" t="s">
        <v>5329</v>
      </c>
      <c r="B6322" t="s">
        <v>38477</v>
      </c>
      <c r="C6322" t="s">
        <v>30897</v>
      </c>
      <c r="D6322" t="s">
        <v>30898</v>
      </c>
      <c r="E6322" t="s">
        <v>18516</v>
      </c>
      <c r="F6322" t="s">
        <v>18516</v>
      </c>
      <c r="G6322" t="s">
        <v>18516</v>
      </c>
      <c r="H6322" t="s">
        <v>18516</v>
      </c>
      <c r="I6322" t="s">
        <v>18516</v>
      </c>
      <c r="J6322" t="s">
        <v>18516</v>
      </c>
      <c r="K6322" t="s">
        <v>29707</v>
      </c>
      <c r="L6322" t="s">
        <v>18516</v>
      </c>
      <c r="M6322" t="s">
        <v>18516</v>
      </c>
    </row>
    <row r="6323" spans="1:13" ht="13.5">
      <c r="A6323" t="s">
        <v>38478</v>
      </c>
      <c r="B6323" t="s">
        <v>38479</v>
      </c>
      <c r="C6323" t="s">
        <v>30897</v>
      </c>
      <c r="D6323" t="s">
        <v>30898</v>
      </c>
      <c r="E6323" t="s">
        <v>18516</v>
      </c>
      <c r="F6323" t="s">
        <v>18516</v>
      </c>
      <c r="G6323" t="s">
        <v>18516</v>
      </c>
      <c r="H6323" t="s">
        <v>18516</v>
      </c>
      <c r="I6323" t="s">
        <v>18516</v>
      </c>
      <c r="J6323" t="s">
        <v>18516</v>
      </c>
      <c r="K6323" t="s">
        <v>29707</v>
      </c>
      <c r="L6323" t="s">
        <v>18516</v>
      </c>
      <c r="M6323" t="s">
        <v>18516</v>
      </c>
    </row>
    <row r="6324" spans="1:13" ht="13.5">
      <c r="A6324" t="s">
        <v>38480</v>
      </c>
      <c r="B6324" t="s">
        <v>38481</v>
      </c>
      <c r="C6324" t="s">
        <v>30897</v>
      </c>
      <c r="D6324" t="s">
        <v>30898</v>
      </c>
      <c r="E6324" t="s">
        <v>18516</v>
      </c>
      <c r="F6324" t="s">
        <v>18516</v>
      </c>
      <c r="G6324" t="s">
        <v>18516</v>
      </c>
      <c r="H6324" t="s">
        <v>18516</v>
      </c>
      <c r="I6324" t="s">
        <v>18516</v>
      </c>
      <c r="J6324" t="s">
        <v>18516</v>
      </c>
      <c r="K6324" t="s">
        <v>29707</v>
      </c>
      <c r="L6324" t="s">
        <v>18516</v>
      </c>
      <c r="M6324" t="s">
        <v>18516</v>
      </c>
    </row>
    <row r="6325" spans="1:13" ht="13.5">
      <c r="A6325" t="s">
        <v>38482</v>
      </c>
      <c r="B6325" t="s">
        <v>38483</v>
      </c>
      <c r="C6325" t="s">
        <v>30897</v>
      </c>
      <c r="D6325" t="s">
        <v>30898</v>
      </c>
      <c r="E6325" t="s">
        <v>18516</v>
      </c>
      <c r="F6325" t="s">
        <v>18516</v>
      </c>
      <c r="G6325" t="s">
        <v>18516</v>
      </c>
      <c r="H6325" t="s">
        <v>18516</v>
      </c>
      <c r="I6325" t="s">
        <v>18516</v>
      </c>
      <c r="J6325" t="s">
        <v>18516</v>
      </c>
      <c r="K6325" t="s">
        <v>29707</v>
      </c>
      <c r="L6325" t="s">
        <v>18516</v>
      </c>
      <c r="M6325" t="s">
        <v>18516</v>
      </c>
    </row>
    <row r="6326" spans="1:13" ht="13.5">
      <c r="A6326" t="s">
        <v>38484</v>
      </c>
      <c r="B6326" t="s">
        <v>38485</v>
      </c>
      <c r="C6326" t="s">
        <v>30897</v>
      </c>
      <c r="D6326" t="s">
        <v>30898</v>
      </c>
      <c r="E6326" t="s">
        <v>18516</v>
      </c>
      <c r="F6326" t="s">
        <v>18516</v>
      </c>
      <c r="G6326" t="s">
        <v>18516</v>
      </c>
      <c r="H6326" t="s">
        <v>18516</v>
      </c>
      <c r="I6326" t="s">
        <v>18516</v>
      </c>
      <c r="J6326" t="s">
        <v>18516</v>
      </c>
      <c r="K6326" t="s">
        <v>29707</v>
      </c>
      <c r="L6326" t="s">
        <v>18516</v>
      </c>
      <c r="M6326" t="s">
        <v>18516</v>
      </c>
    </row>
    <row r="6327" spans="1:13" ht="13.5">
      <c r="A6327" t="s">
        <v>38486</v>
      </c>
      <c r="B6327" t="s">
        <v>38485</v>
      </c>
      <c r="C6327" t="s">
        <v>30897</v>
      </c>
      <c r="D6327" t="s">
        <v>30898</v>
      </c>
      <c r="E6327" t="s">
        <v>18516</v>
      </c>
      <c r="F6327" t="s">
        <v>18516</v>
      </c>
      <c r="G6327" t="s">
        <v>18516</v>
      </c>
      <c r="H6327" t="s">
        <v>18516</v>
      </c>
      <c r="I6327" t="s">
        <v>18516</v>
      </c>
      <c r="J6327" t="s">
        <v>18516</v>
      </c>
      <c r="K6327" t="s">
        <v>29707</v>
      </c>
      <c r="L6327" t="s">
        <v>18516</v>
      </c>
      <c r="M6327" t="s">
        <v>18516</v>
      </c>
    </row>
    <row r="6328" spans="1:13" ht="13.5">
      <c r="A6328" t="s">
        <v>38487</v>
      </c>
      <c r="B6328" t="s">
        <v>38488</v>
      </c>
      <c r="C6328" t="s">
        <v>30897</v>
      </c>
      <c r="D6328" t="s">
        <v>30898</v>
      </c>
      <c r="E6328" t="s">
        <v>18516</v>
      </c>
      <c r="F6328" t="s">
        <v>18516</v>
      </c>
      <c r="G6328" t="s">
        <v>18516</v>
      </c>
      <c r="H6328" t="s">
        <v>18516</v>
      </c>
      <c r="I6328" t="s">
        <v>18516</v>
      </c>
      <c r="J6328" t="s">
        <v>18516</v>
      </c>
      <c r="K6328" t="s">
        <v>29707</v>
      </c>
      <c r="L6328" t="s">
        <v>18516</v>
      </c>
      <c r="M6328" t="s">
        <v>18516</v>
      </c>
    </row>
    <row r="6329" spans="1:13" ht="13.5">
      <c r="A6329" t="s">
        <v>38489</v>
      </c>
      <c r="B6329" t="s">
        <v>38490</v>
      </c>
      <c r="C6329" t="s">
        <v>30897</v>
      </c>
      <c r="D6329" t="s">
        <v>30898</v>
      </c>
      <c r="E6329" t="s">
        <v>18516</v>
      </c>
      <c r="F6329" t="s">
        <v>18516</v>
      </c>
      <c r="G6329" t="s">
        <v>18516</v>
      </c>
      <c r="H6329" t="s">
        <v>18516</v>
      </c>
      <c r="I6329" t="s">
        <v>18516</v>
      </c>
      <c r="J6329" t="s">
        <v>18516</v>
      </c>
      <c r="K6329" t="s">
        <v>29707</v>
      </c>
      <c r="L6329" t="s">
        <v>18516</v>
      </c>
      <c r="M6329" t="s">
        <v>18516</v>
      </c>
    </row>
    <row r="6330" spans="1:13" ht="13.5">
      <c r="A6330" t="s">
        <v>38491</v>
      </c>
      <c r="B6330" t="s">
        <v>38492</v>
      </c>
      <c r="C6330" t="s">
        <v>30897</v>
      </c>
      <c r="D6330" t="s">
        <v>30898</v>
      </c>
      <c r="E6330" t="s">
        <v>18516</v>
      </c>
      <c r="F6330" t="s">
        <v>18516</v>
      </c>
      <c r="G6330" t="s">
        <v>18516</v>
      </c>
      <c r="H6330" t="s">
        <v>18516</v>
      </c>
      <c r="I6330" t="s">
        <v>18516</v>
      </c>
      <c r="J6330" t="s">
        <v>18516</v>
      </c>
      <c r="K6330" t="s">
        <v>29707</v>
      </c>
      <c r="L6330" t="s">
        <v>18516</v>
      </c>
      <c r="M6330" t="s">
        <v>18516</v>
      </c>
    </row>
    <row r="6331" spans="1:13" ht="13.5">
      <c r="A6331" t="s">
        <v>38493</v>
      </c>
      <c r="B6331" t="s">
        <v>38492</v>
      </c>
      <c r="C6331" t="s">
        <v>30897</v>
      </c>
      <c r="D6331" t="s">
        <v>30898</v>
      </c>
      <c r="E6331" t="s">
        <v>18516</v>
      </c>
      <c r="F6331" t="s">
        <v>18516</v>
      </c>
      <c r="G6331" t="s">
        <v>18516</v>
      </c>
      <c r="H6331" t="s">
        <v>18516</v>
      </c>
      <c r="I6331" t="s">
        <v>18516</v>
      </c>
      <c r="J6331" t="s">
        <v>18516</v>
      </c>
      <c r="K6331" t="s">
        <v>29707</v>
      </c>
      <c r="L6331" t="s">
        <v>18516</v>
      </c>
      <c r="M6331" t="s">
        <v>18516</v>
      </c>
    </row>
    <row r="6332" spans="1:13" ht="13.5">
      <c r="A6332" t="s">
        <v>38494</v>
      </c>
      <c r="B6332" t="s">
        <v>38495</v>
      </c>
      <c r="C6332" t="s">
        <v>30897</v>
      </c>
      <c r="D6332" t="s">
        <v>30898</v>
      </c>
      <c r="E6332" t="s">
        <v>18516</v>
      </c>
      <c r="F6332" t="s">
        <v>18516</v>
      </c>
      <c r="G6332" t="s">
        <v>18516</v>
      </c>
      <c r="H6332" t="s">
        <v>18516</v>
      </c>
      <c r="I6332" t="s">
        <v>18516</v>
      </c>
      <c r="J6332" t="s">
        <v>18516</v>
      </c>
      <c r="K6332" t="s">
        <v>29707</v>
      </c>
      <c r="L6332" t="s">
        <v>18516</v>
      </c>
      <c r="M6332" t="s">
        <v>18516</v>
      </c>
    </row>
    <row r="6333" spans="1:13" ht="13.5">
      <c r="A6333" t="s">
        <v>38496</v>
      </c>
      <c r="B6333" t="s">
        <v>38497</v>
      </c>
      <c r="C6333" t="s">
        <v>30897</v>
      </c>
      <c r="D6333" t="s">
        <v>30898</v>
      </c>
      <c r="E6333" t="s">
        <v>18516</v>
      </c>
      <c r="F6333" t="s">
        <v>18516</v>
      </c>
      <c r="G6333" t="s">
        <v>18516</v>
      </c>
      <c r="H6333" t="s">
        <v>18516</v>
      </c>
      <c r="I6333" t="s">
        <v>18516</v>
      </c>
      <c r="J6333" t="s">
        <v>18516</v>
      </c>
      <c r="K6333" t="s">
        <v>29707</v>
      </c>
      <c r="L6333" t="s">
        <v>18516</v>
      </c>
      <c r="M6333" t="s">
        <v>18516</v>
      </c>
    </row>
    <row r="6334" spans="1:13" ht="13.5">
      <c r="A6334" t="s">
        <v>38498</v>
      </c>
      <c r="B6334" t="s">
        <v>38499</v>
      </c>
      <c r="C6334" t="s">
        <v>30897</v>
      </c>
      <c r="D6334" t="s">
        <v>30898</v>
      </c>
      <c r="E6334" t="s">
        <v>18516</v>
      </c>
      <c r="F6334" t="s">
        <v>18516</v>
      </c>
      <c r="G6334" t="s">
        <v>18516</v>
      </c>
      <c r="H6334" t="s">
        <v>18516</v>
      </c>
      <c r="I6334" t="s">
        <v>18516</v>
      </c>
      <c r="J6334" t="s">
        <v>18516</v>
      </c>
      <c r="K6334" t="s">
        <v>29707</v>
      </c>
      <c r="L6334" t="s">
        <v>18516</v>
      </c>
      <c r="M6334" t="s">
        <v>18516</v>
      </c>
    </row>
    <row r="6335" spans="1:13" ht="13.5">
      <c r="A6335" t="s">
        <v>38500</v>
      </c>
      <c r="B6335" t="s">
        <v>38501</v>
      </c>
      <c r="C6335" t="s">
        <v>30897</v>
      </c>
      <c r="D6335" t="s">
        <v>30898</v>
      </c>
      <c r="E6335" t="s">
        <v>18516</v>
      </c>
      <c r="F6335" t="s">
        <v>18516</v>
      </c>
      <c r="G6335" t="s">
        <v>18516</v>
      </c>
      <c r="H6335" t="s">
        <v>18516</v>
      </c>
      <c r="I6335" t="s">
        <v>18516</v>
      </c>
      <c r="J6335" t="s">
        <v>18516</v>
      </c>
      <c r="K6335" t="s">
        <v>29707</v>
      </c>
      <c r="L6335" t="s">
        <v>18516</v>
      </c>
      <c r="M6335" t="s">
        <v>18516</v>
      </c>
    </row>
    <row r="6336" spans="1:13" ht="13.5">
      <c r="A6336" t="s">
        <v>38502</v>
      </c>
      <c r="B6336" t="s">
        <v>38503</v>
      </c>
      <c r="C6336" t="s">
        <v>30897</v>
      </c>
      <c r="D6336" t="s">
        <v>30898</v>
      </c>
      <c r="E6336" t="s">
        <v>18516</v>
      </c>
      <c r="F6336" t="s">
        <v>18516</v>
      </c>
      <c r="G6336" t="s">
        <v>18516</v>
      </c>
      <c r="H6336" t="s">
        <v>18516</v>
      </c>
      <c r="I6336" t="s">
        <v>18516</v>
      </c>
      <c r="J6336" t="s">
        <v>18516</v>
      </c>
      <c r="K6336" t="s">
        <v>29707</v>
      </c>
      <c r="L6336" t="s">
        <v>18516</v>
      </c>
      <c r="M6336" t="s">
        <v>18516</v>
      </c>
    </row>
    <row r="6337" spans="1:13" ht="13.5">
      <c r="A6337" t="s">
        <v>38504</v>
      </c>
      <c r="B6337" t="s">
        <v>38505</v>
      </c>
      <c r="C6337" t="s">
        <v>30897</v>
      </c>
      <c r="D6337" t="s">
        <v>30898</v>
      </c>
      <c r="E6337" t="s">
        <v>18516</v>
      </c>
      <c r="F6337" t="s">
        <v>18516</v>
      </c>
      <c r="G6337" t="s">
        <v>18516</v>
      </c>
      <c r="H6337" t="s">
        <v>18516</v>
      </c>
      <c r="I6337" t="s">
        <v>18516</v>
      </c>
      <c r="J6337" t="s">
        <v>18516</v>
      </c>
      <c r="K6337" t="s">
        <v>29707</v>
      </c>
      <c r="L6337" t="s">
        <v>18516</v>
      </c>
      <c r="M6337" t="s">
        <v>18516</v>
      </c>
    </row>
    <row r="6338" spans="1:13" ht="13.5">
      <c r="A6338" t="s">
        <v>38506</v>
      </c>
      <c r="B6338" t="s">
        <v>38503</v>
      </c>
      <c r="C6338" t="s">
        <v>30897</v>
      </c>
      <c r="D6338" t="s">
        <v>30898</v>
      </c>
      <c r="E6338" t="s">
        <v>18516</v>
      </c>
      <c r="F6338" t="s">
        <v>18516</v>
      </c>
      <c r="G6338" t="s">
        <v>18516</v>
      </c>
      <c r="H6338" t="s">
        <v>18516</v>
      </c>
      <c r="I6338" t="s">
        <v>18516</v>
      </c>
      <c r="J6338" t="s">
        <v>18516</v>
      </c>
      <c r="K6338" t="s">
        <v>29707</v>
      </c>
      <c r="L6338" t="s">
        <v>18516</v>
      </c>
      <c r="M6338" t="s">
        <v>18516</v>
      </c>
    </row>
    <row r="6339" spans="1:13" ht="13.5">
      <c r="A6339" t="s">
        <v>38507</v>
      </c>
      <c r="B6339" t="s">
        <v>38508</v>
      </c>
      <c r="C6339" t="s">
        <v>30897</v>
      </c>
      <c r="D6339" t="s">
        <v>30898</v>
      </c>
      <c r="E6339" t="s">
        <v>18516</v>
      </c>
      <c r="F6339" t="s">
        <v>18516</v>
      </c>
      <c r="G6339" t="s">
        <v>18516</v>
      </c>
      <c r="H6339" t="s">
        <v>18516</v>
      </c>
      <c r="I6339" t="s">
        <v>18516</v>
      </c>
      <c r="J6339" t="s">
        <v>18516</v>
      </c>
      <c r="K6339" t="s">
        <v>29707</v>
      </c>
      <c r="L6339" t="s">
        <v>18516</v>
      </c>
      <c r="M6339" t="s">
        <v>18516</v>
      </c>
    </row>
    <row r="6340" spans="1:13" ht="13.5">
      <c r="A6340" t="s">
        <v>38509</v>
      </c>
      <c r="B6340" t="s">
        <v>38510</v>
      </c>
      <c r="C6340" t="s">
        <v>30897</v>
      </c>
      <c r="D6340" t="s">
        <v>30898</v>
      </c>
      <c r="E6340" t="s">
        <v>18516</v>
      </c>
      <c r="F6340" t="s">
        <v>18516</v>
      </c>
      <c r="G6340" t="s">
        <v>18516</v>
      </c>
      <c r="H6340" t="s">
        <v>18516</v>
      </c>
      <c r="I6340" t="s">
        <v>18516</v>
      </c>
      <c r="J6340" t="s">
        <v>18516</v>
      </c>
      <c r="K6340" t="s">
        <v>29707</v>
      </c>
      <c r="L6340" t="s">
        <v>18516</v>
      </c>
      <c r="M6340" t="s">
        <v>18516</v>
      </c>
    </row>
    <row r="6341" spans="1:13" ht="13.5">
      <c r="A6341" t="s">
        <v>38511</v>
      </c>
      <c r="B6341" t="s">
        <v>38512</v>
      </c>
      <c r="C6341" t="s">
        <v>30897</v>
      </c>
      <c r="D6341" t="s">
        <v>30898</v>
      </c>
      <c r="E6341" t="s">
        <v>18516</v>
      </c>
      <c r="F6341" t="s">
        <v>18516</v>
      </c>
      <c r="G6341" t="s">
        <v>18516</v>
      </c>
      <c r="H6341" t="s">
        <v>18516</v>
      </c>
      <c r="I6341" t="s">
        <v>18516</v>
      </c>
      <c r="J6341" t="s">
        <v>18516</v>
      </c>
      <c r="K6341" t="s">
        <v>29707</v>
      </c>
      <c r="L6341" t="s">
        <v>18516</v>
      </c>
      <c r="M6341" t="s">
        <v>18516</v>
      </c>
    </row>
    <row r="6342" spans="1:13" ht="13.5">
      <c r="A6342" t="s">
        <v>38513</v>
      </c>
      <c r="B6342" t="s">
        <v>38514</v>
      </c>
      <c r="C6342" t="s">
        <v>30897</v>
      </c>
      <c r="D6342" t="s">
        <v>30898</v>
      </c>
      <c r="E6342" t="s">
        <v>18516</v>
      </c>
      <c r="F6342" t="s">
        <v>18516</v>
      </c>
      <c r="G6342" t="s">
        <v>18516</v>
      </c>
      <c r="H6342" t="s">
        <v>18516</v>
      </c>
      <c r="I6342" t="s">
        <v>18516</v>
      </c>
      <c r="J6342" t="s">
        <v>18516</v>
      </c>
      <c r="K6342" t="s">
        <v>29707</v>
      </c>
      <c r="L6342" t="s">
        <v>18516</v>
      </c>
      <c r="M6342" t="s">
        <v>18516</v>
      </c>
    </row>
    <row r="6343" spans="1:13" ht="13.5">
      <c r="A6343" t="s">
        <v>38515</v>
      </c>
      <c r="B6343" t="s">
        <v>38516</v>
      </c>
      <c r="C6343" t="s">
        <v>30897</v>
      </c>
      <c r="D6343" t="s">
        <v>30898</v>
      </c>
      <c r="E6343" t="s">
        <v>18516</v>
      </c>
      <c r="F6343" t="s">
        <v>18516</v>
      </c>
      <c r="G6343" t="s">
        <v>18516</v>
      </c>
      <c r="H6343" t="s">
        <v>18516</v>
      </c>
      <c r="I6343" t="s">
        <v>18516</v>
      </c>
      <c r="J6343" t="s">
        <v>18516</v>
      </c>
      <c r="K6343" t="s">
        <v>29707</v>
      </c>
      <c r="L6343" t="s">
        <v>18516</v>
      </c>
      <c r="M6343" t="s">
        <v>18516</v>
      </c>
    </row>
    <row r="6344" spans="1:13" ht="13.5">
      <c r="A6344" t="s">
        <v>12977</v>
      </c>
      <c r="B6344" t="s">
        <v>38517</v>
      </c>
      <c r="C6344" t="s">
        <v>30897</v>
      </c>
      <c r="D6344" t="s">
        <v>30898</v>
      </c>
      <c r="E6344" s="164">
        <v>150</v>
      </c>
      <c r="F6344" s="164">
        <v>150</v>
      </c>
      <c r="G6344" t="s">
        <v>18516</v>
      </c>
      <c r="H6344" t="s">
        <v>18516</v>
      </c>
      <c r="I6344" s="164">
        <v>38.3</v>
      </c>
      <c r="J6344" s="164">
        <v>188.3</v>
      </c>
      <c r="K6344">
        <v>110</v>
      </c>
      <c r="L6344" t="s">
        <v>29410</v>
      </c>
      <c r="M6344" t="s">
        <v>30930</v>
      </c>
    </row>
    <row r="6345" spans="1:13" ht="13.5">
      <c r="A6345" t="s">
        <v>12974</v>
      </c>
      <c r="B6345" t="s">
        <v>38518</v>
      </c>
      <c r="C6345" t="s">
        <v>30897</v>
      </c>
      <c r="D6345" t="s">
        <v>30898</v>
      </c>
      <c r="E6345" s="164">
        <v>150</v>
      </c>
      <c r="F6345" s="164">
        <v>125</v>
      </c>
      <c r="G6345" s="165">
        <v>0.83</v>
      </c>
      <c r="H6345" t="s">
        <v>18516</v>
      </c>
      <c r="I6345" s="164">
        <v>38.3</v>
      </c>
      <c r="J6345" s="164">
        <v>163.3</v>
      </c>
      <c r="K6345">
        <v>48</v>
      </c>
      <c r="L6345" t="s">
        <v>29439</v>
      </c>
      <c r="M6345" t="s">
        <v>30930</v>
      </c>
    </row>
    <row r="6346" spans="1:13" ht="13.5">
      <c r="A6346" t="s">
        <v>12971</v>
      </c>
      <c r="B6346" t="s">
        <v>38519</v>
      </c>
      <c r="C6346" t="s">
        <v>30897</v>
      </c>
      <c r="D6346" t="s">
        <v>30898</v>
      </c>
      <c r="E6346" s="164">
        <v>140</v>
      </c>
      <c r="F6346" s="164">
        <v>125</v>
      </c>
      <c r="G6346" s="165">
        <v>0.89</v>
      </c>
      <c r="H6346" t="s">
        <v>18516</v>
      </c>
      <c r="I6346" s="164">
        <v>38.3</v>
      </c>
      <c r="J6346" s="164">
        <v>163.3</v>
      </c>
      <c r="K6346">
        <v>90</v>
      </c>
      <c r="L6346" t="s">
        <v>29410</v>
      </c>
      <c r="M6346" t="s">
        <v>30930</v>
      </c>
    </row>
    <row r="6347" spans="1:13" ht="13.5">
      <c r="A6347" t="s">
        <v>38520</v>
      </c>
      <c r="B6347" t="s">
        <v>38521</v>
      </c>
      <c r="C6347" t="s">
        <v>30897</v>
      </c>
      <c r="D6347" t="s">
        <v>30898</v>
      </c>
      <c r="E6347" t="s">
        <v>18516</v>
      </c>
      <c r="F6347" t="s">
        <v>18516</v>
      </c>
      <c r="G6347" t="s">
        <v>18516</v>
      </c>
      <c r="H6347" t="s">
        <v>18516</v>
      </c>
      <c r="I6347" t="s">
        <v>18516</v>
      </c>
      <c r="J6347" t="s">
        <v>18516</v>
      </c>
      <c r="K6347" t="s">
        <v>29707</v>
      </c>
      <c r="L6347" t="s">
        <v>18516</v>
      </c>
      <c r="M6347" t="s">
        <v>18516</v>
      </c>
    </row>
    <row r="6348" spans="1:13" ht="13.5">
      <c r="A6348" t="s">
        <v>38522</v>
      </c>
      <c r="B6348" t="s">
        <v>38523</v>
      </c>
      <c r="C6348" t="s">
        <v>30897</v>
      </c>
      <c r="D6348" t="s">
        <v>30898</v>
      </c>
      <c r="E6348" t="s">
        <v>18516</v>
      </c>
      <c r="F6348" t="s">
        <v>18516</v>
      </c>
      <c r="G6348" t="s">
        <v>18516</v>
      </c>
      <c r="H6348" t="s">
        <v>18516</v>
      </c>
      <c r="I6348" t="s">
        <v>18516</v>
      </c>
      <c r="J6348" t="s">
        <v>18516</v>
      </c>
      <c r="K6348" t="s">
        <v>29707</v>
      </c>
      <c r="L6348" t="s">
        <v>18516</v>
      </c>
      <c r="M6348" t="s">
        <v>18516</v>
      </c>
    </row>
    <row r="6349" spans="1:13" ht="13.5">
      <c r="A6349" t="s">
        <v>38524</v>
      </c>
      <c r="B6349" t="s">
        <v>38525</v>
      </c>
      <c r="C6349" t="s">
        <v>30897</v>
      </c>
      <c r="D6349" t="s">
        <v>30898</v>
      </c>
      <c r="E6349" t="s">
        <v>18516</v>
      </c>
      <c r="F6349" t="s">
        <v>18516</v>
      </c>
      <c r="G6349" t="s">
        <v>18516</v>
      </c>
      <c r="H6349" t="s">
        <v>18516</v>
      </c>
      <c r="I6349" t="s">
        <v>18516</v>
      </c>
      <c r="J6349" t="s">
        <v>18516</v>
      </c>
      <c r="K6349" t="s">
        <v>29707</v>
      </c>
      <c r="L6349" t="s">
        <v>18516</v>
      </c>
      <c r="M6349" t="s">
        <v>18516</v>
      </c>
    </row>
    <row r="6350" spans="1:13" ht="13.5">
      <c r="A6350" t="s">
        <v>38526</v>
      </c>
      <c r="B6350" t="s">
        <v>38527</v>
      </c>
      <c r="C6350" t="s">
        <v>30897</v>
      </c>
      <c r="D6350" t="s">
        <v>30898</v>
      </c>
      <c r="E6350" t="s">
        <v>18516</v>
      </c>
      <c r="F6350" t="s">
        <v>18516</v>
      </c>
      <c r="G6350" t="s">
        <v>18516</v>
      </c>
      <c r="H6350" t="s">
        <v>18516</v>
      </c>
      <c r="I6350" t="s">
        <v>18516</v>
      </c>
      <c r="J6350" t="s">
        <v>18516</v>
      </c>
      <c r="K6350" t="s">
        <v>29707</v>
      </c>
      <c r="L6350" t="s">
        <v>18516</v>
      </c>
      <c r="M6350" t="s">
        <v>18516</v>
      </c>
    </row>
    <row r="6351" spans="1:13" ht="13.5">
      <c r="A6351" t="s">
        <v>38528</v>
      </c>
      <c r="B6351" t="s">
        <v>38529</v>
      </c>
      <c r="C6351" t="s">
        <v>30897</v>
      </c>
      <c r="D6351" t="s">
        <v>30898</v>
      </c>
      <c r="E6351" t="s">
        <v>18516</v>
      </c>
      <c r="F6351" t="s">
        <v>18516</v>
      </c>
      <c r="G6351" t="s">
        <v>18516</v>
      </c>
      <c r="H6351" t="s">
        <v>18516</v>
      </c>
      <c r="I6351" t="s">
        <v>18516</v>
      </c>
      <c r="J6351" t="s">
        <v>18516</v>
      </c>
      <c r="K6351" t="s">
        <v>29707</v>
      </c>
      <c r="L6351" t="s">
        <v>18516</v>
      </c>
      <c r="M6351" t="s">
        <v>18516</v>
      </c>
    </row>
    <row r="6352" spans="1:13" ht="13.5">
      <c r="A6352" t="s">
        <v>38530</v>
      </c>
      <c r="B6352" t="s">
        <v>38531</v>
      </c>
      <c r="C6352" t="s">
        <v>30897</v>
      </c>
      <c r="D6352" t="s">
        <v>30898</v>
      </c>
      <c r="E6352" t="s">
        <v>18516</v>
      </c>
      <c r="F6352" t="s">
        <v>18516</v>
      </c>
      <c r="G6352" t="s">
        <v>18516</v>
      </c>
      <c r="H6352" t="s">
        <v>18516</v>
      </c>
      <c r="I6352" t="s">
        <v>18516</v>
      </c>
      <c r="J6352" t="s">
        <v>18516</v>
      </c>
      <c r="K6352" t="s">
        <v>29707</v>
      </c>
      <c r="L6352" t="s">
        <v>18516</v>
      </c>
      <c r="M6352" t="s">
        <v>18516</v>
      </c>
    </row>
    <row r="6353" spans="1:13" ht="13.5">
      <c r="A6353" t="s">
        <v>38532</v>
      </c>
      <c r="B6353" t="s">
        <v>38533</v>
      </c>
      <c r="C6353" t="s">
        <v>30897</v>
      </c>
      <c r="D6353" t="s">
        <v>30898</v>
      </c>
      <c r="E6353" t="s">
        <v>18516</v>
      </c>
      <c r="F6353" t="s">
        <v>18516</v>
      </c>
      <c r="G6353" t="s">
        <v>18516</v>
      </c>
      <c r="H6353" t="s">
        <v>18516</v>
      </c>
      <c r="I6353" t="s">
        <v>18516</v>
      </c>
      <c r="J6353" t="s">
        <v>18516</v>
      </c>
      <c r="K6353" t="s">
        <v>29707</v>
      </c>
      <c r="L6353" t="s">
        <v>18516</v>
      </c>
      <c r="M6353" t="s">
        <v>18516</v>
      </c>
    </row>
    <row r="6354" spans="1:13" ht="13.5">
      <c r="A6354" t="s">
        <v>38534</v>
      </c>
      <c r="B6354" t="s">
        <v>38535</v>
      </c>
      <c r="C6354" t="s">
        <v>30897</v>
      </c>
      <c r="D6354" t="s">
        <v>30898</v>
      </c>
      <c r="E6354" t="s">
        <v>18516</v>
      </c>
      <c r="F6354" t="s">
        <v>18516</v>
      </c>
      <c r="G6354" t="s">
        <v>18516</v>
      </c>
      <c r="H6354" t="s">
        <v>18516</v>
      </c>
      <c r="I6354" t="s">
        <v>18516</v>
      </c>
      <c r="J6354" t="s">
        <v>18516</v>
      </c>
      <c r="K6354" t="s">
        <v>29707</v>
      </c>
      <c r="L6354" t="s">
        <v>18516</v>
      </c>
      <c r="M6354" t="s">
        <v>18516</v>
      </c>
    </row>
    <row r="6355" spans="1:13" ht="13.5">
      <c r="A6355" t="s">
        <v>14245</v>
      </c>
      <c r="B6355" t="s">
        <v>38536</v>
      </c>
      <c r="C6355" t="s">
        <v>30897</v>
      </c>
      <c r="D6355" t="s">
        <v>30898</v>
      </c>
      <c r="E6355" t="s">
        <v>18516</v>
      </c>
      <c r="F6355" t="s">
        <v>18516</v>
      </c>
      <c r="G6355" t="s">
        <v>18516</v>
      </c>
      <c r="H6355" t="s">
        <v>18516</v>
      </c>
      <c r="I6355" t="s">
        <v>18516</v>
      </c>
      <c r="J6355" t="s">
        <v>18516</v>
      </c>
      <c r="K6355" t="s">
        <v>29707</v>
      </c>
      <c r="L6355" t="s">
        <v>18516</v>
      </c>
      <c r="M6355" t="s">
        <v>18516</v>
      </c>
    </row>
    <row r="6356" spans="1:13" ht="13.5">
      <c r="A6356" t="s">
        <v>14251</v>
      </c>
      <c r="B6356" t="s">
        <v>38536</v>
      </c>
      <c r="C6356" t="s">
        <v>30897</v>
      </c>
      <c r="D6356" t="s">
        <v>30898</v>
      </c>
      <c r="E6356" t="s">
        <v>18516</v>
      </c>
      <c r="F6356" t="s">
        <v>18516</v>
      </c>
      <c r="G6356" t="s">
        <v>18516</v>
      </c>
      <c r="H6356" t="s">
        <v>18516</v>
      </c>
      <c r="I6356" t="s">
        <v>18516</v>
      </c>
      <c r="J6356" t="s">
        <v>18516</v>
      </c>
      <c r="K6356" t="s">
        <v>29707</v>
      </c>
      <c r="L6356" t="s">
        <v>18516</v>
      </c>
      <c r="M6356" t="s">
        <v>18516</v>
      </c>
    </row>
    <row r="6357" spans="1:13" ht="13.5">
      <c r="A6357" t="s">
        <v>14254</v>
      </c>
      <c r="B6357" t="s">
        <v>38536</v>
      </c>
      <c r="C6357" t="s">
        <v>30897</v>
      </c>
      <c r="D6357" t="s">
        <v>30898</v>
      </c>
      <c r="E6357" t="s">
        <v>18516</v>
      </c>
      <c r="F6357" t="s">
        <v>18516</v>
      </c>
      <c r="G6357" t="s">
        <v>18516</v>
      </c>
      <c r="H6357" t="s">
        <v>18516</v>
      </c>
      <c r="I6357" t="s">
        <v>18516</v>
      </c>
      <c r="J6357" t="s">
        <v>18516</v>
      </c>
      <c r="K6357" t="s">
        <v>29707</v>
      </c>
      <c r="L6357" t="s">
        <v>18516</v>
      </c>
      <c r="M6357" t="s">
        <v>18516</v>
      </c>
    </row>
    <row r="6358" spans="1:13" ht="13.5">
      <c r="A6358" t="s">
        <v>10570</v>
      </c>
      <c r="B6358" t="s">
        <v>38537</v>
      </c>
      <c r="C6358" t="s">
        <v>30897</v>
      </c>
      <c r="D6358" t="s">
        <v>30898</v>
      </c>
      <c r="E6358" t="s">
        <v>18516</v>
      </c>
      <c r="F6358" t="s">
        <v>18516</v>
      </c>
      <c r="G6358" t="s">
        <v>18516</v>
      </c>
      <c r="H6358" t="s">
        <v>18516</v>
      </c>
      <c r="I6358" t="s">
        <v>18516</v>
      </c>
      <c r="J6358" t="s">
        <v>18516</v>
      </c>
      <c r="K6358" t="s">
        <v>29707</v>
      </c>
      <c r="L6358" t="s">
        <v>18516</v>
      </c>
      <c r="M6358" t="s">
        <v>18516</v>
      </c>
    </row>
    <row r="6359" spans="1:13" ht="13.5">
      <c r="A6359" t="s">
        <v>10573</v>
      </c>
      <c r="B6359" t="s">
        <v>38537</v>
      </c>
      <c r="C6359" t="s">
        <v>30897</v>
      </c>
      <c r="D6359" t="s">
        <v>30898</v>
      </c>
      <c r="E6359" t="s">
        <v>18516</v>
      </c>
      <c r="F6359" t="s">
        <v>18516</v>
      </c>
      <c r="G6359" t="s">
        <v>18516</v>
      </c>
      <c r="H6359" t="s">
        <v>18516</v>
      </c>
      <c r="I6359" t="s">
        <v>18516</v>
      </c>
      <c r="J6359" t="s">
        <v>18516</v>
      </c>
      <c r="K6359" t="s">
        <v>29707</v>
      </c>
      <c r="L6359" t="s">
        <v>18516</v>
      </c>
      <c r="M6359" t="s">
        <v>18516</v>
      </c>
    </row>
    <row r="6360" spans="1:13" ht="13.5">
      <c r="A6360" t="s">
        <v>13895</v>
      </c>
      <c r="B6360" t="s">
        <v>38538</v>
      </c>
      <c r="C6360" t="s">
        <v>30897</v>
      </c>
      <c r="D6360" t="s">
        <v>30898</v>
      </c>
      <c r="E6360" t="s">
        <v>18516</v>
      </c>
      <c r="F6360" t="s">
        <v>18516</v>
      </c>
      <c r="G6360" t="s">
        <v>18516</v>
      </c>
      <c r="H6360" t="s">
        <v>18516</v>
      </c>
      <c r="I6360" t="s">
        <v>18516</v>
      </c>
      <c r="J6360" t="s">
        <v>18516</v>
      </c>
      <c r="K6360" t="s">
        <v>29707</v>
      </c>
      <c r="L6360" t="s">
        <v>18516</v>
      </c>
      <c r="M6360" t="s">
        <v>18516</v>
      </c>
    </row>
    <row r="6361" spans="1:13" ht="13.5">
      <c r="A6361" t="s">
        <v>13900</v>
      </c>
      <c r="B6361" t="s">
        <v>38539</v>
      </c>
      <c r="C6361" t="s">
        <v>30897</v>
      </c>
      <c r="D6361" t="s">
        <v>30898</v>
      </c>
      <c r="E6361" t="s">
        <v>18516</v>
      </c>
      <c r="F6361" t="s">
        <v>18516</v>
      </c>
      <c r="G6361" t="s">
        <v>18516</v>
      </c>
      <c r="H6361" t="s">
        <v>18516</v>
      </c>
      <c r="I6361" t="s">
        <v>18516</v>
      </c>
      <c r="J6361" t="s">
        <v>18516</v>
      </c>
      <c r="K6361" t="s">
        <v>29707</v>
      </c>
      <c r="L6361" t="s">
        <v>18516</v>
      </c>
      <c r="M6361" t="s">
        <v>18516</v>
      </c>
    </row>
    <row r="6362" spans="1:13" ht="13.5">
      <c r="A6362" t="s">
        <v>38540</v>
      </c>
      <c r="B6362" t="s">
        <v>38541</v>
      </c>
      <c r="C6362" t="s">
        <v>30897</v>
      </c>
      <c r="D6362" t="s">
        <v>30898</v>
      </c>
      <c r="E6362" t="s">
        <v>18516</v>
      </c>
      <c r="F6362" t="s">
        <v>18516</v>
      </c>
      <c r="G6362" t="s">
        <v>18516</v>
      </c>
      <c r="H6362" t="s">
        <v>18516</v>
      </c>
      <c r="I6362" t="s">
        <v>18516</v>
      </c>
      <c r="J6362" t="s">
        <v>18516</v>
      </c>
      <c r="K6362" t="s">
        <v>29707</v>
      </c>
      <c r="L6362" t="s">
        <v>18516</v>
      </c>
      <c r="M6362" t="s">
        <v>18516</v>
      </c>
    </row>
    <row r="6363" spans="1:13" ht="13.5">
      <c r="A6363" t="s">
        <v>38542</v>
      </c>
      <c r="B6363" t="s">
        <v>38543</v>
      </c>
      <c r="C6363" t="s">
        <v>30897</v>
      </c>
      <c r="D6363" t="s">
        <v>30898</v>
      </c>
      <c r="E6363" t="s">
        <v>18516</v>
      </c>
      <c r="F6363" t="s">
        <v>18516</v>
      </c>
      <c r="G6363" t="s">
        <v>18516</v>
      </c>
      <c r="H6363" t="s">
        <v>18516</v>
      </c>
      <c r="I6363" t="s">
        <v>18516</v>
      </c>
      <c r="J6363" t="s">
        <v>18516</v>
      </c>
      <c r="K6363" t="s">
        <v>29707</v>
      </c>
      <c r="L6363" t="s">
        <v>18516</v>
      </c>
      <c r="M6363" t="s">
        <v>18516</v>
      </c>
    </row>
    <row r="6364" spans="1:13" ht="13.5">
      <c r="A6364" t="s">
        <v>13905</v>
      </c>
      <c r="B6364" t="s">
        <v>38466</v>
      </c>
      <c r="C6364" t="s">
        <v>30897</v>
      </c>
      <c r="D6364" t="s">
        <v>30898</v>
      </c>
      <c r="E6364" t="s">
        <v>18516</v>
      </c>
      <c r="F6364" t="s">
        <v>18516</v>
      </c>
      <c r="G6364" t="s">
        <v>18516</v>
      </c>
      <c r="H6364" t="s">
        <v>18516</v>
      </c>
      <c r="I6364" t="s">
        <v>18516</v>
      </c>
      <c r="J6364" t="s">
        <v>18516</v>
      </c>
      <c r="K6364" t="s">
        <v>29707</v>
      </c>
      <c r="L6364" t="s">
        <v>18516</v>
      </c>
      <c r="M6364" t="s">
        <v>18516</v>
      </c>
    </row>
    <row r="6365" spans="1:13" ht="13.5">
      <c r="A6365" t="s">
        <v>38544</v>
      </c>
      <c r="B6365" t="s">
        <v>38545</v>
      </c>
      <c r="C6365" t="s">
        <v>30897</v>
      </c>
      <c r="D6365" t="s">
        <v>30898</v>
      </c>
      <c r="E6365" t="s">
        <v>18516</v>
      </c>
      <c r="F6365" t="s">
        <v>18516</v>
      </c>
      <c r="G6365" t="s">
        <v>18516</v>
      </c>
      <c r="H6365" t="s">
        <v>18516</v>
      </c>
      <c r="I6365" t="s">
        <v>18516</v>
      </c>
      <c r="J6365" t="s">
        <v>18516</v>
      </c>
      <c r="K6365" t="s">
        <v>29707</v>
      </c>
      <c r="L6365" t="s">
        <v>18516</v>
      </c>
      <c r="M6365" t="s">
        <v>18516</v>
      </c>
    </row>
    <row r="6366" spans="1:13" ht="13.5">
      <c r="A6366" t="s">
        <v>38546</v>
      </c>
      <c r="B6366" t="s">
        <v>38545</v>
      </c>
      <c r="C6366" t="s">
        <v>30897</v>
      </c>
      <c r="D6366" t="s">
        <v>30898</v>
      </c>
      <c r="E6366" t="s">
        <v>18516</v>
      </c>
      <c r="F6366" t="s">
        <v>18516</v>
      </c>
      <c r="G6366" t="s">
        <v>18516</v>
      </c>
      <c r="H6366" t="s">
        <v>18516</v>
      </c>
      <c r="I6366" t="s">
        <v>18516</v>
      </c>
      <c r="J6366" t="s">
        <v>18516</v>
      </c>
      <c r="K6366" t="s">
        <v>29707</v>
      </c>
      <c r="L6366" t="s">
        <v>18516</v>
      </c>
      <c r="M6366" t="s">
        <v>18516</v>
      </c>
    </row>
    <row r="6367" spans="1:13" ht="13.5">
      <c r="A6367" t="s">
        <v>38547</v>
      </c>
      <c r="B6367" t="s">
        <v>38468</v>
      </c>
      <c r="C6367" t="s">
        <v>30897</v>
      </c>
      <c r="D6367" t="s">
        <v>30898</v>
      </c>
      <c r="E6367" t="s">
        <v>18516</v>
      </c>
      <c r="F6367" t="s">
        <v>18516</v>
      </c>
      <c r="G6367" t="s">
        <v>18516</v>
      </c>
      <c r="H6367" t="s">
        <v>18516</v>
      </c>
      <c r="I6367" t="s">
        <v>18516</v>
      </c>
      <c r="J6367" t="s">
        <v>18516</v>
      </c>
      <c r="K6367" t="s">
        <v>29707</v>
      </c>
      <c r="L6367" t="s">
        <v>18516</v>
      </c>
      <c r="M6367" t="s">
        <v>18516</v>
      </c>
    </row>
    <row r="6368" spans="1:13" ht="13.5">
      <c r="A6368" t="s">
        <v>12968</v>
      </c>
      <c r="B6368" t="s">
        <v>38548</v>
      </c>
      <c r="C6368" t="s">
        <v>30897</v>
      </c>
      <c r="D6368" t="s">
        <v>30898</v>
      </c>
      <c r="E6368" t="s">
        <v>18516</v>
      </c>
      <c r="F6368" t="s">
        <v>18516</v>
      </c>
      <c r="G6368" t="s">
        <v>18516</v>
      </c>
      <c r="H6368" t="s">
        <v>18516</v>
      </c>
      <c r="I6368" t="s">
        <v>18516</v>
      </c>
      <c r="J6368" t="s">
        <v>18516</v>
      </c>
      <c r="K6368" t="s">
        <v>29707</v>
      </c>
      <c r="L6368" t="s">
        <v>18516</v>
      </c>
      <c r="M6368" t="s">
        <v>18516</v>
      </c>
    </row>
    <row r="6369" spans="1:13" ht="13.5">
      <c r="A6369" t="s">
        <v>38549</v>
      </c>
      <c r="B6369" t="s">
        <v>38550</v>
      </c>
      <c r="C6369" t="s">
        <v>30897</v>
      </c>
      <c r="D6369" t="s">
        <v>30898</v>
      </c>
      <c r="E6369" t="s">
        <v>18516</v>
      </c>
      <c r="F6369" t="s">
        <v>18516</v>
      </c>
      <c r="G6369" t="s">
        <v>18516</v>
      </c>
      <c r="H6369" t="s">
        <v>18516</v>
      </c>
      <c r="I6369" t="s">
        <v>18516</v>
      </c>
      <c r="J6369" t="s">
        <v>18516</v>
      </c>
      <c r="K6369" t="s">
        <v>29707</v>
      </c>
      <c r="L6369" t="s">
        <v>18516</v>
      </c>
      <c r="M6369" t="s">
        <v>18516</v>
      </c>
    </row>
    <row r="6370" spans="1:13" ht="13.5">
      <c r="A6370" t="s">
        <v>38551</v>
      </c>
      <c r="B6370" t="s">
        <v>38552</v>
      </c>
      <c r="C6370" t="s">
        <v>30897</v>
      </c>
      <c r="D6370" t="s">
        <v>30898</v>
      </c>
      <c r="E6370" t="s">
        <v>18516</v>
      </c>
      <c r="F6370" t="s">
        <v>18516</v>
      </c>
      <c r="G6370" t="s">
        <v>18516</v>
      </c>
      <c r="H6370" t="s">
        <v>18516</v>
      </c>
      <c r="I6370" t="s">
        <v>18516</v>
      </c>
      <c r="J6370" t="s">
        <v>18516</v>
      </c>
      <c r="K6370" t="s">
        <v>29707</v>
      </c>
      <c r="L6370" t="s">
        <v>18516</v>
      </c>
      <c r="M6370" t="s">
        <v>18516</v>
      </c>
    </row>
    <row r="6371" spans="1:13" ht="13.5">
      <c r="A6371" t="s">
        <v>4396</v>
      </c>
      <c r="B6371" t="s">
        <v>38553</v>
      </c>
      <c r="C6371" t="s">
        <v>30897</v>
      </c>
      <c r="D6371" t="s">
        <v>30898</v>
      </c>
      <c r="E6371" t="s">
        <v>18516</v>
      </c>
      <c r="F6371" t="s">
        <v>18516</v>
      </c>
      <c r="G6371" t="s">
        <v>18516</v>
      </c>
      <c r="H6371" t="s">
        <v>18516</v>
      </c>
      <c r="I6371" t="s">
        <v>18516</v>
      </c>
      <c r="J6371" t="s">
        <v>18516</v>
      </c>
      <c r="K6371" t="s">
        <v>29707</v>
      </c>
      <c r="L6371" t="s">
        <v>18516</v>
      </c>
      <c r="M6371" t="s">
        <v>18516</v>
      </c>
    </row>
    <row r="6372" spans="1:13" ht="13.5">
      <c r="A6372" t="s">
        <v>4399</v>
      </c>
      <c r="B6372" t="s">
        <v>38553</v>
      </c>
      <c r="C6372" t="s">
        <v>30897</v>
      </c>
      <c r="D6372" t="s">
        <v>30898</v>
      </c>
      <c r="E6372" t="s">
        <v>18516</v>
      </c>
      <c r="F6372" t="s">
        <v>18516</v>
      </c>
      <c r="G6372" t="s">
        <v>18516</v>
      </c>
      <c r="H6372" t="s">
        <v>18516</v>
      </c>
      <c r="I6372" t="s">
        <v>18516</v>
      </c>
      <c r="J6372" t="s">
        <v>18516</v>
      </c>
      <c r="K6372" t="s">
        <v>29707</v>
      </c>
      <c r="L6372" t="s">
        <v>18516</v>
      </c>
      <c r="M6372" t="s">
        <v>18516</v>
      </c>
    </row>
    <row r="6373" spans="1:13" ht="13.5">
      <c r="A6373" t="s">
        <v>38554</v>
      </c>
      <c r="B6373" t="s">
        <v>38481</v>
      </c>
      <c r="C6373" t="s">
        <v>30897</v>
      </c>
      <c r="D6373" t="s">
        <v>30898</v>
      </c>
      <c r="E6373" t="s">
        <v>18516</v>
      </c>
      <c r="F6373" t="s">
        <v>18516</v>
      </c>
      <c r="G6373" t="s">
        <v>18516</v>
      </c>
      <c r="H6373" t="s">
        <v>18516</v>
      </c>
      <c r="I6373" t="s">
        <v>18516</v>
      </c>
      <c r="J6373" t="s">
        <v>18516</v>
      </c>
      <c r="K6373" t="s">
        <v>29707</v>
      </c>
      <c r="L6373" t="s">
        <v>18516</v>
      </c>
      <c r="M6373" t="s">
        <v>18516</v>
      </c>
    </row>
    <row r="6374" spans="1:13" ht="13.5">
      <c r="A6374" t="s">
        <v>38555</v>
      </c>
      <c r="B6374" t="s">
        <v>38556</v>
      </c>
      <c r="C6374" t="s">
        <v>30897</v>
      </c>
      <c r="D6374" t="s">
        <v>30898</v>
      </c>
      <c r="E6374" t="s">
        <v>18516</v>
      </c>
      <c r="F6374" t="s">
        <v>18516</v>
      </c>
      <c r="G6374" t="s">
        <v>18516</v>
      </c>
      <c r="H6374" t="s">
        <v>18516</v>
      </c>
      <c r="I6374" t="s">
        <v>18516</v>
      </c>
      <c r="J6374" t="s">
        <v>18516</v>
      </c>
      <c r="K6374" t="s">
        <v>29707</v>
      </c>
      <c r="L6374" t="s">
        <v>18516</v>
      </c>
      <c r="M6374" t="s">
        <v>18516</v>
      </c>
    </row>
    <row r="6375" spans="1:13" ht="13.5">
      <c r="A6375" t="s">
        <v>38557</v>
      </c>
      <c r="B6375" t="s">
        <v>38558</v>
      </c>
      <c r="C6375" t="s">
        <v>30897</v>
      </c>
      <c r="D6375" t="s">
        <v>30898</v>
      </c>
      <c r="E6375" t="s">
        <v>18516</v>
      </c>
      <c r="F6375" t="s">
        <v>18516</v>
      </c>
      <c r="G6375" t="s">
        <v>18516</v>
      </c>
      <c r="H6375" t="s">
        <v>18516</v>
      </c>
      <c r="I6375" t="s">
        <v>18516</v>
      </c>
      <c r="J6375" t="s">
        <v>18516</v>
      </c>
      <c r="K6375" t="s">
        <v>29707</v>
      </c>
      <c r="L6375" t="s">
        <v>18516</v>
      </c>
      <c r="M6375" t="s">
        <v>18516</v>
      </c>
    </row>
    <row r="6376" spans="1:13" ht="13.5">
      <c r="A6376" t="s">
        <v>38559</v>
      </c>
      <c r="B6376" t="s">
        <v>38558</v>
      </c>
      <c r="C6376" t="s">
        <v>30897</v>
      </c>
      <c r="D6376" t="s">
        <v>30898</v>
      </c>
      <c r="E6376" t="s">
        <v>18516</v>
      </c>
      <c r="F6376" t="s">
        <v>18516</v>
      </c>
      <c r="G6376" t="s">
        <v>18516</v>
      </c>
      <c r="H6376" t="s">
        <v>18516</v>
      </c>
      <c r="I6376" t="s">
        <v>18516</v>
      </c>
      <c r="J6376" t="s">
        <v>18516</v>
      </c>
      <c r="K6376" t="s">
        <v>29707</v>
      </c>
      <c r="L6376" t="s">
        <v>18516</v>
      </c>
      <c r="M6376" t="s">
        <v>18516</v>
      </c>
    </row>
    <row r="6377" spans="1:13" ht="13.5">
      <c r="A6377" t="s">
        <v>38560</v>
      </c>
      <c r="B6377" t="s">
        <v>38556</v>
      </c>
      <c r="C6377" t="s">
        <v>30897</v>
      </c>
      <c r="D6377" t="s">
        <v>30898</v>
      </c>
      <c r="E6377" t="s">
        <v>18516</v>
      </c>
      <c r="F6377" t="s">
        <v>18516</v>
      </c>
      <c r="G6377" t="s">
        <v>18516</v>
      </c>
      <c r="H6377" t="s">
        <v>18516</v>
      </c>
      <c r="I6377" t="s">
        <v>18516</v>
      </c>
      <c r="J6377" t="s">
        <v>18516</v>
      </c>
      <c r="K6377" t="s">
        <v>29707</v>
      </c>
      <c r="L6377" t="s">
        <v>18516</v>
      </c>
      <c r="M6377" t="s">
        <v>18516</v>
      </c>
    </row>
    <row r="6378" spans="1:13" ht="13.5">
      <c r="A6378" t="s">
        <v>38561</v>
      </c>
      <c r="B6378" t="s">
        <v>38483</v>
      </c>
      <c r="C6378" t="s">
        <v>30897</v>
      </c>
      <c r="D6378" t="s">
        <v>30898</v>
      </c>
      <c r="E6378" t="s">
        <v>18516</v>
      </c>
      <c r="F6378" t="s">
        <v>18516</v>
      </c>
      <c r="G6378" t="s">
        <v>18516</v>
      </c>
      <c r="H6378" t="s">
        <v>18516</v>
      </c>
      <c r="I6378" t="s">
        <v>18516</v>
      </c>
      <c r="J6378" t="s">
        <v>18516</v>
      </c>
      <c r="K6378" t="s">
        <v>29707</v>
      </c>
      <c r="L6378" t="s">
        <v>18516</v>
      </c>
      <c r="M6378" t="s">
        <v>18516</v>
      </c>
    </row>
    <row r="6379" spans="1:13" ht="13.5">
      <c r="A6379" t="s">
        <v>1930</v>
      </c>
      <c r="B6379" t="s">
        <v>38562</v>
      </c>
      <c r="C6379" t="s">
        <v>30897</v>
      </c>
      <c r="D6379" t="s">
        <v>30898</v>
      </c>
      <c r="E6379" t="s">
        <v>18516</v>
      </c>
      <c r="F6379" t="s">
        <v>18516</v>
      </c>
      <c r="G6379" t="s">
        <v>18516</v>
      </c>
      <c r="H6379" t="s">
        <v>18516</v>
      </c>
      <c r="I6379" t="s">
        <v>18516</v>
      </c>
      <c r="J6379" t="s">
        <v>18516</v>
      </c>
      <c r="K6379" t="s">
        <v>29707</v>
      </c>
      <c r="L6379" t="s">
        <v>18516</v>
      </c>
      <c r="M6379" t="s">
        <v>18516</v>
      </c>
    </row>
    <row r="6380" spans="1:13" ht="13.5">
      <c r="A6380" t="s">
        <v>1927</v>
      </c>
      <c r="B6380" t="s">
        <v>38562</v>
      </c>
      <c r="C6380" t="s">
        <v>30897</v>
      </c>
      <c r="D6380" t="s">
        <v>30898</v>
      </c>
      <c r="E6380" t="s">
        <v>18516</v>
      </c>
      <c r="F6380" t="s">
        <v>18516</v>
      </c>
      <c r="G6380" t="s">
        <v>18516</v>
      </c>
      <c r="H6380" t="s">
        <v>18516</v>
      </c>
      <c r="I6380" t="s">
        <v>18516</v>
      </c>
      <c r="J6380" t="s">
        <v>18516</v>
      </c>
      <c r="K6380" t="s">
        <v>29707</v>
      </c>
      <c r="L6380" t="s">
        <v>18516</v>
      </c>
      <c r="M6380" t="s">
        <v>18516</v>
      </c>
    </row>
    <row r="6381" spans="1:13" ht="13.5">
      <c r="A6381" t="s">
        <v>38563</v>
      </c>
      <c r="B6381" t="s">
        <v>38564</v>
      </c>
      <c r="C6381" t="s">
        <v>30897</v>
      </c>
      <c r="D6381" t="s">
        <v>30898</v>
      </c>
      <c r="E6381" t="s">
        <v>18516</v>
      </c>
      <c r="F6381" t="s">
        <v>18516</v>
      </c>
      <c r="G6381" t="s">
        <v>18516</v>
      </c>
      <c r="H6381" t="s">
        <v>18516</v>
      </c>
      <c r="I6381" t="s">
        <v>18516</v>
      </c>
      <c r="J6381" t="s">
        <v>18516</v>
      </c>
      <c r="K6381" t="s">
        <v>29707</v>
      </c>
      <c r="L6381" t="s">
        <v>18516</v>
      </c>
      <c r="M6381" t="s">
        <v>18516</v>
      </c>
    </row>
    <row r="6382" spans="1:13" ht="13.5">
      <c r="A6382" t="s">
        <v>38565</v>
      </c>
      <c r="B6382" t="s">
        <v>38564</v>
      </c>
      <c r="C6382" t="s">
        <v>30897</v>
      </c>
      <c r="D6382" t="s">
        <v>30898</v>
      </c>
      <c r="E6382" t="s">
        <v>18516</v>
      </c>
      <c r="F6382" t="s">
        <v>18516</v>
      </c>
      <c r="G6382" t="s">
        <v>18516</v>
      </c>
      <c r="H6382" t="s">
        <v>18516</v>
      </c>
      <c r="I6382" t="s">
        <v>18516</v>
      </c>
      <c r="J6382" t="s">
        <v>18516</v>
      </c>
      <c r="K6382" t="s">
        <v>29707</v>
      </c>
      <c r="L6382" t="s">
        <v>18516</v>
      </c>
      <c r="M6382" t="s">
        <v>18516</v>
      </c>
    </row>
    <row r="6383" spans="1:13" ht="13.5">
      <c r="A6383" t="s">
        <v>38566</v>
      </c>
      <c r="B6383" t="s">
        <v>38567</v>
      </c>
      <c r="C6383" t="s">
        <v>30897</v>
      </c>
      <c r="D6383" t="s">
        <v>30898</v>
      </c>
      <c r="E6383" t="s">
        <v>18516</v>
      </c>
      <c r="F6383" t="s">
        <v>18516</v>
      </c>
      <c r="G6383" t="s">
        <v>18516</v>
      </c>
      <c r="H6383" t="s">
        <v>18516</v>
      </c>
      <c r="I6383" t="s">
        <v>18516</v>
      </c>
      <c r="J6383" t="s">
        <v>18516</v>
      </c>
      <c r="K6383" t="s">
        <v>29707</v>
      </c>
      <c r="L6383" t="s">
        <v>18516</v>
      </c>
      <c r="M6383" t="s">
        <v>18516</v>
      </c>
    </row>
    <row r="6384" spans="1:13" ht="13.5">
      <c r="A6384" t="s">
        <v>38568</v>
      </c>
      <c r="B6384" t="s">
        <v>38569</v>
      </c>
      <c r="C6384" t="s">
        <v>30897</v>
      </c>
      <c r="D6384" t="s">
        <v>30898</v>
      </c>
      <c r="E6384" t="s">
        <v>18516</v>
      </c>
      <c r="F6384" t="s">
        <v>18516</v>
      </c>
      <c r="G6384" t="s">
        <v>18516</v>
      </c>
      <c r="H6384" t="s">
        <v>18516</v>
      </c>
      <c r="I6384" t="s">
        <v>18516</v>
      </c>
      <c r="J6384" t="s">
        <v>18516</v>
      </c>
      <c r="K6384" t="s">
        <v>29707</v>
      </c>
      <c r="L6384" t="s">
        <v>18516</v>
      </c>
      <c r="M6384" t="s">
        <v>18516</v>
      </c>
    </row>
    <row r="6385" spans="1:13" ht="13.5">
      <c r="A6385" t="s">
        <v>38570</v>
      </c>
      <c r="B6385" t="s">
        <v>38571</v>
      </c>
      <c r="C6385" t="s">
        <v>30897</v>
      </c>
      <c r="D6385" t="s">
        <v>30898</v>
      </c>
      <c r="E6385" t="s">
        <v>18516</v>
      </c>
      <c r="F6385" t="s">
        <v>18516</v>
      </c>
      <c r="G6385" t="s">
        <v>18516</v>
      </c>
      <c r="H6385" t="s">
        <v>18516</v>
      </c>
      <c r="I6385" t="s">
        <v>18516</v>
      </c>
      <c r="J6385" t="s">
        <v>18516</v>
      </c>
      <c r="K6385" t="s">
        <v>29707</v>
      </c>
      <c r="L6385" t="s">
        <v>18516</v>
      </c>
      <c r="M6385" t="s">
        <v>18516</v>
      </c>
    </row>
    <row r="6386" spans="1:13" ht="13.5">
      <c r="A6386" t="s">
        <v>38572</v>
      </c>
      <c r="B6386" t="s">
        <v>38573</v>
      </c>
      <c r="C6386" t="s">
        <v>30897</v>
      </c>
      <c r="D6386" t="s">
        <v>30898</v>
      </c>
      <c r="E6386" t="s">
        <v>18516</v>
      </c>
      <c r="F6386" t="s">
        <v>18516</v>
      </c>
      <c r="G6386" t="s">
        <v>18516</v>
      </c>
      <c r="H6386" t="s">
        <v>18516</v>
      </c>
      <c r="I6386" t="s">
        <v>18516</v>
      </c>
      <c r="J6386" t="s">
        <v>18516</v>
      </c>
      <c r="K6386" t="s">
        <v>29707</v>
      </c>
      <c r="L6386" t="s">
        <v>18516</v>
      </c>
      <c r="M6386" t="s">
        <v>18516</v>
      </c>
    </row>
    <row r="6387" spans="1:13" ht="13.5">
      <c r="A6387" t="s">
        <v>38574</v>
      </c>
      <c r="B6387" t="s">
        <v>38575</v>
      </c>
      <c r="C6387" t="s">
        <v>30897</v>
      </c>
      <c r="D6387" t="s">
        <v>30898</v>
      </c>
      <c r="E6387" t="s">
        <v>18516</v>
      </c>
      <c r="F6387" t="s">
        <v>18516</v>
      </c>
      <c r="G6387" t="s">
        <v>18516</v>
      </c>
      <c r="H6387" t="s">
        <v>18516</v>
      </c>
      <c r="I6387" t="s">
        <v>18516</v>
      </c>
      <c r="J6387" t="s">
        <v>18516</v>
      </c>
      <c r="K6387" t="s">
        <v>29707</v>
      </c>
      <c r="L6387" t="s">
        <v>18516</v>
      </c>
      <c r="M6387" t="s">
        <v>18516</v>
      </c>
    </row>
    <row r="6388" spans="1:13" ht="13.5">
      <c r="A6388" t="s">
        <v>38576</v>
      </c>
      <c r="B6388" t="s">
        <v>38577</v>
      </c>
      <c r="C6388" t="s">
        <v>30897</v>
      </c>
      <c r="D6388" t="s">
        <v>30898</v>
      </c>
      <c r="E6388" t="s">
        <v>18516</v>
      </c>
      <c r="F6388" t="s">
        <v>18516</v>
      </c>
      <c r="G6388" t="s">
        <v>18516</v>
      </c>
      <c r="H6388" t="s">
        <v>18516</v>
      </c>
      <c r="I6388" t="s">
        <v>18516</v>
      </c>
      <c r="J6388" t="s">
        <v>18516</v>
      </c>
      <c r="K6388" t="s">
        <v>29707</v>
      </c>
      <c r="L6388" t="s">
        <v>18516</v>
      </c>
      <c r="M6388" t="s">
        <v>18516</v>
      </c>
    </row>
    <row r="6389" spans="1:13" ht="13.5">
      <c r="A6389" t="s">
        <v>38578</v>
      </c>
      <c r="B6389" t="s">
        <v>38579</v>
      </c>
      <c r="C6389" t="s">
        <v>30897</v>
      </c>
      <c r="D6389" t="s">
        <v>30898</v>
      </c>
      <c r="E6389" t="s">
        <v>18516</v>
      </c>
      <c r="F6389" t="s">
        <v>18516</v>
      </c>
      <c r="G6389" t="s">
        <v>18516</v>
      </c>
      <c r="H6389" t="s">
        <v>18516</v>
      </c>
      <c r="I6389" t="s">
        <v>18516</v>
      </c>
      <c r="J6389" t="s">
        <v>18516</v>
      </c>
      <c r="K6389" t="s">
        <v>29707</v>
      </c>
      <c r="L6389" t="s">
        <v>18516</v>
      </c>
      <c r="M6389" t="s">
        <v>18516</v>
      </c>
    </row>
    <row r="6390" spans="1:13" ht="13.5">
      <c r="A6390" t="s">
        <v>38580</v>
      </c>
      <c r="B6390" t="s">
        <v>38505</v>
      </c>
      <c r="C6390" t="s">
        <v>30897</v>
      </c>
      <c r="D6390" t="s">
        <v>30898</v>
      </c>
      <c r="E6390" t="s">
        <v>18516</v>
      </c>
      <c r="F6390" t="s">
        <v>18516</v>
      </c>
      <c r="G6390" t="s">
        <v>18516</v>
      </c>
      <c r="H6390" t="s">
        <v>18516</v>
      </c>
      <c r="I6390" t="s">
        <v>18516</v>
      </c>
      <c r="J6390" t="s">
        <v>18516</v>
      </c>
      <c r="K6390" t="s">
        <v>29707</v>
      </c>
      <c r="L6390" t="s">
        <v>18516</v>
      </c>
      <c r="M6390" t="s">
        <v>18516</v>
      </c>
    </row>
    <row r="6391" spans="1:13" ht="13.5">
      <c r="A6391" t="s">
        <v>14248</v>
      </c>
      <c r="B6391" t="s">
        <v>38581</v>
      </c>
      <c r="C6391" t="s">
        <v>30897</v>
      </c>
      <c r="D6391" t="s">
        <v>30898</v>
      </c>
      <c r="E6391" t="s">
        <v>18516</v>
      </c>
      <c r="F6391" t="s">
        <v>18516</v>
      </c>
      <c r="G6391" t="s">
        <v>18516</v>
      </c>
      <c r="H6391" t="s">
        <v>18516</v>
      </c>
      <c r="I6391" t="s">
        <v>18516</v>
      </c>
      <c r="J6391" t="s">
        <v>18516</v>
      </c>
      <c r="K6391" t="s">
        <v>29707</v>
      </c>
      <c r="L6391" t="s">
        <v>18516</v>
      </c>
      <c r="M6391" t="s">
        <v>18516</v>
      </c>
    </row>
    <row r="6392" spans="1:13" ht="13.5">
      <c r="A6392" t="s">
        <v>38582</v>
      </c>
      <c r="B6392" t="s">
        <v>38583</v>
      </c>
      <c r="C6392" t="s">
        <v>30897</v>
      </c>
      <c r="D6392" t="s">
        <v>30898</v>
      </c>
      <c r="E6392" t="s">
        <v>18516</v>
      </c>
      <c r="F6392" t="s">
        <v>18516</v>
      </c>
      <c r="G6392" t="s">
        <v>18516</v>
      </c>
      <c r="H6392" t="s">
        <v>18516</v>
      </c>
      <c r="I6392" t="s">
        <v>18516</v>
      </c>
      <c r="J6392" t="s">
        <v>18516</v>
      </c>
      <c r="K6392" t="s">
        <v>29707</v>
      </c>
      <c r="L6392" t="s">
        <v>18516</v>
      </c>
      <c r="M6392" t="s">
        <v>18516</v>
      </c>
    </row>
    <row r="6393" spans="1:13" ht="13.5">
      <c r="A6393" t="s">
        <v>38584</v>
      </c>
      <c r="B6393" t="s">
        <v>38585</v>
      </c>
      <c r="C6393" t="s">
        <v>30897</v>
      </c>
      <c r="D6393" t="s">
        <v>30898</v>
      </c>
      <c r="E6393" t="s">
        <v>18516</v>
      </c>
      <c r="F6393" t="s">
        <v>18516</v>
      </c>
      <c r="G6393" t="s">
        <v>18516</v>
      </c>
      <c r="H6393" t="s">
        <v>18516</v>
      </c>
      <c r="I6393" t="s">
        <v>18516</v>
      </c>
      <c r="J6393" t="s">
        <v>18516</v>
      </c>
      <c r="K6393" t="s">
        <v>29707</v>
      </c>
      <c r="L6393" t="s">
        <v>18516</v>
      </c>
      <c r="M6393" t="s">
        <v>18516</v>
      </c>
    </row>
    <row r="6394" spans="1:13" ht="13.5">
      <c r="A6394" t="s">
        <v>38586</v>
      </c>
      <c r="B6394" t="s">
        <v>38587</v>
      </c>
      <c r="C6394" t="s">
        <v>30897</v>
      </c>
      <c r="D6394" t="s">
        <v>30898</v>
      </c>
      <c r="E6394" t="s">
        <v>18516</v>
      </c>
      <c r="F6394" t="s">
        <v>18516</v>
      </c>
      <c r="G6394" t="s">
        <v>18516</v>
      </c>
      <c r="H6394" t="s">
        <v>18516</v>
      </c>
      <c r="I6394" t="s">
        <v>18516</v>
      </c>
      <c r="J6394" t="s">
        <v>18516</v>
      </c>
      <c r="K6394" t="s">
        <v>29707</v>
      </c>
      <c r="L6394" t="s">
        <v>18516</v>
      </c>
      <c r="M6394" t="s">
        <v>18516</v>
      </c>
    </row>
    <row r="6395" spans="1:13" ht="13.5">
      <c r="A6395" t="s">
        <v>38588</v>
      </c>
      <c r="B6395" t="s">
        <v>38587</v>
      </c>
      <c r="C6395" t="s">
        <v>30897</v>
      </c>
      <c r="D6395" t="s">
        <v>30898</v>
      </c>
      <c r="E6395" t="s">
        <v>18516</v>
      </c>
      <c r="F6395" t="s">
        <v>18516</v>
      </c>
      <c r="G6395" t="s">
        <v>18516</v>
      </c>
      <c r="H6395" t="s">
        <v>18516</v>
      </c>
      <c r="I6395" t="s">
        <v>18516</v>
      </c>
      <c r="J6395" t="s">
        <v>18516</v>
      </c>
      <c r="K6395" t="s">
        <v>29707</v>
      </c>
      <c r="L6395" t="s">
        <v>18516</v>
      </c>
      <c r="M6395" t="s">
        <v>18516</v>
      </c>
    </row>
    <row r="6396" spans="1:13" ht="13.5">
      <c r="A6396" t="s">
        <v>38589</v>
      </c>
      <c r="B6396" t="s">
        <v>38590</v>
      </c>
      <c r="C6396" t="s">
        <v>30897</v>
      </c>
      <c r="D6396" t="s">
        <v>30898</v>
      </c>
      <c r="E6396" s="164">
        <v>130</v>
      </c>
      <c r="F6396" s="164">
        <v>130</v>
      </c>
      <c r="G6396" t="s">
        <v>18516</v>
      </c>
      <c r="H6396" t="s">
        <v>18516</v>
      </c>
      <c r="I6396" s="164">
        <v>81.16</v>
      </c>
      <c r="J6396" s="164">
        <v>211.16</v>
      </c>
      <c r="K6396">
        <v>0</v>
      </c>
      <c r="L6396" t="s">
        <v>18516</v>
      </c>
      <c r="M6396" t="s">
        <v>18516</v>
      </c>
    </row>
    <row r="6397" spans="1:13" ht="13.5">
      <c r="A6397" t="s">
        <v>38591</v>
      </c>
      <c r="B6397" t="s">
        <v>38592</v>
      </c>
      <c r="C6397" t="s">
        <v>30897</v>
      </c>
      <c r="D6397" t="s">
        <v>30898</v>
      </c>
      <c r="E6397" s="164">
        <v>130</v>
      </c>
      <c r="F6397" s="164">
        <v>130</v>
      </c>
      <c r="G6397" t="s">
        <v>18516</v>
      </c>
      <c r="H6397" t="s">
        <v>18516</v>
      </c>
      <c r="I6397" s="164">
        <v>81.16</v>
      </c>
      <c r="J6397" s="164">
        <v>211.16</v>
      </c>
      <c r="K6397">
        <v>0</v>
      </c>
      <c r="L6397" t="s">
        <v>18516</v>
      </c>
      <c r="M6397" t="s">
        <v>18516</v>
      </c>
    </row>
    <row r="6398" spans="1:13" ht="13.5">
      <c r="A6398" t="s">
        <v>38593</v>
      </c>
      <c r="B6398" t="s">
        <v>38594</v>
      </c>
      <c r="C6398" t="s">
        <v>30897</v>
      </c>
      <c r="D6398" t="s">
        <v>30898</v>
      </c>
      <c r="E6398" s="164">
        <v>130</v>
      </c>
      <c r="F6398" s="164">
        <v>130</v>
      </c>
      <c r="G6398" t="s">
        <v>18516</v>
      </c>
      <c r="H6398" t="s">
        <v>18516</v>
      </c>
      <c r="I6398" s="164">
        <v>81.16</v>
      </c>
      <c r="J6398" s="164">
        <v>211.16</v>
      </c>
      <c r="K6398">
        <v>0</v>
      </c>
      <c r="L6398" t="s">
        <v>18516</v>
      </c>
      <c r="M6398" t="s">
        <v>18516</v>
      </c>
    </row>
    <row r="6399" spans="1:13" ht="13.5">
      <c r="A6399" t="s">
        <v>1900</v>
      </c>
      <c r="B6399" t="s">
        <v>38595</v>
      </c>
      <c r="C6399" t="s">
        <v>30897</v>
      </c>
      <c r="D6399" t="s">
        <v>30898</v>
      </c>
      <c r="E6399" t="s">
        <v>18516</v>
      </c>
      <c r="F6399" t="s">
        <v>18516</v>
      </c>
      <c r="G6399" t="s">
        <v>18516</v>
      </c>
      <c r="H6399" t="s">
        <v>18516</v>
      </c>
      <c r="I6399" t="s">
        <v>18516</v>
      </c>
      <c r="J6399" t="s">
        <v>18516</v>
      </c>
      <c r="K6399" t="s">
        <v>29707</v>
      </c>
      <c r="L6399" t="s">
        <v>18516</v>
      </c>
      <c r="M6399" t="s">
        <v>18516</v>
      </c>
    </row>
    <row r="6400" spans="1:13" ht="13.5">
      <c r="A6400" t="s">
        <v>1897</v>
      </c>
      <c r="B6400" t="s">
        <v>38596</v>
      </c>
      <c r="C6400" t="s">
        <v>30897</v>
      </c>
      <c r="D6400" t="s">
        <v>30898</v>
      </c>
      <c r="E6400" t="s">
        <v>18516</v>
      </c>
      <c r="F6400" t="s">
        <v>18516</v>
      </c>
      <c r="G6400" t="s">
        <v>18516</v>
      </c>
      <c r="H6400" t="s">
        <v>18516</v>
      </c>
      <c r="I6400" t="s">
        <v>18516</v>
      </c>
      <c r="J6400" t="s">
        <v>18516</v>
      </c>
      <c r="K6400" t="s">
        <v>29707</v>
      </c>
      <c r="L6400" t="s">
        <v>18516</v>
      </c>
      <c r="M6400" t="s">
        <v>18516</v>
      </c>
    </row>
    <row r="6401" spans="1:13" ht="13.5">
      <c r="A6401" t="s">
        <v>38597</v>
      </c>
      <c r="B6401" t="s">
        <v>38598</v>
      </c>
      <c r="C6401" t="s">
        <v>30897</v>
      </c>
      <c r="D6401" t="s">
        <v>30898</v>
      </c>
      <c r="E6401" t="s">
        <v>18516</v>
      </c>
      <c r="F6401" t="s">
        <v>18516</v>
      </c>
      <c r="G6401" t="s">
        <v>18516</v>
      </c>
      <c r="H6401" t="s">
        <v>18516</v>
      </c>
      <c r="I6401" t="s">
        <v>18516</v>
      </c>
      <c r="J6401" t="s">
        <v>18516</v>
      </c>
      <c r="K6401" t="s">
        <v>29707</v>
      </c>
      <c r="L6401" t="s">
        <v>18516</v>
      </c>
      <c r="M6401" t="s">
        <v>18516</v>
      </c>
    </row>
    <row r="6402" spans="1:13" ht="13.5">
      <c r="A6402" t="s">
        <v>38599</v>
      </c>
      <c r="B6402" t="s">
        <v>38600</v>
      </c>
      <c r="C6402" t="s">
        <v>29638</v>
      </c>
      <c r="D6402" t="s">
        <v>29639</v>
      </c>
      <c r="E6402" t="s">
        <v>18516</v>
      </c>
      <c r="F6402" t="s">
        <v>18516</v>
      </c>
      <c r="G6402" t="s">
        <v>18516</v>
      </c>
      <c r="H6402" t="s">
        <v>18516</v>
      </c>
      <c r="I6402" t="s">
        <v>18516</v>
      </c>
      <c r="J6402" t="s">
        <v>18516</v>
      </c>
      <c r="K6402" t="s">
        <v>29707</v>
      </c>
      <c r="L6402" t="s">
        <v>18516</v>
      </c>
      <c r="M6402" t="s">
        <v>18516</v>
      </c>
    </row>
    <row r="6403" spans="1:13" ht="13.5">
      <c r="A6403" t="s">
        <v>38601</v>
      </c>
      <c r="B6403" t="s">
        <v>38602</v>
      </c>
      <c r="C6403" t="s">
        <v>29638</v>
      </c>
      <c r="D6403" t="s">
        <v>29639</v>
      </c>
      <c r="E6403" t="s">
        <v>18516</v>
      </c>
      <c r="F6403" t="s">
        <v>18516</v>
      </c>
      <c r="G6403" t="s">
        <v>18516</v>
      </c>
      <c r="H6403" t="s">
        <v>18516</v>
      </c>
      <c r="I6403" t="s">
        <v>18516</v>
      </c>
      <c r="J6403" t="s">
        <v>18516</v>
      </c>
      <c r="K6403" t="s">
        <v>29707</v>
      </c>
      <c r="L6403" t="s">
        <v>18516</v>
      </c>
      <c r="M6403" t="s">
        <v>18516</v>
      </c>
    </row>
    <row r="6404" spans="1:13" ht="13.5">
      <c r="A6404" t="s">
        <v>38603</v>
      </c>
      <c r="B6404" t="s">
        <v>38604</v>
      </c>
      <c r="C6404" t="s">
        <v>29638</v>
      </c>
      <c r="D6404" t="s">
        <v>29639</v>
      </c>
      <c r="E6404" t="s">
        <v>18516</v>
      </c>
      <c r="F6404" t="s">
        <v>18516</v>
      </c>
      <c r="G6404" t="s">
        <v>18516</v>
      </c>
      <c r="H6404" t="s">
        <v>18516</v>
      </c>
      <c r="I6404" t="s">
        <v>18516</v>
      </c>
      <c r="J6404" t="s">
        <v>18516</v>
      </c>
      <c r="K6404" t="s">
        <v>29707</v>
      </c>
      <c r="L6404" t="s">
        <v>18516</v>
      </c>
      <c r="M6404" t="s">
        <v>18516</v>
      </c>
    </row>
    <row r="6405" spans="1:13" ht="13.5">
      <c r="A6405" t="s">
        <v>38605</v>
      </c>
      <c r="B6405" t="s">
        <v>38606</v>
      </c>
      <c r="C6405" t="s">
        <v>29638</v>
      </c>
      <c r="D6405" t="s">
        <v>29639</v>
      </c>
      <c r="E6405" s="164">
        <v>79</v>
      </c>
      <c r="F6405" s="164">
        <v>79</v>
      </c>
      <c r="G6405" t="s">
        <v>18516</v>
      </c>
      <c r="H6405" t="s">
        <v>18516</v>
      </c>
      <c r="I6405" s="164">
        <v>16.44</v>
      </c>
      <c r="J6405" s="164">
        <v>95.44</v>
      </c>
      <c r="K6405">
        <v>0</v>
      </c>
      <c r="L6405" t="s">
        <v>18516</v>
      </c>
      <c r="M6405" t="s">
        <v>18516</v>
      </c>
    </row>
    <row r="6406" spans="1:13" ht="13.5">
      <c r="A6406" t="s">
        <v>38607</v>
      </c>
      <c r="B6406" t="s">
        <v>38608</v>
      </c>
      <c r="C6406" t="s">
        <v>29638</v>
      </c>
      <c r="D6406" t="s">
        <v>29639</v>
      </c>
      <c r="E6406" s="164">
        <v>59</v>
      </c>
      <c r="F6406" s="164">
        <v>50.15</v>
      </c>
      <c r="G6406" s="165">
        <v>0.85</v>
      </c>
      <c r="H6406" t="s">
        <v>29641</v>
      </c>
      <c r="I6406" s="164">
        <v>13.14</v>
      </c>
      <c r="J6406" s="164">
        <v>63.29</v>
      </c>
      <c r="K6406">
        <v>58</v>
      </c>
      <c r="L6406" t="s">
        <v>18516</v>
      </c>
      <c r="M6406" t="s">
        <v>18516</v>
      </c>
    </row>
    <row r="6407" spans="1:13" ht="13.5">
      <c r="A6407" t="s">
        <v>38609</v>
      </c>
      <c r="B6407" t="s">
        <v>38610</v>
      </c>
      <c r="C6407" t="s">
        <v>29638</v>
      </c>
      <c r="D6407" t="s">
        <v>29639</v>
      </c>
      <c r="E6407" t="s">
        <v>18516</v>
      </c>
      <c r="F6407" t="s">
        <v>18516</v>
      </c>
      <c r="G6407" t="s">
        <v>18516</v>
      </c>
      <c r="H6407" t="s">
        <v>18516</v>
      </c>
      <c r="I6407" t="s">
        <v>18516</v>
      </c>
      <c r="J6407" t="s">
        <v>18516</v>
      </c>
      <c r="K6407" t="s">
        <v>29707</v>
      </c>
      <c r="L6407" t="s">
        <v>18516</v>
      </c>
      <c r="M6407" t="s">
        <v>18516</v>
      </c>
    </row>
    <row r="6408" spans="1:13" ht="13.5">
      <c r="A6408" t="s">
        <v>38611</v>
      </c>
      <c r="B6408" t="s">
        <v>38612</v>
      </c>
      <c r="C6408" t="s">
        <v>29638</v>
      </c>
      <c r="D6408" t="s">
        <v>29639</v>
      </c>
      <c r="E6408" s="164">
        <v>69</v>
      </c>
      <c r="F6408" s="164">
        <v>69</v>
      </c>
      <c r="G6408" t="s">
        <v>18516</v>
      </c>
      <c r="H6408" t="s">
        <v>18516</v>
      </c>
      <c r="I6408" s="164">
        <v>14.17</v>
      </c>
      <c r="J6408" s="164">
        <v>83.17</v>
      </c>
      <c r="K6408">
        <v>0</v>
      </c>
      <c r="L6408" t="s">
        <v>18516</v>
      </c>
      <c r="M6408" t="s">
        <v>18516</v>
      </c>
    </row>
    <row r="6409" spans="1:13" ht="13.5">
      <c r="A6409" t="s">
        <v>38613</v>
      </c>
      <c r="B6409" t="s">
        <v>38614</v>
      </c>
      <c r="C6409" t="s">
        <v>29638</v>
      </c>
      <c r="D6409" t="s">
        <v>29639</v>
      </c>
      <c r="E6409" t="s">
        <v>18516</v>
      </c>
      <c r="F6409" t="s">
        <v>18516</v>
      </c>
      <c r="G6409" t="s">
        <v>18516</v>
      </c>
      <c r="H6409" t="s">
        <v>18516</v>
      </c>
      <c r="I6409" t="s">
        <v>18516</v>
      </c>
      <c r="J6409" t="s">
        <v>18516</v>
      </c>
      <c r="K6409" t="s">
        <v>29707</v>
      </c>
      <c r="L6409" t="s">
        <v>18516</v>
      </c>
      <c r="M6409" t="s">
        <v>18516</v>
      </c>
    </row>
    <row r="6410" spans="1:13" ht="13.5">
      <c r="A6410" t="s">
        <v>38615</v>
      </c>
      <c r="B6410" t="s">
        <v>38616</v>
      </c>
      <c r="C6410" t="s">
        <v>29638</v>
      </c>
      <c r="D6410" t="s">
        <v>29639</v>
      </c>
      <c r="E6410" t="s">
        <v>18516</v>
      </c>
      <c r="F6410" t="s">
        <v>18516</v>
      </c>
      <c r="G6410" t="s">
        <v>18516</v>
      </c>
      <c r="H6410" t="s">
        <v>18516</v>
      </c>
      <c r="I6410" t="s">
        <v>18516</v>
      </c>
      <c r="J6410" t="s">
        <v>18516</v>
      </c>
      <c r="K6410" t="s">
        <v>29707</v>
      </c>
      <c r="L6410" t="s">
        <v>18516</v>
      </c>
      <c r="M6410" t="s">
        <v>18516</v>
      </c>
    </row>
    <row r="6411" spans="1:13" ht="13.5">
      <c r="A6411" t="s">
        <v>38617</v>
      </c>
      <c r="B6411" t="s">
        <v>38618</v>
      </c>
      <c r="C6411" t="s">
        <v>29638</v>
      </c>
      <c r="D6411" t="s">
        <v>29639</v>
      </c>
      <c r="E6411" t="s">
        <v>18516</v>
      </c>
      <c r="F6411" t="s">
        <v>18516</v>
      </c>
      <c r="G6411" t="s">
        <v>18516</v>
      </c>
      <c r="H6411" t="s">
        <v>18516</v>
      </c>
      <c r="I6411" t="s">
        <v>18516</v>
      </c>
      <c r="J6411" t="s">
        <v>18516</v>
      </c>
      <c r="K6411" t="s">
        <v>29707</v>
      </c>
      <c r="L6411" t="s">
        <v>18516</v>
      </c>
      <c r="M6411" t="s">
        <v>18516</v>
      </c>
    </row>
    <row r="6412" spans="1:13" ht="13.5">
      <c r="A6412" t="s">
        <v>38619</v>
      </c>
      <c r="B6412" t="s">
        <v>38620</v>
      </c>
      <c r="C6412" t="s">
        <v>29638</v>
      </c>
      <c r="D6412" t="s">
        <v>29639</v>
      </c>
      <c r="E6412" t="s">
        <v>18516</v>
      </c>
      <c r="F6412" t="s">
        <v>18516</v>
      </c>
      <c r="G6412" t="s">
        <v>18516</v>
      </c>
      <c r="H6412" t="s">
        <v>18516</v>
      </c>
      <c r="I6412" t="s">
        <v>18516</v>
      </c>
      <c r="J6412" t="s">
        <v>18516</v>
      </c>
      <c r="K6412" t="s">
        <v>29707</v>
      </c>
      <c r="L6412" t="s">
        <v>18516</v>
      </c>
      <c r="M6412" t="s">
        <v>18516</v>
      </c>
    </row>
    <row r="6413" spans="1:13" ht="13.5">
      <c r="A6413" t="s">
        <v>38621</v>
      </c>
      <c r="B6413" t="s">
        <v>38622</v>
      </c>
      <c r="C6413" t="s">
        <v>29638</v>
      </c>
      <c r="D6413" t="s">
        <v>29639</v>
      </c>
      <c r="E6413" t="s">
        <v>18516</v>
      </c>
      <c r="F6413" t="s">
        <v>18516</v>
      </c>
      <c r="G6413" t="s">
        <v>18516</v>
      </c>
      <c r="H6413" t="s">
        <v>18516</v>
      </c>
      <c r="I6413" t="s">
        <v>18516</v>
      </c>
      <c r="J6413" t="s">
        <v>18516</v>
      </c>
      <c r="K6413" t="s">
        <v>29707</v>
      </c>
      <c r="L6413" t="s">
        <v>18516</v>
      </c>
      <c r="M6413" t="s">
        <v>18516</v>
      </c>
    </row>
    <row r="6414" spans="1:13" ht="13.5">
      <c r="A6414" t="s">
        <v>38623</v>
      </c>
      <c r="B6414" t="s">
        <v>38624</v>
      </c>
      <c r="C6414" t="s">
        <v>29638</v>
      </c>
      <c r="D6414" t="s">
        <v>29639</v>
      </c>
      <c r="E6414" t="s">
        <v>18516</v>
      </c>
      <c r="F6414" t="s">
        <v>18516</v>
      </c>
      <c r="G6414" t="s">
        <v>18516</v>
      </c>
      <c r="H6414" t="s">
        <v>18516</v>
      </c>
      <c r="I6414" t="s">
        <v>18516</v>
      </c>
      <c r="J6414" t="s">
        <v>18516</v>
      </c>
      <c r="K6414" t="s">
        <v>29707</v>
      </c>
      <c r="L6414" t="s">
        <v>18516</v>
      </c>
      <c r="M6414" t="s">
        <v>18516</v>
      </c>
    </row>
    <row r="6415" spans="1:13" ht="13.5">
      <c r="A6415" t="s">
        <v>38625</v>
      </c>
      <c r="B6415" t="s">
        <v>38626</v>
      </c>
      <c r="C6415" t="s">
        <v>29638</v>
      </c>
      <c r="D6415" t="s">
        <v>29639</v>
      </c>
      <c r="E6415" t="s">
        <v>18516</v>
      </c>
      <c r="F6415" t="s">
        <v>18516</v>
      </c>
      <c r="G6415" t="s">
        <v>18516</v>
      </c>
      <c r="H6415" t="s">
        <v>18516</v>
      </c>
      <c r="I6415" t="s">
        <v>18516</v>
      </c>
      <c r="J6415" t="s">
        <v>18516</v>
      </c>
      <c r="K6415" t="s">
        <v>29707</v>
      </c>
      <c r="L6415" t="s">
        <v>18516</v>
      </c>
      <c r="M6415" t="s">
        <v>18516</v>
      </c>
    </row>
    <row r="6416" spans="1:13" ht="13.5">
      <c r="A6416" t="s">
        <v>38627</v>
      </c>
      <c r="B6416" t="s">
        <v>29642</v>
      </c>
      <c r="C6416" t="s">
        <v>29638</v>
      </c>
      <c r="D6416" t="s">
        <v>29639</v>
      </c>
      <c r="E6416" t="s">
        <v>18516</v>
      </c>
      <c r="F6416" t="s">
        <v>18516</v>
      </c>
      <c r="G6416" t="s">
        <v>18516</v>
      </c>
      <c r="H6416" t="s">
        <v>18516</v>
      </c>
      <c r="I6416" t="s">
        <v>18516</v>
      </c>
      <c r="J6416" t="s">
        <v>18516</v>
      </c>
      <c r="K6416" t="s">
        <v>29707</v>
      </c>
      <c r="L6416" t="s">
        <v>18516</v>
      </c>
      <c r="M6416" t="s">
        <v>18516</v>
      </c>
    </row>
    <row r="6417" spans="1:13" ht="13.5">
      <c r="A6417" t="s">
        <v>38628</v>
      </c>
      <c r="B6417" t="s">
        <v>38629</v>
      </c>
      <c r="C6417" t="s">
        <v>29638</v>
      </c>
      <c r="D6417" t="s">
        <v>29639</v>
      </c>
      <c r="E6417" t="s">
        <v>18516</v>
      </c>
      <c r="F6417" t="s">
        <v>18516</v>
      </c>
      <c r="G6417" t="s">
        <v>18516</v>
      </c>
      <c r="H6417" t="s">
        <v>18516</v>
      </c>
      <c r="I6417" t="s">
        <v>18516</v>
      </c>
      <c r="J6417" t="s">
        <v>18516</v>
      </c>
      <c r="K6417" t="s">
        <v>29707</v>
      </c>
      <c r="L6417" t="s">
        <v>18516</v>
      </c>
      <c r="M6417" t="s">
        <v>18516</v>
      </c>
    </row>
    <row r="6418" spans="1:13" ht="13.5">
      <c r="A6418" t="s">
        <v>38630</v>
      </c>
      <c r="B6418" t="s">
        <v>38631</v>
      </c>
      <c r="C6418" t="s">
        <v>29638</v>
      </c>
      <c r="D6418" t="s">
        <v>29639</v>
      </c>
      <c r="E6418" t="s">
        <v>18516</v>
      </c>
      <c r="F6418" t="s">
        <v>18516</v>
      </c>
      <c r="G6418" t="s">
        <v>18516</v>
      </c>
      <c r="H6418" t="s">
        <v>18516</v>
      </c>
      <c r="I6418" t="s">
        <v>18516</v>
      </c>
      <c r="J6418" t="s">
        <v>18516</v>
      </c>
      <c r="K6418" t="s">
        <v>29707</v>
      </c>
      <c r="L6418" t="s">
        <v>18516</v>
      </c>
      <c r="M6418" t="s">
        <v>18516</v>
      </c>
    </row>
    <row r="6419" spans="1:13" ht="13.5">
      <c r="A6419" t="s">
        <v>38632</v>
      </c>
      <c r="B6419" t="s">
        <v>38633</v>
      </c>
      <c r="C6419" t="s">
        <v>29638</v>
      </c>
      <c r="D6419" t="s">
        <v>29639</v>
      </c>
      <c r="E6419" t="s">
        <v>18516</v>
      </c>
      <c r="F6419" t="s">
        <v>18516</v>
      </c>
      <c r="G6419" t="s">
        <v>18516</v>
      </c>
      <c r="H6419" t="s">
        <v>18516</v>
      </c>
      <c r="I6419" t="s">
        <v>18516</v>
      </c>
      <c r="J6419" t="s">
        <v>18516</v>
      </c>
      <c r="K6419" t="s">
        <v>29707</v>
      </c>
      <c r="L6419" t="s">
        <v>18516</v>
      </c>
      <c r="M6419" t="s">
        <v>18516</v>
      </c>
    </row>
    <row r="6420" spans="1:13" ht="13.5">
      <c r="A6420" t="s">
        <v>38634</v>
      </c>
      <c r="B6420" t="s">
        <v>38635</v>
      </c>
      <c r="C6420" t="s">
        <v>29638</v>
      </c>
      <c r="D6420" t="s">
        <v>29639</v>
      </c>
      <c r="E6420" t="s">
        <v>18516</v>
      </c>
      <c r="F6420" t="s">
        <v>18516</v>
      </c>
      <c r="G6420" t="s">
        <v>18516</v>
      </c>
      <c r="H6420" t="s">
        <v>18516</v>
      </c>
      <c r="I6420" t="s">
        <v>18516</v>
      </c>
      <c r="J6420" t="s">
        <v>18516</v>
      </c>
      <c r="K6420" t="s">
        <v>29707</v>
      </c>
      <c r="L6420" t="s">
        <v>18516</v>
      </c>
      <c r="M6420" t="s">
        <v>18516</v>
      </c>
    </row>
    <row r="6421" spans="1:13" ht="13.5">
      <c r="A6421" t="s">
        <v>38636</v>
      </c>
      <c r="B6421" t="s">
        <v>38637</v>
      </c>
      <c r="C6421" t="s">
        <v>29638</v>
      </c>
      <c r="D6421" t="s">
        <v>29639</v>
      </c>
      <c r="E6421" t="s">
        <v>18516</v>
      </c>
      <c r="F6421" t="s">
        <v>18516</v>
      </c>
      <c r="G6421" t="s">
        <v>18516</v>
      </c>
      <c r="H6421" t="s">
        <v>18516</v>
      </c>
      <c r="I6421" t="s">
        <v>18516</v>
      </c>
      <c r="J6421" t="s">
        <v>18516</v>
      </c>
      <c r="K6421" t="s">
        <v>29707</v>
      </c>
      <c r="L6421" t="s">
        <v>18516</v>
      </c>
      <c r="M6421" t="s">
        <v>18516</v>
      </c>
    </row>
    <row r="6422" spans="1:13" ht="13.5">
      <c r="A6422" t="s">
        <v>38638</v>
      </c>
      <c r="B6422" t="s">
        <v>38639</v>
      </c>
      <c r="C6422" t="s">
        <v>29638</v>
      </c>
      <c r="D6422" t="s">
        <v>29639</v>
      </c>
      <c r="E6422" t="s">
        <v>18516</v>
      </c>
      <c r="F6422" t="s">
        <v>18516</v>
      </c>
      <c r="G6422" t="s">
        <v>18516</v>
      </c>
      <c r="H6422" t="s">
        <v>18516</v>
      </c>
      <c r="I6422" t="s">
        <v>18516</v>
      </c>
      <c r="J6422" t="s">
        <v>18516</v>
      </c>
      <c r="K6422" t="s">
        <v>29707</v>
      </c>
      <c r="L6422" t="s">
        <v>18516</v>
      </c>
      <c r="M6422" t="s">
        <v>18516</v>
      </c>
    </row>
    <row r="6423" spans="1:13" ht="13.5">
      <c r="A6423" t="s">
        <v>38640</v>
      </c>
      <c r="B6423" t="s">
        <v>38641</v>
      </c>
      <c r="C6423" t="s">
        <v>29638</v>
      </c>
      <c r="D6423" t="s">
        <v>29639</v>
      </c>
      <c r="E6423" s="164">
        <v>129</v>
      </c>
      <c r="F6423" s="164">
        <v>109.65</v>
      </c>
      <c r="G6423" s="165">
        <v>0.85</v>
      </c>
      <c r="H6423" t="s">
        <v>29641</v>
      </c>
      <c r="I6423" s="164">
        <v>34.1</v>
      </c>
      <c r="J6423" s="164">
        <v>143.75</v>
      </c>
      <c r="K6423">
        <v>90</v>
      </c>
      <c r="L6423" t="s">
        <v>18516</v>
      </c>
      <c r="M6423" t="s">
        <v>18516</v>
      </c>
    </row>
    <row r="6424" spans="1:13" ht="13.5">
      <c r="A6424" t="s">
        <v>38642</v>
      </c>
      <c r="B6424" t="s">
        <v>38643</v>
      </c>
      <c r="C6424" t="s">
        <v>29638</v>
      </c>
      <c r="D6424" t="s">
        <v>29639</v>
      </c>
      <c r="E6424" s="164">
        <v>69</v>
      </c>
      <c r="F6424" s="164">
        <v>69</v>
      </c>
      <c r="G6424" t="s">
        <v>18516</v>
      </c>
      <c r="H6424" t="s">
        <v>18516</v>
      </c>
      <c r="I6424" s="164">
        <v>13.14</v>
      </c>
      <c r="J6424" s="164">
        <v>82.14</v>
      </c>
      <c r="K6424">
        <v>43</v>
      </c>
      <c r="L6424" t="s">
        <v>18516</v>
      </c>
      <c r="M6424" t="s">
        <v>18516</v>
      </c>
    </row>
    <row r="6425" spans="1:13" ht="13.5">
      <c r="A6425" t="s">
        <v>38644</v>
      </c>
      <c r="B6425" t="s">
        <v>38645</v>
      </c>
      <c r="C6425" t="s">
        <v>29638</v>
      </c>
      <c r="D6425" t="s">
        <v>29639</v>
      </c>
      <c r="E6425" s="164">
        <v>69</v>
      </c>
      <c r="F6425" s="164">
        <v>69</v>
      </c>
      <c r="G6425" t="s">
        <v>18516</v>
      </c>
      <c r="H6425" t="s">
        <v>18516</v>
      </c>
      <c r="I6425" s="164">
        <v>13.14</v>
      </c>
      <c r="J6425" s="164">
        <v>82.14</v>
      </c>
      <c r="K6425">
        <v>40</v>
      </c>
      <c r="L6425" t="s">
        <v>18516</v>
      </c>
      <c r="M6425" t="s">
        <v>18516</v>
      </c>
    </row>
    <row r="6426" spans="1:13" ht="13.5">
      <c r="A6426" t="s">
        <v>38646</v>
      </c>
      <c r="B6426" t="s">
        <v>38647</v>
      </c>
      <c r="C6426" t="s">
        <v>29638</v>
      </c>
      <c r="D6426" t="s">
        <v>29639</v>
      </c>
      <c r="E6426" t="s">
        <v>18516</v>
      </c>
      <c r="F6426" t="s">
        <v>18516</v>
      </c>
      <c r="G6426" t="s">
        <v>18516</v>
      </c>
      <c r="H6426" t="s">
        <v>18516</v>
      </c>
      <c r="I6426" t="s">
        <v>18516</v>
      </c>
      <c r="J6426" t="s">
        <v>18516</v>
      </c>
      <c r="K6426" t="s">
        <v>29707</v>
      </c>
      <c r="L6426" t="s">
        <v>18516</v>
      </c>
      <c r="M6426" t="s">
        <v>18516</v>
      </c>
    </row>
    <row r="6427" spans="1:13" ht="13.5">
      <c r="A6427" t="s">
        <v>38648</v>
      </c>
      <c r="B6427" t="s">
        <v>38649</v>
      </c>
      <c r="C6427" t="s">
        <v>29638</v>
      </c>
      <c r="D6427" t="s">
        <v>29639</v>
      </c>
      <c r="E6427" t="s">
        <v>18516</v>
      </c>
      <c r="F6427" t="s">
        <v>18516</v>
      </c>
      <c r="G6427" t="s">
        <v>18516</v>
      </c>
      <c r="H6427" t="s">
        <v>18516</v>
      </c>
      <c r="I6427" t="s">
        <v>18516</v>
      </c>
      <c r="J6427" t="s">
        <v>18516</v>
      </c>
      <c r="K6427" t="s">
        <v>29707</v>
      </c>
      <c r="L6427" t="s">
        <v>18516</v>
      </c>
      <c r="M6427" t="s">
        <v>18516</v>
      </c>
    </row>
    <row r="6428" spans="1:13" ht="13.5">
      <c r="A6428" t="s">
        <v>38650</v>
      </c>
      <c r="B6428" t="s">
        <v>38651</v>
      </c>
      <c r="C6428" t="s">
        <v>29638</v>
      </c>
      <c r="D6428" t="s">
        <v>29639</v>
      </c>
      <c r="E6428" t="s">
        <v>18516</v>
      </c>
      <c r="F6428" t="s">
        <v>18516</v>
      </c>
      <c r="G6428" t="s">
        <v>18516</v>
      </c>
      <c r="H6428" t="s">
        <v>18516</v>
      </c>
      <c r="I6428" t="s">
        <v>18516</v>
      </c>
      <c r="J6428" t="s">
        <v>18516</v>
      </c>
      <c r="K6428" t="s">
        <v>29707</v>
      </c>
      <c r="L6428" t="s">
        <v>18516</v>
      </c>
      <c r="M6428" t="s">
        <v>18516</v>
      </c>
    </row>
    <row r="6429" spans="1:13" ht="13.5">
      <c r="A6429" t="s">
        <v>38652</v>
      </c>
      <c r="B6429" t="s">
        <v>38653</v>
      </c>
      <c r="C6429" t="s">
        <v>29638</v>
      </c>
      <c r="D6429" t="s">
        <v>29639</v>
      </c>
      <c r="E6429" t="s">
        <v>18516</v>
      </c>
      <c r="F6429" t="s">
        <v>18516</v>
      </c>
      <c r="G6429" t="s">
        <v>18516</v>
      </c>
      <c r="H6429" t="s">
        <v>18516</v>
      </c>
      <c r="I6429" t="s">
        <v>18516</v>
      </c>
      <c r="J6429" t="s">
        <v>18516</v>
      </c>
      <c r="K6429" t="s">
        <v>29707</v>
      </c>
      <c r="L6429" t="s">
        <v>18516</v>
      </c>
      <c r="M6429" t="s">
        <v>18516</v>
      </c>
    </row>
    <row r="6430" spans="1:13" ht="13.5">
      <c r="A6430" t="s">
        <v>38654</v>
      </c>
      <c r="B6430" t="s">
        <v>38655</v>
      </c>
      <c r="C6430" t="s">
        <v>29638</v>
      </c>
      <c r="D6430" t="s">
        <v>29639</v>
      </c>
      <c r="E6430" t="s">
        <v>18516</v>
      </c>
      <c r="F6430" t="s">
        <v>18516</v>
      </c>
      <c r="G6430" t="s">
        <v>18516</v>
      </c>
      <c r="H6430" t="s">
        <v>18516</v>
      </c>
      <c r="I6430" t="s">
        <v>18516</v>
      </c>
      <c r="J6430" t="s">
        <v>18516</v>
      </c>
      <c r="K6430" t="s">
        <v>29707</v>
      </c>
      <c r="L6430" t="s">
        <v>18516</v>
      </c>
      <c r="M6430" t="s">
        <v>18516</v>
      </c>
    </row>
    <row r="6431" spans="1:13" ht="13.5">
      <c r="A6431" t="s">
        <v>38656</v>
      </c>
      <c r="B6431" t="s">
        <v>38657</v>
      </c>
      <c r="C6431" t="s">
        <v>29638</v>
      </c>
      <c r="D6431" t="s">
        <v>29639</v>
      </c>
      <c r="E6431" s="164">
        <v>129</v>
      </c>
      <c r="F6431" s="164">
        <v>129</v>
      </c>
      <c r="G6431" t="s">
        <v>18516</v>
      </c>
      <c r="H6431" t="s">
        <v>18516</v>
      </c>
      <c r="I6431" s="164">
        <v>34.57</v>
      </c>
      <c r="J6431" s="164">
        <v>163.57</v>
      </c>
      <c r="K6431">
        <v>0</v>
      </c>
      <c r="L6431" t="s">
        <v>18516</v>
      </c>
      <c r="M6431" t="s">
        <v>18516</v>
      </c>
    </row>
    <row r="6432" spans="1:13" ht="13.5">
      <c r="A6432" t="s">
        <v>38658</v>
      </c>
      <c r="B6432" t="s">
        <v>38659</v>
      </c>
      <c r="C6432" t="s">
        <v>29638</v>
      </c>
      <c r="D6432" t="s">
        <v>29639</v>
      </c>
      <c r="E6432" t="s">
        <v>18516</v>
      </c>
      <c r="F6432" t="s">
        <v>18516</v>
      </c>
      <c r="G6432" t="s">
        <v>18516</v>
      </c>
      <c r="H6432" t="s">
        <v>18516</v>
      </c>
      <c r="I6432" t="s">
        <v>18516</v>
      </c>
      <c r="J6432" t="s">
        <v>18516</v>
      </c>
      <c r="K6432" t="s">
        <v>29707</v>
      </c>
      <c r="L6432" t="s">
        <v>18516</v>
      </c>
      <c r="M6432" t="s">
        <v>18516</v>
      </c>
    </row>
    <row r="6433" spans="1:13" ht="13.5">
      <c r="A6433" t="s">
        <v>38660</v>
      </c>
      <c r="B6433" t="s">
        <v>38661</v>
      </c>
      <c r="C6433" t="s">
        <v>29638</v>
      </c>
      <c r="D6433" t="s">
        <v>29639</v>
      </c>
      <c r="E6433" s="164">
        <v>59</v>
      </c>
      <c r="F6433" s="164">
        <v>59</v>
      </c>
      <c r="G6433" t="s">
        <v>18516</v>
      </c>
      <c r="H6433" t="s">
        <v>18516</v>
      </c>
      <c r="I6433" s="164">
        <v>12.59</v>
      </c>
      <c r="J6433" s="164">
        <v>71.59</v>
      </c>
      <c r="K6433">
        <v>16</v>
      </c>
      <c r="L6433" t="s">
        <v>18516</v>
      </c>
      <c r="M6433" t="s">
        <v>18516</v>
      </c>
    </row>
    <row r="6434" spans="1:13" ht="13.5">
      <c r="A6434" t="s">
        <v>38662</v>
      </c>
      <c r="B6434" t="s">
        <v>38663</v>
      </c>
      <c r="C6434" t="s">
        <v>29638</v>
      </c>
      <c r="D6434" t="s">
        <v>29639</v>
      </c>
      <c r="E6434" s="164">
        <v>59</v>
      </c>
      <c r="F6434" s="164">
        <v>59</v>
      </c>
      <c r="G6434" t="s">
        <v>18516</v>
      </c>
      <c r="H6434" t="s">
        <v>18516</v>
      </c>
      <c r="I6434" s="164">
        <v>12.59</v>
      </c>
      <c r="J6434" s="164">
        <v>71.59</v>
      </c>
      <c r="K6434">
        <v>20</v>
      </c>
      <c r="L6434" t="s">
        <v>18516</v>
      </c>
      <c r="M6434" t="s">
        <v>18516</v>
      </c>
    </row>
    <row r="6435" spans="1:13" ht="13.5">
      <c r="A6435" t="s">
        <v>38664</v>
      </c>
      <c r="B6435" t="s">
        <v>38665</v>
      </c>
      <c r="C6435" t="s">
        <v>29638</v>
      </c>
      <c r="D6435" t="s">
        <v>29639</v>
      </c>
      <c r="E6435" s="164">
        <v>79</v>
      </c>
      <c r="F6435" s="164">
        <v>79</v>
      </c>
      <c r="G6435" t="s">
        <v>18516</v>
      </c>
      <c r="H6435" t="s">
        <v>18516</v>
      </c>
      <c r="I6435" s="164">
        <v>17.19</v>
      </c>
      <c r="J6435" s="164">
        <v>96.19</v>
      </c>
      <c r="K6435">
        <v>0</v>
      </c>
      <c r="L6435" t="s">
        <v>18516</v>
      </c>
      <c r="M6435" t="s">
        <v>18516</v>
      </c>
    </row>
    <row r="6436" spans="1:13" ht="13.5">
      <c r="A6436" t="s">
        <v>38666</v>
      </c>
      <c r="B6436" t="s">
        <v>38667</v>
      </c>
      <c r="C6436" t="s">
        <v>29638</v>
      </c>
      <c r="D6436" t="s">
        <v>29639</v>
      </c>
      <c r="E6436" t="s">
        <v>18516</v>
      </c>
      <c r="F6436" t="s">
        <v>18516</v>
      </c>
      <c r="G6436" t="s">
        <v>18516</v>
      </c>
      <c r="H6436" t="s">
        <v>18516</v>
      </c>
      <c r="I6436" t="s">
        <v>18516</v>
      </c>
      <c r="J6436" t="s">
        <v>18516</v>
      </c>
      <c r="K6436" t="s">
        <v>29707</v>
      </c>
      <c r="L6436" t="s">
        <v>18516</v>
      </c>
      <c r="M6436" t="s">
        <v>18516</v>
      </c>
    </row>
    <row r="6437" spans="1:13" ht="13.5">
      <c r="A6437" t="s">
        <v>38668</v>
      </c>
      <c r="B6437" t="s">
        <v>38669</v>
      </c>
      <c r="C6437" t="s">
        <v>29638</v>
      </c>
      <c r="D6437" t="s">
        <v>29639</v>
      </c>
      <c r="E6437" t="s">
        <v>18516</v>
      </c>
      <c r="F6437" t="s">
        <v>18516</v>
      </c>
      <c r="G6437" t="s">
        <v>18516</v>
      </c>
      <c r="H6437" t="s">
        <v>18516</v>
      </c>
      <c r="I6437" t="s">
        <v>18516</v>
      </c>
      <c r="J6437" t="s">
        <v>18516</v>
      </c>
      <c r="K6437" t="s">
        <v>29707</v>
      </c>
      <c r="L6437" t="s">
        <v>18516</v>
      </c>
      <c r="M6437" t="s">
        <v>18516</v>
      </c>
    </row>
    <row r="6438" spans="1:13" ht="13.5">
      <c r="A6438" t="s">
        <v>38670</v>
      </c>
      <c r="B6438" t="s">
        <v>38671</v>
      </c>
      <c r="C6438" t="s">
        <v>29638</v>
      </c>
      <c r="D6438" t="s">
        <v>29639</v>
      </c>
      <c r="E6438" s="164">
        <v>69</v>
      </c>
      <c r="F6438" s="164">
        <v>69</v>
      </c>
      <c r="G6438" t="s">
        <v>18516</v>
      </c>
      <c r="H6438" t="s">
        <v>18516</v>
      </c>
      <c r="I6438" s="164">
        <v>13.14</v>
      </c>
      <c r="J6438" s="164">
        <v>82.14</v>
      </c>
      <c r="K6438">
        <v>65</v>
      </c>
      <c r="L6438" t="s">
        <v>18516</v>
      </c>
      <c r="M6438" t="s">
        <v>18516</v>
      </c>
    </row>
    <row r="6439" spans="1:13" ht="13.5">
      <c r="A6439" t="s">
        <v>38672</v>
      </c>
      <c r="B6439" t="s">
        <v>38673</v>
      </c>
      <c r="C6439" t="s">
        <v>29638</v>
      </c>
      <c r="D6439" t="s">
        <v>29639</v>
      </c>
      <c r="E6439" s="164">
        <v>69</v>
      </c>
      <c r="F6439" s="164">
        <v>69</v>
      </c>
      <c r="G6439" t="s">
        <v>18516</v>
      </c>
      <c r="H6439" t="s">
        <v>18516</v>
      </c>
      <c r="I6439" s="164">
        <v>13.14</v>
      </c>
      <c r="J6439" s="164">
        <v>82.14</v>
      </c>
      <c r="K6439">
        <v>121</v>
      </c>
      <c r="L6439" t="s">
        <v>18516</v>
      </c>
      <c r="M6439" t="s">
        <v>18516</v>
      </c>
    </row>
    <row r="6440" spans="1:13" ht="13.5">
      <c r="A6440" t="s">
        <v>38674</v>
      </c>
      <c r="B6440" t="s">
        <v>38675</v>
      </c>
      <c r="C6440" t="s">
        <v>29638</v>
      </c>
      <c r="D6440" t="s">
        <v>29639</v>
      </c>
      <c r="E6440" t="s">
        <v>18516</v>
      </c>
      <c r="F6440" t="s">
        <v>18516</v>
      </c>
      <c r="G6440" t="s">
        <v>18516</v>
      </c>
      <c r="H6440" t="s">
        <v>18516</v>
      </c>
      <c r="I6440" t="s">
        <v>18516</v>
      </c>
      <c r="J6440" t="s">
        <v>18516</v>
      </c>
      <c r="K6440" t="s">
        <v>29707</v>
      </c>
      <c r="L6440" t="s">
        <v>18516</v>
      </c>
      <c r="M6440" t="s">
        <v>18516</v>
      </c>
    </row>
    <row r="6441" spans="1:13" ht="13.5">
      <c r="A6441" t="s">
        <v>38676</v>
      </c>
      <c r="B6441" t="s">
        <v>38677</v>
      </c>
      <c r="C6441" t="s">
        <v>29638</v>
      </c>
      <c r="D6441" t="s">
        <v>29639</v>
      </c>
      <c r="E6441" t="s">
        <v>18516</v>
      </c>
      <c r="F6441" t="s">
        <v>18516</v>
      </c>
      <c r="G6441" t="s">
        <v>18516</v>
      </c>
      <c r="H6441" t="s">
        <v>18516</v>
      </c>
      <c r="I6441" t="s">
        <v>18516</v>
      </c>
      <c r="J6441" t="s">
        <v>18516</v>
      </c>
      <c r="K6441" t="s">
        <v>29707</v>
      </c>
      <c r="L6441" t="s">
        <v>18516</v>
      </c>
      <c r="M6441" t="s">
        <v>18516</v>
      </c>
    </row>
    <row r="6442" spans="1:13" ht="13.5">
      <c r="A6442" t="s">
        <v>38678</v>
      </c>
      <c r="B6442" t="s">
        <v>38679</v>
      </c>
      <c r="C6442" t="s">
        <v>29638</v>
      </c>
      <c r="D6442" t="s">
        <v>29639</v>
      </c>
      <c r="E6442" s="164">
        <v>69</v>
      </c>
      <c r="F6442" s="164">
        <v>69</v>
      </c>
      <c r="G6442" t="s">
        <v>18516</v>
      </c>
      <c r="H6442" t="s">
        <v>18516</v>
      </c>
      <c r="I6442" s="164">
        <v>15.95</v>
      </c>
      <c r="J6442" s="164">
        <v>84.95</v>
      </c>
      <c r="K6442">
        <v>0</v>
      </c>
      <c r="L6442" t="s">
        <v>18516</v>
      </c>
      <c r="M6442" t="s">
        <v>18516</v>
      </c>
    </row>
    <row r="6443" spans="1:13" ht="13.5">
      <c r="A6443" t="s">
        <v>38680</v>
      </c>
      <c r="B6443" t="s">
        <v>38681</v>
      </c>
      <c r="C6443" t="s">
        <v>29638</v>
      </c>
      <c r="D6443" t="s">
        <v>29639</v>
      </c>
      <c r="E6443" s="164">
        <v>49</v>
      </c>
      <c r="F6443" s="164">
        <v>41.65</v>
      </c>
      <c r="G6443" s="165">
        <v>0.85</v>
      </c>
      <c r="H6443" t="s">
        <v>29641</v>
      </c>
      <c r="I6443" s="164">
        <v>13.65</v>
      </c>
      <c r="J6443" s="164">
        <v>55.3</v>
      </c>
      <c r="K6443">
        <v>218</v>
      </c>
      <c r="L6443" t="s">
        <v>18516</v>
      </c>
      <c r="M6443" t="s">
        <v>18516</v>
      </c>
    </row>
    <row r="6444" spans="1:13" ht="13.5">
      <c r="A6444" t="s">
        <v>38682</v>
      </c>
      <c r="B6444" t="s">
        <v>38683</v>
      </c>
      <c r="C6444" t="s">
        <v>29638</v>
      </c>
      <c r="D6444" t="s">
        <v>29639</v>
      </c>
      <c r="E6444" s="164">
        <v>249</v>
      </c>
      <c r="F6444" s="164">
        <v>211.65</v>
      </c>
      <c r="G6444" s="165">
        <v>0.85</v>
      </c>
      <c r="H6444" t="s">
        <v>29641</v>
      </c>
      <c r="I6444" s="164">
        <v>46.77</v>
      </c>
      <c r="J6444" s="164">
        <v>258.42</v>
      </c>
      <c r="K6444">
        <v>77</v>
      </c>
      <c r="L6444" t="s">
        <v>18516</v>
      </c>
      <c r="M6444" t="s">
        <v>18516</v>
      </c>
    </row>
    <row r="6445" spans="1:13" ht="13.5">
      <c r="A6445" t="s">
        <v>38684</v>
      </c>
      <c r="B6445" t="s">
        <v>38685</v>
      </c>
      <c r="C6445" t="s">
        <v>29638</v>
      </c>
      <c r="D6445" t="s">
        <v>29639</v>
      </c>
      <c r="E6445" s="164">
        <v>69</v>
      </c>
      <c r="F6445" s="164">
        <v>58.65</v>
      </c>
      <c r="G6445" s="165">
        <v>0.85</v>
      </c>
      <c r="H6445" t="s">
        <v>29641</v>
      </c>
      <c r="I6445" s="164">
        <v>13.14</v>
      </c>
      <c r="J6445" s="164">
        <v>71.79</v>
      </c>
      <c r="K6445">
        <v>265</v>
      </c>
      <c r="L6445" t="s">
        <v>18516</v>
      </c>
      <c r="M6445" t="s">
        <v>18516</v>
      </c>
    </row>
    <row r="6446" spans="1:13" ht="13.5">
      <c r="A6446" t="s">
        <v>38686</v>
      </c>
      <c r="B6446" t="s">
        <v>38687</v>
      </c>
      <c r="C6446" t="s">
        <v>29638</v>
      </c>
      <c r="D6446" t="s">
        <v>29639</v>
      </c>
      <c r="E6446" s="164">
        <v>69</v>
      </c>
      <c r="F6446" s="164">
        <v>58.65</v>
      </c>
      <c r="G6446" s="165">
        <v>0.85</v>
      </c>
      <c r="H6446" t="s">
        <v>29641</v>
      </c>
      <c r="I6446" s="164">
        <v>13.94</v>
      </c>
      <c r="J6446" s="164">
        <v>72.59</v>
      </c>
      <c r="K6446">
        <v>134</v>
      </c>
      <c r="L6446" t="s">
        <v>18516</v>
      </c>
      <c r="M6446" t="s">
        <v>18516</v>
      </c>
    </row>
    <row r="6447" spans="1:13" ht="13.5">
      <c r="A6447" t="s">
        <v>38688</v>
      </c>
      <c r="B6447" t="s">
        <v>38689</v>
      </c>
      <c r="C6447" t="s">
        <v>29638</v>
      </c>
      <c r="D6447" t="s">
        <v>29639</v>
      </c>
      <c r="E6447" t="s">
        <v>18516</v>
      </c>
      <c r="F6447" t="s">
        <v>18516</v>
      </c>
      <c r="G6447" t="s">
        <v>18516</v>
      </c>
      <c r="H6447" t="s">
        <v>18516</v>
      </c>
      <c r="I6447" t="s">
        <v>18516</v>
      </c>
      <c r="J6447" t="s">
        <v>18516</v>
      </c>
      <c r="K6447" t="s">
        <v>29707</v>
      </c>
      <c r="L6447" t="s">
        <v>18516</v>
      </c>
      <c r="M6447" t="s">
        <v>18516</v>
      </c>
    </row>
    <row r="6448" spans="1:13" ht="13.5">
      <c r="A6448" t="s">
        <v>38690</v>
      </c>
      <c r="B6448" t="s">
        <v>38691</v>
      </c>
      <c r="C6448" t="s">
        <v>29638</v>
      </c>
      <c r="D6448" t="s">
        <v>29639</v>
      </c>
      <c r="E6448" t="s">
        <v>18516</v>
      </c>
      <c r="F6448" t="s">
        <v>18516</v>
      </c>
      <c r="G6448" t="s">
        <v>18516</v>
      </c>
      <c r="H6448" t="s">
        <v>18516</v>
      </c>
      <c r="I6448" t="s">
        <v>18516</v>
      </c>
      <c r="J6448" t="s">
        <v>18516</v>
      </c>
      <c r="K6448" t="s">
        <v>29707</v>
      </c>
      <c r="L6448" t="s">
        <v>18516</v>
      </c>
      <c r="M6448" t="s">
        <v>18516</v>
      </c>
    </row>
    <row r="6449" spans="1:13" ht="13.5">
      <c r="A6449" t="s">
        <v>38692</v>
      </c>
      <c r="B6449" t="s">
        <v>38693</v>
      </c>
      <c r="C6449" t="s">
        <v>29638</v>
      </c>
      <c r="D6449" t="s">
        <v>29639</v>
      </c>
      <c r="E6449" t="s">
        <v>18516</v>
      </c>
      <c r="F6449" t="s">
        <v>18516</v>
      </c>
      <c r="G6449" t="s">
        <v>18516</v>
      </c>
      <c r="H6449" t="s">
        <v>18516</v>
      </c>
      <c r="I6449" t="s">
        <v>18516</v>
      </c>
      <c r="J6449" t="s">
        <v>18516</v>
      </c>
      <c r="K6449" t="s">
        <v>29707</v>
      </c>
      <c r="L6449" t="s">
        <v>18516</v>
      </c>
      <c r="M6449" t="s">
        <v>18516</v>
      </c>
    </row>
    <row r="6450" spans="1:13" ht="13.5">
      <c r="A6450" t="s">
        <v>38694</v>
      </c>
      <c r="B6450" t="s">
        <v>38695</v>
      </c>
      <c r="C6450" t="s">
        <v>29638</v>
      </c>
      <c r="D6450" t="s">
        <v>29639</v>
      </c>
      <c r="E6450" t="s">
        <v>18516</v>
      </c>
      <c r="F6450" t="s">
        <v>18516</v>
      </c>
      <c r="G6450" t="s">
        <v>18516</v>
      </c>
      <c r="H6450" t="s">
        <v>18516</v>
      </c>
      <c r="I6450" t="s">
        <v>18516</v>
      </c>
      <c r="J6450" t="s">
        <v>18516</v>
      </c>
      <c r="K6450" t="s">
        <v>29707</v>
      </c>
      <c r="L6450" t="s">
        <v>18516</v>
      </c>
      <c r="M6450" t="s">
        <v>18516</v>
      </c>
    </row>
    <row r="6451" spans="1:13" ht="13.5">
      <c r="A6451" t="s">
        <v>38696</v>
      </c>
      <c r="B6451" t="s">
        <v>38681</v>
      </c>
      <c r="C6451" t="s">
        <v>29638</v>
      </c>
      <c r="D6451" t="s">
        <v>29639</v>
      </c>
      <c r="E6451" s="164">
        <v>49</v>
      </c>
      <c r="F6451" s="164">
        <v>41.65</v>
      </c>
      <c r="G6451" s="165">
        <v>0.85</v>
      </c>
      <c r="H6451" t="s">
        <v>29641</v>
      </c>
      <c r="I6451" s="164">
        <v>13.65</v>
      </c>
      <c r="J6451" s="164">
        <v>55.3</v>
      </c>
      <c r="K6451">
        <v>274</v>
      </c>
      <c r="L6451" t="s">
        <v>18516</v>
      </c>
      <c r="M6451" t="s">
        <v>18516</v>
      </c>
    </row>
    <row r="6452" spans="1:13" ht="13.5">
      <c r="A6452" t="s">
        <v>38697</v>
      </c>
      <c r="B6452" t="s">
        <v>38698</v>
      </c>
      <c r="C6452" t="s">
        <v>29638</v>
      </c>
      <c r="D6452" t="s">
        <v>29639</v>
      </c>
      <c r="E6452" s="164">
        <v>49</v>
      </c>
      <c r="F6452" s="164">
        <v>41.65</v>
      </c>
      <c r="G6452" s="165">
        <v>0.85</v>
      </c>
      <c r="H6452" t="s">
        <v>29641</v>
      </c>
      <c r="I6452" s="164">
        <v>13.65</v>
      </c>
      <c r="J6452" s="164">
        <v>55.3</v>
      </c>
      <c r="K6452">
        <v>324</v>
      </c>
      <c r="L6452" t="s">
        <v>18516</v>
      </c>
      <c r="M6452" t="s">
        <v>18516</v>
      </c>
    </row>
    <row r="6453" spans="1:13" ht="13.5">
      <c r="A6453" t="s">
        <v>38699</v>
      </c>
      <c r="B6453" t="s">
        <v>38700</v>
      </c>
      <c r="C6453" t="s">
        <v>29638</v>
      </c>
      <c r="D6453" t="s">
        <v>29639</v>
      </c>
      <c r="E6453" s="164">
        <v>38</v>
      </c>
      <c r="F6453" s="164">
        <v>38</v>
      </c>
      <c r="G6453" t="s">
        <v>18516</v>
      </c>
      <c r="H6453" t="s">
        <v>18516</v>
      </c>
      <c r="I6453" s="164">
        <v>13.14</v>
      </c>
      <c r="J6453" s="164">
        <v>51.14</v>
      </c>
      <c r="K6453">
        <v>63</v>
      </c>
      <c r="L6453" t="s">
        <v>18516</v>
      </c>
      <c r="M6453" t="s">
        <v>18516</v>
      </c>
    </row>
    <row r="6454" spans="1:13" ht="13.5">
      <c r="A6454" t="s">
        <v>38701</v>
      </c>
      <c r="B6454" t="s">
        <v>38702</v>
      </c>
      <c r="C6454" t="s">
        <v>29638</v>
      </c>
      <c r="D6454" t="s">
        <v>29639</v>
      </c>
      <c r="E6454" s="164">
        <v>38</v>
      </c>
      <c r="F6454" s="164">
        <v>38</v>
      </c>
      <c r="G6454" t="s">
        <v>18516</v>
      </c>
      <c r="H6454" t="s">
        <v>18516</v>
      </c>
      <c r="I6454" s="164">
        <v>13.14</v>
      </c>
      <c r="J6454" s="164">
        <v>51.14</v>
      </c>
      <c r="K6454">
        <v>154</v>
      </c>
      <c r="L6454" t="s">
        <v>18516</v>
      </c>
      <c r="M6454" t="s">
        <v>18516</v>
      </c>
    </row>
    <row r="6455" spans="1:13" ht="13.5">
      <c r="A6455" t="s">
        <v>38703</v>
      </c>
      <c r="B6455" t="s">
        <v>38704</v>
      </c>
      <c r="C6455" t="s">
        <v>29638</v>
      </c>
      <c r="D6455" t="s">
        <v>29639</v>
      </c>
      <c r="E6455" s="164">
        <v>38</v>
      </c>
      <c r="F6455" s="164">
        <v>38</v>
      </c>
      <c r="G6455" t="s">
        <v>18516</v>
      </c>
      <c r="H6455" t="s">
        <v>18516</v>
      </c>
      <c r="I6455" s="164">
        <v>11.64</v>
      </c>
      <c r="J6455" s="164">
        <v>49.64</v>
      </c>
      <c r="K6455">
        <v>162</v>
      </c>
      <c r="L6455" t="s">
        <v>18516</v>
      </c>
      <c r="M6455" t="s">
        <v>18516</v>
      </c>
    </row>
    <row r="6456" spans="1:13" ht="13.5">
      <c r="A6456" t="s">
        <v>38705</v>
      </c>
      <c r="B6456" t="s">
        <v>38704</v>
      </c>
      <c r="C6456" t="s">
        <v>29638</v>
      </c>
      <c r="D6456" t="s">
        <v>29639</v>
      </c>
      <c r="E6456" s="164">
        <v>38</v>
      </c>
      <c r="F6456" s="164">
        <v>38</v>
      </c>
      <c r="G6456" t="s">
        <v>18516</v>
      </c>
      <c r="H6456" t="s">
        <v>18516</v>
      </c>
      <c r="I6456" s="164">
        <v>11.64</v>
      </c>
      <c r="J6456" s="164">
        <v>49.64</v>
      </c>
      <c r="K6456">
        <v>299</v>
      </c>
      <c r="L6456" t="s">
        <v>18516</v>
      </c>
      <c r="M6456" t="s">
        <v>18516</v>
      </c>
    </row>
    <row r="6457" spans="1:13" ht="13.5">
      <c r="A6457" t="s">
        <v>38706</v>
      </c>
      <c r="B6457" t="s">
        <v>38707</v>
      </c>
      <c r="C6457" t="s">
        <v>29638</v>
      </c>
      <c r="D6457" t="s">
        <v>29639</v>
      </c>
      <c r="E6457" t="s">
        <v>18516</v>
      </c>
      <c r="F6457" t="s">
        <v>18516</v>
      </c>
      <c r="G6457" t="s">
        <v>18516</v>
      </c>
      <c r="H6457" t="s">
        <v>18516</v>
      </c>
      <c r="I6457" t="s">
        <v>18516</v>
      </c>
      <c r="J6457" t="s">
        <v>18516</v>
      </c>
      <c r="K6457" t="s">
        <v>29707</v>
      </c>
      <c r="L6457" t="s">
        <v>18516</v>
      </c>
      <c r="M6457" t="s">
        <v>18516</v>
      </c>
    </row>
    <row r="6458" spans="1:13" ht="13.5">
      <c r="A6458" t="s">
        <v>5881</v>
      </c>
      <c r="B6458" t="s">
        <v>38708</v>
      </c>
      <c r="C6458" t="s">
        <v>29638</v>
      </c>
      <c r="D6458" t="s">
        <v>29639</v>
      </c>
      <c r="E6458" s="164">
        <v>35</v>
      </c>
      <c r="F6458" s="164">
        <v>35</v>
      </c>
      <c r="G6458" t="s">
        <v>18516</v>
      </c>
      <c r="H6458" t="s">
        <v>18516</v>
      </c>
      <c r="I6458" s="164">
        <v>32.56</v>
      </c>
      <c r="J6458" s="164">
        <v>67.56</v>
      </c>
      <c r="K6458">
        <v>0</v>
      </c>
      <c r="L6458" t="s">
        <v>18516</v>
      </c>
      <c r="M6458" t="s">
        <v>18516</v>
      </c>
    </row>
    <row r="6459" spans="1:13" ht="13.5">
      <c r="A6459" t="s">
        <v>38709</v>
      </c>
      <c r="B6459" t="s">
        <v>38710</v>
      </c>
      <c r="C6459" t="s">
        <v>29638</v>
      </c>
      <c r="D6459" t="s">
        <v>29639</v>
      </c>
      <c r="E6459" t="s">
        <v>18516</v>
      </c>
      <c r="F6459" t="s">
        <v>18516</v>
      </c>
      <c r="G6459" t="s">
        <v>18516</v>
      </c>
      <c r="H6459" t="s">
        <v>18516</v>
      </c>
      <c r="I6459" t="s">
        <v>18516</v>
      </c>
      <c r="J6459" t="s">
        <v>18516</v>
      </c>
      <c r="K6459" t="s">
        <v>29707</v>
      </c>
      <c r="L6459" t="s">
        <v>18516</v>
      </c>
      <c r="M6459" t="s">
        <v>18516</v>
      </c>
    </row>
    <row r="6460" spans="1:13" ht="13.5">
      <c r="A6460" t="s">
        <v>38711</v>
      </c>
      <c r="B6460" t="s">
        <v>38712</v>
      </c>
      <c r="C6460" t="s">
        <v>29638</v>
      </c>
      <c r="D6460" t="s">
        <v>29639</v>
      </c>
      <c r="E6460" t="s">
        <v>18516</v>
      </c>
      <c r="F6460" t="s">
        <v>18516</v>
      </c>
      <c r="G6460" t="s">
        <v>18516</v>
      </c>
      <c r="H6460" t="s">
        <v>18516</v>
      </c>
      <c r="I6460" t="s">
        <v>18516</v>
      </c>
      <c r="J6460" t="s">
        <v>18516</v>
      </c>
      <c r="K6460" t="s">
        <v>29707</v>
      </c>
      <c r="L6460" t="s">
        <v>18516</v>
      </c>
      <c r="M6460" t="s">
        <v>18516</v>
      </c>
    </row>
    <row r="6461" spans="1:13" ht="13.5">
      <c r="A6461" t="s">
        <v>38713</v>
      </c>
      <c r="B6461" t="s">
        <v>38714</v>
      </c>
      <c r="C6461" t="s">
        <v>29638</v>
      </c>
      <c r="D6461" t="s">
        <v>29639</v>
      </c>
      <c r="E6461" t="s">
        <v>18516</v>
      </c>
      <c r="F6461" t="s">
        <v>18516</v>
      </c>
      <c r="G6461" t="s">
        <v>18516</v>
      </c>
      <c r="H6461" t="s">
        <v>18516</v>
      </c>
      <c r="I6461" t="s">
        <v>18516</v>
      </c>
      <c r="J6461" t="s">
        <v>18516</v>
      </c>
      <c r="K6461" t="s">
        <v>29707</v>
      </c>
      <c r="L6461" t="s">
        <v>18516</v>
      </c>
      <c r="M6461" t="s">
        <v>18516</v>
      </c>
    </row>
    <row r="6462" spans="1:13" ht="13.5">
      <c r="A6462" t="s">
        <v>38715</v>
      </c>
      <c r="B6462" t="s">
        <v>38716</v>
      </c>
      <c r="C6462" t="s">
        <v>29638</v>
      </c>
      <c r="D6462" t="s">
        <v>29639</v>
      </c>
      <c r="E6462" s="164">
        <v>82</v>
      </c>
      <c r="F6462" s="164">
        <v>69.7</v>
      </c>
      <c r="G6462" s="165">
        <v>0.85</v>
      </c>
      <c r="H6462" t="s">
        <v>29641</v>
      </c>
      <c r="I6462" s="164">
        <v>33.16</v>
      </c>
      <c r="J6462" s="164">
        <v>102.86</v>
      </c>
      <c r="K6462">
        <v>56</v>
      </c>
      <c r="L6462" t="s">
        <v>18516</v>
      </c>
      <c r="M6462" t="s">
        <v>18516</v>
      </c>
    </row>
    <row r="6463" spans="1:13" ht="13.5">
      <c r="A6463" t="s">
        <v>38717</v>
      </c>
      <c r="B6463" t="s">
        <v>38718</v>
      </c>
      <c r="C6463" t="s">
        <v>29638</v>
      </c>
      <c r="D6463" t="s">
        <v>29639</v>
      </c>
      <c r="E6463" t="s">
        <v>18516</v>
      </c>
      <c r="F6463" t="s">
        <v>18516</v>
      </c>
      <c r="G6463" t="s">
        <v>18516</v>
      </c>
      <c r="H6463" t="s">
        <v>18516</v>
      </c>
      <c r="I6463" t="s">
        <v>18516</v>
      </c>
      <c r="J6463" t="s">
        <v>18516</v>
      </c>
      <c r="K6463" t="s">
        <v>29707</v>
      </c>
      <c r="L6463" t="s">
        <v>18516</v>
      </c>
      <c r="M6463" t="s">
        <v>18516</v>
      </c>
    </row>
    <row r="6464" spans="1:13" ht="13.5">
      <c r="A6464" t="s">
        <v>38719</v>
      </c>
      <c r="B6464" t="s">
        <v>38720</v>
      </c>
      <c r="C6464" t="s">
        <v>29638</v>
      </c>
      <c r="D6464" t="s">
        <v>29639</v>
      </c>
      <c r="E6464" s="164">
        <v>459</v>
      </c>
      <c r="F6464" s="164">
        <v>390.15</v>
      </c>
      <c r="G6464" s="165">
        <v>0.85</v>
      </c>
      <c r="H6464" t="s">
        <v>29641</v>
      </c>
      <c r="I6464" s="164">
        <v>143.95</v>
      </c>
      <c r="J6464" s="164">
        <v>534.1</v>
      </c>
      <c r="K6464">
        <v>136</v>
      </c>
      <c r="L6464" t="s">
        <v>18516</v>
      </c>
      <c r="M6464" t="s">
        <v>18516</v>
      </c>
    </row>
    <row r="6465" spans="1:13" ht="13.5">
      <c r="A6465" t="s">
        <v>38721</v>
      </c>
      <c r="B6465" t="s">
        <v>38722</v>
      </c>
      <c r="C6465" t="s">
        <v>29638</v>
      </c>
      <c r="D6465" t="s">
        <v>29639</v>
      </c>
      <c r="E6465" s="164">
        <v>419</v>
      </c>
      <c r="F6465" s="164">
        <v>356.15</v>
      </c>
      <c r="G6465" s="165">
        <v>0.85</v>
      </c>
      <c r="H6465" t="s">
        <v>29641</v>
      </c>
      <c r="I6465" s="164">
        <v>134.55</v>
      </c>
      <c r="J6465" s="164">
        <v>490.7</v>
      </c>
      <c r="K6465">
        <v>68</v>
      </c>
      <c r="L6465" t="s">
        <v>18516</v>
      </c>
      <c r="M6465" t="s">
        <v>18516</v>
      </c>
    </row>
    <row r="6466" spans="1:13" ht="13.5">
      <c r="A6466" t="s">
        <v>38723</v>
      </c>
      <c r="B6466" t="s">
        <v>38724</v>
      </c>
      <c r="C6466" t="s">
        <v>29638</v>
      </c>
      <c r="D6466" t="s">
        <v>29639</v>
      </c>
      <c r="E6466" s="164">
        <v>369</v>
      </c>
      <c r="F6466" s="164">
        <v>313.64</v>
      </c>
      <c r="G6466" s="165">
        <v>0.84</v>
      </c>
      <c r="H6466" t="s">
        <v>29641</v>
      </c>
      <c r="I6466" s="164">
        <v>88.99</v>
      </c>
      <c r="J6466" s="164">
        <v>402.63</v>
      </c>
      <c r="K6466">
        <v>58</v>
      </c>
      <c r="L6466" t="s">
        <v>18516</v>
      </c>
      <c r="M6466" t="s">
        <v>18516</v>
      </c>
    </row>
    <row r="6467" spans="1:13" ht="13.5">
      <c r="A6467" t="s">
        <v>38725</v>
      </c>
      <c r="B6467" t="s">
        <v>38726</v>
      </c>
      <c r="C6467" t="s">
        <v>29638</v>
      </c>
      <c r="D6467" t="s">
        <v>29639</v>
      </c>
      <c r="E6467" t="s">
        <v>18516</v>
      </c>
      <c r="F6467" t="s">
        <v>18516</v>
      </c>
      <c r="G6467" t="s">
        <v>18516</v>
      </c>
      <c r="H6467" t="s">
        <v>18516</v>
      </c>
      <c r="I6467" t="s">
        <v>18516</v>
      </c>
      <c r="J6467" t="s">
        <v>18516</v>
      </c>
      <c r="K6467" t="s">
        <v>29707</v>
      </c>
      <c r="L6467" t="s">
        <v>18516</v>
      </c>
      <c r="M6467" t="s">
        <v>18516</v>
      </c>
    </row>
    <row r="6468" spans="1:13" ht="13.5">
      <c r="A6468" t="s">
        <v>38727</v>
      </c>
      <c r="B6468" t="s">
        <v>38728</v>
      </c>
      <c r="C6468" t="s">
        <v>29638</v>
      </c>
      <c r="D6468" t="s">
        <v>29639</v>
      </c>
      <c r="E6468" t="s">
        <v>18516</v>
      </c>
      <c r="F6468" t="s">
        <v>18516</v>
      </c>
      <c r="G6468" t="s">
        <v>18516</v>
      </c>
      <c r="H6468" t="s">
        <v>18516</v>
      </c>
      <c r="I6468" t="s">
        <v>18516</v>
      </c>
      <c r="J6468" t="s">
        <v>18516</v>
      </c>
      <c r="K6468" t="s">
        <v>29707</v>
      </c>
      <c r="L6468" t="s">
        <v>18516</v>
      </c>
      <c r="M6468" t="s">
        <v>18516</v>
      </c>
    </row>
    <row r="6469" spans="1:13" ht="13.5">
      <c r="A6469" t="s">
        <v>38729</v>
      </c>
      <c r="B6469" t="s">
        <v>38730</v>
      </c>
      <c r="C6469" t="s">
        <v>29638</v>
      </c>
      <c r="D6469" t="s">
        <v>29639</v>
      </c>
      <c r="E6469" t="s">
        <v>18516</v>
      </c>
      <c r="F6469" t="s">
        <v>18516</v>
      </c>
      <c r="G6469" t="s">
        <v>18516</v>
      </c>
      <c r="H6469" t="s">
        <v>18516</v>
      </c>
      <c r="I6469" t="s">
        <v>18516</v>
      </c>
      <c r="J6469" t="s">
        <v>18516</v>
      </c>
      <c r="K6469" t="s">
        <v>29707</v>
      </c>
      <c r="L6469" t="s">
        <v>18516</v>
      </c>
      <c r="M6469" t="s">
        <v>18516</v>
      </c>
    </row>
    <row r="6470" spans="1:13" ht="13.5">
      <c r="A6470" t="s">
        <v>38731</v>
      </c>
      <c r="B6470" t="s">
        <v>38732</v>
      </c>
      <c r="C6470" t="s">
        <v>29638</v>
      </c>
      <c r="D6470" t="s">
        <v>29639</v>
      </c>
      <c r="E6470" s="164">
        <v>129</v>
      </c>
      <c r="F6470" s="164">
        <v>129</v>
      </c>
      <c r="G6470" t="s">
        <v>18516</v>
      </c>
      <c r="H6470" t="s">
        <v>18516</v>
      </c>
      <c r="I6470" s="164">
        <v>19.22</v>
      </c>
      <c r="J6470" s="164">
        <v>148.22</v>
      </c>
      <c r="K6470">
        <v>0</v>
      </c>
      <c r="L6470" t="s">
        <v>18516</v>
      </c>
      <c r="M6470" t="s">
        <v>18516</v>
      </c>
    </row>
    <row r="6471" spans="1:13" ht="13.5">
      <c r="A6471" t="s">
        <v>38733</v>
      </c>
      <c r="B6471" t="s">
        <v>38734</v>
      </c>
      <c r="C6471" t="s">
        <v>29638</v>
      </c>
      <c r="D6471" t="s">
        <v>29639</v>
      </c>
      <c r="E6471" t="s">
        <v>18516</v>
      </c>
      <c r="F6471" t="s">
        <v>18516</v>
      </c>
      <c r="G6471" t="s">
        <v>18516</v>
      </c>
      <c r="H6471" t="s">
        <v>18516</v>
      </c>
      <c r="I6471" t="s">
        <v>18516</v>
      </c>
      <c r="J6471" t="s">
        <v>18516</v>
      </c>
      <c r="K6471" t="s">
        <v>29707</v>
      </c>
      <c r="L6471" t="s">
        <v>18516</v>
      </c>
      <c r="M6471" t="s">
        <v>18516</v>
      </c>
    </row>
    <row r="6472" spans="1:13" ht="13.5">
      <c r="A6472" t="s">
        <v>38735</v>
      </c>
      <c r="B6472" t="s">
        <v>38736</v>
      </c>
      <c r="C6472" t="s">
        <v>29638</v>
      </c>
      <c r="D6472" t="s">
        <v>29639</v>
      </c>
      <c r="E6472" t="s">
        <v>18516</v>
      </c>
      <c r="F6472" t="s">
        <v>18516</v>
      </c>
      <c r="G6472" t="s">
        <v>18516</v>
      </c>
      <c r="H6472" t="s">
        <v>18516</v>
      </c>
      <c r="I6472" t="s">
        <v>18516</v>
      </c>
      <c r="J6472" t="s">
        <v>18516</v>
      </c>
      <c r="K6472" t="s">
        <v>29707</v>
      </c>
      <c r="L6472" t="s">
        <v>18516</v>
      </c>
      <c r="M6472" t="s">
        <v>18516</v>
      </c>
    </row>
    <row r="6473" spans="1:13" ht="13.5">
      <c r="A6473" t="s">
        <v>38737</v>
      </c>
      <c r="B6473" t="s">
        <v>38738</v>
      </c>
      <c r="C6473" t="s">
        <v>29638</v>
      </c>
      <c r="D6473" t="s">
        <v>29639</v>
      </c>
      <c r="E6473" t="s">
        <v>18516</v>
      </c>
      <c r="F6473" t="s">
        <v>18516</v>
      </c>
      <c r="G6473" t="s">
        <v>18516</v>
      </c>
      <c r="H6473" t="s">
        <v>18516</v>
      </c>
      <c r="I6473" t="s">
        <v>18516</v>
      </c>
      <c r="J6473" t="s">
        <v>18516</v>
      </c>
      <c r="K6473" t="s">
        <v>29707</v>
      </c>
      <c r="L6473" t="s">
        <v>18516</v>
      </c>
      <c r="M6473" t="s">
        <v>18516</v>
      </c>
    </row>
    <row r="6474" spans="1:13" ht="13.5">
      <c r="A6474" t="s">
        <v>38739</v>
      </c>
      <c r="B6474" t="s">
        <v>38740</v>
      </c>
      <c r="C6474" t="s">
        <v>29638</v>
      </c>
      <c r="D6474" t="s">
        <v>29639</v>
      </c>
      <c r="E6474" s="164">
        <v>249</v>
      </c>
      <c r="F6474" s="164">
        <v>211.65</v>
      </c>
      <c r="G6474" s="165">
        <v>0.85</v>
      </c>
      <c r="H6474" t="s">
        <v>29641</v>
      </c>
      <c r="I6474" s="164">
        <v>78.92</v>
      </c>
      <c r="J6474" s="164">
        <v>290.57</v>
      </c>
      <c r="K6474">
        <v>26</v>
      </c>
      <c r="L6474" t="s">
        <v>18516</v>
      </c>
      <c r="M6474" t="s">
        <v>18516</v>
      </c>
    </row>
    <row r="6475" spans="1:13" ht="13.5">
      <c r="A6475" t="s">
        <v>38741</v>
      </c>
      <c r="B6475" t="s">
        <v>38742</v>
      </c>
      <c r="C6475" t="s">
        <v>29638</v>
      </c>
      <c r="D6475" t="s">
        <v>29639</v>
      </c>
      <c r="E6475" s="164">
        <v>269</v>
      </c>
      <c r="F6475" s="164">
        <v>228.65</v>
      </c>
      <c r="G6475" s="165">
        <v>0.85</v>
      </c>
      <c r="H6475" t="s">
        <v>29641</v>
      </c>
      <c r="I6475" s="164">
        <v>78.92</v>
      </c>
      <c r="J6475" s="164">
        <v>307.57</v>
      </c>
      <c r="K6475">
        <v>43</v>
      </c>
      <c r="L6475" t="s">
        <v>18516</v>
      </c>
      <c r="M6475" t="s">
        <v>18516</v>
      </c>
    </row>
    <row r="6476" spans="1:13" ht="13.5">
      <c r="A6476" t="s">
        <v>38743</v>
      </c>
      <c r="B6476" t="s">
        <v>38744</v>
      </c>
      <c r="C6476" t="s">
        <v>29638</v>
      </c>
      <c r="D6476" t="s">
        <v>29639</v>
      </c>
      <c r="E6476" t="s">
        <v>18516</v>
      </c>
      <c r="F6476" t="s">
        <v>18516</v>
      </c>
      <c r="G6476" t="s">
        <v>18516</v>
      </c>
      <c r="H6476" t="s">
        <v>18516</v>
      </c>
      <c r="I6476" t="s">
        <v>18516</v>
      </c>
      <c r="J6476" t="s">
        <v>18516</v>
      </c>
      <c r="K6476" t="s">
        <v>29707</v>
      </c>
      <c r="L6476" t="s">
        <v>18516</v>
      </c>
      <c r="M6476" t="s">
        <v>18516</v>
      </c>
    </row>
    <row r="6477" spans="1:13" ht="13.5">
      <c r="A6477" t="s">
        <v>38745</v>
      </c>
      <c r="B6477" t="s">
        <v>38746</v>
      </c>
      <c r="C6477" t="s">
        <v>29638</v>
      </c>
      <c r="D6477" t="s">
        <v>29639</v>
      </c>
      <c r="E6477" t="s">
        <v>18516</v>
      </c>
      <c r="F6477" t="s">
        <v>18516</v>
      </c>
      <c r="G6477" t="s">
        <v>18516</v>
      </c>
      <c r="H6477" t="s">
        <v>18516</v>
      </c>
      <c r="I6477" t="s">
        <v>18516</v>
      </c>
      <c r="J6477" t="s">
        <v>18516</v>
      </c>
      <c r="K6477" t="s">
        <v>29707</v>
      </c>
      <c r="L6477" t="s">
        <v>18516</v>
      </c>
      <c r="M6477" t="s">
        <v>18516</v>
      </c>
    </row>
    <row r="6478" spans="1:13" ht="13.5">
      <c r="A6478" t="s">
        <v>38747</v>
      </c>
      <c r="B6478" t="s">
        <v>38748</v>
      </c>
      <c r="C6478" t="s">
        <v>29638</v>
      </c>
      <c r="D6478" t="s">
        <v>29639</v>
      </c>
      <c r="E6478" t="s">
        <v>18516</v>
      </c>
      <c r="F6478" t="s">
        <v>18516</v>
      </c>
      <c r="G6478" t="s">
        <v>18516</v>
      </c>
      <c r="H6478" t="s">
        <v>18516</v>
      </c>
      <c r="I6478" t="s">
        <v>18516</v>
      </c>
      <c r="J6478" t="s">
        <v>18516</v>
      </c>
      <c r="K6478" t="s">
        <v>29707</v>
      </c>
      <c r="L6478" t="s">
        <v>18516</v>
      </c>
      <c r="M6478" t="s">
        <v>18516</v>
      </c>
    </row>
    <row r="6479" spans="1:13" ht="13.5">
      <c r="A6479" t="s">
        <v>5902</v>
      </c>
      <c r="B6479" t="s">
        <v>38749</v>
      </c>
      <c r="C6479" t="s">
        <v>29638</v>
      </c>
      <c r="D6479" t="s">
        <v>29639</v>
      </c>
      <c r="E6479" t="s">
        <v>18516</v>
      </c>
      <c r="F6479" t="s">
        <v>18516</v>
      </c>
      <c r="G6479" t="s">
        <v>18516</v>
      </c>
      <c r="H6479" t="s">
        <v>18516</v>
      </c>
      <c r="I6479" t="s">
        <v>18516</v>
      </c>
      <c r="J6479" t="s">
        <v>18516</v>
      </c>
      <c r="K6479" t="s">
        <v>29707</v>
      </c>
      <c r="L6479" t="s">
        <v>18516</v>
      </c>
      <c r="M6479" t="s">
        <v>18516</v>
      </c>
    </row>
    <row r="6480" spans="1:13" ht="13.5">
      <c r="A6480" t="s">
        <v>38750</v>
      </c>
      <c r="B6480" t="s">
        <v>38751</v>
      </c>
      <c r="C6480" t="s">
        <v>29638</v>
      </c>
      <c r="D6480" t="s">
        <v>29639</v>
      </c>
      <c r="E6480" t="s">
        <v>18516</v>
      </c>
      <c r="F6480" t="s">
        <v>18516</v>
      </c>
      <c r="G6480" t="s">
        <v>18516</v>
      </c>
      <c r="H6480" t="s">
        <v>18516</v>
      </c>
      <c r="I6480" t="s">
        <v>18516</v>
      </c>
      <c r="J6480" t="s">
        <v>18516</v>
      </c>
      <c r="K6480" t="s">
        <v>29707</v>
      </c>
      <c r="L6480" t="s">
        <v>18516</v>
      </c>
      <c r="M6480" t="s">
        <v>18516</v>
      </c>
    </row>
    <row r="6481" spans="1:13" ht="13.5">
      <c r="A6481" t="s">
        <v>38752</v>
      </c>
      <c r="B6481" t="s">
        <v>38753</v>
      </c>
      <c r="C6481" t="s">
        <v>29638</v>
      </c>
      <c r="D6481" t="s">
        <v>29639</v>
      </c>
      <c r="E6481" t="s">
        <v>18516</v>
      </c>
      <c r="F6481" t="s">
        <v>18516</v>
      </c>
      <c r="G6481" t="s">
        <v>18516</v>
      </c>
      <c r="H6481" t="s">
        <v>18516</v>
      </c>
      <c r="I6481" t="s">
        <v>18516</v>
      </c>
      <c r="J6481" t="s">
        <v>18516</v>
      </c>
      <c r="K6481" t="s">
        <v>29707</v>
      </c>
      <c r="L6481" t="s">
        <v>18516</v>
      </c>
      <c r="M6481" t="s">
        <v>18516</v>
      </c>
    </row>
    <row r="6482" spans="1:13" ht="13.5">
      <c r="A6482" t="s">
        <v>38754</v>
      </c>
      <c r="B6482" t="s">
        <v>38755</v>
      </c>
      <c r="C6482" t="s">
        <v>29638</v>
      </c>
      <c r="D6482" t="s">
        <v>29639</v>
      </c>
      <c r="E6482" t="s">
        <v>18516</v>
      </c>
      <c r="F6482" t="s">
        <v>18516</v>
      </c>
      <c r="G6482" t="s">
        <v>18516</v>
      </c>
      <c r="H6482" t="s">
        <v>18516</v>
      </c>
      <c r="I6482" t="s">
        <v>18516</v>
      </c>
      <c r="J6482" t="s">
        <v>18516</v>
      </c>
      <c r="K6482" t="s">
        <v>29707</v>
      </c>
      <c r="L6482" t="s">
        <v>18516</v>
      </c>
      <c r="M6482" t="s">
        <v>18516</v>
      </c>
    </row>
    <row r="6483" spans="1:13" ht="13.5">
      <c r="A6483" t="s">
        <v>38756</v>
      </c>
      <c r="B6483" t="s">
        <v>38757</v>
      </c>
      <c r="C6483" t="s">
        <v>29638</v>
      </c>
      <c r="D6483" t="s">
        <v>29639</v>
      </c>
      <c r="E6483" s="164">
        <v>119</v>
      </c>
      <c r="F6483" s="164">
        <v>101.15</v>
      </c>
      <c r="G6483" s="165">
        <v>0.85</v>
      </c>
      <c r="H6483" t="s">
        <v>29641</v>
      </c>
      <c r="I6483" s="164">
        <v>34.1</v>
      </c>
      <c r="J6483" s="164">
        <v>135.25</v>
      </c>
      <c r="K6483">
        <v>41</v>
      </c>
      <c r="L6483" t="s">
        <v>18516</v>
      </c>
      <c r="M6483" t="s">
        <v>18516</v>
      </c>
    </row>
    <row r="6484" spans="1:13" ht="13.5">
      <c r="A6484" t="s">
        <v>38758</v>
      </c>
      <c r="B6484" t="s">
        <v>38759</v>
      </c>
      <c r="C6484" t="s">
        <v>29638</v>
      </c>
      <c r="D6484" t="s">
        <v>29639</v>
      </c>
      <c r="E6484" s="164">
        <v>114.9</v>
      </c>
      <c r="F6484" s="164">
        <v>97.66</v>
      </c>
      <c r="G6484" s="165">
        <v>0.84</v>
      </c>
      <c r="H6484" t="s">
        <v>29641</v>
      </c>
      <c r="I6484" s="164">
        <v>34.1</v>
      </c>
      <c r="J6484" s="164">
        <v>131.76</v>
      </c>
      <c r="K6484">
        <v>125</v>
      </c>
      <c r="L6484" t="s">
        <v>18516</v>
      </c>
      <c r="M6484" t="s">
        <v>18516</v>
      </c>
    </row>
    <row r="6485" spans="1:13" ht="13.5">
      <c r="A6485" t="s">
        <v>38760</v>
      </c>
      <c r="B6485" t="s">
        <v>38761</v>
      </c>
      <c r="C6485" t="s">
        <v>29638</v>
      </c>
      <c r="D6485" t="s">
        <v>29639</v>
      </c>
      <c r="E6485" t="s">
        <v>18516</v>
      </c>
      <c r="F6485" t="s">
        <v>18516</v>
      </c>
      <c r="G6485" t="s">
        <v>18516</v>
      </c>
      <c r="H6485" t="s">
        <v>18516</v>
      </c>
      <c r="I6485" t="s">
        <v>18516</v>
      </c>
      <c r="J6485" t="s">
        <v>18516</v>
      </c>
      <c r="K6485" t="s">
        <v>29707</v>
      </c>
      <c r="L6485" t="s">
        <v>18516</v>
      </c>
      <c r="M6485" t="s">
        <v>18516</v>
      </c>
    </row>
    <row r="6486" spans="1:13" ht="13.5">
      <c r="A6486" t="s">
        <v>38762</v>
      </c>
      <c r="B6486" t="s">
        <v>38763</v>
      </c>
      <c r="C6486" t="s">
        <v>29638</v>
      </c>
      <c r="D6486" t="s">
        <v>29639</v>
      </c>
      <c r="E6486" t="s">
        <v>18516</v>
      </c>
      <c r="F6486" t="s">
        <v>18516</v>
      </c>
      <c r="G6486" t="s">
        <v>18516</v>
      </c>
      <c r="H6486" t="s">
        <v>18516</v>
      </c>
      <c r="I6486" t="s">
        <v>18516</v>
      </c>
      <c r="J6486" t="s">
        <v>18516</v>
      </c>
      <c r="K6486" t="s">
        <v>29707</v>
      </c>
      <c r="L6486" t="s">
        <v>18516</v>
      </c>
      <c r="M6486" t="s">
        <v>18516</v>
      </c>
    </row>
    <row r="6487" spans="1:13" ht="13.5">
      <c r="A6487" t="s">
        <v>38764</v>
      </c>
      <c r="B6487" t="s">
        <v>38765</v>
      </c>
      <c r="C6487" t="s">
        <v>29638</v>
      </c>
      <c r="D6487" t="s">
        <v>29639</v>
      </c>
      <c r="E6487" s="164">
        <v>129</v>
      </c>
      <c r="F6487" s="164">
        <v>129</v>
      </c>
      <c r="G6487" t="s">
        <v>18516</v>
      </c>
      <c r="H6487" t="s">
        <v>18516</v>
      </c>
      <c r="I6487" s="164">
        <v>34.1</v>
      </c>
      <c r="J6487" s="164">
        <v>163.1</v>
      </c>
      <c r="K6487">
        <v>58</v>
      </c>
      <c r="L6487" t="s">
        <v>18516</v>
      </c>
      <c r="M6487" t="s">
        <v>18516</v>
      </c>
    </row>
    <row r="6488" spans="1:13" ht="13.5">
      <c r="A6488" t="s">
        <v>38766</v>
      </c>
      <c r="B6488" t="s">
        <v>38767</v>
      </c>
      <c r="C6488" t="s">
        <v>29638</v>
      </c>
      <c r="D6488" t="s">
        <v>29639</v>
      </c>
      <c r="E6488" s="164">
        <v>89</v>
      </c>
      <c r="F6488" s="164">
        <v>89</v>
      </c>
      <c r="G6488" t="s">
        <v>18516</v>
      </c>
      <c r="H6488" t="s">
        <v>18516</v>
      </c>
      <c r="I6488" s="164">
        <v>32.61</v>
      </c>
      <c r="J6488" s="164">
        <v>121.61</v>
      </c>
      <c r="K6488">
        <v>88</v>
      </c>
      <c r="L6488" t="s">
        <v>18516</v>
      </c>
      <c r="M6488" t="s">
        <v>18516</v>
      </c>
    </row>
    <row r="6489" spans="1:13" ht="13.5">
      <c r="A6489" t="s">
        <v>38768</v>
      </c>
      <c r="B6489" t="s">
        <v>38769</v>
      </c>
      <c r="C6489" t="s">
        <v>29638</v>
      </c>
      <c r="D6489" t="s">
        <v>29639</v>
      </c>
      <c r="E6489" s="164">
        <v>79</v>
      </c>
      <c r="F6489" s="164">
        <v>79</v>
      </c>
      <c r="G6489" t="s">
        <v>18516</v>
      </c>
      <c r="H6489" t="s">
        <v>18516</v>
      </c>
      <c r="I6489" s="164">
        <v>32.56</v>
      </c>
      <c r="J6489" s="164">
        <v>111.56</v>
      </c>
      <c r="K6489">
        <v>141</v>
      </c>
      <c r="L6489" t="s">
        <v>18516</v>
      </c>
      <c r="M6489" t="s">
        <v>18516</v>
      </c>
    </row>
    <row r="6490" spans="1:13" ht="13.5">
      <c r="A6490" t="s">
        <v>38770</v>
      </c>
      <c r="B6490" t="s">
        <v>38771</v>
      </c>
      <c r="C6490" t="s">
        <v>29638</v>
      </c>
      <c r="D6490" t="s">
        <v>29639</v>
      </c>
      <c r="E6490" s="164">
        <v>69</v>
      </c>
      <c r="F6490" s="164">
        <v>69</v>
      </c>
      <c r="G6490" t="s">
        <v>18516</v>
      </c>
      <c r="H6490" t="s">
        <v>18516</v>
      </c>
      <c r="I6490" s="164">
        <v>32.56</v>
      </c>
      <c r="J6490" s="164">
        <v>101.56</v>
      </c>
      <c r="K6490">
        <v>97</v>
      </c>
      <c r="L6490" t="s">
        <v>18516</v>
      </c>
      <c r="M6490" t="s">
        <v>18516</v>
      </c>
    </row>
    <row r="6491" spans="1:13" ht="13.5">
      <c r="A6491" t="s">
        <v>38772</v>
      </c>
      <c r="B6491" t="s">
        <v>38773</v>
      </c>
      <c r="C6491" t="s">
        <v>29638</v>
      </c>
      <c r="D6491" t="s">
        <v>29639</v>
      </c>
      <c r="E6491" s="164">
        <v>89</v>
      </c>
      <c r="F6491" s="164">
        <v>75.65</v>
      </c>
      <c r="G6491" s="165">
        <v>0.85</v>
      </c>
      <c r="H6491" t="s">
        <v>29641</v>
      </c>
      <c r="I6491" s="164">
        <v>32.66</v>
      </c>
      <c r="J6491" s="164">
        <v>108.31</v>
      </c>
      <c r="K6491">
        <v>71</v>
      </c>
      <c r="L6491" t="s">
        <v>18516</v>
      </c>
      <c r="M6491" t="s">
        <v>18516</v>
      </c>
    </row>
    <row r="6492" spans="1:13" ht="13.5">
      <c r="A6492" t="s">
        <v>9720</v>
      </c>
      <c r="B6492" t="s">
        <v>38774</v>
      </c>
      <c r="C6492" t="s">
        <v>29638</v>
      </c>
      <c r="D6492" t="s">
        <v>29639</v>
      </c>
      <c r="E6492" s="164">
        <v>79</v>
      </c>
      <c r="F6492" s="164">
        <v>67.15</v>
      </c>
      <c r="G6492" s="165">
        <v>0.85</v>
      </c>
      <c r="H6492" t="s">
        <v>29641</v>
      </c>
      <c r="I6492" s="164">
        <v>32.56</v>
      </c>
      <c r="J6492" s="164">
        <v>99.71</v>
      </c>
      <c r="K6492">
        <v>84</v>
      </c>
      <c r="L6492" t="s">
        <v>18516</v>
      </c>
      <c r="M6492" t="s">
        <v>18516</v>
      </c>
    </row>
    <row r="6493" spans="1:13" ht="13.5">
      <c r="A6493" t="s">
        <v>38775</v>
      </c>
      <c r="B6493" t="s">
        <v>38649</v>
      </c>
      <c r="C6493" t="s">
        <v>29638</v>
      </c>
      <c r="D6493" t="s">
        <v>29639</v>
      </c>
      <c r="E6493" t="s">
        <v>18516</v>
      </c>
      <c r="F6493" t="s">
        <v>18516</v>
      </c>
      <c r="G6493" t="s">
        <v>18516</v>
      </c>
      <c r="H6493" t="s">
        <v>18516</v>
      </c>
      <c r="I6493" t="s">
        <v>18516</v>
      </c>
      <c r="J6493" t="s">
        <v>18516</v>
      </c>
      <c r="K6493" t="s">
        <v>29707</v>
      </c>
      <c r="L6493" t="s">
        <v>18516</v>
      </c>
      <c r="M6493" t="s">
        <v>18516</v>
      </c>
    </row>
    <row r="6494" spans="1:13" ht="13.5">
      <c r="A6494" t="s">
        <v>38776</v>
      </c>
      <c r="B6494" t="s">
        <v>38777</v>
      </c>
      <c r="C6494" t="s">
        <v>29638</v>
      </c>
      <c r="D6494" t="s">
        <v>29639</v>
      </c>
      <c r="E6494" s="164">
        <v>69</v>
      </c>
      <c r="F6494" s="164">
        <v>58.65</v>
      </c>
      <c r="G6494" s="165">
        <v>0.85</v>
      </c>
      <c r="H6494" t="s">
        <v>29641</v>
      </c>
      <c r="I6494" s="164">
        <v>14.65</v>
      </c>
      <c r="J6494" s="164">
        <v>73.3</v>
      </c>
      <c r="K6494">
        <v>22</v>
      </c>
      <c r="L6494" t="s">
        <v>18516</v>
      </c>
      <c r="M6494" t="s">
        <v>18516</v>
      </c>
    </row>
    <row r="6495" spans="1:13" ht="13.5">
      <c r="A6495" t="s">
        <v>38778</v>
      </c>
      <c r="B6495" t="s">
        <v>38779</v>
      </c>
      <c r="C6495" t="s">
        <v>29638</v>
      </c>
      <c r="D6495" t="s">
        <v>29639</v>
      </c>
      <c r="E6495" t="s">
        <v>18516</v>
      </c>
      <c r="F6495" t="s">
        <v>18516</v>
      </c>
      <c r="G6495" t="s">
        <v>18516</v>
      </c>
      <c r="H6495" t="s">
        <v>18516</v>
      </c>
      <c r="I6495" t="s">
        <v>18516</v>
      </c>
      <c r="J6495" t="s">
        <v>18516</v>
      </c>
      <c r="K6495" t="s">
        <v>29707</v>
      </c>
      <c r="L6495" t="s">
        <v>18516</v>
      </c>
      <c r="M6495" t="s">
        <v>18516</v>
      </c>
    </row>
    <row r="6496" spans="1:13" ht="13.5">
      <c r="A6496" t="s">
        <v>38780</v>
      </c>
      <c r="B6496" t="s">
        <v>38781</v>
      </c>
      <c r="C6496" t="s">
        <v>29638</v>
      </c>
      <c r="D6496" t="s">
        <v>29639</v>
      </c>
      <c r="E6496" t="s">
        <v>18516</v>
      </c>
      <c r="F6496" t="s">
        <v>18516</v>
      </c>
      <c r="G6496" t="s">
        <v>18516</v>
      </c>
      <c r="H6496" t="s">
        <v>18516</v>
      </c>
      <c r="I6496" t="s">
        <v>18516</v>
      </c>
      <c r="J6496" t="s">
        <v>18516</v>
      </c>
      <c r="K6496" t="s">
        <v>29707</v>
      </c>
      <c r="L6496" t="s">
        <v>18516</v>
      </c>
      <c r="M6496" t="s">
        <v>18516</v>
      </c>
    </row>
    <row r="6497" spans="1:13" ht="13.5">
      <c r="A6497" t="s">
        <v>38782</v>
      </c>
      <c r="B6497" t="s">
        <v>38783</v>
      </c>
      <c r="C6497" t="s">
        <v>29638</v>
      </c>
      <c r="D6497" t="s">
        <v>29639</v>
      </c>
      <c r="E6497" s="164">
        <v>119</v>
      </c>
      <c r="F6497" s="164">
        <v>101.15</v>
      </c>
      <c r="G6497" s="165">
        <v>0.85</v>
      </c>
      <c r="H6497" t="s">
        <v>29641</v>
      </c>
      <c r="I6497" s="164">
        <v>16.75</v>
      </c>
      <c r="J6497" s="164">
        <v>117.9</v>
      </c>
      <c r="K6497">
        <v>43</v>
      </c>
      <c r="L6497" t="s">
        <v>18516</v>
      </c>
      <c r="M6497" t="s">
        <v>18516</v>
      </c>
    </row>
    <row r="6498" spans="1:13" ht="13.5">
      <c r="A6498" t="s">
        <v>38784</v>
      </c>
      <c r="B6498" t="s">
        <v>38738</v>
      </c>
      <c r="C6498" t="s">
        <v>29638</v>
      </c>
      <c r="D6498" t="s">
        <v>29639</v>
      </c>
      <c r="E6498" t="s">
        <v>18516</v>
      </c>
      <c r="F6498" t="s">
        <v>18516</v>
      </c>
      <c r="G6498" t="s">
        <v>18516</v>
      </c>
      <c r="H6498" t="s">
        <v>18516</v>
      </c>
      <c r="I6498" t="s">
        <v>18516</v>
      </c>
      <c r="J6498" t="s">
        <v>18516</v>
      </c>
      <c r="K6498" t="s">
        <v>29707</v>
      </c>
      <c r="L6498" t="s">
        <v>18516</v>
      </c>
      <c r="M6498" t="s">
        <v>18516</v>
      </c>
    </row>
    <row r="6499" spans="1:13" ht="13.5">
      <c r="A6499" t="s">
        <v>38785</v>
      </c>
      <c r="B6499" t="s">
        <v>38786</v>
      </c>
      <c r="C6499" t="s">
        <v>29638</v>
      </c>
      <c r="D6499" t="s">
        <v>29639</v>
      </c>
      <c r="E6499" t="s">
        <v>18516</v>
      </c>
      <c r="F6499" t="s">
        <v>18516</v>
      </c>
      <c r="G6499" t="s">
        <v>18516</v>
      </c>
      <c r="H6499" t="s">
        <v>18516</v>
      </c>
      <c r="I6499" t="s">
        <v>18516</v>
      </c>
      <c r="J6499" t="s">
        <v>18516</v>
      </c>
      <c r="K6499" t="s">
        <v>29707</v>
      </c>
      <c r="L6499" t="s">
        <v>18516</v>
      </c>
      <c r="M6499" t="s">
        <v>18516</v>
      </c>
    </row>
    <row r="6500" spans="1:13" ht="13.5">
      <c r="A6500" t="s">
        <v>38787</v>
      </c>
      <c r="B6500" t="s">
        <v>38788</v>
      </c>
      <c r="C6500" t="s">
        <v>29638</v>
      </c>
      <c r="D6500" t="s">
        <v>29639</v>
      </c>
      <c r="E6500" t="s">
        <v>18516</v>
      </c>
      <c r="F6500" t="s">
        <v>18516</v>
      </c>
      <c r="G6500" t="s">
        <v>18516</v>
      </c>
      <c r="H6500" t="s">
        <v>18516</v>
      </c>
      <c r="I6500" t="s">
        <v>18516</v>
      </c>
      <c r="J6500" t="s">
        <v>18516</v>
      </c>
      <c r="K6500" t="s">
        <v>29707</v>
      </c>
      <c r="L6500" t="s">
        <v>18516</v>
      </c>
      <c r="M6500" t="s">
        <v>18516</v>
      </c>
    </row>
    <row r="6501" spans="1:13" ht="13.5">
      <c r="A6501" t="s">
        <v>38789</v>
      </c>
      <c r="B6501" t="s">
        <v>38790</v>
      </c>
      <c r="C6501" t="s">
        <v>29638</v>
      </c>
      <c r="D6501" t="s">
        <v>29639</v>
      </c>
      <c r="E6501" t="s">
        <v>18516</v>
      </c>
      <c r="F6501" t="s">
        <v>18516</v>
      </c>
      <c r="G6501" t="s">
        <v>18516</v>
      </c>
      <c r="H6501" t="s">
        <v>18516</v>
      </c>
      <c r="I6501" t="s">
        <v>18516</v>
      </c>
      <c r="J6501" t="s">
        <v>18516</v>
      </c>
      <c r="K6501" t="s">
        <v>29707</v>
      </c>
      <c r="L6501" t="s">
        <v>18516</v>
      </c>
      <c r="M6501" t="s">
        <v>18516</v>
      </c>
    </row>
    <row r="6502" spans="1:13" ht="13.5">
      <c r="A6502" t="s">
        <v>38791</v>
      </c>
      <c r="B6502" t="s">
        <v>38736</v>
      </c>
      <c r="C6502" t="s">
        <v>29638</v>
      </c>
      <c r="D6502" t="s">
        <v>29639</v>
      </c>
      <c r="E6502" t="s">
        <v>18516</v>
      </c>
      <c r="F6502" t="s">
        <v>18516</v>
      </c>
      <c r="G6502" t="s">
        <v>18516</v>
      </c>
      <c r="H6502" t="s">
        <v>18516</v>
      </c>
      <c r="I6502" t="s">
        <v>18516</v>
      </c>
      <c r="J6502" t="s">
        <v>18516</v>
      </c>
      <c r="K6502" t="s">
        <v>29707</v>
      </c>
      <c r="L6502" t="s">
        <v>18516</v>
      </c>
      <c r="M6502" t="s">
        <v>18516</v>
      </c>
    </row>
    <row r="6503" spans="1:13" ht="13.5">
      <c r="A6503" t="s">
        <v>38792</v>
      </c>
      <c r="B6503" t="s">
        <v>38793</v>
      </c>
      <c r="C6503" t="s">
        <v>29638</v>
      </c>
      <c r="D6503" t="s">
        <v>29639</v>
      </c>
      <c r="E6503" t="s">
        <v>18516</v>
      </c>
      <c r="F6503" t="s">
        <v>18516</v>
      </c>
      <c r="G6503" t="s">
        <v>18516</v>
      </c>
      <c r="H6503" t="s">
        <v>18516</v>
      </c>
      <c r="I6503" t="s">
        <v>18516</v>
      </c>
      <c r="J6503" t="s">
        <v>18516</v>
      </c>
      <c r="K6503" t="s">
        <v>29707</v>
      </c>
      <c r="L6503" t="s">
        <v>18516</v>
      </c>
      <c r="M6503" t="s">
        <v>18516</v>
      </c>
    </row>
    <row r="6504" spans="1:13" ht="13.5">
      <c r="A6504" t="s">
        <v>38794</v>
      </c>
      <c r="B6504" t="s">
        <v>38795</v>
      </c>
      <c r="C6504" t="s">
        <v>29638</v>
      </c>
      <c r="D6504" t="s">
        <v>29639</v>
      </c>
      <c r="E6504" s="164">
        <v>119</v>
      </c>
      <c r="F6504" s="164">
        <v>119</v>
      </c>
      <c r="G6504" t="s">
        <v>18516</v>
      </c>
      <c r="H6504" t="s">
        <v>18516</v>
      </c>
      <c r="I6504" s="164">
        <v>18.04</v>
      </c>
      <c r="J6504" s="164">
        <v>137.04</v>
      </c>
      <c r="K6504">
        <v>50</v>
      </c>
      <c r="L6504" t="s">
        <v>18516</v>
      </c>
      <c r="M6504" t="s">
        <v>18516</v>
      </c>
    </row>
    <row r="6505" spans="1:13" ht="13.5">
      <c r="A6505" t="s">
        <v>38796</v>
      </c>
      <c r="B6505" t="s">
        <v>38797</v>
      </c>
      <c r="C6505" t="s">
        <v>29638</v>
      </c>
      <c r="D6505" t="s">
        <v>29639</v>
      </c>
      <c r="E6505" s="164">
        <v>59</v>
      </c>
      <c r="F6505" s="164">
        <v>59</v>
      </c>
      <c r="G6505" t="s">
        <v>18516</v>
      </c>
      <c r="H6505" t="s">
        <v>18516</v>
      </c>
      <c r="I6505" s="164">
        <v>13.14</v>
      </c>
      <c r="J6505" s="164">
        <v>72.14</v>
      </c>
      <c r="K6505">
        <v>296</v>
      </c>
      <c r="L6505" t="s">
        <v>18516</v>
      </c>
      <c r="M6505" t="s">
        <v>18516</v>
      </c>
    </row>
    <row r="6506" spans="1:13" ht="13.5">
      <c r="A6506" t="s">
        <v>38798</v>
      </c>
      <c r="B6506" t="s">
        <v>38799</v>
      </c>
      <c r="C6506" t="s">
        <v>29638</v>
      </c>
      <c r="D6506" t="s">
        <v>29639</v>
      </c>
      <c r="E6506" t="s">
        <v>18516</v>
      </c>
      <c r="F6506" t="s">
        <v>18516</v>
      </c>
      <c r="G6506" t="s">
        <v>18516</v>
      </c>
      <c r="H6506" t="s">
        <v>18516</v>
      </c>
      <c r="I6506" t="s">
        <v>18516</v>
      </c>
      <c r="J6506" t="s">
        <v>18516</v>
      </c>
      <c r="K6506" t="s">
        <v>29707</v>
      </c>
      <c r="L6506" t="s">
        <v>18516</v>
      </c>
      <c r="M6506" t="s">
        <v>18516</v>
      </c>
    </row>
    <row r="6507" spans="1:13" ht="13.5">
      <c r="A6507" t="s">
        <v>38800</v>
      </c>
      <c r="B6507" t="s">
        <v>38801</v>
      </c>
      <c r="C6507" t="s">
        <v>29638</v>
      </c>
      <c r="D6507" t="s">
        <v>29639</v>
      </c>
      <c r="E6507" s="164">
        <v>249</v>
      </c>
      <c r="F6507" s="164">
        <v>211.65</v>
      </c>
      <c r="G6507" s="165">
        <v>0.85</v>
      </c>
      <c r="H6507" t="s">
        <v>29641</v>
      </c>
      <c r="I6507" s="164">
        <v>46.77</v>
      </c>
      <c r="J6507" s="164">
        <v>258.42</v>
      </c>
      <c r="K6507">
        <v>87</v>
      </c>
      <c r="L6507" t="s">
        <v>18516</v>
      </c>
      <c r="M6507" t="s">
        <v>18516</v>
      </c>
    </row>
    <row r="6508" spans="1:13" ht="13.5">
      <c r="A6508" t="s">
        <v>38802</v>
      </c>
      <c r="B6508" t="s">
        <v>38803</v>
      </c>
      <c r="C6508" t="s">
        <v>29638</v>
      </c>
      <c r="D6508" t="s">
        <v>29639</v>
      </c>
      <c r="E6508" t="s">
        <v>18516</v>
      </c>
      <c r="F6508" t="s">
        <v>18516</v>
      </c>
      <c r="G6508" t="s">
        <v>18516</v>
      </c>
      <c r="H6508" t="s">
        <v>18516</v>
      </c>
      <c r="I6508" t="s">
        <v>18516</v>
      </c>
      <c r="J6508" t="s">
        <v>18516</v>
      </c>
      <c r="K6508" t="s">
        <v>29707</v>
      </c>
      <c r="L6508" t="s">
        <v>18516</v>
      </c>
      <c r="M6508" t="s">
        <v>18516</v>
      </c>
    </row>
    <row r="6509" spans="1:13" ht="13.5">
      <c r="A6509" t="s">
        <v>38804</v>
      </c>
      <c r="B6509" t="s">
        <v>38689</v>
      </c>
      <c r="C6509" t="s">
        <v>29638</v>
      </c>
      <c r="D6509" t="s">
        <v>29639</v>
      </c>
      <c r="E6509" t="s">
        <v>18516</v>
      </c>
      <c r="F6509" t="s">
        <v>18516</v>
      </c>
      <c r="G6509" t="s">
        <v>18516</v>
      </c>
      <c r="H6509" t="s">
        <v>18516</v>
      </c>
      <c r="I6509" t="s">
        <v>18516</v>
      </c>
      <c r="J6509" t="s">
        <v>18516</v>
      </c>
      <c r="K6509" t="s">
        <v>29707</v>
      </c>
      <c r="L6509" t="s">
        <v>18516</v>
      </c>
      <c r="M6509" t="s">
        <v>18516</v>
      </c>
    </row>
    <row r="6510" spans="1:13" ht="13.5">
      <c r="A6510" t="s">
        <v>38805</v>
      </c>
      <c r="B6510" t="s">
        <v>38806</v>
      </c>
      <c r="C6510" t="s">
        <v>29638</v>
      </c>
      <c r="D6510" t="s">
        <v>29639</v>
      </c>
      <c r="E6510" s="164">
        <v>209</v>
      </c>
      <c r="F6510" s="164">
        <v>209</v>
      </c>
      <c r="G6510" t="s">
        <v>18516</v>
      </c>
      <c r="H6510" t="s">
        <v>18516</v>
      </c>
      <c r="I6510" s="164">
        <v>43.61</v>
      </c>
      <c r="J6510" s="164">
        <v>252.61</v>
      </c>
      <c r="K6510">
        <v>0</v>
      </c>
      <c r="L6510" t="s">
        <v>18516</v>
      </c>
      <c r="M6510" t="s">
        <v>18516</v>
      </c>
    </row>
    <row r="6511" spans="1:13" ht="13.5">
      <c r="A6511" t="s">
        <v>38807</v>
      </c>
      <c r="B6511" t="s">
        <v>38808</v>
      </c>
      <c r="C6511" t="s">
        <v>29638</v>
      </c>
      <c r="D6511" t="s">
        <v>29639</v>
      </c>
      <c r="E6511" s="164">
        <v>209</v>
      </c>
      <c r="F6511" s="164">
        <v>177.65</v>
      </c>
      <c r="G6511" s="165">
        <v>0.85</v>
      </c>
      <c r="H6511" t="s">
        <v>29641</v>
      </c>
      <c r="I6511" s="164">
        <v>43.61</v>
      </c>
      <c r="J6511" s="164">
        <v>221.26</v>
      </c>
      <c r="K6511">
        <v>76</v>
      </c>
      <c r="L6511" t="s">
        <v>18516</v>
      </c>
      <c r="M6511" t="s">
        <v>18516</v>
      </c>
    </row>
    <row r="6512" spans="1:13" ht="13.5">
      <c r="A6512" t="s">
        <v>38809</v>
      </c>
      <c r="B6512" t="s">
        <v>38795</v>
      </c>
      <c r="C6512" t="s">
        <v>29638</v>
      </c>
      <c r="D6512" t="s">
        <v>29639</v>
      </c>
      <c r="E6512" t="s">
        <v>18516</v>
      </c>
      <c r="F6512" t="s">
        <v>18516</v>
      </c>
      <c r="G6512" t="s">
        <v>18516</v>
      </c>
      <c r="H6512" t="s">
        <v>18516</v>
      </c>
      <c r="I6512" t="s">
        <v>18516</v>
      </c>
      <c r="J6512" t="s">
        <v>18516</v>
      </c>
      <c r="K6512" t="s">
        <v>29707</v>
      </c>
      <c r="L6512" t="s">
        <v>18516</v>
      </c>
      <c r="M6512" t="s">
        <v>18516</v>
      </c>
    </row>
    <row r="6513" spans="1:13" ht="13.5">
      <c r="A6513" t="s">
        <v>38810</v>
      </c>
      <c r="B6513" t="s">
        <v>38795</v>
      </c>
      <c r="C6513" t="s">
        <v>29638</v>
      </c>
      <c r="D6513" t="s">
        <v>29639</v>
      </c>
      <c r="E6513" s="164">
        <v>119</v>
      </c>
      <c r="F6513" s="164">
        <v>119</v>
      </c>
      <c r="G6513" t="s">
        <v>18516</v>
      </c>
      <c r="H6513" t="s">
        <v>18516</v>
      </c>
      <c r="I6513" s="164">
        <v>18.04</v>
      </c>
      <c r="J6513" s="164">
        <v>137.04</v>
      </c>
      <c r="K6513">
        <v>0</v>
      </c>
      <c r="L6513" t="s">
        <v>18516</v>
      </c>
      <c r="M6513" t="s">
        <v>18516</v>
      </c>
    </row>
    <row r="6514" spans="1:13" ht="13.5">
      <c r="A6514" t="s">
        <v>38811</v>
      </c>
      <c r="B6514" t="s">
        <v>38812</v>
      </c>
      <c r="C6514" t="s">
        <v>29638</v>
      </c>
      <c r="D6514" t="s">
        <v>29639</v>
      </c>
      <c r="E6514" t="s">
        <v>18516</v>
      </c>
      <c r="F6514" t="s">
        <v>18516</v>
      </c>
      <c r="G6514" t="s">
        <v>18516</v>
      </c>
      <c r="H6514" t="s">
        <v>18516</v>
      </c>
      <c r="I6514" t="s">
        <v>18516</v>
      </c>
      <c r="J6514" t="s">
        <v>18516</v>
      </c>
      <c r="K6514" t="s">
        <v>29707</v>
      </c>
      <c r="L6514" t="s">
        <v>18516</v>
      </c>
      <c r="M6514" t="s">
        <v>18516</v>
      </c>
    </row>
    <row r="6515" spans="1:13" ht="13.5">
      <c r="A6515" t="s">
        <v>38813</v>
      </c>
      <c r="B6515" t="s">
        <v>38799</v>
      </c>
      <c r="C6515" t="s">
        <v>29638</v>
      </c>
      <c r="D6515" t="s">
        <v>29639</v>
      </c>
      <c r="E6515" t="s">
        <v>18516</v>
      </c>
      <c r="F6515" t="s">
        <v>18516</v>
      </c>
      <c r="G6515" t="s">
        <v>18516</v>
      </c>
      <c r="H6515" t="s">
        <v>18516</v>
      </c>
      <c r="I6515" t="s">
        <v>18516</v>
      </c>
      <c r="J6515" t="s">
        <v>18516</v>
      </c>
      <c r="K6515" t="s">
        <v>29707</v>
      </c>
      <c r="L6515" t="s">
        <v>18516</v>
      </c>
      <c r="M6515" t="s">
        <v>18516</v>
      </c>
    </row>
    <row r="6516" spans="1:13" ht="13.5">
      <c r="A6516" t="s">
        <v>1227</v>
      </c>
      <c r="B6516" t="s">
        <v>38683</v>
      </c>
      <c r="C6516" t="s">
        <v>29638</v>
      </c>
      <c r="D6516" t="s">
        <v>29639</v>
      </c>
      <c r="E6516" s="164">
        <v>259</v>
      </c>
      <c r="F6516" s="164">
        <v>220.15</v>
      </c>
      <c r="G6516" s="165">
        <v>0.85</v>
      </c>
      <c r="H6516" t="s">
        <v>29641</v>
      </c>
      <c r="I6516" s="164">
        <v>46.77</v>
      </c>
      <c r="J6516" s="164">
        <v>266.92</v>
      </c>
      <c r="K6516">
        <v>75</v>
      </c>
      <c r="L6516" t="s">
        <v>18516</v>
      </c>
      <c r="M6516" t="s">
        <v>18516</v>
      </c>
    </row>
    <row r="6517" spans="1:13" ht="13.5">
      <c r="A6517" t="s">
        <v>1224</v>
      </c>
      <c r="B6517" t="s">
        <v>38801</v>
      </c>
      <c r="C6517" t="s">
        <v>29638</v>
      </c>
      <c r="D6517" t="s">
        <v>29639</v>
      </c>
      <c r="E6517" s="164">
        <v>259</v>
      </c>
      <c r="F6517" s="164">
        <v>220.15</v>
      </c>
      <c r="G6517" s="165">
        <v>0.85</v>
      </c>
      <c r="H6517" t="s">
        <v>29641</v>
      </c>
      <c r="I6517" s="164">
        <v>46.77</v>
      </c>
      <c r="J6517" s="164">
        <v>266.92</v>
      </c>
      <c r="K6517">
        <v>96</v>
      </c>
      <c r="L6517" t="s">
        <v>18516</v>
      </c>
      <c r="M6517" t="s">
        <v>18516</v>
      </c>
    </row>
    <row r="6518" spans="1:13" ht="13.5">
      <c r="A6518" t="s">
        <v>38814</v>
      </c>
      <c r="B6518" t="s">
        <v>38815</v>
      </c>
      <c r="C6518" t="s">
        <v>29638</v>
      </c>
      <c r="D6518" t="s">
        <v>29639</v>
      </c>
      <c r="E6518" s="164">
        <v>119</v>
      </c>
      <c r="F6518" s="164">
        <v>101.15</v>
      </c>
      <c r="G6518" s="165">
        <v>0.85</v>
      </c>
      <c r="H6518" t="s">
        <v>29641</v>
      </c>
      <c r="I6518" s="164">
        <v>34.1</v>
      </c>
      <c r="J6518" s="164">
        <v>135.25</v>
      </c>
      <c r="K6518">
        <v>214</v>
      </c>
      <c r="L6518" t="s">
        <v>18516</v>
      </c>
      <c r="M6518" t="s">
        <v>18516</v>
      </c>
    </row>
    <row r="6519" spans="1:13" ht="13.5">
      <c r="A6519" t="s">
        <v>38816</v>
      </c>
      <c r="B6519" t="s">
        <v>38817</v>
      </c>
      <c r="C6519" t="s">
        <v>29638</v>
      </c>
      <c r="D6519" t="s">
        <v>29639</v>
      </c>
      <c r="E6519" t="s">
        <v>18516</v>
      </c>
      <c r="F6519" t="s">
        <v>18516</v>
      </c>
      <c r="G6519" t="s">
        <v>18516</v>
      </c>
      <c r="H6519" t="s">
        <v>18516</v>
      </c>
      <c r="I6519" t="s">
        <v>18516</v>
      </c>
      <c r="J6519" t="s">
        <v>18516</v>
      </c>
      <c r="K6519" t="s">
        <v>29707</v>
      </c>
      <c r="L6519" t="s">
        <v>18516</v>
      </c>
      <c r="M6519" t="s">
        <v>18516</v>
      </c>
    </row>
    <row r="6520" spans="1:13" ht="13.5">
      <c r="A6520" t="s">
        <v>38818</v>
      </c>
      <c r="B6520" t="s">
        <v>38819</v>
      </c>
      <c r="C6520" t="s">
        <v>29638</v>
      </c>
      <c r="D6520" t="s">
        <v>29639</v>
      </c>
      <c r="E6520" t="s">
        <v>18516</v>
      </c>
      <c r="F6520" t="s">
        <v>18516</v>
      </c>
      <c r="G6520" t="s">
        <v>18516</v>
      </c>
      <c r="H6520" t="s">
        <v>18516</v>
      </c>
      <c r="I6520" t="s">
        <v>18516</v>
      </c>
      <c r="J6520" t="s">
        <v>18516</v>
      </c>
      <c r="K6520" t="s">
        <v>29707</v>
      </c>
      <c r="L6520" t="s">
        <v>18516</v>
      </c>
      <c r="M6520" t="s">
        <v>18516</v>
      </c>
    </row>
    <row r="6521" spans="1:13" ht="13.5">
      <c r="A6521" t="s">
        <v>38820</v>
      </c>
      <c r="B6521" t="s">
        <v>38821</v>
      </c>
      <c r="C6521" t="s">
        <v>29638</v>
      </c>
      <c r="D6521" t="s">
        <v>29639</v>
      </c>
      <c r="E6521" t="s">
        <v>18516</v>
      </c>
      <c r="F6521" t="s">
        <v>18516</v>
      </c>
      <c r="G6521" t="s">
        <v>18516</v>
      </c>
      <c r="H6521" t="s">
        <v>18516</v>
      </c>
      <c r="I6521" t="s">
        <v>18516</v>
      </c>
      <c r="J6521" t="s">
        <v>18516</v>
      </c>
      <c r="K6521" t="s">
        <v>29707</v>
      </c>
      <c r="L6521" t="s">
        <v>18516</v>
      </c>
      <c r="M6521" t="s">
        <v>18516</v>
      </c>
    </row>
    <row r="6522" spans="1:13" ht="13.5">
      <c r="A6522" t="s">
        <v>5884</v>
      </c>
      <c r="B6522" t="s">
        <v>38822</v>
      </c>
      <c r="C6522" t="s">
        <v>29638</v>
      </c>
      <c r="D6522" t="s">
        <v>29639</v>
      </c>
      <c r="E6522" s="164">
        <v>35</v>
      </c>
      <c r="F6522" s="164">
        <v>35</v>
      </c>
      <c r="G6522" t="s">
        <v>18516</v>
      </c>
      <c r="H6522" t="s">
        <v>18516</v>
      </c>
      <c r="I6522" s="164">
        <v>32.56</v>
      </c>
      <c r="J6522" s="164">
        <v>67.56</v>
      </c>
      <c r="K6522">
        <v>0</v>
      </c>
      <c r="L6522" t="s">
        <v>18516</v>
      </c>
      <c r="M6522" t="s">
        <v>18516</v>
      </c>
    </row>
    <row r="6523" spans="1:13" ht="13.5">
      <c r="A6523" t="s">
        <v>38823</v>
      </c>
      <c r="B6523" t="s">
        <v>38824</v>
      </c>
      <c r="C6523" t="s">
        <v>38825</v>
      </c>
      <c r="D6523" t="s">
        <v>38826</v>
      </c>
      <c r="E6523" t="s">
        <v>18516</v>
      </c>
      <c r="F6523" t="s">
        <v>18516</v>
      </c>
      <c r="G6523" t="s">
        <v>18516</v>
      </c>
      <c r="H6523" t="s">
        <v>18516</v>
      </c>
      <c r="I6523" t="s">
        <v>18516</v>
      </c>
      <c r="J6523" t="s">
        <v>18516</v>
      </c>
      <c r="K6523" t="s">
        <v>29707</v>
      </c>
      <c r="L6523" t="s">
        <v>18516</v>
      </c>
      <c r="M6523" t="s">
        <v>18516</v>
      </c>
    </row>
    <row r="6524" spans="1:13" ht="13.5">
      <c r="A6524" t="s">
        <v>38827</v>
      </c>
      <c r="B6524" t="s">
        <v>38828</v>
      </c>
      <c r="C6524" t="s">
        <v>38825</v>
      </c>
      <c r="D6524" t="s">
        <v>38826</v>
      </c>
      <c r="E6524" t="s">
        <v>18516</v>
      </c>
      <c r="F6524" t="s">
        <v>18516</v>
      </c>
      <c r="G6524" t="s">
        <v>18516</v>
      </c>
      <c r="H6524" t="s">
        <v>18516</v>
      </c>
      <c r="I6524" t="s">
        <v>18516</v>
      </c>
      <c r="J6524" t="s">
        <v>18516</v>
      </c>
      <c r="K6524" t="s">
        <v>29707</v>
      </c>
      <c r="L6524" t="s">
        <v>18516</v>
      </c>
      <c r="M6524" t="s">
        <v>18516</v>
      </c>
    </row>
    <row r="6525" spans="1:13" ht="13.5">
      <c r="A6525" t="s">
        <v>38829</v>
      </c>
      <c r="B6525" t="s">
        <v>38830</v>
      </c>
      <c r="C6525" t="s">
        <v>38825</v>
      </c>
      <c r="D6525" t="s">
        <v>38826</v>
      </c>
      <c r="E6525" t="s">
        <v>18516</v>
      </c>
      <c r="F6525" t="s">
        <v>18516</v>
      </c>
      <c r="G6525" t="s">
        <v>18516</v>
      </c>
      <c r="H6525" t="s">
        <v>18516</v>
      </c>
      <c r="I6525" t="s">
        <v>18516</v>
      </c>
      <c r="J6525" t="s">
        <v>18516</v>
      </c>
      <c r="K6525" t="s">
        <v>29707</v>
      </c>
      <c r="L6525" t="s">
        <v>18516</v>
      </c>
      <c r="M6525" t="s">
        <v>18516</v>
      </c>
    </row>
    <row r="6526" spans="1:13" ht="13.5">
      <c r="A6526" t="s">
        <v>38831</v>
      </c>
      <c r="B6526" t="s">
        <v>38832</v>
      </c>
      <c r="C6526" t="s">
        <v>38825</v>
      </c>
      <c r="D6526" t="s">
        <v>38826</v>
      </c>
      <c r="E6526" t="s">
        <v>18516</v>
      </c>
      <c r="F6526" t="s">
        <v>18516</v>
      </c>
      <c r="G6526" t="s">
        <v>18516</v>
      </c>
      <c r="H6526" t="s">
        <v>18516</v>
      </c>
      <c r="I6526" t="s">
        <v>18516</v>
      </c>
      <c r="J6526" t="s">
        <v>18516</v>
      </c>
      <c r="K6526" t="s">
        <v>29707</v>
      </c>
      <c r="L6526" t="s">
        <v>18516</v>
      </c>
      <c r="M6526" t="s">
        <v>18516</v>
      </c>
    </row>
    <row r="6527" spans="1:13" ht="13.5">
      <c r="A6527" t="s">
        <v>38833</v>
      </c>
      <c r="B6527" t="s">
        <v>38834</v>
      </c>
      <c r="C6527" t="s">
        <v>38825</v>
      </c>
      <c r="D6527" t="s">
        <v>38826</v>
      </c>
      <c r="E6527" t="s">
        <v>18516</v>
      </c>
      <c r="F6527" t="s">
        <v>18516</v>
      </c>
      <c r="G6527" t="s">
        <v>18516</v>
      </c>
      <c r="H6527" t="s">
        <v>18516</v>
      </c>
      <c r="I6527" t="s">
        <v>18516</v>
      </c>
      <c r="J6527" t="s">
        <v>18516</v>
      </c>
      <c r="K6527" t="s">
        <v>29707</v>
      </c>
      <c r="L6527" t="s">
        <v>18516</v>
      </c>
      <c r="M6527" t="s">
        <v>18516</v>
      </c>
    </row>
    <row r="6528" spans="1:13" ht="13.5">
      <c r="A6528" t="s">
        <v>38835</v>
      </c>
      <c r="B6528" t="s">
        <v>38836</v>
      </c>
      <c r="C6528" t="s">
        <v>38825</v>
      </c>
      <c r="D6528" t="s">
        <v>38826</v>
      </c>
      <c r="E6528" t="s">
        <v>18516</v>
      </c>
      <c r="F6528" t="s">
        <v>18516</v>
      </c>
      <c r="G6528" t="s">
        <v>18516</v>
      </c>
      <c r="H6528" t="s">
        <v>18516</v>
      </c>
      <c r="I6528" t="s">
        <v>18516</v>
      </c>
      <c r="J6528" t="s">
        <v>18516</v>
      </c>
      <c r="K6528" t="s">
        <v>29707</v>
      </c>
      <c r="L6528" t="s">
        <v>18516</v>
      </c>
      <c r="M6528" t="s">
        <v>18516</v>
      </c>
    </row>
    <row r="6529" spans="1:13" ht="13.5">
      <c r="A6529" t="s">
        <v>38837</v>
      </c>
      <c r="B6529" t="s">
        <v>38838</v>
      </c>
      <c r="C6529" t="s">
        <v>38825</v>
      </c>
      <c r="D6529" t="s">
        <v>38826</v>
      </c>
      <c r="E6529" t="s">
        <v>18516</v>
      </c>
      <c r="F6529" t="s">
        <v>18516</v>
      </c>
      <c r="G6529" t="s">
        <v>18516</v>
      </c>
      <c r="H6529" t="s">
        <v>18516</v>
      </c>
      <c r="I6529" t="s">
        <v>18516</v>
      </c>
      <c r="J6529" t="s">
        <v>18516</v>
      </c>
      <c r="K6529" t="s">
        <v>29707</v>
      </c>
      <c r="L6529" t="s">
        <v>18516</v>
      </c>
      <c r="M6529" t="s">
        <v>18516</v>
      </c>
    </row>
    <row r="6530" spans="1:13" ht="13.5">
      <c r="A6530" t="s">
        <v>38839</v>
      </c>
      <c r="B6530" t="s">
        <v>38840</v>
      </c>
      <c r="C6530" t="s">
        <v>38825</v>
      </c>
      <c r="D6530" t="s">
        <v>38826</v>
      </c>
      <c r="E6530" t="s">
        <v>18516</v>
      </c>
      <c r="F6530" t="s">
        <v>18516</v>
      </c>
      <c r="G6530" t="s">
        <v>18516</v>
      </c>
      <c r="H6530" t="s">
        <v>18516</v>
      </c>
      <c r="I6530" t="s">
        <v>18516</v>
      </c>
      <c r="J6530" t="s">
        <v>18516</v>
      </c>
      <c r="K6530" t="s">
        <v>29707</v>
      </c>
      <c r="L6530" t="s">
        <v>18516</v>
      </c>
      <c r="M6530" t="s">
        <v>18516</v>
      </c>
    </row>
    <row r="6531" spans="1:13" ht="13.5">
      <c r="A6531" t="s">
        <v>38841</v>
      </c>
      <c r="B6531" t="s">
        <v>38842</v>
      </c>
      <c r="C6531" t="s">
        <v>38825</v>
      </c>
      <c r="D6531" t="s">
        <v>38826</v>
      </c>
      <c r="E6531" t="s">
        <v>18516</v>
      </c>
      <c r="F6531" t="s">
        <v>18516</v>
      </c>
      <c r="G6531" t="s">
        <v>18516</v>
      </c>
      <c r="H6531" t="s">
        <v>18516</v>
      </c>
      <c r="I6531" t="s">
        <v>18516</v>
      </c>
      <c r="J6531" t="s">
        <v>18516</v>
      </c>
      <c r="K6531" t="s">
        <v>29707</v>
      </c>
      <c r="L6531" t="s">
        <v>18516</v>
      </c>
      <c r="M6531" t="s">
        <v>18516</v>
      </c>
    </row>
    <row r="6532" spans="1:13" ht="13.5">
      <c r="A6532" t="s">
        <v>38843</v>
      </c>
      <c r="B6532" t="s">
        <v>38844</v>
      </c>
      <c r="C6532" t="s">
        <v>38825</v>
      </c>
      <c r="D6532" t="s">
        <v>38826</v>
      </c>
      <c r="E6532" t="s">
        <v>18516</v>
      </c>
      <c r="F6532" t="s">
        <v>18516</v>
      </c>
      <c r="G6532" t="s">
        <v>18516</v>
      </c>
      <c r="H6532" t="s">
        <v>18516</v>
      </c>
      <c r="I6532" t="s">
        <v>18516</v>
      </c>
      <c r="J6532" t="s">
        <v>18516</v>
      </c>
      <c r="K6532" t="s">
        <v>29707</v>
      </c>
      <c r="L6532" t="s">
        <v>18516</v>
      </c>
      <c r="M6532" t="s">
        <v>18516</v>
      </c>
    </row>
    <row r="6533" spans="1:13" ht="13.5">
      <c r="A6533" t="s">
        <v>38845</v>
      </c>
      <c r="B6533" t="s">
        <v>38846</v>
      </c>
      <c r="C6533" t="s">
        <v>38825</v>
      </c>
      <c r="D6533" t="s">
        <v>38826</v>
      </c>
      <c r="E6533" t="s">
        <v>18516</v>
      </c>
      <c r="F6533" t="s">
        <v>18516</v>
      </c>
      <c r="G6533" t="s">
        <v>18516</v>
      </c>
      <c r="H6533" t="s">
        <v>18516</v>
      </c>
      <c r="I6533" t="s">
        <v>18516</v>
      </c>
      <c r="J6533" t="s">
        <v>18516</v>
      </c>
      <c r="K6533" t="s">
        <v>29707</v>
      </c>
      <c r="L6533" t="s">
        <v>18516</v>
      </c>
      <c r="M6533" t="s">
        <v>18516</v>
      </c>
    </row>
    <row r="6534" spans="1:13" ht="13.5">
      <c r="A6534" t="s">
        <v>38847</v>
      </c>
      <c r="B6534" t="s">
        <v>38848</v>
      </c>
      <c r="C6534" t="s">
        <v>38825</v>
      </c>
      <c r="D6534" t="s">
        <v>38826</v>
      </c>
      <c r="E6534" t="s">
        <v>18516</v>
      </c>
      <c r="F6534" t="s">
        <v>18516</v>
      </c>
      <c r="G6534" t="s">
        <v>18516</v>
      </c>
      <c r="H6534" t="s">
        <v>18516</v>
      </c>
      <c r="I6534" t="s">
        <v>18516</v>
      </c>
      <c r="J6534" t="s">
        <v>18516</v>
      </c>
      <c r="K6534" t="s">
        <v>29707</v>
      </c>
      <c r="L6534" t="s">
        <v>18516</v>
      </c>
      <c r="M6534" t="s">
        <v>18516</v>
      </c>
    </row>
    <row r="6535" spans="1:13" ht="13.5">
      <c r="A6535" t="s">
        <v>38849</v>
      </c>
      <c r="B6535" t="s">
        <v>38850</v>
      </c>
      <c r="C6535" t="s">
        <v>38825</v>
      </c>
      <c r="D6535" t="s">
        <v>38826</v>
      </c>
      <c r="E6535" t="s">
        <v>18516</v>
      </c>
      <c r="F6535" t="s">
        <v>18516</v>
      </c>
      <c r="G6535" t="s">
        <v>18516</v>
      </c>
      <c r="H6535" t="s">
        <v>18516</v>
      </c>
      <c r="I6535" t="s">
        <v>18516</v>
      </c>
      <c r="J6535" t="s">
        <v>18516</v>
      </c>
      <c r="K6535" t="s">
        <v>29707</v>
      </c>
      <c r="L6535" t="s">
        <v>18516</v>
      </c>
      <c r="M6535" t="s">
        <v>18516</v>
      </c>
    </row>
    <row r="6536" spans="1:13" ht="13.5">
      <c r="A6536" t="s">
        <v>38851</v>
      </c>
      <c r="B6536" t="s">
        <v>38852</v>
      </c>
      <c r="C6536" t="s">
        <v>38825</v>
      </c>
      <c r="D6536" t="s">
        <v>38826</v>
      </c>
      <c r="E6536" t="s">
        <v>18516</v>
      </c>
      <c r="F6536" t="s">
        <v>18516</v>
      </c>
      <c r="G6536" t="s">
        <v>18516</v>
      </c>
      <c r="H6536" t="s">
        <v>18516</v>
      </c>
      <c r="I6536" t="s">
        <v>18516</v>
      </c>
      <c r="J6536" t="s">
        <v>18516</v>
      </c>
      <c r="K6536" t="s">
        <v>29707</v>
      </c>
      <c r="L6536" t="s">
        <v>18516</v>
      </c>
      <c r="M6536" t="s">
        <v>18516</v>
      </c>
    </row>
    <row r="6537" spans="1:13" ht="13.5">
      <c r="A6537" t="s">
        <v>1103</v>
      </c>
      <c r="B6537" t="s">
        <v>38853</v>
      </c>
      <c r="C6537" t="s">
        <v>38825</v>
      </c>
      <c r="D6537" t="s">
        <v>38826</v>
      </c>
      <c r="E6537" t="s">
        <v>18516</v>
      </c>
      <c r="F6537" t="s">
        <v>18516</v>
      </c>
      <c r="G6537" t="s">
        <v>18516</v>
      </c>
      <c r="H6537" t="s">
        <v>18516</v>
      </c>
      <c r="I6537" t="s">
        <v>18516</v>
      </c>
      <c r="J6537" t="s">
        <v>18516</v>
      </c>
      <c r="K6537" t="s">
        <v>29707</v>
      </c>
      <c r="L6537" t="s">
        <v>18516</v>
      </c>
      <c r="M6537" t="s">
        <v>18516</v>
      </c>
    </row>
    <row r="6538" spans="1:13" ht="13.5">
      <c r="A6538" t="s">
        <v>1097</v>
      </c>
      <c r="B6538" t="s">
        <v>38854</v>
      </c>
      <c r="C6538" t="s">
        <v>38825</v>
      </c>
      <c r="D6538" t="s">
        <v>38826</v>
      </c>
      <c r="E6538" t="s">
        <v>18516</v>
      </c>
      <c r="F6538" t="s">
        <v>18516</v>
      </c>
      <c r="G6538" t="s">
        <v>18516</v>
      </c>
      <c r="H6538" t="s">
        <v>18516</v>
      </c>
      <c r="I6538" t="s">
        <v>18516</v>
      </c>
      <c r="J6538" t="s">
        <v>18516</v>
      </c>
      <c r="K6538" t="s">
        <v>29707</v>
      </c>
      <c r="L6538" t="s">
        <v>18516</v>
      </c>
      <c r="M6538" t="s">
        <v>18516</v>
      </c>
    </row>
    <row r="6539" spans="1:13" ht="13.5">
      <c r="A6539" t="s">
        <v>1094</v>
      </c>
      <c r="B6539" t="s">
        <v>38855</v>
      </c>
      <c r="C6539" t="s">
        <v>38825</v>
      </c>
      <c r="D6539" t="s">
        <v>38826</v>
      </c>
      <c r="E6539" t="s">
        <v>18516</v>
      </c>
      <c r="F6539" t="s">
        <v>18516</v>
      </c>
      <c r="G6539" t="s">
        <v>18516</v>
      </c>
      <c r="H6539" t="s">
        <v>18516</v>
      </c>
      <c r="I6539" t="s">
        <v>18516</v>
      </c>
      <c r="J6539" t="s">
        <v>18516</v>
      </c>
      <c r="K6539" t="s">
        <v>29707</v>
      </c>
      <c r="L6539" t="s">
        <v>18516</v>
      </c>
      <c r="M6539" t="s">
        <v>18516</v>
      </c>
    </row>
    <row r="6540" spans="1:13" ht="13.5">
      <c r="A6540" t="s">
        <v>1091</v>
      </c>
      <c r="B6540" t="s">
        <v>38856</v>
      </c>
      <c r="C6540" t="s">
        <v>38825</v>
      </c>
      <c r="D6540" t="s">
        <v>38826</v>
      </c>
      <c r="E6540" t="s">
        <v>18516</v>
      </c>
      <c r="F6540" t="s">
        <v>18516</v>
      </c>
      <c r="G6540" t="s">
        <v>18516</v>
      </c>
      <c r="H6540" t="s">
        <v>18516</v>
      </c>
      <c r="I6540" t="s">
        <v>18516</v>
      </c>
      <c r="J6540" t="s">
        <v>18516</v>
      </c>
      <c r="K6540" t="s">
        <v>29707</v>
      </c>
      <c r="L6540" t="s">
        <v>18516</v>
      </c>
      <c r="M6540" t="s">
        <v>18516</v>
      </c>
    </row>
    <row r="6541" spans="1:13" ht="13.5">
      <c r="A6541" t="s">
        <v>1088</v>
      </c>
      <c r="B6541" t="s">
        <v>38857</v>
      </c>
      <c r="C6541" t="s">
        <v>38825</v>
      </c>
      <c r="D6541" t="s">
        <v>38826</v>
      </c>
      <c r="E6541" t="s">
        <v>18516</v>
      </c>
      <c r="F6541" t="s">
        <v>18516</v>
      </c>
      <c r="G6541" t="s">
        <v>18516</v>
      </c>
      <c r="H6541" t="s">
        <v>18516</v>
      </c>
      <c r="I6541" t="s">
        <v>18516</v>
      </c>
      <c r="J6541" t="s">
        <v>18516</v>
      </c>
      <c r="K6541" t="s">
        <v>29707</v>
      </c>
      <c r="L6541" t="s">
        <v>18516</v>
      </c>
      <c r="M6541" t="s">
        <v>18516</v>
      </c>
    </row>
    <row r="6542" spans="1:13" ht="13.5">
      <c r="A6542" t="s">
        <v>38858</v>
      </c>
      <c r="B6542" t="s">
        <v>38859</v>
      </c>
      <c r="C6542" t="s">
        <v>34541</v>
      </c>
      <c r="D6542" t="s">
        <v>34542</v>
      </c>
      <c r="E6542" t="s">
        <v>18516</v>
      </c>
      <c r="F6542" t="s">
        <v>18516</v>
      </c>
      <c r="G6542" t="s">
        <v>18516</v>
      </c>
      <c r="H6542" t="s">
        <v>18516</v>
      </c>
      <c r="I6542" t="s">
        <v>18516</v>
      </c>
      <c r="J6542" t="s">
        <v>18516</v>
      </c>
      <c r="K6542" t="s">
        <v>29707</v>
      </c>
      <c r="L6542" t="s">
        <v>18516</v>
      </c>
      <c r="M6542" t="s">
        <v>18516</v>
      </c>
    </row>
    <row r="6543" spans="1:13" ht="13.5">
      <c r="A6543" t="s">
        <v>38860</v>
      </c>
      <c r="B6543" t="s">
        <v>38861</v>
      </c>
      <c r="C6543" t="s">
        <v>34541</v>
      </c>
      <c r="D6543" t="s">
        <v>34542</v>
      </c>
      <c r="E6543" t="s">
        <v>18516</v>
      </c>
      <c r="F6543" t="s">
        <v>18516</v>
      </c>
      <c r="G6543" t="s">
        <v>18516</v>
      </c>
      <c r="H6543" t="s">
        <v>18516</v>
      </c>
      <c r="I6543" t="s">
        <v>18516</v>
      </c>
      <c r="J6543" t="s">
        <v>18516</v>
      </c>
      <c r="K6543" t="s">
        <v>29707</v>
      </c>
      <c r="L6543" t="s">
        <v>18516</v>
      </c>
      <c r="M6543" t="s">
        <v>18516</v>
      </c>
    </row>
    <row r="6544" spans="1:13" ht="13.5">
      <c r="A6544" t="s">
        <v>38862</v>
      </c>
      <c r="B6544" t="s">
        <v>38863</v>
      </c>
      <c r="C6544" t="s">
        <v>34541</v>
      </c>
      <c r="D6544" t="s">
        <v>34542</v>
      </c>
      <c r="E6544" t="s">
        <v>18516</v>
      </c>
      <c r="F6544" t="s">
        <v>18516</v>
      </c>
      <c r="G6544" t="s">
        <v>18516</v>
      </c>
      <c r="H6544" t="s">
        <v>18516</v>
      </c>
      <c r="I6544" t="s">
        <v>18516</v>
      </c>
      <c r="J6544" t="s">
        <v>18516</v>
      </c>
      <c r="K6544" t="s">
        <v>29707</v>
      </c>
      <c r="L6544" t="s">
        <v>18516</v>
      </c>
      <c r="M6544" t="s">
        <v>18516</v>
      </c>
    </row>
    <row r="6545" spans="1:13" ht="13.5">
      <c r="A6545" t="s">
        <v>38864</v>
      </c>
      <c r="B6545" t="s">
        <v>38865</v>
      </c>
      <c r="C6545" t="s">
        <v>34541</v>
      </c>
      <c r="D6545" t="s">
        <v>34542</v>
      </c>
      <c r="E6545" t="s">
        <v>18516</v>
      </c>
      <c r="F6545" t="s">
        <v>18516</v>
      </c>
      <c r="G6545" t="s">
        <v>18516</v>
      </c>
      <c r="H6545" t="s">
        <v>18516</v>
      </c>
      <c r="I6545" t="s">
        <v>18516</v>
      </c>
      <c r="J6545" t="s">
        <v>18516</v>
      </c>
      <c r="K6545" t="s">
        <v>29707</v>
      </c>
      <c r="L6545" t="s">
        <v>18516</v>
      </c>
      <c r="M6545" t="s">
        <v>18516</v>
      </c>
    </row>
    <row r="6546" spans="1:13" ht="13.5">
      <c r="A6546" t="s">
        <v>2580</v>
      </c>
      <c r="B6546" t="s">
        <v>38866</v>
      </c>
      <c r="C6546" t="s">
        <v>34541</v>
      </c>
      <c r="D6546" t="s">
        <v>34542</v>
      </c>
      <c r="E6546" t="s">
        <v>18516</v>
      </c>
      <c r="F6546" t="s">
        <v>18516</v>
      </c>
      <c r="G6546" t="s">
        <v>18516</v>
      </c>
      <c r="H6546" t="s">
        <v>18516</v>
      </c>
      <c r="I6546" t="s">
        <v>18516</v>
      </c>
      <c r="J6546" t="s">
        <v>18516</v>
      </c>
      <c r="K6546" t="s">
        <v>29707</v>
      </c>
      <c r="L6546" t="s">
        <v>18516</v>
      </c>
      <c r="M6546" t="s">
        <v>18516</v>
      </c>
    </row>
    <row r="6547" spans="1:13" ht="13.5">
      <c r="A6547" t="s">
        <v>2577</v>
      </c>
      <c r="B6547" t="s">
        <v>38867</v>
      </c>
      <c r="C6547" t="s">
        <v>34541</v>
      </c>
      <c r="D6547" t="s">
        <v>34542</v>
      </c>
      <c r="E6547" t="s">
        <v>18516</v>
      </c>
      <c r="F6547" t="s">
        <v>18516</v>
      </c>
      <c r="G6547" t="s">
        <v>18516</v>
      </c>
      <c r="H6547" t="s">
        <v>18516</v>
      </c>
      <c r="I6547" t="s">
        <v>18516</v>
      </c>
      <c r="J6547" t="s">
        <v>18516</v>
      </c>
      <c r="K6547" t="s">
        <v>29707</v>
      </c>
      <c r="L6547" t="s">
        <v>18516</v>
      </c>
      <c r="M6547" t="s">
        <v>18516</v>
      </c>
    </row>
    <row r="6548" spans="1:13" ht="13.5">
      <c r="A6548" t="s">
        <v>2574</v>
      </c>
      <c r="B6548" t="s">
        <v>38865</v>
      </c>
      <c r="C6548" t="s">
        <v>34541</v>
      </c>
      <c r="D6548" t="s">
        <v>34542</v>
      </c>
      <c r="E6548" t="s">
        <v>18516</v>
      </c>
      <c r="F6548" t="s">
        <v>18516</v>
      </c>
      <c r="G6548" t="s">
        <v>18516</v>
      </c>
      <c r="H6548" t="s">
        <v>18516</v>
      </c>
      <c r="I6548" t="s">
        <v>18516</v>
      </c>
      <c r="J6548" t="s">
        <v>18516</v>
      </c>
      <c r="K6548" t="s">
        <v>29707</v>
      </c>
      <c r="L6548" t="s">
        <v>18516</v>
      </c>
      <c r="M6548" t="s">
        <v>18516</v>
      </c>
    </row>
    <row r="6549" spans="1:13" ht="13.5">
      <c r="A6549" t="s">
        <v>2571</v>
      </c>
      <c r="B6549" t="s">
        <v>38868</v>
      </c>
      <c r="C6549" t="s">
        <v>34541</v>
      </c>
      <c r="D6549" t="s">
        <v>34542</v>
      </c>
      <c r="E6549" t="s">
        <v>18516</v>
      </c>
      <c r="F6549" t="s">
        <v>18516</v>
      </c>
      <c r="G6549" t="s">
        <v>18516</v>
      </c>
      <c r="H6549" t="s">
        <v>18516</v>
      </c>
      <c r="I6549" t="s">
        <v>18516</v>
      </c>
      <c r="J6549" t="s">
        <v>18516</v>
      </c>
      <c r="K6549" t="s">
        <v>29707</v>
      </c>
      <c r="L6549" t="s">
        <v>18516</v>
      </c>
      <c r="M6549" t="s">
        <v>18516</v>
      </c>
    </row>
    <row r="6550" spans="1:13" ht="13.5">
      <c r="A6550" t="s">
        <v>2598</v>
      </c>
      <c r="B6550" t="s">
        <v>38869</v>
      </c>
      <c r="C6550" t="s">
        <v>34541</v>
      </c>
      <c r="D6550" t="s">
        <v>34542</v>
      </c>
      <c r="E6550" t="s">
        <v>18516</v>
      </c>
      <c r="F6550" t="s">
        <v>18516</v>
      </c>
      <c r="G6550" t="s">
        <v>18516</v>
      </c>
      <c r="H6550" t="s">
        <v>18516</v>
      </c>
      <c r="I6550" t="s">
        <v>18516</v>
      </c>
      <c r="J6550" t="s">
        <v>18516</v>
      </c>
      <c r="K6550" t="s">
        <v>29707</v>
      </c>
      <c r="L6550" t="s">
        <v>18516</v>
      </c>
      <c r="M6550" t="s">
        <v>18516</v>
      </c>
    </row>
    <row r="6551" spans="1:13" ht="13.5">
      <c r="A6551" t="s">
        <v>2595</v>
      </c>
      <c r="B6551" t="s">
        <v>38870</v>
      </c>
      <c r="C6551" t="s">
        <v>34541</v>
      </c>
      <c r="D6551" t="s">
        <v>34542</v>
      </c>
      <c r="E6551" t="s">
        <v>18516</v>
      </c>
      <c r="F6551" t="s">
        <v>18516</v>
      </c>
      <c r="G6551" t="s">
        <v>18516</v>
      </c>
      <c r="H6551" t="s">
        <v>18516</v>
      </c>
      <c r="I6551" t="s">
        <v>18516</v>
      </c>
      <c r="J6551" t="s">
        <v>18516</v>
      </c>
      <c r="K6551" t="s">
        <v>29707</v>
      </c>
      <c r="L6551" t="s">
        <v>18516</v>
      </c>
      <c r="M6551" t="s">
        <v>18516</v>
      </c>
    </row>
    <row r="6552" spans="1:13" ht="13.5">
      <c r="A6552" t="s">
        <v>2592</v>
      </c>
      <c r="B6552" t="s">
        <v>38871</v>
      </c>
      <c r="C6552" t="s">
        <v>34541</v>
      </c>
      <c r="D6552" t="s">
        <v>34542</v>
      </c>
      <c r="E6552" t="s">
        <v>18516</v>
      </c>
      <c r="F6552" t="s">
        <v>18516</v>
      </c>
      <c r="G6552" t="s">
        <v>18516</v>
      </c>
      <c r="H6552" t="s">
        <v>18516</v>
      </c>
      <c r="I6552" t="s">
        <v>18516</v>
      </c>
      <c r="J6552" t="s">
        <v>18516</v>
      </c>
      <c r="K6552" t="s">
        <v>29707</v>
      </c>
      <c r="L6552" t="s">
        <v>18516</v>
      </c>
      <c r="M6552" t="s">
        <v>18516</v>
      </c>
    </row>
    <row r="6553" spans="1:13" ht="13.5">
      <c r="A6553" t="s">
        <v>2586</v>
      </c>
      <c r="B6553" t="s">
        <v>38872</v>
      </c>
      <c r="C6553" t="s">
        <v>34541</v>
      </c>
      <c r="D6553" t="s">
        <v>34542</v>
      </c>
      <c r="E6553" t="s">
        <v>18516</v>
      </c>
      <c r="F6553" t="s">
        <v>18516</v>
      </c>
      <c r="G6553" t="s">
        <v>18516</v>
      </c>
      <c r="H6553" t="s">
        <v>18516</v>
      </c>
      <c r="I6553" t="s">
        <v>18516</v>
      </c>
      <c r="J6553" t="s">
        <v>18516</v>
      </c>
      <c r="K6553" t="s">
        <v>29707</v>
      </c>
      <c r="L6553" t="s">
        <v>18516</v>
      </c>
      <c r="M6553" t="s">
        <v>18516</v>
      </c>
    </row>
    <row r="6554" spans="1:13" ht="13.5">
      <c r="A6554" t="s">
        <v>38873</v>
      </c>
      <c r="B6554" t="s">
        <v>38874</v>
      </c>
      <c r="C6554" t="s">
        <v>29408</v>
      </c>
      <c r="D6554" t="s">
        <v>29409</v>
      </c>
      <c r="E6554" t="s">
        <v>18516</v>
      </c>
      <c r="F6554" t="s">
        <v>18516</v>
      </c>
      <c r="G6554" t="s">
        <v>18516</v>
      </c>
      <c r="H6554" t="s">
        <v>18516</v>
      </c>
      <c r="I6554" t="s">
        <v>18516</v>
      </c>
      <c r="J6554" t="s">
        <v>18516</v>
      </c>
      <c r="K6554" t="s">
        <v>29707</v>
      </c>
      <c r="L6554" t="s">
        <v>18516</v>
      </c>
      <c r="M6554" t="s">
        <v>18516</v>
      </c>
    </row>
    <row r="6555" spans="1:13" ht="13.5">
      <c r="A6555" t="s">
        <v>38875</v>
      </c>
      <c r="B6555" t="s">
        <v>38876</v>
      </c>
      <c r="C6555" t="s">
        <v>29408</v>
      </c>
      <c r="D6555" t="s">
        <v>29409</v>
      </c>
      <c r="E6555" t="s">
        <v>18516</v>
      </c>
      <c r="F6555" t="s">
        <v>18516</v>
      </c>
      <c r="G6555" t="s">
        <v>18516</v>
      </c>
      <c r="H6555" t="s">
        <v>18516</v>
      </c>
      <c r="I6555" t="s">
        <v>18516</v>
      </c>
      <c r="J6555" t="s">
        <v>18516</v>
      </c>
      <c r="K6555" t="s">
        <v>29707</v>
      </c>
      <c r="L6555" t="s">
        <v>18516</v>
      </c>
      <c r="M6555" t="s">
        <v>18516</v>
      </c>
    </row>
    <row r="6556" spans="1:13" ht="13.5">
      <c r="A6556" t="s">
        <v>38877</v>
      </c>
      <c r="B6556" t="s">
        <v>38878</v>
      </c>
      <c r="C6556" t="s">
        <v>29408</v>
      </c>
      <c r="D6556" t="s">
        <v>29409</v>
      </c>
      <c r="E6556" s="164">
        <v>130</v>
      </c>
      <c r="F6556" s="164">
        <v>130</v>
      </c>
      <c r="G6556" t="s">
        <v>18516</v>
      </c>
      <c r="H6556" t="s">
        <v>18516</v>
      </c>
      <c r="I6556" s="164">
        <v>43.61</v>
      </c>
      <c r="J6556" s="164">
        <v>173.61</v>
      </c>
      <c r="K6556">
        <v>0</v>
      </c>
      <c r="L6556" t="s">
        <v>18516</v>
      </c>
      <c r="M6556" t="s">
        <v>18516</v>
      </c>
    </row>
    <row r="6557" spans="1:13" ht="13.5">
      <c r="A6557" t="s">
        <v>9690</v>
      </c>
      <c r="B6557" t="s">
        <v>38879</v>
      </c>
      <c r="C6557" t="s">
        <v>29408</v>
      </c>
      <c r="D6557" t="s">
        <v>29409</v>
      </c>
      <c r="E6557" t="s">
        <v>18516</v>
      </c>
      <c r="F6557" t="s">
        <v>18516</v>
      </c>
      <c r="G6557" t="s">
        <v>18516</v>
      </c>
      <c r="H6557" t="s">
        <v>18516</v>
      </c>
      <c r="I6557" t="s">
        <v>18516</v>
      </c>
      <c r="J6557" t="s">
        <v>18516</v>
      </c>
      <c r="K6557" t="s">
        <v>29707</v>
      </c>
      <c r="L6557" t="s">
        <v>18516</v>
      </c>
      <c r="M6557" t="s">
        <v>18516</v>
      </c>
    </row>
    <row r="6558" spans="1:13" ht="13.5">
      <c r="A6558" t="s">
        <v>38880</v>
      </c>
      <c r="B6558" t="s">
        <v>38881</v>
      </c>
      <c r="C6558" t="s">
        <v>29408</v>
      </c>
      <c r="D6558" t="s">
        <v>29409</v>
      </c>
      <c r="E6558" t="s">
        <v>18516</v>
      </c>
      <c r="F6558" t="s">
        <v>18516</v>
      </c>
      <c r="G6558" t="s">
        <v>18516</v>
      </c>
      <c r="H6558" t="s">
        <v>18516</v>
      </c>
      <c r="I6558" t="s">
        <v>18516</v>
      </c>
      <c r="J6558" t="s">
        <v>18516</v>
      </c>
      <c r="K6558" t="s">
        <v>29707</v>
      </c>
      <c r="L6558" t="s">
        <v>18516</v>
      </c>
      <c r="M6558" t="s">
        <v>18516</v>
      </c>
    </row>
    <row r="6559" spans="1:13" ht="13.5">
      <c r="A6559" t="s">
        <v>38882</v>
      </c>
      <c r="B6559" t="s">
        <v>38883</v>
      </c>
      <c r="C6559" t="s">
        <v>29408</v>
      </c>
      <c r="D6559" t="s">
        <v>29409</v>
      </c>
      <c r="E6559" t="s">
        <v>18516</v>
      </c>
      <c r="F6559" t="s">
        <v>18516</v>
      </c>
      <c r="G6559" t="s">
        <v>18516</v>
      </c>
      <c r="H6559" t="s">
        <v>18516</v>
      </c>
      <c r="I6559" t="s">
        <v>18516</v>
      </c>
      <c r="J6559" t="s">
        <v>18516</v>
      </c>
      <c r="K6559" t="s">
        <v>29707</v>
      </c>
      <c r="L6559" t="s">
        <v>18516</v>
      </c>
      <c r="M6559" t="s">
        <v>18516</v>
      </c>
    </row>
    <row r="6560" spans="1:13" ht="13.5">
      <c r="A6560" t="s">
        <v>9756</v>
      </c>
      <c r="B6560" t="s">
        <v>38884</v>
      </c>
      <c r="C6560" t="s">
        <v>29408</v>
      </c>
      <c r="D6560" t="s">
        <v>29409</v>
      </c>
      <c r="E6560" t="s">
        <v>18516</v>
      </c>
      <c r="F6560" t="s">
        <v>18516</v>
      </c>
      <c r="G6560" t="s">
        <v>18516</v>
      </c>
      <c r="H6560" t="s">
        <v>18516</v>
      </c>
      <c r="I6560" t="s">
        <v>18516</v>
      </c>
      <c r="J6560" t="s">
        <v>18516</v>
      </c>
      <c r="K6560" t="s">
        <v>29707</v>
      </c>
      <c r="L6560" t="s">
        <v>18516</v>
      </c>
      <c r="M6560" t="s">
        <v>18516</v>
      </c>
    </row>
    <row r="6561" spans="1:13" ht="13.5">
      <c r="A6561" t="s">
        <v>4486</v>
      </c>
      <c r="B6561" t="s">
        <v>38885</v>
      </c>
      <c r="C6561" t="s">
        <v>29408</v>
      </c>
      <c r="D6561" t="s">
        <v>29409</v>
      </c>
      <c r="E6561" t="s">
        <v>18516</v>
      </c>
      <c r="F6561" t="s">
        <v>18516</v>
      </c>
      <c r="G6561" t="s">
        <v>18516</v>
      </c>
      <c r="H6561" t="s">
        <v>18516</v>
      </c>
      <c r="I6561" t="s">
        <v>18516</v>
      </c>
      <c r="J6561" t="s">
        <v>18516</v>
      </c>
      <c r="K6561" t="s">
        <v>29707</v>
      </c>
      <c r="L6561" t="s">
        <v>18516</v>
      </c>
      <c r="M6561" t="s">
        <v>18516</v>
      </c>
    </row>
    <row r="6562" spans="1:13" ht="13.5">
      <c r="A6562" t="s">
        <v>38886</v>
      </c>
      <c r="B6562" t="s">
        <v>38887</v>
      </c>
      <c r="C6562" t="s">
        <v>29408</v>
      </c>
      <c r="D6562" t="s">
        <v>29409</v>
      </c>
      <c r="E6562" s="164">
        <v>999</v>
      </c>
      <c r="F6562" s="164">
        <v>999</v>
      </c>
      <c r="G6562" t="s">
        <v>18516</v>
      </c>
      <c r="H6562" t="s">
        <v>18516</v>
      </c>
      <c r="I6562" s="164">
        <v>52.75</v>
      </c>
      <c r="J6562" s="164">
        <v>1051.75</v>
      </c>
      <c r="K6562">
        <v>89</v>
      </c>
      <c r="L6562" t="s">
        <v>18516</v>
      </c>
      <c r="M6562" t="s">
        <v>18516</v>
      </c>
    </row>
    <row r="6563" spans="1:13" ht="13.5">
      <c r="A6563" t="s">
        <v>38888</v>
      </c>
      <c r="B6563" t="s">
        <v>38889</v>
      </c>
      <c r="C6563" t="s">
        <v>29408</v>
      </c>
      <c r="D6563" t="s">
        <v>29409</v>
      </c>
      <c r="E6563" t="s">
        <v>18516</v>
      </c>
      <c r="F6563" t="s">
        <v>18516</v>
      </c>
      <c r="G6563" t="s">
        <v>18516</v>
      </c>
      <c r="H6563" t="s">
        <v>18516</v>
      </c>
      <c r="I6563" t="s">
        <v>18516</v>
      </c>
      <c r="J6563" t="s">
        <v>18516</v>
      </c>
      <c r="K6563" t="s">
        <v>29707</v>
      </c>
      <c r="L6563" t="s">
        <v>18516</v>
      </c>
      <c r="M6563" t="s">
        <v>18516</v>
      </c>
    </row>
    <row r="6564" spans="1:13" ht="13.5">
      <c r="A6564" t="s">
        <v>38890</v>
      </c>
      <c r="B6564" t="s">
        <v>38891</v>
      </c>
      <c r="C6564" t="s">
        <v>29408</v>
      </c>
      <c r="D6564" t="s">
        <v>29409</v>
      </c>
      <c r="E6564" t="s">
        <v>18516</v>
      </c>
      <c r="F6564" t="s">
        <v>18516</v>
      </c>
      <c r="G6564" t="s">
        <v>18516</v>
      </c>
      <c r="H6564" t="s">
        <v>18516</v>
      </c>
      <c r="I6564" t="s">
        <v>18516</v>
      </c>
      <c r="J6564" t="s">
        <v>18516</v>
      </c>
      <c r="K6564" t="s">
        <v>29707</v>
      </c>
      <c r="L6564" t="s">
        <v>18516</v>
      </c>
      <c r="M6564" t="s">
        <v>18516</v>
      </c>
    </row>
    <row r="6565" spans="1:13" ht="13.5">
      <c r="A6565" t="s">
        <v>38892</v>
      </c>
      <c r="B6565" t="s">
        <v>38893</v>
      </c>
      <c r="C6565" t="s">
        <v>29408</v>
      </c>
      <c r="D6565" t="s">
        <v>29409</v>
      </c>
      <c r="E6565" t="s">
        <v>18516</v>
      </c>
      <c r="F6565" t="s">
        <v>18516</v>
      </c>
      <c r="G6565" t="s">
        <v>18516</v>
      </c>
      <c r="H6565" t="s">
        <v>18516</v>
      </c>
      <c r="I6565" t="s">
        <v>18516</v>
      </c>
      <c r="J6565" t="s">
        <v>18516</v>
      </c>
      <c r="K6565" t="s">
        <v>29707</v>
      </c>
      <c r="L6565" t="s">
        <v>18516</v>
      </c>
      <c r="M6565" t="s">
        <v>18516</v>
      </c>
    </row>
    <row r="6566" spans="1:13" ht="13.5">
      <c r="A6566" t="s">
        <v>38894</v>
      </c>
      <c r="B6566" t="s">
        <v>38895</v>
      </c>
      <c r="C6566" t="s">
        <v>29408</v>
      </c>
      <c r="D6566" t="s">
        <v>29409</v>
      </c>
      <c r="E6566" t="s">
        <v>18516</v>
      </c>
      <c r="F6566" t="s">
        <v>18516</v>
      </c>
      <c r="G6566" t="s">
        <v>18516</v>
      </c>
      <c r="H6566" t="s">
        <v>18516</v>
      </c>
      <c r="I6566" t="s">
        <v>18516</v>
      </c>
      <c r="J6566" t="s">
        <v>18516</v>
      </c>
      <c r="K6566" t="s">
        <v>29707</v>
      </c>
      <c r="L6566" t="s">
        <v>18516</v>
      </c>
      <c r="M6566" t="s">
        <v>18516</v>
      </c>
    </row>
    <row r="6567" spans="1:13" ht="13.5">
      <c r="A6567" t="s">
        <v>38896</v>
      </c>
      <c r="B6567" t="s">
        <v>38897</v>
      </c>
      <c r="C6567" t="s">
        <v>29408</v>
      </c>
      <c r="D6567" t="s">
        <v>29409</v>
      </c>
      <c r="E6567" t="s">
        <v>18516</v>
      </c>
      <c r="F6567" t="s">
        <v>18516</v>
      </c>
      <c r="G6567" t="s">
        <v>18516</v>
      </c>
      <c r="H6567" t="s">
        <v>18516</v>
      </c>
      <c r="I6567" t="s">
        <v>18516</v>
      </c>
      <c r="J6567" t="s">
        <v>18516</v>
      </c>
      <c r="K6567" t="s">
        <v>29707</v>
      </c>
      <c r="L6567" t="s">
        <v>18516</v>
      </c>
      <c r="M6567" t="s">
        <v>18516</v>
      </c>
    </row>
    <row r="6568" spans="1:13" ht="13.5">
      <c r="A6568" t="s">
        <v>38898</v>
      </c>
      <c r="B6568" t="s">
        <v>38899</v>
      </c>
      <c r="C6568" t="s">
        <v>29408</v>
      </c>
      <c r="D6568" t="s">
        <v>29409</v>
      </c>
      <c r="E6568" t="s">
        <v>18516</v>
      </c>
      <c r="F6568" t="s">
        <v>18516</v>
      </c>
      <c r="G6568" t="s">
        <v>18516</v>
      </c>
      <c r="H6568" t="s">
        <v>18516</v>
      </c>
      <c r="I6568" t="s">
        <v>18516</v>
      </c>
      <c r="J6568" t="s">
        <v>18516</v>
      </c>
      <c r="K6568" t="s">
        <v>29707</v>
      </c>
      <c r="L6568" t="s">
        <v>18516</v>
      </c>
      <c r="M6568" t="s">
        <v>18516</v>
      </c>
    </row>
    <row r="6569" spans="1:13" ht="13.5">
      <c r="A6569" t="s">
        <v>38900</v>
      </c>
      <c r="B6569" t="s">
        <v>38899</v>
      </c>
      <c r="C6569" t="s">
        <v>29408</v>
      </c>
      <c r="D6569" t="s">
        <v>29409</v>
      </c>
      <c r="E6569" t="s">
        <v>18516</v>
      </c>
      <c r="F6569" t="s">
        <v>18516</v>
      </c>
      <c r="G6569" t="s">
        <v>18516</v>
      </c>
      <c r="H6569" t="s">
        <v>18516</v>
      </c>
      <c r="I6569" t="s">
        <v>18516</v>
      </c>
      <c r="J6569" t="s">
        <v>18516</v>
      </c>
      <c r="K6569" t="s">
        <v>29707</v>
      </c>
      <c r="L6569" t="s">
        <v>18516</v>
      </c>
      <c r="M6569" t="s">
        <v>18516</v>
      </c>
    </row>
    <row r="6570" spans="1:13" ht="13.5">
      <c r="A6570" t="s">
        <v>38901</v>
      </c>
      <c r="B6570" t="s">
        <v>38902</v>
      </c>
      <c r="C6570" t="s">
        <v>29408</v>
      </c>
      <c r="D6570" t="s">
        <v>29409</v>
      </c>
      <c r="E6570" t="s">
        <v>18516</v>
      </c>
      <c r="F6570" t="s">
        <v>18516</v>
      </c>
      <c r="G6570" t="s">
        <v>18516</v>
      </c>
      <c r="H6570" t="s">
        <v>18516</v>
      </c>
      <c r="I6570" t="s">
        <v>18516</v>
      </c>
      <c r="J6570" t="s">
        <v>18516</v>
      </c>
      <c r="K6570" t="s">
        <v>29707</v>
      </c>
      <c r="L6570" t="s">
        <v>18516</v>
      </c>
      <c r="M6570" t="s">
        <v>18516</v>
      </c>
    </row>
    <row r="6571" spans="1:13" ht="13.5">
      <c r="A6571" t="s">
        <v>38903</v>
      </c>
      <c r="B6571" t="s">
        <v>38904</v>
      </c>
      <c r="C6571" t="s">
        <v>29408</v>
      </c>
      <c r="D6571" t="s">
        <v>29409</v>
      </c>
      <c r="E6571" t="s">
        <v>18516</v>
      </c>
      <c r="F6571" t="s">
        <v>18516</v>
      </c>
      <c r="G6571" t="s">
        <v>18516</v>
      </c>
      <c r="H6571" t="s">
        <v>18516</v>
      </c>
      <c r="I6571" t="s">
        <v>18516</v>
      </c>
      <c r="J6571" t="s">
        <v>18516</v>
      </c>
      <c r="K6571" t="s">
        <v>29707</v>
      </c>
      <c r="L6571" t="s">
        <v>18516</v>
      </c>
      <c r="M6571" t="s">
        <v>18516</v>
      </c>
    </row>
    <row r="6572" spans="1:13" ht="13.5">
      <c r="A6572" t="s">
        <v>10626</v>
      </c>
      <c r="B6572" t="s">
        <v>38905</v>
      </c>
      <c r="C6572" t="s">
        <v>29408</v>
      </c>
      <c r="D6572" t="s">
        <v>29409</v>
      </c>
      <c r="E6572" t="s">
        <v>18516</v>
      </c>
      <c r="F6572" t="s">
        <v>18516</v>
      </c>
      <c r="G6572" t="s">
        <v>18516</v>
      </c>
      <c r="H6572" t="s">
        <v>18516</v>
      </c>
      <c r="I6572" t="s">
        <v>18516</v>
      </c>
      <c r="J6572" t="s">
        <v>18516</v>
      </c>
      <c r="K6572" t="s">
        <v>29707</v>
      </c>
      <c r="L6572" t="s">
        <v>18516</v>
      </c>
      <c r="M6572" t="s">
        <v>18516</v>
      </c>
    </row>
    <row r="6573" spans="1:13" ht="13.5">
      <c r="A6573" t="s">
        <v>38906</v>
      </c>
      <c r="B6573" t="s">
        <v>38907</v>
      </c>
      <c r="C6573" t="s">
        <v>29408</v>
      </c>
      <c r="D6573" t="s">
        <v>29409</v>
      </c>
      <c r="E6573" t="s">
        <v>18516</v>
      </c>
      <c r="F6573" t="s">
        <v>18516</v>
      </c>
      <c r="G6573" t="s">
        <v>18516</v>
      </c>
      <c r="H6573" t="s">
        <v>18516</v>
      </c>
      <c r="I6573" t="s">
        <v>18516</v>
      </c>
      <c r="J6573" t="s">
        <v>18516</v>
      </c>
      <c r="K6573" t="s">
        <v>29707</v>
      </c>
      <c r="L6573" t="s">
        <v>18516</v>
      </c>
      <c r="M6573" t="s">
        <v>18516</v>
      </c>
    </row>
    <row r="6574" spans="1:13" ht="13.5">
      <c r="A6574" t="s">
        <v>26451</v>
      </c>
      <c r="B6574" t="s">
        <v>38908</v>
      </c>
      <c r="C6574" t="s">
        <v>29408</v>
      </c>
      <c r="D6574" t="s">
        <v>29409</v>
      </c>
      <c r="E6574" s="164">
        <v>155</v>
      </c>
      <c r="F6574" s="164">
        <v>130</v>
      </c>
      <c r="G6574" s="165">
        <v>0.83</v>
      </c>
      <c r="H6574" t="s">
        <v>29914</v>
      </c>
      <c r="I6574" s="164">
        <v>52.31</v>
      </c>
      <c r="J6574" s="164">
        <v>182.31</v>
      </c>
      <c r="K6574">
        <v>108</v>
      </c>
      <c r="L6574" t="s">
        <v>18516</v>
      </c>
      <c r="M6574" t="s">
        <v>18516</v>
      </c>
    </row>
    <row r="6575" spans="1:13" ht="13.5">
      <c r="A6575" t="s">
        <v>38909</v>
      </c>
      <c r="B6575" t="s">
        <v>38910</v>
      </c>
      <c r="C6575" t="s">
        <v>29408</v>
      </c>
      <c r="D6575" t="s">
        <v>29409</v>
      </c>
      <c r="E6575" t="s">
        <v>18516</v>
      </c>
      <c r="F6575" t="s">
        <v>18516</v>
      </c>
      <c r="G6575" t="s">
        <v>18516</v>
      </c>
      <c r="H6575" t="s">
        <v>18516</v>
      </c>
      <c r="I6575" t="s">
        <v>18516</v>
      </c>
      <c r="J6575" t="s">
        <v>18516</v>
      </c>
      <c r="K6575" t="s">
        <v>29707</v>
      </c>
      <c r="L6575" t="s">
        <v>18516</v>
      </c>
      <c r="M6575" t="s">
        <v>18516</v>
      </c>
    </row>
    <row r="6576" spans="1:13" ht="13.5">
      <c r="A6576" t="s">
        <v>38911</v>
      </c>
      <c r="B6576" t="s">
        <v>38912</v>
      </c>
      <c r="C6576" t="s">
        <v>29408</v>
      </c>
      <c r="D6576" t="s">
        <v>29409</v>
      </c>
      <c r="E6576" t="s">
        <v>18516</v>
      </c>
      <c r="F6576" t="s">
        <v>18516</v>
      </c>
      <c r="G6576" t="s">
        <v>18516</v>
      </c>
      <c r="H6576" t="s">
        <v>18516</v>
      </c>
      <c r="I6576" t="s">
        <v>18516</v>
      </c>
      <c r="J6576" t="s">
        <v>18516</v>
      </c>
      <c r="K6576" t="s">
        <v>29707</v>
      </c>
      <c r="L6576" t="s">
        <v>18516</v>
      </c>
      <c r="M6576" t="s">
        <v>18516</v>
      </c>
    </row>
    <row r="6577" spans="1:13" ht="13.5">
      <c r="A6577" t="s">
        <v>38913</v>
      </c>
      <c r="B6577" t="s">
        <v>38914</v>
      </c>
      <c r="C6577" t="s">
        <v>29408</v>
      </c>
      <c r="D6577" t="s">
        <v>29409</v>
      </c>
      <c r="E6577" t="s">
        <v>18516</v>
      </c>
      <c r="F6577" t="s">
        <v>18516</v>
      </c>
      <c r="G6577" t="s">
        <v>18516</v>
      </c>
      <c r="H6577" t="s">
        <v>18516</v>
      </c>
      <c r="I6577" t="s">
        <v>18516</v>
      </c>
      <c r="J6577" t="s">
        <v>18516</v>
      </c>
      <c r="K6577" t="s">
        <v>29707</v>
      </c>
      <c r="L6577" t="s">
        <v>18516</v>
      </c>
      <c r="M6577" t="s">
        <v>18516</v>
      </c>
    </row>
    <row r="6578" spans="1:13" ht="13.5">
      <c r="A6578" t="s">
        <v>38915</v>
      </c>
      <c r="B6578" t="s">
        <v>38916</v>
      </c>
      <c r="C6578" t="s">
        <v>29408</v>
      </c>
      <c r="D6578" t="s">
        <v>29409</v>
      </c>
      <c r="E6578" t="s">
        <v>18516</v>
      </c>
      <c r="F6578" t="s">
        <v>18516</v>
      </c>
      <c r="G6578" t="s">
        <v>18516</v>
      </c>
      <c r="H6578" t="s">
        <v>18516</v>
      </c>
      <c r="I6578" t="s">
        <v>18516</v>
      </c>
      <c r="J6578" t="s">
        <v>18516</v>
      </c>
      <c r="K6578" t="s">
        <v>29707</v>
      </c>
      <c r="L6578" t="s">
        <v>18516</v>
      </c>
      <c r="M6578" t="s">
        <v>18516</v>
      </c>
    </row>
    <row r="6579" spans="1:13" ht="13.5">
      <c r="A6579" t="s">
        <v>4408</v>
      </c>
      <c r="B6579" t="s">
        <v>38917</v>
      </c>
      <c r="C6579" t="s">
        <v>29408</v>
      </c>
      <c r="D6579" t="s">
        <v>29409</v>
      </c>
      <c r="E6579" s="164">
        <v>420</v>
      </c>
      <c r="F6579" s="164">
        <v>345</v>
      </c>
      <c r="G6579" s="165">
        <v>0.82</v>
      </c>
      <c r="H6579" t="s">
        <v>29914</v>
      </c>
      <c r="I6579" s="164">
        <v>144.48</v>
      </c>
      <c r="J6579" s="164">
        <v>489.48</v>
      </c>
      <c r="K6579">
        <v>89</v>
      </c>
      <c r="L6579" t="s">
        <v>18516</v>
      </c>
      <c r="M6579" t="s">
        <v>18516</v>
      </c>
    </row>
    <row r="6580" spans="1:13" ht="13.5">
      <c r="A6580" t="s">
        <v>4411</v>
      </c>
      <c r="B6580" t="s">
        <v>38918</v>
      </c>
      <c r="C6580" t="s">
        <v>29408</v>
      </c>
      <c r="D6580" t="s">
        <v>29409</v>
      </c>
      <c r="E6580" s="164">
        <v>420</v>
      </c>
      <c r="F6580" s="164">
        <v>345</v>
      </c>
      <c r="G6580" s="165">
        <v>0.82</v>
      </c>
      <c r="H6580" t="s">
        <v>29914</v>
      </c>
      <c r="I6580" s="164">
        <v>144.48</v>
      </c>
      <c r="J6580" s="164">
        <v>489.48</v>
      </c>
      <c r="K6580">
        <v>174</v>
      </c>
      <c r="L6580" t="s">
        <v>18516</v>
      </c>
      <c r="M6580" t="s">
        <v>18516</v>
      </c>
    </row>
    <row r="6581" spans="1:13" ht="13.5">
      <c r="A6581" t="s">
        <v>1909</v>
      </c>
      <c r="B6581" t="s">
        <v>38919</v>
      </c>
      <c r="C6581" t="s">
        <v>29408</v>
      </c>
      <c r="D6581" t="s">
        <v>29409</v>
      </c>
      <c r="E6581" t="s">
        <v>18516</v>
      </c>
      <c r="F6581" t="s">
        <v>18516</v>
      </c>
      <c r="G6581" t="s">
        <v>18516</v>
      </c>
      <c r="H6581" t="s">
        <v>18516</v>
      </c>
      <c r="I6581" t="s">
        <v>18516</v>
      </c>
      <c r="J6581" t="s">
        <v>18516</v>
      </c>
      <c r="K6581" t="s">
        <v>29707</v>
      </c>
      <c r="L6581" t="s">
        <v>18516</v>
      </c>
      <c r="M6581" t="s">
        <v>18516</v>
      </c>
    </row>
    <row r="6582" spans="1:13" ht="13.5">
      <c r="A6582" t="s">
        <v>9696</v>
      </c>
      <c r="B6582" t="s">
        <v>38920</v>
      </c>
      <c r="C6582" t="s">
        <v>29408</v>
      </c>
      <c r="D6582" t="s">
        <v>29409</v>
      </c>
      <c r="E6582" t="s">
        <v>18516</v>
      </c>
      <c r="F6582" t="s">
        <v>18516</v>
      </c>
      <c r="G6582" t="s">
        <v>18516</v>
      </c>
      <c r="H6582" t="s">
        <v>18516</v>
      </c>
      <c r="I6582" t="s">
        <v>18516</v>
      </c>
      <c r="J6582" t="s">
        <v>18516</v>
      </c>
      <c r="K6582" t="s">
        <v>29707</v>
      </c>
      <c r="L6582" t="s">
        <v>18516</v>
      </c>
      <c r="M6582" t="s">
        <v>18516</v>
      </c>
    </row>
    <row r="6583" spans="1:13" ht="13.5">
      <c r="A6583" t="s">
        <v>4423</v>
      </c>
      <c r="B6583" t="s">
        <v>38921</v>
      </c>
      <c r="C6583" t="s">
        <v>29408</v>
      </c>
      <c r="D6583" t="s">
        <v>29409</v>
      </c>
      <c r="E6583" t="s">
        <v>18516</v>
      </c>
      <c r="F6583" t="s">
        <v>18516</v>
      </c>
      <c r="G6583" t="s">
        <v>18516</v>
      </c>
      <c r="H6583" t="s">
        <v>18516</v>
      </c>
      <c r="I6583" t="s">
        <v>18516</v>
      </c>
      <c r="J6583" t="s">
        <v>18516</v>
      </c>
      <c r="K6583" t="s">
        <v>29707</v>
      </c>
      <c r="L6583" t="s">
        <v>18516</v>
      </c>
      <c r="M6583" t="s">
        <v>18516</v>
      </c>
    </row>
    <row r="6584" spans="1:13" ht="13.5">
      <c r="A6584" t="s">
        <v>1942</v>
      </c>
      <c r="B6584" t="s">
        <v>38922</v>
      </c>
      <c r="C6584" t="s">
        <v>29408</v>
      </c>
      <c r="D6584" t="s">
        <v>29409</v>
      </c>
      <c r="E6584" t="s">
        <v>18516</v>
      </c>
      <c r="F6584" t="s">
        <v>18516</v>
      </c>
      <c r="G6584" t="s">
        <v>18516</v>
      </c>
      <c r="H6584" t="s">
        <v>18516</v>
      </c>
      <c r="I6584" t="s">
        <v>18516</v>
      </c>
      <c r="J6584" t="s">
        <v>18516</v>
      </c>
      <c r="K6584" t="s">
        <v>29707</v>
      </c>
      <c r="L6584" t="s">
        <v>18516</v>
      </c>
      <c r="M6584" t="s">
        <v>18516</v>
      </c>
    </row>
    <row r="6585" spans="1:13" ht="13.5">
      <c r="A6585" t="s">
        <v>38923</v>
      </c>
      <c r="B6585" t="s">
        <v>38924</v>
      </c>
      <c r="C6585" t="s">
        <v>29408</v>
      </c>
      <c r="D6585" t="s">
        <v>29409</v>
      </c>
      <c r="E6585" t="s">
        <v>18516</v>
      </c>
      <c r="F6585" t="s">
        <v>18516</v>
      </c>
      <c r="G6585" t="s">
        <v>18516</v>
      </c>
      <c r="H6585" t="s">
        <v>18516</v>
      </c>
      <c r="I6585" t="s">
        <v>18516</v>
      </c>
      <c r="J6585" t="s">
        <v>18516</v>
      </c>
      <c r="K6585" t="s">
        <v>29707</v>
      </c>
      <c r="L6585" t="s">
        <v>18516</v>
      </c>
      <c r="M6585" t="s">
        <v>18516</v>
      </c>
    </row>
    <row r="6586" spans="1:13" ht="13.5">
      <c r="A6586" t="s">
        <v>1933</v>
      </c>
      <c r="B6586" t="s">
        <v>38925</v>
      </c>
      <c r="C6586" t="s">
        <v>29408</v>
      </c>
      <c r="D6586" t="s">
        <v>29409</v>
      </c>
      <c r="E6586" t="s">
        <v>18516</v>
      </c>
      <c r="F6586" t="s">
        <v>18516</v>
      </c>
      <c r="G6586" t="s">
        <v>18516</v>
      </c>
      <c r="H6586" t="s">
        <v>18516</v>
      </c>
      <c r="I6586" t="s">
        <v>18516</v>
      </c>
      <c r="J6586" t="s">
        <v>18516</v>
      </c>
      <c r="K6586" t="s">
        <v>29707</v>
      </c>
      <c r="L6586" t="s">
        <v>18516</v>
      </c>
      <c r="M6586" t="s">
        <v>18516</v>
      </c>
    </row>
    <row r="6587" spans="1:13" ht="13.5">
      <c r="A6587" t="s">
        <v>38926</v>
      </c>
      <c r="B6587" t="s">
        <v>38927</v>
      </c>
      <c r="C6587" t="s">
        <v>29408</v>
      </c>
      <c r="D6587" t="s">
        <v>29409</v>
      </c>
      <c r="E6587" t="s">
        <v>18516</v>
      </c>
      <c r="F6587" t="s">
        <v>18516</v>
      </c>
      <c r="G6587" t="s">
        <v>18516</v>
      </c>
      <c r="H6587" t="s">
        <v>18516</v>
      </c>
      <c r="I6587" t="s">
        <v>18516</v>
      </c>
      <c r="J6587" t="s">
        <v>18516</v>
      </c>
      <c r="K6587" t="s">
        <v>29707</v>
      </c>
      <c r="L6587" t="s">
        <v>18516</v>
      </c>
      <c r="M6587" t="s">
        <v>18516</v>
      </c>
    </row>
    <row r="6588" spans="1:13" ht="13.5">
      <c r="A6588" t="s">
        <v>38928</v>
      </c>
      <c r="B6588" t="s">
        <v>38929</v>
      </c>
      <c r="C6588" t="s">
        <v>29408</v>
      </c>
      <c r="D6588" t="s">
        <v>29409</v>
      </c>
      <c r="E6588" t="s">
        <v>18516</v>
      </c>
      <c r="F6588" t="s">
        <v>18516</v>
      </c>
      <c r="G6588" t="s">
        <v>18516</v>
      </c>
      <c r="H6588" t="s">
        <v>18516</v>
      </c>
      <c r="I6588" t="s">
        <v>18516</v>
      </c>
      <c r="J6588" t="s">
        <v>18516</v>
      </c>
      <c r="K6588" t="s">
        <v>29707</v>
      </c>
      <c r="L6588" t="s">
        <v>18516</v>
      </c>
      <c r="M6588" t="s">
        <v>18516</v>
      </c>
    </row>
    <row r="6589" spans="1:13" ht="13.5">
      <c r="A6589" t="s">
        <v>38930</v>
      </c>
      <c r="B6589" t="s">
        <v>38931</v>
      </c>
      <c r="C6589" t="s">
        <v>29408</v>
      </c>
      <c r="D6589" t="s">
        <v>29409</v>
      </c>
      <c r="E6589" t="s">
        <v>18516</v>
      </c>
      <c r="F6589" t="s">
        <v>18516</v>
      </c>
      <c r="G6589" t="s">
        <v>18516</v>
      </c>
      <c r="H6589" t="s">
        <v>18516</v>
      </c>
      <c r="I6589" t="s">
        <v>18516</v>
      </c>
      <c r="J6589" t="s">
        <v>18516</v>
      </c>
      <c r="K6589" t="s">
        <v>29707</v>
      </c>
      <c r="L6589" t="s">
        <v>18516</v>
      </c>
      <c r="M6589" t="s">
        <v>18516</v>
      </c>
    </row>
    <row r="6590" spans="1:13" ht="13.5">
      <c r="A6590" t="s">
        <v>9702</v>
      </c>
      <c r="B6590" t="s">
        <v>38932</v>
      </c>
      <c r="C6590" t="s">
        <v>29408</v>
      </c>
      <c r="D6590" t="s">
        <v>29409</v>
      </c>
      <c r="E6590" s="164">
        <v>150</v>
      </c>
      <c r="F6590" s="164">
        <v>150</v>
      </c>
      <c r="G6590" t="s">
        <v>18516</v>
      </c>
      <c r="H6590" t="s">
        <v>18516</v>
      </c>
      <c r="I6590" s="164">
        <v>46.77</v>
      </c>
      <c r="J6590" s="164">
        <v>196.77</v>
      </c>
      <c r="K6590">
        <v>0</v>
      </c>
      <c r="L6590" t="s">
        <v>18516</v>
      </c>
      <c r="M6590" t="s">
        <v>18516</v>
      </c>
    </row>
    <row r="6591" spans="1:13" ht="13.5">
      <c r="A6591" t="s">
        <v>38933</v>
      </c>
      <c r="B6591" t="s">
        <v>38934</v>
      </c>
      <c r="C6591" t="s">
        <v>29408</v>
      </c>
      <c r="D6591" t="s">
        <v>29409</v>
      </c>
      <c r="E6591" s="164">
        <v>176</v>
      </c>
      <c r="F6591" s="164">
        <v>176</v>
      </c>
      <c r="G6591" t="s">
        <v>18516</v>
      </c>
      <c r="H6591" t="s">
        <v>18516</v>
      </c>
      <c r="I6591" s="164">
        <v>135.31</v>
      </c>
      <c r="J6591" s="164">
        <v>311.31</v>
      </c>
      <c r="K6591">
        <v>0</v>
      </c>
      <c r="L6591" t="s">
        <v>18516</v>
      </c>
      <c r="M6591" t="s">
        <v>18516</v>
      </c>
    </row>
    <row r="6592" spans="1:13" ht="13.5">
      <c r="A6592" t="s">
        <v>38935</v>
      </c>
      <c r="B6592" t="s">
        <v>38936</v>
      </c>
      <c r="C6592" t="s">
        <v>29408</v>
      </c>
      <c r="D6592" t="s">
        <v>29409</v>
      </c>
      <c r="E6592" t="s">
        <v>18516</v>
      </c>
      <c r="F6592" t="s">
        <v>18516</v>
      </c>
      <c r="G6592" t="s">
        <v>18516</v>
      </c>
      <c r="H6592" t="s">
        <v>18516</v>
      </c>
      <c r="I6592" t="s">
        <v>18516</v>
      </c>
      <c r="J6592" t="s">
        <v>18516</v>
      </c>
      <c r="K6592" t="s">
        <v>29707</v>
      </c>
      <c r="L6592" t="s">
        <v>18516</v>
      </c>
      <c r="M6592" t="s">
        <v>18516</v>
      </c>
    </row>
    <row r="6593" spans="1:13" ht="13.5">
      <c r="A6593" t="s">
        <v>38937</v>
      </c>
      <c r="B6593" t="s">
        <v>38938</v>
      </c>
      <c r="C6593" t="s">
        <v>29408</v>
      </c>
      <c r="D6593" t="s">
        <v>29409</v>
      </c>
      <c r="E6593" t="s">
        <v>18516</v>
      </c>
      <c r="F6593" t="s">
        <v>18516</v>
      </c>
      <c r="G6593" t="s">
        <v>18516</v>
      </c>
      <c r="H6593" t="s">
        <v>18516</v>
      </c>
      <c r="I6593" t="s">
        <v>18516</v>
      </c>
      <c r="J6593" t="s">
        <v>18516</v>
      </c>
      <c r="K6593" t="s">
        <v>29707</v>
      </c>
      <c r="L6593" t="s">
        <v>18516</v>
      </c>
      <c r="M6593" t="s">
        <v>18516</v>
      </c>
    </row>
    <row r="6594" spans="1:13" ht="13.5">
      <c r="A6594" t="s">
        <v>38939</v>
      </c>
      <c r="B6594" t="s">
        <v>38940</v>
      </c>
      <c r="C6594" t="s">
        <v>29408</v>
      </c>
      <c r="D6594" t="s">
        <v>29409</v>
      </c>
      <c r="E6594" t="s">
        <v>18516</v>
      </c>
      <c r="F6594" t="s">
        <v>18516</v>
      </c>
      <c r="G6594" t="s">
        <v>18516</v>
      </c>
      <c r="H6594" t="s">
        <v>18516</v>
      </c>
      <c r="I6594" t="s">
        <v>18516</v>
      </c>
      <c r="J6594" t="s">
        <v>18516</v>
      </c>
      <c r="K6594" t="s">
        <v>29707</v>
      </c>
      <c r="L6594" t="s">
        <v>18516</v>
      </c>
      <c r="M6594" t="s">
        <v>18516</v>
      </c>
    </row>
    <row r="6595" spans="1:13" ht="13.5">
      <c r="A6595" t="s">
        <v>1918</v>
      </c>
      <c r="B6595" t="s">
        <v>38941</v>
      </c>
      <c r="C6595" t="s">
        <v>29408</v>
      </c>
      <c r="D6595" t="s">
        <v>29409</v>
      </c>
      <c r="E6595" t="s">
        <v>18516</v>
      </c>
      <c r="F6595" t="s">
        <v>18516</v>
      </c>
      <c r="G6595" t="s">
        <v>18516</v>
      </c>
      <c r="H6595" t="s">
        <v>18516</v>
      </c>
      <c r="I6595" t="s">
        <v>18516</v>
      </c>
      <c r="J6595" t="s">
        <v>18516</v>
      </c>
      <c r="K6595" t="s">
        <v>29707</v>
      </c>
      <c r="L6595" t="s">
        <v>18516</v>
      </c>
      <c r="M6595" t="s">
        <v>18516</v>
      </c>
    </row>
    <row r="6596" spans="1:13" ht="13.5">
      <c r="A6596" t="s">
        <v>1915</v>
      </c>
      <c r="B6596" t="s">
        <v>38942</v>
      </c>
      <c r="C6596" t="s">
        <v>29408</v>
      </c>
      <c r="D6596" t="s">
        <v>29409</v>
      </c>
      <c r="E6596" t="s">
        <v>18516</v>
      </c>
      <c r="F6596" t="s">
        <v>18516</v>
      </c>
      <c r="G6596" t="s">
        <v>18516</v>
      </c>
      <c r="H6596" t="s">
        <v>18516</v>
      </c>
      <c r="I6596" t="s">
        <v>18516</v>
      </c>
      <c r="J6596" t="s">
        <v>18516</v>
      </c>
      <c r="K6596" t="s">
        <v>29707</v>
      </c>
      <c r="L6596" t="s">
        <v>18516</v>
      </c>
      <c r="M6596" t="s">
        <v>18516</v>
      </c>
    </row>
    <row r="6597" spans="1:13" ht="13.5">
      <c r="A6597" t="s">
        <v>38943</v>
      </c>
      <c r="B6597" t="s">
        <v>38944</v>
      </c>
      <c r="C6597" t="s">
        <v>29408</v>
      </c>
      <c r="D6597" t="s">
        <v>29409</v>
      </c>
      <c r="E6597" t="s">
        <v>18516</v>
      </c>
      <c r="F6597" t="s">
        <v>18516</v>
      </c>
      <c r="G6597" t="s">
        <v>18516</v>
      </c>
      <c r="H6597" t="s">
        <v>18516</v>
      </c>
      <c r="I6597" t="s">
        <v>18516</v>
      </c>
      <c r="J6597" t="s">
        <v>18516</v>
      </c>
      <c r="K6597" t="s">
        <v>29707</v>
      </c>
      <c r="L6597" t="s">
        <v>18516</v>
      </c>
      <c r="M6597" t="s">
        <v>18516</v>
      </c>
    </row>
    <row r="6598" spans="1:13" ht="13.5">
      <c r="A6598" t="s">
        <v>1960</v>
      </c>
      <c r="B6598" t="s">
        <v>38945</v>
      </c>
      <c r="C6598" t="s">
        <v>29408</v>
      </c>
      <c r="D6598" t="s">
        <v>29409</v>
      </c>
      <c r="E6598" s="164">
        <v>149.99</v>
      </c>
      <c r="F6598" s="164">
        <v>100</v>
      </c>
      <c r="G6598" s="165">
        <v>0.66</v>
      </c>
      <c r="H6598" t="s">
        <v>29914</v>
      </c>
      <c r="I6598" s="164">
        <v>136.67</v>
      </c>
      <c r="J6598" s="164">
        <v>236.67</v>
      </c>
      <c r="K6598">
        <v>1</v>
      </c>
      <c r="L6598" t="s">
        <v>18516</v>
      </c>
      <c r="M6598" t="s">
        <v>18516</v>
      </c>
    </row>
    <row r="6599" spans="1:13" ht="13.5">
      <c r="A6599" t="s">
        <v>1957</v>
      </c>
      <c r="B6599" t="s">
        <v>38946</v>
      </c>
      <c r="C6599" t="s">
        <v>29408</v>
      </c>
      <c r="D6599" t="s">
        <v>29409</v>
      </c>
      <c r="E6599" t="s">
        <v>18516</v>
      </c>
      <c r="F6599" t="s">
        <v>18516</v>
      </c>
      <c r="G6599" t="s">
        <v>18516</v>
      </c>
      <c r="H6599" t="s">
        <v>18516</v>
      </c>
      <c r="I6599" t="s">
        <v>18516</v>
      </c>
      <c r="J6599" t="s">
        <v>18516</v>
      </c>
      <c r="K6599" t="s">
        <v>29707</v>
      </c>
      <c r="L6599" t="s">
        <v>18516</v>
      </c>
      <c r="M6599" t="s">
        <v>18516</v>
      </c>
    </row>
    <row r="6600" spans="1:13" ht="13.5">
      <c r="A6600" t="s">
        <v>4483</v>
      </c>
      <c r="B6600" t="s">
        <v>38947</v>
      </c>
      <c r="C6600" t="s">
        <v>29408</v>
      </c>
      <c r="D6600" t="s">
        <v>29409</v>
      </c>
      <c r="E6600" t="s">
        <v>18516</v>
      </c>
      <c r="F6600" t="s">
        <v>18516</v>
      </c>
      <c r="G6600" t="s">
        <v>18516</v>
      </c>
      <c r="H6600" t="s">
        <v>18516</v>
      </c>
      <c r="I6600" t="s">
        <v>18516</v>
      </c>
      <c r="J6600" t="s">
        <v>18516</v>
      </c>
      <c r="K6600" t="s">
        <v>29707</v>
      </c>
      <c r="L6600" t="s">
        <v>18516</v>
      </c>
      <c r="M6600" t="s">
        <v>18516</v>
      </c>
    </row>
    <row r="6601" spans="1:13" ht="13.5">
      <c r="A6601" t="s">
        <v>23068</v>
      </c>
      <c r="B6601" t="s">
        <v>38948</v>
      </c>
      <c r="C6601" t="s">
        <v>29408</v>
      </c>
      <c r="D6601" t="s">
        <v>29409</v>
      </c>
      <c r="E6601" s="164">
        <v>68.74</v>
      </c>
      <c r="F6601" s="164">
        <v>40</v>
      </c>
      <c r="G6601" s="165">
        <v>0.58</v>
      </c>
      <c r="H6601" t="s">
        <v>29914</v>
      </c>
      <c r="I6601" s="164">
        <v>44.35</v>
      </c>
      <c r="J6601" s="164">
        <v>84.35</v>
      </c>
      <c r="K6601">
        <v>28</v>
      </c>
      <c r="L6601" t="s">
        <v>18516</v>
      </c>
      <c r="M6601" t="s">
        <v>18516</v>
      </c>
    </row>
    <row r="6602" spans="1:13" ht="13.5">
      <c r="A6602" t="s">
        <v>4414</v>
      </c>
      <c r="B6602" t="s">
        <v>38949</v>
      </c>
      <c r="C6602" t="s">
        <v>29408</v>
      </c>
      <c r="D6602" t="s">
        <v>29409</v>
      </c>
      <c r="E6602" t="s">
        <v>18516</v>
      </c>
      <c r="F6602" t="s">
        <v>18516</v>
      </c>
      <c r="G6602" t="s">
        <v>18516</v>
      </c>
      <c r="H6602" t="s">
        <v>18516</v>
      </c>
      <c r="I6602" t="s">
        <v>18516</v>
      </c>
      <c r="J6602" t="s">
        <v>18516</v>
      </c>
      <c r="K6602" t="s">
        <v>29707</v>
      </c>
      <c r="L6602" t="s">
        <v>18516</v>
      </c>
      <c r="M6602" t="s">
        <v>18516</v>
      </c>
    </row>
    <row r="6603" spans="1:13" ht="13.5">
      <c r="A6603" t="s">
        <v>4417</v>
      </c>
      <c r="B6603" t="s">
        <v>38950</v>
      </c>
      <c r="C6603" t="s">
        <v>29408</v>
      </c>
      <c r="D6603" t="s">
        <v>29409</v>
      </c>
      <c r="E6603" t="s">
        <v>18516</v>
      </c>
      <c r="F6603" t="s">
        <v>18516</v>
      </c>
      <c r="G6603" t="s">
        <v>18516</v>
      </c>
      <c r="H6603" t="s">
        <v>18516</v>
      </c>
      <c r="I6603" t="s">
        <v>18516</v>
      </c>
      <c r="J6603" t="s">
        <v>18516</v>
      </c>
      <c r="K6603" t="s">
        <v>29707</v>
      </c>
      <c r="L6603" t="s">
        <v>18516</v>
      </c>
      <c r="M6603" t="s">
        <v>18516</v>
      </c>
    </row>
    <row r="6604" spans="1:13" ht="13.5">
      <c r="A6604" t="s">
        <v>38951</v>
      </c>
      <c r="B6604" t="s">
        <v>38952</v>
      </c>
      <c r="C6604" t="s">
        <v>29408</v>
      </c>
      <c r="D6604" t="s">
        <v>29409</v>
      </c>
      <c r="E6604" t="s">
        <v>18516</v>
      </c>
      <c r="F6604" t="s">
        <v>18516</v>
      </c>
      <c r="G6604" t="s">
        <v>18516</v>
      </c>
      <c r="H6604" t="s">
        <v>18516</v>
      </c>
      <c r="I6604" t="s">
        <v>18516</v>
      </c>
      <c r="J6604" t="s">
        <v>18516</v>
      </c>
      <c r="K6604" t="s">
        <v>29707</v>
      </c>
      <c r="L6604" t="s">
        <v>18516</v>
      </c>
      <c r="M6604" t="s">
        <v>18516</v>
      </c>
    </row>
    <row r="6605" spans="1:13" ht="13.5">
      <c r="A6605" t="s">
        <v>38953</v>
      </c>
      <c r="B6605" t="s">
        <v>38954</v>
      </c>
      <c r="C6605" t="s">
        <v>29408</v>
      </c>
      <c r="D6605" t="s">
        <v>29409</v>
      </c>
      <c r="E6605" t="s">
        <v>18516</v>
      </c>
      <c r="F6605" t="s">
        <v>18516</v>
      </c>
      <c r="G6605" t="s">
        <v>18516</v>
      </c>
      <c r="H6605" t="s">
        <v>18516</v>
      </c>
      <c r="I6605" t="s">
        <v>18516</v>
      </c>
      <c r="J6605" t="s">
        <v>18516</v>
      </c>
      <c r="K6605" t="s">
        <v>29707</v>
      </c>
      <c r="L6605" t="s">
        <v>18516</v>
      </c>
      <c r="M6605" t="s">
        <v>18516</v>
      </c>
    </row>
    <row r="6606" spans="1:13" ht="13.5">
      <c r="A6606" t="s">
        <v>38955</v>
      </c>
      <c r="B6606" t="s">
        <v>38956</v>
      </c>
      <c r="C6606" t="s">
        <v>29408</v>
      </c>
      <c r="D6606" t="s">
        <v>29409</v>
      </c>
      <c r="E6606" t="s">
        <v>18516</v>
      </c>
      <c r="F6606" t="s">
        <v>18516</v>
      </c>
      <c r="G6606" t="s">
        <v>18516</v>
      </c>
      <c r="H6606" t="s">
        <v>18516</v>
      </c>
      <c r="I6606" t="s">
        <v>18516</v>
      </c>
      <c r="J6606" t="s">
        <v>18516</v>
      </c>
      <c r="K6606" t="s">
        <v>29707</v>
      </c>
      <c r="L6606" t="s">
        <v>18516</v>
      </c>
      <c r="M6606" t="s">
        <v>18516</v>
      </c>
    </row>
    <row r="6607" spans="1:13" ht="13.5">
      <c r="A6607" t="s">
        <v>38957</v>
      </c>
      <c r="B6607" t="s">
        <v>38958</v>
      </c>
      <c r="C6607" t="s">
        <v>29408</v>
      </c>
      <c r="D6607" t="s">
        <v>29409</v>
      </c>
      <c r="E6607" t="s">
        <v>18516</v>
      </c>
      <c r="F6607" t="s">
        <v>18516</v>
      </c>
      <c r="G6607" t="s">
        <v>18516</v>
      </c>
      <c r="H6607" t="s">
        <v>18516</v>
      </c>
      <c r="I6607" t="s">
        <v>18516</v>
      </c>
      <c r="J6607" t="s">
        <v>18516</v>
      </c>
      <c r="K6607" t="s">
        <v>29707</v>
      </c>
      <c r="L6607" t="s">
        <v>18516</v>
      </c>
      <c r="M6607" t="s">
        <v>18516</v>
      </c>
    </row>
    <row r="6608" spans="1:13" ht="13.5">
      <c r="A6608" t="s">
        <v>38959</v>
      </c>
      <c r="B6608" t="s">
        <v>38960</v>
      </c>
      <c r="C6608" t="s">
        <v>29408</v>
      </c>
      <c r="D6608" t="s">
        <v>29409</v>
      </c>
      <c r="E6608" t="s">
        <v>18516</v>
      </c>
      <c r="F6608" t="s">
        <v>18516</v>
      </c>
      <c r="G6608" t="s">
        <v>18516</v>
      </c>
      <c r="H6608" t="s">
        <v>18516</v>
      </c>
      <c r="I6608" t="s">
        <v>18516</v>
      </c>
      <c r="J6608" t="s">
        <v>18516</v>
      </c>
      <c r="K6608" t="s">
        <v>29707</v>
      </c>
      <c r="L6608" t="s">
        <v>18516</v>
      </c>
      <c r="M6608" t="s">
        <v>18516</v>
      </c>
    </row>
    <row r="6609" spans="1:13" ht="13.5">
      <c r="A6609" t="s">
        <v>4429</v>
      </c>
      <c r="B6609" t="s">
        <v>38961</v>
      </c>
      <c r="C6609" t="s">
        <v>29408</v>
      </c>
      <c r="D6609" t="s">
        <v>29409</v>
      </c>
      <c r="E6609" t="s">
        <v>18516</v>
      </c>
      <c r="F6609" t="s">
        <v>18516</v>
      </c>
      <c r="G6609" t="s">
        <v>18516</v>
      </c>
      <c r="H6609" t="s">
        <v>18516</v>
      </c>
      <c r="I6609" t="s">
        <v>18516</v>
      </c>
      <c r="J6609" t="s">
        <v>18516</v>
      </c>
      <c r="K6609" t="s">
        <v>29707</v>
      </c>
      <c r="L6609" t="s">
        <v>18516</v>
      </c>
      <c r="M6609" t="s">
        <v>18516</v>
      </c>
    </row>
    <row r="6610" spans="1:13" ht="13.5">
      <c r="A6610" t="s">
        <v>38962</v>
      </c>
      <c r="B6610" t="s">
        <v>38963</v>
      </c>
      <c r="C6610" t="s">
        <v>29408</v>
      </c>
      <c r="D6610" t="s">
        <v>29409</v>
      </c>
      <c r="E6610" t="s">
        <v>18516</v>
      </c>
      <c r="F6610" t="s">
        <v>18516</v>
      </c>
      <c r="G6610" t="s">
        <v>18516</v>
      </c>
      <c r="H6610" t="s">
        <v>18516</v>
      </c>
      <c r="I6610" t="s">
        <v>18516</v>
      </c>
      <c r="J6610" t="s">
        <v>18516</v>
      </c>
      <c r="K6610" t="s">
        <v>29707</v>
      </c>
      <c r="L6610" t="s">
        <v>18516</v>
      </c>
      <c r="M6610" t="s">
        <v>18516</v>
      </c>
    </row>
    <row r="6611" spans="1:13" ht="13.5">
      <c r="A6611" t="s">
        <v>38964</v>
      </c>
      <c r="B6611" t="s">
        <v>38965</v>
      </c>
      <c r="C6611" t="s">
        <v>29408</v>
      </c>
      <c r="D6611" t="s">
        <v>29409</v>
      </c>
      <c r="E6611" t="s">
        <v>18516</v>
      </c>
      <c r="F6611" t="s">
        <v>18516</v>
      </c>
      <c r="G6611" t="s">
        <v>18516</v>
      </c>
      <c r="H6611" t="s">
        <v>18516</v>
      </c>
      <c r="I6611" t="s">
        <v>18516</v>
      </c>
      <c r="J6611" t="s">
        <v>18516</v>
      </c>
      <c r="K6611" t="s">
        <v>29707</v>
      </c>
      <c r="L6611" t="s">
        <v>18516</v>
      </c>
      <c r="M6611" t="s">
        <v>18516</v>
      </c>
    </row>
    <row r="6612" spans="1:13" ht="13.5">
      <c r="A6612" t="s">
        <v>38966</v>
      </c>
      <c r="B6612" t="s">
        <v>38967</v>
      </c>
      <c r="C6612" t="s">
        <v>29408</v>
      </c>
      <c r="D6612" t="s">
        <v>29409</v>
      </c>
      <c r="E6612" t="s">
        <v>18516</v>
      </c>
      <c r="F6612" t="s">
        <v>18516</v>
      </c>
      <c r="G6612" t="s">
        <v>18516</v>
      </c>
      <c r="H6612" t="s">
        <v>18516</v>
      </c>
      <c r="I6612" t="s">
        <v>18516</v>
      </c>
      <c r="J6612" t="s">
        <v>18516</v>
      </c>
      <c r="K6612" t="s">
        <v>29707</v>
      </c>
      <c r="L6612" t="s">
        <v>18516</v>
      </c>
      <c r="M6612" t="s">
        <v>18516</v>
      </c>
    </row>
    <row r="6613" spans="1:13" ht="13.5">
      <c r="A6613" t="s">
        <v>38968</v>
      </c>
      <c r="B6613" t="s">
        <v>38969</v>
      </c>
      <c r="C6613" t="s">
        <v>29408</v>
      </c>
      <c r="D6613" t="s">
        <v>29409</v>
      </c>
      <c r="E6613" t="s">
        <v>18516</v>
      </c>
      <c r="F6613" t="s">
        <v>18516</v>
      </c>
      <c r="G6613" t="s">
        <v>18516</v>
      </c>
      <c r="H6613" t="s">
        <v>18516</v>
      </c>
      <c r="I6613" t="s">
        <v>18516</v>
      </c>
      <c r="J6613" t="s">
        <v>18516</v>
      </c>
      <c r="K6613" t="s">
        <v>29707</v>
      </c>
      <c r="L6613" t="s">
        <v>18516</v>
      </c>
      <c r="M6613" t="s">
        <v>18516</v>
      </c>
    </row>
    <row r="6614" spans="1:13" ht="13.5">
      <c r="A6614" t="s">
        <v>38970</v>
      </c>
      <c r="B6614" t="s">
        <v>38971</v>
      </c>
      <c r="C6614" t="s">
        <v>29408</v>
      </c>
      <c r="D6614" t="s">
        <v>29409</v>
      </c>
      <c r="E6614" t="s">
        <v>18516</v>
      </c>
      <c r="F6614" t="s">
        <v>18516</v>
      </c>
      <c r="G6614" t="s">
        <v>18516</v>
      </c>
      <c r="H6614" t="s">
        <v>18516</v>
      </c>
      <c r="I6614" t="s">
        <v>18516</v>
      </c>
      <c r="J6614" t="s">
        <v>18516</v>
      </c>
      <c r="K6614" t="s">
        <v>29707</v>
      </c>
      <c r="L6614" t="s">
        <v>18516</v>
      </c>
      <c r="M6614" t="s">
        <v>18516</v>
      </c>
    </row>
    <row r="6615" spans="1:13" ht="13.5">
      <c r="A6615" t="s">
        <v>38972</v>
      </c>
      <c r="B6615" t="s">
        <v>38973</v>
      </c>
      <c r="C6615" t="s">
        <v>29408</v>
      </c>
      <c r="D6615" t="s">
        <v>29409</v>
      </c>
      <c r="E6615" t="s">
        <v>18516</v>
      </c>
      <c r="F6615" t="s">
        <v>18516</v>
      </c>
      <c r="G6615" t="s">
        <v>18516</v>
      </c>
      <c r="H6615" t="s">
        <v>18516</v>
      </c>
      <c r="I6615" t="s">
        <v>18516</v>
      </c>
      <c r="J6615" t="s">
        <v>18516</v>
      </c>
      <c r="K6615" t="s">
        <v>29707</v>
      </c>
      <c r="L6615" t="s">
        <v>18516</v>
      </c>
      <c r="M6615" t="s">
        <v>18516</v>
      </c>
    </row>
    <row r="6616" spans="1:13" ht="13.5">
      <c r="A6616" t="s">
        <v>38974</v>
      </c>
      <c r="B6616" t="s">
        <v>38975</v>
      </c>
      <c r="C6616" t="s">
        <v>29408</v>
      </c>
      <c r="D6616" t="s">
        <v>29409</v>
      </c>
      <c r="E6616" t="s">
        <v>18516</v>
      </c>
      <c r="F6616" t="s">
        <v>18516</v>
      </c>
      <c r="G6616" t="s">
        <v>18516</v>
      </c>
      <c r="H6616" t="s">
        <v>18516</v>
      </c>
      <c r="I6616" t="s">
        <v>18516</v>
      </c>
      <c r="J6616" t="s">
        <v>18516</v>
      </c>
      <c r="K6616" t="s">
        <v>29707</v>
      </c>
      <c r="L6616" t="s">
        <v>18516</v>
      </c>
      <c r="M6616" t="s">
        <v>18516</v>
      </c>
    </row>
    <row r="6617" spans="1:13" ht="13.5">
      <c r="A6617" t="s">
        <v>38976</v>
      </c>
      <c r="B6617" t="s">
        <v>38977</v>
      </c>
      <c r="C6617" t="s">
        <v>29408</v>
      </c>
      <c r="D6617" t="s">
        <v>29409</v>
      </c>
      <c r="E6617" t="s">
        <v>18516</v>
      </c>
      <c r="F6617" t="s">
        <v>18516</v>
      </c>
      <c r="G6617" t="s">
        <v>18516</v>
      </c>
      <c r="H6617" t="s">
        <v>18516</v>
      </c>
      <c r="I6617" t="s">
        <v>18516</v>
      </c>
      <c r="J6617" t="s">
        <v>18516</v>
      </c>
      <c r="K6617" t="s">
        <v>29707</v>
      </c>
      <c r="L6617" t="s">
        <v>18516</v>
      </c>
      <c r="M6617" t="s">
        <v>18516</v>
      </c>
    </row>
    <row r="6618" spans="1:13" ht="13.5">
      <c r="A6618" t="s">
        <v>38978</v>
      </c>
      <c r="B6618" t="s">
        <v>38979</v>
      </c>
      <c r="C6618" t="s">
        <v>29408</v>
      </c>
      <c r="D6618" t="s">
        <v>29409</v>
      </c>
      <c r="E6618" t="s">
        <v>18516</v>
      </c>
      <c r="F6618" t="s">
        <v>18516</v>
      </c>
      <c r="G6618" t="s">
        <v>18516</v>
      </c>
      <c r="H6618" t="s">
        <v>18516</v>
      </c>
      <c r="I6618" t="s">
        <v>18516</v>
      </c>
      <c r="J6618" t="s">
        <v>18516</v>
      </c>
      <c r="K6618" t="s">
        <v>29707</v>
      </c>
      <c r="L6618" t="s">
        <v>18516</v>
      </c>
      <c r="M6618" t="s">
        <v>18516</v>
      </c>
    </row>
    <row r="6619" spans="1:13" ht="13.5">
      <c r="A6619" t="s">
        <v>38980</v>
      </c>
      <c r="B6619" t="s">
        <v>38981</v>
      </c>
      <c r="C6619" t="s">
        <v>29408</v>
      </c>
      <c r="D6619" t="s">
        <v>29409</v>
      </c>
      <c r="E6619" t="s">
        <v>18516</v>
      </c>
      <c r="F6619" t="s">
        <v>18516</v>
      </c>
      <c r="G6619" t="s">
        <v>18516</v>
      </c>
      <c r="H6619" t="s">
        <v>18516</v>
      </c>
      <c r="I6619" t="s">
        <v>18516</v>
      </c>
      <c r="J6619" t="s">
        <v>18516</v>
      </c>
      <c r="K6619" t="s">
        <v>29707</v>
      </c>
      <c r="L6619" t="s">
        <v>18516</v>
      </c>
      <c r="M6619" t="s">
        <v>18516</v>
      </c>
    </row>
    <row r="6620" spans="1:13" ht="13.5">
      <c r="A6620" t="s">
        <v>38982</v>
      </c>
      <c r="B6620" t="s">
        <v>38983</v>
      </c>
      <c r="C6620" t="s">
        <v>29408</v>
      </c>
      <c r="D6620" t="s">
        <v>29409</v>
      </c>
      <c r="E6620" t="s">
        <v>18516</v>
      </c>
      <c r="F6620" t="s">
        <v>18516</v>
      </c>
      <c r="G6620" t="s">
        <v>18516</v>
      </c>
      <c r="H6620" t="s">
        <v>18516</v>
      </c>
      <c r="I6620" t="s">
        <v>18516</v>
      </c>
      <c r="J6620" t="s">
        <v>18516</v>
      </c>
      <c r="K6620" t="s">
        <v>29707</v>
      </c>
      <c r="L6620" t="s">
        <v>18516</v>
      </c>
      <c r="M6620" t="s">
        <v>18516</v>
      </c>
    </row>
    <row r="6621" spans="1:13" ht="13.5">
      <c r="A6621" t="s">
        <v>38984</v>
      </c>
      <c r="B6621" t="s">
        <v>38985</v>
      </c>
      <c r="C6621" t="s">
        <v>29408</v>
      </c>
      <c r="D6621" t="s">
        <v>29409</v>
      </c>
      <c r="E6621" t="s">
        <v>18516</v>
      </c>
      <c r="F6621" t="s">
        <v>18516</v>
      </c>
      <c r="G6621" t="s">
        <v>18516</v>
      </c>
      <c r="H6621" t="s">
        <v>18516</v>
      </c>
      <c r="I6621" t="s">
        <v>18516</v>
      </c>
      <c r="J6621" t="s">
        <v>18516</v>
      </c>
      <c r="K6621" t="s">
        <v>29707</v>
      </c>
      <c r="L6621" t="s">
        <v>18516</v>
      </c>
      <c r="M6621" t="s">
        <v>18516</v>
      </c>
    </row>
    <row r="6622" spans="1:13" ht="13.5">
      <c r="A6622" t="s">
        <v>38986</v>
      </c>
      <c r="B6622" t="s">
        <v>38987</v>
      </c>
      <c r="C6622" t="s">
        <v>29408</v>
      </c>
      <c r="D6622" t="s">
        <v>29409</v>
      </c>
      <c r="E6622" t="s">
        <v>18516</v>
      </c>
      <c r="F6622" t="s">
        <v>18516</v>
      </c>
      <c r="G6622" t="s">
        <v>18516</v>
      </c>
      <c r="H6622" t="s">
        <v>18516</v>
      </c>
      <c r="I6622" t="s">
        <v>18516</v>
      </c>
      <c r="J6622" t="s">
        <v>18516</v>
      </c>
      <c r="K6622" t="s">
        <v>29707</v>
      </c>
      <c r="L6622" t="s">
        <v>18516</v>
      </c>
      <c r="M6622" t="s">
        <v>18516</v>
      </c>
    </row>
    <row r="6623" spans="1:13" ht="13.5">
      <c r="A6623" t="s">
        <v>38988</v>
      </c>
      <c r="B6623" t="s">
        <v>38989</v>
      </c>
      <c r="C6623" t="s">
        <v>29408</v>
      </c>
      <c r="D6623" t="s">
        <v>29409</v>
      </c>
      <c r="E6623" t="s">
        <v>18516</v>
      </c>
      <c r="F6623" t="s">
        <v>18516</v>
      </c>
      <c r="G6623" t="s">
        <v>18516</v>
      </c>
      <c r="H6623" t="s">
        <v>18516</v>
      </c>
      <c r="I6623" t="s">
        <v>18516</v>
      </c>
      <c r="J6623" t="s">
        <v>18516</v>
      </c>
      <c r="K6623" t="s">
        <v>29707</v>
      </c>
      <c r="L6623" t="s">
        <v>18516</v>
      </c>
      <c r="M6623" t="s">
        <v>18516</v>
      </c>
    </row>
    <row r="6624" spans="1:13" ht="13.5">
      <c r="A6624" t="s">
        <v>38990</v>
      </c>
      <c r="B6624" t="s">
        <v>38991</v>
      </c>
      <c r="C6624" t="s">
        <v>29408</v>
      </c>
      <c r="D6624" t="s">
        <v>29409</v>
      </c>
      <c r="E6624" t="s">
        <v>18516</v>
      </c>
      <c r="F6624" t="s">
        <v>18516</v>
      </c>
      <c r="G6624" t="s">
        <v>18516</v>
      </c>
      <c r="H6624" t="s">
        <v>18516</v>
      </c>
      <c r="I6624" t="s">
        <v>18516</v>
      </c>
      <c r="J6624" t="s">
        <v>18516</v>
      </c>
      <c r="K6624" t="s">
        <v>29707</v>
      </c>
      <c r="L6624" t="s">
        <v>18516</v>
      </c>
      <c r="M6624" t="s">
        <v>18516</v>
      </c>
    </row>
    <row r="6625" spans="1:13" ht="13.5">
      <c r="A6625" t="s">
        <v>38992</v>
      </c>
      <c r="B6625" t="s">
        <v>38993</v>
      </c>
      <c r="C6625" t="s">
        <v>29408</v>
      </c>
      <c r="D6625" t="s">
        <v>29409</v>
      </c>
      <c r="E6625" t="s">
        <v>18516</v>
      </c>
      <c r="F6625" t="s">
        <v>18516</v>
      </c>
      <c r="G6625" t="s">
        <v>18516</v>
      </c>
      <c r="H6625" t="s">
        <v>18516</v>
      </c>
      <c r="I6625" t="s">
        <v>18516</v>
      </c>
      <c r="J6625" t="s">
        <v>18516</v>
      </c>
      <c r="K6625" t="s">
        <v>29707</v>
      </c>
      <c r="L6625" t="s">
        <v>18516</v>
      </c>
      <c r="M6625" t="s">
        <v>18516</v>
      </c>
    </row>
    <row r="6626" spans="1:13" ht="13.5">
      <c r="A6626" t="s">
        <v>38994</v>
      </c>
      <c r="B6626" t="s">
        <v>38995</v>
      </c>
      <c r="C6626" t="s">
        <v>29408</v>
      </c>
      <c r="D6626" t="s">
        <v>29409</v>
      </c>
      <c r="E6626" t="s">
        <v>18516</v>
      </c>
      <c r="F6626" t="s">
        <v>18516</v>
      </c>
      <c r="G6626" t="s">
        <v>18516</v>
      </c>
      <c r="H6626" t="s">
        <v>18516</v>
      </c>
      <c r="I6626" t="s">
        <v>18516</v>
      </c>
      <c r="J6626" t="s">
        <v>18516</v>
      </c>
      <c r="K6626" t="s">
        <v>29707</v>
      </c>
      <c r="L6626" t="s">
        <v>18516</v>
      </c>
      <c r="M6626" t="s">
        <v>18516</v>
      </c>
    </row>
    <row r="6627" spans="1:13" ht="13.5">
      <c r="A6627" t="s">
        <v>38996</v>
      </c>
      <c r="B6627" t="s">
        <v>38997</v>
      </c>
      <c r="C6627" t="s">
        <v>29408</v>
      </c>
      <c r="D6627" t="s">
        <v>29409</v>
      </c>
      <c r="E6627" t="s">
        <v>18516</v>
      </c>
      <c r="F6627" t="s">
        <v>18516</v>
      </c>
      <c r="G6627" t="s">
        <v>18516</v>
      </c>
      <c r="H6627" t="s">
        <v>18516</v>
      </c>
      <c r="I6627" t="s">
        <v>18516</v>
      </c>
      <c r="J6627" t="s">
        <v>18516</v>
      </c>
      <c r="K6627" t="s">
        <v>29707</v>
      </c>
      <c r="L6627" t="s">
        <v>18516</v>
      </c>
      <c r="M6627" t="s">
        <v>18516</v>
      </c>
    </row>
    <row r="6628" spans="1:13" ht="13.5">
      <c r="A6628" t="s">
        <v>38998</v>
      </c>
      <c r="B6628" t="s">
        <v>38999</v>
      </c>
      <c r="C6628" t="s">
        <v>29408</v>
      </c>
      <c r="D6628" t="s">
        <v>29409</v>
      </c>
      <c r="E6628" t="s">
        <v>18516</v>
      </c>
      <c r="F6628" t="s">
        <v>18516</v>
      </c>
      <c r="G6628" t="s">
        <v>18516</v>
      </c>
      <c r="H6628" t="s">
        <v>18516</v>
      </c>
      <c r="I6628" t="s">
        <v>18516</v>
      </c>
      <c r="J6628" t="s">
        <v>18516</v>
      </c>
      <c r="K6628" t="s">
        <v>29707</v>
      </c>
      <c r="L6628" t="s">
        <v>18516</v>
      </c>
      <c r="M6628" t="s">
        <v>18516</v>
      </c>
    </row>
    <row r="6629" spans="1:13" ht="13.5">
      <c r="A6629" t="s">
        <v>39000</v>
      </c>
      <c r="B6629" t="s">
        <v>39001</v>
      </c>
      <c r="C6629" t="s">
        <v>29408</v>
      </c>
      <c r="D6629" t="s">
        <v>29409</v>
      </c>
      <c r="E6629" t="s">
        <v>18516</v>
      </c>
      <c r="F6629" t="s">
        <v>18516</v>
      </c>
      <c r="G6629" t="s">
        <v>18516</v>
      </c>
      <c r="H6629" t="s">
        <v>18516</v>
      </c>
      <c r="I6629" t="s">
        <v>18516</v>
      </c>
      <c r="J6629" t="s">
        <v>18516</v>
      </c>
      <c r="K6629" t="s">
        <v>29707</v>
      </c>
      <c r="L6629" t="s">
        <v>18516</v>
      </c>
      <c r="M6629" t="s">
        <v>18516</v>
      </c>
    </row>
    <row r="6630" spans="1:13" ht="13.5">
      <c r="A6630" t="s">
        <v>764</v>
      </c>
      <c r="B6630" t="s">
        <v>39002</v>
      </c>
      <c r="C6630" t="s">
        <v>29408</v>
      </c>
      <c r="D6630" t="s">
        <v>29409</v>
      </c>
      <c r="E6630" t="s">
        <v>18516</v>
      </c>
      <c r="F6630" t="s">
        <v>18516</v>
      </c>
      <c r="G6630" t="s">
        <v>18516</v>
      </c>
      <c r="H6630" t="s">
        <v>18516</v>
      </c>
      <c r="I6630" t="s">
        <v>18516</v>
      </c>
      <c r="J6630" t="s">
        <v>18516</v>
      </c>
      <c r="K6630" t="s">
        <v>29707</v>
      </c>
      <c r="L6630" t="s">
        <v>18516</v>
      </c>
      <c r="M6630" t="s">
        <v>18516</v>
      </c>
    </row>
    <row r="6631" spans="1:13" ht="13.5">
      <c r="A6631" t="s">
        <v>761</v>
      </c>
      <c r="B6631" t="s">
        <v>39003</v>
      </c>
      <c r="C6631" t="s">
        <v>29408</v>
      </c>
      <c r="D6631" t="s">
        <v>29409</v>
      </c>
      <c r="E6631" t="s">
        <v>18516</v>
      </c>
      <c r="F6631" t="s">
        <v>18516</v>
      </c>
      <c r="G6631" t="s">
        <v>18516</v>
      </c>
      <c r="H6631" t="s">
        <v>18516</v>
      </c>
      <c r="I6631" t="s">
        <v>18516</v>
      </c>
      <c r="J6631" t="s">
        <v>18516</v>
      </c>
      <c r="K6631" t="s">
        <v>29707</v>
      </c>
      <c r="L6631" t="s">
        <v>18516</v>
      </c>
      <c r="M6631" t="s">
        <v>18516</v>
      </c>
    </row>
    <row r="6632" spans="1:13" ht="13.5">
      <c r="A6632" t="s">
        <v>39004</v>
      </c>
      <c r="B6632" t="s">
        <v>39005</v>
      </c>
      <c r="C6632" t="s">
        <v>29408</v>
      </c>
      <c r="D6632" t="s">
        <v>29409</v>
      </c>
      <c r="E6632" t="s">
        <v>18516</v>
      </c>
      <c r="F6632" t="s">
        <v>18516</v>
      </c>
      <c r="G6632" t="s">
        <v>18516</v>
      </c>
      <c r="H6632" t="s">
        <v>18516</v>
      </c>
      <c r="I6632" t="s">
        <v>18516</v>
      </c>
      <c r="J6632" t="s">
        <v>18516</v>
      </c>
      <c r="K6632" t="s">
        <v>29707</v>
      </c>
      <c r="L6632" t="s">
        <v>18516</v>
      </c>
      <c r="M6632" t="s">
        <v>18516</v>
      </c>
    </row>
    <row r="6633" spans="1:13" ht="13.5">
      <c r="A6633" t="s">
        <v>26454</v>
      </c>
      <c r="B6633" t="s">
        <v>39006</v>
      </c>
      <c r="C6633" t="s">
        <v>29408</v>
      </c>
      <c r="D6633" t="s">
        <v>29409</v>
      </c>
      <c r="E6633" s="164">
        <v>155</v>
      </c>
      <c r="F6633" s="164">
        <v>145</v>
      </c>
      <c r="G6633" s="165">
        <v>0.93</v>
      </c>
      <c r="H6633" t="s">
        <v>18516</v>
      </c>
      <c r="I6633" s="164">
        <v>52.31</v>
      </c>
      <c r="J6633" s="164">
        <v>197.31</v>
      </c>
      <c r="K6633">
        <v>111</v>
      </c>
      <c r="L6633" t="s">
        <v>18516</v>
      </c>
      <c r="M6633" t="s">
        <v>18516</v>
      </c>
    </row>
    <row r="6634" spans="1:13" ht="13.5">
      <c r="A6634" t="s">
        <v>39007</v>
      </c>
      <c r="B6634" t="s">
        <v>39008</v>
      </c>
      <c r="C6634" t="s">
        <v>29408</v>
      </c>
      <c r="D6634" t="s">
        <v>29409</v>
      </c>
      <c r="E6634" t="s">
        <v>18516</v>
      </c>
      <c r="F6634" t="s">
        <v>18516</v>
      </c>
      <c r="G6634" t="s">
        <v>18516</v>
      </c>
      <c r="H6634" t="s">
        <v>18516</v>
      </c>
      <c r="I6634" t="s">
        <v>18516</v>
      </c>
      <c r="J6634" t="s">
        <v>18516</v>
      </c>
      <c r="K6634" t="s">
        <v>29707</v>
      </c>
      <c r="L6634" t="s">
        <v>18516</v>
      </c>
      <c r="M6634" t="s">
        <v>18516</v>
      </c>
    </row>
    <row r="6635" spans="1:13" ht="13.5">
      <c r="A6635" t="s">
        <v>39009</v>
      </c>
      <c r="B6635" t="s">
        <v>39010</v>
      </c>
      <c r="C6635" t="s">
        <v>29408</v>
      </c>
      <c r="D6635" t="s">
        <v>29409</v>
      </c>
      <c r="E6635" t="s">
        <v>18516</v>
      </c>
      <c r="F6635" t="s">
        <v>18516</v>
      </c>
      <c r="G6635" t="s">
        <v>18516</v>
      </c>
      <c r="H6635" t="s">
        <v>18516</v>
      </c>
      <c r="I6635" t="s">
        <v>18516</v>
      </c>
      <c r="J6635" t="s">
        <v>18516</v>
      </c>
      <c r="K6635" t="s">
        <v>29707</v>
      </c>
      <c r="L6635" t="s">
        <v>18516</v>
      </c>
      <c r="M6635" t="s">
        <v>18516</v>
      </c>
    </row>
    <row r="6636" spans="1:13" ht="13.5">
      <c r="A6636" t="s">
        <v>9765</v>
      </c>
      <c r="B6636" t="s">
        <v>39011</v>
      </c>
      <c r="C6636" t="s">
        <v>29408</v>
      </c>
      <c r="D6636" t="s">
        <v>29409</v>
      </c>
      <c r="E6636" t="s">
        <v>18516</v>
      </c>
      <c r="F6636" t="s">
        <v>18516</v>
      </c>
      <c r="G6636" t="s">
        <v>18516</v>
      </c>
      <c r="H6636" t="s">
        <v>18516</v>
      </c>
      <c r="I6636" t="s">
        <v>18516</v>
      </c>
      <c r="J6636" t="s">
        <v>18516</v>
      </c>
      <c r="K6636" t="s">
        <v>29707</v>
      </c>
      <c r="L6636" t="s">
        <v>18516</v>
      </c>
      <c r="M6636" t="s">
        <v>18516</v>
      </c>
    </row>
    <row r="6637" spans="1:13" ht="13.5">
      <c r="A6637" t="s">
        <v>5314</v>
      </c>
      <c r="B6637" t="s">
        <v>39012</v>
      </c>
      <c r="C6637" t="s">
        <v>29408</v>
      </c>
      <c r="D6637" t="s">
        <v>29409</v>
      </c>
      <c r="E6637" t="s">
        <v>18516</v>
      </c>
      <c r="F6637" t="s">
        <v>18516</v>
      </c>
      <c r="G6637" t="s">
        <v>18516</v>
      </c>
      <c r="H6637" t="s">
        <v>18516</v>
      </c>
      <c r="I6637" t="s">
        <v>18516</v>
      </c>
      <c r="J6637" t="s">
        <v>18516</v>
      </c>
      <c r="K6637" t="s">
        <v>29707</v>
      </c>
      <c r="L6637" t="s">
        <v>18516</v>
      </c>
      <c r="M6637" t="s">
        <v>18516</v>
      </c>
    </row>
    <row r="6638" spans="1:13" ht="13.5">
      <c r="A6638" t="s">
        <v>5317</v>
      </c>
      <c r="B6638" t="s">
        <v>39013</v>
      </c>
      <c r="C6638" t="s">
        <v>29408</v>
      </c>
      <c r="D6638" t="s">
        <v>29409</v>
      </c>
      <c r="E6638" t="s">
        <v>18516</v>
      </c>
      <c r="F6638" t="s">
        <v>18516</v>
      </c>
      <c r="G6638" t="s">
        <v>18516</v>
      </c>
      <c r="H6638" t="s">
        <v>18516</v>
      </c>
      <c r="I6638" t="s">
        <v>18516</v>
      </c>
      <c r="J6638" t="s">
        <v>18516</v>
      </c>
      <c r="K6638" t="s">
        <v>29707</v>
      </c>
      <c r="L6638" t="s">
        <v>18516</v>
      </c>
      <c r="M6638" t="s">
        <v>18516</v>
      </c>
    </row>
    <row r="6639" spans="1:13" ht="13.5">
      <c r="A6639" t="s">
        <v>9753</v>
      </c>
      <c r="B6639" t="s">
        <v>39014</v>
      </c>
      <c r="C6639" t="s">
        <v>29408</v>
      </c>
      <c r="D6639" t="s">
        <v>29409</v>
      </c>
      <c r="E6639" t="s">
        <v>18516</v>
      </c>
      <c r="F6639" t="s">
        <v>18516</v>
      </c>
      <c r="G6639" t="s">
        <v>18516</v>
      </c>
      <c r="H6639" t="s">
        <v>18516</v>
      </c>
      <c r="I6639" t="s">
        <v>18516</v>
      </c>
      <c r="J6639" t="s">
        <v>18516</v>
      </c>
      <c r="K6639" t="s">
        <v>29707</v>
      </c>
      <c r="L6639" t="s">
        <v>18516</v>
      </c>
      <c r="M6639" t="s">
        <v>18516</v>
      </c>
    </row>
    <row r="6640" spans="1:13" ht="13.5">
      <c r="A6640" t="s">
        <v>1912</v>
      </c>
      <c r="B6640" t="s">
        <v>39015</v>
      </c>
      <c r="C6640" t="s">
        <v>29408</v>
      </c>
      <c r="D6640" t="s">
        <v>29409</v>
      </c>
      <c r="E6640" t="s">
        <v>18516</v>
      </c>
      <c r="F6640" t="s">
        <v>18516</v>
      </c>
      <c r="G6640" t="s">
        <v>18516</v>
      </c>
      <c r="H6640" t="s">
        <v>18516</v>
      </c>
      <c r="I6640" t="s">
        <v>18516</v>
      </c>
      <c r="J6640" t="s">
        <v>18516</v>
      </c>
      <c r="K6640" t="s">
        <v>29707</v>
      </c>
      <c r="L6640" t="s">
        <v>18516</v>
      </c>
      <c r="M6640" t="s">
        <v>18516</v>
      </c>
    </row>
    <row r="6641" spans="1:13" ht="13.5">
      <c r="A6641" t="s">
        <v>9699</v>
      </c>
      <c r="B6641" t="s">
        <v>39016</v>
      </c>
      <c r="C6641" t="s">
        <v>29408</v>
      </c>
      <c r="D6641" t="s">
        <v>29409</v>
      </c>
      <c r="E6641" t="s">
        <v>18516</v>
      </c>
      <c r="F6641" t="s">
        <v>18516</v>
      </c>
      <c r="G6641" t="s">
        <v>18516</v>
      </c>
      <c r="H6641" t="s">
        <v>18516</v>
      </c>
      <c r="I6641" t="s">
        <v>18516</v>
      </c>
      <c r="J6641" t="s">
        <v>18516</v>
      </c>
      <c r="K6641" t="s">
        <v>29707</v>
      </c>
      <c r="L6641" t="s">
        <v>18516</v>
      </c>
      <c r="M6641" t="s">
        <v>18516</v>
      </c>
    </row>
    <row r="6642" spans="1:13" ht="13.5">
      <c r="A6642" t="s">
        <v>4420</v>
      </c>
      <c r="B6642" t="s">
        <v>39017</v>
      </c>
      <c r="C6642" t="s">
        <v>29408</v>
      </c>
      <c r="D6642" t="s">
        <v>29409</v>
      </c>
      <c r="E6642" t="s">
        <v>18516</v>
      </c>
      <c r="F6642" t="s">
        <v>18516</v>
      </c>
      <c r="G6642" t="s">
        <v>18516</v>
      </c>
      <c r="H6642" t="s">
        <v>18516</v>
      </c>
      <c r="I6642" t="s">
        <v>18516</v>
      </c>
      <c r="J6642" t="s">
        <v>18516</v>
      </c>
      <c r="K6642" t="s">
        <v>29707</v>
      </c>
      <c r="L6642" t="s">
        <v>18516</v>
      </c>
      <c r="M6642" t="s">
        <v>18516</v>
      </c>
    </row>
    <row r="6643" spans="1:13" ht="13.5">
      <c r="A6643" t="s">
        <v>39018</v>
      </c>
      <c r="B6643" t="s">
        <v>39019</v>
      </c>
      <c r="C6643" t="s">
        <v>29408</v>
      </c>
      <c r="D6643" t="s">
        <v>29409</v>
      </c>
      <c r="E6643" t="s">
        <v>18516</v>
      </c>
      <c r="F6643" t="s">
        <v>18516</v>
      </c>
      <c r="G6643" t="s">
        <v>18516</v>
      </c>
      <c r="H6643" t="s">
        <v>18516</v>
      </c>
      <c r="I6643" t="s">
        <v>18516</v>
      </c>
      <c r="J6643" t="s">
        <v>18516</v>
      </c>
      <c r="K6643" t="s">
        <v>29707</v>
      </c>
      <c r="L6643" t="s">
        <v>18516</v>
      </c>
      <c r="M6643" t="s">
        <v>18516</v>
      </c>
    </row>
    <row r="6644" spans="1:13" ht="13.5">
      <c r="A6644" t="s">
        <v>4405</v>
      </c>
      <c r="B6644" t="s">
        <v>39020</v>
      </c>
      <c r="C6644" t="s">
        <v>29408</v>
      </c>
      <c r="D6644" t="s">
        <v>29409</v>
      </c>
      <c r="E6644" t="s">
        <v>18516</v>
      </c>
      <c r="F6644" t="s">
        <v>18516</v>
      </c>
      <c r="G6644" t="s">
        <v>18516</v>
      </c>
      <c r="H6644" t="s">
        <v>18516</v>
      </c>
      <c r="I6644" t="s">
        <v>18516</v>
      </c>
      <c r="J6644" t="s">
        <v>18516</v>
      </c>
      <c r="K6644" t="s">
        <v>29707</v>
      </c>
      <c r="L6644" t="s">
        <v>18516</v>
      </c>
      <c r="M6644" t="s">
        <v>18516</v>
      </c>
    </row>
    <row r="6645" spans="1:13" ht="13.5">
      <c r="A6645" t="s">
        <v>12295</v>
      </c>
      <c r="B6645" t="s">
        <v>39021</v>
      </c>
      <c r="C6645" t="s">
        <v>29408</v>
      </c>
      <c r="D6645" t="s">
        <v>29409</v>
      </c>
      <c r="E6645" t="s">
        <v>18516</v>
      </c>
      <c r="F6645" t="s">
        <v>18516</v>
      </c>
      <c r="G6645" t="s">
        <v>18516</v>
      </c>
      <c r="H6645" t="s">
        <v>18516</v>
      </c>
      <c r="I6645" t="s">
        <v>18516</v>
      </c>
      <c r="J6645" t="s">
        <v>18516</v>
      </c>
      <c r="K6645" t="s">
        <v>29707</v>
      </c>
      <c r="L6645" t="s">
        <v>18516</v>
      </c>
      <c r="M6645" t="s">
        <v>18516</v>
      </c>
    </row>
    <row r="6646" spans="1:13" ht="13.5">
      <c r="A6646" t="s">
        <v>39022</v>
      </c>
      <c r="B6646" t="s">
        <v>39023</v>
      </c>
      <c r="C6646" t="s">
        <v>29408</v>
      </c>
      <c r="D6646" t="s">
        <v>29409</v>
      </c>
      <c r="E6646" t="s">
        <v>18516</v>
      </c>
      <c r="F6646" t="s">
        <v>18516</v>
      </c>
      <c r="G6646" t="s">
        <v>18516</v>
      </c>
      <c r="H6646" t="s">
        <v>18516</v>
      </c>
      <c r="I6646" t="s">
        <v>18516</v>
      </c>
      <c r="J6646" t="s">
        <v>18516</v>
      </c>
      <c r="K6646" t="s">
        <v>29707</v>
      </c>
      <c r="L6646" t="s">
        <v>18516</v>
      </c>
      <c r="M6646" t="s">
        <v>18516</v>
      </c>
    </row>
    <row r="6647" spans="1:13" ht="13.5">
      <c r="A6647" t="s">
        <v>9705</v>
      </c>
      <c r="B6647" t="s">
        <v>39024</v>
      </c>
      <c r="C6647" t="s">
        <v>29408</v>
      </c>
      <c r="D6647" t="s">
        <v>29409</v>
      </c>
      <c r="E6647" s="164">
        <v>150</v>
      </c>
      <c r="F6647" s="164">
        <v>140</v>
      </c>
      <c r="G6647" s="165">
        <v>0.93</v>
      </c>
      <c r="H6647" t="s">
        <v>18516</v>
      </c>
      <c r="I6647" s="164">
        <v>46.77</v>
      </c>
      <c r="J6647" s="164">
        <v>186.77</v>
      </c>
      <c r="K6647">
        <v>51</v>
      </c>
      <c r="L6647" t="s">
        <v>18516</v>
      </c>
      <c r="M6647" t="s">
        <v>18516</v>
      </c>
    </row>
    <row r="6648" spans="1:13" ht="13.5">
      <c r="A6648" t="s">
        <v>39025</v>
      </c>
      <c r="B6648" t="s">
        <v>39026</v>
      </c>
      <c r="C6648" t="s">
        <v>29408</v>
      </c>
      <c r="D6648" t="s">
        <v>29409</v>
      </c>
      <c r="E6648" t="s">
        <v>18516</v>
      </c>
      <c r="F6648" t="s">
        <v>18516</v>
      </c>
      <c r="G6648" t="s">
        <v>18516</v>
      </c>
      <c r="H6648" t="s">
        <v>18516</v>
      </c>
      <c r="I6648" t="s">
        <v>18516</v>
      </c>
      <c r="J6648" t="s">
        <v>18516</v>
      </c>
      <c r="K6648" t="s">
        <v>29707</v>
      </c>
      <c r="L6648" t="s">
        <v>18516</v>
      </c>
      <c r="M6648" t="s">
        <v>18516</v>
      </c>
    </row>
    <row r="6649" spans="1:13" ht="13.5">
      <c r="A6649" t="s">
        <v>1963</v>
      </c>
      <c r="B6649" t="s">
        <v>39027</v>
      </c>
      <c r="C6649" t="s">
        <v>29408</v>
      </c>
      <c r="D6649" t="s">
        <v>29409</v>
      </c>
      <c r="E6649" t="s">
        <v>18516</v>
      </c>
      <c r="F6649" t="s">
        <v>18516</v>
      </c>
      <c r="G6649" t="s">
        <v>18516</v>
      </c>
      <c r="H6649" t="s">
        <v>18516</v>
      </c>
      <c r="I6649" t="s">
        <v>18516</v>
      </c>
      <c r="J6649" t="s">
        <v>18516</v>
      </c>
      <c r="K6649" t="s">
        <v>29707</v>
      </c>
      <c r="L6649" t="s">
        <v>18516</v>
      </c>
      <c r="M6649" t="s">
        <v>18516</v>
      </c>
    </row>
    <row r="6650" spans="1:13" ht="13.5">
      <c r="A6650" t="s">
        <v>39028</v>
      </c>
      <c r="B6650" t="s">
        <v>39029</v>
      </c>
      <c r="C6650" t="s">
        <v>29408</v>
      </c>
      <c r="D6650" t="s">
        <v>29409</v>
      </c>
      <c r="E6650" t="s">
        <v>18516</v>
      </c>
      <c r="F6650" t="s">
        <v>18516</v>
      </c>
      <c r="G6650" t="s">
        <v>18516</v>
      </c>
      <c r="H6650" t="s">
        <v>18516</v>
      </c>
      <c r="I6650" t="s">
        <v>18516</v>
      </c>
      <c r="J6650" t="s">
        <v>18516</v>
      </c>
      <c r="K6650" t="s">
        <v>29707</v>
      </c>
      <c r="L6650" t="s">
        <v>18516</v>
      </c>
      <c r="M6650" t="s">
        <v>18516</v>
      </c>
    </row>
    <row r="6651" spans="1:13" ht="13.5">
      <c r="A6651" t="s">
        <v>39030</v>
      </c>
      <c r="B6651" t="s">
        <v>39031</v>
      </c>
      <c r="C6651" t="s">
        <v>29408</v>
      </c>
      <c r="D6651" t="s">
        <v>29409</v>
      </c>
      <c r="E6651" t="s">
        <v>18516</v>
      </c>
      <c r="F6651" t="s">
        <v>18516</v>
      </c>
      <c r="G6651" t="s">
        <v>18516</v>
      </c>
      <c r="H6651" t="s">
        <v>18516</v>
      </c>
      <c r="I6651" t="s">
        <v>18516</v>
      </c>
      <c r="J6651" t="s">
        <v>18516</v>
      </c>
      <c r="K6651" t="s">
        <v>29707</v>
      </c>
      <c r="L6651" t="s">
        <v>18516</v>
      </c>
      <c r="M6651" t="s">
        <v>18516</v>
      </c>
    </row>
    <row r="6652" spans="1:13" ht="13.5">
      <c r="A6652" t="s">
        <v>39032</v>
      </c>
      <c r="B6652" t="s">
        <v>39033</v>
      </c>
      <c r="C6652" t="s">
        <v>29408</v>
      </c>
      <c r="D6652" t="s">
        <v>29409</v>
      </c>
      <c r="E6652" s="164">
        <v>103</v>
      </c>
      <c r="F6652" s="164">
        <v>103</v>
      </c>
      <c r="G6652" t="s">
        <v>18516</v>
      </c>
      <c r="H6652" t="s">
        <v>18516</v>
      </c>
      <c r="I6652" s="164">
        <v>47.91</v>
      </c>
      <c r="J6652" s="164">
        <v>150.91</v>
      </c>
      <c r="K6652">
        <v>46</v>
      </c>
      <c r="L6652" t="s">
        <v>18516</v>
      </c>
      <c r="M6652" t="s">
        <v>18516</v>
      </c>
    </row>
    <row r="6653" spans="1:13" ht="13.5">
      <c r="A6653" t="s">
        <v>39034</v>
      </c>
      <c r="B6653" t="s">
        <v>39035</v>
      </c>
      <c r="C6653" t="s">
        <v>29408</v>
      </c>
      <c r="D6653" t="s">
        <v>29409</v>
      </c>
      <c r="E6653" t="s">
        <v>18516</v>
      </c>
      <c r="F6653" t="s">
        <v>18516</v>
      </c>
      <c r="G6653" t="s">
        <v>18516</v>
      </c>
      <c r="H6653" t="s">
        <v>18516</v>
      </c>
      <c r="I6653" t="s">
        <v>18516</v>
      </c>
      <c r="J6653" t="s">
        <v>18516</v>
      </c>
      <c r="K6653" t="s">
        <v>29707</v>
      </c>
      <c r="L6653" t="s">
        <v>18516</v>
      </c>
      <c r="M6653" t="s">
        <v>18516</v>
      </c>
    </row>
    <row r="6654" spans="1:13" ht="13.5">
      <c r="A6654" t="s">
        <v>39036</v>
      </c>
      <c r="B6654" t="s">
        <v>39037</v>
      </c>
      <c r="C6654" t="s">
        <v>29408</v>
      </c>
      <c r="D6654" t="s">
        <v>29409</v>
      </c>
      <c r="E6654" t="s">
        <v>18516</v>
      </c>
      <c r="F6654" t="s">
        <v>18516</v>
      </c>
      <c r="G6654" t="s">
        <v>18516</v>
      </c>
      <c r="H6654" t="s">
        <v>18516</v>
      </c>
      <c r="I6654" t="s">
        <v>18516</v>
      </c>
      <c r="J6654" t="s">
        <v>18516</v>
      </c>
      <c r="K6654" t="s">
        <v>29707</v>
      </c>
      <c r="L6654" t="s">
        <v>18516</v>
      </c>
      <c r="M6654" t="s">
        <v>18516</v>
      </c>
    </row>
    <row r="6655" spans="1:13" ht="13.5">
      <c r="A6655" t="s">
        <v>39038</v>
      </c>
      <c r="B6655" t="s">
        <v>39039</v>
      </c>
      <c r="C6655" t="s">
        <v>29408</v>
      </c>
      <c r="D6655" t="s">
        <v>29409</v>
      </c>
      <c r="E6655" t="s">
        <v>18516</v>
      </c>
      <c r="F6655" t="s">
        <v>18516</v>
      </c>
      <c r="G6655" t="s">
        <v>18516</v>
      </c>
      <c r="H6655" t="s">
        <v>18516</v>
      </c>
      <c r="I6655" t="s">
        <v>18516</v>
      </c>
      <c r="J6655" t="s">
        <v>18516</v>
      </c>
      <c r="K6655" t="s">
        <v>29707</v>
      </c>
      <c r="L6655" t="s">
        <v>18516</v>
      </c>
      <c r="M6655" t="s">
        <v>18516</v>
      </c>
    </row>
    <row r="6656" spans="1:13" ht="13.5">
      <c r="A6656" t="s">
        <v>39040</v>
      </c>
      <c r="B6656" t="s">
        <v>39041</v>
      </c>
      <c r="C6656" t="s">
        <v>29408</v>
      </c>
      <c r="D6656" t="s">
        <v>29409</v>
      </c>
      <c r="E6656" t="s">
        <v>18516</v>
      </c>
      <c r="F6656" t="s">
        <v>18516</v>
      </c>
      <c r="G6656" t="s">
        <v>18516</v>
      </c>
      <c r="H6656" t="s">
        <v>18516</v>
      </c>
      <c r="I6656" t="s">
        <v>18516</v>
      </c>
      <c r="J6656" t="s">
        <v>18516</v>
      </c>
      <c r="K6656" t="s">
        <v>29707</v>
      </c>
      <c r="L6656" t="s">
        <v>18516</v>
      </c>
      <c r="M6656" t="s">
        <v>18516</v>
      </c>
    </row>
    <row r="6657" spans="1:13" ht="13.5">
      <c r="A6657" t="s">
        <v>4480</v>
      </c>
      <c r="B6657" t="s">
        <v>39042</v>
      </c>
      <c r="C6657" t="s">
        <v>29408</v>
      </c>
      <c r="D6657" t="s">
        <v>29409</v>
      </c>
      <c r="E6657" t="s">
        <v>18516</v>
      </c>
      <c r="F6657" t="s">
        <v>18516</v>
      </c>
      <c r="G6657" t="s">
        <v>18516</v>
      </c>
      <c r="H6657" t="s">
        <v>18516</v>
      </c>
      <c r="I6657" t="s">
        <v>18516</v>
      </c>
      <c r="J6657" t="s">
        <v>18516</v>
      </c>
      <c r="K6657" t="s">
        <v>29707</v>
      </c>
      <c r="L6657" t="s">
        <v>18516</v>
      </c>
      <c r="M6657" t="s">
        <v>18516</v>
      </c>
    </row>
    <row r="6658" spans="1:13" ht="13.5">
      <c r="A6658" t="s">
        <v>4489</v>
      </c>
      <c r="B6658" t="s">
        <v>39043</v>
      </c>
      <c r="C6658" t="s">
        <v>29408</v>
      </c>
      <c r="D6658" t="s">
        <v>29409</v>
      </c>
      <c r="E6658" t="s">
        <v>18516</v>
      </c>
      <c r="F6658" t="s">
        <v>18516</v>
      </c>
      <c r="G6658" t="s">
        <v>18516</v>
      </c>
      <c r="H6658" t="s">
        <v>18516</v>
      </c>
      <c r="I6658" t="s">
        <v>18516</v>
      </c>
      <c r="J6658" t="s">
        <v>18516</v>
      </c>
      <c r="K6658" t="s">
        <v>29707</v>
      </c>
      <c r="L6658" t="s">
        <v>18516</v>
      </c>
      <c r="M6658" t="s">
        <v>18516</v>
      </c>
    </row>
    <row r="6659" spans="1:13" ht="13.5">
      <c r="A6659" t="s">
        <v>4492</v>
      </c>
      <c r="B6659" t="s">
        <v>39044</v>
      </c>
      <c r="C6659" t="s">
        <v>29408</v>
      </c>
      <c r="D6659" t="s">
        <v>29409</v>
      </c>
      <c r="E6659" t="s">
        <v>18516</v>
      </c>
      <c r="F6659" t="s">
        <v>18516</v>
      </c>
      <c r="G6659" t="s">
        <v>18516</v>
      </c>
      <c r="H6659" t="s">
        <v>18516</v>
      </c>
      <c r="I6659" t="s">
        <v>18516</v>
      </c>
      <c r="J6659" t="s">
        <v>18516</v>
      </c>
      <c r="K6659" t="s">
        <v>29707</v>
      </c>
      <c r="L6659" t="s">
        <v>18516</v>
      </c>
      <c r="M6659" t="s">
        <v>18516</v>
      </c>
    </row>
    <row r="6660" spans="1:13" ht="13.5">
      <c r="A6660" t="s">
        <v>39045</v>
      </c>
      <c r="B6660" t="s">
        <v>39046</v>
      </c>
      <c r="C6660" t="s">
        <v>29408</v>
      </c>
      <c r="D6660" t="s">
        <v>29409</v>
      </c>
      <c r="E6660" t="s">
        <v>18516</v>
      </c>
      <c r="F6660" t="s">
        <v>18516</v>
      </c>
      <c r="G6660" t="s">
        <v>18516</v>
      </c>
      <c r="H6660" t="s">
        <v>18516</v>
      </c>
      <c r="I6660" t="s">
        <v>18516</v>
      </c>
      <c r="J6660" t="s">
        <v>18516</v>
      </c>
      <c r="K6660" t="s">
        <v>29707</v>
      </c>
      <c r="L6660" t="s">
        <v>18516</v>
      </c>
      <c r="M6660" t="s">
        <v>18516</v>
      </c>
    </row>
    <row r="6661" spans="1:13" ht="13.5">
      <c r="A6661" t="s">
        <v>39047</v>
      </c>
      <c r="B6661" t="s">
        <v>39048</v>
      </c>
      <c r="C6661" t="s">
        <v>29408</v>
      </c>
      <c r="D6661" t="s">
        <v>29409</v>
      </c>
      <c r="E6661" t="s">
        <v>18516</v>
      </c>
      <c r="F6661" t="s">
        <v>18516</v>
      </c>
      <c r="G6661" t="s">
        <v>18516</v>
      </c>
      <c r="H6661" t="s">
        <v>18516</v>
      </c>
      <c r="I6661" t="s">
        <v>18516</v>
      </c>
      <c r="J6661" t="s">
        <v>18516</v>
      </c>
      <c r="K6661" t="s">
        <v>29707</v>
      </c>
      <c r="L6661" t="s">
        <v>18516</v>
      </c>
      <c r="M6661" t="s">
        <v>18516</v>
      </c>
    </row>
    <row r="6662" spans="1:13" ht="13.5">
      <c r="A6662" t="s">
        <v>23065</v>
      </c>
      <c r="B6662" t="s">
        <v>39049</v>
      </c>
      <c r="C6662" t="s">
        <v>29408</v>
      </c>
      <c r="D6662" t="s">
        <v>29409</v>
      </c>
      <c r="E6662" s="164">
        <v>83.32</v>
      </c>
      <c r="F6662" s="164">
        <v>60</v>
      </c>
      <c r="G6662" s="165">
        <v>0.72</v>
      </c>
      <c r="H6662" t="s">
        <v>18516</v>
      </c>
      <c r="I6662" s="164">
        <v>44.35</v>
      </c>
      <c r="J6662" s="164">
        <v>104.35</v>
      </c>
      <c r="K6662">
        <v>18</v>
      </c>
      <c r="L6662" t="s">
        <v>18516</v>
      </c>
      <c r="M6662" t="s">
        <v>18516</v>
      </c>
    </row>
    <row r="6663" spans="1:13" ht="13.5">
      <c r="A6663" t="s">
        <v>1903</v>
      </c>
      <c r="B6663" t="s">
        <v>39050</v>
      </c>
      <c r="C6663" t="s">
        <v>29408</v>
      </c>
      <c r="D6663" t="s">
        <v>29409</v>
      </c>
      <c r="E6663" s="164">
        <v>144</v>
      </c>
      <c r="F6663" s="164">
        <v>120</v>
      </c>
      <c r="G6663" s="165">
        <v>0.83</v>
      </c>
      <c r="H6663" t="s">
        <v>18516</v>
      </c>
      <c r="I6663" s="164">
        <v>57.06</v>
      </c>
      <c r="J6663" s="164">
        <v>177.06</v>
      </c>
      <c r="K6663">
        <v>0</v>
      </c>
      <c r="L6663" t="s">
        <v>18516</v>
      </c>
      <c r="M6663" t="s">
        <v>18516</v>
      </c>
    </row>
    <row r="6664" spans="1:13" ht="13.5">
      <c r="A6664" t="s">
        <v>1906</v>
      </c>
      <c r="B6664" t="s">
        <v>39051</v>
      </c>
      <c r="C6664" t="s">
        <v>29408</v>
      </c>
      <c r="D6664" t="s">
        <v>29409</v>
      </c>
      <c r="E6664" s="164">
        <v>160</v>
      </c>
      <c r="F6664" s="164">
        <v>120</v>
      </c>
      <c r="G6664" s="165">
        <v>0.75</v>
      </c>
      <c r="H6664" t="s">
        <v>18516</v>
      </c>
      <c r="I6664" s="164">
        <v>57.06</v>
      </c>
      <c r="J6664" s="164">
        <v>177.06</v>
      </c>
      <c r="K6664">
        <v>0</v>
      </c>
      <c r="L6664" t="s">
        <v>18516</v>
      </c>
      <c r="M6664" t="s">
        <v>18516</v>
      </c>
    </row>
    <row r="6665" spans="1:13" ht="13.5">
      <c r="A6665" t="s">
        <v>39052</v>
      </c>
      <c r="B6665" t="s">
        <v>39053</v>
      </c>
      <c r="C6665" t="s">
        <v>29408</v>
      </c>
      <c r="D6665" t="s">
        <v>29409</v>
      </c>
      <c r="E6665" t="s">
        <v>18516</v>
      </c>
      <c r="F6665" t="s">
        <v>18516</v>
      </c>
      <c r="G6665" t="s">
        <v>18516</v>
      </c>
      <c r="H6665" t="s">
        <v>18516</v>
      </c>
      <c r="I6665" t="s">
        <v>18516</v>
      </c>
      <c r="J6665" t="s">
        <v>18516</v>
      </c>
      <c r="K6665" t="s">
        <v>29707</v>
      </c>
      <c r="L6665" t="s">
        <v>18516</v>
      </c>
      <c r="M6665" t="s">
        <v>18516</v>
      </c>
    </row>
    <row r="6666" spans="1:13" ht="13.5">
      <c r="A6666" t="s">
        <v>39054</v>
      </c>
      <c r="B6666" t="s">
        <v>39055</v>
      </c>
      <c r="C6666" t="s">
        <v>29408</v>
      </c>
      <c r="D6666" t="s">
        <v>29409</v>
      </c>
      <c r="E6666" s="164">
        <v>114.83</v>
      </c>
      <c r="F6666" s="164">
        <v>85</v>
      </c>
      <c r="G6666" s="165">
        <v>0.74</v>
      </c>
      <c r="H6666" t="s">
        <v>29914</v>
      </c>
      <c r="I6666" s="164">
        <v>39.69</v>
      </c>
      <c r="J6666" s="164">
        <v>124.69</v>
      </c>
      <c r="K6666">
        <v>74</v>
      </c>
      <c r="L6666" t="s">
        <v>18516</v>
      </c>
      <c r="M6666" t="s">
        <v>18516</v>
      </c>
    </row>
    <row r="6667" spans="1:13" ht="13.5">
      <c r="A6667" t="s">
        <v>39056</v>
      </c>
      <c r="B6667" t="s">
        <v>39057</v>
      </c>
      <c r="C6667" t="s">
        <v>29408</v>
      </c>
      <c r="D6667" t="s">
        <v>29409</v>
      </c>
      <c r="E6667" s="164">
        <v>115</v>
      </c>
      <c r="F6667" s="164">
        <v>115</v>
      </c>
      <c r="G6667" t="s">
        <v>18516</v>
      </c>
      <c r="H6667" t="s">
        <v>18516</v>
      </c>
      <c r="I6667" s="164">
        <v>39.69</v>
      </c>
      <c r="J6667" s="164">
        <v>154.69</v>
      </c>
      <c r="K6667">
        <v>12</v>
      </c>
      <c r="L6667" t="s">
        <v>18516</v>
      </c>
      <c r="M6667" t="s">
        <v>18516</v>
      </c>
    </row>
    <row r="6668" spans="1:13" ht="13.5">
      <c r="A6668" t="s">
        <v>4426</v>
      </c>
      <c r="B6668" t="s">
        <v>39058</v>
      </c>
      <c r="C6668" t="s">
        <v>29408</v>
      </c>
      <c r="D6668" t="s">
        <v>29409</v>
      </c>
      <c r="E6668" t="s">
        <v>18516</v>
      </c>
      <c r="F6668" t="s">
        <v>18516</v>
      </c>
      <c r="G6668" t="s">
        <v>18516</v>
      </c>
      <c r="H6668" t="s">
        <v>18516</v>
      </c>
      <c r="I6668" t="s">
        <v>18516</v>
      </c>
      <c r="J6668" t="s">
        <v>18516</v>
      </c>
      <c r="K6668" t="s">
        <v>29707</v>
      </c>
      <c r="L6668" t="s">
        <v>18516</v>
      </c>
      <c r="M6668" t="s">
        <v>18516</v>
      </c>
    </row>
    <row r="6669" spans="1:13" ht="13.5">
      <c r="A6669" t="s">
        <v>39059</v>
      </c>
      <c r="B6669" t="s">
        <v>39060</v>
      </c>
      <c r="C6669" t="s">
        <v>29408</v>
      </c>
      <c r="D6669" t="s">
        <v>29409</v>
      </c>
      <c r="E6669" s="164">
        <v>85</v>
      </c>
      <c r="F6669" s="164">
        <v>85</v>
      </c>
      <c r="G6669" t="s">
        <v>18516</v>
      </c>
      <c r="H6669" t="s">
        <v>18516</v>
      </c>
      <c r="I6669" s="164">
        <v>39.69</v>
      </c>
      <c r="J6669" s="164">
        <v>124.69</v>
      </c>
      <c r="K6669">
        <v>0</v>
      </c>
      <c r="L6669" t="s">
        <v>18516</v>
      </c>
      <c r="M6669" t="s">
        <v>18516</v>
      </c>
    </row>
    <row r="6670" spans="1:13" ht="13.5">
      <c r="A6670" t="s">
        <v>39061</v>
      </c>
      <c r="B6670" t="s">
        <v>39062</v>
      </c>
      <c r="C6670" t="s">
        <v>29408</v>
      </c>
      <c r="D6670" t="s">
        <v>29409</v>
      </c>
      <c r="E6670" t="s">
        <v>18516</v>
      </c>
      <c r="F6670" t="s">
        <v>18516</v>
      </c>
      <c r="G6670" t="s">
        <v>18516</v>
      </c>
      <c r="H6670" t="s">
        <v>18516</v>
      </c>
      <c r="I6670" t="s">
        <v>18516</v>
      </c>
      <c r="J6670" t="s">
        <v>18516</v>
      </c>
      <c r="K6670" t="s">
        <v>29707</v>
      </c>
      <c r="L6670" t="s">
        <v>18516</v>
      </c>
      <c r="M6670" t="s">
        <v>18516</v>
      </c>
    </row>
    <row r="6671" spans="1:13" ht="13.5">
      <c r="A6671" t="s">
        <v>39063</v>
      </c>
      <c r="B6671" t="s">
        <v>39064</v>
      </c>
      <c r="C6671" t="s">
        <v>29408</v>
      </c>
      <c r="D6671" t="s">
        <v>29409</v>
      </c>
      <c r="E6671" t="s">
        <v>18516</v>
      </c>
      <c r="F6671" t="s">
        <v>18516</v>
      </c>
      <c r="G6671" t="s">
        <v>18516</v>
      </c>
      <c r="H6671" t="s">
        <v>18516</v>
      </c>
      <c r="I6671" t="s">
        <v>18516</v>
      </c>
      <c r="J6671" t="s">
        <v>18516</v>
      </c>
      <c r="K6671" t="s">
        <v>29707</v>
      </c>
      <c r="L6671" t="s">
        <v>18516</v>
      </c>
      <c r="M6671" t="s">
        <v>18516</v>
      </c>
    </row>
    <row r="6672" spans="1:13" ht="13.5">
      <c r="A6672" t="s">
        <v>39065</v>
      </c>
      <c r="B6672" t="s">
        <v>39066</v>
      </c>
      <c r="C6672" t="s">
        <v>29408</v>
      </c>
      <c r="D6672" t="s">
        <v>29409</v>
      </c>
      <c r="E6672" t="s">
        <v>18516</v>
      </c>
      <c r="F6672" t="s">
        <v>18516</v>
      </c>
      <c r="G6672" t="s">
        <v>18516</v>
      </c>
      <c r="H6672" t="s">
        <v>18516</v>
      </c>
      <c r="I6672" t="s">
        <v>18516</v>
      </c>
      <c r="J6672" t="s">
        <v>18516</v>
      </c>
      <c r="K6672" t="s">
        <v>29707</v>
      </c>
      <c r="L6672" t="s">
        <v>18516</v>
      </c>
      <c r="M6672" t="s">
        <v>18516</v>
      </c>
    </row>
    <row r="6673" spans="1:13" ht="13.5">
      <c r="A6673" t="s">
        <v>39067</v>
      </c>
      <c r="B6673" t="s">
        <v>39068</v>
      </c>
      <c r="C6673" t="s">
        <v>29408</v>
      </c>
      <c r="D6673" t="s">
        <v>29409</v>
      </c>
      <c r="E6673" t="s">
        <v>18516</v>
      </c>
      <c r="F6673" t="s">
        <v>18516</v>
      </c>
      <c r="G6673" t="s">
        <v>18516</v>
      </c>
      <c r="H6673" t="s">
        <v>18516</v>
      </c>
      <c r="I6673" t="s">
        <v>18516</v>
      </c>
      <c r="J6673" t="s">
        <v>18516</v>
      </c>
      <c r="K6673" t="s">
        <v>29707</v>
      </c>
      <c r="L6673" t="s">
        <v>18516</v>
      </c>
      <c r="M6673" t="s">
        <v>18516</v>
      </c>
    </row>
    <row r="6674" spans="1:13" ht="13.5">
      <c r="A6674" t="s">
        <v>39069</v>
      </c>
      <c r="B6674" t="s">
        <v>39070</v>
      </c>
      <c r="C6674" t="s">
        <v>29408</v>
      </c>
      <c r="D6674" t="s">
        <v>29409</v>
      </c>
      <c r="E6674" t="s">
        <v>18516</v>
      </c>
      <c r="F6674" t="s">
        <v>18516</v>
      </c>
      <c r="G6674" t="s">
        <v>18516</v>
      </c>
      <c r="H6674" t="s">
        <v>18516</v>
      </c>
      <c r="I6674" t="s">
        <v>18516</v>
      </c>
      <c r="J6674" t="s">
        <v>18516</v>
      </c>
      <c r="K6674" t="s">
        <v>29707</v>
      </c>
      <c r="L6674" t="s">
        <v>18516</v>
      </c>
      <c r="M6674" t="s">
        <v>18516</v>
      </c>
    </row>
    <row r="6675" spans="1:13" ht="13.5">
      <c r="A6675" t="s">
        <v>39071</v>
      </c>
      <c r="B6675" t="s">
        <v>39072</v>
      </c>
      <c r="C6675" t="s">
        <v>29408</v>
      </c>
      <c r="D6675" t="s">
        <v>29409</v>
      </c>
      <c r="E6675" t="s">
        <v>18516</v>
      </c>
      <c r="F6675" t="s">
        <v>18516</v>
      </c>
      <c r="G6675" t="s">
        <v>18516</v>
      </c>
      <c r="H6675" t="s">
        <v>18516</v>
      </c>
      <c r="I6675" t="s">
        <v>18516</v>
      </c>
      <c r="J6675" t="s">
        <v>18516</v>
      </c>
      <c r="K6675" t="s">
        <v>29707</v>
      </c>
      <c r="L6675" t="s">
        <v>18516</v>
      </c>
      <c r="M6675" t="s">
        <v>18516</v>
      </c>
    </row>
    <row r="6676" spans="1:13" ht="13.5">
      <c r="A6676" t="s">
        <v>39073</v>
      </c>
      <c r="B6676" t="s">
        <v>39074</v>
      </c>
      <c r="C6676" t="s">
        <v>29408</v>
      </c>
      <c r="D6676" t="s">
        <v>29409</v>
      </c>
      <c r="E6676" t="s">
        <v>18516</v>
      </c>
      <c r="F6676" t="s">
        <v>18516</v>
      </c>
      <c r="G6676" t="s">
        <v>18516</v>
      </c>
      <c r="H6676" t="s">
        <v>18516</v>
      </c>
      <c r="I6676" t="s">
        <v>18516</v>
      </c>
      <c r="J6676" t="s">
        <v>18516</v>
      </c>
      <c r="K6676" t="s">
        <v>29707</v>
      </c>
      <c r="L6676" t="s">
        <v>18516</v>
      </c>
      <c r="M6676" t="s">
        <v>18516</v>
      </c>
    </row>
    <row r="6677" spans="1:13" ht="13.5">
      <c r="A6677" t="s">
        <v>39075</v>
      </c>
      <c r="B6677" t="s">
        <v>39076</v>
      </c>
      <c r="C6677" t="s">
        <v>29408</v>
      </c>
      <c r="D6677" t="s">
        <v>29409</v>
      </c>
      <c r="E6677" t="s">
        <v>18516</v>
      </c>
      <c r="F6677" t="s">
        <v>18516</v>
      </c>
      <c r="G6677" t="s">
        <v>18516</v>
      </c>
      <c r="H6677" t="s">
        <v>18516</v>
      </c>
      <c r="I6677" t="s">
        <v>18516</v>
      </c>
      <c r="J6677" t="s">
        <v>18516</v>
      </c>
      <c r="K6677" t="s">
        <v>29707</v>
      </c>
      <c r="L6677" t="s">
        <v>18516</v>
      </c>
      <c r="M6677" t="s">
        <v>18516</v>
      </c>
    </row>
    <row r="6678" spans="1:13" ht="13.5">
      <c r="A6678" t="s">
        <v>39077</v>
      </c>
      <c r="B6678" t="s">
        <v>39078</v>
      </c>
      <c r="C6678" t="s">
        <v>29408</v>
      </c>
      <c r="D6678" t="s">
        <v>29409</v>
      </c>
      <c r="E6678" t="s">
        <v>18516</v>
      </c>
      <c r="F6678" t="s">
        <v>18516</v>
      </c>
      <c r="G6678" t="s">
        <v>18516</v>
      </c>
      <c r="H6678" t="s">
        <v>18516</v>
      </c>
      <c r="I6678" t="s">
        <v>18516</v>
      </c>
      <c r="J6678" t="s">
        <v>18516</v>
      </c>
      <c r="K6678" t="s">
        <v>29707</v>
      </c>
      <c r="L6678" t="s">
        <v>18516</v>
      </c>
      <c r="M6678" t="s">
        <v>18516</v>
      </c>
    </row>
    <row r="6679" spans="1:13" ht="13.5">
      <c r="A6679" t="s">
        <v>39079</v>
      </c>
      <c r="B6679" t="s">
        <v>39080</v>
      </c>
      <c r="C6679" t="s">
        <v>29408</v>
      </c>
      <c r="D6679" t="s">
        <v>29409</v>
      </c>
      <c r="E6679" t="s">
        <v>18516</v>
      </c>
      <c r="F6679" t="s">
        <v>18516</v>
      </c>
      <c r="G6679" t="s">
        <v>18516</v>
      </c>
      <c r="H6679" t="s">
        <v>18516</v>
      </c>
      <c r="I6679" t="s">
        <v>18516</v>
      </c>
      <c r="J6679" t="s">
        <v>18516</v>
      </c>
      <c r="K6679" t="s">
        <v>29707</v>
      </c>
      <c r="L6679" t="s">
        <v>18516</v>
      </c>
      <c r="M6679" t="s">
        <v>18516</v>
      </c>
    </row>
    <row r="6680" spans="1:13" ht="13.5">
      <c r="A6680" t="s">
        <v>39081</v>
      </c>
      <c r="B6680" t="s">
        <v>39082</v>
      </c>
      <c r="C6680" t="s">
        <v>29408</v>
      </c>
      <c r="D6680" t="s">
        <v>29409</v>
      </c>
      <c r="E6680" t="s">
        <v>18516</v>
      </c>
      <c r="F6680" t="s">
        <v>18516</v>
      </c>
      <c r="G6680" t="s">
        <v>18516</v>
      </c>
      <c r="H6680" t="s">
        <v>18516</v>
      </c>
      <c r="I6680" t="s">
        <v>18516</v>
      </c>
      <c r="J6680" t="s">
        <v>18516</v>
      </c>
      <c r="K6680" t="s">
        <v>29707</v>
      </c>
      <c r="L6680" t="s">
        <v>18516</v>
      </c>
      <c r="M6680" t="s">
        <v>18516</v>
      </c>
    </row>
    <row r="6681" spans="1:13" ht="13.5">
      <c r="A6681" t="s">
        <v>39083</v>
      </c>
      <c r="B6681" t="s">
        <v>39084</v>
      </c>
      <c r="C6681" t="s">
        <v>29408</v>
      </c>
      <c r="D6681" t="s">
        <v>29409</v>
      </c>
      <c r="E6681" t="s">
        <v>18516</v>
      </c>
      <c r="F6681" t="s">
        <v>18516</v>
      </c>
      <c r="G6681" t="s">
        <v>18516</v>
      </c>
      <c r="H6681" t="s">
        <v>18516</v>
      </c>
      <c r="I6681" t="s">
        <v>18516</v>
      </c>
      <c r="J6681" t="s">
        <v>18516</v>
      </c>
      <c r="K6681" t="s">
        <v>29707</v>
      </c>
      <c r="L6681" t="s">
        <v>18516</v>
      </c>
      <c r="M6681" t="s">
        <v>18516</v>
      </c>
    </row>
    <row r="6682" spans="1:13" ht="13.5">
      <c r="A6682" t="s">
        <v>39085</v>
      </c>
      <c r="B6682" t="s">
        <v>39086</v>
      </c>
      <c r="C6682" t="s">
        <v>29408</v>
      </c>
      <c r="D6682" t="s">
        <v>29409</v>
      </c>
      <c r="E6682" t="s">
        <v>18516</v>
      </c>
      <c r="F6682" t="s">
        <v>18516</v>
      </c>
      <c r="G6682" t="s">
        <v>18516</v>
      </c>
      <c r="H6682" t="s">
        <v>18516</v>
      </c>
      <c r="I6682" t="s">
        <v>18516</v>
      </c>
      <c r="J6682" t="s">
        <v>18516</v>
      </c>
      <c r="K6682" t="s">
        <v>29707</v>
      </c>
      <c r="L6682" t="s">
        <v>18516</v>
      </c>
      <c r="M6682" t="s">
        <v>18516</v>
      </c>
    </row>
    <row r="6683" spans="1:13" ht="13.5">
      <c r="A6683" t="s">
        <v>39087</v>
      </c>
      <c r="B6683" t="s">
        <v>39088</v>
      </c>
      <c r="C6683" t="s">
        <v>29408</v>
      </c>
      <c r="D6683" t="s">
        <v>29409</v>
      </c>
      <c r="E6683" t="s">
        <v>18516</v>
      </c>
      <c r="F6683" t="s">
        <v>18516</v>
      </c>
      <c r="G6683" t="s">
        <v>18516</v>
      </c>
      <c r="H6683" t="s">
        <v>18516</v>
      </c>
      <c r="I6683" t="s">
        <v>18516</v>
      </c>
      <c r="J6683" t="s">
        <v>18516</v>
      </c>
      <c r="K6683" t="s">
        <v>29707</v>
      </c>
      <c r="L6683" t="s">
        <v>18516</v>
      </c>
      <c r="M6683" t="s">
        <v>18516</v>
      </c>
    </row>
    <row r="6684" spans="1:13" ht="13.5">
      <c r="A6684" t="s">
        <v>39089</v>
      </c>
      <c r="B6684" t="s">
        <v>39090</v>
      </c>
      <c r="C6684" t="s">
        <v>29408</v>
      </c>
      <c r="D6684" t="s">
        <v>29409</v>
      </c>
      <c r="E6684" t="s">
        <v>18516</v>
      </c>
      <c r="F6684" t="s">
        <v>18516</v>
      </c>
      <c r="G6684" t="s">
        <v>18516</v>
      </c>
      <c r="H6684" t="s">
        <v>18516</v>
      </c>
      <c r="I6684" t="s">
        <v>18516</v>
      </c>
      <c r="J6684" t="s">
        <v>18516</v>
      </c>
      <c r="K6684" t="s">
        <v>29707</v>
      </c>
      <c r="L6684" t="s">
        <v>18516</v>
      </c>
      <c r="M6684" t="s">
        <v>18516</v>
      </c>
    </row>
    <row r="6685" spans="1:13" ht="13.5">
      <c r="A6685" t="s">
        <v>39091</v>
      </c>
      <c r="B6685" t="s">
        <v>39092</v>
      </c>
      <c r="C6685" t="s">
        <v>29408</v>
      </c>
      <c r="D6685" t="s">
        <v>29409</v>
      </c>
      <c r="E6685" t="s">
        <v>18516</v>
      </c>
      <c r="F6685" t="s">
        <v>18516</v>
      </c>
      <c r="G6685" t="s">
        <v>18516</v>
      </c>
      <c r="H6685" t="s">
        <v>18516</v>
      </c>
      <c r="I6685" t="s">
        <v>18516</v>
      </c>
      <c r="J6685" t="s">
        <v>18516</v>
      </c>
      <c r="K6685" t="s">
        <v>29707</v>
      </c>
      <c r="L6685" t="s">
        <v>18516</v>
      </c>
      <c r="M6685" t="s">
        <v>18516</v>
      </c>
    </row>
    <row r="6686" spans="1:13" ht="13.5">
      <c r="A6686" t="s">
        <v>39093</v>
      </c>
      <c r="B6686" t="s">
        <v>39094</v>
      </c>
      <c r="C6686" t="s">
        <v>29408</v>
      </c>
      <c r="D6686" t="s">
        <v>29409</v>
      </c>
      <c r="E6686" t="s">
        <v>18516</v>
      </c>
      <c r="F6686" t="s">
        <v>18516</v>
      </c>
      <c r="G6686" t="s">
        <v>18516</v>
      </c>
      <c r="H6686" t="s">
        <v>18516</v>
      </c>
      <c r="I6686" t="s">
        <v>18516</v>
      </c>
      <c r="J6686" t="s">
        <v>18516</v>
      </c>
      <c r="K6686" t="s">
        <v>29707</v>
      </c>
      <c r="L6686" t="s">
        <v>18516</v>
      </c>
      <c r="M6686" t="s">
        <v>18516</v>
      </c>
    </row>
    <row r="6687" spans="1:13" ht="13.5">
      <c r="A6687" t="s">
        <v>39095</v>
      </c>
      <c r="B6687" t="s">
        <v>39096</v>
      </c>
      <c r="C6687" t="s">
        <v>29408</v>
      </c>
      <c r="D6687" t="s">
        <v>29409</v>
      </c>
      <c r="E6687" t="s">
        <v>18516</v>
      </c>
      <c r="F6687" t="s">
        <v>18516</v>
      </c>
      <c r="G6687" t="s">
        <v>18516</v>
      </c>
      <c r="H6687" t="s">
        <v>18516</v>
      </c>
      <c r="I6687" t="s">
        <v>18516</v>
      </c>
      <c r="J6687" t="s">
        <v>18516</v>
      </c>
      <c r="K6687" t="s">
        <v>29707</v>
      </c>
      <c r="L6687" t="s">
        <v>18516</v>
      </c>
      <c r="M6687" t="s">
        <v>18516</v>
      </c>
    </row>
    <row r="6688" spans="1:13" ht="13.5">
      <c r="A6688" t="s">
        <v>39097</v>
      </c>
      <c r="B6688" t="s">
        <v>39098</v>
      </c>
      <c r="C6688" t="s">
        <v>29408</v>
      </c>
      <c r="D6688" t="s">
        <v>29409</v>
      </c>
      <c r="E6688" t="s">
        <v>18516</v>
      </c>
      <c r="F6688" t="s">
        <v>18516</v>
      </c>
      <c r="G6688" t="s">
        <v>18516</v>
      </c>
      <c r="H6688" t="s">
        <v>18516</v>
      </c>
      <c r="I6688" t="s">
        <v>18516</v>
      </c>
      <c r="J6688" t="s">
        <v>18516</v>
      </c>
      <c r="K6688" t="s">
        <v>29707</v>
      </c>
      <c r="L6688" t="s">
        <v>18516</v>
      </c>
      <c r="M6688" t="s">
        <v>18516</v>
      </c>
    </row>
    <row r="6689" spans="1:13" ht="13.5">
      <c r="A6689" t="s">
        <v>39099</v>
      </c>
      <c r="B6689" t="s">
        <v>39100</v>
      </c>
      <c r="C6689" t="s">
        <v>29408</v>
      </c>
      <c r="D6689" t="s">
        <v>29409</v>
      </c>
      <c r="E6689" t="s">
        <v>18516</v>
      </c>
      <c r="F6689" t="s">
        <v>18516</v>
      </c>
      <c r="G6689" t="s">
        <v>18516</v>
      </c>
      <c r="H6689" t="s">
        <v>18516</v>
      </c>
      <c r="I6689" t="s">
        <v>18516</v>
      </c>
      <c r="J6689" t="s">
        <v>18516</v>
      </c>
      <c r="K6689" t="s">
        <v>29707</v>
      </c>
      <c r="L6689" t="s">
        <v>18516</v>
      </c>
      <c r="M6689" t="s">
        <v>18516</v>
      </c>
    </row>
    <row r="6690" spans="1:13" ht="13.5">
      <c r="A6690" t="s">
        <v>39101</v>
      </c>
      <c r="B6690" t="s">
        <v>39102</v>
      </c>
      <c r="C6690" t="s">
        <v>29408</v>
      </c>
      <c r="D6690" t="s">
        <v>29409</v>
      </c>
      <c r="E6690" t="s">
        <v>18516</v>
      </c>
      <c r="F6690" t="s">
        <v>18516</v>
      </c>
      <c r="G6690" t="s">
        <v>18516</v>
      </c>
      <c r="H6690" t="s">
        <v>18516</v>
      </c>
      <c r="I6690" t="s">
        <v>18516</v>
      </c>
      <c r="J6690" t="s">
        <v>18516</v>
      </c>
      <c r="K6690" t="s">
        <v>29707</v>
      </c>
      <c r="L6690" t="s">
        <v>18516</v>
      </c>
      <c r="M6690" t="s">
        <v>18516</v>
      </c>
    </row>
    <row r="6691" spans="1:13" ht="13.5">
      <c r="A6691" t="s">
        <v>39103</v>
      </c>
      <c r="B6691" t="s">
        <v>39104</v>
      </c>
      <c r="C6691" t="s">
        <v>29408</v>
      </c>
      <c r="D6691" t="s">
        <v>29409</v>
      </c>
      <c r="E6691" t="s">
        <v>18516</v>
      </c>
      <c r="F6691" t="s">
        <v>18516</v>
      </c>
      <c r="G6691" t="s">
        <v>18516</v>
      </c>
      <c r="H6691" t="s">
        <v>18516</v>
      </c>
      <c r="I6691" t="s">
        <v>18516</v>
      </c>
      <c r="J6691" t="s">
        <v>18516</v>
      </c>
      <c r="K6691" t="s">
        <v>29707</v>
      </c>
      <c r="L6691" t="s">
        <v>18516</v>
      </c>
      <c r="M6691" t="s">
        <v>18516</v>
      </c>
    </row>
    <row r="6692" spans="1:13" ht="13.5">
      <c r="A6692" t="s">
        <v>39105</v>
      </c>
      <c r="B6692" t="s">
        <v>39106</v>
      </c>
      <c r="C6692" t="s">
        <v>29408</v>
      </c>
      <c r="D6692" t="s">
        <v>29409</v>
      </c>
      <c r="E6692" t="s">
        <v>18516</v>
      </c>
      <c r="F6692" t="s">
        <v>18516</v>
      </c>
      <c r="G6692" t="s">
        <v>18516</v>
      </c>
      <c r="H6692" t="s">
        <v>18516</v>
      </c>
      <c r="I6692" t="s">
        <v>18516</v>
      </c>
      <c r="J6692" t="s">
        <v>18516</v>
      </c>
      <c r="K6692" t="s">
        <v>29707</v>
      </c>
      <c r="L6692" t="s">
        <v>18516</v>
      </c>
      <c r="M6692" t="s">
        <v>18516</v>
      </c>
    </row>
    <row r="6693" spans="1:13" ht="13.5">
      <c r="A6693" t="s">
        <v>39107</v>
      </c>
      <c r="B6693" t="s">
        <v>39108</v>
      </c>
      <c r="C6693" t="s">
        <v>29408</v>
      </c>
      <c r="D6693" t="s">
        <v>29409</v>
      </c>
      <c r="E6693" t="s">
        <v>18516</v>
      </c>
      <c r="F6693" t="s">
        <v>18516</v>
      </c>
      <c r="G6693" t="s">
        <v>18516</v>
      </c>
      <c r="H6693" t="s">
        <v>18516</v>
      </c>
      <c r="I6693" t="s">
        <v>18516</v>
      </c>
      <c r="J6693" t="s">
        <v>18516</v>
      </c>
      <c r="K6693" t="s">
        <v>29707</v>
      </c>
      <c r="L6693" t="s">
        <v>18516</v>
      </c>
      <c r="M6693" t="s">
        <v>18516</v>
      </c>
    </row>
    <row r="6694" spans="1:13" ht="13.5">
      <c r="A6694" t="s">
        <v>39109</v>
      </c>
      <c r="B6694" t="s">
        <v>39110</v>
      </c>
      <c r="C6694" t="s">
        <v>29408</v>
      </c>
      <c r="D6694" t="s">
        <v>29409</v>
      </c>
      <c r="E6694" t="s">
        <v>18516</v>
      </c>
      <c r="F6694" t="s">
        <v>18516</v>
      </c>
      <c r="G6694" t="s">
        <v>18516</v>
      </c>
      <c r="H6694" t="s">
        <v>18516</v>
      </c>
      <c r="I6694" t="s">
        <v>18516</v>
      </c>
      <c r="J6694" t="s">
        <v>18516</v>
      </c>
      <c r="K6694" t="s">
        <v>29707</v>
      </c>
      <c r="L6694" t="s">
        <v>18516</v>
      </c>
      <c r="M6694" t="s">
        <v>18516</v>
      </c>
    </row>
    <row r="6695" spans="1:13" ht="13.5">
      <c r="A6695" t="s">
        <v>39111</v>
      </c>
      <c r="B6695" t="s">
        <v>39112</v>
      </c>
      <c r="C6695" t="s">
        <v>29408</v>
      </c>
      <c r="D6695" t="s">
        <v>29409</v>
      </c>
      <c r="E6695" t="s">
        <v>18516</v>
      </c>
      <c r="F6695" t="s">
        <v>18516</v>
      </c>
      <c r="G6695" t="s">
        <v>18516</v>
      </c>
      <c r="H6695" t="s">
        <v>18516</v>
      </c>
      <c r="I6695" t="s">
        <v>18516</v>
      </c>
      <c r="J6695" t="s">
        <v>18516</v>
      </c>
      <c r="K6695" t="s">
        <v>29707</v>
      </c>
      <c r="L6695" t="s">
        <v>18516</v>
      </c>
      <c r="M6695" t="s">
        <v>18516</v>
      </c>
    </row>
    <row r="6696" spans="1:13" ht="13.5">
      <c r="A6696" t="s">
        <v>39113</v>
      </c>
      <c r="B6696" t="s">
        <v>39114</v>
      </c>
      <c r="C6696" t="s">
        <v>29408</v>
      </c>
      <c r="D6696" t="s">
        <v>29409</v>
      </c>
      <c r="E6696" s="164">
        <v>150</v>
      </c>
      <c r="F6696" s="164">
        <v>150</v>
      </c>
      <c r="G6696" t="s">
        <v>18516</v>
      </c>
      <c r="H6696" t="s">
        <v>18516</v>
      </c>
      <c r="I6696" s="164">
        <v>48.07</v>
      </c>
      <c r="J6696" s="164">
        <v>198.07</v>
      </c>
      <c r="K6696">
        <v>33</v>
      </c>
      <c r="L6696" t="s">
        <v>18516</v>
      </c>
      <c r="M6696" t="s">
        <v>18516</v>
      </c>
    </row>
    <row r="6697" spans="1:13" ht="13.5">
      <c r="A6697" t="s">
        <v>39115</v>
      </c>
      <c r="B6697" t="s">
        <v>39116</v>
      </c>
      <c r="C6697" t="s">
        <v>29408</v>
      </c>
      <c r="D6697" t="s">
        <v>29409</v>
      </c>
      <c r="E6697" s="164">
        <v>150</v>
      </c>
      <c r="F6697" s="164">
        <v>150</v>
      </c>
      <c r="G6697" t="s">
        <v>18516</v>
      </c>
      <c r="H6697" t="s">
        <v>18516</v>
      </c>
      <c r="I6697" s="164">
        <v>48.07</v>
      </c>
      <c r="J6697" s="164">
        <v>198.07</v>
      </c>
      <c r="K6697">
        <v>48</v>
      </c>
      <c r="L6697" t="s">
        <v>18516</v>
      </c>
      <c r="M6697" t="s">
        <v>18516</v>
      </c>
    </row>
    <row r="6698" spans="1:13" ht="13.5">
      <c r="A6698" t="s">
        <v>9768</v>
      </c>
      <c r="B6698" t="s">
        <v>39117</v>
      </c>
      <c r="C6698" t="s">
        <v>29408</v>
      </c>
      <c r="D6698" t="s">
        <v>29409</v>
      </c>
      <c r="E6698" t="s">
        <v>18516</v>
      </c>
      <c r="F6698" t="s">
        <v>18516</v>
      </c>
      <c r="G6698" t="s">
        <v>18516</v>
      </c>
      <c r="H6698" t="s">
        <v>18516</v>
      </c>
      <c r="I6698" t="s">
        <v>18516</v>
      </c>
      <c r="J6698" t="s">
        <v>18516</v>
      </c>
      <c r="K6698" t="s">
        <v>29707</v>
      </c>
      <c r="L6698" t="s">
        <v>18516</v>
      </c>
      <c r="M6698" t="s">
        <v>18516</v>
      </c>
    </row>
    <row r="6699" spans="1:13" ht="13.5">
      <c r="A6699" t="s">
        <v>9771</v>
      </c>
      <c r="B6699" t="s">
        <v>39118</v>
      </c>
      <c r="C6699" t="s">
        <v>29408</v>
      </c>
      <c r="D6699" t="s">
        <v>29409</v>
      </c>
      <c r="E6699" t="s">
        <v>18516</v>
      </c>
      <c r="F6699" t="s">
        <v>18516</v>
      </c>
      <c r="G6699" t="s">
        <v>18516</v>
      </c>
      <c r="H6699" t="s">
        <v>18516</v>
      </c>
      <c r="I6699" t="s">
        <v>18516</v>
      </c>
      <c r="J6699" t="s">
        <v>18516</v>
      </c>
      <c r="K6699" t="s">
        <v>29707</v>
      </c>
      <c r="L6699" t="s">
        <v>18516</v>
      </c>
      <c r="M6699" t="s">
        <v>18516</v>
      </c>
    </row>
    <row r="6700" spans="1:13" ht="13.5">
      <c r="A6700" t="s">
        <v>39119</v>
      </c>
      <c r="B6700" t="s">
        <v>39120</v>
      </c>
      <c r="C6700" t="s">
        <v>29408</v>
      </c>
      <c r="D6700" t="s">
        <v>29409</v>
      </c>
      <c r="E6700" t="s">
        <v>18516</v>
      </c>
      <c r="F6700" t="s">
        <v>18516</v>
      </c>
      <c r="G6700" t="s">
        <v>18516</v>
      </c>
      <c r="H6700" t="s">
        <v>18516</v>
      </c>
      <c r="I6700" t="s">
        <v>18516</v>
      </c>
      <c r="J6700" t="s">
        <v>18516</v>
      </c>
      <c r="K6700" t="s">
        <v>29707</v>
      </c>
      <c r="L6700" t="s">
        <v>18516</v>
      </c>
      <c r="M6700" t="s">
        <v>18516</v>
      </c>
    </row>
    <row r="6701" spans="1:13" ht="13.5">
      <c r="A6701" t="s">
        <v>39121</v>
      </c>
      <c r="B6701" t="s">
        <v>39122</v>
      </c>
      <c r="C6701" t="s">
        <v>29408</v>
      </c>
      <c r="D6701" t="s">
        <v>29409</v>
      </c>
      <c r="E6701" t="s">
        <v>18516</v>
      </c>
      <c r="F6701" t="s">
        <v>18516</v>
      </c>
      <c r="G6701" t="s">
        <v>18516</v>
      </c>
      <c r="H6701" t="s">
        <v>18516</v>
      </c>
      <c r="I6701" t="s">
        <v>18516</v>
      </c>
      <c r="J6701" t="s">
        <v>18516</v>
      </c>
      <c r="K6701" t="s">
        <v>29707</v>
      </c>
      <c r="L6701" t="s">
        <v>18516</v>
      </c>
      <c r="M6701" t="s">
        <v>18516</v>
      </c>
    </row>
    <row r="6702" spans="1:13" ht="13.5">
      <c r="A6702" t="s">
        <v>4495</v>
      </c>
      <c r="B6702" t="s">
        <v>39123</v>
      </c>
      <c r="C6702" t="s">
        <v>29408</v>
      </c>
      <c r="D6702" t="s">
        <v>29409</v>
      </c>
      <c r="E6702" t="s">
        <v>18516</v>
      </c>
      <c r="F6702" t="s">
        <v>18516</v>
      </c>
      <c r="G6702" t="s">
        <v>18516</v>
      </c>
      <c r="H6702" t="s">
        <v>18516</v>
      </c>
      <c r="I6702" t="s">
        <v>18516</v>
      </c>
      <c r="J6702" t="s">
        <v>18516</v>
      </c>
      <c r="K6702" t="s">
        <v>29707</v>
      </c>
      <c r="L6702" t="s">
        <v>18516</v>
      </c>
      <c r="M6702" t="s">
        <v>18516</v>
      </c>
    </row>
    <row r="6703" spans="1:13" ht="13.5">
      <c r="A6703" t="s">
        <v>39124</v>
      </c>
      <c r="B6703" t="s">
        <v>39125</v>
      </c>
      <c r="C6703" t="s">
        <v>29408</v>
      </c>
      <c r="D6703" t="s">
        <v>29409</v>
      </c>
      <c r="E6703" t="s">
        <v>18516</v>
      </c>
      <c r="F6703" t="s">
        <v>18516</v>
      </c>
      <c r="G6703" t="s">
        <v>18516</v>
      </c>
      <c r="H6703" t="s">
        <v>18516</v>
      </c>
      <c r="I6703" t="s">
        <v>18516</v>
      </c>
      <c r="J6703" t="s">
        <v>18516</v>
      </c>
      <c r="K6703" t="s">
        <v>29707</v>
      </c>
      <c r="L6703" t="s">
        <v>18516</v>
      </c>
      <c r="M6703" t="s">
        <v>18516</v>
      </c>
    </row>
    <row r="6704" spans="1:13" ht="13.5">
      <c r="A6704" t="s">
        <v>39126</v>
      </c>
      <c r="B6704" t="s">
        <v>39127</v>
      </c>
      <c r="C6704" t="s">
        <v>29408</v>
      </c>
      <c r="D6704" t="s">
        <v>29409</v>
      </c>
      <c r="E6704" t="s">
        <v>18516</v>
      </c>
      <c r="F6704" t="s">
        <v>18516</v>
      </c>
      <c r="G6704" t="s">
        <v>18516</v>
      </c>
      <c r="H6704" t="s">
        <v>18516</v>
      </c>
      <c r="I6704" t="s">
        <v>18516</v>
      </c>
      <c r="J6704" t="s">
        <v>18516</v>
      </c>
      <c r="K6704" t="s">
        <v>29707</v>
      </c>
      <c r="L6704" t="s">
        <v>18516</v>
      </c>
      <c r="M6704" t="s">
        <v>18516</v>
      </c>
    </row>
    <row r="6705" spans="1:13" ht="13.5">
      <c r="A6705" t="s">
        <v>39128</v>
      </c>
      <c r="B6705" t="s">
        <v>39129</v>
      </c>
      <c r="C6705" t="s">
        <v>29408</v>
      </c>
      <c r="D6705" t="s">
        <v>29409</v>
      </c>
      <c r="E6705" s="164">
        <v>200</v>
      </c>
      <c r="F6705" s="164">
        <v>200</v>
      </c>
      <c r="G6705" t="s">
        <v>18516</v>
      </c>
      <c r="H6705" t="s">
        <v>18516</v>
      </c>
      <c r="I6705" s="164">
        <v>75.48</v>
      </c>
      <c r="J6705" s="164">
        <v>275.48</v>
      </c>
      <c r="K6705">
        <v>0</v>
      </c>
      <c r="L6705" t="s">
        <v>18516</v>
      </c>
      <c r="M6705" t="s">
        <v>18516</v>
      </c>
    </row>
    <row r="6706" spans="1:13" ht="13.5">
      <c r="A6706" t="s">
        <v>39130</v>
      </c>
      <c r="B6706" t="s">
        <v>39131</v>
      </c>
      <c r="C6706" t="s">
        <v>29408</v>
      </c>
      <c r="D6706" t="s">
        <v>29409</v>
      </c>
      <c r="E6706" s="164">
        <v>200</v>
      </c>
      <c r="F6706" s="164">
        <v>200</v>
      </c>
      <c r="G6706" t="s">
        <v>18516</v>
      </c>
      <c r="H6706" t="s">
        <v>18516</v>
      </c>
      <c r="I6706" s="164">
        <v>75.48</v>
      </c>
      <c r="J6706" s="164">
        <v>275.48</v>
      </c>
      <c r="K6706">
        <v>12</v>
      </c>
      <c r="L6706" t="s">
        <v>18516</v>
      </c>
      <c r="M6706" t="s">
        <v>18516</v>
      </c>
    </row>
    <row r="6707" spans="1:13" ht="13.5">
      <c r="A6707" t="s">
        <v>9684</v>
      </c>
      <c r="B6707" t="s">
        <v>39132</v>
      </c>
      <c r="C6707" t="s">
        <v>29408</v>
      </c>
      <c r="D6707" t="s">
        <v>29409</v>
      </c>
      <c r="E6707" t="s">
        <v>18516</v>
      </c>
      <c r="F6707" t="s">
        <v>18516</v>
      </c>
      <c r="G6707" t="s">
        <v>18516</v>
      </c>
      <c r="H6707" t="s">
        <v>18516</v>
      </c>
      <c r="I6707" t="s">
        <v>18516</v>
      </c>
      <c r="J6707" t="s">
        <v>18516</v>
      </c>
      <c r="K6707" t="s">
        <v>29707</v>
      </c>
      <c r="L6707" t="s">
        <v>18516</v>
      </c>
      <c r="M6707" t="s">
        <v>18516</v>
      </c>
    </row>
    <row r="6708" spans="1:13" ht="13.5">
      <c r="A6708" t="s">
        <v>9681</v>
      </c>
      <c r="B6708" t="s">
        <v>39133</v>
      </c>
      <c r="C6708" t="s">
        <v>29408</v>
      </c>
      <c r="D6708" t="s">
        <v>29409</v>
      </c>
      <c r="E6708" t="s">
        <v>18516</v>
      </c>
      <c r="F6708" t="s">
        <v>18516</v>
      </c>
      <c r="G6708" t="s">
        <v>18516</v>
      </c>
      <c r="H6708" t="s">
        <v>18516</v>
      </c>
      <c r="I6708" t="s">
        <v>18516</v>
      </c>
      <c r="J6708" t="s">
        <v>18516</v>
      </c>
      <c r="K6708" t="s">
        <v>29707</v>
      </c>
      <c r="L6708" t="s">
        <v>18516</v>
      </c>
      <c r="M6708" t="s">
        <v>18516</v>
      </c>
    </row>
    <row r="6709" spans="1:13" ht="13.5">
      <c r="A6709" t="s">
        <v>1939</v>
      </c>
      <c r="B6709" t="s">
        <v>39134</v>
      </c>
      <c r="C6709" t="s">
        <v>29408</v>
      </c>
      <c r="D6709" t="s">
        <v>29409</v>
      </c>
      <c r="E6709" t="s">
        <v>18516</v>
      </c>
      <c r="F6709" t="s">
        <v>18516</v>
      </c>
      <c r="G6709" t="s">
        <v>18516</v>
      </c>
      <c r="H6709" t="s">
        <v>18516</v>
      </c>
      <c r="I6709" t="s">
        <v>18516</v>
      </c>
      <c r="J6709" t="s">
        <v>18516</v>
      </c>
      <c r="K6709" t="s">
        <v>29707</v>
      </c>
      <c r="L6709" t="s">
        <v>18516</v>
      </c>
      <c r="M6709" t="s">
        <v>18516</v>
      </c>
    </row>
    <row r="6710" spans="1:13" ht="13.5">
      <c r="A6710" t="s">
        <v>1945</v>
      </c>
      <c r="B6710" t="s">
        <v>39135</v>
      </c>
      <c r="C6710" t="s">
        <v>29408</v>
      </c>
      <c r="D6710" t="s">
        <v>29409</v>
      </c>
      <c r="E6710" t="s">
        <v>18516</v>
      </c>
      <c r="F6710" t="s">
        <v>18516</v>
      </c>
      <c r="G6710" t="s">
        <v>18516</v>
      </c>
      <c r="H6710" t="s">
        <v>18516</v>
      </c>
      <c r="I6710" t="s">
        <v>18516</v>
      </c>
      <c r="J6710" t="s">
        <v>18516</v>
      </c>
      <c r="K6710" t="s">
        <v>29707</v>
      </c>
      <c r="L6710" t="s">
        <v>18516</v>
      </c>
      <c r="M6710" t="s">
        <v>18516</v>
      </c>
    </row>
    <row r="6711" spans="1:13" ht="13.5">
      <c r="A6711" t="s">
        <v>39136</v>
      </c>
      <c r="B6711" t="s">
        <v>39137</v>
      </c>
      <c r="C6711" t="s">
        <v>29408</v>
      </c>
      <c r="D6711" t="s">
        <v>29409</v>
      </c>
      <c r="E6711" t="s">
        <v>18516</v>
      </c>
      <c r="F6711" t="s">
        <v>18516</v>
      </c>
      <c r="G6711" t="s">
        <v>18516</v>
      </c>
      <c r="H6711" t="s">
        <v>18516</v>
      </c>
      <c r="I6711" t="s">
        <v>18516</v>
      </c>
      <c r="J6711" t="s">
        <v>18516</v>
      </c>
      <c r="K6711" t="s">
        <v>29707</v>
      </c>
      <c r="L6711" t="s">
        <v>18516</v>
      </c>
      <c r="M6711" t="s">
        <v>18516</v>
      </c>
    </row>
    <row r="6712" spans="1:13" ht="13.5">
      <c r="A6712" t="s">
        <v>39138</v>
      </c>
      <c r="B6712" t="s">
        <v>39139</v>
      </c>
      <c r="C6712" t="s">
        <v>29408</v>
      </c>
      <c r="D6712" t="s">
        <v>29409</v>
      </c>
      <c r="E6712" t="s">
        <v>18516</v>
      </c>
      <c r="F6712" t="s">
        <v>18516</v>
      </c>
      <c r="G6712" t="s">
        <v>18516</v>
      </c>
      <c r="H6712" t="s">
        <v>18516</v>
      </c>
      <c r="I6712" t="s">
        <v>18516</v>
      </c>
      <c r="J6712" t="s">
        <v>18516</v>
      </c>
      <c r="K6712" t="s">
        <v>29707</v>
      </c>
      <c r="L6712" t="s">
        <v>18516</v>
      </c>
      <c r="M6712" t="s">
        <v>18516</v>
      </c>
    </row>
    <row r="6713" spans="1:13" ht="13.5">
      <c r="A6713" t="s">
        <v>39140</v>
      </c>
      <c r="B6713" t="s">
        <v>39141</v>
      </c>
      <c r="C6713" t="s">
        <v>29408</v>
      </c>
      <c r="D6713" t="s">
        <v>29409</v>
      </c>
      <c r="E6713" t="s">
        <v>18516</v>
      </c>
      <c r="F6713" t="s">
        <v>18516</v>
      </c>
      <c r="G6713" t="s">
        <v>18516</v>
      </c>
      <c r="H6713" t="s">
        <v>18516</v>
      </c>
      <c r="I6713" t="s">
        <v>18516</v>
      </c>
      <c r="J6713" t="s">
        <v>18516</v>
      </c>
      <c r="K6713" t="s">
        <v>29707</v>
      </c>
      <c r="L6713" t="s">
        <v>18516</v>
      </c>
      <c r="M6713" t="s">
        <v>18516</v>
      </c>
    </row>
    <row r="6714" spans="1:13" ht="13.5">
      <c r="A6714" t="s">
        <v>4402</v>
      </c>
      <c r="B6714" t="s">
        <v>39142</v>
      </c>
      <c r="C6714" t="s">
        <v>29408</v>
      </c>
      <c r="D6714" t="s">
        <v>29409</v>
      </c>
      <c r="E6714" t="s">
        <v>18516</v>
      </c>
      <c r="F6714" t="s">
        <v>18516</v>
      </c>
      <c r="G6714" t="s">
        <v>18516</v>
      </c>
      <c r="H6714" t="s">
        <v>18516</v>
      </c>
      <c r="I6714" t="s">
        <v>18516</v>
      </c>
      <c r="J6714" t="s">
        <v>18516</v>
      </c>
      <c r="K6714" t="s">
        <v>29707</v>
      </c>
      <c r="L6714" t="s">
        <v>18516</v>
      </c>
      <c r="M6714" t="s">
        <v>18516</v>
      </c>
    </row>
    <row r="6715" spans="1:13" ht="13.5">
      <c r="A6715" t="s">
        <v>12298</v>
      </c>
      <c r="B6715" t="s">
        <v>39143</v>
      </c>
      <c r="C6715" t="s">
        <v>29408</v>
      </c>
      <c r="D6715" t="s">
        <v>29409</v>
      </c>
      <c r="E6715" t="s">
        <v>18516</v>
      </c>
      <c r="F6715" t="s">
        <v>18516</v>
      </c>
      <c r="G6715" t="s">
        <v>18516</v>
      </c>
      <c r="H6715" t="s">
        <v>18516</v>
      </c>
      <c r="I6715" t="s">
        <v>18516</v>
      </c>
      <c r="J6715" t="s">
        <v>18516</v>
      </c>
      <c r="K6715" t="s">
        <v>29707</v>
      </c>
      <c r="L6715" t="s">
        <v>18516</v>
      </c>
      <c r="M6715" t="s">
        <v>18516</v>
      </c>
    </row>
    <row r="6716" spans="1:13" ht="13.5">
      <c r="A6716" t="s">
        <v>39144</v>
      </c>
      <c r="B6716" t="s">
        <v>39145</v>
      </c>
      <c r="C6716" t="s">
        <v>29408</v>
      </c>
      <c r="D6716" t="s">
        <v>29409</v>
      </c>
      <c r="E6716" t="s">
        <v>18516</v>
      </c>
      <c r="F6716" t="s">
        <v>18516</v>
      </c>
      <c r="G6716" t="s">
        <v>18516</v>
      </c>
      <c r="H6716" t="s">
        <v>18516</v>
      </c>
      <c r="I6716" t="s">
        <v>18516</v>
      </c>
      <c r="J6716" t="s">
        <v>18516</v>
      </c>
      <c r="K6716" t="s">
        <v>29707</v>
      </c>
      <c r="L6716" t="s">
        <v>18516</v>
      </c>
      <c r="M6716" t="s">
        <v>18516</v>
      </c>
    </row>
    <row r="6717" spans="1:13" ht="13.5">
      <c r="A6717" t="s">
        <v>39146</v>
      </c>
      <c r="B6717" t="s">
        <v>39147</v>
      </c>
      <c r="C6717" t="s">
        <v>29408</v>
      </c>
      <c r="D6717" t="s">
        <v>29409</v>
      </c>
      <c r="E6717" t="s">
        <v>18516</v>
      </c>
      <c r="F6717" t="s">
        <v>18516</v>
      </c>
      <c r="G6717" t="s">
        <v>18516</v>
      </c>
      <c r="H6717" t="s">
        <v>18516</v>
      </c>
      <c r="I6717" t="s">
        <v>18516</v>
      </c>
      <c r="J6717" t="s">
        <v>18516</v>
      </c>
      <c r="K6717" t="s">
        <v>29707</v>
      </c>
      <c r="L6717" t="s">
        <v>18516</v>
      </c>
      <c r="M6717" t="s">
        <v>18516</v>
      </c>
    </row>
    <row r="6718" spans="1:13" ht="13.5">
      <c r="A6718" t="s">
        <v>39148</v>
      </c>
      <c r="B6718" t="s">
        <v>39149</v>
      </c>
      <c r="C6718" t="s">
        <v>29408</v>
      </c>
      <c r="D6718" t="s">
        <v>29409</v>
      </c>
      <c r="E6718" t="s">
        <v>18516</v>
      </c>
      <c r="F6718" t="s">
        <v>18516</v>
      </c>
      <c r="G6718" t="s">
        <v>18516</v>
      </c>
      <c r="H6718" t="s">
        <v>18516</v>
      </c>
      <c r="I6718" t="s">
        <v>18516</v>
      </c>
      <c r="J6718" t="s">
        <v>18516</v>
      </c>
      <c r="K6718" t="s">
        <v>29707</v>
      </c>
      <c r="L6718" t="s">
        <v>18516</v>
      </c>
      <c r="M6718" t="s">
        <v>18516</v>
      </c>
    </row>
    <row r="6719" spans="1:13" ht="13.5">
      <c r="A6719" t="s">
        <v>39150</v>
      </c>
      <c r="B6719" t="s">
        <v>39151</v>
      </c>
      <c r="C6719" t="s">
        <v>29408</v>
      </c>
      <c r="D6719" t="s">
        <v>29409</v>
      </c>
      <c r="E6719" t="s">
        <v>18516</v>
      </c>
      <c r="F6719" t="s">
        <v>18516</v>
      </c>
      <c r="G6719" t="s">
        <v>18516</v>
      </c>
      <c r="H6719" t="s">
        <v>18516</v>
      </c>
      <c r="I6719" t="s">
        <v>18516</v>
      </c>
      <c r="J6719" t="s">
        <v>18516</v>
      </c>
      <c r="K6719" t="s">
        <v>29707</v>
      </c>
      <c r="L6719" t="s">
        <v>18516</v>
      </c>
      <c r="M6719" t="s">
        <v>18516</v>
      </c>
    </row>
    <row r="6720" spans="1:13" ht="13.5">
      <c r="A6720" t="s">
        <v>39152</v>
      </c>
      <c r="B6720" t="s">
        <v>39153</v>
      </c>
      <c r="C6720" t="s">
        <v>29408</v>
      </c>
      <c r="D6720" t="s">
        <v>29409</v>
      </c>
      <c r="E6720" t="s">
        <v>18516</v>
      </c>
      <c r="F6720" t="s">
        <v>18516</v>
      </c>
      <c r="G6720" t="s">
        <v>18516</v>
      </c>
      <c r="H6720" t="s">
        <v>18516</v>
      </c>
      <c r="I6720" t="s">
        <v>18516</v>
      </c>
      <c r="J6720" t="s">
        <v>18516</v>
      </c>
      <c r="K6720" t="s">
        <v>29707</v>
      </c>
      <c r="L6720" t="s">
        <v>18516</v>
      </c>
      <c r="M6720" t="s">
        <v>18516</v>
      </c>
    </row>
    <row r="6721" spans="1:13" ht="13.5">
      <c r="A6721" t="s">
        <v>39154</v>
      </c>
      <c r="B6721" t="s">
        <v>39155</v>
      </c>
      <c r="C6721" t="s">
        <v>29408</v>
      </c>
      <c r="D6721" t="s">
        <v>29409</v>
      </c>
      <c r="E6721" s="164">
        <v>220</v>
      </c>
      <c r="F6721" s="164">
        <v>220</v>
      </c>
      <c r="G6721" t="s">
        <v>18516</v>
      </c>
      <c r="H6721" t="s">
        <v>18516</v>
      </c>
      <c r="I6721" s="164">
        <v>135.31</v>
      </c>
      <c r="J6721" s="164">
        <v>355.31</v>
      </c>
      <c r="K6721">
        <v>0</v>
      </c>
      <c r="L6721" t="s">
        <v>18516</v>
      </c>
      <c r="M6721" t="s">
        <v>18516</v>
      </c>
    </row>
    <row r="6722" spans="1:13" ht="13.5">
      <c r="A6722" t="s">
        <v>1924</v>
      </c>
      <c r="B6722" t="s">
        <v>39156</v>
      </c>
      <c r="C6722" t="s">
        <v>29408</v>
      </c>
      <c r="D6722" t="s">
        <v>29409</v>
      </c>
      <c r="E6722" t="s">
        <v>18516</v>
      </c>
      <c r="F6722" t="s">
        <v>18516</v>
      </c>
      <c r="G6722" t="s">
        <v>18516</v>
      </c>
      <c r="H6722" t="s">
        <v>18516</v>
      </c>
      <c r="I6722" t="s">
        <v>18516</v>
      </c>
      <c r="J6722" t="s">
        <v>18516</v>
      </c>
      <c r="K6722" t="s">
        <v>29707</v>
      </c>
      <c r="L6722" t="s">
        <v>18516</v>
      </c>
      <c r="M6722" t="s">
        <v>18516</v>
      </c>
    </row>
    <row r="6723" spans="1:13" ht="13.5">
      <c r="A6723" t="s">
        <v>1921</v>
      </c>
      <c r="B6723" t="s">
        <v>39157</v>
      </c>
      <c r="C6723" t="s">
        <v>29408</v>
      </c>
      <c r="D6723" t="s">
        <v>29409</v>
      </c>
      <c r="E6723" t="s">
        <v>18516</v>
      </c>
      <c r="F6723" t="s">
        <v>18516</v>
      </c>
      <c r="G6723" t="s">
        <v>18516</v>
      </c>
      <c r="H6723" t="s">
        <v>18516</v>
      </c>
      <c r="I6723" t="s">
        <v>18516</v>
      </c>
      <c r="J6723" t="s">
        <v>18516</v>
      </c>
      <c r="K6723" t="s">
        <v>29707</v>
      </c>
      <c r="L6723" t="s">
        <v>18516</v>
      </c>
      <c r="M6723" t="s">
        <v>18516</v>
      </c>
    </row>
    <row r="6724" spans="1:13" ht="13.5">
      <c r="A6724" t="s">
        <v>39158</v>
      </c>
      <c r="B6724" t="s">
        <v>39159</v>
      </c>
      <c r="C6724" t="s">
        <v>29408</v>
      </c>
      <c r="D6724" t="s">
        <v>29409</v>
      </c>
      <c r="E6724" t="s">
        <v>18516</v>
      </c>
      <c r="F6724" t="s">
        <v>18516</v>
      </c>
      <c r="G6724" t="s">
        <v>18516</v>
      </c>
      <c r="H6724" t="s">
        <v>18516</v>
      </c>
      <c r="I6724" t="s">
        <v>18516</v>
      </c>
      <c r="J6724" t="s">
        <v>18516</v>
      </c>
      <c r="K6724" t="s">
        <v>29707</v>
      </c>
      <c r="L6724" t="s">
        <v>18516</v>
      </c>
      <c r="M6724" t="s">
        <v>18516</v>
      </c>
    </row>
    <row r="6725" spans="1:13" ht="13.5">
      <c r="A6725" t="s">
        <v>39160</v>
      </c>
      <c r="B6725" t="s">
        <v>39161</v>
      </c>
      <c r="C6725" t="s">
        <v>29408</v>
      </c>
      <c r="D6725" t="s">
        <v>29409</v>
      </c>
      <c r="E6725" t="s">
        <v>18516</v>
      </c>
      <c r="F6725" t="s">
        <v>18516</v>
      </c>
      <c r="G6725" t="s">
        <v>18516</v>
      </c>
      <c r="H6725" t="s">
        <v>18516</v>
      </c>
      <c r="I6725" t="s">
        <v>18516</v>
      </c>
      <c r="J6725" t="s">
        <v>18516</v>
      </c>
      <c r="K6725" t="s">
        <v>29707</v>
      </c>
      <c r="L6725" t="s">
        <v>18516</v>
      </c>
      <c r="M6725" t="s">
        <v>18516</v>
      </c>
    </row>
    <row r="6726" spans="1:13" ht="13.5">
      <c r="A6726" t="s">
        <v>39162</v>
      </c>
      <c r="B6726" t="s">
        <v>39163</v>
      </c>
      <c r="C6726" t="s">
        <v>29408</v>
      </c>
      <c r="D6726" t="s">
        <v>29409</v>
      </c>
      <c r="E6726" t="s">
        <v>18516</v>
      </c>
      <c r="F6726" t="s">
        <v>18516</v>
      </c>
      <c r="G6726" t="s">
        <v>18516</v>
      </c>
      <c r="H6726" t="s">
        <v>18516</v>
      </c>
      <c r="I6726" t="s">
        <v>18516</v>
      </c>
      <c r="J6726" t="s">
        <v>18516</v>
      </c>
      <c r="K6726" t="s">
        <v>29707</v>
      </c>
      <c r="L6726" t="s">
        <v>18516</v>
      </c>
      <c r="M6726" t="s">
        <v>18516</v>
      </c>
    </row>
    <row r="6727" spans="1:13" ht="13.5">
      <c r="A6727" t="s">
        <v>39164</v>
      </c>
      <c r="B6727" t="s">
        <v>39165</v>
      </c>
      <c r="C6727" t="s">
        <v>29408</v>
      </c>
      <c r="D6727" t="s">
        <v>29409</v>
      </c>
      <c r="E6727" t="s">
        <v>18516</v>
      </c>
      <c r="F6727" t="s">
        <v>18516</v>
      </c>
      <c r="G6727" t="s">
        <v>18516</v>
      </c>
      <c r="H6727" t="s">
        <v>18516</v>
      </c>
      <c r="I6727" t="s">
        <v>18516</v>
      </c>
      <c r="J6727" t="s">
        <v>18516</v>
      </c>
      <c r="K6727" t="s">
        <v>29707</v>
      </c>
      <c r="L6727" t="s">
        <v>18516</v>
      </c>
      <c r="M6727" t="s">
        <v>18516</v>
      </c>
    </row>
    <row r="6728" spans="1:13" ht="13.5">
      <c r="A6728" t="s">
        <v>39166</v>
      </c>
      <c r="B6728" t="s">
        <v>39167</v>
      </c>
      <c r="C6728" t="s">
        <v>29408</v>
      </c>
      <c r="D6728" t="s">
        <v>29409</v>
      </c>
      <c r="E6728" s="164">
        <v>103.07</v>
      </c>
      <c r="F6728" s="164">
        <v>70</v>
      </c>
      <c r="G6728" s="165">
        <v>0.67</v>
      </c>
      <c r="H6728" t="s">
        <v>29914</v>
      </c>
      <c r="I6728" s="164">
        <v>47.91</v>
      </c>
      <c r="J6728" s="164">
        <v>117.91</v>
      </c>
      <c r="K6728">
        <v>42</v>
      </c>
      <c r="L6728" t="s">
        <v>18516</v>
      </c>
      <c r="M6728" t="s">
        <v>18516</v>
      </c>
    </row>
    <row r="6729" spans="1:13" ht="13.5">
      <c r="A6729" t="s">
        <v>39168</v>
      </c>
      <c r="B6729" t="s">
        <v>39169</v>
      </c>
      <c r="C6729" t="s">
        <v>29408</v>
      </c>
      <c r="D6729" t="s">
        <v>29409</v>
      </c>
      <c r="E6729" t="s">
        <v>18516</v>
      </c>
      <c r="F6729" t="s">
        <v>18516</v>
      </c>
      <c r="G6729" t="s">
        <v>18516</v>
      </c>
      <c r="H6729" t="s">
        <v>18516</v>
      </c>
      <c r="I6729" t="s">
        <v>18516</v>
      </c>
      <c r="J6729" t="s">
        <v>18516</v>
      </c>
      <c r="K6729" t="s">
        <v>29707</v>
      </c>
      <c r="L6729" t="s">
        <v>18516</v>
      </c>
      <c r="M6729" t="s">
        <v>18516</v>
      </c>
    </row>
    <row r="6730" spans="1:13" ht="13.5">
      <c r="A6730" t="s">
        <v>39170</v>
      </c>
      <c r="B6730" t="s">
        <v>39171</v>
      </c>
      <c r="C6730" t="s">
        <v>29408</v>
      </c>
      <c r="D6730" t="s">
        <v>29409</v>
      </c>
      <c r="E6730" s="164">
        <v>140</v>
      </c>
      <c r="F6730" s="164">
        <v>140</v>
      </c>
      <c r="G6730" t="s">
        <v>18516</v>
      </c>
      <c r="H6730" t="s">
        <v>18516</v>
      </c>
      <c r="I6730" s="164">
        <v>97.01</v>
      </c>
      <c r="J6730" s="164">
        <v>237.01</v>
      </c>
      <c r="K6730">
        <v>5</v>
      </c>
      <c r="L6730" t="s">
        <v>18516</v>
      </c>
      <c r="M6730" t="s">
        <v>18516</v>
      </c>
    </row>
    <row r="6731" spans="1:13" ht="13.5">
      <c r="A6731" t="s">
        <v>39172</v>
      </c>
      <c r="B6731" t="s">
        <v>39173</v>
      </c>
      <c r="C6731" t="s">
        <v>29408</v>
      </c>
      <c r="D6731" t="s">
        <v>29409</v>
      </c>
      <c r="E6731" t="s">
        <v>18516</v>
      </c>
      <c r="F6731" t="s">
        <v>18516</v>
      </c>
      <c r="G6731" t="s">
        <v>18516</v>
      </c>
      <c r="H6731" t="s">
        <v>18516</v>
      </c>
      <c r="I6731" t="s">
        <v>18516</v>
      </c>
      <c r="J6731" t="s">
        <v>18516</v>
      </c>
      <c r="K6731" t="s">
        <v>29707</v>
      </c>
      <c r="L6731" t="s">
        <v>18516</v>
      </c>
      <c r="M6731" t="s">
        <v>18516</v>
      </c>
    </row>
    <row r="6732" spans="1:13" ht="13.5">
      <c r="A6732" t="s">
        <v>9687</v>
      </c>
      <c r="B6732" t="s">
        <v>39174</v>
      </c>
      <c r="C6732" t="s">
        <v>29408</v>
      </c>
      <c r="D6732" t="s">
        <v>29409</v>
      </c>
      <c r="E6732" t="s">
        <v>18516</v>
      </c>
      <c r="F6732" t="s">
        <v>18516</v>
      </c>
      <c r="G6732" t="s">
        <v>18516</v>
      </c>
      <c r="H6732" t="s">
        <v>18516</v>
      </c>
      <c r="I6732" t="s">
        <v>18516</v>
      </c>
      <c r="J6732" t="s">
        <v>18516</v>
      </c>
      <c r="K6732" t="s">
        <v>29707</v>
      </c>
      <c r="L6732" t="s">
        <v>18516</v>
      </c>
      <c r="M6732" t="s">
        <v>18516</v>
      </c>
    </row>
    <row r="6733" spans="1:13" ht="13.5">
      <c r="A6733" t="s">
        <v>9693</v>
      </c>
      <c r="B6733" t="s">
        <v>39175</v>
      </c>
      <c r="C6733" t="s">
        <v>29408</v>
      </c>
      <c r="D6733" t="s">
        <v>29409</v>
      </c>
      <c r="E6733" t="s">
        <v>18516</v>
      </c>
      <c r="F6733" t="s">
        <v>18516</v>
      </c>
      <c r="G6733" t="s">
        <v>18516</v>
      </c>
      <c r="H6733" t="s">
        <v>18516</v>
      </c>
      <c r="I6733" t="s">
        <v>18516</v>
      </c>
      <c r="J6733" t="s">
        <v>18516</v>
      </c>
      <c r="K6733" t="s">
        <v>29707</v>
      </c>
      <c r="L6733" t="s">
        <v>18516</v>
      </c>
      <c r="M6733" t="s">
        <v>18516</v>
      </c>
    </row>
    <row r="6734" spans="1:13" ht="13.5">
      <c r="A6734" t="s">
        <v>39176</v>
      </c>
      <c r="B6734" t="s">
        <v>39177</v>
      </c>
      <c r="C6734" t="s">
        <v>29408</v>
      </c>
      <c r="D6734" t="s">
        <v>29409</v>
      </c>
      <c r="E6734" t="s">
        <v>18516</v>
      </c>
      <c r="F6734" t="s">
        <v>18516</v>
      </c>
      <c r="G6734" t="s">
        <v>18516</v>
      </c>
      <c r="H6734" t="s">
        <v>18516</v>
      </c>
      <c r="I6734" t="s">
        <v>18516</v>
      </c>
      <c r="J6734" t="s">
        <v>18516</v>
      </c>
      <c r="K6734" t="s">
        <v>29707</v>
      </c>
      <c r="L6734" t="s">
        <v>18516</v>
      </c>
      <c r="M6734" t="s">
        <v>18516</v>
      </c>
    </row>
    <row r="6735" spans="1:13" ht="13.5">
      <c r="A6735" t="s">
        <v>39178</v>
      </c>
      <c r="B6735" t="s">
        <v>39179</v>
      </c>
      <c r="C6735" t="s">
        <v>29408</v>
      </c>
      <c r="D6735" t="s">
        <v>29409</v>
      </c>
      <c r="E6735" t="s">
        <v>18516</v>
      </c>
      <c r="F6735" t="s">
        <v>18516</v>
      </c>
      <c r="G6735" t="s">
        <v>18516</v>
      </c>
      <c r="H6735" t="s">
        <v>18516</v>
      </c>
      <c r="I6735" t="s">
        <v>18516</v>
      </c>
      <c r="J6735" t="s">
        <v>18516</v>
      </c>
      <c r="K6735" t="s">
        <v>29707</v>
      </c>
      <c r="L6735" t="s">
        <v>18516</v>
      </c>
      <c r="M6735" t="s">
        <v>18516</v>
      </c>
    </row>
    <row r="6736" spans="1:13" ht="13.5">
      <c r="A6736" t="s">
        <v>23062</v>
      </c>
      <c r="B6736" t="s">
        <v>39049</v>
      </c>
      <c r="C6736" t="s">
        <v>29408</v>
      </c>
      <c r="D6736" t="s">
        <v>29409</v>
      </c>
      <c r="E6736" t="s">
        <v>18516</v>
      </c>
      <c r="F6736" t="s">
        <v>18516</v>
      </c>
      <c r="G6736" t="s">
        <v>18516</v>
      </c>
      <c r="H6736" t="s">
        <v>18516</v>
      </c>
      <c r="I6736" t="s">
        <v>18516</v>
      </c>
      <c r="J6736" t="s">
        <v>18516</v>
      </c>
      <c r="K6736" t="s">
        <v>29707</v>
      </c>
      <c r="L6736" t="s">
        <v>18516</v>
      </c>
      <c r="M6736" t="s">
        <v>18516</v>
      </c>
    </row>
    <row r="6737" spans="1:13" ht="13.5">
      <c r="A6737" t="s">
        <v>39180</v>
      </c>
      <c r="B6737" t="s">
        <v>39181</v>
      </c>
      <c r="C6737" t="s">
        <v>29408</v>
      </c>
      <c r="D6737" t="s">
        <v>29409</v>
      </c>
      <c r="E6737" t="s">
        <v>18516</v>
      </c>
      <c r="F6737" t="s">
        <v>18516</v>
      </c>
      <c r="G6737" t="s">
        <v>18516</v>
      </c>
      <c r="H6737" t="s">
        <v>18516</v>
      </c>
      <c r="I6737" t="s">
        <v>18516</v>
      </c>
      <c r="J6737" t="s">
        <v>18516</v>
      </c>
      <c r="K6737" t="s">
        <v>29707</v>
      </c>
      <c r="L6737" t="s">
        <v>18516</v>
      </c>
      <c r="M6737" t="s">
        <v>18516</v>
      </c>
    </row>
    <row r="6738" spans="1:13" ht="13.5">
      <c r="A6738" t="s">
        <v>39182</v>
      </c>
      <c r="B6738" t="s">
        <v>39183</v>
      </c>
      <c r="C6738" t="s">
        <v>29408</v>
      </c>
      <c r="D6738" t="s">
        <v>29409</v>
      </c>
      <c r="E6738" t="s">
        <v>18516</v>
      </c>
      <c r="F6738" t="s">
        <v>18516</v>
      </c>
      <c r="G6738" t="s">
        <v>18516</v>
      </c>
      <c r="H6738" t="s">
        <v>18516</v>
      </c>
      <c r="I6738" t="s">
        <v>18516</v>
      </c>
      <c r="J6738" t="s">
        <v>18516</v>
      </c>
      <c r="K6738" t="s">
        <v>29707</v>
      </c>
      <c r="L6738" t="s">
        <v>18516</v>
      </c>
      <c r="M6738" t="s">
        <v>18516</v>
      </c>
    </row>
    <row r="6739" spans="1:13" ht="13.5">
      <c r="A6739" t="s">
        <v>39184</v>
      </c>
      <c r="B6739" t="s">
        <v>39185</v>
      </c>
      <c r="C6739" t="s">
        <v>29408</v>
      </c>
      <c r="D6739" t="s">
        <v>29409</v>
      </c>
      <c r="E6739" t="s">
        <v>18516</v>
      </c>
      <c r="F6739" t="s">
        <v>18516</v>
      </c>
      <c r="G6739" t="s">
        <v>18516</v>
      </c>
      <c r="H6739" t="s">
        <v>18516</v>
      </c>
      <c r="I6739" t="s">
        <v>18516</v>
      </c>
      <c r="J6739" t="s">
        <v>18516</v>
      </c>
      <c r="K6739" t="s">
        <v>29707</v>
      </c>
      <c r="L6739" t="s">
        <v>18516</v>
      </c>
      <c r="M6739" t="s">
        <v>18516</v>
      </c>
    </row>
    <row r="6740" spans="1:13" ht="13.5">
      <c r="A6740" t="s">
        <v>39186</v>
      </c>
      <c r="B6740" t="s">
        <v>39187</v>
      </c>
      <c r="C6740" t="s">
        <v>29408</v>
      </c>
      <c r="D6740" t="s">
        <v>29409</v>
      </c>
      <c r="E6740" t="s">
        <v>18516</v>
      </c>
      <c r="F6740" t="s">
        <v>18516</v>
      </c>
      <c r="G6740" t="s">
        <v>18516</v>
      </c>
      <c r="H6740" t="s">
        <v>18516</v>
      </c>
      <c r="I6740" t="s">
        <v>18516</v>
      </c>
      <c r="J6740" t="s">
        <v>18516</v>
      </c>
      <c r="K6740" t="s">
        <v>29707</v>
      </c>
      <c r="L6740" t="s">
        <v>18516</v>
      </c>
      <c r="M6740" t="s">
        <v>18516</v>
      </c>
    </row>
    <row r="6741" spans="1:13" ht="13.5">
      <c r="A6741" t="s">
        <v>39188</v>
      </c>
      <c r="B6741" t="s">
        <v>39189</v>
      </c>
      <c r="C6741" t="s">
        <v>29408</v>
      </c>
      <c r="D6741" t="s">
        <v>29409</v>
      </c>
      <c r="E6741" s="164">
        <v>173.95</v>
      </c>
      <c r="F6741" s="164">
        <v>110</v>
      </c>
      <c r="G6741" s="165">
        <v>0.63</v>
      </c>
      <c r="H6741" t="s">
        <v>29914</v>
      </c>
      <c r="I6741" s="164">
        <v>73.68</v>
      </c>
      <c r="J6741" s="164">
        <v>183.68</v>
      </c>
      <c r="K6741">
        <v>19</v>
      </c>
      <c r="L6741" t="s">
        <v>18516</v>
      </c>
      <c r="M6741" t="s">
        <v>18516</v>
      </c>
    </row>
    <row r="6742" spans="1:13" ht="13.5">
      <c r="A6742" t="s">
        <v>39190</v>
      </c>
      <c r="B6742" t="s">
        <v>39191</v>
      </c>
      <c r="C6742" t="s">
        <v>29408</v>
      </c>
      <c r="D6742" t="s">
        <v>29409</v>
      </c>
      <c r="E6742" t="s">
        <v>18516</v>
      </c>
      <c r="F6742" t="s">
        <v>18516</v>
      </c>
      <c r="G6742" t="s">
        <v>18516</v>
      </c>
      <c r="H6742" t="s">
        <v>18516</v>
      </c>
      <c r="I6742" t="s">
        <v>18516</v>
      </c>
      <c r="J6742" t="s">
        <v>18516</v>
      </c>
      <c r="K6742" t="s">
        <v>29707</v>
      </c>
      <c r="L6742" t="s">
        <v>18516</v>
      </c>
      <c r="M6742" t="s">
        <v>18516</v>
      </c>
    </row>
    <row r="6743" spans="1:13" ht="13.5">
      <c r="A6743" t="s">
        <v>39192</v>
      </c>
      <c r="B6743" t="s">
        <v>39193</v>
      </c>
      <c r="C6743" t="s">
        <v>29408</v>
      </c>
      <c r="D6743" t="s">
        <v>29409</v>
      </c>
      <c r="E6743" t="s">
        <v>18516</v>
      </c>
      <c r="F6743" t="s">
        <v>18516</v>
      </c>
      <c r="G6743" t="s">
        <v>18516</v>
      </c>
      <c r="H6743" t="s">
        <v>18516</v>
      </c>
      <c r="I6743" t="s">
        <v>18516</v>
      </c>
      <c r="J6743" t="s">
        <v>18516</v>
      </c>
      <c r="K6743" t="s">
        <v>29707</v>
      </c>
      <c r="L6743" t="s">
        <v>18516</v>
      </c>
      <c r="M6743" t="s">
        <v>18516</v>
      </c>
    </row>
    <row r="6744" spans="1:13" ht="13.5">
      <c r="A6744" t="s">
        <v>39194</v>
      </c>
      <c r="B6744" t="s">
        <v>39195</v>
      </c>
      <c r="C6744" t="s">
        <v>29408</v>
      </c>
      <c r="D6744" t="s">
        <v>29409</v>
      </c>
      <c r="E6744" t="s">
        <v>18516</v>
      </c>
      <c r="F6744" t="s">
        <v>18516</v>
      </c>
      <c r="G6744" t="s">
        <v>18516</v>
      </c>
      <c r="H6744" t="s">
        <v>18516</v>
      </c>
      <c r="I6744" t="s">
        <v>18516</v>
      </c>
      <c r="J6744" t="s">
        <v>18516</v>
      </c>
      <c r="K6744" t="s">
        <v>29707</v>
      </c>
      <c r="L6744" t="s">
        <v>18516</v>
      </c>
      <c r="M6744" t="s">
        <v>18516</v>
      </c>
    </row>
    <row r="6745" spans="1:13" ht="13.5">
      <c r="A6745" t="s">
        <v>39196</v>
      </c>
      <c r="B6745" t="s">
        <v>39197</v>
      </c>
      <c r="C6745" t="s">
        <v>29408</v>
      </c>
      <c r="D6745" t="s">
        <v>29409</v>
      </c>
      <c r="E6745" t="s">
        <v>18516</v>
      </c>
      <c r="F6745" t="s">
        <v>18516</v>
      </c>
      <c r="G6745" t="s">
        <v>18516</v>
      </c>
      <c r="H6745" t="s">
        <v>18516</v>
      </c>
      <c r="I6745" t="s">
        <v>18516</v>
      </c>
      <c r="J6745" t="s">
        <v>18516</v>
      </c>
      <c r="K6745" t="s">
        <v>29707</v>
      </c>
      <c r="L6745" t="s">
        <v>18516</v>
      </c>
      <c r="M6745" t="s">
        <v>18516</v>
      </c>
    </row>
    <row r="6746" spans="1:13" ht="13.5">
      <c r="A6746" t="s">
        <v>39198</v>
      </c>
      <c r="B6746" t="s">
        <v>39199</v>
      </c>
      <c r="C6746" t="s">
        <v>29408</v>
      </c>
      <c r="D6746" t="s">
        <v>29409</v>
      </c>
      <c r="E6746" t="s">
        <v>18516</v>
      </c>
      <c r="F6746" t="s">
        <v>18516</v>
      </c>
      <c r="G6746" t="s">
        <v>18516</v>
      </c>
      <c r="H6746" t="s">
        <v>18516</v>
      </c>
      <c r="I6746" t="s">
        <v>18516</v>
      </c>
      <c r="J6746" t="s">
        <v>18516</v>
      </c>
      <c r="K6746" t="s">
        <v>29707</v>
      </c>
      <c r="L6746" t="s">
        <v>18516</v>
      </c>
      <c r="M6746" t="s">
        <v>18516</v>
      </c>
    </row>
    <row r="6747" spans="1:13" ht="13.5">
      <c r="A6747" t="s">
        <v>39200</v>
      </c>
      <c r="B6747" t="s">
        <v>39201</v>
      </c>
      <c r="C6747" t="s">
        <v>29408</v>
      </c>
      <c r="D6747" t="s">
        <v>29409</v>
      </c>
      <c r="E6747" t="s">
        <v>18516</v>
      </c>
      <c r="F6747" t="s">
        <v>18516</v>
      </c>
      <c r="G6747" t="s">
        <v>18516</v>
      </c>
      <c r="H6747" t="s">
        <v>18516</v>
      </c>
      <c r="I6747" t="s">
        <v>18516</v>
      </c>
      <c r="J6747" t="s">
        <v>18516</v>
      </c>
      <c r="K6747" t="s">
        <v>29707</v>
      </c>
      <c r="L6747" t="s">
        <v>18516</v>
      </c>
      <c r="M6747" t="s">
        <v>18516</v>
      </c>
    </row>
    <row r="6748" spans="1:13" ht="13.5">
      <c r="A6748" t="s">
        <v>39202</v>
      </c>
      <c r="B6748" t="s">
        <v>39203</v>
      </c>
      <c r="C6748" t="s">
        <v>29408</v>
      </c>
      <c r="D6748" t="s">
        <v>29409</v>
      </c>
      <c r="E6748" s="164">
        <v>124.99</v>
      </c>
      <c r="F6748" s="164">
        <v>124.99</v>
      </c>
      <c r="G6748" t="s">
        <v>18516</v>
      </c>
      <c r="H6748" t="s">
        <v>18516</v>
      </c>
      <c r="I6748" s="164">
        <v>41.05</v>
      </c>
      <c r="J6748" s="164">
        <v>166.04</v>
      </c>
      <c r="K6748">
        <v>59</v>
      </c>
      <c r="L6748" t="s">
        <v>18516</v>
      </c>
      <c r="M6748" t="s">
        <v>18516</v>
      </c>
    </row>
    <row r="6749" spans="1:13" ht="13.5">
      <c r="A6749" t="s">
        <v>39204</v>
      </c>
      <c r="B6749" t="s">
        <v>39205</v>
      </c>
      <c r="C6749" t="s">
        <v>29408</v>
      </c>
      <c r="D6749" t="s">
        <v>29409</v>
      </c>
      <c r="E6749" s="164">
        <v>145</v>
      </c>
      <c r="F6749" s="164">
        <v>145</v>
      </c>
      <c r="G6749" t="s">
        <v>18516</v>
      </c>
      <c r="H6749" t="s">
        <v>18516</v>
      </c>
      <c r="I6749" s="164">
        <v>41.05</v>
      </c>
      <c r="J6749" s="164">
        <v>186.05</v>
      </c>
      <c r="K6749">
        <v>31</v>
      </c>
      <c r="L6749" t="s">
        <v>18516</v>
      </c>
      <c r="M6749" t="s">
        <v>18516</v>
      </c>
    </row>
    <row r="6750" spans="1:13" ht="13.5">
      <c r="A6750" t="s">
        <v>39206</v>
      </c>
      <c r="B6750" t="s">
        <v>39207</v>
      </c>
      <c r="C6750" t="s">
        <v>29408</v>
      </c>
      <c r="D6750" t="s">
        <v>29409</v>
      </c>
      <c r="E6750" t="s">
        <v>18516</v>
      </c>
      <c r="F6750" t="s">
        <v>18516</v>
      </c>
      <c r="G6750" t="s">
        <v>18516</v>
      </c>
      <c r="H6750" t="s">
        <v>18516</v>
      </c>
      <c r="I6750" t="s">
        <v>18516</v>
      </c>
      <c r="J6750" t="s">
        <v>18516</v>
      </c>
      <c r="K6750" t="s">
        <v>29707</v>
      </c>
      <c r="L6750" t="s">
        <v>18516</v>
      </c>
      <c r="M6750" t="s">
        <v>18516</v>
      </c>
    </row>
    <row r="6751" spans="1:13" ht="13.5">
      <c r="A6751" t="s">
        <v>39208</v>
      </c>
      <c r="B6751" t="s">
        <v>39209</v>
      </c>
      <c r="C6751" t="s">
        <v>29408</v>
      </c>
      <c r="D6751" t="s">
        <v>29409</v>
      </c>
      <c r="E6751" t="s">
        <v>18516</v>
      </c>
      <c r="F6751" t="s">
        <v>18516</v>
      </c>
      <c r="G6751" t="s">
        <v>18516</v>
      </c>
      <c r="H6751" t="s">
        <v>18516</v>
      </c>
      <c r="I6751" t="s">
        <v>18516</v>
      </c>
      <c r="J6751" t="s">
        <v>18516</v>
      </c>
      <c r="K6751" t="s">
        <v>29707</v>
      </c>
      <c r="L6751" t="s">
        <v>18516</v>
      </c>
      <c r="M6751" t="s">
        <v>18516</v>
      </c>
    </row>
    <row r="6752" spans="1:13" ht="13.5">
      <c r="A6752" t="s">
        <v>39210</v>
      </c>
      <c r="B6752" t="s">
        <v>39211</v>
      </c>
      <c r="C6752" t="s">
        <v>29408</v>
      </c>
      <c r="D6752" t="s">
        <v>29409</v>
      </c>
      <c r="E6752" t="s">
        <v>18516</v>
      </c>
      <c r="F6752" t="s">
        <v>18516</v>
      </c>
      <c r="G6752" t="s">
        <v>18516</v>
      </c>
      <c r="H6752" t="s">
        <v>18516</v>
      </c>
      <c r="I6752" t="s">
        <v>18516</v>
      </c>
      <c r="J6752" t="s">
        <v>18516</v>
      </c>
      <c r="K6752" t="s">
        <v>29707</v>
      </c>
      <c r="L6752" t="s">
        <v>18516</v>
      </c>
      <c r="M6752" t="s">
        <v>18516</v>
      </c>
    </row>
    <row r="6753" spans="1:13" ht="13.5">
      <c r="A6753" t="s">
        <v>39212</v>
      </c>
      <c r="B6753" t="s">
        <v>39213</v>
      </c>
      <c r="C6753" t="s">
        <v>29408</v>
      </c>
      <c r="D6753" t="s">
        <v>29409</v>
      </c>
      <c r="E6753" t="s">
        <v>18516</v>
      </c>
      <c r="F6753" t="s">
        <v>18516</v>
      </c>
      <c r="G6753" t="s">
        <v>18516</v>
      </c>
      <c r="H6753" t="s">
        <v>18516</v>
      </c>
      <c r="I6753" t="s">
        <v>18516</v>
      </c>
      <c r="J6753" t="s">
        <v>18516</v>
      </c>
      <c r="K6753" t="s">
        <v>29707</v>
      </c>
      <c r="L6753" t="s">
        <v>18516</v>
      </c>
      <c r="M6753" t="s">
        <v>18516</v>
      </c>
    </row>
    <row r="6754" spans="1:13" ht="13.5">
      <c r="A6754" t="s">
        <v>11289</v>
      </c>
      <c r="B6754" t="s">
        <v>39214</v>
      </c>
      <c r="C6754" t="s">
        <v>29408</v>
      </c>
      <c r="D6754" t="s">
        <v>29409</v>
      </c>
      <c r="E6754" t="s">
        <v>18516</v>
      </c>
      <c r="F6754" t="s">
        <v>18516</v>
      </c>
      <c r="G6754" t="s">
        <v>18516</v>
      </c>
      <c r="H6754" t="s">
        <v>18516</v>
      </c>
      <c r="I6754" t="s">
        <v>18516</v>
      </c>
      <c r="J6754" t="s">
        <v>18516</v>
      </c>
      <c r="K6754" t="s">
        <v>29707</v>
      </c>
      <c r="L6754" t="s">
        <v>18516</v>
      </c>
      <c r="M6754" t="s">
        <v>18516</v>
      </c>
    </row>
    <row r="6755" spans="1:13" ht="13.5">
      <c r="A6755" t="s">
        <v>11286</v>
      </c>
      <c r="B6755" t="s">
        <v>39215</v>
      </c>
      <c r="C6755" t="s">
        <v>29408</v>
      </c>
      <c r="D6755" t="s">
        <v>29409</v>
      </c>
      <c r="E6755" t="s">
        <v>18516</v>
      </c>
      <c r="F6755" t="s">
        <v>18516</v>
      </c>
      <c r="G6755" t="s">
        <v>18516</v>
      </c>
      <c r="H6755" t="s">
        <v>18516</v>
      </c>
      <c r="I6755" t="s">
        <v>18516</v>
      </c>
      <c r="J6755" t="s">
        <v>18516</v>
      </c>
      <c r="K6755" t="s">
        <v>29707</v>
      </c>
      <c r="L6755" t="s">
        <v>18516</v>
      </c>
      <c r="M6755" t="s">
        <v>18516</v>
      </c>
    </row>
    <row r="6756" spans="1:13" ht="13.5">
      <c r="A6756" t="s">
        <v>39216</v>
      </c>
      <c r="B6756" t="s">
        <v>39217</v>
      </c>
      <c r="C6756" t="s">
        <v>29408</v>
      </c>
      <c r="D6756" t="s">
        <v>29409</v>
      </c>
      <c r="E6756" t="s">
        <v>18516</v>
      </c>
      <c r="F6756" t="s">
        <v>18516</v>
      </c>
      <c r="G6756" t="s">
        <v>18516</v>
      </c>
      <c r="H6756" t="s">
        <v>18516</v>
      </c>
      <c r="I6756" t="s">
        <v>18516</v>
      </c>
      <c r="J6756" t="s">
        <v>18516</v>
      </c>
      <c r="K6756" t="s">
        <v>29707</v>
      </c>
      <c r="L6756" t="s">
        <v>18516</v>
      </c>
      <c r="M6756" t="s">
        <v>18516</v>
      </c>
    </row>
    <row r="6757" spans="1:13" ht="13.5">
      <c r="A6757" t="s">
        <v>39218</v>
      </c>
      <c r="B6757" t="s">
        <v>39219</v>
      </c>
      <c r="C6757" t="s">
        <v>29408</v>
      </c>
      <c r="D6757" t="s">
        <v>29409</v>
      </c>
      <c r="E6757" t="s">
        <v>18516</v>
      </c>
      <c r="F6757" t="s">
        <v>18516</v>
      </c>
      <c r="G6757" t="s">
        <v>18516</v>
      </c>
      <c r="H6757" t="s">
        <v>18516</v>
      </c>
      <c r="I6757" t="s">
        <v>18516</v>
      </c>
      <c r="J6757" t="s">
        <v>18516</v>
      </c>
      <c r="K6757" t="s">
        <v>29707</v>
      </c>
      <c r="L6757" t="s">
        <v>18516</v>
      </c>
      <c r="M6757" t="s">
        <v>18516</v>
      </c>
    </row>
    <row r="6758" spans="1:13" ht="13.5">
      <c r="A6758" t="s">
        <v>10800</v>
      </c>
      <c r="B6758" t="s">
        <v>39220</v>
      </c>
      <c r="C6758" t="s">
        <v>29408</v>
      </c>
      <c r="D6758" t="s">
        <v>29409</v>
      </c>
      <c r="E6758" t="s">
        <v>18516</v>
      </c>
      <c r="F6758" t="s">
        <v>18516</v>
      </c>
      <c r="G6758" t="s">
        <v>18516</v>
      </c>
      <c r="H6758" t="s">
        <v>18516</v>
      </c>
      <c r="I6758" t="s">
        <v>18516</v>
      </c>
      <c r="J6758" t="s">
        <v>18516</v>
      </c>
      <c r="K6758" t="s">
        <v>29707</v>
      </c>
      <c r="L6758" t="s">
        <v>18516</v>
      </c>
      <c r="M6758" t="s">
        <v>18516</v>
      </c>
    </row>
    <row r="6759" spans="1:13" ht="13.5">
      <c r="A6759" t="s">
        <v>10791</v>
      </c>
      <c r="B6759" t="s">
        <v>39221</v>
      </c>
      <c r="C6759" t="s">
        <v>29408</v>
      </c>
      <c r="D6759" t="s">
        <v>29409</v>
      </c>
      <c r="E6759" t="s">
        <v>18516</v>
      </c>
      <c r="F6759" t="s">
        <v>18516</v>
      </c>
      <c r="G6759" t="s">
        <v>18516</v>
      </c>
      <c r="H6759" t="s">
        <v>18516</v>
      </c>
      <c r="I6759" t="s">
        <v>18516</v>
      </c>
      <c r="J6759" t="s">
        <v>18516</v>
      </c>
      <c r="K6759" t="s">
        <v>29707</v>
      </c>
      <c r="L6759" t="s">
        <v>18516</v>
      </c>
      <c r="M6759" t="s">
        <v>18516</v>
      </c>
    </row>
    <row r="6760" spans="1:13" ht="13.5">
      <c r="A6760" t="s">
        <v>10992</v>
      </c>
      <c r="B6760" t="s">
        <v>39222</v>
      </c>
      <c r="C6760" t="s">
        <v>29408</v>
      </c>
      <c r="D6760" t="s">
        <v>29409</v>
      </c>
      <c r="E6760" t="s">
        <v>18516</v>
      </c>
      <c r="F6760" t="s">
        <v>18516</v>
      </c>
      <c r="G6760" t="s">
        <v>18516</v>
      </c>
      <c r="H6760" t="s">
        <v>18516</v>
      </c>
      <c r="I6760" t="s">
        <v>18516</v>
      </c>
      <c r="J6760" t="s">
        <v>18516</v>
      </c>
      <c r="K6760" t="s">
        <v>29707</v>
      </c>
      <c r="L6760" t="s">
        <v>18516</v>
      </c>
      <c r="M6760" t="s">
        <v>18516</v>
      </c>
    </row>
    <row r="6761" spans="1:13" ht="13.5">
      <c r="A6761" t="s">
        <v>10999</v>
      </c>
      <c r="B6761" t="s">
        <v>39223</v>
      </c>
      <c r="C6761" t="s">
        <v>29408</v>
      </c>
      <c r="D6761" t="s">
        <v>29409</v>
      </c>
      <c r="E6761" t="s">
        <v>18516</v>
      </c>
      <c r="F6761" t="s">
        <v>18516</v>
      </c>
      <c r="G6761" t="s">
        <v>18516</v>
      </c>
      <c r="H6761" t="s">
        <v>18516</v>
      </c>
      <c r="I6761" t="s">
        <v>18516</v>
      </c>
      <c r="J6761" t="s">
        <v>18516</v>
      </c>
      <c r="K6761" t="s">
        <v>29707</v>
      </c>
      <c r="L6761" t="s">
        <v>18516</v>
      </c>
      <c r="M6761" t="s">
        <v>18516</v>
      </c>
    </row>
    <row r="6762" spans="1:13" ht="13.5">
      <c r="A6762" t="s">
        <v>11304</v>
      </c>
      <c r="B6762" t="s">
        <v>39224</v>
      </c>
      <c r="C6762" t="s">
        <v>29408</v>
      </c>
      <c r="D6762" t="s">
        <v>29409</v>
      </c>
      <c r="E6762" t="s">
        <v>18516</v>
      </c>
      <c r="F6762" t="s">
        <v>18516</v>
      </c>
      <c r="G6762" t="s">
        <v>18516</v>
      </c>
      <c r="H6762" t="s">
        <v>18516</v>
      </c>
      <c r="I6762" t="s">
        <v>18516</v>
      </c>
      <c r="J6762" t="s">
        <v>18516</v>
      </c>
      <c r="K6762" t="s">
        <v>29707</v>
      </c>
      <c r="L6762" t="s">
        <v>18516</v>
      </c>
      <c r="M6762" t="s">
        <v>18516</v>
      </c>
    </row>
    <row r="6763" spans="1:13" ht="13.5">
      <c r="A6763" t="s">
        <v>11301</v>
      </c>
      <c r="B6763" t="s">
        <v>39225</v>
      </c>
      <c r="C6763" t="s">
        <v>29408</v>
      </c>
      <c r="D6763" t="s">
        <v>29409</v>
      </c>
      <c r="E6763" t="s">
        <v>18516</v>
      </c>
      <c r="F6763" t="s">
        <v>18516</v>
      </c>
      <c r="G6763" t="s">
        <v>18516</v>
      </c>
      <c r="H6763" t="s">
        <v>18516</v>
      </c>
      <c r="I6763" t="s">
        <v>18516</v>
      </c>
      <c r="J6763" t="s">
        <v>18516</v>
      </c>
      <c r="K6763" t="s">
        <v>29707</v>
      </c>
      <c r="L6763" t="s">
        <v>18516</v>
      </c>
      <c r="M6763" t="s">
        <v>18516</v>
      </c>
    </row>
    <row r="6764" spans="1:13" ht="13.5">
      <c r="A6764" t="s">
        <v>10794</v>
      </c>
      <c r="B6764" t="s">
        <v>39226</v>
      </c>
      <c r="C6764" t="s">
        <v>29408</v>
      </c>
      <c r="D6764" t="s">
        <v>29409</v>
      </c>
      <c r="E6764" t="s">
        <v>18516</v>
      </c>
      <c r="F6764" t="s">
        <v>18516</v>
      </c>
      <c r="G6764" t="s">
        <v>18516</v>
      </c>
      <c r="H6764" t="s">
        <v>18516</v>
      </c>
      <c r="I6764" t="s">
        <v>18516</v>
      </c>
      <c r="J6764" t="s">
        <v>18516</v>
      </c>
      <c r="K6764" t="s">
        <v>29707</v>
      </c>
      <c r="L6764" t="s">
        <v>18516</v>
      </c>
      <c r="M6764" t="s">
        <v>18516</v>
      </c>
    </row>
    <row r="6765" spans="1:13" ht="13.5">
      <c r="A6765" t="s">
        <v>10797</v>
      </c>
      <c r="B6765" t="s">
        <v>39227</v>
      </c>
      <c r="C6765" t="s">
        <v>29408</v>
      </c>
      <c r="D6765" t="s">
        <v>29409</v>
      </c>
      <c r="E6765" t="s">
        <v>18516</v>
      </c>
      <c r="F6765" t="s">
        <v>18516</v>
      </c>
      <c r="G6765" t="s">
        <v>18516</v>
      </c>
      <c r="H6765" t="s">
        <v>18516</v>
      </c>
      <c r="I6765" t="s">
        <v>18516</v>
      </c>
      <c r="J6765" t="s">
        <v>18516</v>
      </c>
      <c r="K6765" t="s">
        <v>29707</v>
      </c>
      <c r="L6765" t="s">
        <v>18516</v>
      </c>
      <c r="M6765" t="s">
        <v>18516</v>
      </c>
    </row>
    <row r="6766" spans="1:13" ht="13.5">
      <c r="A6766" t="s">
        <v>10478</v>
      </c>
      <c r="B6766" t="s">
        <v>39228</v>
      </c>
      <c r="C6766" t="s">
        <v>29408</v>
      </c>
      <c r="D6766" t="s">
        <v>29409</v>
      </c>
      <c r="E6766" t="s">
        <v>18516</v>
      </c>
      <c r="F6766" t="s">
        <v>18516</v>
      </c>
      <c r="G6766" t="s">
        <v>18516</v>
      </c>
      <c r="H6766" t="s">
        <v>18516</v>
      </c>
      <c r="I6766" t="s">
        <v>18516</v>
      </c>
      <c r="J6766" t="s">
        <v>18516</v>
      </c>
      <c r="K6766" t="s">
        <v>29707</v>
      </c>
      <c r="L6766" t="s">
        <v>18516</v>
      </c>
      <c r="M6766" t="s">
        <v>18516</v>
      </c>
    </row>
    <row r="6767" spans="1:13" ht="13.5">
      <c r="A6767" t="s">
        <v>10475</v>
      </c>
      <c r="B6767" t="s">
        <v>39229</v>
      </c>
      <c r="C6767" t="s">
        <v>29408</v>
      </c>
      <c r="D6767" t="s">
        <v>29409</v>
      </c>
      <c r="E6767" t="s">
        <v>18516</v>
      </c>
      <c r="F6767" t="s">
        <v>18516</v>
      </c>
      <c r="G6767" t="s">
        <v>18516</v>
      </c>
      <c r="H6767" t="s">
        <v>18516</v>
      </c>
      <c r="I6767" t="s">
        <v>18516</v>
      </c>
      <c r="J6767" t="s">
        <v>18516</v>
      </c>
      <c r="K6767" t="s">
        <v>29707</v>
      </c>
      <c r="L6767" t="s">
        <v>18516</v>
      </c>
      <c r="M6767" t="s">
        <v>18516</v>
      </c>
    </row>
    <row r="6768" spans="1:13" ht="13.5">
      <c r="A6768" t="s">
        <v>11356</v>
      </c>
      <c r="B6768" t="s">
        <v>39230</v>
      </c>
      <c r="C6768" t="s">
        <v>29408</v>
      </c>
      <c r="D6768" t="s">
        <v>29409</v>
      </c>
      <c r="E6768" t="s">
        <v>18516</v>
      </c>
      <c r="F6768" t="s">
        <v>18516</v>
      </c>
      <c r="G6768" t="s">
        <v>18516</v>
      </c>
      <c r="H6768" t="s">
        <v>18516</v>
      </c>
      <c r="I6768" t="s">
        <v>18516</v>
      </c>
      <c r="J6768" t="s">
        <v>18516</v>
      </c>
      <c r="K6768" t="s">
        <v>29707</v>
      </c>
      <c r="L6768" t="s">
        <v>18516</v>
      </c>
      <c r="M6768" t="s">
        <v>18516</v>
      </c>
    </row>
    <row r="6769" spans="1:13" ht="13.5">
      <c r="A6769" t="s">
        <v>11359</v>
      </c>
      <c r="B6769" t="s">
        <v>39231</v>
      </c>
      <c r="C6769" t="s">
        <v>29408</v>
      </c>
      <c r="D6769" t="s">
        <v>29409</v>
      </c>
      <c r="E6769" t="s">
        <v>18516</v>
      </c>
      <c r="F6769" t="s">
        <v>18516</v>
      </c>
      <c r="G6769" t="s">
        <v>18516</v>
      </c>
      <c r="H6769" t="s">
        <v>18516</v>
      </c>
      <c r="I6769" t="s">
        <v>18516</v>
      </c>
      <c r="J6769" t="s">
        <v>18516</v>
      </c>
      <c r="K6769" t="s">
        <v>29707</v>
      </c>
      <c r="L6769" t="s">
        <v>18516</v>
      </c>
      <c r="M6769" t="s">
        <v>18516</v>
      </c>
    </row>
    <row r="6770" spans="1:13" ht="13.5">
      <c r="A6770" t="s">
        <v>10701</v>
      </c>
      <c r="B6770" t="s">
        <v>39232</v>
      </c>
      <c r="C6770" t="s">
        <v>29408</v>
      </c>
      <c r="D6770" t="s">
        <v>29409</v>
      </c>
      <c r="E6770" t="s">
        <v>18516</v>
      </c>
      <c r="F6770" t="s">
        <v>18516</v>
      </c>
      <c r="G6770" t="s">
        <v>18516</v>
      </c>
      <c r="H6770" t="s">
        <v>18516</v>
      </c>
      <c r="I6770" t="s">
        <v>18516</v>
      </c>
      <c r="J6770" t="s">
        <v>18516</v>
      </c>
      <c r="K6770" t="s">
        <v>29707</v>
      </c>
      <c r="L6770" t="s">
        <v>18516</v>
      </c>
      <c r="M6770" t="s">
        <v>18516</v>
      </c>
    </row>
    <row r="6771" spans="1:13" ht="13.5">
      <c r="A6771" t="s">
        <v>10704</v>
      </c>
      <c r="B6771" t="s">
        <v>39233</v>
      </c>
      <c r="C6771" t="s">
        <v>29408</v>
      </c>
      <c r="D6771" t="s">
        <v>29409</v>
      </c>
      <c r="E6771" t="s">
        <v>18516</v>
      </c>
      <c r="F6771" t="s">
        <v>18516</v>
      </c>
      <c r="G6771" t="s">
        <v>18516</v>
      </c>
      <c r="H6771" t="s">
        <v>18516</v>
      </c>
      <c r="I6771" t="s">
        <v>18516</v>
      </c>
      <c r="J6771" t="s">
        <v>18516</v>
      </c>
      <c r="K6771" t="s">
        <v>29707</v>
      </c>
      <c r="L6771" t="s">
        <v>18516</v>
      </c>
      <c r="M6771" t="s">
        <v>18516</v>
      </c>
    </row>
    <row r="6772" spans="1:13" ht="13.5">
      <c r="A6772" t="s">
        <v>10487</v>
      </c>
      <c r="B6772" t="s">
        <v>39234</v>
      </c>
      <c r="C6772" t="s">
        <v>29408</v>
      </c>
      <c r="D6772" t="s">
        <v>29409</v>
      </c>
      <c r="E6772" t="s">
        <v>18516</v>
      </c>
      <c r="F6772" t="s">
        <v>18516</v>
      </c>
      <c r="G6772" t="s">
        <v>18516</v>
      </c>
      <c r="H6772" t="s">
        <v>18516</v>
      </c>
      <c r="I6772" t="s">
        <v>18516</v>
      </c>
      <c r="J6772" t="s">
        <v>18516</v>
      </c>
      <c r="K6772" t="s">
        <v>29707</v>
      </c>
      <c r="L6772" t="s">
        <v>18516</v>
      </c>
      <c r="M6772" t="s">
        <v>18516</v>
      </c>
    </row>
    <row r="6773" spans="1:13" ht="13.5">
      <c r="A6773" t="s">
        <v>10490</v>
      </c>
      <c r="B6773" t="s">
        <v>39235</v>
      </c>
      <c r="C6773" t="s">
        <v>29408</v>
      </c>
      <c r="D6773" t="s">
        <v>29409</v>
      </c>
      <c r="E6773" t="s">
        <v>18516</v>
      </c>
      <c r="F6773" t="s">
        <v>18516</v>
      </c>
      <c r="G6773" t="s">
        <v>18516</v>
      </c>
      <c r="H6773" t="s">
        <v>18516</v>
      </c>
      <c r="I6773" t="s">
        <v>18516</v>
      </c>
      <c r="J6773" t="s">
        <v>18516</v>
      </c>
      <c r="K6773" t="s">
        <v>29707</v>
      </c>
      <c r="L6773" t="s">
        <v>18516</v>
      </c>
      <c r="M6773" t="s">
        <v>18516</v>
      </c>
    </row>
    <row r="6774" spans="1:13" ht="13.5">
      <c r="A6774" t="s">
        <v>10481</v>
      </c>
      <c r="B6774" t="s">
        <v>39236</v>
      </c>
      <c r="C6774" t="s">
        <v>29408</v>
      </c>
      <c r="D6774" t="s">
        <v>29409</v>
      </c>
      <c r="E6774" t="s">
        <v>18516</v>
      </c>
      <c r="F6774" t="s">
        <v>18516</v>
      </c>
      <c r="G6774" t="s">
        <v>18516</v>
      </c>
      <c r="H6774" t="s">
        <v>18516</v>
      </c>
      <c r="I6774" t="s">
        <v>18516</v>
      </c>
      <c r="J6774" t="s">
        <v>18516</v>
      </c>
      <c r="K6774" t="s">
        <v>29707</v>
      </c>
      <c r="L6774" t="s">
        <v>18516</v>
      </c>
      <c r="M6774" t="s">
        <v>18516</v>
      </c>
    </row>
    <row r="6775" spans="1:13" ht="13.5">
      <c r="A6775" t="s">
        <v>10484</v>
      </c>
      <c r="B6775" t="s">
        <v>39237</v>
      </c>
      <c r="C6775" t="s">
        <v>29408</v>
      </c>
      <c r="D6775" t="s">
        <v>29409</v>
      </c>
      <c r="E6775" t="s">
        <v>18516</v>
      </c>
      <c r="F6775" t="s">
        <v>18516</v>
      </c>
      <c r="G6775" t="s">
        <v>18516</v>
      </c>
      <c r="H6775" t="s">
        <v>18516</v>
      </c>
      <c r="I6775" t="s">
        <v>18516</v>
      </c>
      <c r="J6775" t="s">
        <v>18516</v>
      </c>
      <c r="K6775" t="s">
        <v>29707</v>
      </c>
      <c r="L6775" t="s">
        <v>18516</v>
      </c>
      <c r="M6775" t="s">
        <v>18516</v>
      </c>
    </row>
    <row r="6776" spans="1:13" ht="13.5">
      <c r="A6776" t="s">
        <v>11350</v>
      </c>
      <c r="B6776" t="s">
        <v>39238</v>
      </c>
      <c r="C6776" t="s">
        <v>29408</v>
      </c>
      <c r="D6776" t="s">
        <v>29409</v>
      </c>
      <c r="E6776" t="s">
        <v>18516</v>
      </c>
      <c r="F6776" t="s">
        <v>18516</v>
      </c>
      <c r="G6776" t="s">
        <v>18516</v>
      </c>
      <c r="H6776" t="s">
        <v>18516</v>
      </c>
      <c r="I6776" t="s">
        <v>18516</v>
      </c>
      <c r="J6776" t="s">
        <v>18516</v>
      </c>
      <c r="K6776" t="s">
        <v>29707</v>
      </c>
      <c r="L6776" t="s">
        <v>18516</v>
      </c>
      <c r="M6776" t="s">
        <v>18516</v>
      </c>
    </row>
    <row r="6777" spans="1:13" ht="13.5">
      <c r="A6777" t="s">
        <v>11353</v>
      </c>
      <c r="B6777" t="s">
        <v>39239</v>
      </c>
      <c r="C6777" t="s">
        <v>29408</v>
      </c>
      <c r="D6777" t="s">
        <v>29409</v>
      </c>
      <c r="E6777" t="s">
        <v>18516</v>
      </c>
      <c r="F6777" t="s">
        <v>18516</v>
      </c>
      <c r="G6777" t="s">
        <v>18516</v>
      </c>
      <c r="H6777" t="s">
        <v>18516</v>
      </c>
      <c r="I6777" t="s">
        <v>18516</v>
      </c>
      <c r="J6777" t="s">
        <v>18516</v>
      </c>
      <c r="K6777" t="s">
        <v>29707</v>
      </c>
      <c r="L6777" t="s">
        <v>18516</v>
      </c>
      <c r="M6777" t="s">
        <v>18516</v>
      </c>
    </row>
    <row r="6778" spans="1:13" ht="13.5">
      <c r="A6778" t="s">
        <v>10469</v>
      </c>
      <c r="B6778" t="s">
        <v>39240</v>
      </c>
      <c r="C6778" t="s">
        <v>29408</v>
      </c>
      <c r="D6778" t="s">
        <v>29409</v>
      </c>
      <c r="E6778" t="s">
        <v>18516</v>
      </c>
      <c r="F6778" t="s">
        <v>18516</v>
      </c>
      <c r="G6778" t="s">
        <v>18516</v>
      </c>
      <c r="H6778" t="s">
        <v>18516</v>
      </c>
      <c r="I6778" t="s">
        <v>18516</v>
      </c>
      <c r="J6778" t="s">
        <v>18516</v>
      </c>
      <c r="K6778" t="s">
        <v>29707</v>
      </c>
      <c r="L6778" t="s">
        <v>18516</v>
      </c>
      <c r="M6778" t="s">
        <v>18516</v>
      </c>
    </row>
    <row r="6779" spans="1:13" ht="13.5">
      <c r="A6779" t="s">
        <v>10472</v>
      </c>
      <c r="B6779" t="s">
        <v>39241</v>
      </c>
      <c r="C6779" t="s">
        <v>29408</v>
      </c>
      <c r="D6779" t="s">
        <v>29409</v>
      </c>
      <c r="E6779" t="s">
        <v>18516</v>
      </c>
      <c r="F6779" t="s">
        <v>18516</v>
      </c>
      <c r="G6779" t="s">
        <v>18516</v>
      </c>
      <c r="H6779" t="s">
        <v>18516</v>
      </c>
      <c r="I6779" t="s">
        <v>18516</v>
      </c>
      <c r="J6779" t="s">
        <v>18516</v>
      </c>
      <c r="K6779" t="s">
        <v>29707</v>
      </c>
      <c r="L6779" t="s">
        <v>18516</v>
      </c>
      <c r="M6779" t="s">
        <v>18516</v>
      </c>
    </row>
    <row r="6780" spans="1:13" ht="13.5">
      <c r="A6780" t="s">
        <v>13177</v>
      </c>
      <c r="B6780" t="s">
        <v>39242</v>
      </c>
      <c r="C6780" t="s">
        <v>29408</v>
      </c>
      <c r="D6780" t="s">
        <v>29409</v>
      </c>
      <c r="E6780" t="s">
        <v>18516</v>
      </c>
      <c r="F6780" t="s">
        <v>18516</v>
      </c>
      <c r="G6780" t="s">
        <v>18516</v>
      </c>
      <c r="H6780" t="s">
        <v>18516</v>
      </c>
      <c r="I6780" t="s">
        <v>18516</v>
      </c>
      <c r="J6780" t="s">
        <v>18516</v>
      </c>
      <c r="K6780" t="s">
        <v>29707</v>
      </c>
      <c r="L6780" t="s">
        <v>18516</v>
      </c>
      <c r="M6780" t="s">
        <v>18516</v>
      </c>
    </row>
    <row r="6781" spans="1:13" ht="13.5">
      <c r="A6781" t="s">
        <v>13174</v>
      </c>
      <c r="B6781" t="s">
        <v>39243</v>
      </c>
      <c r="C6781" t="s">
        <v>29408</v>
      </c>
      <c r="D6781" t="s">
        <v>29409</v>
      </c>
      <c r="E6781" t="s">
        <v>18516</v>
      </c>
      <c r="F6781" t="s">
        <v>18516</v>
      </c>
      <c r="G6781" t="s">
        <v>18516</v>
      </c>
      <c r="H6781" t="s">
        <v>18516</v>
      </c>
      <c r="I6781" t="s">
        <v>18516</v>
      </c>
      <c r="J6781" t="s">
        <v>18516</v>
      </c>
      <c r="K6781" t="s">
        <v>29707</v>
      </c>
      <c r="L6781" t="s">
        <v>18516</v>
      </c>
      <c r="M6781" t="s">
        <v>18516</v>
      </c>
    </row>
    <row r="6782" spans="1:13" ht="13.5">
      <c r="A6782" t="s">
        <v>39244</v>
      </c>
      <c r="B6782" t="s">
        <v>39245</v>
      </c>
      <c r="C6782" t="s">
        <v>29408</v>
      </c>
      <c r="D6782" t="s">
        <v>29409</v>
      </c>
      <c r="E6782" t="s">
        <v>18516</v>
      </c>
      <c r="F6782" t="s">
        <v>18516</v>
      </c>
      <c r="G6782" t="s">
        <v>18516</v>
      </c>
      <c r="H6782" t="s">
        <v>18516</v>
      </c>
      <c r="I6782" t="s">
        <v>18516</v>
      </c>
      <c r="J6782" t="s">
        <v>18516</v>
      </c>
      <c r="K6782" t="s">
        <v>29707</v>
      </c>
      <c r="L6782" t="s">
        <v>18516</v>
      </c>
      <c r="M6782" t="s">
        <v>18516</v>
      </c>
    </row>
    <row r="6783" spans="1:13" ht="13.5">
      <c r="A6783" t="s">
        <v>39246</v>
      </c>
      <c r="B6783" t="s">
        <v>39247</v>
      </c>
      <c r="C6783" t="s">
        <v>29408</v>
      </c>
      <c r="D6783" t="s">
        <v>29409</v>
      </c>
      <c r="E6783" t="s">
        <v>18516</v>
      </c>
      <c r="F6783" t="s">
        <v>18516</v>
      </c>
      <c r="G6783" t="s">
        <v>18516</v>
      </c>
      <c r="H6783" t="s">
        <v>18516</v>
      </c>
      <c r="I6783" t="s">
        <v>18516</v>
      </c>
      <c r="J6783" t="s">
        <v>18516</v>
      </c>
      <c r="K6783" t="s">
        <v>29707</v>
      </c>
      <c r="L6783" t="s">
        <v>18516</v>
      </c>
      <c r="M6783" t="s">
        <v>18516</v>
      </c>
    </row>
    <row r="6784" spans="1:13" ht="13.5">
      <c r="A6784" t="s">
        <v>39248</v>
      </c>
      <c r="B6784" t="s">
        <v>39249</v>
      </c>
      <c r="C6784" t="s">
        <v>29408</v>
      </c>
      <c r="D6784" t="s">
        <v>29409</v>
      </c>
      <c r="E6784" t="s">
        <v>18516</v>
      </c>
      <c r="F6784" t="s">
        <v>18516</v>
      </c>
      <c r="G6784" t="s">
        <v>18516</v>
      </c>
      <c r="H6784" t="s">
        <v>18516</v>
      </c>
      <c r="I6784" t="s">
        <v>18516</v>
      </c>
      <c r="J6784" t="s">
        <v>18516</v>
      </c>
      <c r="K6784" t="s">
        <v>29707</v>
      </c>
      <c r="L6784" t="s">
        <v>18516</v>
      </c>
      <c r="M6784" t="s">
        <v>18516</v>
      </c>
    </row>
    <row r="6785" spans="1:13" ht="13.5">
      <c r="A6785" t="s">
        <v>39250</v>
      </c>
      <c r="B6785" t="s">
        <v>39251</v>
      </c>
      <c r="C6785" t="s">
        <v>29408</v>
      </c>
      <c r="D6785" t="s">
        <v>29409</v>
      </c>
      <c r="E6785" t="s">
        <v>18516</v>
      </c>
      <c r="F6785" t="s">
        <v>18516</v>
      </c>
      <c r="G6785" t="s">
        <v>18516</v>
      </c>
      <c r="H6785" t="s">
        <v>18516</v>
      </c>
      <c r="I6785" t="s">
        <v>18516</v>
      </c>
      <c r="J6785" t="s">
        <v>18516</v>
      </c>
      <c r="K6785" t="s">
        <v>29707</v>
      </c>
      <c r="L6785" t="s">
        <v>18516</v>
      </c>
      <c r="M6785" t="s">
        <v>18516</v>
      </c>
    </row>
    <row r="6786" spans="1:13" ht="13.5">
      <c r="A6786" t="s">
        <v>39252</v>
      </c>
      <c r="B6786" t="s">
        <v>39253</v>
      </c>
      <c r="C6786" t="s">
        <v>29408</v>
      </c>
      <c r="D6786" t="s">
        <v>29409</v>
      </c>
      <c r="E6786" t="s">
        <v>18516</v>
      </c>
      <c r="F6786" t="s">
        <v>18516</v>
      </c>
      <c r="G6786" t="s">
        <v>18516</v>
      </c>
      <c r="H6786" t="s">
        <v>18516</v>
      </c>
      <c r="I6786" t="s">
        <v>18516</v>
      </c>
      <c r="J6786" t="s">
        <v>18516</v>
      </c>
      <c r="K6786" t="s">
        <v>29707</v>
      </c>
      <c r="L6786" t="s">
        <v>18516</v>
      </c>
      <c r="M6786" t="s">
        <v>18516</v>
      </c>
    </row>
    <row r="6787" spans="1:13" ht="13.5">
      <c r="A6787" t="s">
        <v>10620</v>
      </c>
      <c r="B6787" t="s">
        <v>39254</v>
      </c>
      <c r="C6787" t="s">
        <v>29408</v>
      </c>
      <c r="D6787" t="s">
        <v>29409</v>
      </c>
      <c r="E6787" t="s">
        <v>18516</v>
      </c>
      <c r="F6787" t="s">
        <v>18516</v>
      </c>
      <c r="G6787" t="s">
        <v>18516</v>
      </c>
      <c r="H6787" t="s">
        <v>18516</v>
      </c>
      <c r="I6787" t="s">
        <v>18516</v>
      </c>
      <c r="J6787" t="s">
        <v>18516</v>
      </c>
      <c r="K6787" t="s">
        <v>29707</v>
      </c>
      <c r="L6787" t="s">
        <v>18516</v>
      </c>
      <c r="M6787" t="s">
        <v>18516</v>
      </c>
    </row>
    <row r="6788" spans="1:13" ht="13.5">
      <c r="A6788" t="s">
        <v>10629</v>
      </c>
      <c r="B6788" t="s">
        <v>39255</v>
      </c>
      <c r="C6788" t="s">
        <v>29408</v>
      </c>
      <c r="D6788" t="s">
        <v>29409</v>
      </c>
      <c r="E6788" t="s">
        <v>18516</v>
      </c>
      <c r="F6788" t="s">
        <v>18516</v>
      </c>
      <c r="G6788" t="s">
        <v>18516</v>
      </c>
      <c r="H6788" t="s">
        <v>18516</v>
      </c>
      <c r="I6788" t="s">
        <v>18516</v>
      </c>
      <c r="J6788" t="s">
        <v>18516</v>
      </c>
      <c r="K6788" t="s">
        <v>29707</v>
      </c>
      <c r="L6788" t="s">
        <v>18516</v>
      </c>
      <c r="M6788" t="s">
        <v>18516</v>
      </c>
    </row>
    <row r="6789" spans="1:13" ht="13.5">
      <c r="A6789" t="s">
        <v>10623</v>
      </c>
      <c r="B6789" t="s">
        <v>39256</v>
      </c>
      <c r="C6789" t="s">
        <v>29408</v>
      </c>
      <c r="D6789" t="s">
        <v>29409</v>
      </c>
      <c r="E6789" t="s">
        <v>18516</v>
      </c>
      <c r="F6789" t="s">
        <v>18516</v>
      </c>
      <c r="G6789" t="s">
        <v>18516</v>
      </c>
      <c r="H6789" t="s">
        <v>18516</v>
      </c>
      <c r="I6789" t="s">
        <v>18516</v>
      </c>
      <c r="J6789" t="s">
        <v>18516</v>
      </c>
      <c r="K6789" t="s">
        <v>29707</v>
      </c>
      <c r="L6789" t="s">
        <v>18516</v>
      </c>
      <c r="M6789" t="s">
        <v>18516</v>
      </c>
    </row>
    <row r="6790" spans="1:13" ht="13.5">
      <c r="A6790" t="s">
        <v>39257</v>
      </c>
      <c r="B6790" t="s">
        <v>39258</v>
      </c>
      <c r="C6790" t="s">
        <v>29408</v>
      </c>
      <c r="D6790" t="s">
        <v>29409</v>
      </c>
      <c r="E6790" t="s">
        <v>18516</v>
      </c>
      <c r="F6790" t="s">
        <v>18516</v>
      </c>
      <c r="G6790" t="s">
        <v>18516</v>
      </c>
      <c r="H6790" t="s">
        <v>18516</v>
      </c>
      <c r="I6790" t="s">
        <v>18516</v>
      </c>
      <c r="J6790" t="s">
        <v>18516</v>
      </c>
      <c r="K6790" t="s">
        <v>29707</v>
      </c>
      <c r="L6790" t="s">
        <v>18516</v>
      </c>
      <c r="M6790" t="s">
        <v>18516</v>
      </c>
    </row>
    <row r="6791" spans="1:13" ht="13.5">
      <c r="A6791" t="s">
        <v>39259</v>
      </c>
      <c r="B6791" t="s">
        <v>39260</v>
      </c>
      <c r="C6791" t="s">
        <v>29408</v>
      </c>
      <c r="D6791" t="s">
        <v>29409</v>
      </c>
      <c r="E6791" t="s">
        <v>18516</v>
      </c>
      <c r="F6791" t="s">
        <v>18516</v>
      </c>
      <c r="G6791" t="s">
        <v>18516</v>
      </c>
      <c r="H6791" t="s">
        <v>18516</v>
      </c>
      <c r="I6791" t="s">
        <v>18516</v>
      </c>
      <c r="J6791" t="s">
        <v>18516</v>
      </c>
      <c r="K6791" t="s">
        <v>29707</v>
      </c>
      <c r="L6791" t="s">
        <v>18516</v>
      </c>
      <c r="M6791" t="s">
        <v>18516</v>
      </c>
    </row>
    <row r="6792" spans="1:13" ht="13.5">
      <c r="A6792" t="s">
        <v>39261</v>
      </c>
      <c r="B6792" t="s">
        <v>39262</v>
      </c>
      <c r="C6792" t="s">
        <v>29408</v>
      </c>
      <c r="D6792" t="s">
        <v>29409</v>
      </c>
      <c r="E6792" t="s">
        <v>18516</v>
      </c>
      <c r="F6792" t="s">
        <v>18516</v>
      </c>
      <c r="G6792" t="s">
        <v>18516</v>
      </c>
      <c r="H6792" t="s">
        <v>18516</v>
      </c>
      <c r="I6792" t="s">
        <v>18516</v>
      </c>
      <c r="J6792" t="s">
        <v>18516</v>
      </c>
      <c r="K6792" t="s">
        <v>29707</v>
      </c>
      <c r="L6792" t="s">
        <v>18516</v>
      </c>
      <c r="M6792" t="s">
        <v>18516</v>
      </c>
    </row>
    <row r="6793" spans="1:13" ht="13.5">
      <c r="A6793" t="s">
        <v>39263</v>
      </c>
      <c r="B6793" t="s">
        <v>39264</v>
      </c>
      <c r="C6793" t="s">
        <v>29408</v>
      </c>
      <c r="D6793" t="s">
        <v>29409</v>
      </c>
      <c r="E6793" t="s">
        <v>18516</v>
      </c>
      <c r="F6793" t="s">
        <v>18516</v>
      </c>
      <c r="G6793" t="s">
        <v>18516</v>
      </c>
      <c r="H6793" t="s">
        <v>18516</v>
      </c>
      <c r="I6793" t="s">
        <v>18516</v>
      </c>
      <c r="J6793" t="s">
        <v>18516</v>
      </c>
      <c r="K6793" t="s">
        <v>29707</v>
      </c>
      <c r="L6793" t="s">
        <v>18516</v>
      </c>
      <c r="M6793" t="s">
        <v>18516</v>
      </c>
    </row>
    <row r="6794" spans="1:13" ht="13.5">
      <c r="A6794" t="s">
        <v>39265</v>
      </c>
      <c r="B6794" t="s">
        <v>39266</v>
      </c>
      <c r="C6794" t="s">
        <v>29408</v>
      </c>
      <c r="D6794" t="s">
        <v>29409</v>
      </c>
      <c r="E6794" t="s">
        <v>18516</v>
      </c>
      <c r="F6794" t="s">
        <v>18516</v>
      </c>
      <c r="G6794" t="s">
        <v>18516</v>
      </c>
      <c r="H6794" t="s">
        <v>18516</v>
      </c>
      <c r="I6794" t="s">
        <v>18516</v>
      </c>
      <c r="J6794" t="s">
        <v>18516</v>
      </c>
      <c r="K6794" t="s">
        <v>29707</v>
      </c>
      <c r="L6794" t="s">
        <v>18516</v>
      </c>
      <c r="M6794" t="s">
        <v>18516</v>
      </c>
    </row>
    <row r="6795" spans="1:13" ht="13.5">
      <c r="A6795" t="s">
        <v>39267</v>
      </c>
      <c r="B6795" t="s">
        <v>39268</v>
      </c>
      <c r="C6795" t="s">
        <v>29408</v>
      </c>
      <c r="D6795" t="s">
        <v>29409</v>
      </c>
      <c r="E6795" t="s">
        <v>18516</v>
      </c>
      <c r="F6795" t="s">
        <v>18516</v>
      </c>
      <c r="G6795" t="s">
        <v>18516</v>
      </c>
      <c r="H6795" t="s">
        <v>18516</v>
      </c>
      <c r="I6795" t="s">
        <v>18516</v>
      </c>
      <c r="J6795" t="s">
        <v>18516</v>
      </c>
      <c r="K6795" t="s">
        <v>29707</v>
      </c>
      <c r="L6795" t="s">
        <v>18516</v>
      </c>
      <c r="M6795" t="s">
        <v>18516</v>
      </c>
    </row>
    <row r="6796" spans="1:13" ht="13.5">
      <c r="A6796" t="s">
        <v>39269</v>
      </c>
      <c r="B6796" t="s">
        <v>39270</v>
      </c>
      <c r="C6796" t="s">
        <v>29408</v>
      </c>
      <c r="D6796" t="s">
        <v>29409</v>
      </c>
      <c r="E6796" t="s">
        <v>18516</v>
      </c>
      <c r="F6796" t="s">
        <v>18516</v>
      </c>
      <c r="G6796" t="s">
        <v>18516</v>
      </c>
      <c r="H6796" t="s">
        <v>18516</v>
      </c>
      <c r="I6796" t="s">
        <v>18516</v>
      </c>
      <c r="J6796" t="s">
        <v>18516</v>
      </c>
      <c r="K6796" t="s">
        <v>29707</v>
      </c>
      <c r="L6796" t="s">
        <v>18516</v>
      </c>
      <c r="M6796" t="s">
        <v>18516</v>
      </c>
    </row>
    <row r="6797" spans="1:13" ht="13.5">
      <c r="A6797" t="s">
        <v>39271</v>
      </c>
      <c r="B6797" t="s">
        <v>39272</v>
      </c>
      <c r="C6797" t="s">
        <v>29408</v>
      </c>
      <c r="D6797" t="s">
        <v>29409</v>
      </c>
      <c r="E6797" t="s">
        <v>18516</v>
      </c>
      <c r="F6797" t="s">
        <v>18516</v>
      </c>
      <c r="G6797" t="s">
        <v>18516</v>
      </c>
      <c r="H6797" t="s">
        <v>18516</v>
      </c>
      <c r="I6797" t="s">
        <v>18516</v>
      </c>
      <c r="J6797" t="s">
        <v>18516</v>
      </c>
      <c r="K6797" t="s">
        <v>29707</v>
      </c>
      <c r="L6797" t="s">
        <v>18516</v>
      </c>
      <c r="M6797" t="s">
        <v>18516</v>
      </c>
    </row>
    <row r="6798" spans="1:13" ht="13.5">
      <c r="A6798" t="s">
        <v>39273</v>
      </c>
      <c r="B6798" t="s">
        <v>39274</v>
      </c>
      <c r="C6798" t="s">
        <v>29408</v>
      </c>
      <c r="D6798" t="s">
        <v>29409</v>
      </c>
      <c r="E6798" t="s">
        <v>18516</v>
      </c>
      <c r="F6798" t="s">
        <v>18516</v>
      </c>
      <c r="G6798" t="s">
        <v>18516</v>
      </c>
      <c r="H6798" t="s">
        <v>18516</v>
      </c>
      <c r="I6798" t="s">
        <v>18516</v>
      </c>
      <c r="J6798" t="s">
        <v>18516</v>
      </c>
      <c r="K6798" t="s">
        <v>29707</v>
      </c>
      <c r="L6798" t="s">
        <v>18516</v>
      </c>
      <c r="M6798" t="s">
        <v>18516</v>
      </c>
    </row>
    <row r="6799" spans="1:13" ht="13.5">
      <c r="A6799" t="s">
        <v>39275</v>
      </c>
      <c r="B6799" t="s">
        <v>39276</v>
      </c>
      <c r="C6799" t="s">
        <v>29408</v>
      </c>
      <c r="D6799" t="s">
        <v>29409</v>
      </c>
      <c r="E6799" t="s">
        <v>18516</v>
      </c>
      <c r="F6799" t="s">
        <v>18516</v>
      </c>
      <c r="G6799" t="s">
        <v>18516</v>
      </c>
      <c r="H6799" t="s">
        <v>18516</v>
      </c>
      <c r="I6799" t="s">
        <v>18516</v>
      </c>
      <c r="J6799" t="s">
        <v>18516</v>
      </c>
      <c r="K6799" t="s">
        <v>29707</v>
      </c>
      <c r="L6799" t="s">
        <v>18516</v>
      </c>
      <c r="M6799" t="s">
        <v>18516</v>
      </c>
    </row>
    <row r="6800" spans="1:13" ht="13.5">
      <c r="A6800" t="s">
        <v>39277</v>
      </c>
      <c r="B6800" t="s">
        <v>39278</v>
      </c>
      <c r="C6800" t="s">
        <v>29408</v>
      </c>
      <c r="D6800" t="s">
        <v>29409</v>
      </c>
      <c r="E6800" t="s">
        <v>18516</v>
      </c>
      <c r="F6800" t="s">
        <v>18516</v>
      </c>
      <c r="G6800" t="s">
        <v>18516</v>
      </c>
      <c r="H6800" t="s">
        <v>18516</v>
      </c>
      <c r="I6800" t="s">
        <v>18516</v>
      </c>
      <c r="J6800" t="s">
        <v>18516</v>
      </c>
      <c r="K6800" t="s">
        <v>29707</v>
      </c>
      <c r="L6800" t="s">
        <v>18516</v>
      </c>
      <c r="M6800" t="s">
        <v>18516</v>
      </c>
    </row>
    <row r="6801" spans="1:13" ht="13.5">
      <c r="A6801" t="s">
        <v>39279</v>
      </c>
      <c r="B6801" t="s">
        <v>39280</v>
      </c>
      <c r="C6801" t="s">
        <v>29408</v>
      </c>
      <c r="D6801" t="s">
        <v>29409</v>
      </c>
      <c r="E6801" t="s">
        <v>18516</v>
      </c>
      <c r="F6801" t="s">
        <v>18516</v>
      </c>
      <c r="G6801" t="s">
        <v>18516</v>
      </c>
      <c r="H6801" t="s">
        <v>18516</v>
      </c>
      <c r="I6801" t="s">
        <v>18516</v>
      </c>
      <c r="J6801" t="s">
        <v>18516</v>
      </c>
      <c r="K6801" t="s">
        <v>29707</v>
      </c>
      <c r="L6801" t="s">
        <v>18516</v>
      </c>
      <c r="M6801" t="s">
        <v>18516</v>
      </c>
    </row>
    <row r="6802" spans="1:13" ht="13.5">
      <c r="A6802" t="s">
        <v>39281</v>
      </c>
      <c r="B6802" t="s">
        <v>39282</v>
      </c>
      <c r="C6802" t="s">
        <v>29408</v>
      </c>
      <c r="D6802" t="s">
        <v>29409</v>
      </c>
      <c r="E6802" s="164">
        <v>104.85</v>
      </c>
      <c r="F6802" s="164">
        <v>70</v>
      </c>
      <c r="G6802" s="165">
        <v>0.66</v>
      </c>
      <c r="H6802" t="s">
        <v>29914</v>
      </c>
      <c r="I6802" s="164">
        <v>55.81</v>
      </c>
      <c r="J6802" s="164">
        <v>125.81</v>
      </c>
      <c r="K6802">
        <v>17</v>
      </c>
      <c r="L6802" t="s">
        <v>18516</v>
      </c>
      <c r="M6802" t="s">
        <v>18516</v>
      </c>
    </row>
    <row r="6803" spans="1:13" ht="13.5">
      <c r="A6803" t="s">
        <v>39283</v>
      </c>
      <c r="B6803" t="s">
        <v>39157</v>
      </c>
      <c r="C6803" t="s">
        <v>29408</v>
      </c>
      <c r="D6803" t="s">
        <v>29409</v>
      </c>
      <c r="E6803" t="s">
        <v>18516</v>
      </c>
      <c r="F6803" t="s">
        <v>18516</v>
      </c>
      <c r="G6803" t="s">
        <v>18516</v>
      </c>
      <c r="H6803" t="s">
        <v>18516</v>
      </c>
      <c r="I6803" t="s">
        <v>18516</v>
      </c>
      <c r="J6803" t="s">
        <v>18516</v>
      </c>
      <c r="K6803" t="s">
        <v>29707</v>
      </c>
      <c r="L6803" t="s">
        <v>18516</v>
      </c>
      <c r="M6803" t="s">
        <v>18516</v>
      </c>
    </row>
    <row r="6804" spans="1:13" ht="13.5">
      <c r="A6804" t="s">
        <v>39284</v>
      </c>
      <c r="B6804" t="s">
        <v>39156</v>
      </c>
      <c r="C6804" t="s">
        <v>29408</v>
      </c>
      <c r="D6804" t="s">
        <v>29409</v>
      </c>
      <c r="E6804" t="s">
        <v>18516</v>
      </c>
      <c r="F6804" t="s">
        <v>18516</v>
      </c>
      <c r="G6804" t="s">
        <v>18516</v>
      </c>
      <c r="H6804" t="s">
        <v>18516</v>
      </c>
      <c r="I6804" t="s">
        <v>18516</v>
      </c>
      <c r="J6804" t="s">
        <v>18516</v>
      </c>
      <c r="K6804" t="s">
        <v>29707</v>
      </c>
      <c r="L6804" t="s">
        <v>18516</v>
      </c>
      <c r="M6804" t="s">
        <v>18516</v>
      </c>
    </row>
    <row r="6805" spans="1:13" ht="13.5">
      <c r="A6805" t="s">
        <v>9759</v>
      </c>
      <c r="B6805" t="s">
        <v>39285</v>
      </c>
      <c r="C6805" t="s">
        <v>29408</v>
      </c>
      <c r="D6805" t="s">
        <v>29409</v>
      </c>
      <c r="E6805" t="s">
        <v>18516</v>
      </c>
      <c r="F6805" t="s">
        <v>18516</v>
      </c>
      <c r="G6805" t="s">
        <v>18516</v>
      </c>
      <c r="H6805" t="s">
        <v>18516</v>
      </c>
      <c r="I6805" t="s">
        <v>18516</v>
      </c>
      <c r="J6805" t="s">
        <v>18516</v>
      </c>
      <c r="K6805" t="s">
        <v>29707</v>
      </c>
      <c r="L6805" t="s">
        <v>18516</v>
      </c>
      <c r="M6805" t="s">
        <v>18516</v>
      </c>
    </row>
    <row r="6806" spans="1:13" ht="13.5">
      <c r="A6806" t="s">
        <v>9762</v>
      </c>
      <c r="B6806" t="s">
        <v>39286</v>
      </c>
      <c r="C6806" t="s">
        <v>29408</v>
      </c>
      <c r="D6806" t="s">
        <v>29409</v>
      </c>
      <c r="E6806" t="s">
        <v>18516</v>
      </c>
      <c r="F6806" t="s">
        <v>18516</v>
      </c>
      <c r="G6806" t="s">
        <v>18516</v>
      </c>
      <c r="H6806" t="s">
        <v>18516</v>
      </c>
      <c r="I6806" t="s">
        <v>18516</v>
      </c>
      <c r="J6806" t="s">
        <v>18516</v>
      </c>
      <c r="K6806" t="s">
        <v>29707</v>
      </c>
      <c r="L6806" t="s">
        <v>18516</v>
      </c>
      <c r="M6806" t="s">
        <v>18516</v>
      </c>
    </row>
    <row r="6807" spans="1:13" ht="13.5">
      <c r="A6807" t="s">
        <v>1936</v>
      </c>
      <c r="B6807" t="s">
        <v>39287</v>
      </c>
      <c r="C6807" t="s">
        <v>29408</v>
      </c>
      <c r="D6807" t="s">
        <v>29409</v>
      </c>
      <c r="E6807" t="s">
        <v>18516</v>
      </c>
      <c r="F6807" t="s">
        <v>18516</v>
      </c>
      <c r="G6807" t="s">
        <v>18516</v>
      </c>
      <c r="H6807" t="s">
        <v>18516</v>
      </c>
      <c r="I6807" t="s">
        <v>18516</v>
      </c>
      <c r="J6807" t="s">
        <v>18516</v>
      </c>
      <c r="K6807" t="s">
        <v>29707</v>
      </c>
      <c r="L6807" t="s">
        <v>18516</v>
      </c>
      <c r="M6807" t="s">
        <v>18516</v>
      </c>
    </row>
    <row r="6808" spans="1:13" ht="13.5">
      <c r="A6808" t="s">
        <v>1948</v>
      </c>
      <c r="B6808" t="s">
        <v>39288</v>
      </c>
      <c r="C6808" t="s">
        <v>29408</v>
      </c>
      <c r="D6808" t="s">
        <v>29409</v>
      </c>
      <c r="E6808" t="s">
        <v>18516</v>
      </c>
      <c r="F6808" t="s">
        <v>18516</v>
      </c>
      <c r="G6808" t="s">
        <v>18516</v>
      </c>
      <c r="H6808" t="s">
        <v>18516</v>
      </c>
      <c r="I6808" t="s">
        <v>18516</v>
      </c>
      <c r="J6808" t="s">
        <v>18516</v>
      </c>
      <c r="K6808" t="s">
        <v>29707</v>
      </c>
      <c r="L6808" t="s">
        <v>18516</v>
      </c>
      <c r="M6808" t="s">
        <v>18516</v>
      </c>
    </row>
    <row r="6809" spans="1:13" ht="13.5">
      <c r="A6809" t="s">
        <v>1951</v>
      </c>
      <c r="B6809" t="s">
        <v>39289</v>
      </c>
      <c r="C6809" t="s">
        <v>29408</v>
      </c>
      <c r="D6809" t="s">
        <v>29409</v>
      </c>
      <c r="E6809" s="164">
        <v>140</v>
      </c>
      <c r="F6809" s="164">
        <v>60</v>
      </c>
      <c r="G6809" s="165">
        <v>0.42</v>
      </c>
      <c r="H6809" t="s">
        <v>29914</v>
      </c>
      <c r="I6809" s="164">
        <v>42.22</v>
      </c>
      <c r="J6809" s="164">
        <v>102.22</v>
      </c>
      <c r="K6809">
        <v>20</v>
      </c>
      <c r="L6809" t="s">
        <v>18516</v>
      </c>
      <c r="M6809" t="s">
        <v>18516</v>
      </c>
    </row>
    <row r="6810" spans="1:13" ht="13.5">
      <c r="A6810" t="s">
        <v>1954</v>
      </c>
      <c r="B6810" t="s">
        <v>39290</v>
      </c>
      <c r="C6810" t="s">
        <v>29408</v>
      </c>
      <c r="D6810" t="s">
        <v>29409</v>
      </c>
      <c r="E6810" s="164">
        <v>140</v>
      </c>
      <c r="F6810" s="164">
        <v>115</v>
      </c>
      <c r="G6810" s="165">
        <v>0.82</v>
      </c>
      <c r="H6810" t="s">
        <v>18516</v>
      </c>
      <c r="I6810" s="164">
        <v>42.22</v>
      </c>
      <c r="J6810" s="164">
        <v>157.22</v>
      </c>
      <c r="K6810">
        <v>2</v>
      </c>
      <c r="L6810" t="s">
        <v>18516</v>
      </c>
      <c r="M6810" t="s">
        <v>18516</v>
      </c>
    </row>
    <row r="6811" spans="1:13" ht="13.5">
      <c r="A6811" t="s">
        <v>39291</v>
      </c>
      <c r="B6811" t="s">
        <v>39292</v>
      </c>
      <c r="C6811" t="s">
        <v>29408</v>
      </c>
      <c r="D6811" t="s">
        <v>29409</v>
      </c>
      <c r="E6811" s="164">
        <v>96.87</v>
      </c>
      <c r="F6811" s="164">
        <v>70</v>
      </c>
      <c r="G6811" s="165">
        <v>0.72</v>
      </c>
      <c r="H6811" t="s">
        <v>29914</v>
      </c>
      <c r="I6811" s="164">
        <v>47.91</v>
      </c>
      <c r="J6811" s="164">
        <v>117.91</v>
      </c>
      <c r="K6811">
        <v>36</v>
      </c>
      <c r="L6811" t="s">
        <v>18516</v>
      </c>
      <c r="M6811" t="s">
        <v>18516</v>
      </c>
    </row>
    <row r="6812" spans="1:13" ht="13.5">
      <c r="A6812" t="s">
        <v>39293</v>
      </c>
      <c r="B6812" t="s">
        <v>39294</v>
      </c>
      <c r="C6812" t="s">
        <v>31631</v>
      </c>
      <c r="D6812" t="s">
        <v>31632</v>
      </c>
      <c r="E6812" s="164">
        <v>107</v>
      </c>
      <c r="F6812" s="164">
        <v>107</v>
      </c>
      <c r="G6812" t="s">
        <v>18516</v>
      </c>
      <c r="H6812" t="s">
        <v>18516</v>
      </c>
      <c r="I6812" s="164">
        <v>38.3</v>
      </c>
      <c r="J6812" s="164">
        <v>145.3</v>
      </c>
      <c r="K6812">
        <v>0</v>
      </c>
      <c r="L6812" t="s">
        <v>29455</v>
      </c>
      <c r="M6812" t="s">
        <v>29808</v>
      </c>
    </row>
    <row r="6813" spans="1:13" ht="13.5">
      <c r="A6813" t="s">
        <v>39295</v>
      </c>
      <c r="B6813" t="s">
        <v>39296</v>
      </c>
      <c r="C6813" t="s">
        <v>31631</v>
      </c>
      <c r="D6813" t="s">
        <v>31632</v>
      </c>
      <c r="E6813" s="164">
        <v>86</v>
      </c>
      <c r="F6813" s="164">
        <v>86</v>
      </c>
      <c r="G6813" t="s">
        <v>18516</v>
      </c>
      <c r="H6813" t="s">
        <v>18516</v>
      </c>
      <c r="I6813" s="164">
        <v>26.87</v>
      </c>
      <c r="J6813" s="164">
        <v>112.87</v>
      </c>
      <c r="K6813">
        <v>0</v>
      </c>
      <c r="L6813" t="s">
        <v>18516</v>
      </c>
      <c r="M6813" t="s">
        <v>18516</v>
      </c>
    </row>
    <row r="6814" spans="1:13" ht="13.5">
      <c r="A6814" t="s">
        <v>39297</v>
      </c>
      <c r="B6814" t="s">
        <v>39298</v>
      </c>
      <c r="C6814" t="s">
        <v>31631</v>
      </c>
      <c r="D6814" t="s">
        <v>31632</v>
      </c>
      <c r="E6814" s="164">
        <v>74</v>
      </c>
      <c r="F6814" s="164">
        <v>74</v>
      </c>
      <c r="G6814" t="s">
        <v>18516</v>
      </c>
      <c r="H6814" t="s">
        <v>18516</v>
      </c>
      <c r="I6814" s="164">
        <v>22.7</v>
      </c>
      <c r="J6814" s="164">
        <v>96.7</v>
      </c>
      <c r="K6814">
        <v>41</v>
      </c>
      <c r="L6814" t="s">
        <v>18516</v>
      </c>
      <c r="M6814" t="s">
        <v>18516</v>
      </c>
    </row>
    <row r="6815" spans="1:13" ht="13.5">
      <c r="A6815" t="s">
        <v>39299</v>
      </c>
      <c r="B6815" t="s">
        <v>39300</v>
      </c>
      <c r="C6815" t="s">
        <v>31631</v>
      </c>
      <c r="D6815" t="s">
        <v>31632</v>
      </c>
      <c r="E6815" s="164">
        <v>23.9</v>
      </c>
      <c r="F6815" s="164">
        <v>23.9</v>
      </c>
      <c r="G6815" t="s">
        <v>18516</v>
      </c>
      <c r="H6815" t="s">
        <v>18516</v>
      </c>
      <c r="I6815" s="164">
        <v>32.56</v>
      </c>
      <c r="J6815" s="164">
        <v>56.46</v>
      </c>
      <c r="K6815">
        <v>44</v>
      </c>
      <c r="L6815" t="s">
        <v>18516</v>
      </c>
      <c r="M6815" t="s">
        <v>18516</v>
      </c>
    </row>
    <row r="6816" spans="1:13" ht="13.5">
      <c r="A6816" t="s">
        <v>39301</v>
      </c>
      <c r="B6816" t="s">
        <v>39302</v>
      </c>
      <c r="C6816" t="s">
        <v>31631</v>
      </c>
      <c r="D6816" t="s">
        <v>31632</v>
      </c>
      <c r="E6816" s="164">
        <v>23.9</v>
      </c>
      <c r="F6816" s="164">
        <v>23.9</v>
      </c>
      <c r="G6816" t="s">
        <v>18516</v>
      </c>
      <c r="H6816" t="s">
        <v>18516</v>
      </c>
      <c r="I6816" s="164">
        <v>32.56</v>
      </c>
      <c r="J6816" s="164">
        <v>56.46</v>
      </c>
      <c r="K6816">
        <v>11</v>
      </c>
      <c r="L6816" t="s">
        <v>29439</v>
      </c>
      <c r="M6816" t="s">
        <v>29808</v>
      </c>
    </row>
    <row r="6817" spans="1:13" ht="13.5">
      <c r="A6817" t="s">
        <v>39303</v>
      </c>
      <c r="B6817" t="s">
        <v>39304</v>
      </c>
      <c r="C6817" t="s">
        <v>31631</v>
      </c>
      <c r="D6817" t="s">
        <v>31632</v>
      </c>
      <c r="E6817" s="164">
        <v>139</v>
      </c>
      <c r="F6817" s="164">
        <v>139</v>
      </c>
      <c r="G6817" t="s">
        <v>18516</v>
      </c>
      <c r="H6817" t="s">
        <v>18516</v>
      </c>
      <c r="I6817" s="164">
        <v>53.21</v>
      </c>
      <c r="J6817" s="164">
        <v>192.21</v>
      </c>
      <c r="K6817">
        <v>23</v>
      </c>
      <c r="L6817" t="s">
        <v>29455</v>
      </c>
      <c r="M6817" t="s">
        <v>29808</v>
      </c>
    </row>
    <row r="6818" spans="1:13" ht="13.5">
      <c r="A6818" t="s">
        <v>39305</v>
      </c>
      <c r="B6818" t="s">
        <v>39306</v>
      </c>
      <c r="C6818" t="s">
        <v>31631</v>
      </c>
      <c r="D6818" t="s">
        <v>31632</v>
      </c>
      <c r="E6818" s="164">
        <v>97</v>
      </c>
      <c r="F6818" s="164">
        <v>97</v>
      </c>
      <c r="G6818" t="s">
        <v>18516</v>
      </c>
      <c r="H6818" t="s">
        <v>18516</v>
      </c>
      <c r="I6818" s="164">
        <v>42.1</v>
      </c>
      <c r="J6818" s="164">
        <v>139.1</v>
      </c>
      <c r="K6818">
        <v>0</v>
      </c>
      <c r="L6818" t="s">
        <v>29815</v>
      </c>
      <c r="M6818" t="s">
        <v>29808</v>
      </c>
    </row>
    <row r="6819" spans="1:13" ht="13.5">
      <c r="A6819" t="s">
        <v>39307</v>
      </c>
      <c r="B6819" t="s">
        <v>39308</v>
      </c>
      <c r="C6819" t="s">
        <v>31631</v>
      </c>
      <c r="D6819" t="s">
        <v>31632</v>
      </c>
      <c r="E6819" s="164">
        <v>77.7</v>
      </c>
      <c r="F6819" s="164">
        <v>70</v>
      </c>
      <c r="G6819" s="165">
        <v>0.9</v>
      </c>
      <c r="H6819" t="s">
        <v>18516</v>
      </c>
      <c r="I6819" s="164">
        <v>38.16</v>
      </c>
      <c r="J6819" s="164">
        <v>108.16</v>
      </c>
      <c r="K6819">
        <v>0</v>
      </c>
      <c r="L6819" t="s">
        <v>18516</v>
      </c>
      <c r="M6819" t="s">
        <v>18516</v>
      </c>
    </row>
    <row r="6820" spans="1:13" ht="13.5">
      <c r="A6820" t="s">
        <v>6278</v>
      </c>
      <c r="B6820" t="s">
        <v>39309</v>
      </c>
      <c r="C6820" t="s">
        <v>31631</v>
      </c>
      <c r="D6820" t="s">
        <v>31632</v>
      </c>
      <c r="E6820" t="s">
        <v>18516</v>
      </c>
      <c r="F6820" t="s">
        <v>18516</v>
      </c>
      <c r="G6820" t="s">
        <v>18516</v>
      </c>
      <c r="H6820" t="s">
        <v>18516</v>
      </c>
      <c r="I6820" t="s">
        <v>18516</v>
      </c>
      <c r="J6820" t="s">
        <v>18516</v>
      </c>
      <c r="K6820" t="s">
        <v>29707</v>
      </c>
      <c r="L6820" t="s">
        <v>18516</v>
      </c>
      <c r="M6820" t="s">
        <v>18516</v>
      </c>
    </row>
    <row r="6821" spans="1:13" ht="13.5">
      <c r="A6821" t="s">
        <v>39310</v>
      </c>
      <c r="B6821" t="s">
        <v>39311</v>
      </c>
      <c r="C6821" t="s">
        <v>31631</v>
      </c>
      <c r="D6821" t="s">
        <v>31632</v>
      </c>
      <c r="E6821" t="s">
        <v>18516</v>
      </c>
      <c r="F6821" t="s">
        <v>18516</v>
      </c>
      <c r="G6821" t="s">
        <v>18516</v>
      </c>
      <c r="H6821" t="s">
        <v>18516</v>
      </c>
      <c r="I6821" t="s">
        <v>18516</v>
      </c>
      <c r="J6821" t="s">
        <v>18516</v>
      </c>
      <c r="K6821" t="s">
        <v>29707</v>
      </c>
      <c r="L6821" t="s">
        <v>18516</v>
      </c>
      <c r="M6821" t="s">
        <v>18516</v>
      </c>
    </row>
    <row r="6822" spans="1:13" ht="13.5">
      <c r="A6822" t="s">
        <v>39312</v>
      </c>
      <c r="B6822" t="s">
        <v>39313</v>
      </c>
      <c r="C6822" t="s">
        <v>39314</v>
      </c>
      <c r="D6822" t="s">
        <v>39315</v>
      </c>
      <c r="E6822" t="s">
        <v>18516</v>
      </c>
      <c r="F6822" t="s">
        <v>18516</v>
      </c>
      <c r="G6822" t="s">
        <v>18516</v>
      </c>
      <c r="H6822" t="s">
        <v>18516</v>
      </c>
      <c r="I6822" t="s">
        <v>18516</v>
      </c>
      <c r="J6822" t="s">
        <v>18516</v>
      </c>
      <c r="K6822" t="s">
        <v>29707</v>
      </c>
      <c r="L6822" t="s">
        <v>18516</v>
      </c>
      <c r="M6822" t="s">
        <v>18516</v>
      </c>
    </row>
    <row r="6823" spans="1:13" ht="13.5">
      <c r="A6823" t="s">
        <v>39316</v>
      </c>
      <c r="B6823" t="s">
        <v>39317</v>
      </c>
      <c r="C6823" t="s">
        <v>31631</v>
      </c>
      <c r="D6823" t="s">
        <v>31632</v>
      </c>
      <c r="E6823" t="s">
        <v>18516</v>
      </c>
      <c r="F6823" t="s">
        <v>18516</v>
      </c>
      <c r="G6823" t="s">
        <v>18516</v>
      </c>
      <c r="H6823" t="s">
        <v>18516</v>
      </c>
      <c r="I6823" t="s">
        <v>18516</v>
      </c>
      <c r="J6823" t="s">
        <v>18516</v>
      </c>
      <c r="K6823" t="s">
        <v>29707</v>
      </c>
      <c r="L6823" t="s">
        <v>18516</v>
      </c>
      <c r="M6823" t="s">
        <v>18516</v>
      </c>
    </row>
    <row r="6824" spans="1:13" ht="13.5">
      <c r="A6824" t="s">
        <v>39318</v>
      </c>
      <c r="B6824" t="s">
        <v>39319</v>
      </c>
      <c r="C6824" t="s">
        <v>31631</v>
      </c>
      <c r="D6824" t="s">
        <v>31632</v>
      </c>
      <c r="E6824" s="164">
        <v>91</v>
      </c>
      <c r="F6824" s="164">
        <v>91</v>
      </c>
      <c r="G6824" t="s">
        <v>18516</v>
      </c>
      <c r="H6824" t="s">
        <v>18516</v>
      </c>
      <c r="I6824" s="164">
        <v>43.61</v>
      </c>
      <c r="J6824" s="164">
        <v>134.61</v>
      </c>
      <c r="K6824">
        <v>0</v>
      </c>
      <c r="L6824" t="s">
        <v>29455</v>
      </c>
      <c r="M6824" t="s">
        <v>29808</v>
      </c>
    </row>
    <row r="6825" spans="1:13" ht="13.5">
      <c r="A6825" t="s">
        <v>39320</v>
      </c>
      <c r="B6825" t="s">
        <v>39321</v>
      </c>
      <c r="C6825" t="s">
        <v>31631</v>
      </c>
      <c r="D6825" t="s">
        <v>31632</v>
      </c>
      <c r="E6825" s="164">
        <v>77</v>
      </c>
      <c r="F6825" s="164">
        <v>77</v>
      </c>
      <c r="G6825" t="s">
        <v>18516</v>
      </c>
      <c r="H6825" t="s">
        <v>18516</v>
      </c>
      <c r="I6825" s="164">
        <v>27.98</v>
      </c>
      <c r="J6825" s="164">
        <v>104.98</v>
      </c>
      <c r="K6825">
        <v>0</v>
      </c>
      <c r="L6825" t="s">
        <v>18516</v>
      </c>
      <c r="M6825" t="s">
        <v>18516</v>
      </c>
    </row>
    <row r="6826" spans="1:13" ht="13.5">
      <c r="A6826" t="s">
        <v>6302</v>
      </c>
      <c r="B6826" t="s">
        <v>39322</v>
      </c>
      <c r="C6826" t="s">
        <v>31631</v>
      </c>
      <c r="D6826" t="s">
        <v>31632</v>
      </c>
      <c r="E6826" t="s">
        <v>18516</v>
      </c>
      <c r="F6826" t="s">
        <v>18516</v>
      </c>
      <c r="G6826" t="s">
        <v>18516</v>
      </c>
      <c r="H6826" t="s">
        <v>18516</v>
      </c>
      <c r="I6826" t="s">
        <v>18516</v>
      </c>
      <c r="J6826" t="s">
        <v>18516</v>
      </c>
      <c r="K6826" t="s">
        <v>29707</v>
      </c>
      <c r="L6826" t="s">
        <v>18516</v>
      </c>
      <c r="M6826" t="s">
        <v>18516</v>
      </c>
    </row>
    <row r="6827" spans="1:13" ht="13.5">
      <c r="A6827" t="s">
        <v>6299</v>
      </c>
      <c r="B6827" t="s">
        <v>39323</v>
      </c>
      <c r="C6827" t="s">
        <v>31631</v>
      </c>
      <c r="D6827" t="s">
        <v>31632</v>
      </c>
      <c r="E6827" t="s">
        <v>18516</v>
      </c>
      <c r="F6827" t="s">
        <v>18516</v>
      </c>
      <c r="G6827" t="s">
        <v>18516</v>
      </c>
      <c r="H6827" t="s">
        <v>18516</v>
      </c>
      <c r="I6827" t="s">
        <v>18516</v>
      </c>
      <c r="J6827" t="s">
        <v>18516</v>
      </c>
      <c r="K6827" t="s">
        <v>29707</v>
      </c>
      <c r="L6827" t="s">
        <v>18516</v>
      </c>
      <c r="M6827" t="s">
        <v>18516</v>
      </c>
    </row>
    <row r="6828" spans="1:13" ht="13.5">
      <c r="A6828" t="s">
        <v>6296</v>
      </c>
      <c r="B6828" t="s">
        <v>39324</v>
      </c>
      <c r="C6828" t="s">
        <v>31631</v>
      </c>
      <c r="D6828" t="s">
        <v>31632</v>
      </c>
      <c r="E6828" t="s">
        <v>18516</v>
      </c>
      <c r="F6828" t="s">
        <v>18516</v>
      </c>
      <c r="G6828" t="s">
        <v>18516</v>
      </c>
      <c r="H6828" t="s">
        <v>18516</v>
      </c>
      <c r="I6828" t="s">
        <v>18516</v>
      </c>
      <c r="J6828" t="s">
        <v>18516</v>
      </c>
      <c r="K6828" t="s">
        <v>29707</v>
      </c>
      <c r="L6828" t="s">
        <v>18516</v>
      </c>
      <c r="M6828" t="s">
        <v>18516</v>
      </c>
    </row>
    <row r="6829" spans="1:13" ht="13.5">
      <c r="A6829" t="s">
        <v>39325</v>
      </c>
      <c r="B6829" t="s">
        <v>39326</v>
      </c>
      <c r="C6829" t="s">
        <v>31631</v>
      </c>
      <c r="D6829" t="s">
        <v>31632</v>
      </c>
      <c r="E6829" t="s">
        <v>18516</v>
      </c>
      <c r="F6829" t="s">
        <v>18516</v>
      </c>
      <c r="G6829" t="s">
        <v>18516</v>
      </c>
      <c r="H6829" t="s">
        <v>18516</v>
      </c>
      <c r="I6829" t="s">
        <v>18516</v>
      </c>
      <c r="J6829" t="s">
        <v>18516</v>
      </c>
      <c r="K6829" t="s">
        <v>29707</v>
      </c>
      <c r="L6829" t="s">
        <v>18516</v>
      </c>
      <c r="M6829" t="s">
        <v>18516</v>
      </c>
    </row>
    <row r="6830" spans="1:13" ht="13.5">
      <c r="A6830" t="s">
        <v>39327</v>
      </c>
      <c r="B6830" t="s">
        <v>39328</v>
      </c>
      <c r="C6830" t="s">
        <v>31631</v>
      </c>
      <c r="D6830" t="s">
        <v>31632</v>
      </c>
      <c r="E6830" t="s">
        <v>18516</v>
      </c>
      <c r="F6830" t="s">
        <v>18516</v>
      </c>
      <c r="G6830" t="s">
        <v>18516</v>
      </c>
      <c r="H6830" t="s">
        <v>18516</v>
      </c>
      <c r="I6830" t="s">
        <v>18516</v>
      </c>
      <c r="J6830" t="s">
        <v>18516</v>
      </c>
      <c r="K6830" t="s">
        <v>29707</v>
      </c>
      <c r="L6830" t="s">
        <v>18516</v>
      </c>
      <c r="M6830" t="s">
        <v>18516</v>
      </c>
    </row>
    <row r="6831" spans="1:13" ht="13.5">
      <c r="A6831" t="s">
        <v>39329</v>
      </c>
      <c r="B6831" t="s">
        <v>39330</v>
      </c>
      <c r="C6831" t="s">
        <v>31631</v>
      </c>
      <c r="D6831" t="s">
        <v>31632</v>
      </c>
      <c r="E6831" t="s">
        <v>18516</v>
      </c>
      <c r="F6831" t="s">
        <v>18516</v>
      </c>
      <c r="G6831" t="s">
        <v>18516</v>
      </c>
      <c r="H6831" t="s">
        <v>18516</v>
      </c>
      <c r="I6831" t="s">
        <v>18516</v>
      </c>
      <c r="J6831" t="s">
        <v>18516</v>
      </c>
      <c r="K6831" t="s">
        <v>29707</v>
      </c>
      <c r="L6831" t="s">
        <v>18516</v>
      </c>
      <c r="M6831" t="s">
        <v>18516</v>
      </c>
    </row>
    <row r="6832" spans="1:13" ht="13.5">
      <c r="A6832" t="s">
        <v>39331</v>
      </c>
      <c r="B6832" t="s">
        <v>39332</v>
      </c>
      <c r="C6832" t="s">
        <v>31631</v>
      </c>
      <c r="D6832" t="s">
        <v>31632</v>
      </c>
      <c r="E6832" s="164">
        <v>80</v>
      </c>
      <c r="F6832" s="164">
        <v>80</v>
      </c>
      <c r="G6832" t="s">
        <v>18516</v>
      </c>
      <c r="H6832" t="s">
        <v>18516</v>
      </c>
      <c r="I6832" s="164">
        <v>48.75</v>
      </c>
      <c r="J6832" s="164">
        <v>128.75</v>
      </c>
      <c r="K6832">
        <v>19</v>
      </c>
      <c r="L6832" t="s">
        <v>18516</v>
      </c>
      <c r="M6832" t="s">
        <v>18516</v>
      </c>
    </row>
    <row r="6833" spans="1:13" ht="13.5">
      <c r="A6833" t="s">
        <v>6281</v>
      </c>
      <c r="B6833" t="s">
        <v>39333</v>
      </c>
      <c r="C6833" t="s">
        <v>31631</v>
      </c>
      <c r="D6833" t="s">
        <v>31632</v>
      </c>
      <c r="E6833" t="s">
        <v>18516</v>
      </c>
      <c r="F6833" t="s">
        <v>18516</v>
      </c>
      <c r="G6833" t="s">
        <v>18516</v>
      </c>
      <c r="H6833" t="s">
        <v>18516</v>
      </c>
      <c r="I6833" t="s">
        <v>18516</v>
      </c>
      <c r="J6833" t="s">
        <v>18516</v>
      </c>
      <c r="K6833" t="s">
        <v>29707</v>
      </c>
      <c r="L6833" t="s">
        <v>18516</v>
      </c>
      <c r="M6833" t="s">
        <v>18516</v>
      </c>
    </row>
    <row r="6834" spans="1:13" ht="13.5">
      <c r="A6834" t="s">
        <v>39334</v>
      </c>
      <c r="B6834" t="s">
        <v>39335</v>
      </c>
      <c r="C6834" t="s">
        <v>31631</v>
      </c>
      <c r="D6834" t="s">
        <v>31632</v>
      </c>
      <c r="E6834" s="164">
        <v>99.9</v>
      </c>
      <c r="F6834" s="164">
        <v>90</v>
      </c>
      <c r="G6834" s="165">
        <v>0.9</v>
      </c>
      <c r="H6834" t="s">
        <v>18516</v>
      </c>
      <c r="I6834" s="164">
        <v>42.63</v>
      </c>
      <c r="J6834" s="164">
        <v>132.63</v>
      </c>
      <c r="K6834">
        <v>0</v>
      </c>
      <c r="L6834" t="s">
        <v>29815</v>
      </c>
      <c r="M6834" t="s">
        <v>29808</v>
      </c>
    </row>
    <row r="6835" spans="1:13" ht="13.5">
      <c r="A6835" t="s">
        <v>39336</v>
      </c>
      <c r="B6835" t="s">
        <v>35883</v>
      </c>
      <c r="C6835" t="s">
        <v>31631</v>
      </c>
      <c r="D6835" t="s">
        <v>31632</v>
      </c>
      <c r="E6835" s="164">
        <v>94</v>
      </c>
      <c r="F6835" s="164">
        <v>40</v>
      </c>
      <c r="G6835" s="165">
        <v>0.42</v>
      </c>
      <c r="H6835" t="s">
        <v>29648</v>
      </c>
      <c r="I6835" s="164">
        <v>40.49</v>
      </c>
      <c r="J6835" s="164">
        <v>80.49</v>
      </c>
      <c r="K6835">
        <v>26</v>
      </c>
      <c r="L6835" t="s">
        <v>18516</v>
      </c>
      <c r="M6835" t="s">
        <v>18516</v>
      </c>
    </row>
    <row r="6836" spans="1:13" ht="13.5">
      <c r="A6836" t="s">
        <v>39337</v>
      </c>
      <c r="B6836" t="s">
        <v>39338</v>
      </c>
      <c r="C6836" t="s">
        <v>31631</v>
      </c>
      <c r="D6836" t="s">
        <v>31632</v>
      </c>
      <c r="E6836" s="164">
        <v>80</v>
      </c>
      <c r="F6836" s="164">
        <v>80</v>
      </c>
      <c r="G6836" t="s">
        <v>18516</v>
      </c>
      <c r="H6836" t="s">
        <v>18516</v>
      </c>
      <c r="I6836" s="164">
        <v>48.75</v>
      </c>
      <c r="J6836" s="164">
        <v>128.75</v>
      </c>
      <c r="K6836">
        <v>20</v>
      </c>
      <c r="L6836" t="s">
        <v>18516</v>
      </c>
      <c r="M6836" t="s">
        <v>18516</v>
      </c>
    </row>
    <row r="6837" spans="1:13" ht="13.5">
      <c r="A6837" t="s">
        <v>39339</v>
      </c>
      <c r="B6837" t="s">
        <v>39340</v>
      </c>
      <c r="C6837" t="s">
        <v>31631</v>
      </c>
      <c r="D6837" t="s">
        <v>31632</v>
      </c>
      <c r="E6837" t="s">
        <v>18516</v>
      </c>
      <c r="F6837" t="s">
        <v>18516</v>
      </c>
      <c r="G6837" t="s">
        <v>18516</v>
      </c>
      <c r="H6837" t="s">
        <v>18516</v>
      </c>
      <c r="I6837" t="s">
        <v>18516</v>
      </c>
      <c r="J6837" t="s">
        <v>18516</v>
      </c>
      <c r="K6837" t="s">
        <v>29707</v>
      </c>
      <c r="L6837" t="s">
        <v>18516</v>
      </c>
      <c r="M6837" t="s">
        <v>18516</v>
      </c>
    </row>
    <row r="6838" spans="1:13" ht="13.5">
      <c r="A6838" t="s">
        <v>39341</v>
      </c>
      <c r="B6838" t="s">
        <v>39342</v>
      </c>
      <c r="C6838" t="s">
        <v>31631</v>
      </c>
      <c r="D6838" t="s">
        <v>31632</v>
      </c>
      <c r="E6838" t="s">
        <v>18516</v>
      </c>
      <c r="F6838" t="s">
        <v>18516</v>
      </c>
      <c r="G6838" t="s">
        <v>18516</v>
      </c>
      <c r="H6838" t="s">
        <v>18516</v>
      </c>
      <c r="I6838" t="s">
        <v>18516</v>
      </c>
      <c r="J6838" t="s">
        <v>18516</v>
      </c>
      <c r="K6838" t="s">
        <v>29707</v>
      </c>
      <c r="L6838" t="s">
        <v>18516</v>
      </c>
      <c r="M6838" t="s">
        <v>18516</v>
      </c>
    </row>
    <row r="6839" spans="1:13" ht="13.5">
      <c r="A6839" t="s">
        <v>6287</v>
      </c>
      <c r="B6839" t="s">
        <v>39343</v>
      </c>
      <c r="C6839" t="s">
        <v>31631</v>
      </c>
      <c r="D6839" t="s">
        <v>31632</v>
      </c>
      <c r="E6839" s="164">
        <v>94.9</v>
      </c>
      <c r="F6839" s="164">
        <v>94.9</v>
      </c>
      <c r="G6839" t="s">
        <v>18516</v>
      </c>
      <c r="H6839" t="s">
        <v>18516</v>
      </c>
      <c r="I6839" s="164">
        <v>40.49</v>
      </c>
      <c r="J6839" s="164">
        <v>135.39</v>
      </c>
      <c r="K6839">
        <v>0</v>
      </c>
      <c r="L6839" t="s">
        <v>29455</v>
      </c>
      <c r="M6839" t="s">
        <v>29808</v>
      </c>
    </row>
    <row r="6840" spans="1:13" ht="13.5">
      <c r="A6840" t="s">
        <v>6284</v>
      </c>
      <c r="B6840" t="s">
        <v>39344</v>
      </c>
      <c r="C6840" t="s">
        <v>31631</v>
      </c>
      <c r="D6840" t="s">
        <v>31632</v>
      </c>
      <c r="E6840" s="164">
        <v>86.7</v>
      </c>
      <c r="F6840" s="164">
        <v>50.29</v>
      </c>
      <c r="G6840" s="165">
        <v>0.58</v>
      </c>
      <c r="H6840" t="s">
        <v>29648</v>
      </c>
      <c r="I6840" s="164">
        <v>39.52</v>
      </c>
      <c r="J6840" s="164">
        <v>89.81</v>
      </c>
      <c r="K6840">
        <v>8</v>
      </c>
      <c r="L6840" t="s">
        <v>29455</v>
      </c>
      <c r="M6840" t="s">
        <v>29808</v>
      </c>
    </row>
    <row r="6841" spans="1:13" ht="13.5">
      <c r="A6841" t="s">
        <v>6290</v>
      </c>
      <c r="B6841" t="s">
        <v>39321</v>
      </c>
      <c r="C6841" t="s">
        <v>31631</v>
      </c>
      <c r="D6841" t="s">
        <v>31632</v>
      </c>
      <c r="E6841" s="164">
        <v>72.7</v>
      </c>
      <c r="F6841" s="164">
        <v>72.7</v>
      </c>
      <c r="G6841" t="s">
        <v>18516</v>
      </c>
      <c r="H6841" t="s">
        <v>18516</v>
      </c>
      <c r="I6841" s="164">
        <v>28.38</v>
      </c>
      <c r="J6841" s="164">
        <v>101.08</v>
      </c>
      <c r="K6841">
        <v>0</v>
      </c>
      <c r="L6841" t="s">
        <v>29455</v>
      </c>
      <c r="M6841" t="s">
        <v>29808</v>
      </c>
    </row>
    <row r="6842" spans="1:13" ht="13.5">
      <c r="A6842" t="s">
        <v>39345</v>
      </c>
      <c r="B6842" t="s">
        <v>39346</v>
      </c>
      <c r="C6842" t="s">
        <v>31631</v>
      </c>
      <c r="D6842" t="s">
        <v>31632</v>
      </c>
      <c r="E6842" s="164">
        <v>27</v>
      </c>
      <c r="F6842" s="164">
        <v>27</v>
      </c>
      <c r="G6842" t="s">
        <v>18516</v>
      </c>
      <c r="H6842" t="s">
        <v>18516</v>
      </c>
      <c r="I6842" s="164">
        <v>16.44</v>
      </c>
      <c r="J6842" s="164">
        <v>43.44</v>
      </c>
      <c r="K6842">
        <v>0</v>
      </c>
      <c r="L6842" t="s">
        <v>18516</v>
      </c>
      <c r="M6842" t="s">
        <v>18516</v>
      </c>
    </row>
    <row r="6843" spans="1:13" ht="13.5">
      <c r="A6843" t="s">
        <v>39347</v>
      </c>
      <c r="B6843" t="s">
        <v>39348</v>
      </c>
      <c r="C6843" t="s">
        <v>31631</v>
      </c>
      <c r="D6843" t="s">
        <v>31632</v>
      </c>
      <c r="E6843" s="164">
        <v>27</v>
      </c>
      <c r="F6843" s="164">
        <v>27</v>
      </c>
      <c r="G6843" t="s">
        <v>18516</v>
      </c>
      <c r="H6843" t="s">
        <v>18516</v>
      </c>
      <c r="I6843" s="164">
        <v>16.44</v>
      </c>
      <c r="J6843" s="164">
        <v>43.44</v>
      </c>
      <c r="K6843">
        <v>0</v>
      </c>
      <c r="L6843" t="s">
        <v>18516</v>
      </c>
      <c r="M6843" t="s">
        <v>18516</v>
      </c>
    </row>
    <row r="6844" spans="1:13" ht="13.5">
      <c r="A6844" t="s">
        <v>39349</v>
      </c>
      <c r="B6844" t="s">
        <v>39350</v>
      </c>
      <c r="C6844" t="s">
        <v>31631</v>
      </c>
      <c r="D6844" t="s">
        <v>31632</v>
      </c>
      <c r="E6844" s="164">
        <v>22</v>
      </c>
      <c r="F6844" s="164">
        <v>22</v>
      </c>
      <c r="G6844" t="s">
        <v>18516</v>
      </c>
      <c r="H6844" t="s">
        <v>18516</v>
      </c>
      <c r="I6844" s="164">
        <v>14.95</v>
      </c>
      <c r="J6844" s="164">
        <v>36.95</v>
      </c>
      <c r="K6844">
        <v>0</v>
      </c>
      <c r="L6844" t="s">
        <v>29439</v>
      </c>
      <c r="M6844" t="s">
        <v>29808</v>
      </c>
    </row>
    <row r="6845" spans="1:13" ht="13.5">
      <c r="A6845" t="s">
        <v>39351</v>
      </c>
      <c r="B6845" t="s">
        <v>39350</v>
      </c>
      <c r="C6845" t="s">
        <v>31631</v>
      </c>
      <c r="D6845" t="s">
        <v>31632</v>
      </c>
      <c r="E6845" s="164">
        <v>22</v>
      </c>
      <c r="F6845" s="164">
        <v>22</v>
      </c>
      <c r="G6845" t="s">
        <v>18516</v>
      </c>
      <c r="H6845" t="s">
        <v>18516</v>
      </c>
      <c r="I6845" s="164">
        <v>14.95</v>
      </c>
      <c r="J6845" s="164">
        <v>36.95</v>
      </c>
      <c r="K6845">
        <v>0</v>
      </c>
      <c r="L6845" t="s">
        <v>18516</v>
      </c>
      <c r="M6845" t="s">
        <v>18516</v>
      </c>
    </row>
    <row r="6846" spans="1:13" ht="13.5">
      <c r="A6846" t="s">
        <v>7203</v>
      </c>
      <c r="B6846" t="s">
        <v>39352</v>
      </c>
      <c r="C6846" t="s">
        <v>31631</v>
      </c>
      <c r="D6846" t="s">
        <v>31632</v>
      </c>
      <c r="E6846" s="164">
        <v>141</v>
      </c>
      <c r="F6846" s="164">
        <v>135</v>
      </c>
      <c r="G6846" s="165">
        <v>0.95</v>
      </c>
      <c r="H6846" t="s">
        <v>18516</v>
      </c>
      <c r="I6846" s="164">
        <v>50.77</v>
      </c>
      <c r="J6846" s="164">
        <v>185.77</v>
      </c>
      <c r="K6846">
        <v>0</v>
      </c>
      <c r="L6846" t="s">
        <v>18516</v>
      </c>
      <c r="M6846" t="s">
        <v>18516</v>
      </c>
    </row>
    <row r="6847" spans="1:13" ht="13.5">
      <c r="A6847" t="s">
        <v>39353</v>
      </c>
      <c r="B6847" t="s">
        <v>39354</v>
      </c>
      <c r="C6847" t="s">
        <v>31631</v>
      </c>
      <c r="D6847" t="s">
        <v>31632</v>
      </c>
      <c r="E6847" t="s">
        <v>18516</v>
      </c>
      <c r="F6847" t="s">
        <v>18516</v>
      </c>
      <c r="G6847" t="s">
        <v>18516</v>
      </c>
      <c r="H6847" t="s">
        <v>18516</v>
      </c>
      <c r="I6847" t="s">
        <v>18516</v>
      </c>
      <c r="J6847" t="s">
        <v>18516</v>
      </c>
      <c r="K6847" t="s">
        <v>29707</v>
      </c>
      <c r="L6847" t="s">
        <v>18516</v>
      </c>
      <c r="M6847" t="s">
        <v>18516</v>
      </c>
    </row>
    <row r="6848" spans="1:13" ht="13.5">
      <c r="A6848" t="s">
        <v>39355</v>
      </c>
      <c r="B6848" t="s">
        <v>39356</v>
      </c>
      <c r="C6848" t="s">
        <v>31631</v>
      </c>
      <c r="D6848" t="s">
        <v>31632</v>
      </c>
      <c r="E6848" s="164">
        <v>109</v>
      </c>
      <c r="F6848" s="164">
        <v>98.1</v>
      </c>
      <c r="G6848" s="165">
        <v>0.89</v>
      </c>
      <c r="H6848" t="s">
        <v>29648</v>
      </c>
      <c r="I6848" s="164">
        <v>41.05</v>
      </c>
      <c r="J6848" s="164">
        <v>139.15</v>
      </c>
      <c r="K6848">
        <v>16</v>
      </c>
      <c r="L6848" t="s">
        <v>18516</v>
      </c>
      <c r="M6848" t="s">
        <v>18516</v>
      </c>
    </row>
    <row r="6849" spans="1:13" ht="13.5">
      <c r="A6849" t="s">
        <v>39357</v>
      </c>
      <c r="B6849" t="s">
        <v>39358</v>
      </c>
      <c r="C6849" t="s">
        <v>31631</v>
      </c>
      <c r="D6849" t="s">
        <v>31632</v>
      </c>
      <c r="E6849" t="s">
        <v>18516</v>
      </c>
      <c r="F6849" t="s">
        <v>18516</v>
      </c>
      <c r="G6849" t="s">
        <v>18516</v>
      </c>
      <c r="H6849" t="s">
        <v>18516</v>
      </c>
      <c r="I6849" t="s">
        <v>18516</v>
      </c>
      <c r="J6849" t="s">
        <v>18516</v>
      </c>
      <c r="K6849" t="s">
        <v>29707</v>
      </c>
      <c r="L6849" t="s">
        <v>18516</v>
      </c>
      <c r="M6849" t="s">
        <v>18516</v>
      </c>
    </row>
    <row r="6850" spans="1:13" ht="13.5">
      <c r="A6850" t="s">
        <v>39359</v>
      </c>
      <c r="B6850" t="s">
        <v>39360</v>
      </c>
      <c r="C6850" t="s">
        <v>31631</v>
      </c>
      <c r="D6850" t="s">
        <v>31632</v>
      </c>
      <c r="E6850" s="164">
        <v>51.5</v>
      </c>
      <c r="F6850" s="164">
        <v>18.03</v>
      </c>
      <c r="G6850" s="165">
        <v>0.35</v>
      </c>
      <c r="H6850" t="s">
        <v>29648</v>
      </c>
      <c r="I6850" s="164">
        <v>19.27</v>
      </c>
      <c r="J6850" s="164">
        <v>37.3</v>
      </c>
      <c r="K6850">
        <v>83</v>
      </c>
      <c r="L6850" t="s">
        <v>18516</v>
      </c>
      <c r="M6850" t="s">
        <v>18516</v>
      </c>
    </row>
    <row r="6851" spans="1:13" ht="13.5">
      <c r="A6851" t="s">
        <v>39361</v>
      </c>
      <c r="B6851" t="s">
        <v>39360</v>
      </c>
      <c r="C6851" t="s">
        <v>31631</v>
      </c>
      <c r="D6851" t="s">
        <v>31632</v>
      </c>
      <c r="E6851" t="s">
        <v>18516</v>
      </c>
      <c r="F6851" t="s">
        <v>18516</v>
      </c>
      <c r="G6851" t="s">
        <v>18516</v>
      </c>
      <c r="H6851" t="s">
        <v>18516</v>
      </c>
      <c r="I6851" t="s">
        <v>18516</v>
      </c>
      <c r="J6851" t="s">
        <v>18516</v>
      </c>
      <c r="K6851" t="s">
        <v>29707</v>
      </c>
      <c r="L6851" t="s">
        <v>18516</v>
      </c>
      <c r="M6851" t="s">
        <v>18516</v>
      </c>
    </row>
    <row r="6852" spans="1:13" ht="13.5">
      <c r="A6852" t="s">
        <v>39362</v>
      </c>
      <c r="B6852" t="s">
        <v>39358</v>
      </c>
      <c r="C6852" t="s">
        <v>31631</v>
      </c>
      <c r="D6852" t="s">
        <v>31632</v>
      </c>
      <c r="E6852" t="s">
        <v>18516</v>
      </c>
      <c r="F6852" t="s">
        <v>18516</v>
      </c>
      <c r="G6852" t="s">
        <v>18516</v>
      </c>
      <c r="H6852" t="s">
        <v>18516</v>
      </c>
      <c r="I6852" t="s">
        <v>18516</v>
      </c>
      <c r="J6852" t="s">
        <v>18516</v>
      </c>
      <c r="K6852" t="s">
        <v>29707</v>
      </c>
      <c r="L6852" t="s">
        <v>18516</v>
      </c>
      <c r="M6852" t="s">
        <v>18516</v>
      </c>
    </row>
    <row r="6853" spans="1:13" ht="13.5">
      <c r="A6853" t="s">
        <v>39363</v>
      </c>
      <c r="B6853" t="s">
        <v>39364</v>
      </c>
      <c r="C6853" t="s">
        <v>31631</v>
      </c>
      <c r="D6853" t="s">
        <v>31632</v>
      </c>
      <c r="E6853" s="164">
        <v>95</v>
      </c>
      <c r="F6853" s="164">
        <v>95</v>
      </c>
      <c r="G6853" t="s">
        <v>18516</v>
      </c>
      <c r="H6853" t="s">
        <v>18516</v>
      </c>
      <c r="I6853" s="164">
        <v>38.16</v>
      </c>
      <c r="J6853" s="164">
        <v>133.16</v>
      </c>
      <c r="K6853">
        <v>19</v>
      </c>
      <c r="L6853" t="s">
        <v>18516</v>
      </c>
      <c r="M6853" t="s">
        <v>18516</v>
      </c>
    </row>
    <row r="6854" spans="1:13" ht="13.5">
      <c r="A6854" t="s">
        <v>39365</v>
      </c>
      <c r="B6854" t="s">
        <v>39366</v>
      </c>
      <c r="C6854" t="s">
        <v>31631</v>
      </c>
      <c r="D6854" t="s">
        <v>31632</v>
      </c>
      <c r="E6854" s="164">
        <v>18.99</v>
      </c>
      <c r="F6854" s="164">
        <v>18.99</v>
      </c>
      <c r="G6854" t="s">
        <v>18516</v>
      </c>
      <c r="H6854" t="s">
        <v>18516</v>
      </c>
      <c r="I6854" s="164">
        <v>14.17</v>
      </c>
      <c r="J6854" s="164">
        <v>33.16</v>
      </c>
      <c r="K6854">
        <v>126</v>
      </c>
      <c r="L6854" t="s">
        <v>18516</v>
      </c>
      <c r="M6854" t="s">
        <v>18516</v>
      </c>
    </row>
    <row r="6855" spans="1:13" ht="13.5">
      <c r="A6855" t="s">
        <v>39367</v>
      </c>
      <c r="B6855" t="s">
        <v>39368</v>
      </c>
      <c r="C6855" t="s">
        <v>31631</v>
      </c>
      <c r="D6855" t="s">
        <v>31632</v>
      </c>
      <c r="E6855" s="164">
        <v>18.99</v>
      </c>
      <c r="F6855" s="164">
        <v>18.99</v>
      </c>
      <c r="G6855" t="s">
        <v>18516</v>
      </c>
      <c r="H6855" t="s">
        <v>18516</v>
      </c>
      <c r="I6855" s="164">
        <v>14.17</v>
      </c>
      <c r="J6855" s="164">
        <v>33.16</v>
      </c>
      <c r="K6855">
        <v>104</v>
      </c>
      <c r="L6855" t="s">
        <v>18516</v>
      </c>
      <c r="M6855" t="s">
        <v>18516</v>
      </c>
    </row>
    <row r="6856" spans="1:13" ht="13.5">
      <c r="A6856" t="s">
        <v>39369</v>
      </c>
      <c r="B6856" t="s">
        <v>39370</v>
      </c>
      <c r="C6856" t="s">
        <v>31631</v>
      </c>
      <c r="D6856" t="s">
        <v>31632</v>
      </c>
      <c r="E6856" s="164">
        <v>32</v>
      </c>
      <c r="F6856" s="164">
        <v>32</v>
      </c>
      <c r="G6856" t="s">
        <v>18516</v>
      </c>
      <c r="H6856" t="s">
        <v>18516</v>
      </c>
      <c r="I6856" s="164">
        <v>17.19</v>
      </c>
      <c r="J6856" s="164">
        <v>49.19</v>
      </c>
      <c r="K6856">
        <v>221</v>
      </c>
      <c r="L6856" t="s">
        <v>29410</v>
      </c>
      <c r="M6856" t="s">
        <v>29711</v>
      </c>
    </row>
    <row r="6857" spans="1:13" ht="13.5">
      <c r="A6857" t="s">
        <v>39371</v>
      </c>
      <c r="B6857" t="s">
        <v>39372</v>
      </c>
      <c r="C6857" t="s">
        <v>31631</v>
      </c>
      <c r="D6857" t="s">
        <v>31632</v>
      </c>
      <c r="E6857" s="164">
        <v>32</v>
      </c>
      <c r="F6857" s="164">
        <v>32</v>
      </c>
      <c r="G6857" t="s">
        <v>18516</v>
      </c>
      <c r="H6857" t="s">
        <v>18516</v>
      </c>
      <c r="I6857" s="164">
        <v>18.09</v>
      </c>
      <c r="J6857" s="164">
        <v>50.09</v>
      </c>
      <c r="K6857">
        <v>239</v>
      </c>
      <c r="L6857" t="s">
        <v>18516</v>
      </c>
      <c r="M6857" t="s">
        <v>18516</v>
      </c>
    </row>
    <row r="6858" spans="1:13" ht="13.5">
      <c r="A6858" t="s">
        <v>39373</v>
      </c>
      <c r="B6858" t="s">
        <v>39374</v>
      </c>
      <c r="C6858" t="s">
        <v>31631</v>
      </c>
      <c r="D6858" t="s">
        <v>31632</v>
      </c>
      <c r="E6858" s="164">
        <v>32</v>
      </c>
      <c r="F6858" s="164">
        <v>32</v>
      </c>
      <c r="G6858" t="s">
        <v>18516</v>
      </c>
      <c r="H6858" t="s">
        <v>18516</v>
      </c>
      <c r="I6858" s="164">
        <v>18.09</v>
      </c>
      <c r="J6858" s="164">
        <v>50.09</v>
      </c>
      <c r="K6858">
        <v>125</v>
      </c>
      <c r="L6858" t="s">
        <v>29465</v>
      </c>
      <c r="M6858" t="s">
        <v>29711</v>
      </c>
    </row>
    <row r="6859" spans="1:13" ht="13.5">
      <c r="A6859" t="s">
        <v>39375</v>
      </c>
      <c r="B6859" t="s">
        <v>39376</v>
      </c>
      <c r="C6859" t="s">
        <v>31631</v>
      </c>
      <c r="D6859" t="s">
        <v>31632</v>
      </c>
      <c r="E6859" s="164">
        <v>24.5</v>
      </c>
      <c r="F6859" s="164">
        <v>24.5</v>
      </c>
      <c r="G6859" t="s">
        <v>18516</v>
      </c>
      <c r="H6859" t="s">
        <v>18516</v>
      </c>
      <c r="I6859" s="164">
        <v>14.65</v>
      </c>
      <c r="J6859" s="164">
        <v>39.15</v>
      </c>
      <c r="K6859">
        <v>164</v>
      </c>
      <c r="L6859" t="s">
        <v>18516</v>
      </c>
      <c r="M6859" t="s">
        <v>18516</v>
      </c>
    </row>
    <row r="6860" spans="1:13" ht="13.5">
      <c r="A6860" t="s">
        <v>39377</v>
      </c>
      <c r="B6860" t="s">
        <v>39378</v>
      </c>
      <c r="C6860" t="s">
        <v>31631</v>
      </c>
      <c r="D6860" t="s">
        <v>31632</v>
      </c>
      <c r="E6860" s="164">
        <v>24.5</v>
      </c>
      <c r="F6860" s="164">
        <v>24.5</v>
      </c>
      <c r="G6860" t="s">
        <v>18516</v>
      </c>
      <c r="H6860" t="s">
        <v>18516</v>
      </c>
      <c r="I6860" s="164">
        <v>14.95</v>
      </c>
      <c r="J6860" s="164">
        <v>39.45</v>
      </c>
      <c r="K6860">
        <v>70</v>
      </c>
      <c r="L6860" t="s">
        <v>29465</v>
      </c>
      <c r="M6860" t="s">
        <v>29711</v>
      </c>
    </row>
    <row r="6861" spans="1:13" ht="13.5">
      <c r="A6861" t="s">
        <v>39379</v>
      </c>
      <c r="B6861" t="s">
        <v>39380</v>
      </c>
      <c r="C6861" t="s">
        <v>31631</v>
      </c>
      <c r="D6861" t="s">
        <v>31632</v>
      </c>
      <c r="E6861" s="164">
        <v>24.5</v>
      </c>
      <c r="F6861" s="164">
        <v>24.5</v>
      </c>
      <c r="G6861" t="s">
        <v>18516</v>
      </c>
      <c r="H6861" t="s">
        <v>18516</v>
      </c>
      <c r="I6861" s="164">
        <v>14.95</v>
      </c>
      <c r="J6861" s="164">
        <v>39.45</v>
      </c>
      <c r="K6861">
        <v>0</v>
      </c>
      <c r="L6861" t="s">
        <v>31357</v>
      </c>
      <c r="M6861" t="s">
        <v>29711</v>
      </c>
    </row>
    <row r="6862" spans="1:13" ht="13.5">
      <c r="A6862" t="s">
        <v>39381</v>
      </c>
      <c r="B6862" t="s">
        <v>39382</v>
      </c>
      <c r="C6862" t="s">
        <v>31631</v>
      </c>
      <c r="D6862" t="s">
        <v>31632</v>
      </c>
      <c r="E6862" s="164">
        <v>38</v>
      </c>
      <c r="F6862" s="164">
        <v>38</v>
      </c>
      <c r="G6862" t="s">
        <v>18516</v>
      </c>
      <c r="H6862" t="s">
        <v>18516</v>
      </c>
      <c r="I6862" s="164">
        <v>18.29</v>
      </c>
      <c r="J6862" s="164">
        <v>56.29</v>
      </c>
      <c r="K6862">
        <v>46</v>
      </c>
      <c r="L6862" t="s">
        <v>29465</v>
      </c>
      <c r="M6862" t="s">
        <v>29711</v>
      </c>
    </row>
    <row r="6863" spans="1:13" ht="13.5">
      <c r="A6863" t="s">
        <v>39383</v>
      </c>
      <c r="B6863" t="s">
        <v>39384</v>
      </c>
      <c r="C6863" t="s">
        <v>31631</v>
      </c>
      <c r="D6863" t="s">
        <v>31632</v>
      </c>
      <c r="E6863" s="164">
        <v>38</v>
      </c>
      <c r="F6863" s="164">
        <v>38</v>
      </c>
      <c r="G6863" t="s">
        <v>18516</v>
      </c>
      <c r="H6863" t="s">
        <v>18516</v>
      </c>
      <c r="I6863" s="164">
        <v>19.22</v>
      </c>
      <c r="J6863" s="164">
        <v>57.22</v>
      </c>
      <c r="K6863">
        <v>85</v>
      </c>
      <c r="L6863" t="s">
        <v>29465</v>
      </c>
      <c r="M6863" t="s">
        <v>29711</v>
      </c>
    </row>
    <row r="6864" spans="1:13" ht="13.5">
      <c r="A6864" t="s">
        <v>39385</v>
      </c>
      <c r="B6864" t="s">
        <v>39386</v>
      </c>
      <c r="C6864" t="s">
        <v>31631</v>
      </c>
      <c r="D6864" t="s">
        <v>31632</v>
      </c>
      <c r="E6864" s="164">
        <v>38</v>
      </c>
      <c r="F6864" s="164">
        <v>38</v>
      </c>
      <c r="G6864" t="s">
        <v>18516</v>
      </c>
      <c r="H6864" t="s">
        <v>18516</v>
      </c>
      <c r="I6864" s="164">
        <v>19.22</v>
      </c>
      <c r="J6864" s="164">
        <v>57.22</v>
      </c>
      <c r="K6864">
        <v>78</v>
      </c>
      <c r="L6864" t="s">
        <v>29465</v>
      </c>
      <c r="M6864" t="s">
        <v>29711</v>
      </c>
    </row>
    <row r="6865" spans="1:13" ht="13.5">
      <c r="A6865" t="s">
        <v>6308</v>
      </c>
      <c r="B6865" t="s">
        <v>39387</v>
      </c>
      <c r="C6865" t="s">
        <v>31631</v>
      </c>
      <c r="D6865" t="s">
        <v>31632</v>
      </c>
      <c r="E6865" t="s">
        <v>18516</v>
      </c>
      <c r="F6865" t="s">
        <v>18516</v>
      </c>
      <c r="G6865" t="s">
        <v>18516</v>
      </c>
      <c r="H6865" t="s">
        <v>18516</v>
      </c>
      <c r="I6865" t="s">
        <v>18516</v>
      </c>
      <c r="J6865" t="s">
        <v>18516</v>
      </c>
      <c r="K6865" t="s">
        <v>29707</v>
      </c>
      <c r="L6865" t="s">
        <v>18516</v>
      </c>
      <c r="M6865" t="s">
        <v>18516</v>
      </c>
    </row>
    <row r="6866" spans="1:13" ht="13.5">
      <c r="A6866" t="s">
        <v>6293</v>
      </c>
      <c r="B6866" t="s">
        <v>39388</v>
      </c>
      <c r="C6866" t="s">
        <v>31631</v>
      </c>
      <c r="D6866" t="s">
        <v>31632</v>
      </c>
      <c r="E6866" t="s">
        <v>18516</v>
      </c>
      <c r="F6866" t="s">
        <v>18516</v>
      </c>
      <c r="G6866" t="s">
        <v>18516</v>
      </c>
      <c r="H6866" t="s">
        <v>18516</v>
      </c>
      <c r="I6866" t="s">
        <v>18516</v>
      </c>
      <c r="J6866" t="s">
        <v>18516</v>
      </c>
      <c r="K6866" t="s">
        <v>29707</v>
      </c>
      <c r="L6866" t="s">
        <v>18516</v>
      </c>
      <c r="M6866" t="s">
        <v>18516</v>
      </c>
    </row>
    <row r="6867" spans="1:13" ht="13.5">
      <c r="A6867" t="s">
        <v>6305</v>
      </c>
      <c r="B6867" t="s">
        <v>39389</v>
      </c>
      <c r="C6867" t="s">
        <v>31631</v>
      </c>
      <c r="D6867" t="s">
        <v>31632</v>
      </c>
      <c r="E6867" t="s">
        <v>18516</v>
      </c>
      <c r="F6867" t="s">
        <v>18516</v>
      </c>
      <c r="G6867" t="s">
        <v>18516</v>
      </c>
      <c r="H6867" t="s">
        <v>18516</v>
      </c>
      <c r="I6867" t="s">
        <v>18516</v>
      </c>
      <c r="J6867" t="s">
        <v>18516</v>
      </c>
      <c r="K6867" t="s">
        <v>29707</v>
      </c>
      <c r="L6867" t="s">
        <v>18516</v>
      </c>
      <c r="M6867" t="s">
        <v>18516</v>
      </c>
    </row>
    <row r="6868" spans="1:13" ht="13.5">
      <c r="A6868" t="s">
        <v>7197</v>
      </c>
      <c r="B6868" t="s">
        <v>39390</v>
      </c>
      <c r="C6868" t="s">
        <v>31631</v>
      </c>
      <c r="D6868" t="s">
        <v>31632</v>
      </c>
      <c r="E6868" t="s">
        <v>18516</v>
      </c>
      <c r="F6868" t="s">
        <v>18516</v>
      </c>
      <c r="G6868" t="s">
        <v>18516</v>
      </c>
      <c r="H6868" t="s">
        <v>18516</v>
      </c>
      <c r="I6868" t="s">
        <v>18516</v>
      </c>
      <c r="J6868" t="s">
        <v>18516</v>
      </c>
      <c r="K6868" t="s">
        <v>29707</v>
      </c>
      <c r="L6868" t="s">
        <v>18516</v>
      </c>
      <c r="M6868" t="s">
        <v>18516</v>
      </c>
    </row>
    <row r="6869" spans="1:13" ht="13.5">
      <c r="A6869" t="s">
        <v>39391</v>
      </c>
      <c r="B6869" t="s">
        <v>39392</v>
      </c>
      <c r="C6869" t="s">
        <v>31631</v>
      </c>
      <c r="D6869" t="s">
        <v>31632</v>
      </c>
      <c r="E6869" s="164">
        <v>59</v>
      </c>
      <c r="F6869" s="164">
        <v>59</v>
      </c>
      <c r="G6869" t="s">
        <v>18516</v>
      </c>
      <c r="H6869" t="s">
        <v>18516</v>
      </c>
      <c r="I6869" s="164">
        <v>22.7</v>
      </c>
      <c r="J6869" s="164">
        <v>81.7</v>
      </c>
      <c r="K6869">
        <v>44</v>
      </c>
      <c r="L6869" t="s">
        <v>18516</v>
      </c>
      <c r="M6869" t="s">
        <v>18516</v>
      </c>
    </row>
    <row r="6870" spans="1:13" ht="13.5">
      <c r="A6870" t="s">
        <v>7200</v>
      </c>
      <c r="B6870" t="s">
        <v>39393</v>
      </c>
      <c r="C6870" t="s">
        <v>31631</v>
      </c>
      <c r="D6870" t="s">
        <v>31632</v>
      </c>
      <c r="E6870" t="s">
        <v>18516</v>
      </c>
      <c r="F6870" t="s">
        <v>18516</v>
      </c>
      <c r="G6870" t="s">
        <v>18516</v>
      </c>
      <c r="H6870" t="s">
        <v>18516</v>
      </c>
      <c r="I6870" t="s">
        <v>18516</v>
      </c>
      <c r="J6870" t="s">
        <v>18516</v>
      </c>
      <c r="K6870" t="s">
        <v>29707</v>
      </c>
      <c r="L6870" t="s">
        <v>18516</v>
      </c>
      <c r="M6870" t="s">
        <v>18516</v>
      </c>
    </row>
    <row r="6871" spans="1:13" ht="13.5">
      <c r="A6871" t="s">
        <v>7206</v>
      </c>
      <c r="B6871" t="s">
        <v>39394</v>
      </c>
      <c r="C6871" t="s">
        <v>31631</v>
      </c>
      <c r="D6871" t="s">
        <v>31632</v>
      </c>
      <c r="E6871" t="s">
        <v>18516</v>
      </c>
      <c r="F6871" t="s">
        <v>18516</v>
      </c>
      <c r="G6871" t="s">
        <v>18516</v>
      </c>
      <c r="H6871" t="s">
        <v>18516</v>
      </c>
      <c r="I6871" t="s">
        <v>18516</v>
      </c>
      <c r="J6871" t="s">
        <v>18516</v>
      </c>
      <c r="K6871" t="s">
        <v>29707</v>
      </c>
      <c r="L6871" t="s">
        <v>18516</v>
      </c>
      <c r="M6871" t="s">
        <v>18516</v>
      </c>
    </row>
    <row r="6872" spans="1:13" ht="13.5">
      <c r="A6872" t="s">
        <v>39395</v>
      </c>
      <c r="B6872" t="s">
        <v>39338</v>
      </c>
      <c r="C6872" t="s">
        <v>31631</v>
      </c>
      <c r="D6872" t="s">
        <v>31632</v>
      </c>
      <c r="E6872" t="s">
        <v>18516</v>
      </c>
      <c r="F6872" t="s">
        <v>18516</v>
      </c>
      <c r="G6872" t="s">
        <v>18516</v>
      </c>
      <c r="H6872" t="s">
        <v>18516</v>
      </c>
      <c r="I6872" t="s">
        <v>18516</v>
      </c>
      <c r="J6872" t="s">
        <v>18516</v>
      </c>
      <c r="K6872" t="s">
        <v>29707</v>
      </c>
      <c r="L6872" t="s">
        <v>18516</v>
      </c>
      <c r="M6872" t="s">
        <v>18516</v>
      </c>
    </row>
    <row r="6873" spans="1:13" ht="13.5">
      <c r="A6873" t="s">
        <v>39396</v>
      </c>
      <c r="B6873" t="s">
        <v>39397</v>
      </c>
      <c r="C6873" t="s">
        <v>31631</v>
      </c>
      <c r="D6873" t="s">
        <v>31632</v>
      </c>
      <c r="E6873" s="164">
        <v>97</v>
      </c>
      <c r="F6873" s="164">
        <v>65</v>
      </c>
      <c r="G6873" s="165">
        <v>0.67</v>
      </c>
      <c r="H6873" t="s">
        <v>29648</v>
      </c>
      <c r="I6873" s="164">
        <v>40.49</v>
      </c>
      <c r="J6873" s="164">
        <v>105.49</v>
      </c>
      <c r="K6873">
        <v>62</v>
      </c>
      <c r="L6873" t="s">
        <v>18516</v>
      </c>
      <c r="M6873" t="s">
        <v>18516</v>
      </c>
    </row>
    <row r="6874" spans="1:13" ht="13.5">
      <c r="A6874" t="s">
        <v>39398</v>
      </c>
      <c r="B6874" t="s">
        <v>39399</v>
      </c>
      <c r="C6874" t="s">
        <v>31631</v>
      </c>
      <c r="D6874" t="s">
        <v>31632</v>
      </c>
      <c r="E6874" s="164">
        <v>94</v>
      </c>
      <c r="F6874" s="164">
        <v>94</v>
      </c>
      <c r="G6874" t="s">
        <v>18516</v>
      </c>
      <c r="H6874" t="s">
        <v>18516</v>
      </c>
      <c r="I6874" s="164">
        <v>38.76</v>
      </c>
      <c r="J6874" s="164">
        <v>132.76</v>
      </c>
      <c r="K6874">
        <v>26</v>
      </c>
      <c r="L6874" t="s">
        <v>18516</v>
      </c>
      <c r="M6874" t="s">
        <v>18516</v>
      </c>
    </row>
    <row r="6875" spans="1:13" ht="13.5">
      <c r="A6875" t="s">
        <v>39400</v>
      </c>
      <c r="B6875" t="s">
        <v>39401</v>
      </c>
      <c r="C6875" t="s">
        <v>31631</v>
      </c>
      <c r="D6875" t="s">
        <v>31632</v>
      </c>
      <c r="E6875" t="s">
        <v>18516</v>
      </c>
      <c r="F6875" t="s">
        <v>18516</v>
      </c>
      <c r="G6875" t="s">
        <v>18516</v>
      </c>
      <c r="H6875" t="s">
        <v>18516</v>
      </c>
      <c r="I6875" t="s">
        <v>18516</v>
      </c>
      <c r="J6875" t="s">
        <v>18516</v>
      </c>
      <c r="K6875" t="s">
        <v>29707</v>
      </c>
      <c r="L6875" t="s">
        <v>18516</v>
      </c>
      <c r="M6875" t="s">
        <v>18516</v>
      </c>
    </row>
    <row r="6876" spans="1:13" ht="13.5">
      <c r="A6876" t="s">
        <v>39402</v>
      </c>
      <c r="B6876" t="s">
        <v>39403</v>
      </c>
      <c r="C6876" t="s">
        <v>31631</v>
      </c>
      <c r="D6876" t="s">
        <v>31632</v>
      </c>
      <c r="E6876" s="164">
        <v>97</v>
      </c>
      <c r="F6876" s="164">
        <v>97</v>
      </c>
      <c r="G6876" t="s">
        <v>18516</v>
      </c>
      <c r="H6876" t="s">
        <v>18516</v>
      </c>
      <c r="I6876" s="164">
        <v>39.69</v>
      </c>
      <c r="J6876" s="164">
        <v>136.69</v>
      </c>
      <c r="K6876">
        <v>13</v>
      </c>
      <c r="L6876" t="s">
        <v>18516</v>
      </c>
      <c r="M6876" t="s">
        <v>18516</v>
      </c>
    </row>
    <row r="6877" spans="1:13" ht="13.5">
      <c r="A6877" t="s">
        <v>39404</v>
      </c>
      <c r="B6877" t="s">
        <v>39405</v>
      </c>
      <c r="C6877" t="s">
        <v>31631</v>
      </c>
      <c r="D6877" t="s">
        <v>31632</v>
      </c>
      <c r="E6877" t="s">
        <v>18516</v>
      </c>
      <c r="F6877" t="s">
        <v>18516</v>
      </c>
      <c r="G6877" t="s">
        <v>18516</v>
      </c>
      <c r="H6877" t="s">
        <v>18516</v>
      </c>
      <c r="I6877" t="s">
        <v>18516</v>
      </c>
      <c r="J6877" t="s">
        <v>18516</v>
      </c>
      <c r="K6877" t="s">
        <v>29707</v>
      </c>
      <c r="L6877" t="s">
        <v>18516</v>
      </c>
      <c r="M6877" t="s">
        <v>18516</v>
      </c>
    </row>
    <row r="6878" spans="1:13" ht="13.5">
      <c r="A6878" t="s">
        <v>39406</v>
      </c>
      <c r="B6878" t="s">
        <v>39407</v>
      </c>
      <c r="C6878" t="s">
        <v>31631</v>
      </c>
      <c r="D6878" t="s">
        <v>31632</v>
      </c>
      <c r="E6878" s="164">
        <v>79</v>
      </c>
      <c r="F6878" s="164">
        <v>79</v>
      </c>
      <c r="G6878" t="s">
        <v>18516</v>
      </c>
      <c r="H6878" t="s">
        <v>18516</v>
      </c>
      <c r="I6878" s="164">
        <v>36.11</v>
      </c>
      <c r="J6878" s="164">
        <v>115.11</v>
      </c>
      <c r="K6878">
        <v>54</v>
      </c>
      <c r="L6878" t="s">
        <v>18516</v>
      </c>
      <c r="M6878" t="s">
        <v>18516</v>
      </c>
    </row>
    <row r="6879" spans="1:13" ht="13.5">
      <c r="A6879" t="s">
        <v>635</v>
      </c>
      <c r="B6879" t="s">
        <v>39408</v>
      </c>
      <c r="C6879" t="s">
        <v>31631</v>
      </c>
      <c r="D6879" t="s">
        <v>31632</v>
      </c>
      <c r="E6879" s="164">
        <v>97</v>
      </c>
      <c r="F6879" s="164">
        <v>97</v>
      </c>
      <c r="G6879" t="s">
        <v>18516</v>
      </c>
      <c r="H6879" t="s">
        <v>18516</v>
      </c>
      <c r="I6879" s="164">
        <v>39.56</v>
      </c>
      <c r="J6879" s="164">
        <v>136.56</v>
      </c>
      <c r="K6879">
        <v>61</v>
      </c>
      <c r="L6879" t="s">
        <v>18516</v>
      </c>
      <c r="M6879" t="s">
        <v>18516</v>
      </c>
    </row>
    <row r="6880" spans="1:13" ht="13.5">
      <c r="A6880" t="s">
        <v>632</v>
      </c>
      <c r="B6880" t="s">
        <v>39409</v>
      </c>
      <c r="C6880" t="s">
        <v>31631</v>
      </c>
      <c r="D6880" t="s">
        <v>31632</v>
      </c>
      <c r="E6880" s="164">
        <v>95</v>
      </c>
      <c r="F6880" s="164">
        <v>95</v>
      </c>
      <c r="G6880" t="s">
        <v>18516</v>
      </c>
      <c r="H6880" t="s">
        <v>18516</v>
      </c>
      <c r="I6880" s="164">
        <v>43.11</v>
      </c>
      <c r="J6880" s="164">
        <v>138.11</v>
      </c>
      <c r="K6880">
        <v>0</v>
      </c>
      <c r="L6880" t="s">
        <v>18516</v>
      </c>
      <c r="M6880" t="s">
        <v>18516</v>
      </c>
    </row>
    <row r="6881" spans="1:13" ht="13.5">
      <c r="A6881" t="s">
        <v>7191</v>
      </c>
      <c r="B6881" t="s">
        <v>39410</v>
      </c>
      <c r="C6881" t="s">
        <v>31631</v>
      </c>
      <c r="D6881" t="s">
        <v>31632</v>
      </c>
      <c r="E6881" s="164">
        <v>122</v>
      </c>
      <c r="F6881" s="164">
        <v>122</v>
      </c>
      <c r="G6881" t="s">
        <v>18516</v>
      </c>
      <c r="H6881" t="s">
        <v>18516</v>
      </c>
      <c r="I6881" s="164">
        <v>46.11</v>
      </c>
      <c r="J6881" s="164">
        <v>168.11</v>
      </c>
      <c r="K6881">
        <v>3</v>
      </c>
      <c r="L6881" t="s">
        <v>29439</v>
      </c>
      <c r="M6881" t="s">
        <v>29711</v>
      </c>
    </row>
    <row r="6882" spans="1:13" ht="13.5">
      <c r="A6882" t="s">
        <v>7194</v>
      </c>
      <c r="B6882" t="s">
        <v>39411</v>
      </c>
      <c r="C6882" t="s">
        <v>31631</v>
      </c>
      <c r="D6882" t="s">
        <v>31632</v>
      </c>
      <c r="E6882" s="164">
        <v>122</v>
      </c>
      <c r="F6882" s="164">
        <v>122</v>
      </c>
      <c r="G6882" t="s">
        <v>18516</v>
      </c>
      <c r="H6882" t="s">
        <v>18516</v>
      </c>
      <c r="I6882" s="164">
        <v>46.11</v>
      </c>
      <c r="J6882" s="164">
        <v>168.11</v>
      </c>
      <c r="K6882">
        <v>0</v>
      </c>
      <c r="L6882" t="s">
        <v>29455</v>
      </c>
      <c r="M6882" t="s">
        <v>29808</v>
      </c>
    </row>
    <row r="6883" spans="1:13" ht="13.5">
      <c r="A6883" t="s">
        <v>39412</v>
      </c>
      <c r="B6883" t="s">
        <v>39413</v>
      </c>
      <c r="C6883" t="s">
        <v>31931</v>
      </c>
      <c r="D6883" t="s">
        <v>31932</v>
      </c>
      <c r="E6883" t="s">
        <v>18516</v>
      </c>
      <c r="F6883" t="s">
        <v>18516</v>
      </c>
      <c r="G6883" t="s">
        <v>18516</v>
      </c>
      <c r="H6883" t="s">
        <v>18516</v>
      </c>
      <c r="I6883" t="s">
        <v>18516</v>
      </c>
      <c r="J6883" t="s">
        <v>18516</v>
      </c>
      <c r="K6883" t="s">
        <v>29707</v>
      </c>
      <c r="L6883" t="s">
        <v>18516</v>
      </c>
      <c r="M6883" t="s">
        <v>18516</v>
      </c>
    </row>
    <row r="6884" spans="1:13" ht="13.5">
      <c r="A6884" t="s">
        <v>39414</v>
      </c>
      <c r="B6884" t="s">
        <v>39415</v>
      </c>
      <c r="C6884" t="s">
        <v>31931</v>
      </c>
      <c r="D6884" t="s">
        <v>31932</v>
      </c>
      <c r="E6884" t="s">
        <v>18516</v>
      </c>
      <c r="F6884" t="s">
        <v>18516</v>
      </c>
      <c r="G6884" t="s">
        <v>18516</v>
      </c>
      <c r="H6884" t="s">
        <v>18516</v>
      </c>
      <c r="I6884" t="s">
        <v>18516</v>
      </c>
      <c r="J6884" t="s">
        <v>18516</v>
      </c>
      <c r="K6884" t="s">
        <v>29707</v>
      </c>
      <c r="L6884" t="s">
        <v>18516</v>
      </c>
      <c r="M6884" t="s">
        <v>18516</v>
      </c>
    </row>
    <row r="6885" spans="1:13" ht="13.5">
      <c r="A6885" t="s">
        <v>39416</v>
      </c>
      <c r="B6885" t="s">
        <v>39417</v>
      </c>
      <c r="C6885" t="s">
        <v>31931</v>
      </c>
      <c r="D6885" t="s">
        <v>31932</v>
      </c>
      <c r="E6885" t="s">
        <v>18516</v>
      </c>
      <c r="F6885" t="s">
        <v>18516</v>
      </c>
      <c r="G6885" t="s">
        <v>18516</v>
      </c>
      <c r="H6885" t="s">
        <v>18516</v>
      </c>
      <c r="I6885" t="s">
        <v>18516</v>
      </c>
      <c r="J6885" t="s">
        <v>18516</v>
      </c>
      <c r="K6885" t="s">
        <v>29707</v>
      </c>
      <c r="L6885" t="s">
        <v>18516</v>
      </c>
      <c r="M6885" t="s">
        <v>18516</v>
      </c>
    </row>
    <row r="6886" spans="1:13" ht="13.5">
      <c r="A6886" t="s">
        <v>39418</v>
      </c>
      <c r="B6886" t="s">
        <v>39419</v>
      </c>
      <c r="C6886" t="s">
        <v>31931</v>
      </c>
      <c r="D6886" t="s">
        <v>31932</v>
      </c>
      <c r="E6886" t="s">
        <v>18516</v>
      </c>
      <c r="F6886" t="s">
        <v>18516</v>
      </c>
      <c r="G6886" t="s">
        <v>18516</v>
      </c>
      <c r="H6886" t="s">
        <v>18516</v>
      </c>
      <c r="I6886" t="s">
        <v>18516</v>
      </c>
      <c r="J6886" t="s">
        <v>18516</v>
      </c>
      <c r="K6886" t="s">
        <v>29707</v>
      </c>
      <c r="L6886" t="s">
        <v>18516</v>
      </c>
      <c r="M6886" t="s">
        <v>18516</v>
      </c>
    </row>
    <row r="6887" spans="1:13" ht="13.5">
      <c r="A6887" t="s">
        <v>39420</v>
      </c>
      <c r="B6887" t="s">
        <v>39421</v>
      </c>
      <c r="C6887" t="s">
        <v>31931</v>
      </c>
      <c r="D6887" t="s">
        <v>31932</v>
      </c>
      <c r="E6887" t="s">
        <v>18516</v>
      </c>
      <c r="F6887" t="s">
        <v>18516</v>
      </c>
      <c r="G6887" t="s">
        <v>18516</v>
      </c>
      <c r="H6887" t="s">
        <v>18516</v>
      </c>
      <c r="I6887" t="s">
        <v>18516</v>
      </c>
      <c r="J6887" t="s">
        <v>18516</v>
      </c>
      <c r="K6887" t="s">
        <v>29707</v>
      </c>
      <c r="L6887" t="s">
        <v>18516</v>
      </c>
      <c r="M6887" t="s">
        <v>18516</v>
      </c>
    </row>
    <row r="6888" spans="1:13" ht="13.5">
      <c r="A6888" t="s">
        <v>39422</v>
      </c>
      <c r="B6888" t="s">
        <v>39423</v>
      </c>
      <c r="C6888" t="s">
        <v>31931</v>
      </c>
      <c r="D6888" t="s">
        <v>31932</v>
      </c>
      <c r="E6888" t="s">
        <v>18516</v>
      </c>
      <c r="F6888" t="s">
        <v>18516</v>
      </c>
      <c r="G6888" t="s">
        <v>18516</v>
      </c>
      <c r="H6888" t="s">
        <v>18516</v>
      </c>
      <c r="I6888" t="s">
        <v>18516</v>
      </c>
      <c r="J6888" t="s">
        <v>18516</v>
      </c>
      <c r="K6888" t="s">
        <v>29707</v>
      </c>
      <c r="L6888" t="s">
        <v>18516</v>
      </c>
      <c r="M6888" t="s">
        <v>18516</v>
      </c>
    </row>
    <row r="6889" spans="1:13" ht="13.5">
      <c r="A6889" t="s">
        <v>39424</v>
      </c>
      <c r="B6889" t="s">
        <v>39425</v>
      </c>
      <c r="C6889" t="s">
        <v>31931</v>
      </c>
      <c r="D6889" t="s">
        <v>31932</v>
      </c>
      <c r="E6889" t="s">
        <v>18516</v>
      </c>
      <c r="F6889" t="s">
        <v>18516</v>
      </c>
      <c r="G6889" t="s">
        <v>18516</v>
      </c>
      <c r="H6889" t="s">
        <v>18516</v>
      </c>
      <c r="I6889" t="s">
        <v>18516</v>
      </c>
      <c r="J6889" t="s">
        <v>18516</v>
      </c>
      <c r="K6889" t="s">
        <v>29707</v>
      </c>
      <c r="L6889" t="s">
        <v>18516</v>
      </c>
      <c r="M6889" t="s">
        <v>18516</v>
      </c>
    </row>
    <row r="6890" spans="1:13" ht="13.5">
      <c r="A6890" t="s">
        <v>39426</v>
      </c>
      <c r="B6890" t="s">
        <v>39427</v>
      </c>
      <c r="C6890" t="s">
        <v>31931</v>
      </c>
      <c r="D6890" t="s">
        <v>31932</v>
      </c>
      <c r="E6890" t="s">
        <v>18516</v>
      </c>
      <c r="F6890" t="s">
        <v>18516</v>
      </c>
      <c r="G6890" t="s">
        <v>18516</v>
      </c>
      <c r="H6890" t="s">
        <v>18516</v>
      </c>
      <c r="I6890" t="s">
        <v>18516</v>
      </c>
      <c r="J6890" t="s">
        <v>18516</v>
      </c>
      <c r="K6890" t="s">
        <v>29707</v>
      </c>
      <c r="L6890" t="s">
        <v>18516</v>
      </c>
      <c r="M6890" t="s">
        <v>18516</v>
      </c>
    </row>
    <row r="6891" spans="1:13" ht="13.5">
      <c r="A6891" t="s">
        <v>39428</v>
      </c>
      <c r="B6891" t="s">
        <v>39429</v>
      </c>
      <c r="C6891" t="s">
        <v>31931</v>
      </c>
      <c r="D6891" t="s">
        <v>31932</v>
      </c>
      <c r="E6891" t="s">
        <v>18516</v>
      </c>
      <c r="F6891" t="s">
        <v>18516</v>
      </c>
      <c r="G6891" t="s">
        <v>18516</v>
      </c>
      <c r="H6891" t="s">
        <v>18516</v>
      </c>
      <c r="I6891" t="s">
        <v>18516</v>
      </c>
      <c r="J6891" t="s">
        <v>18516</v>
      </c>
      <c r="K6891" t="s">
        <v>29707</v>
      </c>
      <c r="L6891" t="s">
        <v>18516</v>
      </c>
      <c r="M6891" t="s">
        <v>18516</v>
      </c>
    </row>
    <row r="6892" spans="1:13" ht="13.5">
      <c r="A6892" t="s">
        <v>39430</v>
      </c>
      <c r="B6892" t="s">
        <v>39431</v>
      </c>
      <c r="C6892" t="s">
        <v>31931</v>
      </c>
      <c r="D6892" t="s">
        <v>31932</v>
      </c>
      <c r="E6892" t="s">
        <v>18516</v>
      </c>
      <c r="F6892" t="s">
        <v>18516</v>
      </c>
      <c r="G6892" t="s">
        <v>18516</v>
      </c>
      <c r="H6892" t="s">
        <v>18516</v>
      </c>
      <c r="I6892" t="s">
        <v>18516</v>
      </c>
      <c r="J6892" t="s">
        <v>18516</v>
      </c>
      <c r="K6892" t="s">
        <v>29707</v>
      </c>
      <c r="L6892" t="s">
        <v>18516</v>
      </c>
      <c r="M6892" t="s">
        <v>18516</v>
      </c>
    </row>
    <row r="6893" spans="1:13" ht="13.5">
      <c r="A6893" t="s">
        <v>39432</v>
      </c>
      <c r="B6893" t="s">
        <v>39433</v>
      </c>
      <c r="C6893" t="s">
        <v>31931</v>
      </c>
      <c r="D6893" t="s">
        <v>31932</v>
      </c>
      <c r="E6893" t="s">
        <v>18516</v>
      </c>
      <c r="F6893" t="s">
        <v>18516</v>
      </c>
      <c r="G6893" t="s">
        <v>18516</v>
      </c>
      <c r="H6893" t="s">
        <v>18516</v>
      </c>
      <c r="I6893" t="s">
        <v>18516</v>
      </c>
      <c r="J6893" t="s">
        <v>18516</v>
      </c>
      <c r="K6893" t="s">
        <v>29707</v>
      </c>
      <c r="L6893" t="s">
        <v>18516</v>
      </c>
      <c r="M6893" t="s">
        <v>18516</v>
      </c>
    </row>
    <row r="6894" spans="1:13" ht="13.5">
      <c r="A6894" t="s">
        <v>39434</v>
      </c>
      <c r="B6894" t="s">
        <v>39435</v>
      </c>
      <c r="C6894" t="s">
        <v>31931</v>
      </c>
      <c r="D6894" t="s">
        <v>31932</v>
      </c>
      <c r="E6894" t="s">
        <v>18516</v>
      </c>
      <c r="F6894" t="s">
        <v>18516</v>
      </c>
      <c r="G6894" t="s">
        <v>18516</v>
      </c>
      <c r="H6894" t="s">
        <v>18516</v>
      </c>
      <c r="I6894" t="s">
        <v>18516</v>
      </c>
      <c r="J6894" t="s">
        <v>18516</v>
      </c>
      <c r="K6894" t="s">
        <v>29707</v>
      </c>
      <c r="L6894" t="s">
        <v>18516</v>
      </c>
      <c r="M6894" t="s">
        <v>18516</v>
      </c>
    </row>
    <row r="6895" spans="1:13" ht="13.5">
      <c r="A6895" t="s">
        <v>39436</v>
      </c>
      <c r="B6895" t="s">
        <v>39437</v>
      </c>
      <c r="C6895" t="s">
        <v>31931</v>
      </c>
      <c r="D6895" t="s">
        <v>31932</v>
      </c>
      <c r="E6895" t="s">
        <v>18516</v>
      </c>
      <c r="F6895" t="s">
        <v>18516</v>
      </c>
      <c r="G6895" t="s">
        <v>18516</v>
      </c>
      <c r="H6895" t="s">
        <v>18516</v>
      </c>
      <c r="I6895" t="s">
        <v>18516</v>
      </c>
      <c r="J6895" t="s">
        <v>18516</v>
      </c>
      <c r="K6895" t="s">
        <v>29707</v>
      </c>
      <c r="L6895" t="s">
        <v>18516</v>
      </c>
      <c r="M6895" t="s">
        <v>18516</v>
      </c>
    </row>
    <row r="6896" spans="1:13" ht="13.5">
      <c r="A6896" t="s">
        <v>39438</v>
      </c>
      <c r="B6896" t="s">
        <v>39439</v>
      </c>
      <c r="C6896" t="s">
        <v>31931</v>
      </c>
      <c r="D6896" t="s">
        <v>31932</v>
      </c>
      <c r="E6896" t="s">
        <v>18516</v>
      </c>
      <c r="F6896" t="s">
        <v>18516</v>
      </c>
      <c r="G6896" t="s">
        <v>18516</v>
      </c>
      <c r="H6896" t="s">
        <v>18516</v>
      </c>
      <c r="I6896" t="s">
        <v>18516</v>
      </c>
      <c r="J6896" t="s">
        <v>18516</v>
      </c>
      <c r="K6896" t="s">
        <v>29707</v>
      </c>
      <c r="L6896" t="s">
        <v>18516</v>
      </c>
      <c r="M6896" t="s">
        <v>18516</v>
      </c>
    </row>
    <row r="6897" spans="1:13" ht="13.5">
      <c r="A6897" t="s">
        <v>39440</v>
      </c>
      <c r="B6897" t="s">
        <v>39441</v>
      </c>
      <c r="C6897" t="s">
        <v>31931</v>
      </c>
      <c r="D6897" t="s">
        <v>31932</v>
      </c>
      <c r="E6897" t="s">
        <v>18516</v>
      </c>
      <c r="F6897" t="s">
        <v>18516</v>
      </c>
      <c r="G6897" t="s">
        <v>18516</v>
      </c>
      <c r="H6897" t="s">
        <v>18516</v>
      </c>
      <c r="I6897" t="s">
        <v>18516</v>
      </c>
      <c r="J6897" t="s">
        <v>18516</v>
      </c>
      <c r="K6897" t="s">
        <v>29707</v>
      </c>
      <c r="L6897" t="s">
        <v>18516</v>
      </c>
      <c r="M6897" t="s">
        <v>18516</v>
      </c>
    </row>
    <row r="6898" spans="1:13" ht="13.5">
      <c r="A6898" t="s">
        <v>39442</v>
      </c>
      <c r="B6898" t="s">
        <v>39443</v>
      </c>
      <c r="C6898" t="s">
        <v>31931</v>
      </c>
      <c r="D6898" t="s">
        <v>31932</v>
      </c>
      <c r="E6898" t="s">
        <v>18516</v>
      </c>
      <c r="F6898" t="s">
        <v>18516</v>
      </c>
      <c r="G6898" t="s">
        <v>18516</v>
      </c>
      <c r="H6898" t="s">
        <v>18516</v>
      </c>
      <c r="I6898" t="s">
        <v>18516</v>
      </c>
      <c r="J6898" t="s">
        <v>18516</v>
      </c>
      <c r="K6898" t="s">
        <v>29707</v>
      </c>
      <c r="L6898" t="s">
        <v>18516</v>
      </c>
      <c r="M6898" t="s">
        <v>18516</v>
      </c>
    </row>
    <row r="6899" spans="1:13" ht="13.5">
      <c r="A6899" t="s">
        <v>39444</v>
      </c>
      <c r="B6899" t="s">
        <v>39445</v>
      </c>
      <c r="C6899" t="s">
        <v>31931</v>
      </c>
      <c r="D6899" t="s">
        <v>31932</v>
      </c>
      <c r="E6899" t="s">
        <v>18516</v>
      </c>
      <c r="F6899" t="s">
        <v>18516</v>
      </c>
      <c r="G6899" t="s">
        <v>18516</v>
      </c>
      <c r="H6899" t="s">
        <v>18516</v>
      </c>
      <c r="I6899" t="s">
        <v>18516</v>
      </c>
      <c r="J6899" t="s">
        <v>18516</v>
      </c>
      <c r="K6899" t="s">
        <v>29707</v>
      </c>
      <c r="L6899" t="s">
        <v>18516</v>
      </c>
      <c r="M6899" t="s">
        <v>18516</v>
      </c>
    </row>
    <row r="6900" spans="1:13" ht="13.5">
      <c r="A6900" t="s">
        <v>39446</v>
      </c>
      <c r="B6900" t="s">
        <v>39447</v>
      </c>
      <c r="C6900" t="s">
        <v>31931</v>
      </c>
      <c r="D6900" t="s">
        <v>31932</v>
      </c>
      <c r="E6900" t="s">
        <v>18516</v>
      </c>
      <c r="F6900" t="s">
        <v>18516</v>
      </c>
      <c r="G6900" t="s">
        <v>18516</v>
      </c>
      <c r="H6900" t="s">
        <v>18516</v>
      </c>
      <c r="I6900" t="s">
        <v>18516</v>
      </c>
      <c r="J6900" t="s">
        <v>18516</v>
      </c>
      <c r="K6900" t="s">
        <v>29707</v>
      </c>
      <c r="L6900" t="s">
        <v>18516</v>
      </c>
      <c r="M6900" t="s">
        <v>18516</v>
      </c>
    </row>
    <row r="6901" spans="1:13" ht="13.5">
      <c r="A6901" t="s">
        <v>39448</v>
      </c>
      <c r="B6901" t="s">
        <v>39449</v>
      </c>
      <c r="C6901" t="s">
        <v>31931</v>
      </c>
      <c r="D6901" t="s">
        <v>31932</v>
      </c>
      <c r="E6901" t="s">
        <v>18516</v>
      </c>
      <c r="F6901" t="s">
        <v>18516</v>
      </c>
      <c r="G6901" t="s">
        <v>18516</v>
      </c>
      <c r="H6901" t="s">
        <v>18516</v>
      </c>
      <c r="I6901" t="s">
        <v>18516</v>
      </c>
      <c r="J6901" t="s">
        <v>18516</v>
      </c>
      <c r="K6901" t="s">
        <v>29707</v>
      </c>
      <c r="L6901" t="s">
        <v>18516</v>
      </c>
      <c r="M6901" t="s">
        <v>18516</v>
      </c>
    </row>
    <row r="6902" spans="1:13" ht="13.5">
      <c r="A6902" t="s">
        <v>39450</v>
      </c>
      <c r="B6902" t="s">
        <v>39451</v>
      </c>
      <c r="C6902" t="s">
        <v>31931</v>
      </c>
      <c r="D6902" t="s">
        <v>31932</v>
      </c>
      <c r="E6902" t="s">
        <v>18516</v>
      </c>
      <c r="F6902" t="s">
        <v>18516</v>
      </c>
      <c r="G6902" t="s">
        <v>18516</v>
      </c>
      <c r="H6902" t="s">
        <v>18516</v>
      </c>
      <c r="I6902" t="s">
        <v>18516</v>
      </c>
      <c r="J6902" t="s">
        <v>18516</v>
      </c>
      <c r="K6902" t="s">
        <v>29707</v>
      </c>
      <c r="L6902" t="s">
        <v>18516</v>
      </c>
      <c r="M6902" t="s">
        <v>18516</v>
      </c>
    </row>
    <row r="6903" spans="1:13" ht="13.5">
      <c r="A6903" t="s">
        <v>39452</v>
      </c>
      <c r="B6903" t="s">
        <v>39453</v>
      </c>
      <c r="C6903" t="s">
        <v>31931</v>
      </c>
      <c r="D6903" t="s">
        <v>31932</v>
      </c>
      <c r="E6903" t="s">
        <v>18516</v>
      </c>
      <c r="F6903" t="s">
        <v>18516</v>
      </c>
      <c r="G6903" t="s">
        <v>18516</v>
      </c>
      <c r="H6903" t="s">
        <v>18516</v>
      </c>
      <c r="I6903" t="s">
        <v>18516</v>
      </c>
      <c r="J6903" t="s">
        <v>18516</v>
      </c>
      <c r="K6903" t="s">
        <v>29707</v>
      </c>
      <c r="L6903" t="s">
        <v>18516</v>
      </c>
      <c r="M6903" t="s">
        <v>18516</v>
      </c>
    </row>
    <row r="6904" spans="1:13" ht="13.5">
      <c r="A6904" t="s">
        <v>39454</v>
      </c>
      <c r="B6904" t="s">
        <v>39455</v>
      </c>
      <c r="C6904" t="s">
        <v>31931</v>
      </c>
      <c r="D6904" t="s">
        <v>31932</v>
      </c>
      <c r="E6904" t="s">
        <v>18516</v>
      </c>
      <c r="F6904" t="s">
        <v>18516</v>
      </c>
      <c r="G6904" t="s">
        <v>18516</v>
      </c>
      <c r="H6904" t="s">
        <v>18516</v>
      </c>
      <c r="I6904" t="s">
        <v>18516</v>
      </c>
      <c r="J6904" t="s">
        <v>18516</v>
      </c>
      <c r="K6904" t="s">
        <v>29707</v>
      </c>
      <c r="L6904" t="s">
        <v>18516</v>
      </c>
      <c r="M6904" t="s">
        <v>18516</v>
      </c>
    </row>
    <row r="6905" spans="1:13" ht="13.5">
      <c r="A6905" t="s">
        <v>39456</v>
      </c>
      <c r="B6905" t="s">
        <v>39457</v>
      </c>
      <c r="C6905" t="s">
        <v>31931</v>
      </c>
      <c r="D6905" t="s">
        <v>31932</v>
      </c>
      <c r="E6905" t="s">
        <v>18516</v>
      </c>
      <c r="F6905" t="s">
        <v>18516</v>
      </c>
      <c r="G6905" t="s">
        <v>18516</v>
      </c>
      <c r="H6905" t="s">
        <v>18516</v>
      </c>
      <c r="I6905" t="s">
        <v>18516</v>
      </c>
      <c r="J6905" t="s">
        <v>18516</v>
      </c>
      <c r="K6905" t="s">
        <v>29707</v>
      </c>
      <c r="L6905" t="s">
        <v>18516</v>
      </c>
      <c r="M6905" t="s">
        <v>18516</v>
      </c>
    </row>
    <row r="6906" spans="1:13" ht="13.5">
      <c r="A6906" t="s">
        <v>39458</v>
      </c>
      <c r="B6906" t="s">
        <v>39459</v>
      </c>
      <c r="C6906" t="s">
        <v>31931</v>
      </c>
      <c r="D6906" t="s">
        <v>31932</v>
      </c>
      <c r="E6906" t="s">
        <v>18516</v>
      </c>
      <c r="F6906" t="s">
        <v>18516</v>
      </c>
      <c r="G6906" t="s">
        <v>18516</v>
      </c>
      <c r="H6906" t="s">
        <v>18516</v>
      </c>
      <c r="I6906" t="s">
        <v>18516</v>
      </c>
      <c r="J6906" t="s">
        <v>18516</v>
      </c>
      <c r="K6906" t="s">
        <v>29707</v>
      </c>
      <c r="L6906" t="s">
        <v>18516</v>
      </c>
      <c r="M6906" t="s">
        <v>18516</v>
      </c>
    </row>
    <row r="6907" spans="1:13" ht="13.5">
      <c r="A6907" t="s">
        <v>39460</v>
      </c>
      <c r="B6907" t="s">
        <v>39461</v>
      </c>
      <c r="C6907" t="s">
        <v>31931</v>
      </c>
      <c r="D6907" t="s">
        <v>31932</v>
      </c>
      <c r="E6907" t="s">
        <v>18516</v>
      </c>
      <c r="F6907" t="s">
        <v>18516</v>
      </c>
      <c r="G6907" t="s">
        <v>18516</v>
      </c>
      <c r="H6907" t="s">
        <v>18516</v>
      </c>
      <c r="I6907" t="s">
        <v>18516</v>
      </c>
      <c r="J6907" t="s">
        <v>18516</v>
      </c>
      <c r="K6907" t="s">
        <v>29707</v>
      </c>
      <c r="L6907" t="s">
        <v>18516</v>
      </c>
      <c r="M6907" t="s">
        <v>18516</v>
      </c>
    </row>
    <row r="6908" spans="1:13" ht="13.5">
      <c r="A6908" t="s">
        <v>39462</v>
      </c>
      <c r="B6908" t="s">
        <v>39463</v>
      </c>
      <c r="C6908" t="s">
        <v>31931</v>
      </c>
      <c r="D6908" t="s">
        <v>31932</v>
      </c>
      <c r="E6908" t="s">
        <v>18516</v>
      </c>
      <c r="F6908" t="s">
        <v>18516</v>
      </c>
      <c r="G6908" t="s">
        <v>18516</v>
      </c>
      <c r="H6908" t="s">
        <v>18516</v>
      </c>
      <c r="I6908" t="s">
        <v>18516</v>
      </c>
      <c r="J6908" t="s">
        <v>18516</v>
      </c>
      <c r="K6908" t="s">
        <v>29707</v>
      </c>
      <c r="L6908" t="s">
        <v>18516</v>
      </c>
      <c r="M6908" t="s">
        <v>18516</v>
      </c>
    </row>
    <row r="6909" spans="1:13" ht="13.5">
      <c r="A6909" t="s">
        <v>39464</v>
      </c>
      <c r="B6909" t="s">
        <v>39465</v>
      </c>
      <c r="C6909" t="s">
        <v>31931</v>
      </c>
      <c r="D6909" t="s">
        <v>31932</v>
      </c>
      <c r="E6909" t="s">
        <v>18516</v>
      </c>
      <c r="F6909" t="s">
        <v>18516</v>
      </c>
      <c r="G6909" t="s">
        <v>18516</v>
      </c>
      <c r="H6909" t="s">
        <v>18516</v>
      </c>
      <c r="I6909" t="s">
        <v>18516</v>
      </c>
      <c r="J6909" t="s">
        <v>18516</v>
      </c>
      <c r="K6909" t="s">
        <v>29707</v>
      </c>
      <c r="L6909" t="s">
        <v>18516</v>
      </c>
      <c r="M6909" t="s">
        <v>18516</v>
      </c>
    </row>
    <row r="6910" spans="1:13" ht="13.5">
      <c r="A6910" t="s">
        <v>39466</v>
      </c>
      <c r="B6910" t="s">
        <v>39467</v>
      </c>
      <c r="C6910" t="s">
        <v>31931</v>
      </c>
      <c r="D6910" t="s">
        <v>31932</v>
      </c>
      <c r="E6910" t="s">
        <v>18516</v>
      </c>
      <c r="F6910" t="s">
        <v>18516</v>
      </c>
      <c r="G6910" t="s">
        <v>18516</v>
      </c>
      <c r="H6910" t="s">
        <v>18516</v>
      </c>
      <c r="I6910" t="s">
        <v>18516</v>
      </c>
      <c r="J6910" t="s">
        <v>18516</v>
      </c>
      <c r="K6910" t="s">
        <v>29707</v>
      </c>
      <c r="L6910" t="s">
        <v>18516</v>
      </c>
      <c r="M6910" t="s">
        <v>18516</v>
      </c>
    </row>
    <row r="6911" spans="1:13" ht="13.5">
      <c r="A6911" t="s">
        <v>39468</v>
      </c>
      <c r="B6911" t="s">
        <v>39469</v>
      </c>
      <c r="C6911" t="s">
        <v>31931</v>
      </c>
      <c r="D6911" t="s">
        <v>31932</v>
      </c>
      <c r="E6911" t="s">
        <v>18516</v>
      </c>
      <c r="F6911" t="s">
        <v>18516</v>
      </c>
      <c r="G6911" t="s">
        <v>18516</v>
      </c>
      <c r="H6911" t="s">
        <v>18516</v>
      </c>
      <c r="I6911" t="s">
        <v>18516</v>
      </c>
      <c r="J6911" t="s">
        <v>18516</v>
      </c>
      <c r="K6911" t="s">
        <v>29707</v>
      </c>
      <c r="L6911" t="s">
        <v>18516</v>
      </c>
      <c r="M6911" t="s">
        <v>18516</v>
      </c>
    </row>
    <row r="6912" spans="1:13" ht="13.5">
      <c r="A6912" t="s">
        <v>39470</v>
      </c>
      <c r="B6912" t="s">
        <v>39471</v>
      </c>
      <c r="C6912" t="s">
        <v>31931</v>
      </c>
      <c r="D6912" t="s">
        <v>31932</v>
      </c>
      <c r="E6912" t="s">
        <v>18516</v>
      </c>
      <c r="F6912" t="s">
        <v>18516</v>
      </c>
      <c r="G6912" t="s">
        <v>18516</v>
      </c>
      <c r="H6912" t="s">
        <v>18516</v>
      </c>
      <c r="I6912" t="s">
        <v>18516</v>
      </c>
      <c r="J6912" t="s">
        <v>18516</v>
      </c>
      <c r="K6912" t="s">
        <v>29707</v>
      </c>
      <c r="L6912" t="s">
        <v>18516</v>
      </c>
      <c r="M6912" t="s">
        <v>18516</v>
      </c>
    </row>
    <row r="6913" spans="1:13" ht="13.5">
      <c r="A6913" t="s">
        <v>39472</v>
      </c>
      <c r="B6913" t="s">
        <v>39473</v>
      </c>
      <c r="C6913" t="s">
        <v>31931</v>
      </c>
      <c r="D6913" t="s">
        <v>31932</v>
      </c>
      <c r="E6913" t="s">
        <v>18516</v>
      </c>
      <c r="F6913" t="s">
        <v>18516</v>
      </c>
      <c r="G6913" t="s">
        <v>18516</v>
      </c>
      <c r="H6913" t="s">
        <v>18516</v>
      </c>
      <c r="I6913" t="s">
        <v>18516</v>
      </c>
      <c r="J6913" t="s">
        <v>18516</v>
      </c>
      <c r="K6913" t="s">
        <v>29707</v>
      </c>
      <c r="L6913" t="s">
        <v>18516</v>
      </c>
      <c r="M6913" t="s">
        <v>18516</v>
      </c>
    </row>
    <row r="6914" spans="1:13" ht="13.5">
      <c r="A6914" t="s">
        <v>39474</v>
      </c>
      <c r="B6914" t="s">
        <v>39475</v>
      </c>
      <c r="C6914" t="s">
        <v>31931</v>
      </c>
      <c r="D6914" t="s">
        <v>31932</v>
      </c>
      <c r="E6914" t="s">
        <v>18516</v>
      </c>
      <c r="F6914" t="s">
        <v>18516</v>
      </c>
      <c r="G6914" t="s">
        <v>18516</v>
      </c>
      <c r="H6914" t="s">
        <v>18516</v>
      </c>
      <c r="I6914" t="s">
        <v>18516</v>
      </c>
      <c r="J6914" t="s">
        <v>18516</v>
      </c>
      <c r="K6914" t="s">
        <v>29707</v>
      </c>
      <c r="L6914" t="s">
        <v>18516</v>
      </c>
      <c r="M6914" t="s">
        <v>18516</v>
      </c>
    </row>
    <row r="6915" spans="1:13" ht="13.5">
      <c r="A6915" t="s">
        <v>39476</v>
      </c>
      <c r="B6915" t="s">
        <v>39477</v>
      </c>
      <c r="C6915" t="s">
        <v>31931</v>
      </c>
      <c r="D6915" t="s">
        <v>31932</v>
      </c>
      <c r="E6915" t="s">
        <v>18516</v>
      </c>
      <c r="F6915" t="s">
        <v>18516</v>
      </c>
      <c r="G6915" t="s">
        <v>18516</v>
      </c>
      <c r="H6915" t="s">
        <v>18516</v>
      </c>
      <c r="I6915" t="s">
        <v>18516</v>
      </c>
      <c r="J6915" t="s">
        <v>18516</v>
      </c>
      <c r="K6915" t="s">
        <v>29707</v>
      </c>
      <c r="L6915" t="s">
        <v>18516</v>
      </c>
      <c r="M6915" t="s">
        <v>18516</v>
      </c>
    </row>
    <row r="6916" spans="1:13" ht="13.5">
      <c r="A6916" t="s">
        <v>39478</v>
      </c>
      <c r="B6916" t="s">
        <v>39479</v>
      </c>
      <c r="C6916" t="s">
        <v>31931</v>
      </c>
      <c r="D6916" t="s">
        <v>31932</v>
      </c>
      <c r="E6916" t="s">
        <v>18516</v>
      </c>
      <c r="F6916" t="s">
        <v>18516</v>
      </c>
      <c r="G6916" t="s">
        <v>18516</v>
      </c>
      <c r="H6916" t="s">
        <v>18516</v>
      </c>
      <c r="I6916" t="s">
        <v>18516</v>
      </c>
      <c r="J6916" t="s">
        <v>18516</v>
      </c>
      <c r="K6916" t="s">
        <v>29707</v>
      </c>
      <c r="L6916" t="s">
        <v>18516</v>
      </c>
      <c r="M6916" t="s">
        <v>18516</v>
      </c>
    </row>
    <row r="6917" spans="1:13" ht="13.5">
      <c r="A6917" t="s">
        <v>39480</v>
      </c>
      <c r="B6917" t="s">
        <v>39481</v>
      </c>
      <c r="C6917" t="s">
        <v>31931</v>
      </c>
      <c r="D6917" t="s">
        <v>31932</v>
      </c>
      <c r="E6917" t="s">
        <v>18516</v>
      </c>
      <c r="F6917" t="s">
        <v>18516</v>
      </c>
      <c r="G6917" t="s">
        <v>18516</v>
      </c>
      <c r="H6917" t="s">
        <v>18516</v>
      </c>
      <c r="I6917" t="s">
        <v>18516</v>
      </c>
      <c r="J6917" t="s">
        <v>18516</v>
      </c>
      <c r="K6917" t="s">
        <v>29707</v>
      </c>
      <c r="L6917" t="s">
        <v>18516</v>
      </c>
      <c r="M6917" t="s">
        <v>18516</v>
      </c>
    </row>
    <row r="6918" spans="1:13" ht="13.5">
      <c r="A6918" t="s">
        <v>39482</v>
      </c>
      <c r="B6918" t="s">
        <v>39483</v>
      </c>
      <c r="C6918" t="s">
        <v>31931</v>
      </c>
      <c r="D6918" t="s">
        <v>31932</v>
      </c>
      <c r="E6918" t="s">
        <v>18516</v>
      </c>
      <c r="F6918" t="s">
        <v>18516</v>
      </c>
      <c r="G6918" t="s">
        <v>18516</v>
      </c>
      <c r="H6918" t="s">
        <v>18516</v>
      </c>
      <c r="I6918" t="s">
        <v>18516</v>
      </c>
      <c r="J6918" t="s">
        <v>18516</v>
      </c>
      <c r="K6918" t="s">
        <v>29707</v>
      </c>
      <c r="L6918" t="s">
        <v>18516</v>
      </c>
      <c r="M6918" t="s">
        <v>18516</v>
      </c>
    </row>
    <row r="6919" spans="1:13" ht="13.5">
      <c r="A6919" t="s">
        <v>39484</v>
      </c>
      <c r="B6919" t="s">
        <v>39485</v>
      </c>
      <c r="C6919" t="s">
        <v>31931</v>
      </c>
      <c r="D6919" t="s">
        <v>31932</v>
      </c>
      <c r="E6919" t="s">
        <v>18516</v>
      </c>
      <c r="F6919" t="s">
        <v>18516</v>
      </c>
      <c r="G6919" t="s">
        <v>18516</v>
      </c>
      <c r="H6919" t="s">
        <v>18516</v>
      </c>
      <c r="I6919" t="s">
        <v>18516</v>
      </c>
      <c r="J6919" t="s">
        <v>18516</v>
      </c>
      <c r="K6919" t="s">
        <v>29707</v>
      </c>
      <c r="L6919" t="s">
        <v>18516</v>
      </c>
      <c r="M6919" t="s">
        <v>18516</v>
      </c>
    </row>
    <row r="6920" spans="1:13" ht="13.5">
      <c r="A6920" t="s">
        <v>39486</v>
      </c>
      <c r="B6920" t="s">
        <v>39487</v>
      </c>
      <c r="C6920" t="s">
        <v>31931</v>
      </c>
      <c r="D6920" t="s">
        <v>31932</v>
      </c>
      <c r="E6920" t="s">
        <v>18516</v>
      </c>
      <c r="F6920" t="s">
        <v>18516</v>
      </c>
      <c r="G6920" t="s">
        <v>18516</v>
      </c>
      <c r="H6920" t="s">
        <v>18516</v>
      </c>
      <c r="I6920" t="s">
        <v>18516</v>
      </c>
      <c r="J6920" t="s">
        <v>18516</v>
      </c>
      <c r="K6920" t="s">
        <v>29707</v>
      </c>
      <c r="L6920" t="s">
        <v>18516</v>
      </c>
      <c r="M6920" t="s">
        <v>18516</v>
      </c>
    </row>
    <row r="6921" spans="1:13" ht="13.5">
      <c r="A6921" t="s">
        <v>39488</v>
      </c>
      <c r="B6921" t="s">
        <v>39489</v>
      </c>
      <c r="C6921" t="s">
        <v>31931</v>
      </c>
      <c r="D6921" t="s">
        <v>31932</v>
      </c>
      <c r="E6921" t="s">
        <v>18516</v>
      </c>
      <c r="F6921" t="s">
        <v>18516</v>
      </c>
      <c r="G6921" t="s">
        <v>18516</v>
      </c>
      <c r="H6921" t="s">
        <v>18516</v>
      </c>
      <c r="I6921" t="s">
        <v>18516</v>
      </c>
      <c r="J6921" t="s">
        <v>18516</v>
      </c>
      <c r="K6921" t="s">
        <v>29707</v>
      </c>
      <c r="L6921" t="s">
        <v>18516</v>
      </c>
      <c r="M6921" t="s">
        <v>18516</v>
      </c>
    </row>
    <row r="6922" spans="1:13" ht="13.5">
      <c r="A6922" t="s">
        <v>39490</v>
      </c>
      <c r="B6922" t="s">
        <v>39491</v>
      </c>
      <c r="C6922" t="s">
        <v>31931</v>
      </c>
      <c r="D6922" t="s">
        <v>31932</v>
      </c>
      <c r="E6922" t="s">
        <v>18516</v>
      </c>
      <c r="F6922" t="s">
        <v>18516</v>
      </c>
      <c r="G6922" t="s">
        <v>18516</v>
      </c>
      <c r="H6922" t="s">
        <v>18516</v>
      </c>
      <c r="I6922" t="s">
        <v>18516</v>
      </c>
      <c r="J6922" t="s">
        <v>18516</v>
      </c>
      <c r="K6922" t="s">
        <v>29707</v>
      </c>
      <c r="L6922" t="s">
        <v>18516</v>
      </c>
      <c r="M6922" t="s">
        <v>18516</v>
      </c>
    </row>
    <row r="6923" spans="1:13" ht="13.5">
      <c r="A6923" t="s">
        <v>39492</v>
      </c>
      <c r="B6923" t="s">
        <v>39493</v>
      </c>
      <c r="C6923" t="s">
        <v>31931</v>
      </c>
      <c r="D6923" t="s">
        <v>31932</v>
      </c>
      <c r="E6923" t="s">
        <v>18516</v>
      </c>
      <c r="F6923" t="s">
        <v>18516</v>
      </c>
      <c r="G6923" t="s">
        <v>18516</v>
      </c>
      <c r="H6923" t="s">
        <v>18516</v>
      </c>
      <c r="I6923" t="s">
        <v>18516</v>
      </c>
      <c r="J6923" t="s">
        <v>18516</v>
      </c>
      <c r="K6923" t="s">
        <v>29707</v>
      </c>
      <c r="L6923" t="s">
        <v>18516</v>
      </c>
      <c r="M6923" t="s">
        <v>18516</v>
      </c>
    </row>
    <row r="6924" spans="1:13" ht="13.5">
      <c r="A6924" t="s">
        <v>39494</v>
      </c>
      <c r="B6924" t="s">
        <v>39495</v>
      </c>
      <c r="C6924" t="s">
        <v>31931</v>
      </c>
      <c r="D6924" t="s">
        <v>31932</v>
      </c>
      <c r="E6924" t="s">
        <v>18516</v>
      </c>
      <c r="F6924" t="s">
        <v>18516</v>
      </c>
      <c r="G6924" t="s">
        <v>18516</v>
      </c>
      <c r="H6924" t="s">
        <v>18516</v>
      </c>
      <c r="I6924" t="s">
        <v>18516</v>
      </c>
      <c r="J6924" t="s">
        <v>18516</v>
      </c>
      <c r="K6924" t="s">
        <v>29707</v>
      </c>
      <c r="L6924" t="s">
        <v>18516</v>
      </c>
      <c r="M6924" t="s">
        <v>18516</v>
      </c>
    </row>
    <row r="6925" spans="1:13" ht="13.5">
      <c r="A6925" t="s">
        <v>39496</v>
      </c>
      <c r="B6925" t="s">
        <v>39497</v>
      </c>
      <c r="C6925" t="s">
        <v>31931</v>
      </c>
      <c r="D6925" t="s">
        <v>31932</v>
      </c>
      <c r="E6925" t="s">
        <v>18516</v>
      </c>
      <c r="F6925" t="s">
        <v>18516</v>
      </c>
      <c r="G6925" t="s">
        <v>18516</v>
      </c>
      <c r="H6925" t="s">
        <v>18516</v>
      </c>
      <c r="I6925" t="s">
        <v>18516</v>
      </c>
      <c r="J6925" t="s">
        <v>18516</v>
      </c>
      <c r="K6925" t="s">
        <v>29707</v>
      </c>
      <c r="L6925" t="s">
        <v>18516</v>
      </c>
      <c r="M6925" t="s">
        <v>18516</v>
      </c>
    </row>
    <row r="6926" spans="1:13" ht="13.5">
      <c r="A6926" t="s">
        <v>39498</v>
      </c>
      <c r="B6926" t="s">
        <v>39499</v>
      </c>
      <c r="C6926" t="s">
        <v>31931</v>
      </c>
      <c r="D6926" t="s">
        <v>31932</v>
      </c>
      <c r="E6926" t="s">
        <v>18516</v>
      </c>
      <c r="F6926" t="s">
        <v>18516</v>
      </c>
      <c r="G6926" t="s">
        <v>18516</v>
      </c>
      <c r="H6926" t="s">
        <v>18516</v>
      </c>
      <c r="I6926" t="s">
        <v>18516</v>
      </c>
      <c r="J6926" t="s">
        <v>18516</v>
      </c>
      <c r="K6926" t="s">
        <v>29707</v>
      </c>
      <c r="L6926" t="s">
        <v>18516</v>
      </c>
      <c r="M6926" t="s">
        <v>18516</v>
      </c>
    </row>
    <row r="6927" spans="1:13" ht="13.5">
      <c r="A6927" t="s">
        <v>39500</v>
      </c>
      <c r="B6927" t="s">
        <v>39501</v>
      </c>
      <c r="C6927" t="s">
        <v>31931</v>
      </c>
      <c r="D6927" t="s">
        <v>31932</v>
      </c>
      <c r="E6927" t="s">
        <v>18516</v>
      </c>
      <c r="F6927" t="s">
        <v>18516</v>
      </c>
      <c r="G6927" t="s">
        <v>18516</v>
      </c>
      <c r="H6927" t="s">
        <v>18516</v>
      </c>
      <c r="I6927" t="s">
        <v>18516</v>
      </c>
      <c r="J6927" t="s">
        <v>18516</v>
      </c>
      <c r="K6927" t="s">
        <v>29707</v>
      </c>
      <c r="L6927" t="s">
        <v>18516</v>
      </c>
      <c r="M6927" t="s">
        <v>18516</v>
      </c>
    </row>
    <row r="6928" spans="1:13" ht="13.5">
      <c r="A6928" t="s">
        <v>39502</v>
      </c>
      <c r="B6928" t="s">
        <v>39503</v>
      </c>
      <c r="C6928" t="s">
        <v>31931</v>
      </c>
      <c r="D6928" t="s">
        <v>31932</v>
      </c>
      <c r="E6928" t="s">
        <v>18516</v>
      </c>
      <c r="F6928" t="s">
        <v>18516</v>
      </c>
      <c r="G6928" t="s">
        <v>18516</v>
      </c>
      <c r="H6928" t="s">
        <v>18516</v>
      </c>
      <c r="I6928" t="s">
        <v>18516</v>
      </c>
      <c r="J6928" t="s">
        <v>18516</v>
      </c>
      <c r="K6928" t="s">
        <v>29707</v>
      </c>
      <c r="L6928" t="s">
        <v>18516</v>
      </c>
      <c r="M6928" t="s">
        <v>18516</v>
      </c>
    </row>
    <row r="6929" spans="1:13" ht="13.5">
      <c r="A6929" t="s">
        <v>39504</v>
      </c>
      <c r="B6929" t="s">
        <v>39505</v>
      </c>
      <c r="C6929" t="s">
        <v>31931</v>
      </c>
      <c r="D6929" t="s">
        <v>31932</v>
      </c>
      <c r="E6929" t="s">
        <v>18516</v>
      </c>
      <c r="F6929" t="s">
        <v>18516</v>
      </c>
      <c r="G6929" t="s">
        <v>18516</v>
      </c>
      <c r="H6929" t="s">
        <v>18516</v>
      </c>
      <c r="I6929" t="s">
        <v>18516</v>
      </c>
      <c r="J6929" t="s">
        <v>18516</v>
      </c>
      <c r="K6929" t="s">
        <v>29707</v>
      </c>
      <c r="L6929" t="s">
        <v>18516</v>
      </c>
      <c r="M6929" t="s">
        <v>18516</v>
      </c>
    </row>
    <row r="6930" spans="1:13" ht="13.5">
      <c r="A6930" t="s">
        <v>39506</v>
      </c>
      <c r="B6930" t="s">
        <v>39507</v>
      </c>
      <c r="C6930" t="s">
        <v>31931</v>
      </c>
      <c r="D6930" t="s">
        <v>31932</v>
      </c>
      <c r="E6930" t="s">
        <v>18516</v>
      </c>
      <c r="F6930" t="s">
        <v>18516</v>
      </c>
      <c r="G6930" t="s">
        <v>18516</v>
      </c>
      <c r="H6930" t="s">
        <v>18516</v>
      </c>
      <c r="I6930" t="s">
        <v>18516</v>
      </c>
      <c r="J6930" t="s">
        <v>18516</v>
      </c>
      <c r="K6930" t="s">
        <v>29707</v>
      </c>
      <c r="L6930" t="s">
        <v>18516</v>
      </c>
      <c r="M6930" t="s">
        <v>18516</v>
      </c>
    </row>
    <row r="6931" spans="1:13" ht="13.5">
      <c r="A6931" t="s">
        <v>39508</v>
      </c>
      <c r="B6931" t="s">
        <v>39509</v>
      </c>
      <c r="C6931" t="s">
        <v>31931</v>
      </c>
      <c r="D6931" t="s">
        <v>31932</v>
      </c>
      <c r="E6931" t="s">
        <v>18516</v>
      </c>
      <c r="F6931" t="s">
        <v>18516</v>
      </c>
      <c r="G6931" t="s">
        <v>18516</v>
      </c>
      <c r="H6931" t="s">
        <v>18516</v>
      </c>
      <c r="I6931" t="s">
        <v>18516</v>
      </c>
      <c r="J6931" t="s">
        <v>18516</v>
      </c>
      <c r="K6931" t="s">
        <v>29707</v>
      </c>
      <c r="L6931" t="s">
        <v>18516</v>
      </c>
      <c r="M6931" t="s">
        <v>18516</v>
      </c>
    </row>
    <row r="6932" spans="1:13" ht="13.5">
      <c r="A6932" t="s">
        <v>39510</v>
      </c>
      <c r="B6932" t="s">
        <v>39511</v>
      </c>
      <c r="C6932" t="s">
        <v>31931</v>
      </c>
      <c r="D6932" t="s">
        <v>31932</v>
      </c>
      <c r="E6932" t="s">
        <v>18516</v>
      </c>
      <c r="F6932" t="s">
        <v>18516</v>
      </c>
      <c r="G6932" t="s">
        <v>18516</v>
      </c>
      <c r="H6932" t="s">
        <v>18516</v>
      </c>
      <c r="I6932" t="s">
        <v>18516</v>
      </c>
      <c r="J6932" t="s">
        <v>18516</v>
      </c>
      <c r="K6932" t="s">
        <v>29707</v>
      </c>
      <c r="L6932" t="s">
        <v>18516</v>
      </c>
      <c r="M6932" t="s">
        <v>18516</v>
      </c>
    </row>
    <row r="6933" spans="1:13" ht="13.5">
      <c r="A6933" t="s">
        <v>39512</v>
      </c>
      <c r="B6933" t="s">
        <v>39513</v>
      </c>
      <c r="C6933" t="s">
        <v>31931</v>
      </c>
      <c r="D6933" t="s">
        <v>31932</v>
      </c>
      <c r="E6933" t="s">
        <v>18516</v>
      </c>
      <c r="F6933" t="s">
        <v>18516</v>
      </c>
      <c r="G6933" t="s">
        <v>18516</v>
      </c>
      <c r="H6933" t="s">
        <v>18516</v>
      </c>
      <c r="I6933" t="s">
        <v>18516</v>
      </c>
      <c r="J6933" t="s">
        <v>18516</v>
      </c>
      <c r="K6933" t="s">
        <v>29707</v>
      </c>
      <c r="L6933" t="s">
        <v>18516</v>
      </c>
      <c r="M6933" t="s">
        <v>18516</v>
      </c>
    </row>
    <row r="6934" spans="1:13" ht="13.5">
      <c r="A6934" t="s">
        <v>39514</v>
      </c>
      <c r="B6934" t="s">
        <v>39515</v>
      </c>
      <c r="C6934" t="s">
        <v>31931</v>
      </c>
      <c r="D6934" t="s">
        <v>31932</v>
      </c>
      <c r="E6934" t="s">
        <v>18516</v>
      </c>
      <c r="F6934" t="s">
        <v>18516</v>
      </c>
      <c r="G6934" t="s">
        <v>18516</v>
      </c>
      <c r="H6934" t="s">
        <v>18516</v>
      </c>
      <c r="I6934" t="s">
        <v>18516</v>
      </c>
      <c r="J6934" t="s">
        <v>18516</v>
      </c>
      <c r="K6934" t="s">
        <v>29707</v>
      </c>
      <c r="L6934" t="s">
        <v>18516</v>
      </c>
      <c r="M6934" t="s">
        <v>18516</v>
      </c>
    </row>
    <row r="6935" spans="1:13" ht="13.5">
      <c r="A6935" t="s">
        <v>39516</v>
      </c>
      <c r="B6935" t="s">
        <v>39517</v>
      </c>
      <c r="C6935" t="s">
        <v>31931</v>
      </c>
      <c r="D6935" t="s">
        <v>31932</v>
      </c>
      <c r="E6935" t="s">
        <v>18516</v>
      </c>
      <c r="F6935" t="s">
        <v>18516</v>
      </c>
      <c r="G6935" t="s">
        <v>18516</v>
      </c>
      <c r="H6935" t="s">
        <v>18516</v>
      </c>
      <c r="I6935" t="s">
        <v>18516</v>
      </c>
      <c r="J6935" t="s">
        <v>18516</v>
      </c>
      <c r="K6935" t="s">
        <v>29707</v>
      </c>
      <c r="L6935" t="s">
        <v>18516</v>
      </c>
      <c r="M6935" t="s">
        <v>18516</v>
      </c>
    </row>
    <row r="6936" spans="1:13" ht="13.5">
      <c r="A6936" t="s">
        <v>39518</v>
      </c>
      <c r="B6936" t="s">
        <v>39519</v>
      </c>
      <c r="C6936" t="s">
        <v>31931</v>
      </c>
      <c r="D6936" t="s">
        <v>31932</v>
      </c>
      <c r="E6936" t="s">
        <v>18516</v>
      </c>
      <c r="F6936" t="s">
        <v>18516</v>
      </c>
      <c r="G6936" t="s">
        <v>18516</v>
      </c>
      <c r="H6936" t="s">
        <v>18516</v>
      </c>
      <c r="I6936" t="s">
        <v>18516</v>
      </c>
      <c r="J6936" t="s">
        <v>18516</v>
      </c>
      <c r="K6936" t="s">
        <v>29707</v>
      </c>
      <c r="L6936" t="s">
        <v>18516</v>
      </c>
      <c r="M6936" t="s">
        <v>18516</v>
      </c>
    </row>
    <row r="6937" spans="1:13" ht="13.5">
      <c r="A6937" t="s">
        <v>39520</v>
      </c>
      <c r="B6937" t="s">
        <v>39521</v>
      </c>
      <c r="C6937" t="s">
        <v>31931</v>
      </c>
      <c r="D6937" t="s">
        <v>31932</v>
      </c>
      <c r="E6937" t="s">
        <v>18516</v>
      </c>
      <c r="F6937" t="s">
        <v>18516</v>
      </c>
      <c r="G6937" t="s">
        <v>18516</v>
      </c>
      <c r="H6937" t="s">
        <v>18516</v>
      </c>
      <c r="I6937" t="s">
        <v>18516</v>
      </c>
      <c r="J6937" t="s">
        <v>18516</v>
      </c>
      <c r="K6937" t="s">
        <v>29707</v>
      </c>
      <c r="L6937" t="s">
        <v>18516</v>
      </c>
      <c r="M6937" t="s">
        <v>18516</v>
      </c>
    </row>
    <row r="6938" spans="1:13" ht="13.5">
      <c r="A6938" t="s">
        <v>39522</v>
      </c>
      <c r="B6938" t="s">
        <v>39523</v>
      </c>
      <c r="C6938" t="s">
        <v>31931</v>
      </c>
      <c r="D6938" t="s">
        <v>31932</v>
      </c>
      <c r="E6938" t="s">
        <v>18516</v>
      </c>
      <c r="F6938" t="s">
        <v>18516</v>
      </c>
      <c r="G6938" t="s">
        <v>18516</v>
      </c>
      <c r="H6938" t="s">
        <v>18516</v>
      </c>
      <c r="I6938" t="s">
        <v>18516</v>
      </c>
      <c r="J6938" t="s">
        <v>18516</v>
      </c>
      <c r="K6938" t="s">
        <v>29707</v>
      </c>
      <c r="L6938" t="s">
        <v>18516</v>
      </c>
      <c r="M6938" t="s">
        <v>18516</v>
      </c>
    </row>
    <row r="6939" spans="1:13" ht="13.5">
      <c r="A6939" t="s">
        <v>39524</v>
      </c>
      <c r="B6939" t="s">
        <v>39525</v>
      </c>
      <c r="C6939" t="s">
        <v>31931</v>
      </c>
      <c r="D6939" t="s">
        <v>31932</v>
      </c>
      <c r="E6939" t="s">
        <v>18516</v>
      </c>
      <c r="F6939" t="s">
        <v>18516</v>
      </c>
      <c r="G6939" t="s">
        <v>18516</v>
      </c>
      <c r="H6939" t="s">
        <v>18516</v>
      </c>
      <c r="I6939" t="s">
        <v>18516</v>
      </c>
      <c r="J6939" t="s">
        <v>18516</v>
      </c>
      <c r="K6939" t="s">
        <v>29707</v>
      </c>
      <c r="L6939" t="s">
        <v>18516</v>
      </c>
      <c r="M6939" t="s">
        <v>18516</v>
      </c>
    </row>
    <row r="6940" spans="1:13" ht="13.5">
      <c r="A6940" t="s">
        <v>39526</v>
      </c>
      <c r="B6940" t="s">
        <v>39527</v>
      </c>
      <c r="C6940" t="s">
        <v>31931</v>
      </c>
      <c r="D6940" t="s">
        <v>31932</v>
      </c>
      <c r="E6940" t="s">
        <v>18516</v>
      </c>
      <c r="F6940" t="s">
        <v>18516</v>
      </c>
      <c r="G6940" t="s">
        <v>18516</v>
      </c>
      <c r="H6940" t="s">
        <v>18516</v>
      </c>
      <c r="I6940" t="s">
        <v>18516</v>
      </c>
      <c r="J6940" t="s">
        <v>18516</v>
      </c>
      <c r="K6940" t="s">
        <v>29707</v>
      </c>
      <c r="L6940" t="s">
        <v>18516</v>
      </c>
      <c r="M6940" t="s">
        <v>18516</v>
      </c>
    </row>
    <row r="6941" spans="1:13" ht="13.5">
      <c r="A6941" t="s">
        <v>39528</v>
      </c>
      <c r="B6941" t="s">
        <v>39529</v>
      </c>
      <c r="C6941" t="s">
        <v>31931</v>
      </c>
      <c r="D6941" t="s">
        <v>31932</v>
      </c>
      <c r="E6941" t="s">
        <v>18516</v>
      </c>
      <c r="F6941" t="s">
        <v>18516</v>
      </c>
      <c r="G6941" t="s">
        <v>18516</v>
      </c>
      <c r="H6941" t="s">
        <v>18516</v>
      </c>
      <c r="I6941" t="s">
        <v>18516</v>
      </c>
      <c r="J6941" t="s">
        <v>18516</v>
      </c>
      <c r="K6941" t="s">
        <v>29707</v>
      </c>
      <c r="L6941" t="s">
        <v>18516</v>
      </c>
      <c r="M6941" t="s">
        <v>18516</v>
      </c>
    </row>
    <row r="6942" spans="1:13" ht="13.5">
      <c r="A6942" t="s">
        <v>39530</v>
      </c>
      <c r="B6942" t="s">
        <v>39531</v>
      </c>
      <c r="C6942" t="s">
        <v>31931</v>
      </c>
      <c r="D6942" t="s">
        <v>31932</v>
      </c>
      <c r="E6942" t="s">
        <v>18516</v>
      </c>
      <c r="F6942" t="s">
        <v>18516</v>
      </c>
      <c r="G6942" t="s">
        <v>18516</v>
      </c>
      <c r="H6942" t="s">
        <v>18516</v>
      </c>
      <c r="I6942" t="s">
        <v>18516</v>
      </c>
      <c r="J6942" t="s">
        <v>18516</v>
      </c>
      <c r="K6942" t="s">
        <v>29707</v>
      </c>
      <c r="L6942" t="s">
        <v>18516</v>
      </c>
      <c r="M6942" t="s">
        <v>18516</v>
      </c>
    </row>
    <row r="6943" spans="1:13" ht="13.5">
      <c r="A6943" t="s">
        <v>39532</v>
      </c>
      <c r="B6943" t="s">
        <v>39533</v>
      </c>
      <c r="C6943" t="s">
        <v>31931</v>
      </c>
      <c r="D6943" t="s">
        <v>31932</v>
      </c>
      <c r="E6943" t="s">
        <v>18516</v>
      </c>
      <c r="F6943" t="s">
        <v>18516</v>
      </c>
      <c r="G6943" t="s">
        <v>18516</v>
      </c>
      <c r="H6943" t="s">
        <v>18516</v>
      </c>
      <c r="I6943" t="s">
        <v>18516</v>
      </c>
      <c r="J6943" t="s">
        <v>18516</v>
      </c>
      <c r="K6943" t="s">
        <v>29707</v>
      </c>
      <c r="L6943" t="s">
        <v>18516</v>
      </c>
      <c r="M6943" t="s">
        <v>18516</v>
      </c>
    </row>
    <row r="6944" spans="1:13" ht="13.5">
      <c r="A6944" t="s">
        <v>39534</v>
      </c>
      <c r="B6944" t="s">
        <v>39535</v>
      </c>
      <c r="C6944" t="s">
        <v>31931</v>
      </c>
      <c r="D6944" t="s">
        <v>31932</v>
      </c>
      <c r="E6944" t="s">
        <v>18516</v>
      </c>
      <c r="F6944" t="s">
        <v>18516</v>
      </c>
      <c r="G6944" t="s">
        <v>18516</v>
      </c>
      <c r="H6944" t="s">
        <v>18516</v>
      </c>
      <c r="I6944" t="s">
        <v>18516</v>
      </c>
      <c r="J6944" t="s">
        <v>18516</v>
      </c>
      <c r="K6944" t="s">
        <v>29707</v>
      </c>
      <c r="L6944" t="s">
        <v>18516</v>
      </c>
      <c r="M6944" t="s">
        <v>18516</v>
      </c>
    </row>
    <row r="6945" spans="1:13" ht="13.5">
      <c r="A6945" t="s">
        <v>39536</v>
      </c>
      <c r="B6945" t="s">
        <v>39537</v>
      </c>
      <c r="C6945" t="s">
        <v>31931</v>
      </c>
      <c r="D6945" t="s">
        <v>31932</v>
      </c>
      <c r="E6945" t="s">
        <v>18516</v>
      </c>
      <c r="F6945" t="s">
        <v>18516</v>
      </c>
      <c r="G6945" t="s">
        <v>18516</v>
      </c>
      <c r="H6945" t="s">
        <v>18516</v>
      </c>
      <c r="I6945" t="s">
        <v>18516</v>
      </c>
      <c r="J6945" t="s">
        <v>18516</v>
      </c>
      <c r="K6945" t="s">
        <v>29707</v>
      </c>
      <c r="L6945" t="s">
        <v>18516</v>
      </c>
      <c r="M6945" t="s">
        <v>18516</v>
      </c>
    </row>
    <row r="6946" spans="1:13" ht="13.5">
      <c r="A6946" t="s">
        <v>39538</v>
      </c>
      <c r="B6946" t="s">
        <v>39539</v>
      </c>
      <c r="C6946" t="s">
        <v>31931</v>
      </c>
      <c r="D6946" t="s">
        <v>31932</v>
      </c>
      <c r="E6946" t="s">
        <v>18516</v>
      </c>
      <c r="F6946" t="s">
        <v>18516</v>
      </c>
      <c r="G6946" t="s">
        <v>18516</v>
      </c>
      <c r="H6946" t="s">
        <v>18516</v>
      </c>
      <c r="I6946" t="s">
        <v>18516</v>
      </c>
      <c r="J6946" t="s">
        <v>18516</v>
      </c>
      <c r="K6946" t="s">
        <v>29707</v>
      </c>
      <c r="L6946" t="s">
        <v>18516</v>
      </c>
      <c r="M6946" t="s">
        <v>18516</v>
      </c>
    </row>
    <row r="6947" spans="1:13" ht="13.5">
      <c r="A6947" t="s">
        <v>39540</v>
      </c>
      <c r="B6947" t="s">
        <v>39541</v>
      </c>
      <c r="C6947" t="s">
        <v>31931</v>
      </c>
      <c r="D6947" t="s">
        <v>31932</v>
      </c>
      <c r="E6947" t="s">
        <v>18516</v>
      </c>
      <c r="F6947" t="s">
        <v>18516</v>
      </c>
      <c r="G6947" t="s">
        <v>18516</v>
      </c>
      <c r="H6947" t="s">
        <v>18516</v>
      </c>
      <c r="I6947" t="s">
        <v>18516</v>
      </c>
      <c r="J6947" t="s">
        <v>18516</v>
      </c>
      <c r="K6947" t="s">
        <v>29707</v>
      </c>
      <c r="L6947" t="s">
        <v>18516</v>
      </c>
      <c r="M6947" t="s">
        <v>18516</v>
      </c>
    </row>
    <row r="6948" spans="1:13" ht="13.5">
      <c r="A6948" t="s">
        <v>39542</v>
      </c>
      <c r="B6948" t="s">
        <v>39543</v>
      </c>
      <c r="C6948" t="s">
        <v>31931</v>
      </c>
      <c r="D6948" t="s">
        <v>31932</v>
      </c>
      <c r="E6948" t="s">
        <v>18516</v>
      </c>
      <c r="F6948" t="s">
        <v>18516</v>
      </c>
      <c r="G6948" t="s">
        <v>18516</v>
      </c>
      <c r="H6948" t="s">
        <v>18516</v>
      </c>
      <c r="I6948" t="s">
        <v>18516</v>
      </c>
      <c r="J6948" t="s">
        <v>18516</v>
      </c>
      <c r="K6948" t="s">
        <v>29707</v>
      </c>
      <c r="L6948" t="s">
        <v>18516</v>
      </c>
      <c r="M6948" t="s">
        <v>18516</v>
      </c>
    </row>
    <row r="6949" spans="1:13" ht="13.5">
      <c r="A6949" t="s">
        <v>39544</v>
      </c>
      <c r="B6949" t="s">
        <v>39545</v>
      </c>
      <c r="C6949" t="s">
        <v>31931</v>
      </c>
      <c r="D6949" t="s">
        <v>31932</v>
      </c>
      <c r="E6949" t="s">
        <v>18516</v>
      </c>
      <c r="F6949" t="s">
        <v>18516</v>
      </c>
      <c r="G6949" t="s">
        <v>18516</v>
      </c>
      <c r="H6949" t="s">
        <v>18516</v>
      </c>
      <c r="I6949" t="s">
        <v>18516</v>
      </c>
      <c r="J6949" t="s">
        <v>18516</v>
      </c>
      <c r="K6949" t="s">
        <v>29707</v>
      </c>
      <c r="L6949" t="s">
        <v>18516</v>
      </c>
      <c r="M6949" t="s">
        <v>18516</v>
      </c>
    </row>
    <row r="6950" spans="1:13" ht="13.5">
      <c r="A6950" t="s">
        <v>39546</v>
      </c>
      <c r="B6950" t="s">
        <v>39547</v>
      </c>
      <c r="C6950" t="s">
        <v>31931</v>
      </c>
      <c r="D6950" t="s">
        <v>31932</v>
      </c>
      <c r="E6950" s="164">
        <v>149</v>
      </c>
      <c r="F6950" s="164">
        <v>149</v>
      </c>
      <c r="G6950" t="s">
        <v>18516</v>
      </c>
      <c r="H6950" t="s">
        <v>18516</v>
      </c>
      <c r="I6950" s="164">
        <v>38.06</v>
      </c>
      <c r="J6950" s="164">
        <v>187.06</v>
      </c>
      <c r="K6950">
        <v>0</v>
      </c>
      <c r="L6950" t="s">
        <v>29439</v>
      </c>
      <c r="M6950" t="s">
        <v>29678</v>
      </c>
    </row>
    <row r="6951" spans="1:13" ht="13.5">
      <c r="A6951" t="s">
        <v>39548</v>
      </c>
      <c r="B6951" t="s">
        <v>39549</v>
      </c>
      <c r="C6951" t="s">
        <v>31931</v>
      </c>
      <c r="D6951" t="s">
        <v>31932</v>
      </c>
      <c r="E6951" t="s">
        <v>18516</v>
      </c>
      <c r="F6951" t="s">
        <v>18516</v>
      </c>
      <c r="G6951" t="s">
        <v>18516</v>
      </c>
      <c r="H6951" t="s">
        <v>18516</v>
      </c>
      <c r="I6951" t="s">
        <v>18516</v>
      </c>
      <c r="J6951" t="s">
        <v>18516</v>
      </c>
      <c r="K6951" t="s">
        <v>29707</v>
      </c>
      <c r="L6951" t="s">
        <v>18516</v>
      </c>
      <c r="M6951" t="s">
        <v>18516</v>
      </c>
    </row>
    <row r="6952" spans="1:13" ht="13.5">
      <c r="A6952" t="s">
        <v>39550</v>
      </c>
      <c r="B6952" t="s">
        <v>39551</v>
      </c>
      <c r="C6952" t="s">
        <v>31931</v>
      </c>
      <c r="D6952" t="s">
        <v>31932</v>
      </c>
      <c r="E6952" s="164">
        <v>219</v>
      </c>
      <c r="F6952" s="164">
        <v>120</v>
      </c>
      <c r="G6952" s="165">
        <v>0.54</v>
      </c>
      <c r="H6952" t="s">
        <v>31933</v>
      </c>
      <c r="I6952" s="164">
        <v>92.48</v>
      </c>
      <c r="J6952" s="164">
        <v>212.48</v>
      </c>
      <c r="K6952">
        <v>18</v>
      </c>
      <c r="L6952" t="s">
        <v>18516</v>
      </c>
      <c r="M6952" t="s">
        <v>18516</v>
      </c>
    </row>
    <row r="6953" spans="1:13" ht="13.5">
      <c r="A6953" t="s">
        <v>39552</v>
      </c>
      <c r="B6953" t="s">
        <v>39553</v>
      </c>
      <c r="C6953" t="s">
        <v>31931</v>
      </c>
      <c r="D6953" t="s">
        <v>31932</v>
      </c>
      <c r="E6953" t="s">
        <v>18516</v>
      </c>
      <c r="F6953" t="s">
        <v>18516</v>
      </c>
      <c r="G6953" t="s">
        <v>18516</v>
      </c>
      <c r="H6953" t="s">
        <v>18516</v>
      </c>
      <c r="I6953" t="s">
        <v>18516</v>
      </c>
      <c r="J6953" t="s">
        <v>18516</v>
      </c>
      <c r="K6953" t="s">
        <v>29707</v>
      </c>
      <c r="L6953" t="s">
        <v>18516</v>
      </c>
      <c r="M6953" t="s">
        <v>18516</v>
      </c>
    </row>
    <row r="6954" spans="1:13" ht="13.5">
      <c r="A6954" t="s">
        <v>39554</v>
      </c>
      <c r="B6954" t="s">
        <v>39489</v>
      </c>
      <c r="C6954" t="s">
        <v>31931</v>
      </c>
      <c r="D6954" t="s">
        <v>31932</v>
      </c>
      <c r="E6954" t="s">
        <v>18516</v>
      </c>
      <c r="F6954" t="s">
        <v>18516</v>
      </c>
      <c r="G6954" t="s">
        <v>18516</v>
      </c>
      <c r="H6954" t="s">
        <v>18516</v>
      </c>
      <c r="I6954" t="s">
        <v>18516</v>
      </c>
      <c r="J6954" t="s">
        <v>18516</v>
      </c>
      <c r="K6954" t="s">
        <v>29707</v>
      </c>
      <c r="L6954" t="s">
        <v>18516</v>
      </c>
      <c r="M6954" t="s">
        <v>18516</v>
      </c>
    </row>
    <row r="6955" spans="1:13" ht="13.5">
      <c r="A6955" t="s">
        <v>39555</v>
      </c>
      <c r="B6955" t="s">
        <v>39556</v>
      </c>
      <c r="C6955" t="s">
        <v>31931</v>
      </c>
      <c r="D6955" t="s">
        <v>31932</v>
      </c>
      <c r="E6955" t="s">
        <v>18516</v>
      </c>
      <c r="F6955" t="s">
        <v>18516</v>
      </c>
      <c r="G6955" t="s">
        <v>18516</v>
      </c>
      <c r="H6955" t="s">
        <v>18516</v>
      </c>
      <c r="I6955" t="s">
        <v>18516</v>
      </c>
      <c r="J6955" t="s">
        <v>18516</v>
      </c>
      <c r="K6955" t="s">
        <v>29707</v>
      </c>
      <c r="L6955" t="s">
        <v>18516</v>
      </c>
      <c r="M6955" t="s">
        <v>18516</v>
      </c>
    </row>
    <row r="6956" spans="1:13" ht="13.5">
      <c r="A6956" t="s">
        <v>39557</v>
      </c>
      <c r="B6956" t="s">
        <v>39491</v>
      </c>
      <c r="C6956" t="s">
        <v>31931</v>
      </c>
      <c r="D6956" t="s">
        <v>31932</v>
      </c>
      <c r="E6956" t="s">
        <v>18516</v>
      </c>
      <c r="F6956" t="s">
        <v>18516</v>
      </c>
      <c r="G6956" t="s">
        <v>18516</v>
      </c>
      <c r="H6956" t="s">
        <v>18516</v>
      </c>
      <c r="I6956" t="s">
        <v>18516</v>
      </c>
      <c r="J6956" t="s">
        <v>18516</v>
      </c>
      <c r="K6956" t="s">
        <v>29707</v>
      </c>
      <c r="L6956" t="s">
        <v>18516</v>
      </c>
      <c r="M6956" t="s">
        <v>18516</v>
      </c>
    </row>
    <row r="6957" spans="1:13" ht="13.5">
      <c r="A6957" t="s">
        <v>39558</v>
      </c>
      <c r="B6957" t="s">
        <v>39559</v>
      </c>
      <c r="C6957" t="s">
        <v>31931</v>
      </c>
      <c r="D6957" t="s">
        <v>31932</v>
      </c>
      <c r="E6957" t="s">
        <v>18516</v>
      </c>
      <c r="F6957" t="s">
        <v>18516</v>
      </c>
      <c r="G6957" t="s">
        <v>18516</v>
      </c>
      <c r="H6957" t="s">
        <v>18516</v>
      </c>
      <c r="I6957" t="s">
        <v>18516</v>
      </c>
      <c r="J6957" t="s">
        <v>18516</v>
      </c>
      <c r="K6957" t="s">
        <v>29707</v>
      </c>
      <c r="L6957" t="s">
        <v>18516</v>
      </c>
      <c r="M6957" t="s">
        <v>18516</v>
      </c>
    </row>
    <row r="6958" spans="1:13" ht="13.5">
      <c r="A6958" t="s">
        <v>39560</v>
      </c>
      <c r="B6958" t="s">
        <v>39561</v>
      </c>
      <c r="C6958" t="s">
        <v>31931</v>
      </c>
      <c r="D6958" t="s">
        <v>31932</v>
      </c>
      <c r="E6958" t="s">
        <v>18516</v>
      </c>
      <c r="F6958" t="s">
        <v>18516</v>
      </c>
      <c r="G6958" t="s">
        <v>18516</v>
      </c>
      <c r="H6958" t="s">
        <v>18516</v>
      </c>
      <c r="I6958" t="s">
        <v>18516</v>
      </c>
      <c r="J6958" t="s">
        <v>18516</v>
      </c>
      <c r="K6958" t="s">
        <v>29707</v>
      </c>
      <c r="L6958" t="s">
        <v>18516</v>
      </c>
      <c r="M6958" t="s">
        <v>18516</v>
      </c>
    </row>
    <row r="6959" spans="1:13" ht="13.5">
      <c r="A6959" t="s">
        <v>39562</v>
      </c>
      <c r="B6959" t="s">
        <v>39563</v>
      </c>
      <c r="C6959" t="s">
        <v>31931</v>
      </c>
      <c r="D6959" t="s">
        <v>31932</v>
      </c>
      <c r="E6959" t="s">
        <v>18516</v>
      </c>
      <c r="F6959" t="s">
        <v>18516</v>
      </c>
      <c r="G6959" t="s">
        <v>18516</v>
      </c>
      <c r="H6959" t="s">
        <v>18516</v>
      </c>
      <c r="I6959" t="s">
        <v>18516</v>
      </c>
      <c r="J6959" t="s">
        <v>18516</v>
      </c>
      <c r="K6959" t="s">
        <v>29707</v>
      </c>
      <c r="L6959" t="s">
        <v>18516</v>
      </c>
      <c r="M6959" t="s">
        <v>18516</v>
      </c>
    </row>
    <row r="6960" spans="1:13" ht="13.5">
      <c r="A6960" t="s">
        <v>39564</v>
      </c>
      <c r="B6960" t="s">
        <v>39563</v>
      </c>
      <c r="C6960" t="s">
        <v>31931</v>
      </c>
      <c r="D6960" t="s">
        <v>31932</v>
      </c>
      <c r="E6960" t="s">
        <v>18516</v>
      </c>
      <c r="F6960" t="s">
        <v>18516</v>
      </c>
      <c r="G6960" t="s">
        <v>18516</v>
      </c>
      <c r="H6960" t="s">
        <v>18516</v>
      </c>
      <c r="I6960" t="s">
        <v>18516</v>
      </c>
      <c r="J6960" t="s">
        <v>18516</v>
      </c>
      <c r="K6960" t="s">
        <v>29707</v>
      </c>
      <c r="L6960" t="s">
        <v>18516</v>
      </c>
      <c r="M6960" t="s">
        <v>18516</v>
      </c>
    </row>
    <row r="6961" spans="1:13" ht="13.5">
      <c r="A6961" t="s">
        <v>39565</v>
      </c>
      <c r="B6961" t="s">
        <v>39563</v>
      </c>
      <c r="C6961" t="s">
        <v>31931</v>
      </c>
      <c r="D6961" t="s">
        <v>31932</v>
      </c>
      <c r="E6961" t="s">
        <v>18516</v>
      </c>
      <c r="F6961" t="s">
        <v>18516</v>
      </c>
      <c r="G6961" t="s">
        <v>18516</v>
      </c>
      <c r="H6961" t="s">
        <v>18516</v>
      </c>
      <c r="I6961" t="s">
        <v>18516</v>
      </c>
      <c r="J6961" t="s">
        <v>18516</v>
      </c>
      <c r="K6961" t="s">
        <v>29707</v>
      </c>
      <c r="L6961" t="s">
        <v>18516</v>
      </c>
      <c r="M6961" t="s">
        <v>18516</v>
      </c>
    </row>
    <row r="6962" spans="1:13" ht="13.5">
      <c r="A6962" t="s">
        <v>39566</v>
      </c>
      <c r="B6962" t="s">
        <v>39563</v>
      </c>
      <c r="C6962" t="s">
        <v>31931</v>
      </c>
      <c r="D6962" t="s">
        <v>31932</v>
      </c>
      <c r="E6962" t="s">
        <v>18516</v>
      </c>
      <c r="F6962" t="s">
        <v>18516</v>
      </c>
      <c r="G6962" t="s">
        <v>18516</v>
      </c>
      <c r="H6962" t="s">
        <v>18516</v>
      </c>
      <c r="I6962" t="s">
        <v>18516</v>
      </c>
      <c r="J6962" t="s">
        <v>18516</v>
      </c>
      <c r="K6962" t="s">
        <v>29707</v>
      </c>
      <c r="L6962" t="s">
        <v>18516</v>
      </c>
      <c r="M6962" t="s">
        <v>18516</v>
      </c>
    </row>
    <row r="6963" spans="1:13" ht="13.5">
      <c r="A6963" t="s">
        <v>39567</v>
      </c>
      <c r="B6963" t="s">
        <v>39563</v>
      </c>
      <c r="C6963" t="s">
        <v>31931</v>
      </c>
      <c r="D6963" t="s">
        <v>31932</v>
      </c>
      <c r="E6963" t="s">
        <v>18516</v>
      </c>
      <c r="F6963" t="s">
        <v>18516</v>
      </c>
      <c r="G6963" t="s">
        <v>18516</v>
      </c>
      <c r="H6963" t="s">
        <v>18516</v>
      </c>
      <c r="I6963" t="s">
        <v>18516</v>
      </c>
      <c r="J6963" t="s">
        <v>18516</v>
      </c>
      <c r="K6963" t="s">
        <v>29707</v>
      </c>
      <c r="L6963" t="s">
        <v>18516</v>
      </c>
      <c r="M6963" t="s">
        <v>18516</v>
      </c>
    </row>
    <row r="6964" spans="1:13" ht="13.5">
      <c r="A6964" t="s">
        <v>39568</v>
      </c>
      <c r="B6964" t="s">
        <v>39563</v>
      </c>
      <c r="C6964" t="s">
        <v>31931</v>
      </c>
      <c r="D6964" t="s">
        <v>31932</v>
      </c>
      <c r="E6964" t="s">
        <v>18516</v>
      </c>
      <c r="F6964" t="s">
        <v>18516</v>
      </c>
      <c r="G6964" t="s">
        <v>18516</v>
      </c>
      <c r="H6964" t="s">
        <v>18516</v>
      </c>
      <c r="I6964" t="s">
        <v>18516</v>
      </c>
      <c r="J6964" t="s">
        <v>18516</v>
      </c>
      <c r="K6964" t="s">
        <v>29707</v>
      </c>
      <c r="L6964" t="s">
        <v>18516</v>
      </c>
      <c r="M6964" t="s">
        <v>18516</v>
      </c>
    </row>
    <row r="6965" spans="1:13" ht="13.5">
      <c r="A6965" t="s">
        <v>39569</v>
      </c>
      <c r="B6965" t="s">
        <v>39570</v>
      </c>
      <c r="C6965" t="s">
        <v>31931</v>
      </c>
      <c r="D6965" t="s">
        <v>31932</v>
      </c>
      <c r="E6965" t="s">
        <v>18516</v>
      </c>
      <c r="F6965" t="s">
        <v>18516</v>
      </c>
      <c r="G6965" t="s">
        <v>18516</v>
      </c>
      <c r="H6965" t="s">
        <v>18516</v>
      </c>
      <c r="I6965" t="s">
        <v>18516</v>
      </c>
      <c r="J6965" t="s">
        <v>18516</v>
      </c>
      <c r="K6965" t="s">
        <v>29707</v>
      </c>
      <c r="L6965" t="s">
        <v>18516</v>
      </c>
      <c r="M6965" t="s">
        <v>18516</v>
      </c>
    </row>
    <row r="6966" spans="1:13" ht="13.5">
      <c r="A6966" t="s">
        <v>39571</v>
      </c>
      <c r="B6966" t="s">
        <v>39572</v>
      </c>
      <c r="C6966" t="s">
        <v>31931</v>
      </c>
      <c r="D6966" t="s">
        <v>31932</v>
      </c>
      <c r="E6966" t="s">
        <v>18516</v>
      </c>
      <c r="F6966" t="s">
        <v>18516</v>
      </c>
      <c r="G6966" t="s">
        <v>18516</v>
      </c>
      <c r="H6966" t="s">
        <v>18516</v>
      </c>
      <c r="I6966" t="s">
        <v>18516</v>
      </c>
      <c r="J6966" t="s">
        <v>18516</v>
      </c>
      <c r="K6966" t="s">
        <v>29707</v>
      </c>
      <c r="L6966" t="s">
        <v>18516</v>
      </c>
      <c r="M6966" t="s">
        <v>18516</v>
      </c>
    </row>
    <row r="6967" spans="1:13" ht="13.5">
      <c r="A6967" t="s">
        <v>39573</v>
      </c>
      <c r="B6967" t="s">
        <v>39574</v>
      </c>
      <c r="C6967" t="s">
        <v>31931</v>
      </c>
      <c r="D6967" t="s">
        <v>31932</v>
      </c>
      <c r="E6967" t="s">
        <v>18516</v>
      </c>
      <c r="F6967" t="s">
        <v>18516</v>
      </c>
      <c r="G6967" t="s">
        <v>18516</v>
      </c>
      <c r="H6967" t="s">
        <v>18516</v>
      </c>
      <c r="I6967" t="s">
        <v>18516</v>
      </c>
      <c r="J6967" t="s">
        <v>18516</v>
      </c>
      <c r="K6967" t="s">
        <v>29707</v>
      </c>
      <c r="L6967" t="s">
        <v>18516</v>
      </c>
      <c r="M6967" t="s">
        <v>18516</v>
      </c>
    </row>
    <row r="6968" spans="1:13" ht="13.5">
      <c r="A6968" t="s">
        <v>39575</v>
      </c>
      <c r="B6968" t="s">
        <v>39576</v>
      </c>
      <c r="C6968" t="s">
        <v>31931</v>
      </c>
      <c r="D6968" t="s">
        <v>31932</v>
      </c>
      <c r="E6968" t="s">
        <v>18516</v>
      </c>
      <c r="F6968" t="s">
        <v>18516</v>
      </c>
      <c r="G6968" t="s">
        <v>18516</v>
      </c>
      <c r="H6968" t="s">
        <v>18516</v>
      </c>
      <c r="I6968" t="s">
        <v>18516</v>
      </c>
      <c r="J6968" t="s">
        <v>18516</v>
      </c>
      <c r="K6968" t="s">
        <v>29707</v>
      </c>
      <c r="L6968" t="s">
        <v>18516</v>
      </c>
      <c r="M6968" t="s">
        <v>18516</v>
      </c>
    </row>
    <row r="6969" spans="1:13" ht="13.5">
      <c r="A6969" t="s">
        <v>39577</v>
      </c>
      <c r="B6969" t="s">
        <v>39578</v>
      </c>
      <c r="C6969" t="s">
        <v>31931</v>
      </c>
      <c r="D6969" t="s">
        <v>31932</v>
      </c>
      <c r="E6969" t="s">
        <v>18516</v>
      </c>
      <c r="F6969" t="s">
        <v>18516</v>
      </c>
      <c r="G6969" t="s">
        <v>18516</v>
      </c>
      <c r="H6969" t="s">
        <v>18516</v>
      </c>
      <c r="I6969" t="s">
        <v>18516</v>
      </c>
      <c r="J6969" t="s">
        <v>18516</v>
      </c>
      <c r="K6969" t="s">
        <v>29707</v>
      </c>
      <c r="L6969" t="s">
        <v>18516</v>
      </c>
      <c r="M6969" t="s">
        <v>18516</v>
      </c>
    </row>
    <row r="6970" spans="1:13" ht="13.5">
      <c r="A6970" t="s">
        <v>39579</v>
      </c>
      <c r="B6970" t="s">
        <v>39580</v>
      </c>
      <c r="C6970" t="s">
        <v>31931</v>
      </c>
      <c r="D6970" t="s">
        <v>31932</v>
      </c>
      <c r="E6970" t="s">
        <v>18516</v>
      </c>
      <c r="F6970" t="s">
        <v>18516</v>
      </c>
      <c r="G6970" t="s">
        <v>18516</v>
      </c>
      <c r="H6970" t="s">
        <v>18516</v>
      </c>
      <c r="I6970" t="s">
        <v>18516</v>
      </c>
      <c r="J6970" t="s">
        <v>18516</v>
      </c>
      <c r="K6970" t="s">
        <v>29707</v>
      </c>
      <c r="L6970" t="s">
        <v>18516</v>
      </c>
      <c r="M6970" t="s">
        <v>18516</v>
      </c>
    </row>
    <row r="6971" spans="1:13" ht="13.5">
      <c r="A6971" t="s">
        <v>39581</v>
      </c>
      <c r="B6971" t="s">
        <v>39582</v>
      </c>
      <c r="C6971" t="s">
        <v>31931</v>
      </c>
      <c r="D6971" t="s">
        <v>31932</v>
      </c>
      <c r="E6971" t="s">
        <v>18516</v>
      </c>
      <c r="F6971" t="s">
        <v>18516</v>
      </c>
      <c r="G6971" t="s">
        <v>18516</v>
      </c>
      <c r="H6971" t="s">
        <v>18516</v>
      </c>
      <c r="I6971" t="s">
        <v>18516</v>
      </c>
      <c r="J6971" t="s">
        <v>18516</v>
      </c>
      <c r="K6971" t="s">
        <v>29707</v>
      </c>
      <c r="L6971" t="s">
        <v>18516</v>
      </c>
      <c r="M6971" t="s">
        <v>18516</v>
      </c>
    </row>
    <row r="6972" spans="1:13" ht="13.5">
      <c r="A6972" t="s">
        <v>39583</v>
      </c>
      <c r="B6972" t="s">
        <v>39584</v>
      </c>
      <c r="C6972" t="s">
        <v>31931</v>
      </c>
      <c r="D6972" t="s">
        <v>31932</v>
      </c>
      <c r="E6972" t="s">
        <v>18516</v>
      </c>
      <c r="F6972" t="s">
        <v>18516</v>
      </c>
      <c r="G6972" t="s">
        <v>18516</v>
      </c>
      <c r="H6972" t="s">
        <v>18516</v>
      </c>
      <c r="I6972" t="s">
        <v>18516</v>
      </c>
      <c r="J6972" t="s">
        <v>18516</v>
      </c>
      <c r="K6972" t="s">
        <v>29707</v>
      </c>
      <c r="L6972" t="s">
        <v>18516</v>
      </c>
      <c r="M6972" t="s">
        <v>18516</v>
      </c>
    </row>
    <row r="6973" spans="1:13" ht="13.5">
      <c r="A6973" t="s">
        <v>39585</v>
      </c>
      <c r="B6973" t="s">
        <v>39586</v>
      </c>
      <c r="C6973" t="s">
        <v>31931</v>
      </c>
      <c r="D6973" t="s">
        <v>31932</v>
      </c>
      <c r="E6973" s="164">
        <v>179</v>
      </c>
      <c r="F6973" s="164">
        <v>179</v>
      </c>
      <c r="G6973" t="s">
        <v>18516</v>
      </c>
      <c r="H6973" t="s">
        <v>18516</v>
      </c>
      <c r="I6973" s="164">
        <v>38.2</v>
      </c>
      <c r="J6973" s="164">
        <v>217.2</v>
      </c>
      <c r="K6973">
        <v>40</v>
      </c>
      <c r="L6973" t="s">
        <v>29455</v>
      </c>
      <c r="M6973" t="s">
        <v>29902</v>
      </c>
    </row>
    <row r="6974" spans="1:13" ht="13.5">
      <c r="A6974" t="s">
        <v>39587</v>
      </c>
      <c r="B6974" t="s">
        <v>39588</v>
      </c>
      <c r="C6974" t="s">
        <v>31931</v>
      </c>
      <c r="D6974" t="s">
        <v>31932</v>
      </c>
      <c r="E6974" t="s">
        <v>18516</v>
      </c>
      <c r="F6974" t="s">
        <v>18516</v>
      </c>
      <c r="G6974" t="s">
        <v>18516</v>
      </c>
      <c r="H6974" t="s">
        <v>18516</v>
      </c>
      <c r="I6974" t="s">
        <v>18516</v>
      </c>
      <c r="J6974" t="s">
        <v>18516</v>
      </c>
      <c r="K6974" t="s">
        <v>29707</v>
      </c>
      <c r="L6974" t="s">
        <v>18516</v>
      </c>
      <c r="M6974" t="s">
        <v>18516</v>
      </c>
    </row>
    <row r="6975" spans="1:13" ht="13.5">
      <c r="A6975" t="s">
        <v>39589</v>
      </c>
      <c r="B6975" t="s">
        <v>39590</v>
      </c>
      <c r="C6975" t="s">
        <v>31931</v>
      </c>
      <c r="D6975" t="s">
        <v>31932</v>
      </c>
      <c r="E6975" s="164">
        <v>369</v>
      </c>
      <c r="F6975" s="164">
        <v>369</v>
      </c>
      <c r="G6975" t="s">
        <v>18516</v>
      </c>
      <c r="H6975" t="s">
        <v>18516</v>
      </c>
      <c r="I6975" s="164">
        <v>110.84</v>
      </c>
      <c r="J6975" s="164">
        <v>479.84</v>
      </c>
      <c r="K6975">
        <v>0</v>
      </c>
      <c r="L6975" t="s">
        <v>18516</v>
      </c>
      <c r="M6975" t="s">
        <v>18516</v>
      </c>
    </row>
    <row r="6976" spans="1:13" ht="13.5">
      <c r="A6976" t="s">
        <v>39591</v>
      </c>
      <c r="B6976" t="s">
        <v>39592</v>
      </c>
      <c r="C6976" t="s">
        <v>31931</v>
      </c>
      <c r="D6976" t="s">
        <v>31932</v>
      </c>
      <c r="E6976" t="s">
        <v>18516</v>
      </c>
      <c r="F6976" t="s">
        <v>18516</v>
      </c>
      <c r="G6976" t="s">
        <v>18516</v>
      </c>
      <c r="H6976" t="s">
        <v>18516</v>
      </c>
      <c r="I6976" t="s">
        <v>18516</v>
      </c>
      <c r="J6976" t="s">
        <v>18516</v>
      </c>
      <c r="K6976" t="s">
        <v>29707</v>
      </c>
      <c r="L6976" t="s">
        <v>18516</v>
      </c>
      <c r="M6976" t="s">
        <v>18516</v>
      </c>
    </row>
    <row r="6977" spans="1:13" ht="13.5">
      <c r="A6977" t="s">
        <v>39593</v>
      </c>
      <c r="B6977" t="s">
        <v>39594</v>
      </c>
      <c r="C6977" t="s">
        <v>31931</v>
      </c>
      <c r="D6977" t="s">
        <v>31932</v>
      </c>
      <c r="E6977" t="s">
        <v>18516</v>
      </c>
      <c r="F6977" t="s">
        <v>18516</v>
      </c>
      <c r="G6977" t="s">
        <v>18516</v>
      </c>
      <c r="H6977" t="s">
        <v>18516</v>
      </c>
      <c r="I6977" t="s">
        <v>18516</v>
      </c>
      <c r="J6977" t="s">
        <v>18516</v>
      </c>
      <c r="K6977" t="s">
        <v>29707</v>
      </c>
      <c r="L6977" t="s">
        <v>18516</v>
      </c>
      <c r="M6977" t="s">
        <v>18516</v>
      </c>
    </row>
    <row r="6978" spans="1:13" ht="13.5">
      <c r="A6978" t="s">
        <v>39595</v>
      </c>
      <c r="B6978" t="s">
        <v>39596</v>
      </c>
      <c r="C6978" t="s">
        <v>31931</v>
      </c>
      <c r="D6978" t="s">
        <v>31932</v>
      </c>
      <c r="E6978" s="164">
        <v>139</v>
      </c>
      <c r="F6978" s="164">
        <v>139</v>
      </c>
      <c r="G6978" t="s">
        <v>18516</v>
      </c>
      <c r="H6978" t="s">
        <v>18516</v>
      </c>
      <c r="I6978" s="164">
        <v>22.27</v>
      </c>
      <c r="J6978" s="164">
        <v>161.27</v>
      </c>
      <c r="K6978">
        <v>0</v>
      </c>
      <c r="L6978" t="s">
        <v>29439</v>
      </c>
      <c r="M6978" t="s">
        <v>29935</v>
      </c>
    </row>
    <row r="6979" spans="1:13" ht="13.5">
      <c r="A6979" t="s">
        <v>39597</v>
      </c>
      <c r="B6979" t="s">
        <v>39598</v>
      </c>
      <c r="C6979" t="s">
        <v>31931</v>
      </c>
      <c r="D6979" t="s">
        <v>31932</v>
      </c>
      <c r="E6979" s="164">
        <v>139</v>
      </c>
      <c r="F6979" s="164">
        <v>139</v>
      </c>
      <c r="G6979" t="s">
        <v>18516</v>
      </c>
      <c r="H6979" t="s">
        <v>18516</v>
      </c>
      <c r="I6979" s="164">
        <v>22.27</v>
      </c>
      <c r="J6979" s="164">
        <v>161.27</v>
      </c>
      <c r="K6979">
        <v>0</v>
      </c>
      <c r="L6979" t="s">
        <v>29439</v>
      </c>
      <c r="M6979" t="s">
        <v>29935</v>
      </c>
    </row>
    <row r="6980" spans="1:13" ht="13.5">
      <c r="A6980" t="s">
        <v>39599</v>
      </c>
      <c r="B6980" t="s">
        <v>39600</v>
      </c>
      <c r="C6980" t="s">
        <v>31931</v>
      </c>
      <c r="D6980" t="s">
        <v>31932</v>
      </c>
      <c r="E6980" t="s">
        <v>18516</v>
      </c>
      <c r="F6980" t="s">
        <v>18516</v>
      </c>
      <c r="G6980" t="s">
        <v>18516</v>
      </c>
      <c r="H6980" t="s">
        <v>18516</v>
      </c>
      <c r="I6980" t="s">
        <v>18516</v>
      </c>
      <c r="J6980" t="s">
        <v>18516</v>
      </c>
      <c r="K6980" t="s">
        <v>29707</v>
      </c>
      <c r="L6980" t="s">
        <v>18516</v>
      </c>
      <c r="M6980" t="s">
        <v>18516</v>
      </c>
    </row>
    <row r="6981" spans="1:13" ht="13.5">
      <c r="A6981" t="s">
        <v>39601</v>
      </c>
      <c r="B6981" t="s">
        <v>39602</v>
      </c>
      <c r="C6981" t="s">
        <v>31931</v>
      </c>
      <c r="D6981" t="s">
        <v>31932</v>
      </c>
      <c r="E6981" t="s">
        <v>18516</v>
      </c>
      <c r="F6981" t="s">
        <v>18516</v>
      </c>
      <c r="G6981" t="s">
        <v>18516</v>
      </c>
      <c r="H6981" t="s">
        <v>18516</v>
      </c>
      <c r="I6981" t="s">
        <v>18516</v>
      </c>
      <c r="J6981" t="s">
        <v>18516</v>
      </c>
      <c r="K6981" t="s">
        <v>29707</v>
      </c>
      <c r="L6981" t="s">
        <v>18516</v>
      </c>
      <c r="M6981" t="s">
        <v>18516</v>
      </c>
    </row>
    <row r="6982" spans="1:13" ht="13.5">
      <c r="A6982" t="s">
        <v>39603</v>
      </c>
      <c r="B6982" t="s">
        <v>39604</v>
      </c>
      <c r="C6982" t="s">
        <v>31931</v>
      </c>
      <c r="D6982" t="s">
        <v>31932</v>
      </c>
      <c r="E6982" t="s">
        <v>18516</v>
      </c>
      <c r="F6982" t="s">
        <v>18516</v>
      </c>
      <c r="G6982" t="s">
        <v>18516</v>
      </c>
      <c r="H6982" t="s">
        <v>18516</v>
      </c>
      <c r="I6982" t="s">
        <v>18516</v>
      </c>
      <c r="J6982" t="s">
        <v>18516</v>
      </c>
      <c r="K6982" t="s">
        <v>29707</v>
      </c>
      <c r="L6982" t="s">
        <v>18516</v>
      </c>
      <c r="M6982" t="s">
        <v>18516</v>
      </c>
    </row>
    <row r="6983" spans="1:13" ht="13.5">
      <c r="A6983" t="s">
        <v>13765</v>
      </c>
      <c r="B6983" t="s">
        <v>39605</v>
      </c>
      <c r="C6983" t="s">
        <v>31931</v>
      </c>
      <c r="D6983" t="s">
        <v>31932</v>
      </c>
      <c r="E6983" t="s">
        <v>18516</v>
      </c>
      <c r="F6983" t="s">
        <v>18516</v>
      </c>
      <c r="G6983" t="s">
        <v>18516</v>
      </c>
      <c r="H6983" t="s">
        <v>18516</v>
      </c>
      <c r="I6983" t="s">
        <v>18516</v>
      </c>
      <c r="J6983" t="s">
        <v>18516</v>
      </c>
      <c r="K6983" t="s">
        <v>29707</v>
      </c>
      <c r="L6983" t="s">
        <v>18516</v>
      </c>
      <c r="M6983" t="s">
        <v>18516</v>
      </c>
    </row>
    <row r="6984" spans="1:13" ht="13.5">
      <c r="A6984" t="s">
        <v>13759</v>
      </c>
      <c r="B6984" t="s">
        <v>39606</v>
      </c>
      <c r="C6984" t="s">
        <v>31931</v>
      </c>
      <c r="D6984" t="s">
        <v>31932</v>
      </c>
      <c r="E6984" t="s">
        <v>18516</v>
      </c>
      <c r="F6984" t="s">
        <v>18516</v>
      </c>
      <c r="G6984" t="s">
        <v>18516</v>
      </c>
      <c r="H6984" t="s">
        <v>18516</v>
      </c>
      <c r="I6984" t="s">
        <v>18516</v>
      </c>
      <c r="J6984" t="s">
        <v>18516</v>
      </c>
      <c r="K6984" t="s">
        <v>29707</v>
      </c>
      <c r="L6984" t="s">
        <v>18516</v>
      </c>
      <c r="M6984" t="s">
        <v>18516</v>
      </c>
    </row>
    <row r="6985" spans="1:13" ht="13.5">
      <c r="A6985" t="s">
        <v>13768</v>
      </c>
      <c r="B6985" t="s">
        <v>39607</v>
      </c>
      <c r="C6985" t="s">
        <v>31931</v>
      </c>
      <c r="D6985" t="s">
        <v>31932</v>
      </c>
      <c r="E6985" t="s">
        <v>18516</v>
      </c>
      <c r="F6985" t="s">
        <v>18516</v>
      </c>
      <c r="G6985" t="s">
        <v>18516</v>
      </c>
      <c r="H6985" t="s">
        <v>18516</v>
      </c>
      <c r="I6985" t="s">
        <v>18516</v>
      </c>
      <c r="J6985" t="s">
        <v>18516</v>
      </c>
      <c r="K6985" t="s">
        <v>29707</v>
      </c>
      <c r="L6985" t="s">
        <v>18516</v>
      </c>
      <c r="M6985" t="s">
        <v>18516</v>
      </c>
    </row>
    <row r="6986" spans="1:13" ht="13.5">
      <c r="A6986" t="s">
        <v>39608</v>
      </c>
      <c r="B6986" t="s">
        <v>39609</v>
      </c>
      <c r="C6986" t="s">
        <v>31931</v>
      </c>
      <c r="D6986" t="s">
        <v>31932</v>
      </c>
      <c r="E6986" t="s">
        <v>18516</v>
      </c>
      <c r="F6986" t="s">
        <v>18516</v>
      </c>
      <c r="G6986" t="s">
        <v>18516</v>
      </c>
      <c r="H6986" t="s">
        <v>18516</v>
      </c>
      <c r="I6986" t="s">
        <v>18516</v>
      </c>
      <c r="J6986" t="s">
        <v>18516</v>
      </c>
      <c r="K6986" t="s">
        <v>29707</v>
      </c>
      <c r="L6986" t="s">
        <v>18516</v>
      </c>
      <c r="M6986" t="s">
        <v>18516</v>
      </c>
    </row>
    <row r="6987" spans="1:13" ht="13.5">
      <c r="A6987" t="s">
        <v>39610</v>
      </c>
      <c r="B6987" t="s">
        <v>39611</v>
      </c>
      <c r="C6987" t="s">
        <v>31931</v>
      </c>
      <c r="D6987" t="s">
        <v>31932</v>
      </c>
      <c r="E6987" s="164">
        <v>119</v>
      </c>
      <c r="F6987" s="164">
        <v>75</v>
      </c>
      <c r="G6987" s="165">
        <v>0.63</v>
      </c>
      <c r="H6987" t="s">
        <v>31933</v>
      </c>
      <c r="I6987" s="164">
        <v>28.58</v>
      </c>
      <c r="J6987" s="164">
        <v>103.58</v>
      </c>
      <c r="K6987">
        <v>81</v>
      </c>
      <c r="L6987" t="s">
        <v>18516</v>
      </c>
      <c r="M6987" t="s">
        <v>18516</v>
      </c>
    </row>
    <row r="6988" spans="1:13" ht="13.5">
      <c r="A6988" t="s">
        <v>39612</v>
      </c>
      <c r="B6988" t="s">
        <v>39613</v>
      </c>
      <c r="C6988" t="s">
        <v>31931</v>
      </c>
      <c r="D6988" t="s">
        <v>31932</v>
      </c>
      <c r="E6988" s="164">
        <v>219</v>
      </c>
      <c r="F6988" s="164">
        <v>120</v>
      </c>
      <c r="G6988" s="165">
        <v>0.54</v>
      </c>
      <c r="H6988" t="s">
        <v>31933</v>
      </c>
      <c r="I6988" s="164">
        <v>92.48</v>
      </c>
      <c r="J6988" s="164">
        <v>212.48</v>
      </c>
      <c r="K6988">
        <v>12</v>
      </c>
      <c r="L6988" t="s">
        <v>18516</v>
      </c>
      <c r="M6988" t="s">
        <v>18516</v>
      </c>
    </row>
    <row r="6989" spans="1:13" ht="13.5">
      <c r="A6989" t="s">
        <v>39614</v>
      </c>
      <c r="B6989" t="s">
        <v>39615</v>
      </c>
      <c r="C6989" t="s">
        <v>31931</v>
      </c>
      <c r="D6989" t="s">
        <v>31932</v>
      </c>
      <c r="E6989" s="164">
        <v>219</v>
      </c>
      <c r="F6989" s="164">
        <v>120</v>
      </c>
      <c r="G6989" s="165">
        <v>0.54</v>
      </c>
      <c r="H6989" t="s">
        <v>31933</v>
      </c>
      <c r="I6989" s="164">
        <v>92.48</v>
      </c>
      <c r="J6989" s="164">
        <v>212.48</v>
      </c>
      <c r="K6989">
        <v>37</v>
      </c>
      <c r="L6989" t="s">
        <v>18516</v>
      </c>
      <c r="M6989" t="s">
        <v>18516</v>
      </c>
    </row>
    <row r="6990" spans="1:13" ht="13.5">
      <c r="A6990" t="s">
        <v>39616</v>
      </c>
      <c r="B6990" t="s">
        <v>39617</v>
      </c>
      <c r="C6990" t="s">
        <v>31931</v>
      </c>
      <c r="D6990" t="s">
        <v>31932</v>
      </c>
      <c r="E6990" t="s">
        <v>18516</v>
      </c>
      <c r="F6990" t="s">
        <v>18516</v>
      </c>
      <c r="G6990" t="s">
        <v>18516</v>
      </c>
      <c r="H6990" t="s">
        <v>18516</v>
      </c>
      <c r="I6990" t="s">
        <v>18516</v>
      </c>
      <c r="J6990" t="s">
        <v>18516</v>
      </c>
      <c r="K6990" t="s">
        <v>29707</v>
      </c>
      <c r="L6990" t="s">
        <v>18516</v>
      </c>
      <c r="M6990" t="s">
        <v>18516</v>
      </c>
    </row>
    <row r="6991" spans="1:13" ht="13.5">
      <c r="A6991" t="s">
        <v>39618</v>
      </c>
      <c r="B6991" t="s">
        <v>39619</v>
      </c>
      <c r="C6991" t="s">
        <v>31931</v>
      </c>
      <c r="D6991" t="s">
        <v>31932</v>
      </c>
      <c r="E6991" t="s">
        <v>18516</v>
      </c>
      <c r="F6991" t="s">
        <v>18516</v>
      </c>
      <c r="G6991" t="s">
        <v>18516</v>
      </c>
      <c r="H6991" t="s">
        <v>18516</v>
      </c>
      <c r="I6991" t="s">
        <v>18516</v>
      </c>
      <c r="J6991" t="s">
        <v>18516</v>
      </c>
      <c r="K6991" t="s">
        <v>29707</v>
      </c>
      <c r="L6991" t="s">
        <v>18516</v>
      </c>
      <c r="M6991" t="s">
        <v>18516</v>
      </c>
    </row>
    <row r="6992" spans="1:13" ht="13.5">
      <c r="A6992" t="s">
        <v>39620</v>
      </c>
      <c r="B6992" t="s">
        <v>39621</v>
      </c>
      <c r="C6992" t="s">
        <v>31931</v>
      </c>
      <c r="D6992" t="s">
        <v>31932</v>
      </c>
      <c r="E6992" t="s">
        <v>18516</v>
      </c>
      <c r="F6992" t="s">
        <v>18516</v>
      </c>
      <c r="G6992" t="s">
        <v>18516</v>
      </c>
      <c r="H6992" t="s">
        <v>18516</v>
      </c>
      <c r="I6992" t="s">
        <v>18516</v>
      </c>
      <c r="J6992" t="s">
        <v>18516</v>
      </c>
      <c r="K6992" t="s">
        <v>29707</v>
      </c>
      <c r="L6992" t="s">
        <v>18516</v>
      </c>
      <c r="M6992" t="s">
        <v>18516</v>
      </c>
    </row>
    <row r="6993" spans="1:13" ht="13.5">
      <c r="A6993" t="s">
        <v>39622</v>
      </c>
      <c r="B6993" t="s">
        <v>39574</v>
      </c>
      <c r="C6993" t="s">
        <v>31931</v>
      </c>
      <c r="D6993" t="s">
        <v>31932</v>
      </c>
      <c r="E6993" t="s">
        <v>18516</v>
      </c>
      <c r="F6993" t="s">
        <v>18516</v>
      </c>
      <c r="G6993" t="s">
        <v>18516</v>
      </c>
      <c r="H6993" t="s">
        <v>18516</v>
      </c>
      <c r="I6993" t="s">
        <v>18516</v>
      </c>
      <c r="J6993" t="s">
        <v>18516</v>
      </c>
      <c r="K6993" t="s">
        <v>29707</v>
      </c>
      <c r="L6993" t="s">
        <v>18516</v>
      </c>
      <c r="M6993" t="s">
        <v>18516</v>
      </c>
    </row>
    <row r="6994" spans="1:13" ht="13.5">
      <c r="A6994" t="s">
        <v>39623</v>
      </c>
      <c r="B6994" t="s">
        <v>39624</v>
      </c>
      <c r="C6994" t="s">
        <v>31931</v>
      </c>
      <c r="D6994" t="s">
        <v>31932</v>
      </c>
      <c r="E6994" t="s">
        <v>18516</v>
      </c>
      <c r="F6994" t="s">
        <v>18516</v>
      </c>
      <c r="G6994" t="s">
        <v>18516</v>
      </c>
      <c r="H6994" t="s">
        <v>18516</v>
      </c>
      <c r="I6994" t="s">
        <v>18516</v>
      </c>
      <c r="J6994" t="s">
        <v>18516</v>
      </c>
      <c r="K6994" t="s">
        <v>29707</v>
      </c>
      <c r="L6994" t="s">
        <v>18516</v>
      </c>
      <c r="M6994" t="s">
        <v>18516</v>
      </c>
    </row>
    <row r="6995" spans="1:13" ht="13.5">
      <c r="A6995" t="s">
        <v>39625</v>
      </c>
      <c r="B6995" t="s">
        <v>39626</v>
      </c>
      <c r="C6995" t="s">
        <v>31931</v>
      </c>
      <c r="D6995" t="s">
        <v>31932</v>
      </c>
      <c r="E6995" t="s">
        <v>18516</v>
      </c>
      <c r="F6995" t="s">
        <v>18516</v>
      </c>
      <c r="G6995" t="s">
        <v>18516</v>
      </c>
      <c r="H6995" t="s">
        <v>18516</v>
      </c>
      <c r="I6995" t="s">
        <v>18516</v>
      </c>
      <c r="J6995" t="s">
        <v>18516</v>
      </c>
      <c r="K6995" t="s">
        <v>29707</v>
      </c>
      <c r="L6995" t="s">
        <v>18516</v>
      </c>
      <c r="M6995" t="s">
        <v>18516</v>
      </c>
    </row>
    <row r="6996" spans="1:13" ht="13.5">
      <c r="A6996" t="s">
        <v>39627</v>
      </c>
      <c r="B6996" t="s">
        <v>39626</v>
      </c>
      <c r="C6996" t="s">
        <v>31931</v>
      </c>
      <c r="D6996" t="s">
        <v>31932</v>
      </c>
      <c r="E6996" t="s">
        <v>18516</v>
      </c>
      <c r="F6996" t="s">
        <v>18516</v>
      </c>
      <c r="G6996" t="s">
        <v>18516</v>
      </c>
      <c r="H6996" t="s">
        <v>18516</v>
      </c>
      <c r="I6996" t="s">
        <v>18516</v>
      </c>
      <c r="J6996" t="s">
        <v>18516</v>
      </c>
      <c r="K6996" t="s">
        <v>29707</v>
      </c>
      <c r="L6996" t="s">
        <v>18516</v>
      </c>
      <c r="M6996" t="s">
        <v>18516</v>
      </c>
    </row>
    <row r="6997" spans="1:13" ht="13.5">
      <c r="A6997" t="s">
        <v>39628</v>
      </c>
      <c r="B6997" t="s">
        <v>39629</v>
      </c>
      <c r="C6997" t="s">
        <v>31931</v>
      </c>
      <c r="D6997" t="s">
        <v>31932</v>
      </c>
      <c r="E6997" t="s">
        <v>18516</v>
      </c>
      <c r="F6997" t="s">
        <v>18516</v>
      </c>
      <c r="G6997" t="s">
        <v>18516</v>
      </c>
      <c r="H6997" t="s">
        <v>18516</v>
      </c>
      <c r="I6997" t="s">
        <v>18516</v>
      </c>
      <c r="J6997" t="s">
        <v>18516</v>
      </c>
      <c r="K6997" t="s">
        <v>29707</v>
      </c>
      <c r="L6997" t="s">
        <v>18516</v>
      </c>
      <c r="M6997" t="s">
        <v>18516</v>
      </c>
    </row>
    <row r="6998" spans="1:13" ht="13.5">
      <c r="A6998" t="s">
        <v>39630</v>
      </c>
      <c r="B6998" t="s">
        <v>39631</v>
      </c>
      <c r="C6998" t="s">
        <v>31931</v>
      </c>
      <c r="D6998" t="s">
        <v>31932</v>
      </c>
      <c r="E6998" t="s">
        <v>18516</v>
      </c>
      <c r="F6998" t="s">
        <v>18516</v>
      </c>
      <c r="G6998" t="s">
        <v>18516</v>
      </c>
      <c r="H6998" t="s">
        <v>18516</v>
      </c>
      <c r="I6998" t="s">
        <v>18516</v>
      </c>
      <c r="J6998" t="s">
        <v>18516</v>
      </c>
      <c r="K6998" t="s">
        <v>29707</v>
      </c>
      <c r="L6998" t="s">
        <v>18516</v>
      </c>
      <c r="M6998" t="s">
        <v>18516</v>
      </c>
    </row>
    <row r="6999" spans="1:13" ht="13.5">
      <c r="A6999" t="s">
        <v>39632</v>
      </c>
      <c r="B6999" t="s">
        <v>39633</v>
      </c>
      <c r="C6999" t="s">
        <v>31931</v>
      </c>
      <c r="D6999" t="s">
        <v>31932</v>
      </c>
      <c r="E6999" t="s">
        <v>18516</v>
      </c>
      <c r="F6999" t="s">
        <v>18516</v>
      </c>
      <c r="G6999" t="s">
        <v>18516</v>
      </c>
      <c r="H6999" t="s">
        <v>18516</v>
      </c>
      <c r="I6999" t="s">
        <v>18516</v>
      </c>
      <c r="J6999" t="s">
        <v>18516</v>
      </c>
      <c r="K6999" t="s">
        <v>29707</v>
      </c>
      <c r="L6999" t="s">
        <v>18516</v>
      </c>
      <c r="M6999" t="s">
        <v>18516</v>
      </c>
    </row>
    <row r="7000" spans="1:13" ht="13.5">
      <c r="A7000" t="s">
        <v>39634</v>
      </c>
      <c r="B7000" t="s">
        <v>39635</v>
      </c>
      <c r="C7000" t="s">
        <v>31931</v>
      </c>
      <c r="D7000" t="s">
        <v>31932</v>
      </c>
      <c r="E7000" t="s">
        <v>18516</v>
      </c>
      <c r="F7000" t="s">
        <v>18516</v>
      </c>
      <c r="G7000" t="s">
        <v>18516</v>
      </c>
      <c r="H7000" t="s">
        <v>18516</v>
      </c>
      <c r="I7000" t="s">
        <v>18516</v>
      </c>
      <c r="J7000" t="s">
        <v>18516</v>
      </c>
      <c r="K7000" t="s">
        <v>29707</v>
      </c>
      <c r="L7000" t="s">
        <v>18516</v>
      </c>
      <c r="M7000" t="s">
        <v>18516</v>
      </c>
    </row>
    <row r="7001" spans="1:13" ht="13.5">
      <c r="A7001" t="s">
        <v>39636</v>
      </c>
      <c r="B7001" t="s">
        <v>39637</v>
      </c>
      <c r="C7001" t="s">
        <v>31931</v>
      </c>
      <c r="D7001" t="s">
        <v>31932</v>
      </c>
      <c r="E7001" t="s">
        <v>18516</v>
      </c>
      <c r="F7001" t="s">
        <v>18516</v>
      </c>
      <c r="G7001" t="s">
        <v>18516</v>
      </c>
      <c r="H7001" t="s">
        <v>18516</v>
      </c>
      <c r="I7001" t="s">
        <v>18516</v>
      </c>
      <c r="J7001" t="s">
        <v>18516</v>
      </c>
      <c r="K7001" t="s">
        <v>29707</v>
      </c>
      <c r="L7001" t="s">
        <v>18516</v>
      </c>
      <c r="M7001" t="s">
        <v>18516</v>
      </c>
    </row>
    <row r="7002" spans="1:13" ht="13.5">
      <c r="A7002" t="s">
        <v>39638</v>
      </c>
      <c r="B7002" t="s">
        <v>39639</v>
      </c>
      <c r="C7002" t="s">
        <v>31931</v>
      </c>
      <c r="D7002" t="s">
        <v>31932</v>
      </c>
      <c r="E7002" t="s">
        <v>18516</v>
      </c>
      <c r="F7002" t="s">
        <v>18516</v>
      </c>
      <c r="G7002" t="s">
        <v>18516</v>
      </c>
      <c r="H7002" t="s">
        <v>18516</v>
      </c>
      <c r="I7002" t="s">
        <v>18516</v>
      </c>
      <c r="J7002" t="s">
        <v>18516</v>
      </c>
      <c r="K7002" t="s">
        <v>29707</v>
      </c>
      <c r="L7002" t="s">
        <v>18516</v>
      </c>
      <c r="M7002" t="s">
        <v>18516</v>
      </c>
    </row>
    <row r="7003" spans="1:13" ht="13.5">
      <c r="A7003" t="s">
        <v>39640</v>
      </c>
      <c r="B7003" t="s">
        <v>39641</v>
      </c>
      <c r="C7003" t="s">
        <v>31931</v>
      </c>
      <c r="D7003" t="s">
        <v>31932</v>
      </c>
      <c r="E7003" t="s">
        <v>18516</v>
      </c>
      <c r="F7003" t="s">
        <v>18516</v>
      </c>
      <c r="G7003" t="s">
        <v>18516</v>
      </c>
      <c r="H7003" t="s">
        <v>18516</v>
      </c>
      <c r="I7003" t="s">
        <v>18516</v>
      </c>
      <c r="J7003" t="s">
        <v>18516</v>
      </c>
      <c r="K7003" t="s">
        <v>29707</v>
      </c>
      <c r="L7003" t="s">
        <v>18516</v>
      </c>
      <c r="M7003" t="s">
        <v>18516</v>
      </c>
    </row>
    <row r="7004" spans="1:13" ht="13.5">
      <c r="A7004" t="s">
        <v>39642</v>
      </c>
      <c r="B7004" t="s">
        <v>39643</v>
      </c>
      <c r="C7004" t="s">
        <v>31931</v>
      </c>
      <c r="D7004" t="s">
        <v>31932</v>
      </c>
      <c r="E7004" t="s">
        <v>18516</v>
      </c>
      <c r="F7004" t="s">
        <v>18516</v>
      </c>
      <c r="G7004" t="s">
        <v>18516</v>
      </c>
      <c r="H7004" t="s">
        <v>18516</v>
      </c>
      <c r="I7004" t="s">
        <v>18516</v>
      </c>
      <c r="J7004" t="s">
        <v>18516</v>
      </c>
      <c r="K7004" t="s">
        <v>29707</v>
      </c>
      <c r="L7004" t="s">
        <v>18516</v>
      </c>
      <c r="M7004" t="s">
        <v>18516</v>
      </c>
    </row>
    <row r="7005" spans="1:13" ht="13.5">
      <c r="A7005" t="s">
        <v>39644</v>
      </c>
      <c r="B7005" t="s">
        <v>39645</v>
      </c>
      <c r="C7005" t="s">
        <v>31931</v>
      </c>
      <c r="D7005" t="s">
        <v>31932</v>
      </c>
      <c r="E7005" t="s">
        <v>18516</v>
      </c>
      <c r="F7005" t="s">
        <v>18516</v>
      </c>
      <c r="G7005" t="s">
        <v>18516</v>
      </c>
      <c r="H7005" t="s">
        <v>18516</v>
      </c>
      <c r="I7005" t="s">
        <v>18516</v>
      </c>
      <c r="J7005" t="s">
        <v>18516</v>
      </c>
      <c r="K7005" t="s">
        <v>29707</v>
      </c>
      <c r="L7005" t="s">
        <v>18516</v>
      </c>
      <c r="M7005" t="s">
        <v>18516</v>
      </c>
    </row>
    <row r="7006" spans="1:13" ht="13.5">
      <c r="A7006" t="s">
        <v>39646</v>
      </c>
      <c r="B7006" t="s">
        <v>39584</v>
      </c>
      <c r="C7006" t="s">
        <v>31931</v>
      </c>
      <c r="D7006" t="s">
        <v>31932</v>
      </c>
      <c r="E7006" t="s">
        <v>18516</v>
      </c>
      <c r="F7006" t="s">
        <v>18516</v>
      </c>
      <c r="G7006" t="s">
        <v>18516</v>
      </c>
      <c r="H7006" t="s">
        <v>18516</v>
      </c>
      <c r="I7006" t="s">
        <v>18516</v>
      </c>
      <c r="J7006" t="s">
        <v>18516</v>
      </c>
      <c r="K7006" t="s">
        <v>29707</v>
      </c>
      <c r="L7006" t="s">
        <v>18516</v>
      </c>
      <c r="M7006" t="s">
        <v>18516</v>
      </c>
    </row>
    <row r="7007" spans="1:13" ht="13.5">
      <c r="A7007" t="s">
        <v>39647</v>
      </c>
      <c r="B7007" t="s">
        <v>39584</v>
      </c>
      <c r="C7007" t="s">
        <v>31931</v>
      </c>
      <c r="D7007" t="s">
        <v>31932</v>
      </c>
      <c r="E7007" t="s">
        <v>18516</v>
      </c>
      <c r="F7007" t="s">
        <v>18516</v>
      </c>
      <c r="G7007" t="s">
        <v>18516</v>
      </c>
      <c r="H7007" t="s">
        <v>18516</v>
      </c>
      <c r="I7007" t="s">
        <v>18516</v>
      </c>
      <c r="J7007" t="s">
        <v>18516</v>
      </c>
      <c r="K7007" t="s">
        <v>29707</v>
      </c>
      <c r="L7007" t="s">
        <v>18516</v>
      </c>
      <c r="M7007" t="s">
        <v>18516</v>
      </c>
    </row>
    <row r="7008" spans="1:13" ht="13.5">
      <c r="A7008" t="s">
        <v>39648</v>
      </c>
      <c r="B7008" t="s">
        <v>39649</v>
      </c>
      <c r="C7008" t="s">
        <v>31931</v>
      </c>
      <c r="D7008" t="s">
        <v>31932</v>
      </c>
      <c r="E7008" s="164">
        <v>179</v>
      </c>
      <c r="F7008" s="164">
        <v>179</v>
      </c>
      <c r="G7008" t="s">
        <v>18516</v>
      </c>
      <c r="H7008" t="s">
        <v>18516</v>
      </c>
      <c r="I7008" s="164">
        <v>38.2</v>
      </c>
      <c r="J7008" s="164">
        <v>217.2</v>
      </c>
      <c r="K7008">
        <v>37</v>
      </c>
      <c r="L7008" t="s">
        <v>29455</v>
      </c>
      <c r="M7008" t="s">
        <v>29902</v>
      </c>
    </row>
    <row r="7009" spans="1:13" ht="13.5">
      <c r="A7009" t="s">
        <v>39650</v>
      </c>
      <c r="B7009" t="s">
        <v>39651</v>
      </c>
      <c r="C7009" t="s">
        <v>31931</v>
      </c>
      <c r="D7009" t="s">
        <v>31932</v>
      </c>
      <c r="E7009" s="164">
        <v>179</v>
      </c>
      <c r="F7009" s="164">
        <v>179</v>
      </c>
      <c r="G7009" t="s">
        <v>18516</v>
      </c>
      <c r="H7009" t="s">
        <v>18516</v>
      </c>
      <c r="I7009" s="164">
        <v>38.2</v>
      </c>
      <c r="J7009" s="164">
        <v>217.2</v>
      </c>
      <c r="K7009">
        <v>4</v>
      </c>
      <c r="L7009" t="s">
        <v>29455</v>
      </c>
      <c r="M7009" t="s">
        <v>29902</v>
      </c>
    </row>
    <row r="7010" spans="1:13" ht="13.5">
      <c r="A7010" t="s">
        <v>39652</v>
      </c>
      <c r="B7010" t="s">
        <v>39653</v>
      </c>
      <c r="C7010" t="s">
        <v>31931</v>
      </c>
      <c r="D7010" t="s">
        <v>31932</v>
      </c>
      <c r="E7010" s="164">
        <v>489</v>
      </c>
      <c r="F7010" s="164">
        <v>489</v>
      </c>
      <c r="G7010" t="s">
        <v>18516</v>
      </c>
      <c r="H7010" t="s">
        <v>18516</v>
      </c>
      <c r="I7010" s="164">
        <v>110.91</v>
      </c>
      <c r="J7010" s="164">
        <v>599.91</v>
      </c>
      <c r="K7010">
        <v>0</v>
      </c>
      <c r="L7010" t="s">
        <v>18516</v>
      </c>
      <c r="M7010" t="s">
        <v>18516</v>
      </c>
    </row>
    <row r="7011" spans="1:13" ht="13.5">
      <c r="A7011" t="s">
        <v>39654</v>
      </c>
      <c r="B7011" t="s">
        <v>39655</v>
      </c>
      <c r="C7011" t="s">
        <v>31931</v>
      </c>
      <c r="D7011" t="s">
        <v>31932</v>
      </c>
      <c r="E7011" t="s">
        <v>18516</v>
      </c>
      <c r="F7011" t="s">
        <v>18516</v>
      </c>
      <c r="G7011" t="s">
        <v>18516</v>
      </c>
      <c r="H7011" t="s">
        <v>18516</v>
      </c>
      <c r="I7011" t="s">
        <v>18516</v>
      </c>
      <c r="J7011" t="s">
        <v>18516</v>
      </c>
      <c r="K7011" t="s">
        <v>29707</v>
      </c>
      <c r="L7011" t="s">
        <v>18516</v>
      </c>
      <c r="M7011" t="s">
        <v>18516</v>
      </c>
    </row>
    <row r="7012" spans="1:13" ht="13.5">
      <c r="A7012" t="s">
        <v>39656</v>
      </c>
      <c r="B7012" t="s">
        <v>39655</v>
      </c>
      <c r="C7012" t="s">
        <v>31931</v>
      </c>
      <c r="D7012" t="s">
        <v>31932</v>
      </c>
      <c r="E7012" t="s">
        <v>18516</v>
      </c>
      <c r="F7012" t="s">
        <v>18516</v>
      </c>
      <c r="G7012" t="s">
        <v>18516</v>
      </c>
      <c r="H7012" t="s">
        <v>18516</v>
      </c>
      <c r="I7012" t="s">
        <v>18516</v>
      </c>
      <c r="J7012" t="s">
        <v>18516</v>
      </c>
      <c r="K7012" t="s">
        <v>29707</v>
      </c>
      <c r="L7012" t="s">
        <v>18516</v>
      </c>
      <c r="M7012" t="s">
        <v>18516</v>
      </c>
    </row>
    <row r="7013" spans="1:13" ht="13.5">
      <c r="A7013" t="s">
        <v>39657</v>
      </c>
      <c r="B7013" t="s">
        <v>39658</v>
      </c>
      <c r="C7013" t="s">
        <v>31931</v>
      </c>
      <c r="D7013" t="s">
        <v>31932</v>
      </c>
      <c r="E7013" t="s">
        <v>18516</v>
      </c>
      <c r="F7013" t="s">
        <v>18516</v>
      </c>
      <c r="G7013" t="s">
        <v>18516</v>
      </c>
      <c r="H7013" t="s">
        <v>18516</v>
      </c>
      <c r="I7013" t="s">
        <v>18516</v>
      </c>
      <c r="J7013" t="s">
        <v>18516</v>
      </c>
      <c r="K7013" t="s">
        <v>29707</v>
      </c>
      <c r="L7013" t="s">
        <v>18516</v>
      </c>
      <c r="M7013" t="s">
        <v>18516</v>
      </c>
    </row>
    <row r="7014" spans="1:13" ht="13.5">
      <c r="A7014" t="s">
        <v>39659</v>
      </c>
      <c r="B7014" t="s">
        <v>39660</v>
      </c>
      <c r="C7014" t="s">
        <v>31931</v>
      </c>
      <c r="D7014" t="s">
        <v>31932</v>
      </c>
      <c r="E7014" t="s">
        <v>18516</v>
      </c>
      <c r="F7014" t="s">
        <v>18516</v>
      </c>
      <c r="G7014" t="s">
        <v>18516</v>
      </c>
      <c r="H7014" t="s">
        <v>18516</v>
      </c>
      <c r="I7014" t="s">
        <v>18516</v>
      </c>
      <c r="J7014" t="s">
        <v>18516</v>
      </c>
      <c r="K7014" t="s">
        <v>29707</v>
      </c>
      <c r="L7014" t="s">
        <v>18516</v>
      </c>
      <c r="M7014" t="s">
        <v>18516</v>
      </c>
    </row>
    <row r="7015" spans="1:13" ht="13.5">
      <c r="A7015" t="s">
        <v>39661</v>
      </c>
      <c r="B7015" t="s">
        <v>39662</v>
      </c>
      <c r="C7015" t="s">
        <v>31931</v>
      </c>
      <c r="D7015" t="s">
        <v>31932</v>
      </c>
      <c r="E7015" t="s">
        <v>18516</v>
      </c>
      <c r="F7015" t="s">
        <v>18516</v>
      </c>
      <c r="G7015" t="s">
        <v>18516</v>
      </c>
      <c r="H7015" t="s">
        <v>18516</v>
      </c>
      <c r="I7015" t="s">
        <v>18516</v>
      </c>
      <c r="J7015" t="s">
        <v>18516</v>
      </c>
      <c r="K7015" t="s">
        <v>29707</v>
      </c>
      <c r="L7015" t="s">
        <v>18516</v>
      </c>
      <c r="M7015" t="s">
        <v>18516</v>
      </c>
    </row>
    <row r="7016" spans="1:13" ht="13.5">
      <c r="A7016" t="s">
        <v>39663</v>
      </c>
      <c r="B7016" t="s">
        <v>39664</v>
      </c>
      <c r="C7016" t="s">
        <v>31931</v>
      </c>
      <c r="D7016" t="s">
        <v>31932</v>
      </c>
      <c r="E7016" t="s">
        <v>18516</v>
      </c>
      <c r="F7016" t="s">
        <v>18516</v>
      </c>
      <c r="G7016" t="s">
        <v>18516</v>
      </c>
      <c r="H7016" t="s">
        <v>18516</v>
      </c>
      <c r="I7016" t="s">
        <v>18516</v>
      </c>
      <c r="J7016" t="s">
        <v>18516</v>
      </c>
      <c r="K7016" t="s">
        <v>29707</v>
      </c>
      <c r="L7016" t="s">
        <v>18516</v>
      </c>
      <c r="M7016" t="s">
        <v>18516</v>
      </c>
    </row>
    <row r="7017" spans="1:13" ht="13.5">
      <c r="A7017" t="s">
        <v>39665</v>
      </c>
      <c r="B7017" t="s">
        <v>39666</v>
      </c>
      <c r="C7017" t="s">
        <v>31931</v>
      </c>
      <c r="D7017" t="s">
        <v>31932</v>
      </c>
      <c r="E7017" t="s">
        <v>18516</v>
      </c>
      <c r="F7017" t="s">
        <v>18516</v>
      </c>
      <c r="G7017" t="s">
        <v>18516</v>
      </c>
      <c r="H7017" t="s">
        <v>18516</v>
      </c>
      <c r="I7017" t="s">
        <v>18516</v>
      </c>
      <c r="J7017" t="s">
        <v>18516</v>
      </c>
      <c r="K7017" t="s">
        <v>29707</v>
      </c>
      <c r="L7017" t="s">
        <v>18516</v>
      </c>
      <c r="M7017" t="s">
        <v>18516</v>
      </c>
    </row>
    <row r="7018" spans="1:13" ht="13.5">
      <c r="A7018" t="s">
        <v>39667</v>
      </c>
      <c r="B7018" t="s">
        <v>39668</v>
      </c>
      <c r="C7018" t="s">
        <v>31931</v>
      </c>
      <c r="D7018" t="s">
        <v>31932</v>
      </c>
      <c r="E7018" t="s">
        <v>18516</v>
      </c>
      <c r="F7018" t="s">
        <v>18516</v>
      </c>
      <c r="G7018" t="s">
        <v>18516</v>
      </c>
      <c r="H7018" t="s">
        <v>18516</v>
      </c>
      <c r="I7018" t="s">
        <v>18516</v>
      </c>
      <c r="J7018" t="s">
        <v>18516</v>
      </c>
      <c r="K7018" t="s">
        <v>29707</v>
      </c>
      <c r="L7018" t="s">
        <v>18516</v>
      </c>
      <c r="M7018" t="s">
        <v>18516</v>
      </c>
    </row>
    <row r="7019" spans="1:13" ht="13.5">
      <c r="A7019" t="s">
        <v>39669</v>
      </c>
      <c r="B7019" t="s">
        <v>39670</v>
      </c>
      <c r="C7019" t="s">
        <v>31931</v>
      </c>
      <c r="D7019" t="s">
        <v>31932</v>
      </c>
      <c r="E7019" t="s">
        <v>18516</v>
      </c>
      <c r="F7019" t="s">
        <v>18516</v>
      </c>
      <c r="G7019" t="s">
        <v>18516</v>
      </c>
      <c r="H7019" t="s">
        <v>18516</v>
      </c>
      <c r="I7019" t="s">
        <v>18516</v>
      </c>
      <c r="J7019" t="s">
        <v>18516</v>
      </c>
      <c r="K7019" t="s">
        <v>29707</v>
      </c>
      <c r="L7019" t="s">
        <v>18516</v>
      </c>
      <c r="M7019" t="s">
        <v>18516</v>
      </c>
    </row>
    <row r="7020" spans="1:13" ht="13.5">
      <c r="A7020" t="s">
        <v>39671</v>
      </c>
      <c r="B7020" t="s">
        <v>39672</v>
      </c>
      <c r="C7020" t="s">
        <v>31931</v>
      </c>
      <c r="D7020" t="s">
        <v>31932</v>
      </c>
      <c r="E7020" t="s">
        <v>18516</v>
      </c>
      <c r="F7020" t="s">
        <v>18516</v>
      </c>
      <c r="G7020" t="s">
        <v>18516</v>
      </c>
      <c r="H7020" t="s">
        <v>18516</v>
      </c>
      <c r="I7020" t="s">
        <v>18516</v>
      </c>
      <c r="J7020" t="s">
        <v>18516</v>
      </c>
      <c r="K7020" t="s">
        <v>29707</v>
      </c>
      <c r="L7020" t="s">
        <v>18516</v>
      </c>
      <c r="M7020" t="s">
        <v>18516</v>
      </c>
    </row>
    <row r="7021" spans="1:13" ht="13.5">
      <c r="A7021" t="s">
        <v>39673</v>
      </c>
      <c r="B7021" t="s">
        <v>39674</v>
      </c>
      <c r="C7021" t="s">
        <v>31931</v>
      </c>
      <c r="D7021" t="s">
        <v>31932</v>
      </c>
      <c r="E7021" t="s">
        <v>18516</v>
      </c>
      <c r="F7021" t="s">
        <v>18516</v>
      </c>
      <c r="G7021" t="s">
        <v>18516</v>
      </c>
      <c r="H7021" t="s">
        <v>18516</v>
      </c>
      <c r="I7021" t="s">
        <v>18516</v>
      </c>
      <c r="J7021" t="s">
        <v>18516</v>
      </c>
      <c r="K7021" t="s">
        <v>29707</v>
      </c>
      <c r="L7021" t="s">
        <v>18516</v>
      </c>
      <c r="M7021" t="s">
        <v>18516</v>
      </c>
    </row>
    <row r="7022" spans="1:13" ht="13.5">
      <c r="A7022" t="s">
        <v>39675</v>
      </c>
      <c r="B7022" t="s">
        <v>39676</v>
      </c>
      <c r="C7022" t="s">
        <v>31931</v>
      </c>
      <c r="D7022" t="s">
        <v>31932</v>
      </c>
      <c r="E7022" t="s">
        <v>18516</v>
      </c>
      <c r="F7022" t="s">
        <v>18516</v>
      </c>
      <c r="G7022" t="s">
        <v>18516</v>
      </c>
      <c r="H7022" t="s">
        <v>18516</v>
      </c>
      <c r="I7022" t="s">
        <v>18516</v>
      </c>
      <c r="J7022" t="s">
        <v>18516</v>
      </c>
      <c r="K7022" t="s">
        <v>29707</v>
      </c>
      <c r="L7022" t="s">
        <v>18516</v>
      </c>
      <c r="M7022" t="s">
        <v>18516</v>
      </c>
    </row>
    <row r="7023" spans="1:13" ht="13.5">
      <c r="A7023" t="s">
        <v>39677</v>
      </c>
      <c r="B7023" t="s">
        <v>39678</v>
      </c>
      <c r="C7023" t="s">
        <v>31931</v>
      </c>
      <c r="D7023" t="s">
        <v>31932</v>
      </c>
      <c r="E7023" t="s">
        <v>18516</v>
      </c>
      <c r="F7023" t="s">
        <v>18516</v>
      </c>
      <c r="G7023" t="s">
        <v>18516</v>
      </c>
      <c r="H7023" t="s">
        <v>18516</v>
      </c>
      <c r="I7023" t="s">
        <v>18516</v>
      </c>
      <c r="J7023" t="s">
        <v>18516</v>
      </c>
      <c r="K7023" t="s">
        <v>29707</v>
      </c>
      <c r="L7023" t="s">
        <v>18516</v>
      </c>
      <c r="M7023" t="s">
        <v>18516</v>
      </c>
    </row>
    <row r="7024" spans="1:13" ht="13.5">
      <c r="A7024" t="s">
        <v>39679</v>
      </c>
      <c r="B7024" t="s">
        <v>39680</v>
      </c>
      <c r="C7024" t="s">
        <v>31931</v>
      </c>
      <c r="D7024" t="s">
        <v>31932</v>
      </c>
      <c r="E7024" t="s">
        <v>18516</v>
      </c>
      <c r="F7024" t="s">
        <v>18516</v>
      </c>
      <c r="G7024" t="s">
        <v>18516</v>
      </c>
      <c r="H7024" t="s">
        <v>18516</v>
      </c>
      <c r="I7024" t="s">
        <v>18516</v>
      </c>
      <c r="J7024" t="s">
        <v>18516</v>
      </c>
      <c r="K7024" t="s">
        <v>29707</v>
      </c>
      <c r="L7024" t="s">
        <v>18516</v>
      </c>
      <c r="M7024" t="s">
        <v>18516</v>
      </c>
    </row>
    <row r="7025" spans="1:13" ht="13.5">
      <c r="A7025" t="s">
        <v>39681</v>
      </c>
      <c r="B7025" t="s">
        <v>39682</v>
      </c>
      <c r="C7025" t="s">
        <v>31931</v>
      </c>
      <c r="D7025" t="s">
        <v>31932</v>
      </c>
      <c r="E7025" s="164">
        <v>109</v>
      </c>
      <c r="F7025" s="164">
        <v>109</v>
      </c>
      <c r="G7025" t="s">
        <v>18516</v>
      </c>
      <c r="H7025" t="s">
        <v>18516</v>
      </c>
      <c r="I7025" s="164">
        <v>23.62</v>
      </c>
      <c r="J7025" s="164">
        <v>132.62</v>
      </c>
      <c r="K7025">
        <v>60</v>
      </c>
      <c r="L7025" t="s">
        <v>29815</v>
      </c>
      <c r="M7025" t="s">
        <v>29902</v>
      </c>
    </row>
    <row r="7026" spans="1:13" ht="13.5">
      <c r="A7026" t="s">
        <v>39683</v>
      </c>
      <c r="B7026" t="s">
        <v>39684</v>
      </c>
      <c r="C7026" t="s">
        <v>31931</v>
      </c>
      <c r="D7026" t="s">
        <v>31932</v>
      </c>
      <c r="E7026" s="164">
        <v>109</v>
      </c>
      <c r="F7026" s="164">
        <v>109</v>
      </c>
      <c r="G7026" t="s">
        <v>18516</v>
      </c>
      <c r="H7026" t="s">
        <v>18516</v>
      </c>
      <c r="I7026" s="164">
        <v>23.62</v>
      </c>
      <c r="J7026" s="164">
        <v>132.62</v>
      </c>
      <c r="K7026">
        <v>23</v>
      </c>
      <c r="L7026" t="s">
        <v>29455</v>
      </c>
      <c r="M7026" t="s">
        <v>29902</v>
      </c>
    </row>
    <row r="7027" spans="1:13" ht="13.5">
      <c r="A7027" t="s">
        <v>39685</v>
      </c>
      <c r="B7027" t="s">
        <v>39686</v>
      </c>
      <c r="C7027" t="s">
        <v>31931</v>
      </c>
      <c r="D7027" t="s">
        <v>31932</v>
      </c>
      <c r="E7027" t="s">
        <v>18516</v>
      </c>
      <c r="F7027" t="s">
        <v>18516</v>
      </c>
      <c r="G7027" t="s">
        <v>18516</v>
      </c>
      <c r="H7027" t="s">
        <v>18516</v>
      </c>
      <c r="I7027" t="s">
        <v>18516</v>
      </c>
      <c r="J7027" t="s">
        <v>18516</v>
      </c>
      <c r="K7027" t="s">
        <v>29707</v>
      </c>
      <c r="L7027" t="s">
        <v>18516</v>
      </c>
      <c r="M7027" t="s">
        <v>18516</v>
      </c>
    </row>
    <row r="7028" spans="1:13" ht="13.5">
      <c r="A7028" t="s">
        <v>39687</v>
      </c>
      <c r="B7028" t="s">
        <v>39688</v>
      </c>
      <c r="C7028" t="s">
        <v>31931</v>
      </c>
      <c r="D7028" t="s">
        <v>31932</v>
      </c>
      <c r="E7028" t="s">
        <v>18516</v>
      </c>
      <c r="F7028" t="s">
        <v>18516</v>
      </c>
      <c r="G7028" t="s">
        <v>18516</v>
      </c>
      <c r="H7028" t="s">
        <v>18516</v>
      </c>
      <c r="I7028" t="s">
        <v>18516</v>
      </c>
      <c r="J7028" t="s">
        <v>18516</v>
      </c>
      <c r="K7028" t="s">
        <v>29707</v>
      </c>
      <c r="L7028" t="s">
        <v>18516</v>
      </c>
      <c r="M7028" t="s">
        <v>18516</v>
      </c>
    </row>
    <row r="7029" spans="1:13" ht="13.5">
      <c r="A7029" t="s">
        <v>39689</v>
      </c>
      <c r="B7029" t="s">
        <v>39690</v>
      </c>
      <c r="C7029" t="s">
        <v>31931</v>
      </c>
      <c r="D7029" t="s">
        <v>31932</v>
      </c>
      <c r="E7029" t="s">
        <v>18516</v>
      </c>
      <c r="F7029" t="s">
        <v>18516</v>
      </c>
      <c r="G7029" t="s">
        <v>18516</v>
      </c>
      <c r="H7029" t="s">
        <v>18516</v>
      </c>
      <c r="I7029" t="s">
        <v>18516</v>
      </c>
      <c r="J7029" t="s">
        <v>18516</v>
      </c>
      <c r="K7029" t="s">
        <v>29707</v>
      </c>
      <c r="L7029" t="s">
        <v>18516</v>
      </c>
      <c r="M7029" t="s">
        <v>18516</v>
      </c>
    </row>
    <row r="7030" spans="1:13" ht="13.5">
      <c r="A7030" t="s">
        <v>39691</v>
      </c>
      <c r="B7030" t="s">
        <v>39692</v>
      </c>
      <c r="C7030" t="s">
        <v>31931</v>
      </c>
      <c r="D7030" t="s">
        <v>31932</v>
      </c>
      <c r="E7030" t="s">
        <v>18516</v>
      </c>
      <c r="F7030" t="s">
        <v>18516</v>
      </c>
      <c r="G7030" t="s">
        <v>18516</v>
      </c>
      <c r="H7030" t="s">
        <v>18516</v>
      </c>
      <c r="I7030" t="s">
        <v>18516</v>
      </c>
      <c r="J7030" t="s">
        <v>18516</v>
      </c>
      <c r="K7030" t="s">
        <v>29707</v>
      </c>
      <c r="L7030" t="s">
        <v>18516</v>
      </c>
      <c r="M7030" t="s">
        <v>18516</v>
      </c>
    </row>
    <row r="7031" spans="1:13" ht="13.5">
      <c r="A7031" t="s">
        <v>39693</v>
      </c>
      <c r="B7031" t="s">
        <v>39694</v>
      </c>
      <c r="C7031" t="s">
        <v>31931</v>
      </c>
      <c r="D7031" t="s">
        <v>31932</v>
      </c>
      <c r="E7031" t="s">
        <v>18516</v>
      </c>
      <c r="F7031" t="s">
        <v>18516</v>
      </c>
      <c r="G7031" t="s">
        <v>18516</v>
      </c>
      <c r="H7031" t="s">
        <v>18516</v>
      </c>
      <c r="I7031" t="s">
        <v>18516</v>
      </c>
      <c r="J7031" t="s">
        <v>18516</v>
      </c>
      <c r="K7031" t="s">
        <v>29707</v>
      </c>
      <c r="L7031" t="s">
        <v>18516</v>
      </c>
      <c r="M7031" t="s">
        <v>18516</v>
      </c>
    </row>
    <row r="7032" spans="1:13" ht="13.5">
      <c r="A7032" t="s">
        <v>39695</v>
      </c>
      <c r="B7032" t="s">
        <v>39696</v>
      </c>
      <c r="C7032" t="s">
        <v>31931</v>
      </c>
      <c r="D7032" t="s">
        <v>31932</v>
      </c>
      <c r="E7032" t="s">
        <v>18516</v>
      </c>
      <c r="F7032" t="s">
        <v>18516</v>
      </c>
      <c r="G7032" t="s">
        <v>18516</v>
      </c>
      <c r="H7032" t="s">
        <v>18516</v>
      </c>
      <c r="I7032" t="s">
        <v>18516</v>
      </c>
      <c r="J7032" t="s">
        <v>18516</v>
      </c>
      <c r="K7032" t="s">
        <v>29707</v>
      </c>
      <c r="L7032" t="s">
        <v>18516</v>
      </c>
      <c r="M7032" t="s">
        <v>18516</v>
      </c>
    </row>
    <row r="7033" spans="1:13" ht="13.5">
      <c r="A7033" t="s">
        <v>39697</v>
      </c>
      <c r="B7033" t="s">
        <v>39676</v>
      </c>
      <c r="C7033" t="s">
        <v>31931</v>
      </c>
      <c r="D7033" t="s">
        <v>31932</v>
      </c>
      <c r="E7033" t="s">
        <v>18516</v>
      </c>
      <c r="F7033" t="s">
        <v>18516</v>
      </c>
      <c r="G7033" t="s">
        <v>18516</v>
      </c>
      <c r="H7033" t="s">
        <v>18516</v>
      </c>
      <c r="I7033" t="s">
        <v>18516</v>
      </c>
      <c r="J7033" t="s">
        <v>18516</v>
      </c>
      <c r="K7033" t="s">
        <v>29707</v>
      </c>
      <c r="L7033" t="s">
        <v>18516</v>
      </c>
      <c r="M7033" t="s">
        <v>18516</v>
      </c>
    </row>
    <row r="7034" spans="1:13" ht="13.5">
      <c r="A7034" t="s">
        <v>39698</v>
      </c>
      <c r="B7034" t="s">
        <v>39699</v>
      </c>
      <c r="C7034" t="s">
        <v>31931</v>
      </c>
      <c r="D7034" t="s">
        <v>31932</v>
      </c>
      <c r="E7034" t="s">
        <v>18516</v>
      </c>
      <c r="F7034" t="s">
        <v>18516</v>
      </c>
      <c r="G7034" t="s">
        <v>18516</v>
      </c>
      <c r="H7034" t="s">
        <v>18516</v>
      </c>
      <c r="I7034" t="s">
        <v>18516</v>
      </c>
      <c r="J7034" t="s">
        <v>18516</v>
      </c>
      <c r="K7034" t="s">
        <v>29707</v>
      </c>
      <c r="L7034" t="s">
        <v>18516</v>
      </c>
      <c r="M7034" t="s">
        <v>18516</v>
      </c>
    </row>
    <row r="7035" spans="1:13" ht="13.5">
      <c r="A7035" t="s">
        <v>39700</v>
      </c>
      <c r="B7035" t="s">
        <v>39701</v>
      </c>
      <c r="C7035" t="s">
        <v>31931</v>
      </c>
      <c r="D7035" t="s">
        <v>31932</v>
      </c>
      <c r="E7035" t="s">
        <v>18516</v>
      </c>
      <c r="F7035" t="s">
        <v>18516</v>
      </c>
      <c r="G7035" t="s">
        <v>18516</v>
      </c>
      <c r="H7035" t="s">
        <v>18516</v>
      </c>
      <c r="I7035" t="s">
        <v>18516</v>
      </c>
      <c r="J7035" t="s">
        <v>18516</v>
      </c>
      <c r="K7035" t="s">
        <v>29707</v>
      </c>
      <c r="L7035" t="s">
        <v>18516</v>
      </c>
      <c r="M7035" t="s">
        <v>18516</v>
      </c>
    </row>
    <row r="7036" spans="1:13" ht="13.5">
      <c r="A7036" t="s">
        <v>39702</v>
      </c>
      <c r="B7036" t="s">
        <v>39703</v>
      </c>
      <c r="C7036" t="s">
        <v>31931</v>
      </c>
      <c r="D7036" t="s">
        <v>31932</v>
      </c>
      <c r="E7036" t="s">
        <v>18516</v>
      </c>
      <c r="F7036" t="s">
        <v>18516</v>
      </c>
      <c r="G7036" t="s">
        <v>18516</v>
      </c>
      <c r="H7036" t="s">
        <v>18516</v>
      </c>
      <c r="I7036" t="s">
        <v>18516</v>
      </c>
      <c r="J7036" t="s">
        <v>18516</v>
      </c>
      <c r="K7036" t="s">
        <v>29707</v>
      </c>
      <c r="L7036" t="s">
        <v>18516</v>
      </c>
      <c r="M7036" t="s">
        <v>18516</v>
      </c>
    </row>
    <row r="7037" spans="1:13" ht="13.5">
      <c r="A7037" t="s">
        <v>39704</v>
      </c>
      <c r="B7037" t="s">
        <v>39703</v>
      </c>
      <c r="C7037" t="s">
        <v>31931</v>
      </c>
      <c r="D7037" t="s">
        <v>31932</v>
      </c>
      <c r="E7037" t="s">
        <v>18516</v>
      </c>
      <c r="F7037" t="s">
        <v>18516</v>
      </c>
      <c r="G7037" t="s">
        <v>18516</v>
      </c>
      <c r="H7037" t="s">
        <v>18516</v>
      </c>
      <c r="I7037" t="s">
        <v>18516</v>
      </c>
      <c r="J7037" t="s">
        <v>18516</v>
      </c>
      <c r="K7037" t="s">
        <v>29707</v>
      </c>
      <c r="L7037" t="s">
        <v>18516</v>
      </c>
      <c r="M7037" t="s">
        <v>18516</v>
      </c>
    </row>
    <row r="7038" spans="1:13" ht="13.5">
      <c r="A7038" t="s">
        <v>39705</v>
      </c>
      <c r="B7038" t="s">
        <v>39670</v>
      </c>
      <c r="C7038" t="s">
        <v>31931</v>
      </c>
      <c r="D7038" t="s">
        <v>31932</v>
      </c>
      <c r="E7038" t="s">
        <v>18516</v>
      </c>
      <c r="F7038" t="s">
        <v>18516</v>
      </c>
      <c r="G7038" t="s">
        <v>18516</v>
      </c>
      <c r="H7038" t="s">
        <v>18516</v>
      </c>
      <c r="I7038" t="s">
        <v>18516</v>
      </c>
      <c r="J7038" t="s">
        <v>18516</v>
      </c>
      <c r="K7038" t="s">
        <v>29707</v>
      </c>
      <c r="L7038" t="s">
        <v>18516</v>
      </c>
      <c r="M7038" t="s">
        <v>18516</v>
      </c>
    </row>
    <row r="7039" spans="1:13" ht="13.5">
      <c r="A7039" t="s">
        <v>39706</v>
      </c>
      <c r="B7039" t="s">
        <v>39707</v>
      </c>
      <c r="C7039" t="s">
        <v>31931</v>
      </c>
      <c r="D7039" t="s">
        <v>31932</v>
      </c>
      <c r="E7039" t="s">
        <v>18516</v>
      </c>
      <c r="F7039" t="s">
        <v>18516</v>
      </c>
      <c r="G7039" t="s">
        <v>18516</v>
      </c>
      <c r="H7039" t="s">
        <v>18516</v>
      </c>
      <c r="I7039" t="s">
        <v>18516</v>
      </c>
      <c r="J7039" t="s">
        <v>18516</v>
      </c>
      <c r="K7039" t="s">
        <v>29707</v>
      </c>
      <c r="L7039" t="s">
        <v>18516</v>
      </c>
      <c r="M7039" t="s">
        <v>18516</v>
      </c>
    </row>
    <row r="7040" spans="1:13" ht="13.5">
      <c r="A7040" t="s">
        <v>39708</v>
      </c>
      <c r="B7040" t="s">
        <v>39709</v>
      </c>
      <c r="C7040" t="s">
        <v>31931</v>
      </c>
      <c r="D7040" t="s">
        <v>31932</v>
      </c>
      <c r="E7040" t="s">
        <v>18516</v>
      </c>
      <c r="F7040" t="s">
        <v>18516</v>
      </c>
      <c r="G7040" t="s">
        <v>18516</v>
      </c>
      <c r="H7040" t="s">
        <v>18516</v>
      </c>
      <c r="I7040" t="s">
        <v>18516</v>
      </c>
      <c r="J7040" t="s">
        <v>18516</v>
      </c>
      <c r="K7040" t="s">
        <v>29707</v>
      </c>
      <c r="L7040" t="s">
        <v>18516</v>
      </c>
      <c r="M7040" t="s">
        <v>18516</v>
      </c>
    </row>
    <row r="7041" spans="1:13" ht="13.5">
      <c r="A7041" t="s">
        <v>554</v>
      </c>
      <c r="B7041" t="s">
        <v>39710</v>
      </c>
      <c r="C7041" t="s">
        <v>31931</v>
      </c>
      <c r="D7041" t="s">
        <v>31932</v>
      </c>
      <c r="E7041" t="s">
        <v>18516</v>
      </c>
      <c r="F7041" t="s">
        <v>18516</v>
      </c>
      <c r="G7041" t="s">
        <v>18516</v>
      </c>
      <c r="H7041" t="s">
        <v>18516</v>
      </c>
      <c r="I7041" t="s">
        <v>18516</v>
      </c>
      <c r="J7041" t="s">
        <v>18516</v>
      </c>
      <c r="K7041" t="s">
        <v>29707</v>
      </c>
      <c r="L7041" t="s">
        <v>18516</v>
      </c>
      <c r="M7041" t="s">
        <v>18516</v>
      </c>
    </row>
    <row r="7042" spans="1:13" ht="13.5">
      <c r="A7042" t="s">
        <v>39711</v>
      </c>
      <c r="B7042" t="s">
        <v>39712</v>
      </c>
      <c r="C7042" t="s">
        <v>31931</v>
      </c>
      <c r="D7042" t="s">
        <v>31932</v>
      </c>
      <c r="E7042" t="s">
        <v>18516</v>
      </c>
      <c r="F7042" t="s">
        <v>18516</v>
      </c>
      <c r="G7042" t="s">
        <v>18516</v>
      </c>
      <c r="H7042" t="s">
        <v>18516</v>
      </c>
      <c r="I7042" t="s">
        <v>18516</v>
      </c>
      <c r="J7042" t="s">
        <v>18516</v>
      </c>
      <c r="K7042" t="s">
        <v>29707</v>
      </c>
      <c r="L7042" t="s">
        <v>18516</v>
      </c>
      <c r="M7042" t="s">
        <v>18516</v>
      </c>
    </row>
    <row r="7043" spans="1:13" ht="13.5">
      <c r="A7043" t="s">
        <v>39713</v>
      </c>
      <c r="B7043" t="s">
        <v>39714</v>
      </c>
      <c r="C7043" t="s">
        <v>31931</v>
      </c>
      <c r="D7043" t="s">
        <v>31932</v>
      </c>
      <c r="E7043" s="164">
        <v>119</v>
      </c>
      <c r="F7043" s="164">
        <v>119</v>
      </c>
      <c r="G7043" t="s">
        <v>18516</v>
      </c>
      <c r="H7043" t="s">
        <v>18516</v>
      </c>
      <c r="I7043" s="164">
        <v>28.58</v>
      </c>
      <c r="J7043" s="164">
        <v>147.58</v>
      </c>
      <c r="K7043">
        <v>54</v>
      </c>
      <c r="L7043" t="s">
        <v>18516</v>
      </c>
      <c r="M7043" t="s">
        <v>18516</v>
      </c>
    </row>
    <row r="7044" spans="1:13" ht="13.5">
      <c r="A7044" t="s">
        <v>39715</v>
      </c>
      <c r="B7044" t="s">
        <v>39716</v>
      </c>
      <c r="C7044" t="s">
        <v>31931</v>
      </c>
      <c r="D7044" t="s">
        <v>31932</v>
      </c>
      <c r="E7044" s="164">
        <v>119</v>
      </c>
      <c r="F7044" s="164">
        <v>119</v>
      </c>
      <c r="G7044" t="s">
        <v>18516</v>
      </c>
      <c r="H7044" t="s">
        <v>18516</v>
      </c>
      <c r="I7044" s="164">
        <v>28.58</v>
      </c>
      <c r="J7044" s="164">
        <v>147.58</v>
      </c>
      <c r="K7044">
        <v>30</v>
      </c>
      <c r="L7044" t="s">
        <v>18516</v>
      </c>
      <c r="M7044" t="s">
        <v>18516</v>
      </c>
    </row>
    <row r="7045" spans="1:13" ht="13.5">
      <c r="A7045" t="s">
        <v>39717</v>
      </c>
      <c r="B7045" t="s">
        <v>39718</v>
      </c>
      <c r="C7045" t="s">
        <v>31931</v>
      </c>
      <c r="D7045" t="s">
        <v>31932</v>
      </c>
      <c r="E7045" s="164">
        <v>219</v>
      </c>
      <c r="F7045" s="164">
        <v>120</v>
      </c>
      <c r="G7045" s="165">
        <v>0.54</v>
      </c>
      <c r="H7045" t="s">
        <v>31933</v>
      </c>
      <c r="I7045" s="164">
        <v>90.77</v>
      </c>
      <c r="J7045" s="164">
        <v>210.77</v>
      </c>
      <c r="K7045">
        <v>21</v>
      </c>
      <c r="L7045" t="s">
        <v>18516</v>
      </c>
      <c r="M7045" t="s">
        <v>18516</v>
      </c>
    </row>
    <row r="7046" spans="1:13" ht="13.5">
      <c r="A7046" t="s">
        <v>39719</v>
      </c>
      <c r="B7046" t="s">
        <v>39720</v>
      </c>
      <c r="C7046" t="s">
        <v>31931</v>
      </c>
      <c r="D7046" t="s">
        <v>31932</v>
      </c>
      <c r="E7046" t="s">
        <v>18516</v>
      </c>
      <c r="F7046" t="s">
        <v>18516</v>
      </c>
      <c r="G7046" t="s">
        <v>18516</v>
      </c>
      <c r="H7046" t="s">
        <v>18516</v>
      </c>
      <c r="I7046" t="s">
        <v>18516</v>
      </c>
      <c r="J7046" t="s">
        <v>18516</v>
      </c>
      <c r="K7046" t="s">
        <v>29707</v>
      </c>
      <c r="L7046" t="s">
        <v>18516</v>
      </c>
      <c r="M7046" t="s">
        <v>18516</v>
      </c>
    </row>
    <row r="7047" spans="1:13" ht="13.5">
      <c r="A7047" t="s">
        <v>39721</v>
      </c>
      <c r="B7047" t="s">
        <v>39570</v>
      </c>
      <c r="C7047" t="s">
        <v>31931</v>
      </c>
      <c r="D7047" t="s">
        <v>31932</v>
      </c>
      <c r="E7047" t="s">
        <v>18516</v>
      </c>
      <c r="F7047" t="s">
        <v>18516</v>
      </c>
      <c r="G7047" t="s">
        <v>18516</v>
      </c>
      <c r="H7047" t="s">
        <v>18516</v>
      </c>
      <c r="I7047" t="s">
        <v>18516</v>
      </c>
      <c r="J7047" t="s">
        <v>18516</v>
      </c>
      <c r="K7047" t="s">
        <v>29707</v>
      </c>
      <c r="L7047" t="s">
        <v>18516</v>
      </c>
      <c r="M7047" t="s">
        <v>18516</v>
      </c>
    </row>
    <row r="7048" spans="1:13" ht="13.5">
      <c r="A7048" t="s">
        <v>39722</v>
      </c>
      <c r="B7048" t="s">
        <v>39570</v>
      </c>
      <c r="C7048" t="s">
        <v>31931</v>
      </c>
      <c r="D7048" t="s">
        <v>31932</v>
      </c>
      <c r="E7048" t="s">
        <v>18516</v>
      </c>
      <c r="F7048" t="s">
        <v>18516</v>
      </c>
      <c r="G7048" t="s">
        <v>18516</v>
      </c>
      <c r="H7048" t="s">
        <v>18516</v>
      </c>
      <c r="I7048" t="s">
        <v>18516</v>
      </c>
      <c r="J7048" t="s">
        <v>18516</v>
      </c>
      <c r="K7048" t="s">
        <v>29707</v>
      </c>
      <c r="L7048" t="s">
        <v>18516</v>
      </c>
      <c r="M7048" t="s">
        <v>18516</v>
      </c>
    </row>
    <row r="7049" spans="1:13" ht="13.5">
      <c r="A7049" t="s">
        <v>39723</v>
      </c>
      <c r="B7049" t="s">
        <v>39724</v>
      </c>
      <c r="C7049" t="s">
        <v>31931</v>
      </c>
      <c r="D7049" t="s">
        <v>31932</v>
      </c>
      <c r="E7049" t="s">
        <v>18516</v>
      </c>
      <c r="F7049" t="s">
        <v>18516</v>
      </c>
      <c r="G7049" t="s">
        <v>18516</v>
      </c>
      <c r="H7049" t="s">
        <v>18516</v>
      </c>
      <c r="I7049" t="s">
        <v>18516</v>
      </c>
      <c r="J7049" t="s">
        <v>18516</v>
      </c>
      <c r="K7049" t="s">
        <v>29707</v>
      </c>
      <c r="L7049" t="s">
        <v>18516</v>
      </c>
      <c r="M7049" t="s">
        <v>18516</v>
      </c>
    </row>
    <row r="7050" spans="1:13" ht="13.5">
      <c r="A7050" t="s">
        <v>39725</v>
      </c>
      <c r="B7050" t="s">
        <v>39574</v>
      </c>
      <c r="C7050" t="s">
        <v>31931</v>
      </c>
      <c r="D7050" t="s">
        <v>31932</v>
      </c>
      <c r="E7050" t="s">
        <v>18516</v>
      </c>
      <c r="F7050" t="s">
        <v>18516</v>
      </c>
      <c r="G7050" t="s">
        <v>18516</v>
      </c>
      <c r="H7050" t="s">
        <v>18516</v>
      </c>
      <c r="I7050" t="s">
        <v>18516</v>
      </c>
      <c r="J7050" t="s">
        <v>18516</v>
      </c>
      <c r="K7050" t="s">
        <v>29707</v>
      </c>
      <c r="L7050" t="s">
        <v>18516</v>
      </c>
      <c r="M7050" t="s">
        <v>18516</v>
      </c>
    </row>
    <row r="7051" spans="1:13" ht="13.5">
      <c r="A7051" t="s">
        <v>39726</v>
      </c>
      <c r="B7051" t="s">
        <v>39576</v>
      </c>
      <c r="C7051" t="s">
        <v>31931</v>
      </c>
      <c r="D7051" t="s">
        <v>31932</v>
      </c>
      <c r="E7051" t="s">
        <v>18516</v>
      </c>
      <c r="F7051" t="s">
        <v>18516</v>
      </c>
      <c r="G7051" t="s">
        <v>18516</v>
      </c>
      <c r="H7051" t="s">
        <v>18516</v>
      </c>
      <c r="I7051" t="s">
        <v>18516</v>
      </c>
      <c r="J7051" t="s">
        <v>18516</v>
      </c>
      <c r="K7051" t="s">
        <v>29707</v>
      </c>
      <c r="L7051" t="s">
        <v>18516</v>
      </c>
      <c r="M7051" t="s">
        <v>18516</v>
      </c>
    </row>
    <row r="7052" spans="1:13" ht="13.5">
      <c r="A7052" t="s">
        <v>39727</v>
      </c>
      <c r="B7052" t="s">
        <v>39728</v>
      </c>
      <c r="C7052" t="s">
        <v>31931</v>
      </c>
      <c r="D7052" t="s">
        <v>31932</v>
      </c>
      <c r="E7052" t="s">
        <v>18516</v>
      </c>
      <c r="F7052" t="s">
        <v>18516</v>
      </c>
      <c r="G7052" t="s">
        <v>18516</v>
      </c>
      <c r="H7052" t="s">
        <v>18516</v>
      </c>
      <c r="I7052" t="s">
        <v>18516</v>
      </c>
      <c r="J7052" t="s">
        <v>18516</v>
      </c>
      <c r="K7052" t="s">
        <v>29707</v>
      </c>
      <c r="L7052" t="s">
        <v>18516</v>
      </c>
      <c r="M7052" t="s">
        <v>18516</v>
      </c>
    </row>
    <row r="7053" spans="1:13" ht="13.5">
      <c r="A7053" t="s">
        <v>39729</v>
      </c>
      <c r="B7053" t="s">
        <v>39626</v>
      </c>
      <c r="C7053" t="s">
        <v>31931</v>
      </c>
      <c r="D7053" t="s">
        <v>31932</v>
      </c>
      <c r="E7053" t="s">
        <v>18516</v>
      </c>
      <c r="F7053" t="s">
        <v>18516</v>
      </c>
      <c r="G7053" t="s">
        <v>18516</v>
      </c>
      <c r="H7053" t="s">
        <v>18516</v>
      </c>
      <c r="I7053" t="s">
        <v>18516</v>
      </c>
      <c r="J7053" t="s">
        <v>18516</v>
      </c>
      <c r="K7053" t="s">
        <v>29707</v>
      </c>
      <c r="L7053" t="s">
        <v>18516</v>
      </c>
      <c r="M7053" t="s">
        <v>18516</v>
      </c>
    </row>
    <row r="7054" spans="1:13" ht="13.5">
      <c r="A7054" t="s">
        <v>39730</v>
      </c>
      <c r="B7054" t="s">
        <v>39731</v>
      </c>
      <c r="C7054" t="s">
        <v>31931</v>
      </c>
      <c r="D7054" t="s">
        <v>31932</v>
      </c>
      <c r="E7054" t="s">
        <v>18516</v>
      </c>
      <c r="F7054" t="s">
        <v>18516</v>
      </c>
      <c r="G7054" t="s">
        <v>18516</v>
      </c>
      <c r="H7054" t="s">
        <v>18516</v>
      </c>
      <c r="I7054" t="s">
        <v>18516</v>
      </c>
      <c r="J7054" t="s">
        <v>18516</v>
      </c>
      <c r="K7054" t="s">
        <v>29707</v>
      </c>
      <c r="L7054" t="s">
        <v>18516</v>
      </c>
      <c r="M7054" t="s">
        <v>18516</v>
      </c>
    </row>
    <row r="7055" spans="1:13" ht="13.5">
      <c r="A7055" t="s">
        <v>39732</v>
      </c>
      <c r="B7055" t="s">
        <v>39733</v>
      </c>
      <c r="C7055" t="s">
        <v>31931</v>
      </c>
      <c r="D7055" t="s">
        <v>31932</v>
      </c>
      <c r="E7055" t="s">
        <v>18516</v>
      </c>
      <c r="F7055" t="s">
        <v>18516</v>
      </c>
      <c r="G7055" t="s">
        <v>18516</v>
      </c>
      <c r="H7055" t="s">
        <v>18516</v>
      </c>
      <c r="I7055" t="s">
        <v>18516</v>
      </c>
      <c r="J7055" t="s">
        <v>18516</v>
      </c>
      <c r="K7055" t="s">
        <v>29707</v>
      </c>
      <c r="L7055" t="s">
        <v>18516</v>
      </c>
      <c r="M7055" t="s">
        <v>18516</v>
      </c>
    </row>
    <row r="7056" spans="1:13" ht="13.5">
      <c r="A7056" t="s">
        <v>39734</v>
      </c>
      <c r="B7056" t="s">
        <v>39735</v>
      </c>
      <c r="C7056" t="s">
        <v>31931</v>
      </c>
      <c r="D7056" t="s">
        <v>31932</v>
      </c>
      <c r="E7056" t="s">
        <v>18516</v>
      </c>
      <c r="F7056" t="s">
        <v>18516</v>
      </c>
      <c r="G7056" t="s">
        <v>18516</v>
      </c>
      <c r="H7056" t="s">
        <v>18516</v>
      </c>
      <c r="I7056" t="s">
        <v>18516</v>
      </c>
      <c r="J7056" t="s">
        <v>18516</v>
      </c>
      <c r="K7056" t="s">
        <v>29707</v>
      </c>
      <c r="L7056" t="s">
        <v>18516</v>
      </c>
      <c r="M7056" t="s">
        <v>18516</v>
      </c>
    </row>
    <row r="7057" spans="1:13" ht="13.5">
      <c r="A7057" t="s">
        <v>39736</v>
      </c>
      <c r="B7057" t="s">
        <v>39737</v>
      </c>
      <c r="C7057" t="s">
        <v>31931</v>
      </c>
      <c r="D7057" t="s">
        <v>31932</v>
      </c>
      <c r="E7057" t="s">
        <v>18516</v>
      </c>
      <c r="F7057" t="s">
        <v>18516</v>
      </c>
      <c r="G7057" t="s">
        <v>18516</v>
      </c>
      <c r="H7057" t="s">
        <v>18516</v>
      </c>
      <c r="I7057" t="s">
        <v>18516</v>
      </c>
      <c r="J7057" t="s">
        <v>18516</v>
      </c>
      <c r="K7057" t="s">
        <v>29707</v>
      </c>
      <c r="L7057" t="s">
        <v>18516</v>
      </c>
      <c r="M7057" t="s">
        <v>18516</v>
      </c>
    </row>
    <row r="7058" spans="1:13" ht="13.5">
      <c r="A7058" t="s">
        <v>39738</v>
      </c>
      <c r="B7058" t="s">
        <v>39739</v>
      </c>
      <c r="C7058" t="s">
        <v>31931</v>
      </c>
      <c r="D7058" t="s">
        <v>31932</v>
      </c>
      <c r="E7058" s="164">
        <v>119</v>
      </c>
      <c r="F7058" s="164">
        <v>119</v>
      </c>
      <c r="G7058" t="s">
        <v>18516</v>
      </c>
      <c r="H7058" t="s">
        <v>18516</v>
      </c>
      <c r="I7058" s="164">
        <v>39.48</v>
      </c>
      <c r="J7058" s="164">
        <v>158.48</v>
      </c>
      <c r="K7058">
        <v>49</v>
      </c>
      <c r="L7058" t="s">
        <v>29815</v>
      </c>
      <c r="M7058" t="s">
        <v>29678</v>
      </c>
    </row>
    <row r="7059" spans="1:13" ht="13.5">
      <c r="A7059" t="s">
        <v>39740</v>
      </c>
      <c r="B7059" t="s">
        <v>39741</v>
      </c>
      <c r="C7059" t="s">
        <v>31931</v>
      </c>
      <c r="D7059" t="s">
        <v>31932</v>
      </c>
      <c r="E7059" t="s">
        <v>18516</v>
      </c>
      <c r="F7059" t="s">
        <v>18516</v>
      </c>
      <c r="G7059" t="s">
        <v>18516</v>
      </c>
      <c r="H7059" t="s">
        <v>18516</v>
      </c>
      <c r="I7059" t="s">
        <v>18516</v>
      </c>
      <c r="J7059" t="s">
        <v>18516</v>
      </c>
      <c r="K7059" t="s">
        <v>29707</v>
      </c>
      <c r="L7059" t="s">
        <v>18516</v>
      </c>
      <c r="M7059" t="s">
        <v>18516</v>
      </c>
    </row>
    <row r="7060" spans="1:13" ht="13.5">
      <c r="A7060" t="s">
        <v>39742</v>
      </c>
      <c r="B7060" t="s">
        <v>39655</v>
      </c>
      <c r="C7060" t="s">
        <v>31931</v>
      </c>
      <c r="D7060" t="s">
        <v>31932</v>
      </c>
      <c r="E7060" t="s">
        <v>18516</v>
      </c>
      <c r="F7060" t="s">
        <v>18516</v>
      </c>
      <c r="G7060" t="s">
        <v>18516</v>
      </c>
      <c r="H7060" t="s">
        <v>18516</v>
      </c>
      <c r="I7060" t="s">
        <v>18516</v>
      </c>
      <c r="J7060" t="s">
        <v>18516</v>
      </c>
      <c r="K7060" t="s">
        <v>29707</v>
      </c>
      <c r="L7060" t="s">
        <v>18516</v>
      </c>
      <c r="M7060" t="s">
        <v>18516</v>
      </c>
    </row>
    <row r="7061" spans="1:13" ht="13.5">
      <c r="A7061" t="s">
        <v>39743</v>
      </c>
      <c r="B7061" t="s">
        <v>39655</v>
      </c>
      <c r="C7061" t="s">
        <v>31931</v>
      </c>
      <c r="D7061" t="s">
        <v>31932</v>
      </c>
      <c r="E7061" t="s">
        <v>18516</v>
      </c>
      <c r="F7061" t="s">
        <v>18516</v>
      </c>
      <c r="G7061" t="s">
        <v>18516</v>
      </c>
      <c r="H7061" t="s">
        <v>18516</v>
      </c>
      <c r="I7061" t="s">
        <v>18516</v>
      </c>
      <c r="J7061" t="s">
        <v>18516</v>
      </c>
      <c r="K7061" t="s">
        <v>29707</v>
      </c>
      <c r="L7061" t="s">
        <v>18516</v>
      </c>
      <c r="M7061" t="s">
        <v>18516</v>
      </c>
    </row>
    <row r="7062" spans="1:13" ht="13.5">
      <c r="A7062" t="s">
        <v>39744</v>
      </c>
      <c r="B7062" t="s">
        <v>39745</v>
      </c>
      <c r="C7062" t="s">
        <v>31931</v>
      </c>
      <c r="D7062" t="s">
        <v>31932</v>
      </c>
      <c r="E7062" s="164">
        <v>139</v>
      </c>
      <c r="F7062" s="164">
        <v>139</v>
      </c>
      <c r="G7062" t="s">
        <v>18516</v>
      </c>
      <c r="H7062" t="s">
        <v>18516</v>
      </c>
      <c r="I7062" s="164">
        <v>22.27</v>
      </c>
      <c r="J7062" s="164">
        <v>161.27</v>
      </c>
      <c r="K7062">
        <v>0</v>
      </c>
      <c r="L7062" t="s">
        <v>29455</v>
      </c>
      <c r="M7062" t="s">
        <v>29935</v>
      </c>
    </row>
    <row r="7063" spans="1:13" ht="13.5">
      <c r="A7063" t="s">
        <v>39746</v>
      </c>
      <c r="B7063" t="s">
        <v>39747</v>
      </c>
      <c r="C7063" t="s">
        <v>31931</v>
      </c>
      <c r="D7063" t="s">
        <v>31932</v>
      </c>
      <c r="E7063" t="s">
        <v>18516</v>
      </c>
      <c r="F7063" t="s">
        <v>18516</v>
      </c>
      <c r="G7063" t="s">
        <v>18516</v>
      </c>
      <c r="H7063" t="s">
        <v>18516</v>
      </c>
      <c r="I7063" t="s">
        <v>18516</v>
      </c>
      <c r="J7063" t="s">
        <v>18516</v>
      </c>
      <c r="K7063" t="s">
        <v>29707</v>
      </c>
      <c r="L7063" t="s">
        <v>18516</v>
      </c>
      <c r="M7063" t="s">
        <v>18516</v>
      </c>
    </row>
    <row r="7064" spans="1:13" ht="13.5">
      <c r="A7064" t="s">
        <v>39748</v>
      </c>
      <c r="B7064" t="s">
        <v>39749</v>
      </c>
      <c r="C7064" t="s">
        <v>31931</v>
      </c>
      <c r="D7064" t="s">
        <v>31932</v>
      </c>
      <c r="E7064" t="s">
        <v>18516</v>
      </c>
      <c r="F7064" t="s">
        <v>18516</v>
      </c>
      <c r="G7064" t="s">
        <v>18516</v>
      </c>
      <c r="H7064" t="s">
        <v>18516</v>
      </c>
      <c r="I7064" t="s">
        <v>18516</v>
      </c>
      <c r="J7064" t="s">
        <v>18516</v>
      </c>
      <c r="K7064" t="s">
        <v>29707</v>
      </c>
      <c r="L7064" t="s">
        <v>18516</v>
      </c>
      <c r="M7064" t="s">
        <v>18516</v>
      </c>
    </row>
    <row r="7065" spans="1:13" ht="13.5">
      <c r="A7065" t="s">
        <v>39750</v>
      </c>
      <c r="B7065" t="s">
        <v>39751</v>
      </c>
      <c r="C7065" t="s">
        <v>31931</v>
      </c>
      <c r="D7065" t="s">
        <v>31932</v>
      </c>
      <c r="E7065" t="s">
        <v>18516</v>
      </c>
      <c r="F7065" t="s">
        <v>18516</v>
      </c>
      <c r="G7065" t="s">
        <v>18516</v>
      </c>
      <c r="H7065" t="s">
        <v>18516</v>
      </c>
      <c r="I7065" t="s">
        <v>18516</v>
      </c>
      <c r="J7065" t="s">
        <v>18516</v>
      </c>
      <c r="K7065" t="s">
        <v>29707</v>
      </c>
      <c r="L7065" t="s">
        <v>18516</v>
      </c>
      <c r="M7065" t="s">
        <v>18516</v>
      </c>
    </row>
    <row r="7066" spans="1:13" ht="13.5">
      <c r="A7066" t="s">
        <v>39752</v>
      </c>
      <c r="B7066" t="s">
        <v>39753</v>
      </c>
      <c r="C7066" t="s">
        <v>31931</v>
      </c>
      <c r="D7066" t="s">
        <v>31932</v>
      </c>
      <c r="E7066" t="s">
        <v>18516</v>
      </c>
      <c r="F7066" t="s">
        <v>18516</v>
      </c>
      <c r="G7066" t="s">
        <v>18516</v>
      </c>
      <c r="H7066" t="s">
        <v>18516</v>
      </c>
      <c r="I7066" t="s">
        <v>18516</v>
      </c>
      <c r="J7066" t="s">
        <v>18516</v>
      </c>
      <c r="K7066" t="s">
        <v>29707</v>
      </c>
      <c r="L7066" t="s">
        <v>18516</v>
      </c>
      <c r="M7066" t="s">
        <v>18516</v>
      </c>
    </row>
    <row r="7067" spans="1:13" ht="13.5">
      <c r="A7067" t="s">
        <v>39754</v>
      </c>
      <c r="B7067" t="s">
        <v>39755</v>
      </c>
      <c r="C7067" t="s">
        <v>31931</v>
      </c>
      <c r="D7067" t="s">
        <v>31932</v>
      </c>
      <c r="E7067" t="s">
        <v>18516</v>
      </c>
      <c r="F7067" t="s">
        <v>18516</v>
      </c>
      <c r="G7067" t="s">
        <v>18516</v>
      </c>
      <c r="H7067" t="s">
        <v>18516</v>
      </c>
      <c r="I7067" t="s">
        <v>18516</v>
      </c>
      <c r="J7067" t="s">
        <v>18516</v>
      </c>
      <c r="K7067" t="s">
        <v>29707</v>
      </c>
      <c r="L7067" t="s">
        <v>18516</v>
      </c>
      <c r="M7067" t="s">
        <v>18516</v>
      </c>
    </row>
    <row r="7068" spans="1:13" ht="13.5">
      <c r="A7068" t="s">
        <v>39756</v>
      </c>
      <c r="B7068" t="s">
        <v>39757</v>
      </c>
      <c r="C7068" t="s">
        <v>31931</v>
      </c>
      <c r="D7068" t="s">
        <v>31932</v>
      </c>
      <c r="E7068" t="s">
        <v>18516</v>
      </c>
      <c r="F7068" t="s">
        <v>18516</v>
      </c>
      <c r="G7068" t="s">
        <v>18516</v>
      </c>
      <c r="H7068" t="s">
        <v>18516</v>
      </c>
      <c r="I7068" t="s">
        <v>18516</v>
      </c>
      <c r="J7068" t="s">
        <v>18516</v>
      </c>
      <c r="K7068" t="s">
        <v>29707</v>
      </c>
      <c r="L7068" t="s">
        <v>18516</v>
      </c>
      <c r="M7068" t="s">
        <v>18516</v>
      </c>
    </row>
    <row r="7069" spans="1:13" ht="13.5">
      <c r="A7069" t="s">
        <v>39758</v>
      </c>
      <c r="B7069" t="s">
        <v>39759</v>
      </c>
      <c r="C7069" t="s">
        <v>31931</v>
      </c>
      <c r="D7069" t="s">
        <v>31932</v>
      </c>
      <c r="E7069" t="s">
        <v>18516</v>
      </c>
      <c r="F7069" t="s">
        <v>18516</v>
      </c>
      <c r="G7069" t="s">
        <v>18516</v>
      </c>
      <c r="H7069" t="s">
        <v>18516</v>
      </c>
      <c r="I7069" t="s">
        <v>18516</v>
      </c>
      <c r="J7069" t="s">
        <v>18516</v>
      </c>
      <c r="K7069" t="s">
        <v>29707</v>
      </c>
      <c r="L7069" t="s">
        <v>18516</v>
      </c>
      <c r="M7069" t="s">
        <v>18516</v>
      </c>
    </row>
    <row r="7070" spans="1:13" ht="13.5">
      <c r="A7070" t="s">
        <v>39760</v>
      </c>
      <c r="B7070" t="s">
        <v>39761</v>
      </c>
      <c r="C7070" t="s">
        <v>31931</v>
      </c>
      <c r="D7070" t="s">
        <v>31932</v>
      </c>
      <c r="E7070" t="s">
        <v>18516</v>
      </c>
      <c r="F7070" t="s">
        <v>18516</v>
      </c>
      <c r="G7070" t="s">
        <v>18516</v>
      </c>
      <c r="H7070" t="s">
        <v>18516</v>
      </c>
      <c r="I7070" t="s">
        <v>18516</v>
      </c>
      <c r="J7070" t="s">
        <v>18516</v>
      </c>
      <c r="K7070" t="s">
        <v>29707</v>
      </c>
      <c r="L7070" t="s">
        <v>18516</v>
      </c>
      <c r="M7070" t="s">
        <v>18516</v>
      </c>
    </row>
    <row r="7071" spans="1:13" ht="13.5">
      <c r="A7071" t="s">
        <v>39762</v>
      </c>
      <c r="B7071" t="s">
        <v>39763</v>
      </c>
      <c r="C7071" t="s">
        <v>31931</v>
      </c>
      <c r="D7071" t="s">
        <v>31932</v>
      </c>
      <c r="E7071" t="s">
        <v>18516</v>
      </c>
      <c r="F7071" t="s">
        <v>18516</v>
      </c>
      <c r="G7071" t="s">
        <v>18516</v>
      </c>
      <c r="H7071" t="s">
        <v>18516</v>
      </c>
      <c r="I7071" t="s">
        <v>18516</v>
      </c>
      <c r="J7071" t="s">
        <v>18516</v>
      </c>
      <c r="K7071" t="s">
        <v>29707</v>
      </c>
      <c r="L7071" t="s">
        <v>18516</v>
      </c>
      <c r="M7071" t="s">
        <v>18516</v>
      </c>
    </row>
    <row r="7072" spans="1:13" ht="13.5">
      <c r="A7072" t="s">
        <v>39764</v>
      </c>
      <c r="B7072" t="s">
        <v>39765</v>
      </c>
      <c r="C7072" t="s">
        <v>31931</v>
      </c>
      <c r="D7072" t="s">
        <v>31932</v>
      </c>
      <c r="E7072" t="s">
        <v>18516</v>
      </c>
      <c r="F7072" t="s">
        <v>18516</v>
      </c>
      <c r="G7072" t="s">
        <v>18516</v>
      </c>
      <c r="H7072" t="s">
        <v>18516</v>
      </c>
      <c r="I7072" t="s">
        <v>18516</v>
      </c>
      <c r="J7072" t="s">
        <v>18516</v>
      </c>
      <c r="K7072" t="s">
        <v>29707</v>
      </c>
      <c r="L7072" t="s">
        <v>18516</v>
      </c>
      <c r="M7072" t="s">
        <v>18516</v>
      </c>
    </row>
    <row r="7073" spans="1:13" ht="13.5">
      <c r="A7073" t="s">
        <v>39766</v>
      </c>
      <c r="B7073" t="s">
        <v>39767</v>
      </c>
      <c r="C7073" t="s">
        <v>31931</v>
      </c>
      <c r="D7073" t="s">
        <v>31932</v>
      </c>
      <c r="E7073" s="164">
        <v>109</v>
      </c>
      <c r="F7073" s="164">
        <v>109</v>
      </c>
      <c r="G7073" t="s">
        <v>18516</v>
      </c>
      <c r="H7073" t="s">
        <v>18516</v>
      </c>
      <c r="I7073" s="164">
        <v>23.62</v>
      </c>
      <c r="J7073" s="164">
        <v>132.62</v>
      </c>
      <c r="K7073">
        <v>37</v>
      </c>
      <c r="L7073" t="s">
        <v>29455</v>
      </c>
      <c r="M7073" t="s">
        <v>29902</v>
      </c>
    </row>
    <row r="7074" spans="1:13" ht="13.5">
      <c r="A7074" t="s">
        <v>39768</v>
      </c>
      <c r="B7074" t="s">
        <v>39769</v>
      </c>
      <c r="C7074" t="s">
        <v>31931</v>
      </c>
      <c r="D7074" t="s">
        <v>31932</v>
      </c>
      <c r="E7074" s="164">
        <v>109</v>
      </c>
      <c r="F7074" s="164">
        <v>109</v>
      </c>
      <c r="G7074" t="s">
        <v>18516</v>
      </c>
      <c r="H7074" t="s">
        <v>18516</v>
      </c>
      <c r="I7074" s="164">
        <v>23.62</v>
      </c>
      <c r="J7074" s="164">
        <v>132.62</v>
      </c>
      <c r="K7074">
        <v>15</v>
      </c>
      <c r="L7074" t="s">
        <v>29455</v>
      </c>
      <c r="M7074" t="s">
        <v>29902</v>
      </c>
    </row>
    <row r="7075" spans="1:13" ht="13.5">
      <c r="A7075" t="s">
        <v>39770</v>
      </c>
      <c r="B7075" t="s">
        <v>39771</v>
      </c>
      <c r="C7075" t="s">
        <v>31931</v>
      </c>
      <c r="D7075" t="s">
        <v>31932</v>
      </c>
      <c r="E7075" s="164">
        <v>109</v>
      </c>
      <c r="F7075" s="164">
        <v>109</v>
      </c>
      <c r="G7075" t="s">
        <v>18516</v>
      </c>
      <c r="H7075" t="s">
        <v>18516</v>
      </c>
      <c r="I7075" s="164">
        <v>23.62</v>
      </c>
      <c r="J7075" s="164">
        <v>132.62</v>
      </c>
      <c r="K7075">
        <v>61</v>
      </c>
      <c r="L7075" t="s">
        <v>29815</v>
      </c>
      <c r="M7075" t="s">
        <v>29902</v>
      </c>
    </row>
    <row r="7076" spans="1:13" ht="13.5">
      <c r="A7076" t="s">
        <v>39772</v>
      </c>
      <c r="B7076" t="s">
        <v>39773</v>
      </c>
      <c r="C7076" t="s">
        <v>31931</v>
      </c>
      <c r="D7076" t="s">
        <v>31932</v>
      </c>
      <c r="E7076" s="164">
        <v>109</v>
      </c>
      <c r="F7076" s="164">
        <v>109</v>
      </c>
      <c r="G7076" t="s">
        <v>18516</v>
      </c>
      <c r="H7076" t="s">
        <v>18516</v>
      </c>
      <c r="I7076" s="164">
        <v>23.62</v>
      </c>
      <c r="J7076" s="164">
        <v>132.62</v>
      </c>
      <c r="K7076">
        <v>75</v>
      </c>
      <c r="L7076" t="s">
        <v>29455</v>
      </c>
      <c r="M7076" t="s">
        <v>29902</v>
      </c>
    </row>
    <row r="7077" spans="1:13" ht="13.5">
      <c r="A7077" t="s">
        <v>39774</v>
      </c>
      <c r="B7077" t="s">
        <v>39775</v>
      </c>
      <c r="C7077" t="s">
        <v>31931</v>
      </c>
      <c r="D7077" t="s">
        <v>31932</v>
      </c>
      <c r="E7077" t="s">
        <v>18516</v>
      </c>
      <c r="F7077" t="s">
        <v>18516</v>
      </c>
      <c r="G7077" t="s">
        <v>18516</v>
      </c>
      <c r="H7077" t="s">
        <v>18516</v>
      </c>
      <c r="I7077" t="s">
        <v>18516</v>
      </c>
      <c r="J7077" t="s">
        <v>18516</v>
      </c>
      <c r="K7077" t="s">
        <v>29707</v>
      </c>
      <c r="L7077" t="s">
        <v>18516</v>
      </c>
      <c r="M7077" t="s">
        <v>18516</v>
      </c>
    </row>
    <row r="7078" spans="1:13" ht="13.5">
      <c r="A7078" t="s">
        <v>39776</v>
      </c>
      <c r="B7078" t="s">
        <v>39777</v>
      </c>
      <c r="C7078" t="s">
        <v>31931</v>
      </c>
      <c r="D7078" t="s">
        <v>31932</v>
      </c>
      <c r="E7078" t="s">
        <v>18516</v>
      </c>
      <c r="F7078" t="s">
        <v>18516</v>
      </c>
      <c r="G7078" t="s">
        <v>18516</v>
      </c>
      <c r="H7078" t="s">
        <v>18516</v>
      </c>
      <c r="I7078" t="s">
        <v>18516</v>
      </c>
      <c r="J7078" t="s">
        <v>18516</v>
      </c>
      <c r="K7078" t="s">
        <v>29707</v>
      </c>
      <c r="L7078" t="s">
        <v>18516</v>
      </c>
      <c r="M7078" t="s">
        <v>18516</v>
      </c>
    </row>
    <row r="7079" spans="1:13" ht="13.5">
      <c r="A7079" t="s">
        <v>39778</v>
      </c>
      <c r="B7079" t="s">
        <v>39779</v>
      </c>
      <c r="C7079" t="s">
        <v>31931</v>
      </c>
      <c r="D7079" t="s">
        <v>31932</v>
      </c>
      <c r="E7079" t="s">
        <v>18516</v>
      </c>
      <c r="F7079" t="s">
        <v>18516</v>
      </c>
      <c r="G7079" t="s">
        <v>18516</v>
      </c>
      <c r="H7079" t="s">
        <v>18516</v>
      </c>
      <c r="I7079" t="s">
        <v>18516</v>
      </c>
      <c r="J7079" t="s">
        <v>18516</v>
      </c>
      <c r="K7079" t="s">
        <v>29707</v>
      </c>
      <c r="L7079" t="s">
        <v>18516</v>
      </c>
      <c r="M7079" t="s">
        <v>18516</v>
      </c>
    </row>
    <row r="7080" spans="1:13" ht="13.5">
      <c r="A7080" t="s">
        <v>39780</v>
      </c>
      <c r="B7080" t="s">
        <v>39781</v>
      </c>
      <c r="C7080" t="s">
        <v>31931</v>
      </c>
      <c r="D7080" t="s">
        <v>31932</v>
      </c>
      <c r="E7080" t="s">
        <v>18516</v>
      </c>
      <c r="F7080" t="s">
        <v>18516</v>
      </c>
      <c r="G7080" t="s">
        <v>18516</v>
      </c>
      <c r="H7080" t="s">
        <v>18516</v>
      </c>
      <c r="I7080" t="s">
        <v>18516</v>
      </c>
      <c r="J7080" t="s">
        <v>18516</v>
      </c>
      <c r="K7080" t="s">
        <v>29707</v>
      </c>
      <c r="L7080" t="s">
        <v>18516</v>
      </c>
      <c r="M7080" t="s">
        <v>18516</v>
      </c>
    </row>
    <row r="7081" spans="1:13" ht="13.5">
      <c r="A7081" t="s">
        <v>39782</v>
      </c>
      <c r="B7081" t="s">
        <v>39783</v>
      </c>
      <c r="C7081" t="s">
        <v>31931</v>
      </c>
      <c r="D7081" t="s">
        <v>31932</v>
      </c>
      <c r="E7081" t="s">
        <v>18516</v>
      </c>
      <c r="F7081" t="s">
        <v>18516</v>
      </c>
      <c r="G7081" t="s">
        <v>18516</v>
      </c>
      <c r="H7081" t="s">
        <v>18516</v>
      </c>
      <c r="I7081" t="s">
        <v>18516</v>
      </c>
      <c r="J7081" t="s">
        <v>18516</v>
      </c>
      <c r="K7081" t="s">
        <v>29707</v>
      </c>
      <c r="L7081" t="s">
        <v>18516</v>
      </c>
      <c r="M7081" t="s">
        <v>18516</v>
      </c>
    </row>
    <row r="7082" spans="1:13" ht="13.5">
      <c r="A7082" t="s">
        <v>39784</v>
      </c>
      <c r="B7082" t="s">
        <v>39785</v>
      </c>
      <c r="C7082" t="s">
        <v>31931</v>
      </c>
      <c r="D7082" t="s">
        <v>31932</v>
      </c>
      <c r="E7082" t="s">
        <v>18516</v>
      </c>
      <c r="F7082" t="s">
        <v>18516</v>
      </c>
      <c r="G7082" t="s">
        <v>18516</v>
      </c>
      <c r="H7082" t="s">
        <v>18516</v>
      </c>
      <c r="I7082" t="s">
        <v>18516</v>
      </c>
      <c r="J7082" t="s">
        <v>18516</v>
      </c>
      <c r="K7082" t="s">
        <v>29707</v>
      </c>
      <c r="L7082" t="s">
        <v>18516</v>
      </c>
      <c r="M7082" t="s">
        <v>18516</v>
      </c>
    </row>
    <row r="7083" spans="1:13" ht="13.5">
      <c r="A7083" t="s">
        <v>39786</v>
      </c>
      <c r="B7083" t="s">
        <v>39787</v>
      </c>
      <c r="C7083" t="s">
        <v>31931</v>
      </c>
      <c r="D7083" t="s">
        <v>31932</v>
      </c>
      <c r="E7083" t="s">
        <v>18516</v>
      </c>
      <c r="F7083" t="s">
        <v>18516</v>
      </c>
      <c r="G7083" t="s">
        <v>18516</v>
      </c>
      <c r="H7083" t="s">
        <v>18516</v>
      </c>
      <c r="I7083" t="s">
        <v>18516</v>
      </c>
      <c r="J7083" t="s">
        <v>18516</v>
      </c>
      <c r="K7083" t="s">
        <v>29707</v>
      </c>
      <c r="L7083" t="s">
        <v>18516</v>
      </c>
      <c r="M7083" t="s">
        <v>18516</v>
      </c>
    </row>
    <row r="7084" spans="1:13" ht="13.5">
      <c r="A7084" t="s">
        <v>39788</v>
      </c>
      <c r="B7084" t="s">
        <v>39789</v>
      </c>
      <c r="C7084" t="s">
        <v>31931</v>
      </c>
      <c r="D7084" t="s">
        <v>31932</v>
      </c>
      <c r="E7084" t="s">
        <v>18516</v>
      </c>
      <c r="F7084" t="s">
        <v>18516</v>
      </c>
      <c r="G7084" t="s">
        <v>18516</v>
      </c>
      <c r="H7084" t="s">
        <v>18516</v>
      </c>
      <c r="I7084" t="s">
        <v>18516</v>
      </c>
      <c r="J7084" t="s">
        <v>18516</v>
      </c>
      <c r="K7084" t="s">
        <v>29707</v>
      </c>
      <c r="L7084" t="s">
        <v>18516</v>
      </c>
      <c r="M7084" t="s">
        <v>18516</v>
      </c>
    </row>
    <row r="7085" spans="1:13" ht="13.5">
      <c r="A7085" t="s">
        <v>39790</v>
      </c>
      <c r="B7085" t="s">
        <v>39791</v>
      </c>
      <c r="C7085" t="s">
        <v>31931</v>
      </c>
      <c r="D7085" t="s">
        <v>31932</v>
      </c>
      <c r="E7085" t="s">
        <v>18516</v>
      </c>
      <c r="F7085" t="s">
        <v>18516</v>
      </c>
      <c r="G7085" t="s">
        <v>18516</v>
      </c>
      <c r="H7085" t="s">
        <v>18516</v>
      </c>
      <c r="I7085" t="s">
        <v>18516</v>
      </c>
      <c r="J7085" t="s">
        <v>18516</v>
      </c>
      <c r="K7085" t="s">
        <v>29707</v>
      </c>
      <c r="L7085" t="s">
        <v>18516</v>
      </c>
      <c r="M7085" t="s">
        <v>18516</v>
      </c>
    </row>
    <row r="7086" spans="1:13" ht="13.5">
      <c r="A7086" t="s">
        <v>39792</v>
      </c>
      <c r="B7086" t="s">
        <v>39793</v>
      </c>
      <c r="C7086" t="s">
        <v>31931</v>
      </c>
      <c r="D7086" t="s">
        <v>31932</v>
      </c>
      <c r="E7086" t="s">
        <v>18516</v>
      </c>
      <c r="F7086" t="s">
        <v>18516</v>
      </c>
      <c r="G7086" t="s">
        <v>18516</v>
      </c>
      <c r="H7086" t="s">
        <v>18516</v>
      </c>
      <c r="I7086" t="s">
        <v>18516</v>
      </c>
      <c r="J7086" t="s">
        <v>18516</v>
      </c>
      <c r="K7086" t="s">
        <v>29707</v>
      </c>
      <c r="L7086" t="s">
        <v>18516</v>
      </c>
      <c r="M7086" t="s">
        <v>18516</v>
      </c>
    </row>
    <row r="7087" spans="1:13" ht="13.5">
      <c r="A7087" t="s">
        <v>39794</v>
      </c>
      <c r="B7087" t="s">
        <v>39547</v>
      </c>
      <c r="C7087" t="s">
        <v>31931</v>
      </c>
      <c r="D7087" t="s">
        <v>31932</v>
      </c>
      <c r="E7087" s="164">
        <v>149</v>
      </c>
      <c r="F7087" s="164">
        <v>149</v>
      </c>
      <c r="G7087" t="s">
        <v>18516</v>
      </c>
      <c r="H7087" t="s">
        <v>18516</v>
      </c>
      <c r="I7087" s="164">
        <v>38.06</v>
      </c>
      <c r="J7087" s="164">
        <v>187.06</v>
      </c>
      <c r="K7087">
        <v>6</v>
      </c>
      <c r="L7087" t="s">
        <v>29455</v>
      </c>
      <c r="M7087" t="s">
        <v>29678</v>
      </c>
    </row>
    <row r="7088" spans="1:13" ht="13.5">
      <c r="A7088" t="s">
        <v>39795</v>
      </c>
      <c r="B7088" t="s">
        <v>39547</v>
      </c>
      <c r="C7088" t="s">
        <v>31931</v>
      </c>
      <c r="D7088" t="s">
        <v>31932</v>
      </c>
      <c r="E7088" s="164">
        <v>149</v>
      </c>
      <c r="F7088" s="164">
        <v>120</v>
      </c>
      <c r="G7088" s="165">
        <v>0.8</v>
      </c>
      <c r="H7088" t="s">
        <v>39796</v>
      </c>
      <c r="I7088" s="164">
        <v>38.06</v>
      </c>
      <c r="J7088" s="164">
        <v>158.06</v>
      </c>
      <c r="K7088">
        <v>20</v>
      </c>
      <c r="L7088" t="s">
        <v>29455</v>
      </c>
      <c r="M7088" t="s">
        <v>29678</v>
      </c>
    </row>
    <row r="7089" spans="1:13" ht="13.5">
      <c r="A7089" t="s">
        <v>39797</v>
      </c>
      <c r="B7089" t="s">
        <v>39703</v>
      </c>
      <c r="C7089" t="s">
        <v>31931</v>
      </c>
      <c r="D7089" t="s">
        <v>31932</v>
      </c>
      <c r="E7089" t="s">
        <v>18516</v>
      </c>
      <c r="F7089" t="s">
        <v>18516</v>
      </c>
      <c r="G7089" t="s">
        <v>18516</v>
      </c>
      <c r="H7089" t="s">
        <v>18516</v>
      </c>
      <c r="I7089" t="s">
        <v>18516</v>
      </c>
      <c r="J7089" t="s">
        <v>18516</v>
      </c>
      <c r="K7089" t="s">
        <v>29707</v>
      </c>
      <c r="L7089" t="s">
        <v>18516</v>
      </c>
      <c r="M7089" t="s">
        <v>18516</v>
      </c>
    </row>
    <row r="7090" spans="1:13" ht="13.5">
      <c r="A7090" t="s">
        <v>39798</v>
      </c>
      <c r="B7090" t="s">
        <v>39703</v>
      </c>
      <c r="C7090" t="s">
        <v>31931</v>
      </c>
      <c r="D7090" t="s">
        <v>31932</v>
      </c>
      <c r="E7090" t="s">
        <v>18516</v>
      </c>
      <c r="F7090" t="s">
        <v>18516</v>
      </c>
      <c r="G7090" t="s">
        <v>18516</v>
      </c>
      <c r="H7090" t="s">
        <v>18516</v>
      </c>
      <c r="I7090" t="s">
        <v>18516</v>
      </c>
      <c r="J7090" t="s">
        <v>18516</v>
      </c>
      <c r="K7090" t="s">
        <v>29707</v>
      </c>
      <c r="L7090" t="s">
        <v>18516</v>
      </c>
      <c r="M7090" t="s">
        <v>18516</v>
      </c>
    </row>
    <row r="7091" spans="1:13" ht="13.5">
      <c r="A7091" t="s">
        <v>39799</v>
      </c>
      <c r="B7091" t="s">
        <v>39800</v>
      </c>
      <c r="C7091" t="s">
        <v>31931</v>
      </c>
      <c r="D7091" t="s">
        <v>31932</v>
      </c>
      <c r="E7091" t="s">
        <v>18516</v>
      </c>
      <c r="F7091" t="s">
        <v>18516</v>
      </c>
      <c r="G7091" t="s">
        <v>18516</v>
      </c>
      <c r="H7091" t="s">
        <v>18516</v>
      </c>
      <c r="I7091" t="s">
        <v>18516</v>
      </c>
      <c r="J7091" t="s">
        <v>18516</v>
      </c>
      <c r="K7091" t="s">
        <v>29707</v>
      </c>
      <c r="L7091" t="s">
        <v>18516</v>
      </c>
      <c r="M7091" t="s">
        <v>18516</v>
      </c>
    </row>
    <row r="7092" spans="1:13" ht="13.5">
      <c r="A7092" t="s">
        <v>39801</v>
      </c>
      <c r="B7092" t="s">
        <v>39802</v>
      </c>
      <c r="C7092" t="s">
        <v>31931</v>
      </c>
      <c r="D7092" t="s">
        <v>31932</v>
      </c>
      <c r="E7092" t="s">
        <v>18516</v>
      </c>
      <c r="F7092" t="s">
        <v>18516</v>
      </c>
      <c r="G7092" t="s">
        <v>18516</v>
      </c>
      <c r="H7092" t="s">
        <v>18516</v>
      </c>
      <c r="I7092" t="s">
        <v>18516</v>
      </c>
      <c r="J7092" t="s">
        <v>18516</v>
      </c>
      <c r="K7092" t="s">
        <v>29707</v>
      </c>
      <c r="L7092" t="s">
        <v>18516</v>
      </c>
      <c r="M7092" t="s">
        <v>18516</v>
      </c>
    </row>
    <row r="7093" spans="1:13" ht="13.5">
      <c r="A7093" t="s">
        <v>39803</v>
      </c>
      <c r="B7093" t="s">
        <v>39804</v>
      </c>
      <c r="C7093" t="s">
        <v>31931</v>
      </c>
      <c r="D7093" t="s">
        <v>31932</v>
      </c>
      <c r="E7093" t="s">
        <v>18516</v>
      </c>
      <c r="F7093" t="s">
        <v>18516</v>
      </c>
      <c r="G7093" t="s">
        <v>18516</v>
      </c>
      <c r="H7093" t="s">
        <v>18516</v>
      </c>
      <c r="I7093" t="s">
        <v>18516</v>
      </c>
      <c r="J7093" t="s">
        <v>18516</v>
      </c>
      <c r="K7093" t="s">
        <v>29707</v>
      </c>
      <c r="L7093" t="s">
        <v>18516</v>
      </c>
      <c r="M7093" t="s">
        <v>18516</v>
      </c>
    </row>
    <row r="7094" spans="1:13" ht="13.5">
      <c r="A7094" t="s">
        <v>39805</v>
      </c>
      <c r="B7094" t="s">
        <v>39806</v>
      </c>
      <c r="C7094" t="s">
        <v>31931</v>
      </c>
      <c r="D7094" t="s">
        <v>31932</v>
      </c>
      <c r="E7094" t="s">
        <v>18516</v>
      </c>
      <c r="F7094" t="s">
        <v>18516</v>
      </c>
      <c r="G7094" t="s">
        <v>18516</v>
      </c>
      <c r="H7094" t="s">
        <v>18516</v>
      </c>
      <c r="I7094" t="s">
        <v>18516</v>
      </c>
      <c r="J7094" t="s">
        <v>18516</v>
      </c>
      <c r="K7094" t="s">
        <v>29707</v>
      </c>
      <c r="L7094" t="s">
        <v>18516</v>
      </c>
      <c r="M7094" t="s">
        <v>18516</v>
      </c>
    </row>
    <row r="7095" spans="1:13" ht="13.5">
      <c r="A7095" t="s">
        <v>39807</v>
      </c>
      <c r="B7095" t="s">
        <v>39808</v>
      </c>
      <c r="C7095" t="s">
        <v>31931</v>
      </c>
      <c r="D7095" t="s">
        <v>31932</v>
      </c>
      <c r="E7095" t="s">
        <v>18516</v>
      </c>
      <c r="F7095" t="s">
        <v>18516</v>
      </c>
      <c r="G7095" t="s">
        <v>18516</v>
      </c>
      <c r="H7095" t="s">
        <v>18516</v>
      </c>
      <c r="I7095" t="s">
        <v>18516</v>
      </c>
      <c r="J7095" t="s">
        <v>18516</v>
      </c>
      <c r="K7095" t="s">
        <v>29707</v>
      </c>
      <c r="L7095" t="s">
        <v>18516</v>
      </c>
      <c r="M7095" t="s">
        <v>18516</v>
      </c>
    </row>
    <row r="7096" spans="1:13" ht="13.5">
      <c r="A7096" t="s">
        <v>39809</v>
      </c>
      <c r="B7096" t="s">
        <v>39707</v>
      </c>
      <c r="C7096" t="s">
        <v>31931</v>
      </c>
      <c r="D7096" t="s">
        <v>31932</v>
      </c>
      <c r="E7096" t="s">
        <v>18516</v>
      </c>
      <c r="F7096" t="s">
        <v>18516</v>
      </c>
      <c r="G7096" t="s">
        <v>18516</v>
      </c>
      <c r="H7096" t="s">
        <v>18516</v>
      </c>
      <c r="I7096" t="s">
        <v>18516</v>
      </c>
      <c r="J7096" t="s">
        <v>18516</v>
      </c>
      <c r="K7096" t="s">
        <v>29707</v>
      </c>
      <c r="L7096" t="s">
        <v>18516</v>
      </c>
      <c r="M7096" t="s">
        <v>18516</v>
      </c>
    </row>
    <row r="7097" spans="1:13" ht="13.5">
      <c r="A7097" t="s">
        <v>39810</v>
      </c>
      <c r="B7097" t="s">
        <v>39811</v>
      </c>
      <c r="C7097" t="s">
        <v>31931</v>
      </c>
      <c r="D7097" t="s">
        <v>31932</v>
      </c>
      <c r="E7097" t="s">
        <v>18516</v>
      </c>
      <c r="F7097" t="s">
        <v>18516</v>
      </c>
      <c r="G7097" t="s">
        <v>18516</v>
      </c>
      <c r="H7097" t="s">
        <v>18516</v>
      </c>
      <c r="I7097" t="s">
        <v>18516</v>
      </c>
      <c r="J7097" t="s">
        <v>18516</v>
      </c>
      <c r="K7097" t="s">
        <v>29707</v>
      </c>
      <c r="L7097" t="s">
        <v>18516</v>
      </c>
      <c r="M7097" t="s">
        <v>18516</v>
      </c>
    </row>
    <row r="7098" spans="1:13" ht="13.5">
      <c r="A7098" t="s">
        <v>39812</v>
      </c>
      <c r="B7098" t="s">
        <v>39813</v>
      </c>
      <c r="C7098" t="s">
        <v>31931</v>
      </c>
      <c r="D7098" t="s">
        <v>31932</v>
      </c>
      <c r="E7098" t="s">
        <v>18516</v>
      </c>
      <c r="F7098" t="s">
        <v>18516</v>
      </c>
      <c r="G7098" t="s">
        <v>18516</v>
      </c>
      <c r="H7098" t="s">
        <v>18516</v>
      </c>
      <c r="I7098" t="s">
        <v>18516</v>
      </c>
      <c r="J7098" t="s">
        <v>18516</v>
      </c>
      <c r="K7098" t="s">
        <v>29707</v>
      </c>
      <c r="L7098" t="s">
        <v>18516</v>
      </c>
      <c r="M7098" t="s">
        <v>18516</v>
      </c>
    </row>
    <row r="7099" spans="1:13" ht="13.5">
      <c r="A7099" t="s">
        <v>39814</v>
      </c>
      <c r="B7099" t="s">
        <v>39815</v>
      </c>
      <c r="C7099" t="s">
        <v>31931</v>
      </c>
      <c r="D7099" t="s">
        <v>31932</v>
      </c>
      <c r="E7099" t="s">
        <v>18516</v>
      </c>
      <c r="F7099" t="s">
        <v>18516</v>
      </c>
      <c r="G7099" t="s">
        <v>18516</v>
      </c>
      <c r="H7099" t="s">
        <v>18516</v>
      </c>
      <c r="I7099" t="s">
        <v>18516</v>
      </c>
      <c r="J7099" t="s">
        <v>18516</v>
      </c>
      <c r="K7099" t="s">
        <v>29707</v>
      </c>
      <c r="L7099" t="s">
        <v>18516</v>
      </c>
      <c r="M7099" t="s">
        <v>18516</v>
      </c>
    </row>
    <row r="7100" spans="1:13" ht="13.5">
      <c r="A7100" t="s">
        <v>39816</v>
      </c>
      <c r="B7100" t="s">
        <v>39817</v>
      </c>
      <c r="C7100" t="s">
        <v>31931</v>
      </c>
      <c r="D7100" t="s">
        <v>31932</v>
      </c>
      <c r="E7100" t="s">
        <v>18516</v>
      </c>
      <c r="F7100" t="s">
        <v>18516</v>
      </c>
      <c r="G7100" t="s">
        <v>18516</v>
      </c>
      <c r="H7100" t="s">
        <v>18516</v>
      </c>
      <c r="I7100" t="s">
        <v>18516</v>
      </c>
      <c r="J7100" t="s">
        <v>18516</v>
      </c>
      <c r="K7100" t="s">
        <v>29707</v>
      </c>
      <c r="L7100" t="s">
        <v>18516</v>
      </c>
      <c r="M7100" t="s">
        <v>18516</v>
      </c>
    </row>
    <row r="7101" spans="1:13" ht="13.5">
      <c r="A7101" t="s">
        <v>39818</v>
      </c>
      <c r="B7101" t="s">
        <v>39819</v>
      </c>
      <c r="C7101" t="s">
        <v>31931</v>
      </c>
      <c r="D7101" t="s">
        <v>31932</v>
      </c>
      <c r="E7101" t="s">
        <v>18516</v>
      </c>
      <c r="F7101" t="s">
        <v>18516</v>
      </c>
      <c r="G7101" t="s">
        <v>18516</v>
      </c>
      <c r="H7101" t="s">
        <v>18516</v>
      </c>
      <c r="I7101" t="s">
        <v>18516</v>
      </c>
      <c r="J7101" t="s">
        <v>18516</v>
      </c>
      <c r="K7101" t="s">
        <v>29707</v>
      </c>
      <c r="L7101" t="s">
        <v>18516</v>
      </c>
      <c r="M7101" t="s">
        <v>18516</v>
      </c>
    </row>
    <row r="7102" spans="1:13" ht="13.5">
      <c r="A7102" t="s">
        <v>39820</v>
      </c>
      <c r="B7102" t="s">
        <v>39821</v>
      </c>
      <c r="C7102" t="s">
        <v>31931</v>
      </c>
      <c r="D7102" t="s">
        <v>31932</v>
      </c>
      <c r="E7102" t="s">
        <v>18516</v>
      </c>
      <c r="F7102" t="s">
        <v>18516</v>
      </c>
      <c r="G7102" t="s">
        <v>18516</v>
      </c>
      <c r="H7102" t="s">
        <v>18516</v>
      </c>
      <c r="I7102" t="s">
        <v>18516</v>
      </c>
      <c r="J7102" t="s">
        <v>18516</v>
      </c>
      <c r="K7102" t="s">
        <v>29707</v>
      </c>
      <c r="L7102" t="s">
        <v>18516</v>
      </c>
      <c r="M7102" t="s">
        <v>18516</v>
      </c>
    </row>
    <row r="7103" spans="1:13" ht="13.5">
      <c r="A7103" t="s">
        <v>11560</v>
      </c>
      <c r="B7103" t="s">
        <v>39822</v>
      </c>
      <c r="C7103" t="s">
        <v>29804</v>
      </c>
      <c r="D7103" t="s">
        <v>29805</v>
      </c>
      <c r="E7103" t="s">
        <v>18516</v>
      </c>
      <c r="F7103" t="s">
        <v>18516</v>
      </c>
      <c r="G7103" t="s">
        <v>18516</v>
      </c>
      <c r="H7103" t="s">
        <v>18516</v>
      </c>
      <c r="I7103" t="s">
        <v>18516</v>
      </c>
      <c r="J7103" t="s">
        <v>18516</v>
      </c>
      <c r="K7103" t="s">
        <v>29707</v>
      </c>
      <c r="L7103" t="s">
        <v>18516</v>
      </c>
      <c r="M7103" t="s">
        <v>18516</v>
      </c>
    </row>
    <row r="7104" spans="1:13" ht="13.5">
      <c r="A7104" t="s">
        <v>11557</v>
      </c>
      <c r="B7104" t="s">
        <v>39823</v>
      </c>
      <c r="C7104" t="s">
        <v>29804</v>
      </c>
      <c r="D7104" t="s">
        <v>29805</v>
      </c>
      <c r="E7104" t="s">
        <v>18516</v>
      </c>
      <c r="F7104" t="s">
        <v>18516</v>
      </c>
      <c r="G7104" t="s">
        <v>18516</v>
      </c>
      <c r="H7104" t="s">
        <v>18516</v>
      </c>
      <c r="I7104" t="s">
        <v>18516</v>
      </c>
      <c r="J7104" t="s">
        <v>18516</v>
      </c>
      <c r="K7104" t="s">
        <v>29707</v>
      </c>
      <c r="L7104" t="s">
        <v>18516</v>
      </c>
      <c r="M7104" t="s">
        <v>18516</v>
      </c>
    </row>
    <row r="7105" spans="1:13" ht="13.5">
      <c r="A7105" t="s">
        <v>11551</v>
      </c>
      <c r="B7105" t="s">
        <v>39824</v>
      </c>
      <c r="C7105" t="s">
        <v>29804</v>
      </c>
      <c r="D7105" t="s">
        <v>29805</v>
      </c>
      <c r="E7105" t="s">
        <v>18516</v>
      </c>
      <c r="F7105" t="s">
        <v>18516</v>
      </c>
      <c r="G7105" t="s">
        <v>18516</v>
      </c>
      <c r="H7105" t="s">
        <v>18516</v>
      </c>
      <c r="I7105" t="s">
        <v>18516</v>
      </c>
      <c r="J7105" t="s">
        <v>18516</v>
      </c>
      <c r="K7105" t="s">
        <v>29707</v>
      </c>
      <c r="L7105" t="s">
        <v>18516</v>
      </c>
      <c r="M7105" t="s">
        <v>18516</v>
      </c>
    </row>
    <row r="7106" spans="1:13" ht="13.5">
      <c r="A7106" t="s">
        <v>11554</v>
      </c>
      <c r="B7106" t="s">
        <v>39825</v>
      </c>
      <c r="C7106" t="s">
        <v>29804</v>
      </c>
      <c r="D7106" t="s">
        <v>29805</v>
      </c>
      <c r="E7106" s="164">
        <v>20</v>
      </c>
      <c r="F7106" s="164">
        <v>20</v>
      </c>
      <c r="G7106" t="s">
        <v>18516</v>
      </c>
      <c r="H7106" t="s">
        <v>18516</v>
      </c>
      <c r="I7106" s="164">
        <v>86.24</v>
      </c>
      <c r="J7106" s="164">
        <v>106.24</v>
      </c>
      <c r="K7106">
        <v>45</v>
      </c>
      <c r="L7106" t="s">
        <v>18516</v>
      </c>
      <c r="M7106" t="s">
        <v>18516</v>
      </c>
    </row>
    <row r="7107" spans="1:13" ht="13.5">
      <c r="A7107" t="s">
        <v>11545</v>
      </c>
      <c r="B7107" t="s">
        <v>39826</v>
      </c>
      <c r="C7107" t="s">
        <v>29804</v>
      </c>
      <c r="D7107" t="s">
        <v>29805</v>
      </c>
      <c r="E7107" s="164">
        <v>65</v>
      </c>
      <c r="F7107" s="164">
        <v>45</v>
      </c>
      <c r="G7107" s="165">
        <v>0.69</v>
      </c>
      <c r="H7107" t="s">
        <v>18516</v>
      </c>
      <c r="I7107" s="164">
        <v>32.71</v>
      </c>
      <c r="J7107" s="164">
        <v>77.71</v>
      </c>
      <c r="K7107">
        <v>4</v>
      </c>
      <c r="L7107" t="s">
        <v>29455</v>
      </c>
      <c r="M7107" t="s">
        <v>29711</v>
      </c>
    </row>
    <row r="7108" spans="1:13" ht="13.5">
      <c r="A7108" t="s">
        <v>11548</v>
      </c>
      <c r="B7108" t="s">
        <v>39827</v>
      </c>
      <c r="C7108" t="s">
        <v>29804</v>
      </c>
      <c r="D7108" t="s">
        <v>29805</v>
      </c>
      <c r="E7108" s="164">
        <v>58</v>
      </c>
      <c r="F7108" s="164">
        <v>45</v>
      </c>
      <c r="G7108" s="165">
        <v>0.77</v>
      </c>
      <c r="H7108" t="s">
        <v>18516</v>
      </c>
      <c r="I7108" s="164">
        <v>32.71</v>
      </c>
      <c r="J7108" s="164">
        <v>77.71</v>
      </c>
      <c r="K7108">
        <v>10</v>
      </c>
      <c r="L7108" t="s">
        <v>18516</v>
      </c>
      <c r="M7108" t="s">
        <v>18516</v>
      </c>
    </row>
    <row r="7109" spans="1:13" ht="13.5">
      <c r="A7109" t="s">
        <v>11539</v>
      </c>
      <c r="B7109" t="s">
        <v>39828</v>
      </c>
      <c r="C7109" t="s">
        <v>29804</v>
      </c>
      <c r="D7109" t="s">
        <v>29805</v>
      </c>
      <c r="E7109" s="164">
        <v>78</v>
      </c>
      <c r="F7109" s="164">
        <v>65</v>
      </c>
      <c r="G7109" s="165">
        <v>0.83</v>
      </c>
      <c r="H7109" t="s">
        <v>18516</v>
      </c>
      <c r="I7109" s="164">
        <v>33.01</v>
      </c>
      <c r="J7109" s="164">
        <v>98.01</v>
      </c>
      <c r="K7109">
        <v>17</v>
      </c>
      <c r="L7109" t="s">
        <v>29815</v>
      </c>
      <c r="M7109" t="s">
        <v>29711</v>
      </c>
    </row>
    <row r="7110" spans="1:13" ht="13.5">
      <c r="A7110" t="s">
        <v>11542</v>
      </c>
      <c r="B7110" t="s">
        <v>39829</v>
      </c>
      <c r="C7110" t="s">
        <v>29804</v>
      </c>
      <c r="D7110" t="s">
        <v>29805</v>
      </c>
      <c r="E7110" s="164">
        <v>78</v>
      </c>
      <c r="F7110" s="164">
        <v>65</v>
      </c>
      <c r="G7110" s="165">
        <v>0.83</v>
      </c>
      <c r="H7110" t="s">
        <v>18516</v>
      </c>
      <c r="I7110" s="164">
        <v>33.01</v>
      </c>
      <c r="J7110" s="164">
        <v>98.01</v>
      </c>
      <c r="K7110">
        <v>8</v>
      </c>
      <c r="L7110" t="s">
        <v>29455</v>
      </c>
      <c r="M7110" t="s">
        <v>29711</v>
      </c>
    </row>
    <row r="7111" spans="1:13" ht="13.5">
      <c r="A7111" t="s">
        <v>39830</v>
      </c>
      <c r="B7111" t="s">
        <v>39831</v>
      </c>
      <c r="C7111" t="s">
        <v>31931</v>
      </c>
      <c r="D7111" t="s">
        <v>31932</v>
      </c>
      <c r="E7111" s="164">
        <v>119</v>
      </c>
      <c r="F7111" s="164">
        <v>75</v>
      </c>
      <c r="G7111" s="165">
        <v>0.63</v>
      </c>
      <c r="H7111" t="s">
        <v>31933</v>
      </c>
      <c r="I7111" s="164">
        <v>28.58</v>
      </c>
      <c r="J7111" s="164">
        <v>103.58</v>
      </c>
      <c r="K7111">
        <v>50</v>
      </c>
      <c r="L7111" t="s">
        <v>18516</v>
      </c>
      <c r="M7111" t="s">
        <v>18516</v>
      </c>
    </row>
    <row r="7112" spans="1:13" ht="13.5">
      <c r="A7112" t="s">
        <v>39832</v>
      </c>
      <c r="B7112" t="s">
        <v>39833</v>
      </c>
      <c r="C7112" t="s">
        <v>31931</v>
      </c>
      <c r="D7112" t="s">
        <v>31932</v>
      </c>
      <c r="E7112" s="164">
        <v>119</v>
      </c>
      <c r="F7112" s="164">
        <v>119</v>
      </c>
      <c r="G7112" t="s">
        <v>18516</v>
      </c>
      <c r="H7112" t="s">
        <v>18516</v>
      </c>
      <c r="I7112" s="164">
        <v>28.58</v>
      </c>
      <c r="J7112" s="164">
        <v>147.58</v>
      </c>
      <c r="K7112">
        <v>56</v>
      </c>
      <c r="L7112" t="s">
        <v>18516</v>
      </c>
      <c r="M7112" t="s">
        <v>18516</v>
      </c>
    </row>
    <row r="7113" spans="1:13" ht="13.5">
      <c r="A7113" t="s">
        <v>39834</v>
      </c>
      <c r="B7113" t="s">
        <v>39570</v>
      </c>
      <c r="C7113" t="s">
        <v>31931</v>
      </c>
      <c r="D7113" t="s">
        <v>31932</v>
      </c>
      <c r="E7113" t="s">
        <v>18516</v>
      </c>
      <c r="F7113" t="s">
        <v>18516</v>
      </c>
      <c r="G7113" t="s">
        <v>18516</v>
      </c>
      <c r="H7113" t="s">
        <v>18516</v>
      </c>
      <c r="I7113" t="s">
        <v>18516</v>
      </c>
      <c r="J7113" t="s">
        <v>18516</v>
      </c>
      <c r="K7113" t="s">
        <v>29707</v>
      </c>
      <c r="L7113" t="s">
        <v>18516</v>
      </c>
      <c r="M7113" t="s">
        <v>18516</v>
      </c>
    </row>
    <row r="7114" spans="1:13" ht="13.5">
      <c r="A7114" t="s">
        <v>39835</v>
      </c>
      <c r="B7114" t="s">
        <v>39836</v>
      </c>
      <c r="C7114" t="s">
        <v>31931</v>
      </c>
      <c r="D7114" t="s">
        <v>31932</v>
      </c>
      <c r="E7114" t="s">
        <v>18516</v>
      </c>
      <c r="F7114" t="s">
        <v>18516</v>
      </c>
      <c r="G7114" t="s">
        <v>18516</v>
      </c>
      <c r="H7114" t="s">
        <v>18516</v>
      </c>
      <c r="I7114" t="s">
        <v>18516</v>
      </c>
      <c r="J7114" t="s">
        <v>18516</v>
      </c>
      <c r="K7114" t="s">
        <v>29707</v>
      </c>
      <c r="L7114" t="s">
        <v>18516</v>
      </c>
      <c r="M7114" t="s">
        <v>18516</v>
      </c>
    </row>
    <row r="7115" spans="1:13" ht="13.5">
      <c r="A7115" t="s">
        <v>39837</v>
      </c>
      <c r="B7115" t="s">
        <v>39838</v>
      </c>
      <c r="C7115" t="s">
        <v>31931</v>
      </c>
      <c r="D7115" t="s">
        <v>31932</v>
      </c>
      <c r="E7115" t="s">
        <v>18516</v>
      </c>
      <c r="F7115" t="s">
        <v>18516</v>
      </c>
      <c r="G7115" t="s">
        <v>18516</v>
      </c>
      <c r="H7115" t="s">
        <v>18516</v>
      </c>
      <c r="I7115" t="s">
        <v>18516</v>
      </c>
      <c r="J7115" t="s">
        <v>18516</v>
      </c>
      <c r="K7115" t="s">
        <v>29707</v>
      </c>
      <c r="L7115" t="s">
        <v>18516</v>
      </c>
      <c r="M7115" t="s">
        <v>18516</v>
      </c>
    </row>
    <row r="7116" spans="1:13" ht="13.5">
      <c r="A7116" t="s">
        <v>39839</v>
      </c>
      <c r="B7116" t="s">
        <v>39574</v>
      </c>
      <c r="C7116" t="s">
        <v>31931</v>
      </c>
      <c r="D7116" t="s">
        <v>31932</v>
      </c>
      <c r="E7116" t="s">
        <v>18516</v>
      </c>
      <c r="F7116" t="s">
        <v>18516</v>
      </c>
      <c r="G7116" t="s">
        <v>18516</v>
      </c>
      <c r="H7116" t="s">
        <v>18516</v>
      </c>
      <c r="I7116" t="s">
        <v>18516</v>
      </c>
      <c r="J7116" t="s">
        <v>18516</v>
      </c>
      <c r="K7116" t="s">
        <v>29707</v>
      </c>
      <c r="L7116" t="s">
        <v>18516</v>
      </c>
      <c r="M7116" t="s">
        <v>18516</v>
      </c>
    </row>
    <row r="7117" spans="1:13" ht="13.5">
      <c r="A7117" t="s">
        <v>39840</v>
      </c>
      <c r="B7117" t="s">
        <v>39841</v>
      </c>
      <c r="C7117" t="s">
        <v>31931</v>
      </c>
      <c r="D7117" t="s">
        <v>31932</v>
      </c>
      <c r="E7117" t="s">
        <v>18516</v>
      </c>
      <c r="F7117" t="s">
        <v>18516</v>
      </c>
      <c r="G7117" t="s">
        <v>18516</v>
      </c>
      <c r="H7117" t="s">
        <v>18516</v>
      </c>
      <c r="I7117" t="s">
        <v>18516</v>
      </c>
      <c r="J7117" t="s">
        <v>18516</v>
      </c>
      <c r="K7117" t="s">
        <v>29707</v>
      </c>
      <c r="L7117" t="s">
        <v>18516</v>
      </c>
      <c r="M7117" t="s">
        <v>18516</v>
      </c>
    </row>
    <row r="7118" spans="1:13" ht="13.5">
      <c r="A7118" t="s">
        <v>39842</v>
      </c>
      <c r="B7118" t="s">
        <v>39843</v>
      </c>
      <c r="C7118" t="s">
        <v>31931</v>
      </c>
      <c r="D7118" t="s">
        <v>31932</v>
      </c>
      <c r="E7118" t="s">
        <v>18516</v>
      </c>
      <c r="F7118" t="s">
        <v>18516</v>
      </c>
      <c r="G7118" t="s">
        <v>18516</v>
      </c>
      <c r="H7118" t="s">
        <v>18516</v>
      </c>
      <c r="I7118" t="s">
        <v>18516</v>
      </c>
      <c r="J7118" t="s">
        <v>18516</v>
      </c>
      <c r="K7118" t="s">
        <v>29707</v>
      </c>
      <c r="L7118" t="s">
        <v>18516</v>
      </c>
      <c r="M7118" t="s">
        <v>18516</v>
      </c>
    </row>
    <row r="7119" spans="1:13" ht="13.5">
      <c r="A7119" t="s">
        <v>39844</v>
      </c>
      <c r="B7119" t="s">
        <v>39845</v>
      </c>
      <c r="C7119" t="s">
        <v>31931</v>
      </c>
      <c r="D7119" t="s">
        <v>31932</v>
      </c>
      <c r="E7119" t="s">
        <v>18516</v>
      </c>
      <c r="F7119" t="s">
        <v>18516</v>
      </c>
      <c r="G7119" t="s">
        <v>18516</v>
      </c>
      <c r="H7119" t="s">
        <v>18516</v>
      </c>
      <c r="I7119" t="s">
        <v>18516</v>
      </c>
      <c r="J7119" t="s">
        <v>18516</v>
      </c>
      <c r="K7119" t="s">
        <v>29707</v>
      </c>
      <c r="L7119" t="s">
        <v>18516</v>
      </c>
      <c r="M7119" t="s">
        <v>18516</v>
      </c>
    </row>
    <row r="7120" spans="1:13" ht="13.5">
      <c r="A7120" t="s">
        <v>39846</v>
      </c>
      <c r="B7120" t="s">
        <v>39847</v>
      </c>
      <c r="C7120" t="s">
        <v>31931</v>
      </c>
      <c r="D7120" t="s">
        <v>31932</v>
      </c>
      <c r="E7120" t="s">
        <v>18516</v>
      </c>
      <c r="F7120" t="s">
        <v>18516</v>
      </c>
      <c r="G7120" t="s">
        <v>18516</v>
      </c>
      <c r="H7120" t="s">
        <v>18516</v>
      </c>
      <c r="I7120" t="s">
        <v>18516</v>
      </c>
      <c r="J7120" t="s">
        <v>18516</v>
      </c>
      <c r="K7120" t="s">
        <v>29707</v>
      </c>
      <c r="L7120" t="s">
        <v>18516</v>
      </c>
      <c r="M7120" t="s">
        <v>18516</v>
      </c>
    </row>
    <row r="7121" spans="1:13" ht="13.5">
      <c r="A7121" t="s">
        <v>39848</v>
      </c>
      <c r="B7121" t="s">
        <v>39849</v>
      </c>
      <c r="C7121" t="s">
        <v>31931</v>
      </c>
      <c r="D7121" t="s">
        <v>31932</v>
      </c>
      <c r="E7121" s="164">
        <v>179</v>
      </c>
      <c r="F7121" s="164">
        <v>179</v>
      </c>
      <c r="G7121" t="s">
        <v>18516</v>
      </c>
      <c r="H7121" t="s">
        <v>18516</v>
      </c>
      <c r="I7121" s="164">
        <v>38.2</v>
      </c>
      <c r="J7121" s="164">
        <v>217.2</v>
      </c>
      <c r="K7121">
        <v>41</v>
      </c>
      <c r="L7121" t="s">
        <v>29455</v>
      </c>
      <c r="M7121" t="s">
        <v>29902</v>
      </c>
    </row>
    <row r="7122" spans="1:13" ht="13.5">
      <c r="A7122" t="s">
        <v>39850</v>
      </c>
      <c r="B7122" t="s">
        <v>39739</v>
      </c>
      <c r="C7122" t="s">
        <v>31931</v>
      </c>
      <c r="D7122" t="s">
        <v>31932</v>
      </c>
      <c r="E7122" s="164">
        <v>119</v>
      </c>
      <c r="F7122" s="164">
        <v>119</v>
      </c>
      <c r="G7122" t="s">
        <v>18516</v>
      </c>
      <c r="H7122" t="s">
        <v>18516</v>
      </c>
      <c r="I7122" s="164">
        <v>39.48</v>
      </c>
      <c r="J7122" s="164">
        <v>158.48</v>
      </c>
      <c r="K7122">
        <v>57</v>
      </c>
      <c r="L7122" t="s">
        <v>29815</v>
      </c>
      <c r="M7122" t="s">
        <v>29678</v>
      </c>
    </row>
    <row r="7123" spans="1:13" ht="13.5">
      <c r="A7123" t="s">
        <v>39851</v>
      </c>
      <c r="B7123" t="s">
        <v>39739</v>
      </c>
      <c r="C7123" t="s">
        <v>31931</v>
      </c>
      <c r="D7123" t="s">
        <v>31932</v>
      </c>
      <c r="E7123" s="164">
        <v>119</v>
      </c>
      <c r="F7123" s="164">
        <v>119</v>
      </c>
      <c r="G7123" t="s">
        <v>18516</v>
      </c>
      <c r="H7123" t="s">
        <v>18516</v>
      </c>
      <c r="I7123" s="164">
        <v>39.48</v>
      </c>
      <c r="J7123" s="164">
        <v>158.48</v>
      </c>
      <c r="K7123">
        <v>25</v>
      </c>
      <c r="L7123" t="s">
        <v>29455</v>
      </c>
      <c r="M7123" t="s">
        <v>29678</v>
      </c>
    </row>
    <row r="7124" spans="1:13" ht="13.5">
      <c r="A7124" t="s">
        <v>39852</v>
      </c>
      <c r="B7124" t="s">
        <v>39655</v>
      </c>
      <c r="C7124" t="s">
        <v>31931</v>
      </c>
      <c r="D7124" t="s">
        <v>31932</v>
      </c>
      <c r="E7124" t="s">
        <v>18516</v>
      </c>
      <c r="F7124" t="s">
        <v>18516</v>
      </c>
      <c r="G7124" t="s">
        <v>18516</v>
      </c>
      <c r="H7124" t="s">
        <v>18516</v>
      </c>
      <c r="I7124" t="s">
        <v>18516</v>
      </c>
      <c r="J7124" t="s">
        <v>18516</v>
      </c>
      <c r="K7124" t="s">
        <v>29707</v>
      </c>
      <c r="L7124" t="s">
        <v>18516</v>
      </c>
      <c r="M7124" t="s">
        <v>18516</v>
      </c>
    </row>
    <row r="7125" spans="1:13" ht="13.5">
      <c r="A7125" t="s">
        <v>39853</v>
      </c>
      <c r="B7125" t="s">
        <v>39854</v>
      </c>
      <c r="C7125" t="s">
        <v>31931</v>
      </c>
      <c r="D7125" t="s">
        <v>31932</v>
      </c>
      <c r="E7125" t="s">
        <v>18516</v>
      </c>
      <c r="F7125" t="s">
        <v>18516</v>
      </c>
      <c r="G7125" t="s">
        <v>18516</v>
      </c>
      <c r="H7125" t="s">
        <v>18516</v>
      </c>
      <c r="I7125" t="s">
        <v>18516</v>
      </c>
      <c r="J7125" t="s">
        <v>18516</v>
      </c>
      <c r="K7125" t="s">
        <v>29707</v>
      </c>
      <c r="L7125" t="s">
        <v>18516</v>
      </c>
      <c r="M7125" t="s">
        <v>18516</v>
      </c>
    </row>
    <row r="7126" spans="1:13" ht="13.5">
      <c r="A7126" t="s">
        <v>39855</v>
      </c>
      <c r="B7126" t="s">
        <v>39856</v>
      </c>
      <c r="C7126" t="s">
        <v>31931</v>
      </c>
      <c r="D7126" t="s">
        <v>31932</v>
      </c>
      <c r="E7126" t="s">
        <v>18516</v>
      </c>
      <c r="F7126" t="s">
        <v>18516</v>
      </c>
      <c r="G7126" t="s">
        <v>18516</v>
      </c>
      <c r="H7126" t="s">
        <v>18516</v>
      </c>
      <c r="I7126" t="s">
        <v>18516</v>
      </c>
      <c r="J7126" t="s">
        <v>18516</v>
      </c>
      <c r="K7126" t="s">
        <v>29707</v>
      </c>
      <c r="L7126" t="s">
        <v>18516</v>
      </c>
      <c r="M7126" t="s">
        <v>18516</v>
      </c>
    </row>
    <row r="7127" spans="1:13" ht="13.5">
      <c r="A7127" t="s">
        <v>39857</v>
      </c>
      <c r="B7127" t="s">
        <v>39858</v>
      </c>
      <c r="C7127" t="s">
        <v>31931</v>
      </c>
      <c r="D7127" t="s">
        <v>31932</v>
      </c>
      <c r="E7127" t="s">
        <v>18516</v>
      </c>
      <c r="F7127" t="s">
        <v>18516</v>
      </c>
      <c r="G7127" t="s">
        <v>18516</v>
      </c>
      <c r="H7127" t="s">
        <v>18516</v>
      </c>
      <c r="I7127" t="s">
        <v>18516</v>
      </c>
      <c r="J7127" t="s">
        <v>18516</v>
      </c>
      <c r="K7127" t="s">
        <v>29707</v>
      </c>
      <c r="L7127" t="s">
        <v>18516</v>
      </c>
      <c r="M7127" t="s">
        <v>18516</v>
      </c>
    </row>
    <row r="7128" spans="1:13" ht="13.5">
      <c r="A7128" t="s">
        <v>39859</v>
      </c>
      <c r="B7128" t="s">
        <v>39860</v>
      </c>
      <c r="C7128" t="s">
        <v>31931</v>
      </c>
      <c r="D7128" t="s">
        <v>31932</v>
      </c>
      <c r="E7128" t="s">
        <v>18516</v>
      </c>
      <c r="F7128" t="s">
        <v>18516</v>
      </c>
      <c r="G7128" t="s">
        <v>18516</v>
      </c>
      <c r="H7128" t="s">
        <v>18516</v>
      </c>
      <c r="I7128" t="s">
        <v>18516</v>
      </c>
      <c r="J7128" t="s">
        <v>18516</v>
      </c>
      <c r="K7128" t="s">
        <v>29707</v>
      </c>
      <c r="L7128" t="s">
        <v>18516</v>
      </c>
      <c r="M7128" t="s">
        <v>18516</v>
      </c>
    </row>
    <row r="7129" spans="1:13" ht="13.5">
      <c r="A7129" t="s">
        <v>39861</v>
      </c>
      <c r="B7129" t="s">
        <v>39676</v>
      </c>
      <c r="C7129" t="s">
        <v>31931</v>
      </c>
      <c r="D7129" t="s">
        <v>31932</v>
      </c>
      <c r="E7129" t="s">
        <v>18516</v>
      </c>
      <c r="F7129" t="s">
        <v>18516</v>
      </c>
      <c r="G7129" t="s">
        <v>18516</v>
      </c>
      <c r="H7129" t="s">
        <v>18516</v>
      </c>
      <c r="I7129" t="s">
        <v>18516</v>
      </c>
      <c r="J7129" t="s">
        <v>18516</v>
      </c>
      <c r="K7129" t="s">
        <v>29707</v>
      </c>
      <c r="L7129" t="s">
        <v>18516</v>
      </c>
      <c r="M7129" t="s">
        <v>18516</v>
      </c>
    </row>
    <row r="7130" spans="1:13" ht="13.5">
      <c r="A7130" t="s">
        <v>39862</v>
      </c>
      <c r="B7130" t="s">
        <v>39863</v>
      </c>
      <c r="C7130" t="s">
        <v>31931</v>
      </c>
      <c r="D7130" t="s">
        <v>31932</v>
      </c>
      <c r="E7130" t="s">
        <v>18516</v>
      </c>
      <c r="F7130" t="s">
        <v>18516</v>
      </c>
      <c r="G7130" t="s">
        <v>18516</v>
      </c>
      <c r="H7130" t="s">
        <v>18516</v>
      </c>
      <c r="I7130" t="s">
        <v>18516</v>
      </c>
      <c r="J7130" t="s">
        <v>18516</v>
      </c>
      <c r="K7130" t="s">
        <v>29707</v>
      </c>
      <c r="L7130" t="s">
        <v>18516</v>
      </c>
      <c r="M7130" t="s">
        <v>18516</v>
      </c>
    </row>
    <row r="7131" spans="1:13" ht="13.5">
      <c r="A7131" t="s">
        <v>39864</v>
      </c>
      <c r="B7131" t="s">
        <v>39865</v>
      </c>
      <c r="C7131" t="s">
        <v>31931</v>
      </c>
      <c r="D7131" t="s">
        <v>31932</v>
      </c>
      <c r="E7131" t="s">
        <v>18516</v>
      </c>
      <c r="F7131" t="s">
        <v>18516</v>
      </c>
      <c r="G7131" t="s">
        <v>18516</v>
      </c>
      <c r="H7131" t="s">
        <v>18516</v>
      </c>
      <c r="I7131" t="s">
        <v>18516</v>
      </c>
      <c r="J7131" t="s">
        <v>18516</v>
      </c>
      <c r="K7131" t="s">
        <v>29707</v>
      </c>
      <c r="L7131" t="s">
        <v>18516</v>
      </c>
      <c r="M7131" t="s">
        <v>18516</v>
      </c>
    </row>
    <row r="7132" spans="1:13" ht="13.5">
      <c r="A7132" t="s">
        <v>39866</v>
      </c>
      <c r="B7132" t="s">
        <v>39867</v>
      </c>
      <c r="C7132" t="s">
        <v>31931</v>
      </c>
      <c r="D7132" t="s">
        <v>31932</v>
      </c>
      <c r="E7132" t="s">
        <v>18516</v>
      </c>
      <c r="F7132" t="s">
        <v>18516</v>
      </c>
      <c r="G7132" t="s">
        <v>18516</v>
      </c>
      <c r="H7132" t="s">
        <v>18516</v>
      </c>
      <c r="I7132" t="s">
        <v>18516</v>
      </c>
      <c r="J7132" t="s">
        <v>18516</v>
      </c>
      <c r="K7132" t="s">
        <v>29707</v>
      </c>
      <c r="L7132" t="s">
        <v>18516</v>
      </c>
      <c r="M7132" t="s">
        <v>18516</v>
      </c>
    </row>
    <row r="7133" spans="1:13" ht="13.5">
      <c r="A7133" t="s">
        <v>39868</v>
      </c>
      <c r="B7133" t="s">
        <v>39869</v>
      </c>
      <c r="C7133" t="s">
        <v>31931</v>
      </c>
      <c r="D7133" t="s">
        <v>31932</v>
      </c>
      <c r="E7133" s="164">
        <v>109</v>
      </c>
      <c r="F7133" s="164">
        <v>109</v>
      </c>
      <c r="G7133" t="s">
        <v>18516</v>
      </c>
      <c r="H7133" t="s">
        <v>18516</v>
      </c>
      <c r="I7133" s="164">
        <v>23.62</v>
      </c>
      <c r="J7133" s="164">
        <v>132.62</v>
      </c>
      <c r="K7133">
        <v>60</v>
      </c>
      <c r="L7133" t="s">
        <v>29455</v>
      </c>
      <c r="M7133" t="s">
        <v>29902</v>
      </c>
    </row>
    <row r="7134" spans="1:13" ht="13.5">
      <c r="A7134" t="s">
        <v>39870</v>
      </c>
      <c r="B7134" t="s">
        <v>39871</v>
      </c>
      <c r="C7134" t="s">
        <v>31931</v>
      </c>
      <c r="D7134" t="s">
        <v>31932</v>
      </c>
      <c r="E7134" s="164">
        <v>109</v>
      </c>
      <c r="F7134" s="164">
        <v>109</v>
      </c>
      <c r="G7134" t="s">
        <v>18516</v>
      </c>
      <c r="H7134" t="s">
        <v>18516</v>
      </c>
      <c r="I7134" s="164">
        <v>23.62</v>
      </c>
      <c r="J7134" s="164">
        <v>132.62</v>
      </c>
      <c r="K7134">
        <v>50</v>
      </c>
      <c r="L7134" t="s">
        <v>29439</v>
      </c>
      <c r="M7134" t="s">
        <v>29902</v>
      </c>
    </row>
    <row r="7135" spans="1:13" ht="13.5">
      <c r="A7135" t="s">
        <v>39872</v>
      </c>
      <c r="B7135" t="s">
        <v>39873</v>
      </c>
      <c r="C7135" t="s">
        <v>31931</v>
      </c>
      <c r="D7135" t="s">
        <v>31932</v>
      </c>
      <c r="E7135" t="s">
        <v>18516</v>
      </c>
      <c r="F7135" t="s">
        <v>18516</v>
      </c>
      <c r="G7135" t="s">
        <v>18516</v>
      </c>
      <c r="H7135" t="s">
        <v>18516</v>
      </c>
      <c r="I7135" t="s">
        <v>18516</v>
      </c>
      <c r="J7135" t="s">
        <v>18516</v>
      </c>
      <c r="K7135" t="s">
        <v>29707</v>
      </c>
      <c r="L7135" t="s">
        <v>18516</v>
      </c>
      <c r="M7135" t="s">
        <v>18516</v>
      </c>
    </row>
    <row r="7136" spans="1:13" ht="13.5">
      <c r="A7136" t="s">
        <v>39874</v>
      </c>
      <c r="B7136" t="s">
        <v>39875</v>
      </c>
      <c r="C7136" t="s">
        <v>31931</v>
      </c>
      <c r="D7136" t="s">
        <v>31932</v>
      </c>
      <c r="E7136" t="s">
        <v>18516</v>
      </c>
      <c r="F7136" t="s">
        <v>18516</v>
      </c>
      <c r="G7136" t="s">
        <v>18516</v>
      </c>
      <c r="H7136" t="s">
        <v>18516</v>
      </c>
      <c r="I7136" t="s">
        <v>18516</v>
      </c>
      <c r="J7136" t="s">
        <v>18516</v>
      </c>
      <c r="K7136" t="s">
        <v>29707</v>
      </c>
      <c r="L7136" t="s">
        <v>18516</v>
      </c>
      <c r="M7136" t="s">
        <v>18516</v>
      </c>
    </row>
    <row r="7137" spans="1:13" ht="13.5">
      <c r="A7137" t="s">
        <v>39876</v>
      </c>
      <c r="B7137" t="s">
        <v>39877</v>
      </c>
      <c r="C7137" t="s">
        <v>31931</v>
      </c>
      <c r="D7137" t="s">
        <v>31932</v>
      </c>
      <c r="E7137" t="s">
        <v>18516</v>
      </c>
      <c r="F7137" t="s">
        <v>18516</v>
      </c>
      <c r="G7137" t="s">
        <v>18516</v>
      </c>
      <c r="H7137" t="s">
        <v>18516</v>
      </c>
      <c r="I7137" t="s">
        <v>18516</v>
      </c>
      <c r="J7137" t="s">
        <v>18516</v>
      </c>
      <c r="K7137" t="s">
        <v>29707</v>
      </c>
      <c r="L7137" t="s">
        <v>18516</v>
      </c>
      <c r="M7137" t="s">
        <v>18516</v>
      </c>
    </row>
    <row r="7138" spans="1:13" ht="13.5">
      <c r="A7138" t="s">
        <v>39878</v>
      </c>
      <c r="B7138" t="s">
        <v>39879</v>
      </c>
      <c r="C7138" t="s">
        <v>31931</v>
      </c>
      <c r="D7138" t="s">
        <v>31932</v>
      </c>
      <c r="E7138" t="s">
        <v>18516</v>
      </c>
      <c r="F7138" t="s">
        <v>18516</v>
      </c>
      <c r="G7138" t="s">
        <v>18516</v>
      </c>
      <c r="H7138" t="s">
        <v>18516</v>
      </c>
      <c r="I7138" t="s">
        <v>18516</v>
      </c>
      <c r="J7138" t="s">
        <v>18516</v>
      </c>
      <c r="K7138" t="s">
        <v>29707</v>
      </c>
      <c r="L7138" t="s">
        <v>18516</v>
      </c>
      <c r="M7138" t="s">
        <v>18516</v>
      </c>
    </row>
    <row r="7139" spans="1:13" ht="13.5">
      <c r="A7139" t="s">
        <v>39880</v>
      </c>
      <c r="B7139" t="s">
        <v>39881</v>
      </c>
      <c r="C7139" t="s">
        <v>31931</v>
      </c>
      <c r="D7139" t="s">
        <v>31932</v>
      </c>
      <c r="E7139" t="s">
        <v>18516</v>
      </c>
      <c r="F7139" t="s">
        <v>18516</v>
      </c>
      <c r="G7139" t="s">
        <v>18516</v>
      </c>
      <c r="H7139" t="s">
        <v>18516</v>
      </c>
      <c r="I7139" t="s">
        <v>18516</v>
      </c>
      <c r="J7139" t="s">
        <v>18516</v>
      </c>
      <c r="K7139" t="s">
        <v>29707</v>
      </c>
      <c r="L7139" t="s">
        <v>18516</v>
      </c>
      <c r="M7139" t="s">
        <v>18516</v>
      </c>
    </row>
    <row r="7140" spans="1:13" ht="13.5">
      <c r="A7140" t="s">
        <v>39882</v>
      </c>
      <c r="B7140" t="s">
        <v>39883</v>
      </c>
      <c r="C7140" t="s">
        <v>31931</v>
      </c>
      <c r="D7140" t="s">
        <v>31932</v>
      </c>
      <c r="E7140" t="s">
        <v>18516</v>
      </c>
      <c r="F7140" t="s">
        <v>18516</v>
      </c>
      <c r="G7140" t="s">
        <v>18516</v>
      </c>
      <c r="H7140" t="s">
        <v>18516</v>
      </c>
      <c r="I7140" t="s">
        <v>18516</v>
      </c>
      <c r="J7140" t="s">
        <v>18516</v>
      </c>
      <c r="K7140" t="s">
        <v>29707</v>
      </c>
      <c r="L7140" t="s">
        <v>18516</v>
      </c>
      <c r="M7140" t="s">
        <v>18516</v>
      </c>
    </row>
    <row r="7141" spans="1:13" ht="13.5">
      <c r="A7141" t="s">
        <v>39884</v>
      </c>
      <c r="B7141" t="s">
        <v>39885</v>
      </c>
      <c r="C7141" t="s">
        <v>31931</v>
      </c>
      <c r="D7141" t="s">
        <v>31932</v>
      </c>
      <c r="E7141" t="s">
        <v>18516</v>
      </c>
      <c r="F7141" t="s">
        <v>18516</v>
      </c>
      <c r="G7141" t="s">
        <v>18516</v>
      </c>
      <c r="H7141" t="s">
        <v>18516</v>
      </c>
      <c r="I7141" t="s">
        <v>18516</v>
      </c>
      <c r="J7141" t="s">
        <v>18516</v>
      </c>
      <c r="K7141" t="s">
        <v>29707</v>
      </c>
      <c r="L7141" t="s">
        <v>18516</v>
      </c>
      <c r="M7141" t="s">
        <v>18516</v>
      </c>
    </row>
    <row r="7142" spans="1:13" ht="13.5">
      <c r="A7142" t="s">
        <v>39886</v>
      </c>
      <c r="B7142" t="s">
        <v>39547</v>
      </c>
      <c r="C7142" t="s">
        <v>31931</v>
      </c>
      <c r="D7142" t="s">
        <v>31932</v>
      </c>
      <c r="E7142" s="164">
        <v>149</v>
      </c>
      <c r="F7142" s="164">
        <v>149</v>
      </c>
      <c r="G7142" t="s">
        <v>18516</v>
      </c>
      <c r="H7142" t="s">
        <v>18516</v>
      </c>
      <c r="I7142" s="164">
        <v>38.06</v>
      </c>
      <c r="J7142" s="164">
        <v>187.06</v>
      </c>
      <c r="K7142">
        <v>20</v>
      </c>
      <c r="L7142" t="s">
        <v>29439</v>
      </c>
      <c r="M7142" t="s">
        <v>29678</v>
      </c>
    </row>
    <row r="7143" spans="1:13" ht="13.5">
      <c r="A7143" t="s">
        <v>39887</v>
      </c>
      <c r="B7143" t="s">
        <v>39547</v>
      </c>
      <c r="C7143" t="s">
        <v>31931</v>
      </c>
      <c r="D7143" t="s">
        <v>31932</v>
      </c>
      <c r="E7143" s="164">
        <v>149</v>
      </c>
      <c r="F7143" s="164">
        <v>149</v>
      </c>
      <c r="G7143" t="s">
        <v>18516</v>
      </c>
      <c r="H7143" t="s">
        <v>18516</v>
      </c>
      <c r="I7143" s="164">
        <v>38.06</v>
      </c>
      <c r="J7143" s="164">
        <v>187.06</v>
      </c>
      <c r="K7143">
        <v>42</v>
      </c>
      <c r="L7143" t="s">
        <v>29455</v>
      </c>
      <c r="M7143" t="s">
        <v>29678</v>
      </c>
    </row>
    <row r="7144" spans="1:13" ht="13.5">
      <c r="A7144" t="s">
        <v>39888</v>
      </c>
      <c r="B7144" t="s">
        <v>39547</v>
      </c>
      <c r="C7144" t="s">
        <v>31931</v>
      </c>
      <c r="D7144" t="s">
        <v>31932</v>
      </c>
      <c r="E7144" s="164">
        <v>149</v>
      </c>
      <c r="F7144" s="164">
        <v>149</v>
      </c>
      <c r="G7144" t="s">
        <v>18516</v>
      </c>
      <c r="H7144" t="s">
        <v>18516</v>
      </c>
      <c r="I7144" s="164">
        <v>38.06</v>
      </c>
      <c r="J7144" s="164">
        <v>187.06</v>
      </c>
      <c r="K7144">
        <v>27</v>
      </c>
      <c r="L7144" t="s">
        <v>29815</v>
      </c>
      <c r="M7144" t="s">
        <v>29678</v>
      </c>
    </row>
    <row r="7145" spans="1:13" ht="13.5">
      <c r="A7145" t="s">
        <v>39889</v>
      </c>
      <c r="B7145" t="s">
        <v>39547</v>
      </c>
      <c r="C7145" t="s">
        <v>31931</v>
      </c>
      <c r="D7145" t="s">
        <v>31932</v>
      </c>
      <c r="E7145" s="164">
        <v>149</v>
      </c>
      <c r="F7145" s="164">
        <v>149</v>
      </c>
      <c r="G7145" t="s">
        <v>18516</v>
      </c>
      <c r="H7145" t="s">
        <v>18516</v>
      </c>
      <c r="I7145" s="164">
        <v>38.06</v>
      </c>
      <c r="J7145" s="164">
        <v>187.06</v>
      </c>
      <c r="K7145">
        <v>23</v>
      </c>
      <c r="L7145" t="s">
        <v>29455</v>
      </c>
      <c r="M7145" t="s">
        <v>29678</v>
      </c>
    </row>
    <row r="7146" spans="1:13" ht="13.5">
      <c r="A7146" t="s">
        <v>39890</v>
      </c>
      <c r="B7146" t="s">
        <v>39547</v>
      </c>
      <c r="C7146" t="s">
        <v>31931</v>
      </c>
      <c r="D7146" t="s">
        <v>31932</v>
      </c>
      <c r="E7146" s="164">
        <v>149</v>
      </c>
      <c r="F7146" s="164">
        <v>149</v>
      </c>
      <c r="G7146" t="s">
        <v>18516</v>
      </c>
      <c r="H7146" t="s">
        <v>18516</v>
      </c>
      <c r="I7146" s="164">
        <v>38.06</v>
      </c>
      <c r="J7146" s="164">
        <v>187.06</v>
      </c>
      <c r="K7146">
        <v>33</v>
      </c>
      <c r="L7146" t="s">
        <v>29455</v>
      </c>
      <c r="M7146" t="s">
        <v>29678</v>
      </c>
    </row>
    <row r="7147" spans="1:13" ht="13.5">
      <c r="A7147" t="s">
        <v>39891</v>
      </c>
      <c r="B7147" t="s">
        <v>39892</v>
      </c>
      <c r="C7147" t="s">
        <v>31931</v>
      </c>
      <c r="D7147" t="s">
        <v>31932</v>
      </c>
      <c r="E7147" t="s">
        <v>18516</v>
      </c>
      <c r="F7147" t="s">
        <v>18516</v>
      </c>
      <c r="G7147" t="s">
        <v>18516</v>
      </c>
      <c r="H7147" t="s">
        <v>18516</v>
      </c>
      <c r="I7147" t="s">
        <v>18516</v>
      </c>
      <c r="J7147" t="s">
        <v>18516</v>
      </c>
      <c r="K7147" t="s">
        <v>29707</v>
      </c>
      <c r="L7147" t="s">
        <v>18516</v>
      </c>
      <c r="M7147" t="s">
        <v>18516</v>
      </c>
    </row>
    <row r="7148" spans="1:13" ht="13.5">
      <c r="A7148" t="s">
        <v>39893</v>
      </c>
      <c r="B7148" t="s">
        <v>39894</v>
      </c>
      <c r="C7148" t="s">
        <v>31931</v>
      </c>
      <c r="D7148" t="s">
        <v>31932</v>
      </c>
      <c r="E7148" t="s">
        <v>18516</v>
      </c>
      <c r="F7148" t="s">
        <v>18516</v>
      </c>
      <c r="G7148" t="s">
        <v>18516</v>
      </c>
      <c r="H7148" t="s">
        <v>18516</v>
      </c>
      <c r="I7148" t="s">
        <v>18516</v>
      </c>
      <c r="J7148" t="s">
        <v>18516</v>
      </c>
      <c r="K7148" t="s">
        <v>29707</v>
      </c>
      <c r="L7148" t="s">
        <v>18516</v>
      </c>
      <c r="M7148" t="s">
        <v>18516</v>
      </c>
    </row>
    <row r="7149" spans="1:13" ht="13.5">
      <c r="A7149" t="s">
        <v>39895</v>
      </c>
      <c r="B7149" t="s">
        <v>39896</v>
      </c>
      <c r="C7149" t="s">
        <v>31931</v>
      </c>
      <c r="D7149" t="s">
        <v>31932</v>
      </c>
      <c r="E7149" t="s">
        <v>18516</v>
      </c>
      <c r="F7149" t="s">
        <v>18516</v>
      </c>
      <c r="G7149" t="s">
        <v>18516</v>
      </c>
      <c r="H7149" t="s">
        <v>18516</v>
      </c>
      <c r="I7149" t="s">
        <v>18516</v>
      </c>
      <c r="J7149" t="s">
        <v>18516</v>
      </c>
      <c r="K7149" t="s">
        <v>29707</v>
      </c>
      <c r="L7149" t="s">
        <v>18516</v>
      </c>
      <c r="M7149" t="s">
        <v>18516</v>
      </c>
    </row>
    <row r="7150" spans="1:13" ht="13.5">
      <c r="A7150" t="s">
        <v>39897</v>
      </c>
      <c r="B7150" t="s">
        <v>39703</v>
      </c>
      <c r="C7150" t="s">
        <v>31931</v>
      </c>
      <c r="D7150" t="s">
        <v>31932</v>
      </c>
      <c r="E7150" t="s">
        <v>18516</v>
      </c>
      <c r="F7150" t="s">
        <v>18516</v>
      </c>
      <c r="G7150" t="s">
        <v>18516</v>
      </c>
      <c r="H7150" t="s">
        <v>18516</v>
      </c>
      <c r="I7150" t="s">
        <v>18516</v>
      </c>
      <c r="J7150" t="s">
        <v>18516</v>
      </c>
      <c r="K7150" t="s">
        <v>29707</v>
      </c>
      <c r="L7150" t="s">
        <v>18516</v>
      </c>
      <c r="M7150" t="s">
        <v>18516</v>
      </c>
    </row>
    <row r="7151" spans="1:13" ht="13.5">
      <c r="A7151" t="s">
        <v>39898</v>
      </c>
      <c r="B7151" t="s">
        <v>39899</v>
      </c>
      <c r="C7151" t="s">
        <v>31931</v>
      </c>
      <c r="D7151" t="s">
        <v>31932</v>
      </c>
      <c r="E7151" t="s">
        <v>18516</v>
      </c>
      <c r="F7151" t="s">
        <v>18516</v>
      </c>
      <c r="G7151" t="s">
        <v>18516</v>
      </c>
      <c r="H7151" t="s">
        <v>18516</v>
      </c>
      <c r="I7151" t="s">
        <v>18516</v>
      </c>
      <c r="J7151" t="s">
        <v>18516</v>
      </c>
      <c r="K7151" t="s">
        <v>29707</v>
      </c>
      <c r="L7151" t="s">
        <v>18516</v>
      </c>
      <c r="M7151" t="s">
        <v>18516</v>
      </c>
    </row>
    <row r="7152" spans="1:13" ht="13.5">
      <c r="A7152" t="s">
        <v>39900</v>
      </c>
      <c r="B7152" t="s">
        <v>39703</v>
      </c>
      <c r="C7152" t="s">
        <v>31931</v>
      </c>
      <c r="D7152" t="s">
        <v>31932</v>
      </c>
      <c r="E7152" t="s">
        <v>18516</v>
      </c>
      <c r="F7152" t="s">
        <v>18516</v>
      </c>
      <c r="G7152" t="s">
        <v>18516</v>
      </c>
      <c r="H7152" t="s">
        <v>18516</v>
      </c>
      <c r="I7152" t="s">
        <v>18516</v>
      </c>
      <c r="J7152" t="s">
        <v>18516</v>
      </c>
      <c r="K7152" t="s">
        <v>29707</v>
      </c>
      <c r="L7152" t="s">
        <v>18516</v>
      </c>
      <c r="M7152" t="s">
        <v>18516</v>
      </c>
    </row>
    <row r="7153" spans="1:13" ht="13.5">
      <c r="A7153" t="s">
        <v>39901</v>
      </c>
      <c r="B7153" t="s">
        <v>39902</v>
      </c>
      <c r="C7153" t="s">
        <v>31931</v>
      </c>
      <c r="D7153" t="s">
        <v>31932</v>
      </c>
      <c r="E7153" s="164">
        <v>219</v>
      </c>
      <c r="F7153" s="164">
        <v>219</v>
      </c>
      <c r="G7153" t="s">
        <v>18516</v>
      </c>
      <c r="H7153" t="s">
        <v>18516</v>
      </c>
      <c r="I7153" s="164">
        <v>88.5</v>
      </c>
      <c r="J7153" s="164">
        <v>307.5</v>
      </c>
      <c r="K7153">
        <v>32</v>
      </c>
      <c r="L7153" t="s">
        <v>18516</v>
      </c>
      <c r="M7153" t="s">
        <v>18516</v>
      </c>
    </row>
    <row r="7154" spans="1:13" ht="13.5">
      <c r="A7154" t="s">
        <v>39903</v>
      </c>
      <c r="B7154" t="s">
        <v>39904</v>
      </c>
      <c r="C7154" t="s">
        <v>31931</v>
      </c>
      <c r="D7154" t="s">
        <v>31932</v>
      </c>
      <c r="E7154" s="164">
        <v>219</v>
      </c>
      <c r="F7154" s="164">
        <v>185</v>
      </c>
      <c r="G7154" s="165">
        <v>0.84</v>
      </c>
      <c r="H7154" t="s">
        <v>31933</v>
      </c>
      <c r="I7154" s="164">
        <v>88.5</v>
      </c>
      <c r="J7154" s="164">
        <v>273.5</v>
      </c>
      <c r="K7154">
        <v>14</v>
      </c>
      <c r="L7154" t="s">
        <v>18516</v>
      </c>
      <c r="M7154" t="s">
        <v>18516</v>
      </c>
    </row>
    <row r="7155" spans="1:13" ht="13.5">
      <c r="A7155" t="s">
        <v>39905</v>
      </c>
      <c r="B7155" t="s">
        <v>39906</v>
      </c>
      <c r="C7155" t="s">
        <v>31931</v>
      </c>
      <c r="D7155" t="s">
        <v>31932</v>
      </c>
      <c r="E7155" s="164">
        <v>219</v>
      </c>
      <c r="F7155" s="164">
        <v>219</v>
      </c>
      <c r="G7155" t="s">
        <v>18516</v>
      </c>
      <c r="H7155" t="s">
        <v>18516</v>
      </c>
      <c r="I7155" s="164">
        <v>88.5</v>
      </c>
      <c r="J7155" s="164">
        <v>307.5</v>
      </c>
      <c r="K7155">
        <v>24</v>
      </c>
      <c r="L7155" t="s">
        <v>18516</v>
      </c>
      <c r="M7155" t="s">
        <v>18516</v>
      </c>
    </row>
    <row r="7156" spans="1:13" ht="13.5">
      <c r="A7156" t="s">
        <v>39907</v>
      </c>
      <c r="B7156" t="s">
        <v>39908</v>
      </c>
      <c r="C7156" t="s">
        <v>31931</v>
      </c>
      <c r="D7156" t="s">
        <v>31932</v>
      </c>
      <c r="E7156" s="164">
        <v>219</v>
      </c>
      <c r="F7156" s="164">
        <v>219</v>
      </c>
      <c r="G7156" t="s">
        <v>18516</v>
      </c>
      <c r="H7156" t="s">
        <v>18516</v>
      </c>
      <c r="I7156" s="164">
        <v>88.5</v>
      </c>
      <c r="J7156" s="164">
        <v>307.5</v>
      </c>
      <c r="K7156">
        <v>30</v>
      </c>
      <c r="L7156" t="s">
        <v>18516</v>
      </c>
      <c r="M7156" t="s">
        <v>18516</v>
      </c>
    </row>
    <row r="7157" spans="1:13" ht="13.5">
      <c r="A7157" t="s">
        <v>39909</v>
      </c>
      <c r="B7157" t="s">
        <v>39910</v>
      </c>
      <c r="C7157" t="s">
        <v>31931</v>
      </c>
      <c r="D7157" t="s">
        <v>31932</v>
      </c>
      <c r="E7157" s="164">
        <v>219</v>
      </c>
      <c r="F7157" s="164">
        <v>219</v>
      </c>
      <c r="G7157" t="s">
        <v>18516</v>
      </c>
      <c r="H7157" t="s">
        <v>18516</v>
      </c>
      <c r="I7157" s="164">
        <v>88.5</v>
      </c>
      <c r="J7157" s="164">
        <v>307.5</v>
      </c>
      <c r="K7157">
        <v>40</v>
      </c>
      <c r="L7157" t="s">
        <v>18516</v>
      </c>
      <c r="M7157" t="s">
        <v>18516</v>
      </c>
    </row>
    <row r="7158" spans="1:13" ht="13.5">
      <c r="A7158" t="s">
        <v>39911</v>
      </c>
      <c r="B7158" t="s">
        <v>39912</v>
      </c>
      <c r="C7158" t="s">
        <v>31931</v>
      </c>
      <c r="D7158" t="s">
        <v>31932</v>
      </c>
      <c r="E7158" s="164">
        <v>219</v>
      </c>
      <c r="F7158" s="164">
        <v>219</v>
      </c>
      <c r="G7158" t="s">
        <v>18516</v>
      </c>
      <c r="H7158" t="s">
        <v>18516</v>
      </c>
      <c r="I7158" s="164">
        <v>88.5</v>
      </c>
      <c r="J7158" s="164">
        <v>307.5</v>
      </c>
      <c r="K7158">
        <v>13</v>
      </c>
      <c r="L7158" t="s">
        <v>18516</v>
      </c>
      <c r="M7158" t="s">
        <v>18516</v>
      </c>
    </row>
    <row r="7159" spans="1:13" ht="13.5">
      <c r="A7159" t="s">
        <v>39913</v>
      </c>
      <c r="B7159" t="s">
        <v>39914</v>
      </c>
      <c r="C7159" t="s">
        <v>31931</v>
      </c>
      <c r="D7159" t="s">
        <v>31932</v>
      </c>
      <c r="E7159" s="164">
        <v>219</v>
      </c>
      <c r="F7159" s="164">
        <v>219</v>
      </c>
      <c r="G7159" t="s">
        <v>18516</v>
      </c>
      <c r="H7159" t="s">
        <v>18516</v>
      </c>
      <c r="I7159" s="164">
        <v>88.5</v>
      </c>
      <c r="J7159" s="164">
        <v>307.5</v>
      </c>
      <c r="K7159">
        <v>31</v>
      </c>
      <c r="L7159" t="s">
        <v>18516</v>
      </c>
      <c r="M7159" t="s">
        <v>18516</v>
      </c>
    </row>
    <row r="7160" spans="1:13" ht="13.5">
      <c r="A7160" t="s">
        <v>39915</v>
      </c>
      <c r="B7160" t="s">
        <v>39916</v>
      </c>
      <c r="C7160" t="s">
        <v>31931</v>
      </c>
      <c r="D7160" t="s">
        <v>31932</v>
      </c>
      <c r="E7160" s="164">
        <v>219</v>
      </c>
      <c r="F7160" s="164">
        <v>219</v>
      </c>
      <c r="G7160" t="s">
        <v>18516</v>
      </c>
      <c r="H7160" t="s">
        <v>18516</v>
      </c>
      <c r="I7160" s="164">
        <v>88.5</v>
      </c>
      <c r="J7160" s="164">
        <v>307.5</v>
      </c>
      <c r="K7160">
        <v>27</v>
      </c>
      <c r="L7160" t="s">
        <v>18516</v>
      </c>
      <c r="M7160" t="s">
        <v>18516</v>
      </c>
    </row>
    <row r="7161" spans="1:13" ht="13.5">
      <c r="A7161" t="s">
        <v>39917</v>
      </c>
      <c r="B7161" t="s">
        <v>39918</v>
      </c>
      <c r="C7161" t="s">
        <v>31931</v>
      </c>
      <c r="D7161" t="s">
        <v>31932</v>
      </c>
      <c r="E7161" t="s">
        <v>18516</v>
      </c>
      <c r="F7161" t="s">
        <v>18516</v>
      </c>
      <c r="G7161" t="s">
        <v>18516</v>
      </c>
      <c r="H7161" t="s">
        <v>18516</v>
      </c>
      <c r="I7161" t="s">
        <v>18516</v>
      </c>
      <c r="J7161" t="s">
        <v>18516</v>
      </c>
      <c r="K7161" t="s">
        <v>29707</v>
      </c>
      <c r="L7161" t="s">
        <v>18516</v>
      </c>
      <c r="M7161" t="s">
        <v>18516</v>
      </c>
    </row>
    <row r="7162" spans="1:13" ht="13.5">
      <c r="A7162" t="s">
        <v>39919</v>
      </c>
      <c r="B7162" t="s">
        <v>39920</v>
      </c>
      <c r="C7162" t="s">
        <v>31931</v>
      </c>
      <c r="D7162" t="s">
        <v>31932</v>
      </c>
      <c r="E7162" t="s">
        <v>18516</v>
      </c>
      <c r="F7162" t="s">
        <v>18516</v>
      </c>
      <c r="G7162" t="s">
        <v>18516</v>
      </c>
      <c r="H7162" t="s">
        <v>18516</v>
      </c>
      <c r="I7162" t="s">
        <v>18516</v>
      </c>
      <c r="J7162" t="s">
        <v>18516</v>
      </c>
      <c r="K7162" t="s">
        <v>29707</v>
      </c>
      <c r="L7162" t="s">
        <v>18516</v>
      </c>
      <c r="M7162" t="s">
        <v>18516</v>
      </c>
    </row>
    <row r="7163" spans="1:13" ht="13.5">
      <c r="A7163" t="s">
        <v>39921</v>
      </c>
      <c r="B7163" t="s">
        <v>39922</v>
      </c>
      <c r="C7163" t="s">
        <v>31931</v>
      </c>
      <c r="D7163" t="s">
        <v>31932</v>
      </c>
      <c r="E7163" t="s">
        <v>18516</v>
      </c>
      <c r="F7163" t="s">
        <v>18516</v>
      </c>
      <c r="G7163" t="s">
        <v>18516</v>
      </c>
      <c r="H7163" t="s">
        <v>18516</v>
      </c>
      <c r="I7163" t="s">
        <v>18516</v>
      </c>
      <c r="J7163" t="s">
        <v>18516</v>
      </c>
      <c r="K7163" t="s">
        <v>29707</v>
      </c>
      <c r="L7163" t="s">
        <v>18516</v>
      </c>
      <c r="M7163" t="s">
        <v>18516</v>
      </c>
    </row>
    <row r="7164" spans="1:13" ht="13.5">
      <c r="A7164" t="s">
        <v>39923</v>
      </c>
      <c r="B7164" t="s">
        <v>39924</v>
      </c>
      <c r="C7164" t="s">
        <v>31931</v>
      </c>
      <c r="D7164" t="s">
        <v>31932</v>
      </c>
      <c r="E7164" t="s">
        <v>18516</v>
      </c>
      <c r="F7164" t="s">
        <v>18516</v>
      </c>
      <c r="G7164" t="s">
        <v>18516</v>
      </c>
      <c r="H7164" t="s">
        <v>18516</v>
      </c>
      <c r="I7164" t="s">
        <v>18516</v>
      </c>
      <c r="J7164" t="s">
        <v>18516</v>
      </c>
      <c r="K7164" t="s">
        <v>29707</v>
      </c>
      <c r="L7164" t="s">
        <v>18516</v>
      </c>
      <c r="M7164" t="s">
        <v>18516</v>
      </c>
    </row>
    <row r="7165" spans="1:13" ht="13.5">
      <c r="A7165" t="s">
        <v>39925</v>
      </c>
      <c r="B7165" t="s">
        <v>39926</v>
      </c>
      <c r="C7165" t="s">
        <v>31931</v>
      </c>
      <c r="D7165" t="s">
        <v>31932</v>
      </c>
      <c r="E7165" t="s">
        <v>18516</v>
      </c>
      <c r="F7165" t="s">
        <v>18516</v>
      </c>
      <c r="G7165" t="s">
        <v>18516</v>
      </c>
      <c r="H7165" t="s">
        <v>18516</v>
      </c>
      <c r="I7165" t="s">
        <v>18516</v>
      </c>
      <c r="J7165" t="s">
        <v>18516</v>
      </c>
      <c r="K7165" t="s">
        <v>29707</v>
      </c>
      <c r="L7165" t="s">
        <v>18516</v>
      </c>
      <c r="M7165" t="s">
        <v>18516</v>
      </c>
    </row>
    <row r="7166" spans="1:13" ht="13.5">
      <c r="A7166" t="s">
        <v>39927</v>
      </c>
      <c r="B7166" t="s">
        <v>39928</v>
      </c>
      <c r="C7166" t="s">
        <v>31931</v>
      </c>
      <c r="D7166" t="s">
        <v>31932</v>
      </c>
      <c r="E7166" t="s">
        <v>18516</v>
      </c>
      <c r="F7166" t="s">
        <v>18516</v>
      </c>
      <c r="G7166" t="s">
        <v>18516</v>
      </c>
      <c r="H7166" t="s">
        <v>18516</v>
      </c>
      <c r="I7166" t="s">
        <v>18516</v>
      </c>
      <c r="J7166" t="s">
        <v>18516</v>
      </c>
      <c r="K7166" t="s">
        <v>29707</v>
      </c>
      <c r="L7166" t="s">
        <v>18516</v>
      </c>
      <c r="M7166" t="s">
        <v>18516</v>
      </c>
    </row>
    <row r="7167" spans="1:13" ht="13.5">
      <c r="A7167" t="s">
        <v>39929</v>
      </c>
      <c r="B7167" t="s">
        <v>39930</v>
      </c>
      <c r="C7167" t="s">
        <v>31931</v>
      </c>
      <c r="D7167" t="s">
        <v>31932</v>
      </c>
      <c r="E7167" t="s">
        <v>18516</v>
      </c>
      <c r="F7167" t="s">
        <v>18516</v>
      </c>
      <c r="G7167" t="s">
        <v>18516</v>
      </c>
      <c r="H7167" t="s">
        <v>18516</v>
      </c>
      <c r="I7167" t="s">
        <v>18516</v>
      </c>
      <c r="J7167" t="s">
        <v>18516</v>
      </c>
      <c r="K7167" t="s">
        <v>29707</v>
      </c>
      <c r="L7167" t="s">
        <v>18516</v>
      </c>
      <c r="M7167" t="s">
        <v>18516</v>
      </c>
    </row>
    <row r="7168" spans="1:13" ht="13.5">
      <c r="A7168" t="s">
        <v>39931</v>
      </c>
      <c r="B7168" t="s">
        <v>39932</v>
      </c>
      <c r="C7168" t="s">
        <v>31931</v>
      </c>
      <c r="D7168" t="s">
        <v>31932</v>
      </c>
      <c r="E7168" t="s">
        <v>18516</v>
      </c>
      <c r="F7168" t="s">
        <v>18516</v>
      </c>
      <c r="G7168" t="s">
        <v>18516</v>
      </c>
      <c r="H7168" t="s">
        <v>18516</v>
      </c>
      <c r="I7168" t="s">
        <v>18516</v>
      </c>
      <c r="J7168" t="s">
        <v>18516</v>
      </c>
      <c r="K7168" t="s">
        <v>29707</v>
      </c>
      <c r="L7168" t="s">
        <v>18516</v>
      </c>
      <c r="M7168" t="s">
        <v>18516</v>
      </c>
    </row>
    <row r="7169" spans="1:13" ht="13.5">
      <c r="A7169" t="s">
        <v>39933</v>
      </c>
      <c r="B7169" t="s">
        <v>39934</v>
      </c>
      <c r="C7169" t="s">
        <v>31931</v>
      </c>
      <c r="D7169" t="s">
        <v>31932</v>
      </c>
      <c r="E7169" t="s">
        <v>18516</v>
      </c>
      <c r="F7169" t="s">
        <v>18516</v>
      </c>
      <c r="G7169" t="s">
        <v>18516</v>
      </c>
      <c r="H7169" t="s">
        <v>18516</v>
      </c>
      <c r="I7169" t="s">
        <v>18516</v>
      </c>
      <c r="J7169" t="s">
        <v>18516</v>
      </c>
      <c r="K7169" t="s">
        <v>29707</v>
      </c>
      <c r="L7169" t="s">
        <v>18516</v>
      </c>
      <c r="M7169" t="s">
        <v>18516</v>
      </c>
    </row>
    <row r="7170" spans="1:13" ht="13.5">
      <c r="A7170" t="s">
        <v>39935</v>
      </c>
      <c r="B7170" t="s">
        <v>39936</v>
      </c>
      <c r="C7170" t="s">
        <v>31931</v>
      </c>
      <c r="D7170" t="s">
        <v>31932</v>
      </c>
      <c r="E7170" t="s">
        <v>18516</v>
      </c>
      <c r="F7170" t="s">
        <v>18516</v>
      </c>
      <c r="G7170" t="s">
        <v>18516</v>
      </c>
      <c r="H7170" t="s">
        <v>18516</v>
      </c>
      <c r="I7170" t="s">
        <v>18516</v>
      </c>
      <c r="J7170" t="s">
        <v>18516</v>
      </c>
      <c r="K7170" t="s">
        <v>29707</v>
      </c>
      <c r="L7170" t="s">
        <v>18516</v>
      </c>
      <c r="M7170" t="s">
        <v>18516</v>
      </c>
    </row>
    <row r="7171" spans="1:13" ht="13.5">
      <c r="A7171" t="s">
        <v>11536</v>
      </c>
      <c r="B7171" t="s">
        <v>39937</v>
      </c>
      <c r="C7171" t="s">
        <v>29804</v>
      </c>
      <c r="D7171" t="s">
        <v>29805</v>
      </c>
      <c r="E7171" s="164">
        <v>20</v>
      </c>
      <c r="F7171" s="164">
        <v>20</v>
      </c>
      <c r="G7171" t="s">
        <v>18516</v>
      </c>
      <c r="H7171" t="s">
        <v>18516</v>
      </c>
      <c r="I7171" s="164">
        <v>86.29</v>
      </c>
      <c r="J7171" s="164">
        <v>106.29</v>
      </c>
      <c r="K7171">
        <v>26</v>
      </c>
      <c r="L7171" t="s">
        <v>18516</v>
      </c>
      <c r="M7171" t="s">
        <v>18516</v>
      </c>
    </row>
    <row r="7172" spans="1:13" ht="13.5">
      <c r="A7172" t="s">
        <v>13771</v>
      </c>
      <c r="B7172" t="s">
        <v>39938</v>
      </c>
      <c r="C7172" t="s">
        <v>31931</v>
      </c>
      <c r="D7172" t="s">
        <v>31932</v>
      </c>
      <c r="E7172" t="s">
        <v>18516</v>
      </c>
      <c r="F7172" t="s">
        <v>18516</v>
      </c>
      <c r="G7172" t="s">
        <v>18516</v>
      </c>
      <c r="H7172" t="s">
        <v>18516</v>
      </c>
      <c r="I7172" t="s">
        <v>18516</v>
      </c>
      <c r="J7172" t="s">
        <v>18516</v>
      </c>
      <c r="K7172" t="s">
        <v>29707</v>
      </c>
      <c r="L7172" t="s">
        <v>18516</v>
      </c>
      <c r="M7172" t="s">
        <v>18516</v>
      </c>
    </row>
    <row r="7173" spans="1:13" ht="13.5">
      <c r="A7173" t="s">
        <v>13756</v>
      </c>
      <c r="B7173" t="s">
        <v>39939</v>
      </c>
      <c r="C7173" t="s">
        <v>31931</v>
      </c>
      <c r="D7173" t="s">
        <v>31932</v>
      </c>
      <c r="E7173" t="s">
        <v>18516</v>
      </c>
      <c r="F7173" t="s">
        <v>18516</v>
      </c>
      <c r="G7173" t="s">
        <v>18516</v>
      </c>
      <c r="H7173" t="s">
        <v>18516</v>
      </c>
      <c r="I7173" t="s">
        <v>18516</v>
      </c>
      <c r="J7173" t="s">
        <v>18516</v>
      </c>
      <c r="K7173" t="s">
        <v>29707</v>
      </c>
      <c r="L7173" t="s">
        <v>18516</v>
      </c>
      <c r="M7173" t="s">
        <v>18516</v>
      </c>
    </row>
    <row r="7174" spans="1:13" ht="13.5">
      <c r="A7174" t="s">
        <v>13762</v>
      </c>
      <c r="B7174" t="s">
        <v>39940</v>
      </c>
      <c r="C7174" t="s">
        <v>31931</v>
      </c>
      <c r="D7174" t="s">
        <v>31932</v>
      </c>
      <c r="E7174" t="s">
        <v>18516</v>
      </c>
      <c r="F7174" t="s">
        <v>18516</v>
      </c>
      <c r="G7174" t="s">
        <v>18516</v>
      </c>
      <c r="H7174" t="s">
        <v>18516</v>
      </c>
      <c r="I7174" t="s">
        <v>18516</v>
      </c>
      <c r="J7174" t="s">
        <v>18516</v>
      </c>
      <c r="K7174" t="s">
        <v>29707</v>
      </c>
      <c r="L7174" t="s">
        <v>18516</v>
      </c>
      <c r="M7174" t="s">
        <v>18516</v>
      </c>
    </row>
    <row r="7175" spans="1:13" ht="13.5">
      <c r="A7175" t="s">
        <v>39941</v>
      </c>
      <c r="B7175" t="s">
        <v>39942</v>
      </c>
      <c r="C7175" t="s">
        <v>31931</v>
      </c>
      <c r="D7175" t="s">
        <v>31932</v>
      </c>
      <c r="E7175" t="s">
        <v>18516</v>
      </c>
      <c r="F7175" t="s">
        <v>18516</v>
      </c>
      <c r="G7175" t="s">
        <v>18516</v>
      </c>
      <c r="H7175" t="s">
        <v>18516</v>
      </c>
      <c r="I7175" t="s">
        <v>18516</v>
      </c>
      <c r="J7175" t="s">
        <v>18516</v>
      </c>
      <c r="K7175" t="s">
        <v>29707</v>
      </c>
      <c r="L7175" t="s">
        <v>18516</v>
      </c>
      <c r="M7175" t="s">
        <v>18516</v>
      </c>
    </row>
    <row r="7176" spans="1:13" ht="13.5">
      <c r="A7176" t="s">
        <v>39943</v>
      </c>
      <c r="B7176" t="s">
        <v>39944</v>
      </c>
      <c r="C7176" t="s">
        <v>31931</v>
      </c>
      <c r="D7176" t="s">
        <v>31932</v>
      </c>
      <c r="E7176" t="s">
        <v>18516</v>
      </c>
      <c r="F7176" t="s">
        <v>18516</v>
      </c>
      <c r="G7176" t="s">
        <v>18516</v>
      </c>
      <c r="H7176" t="s">
        <v>18516</v>
      </c>
      <c r="I7176" t="s">
        <v>18516</v>
      </c>
      <c r="J7176" t="s">
        <v>18516</v>
      </c>
      <c r="K7176" t="s">
        <v>29707</v>
      </c>
      <c r="L7176" t="s">
        <v>18516</v>
      </c>
      <c r="M7176" t="s">
        <v>18516</v>
      </c>
    </row>
    <row r="7177" spans="1:13" ht="13.5">
      <c r="A7177" t="s">
        <v>39945</v>
      </c>
      <c r="B7177" t="s">
        <v>39946</v>
      </c>
      <c r="C7177" t="s">
        <v>31931</v>
      </c>
      <c r="D7177" t="s">
        <v>31932</v>
      </c>
      <c r="E7177" t="s">
        <v>18516</v>
      </c>
      <c r="F7177" t="s">
        <v>18516</v>
      </c>
      <c r="G7177" t="s">
        <v>18516</v>
      </c>
      <c r="H7177" t="s">
        <v>18516</v>
      </c>
      <c r="I7177" t="s">
        <v>18516</v>
      </c>
      <c r="J7177" t="s">
        <v>18516</v>
      </c>
      <c r="K7177" t="s">
        <v>29707</v>
      </c>
      <c r="L7177" t="s">
        <v>18516</v>
      </c>
      <c r="M7177" t="s">
        <v>18516</v>
      </c>
    </row>
    <row r="7178" spans="1:13" ht="13.5">
      <c r="A7178" t="s">
        <v>39947</v>
      </c>
      <c r="B7178" t="s">
        <v>39948</v>
      </c>
      <c r="C7178" t="s">
        <v>31931</v>
      </c>
      <c r="D7178" t="s">
        <v>31932</v>
      </c>
      <c r="E7178" t="s">
        <v>18516</v>
      </c>
      <c r="F7178" t="s">
        <v>18516</v>
      </c>
      <c r="G7178" t="s">
        <v>18516</v>
      </c>
      <c r="H7178" t="s">
        <v>18516</v>
      </c>
      <c r="I7178" t="s">
        <v>18516</v>
      </c>
      <c r="J7178" t="s">
        <v>18516</v>
      </c>
      <c r="K7178" t="s">
        <v>29707</v>
      </c>
      <c r="L7178" t="s">
        <v>18516</v>
      </c>
      <c r="M7178" t="s">
        <v>18516</v>
      </c>
    </row>
    <row r="7179" spans="1:13" ht="13.5">
      <c r="A7179" t="s">
        <v>39949</v>
      </c>
      <c r="B7179" t="s">
        <v>39950</v>
      </c>
      <c r="C7179" t="s">
        <v>31931</v>
      </c>
      <c r="D7179" t="s">
        <v>31932</v>
      </c>
      <c r="E7179" t="s">
        <v>18516</v>
      </c>
      <c r="F7179" t="s">
        <v>18516</v>
      </c>
      <c r="G7179" t="s">
        <v>18516</v>
      </c>
      <c r="H7179" t="s">
        <v>18516</v>
      </c>
      <c r="I7179" t="s">
        <v>18516</v>
      </c>
      <c r="J7179" t="s">
        <v>18516</v>
      </c>
      <c r="K7179" t="s">
        <v>29707</v>
      </c>
      <c r="L7179" t="s">
        <v>18516</v>
      </c>
      <c r="M7179" t="s">
        <v>18516</v>
      </c>
    </row>
    <row r="7180" spans="1:13" ht="13.5">
      <c r="A7180" t="s">
        <v>39951</v>
      </c>
      <c r="B7180" t="s">
        <v>39952</v>
      </c>
      <c r="C7180" t="s">
        <v>31931</v>
      </c>
      <c r="D7180" t="s">
        <v>31932</v>
      </c>
      <c r="E7180" s="164">
        <v>119</v>
      </c>
      <c r="F7180" s="164">
        <v>119</v>
      </c>
      <c r="G7180" t="s">
        <v>18516</v>
      </c>
      <c r="H7180" t="s">
        <v>18516</v>
      </c>
      <c r="I7180" s="164">
        <v>28.58</v>
      </c>
      <c r="J7180" s="164">
        <v>147.58</v>
      </c>
      <c r="K7180">
        <v>72</v>
      </c>
      <c r="L7180" t="s">
        <v>18516</v>
      </c>
      <c r="M7180" t="s">
        <v>18516</v>
      </c>
    </row>
    <row r="7181" spans="1:13" ht="13.5">
      <c r="A7181" t="s">
        <v>39953</v>
      </c>
      <c r="B7181" t="s">
        <v>39954</v>
      </c>
      <c r="C7181" t="s">
        <v>31931</v>
      </c>
      <c r="D7181" t="s">
        <v>31932</v>
      </c>
      <c r="E7181" s="164">
        <v>219</v>
      </c>
      <c r="F7181" s="164">
        <v>120</v>
      </c>
      <c r="G7181" s="165">
        <v>0.54</v>
      </c>
      <c r="H7181" t="s">
        <v>31933</v>
      </c>
      <c r="I7181" s="164">
        <v>92.48</v>
      </c>
      <c r="J7181" s="164">
        <v>212.48</v>
      </c>
      <c r="K7181">
        <v>23</v>
      </c>
      <c r="L7181" t="s">
        <v>18516</v>
      </c>
      <c r="M7181" t="s">
        <v>18516</v>
      </c>
    </row>
    <row r="7182" spans="1:13" ht="13.5">
      <c r="A7182" t="s">
        <v>39955</v>
      </c>
      <c r="B7182" t="s">
        <v>39956</v>
      </c>
      <c r="C7182" t="s">
        <v>31931</v>
      </c>
      <c r="D7182" t="s">
        <v>31932</v>
      </c>
      <c r="E7182" s="164">
        <v>219</v>
      </c>
      <c r="F7182" s="164">
        <v>120</v>
      </c>
      <c r="G7182" s="165">
        <v>0.54</v>
      </c>
      <c r="H7182" t="s">
        <v>31933</v>
      </c>
      <c r="I7182" s="164">
        <v>92.48</v>
      </c>
      <c r="J7182" s="164">
        <v>212.48</v>
      </c>
      <c r="K7182">
        <v>12</v>
      </c>
      <c r="L7182" t="s">
        <v>18516</v>
      </c>
      <c r="M7182" t="s">
        <v>18516</v>
      </c>
    </row>
    <row r="7183" spans="1:13" ht="13.5">
      <c r="A7183" t="s">
        <v>39957</v>
      </c>
      <c r="B7183" t="s">
        <v>39739</v>
      </c>
      <c r="C7183" t="s">
        <v>31931</v>
      </c>
      <c r="D7183" t="s">
        <v>31932</v>
      </c>
      <c r="E7183" s="164">
        <v>119</v>
      </c>
      <c r="F7183" s="164">
        <v>119</v>
      </c>
      <c r="G7183" t="s">
        <v>18516</v>
      </c>
      <c r="H7183" t="s">
        <v>18516</v>
      </c>
      <c r="I7183" s="164">
        <v>39.48</v>
      </c>
      <c r="J7183" s="164">
        <v>158.48</v>
      </c>
      <c r="K7183">
        <v>8</v>
      </c>
      <c r="L7183" t="s">
        <v>29439</v>
      </c>
      <c r="M7183" t="s">
        <v>29678</v>
      </c>
    </row>
    <row r="7184" spans="1:13" ht="13.5">
      <c r="A7184" t="s">
        <v>39958</v>
      </c>
      <c r="B7184" t="s">
        <v>39556</v>
      </c>
      <c r="C7184" t="s">
        <v>31931</v>
      </c>
      <c r="D7184" t="s">
        <v>31932</v>
      </c>
      <c r="E7184" t="s">
        <v>18516</v>
      </c>
      <c r="F7184" t="s">
        <v>18516</v>
      </c>
      <c r="G7184" t="s">
        <v>18516</v>
      </c>
      <c r="H7184" t="s">
        <v>18516</v>
      </c>
      <c r="I7184" t="s">
        <v>18516</v>
      </c>
      <c r="J7184" t="s">
        <v>18516</v>
      </c>
      <c r="K7184" t="s">
        <v>29707</v>
      </c>
      <c r="L7184" t="s">
        <v>18516</v>
      </c>
      <c r="M7184" t="s">
        <v>18516</v>
      </c>
    </row>
    <row r="7185" spans="1:13" ht="13.5">
      <c r="A7185" t="s">
        <v>39959</v>
      </c>
      <c r="B7185" t="s">
        <v>39561</v>
      </c>
      <c r="C7185" t="s">
        <v>31931</v>
      </c>
      <c r="D7185" t="s">
        <v>31932</v>
      </c>
      <c r="E7185" t="s">
        <v>18516</v>
      </c>
      <c r="F7185" t="s">
        <v>18516</v>
      </c>
      <c r="G7185" t="s">
        <v>18516</v>
      </c>
      <c r="H7185" t="s">
        <v>18516</v>
      </c>
      <c r="I7185" t="s">
        <v>18516</v>
      </c>
      <c r="J7185" t="s">
        <v>18516</v>
      </c>
      <c r="K7185" t="s">
        <v>29707</v>
      </c>
      <c r="L7185" t="s">
        <v>18516</v>
      </c>
      <c r="M7185" t="s">
        <v>18516</v>
      </c>
    </row>
    <row r="7186" spans="1:13" ht="13.5">
      <c r="A7186" t="s">
        <v>39960</v>
      </c>
      <c r="B7186" t="s">
        <v>39961</v>
      </c>
      <c r="C7186" t="s">
        <v>31931</v>
      </c>
      <c r="D7186" t="s">
        <v>31932</v>
      </c>
      <c r="E7186" t="s">
        <v>18516</v>
      </c>
      <c r="F7186" t="s">
        <v>18516</v>
      </c>
      <c r="G7186" t="s">
        <v>18516</v>
      </c>
      <c r="H7186" t="s">
        <v>18516</v>
      </c>
      <c r="I7186" t="s">
        <v>18516</v>
      </c>
      <c r="J7186" t="s">
        <v>18516</v>
      </c>
      <c r="K7186" t="s">
        <v>29707</v>
      </c>
      <c r="L7186" t="s">
        <v>18516</v>
      </c>
      <c r="M7186" t="s">
        <v>18516</v>
      </c>
    </row>
    <row r="7187" spans="1:13" ht="13.5">
      <c r="A7187" t="s">
        <v>39962</v>
      </c>
      <c r="B7187" t="s">
        <v>39963</v>
      </c>
      <c r="C7187" t="s">
        <v>31931</v>
      </c>
      <c r="D7187" t="s">
        <v>31932</v>
      </c>
      <c r="E7187" t="s">
        <v>18516</v>
      </c>
      <c r="F7187" t="s">
        <v>18516</v>
      </c>
      <c r="G7187" t="s">
        <v>18516</v>
      </c>
      <c r="H7187" t="s">
        <v>18516</v>
      </c>
      <c r="I7187" t="s">
        <v>18516</v>
      </c>
      <c r="J7187" t="s">
        <v>18516</v>
      </c>
      <c r="K7187" t="s">
        <v>29707</v>
      </c>
      <c r="L7187" t="s">
        <v>18516</v>
      </c>
      <c r="M7187" t="s">
        <v>18516</v>
      </c>
    </row>
    <row r="7188" spans="1:13" ht="13.5">
      <c r="A7188" t="s">
        <v>39964</v>
      </c>
      <c r="B7188" t="s">
        <v>39965</v>
      </c>
      <c r="C7188" t="s">
        <v>31931</v>
      </c>
      <c r="D7188" t="s">
        <v>31932</v>
      </c>
      <c r="E7188" t="s">
        <v>18516</v>
      </c>
      <c r="F7188" t="s">
        <v>18516</v>
      </c>
      <c r="G7188" t="s">
        <v>18516</v>
      </c>
      <c r="H7188" t="s">
        <v>18516</v>
      </c>
      <c r="I7188" t="s">
        <v>18516</v>
      </c>
      <c r="J7188" t="s">
        <v>18516</v>
      </c>
      <c r="K7188" t="s">
        <v>29707</v>
      </c>
      <c r="L7188" t="s">
        <v>18516</v>
      </c>
      <c r="M7188" t="s">
        <v>18516</v>
      </c>
    </row>
    <row r="7189" spans="1:13" ht="13.5">
      <c r="A7189" t="s">
        <v>39966</v>
      </c>
      <c r="B7189" t="s">
        <v>39961</v>
      </c>
      <c r="C7189" t="s">
        <v>31931</v>
      </c>
      <c r="D7189" t="s">
        <v>31932</v>
      </c>
      <c r="E7189" t="s">
        <v>18516</v>
      </c>
      <c r="F7189" t="s">
        <v>18516</v>
      </c>
      <c r="G7189" t="s">
        <v>18516</v>
      </c>
      <c r="H7189" t="s">
        <v>18516</v>
      </c>
      <c r="I7189" t="s">
        <v>18516</v>
      </c>
      <c r="J7189" t="s">
        <v>18516</v>
      </c>
      <c r="K7189" t="s">
        <v>29707</v>
      </c>
      <c r="L7189" t="s">
        <v>18516</v>
      </c>
      <c r="M7189" t="s">
        <v>18516</v>
      </c>
    </row>
    <row r="7190" spans="1:13" ht="13.5">
      <c r="A7190" t="s">
        <v>39967</v>
      </c>
      <c r="B7190" t="s">
        <v>39968</v>
      </c>
      <c r="C7190" t="s">
        <v>31931</v>
      </c>
      <c r="D7190" t="s">
        <v>31932</v>
      </c>
      <c r="E7190" t="s">
        <v>18516</v>
      </c>
      <c r="F7190" t="s">
        <v>18516</v>
      </c>
      <c r="G7190" t="s">
        <v>18516</v>
      </c>
      <c r="H7190" t="s">
        <v>18516</v>
      </c>
      <c r="I7190" t="s">
        <v>18516</v>
      </c>
      <c r="J7190" t="s">
        <v>18516</v>
      </c>
      <c r="K7190" t="s">
        <v>29707</v>
      </c>
      <c r="L7190" t="s">
        <v>18516</v>
      </c>
      <c r="M7190" t="s">
        <v>18516</v>
      </c>
    </row>
    <row r="7191" spans="1:13" ht="13.5">
      <c r="A7191" t="s">
        <v>39969</v>
      </c>
      <c r="B7191" t="s">
        <v>39963</v>
      </c>
      <c r="C7191" t="s">
        <v>31931</v>
      </c>
      <c r="D7191" t="s">
        <v>31932</v>
      </c>
      <c r="E7191" t="s">
        <v>18516</v>
      </c>
      <c r="F7191" t="s">
        <v>18516</v>
      </c>
      <c r="G7191" t="s">
        <v>18516</v>
      </c>
      <c r="H7191" t="s">
        <v>18516</v>
      </c>
      <c r="I7191" t="s">
        <v>18516</v>
      </c>
      <c r="J7191" t="s">
        <v>18516</v>
      </c>
      <c r="K7191" t="s">
        <v>29707</v>
      </c>
      <c r="L7191" t="s">
        <v>18516</v>
      </c>
      <c r="M7191" t="s">
        <v>18516</v>
      </c>
    </row>
    <row r="7192" spans="1:13" ht="13.5">
      <c r="A7192" t="s">
        <v>39970</v>
      </c>
      <c r="B7192" t="s">
        <v>39971</v>
      </c>
      <c r="C7192" t="s">
        <v>31931</v>
      </c>
      <c r="D7192" t="s">
        <v>31932</v>
      </c>
      <c r="E7192" t="s">
        <v>18516</v>
      </c>
      <c r="F7192" t="s">
        <v>18516</v>
      </c>
      <c r="G7192" t="s">
        <v>18516</v>
      </c>
      <c r="H7192" t="s">
        <v>18516</v>
      </c>
      <c r="I7192" t="s">
        <v>18516</v>
      </c>
      <c r="J7192" t="s">
        <v>18516</v>
      </c>
      <c r="K7192" t="s">
        <v>29707</v>
      </c>
      <c r="L7192" t="s">
        <v>18516</v>
      </c>
      <c r="M7192" t="s">
        <v>18516</v>
      </c>
    </row>
    <row r="7193" spans="1:13" ht="13.5">
      <c r="A7193" t="s">
        <v>39972</v>
      </c>
      <c r="B7193" t="s">
        <v>39563</v>
      </c>
      <c r="C7193" t="s">
        <v>31931</v>
      </c>
      <c r="D7193" t="s">
        <v>31932</v>
      </c>
      <c r="E7193" t="s">
        <v>18516</v>
      </c>
      <c r="F7193" t="s">
        <v>18516</v>
      </c>
      <c r="G7193" t="s">
        <v>18516</v>
      </c>
      <c r="H7193" t="s">
        <v>18516</v>
      </c>
      <c r="I7193" t="s">
        <v>18516</v>
      </c>
      <c r="J7193" t="s">
        <v>18516</v>
      </c>
      <c r="K7193" t="s">
        <v>29707</v>
      </c>
      <c r="L7193" t="s">
        <v>18516</v>
      </c>
      <c r="M7193" t="s">
        <v>18516</v>
      </c>
    </row>
    <row r="7194" spans="1:13" ht="13.5">
      <c r="A7194" t="s">
        <v>39973</v>
      </c>
      <c r="B7194" t="s">
        <v>39974</v>
      </c>
      <c r="C7194" t="s">
        <v>31931</v>
      </c>
      <c r="D7194" t="s">
        <v>31932</v>
      </c>
      <c r="E7194" t="s">
        <v>18516</v>
      </c>
      <c r="F7194" t="s">
        <v>18516</v>
      </c>
      <c r="G7194" t="s">
        <v>18516</v>
      </c>
      <c r="H7194" t="s">
        <v>18516</v>
      </c>
      <c r="I7194" t="s">
        <v>18516</v>
      </c>
      <c r="J7194" t="s">
        <v>18516</v>
      </c>
      <c r="K7194" t="s">
        <v>29707</v>
      </c>
      <c r="L7194" t="s">
        <v>18516</v>
      </c>
      <c r="M7194" t="s">
        <v>18516</v>
      </c>
    </row>
    <row r="7195" spans="1:13" ht="13.5">
      <c r="A7195" t="s">
        <v>39975</v>
      </c>
      <c r="B7195" t="s">
        <v>39974</v>
      </c>
      <c r="C7195" t="s">
        <v>31931</v>
      </c>
      <c r="D7195" t="s">
        <v>31932</v>
      </c>
      <c r="E7195" t="s">
        <v>18516</v>
      </c>
      <c r="F7195" t="s">
        <v>18516</v>
      </c>
      <c r="G7195" t="s">
        <v>18516</v>
      </c>
      <c r="H7195" t="s">
        <v>18516</v>
      </c>
      <c r="I7195" t="s">
        <v>18516</v>
      </c>
      <c r="J7195" t="s">
        <v>18516</v>
      </c>
      <c r="K7195" t="s">
        <v>29707</v>
      </c>
      <c r="L7195" t="s">
        <v>18516</v>
      </c>
      <c r="M7195" t="s">
        <v>18516</v>
      </c>
    </row>
    <row r="7196" spans="1:13" ht="13.5">
      <c r="A7196" t="s">
        <v>39976</v>
      </c>
      <c r="B7196" t="s">
        <v>39974</v>
      </c>
      <c r="C7196" t="s">
        <v>31931</v>
      </c>
      <c r="D7196" t="s">
        <v>31932</v>
      </c>
      <c r="E7196" t="s">
        <v>18516</v>
      </c>
      <c r="F7196" t="s">
        <v>18516</v>
      </c>
      <c r="G7196" t="s">
        <v>18516</v>
      </c>
      <c r="H7196" t="s">
        <v>18516</v>
      </c>
      <c r="I7196" t="s">
        <v>18516</v>
      </c>
      <c r="J7196" t="s">
        <v>18516</v>
      </c>
      <c r="K7196" t="s">
        <v>29707</v>
      </c>
      <c r="L7196" t="s">
        <v>18516</v>
      </c>
      <c r="M7196" t="s">
        <v>18516</v>
      </c>
    </row>
    <row r="7197" spans="1:13" ht="13.5">
      <c r="A7197" t="s">
        <v>39977</v>
      </c>
      <c r="B7197" t="s">
        <v>39974</v>
      </c>
      <c r="C7197" t="s">
        <v>31931</v>
      </c>
      <c r="D7197" t="s">
        <v>31932</v>
      </c>
      <c r="E7197" t="s">
        <v>18516</v>
      </c>
      <c r="F7197" t="s">
        <v>18516</v>
      </c>
      <c r="G7197" t="s">
        <v>18516</v>
      </c>
      <c r="H7197" t="s">
        <v>18516</v>
      </c>
      <c r="I7197" t="s">
        <v>18516</v>
      </c>
      <c r="J7197" t="s">
        <v>18516</v>
      </c>
      <c r="K7197" t="s">
        <v>29707</v>
      </c>
      <c r="L7197" t="s">
        <v>18516</v>
      </c>
      <c r="M7197" t="s">
        <v>18516</v>
      </c>
    </row>
    <row r="7198" spans="1:13" ht="13.5">
      <c r="A7198" t="s">
        <v>39978</v>
      </c>
      <c r="B7198" t="s">
        <v>39979</v>
      </c>
      <c r="C7198" t="s">
        <v>31931</v>
      </c>
      <c r="D7198" t="s">
        <v>31932</v>
      </c>
      <c r="E7198" t="s">
        <v>18516</v>
      </c>
      <c r="F7198" t="s">
        <v>18516</v>
      </c>
      <c r="G7198" t="s">
        <v>18516</v>
      </c>
      <c r="H7198" t="s">
        <v>18516</v>
      </c>
      <c r="I7198" t="s">
        <v>18516</v>
      </c>
      <c r="J7198" t="s">
        <v>18516</v>
      </c>
      <c r="K7198" t="s">
        <v>29707</v>
      </c>
      <c r="L7198" t="s">
        <v>18516</v>
      </c>
      <c r="M7198" t="s">
        <v>18516</v>
      </c>
    </row>
    <row r="7199" spans="1:13" ht="13.5">
      <c r="A7199" t="s">
        <v>39980</v>
      </c>
      <c r="B7199" t="s">
        <v>39981</v>
      </c>
      <c r="C7199" t="s">
        <v>31931</v>
      </c>
      <c r="D7199" t="s">
        <v>31932</v>
      </c>
      <c r="E7199" t="s">
        <v>18516</v>
      </c>
      <c r="F7199" t="s">
        <v>18516</v>
      </c>
      <c r="G7199" t="s">
        <v>18516</v>
      </c>
      <c r="H7199" t="s">
        <v>18516</v>
      </c>
      <c r="I7199" t="s">
        <v>18516</v>
      </c>
      <c r="J7199" t="s">
        <v>18516</v>
      </c>
      <c r="K7199" t="s">
        <v>29707</v>
      </c>
      <c r="L7199" t="s">
        <v>18516</v>
      </c>
      <c r="M7199" t="s">
        <v>18516</v>
      </c>
    </row>
    <row r="7200" spans="1:13" ht="13.5">
      <c r="A7200" t="s">
        <v>39982</v>
      </c>
      <c r="B7200" t="s">
        <v>39983</v>
      </c>
      <c r="C7200" t="s">
        <v>31931</v>
      </c>
      <c r="D7200" t="s">
        <v>31932</v>
      </c>
      <c r="E7200" t="s">
        <v>18516</v>
      </c>
      <c r="F7200" t="s">
        <v>18516</v>
      </c>
      <c r="G7200" t="s">
        <v>18516</v>
      </c>
      <c r="H7200" t="s">
        <v>18516</v>
      </c>
      <c r="I7200" t="s">
        <v>18516</v>
      </c>
      <c r="J7200" t="s">
        <v>18516</v>
      </c>
      <c r="K7200" t="s">
        <v>29707</v>
      </c>
      <c r="L7200" t="s">
        <v>18516</v>
      </c>
      <c r="M7200" t="s">
        <v>18516</v>
      </c>
    </row>
    <row r="7201" spans="1:13" ht="13.5">
      <c r="A7201" t="s">
        <v>39984</v>
      </c>
      <c r="B7201" t="s">
        <v>39985</v>
      </c>
      <c r="C7201" t="s">
        <v>31931</v>
      </c>
      <c r="D7201" t="s">
        <v>31932</v>
      </c>
      <c r="E7201" t="s">
        <v>18516</v>
      </c>
      <c r="F7201" t="s">
        <v>18516</v>
      </c>
      <c r="G7201" t="s">
        <v>18516</v>
      </c>
      <c r="H7201" t="s">
        <v>18516</v>
      </c>
      <c r="I7201" t="s">
        <v>18516</v>
      </c>
      <c r="J7201" t="s">
        <v>18516</v>
      </c>
      <c r="K7201" t="s">
        <v>29707</v>
      </c>
      <c r="L7201" t="s">
        <v>18516</v>
      </c>
      <c r="M7201" t="s">
        <v>18516</v>
      </c>
    </row>
    <row r="7202" spans="1:13" ht="13.5">
      <c r="A7202" t="s">
        <v>39986</v>
      </c>
      <c r="B7202" t="s">
        <v>39987</v>
      </c>
      <c r="C7202" t="s">
        <v>31931</v>
      </c>
      <c r="D7202" t="s">
        <v>31932</v>
      </c>
      <c r="E7202" t="s">
        <v>18516</v>
      </c>
      <c r="F7202" t="s">
        <v>18516</v>
      </c>
      <c r="G7202" t="s">
        <v>18516</v>
      </c>
      <c r="H7202" t="s">
        <v>18516</v>
      </c>
      <c r="I7202" t="s">
        <v>18516</v>
      </c>
      <c r="J7202" t="s">
        <v>18516</v>
      </c>
      <c r="K7202" t="s">
        <v>29707</v>
      </c>
      <c r="L7202" t="s">
        <v>18516</v>
      </c>
      <c r="M7202" t="s">
        <v>18516</v>
      </c>
    </row>
    <row r="7203" spans="1:13" ht="13.5">
      <c r="A7203" t="s">
        <v>39988</v>
      </c>
      <c r="B7203" t="s">
        <v>39989</v>
      </c>
      <c r="C7203" t="s">
        <v>31931</v>
      </c>
      <c r="D7203" t="s">
        <v>31932</v>
      </c>
      <c r="E7203" s="164">
        <v>149</v>
      </c>
      <c r="F7203" s="164">
        <v>149</v>
      </c>
      <c r="G7203" t="s">
        <v>18516</v>
      </c>
      <c r="H7203" t="s">
        <v>18516</v>
      </c>
      <c r="I7203" s="164">
        <v>39.15</v>
      </c>
      <c r="J7203" s="164">
        <v>188.15</v>
      </c>
      <c r="K7203">
        <v>105</v>
      </c>
      <c r="L7203" t="s">
        <v>18516</v>
      </c>
      <c r="M7203" t="s">
        <v>18516</v>
      </c>
    </row>
    <row r="7204" spans="1:13" ht="13.5">
      <c r="A7204" t="s">
        <v>39990</v>
      </c>
      <c r="B7204" t="s">
        <v>39991</v>
      </c>
      <c r="C7204" t="s">
        <v>31931</v>
      </c>
      <c r="D7204" t="s">
        <v>31932</v>
      </c>
      <c r="E7204" s="164">
        <v>149</v>
      </c>
      <c r="F7204" s="164">
        <v>149</v>
      </c>
      <c r="G7204" t="s">
        <v>18516</v>
      </c>
      <c r="H7204" t="s">
        <v>18516</v>
      </c>
      <c r="I7204" s="164">
        <v>39.19</v>
      </c>
      <c r="J7204" s="164">
        <v>188.19</v>
      </c>
      <c r="K7204">
        <v>0</v>
      </c>
      <c r="L7204" t="s">
        <v>18516</v>
      </c>
      <c r="M7204" t="s">
        <v>18516</v>
      </c>
    </row>
    <row r="7205" spans="1:13" ht="13.5">
      <c r="A7205" t="s">
        <v>39992</v>
      </c>
      <c r="B7205" t="s">
        <v>39993</v>
      </c>
      <c r="C7205" t="s">
        <v>31931</v>
      </c>
      <c r="D7205" t="s">
        <v>31932</v>
      </c>
      <c r="E7205" t="s">
        <v>18516</v>
      </c>
      <c r="F7205" t="s">
        <v>18516</v>
      </c>
      <c r="G7205" t="s">
        <v>18516</v>
      </c>
      <c r="H7205" t="s">
        <v>18516</v>
      </c>
      <c r="I7205" t="s">
        <v>18516</v>
      </c>
      <c r="J7205" t="s">
        <v>18516</v>
      </c>
      <c r="K7205" t="s">
        <v>29707</v>
      </c>
      <c r="L7205" t="s">
        <v>18516</v>
      </c>
      <c r="M7205" t="s">
        <v>18516</v>
      </c>
    </row>
    <row r="7206" spans="1:13" ht="13.5">
      <c r="A7206" t="s">
        <v>39994</v>
      </c>
      <c r="B7206" t="s">
        <v>39993</v>
      </c>
      <c r="C7206" t="s">
        <v>31931</v>
      </c>
      <c r="D7206" t="s">
        <v>31932</v>
      </c>
      <c r="E7206" t="s">
        <v>18516</v>
      </c>
      <c r="F7206" t="s">
        <v>18516</v>
      </c>
      <c r="G7206" t="s">
        <v>18516</v>
      </c>
      <c r="H7206" t="s">
        <v>18516</v>
      </c>
      <c r="I7206" t="s">
        <v>18516</v>
      </c>
      <c r="J7206" t="s">
        <v>18516</v>
      </c>
      <c r="K7206" t="s">
        <v>29707</v>
      </c>
      <c r="L7206" t="s">
        <v>18516</v>
      </c>
      <c r="M7206" t="s">
        <v>18516</v>
      </c>
    </row>
    <row r="7207" spans="1:13" ht="13.5">
      <c r="A7207" t="s">
        <v>39995</v>
      </c>
      <c r="B7207" t="s">
        <v>39996</v>
      </c>
      <c r="C7207" t="s">
        <v>31931</v>
      </c>
      <c r="D7207" t="s">
        <v>31932</v>
      </c>
      <c r="E7207" s="164">
        <v>179</v>
      </c>
      <c r="F7207" s="164">
        <v>179</v>
      </c>
      <c r="G7207" t="s">
        <v>18516</v>
      </c>
      <c r="H7207" t="s">
        <v>18516</v>
      </c>
      <c r="I7207" s="164">
        <v>38.2</v>
      </c>
      <c r="J7207" s="164">
        <v>217.2</v>
      </c>
      <c r="K7207">
        <v>39</v>
      </c>
      <c r="L7207" t="s">
        <v>29455</v>
      </c>
      <c r="M7207" t="s">
        <v>29902</v>
      </c>
    </row>
    <row r="7208" spans="1:13" ht="13.5">
      <c r="A7208" t="s">
        <v>39997</v>
      </c>
      <c r="B7208" t="s">
        <v>39998</v>
      </c>
      <c r="C7208" t="s">
        <v>31931</v>
      </c>
      <c r="D7208" t="s">
        <v>31932</v>
      </c>
      <c r="E7208" s="164">
        <v>179</v>
      </c>
      <c r="F7208" s="164">
        <v>179</v>
      </c>
      <c r="G7208" t="s">
        <v>18516</v>
      </c>
      <c r="H7208" t="s">
        <v>18516</v>
      </c>
      <c r="I7208" s="164">
        <v>38.2</v>
      </c>
      <c r="J7208" s="164">
        <v>217.2</v>
      </c>
      <c r="K7208">
        <v>54</v>
      </c>
      <c r="L7208" t="s">
        <v>29455</v>
      </c>
      <c r="M7208" t="s">
        <v>29902</v>
      </c>
    </row>
    <row r="7209" spans="1:13" ht="13.5">
      <c r="A7209" t="s">
        <v>39999</v>
      </c>
      <c r="B7209" t="s">
        <v>39974</v>
      </c>
      <c r="C7209" t="s">
        <v>31931</v>
      </c>
      <c r="D7209" t="s">
        <v>31932</v>
      </c>
      <c r="E7209" t="s">
        <v>18516</v>
      </c>
      <c r="F7209" t="s">
        <v>18516</v>
      </c>
      <c r="G7209" t="s">
        <v>18516</v>
      </c>
      <c r="H7209" t="s">
        <v>18516</v>
      </c>
      <c r="I7209" t="s">
        <v>18516</v>
      </c>
      <c r="J7209" t="s">
        <v>18516</v>
      </c>
      <c r="K7209" t="s">
        <v>29707</v>
      </c>
      <c r="L7209" t="s">
        <v>18516</v>
      </c>
      <c r="M7209" t="s">
        <v>18516</v>
      </c>
    </row>
    <row r="7210" spans="1:13" ht="13.5">
      <c r="A7210" t="s">
        <v>40000</v>
      </c>
      <c r="B7210" t="s">
        <v>39655</v>
      </c>
      <c r="C7210" t="s">
        <v>31931</v>
      </c>
      <c r="D7210" t="s">
        <v>31932</v>
      </c>
      <c r="E7210" t="s">
        <v>18516</v>
      </c>
      <c r="F7210" t="s">
        <v>18516</v>
      </c>
      <c r="G7210" t="s">
        <v>18516</v>
      </c>
      <c r="H7210" t="s">
        <v>18516</v>
      </c>
      <c r="I7210" t="s">
        <v>18516</v>
      </c>
      <c r="J7210" t="s">
        <v>18516</v>
      </c>
      <c r="K7210" t="s">
        <v>29707</v>
      </c>
      <c r="L7210" t="s">
        <v>18516</v>
      </c>
      <c r="M7210" t="s">
        <v>18516</v>
      </c>
    </row>
    <row r="7211" spans="1:13" ht="13.5">
      <c r="A7211" t="s">
        <v>40001</v>
      </c>
      <c r="B7211" t="s">
        <v>39655</v>
      </c>
      <c r="C7211" t="s">
        <v>31931</v>
      </c>
      <c r="D7211" t="s">
        <v>31932</v>
      </c>
      <c r="E7211" t="s">
        <v>18516</v>
      </c>
      <c r="F7211" t="s">
        <v>18516</v>
      </c>
      <c r="G7211" t="s">
        <v>18516</v>
      </c>
      <c r="H7211" t="s">
        <v>18516</v>
      </c>
      <c r="I7211" t="s">
        <v>18516</v>
      </c>
      <c r="J7211" t="s">
        <v>18516</v>
      </c>
      <c r="K7211" t="s">
        <v>29707</v>
      </c>
      <c r="L7211" t="s">
        <v>18516</v>
      </c>
      <c r="M7211" t="s">
        <v>18516</v>
      </c>
    </row>
    <row r="7212" spans="1:13" ht="13.5">
      <c r="A7212" t="s">
        <v>40002</v>
      </c>
      <c r="B7212" t="s">
        <v>40003</v>
      </c>
      <c r="C7212" t="s">
        <v>31931</v>
      </c>
      <c r="D7212" t="s">
        <v>31932</v>
      </c>
      <c r="E7212" s="164">
        <v>139</v>
      </c>
      <c r="F7212" s="164">
        <v>139</v>
      </c>
      <c r="G7212" t="s">
        <v>18516</v>
      </c>
      <c r="H7212" t="s">
        <v>18516</v>
      </c>
      <c r="I7212" s="164">
        <v>22.27</v>
      </c>
      <c r="J7212" s="164">
        <v>161.27</v>
      </c>
      <c r="K7212">
        <v>0</v>
      </c>
      <c r="L7212" t="s">
        <v>29439</v>
      </c>
      <c r="M7212" t="s">
        <v>29935</v>
      </c>
    </row>
    <row r="7213" spans="1:13" ht="13.5">
      <c r="A7213" t="s">
        <v>40004</v>
      </c>
      <c r="B7213" t="s">
        <v>40005</v>
      </c>
      <c r="C7213" t="s">
        <v>31931</v>
      </c>
      <c r="D7213" t="s">
        <v>31932</v>
      </c>
      <c r="E7213" t="s">
        <v>18516</v>
      </c>
      <c r="F7213" t="s">
        <v>18516</v>
      </c>
      <c r="G7213" t="s">
        <v>18516</v>
      </c>
      <c r="H7213" t="s">
        <v>18516</v>
      </c>
      <c r="I7213" t="s">
        <v>18516</v>
      </c>
      <c r="J7213" t="s">
        <v>18516</v>
      </c>
      <c r="K7213" t="s">
        <v>29707</v>
      </c>
      <c r="L7213" t="s">
        <v>18516</v>
      </c>
      <c r="M7213" t="s">
        <v>18516</v>
      </c>
    </row>
    <row r="7214" spans="1:13" ht="13.5">
      <c r="A7214" t="s">
        <v>40006</v>
      </c>
      <c r="B7214" t="s">
        <v>40007</v>
      </c>
      <c r="C7214" t="s">
        <v>31931</v>
      </c>
      <c r="D7214" t="s">
        <v>31932</v>
      </c>
      <c r="E7214" t="s">
        <v>18516</v>
      </c>
      <c r="F7214" t="s">
        <v>18516</v>
      </c>
      <c r="G7214" t="s">
        <v>18516</v>
      </c>
      <c r="H7214" t="s">
        <v>18516</v>
      </c>
      <c r="I7214" t="s">
        <v>18516</v>
      </c>
      <c r="J7214" t="s">
        <v>18516</v>
      </c>
      <c r="K7214" t="s">
        <v>29707</v>
      </c>
      <c r="L7214" t="s">
        <v>18516</v>
      </c>
      <c r="M7214" t="s">
        <v>18516</v>
      </c>
    </row>
    <row r="7215" spans="1:13" ht="13.5">
      <c r="A7215" t="s">
        <v>40008</v>
      </c>
      <c r="B7215" t="s">
        <v>40009</v>
      </c>
      <c r="C7215" t="s">
        <v>31931</v>
      </c>
      <c r="D7215" t="s">
        <v>31932</v>
      </c>
      <c r="E7215" t="s">
        <v>18516</v>
      </c>
      <c r="F7215" t="s">
        <v>18516</v>
      </c>
      <c r="G7215" t="s">
        <v>18516</v>
      </c>
      <c r="H7215" t="s">
        <v>18516</v>
      </c>
      <c r="I7215" t="s">
        <v>18516</v>
      </c>
      <c r="J7215" t="s">
        <v>18516</v>
      </c>
      <c r="K7215" t="s">
        <v>29707</v>
      </c>
      <c r="L7215" t="s">
        <v>18516</v>
      </c>
      <c r="M7215" t="s">
        <v>18516</v>
      </c>
    </row>
    <row r="7216" spans="1:13" ht="13.5">
      <c r="A7216" t="s">
        <v>40010</v>
      </c>
      <c r="B7216" t="s">
        <v>40011</v>
      </c>
      <c r="C7216" t="s">
        <v>31931</v>
      </c>
      <c r="D7216" t="s">
        <v>31932</v>
      </c>
      <c r="E7216" t="s">
        <v>18516</v>
      </c>
      <c r="F7216" t="s">
        <v>18516</v>
      </c>
      <c r="G7216" t="s">
        <v>18516</v>
      </c>
      <c r="H7216" t="s">
        <v>18516</v>
      </c>
      <c r="I7216" t="s">
        <v>18516</v>
      </c>
      <c r="J7216" t="s">
        <v>18516</v>
      </c>
      <c r="K7216" t="s">
        <v>29707</v>
      </c>
      <c r="L7216" t="s">
        <v>18516</v>
      </c>
      <c r="M7216" t="s">
        <v>18516</v>
      </c>
    </row>
    <row r="7217" spans="1:13" ht="13.5">
      <c r="A7217" t="s">
        <v>40012</v>
      </c>
      <c r="B7217" t="s">
        <v>39621</v>
      </c>
      <c r="C7217" t="s">
        <v>31931</v>
      </c>
      <c r="D7217" t="s">
        <v>31932</v>
      </c>
      <c r="E7217" t="s">
        <v>18516</v>
      </c>
      <c r="F7217" t="s">
        <v>18516</v>
      </c>
      <c r="G7217" t="s">
        <v>18516</v>
      </c>
      <c r="H7217" t="s">
        <v>18516</v>
      </c>
      <c r="I7217" t="s">
        <v>18516</v>
      </c>
      <c r="J7217" t="s">
        <v>18516</v>
      </c>
      <c r="K7217" t="s">
        <v>29707</v>
      </c>
      <c r="L7217" t="s">
        <v>18516</v>
      </c>
      <c r="M7217" t="s">
        <v>18516</v>
      </c>
    </row>
    <row r="7218" spans="1:13" ht="13.5">
      <c r="A7218" t="s">
        <v>40013</v>
      </c>
      <c r="B7218" t="s">
        <v>39720</v>
      </c>
      <c r="C7218" t="s">
        <v>31931</v>
      </c>
      <c r="D7218" t="s">
        <v>31932</v>
      </c>
      <c r="E7218" t="s">
        <v>18516</v>
      </c>
      <c r="F7218" t="s">
        <v>18516</v>
      </c>
      <c r="G7218" t="s">
        <v>18516</v>
      </c>
      <c r="H7218" t="s">
        <v>18516</v>
      </c>
      <c r="I7218" t="s">
        <v>18516</v>
      </c>
      <c r="J7218" t="s">
        <v>18516</v>
      </c>
      <c r="K7218" t="s">
        <v>29707</v>
      </c>
      <c r="L7218" t="s">
        <v>18516</v>
      </c>
      <c r="M7218" t="s">
        <v>18516</v>
      </c>
    </row>
    <row r="7219" spans="1:13" ht="13.5">
      <c r="A7219" t="s">
        <v>40014</v>
      </c>
      <c r="B7219" t="s">
        <v>40015</v>
      </c>
      <c r="C7219" t="s">
        <v>31931</v>
      </c>
      <c r="D7219" t="s">
        <v>31932</v>
      </c>
      <c r="E7219" t="s">
        <v>18516</v>
      </c>
      <c r="F7219" t="s">
        <v>18516</v>
      </c>
      <c r="G7219" t="s">
        <v>18516</v>
      </c>
      <c r="H7219" t="s">
        <v>18516</v>
      </c>
      <c r="I7219" t="s">
        <v>18516</v>
      </c>
      <c r="J7219" t="s">
        <v>18516</v>
      </c>
      <c r="K7219" t="s">
        <v>29707</v>
      </c>
      <c r="L7219" t="s">
        <v>18516</v>
      </c>
      <c r="M7219" t="s">
        <v>18516</v>
      </c>
    </row>
    <row r="7220" spans="1:13" ht="13.5">
      <c r="A7220" t="s">
        <v>40016</v>
      </c>
      <c r="B7220" t="s">
        <v>40017</v>
      </c>
      <c r="C7220" t="s">
        <v>31931</v>
      </c>
      <c r="D7220" t="s">
        <v>31932</v>
      </c>
      <c r="E7220" t="s">
        <v>18516</v>
      </c>
      <c r="F7220" t="s">
        <v>18516</v>
      </c>
      <c r="G7220" t="s">
        <v>18516</v>
      </c>
      <c r="H7220" t="s">
        <v>18516</v>
      </c>
      <c r="I7220" t="s">
        <v>18516</v>
      </c>
      <c r="J7220" t="s">
        <v>18516</v>
      </c>
      <c r="K7220" t="s">
        <v>29707</v>
      </c>
      <c r="L7220" t="s">
        <v>18516</v>
      </c>
      <c r="M7220" t="s">
        <v>18516</v>
      </c>
    </row>
    <row r="7221" spans="1:13" ht="13.5">
      <c r="A7221" t="s">
        <v>40018</v>
      </c>
      <c r="B7221" t="s">
        <v>40019</v>
      </c>
      <c r="C7221" t="s">
        <v>31931</v>
      </c>
      <c r="D7221" t="s">
        <v>31932</v>
      </c>
      <c r="E7221" s="164">
        <v>109</v>
      </c>
      <c r="F7221" s="164">
        <v>109</v>
      </c>
      <c r="G7221" t="s">
        <v>18516</v>
      </c>
      <c r="H7221" t="s">
        <v>18516</v>
      </c>
      <c r="I7221" s="164">
        <v>23.62</v>
      </c>
      <c r="J7221" s="164">
        <v>132.62</v>
      </c>
      <c r="K7221">
        <v>51</v>
      </c>
      <c r="L7221" t="s">
        <v>29455</v>
      </c>
      <c r="M7221" t="s">
        <v>29902</v>
      </c>
    </row>
    <row r="7222" spans="1:13" ht="13.5">
      <c r="A7222" t="s">
        <v>40020</v>
      </c>
      <c r="B7222" t="s">
        <v>40021</v>
      </c>
      <c r="C7222" t="s">
        <v>31931</v>
      </c>
      <c r="D7222" t="s">
        <v>31932</v>
      </c>
      <c r="E7222" t="s">
        <v>18516</v>
      </c>
      <c r="F7222" t="s">
        <v>18516</v>
      </c>
      <c r="G7222" t="s">
        <v>18516</v>
      </c>
      <c r="H7222" t="s">
        <v>18516</v>
      </c>
      <c r="I7222" t="s">
        <v>18516</v>
      </c>
      <c r="J7222" t="s">
        <v>18516</v>
      </c>
      <c r="K7222" t="s">
        <v>29707</v>
      </c>
      <c r="L7222" t="s">
        <v>18516</v>
      </c>
      <c r="M7222" t="s">
        <v>18516</v>
      </c>
    </row>
    <row r="7223" spans="1:13" ht="13.5">
      <c r="A7223" t="s">
        <v>40022</v>
      </c>
      <c r="B7223" t="s">
        <v>40023</v>
      </c>
      <c r="C7223" t="s">
        <v>31931</v>
      </c>
      <c r="D7223" t="s">
        <v>31932</v>
      </c>
      <c r="E7223" t="s">
        <v>18516</v>
      </c>
      <c r="F7223" t="s">
        <v>18516</v>
      </c>
      <c r="G7223" t="s">
        <v>18516</v>
      </c>
      <c r="H7223" t="s">
        <v>18516</v>
      </c>
      <c r="I7223" t="s">
        <v>18516</v>
      </c>
      <c r="J7223" t="s">
        <v>18516</v>
      </c>
      <c r="K7223" t="s">
        <v>29707</v>
      </c>
      <c r="L7223" t="s">
        <v>18516</v>
      </c>
      <c r="M7223" t="s">
        <v>18516</v>
      </c>
    </row>
    <row r="7224" spans="1:13" ht="13.5">
      <c r="A7224" t="s">
        <v>40024</v>
      </c>
      <c r="B7224" t="s">
        <v>40025</v>
      </c>
      <c r="C7224" t="s">
        <v>31931</v>
      </c>
      <c r="D7224" t="s">
        <v>31932</v>
      </c>
      <c r="E7224" s="164">
        <v>219</v>
      </c>
      <c r="F7224" s="164">
        <v>219</v>
      </c>
      <c r="G7224" t="s">
        <v>18516</v>
      </c>
      <c r="H7224" t="s">
        <v>18516</v>
      </c>
      <c r="I7224" s="164">
        <v>88.5</v>
      </c>
      <c r="J7224" s="164">
        <v>307.5</v>
      </c>
      <c r="K7224">
        <v>30</v>
      </c>
      <c r="L7224" t="s">
        <v>18516</v>
      </c>
      <c r="M7224" t="s">
        <v>18516</v>
      </c>
    </row>
    <row r="7225" spans="1:13" ht="13.5">
      <c r="A7225" t="s">
        <v>40026</v>
      </c>
      <c r="B7225" t="s">
        <v>40027</v>
      </c>
      <c r="C7225" t="s">
        <v>31931</v>
      </c>
      <c r="D7225" t="s">
        <v>31932</v>
      </c>
      <c r="E7225" t="s">
        <v>18516</v>
      </c>
      <c r="F7225" t="s">
        <v>18516</v>
      </c>
      <c r="G7225" t="s">
        <v>18516</v>
      </c>
      <c r="H7225" t="s">
        <v>18516</v>
      </c>
      <c r="I7225" t="s">
        <v>18516</v>
      </c>
      <c r="J7225" t="s">
        <v>18516</v>
      </c>
      <c r="K7225" t="s">
        <v>29707</v>
      </c>
      <c r="L7225" t="s">
        <v>18516</v>
      </c>
      <c r="M7225" t="s">
        <v>18516</v>
      </c>
    </row>
    <row r="7226" spans="1:13" ht="13.5">
      <c r="A7226" t="s">
        <v>40028</v>
      </c>
      <c r="B7226" t="s">
        <v>40029</v>
      </c>
      <c r="C7226" t="s">
        <v>31931</v>
      </c>
      <c r="D7226" t="s">
        <v>31932</v>
      </c>
      <c r="E7226" t="s">
        <v>18516</v>
      </c>
      <c r="F7226" t="s">
        <v>18516</v>
      </c>
      <c r="G7226" t="s">
        <v>18516</v>
      </c>
      <c r="H7226" t="s">
        <v>18516</v>
      </c>
      <c r="I7226" t="s">
        <v>18516</v>
      </c>
      <c r="J7226" t="s">
        <v>18516</v>
      </c>
      <c r="K7226" t="s">
        <v>29707</v>
      </c>
      <c r="L7226" t="s">
        <v>18516</v>
      </c>
      <c r="M7226" t="s">
        <v>18516</v>
      </c>
    </row>
    <row r="7227" spans="1:13" ht="13.5">
      <c r="A7227" t="s">
        <v>40030</v>
      </c>
      <c r="B7227" t="s">
        <v>40031</v>
      </c>
      <c r="C7227" t="s">
        <v>31931</v>
      </c>
      <c r="D7227" t="s">
        <v>31932</v>
      </c>
      <c r="E7227" t="s">
        <v>18516</v>
      </c>
      <c r="F7227" t="s">
        <v>18516</v>
      </c>
      <c r="G7227" t="s">
        <v>18516</v>
      </c>
      <c r="H7227" t="s">
        <v>18516</v>
      </c>
      <c r="I7227" t="s">
        <v>18516</v>
      </c>
      <c r="J7227" t="s">
        <v>18516</v>
      </c>
      <c r="K7227" t="s">
        <v>29707</v>
      </c>
      <c r="L7227" t="s">
        <v>18516</v>
      </c>
      <c r="M7227" t="s">
        <v>18516</v>
      </c>
    </row>
    <row r="7228" spans="1:13" ht="13.5">
      <c r="A7228" t="s">
        <v>40032</v>
      </c>
      <c r="B7228" t="s">
        <v>40033</v>
      </c>
      <c r="C7228" t="s">
        <v>31931</v>
      </c>
      <c r="D7228" t="s">
        <v>31932</v>
      </c>
      <c r="E7228" t="s">
        <v>18516</v>
      </c>
      <c r="F7228" t="s">
        <v>18516</v>
      </c>
      <c r="G7228" t="s">
        <v>18516</v>
      </c>
      <c r="H7228" t="s">
        <v>18516</v>
      </c>
      <c r="I7228" t="s">
        <v>18516</v>
      </c>
      <c r="J7228" t="s">
        <v>18516</v>
      </c>
      <c r="K7228" t="s">
        <v>29707</v>
      </c>
      <c r="L7228" t="s">
        <v>18516</v>
      </c>
      <c r="M7228" t="s">
        <v>18516</v>
      </c>
    </row>
    <row r="7229" spans="1:13" ht="13.5">
      <c r="A7229" t="s">
        <v>40034</v>
      </c>
      <c r="B7229" t="s">
        <v>40035</v>
      </c>
      <c r="C7229" t="s">
        <v>31931</v>
      </c>
      <c r="D7229" t="s">
        <v>31932</v>
      </c>
      <c r="E7229" t="s">
        <v>18516</v>
      </c>
      <c r="F7229" t="s">
        <v>18516</v>
      </c>
      <c r="G7229" t="s">
        <v>18516</v>
      </c>
      <c r="H7229" t="s">
        <v>18516</v>
      </c>
      <c r="I7229" t="s">
        <v>18516</v>
      </c>
      <c r="J7229" t="s">
        <v>18516</v>
      </c>
      <c r="K7229" t="s">
        <v>29707</v>
      </c>
      <c r="L7229" t="s">
        <v>18516</v>
      </c>
      <c r="M7229" t="s">
        <v>18516</v>
      </c>
    </row>
    <row r="7230" spans="1:13" ht="13.5">
      <c r="A7230" t="s">
        <v>40036</v>
      </c>
      <c r="B7230" t="s">
        <v>40037</v>
      </c>
      <c r="C7230" t="s">
        <v>31931</v>
      </c>
      <c r="D7230" t="s">
        <v>31932</v>
      </c>
      <c r="E7230" t="s">
        <v>18516</v>
      </c>
      <c r="F7230" t="s">
        <v>18516</v>
      </c>
      <c r="G7230" t="s">
        <v>18516</v>
      </c>
      <c r="H7230" t="s">
        <v>18516</v>
      </c>
      <c r="I7230" t="s">
        <v>18516</v>
      </c>
      <c r="J7230" t="s">
        <v>18516</v>
      </c>
      <c r="K7230" t="s">
        <v>29707</v>
      </c>
      <c r="L7230" t="s">
        <v>18516</v>
      </c>
      <c r="M7230" t="s">
        <v>18516</v>
      </c>
    </row>
    <row r="7231" spans="1:13" ht="13.5">
      <c r="A7231" t="s">
        <v>40038</v>
      </c>
      <c r="B7231" t="s">
        <v>40039</v>
      </c>
      <c r="C7231" t="s">
        <v>31931</v>
      </c>
      <c r="D7231" t="s">
        <v>31932</v>
      </c>
      <c r="E7231" t="s">
        <v>18516</v>
      </c>
      <c r="F7231" t="s">
        <v>18516</v>
      </c>
      <c r="G7231" t="s">
        <v>18516</v>
      </c>
      <c r="H7231" t="s">
        <v>18516</v>
      </c>
      <c r="I7231" t="s">
        <v>18516</v>
      </c>
      <c r="J7231" t="s">
        <v>18516</v>
      </c>
      <c r="K7231" t="s">
        <v>29707</v>
      </c>
      <c r="L7231" t="s">
        <v>18516</v>
      </c>
      <c r="M7231" t="s">
        <v>18516</v>
      </c>
    </row>
    <row r="7232" spans="1:13" ht="13.5">
      <c r="A7232" t="s">
        <v>40040</v>
      </c>
      <c r="B7232" t="s">
        <v>39739</v>
      </c>
      <c r="C7232" t="s">
        <v>31931</v>
      </c>
      <c r="D7232" t="s">
        <v>31932</v>
      </c>
      <c r="E7232" s="164">
        <v>119</v>
      </c>
      <c r="F7232" s="164">
        <v>119</v>
      </c>
      <c r="G7232" t="s">
        <v>18516</v>
      </c>
      <c r="H7232" t="s">
        <v>18516</v>
      </c>
      <c r="I7232" s="164">
        <v>39.48</v>
      </c>
      <c r="J7232" s="164">
        <v>158.48</v>
      </c>
      <c r="K7232">
        <v>47</v>
      </c>
      <c r="L7232" t="s">
        <v>29815</v>
      </c>
      <c r="M7232" t="s">
        <v>29678</v>
      </c>
    </row>
    <row r="7233" spans="1:13" ht="13.5">
      <c r="A7233" t="s">
        <v>40041</v>
      </c>
      <c r="B7233" t="s">
        <v>40042</v>
      </c>
      <c r="C7233" t="s">
        <v>31931</v>
      </c>
      <c r="D7233" t="s">
        <v>31932</v>
      </c>
      <c r="E7233" t="s">
        <v>18516</v>
      </c>
      <c r="F7233" t="s">
        <v>18516</v>
      </c>
      <c r="G7233" t="s">
        <v>18516</v>
      </c>
      <c r="H7233" t="s">
        <v>18516</v>
      </c>
      <c r="I7233" t="s">
        <v>18516</v>
      </c>
      <c r="J7233" t="s">
        <v>18516</v>
      </c>
      <c r="K7233" t="s">
        <v>29707</v>
      </c>
      <c r="L7233" t="s">
        <v>18516</v>
      </c>
      <c r="M7233" t="s">
        <v>18516</v>
      </c>
    </row>
    <row r="7234" spans="1:13" ht="13.5">
      <c r="A7234" t="s">
        <v>40043</v>
      </c>
      <c r="B7234" t="s">
        <v>40044</v>
      </c>
      <c r="C7234" t="s">
        <v>31931</v>
      </c>
      <c r="D7234" t="s">
        <v>31932</v>
      </c>
      <c r="E7234" t="s">
        <v>18516</v>
      </c>
      <c r="F7234" t="s">
        <v>18516</v>
      </c>
      <c r="G7234" t="s">
        <v>18516</v>
      </c>
      <c r="H7234" t="s">
        <v>18516</v>
      </c>
      <c r="I7234" t="s">
        <v>18516</v>
      </c>
      <c r="J7234" t="s">
        <v>18516</v>
      </c>
      <c r="K7234" t="s">
        <v>29707</v>
      </c>
      <c r="L7234" t="s">
        <v>18516</v>
      </c>
      <c r="M7234" t="s">
        <v>18516</v>
      </c>
    </row>
    <row r="7235" spans="1:13" ht="13.5">
      <c r="A7235" t="s">
        <v>40045</v>
      </c>
      <c r="B7235" t="s">
        <v>39676</v>
      </c>
      <c r="C7235" t="s">
        <v>31931</v>
      </c>
      <c r="D7235" t="s">
        <v>31932</v>
      </c>
      <c r="E7235" t="s">
        <v>18516</v>
      </c>
      <c r="F7235" t="s">
        <v>18516</v>
      </c>
      <c r="G7235" t="s">
        <v>18516</v>
      </c>
      <c r="H7235" t="s">
        <v>18516</v>
      </c>
      <c r="I7235" t="s">
        <v>18516</v>
      </c>
      <c r="J7235" t="s">
        <v>18516</v>
      </c>
      <c r="K7235" t="s">
        <v>29707</v>
      </c>
      <c r="L7235" t="s">
        <v>18516</v>
      </c>
      <c r="M7235" t="s">
        <v>18516</v>
      </c>
    </row>
    <row r="7236" spans="1:13" ht="13.5">
      <c r="A7236" t="s">
        <v>40046</v>
      </c>
      <c r="B7236" t="s">
        <v>40047</v>
      </c>
      <c r="C7236" t="s">
        <v>31931</v>
      </c>
      <c r="D7236" t="s">
        <v>31932</v>
      </c>
      <c r="E7236" t="s">
        <v>18516</v>
      </c>
      <c r="F7236" t="s">
        <v>18516</v>
      </c>
      <c r="G7236" t="s">
        <v>18516</v>
      </c>
      <c r="H7236" t="s">
        <v>18516</v>
      </c>
      <c r="I7236" t="s">
        <v>18516</v>
      </c>
      <c r="J7236" t="s">
        <v>18516</v>
      </c>
      <c r="K7236" t="s">
        <v>29707</v>
      </c>
      <c r="L7236" t="s">
        <v>18516</v>
      </c>
      <c r="M7236" t="s">
        <v>18516</v>
      </c>
    </row>
    <row r="7237" spans="1:13" ht="13.5">
      <c r="A7237" t="s">
        <v>40048</v>
      </c>
      <c r="B7237" t="s">
        <v>40049</v>
      </c>
      <c r="C7237" t="s">
        <v>31931</v>
      </c>
      <c r="D7237" t="s">
        <v>31932</v>
      </c>
      <c r="E7237" t="s">
        <v>18516</v>
      </c>
      <c r="F7237" t="s">
        <v>18516</v>
      </c>
      <c r="G7237" t="s">
        <v>18516</v>
      </c>
      <c r="H7237" t="s">
        <v>18516</v>
      </c>
      <c r="I7237" t="s">
        <v>18516</v>
      </c>
      <c r="J7237" t="s">
        <v>18516</v>
      </c>
      <c r="K7237" t="s">
        <v>29707</v>
      </c>
      <c r="L7237" t="s">
        <v>18516</v>
      </c>
      <c r="M7237" t="s">
        <v>18516</v>
      </c>
    </row>
    <row r="7238" spans="1:13" ht="13.5">
      <c r="A7238" t="s">
        <v>40050</v>
      </c>
      <c r="B7238" t="s">
        <v>40051</v>
      </c>
      <c r="C7238" t="s">
        <v>31931</v>
      </c>
      <c r="D7238" t="s">
        <v>31932</v>
      </c>
      <c r="E7238" t="s">
        <v>18516</v>
      </c>
      <c r="F7238" t="s">
        <v>18516</v>
      </c>
      <c r="G7238" t="s">
        <v>18516</v>
      </c>
      <c r="H7238" t="s">
        <v>18516</v>
      </c>
      <c r="I7238" t="s">
        <v>18516</v>
      </c>
      <c r="J7238" t="s">
        <v>18516</v>
      </c>
      <c r="K7238" t="s">
        <v>29707</v>
      </c>
      <c r="L7238" t="s">
        <v>18516</v>
      </c>
      <c r="M7238" t="s">
        <v>18516</v>
      </c>
    </row>
    <row r="7239" spans="1:13" ht="13.5">
      <c r="A7239" t="s">
        <v>40052</v>
      </c>
      <c r="B7239" t="s">
        <v>39574</v>
      </c>
      <c r="C7239" t="s">
        <v>31931</v>
      </c>
      <c r="D7239" t="s">
        <v>31932</v>
      </c>
      <c r="E7239" t="s">
        <v>18516</v>
      </c>
      <c r="F7239" t="s">
        <v>18516</v>
      </c>
      <c r="G7239" t="s">
        <v>18516</v>
      </c>
      <c r="H7239" t="s">
        <v>18516</v>
      </c>
      <c r="I7239" t="s">
        <v>18516</v>
      </c>
      <c r="J7239" t="s">
        <v>18516</v>
      </c>
      <c r="K7239" t="s">
        <v>29707</v>
      </c>
      <c r="L7239" t="s">
        <v>18516</v>
      </c>
      <c r="M7239" t="s">
        <v>18516</v>
      </c>
    </row>
    <row r="7240" spans="1:13" ht="13.5">
      <c r="A7240" t="s">
        <v>40053</v>
      </c>
      <c r="B7240" t="s">
        <v>39574</v>
      </c>
      <c r="C7240" t="s">
        <v>31931</v>
      </c>
      <c r="D7240" t="s">
        <v>31932</v>
      </c>
      <c r="E7240" t="s">
        <v>18516</v>
      </c>
      <c r="F7240" t="s">
        <v>18516</v>
      </c>
      <c r="G7240" t="s">
        <v>18516</v>
      </c>
      <c r="H7240" t="s">
        <v>18516</v>
      </c>
      <c r="I7240" t="s">
        <v>18516</v>
      </c>
      <c r="J7240" t="s">
        <v>18516</v>
      </c>
      <c r="K7240" t="s">
        <v>29707</v>
      </c>
      <c r="L7240" t="s">
        <v>18516</v>
      </c>
      <c r="M7240" t="s">
        <v>18516</v>
      </c>
    </row>
    <row r="7241" spans="1:13" ht="13.5">
      <c r="A7241" t="s">
        <v>40054</v>
      </c>
      <c r="B7241" t="s">
        <v>39576</v>
      </c>
      <c r="C7241" t="s">
        <v>31931</v>
      </c>
      <c r="D7241" t="s">
        <v>31932</v>
      </c>
      <c r="E7241" t="s">
        <v>18516</v>
      </c>
      <c r="F7241" t="s">
        <v>18516</v>
      </c>
      <c r="G7241" t="s">
        <v>18516</v>
      </c>
      <c r="H7241" t="s">
        <v>18516</v>
      </c>
      <c r="I7241" t="s">
        <v>18516</v>
      </c>
      <c r="J7241" t="s">
        <v>18516</v>
      </c>
      <c r="K7241" t="s">
        <v>29707</v>
      </c>
      <c r="L7241" t="s">
        <v>18516</v>
      </c>
      <c r="M7241" t="s">
        <v>18516</v>
      </c>
    </row>
    <row r="7242" spans="1:13" ht="13.5">
      <c r="A7242" t="s">
        <v>40055</v>
      </c>
      <c r="B7242" t="s">
        <v>39576</v>
      </c>
      <c r="C7242" t="s">
        <v>31931</v>
      </c>
      <c r="D7242" t="s">
        <v>31932</v>
      </c>
      <c r="E7242" t="s">
        <v>18516</v>
      </c>
      <c r="F7242" t="s">
        <v>18516</v>
      </c>
      <c r="G7242" t="s">
        <v>18516</v>
      </c>
      <c r="H7242" t="s">
        <v>18516</v>
      </c>
      <c r="I7242" t="s">
        <v>18516</v>
      </c>
      <c r="J7242" t="s">
        <v>18516</v>
      </c>
      <c r="K7242" t="s">
        <v>29707</v>
      </c>
      <c r="L7242" t="s">
        <v>18516</v>
      </c>
      <c r="M7242" t="s">
        <v>18516</v>
      </c>
    </row>
    <row r="7243" spans="1:13" ht="13.5">
      <c r="A7243" t="s">
        <v>40056</v>
      </c>
      <c r="B7243" t="s">
        <v>40057</v>
      </c>
      <c r="C7243" t="s">
        <v>31931</v>
      </c>
      <c r="D7243" t="s">
        <v>31932</v>
      </c>
      <c r="E7243" t="s">
        <v>18516</v>
      </c>
      <c r="F7243" t="s">
        <v>18516</v>
      </c>
      <c r="G7243" t="s">
        <v>18516</v>
      </c>
      <c r="H7243" t="s">
        <v>18516</v>
      </c>
      <c r="I7243" t="s">
        <v>18516</v>
      </c>
      <c r="J7243" t="s">
        <v>18516</v>
      </c>
      <c r="K7243" t="s">
        <v>29707</v>
      </c>
      <c r="L7243" t="s">
        <v>18516</v>
      </c>
      <c r="M7243" t="s">
        <v>18516</v>
      </c>
    </row>
    <row r="7244" spans="1:13" ht="13.5">
      <c r="A7244" t="s">
        <v>40058</v>
      </c>
      <c r="B7244" t="s">
        <v>39626</v>
      </c>
      <c r="C7244" t="s">
        <v>31931</v>
      </c>
      <c r="D7244" t="s">
        <v>31932</v>
      </c>
      <c r="E7244" t="s">
        <v>18516</v>
      </c>
      <c r="F7244" t="s">
        <v>18516</v>
      </c>
      <c r="G7244" t="s">
        <v>18516</v>
      </c>
      <c r="H7244" t="s">
        <v>18516</v>
      </c>
      <c r="I7244" t="s">
        <v>18516</v>
      </c>
      <c r="J7244" t="s">
        <v>18516</v>
      </c>
      <c r="K7244" t="s">
        <v>29707</v>
      </c>
      <c r="L7244" t="s">
        <v>18516</v>
      </c>
      <c r="M7244" t="s">
        <v>18516</v>
      </c>
    </row>
    <row r="7245" spans="1:13" ht="13.5">
      <c r="A7245" t="s">
        <v>40059</v>
      </c>
      <c r="B7245" t="s">
        <v>39626</v>
      </c>
      <c r="C7245" t="s">
        <v>31931</v>
      </c>
      <c r="D7245" t="s">
        <v>31932</v>
      </c>
      <c r="E7245" t="s">
        <v>18516</v>
      </c>
      <c r="F7245" t="s">
        <v>18516</v>
      </c>
      <c r="G7245" t="s">
        <v>18516</v>
      </c>
      <c r="H7245" t="s">
        <v>18516</v>
      </c>
      <c r="I7245" t="s">
        <v>18516</v>
      </c>
      <c r="J7245" t="s">
        <v>18516</v>
      </c>
      <c r="K7245" t="s">
        <v>29707</v>
      </c>
      <c r="L7245" t="s">
        <v>18516</v>
      </c>
      <c r="M7245" t="s">
        <v>18516</v>
      </c>
    </row>
    <row r="7246" spans="1:13" ht="13.5">
      <c r="A7246" t="s">
        <v>40060</v>
      </c>
      <c r="B7246" t="s">
        <v>39626</v>
      </c>
      <c r="C7246" t="s">
        <v>31931</v>
      </c>
      <c r="D7246" t="s">
        <v>31932</v>
      </c>
      <c r="E7246" t="s">
        <v>18516</v>
      </c>
      <c r="F7246" t="s">
        <v>18516</v>
      </c>
      <c r="G7246" t="s">
        <v>18516</v>
      </c>
      <c r="H7246" t="s">
        <v>18516</v>
      </c>
      <c r="I7246" t="s">
        <v>18516</v>
      </c>
      <c r="J7246" t="s">
        <v>18516</v>
      </c>
      <c r="K7246" t="s">
        <v>29707</v>
      </c>
      <c r="L7246" t="s">
        <v>18516</v>
      </c>
      <c r="M7246" t="s">
        <v>18516</v>
      </c>
    </row>
    <row r="7247" spans="1:13" ht="13.5">
      <c r="A7247" t="s">
        <v>40061</v>
      </c>
      <c r="B7247" t="s">
        <v>40062</v>
      </c>
      <c r="C7247" t="s">
        <v>31931</v>
      </c>
      <c r="D7247" t="s">
        <v>31932</v>
      </c>
      <c r="E7247" t="s">
        <v>18516</v>
      </c>
      <c r="F7247" t="s">
        <v>18516</v>
      </c>
      <c r="G7247" t="s">
        <v>18516</v>
      </c>
      <c r="H7247" t="s">
        <v>18516</v>
      </c>
      <c r="I7247" t="s">
        <v>18516</v>
      </c>
      <c r="J7247" t="s">
        <v>18516</v>
      </c>
      <c r="K7247" t="s">
        <v>29707</v>
      </c>
      <c r="L7247" t="s">
        <v>18516</v>
      </c>
      <c r="M7247" t="s">
        <v>18516</v>
      </c>
    </row>
    <row r="7248" spans="1:13" ht="13.5">
      <c r="A7248" t="s">
        <v>40063</v>
      </c>
      <c r="B7248" t="s">
        <v>40064</v>
      </c>
      <c r="C7248" t="s">
        <v>31931</v>
      </c>
      <c r="D7248" t="s">
        <v>31932</v>
      </c>
      <c r="E7248" t="s">
        <v>18516</v>
      </c>
      <c r="F7248" t="s">
        <v>18516</v>
      </c>
      <c r="G7248" t="s">
        <v>18516</v>
      </c>
      <c r="H7248" t="s">
        <v>18516</v>
      </c>
      <c r="I7248" t="s">
        <v>18516</v>
      </c>
      <c r="J7248" t="s">
        <v>18516</v>
      </c>
      <c r="K7248" t="s">
        <v>29707</v>
      </c>
      <c r="L7248" t="s">
        <v>18516</v>
      </c>
      <c r="M7248" t="s">
        <v>18516</v>
      </c>
    </row>
    <row r="7249" spans="1:13" ht="13.5">
      <c r="A7249" t="s">
        <v>40065</v>
      </c>
      <c r="B7249" t="s">
        <v>40066</v>
      </c>
      <c r="C7249" t="s">
        <v>31931</v>
      </c>
      <c r="D7249" t="s">
        <v>31932</v>
      </c>
      <c r="E7249" t="s">
        <v>18516</v>
      </c>
      <c r="F7249" t="s">
        <v>18516</v>
      </c>
      <c r="G7249" t="s">
        <v>18516</v>
      </c>
      <c r="H7249" t="s">
        <v>18516</v>
      </c>
      <c r="I7249" t="s">
        <v>18516</v>
      </c>
      <c r="J7249" t="s">
        <v>18516</v>
      </c>
      <c r="K7249" t="s">
        <v>29707</v>
      </c>
      <c r="L7249" t="s">
        <v>18516</v>
      </c>
      <c r="M7249" t="s">
        <v>18516</v>
      </c>
    </row>
    <row r="7250" spans="1:13" ht="13.5">
      <c r="A7250" t="s">
        <v>40067</v>
      </c>
      <c r="B7250" t="s">
        <v>40068</v>
      </c>
      <c r="C7250" t="s">
        <v>31931</v>
      </c>
      <c r="D7250" t="s">
        <v>31932</v>
      </c>
      <c r="E7250" t="s">
        <v>18516</v>
      </c>
      <c r="F7250" t="s">
        <v>18516</v>
      </c>
      <c r="G7250" t="s">
        <v>18516</v>
      </c>
      <c r="H7250" t="s">
        <v>18516</v>
      </c>
      <c r="I7250" t="s">
        <v>18516</v>
      </c>
      <c r="J7250" t="s">
        <v>18516</v>
      </c>
      <c r="K7250" t="s">
        <v>29707</v>
      </c>
      <c r="L7250" t="s">
        <v>18516</v>
      </c>
      <c r="M7250" t="s">
        <v>18516</v>
      </c>
    </row>
    <row r="7251" spans="1:13" ht="13.5">
      <c r="A7251" t="s">
        <v>40069</v>
      </c>
      <c r="B7251" t="s">
        <v>40070</v>
      </c>
      <c r="C7251" t="s">
        <v>31931</v>
      </c>
      <c r="D7251" t="s">
        <v>31932</v>
      </c>
      <c r="E7251" t="s">
        <v>18516</v>
      </c>
      <c r="F7251" t="s">
        <v>18516</v>
      </c>
      <c r="G7251" t="s">
        <v>18516</v>
      </c>
      <c r="H7251" t="s">
        <v>18516</v>
      </c>
      <c r="I7251" t="s">
        <v>18516</v>
      </c>
      <c r="J7251" t="s">
        <v>18516</v>
      </c>
      <c r="K7251" t="s">
        <v>29707</v>
      </c>
      <c r="L7251" t="s">
        <v>18516</v>
      </c>
      <c r="M7251" t="s">
        <v>18516</v>
      </c>
    </row>
    <row r="7252" spans="1:13" ht="13.5">
      <c r="A7252" t="s">
        <v>40071</v>
      </c>
      <c r="B7252" t="s">
        <v>39847</v>
      </c>
      <c r="C7252" t="s">
        <v>31931</v>
      </c>
      <c r="D7252" t="s">
        <v>31932</v>
      </c>
      <c r="E7252" t="s">
        <v>18516</v>
      </c>
      <c r="F7252" t="s">
        <v>18516</v>
      </c>
      <c r="G7252" t="s">
        <v>18516</v>
      </c>
      <c r="H7252" t="s">
        <v>18516</v>
      </c>
      <c r="I7252" t="s">
        <v>18516</v>
      </c>
      <c r="J7252" t="s">
        <v>18516</v>
      </c>
      <c r="K7252" t="s">
        <v>29707</v>
      </c>
      <c r="L7252" t="s">
        <v>18516</v>
      </c>
      <c r="M7252" t="s">
        <v>18516</v>
      </c>
    </row>
    <row r="7253" spans="1:13" ht="13.5">
      <c r="A7253" t="s">
        <v>40072</v>
      </c>
      <c r="B7253" t="s">
        <v>40073</v>
      </c>
      <c r="C7253" t="s">
        <v>31931</v>
      </c>
      <c r="D7253" t="s">
        <v>31932</v>
      </c>
      <c r="E7253" t="s">
        <v>18516</v>
      </c>
      <c r="F7253" t="s">
        <v>18516</v>
      </c>
      <c r="G7253" t="s">
        <v>18516</v>
      </c>
      <c r="H7253" t="s">
        <v>18516</v>
      </c>
      <c r="I7253" t="s">
        <v>18516</v>
      </c>
      <c r="J7253" t="s">
        <v>18516</v>
      </c>
      <c r="K7253" t="s">
        <v>29707</v>
      </c>
      <c r="L7253" t="s">
        <v>18516</v>
      </c>
      <c r="M7253" t="s">
        <v>18516</v>
      </c>
    </row>
    <row r="7254" spans="1:13" ht="13.5">
      <c r="A7254" t="s">
        <v>40074</v>
      </c>
      <c r="B7254" t="s">
        <v>39987</v>
      </c>
      <c r="C7254" t="s">
        <v>31931</v>
      </c>
      <c r="D7254" t="s">
        <v>31932</v>
      </c>
      <c r="E7254" t="s">
        <v>18516</v>
      </c>
      <c r="F7254" t="s">
        <v>18516</v>
      </c>
      <c r="G7254" t="s">
        <v>18516</v>
      </c>
      <c r="H7254" t="s">
        <v>18516</v>
      </c>
      <c r="I7254" t="s">
        <v>18516</v>
      </c>
      <c r="J7254" t="s">
        <v>18516</v>
      </c>
      <c r="K7254" t="s">
        <v>29707</v>
      </c>
      <c r="L7254" t="s">
        <v>18516</v>
      </c>
      <c r="M7254" t="s">
        <v>18516</v>
      </c>
    </row>
    <row r="7255" spans="1:13" ht="13.5">
      <c r="A7255" t="s">
        <v>40075</v>
      </c>
      <c r="B7255" t="s">
        <v>39987</v>
      </c>
      <c r="C7255" t="s">
        <v>31931</v>
      </c>
      <c r="D7255" t="s">
        <v>31932</v>
      </c>
      <c r="E7255" t="s">
        <v>18516</v>
      </c>
      <c r="F7255" t="s">
        <v>18516</v>
      </c>
      <c r="G7255" t="s">
        <v>18516</v>
      </c>
      <c r="H7255" t="s">
        <v>18516</v>
      </c>
      <c r="I7255" t="s">
        <v>18516</v>
      </c>
      <c r="J7255" t="s">
        <v>18516</v>
      </c>
      <c r="K7255" t="s">
        <v>29707</v>
      </c>
      <c r="L7255" t="s">
        <v>18516</v>
      </c>
      <c r="M7255" t="s">
        <v>18516</v>
      </c>
    </row>
    <row r="7256" spans="1:13" ht="13.5">
      <c r="A7256" t="s">
        <v>40076</v>
      </c>
      <c r="B7256" t="s">
        <v>40077</v>
      </c>
      <c r="C7256" t="s">
        <v>31931</v>
      </c>
      <c r="D7256" t="s">
        <v>31932</v>
      </c>
      <c r="E7256" s="164">
        <v>149</v>
      </c>
      <c r="F7256" s="164">
        <v>149</v>
      </c>
      <c r="G7256" t="s">
        <v>18516</v>
      </c>
      <c r="H7256" t="s">
        <v>18516</v>
      </c>
      <c r="I7256" s="164">
        <v>38.23</v>
      </c>
      <c r="J7256" s="164">
        <v>187.23</v>
      </c>
      <c r="K7256">
        <v>59</v>
      </c>
      <c r="L7256" t="s">
        <v>18516</v>
      </c>
      <c r="M7256" t="s">
        <v>18516</v>
      </c>
    </row>
    <row r="7257" spans="1:13" ht="13.5">
      <c r="A7257" t="s">
        <v>40078</v>
      </c>
      <c r="B7257" t="s">
        <v>40079</v>
      </c>
      <c r="C7257" t="s">
        <v>31931</v>
      </c>
      <c r="D7257" t="s">
        <v>31932</v>
      </c>
      <c r="E7257" s="164">
        <v>149</v>
      </c>
      <c r="F7257" s="164">
        <v>100</v>
      </c>
      <c r="G7257" s="165">
        <v>0.67</v>
      </c>
      <c r="H7257" t="s">
        <v>31933</v>
      </c>
      <c r="I7257" s="164">
        <v>39.15</v>
      </c>
      <c r="J7257" s="164">
        <v>139.15</v>
      </c>
      <c r="K7257">
        <v>62</v>
      </c>
      <c r="L7257" t="s">
        <v>18516</v>
      </c>
      <c r="M7257" t="s">
        <v>18516</v>
      </c>
    </row>
    <row r="7258" spans="1:13" ht="13.5">
      <c r="A7258" t="s">
        <v>40080</v>
      </c>
      <c r="B7258" t="s">
        <v>40081</v>
      </c>
      <c r="C7258" t="s">
        <v>31931</v>
      </c>
      <c r="D7258" t="s">
        <v>31932</v>
      </c>
      <c r="E7258" t="s">
        <v>18516</v>
      </c>
      <c r="F7258" t="s">
        <v>18516</v>
      </c>
      <c r="G7258" t="s">
        <v>18516</v>
      </c>
      <c r="H7258" t="s">
        <v>18516</v>
      </c>
      <c r="I7258" t="s">
        <v>18516</v>
      </c>
      <c r="J7258" t="s">
        <v>18516</v>
      </c>
      <c r="K7258" t="s">
        <v>29707</v>
      </c>
      <c r="L7258" t="s">
        <v>18516</v>
      </c>
      <c r="M7258" t="s">
        <v>18516</v>
      </c>
    </row>
    <row r="7259" spans="1:13" ht="13.5">
      <c r="A7259" t="s">
        <v>40082</v>
      </c>
      <c r="B7259" t="s">
        <v>40083</v>
      </c>
      <c r="C7259" t="s">
        <v>31931</v>
      </c>
      <c r="D7259" t="s">
        <v>31932</v>
      </c>
      <c r="E7259" t="s">
        <v>18516</v>
      </c>
      <c r="F7259" t="s">
        <v>18516</v>
      </c>
      <c r="G7259" t="s">
        <v>18516</v>
      </c>
      <c r="H7259" t="s">
        <v>18516</v>
      </c>
      <c r="I7259" t="s">
        <v>18516</v>
      </c>
      <c r="J7259" t="s">
        <v>18516</v>
      </c>
      <c r="K7259" t="s">
        <v>29707</v>
      </c>
      <c r="L7259" t="s">
        <v>18516</v>
      </c>
      <c r="M7259" t="s">
        <v>18516</v>
      </c>
    </row>
    <row r="7260" spans="1:13" ht="13.5">
      <c r="A7260" t="s">
        <v>40084</v>
      </c>
      <c r="B7260" t="s">
        <v>40085</v>
      </c>
      <c r="C7260" t="s">
        <v>31931</v>
      </c>
      <c r="D7260" t="s">
        <v>31932</v>
      </c>
      <c r="E7260" t="s">
        <v>18516</v>
      </c>
      <c r="F7260" t="s">
        <v>18516</v>
      </c>
      <c r="G7260" t="s">
        <v>18516</v>
      </c>
      <c r="H7260" t="s">
        <v>18516</v>
      </c>
      <c r="I7260" t="s">
        <v>18516</v>
      </c>
      <c r="J7260" t="s">
        <v>18516</v>
      </c>
      <c r="K7260" t="s">
        <v>29707</v>
      </c>
      <c r="L7260" t="s">
        <v>18516</v>
      </c>
      <c r="M7260" t="s">
        <v>18516</v>
      </c>
    </row>
    <row r="7261" spans="1:13" ht="13.5">
      <c r="A7261" t="s">
        <v>40086</v>
      </c>
      <c r="B7261" t="s">
        <v>39739</v>
      </c>
      <c r="C7261" t="s">
        <v>31931</v>
      </c>
      <c r="D7261" t="s">
        <v>31932</v>
      </c>
      <c r="E7261" s="164">
        <v>119</v>
      </c>
      <c r="F7261" s="164">
        <v>119</v>
      </c>
      <c r="G7261" t="s">
        <v>18516</v>
      </c>
      <c r="H7261" t="s">
        <v>18516</v>
      </c>
      <c r="I7261" s="164">
        <v>39.48</v>
      </c>
      <c r="J7261" s="164">
        <v>158.48</v>
      </c>
      <c r="K7261">
        <v>61</v>
      </c>
      <c r="L7261" t="s">
        <v>29815</v>
      </c>
      <c r="M7261" t="s">
        <v>29678</v>
      </c>
    </row>
    <row r="7262" spans="1:13" ht="13.5">
      <c r="A7262" t="s">
        <v>40087</v>
      </c>
      <c r="B7262" t="s">
        <v>39974</v>
      </c>
      <c r="C7262" t="s">
        <v>31931</v>
      </c>
      <c r="D7262" t="s">
        <v>31932</v>
      </c>
      <c r="E7262" t="s">
        <v>18516</v>
      </c>
      <c r="F7262" t="s">
        <v>18516</v>
      </c>
      <c r="G7262" t="s">
        <v>18516</v>
      </c>
      <c r="H7262" t="s">
        <v>18516</v>
      </c>
      <c r="I7262" t="s">
        <v>18516</v>
      </c>
      <c r="J7262" t="s">
        <v>18516</v>
      </c>
      <c r="K7262" t="s">
        <v>29707</v>
      </c>
      <c r="L7262" t="s">
        <v>18516</v>
      </c>
      <c r="M7262" t="s">
        <v>18516</v>
      </c>
    </row>
    <row r="7263" spans="1:13" ht="13.5">
      <c r="A7263" t="s">
        <v>40088</v>
      </c>
      <c r="B7263" t="s">
        <v>39594</v>
      </c>
      <c r="C7263" t="s">
        <v>31931</v>
      </c>
      <c r="D7263" t="s">
        <v>31932</v>
      </c>
      <c r="E7263" t="s">
        <v>18516</v>
      </c>
      <c r="F7263" t="s">
        <v>18516</v>
      </c>
      <c r="G7263" t="s">
        <v>18516</v>
      </c>
      <c r="H7263" t="s">
        <v>18516</v>
      </c>
      <c r="I7263" t="s">
        <v>18516</v>
      </c>
      <c r="J7263" t="s">
        <v>18516</v>
      </c>
      <c r="K7263" t="s">
        <v>29707</v>
      </c>
      <c r="L7263" t="s">
        <v>18516</v>
      </c>
      <c r="M7263" t="s">
        <v>18516</v>
      </c>
    </row>
    <row r="7264" spans="1:13" ht="13.5">
      <c r="A7264" t="s">
        <v>40089</v>
      </c>
      <c r="B7264" t="s">
        <v>40090</v>
      </c>
      <c r="C7264" t="s">
        <v>31931</v>
      </c>
      <c r="D7264" t="s">
        <v>31932</v>
      </c>
      <c r="E7264" s="164">
        <v>139</v>
      </c>
      <c r="F7264" s="164">
        <v>139</v>
      </c>
      <c r="G7264" t="s">
        <v>18516</v>
      </c>
      <c r="H7264" t="s">
        <v>18516</v>
      </c>
      <c r="I7264" s="164">
        <v>23.34</v>
      </c>
      <c r="J7264" s="164">
        <v>162.34</v>
      </c>
      <c r="K7264">
        <v>0</v>
      </c>
      <c r="L7264" t="s">
        <v>29439</v>
      </c>
      <c r="M7264" t="s">
        <v>29935</v>
      </c>
    </row>
    <row r="7265" spans="1:13" ht="13.5">
      <c r="A7265" t="s">
        <v>40091</v>
      </c>
      <c r="B7265" t="s">
        <v>40092</v>
      </c>
      <c r="C7265" t="s">
        <v>31931</v>
      </c>
      <c r="D7265" t="s">
        <v>31932</v>
      </c>
      <c r="E7265" t="s">
        <v>18516</v>
      </c>
      <c r="F7265" t="s">
        <v>18516</v>
      </c>
      <c r="G7265" t="s">
        <v>18516</v>
      </c>
      <c r="H7265" t="s">
        <v>18516</v>
      </c>
      <c r="I7265" t="s">
        <v>18516</v>
      </c>
      <c r="J7265" t="s">
        <v>18516</v>
      </c>
      <c r="K7265" t="s">
        <v>29707</v>
      </c>
      <c r="L7265" t="s">
        <v>18516</v>
      </c>
      <c r="M7265" t="s">
        <v>18516</v>
      </c>
    </row>
    <row r="7266" spans="1:13" ht="13.5">
      <c r="A7266" t="s">
        <v>40093</v>
      </c>
      <c r="B7266" t="s">
        <v>40094</v>
      </c>
      <c r="C7266" t="s">
        <v>31931</v>
      </c>
      <c r="D7266" t="s">
        <v>31932</v>
      </c>
      <c r="E7266" t="s">
        <v>18516</v>
      </c>
      <c r="F7266" t="s">
        <v>18516</v>
      </c>
      <c r="G7266" t="s">
        <v>18516</v>
      </c>
      <c r="H7266" t="s">
        <v>18516</v>
      </c>
      <c r="I7266" t="s">
        <v>18516</v>
      </c>
      <c r="J7266" t="s">
        <v>18516</v>
      </c>
      <c r="K7266" t="s">
        <v>29707</v>
      </c>
      <c r="L7266" t="s">
        <v>18516</v>
      </c>
      <c r="M7266" t="s">
        <v>18516</v>
      </c>
    </row>
    <row r="7267" spans="1:13" ht="13.5">
      <c r="A7267" t="s">
        <v>40095</v>
      </c>
      <c r="B7267" t="s">
        <v>40096</v>
      </c>
      <c r="C7267" t="s">
        <v>31931</v>
      </c>
      <c r="D7267" t="s">
        <v>31932</v>
      </c>
      <c r="E7267" t="s">
        <v>18516</v>
      </c>
      <c r="F7267" t="s">
        <v>18516</v>
      </c>
      <c r="G7267" t="s">
        <v>18516</v>
      </c>
      <c r="H7267" t="s">
        <v>18516</v>
      </c>
      <c r="I7267" t="s">
        <v>18516</v>
      </c>
      <c r="J7267" t="s">
        <v>18516</v>
      </c>
      <c r="K7267" t="s">
        <v>29707</v>
      </c>
      <c r="L7267" t="s">
        <v>18516</v>
      </c>
      <c r="M7267" t="s">
        <v>18516</v>
      </c>
    </row>
    <row r="7268" spans="1:13" ht="13.5">
      <c r="A7268" t="s">
        <v>40097</v>
      </c>
      <c r="B7268" t="s">
        <v>40085</v>
      </c>
      <c r="C7268" t="s">
        <v>31931</v>
      </c>
      <c r="D7268" t="s">
        <v>31932</v>
      </c>
      <c r="E7268" t="s">
        <v>18516</v>
      </c>
      <c r="F7268" t="s">
        <v>18516</v>
      </c>
      <c r="G7268" t="s">
        <v>18516</v>
      </c>
      <c r="H7268" t="s">
        <v>18516</v>
      </c>
      <c r="I7268" t="s">
        <v>18516</v>
      </c>
      <c r="J7268" t="s">
        <v>18516</v>
      </c>
      <c r="K7268" t="s">
        <v>29707</v>
      </c>
      <c r="L7268" t="s">
        <v>18516</v>
      </c>
      <c r="M7268" t="s">
        <v>18516</v>
      </c>
    </row>
    <row r="7269" spans="1:13" ht="13.5">
      <c r="A7269" t="s">
        <v>40098</v>
      </c>
      <c r="B7269" t="s">
        <v>40099</v>
      </c>
      <c r="C7269" t="s">
        <v>31931</v>
      </c>
      <c r="D7269" t="s">
        <v>31932</v>
      </c>
      <c r="E7269" t="s">
        <v>18516</v>
      </c>
      <c r="F7269" t="s">
        <v>18516</v>
      </c>
      <c r="G7269" t="s">
        <v>18516</v>
      </c>
      <c r="H7269" t="s">
        <v>18516</v>
      </c>
      <c r="I7269" t="s">
        <v>18516</v>
      </c>
      <c r="J7269" t="s">
        <v>18516</v>
      </c>
      <c r="K7269" t="s">
        <v>29707</v>
      </c>
      <c r="L7269" t="s">
        <v>18516</v>
      </c>
      <c r="M7269" t="s">
        <v>18516</v>
      </c>
    </row>
    <row r="7270" spans="1:13" ht="13.5">
      <c r="A7270" t="s">
        <v>40100</v>
      </c>
      <c r="B7270" t="s">
        <v>40101</v>
      </c>
      <c r="C7270" t="s">
        <v>31931</v>
      </c>
      <c r="D7270" t="s">
        <v>31932</v>
      </c>
      <c r="E7270" t="s">
        <v>18516</v>
      </c>
      <c r="F7270" t="s">
        <v>18516</v>
      </c>
      <c r="G7270" t="s">
        <v>18516</v>
      </c>
      <c r="H7270" t="s">
        <v>18516</v>
      </c>
      <c r="I7270" t="s">
        <v>18516</v>
      </c>
      <c r="J7270" t="s">
        <v>18516</v>
      </c>
      <c r="K7270" t="s">
        <v>29707</v>
      </c>
      <c r="L7270" t="s">
        <v>18516</v>
      </c>
      <c r="M7270" t="s">
        <v>18516</v>
      </c>
    </row>
    <row r="7271" spans="1:13" ht="13.5">
      <c r="A7271" t="s">
        <v>40102</v>
      </c>
      <c r="B7271" t="s">
        <v>40103</v>
      </c>
      <c r="C7271" t="s">
        <v>31931</v>
      </c>
      <c r="D7271" t="s">
        <v>31932</v>
      </c>
      <c r="E7271" t="s">
        <v>18516</v>
      </c>
      <c r="F7271" t="s">
        <v>18516</v>
      </c>
      <c r="G7271" t="s">
        <v>18516</v>
      </c>
      <c r="H7271" t="s">
        <v>18516</v>
      </c>
      <c r="I7271" t="s">
        <v>18516</v>
      </c>
      <c r="J7271" t="s">
        <v>18516</v>
      </c>
      <c r="K7271" t="s">
        <v>29707</v>
      </c>
      <c r="L7271" t="s">
        <v>18516</v>
      </c>
      <c r="M7271" t="s">
        <v>18516</v>
      </c>
    </row>
    <row r="7272" spans="1:13" ht="13.5">
      <c r="A7272" t="s">
        <v>40104</v>
      </c>
      <c r="B7272" t="s">
        <v>40105</v>
      </c>
      <c r="C7272" t="s">
        <v>31931</v>
      </c>
      <c r="D7272" t="s">
        <v>31932</v>
      </c>
      <c r="E7272" t="s">
        <v>18516</v>
      </c>
      <c r="F7272" t="s">
        <v>18516</v>
      </c>
      <c r="G7272" t="s">
        <v>18516</v>
      </c>
      <c r="H7272" t="s">
        <v>18516</v>
      </c>
      <c r="I7272" t="s">
        <v>18516</v>
      </c>
      <c r="J7272" t="s">
        <v>18516</v>
      </c>
      <c r="K7272" t="s">
        <v>29707</v>
      </c>
      <c r="L7272" t="s">
        <v>18516</v>
      </c>
      <c r="M7272" t="s">
        <v>18516</v>
      </c>
    </row>
    <row r="7273" spans="1:13" ht="13.5">
      <c r="A7273" t="s">
        <v>40106</v>
      </c>
      <c r="B7273" t="s">
        <v>40107</v>
      </c>
      <c r="C7273" t="s">
        <v>31931</v>
      </c>
      <c r="D7273" t="s">
        <v>31932</v>
      </c>
      <c r="E7273" t="s">
        <v>18516</v>
      </c>
      <c r="F7273" t="s">
        <v>18516</v>
      </c>
      <c r="G7273" t="s">
        <v>18516</v>
      </c>
      <c r="H7273" t="s">
        <v>18516</v>
      </c>
      <c r="I7273" t="s">
        <v>18516</v>
      </c>
      <c r="J7273" t="s">
        <v>18516</v>
      </c>
      <c r="K7273" t="s">
        <v>29707</v>
      </c>
      <c r="L7273" t="s">
        <v>18516</v>
      </c>
      <c r="M7273" t="s">
        <v>18516</v>
      </c>
    </row>
    <row r="7274" spans="1:13" ht="13.5">
      <c r="A7274" t="s">
        <v>40108</v>
      </c>
      <c r="B7274" t="s">
        <v>40109</v>
      </c>
      <c r="C7274" t="s">
        <v>31931</v>
      </c>
      <c r="D7274" t="s">
        <v>31932</v>
      </c>
      <c r="E7274" t="s">
        <v>18516</v>
      </c>
      <c r="F7274" t="s">
        <v>18516</v>
      </c>
      <c r="G7274" t="s">
        <v>18516</v>
      </c>
      <c r="H7274" t="s">
        <v>18516</v>
      </c>
      <c r="I7274" t="s">
        <v>18516</v>
      </c>
      <c r="J7274" t="s">
        <v>18516</v>
      </c>
      <c r="K7274" t="s">
        <v>29707</v>
      </c>
      <c r="L7274" t="s">
        <v>18516</v>
      </c>
      <c r="M7274" t="s">
        <v>18516</v>
      </c>
    </row>
    <row r="7275" spans="1:13" ht="13.5">
      <c r="A7275" t="s">
        <v>40110</v>
      </c>
      <c r="B7275" t="s">
        <v>39676</v>
      </c>
      <c r="C7275" t="s">
        <v>31931</v>
      </c>
      <c r="D7275" t="s">
        <v>31932</v>
      </c>
      <c r="E7275" t="s">
        <v>18516</v>
      </c>
      <c r="F7275" t="s">
        <v>18516</v>
      </c>
      <c r="G7275" t="s">
        <v>18516</v>
      </c>
      <c r="H7275" t="s">
        <v>18516</v>
      </c>
      <c r="I7275" t="s">
        <v>18516</v>
      </c>
      <c r="J7275" t="s">
        <v>18516</v>
      </c>
      <c r="K7275" t="s">
        <v>29707</v>
      </c>
      <c r="L7275" t="s">
        <v>18516</v>
      </c>
      <c r="M7275" t="s">
        <v>18516</v>
      </c>
    </row>
    <row r="7276" spans="1:13" ht="13.5">
      <c r="A7276" t="s">
        <v>40111</v>
      </c>
      <c r="B7276" t="s">
        <v>40112</v>
      </c>
      <c r="C7276" t="s">
        <v>31931</v>
      </c>
      <c r="D7276" t="s">
        <v>31932</v>
      </c>
      <c r="E7276" t="s">
        <v>18516</v>
      </c>
      <c r="F7276" t="s">
        <v>18516</v>
      </c>
      <c r="G7276" t="s">
        <v>18516</v>
      </c>
      <c r="H7276" t="s">
        <v>18516</v>
      </c>
      <c r="I7276" t="s">
        <v>18516</v>
      </c>
      <c r="J7276" t="s">
        <v>18516</v>
      </c>
      <c r="K7276" t="s">
        <v>29707</v>
      </c>
      <c r="L7276" t="s">
        <v>18516</v>
      </c>
      <c r="M7276" t="s">
        <v>18516</v>
      </c>
    </row>
    <row r="7277" spans="1:13" ht="13.5">
      <c r="A7277" t="s">
        <v>40113</v>
      </c>
      <c r="B7277" t="s">
        <v>39547</v>
      </c>
      <c r="C7277" t="s">
        <v>31931</v>
      </c>
      <c r="D7277" t="s">
        <v>31932</v>
      </c>
      <c r="E7277" s="164">
        <v>149</v>
      </c>
      <c r="F7277" s="164">
        <v>120</v>
      </c>
      <c r="G7277" s="165">
        <v>0.8</v>
      </c>
      <c r="H7277" t="s">
        <v>39796</v>
      </c>
      <c r="I7277" s="164">
        <v>38.06</v>
      </c>
      <c r="J7277" s="164">
        <v>158.06</v>
      </c>
      <c r="K7277">
        <v>32</v>
      </c>
      <c r="L7277" t="s">
        <v>29455</v>
      </c>
      <c r="M7277" t="s">
        <v>29678</v>
      </c>
    </row>
    <row r="7278" spans="1:13" ht="13.5">
      <c r="A7278" t="s">
        <v>40114</v>
      </c>
      <c r="B7278" t="s">
        <v>40115</v>
      </c>
      <c r="C7278" t="s">
        <v>31931</v>
      </c>
      <c r="D7278" t="s">
        <v>31932</v>
      </c>
      <c r="E7278" t="s">
        <v>18516</v>
      </c>
      <c r="F7278" t="s">
        <v>18516</v>
      </c>
      <c r="G7278" t="s">
        <v>18516</v>
      </c>
      <c r="H7278" t="s">
        <v>18516</v>
      </c>
      <c r="I7278" t="s">
        <v>18516</v>
      </c>
      <c r="J7278" t="s">
        <v>18516</v>
      </c>
      <c r="K7278" t="s">
        <v>29707</v>
      </c>
      <c r="L7278" t="s">
        <v>18516</v>
      </c>
      <c r="M7278" t="s">
        <v>18516</v>
      </c>
    </row>
    <row r="7279" spans="1:13" ht="13.5">
      <c r="A7279" t="s">
        <v>40116</v>
      </c>
      <c r="B7279" t="s">
        <v>39707</v>
      </c>
      <c r="C7279" t="s">
        <v>31931</v>
      </c>
      <c r="D7279" t="s">
        <v>31932</v>
      </c>
      <c r="E7279" t="s">
        <v>18516</v>
      </c>
      <c r="F7279" t="s">
        <v>18516</v>
      </c>
      <c r="G7279" t="s">
        <v>18516</v>
      </c>
      <c r="H7279" t="s">
        <v>18516</v>
      </c>
      <c r="I7279" t="s">
        <v>18516</v>
      </c>
      <c r="J7279" t="s">
        <v>18516</v>
      </c>
      <c r="K7279" t="s">
        <v>29707</v>
      </c>
      <c r="L7279" t="s">
        <v>18516</v>
      </c>
      <c r="M7279" t="s">
        <v>18516</v>
      </c>
    </row>
    <row r="7280" spans="1:13" ht="13.5">
      <c r="A7280" t="s">
        <v>40117</v>
      </c>
      <c r="B7280" t="s">
        <v>40118</v>
      </c>
      <c r="C7280" t="s">
        <v>31931</v>
      </c>
      <c r="D7280" t="s">
        <v>31932</v>
      </c>
      <c r="E7280" t="s">
        <v>18516</v>
      </c>
      <c r="F7280" t="s">
        <v>18516</v>
      </c>
      <c r="G7280" t="s">
        <v>18516</v>
      </c>
      <c r="H7280" t="s">
        <v>18516</v>
      </c>
      <c r="I7280" t="s">
        <v>18516</v>
      </c>
      <c r="J7280" t="s">
        <v>18516</v>
      </c>
      <c r="K7280" t="s">
        <v>29707</v>
      </c>
      <c r="L7280" t="s">
        <v>18516</v>
      </c>
      <c r="M7280" t="s">
        <v>18516</v>
      </c>
    </row>
    <row r="7281" spans="1:13" ht="13.5">
      <c r="A7281" t="s">
        <v>40119</v>
      </c>
      <c r="B7281" t="s">
        <v>40120</v>
      </c>
      <c r="C7281" t="s">
        <v>31931</v>
      </c>
      <c r="D7281" t="s">
        <v>31932</v>
      </c>
      <c r="E7281" t="s">
        <v>18516</v>
      </c>
      <c r="F7281" t="s">
        <v>18516</v>
      </c>
      <c r="G7281" t="s">
        <v>18516</v>
      </c>
      <c r="H7281" t="s">
        <v>18516</v>
      </c>
      <c r="I7281" t="s">
        <v>18516</v>
      </c>
      <c r="J7281" t="s">
        <v>18516</v>
      </c>
      <c r="K7281" t="s">
        <v>29707</v>
      </c>
      <c r="L7281" t="s">
        <v>18516</v>
      </c>
      <c r="M7281" t="s">
        <v>18516</v>
      </c>
    </row>
    <row r="7282" spans="1:13" ht="13.5">
      <c r="A7282" t="s">
        <v>40121</v>
      </c>
      <c r="B7282" t="s">
        <v>40122</v>
      </c>
      <c r="C7282" t="s">
        <v>31931</v>
      </c>
      <c r="D7282" t="s">
        <v>31932</v>
      </c>
      <c r="E7282" t="s">
        <v>18516</v>
      </c>
      <c r="F7282" t="s">
        <v>18516</v>
      </c>
      <c r="G7282" t="s">
        <v>18516</v>
      </c>
      <c r="H7282" t="s">
        <v>18516</v>
      </c>
      <c r="I7282" t="s">
        <v>18516</v>
      </c>
      <c r="J7282" t="s">
        <v>18516</v>
      </c>
      <c r="K7282" t="s">
        <v>29707</v>
      </c>
      <c r="L7282" t="s">
        <v>18516</v>
      </c>
      <c r="M7282" t="s">
        <v>18516</v>
      </c>
    </row>
    <row r="7283" spans="1:13" ht="13.5">
      <c r="A7283" t="s">
        <v>40123</v>
      </c>
      <c r="B7283" t="s">
        <v>40124</v>
      </c>
      <c r="C7283" t="s">
        <v>31931</v>
      </c>
      <c r="D7283" t="s">
        <v>31932</v>
      </c>
      <c r="E7283" t="s">
        <v>18516</v>
      </c>
      <c r="F7283" t="s">
        <v>18516</v>
      </c>
      <c r="G7283" t="s">
        <v>18516</v>
      </c>
      <c r="H7283" t="s">
        <v>18516</v>
      </c>
      <c r="I7283" t="s">
        <v>18516</v>
      </c>
      <c r="J7283" t="s">
        <v>18516</v>
      </c>
      <c r="K7283" t="s">
        <v>29707</v>
      </c>
      <c r="L7283" t="s">
        <v>18516</v>
      </c>
      <c r="M7283" t="s">
        <v>18516</v>
      </c>
    </row>
    <row r="7284" spans="1:13" ht="13.5">
      <c r="A7284" t="s">
        <v>40125</v>
      </c>
      <c r="B7284" t="s">
        <v>40126</v>
      </c>
      <c r="C7284" t="s">
        <v>31931</v>
      </c>
      <c r="D7284" t="s">
        <v>31932</v>
      </c>
      <c r="E7284" t="s">
        <v>18516</v>
      </c>
      <c r="F7284" t="s">
        <v>18516</v>
      </c>
      <c r="G7284" t="s">
        <v>18516</v>
      </c>
      <c r="H7284" t="s">
        <v>18516</v>
      </c>
      <c r="I7284" t="s">
        <v>18516</v>
      </c>
      <c r="J7284" t="s">
        <v>18516</v>
      </c>
      <c r="K7284" t="s">
        <v>29707</v>
      </c>
      <c r="L7284" t="s">
        <v>18516</v>
      </c>
      <c r="M7284" t="s">
        <v>18516</v>
      </c>
    </row>
    <row r="7285" spans="1:13" ht="13.5">
      <c r="A7285" t="s">
        <v>40127</v>
      </c>
      <c r="B7285" t="s">
        <v>40128</v>
      </c>
      <c r="C7285" t="s">
        <v>31931</v>
      </c>
      <c r="D7285" t="s">
        <v>31932</v>
      </c>
      <c r="E7285" t="s">
        <v>18516</v>
      </c>
      <c r="F7285" t="s">
        <v>18516</v>
      </c>
      <c r="G7285" t="s">
        <v>18516</v>
      </c>
      <c r="H7285" t="s">
        <v>18516</v>
      </c>
      <c r="I7285" t="s">
        <v>18516</v>
      </c>
      <c r="J7285" t="s">
        <v>18516</v>
      </c>
      <c r="K7285" t="s">
        <v>29707</v>
      </c>
      <c r="L7285" t="s">
        <v>18516</v>
      </c>
      <c r="M7285" t="s">
        <v>18516</v>
      </c>
    </row>
    <row r="7286" spans="1:13" ht="13.5">
      <c r="A7286" t="s">
        <v>40129</v>
      </c>
      <c r="B7286" t="s">
        <v>40130</v>
      </c>
      <c r="C7286" t="s">
        <v>31931</v>
      </c>
      <c r="D7286" t="s">
        <v>31932</v>
      </c>
      <c r="E7286" t="s">
        <v>18516</v>
      </c>
      <c r="F7286" t="s">
        <v>18516</v>
      </c>
      <c r="G7286" t="s">
        <v>18516</v>
      </c>
      <c r="H7286" t="s">
        <v>18516</v>
      </c>
      <c r="I7286" t="s">
        <v>18516</v>
      </c>
      <c r="J7286" t="s">
        <v>18516</v>
      </c>
      <c r="K7286" t="s">
        <v>29707</v>
      </c>
      <c r="L7286" t="s">
        <v>18516</v>
      </c>
      <c r="M7286" t="s">
        <v>18516</v>
      </c>
    </row>
    <row r="7287" spans="1:13" ht="13.5">
      <c r="A7287" t="s">
        <v>40131</v>
      </c>
      <c r="B7287" t="s">
        <v>40132</v>
      </c>
      <c r="C7287" t="s">
        <v>31931</v>
      </c>
      <c r="D7287" t="s">
        <v>31932</v>
      </c>
      <c r="E7287" t="s">
        <v>18516</v>
      </c>
      <c r="F7287" t="s">
        <v>18516</v>
      </c>
      <c r="G7287" t="s">
        <v>18516</v>
      </c>
      <c r="H7287" t="s">
        <v>18516</v>
      </c>
      <c r="I7287" t="s">
        <v>18516</v>
      </c>
      <c r="J7287" t="s">
        <v>18516</v>
      </c>
      <c r="K7287" t="s">
        <v>29707</v>
      </c>
      <c r="L7287" t="s">
        <v>18516</v>
      </c>
      <c r="M7287" t="s">
        <v>18516</v>
      </c>
    </row>
    <row r="7288" spans="1:13" ht="13.5">
      <c r="A7288" t="s">
        <v>40133</v>
      </c>
      <c r="B7288" t="s">
        <v>40134</v>
      </c>
      <c r="C7288" t="s">
        <v>31931</v>
      </c>
      <c r="D7288" t="s">
        <v>31932</v>
      </c>
      <c r="E7288" t="s">
        <v>18516</v>
      </c>
      <c r="F7288" t="s">
        <v>18516</v>
      </c>
      <c r="G7288" t="s">
        <v>18516</v>
      </c>
      <c r="H7288" t="s">
        <v>18516</v>
      </c>
      <c r="I7288" t="s">
        <v>18516</v>
      </c>
      <c r="J7288" t="s">
        <v>18516</v>
      </c>
      <c r="K7288" t="s">
        <v>29707</v>
      </c>
      <c r="L7288" t="s">
        <v>18516</v>
      </c>
      <c r="M7288" t="s">
        <v>18516</v>
      </c>
    </row>
    <row r="7289" spans="1:13" ht="13.5">
      <c r="A7289" t="s">
        <v>40135</v>
      </c>
      <c r="B7289" t="s">
        <v>40136</v>
      </c>
      <c r="C7289" t="s">
        <v>31931</v>
      </c>
      <c r="D7289" t="s">
        <v>31932</v>
      </c>
      <c r="E7289" t="s">
        <v>18516</v>
      </c>
      <c r="F7289" t="s">
        <v>18516</v>
      </c>
      <c r="G7289" t="s">
        <v>18516</v>
      </c>
      <c r="H7289" t="s">
        <v>18516</v>
      </c>
      <c r="I7289" t="s">
        <v>18516</v>
      </c>
      <c r="J7289" t="s">
        <v>18516</v>
      </c>
      <c r="K7289" t="s">
        <v>29707</v>
      </c>
      <c r="L7289" t="s">
        <v>18516</v>
      </c>
      <c r="M7289" t="s">
        <v>18516</v>
      </c>
    </row>
    <row r="7290" spans="1:13" ht="13.5">
      <c r="A7290" t="s">
        <v>40137</v>
      </c>
      <c r="B7290" t="s">
        <v>40138</v>
      </c>
      <c r="C7290" t="s">
        <v>31931</v>
      </c>
      <c r="D7290" t="s">
        <v>31932</v>
      </c>
      <c r="E7290" t="s">
        <v>18516</v>
      </c>
      <c r="F7290" t="s">
        <v>18516</v>
      </c>
      <c r="G7290" t="s">
        <v>18516</v>
      </c>
      <c r="H7290" t="s">
        <v>18516</v>
      </c>
      <c r="I7290" t="s">
        <v>18516</v>
      </c>
      <c r="J7290" t="s">
        <v>18516</v>
      </c>
      <c r="K7290" t="s">
        <v>29707</v>
      </c>
      <c r="L7290" t="s">
        <v>18516</v>
      </c>
      <c r="M7290" t="s">
        <v>18516</v>
      </c>
    </row>
    <row r="7291" spans="1:13" ht="13.5">
      <c r="A7291" t="s">
        <v>40139</v>
      </c>
      <c r="B7291" t="s">
        <v>40140</v>
      </c>
      <c r="C7291" t="s">
        <v>31931</v>
      </c>
      <c r="D7291" t="s">
        <v>31932</v>
      </c>
      <c r="E7291" t="s">
        <v>18516</v>
      </c>
      <c r="F7291" t="s">
        <v>18516</v>
      </c>
      <c r="G7291" t="s">
        <v>18516</v>
      </c>
      <c r="H7291" t="s">
        <v>18516</v>
      </c>
      <c r="I7291" t="s">
        <v>18516</v>
      </c>
      <c r="J7291" t="s">
        <v>18516</v>
      </c>
      <c r="K7291" t="s">
        <v>29707</v>
      </c>
      <c r="L7291" t="s">
        <v>18516</v>
      </c>
      <c r="M7291" t="s">
        <v>18516</v>
      </c>
    </row>
    <row r="7292" spans="1:13" ht="13.5">
      <c r="A7292" t="s">
        <v>11533</v>
      </c>
      <c r="B7292" t="s">
        <v>40141</v>
      </c>
      <c r="C7292" t="s">
        <v>29804</v>
      </c>
      <c r="D7292" t="s">
        <v>29805</v>
      </c>
      <c r="E7292" s="164">
        <v>20</v>
      </c>
      <c r="F7292" s="164">
        <v>20</v>
      </c>
      <c r="G7292" t="s">
        <v>18516</v>
      </c>
      <c r="H7292" t="s">
        <v>18516</v>
      </c>
      <c r="I7292" s="164">
        <v>86.29</v>
      </c>
      <c r="J7292" s="164">
        <v>106.29</v>
      </c>
      <c r="K7292">
        <v>5</v>
      </c>
      <c r="L7292" t="s">
        <v>18516</v>
      </c>
      <c r="M7292" t="s">
        <v>18516</v>
      </c>
    </row>
    <row r="7293" spans="1:13" ht="13.5">
      <c r="A7293" t="s">
        <v>40142</v>
      </c>
      <c r="B7293" t="s">
        <v>40143</v>
      </c>
      <c r="C7293" t="s">
        <v>40144</v>
      </c>
      <c r="D7293" t="s">
        <v>40145</v>
      </c>
      <c r="E7293" t="s">
        <v>18516</v>
      </c>
      <c r="F7293" t="s">
        <v>18516</v>
      </c>
      <c r="G7293" t="s">
        <v>18516</v>
      </c>
      <c r="H7293" t="s">
        <v>18516</v>
      </c>
      <c r="I7293" t="s">
        <v>18516</v>
      </c>
      <c r="J7293" t="s">
        <v>18516</v>
      </c>
      <c r="K7293" t="s">
        <v>29707</v>
      </c>
      <c r="L7293" t="s">
        <v>18516</v>
      </c>
      <c r="M7293" t="s">
        <v>18516</v>
      </c>
    </row>
    <row r="7294" spans="1:13" ht="13.5">
      <c r="A7294" t="s">
        <v>40146</v>
      </c>
      <c r="B7294" t="s">
        <v>40147</v>
      </c>
      <c r="C7294" t="s">
        <v>40144</v>
      </c>
      <c r="D7294" t="s">
        <v>40145</v>
      </c>
      <c r="E7294" t="s">
        <v>18516</v>
      </c>
      <c r="F7294" t="s">
        <v>18516</v>
      </c>
      <c r="G7294" t="s">
        <v>18516</v>
      </c>
      <c r="H7294" t="s">
        <v>18516</v>
      </c>
      <c r="I7294" t="s">
        <v>18516</v>
      </c>
      <c r="J7294" t="s">
        <v>18516</v>
      </c>
      <c r="K7294" t="s">
        <v>29707</v>
      </c>
      <c r="L7294" t="s">
        <v>18516</v>
      </c>
      <c r="M7294" t="s">
        <v>18516</v>
      </c>
    </row>
    <row r="7295" spans="1:13" ht="13.5">
      <c r="A7295" t="s">
        <v>40148</v>
      </c>
      <c r="B7295" t="s">
        <v>40149</v>
      </c>
      <c r="C7295" t="s">
        <v>40144</v>
      </c>
      <c r="D7295" t="s">
        <v>40145</v>
      </c>
      <c r="E7295" t="s">
        <v>18516</v>
      </c>
      <c r="F7295" t="s">
        <v>18516</v>
      </c>
      <c r="G7295" t="s">
        <v>18516</v>
      </c>
      <c r="H7295" t="s">
        <v>18516</v>
      </c>
      <c r="I7295" t="s">
        <v>18516</v>
      </c>
      <c r="J7295" t="s">
        <v>18516</v>
      </c>
      <c r="K7295" t="s">
        <v>29707</v>
      </c>
      <c r="L7295" t="s">
        <v>18516</v>
      </c>
      <c r="M7295" t="s">
        <v>18516</v>
      </c>
    </row>
    <row r="7296" spans="1:13" ht="13.5">
      <c r="A7296" t="s">
        <v>40150</v>
      </c>
      <c r="B7296" t="s">
        <v>40151</v>
      </c>
      <c r="C7296" t="s">
        <v>40144</v>
      </c>
      <c r="D7296" t="s">
        <v>40145</v>
      </c>
      <c r="E7296" t="s">
        <v>18516</v>
      </c>
      <c r="F7296" t="s">
        <v>18516</v>
      </c>
      <c r="G7296" t="s">
        <v>18516</v>
      </c>
      <c r="H7296" t="s">
        <v>18516</v>
      </c>
      <c r="I7296" t="s">
        <v>18516</v>
      </c>
      <c r="J7296" t="s">
        <v>18516</v>
      </c>
      <c r="K7296" t="s">
        <v>29707</v>
      </c>
      <c r="L7296" t="s">
        <v>18516</v>
      </c>
      <c r="M7296" t="s">
        <v>18516</v>
      </c>
    </row>
    <row r="7297" spans="1:13" ht="13.5">
      <c r="A7297" t="s">
        <v>40152</v>
      </c>
      <c r="B7297" t="s">
        <v>40153</v>
      </c>
      <c r="C7297" t="s">
        <v>40144</v>
      </c>
      <c r="D7297" t="s">
        <v>40145</v>
      </c>
      <c r="E7297" s="164">
        <v>139</v>
      </c>
      <c r="F7297" s="164">
        <v>129</v>
      </c>
      <c r="G7297" s="165">
        <v>0.92</v>
      </c>
      <c r="H7297" t="s">
        <v>29648</v>
      </c>
      <c r="I7297" s="164">
        <v>39.08</v>
      </c>
      <c r="J7297" s="164">
        <v>168.08</v>
      </c>
      <c r="K7297">
        <v>34</v>
      </c>
      <c r="L7297" t="s">
        <v>18516</v>
      </c>
      <c r="M7297" t="s">
        <v>18516</v>
      </c>
    </row>
    <row r="7298" spans="1:13" ht="13.5">
      <c r="A7298" t="s">
        <v>40154</v>
      </c>
      <c r="B7298" t="s">
        <v>40153</v>
      </c>
      <c r="C7298" t="s">
        <v>40144</v>
      </c>
      <c r="D7298" t="s">
        <v>40145</v>
      </c>
      <c r="E7298" s="164">
        <v>139</v>
      </c>
      <c r="F7298" s="164">
        <v>129</v>
      </c>
      <c r="G7298" s="165">
        <v>0.92</v>
      </c>
      <c r="H7298" t="s">
        <v>29648</v>
      </c>
      <c r="I7298" s="164">
        <v>39.44</v>
      </c>
      <c r="J7298" s="164">
        <v>168.44</v>
      </c>
      <c r="K7298">
        <v>53</v>
      </c>
      <c r="L7298" t="s">
        <v>18516</v>
      </c>
      <c r="M7298" t="s">
        <v>18516</v>
      </c>
    </row>
    <row r="7299" spans="1:13" ht="13.5">
      <c r="A7299" t="s">
        <v>40155</v>
      </c>
      <c r="B7299" t="s">
        <v>40153</v>
      </c>
      <c r="C7299" t="s">
        <v>40144</v>
      </c>
      <c r="D7299" t="s">
        <v>40145</v>
      </c>
      <c r="E7299" s="164">
        <v>139</v>
      </c>
      <c r="F7299" s="164">
        <v>129</v>
      </c>
      <c r="G7299" s="165">
        <v>0.92</v>
      </c>
      <c r="H7299" t="s">
        <v>29648</v>
      </c>
      <c r="I7299" s="164">
        <v>39.44</v>
      </c>
      <c r="J7299" s="164">
        <v>168.44</v>
      </c>
      <c r="K7299">
        <v>29</v>
      </c>
      <c r="L7299" t="s">
        <v>18516</v>
      </c>
      <c r="M7299" t="s">
        <v>18516</v>
      </c>
    </row>
    <row r="7300" spans="1:13" ht="13.5">
      <c r="A7300" t="s">
        <v>40156</v>
      </c>
      <c r="B7300" t="s">
        <v>40153</v>
      </c>
      <c r="C7300" t="s">
        <v>40144</v>
      </c>
      <c r="D7300" t="s">
        <v>40145</v>
      </c>
      <c r="E7300" s="164">
        <v>139</v>
      </c>
      <c r="F7300" s="164">
        <v>129</v>
      </c>
      <c r="G7300" s="165">
        <v>0.92</v>
      </c>
      <c r="H7300" t="s">
        <v>29648</v>
      </c>
      <c r="I7300" s="164">
        <v>40.27</v>
      </c>
      <c r="J7300" s="164">
        <v>169.27</v>
      </c>
      <c r="K7300">
        <v>29</v>
      </c>
      <c r="L7300" t="s">
        <v>18516</v>
      </c>
      <c r="M7300" t="s">
        <v>18516</v>
      </c>
    </row>
    <row r="7301" spans="1:13" ht="13.5">
      <c r="A7301" t="s">
        <v>40157</v>
      </c>
      <c r="B7301" t="s">
        <v>40158</v>
      </c>
      <c r="C7301" t="s">
        <v>40144</v>
      </c>
      <c r="D7301" t="s">
        <v>40145</v>
      </c>
      <c r="E7301" t="s">
        <v>18516</v>
      </c>
      <c r="F7301" t="s">
        <v>18516</v>
      </c>
      <c r="G7301" t="s">
        <v>18516</v>
      </c>
      <c r="H7301" t="s">
        <v>18516</v>
      </c>
      <c r="I7301" t="s">
        <v>18516</v>
      </c>
      <c r="J7301" t="s">
        <v>18516</v>
      </c>
      <c r="K7301" t="s">
        <v>29707</v>
      </c>
      <c r="L7301" t="s">
        <v>18516</v>
      </c>
      <c r="M7301" t="s">
        <v>18516</v>
      </c>
    </row>
    <row r="7302" spans="1:13" ht="13.5">
      <c r="A7302" t="s">
        <v>40159</v>
      </c>
      <c r="B7302" t="s">
        <v>40160</v>
      </c>
      <c r="C7302" t="s">
        <v>40144</v>
      </c>
      <c r="D7302" t="s">
        <v>40145</v>
      </c>
      <c r="E7302" t="s">
        <v>18516</v>
      </c>
      <c r="F7302" t="s">
        <v>18516</v>
      </c>
      <c r="G7302" t="s">
        <v>18516</v>
      </c>
      <c r="H7302" t="s">
        <v>18516</v>
      </c>
      <c r="I7302" t="s">
        <v>18516</v>
      </c>
      <c r="J7302" t="s">
        <v>18516</v>
      </c>
      <c r="K7302" t="s">
        <v>29707</v>
      </c>
      <c r="L7302" t="s">
        <v>18516</v>
      </c>
      <c r="M7302" t="s">
        <v>18516</v>
      </c>
    </row>
    <row r="7303" spans="1:13" ht="13.5">
      <c r="A7303" t="s">
        <v>40161</v>
      </c>
      <c r="B7303" t="s">
        <v>40162</v>
      </c>
      <c r="C7303" t="s">
        <v>40144</v>
      </c>
      <c r="D7303" t="s">
        <v>40145</v>
      </c>
      <c r="E7303" t="s">
        <v>18516</v>
      </c>
      <c r="F7303" t="s">
        <v>18516</v>
      </c>
      <c r="G7303" t="s">
        <v>18516</v>
      </c>
      <c r="H7303" t="s">
        <v>18516</v>
      </c>
      <c r="I7303" t="s">
        <v>18516</v>
      </c>
      <c r="J7303" t="s">
        <v>18516</v>
      </c>
      <c r="K7303" t="s">
        <v>29707</v>
      </c>
      <c r="L7303" t="s">
        <v>18516</v>
      </c>
      <c r="M7303" t="s">
        <v>18516</v>
      </c>
    </row>
    <row r="7304" spans="1:13" ht="13.5">
      <c r="A7304" t="s">
        <v>40163</v>
      </c>
      <c r="B7304" t="s">
        <v>40164</v>
      </c>
      <c r="C7304" t="s">
        <v>40144</v>
      </c>
      <c r="D7304" t="s">
        <v>40145</v>
      </c>
      <c r="E7304" t="s">
        <v>18516</v>
      </c>
      <c r="F7304" t="s">
        <v>18516</v>
      </c>
      <c r="G7304" t="s">
        <v>18516</v>
      </c>
      <c r="H7304" t="s">
        <v>18516</v>
      </c>
      <c r="I7304" t="s">
        <v>18516</v>
      </c>
      <c r="J7304" t="s">
        <v>18516</v>
      </c>
      <c r="K7304" t="s">
        <v>29707</v>
      </c>
      <c r="L7304" t="s">
        <v>18516</v>
      </c>
      <c r="M7304" t="s">
        <v>18516</v>
      </c>
    </row>
    <row r="7305" spans="1:13" ht="13.5">
      <c r="A7305" t="s">
        <v>40165</v>
      </c>
      <c r="B7305" t="s">
        <v>40166</v>
      </c>
      <c r="C7305" t="s">
        <v>40144</v>
      </c>
      <c r="D7305" t="s">
        <v>40145</v>
      </c>
      <c r="E7305" s="164">
        <v>155</v>
      </c>
      <c r="F7305" s="164">
        <v>145</v>
      </c>
      <c r="G7305" s="165">
        <v>0.93</v>
      </c>
      <c r="H7305" t="s">
        <v>29648</v>
      </c>
      <c r="I7305" s="164">
        <v>38.27</v>
      </c>
      <c r="J7305" s="164">
        <v>183.27</v>
      </c>
      <c r="K7305">
        <v>97</v>
      </c>
      <c r="L7305" t="s">
        <v>18516</v>
      </c>
      <c r="M7305" t="s">
        <v>18516</v>
      </c>
    </row>
    <row r="7306" spans="1:13" ht="13.5">
      <c r="A7306" t="s">
        <v>40167</v>
      </c>
      <c r="B7306" t="s">
        <v>40162</v>
      </c>
      <c r="C7306" t="s">
        <v>40144</v>
      </c>
      <c r="D7306" t="s">
        <v>40145</v>
      </c>
      <c r="E7306" s="164">
        <v>89</v>
      </c>
      <c r="F7306" s="164">
        <v>78</v>
      </c>
      <c r="G7306" s="165">
        <v>0.87</v>
      </c>
      <c r="H7306" t="s">
        <v>29648</v>
      </c>
      <c r="I7306" s="164">
        <v>37.04</v>
      </c>
      <c r="J7306" s="164">
        <v>115.04</v>
      </c>
      <c r="K7306">
        <v>46</v>
      </c>
      <c r="L7306" t="s">
        <v>18516</v>
      </c>
      <c r="M7306" t="s">
        <v>18516</v>
      </c>
    </row>
    <row r="7307" spans="1:13" ht="13.5">
      <c r="A7307" t="s">
        <v>40168</v>
      </c>
      <c r="B7307" t="s">
        <v>40162</v>
      </c>
      <c r="C7307" t="s">
        <v>40144</v>
      </c>
      <c r="D7307" t="s">
        <v>40145</v>
      </c>
      <c r="E7307" s="164">
        <v>128</v>
      </c>
      <c r="F7307" s="164">
        <v>116</v>
      </c>
      <c r="G7307" s="165">
        <v>0.9</v>
      </c>
      <c r="H7307" t="s">
        <v>29648</v>
      </c>
      <c r="I7307" s="164">
        <v>38.23</v>
      </c>
      <c r="J7307" s="164">
        <v>154.23</v>
      </c>
      <c r="K7307">
        <v>32</v>
      </c>
      <c r="L7307" t="s">
        <v>18516</v>
      </c>
      <c r="M7307" t="s">
        <v>18516</v>
      </c>
    </row>
    <row r="7308" spans="1:13" ht="13.5">
      <c r="A7308" t="s">
        <v>40169</v>
      </c>
      <c r="B7308" t="s">
        <v>40170</v>
      </c>
      <c r="C7308" t="s">
        <v>40144</v>
      </c>
      <c r="D7308" t="s">
        <v>40145</v>
      </c>
      <c r="E7308" t="s">
        <v>18516</v>
      </c>
      <c r="F7308" t="s">
        <v>18516</v>
      </c>
      <c r="G7308" t="s">
        <v>18516</v>
      </c>
      <c r="H7308" t="s">
        <v>18516</v>
      </c>
      <c r="I7308" t="s">
        <v>18516</v>
      </c>
      <c r="J7308" t="s">
        <v>18516</v>
      </c>
      <c r="K7308" t="s">
        <v>29707</v>
      </c>
      <c r="L7308" t="s">
        <v>18516</v>
      </c>
      <c r="M7308" t="s">
        <v>18516</v>
      </c>
    </row>
    <row r="7309" spans="1:13" ht="13.5">
      <c r="A7309" t="s">
        <v>40171</v>
      </c>
      <c r="B7309" t="s">
        <v>40172</v>
      </c>
      <c r="C7309" t="s">
        <v>40144</v>
      </c>
      <c r="D7309" t="s">
        <v>40145</v>
      </c>
      <c r="E7309" t="s">
        <v>18516</v>
      </c>
      <c r="F7309" t="s">
        <v>18516</v>
      </c>
      <c r="G7309" t="s">
        <v>18516</v>
      </c>
      <c r="H7309" t="s">
        <v>18516</v>
      </c>
      <c r="I7309" t="s">
        <v>18516</v>
      </c>
      <c r="J7309" t="s">
        <v>18516</v>
      </c>
      <c r="K7309" t="s">
        <v>29707</v>
      </c>
      <c r="L7309" t="s">
        <v>18516</v>
      </c>
      <c r="M7309" t="s">
        <v>18516</v>
      </c>
    </row>
    <row r="7310" spans="1:13" ht="13.5">
      <c r="A7310" t="s">
        <v>40173</v>
      </c>
      <c r="B7310" t="s">
        <v>40170</v>
      </c>
      <c r="C7310" t="s">
        <v>40144</v>
      </c>
      <c r="D7310" t="s">
        <v>40145</v>
      </c>
      <c r="E7310" t="s">
        <v>18516</v>
      </c>
      <c r="F7310" t="s">
        <v>18516</v>
      </c>
      <c r="G7310" t="s">
        <v>18516</v>
      </c>
      <c r="H7310" t="s">
        <v>18516</v>
      </c>
      <c r="I7310" t="s">
        <v>18516</v>
      </c>
      <c r="J7310" t="s">
        <v>18516</v>
      </c>
      <c r="K7310" t="s">
        <v>29707</v>
      </c>
      <c r="L7310" t="s">
        <v>18516</v>
      </c>
      <c r="M7310" t="s">
        <v>18516</v>
      </c>
    </row>
    <row r="7311" spans="1:13" ht="13.5">
      <c r="A7311" t="s">
        <v>40174</v>
      </c>
      <c r="B7311" t="s">
        <v>40166</v>
      </c>
      <c r="C7311" t="s">
        <v>40144</v>
      </c>
      <c r="D7311" t="s">
        <v>40145</v>
      </c>
      <c r="E7311" s="164">
        <v>129</v>
      </c>
      <c r="F7311" s="164">
        <v>105</v>
      </c>
      <c r="G7311" s="165">
        <v>0.81</v>
      </c>
      <c r="H7311" t="s">
        <v>29648</v>
      </c>
      <c r="I7311" s="164">
        <v>53.26</v>
      </c>
      <c r="J7311" s="164">
        <v>158.26</v>
      </c>
      <c r="K7311">
        <v>28</v>
      </c>
      <c r="L7311" t="s">
        <v>18516</v>
      </c>
      <c r="M7311" t="s">
        <v>18516</v>
      </c>
    </row>
    <row r="7312" spans="1:13" ht="13.5">
      <c r="A7312" t="s">
        <v>40175</v>
      </c>
      <c r="B7312" t="s">
        <v>40176</v>
      </c>
      <c r="C7312" t="s">
        <v>40144</v>
      </c>
      <c r="D7312" t="s">
        <v>40145</v>
      </c>
      <c r="E7312" s="164">
        <v>179</v>
      </c>
      <c r="F7312" s="164">
        <v>145</v>
      </c>
      <c r="G7312" s="165">
        <v>0.81</v>
      </c>
      <c r="H7312" t="s">
        <v>29648</v>
      </c>
      <c r="I7312" s="164">
        <v>54.29</v>
      </c>
      <c r="J7312" s="164">
        <v>199.29</v>
      </c>
      <c r="K7312">
        <v>29</v>
      </c>
      <c r="L7312" t="s">
        <v>18516</v>
      </c>
      <c r="M7312" t="s">
        <v>18516</v>
      </c>
    </row>
    <row r="7313" spans="1:13" ht="13.5">
      <c r="A7313" t="s">
        <v>40177</v>
      </c>
      <c r="B7313" t="s">
        <v>40178</v>
      </c>
      <c r="C7313" t="s">
        <v>40144</v>
      </c>
      <c r="D7313" t="s">
        <v>40145</v>
      </c>
      <c r="E7313" s="164">
        <v>49</v>
      </c>
      <c r="F7313" s="164">
        <v>29</v>
      </c>
      <c r="G7313" s="165">
        <v>0.59</v>
      </c>
      <c r="H7313" t="s">
        <v>29648</v>
      </c>
      <c r="I7313" s="164">
        <v>15.17</v>
      </c>
      <c r="J7313" s="164">
        <v>44.17</v>
      </c>
      <c r="K7313">
        <v>29</v>
      </c>
      <c r="L7313" t="s">
        <v>18516</v>
      </c>
      <c r="M7313" t="s">
        <v>18516</v>
      </c>
    </row>
    <row r="7314" spans="1:13" ht="13.5">
      <c r="A7314" t="s">
        <v>40179</v>
      </c>
      <c r="B7314" t="s">
        <v>40153</v>
      </c>
      <c r="C7314" t="s">
        <v>40144</v>
      </c>
      <c r="D7314" t="s">
        <v>40145</v>
      </c>
      <c r="E7314" s="164">
        <v>130</v>
      </c>
      <c r="F7314" s="164">
        <v>119</v>
      </c>
      <c r="G7314" s="165">
        <v>0.91</v>
      </c>
      <c r="H7314" t="s">
        <v>29648</v>
      </c>
      <c r="I7314" s="164">
        <v>39.12</v>
      </c>
      <c r="J7314" s="164">
        <v>158.12</v>
      </c>
      <c r="K7314">
        <v>72</v>
      </c>
      <c r="L7314" t="s">
        <v>18516</v>
      </c>
      <c r="M7314" t="s">
        <v>18516</v>
      </c>
    </row>
    <row r="7315" spans="1:13" ht="13.5">
      <c r="A7315" t="s">
        <v>40180</v>
      </c>
      <c r="B7315" t="s">
        <v>40181</v>
      </c>
      <c r="C7315" t="s">
        <v>40144</v>
      </c>
      <c r="D7315" t="s">
        <v>40145</v>
      </c>
      <c r="E7315" s="164">
        <v>69</v>
      </c>
      <c r="F7315" s="164">
        <v>69</v>
      </c>
      <c r="G7315" t="s">
        <v>18516</v>
      </c>
      <c r="H7315" t="s">
        <v>18516</v>
      </c>
      <c r="I7315" s="164">
        <v>33.36</v>
      </c>
      <c r="J7315" s="164">
        <v>102.36</v>
      </c>
      <c r="K7315">
        <v>10</v>
      </c>
      <c r="L7315" t="s">
        <v>18516</v>
      </c>
      <c r="M7315" t="s">
        <v>18516</v>
      </c>
    </row>
    <row r="7316" spans="1:13" ht="13.5">
      <c r="A7316" t="s">
        <v>40182</v>
      </c>
      <c r="B7316" t="s">
        <v>40166</v>
      </c>
      <c r="C7316" t="s">
        <v>40144</v>
      </c>
      <c r="D7316" t="s">
        <v>40145</v>
      </c>
      <c r="E7316" s="164">
        <v>153</v>
      </c>
      <c r="F7316" s="164">
        <v>153</v>
      </c>
      <c r="G7316" t="s">
        <v>18516</v>
      </c>
      <c r="H7316" t="s">
        <v>18516</v>
      </c>
      <c r="I7316" s="164">
        <v>37.97</v>
      </c>
      <c r="J7316" s="164">
        <v>190.97</v>
      </c>
      <c r="K7316">
        <v>35</v>
      </c>
      <c r="L7316" t="s">
        <v>18516</v>
      </c>
      <c r="M7316" t="s">
        <v>18516</v>
      </c>
    </row>
    <row r="7317" spans="1:13" ht="13.5">
      <c r="A7317" t="s">
        <v>539</v>
      </c>
      <c r="B7317" t="s">
        <v>40162</v>
      </c>
      <c r="C7317" t="s">
        <v>40144</v>
      </c>
      <c r="D7317" t="s">
        <v>40145</v>
      </c>
      <c r="E7317" s="164">
        <v>128</v>
      </c>
      <c r="F7317" s="164">
        <v>116</v>
      </c>
      <c r="G7317" s="165">
        <v>0.9</v>
      </c>
      <c r="H7317" t="s">
        <v>29648</v>
      </c>
      <c r="I7317" s="164">
        <v>38.27</v>
      </c>
      <c r="J7317" s="164">
        <v>154.27</v>
      </c>
      <c r="K7317">
        <v>73</v>
      </c>
      <c r="L7317" t="s">
        <v>18516</v>
      </c>
      <c r="M7317" t="s">
        <v>18516</v>
      </c>
    </row>
    <row r="7318" spans="1:13" ht="13.5">
      <c r="A7318" t="s">
        <v>536</v>
      </c>
      <c r="B7318" t="s">
        <v>40183</v>
      </c>
      <c r="C7318" t="s">
        <v>40144</v>
      </c>
      <c r="D7318" t="s">
        <v>40145</v>
      </c>
      <c r="E7318" s="164">
        <v>128</v>
      </c>
      <c r="F7318" s="164">
        <v>116</v>
      </c>
      <c r="G7318" s="165">
        <v>0.9</v>
      </c>
      <c r="H7318" t="s">
        <v>29648</v>
      </c>
      <c r="I7318" s="164">
        <v>38.3</v>
      </c>
      <c r="J7318" s="164">
        <v>154.3</v>
      </c>
      <c r="K7318">
        <v>57</v>
      </c>
      <c r="L7318" t="s">
        <v>18516</v>
      </c>
      <c r="M7318" t="s">
        <v>18516</v>
      </c>
    </row>
    <row r="7319" spans="1:13" ht="13.5">
      <c r="A7319" t="s">
        <v>40184</v>
      </c>
      <c r="B7319" t="s">
        <v>40162</v>
      </c>
      <c r="C7319" t="s">
        <v>40144</v>
      </c>
      <c r="D7319" t="s">
        <v>40145</v>
      </c>
      <c r="E7319" s="164">
        <v>88</v>
      </c>
      <c r="F7319" s="164">
        <v>78</v>
      </c>
      <c r="G7319" s="165">
        <v>0.88</v>
      </c>
      <c r="H7319" t="s">
        <v>29648</v>
      </c>
      <c r="I7319" s="164">
        <v>38.09</v>
      </c>
      <c r="J7319" s="164">
        <v>116.09</v>
      </c>
      <c r="K7319">
        <v>73</v>
      </c>
      <c r="L7319" t="s">
        <v>18516</v>
      </c>
      <c r="M7319" t="s">
        <v>18516</v>
      </c>
    </row>
    <row r="7320" spans="1:13" ht="13.5">
      <c r="A7320" t="s">
        <v>40185</v>
      </c>
      <c r="B7320" t="s">
        <v>40162</v>
      </c>
      <c r="C7320" t="s">
        <v>40144</v>
      </c>
      <c r="D7320" t="s">
        <v>40145</v>
      </c>
      <c r="E7320" s="164">
        <v>88</v>
      </c>
      <c r="F7320" s="164">
        <v>78</v>
      </c>
      <c r="G7320" s="165">
        <v>0.88</v>
      </c>
      <c r="H7320" t="s">
        <v>29648</v>
      </c>
      <c r="I7320" s="164">
        <v>38.06</v>
      </c>
      <c r="J7320" s="164">
        <v>116.06</v>
      </c>
      <c r="K7320">
        <v>61</v>
      </c>
      <c r="L7320" t="s">
        <v>18516</v>
      </c>
      <c r="M7320" t="s">
        <v>18516</v>
      </c>
    </row>
    <row r="7321" spans="1:13" ht="13.5">
      <c r="A7321" t="s">
        <v>40186</v>
      </c>
      <c r="B7321" t="s">
        <v>40187</v>
      </c>
      <c r="C7321" t="s">
        <v>40188</v>
      </c>
      <c r="D7321" t="s">
        <v>40189</v>
      </c>
      <c r="E7321" t="s">
        <v>18516</v>
      </c>
      <c r="F7321" t="s">
        <v>18516</v>
      </c>
      <c r="G7321" t="s">
        <v>18516</v>
      </c>
      <c r="H7321" t="s">
        <v>18516</v>
      </c>
      <c r="I7321" t="s">
        <v>18516</v>
      </c>
      <c r="J7321" t="s">
        <v>18516</v>
      </c>
      <c r="K7321" t="s">
        <v>29707</v>
      </c>
      <c r="L7321" t="s">
        <v>18516</v>
      </c>
      <c r="M7321" t="s">
        <v>18516</v>
      </c>
    </row>
    <row r="7322" spans="1:13" ht="13.5">
      <c r="A7322" t="s">
        <v>40190</v>
      </c>
      <c r="B7322" t="s">
        <v>40191</v>
      </c>
      <c r="C7322" t="s">
        <v>40188</v>
      </c>
      <c r="D7322" t="s">
        <v>40189</v>
      </c>
      <c r="E7322" t="s">
        <v>18516</v>
      </c>
      <c r="F7322" t="s">
        <v>18516</v>
      </c>
      <c r="G7322" t="s">
        <v>18516</v>
      </c>
      <c r="H7322" t="s">
        <v>18516</v>
      </c>
      <c r="I7322" t="s">
        <v>18516</v>
      </c>
      <c r="J7322" t="s">
        <v>18516</v>
      </c>
      <c r="K7322" t="s">
        <v>29707</v>
      </c>
      <c r="L7322" t="s">
        <v>18516</v>
      </c>
      <c r="M7322" t="s">
        <v>18516</v>
      </c>
    </row>
    <row r="7323" spans="1:13" ht="13.5">
      <c r="A7323" t="s">
        <v>40192</v>
      </c>
      <c r="B7323" t="s">
        <v>40193</v>
      </c>
      <c r="C7323" t="s">
        <v>40188</v>
      </c>
      <c r="D7323" t="s">
        <v>40189</v>
      </c>
      <c r="E7323" t="s">
        <v>18516</v>
      </c>
      <c r="F7323" t="s">
        <v>18516</v>
      </c>
      <c r="G7323" t="s">
        <v>18516</v>
      </c>
      <c r="H7323" t="s">
        <v>18516</v>
      </c>
      <c r="I7323" t="s">
        <v>18516</v>
      </c>
      <c r="J7323" t="s">
        <v>18516</v>
      </c>
      <c r="K7323" t="s">
        <v>29707</v>
      </c>
      <c r="L7323" t="s">
        <v>18516</v>
      </c>
      <c r="M7323" t="s">
        <v>18516</v>
      </c>
    </row>
    <row r="7324" spans="1:13" ht="13.5">
      <c r="A7324" t="s">
        <v>40194</v>
      </c>
      <c r="B7324" t="s">
        <v>40195</v>
      </c>
      <c r="C7324" t="s">
        <v>40188</v>
      </c>
      <c r="D7324" t="s">
        <v>40189</v>
      </c>
      <c r="E7324" t="s">
        <v>18516</v>
      </c>
      <c r="F7324" t="s">
        <v>18516</v>
      </c>
      <c r="G7324" t="s">
        <v>18516</v>
      </c>
      <c r="H7324" t="s">
        <v>18516</v>
      </c>
      <c r="I7324" t="s">
        <v>18516</v>
      </c>
      <c r="J7324" t="s">
        <v>18516</v>
      </c>
      <c r="K7324" t="s">
        <v>29707</v>
      </c>
      <c r="L7324" t="s">
        <v>18516</v>
      </c>
      <c r="M7324" t="s">
        <v>18516</v>
      </c>
    </row>
    <row r="7325" spans="1:13" ht="13.5">
      <c r="A7325" t="s">
        <v>467</v>
      </c>
      <c r="B7325" t="s">
        <v>40196</v>
      </c>
      <c r="C7325" t="s">
        <v>40188</v>
      </c>
      <c r="D7325" t="s">
        <v>40189</v>
      </c>
      <c r="E7325" t="s">
        <v>18516</v>
      </c>
      <c r="F7325" t="s">
        <v>18516</v>
      </c>
      <c r="G7325" t="s">
        <v>18516</v>
      </c>
      <c r="H7325" t="s">
        <v>18516</v>
      </c>
      <c r="I7325" t="s">
        <v>18516</v>
      </c>
      <c r="J7325" t="s">
        <v>18516</v>
      </c>
      <c r="K7325" t="s">
        <v>29707</v>
      </c>
      <c r="L7325" t="s">
        <v>18516</v>
      </c>
      <c r="M7325" t="s">
        <v>18516</v>
      </c>
    </row>
    <row r="7326" spans="1:13" ht="13.5">
      <c r="A7326" t="s">
        <v>464</v>
      </c>
      <c r="B7326" t="s">
        <v>40197</v>
      </c>
      <c r="C7326" t="s">
        <v>40188</v>
      </c>
      <c r="D7326" t="s">
        <v>40189</v>
      </c>
      <c r="E7326" t="s">
        <v>18516</v>
      </c>
      <c r="F7326" t="s">
        <v>18516</v>
      </c>
      <c r="G7326" t="s">
        <v>18516</v>
      </c>
      <c r="H7326" t="s">
        <v>18516</v>
      </c>
      <c r="I7326" t="s">
        <v>18516</v>
      </c>
      <c r="J7326" t="s">
        <v>18516</v>
      </c>
      <c r="K7326" t="s">
        <v>29707</v>
      </c>
      <c r="L7326" t="s">
        <v>18516</v>
      </c>
      <c r="M7326" t="s">
        <v>18516</v>
      </c>
    </row>
    <row r="7327" spans="1:13" ht="13.5">
      <c r="A7327">
        <v>38005</v>
      </c>
      <c r="B7327" t="s">
        <v>40198</v>
      </c>
      <c r="C7327" t="s">
        <v>36139</v>
      </c>
      <c r="D7327" t="s">
        <v>36140</v>
      </c>
      <c r="E7327" t="s">
        <v>18516</v>
      </c>
      <c r="F7327" t="s">
        <v>18516</v>
      </c>
      <c r="G7327" t="s">
        <v>18516</v>
      </c>
      <c r="H7327" t="s">
        <v>18516</v>
      </c>
      <c r="I7327" t="s">
        <v>18516</v>
      </c>
      <c r="J7327" t="s">
        <v>18516</v>
      </c>
      <c r="K7327" t="s">
        <v>29707</v>
      </c>
      <c r="L7327" t="s">
        <v>18516</v>
      </c>
      <c r="M7327" t="s">
        <v>18516</v>
      </c>
    </row>
    <row r="7328" spans="1:13" ht="13.5">
      <c r="A7328">
        <v>38000</v>
      </c>
      <c r="B7328" t="s">
        <v>40199</v>
      </c>
      <c r="C7328" t="s">
        <v>36139</v>
      </c>
      <c r="D7328" t="s">
        <v>36140</v>
      </c>
      <c r="E7328" t="s">
        <v>18516</v>
      </c>
      <c r="F7328" t="s">
        <v>18516</v>
      </c>
      <c r="G7328" t="s">
        <v>18516</v>
      </c>
      <c r="H7328" t="s">
        <v>18516</v>
      </c>
      <c r="I7328" t="s">
        <v>18516</v>
      </c>
      <c r="J7328" t="s">
        <v>18516</v>
      </c>
      <c r="K7328" t="s">
        <v>29707</v>
      </c>
      <c r="L7328" t="s">
        <v>18516</v>
      </c>
      <c r="M7328" t="s">
        <v>18516</v>
      </c>
    </row>
    <row r="7329" spans="1:13" ht="13.5">
      <c r="A7329" t="s">
        <v>7353</v>
      </c>
      <c r="B7329" t="s">
        <v>40200</v>
      </c>
      <c r="C7329" t="s">
        <v>40201</v>
      </c>
      <c r="D7329" t="s">
        <v>40202</v>
      </c>
      <c r="E7329" t="s">
        <v>18516</v>
      </c>
      <c r="F7329" t="s">
        <v>18516</v>
      </c>
      <c r="G7329" t="s">
        <v>18516</v>
      </c>
      <c r="H7329" t="s">
        <v>18516</v>
      </c>
      <c r="I7329" t="s">
        <v>18516</v>
      </c>
      <c r="J7329" t="s">
        <v>18516</v>
      </c>
      <c r="K7329" t="s">
        <v>29707</v>
      </c>
      <c r="L7329" t="s">
        <v>18516</v>
      </c>
      <c r="M7329" t="s">
        <v>18516</v>
      </c>
    </row>
    <row r="7330" spans="1:13" ht="13.5">
      <c r="A7330" t="s">
        <v>7356</v>
      </c>
      <c r="B7330" t="s">
        <v>40203</v>
      </c>
      <c r="C7330" t="s">
        <v>40201</v>
      </c>
      <c r="D7330" t="s">
        <v>40202</v>
      </c>
      <c r="E7330" t="s">
        <v>18516</v>
      </c>
      <c r="F7330" t="s">
        <v>18516</v>
      </c>
      <c r="G7330" t="s">
        <v>18516</v>
      </c>
      <c r="H7330" t="s">
        <v>18516</v>
      </c>
      <c r="I7330" t="s">
        <v>18516</v>
      </c>
      <c r="J7330" t="s">
        <v>18516</v>
      </c>
      <c r="K7330" t="s">
        <v>29707</v>
      </c>
      <c r="L7330" t="s">
        <v>18516</v>
      </c>
      <c r="M7330" t="s">
        <v>18516</v>
      </c>
    </row>
    <row r="7331" spans="1:13" ht="13.5">
      <c r="A7331" t="s">
        <v>7350</v>
      </c>
      <c r="B7331" t="s">
        <v>40204</v>
      </c>
      <c r="C7331" t="s">
        <v>40201</v>
      </c>
      <c r="D7331" t="s">
        <v>40202</v>
      </c>
      <c r="E7331" t="s">
        <v>18516</v>
      </c>
      <c r="F7331" t="s">
        <v>18516</v>
      </c>
      <c r="G7331" t="s">
        <v>18516</v>
      </c>
      <c r="H7331" t="s">
        <v>18516</v>
      </c>
      <c r="I7331" t="s">
        <v>18516</v>
      </c>
      <c r="J7331" t="s">
        <v>18516</v>
      </c>
      <c r="K7331" t="s">
        <v>29707</v>
      </c>
      <c r="L7331" t="s">
        <v>18516</v>
      </c>
      <c r="M7331" t="s">
        <v>18516</v>
      </c>
    </row>
    <row r="7332" spans="1:13" ht="13.5">
      <c r="A7332" t="s">
        <v>11211</v>
      </c>
      <c r="B7332" t="s">
        <v>40205</v>
      </c>
      <c r="C7332" t="s">
        <v>40201</v>
      </c>
      <c r="D7332" t="s">
        <v>40202</v>
      </c>
      <c r="E7332" t="s">
        <v>18516</v>
      </c>
      <c r="F7332" t="s">
        <v>18516</v>
      </c>
      <c r="G7332" t="s">
        <v>18516</v>
      </c>
      <c r="H7332" t="s">
        <v>18516</v>
      </c>
      <c r="I7332" t="s">
        <v>18516</v>
      </c>
      <c r="J7332" t="s">
        <v>18516</v>
      </c>
      <c r="K7332" t="s">
        <v>29707</v>
      </c>
      <c r="L7332" t="s">
        <v>18516</v>
      </c>
      <c r="M7332" t="s">
        <v>18516</v>
      </c>
    </row>
    <row r="7333" spans="1:13" ht="13.5">
      <c r="A7333" t="s">
        <v>40206</v>
      </c>
      <c r="B7333" t="s">
        <v>40207</v>
      </c>
      <c r="C7333" t="s">
        <v>40201</v>
      </c>
      <c r="D7333" t="s">
        <v>40202</v>
      </c>
      <c r="E7333" t="s">
        <v>18516</v>
      </c>
      <c r="F7333" t="s">
        <v>18516</v>
      </c>
      <c r="G7333" t="s">
        <v>18516</v>
      </c>
      <c r="H7333" t="s">
        <v>18516</v>
      </c>
      <c r="I7333" t="s">
        <v>18516</v>
      </c>
      <c r="J7333" t="s">
        <v>18516</v>
      </c>
      <c r="K7333" t="s">
        <v>29707</v>
      </c>
      <c r="L7333" t="s">
        <v>18516</v>
      </c>
      <c r="M7333" t="s">
        <v>18516</v>
      </c>
    </row>
    <row r="7334" spans="1:13" ht="13.5">
      <c r="A7334" t="s">
        <v>11208</v>
      </c>
      <c r="B7334" t="s">
        <v>40208</v>
      </c>
      <c r="C7334" t="s">
        <v>40201</v>
      </c>
      <c r="D7334" t="s">
        <v>40202</v>
      </c>
      <c r="E7334" t="s">
        <v>18516</v>
      </c>
      <c r="F7334" t="s">
        <v>18516</v>
      </c>
      <c r="G7334" t="s">
        <v>18516</v>
      </c>
      <c r="H7334" t="s">
        <v>18516</v>
      </c>
      <c r="I7334" t="s">
        <v>18516</v>
      </c>
      <c r="J7334" t="s">
        <v>18516</v>
      </c>
      <c r="K7334" t="s">
        <v>29707</v>
      </c>
      <c r="L7334" t="s">
        <v>18516</v>
      </c>
      <c r="M7334" t="s">
        <v>18516</v>
      </c>
    </row>
    <row r="7335" spans="1:13" ht="13.5">
      <c r="A7335" t="s">
        <v>40209</v>
      </c>
      <c r="B7335" t="s">
        <v>40210</v>
      </c>
      <c r="C7335" t="s">
        <v>40201</v>
      </c>
      <c r="D7335" t="s">
        <v>40202</v>
      </c>
      <c r="E7335" t="s">
        <v>18516</v>
      </c>
      <c r="F7335" t="s">
        <v>18516</v>
      </c>
      <c r="G7335" t="s">
        <v>18516</v>
      </c>
      <c r="H7335" t="s">
        <v>18516</v>
      </c>
      <c r="I7335" t="s">
        <v>18516</v>
      </c>
      <c r="J7335" t="s">
        <v>18516</v>
      </c>
      <c r="K7335" t="s">
        <v>29707</v>
      </c>
      <c r="L7335" t="s">
        <v>18516</v>
      </c>
      <c r="M7335" t="s">
        <v>18516</v>
      </c>
    </row>
    <row r="7336" spans="1:13" ht="13.5">
      <c r="A7336" t="s">
        <v>40211</v>
      </c>
      <c r="B7336" t="s">
        <v>40212</v>
      </c>
      <c r="C7336" t="s">
        <v>40201</v>
      </c>
      <c r="D7336" t="s">
        <v>40202</v>
      </c>
      <c r="E7336" t="s">
        <v>18516</v>
      </c>
      <c r="F7336" t="s">
        <v>18516</v>
      </c>
      <c r="G7336" t="s">
        <v>18516</v>
      </c>
      <c r="H7336" t="s">
        <v>18516</v>
      </c>
      <c r="I7336" t="s">
        <v>18516</v>
      </c>
      <c r="J7336" t="s">
        <v>18516</v>
      </c>
      <c r="K7336" t="s">
        <v>29707</v>
      </c>
      <c r="L7336" t="s">
        <v>18516</v>
      </c>
      <c r="M7336" t="s">
        <v>18516</v>
      </c>
    </row>
    <row r="7337" spans="1:13" ht="13.5">
      <c r="A7337" t="s">
        <v>40213</v>
      </c>
      <c r="B7337" t="s">
        <v>40214</v>
      </c>
      <c r="C7337" t="s">
        <v>40201</v>
      </c>
      <c r="D7337" t="s">
        <v>40202</v>
      </c>
      <c r="E7337" t="s">
        <v>18516</v>
      </c>
      <c r="F7337" t="s">
        <v>18516</v>
      </c>
      <c r="G7337" t="s">
        <v>18516</v>
      </c>
      <c r="H7337" t="s">
        <v>18516</v>
      </c>
      <c r="I7337" t="s">
        <v>18516</v>
      </c>
      <c r="J7337" t="s">
        <v>18516</v>
      </c>
      <c r="K7337" t="s">
        <v>29707</v>
      </c>
      <c r="L7337" t="s">
        <v>18516</v>
      </c>
      <c r="M7337" t="s">
        <v>18516</v>
      </c>
    </row>
    <row r="7338" spans="1:13" ht="13.5">
      <c r="A7338" t="s">
        <v>40215</v>
      </c>
      <c r="B7338" t="s">
        <v>40216</v>
      </c>
      <c r="C7338" t="s">
        <v>40201</v>
      </c>
      <c r="D7338" t="s">
        <v>40202</v>
      </c>
      <c r="E7338" t="s">
        <v>18516</v>
      </c>
      <c r="F7338" t="s">
        <v>18516</v>
      </c>
      <c r="G7338" t="s">
        <v>18516</v>
      </c>
      <c r="H7338" t="s">
        <v>18516</v>
      </c>
      <c r="I7338" t="s">
        <v>18516</v>
      </c>
      <c r="J7338" t="s">
        <v>18516</v>
      </c>
      <c r="K7338" t="s">
        <v>29707</v>
      </c>
      <c r="L7338" t="s">
        <v>18516</v>
      </c>
      <c r="M7338" t="s">
        <v>18516</v>
      </c>
    </row>
    <row r="7339" spans="1:13" ht="13.5">
      <c r="A7339" t="s">
        <v>40217</v>
      </c>
      <c r="B7339" t="s">
        <v>40218</v>
      </c>
      <c r="C7339" t="s">
        <v>40201</v>
      </c>
      <c r="D7339" t="s">
        <v>40202</v>
      </c>
      <c r="E7339" t="s">
        <v>18516</v>
      </c>
      <c r="F7339" t="s">
        <v>18516</v>
      </c>
      <c r="G7339" t="s">
        <v>18516</v>
      </c>
      <c r="H7339" t="s">
        <v>18516</v>
      </c>
      <c r="I7339" t="s">
        <v>18516</v>
      </c>
      <c r="J7339" t="s">
        <v>18516</v>
      </c>
      <c r="K7339" t="s">
        <v>29707</v>
      </c>
      <c r="L7339" t="s">
        <v>18516</v>
      </c>
      <c r="M7339" t="s">
        <v>18516</v>
      </c>
    </row>
    <row r="7340" spans="1:13" ht="13.5">
      <c r="A7340" t="s">
        <v>40219</v>
      </c>
      <c r="B7340" t="s">
        <v>40220</v>
      </c>
      <c r="C7340" t="s">
        <v>40201</v>
      </c>
      <c r="D7340" t="s">
        <v>40202</v>
      </c>
      <c r="E7340" t="s">
        <v>18516</v>
      </c>
      <c r="F7340" t="s">
        <v>18516</v>
      </c>
      <c r="G7340" t="s">
        <v>18516</v>
      </c>
      <c r="H7340" t="s">
        <v>18516</v>
      </c>
      <c r="I7340" t="s">
        <v>18516</v>
      </c>
      <c r="J7340" t="s">
        <v>18516</v>
      </c>
      <c r="K7340" t="s">
        <v>29707</v>
      </c>
      <c r="L7340" t="s">
        <v>18516</v>
      </c>
      <c r="M7340" t="s">
        <v>18516</v>
      </c>
    </row>
    <row r="7341" spans="1:13" ht="13.5">
      <c r="A7341" t="s">
        <v>40221</v>
      </c>
      <c r="B7341" t="s">
        <v>40222</v>
      </c>
      <c r="C7341" t="s">
        <v>40201</v>
      </c>
      <c r="D7341" t="s">
        <v>40202</v>
      </c>
      <c r="E7341" t="s">
        <v>18516</v>
      </c>
      <c r="F7341" t="s">
        <v>18516</v>
      </c>
      <c r="G7341" t="s">
        <v>18516</v>
      </c>
      <c r="H7341" t="s">
        <v>18516</v>
      </c>
      <c r="I7341" t="s">
        <v>18516</v>
      </c>
      <c r="J7341" t="s">
        <v>18516</v>
      </c>
      <c r="K7341" t="s">
        <v>29707</v>
      </c>
      <c r="L7341" t="s">
        <v>18516</v>
      </c>
      <c r="M7341" t="s">
        <v>18516</v>
      </c>
    </row>
    <row r="7342" spans="1:13" ht="13.5">
      <c r="A7342" t="s">
        <v>40223</v>
      </c>
      <c r="B7342" t="s">
        <v>40224</v>
      </c>
      <c r="C7342" t="s">
        <v>40201</v>
      </c>
      <c r="D7342" t="s">
        <v>40202</v>
      </c>
      <c r="E7342" t="s">
        <v>18516</v>
      </c>
      <c r="F7342" t="s">
        <v>18516</v>
      </c>
      <c r="G7342" t="s">
        <v>18516</v>
      </c>
      <c r="H7342" t="s">
        <v>18516</v>
      </c>
      <c r="I7342" t="s">
        <v>18516</v>
      </c>
      <c r="J7342" t="s">
        <v>18516</v>
      </c>
      <c r="K7342" t="s">
        <v>29707</v>
      </c>
      <c r="L7342" t="s">
        <v>18516</v>
      </c>
      <c r="M7342" t="s">
        <v>18516</v>
      </c>
    </row>
    <row r="7343" spans="1:13" ht="13.5">
      <c r="A7343" t="s">
        <v>40225</v>
      </c>
      <c r="B7343" t="s">
        <v>40226</v>
      </c>
      <c r="C7343" t="s">
        <v>40201</v>
      </c>
      <c r="D7343" t="s">
        <v>40202</v>
      </c>
      <c r="E7343" t="s">
        <v>18516</v>
      </c>
      <c r="F7343" t="s">
        <v>18516</v>
      </c>
      <c r="G7343" t="s">
        <v>18516</v>
      </c>
      <c r="H7343" t="s">
        <v>18516</v>
      </c>
      <c r="I7343" t="s">
        <v>18516</v>
      </c>
      <c r="J7343" t="s">
        <v>18516</v>
      </c>
      <c r="K7343" t="s">
        <v>29707</v>
      </c>
      <c r="L7343" t="s">
        <v>18516</v>
      </c>
      <c r="M7343" t="s">
        <v>18516</v>
      </c>
    </row>
    <row r="7344" spans="1:13" ht="13.5">
      <c r="A7344" t="s">
        <v>40227</v>
      </c>
      <c r="B7344" t="s">
        <v>40228</v>
      </c>
      <c r="C7344" t="s">
        <v>40201</v>
      </c>
      <c r="D7344" t="s">
        <v>40202</v>
      </c>
      <c r="E7344" t="s">
        <v>18516</v>
      </c>
      <c r="F7344" t="s">
        <v>18516</v>
      </c>
      <c r="G7344" t="s">
        <v>18516</v>
      </c>
      <c r="H7344" t="s">
        <v>18516</v>
      </c>
      <c r="I7344" t="s">
        <v>18516</v>
      </c>
      <c r="J7344" t="s">
        <v>18516</v>
      </c>
      <c r="K7344" t="s">
        <v>29707</v>
      </c>
      <c r="L7344" t="s">
        <v>18516</v>
      </c>
      <c r="M7344" t="s">
        <v>18516</v>
      </c>
    </row>
    <row r="7345" spans="1:13" ht="13.5">
      <c r="A7345" t="s">
        <v>40229</v>
      </c>
      <c r="B7345" t="s">
        <v>40230</v>
      </c>
      <c r="C7345" t="s">
        <v>40201</v>
      </c>
      <c r="D7345" t="s">
        <v>40202</v>
      </c>
      <c r="E7345" t="s">
        <v>18516</v>
      </c>
      <c r="F7345" t="s">
        <v>18516</v>
      </c>
      <c r="G7345" t="s">
        <v>18516</v>
      </c>
      <c r="H7345" t="s">
        <v>18516</v>
      </c>
      <c r="I7345" t="s">
        <v>18516</v>
      </c>
      <c r="J7345" t="s">
        <v>18516</v>
      </c>
      <c r="K7345" t="s">
        <v>29707</v>
      </c>
      <c r="L7345" t="s">
        <v>18516</v>
      </c>
      <c r="M7345" t="s">
        <v>18516</v>
      </c>
    </row>
    <row r="7346" spans="1:13" ht="13.5">
      <c r="A7346" t="s">
        <v>40231</v>
      </c>
      <c r="B7346" t="s">
        <v>40232</v>
      </c>
      <c r="C7346" t="s">
        <v>40201</v>
      </c>
      <c r="D7346" t="s">
        <v>40202</v>
      </c>
      <c r="E7346" t="s">
        <v>18516</v>
      </c>
      <c r="F7346" t="s">
        <v>18516</v>
      </c>
      <c r="G7346" t="s">
        <v>18516</v>
      </c>
      <c r="H7346" t="s">
        <v>18516</v>
      </c>
      <c r="I7346" t="s">
        <v>18516</v>
      </c>
      <c r="J7346" t="s">
        <v>18516</v>
      </c>
      <c r="K7346" t="s">
        <v>29707</v>
      </c>
      <c r="L7346" t="s">
        <v>18516</v>
      </c>
      <c r="M7346" t="s">
        <v>18516</v>
      </c>
    </row>
    <row r="7347" spans="1:13" ht="13.5">
      <c r="A7347" t="s">
        <v>40233</v>
      </c>
      <c r="B7347" t="s">
        <v>40234</v>
      </c>
      <c r="C7347" t="s">
        <v>40201</v>
      </c>
      <c r="D7347" t="s">
        <v>40202</v>
      </c>
      <c r="E7347" t="s">
        <v>18516</v>
      </c>
      <c r="F7347" t="s">
        <v>18516</v>
      </c>
      <c r="G7347" t="s">
        <v>18516</v>
      </c>
      <c r="H7347" t="s">
        <v>18516</v>
      </c>
      <c r="I7347" t="s">
        <v>18516</v>
      </c>
      <c r="J7347" t="s">
        <v>18516</v>
      </c>
      <c r="K7347" t="s">
        <v>29707</v>
      </c>
      <c r="L7347" t="s">
        <v>18516</v>
      </c>
      <c r="M7347" t="s">
        <v>18516</v>
      </c>
    </row>
    <row r="7348" spans="1:13" ht="13.5">
      <c r="A7348" t="s">
        <v>40235</v>
      </c>
      <c r="B7348" t="s">
        <v>40236</v>
      </c>
      <c r="C7348" t="s">
        <v>40201</v>
      </c>
      <c r="D7348" t="s">
        <v>40202</v>
      </c>
      <c r="E7348" t="s">
        <v>18516</v>
      </c>
      <c r="F7348" t="s">
        <v>18516</v>
      </c>
      <c r="G7348" t="s">
        <v>18516</v>
      </c>
      <c r="H7348" t="s">
        <v>18516</v>
      </c>
      <c r="I7348" t="s">
        <v>18516</v>
      </c>
      <c r="J7348" t="s">
        <v>18516</v>
      </c>
      <c r="K7348" t="s">
        <v>29707</v>
      </c>
      <c r="L7348" t="s">
        <v>18516</v>
      </c>
      <c r="M7348" t="s">
        <v>18516</v>
      </c>
    </row>
    <row r="7349" spans="1:13" ht="13.5">
      <c r="A7349" t="s">
        <v>40237</v>
      </c>
      <c r="B7349" t="s">
        <v>40238</v>
      </c>
      <c r="C7349" t="s">
        <v>40201</v>
      </c>
      <c r="D7349" t="s">
        <v>40202</v>
      </c>
      <c r="E7349" t="s">
        <v>18516</v>
      </c>
      <c r="F7349" t="s">
        <v>18516</v>
      </c>
      <c r="G7349" t="s">
        <v>18516</v>
      </c>
      <c r="H7349" t="s">
        <v>18516</v>
      </c>
      <c r="I7349" t="s">
        <v>18516</v>
      </c>
      <c r="J7349" t="s">
        <v>18516</v>
      </c>
      <c r="K7349" t="s">
        <v>29707</v>
      </c>
      <c r="L7349" t="s">
        <v>18516</v>
      </c>
      <c r="M7349" t="s">
        <v>18516</v>
      </c>
    </row>
    <row r="7350" spans="1:13" ht="13.5">
      <c r="A7350" t="s">
        <v>40239</v>
      </c>
      <c r="B7350" t="s">
        <v>40240</v>
      </c>
      <c r="C7350" t="s">
        <v>40201</v>
      </c>
      <c r="D7350" t="s">
        <v>40202</v>
      </c>
      <c r="E7350" t="s">
        <v>18516</v>
      </c>
      <c r="F7350" t="s">
        <v>18516</v>
      </c>
      <c r="G7350" t="s">
        <v>18516</v>
      </c>
      <c r="H7350" t="s">
        <v>18516</v>
      </c>
      <c r="I7350" t="s">
        <v>18516</v>
      </c>
      <c r="J7350" t="s">
        <v>18516</v>
      </c>
      <c r="K7350" t="s">
        <v>29707</v>
      </c>
      <c r="L7350" t="s">
        <v>18516</v>
      </c>
      <c r="M7350" t="s">
        <v>18516</v>
      </c>
    </row>
    <row r="7351" spans="1:13" ht="13.5">
      <c r="A7351" t="s">
        <v>40241</v>
      </c>
      <c r="B7351" t="s">
        <v>40242</v>
      </c>
      <c r="C7351" t="s">
        <v>40201</v>
      </c>
      <c r="D7351" t="s">
        <v>40202</v>
      </c>
      <c r="E7351" t="s">
        <v>18516</v>
      </c>
      <c r="F7351" t="s">
        <v>18516</v>
      </c>
      <c r="G7351" t="s">
        <v>18516</v>
      </c>
      <c r="H7351" t="s">
        <v>18516</v>
      </c>
      <c r="I7351" t="s">
        <v>18516</v>
      </c>
      <c r="J7351" t="s">
        <v>18516</v>
      </c>
      <c r="K7351" t="s">
        <v>29707</v>
      </c>
      <c r="L7351" t="s">
        <v>18516</v>
      </c>
      <c r="M7351" t="s">
        <v>18516</v>
      </c>
    </row>
    <row r="7352" spans="1:13" ht="13.5">
      <c r="A7352" t="s">
        <v>10376</v>
      </c>
      <c r="B7352" t="s">
        <v>40243</v>
      </c>
      <c r="C7352" t="s">
        <v>40201</v>
      </c>
      <c r="D7352" t="s">
        <v>40202</v>
      </c>
      <c r="E7352" t="s">
        <v>18516</v>
      </c>
      <c r="F7352" t="s">
        <v>18516</v>
      </c>
      <c r="G7352" t="s">
        <v>18516</v>
      </c>
      <c r="H7352" t="s">
        <v>18516</v>
      </c>
      <c r="I7352" t="s">
        <v>18516</v>
      </c>
      <c r="J7352" t="s">
        <v>18516</v>
      </c>
      <c r="K7352" t="s">
        <v>29707</v>
      </c>
      <c r="L7352" t="s">
        <v>18516</v>
      </c>
      <c r="M7352" t="s">
        <v>18516</v>
      </c>
    </row>
    <row r="7353" spans="1:13" ht="13.5">
      <c r="A7353" t="s">
        <v>40244</v>
      </c>
      <c r="B7353" t="s">
        <v>40200</v>
      </c>
      <c r="C7353" t="s">
        <v>40201</v>
      </c>
      <c r="D7353" t="s">
        <v>40202</v>
      </c>
      <c r="E7353" t="s">
        <v>18516</v>
      </c>
      <c r="F7353" t="s">
        <v>18516</v>
      </c>
      <c r="G7353" t="s">
        <v>18516</v>
      </c>
      <c r="H7353" t="s">
        <v>18516</v>
      </c>
      <c r="I7353" t="s">
        <v>18516</v>
      </c>
      <c r="J7353" t="s">
        <v>18516</v>
      </c>
      <c r="K7353" t="s">
        <v>29707</v>
      </c>
      <c r="L7353" t="s">
        <v>18516</v>
      </c>
      <c r="M7353" t="s">
        <v>18516</v>
      </c>
    </row>
    <row r="7354" spans="1:13" ht="13.5">
      <c r="A7354" t="s">
        <v>40245</v>
      </c>
      <c r="B7354" t="s">
        <v>40203</v>
      </c>
      <c r="C7354" t="s">
        <v>40201</v>
      </c>
      <c r="D7354" t="s">
        <v>40202</v>
      </c>
      <c r="E7354" t="s">
        <v>18516</v>
      </c>
      <c r="F7354" t="s">
        <v>18516</v>
      </c>
      <c r="G7354" t="s">
        <v>18516</v>
      </c>
      <c r="H7354" t="s">
        <v>18516</v>
      </c>
      <c r="I7354" t="s">
        <v>18516</v>
      </c>
      <c r="J7354" t="s">
        <v>18516</v>
      </c>
      <c r="K7354" t="s">
        <v>29707</v>
      </c>
      <c r="L7354" t="s">
        <v>18516</v>
      </c>
      <c r="M7354" t="s">
        <v>18516</v>
      </c>
    </row>
    <row r="7355" spans="1:13" ht="13.5">
      <c r="A7355" t="s">
        <v>40246</v>
      </c>
      <c r="B7355" t="s">
        <v>40204</v>
      </c>
      <c r="C7355" t="s">
        <v>40201</v>
      </c>
      <c r="D7355" t="s">
        <v>40202</v>
      </c>
      <c r="E7355" t="s">
        <v>18516</v>
      </c>
      <c r="F7355" t="s">
        <v>18516</v>
      </c>
      <c r="G7355" t="s">
        <v>18516</v>
      </c>
      <c r="H7355" t="s">
        <v>18516</v>
      </c>
      <c r="I7355" t="s">
        <v>18516</v>
      </c>
      <c r="J7355" t="s">
        <v>18516</v>
      </c>
      <c r="K7355" t="s">
        <v>29707</v>
      </c>
      <c r="L7355" t="s">
        <v>18516</v>
      </c>
      <c r="M7355" t="s">
        <v>18516</v>
      </c>
    </row>
    <row r="7356" spans="1:13" ht="13.5">
      <c r="A7356" t="s">
        <v>40247</v>
      </c>
      <c r="B7356" t="s">
        <v>40248</v>
      </c>
      <c r="C7356" t="s">
        <v>40201</v>
      </c>
      <c r="D7356" t="s">
        <v>40202</v>
      </c>
      <c r="E7356" t="s">
        <v>18516</v>
      </c>
      <c r="F7356" t="s">
        <v>18516</v>
      </c>
      <c r="G7356" t="s">
        <v>18516</v>
      </c>
      <c r="H7356" t="s">
        <v>18516</v>
      </c>
      <c r="I7356" t="s">
        <v>18516</v>
      </c>
      <c r="J7356" t="s">
        <v>18516</v>
      </c>
      <c r="K7356" t="s">
        <v>29707</v>
      </c>
      <c r="L7356" t="s">
        <v>18516</v>
      </c>
      <c r="M7356" t="s">
        <v>18516</v>
      </c>
    </row>
    <row r="7357" spans="1:13" ht="13.5">
      <c r="A7357" t="s">
        <v>40249</v>
      </c>
      <c r="B7357" t="s">
        <v>40250</v>
      </c>
      <c r="C7357" t="s">
        <v>40201</v>
      </c>
      <c r="D7357" t="s">
        <v>40202</v>
      </c>
      <c r="E7357" t="s">
        <v>18516</v>
      </c>
      <c r="F7357" t="s">
        <v>18516</v>
      </c>
      <c r="G7357" t="s">
        <v>18516</v>
      </c>
      <c r="H7357" t="s">
        <v>18516</v>
      </c>
      <c r="I7357" t="s">
        <v>18516</v>
      </c>
      <c r="J7357" t="s">
        <v>18516</v>
      </c>
      <c r="K7357" t="s">
        <v>29707</v>
      </c>
      <c r="L7357" t="s">
        <v>18516</v>
      </c>
      <c r="M7357" t="s">
        <v>18516</v>
      </c>
    </row>
    <row r="7358" spans="1:13" ht="13.5">
      <c r="A7358" t="s">
        <v>40251</v>
      </c>
      <c r="B7358" t="s">
        <v>40252</v>
      </c>
      <c r="C7358" t="s">
        <v>40201</v>
      </c>
      <c r="D7358" t="s">
        <v>40202</v>
      </c>
      <c r="E7358" t="s">
        <v>18516</v>
      </c>
      <c r="F7358" t="s">
        <v>18516</v>
      </c>
      <c r="G7358" t="s">
        <v>18516</v>
      </c>
      <c r="H7358" t="s">
        <v>18516</v>
      </c>
      <c r="I7358" t="s">
        <v>18516</v>
      </c>
      <c r="J7358" t="s">
        <v>18516</v>
      </c>
      <c r="K7358" t="s">
        <v>29707</v>
      </c>
      <c r="L7358" t="s">
        <v>18516</v>
      </c>
      <c r="M7358" t="s">
        <v>18516</v>
      </c>
    </row>
    <row r="7359" spans="1:13" ht="13.5">
      <c r="A7359" t="s">
        <v>506</v>
      </c>
      <c r="B7359" t="s">
        <v>40253</v>
      </c>
      <c r="C7359" t="s">
        <v>40201</v>
      </c>
      <c r="D7359" t="s">
        <v>40202</v>
      </c>
      <c r="E7359" t="s">
        <v>18516</v>
      </c>
      <c r="F7359" t="s">
        <v>18516</v>
      </c>
      <c r="G7359" t="s">
        <v>18516</v>
      </c>
      <c r="H7359" t="s">
        <v>18516</v>
      </c>
      <c r="I7359" t="s">
        <v>18516</v>
      </c>
      <c r="J7359" t="s">
        <v>18516</v>
      </c>
      <c r="K7359" t="s">
        <v>29707</v>
      </c>
      <c r="L7359" t="s">
        <v>18516</v>
      </c>
      <c r="M7359" t="s">
        <v>18516</v>
      </c>
    </row>
    <row r="7360" spans="1:13" ht="13.5">
      <c r="A7360" t="s">
        <v>503</v>
      </c>
      <c r="B7360" t="s">
        <v>40254</v>
      </c>
      <c r="C7360" t="s">
        <v>40201</v>
      </c>
      <c r="D7360" t="s">
        <v>40202</v>
      </c>
      <c r="E7360" t="s">
        <v>18516</v>
      </c>
      <c r="F7360" t="s">
        <v>18516</v>
      </c>
      <c r="G7360" t="s">
        <v>18516</v>
      </c>
      <c r="H7360" t="s">
        <v>18516</v>
      </c>
      <c r="I7360" t="s">
        <v>18516</v>
      </c>
      <c r="J7360" t="s">
        <v>18516</v>
      </c>
      <c r="K7360" t="s">
        <v>29707</v>
      </c>
      <c r="L7360" t="s">
        <v>18516</v>
      </c>
      <c r="M7360" t="s">
        <v>18516</v>
      </c>
    </row>
    <row r="7361" spans="1:13" ht="13.5">
      <c r="A7361" t="s">
        <v>500</v>
      </c>
      <c r="B7361" t="s">
        <v>40255</v>
      </c>
      <c r="C7361" t="s">
        <v>40201</v>
      </c>
      <c r="D7361" t="s">
        <v>40202</v>
      </c>
      <c r="E7361" t="s">
        <v>18516</v>
      </c>
      <c r="F7361" t="s">
        <v>18516</v>
      </c>
      <c r="G7361" t="s">
        <v>18516</v>
      </c>
      <c r="H7361" t="s">
        <v>18516</v>
      </c>
      <c r="I7361" t="s">
        <v>18516</v>
      </c>
      <c r="J7361" t="s">
        <v>18516</v>
      </c>
      <c r="K7361" t="s">
        <v>29707</v>
      </c>
      <c r="L7361" t="s">
        <v>18516</v>
      </c>
      <c r="M7361" t="s">
        <v>18516</v>
      </c>
    </row>
    <row r="7362" spans="1:13" ht="13.5">
      <c r="A7362" t="s">
        <v>497</v>
      </c>
      <c r="B7362" t="s">
        <v>40256</v>
      </c>
      <c r="C7362" t="s">
        <v>40201</v>
      </c>
      <c r="D7362" t="s">
        <v>40202</v>
      </c>
      <c r="E7362" t="s">
        <v>18516</v>
      </c>
      <c r="F7362" t="s">
        <v>18516</v>
      </c>
      <c r="G7362" t="s">
        <v>18516</v>
      </c>
      <c r="H7362" t="s">
        <v>18516</v>
      </c>
      <c r="I7362" t="s">
        <v>18516</v>
      </c>
      <c r="J7362" t="s">
        <v>18516</v>
      </c>
      <c r="K7362" t="s">
        <v>29707</v>
      </c>
      <c r="L7362" t="s">
        <v>18516</v>
      </c>
      <c r="M7362" t="s">
        <v>18516</v>
      </c>
    </row>
    <row r="7363" spans="1:13" ht="13.5">
      <c r="A7363" t="s">
        <v>494</v>
      </c>
      <c r="B7363" t="s">
        <v>40257</v>
      </c>
      <c r="C7363" t="s">
        <v>40201</v>
      </c>
      <c r="D7363" t="s">
        <v>40202</v>
      </c>
      <c r="E7363" t="s">
        <v>18516</v>
      </c>
      <c r="F7363" t="s">
        <v>18516</v>
      </c>
      <c r="G7363" t="s">
        <v>18516</v>
      </c>
      <c r="H7363" t="s">
        <v>18516</v>
      </c>
      <c r="I7363" t="s">
        <v>18516</v>
      </c>
      <c r="J7363" t="s">
        <v>18516</v>
      </c>
      <c r="K7363" t="s">
        <v>29707</v>
      </c>
      <c r="L7363" t="s">
        <v>18516</v>
      </c>
      <c r="M7363" t="s">
        <v>18516</v>
      </c>
    </row>
    <row r="7364" spans="1:13" ht="13.5">
      <c r="A7364" t="s">
        <v>491</v>
      </c>
      <c r="B7364" t="s">
        <v>40258</v>
      </c>
      <c r="C7364" t="s">
        <v>40201</v>
      </c>
      <c r="D7364" t="s">
        <v>40202</v>
      </c>
      <c r="E7364" t="s">
        <v>18516</v>
      </c>
      <c r="F7364" t="s">
        <v>18516</v>
      </c>
      <c r="G7364" t="s">
        <v>18516</v>
      </c>
      <c r="H7364" t="s">
        <v>18516</v>
      </c>
      <c r="I7364" t="s">
        <v>18516</v>
      </c>
      <c r="J7364" t="s">
        <v>18516</v>
      </c>
      <c r="K7364" t="s">
        <v>29707</v>
      </c>
      <c r="L7364" t="s">
        <v>18516</v>
      </c>
      <c r="M7364" t="s">
        <v>18516</v>
      </c>
    </row>
    <row r="7365" spans="1:13" ht="13.5">
      <c r="A7365" t="s">
        <v>488</v>
      </c>
      <c r="B7365" t="s">
        <v>40259</v>
      </c>
      <c r="C7365" t="s">
        <v>40201</v>
      </c>
      <c r="D7365" t="s">
        <v>40202</v>
      </c>
      <c r="E7365" t="s">
        <v>18516</v>
      </c>
      <c r="F7365" t="s">
        <v>18516</v>
      </c>
      <c r="G7365" t="s">
        <v>18516</v>
      </c>
      <c r="H7365" t="s">
        <v>18516</v>
      </c>
      <c r="I7365" t="s">
        <v>18516</v>
      </c>
      <c r="J7365" t="s">
        <v>18516</v>
      </c>
      <c r="K7365" t="s">
        <v>29707</v>
      </c>
      <c r="L7365" t="s">
        <v>18516</v>
      </c>
      <c r="M7365" t="s">
        <v>18516</v>
      </c>
    </row>
    <row r="7366" spans="1:13" ht="13.5">
      <c r="A7366" t="s">
        <v>485</v>
      </c>
      <c r="B7366" t="s">
        <v>40260</v>
      </c>
      <c r="C7366" t="s">
        <v>40201</v>
      </c>
      <c r="D7366" t="s">
        <v>40202</v>
      </c>
      <c r="E7366" t="s">
        <v>18516</v>
      </c>
      <c r="F7366" t="s">
        <v>18516</v>
      </c>
      <c r="G7366" t="s">
        <v>18516</v>
      </c>
      <c r="H7366" t="s">
        <v>18516</v>
      </c>
      <c r="I7366" t="s">
        <v>18516</v>
      </c>
      <c r="J7366" t="s">
        <v>18516</v>
      </c>
      <c r="K7366" t="s">
        <v>29707</v>
      </c>
      <c r="L7366" t="s">
        <v>18516</v>
      </c>
      <c r="M7366" t="s">
        <v>18516</v>
      </c>
    </row>
    <row r="7367" spans="1:13" ht="13.5">
      <c r="A7367" t="s">
        <v>482</v>
      </c>
      <c r="B7367" t="s">
        <v>40261</v>
      </c>
      <c r="C7367" t="s">
        <v>40201</v>
      </c>
      <c r="D7367" t="s">
        <v>40202</v>
      </c>
      <c r="E7367" t="s">
        <v>18516</v>
      </c>
      <c r="F7367" t="s">
        <v>18516</v>
      </c>
      <c r="G7367" t="s">
        <v>18516</v>
      </c>
      <c r="H7367" t="s">
        <v>18516</v>
      </c>
      <c r="I7367" t="s">
        <v>18516</v>
      </c>
      <c r="J7367" t="s">
        <v>18516</v>
      </c>
      <c r="K7367" t="s">
        <v>29707</v>
      </c>
      <c r="L7367" t="s">
        <v>18516</v>
      </c>
      <c r="M7367" t="s">
        <v>18516</v>
      </c>
    </row>
    <row r="7368" spans="1:13" ht="13.5">
      <c r="A7368" t="s">
        <v>533</v>
      </c>
      <c r="B7368" t="s">
        <v>40262</v>
      </c>
      <c r="C7368" t="s">
        <v>40201</v>
      </c>
      <c r="D7368" t="s">
        <v>40202</v>
      </c>
      <c r="E7368" t="s">
        <v>18516</v>
      </c>
      <c r="F7368" t="s">
        <v>18516</v>
      </c>
      <c r="G7368" t="s">
        <v>18516</v>
      </c>
      <c r="H7368" t="s">
        <v>18516</v>
      </c>
      <c r="I7368" t="s">
        <v>18516</v>
      </c>
      <c r="J7368" t="s">
        <v>18516</v>
      </c>
      <c r="K7368" t="s">
        <v>29707</v>
      </c>
      <c r="L7368" t="s">
        <v>18516</v>
      </c>
      <c r="M7368" t="s">
        <v>18516</v>
      </c>
    </row>
    <row r="7369" spans="1:13" ht="13.5">
      <c r="A7369" t="s">
        <v>530</v>
      </c>
      <c r="B7369" t="s">
        <v>40263</v>
      </c>
      <c r="C7369" t="s">
        <v>40201</v>
      </c>
      <c r="D7369" t="s">
        <v>40202</v>
      </c>
      <c r="E7369" t="s">
        <v>18516</v>
      </c>
      <c r="F7369" t="s">
        <v>18516</v>
      </c>
      <c r="G7369" t="s">
        <v>18516</v>
      </c>
      <c r="H7369" t="s">
        <v>18516</v>
      </c>
      <c r="I7369" t="s">
        <v>18516</v>
      </c>
      <c r="J7369" t="s">
        <v>18516</v>
      </c>
      <c r="K7369" t="s">
        <v>29707</v>
      </c>
      <c r="L7369" t="s">
        <v>18516</v>
      </c>
      <c r="M7369" t="s">
        <v>18516</v>
      </c>
    </row>
    <row r="7370" spans="1:13" ht="13.5">
      <c r="A7370" t="s">
        <v>527</v>
      </c>
      <c r="B7370" t="s">
        <v>40264</v>
      </c>
      <c r="C7370" t="s">
        <v>40201</v>
      </c>
      <c r="D7370" t="s">
        <v>40202</v>
      </c>
      <c r="E7370" t="s">
        <v>18516</v>
      </c>
      <c r="F7370" t="s">
        <v>18516</v>
      </c>
      <c r="G7370" t="s">
        <v>18516</v>
      </c>
      <c r="H7370" t="s">
        <v>18516</v>
      </c>
      <c r="I7370" t="s">
        <v>18516</v>
      </c>
      <c r="J7370" t="s">
        <v>18516</v>
      </c>
      <c r="K7370" t="s">
        <v>29707</v>
      </c>
      <c r="L7370" t="s">
        <v>18516</v>
      </c>
      <c r="M7370" t="s">
        <v>18516</v>
      </c>
    </row>
    <row r="7371" spans="1:13" ht="13.5">
      <c r="A7371" t="s">
        <v>479</v>
      </c>
      <c r="B7371" t="s">
        <v>40265</v>
      </c>
      <c r="C7371" t="s">
        <v>40201</v>
      </c>
      <c r="D7371" t="s">
        <v>40202</v>
      </c>
      <c r="E7371" t="s">
        <v>18516</v>
      </c>
      <c r="F7371" t="s">
        <v>18516</v>
      </c>
      <c r="G7371" t="s">
        <v>18516</v>
      </c>
      <c r="H7371" t="s">
        <v>18516</v>
      </c>
      <c r="I7371" t="s">
        <v>18516</v>
      </c>
      <c r="J7371" t="s">
        <v>18516</v>
      </c>
      <c r="K7371" t="s">
        <v>29707</v>
      </c>
      <c r="L7371" t="s">
        <v>18516</v>
      </c>
      <c r="M7371" t="s">
        <v>18516</v>
      </c>
    </row>
    <row r="7372" spans="1:13" ht="13.5">
      <c r="A7372" t="s">
        <v>476</v>
      </c>
      <c r="B7372" t="s">
        <v>40266</v>
      </c>
      <c r="C7372" t="s">
        <v>40201</v>
      </c>
      <c r="D7372" t="s">
        <v>40202</v>
      </c>
      <c r="E7372" t="s">
        <v>18516</v>
      </c>
      <c r="F7372" t="s">
        <v>18516</v>
      </c>
      <c r="G7372" t="s">
        <v>18516</v>
      </c>
      <c r="H7372" t="s">
        <v>18516</v>
      </c>
      <c r="I7372" t="s">
        <v>18516</v>
      </c>
      <c r="J7372" t="s">
        <v>18516</v>
      </c>
      <c r="K7372" t="s">
        <v>29707</v>
      </c>
      <c r="L7372" t="s">
        <v>18516</v>
      </c>
      <c r="M7372" t="s">
        <v>18516</v>
      </c>
    </row>
    <row r="7373" spans="1:13" ht="13.5">
      <c r="A7373" t="s">
        <v>473</v>
      </c>
      <c r="B7373" t="s">
        <v>40267</v>
      </c>
      <c r="C7373" t="s">
        <v>40201</v>
      </c>
      <c r="D7373" t="s">
        <v>40202</v>
      </c>
      <c r="E7373" t="s">
        <v>18516</v>
      </c>
      <c r="F7373" t="s">
        <v>18516</v>
      </c>
      <c r="G7373" t="s">
        <v>18516</v>
      </c>
      <c r="H7373" t="s">
        <v>18516</v>
      </c>
      <c r="I7373" t="s">
        <v>18516</v>
      </c>
      <c r="J7373" t="s">
        <v>18516</v>
      </c>
      <c r="K7373" t="s">
        <v>29707</v>
      </c>
      <c r="L7373" t="s">
        <v>18516</v>
      </c>
      <c r="M7373" t="s">
        <v>18516</v>
      </c>
    </row>
    <row r="7374" spans="1:13" ht="13.5">
      <c r="A7374" t="s">
        <v>470</v>
      </c>
      <c r="B7374" t="s">
        <v>40268</v>
      </c>
      <c r="C7374" t="s">
        <v>40201</v>
      </c>
      <c r="D7374" t="s">
        <v>40202</v>
      </c>
      <c r="E7374" t="s">
        <v>18516</v>
      </c>
      <c r="F7374" t="s">
        <v>18516</v>
      </c>
      <c r="G7374" t="s">
        <v>18516</v>
      </c>
      <c r="H7374" t="s">
        <v>18516</v>
      </c>
      <c r="I7374" t="s">
        <v>18516</v>
      </c>
      <c r="J7374" t="s">
        <v>18516</v>
      </c>
      <c r="K7374" t="s">
        <v>29707</v>
      </c>
      <c r="L7374" t="s">
        <v>18516</v>
      </c>
      <c r="M7374" t="s">
        <v>18516</v>
      </c>
    </row>
    <row r="7375" spans="1:13" ht="13.5">
      <c r="A7375" t="s">
        <v>40269</v>
      </c>
      <c r="B7375" t="s">
        <v>40270</v>
      </c>
      <c r="C7375" t="s">
        <v>29661</v>
      </c>
      <c r="D7375" t="s">
        <v>29662</v>
      </c>
      <c r="E7375" t="s">
        <v>18516</v>
      </c>
      <c r="F7375" t="s">
        <v>18516</v>
      </c>
      <c r="G7375" t="s">
        <v>18516</v>
      </c>
      <c r="H7375" t="s">
        <v>18516</v>
      </c>
      <c r="I7375" t="s">
        <v>18516</v>
      </c>
      <c r="J7375" t="s">
        <v>18516</v>
      </c>
      <c r="K7375" t="s">
        <v>29707</v>
      </c>
      <c r="L7375" t="s">
        <v>18516</v>
      </c>
      <c r="M7375" t="s">
        <v>18516</v>
      </c>
    </row>
    <row r="7376" spans="1:13" ht="13.5">
      <c r="A7376" t="s">
        <v>40271</v>
      </c>
      <c r="B7376" t="s">
        <v>40272</v>
      </c>
      <c r="C7376" t="s">
        <v>29661</v>
      </c>
      <c r="D7376" t="s">
        <v>29662</v>
      </c>
      <c r="E7376" t="s">
        <v>18516</v>
      </c>
      <c r="F7376" t="s">
        <v>18516</v>
      </c>
      <c r="G7376" t="s">
        <v>18516</v>
      </c>
      <c r="H7376" t="s">
        <v>18516</v>
      </c>
      <c r="I7376" t="s">
        <v>18516</v>
      </c>
      <c r="J7376" t="s">
        <v>18516</v>
      </c>
      <c r="K7376" t="s">
        <v>29707</v>
      </c>
      <c r="L7376" t="s">
        <v>18516</v>
      </c>
      <c r="M7376" t="s">
        <v>18516</v>
      </c>
    </row>
    <row r="7377" spans="1:13" ht="13.5">
      <c r="A7377" t="s">
        <v>10338</v>
      </c>
      <c r="B7377" t="s">
        <v>40273</v>
      </c>
      <c r="C7377" t="s">
        <v>29661</v>
      </c>
      <c r="D7377" t="s">
        <v>29662</v>
      </c>
      <c r="E7377" t="s">
        <v>18516</v>
      </c>
      <c r="F7377" t="s">
        <v>18516</v>
      </c>
      <c r="G7377" t="s">
        <v>18516</v>
      </c>
      <c r="H7377" t="s">
        <v>18516</v>
      </c>
      <c r="I7377" t="s">
        <v>18516</v>
      </c>
      <c r="J7377" t="s">
        <v>18516</v>
      </c>
      <c r="K7377" t="s">
        <v>29707</v>
      </c>
      <c r="L7377" t="s">
        <v>18516</v>
      </c>
      <c r="M7377" t="s">
        <v>18516</v>
      </c>
    </row>
    <row r="7378" spans="1:13" ht="13.5">
      <c r="A7378" t="s">
        <v>40274</v>
      </c>
      <c r="B7378" t="s">
        <v>40275</v>
      </c>
      <c r="C7378" t="s">
        <v>29661</v>
      </c>
      <c r="D7378" t="s">
        <v>29662</v>
      </c>
      <c r="E7378" t="s">
        <v>18516</v>
      </c>
      <c r="F7378" t="s">
        <v>18516</v>
      </c>
      <c r="G7378" t="s">
        <v>18516</v>
      </c>
      <c r="H7378" t="s">
        <v>18516</v>
      </c>
      <c r="I7378" t="s">
        <v>18516</v>
      </c>
      <c r="J7378" t="s">
        <v>18516</v>
      </c>
      <c r="K7378" t="s">
        <v>29707</v>
      </c>
      <c r="L7378" t="s">
        <v>18516</v>
      </c>
      <c r="M7378" t="s">
        <v>18516</v>
      </c>
    </row>
    <row r="7379" spans="1:13" ht="13.5">
      <c r="A7379" t="s">
        <v>7946</v>
      </c>
      <c r="B7379" t="s">
        <v>40276</v>
      </c>
      <c r="C7379" t="s">
        <v>29661</v>
      </c>
      <c r="D7379" t="s">
        <v>29662</v>
      </c>
      <c r="E7379" t="s">
        <v>18516</v>
      </c>
      <c r="F7379" t="s">
        <v>18516</v>
      </c>
      <c r="G7379" t="s">
        <v>18516</v>
      </c>
      <c r="H7379" t="s">
        <v>18516</v>
      </c>
      <c r="I7379" t="s">
        <v>18516</v>
      </c>
      <c r="J7379" t="s">
        <v>18516</v>
      </c>
      <c r="K7379" t="s">
        <v>29707</v>
      </c>
      <c r="L7379" t="s">
        <v>18516</v>
      </c>
      <c r="M7379" t="s">
        <v>18516</v>
      </c>
    </row>
    <row r="7380" spans="1:13" ht="13.5">
      <c r="A7380" t="s">
        <v>7943</v>
      </c>
      <c r="B7380" t="s">
        <v>40277</v>
      </c>
      <c r="C7380" t="s">
        <v>29661</v>
      </c>
      <c r="D7380" t="s">
        <v>29662</v>
      </c>
      <c r="E7380" t="s">
        <v>18516</v>
      </c>
      <c r="F7380" t="s">
        <v>18516</v>
      </c>
      <c r="G7380" t="s">
        <v>18516</v>
      </c>
      <c r="H7380" t="s">
        <v>18516</v>
      </c>
      <c r="I7380" t="s">
        <v>18516</v>
      </c>
      <c r="J7380" t="s">
        <v>18516</v>
      </c>
      <c r="K7380" t="s">
        <v>29707</v>
      </c>
      <c r="L7380" t="s">
        <v>18516</v>
      </c>
      <c r="M7380" t="s">
        <v>18516</v>
      </c>
    </row>
    <row r="7381" spans="1:13" ht="13.5">
      <c r="A7381" t="s">
        <v>40278</v>
      </c>
      <c r="B7381" t="s">
        <v>40279</v>
      </c>
      <c r="C7381" t="s">
        <v>29661</v>
      </c>
      <c r="D7381" t="s">
        <v>29662</v>
      </c>
      <c r="E7381" t="s">
        <v>18516</v>
      </c>
      <c r="F7381" t="s">
        <v>18516</v>
      </c>
      <c r="G7381" t="s">
        <v>18516</v>
      </c>
      <c r="H7381" t="s">
        <v>18516</v>
      </c>
      <c r="I7381" t="s">
        <v>18516</v>
      </c>
      <c r="J7381" t="s">
        <v>18516</v>
      </c>
      <c r="K7381" t="s">
        <v>29707</v>
      </c>
      <c r="L7381" t="s">
        <v>18516</v>
      </c>
      <c r="M7381" t="s">
        <v>18516</v>
      </c>
    </row>
    <row r="7382" spans="1:13" ht="13.5">
      <c r="A7382" t="s">
        <v>40280</v>
      </c>
      <c r="B7382" t="s">
        <v>40281</v>
      </c>
      <c r="C7382" t="s">
        <v>29661</v>
      </c>
      <c r="D7382" t="s">
        <v>29662</v>
      </c>
      <c r="E7382" t="s">
        <v>18516</v>
      </c>
      <c r="F7382" t="s">
        <v>18516</v>
      </c>
      <c r="G7382" t="s">
        <v>18516</v>
      </c>
      <c r="H7382" t="s">
        <v>18516</v>
      </c>
      <c r="I7382" t="s">
        <v>18516</v>
      </c>
      <c r="J7382" t="s">
        <v>18516</v>
      </c>
      <c r="K7382" t="s">
        <v>29707</v>
      </c>
      <c r="L7382" t="s">
        <v>18516</v>
      </c>
      <c r="M7382" t="s">
        <v>18516</v>
      </c>
    </row>
    <row r="7383" spans="1:13" ht="13.5">
      <c r="A7383" t="s">
        <v>10332</v>
      </c>
      <c r="B7383" t="s">
        <v>40282</v>
      </c>
      <c r="C7383" t="s">
        <v>29661</v>
      </c>
      <c r="D7383" t="s">
        <v>29662</v>
      </c>
      <c r="E7383" t="s">
        <v>18516</v>
      </c>
      <c r="F7383" t="s">
        <v>18516</v>
      </c>
      <c r="G7383" t="s">
        <v>18516</v>
      </c>
      <c r="H7383" t="s">
        <v>18516</v>
      </c>
      <c r="I7383" t="s">
        <v>18516</v>
      </c>
      <c r="J7383" t="s">
        <v>18516</v>
      </c>
      <c r="K7383" t="s">
        <v>29707</v>
      </c>
      <c r="L7383" t="s">
        <v>18516</v>
      </c>
      <c r="M7383" t="s">
        <v>18516</v>
      </c>
    </row>
    <row r="7384" spans="1:13" ht="13.5">
      <c r="A7384" t="s">
        <v>26466</v>
      </c>
      <c r="B7384" t="s">
        <v>40283</v>
      </c>
      <c r="C7384" t="s">
        <v>29661</v>
      </c>
      <c r="D7384" t="s">
        <v>29662</v>
      </c>
      <c r="E7384" t="s">
        <v>18516</v>
      </c>
      <c r="F7384" t="s">
        <v>18516</v>
      </c>
      <c r="G7384" t="s">
        <v>18516</v>
      </c>
      <c r="H7384" t="s">
        <v>18516</v>
      </c>
      <c r="I7384" t="s">
        <v>18516</v>
      </c>
      <c r="J7384" t="s">
        <v>18516</v>
      </c>
      <c r="K7384" t="s">
        <v>29707</v>
      </c>
      <c r="L7384" t="s">
        <v>18516</v>
      </c>
      <c r="M7384" t="s">
        <v>18516</v>
      </c>
    </row>
    <row r="7385" spans="1:13" ht="13.5">
      <c r="A7385" t="s">
        <v>26463</v>
      </c>
      <c r="B7385" t="s">
        <v>40284</v>
      </c>
      <c r="C7385" t="s">
        <v>29661</v>
      </c>
      <c r="D7385" t="s">
        <v>29662</v>
      </c>
      <c r="E7385" t="s">
        <v>18516</v>
      </c>
      <c r="F7385" t="s">
        <v>18516</v>
      </c>
      <c r="G7385" t="s">
        <v>18516</v>
      </c>
      <c r="H7385" t="s">
        <v>18516</v>
      </c>
      <c r="I7385" t="s">
        <v>18516</v>
      </c>
      <c r="J7385" t="s">
        <v>18516</v>
      </c>
      <c r="K7385" t="s">
        <v>29707</v>
      </c>
      <c r="L7385" t="s">
        <v>18516</v>
      </c>
      <c r="M7385" t="s">
        <v>18516</v>
      </c>
    </row>
    <row r="7386" spans="1:13" ht="13.5">
      <c r="A7386" t="s">
        <v>40285</v>
      </c>
      <c r="B7386" t="s">
        <v>40286</v>
      </c>
      <c r="C7386" t="s">
        <v>29661</v>
      </c>
      <c r="D7386" t="s">
        <v>29662</v>
      </c>
      <c r="E7386" t="s">
        <v>18516</v>
      </c>
      <c r="F7386" t="s">
        <v>18516</v>
      </c>
      <c r="G7386" t="s">
        <v>18516</v>
      </c>
      <c r="H7386" t="s">
        <v>18516</v>
      </c>
      <c r="I7386" t="s">
        <v>18516</v>
      </c>
      <c r="J7386" t="s">
        <v>18516</v>
      </c>
      <c r="K7386" t="s">
        <v>29707</v>
      </c>
      <c r="L7386" t="s">
        <v>18516</v>
      </c>
      <c r="M7386" t="s">
        <v>18516</v>
      </c>
    </row>
    <row r="7387" spans="1:13" ht="13.5">
      <c r="A7387" t="s">
        <v>40287</v>
      </c>
      <c r="B7387" t="s">
        <v>40281</v>
      </c>
      <c r="C7387" t="s">
        <v>29661</v>
      </c>
      <c r="D7387" t="s">
        <v>29662</v>
      </c>
      <c r="E7387" t="s">
        <v>18516</v>
      </c>
      <c r="F7387" t="s">
        <v>18516</v>
      </c>
      <c r="G7387" t="s">
        <v>18516</v>
      </c>
      <c r="H7387" t="s">
        <v>18516</v>
      </c>
      <c r="I7387" t="s">
        <v>18516</v>
      </c>
      <c r="J7387" t="s">
        <v>18516</v>
      </c>
      <c r="K7387" t="s">
        <v>29707</v>
      </c>
      <c r="L7387" t="s">
        <v>18516</v>
      </c>
      <c r="M7387" t="s">
        <v>18516</v>
      </c>
    </row>
    <row r="7388" spans="1:13" ht="13.5">
      <c r="A7388" t="s">
        <v>9714</v>
      </c>
      <c r="B7388" t="s">
        <v>40288</v>
      </c>
      <c r="C7388" t="s">
        <v>29661</v>
      </c>
      <c r="D7388" t="s">
        <v>29662</v>
      </c>
      <c r="E7388" s="164">
        <v>170</v>
      </c>
      <c r="F7388" s="164">
        <v>130</v>
      </c>
      <c r="G7388" s="165">
        <v>0.76</v>
      </c>
      <c r="H7388" t="s">
        <v>18516</v>
      </c>
      <c r="I7388" s="164">
        <v>45.51</v>
      </c>
      <c r="J7388" s="164">
        <v>175.51</v>
      </c>
      <c r="K7388">
        <v>230</v>
      </c>
      <c r="L7388" t="s">
        <v>18516</v>
      </c>
      <c r="M7388" t="s">
        <v>18516</v>
      </c>
    </row>
    <row r="7389" spans="1:13" ht="13.5">
      <c r="A7389" t="s">
        <v>40289</v>
      </c>
      <c r="B7389" t="s">
        <v>40290</v>
      </c>
      <c r="C7389" t="s">
        <v>29661</v>
      </c>
      <c r="D7389" t="s">
        <v>29662</v>
      </c>
      <c r="E7389" t="s">
        <v>18516</v>
      </c>
      <c r="F7389" t="s">
        <v>18516</v>
      </c>
      <c r="G7389" t="s">
        <v>18516</v>
      </c>
      <c r="H7389" t="s">
        <v>18516</v>
      </c>
      <c r="I7389" t="s">
        <v>18516</v>
      </c>
      <c r="J7389" t="s">
        <v>18516</v>
      </c>
      <c r="K7389" t="s">
        <v>29707</v>
      </c>
      <c r="L7389" t="s">
        <v>18516</v>
      </c>
      <c r="M7389" t="s">
        <v>18516</v>
      </c>
    </row>
    <row r="7390" spans="1:13" ht="13.5">
      <c r="A7390" t="s">
        <v>40291</v>
      </c>
      <c r="B7390" t="s">
        <v>40292</v>
      </c>
      <c r="C7390" t="s">
        <v>29661</v>
      </c>
      <c r="D7390" t="s">
        <v>29662</v>
      </c>
      <c r="E7390" t="s">
        <v>18516</v>
      </c>
      <c r="F7390" t="s">
        <v>18516</v>
      </c>
      <c r="G7390" t="s">
        <v>18516</v>
      </c>
      <c r="H7390" t="s">
        <v>18516</v>
      </c>
      <c r="I7390" t="s">
        <v>18516</v>
      </c>
      <c r="J7390" t="s">
        <v>18516</v>
      </c>
      <c r="K7390" t="s">
        <v>29707</v>
      </c>
      <c r="L7390" t="s">
        <v>18516</v>
      </c>
      <c r="M7390" t="s">
        <v>18516</v>
      </c>
    </row>
    <row r="7391" spans="1:13" ht="13.5">
      <c r="A7391" t="s">
        <v>40293</v>
      </c>
      <c r="B7391" t="s">
        <v>40294</v>
      </c>
      <c r="C7391" t="s">
        <v>29661</v>
      </c>
      <c r="D7391" t="s">
        <v>29662</v>
      </c>
      <c r="E7391" t="s">
        <v>18516</v>
      </c>
      <c r="F7391" t="s">
        <v>18516</v>
      </c>
      <c r="G7391" t="s">
        <v>18516</v>
      </c>
      <c r="H7391" t="s">
        <v>18516</v>
      </c>
      <c r="I7391" t="s">
        <v>18516</v>
      </c>
      <c r="J7391" t="s">
        <v>18516</v>
      </c>
      <c r="K7391" t="s">
        <v>29707</v>
      </c>
      <c r="L7391" t="s">
        <v>18516</v>
      </c>
      <c r="M7391" t="s">
        <v>18516</v>
      </c>
    </row>
    <row r="7392" spans="1:13" ht="13.5">
      <c r="A7392" t="s">
        <v>13669</v>
      </c>
      <c r="B7392" t="s">
        <v>40295</v>
      </c>
      <c r="C7392" t="s">
        <v>29661</v>
      </c>
      <c r="D7392" t="s">
        <v>29662</v>
      </c>
      <c r="E7392" t="s">
        <v>18516</v>
      </c>
      <c r="F7392" t="s">
        <v>18516</v>
      </c>
      <c r="G7392" t="s">
        <v>18516</v>
      </c>
      <c r="H7392" t="s">
        <v>18516</v>
      </c>
      <c r="I7392" t="s">
        <v>18516</v>
      </c>
      <c r="J7392" t="s">
        <v>18516</v>
      </c>
      <c r="K7392" t="s">
        <v>29707</v>
      </c>
      <c r="L7392" t="s">
        <v>18516</v>
      </c>
      <c r="M7392" t="s">
        <v>18516</v>
      </c>
    </row>
    <row r="7393" spans="1:13" ht="13.5">
      <c r="A7393" t="s">
        <v>13672</v>
      </c>
      <c r="B7393" t="s">
        <v>40296</v>
      </c>
      <c r="C7393" t="s">
        <v>29661</v>
      </c>
      <c r="D7393" t="s">
        <v>29662</v>
      </c>
      <c r="E7393" t="s">
        <v>18516</v>
      </c>
      <c r="F7393" t="s">
        <v>18516</v>
      </c>
      <c r="G7393" t="s">
        <v>18516</v>
      </c>
      <c r="H7393" t="s">
        <v>18516</v>
      </c>
      <c r="I7393" t="s">
        <v>18516</v>
      </c>
      <c r="J7393" t="s">
        <v>18516</v>
      </c>
      <c r="K7393" t="s">
        <v>29707</v>
      </c>
      <c r="L7393" t="s">
        <v>18516</v>
      </c>
      <c r="M7393" t="s">
        <v>18516</v>
      </c>
    </row>
    <row r="7394" spans="1:13" ht="13.5">
      <c r="A7394" t="s">
        <v>13711</v>
      </c>
      <c r="B7394" t="s">
        <v>40297</v>
      </c>
      <c r="C7394" t="s">
        <v>29661</v>
      </c>
      <c r="D7394" t="s">
        <v>29662</v>
      </c>
      <c r="E7394" t="s">
        <v>18516</v>
      </c>
      <c r="F7394" t="s">
        <v>18516</v>
      </c>
      <c r="G7394" t="s">
        <v>18516</v>
      </c>
      <c r="H7394" t="s">
        <v>18516</v>
      </c>
      <c r="I7394" t="s">
        <v>18516</v>
      </c>
      <c r="J7394" t="s">
        <v>18516</v>
      </c>
      <c r="K7394" t="s">
        <v>29707</v>
      </c>
      <c r="L7394" t="s">
        <v>18516</v>
      </c>
      <c r="M7394" t="s">
        <v>18516</v>
      </c>
    </row>
    <row r="7395" spans="1:13" ht="13.5">
      <c r="A7395" t="s">
        <v>13714</v>
      </c>
      <c r="B7395" t="s">
        <v>40298</v>
      </c>
      <c r="C7395" t="s">
        <v>29661</v>
      </c>
      <c r="D7395" t="s">
        <v>29662</v>
      </c>
      <c r="E7395" t="s">
        <v>18516</v>
      </c>
      <c r="F7395" t="s">
        <v>18516</v>
      </c>
      <c r="G7395" t="s">
        <v>18516</v>
      </c>
      <c r="H7395" t="s">
        <v>18516</v>
      </c>
      <c r="I7395" t="s">
        <v>18516</v>
      </c>
      <c r="J7395" t="s">
        <v>18516</v>
      </c>
      <c r="K7395" t="s">
        <v>29707</v>
      </c>
      <c r="L7395" t="s">
        <v>18516</v>
      </c>
      <c r="M7395" t="s">
        <v>18516</v>
      </c>
    </row>
    <row r="7396" spans="1:13" ht="13.5">
      <c r="A7396" t="s">
        <v>40299</v>
      </c>
      <c r="B7396" t="s">
        <v>40300</v>
      </c>
      <c r="C7396" t="s">
        <v>29661</v>
      </c>
      <c r="D7396" t="s">
        <v>29662</v>
      </c>
      <c r="E7396" s="164">
        <v>290</v>
      </c>
      <c r="F7396" s="164">
        <v>195</v>
      </c>
      <c r="G7396" s="165">
        <v>0.67</v>
      </c>
      <c r="H7396" t="s">
        <v>29914</v>
      </c>
      <c r="I7396" s="164">
        <v>94.96</v>
      </c>
      <c r="J7396" s="164">
        <v>289.96</v>
      </c>
      <c r="K7396">
        <v>279</v>
      </c>
      <c r="L7396" t="s">
        <v>18516</v>
      </c>
      <c r="M7396" t="s">
        <v>18516</v>
      </c>
    </row>
    <row r="7397" spans="1:13" ht="13.5">
      <c r="A7397" t="s">
        <v>5935</v>
      </c>
      <c r="B7397" t="s">
        <v>40301</v>
      </c>
      <c r="C7397" t="s">
        <v>29661</v>
      </c>
      <c r="D7397" t="s">
        <v>29662</v>
      </c>
      <c r="E7397" t="s">
        <v>18516</v>
      </c>
      <c r="F7397" t="s">
        <v>18516</v>
      </c>
      <c r="G7397" t="s">
        <v>18516</v>
      </c>
      <c r="H7397" t="s">
        <v>18516</v>
      </c>
      <c r="I7397" t="s">
        <v>18516</v>
      </c>
      <c r="J7397" t="s">
        <v>18516</v>
      </c>
      <c r="K7397" t="s">
        <v>29707</v>
      </c>
      <c r="L7397" t="s">
        <v>18516</v>
      </c>
      <c r="M7397" t="s">
        <v>18516</v>
      </c>
    </row>
    <row r="7398" spans="1:13" ht="13.5">
      <c r="A7398" t="s">
        <v>5932</v>
      </c>
      <c r="B7398" t="s">
        <v>40302</v>
      </c>
      <c r="C7398" t="s">
        <v>29661</v>
      </c>
      <c r="D7398" t="s">
        <v>29662</v>
      </c>
      <c r="E7398" t="s">
        <v>18516</v>
      </c>
      <c r="F7398" t="s">
        <v>18516</v>
      </c>
      <c r="G7398" t="s">
        <v>18516</v>
      </c>
      <c r="H7398" t="s">
        <v>18516</v>
      </c>
      <c r="I7398" t="s">
        <v>18516</v>
      </c>
      <c r="J7398" t="s">
        <v>18516</v>
      </c>
      <c r="K7398" t="s">
        <v>29707</v>
      </c>
      <c r="L7398" t="s">
        <v>18516</v>
      </c>
      <c r="M7398" t="s">
        <v>18516</v>
      </c>
    </row>
    <row r="7399" spans="1:13" ht="13.5">
      <c r="A7399" t="s">
        <v>13664</v>
      </c>
      <c r="B7399" t="s">
        <v>40303</v>
      </c>
      <c r="C7399" t="s">
        <v>29661</v>
      </c>
      <c r="D7399" t="s">
        <v>29662</v>
      </c>
      <c r="E7399" t="s">
        <v>18516</v>
      </c>
      <c r="F7399" t="s">
        <v>18516</v>
      </c>
      <c r="G7399" t="s">
        <v>18516</v>
      </c>
      <c r="H7399" t="s">
        <v>18516</v>
      </c>
      <c r="I7399" t="s">
        <v>18516</v>
      </c>
      <c r="J7399" t="s">
        <v>18516</v>
      </c>
      <c r="K7399" t="s">
        <v>29707</v>
      </c>
      <c r="L7399" t="s">
        <v>18516</v>
      </c>
      <c r="M7399" t="s">
        <v>18516</v>
      </c>
    </row>
    <row r="7400" spans="1:13" ht="13.5">
      <c r="A7400" t="s">
        <v>40304</v>
      </c>
      <c r="B7400" t="s">
        <v>40305</v>
      </c>
      <c r="C7400" t="s">
        <v>29661</v>
      </c>
      <c r="D7400" t="s">
        <v>29662</v>
      </c>
      <c r="E7400" t="s">
        <v>18516</v>
      </c>
      <c r="F7400" t="s">
        <v>18516</v>
      </c>
      <c r="G7400" t="s">
        <v>18516</v>
      </c>
      <c r="H7400" t="s">
        <v>18516</v>
      </c>
      <c r="I7400" t="s">
        <v>18516</v>
      </c>
      <c r="J7400" t="s">
        <v>18516</v>
      </c>
      <c r="K7400" t="s">
        <v>29707</v>
      </c>
      <c r="L7400" t="s">
        <v>18516</v>
      </c>
      <c r="M7400" t="s">
        <v>18516</v>
      </c>
    </row>
    <row r="7401" spans="1:13" ht="13.5">
      <c r="A7401" t="s">
        <v>40306</v>
      </c>
      <c r="B7401" t="s">
        <v>40307</v>
      </c>
      <c r="C7401" t="s">
        <v>29661</v>
      </c>
      <c r="D7401" t="s">
        <v>29662</v>
      </c>
      <c r="E7401" t="s">
        <v>18516</v>
      </c>
      <c r="F7401" t="s">
        <v>18516</v>
      </c>
      <c r="G7401" t="s">
        <v>18516</v>
      </c>
      <c r="H7401" t="s">
        <v>18516</v>
      </c>
      <c r="I7401" t="s">
        <v>18516</v>
      </c>
      <c r="J7401" t="s">
        <v>18516</v>
      </c>
      <c r="K7401" t="s">
        <v>29707</v>
      </c>
      <c r="L7401" t="s">
        <v>18516</v>
      </c>
      <c r="M7401" t="s">
        <v>18516</v>
      </c>
    </row>
    <row r="7402" spans="1:13" ht="13.5">
      <c r="A7402" t="s">
        <v>40308</v>
      </c>
      <c r="B7402" t="s">
        <v>40309</v>
      </c>
      <c r="C7402" t="s">
        <v>29661</v>
      </c>
      <c r="D7402" t="s">
        <v>29662</v>
      </c>
      <c r="E7402" t="s">
        <v>18516</v>
      </c>
      <c r="F7402" t="s">
        <v>18516</v>
      </c>
      <c r="G7402" t="s">
        <v>18516</v>
      </c>
      <c r="H7402" t="s">
        <v>18516</v>
      </c>
      <c r="I7402" t="s">
        <v>18516</v>
      </c>
      <c r="J7402" t="s">
        <v>18516</v>
      </c>
      <c r="K7402" t="s">
        <v>29707</v>
      </c>
      <c r="L7402" t="s">
        <v>18516</v>
      </c>
      <c r="M7402" t="s">
        <v>18516</v>
      </c>
    </row>
    <row r="7403" spans="1:13" ht="13.5">
      <c r="A7403" t="s">
        <v>40310</v>
      </c>
      <c r="B7403" t="s">
        <v>40311</v>
      </c>
      <c r="C7403" t="s">
        <v>29661</v>
      </c>
      <c r="D7403" t="s">
        <v>29662</v>
      </c>
      <c r="E7403" t="s">
        <v>18516</v>
      </c>
      <c r="F7403" t="s">
        <v>18516</v>
      </c>
      <c r="G7403" t="s">
        <v>18516</v>
      </c>
      <c r="H7403" t="s">
        <v>18516</v>
      </c>
      <c r="I7403" t="s">
        <v>18516</v>
      </c>
      <c r="J7403" t="s">
        <v>18516</v>
      </c>
      <c r="K7403" t="s">
        <v>29707</v>
      </c>
      <c r="L7403" t="s">
        <v>18516</v>
      </c>
      <c r="M7403" t="s">
        <v>18516</v>
      </c>
    </row>
    <row r="7404" spans="1:13" ht="13.5">
      <c r="A7404" t="s">
        <v>40312</v>
      </c>
      <c r="B7404" t="s">
        <v>40313</v>
      </c>
      <c r="C7404" t="s">
        <v>29661</v>
      </c>
      <c r="D7404" t="s">
        <v>29662</v>
      </c>
      <c r="E7404" s="164">
        <v>500</v>
      </c>
      <c r="F7404" s="164">
        <v>480</v>
      </c>
      <c r="G7404" s="165">
        <v>0.96</v>
      </c>
      <c r="H7404" t="s">
        <v>18516</v>
      </c>
      <c r="I7404" s="164">
        <v>166.34</v>
      </c>
      <c r="J7404" s="164">
        <v>646.34</v>
      </c>
      <c r="K7404">
        <v>44</v>
      </c>
      <c r="L7404" t="s">
        <v>29439</v>
      </c>
      <c r="M7404" t="s">
        <v>29416</v>
      </c>
    </row>
    <row r="7405" spans="1:13" ht="13.5">
      <c r="A7405" t="s">
        <v>40314</v>
      </c>
      <c r="B7405" t="s">
        <v>40315</v>
      </c>
      <c r="C7405" t="s">
        <v>29661</v>
      </c>
      <c r="D7405" t="s">
        <v>29662</v>
      </c>
      <c r="E7405" s="164">
        <v>320</v>
      </c>
      <c r="F7405" s="164">
        <v>280</v>
      </c>
      <c r="G7405" s="165">
        <v>0.87</v>
      </c>
      <c r="H7405" t="s">
        <v>18516</v>
      </c>
      <c r="I7405" s="164">
        <v>77.48</v>
      </c>
      <c r="J7405" s="164">
        <v>357.48</v>
      </c>
      <c r="K7405">
        <v>62</v>
      </c>
      <c r="L7405" t="s">
        <v>18516</v>
      </c>
      <c r="M7405" t="s">
        <v>18516</v>
      </c>
    </row>
    <row r="7406" spans="1:13" ht="13.5">
      <c r="A7406" t="s">
        <v>5938</v>
      </c>
      <c r="B7406" t="s">
        <v>40316</v>
      </c>
      <c r="C7406" t="s">
        <v>29661</v>
      </c>
      <c r="D7406" t="s">
        <v>29662</v>
      </c>
      <c r="E7406" t="s">
        <v>18516</v>
      </c>
      <c r="F7406" t="s">
        <v>18516</v>
      </c>
      <c r="G7406" t="s">
        <v>18516</v>
      </c>
      <c r="H7406" t="s">
        <v>18516</v>
      </c>
      <c r="I7406" t="s">
        <v>18516</v>
      </c>
      <c r="J7406" t="s">
        <v>18516</v>
      </c>
      <c r="K7406" t="s">
        <v>29707</v>
      </c>
      <c r="L7406" t="s">
        <v>18516</v>
      </c>
      <c r="M7406" t="s">
        <v>18516</v>
      </c>
    </row>
    <row r="7407" spans="1:13" ht="13.5">
      <c r="A7407" t="s">
        <v>40317</v>
      </c>
      <c r="B7407" t="s">
        <v>40318</v>
      </c>
      <c r="C7407" t="s">
        <v>29661</v>
      </c>
      <c r="D7407" t="s">
        <v>29662</v>
      </c>
      <c r="E7407" t="s">
        <v>18516</v>
      </c>
      <c r="F7407" t="s">
        <v>18516</v>
      </c>
      <c r="G7407" t="s">
        <v>18516</v>
      </c>
      <c r="H7407" t="s">
        <v>18516</v>
      </c>
      <c r="I7407" t="s">
        <v>18516</v>
      </c>
      <c r="J7407" t="s">
        <v>18516</v>
      </c>
      <c r="K7407" t="s">
        <v>29707</v>
      </c>
      <c r="L7407" t="s">
        <v>18516</v>
      </c>
      <c r="M7407" t="s">
        <v>18516</v>
      </c>
    </row>
    <row r="7408" spans="1:13" ht="13.5">
      <c r="A7408" t="s">
        <v>277</v>
      </c>
      <c r="B7408" t="s">
        <v>40319</v>
      </c>
      <c r="C7408" t="s">
        <v>29661</v>
      </c>
      <c r="D7408" t="s">
        <v>29662</v>
      </c>
      <c r="E7408" t="s">
        <v>18516</v>
      </c>
      <c r="F7408" t="s">
        <v>18516</v>
      </c>
      <c r="G7408" t="s">
        <v>18516</v>
      </c>
      <c r="H7408" t="s">
        <v>18516</v>
      </c>
      <c r="I7408" t="s">
        <v>18516</v>
      </c>
      <c r="J7408" t="s">
        <v>18516</v>
      </c>
      <c r="K7408" t="s">
        <v>29707</v>
      </c>
      <c r="L7408" t="s">
        <v>18516</v>
      </c>
      <c r="M7408" t="s">
        <v>18516</v>
      </c>
    </row>
    <row r="7409" spans="1:13" ht="13.5">
      <c r="A7409" t="s">
        <v>280</v>
      </c>
      <c r="B7409" t="s">
        <v>40320</v>
      </c>
      <c r="C7409" t="s">
        <v>29661</v>
      </c>
      <c r="D7409" t="s">
        <v>29662</v>
      </c>
      <c r="E7409" t="s">
        <v>18516</v>
      </c>
      <c r="F7409" t="s">
        <v>18516</v>
      </c>
      <c r="G7409" t="s">
        <v>18516</v>
      </c>
      <c r="H7409" t="s">
        <v>18516</v>
      </c>
      <c r="I7409" t="s">
        <v>18516</v>
      </c>
      <c r="J7409" t="s">
        <v>18516</v>
      </c>
      <c r="K7409" t="s">
        <v>29707</v>
      </c>
      <c r="L7409" t="s">
        <v>18516</v>
      </c>
      <c r="M7409" t="s">
        <v>18516</v>
      </c>
    </row>
    <row r="7410" spans="1:13" ht="13.5">
      <c r="A7410" t="s">
        <v>40321</v>
      </c>
      <c r="B7410" t="s">
        <v>40322</v>
      </c>
      <c r="C7410" t="s">
        <v>29661</v>
      </c>
      <c r="D7410" t="s">
        <v>29662</v>
      </c>
      <c r="E7410" s="164">
        <v>157</v>
      </c>
      <c r="F7410" s="164">
        <v>135</v>
      </c>
      <c r="G7410" s="165">
        <v>0.85</v>
      </c>
      <c r="H7410" t="s">
        <v>29914</v>
      </c>
      <c r="I7410" s="164">
        <v>55.78</v>
      </c>
      <c r="J7410" s="164">
        <v>190.78</v>
      </c>
      <c r="K7410">
        <v>188</v>
      </c>
      <c r="L7410" t="s">
        <v>29455</v>
      </c>
      <c r="M7410" t="s">
        <v>29456</v>
      </c>
    </row>
    <row r="7411" spans="1:13" ht="13.5">
      <c r="A7411" t="s">
        <v>40323</v>
      </c>
      <c r="B7411" t="s">
        <v>40324</v>
      </c>
      <c r="C7411" t="s">
        <v>29661</v>
      </c>
      <c r="D7411" t="s">
        <v>29662</v>
      </c>
      <c r="E7411" t="s">
        <v>18516</v>
      </c>
      <c r="F7411" t="s">
        <v>18516</v>
      </c>
      <c r="G7411" t="s">
        <v>18516</v>
      </c>
      <c r="H7411" t="s">
        <v>18516</v>
      </c>
      <c r="I7411" t="s">
        <v>18516</v>
      </c>
      <c r="J7411" t="s">
        <v>18516</v>
      </c>
      <c r="K7411" t="s">
        <v>29707</v>
      </c>
      <c r="L7411" t="s">
        <v>18516</v>
      </c>
      <c r="M7411" t="s">
        <v>18516</v>
      </c>
    </row>
    <row r="7412" spans="1:13" ht="13.5">
      <c r="A7412" t="s">
        <v>40325</v>
      </c>
      <c r="B7412" t="s">
        <v>40326</v>
      </c>
      <c r="C7412" t="s">
        <v>29661</v>
      </c>
      <c r="D7412" t="s">
        <v>29662</v>
      </c>
      <c r="E7412" t="s">
        <v>18516</v>
      </c>
      <c r="F7412" t="s">
        <v>18516</v>
      </c>
      <c r="G7412" t="s">
        <v>18516</v>
      </c>
      <c r="H7412" t="s">
        <v>18516</v>
      </c>
      <c r="I7412" t="s">
        <v>18516</v>
      </c>
      <c r="J7412" t="s">
        <v>18516</v>
      </c>
      <c r="K7412" t="s">
        <v>29707</v>
      </c>
      <c r="L7412" t="s">
        <v>18516</v>
      </c>
      <c r="M7412" t="s">
        <v>18516</v>
      </c>
    </row>
    <row r="7413" spans="1:13" ht="13.5">
      <c r="A7413" t="s">
        <v>40327</v>
      </c>
      <c r="B7413" t="s">
        <v>40328</v>
      </c>
      <c r="C7413" t="s">
        <v>29661</v>
      </c>
      <c r="D7413" t="s">
        <v>29662</v>
      </c>
      <c r="E7413" t="s">
        <v>18516</v>
      </c>
      <c r="F7413" t="s">
        <v>18516</v>
      </c>
      <c r="G7413" t="s">
        <v>18516</v>
      </c>
      <c r="H7413" t="s">
        <v>18516</v>
      </c>
      <c r="I7413" t="s">
        <v>18516</v>
      </c>
      <c r="J7413" t="s">
        <v>18516</v>
      </c>
      <c r="K7413" t="s">
        <v>29707</v>
      </c>
      <c r="L7413" t="s">
        <v>18516</v>
      </c>
      <c r="M7413" t="s">
        <v>18516</v>
      </c>
    </row>
    <row r="7414" spans="1:13" ht="13.5">
      <c r="A7414" t="s">
        <v>10347</v>
      </c>
      <c r="B7414" t="s">
        <v>40329</v>
      </c>
      <c r="C7414" t="s">
        <v>29661</v>
      </c>
      <c r="D7414" t="s">
        <v>29662</v>
      </c>
      <c r="E7414" t="s">
        <v>18516</v>
      </c>
      <c r="F7414" t="s">
        <v>18516</v>
      </c>
      <c r="G7414" t="s">
        <v>18516</v>
      </c>
      <c r="H7414" t="s">
        <v>18516</v>
      </c>
      <c r="I7414" t="s">
        <v>18516</v>
      </c>
      <c r="J7414" t="s">
        <v>18516</v>
      </c>
      <c r="K7414" t="s">
        <v>29707</v>
      </c>
      <c r="L7414" t="s">
        <v>18516</v>
      </c>
      <c r="M7414" t="s">
        <v>18516</v>
      </c>
    </row>
    <row r="7415" spans="1:13" ht="13.5">
      <c r="A7415" t="s">
        <v>8234</v>
      </c>
      <c r="B7415" t="s">
        <v>40330</v>
      </c>
      <c r="C7415" t="s">
        <v>29661</v>
      </c>
      <c r="D7415" t="s">
        <v>29662</v>
      </c>
      <c r="E7415" t="s">
        <v>18516</v>
      </c>
      <c r="F7415" t="s">
        <v>18516</v>
      </c>
      <c r="G7415" t="s">
        <v>18516</v>
      </c>
      <c r="H7415" t="s">
        <v>18516</v>
      </c>
      <c r="I7415" t="s">
        <v>18516</v>
      </c>
      <c r="J7415" t="s">
        <v>18516</v>
      </c>
      <c r="K7415" t="s">
        <v>29707</v>
      </c>
      <c r="L7415" t="s">
        <v>18516</v>
      </c>
      <c r="M7415" t="s">
        <v>18516</v>
      </c>
    </row>
    <row r="7416" spans="1:13" ht="13.5">
      <c r="A7416" t="s">
        <v>40331</v>
      </c>
      <c r="B7416" t="s">
        <v>40332</v>
      </c>
      <c r="C7416" t="s">
        <v>29661</v>
      </c>
      <c r="D7416" t="s">
        <v>29662</v>
      </c>
      <c r="E7416" t="s">
        <v>18516</v>
      </c>
      <c r="F7416" t="s">
        <v>18516</v>
      </c>
      <c r="G7416" t="s">
        <v>18516</v>
      </c>
      <c r="H7416" t="s">
        <v>18516</v>
      </c>
      <c r="I7416" t="s">
        <v>18516</v>
      </c>
      <c r="J7416" t="s">
        <v>18516</v>
      </c>
      <c r="K7416" t="s">
        <v>29707</v>
      </c>
      <c r="L7416" t="s">
        <v>18516</v>
      </c>
      <c r="M7416" t="s">
        <v>18516</v>
      </c>
    </row>
    <row r="7417" spans="1:13" ht="13.5">
      <c r="A7417" t="s">
        <v>40333</v>
      </c>
      <c r="B7417" t="s">
        <v>40334</v>
      </c>
      <c r="C7417" t="s">
        <v>29661</v>
      </c>
      <c r="D7417" t="s">
        <v>29662</v>
      </c>
      <c r="E7417" t="s">
        <v>18516</v>
      </c>
      <c r="F7417" t="s">
        <v>18516</v>
      </c>
      <c r="G7417" t="s">
        <v>18516</v>
      </c>
      <c r="H7417" t="s">
        <v>18516</v>
      </c>
      <c r="I7417" t="s">
        <v>18516</v>
      </c>
      <c r="J7417" t="s">
        <v>18516</v>
      </c>
      <c r="K7417" t="s">
        <v>29707</v>
      </c>
      <c r="L7417" t="s">
        <v>18516</v>
      </c>
      <c r="M7417" t="s">
        <v>18516</v>
      </c>
    </row>
    <row r="7418" spans="1:13" ht="13.5">
      <c r="A7418" t="s">
        <v>40335</v>
      </c>
      <c r="B7418" t="s">
        <v>40336</v>
      </c>
      <c r="C7418" t="s">
        <v>29661</v>
      </c>
      <c r="D7418" t="s">
        <v>29662</v>
      </c>
      <c r="E7418" t="s">
        <v>18516</v>
      </c>
      <c r="F7418" t="s">
        <v>18516</v>
      </c>
      <c r="G7418" t="s">
        <v>18516</v>
      </c>
      <c r="H7418" t="s">
        <v>18516</v>
      </c>
      <c r="I7418" t="s">
        <v>18516</v>
      </c>
      <c r="J7418" t="s">
        <v>18516</v>
      </c>
      <c r="K7418" t="s">
        <v>29707</v>
      </c>
      <c r="L7418" t="s">
        <v>18516</v>
      </c>
      <c r="M7418" t="s">
        <v>18516</v>
      </c>
    </row>
    <row r="7419" spans="1:13" ht="13.5">
      <c r="A7419" t="s">
        <v>10320</v>
      </c>
      <c r="B7419" t="s">
        <v>40337</v>
      </c>
      <c r="C7419" t="s">
        <v>29661</v>
      </c>
      <c r="D7419" t="s">
        <v>29662</v>
      </c>
      <c r="E7419" t="s">
        <v>18516</v>
      </c>
      <c r="F7419" t="s">
        <v>18516</v>
      </c>
      <c r="G7419" t="s">
        <v>18516</v>
      </c>
      <c r="H7419" t="s">
        <v>18516</v>
      </c>
      <c r="I7419" t="s">
        <v>18516</v>
      </c>
      <c r="J7419" t="s">
        <v>18516</v>
      </c>
      <c r="K7419" t="s">
        <v>29707</v>
      </c>
      <c r="L7419" t="s">
        <v>18516</v>
      </c>
      <c r="M7419" t="s">
        <v>18516</v>
      </c>
    </row>
    <row r="7420" spans="1:13" ht="13.5">
      <c r="A7420" t="s">
        <v>10335</v>
      </c>
      <c r="B7420" t="s">
        <v>40338</v>
      </c>
      <c r="C7420" t="s">
        <v>29661</v>
      </c>
      <c r="D7420" t="s">
        <v>29662</v>
      </c>
      <c r="E7420" t="s">
        <v>18516</v>
      </c>
      <c r="F7420" t="s">
        <v>18516</v>
      </c>
      <c r="G7420" t="s">
        <v>18516</v>
      </c>
      <c r="H7420" t="s">
        <v>18516</v>
      </c>
      <c r="I7420" t="s">
        <v>18516</v>
      </c>
      <c r="J7420" t="s">
        <v>18516</v>
      </c>
      <c r="K7420" t="s">
        <v>29707</v>
      </c>
      <c r="L7420" t="s">
        <v>18516</v>
      </c>
      <c r="M7420" t="s">
        <v>18516</v>
      </c>
    </row>
    <row r="7421" spans="1:13" ht="13.5">
      <c r="A7421" t="s">
        <v>40339</v>
      </c>
      <c r="B7421" t="s">
        <v>40340</v>
      </c>
      <c r="C7421" t="s">
        <v>29661</v>
      </c>
      <c r="D7421" t="s">
        <v>29662</v>
      </c>
      <c r="E7421" t="s">
        <v>18516</v>
      </c>
      <c r="F7421" t="s">
        <v>18516</v>
      </c>
      <c r="G7421" t="s">
        <v>18516</v>
      </c>
      <c r="H7421" t="s">
        <v>18516</v>
      </c>
      <c r="I7421" t="s">
        <v>18516</v>
      </c>
      <c r="J7421" t="s">
        <v>18516</v>
      </c>
      <c r="K7421" t="s">
        <v>29707</v>
      </c>
      <c r="L7421" t="s">
        <v>18516</v>
      </c>
      <c r="M7421" t="s">
        <v>18516</v>
      </c>
    </row>
    <row r="7422" spans="1:13" ht="13.5">
      <c r="A7422" t="s">
        <v>40341</v>
      </c>
      <c r="B7422" t="s">
        <v>40342</v>
      </c>
      <c r="C7422" t="s">
        <v>29661</v>
      </c>
      <c r="D7422" t="s">
        <v>29662</v>
      </c>
      <c r="E7422" t="s">
        <v>18516</v>
      </c>
      <c r="F7422" t="s">
        <v>18516</v>
      </c>
      <c r="G7422" t="s">
        <v>18516</v>
      </c>
      <c r="H7422" t="s">
        <v>18516</v>
      </c>
      <c r="I7422" t="s">
        <v>18516</v>
      </c>
      <c r="J7422" t="s">
        <v>18516</v>
      </c>
      <c r="K7422" t="s">
        <v>29707</v>
      </c>
      <c r="L7422" t="s">
        <v>18516</v>
      </c>
      <c r="M7422" t="s">
        <v>18516</v>
      </c>
    </row>
    <row r="7423" spans="1:13" ht="13.5">
      <c r="A7423" t="s">
        <v>40343</v>
      </c>
      <c r="B7423" t="s">
        <v>40344</v>
      </c>
      <c r="C7423" t="s">
        <v>29661</v>
      </c>
      <c r="D7423" t="s">
        <v>29662</v>
      </c>
      <c r="E7423" t="s">
        <v>18516</v>
      </c>
      <c r="F7423" t="s">
        <v>18516</v>
      </c>
      <c r="G7423" t="s">
        <v>18516</v>
      </c>
      <c r="H7423" t="s">
        <v>18516</v>
      </c>
      <c r="I7423" t="s">
        <v>18516</v>
      </c>
      <c r="J7423" t="s">
        <v>18516</v>
      </c>
      <c r="K7423" t="s">
        <v>29707</v>
      </c>
      <c r="L7423" t="s">
        <v>18516</v>
      </c>
      <c r="M7423" t="s">
        <v>18516</v>
      </c>
    </row>
    <row r="7424" spans="1:13" ht="13.5">
      <c r="A7424" t="s">
        <v>40345</v>
      </c>
      <c r="B7424" t="s">
        <v>40346</v>
      </c>
      <c r="C7424" t="s">
        <v>29661</v>
      </c>
      <c r="D7424" t="s">
        <v>29662</v>
      </c>
      <c r="E7424" t="s">
        <v>18516</v>
      </c>
      <c r="F7424" t="s">
        <v>18516</v>
      </c>
      <c r="G7424" t="s">
        <v>18516</v>
      </c>
      <c r="H7424" t="s">
        <v>18516</v>
      </c>
      <c r="I7424" t="s">
        <v>18516</v>
      </c>
      <c r="J7424" t="s">
        <v>18516</v>
      </c>
      <c r="K7424" t="s">
        <v>29707</v>
      </c>
      <c r="L7424" t="s">
        <v>18516</v>
      </c>
      <c r="M7424" t="s">
        <v>18516</v>
      </c>
    </row>
    <row r="7425" spans="1:13" ht="13.5">
      <c r="A7425" t="s">
        <v>40347</v>
      </c>
      <c r="B7425" t="s">
        <v>40348</v>
      </c>
      <c r="C7425" t="s">
        <v>29661</v>
      </c>
      <c r="D7425" t="s">
        <v>29662</v>
      </c>
      <c r="E7425" t="s">
        <v>18516</v>
      </c>
      <c r="F7425" t="s">
        <v>18516</v>
      </c>
      <c r="G7425" t="s">
        <v>18516</v>
      </c>
      <c r="H7425" t="s">
        <v>18516</v>
      </c>
      <c r="I7425" t="s">
        <v>18516</v>
      </c>
      <c r="J7425" t="s">
        <v>18516</v>
      </c>
      <c r="K7425" t="s">
        <v>29707</v>
      </c>
      <c r="L7425" t="s">
        <v>18516</v>
      </c>
      <c r="M7425" t="s">
        <v>18516</v>
      </c>
    </row>
    <row r="7426" spans="1:13" ht="13.5">
      <c r="A7426" t="s">
        <v>9717</v>
      </c>
      <c r="B7426" t="s">
        <v>40349</v>
      </c>
      <c r="C7426" t="s">
        <v>29661</v>
      </c>
      <c r="D7426" t="s">
        <v>29662</v>
      </c>
      <c r="E7426" t="s">
        <v>18516</v>
      </c>
      <c r="F7426" t="s">
        <v>18516</v>
      </c>
      <c r="G7426" t="s">
        <v>18516</v>
      </c>
      <c r="H7426" t="s">
        <v>18516</v>
      </c>
      <c r="I7426" t="s">
        <v>18516</v>
      </c>
      <c r="J7426" t="s">
        <v>18516</v>
      </c>
      <c r="K7426" t="s">
        <v>29707</v>
      </c>
      <c r="L7426" t="s">
        <v>18516</v>
      </c>
      <c r="M7426" t="s">
        <v>18516</v>
      </c>
    </row>
    <row r="7427" spans="1:13" ht="13.5">
      <c r="A7427" t="s">
        <v>40350</v>
      </c>
      <c r="B7427" t="s">
        <v>40351</v>
      </c>
      <c r="C7427" t="s">
        <v>29661</v>
      </c>
      <c r="D7427" t="s">
        <v>29662</v>
      </c>
      <c r="E7427" t="s">
        <v>18516</v>
      </c>
      <c r="F7427" t="s">
        <v>18516</v>
      </c>
      <c r="G7427" t="s">
        <v>18516</v>
      </c>
      <c r="H7427" t="s">
        <v>18516</v>
      </c>
      <c r="I7427" t="s">
        <v>18516</v>
      </c>
      <c r="J7427" t="s">
        <v>18516</v>
      </c>
      <c r="K7427" t="s">
        <v>29707</v>
      </c>
      <c r="L7427" t="s">
        <v>18516</v>
      </c>
      <c r="M7427" t="s">
        <v>18516</v>
      </c>
    </row>
    <row r="7428" spans="1:13" ht="13.5">
      <c r="A7428" t="s">
        <v>271</v>
      </c>
      <c r="B7428" t="s">
        <v>40352</v>
      </c>
      <c r="C7428" t="s">
        <v>29661</v>
      </c>
      <c r="D7428" t="s">
        <v>29662</v>
      </c>
      <c r="E7428" t="s">
        <v>18516</v>
      </c>
      <c r="F7428" t="s">
        <v>18516</v>
      </c>
      <c r="G7428" t="s">
        <v>18516</v>
      </c>
      <c r="H7428" t="s">
        <v>18516</v>
      </c>
      <c r="I7428" t="s">
        <v>18516</v>
      </c>
      <c r="J7428" t="s">
        <v>18516</v>
      </c>
      <c r="K7428" t="s">
        <v>29707</v>
      </c>
      <c r="L7428" t="s">
        <v>18516</v>
      </c>
      <c r="M7428" t="s">
        <v>18516</v>
      </c>
    </row>
    <row r="7429" spans="1:13" ht="13.5">
      <c r="A7429" t="s">
        <v>40353</v>
      </c>
      <c r="B7429" t="s">
        <v>40354</v>
      </c>
      <c r="C7429" t="s">
        <v>29661</v>
      </c>
      <c r="D7429" t="s">
        <v>29662</v>
      </c>
      <c r="E7429" t="s">
        <v>18516</v>
      </c>
      <c r="F7429" t="s">
        <v>18516</v>
      </c>
      <c r="G7429" t="s">
        <v>18516</v>
      </c>
      <c r="H7429" t="s">
        <v>18516</v>
      </c>
      <c r="I7429" t="s">
        <v>18516</v>
      </c>
      <c r="J7429" t="s">
        <v>18516</v>
      </c>
      <c r="K7429" t="s">
        <v>29707</v>
      </c>
      <c r="L7429" t="s">
        <v>18516</v>
      </c>
      <c r="M7429" t="s">
        <v>18516</v>
      </c>
    </row>
    <row r="7430" spans="1:13" ht="13.5">
      <c r="A7430" t="s">
        <v>8237</v>
      </c>
      <c r="B7430" t="s">
        <v>40355</v>
      </c>
      <c r="C7430" t="s">
        <v>29661</v>
      </c>
      <c r="D7430" t="s">
        <v>29662</v>
      </c>
      <c r="E7430" t="s">
        <v>18516</v>
      </c>
      <c r="F7430" t="s">
        <v>18516</v>
      </c>
      <c r="G7430" t="s">
        <v>18516</v>
      </c>
      <c r="H7430" t="s">
        <v>18516</v>
      </c>
      <c r="I7430" t="s">
        <v>18516</v>
      </c>
      <c r="J7430" t="s">
        <v>18516</v>
      </c>
      <c r="K7430" t="s">
        <v>29707</v>
      </c>
      <c r="L7430" t="s">
        <v>18516</v>
      </c>
      <c r="M7430" t="s">
        <v>18516</v>
      </c>
    </row>
    <row r="7431" spans="1:13" ht="13.5">
      <c r="A7431" t="s">
        <v>40356</v>
      </c>
      <c r="B7431" t="s">
        <v>40357</v>
      </c>
      <c r="C7431" t="s">
        <v>29661</v>
      </c>
      <c r="D7431" t="s">
        <v>29662</v>
      </c>
      <c r="E7431" t="s">
        <v>18516</v>
      </c>
      <c r="F7431" t="s">
        <v>18516</v>
      </c>
      <c r="G7431" t="s">
        <v>18516</v>
      </c>
      <c r="H7431" t="s">
        <v>18516</v>
      </c>
      <c r="I7431" t="s">
        <v>18516</v>
      </c>
      <c r="J7431" t="s">
        <v>18516</v>
      </c>
      <c r="K7431" t="s">
        <v>29707</v>
      </c>
      <c r="L7431" t="s">
        <v>18516</v>
      </c>
      <c r="M7431" t="s">
        <v>18516</v>
      </c>
    </row>
    <row r="7432" spans="1:13" ht="13.5">
      <c r="A7432" t="s">
        <v>40358</v>
      </c>
      <c r="B7432" t="s">
        <v>40359</v>
      </c>
      <c r="C7432" t="s">
        <v>29661</v>
      </c>
      <c r="D7432" t="s">
        <v>29662</v>
      </c>
      <c r="E7432" t="s">
        <v>18516</v>
      </c>
      <c r="F7432" t="s">
        <v>18516</v>
      </c>
      <c r="G7432" t="s">
        <v>18516</v>
      </c>
      <c r="H7432" t="s">
        <v>18516</v>
      </c>
      <c r="I7432" t="s">
        <v>18516</v>
      </c>
      <c r="J7432" t="s">
        <v>18516</v>
      </c>
      <c r="K7432" t="s">
        <v>29707</v>
      </c>
      <c r="L7432" t="s">
        <v>18516</v>
      </c>
      <c r="M7432" t="s">
        <v>18516</v>
      </c>
    </row>
    <row r="7433" spans="1:13" ht="13.5">
      <c r="A7433" t="s">
        <v>40360</v>
      </c>
      <c r="B7433" t="s">
        <v>40361</v>
      </c>
      <c r="C7433" t="s">
        <v>29661</v>
      </c>
      <c r="D7433" t="s">
        <v>29662</v>
      </c>
      <c r="E7433" t="s">
        <v>18516</v>
      </c>
      <c r="F7433" t="s">
        <v>18516</v>
      </c>
      <c r="G7433" t="s">
        <v>18516</v>
      </c>
      <c r="H7433" t="s">
        <v>18516</v>
      </c>
      <c r="I7433" t="s">
        <v>18516</v>
      </c>
      <c r="J7433" t="s">
        <v>18516</v>
      </c>
      <c r="K7433" t="s">
        <v>29707</v>
      </c>
      <c r="L7433" t="s">
        <v>18516</v>
      </c>
      <c r="M7433" t="s">
        <v>18516</v>
      </c>
    </row>
    <row r="7434" spans="1:13" ht="13.5">
      <c r="A7434" t="s">
        <v>40362</v>
      </c>
      <c r="B7434" t="s">
        <v>40363</v>
      </c>
      <c r="C7434" t="s">
        <v>29661</v>
      </c>
      <c r="D7434" t="s">
        <v>29662</v>
      </c>
      <c r="E7434" s="164">
        <v>280</v>
      </c>
      <c r="F7434" s="164">
        <v>265</v>
      </c>
      <c r="G7434" s="165">
        <v>0.94</v>
      </c>
      <c r="H7434" t="s">
        <v>18516</v>
      </c>
      <c r="I7434" s="164">
        <v>75.73</v>
      </c>
      <c r="J7434" s="164">
        <v>340.73</v>
      </c>
      <c r="K7434">
        <v>39</v>
      </c>
      <c r="L7434" t="s">
        <v>18516</v>
      </c>
      <c r="M7434" t="s">
        <v>18516</v>
      </c>
    </row>
    <row r="7435" spans="1:13" ht="13.5">
      <c r="A7435" t="s">
        <v>40364</v>
      </c>
      <c r="B7435" t="s">
        <v>40365</v>
      </c>
      <c r="C7435" t="s">
        <v>29661</v>
      </c>
      <c r="D7435" t="s">
        <v>29662</v>
      </c>
      <c r="E7435" t="s">
        <v>18516</v>
      </c>
      <c r="F7435" t="s">
        <v>18516</v>
      </c>
      <c r="G7435" t="s">
        <v>18516</v>
      </c>
      <c r="H7435" t="s">
        <v>18516</v>
      </c>
      <c r="I7435" t="s">
        <v>18516</v>
      </c>
      <c r="J7435" t="s">
        <v>18516</v>
      </c>
      <c r="K7435" t="s">
        <v>29707</v>
      </c>
      <c r="L7435" t="s">
        <v>18516</v>
      </c>
      <c r="M7435" t="s">
        <v>18516</v>
      </c>
    </row>
    <row r="7436" spans="1:13" ht="13.5">
      <c r="A7436" t="s">
        <v>40366</v>
      </c>
      <c r="B7436" t="s">
        <v>40367</v>
      </c>
      <c r="C7436" t="s">
        <v>29661</v>
      </c>
      <c r="D7436" t="s">
        <v>29662</v>
      </c>
      <c r="E7436" t="s">
        <v>18516</v>
      </c>
      <c r="F7436" t="s">
        <v>18516</v>
      </c>
      <c r="G7436" t="s">
        <v>18516</v>
      </c>
      <c r="H7436" t="s">
        <v>18516</v>
      </c>
      <c r="I7436" t="s">
        <v>18516</v>
      </c>
      <c r="J7436" t="s">
        <v>18516</v>
      </c>
      <c r="K7436" t="s">
        <v>29707</v>
      </c>
      <c r="L7436" t="s">
        <v>18516</v>
      </c>
      <c r="M7436" t="s">
        <v>18516</v>
      </c>
    </row>
    <row r="7437" spans="1:13" ht="13.5">
      <c r="A7437" t="s">
        <v>40368</v>
      </c>
      <c r="B7437" t="s">
        <v>40369</v>
      </c>
      <c r="C7437" t="s">
        <v>29661</v>
      </c>
      <c r="D7437" t="s">
        <v>29662</v>
      </c>
      <c r="E7437" t="s">
        <v>18516</v>
      </c>
      <c r="F7437" t="s">
        <v>18516</v>
      </c>
      <c r="G7437" t="s">
        <v>18516</v>
      </c>
      <c r="H7437" t="s">
        <v>18516</v>
      </c>
      <c r="I7437" t="s">
        <v>18516</v>
      </c>
      <c r="J7437" t="s">
        <v>18516</v>
      </c>
      <c r="K7437" t="s">
        <v>29707</v>
      </c>
      <c r="L7437" t="s">
        <v>18516</v>
      </c>
      <c r="M7437" t="s">
        <v>18516</v>
      </c>
    </row>
    <row r="7438" spans="1:13" ht="13.5">
      <c r="A7438" t="s">
        <v>40370</v>
      </c>
      <c r="B7438" t="s">
        <v>40371</v>
      </c>
      <c r="C7438" t="s">
        <v>29661</v>
      </c>
      <c r="D7438" t="s">
        <v>29662</v>
      </c>
      <c r="E7438" t="s">
        <v>18516</v>
      </c>
      <c r="F7438" t="s">
        <v>18516</v>
      </c>
      <c r="G7438" t="s">
        <v>18516</v>
      </c>
      <c r="H7438" t="s">
        <v>18516</v>
      </c>
      <c r="I7438" t="s">
        <v>18516</v>
      </c>
      <c r="J7438" t="s">
        <v>18516</v>
      </c>
      <c r="K7438" t="s">
        <v>29707</v>
      </c>
      <c r="L7438" t="s">
        <v>18516</v>
      </c>
      <c r="M7438" t="s">
        <v>18516</v>
      </c>
    </row>
    <row r="7439" spans="1:13" ht="13.5">
      <c r="A7439" t="s">
        <v>40372</v>
      </c>
      <c r="B7439" t="s">
        <v>40373</v>
      </c>
      <c r="C7439" t="s">
        <v>29661</v>
      </c>
      <c r="D7439" t="s">
        <v>29662</v>
      </c>
      <c r="E7439" t="s">
        <v>18516</v>
      </c>
      <c r="F7439" t="s">
        <v>18516</v>
      </c>
      <c r="G7439" t="s">
        <v>18516</v>
      </c>
      <c r="H7439" t="s">
        <v>18516</v>
      </c>
      <c r="I7439" t="s">
        <v>18516</v>
      </c>
      <c r="J7439" t="s">
        <v>18516</v>
      </c>
      <c r="K7439" t="s">
        <v>29707</v>
      </c>
      <c r="L7439" t="s">
        <v>18516</v>
      </c>
      <c r="M7439" t="s">
        <v>18516</v>
      </c>
    </row>
    <row r="7440" spans="1:13" ht="13.5">
      <c r="A7440" t="s">
        <v>725</v>
      </c>
      <c r="B7440" t="s">
        <v>40374</v>
      </c>
      <c r="C7440" t="s">
        <v>29661</v>
      </c>
      <c r="D7440" t="s">
        <v>29662</v>
      </c>
      <c r="E7440" t="s">
        <v>18516</v>
      </c>
      <c r="F7440" t="s">
        <v>18516</v>
      </c>
      <c r="G7440" t="s">
        <v>18516</v>
      </c>
      <c r="H7440" t="s">
        <v>18516</v>
      </c>
      <c r="I7440" t="s">
        <v>18516</v>
      </c>
      <c r="J7440" t="s">
        <v>18516</v>
      </c>
      <c r="K7440" t="s">
        <v>29707</v>
      </c>
      <c r="L7440" t="s">
        <v>18516</v>
      </c>
      <c r="M7440" t="s">
        <v>18516</v>
      </c>
    </row>
    <row r="7441" spans="1:13" ht="13.5">
      <c r="A7441" t="s">
        <v>722</v>
      </c>
      <c r="B7441" t="s">
        <v>40375</v>
      </c>
      <c r="C7441" t="s">
        <v>29661</v>
      </c>
      <c r="D7441" t="s">
        <v>29662</v>
      </c>
      <c r="E7441" t="s">
        <v>18516</v>
      </c>
      <c r="F7441" t="s">
        <v>18516</v>
      </c>
      <c r="G7441" t="s">
        <v>18516</v>
      </c>
      <c r="H7441" t="s">
        <v>18516</v>
      </c>
      <c r="I7441" t="s">
        <v>18516</v>
      </c>
      <c r="J7441" t="s">
        <v>18516</v>
      </c>
      <c r="K7441" t="s">
        <v>29707</v>
      </c>
      <c r="L7441" t="s">
        <v>18516</v>
      </c>
      <c r="M7441" t="s">
        <v>18516</v>
      </c>
    </row>
    <row r="7442" spans="1:13" ht="13.5">
      <c r="A7442" t="s">
        <v>40376</v>
      </c>
      <c r="B7442" t="s">
        <v>40377</v>
      </c>
      <c r="C7442" t="s">
        <v>29661</v>
      </c>
      <c r="D7442" t="s">
        <v>29662</v>
      </c>
      <c r="E7442" t="s">
        <v>18516</v>
      </c>
      <c r="F7442" t="s">
        <v>18516</v>
      </c>
      <c r="G7442" t="s">
        <v>18516</v>
      </c>
      <c r="H7442" t="s">
        <v>18516</v>
      </c>
      <c r="I7442" t="s">
        <v>18516</v>
      </c>
      <c r="J7442" t="s">
        <v>18516</v>
      </c>
      <c r="K7442" t="s">
        <v>29707</v>
      </c>
      <c r="L7442" t="s">
        <v>18516</v>
      </c>
      <c r="M7442" t="s">
        <v>18516</v>
      </c>
    </row>
    <row r="7443" spans="1:13" ht="13.5">
      <c r="A7443" t="s">
        <v>40378</v>
      </c>
      <c r="B7443" t="s">
        <v>40379</v>
      </c>
      <c r="C7443" t="s">
        <v>29661</v>
      </c>
      <c r="D7443" t="s">
        <v>29662</v>
      </c>
      <c r="E7443" t="s">
        <v>18516</v>
      </c>
      <c r="F7443" t="s">
        <v>18516</v>
      </c>
      <c r="G7443" t="s">
        <v>18516</v>
      </c>
      <c r="H7443" t="s">
        <v>18516</v>
      </c>
      <c r="I7443" t="s">
        <v>18516</v>
      </c>
      <c r="J7443" t="s">
        <v>18516</v>
      </c>
      <c r="K7443" t="s">
        <v>29707</v>
      </c>
      <c r="L7443" t="s">
        <v>18516</v>
      </c>
      <c r="M7443" t="s">
        <v>18516</v>
      </c>
    </row>
    <row r="7444" spans="1:13" ht="13.5">
      <c r="A7444" t="s">
        <v>11756</v>
      </c>
      <c r="B7444" t="s">
        <v>40380</v>
      </c>
      <c r="C7444" t="s">
        <v>29893</v>
      </c>
      <c r="D7444" t="s">
        <v>29894</v>
      </c>
      <c r="E7444" s="164">
        <v>99</v>
      </c>
      <c r="F7444" s="164">
        <v>90</v>
      </c>
      <c r="G7444" s="165">
        <v>0.9</v>
      </c>
      <c r="H7444" t="s">
        <v>18516</v>
      </c>
      <c r="I7444" s="164">
        <v>44.35</v>
      </c>
      <c r="J7444" s="164">
        <v>134.35</v>
      </c>
      <c r="K7444">
        <v>0</v>
      </c>
      <c r="L7444" t="s">
        <v>18516</v>
      </c>
      <c r="M7444" t="s">
        <v>18516</v>
      </c>
    </row>
    <row r="7445" spans="1:13" ht="13.5">
      <c r="A7445" t="s">
        <v>40381</v>
      </c>
      <c r="B7445" t="s">
        <v>40382</v>
      </c>
      <c r="C7445" t="s">
        <v>40383</v>
      </c>
      <c r="D7445" t="s">
        <v>40384</v>
      </c>
      <c r="E7445" t="s">
        <v>18516</v>
      </c>
      <c r="F7445" t="s">
        <v>18516</v>
      </c>
      <c r="G7445" t="s">
        <v>18516</v>
      </c>
      <c r="H7445" t="s">
        <v>18516</v>
      </c>
      <c r="I7445" t="s">
        <v>18516</v>
      </c>
      <c r="J7445" t="s">
        <v>18516</v>
      </c>
      <c r="K7445" t="s">
        <v>29707</v>
      </c>
      <c r="L7445" t="s">
        <v>18516</v>
      </c>
      <c r="M7445" t="s">
        <v>18516</v>
      </c>
    </row>
    <row r="7446" spans="1:13" ht="13.5">
      <c r="A7446" t="s">
        <v>11458</v>
      </c>
      <c r="B7446" t="s">
        <v>40385</v>
      </c>
      <c r="C7446" t="s">
        <v>33244</v>
      </c>
      <c r="D7446" t="s">
        <v>33245</v>
      </c>
      <c r="E7446" t="s">
        <v>18516</v>
      </c>
      <c r="F7446" t="s">
        <v>18516</v>
      </c>
      <c r="G7446" t="s">
        <v>18516</v>
      </c>
      <c r="H7446" t="s">
        <v>18516</v>
      </c>
      <c r="I7446" t="s">
        <v>18516</v>
      </c>
      <c r="J7446" t="s">
        <v>18516</v>
      </c>
      <c r="K7446" t="s">
        <v>29707</v>
      </c>
      <c r="L7446" t="s">
        <v>18516</v>
      </c>
      <c r="M7446" t="s">
        <v>18516</v>
      </c>
    </row>
    <row r="7447" spans="1:13" ht="13.5">
      <c r="A7447" t="s">
        <v>11461</v>
      </c>
      <c r="B7447" t="s">
        <v>40386</v>
      </c>
      <c r="C7447" t="s">
        <v>33244</v>
      </c>
      <c r="D7447" t="s">
        <v>33245</v>
      </c>
      <c r="E7447" t="s">
        <v>18516</v>
      </c>
      <c r="F7447" t="s">
        <v>18516</v>
      </c>
      <c r="G7447" t="s">
        <v>18516</v>
      </c>
      <c r="H7447" t="s">
        <v>18516</v>
      </c>
      <c r="I7447" t="s">
        <v>18516</v>
      </c>
      <c r="J7447" t="s">
        <v>18516</v>
      </c>
      <c r="K7447" t="s">
        <v>29707</v>
      </c>
      <c r="L7447" t="s">
        <v>18516</v>
      </c>
      <c r="M7447" t="s">
        <v>18516</v>
      </c>
    </row>
    <row r="7448" spans="1:13" ht="13.5">
      <c r="A7448" t="s">
        <v>11464</v>
      </c>
      <c r="B7448" t="s">
        <v>40387</v>
      </c>
      <c r="C7448" t="s">
        <v>29414</v>
      </c>
      <c r="D7448" t="s">
        <v>29415</v>
      </c>
      <c r="E7448" t="s">
        <v>18516</v>
      </c>
      <c r="F7448" t="s">
        <v>18516</v>
      </c>
      <c r="G7448" t="s">
        <v>18516</v>
      </c>
      <c r="H7448" t="s">
        <v>18516</v>
      </c>
      <c r="I7448" t="s">
        <v>18516</v>
      </c>
      <c r="J7448" t="s">
        <v>18516</v>
      </c>
      <c r="K7448" t="s">
        <v>29707</v>
      </c>
      <c r="L7448" t="s">
        <v>18516</v>
      </c>
      <c r="M7448" t="s">
        <v>18516</v>
      </c>
    </row>
    <row r="7449" spans="1:13" ht="13.5">
      <c r="A7449" t="s">
        <v>11467</v>
      </c>
      <c r="B7449" t="s">
        <v>40388</v>
      </c>
      <c r="C7449" t="s">
        <v>29414</v>
      </c>
      <c r="D7449" t="s">
        <v>29415</v>
      </c>
      <c r="E7449" t="s">
        <v>18516</v>
      </c>
      <c r="F7449" t="s">
        <v>18516</v>
      </c>
      <c r="G7449" t="s">
        <v>18516</v>
      </c>
      <c r="H7449" t="s">
        <v>18516</v>
      </c>
      <c r="I7449" t="s">
        <v>18516</v>
      </c>
      <c r="J7449" t="s">
        <v>18516</v>
      </c>
      <c r="K7449" t="s">
        <v>29707</v>
      </c>
      <c r="L7449" t="s">
        <v>18516</v>
      </c>
      <c r="M7449" t="s">
        <v>18516</v>
      </c>
    </row>
    <row r="7450" spans="1:13" ht="13.5">
      <c r="A7450" t="s">
        <v>11473</v>
      </c>
      <c r="B7450" t="s">
        <v>40389</v>
      </c>
      <c r="C7450" t="s">
        <v>29414</v>
      </c>
      <c r="D7450" t="s">
        <v>29415</v>
      </c>
      <c r="E7450" t="s">
        <v>18516</v>
      </c>
      <c r="F7450" t="s">
        <v>18516</v>
      </c>
      <c r="G7450" t="s">
        <v>18516</v>
      </c>
      <c r="H7450" t="s">
        <v>18516</v>
      </c>
      <c r="I7450" t="s">
        <v>18516</v>
      </c>
      <c r="J7450" t="s">
        <v>18516</v>
      </c>
      <c r="K7450" t="s">
        <v>29707</v>
      </c>
      <c r="L7450" t="s">
        <v>18516</v>
      </c>
      <c r="M7450" t="s">
        <v>18516</v>
      </c>
    </row>
    <row r="7451" spans="1:13" ht="13.5">
      <c r="A7451" t="s">
        <v>11470</v>
      </c>
      <c r="B7451" t="s">
        <v>40390</v>
      </c>
      <c r="C7451" t="s">
        <v>29414</v>
      </c>
      <c r="D7451" t="s">
        <v>29415</v>
      </c>
      <c r="E7451" t="s">
        <v>18516</v>
      </c>
      <c r="F7451" t="s">
        <v>18516</v>
      </c>
      <c r="G7451" t="s">
        <v>18516</v>
      </c>
      <c r="H7451" t="s">
        <v>18516</v>
      </c>
      <c r="I7451" t="s">
        <v>18516</v>
      </c>
      <c r="J7451" t="s">
        <v>18516</v>
      </c>
      <c r="K7451" t="s">
        <v>29707</v>
      </c>
      <c r="L7451" t="s">
        <v>18516</v>
      </c>
      <c r="M7451" t="s">
        <v>18516</v>
      </c>
    </row>
    <row r="7452" spans="1:13" ht="13.5">
      <c r="A7452" t="s">
        <v>11407</v>
      </c>
      <c r="B7452" t="s">
        <v>40391</v>
      </c>
      <c r="C7452" t="s">
        <v>29493</v>
      </c>
      <c r="D7452" t="s">
        <v>29494</v>
      </c>
      <c r="E7452" s="164">
        <v>554</v>
      </c>
      <c r="F7452" s="164">
        <v>554</v>
      </c>
      <c r="G7452" t="s">
        <v>18516</v>
      </c>
      <c r="H7452" t="s">
        <v>18516</v>
      </c>
      <c r="I7452" s="164">
        <v>128.28</v>
      </c>
      <c r="J7452" s="164">
        <v>682.28</v>
      </c>
      <c r="K7452">
        <v>0</v>
      </c>
      <c r="L7452" t="s">
        <v>18516</v>
      </c>
      <c r="M7452" t="s">
        <v>18516</v>
      </c>
    </row>
    <row r="7453" spans="1:13" ht="13.5">
      <c r="A7453" t="s">
        <v>11413</v>
      </c>
      <c r="B7453" t="s">
        <v>40392</v>
      </c>
      <c r="C7453" t="s">
        <v>29493</v>
      </c>
      <c r="D7453" t="s">
        <v>29494</v>
      </c>
      <c r="E7453" s="164">
        <v>554</v>
      </c>
      <c r="F7453" s="164">
        <v>554</v>
      </c>
      <c r="G7453" t="s">
        <v>18516</v>
      </c>
      <c r="H7453" t="s">
        <v>18516</v>
      </c>
      <c r="I7453" s="164">
        <v>128.28</v>
      </c>
      <c r="J7453" s="164">
        <v>682.28</v>
      </c>
      <c r="K7453">
        <v>0</v>
      </c>
      <c r="L7453" t="s">
        <v>18516</v>
      </c>
      <c r="M7453" t="s">
        <v>18516</v>
      </c>
    </row>
    <row r="7454" spans="1:13" ht="13.5">
      <c r="A7454" t="s">
        <v>11416</v>
      </c>
      <c r="B7454" t="s">
        <v>40393</v>
      </c>
      <c r="C7454" t="s">
        <v>29493</v>
      </c>
      <c r="D7454" t="s">
        <v>29494</v>
      </c>
      <c r="E7454" t="s">
        <v>18516</v>
      </c>
      <c r="F7454" t="s">
        <v>18516</v>
      </c>
      <c r="G7454" t="s">
        <v>18516</v>
      </c>
      <c r="H7454" t="s">
        <v>18516</v>
      </c>
      <c r="I7454" t="s">
        <v>18516</v>
      </c>
      <c r="J7454" t="s">
        <v>18516</v>
      </c>
      <c r="K7454" t="s">
        <v>29707</v>
      </c>
      <c r="L7454" t="s">
        <v>18516</v>
      </c>
      <c r="M7454" t="s">
        <v>18516</v>
      </c>
    </row>
    <row r="7455" spans="1:13" ht="13.5">
      <c r="A7455" t="s">
        <v>11419</v>
      </c>
      <c r="B7455" t="s">
        <v>40392</v>
      </c>
      <c r="C7455" t="s">
        <v>29493</v>
      </c>
      <c r="D7455" t="s">
        <v>29494</v>
      </c>
      <c r="E7455" t="s">
        <v>18516</v>
      </c>
      <c r="F7455" t="s">
        <v>18516</v>
      </c>
      <c r="G7455" t="s">
        <v>18516</v>
      </c>
      <c r="H7455" t="s">
        <v>18516</v>
      </c>
      <c r="I7455" t="s">
        <v>18516</v>
      </c>
      <c r="J7455" t="s">
        <v>18516</v>
      </c>
      <c r="K7455" t="s">
        <v>29707</v>
      </c>
      <c r="L7455" t="s">
        <v>18516</v>
      </c>
      <c r="M7455" t="s">
        <v>18516</v>
      </c>
    </row>
    <row r="7456" spans="1:13" ht="13.5">
      <c r="A7456" t="s">
        <v>11404</v>
      </c>
      <c r="B7456" t="s">
        <v>31543</v>
      </c>
      <c r="C7456" t="s">
        <v>29493</v>
      </c>
      <c r="D7456" t="s">
        <v>29494</v>
      </c>
      <c r="E7456" t="s">
        <v>18516</v>
      </c>
      <c r="F7456" t="s">
        <v>18516</v>
      </c>
      <c r="G7456" t="s">
        <v>18516</v>
      </c>
      <c r="H7456" t="s">
        <v>18516</v>
      </c>
      <c r="I7456" t="s">
        <v>18516</v>
      </c>
      <c r="J7456" t="s">
        <v>18516</v>
      </c>
      <c r="K7456" t="s">
        <v>29707</v>
      </c>
      <c r="L7456" t="s">
        <v>18516</v>
      </c>
      <c r="M7456" t="s">
        <v>18516</v>
      </c>
    </row>
    <row r="7457" spans="1:13" ht="13.5">
      <c r="A7457" t="s">
        <v>11410</v>
      </c>
      <c r="B7457" t="s">
        <v>31807</v>
      </c>
      <c r="C7457" t="s">
        <v>29493</v>
      </c>
      <c r="D7457" t="s">
        <v>29494</v>
      </c>
      <c r="E7457" t="s">
        <v>18516</v>
      </c>
      <c r="F7457" t="s">
        <v>18516</v>
      </c>
      <c r="G7457" t="s">
        <v>18516</v>
      </c>
      <c r="H7457" t="s">
        <v>18516</v>
      </c>
      <c r="I7457" t="s">
        <v>18516</v>
      </c>
      <c r="J7457" t="s">
        <v>18516</v>
      </c>
      <c r="K7457" t="s">
        <v>29707</v>
      </c>
      <c r="L7457" t="s">
        <v>18516</v>
      </c>
      <c r="M7457" t="s">
        <v>18516</v>
      </c>
    </row>
    <row r="7458" spans="1:13" ht="13.5">
      <c r="A7458" t="s">
        <v>11422</v>
      </c>
      <c r="B7458" t="s">
        <v>31460</v>
      </c>
      <c r="C7458" t="s">
        <v>29493</v>
      </c>
      <c r="D7458" t="s">
        <v>29494</v>
      </c>
      <c r="E7458" t="s">
        <v>18516</v>
      </c>
      <c r="F7458" t="s">
        <v>18516</v>
      </c>
      <c r="G7458" t="s">
        <v>18516</v>
      </c>
      <c r="H7458" t="s">
        <v>18516</v>
      </c>
      <c r="I7458" t="s">
        <v>18516</v>
      </c>
      <c r="J7458" t="s">
        <v>18516</v>
      </c>
      <c r="K7458" t="s">
        <v>29707</v>
      </c>
      <c r="L7458" t="s">
        <v>18516</v>
      </c>
      <c r="M7458" t="s">
        <v>18516</v>
      </c>
    </row>
    <row r="7459" spans="1:13" ht="13.5">
      <c r="A7459" t="s">
        <v>11425</v>
      </c>
      <c r="B7459" t="s">
        <v>31807</v>
      </c>
      <c r="C7459" t="s">
        <v>29493</v>
      </c>
      <c r="D7459" t="s">
        <v>29494</v>
      </c>
      <c r="E7459" t="s">
        <v>18516</v>
      </c>
      <c r="F7459" t="s">
        <v>18516</v>
      </c>
      <c r="G7459" t="s">
        <v>18516</v>
      </c>
      <c r="H7459" t="s">
        <v>18516</v>
      </c>
      <c r="I7459" t="s">
        <v>18516</v>
      </c>
      <c r="J7459" t="s">
        <v>18516</v>
      </c>
      <c r="K7459" t="s">
        <v>29707</v>
      </c>
      <c r="L7459" t="s">
        <v>18516</v>
      </c>
      <c r="M7459" t="s">
        <v>18516</v>
      </c>
    </row>
    <row r="7460" spans="1:13" ht="13.5">
      <c r="A7460" t="s">
        <v>11488</v>
      </c>
      <c r="B7460" t="s">
        <v>40394</v>
      </c>
      <c r="C7460" t="s">
        <v>29414</v>
      </c>
      <c r="D7460" t="s">
        <v>29415</v>
      </c>
      <c r="E7460" t="s">
        <v>18516</v>
      </c>
      <c r="F7460" t="s">
        <v>18516</v>
      </c>
      <c r="G7460" t="s">
        <v>18516</v>
      </c>
      <c r="H7460" t="s">
        <v>18516</v>
      </c>
      <c r="I7460" t="s">
        <v>18516</v>
      </c>
      <c r="J7460" t="s">
        <v>18516</v>
      </c>
      <c r="K7460" t="s">
        <v>29707</v>
      </c>
      <c r="L7460" t="s">
        <v>18516</v>
      </c>
      <c r="M7460" t="s">
        <v>18516</v>
      </c>
    </row>
    <row r="7461" spans="1:13" ht="13.5">
      <c r="A7461" t="s">
        <v>11482</v>
      </c>
      <c r="B7461" t="s">
        <v>40395</v>
      </c>
      <c r="C7461" t="s">
        <v>29414</v>
      </c>
      <c r="D7461" t="s">
        <v>29415</v>
      </c>
      <c r="E7461" t="s">
        <v>18516</v>
      </c>
      <c r="F7461" t="s">
        <v>18516</v>
      </c>
      <c r="G7461" t="s">
        <v>18516</v>
      </c>
      <c r="H7461" t="s">
        <v>18516</v>
      </c>
      <c r="I7461" t="s">
        <v>18516</v>
      </c>
      <c r="J7461" t="s">
        <v>18516</v>
      </c>
      <c r="K7461" t="s">
        <v>29707</v>
      </c>
      <c r="L7461" t="s">
        <v>18516</v>
      </c>
      <c r="M7461" t="s">
        <v>18516</v>
      </c>
    </row>
    <row r="7462" spans="1:13" ht="13.5">
      <c r="A7462" t="s">
        <v>11395</v>
      </c>
      <c r="B7462" t="s">
        <v>40396</v>
      </c>
      <c r="C7462" t="s">
        <v>36887</v>
      </c>
      <c r="D7462" t="s">
        <v>36888</v>
      </c>
      <c r="E7462" t="s">
        <v>18516</v>
      </c>
      <c r="F7462" t="s">
        <v>18516</v>
      </c>
      <c r="G7462" t="s">
        <v>18516</v>
      </c>
      <c r="H7462" t="s">
        <v>18516</v>
      </c>
      <c r="I7462" t="s">
        <v>18516</v>
      </c>
      <c r="J7462" t="s">
        <v>18516</v>
      </c>
      <c r="K7462" t="s">
        <v>29707</v>
      </c>
      <c r="L7462" t="s">
        <v>18516</v>
      </c>
      <c r="M7462" t="s">
        <v>18516</v>
      </c>
    </row>
    <row r="7463" spans="1:13" ht="13.5">
      <c r="A7463" t="s">
        <v>11401</v>
      </c>
      <c r="B7463" t="s">
        <v>40396</v>
      </c>
      <c r="C7463" t="s">
        <v>36887</v>
      </c>
      <c r="D7463" t="s">
        <v>36888</v>
      </c>
      <c r="E7463" t="s">
        <v>18516</v>
      </c>
      <c r="F7463" t="s">
        <v>18516</v>
      </c>
      <c r="G7463" t="s">
        <v>18516</v>
      </c>
      <c r="H7463" t="s">
        <v>18516</v>
      </c>
      <c r="I7463" t="s">
        <v>18516</v>
      </c>
      <c r="J7463" t="s">
        <v>18516</v>
      </c>
      <c r="K7463" t="s">
        <v>29707</v>
      </c>
      <c r="L7463" t="s">
        <v>18516</v>
      </c>
      <c r="M7463" t="s">
        <v>18516</v>
      </c>
    </row>
    <row r="7464" spans="1:13" ht="13.5">
      <c r="A7464" t="s">
        <v>11392</v>
      </c>
      <c r="B7464" t="s">
        <v>40397</v>
      </c>
      <c r="C7464" t="s">
        <v>36887</v>
      </c>
      <c r="D7464" t="s">
        <v>36888</v>
      </c>
      <c r="E7464" t="s">
        <v>18516</v>
      </c>
      <c r="F7464" t="s">
        <v>18516</v>
      </c>
      <c r="G7464" t="s">
        <v>18516</v>
      </c>
      <c r="H7464" t="s">
        <v>18516</v>
      </c>
      <c r="I7464" t="s">
        <v>18516</v>
      </c>
      <c r="J7464" t="s">
        <v>18516</v>
      </c>
      <c r="K7464" t="s">
        <v>29707</v>
      </c>
      <c r="L7464" t="s">
        <v>18516</v>
      </c>
      <c r="M7464" t="s">
        <v>18516</v>
      </c>
    </row>
    <row r="7465" spans="1:13" ht="13.5">
      <c r="A7465" t="s">
        <v>11398</v>
      </c>
      <c r="B7465" t="s">
        <v>40398</v>
      </c>
      <c r="C7465" t="s">
        <v>36887</v>
      </c>
      <c r="D7465" t="s">
        <v>36888</v>
      </c>
      <c r="E7465" t="s">
        <v>18516</v>
      </c>
      <c r="F7465" t="s">
        <v>18516</v>
      </c>
      <c r="G7465" t="s">
        <v>18516</v>
      </c>
      <c r="H7465" t="s">
        <v>18516</v>
      </c>
      <c r="I7465" t="s">
        <v>18516</v>
      </c>
      <c r="J7465" t="s">
        <v>18516</v>
      </c>
      <c r="K7465" t="s">
        <v>29707</v>
      </c>
      <c r="L7465" t="s">
        <v>18516</v>
      </c>
      <c r="M7465" t="s">
        <v>18516</v>
      </c>
    </row>
    <row r="7466" spans="1:13" ht="13.5">
      <c r="A7466" t="s">
        <v>6666</v>
      </c>
      <c r="B7466" t="s">
        <v>40399</v>
      </c>
      <c r="C7466" t="s">
        <v>29501</v>
      </c>
      <c r="D7466" t="s">
        <v>29502</v>
      </c>
      <c r="E7466" t="s">
        <v>18516</v>
      </c>
      <c r="F7466" t="s">
        <v>18516</v>
      </c>
      <c r="G7466" t="s">
        <v>18516</v>
      </c>
      <c r="H7466" t="s">
        <v>18516</v>
      </c>
      <c r="I7466" t="s">
        <v>18516</v>
      </c>
      <c r="J7466" t="s">
        <v>18516</v>
      </c>
      <c r="K7466" t="s">
        <v>29707</v>
      </c>
      <c r="L7466" t="s">
        <v>18516</v>
      </c>
      <c r="M7466" t="s">
        <v>18516</v>
      </c>
    </row>
    <row r="7467" spans="1:13" ht="13.5">
      <c r="A7467" t="s">
        <v>14302</v>
      </c>
      <c r="B7467" t="s">
        <v>40400</v>
      </c>
      <c r="C7467" t="s">
        <v>29501</v>
      </c>
      <c r="D7467" t="s">
        <v>29502</v>
      </c>
      <c r="E7467" t="s">
        <v>18516</v>
      </c>
      <c r="F7467" t="s">
        <v>18516</v>
      </c>
      <c r="G7467" t="s">
        <v>18516</v>
      </c>
      <c r="H7467" t="s">
        <v>18516</v>
      </c>
      <c r="I7467" t="s">
        <v>18516</v>
      </c>
      <c r="J7467" t="s">
        <v>18516</v>
      </c>
      <c r="K7467" t="s">
        <v>29707</v>
      </c>
      <c r="L7467" t="s">
        <v>18516</v>
      </c>
      <c r="M7467" t="s">
        <v>18516</v>
      </c>
    </row>
    <row r="7468" spans="1:13" ht="13.5">
      <c r="A7468" t="s">
        <v>6663</v>
      </c>
      <c r="B7468" t="s">
        <v>40401</v>
      </c>
      <c r="C7468" t="s">
        <v>29501</v>
      </c>
      <c r="D7468" t="s">
        <v>29502</v>
      </c>
      <c r="E7468" t="s">
        <v>18516</v>
      </c>
      <c r="F7468" t="s">
        <v>18516</v>
      </c>
      <c r="G7468" t="s">
        <v>18516</v>
      </c>
      <c r="H7468" t="s">
        <v>18516</v>
      </c>
      <c r="I7468" t="s">
        <v>18516</v>
      </c>
      <c r="J7468" t="s">
        <v>18516</v>
      </c>
      <c r="K7468" t="s">
        <v>29707</v>
      </c>
      <c r="L7468" t="s">
        <v>18516</v>
      </c>
      <c r="M7468" t="s">
        <v>18516</v>
      </c>
    </row>
    <row r="7469" spans="1:13" ht="13.5">
      <c r="A7469" t="s">
        <v>14297</v>
      </c>
      <c r="B7469" t="s">
        <v>40402</v>
      </c>
      <c r="C7469" t="s">
        <v>29501</v>
      </c>
      <c r="D7469" t="s">
        <v>29502</v>
      </c>
      <c r="E7469" t="s">
        <v>18516</v>
      </c>
      <c r="F7469" t="s">
        <v>18516</v>
      </c>
      <c r="G7469" t="s">
        <v>18516</v>
      </c>
      <c r="H7469" t="s">
        <v>18516</v>
      </c>
      <c r="I7469" t="s">
        <v>18516</v>
      </c>
      <c r="J7469" t="s">
        <v>18516</v>
      </c>
      <c r="K7469" t="s">
        <v>29707</v>
      </c>
      <c r="L7469" t="s">
        <v>18516</v>
      </c>
      <c r="M7469" t="s">
        <v>18516</v>
      </c>
    </row>
    <row r="7470" spans="1:13" ht="13.5">
      <c r="A7470" t="s">
        <v>11362</v>
      </c>
      <c r="B7470" t="s">
        <v>40403</v>
      </c>
      <c r="C7470" t="s">
        <v>33244</v>
      </c>
      <c r="D7470" t="s">
        <v>33245</v>
      </c>
      <c r="E7470" t="s">
        <v>18516</v>
      </c>
      <c r="F7470" t="s">
        <v>18516</v>
      </c>
      <c r="G7470" t="s">
        <v>18516</v>
      </c>
      <c r="H7470" t="s">
        <v>18516</v>
      </c>
      <c r="I7470" t="s">
        <v>18516</v>
      </c>
      <c r="J7470" t="s">
        <v>18516</v>
      </c>
      <c r="K7470" t="s">
        <v>29707</v>
      </c>
      <c r="L7470" t="s">
        <v>18516</v>
      </c>
      <c r="M7470" t="s">
        <v>18516</v>
      </c>
    </row>
    <row r="7471" spans="1:13" ht="13.5">
      <c r="A7471" t="s">
        <v>11365</v>
      </c>
      <c r="B7471" t="s">
        <v>40404</v>
      </c>
      <c r="C7471" t="s">
        <v>33244</v>
      </c>
      <c r="D7471" t="s">
        <v>33245</v>
      </c>
      <c r="E7471" t="s">
        <v>18516</v>
      </c>
      <c r="F7471" t="s">
        <v>18516</v>
      </c>
      <c r="G7471" t="s">
        <v>18516</v>
      </c>
      <c r="H7471" t="s">
        <v>18516</v>
      </c>
      <c r="I7471" t="s">
        <v>18516</v>
      </c>
      <c r="J7471" t="s">
        <v>18516</v>
      </c>
      <c r="K7471" t="s">
        <v>29707</v>
      </c>
      <c r="L7471" t="s">
        <v>18516</v>
      </c>
      <c r="M7471" t="s">
        <v>18516</v>
      </c>
    </row>
    <row r="7472" spans="1:13" ht="13.5">
      <c r="A7472" t="s">
        <v>11371</v>
      </c>
      <c r="B7472" t="s">
        <v>40405</v>
      </c>
      <c r="C7472" t="s">
        <v>33244</v>
      </c>
      <c r="D7472" t="s">
        <v>33245</v>
      </c>
      <c r="E7472" t="s">
        <v>18516</v>
      </c>
      <c r="F7472" t="s">
        <v>18516</v>
      </c>
      <c r="G7472" t="s">
        <v>18516</v>
      </c>
      <c r="H7472" t="s">
        <v>18516</v>
      </c>
      <c r="I7472" t="s">
        <v>18516</v>
      </c>
      <c r="J7472" t="s">
        <v>18516</v>
      </c>
      <c r="K7472" t="s">
        <v>29707</v>
      </c>
      <c r="L7472" t="s">
        <v>18516</v>
      </c>
      <c r="M7472" t="s">
        <v>18516</v>
      </c>
    </row>
    <row r="7473" spans="1:13" ht="13.5">
      <c r="A7473" t="s">
        <v>11368</v>
      </c>
      <c r="B7473" t="s">
        <v>40406</v>
      </c>
      <c r="C7473" t="s">
        <v>33244</v>
      </c>
      <c r="D7473" t="s">
        <v>33245</v>
      </c>
      <c r="E7473" t="s">
        <v>18516</v>
      </c>
      <c r="F7473" t="s">
        <v>18516</v>
      </c>
      <c r="G7473" t="s">
        <v>18516</v>
      </c>
      <c r="H7473" t="s">
        <v>18516</v>
      </c>
      <c r="I7473" t="s">
        <v>18516</v>
      </c>
      <c r="J7473" t="s">
        <v>18516</v>
      </c>
      <c r="K7473" t="s">
        <v>29707</v>
      </c>
      <c r="L7473" t="s">
        <v>18516</v>
      </c>
      <c r="M7473" t="s">
        <v>18516</v>
      </c>
    </row>
    <row r="7474" spans="1:13" ht="13.5">
      <c r="A7474" t="s">
        <v>40407</v>
      </c>
      <c r="B7474" t="s">
        <v>40408</v>
      </c>
      <c r="C7474" t="s">
        <v>40409</v>
      </c>
      <c r="D7474" t="s">
        <v>40409</v>
      </c>
      <c r="E7474" t="s">
        <v>18516</v>
      </c>
      <c r="F7474" t="s">
        <v>18516</v>
      </c>
      <c r="G7474" t="s">
        <v>18516</v>
      </c>
      <c r="H7474" t="s">
        <v>18516</v>
      </c>
      <c r="I7474" t="s">
        <v>18516</v>
      </c>
      <c r="J7474" t="s">
        <v>18516</v>
      </c>
      <c r="K7474" t="s">
        <v>29707</v>
      </c>
      <c r="L7474" t="s">
        <v>18516</v>
      </c>
      <c r="M7474" t="s">
        <v>18516</v>
      </c>
    </row>
    <row r="7475" spans="1:13" ht="13.5">
      <c r="A7475" t="s">
        <v>11919</v>
      </c>
      <c r="B7475" t="s">
        <v>40410</v>
      </c>
      <c r="C7475" t="s">
        <v>40409</v>
      </c>
      <c r="D7475" t="s">
        <v>40409</v>
      </c>
      <c r="E7475" t="s">
        <v>18516</v>
      </c>
      <c r="F7475" t="s">
        <v>18516</v>
      </c>
      <c r="G7475" t="s">
        <v>18516</v>
      </c>
      <c r="H7475" t="s">
        <v>18516</v>
      </c>
      <c r="I7475" t="s">
        <v>18516</v>
      </c>
      <c r="J7475" t="s">
        <v>18516</v>
      </c>
      <c r="K7475" t="s">
        <v>29707</v>
      </c>
      <c r="L7475" t="s">
        <v>18516</v>
      </c>
      <c r="M7475" t="s">
        <v>18516</v>
      </c>
    </row>
    <row r="7476" spans="1:13" ht="13.5">
      <c r="A7476" t="s">
        <v>15112</v>
      </c>
      <c r="B7476" t="s">
        <v>40411</v>
      </c>
      <c r="C7476" t="s">
        <v>30281</v>
      </c>
      <c r="D7476" t="s">
        <v>30282</v>
      </c>
      <c r="E7476" t="s">
        <v>18516</v>
      </c>
      <c r="F7476" t="s">
        <v>18516</v>
      </c>
      <c r="G7476" t="s">
        <v>18516</v>
      </c>
      <c r="H7476" t="s">
        <v>18516</v>
      </c>
      <c r="I7476" t="s">
        <v>18516</v>
      </c>
      <c r="J7476" t="s">
        <v>18516</v>
      </c>
      <c r="K7476" t="s">
        <v>29707</v>
      </c>
      <c r="L7476" t="s">
        <v>18516</v>
      </c>
      <c r="M7476" t="s">
        <v>18516</v>
      </c>
    </row>
    <row r="7477" spans="1:13" ht="13.5">
      <c r="A7477" t="s">
        <v>11314</v>
      </c>
      <c r="B7477" t="s">
        <v>40412</v>
      </c>
      <c r="C7477" t="s">
        <v>29414</v>
      </c>
      <c r="D7477" t="s">
        <v>29415</v>
      </c>
      <c r="E7477" t="s">
        <v>18516</v>
      </c>
      <c r="F7477" t="s">
        <v>18516</v>
      </c>
      <c r="G7477" t="s">
        <v>18516</v>
      </c>
      <c r="H7477" t="s">
        <v>18516</v>
      </c>
      <c r="I7477" t="s">
        <v>18516</v>
      </c>
      <c r="J7477" t="s">
        <v>18516</v>
      </c>
      <c r="K7477" t="s">
        <v>29707</v>
      </c>
      <c r="L7477" t="s">
        <v>18516</v>
      </c>
      <c r="M7477" t="s">
        <v>18516</v>
      </c>
    </row>
    <row r="7478" spans="1:13" ht="13.5">
      <c r="A7478" t="s">
        <v>11323</v>
      </c>
      <c r="B7478" t="s">
        <v>40413</v>
      </c>
      <c r="C7478" t="s">
        <v>29414</v>
      </c>
      <c r="D7478" t="s">
        <v>29415</v>
      </c>
      <c r="E7478" t="s">
        <v>18516</v>
      </c>
      <c r="F7478" t="s">
        <v>18516</v>
      </c>
      <c r="G7478" t="s">
        <v>18516</v>
      </c>
      <c r="H7478" t="s">
        <v>18516</v>
      </c>
      <c r="I7478" t="s">
        <v>18516</v>
      </c>
      <c r="J7478" t="s">
        <v>18516</v>
      </c>
      <c r="K7478" t="s">
        <v>29707</v>
      </c>
      <c r="L7478" t="s">
        <v>18516</v>
      </c>
      <c r="M7478" t="s">
        <v>18516</v>
      </c>
    </row>
    <row r="7479" spans="1:13" ht="13.5">
      <c r="A7479" t="s">
        <v>11320</v>
      </c>
      <c r="B7479" t="s">
        <v>40414</v>
      </c>
      <c r="C7479" t="s">
        <v>29414</v>
      </c>
      <c r="D7479" t="s">
        <v>29415</v>
      </c>
      <c r="E7479" t="s">
        <v>18516</v>
      </c>
      <c r="F7479" t="s">
        <v>18516</v>
      </c>
      <c r="G7479" t="s">
        <v>18516</v>
      </c>
      <c r="H7479" t="s">
        <v>18516</v>
      </c>
      <c r="I7479" t="s">
        <v>18516</v>
      </c>
      <c r="J7479" t="s">
        <v>18516</v>
      </c>
      <c r="K7479" t="s">
        <v>29707</v>
      </c>
      <c r="L7479" t="s">
        <v>18516</v>
      </c>
      <c r="M7479" t="s">
        <v>18516</v>
      </c>
    </row>
    <row r="7480" spans="1:13" ht="13.5">
      <c r="A7480" t="s">
        <v>11317</v>
      </c>
      <c r="B7480" t="s">
        <v>40415</v>
      </c>
      <c r="C7480" t="s">
        <v>29414</v>
      </c>
      <c r="D7480" t="s">
        <v>29415</v>
      </c>
      <c r="E7480" t="s">
        <v>18516</v>
      </c>
      <c r="F7480" t="s">
        <v>18516</v>
      </c>
      <c r="G7480" t="s">
        <v>18516</v>
      </c>
      <c r="H7480" t="s">
        <v>18516</v>
      </c>
      <c r="I7480" t="s">
        <v>18516</v>
      </c>
      <c r="J7480" t="s">
        <v>18516</v>
      </c>
      <c r="K7480" t="s">
        <v>29707</v>
      </c>
      <c r="L7480" t="s">
        <v>18516</v>
      </c>
      <c r="M7480" t="s">
        <v>18516</v>
      </c>
    </row>
    <row r="7481" spans="1:13" ht="13.5">
      <c r="A7481" t="s">
        <v>5029</v>
      </c>
      <c r="B7481" t="s">
        <v>40416</v>
      </c>
      <c r="C7481" t="s">
        <v>31281</v>
      </c>
      <c r="D7481" t="s">
        <v>31282</v>
      </c>
      <c r="E7481" s="164">
        <v>93</v>
      </c>
      <c r="F7481" s="164">
        <v>86</v>
      </c>
      <c r="G7481" s="165">
        <v>0.92</v>
      </c>
      <c r="H7481" t="s">
        <v>18516</v>
      </c>
      <c r="I7481" s="164">
        <v>25.77</v>
      </c>
      <c r="J7481" s="164">
        <v>111.77</v>
      </c>
      <c r="K7481">
        <v>0</v>
      </c>
      <c r="L7481" t="s">
        <v>29439</v>
      </c>
      <c r="M7481" t="s">
        <v>29416</v>
      </c>
    </row>
    <row r="7482" spans="1:13" ht="13.5">
      <c r="A7482" t="s">
        <v>11332</v>
      </c>
      <c r="B7482" t="s">
        <v>40417</v>
      </c>
      <c r="C7482" t="s">
        <v>29893</v>
      </c>
      <c r="D7482" t="s">
        <v>29894</v>
      </c>
      <c r="E7482" s="164">
        <v>79</v>
      </c>
      <c r="F7482" s="164">
        <v>69</v>
      </c>
      <c r="G7482" s="165">
        <v>0.87</v>
      </c>
      <c r="H7482" t="s">
        <v>18516</v>
      </c>
      <c r="I7482" s="164">
        <v>23.34</v>
      </c>
      <c r="J7482" s="164">
        <v>92.34</v>
      </c>
      <c r="K7482">
        <v>228</v>
      </c>
      <c r="L7482" t="s">
        <v>29410</v>
      </c>
      <c r="M7482" t="s">
        <v>31253</v>
      </c>
    </row>
    <row r="7483" spans="1:13" ht="13.5">
      <c r="A7483" t="s">
        <v>11329</v>
      </c>
      <c r="B7483" t="s">
        <v>40418</v>
      </c>
      <c r="C7483" t="s">
        <v>29893</v>
      </c>
      <c r="D7483" t="s">
        <v>29894</v>
      </c>
      <c r="E7483" s="164">
        <v>79</v>
      </c>
      <c r="F7483" s="164">
        <v>69</v>
      </c>
      <c r="G7483" s="165">
        <v>0.87</v>
      </c>
      <c r="H7483" t="s">
        <v>18516</v>
      </c>
      <c r="I7483" s="164">
        <v>23.34</v>
      </c>
      <c r="J7483" s="164">
        <v>92.34</v>
      </c>
      <c r="K7483">
        <v>94</v>
      </c>
      <c r="L7483" t="s">
        <v>29439</v>
      </c>
      <c r="M7483" t="s">
        <v>31253</v>
      </c>
    </row>
    <row r="7484" spans="1:13" ht="13.5">
      <c r="A7484" t="s">
        <v>11326</v>
      </c>
      <c r="B7484" t="s">
        <v>40419</v>
      </c>
      <c r="C7484" t="s">
        <v>29893</v>
      </c>
      <c r="D7484" t="s">
        <v>29894</v>
      </c>
      <c r="E7484" s="164">
        <v>79</v>
      </c>
      <c r="F7484" s="164">
        <v>69</v>
      </c>
      <c r="G7484" s="165">
        <v>0.87</v>
      </c>
      <c r="H7484" t="s">
        <v>18516</v>
      </c>
      <c r="I7484" s="164">
        <v>23.34</v>
      </c>
      <c r="J7484" s="164">
        <v>92.34</v>
      </c>
      <c r="K7484">
        <v>82</v>
      </c>
      <c r="L7484" t="s">
        <v>18516</v>
      </c>
      <c r="M7484" t="s">
        <v>18516</v>
      </c>
    </row>
    <row r="7485" spans="1:13" ht="13.5">
      <c r="A7485" t="s">
        <v>11587</v>
      </c>
      <c r="B7485" t="s">
        <v>40420</v>
      </c>
      <c r="C7485" t="s">
        <v>31271</v>
      </c>
      <c r="D7485" t="s">
        <v>31272</v>
      </c>
      <c r="E7485" t="s">
        <v>18516</v>
      </c>
      <c r="F7485" t="s">
        <v>18516</v>
      </c>
      <c r="G7485" t="s">
        <v>18516</v>
      </c>
      <c r="H7485" t="s">
        <v>18516</v>
      </c>
      <c r="I7485" t="s">
        <v>18516</v>
      </c>
      <c r="J7485" t="s">
        <v>18516</v>
      </c>
      <c r="K7485" t="s">
        <v>29707</v>
      </c>
      <c r="L7485" t="s">
        <v>18516</v>
      </c>
      <c r="M7485" t="s">
        <v>18516</v>
      </c>
    </row>
    <row r="7486" spans="1:13" ht="13.5">
      <c r="A7486" t="s">
        <v>11599</v>
      </c>
      <c r="B7486" t="s">
        <v>40421</v>
      </c>
      <c r="C7486" t="s">
        <v>31271</v>
      </c>
      <c r="D7486" t="s">
        <v>31272</v>
      </c>
      <c r="E7486" t="s">
        <v>18516</v>
      </c>
      <c r="F7486" t="s">
        <v>18516</v>
      </c>
      <c r="G7486" t="s">
        <v>18516</v>
      </c>
      <c r="H7486" t="s">
        <v>18516</v>
      </c>
      <c r="I7486" t="s">
        <v>18516</v>
      </c>
      <c r="J7486" t="s">
        <v>18516</v>
      </c>
      <c r="K7486" t="s">
        <v>29707</v>
      </c>
      <c r="L7486" t="s">
        <v>18516</v>
      </c>
      <c r="M7486" t="s">
        <v>18516</v>
      </c>
    </row>
    <row r="7487" spans="1:13" ht="13.5">
      <c r="A7487" t="s">
        <v>11611</v>
      </c>
      <c r="B7487" t="s">
        <v>40422</v>
      </c>
      <c r="C7487" t="s">
        <v>31271</v>
      </c>
      <c r="D7487" t="s">
        <v>31272</v>
      </c>
      <c r="E7487" t="s">
        <v>18516</v>
      </c>
      <c r="F7487" t="s">
        <v>18516</v>
      </c>
      <c r="G7487" t="s">
        <v>18516</v>
      </c>
      <c r="H7487" t="s">
        <v>18516</v>
      </c>
      <c r="I7487" t="s">
        <v>18516</v>
      </c>
      <c r="J7487" t="s">
        <v>18516</v>
      </c>
      <c r="K7487" t="s">
        <v>29707</v>
      </c>
      <c r="L7487" t="s">
        <v>18516</v>
      </c>
      <c r="M7487" t="s">
        <v>18516</v>
      </c>
    </row>
    <row r="7488" spans="1:13" ht="13.5">
      <c r="A7488" t="s">
        <v>11605</v>
      </c>
      <c r="B7488" t="s">
        <v>40423</v>
      </c>
      <c r="C7488" t="s">
        <v>31271</v>
      </c>
      <c r="D7488" t="s">
        <v>31272</v>
      </c>
      <c r="E7488" t="s">
        <v>18516</v>
      </c>
      <c r="F7488" t="s">
        <v>18516</v>
      </c>
      <c r="G7488" t="s">
        <v>18516</v>
      </c>
      <c r="H7488" t="s">
        <v>18516</v>
      </c>
      <c r="I7488" t="s">
        <v>18516</v>
      </c>
      <c r="J7488" t="s">
        <v>18516</v>
      </c>
      <c r="K7488" t="s">
        <v>29707</v>
      </c>
      <c r="L7488" t="s">
        <v>18516</v>
      </c>
      <c r="M7488" t="s">
        <v>18516</v>
      </c>
    </row>
    <row r="7489" spans="1:13" ht="13.5">
      <c r="A7489" t="s">
        <v>11614</v>
      </c>
      <c r="B7489" t="s">
        <v>40424</v>
      </c>
      <c r="C7489" t="s">
        <v>31271</v>
      </c>
      <c r="D7489" t="s">
        <v>31272</v>
      </c>
      <c r="E7489" t="s">
        <v>18516</v>
      </c>
      <c r="F7489" t="s">
        <v>18516</v>
      </c>
      <c r="G7489" t="s">
        <v>18516</v>
      </c>
      <c r="H7489" t="s">
        <v>18516</v>
      </c>
      <c r="I7489" t="s">
        <v>18516</v>
      </c>
      <c r="J7489" t="s">
        <v>18516</v>
      </c>
      <c r="K7489" t="s">
        <v>29707</v>
      </c>
      <c r="L7489" t="s">
        <v>18516</v>
      </c>
      <c r="M7489" t="s">
        <v>18516</v>
      </c>
    </row>
    <row r="7490" spans="1:13" ht="13.5">
      <c r="A7490" t="s">
        <v>11584</v>
      </c>
      <c r="B7490" t="s">
        <v>40425</v>
      </c>
      <c r="C7490" t="s">
        <v>31271</v>
      </c>
      <c r="D7490" t="s">
        <v>31272</v>
      </c>
      <c r="E7490" t="s">
        <v>18516</v>
      </c>
      <c r="F7490" t="s">
        <v>18516</v>
      </c>
      <c r="G7490" t="s">
        <v>18516</v>
      </c>
      <c r="H7490" t="s">
        <v>18516</v>
      </c>
      <c r="I7490" t="s">
        <v>18516</v>
      </c>
      <c r="J7490" t="s">
        <v>18516</v>
      </c>
      <c r="K7490" t="s">
        <v>29707</v>
      </c>
      <c r="L7490" t="s">
        <v>18516</v>
      </c>
      <c r="M7490" t="s">
        <v>18516</v>
      </c>
    </row>
    <row r="7491" spans="1:13" ht="13.5">
      <c r="A7491" t="s">
        <v>11593</v>
      </c>
      <c r="B7491" t="s">
        <v>40425</v>
      </c>
      <c r="C7491" t="s">
        <v>31271</v>
      </c>
      <c r="D7491" t="s">
        <v>31272</v>
      </c>
      <c r="E7491" t="s">
        <v>18516</v>
      </c>
      <c r="F7491" t="s">
        <v>18516</v>
      </c>
      <c r="G7491" t="s">
        <v>18516</v>
      </c>
      <c r="H7491" t="s">
        <v>18516</v>
      </c>
      <c r="I7491" t="s">
        <v>18516</v>
      </c>
      <c r="J7491" t="s">
        <v>18516</v>
      </c>
      <c r="K7491" t="s">
        <v>29707</v>
      </c>
      <c r="L7491" t="s">
        <v>18516</v>
      </c>
      <c r="M7491" t="s">
        <v>18516</v>
      </c>
    </row>
    <row r="7492" spans="1:13" ht="13.5">
      <c r="A7492" t="s">
        <v>11602</v>
      </c>
      <c r="B7492" t="s">
        <v>40426</v>
      </c>
      <c r="C7492" t="s">
        <v>31271</v>
      </c>
      <c r="D7492" t="s">
        <v>31272</v>
      </c>
      <c r="E7492" t="s">
        <v>18516</v>
      </c>
      <c r="F7492" t="s">
        <v>18516</v>
      </c>
      <c r="G7492" t="s">
        <v>18516</v>
      </c>
      <c r="H7492" t="s">
        <v>18516</v>
      </c>
      <c r="I7492" t="s">
        <v>18516</v>
      </c>
      <c r="J7492" t="s">
        <v>18516</v>
      </c>
      <c r="K7492" t="s">
        <v>29707</v>
      </c>
      <c r="L7492" t="s">
        <v>18516</v>
      </c>
      <c r="M7492" t="s">
        <v>18516</v>
      </c>
    </row>
    <row r="7493" spans="1:13" ht="13.5">
      <c r="A7493" t="s">
        <v>11581</v>
      </c>
      <c r="B7493" t="s">
        <v>40427</v>
      </c>
      <c r="C7493" t="s">
        <v>31271</v>
      </c>
      <c r="D7493" t="s">
        <v>31272</v>
      </c>
      <c r="E7493" t="s">
        <v>18516</v>
      </c>
      <c r="F7493" t="s">
        <v>18516</v>
      </c>
      <c r="G7493" t="s">
        <v>18516</v>
      </c>
      <c r="H7493" t="s">
        <v>18516</v>
      </c>
      <c r="I7493" t="s">
        <v>18516</v>
      </c>
      <c r="J7493" t="s">
        <v>18516</v>
      </c>
      <c r="K7493" t="s">
        <v>29707</v>
      </c>
      <c r="L7493" t="s">
        <v>18516</v>
      </c>
      <c r="M7493" t="s">
        <v>18516</v>
      </c>
    </row>
    <row r="7494" spans="1:13" ht="13.5">
      <c r="A7494" t="s">
        <v>11608</v>
      </c>
      <c r="B7494" t="s">
        <v>40428</v>
      </c>
      <c r="C7494" t="s">
        <v>31271</v>
      </c>
      <c r="D7494" t="s">
        <v>31272</v>
      </c>
      <c r="E7494" t="s">
        <v>18516</v>
      </c>
      <c r="F7494" t="s">
        <v>18516</v>
      </c>
      <c r="G7494" t="s">
        <v>18516</v>
      </c>
      <c r="H7494" t="s">
        <v>18516</v>
      </c>
      <c r="I7494" t="s">
        <v>18516</v>
      </c>
      <c r="J7494" t="s">
        <v>18516</v>
      </c>
      <c r="K7494" t="s">
        <v>29707</v>
      </c>
      <c r="L7494" t="s">
        <v>18516</v>
      </c>
      <c r="M7494" t="s">
        <v>18516</v>
      </c>
    </row>
    <row r="7495" spans="1:13" ht="13.5">
      <c r="A7495" t="s">
        <v>11596</v>
      </c>
      <c r="B7495" t="s">
        <v>40429</v>
      </c>
      <c r="C7495" t="s">
        <v>31271</v>
      </c>
      <c r="D7495" t="s">
        <v>31272</v>
      </c>
      <c r="E7495" t="s">
        <v>18516</v>
      </c>
      <c r="F7495" t="s">
        <v>18516</v>
      </c>
      <c r="G7495" t="s">
        <v>18516</v>
      </c>
      <c r="H7495" t="s">
        <v>18516</v>
      </c>
      <c r="I7495" t="s">
        <v>18516</v>
      </c>
      <c r="J7495" t="s">
        <v>18516</v>
      </c>
      <c r="K7495" t="s">
        <v>29707</v>
      </c>
      <c r="L7495" t="s">
        <v>18516</v>
      </c>
      <c r="M7495" t="s">
        <v>18516</v>
      </c>
    </row>
    <row r="7496" spans="1:13" ht="13.5">
      <c r="A7496" t="s">
        <v>11590</v>
      </c>
      <c r="B7496" t="s">
        <v>40429</v>
      </c>
      <c r="C7496" t="s">
        <v>31271</v>
      </c>
      <c r="D7496" t="s">
        <v>31272</v>
      </c>
      <c r="E7496" t="s">
        <v>18516</v>
      </c>
      <c r="F7496" t="s">
        <v>18516</v>
      </c>
      <c r="G7496" t="s">
        <v>18516</v>
      </c>
      <c r="H7496" t="s">
        <v>18516</v>
      </c>
      <c r="I7496" t="s">
        <v>18516</v>
      </c>
      <c r="J7496" t="s">
        <v>18516</v>
      </c>
      <c r="K7496" t="s">
        <v>29707</v>
      </c>
      <c r="L7496" t="s">
        <v>18516</v>
      </c>
      <c r="M7496" t="s">
        <v>18516</v>
      </c>
    </row>
    <row r="7497" spans="1:13" ht="13.5">
      <c r="A7497" t="s">
        <v>5023</v>
      </c>
      <c r="B7497" t="s">
        <v>40430</v>
      </c>
      <c r="C7497" t="s">
        <v>31281</v>
      </c>
      <c r="D7497" t="s">
        <v>31282</v>
      </c>
      <c r="E7497" s="164">
        <v>93</v>
      </c>
      <c r="F7497" s="164">
        <v>86</v>
      </c>
      <c r="G7497" s="165">
        <v>0.92</v>
      </c>
      <c r="H7497" t="s">
        <v>18516</v>
      </c>
      <c r="I7497" s="164">
        <v>26.87</v>
      </c>
      <c r="J7497" s="164">
        <v>112.87</v>
      </c>
      <c r="K7497">
        <v>79</v>
      </c>
      <c r="L7497" t="s">
        <v>18516</v>
      </c>
      <c r="M7497" t="s">
        <v>18516</v>
      </c>
    </row>
    <row r="7498" spans="1:13" ht="13.5">
      <c r="A7498" t="s">
        <v>40431</v>
      </c>
      <c r="B7498" t="s">
        <v>40432</v>
      </c>
      <c r="C7498" t="s">
        <v>29893</v>
      </c>
      <c r="D7498" t="s">
        <v>29894</v>
      </c>
      <c r="E7498" s="164">
        <v>235</v>
      </c>
      <c r="F7498" s="164">
        <v>190</v>
      </c>
      <c r="G7498" s="165">
        <v>0.8</v>
      </c>
      <c r="H7498" t="s">
        <v>18516</v>
      </c>
      <c r="I7498" s="164">
        <v>73.47</v>
      </c>
      <c r="J7498" s="164">
        <v>263.47</v>
      </c>
      <c r="K7498">
        <v>0</v>
      </c>
      <c r="L7498" t="s">
        <v>18516</v>
      </c>
      <c r="M7498" t="s">
        <v>29418</v>
      </c>
    </row>
    <row r="7499" spans="1:13" ht="13.5">
      <c r="A7499" t="s">
        <v>7182</v>
      </c>
      <c r="B7499" t="s">
        <v>40433</v>
      </c>
      <c r="C7499" t="s">
        <v>30420</v>
      </c>
      <c r="D7499" t="s">
        <v>30421</v>
      </c>
      <c r="E7499" t="s">
        <v>18516</v>
      </c>
      <c r="F7499" t="s">
        <v>18516</v>
      </c>
      <c r="G7499" t="s">
        <v>18516</v>
      </c>
      <c r="H7499" t="s">
        <v>18516</v>
      </c>
      <c r="I7499" t="s">
        <v>18516</v>
      </c>
      <c r="J7499" t="s">
        <v>18516</v>
      </c>
      <c r="K7499" t="s">
        <v>29707</v>
      </c>
      <c r="L7499" t="s">
        <v>18516</v>
      </c>
      <c r="M7499" t="s">
        <v>18516</v>
      </c>
    </row>
    <row r="7500" spans="1:13" ht="13.5">
      <c r="A7500" t="s">
        <v>7188</v>
      </c>
      <c r="B7500" t="s">
        <v>40434</v>
      </c>
      <c r="C7500" t="s">
        <v>30420</v>
      </c>
      <c r="D7500" t="s">
        <v>30421</v>
      </c>
      <c r="E7500" s="164">
        <v>38.9</v>
      </c>
      <c r="F7500" s="164">
        <v>38.9</v>
      </c>
      <c r="G7500" t="s">
        <v>18516</v>
      </c>
      <c r="H7500" t="s">
        <v>18516</v>
      </c>
      <c r="I7500" s="164">
        <v>40.49</v>
      </c>
      <c r="J7500" s="164">
        <v>79.39</v>
      </c>
      <c r="K7500">
        <v>0</v>
      </c>
      <c r="L7500" t="s">
        <v>29455</v>
      </c>
      <c r="M7500" t="s">
        <v>30952</v>
      </c>
    </row>
    <row r="7501" spans="1:13" ht="13.5">
      <c r="A7501" t="s">
        <v>10911</v>
      </c>
      <c r="B7501" t="s">
        <v>40435</v>
      </c>
      <c r="C7501" t="s">
        <v>29414</v>
      </c>
      <c r="D7501" t="s">
        <v>29415</v>
      </c>
      <c r="E7501" t="s">
        <v>18516</v>
      </c>
      <c r="F7501" t="s">
        <v>18516</v>
      </c>
      <c r="G7501" t="s">
        <v>18516</v>
      </c>
      <c r="H7501" t="s">
        <v>18516</v>
      </c>
      <c r="I7501" t="s">
        <v>18516</v>
      </c>
      <c r="J7501" t="s">
        <v>18516</v>
      </c>
      <c r="K7501" t="s">
        <v>29707</v>
      </c>
      <c r="L7501" t="s">
        <v>18516</v>
      </c>
      <c r="M7501" t="s">
        <v>18516</v>
      </c>
    </row>
    <row r="7502" spans="1:13" ht="13.5">
      <c r="A7502" t="s">
        <v>10908</v>
      </c>
      <c r="B7502" t="s">
        <v>40436</v>
      </c>
      <c r="C7502" t="s">
        <v>29414</v>
      </c>
      <c r="D7502" t="s">
        <v>29415</v>
      </c>
      <c r="E7502" t="s">
        <v>18516</v>
      </c>
      <c r="F7502" t="s">
        <v>18516</v>
      </c>
      <c r="G7502" t="s">
        <v>18516</v>
      </c>
      <c r="H7502" t="s">
        <v>18516</v>
      </c>
      <c r="I7502" t="s">
        <v>18516</v>
      </c>
      <c r="J7502" t="s">
        <v>18516</v>
      </c>
      <c r="K7502" t="s">
        <v>29707</v>
      </c>
      <c r="L7502" t="s">
        <v>18516</v>
      </c>
      <c r="M7502" t="s">
        <v>18516</v>
      </c>
    </row>
    <row r="7503" spans="1:13" ht="13.5">
      <c r="A7503" t="s">
        <v>40437</v>
      </c>
      <c r="B7503" t="s">
        <v>40438</v>
      </c>
      <c r="C7503" t="s">
        <v>30281</v>
      </c>
      <c r="D7503" t="s">
        <v>30282</v>
      </c>
      <c r="E7503" t="s">
        <v>18516</v>
      </c>
      <c r="F7503" t="s">
        <v>18516</v>
      </c>
      <c r="G7503" t="s">
        <v>18516</v>
      </c>
      <c r="H7503" t="s">
        <v>18516</v>
      </c>
      <c r="I7503" t="s">
        <v>18516</v>
      </c>
      <c r="J7503" t="s">
        <v>18516</v>
      </c>
      <c r="K7503" t="s">
        <v>29707</v>
      </c>
      <c r="L7503" t="s">
        <v>18516</v>
      </c>
      <c r="M7503" t="s">
        <v>18516</v>
      </c>
    </row>
    <row r="7504" spans="1:13" ht="13.5">
      <c r="A7504" t="s">
        <v>40439</v>
      </c>
      <c r="B7504" t="s">
        <v>40440</v>
      </c>
      <c r="C7504" t="s">
        <v>33063</v>
      </c>
      <c r="D7504" t="s">
        <v>33064</v>
      </c>
      <c r="E7504" s="164">
        <v>110.74</v>
      </c>
      <c r="F7504" s="164">
        <v>40.23</v>
      </c>
      <c r="G7504" s="165">
        <v>0.36</v>
      </c>
      <c r="H7504" t="s">
        <v>18516</v>
      </c>
      <c r="I7504" s="164">
        <v>44.35</v>
      </c>
      <c r="J7504" s="164">
        <v>84.58</v>
      </c>
      <c r="K7504">
        <v>32</v>
      </c>
      <c r="L7504" t="s">
        <v>18516</v>
      </c>
      <c r="M7504" t="s">
        <v>18516</v>
      </c>
    </row>
    <row r="7505" spans="1:13" ht="13.5">
      <c r="A7505" t="s">
        <v>40441</v>
      </c>
      <c r="B7505" t="s">
        <v>40442</v>
      </c>
      <c r="C7505" t="s">
        <v>33063</v>
      </c>
      <c r="D7505" t="s">
        <v>33064</v>
      </c>
      <c r="E7505" s="164">
        <v>135.15</v>
      </c>
      <c r="F7505" s="164">
        <v>135.15</v>
      </c>
      <c r="G7505" t="s">
        <v>18516</v>
      </c>
      <c r="H7505" t="s">
        <v>18516</v>
      </c>
      <c r="I7505" s="164">
        <v>68.61</v>
      </c>
      <c r="J7505" s="164">
        <v>203.76</v>
      </c>
      <c r="K7505">
        <v>4</v>
      </c>
      <c r="L7505" t="s">
        <v>18516</v>
      </c>
      <c r="M7505" t="s">
        <v>18516</v>
      </c>
    </row>
    <row r="7506" spans="1:13" ht="13.5">
      <c r="A7506" t="s">
        <v>40443</v>
      </c>
      <c r="B7506" t="s">
        <v>40444</v>
      </c>
      <c r="C7506" t="s">
        <v>33063</v>
      </c>
      <c r="D7506" t="s">
        <v>33064</v>
      </c>
      <c r="E7506" s="164">
        <v>135.15</v>
      </c>
      <c r="F7506" s="164">
        <v>135.15</v>
      </c>
      <c r="G7506" t="s">
        <v>18516</v>
      </c>
      <c r="H7506" t="s">
        <v>18516</v>
      </c>
      <c r="I7506" s="164">
        <v>68.61</v>
      </c>
      <c r="J7506" s="164">
        <v>203.76</v>
      </c>
      <c r="K7506">
        <v>0</v>
      </c>
      <c r="L7506" t="s">
        <v>18516</v>
      </c>
      <c r="M7506" t="s">
        <v>18516</v>
      </c>
    </row>
    <row r="7507" spans="1:13" ht="13.5">
      <c r="A7507" t="s">
        <v>40445</v>
      </c>
      <c r="B7507" t="s">
        <v>40446</v>
      </c>
      <c r="C7507" t="s">
        <v>33063</v>
      </c>
      <c r="D7507" t="s">
        <v>33064</v>
      </c>
      <c r="E7507" s="164">
        <v>130.36</v>
      </c>
      <c r="F7507" s="164">
        <v>130.36</v>
      </c>
      <c r="G7507" t="s">
        <v>18516</v>
      </c>
      <c r="H7507" t="s">
        <v>18516</v>
      </c>
      <c r="I7507" s="164">
        <v>64.79</v>
      </c>
      <c r="J7507" s="164">
        <v>195.15</v>
      </c>
      <c r="K7507">
        <v>0</v>
      </c>
      <c r="L7507" t="s">
        <v>18516</v>
      </c>
      <c r="M7507" t="s">
        <v>18516</v>
      </c>
    </row>
    <row r="7508" spans="1:13" ht="13.5">
      <c r="A7508" t="s">
        <v>40447</v>
      </c>
      <c r="B7508" t="s">
        <v>40448</v>
      </c>
      <c r="C7508" t="s">
        <v>33063</v>
      </c>
      <c r="D7508" t="s">
        <v>33064</v>
      </c>
      <c r="E7508" s="164">
        <v>130.36</v>
      </c>
      <c r="F7508" s="164">
        <v>130.36</v>
      </c>
      <c r="G7508" t="s">
        <v>18516</v>
      </c>
      <c r="H7508" t="s">
        <v>18516</v>
      </c>
      <c r="I7508" s="164">
        <v>64.79</v>
      </c>
      <c r="J7508" s="164">
        <v>195.15</v>
      </c>
      <c r="K7508">
        <v>0</v>
      </c>
      <c r="L7508" t="s">
        <v>18516</v>
      </c>
      <c r="M7508" t="s">
        <v>18516</v>
      </c>
    </row>
    <row r="7509" spans="1:13" ht="13.5">
      <c r="A7509" t="s">
        <v>11904</v>
      </c>
      <c r="B7509" t="s">
        <v>40449</v>
      </c>
      <c r="C7509" t="s">
        <v>40450</v>
      </c>
      <c r="D7509" t="s">
        <v>40451</v>
      </c>
      <c r="E7509" t="s">
        <v>18516</v>
      </c>
      <c r="F7509" t="s">
        <v>18516</v>
      </c>
      <c r="G7509" t="s">
        <v>18516</v>
      </c>
      <c r="H7509" t="s">
        <v>18516</v>
      </c>
      <c r="I7509" t="s">
        <v>18516</v>
      </c>
      <c r="J7509" t="s">
        <v>18516</v>
      </c>
      <c r="K7509" t="s">
        <v>29707</v>
      </c>
      <c r="L7509" t="s">
        <v>18516</v>
      </c>
      <c r="M7509" t="s">
        <v>18516</v>
      </c>
    </row>
    <row r="7510" spans="1:13" ht="13.5">
      <c r="A7510" t="s">
        <v>11901</v>
      </c>
      <c r="B7510" t="s">
        <v>40452</v>
      </c>
      <c r="C7510" t="s">
        <v>40450</v>
      </c>
      <c r="D7510" t="s">
        <v>40451</v>
      </c>
      <c r="E7510" t="s">
        <v>18516</v>
      </c>
      <c r="F7510" t="s">
        <v>18516</v>
      </c>
      <c r="G7510" t="s">
        <v>18516</v>
      </c>
      <c r="H7510" t="s">
        <v>18516</v>
      </c>
      <c r="I7510" t="s">
        <v>18516</v>
      </c>
      <c r="J7510" t="s">
        <v>18516</v>
      </c>
      <c r="K7510" t="s">
        <v>29707</v>
      </c>
      <c r="L7510" t="s">
        <v>18516</v>
      </c>
      <c r="M7510" t="s">
        <v>18516</v>
      </c>
    </row>
    <row r="7511" spans="1:13" ht="13.5">
      <c r="A7511" t="s">
        <v>40453</v>
      </c>
      <c r="B7511" t="s">
        <v>40454</v>
      </c>
      <c r="C7511" t="s">
        <v>40450</v>
      </c>
      <c r="D7511" t="s">
        <v>40451</v>
      </c>
      <c r="E7511" t="s">
        <v>18516</v>
      </c>
      <c r="F7511" t="s">
        <v>18516</v>
      </c>
      <c r="G7511" t="s">
        <v>18516</v>
      </c>
      <c r="H7511" t="s">
        <v>18516</v>
      </c>
      <c r="I7511" t="s">
        <v>18516</v>
      </c>
      <c r="J7511" t="s">
        <v>18516</v>
      </c>
      <c r="K7511" t="s">
        <v>29707</v>
      </c>
      <c r="L7511" t="s">
        <v>18516</v>
      </c>
      <c r="M7511" t="s">
        <v>18516</v>
      </c>
    </row>
    <row r="7512" spans="1:13" ht="13.5">
      <c r="A7512" t="s">
        <v>11898</v>
      </c>
      <c r="B7512" t="s">
        <v>40455</v>
      </c>
      <c r="C7512" t="s">
        <v>40450</v>
      </c>
      <c r="D7512" t="s">
        <v>40451</v>
      </c>
      <c r="E7512" t="s">
        <v>18516</v>
      </c>
      <c r="F7512" t="s">
        <v>18516</v>
      </c>
      <c r="G7512" t="s">
        <v>18516</v>
      </c>
      <c r="H7512" t="s">
        <v>18516</v>
      </c>
      <c r="I7512" t="s">
        <v>18516</v>
      </c>
      <c r="J7512" t="s">
        <v>18516</v>
      </c>
      <c r="K7512" t="s">
        <v>29707</v>
      </c>
      <c r="L7512" t="s">
        <v>18516</v>
      </c>
      <c r="M7512" t="s">
        <v>18516</v>
      </c>
    </row>
    <row r="7513" spans="1:13" ht="13.5">
      <c r="A7513" t="s">
        <v>11634</v>
      </c>
      <c r="B7513" t="s">
        <v>40456</v>
      </c>
      <c r="C7513" t="s">
        <v>29881</v>
      </c>
      <c r="D7513" t="s">
        <v>29882</v>
      </c>
      <c r="E7513" t="s">
        <v>18516</v>
      </c>
      <c r="F7513" t="s">
        <v>18516</v>
      </c>
      <c r="G7513" t="s">
        <v>18516</v>
      </c>
      <c r="H7513" t="s">
        <v>18516</v>
      </c>
      <c r="I7513" t="s">
        <v>18516</v>
      </c>
      <c r="J7513" t="s">
        <v>18516</v>
      </c>
      <c r="K7513" t="s">
        <v>29707</v>
      </c>
      <c r="L7513" t="s">
        <v>18516</v>
      </c>
      <c r="M7513" t="s">
        <v>18516</v>
      </c>
    </row>
    <row r="7514" spans="1:13" ht="13.5">
      <c r="A7514" t="s">
        <v>11631</v>
      </c>
      <c r="B7514" t="s">
        <v>40457</v>
      </c>
      <c r="C7514" t="s">
        <v>29881</v>
      </c>
      <c r="D7514" t="s">
        <v>29882</v>
      </c>
      <c r="E7514" t="s">
        <v>18516</v>
      </c>
      <c r="F7514" t="s">
        <v>18516</v>
      </c>
      <c r="G7514" t="s">
        <v>18516</v>
      </c>
      <c r="H7514" t="s">
        <v>18516</v>
      </c>
      <c r="I7514" t="s">
        <v>18516</v>
      </c>
      <c r="J7514" t="s">
        <v>18516</v>
      </c>
      <c r="K7514" t="s">
        <v>29707</v>
      </c>
      <c r="L7514" t="s">
        <v>18516</v>
      </c>
      <c r="M7514" t="s">
        <v>18516</v>
      </c>
    </row>
    <row r="7515" spans="1:13" ht="13.5">
      <c r="A7515" t="s">
        <v>11628</v>
      </c>
      <c r="B7515" t="s">
        <v>40458</v>
      </c>
      <c r="C7515" t="s">
        <v>29881</v>
      </c>
      <c r="D7515" t="s">
        <v>29882</v>
      </c>
      <c r="E7515" t="s">
        <v>18516</v>
      </c>
      <c r="F7515" t="s">
        <v>18516</v>
      </c>
      <c r="G7515" t="s">
        <v>18516</v>
      </c>
      <c r="H7515" t="s">
        <v>18516</v>
      </c>
      <c r="I7515" t="s">
        <v>18516</v>
      </c>
      <c r="J7515" t="s">
        <v>18516</v>
      </c>
      <c r="K7515" t="s">
        <v>29707</v>
      </c>
      <c r="L7515" t="s">
        <v>18516</v>
      </c>
      <c r="M7515" t="s">
        <v>18516</v>
      </c>
    </row>
    <row r="7516" spans="1:13" ht="13.5">
      <c r="A7516" t="s">
        <v>11625</v>
      </c>
      <c r="B7516" t="s">
        <v>40459</v>
      </c>
      <c r="C7516" t="s">
        <v>29881</v>
      </c>
      <c r="D7516" t="s">
        <v>29882</v>
      </c>
      <c r="E7516" t="s">
        <v>18516</v>
      </c>
      <c r="F7516" t="s">
        <v>18516</v>
      </c>
      <c r="G7516" t="s">
        <v>18516</v>
      </c>
      <c r="H7516" t="s">
        <v>18516</v>
      </c>
      <c r="I7516" t="s">
        <v>18516</v>
      </c>
      <c r="J7516" t="s">
        <v>18516</v>
      </c>
      <c r="K7516" t="s">
        <v>29707</v>
      </c>
      <c r="L7516" t="s">
        <v>18516</v>
      </c>
      <c r="M7516" t="s">
        <v>18516</v>
      </c>
    </row>
    <row r="7517" spans="1:13" ht="13.5">
      <c r="A7517" t="s">
        <v>11220</v>
      </c>
      <c r="B7517" t="s">
        <v>40460</v>
      </c>
      <c r="C7517" t="s">
        <v>36047</v>
      </c>
      <c r="D7517" t="s">
        <v>36048</v>
      </c>
      <c r="E7517" s="164">
        <v>155</v>
      </c>
      <c r="F7517" s="164">
        <v>155</v>
      </c>
      <c r="G7517" t="s">
        <v>18516</v>
      </c>
      <c r="H7517" t="s">
        <v>18516</v>
      </c>
      <c r="I7517" s="164">
        <v>46.77</v>
      </c>
      <c r="J7517" s="164">
        <v>201.77</v>
      </c>
      <c r="K7517">
        <v>42</v>
      </c>
      <c r="L7517" t="s">
        <v>18516</v>
      </c>
      <c r="M7517" t="s">
        <v>18516</v>
      </c>
    </row>
    <row r="7518" spans="1:13" ht="13.5">
      <c r="A7518" t="s">
        <v>11223</v>
      </c>
      <c r="B7518" t="s">
        <v>40461</v>
      </c>
      <c r="C7518" t="s">
        <v>36047</v>
      </c>
      <c r="D7518" t="s">
        <v>36048</v>
      </c>
      <c r="E7518" s="164">
        <v>155</v>
      </c>
      <c r="F7518" s="164">
        <v>125</v>
      </c>
      <c r="G7518" s="165">
        <v>0.8</v>
      </c>
      <c r="H7518" t="s">
        <v>51009</v>
      </c>
      <c r="I7518" s="164">
        <v>46.77</v>
      </c>
      <c r="J7518" s="164">
        <v>171.77</v>
      </c>
      <c r="K7518">
        <v>20</v>
      </c>
      <c r="L7518" t="s">
        <v>29455</v>
      </c>
      <c r="M7518" t="s">
        <v>30054</v>
      </c>
    </row>
    <row r="7519" spans="1:13" ht="13.5">
      <c r="A7519" t="s">
        <v>11229</v>
      </c>
      <c r="B7519" t="s">
        <v>40462</v>
      </c>
      <c r="C7519" t="s">
        <v>36047</v>
      </c>
      <c r="D7519" t="s">
        <v>36048</v>
      </c>
      <c r="E7519" s="164">
        <v>155</v>
      </c>
      <c r="F7519" s="164">
        <v>130</v>
      </c>
      <c r="G7519" s="165">
        <v>0.83</v>
      </c>
      <c r="H7519" t="s">
        <v>29648</v>
      </c>
      <c r="I7519" s="164">
        <v>46.77</v>
      </c>
      <c r="J7519" s="164">
        <v>176.77</v>
      </c>
      <c r="K7519">
        <v>24</v>
      </c>
      <c r="L7519" t="s">
        <v>29455</v>
      </c>
      <c r="M7519" t="s">
        <v>30054</v>
      </c>
    </row>
    <row r="7520" spans="1:13" ht="13.5">
      <c r="A7520" t="s">
        <v>11232</v>
      </c>
      <c r="B7520" t="s">
        <v>40463</v>
      </c>
      <c r="C7520" t="s">
        <v>36047</v>
      </c>
      <c r="D7520" t="s">
        <v>36048</v>
      </c>
      <c r="E7520" s="164">
        <v>155</v>
      </c>
      <c r="F7520" s="164">
        <v>136</v>
      </c>
      <c r="G7520" s="165">
        <v>0.87</v>
      </c>
      <c r="H7520" t="s">
        <v>29648</v>
      </c>
      <c r="I7520" s="164">
        <v>46.77</v>
      </c>
      <c r="J7520" s="164">
        <v>182.77</v>
      </c>
      <c r="K7520">
        <v>37</v>
      </c>
      <c r="L7520" t="s">
        <v>18516</v>
      </c>
      <c r="M7520" t="s">
        <v>18516</v>
      </c>
    </row>
    <row r="7521" spans="1:13" ht="13.5">
      <c r="A7521" t="s">
        <v>11226</v>
      </c>
      <c r="B7521" t="s">
        <v>40464</v>
      </c>
      <c r="C7521" t="s">
        <v>36047</v>
      </c>
      <c r="D7521" t="s">
        <v>36048</v>
      </c>
      <c r="E7521" s="164">
        <v>155</v>
      </c>
      <c r="F7521" s="164">
        <v>155</v>
      </c>
      <c r="G7521" t="s">
        <v>18516</v>
      </c>
      <c r="H7521" t="s">
        <v>18516</v>
      </c>
      <c r="I7521" s="164">
        <v>46.77</v>
      </c>
      <c r="J7521" s="164">
        <v>201.77</v>
      </c>
      <c r="K7521">
        <v>44</v>
      </c>
      <c r="L7521" t="s">
        <v>29455</v>
      </c>
      <c r="M7521" t="s">
        <v>30054</v>
      </c>
    </row>
    <row r="7522" spans="1:13" ht="13.5">
      <c r="A7522" t="s">
        <v>40465</v>
      </c>
      <c r="B7522" t="s">
        <v>40466</v>
      </c>
      <c r="C7522" t="s">
        <v>36225</v>
      </c>
      <c r="D7522" t="s">
        <v>36226</v>
      </c>
      <c r="E7522" t="s">
        <v>18516</v>
      </c>
      <c r="F7522" t="s">
        <v>18516</v>
      </c>
      <c r="G7522" t="s">
        <v>18516</v>
      </c>
      <c r="H7522" t="s">
        <v>18516</v>
      </c>
      <c r="I7522" t="s">
        <v>18516</v>
      </c>
      <c r="J7522" t="s">
        <v>18516</v>
      </c>
      <c r="K7522" t="s">
        <v>29707</v>
      </c>
      <c r="L7522" t="s">
        <v>18516</v>
      </c>
      <c r="M7522" t="s">
        <v>18516</v>
      </c>
    </row>
    <row r="7523" spans="1:13" ht="13.5">
      <c r="A7523" t="s">
        <v>11241</v>
      </c>
      <c r="B7523" t="s">
        <v>40467</v>
      </c>
      <c r="C7523" t="s">
        <v>30226</v>
      </c>
      <c r="D7523" t="s">
        <v>30227</v>
      </c>
      <c r="E7523" t="s">
        <v>18516</v>
      </c>
      <c r="F7523" t="s">
        <v>18516</v>
      </c>
      <c r="G7523" t="s">
        <v>18516</v>
      </c>
      <c r="H7523" t="s">
        <v>18516</v>
      </c>
      <c r="I7523" t="s">
        <v>18516</v>
      </c>
      <c r="J7523" t="s">
        <v>18516</v>
      </c>
      <c r="K7523" t="s">
        <v>29707</v>
      </c>
      <c r="L7523" t="s">
        <v>18516</v>
      </c>
      <c r="M7523" t="s">
        <v>18516</v>
      </c>
    </row>
    <row r="7524" spans="1:13" ht="13.5">
      <c r="A7524" t="s">
        <v>11235</v>
      </c>
      <c r="B7524" t="s">
        <v>40468</v>
      </c>
      <c r="C7524" t="s">
        <v>30226</v>
      </c>
      <c r="D7524" t="s">
        <v>30227</v>
      </c>
      <c r="E7524" t="s">
        <v>18516</v>
      </c>
      <c r="F7524" t="s">
        <v>18516</v>
      </c>
      <c r="G7524" t="s">
        <v>18516</v>
      </c>
      <c r="H7524" t="s">
        <v>18516</v>
      </c>
      <c r="I7524" t="s">
        <v>18516</v>
      </c>
      <c r="J7524" t="s">
        <v>18516</v>
      </c>
      <c r="K7524" t="s">
        <v>29707</v>
      </c>
      <c r="L7524" t="s">
        <v>18516</v>
      </c>
      <c r="M7524" t="s">
        <v>18516</v>
      </c>
    </row>
    <row r="7525" spans="1:13" ht="13.5">
      <c r="A7525" t="s">
        <v>11244</v>
      </c>
      <c r="B7525" t="s">
        <v>40469</v>
      </c>
      <c r="C7525" t="s">
        <v>30226</v>
      </c>
      <c r="D7525" t="s">
        <v>30227</v>
      </c>
      <c r="E7525" t="s">
        <v>18516</v>
      </c>
      <c r="F7525" t="s">
        <v>18516</v>
      </c>
      <c r="G7525" t="s">
        <v>18516</v>
      </c>
      <c r="H7525" t="s">
        <v>18516</v>
      </c>
      <c r="I7525" t="s">
        <v>18516</v>
      </c>
      <c r="J7525" t="s">
        <v>18516</v>
      </c>
      <c r="K7525" t="s">
        <v>29707</v>
      </c>
      <c r="L7525" t="s">
        <v>18516</v>
      </c>
      <c r="M7525" t="s">
        <v>18516</v>
      </c>
    </row>
    <row r="7526" spans="1:13" ht="13.5">
      <c r="A7526" t="s">
        <v>11250</v>
      </c>
      <c r="B7526" t="s">
        <v>40470</v>
      </c>
      <c r="C7526" t="s">
        <v>30226</v>
      </c>
      <c r="D7526" t="s">
        <v>30227</v>
      </c>
      <c r="E7526" t="s">
        <v>18516</v>
      </c>
      <c r="F7526" t="s">
        <v>18516</v>
      </c>
      <c r="G7526" t="s">
        <v>18516</v>
      </c>
      <c r="H7526" t="s">
        <v>18516</v>
      </c>
      <c r="I7526" t="s">
        <v>18516</v>
      </c>
      <c r="J7526" t="s">
        <v>18516</v>
      </c>
      <c r="K7526" t="s">
        <v>29707</v>
      </c>
      <c r="L7526" t="s">
        <v>18516</v>
      </c>
      <c r="M7526" t="s">
        <v>18516</v>
      </c>
    </row>
    <row r="7527" spans="1:13" ht="13.5">
      <c r="A7527" t="s">
        <v>11238</v>
      </c>
      <c r="B7527" t="s">
        <v>40471</v>
      </c>
      <c r="C7527" t="s">
        <v>30226</v>
      </c>
      <c r="D7527" t="s">
        <v>30227</v>
      </c>
      <c r="E7527" t="s">
        <v>18516</v>
      </c>
      <c r="F7527" t="s">
        <v>18516</v>
      </c>
      <c r="G7527" t="s">
        <v>18516</v>
      </c>
      <c r="H7527" t="s">
        <v>18516</v>
      </c>
      <c r="I7527" t="s">
        <v>18516</v>
      </c>
      <c r="J7527" t="s">
        <v>18516</v>
      </c>
      <c r="K7527" t="s">
        <v>29707</v>
      </c>
      <c r="L7527" t="s">
        <v>18516</v>
      </c>
      <c r="M7527" t="s">
        <v>18516</v>
      </c>
    </row>
    <row r="7528" spans="1:13" ht="13.5">
      <c r="A7528" t="s">
        <v>11247</v>
      </c>
      <c r="B7528" t="s">
        <v>40472</v>
      </c>
      <c r="C7528" t="s">
        <v>30226</v>
      </c>
      <c r="D7528" t="s">
        <v>30227</v>
      </c>
      <c r="E7528" t="s">
        <v>18516</v>
      </c>
      <c r="F7528" t="s">
        <v>18516</v>
      </c>
      <c r="G7528" t="s">
        <v>18516</v>
      </c>
      <c r="H7528" t="s">
        <v>18516</v>
      </c>
      <c r="I7528" t="s">
        <v>18516</v>
      </c>
      <c r="J7528" t="s">
        <v>18516</v>
      </c>
      <c r="K7528" t="s">
        <v>29707</v>
      </c>
      <c r="L7528" t="s">
        <v>18516</v>
      </c>
      <c r="M7528" t="s">
        <v>18516</v>
      </c>
    </row>
    <row r="7529" spans="1:13" ht="13.5">
      <c r="A7529" t="s">
        <v>11667</v>
      </c>
      <c r="B7529" t="s">
        <v>40473</v>
      </c>
      <c r="C7529" t="s">
        <v>31281</v>
      </c>
      <c r="D7529" t="s">
        <v>31282</v>
      </c>
      <c r="E7529" s="164">
        <v>64</v>
      </c>
      <c r="F7529" s="164">
        <v>55</v>
      </c>
      <c r="G7529" s="165">
        <v>0.85</v>
      </c>
      <c r="H7529" t="s">
        <v>18516</v>
      </c>
      <c r="I7529" s="164">
        <v>18.29</v>
      </c>
      <c r="J7529" s="164">
        <v>73.29</v>
      </c>
      <c r="K7529">
        <v>216</v>
      </c>
      <c r="L7529" t="s">
        <v>29815</v>
      </c>
      <c r="M7529" t="s">
        <v>29623</v>
      </c>
    </row>
    <row r="7530" spans="1:13" ht="13.5">
      <c r="A7530" t="s">
        <v>11664</v>
      </c>
      <c r="B7530" t="s">
        <v>40474</v>
      </c>
      <c r="C7530" t="s">
        <v>31281</v>
      </c>
      <c r="D7530" t="s">
        <v>31282</v>
      </c>
      <c r="E7530" s="164">
        <v>64</v>
      </c>
      <c r="F7530" s="164">
        <v>55</v>
      </c>
      <c r="G7530" s="165">
        <v>0.85</v>
      </c>
      <c r="H7530" t="s">
        <v>18516</v>
      </c>
      <c r="I7530" s="164">
        <v>18.34</v>
      </c>
      <c r="J7530" s="164">
        <v>73.34</v>
      </c>
      <c r="K7530">
        <v>367</v>
      </c>
      <c r="L7530" t="s">
        <v>18516</v>
      </c>
      <c r="M7530" t="s">
        <v>18516</v>
      </c>
    </row>
    <row r="7531" spans="1:13" ht="13.5">
      <c r="A7531" t="s">
        <v>11661</v>
      </c>
      <c r="B7531" t="s">
        <v>40475</v>
      </c>
      <c r="C7531" t="s">
        <v>31281</v>
      </c>
      <c r="D7531" t="s">
        <v>31282</v>
      </c>
      <c r="E7531" s="164">
        <v>64</v>
      </c>
      <c r="F7531" s="164">
        <v>55</v>
      </c>
      <c r="G7531" s="165">
        <v>0.85</v>
      </c>
      <c r="H7531" t="s">
        <v>18516</v>
      </c>
      <c r="I7531" s="164">
        <v>18.34</v>
      </c>
      <c r="J7531" s="164">
        <v>73.34</v>
      </c>
      <c r="K7531">
        <v>392</v>
      </c>
      <c r="L7531" t="s">
        <v>29815</v>
      </c>
      <c r="M7531" t="s">
        <v>29623</v>
      </c>
    </row>
    <row r="7532" spans="1:13" ht="13.5">
      <c r="A7532" t="s">
        <v>11658</v>
      </c>
      <c r="B7532" t="s">
        <v>40476</v>
      </c>
      <c r="C7532" t="s">
        <v>31281</v>
      </c>
      <c r="D7532" t="s">
        <v>31282</v>
      </c>
      <c r="E7532" s="164">
        <v>64</v>
      </c>
      <c r="F7532" s="164">
        <v>55</v>
      </c>
      <c r="G7532" s="165">
        <v>0.85</v>
      </c>
      <c r="H7532" t="s">
        <v>18516</v>
      </c>
      <c r="I7532" s="164">
        <v>18.34</v>
      </c>
      <c r="J7532" s="164">
        <v>73.34</v>
      </c>
      <c r="K7532">
        <v>271</v>
      </c>
      <c r="L7532" t="s">
        <v>18516</v>
      </c>
      <c r="M7532" t="s">
        <v>18516</v>
      </c>
    </row>
    <row r="7533" spans="1:13" ht="13.5">
      <c r="A7533" t="s">
        <v>11655</v>
      </c>
      <c r="B7533" t="s">
        <v>40477</v>
      </c>
      <c r="C7533" t="s">
        <v>31281</v>
      </c>
      <c r="D7533" t="s">
        <v>31282</v>
      </c>
      <c r="E7533" s="164">
        <v>64</v>
      </c>
      <c r="F7533" s="164">
        <v>55</v>
      </c>
      <c r="G7533" s="165">
        <v>0.85</v>
      </c>
      <c r="H7533" t="s">
        <v>18516</v>
      </c>
      <c r="I7533" s="164">
        <v>18.34</v>
      </c>
      <c r="J7533" s="164">
        <v>73.34</v>
      </c>
      <c r="K7533">
        <v>64</v>
      </c>
      <c r="L7533" t="s">
        <v>18516</v>
      </c>
      <c r="M7533" t="s">
        <v>18516</v>
      </c>
    </row>
    <row r="7534" spans="1:13" ht="13.5">
      <c r="A7534" t="s">
        <v>11652</v>
      </c>
      <c r="B7534" t="s">
        <v>40478</v>
      </c>
      <c r="C7534" t="s">
        <v>31281</v>
      </c>
      <c r="D7534" t="s">
        <v>31282</v>
      </c>
      <c r="E7534" s="164">
        <v>64</v>
      </c>
      <c r="F7534" s="164">
        <v>55</v>
      </c>
      <c r="G7534" s="165">
        <v>0.85</v>
      </c>
      <c r="H7534" t="s">
        <v>18516</v>
      </c>
      <c r="I7534" s="164">
        <v>18.34</v>
      </c>
      <c r="J7534" s="164">
        <v>73.34</v>
      </c>
      <c r="K7534">
        <v>277</v>
      </c>
      <c r="L7534" t="s">
        <v>18516</v>
      </c>
      <c r="M7534" t="s">
        <v>18516</v>
      </c>
    </row>
    <row r="7535" spans="1:13" ht="13.5">
      <c r="A7535" t="s">
        <v>11649</v>
      </c>
      <c r="B7535" t="s">
        <v>40479</v>
      </c>
      <c r="C7535" t="s">
        <v>36139</v>
      </c>
      <c r="D7535" t="s">
        <v>36140</v>
      </c>
      <c r="E7535" t="s">
        <v>18516</v>
      </c>
      <c r="F7535" t="s">
        <v>18516</v>
      </c>
      <c r="G7535" t="s">
        <v>18516</v>
      </c>
      <c r="H7535" t="s">
        <v>18516</v>
      </c>
      <c r="I7535" t="s">
        <v>18516</v>
      </c>
      <c r="J7535" t="s">
        <v>18516</v>
      </c>
      <c r="K7535" t="s">
        <v>29707</v>
      </c>
      <c r="L7535" t="s">
        <v>18516</v>
      </c>
      <c r="M7535" t="s">
        <v>18516</v>
      </c>
    </row>
    <row r="7536" spans="1:13" ht="13.5">
      <c r="A7536" t="s">
        <v>11646</v>
      </c>
      <c r="B7536" t="s">
        <v>40480</v>
      </c>
      <c r="C7536" t="s">
        <v>36139</v>
      </c>
      <c r="D7536" t="s">
        <v>36140</v>
      </c>
      <c r="E7536" t="s">
        <v>18516</v>
      </c>
      <c r="F7536" t="s">
        <v>18516</v>
      </c>
      <c r="G7536" t="s">
        <v>18516</v>
      </c>
      <c r="H7536" t="s">
        <v>18516</v>
      </c>
      <c r="I7536" t="s">
        <v>18516</v>
      </c>
      <c r="J7536" t="s">
        <v>18516</v>
      </c>
      <c r="K7536" t="s">
        <v>29707</v>
      </c>
      <c r="L7536" t="s">
        <v>18516</v>
      </c>
      <c r="M7536" t="s">
        <v>18516</v>
      </c>
    </row>
    <row r="7537" spans="1:13" ht="13.5">
      <c r="A7537" t="s">
        <v>40481</v>
      </c>
      <c r="B7537" t="s">
        <v>40482</v>
      </c>
      <c r="C7537" t="s">
        <v>36139</v>
      </c>
      <c r="D7537" t="s">
        <v>36140</v>
      </c>
      <c r="E7537" t="s">
        <v>18516</v>
      </c>
      <c r="F7537" t="s">
        <v>18516</v>
      </c>
      <c r="G7537" t="s">
        <v>18516</v>
      </c>
      <c r="H7537" t="s">
        <v>18516</v>
      </c>
      <c r="I7537" t="s">
        <v>18516</v>
      </c>
      <c r="J7537" t="s">
        <v>18516</v>
      </c>
      <c r="K7537" t="s">
        <v>29707</v>
      </c>
      <c r="L7537" t="s">
        <v>18516</v>
      </c>
      <c r="M7537" t="s">
        <v>18516</v>
      </c>
    </row>
    <row r="7538" spans="1:13" ht="13.5">
      <c r="A7538" t="s">
        <v>11643</v>
      </c>
      <c r="B7538" t="s">
        <v>40483</v>
      </c>
      <c r="C7538" t="s">
        <v>36139</v>
      </c>
      <c r="D7538" t="s">
        <v>36140</v>
      </c>
      <c r="E7538" t="s">
        <v>18516</v>
      </c>
      <c r="F7538" t="s">
        <v>18516</v>
      </c>
      <c r="G7538" t="s">
        <v>18516</v>
      </c>
      <c r="H7538" t="s">
        <v>18516</v>
      </c>
      <c r="I7538" t="s">
        <v>18516</v>
      </c>
      <c r="J7538" t="s">
        <v>18516</v>
      </c>
      <c r="K7538" t="s">
        <v>29707</v>
      </c>
      <c r="L7538" t="s">
        <v>18516</v>
      </c>
      <c r="M7538" t="s">
        <v>18516</v>
      </c>
    </row>
    <row r="7539" spans="1:13" ht="13.5">
      <c r="A7539" t="s">
        <v>40484</v>
      </c>
      <c r="B7539" t="s">
        <v>40485</v>
      </c>
      <c r="C7539" t="s">
        <v>36139</v>
      </c>
      <c r="D7539" t="s">
        <v>36140</v>
      </c>
      <c r="E7539" t="s">
        <v>18516</v>
      </c>
      <c r="F7539" t="s">
        <v>18516</v>
      </c>
      <c r="G7539" t="s">
        <v>18516</v>
      </c>
      <c r="H7539" t="s">
        <v>18516</v>
      </c>
      <c r="I7539" t="s">
        <v>18516</v>
      </c>
      <c r="J7539" t="s">
        <v>18516</v>
      </c>
      <c r="K7539" t="s">
        <v>29707</v>
      </c>
      <c r="L7539" t="s">
        <v>18516</v>
      </c>
      <c r="M7539" t="s">
        <v>18516</v>
      </c>
    </row>
    <row r="7540" spans="1:13" ht="13.5">
      <c r="A7540" t="s">
        <v>11256</v>
      </c>
      <c r="B7540" t="s">
        <v>40486</v>
      </c>
      <c r="C7540" t="s">
        <v>40487</v>
      </c>
      <c r="D7540" t="s">
        <v>40488</v>
      </c>
      <c r="E7540" t="s">
        <v>18516</v>
      </c>
      <c r="F7540" t="s">
        <v>18516</v>
      </c>
      <c r="G7540" t="s">
        <v>18516</v>
      </c>
      <c r="H7540" t="s">
        <v>18516</v>
      </c>
      <c r="I7540" t="s">
        <v>18516</v>
      </c>
      <c r="J7540" t="s">
        <v>18516</v>
      </c>
      <c r="K7540" t="s">
        <v>29707</v>
      </c>
      <c r="L7540" t="s">
        <v>18516</v>
      </c>
      <c r="M7540" t="s">
        <v>18516</v>
      </c>
    </row>
    <row r="7541" spans="1:13" ht="13.5">
      <c r="A7541" t="s">
        <v>11265</v>
      </c>
      <c r="B7541" t="s">
        <v>40489</v>
      </c>
      <c r="C7541" t="s">
        <v>40487</v>
      </c>
      <c r="D7541" t="s">
        <v>40488</v>
      </c>
      <c r="E7541" t="s">
        <v>18516</v>
      </c>
      <c r="F7541" t="s">
        <v>18516</v>
      </c>
      <c r="G7541" t="s">
        <v>18516</v>
      </c>
      <c r="H7541" t="s">
        <v>18516</v>
      </c>
      <c r="I7541" t="s">
        <v>18516</v>
      </c>
      <c r="J7541" t="s">
        <v>18516</v>
      </c>
      <c r="K7541" t="s">
        <v>29707</v>
      </c>
      <c r="L7541" t="s">
        <v>18516</v>
      </c>
      <c r="M7541" t="s">
        <v>18516</v>
      </c>
    </row>
    <row r="7542" spans="1:13" ht="13.5">
      <c r="A7542" t="s">
        <v>11259</v>
      </c>
      <c r="B7542" t="s">
        <v>40490</v>
      </c>
      <c r="C7542" t="s">
        <v>40487</v>
      </c>
      <c r="D7542" t="s">
        <v>40488</v>
      </c>
      <c r="E7542" t="s">
        <v>18516</v>
      </c>
      <c r="F7542" t="s">
        <v>18516</v>
      </c>
      <c r="G7542" t="s">
        <v>18516</v>
      </c>
      <c r="H7542" t="s">
        <v>18516</v>
      </c>
      <c r="I7542" t="s">
        <v>18516</v>
      </c>
      <c r="J7542" t="s">
        <v>18516</v>
      </c>
      <c r="K7542" t="s">
        <v>29707</v>
      </c>
      <c r="L7542" t="s">
        <v>18516</v>
      </c>
      <c r="M7542" t="s">
        <v>18516</v>
      </c>
    </row>
    <row r="7543" spans="1:13" ht="13.5">
      <c r="A7543" t="s">
        <v>11262</v>
      </c>
      <c r="B7543" t="s">
        <v>40491</v>
      </c>
      <c r="C7543" t="s">
        <v>40487</v>
      </c>
      <c r="D7543" t="s">
        <v>40488</v>
      </c>
      <c r="E7543" t="s">
        <v>18516</v>
      </c>
      <c r="F7543" t="s">
        <v>18516</v>
      </c>
      <c r="G7543" t="s">
        <v>18516</v>
      </c>
      <c r="H7543" t="s">
        <v>18516</v>
      </c>
      <c r="I7543" t="s">
        <v>18516</v>
      </c>
      <c r="J7543" t="s">
        <v>18516</v>
      </c>
      <c r="K7543" t="s">
        <v>29707</v>
      </c>
      <c r="L7543" t="s">
        <v>18516</v>
      </c>
      <c r="M7543" t="s">
        <v>18516</v>
      </c>
    </row>
    <row r="7544" spans="1:13" ht="13.5">
      <c r="A7544" t="s">
        <v>11253</v>
      </c>
      <c r="B7544" t="s">
        <v>40492</v>
      </c>
      <c r="C7544" t="s">
        <v>40487</v>
      </c>
      <c r="D7544" t="s">
        <v>40488</v>
      </c>
      <c r="E7544" t="s">
        <v>18516</v>
      </c>
      <c r="F7544" t="s">
        <v>18516</v>
      </c>
      <c r="G7544" t="s">
        <v>18516</v>
      </c>
      <c r="H7544" t="s">
        <v>18516</v>
      </c>
      <c r="I7544" t="s">
        <v>18516</v>
      </c>
      <c r="J7544" t="s">
        <v>18516</v>
      </c>
      <c r="K7544" t="s">
        <v>29707</v>
      </c>
      <c r="L7544" t="s">
        <v>18516</v>
      </c>
      <c r="M7544" t="s">
        <v>18516</v>
      </c>
    </row>
    <row r="7545" spans="1:13" ht="13.5">
      <c r="A7545" t="s">
        <v>27296</v>
      </c>
      <c r="B7545" t="s">
        <v>40493</v>
      </c>
      <c r="C7545" t="s">
        <v>29940</v>
      </c>
      <c r="D7545" t="s">
        <v>29941</v>
      </c>
      <c r="E7545" s="164">
        <v>599</v>
      </c>
      <c r="F7545" s="164">
        <v>599</v>
      </c>
      <c r="G7545" t="s">
        <v>18516</v>
      </c>
      <c r="H7545" t="s">
        <v>18516</v>
      </c>
      <c r="I7545" s="164">
        <v>282.68</v>
      </c>
      <c r="J7545" s="164">
        <v>881.68</v>
      </c>
      <c r="K7545">
        <v>0</v>
      </c>
      <c r="L7545" t="s">
        <v>18516</v>
      </c>
      <c r="M7545" t="s">
        <v>18516</v>
      </c>
    </row>
    <row r="7546" spans="1:13" ht="13.5">
      <c r="A7546" t="s">
        <v>27293</v>
      </c>
      <c r="B7546" t="s">
        <v>40494</v>
      </c>
      <c r="C7546" t="s">
        <v>29940</v>
      </c>
      <c r="D7546" t="s">
        <v>29941</v>
      </c>
      <c r="E7546" t="s">
        <v>18516</v>
      </c>
      <c r="F7546" t="s">
        <v>18516</v>
      </c>
      <c r="G7546" t="s">
        <v>18516</v>
      </c>
      <c r="H7546" t="s">
        <v>18516</v>
      </c>
      <c r="I7546" t="s">
        <v>18516</v>
      </c>
      <c r="J7546" t="s">
        <v>18516</v>
      </c>
      <c r="K7546" t="s">
        <v>29707</v>
      </c>
      <c r="L7546" t="s">
        <v>18516</v>
      </c>
      <c r="M7546" t="s">
        <v>18516</v>
      </c>
    </row>
    <row r="7547" spans="1:13" ht="13.5">
      <c r="A7547" t="s">
        <v>13171</v>
      </c>
      <c r="B7547" t="s">
        <v>40495</v>
      </c>
      <c r="C7547" t="s">
        <v>29940</v>
      </c>
      <c r="D7547" t="s">
        <v>29941</v>
      </c>
      <c r="E7547" t="s">
        <v>18516</v>
      </c>
      <c r="F7547" t="s">
        <v>18516</v>
      </c>
      <c r="G7547" t="s">
        <v>18516</v>
      </c>
      <c r="H7547" t="s">
        <v>18516</v>
      </c>
      <c r="I7547" t="s">
        <v>18516</v>
      </c>
      <c r="J7547" t="s">
        <v>18516</v>
      </c>
      <c r="K7547" t="s">
        <v>29707</v>
      </c>
      <c r="L7547" t="s">
        <v>18516</v>
      </c>
      <c r="M7547" t="s">
        <v>18516</v>
      </c>
    </row>
    <row r="7548" spans="1:13" ht="13.5">
      <c r="A7548" t="s">
        <v>13168</v>
      </c>
      <c r="B7548" t="s">
        <v>40496</v>
      </c>
      <c r="C7548" t="s">
        <v>29940</v>
      </c>
      <c r="D7548" t="s">
        <v>29941</v>
      </c>
      <c r="E7548" t="s">
        <v>18516</v>
      </c>
      <c r="F7548" t="s">
        <v>18516</v>
      </c>
      <c r="G7548" t="s">
        <v>18516</v>
      </c>
      <c r="H7548" t="s">
        <v>18516</v>
      </c>
      <c r="I7548" t="s">
        <v>18516</v>
      </c>
      <c r="J7548" t="s">
        <v>18516</v>
      </c>
      <c r="K7548" t="s">
        <v>29707</v>
      </c>
      <c r="L7548" t="s">
        <v>18516</v>
      </c>
      <c r="M7548" t="s">
        <v>18516</v>
      </c>
    </row>
    <row r="7549" spans="1:13" ht="13.5">
      <c r="A7549" t="s">
        <v>40497</v>
      </c>
      <c r="B7549" t="s">
        <v>40497</v>
      </c>
      <c r="C7549" t="s">
        <v>29940</v>
      </c>
      <c r="D7549" t="s">
        <v>29941</v>
      </c>
      <c r="E7549" t="s">
        <v>18516</v>
      </c>
      <c r="F7549" t="s">
        <v>18516</v>
      </c>
      <c r="G7549" t="s">
        <v>18516</v>
      </c>
      <c r="H7549" t="s">
        <v>18516</v>
      </c>
      <c r="I7549" t="s">
        <v>18516</v>
      </c>
      <c r="J7549" t="s">
        <v>18516</v>
      </c>
      <c r="K7549" t="s">
        <v>29707</v>
      </c>
      <c r="L7549" t="s">
        <v>18516</v>
      </c>
      <c r="M7549" t="s">
        <v>18516</v>
      </c>
    </row>
    <row r="7550" spans="1:13" ht="13.5">
      <c r="A7550" t="s">
        <v>40498</v>
      </c>
      <c r="B7550" t="s">
        <v>40498</v>
      </c>
      <c r="C7550" t="s">
        <v>29940</v>
      </c>
      <c r="D7550" t="s">
        <v>29941</v>
      </c>
      <c r="E7550" t="s">
        <v>18516</v>
      </c>
      <c r="F7550" t="s">
        <v>18516</v>
      </c>
      <c r="G7550" t="s">
        <v>18516</v>
      </c>
      <c r="H7550" t="s">
        <v>18516</v>
      </c>
      <c r="I7550" t="s">
        <v>18516</v>
      </c>
      <c r="J7550" t="s">
        <v>18516</v>
      </c>
      <c r="K7550" t="s">
        <v>29707</v>
      </c>
      <c r="L7550" t="s">
        <v>18516</v>
      </c>
      <c r="M7550" t="s">
        <v>18516</v>
      </c>
    </row>
    <row r="7551" spans="1:13" ht="13.5">
      <c r="A7551" t="s">
        <v>40499</v>
      </c>
      <c r="B7551" t="s">
        <v>40499</v>
      </c>
      <c r="C7551" t="s">
        <v>29940</v>
      </c>
      <c r="D7551" t="s">
        <v>29941</v>
      </c>
      <c r="E7551" t="s">
        <v>18516</v>
      </c>
      <c r="F7551" t="s">
        <v>18516</v>
      </c>
      <c r="G7551" t="s">
        <v>18516</v>
      </c>
      <c r="H7551" t="s">
        <v>18516</v>
      </c>
      <c r="I7551" t="s">
        <v>18516</v>
      </c>
      <c r="J7551" t="s">
        <v>18516</v>
      </c>
      <c r="K7551" t="s">
        <v>29707</v>
      </c>
      <c r="L7551" t="s">
        <v>18516</v>
      </c>
      <c r="M7551" t="s">
        <v>18516</v>
      </c>
    </row>
    <row r="7552" spans="1:13" ht="13.5">
      <c r="A7552" t="s">
        <v>40500</v>
      </c>
      <c r="B7552" t="s">
        <v>40500</v>
      </c>
      <c r="C7552" t="s">
        <v>29940</v>
      </c>
      <c r="D7552" t="s">
        <v>29941</v>
      </c>
      <c r="E7552" t="s">
        <v>18516</v>
      </c>
      <c r="F7552" t="s">
        <v>18516</v>
      </c>
      <c r="G7552" t="s">
        <v>18516</v>
      </c>
      <c r="H7552" t="s">
        <v>18516</v>
      </c>
      <c r="I7552" t="s">
        <v>18516</v>
      </c>
      <c r="J7552" t="s">
        <v>18516</v>
      </c>
      <c r="K7552" t="s">
        <v>29707</v>
      </c>
      <c r="L7552" t="s">
        <v>18516</v>
      </c>
      <c r="M7552" t="s">
        <v>18516</v>
      </c>
    </row>
    <row r="7553" spans="1:13" ht="13.5">
      <c r="A7553" t="s">
        <v>40501</v>
      </c>
      <c r="B7553" t="s">
        <v>40501</v>
      </c>
      <c r="C7553" t="s">
        <v>29940</v>
      </c>
      <c r="D7553" t="s">
        <v>29941</v>
      </c>
      <c r="E7553" t="s">
        <v>18516</v>
      </c>
      <c r="F7553" t="s">
        <v>18516</v>
      </c>
      <c r="G7553" t="s">
        <v>18516</v>
      </c>
      <c r="H7553" t="s">
        <v>18516</v>
      </c>
      <c r="I7553" t="s">
        <v>18516</v>
      </c>
      <c r="J7553" t="s">
        <v>18516</v>
      </c>
      <c r="K7553" t="s">
        <v>29707</v>
      </c>
      <c r="L7553" t="s">
        <v>18516</v>
      </c>
      <c r="M7553" t="s">
        <v>18516</v>
      </c>
    </row>
    <row r="7554" spans="1:13" ht="13.5">
      <c r="A7554" t="s">
        <v>40502</v>
      </c>
      <c r="B7554" t="s">
        <v>40502</v>
      </c>
      <c r="C7554" t="s">
        <v>29940</v>
      </c>
      <c r="D7554" t="s">
        <v>29941</v>
      </c>
      <c r="E7554" t="s">
        <v>18516</v>
      </c>
      <c r="F7554" t="s">
        <v>18516</v>
      </c>
      <c r="G7554" t="s">
        <v>18516</v>
      </c>
      <c r="H7554" t="s">
        <v>18516</v>
      </c>
      <c r="I7554" t="s">
        <v>18516</v>
      </c>
      <c r="J7554" t="s">
        <v>18516</v>
      </c>
      <c r="K7554" t="s">
        <v>29707</v>
      </c>
      <c r="L7554" t="s">
        <v>18516</v>
      </c>
      <c r="M7554" t="s">
        <v>18516</v>
      </c>
    </row>
    <row r="7555" spans="1:13" ht="13.5">
      <c r="A7555" t="s">
        <v>40503</v>
      </c>
      <c r="B7555" t="s">
        <v>40503</v>
      </c>
      <c r="C7555" t="s">
        <v>29940</v>
      </c>
      <c r="D7555" t="s">
        <v>29941</v>
      </c>
      <c r="E7555" t="s">
        <v>18516</v>
      </c>
      <c r="F7555" t="s">
        <v>18516</v>
      </c>
      <c r="G7555" t="s">
        <v>18516</v>
      </c>
      <c r="H7555" t="s">
        <v>18516</v>
      </c>
      <c r="I7555" t="s">
        <v>18516</v>
      </c>
      <c r="J7555" t="s">
        <v>18516</v>
      </c>
      <c r="K7555" t="s">
        <v>29707</v>
      </c>
      <c r="L7555" t="s">
        <v>18516</v>
      </c>
      <c r="M7555" t="s">
        <v>18516</v>
      </c>
    </row>
    <row r="7556" spans="1:13" ht="13.5">
      <c r="A7556" t="s">
        <v>40504</v>
      </c>
      <c r="B7556" t="s">
        <v>40504</v>
      </c>
      <c r="C7556" t="s">
        <v>29940</v>
      </c>
      <c r="D7556" t="s">
        <v>29941</v>
      </c>
      <c r="E7556" t="s">
        <v>18516</v>
      </c>
      <c r="F7556" t="s">
        <v>18516</v>
      </c>
      <c r="G7556" t="s">
        <v>18516</v>
      </c>
      <c r="H7556" t="s">
        <v>18516</v>
      </c>
      <c r="I7556" t="s">
        <v>18516</v>
      </c>
      <c r="J7556" t="s">
        <v>18516</v>
      </c>
      <c r="K7556" t="s">
        <v>29707</v>
      </c>
      <c r="L7556" t="s">
        <v>18516</v>
      </c>
      <c r="M7556" t="s">
        <v>18516</v>
      </c>
    </row>
    <row r="7557" spans="1:13" ht="13.5">
      <c r="A7557" t="s">
        <v>40505</v>
      </c>
      <c r="B7557" t="s">
        <v>40505</v>
      </c>
      <c r="C7557" t="s">
        <v>29940</v>
      </c>
      <c r="D7557" t="s">
        <v>29941</v>
      </c>
      <c r="E7557" t="s">
        <v>18516</v>
      </c>
      <c r="F7557" t="s">
        <v>18516</v>
      </c>
      <c r="G7557" t="s">
        <v>18516</v>
      </c>
      <c r="H7557" t="s">
        <v>18516</v>
      </c>
      <c r="I7557" t="s">
        <v>18516</v>
      </c>
      <c r="J7557" t="s">
        <v>18516</v>
      </c>
      <c r="K7557" t="s">
        <v>29707</v>
      </c>
      <c r="L7557" t="s">
        <v>18516</v>
      </c>
      <c r="M7557" t="s">
        <v>18516</v>
      </c>
    </row>
    <row r="7558" spans="1:13" ht="13.5">
      <c r="A7558" t="s">
        <v>40506</v>
      </c>
      <c r="B7558" t="s">
        <v>40506</v>
      </c>
      <c r="C7558" t="s">
        <v>29940</v>
      </c>
      <c r="D7558" t="s">
        <v>29941</v>
      </c>
      <c r="E7558" t="s">
        <v>18516</v>
      </c>
      <c r="F7558" t="s">
        <v>18516</v>
      </c>
      <c r="G7558" t="s">
        <v>18516</v>
      </c>
      <c r="H7558" t="s">
        <v>18516</v>
      </c>
      <c r="I7558" t="s">
        <v>18516</v>
      </c>
      <c r="J7558" t="s">
        <v>18516</v>
      </c>
      <c r="K7558" t="s">
        <v>29707</v>
      </c>
      <c r="L7558" t="s">
        <v>18516</v>
      </c>
      <c r="M7558" t="s">
        <v>18516</v>
      </c>
    </row>
    <row r="7559" spans="1:13" ht="13.5">
      <c r="A7559" t="s">
        <v>40507</v>
      </c>
      <c r="B7559" t="s">
        <v>40507</v>
      </c>
      <c r="C7559" t="s">
        <v>29940</v>
      </c>
      <c r="D7559" t="s">
        <v>29941</v>
      </c>
      <c r="E7559" t="s">
        <v>18516</v>
      </c>
      <c r="F7559" t="s">
        <v>18516</v>
      </c>
      <c r="G7559" t="s">
        <v>18516</v>
      </c>
      <c r="H7559" t="s">
        <v>18516</v>
      </c>
      <c r="I7559" t="s">
        <v>18516</v>
      </c>
      <c r="J7559" t="s">
        <v>18516</v>
      </c>
      <c r="K7559" t="s">
        <v>29707</v>
      </c>
      <c r="L7559" t="s">
        <v>18516</v>
      </c>
      <c r="M7559" t="s">
        <v>18516</v>
      </c>
    </row>
    <row r="7560" spans="1:13" ht="13.5">
      <c r="A7560" t="s">
        <v>40508</v>
      </c>
      <c r="B7560" t="s">
        <v>40508</v>
      </c>
      <c r="C7560" t="s">
        <v>29940</v>
      </c>
      <c r="D7560" t="s">
        <v>29941</v>
      </c>
      <c r="E7560" t="s">
        <v>18516</v>
      </c>
      <c r="F7560" t="s">
        <v>18516</v>
      </c>
      <c r="G7560" t="s">
        <v>18516</v>
      </c>
      <c r="H7560" t="s">
        <v>18516</v>
      </c>
      <c r="I7560" t="s">
        <v>18516</v>
      </c>
      <c r="J7560" t="s">
        <v>18516</v>
      </c>
      <c r="K7560" t="s">
        <v>29707</v>
      </c>
      <c r="L7560" t="s">
        <v>18516</v>
      </c>
      <c r="M7560" t="s">
        <v>18516</v>
      </c>
    </row>
    <row r="7561" spans="1:13" ht="13.5">
      <c r="A7561" t="s">
        <v>40509</v>
      </c>
      <c r="B7561" t="s">
        <v>40509</v>
      </c>
      <c r="C7561" t="s">
        <v>29940</v>
      </c>
      <c r="D7561" t="s">
        <v>29941</v>
      </c>
      <c r="E7561" t="s">
        <v>18516</v>
      </c>
      <c r="F7561" t="s">
        <v>18516</v>
      </c>
      <c r="G7561" t="s">
        <v>18516</v>
      </c>
      <c r="H7561" t="s">
        <v>18516</v>
      </c>
      <c r="I7561" t="s">
        <v>18516</v>
      </c>
      <c r="J7561" t="s">
        <v>18516</v>
      </c>
      <c r="K7561" t="s">
        <v>29707</v>
      </c>
      <c r="L7561" t="s">
        <v>18516</v>
      </c>
      <c r="M7561" t="s">
        <v>18516</v>
      </c>
    </row>
    <row r="7562" spans="1:13" ht="13.5">
      <c r="A7562" t="s">
        <v>40510</v>
      </c>
      <c r="B7562" t="s">
        <v>40510</v>
      </c>
      <c r="C7562" t="s">
        <v>29940</v>
      </c>
      <c r="D7562" t="s">
        <v>29941</v>
      </c>
      <c r="E7562" t="s">
        <v>18516</v>
      </c>
      <c r="F7562" t="s">
        <v>18516</v>
      </c>
      <c r="G7562" t="s">
        <v>18516</v>
      </c>
      <c r="H7562" t="s">
        <v>18516</v>
      </c>
      <c r="I7562" t="s">
        <v>18516</v>
      </c>
      <c r="J7562" t="s">
        <v>18516</v>
      </c>
      <c r="K7562" t="s">
        <v>29707</v>
      </c>
      <c r="L7562" t="s">
        <v>18516</v>
      </c>
      <c r="M7562" t="s">
        <v>18516</v>
      </c>
    </row>
    <row r="7563" spans="1:13" ht="13.5">
      <c r="A7563" t="s">
        <v>40511</v>
      </c>
      <c r="B7563" t="s">
        <v>40511</v>
      </c>
      <c r="C7563" t="s">
        <v>29940</v>
      </c>
      <c r="D7563" t="s">
        <v>29941</v>
      </c>
      <c r="E7563" t="s">
        <v>18516</v>
      </c>
      <c r="F7563" t="s">
        <v>18516</v>
      </c>
      <c r="G7563" t="s">
        <v>18516</v>
      </c>
      <c r="H7563" t="s">
        <v>18516</v>
      </c>
      <c r="I7563" t="s">
        <v>18516</v>
      </c>
      <c r="J7563" t="s">
        <v>18516</v>
      </c>
      <c r="K7563" t="s">
        <v>29707</v>
      </c>
      <c r="L7563" t="s">
        <v>18516</v>
      </c>
      <c r="M7563" t="s">
        <v>18516</v>
      </c>
    </row>
    <row r="7564" spans="1:13" ht="13.5">
      <c r="A7564" t="s">
        <v>40512</v>
      </c>
      <c r="B7564" t="s">
        <v>40512</v>
      </c>
      <c r="C7564" t="s">
        <v>29940</v>
      </c>
      <c r="D7564" t="s">
        <v>29941</v>
      </c>
      <c r="E7564" t="s">
        <v>18516</v>
      </c>
      <c r="F7564" t="s">
        <v>18516</v>
      </c>
      <c r="G7564" t="s">
        <v>18516</v>
      </c>
      <c r="H7564" t="s">
        <v>18516</v>
      </c>
      <c r="I7564" t="s">
        <v>18516</v>
      </c>
      <c r="J7564" t="s">
        <v>18516</v>
      </c>
      <c r="K7564" t="s">
        <v>29707</v>
      </c>
      <c r="L7564" t="s">
        <v>18516</v>
      </c>
      <c r="M7564" t="s">
        <v>18516</v>
      </c>
    </row>
    <row r="7565" spans="1:13" ht="13.5">
      <c r="A7565" t="s">
        <v>40513</v>
      </c>
      <c r="B7565" t="s">
        <v>40513</v>
      </c>
      <c r="C7565" t="s">
        <v>29940</v>
      </c>
      <c r="D7565" t="s">
        <v>29941</v>
      </c>
      <c r="E7565" t="s">
        <v>18516</v>
      </c>
      <c r="F7565" t="s">
        <v>18516</v>
      </c>
      <c r="G7565" t="s">
        <v>18516</v>
      </c>
      <c r="H7565" t="s">
        <v>18516</v>
      </c>
      <c r="I7565" t="s">
        <v>18516</v>
      </c>
      <c r="J7565" t="s">
        <v>18516</v>
      </c>
      <c r="K7565" t="s">
        <v>29707</v>
      </c>
      <c r="L7565" t="s">
        <v>18516</v>
      </c>
      <c r="M7565" t="s">
        <v>18516</v>
      </c>
    </row>
    <row r="7566" spans="1:13" ht="13.5">
      <c r="A7566" t="s">
        <v>40514</v>
      </c>
      <c r="B7566" t="s">
        <v>40514</v>
      </c>
      <c r="C7566" t="s">
        <v>29940</v>
      </c>
      <c r="D7566" t="s">
        <v>29941</v>
      </c>
      <c r="E7566" t="s">
        <v>18516</v>
      </c>
      <c r="F7566" t="s">
        <v>18516</v>
      </c>
      <c r="G7566" t="s">
        <v>18516</v>
      </c>
      <c r="H7566" t="s">
        <v>18516</v>
      </c>
      <c r="I7566" t="s">
        <v>18516</v>
      </c>
      <c r="J7566" t="s">
        <v>18516</v>
      </c>
      <c r="K7566" t="s">
        <v>29707</v>
      </c>
      <c r="L7566" t="s">
        <v>18516</v>
      </c>
      <c r="M7566" t="s">
        <v>18516</v>
      </c>
    </row>
    <row r="7567" spans="1:13" ht="13.5">
      <c r="A7567" t="s">
        <v>40515</v>
      </c>
      <c r="B7567" t="s">
        <v>40515</v>
      </c>
      <c r="C7567" t="s">
        <v>29940</v>
      </c>
      <c r="D7567" t="s">
        <v>29941</v>
      </c>
      <c r="E7567" t="s">
        <v>18516</v>
      </c>
      <c r="F7567" t="s">
        <v>18516</v>
      </c>
      <c r="G7567" t="s">
        <v>18516</v>
      </c>
      <c r="H7567" t="s">
        <v>18516</v>
      </c>
      <c r="I7567" t="s">
        <v>18516</v>
      </c>
      <c r="J7567" t="s">
        <v>18516</v>
      </c>
      <c r="K7567" t="s">
        <v>29707</v>
      </c>
      <c r="L7567" t="s">
        <v>18516</v>
      </c>
      <c r="M7567" t="s">
        <v>18516</v>
      </c>
    </row>
    <row r="7568" spans="1:13" ht="13.5">
      <c r="A7568" t="s">
        <v>40516</v>
      </c>
      <c r="B7568" t="s">
        <v>40516</v>
      </c>
      <c r="C7568" t="s">
        <v>29940</v>
      </c>
      <c r="D7568" t="s">
        <v>29941</v>
      </c>
      <c r="E7568" t="s">
        <v>18516</v>
      </c>
      <c r="F7568" t="s">
        <v>18516</v>
      </c>
      <c r="G7568" t="s">
        <v>18516</v>
      </c>
      <c r="H7568" t="s">
        <v>18516</v>
      </c>
      <c r="I7568" t="s">
        <v>18516</v>
      </c>
      <c r="J7568" t="s">
        <v>18516</v>
      </c>
      <c r="K7568" t="s">
        <v>29707</v>
      </c>
      <c r="L7568" t="s">
        <v>18516</v>
      </c>
      <c r="M7568" t="s">
        <v>18516</v>
      </c>
    </row>
    <row r="7569" spans="1:13" ht="13.5">
      <c r="A7569" t="s">
        <v>40517</v>
      </c>
      <c r="B7569" t="s">
        <v>40517</v>
      </c>
      <c r="C7569" t="s">
        <v>29940</v>
      </c>
      <c r="D7569" t="s">
        <v>29941</v>
      </c>
      <c r="E7569" t="s">
        <v>18516</v>
      </c>
      <c r="F7569" t="s">
        <v>18516</v>
      </c>
      <c r="G7569" t="s">
        <v>18516</v>
      </c>
      <c r="H7569" t="s">
        <v>18516</v>
      </c>
      <c r="I7569" t="s">
        <v>18516</v>
      </c>
      <c r="J7569" t="s">
        <v>18516</v>
      </c>
      <c r="K7569" t="s">
        <v>29707</v>
      </c>
      <c r="L7569" t="s">
        <v>18516</v>
      </c>
      <c r="M7569" t="s">
        <v>18516</v>
      </c>
    </row>
    <row r="7570" spans="1:13" ht="13.5">
      <c r="A7570" t="s">
        <v>40518</v>
      </c>
      <c r="B7570" t="s">
        <v>40518</v>
      </c>
      <c r="C7570" t="s">
        <v>29940</v>
      </c>
      <c r="D7570" t="s">
        <v>29941</v>
      </c>
      <c r="E7570" t="s">
        <v>18516</v>
      </c>
      <c r="F7570" t="s">
        <v>18516</v>
      </c>
      <c r="G7570" t="s">
        <v>18516</v>
      </c>
      <c r="H7570" t="s">
        <v>18516</v>
      </c>
      <c r="I7570" t="s">
        <v>18516</v>
      </c>
      <c r="J7570" t="s">
        <v>18516</v>
      </c>
      <c r="K7570" t="s">
        <v>29707</v>
      </c>
      <c r="L7570" t="s">
        <v>18516</v>
      </c>
      <c r="M7570" t="s">
        <v>18516</v>
      </c>
    </row>
    <row r="7571" spans="1:13" ht="13.5">
      <c r="A7571" t="s">
        <v>40519</v>
      </c>
      <c r="B7571" t="s">
        <v>33992</v>
      </c>
      <c r="C7571" t="s">
        <v>29940</v>
      </c>
      <c r="D7571" t="s">
        <v>29941</v>
      </c>
      <c r="E7571" t="s">
        <v>18516</v>
      </c>
      <c r="F7571" t="s">
        <v>18516</v>
      </c>
      <c r="G7571" t="s">
        <v>18516</v>
      </c>
      <c r="H7571" t="s">
        <v>18516</v>
      </c>
      <c r="I7571" t="s">
        <v>18516</v>
      </c>
      <c r="J7571" t="s">
        <v>18516</v>
      </c>
      <c r="K7571" t="s">
        <v>29707</v>
      </c>
      <c r="L7571" t="s">
        <v>18516</v>
      </c>
      <c r="M7571" t="s">
        <v>18516</v>
      </c>
    </row>
    <row r="7572" spans="1:13" ht="13.5">
      <c r="A7572" t="s">
        <v>40520</v>
      </c>
      <c r="B7572" t="s">
        <v>40521</v>
      </c>
      <c r="C7572" t="s">
        <v>29940</v>
      </c>
      <c r="D7572" t="s">
        <v>29941</v>
      </c>
      <c r="E7572" t="s">
        <v>18516</v>
      </c>
      <c r="F7572" t="s">
        <v>18516</v>
      </c>
      <c r="G7572" t="s">
        <v>18516</v>
      </c>
      <c r="H7572" t="s">
        <v>18516</v>
      </c>
      <c r="I7572" t="s">
        <v>18516</v>
      </c>
      <c r="J7572" t="s">
        <v>18516</v>
      </c>
      <c r="K7572" t="s">
        <v>29707</v>
      </c>
      <c r="L7572" t="s">
        <v>18516</v>
      </c>
      <c r="M7572" t="s">
        <v>18516</v>
      </c>
    </row>
    <row r="7573" spans="1:13" ht="13.5">
      <c r="A7573" t="s">
        <v>40522</v>
      </c>
      <c r="B7573" t="s">
        <v>40522</v>
      </c>
      <c r="C7573" t="s">
        <v>29940</v>
      </c>
      <c r="D7573" t="s">
        <v>29941</v>
      </c>
      <c r="E7573" t="s">
        <v>18516</v>
      </c>
      <c r="F7573" t="s">
        <v>18516</v>
      </c>
      <c r="G7573" t="s">
        <v>18516</v>
      </c>
      <c r="H7573" t="s">
        <v>18516</v>
      </c>
      <c r="I7573" t="s">
        <v>18516</v>
      </c>
      <c r="J7573" t="s">
        <v>18516</v>
      </c>
      <c r="K7573" t="s">
        <v>29707</v>
      </c>
      <c r="L7573" t="s">
        <v>18516</v>
      </c>
      <c r="M7573" t="s">
        <v>18516</v>
      </c>
    </row>
    <row r="7574" spans="1:13" ht="13.5">
      <c r="A7574" t="s">
        <v>40523</v>
      </c>
      <c r="B7574" t="s">
        <v>40523</v>
      </c>
      <c r="C7574" t="s">
        <v>29940</v>
      </c>
      <c r="D7574" t="s">
        <v>29941</v>
      </c>
      <c r="E7574" t="s">
        <v>18516</v>
      </c>
      <c r="F7574" t="s">
        <v>18516</v>
      </c>
      <c r="G7574" t="s">
        <v>18516</v>
      </c>
      <c r="H7574" t="s">
        <v>18516</v>
      </c>
      <c r="I7574" t="s">
        <v>18516</v>
      </c>
      <c r="J7574" t="s">
        <v>18516</v>
      </c>
      <c r="K7574" t="s">
        <v>29707</v>
      </c>
      <c r="L7574" t="s">
        <v>18516</v>
      </c>
      <c r="M7574" t="s">
        <v>18516</v>
      </c>
    </row>
    <row r="7575" spans="1:13" ht="13.5">
      <c r="A7575" t="s">
        <v>40524</v>
      </c>
      <c r="B7575" t="s">
        <v>40524</v>
      </c>
      <c r="C7575" t="s">
        <v>29940</v>
      </c>
      <c r="D7575" t="s">
        <v>29941</v>
      </c>
      <c r="E7575" t="s">
        <v>18516</v>
      </c>
      <c r="F7575" t="s">
        <v>18516</v>
      </c>
      <c r="G7575" t="s">
        <v>18516</v>
      </c>
      <c r="H7575" t="s">
        <v>18516</v>
      </c>
      <c r="I7575" t="s">
        <v>18516</v>
      </c>
      <c r="J7575" t="s">
        <v>18516</v>
      </c>
      <c r="K7575" t="s">
        <v>29707</v>
      </c>
      <c r="L7575" t="s">
        <v>18516</v>
      </c>
      <c r="M7575" t="s">
        <v>18516</v>
      </c>
    </row>
    <row r="7576" spans="1:13" ht="13.5">
      <c r="A7576" t="s">
        <v>40525</v>
      </c>
      <c r="B7576" t="s">
        <v>40525</v>
      </c>
      <c r="C7576" t="s">
        <v>29940</v>
      </c>
      <c r="D7576" t="s">
        <v>29941</v>
      </c>
      <c r="E7576" t="s">
        <v>18516</v>
      </c>
      <c r="F7576" t="s">
        <v>18516</v>
      </c>
      <c r="G7576" t="s">
        <v>18516</v>
      </c>
      <c r="H7576" t="s">
        <v>18516</v>
      </c>
      <c r="I7576" t="s">
        <v>18516</v>
      </c>
      <c r="J7576" t="s">
        <v>18516</v>
      </c>
      <c r="K7576" t="s">
        <v>29707</v>
      </c>
      <c r="L7576" t="s">
        <v>18516</v>
      </c>
      <c r="M7576" t="s">
        <v>18516</v>
      </c>
    </row>
    <row r="7577" spans="1:13" ht="13.5">
      <c r="A7577" t="s">
        <v>40526</v>
      </c>
      <c r="B7577" t="s">
        <v>40526</v>
      </c>
      <c r="C7577" t="s">
        <v>29940</v>
      </c>
      <c r="D7577" t="s">
        <v>29941</v>
      </c>
      <c r="E7577" t="s">
        <v>18516</v>
      </c>
      <c r="F7577" t="s">
        <v>18516</v>
      </c>
      <c r="G7577" t="s">
        <v>18516</v>
      </c>
      <c r="H7577" t="s">
        <v>18516</v>
      </c>
      <c r="I7577" t="s">
        <v>18516</v>
      </c>
      <c r="J7577" t="s">
        <v>18516</v>
      </c>
      <c r="K7577" t="s">
        <v>29707</v>
      </c>
      <c r="L7577" t="s">
        <v>18516</v>
      </c>
      <c r="M7577" t="s">
        <v>18516</v>
      </c>
    </row>
    <row r="7578" spans="1:13" ht="13.5">
      <c r="A7578" t="s">
        <v>40527</v>
      </c>
      <c r="B7578" t="s">
        <v>40527</v>
      </c>
      <c r="C7578" t="s">
        <v>29940</v>
      </c>
      <c r="D7578" t="s">
        <v>29941</v>
      </c>
      <c r="E7578" t="s">
        <v>18516</v>
      </c>
      <c r="F7578" t="s">
        <v>18516</v>
      </c>
      <c r="G7578" t="s">
        <v>18516</v>
      </c>
      <c r="H7578" t="s">
        <v>18516</v>
      </c>
      <c r="I7578" t="s">
        <v>18516</v>
      </c>
      <c r="J7578" t="s">
        <v>18516</v>
      </c>
      <c r="K7578" t="s">
        <v>29707</v>
      </c>
      <c r="L7578" t="s">
        <v>18516</v>
      </c>
      <c r="M7578" t="s">
        <v>18516</v>
      </c>
    </row>
    <row r="7579" spans="1:13" ht="13.5">
      <c r="A7579" t="s">
        <v>40528</v>
      </c>
      <c r="B7579" t="s">
        <v>40528</v>
      </c>
      <c r="C7579" t="s">
        <v>29940</v>
      </c>
      <c r="D7579" t="s">
        <v>29941</v>
      </c>
      <c r="E7579" t="s">
        <v>18516</v>
      </c>
      <c r="F7579" t="s">
        <v>18516</v>
      </c>
      <c r="G7579" t="s">
        <v>18516</v>
      </c>
      <c r="H7579" t="s">
        <v>18516</v>
      </c>
      <c r="I7579" t="s">
        <v>18516</v>
      </c>
      <c r="J7579" t="s">
        <v>18516</v>
      </c>
      <c r="K7579" t="s">
        <v>29707</v>
      </c>
      <c r="L7579" t="s">
        <v>18516</v>
      </c>
      <c r="M7579" t="s">
        <v>18516</v>
      </c>
    </row>
    <row r="7580" spans="1:13" ht="13.5">
      <c r="A7580" t="s">
        <v>40529</v>
      </c>
      <c r="B7580" t="s">
        <v>40529</v>
      </c>
      <c r="C7580" t="s">
        <v>29940</v>
      </c>
      <c r="D7580" t="s">
        <v>29941</v>
      </c>
      <c r="E7580" t="s">
        <v>18516</v>
      </c>
      <c r="F7580" t="s">
        <v>18516</v>
      </c>
      <c r="G7580" t="s">
        <v>18516</v>
      </c>
      <c r="H7580" t="s">
        <v>18516</v>
      </c>
      <c r="I7580" t="s">
        <v>18516</v>
      </c>
      <c r="J7580" t="s">
        <v>18516</v>
      </c>
      <c r="K7580" t="s">
        <v>29707</v>
      </c>
      <c r="L7580" t="s">
        <v>18516</v>
      </c>
      <c r="M7580" t="s">
        <v>18516</v>
      </c>
    </row>
    <row r="7581" spans="1:13" ht="13.5">
      <c r="A7581" t="s">
        <v>40530</v>
      </c>
      <c r="B7581" t="s">
        <v>40530</v>
      </c>
      <c r="C7581" t="s">
        <v>29940</v>
      </c>
      <c r="D7581" t="s">
        <v>29941</v>
      </c>
      <c r="E7581" t="s">
        <v>18516</v>
      </c>
      <c r="F7581" t="s">
        <v>18516</v>
      </c>
      <c r="G7581" t="s">
        <v>18516</v>
      </c>
      <c r="H7581" t="s">
        <v>18516</v>
      </c>
      <c r="I7581" t="s">
        <v>18516</v>
      </c>
      <c r="J7581" t="s">
        <v>18516</v>
      </c>
      <c r="K7581" t="s">
        <v>29707</v>
      </c>
      <c r="L7581" t="s">
        <v>18516</v>
      </c>
      <c r="M7581" t="s">
        <v>18516</v>
      </c>
    </row>
    <row r="7582" spans="1:13" ht="13.5">
      <c r="A7582" t="s">
        <v>40531</v>
      </c>
      <c r="B7582" t="s">
        <v>40531</v>
      </c>
      <c r="C7582" t="s">
        <v>29940</v>
      </c>
      <c r="D7582" t="s">
        <v>29941</v>
      </c>
      <c r="E7582" t="s">
        <v>18516</v>
      </c>
      <c r="F7582" t="s">
        <v>18516</v>
      </c>
      <c r="G7582" t="s">
        <v>18516</v>
      </c>
      <c r="H7582" t="s">
        <v>18516</v>
      </c>
      <c r="I7582" t="s">
        <v>18516</v>
      </c>
      <c r="J7582" t="s">
        <v>18516</v>
      </c>
      <c r="K7582" t="s">
        <v>29707</v>
      </c>
      <c r="L7582" t="s">
        <v>18516</v>
      </c>
      <c r="M7582" t="s">
        <v>18516</v>
      </c>
    </row>
    <row r="7583" spans="1:13" ht="13.5">
      <c r="A7583" t="s">
        <v>40532</v>
      </c>
      <c r="B7583" t="s">
        <v>40532</v>
      </c>
      <c r="C7583" t="s">
        <v>29940</v>
      </c>
      <c r="D7583" t="s">
        <v>29941</v>
      </c>
      <c r="E7583" t="s">
        <v>18516</v>
      </c>
      <c r="F7583" t="s">
        <v>18516</v>
      </c>
      <c r="G7583" t="s">
        <v>18516</v>
      </c>
      <c r="H7583" t="s">
        <v>18516</v>
      </c>
      <c r="I7583" t="s">
        <v>18516</v>
      </c>
      <c r="J7583" t="s">
        <v>18516</v>
      </c>
      <c r="K7583" t="s">
        <v>29707</v>
      </c>
      <c r="L7583" t="s">
        <v>18516</v>
      </c>
      <c r="M7583" t="s">
        <v>18516</v>
      </c>
    </row>
    <row r="7584" spans="1:13" ht="13.5">
      <c r="A7584" t="s">
        <v>40533</v>
      </c>
      <c r="B7584" t="s">
        <v>40533</v>
      </c>
      <c r="C7584" t="s">
        <v>29940</v>
      </c>
      <c r="D7584" t="s">
        <v>29941</v>
      </c>
      <c r="E7584" t="s">
        <v>18516</v>
      </c>
      <c r="F7584" t="s">
        <v>18516</v>
      </c>
      <c r="G7584" t="s">
        <v>18516</v>
      </c>
      <c r="H7584" t="s">
        <v>18516</v>
      </c>
      <c r="I7584" t="s">
        <v>18516</v>
      </c>
      <c r="J7584" t="s">
        <v>18516</v>
      </c>
      <c r="K7584" t="s">
        <v>29707</v>
      </c>
      <c r="L7584" t="s">
        <v>18516</v>
      </c>
      <c r="M7584" t="s">
        <v>18516</v>
      </c>
    </row>
    <row r="7585" spans="1:13" ht="13.5">
      <c r="A7585" t="s">
        <v>40534</v>
      </c>
      <c r="B7585" t="s">
        <v>40534</v>
      </c>
      <c r="C7585" t="s">
        <v>29940</v>
      </c>
      <c r="D7585" t="s">
        <v>29941</v>
      </c>
      <c r="E7585" t="s">
        <v>18516</v>
      </c>
      <c r="F7585" t="s">
        <v>18516</v>
      </c>
      <c r="G7585" t="s">
        <v>18516</v>
      </c>
      <c r="H7585" t="s">
        <v>18516</v>
      </c>
      <c r="I7585" t="s">
        <v>18516</v>
      </c>
      <c r="J7585" t="s">
        <v>18516</v>
      </c>
      <c r="K7585" t="s">
        <v>29707</v>
      </c>
      <c r="L7585" t="s">
        <v>18516</v>
      </c>
      <c r="M7585" t="s">
        <v>18516</v>
      </c>
    </row>
    <row r="7586" spans="1:13" ht="13.5">
      <c r="A7586" t="s">
        <v>40535</v>
      </c>
      <c r="B7586" t="s">
        <v>40536</v>
      </c>
      <c r="C7586" t="s">
        <v>29940</v>
      </c>
      <c r="D7586" t="s">
        <v>29941</v>
      </c>
      <c r="E7586" t="s">
        <v>18516</v>
      </c>
      <c r="F7586" t="s">
        <v>18516</v>
      </c>
      <c r="G7586" t="s">
        <v>18516</v>
      </c>
      <c r="H7586" t="s">
        <v>18516</v>
      </c>
      <c r="I7586" t="s">
        <v>18516</v>
      </c>
      <c r="J7586" t="s">
        <v>18516</v>
      </c>
      <c r="K7586" t="s">
        <v>29707</v>
      </c>
      <c r="L7586" t="s">
        <v>18516</v>
      </c>
      <c r="M7586" t="s">
        <v>18516</v>
      </c>
    </row>
    <row r="7587" spans="1:13" ht="13.5">
      <c r="A7587" t="s">
        <v>40537</v>
      </c>
      <c r="B7587" t="s">
        <v>40538</v>
      </c>
      <c r="C7587" t="s">
        <v>29940</v>
      </c>
      <c r="D7587" t="s">
        <v>29941</v>
      </c>
      <c r="E7587" t="s">
        <v>18516</v>
      </c>
      <c r="F7587" t="s">
        <v>18516</v>
      </c>
      <c r="G7587" t="s">
        <v>18516</v>
      </c>
      <c r="H7587" t="s">
        <v>18516</v>
      </c>
      <c r="I7587" t="s">
        <v>18516</v>
      </c>
      <c r="J7587" t="s">
        <v>18516</v>
      </c>
      <c r="K7587" t="s">
        <v>29707</v>
      </c>
      <c r="L7587" t="s">
        <v>18516</v>
      </c>
      <c r="M7587" t="s">
        <v>18516</v>
      </c>
    </row>
    <row r="7588" spans="1:13" ht="13.5">
      <c r="A7588" t="s">
        <v>40539</v>
      </c>
      <c r="B7588" t="s">
        <v>40540</v>
      </c>
      <c r="C7588" t="s">
        <v>29940</v>
      </c>
      <c r="D7588" t="s">
        <v>29941</v>
      </c>
      <c r="E7588" t="s">
        <v>18516</v>
      </c>
      <c r="F7588" t="s">
        <v>18516</v>
      </c>
      <c r="G7588" t="s">
        <v>18516</v>
      </c>
      <c r="H7588" t="s">
        <v>18516</v>
      </c>
      <c r="I7588" t="s">
        <v>18516</v>
      </c>
      <c r="J7588" t="s">
        <v>18516</v>
      </c>
      <c r="K7588" t="s">
        <v>29707</v>
      </c>
      <c r="L7588" t="s">
        <v>18516</v>
      </c>
      <c r="M7588" t="s">
        <v>18516</v>
      </c>
    </row>
    <row r="7589" spans="1:13" ht="13.5">
      <c r="A7589" t="s">
        <v>40541</v>
      </c>
      <c r="B7589" t="s">
        <v>40542</v>
      </c>
      <c r="C7589" t="s">
        <v>29940</v>
      </c>
      <c r="D7589" t="s">
        <v>29941</v>
      </c>
      <c r="E7589" s="164">
        <v>449</v>
      </c>
      <c r="F7589" s="164">
        <v>449</v>
      </c>
      <c r="G7589" t="s">
        <v>18516</v>
      </c>
      <c r="H7589" t="s">
        <v>18516</v>
      </c>
      <c r="I7589" s="164">
        <v>185.95</v>
      </c>
      <c r="J7589" s="164">
        <v>634.95</v>
      </c>
      <c r="K7589">
        <v>0</v>
      </c>
      <c r="L7589" t="s">
        <v>18516</v>
      </c>
      <c r="M7589" t="s">
        <v>18516</v>
      </c>
    </row>
    <row r="7590" spans="1:13" ht="13.5">
      <c r="A7590" t="s">
        <v>40543</v>
      </c>
      <c r="B7590" t="s">
        <v>40544</v>
      </c>
      <c r="C7590" t="s">
        <v>29940</v>
      </c>
      <c r="D7590" t="s">
        <v>29941</v>
      </c>
      <c r="E7590" s="164">
        <v>449</v>
      </c>
      <c r="F7590" s="164">
        <v>449</v>
      </c>
      <c r="G7590" t="s">
        <v>18516</v>
      </c>
      <c r="H7590" t="s">
        <v>18516</v>
      </c>
      <c r="I7590" s="164">
        <v>185.95</v>
      </c>
      <c r="J7590" s="164">
        <v>634.95</v>
      </c>
      <c r="K7590">
        <v>0</v>
      </c>
      <c r="L7590" t="s">
        <v>18516</v>
      </c>
      <c r="M7590" t="s">
        <v>18516</v>
      </c>
    </row>
    <row r="7591" spans="1:13" ht="13.5">
      <c r="A7591" t="s">
        <v>40545</v>
      </c>
      <c r="B7591" t="s">
        <v>40546</v>
      </c>
      <c r="C7591" t="s">
        <v>29940</v>
      </c>
      <c r="D7591" t="s">
        <v>29941</v>
      </c>
      <c r="E7591" t="s">
        <v>18516</v>
      </c>
      <c r="F7591" t="s">
        <v>18516</v>
      </c>
      <c r="G7591" t="s">
        <v>18516</v>
      </c>
      <c r="H7591" t="s">
        <v>18516</v>
      </c>
      <c r="I7591" t="s">
        <v>18516</v>
      </c>
      <c r="J7591" t="s">
        <v>18516</v>
      </c>
      <c r="K7591" t="s">
        <v>29707</v>
      </c>
      <c r="L7591" t="s">
        <v>18516</v>
      </c>
      <c r="M7591" t="s">
        <v>18516</v>
      </c>
    </row>
    <row r="7592" spans="1:13" ht="13.5">
      <c r="A7592" t="s">
        <v>40547</v>
      </c>
      <c r="B7592" t="s">
        <v>40548</v>
      </c>
      <c r="C7592" t="s">
        <v>29940</v>
      </c>
      <c r="D7592" t="s">
        <v>29941</v>
      </c>
      <c r="E7592" t="s">
        <v>18516</v>
      </c>
      <c r="F7592" t="s">
        <v>18516</v>
      </c>
      <c r="G7592" t="s">
        <v>18516</v>
      </c>
      <c r="H7592" t="s">
        <v>18516</v>
      </c>
      <c r="I7592" t="s">
        <v>18516</v>
      </c>
      <c r="J7592" t="s">
        <v>18516</v>
      </c>
      <c r="K7592" t="s">
        <v>29707</v>
      </c>
      <c r="L7592" t="s">
        <v>18516</v>
      </c>
      <c r="M7592" t="s">
        <v>18516</v>
      </c>
    </row>
    <row r="7593" spans="1:13" ht="13.5">
      <c r="A7593" t="s">
        <v>40549</v>
      </c>
      <c r="B7593" t="s">
        <v>40550</v>
      </c>
      <c r="C7593" t="s">
        <v>29940</v>
      </c>
      <c r="D7593" t="s">
        <v>29941</v>
      </c>
      <c r="E7593" t="s">
        <v>18516</v>
      </c>
      <c r="F7593" t="s">
        <v>18516</v>
      </c>
      <c r="G7593" t="s">
        <v>18516</v>
      </c>
      <c r="H7593" t="s">
        <v>18516</v>
      </c>
      <c r="I7593" t="s">
        <v>18516</v>
      </c>
      <c r="J7593" t="s">
        <v>18516</v>
      </c>
      <c r="K7593" t="s">
        <v>29707</v>
      </c>
      <c r="L7593" t="s">
        <v>18516</v>
      </c>
      <c r="M7593" t="s">
        <v>18516</v>
      </c>
    </row>
    <row r="7594" spans="1:13" ht="13.5">
      <c r="A7594" t="s">
        <v>40551</v>
      </c>
      <c r="B7594" t="s">
        <v>40552</v>
      </c>
      <c r="C7594" t="s">
        <v>29940</v>
      </c>
      <c r="D7594" t="s">
        <v>29941</v>
      </c>
      <c r="E7594" t="s">
        <v>18516</v>
      </c>
      <c r="F7594" t="s">
        <v>18516</v>
      </c>
      <c r="G7594" t="s">
        <v>18516</v>
      </c>
      <c r="H7594" t="s">
        <v>18516</v>
      </c>
      <c r="I7594" t="s">
        <v>18516</v>
      </c>
      <c r="J7594" t="s">
        <v>18516</v>
      </c>
      <c r="K7594" t="s">
        <v>29707</v>
      </c>
      <c r="L7594" t="s">
        <v>18516</v>
      </c>
      <c r="M7594" t="s">
        <v>18516</v>
      </c>
    </row>
    <row r="7595" spans="1:13" ht="13.5">
      <c r="A7595" t="s">
        <v>40553</v>
      </c>
      <c r="B7595" t="s">
        <v>40554</v>
      </c>
      <c r="C7595" t="s">
        <v>29940</v>
      </c>
      <c r="D7595" t="s">
        <v>29941</v>
      </c>
      <c r="E7595" t="s">
        <v>18516</v>
      </c>
      <c r="F7595" t="s">
        <v>18516</v>
      </c>
      <c r="G7595" t="s">
        <v>18516</v>
      </c>
      <c r="H7595" t="s">
        <v>18516</v>
      </c>
      <c r="I7595" t="s">
        <v>18516</v>
      </c>
      <c r="J7595" t="s">
        <v>18516</v>
      </c>
      <c r="K7595" t="s">
        <v>29707</v>
      </c>
      <c r="L7595" t="s">
        <v>18516</v>
      </c>
      <c r="M7595" t="s">
        <v>18516</v>
      </c>
    </row>
    <row r="7596" spans="1:13" ht="13.5">
      <c r="A7596" t="s">
        <v>40555</v>
      </c>
      <c r="B7596" t="s">
        <v>40556</v>
      </c>
      <c r="C7596" t="s">
        <v>29940</v>
      </c>
      <c r="D7596" t="s">
        <v>29941</v>
      </c>
      <c r="E7596" t="s">
        <v>18516</v>
      </c>
      <c r="F7596" t="s">
        <v>18516</v>
      </c>
      <c r="G7596" t="s">
        <v>18516</v>
      </c>
      <c r="H7596" t="s">
        <v>18516</v>
      </c>
      <c r="I7596" t="s">
        <v>18516</v>
      </c>
      <c r="J7596" t="s">
        <v>18516</v>
      </c>
      <c r="K7596" t="s">
        <v>29707</v>
      </c>
      <c r="L7596" t="s">
        <v>18516</v>
      </c>
      <c r="M7596" t="s">
        <v>18516</v>
      </c>
    </row>
    <row r="7597" spans="1:13" ht="13.5">
      <c r="A7597" t="s">
        <v>40557</v>
      </c>
      <c r="B7597" t="s">
        <v>40558</v>
      </c>
      <c r="C7597" t="s">
        <v>29940</v>
      </c>
      <c r="D7597" t="s">
        <v>29941</v>
      </c>
      <c r="E7597" t="s">
        <v>18516</v>
      </c>
      <c r="F7597" t="s">
        <v>18516</v>
      </c>
      <c r="G7597" t="s">
        <v>18516</v>
      </c>
      <c r="H7597" t="s">
        <v>18516</v>
      </c>
      <c r="I7597" t="s">
        <v>18516</v>
      </c>
      <c r="J7597" t="s">
        <v>18516</v>
      </c>
      <c r="K7597" t="s">
        <v>29707</v>
      </c>
      <c r="L7597" t="s">
        <v>18516</v>
      </c>
      <c r="M7597" t="s">
        <v>18516</v>
      </c>
    </row>
    <row r="7598" spans="1:13" ht="13.5">
      <c r="A7598" t="s">
        <v>40559</v>
      </c>
      <c r="B7598" t="s">
        <v>40560</v>
      </c>
      <c r="C7598" t="s">
        <v>29940</v>
      </c>
      <c r="D7598" t="s">
        <v>29941</v>
      </c>
      <c r="E7598" s="164">
        <v>599</v>
      </c>
      <c r="F7598" s="164">
        <v>599</v>
      </c>
      <c r="G7598" t="s">
        <v>18516</v>
      </c>
      <c r="H7598" t="s">
        <v>18516</v>
      </c>
      <c r="I7598" s="164">
        <v>174.57</v>
      </c>
      <c r="J7598" s="164">
        <v>773.57</v>
      </c>
      <c r="K7598">
        <v>0</v>
      </c>
      <c r="L7598" t="s">
        <v>18516</v>
      </c>
      <c r="M7598" t="s">
        <v>18516</v>
      </c>
    </row>
    <row r="7599" spans="1:13" ht="13.5">
      <c r="A7599" t="s">
        <v>40561</v>
      </c>
      <c r="B7599" t="s">
        <v>40562</v>
      </c>
      <c r="C7599" t="s">
        <v>29940</v>
      </c>
      <c r="D7599" t="s">
        <v>29941</v>
      </c>
      <c r="E7599" s="164">
        <v>599</v>
      </c>
      <c r="F7599" s="164">
        <v>599</v>
      </c>
      <c r="G7599" t="s">
        <v>18516</v>
      </c>
      <c r="H7599" t="s">
        <v>18516</v>
      </c>
      <c r="I7599" s="164">
        <v>174.57</v>
      </c>
      <c r="J7599" s="164">
        <v>773.57</v>
      </c>
      <c r="K7599">
        <v>0</v>
      </c>
      <c r="L7599" t="s">
        <v>18516</v>
      </c>
      <c r="M7599" t="s">
        <v>18516</v>
      </c>
    </row>
    <row r="7600" spans="1:13" ht="13.5">
      <c r="A7600" t="s">
        <v>40563</v>
      </c>
      <c r="B7600" t="s">
        <v>40564</v>
      </c>
      <c r="C7600" t="s">
        <v>29940</v>
      </c>
      <c r="D7600" t="s">
        <v>29941</v>
      </c>
      <c r="E7600" t="s">
        <v>18516</v>
      </c>
      <c r="F7600" t="s">
        <v>18516</v>
      </c>
      <c r="G7600" t="s">
        <v>18516</v>
      </c>
      <c r="H7600" t="s">
        <v>18516</v>
      </c>
      <c r="I7600" t="s">
        <v>18516</v>
      </c>
      <c r="J7600" t="s">
        <v>18516</v>
      </c>
      <c r="K7600" t="s">
        <v>29707</v>
      </c>
      <c r="L7600" t="s">
        <v>18516</v>
      </c>
      <c r="M7600" t="s">
        <v>18516</v>
      </c>
    </row>
    <row r="7601" spans="1:13" ht="13.5">
      <c r="A7601" t="s">
        <v>40565</v>
      </c>
      <c r="B7601" t="s">
        <v>40566</v>
      </c>
      <c r="C7601" t="s">
        <v>29940</v>
      </c>
      <c r="D7601" t="s">
        <v>29941</v>
      </c>
      <c r="E7601" t="s">
        <v>18516</v>
      </c>
      <c r="F7601" t="s">
        <v>18516</v>
      </c>
      <c r="G7601" t="s">
        <v>18516</v>
      </c>
      <c r="H7601" t="s">
        <v>18516</v>
      </c>
      <c r="I7601" t="s">
        <v>18516</v>
      </c>
      <c r="J7601" t="s">
        <v>18516</v>
      </c>
      <c r="K7601" t="s">
        <v>29707</v>
      </c>
      <c r="L7601" t="s">
        <v>18516</v>
      </c>
      <c r="M7601" t="s">
        <v>18516</v>
      </c>
    </row>
    <row r="7602" spans="1:13" ht="13.5">
      <c r="A7602" t="s">
        <v>40567</v>
      </c>
      <c r="B7602" t="s">
        <v>40568</v>
      </c>
      <c r="C7602" t="s">
        <v>29940</v>
      </c>
      <c r="D7602" t="s">
        <v>29941</v>
      </c>
      <c r="E7602" t="s">
        <v>18516</v>
      </c>
      <c r="F7602" t="s">
        <v>18516</v>
      </c>
      <c r="G7602" t="s">
        <v>18516</v>
      </c>
      <c r="H7602" t="s">
        <v>18516</v>
      </c>
      <c r="I7602" t="s">
        <v>18516</v>
      </c>
      <c r="J7602" t="s">
        <v>18516</v>
      </c>
      <c r="K7602" t="s">
        <v>29707</v>
      </c>
      <c r="L7602" t="s">
        <v>18516</v>
      </c>
      <c r="M7602" t="s">
        <v>18516</v>
      </c>
    </row>
    <row r="7603" spans="1:13" ht="13.5">
      <c r="A7603" t="s">
        <v>40569</v>
      </c>
      <c r="B7603" t="s">
        <v>40570</v>
      </c>
      <c r="C7603" t="s">
        <v>29940</v>
      </c>
      <c r="D7603" t="s">
        <v>29941</v>
      </c>
      <c r="E7603" t="s">
        <v>18516</v>
      </c>
      <c r="F7603" t="s">
        <v>18516</v>
      </c>
      <c r="G7603" t="s">
        <v>18516</v>
      </c>
      <c r="H7603" t="s">
        <v>18516</v>
      </c>
      <c r="I7603" t="s">
        <v>18516</v>
      </c>
      <c r="J7603" t="s">
        <v>18516</v>
      </c>
      <c r="K7603" t="s">
        <v>29707</v>
      </c>
      <c r="L7603" t="s">
        <v>18516</v>
      </c>
      <c r="M7603" t="s">
        <v>18516</v>
      </c>
    </row>
    <row r="7604" spans="1:13" ht="13.5">
      <c r="A7604" t="s">
        <v>40571</v>
      </c>
      <c r="B7604" t="s">
        <v>40572</v>
      </c>
      <c r="C7604" t="s">
        <v>29940</v>
      </c>
      <c r="D7604" t="s">
        <v>29941</v>
      </c>
      <c r="E7604" t="s">
        <v>18516</v>
      </c>
      <c r="F7604" t="s">
        <v>18516</v>
      </c>
      <c r="G7604" t="s">
        <v>18516</v>
      </c>
      <c r="H7604" t="s">
        <v>18516</v>
      </c>
      <c r="I7604" t="s">
        <v>18516</v>
      </c>
      <c r="J7604" t="s">
        <v>18516</v>
      </c>
      <c r="K7604" t="s">
        <v>29707</v>
      </c>
      <c r="L7604" t="s">
        <v>18516</v>
      </c>
      <c r="M7604" t="s">
        <v>18516</v>
      </c>
    </row>
    <row r="7605" spans="1:13" ht="13.5">
      <c r="A7605" t="s">
        <v>40573</v>
      </c>
      <c r="B7605" t="s">
        <v>40574</v>
      </c>
      <c r="C7605" t="s">
        <v>29940</v>
      </c>
      <c r="D7605" t="s">
        <v>29941</v>
      </c>
      <c r="E7605" t="s">
        <v>18516</v>
      </c>
      <c r="F7605" t="s">
        <v>18516</v>
      </c>
      <c r="G7605" t="s">
        <v>18516</v>
      </c>
      <c r="H7605" t="s">
        <v>18516</v>
      </c>
      <c r="I7605" t="s">
        <v>18516</v>
      </c>
      <c r="J7605" t="s">
        <v>18516</v>
      </c>
      <c r="K7605" t="s">
        <v>29707</v>
      </c>
      <c r="L7605" t="s">
        <v>18516</v>
      </c>
      <c r="M7605" t="s">
        <v>18516</v>
      </c>
    </row>
    <row r="7606" spans="1:13" ht="13.5">
      <c r="A7606" t="s">
        <v>40575</v>
      </c>
      <c r="B7606" t="s">
        <v>40576</v>
      </c>
      <c r="C7606" t="s">
        <v>29940</v>
      </c>
      <c r="D7606" t="s">
        <v>29941</v>
      </c>
      <c r="E7606" t="s">
        <v>18516</v>
      </c>
      <c r="F7606" t="s">
        <v>18516</v>
      </c>
      <c r="G7606" t="s">
        <v>18516</v>
      </c>
      <c r="H7606" t="s">
        <v>18516</v>
      </c>
      <c r="I7606" t="s">
        <v>18516</v>
      </c>
      <c r="J7606" t="s">
        <v>18516</v>
      </c>
      <c r="K7606" t="s">
        <v>29707</v>
      </c>
      <c r="L7606" t="s">
        <v>18516</v>
      </c>
      <c r="M7606" t="s">
        <v>18516</v>
      </c>
    </row>
    <row r="7607" spans="1:13" ht="13.5">
      <c r="A7607" t="s">
        <v>40577</v>
      </c>
      <c r="B7607" t="s">
        <v>40578</v>
      </c>
      <c r="C7607" t="s">
        <v>29940</v>
      </c>
      <c r="D7607" t="s">
        <v>29941</v>
      </c>
      <c r="E7607" t="s">
        <v>18516</v>
      </c>
      <c r="F7607" t="s">
        <v>18516</v>
      </c>
      <c r="G7607" t="s">
        <v>18516</v>
      </c>
      <c r="H7607" t="s">
        <v>18516</v>
      </c>
      <c r="I7607" t="s">
        <v>18516</v>
      </c>
      <c r="J7607" t="s">
        <v>18516</v>
      </c>
      <c r="K7607" t="s">
        <v>29707</v>
      </c>
      <c r="L7607" t="s">
        <v>18516</v>
      </c>
      <c r="M7607" t="s">
        <v>18516</v>
      </c>
    </row>
    <row r="7608" spans="1:13" ht="13.5">
      <c r="A7608" t="s">
        <v>40579</v>
      </c>
      <c r="B7608" t="s">
        <v>40580</v>
      </c>
      <c r="C7608" t="s">
        <v>29940</v>
      </c>
      <c r="D7608" t="s">
        <v>29941</v>
      </c>
      <c r="E7608" t="s">
        <v>18516</v>
      </c>
      <c r="F7608" t="s">
        <v>18516</v>
      </c>
      <c r="G7608" t="s">
        <v>18516</v>
      </c>
      <c r="H7608" t="s">
        <v>18516</v>
      </c>
      <c r="I7608" t="s">
        <v>18516</v>
      </c>
      <c r="J7608" t="s">
        <v>18516</v>
      </c>
      <c r="K7608" t="s">
        <v>29707</v>
      </c>
      <c r="L7608" t="s">
        <v>18516</v>
      </c>
      <c r="M7608" t="s">
        <v>18516</v>
      </c>
    </row>
    <row r="7609" spans="1:13" ht="13.5">
      <c r="A7609" t="s">
        <v>40581</v>
      </c>
      <c r="B7609" t="s">
        <v>40582</v>
      </c>
      <c r="C7609" t="s">
        <v>29940</v>
      </c>
      <c r="D7609" t="s">
        <v>29941</v>
      </c>
      <c r="E7609" t="s">
        <v>18516</v>
      </c>
      <c r="F7609" t="s">
        <v>18516</v>
      </c>
      <c r="G7609" t="s">
        <v>18516</v>
      </c>
      <c r="H7609" t="s">
        <v>18516</v>
      </c>
      <c r="I7609" t="s">
        <v>18516</v>
      </c>
      <c r="J7609" t="s">
        <v>18516</v>
      </c>
      <c r="K7609" t="s">
        <v>29707</v>
      </c>
      <c r="L7609" t="s">
        <v>18516</v>
      </c>
      <c r="M7609" t="s">
        <v>18516</v>
      </c>
    </row>
    <row r="7610" spans="1:13" ht="13.5">
      <c r="A7610" t="s">
        <v>13159</v>
      </c>
      <c r="B7610" t="s">
        <v>40583</v>
      </c>
      <c r="C7610" t="s">
        <v>29940</v>
      </c>
      <c r="D7610" t="s">
        <v>29941</v>
      </c>
      <c r="E7610" t="s">
        <v>18516</v>
      </c>
      <c r="F7610" t="s">
        <v>18516</v>
      </c>
      <c r="G7610" t="s">
        <v>18516</v>
      </c>
      <c r="H7610" t="s">
        <v>18516</v>
      </c>
      <c r="I7610" t="s">
        <v>18516</v>
      </c>
      <c r="J7610" t="s">
        <v>18516</v>
      </c>
      <c r="K7610" t="s">
        <v>29707</v>
      </c>
      <c r="L7610" t="s">
        <v>18516</v>
      </c>
      <c r="M7610" t="s">
        <v>18516</v>
      </c>
    </row>
    <row r="7611" spans="1:13" ht="13.5">
      <c r="A7611" t="s">
        <v>40584</v>
      </c>
      <c r="B7611" t="s">
        <v>40585</v>
      </c>
      <c r="C7611" t="s">
        <v>29940</v>
      </c>
      <c r="D7611" t="s">
        <v>29941</v>
      </c>
      <c r="E7611" t="s">
        <v>18516</v>
      </c>
      <c r="F7611" t="s">
        <v>18516</v>
      </c>
      <c r="G7611" t="s">
        <v>18516</v>
      </c>
      <c r="H7611" t="s">
        <v>18516</v>
      </c>
      <c r="I7611" t="s">
        <v>18516</v>
      </c>
      <c r="J7611" t="s">
        <v>18516</v>
      </c>
      <c r="K7611" t="s">
        <v>29707</v>
      </c>
      <c r="L7611" t="s">
        <v>18516</v>
      </c>
      <c r="M7611" t="s">
        <v>18516</v>
      </c>
    </row>
    <row r="7612" spans="1:13" ht="13.5">
      <c r="A7612" t="s">
        <v>40586</v>
      </c>
      <c r="B7612" t="s">
        <v>40587</v>
      </c>
      <c r="C7612" t="s">
        <v>29940</v>
      </c>
      <c r="D7612" t="s">
        <v>29941</v>
      </c>
      <c r="E7612" t="s">
        <v>18516</v>
      </c>
      <c r="F7612" t="s">
        <v>18516</v>
      </c>
      <c r="G7612" t="s">
        <v>18516</v>
      </c>
      <c r="H7612" t="s">
        <v>18516</v>
      </c>
      <c r="I7612" t="s">
        <v>18516</v>
      </c>
      <c r="J7612" t="s">
        <v>18516</v>
      </c>
      <c r="K7612" t="s">
        <v>29707</v>
      </c>
      <c r="L7612" t="s">
        <v>18516</v>
      </c>
      <c r="M7612" t="s">
        <v>18516</v>
      </c>
    </row>
    <row r="7613" spans="1:13" ht="13.5">
      <c r="A7613" t="s">
        <v>40588</v>
      </c>
      <c r="B7613" t="s">
        <v>40589</v>
      </c>
      <c r="C7613" t="s">
        <v>29940</v>
      </c>
      <c r="D7613" t="s">
        <v>29941</v>
      </c>
      <c r="E7613" t="s">
        <v>18516</v>
      </c>
      <c r="F7613" t="s">
        <v>18516</v>
      </c>
      <c r="G7613" t="s">
        <v>18516</v>
      </c>
      <c r="H7613" t="s">
        <v>18516</v>
      </c>
      <c r="I7613" t="s">
        <v>18516</v>
      </c>
      <c r="J7613" t="s">
        <v>18516</v>
      </c>
      <c r="K7613" t="s">
        <v>29707</v>
      </c>
      <c r="L7613" t="s">
        <v>18516</v>
      </c>
      <c r="M7613" t="s">
        <v>18516</v>
      </c>
    </row>
    <row r="7614" spans="1:13" ht="13.5">
      <c r="A7614" t="s">
        <v>40590</v>
      </c>
      <c r="B7614" t="s">
        <v>40591</v>
      </c>
      <c r="C7614" t="s">
        <v>29940</v>
      </c>
      <c r="D7614" t="s">
        <v>29941</v>
      </c>
      <c r="E7614" t="s">
        <v>18516</v>
      </c>
      <c r="F7614" t="s">
        <v>18516</v>
      </c>
      <c r="G7614" t="s">
        <v>18516</v>
      </c>
      <c r="H7614" t="s">
        <v>18516</v>
      </c>
      <c r="I7614" t="s">
        <v>18516</v>
      </c>
      <c r="J7614" t="s">
        <v>18516</v>
      </c>
      <c r="K7614" t="s">
        <v>29707</v>
      </c>
      <c r="L7614" t="s">
        <v>18516</v>
      </c>
      <c r="M7614" t="s">
        <v>18516</v>
      </c>
    </row>
    <row r="7615" spans="1:13" ht="13.5">
      <c r="A7615" t="s">
        <v>24401</v>
      </c>
      <c r="B7615" t="s">
        <v>40592</v>
      </c>
      <c r="C7615" t="s">
        <v>29940</v>
      </c>
      <c r="D7615" t="s">
        <v>29941</v>
      </c>
      <c r="E7615" t="s">
        <v>18516</v>
      </c>
      <c r="F7615" t="s">
        <v>18516</v>
      </c>
      <c r="G7615" t="s">
        <v>18516</v>
      </c>
      <c r="H7615" t="s">
        <v>18516</v>
      </c>
      <c r="I7615" t="s">
        <v>18516</v>
      </c>
      <c r="J7615" t="s">
        <v>18516</v>
      </c>
      <c r="K7615" t="s">
        <v>29707</v>
      </c>
      <c r="L7615" t="s">
        <v>18516</v>
      </c>
      <c r="M7615" t="s">
        <v>18516</v>
      </c>
    </row>
    <row r="7616" spans="1:13" ht="13.5">
      <c r="A7616" t="s">
        <v>24404</v>
      </c>
      <c r="B7616" t="s">
        <v>40593</v>
      </c>
      <c r="C7616" t="s">
        <v>29940</v>
      </c>
      <c r="D7616" t="s">
        <v>29941</v>
      </c>
      <c r="E7616" t="s">
        <v>18516</v>
      </c>
      <c r="F7616" t="s">
        <v>18516</v>
      </c>
      <c r="G7616" t="s">
        <v>18516</v>
      </c>
      <c r="H7616" t="s">
        <v>18516</v>
      </c>
      <c r="I7616" t="s">
        <v>18516</v>
      </c>
      <c r="J7616" t="s">
        <v>18516</v>
      </c>
      <c r="K7616" t="s">
        <v>29707</v>
      </c>
      <c r="L7616" t="s">
        <v>18516</v>
      </c>
      <c r="M7616" t="s">
        <v>18516</v>
      </c>
    </row>
    <row r="7617" spans="1:13" ht="13.5">
      <c r="A7617" t="s">
        <v>40594</v>
      </c>
      <c r="B7617" t="s">
        <v>40595</v>
      </c>
      <c r="C7617" t="s">
        <v>29940</v>
      </c>
      <c r="D7617" t="s">
        <v>29941</v>
      </c>
      <c r="E7617" t="s">
        <v>18516</v>
      </c>
      <c r="F7617" t="s">
        <v>18516</v>
      </c>
      <c r="G7617" t="s">
        <v>18516</v>
      </c>
      <c r="H7617" t="s">
        <v>18516</v>
      </c>
      <c r="I7617" t="s">
        <v>18516</v>
      </c>
      <c r="J7617" t="s">
        <v>18516</v>
      </c>
      <c r="K7617" t="s">
        <v>29707</v>
      </c>
      <c r="L7617" t="s">
        <v>18516</v>
      </c>
      <c r="M7617" t="s">
        <v>18516</v>
      </c>
    </row>
    <row r="7618" spans="1:13" ht="13.5">
      <c r="A7618" t="s">
        <v>40596</v>
      </c>
      <c r="B7618" t="s">
        <v>40597</v>
      </c>
      <c r="C7618" t="s">
        <v>29940</v>
      </c>
      <c r="D7618" t="s">
        <v>29941</v>
      </c>
      <c r="E7618" t="s">
        <v>18516</v>
      </c>
      <c r="F7618" t="s">
        <v>18516</v>
      </c>
      <c r="G7618" t="s">
        <v>18516</v>
      </c>
      <c r="H7618" t="s">
        <v>18516</v>
      </c>
      <c r="I7618" t="s">
        <v>18516</v>
      </c>
      <c r="J7618" t="s">
        <v>18516</v>
      </c>
      <c r="K7618" t="s">
        <v>29707</v>
      </c>
      <c r="L7618" t="s">
        <v>18516</v>
      </c>
      <c r="M7618" t="s">
        <v>18516</v>
      </c>
    </row>
    <row r="7619" spans="1:13" ht="13.5">
      <c r="A7619" t="s">
        <v>6991</v>
      </c>
      <c r="B7619" t="s">
        <v>40598</v>
      </c>
      <c r="C7619" t="s">
        <v>29940</v>
      </c>
      <c r="D7619" t="s">
        <v>29941</v>
      </c>
      <c r="E7619" t="s">
        <v>18516</v>
      </c>
      <c r="F7619" t="s">
        <v>18516</v>
      </c>
      <c r="G7619" t="s">
        <v>18516</v>
      </c>
      <c r="H7619" t="s">
        <v>18516</v>
      </c>
      <c r="I7619" t="s">
        <v>18516</v>
      </c>
      <c r="J7619" t="s">
        <v>18516</v>
      </c>
      <c r="K7619" t="s">
        <v>29707</v>
      </c>
      <c r="L7619" t="s">
        <v>18516</v>
      </c>
      <c r="M7619" t="s">
        <v>18516</v>
      </c>
    </row>
    <row r="7620" spans="1:13" ht="13.5">
      <c r="A7620" t="s">
        <v>40599</v>
      </c>
      <c r="B7620" t="s">
        <v>40600</v>
      </c>
      <c r="C7620" t="s">
        <v>29940</v>
      </c>
      <c r="D7620" t="s">
        <v>29941</v>
      </c>
      <c r="E7620" t="s">
        <v>18516</v>
      </c>
      <c r="F7620" t="s">
        <v>18516</v>
      </c>
      <c r="G7620" t="s">
        <v>18516</v>
      </c>
      <c r="H7620" t="s">
        <v>18516</v>
      </c>
      <c r="I7620" t="s">
        <v>18516</v>
      </c>
      <c r="J7620" t="s">
        <v>18516</v>
      </c>
      <c r="K7620" t="s">
        <v>29707</v>
      </c>
      <c r="L7620" t="s">
        <v>18516</v>
      </c>
      <c r="M7620" t="s">
        <v>18516</v>
      </c>
    </row>
    <row r="7621" spans="1:13" ht="13.5">
      <c r="A7621" t="s">
        <v>40601</v>
      </c>
      <c r="B7621" t="s">
        <v>40602</v>
      </c>
      <c r="C7621" t="s">
        <v>29940</v>
      </c>
      <c r="D7621" t="s">
        <v>29941</v>
      </c>
      <c r="E7621" t="s">
        <v>18516</v>
      </c>
      <c r="F7621" t="s">
        <v>18516</v>
      </c>
      <c r="G7621" t="s">
        <v>18516</v>
      </c>
      <c r="H7621" t="s">
        <v>18516</v>
      </c>
      <c r="I7621" t="s">
        <v>18516</v>
      </c>
      <c r="J7621" t="s">
        <v>18516</v>
      </c>
      <c r="K7621" t="s">
        <v>29707</v>
      </c>
      <c r="L7621" t="s">
        <v>18516</v>
      </c>
      <c r="M7621" t="s">
        <v>18516</v>
      </c>
    </row>
    <row r="7622" spans="1:13" ht="13.5">
      <c r="A7622" t="s">
        <v>40603</v>
      </c>
      <c r="B7622" t="s">
        <v>40604</v>
      </c>
      <c r="C7622" t="s">
        <v>29940</v>
      </c>
      <c r="D7622" t="s">
        <v>29941</v>
      </c>
      <c r="E7622" t="s">
        <v>18516</v>
      </c>
      <c r="F7622" t="s">
        <v>18516</v>
      </c>
      <c r="G7622" t="s">
        <v>18516</v>
      </c>
      <c r="H7622" t="s">
        <v>18516</v>
      </c>
      <c r="I7622" t="s">
        <v>18516</v>
      </c>
      <c r="J7622" t="s">
        <v>18516</v>
      </c>
      <c r="K7622" t="s">
        <v>29707</v>
      </c>
      <c r="L7622" t="s">
        <v>18516</v>
      </c>
      <c r="M7622" t="s">
        <v>18516</v>
      </c>
    </row>
    <row r="7623" spans="1:13" ht="13.5">
      <c r="A7623" t="s">
        <v>40605</v>
      </c>
      <c r="B7623" t="s">
        <v>40606</v>
      </c>
      <c r="C7623" t="s">
        <v>29940</v>
      </c>
      <c r="D7623" t="s">
        <v>29941</v>
      </c>
      <c r="E7623" t="s">
        <v>18516</v>
      </c>
      <c r="F7623" t="s">
        <v>18516</v>
      </c>
      <c r="G7623" t="s">
        <v>18516</v>
      </c>
      <c r="H7623" t="s">
        <v>18516</v>
      </c>
      <c r="I7623" t="s">
        <v>18516</v>
      </c>
      <c r="J7623" t="s">
        <v>18516</v>
      </c>
      <c r="K7623" t="s">
        <v>29707</v>
      </c>
      <c r="L7623" t="s">
        <v>18516</v>
      </c>
      <c r="M7623" t="s">
        <v>18516</v>
      </c>
    </row>
    <row r="7624" spans="1:13" ht="13.5">
      <c r="A7624" t="s">
        <v>40607</v>
      </c>
      <c r="B7624" t="s">
        <v>40608</v>
      </c>
      <c r="C7624" t="s">
        <v>29940</v>
      </c>
      <c r="D7624" t="s">
        <v>29941</v>
      </c>
      <c r="E7624" t="s">
        <v>18516</v>
      </c>
      <c r="F7624" t="s">
        <v>18516</v>
      </c>
      <c r="G7624" t="s">
        <v>18516</v>
      </c>
      <c r="H7624" t="s">
        <v>18516</v>
      </c>
      <c r="I7624" t="s">
        <v>18516</v>
      </c>
      <c r="J7624" t="s">
        <v>18516</v>
      </c>
      <c r="K7624" t="s">
        <v>29707</v>
      </c>
      <c r="L7624" t="s">
        <v>18516</v>
      </c>
      <c r="M7624" t="s">
        <v>18516</v>
      </c>
    </row>
    <row r="7625" spans="1:13" ht="13.5">
      <c r="A7625" t="s">
        <v>40609</v>
      </c>
      <c r="B7625" t="s">
        <v>40610</v>
      </c>
      <c r="C7625" t="s">
        <v>29940</v>
      </c>
      <c r="D7625" t="s">
        <v>29941</v>
      </c>
      <c r="E7625" t="s">
        <v>18516</v>
      </c>
      <c r="F7625" t="s">
        <v>18516</v>
      </c>
      <c r="G7625" t="s">
        <v>18516</v>
      </c>
      <c r="H7625" t="s">
        <v>18516</v>
      </c>
      <c r="I7625" t="s">
        <v>18516</v>
      </c>
      <c r="J7625" t="s">
        <v>18516</v>
      </c>
      <c r="K7625" t="s">
        <v>29707</v>
      </c>
      <c r="L7625" t="s">
        <v>18516</v>
      </c>
      <c r="M7625" t="s">
        <v>18516</v>
      </c>
    </row>
    <row r="7626" spans="1:13" ht="13.5">
      <c r="A7626" t="s">
        <v>40611</v>
      </c>
      <c r="B7626" t="s">
        <v>40612</v>
      </c>
      <c r="C7626" t="s">
        <v>29940</v>
      </c>
      <c r="D7626" t="s">
        <v>29941</v>
      </c>
      <c r="E7626" t="s">
        <v>18516</v>
      </c>
      <c r="F7626" t="s">
        <v>18516</v>
      </c>
      <c r="G7626" t="s">
        <v>18516</v>
      </c>
      <c r="H7626" t="s">
        <v>18516</v>
      </c>
      <c r="I7626" t="s">
        <v>18516</v>
      </c>
      <c r="J7626" t="s">
        <v>18516</v>
      </c>
      <c r="K7626" t="s">
        <v>29707</v>
      </c>
      <c r="L7626" t="s">
        <v>18516</v>
      </c>
      <c r="M7626" t="s">
        <v>18516</v>
      </c>
    </row>
    <row r="7627" spans="1:13" ht="13.5">
      <c r="A7627" t="s">
        <v>40613</v>
      </c>
      <c r="B7627" t="s">
        <v>40614</v>
      </c>
      <c r="C7627" t="s">
        <v>29940</v>
      </c>
      <c r="D7627" t="s">
        <v>29941</v>
      </c>
      <c r="E7627" t="s">
        <v>18516</v>
      </c>
      <c r="F7627" t="s">
        <v>18516</v>
      </c>
      <c r="G7627" t="s">
        <v>18516</v>
      </c>
      <c r="H7627" t="s">
        <v>18516</v>
      </c>
      <c r="I7627" t="s">
        <v>18516</v>
      </c>
      <c r="J7627" t="s">
        <v>18516</v>
      </c>
      <c r="K7627" t="s">
        <v>29707</v>
      </c>
      <c r="L7627" t="s">
        <v>18516</v>
      </c>
      <c r="M7627" t="s">
        <v>18516</v>
      </c>
    </row>
    <row r="7628" spans="1:13" ht="13.5">
      <c r="A7628" t="s">
        <v>40615</v>
      </c>
      <c r="B7628" t="s">
        <v>40616</v>
      </c>
      <c r="C7628" t="s">
        <v>29940</v>
      </c>
      <c r="D7628" t="s">
        <v>29941</v>
      </c>
      <c r="E7628" s="164">
        <v>439</v>
      </c>
      <c r="F7628" s="164">
        <v>439</v>
      </c>
      <c r="G7628" t="s">
        <v>18516</v>
      </c>
      <c r="H7628" t="s">
        <v>18516</v>
      </c>
      <c r="I7628" s="164">
        <v>136.89</v>
      </c>
      <c r="J7628" s="164">
        <v>575.89</v>
      </c>
      <c r="K7628">
        <v>0</v>
      </c>
      <c r="L7628" t="s">
        <v>18516</v>
      </c>
      <c r="M7628" t="s">
        <v>18516</v>
      </c>
    </row>
    <row r="7629" spans="1:13" ht="13.5">
      <c r="A7629" t="s">
        <v>12917</v>
      </c>
      <c r="B7629" t="s">
        <v>40617</v>
      </c>
      <c r="C7629" t="s">
        <v>29940</v>
      </c>
      <c r="D7629" t="s">
        <v>29941</v>
      </c>
      <c r="E7629" t="s">
        <v>18516</v>
      </c>
      <c r="F7629" t="s">
        <v>18516</v>
      </c>
      <c r="G7629" t="s">
        <v>18516</v>
      </c>
      <c r="H7629" t="s">
        <v>18516</v>
      </c>
      <c r="I7629" t="s">
        <v>18516</v>
      </c>
      <c r="J7629" t="s">
        <v>18516</v>
      </c>
      <c r="K7629" t="s">
        <v>29707</v>
      </c>
      <c r="L7629" t="s">
        <v>18516</v>
      </c>
      <c r="M7629" t="s">
        <v>18516</v>
      </c>
    </row>
    <row r="7630" spans="1:13" ht="13.5">
      <c r="A7630" t="s">
        <v>40618</v>
      </c>
      <c r="B7630" t="s">
        <v>40619</v>
      </c>
      <c r="C7630" t="s">
        <v>29940</v>
      </c>
      <c r="D7630" t="s">
        <v>29941</v>
      </c>
      <c r="E7630" t="s">
        <v>18516</v>
      </c>
      <c r="F7630" t="s">
        <v>18516</v>
      </c>
      <c r="G7630" t="s">
        <v>18516</v>
      </c>
      <c r="H7630" t="s">
        <v>18516</v>
      </c>
      <c r="I7630" t="s">
        <v>18516</v>
      </c>
      <c r="J7630" t="s">
        <v>18516</v>
      </c>
      <c r="K7630" t="s">
        <v>29707</v>
      </c>
      <c r="L7630" t="s">
        <v>18516</v>
      </c>
      <c r="M7630" t="s">
        <v>18516</v>
      </c>
    </row>
    <row r="7631" spans="1:13" ht="13.5">
      <c r="A7631" t="s">
        <v>6976</v>
      </c>
      <c r="B7631" t="s">
        <v>40620</v>
      </c>
      <c r="C7631" t="s">
        <v>29940</v>
      </c>
      <c r="D7631" t="s">
        <v>29941</v>
      </c>
      <c r="E7631" t="s">
        <v>18516</v>
      </c>
      <c r="F7631" t="s">
        <v>18516</v>
      </c>
      <c r="G7631" t="s">
        <v>18516</v>
      </c>
      <c r="H7631" t="s">
        <v>18516</v>
      </c>
      <c r="I7631" t="s">
        <v>18516</v>
      </c>
      <c r="J7631" t="s">
        <v>18516</v>
      </c>
      <c r="K7631" t="s">
        <v>29707</v>
      </c>
      <c r="L7631" t="s">
        <v>18516</v>
      </c>
      <c r="M7631" t="s">
        <v>18516</v>
      </c>
    </row>
    <row r="7632" spans="1:13" ht="13.5">
      <c r="A7632" t="s">
        <v>6979</v>
      </c>
      <c r="B7632" t="s">
        <v>40621</v>
      </c>
      <c r="C7632" t="s">
        <v>29940</v>
      </c>
      <c r="D7632" t="s">
        <v>29941</v>
      </c>
      <c r="E7632" t="s">
        <v>18516</v>
      </c>
      <c r="F7632" t="s">
        <v>18516</v>
      </c>
      <c r="G7632" t="s">
        <v>18516</v>
      </c>
      <c r="H7632" t="s">
        <v>18516</v>
      </c>
      <c r="I7632" t="s">
        <v>18516</v>
      </c>
      <c r="J7632" t="s">
        <v>18516</v>
      </c>
      <c r="K7632" t="s">
        <v>29707</v>
      </c>
      <c r="L7632" t="s">
        <v>18516</v>
      </c>
      <c r="M7632" t="s">
        <v>18516</v>
      </c>
    </row>
    <row r="7633" spans="1:13" ht="13.5">
      <c r="A7633" t="s">
        <v>40622</v>
      </c>
      <c r="B7633" t="s">
        <v>40623</v>
      </c>
      <c r="C7633" t="s">
        <v>29940</v>
      </c>
      <c r="D7633" t="s">
        <v>29941</v>
      </c>
      <c r="E7633" s="164">
        <v>289</v>
      </c>
      <c r="F7633" s="164">
        <v>279</v>
      </c>
      <c r="G7633" s="165">
        <v>0.96</v>
      </c>
      <c r="H7633" t="s">
        <v>29914</v>
      </c>
      <c r="I7633" s="164">
        <v>71.48</v>
      </c>
      <c r="J7633" s="164">
        <v>350.48</v>
      </c>
      <c r="K7633">
        <v>24</v>
      </c>
      <c r="L7633" t="s">
        <v>18516</v>
      </c>
      <c r="M7633" t="s">
        <v>18516</v>
      </c>
    </row>
    <row r="7634" spans="1:13" ht="13.5">
      <c r="A7634" t="s">
        <v>40624</v>
      </c>
      <c r="B7634" t="s">
        <v>40625</v>
      </c>
      <c r="C7634" t="s">
        <v>29940</v>
      </c>
      <c r="D7634" t="s">
        <v>29941</v>
      </c>
      <c r="E7634" t="s">
        <v>18516</v>
      </c>
      <c r="F7634" t="s">
        <v>18516</v>
      </c>
      <c r="G7634" t="s">
        <v>18516</v>
      </c>
      <c r="H7634" t="s">
        <v>18516</v>
      </c>
      <c r="I7634" t="s">
        <v>18516</v>
      </c>
      <c r="J7634" t="s">
        <v>18516</v>
      </c>
      <c r="K7634" t="s">
        <v>29707</v>
      </c>
      <c r="L7634" t="s">
        <v>18516</v>
      </c>
      <c r="M7634" t="s">
        <v>18516</v>
      </c>
    </row>
    <row r="7635" spans="1:13" ht="13.5">
      <c r="A7635" t="s">
        <v>40626</v>
      </c>
      <c r="B7635" t="s">
        <v>40627</v>
      </c>
      <c r="C7635" t="s">
        <v>29940</v>
      </c>
      <c r="D7635" t="s">
        <v>29941</v>
      </c>
      <c r="E7635" t="s">
        <v>18516</v>
      </c>
      <c r="F7635" t="s">
        <v>18516</v>
      </c>
      <c r="G7635" t="s">
        <v>18516</v>
      </c>
      <c r="H7635" t="s">
        <v>18516</v>
      </c>
      <c r="I7635" t="s">
        <v>18516</v>
      </c>
      <c r="J7635" t="s">
        <v>18516</v>
      </c>
      <c r="K7635" t="s">
        <v>29707</v>
      </c>
      <c r="L7635" t="s">
        <v>18516</v>
      </c>
      <c r="M7635" t="s">
        <v>18516</v>
      </c>
    </row>
    <row r="7636" spans="1:13" ht="13.5">
      <c r="A7636" t="s">
        <v>40628</v>
      </c>
      <c r="B7636" t="s">
        <v>40629</v>
      </c>
      <c r="C7636" t="s">
        <v>29940</v>
      </c>
      <c r="D7636" t="s">
        <v>29941</v>
      </c>
      <c r="E7636" t="s">
        <v>18516</v>
      </c>
      <c r="F7636" t="s">
        <v>18516</v>
      </c>
      <c r="G7636" t="s">
        <v>18516</v>
      </c>
      <c r="H7636" t="s">
        <v>18516</v>
      </c>
      <c r="I7636" t="s">
        <v>18516</v>
      </c>
      <c r="J7636" t="s">
        <v>18516</v>
      </c>
      <c r="K7636" t="s">
        <v>29707</v>
      </c>
      <c r="L7636" t="s">
        <v>18516</v>
      </c>
      <c r="M7636" t="s">
        <v>18516</v>
      </c>
    </row>
    <row r="7637" spans="1:13" ht="13.5">
      <c r="A7637" t="s">
        <v>40630</v>
      </c>
      <c r="B7637" t="s">
        <v>40631</v>
      </c>
      <c r="C7637" t="s">
        <v>29940</v>
      </c>
      <c r="D7637" t="s">
        <v>29941</v>
      </c>
      <c r="E7637" t="s">
        <v>18516</v>
      </c>
      <c r="F7637" t="s">
        <v>18516</v>
      </c>
      <c r="G7637" t="s">
        <v>18516</v>
      </c>
      <c r="H7637" t="s">
        <v>18516</v>
      </c>
      <c r="I7637" t="s">
        <v>18516</v>
      </c>
      <c r="J7637" t="s">
        <v>18516</v>
      </c>
      <c r="K7637" t="s">
        <v>29707</v>
      </c>
      <c r="L7637" t="s">
        <v>18516</v>
      </c>
      <c r="M7637" t="s">
        <v>18516</v>
      </c>
    </row>
    <row r="7638" spans="1:13" ht="13.5">
      <c r="A7638" t="s">
        <v>40632</v>
      </c>
      <c r="B7638" t="s">
        <v>40633</v>
      </c>
      <c r="C7638" t="s">
        <v>29940</v>
      </c>
      <c r="D7638" t="s">
        <v>29941</v>
      </c>
      <c r="E7638" t="s">
        <v>18516</v>
      </c>
      <c r="F7638" t="s">
        <v>18516</v>
      </c>
      <c r="G7638" t="s">
        <v>18516</v>
      </c>
      <c r="H7638" t="s">
        <v>18516</v>
      </c>
      <c r="I7638" t="s">
        <v>18516</v>
      </c>
      <c r="J7638" t="s">
        <v>18516</v>
      </c>
      <c r="K7638" t="s">
        <v>29707</v>
      </c>
      <c r="L7638" t="s">
        <v>18516</v>
      </c>
      <c r="M7638" t="s">
        <v>18516</v>
      </c>
    </row>
    <row r="7639" spans="1:13" ht="13.5">
      <c r="A7639" t="s">
        <v>40634</v>
      </c>
      <c r="B7639" t="s">
        <v>40635</v>
      </c>
      <c r="C7639" t="s">
        <v>29940</v>
      </c>
      <c r="D7639" t="s">
        <v>29941</v>
      </c>
      <c r="E7639" t="s">
        <v>18516</v>
      </c>
      <c r="F7639" t="s">
        <v>18516</v>
      </c>
      <c r="G7639" t="s">
        <v>18516</v>
      </c>
      <c r="H7639" t="s">
        <v>18516</v>
      </c>
      <c r="I7639" t="s">
        <v>18516</v>
      </c>
      <c r="J7639" t="s">
        <v>18516</v>
      </c>
      <c r="K7639" t="s">
        <v>29707</v>
      </c>
      <c r="L7639" t="s">
        <v>18516</v>
      </c>
      <c r="M7639" t="s">
        <v>18516</v>
      </c>
    </row>
    <row r="7640" spans="1:13" ht="13.5">
      <c r="A7640" t="s">
        <v>40636</v>
      </c>
      <c r="B7640" t="s">
        <v>40637</v>
      </c>
      <c r="C7640" t="s">
        <v>29940</v>
      </c>
      <c r="D7640" t="s">
        <v>29941</v>
      </c>
      <c r="E7640" t="s">
        <v>18516</v>
      </c>
      <c r="F7640" t="s">
        <v>18516</v>
      </c>
      <c r="G7640" t="s">
        <v>18516</v>
      </c>
      <c r="H7640" t="s">
        <v>18516</v>
      </c>
      <c r="I7640" t="s">
        <v>18516</v>
      </c>
      <c r="J7640" t="s">
        <v>18516</v>
      </c>
      <c r="K7640" t="s">
        <v>29707</v>
      </c>
      <c r="L7640" t="s">
        <v>18516</v>
      </c>
      <c r="M7640" t="s">
        <v>18516</v>
      </c>
    </row>
    <row r="7641" spans="1:13" ht="13.5">
      <c r="A7641" t="s">
        <v>40638</v>
      </c>
      <c r="B7641" t="s">
        <v>40639</v>
      </c>
      <c r="C7641" t="s">
        <v>29940</v>
      </c>
      <c r="D7641" t="s">
        <v>29941</v>
      </c>
      <c r="E7641" t="s">
        <v>18516</v>
      </c>
      <c r="F7641" t="s">
        <v>18516</v>
      </c>
      <c r="G7641" t="s">
        <v>18516</v>
      </c>
      <c r="H7641" t="s">
        <v>18516</v>
      </c>
      <c r="I7641" t="s">
        <v>18516</v>
      </c>
      <c r="J7641" t="s">
        <v>18516</v>
      </c>
      <c r="K7641" t="s">
        <v>29707</v>
      </c>
      <c r="L7641" t="s">
        <v>18516</v>
      </c>
      <c r="M7641" t="s">
        <v>18516</v>
      </c>
    </row>
    <row r="7642" spans="1:13" ht="13.5">
      <c r="A7642" t="s">
        <v>40640</v>
      </c>
      <c r="B7642" t="s">
        <v>40641</v>
      </c>
      <c r="C7642" t="s">
        <v>29940</v>
      </c>
      <c r="D7642" t="s">
        <v>29941</v>
      </c>
      <c r="E7642" t="s">
        <v>18516</v>
      </c>
      <c r="F7642" t="s">
        <v>18516</v>
      </c>
      <c r="G7642" t="s">
        <v>18516</v>
      </c>
      <c r="H7642" t="s">
        <v>18516</v>
      </c>
      <c r="I7642" t="s">
        <v>18516</v>
      </c>
      <c r="J7642" t="s">
        <v>18516</v>
      </c>
      <c r="K7642" t="s">
        <v>29707</v>
      </c>
      <c r="L7642" t="s">
        <v>18516</v>
      </c>
      <c r="M7642" t="s">
        <v>18516</v>
      </c>
    </row>
    <row r="7643" spans="1:13" ht="13.5">
      <c r="A7643" t="s">
        <v>40642</v>
      </c>
      <c r="B7643" t="s">
        <v>40643</v>
      </c>
      <c r="C7643" t="s">
        <v>29940</v>
      </c>
      <c r="D7643" t="s">
        <v>29941</v>
      </c>
      <c r="E7643" t="s">
        <v>18516</v>
      </c>
      <c r="F7643" t="s">
        <v>18516</v>
      </c>
      <c r="G7643" t="s">
        <v>18516</v>
      </c>
      <c r="H7643" t="s">
        <v>18516</v>
      </c>
      <c r="I7643" t="s">
        <v>18516</v>
      </c>
      <c r="J7643" t="s">
        <v>18516</v>
      </c>
      <c r="K7643" t="s">
        <v>29707</v>
      </c>
      <c r="L7643" t="s">
        <v>18516</v>
      </c>
      <c r="M7643" t="s">
        <v>18516</v>
      </c>
    </row>
    <row r="7644" spans="1:13" ht="13.5">
      <c r="A7644" t="s">
        <v>40644</v>
      </c>
      <c r="B7644" t="s">
        <v>40645</v>
      </c>
      <c r="C7644" t="s">
        <v>29940</v>
      </c>
      <c r="D7644" t="s">
        <v>29941</v>
      </c>
      <c r="E7644" s="164">
        <v>276</v>
      </c>
      <c r="F7644" s="164">
        <v>276</v>
      </c>
      <c r="G7644" t="s">
        <v>18516</v>
      </c>
      <c r="H7644" t="s">
        <v>18516</v>
      </c>
      <c r="I7644" s="164">
        <v>175.94</v>
      </c>
      <c r="J7644" s="164">
        <v>451.94</v>
      </c>
      <c r="K7644">
        <v>21</v>
      </c>
      <c r="L7644" t="s">
        <v>18516</v>
      </c>
      <c r="M7644" t="s">
        <v>18516</v>
      </c>
    </row>
    <row r="7645" spans="1:13" ht="13.5">
      <c r="A7645" t="s">
        <v>40646</v>
      </c>
      <c r="B7645" t="s">
        <v>40647</v>
      </c>
      <c r="C7645" t="s">
        <v>29940</v>
      </c>
      <c r="D7645" t="s">
        <v>29941</v>
      </c>
      <c r="E7645" s="164">
        <v>220</v>
      </c>
      <c r="F7645" s="164">
        <v>220</v>
      </c>
      <c r="G7645" t="s">
        <v>18516</v>
      </c>
      <c r="H7645" t="s">
        <v>18516</v>
      </c>
      <c r="I7645" s="164">
        <v>87.94</v>
      </c>
      <c r="J7645" s="164">
        <v>307.94</v>
      </c>
      <c r="K7645">
        <v>1</v>
      </c>
      <c r="L7645" t="s">
        <v>18516</v>
      </c>
      <c r="M7645" t="s">
        <v>18516</v>
      </c>
    </row>
    <row r="7646" spans="1:13" ht="13.5">
      <c r="A7646" t="s">
        <v>40648</v>
      </c>
      <c r="B7646" t="s">
        <v>40649</v>
      </c>
      <c r="C7646" t="s">
        <v>29940</v>
      </c>
      <c r="D7646" t="s">
        <v>29941</v>
      </c>
      <c r="E7646" t="s">
        <v>18516</v>
      </c>
      <c r="F7646" t="s">
        <v>18516</v>
      </c>
      <c r="G7646" t="s">
        <v>18516</v>
      </c>
      <c r="H7646" t="s">
        <v>18516</v>
      </c>
      <c r="I7646" t="s">
        <v>18516</v>
      </c>
      <c r="J7646" t="s">
        <v>18516</v>
      </c>
      <c r="K7646" t="s">
        <v>29707</v>
      </c>
      <c r="L7646" t="s">
        <v>18516</v>
      </c>
      <c r="M7646" t="s">
        <v>18516</v>
      </c>
    </row>
    <row r="7647" spans="1:13" ht="13.5">
      <c r="A7647" t="s">
        <v>40650</v>
      </c>
      <c r="B7647" t="s">
        <v>40651</v>
      </c>
      <c r="C7647" t="s">
        <v>29940</v>
      </c>
      <c r="D7647" t="s">
        <v>29941</v>
      </c>
      <c r="E7647" t="s">
        <v>18516</v>
      </c>
      <c r="F7647" t="s">
        <v>18516</v>
      </c>
      <c r="G7647" t="s">
        <v>18516</v>
      </c>
      <c r="H7647" t="s">
        <v>18516</v>
      </c>
      <c r="I7647" t="s">
        <v>18516</v>
      </c>
      <c r="J7647" t="s">
        <v>18516</v>
      </c>
      <c r="K7647" t="s">
        <v>29707</v>
      </c>
      <c r="L7647" t="s">
        <v>18516</v>
      </c>
      <c r="M7647" t="s">
        <v>18516</v>
      </c>
    </row>
    <row r="7648" spans="1:13" ht="13.5">
      <c r="A7648" t="s">
        <v>40652</v>
      </c>
      <c r="B7648" t="s">
        <v>40653</v>
      </c>
      <c r="C7648" t="s">
        <v>29940</v>
      </c>
      <c r="D7648" t="s">
        <v>29941</v>
      </c>
      <c r="E7648" t="s">
        <v>18516</v>
      </c>
      <c r="F7648" t="s">
        <v>18516</v>
      </c>
      <c r="G7648" t="s">
        <v>18516</v>
      </c>
      <c r="H7648" t="s">
        <v>18516</v>
      </c>
      <c r="I7648" t="s">
        <v>18516</v>
      </c>
      <c r="J7648" t="s">
        <v>18516</v>
      </c>
      <c r="K7648" t="s">
        <v>29707</v>
      </c>
      <c r="L7648" t="s">
        <v>18516</v>
      </c>
      <c r="M7648" t="s">
        <v>18516</v>
      </c>
    </row>
    <row r="7649" spans="1:13" ht="13.5">
      <c r="A7649" t="s">
        <v>13156</v>
      </c>
      <c r="B7649" t="s">
        <v>40654</v>
      </c>
      <c r="C7649" t="s">
        <v>29940</v>
      </c>
      <c r="D7649" t="s">
        <v>29941</v>
      </c>
      <c r="E7649" t="s">
        <v>18516</v>
      </c>
      <c r="F7649" t="s">
        <v>18516</v>
      </c>
      <c r="G7649" t="s">
        <v>18516</v>
      </c>
      <c r="H7649" t="s">
        <v>18516</v>
      </c>
      <c r="I7649" t="s">
        <v>18516</v>
      </c>
      <c r="J7649" t="s">
        <v>18516</v>
      </c>
      <c r="K7649" t="s">
        <v>29707</v>
      </c>
      <c r="L7649" t="s">
        <v>18516</v>
      </c>
      <c r="M7649" t="s">
        <v>18516</v>
      </c>
    </row>
    <row r="7650" spans="1:13" ht="13.5">
      <c r="A7650" t="s">
        <v>40655</v>
      </c>
      <c r="B7650" t="s">
        <v>40656</v>
      </c>
      <c r="C7650" t="s">
        <v>29940</v>
      </c>
      <c r="D7650" t="s">
        <v>29941</v>
      </c>
      <c r="E7650" t="s">
        <v>18516</v>
      </c>
      <c r="F7650" t="s">
        <v>18516</v>
      </c>
      <c r="G7650" t="s">
        <v>18516</v>
      </c>
      <c r="H7650" t="s">
        <v>18516</v>
      </c>
      <c r="I7650" t="s">
        <v>18516</v>
      </c>
      <c r="J7650" t="s">
        <v>18516</v>
      </c>
      <c r="K7650" t="s">
        <v>29707</v>
      </c>
      <c r="L7650" t="s">
        <v>18516</v>
      </c>
      <c r="M7650" t="s">
        <v>18516</v>
      </c>
    </row>
    <row r="7651" spans="1:13" ht="13.5">
      <c r="A7651" t="s">
        <v>40657</v>
      </c>
      <c r="B7651" t="s">
        <v>40658</v>
      </c>
      <c r="C7651" t="s">
        <v>29940</v>
      </c>
      <c r="D7651" t="s">
        <v>29941</v>
      </c>
      <c r="E7651" t="s">
        <v>18516</v>
      </c>
      <c r="F7651" t="s">
        <v>18516</v>
      </c>
      <c r="G7651" t="s">
        <v>18516</v>
      </c>
      <c r="H7651" t="s">
        <v>18516</v>
      </c>
      <c r="I7651" t="s">
        <v>18516</v>
      </c>
      <c r="J7651" t="s">
        <v>18516</v>
      </c>
      <c r="K7651" t="s">
        <v>29707</v>
      </c>
      <c r="L7651" t="s">
        <v>18516</v>
      </c>
      <c r="M7651" t="s">
        <v>18516</v>
      </c>
    </row>
    <row r="7652" spans="1:13" ht="13.5">
      <c r="A7652" t="s">
        <v>6985</v>
      </c>
      <c r="B7652" t="s">
        <v>40659</v>
      </c>
      <c r="C7652" t="s">
        <v>29940</v>
      </c>
      <c r="D7652" t="s">
        <v>29941</v>
      </c>
      <c r="E7652" s="164">
        <v>499</v>
      </c>
      <c r="F7652" s="164">
        <v>499</v>
      </c>
      <c r="G7652" t="s">
        <v>18516</v>
      </c>
      <c r="H7652" t="s">
        <v>18516</v>
      </c>
      <c r="I7652" s="164">
        <v>222.72</v>
      </c>
      <c r="J7652" s="164">
        <v>721.72</v>
      </c>
      <c r="K7652">
        <v>0</v>
      </c>
      <c r="L7652" t="s">
        <v>18516</v>
      </c>
      <c r="M7652" t="s">
        <v>18516</v>
      </c>
    </row>
    <row r="7653" spans="1:13" ht="13.5">
      <c r="A7653" t="s">
        <v>5459</v>
      </c>
      <c r="B7653" t="s">
        <v>40660</v>
      </c>
      <c r="C7653" t="s">
        <v>29940</v>
      </c>
      <c r="D7653" t="s">
        <v>29941</v>
      </c>
      <c r="E7653" s="164">
        <v>239</v>
      </c>
      <c r="F7653" s="164">
        <v>219</v>
      </c>
      <c r="G7653" s="165">
        <v>0.91</v>
      </c>
      <c r="H7653" t="s">
        <v>18516</v>
      </c>
      <c r="I7653" s="164">
        <v>91.38</v>
      </c>
      <c r="J7653" s="164">
        <v>310.38</v>
      </c>
      <c r="K7653">
        <v>0</v>
      </c>
      <c r="L7653" t="s">
        <v>18516</v>
      </c>
      <c r="M7653" t="s">
        <v>18516</v>
      </c>
    </row>
    <row r="7654" spans="1:13" ht="13.5">
      <c r="A7654" t="s">
        <v>12929</v>
      </c>
      <c r="B7654" t="s">
        <v>40661</v>
      </c>
      <c r="C7654" t="s">
        <v>29940</v>
      </c>
      <c r="D7654" t="s">
        <v>29941</v>
      </c>
      <c r="E7654" t="s">
        <v>18516</v>
      </c>
      <c r="F7654" t="s">
        <v>18516</v>
      </c>
      <c r="G7654" t="s">
        <v>18516</v>
      </c>
      <c r="H7654" t="s">
        <v>18516</v>
      </c>
      <c r="I7654" t="s">
        <v>18516</v>
      </c>
      <c r="J7654" t="s">
        <v>18516</v>
      </c>
      <c r="K7654" t="s">
        <v>29707</v>
      </c>
      <c r="L7654" t="s">
        <v>18516</v>
      </c>
      <c r="M7654" t="s">
        <v>18516</v>
      </c>
    </row>
    <row r="7655" spans="1:13" ht="13.5">
      <c r="A7655" t="s">
        <v>40662</v>
      </c>
      <c r="B7655" t="s">
        <v>36295</v>
      </c>
      <c r="C7655" t="s">
        <v>29940</v>
      </c>
      <c r="D7655" t="s">
        <v>29941</v>
      </c>
      <c r="E7655" t="s">
        <v>18516</v>
      </c>
      <c r="F7655" t="s">
        <v>18516</v>
      </c>
      <c r="G7655" t="s">
        <v>18516</v>
      </c>
      <c r="H7655" t="s">
        <v>18516</v>
      </c>
      <c r="I7655" t="s">
        <v>18516</v>
      </c>
      <c r="J7655" t="s">
        <v>18516</v>
      </c>
      <c r="K7655" t="s">
        <v>29707</v>
      </c>
      <c r="L7655" t="s">
        <v>18516</v>
      </c>
      <c r="M7655" t="s">
        <v>18516</v>
      </c>
    </row>
    <row r="7656" spans="1:13" ht="13.5">
      <c r="A7656" t="s">
        <v>40663</v>
      </c>
      <c r="B7656" t="s">
        <v>36287</v>
      </c>
      <c r="C7656" t="s">
        <v>29940</v>
      </c>
      <c r="D7656" t="s">
        <v>29941</v>
      </c>
      <c r="E7656" t="s">
        <v>18516</v>
      </c>
      <c r="F7656" t="s">
        <v>18516</v>
      </c>
      <c r="G7656" t="s">
        <v>18516</v>
      </c>
      <c r="H7656" t="s">
        <v>18516</v>
      </c>
      <c r="I7656" t="s">
        <v>18516</v>
      </c>
      <c r="J7656" t="s">
        <v>18516</v>
      </c>
      <c r="K7656" t="s">
        <v>29707</v>
      </c>
      <c r="L7656" t="s">
        <v>18516</v>
      </c>
      <c r="M7656" t="s">
        <v>18516</v>
      </c>
    </row>
    <row r="7657" spans="1:13" ht="13.5">
      <c r="A7657" t="s">
        <v>40664</v>
      </c>
      <c r="B7657" t="s">
        <v>40665</v>
      </c>
      <c r="C7657" t="s">
        <v>29940</v>
      </c>
      <c r="D7657" t="s">
        <v>29941</v>
      </c>
      <c r="E7657" t="s">
        <v>18516</v>
      </c>
      <c r="F7657" t="s">
        <v>18516</v>
      </c>
      <c r="G7657" t="s">
        <v>18516</v>
      </c>
      <c r="H7657" t="s">
        <v>18516</v>
      </c>
      <c r="I7657" t="s">
        <v>18516</v>
      </c>
      <c r="J7657" t="s">
        <v>18516</v>
      </c>
      <c r="K7657" t="s">
        <v>29707</v>
      </c>
      <c r="L7657" t="s">
        <v>18516</v>
      </c>
      <c r="M7657" t="s">
        <v>18516</v>
      </c>
    </row>
    <row r="7658" spans="1:13" ht="13.5">
      <c r="A7658" t="s">
        <v>40666</v>
      </c>
      <c r="B7658" t="s">
        <v>33991</v>
      </c>
      <c r="C7658" t="s">
        <v>29940</v>
      </c>
      <c r="D7658" t="s">
        <v>29941</v>
      </c>
      <c r="E7658" t="s">
        <v>18516</v>
      </c>
      <c r="F7658" t="s">
        <v>18516</v>
      </c>
      <c r="G7658" t="s">
        <v>18516</v>
      </c>
      <c r="H7658" t="s">
        <v>18516</v>
      </c>
      <c r="I7658" t="s">
        <v>18516</v>
      </c>
      <c r="J7658" t="s">
        <v>18516</v>
      </c>
      <c r="K7658" t="s">
        <v>29707</v>
      </c>
      <c r="L7658" t="s">
        <v>18516</v>
      </c>
      <c r="M7658" t="s">
        <v>18516</v>
      </c>
    </row>
    <row r="7659" spans="1:13" ht="13.5">
      <c r="A7659" t="s">
        <v>40667</v>
      </c>
      <c r="B7659" t="s">
        <v>40668</v>
      </c>
      <c r="C7659" t="s">
        <v>29940</v>
      </c>
      <c r="D7659" t="s">
        <v>29941</v>
      </c>
      <c r="E7659" t="s">
        <v>18516</v>
      </c>
      <c r="F7659" t="s">
        <v>18516</v>
      </c>
      <c r="G7659" t="s">
        <v>18516</v>
      </c>
      <c r="H7659" t="s">
        <v>18516</v>
      </c>
      <c r="I7659" t="s">
        <v>18516</v>
      </c>
      <c r="J7659" t="s">
        <v>18516</v>
      </c>
      <c r="K7659" t="s">
        <v>29707</v>
      </c>
      <c r="L7659" t="s">
        <v>18516</v>
      </c>
      <c r="M7659" t="s">
        <v>18516</v>
      </c>
    </row>
    <row r="7660" spans="1:13" ht="13.5">
      <c r="A7660" t="s">
        <v>12914</v>
      </c>
      <c r="B7660" t="s">
        <v>40669</v>
      </c>
      <c r="C7660" t="s">
        <v>29940</v>
      </c>
      <c r="D7660" t="s">
        <v>29941</v>
      </c>
      <c r="E7660" t="s">
        <v>18516</v>
      </c>
      <c r="F7660" t="s">
        <v>18516</v>
      </c>
      <c r="G7660" t="s">
        <v>18516</v>
      </c>
      <c r="H7660" t="s">
        <v>18516</v>
      </c>
      <c r="I7660" t="s">
        <v>18516</v>
      </c>
      <c r="J7660" t="s">
        <v>18516</v>
      </c>
      <c r="K7660" t="s">
        <v>29707</v>
      </c>
      <c r="L7660" t="s">
        <v>18516</v>
      </c>
      <c r="M7660" t="s">
        <v>18516</v>
      </c>
    </row>
    <row r="7661" spans="1:13" ht="13.5">
      <c r="A7661" t="s">
        <v>40670</v>
      </c>
      <c r="B7661" t="s">
        <v>40671</v>
      </c>
      <c r="C7661" t="s">
        <v>29940</v>
      </c>
      <c r="D7661" t="s">
        <v>29941</v>
      </c>
      <c r="E7661" t="s">
        <v>18516</v>
      </c>
      <c r="F7661" t="s">
        <v>18516</v>
      </c>
      <c r="G7661" t="s">
        <v>18516</v>
      </c>
      <c r="H7661" t="s">
        <v>18516</v>
      </c>
      <c r="I7661" t="s">
        <v>18516</v>
      </c>
      <c r="J7661" t="s">
        <v>18516</v>
      </c>
      <c r="K7661" t="s">
        <v>29707</v>
      </c>
      <c r="L7661" t="s">
        <v>18516</v>
      </c>
      <c r="M7661" t="s">
        <v>18516</v>
      </c>
    </row>
    <row r="7662" spans="1:13" ht="13.5">
      <c r="A7662" t="s">
        <v>40672</v>
      </c>
      <c r="B7662" t="s">
        <v>40673</v>
      </c>
      <c r="C7662" t="s">
        <v>29940</v>
      </c>
      <c r="D7662" t="s">
        <v>29941</v>
      </c>
      <c r="E7662" t="s">
        <v>18516</v>
      </c>
      <c r="F7662" t="s">
        <v>18516</v>
      </c>
      <c r="G7662" t="s">
        <v>18516</v>
      </c>
      <c r="H7662" t="s">
        <v>18516</v>
      </c>
      <c r="I7662" t="s">
        <v>18516</v>
      </c>
      <c r="J7662" t="s">
        <v>18516</v>
      </c>
      <c r="K7662" t="s">
        <v>29707</v>
      </c>
      <c r="L7662" t="s">
        <v>18516</v>
      </c>
      <c r="M7662" t="s">
        <v>18516</v>
      </c>
    </row>
    <row r="7663" spans="1:13" ht="13.5">
      <c r="A7663" t="s">
        <v>40674</v>
      </c>
      <c r="B7663" t="s">
        <v>40675</v>
      </c>
      <c r="C7663" t="s">
        <v>29940</v>
      </c>
      <c r="D7663" t="s">
        <v>29941</v>
      </c>
      <c r="E7663" t="s">
        <v>18516</v>
      </c>
      <c r="F7663" t="s">
        <v>18516</v>
      </c>
      <c r="G7663" t="s">
        <v>18516</v>
      </c>
      <c r="H7663" t="s">
        <v>18516</v>
      </c>
      <c r="I7663" t="s">
        <v>18516</v>
      </c>
      <c r="J7663" t="s">
        <v>18516</v>
      </c>
      <c r="K7663" t="s">
        <v>29707</v>
      </c>
      <c r="L7663" t="s">
        <v>18516</v>
      </c>
      <c r="M7663" t="s">
        <v>18516</v>
      </c>
    </row>
    <row r="7664" spans="1:13" ht="13.5">
      <c r="A7664" t="s">
        <v>15990</v>
      </c>
      <c r="B7664" t="s">
        <v>40676</v>
      </c>
      <c r="C7664" t="s">
        <v>29940</v>
      </c>
      <c r="D7664" t="s">
        <v>29941</v>
      </c>
      <c r="E7664" s="164">
        <v>669</v>
      </c>
      <c r="F7664" s="164">
        <v>619</v>
      </c>
      <c r="G7664" s="165">
        <v>0.92</v>
      </c>
      <c r="H7664" t="s">
        <v>18516</v>
      </c>
      <c r="I7664" s="164">
        <v>184.89</v>
      </c>
      <c r="J7664" s="164">
        <v>803.89</v>
      </c>
      <c r="K7664">
        <v>0</v>
      </c>
      <c r="L7664" t="s">
        <v>18516</v>
      </c>
      <c r="M7664" t="s">
        <v>18516</v>
      </c>
    </row>
    <row r="7665" spans="1:13" ht="13.5">
      <c r="A7665" t="s">
        <v>15993</v>
      </c>
      <c r="B7665" t="s">
        <v>40677</v>
      </c>
      <c r="C7665" t="s">
        <v>29940</v>
      </c>
      <c r="D7665" t="s">
        <v>29941</v>
      </c>
      <c r="E7665" s="164">
        <v>669</v>
      </c>
      <c r="F7665" s="164">
        <v>619</v>
      </c>
      <c r="G7665" s="165">
        <v>0.92</v>
      </c>
      <c r="H7665" t="s">
        <v>18516</v>
      </c>
      <c r="I7665" s="164">
        <v>184.89</v>
      </c>
      <c r="J7665" s="164">
        <v>803.89</v>
      </c>
      <c r="K7665">
        <v>28</v>
      </c>
      <c r="L7665" t="s">
        <v>18516</v>
      </c>
      <c r="M7665" t="s">
        <v>18516</v>
      </c>
    </row>
    <row r="7666" spans="1:13" ht="13.5">
      <c r="A7666" t="s">
        <v>40678</v>
      </c>
      <c r="B7666" t="s">
        <v>40679</v>
      </c>
      <c r="C7666" t="s">
        <v>29940</v>
      </c>
      <c r="D7666" t="s">
        <v>29941</v>
      </c>
      <c r="E7666" t="s">
        <v>18516</v>
      </c>
      <c r="F7666" t="s">
        <v>18516</v>
      </c>
      <c r="G7666" t="s">
        <v>18516</v>
      </c>
      <c r="H7666" t="s">
        <v>18516</v>
      </c>
      <c r="I7666" t="s">
        <v>18516</v>
      </c>
      <c r="J7666" t="s">
        <v>18516</v>
      </c>
      <c r="K7666" t="s">
        <v>29707</v>
      </c>
      <c r="L7666" t="s">
        <v>18516</v>
      </c>
      <c r="M7666" t="s">
        <v>18516</v>
      </c>
    </row>
    <row r="7667" spans="1:13" ht="13.5">
      <c r="A7667" t="s">
        <v>40680</v>
      </c>
      <c r="B7667" t="s">
        <v>40681</v>
      </c>
      <c r="C7667" t="s">
        <v>29940</v>
      </c>
      <c r="D7667" t="s">
        <v>29941</v>
      </c>
      <c r="E7667" t="s">
        <v>18516</v>
      </c>
      <c r="F7667" t="s">
        <v>18516</v>
      </c>
      <c r="G7667" t="s">
        <v>18516</v>
      </c>
      <c r="H7667" t="s">
        <v>18516</v>
      </c>
      <c r="I7667" t="s">
        <v>18516</v>
      </c>
      <c r="J7667" t="s">
        <v>18516</v>
      </c>
      <c r="K7667" t="s">
        <v>29707</v>
      </c>
      <c r="L7667" t="s">
        <v>18516</v>
      </c>
      <c r="M7667" t="s">
        <v>18516</v>
      </c>
    </row>
    <row r="7668" spans="1:13" ht="13.5">
      <c r="A7668" t="s">
        <v>40682</v>
      </c>
      <c r="B7668" t="s">
        <v>40683</v>
      </c>
      <c r="C7668" t="s">
        <v>29940</v>
      </c>
      <c r="D7668" t="s">
        <v>29941</v>
      </c>
      <c r="E7668" t="s">
        <v>18516</v>
      </c>
      <c r="F7668" t="s">
        <v>18516</v>
      </c>
      <c r="G7668" t="s">
        <v>18516</v>
      </c>
      <c r="H7668" t="s">
        <v>18516</v>
      </c>
      <c r="I7668" t="s">
        <v>18516</v>
      </c>
      <c r="J7668" t="s">
        <v>18516</v>
      </c>
      <c r="K7668" t="s">
        <v>29707</v>
      </c>
      <c r="L7668" t="s">
        <v>18516</v>
      </c>
      <c r="M7668" t="s">
        <v>18516</v>
      </c>
    </row>
    <row r="7669" spans="1:13" ht="13.5">
      <c r="A7669" t="s">
        <v>40684</v>
      </c>
      <c r="B7669" t="s">
        <v>40685</v>
      </c>
      <c r="C7669" t="s">
        <v>29940</v>
      </c>
      <c r="D7669" t="s">
        <v>29941</v>
      </c>
      <c r="E7669" s="164">
        <v>335</v>
      </c>
      <c r="F7669" s="164">
        <v>335</v>
      </c>
      <c r="G7669" t="s">
        <v>18516</v>
      </c>
      <c r="H7669" t="s">
        <v>18516</v>
      </c>
      <c r="I7669" s="164">
        <v>77.42</v>
      </c>
      <c r="J7669" s="164">
        <v>412.42</v>
      </c>
      <c r="K7669">
        <v>0</v>
      </c>
      <c r="L7669" t="s">
        <v>18516</v>
      </c>
      <c r="M7669" t="s">
        <v>18516</v>
      </c>
    </row>
    <row r="7670" spans="1:13" ht="13.5">
      <c r="A7670" t="s">
        <v>40686</v>
      </c>
      <c r="B7670" t="s">
        <v>40687</v>
      </c>
      <c r="C7670" t="s">
        <v>29940</v>
      </c>
      <c r="D7670" t="s">
        <v>29941</v>
      </c>
      <c r="E7670" s="164">
        <v>335</v>
      </c>
      <c r="F7670" s="164">
        <v>335</v>
      </c>
      <c r="G7670" t="s">
        <v>18516</v>
      </c>
      <c r="H7670" t="s">
        <v>18516</v>
      </c>
      <c r="I7670" s="164">
        <v>77.42</v>
      </c>
      <c r="J7670" s="164">
        <v>412.42</v>
      </c>
      <c r="K7670">
        <v>0</v>
      </c>
      <c r="L7670" t="s">
        <v>18516</v>
      </c>
      <c r="M7670" t="s">
        <v>18516</v>
      </c>
    </row>
    <row r="7671" spans="1:13" ht="13.5">
      <c r="A7671" t="s">
        <v>5323</v>
      </c>
      <c r="B7671" t="s">
        <v>40688</v>
      </c>
      <c r="C7671" t="s">
        <v>29940</v>
      </c>
      <c r="D7671" t="s">
        <v>29941</v>
      </c>
      <c r="E7671" s="164">
        <v>270</v>
      </c>
      <c r="F7671" s="164">
        <v>270</v>
      </c>
      <c r="G7671" t="s">
        <v>18516</v>
      </c>
      <c r="H7671" t="s">
        <v>18516</v>
      </c>
      <c r="I7671" s="164">
        <v>74.17</v>
      </c>
      <c r="J7671" s="164">
        <v>344.17</v>
      </c>
      <c r="K7671">
        <v>0</v>
      </c>
      <c r="L7671" t="s">
        <v>18516</v>
      </c>
      <c r="M7671" t="s">
        <v>18516</v>
      </c>
    </row>
    <row r="7672" spans="1:13" ht="13.5">
      <c r="A7672" t="s">
        <v>40689</v>
      </c>
      <c r="B7672" t="s">
        <v>40690</v>
      </c>
      <c r="C7672" t="s">
        <v>29940</v>
      </c>
      <c r="D7672" t="s">
        <v>29941</v>
      </c>
      <c r="E7672" t="s">
        <v>18516</v>
      </c>
      <c r="F7672" t="s">
        <v>18516</v>
      </c>
      <c r="G7672" t="s">
        <v>18516</v>
      </c>
      <c r="H7672" t="s">
        <v>18516</v>
      </c>
      <c r="I7672" t="s">
        <v>18516</v>
      </c>
      <c r="J7672" t="s">
        <v>18516</v>
      </c>
      <c r="K7672" t="s">
        <v>29707</v>
      </c>
      <c r="L7672" t="s">
        <v>18516</v>
      </c>
      <c r="M7672" t="s">
        <v>18516</v>
      </c>
    </row>
    <row r="7673" spans="1:13" ht="13.5">
      <c r="A7673" t="s">
        <v>40691</v>
      </c>
      <c r="B7673" t="s">
        <v>40692</v>
      </c>
      <c r="C7673" t="s">
        <v>29940</v>
      </c>
      <c r="D7673" t="s">
        <v>29941</v>
      </c>
      <c r="E7673" t="s">
        <v>18516</v>
      </c>
      <c r="F7673" t="s">
        <v>18516</v>
      </c>
      <c r="G7673" t="s">
        <v>18516</v>
      </c>
      <c r="H7673" t="s">
        <v>18516</v>
      </c>
      <c r="I7673" t="s">
        <v>18516</v>
      </c>
      <c r="J7673" t="s">
        <v>18516</v>
      </c>
      <c r="K7673" t="s">
        <v>29707</v>
      </c>
      <c r="L7673" t="s">
        <v>18516</v>
      </c>
      <c r="M7673" t="s">
        <v>18516</v>
      </c>
    </row>
    <row r="7674" spans="1:13" ht="13.5">
      <c r="A7674" t="s">
        <v>40693</v>
      </c>
      <c r="B7674" t="s">
        <v>40694</v>
      </c>
      <c r="C7674" t="s">
        <v>29940</v>
      </c>
      <c r="D7674" t="s">
        <v>29941</v>
      </c>
      <c r="E7674" t="s">
        <v>18516</v>
      </c>
      <c r="F7674" t="s">
        <v>18516</v>
      </c>
      <c r="G7674" t="s">
        <v>18516</v>
      </c>
      <c r="H7674" t="s">
        <v>18516</v>
      </c>
      <c r="I7674" t="s">
        <v>18516</v>
      </c>
      <c r="J7674" t="s">
        <v>18516</v>
      </c>
      <c r="K7674" t="s">
        <v>29707</v>
      </c>
      <c r="L7674" t="s">
        <v>18516</v>
      </c>
      <c r="M7674" t="s">
        <v>18516</v>
      </c>
    </row>
    <row r="7675" spans="1:13" ht="13.5">
      <c r="A7675" t="s">
        <v>40695</v>
      </c>
      <c r="B7675" t="s">
        <v>40696</v>
      </c>
      <c r="C7675" t="s">
        <v>29940</v>
      </c>
      <c r="D7675" t="s">
        <v>29941</v>
      </c>
      <c r="E7675" s="164">
        <v>429</v>
      </c>
      <c r="F7675" s="164">
        <v>429</v>
      </c>
      <c r="G7675" t="s">
        <v>18516</v>
      </c>
      <c r="H7675" t="s">
        <v>18516</v>
      </c>
      <c r="I7675" s="164">
        <v>132.73</v>
      </c>
      <c r="J7675" s="164">
        <v>561.73</v>
      </c>
      <c r="K7675">
        <v>21</v>
      </c>
      <c r="L7675" t="s">
        <v>18516</v>
      </c>
      <c r="M7675" t="s">
        <v>18516</v>
      </c>
    </row>
    <row r="7676" spans="1:13" ht="13.5">
      <c r="A7676" t="s">
        <v>40697</v>
      </c>
      <c r="B7676" t="s">
        <v>40698</v>
      </c>
      <c r="C7676" t="s">
        <v>29940</v>
      </c>
      <c r="D7676" t="s">
        <v>29941</v>
      </c>
      <c r="E7676" t="s">
        <v>18516</v>
      </c>
      <c r="F7676" t="s">
        <v>18516</v>
      </c>
      <c r="G7676" t="s">
        <v>18516</v>
      </c>
      <c r="H7676" t="s">
        <v>18516</v>
      </c>
      <c r="I7676" t="s">
        <v>18516</v>
      </c>
      <c r="J7676" t="s">
        <v>18516</v>
      </c>
      <c r="K7676" t="s">
        <v>29707</v>
      </c>
      <c r="L7676" t="s">
        <v>18516</v>
      </c>
      <c r="M7676" t="s">
        <v>18516</v>
      </c>
    </row>
    <row r="7677" spans="1:13" ht="13.5">
      <c r="A7677" t="s">
        <v>40699</v>
      </c>
      <c r="B7677" t="s">
        <v>40700</v>
      </c>
      <c r="C7677" t="s">
        <v>29940</v>
      </c>
      <c r="D7677" t="s">
        <v>29941</v>
      </c>
      <c r="E7677" t="s">
        <v>18516</v>
      </c>
      <c r="F7677" t="s">
        <v>18516</v>
      </c>
      <c r="G7677" t="s">
        <v>18516</v>
      </c>
      <c r="H7677" t="s">
        <v>18516</v>
      </c>
      <c r="I7677" t="s">
        <v>18516</v>
      </c>
      <c r="J7677" t="s">
        <v>18516</v>
      </c>
      <c r="K7677" t="s">
        <v>29707</v>
      </c>
      <c r="L7677" t="s">
        <v>18516</v>
      </c>
      <c r="M7677" t="s">
        <v>18516</v>
      </c>
    </row>
    <row r="7678" spans="1:13" ht="13.5">
      <c r="A7678" t="s">
        <v>40701</v>
      </c>
      <c r="B7678" t="s">
        <v>40702</v>
      </c>
      <c r="C7678" t="s">
        <v>29940</v>
      </c>
      <c r="D7678" t="s">
        <v>29941</v>
      </c>
      <c r="E7678" t="s">
        <v>18516</v>
      </c>
      <c r="F7678" t="s">
        <v>18516</v>
      </c>
      <c r="G7678" t="s">
        <v>18516</v>
      </c>
      <c r="H7678" t="s">
        <v>18516</v>
      </c>
      <c r="I7678" t="s">
        <v>18516</v>
      </c>
      <c r="J7678" t="s">
        <v>18516</v>
      </c>
      <c r="K7678" t="s">
        <v>29707</v>
      </c>
      <c r="L7678" t="s">
        <v>18516</v>
      </c>
      <c r="M7678" t="s">
        <v>18516</v>
      </c>
    </row>
    <row r="7679" spans="1:13" ht="13.5">
      <c r="A7679" t="s">
        <v>40703</v>
      </c>
      <c r="B7679" t="s">
        <v>40704</v>
      </c>
      <c r="C7679" t="s">
        <v>29940</v>
      </c>
      <c r="D7679" t="s">
        <v>29941</v>
      </c>
      <c r="E7679" t="s">
        <v>18516</v>
      </c>
      <c r="F7679" t="s">
        <v>18516</v>
      </c>
      <c r="G7679" t="s">
        <v>18516</v>
      </c>
      <c r="H7679" t="s">
        <v>18516</v>
      </c>
      <c r="I7679" t="s">
        <v>18516</v>
      </c>
      <c r="J7679" t="s">
        <v>18516</v>
      </c>
      <c r="K7679" t="s">
        <v>29707</v>
      </c>
      <c r="L7679" t="s">
        <v>18516</v>
      </c>
      <c r="M7679" t="s">
        <v>18516</v>
      </c>
    </row>
    <row r="7680" spans="1:13" ht="13.5">
      <c r="A7680" t="s">
        <v>40705</v>
      </c>
      <c r="B7680" t="s">
        <v>40706</v>
      </c>
      <c r="C7680" t="s">
        <v>29940</v>
      </c>
      <c r="D7680" t="s">
        <v>29941</v>
      </c>
      <c r="E7680" t="s">
        <v>18516</v>
      </c>
      <c r="F7680" t="s">
        <v>18516</v>
      </c>
      <c r="G7680" t="s">
        <v>18516</v>
      </c>
      <c r="H7680" t="s">
        <v>18516</v>
      </c>
      <c r="I7680" t="s">
        <v>18516</v>
      </c>
      <c r="J7680" t="s">
        <v>18516</v>
      </c>
      <c r="K7680" t="s">
        <v>29707</v>
      </c>
      <c r="L7680" t="s">
        <v>18516</v>
      </c>
      <c r="M7680" t="s">
        <v>18516</v>
      </c>
    </row>
    <row r="7681" spans="1:13" ht="13.5">
      <c r="A7681" t="s">
        <v>40707</v>
      </c>
      <c r="B7681" t="s">
        <v>40708</v>
      </c>
      <c r="C7681" t="s">
        <v>29940</v>
      </c>
      <c r="D7681" t="s">
        <v>29941</v>
      </c>
      <c r="E7681" s="164">
        <v>249</v>
      </c>
      <c r="F7681" s="164">
        <v>249</v>
      </c>
      <c r="G7681" t="s">
        <v>18516</v>
      </c>
      <c r="H7681" t="s">
        <v>18516</v>
      </c>
      <c r="I7681" s="164">
        <v>60.12</v>
      </c>
      <c r="J7681" s="164">
        <v>309.12</v>
      </c>
      <c r="K7681">
        <v>0</v>
      </c>
      <c r="L7681" t="s">
        <v>18516</v>
      </c>
      <c r="M7681" t="s">
        <v>18516</v>
      </c>
    </row>
    <row r="7682" spans="1:13" ht="13.5">
      <c r="A7682" t="s">
        <v>40709</v>
      </c>
      <c r="B7682" t="s">
        <v>40710</v>
      </c>
      <c r="C7682" t="s">
        <v>29940</v>
      </c>
      <c r="D7682" t="s">
        <v>29941</v>
      </c>
      <c r="E7682" t="s">
        <v>18516</v>
      </c>
      <c r="F7682" t="s">
        <v>18516</v>
      </c>
      <c r="G7682" t="s">
        <v>18516</v>
      </c>
      <c r="H7682" t="s">
        <v>18516</v>
      </c>
      <c r="I7682" t="s">
        <v>18516</v>
      </c>
      <c r="J7682" t="s">
        <v>18516</v>
      </c>
      <c r="K7682" t="s">
        <v>29707</v>
      </c>
      <c r="L7682" t="s">
        <v>18516</v>
      </c>
      <c r="M7682" t="s">
        <v>18516</v>
      </c>
    </row>
    <row r="7683" spans="1:13" ht="13.5">
      <c r="A7683" t="s">
        <v>40711</v>
      </c>
      <c r="B7683" t="s">
        <v>40712</v>
      </c>
      <c r="C7683" t="s">
        <v>29940</v>
      </c>
      <c r="D7683" t="s">
        <v>29941</v>
      </c>
      <c r="E7683" t="s">
        <v>18516</v>
      </c>
      <c r="F7683" t="s">
        <v>18516</v>
      </c>
      <c r="G7683" t="s">
        <v>18516</v>
      </c>
      <c r="H7683" t="s">
        <v>18516</v>
      </c>
      <c r="I7683" t="s">
        <v>18516</v>
      </c>
      <c r="J7683" t="s">
        <v>18516</v>
      </c>
      <c r="K7683" t="s">
        <v>29707</v>
      </c>
      <c r="L7683" t="s">
        <v>18516</v>
      </c>
      <c r="M7683" t="s">
        <v>18516</v>
      </c>
    </row>
    <row r="7684" spans="1:13" ht="13.5">
      <c r="A7684" t="s">
        <v>40713</v>
      </c>
      <c r="B7684" t="s">
        <v>40714</v>
      </c>
      <c r="C7684" t="s">
        <v>29940</v>
      </c>
      <c r="D7684" t="s">
        <v>29941</v>
      </c>
      <c r="E7684" t="s">
        <v>18516</v>
      </c>
      <c r="F7684" t="s">
        <v>18516</v>
      </c>
      <c r="G7684" t="s">
        <v>18516</v>
      </c>
      <c r="H7684" t="s">
        <v>18516</v>
      </c>
      <c r="I7684" t="s">
        <v>18516</v>
      </c>
      <c r="J7684" t="s">
        <v>18516</v>
      </c>
      <c r="K7684" t="s">
        <v>29707</v>
      </c>
      <c r="L7684" t="s">
        <v>18516</v>
      </c>
      <c r="M7684" t="s">
        <v>18516</v>
      </c>
    </row>
    <row r="7685" spans="1:13" ht="13.5">
      <c r="A7685" t="s">
        <v>40715</v>
      </c>
      <c r="B7685" t="s">
        <v>40716</v>
      </c>
      <c r="C7685" t="s">
        <v>29940</v>
      </c>
      <c r="D7685" t="s">
        <v>29941</v>
      </c>
      <c r="E7685" t="s">
        <v>18516</v>
      </c>
      <c r="F7685" t="s">
        <v>18516</v>
      </c>
      <c r="G7685" t="s">
        <v>18516</v>
      </c>
      <c r="H7685" t="s">
        <v>18516</v>
      </c>
      <c r="I7685" t="s">
        <v>18516</v>
      </c>
      <c r="J7685" t="s">
        <v>18516</v>
      </c>
      <c r="K7685" t="s">
        <v>29707</v>
      </c>
      <c r="L7685" t="s">
        <v>18516</v>
      </c>
      <c r="M7685" t="s">
        <v>18516</v>
      </c>
    </row>
    <row r="7686" spans="1:13" ht="13.5">
      <c r="A7686" t="s">
        <v>40717</v>
      </c>
      <c r="B7686" t="s">
        <v>40718</v>
      </c>
      <c r="C7686" t="s">
        <v>29940</v>
      </c>
      <c r="D7686" t="s">
        <v>29941</v>
      </c>
      <c r="E7686" t="s">
        <v>18516</v>
      </c>
      <c r="F7686" t="s">
        <v>18516</v>
      </c>
      <c r="G7686" t="s">
        <v>18516</v>
      </c>
      <c r="H7686" t="s">
        <v>18516</v>
      </c>
      <c r="I7686" t="s">
        <v>18516</v>
      </c>
      <c r="J7686" t="s">
        <v>18516</v>
      </c>
      <c r="K7686" t="s">
        <v>29707</v>
      </c>
      <c r="L7686" t="s">
        <v>18516</v>
      </c>
      <c r="M7686" t="s">
        <v>18516</v>
      </c>
    </row>
    <row r="7687" spans="1:13" ht="13.5">
      <c r="A7687" t="s">
        <v>40719</v>
      </c>
      <c r="B7687" t="s">
        <v>40720</v>
      </c>
      <c r="C7687" t="s">
        <v>29940</v>
      </c>
      <c r="D7687" t="s">
        <v>29941</v>
      </c>
      <c r="E7687" t="s">
        <v>18516</v>
      </c>
      <c r="F7687" t="s">
        <v>18516</v>
      </c>
      <c r="G7687" t="s">
        <v>18516</v>
      </c>
      <c r="H7687" t="s">
        <v>18516</v>
      </c>
      <c r="I7687" t="s">
        <v>18516</v>
      </c>
      <c r="J7687" t="s">
        <v>18516</v>
      </c>
      <c r="K7687" t="s">
        <v>29707</v>
      </c>
      <c r="L7687" t="s">
        <v>18516</v>
      </c>
      <c r="M7687" t="s">
        <v>18516</v>
      </c>
    </row>
    <row r="7688" spans="1:13" ht="13.5">
      <c r="A7688" t="s">
        <v>40721</v>
      </c>
      <c r="B7688" t="s">
        <v>40722</v>
      </c>
      <c r="C7688" t="s">
        <v>29940</v>
      </c>
      <c r="D7688" t="s">
        <v>29941</v>
      </c>
      <c r="E7688" t="s">
        <v>18516</v>
      </c>
      <c r="F7688" t="s">
        <v>18516</v>
      </c>
      <c r="G7688" t="s">
        <v>18516</v>
      </c>
      <c r="H7688" t="s">
        <v>18516</v>
      </c>
      <c r="I7688" t="s">
        <v>18516</v>
      </c>
      <c r="J7688" t="s">
        <v>18516</v>
      </c>
      <c r="K7688" t="s">
        <v>29707</v>
      </c>
      <c r="L7688" t="s">
        <v>18516</v>
      </c>
      <c r="M7688" t="s">
        <v>18516</v>
      </c>
    </row>
    <row r="7689" spans="1:13" ht="13.5">
      <c r="A7689" t="s">
        <v>40723</v>
      </c>
      <c r="B7689" t="s">
        <v>40724</v>
      </c>
      <c r="C7689" t="s">
        <v>29940</v>
      </c>
      <c r="D7689" t="s">
        <v>29941</v>
      </c>
      <c r="E7689" t="s">
        <v>18516</v>
      </c>
      <c r="F7689" t="s">
        <v>18516</v>
      </c>
      <c r="G7689" t="s">
        <v>18516</v>
      </c>
      <c r="H7689" t="s">
        <v>18516</v>
      </c>
      <c r="I7689" t="s">
        <v>18516</v>
      </c>
      <c r="J7689" t="s">
        <v>18516</v>
      </c>
      <c r="K7689" t="s">
        <v>29707</v>
      </c>
      <c r="L7689" t="s">
        <v>18516</v>
      </c>
      <c r="M7689" t="s">
        <v>18516</v>
      </c>
    </row>
    <row r="7690" spans="1:13" ht="13.5">
      <c r="A7690" t="s">
        <v>40725</v>
      </c>
      <c r="B7690" t="s">
        <v>40726</v>
      </c>
      <c r="C7690" t="s">
        <v>29940</v>
      </c>
      <c r="D7690" t="s">
        <v>29941</v>
      </c>
      <c r="E7690" t="s">
        <v>18516</v>
      </c>
      <c r="F7690" t="s">
        <v>18516</v>
      </c>
      <c r="G7690" t="s">
        <v>18516</v>
      </c>
      <c r="H7690" t="s">
        <v>18516</v>
      </c>
      <c r="I7690" t="s">
        <v>18516</v>
      </c>
      <c r="J7690" t="s">
        <v>18516</v>
      </c>
      <c r="K7690" t="s">
        <v>29707</v>
      </c>
      <c r="L7690" t="s">
        <v>18516</v>
      </c>
      <c r="M7690" t="s">
        <v>18516</v>
      </c>
    </row>
    <row r="7691" spans="1:13" ht="13.5">
      <c r="A7691" t="s">
        <v>40727</v>
      </c>
      <c r="B7691" t="s">
        <v>40728</v>
      </c>
      <c r="C7691" t="s">
        <v>29940</v>
      </c>
      <c r="D7691" t="s">
        <v>29941</v>
      </c>
      <c r="E7691" t="s">
        <v>18516</v>
      </c>
      <c r="F7691" t="s">
        <v>18516</v>
      </c>
      <c r="G7691" t="s">
        <v>18516</v>
      </c>
      <c r="H7691" t="s">
        <v>18516</v>
      </c>
      <c r="I7691" t="s">
        <v>18516</v>
      </c>
      <c r="J7691" t="s">
        <v>18516</v>
      </c>
      <c r="K7691" t="s">
        <v>29707</v>
      </c>
      <c r="L7691" t="s">
        <v>18516</v>
      </c>
      <c r="M7691" t="s">
        <v>18516</v>
      </c>
    </row>
    <row r="7692" spans="1:13" ht="13.5">
      <c r="A7692" t="s">
        <v>40729</v>
      </c>
      <c r="B7692" t="s">
        <v>40730</v>
      </c>
      <c r="C7692" t="s">
        <v>29940</v>
      </c>
      <c r="D7692" t="s">
        <v>29941</v>
      </c>
      <c r="E7692" s="164">
        <v>309</v>
      </c>
      <c r="F7692" s="164">
        <v>309</v>
      </c>
      <c r="G7692" t="s">
        <v>18516</v>
      </c>
      <c r="H7692" t="s">
        <v>18516</v>
      </c>
      <c r="I7692" s="164">
        <v>76.36</v>
      </c>
      <c r="J7692" s="164">
        <v>385.36</v>
      </c>
      <c r="K7692">
        <v>0</v>
      </c>
      <c r="L7692" t="s">
        <v>18516</v>
      </c>
      <c r="M7692" t="s">
        <v>18516</v>
      </c>
    </row>
    <row r="7693" spans="1:13" ht="13.5">
      <c r="A7693" t="s">
        <v>40731</v>
      </c>
      <c r="B7693" t="s">
        <v>40732</v>
      </c>
      <c r="C7693" t="s">
        <v>29940</v>
      </c>
      <c r="D7693" t="s">
        <v>29941</v>
      </c>
      <c r="E7693" t="s">
        <v>18516</v>
      </c>
      <c r="F7693" t="s">
        <v>18516</v>
      </c>
      <c r="G7693" t="s">
        <v>18516</v>
      </c>
      <c r="H7693" t="s">
        <v>18516</v>
      </c>
      <c r="I7693" t="s">
        <v>18516</v>
      </c>
      <c r="J7693" t="s">
        <v>18516</v>
      </c>
      <c r="K7693" t="s">
        <v>29707</v>
      </c>
      <c r="L7693" t="s">
        <v>18516</v>
      </c>
      <c r="M7693" t="s">
        <v>18516</v>
      </c>
    </row>
    <row r="7694" spans="1:13" ht="13.5">
      <c r="A7694" t="s">
        <v>40733</v>
      </c>
      <c r="B7694" t="s">
        <v>40734</v>
      </c>
      <c r="C7694" t="s">
        <v>29940</v>
      </c>
      <c r="D7694" t="s">
        <v>29941</v>
      </c>
      <c r="E7694" s="164">
        <v>420</v>
      </c>
      <c r="F7694" s="164">
        <v>420</v>
      </c>
      <c r="G7694" t="s">
        <v>18516</v>
      </c>
      <c r="H7694" t="s">
        <v>18516</v>
      </c>
      <c r="I7694" s="164">
        <v>176.02</v>
      </c>
      <c r="J7694" s="164">
        <v>596.02</v>
      </c>
      <c r="K7694">
        <v>0</v>
      </c>
      <c r="L7694" t="s">
        <v>18516</v>
      </c>
      <c r="M7694" t="s">
        <v>18516</v>
      </c>
    </row>
    <row r="7695" spans="1:13" ht="13.5">
      <c r="A7695" t="s">
        <v>40735</v>
      </c>
      <c r="B7695" t="s">
        <v>40736</v>
      </c>
      <c r="C7695" t="s">
        <v>29940</v>
      </c>
      <c r="D7695" t="s">
        <v>29941</v>
      </c>
      <c r="E7695" t="s">
        <v>18516</v>
      </c>
      <c r="F7695" t="s">
        <v>18516</v>
      </c>
      <c r="G7695" t="s">
        <v>18516</v>
      </c>
      <c r="H7695" t="s">
        <v>18516</v>
      </c>
      <c r="I7695" t="s">
        <v>18516</v>
      </c>
      <c r="J7695" t="s">
        <v>18516</v>
      </c>
      <c r="K7695" t="s">
        <v>29707</v>
      </c>
      <c r="L7695" t="s">
        <v>18516</v>
      </c>
      <c r="M7695" t="s">
        <v>18516</v>
      </c>
    </row>
    <row r="7696" spans="1:13" ht="13.5">
      <c r="A7696" t="s">
        <v>40737</v>
      </c>
      <c r="B7696" t="s">
        <v>40738</v>
      </c>
      <c r="C7696" t="s">
        <v>29940</v>
      </c>
      <c r="D7696" t="s">
        <v>29941</v>
      </c>
      <c r="E7696" t="s">
        <v>18516</v>
      </c>
      <c r="F7696" t="s">
        <v>18516</v>
      </c>
      <c r="G7696" t="s">
        <v>18516</v>
      </c>
      <c r="H7696" t="s">
        <v>18516</v>
      </c>
      <c r="I7696" t="s">
        <v>18516</v>
      </c>
      <c r="J7696" t="s">
        <v>18516</v>
      </c>
      <c r="K7696" t="s">
        <v>29707</v>
      </c>
      <c r="L7696" t="s">
        <v>18516</v>
      </c>
      <c r="M7696" t="s">
        <v>18516</v>
      </c>
    </row>
    <row r="7697" spans="1:13" ht="13.5">
      <c r="A7697" t="s">
        <v>40739</v>
      </c>
      <c r="B7697" t="s">
        <v>40740</v>
      </c>
      <c r="C7697" t="s">
        <v>29940</v>
      </c>
      <c r="D7697" t="s">
        <v>29941</v>
      </c>
      <c r="E7697" s="164">
        <v>215</v>
      </c>
      <c r="F7697" s="164">
        <v>215</v>
      </c>
      <c r="G7697" t="s">
        <v>18516</v>
      </c>
      <c r="H7697" t="s">
        <v>18516</v>
      </c>
      <c r="I7697" s="164">
        <v>88.78</v>
      </c>
      <c r="J7697" s="164">
        <v>303.78</v>
      </c>
      <c r="K7697">
        <v>18</v>
      </c>
      <c r="L7697" t="s">
        <v>18516</v>
      </c>
      <c r="M7697" t="s">
        <v>18516</v>
      </c>
    </row>
    <row r="7698" spans="1:13" ht="13.5">
      <c r="A7698" t="s">
        <v>443</v>
      </c>
      <c r="B7698" t="s">
        <v>40741</v>
      </c>
      <c r="C7698" t="s">
        <v>29940</v>
      </c>
      <c r="D7698" t="s">
        <v>29941</v>
      </c>
      <c r="E7698" t="s">
        <v>18516</v>
      </c>
      <c r="F7698" t="s">
        <v>18516</v>
      </c>
      <c r="G7698" t="s">
        <v>18516</v>
      </c>
      <c r="H7698" t="s">
        <v>18516</v>
      </c>
      <c r="I7698" t="s">
        <v>18516</v>
      </c>
      <c r="J7698" t="s">
        <v>18516</v>
      </c>
      <c r="K7698" t="s">
        <v>29707</v>
      </c>
      <c r="L7698" t="s">
        <v>18516</v>
      </c>
      <c r="M7698" t="s">
        <v>18516</v>
      </c>
    </row>
    <row r="7699" spans="1:13" ht="13.5">
      <c r="A7699" t="s">
        <v>40742</v>
      </c>
      <c r="B7699" t="s">
        <v>40743</v>
      </c>
      <c r="C7699" t="s">
        <v>29940</v>
      </c>
      <c r="D7699" t="s">
        <v>29941</v>
      </c>
      <c r="E7699" s="164">
        <v>304</v>
      </c>
      <c r="F7699" s="164">
        <v>274</v>
      </c>
      <c r="G7699" s="165">
        <v>0.9</v>
      </c>
      <c r="H7699" t="s">
        <v>29914</v>
      </c>
      <c r="I7699" s="164">
        <v>57.5</v>
      </c>
      <c r="J7699" s="164">
        <v>331.5</v>
      </c>
      <c r="K7699">
        <v>258</v>
      </c>
      <c r="L7699" t="s">
        <v>18516</v>
      </c>
      <c r="M7699" t="s">
        <v>18516</v>
      </c>
    </row>
    <row r="7700" spans="1:13" ht="13.5">
      <c r="A7700" t="s">
        <v>40744</v>
      </c>
      <c r="B7700" t="s">
        <v>40745</v>
      </c>
      <c r="C7700" t="s">
        <v>29940</v>
      </c>
      <c r="D7700" t="s">
        <v>29941</v>
      </c>
      <c r="E7700" s="164">
        <v>99</v>
      </c>
      <c r="F7700" s="164">
        <v>99</v>
      </c>
      <c r="G7700" t="s">
        <v>18516</v>
      </c>
      <c r="H7700" t="s">
        <v>18516</v>
      </c>
      <c r="I7700" s="164">
        <v>18.24</v>
      </c>
      <c r="J7700" s="164">
        <v>117.24</v>
      </c>
      <c r="K7700">
        <v>258</v>
      </c>
      <c r="L7700" t="s">
        <v>18516</v>
      </c>
      <c r="M7700" t="s">
        <v>18516</v>
      </c>
    </row>
    <row r="7701" spans="1:13" ht="13.5">
      <c r="A7701" t="s">
        <v>40746</v>
      </c>
      <c r="B7701" t="s">
        <v>40747</v>
      </c>
      <c r="C7701" t="s">
        <v>29940</v>
      </c>
      <c r="D7701" t="s">
        <v>29941</v>
      </c>
      <c r="E7701" t="s">
        <v>18516</v>
      </c>
      <c r="F7701" t="s">
        <v>18516</v>
      </c>
      <c r="G7701" t="s">
        <v>18516</v>
      </c>
      <c r="H7701" t="s">
        <v>18516</v>
      </c>
      <c r="I7701" t="s">
        <v>18516</v>
      </c>
      <c r="J7701" t="s">
        <v>18516</v>
      </c>
      <c r="K7701" t="s">
        <v>29707</v>
      </c>
      <c r="L7701" t="s">
        <v>18516</v>
      </c>
      <c r="M7701" t="s">
        <v>18516</v>
      </c>
    </row>
    <row r="7702" spans="1:13" ht="13.5">
      <c r="A7702" t="s">
        <v>40748</v>
      </c>
      <c r="B7702" t="s">
        <v>40749</v>
      </c>
      <c r="C7702" t="s">
        <v>29940</v>
      </c>
      <c r="D7702" t="s">
        <v>29941</v>
      </c>
      <c r="E7702" t="s">
        <v>18516</v>
      </c>
      <c r="F7702" t="s">
        <v>18516</v>
      </c>
      <c r="G7702" t="s">
        <v>18516</v>
      </c>
      <c r="H7702" t="s">
        <v>18516</v>
      </c>
      <c r="I7702" t="s">
        <v>18516</v>
      </c>
      <c r="J7702" t="s">
        <v>18516</v>
      </c>
      <c r="K7702" t="s">
        <v>29707</v>
      </c>
      <c r="L7702" t="s">
        <v>18516</v>
      </c>
      <c r="M7702" t="s">
        <v>18516</v>
      </c>
    </row>
    <row r="7703" spans="1:13" ht="13.5">
      <c r="A7703" t="s">
        <v>40750</v>
      </c>
      <c r="B7703" t="s">
        <v>40751</v>
      </c>
      <c r="C7703" t="s">
        <v>29940</v>
      </c>
      <c r="D7703" t="s">
        <v>29941</v>
      </c>
      <c r="E7703" t="s">
        <v>18516</v>
      </c>
      <c r="F7703" t="s">
        <v>18516</v>
      </c>
      <c r="G7703" t="s">
        <v>18516</v>
      </c>
      <c r="H7703" t="s">
        <v>18516</v>
      </c>
      <c r="I7703" t="s">
        <v>18516</v>
      </c>
      <c r="J7703" t="s">
        <v>18516</v>
      </c>
      <c r="K7703" t="s">
        <v>29707</v>
      </c>
      <c r="L7703" t="s">
        <v>18516</v>
      </c>
      <c r="M7703" t="s">
        <v>18516</v>
      </c>
    </row>
    <row r="7704" spans="1:13" ht="13.5">
      <c r="A7704" t="s">
        <v>40752</v>
      </c>
      <c r="B7704" t="s">
        <v>40753</v>
      </c>
      <c r="C7704" t="s">
        <v>29940</v>
      </c>
      <c r="D7704" t="s">
        <v>29941</v>
      </c>
      <c r="E7704" t="s">
        <v>18516</v>
      </c>
      <c r="F7704" t="s">
        <v>18516</v>
      </c>
      <c r="G7704" t="s">
        <v>18516</v>
      </c>
      <c r="H7704" t="s">
        <v>18516</v>
      </c>
      <c r="I7704" t="s">
        <v>18516</v>
      </c>
      <c r="J7704" t="s">
        <v>18516</v>
      </c>
      <c r="K7704" t="s">
        <v>29707</v>
      </c>
      <c r="L7704" t="s">
        <v>18516</v>
      </c>
      <c r="M7704" t="s">
        <v>18516</v>
      </c>
    </row>
    <row r="7705" spans="1:13" ht="13.5">
      <c r="A7705" t="s">
        <v>40754</v>
      </c>
      <c r="B7705" t="s">
        <v>40755</v>
      </c>
      <c r="C7705" t="s">
        <v>29940</v>
      </c>
      <c r="D7705" t="s">
        <v>29941</v>
      </c>
      <c r="E7705" t="s">
        <v>18516</v>
      </c>
      <c r="F7705" t="s">
        <v>18516</v>
      </c>
      <c r="G7705" t="s">
        <v>18516</v>
      </c>
      <c r="H7705" t="s">
        <v>18516</v>
      </c>
      <c r="I7705" t="s">
        <v>18516</v>
      </c>
      <c r="J7705" t="s">
        <v>18516</v>
      </c>
      <c r="K7705" t="s">
        <v>29707</v>
      </c>
      <c r="L7705" t="s">
        <v>18516</v>
      </c>
      <c r="M7705" t="s">
        <v>18516</v>
      </c>
    </row>
    <row r="7706" spans="1:13" ht="13.5">
      <c r="A7706" t="s">
        <v>40756</v>
      </c>
      <c r="B7706" t="s">
        <v>40757</v>
      </c>
      <c r="C7706" t="s">
        <v>29940</v>
      </c>
      <c r="D7706" t="s">
        <v>29941</v>
      </c>
      <c r="E7706" t="s">
        <v>18516</v>
      </c>
      <c r="F7706" t="s">
        <v>18516</v>
      </c>
      <c r="G7706" t="s">
        <v>18516</v>
      </c>
      <c r="H7706" t="s">
        <v>18516</v>
      </c>
      <c r="I7706" t="s">
        <v>18516</v>
      </c>
      <c r="J7706" t="s">
        <v>18516</v>
      </c>
      <c r="K7706" t="s">
        <v>29707</v>
      </c>
      <c r="L7706" t="s">
        <v>18516</v>
      </c>
      <c r="M7706" t="s">
        <v>18516</v>
      </c>
    </row>
    <row r="7707" spans="1:13" ht="13.5">
      <c r="A7707" t="s">
        <v>40758</v>
      </c>
      <c r="B7707" t="s">
        <v>40759</v>
      </c>
      <c r="C7707" t="s">
        <v>29940</v>
      </c>
      <c r="D7707" t="s">
        <v>29941</v>
      </c>
      <c r="E7707" t="s">
        <v>18516</v>
      </c>
      <c r="F7707" t="s">
        <v>18516</v>
      </c>
      <c r="G7707" t="s">
        <v>18516</v>
      </c>
      <c r="H7707" t="s">
        <v>18516</v>
      </c>
      <c r="I7707" t="s">
        <v>18516</v>
      </c>
      <c r="J7707" t="s">
        <v>18516</v>
      </c>
      <c r="K7707" t="s">
        <v>29707</v>
      </c>
      <c r="L7707" t="s">
        <v>18516</v>
      </c>
      <c r="M7707" t="s">
        <v>18516</v>
      </c>
    </row>
    <row r="7708" spans="1:13" ht="13.5">
      <c r="A7708" t="s">
        <v>40760</v>
      </c>
      <c r="B7708" t="s">
        <v>40761</v>
      </c>
      <c r="C7708" t="s">
        <v>29940</v>
      </c>
      <c r="D7708" t="s">
        <v>29941</v>
      </c>
      <c r="E7708" t="s">
        <v>18516</v>
      </c>
      <c r="F7708" t="s">
        <v>18516</v>
      </c>
      <c r="G7708" t="s">
        <v>18516</v>
      </c>
      <c r="H7708" t="s">
        <v>18516</v>
      </c>
      <c r="I7708" t="s">
        <v>18516</v>
      </c>
      <c r="J7708" t="s">
        <v>18516</v>
      </c>
      <c r="K7708" t="s">
        <v>29707</v>
      </c>
      <c r="L7708" t="s">
        <v>18516</v>
      </c>
      <c r="M7708" t="s">
        <v>18516</v>
      </c>
    </row>
    <row r="7709" spans="1:13" ht="13.5">
      <c r="A7709" t="s">
        <v>7344</v>
      </c>
      <c r="B7709" t="s">
        <v>40762</v>
      </c>
      <c r="C7709" t="s">
        <v>29940</v>
      </c>
      <c r="D7709" t="s">
        <v>29941</v>
      </c>
      <c r="E7709" t="s">
        <v>18516</v>
      </c>
      <c r="F7709" t="s">
        <v>18516</v>
      </c>
      <c r="G7709" t="s">
        <v>18516</v>
      </c>
      <c r="H7709" t="s">
        <v>18516</v>
      </c>
      <c r="I7709" t="s">
        <v>18516</v>
      </c>
      <c r="J7709" t="s">
        <v>18516</v>
      </c>
      <c r="K7709" t="s">
        <v>29707</v>
      </c>
      <c r="L7709" t="s">
        <v>18516</v>
      </c>
      <c r="M7709" t="s">
        <v>18516</v>
      </c>
    </row>
    <row r="7710" spans="1:13" ht="13.5">
      <c r="A7710" t="s">
        <v>40763</v>
      </c>
      <c r="B7710" t="s">
        <v>40764</v>
      </c>
      <c r="C7710" t="s">
        <v>29940</v>
      </c>
      <c r="D7710" t="s">
        <v>29941</v>
      </c>
      <c r="E7710" t="s">
        <v>18516</v>
      </c>
      <c r="F7710" t="s">
        <v>18516</v>
      </c>
      <c r="G7710" t="s">
        <v>18516</v>
      </c>
      <c r="H7710" t="s">
        <v>18516</v>
      </c>
      <c r="I7710" t="s">
        <v>18516</v>
      </c>
      <c r="J7710" t="s">
        <v>18516</v>
      </c>
      <c r="K7710" t="s">
        <v>29707</v>
      </c>
      <c r="L7710" t="s">
        <v>18516</v>
      </c>
      <c r="M7710" t="s">
        <v>18516</v>
      </c>
    </row>
    <row r="7711" spans="1:13" ht="13.5">
      <c r="A7711" t="s">
        <v>5447</v>
      </c>
      <c r="B7711" t="s">
        <v>40765</v>
      </c>
      <c r="C7711" t="s">
        <v>29940</v>
      </c>
      <c r="D7711" t="s">
        <v>29941</v>
      </c>
      <c r="E7711" s="164">
        <v>269</v>
      </c>
      <c r="F7711" s="164">
        <v>244</v>
      </c>
      <c r="G7711" s="165">
        <v>0.9</v>
      </c>
      <c r="H7711" t="s">
        <v>18516</v>
      </c>
      <c r="I7711" s="164">
        <v>95.56</v>
      </c>
      <c r="J7711" s="164">
        <v>339.56</v>
      </c>
      <c r="K7711">
        <v>39</v>
      </c>
      <c r="L7711" t="s">
        <v>18516</v>
      </c>
      <c r="M7711" t="s">
        <v>18516</v>
      </c>
    </row>
    <row r="7712" spans="1:13" ht="13.5">
      <c r="A7712" t="s">
        <v>5450</v>
      </c>
      <c r="B7712" t="s">
        <v>40766</v>
      </c>
      <c r="C7712" t="s">
        <v>29940</v>
      </c>
      <c r="D7712" t="s">
        <v>29941</v>
      </c>
      <c r="E7712" s="164">
        <v>269</v>
      </c>
      <c r="F7712" s="164">
        <v>244</v>
      </c>
      <c r="G7712" s="165">
        <v>0.9</v>
      </c>
      <c r="H7712" t="s">
        <v>18516</v>
      </c>
      <c r="I7712" s="164">
        <v>95.56</v>
      </c>
      <c r="J7712" s="164">
        <v>339.56</v>
      </c>
      <c r="K7712">
        <v>7</v>
      </c>
      <c r="L7712" t="s">
        <v>18516</v>
      </c>
      <c r="M7712" t="s">
        <v>18516</v>
      </c>
    </row>
    <row r="7713" spans="1:13" ht="13.5">
      <c r="A7713" t="s">
        <v>5456</v>
      </c>
      <c r="B7713" t="s">
        <v>40767</v>
      </c>
      <c r="C7713" t="s">
        <v>29940</v>
      </c>
      <c r="D7713" t="s">
        <v>29941</v>
      </c>
      <c r="E7713" s="164">
        <v>239</v>
      </c>
      <c r="F7713" s="164">
        <v>219</v>
      </c>
      <c r="G7713" s="165">
        <v>0.91</v>
      </c>
      <c r="H7713" t="s">
        <v>18516</v>
      </c>
      <c r="I7713" s="164">
        <v>91.38</v>
      </c>
      <c r="J7713" s="164">
        <v>310.38</v>
      </c>
      <c r="K7713">
        <v>43</v>
      </c>
      <c r="L7713" t="s">
        <v>18516</v>
      </c>
      <c r="M7713" t="s">
        <v>18516</v>
      </c>
    </row>
    <row r="7714" spans="1:13" ht="13.5">
      <c r="A7714" t="s">
        <v>12920</v>
      </c>
      <c r="B7714" t="s">
        <v>40768</v>
      </c>
      <c r="C7714" t="s">
        <v>29940</v>
      </c>
      <c r="D7714" t="s">
        <v>29941</v>
      </c>
      <c r="E7714" t="s">
        <v>18516</v>
      </c>
      <c r="F7714" t="s">
        <v>18516</v>
      </c>
      <c r="G7714" t="s">
        <v>18516</v>
      </c>
      <c r="H7714" t="s">
        <v>18516</v>
      </c>
      <c r="I7714" t="s">
        <v>18516</v>
      </c>
      <c r="J7714" t="s">
        <v>18516</v>
      </c>
      <c r="K7714" t="s">
        <v>29707</v>
      </c>
      <c r="L7714" t="s">
        <v>18516</v>
      </c>
      <c r="M7714" t="s">
        <v>18516</v>
      </c>
    </row>
    <row r="7715" spans="1:13" ht="13.5">
      <c r="A7715" t="s">
        <v>40769</v>
      </c>
      <c r="B7715" t="s">
        <v>36278</v>
      </c>
      <c r="C7715" t="s">
        <v>29940</v>
      </c>
      <c r="D7715" t="s">
        <v>29941</v>
      </c>
      <c r="E7715" t="s">
        <v>18516</v>
      </c>
      <c r="F7715" t="s">
        <v>18516</v>
      </c>
      <c r="G7715" t="s">
        <v>18516</v>
      </c>
      <c r="H7715" t="s">
        <v>18516</v>
      </c>
      <c r="I7715" t="s">
        <v>18516</v>
      </c>
      <c r="J7715" t="s">
        <v>18516</v>
      </c>
      <c r="K7715" t="s">
        <v>29707</v>
      </c>
      <c r="L7715" t="s">
        <v>18516</v>
      </c>
      <c r="M7715" t="s">
        <v>18516</v>
      </c>
    </row>
    <row r="7716" spans="1:13" ht="13.5">
      <c r="A7716" t="s">
        <v>40770</v>
      </c>
      <c r="B7716" t="s">
        <v>36285</v>
      </c>
      <c r="C7716" t="s">
        <v>29940</v>
      </c>
      <c r="D7716" t="s">
        <v>29941</v>
      </c>
      <c r="E7716" t="s">
        <v>18516</v>
      </c>
      <c r="F7716" t="s">
        <v>18516</v>
      </c>
      <c r="G7716" t="s">
        <v>18516</v>
      </c>
      <c r="H7716" t="s">
        <v>18516</v>
      </c>
      <c r="I7716" t="s">
        <v>18516</v>
      </c>
      <c r="J7716" t="s">
        <v>18516</v>
      </c>
      <c r="K7716" t="s">
        <v>29707</v>
      </c>
      <c r="L7716" t="s">
        <v>18516</v>
      </c>
      <c r="M7716" t="s">
        <v>18516</v>
      </c>
    </row>
    <row r="7717" spans="1:13" ht="13.5">
      <c r="A7717" t="s">
        <v>13824</v>
      </c>
      <c r="B7717" t="s">
        <v>40771</v>
      </c>
      <c r="C7717" t="s">
        <v>29940</v>
      </c>
      <c r="D7717" t="s">
        <v>29941</v>
      </c>
      <c r="E7717" t="s">
        <v>18516</v>
      </c>
      <c r="F7717" t="s">
        <v>18516</v>
      </c>
      <c r="G7717" t="s">
        <v>18516</v>
      </c>
      <c r="H7717" t="s">
        <v>18516</v>
      </c>
      <c r="I7717" t="s">
        <v>18516</v>
      </c>
      <c r="J7717" t="s">
        <v>18516</v>
      </c>
      <c r="K7717" t="s">
        <v>29707</v>
      </c>
      <c r="L7717" t="s">
        <v>18516</v>
      </c>
      <c r="M7717" t="s">
        <v>18516</v>
      </c>
    </row>
    <row r="7718" spans="1:13" ht="13.5">
      <c r="A7718" t="s">
        <v>6973</v>
      </c>
      <c r="B7718" t="s">
        <v>40772</v>
      </c>
      <c r="C7718" t="s">
        <v>29940</v>
      </c>
      <c r="D7718" t="s">
        <v>29941</v>
      </c>
      <c r="E7718" t="s">
        <v>18516</v>
      </c>
      <c r="F7718" t="s">
        <v>18516</v>
      </c>
      <c r="G7718" t="s">
        <v>18516</v>
      </c>
      <c r="H7718" t="s">
        <v>18516</v>
      </c>
      <c r="I7718" t="s">
        <v>18516</v>
      </c>
      <c r="J7718" t="s">
        <v>18516</v>
      </c>
      <c r="K7718" t="s">
        <v>29707</v>
      </c>
      <c r="L7718" t="s">
        <v>18516</v>
      </c>
      <c r="M7718" t="s">
        <v>18516</v>
      </c>
    </row>
    <row r="7719" spans="1:13" ht="13.5">
      <c r="A7719" t="s">
        <v>6970</v>
      </c>
      <c r="B7719" t="s">
        <v>40773</v>
      </c>
      <c r="C7719" t="s">
        <v>29940</v>
      </c>
      <c r="D7719" t="s">
        <v>29941</v>
      </c>
      <c r="E7719" t="s">
        <v>18516</v>
      </c>
      <c r="F7719" t="s">
        <v>18516</v>
      </c>
      <c r="G7719" t="s">
        <v>18516</v>
      </c>
      <c r="H7719" t="s">
        <v>18516</v>
      </c>
      <c r="I7719" t="s">
        <v>18516</v>
      </c>
      <c r="J7719" t="s">
        <v>18516</v>
      </c>
      <c r="K7719" t="s">
        <v>29707</v>
      </c>
      <c r="L7719" t="s">
        <v>18516</v>
      </c>
      <c r="M7719" t="s">
        <v>18516</v>
      </c>
    </row>
    <row r="7720" spans="1:13" ht="13.5">
      <c r="A7720" t="s">
        <v>40774</v>
      </c>
      <c r="B7720" t="s">
        <v>40775</v>
      </c>
      <c r="C7720" t="s">
        <v>29940</v>
      </c>
      <c r="D7720" t="s">
        <v>29941</v>
      </c>
      <c r="E7720" s="164">
        <v>439</v>
      </c>
      <c r="F7720" s="164">
        <v>439</v>
      </c>
      <c r="G7720" t="s">
        <v>18516</v>
      </c>
      <c r="H7720" t="s">
        <v>18516</v>
      </c>
      <c r="I7720" s="164">
        <v>136.89</v>
      </c>
      <c r="J7720" s="164">
        <v>575.89</v>
      </c>
      <c r="K7720">
        <v>15</v>
      </c>
      <c r="L7720" t="s">
        <v>18516</v>
      </c>
      <c r="M7720" t="s">
        <v>18516</v>
      </c>
    </row>
    <row r="7721" spans="1:13" ht="13.5">
      <c r="A7721" t="s">
        <v>40776</v>
      </c>
      <c r="B7721" t="s">
        <v>40777</v>
      </c>
      <c r="C7721" t="s">
        <v>29940</v>
      </c>
      <c r="D7721" t="s">
        <v>29941</v>
      </c>
      <c r="E7721" t="s">
        <v>18516</v>
      </c>
      <c r="F7721" t="s">
        <v>18516</v>
      </c>
      <c r="G7721" t="s">
        <v>18516</v>
      </c>
      <c r="H7721" t="s">
        <v>18516</v>
      </c>
      <c r="I7721" t="s">
        <v>18516</v>
      </c>
      <c r="J7721" t="s">
        <v>18516</v>
      </c>
      <c r="K7721" t="s">
        <v>29707</v>
      </c>
      <c r="L7721" t="s">
        <v>18516</v>
      </c>
      <c r="M7721" t="s">
        <v>18516</v>
      </c>
    </row>
    <row r="7722" spans="1:13" ht="13.5">
      <c r="A7722" t="s">
        <v>40778</v>
      </c>
      <c r="B7722" t="s">
        <v>40779</v>
      </c>
      <c r="C7722" t="s">
        <v>29940</v>
      </c>
      <c r="D7722" t="s">
        <v>29941</v>
      </c>
      <c r="E7722" s="164">
        <v>289</v>
      </c>
      <c r="F7722" s="164">
        <v>279</v>
      </c>
      <c r="G7722" s="165">
        <v>0.96</v>
      </c>
      <c r="H7722" t="s">
        <v>29914</v>
      </c>
      <c r="I7722" s="164">
        <v>71.48</v>
      </c>
      <c r="J7722" s="164">
        <v>350.48</v>
      </c>
      <c r="K7722">
        <v>35</v>
      </c>
      <c r="L7722" t="s">
        <v>18516</v>
      </c>
      <c r="M7722" t="s">
        <v>18516</v>
      </c>
    </row>
    <row r="7723" spans="1:13" ht="13.5">
      <c r="A7723" t="s">
        <v>40780</v>
      </c>
      <c r="B7723" t="s">
        <v>40781</v>
      </c>
      <c r="C7723" t="s">
        <v>29940</v>
      </c>
      <c r="D7723" t="s">
        <v>29941</v>
      </c>
      <c r="E7723" s="164">
        <v>489</v>
      </c>
      <c r="F7723" s="164">
        <v>469</v>
      </c>
      <c r="G7723" s="165">
        <v>0.95</v>
      </c>
      <c r="H7723" t="s">
        <v>29914</v>
      </c>
      <c r="I7723" s="164">
        <v>159.61</v>
      </c>
      <c r="J7723" s="164">
        <v>628.61</v>
      </c>
      <c r="K7723">
        <v>72</v>
      </c>
      <c r="L7723" t="s">
        <v>18516</v>
      </c>
      <c r="M7723" t="s">
        <v>18516</v>
      </c>
    </row>
    <row r="7724" spans="1:13" ht="13.5">
      <c r="A7724" t="s">
        <v>40782</v>
      </c>
      <c r="B7724" t="s">
        <v>40783</v>
      </c>
      <c r="C7724" t="s">
        <v>29940</v>
      </c>
      <c r="D7724" t="s">
        <v>29941</v>
      </c>
      <c r="E7724" s="164">
        <v>499</v>
      </c>
      <c r="F7724" s="164">
        <v>449</v>
      </c>
      <c r="G7724" s="165">
        <v>0.89</v>
      </c>
      <c r="H7724" t="s">
        <v>18516</v>
      </c>
      <c r="I7724" s="164">
        <v>163.4</v>
      </c>
      <c r="J7724" s="164">
        <v>612.4</v>
      </c>
      <c r="K7724">
        <v>67</v>
      </c>
      <c r="L7724" t="s">
        <v>18516</v>
      </c>
      <c r="M7724" t="s">
        <v>18516</v>
      </c>
    </row>
    <row r="7725" spans="1:13" ht="13.5">
      <c r="A7725" t="s">
        <v>4888</v>
      </c>
      <c r="B7725" t="s">
        <v>40784</v>
      </c>
      <c r="C7725" t="s">
        <v>29940</v>
      </c>
      <c r="D7725" t="s">
        <v>29941</v>
      </c>
      <c r="E7725" t="s">
        <v>18516</v>
      </c>
      <c r="F7725" t="s">
        <v>18516</v>
      </c>
      <c r="G7725" t="s">
        <v>18516</v>
      </c>
      <c r="H7725" t="s">
        <v>18516</v>
      </c>
      <c r="I7725" t="s">
        <v>18516</v>
      </c>
      <c r="J7725" t="s">
        <v>18516</v>
      </c>
      <c r="K7725" t="s">
        <v>29707</v>
      </c>
      <c r="L7725" t="s">
        <v>18516</v>
      </c>
      <c r="M7725" t="s">
        <v>18516</v>
      </c>
    </row>
    <row r="7726" spans="1:13" ht="13.5">
      <c r="A7726" t="s">
        <v>4891</v>
      </c>
      <c r="B7726" t="s">
        <v>40785</v>
      </c>
      <c r="C7726" t="s">
        <v>29940</v>
      </c>
      <c r="D7726" t="s">
        <v>29941</v>
      </c>
      <c r="E7726" t="s">
        <v>18516</v>
      </c>
      <c r="F7726" t="s">
        <v>18516</v>
      </c>
      <c r="G7726" t="s">
        <v>18516</v>
      </c>
      <c r="H7726" t="s">
        <v>18516</v>
      </c>
      <c r="I7726" t="s">
        <v>18516</v>
      </c>
      <c r="J7726" t="s">
        <v>18516</v>
      </c>
      <c r="K7726" t="s">
        <v>29707</v>
      </c>
      <c r="L7726" t="s">
        <v>18516</v>
      </c>
      <c r="M7726" t="s">
        <v>18516</v>
      </c>
    </row>
    <row r="7727" spans="1:13" ht="13.5">
      <c r="A7727" t="s">
        <v>40786</v>
      </c>
      <c r="B7727" t="s">
        <v>40787</v>
      </c>
      <c r="C7727" t="s">
        <v>29940</v>
      </c>
      <c r="D7727" t="s">
        <v>29941</v>
      </c>
      <c r="E7727" s="164">
        <v>380</v>
      </c>
      <c r="F7727" s="164">
        <v>380</v>
      </c>
      <c r="G7727" t="s">
        <v>18516</v>
      </c>
      <c r="H7727" t="s">
        <v>18516</v>
      </c>
      <c r="I7727" s="164">
        <v>107.47</v>
      </c>
      <c r="J7727" s="164">
        <v>487.47</v>
      </c>
      <c r="K7727">
        <v>49</v>
      </c>
      <c r="L7727" t="s">
        <v>18516</v>
      </c>
      <c r="M7727" t="s">
        <v>18516</v>
      </c>
    </row>
    <row r="7728" spans="1:13" ht="13.5">
      <c r="A7728" t="s">
        <v>2086</v>
      </c>
      <c r="B7728" t="s">
        <v>40788</v>
      </c>
      <c r="C7728" t="s">
        <v>29940</v>
      </c>
      <c r="D7728" t="s">
        <v>29941</v>
      </c>
      <c r="E7728" s="164">
        <v>350</v>
      </c>
      <c r="F7728" s="164">
        <v>320</v>
      </c>
      <c r="G7728" s="165">
        <v>0.91</v>
      </c>
      <c r="H7728" t="s">
        <v>18516</v>
      </c>
      <c r="I7728" s="164">
        <v>123.82</v>
      </c>
      <c r="J7728" s="164">
        <v>443.82</v>
      </c>
      <c r="K7728">
        <v>0</v>
      </c>
      <c r="L7728" t="s">
        <v>29439</v>
      </c>
      <c r="M7728" t="s">
        <v>29623</v>
      </c>
    </row>
    <row r="7729" spans="1:13" ht="13.5">
      <c r="A7729" t="s">
        <v>2092</v>
      </c>
      <c r="B7729" t="s">
        <v>40789</v>
      </c>
      <c r="C7729" t="s">
        <v>29940</v>
      </c>
      <c r="D7729" t="s">
        <v>29941</v>
      </c>
      <c r="E7729" t="s">
        <v>18516</v>
      </c>
      <c r="F7729" t="s">
        <v>18516</v>
      </c>
      <c r="G7729" t="s">
        <v>18516</v>
      </c>
      <c r="H7729" t="s">
        <v>18516</v>
      </c>
      <c r="I7729" t="s">
        <v>18516</v>
      </c>
      <c r="J7729" t="s">
        <v>18516</v>
      </c>
      <c r="K7729" t="s">
        <v>29707</v>
      </c>
      <c r="L7729" t="s">
        <v>18516</v>
      </c>
      <c r="M7729" t="s">
        <v>18516</v>
      </c>
    </row>
    <row r="7730" spans="1:13" ht="13.5">
      <c r="A7730" t="s">
        <v>40790</v>
      </c>
      <c r="B7730" t="s">
        <v>40791</v>
      </c>
      <c r="C7730" t="s">
        <v>29940</v>
      </c>
      <c r="D7730" t="s">
        <v>29941</v>
      </c>
      <c r="E7730" t="s">
        <v>18516</v>
      </c>
      <c r="F7730" t="s">
        <v>18516</v>
      </c>
      <c r="G7730" t="s">
        <v>18516</v>
      </c>
      <c r="H7730" t="s">
        <v>18516</v>
      </c>
      <c r="I7730" t="s">
        <v>18516</v>
      </c>
      <c r="J7730" t="s">
        <v>18516</v>
      </c>
      <c r="K7730" t="s">
        <v>29707</v>
      </c>
      <c r="L7730" t="s">
        <v>18516</v>
      </c>
      <c r="M7730" t="s">
        <v>18516</v>
      </c>
    </row>
    <row r="7731" spans="1:13" ht="13.5">
      <c r="A7731" t="s">
        <v>40792</v>
      </c>
      <c r="B7731" t="s">
        <v>40793</v>
      </c>
      <c r="C7731" t="s">
        <v>29940</v>
      </c>
      <c r="D7731" t="s">
        <v>29941</v>
      </c>
      <c r="E7731" t="s">
        <v>18516</v>
      </c>
      <c r="F7731" t="s">
        <v>18516</v>
      </c>
      <c r="G7731" t="s">
        <v>18516</v>
      </c>
      <c r="H7731" t="s">
        <v>18516</v>
      </c>
      <c r="I7731" t="s">
        <v>18516</v>
      </c>
      <c r="J7731" t="s">
        <v>18516</v>
      </c>
      <c r="K7731" t="s">
        <v>29707</v>
      </c>
      <c r="L7731" t="s">
        <v>18516</v>
      </c>
      <c r="M7731" t="s">
        <v>18516</v>
      </c>
    </row>
    <row r="7732" spans="1:13" ht="13.5">
      <c r="A7732" t="s">
        <v>5320</v>
      </c>
      <c r="B7732" t="s">
        <v>40794</v>
      </c>
      <c r="C7732" t="s">
        <v>29940</v>
      </c>
      <c r="D7732" t="s">
        <v>29941</v>
      </c>
      <c r="E7732" s="164">
        <v>270</v>
      </c>
      <c r="F7732" s="164">
        <v>270</v>
      </c>
      <c r="G7732" t="s">
        <v>18516</v>
      </c>
      <c r="H7732" t="s">
        <v>18516</v>
      </c>
      <c r="I7732" s="164">
        <v>74.17</v>
      </c>
      <c r="J7732" s="164">
        <v>344.17</v>
      </c>
      <c r="K7732">
        <v>0</v>
      </c>
      <c r="L7732" t="s">
        <v>18516</v>
      </c>
      <c r="M7732" t="s">
        <v>18516</v>
      </c>
    </row>
    <row r="7733" spans="1:13" ht="13.5">
      <c r="A7733" t="s">
        <v>40795</v>
      </c>
      <c r="B7733" t="s">
        <v>40796</v>
      </c>
      <c r="C7733" t="s">
        <v>29940</v>
      </c>
      <c r="D7733" t="s">
        <v>29941</v>
      </c>
      <c r="E7733" t="s">
        <v>18516</v>
      </c>
      <c r="F7733" t="s">
        <v>18516</v>
      </c>
      <c r="G7733" t="s">
        <v>18516</v>
      </c>
      <c r="H7733" t="s">
        <v>18516</v>
      </c>
      <c r="I7733" t="s">
        <v>18516</v>
      </c>
      <c r="J7733" t="s">
        <v>18516</v>
      </c>
      <c r="K7733" t="s">
        <v>29707</v>
      </c>
      <c r="L7733" t="s">
        <v>18516</v>
      </c>
      <c r="M7733" t="s">
        <v>18516</v>
      </c>
    </row>
    <row r="7734" spans="1:13" ht="13.5">
      <c r="A7734" t="s">
        <v>40797</v>
      </c>
      <c r="B7734" t="s">
        <v>40798</v>
      </c>
      <c r="C7734" t="s">
        <v>29940</v>
      </c>
      <c r="D7734" t="s">
        <v>29941</v>
      </c>
      <c r="E7734" t="s">
        <v>18516</v>
      </c>
      <c r="F7734" t="s">
        <v>18516</v>
      </c>
      <c r="G7734" t="s">
        <v>18516</v>
      </c>
      <c r="H7734" t="s">
        <v>18516</v>
      </c>
      <c r="I7734" t="s">
        <v>18516</v>
      </c>
      <c r="J7734" t="s">
        <v>18516</v>
      </c>
      <c r="K7734" t="s">
        <v>29707</v>
      </c>
      <c r="L7734" t="s">
        <v>18516</v>
      </c>
      <c r="M7734" t="s">
        <v>18516</v>
      </c>
    </row>
    <row r="7735" spans="1:13" ht="13.5">
      <c r="A7735" t="s">
        <v>40799</v>
      </c>
      <c r="B7735" t="s">
        <v>40800</v>
      </c>
      <c r="C7735" t="s">
        <v>29940</v>
      </c>
      <c r="D7735" t="s">
        <v>29941</v>
      </c>
      <c r="E7735" t="s">
        <v>18516</v>
      </c>
      <c r="F7735" t="s">
        <v>18516</v>
      </c>
      <c r="G7735" t="s">
        <v>18516</v>
      </c>
      <c r="H7735" t="s">
        <v>18516</v>
      </c>
      <c r="I7735" t="s">
        <v>18516</v>
      </c>
      <c r="J7735" t="s">
        <v>18516</v>
      </c>
      <c r="K7735" t="s">
        <v>29707</v>
      </c>
      <c r="L7735" t="s">
        <v>18516</v>
      </c>
      <c r="M7735" t="s">
        <v>18516</v>
      </c>
    </row>
    <row r="7736" spans="1:13" ht="13.5">
      <c r="A7736" t="s">
        <v>40801</v>
      </c>
      <c r="B7736" t="s">
        <v>40802</v>
      </c>
      <c r="C7736" t="s">
        <v>29940</v>
      </c>
      <c r="D7736" t="s">
        <v>29941</v>
      </c>
      <c r="E7736" t="s">
        <v>18516</v>
      </c>
      <c r="F7736" t="s">
        <v>18516</v>
      </c>
      <c r="G7736" t="s">
        <v>18516</v>
      </c>
      <c r="H7736" t="s">
        <v>18516</v>
      </c>
      <c r="I7736" t="s">
        <v>18516</v>
      </c>
      <c r="J7736" t="s">
        <v>18516</v>
      </c>
      <c r="K7736" t="s">
        <v>29707</v>
      </c>
      <c r="L7736" t="s">
        <v>18516</v>
      </c>
      <c r="M7736" t="s">
        <v>18516</v>
      </c>
    </row>
    <row r="7737" spans="1:13" ht="13.5">
      <c r="A7737" t="s">
        <v>40803</v>
      </c>
      <c r="B7737" t="s">
        <v>40804</v>
      </c>
      <c r="C7737" t="s">
        <v>29940</v>
      </c>
      <c r="D7737" t="s">
        <v>29941</v>
      </c>
      <c r="E7737" t="s">
        <v>18516</v>
      </c>
      <c r="F7737" t="s">
        <v>18516</v>
      </c>
      <c r="G7737" t="s">
        <v>18516</v>
      </c>
      <c r="H7737" t="s">
        <v>18516</v>
      </c>
      <c r="I7737" t="s">
        <v>18516</v>
      </c>
      <c r="J7737" t="s">
        <v>18516</v>
      </c>
      <c r="K7737" t="s">
        <v>29707</v>
      </c>
      <c r="L7737" t="s">
        <v>18516</v>
      </c>
      <c r="M7737" t="s">
        <v>18516</v>
      </c>
    </row>
    <row r="7738" spans="1:13" ht="13.5">
      <c r="A7738" t="s">
        <v>40805</v>
      </c>
      <c r="B7738" t="s">
        <v>40806</v>
      </c>
      <c r="C7738" t="s">
        <v>29940</v>
      </c>
      <c r="D7738" t="s">
        <v>29941</v>
      </c>
      <c r="E7738" t="s">
        <v>18516</v>
      </c>
      <c r="F7738" t="s">
        <v>18516</v>
      </c>
      <c r="G7738" t="s">
        <v>18516</v>
      </c>
      <c r="H7738" t="s">
        <v>18516</v>
      </c>
      <c r="I7738" t="s">
        <v>18516</v>
      </c>
      <c r="J7738" t="s">
        <v>18516</v>
      </c>
      <c r="K7738" t="s">
        <v>29707</v>
      </c>
      <c r="L7738" t="s">
        <v>18516</v>
      </c>
      <c r="M7738" t="s">
        <v>18516</v>
      </c>
    </row>
    <row r="7739" spans="1:13" ht="13.5">
      <c r="A7739" t="s">
        <v>40807</v>
      </c>
      <c r="B7739" t="s">
        <v>40808</v>
      </c>
      <c r="C7739" t="s">
        <v>29940</v>
      </c>
      <c r="D7739" t="s">
        <v>29941</v>
      </c>
      <c r="E7739" t="s">
        <v>18516</v>
      </c>
      <c r="F7739" t="s">
        <v>18516</v>
      </c>
      <c r="G7739" t="s">
        <v>18516</v>
      </c>
      <c r="H7739" t="s">
        <v>18516</v>
      </c>
      <c r="I7739" t="s">
        <v>18516</v>
      </c>
      <c r="J7739" t="s">
        <v>18516</v>
      </c>
      <c r="K7739" t="s">
        <v>29707</v>
      </c>
      <c r="L7739" t="s">
        <v>18516</v>
      </c>
      <c r="M7739" t="s">
        <v>18516</v>
      </c>
    </row>
    <row r="7740" spans="1:13" ht="13.5">
      <c r="A7740" t="s">
        <v>40809</v>
      </c>
      <c r="B7740" t="s">
        <v>40810</v>
      </c>
      <c r="C7740" t="s">
        <v>29940</v>
      </c>
      <c r="D7740" t="s">
        <v>29941</v>
      </c>
      <c r="E7740" s="164">
        <v>243</v>
      </c>
      <c r="F7740" s="164">
        <v>243</v>
      </c>
      <c r="G7740" t="s">
        <v>18516</v>
      </c>
      <c r="H7740" t="s">
        <v>18516</v>
      </c>
      <c r="I7740" s="164">
        <v>60.12</v>
      </c>
      <c r="J7740" s="164">
        <v>303.12</v>
      </c>
      <c r="K7740">
        <v>0</v>
      </c>
      <c r="L7740" t="s">
        <v>18516</v>
      </c>
      <c r="M7740" t="s">
        <v>18516</v>
      </c>
    </row>
    <row r="7741" spans="1:13" ht="13.5">
      <c r="A7741" t="s">
        <v>40811</v>
      </c>
      <c r="B7741" t="s">
        <v>40812</v>
      </c>
      <c r="C7741" t="s">
        <v>29940</v>
      </c>
      <c r="D7741" t="s">
        <v>29941</v>
      </c>
      <c r="E7741" t="s">
        <v>18516</v>
      </c>
      <c r="F7741" t="s">
        <v>18516</v>
      </c>
      <c r="G7741" t="s">
        <v>18516</v>
      </c>
      <c r="H7741" t="s">
        <v>18516</v>
      </c>
      <c r="I7741" t="s">
        <v>18516</v>
      </c>
      <c r="J7741" t="s">
        <v>18516</v>
      </c>
      <c r="K7741" t="s">
        <v>29707</v>
      </c>
      <c r="L7741" t="s">
        <v>18516</v>
      </c>
      <c r="M7741" t="s">
        <v>18516</v>
      </c>
    </row>
    <row r="7742" spans="1:13" ht="13.5">
      <c r="A7742" t="s">
        <v>40813</v>
      </c>
      <c r="B7742" t="s">
        <v>40814</v>
      </c>
      <c r="C7742" t="s">
        <v>29940</v>
      </c>
      <c r="D7742" t="s">
        <v>29941</v>
      </c>
      <c r="E7742" t="s">
        <v>18516</v>
      </c>
      <c r="F7742" t="s">
        <v>18516</v>
      </c>
      <c r="G7742" t="s">
        <v>18516</v>
      </c>
      <c r="H7742" t="s">
        <v>18516</v>
      </c>
      <c r="I7742" t="s">
        <v>18516</v>
      </c>
      <c r="J7742" t="s">
        <v>18516</v>
      </c>
      <c r="K7742" t="s">
        <v>29707</v>
      </c>
      <c r="L7742" t="s">
        <v>18516</v>
      </c>
      <c r="M7742" t="s">
        <v>18516</v>
      </c>
    </row>
    <row r="7743" spans="1:13" ht="13.5">
      <c r="A7743" t="s">
        <v>40815</v>
      </c>
      <c r="B7743" t="s">
        <v>40816</v>
      </c>
      <c r="C7743" t="s">
        <v>29940</v>
      </c>
      <c r="D7743" t="s">
        <v>29941</v>
      </c>
      <c r="E7743" t="s">
        <v>18516</v>
      </c>
      <c r="F7743" t="s">
        <v>18516</v>
      </c>
      <c r="G7743" t="s">
        <v>18516</v>
      </c>
      <c r="H7743" t="s">
        <v>18516</v>
      </c>
      <c r="I7743" t="s">
        <v>18516</v>
      </c>
      <c r="J7743" t="s">
        <v>18516</v>
      </c>
      <c r="K7743" t="s">
        <v>29707</v>
      </c>
      <c r="L7743" t="s">
        <v>18516</v>
      </c>
      <c r="M7743" t="s">
        <v>18516</v>
      </c>
    </row>
    <row r="7744" spans="1:13" ht="13.5">
      <c r="A7744" t="s">
        <v>40817</v>
      </c>
      <c r="B7744" t="s">
        <v>40818</v>
      </c>
      <c r="C7744" t="s">
        <v>29940</v>
      </c>
      <c r="D7744" t="s">
        <v>29941</v>
      </c>
      <c r="E7744" s="164">
        <v>309</v>
      </c>
      <c r="F7744" s="164">
        <v>309</v>
      </c>
      <c r="G7744" t="s">
        <v>18516</v>
      </c>
      <c r="H7744" t="s">
        <v>18516</v>
      </c>
      <c r="I7744" s="164">
        <v>175.53</v>
      </c>
      <c r="J7744" s="164">
        <v>484.53</v>
      </c>
      <c r="K7744">
        <v>82</v>
      </c>
      <c r="L7744" t="s">
        <v>18516</v>
      </c>
      <c r="M7744" t="s">
        <v>18516</v>
      </c>
    </row>
    <row r="7745" spans="1:13" ht="13.5">
      <c r="A7745" t="s">
        <v>40819</v>
      </c>
      <c r="B7745" t="s">
        <v>40820</v>
      </c>
      <c r="C7745" t="s">
        <v>29940</v>
      </c>
      <c r="D7745" t="s">
        <v>29941</v>
      </c>
      <c r="E7745" t="s">
        <v>18516</v>
      </c>
      <c r="F7745" t="s">
        <v>18516</v>
      </c>
      <c r="G7745" t="s">
        <v>18516</v>
      </c>
      <c r="H7745" t="s">
        <v>18516</v>
      </c>
      <c r="I7745" t="s">
        <v>18516</v>
      </c>
      <c r="J7745" t="s">
        <v>18516</v>
      </c>
      <c r="K7745" t="s">
        <v>29707</v>
      </c>
      <c r="L7745" t="s">
        <v>18516</v>
      </c>
      <c r="M7745" t="s">
        <v>18516</v>
      </c>
    </row>
    <row r="7746" spans="1:13" ht="13.5">
      <c r="A7746" t="s">
        <v>40821</v>
      </c>
      <c r="B7746" t="s">
        <v>40822</v>
      </c>
      <c r="C7746" t="s">
        <v>29940</v>
      </c>
      <c r="D7746" t="s">
        <v>29941</v>
      </c>
      <c r="E7746" t="s">
        <v>18516</v>
      </c>
      <c r="F7746" t="s">
        <v>18516</v>
      </c>
      <c r="G7746" t="s">
        <v>18516</v>
      </c>
      <c r="H7746" t="s">
        <v>18516</v>
      </c>
      <c r="I7746" t="s">
        <v>18516</v>
      </c>
      <c r="J7746" t="s">
        <v>18516</v>
      </c>
      <c r="K7746" t="s">
        <v>29707</v>
      </c>
      <c r="L7746" t="s">
        <v>18516</v>
      </c>
      <c r="M7746" t="s">
        <v>18516</v>
      </c>
    </row>
    <row r="7747" spans="1:13" ht="13.5">
      <c r="A7747" t="s">
        <v>40823</v>
      </c>
      <c r="B7747" t="s">
        <v>40824</v>
      </c>
      <c r="C7747" t="s">
        <v>29940</v>
      </c>
      <c r="D7747" t="s">
        <v>29941</v>
      </c>
      <c r="E7747" t="s">
        <v>18516</v>
      </c>
      <c r="F7747" t="s">
        <v>18516</v>
      </c>
      <c r="G7747" t="s">
        <v>18516</v>
      </c>
      <c r="H7747" t="s">
        <v>18516</v>
      </c>
      <c r="I7747" t="s">
        <v>18516</v>
      </c>
      <c r="J7747" t="s">
        <v>18516</v>
      </c>
      <c r="K7747" t="s">
        <v>29707</v>
      </c>
      <c r="L7747" t="s">
        <v>18516</v>
      </c>
      <c r="M7747" t="s">
        <v>18516</v>
      </c>
    </row>
    <row r="7748" spans="1:13" ht="13.5">
      <c r="A7748" t="s">
        <v>2116</v>
      </c>
      <c r="B7748" t="s">
        <v>40825</v>
      </c>
      <c r="C7748" t="s">
        <v>29940</v>
      </c>
      <c r="D7748" t="s">
        <v>29941</v>
      </c>
      <c r="E7748" t="s">
        <v>18516</v>
      </c>
      <c r="F7748" t="s">
        <v>18516</v>
      </c>
      <c r="G7748" t="s">
        <v>18516</v>
      </c>
      <c r="H7748" t="s">
        <v>18516</v>
      </c>
      <c r="I7748" t="s">
        <v>18516</v>
      </c>
      <c r="J7748" t="s">
        <v>18516</v>
      </c>
      <c r="K7748" t="s">
        <v>29707</v>
      </c>
      <c r="L7748" t="s">
        <v>18516</v>
      </c>
      <c r="M7748" t="s">
        <v>18516</v>
      </c>
    </row>
    <row r="7749" spans="1:13" ht="13.5">
      <c r="A7749" t="s">
        <v>2119</v>
      </c>
      <c r="B7749" t="s">
        <v>40826</v>
      </c>
      <c r="C7749" t="s">
        <v>29940</v>
      </c>
      <c r="D7749" t="s">
        <v>29941</v>
      </c>
      <c r="E7749" t="s">
        <v>18516</v>
      </c>
      <c r="F7749" t="s">
        <v>18516</v>
      </c>
      <c r="G7749" t="s">
        <v>18516</v>
      </c>
      <c r="H7749" t="s">
        <v>18516</v>
      </c>
      <c r="I7749" t="s">
        <v>18516</v>
      </c>
      <c r="J7749" t="s">
        <v>18516</v>
      </c>
      <c r="K7749" t="s">
        <v>29707</v>
      </c>
      <c r="L7749" t="s">
        <v>18516</v>
      </c>
      <c r="M7749" t="s">
        <v>18516</v>
      </c>
    </row>
    <row r="7750" spans="1:13" ht="13.5">
      <c r="A7750" t="s">
        <v>40827</v>
      </c>
      <c r="B7750" t="s">
        <v>40828</v>
      </c>
      <c r="C7750" t="s">
        <v>29940</v>
      </c>
      <c r="D7750" t="s">
        <v>29941</v>
      </c>
      <c r="E7750" s="164">
        <v>584</v>
      </c>
      <c r="F7750" s="164">
        <v>584</v>
      </c>
      <c r="G7750" t="s">
        <v>18516</v>
      </c>
      <c r="H7750" t="s">
        <v>18516</v>
      </c>
      <c r="I7750" s="164">
        <v>214.14</v>
      </c>
      <c r="J7750" s="164">
        <v>798.14</v>
      </c>
      <c r="K7750">
        <v>0</v>
      </c>
      <c r="L7750" t="s">
        <v>18516</v>
      </c>
      <c r="M7750" t="s">
        <v>18516</v>
      </c>
    </row>
    <row r="7751" spans="1:13" ht="13.5">
      <c r="A7751" t="s">
        <v>40829</v>
      </c>
      <c r="B7751" t="s">
        <v>40830</v>
      </c>
      <c r="C7751" t="s">
        <v>29940</v>
      </c>
      <c r="D7751" t="s">
        <v>29941</v>
      </c>
      <c r="E7751" s="164">
        <v>359</v>
      </c>
      <c r="F7751" s="164">
        <v>339</v>
      </c>
      <c r="G7751" s="165">
        <v>0.94</v>
      </c>
      <c r="H7751" t="s">
        <v>18516</v>
      </c>
      <c r="I7751" s="164">
        <v>78.67</v>
      </c>
      <c r="J7751" s="164">
        <v>417.67</v>
      </c>
      <c r="K7751">
        <v>115</v>
      </c>
      <c r="L7751" t="s">
        <v>29439</v>
      </c>
      <c r="M7751" t="s">
        <v>29711</v>
      </c>
    </row>
    <row r="7752" spans="1:13" ht="13.5">
      <c r="A7752" t="s">
        <v>40831</v>
      </c>
      <c r="B7752" t="s">
        <v>40832</v>
      </c>
      <c r="C7752" t="s">
        <v>29940</v>
      </c>
      <c r="D7752" t="s">
        <v>29941</v>
      </c>
      <c r="E7752" s="164">
        <v>359</v>
      </c>
      <c r="F7752" s="164">
        <v>339</v>
      </c>
      <c r="G7752" s="165">
        <v>0.94</v>
      </c>
      <c r="H7752" t="s">
        <v>18516</v>
      </c>
      <c r="I7752" s="164">
        <v>78.67</v>
      </c>
      <c r="J7752" s="164">
        <v>417.67</v>
      </c>
      <c r="K7752">
        <v>142</v>
      </c>
      <c r="L7752" t="s">
        <v>29439</v>
      </c>
      <c r="M7752" t="s">
        <v>29711</v>
      </c>
    </row>
    <row r="7753" spans="1:13" ht="13.5">
      <c r="A7753" t="s">
        <v>40833</v>
      </c>
      <c r="B7753" t="s">
        <v>40834</v>
      </c>
      <c r="C7753" t="s">
        <v>29940</v>
      </c>
      <c r="D7753" t="s">
        <v>29941</v>
      </c>
      <c r="E7753" t="s">
        <v>18516</v>
      </c>
      <c r="F7753" t="s">
        <v>18516</v>
      </c>
      <c r="G7753" t="s">
        <v>18516</v>
      </c>
      <c r="H7753" t="s">
        <v>18516</v>
      </c>
      <c r="I7753" t="s">
        <v>18516</v>
      </c>
      <c r="J7753" t="s">
        <v>18516</v>
      </c>
      <c r="K7753" t="s">
        <v>29707</v>
      </c>
      <c r="L7753" t="s">
        <v>18516</v>
      </c>
      <c r="M7753" t="s">
        <v>18516</v>
      </c>
    </row>
    <row r="7754" spans="1:13" ht="13.5">
      <c r="A7754" t="s">
        <v>40835</v>
      </c>
      <c r="B7754" t="s">
        <v>40836</v>
      </c>
      <c r="C7754" t="s">
        <v>29940</v>
      </c>
      <c r="D7754" t="s">
        <v>29941</v>
      </c>
      <c r="E7754" t="s">
        <v>18516</v>
      </c>
      <c r="F7754" t="s">
        <v>18516</v>
      </c>
      <c r="G7754" t="s">
        <v>18516</v>
      </c>
      <c r="H7754" t="s">
        <v>18516</v>
      </c>
      <c r="I7754" t="s">
        <v>18516</v>
      </c>
      <c r="J7754" t="s">
        <v>18516</v>
      </c>
      <c r="K7754" t="s">
        <v>29707</v>
      </c>
      <c r="L7754" t="s">
        <v>18516</v>
      </c>
      <c r="M7754" t="s">
        <v>18516</v>
      </c>
    </row>
    <row r="7755" spans="1:13" ht="13.5">
      <c r="A7755" t="s">
        <v>40837</v>
      </c>
      <c r="B7755" t="s">
        <v>40595</v>
      </c>
      <c r="C7755" t="s">
        <v>29940</v>
      </c>
      <c r="D7755" t="s">
        <v>29941</v>
      </c>
      <c r="E7755" t="s">
        <v>18516</v>
      </c>
      <c r="F7755" t="s">
        <v>18516</v>
      </c>
      <c r="G7755" t="s">
        <v>18516</v>
      </c>
      <c r="H7755" t="s">
        <v>18516</v>
      </c>
      <c r="I7755" t="s">
        <v>18516</v>
      </c>
      <c r="J7755" t="s">
        <v>18516</v>
      </c>
      <c r="K7755" t="s">
        <v>29707</v>
      </c>
      <c r="L7755" t="s">
        <v>18516</v>
      </c>
      <c r="M7755" t="s">
        <v>18516</v>
      </c>
    </row>
    <row r="7756" spans="1:13" ht="13.5">
      <c r="A7756" t="s">
        <v>40838</v>
      </c>
      <c r="B7756" t="s">
        <v>40839</v>
      </c>
      <c r="C7756" t="s">
        <v>29940</v>
      </c>
      <c r="D7756" t="s">
        <v>29941</v>
      </c>
      <c r="E7756" t="s">
        <v>18516</v>
      </c>
      <c r="F7756" t="s">
        <v>18516</v>
      </c>
      <c r="G7756" t="s">
        <v>18516</v>
      </c>
      <c r="H7756" t="s">
        <v>18516</v>
      </c>
      <c r="I7756" t="s">
        <v>18516</v>
      </c>
      <c r="J7756" t="s">
        <v>18516</v>
      </c>
      <c r="K7756" t="s">
        <v>29707</v>
      </c>
      <c r="L7756" t="s">
        <v>18516</v>
      </c>
      <c r="M7756" t="s">
        <v>18516</v>
      </c>
    </row>
    <row r="7757" spans="1:13" ht="13.5">
      <c r="A7757" t="s">
        <v>40840</v>
      </c>
      <c r="B7757" t="s">
        <v>40841</v>
      </c>
      <c r="C7757" t="s">
        <v>29940</v>
      </c>
      <c r="D7757" t="s">
        <v>29941</v>
      </c>
      <c r="E7757" t="s">
        <v>18516</v>
      </c>
      <c r="F7757" t="s">
        <v>18516</v>
      </c>
      <c r="G7757" t="s">
        <v>18516</v>
      </c>
      <c r="H7757" t="s">
        <v>18516</v>
      </c>
      <c r="I7757" t="s">
        <v>18516</v>
      </c>
      <c r="J7757" t="s">
        <v>18516</v>
      </c>
      <c r="K7757" t="s">
        <v>29707</v>
      </c>
      <c r="L7757" t="s">
        <v>18516</v>
      </c>
      <c r="M7757" t="s">
        <v>18516</v>
      </c>
    </row>
    <row r="7758" spans="1:13" ht="13.5">
      <c r="A7758" t="s">
        <v>40842</v>
      </c>
      <c r="B7758" t="s">
        <v>40843</v>
      </c>
      <c r="C7758" t="s">
        <v>29940</v>
      </c>
      <c r="D7758" t="s">
        <v>29941</v>
      </c>
      <c r="E7758" s="164">
        <v>279</v>
      </c>
      <c r="F7758" s="164">
        <v>279</v>
      </c>
      <c r="G7758" t="s">
        <v>18516</v>
      </c>
      <c r="H7758" t="s">
        <v>18516</v>
      </c>
      <c r="I7758" s="164">
        <v>85.77</v>
      </c>
      <c r="J7758" s="164">
        <v>364.77</v>
      </c>
      <c r="K7758">
        <v>10</v>
      </c>
      <c r="L7758" t="s">
        <v>18516</v>
      </c>
      <c r="M7758" t="s">
        <v>18516</v>
      </c>
    </row>
    <row r="7759" spans="1:13" ht="13.5">
      <c r="A7759" t="s">
        <v>40844</v>
      </c>
      <c r="B7759" t="s">
        <v>40845</v>
      </c>
      <c r="C7759" t="s">
        <v>29940</v>
      </c>
      <c r="D7759" t="s">
        <v>29941</v>
      </c>
      <c r="E7759" t="s">
        <v>18516</v>
      </c>
      <c r="F7759" t="s">
        <v>18516</v>
      </c>
      <c r="G7759" t="s">
        <v>18516</v>
      </c>
      <c r="H7759" t="s">
        <v>18516</v>
      </c>
      <c r="I7759" t="s">
        <v>18516</v>
      </c>
      <c r="J7759" t="s">
        <v>18516</v>
      </c>
      <c r="K7759" t="s">
        <v>29707</v>
      </c>
      <c r="L7759" t="s">
        <v>18516</v>
      </c>
      <c r="M7759" t="s">
        <v>18516</v>
      </c>
    </row>
    <row r="7760" spans="1:13" ht="13.5">
      <c r="A7760" t="s">
        <v>40846</v>
      </c>
      <c r="B7760" t="s">
        <v>40847</v>
      </c>
      <c r="C7760" t="s">
        <v>29940</v>
      </c>
      <c r="D7760" t="s">
        <v>29941</v>
      </c>
      <c r="E7760" t="s">
        <v>18516</v>
      </c>
      <c r="F7760" t="s">
        <v>18516</v>
      </c>
      <c r="G7760" t="s">
        <v>18516</v>
      </c>
      <c r="H7760" t="s">
        <v>18516</v>
      </c>
      <c r="I7760" t="s">
        <v>18516</v>
      </c>
      <c r="J7760" t="s">
        <v>18516</v>
      </c>
      <c r="K7760" t="s">
        <v>29707</v>
      </c>
      <c r="L7760" t="s">
        <v>18516</v>
      </c>
      <c r="M7760" t="s">
        <v>18516</v>
      </c>
    </row>
    <row r="7761" spans="1:13" ht="13.5">
      <c r="A7761" t="s">
        <v>40848</v>
      </c>
      <c r="B7761" t="s">
        <v>40849</v>
      </c>
      <c r="C7761" t="s">
        <v>29940</v>
      </c>
      <c r="D7761" t="s">
        <v>29941</v>
      </c>
      <c r="E7761" t="s">
        <v>18516</v>
      </c>
      <c r="F7761" t="s">
        <v>18516</v>
      </c>
      <c r="G7761" t="s">
        <v>18516</v>
      </c>
      <c r="H7761" t="s">
        <v>18516</v>
      </c>
      <c r="I7761" t="s">
        <v>18516</v>
      </c>
      <c r="J7761" t="s">
        <v>18516</v>
      </c>
      <c r="K7761" t="s">
        <v>29707</v>
      </c>
      <c r="L7761" t="s">
        <v>18516</v>
      </c>
      <c r="M7761" t="s">
        <v>18516</v>
      </c>
    </row>
    <row r="7762" spans="1:13" ht="13.5">
      <c r="A7762" t="s">
        <v>40850</v>
      </c>
      <c r="B7762" t="s">
        <v>40851</v>
      </c>
      <c r="C7762" t="s">
        <v>29940</v>
      </c>
      <c r="D7762" t="s">
        <v>29941</v>
      </c>
      <c r="E7762" s="164">
        <v>205</v>
      </c>
      <c r="F7762" s="164">
        <v>185</v>
      </c>
      <c r="G7762" s="165">
        <v>0.9</v>
      </c>
      <c r="H7762" t="s">
        <v>29914</v>
      </c>
      <c r="I7762" s="164">
        <v>39.26</v>
      </c>
      <c r="J7762" s="164">
        <v>224.26</v>
      </c>
      <c r="K7762">
        <v>281</v>
      </c>
      <c r="L7762" t="s">
        <v>18516</v>
      </c>
      <c r="M7762" t="s">
        <v>18516</v>
      </c>
    </row>
    <row r="7763" spans="1:13" ht="13.5">
      <c r="A7763" t="s">
        <v>40852</v>
      </c>
      <c r="B7763" t="s">
        <v>40853</v>
      </c>
      <c r="C7763" t="s">
        <v>29940</v>
      </c>
      <c r="D7763" t="s">
        <v>29941</v>
      </c>
      <c r="E7763" t="s">
        <v>18516</v>
      </c>
      <c r="F7763" t="s">
        <v>18516</v>
      </c>
      <c r="G7763" t="s">
        <v>18516</v>
      </c>
      <c r="H7763" t="s">
        <v>18516</v>
      </c>
      <c r="I7763" t="s">
        <v>18516</v>
      </c>
      <c r="J7763" t="s">
        <v>18516</v>
      </c>
      <c r="K7763" t="s">
        <v>29707</v>
      </c>
      <c r="L7763" t="s">
        <v>18516</v>
      </c>
      <c r="M7763" t="s">
        <v>18516</v>
      </c>
    </row>
    <row r="7764" spans="1:13" ht="13.5">
      <c r="A7764" t="s">
        <v>40854</v>
      </c>
      <c r="B7764" t="s">
        <v>40855</v>
      </c>
      <c r="C7764" t="s">
        <v>29940</v>
      </c>
      <c r="D7764" t="s">
        <v>29941</v>
      </c>
      <c r="E7764" s="164">
        <v>210</v>
      </c>
      <c r="F7764" s="164">
        <v>179</v>
      </c>
      <c r="G7764" s="165">
        <v>0.85</v>
      </c>
      <c r="H7764" t="s">
        <v>18516</v>
      </c>
      <c r="I7764" s="164">
        <v>39.22</v>
      </c>
      <c r="J7764" s="164">
        <v>218.22</v>
      </c>
      <c r="K7764">
        <v>57</v>
      </c>
      <c r="L7764" t="s">
        <v>18516</v>
      </c>
      <c r="M7764" t="s">
        <v>18516</v>
      </c>
    </row>
    <row r="7765" spans="1:13" ht="13.5">
      <c r="A7765" t="s">
        <v>40856</v>
      </c>
      <c r="B7765" t="s">
        <v>40857</v>
      </c>
      <c r="C7765" t="s">
        <v>29940</v>
      </c>
      <c r="D7765" t="s">
        <v>29941</v>
      </c>
      <c r="E7765" t="s">
        <v>18516</v>
      </c>
      <c r="F7765" t="s">
        <v>18516</v>
      </c>
      <c r="G7765" t="s">
        <v>18516</v>
      </c>
      <c r="H7765" t="s">
        <v>18516</v>
      </c>
      <c r="I7765" t="s">
        <v>18516</v>
      </c>
      <c r="J7765" t="s">
        <v>18516</v>
      </c>
      <c r="K7765" t="s">
        <v>29707</v>
      </c>
      <c r="L7765" t="s">
        <v>18516</v>
      </c>
      <c r="M7765" t="s">
        <v>18516</v>
      </c>
    </row>
    <row r="7766" spans="1:13" ht="13.5">
      <c r="A7766" t="s">
        <v>40858</v>
      </c>
      <c r="B7766" t="s">
        <v>40859</v>
      </c>
      <c r="C7766" t="s">
        <v>29940</v>
      </c>
      <c r="D7766" t="s">
        <v>29941</v>
      </c>
      <c r="E7766" t="s">
        <v>18516</v>
      </c>
      <c r="F7766" t="s">
        <v>18516</v>
      </c>
      <c r="G7766" t="s">
        <v>18516</v>
      </c>
      <c r="H7766" t="s">
        <v>18516</v>
      </c>
      <c r="I7766" t="s">
        <v>18516</v>
      </c>
      <c r="J7766" t="s">
        <v>18516</v>
      </c>
      <c r="K7766" t="s">
        <v>29707</v>
      </c>
      <c r="L7766" t="s">
        <v>18516</v>
      </c>
      <c r="M7766" t="s">
        <v>18516</v>
      </c>
    </row>
    <row r="7767" spans="1:13" ht="13.5">
      <c r="A7767" t="s">
        <v>40860</v>
      </c>
      <c r="B7767" t="s">
        <v>40861</v>
      </c>
      <c r="C7767" t="s">
        <v>29940</v>
      </c>
      <c r="D7767" t="s">
        <v>29941</v>
      </c>
      <c r="E7767" t="s">
        <v>18516</v>
      </c>
      <c r="F7767" t="s">
        <v>18516</v>
      </c>
      <c r="G7767" t="s">
        <v>18516</v>
      </c>
      <c r="H7767" t="s">
        <v>18516</v>
      </c>
      <c r="I7767" t="s">
        <v>18516</v>
      </c>
      <c r="J7767" t="s">
        <v>18516</v>
      </c>
      <c r="K7767" t="s">
        <v>29707</v>
      </c>
      <c r="L7767" t="s">
        <v>18516</v>
      </c>
      <c r="M7767" t="s">
        <v>18516</v>
      </c>
    </row>
    <row r="7768" spans="1:13" ht="13.5">
      <c r="A7768" t="s">
        <v>40862</v>
      </c>
      <c r="B7768" t="s">
        <v>40863</v>
      </c>
      <c r="C7768" t="s">
        <v>29940</v>
      </c>
      <c r="D7768" t="s">
        <v>29941</v>
      </c>
      <c r="E7768" t="s">
        <v>18516</v>
      </c>
      <c r="F7768" t="s">
        <v>18516</v>
      </c>
      <c r="G7768" t="s">
        <v>18516</v>
      </c>
      <c r="H7768" t="s">
        <v>18516</v>
      </c>
      <c r="I7768" t="s">
        <v>18516</v>
      </c>
      <c r="J7768" t="s">
        <v>18516</v>
      </c>
      <c r="K7768" t="s">
        <v>29707</v>
      </c>
      <c r="L7768" t="s">
        <v>18516</v>
      </c>
      <c r="M7768" t="s">
        <v>18516</v>
      </c>
    </row>
    <row r="7769" spans="1:13" ht="13.5">
      <c r="A7769" t="s">
        <v>40864</v>
      </c>
      <c r="B7769" t="s">
        <v>40865</v>
      </c>
      <c r="C7769" t="s">
        <v>29940</v>
      </c>
      <c r="D7769" t="s">
        <v>29941</v>
      </c>
      <c r="E7769" t="s">
        <v>18516</v>
      </c>
      <c r="F7769" t="s">
        <v>18516</v>
      </c>
      <c r="G7769" t="s">
        <v>18516</v>
      </c>
      <c r="H7769" t="s">
        <v>18516</v>
      </c>
      <c r="I7769" t="s">
        <v>18516</v>
      </c>
      <c r="J7769" t="s">
        <v>18516</v>
      </c>
      <c r="K7769" t="s">
        <v>29707</v>
      </c>
      <c r="L7769" t="s">
        <v>18516</v>
      </c>
      <c r="M7769" t="s">
        <v>18516</v>
      </c>
    </row>
    <row r="7770" spans="1:13" ht="13.5">
      <c r="A7770" t="s">
        <v>40866</v>
      </c>
      <c r="B7770" t="s">
        <v>40867</v>
      </c>
      <c r="C7770" t="s">
        <v>29940</v>
      </c>
      <c r="D7770" t="s">
        <v>29941</v>
      </c>
      <c r="E7770" t="s">
        <v>18516</v>
      </c>
      <c r="F7770" t="s">
        <v>18516</v>
      </c>
      <c r="G7770" t="s">
        <v>18516</v>
      </c>
      <c r="H7770" t="s">
        <v>18516</v>
      </c>
      <c r="I7770" t="s">
        <v>18516</v>
      </c>
      <c r="J7770" t="s">
        <v>18516</v>
      </c>
      <c r="K7770" t="s">
        <v>29707</v>
      </c>
      <c r="L7770" t="s">
        <v>18516</v>
      </c>
      <c r="M7770" t="s">
        <v>18516</v>
      </c>
    </row>
    <row r="7771" spans="1:13" ht="13.5">
      <c r="A7771" t="s">
        <v>40868</v>
      </c>
      <c r="B7771" t="s">
        <v>40869</v>
      </c>
      <c r="C7771" t="s">
        <v>29940</v>
      </c>
      <c r="D7771" t="s">
        <v>29941</v>
      </c>
      <c r="E7771" t="s">
        <v>18516</v>
      </c>
      <c r="F7771" t="s">
        <v>18516</v>
      </c>
      <c r="G7771" t="s">
        <v>18516</v>
      </c>
      <c r="H7771" t="s">
        <v>18516</v>
      </c>
      <c r="I7771" t="s">
        <v>18516</v>
      </c>
      <c r="J7771" t="s">
        <v>18516</v>
      </c>
      <c r="K7771" t="s">
        <v>29707</v>
      </c>
      <c r="L7771" t="s">
        <v>18516</v>
      </c>
      <c r="M7771" t="s">
        <v>18516</v>
      </c>
    </row>
    <row r="7772" spans="1:13" ht="13.5">
      <c r="A7772" t="s">
        <v>40870</v>
      </c>
      <c r="B7772" t="s">
        <v>40871</v>
      </c>
      <c r="C7772" t="s">
        <v>29940</v>
      </c>
      <c r="D7772" t="s">
        <v>29941</v>
      </c>
      <c r="E7772" t="s">
        <v>18516</v>
      </c>
      <c r="F7772" t="s">
        <v>18516</v>
      </c>
      <c r="G7772" t="s">
        <v>18516</v>
      </c>
      <c r="H7772" t="s">
        <v>18516</v>
      </c>
      <c r="I7772" t="s">
        <v>18516</v>
      </c>
      <c r="J7772" t="s">
        <v>18516</v>
      </c>
      <c r="K7772" t="s">
        <v>29707</v>
      </c>
      <c r="L7772" t="s">
        <v>18516</v>
      </c>
      <c r="M7772" t="s">
        <v>18516</v>
      </c>
    </row>
    <row r="7773" spans="1:13" ht="13.5">
      <c r="A7773" t="s">
        <v>40872</v>
      </c>
      <c r="B7773" t="s">
        <v>40873</v>
      </c>
      <c r="C7773" t="s">
        <v>29940</v>
      </c>
      <c r="D7773" t="s">
        <v>29941</v>
      </c>
      <c r="E7773" s="164">
        <v>129</v>
      </c>
      <c r="F7773" s="164">
        <v>129</v>
      </c>
      <c r="G7773" t="s">
        <v>18516</v>
      </c>
      <c r="H7773" t="s">
        <v>18516</v>
      </c>
      <c r="I7773" s="164">
        <v>36.68</v>
      </c>
      <c r="J7773" s="164">
        <v>165.68</v>
      </c>
      <c r="K7773">
        <v>20</v>
      </c>
      <c r="L7773" t="s">
        <v>18516</v>
      </c>
      <c r="M7773" t="s">
        <v>18516</v>
      </c>
    </row>
    <row r="7774" spans="1:13" ht="13.5">
      <c r="A7774" t="s">
        <v>40874</v>
      </c>
      <c r="B7774" t="s">
        <v>40875</v>
      </c>
      <c r="C7774" t="s">
        <v>29940</v>
      </c>
      <c r="D7774" t="s">
        <v>29941</v>
      </c>
      <c r="E7774" t="s">
        <v>18516</v>
      </c>
      <c r="F7774" t="s">
        <v>18516</v>
      </c>
      <c r="G7774" t="s">
        <v>18516</v>
      </c>
      <c r="H7774" t="s">
        <v>18516</v>
      </c>
      <c r="I7774" t="s">
        <v>18516</v>
      </c>
      <c r="J7774" t="s">
        <v>18516</v>
      </c>
      <c r="K7774" t="s">
        <v>29707</v>
      </c>
      <c r="L7774" t="s">
        <v>18516</v>
      </c>
      <c r="M7774" t="s">
        <v>18516</v>
      </c>
    </row>
    <row r="7775" spans="1:13" ht="13.5">
      <c r="A7775" t="s">
        <v>40876</v>
      </c>
      <c r="B7775" t="s">
        <v>40877</v>
      </c>
      <c r="C7775" t="s">
        <v>29940</v>
      </c>
      <c r="D7775" t="s">
        <v>29941</v>
      </c>
      <c r="E7775" s="164">
        <v>186</v>
      </c>
      <c r="F7775" s="164">
        <v>186</v>
      </c>
      <c r="G7775" t="s">
        <v>18516</v>
      </c>
      <c r="H7775" t="s">
        <v>18516</v>
      </c>
      <c r="I7775" s="164">
        <v>88.36</v>
      </c>
      <c r="J7775" s="164">
        <v>274.36</v>
      </c>
      <c r="K7775">
        <v>51</v>
      </c>
      <c r="L7775" t="s">
        <v>18516</v>
      </c>
      <c r="M7775" t="s">
        <v>18516</v>
      </c>
    </row>
    <row r="7776" spans="1:13" ht="13.5">
      <c r="A7776" t="s">
        <v>40878</v>
      </c>
      <c r="B7776" t="s">
        <v>40879</v>
      </c>
      <c r="C7776" t="s">
        <v>29940</v>
      </c>
      <c r="D7776" t="s">
        <v>29941</v>
      </c>
      <c r="E7776" s="164">
        <v>259</v>
      </c>
      <c r="F7776" s="164">
        <v>259</v>
      </c>
      <c r="G7776" t="s">
        <v>18516</v>
      </c>
      <c r="H7776" t="s">
        <v>18516</v>
      </c>
      <c r="I7776" s="164">
        <v>90.77</v>
      </c>
      <c r="J7776" s="164">
        <v>349.77</v>
      </c>
      <c r="K7776">
        <v>131</v>
      </c>
      <c r="L7776" t="s">
        <v>18516</v>
      </c>
      <c r="M7776" t="s">
        <v>18516</v>
      </c>
    </row>
    <row r="7777" spans="1:13" ht="13.5">
      <c r="A7777" t="s">
        <v>40880</v>
      </c>
      <c r="B7777" t="s">
        <v>40881</v>
      </c>
      <c r="C7777" t="s">
        <v>29940</v>
      </c>
      <c r="D7777" t="s">
        <v>29941</v>
      </c>
      <c r="E7777" t="s">
        <v>18516</v>
      </c>
      <c r="F7777" t="s">
        <v>18516</v>
      </c>
      <c r="G7777" t="s">
        <v>18516</v>
      </c>
      <c r="H7777" t="s">
        <v>18516</v>
      </c>
      <c r="I7777" t="s">
        <v>18516</v>
      </c>
      <c r="J7777" t="s">
        <v>18516</v>
      </c>
      <c r="K7777" t="s">
        <v>29707</v>
      </c>
      <c r="L7777" t="s">
        <v>18516</v>
      </c>
      <c r="M7777" t="s">
        <v>18516</v>
      </c>
    </row>
    <row r="7778" spans="1:13" ht="13.5">
      <c r="A7778" t="s">
        <v>7347</v>
      </c>
      <c r="B7778" t="s">
        <v>40882</v>
      </c>
      <c r="C7778" t="s">
        <v>29940</v>
      </c>
      <c r="D7778" t="s">
        <v>29941</v>
      </c>
      <c r="E7778" t="s">
        <v>18516</v>
      </c>
      <c r="F7778" t="s">
        <v>18516</v>
      </c>
      <c r="G7778" t="s">
        <v>18516</v>
      </c>
      <c r="H7778" t="s">
        <v>18516</v>
      </c>
      <c r="I7778" t="s">
        <v>18516</v>
      </c>
      <c r="J7778" t="s">
        <v>18516</v>
      </c>
      <c r="K7778" t="s">
        <v>29707</v>
      </c>
      <c r="L7778" t="s">
        <v>18516</v>
      </c>
      <c r="M7778" t="s">
        <v>18516</v>
      </c>
    </row>
    <row r="7779" spans="1:13" ht="13.5">
      <c r="A7779" t="s">
        <v>6988</v>
      </c>
      <c r="B7779" t="s">
        <v>40883</v>
      </c>
      <c r="C7779" t="s">
        <v>29940</v>
      </c>
      <c r="D7779" t="s">
        <v>29941</v>
      </c>
      <c r="E7779" t="s">
        <v>18516</v>
      </c>
      <c r="F7779" t="s">
        <v>18516</v>
      </c>
      <c r="G7779" t="s">
        <v>18516</v>
      </c>
      <c r="H7779" t="s">
        <v>18516</v>
      </c>
      <c r="I7779" t="s">
        <v>18516</v>
      </c>
      <c r="J7779" t="s">
        <v>18516</v>
      </c>
      <c r="K7779" t="s">
        <v>29707</v>
      </c>
      <c r="L7779" t="s">
        <v>18516</v>
      </c>
      <c r="M7779" t="s">
        <v>18516</v>
      </c>
    </row>
    <row r="7780" spans="1:13" ht="13.5">
      <c r="A7780" t="s">
        <v>40884</v>
      </c>
      <c r="B7780" t="s">
        <v>40885</v>
      </c>
      <c r="C7780" t="s">
        <v>29940</v>
      </c>
      <c r="D7780" t="s">
        <v>29941</v>
      </c>
      <c r="E7780" t="s">
        <v>18516</v>
      </c>
      <c r="F7780" t="s">
        <v>18516</v>
      </c>
      <c r="G7780" t="s">
        <v>18516</v>
      </c>
      <c r="H7780" t="s">
        <v>18516</v>
      </c>
      <c r="I7780" t="s">
        <v>18516</v>
      </c>
      <c r="J7780" t="s">
        <v>18516</v>
      </c>
      <c r="K7780" t="s">
        <v>29707</v>
      </c>
      <c r="L7780" t="s">
        <v>18516</v>
      </c>
      <c r="M7780" t="s">
        <v>18516</v>
      </c>
    </row>
    <row r="7781" spans="1:13" ht="13.5">
      <c r="A7781" t="s">
        <v>6982</v>
      </c>
      <c r="B7781" t="s">
        <v>40886</v>
      </c>
      <c r="C7781" t="s">
        <v>29940</v>
      </c>
      <c r="D7781" t="s">
        <v>29941</v>
      </c>
      <c r="E7781" s="164">
        <v>499</v>
      </c>
      <c r="F7781" s="164">
        <v>499</v>
      </c>
      <c r="G7781" t="s">
        <v>18516</v>
      </c>
      <c r="H7781" t="s">
        <v>18516</v>
      </c>
      <c r="I7781" s="164">
        <v>222.72</v>
      </c>
      <c r="J7781" s="164">
        <v>721.72</v>
      </c>
      <c r="K7781">
        <v>7</v>
      </c>
      <c r="L7781" t="s">
        <v>18516</v>
      </c>
      <c r="M7781" t="s">
        <v>18516</v>
      </c>
    </row>
    <row r="7782" spans="1:13" ht="13.5">
      <c r="A7782" t="s">
        <v>5444</v>
      </c>
      <c r="B7782" t="s">
        <v>40887</v>
      </c>
      <c r="C7782" t="s">
        <v>29940</v>
      </c>
      <c r="D7782" t="s">
        <v>29941</v>
      </c>
      <c r="E7782" t="s">
        <v>18516</v>
      </c>
      <c r="F7782" t="s">
        <v>18516</v>
      </c>
      <c r="G7782" t="s">
        <v>18516</v>
      </c>
      <c r="H7782" t="s">
        <v>18516</v>
      </c>
      <c r="I7782" t="s">
        <v>18516</v>
      </c>
      <c r="J7782" t="s">
        <v>18516</v>
      </c>
      <c r="K7782" t="s">
        <v>29707</v>
      </c>
      <c r="L7782" t="s">
        <v>18516</v>
      </c>
      <c r="M7782" t="s">
        <v>18516</v>
      </c>
    </row>
    <row r="7783" spans="1:13" ht="13.5">
      <c r="A7783" t="s">
        <v>5453</v>
      </c>
      <c r="B7783" t="s">
        <v>40888</v>
      </c>
      <c r="C7783" t="s">
        <v>29940</v>
      </c>
      <c r="D7783" t="s">
        <v>29941</v>
      </c>
      <c r="E7783" t="s">
        <v>18516</v>
      </c>
      <c r="F7783" t="s">
        <v>18516</v>
      </c>
      <c r="G7783" t="s">
        <v>18516</v>
      </c>
      <c r="H7783" t="s">
        <v>18516</v>
      </c>
      <c r="I7783" t="s">
        <v>18516</v>
      </c>
      <c r="J7783" t="s">
        <v>18516</v>
      </c>
      <c r="K7783" t="s">
        <v>29707</v>
      </c>
      <c r="L7783" t="s">
        <v>18516</v>
      </c>
      <c r="M7783" t="s">
        <v>18516</v>
      </c>
    </row>
    <row r="7784" spans="1:13" ht="13.5">
      <c r="A7784" t="s">
        <v>5568</v>
      </c>
      <c r="B7784" t="s">
        <v>40889</v>
      </c>
      <c r="C7784" t="s">
        <v>29940</v>
      </c>
      <c r="D7784" t="s">
        <v>29941</v>
      </c>
      <c r="E7784" s="164">
        <v>350</v>
      </c>
      <c r="F7784" s="164">
        <v>279</v>
      </c>
      <c r="G7784" s="165">
        <v>0.79</v>
      </c>
      <c r="H7784" t="s">
        <v>18516</v>
      </c>
      <c r="I7784" s="164">
        <v>88.6</v>
      </c>
      <c r="J7784" s="164">
        <v>367.6</v>
      </c>
      <c r="K7784">
        <v>302</v>
      </c>
      <c r="L7784" t="s">
        <v>18516</v>
      </c>
      <c r="M7784" t="s">
        <v>18516</v>
      </c>
    </row>
    <row r="7785" spans="1:13" ht="13.5">
      <c r="A7785" t="s">
        <v>5562</v>
      </c>
      <c r="B7785" t="s">
        <v>40890</v>
      </c>
      <c r="C7785" t="s">
        <v>29940</v>
      </c>
      <c r="D7785" t="s">
        <v>29941</v>
      </c>
      <c r="E7785" s="164">
        <v>350</v>
      </c>
      <c r="F7785" s="164">
        <v>279</v>
      </c>
      <c r="G7785" s="165">
        <v>0.79</v>
      </c>
      <c r="H7785" t="s">
        <v>18516</v>
      </c>
      <c r="I7785" s="164">
        <v>88.6</v>
      </c>
      <c r="J7785" s="164">
        <v>367.6</v>
      </c>
      <c r="K7785">
        <v>118</v>
      </c>
      <c r="L7785" t="s">
        <v>18516</v>
      </c>
      <c r="M7785" t="s">
        <v>18516</v>
      </c>
    </row>
    <row r="7786" spans="1:13" ht="13.5">
      <c r="A7786" t="s">
        <v>12926</v>
      </c>
      <c r="B7786" t="s">
        <v>40891</v>
      </c>
      <c r="C7786" t="s">
        <v>29940</v>
      </c>
      <c r="D7786" t="s">
        <v>29941</v>
      </c>
      <c r="E7786" t="s">
        <v>18516</v>
      </c>
      <c r="F7786" t="s">
        <v>18516</v>
      </c>
      <c r="G7786" t="s">
        <v>18516</v>
      </c>
      <c r="H7786" t="s">
        <v>18516</v>
      </c>
      <c r="I7786" t="s">
        <v>18516</v>
      </c>
      <c r="J7786" t="s">
        <v>18516</v>
      </c>
      <c r="K7786" t="s">
        <v>29707</v>
      </c>
      <c r="L7786" t="s">
        <v>18516</v>
      </c>
      <c r="M7786" t="s">
        <v>18516</v>
      </c>
    </row>
    <row r="7787" spans="1:13" ht="13.5">
      <c r="A7787" t="s">
        <v>12923</v>
      </c>
      <c r="B7787" t="s">
        <v>40892</v>
      </c>
      <c r="C7787" t="s">
        <v>29940</v>
      </c>
      <c r="D7787" t="s">
        <v>29941</v>
      </c>
      <c r="E7787" t="s">
        <v>18516</v>
      </c>
      <c r="F7787" t="s">
        <v>18516</v>
      </c>
      <c r="G7787" t="s">
        <v>18516</v>
      </c>
      <c r="H7787" t="s">
        <v>18516</v>
      </c>
      <c r="I7787" t="s">
        <v>18516</v>
      </c>
      <c r="J7787" t="s">
        <v>18516</v>
      </c>
      <c r="K7787" t="s">
        <v>29707</v>
      </c>
      <c r="L7787" t="s">
        <v>18516</v>
      </c>
      <c r="M7787" t="s">
        <v>18516</v>
      </c>
    </row>
    <row r="7788" spans="1:13" ht="13.5">
      <c r="A7788" t="s">
        <v>40893</v>
      </c>
      <c r="B7788" t="s">
        <v>40894</v>
      </c>
      <c r="C7788" t="s">
        <v>29940</v>
      </c>
      <c r="D7788" t="s">
        <v>29941</v>
      </c>
      <c r="E7788" t="s">
        <v>18516</v>
      </c>
      <c r="F7788" t="s">
        <v>18516</v>
      </c>
      <c r="G7788" t="s">
        <v>18516</v>
      </c>
      <c r="H7788" t="s">
        <v>18516</v>
      </c>
      <c r="I7788" t="s">
        <v>18516</v>
      </c>
      <c r="J7788" t="s">
        <v>18516</v>
      </c>
      <c r="K7788" t="s">
        <v>29707</v>
      </c>
      <c r="L7788" t="s">
        <v>18516</v>
      </c>
      <c r="M7788" t="s">
        <v>18516</v>
      </c>
    </row>
    <row r="7789" spans="1:13" ht="13.5">
      <c r="A7789" t="s">
        <v>40895</v>
      </c>
      <c r="B7789" t="s">
        <v>40896</v>
      </c>
      <c r="C7789" t="s">
        <v>29940</v>
      </c>
      <c r="D7789" t="s">
        <v>29941</v>
      </c>
      <c r="E7789" s="164">
        <v>739</v>
      </c>
      <c r="F7789" s="164">
        <v>709</v>
      </c>
      <c r="G7789" s="165">
        <v>0.95</v>
      </c>
      <c r="H7789" t="s">
        <v>18516</v>
      </c>
      <c r="I7789" s="164">
        <v>300.73</v>
      </c>
      <c r="J7789" s="164">
        <v>1009.73</v>
      </c>
      <c r="K7789">
        <v>0</v>
      </c>
      <c r="L7789" t="s">
        <v>18516</v>
      </c>
      <c r="M7789" t="s">
        <v>18516</v>
      </c>
    </row>
    <row r="7790" spans="1:13" ht="13.5">
      <c r="A7790" t="s">
        <v>40897</v>
      </c>
      <c r="B7790" t="s">
        <v>40898</v>
      </c>
      <c r="C7790" t="s">
        <v>29940</v>
      </c>
      <c r="D7790" t="s">
        <v>29941</v>
      </c>
      <c r="E7790" s="164">
        <v>739</v>
      </c>
      <c r="F7790" s="164">
        <v>709</v>
      </c>
      <c r="G7790" s="165">
        <v>0.95</v>
      </c>
      <c r="H7790" t="s">
        <v>18516</v>
      </c>
      <c r="I7790" s="164">
        <v>300.73</v>
      </c>
      <c r="J7790" s="164">
        <v>1009.73</v>
      </c>
      <c r="K7790">
        <v>0</v>
      </c>
      <c r="L7790" t="s">
        <v>18516</v>
      </c>
      <c r="M7790" t="s">
        <v>18516</v>
      </c>
    </row>
    <row r="7791" spans="1:13" ht="13.5">
      <c r="A7791" t="s">
        <v>13818</v>
      </c>
      <c r="B7791" t="s">
        <v>40899</v>
      </c>
      <c r="C7791" t="s">
        <v>29940</v>
      </c>
      <c r="D7791" t="s">
        <v>29941</v>
      </c>
      <c r="E7791" t="s">
        <v>18516</v>
      </c>
      <c r="F7791" t="s">
        <v>18516</v>
      </c>
      <c r="G7791" t="s">
        <v>18516</v>
      </c>
      <c r="H7791" t="s">
        <v>18516</v>
      </c>
      <c r="I7791" t="s">
        <v>18516</v>
      </c>
      <c r="J7791" t="s">
        <v>18516</v>
      </c>
      <c r="K7791" t="s">
        <v>29707</v>
      </c>
      <c r="L7791" t="s">
        <v>18516</v>
      </c>
      <c r="M7791" t="s">
        <v>18516</v>
      </c>
    </row>
    <row r="7792" spans="1:13" ht="13.5">
      <c r="A7792" t="s">
        <v>40900</v>
      </c>
      <c r="B7792" t="s">
        <v>40901</v>
      </c>
      <c r="C7792" t="s">
        <v>29940</v>
      </c>
      <c r="D7792" t="s">
        <v>29941</v>
      </c>
      <c r="E7792" t="s">
        <v>18516</v>
      </c>
      <c r="F7792" t="s">
        <v>18516</v>
      </c>
      <c r="G7792" t="s">
        <v>18516</v>
      </c>
      <c r="H7792" t="s">
        <v>18516</v>
      </c>
      <c r="I7792" t="s">
        <v>18516</v>
      </c>
      <c r="J7792" t="s">
        <v>18516</v>
      </c>
      <c r="K7792" t="s">
        <v>29707</v>
      </c>
      <c r="L7792" t="s">
        <v>18516</v>
      </c>
      <c r="M7792" t="s">
        <v>18516</v>
      </c>
    </row>
    <row r="7793" spans="1:13" ht="13.5">
      <c r="A7793" t="s">
        <v>40902</v>
      </c>
      <c r="B7793" t="s">
        <v>40903</v>
      </c>
      <c r="C7793" t="s">
        <v>29940</v>
      </c>
      <c r="D7793" t="s">
        <v>29941</v>
      </c>
      <c r="E7793" t="s">
        <v>18516</v>
      </c>
      <c r="F7793" t="s">
        <v>18516</v>
      </c>
      <c r="G7793" t="s">
        <v>18516</v>
      </c>
      <c r="H7793" t="s">
        <v>18516</v>
      </c>
      <c r="I7793" t="s">
        <v>18516</v>
      </c>
      <c r="J7793" t="s">
        <v>18516</v>
      </c>
      <c r="K7793" t="s">
        <v>29707</v>
      </c>
      <c r="L7793" t="s">
        <v>18516</v>
      </c>
      <c r="M7793" t="s">
        <v>18516</v>
      </c>
    </row>
    <row r="7794" spans="1:13" ht="13.5">
      <c r="A7794" t="s">
        <v>2104</v>
      </c>
      <c r="B7794" t="s">
        <v>40904</v>
      </c>
      <c r="C7794" t="s">
        <v>29940</v>
      </c>
      <c r="D7794" t="s">
        <v>29941</v>
      </c>
      <c r="E7794" t="s">
        <v>18516</v>
      </c>
      <c r="F7794" t="s">
        <v>18516</v>
      </c>
      <c r="G7794" t="s">
        <v>18516</v>
      </c>
      <c r="H7794" t="s">
        <v>18516</v>
      </c>
      <c r="I7794" t="s">
        <v>18516</v>
      </c>
      <c r="J7794" t="s">
        <v>18516</v>
      </c>
      <c r="K7794" t="s">
        <v>29707</v>
      </c>
      <c r="L7794" t="s">
        <v>18516</v>
      </c>
      <c r="M7794" t="s">
        <v>18516</v>
      </c>
    </row>
    <row r="7795" spans="1:13" ht="13.5">
      <c r="A7795" t="s">
        <v>40905</v>
      </c>
      <c r="B7795" t="s">
        <v>40906</v>
      </c>
      <c r="C7795" t="s">
        <v>29940</v>
      </c>
      <c r="D7795" t="s">
        <v>29941</v>
      </c>
      <c r="E7795" t="s">
        <v>18516</v>
      </c>
      <c r="F7795" t="s">
        <v>18516</v>
      </c>
      <c r="G7795" t="s">
        <v>18516</v>
      </c>
      <c r="H7795" t="s">
        <v>18516</v>
      </c>
      <c r="I7795" t="s">
        <v>18516</v>
      </c>
      <c r="J7795" t="s">
        <v>18516</v>
      </c>
      <c r="K7795" t="s">
        <v>29707</v>
      </c>
      <c r="L7795" t="s">
        <v>18516</v>
      </c>
      <c r="M7795" t="s">
        <v>18516</v>
      </c>
    </row>
    <row r="7796" spans="1:13" ht="13.5">
      <c r="A7796" t="s">
        <v>2107</v>
      </c>
      <c r="B7796" t="s">
        <v>40907</v>
      </c>
      <c r="C7796" t="s">
        <v>29940</v>
      </c>
      <c r="D7796" t="s">
        <v>29941</v>
      </c>
      <c r="E7796" t="s">
        <v>18516</v>
      </c>
      <c r="F7796" t="s">
        <v>18516</v>
      </c>
      <c r="G7796" t="s">
        <v>18516</v>
      </c>
      <c r="H7796" t="s">
        <v>18516</v>
      </c>
      <c r="I7796" t="s">
        <v>18516</v>
      </c>
      <c r="J7796" t="s">
        <v>18516</v>
      </c>
      <c r="K7796" t="s">
        <v>29707</v>
      </c>
      <c r="L7796" t="s">
        <v>18516</v>
      </c>
      <c r="M7796" t="s">
        <v>18516</v>
      </c>
    </row>
    <row r="7797" spans="1:13" ht="13.5">
      <c r="A7797" t="s">
        <v>40908</v>
      </c>
      <c r="B7797" t="s">
        <v>40909</v>
      </c>
      <c r="C7797" t="s">
        <v>29940</v>
      </c>
      <c r="D7797" t="s">
        <v>29941</v>
      </c>
      <c r="E7797" s="164">
        <v>499</v>
      </c>
      <c r="F7797" s="164">
        <v>449</v>
      </c>
      <c r="G7797" s="165">
        <v>0.89</v>
      </c>
      <c r="H7797" t="s">
        <v>18516</v>
      </c>
      <c r="I7797" s="164">
        <v>163.4</v>
      </c>
      <c r="J7797" s="164">
        <v>612.4</v>
      </c>
      <c r="K7797">
        <v>60</v>
      </c>
      <c r="L7797" t="s">
        <v>18516</v>
      </c>
      <c r="M7797" t="s">
        <v>18516</v>
      </c>
    </row>
    <row r="7798" spans="1:13" ht="13.5">
      <c r="A7798" t="s">
        <v>40910</v>
      </c>
      <c r="B7798" t="s">
        <v>40911</v>
      </c>
      <c r="C7798" t="s">
        <v>29940</v>
      </c>
      <c r="D7798" t="s">
        <v>29941</v>
      </c>
      <c r="E7798" t="s">
        <v>18516</v>
      </c>
      <c r="F7798" t="s">
        <v>18516</v>
      </c>
      <c r="G7798" t="s">
        <v>18516</v>
      </c>
      <c r="H7798" t="s">
        <v>18516</v>
      </c>
      <c r="I7798" t="s">
        <v>18516</v>
      </c>
      <c r="J7798" t="s">
        <v>18516</v>
      </c>
      <c r="K7798" t="s">
        <v>29707</v>
      </c>
      <c r="L7798" t="s">
        <v>18516</v>
      </c>
      <c r="M7798" t="s">
        <v>18516</v>
      </c>
    </row>
    <row r="7799" spans="1:13" ht="13.5">
      <c r="A7799" t="s">
        <v>40912</v>
      </c>
      <c r="B7799" t="s">
        <v>40913</v>
      </c>
      <c r="C7799" t="s">
        <v>29940</v>
      </c>
      <c r="D7799" t="s">
        <v>29941</v>
      </c>
      <c r="E7799" s="164">
        <v>380</v>
      </c>
      <c r="F7799" s="164">
        <v>380</v>
      </c>
      <c r="G7799" t="s">
        <v>18516</v>
      </c>
      <c r="H7799" t="s">
        <v>18516</v>
      </c>
      <c r="I7799" s="164">
        <v>107.47</v>
      </c>
      <c r="J7799" s="164">
        <v>487.47</v>
      </c>
      <c r="K7799">
        <v>81</v>
      </c>
      <c r="L7799" t="s">
        <v>18516</v>
      </c>
      <c r="M7799" t="s">
        <v>18516</v>
      </c>
    </row>
    <row r="7800" spans="1:13" ht="13.5">
      <c r="A7800" t="s">
        <v>4894</v>
      </c>
      <c r="B7800" t="s">
        <v>40914</v>
      </c>
      <c r="C7800" t="s">
        <v>29940</v>
      </c>
      <c r="D7800" t="s">
        <v>29941</v>
      </c>
      <c r="E7800" t="s">
        <v>18516</v>
      </c>
      <c r="F7800" t="s">
        <v>18516</v>
      </c>
      <c r="G7800" t="s">
        <v>18516</v>
      </c>
      <c r="H7800" t="s">
        <v>18516</v>
      </c>
      <c r="I7800" t="s">
        <v>18516</v>
      </c>
      <c r="J7800" t="s">
        <v>18516</v>
      </c>
      <c r="K7800" t="s">
        <v>29707</v>
      </c>
      <c r="L7800" t="s">
        <v>18516</v>
      </c>
      <c r="M7800" t="s">
        <v>18516</v>
      </c>
    </row>
    <row r="7801" spans="1:13" ht="13.5">
      <c r="A7801" t="s">
        <v>4897</v>
      </c>
      <c r="B7801" t="s">
        <v>40915</v>
      </c>
      <c r="C7801" t="s">
        <v>29940</v>
      </c>
      <c r="D7801" t="s">
        <v>29941</v>
      </c>
      <c r="E7801" t="s">
        <v>18516</v>
      </c>
      <c r="F7801" t="s">
        <v>18516</v>
      </c>
      <c r="G7801" t="s">
        <v>18516</v>
      </c>
      <c r="H7801" t="s">
        <v>18516</v>
      </c>
      <c r="I7801" t="s">
        <v>18516</v>
      </c>
      <c r="J7801" t="s">
        <v>18516</v>
      </c>
      <c r="K7801" t="s">
        <v>29707</v>
      </c>
      <c r="L7801" t="s">
        <v>18516</v>
      </c>
      <c r="M7801" t="s">
        <v>18516</v>
      </c>
    </row>
    <row r="7802" spans="1:13" ht="13.5">
      <c r="A7802" t="s">
        <v>5335</v>
      </c>
      <c r="B7802" t="s">
        <v>40916</v>
      </c>
      <c r="C7802" t="s">
        <v>29940</v>
      </c>
      <c r="D7802" t="s">
        <v>29941</v>
      </c>
      <c r="E7802" t="s">
        <v>18516</v>
      </c>
      <c r="F7802" t="s">
        <v>18516</v>
      </c>
      <c r="G7802" t="s">
        <v>18516</v>
      </c>
      <c r="H7802" t="s">
        <v>18516</v>
      </c>
      <c r="I7802" t="s">
        <v>18516</v>
      </c>
      <c r="J7802" t="s">
        <v>18516</v>
      </c>
      <c r="K7802" t="s">
        <v>29707</v>
      </c>
      <c r="L7802" t="s">
        <v>18516</v>
      </c>
      <c r="M7802" t="s">
        <v>18516</v>
      </c>
    </row>
    <row r="7803" spans="1:13" ht="13.5">
      <c r="A7803" t="s">
        <v>5332</v>
      </c>
      <c r="B7803" t="s">
        <v>40917</v>
      </c>
      <c r="C7803" t="s">
        <v>29940</v>
      </c>
      <c r="D7803" t="s">
        <v>29941</v>
      </c>
      <c r="E7803" t="s">
        <v>18516</v>
      </c>
      <c r="F7803" t="s">
        <v>18516</v>
      </c>
      <c r="G7803" t="s">
        <v>18516</v>
      </c>
      <c r="H7803" t="s">
        <v>18516</v>
      </c>
      <c r="I7803" t="s">
        <v>18516</v>
      </c>
      <c r="J7803" t="s">
        <v>18516</v>
      </c>
      <c r="K7803" t="s">
        <v>29707</v>
      </c>
      <c r="L7803" t="s">
        <v>18516</v>
      </c>
      <c r="M7803" t="s">
        <v>18516</v>
      </c>
    </row>
    <row r="7804" spans="1:13" ht="13.5">
      <c r="A7804" t="s">
        <v>2098</v>
      </c>
      <c r="B7804" t="s">
        <v>40918</v>
      </c>
      <c r="C7804" t="s">
        <v>29940</v>
      </c>
      <c r="D7804" t="s">
        <v>29941</v>
      </c>
      <c r="E7804" s="164">
        <v>369</v>
      </c>
      <c r="F7804" s="164">
        <v>349</v>
      </c>
      <c r="G7804" s="165">
        <v>0.94</v>
      </c>
      <c r="H7804" t="s">
        <v>29914</v>
      </c>
      <c r="I7804" s="164">
        <v>127.31</v>
      </c>
      <c r="J7804" s="164">
        <v>476.31</v>
      </c>
      <c r="K7804">
        <v>120</v>
      </c>
      <c r="L7804" t="s">
        <v>18516</v>
      </c>
      <c r="M7804" t="s">
        <v>18516</v>
      </c>
    </row>
    <row r="7805" spans="1:13" ht="13.5">
      <c r="A7805" t="s">
        <v>2101</v>
      </c>
      <c r="B7805" t="s">
        <v>40919</v>
      </c>
      <c r="C7805" t="s">
        <v>29940</v>
      </c>
      <c r="D7805" t="s">
        <v>29941</v>
      </c>
      <c r="E7805" s="164">
        <v>369</v>
      </c>
      <c r="F7805" s="164">
        <v>369</v>
      </c>
      <c r="G7805" t="s">
        <v>18516</v>
      </c>
      <c r="H7805" t="s">
        <v>18516</v>
      </c>
      <c r="I7805" s="164">
        <v>127.31</v>
      </c>
      <c r="J7805" s="164">
        <v>496.31</v>
      </c>
      <c r="K7805">
        <v>43</v>
      </c>
      <c r="L7805" t="s">
        <v>18516</v>
      </c>
      <c r="M7805" t="s">
        <v>18516</v>
      </c>
    </row>
    <row r="7806" spans="1:13" ht="13.5">
      <c r="A7806" t="s">
        <v>2089</v>
      </c>
      <c r="B7806" t="s">
        <v>40920</v>
      </c>
      <c r="C7806" t="s">
        <v>29940</v>
      </c>
      <c r="D7806" t="s">
        <v>29941</v>
      </c>
      <c r="E7806" s="164">
        <v>350</v>
      </c>
      <c r="F7806" s="164">
        <v>320</v>
      </c>
      <c r="G7806" s="165">
        <v>0.91</v>
      </c>
      <c r="H7806" t="s">
        <v>18516</v>
      </c>
      <c r="I7806" s="164">
        <v>123.82</v>
      </c>
      <c r="J7806" s="164">
        <v>443.82</v>
      </c>
      <c r="K7806">
        <v>16</v>
      </c>
      <c r="L7806" t="s">
        <v>29439</v>
      </c>
      <c r="M7806" t="s">
        <v>29623</v>
      </c>
    </row>
    <row r="7807" spans="1:13" ht="13.5">
      <c r="A7807" t="s">
        <v>2095</v>
      </c>
      <c r="B7807" t="s">
        <v>40921</v>
      </c>
      <c r="C7807" t="s">
        <v>29940</v>
      </c>
      <c r="D7807" t="s">
        <v>29941</v>
      </c>
      <c r="E7807" t="s">
        <v>18516</v>
      </c>
      <c r="F7807" t="s">
        <v>18516</v>
      </c>
      <c r="G7807" t="s">
        <v>18516</v>
      </c>
      <c r="H7807" t="s">
        <v>18516</v>
      </c>
      <c r="I7807" t="s">
        <v>18516</v>
      </c>
      <c r="J7807" t="s">
        <v>18516</v>
      </c>
      <c r="K7807" t="s">
        <v>29707</v>
      </c>
      <c r="L7807" t="s">
        <v>18516</v>
      </c>
      <c r="M7807" t="s">
        <v>18516</v>
      </c>
    </row>
    <row r="7808" spans="1:13" ht="13.5">
      <c r="A7808" t="s">
        <v>40922</v>
      </c>
      <c r="B7808" t="s">
        <v>40923</v>
      </c>
      <c r="C7808" t="s">
        <v>29940</v>
      </c>
      <c r="D7808" t="s">
        <v>29941</v>
      </c>
      <c r="E7808" t="s">
        <v>18516</v>
      </c>
      <c r="F7808" t="s">
        <v>18516</v>
      </c>
      <c r="G7808" t="s">
        <v>18516</v>
      </c>
      <c r="H7808" t="s">
        <v>18516</v>
      </c>
      <c r="I7808" t="s">
        <v>18516</v>
      </c>
      <c r="J7808" t="s">
        <v>18516</v>
      </c>
      <c r="K7808" t="s">
        <v>29707</v>
      </c>
      <c r="L7808" t="s">
        <v>18516</v>
      </c>
      <c r="M7808" t="s">
        <v>18516</v>
      </c>
    </row>
    <row r="7809" spans="1:13" ht="13.5">
      <c r="A7809" t="s">
        <v>40924</v>
      </c>
      <c r="B7809" t="s">
        <v>40925</v>
      </c>
      <c r="C7809" t="s">
        <v>29940</v>
      </c>
      <c r="D7809" t="s">
        <v>29941</v>
      </c>
      <c r="E7809" s="164">
        <v>609</v>
      </c>
      <c r="F7809" s="164">
        <v>609</v>
      </c>
      <c r="G7809" t="s">
        <v>18516</v>
      </c>
      <c r="H7809" t="s">
        <v>18516</v>
      </c>
      <c r="I7809" s="164">
        <v>206.66</v>
      </c>
      <c r="J7809" s="164">
        <v>815.66</v>
      </c>
      <c r="K7809">
        <v>0</v>
      </c>
      <c r="L7809" t="s">
        <v>18516</v>
      </c>
      <c r="M7809" t="s">
        <v>18516</v>
      </c>
    </row>
    <row r="7810" spans="1:13" ht="13.5">
      <c r="A7810" t="s">
        <v>40926</v>
      </c>
      <c r="B7810" t="s">
        <v>40927</v>
      </c>
      <c r="C7810" t="s">
        <v>29940</v>
      </c>
      <c r="D7810" t="s">
        <v>29941</v>
      </c>
      <c r="E7810" s="164">
        <v>209</v>
      </c>
      <c r="F7810" s="164">
        <v>199</v>
      </c>
      <c r="G7810" s="165">
        <v>0.95</v>
      </c>
      <c r="H7810" t="s">
        <v>18516</v>
      </c>
      <c r="I7810" s="164">
        <v>39.08</v>
      </c>
      <c r="J7810" s="164">
        <v>238.08</v>
      </c>
      <c r="K7810">
        <v>35</v>
      </c>
      <c r="L7810" t="s">
        <v>18516</v>
      </c>
      <c r="M7810" t="s">
        <v>18516</v>
      </c>
    </row>
    <row r="7811" spans="1:13" ht="13.5">
      <c r="A7811" t="s">
        <v>40928</v>
      </c>
      <c r="B7811" t="s">
        <v>40929</v>
      </c>
      <c r="C7811" t="s">
        <v>29940</v>
      </c>
      <c r="D7811" t="s">
        <v>29941</v>
      </c>
      <c r="E7811" s="164">
        <v>209</v>
      </c>
      <c r="F7811" s="164">
        <v>209</v>
      </c>
      <c r="G7811" t="s">
        <v>18516</v>
      </c>
      <c r="H7811" t="s">
        <v>18516</v>
      </c>
      <c r="I7811" s="164">
        <v>125.81</v>
      </c>
      <c r="J7811" s="164">
        <v>334.81</v>
      </c>
      <c r="K7811">
        <v>0</v>
      </c>
      <c r="L7811" t="s">
        <v>18516</v>
      </c>
      <c r="M7811" t="s">
        <v>18516</v>
      </c>
    </row>
    <row r="7812" spans="1:13" ht="13.5">
      <c r="A7812" t="s">
        <v>40930</v>
      </c>
      <c r="B7812" t="s">
        <v>40604</v>
      </c>
      <c r="C7812" t="s">
        <v>29940</v>
      </c>
      <c r="D7812" t="s">
        <v>29941</v>
      </c>
      <c r="E7812" t="s">
        <v>18516</v>
      </c>
      <c r="F7812" t="s">
        <v>18516</v>
      </c>
      <c r="G7812" t="s">
        <v>18516</v>
      </c>
      <c r="H7812" t="s">
        <v>18516</v>
      </c>
      <c r="I7812" t="s">
        <v>18516</v>
      </c>
      <c r="J7812" t="s">
        <v>18516</v>
      </c>
      <c r="K7812" t="s">
        <v>29707</v>
      </c>
      <c r="L7812" t="s">
        <v>18516</v>
      </c>
      <c r="M7812" t="s">
        <v>18516</v>
      </c>
    </row>
    <row r="7813" spans="1:13" ht="13.5">
      <c r="A7813" t="s">
        <v>40931</v>
      </c>
      <c r="B7813" t="s">
        <v>40932</v>
      </c>
      <c r="C7813" t="s">
        <v>29940</v>
      </c>
      <c r="D7813" t="s">
        <v>29941</v>
      </c>
      <c r="E7813" t="s">
        <v>18516</v>
      </c>
      <c r="F7813" t="s">
        <v>18516</v>
      </c>
      <c r="G7813" t="s">
        <v>18516</v>
      </c>
      <c r="H7813" t="s">
        <v>18516</v>
      </c>
      <c r="I7813" t="s">
        <v>18516</v>
      </c>
      <c r="J7813" t="s">
        <v>18516</v>
      </c>
      <c r="K7813" t="s">
        <v>29707</v>
      </c>
      <c r="L7813" t="s">
        <v>18516</v>
      </c>
      <c r="M7813" t="s">
        <v>18516</v>
      </c>
    </row>
    <row r="7814" spans="1:13" ht="13.5">
      <c r="A7814" t="s">
        <v>40933</v>
      </c>
      <c r="B7814" t="s">
        <v>40934</v>
      </c>
      <c r="C7814" t="s">
        <v>29940</v>
      </c>
      <c r="D7814" t="s">
        <v>29941</v>
      </c>
      <c r="E7814" t="s">
        <v>18516</v>
      </c>
      <c r="F7814" t="s">
        <v>18516</v>
      </c>
      <c r="G7814" t="s">
        <v>18516</v>
      </c>
      <c r="H7814" t="s">
        <v>18516</v>
      </c>
      <c r="I7814" t="s">
        <v>18516</v>
      </c>
      <c r="J7814" t="s">
        <v>18516</v>
      </c>
      <c r="K7814" t="s">
        <v>29707</v>
      </c>
      <c r="L7814" t="s">
        <v>18516</v>
      </c>
      <c r="M7814" t="s">
        <v>18516</v>
      </c>
    </row>
    <row r="7815" spans="1:13" ht="13.5">
      <c r="A7815" t="s">
        <v>4915</v>
      </c>
      <c r="B7815" t="s">
        <v>40935</v>
      </c>
      <c r="C7815" t="s">
        <v>29940</v>
      </c>
      <c r="D7815" t="s">
        <v>29941</v>
      </c>
      <c r="E7815" t="s">
        <v>18516</v>
      </c>
      <c r="F7815" t="s">
        <v>18516</v>
      </c>
      <c r="G7815" t="s">
        <v>18516</v>
      </c>
      <c r="H7815" t="s">
        <v>18516</v>
      </c>
      <c r="I7815" t="s">
        <v>18516</v>
      </c>
      <c r="J7815" t="s">
        <v>18516</v>
      </c>
      <c r="K7815" t="s">
        <v>29707</v>
      </c>
      <c r="L7815" t="s">
        <v>18516</v>
      </c>
      <c r="M7815" t="s">
        <v>18516</v>
      </c>
    </row>
    <row r="7816" spans="1:13" ht="13.5">
      <c r="A7816" t="s">
        <v>40936</v>
      </c>
      <c r="B7816" t="s">
        <v>40937</v>
      </c>
      <c r="C7816" t="s">
        <v>29940</v>
      </c>
      <c r="D7816" t="s">
        <v>29941</v>
      </c>
      <c r="E7816" t="s">
        <v>18516</v>
      </c>
      <c r="F7816" t="s">
        <v>18516</v>
      </c>
      <c r="G7816" t="s">
        <v>18516</v>
      </c>
      <c r="H7816" t="s">
        <v>18516</v>
      </c>
      <c r="I7816" t="s">
        <v>18516</v>
      </c>
      <c r="J7816" t="s">
        <v>18516</v>
      </c>
      <c r="K7816" t="s">
        <v>29707</v>
      </c>
      <c r="L7816" t="s">
        <v>18516</v>
      </c>
      <c r="M7816" t="s">
        <v>18516</v>
      </c>
    </row>
    <row r="7817" spans="1:13" ht="13.5">
      <c r="A7817" t="s">
        <v>40938</v>
      </c>
      <c r="B7817" t="s">
        <v>40939</v>
      </c>
      <c r="C7817" t="s">
        <v>29940</v>
      </c>
      <c r="D7817" t="s">
        <v>29941</v>
      </c>
      <c r="E7817" s="164">
        <v>209</v>
      </c>
      <c r="F7817" s="164">
        <v>199</v>
      </c>
      <c r="G7817" s="165">
        <v>0.95</v>
      </c>
      <c r="H7817" t="s">
        <v>18516</v>
      </c>
      <c r="I7817" s="164">
        <v>39.08</v>
      </c>
      <c r="J7817" s="164">
        <v>238.08</v>
      </c>
      <c r="K7817">
        <v>33</v>
      </c>
      <c r="L7817" t="s">
        <v>18516</v>
      </c>
      <c r="M7817" t="s">
        <v>18516</v>
      </c>
    </row>
    <row r="7818" spans="1:13" ht="13.5">
      <c r="A7818" t="s">
        <v>40940</v>
      </c>
      <c r="B7818" t="s">
        <v>40941</v>
      </c>
      <c r="C7818" t="s">
        <v>29940</v>
      </c>
      <c r="D7818" t="s">
        <v>29941</v>
      </c>
      <c r="E7818" t="s">
        <v>18516</v>
      </c>
      <c r="F7818" t="s">
        <v>18516</v>
      </c>
      <c r="G7818" t="s">
        <v>18516</v>
      </c>
      <c r="H7818" t="s">
        <v>18516</v>
      </c>
      <c r="I7818" t="s">
        <v>18516</v>
      </c>
      <c r="J7818" t="s">
        <v>18516</v>
      </c>
      <c r="K7818" t="s">
        <v>29707</v>
      </c>
      <c r="L7818" t="s">
        <v>18516</v>
      </c>
      <c r="M7818" t="s">
        <v>18516</v>
      </c>
    </row>
    <row r="7819" spans="1:13" ht="13.5">
      <c r="A7819" t="s">
        <v>40942</v>
      </c>
      <c r="B7819" t="s">
        <v>40943</v>
      </c>
      <c r="C7819" t="s">
        <v>29940</v>
      </c>
      <c r="D7819" t="s">
        <v>29941</v>
      </c>
      <c r="E7819" t="s">
        <v>18516</v>
      </c>
      <c r="F7819" t="s">
        <v>18516</v>
      </c>
      <c r="G7819" t="s">
        <v>18516</v>
      </c>
      <c r="H7819" t="s">
        <v>18516</v>
      </c>
      <c r="I7819" t="s">
        <v>18516</v>
      </c>
      <c r="J7819" t="s">
        <v>18516</v>
      </c>
      <c r="K7819" t="s">
        <v>29707</v>
      </c>
      <c r="L7819" t="s">
        <v>18516</v>
      </c>
      <c r="M7819" t="s">
        <v>18516</v>
      </c>
    </row>
    <row r="7820" spans="1:13" ht="13.5">
      <c r="A7820" t="s">
        <v>40944</v>
      </c>
      <c r="B7820" t="s">
        <v>40945</v>
      </c>
      <c r="C7820" t="s">
        <v>29940</v>
      </c>
      <c r="D7820" t="s">
        <v>29941</v>
      </c>
      <c r="E7820" s="164">
        <v>149</v>
      </c>
      <c r="F7820" s="164">
        <v>149</v>
      </c>
      <c r="G7820" t="s">
        <v>18516</v>
      </c>
      <c r="H7820" t="s">
        <v>18516</v>
      </c>
      <c r="I7820" s="164">
        <v>37.39</v>
      </c>
      <c r="J7820" s="164">
        <v>186.39</v>
      </c>
      <c r="K7820">
        <v>111</v>
      </c>
      <c r="L7820" t="s">
        <v>18516</v>
      </c>
      <c r="M7820" t="s">
        <v>18516</v>
      </c>
    </row>
    <row r="7821" spans="1:13" ht="13.5">
      <c r="A7821" t="s">
        <v>4912</v>
      </c>
      <c r="B7821" t="s">
        <v>40946</v>
      </c>
      <c r="C7821" t="s">
        <v>29940</v>
      </c>
      <c r="D7821" t="s">
        <v>29941</v>
      </c>
      <c r="E7821" t="s">
        <v>18516</v>
      </c>
      <c r="F7821" t="s">
        <v>18516</v>
      </c>
      <c r="G7821" t="s">
        <v>18516</v>
      </c>
      <c r="H7821" t="s">
        <v>18516</v>
      </c>
      <c r="I7821" t="s">
        <v>18516</v>
      </c>
      <c r="J7821" t="s">
        <v>18516</v>
      </c>
      <c r="K7821" t="s">
        <v>29707</v>
      </c>
      <c r="L7821" t="s">
        <v>18516</v>
      </c>
      <c r="M7821" t="s">
        <v>18516</v>
      </c>
    </row>
    <row r="7822" spans="1:13" ht="13.5">
      <c r="A7822" t="s">
        <v>40947</v>
      </c>
      <c r="B7822" t="s">
        <v>40948</v>
      </c>
      <c r="C7822" t="s">
        <v>29940</v>
      </c>
      <c r="D7822" t="s">
        <v>29941</v>
      </c>
      <c r="E7822" t="s">
        <v>18516</v>
      </c>
      <c r="F7822" t="s">
        <v>18516</v>
      </c>
      <c r="G7822" t="s">
        <v>18516</v>
      </c>
      <c r="H7822" t="s">
        <v>18516</v>
      </c>
      <c r="I7822" t="s">
        <v>18516</v>
      </c>
      <c r="J7822" t="s">
        <v>18516</v>
      </c>
      <c r="K7822" t="s">
        <v>29707</v>
      </c>
      <c r="L7822" t="s">
        <v>18516</v>
      </c>
      <c r="M7822" t="s">
        <v>18516</v>
      </c>
    </row>
    <row r="7823" spans="1:13" ht="13.5">
      <c r="A7823" t="s">
        <v>40949</v>
      </c>
      <c r="B7823" t="s">
        <v>40950</v>
      </c>
      <c r="C7823" t="s">
        <v>29940</v>
      </c>
      <c r="D7823" t="s">
        <v>29941</v>
      </c>
      <c r="E7823" t="s">
        <v>18516</v>
      </c>
      <c r="F7823" t="s">
        <v>18516</v>
      </c>
      <c r="G7823" t="s">
        <v>18516</v>
      </c>
      <c r="H7823" t="s">
        <v>18516</v>
      </c>
      <c r="I7823" t="s">
        <v>18516</v>
      </c>
      <c r="J7823" t="s">
        <v>18516</v>
      </c>
      <c r="K7823" t="s">
        <v>29707</v>
      </c>
      <c r="L7823" t="s">
        <v>18516</v>
      </c>
      <c r="M7823" t="s">
        <v>18516</v>
      </c>
    </row>
    <row r="7824" spans="1:13" ht="13.5">
      <c r="A7824" t="s">
        <v>40951</v>
      </c>
      <c r="B7824" t="s">
        <v>40952</v>
      </c>
      <c r="C7824" t="s">
        <v>29940</v>
      </c>
      <c r="D7824" t="s">
        <v>29941</v>
      </c>
      <c r="E7824" t="s">
        <v>18516</v>
      </c>
      <c r="F7824" t="s">
        <v>18516</v>
      </c>
      <c r="G7824" t="s">
        <v>18516</v>
      </c>
      <c r="H7824" t="s">
        <v>18516</v>
      </c>
      <c r="I7824" t="s">
        <v>18516</v>
      </c>
      <c r="J7824" t="s">
        <v>18516</v>
      </c>
      <c r="K7824" t="s">
        <v>29707</v>
      </c>
      <c r="L7824" t="s">
        <v>18516</v>
      </c>
      <c r="M7824" t="s">
        <v>18516</v>
      </c>
    </row>
    <row r="7825" spans="1:13" ht="13.5">
      <c r="A7825" t="s">
        <v>40953</v>
      </c>
      <c r="B7825" t="s">
        <v>40954</v>
      </c>
      <c r="C7825" t="s">
        <v>29940</v>
      </c>
      <c r="D7825" t="s">
        <v>29941</v>
      </c>
      <c r="E7825" t="s">
        <v>18516</v>
      </c>
      <c r="F7825" t="s">
        <v>18516</v>
      </c>
      <c r="G7825" t="s">
        <v>18516</v>
      </c>
      <c r="H7825" t="s">
        <v>18516</v>
      </c>
      <c r="I7825" t="s">
        <v>18516</v>
      </c>
      <c r="J7825" t="s">
        <v>18516</v>
      </c>
      <c r="K7825" t="s">
        <v>29707</v>
      </c>
      <c r="L7825" t="s">
        <v>18516</v>
      </c>
      <c r="M7825" t="s">
        <v>18516</v>
      </c>
    </row>
    <row r="7826" spans="1:13" ht="13.5">
      <c r="A7826" t="s">
        <v>4906</v>
      </c>
      <c r="B7826" t="s">
        <v>40955</v>
      </c>
      <c r="C7826" t="s">
        <v>29940</v>
      </c>
      <c r="D7826" t="s">
        <v>29941</v>
      </c>
      <c r="E7826" s="164">
        <v>219</v>
      </c>
      <c r="F7826" s="164">
        <v>199</v>
      </c>
      <c r="G7826" s="165">
        <v>0.9</v>
      </c>
      <c r="H7826" t="s">
        <v>18516</v>
      </c>
      <c r="I7826" s="164">
        <v>38.2</v>
      </c>
      <c r="J7826" s="164">
        <v>237.2</v>
      </c>
      <c r="K7826">
        <v>32</v>
      </c>
      <c r="L7826" t="s">
        <v>18516</v>
      </c>
      <c r="M7826" t="s">
        <v>18516</v>
      </c>
    </row>
    <row r="7827" spans="1:13" ht="13.5">
      <c r="A7827" t="s">
        <v>4909</v>
      </c>
      <c r="B7827" t="s">
        <v>40956</v>
      </c>
      <c r="C7827" t="s">
        <v>29940</v>
      </c>
      <c r="D7827" t="s">
        <v>29941</v>
      </c>
      <c r="E7827" s="164">
        <v>219</v>
      </c>
      <c r="F7827" s="164">
        <v>199</v>
      </c>
      <c r="G7827" s="165">
        <v>0.9</v>
      </c>
      <c r="H7827" t="s">
        <v>18516</v>
      </c>
      <c r="I7827" s="164">
        <v>38.2</v>
      </c>
      <c r="J7827" s="164">
        <v>237.2</v>
      </c>
      <c r="K7827">
        <v>39</v>
      </c>
      <c r="L7827" t="s">
        <v>18516</v>
      </c>
      <c r="M7827" t="s">
        <v>18516</v>
      </c>
    </row>
    <row r="7828" spans="1:13" ht="13.5">
      <c r="A7828" t="s">
        <v>40957</v>
      </c>
      <c r="B7828" t="s">
        <v>40958</v>
      </c>
      <c r="C7828" t="s">
        <v>29940</v>
      </c>
      <c r="D7828" t="s">
        <v>29941</v>
      </c>
      <c r="E7828" s="164">
        <v>210</v>
      </c>
      <c r="F7828" s="164">
        <v>179</v>
      </c>
      <c r="G7828" s="165">
        <v>0.85</v>
      </c>
      <c r="H7828" t="s">
        <v>18516</v>
      </c>
      <c r="I7828" s="164">
        <v>39.22</v>
      </c>
      <c r="J7828" s="164">
        <v>218.22</v>
      </c>
      <c r="K7828">
        <v>7</v>
      </c>
      <c r="L7828" t="s">
        <v>18516</v>
      </c>
      <c r="M7828" t="s">
        <v>18516</v>
      </c>
    </row>
    <row r="7829" spans="1:13" ht="13.5">
      <c r="A7829" t="s">
        <v>11091</v>
      </c>
      <c r="B7829" t="s">
        <v>40959</v>
      </c>
      <c r="C7829" t="s">
        <v>29893</v>
      </c>
      <c r="D7829" t="s">
        <v>29894</v>
      </c>
      <c r="E7829" s="164">
        <v>89</v>
      </c>
      <c r="F7829" s="164">
        <v>79</v>
      </c>
      <c r="G7829" s="165">
        <v>0.88</v>
      </c>
      <c r="H7829" t="s">
        <v>18516</v>
      </c>
      <c r="I7829" s="164">
        <v>27.31</v>
      </c>
      <c r="J7829" s="164">
        <v>106.31</v>
      </c>
      <c r="K7829">
        <v>0</v>
      </c>
      <c r="L7829" t="s">
        <v>29439</v>
      </c>
      <c r="M7829" t="s">
        <v>29623</v>
      </c>
    </row>
    <row r="7830" spans="1:13" ht="13.5">
      <c r="A7830" t="s">
        <v>11085</v>
      </c>
      <c r="B7830" t="s">
        <v>40960</v>
      </c>
      <c r="C7830" t="s">
        <v>29893</v>
      </c>
      <c r="D7830" t="s">
        <v>29894</v>
      </c>
      <c r="E7830" s="164">
        <v>89</v>
      </c>
      <c r="F7830" s="164">
        <v>79</v>
      </c>
      <c r="G7830" s="165">
        <v>0.88</v>
      </c>
      <c r="H7830" t="s">
        <v>18516</v>
      </c>
      <c r="I7830" s="164">
        <v>27.31</v>
      </c>
      <c r="J7830" s="164">
        <v>106.31</v>
      </c>
      <c r="K7830">
        <v>11</v>
      </c>
      <c r="L7830" t="s">
        <v>29410</v>
      </c>
      <c r="M7830" t="s">
        <v>29459</v>
      </c>
    </row>
    <row r="7831" spans="1:13" ht="13.5">
      <c r="A7831" t="s">
        <v>11097</v>
      </c>
      <c r="B7831" t="s">
        <v>40961</v>
      </c>
      <c r="C7831" t="s">
        <v>29893</v>
      </c>
      <c r="D7831" t="s">
        <v>29894</v>
      </c>
      <c r="E7831" s="164">
        <v>89</v>
      </c>
      <c r="F7831" s="164">
        <v>79</v>
      </c>
      <c r="G7831" s="165">
        <v>0.88</v>
      </c>
      <c r="H7831" t="s">
        <v>18516</v>
      </c>
      <c r="I7831" s="164">
        <v>27.31</v>
      </c>
      <c r="J7831" s="164">
        <v>106.31</v>
      </c>
      <c r="K7831">
        <v>40</v>
      </c>
      <c r="L7831" t="s">
        <v>29410</v>
      </c>
      <c r="M7831" t="s">
        <v>29459</v>
      </c>
    </row>
    <row r="7832" spans="1:13" ht="13.5">
      <c r="A7832" t="s">
        <v>11094</v>
      </c>
      <c r="B7832" t="s">
        <v>40962</v>
      </c>
      <c r="C7832" t="s">
        <v>29893</v>
      </c>
      <c r="D7832" t="s">
        <v>29894</v>
      </c>
      <c r="E7832" s="164">
        <v>89</v>
      </c>
      <c r="F7832" s="164">
        <v>79</v>
      </c>
      <c r="G7832" s="165">
        <v>0.88</v>
      </c>
      <c r="H7832" t="s">
        <v>18516</v>
      </c>
      <c r="I7832" s="164">
        <v>28.75</v>
      </c>
      <c r="J7832" s="164">
        <v>107.75</v>
      </c>
      <c r="K7832">
        <v>116</v>
      </c>
      <c r="L7832" t="s">
        <v>29410</v>
      </c>
      <c r="M7832" t="s">
        <v>30711</v>
      </c>
    </row>
    <row r="7833" spans="1:13" ht="13.5">
      <c r="A7833" t="s">
        <v>11088</v>
      </c>
      <c r="B7833" t="s">
        <v>40963</v>
      </c>
      <c r="C7833" t="s">
        <v>29893</v>
      </c>
      <c r="D7833" t="s">
        <v>29894</v>
      </c>
      <c r="E7833" s="164">
        <v>89</v>
      </c>
      <c r="F7833" s="164">
        <v>65</v>
      </c>
      <c r="G7833" s="165">
        <v>0.73</v>
      </c>
      <c r="H7833" t="s">
        <v>18516</v>
      </c>
      <c r="I7833" s="164">
        <v>28.75</v>
      </c>
      <c r="J7833" s="164">
        <v>93.75</v>
      </c>
      <c r="K7833">
        <v>47</v>
      </c>
      <c r="L7833" t="s">
        <v>29410</v>
      </c>
      <c r="M7833" t="s">
        <v>29623</v>
      </c>
    </row>
    <row r="7834" spans="1:13" ht="13.5">
      <c r="A7834" t="s">
        <v>40964</v>
      </c>
      <c r="B7834" t="s">
        <v>40965</v>
      </c>
      <c r="C7834" t="s">
        <v>29893</v>
      </c>
      <c r="D7834" t="s">
        <v>29894</v>
      </c>
      <c r="E7834" t="s">
        <v>18516</v>
      </c>
      <c r="F7834" t="s">
        <v>18516</v>
      </c>
      <c r="G7834" t="s">
        <v>18516</v>
      </c>
      <c r="H7834" t="s">
        <v>18516</v>
      </c>
      <c r="I7834" t="s">
        <v>18516</v>
      </c>
      <c r="J7834" t="s">
        <v>18516</v>
      </c>
      <c r="K7834" t="s">
        <v>29707</v>
      </c>
      <c r="L7834" t="s">
        <v>18516</v>
      </c>
      <c r="M7834" t="s">
        <v>18516</v>
      </c>
    </row>
    <row r="7835" spans="1:13" ht="13.5">
      <c r="A7835" t="s">
        <v>11067</v>
      </c>
      <c r="B7835" t="s">
        <v>40966</v>
      </c>
      <c r="C7835" t="s">
        <v>29893</v>
      </c>
      <c r="D7835" t="s">
        <v>29894</v>
      </c>
      <c r="E7835" t="s">
        <v>18516</v>
      </c>
      <c r="F7835" t="s">
        <v>18516</v>
      </c>
      <c r="G7835" t="s">
        <v>18516</v>
      </c>
      <c r="H7835" t="s">
        <v>18516</v>
      </c>
      <c r="I7835" t="s">
        <v>18516</v>
      </c>
      <c r="J7835" t="s">
        <v>18516</v>
      </c>
      <c r="K7835" t="s">
        <v>29707</v>
      </c>
      <c r="L7835" t="s">
        <v>18516</v>
      </c>
      <c r="M7835" t="s">
        <v>18516</v>
      </c>
    </row>
    <row r="7836" spans="1:13" ht="13.5">
      <c r="A7836" t="s">
        <v>11061</v>
      </c>
      <c r="B7836" t="s">
        <v>40967</v>
      </c>
      <c r="C7836" t="s">
        <v>29893</v>
      </c>
      <c r="D7836" t="s">
        <v>29894</v>
      </c>
      <c r="E7836" t="s">
        <v>18516</v>
      </c>
      <c r="F7836" t="s">
        <v>18516</v>
      </c>
      <c r="G7836" t="s">
        <v>18516</v>
      </c>
      <c r="H7836" t="s">
        <v>18516</v>
      </c>
      <c r="I7836" t="s">
        <v>18516</v>
      </c>
      <c r="J7836" t="s">
        <v>18516</v>
      </c>
      <c r="K7836" t="s">
        <v>29707</v>
      </c>
      <c r="L7836" t="s">
        <v>18516</v>
      </c>
      <c r="M7836" t="s">
        <v>18516</v>
      </c>
    </row>
    <row r="7837" spans="1:13" ht="13.5">
      <c r="A7837" t="s">
        <v>11338</v>
      </c>
      <c r="B7837" t="s">
        <v>40968</v>
      </c>
      <c r="C7837" t="s">
        <v>29893</v>
      </c>
      <c r="D7837" t="s">
        <v>29894</v>
      </c>
      <c r="E7837" s="164">
        <v>89</v>
      </c>
      <c r="F7837" s="164">
        <v>79</v>
      </c>
      <c r="G7837" s="165">
        <v>0.88</v>
      </c>
      <c r="H7837" t="s">
        <v>18516</v>
      </c>
      <c r="I7837" s="164">
        <v>21.94</v>
      </c>
      <c r="J7837" s="164">
        <v>100.94</v>
      </c>
      <c r="K7837">
        <v>142</v>
      </c>
      <c r="L7837" t="s">
        <v>29455</v>
      </c>
      <c r="M7837" t="s">
        <v>30529</v>
      </c>
    </row>
    <row r="7838" spans="1:13" ht="13.5">
      <c r="A7838" t="s">
        <v>10977</v>
      </c>
      <c r="B7838" t="s">
        <v>40969</v>
      </c>
      <c r="C7838" t="s">
        <v>29893</v>
      </c>
      <c r="D7838" t="s">
        <v>29894</v>
      </c>
      <c r="E7838" t="s">
        <v>18516</v>
      </c>
      <c r="F7838" t="s">
        <v>18516</v>
      </c>
      <c r="G7838" t="s">
        <v>18516</v>
      </c>
      <c r="H7838" t="s">
        <v>18516</v>
      </c>
      <c r="I7838" t="s">
        <v>18516</v>
      </c>
      <c r="J7838" t="s">
        <v>18516</v>
      </c>
      <c r="K7838" t="s">
        <v>29707</v>
      </c>
      <c r="L7838" t="s">
        <v>18516</v>
      </c>
      <c r="M7838" t="s">
        <v>18516</v>
      </c>
    </row>
    <row r="7839" spans="1:13" ht="13.5">
      <c r="A7839" t="s">
        <v>10980</v>
      </c>
      <c r="B7839" t="s">
        <v>40970</v>
      </c>
      <c r="C7839" t="s">
        <v>29893</v>
      </c>
      <c r="D7839" t="s">
        <v>29894</v>
      </c>
      <c r="E7839" t="s">
        <v>18516</v>
      </c>
      <c r="F7839" t="s">
        <v>18516</v>
      </c>
      <c r="G7839" t="s">
        <v>18516</v>
      </c>
      <c r="H7839" t="s">
        <v>18516</v>
      </c>
      <c r="I7839" t="s">
        <v>18516</v>
      </c>
      <c r="J7839" t="s">
        <v>18516</v>
      </c>
      <c r="K7839" t="s">
        <v>29707</v>
      </c>
      <c r="L7839" t="s">
        <v>18516</v>
      </c>
      <c r="M7839" t="s">
        <v>18516</v>
      </c>
    </row>
    <row r="7840" spans="1:13" ht="13.5">
      <c r="A7840" t="s">
        <v>40971</v>
      </c>
      <c r="B7840" t="s">
        <v>40972</v>
      </c>
      <c r="C7840" t="s">
        <v>29893</v>
      </c>
      <c r="D7840" t="s">
        <v>29894</v>
      </c>
      <c r="E7840" t="s">
        <v>18516</v>
      </c>
      <c r="F7840" t="s">
        <v>18516</v>
      </c>
      <c r="G7840" t="s">
        <v>18516</v>
      </c>
      <c r="H7840" t="s">
        <v>18516</v>
      </c>
      <c r="I7840" t="s">
        <v>18516</v>
      </c>
      <c r="J7840" t="s">
        <v>18516</v>
      </c>
      <c r="K7840" t="s">
        <v>29707</v>
      </c>
      <c r="L7840" t="s">
        <v>18516</v>
      </c>
      <c r="M7840" t="s">
        <v>18516</v>
      </c>
    </row>
    <row r="7841" spans="1:13" ht="13.5">
      <c r="A7841" t="s">
        <v>40973</v>
      </c>
      <c r="B7841" t="s">
        <v>40974</v>
      </c>
      <c r="C7841" t="s">
        <v>29893</v>
      </c>
      <c r="D7841" t="s">
        <v>29894</v>
      </c>
      <c r="E7841" t="s">
        <v>18516</v>
      </c>
      <c r="F7841" t="s">
        <v>18516</v>
      </c>
      <c r="G7841" t="s">
        <v>18516</v>
      </c>
      <c r="H7841" t="s">
        <v>18516</v>
      </c>
      <c r="I7841" t="s">
        <v>18516</v>
      </c>
      <c r="J7841" t="s">
        <v>18516</v>
      </c>
      <c r="K7841" t="s">
        <v>29707</v>
      </c>
      <c r="L7841" t="s">
        <v>18516</v>
      </c>
      <c r="M7841" t="s">
        <v>18516</v>
      </c>
    </row>
    <row r="7842" spans="1:13" ht="13.5">
      <c r="A7842" t="s">
        <v>40975</v>
      </c>
      <c r="B7842" t="s">
        <v>40976</v>
      </c>
      <c r="C7842" t="s">
        <v>29893</v>
      </c>
      <c r="D7842" t="s">
        <v>29894</v>
      </c>
      <c r="E7842" s="164">
        <v>179</v>
      </c>
      <c r="F7842" s="164">
        <v>179</v>
      </c>
      <c r="G7842" t="s">
        <v>18516</v>
      </c>
      <c r="H7842" t="s">
        <v>18516</v>
      </c>
      <c r="I7842" s="164">
        <v>105.71</v>
      </c>
      <c r="J7842" s="164">
        <v>284.71</v>
      </c>
      <c r="K7842">
        <v>0</v>
      </c>
      <c r="L7842" t="s">
        <v>18516</v>
      </c>
      <c r="M7842" t="s">
        <v>18516</v>
      </c>
    </row>
    <row r="7843" spans="1:13" ht="13.5">
      <c r="A7843" t="s">
        <v>40977</v>
      </c>
      <c r="B7843" t="s">
        <v>40978</v>
      </c>
      <c r="C7843" t="s">
        <v>29893</v>
      </c>
      <c r="D7843" t="s">
        <v>29894</v>
      </c>
      <c r="E7843" t="s">
        <v>18516</v>
      </c>
      <c r="F7843" t="s">
        <v>18516</v>
      </c>
      <c r="G7843" t="s">
        <v>18516</v>
      </c>
      <c r="H7843" t="s">
        <v>18516</v>
      </c>
      <c r="I7843" t="s">
        <v>18516</v>
      </c>
      <c r="J7843" t="s">
        <v>18516</v>
      </c>
      <c r="K7843" t="s">
        <v>29707</v>
      </c>
      <c r="L7843" t="s">
        <v>18516</v>
      </c>
      <c r="M7843" t="s">
        <v>18516</v>
      </c>
    </row>
    <row r="7844" spans="1:13" ht="13.5">
      <c r="A7844" t="s">
        <v>40979</v>
      </c>
      <c r="B7844" t="s">
        <v>40980</v>
      </c>
      <c r="C7844" t="s">
        <v>29893</v>
      </c>
      <c r="D7844" t="s">
        <v>29894</v>
      </c>
      <c r="E7844" t="s">
        <v>18516</v>
      </c>
      <c r="F7844" t="s">
        <v>18516</v>
      </c>
      <c r="G7844" t="s">
        <v>18516</v>
      </c>
      <c r="H7844" t="s">
        <v>18516</v>
      </c>
      <c r="I7844" t="s">
        <v>18516</v>
      </c>
      <c r="J7844" t="s">
        <v>18516</v>
      </c>
      <c r="K7844" t="s">
        <v>29707</v>
      </c>
      <c r="L7844" t="s">
        <v>18516</v>
      </c>
      <c r="M7844" t="s">
        <v>18516</v>
      </c>
    </row>
    <row r="7845" spans="1:13" ht="13.5">
      <c r="A7845" t="s">
        <v>40981</v>
      </c>
      <c r="B7845" t="s">
        <v>40982</v>
      </c>
      <c r="C7845" t="s">
        <v>29893</v>
      </c>
      <c r="D7845" t="s">
        <v>29894</v>
      </c>
      <c r="E7845" t="s">
        <v>18516</v>
      </c>
      <c r="F7845" t="s">
        <v>18516</v>
      </c>
      <c r="G7845" t="s">
        <v>18516</v>
      </c>
      <c r="H7845" t="s">
        <v>18516</v>
      </c>
      <c r="I7845" t="s">
        <v>18516</v>
      </c>
      <c r="J7845" t="s">
        <v>18516</v>
      </c>
      <c r="K7845" t="s">
        <v>29707</v>
      </c>
      <c r="L7845" t="s">
        <v>18516</v>
      </c>
      <c r="M7845" t="s">
        <v>18516</v>
      </c>
    </row>
    <row r="7846" spans="1:13" ht="13.5">
      <c r="A7846" t="s">
        <v>10983</v>
      </c>
      <c r="B7846" t="s">
        <v>40983</v>
      </c>
      <c r="C7846" t="s">
        <v>29893</v>
      </c>
      <c r="D7846" t="s">
        <v>29894</v>
      </c>
      <c r="E7846" t="s">
        <v>18516</v>
      </c>
      <c r="F7846" t="s">
        <v>18516</v>
      </c>
      <c r="G7846" t="s">
        <v>18516</v>
      </c>
      <c r="H7846" t="s">
        <v>18516</v>
      </c>
      <c r="I7846" t="s">
        <v>18516</v>
      </c>
      <c r="J7846" t="s">
        <v>18516</v>
      </c>
      <c r="K7846" t="s">
        <v>29707</v>
      </c>
      <c r="L7846" t="s">
        <v>18516</v>
      </c>
      <c r="M7846" t="s">
        <v>18516</v>
      </c>
    </row>
    <row r="7847" spans="1:13" ht="13.5">
      <c r="A7847" t="s">
        <v>11335</v>
      </c>
      <c r="B7847" t="s">
        <v>40984</v>
      </c>
      <c r="C7847" t="s">
        <v>29893</v>
      </c>
      <c r="D7847" t="s">
        <v>29894</v>
      </c>
      <c r="E7847" s="164">
        <v>89</v>
      </c>
      <c r="F7847" s="164">
        <v>79</v>
      </c>
      <c r="G7847" s="165">
        <v>0.88</v>
      </c>
      <c r="H7847" t="s">
        <v>18516</v>
      </c>
      <c r="I7847" s="164">
        <v>21.94</v>
      </c>
      <c r="J7847" s="164">
        <v>100.94</v>
      </c>
      <c r="K7847">
        <v>85</v>
      </c>
      <c r="L7847" t="s">
        <v>29455</v>
      </c>
      <c r="M7847" t="s">
        <v>30529</v>
      </c>
    </row>
    <row r="7848" spans="1:13" ht="13.5">
      <c r="A7848" t="s">
        <v>11341</v>
      </c>
      <c r="B7848" t="s">
        <v>40985</v>
      </c>
      <c r="C7848" t="s">
        <v>29893</v>
      </c>
      <c r="D7848" t="s">
        <v>29894</v>
      </c>
      <c r="E7848" t="s">
        <v>18516</v>
      </c>
      <c r="F7848" t="s">
        <v>18516</v>
      </c>
      <c r="G7848" t="s">
        <v>18516</v>
      </c>
      <c r="H7848" t="s">
        <v>18516</v>
      </c>
      <c r="I7848" t="s">
        <v>18516</v>
      </c>
      <c r="J7848" t="s">
        <v>18516</v>
      </c>
      <c r="K7848" t="s">
        <v>29707</v>
      </c>
      <c r="L7848" t="s">
        <v>18516</v>
      </c>
      <c r="M7848" t="s">
        <v>18516</v>
      </c>
    </row>
    <row r="7849" spans="1:13" ht="13.5">
      <c r="A7849" t="s">
        <v>11344</v>
      </c>
      <c r="B7849" t="s">
        <v>40986</v>
      </c>
      <c r="C7849" t="s">
        <v>29893</v>
      </c>
      <c r="D7849" t="s">
        <v>29894</v>
      </c>
      <c r="E7849" t="s">
        <v>18516</v>
      </c>
      <c r="F7849" t="s">
        <v>18516</v>
      </c>
      <c r="G7849" t="s">
        <v>18516</v>
      </c>
      <c r="H7849" t="s">
        <v>18516</v>
      </c>
      <c r="I7849" t="s">
        <v>18516</v>
      </c>
      <c r="J7849" t="s">
        <v>18516</v>
      </c>
      <c r="K7849" t="s">
        <v>29707</v>
      </c>
      <c r="L7849" t="s">
        <v>18516</v>
      </c>
      <c r="M7849" t="s">
        <v>18516</v>
      </c>
    </row>
    <row r="7850" spans="1:13" ht="13.5">
      <c r="A7850" t="s">
        <v>16663</v>
      </c>
      <c r="B7850" t="s">
        <v>40987</v>
      </c>
      <c r="C7850" t="s">
        <v>29893</v>
      </c>
      <c r="D7850" t="s">
        <v>29894</v>
      </c>
      <c r="E7850" t="s">
        <v>18516</v>
      </c>
      <c r="F7850" t="s">
        <v>18516</v>
      </c>
      <c r="G7850" t="s">
        <v>18516</v>
      </c>
      <c r="H7850" t="s">
        <v>18516</v>
      </c>
      <c r="I7850" t="s">
        <v>18516</v>
      </c>
      <c r="J7850" t="s">
        <v>18516</v>
      </c>
      <c r="K7850" t="s">
        <v>29707</v>
      </c>
      <c r="L7850" t="s">
        <v>18516</v>
      </c>
      <c r="M7850" t="s">
        <v>18516</v>
      </c>
    </row>
    <row r="7851" spans="1:13" ht="13.5">
      <c r="A7851" t="s">
        <v>16666</v>
      </c>
      <c r="B7851" t="s">
        <v>40988</v>
      </c>
      <c r="C7851" t="s">
        <v>29893</v>
      </c>
      <c r="D7851" t="s">
        <v>29894</v>
      </c>
      <c r="E7851" t="s">
        <v>18516</v>
      </c>
      <c r="F7851" t="s">
        <v>18516</v>
      </c>
      <c r="G7851" t="s">
        <v>18516</v>
      </c>
      <c r="H7851" t="s">
        <v>18516</v>
      </c>
      <c r="I7851" t="s">
        <v>18516</v>
      </c>
      <c r="J7851" t="s">
        <v>18516</v>
      </c>
      <c r="K7851" t="s">
        <v>29707</v>
      </c>
      <c r="L7851" t="s">
        <v>18516</v>
      </c>
      <c r="M7851" t="s">
        <v>18516</v>
      </c>
    </row>
    <row r="7852" spans="1:13" ht="13.5">
      <c r="A7852" t="s">
        <v>11064</v>
      </c>
      <c r="B7852" t="s">
        <v>40989</v>
      </c>
      <c r="C7852" t="s">
        <v>29893</v>
      </c>
      <c r="D7852" t="s">
        <v>29894</v>
      </c>
      <c r="E7852" t="s">
        <v>18516</v>
      </c>
      <c r="F7852" t="s">
        <v>18516</v>
      </c>
      <c r="G7852" t="s">
        <v>18516</v>
      </c>
      <c r="H7852" t="s">
        <v>18516</v>
      </c>
      <c r="I7852" t="s">
        <v>18516</v>
      </c>
      <c r="J7852" t="s">
        <v>18516</v>
      </c>
      <c r="K7852" t="s">
        <v>29707</v>
      </c>
      <c r="L7852" t="s">
        <v>18516</v>
      </c>
      <c r="M7852" t="s">
        <v>18516</v>
      </c>
    </row>
    <row r="7853" spans="1:13" ht="13.5">
      <c r="A7853" t="s">
        <v>40990</v>
      </c>
      <c r="B7853" t="s">
        <v>33774</v>
      </c>
      <c r="C7853" t="s">
        <v>29893</v>
      </c>
      <c r="D7853" t="s">
        <v>29894</v>
      </c>
      <c r="E7853" t="s">
        <v>18516</v>
      </c>
      <c r="F7853" t="s">
        <v>18516</v>
      </c>
      <c r="G7853" t="s">
        <v>18516</v>
      </c>
      <c r="H7853" t="s">
        <v>18516</v>
      </c>
      <c r="I7853" t="s">
        <v>18516</v>
      </c>
      <c r="J7853" t="s">
        <v>18516</v>
      </c>
      <c r="K7853" t="s">
        <v>29707</v>
      </c>
      <c r="L7853" t="s">
        <v>18516</v>
      </c>
      <c r="M7853" t="s">
        <v>18516</v>
      </c>
    </row>
    <row r="7854" spans="1:13" ht="13.5">
      <c r="A7854" t="s">
        <v>40991</v>
      </c>
      <c r="B7854" t="s">
        <v>40976</v>
      </c>
      <c r="C7854" t="s">
        <v>29893</v>
      </c>
      <c r="D7854" t="s">
        <v>29894</v>
      </c>
      <c r="E7854" t="s">
        <v>18516</v>
      </c>
      <c r="F7854" t="s">
        <v>18516</v>
      </c>
      <c r="G7854" t="s">
        <v>18516</v>
      </c>
      <c r="H7854" t="s">
        <v>18516</v>
      </c>
      <c r="I7854" t="s">
        <v>18516</v>
      </c>
      <c r="J7854" t="s">
        <v>18516</v>
      </c>
      <c r="K7854" t="s">
        <v>29707</v>
      </c>
      <c r="L7854" t="s">
        <v>18516</v>
      </c>
      <c r="M7854" t="s">
        <v>18516</v>
      </c>
    </row>
    <row r="7855" spans="1:13" ht="13.5">
      <c r="A7855" t="s">
        <v>40992</v>
      </c>
      <c r="B7855" t="s">
        <v>40993</v>
      </c>
      <c r="C7855" t="s">
        <v>29893</v>
      </c>
      <c r="D7855" t="s">
        <v>29894</v>
      </c>
      <c r="E7855" s="164">
        <v>299</v>
      </c>
      <c r="F7855" s="164">
        <v>110</v>
      </c>
      <c r="G7855" s="165">
        <v>0.36</v>
      </c>
      <c r="H7855" t="s">
        <v>18516</v>
      </c>
      <c r="I7855" s="164">
        <v>35.27</v>
      </c>
      <c r="J7855" s="164">
        <v>145.27</v>
      </c>
      <c r="K7855">
        <v>99</v>
      </c>
      <c r="L7855" t="s">
        <v>18516</v>
      </c>
      <c r="M7855" t="s">
        <v>18516</v>
      </c>
    </row>
    <row r="7856" spans="1:13" ht="13.5">
      <c r="A7856" t="s">
        <v>40994</v>
      </c>
      <c r="B7856" t="s">
        <v>40995</v>
      </c>
      <c r="C7856" t="s">
        <v>29893</v>
      </c>
      <c r="D7856" t="s">
        <v>29894</v>
      </c>
      <c r="E7856" t="s">
        <v>18516</v>
      </c>
      <c r="F7856" t="s">
        <v>18516</v>
      </c>
      <c r="G7856" t="s">
        <v>18516</v>
      </c>
      <c r="H7856" t="s">
        <v>18516</v>
      </c>
      <c r="I7856" t="s">
        <v>18516</v>
      </c>
      <c r="J7856" t="s">
        <v>18516</v>
      </c>
      <c r="K7856" t="s">
        <v>29707</v>
      </c>
      <c r="L7856" t="s">
        <v>18516</v>
      </c>
      <c r="M7856" t="s">
        <v>18516</v>
      </c>
    </row>
    <row r="7857" spans="1:13" ht="13.5">
      <c r="A7857" t="s">
        <v>11082</v>
      </c>
      <c r="B7857" t="s">
        <v>40996</v>
      </c>
      <c r="C7857" t="s">
        <v>29893</v>
      </c>
      <c r="D7857" t="s">
        <v>29894</v>
      </c>
      <c r="E7857" s="164">
        <v>259</v>
      </c>
      <c r="F7857" s="164">
        <v>60</v>
      </c>
      <c r="G7857" s="165">
        <v>0.23</v>
      </c>
      <c r="H7857" t="s">
        <v>18516</v>
      </c>
      <c r="I7857" s="164">
        <v>33.21</v>
      </c>
      <c r="J7857" s="164">
        <v>93.21</v>
      </c>
      <c r="K7857">
        <v>246</v>
      </c>
      <c r="L7857" t="s">
        <v>18516</v>
      </c>
      <c r="M7857" t="s">
        <v>18516</v>
      </c>
    </row>
    <row r="7858" spans="1:13" ht="13.5">
      <c r="A7858" t="s">
        <v>40997</v>
      </c>
      <c r="B7858" t="s">
        <v>40998</v>
      </c>
      <c r="C7858" t="s">
        <v>29893</v>
      </c>
      <c r="D7858" t="s">
        <v>29894</v>
      </c>
      <c r="E7858" t="s">
        <v>18516</v>
      </c>
      <c r="F7858" t="s">
        <v>18516</v>
      </c>
      <c r="G7858" t="s">
        <v>18516</v>
      </c>
      <c r="H7858" t="s">
        <v>18516</v>
      </c>
      <c r="I7858" t="s">
        <v>18516</v>
      </c>
      <c r="J7858" t="s">
        <v>18516</v>
      </c>
      <c r="K7858" t="s">
        <v>29707</v>
      </c>
      <c r="L7858" t="s">
        <v>18516</v>
      </c>
      <c r="M7858" t="s">
        <v>18516</v>
      </c>
    </row>
    <row r="7859" spans="1:13" ht="13.5">
      <c r="A7859" t="s">
        <v>40999</v>
      </c>
      <c r="B7859" t="s">
        <v>41000</v>
      </c>
      <c r="C7859" t="s">
        <v>29893</v>
      </c>
      <c r="D7859" t="s">
        <v>29894</v>
      </c>
      <c r="E7859" t="s">
        <v>18516</v>
      </c>
      <c r="F7859" t="s">
        <v>18516</v>
      </c>
      <c r="G7859" t="s">
        <v>18516</v>
      </c>
      <c r="H7859" t="s">
        <v>18516</v>
      </c>
      <c r="I7859" t="s">
        <v>18516</v>
      </c>
      <c r="J7859" t="s">
        <v>18516</v>
      </c>
      <c r="K7859" t="s">
        <v>29707</v>
      </c>
      <c r="L7859" t="s">
        <v>18516</v>
      </c>
      <c r="M7859" t="s">
        <v>18516</v>
      </c>
    </row>
    <row r="7860" spans="1:13" ht="13.5">
      <c r="A7860" t="s">
        <v>41001</v>
      </c>
      <c r="B7860" t="s">
        <v>41002</v>
      </c>
      <c r="C7860" t="s">
        <v>29893</v>
      </c>
      <c r="D7860" t="s">
        <v>29894</v>
      </c>
      <c r="E7860" s="164">
        <v>149</v>
      </c>
      <c r="F7860" s="164">
        <v>149</v>
      </c>
      <c r="G7860" t="s">
        <v>18516</v>
      </c>
      <c r="H7860" t="s">
        <v>18516</v>
      </c>
      <c r="I7860" s="164">
        <v>55.35</v>
      </c>
      <c r="J7860" s="164">
        <v>204.35</v>
      </c>
      <c r="K7860">
        <v>0</v>
      </c>
      <c r="L7860" t="s">
        <v>29465</v>
      </c>
      <c r="M7860" t="s">
        <v>33855</v>
      </c>
    </row>
    <row r="7861" spans="1:13" ht="13.5">
      <c r="A7861" t="s">
        <v>41003</v>
      </c>
      <c r="B7861" t="s">
        <v>41004</v>
      </c>
      <c r="C7861" t="s">
        <v>29893</v>
      </c>
      <c r="D7861" t="s">
        <v>29894</v>
      </c>
      <c r="E7861" t="s">
        <v>18516</v>
      </c>
      <c r="F7861" t="s">
        <v>18516</v>
      </c>
      <c r="G7861" t="s">
        <v>18516</v>
      </c>
      <c r="H7861" t="s">
        <v>18516</v>
      </c>
      <c r="I7861" t="s">
        <v>18516</v>
      </c>
      <c r="J7861" t="s">
        <v>18516</v>
      </c>
      <c r="K7861" t="s">
        <v>29707</v>
      </c>
      <c r="L7861" t="s">
        <v>18516</v>
      </c>
      <c r="M7861" t="s">
        <v>18516</v>
      </c>
    </row>
    <row r="7862" spans="1:13" ht="13.5">
      <c r="A7862" t="s">
        <v>41005</v>
      </c>
      <c r="B7862" t="s">
        <v>41006</v>
      </c>
      <c r="C7862" t="s">
        <v>29893</v>
      </c>
      <c r="D7862" t="s">
        <v>29894</v>
      </c>
      <c r="E7862" s="164">
        <v>139</v>
      </c>
      <c r="F7862" s="164">
        <v>139</v>
      </c>
      <c r="G7862" t="s">
        <v>18516</v>
      </c>
      <c r="H7862" t="s">
        <v>18516</v>
      </c>
      <c r="I7862" s="164">
        <v>55.31</v>
      </c>
      <c r="J7862" s="164">
        <v>194.31</v>
      </c>
      <c r="K7862">
        <v>0</v>
      </c>
      <c r="L7862" t="s">
        <v>29465</v>
      </c>
      <c r="M7862" t="s">
        <v>33855</v>
      </c>
    </row>
    <row r="7863" spans="1:13" ht="13.5">
      <c r="A7863" t="s">
        <v>41007</v>
      </c>
      <c r="B7863" t="s">
        <v>35229</v>
      </c>
      <c r="C7863" t="s">
        <v>29893</v>
      </c>
      <c r="D7863" t="s">
        <v>29894</v>
      </c>
      <c r="E7863" t="s">
        <v>18516</v>
      </c>
      <c r="F7863" t="s">
        <v>18516</v>
      </c>
      <c r="G7863" t="s">
        <v>18516</v>
      </c>
      <c r="H7863" t="s">
        <v>18516</v>
      </c>
      <c r="I7863" t="s">
        <v>18516</v>
      </c>
      <c r="J7863" t="s">
        <v>18516</v>
      </c>
      <c r="K7863" t="s">
        <v>29707</v>
      </c>
      <c r="L7863" t="s">
        <v>18516</v>
      </c>
      <c r="M7863" t="s">
        <v>18516</v>
      </c>
    </row>
    <row r="7864" spans="1:13" ht="13.5">
      <c r="A7864" t="s">
        <v>41008</v>
      </c>
      <c r="B7864" t="s">
        <v>41009</v>
      </c>
      <c r="C7864" t="s">
        <v>29893</v>
      </c>
      <c r="D7864" t="s">
        <v>29894</v>
      </c>
      <c r="E7864" t="s">
        <v>18516</v>
      </c>
      <c r="F7864" t="s">
        <v>18516</v>
      </c>
      <c r="G7864" t="s">
        <v>18516</v>
      </c>
      <c r="H7864" t="s">
        <v>18516</v>
      </c>
      <c r="I7864" t="s">
        <v>18516</v>
      </c>
      <c r="J7864" t="s">
        <v>18516</v>
      </c>
      <c r="K7864" t="s">
        <v>29707</v>
      </c>
      <c r="L7864" t="s">
        <v>18516</v>
      </c>
      <c r="M7864" t="s">
        <v>18516</v>
      </c>
    </row>
    <row r="7865" spans="1:13" ht="13.5">
      <c r="A7865" t="s">
        <v>41010</v>
      </c>
      <c r="B7865" t="s">
        <v>41011</v>
      </c>
      <c r="C7865" t="s">
        <v>29893</v>
      </c>
      <c r="D7865" t="s">
        <v>29894</v>
      </c>
      <c r="E7865" t="s">
        <v>18516</v>
      </c>
      <c r="F7865" t="s">
        <v>18516</v>
      </c>
      <c r="G7865" t="s">
        <v>18516</v>
      </c>
      <c r="H7865" t="s">
        <v>18516</v>
      </c>
      <c r="I7865" t="s">
        <v>18516</v>
      </c>
      <c r="J7865" t="s">
        <v>18516</v>
      </c>
      <c r="K7865" t="s">
        <v>29707</v>
      </c>
      <c r="L7865" t="s">
        <v>18516</v>
      </c>
      <c r="M7865" t="s">
        <v>18516</v>
      </c>
    </row>
    <row r="7866" spans="1:13" ht="13.5">
      <c r="A7866" t="s">
        <v>41012</v>
      </c>
      <c r="B7866" t="s">
        <v>41013</v>
      </c>
      <c r="C7866" t="s">
        <v>29893</v>
      </c>
      <c r="D7866" t="s">
        <v>29894</v>
      </c>
      <c r="E7866" t="s">
        <v>18516</v>
      </c>
      <c r="F7866" t="s">
        <v>18516</v>
      </c>
      <c r="G7866" t="s">
        <v>18516</v>
      </c>
      <c r="H7866" t="s">
        <v>18516</v>
      </c>
      <c r="I7866" t="s">
        <v>18516</v>
      </c>
      <c r="J7866" t="s">
        <v>18516</v>
      </c>
      <c r="K7866" t="s">
        <v>29707</v>
      </c>
      <c r="L7866" t="s">
        <v>18516</v>
      </c>
      <c r="M7866" t="s">
        <v>18516</v>
      </c>
    </row>
    <row r="7867" spans="1:13" ht="13.5">
      <c r="A7867" t="s">
        <v>41014</v>
      </c>
      <c r="B7867" t="s">
        <v>41015</v>
      </c>
      <c r="C7867" t="s">
        <v>29893</v>
      </c>
      <c r="D7867" t="s">
        <v>29894</v>
      </c>
      <c r="E7867" t="s">
        <v>18516</v>
      </c>
      <c r="F7867" t="s">
        <v>18516</v>
      </c>
      <c r="G7867" t="s">
        <v>18516</v>
      </c>
      <c r="H7867" t="s">
        <v>18516</v>
      </c>
      <c r="I7867" t="s">
        <v>18516</v>
      </c>
      <c r="J7867" t="s">
        <v>18516</v>
      </c>
      <c r="K7867" t="s">
        <v>29707</v>
      </c>
      <c r="L7867" t="s">
        <v>18516</v>
      </c>
      <c r="M7867" t="s">
        <v>18516</v>
      </c>
    </row>
    <row r="7868" spans="1:13" ht="13.5">
      <c r="A7868" t="s">
        <v>41016</v>
      </c>
      <c r="B7868" t="s">
        <v>41017</v>
      </c>
      <c r="C7868" t="s">
        <v>29893</v>
      </c>
      <c r="D7868" t="s">
        <v>29894</v>
      </c>
      <c r="E7868" t="s">
        <v>18516</v>
      </c>
      <c r="F7868" t="s">
        <v>18516</v>
      </c>
      <c r="G7868" t="s">
        <v>18516</v>
      </c>
      <c r="H7868" t="s">
        <v>18516</v>
      </c>
      <c r="I7868" t="s">
        <v>18516</v>
      </c>
      <c r="J7868" t="s">
        <v>18516</v>
      </c>
      <c r="K7868" t="s">
        <v>29707</v>
      </c>
      <c r="L7868" t="s">
        <v>18516</v>
      </c>
      <c r="M7868" t="s">
        <v>18516</v>
      </c>
    </row>
    <row r="7869" spans="1:13" ht="13.5">
      <c r="A7869" t="s">
        <v>41018</v>
      </c>
      <c r="B7869" t="s">
        <v>41019</v>
      </c>
      <c r="C7869" t="s">
        <v>29893</v>
      </c>
      <c r="D7869" t="s">
        <v>29894</v>
      </c>
      <c r="E7869" t="s">
        <v>18516</v>
      </c>
      <c r="F7869" t="s">
        <v>18516</v>
      </c>
      <c r="G7869" t="s">
        <v>18516</v>
      </c>
      <c r="H7869" t="s">
        <v>18516</v>
      </c>
      <c r="I7869" t="s">
        <v>18516</v>
      </c>
      <c r="J7869" t="s">
        <v>18516</v>
      </c>
      <c r="K7869" t="s">
        <v>29707</v>
      </c>
      <c r="L7869" t="s">
        <v>18516</v>
      </c>
      <c r="M7869" t="s">
        <v>18516</v>
      </c>
    </row>
    <row r="7870" spans="1:13" ht="13.5">
      <c r="A7870" t="s">
        <v>41020</v>
      </c>
      <c r="B7870" t="s">
        <v>41021</v>
      </c>
      <c r="C7870" t="s">
        <v>29893</v>
      </c>
      <c r="D7870" t="s">
        <v>29894</v>
      </c>
      <c r="E7870" t="s">
        <v>18516</v>
      </c>
      <c r="F7870" t="s">
        <v>18516</v>
      </c>
      <c r="G7870" t="s">
        <v>18516</v>
      </c>
      <c r="H7870" t="s">
        <v>18516</v>
      </c>
      <c r="I7870" t="s">
        <v>18516</v>
      </c>
      <c r="J7870" t="s">
        <v>18516</v>
      </c>
      <c r="K7870" t="s">
        <v>29707</v>
      </c>
      <c r="L7870" t="s">
        <v>18516</v>
      </c>
      <c r="M7870" t="s">
        <v>18516</v>
      </c>
    </row>
    <row r="7871" spans="1:13" ht="13.5">
      <c r="A7871" t="s">
        <v>41022</v>
      </c>
      <c r="B7871" t="s">
        <v>41023</v>
      </c>
      <c r="C7871" t="s">
        <v>29893</v>
      </c>
      <c r="D7871" t="s">
        <v>29894</v>
      </c>
      <c r="E7871" t="s">
        <v>18516</v>
      </c>
      <c r="F7871" t="s">
        <v>18516</v>
      </c>
      <c r="G7871" t="s">
        <v>18516</v>
      </c>
      <c r="H7871" t="s">
        <v>18516</v>
      </c>
      <c r="I7871" t="s">
        <v>18516</v>
      </c>
      <c r="J7871" t="s">
        <v>18516</v>
      </c>
      <c r="K7871" t="s">
        <v>29707</v>
      </c>
      <c r="L7871" t="s">
        <v>18516</v>
      </c>
      <c r="M7871" t="s">
        <v>18516</v>
      </c>
    </row>
    <row r="7872" spans="1:13" ht="13.5">
      <c r="A7872" t="s">
        <v>41024</v>
      </c>
      <c r="B7872" t="s">
        <v>41025</v>
      </c>
      <c r="C7872" t="s">
        <v>29893</v>
      </c>
      <c r="D7872" t="s">
        <v>29894</v>
      </c>
      <c r="E7872" s="164">
        <v>169</v>
      </c>
      <c r="F7872" s="164">
        <v>169</v>
      </c>
      <c r="G7872" t="s">
        <v>18516</v>
      </c>
      <c r="H7872" t="s">
        <v>18516</v>
      </c>
      <c r="I7872" s="164">
        <v>57.06</v>
      </c>
      <c r="J7872" s="164">
        <v>226.06</v>
      </c>
      <c r="K7872">
        <v>35</v>
      </c>
      <c r="L7872" t="s">
        <v>29439</v>
      </c>
      <c r="M7872" t="s">
        <v>29678</v>
      </c>
    </row>
    <row r="7873" spans="1:13" ht="13.5">
      <c r="A7873" t="s">
        <v>41026</v>
      </c>
      <c r="B7873" t="s">
        <v>41027</v>
      </c>
      <c r="C7873" t="s">
        <v>29893</v>
      </c>
      <c r="D7873" t="s">
        <v>29894</v>
      </c>
      <c r="E7873" t="s">
        <v>18516</v>
      </c>
      <c r="F7873" t="s">
        <v>18516</v>
      </c>
      <c r="G7873" t="s">
        <v>18516</v>
      </c>
      <c r="H7873" t="s">
        <v>18516</v>
      </c>
      <c r="I7873" t="s">
        <v>18516</v>
      </c>
      <c r="J7873" t="s">
        <v>18516</v>
      </c>
      <c r="K7873" t="s">
        <v>29707</v>
      </c>
      <c r="L7873" t="s">
        <v>18516</v>
      </c>
      <c r="M7873" t="s">
        <v>18516</v>
      </c>
    </row>
    <row r="7874" spans="1:13" ht="13.5">
      <c r="A7874" t="s">
        <v>41028</v>
      </c>
      <c r="B7874" t="s">
        <v>41029</v>
      </c>
      <c r="C7874" t="s">
        <v>29893</v>
      </c>
      <c r="D7874" t="s">
        <v>29894</v>
      </c>
      <c r="E7874" t="s">
        <v>18516</v>
      </c>
      <c r="F7874" t="s">
        <v>18516</v>
      </c>
      <c r="G7874" t="s">
        <v>18516</v>
      </c>
      <c r="H7874" t="s">
        <v>18516</v>
      </c>
      <c r="I7874" t="s">
        <v>18516</v>
      </c>
      <c r="J7874" t="s">
        <v>18516</v>
      </c>
      <c r="K7874" t="s">
        <v>29707</v>
      </c>
      <c r="L7874" t="s">
        <v>18516</v>
      </c>
      <c r="M7874" t="s">
        <v>18516</v>
      </c>
    </row>
    <row r="7875" spans="1:13" ht="13.5">
      <c r="A7875" t="s">
        <v>41030</v>
      </c>
      <c r="B7875" t="s">
        <v>41031</v>
      </c>
      <c r="C7875" t="s">
        <v>29893</v>
      </c>
      <c r="D7875" t="s">
        <v>29894</v>
      </c>
      <c r="E7875" t="s">
        <v>18516</v>
      </c>
      <c r="F7875" t="s">
        <v>18516</v>
      </c>
      <c r="G7875" t="s">
        <v>18516</v>
      </c>
      <c r="H7875" t="s">
        <v>18516</v>
      </c>
      <c r="I7875" t="s">
        <v>18516</v>
      </c>
      <c r="J7875" t="s">
        <v>18516</v>
      </c>
      <c r="K7875" t="s">
        <v>29707</v>
      </c>
      <c r="L7875" t="s">
        <v>18516</v>
      </c>
      <c r="M7875" t="s">
        <v>18516</v>
      </c>
    </row>
    <row r="7876" spans="1:13" ht="13.5">
      <c r="A7876" t="s">
        <v>41032</v>
      </c>
      <c r="B7876" t="s">
        <v>41033</v>
      </c>
      <c r="C7876" t="s">
        <v>29893</v>
      </c>
      <c r="D7876" t="s">
        <v>29894</v>
      </c>
      <c r="E7876" t="s">
        <v>18516</v>
      </c>
      <c r="F7876" t="s">
        <v>18516</v>
      </c>
      <c r="G7876" t="s">
        <v>18516</v>
      </c>
      <c r="H7876" t="s">
        <v>18516</v>
      </c>
      <c r="I7876" t="s">
        <v>18516</v>
      </c>
      <c r="J7876" t="s">
        <v>18516</v>
      </c>
      <c r="K7876" t="s">
        <v>29707</v>
      </c>
      <c r="L7876" t="s">
        <v>18516</v>
      </c>
      <c r="M7876" t="s">
        <v>18516</v>
      </c>
    </row>
    <row r="7877" spans="1:13" ht="13.5">
      <c r="A7877" t="s">
        <v>11109</v>
      </c>
      <c r="B7877" t="s">
        <v>41034</v>
      </c>
      <c r="C7877" t="s">
        <v>29893</v>
      </c>
      <c r="D7877" t="s">
        <v>29894</v>
      </c>
      <c r="E7877" t="s">
        <v>18516</v>
      </c>
      <c r="F7877" t="s">
        <v>18516</v>
      </c>
      <c r="G7877" t="s">
        <v>18516</v>
      </c>
      <c r="H7877" t="s">
        <v>18516</v>
      </c>
      <c r="I7877" t="s">
        <v>18516</v>
      </c>
      <c r="J7877" t="s">
        <v>18516</v>
      </c>
      <c r="K7877" t="s">
        <v>29707</v>
      </c>
      <c r="L7877" t="s">
        <v>18516</v>
      </c>
      <c r="M7877" t="s">
        <v>18516</v>
      </c>
    </row>
    <row r="7878" spans="1:13" ht="13.5">
      <c r="A7878" t="s">
        <v>41035</v>
      </c>
      <c r="B7878" t="s">
        <v>41036</v>
      </c>
      <c r="C7878" t="s">
        <v>29893</v>
      </c>
      <c r="D7878" t="s">
        <v>29894</v>
      </c>
      <c r="E7878" t="s">
        <v>18516</v>
      </c>
      <c r="F7878" t="s">
        <v>18516</v>
      </c>
      <c r="G7878" t="s">
        <v>18516</v>
      </c>
      <c r="H7878" t="s">
        <v>18516</v>
      </c>
      <c r="I7878" t="s">
        <v>18516</v>
      </c>
      <c r="J7878" t="s">
        <v>18516</v>
      </c>
      <c r="K7878" t="s">
        <v>29707</v>
      </c>
      <c r="L7878" t="s">
        <v>18516</v>
      </c>
      <c r="M7878" t="s">
        <v>18516</v>
      </c>
    </row>
    <row r="7879" spans="1:13" ht="13.5">
      <c r="A7879" t="s">
        <v>41037</v>
      </c>
      <c r="B7879" t="s">
        <v>41038</v>
      </c>
      <c r="C7879" t="s">
        <v>29893</v>
      </c>
      <c r="D7879" t="s">
        <v>29894</v>
      </c>
      <c r="E7879" s="164">
        <v>79</v>
      </c>
      <c r="F7879" s="164">
        <v>70</v>
      </c>
      <c r="G7879" s="165">
        <v>0.88</v>
      </c>
      <c r="H7879" t="s">
        <v>18516</v>
      </c>
      <c r="I7879" s="164">
        <v>24.53</v>
      </c>
      <c r="J7879" s="164">
        <v>94.53</v>
      </c>
      <c r="K7879">
        <v>140</v>
      </c>
      <c r="L7879" t="s">
        <v>29465</v>
      </c>
      <c r="M7879" t="s">
        <v>33855</v>
      </c>
    </row>
    <row r="7880" spans="1:13" ht="13.5">
      <c r="A7880" t="s">
        <v>41039</v>
      </c>
      <c r="B7880" t="s">
        <v>41040</v>
      </c>
      <c r="C7880" t="s">
        <v>29893</v>
      </c>
      <c r="D7880" t="s">
        <v>29894</v>
      </c>
      <c r="E7880" t="s">
        <v>18516</v>
      </c>
      <c r="F7880" t="s">
        <v>18516</v>
      </c>
      <c r="G7880" t="s">
        <v>18516</v>
      </c>
      <c r="H7880" t="s">
        <v>18516</v>
      </c>
      <c r="I7880" t="s">
        <v>18516</v>
      </c>
      <c r="J7880" t="s">
        <v>18516</v>
      </c>
      <c r="K7880" t="s">
        <v>29707</v>
      </c>
      <c r="L7880" t="s">
        <v>18516</v>
      </c>
      <c r="M7880" t="s">
        <v>18516</v>
      </c>
    </row>
    <row r="7881" spans="1:13" ht="13.5">
      <c r="A7881" t="s">
        <v>41041</v>
      </c>
      <c r="B7881" t="s">
        <v>41042</v>
      </c>
      <c r="C7881" t="s">
        <v>29893</v>
      </c>
      <c r="D7881" t="s">
        <v>29894</v>
      </c>
      <c r="E7881" s="164">
        <v>179</v>
      </c>
      <c r="F7881" s="164">
        <v>179</v>
      </c>
      <c r="G7881" t="s">
        <v>18516</v>
      </c>
      <c r="H7881" t="s">
        <v>18516</v>
      </c>
      <c r="I7881" s="164">
        <v>109.78</v>
      </c>
      <c r="J7881" s="164">
        <v>288.78</v>
      </c>
      <c r="K7881">
        <v>0</v>
      </c>
      <c r="L7881" t="s">
        <v>29410</v>
      </c>
      <c r="M7881" t="s">
        <v>30529</v>
      </c>
    </row>
    <row r="7882" spans="1:13" ht="13.5">
      <c r="A7882" t="s">
        <v>41043</v>
      </c>
      <c r="B7882" t="s">
        <v>41044</v>
      </c>
      <c r="C7882" t="s">
        <v>29893</v>
      </c>
      <c r="D7882" t="s">
        <v>29894</v>
      </c>
      <c r="E7882" t="s">
        <v>18516</v>
      </c>
      <c r="F7882" t="s">
        <v>18516</v>
      </c>
      <c r="G7882" t="s">
        <v>18516</v>
      </c>
      <c r="H7882" t="s">
        <v>18516</v>
      </c>
      <c r="I7882" t="s">
        <v>18516</v>
      </c>
      <c r="J7882" t="s">
        <v>18516</v>
      </c>
      <c r="K7882" t="s">
        <v>29707</v>
      </c>
      <c r="L7882" t="s">
        <v>18516</v>
      </c>
      <c r="M7882" t="s">
        <v>18516</v>
      </c>
    </row>
    <row r="7883" spans="1:13" ht="13.5">
      <c r="A7883" t="s">
        <v>11762</v>
      </c>
      <c r="B7883" t="s">
        <v>41045</v>
      </c>
      <c r="C7883" t="s">
        <v>29893</v>
      </c>
      <c r="D7883" t="s">
        <v>29894</v>
      </c>
      <c r="E7883" t="s">
        <v>18516</v>
      </c>
      <c r="F7883" t="s">
        <v>18516</v>
      </c>
      <c r="G7883" t="s">
        <v>18516</v>
      </c>
      <c r="H7883" t="s">
        <v>18516</v>
      </c>
      <c r="I7883" t="s">
        <v>18516</v>
      </c>
      <c r="J7883" t="s">
        <v>18516</v>
      </c>
      <c r="K7883" t="s">
        <v>29707</v>
      </c>
      <c r="L7883" t="s">
        <v>18516</v>
      </c>
      <c r="M7883" t="s">
        <v>18516</v>
      </c>
    </row>
    <row r="7884" spans="1:13" ht="13.5">
      <c r="A7884" t="s">
        <v>41046</v>
      </c>
      <c r="B7884" t="s">
        <v>41047</v>
      </c>
      <c r="C7884" t="s">
        <v>29893</v>
      </c>
      <c r="D7884" t="s">
        <v>29894</v>
      </c>
      <c r="E7884" t="s">
        <v>18516</v>
      </c>
      <c r="F7884" t="s">
        <v>18516</v>
      </c>
      <c r="G7884" t="s">
        <v>18516</v>
      </c>
      <c r="H7884" t="s">
        <v>18516</v>
      </c>
      <c r="I7884" t="s">
        <v>18516</v>
      </c>
      <c r="J7884" t="s">
        <v>18516</v>
      </c>
      <c r="K7884" t="s">
        <v>29707</v>
      </c>
      <c r="L7884" t="s">
        <v>18516</v>
      </c>
      <c r="M7884" t="s">
        <v>18516</v>
      </c>
    </row>
    <row r="7885" spans="1:13" ht="13.5">
      <c r="A7885" t="s">
        <v>41048</v>
      </c>
      <c r="B7885" t="s">
        <v>41049</v>
      </c>
      <c r="C7885" t="s">
        <v>29893</v>
      </c>
      <c r="D7885" t="s">
        <v>29894</v>
      </c>
      <c r="E7885" t="s">
        <v>18516</v>
      </c>
      <c r="F7885" t="s">
        <v>18516</v>
      </c>
      <c r="G7885" t="s">
        <v>18516</v>
      </c>
      <c r="H7885" t="s">
        <v>18516</v>
      </c>
      <c r="I7885" t="s">
        <v>18516</v>
      </c>
      <c r="J7885" t="s">
        <v>18516</v>
      </c>
      <c r="K7885" t="s">
        <v>29707</v>
      </c>
      <c r="L7885" t="s">
        <v>18516</v>
      </c>
      <c r="M7885" t="s">
        <v>18516</v>
      </c>
    </row>
    <row r="7886" spans="1:13" ht="13.5">
      <c r="A7886" t="s">
        <v>41050</v>
      </c>
      <c r="B7886" t="s">
        <v>41051</v>
      </c>
      <c r="C7886" t="s">
        <v>29893</v>
      </c>
      <c r="D7886" t="s">
        <v>29894</v>
      </c>
      <c r="E7886" s="164">
        <v>79</v>
      </c>
      <c r="F7886" s="164">
        <v>60</v>
      </c>
      <c r="G7886" s="165">
        <v>0.75</v>
      </c>
      <c r="H7886" t="s">
        <v>18516</v>
      </c>
      <c r="I7886" s="164">
        <v>24.53</v>
      </c>
      <c r="J7886" s="164">
        <v>84.53</v>
      </c>
      <c r="K7886">
        <v>17</v>
      </c>
      <c r="L7886" t="s">
        <v>29465</v>
      </c>
      <c r="M7886" t="s">
        <v>33855</v>
      </c>
    </row>
    <row r="7887" spans="1:13" ht="13.5">
      <c r="A7887" t="s">
        <v>41052</v>
      </c>
      <c r="B7887" t="s">
        <v>41053</v>
      </c>
      <c r="C7887" t="s">
        <v>29893</v>
      </c>
      <c r="D7887" t="s">
        <v>29894</v>
      </c>
      <c r="E7887" s="164">
        <v>79</v>
      </c>
      <c r="F7887" s="164">
        <v>70</v>
      </c>
      <c r="G7887" s="165">
        <v>0.88</v>
      </c>
      <c r="H7887" t="s">
        <v>18516</v>
      </c>
      <c r="I7887" s="164">
        <v>24.53</v>
      </c>
      <c r="J7887" s="164">
        <v>94.53</v>
      </c>
      <c r="K7887">
        <v>219</v>
      </c>
      <c r="L7887" t="s">
        <v>29465</v>
      </c>
      <c r="M7887" t="s">
        <v>33855</v>
      </c>
    </row>
    <row r="7888" spans="1:13" ht="13.5">
      <c r="A7888" t="s">
        <v>41054</v>
      </c>
      <c r="B7888" t="s">
        <v>41055</v>
      </c>
      <c r="C7888" t="s">
        <v>29893</v>
      </c>
      <c r="D7888" t="s">
        <v>29894</v>
      </c>
      <c r="E7888" t="s">
        <v>18516</v>
      </c>
      <c r="F7888" t="s">
        <v>18516</v>
      </c>
      <c r="G7888" t="s">
        <v>18516</v>
      </c>
      <c r="H7888" t="s">
        <v>18516</v>
      </c>
      <c r="I7888" t="s">
        <v>18516</v>
      </c>
      <c r="J7888" t="s">
        <v>18516</v>
      </c>
      <c r="K7888" t="s">
        <v>29707</v>
      </c>
      <c r="L7888" t="s">
        <v>18516</v>
      </c>
      <c r="M7888" t="s">
        <v>18516</v>
      </c>
    </row>
    <row r="7889" spans="1:13" ht="13.5">
      <c r="A7889" t="s">
        <v>41056</v>
      </c>
      <c r="B7889" t="s">
        <v>41057</v>
      </c>
      <c r="C7889" t="s">
        <v>29610</v>
      </c>
      <c r="D7889" t="s">
        <v>29611</v>
      </c>
      <c r="E7889" t="s">
        <v>18516</v>
      </c>
      <c r="F7889" t="s">
        <v>18516</v>
      </c>
      <c r="G7889" t="s">
        <v>18516</v>
      </c>
      <c r="H7889" t="s">
        <v>18516</v>
      </c>
      <c r="I7889" t="s">
        <v>18516</v>
      </c>
      <c r="J7889" t="s">
        <v>18516</v>
      </c>
      <c r="K7889" t="s">
        <v>29707</v>
      </c>
      <c r="L7889" t="s">
        <v>18516</v>
      </c>
      <c r="M7889" t="s">
        <v>18516</v>
      </c>
    </row>
    <row r="7890" spans="1:13" ht="13.5">
      <c r="A7890" t="s">
        <v>15432</v>
      </c>
      <c r="B7890" t="s">
        <v>41058</v>
      </c>
      <c r="C7890" t="s">
        <v>29610</v>
      </c>
      <c r="D7890" t="s">
        <v>29611</v>
      </c>
      <c r="E7890" t="s">
        <v>18516</v>
      </c>
      <c r="F7890" t="s">
        <v>18516</v>
      </c>
      <c r="G7890" t="s">
        <v>18516</v>
      </c>
      <c r="H7890" t="s">
        <v>18516</v>
      </c>
      <c r="I7890" t="s">
        <v>18516</v>
      </c>
      <c r="J7890" t="s">
        <v>18516</v>
      </c>
      <c r="K7890" t="s">
        <v>29707</v>
      </c>
      <c r="L7890" t="s">
        <v>18516</v>
      </c>
      <c r="M7890" t="s">
        <v>18516</v>
      </c>
    </row>
    <row r="7891" spans="1:13" ht="13.5">
      <c r="A7891" t="s">
        <v>15429</v>
      </c>
      <c r="B7891" t="s">
        <v>41059</v>
      </c>
      <c r="C7891" t="s">
        <v>29610</v>
      </c>
      <c r="D7891" t="s">
        <v>29611</v>
      </c>
      <c r="E7891" t="s">
        <v>18516</v>
      </c>
      <c r="F7891" t="s">
        <v>18516</v>
      </c>
      <c r="G7891" t="s">
        <v>18516</v>
      </c>
      <c r="H7891" t="s">
        <v>18516</v>
      </c>
      <c r="I7891" t="s">
        <v>18516</v>
      </c>
      <c r="J7891" t="s">
        <v>18516</v>
      </c>
      <c r="K7891" t="s">
        <v>29707</v>
      </c>
      <c r="L7891" t="s">
        <v>18516</v>
      </c>
      <c r="M7891" t="s">
        <v>18516</v>
      </c>
    </row>
    <row r="7892" spans="1:13" ht="13.5">
      <c r="A7892" t="s">
        <v>15426</v>
      </c>
      <c r="B7892" t="s">
        <v>41060</v>
      </c>
      <c r="C7892" t="s">
        <v>29610</v>
      </c>
      <c r="D7892" t="s">
        <v>29611</v>
      </c>
      <c r="E7892" s="164">
        <v>460</v>
      </c>
      <c r="F7892" s="164">
        <v>385</v>
      </c>
      <c r="G7892" s="165">
        <v>0.83</v>
      </c>
      <c r="H7892" t="s">
        <v>18516</v>
      </c>
      <c r="I7892" s="164">
        <v>167.53</v>
      </c>
      <c r="J7892" s="164">
        <v>552.53</v>
      </c>
      <c r="K7892">
        <v>55</v>
      </c>
      <c r="L7892" t="s">
        <v>18516</v>
      </c>
      <c r="M7892" t="s">
        <v>18516</v>
      </c>
    </row>
    <row r="7893" spans="1:13" ht="13.5">
      <c r="A7893" t="s">
        <v>15423</v>
      </c>
      <c r="B7893" t="s">
        <v>34629</v>
      </c>
      <c r="C7893" t="s">
        <v>29610</v>
      </c>
      <c r="D7893" t="s">
        <v>29611</v>
      </c>
      <c r="E7893" s="164">
        <v>460</v>
      </c>
      <c r="F7893" s="164">
        <v>385</v>
      </c>
      <c r="G7893" s="165">
        <v>0.83</v>
      </c>
      <c r="H7893" t="s">
        <v>18516</v>
      </c>
      <c r="I7893" s="164">
        <v>167.53</v>
      </c>
      <c r="J7893" s="164">
        <v>552.53</v>
      </c>
      <c r="K7893">
        <v>74</v>
      </c>
      <c r="L7893" t="s">
        <v>18516</v>
      </c>
      <c r="M7893" t="s">
        <v>18516</v>
      </c>
    </row>
    <row r="7894" spans="1:13" ht="13.5">
      <c r="A7894" t="s">
        <v>14429</v>
      </c>
      <c r="B7894" t="s">
        <v>41061</v>
      </c>
      <c r="C7894" t="s">
        <v>29610</v>
      </c>
      <c r="D7894" t="s">
        <v>29611</v>
      </c>
      <c r="E7894" t="s">
        <v>18516</v>
      </c>
      <c r="F7894" t="s">
        <v>18516</v>
      </c>
      <c r="G7894" t="s">
        <v>18516</v>
      </c>
      <c r="H7894" t="s">
        <v>18516</v>
      </c>
      <c r="I7894" t="s">
        <v>18516</v>
      </c>
      <c r="J7894" t="s">
        <v>18516</v>
      </c>
      <c r="K7894" t="s">
        <v>29707</v>
      </c>
      <c r="L7894" t="s">
        <v>18516</v>
      </c>
      <c r="M7894" t="s">
        <v>18516</v>
      </c>
    </row>
    <row r="7895" spans="1:13" ht="13.5">
      <c r="A7895" t="s">
        <v>14417</v>
      </c>
      <c r="B7895" t="s">
        <v>41062</v>
      </c>
      <c r="C7895" t="s">
        <v>29610</v>
      </c>
      <c r="D7895" t="s">
        <v>29611</v>
      </c>
      <c r="E7895" t="s">
        <v>18516</v>
      </c>
      <c r="F7895" t="s">
        <v>18516</v>
      </c>
      <c r="G7895" t="s">
        <v>18516</v>
      </c>
      <c r="H7895" t="s">
        <v>18516</v>
      </c>
      <c r="I7895" t="s">
        <v>18516</v>
      </c>
      <c r="J7895" t="s">
        <v>18516</v>
      </c>
      <c r="K7895" t="s">
        <v>29707</v>
      </c>
      <c r="L7895" t="s">
        <v>18516</v>
      </c>
      <c r="M7895" t="s">
        <v>18516</v>
      </c>
    </row>
    <row r="7896" spans="1:13" ht="13.5">
      <c r="A7896" t="s">
        <v>14423</v>
      </c>
      <c r="B7896" t="s">
        <v>41063</v>
      </c>
      <c r="C7896" t="s">
        <v>29610</v>
      </c>
      <c r="D7896" t="s">
        <v>29611</v>
      </c>
      <c r="E7896" t="s">
        <v>18516</v>
      </c>
      <c r="F7896" t="s">
        <v>18516</v>
      </c>
      <c r="G7896" t="s">
        <v>18516</v>
      </c>
      <c r="H7896" t="s">
        <v>18516</v>
      </c>
      <c r="I7896" t="s">
        <v>18516</v>
      </c>
      <c r="J7896" t="s">
        <v>18516</v>
      </c>
      <c r="K7896" t="s">
        <v>29707</v>
      </c>
      <c r="L7896" t="s">
        <v>18516</v>
      </c>
      <c r="M7896" t="s">
        <v>18516</v>
      </c>
    </row>
    <row r="7897" spans="1:13" ht="13.5">
      <c r="A7897" t="s">
        <v>41064</v>
      </c>
      <c r="B7897" t="s">
        <v>41065</v>
      </c>
      <c r="C7897" t="s">
        <v>29610</v>
      </c>
      <c r="D7897" t="s">
        <v>29611</v>
      </c>
      <c r="E7897" t="s">
        <v>18516</v>
      </c>
      <c r="F7897" t="s">
        <v>18516</v>
      </c>
      <c r="G7897" t="s">
        <v>18516</v>
      </c>
      <c r="H7897" t="s">
        <v>18516</v>
      </c>
      <c r="I7897" t="s">
        <v>18516</v>
      </c>
      <c r="J7897" t="s">
        <v>18516</v>
      </c>
      <c r="K7897" t="s">
        <v>29707</v>
      </c>
      <c r="L7897" t="s">
        <v>18516</v>
      </c>
      <c r="M7897" t="s">
        <v>18516</v>
      </c>
    </row>
    <row r="7898" spans="1:13" ht="13.5">
      <c r="A7898" t="s">
        <v>41066</v>
      </c>
      <c r="B7898" t="s">
        <v>41067</v>
      </c>
      <c r="C7898" t="s">
        <v>29610</v>
      </c>
      <c r="D7898" t="s">
        <v>29611</v>
      </c>
      <c r="E7898" t="s">
        <v>18516</v>
      </c>
      <c r="F7898" t="s">
        <v>18516</v>
      </c>
      <c r="G7898" t="s">
        <v>18516</v>
      </c>
      <c r="H7898" t="s">
        <v>18516</v>
      </c>
      <c r="I7898" t="s">
        <v>18516</v>
      </c>
      <c r="J7898" t="s">
        <v>18516</v>
      </c>
      <c r="K7898" t="s">
        <v>29707</v>
      </c>
      <c r="L7898" t="s">
        <v>18516</v>
      </c>
      <c r="M7898" t="s">
        <v>18516</v>
      </c>
    </row>
    <row r="7899" spans="1:13" ht="13.5">
      <c r="A7899" t="s">
        <v>41068</v>
      </c>
      <c r="B7899" t="s">
        <v>41069</v>
      </c>
      <c r="C7899" t="s">
        <v>29610</v>
      </c>
      <c r="D7899" t="s">
        <v>29611</v>
      </c>
      <c r="E7899" t="s">
        <v>18516</v>
      </c>
      <c r="F7899" t="s">
        <v>18516</v>
      </c>
      <c r="G7899" t="s">
        <v>18516</v>
      </c>
      <c r="H7899" t="s">
        <v>18516</v>
      </c>
      <c r="I7899" t="s">
        <v>18516</v>
      </c>
      <c r="J7899" t="s">
        <v>18516</v>
      </c>
      <c r="K7899" t="s">
        <v>29707</v>
      </c>
      <c r="L7899" t="s">
        <v>18516</v>
      </c>
      <c r="M7899" t="s">
        <v>18516</v>
      </c>
    </row>
    <row r="7900" spans="1:13" ht="13.5">
      <c r="A7900" t="s">
        <v>41070</v>
      </c>
      <c r="B7900" t="s">
        <v>41071</v>
      </c>
      <c r="C7900" t="s">
        <v>29610</v>
      </c>
      <c r="D7900" t="s">
        <v>29611</v>
      </c>
      <c r="E7900" t="s">
        <v>18516</v>
      </c>
      <c r="F7900" t="s">
        <v>18516</v>
      </c>
      <c r="G7900" t="s">
        <v>18516</v>
      </c>
      <c r="H7900" t="s">
        <v>18516</v>
      </c>
      <c r="I7900" t="s">
        <v>18516</v>
      </c>
      <c r="J7900" t="s">
        <v>18516</v>
      </c>
      <c r="K7900" t="s">
        <v>29707</v>
      </c>
      <c r="L7900" t="s">
        <v>18516</v>
      </c>
      <c r="M7900" t="s">
        <v>18516</v>
      </c>
    </row>
    <row r="7901" spans="1:13" ht="13.5">
      <c r="A7901" t="s">
        <v>41072</v>
      </c>
      <c r="B7901" t="s">
        <v>41073</v>
      </c>
      <c r="C7901" t="s">
        <v>29610</v>
      </c>
      <c r="D7901" t="s">
        <v>29611</v>
      </c>
      <c r="E7901" t="s">
        <v>18516</v>
      </c>
      <c r="F7901" t="s">
        <v>18516</v>
      </c>
      <c r="G7901" t="s">
        <v>18516</v>
      </c>
      <c r="H7901" t="s">
        <v>18516</v>
      </c>
      <c r="I7901" t="s">
        <v>18516</v>
      </c>
      <c r="J7901" t="s">
        <v>18516</v>
      </c>
      <c r="K7901" t="s">
        <v>29707</v>
      </c>
      <c r="L7901" t="s">
        <v>18516</v>
      </c>
      <c r="M7901" t="s">
        <v>18516</v>
      </c>
    </row>
    <row r="7902" spans="1:13" ht="13.5">
      <c r="A7902" t="s">
        <v>41074</v>
      </c>
      <c r="B7902" t="s">
        <v>41075</v>
      </c>
      <c r="C7902" t="s">
        <v>29610</v>
      </c>
      <c r="D7902" t="s">
        <v>29611</v>
      </c>
      <c r="E7902" t="s">
        <v>18516</v>
      </c>
      <c r="F7902" t="s">
        <v>18516</v>
      </c>
      <c r="G7902" t="s">
        <v>18516</v>
      </c>
      <c r="H7902" t="s">
        <v>18516</v>
      </c>
      <c r="I7902" t="s">
        <v>18516</v>
      </c>
      <c r="J7902" t="s">
        <v>18516</v>
      </c>
      <c r="K7902" t="s">
        <v>29707</v>
      </c>
      <c r="L7902" t="s">
        <v>18516</v>
      </c>
      <c r="M7902" t="s">
        <v>18516</v>
      </c>
    </row>
    <row r="7903" spans="1:13" ht="13.5">
      <c r="A7903" t="s">
        <v>15411</v>
      </c>
      <c r="B7903" t="s">
        <v>41076</v>
      </c>
      <c r="C7903" t="s">
        <v>29610</v>
      </c>
      <c r="D7903" t="s">
        <v>29611</v>
      </c>
      <c r="E7903" t="s">
        <v>18516</v>
      </c>
      <c r="F7903" t="s">
        <v>18516</v>
      </c>
      <c r="G7903" t="s">
        <v>18516</v>
      </c>
      <c r="H7903" t="s">
        <v>18516</v>
      </c>
      <c r="I7903" t="s">
        <v>18516</v>
      </c>
      <c r="J7903" t="s">
        <v>18516</v>
      </c>
      <c r="K7903" t="s">
        <v>29707</v>
      </c>
      <c r="L7903" t="s">
        <v>18516</v>
      </c>
      <c r="M7903" t="s">
        <v>18516</v>
      </c>
    </row>
    <row r="7904" spans="1:13" ht="13.5">
      <c r="A7904" t="s">
        <v>41077</v>
      </c>
      <c r="B7904" t="s">
        <v>41078</v>
      </c>
      <c r="C7904" t="s">
        <v>29610</v>
      </c>
      <c r="D7904" t="s">
        <v>29611</v>
      </c>
      <c r="E7904" t="s">
        <v>18516</v>
      </c>
      <c r="F7904" t="s">
        <v>18516</v>
      </c>
      <c r="G7904" t="s">
        <v>18516</v>
      </c>
      <c r="H7904" t="s">
        <v>18516</v>
      </c>
      <c r="I7904" t="s">
        <v>18516</v>
      </c>
      <c r="J7904" t="s">
        <v>18516</v>
      </c>
      <c r="K7904" t="s">
        <v>29707</v>
      </c>
      <c r="L7904" t="s">
        <v>18516</v>
      </c>
      <c r="M7904" t="s">
        <v>18516</v>
      </c>
    </row>
    <row r="7905" spans="1:13" ht="13.5">
      <c r="A7905" t="s">
        <v>41079</v>
      </c>
      <c r="B7905" t="s">
        <v>41080</v>
      </c>
      <c r="C7905" t="s">
        <v>29610</v>
      </c>
      <c r="D7905" t="s">
        <v>29611</v>
      </c>
      <c r="E7905" t="s">
        <v>18516</v>
      </c>
      <c r="F7905" t="s">
        <v>18516</v>
      </c>
      <c r="G7905" t="s">
        <v>18516</v>
      </c>
      <c r="H7905" t="s">
        <v>18516</v>
      </c>
      <c r="I7905" t="s">
        <v>18516</v>
      </c>
      <c r="J7905" t="s">
        <v>18516</v>
      </c>
      <c r="K7905" t="s">
        <v>29707</v>
      </c>
      <c r="L7905" t="s">
        <v>18516</v>
      </c>
      <c r="M7905" t="s">
        <v>18516</v>
      </c>
    </row>
    <row r="7906" spans="1:13" ht="13.5">
      <c r="A7906" t="s">
        <v>41081</v>
      </c>
      <c r="B7906" t="s">
        <v>41082</v>
      </c>
      <c r="C7906" t="s">
        <v>29610</v>
      </c>
      <c r="D7906" t="s">
        <v>29611</v>
      </c>
      <c r="E7906" t="s">
        <v>18516</v>
      </c>
      <c r="F7906" t="s">
        <v>18516</v>
      </c>
      <c r="G7906" t="s">
        <v>18516</v>
      </c>
      <c r="H7906" t="s">
        <v>18516</v>
      </c>
      <c r="I7906" t="s">
        <v>18516</v>
      </c>
      <c r="J7906" t="s">
        <v>18516</v>
      </c>
      <c r="K7906" t="s">
        <v>29707</v>
      </c>
      <c r="L7906" t="s">
        <v>18516</v>
      </c>
      <c r="M7906" t="s">
        <v>18516</v>
      </c>
    </row>
    <row r="7907" spans="1:13" ht="13.5">
      <c r="A7907" t="s">
        <v>41083</v>
      </c>
      <c r="B7907" t="s">
        <v>41084</v>
      </c>
      <c r="C7907" t="s">
        <v>29610</v>
      </c>
      <c r="D7907" t="s">
        <v>29611</v>
      </c>
      <c r="E7907" t="s">
        <v>18516</v>
      </c>
      <c r="F7907" t="s">
        <v>18516</v>
      </c>
      <c r="G7907" t="s">
        <v>18516</v>
      </c>
      <c r="H7907" t="s">
        <v>18516</v>
      </c>
      <c r="I7907" t="s">
        <v>18516</v>
      </c>
      <c r="J7907" t="s">
        <v>18516</v>
      </c>
      <c r="K7907" t="s">
        <v>29707</v>
      </c>
      <c r="L7907" t="s">
        <v>18516</v>
      </c>
      <c r="M7907" t="s">
        <v>18516</v>
      </c>
    </row>
    <row r="7908" spans="1:13" ht="13.5">
      <c r="A7908" t="s">
        <v>41085</v>
      </c>
      <c r="B7908" t="s">
        <v>41086</v>
      </c>
      <c r="C7908" t="s">
        <v>29610</v>
      </c>
      <c r="D7908" t="s">
        <v>29611</v>
      </c>
      <c r="E7908" t="s">
        <v>18516</v>
      </c>
      <c r="F7908" t="s">
        <v>18516</v>
      </c>
      <c r="G7908" t="s">
        <v>18516</v>
      </c>
      <c r="H7908" t="s">
        <v>18516</v>
      </c>
      <c r="I7908" t="s">
        <v>18516</v>
      </c>
      <c r="J7908" t="s">
        <v>18516</v>
      </c>
      <c r="K7908" t="s">
        <v>29707</v>
      </c>
      <c r="L7908" t="s">
        <v>18516</v>
      </c>
      <c r="M7908" t="s">
        <v>18516</v>
      </c>
    </row>
    <row r="7909" spans="1:13" ht="13.5">
      <c r="A7909" t="s">
        <v>41087</v>
      </c>
      <c r="B7909" t="s">
        <v>41088</v>
      </c>
      <c r="C7909" t="s">
        <v>29610</v>
      </c>
      <c r="D7909" t="s">
        <v>29611</v>
      </c>
      <c r="E7909" t="s">
        <v>18516</v>
      </c>
      <c r="F7909" t="s">
        <v>18516</v>
      </c>
      <c r="G7909" t="s">
        <v>18516</v>
      </c>
      <c r="H7909" t="s">
        <v>18516</v>
      </c>
      <c r="I7909" t="s">
        <v>18516</v>
      </c>
      <c r="J7909" t="s">
        <v>18516</v>
      </c>
      <c r="K7909" t="s">
        <v>29707</v>
      </c>
      <c r="L7909" t="s">
        <v>18516</v>
      </c>
      <c r="M7909" t="s">
        <v>18516</v>
      </c>
    </row>
    <row r="7910" spans="1:13" ht="13.5">
      <c r="A7910" t="s">
        <v>18132</v>
      </c>
      <c r="B7910" t="s">
        <v>41089</v>
      </c>
      <c r="C7910" t="s">
        <v>29610</v>
      </c>
      <c r="D7910" t="s">
        <v>29611</v>
      </c>
      <c r="E7910" t="s">
        <v>18516</v>
      </c>
      <c r="F7910" t="s">
        <v>18516</v>
      </c>
      <c r="G7910" t="s">
        <v>18516</v>
      </c>
      <c r="H7910" t="s">
        <v>18516</v>
      </c>
      <c r="I7910" t="s">
        <v>18516</v>
      </c>
      <c r="J7910" t="s">
        <v>18516</v>
      </c>
      <c r="K7910" t="s">
        <v>29707</v>
      </c>
      <c r="L7910" t="s">
        <v>18516</v>
      </c>
      <c r="M7910" t="s">
        <v>18516</v>
      </c>
    </row>
    <row r="7911" spans="1:13" ht="13.5">
      <c r="A7911" t="s">
        <v>41090</v>
      </c>
      <c r="B7911" t="s">
        <v>41091</v>
      </c>
      <c r="C7911" t="s">
        <v>29610</v>
      </c>
      <c r="D7911" t="s">
        <v>29611</v>
      </c>
      <c r="E7911" t="s">
        <v>18516</v>
      </c>
      <c r="F7911" t="s">
        <v>18516</v>
      </c>
      <c r="G7911" t="s">
        <v>18516</v>
      </c>
      <c r="H7911" t="s">
        <v>18516</v>
      </c>
      <c r="I7911" t="s">
        <v>18516</v>
      </c>
      <c r="J7911" t="s">
        <v>18516</v>
      </c>
      <c r="K7911" t="s">
        <v>29707</v>
      </c>
      <c r="L7911" t="s">
        <v>18516</v>
      </c>
      <c r="M7911" t="s">
        <v>18516</v>
      </c>
    </row>
    <row r="7912" spans="1:13" ht="13.5">
      <c r="A7912" t="s">
        <v>41092</v>
      </c>
      <c r="B7912" t="s">
        <v>41093</v>
      </c>
      <c r="C7912" t="s">
        <v>29610</v>
      </c>
      <c r="D7912" t="s">
        <v>29611</v>
      </c>
      <c r="E7912" t="s">
        <v>18516</v>
      </c>
      <c r="F7912" t="s">
        <v>18516</v>
      </c>
      <c r="G7912" t="s">
        <v>18516</v>
      </c>
      <c r="H7912" t="s">
        <v>18516</v>
      </c>
      <c r="I7912" t="s">
        <v>18516</v>
      </c>
      <c r="J7912" t="s">
        <v>18516</v>
      </c>
      <c r="K7912" t="s">
        <v>29707</v>
      </c>
      <c r="L7912" t="s">
        <v>18516</v>
      </c>
      <c r="M7912" t="s">
        <v>18516</v>
      </c>
    </row>
    <row r="7913" spans="1:13" ht="13.5">
      <c r="A7913" t="s">
        <v>41094</v>
      </c>
      <c r="B7913" t="s">
        <v>41095</v>
      </c>
      <c r="C7913" t="s">
        <v>29610</v>
      </c>
      <c r="D7913" t="s">
        <v>29611</v>
      </c>
      <c r="E7913" t="s">
        <v>18516</v>
      </c>
      <c r="F7913" t="s">
        <v>18516</v>
      </c>
      <c r="G7913" t="s">
        <v>18516</v>
      </c>
      <c r="H7913" t="s">
        <v>18516</v>
      </c>
      <c r="I7913" t="s">
        <v>18516</v>
      </c>
      <c r="J7913" t="s">
        <v>18516</v>
      </c>
      <c r="K7913" t="s">
        <v>29707</v>
      </c>
      <c r="L7913" t="s">
        <v>18516</v>
      </c>
      <c r="M7913" t="s">
        <v>18516</v>
      </c>
    </row>
    <row r="7914" spans="1:13" ht="13.5">
      <c r="A7914" t="s">
        <v>15892</v>
      </c>
      <c r="B7914" t="s">
        <v>41096</v>
      </c>
      <c r="C7914" t="s">
        <v>29610</v>
      </c>
      <c r="D7914" t="s">
        <v>29611</v>
      </c>
      <c r="E7914" t="s">
        <v>18516</v>
      </c>
      <c r="F7914" t="s">
        <v>18516</v>
      </c>
      <c r="G7914" t="s">
        <v>18516</v>
      </c>
      <c r="H7914" t="s">
        <v>18516</v>
      </c>
      <c r="I7914" t="s">
        <v>18516</v>
      </c>
      <c r="J7914" t="s">
        <v>18516</v>
      </c>
      <c r="K7914" t="s">
        <v>29707</v>
      </c>
      <c r="L7914" t="s">
        <v>18516</v>
      </c>
      <c r="M7914" t="s">
        <v>18516</v>
      </c>
    </row>
    <row r="7915" spans="1:13" ht="13.5">
      <c r="A7915" t="s">
        <v>15880</v>
      </c>
      <c r="B7915" t="s">
        <v>41097</v>
      </c>
      <c r="C7915" t="s">
        <v>29610</v>
      </c>
      <c r="D7915" t="s">
        <v>29611</v>
      </c>
      <c r="E7915" t="s">
        <v>18516</v>
      </c>
      <c r="F7915" t="s">
        <v>18516</v>
      </c>
      <c r="G7915" t="s">
        <v>18516</v>
      </c>
      <c r="H7915" t="s">
        <v>18516</v>
      </c>
      <c r="I7915" t="s">
        <v>18516</v>
      </c>
      <c r="J7915" t="s">
        <v>18516</v>
      </c>
      <c r="K7915" t="s">
        <v>29707</v>
      </c>
      <c r="L7915" t="s">
        <v>18516</v>
      </c>
      <c r="M7915" t="s">
        <v>18516</v>
      </c>
    </row>
    <row r="7916" spans="1:13" ht="13.5">
      <c r="A7916" t="s">
        <v>15889</v>
      </c>
      <c r="B7916" t="s">
        <v>41098</v>
      </c>
      <c r="C7916" t="s">
        <v>29610</v>
      </c>
      <c r="D7916" t="s">
        <v>29611</v>
      </c>
      <c r="E7916" t="s">
        <v>18516</v>
      </c>
      <c r="F7916" t="s">
        <v>18516</v>
      </c>
      <c r="G7916" t="s">
        <v>18516</v>
      </c>
      <c r="H7916" t="s">
        <v>18516</v>
      </c>
      <c r="I7916" t="s">
        <v>18516</v>
      </c>
      <c r="J7916" t="s">
        <v>18516</v>
      </c>
      <c r="K7916" t="s">
        <v>29707</v>
      </c>
      <c r="L7916" t="s">
        <v>18516</v>
      </c>
      <c r="M7916" t="s">
        <v>18516</v>
      </c>
    </row>
    <row r="7917" spans="1:13" ht="13.5">
      <c r="A7917" t="s">
        <v>41099</v>
      </c>
      <c r="B7917" t="s">
        <v>41100</v>
      </c>
      <c r="C7917" t="s">
        <v>29610</v>
      </c>
      <c r="D7917" t="s">
        <v>29611</v>
      </c>
      <c r="E7917" t="s">
        <v>18516</v>
      </c>
      <c r="F7917" t="s">
        <v>18516</v>
      </c>
      <c r="G7917" t="s">
        <v>18516</v>
      </c>
      <c r="H7917" t="s">
        <v>18516</v>
      </c>
      <c r="I7917" t="s">
        <v>18516</v>
      </c>
      <c r="J7917" t="s">
        <v>18516</v>
      </c>
      <c r="K7917" t="s">
        <v>29707</v>
      </c>
      <c r="L7917" t="s">
        <v>18516</v>
      </c>
      <c r="M7917" t="s">
        <v>18516</v>
      </c>
    </row>
    <row r="7918" spans="1:13" ht="13.5">
      <c r="A7918" t="s">
        <v>41101</v>
      </c>
      <c r="B7918" t="s">
        <v>41102</v>
      </c>
      <c r="C7918" t="s">
        <v>29610</v>
      </c>
      <c r="D7918" t="s">
        <v>29611</v>
      </c>
      <c r="E7918" t="s">
        <v>18516</v>
      </c>
      <c r="F7918" t="s">
        <v>18516</v>
      </c>
      <c r="G7918" t="s">
        <v>18516</v>
      </c>
      <c r="H7918" t="s">
        <v>18516</v>
      </c>
      <c r="I7918" t="s">
        <v>18516</v>
      </c>
      <c r="J7918" t="s">
        <v>18516</v>
      </c>
      <c r="K7918" t="s">
        <v>29707</v>
      </c>
      <c r="L7918" t="s">
        <v>18516</v>
      </c>
      <c r="M7918" t="s">
        <v>18516</v>
      </c>
    </row>
    <row r="7919" spans="1:13" ht="13.5">
      <c r="A7919" t="s">
        <v>41103</v>
      </c>
      <c r="B7919" t="s">
        <v>41104</v>
      </c>
      <c r="C7919" t="s">
        <v>29610</v>
      </c>
      <c r="D7919" t="s">
        <v>29611</v>
      </c>
      <c r="E7919" t="s">
        <v>18516</v>
      </c>
      <c r="F7919" t="s">
        <v>18516</v>
      </c>
      <c r="G7919" t="s">
        <v>18516</v>
      </c>
      <c r="H7919" t="s">
        <v>18516</v>
      </c>
      <c r="I7919" t="s">
        <v>18516</v>
      </c>
      <c r="J7919" t="s">
        <v>18516</v>
      </c>
      <c r="K7919" t="s">
        <v>29707</v>
      </c>
      <c r="L7919" t="s">
        <v>18516</v>
      </c>
      <c r="M7919" t="s">
        <v>18516</v>
      </c>
    </row>
    <row r="7920" spans="1:13" ht="13.5">
      <c r="A7920" t="s">
        <v>41105</v>
      </c>
      <c r="B7920" t="s">
        <v>41106</v>
      </c>
      <c r="C7920" t="s">
        <v>29610</v>
      </c>
      <c r="D7920" t="s">
        <v>29611</v>
      </c>
      <c r="E7920" t="s">
        <v>18516</v>
      </c>
      <c r="F7920" t="s">
        <v>18516</v>
      </c>
      <c r="G7920" t="s">
        <v>18516</v>
      </c>
      <c r="H7920" t="s">
        <v>18516</v>
      </c>
      <c r="I7920" t="s">
        <v>18516</v>
      </c>
      <c r="J7920" t="s">
        <v>18516</v>
      </c>
      <c r="K7920" t="s">
        <v>29707</v>
      </c>
      <c r="L7920" t="s">
        <v>18516</v>
      </c>
      <c r="M7920" t="s">
        <v>18516</v>
      </c>
    </row>
    <row r="7921" spans="1:13" ht="13.5">
      <c r="A7921" t="s">
        <v>41107</v>
      </c>
      <c r="B7921" t="s">
        <v>41108</v>
      </c>
      <c r="C7921" t="s">
        <v>29610</v>
      </c>
      <c r="D7921" t="s">
        <v>29611</v>
      </c>
      <c r="E7921" t="s">
        <v>18516</v>
      </c>
      <c r="F7921" t="s">
        <v>18516</v>
      </c>
      <c r="G7921" t="s">
        <v>18516</v>
      </c>
      <c r="H7921" t="s">
        <v>18516</v>
      </c>
      <c r="I7921" t="s">
        <v>18516</v>
      </c>
      <c r="J7921" t="s">
        <v>18516</v>
      </c>
      <c r="K7921" t="s">
        <v>29707</v>
      </c>
      <c r="L7921" t="s">
        <v>18516</v>
      </c>
      <c r="M7921" t="s">
        <v>18516</v>
      </c>
    </row>
    <row r="7922" spans="1:13" ht="13.5">
      <c r="A7922" t="s">
        <v>9633</v>
      </c>
      <c r="B7922" t="s">
        <v>41109</v>
      </c>
      <c r="C7922" t="s">
        <v>29610</v>
      </c>
      <c r="D7922" t="s">
        <v>29611</v>
      </c>
      <c r="E7922" t="s">
        <v>18516</v>
      </c>
      <c r="F7922" t="s">
        <v>18516</v>
      </c>
      <c r="G7922" t="s">
        <v>18516</v>
      </c>
      <c r="H7922" t="s">
        <v>18516</v>
      </c>
      <c r="I7922" t="s">
        <v>18516</v>
      </c>
      <c r="J7922" t="s">
        <v>18516</v>
      </c>
      <c r="K7922" t="s">
        <v>29707</v>
      </c>
      <c r="L7922" t="s">
        <v>18516</v>
      </c>
      <c r="M7922" t="s">
        <v>18516</v>
      </c>
    </row>
    <row r="7923" spans="1:13" ht="13.5">
      <c r="A7923" t="s">
        <v>9621</v>
      </c>
      <c r="B7923" t="s">
        <v>41110</v>
      </c>
      <c r="C7923" t="s">
        <v>29610</v>
      </c>
      <c r="D7923" t="s">
        <v>29611</v>
      </c>
      <c r="E7923" t="s">
        <v>18516</v>
      </c>
      <c r="F7923" t="s">
        <v>18516</v>
      </c>
      <c r="G7923" t="s">
        <v>18516</v>
      </c>
      <c r="H7923" t="s">
        <v>18516</v>
      </c>
      <c r="I7923" t="s">
        <v>18516</v>
      </c>
      <c r="J7923" t="s">
        <v>18516</v>
      </c>
      <c r="K7923" t="s">
        <v>29707</v>
      </c>
      <c r="L7923" t="s">
        <v>18516</v>
      </c>
      <c r="M7923" t="s">
        <v>18516</v>
      </c>
    </row>
    <row r="7924" spans="1:13" ht="13.5">
      <c r="A7924" t="s">
        <v>41111</v>
      </c>
      <c r="B7924" t="s">
        <v>41112</v>
      </c>
      <c r="C7924" t="s">
        <v>29610</v>
      </c>
      <c r="D7924" t="s">
        <v>29611</v>
      </c>
      <c r="E7924" t="s">
        <v>18516</v>
      </c>
      <c r="F7924" t="s">
        <v>18516</v>
      </c>
      <c r="G7924" t="s">
        <v>18516</v>
      </c>
      <c r="H7924" t="s">
        <v>18516</v>
      </c>
      <c r="I7924" t="s">
        <v>18516</v>
      </c>
      <c r="J7924" t="s">
        <v>18516</v>
      </c>
      <c r="K7924" t="s">
        <v>29707</v>
      </c>
      <c r="L7924" t="s">
        <v>18516</v>
      </c>
      <c r="M7924" t="s">
        <v>18516</v>
      </c>
    </row>
    <row r="7925" spans="1:13" ht="13.5">
      <c r="A7925" t="s">
        <v>41113</v>
      </c>
      <c r="B7925" t="s">
        <v>41114</v>
      </c>
      <c r="C7925" t="s">
        <v>29610</v>
      </c>
      <c r="D7925" t="s">
        <v>29611</v>
      </c>
      <c r="E7925" t="s">
        <v>18516</v>
      </c>
      <c r="F7925" t="s">
        <v>18516</v>
      </c>
      <c r="G7925" t="s">
        <v>18516</v>
      </c>
      <c r="H7925" t="s">
        <v>18516</v>
      </c>
      <c r="I7925" t="s">
        <v>18516</v>
      </c>
      <c r="J7925" t="s">
        <v>18516</v>
      </c>
      <c r="K7925" t="s">
        <v>29707</v>
      </c>
      <c r="L7925" t="s">
        <v>18516</v>
      </c>
      <c r="M7925" t="s">
        <v>18516</v>
      </c>
    </row>
    <row r="7926" spans="1:13" ht="13.5">
      <c r="A7926" t="s">
        <v>41115</v>
      </c>
      <c r="B7926" t="s">
        <v>41116</v>
      </c>
      <c r="C7926" t="s">
        <v>29610</v>
      </c>
      <c r="D7926" t="s">
        <v>29611</v>
      </c>
      <c r="E7926" t="s">
        <v>18516</v>
      </c>
      <c r="F7926" t="s">
        <v>18516</v>
      </c>
      <c r="G7926" t="s">
        <v>18516</v>
      </c>
      <c r="H7926" t="s">
        <v>18516</v>
      </c>
      <c r="I7926" t="s">
        <v>18516</v>
      </c>
      <c r="J7926" t="s">
        <v>18516</v>
      </c>
      <c r="K7926" t="s">
        <v>29707</v>
      </c>
      <c r="L7926" t="s">
        <v>18516</v>
      </c>
      <c r="M7926" t="s">
        <v>18516</v>
      </c>
    </row>
    <row r="7927" spans="1:13" ht="13.5">
      <c r="A7927" t="s">
        <v>41117</v>
      </c>
      <c r="B7927" t="s">
        <v>41118</v>
      </c>
      <c r="C7927" t="s">
        <v>29610</v>
      </c>
      <c r="D7927" t="s">
        <v>29611</v>
      </c>
      <c r="E7927" t="s">
        <v>18516</v>
      </c>
      <c r="F7927" t="s">
        <v>18516</v>
      </c>
      <c r="G7927" t="s">
        <v>18516</v>
      </c>
      <c r="H7927" t="s">
        <v>18516</v>
      </c>
      <c r="I7927" t="s">
        <v>18516</v>
      </c>
      <c r="J7927" t="s">
        <v>18516</v>
      </c>
      <c r="K7927" t="s">
        <v>29707</v>
      </c>
      <c r="L7927" t="s">
        <v>18516</v>
      </c>
      <c r="M7927" t="s">
        <v>18516</v>
      </c>
    </row>
    <row r="7928" spans="1:13" ht="13.5">
      <c r="A7928" t="s">
        <v>41119</v>
      </c>
      <c r="B7928" t="s">
        <v>41120</v>
      </c>
      <c r="C7928" t="s">
        <v>29610</v>
      </c>
      <c r="D7928" t="s">
        <v>29611</v>
      </c>
      <c r="E7928" t="s">
        <v>18516</v>
      </c>
      <c r="F7928" t="s">
        <v>18516</v>
      </c>
      <c r="G7928" t="s">
        <v>18516</v>
      </c>
      <c r="H7928" t="s">
        <v>18516</v>
      </c>
      <c r="I7928" t="s">
        <v>18516</v>
      </c>
      <c r="J7928" t="s">
        <v>18516</v>
      </c>
      <c r="K7928" t="s">
        <v>29707</v>
      </c>
      <c r="L7928" t="s">
        <v>18516</v>
      </c>
      <c r="M7928" t="s">
        <v>18516</v>
      </c>
    </row>
    <row r="7929" spans="1:13" ht="13.5">
      <c r="A7929" t="s">
        <v>41121</v>
      </c>
      <c r="B7929" t="s">
        <v>41122</v>
      </c>
      <c r="C7929" t="s">
        <v>29610</v>
      </c>
      <c r="D7929" t="s">
        <v>29611</v>
      </c>
      <c r="E7929" t="s">
        <v>18516</v>
      </c>
      <c r="F7929" t="s">
        <v>18516</v>
      </c>
      <c r="G7929" t="s">
        <v>18516</v>
      </c>
      <c r="H7929" t="s">
        <v>18516</v>
      </c>
      <c r="I7929" t="s">
        <v>18516</v>
      </c>
      <c r="J7929" t="s">
        <v>18516</v>
      </c>
      <c r="K7929" t="s">
        <v>29707</v>
      </c>
      <c r="L7929" t="s">
        <v>18516</v>
      </c>
      <c r="M7929" t="s">
        <v>18516</v>
      </c>
    </row>
    <row r="7930" spans="1:13" ht="13.5">
      <c r="A7930" t="s">
        <v>41123</v>
      </c>
      <c r="B7930" t="s">
        <v>41124</v>
      </c>
      <c r="C7930" t="s">
        <v>29610</v>
      </c>
      <c r="D7930" t="s">
        <v>29611</v>
      </c>
      <c r="E7930" t="s">
        <v>18516</v>
      </c>
      <c r="F7930" t="s">
        <v>18516</v>
      </c>
      <c r="G7930" t="s">
        <v>18516</v>
      </c>
      <c r="H7930" t="s">
        <v>18516</v>
      </c>
      <c r="I7930" t="s">
        <v>18516</v>
      </c>
      <c r="J7930" t="s">
        <v>18516</v>
      </c>
      <c r="K7930" t="s">
        <v>29707</v>
      </c>
      <c r="L7930" t="s">
        <v>18516</v>
      </c>
      <c r="M7930" t="s">
        <v>18516</v>
      </c>
    </row>
    <row r="7931" spans="1:13" ht="13.5">
      <c r="A7931" t="s">
        <v>41125</v>
      </c>
      <c r="B7931" t="s">
        <v>41126</v>
      </c>
      <c r="C7931" t="s">
        <v>29610</v>
      </c>
      <c r="D7931" t="s">
        <v>29611</v>
      </c>
      <c r="E7931" t="s">
        <v>18516</v>
      </c>
      <c r="F7931" t="s">
        <v>18516</v>
      </c>
      <c r="G7931" t="s">
        <v>18516</v>
      </c>
      <c r="H7931" t="s">
        <v>18516</v>
      </c>
      <c r="I7931" t="s">
        <v>18516</v>
      </c>
      <c r="J7931" t="s">
        <v>18516</v>
      </c>
      <c r="K7931" t="s">
        <v>29707</v>
      </c>
      <c r="L7931" t="s">
        <v>18516</v>
      </c>
      <c r="M7931" t="s">
        <v>18516</v>
      </c>
    </row>
    <row r="7932" spans="1:13" ht="13.5">
      <c r="A7932" t="s">
        <v>41127</v>
      </c>
      <c r="B7932" t="s">
        <v>41128</v>
      </c>
      <c r="C7932" t="s">
        <v>29610</v>
      </c>
      <c r="D7932" t="s">
        <v>29611</v>
      </c>
      <c r="E7932" t="s">
        <v>18516</v>
      </c>
      <c r="F7932" t="s">
        <v>18516</v>
      </c>
      <c r="G7932" t="s">
        <v>18516</v>
      </c>
      <c r="H7932" t="s">
        <v>18516</v>
      </c>
      <c r="I7932" t="s">
        <v>18516</v>
      </c>
      <c r="J7932" t="s">
        <v>18516</v>
      </c>
      <c r="K7932" t="s">
        <v>29707</v>
      </c>
      <c r="L7932" t="s">
        <v>18516</v>
      </c>
      <c r="M7932" t="s">
        <v>18516</v>
      </c>
    </row>
    <row r="7933" spans="1:13" ht="13.5">
      <c r="A7933" t="s">
        <v>41129</v>
      </c>
      <c r="B7933" t="s">
        <v>41130</v>
      </c>
      <c r="C7933" t="s">
        <v>29610</v>
      </c>
      <c r="D7933" t="s">
        <v>29611</v>
      </c>
      <c r="E7933" s="164">
        <v>250</v>
      </c>
      <c r="F7933" s="164">
        <v>250</v>
      </c>
      <c r="G7933" t="s">
        <v>18516</v>
      </c>
      <c r="H7933" t="s">
        <v>18516</v>
      </c>
      <c r="I7933" s="164">
        <v>88.32</v>
      </c>
      <c r="J7933" s="164">
        <v>338.32</v>
      </c>
      <c r="K7933">
        <v>0</v>
      </c>
      <c r="L7933" t="s">
        <v>18516</v>
      </c>
      <c r="M7933" t="s">
        <v>18516</v>
      </c>
    </row>
    <row r="7934" spans="1:13" ht="13.5">
      <c r="A7934" t="s">
        <v>41131</v>
      </c>
      <c r="B7934" t="s">
        <v>41132</v>
      </c>
      <c r="C7934" t="s">
        <v>29610</v>
      </c>
      <c r="D7934" t="s">
        <v>29611</v>
      </c>
      <c r="E7934" t="s">
        <v>18516</v>
      </c>
      <c r="F7934" t="s">
        <v>18516</v>
      </c>
      <c r="G7934" t="s">
        <v>18516</v>
      </c>
      <c r="H7934" t="s">
        <v>18516</v>
      </c>
      <c r="I7934" t="s">
        <v>18516</v>
      </c>
      <c r="J7934" t="s">
        <v>18516</v>
      </c>
      <c r="K7934" t="s">
        <v>29707</v>
      </c>
      <c r="L7934" t="s">
        <v>18516</v>
      </c>
      <c r="M7934" t="s">
        <v>18516</v>
      </c>
    </row>
    <row r="7935" spans="1:13" ht="13.5">
      <c r="A7935" t="s">
        <v>41133</v>
      </c>
      <c r="B7935" t="s">
        <v>41134</v>
      </c>
      <c r="C7935" t="s">
        <v>29610</v>
      </c>
      <c r="D7935" t="s">
        <v>29611</v>
      </c>
      <c r="E7935" t="s">
        <v>18516</v>
      </c>
      <c r="F7935" t="s">
        <v>18516</v>
      </c>
      <c r="G7935" t="s">
        <v>18516</v>
      </c>
      <c r="H7935" t="s">
        <v>18516</v>
      </c>
      <c r="I7935" t="s">
        <v>18516</v>
      </c>
      <c r="J7935" t="s">
        <v>18516</v>
      </c>
      <c r="K7935" t="s">
        <v>29707</v>
      </c>
      <c r="L7935" t="s">
        <v>18516</v>
      </c>
      <c r="M7935" t="s">
        <v>18516</v>
      </c>
    </row>
    <row r="7936" spans="1:13" ht="13.5">
      <c r="A7936" t="s">
        <v>41135</v>
      </c>
      <c r="B7936" t="s">
        <v>41136</v>
      </c>
      <c r="C7936" t="s">
        <v>29610</v>
      </c>
      <c r="D7936" t="s">
        <v>29611</v>
      </c>
      <c r="E7936" t="s">
        <v>18516</v>
      </c>
      <c r="F7936" t="s">
        <v>18516</v>
      </c>
      <c r="G7936" t="s">
        <v>18516</v>
      </c>
      <c r="H7936" t="s">
        <v>18516</v>
      </c>
      <c r="I7936" t="s">
        <v>18516</v>
      </c>
      <c r="J7936" t="s">
        <v>18516</v>
      </c>
      <c r="K7936" t="s">
        <v>29707</v>
      </c>
      <c r="L7936" t="s">
        <v>18516</v>
      </c>
      <c r="M7936" t="s">
        <v>18516</v>
      </c>
    </row>
    <row r="7937" spans="1:13" ht="13.5">
      <c r="A7937" t="s">
        <v>41137</v>
      </c>
      <c r="B7937" t="s">
        <v>41138</v>
      </c>
      <c r="C7937" t="s">
        <v>29610</v>
      </c>
      <c r="D7937" t="s">
        <v>29611</v>
      </c>
      <c r="E7937" s="164">
        <v>220</v>
      </c>
      <c r="F7937" s="164">
        <v>220</v>
      </c>
      <c r="G7937" t="s">
        <v>18516</v>
      </c>
      <c r="H7937" t="s">
        <v>18516</v>
      </c>
      <c r="I7937" s="164">
        <v>88.29</v>
      </c>
      <c r="J7937" s="164">
        <v>308.29</v>
      </c>
      <c r="K7937">
        <v>0</v>
      </c>
      <c r="L7937" t="s">
        <v>18516</v>
      </c>
      <c r="M7937" t="s">
        <v>18516</v>
      </c>
    </row>
    <row r="7938" spans="1:13" ht="13.5">
      <c r="A7938" t="s">
        <v>41139</v>
      </c>
      <c r="B7938" t="s">
        <v>41140</v>
      </c>
      <c r="C7938" t="s">
        <v>29610</v>
      </c>
      <c r="D7938" t="s">
        <v>29611</v>
      </c>
      <c r="E7938" t="s">
        <v>18516</v>
      </c>
      <c r="F7938" t="s">
        <v>18516</v>
      </c>
      <c r="G7938" t="s">
        <v>18516</v>
      </c>
      <c r="H7938" t="s">
        <v>18516</v>
      </c>
      <c r="I7938" t="s">
        <v>18516</v>
      </c>
      <c r="J7938" t="s">
        <v>18516</v>
      </c>
      <c r="K7938" t="s">
        <v>29707</v>
      </c>
      <c r="L7938" t="s">
        <v>18516</v>
      </c>
      <c r="M7938" t="s">
        <v>18516</v>
      </c>
    </row>
    <row r="7939" spans="1:13" ht="13.5">
      <c r="A7939" t="s">
        <v>41141</v>
      </c>
      <c r="B7939" t="s">
        <v>41142</v>
      </c>
      <c r="C7939" t="s">
        <v>29610</v>
      </c>
      <c r="D7939" t="s">
        <v>29611</v>
      </c>
      <c r="E7939" t="s">
        <v>18516</v>
      </c>
      <c r="F7939" t="s">
        <v>18516</v>
      </c>
      <c r="G7939" t="s">
        <v>18516</v>
      </c>
      <c r="H7939" t="s">
        <v>18516</v>
      </c>
      <c r="I7939" t="s">
        <v>18516</v>
      </c>
      <c r="J7939" t="s">
        <v>18516</v>
      </c>
      <c r="K7939" t="s">
        <v>29707</v>
      </c>
      <c r="L7939" t="s">
        <v>18516</v>
      </c>
      <c r="M7939" t="s">
        <v>18516</v>
      </c>
    </row>
    <row r="7940" spans="1:13" ht="13.5">
      <c r="A7940" t="s">
        <v>41143</v>
      </c>
      <c r="B7940" t="s">
        <v>41144</v>
      </c>
      <c r="C7940" t="s">
        <v>29610</v>
      </c>
      <c r="D7940" t="s">
        <v>29611</v>
      </c>
      <c r="E7940" t="s">
        <v>18516</v>
      </c>
      <c r="F7940" t="s">
        <v>18516</v>
      </c>
      <c r="G7940" t="s">
        <v>18516</v>
      </c>
      <c r="H7940" t="s">
        <v>18516</v>
      </c>
      <c r="I7940" t="s">
        <v>18516</v>
      </c>
      <c r="J7940" t="s">
        <v>18516</v>
      </c>
      <c r="K7940" t="s">
        <v>29707</v>
      </c>
      <c r="L7940" t="s">
        <v>18516</v>
      </c>
      <c r="M7940" t="s">
        <v>18516</v>
      </c>
    </row>
    <row r="7941" spans="1:13" ht="13.5">
      <c r="A7941" t="s">
        <v>41145</v>
      </c>
      <c r="B7941" t="s">
        <v>32494</v>
      </c>
      <c r="C7941" t="s">
        <v>29610</v>
      </c>
      <c r="D7941" t="s">
        <v>29611</v>
      </c>
      <c r="E7941" t="s">
        <v>18516</v>
      </c>
      <c r="F7941" t="s">
        <v>18516</v>
      </c>
      <c r="G7941" t="s">
        <v>18516</v>
      </c>
      <c r="H7941" t="s">
        <v>18516</v>
      </c>
      <c r="I7941" t="s">
        <v>18516</v>
      </c>
      <c r="J7941" t="s">
        <v>18516</v>
      </c>
      <c r="K7941" t="s">
        <v>29707</v>
      </c>
      <c r="L7941" t="s">
        <v>18516</v>
      </c>
      <c r="M7941" t="s">
        <v>18516</v>
      </c>
    </row>
    <row r="7942" spans="1:13" ht="13.5">
      <c r="A7942" t="s">
        <v>41146</v>
      </c>
      <c r="B7942" t="s">
        <v>41147</v>
      </c>
      <c r="C7942" t="s">
        <v>29610</v>
      </c>
      <c r="D7942" t="s">
        <v>29611</v>
      </c>
      <c r="E7942" t="s">
        <v>18516</v>
      </c>
      <c r="F7942" t="s">
        <v>18516</v>
      </c>
      <c r="G7942" t="s">
        <v>18516</v>
      </c>
      <c r="H7942" t="s">
        <v>18516</v>
      </c>
      <c r="I7942" t="s">
        <v>18516</v>
      </c>
      <c r="J7942" t="s">
        <v>18516</v>
      </c>
      <c r="K7942" t="s">
        <v>29707</v>
      </c>
      <c r="L7942" t="s">
        <v>18516</v>
      </c>
      <c r="M7942" t="s">
        <v>18516</v>
      </c>
    </row>
    <row r="7943" spans="1:13" ht="13.5">
      <c r="A7943" t="s">
        <v>15886</v>
      </c>
      <c r="B7943" t="s">
        <v>41148</v>
      </c>
      <c r="C7943" t="s">
        <v>29610</v>
      </c>
      <c r="D7943" t="s">
        <v>29611</v>
      </c>
      <c r="E7943" t="s">
        <v>18516</v>
      </c>
      <c r="F7943" t="s">
        <v>18516</v>
      </c>
      <c r="G7943" t="s">
        <v>18516</v>
      </c>
      <c r="H7943" t="s">
        <v>18516</v>
      </c>
      <c r="I7943" t="s">
        <v>18516</v>
      </c>
      <c r="J7943" t="s">
        <v>18516</v>
      </c>
      <c r="K7943" t="s">
        <v>29707</v>
      </c>
      <c r="L7943" t="s">
        <v>18516</v>
      </c>
      <c r="M7943" t="s">
        <v>18516</v>
      </c>
    </row>
    <row r="7944" spans="1:13" ht="13.5">
      <c r="A7944" t="s">
        <v>41149</v>
      </c>
      <c r="B7944" t="s">
        <v>41150</v>
      </c>
      <c r="C7944" t="s">
        <v>29610</v>
      </c>
      <c r="D7944" t="s">
        <v>29611</v>
      </c>
      <c r="E7944" t="s">
        <v>18516</v>
      </c>
      <c r="F7944" t="s">
        <v>18516</v>
      </c>
      <c r="G7944" t="s">
        <v>18516</v>
      </c>
      <c r="H7944" t="s">
        <v>18516</v>
      </c>
      <c r="I7944" t="s">
        <v>18516</v>
      </c>
      <c r="J7944" t="s">
        <v>18516</v>
      </c>
      <c r="K7944" t="s">
        <v>29707</v>
      </c>
      <c r="L7944" t="s">
        <v>18516</v>
      </c>
      <c r="M7944" t="s">
        <v>18516</v>
      </c>
    </row>
    <row r="7945" spans="1:13" ht="13.5">
      <c r="A7945" t="s">
        <v>41151</v>
      </c>
      <c r="B7945" t="s">
        <v>41152</v>
      </c>
      <c r="C7945" t="s">
        <v>29610</v>
      </c>
      <c r="D7945" t="s">
        <v>29611</v>
      </c>
      <c r="E7945" t="s">
        <v>18516</v>
      </c>
      <c r="F7945" t="s">
        <v>18516</v>
      </c>
      <c r="G7945" t="s">
        <v>18516</v>
      </c>
      <c r="H7945" t="s">
        <v>18516</v>
      </c>
      <c r="I7945" t="s">
        <v>18516</v>
      </c>
      <c r="J7945" t="s">
        <v>18516</v>
      </c>
      <c r="K7945" t="s">
        <v>29707</v>
      </c>
      <c r="L7945" t="s">
        <v>18516</v>
      </c>
      <c r="M7945" t="s">
        <v>18516</v>
      </c>
    </row>
    <row r="7946" spans="1:13" ht="13.5">
      <c r="A7946" t="s">
        <v>6031</v>
      </c>
      <c r="B7946" t="s">
        <v>41153</v>
      </c>
      <c r="C7946" t="s">
        <v>29610</v>
      </c>
      <c r="D7946" t="s">
        <v>29611</v>
      </c>
      <c r="E7946" t="s">
        <v>18516</v>
      </c>
      <c r="F7946" t="s">
        <v>18516</v>
      </c>
      <c r="G7946" t="s">
        <v>18516</v>
      </c>
      <c r="H7946" t="s">
        <v>18516</v>
      </c>
      <c r="I7946" t="s">
        <v>18516</v>
      </c>
      <c r="J7946" t="s">
        <v>18516</v>
      </c>
      <c r="K7946" t="s">
        <v>29707</v>
      </c>
      <c r="L7946" t="s">
        <v>18516</v>
      </c>
      <c r="M7946" t="s">
        <v>18516</v>
      </c>
    </row>
    <row r="7947" spans="1:13" ht="13.5">
      <c r="A7947" t="s">
        <v>41154</v>
      </c>
      <c r="B7947" t="s">
        <v>41155</v>
      </c>
      <c r="C7947" t="s">
        <v>29610</v>
      </c>
      <c r="D7947" t="s">
        <v>29611</v>
      </c>
      <c r="E7947" t="s">
        <v>18516</v>
      </c>
      <c r="F7947" t="s">
        <v>18516</v>
      </c>
      <c r="G7947" t="s">
        <v>18516</v>
      </c>
      <c r="H7947" t="s">
        <v>18516</v>
      </c>
      <c r="I7947" t="s">
        <v>18516</v>
      </c>
      <c r="J7947" t="s">
        <v>18516</v>
      </c>
      <c r="K7947" t="s">
        <v>29707</v>
      </c>
      <c r="L7947" t="s">
        <v>18516</v>
      </c>
      <c r="M7947" t="s">
        <v>18516</v>
      </c>
    </row>
    <row r="7948" spans="1:13" ht="13.5">
      <c r="A7948" t="s">
        <v>41156</v>
      </c>
      <c r="B7948" t="s">
        <v>41157</v>
      </c>
      <c r="C7948" t="s">
        <v>29610</v>
      </c>
      <c r="D7948" t="s">
        <v>29611</v>
      </c>
      <c r="E7948" t="s">
        <v>18516</v>
      </c>
      <c r="F7948" t="s">
        <v>18516</v>
      </c>
      <c r="G7948" t="s">
        <v>18516</v>
      </c>
      <c r="H7948" t="s">
        <v>18516</v>
      </c>
      <c r="I7948" t="s">
        <v>18516</v>
      </c>
      <c r="J7948" t="s">
        <v>18516</v>
      </c>
      <c r="K7948" t="s">
        <v>29707</v>
      </c>
      <c r="L7948" t="s">
        <v>18516</v>
      </c>
      <c r="M7948" t="s">
        <v>18516</v>
      </c>
    </row>
    <row r="7949" spans="1:13" ht="13.5">
      <c r="A7949" t="s">
        <v>41158</v>
      </c>
      <c r="B7949" t="s">
        <v>41159</v>
      </c>
      <c r="C7949" t="s">
        <v>29610</v>
      </c>
      <c r="D7949" t="s">
        <v>29611</v>
      </c>
      <c r="E7949" t="s">
        <v>18516</v>
      </c>
      <c r="F7949" t="s">
        <v>18516</v>
      </c>
      <c r="G7949" t="s">
        <v>18516</v>
      </c>
      <c r="H7949" t="s">
        <v>18516</v>
      </c>
      <c r="I7949" t="s">
        <v>18516</v>
      </c>
      <c r="J7949" t="s">
        <v>18516</v>
      </c>
      <c r="K7949" t="s">
        <v>29707</v>
      </c>
      <c r="L7949" t="s">
        <v>18516</v>
      </c>
      <c r="M7949" t="s">
        <v>18516</v>
      </c>
    </row>
    <row r="7950" spans="1:13" ht="13.5">
      <c r="A7950" t="s">
        <v>41160</v>
      </c>
      <c r="B7950" t="s">
        <v>41161</v>
      </c>
      <c r="C7950" t="s">
        <v>29610</v>
      </c>
      <c r="D7950" t="s">
        <v>29611</v>
      </c>
      <c r="E7950" t="s">
        <v>18516</v>
      </c>
      <c r="F7950" t="s">
        <v>18516</v>
      </c>
      <c r="G7950" t="s">
        <v>18516</v>
      </c>
      <c r="H7950" t="s">
        <v>18516</v>
      </c>
      <c r="I7950" t="s">
        <v>18516</v>
      </c>
      <c r="J7950" t="s">
        <v>18516</v>
      </c>
      <c r="K7950" t="s">
        <v>29707</v>
      </c>
      <c r="L7950" t="s">
        <v>18516</v>
      </c>
      <c r="M7950" t="s">
        <v>18516</v>
      </c>
    </row>
    <row r="7951" spans="1:13" ht="13.5">
      <c r="A7951" t="s">
        <v>41162</v>
      </c>
      <c r="B7951" t="s">
        <v>41163</v>
      </c>
      <c r="C7951" t="s">
        <v>29610</v>
      </c>
      <c r="D7951" t="s">
        <v>29611</v>
      </c>
      <c r="E7951" t="s">
        <v>18516</v>
      </c>
      <c r="F7951" t="s">
        <v>18516</v>
      </c>
      <c r="G7951" t="s">
        <v>18516</v>
      </c>
      <c r="H7951" t="s">
        <v>18516</v>
      </c>
      <c r="I7951" t="s">
        <v>18516</v>
      </c>
      <c r="J7951" t="s">
        <v>18516</v>
      </c>
      <c r="K7951" t="s">
        <v>29707</v>
      </c>
      <c r="L7951" t="s">
        <v>18516</v>
      </c>
      <c r="M7951" t="s">
        <v>18516</v>
      </c>
    </row>
    <row r="7952" spans="1:13" ht="13.5">
      <c r="A7952" t="s">
        <v>41164</v>
      </c>
      <c r="B7952" t="s">
        <v>41165</v>
      </c>
      <c r="C7952" t="s">
        <v>29610</v>
      </c>
      <c r="D7952" t="s">
        <v>29611</v>
      </c>
      <c r="E7952" t="s">
        <v>18516</v>
      </c>
      <c r="F7952" t="s">
        <v>18516</v>
      </c>
      <c r="G7952" t="s">
        <v>18516</v>
      </c>
      <c r="H7952" t="s">
        <v>18516</v>
      </c>
      <c r="I7952" t="s">
        <v>18516</v>
      </c>
      <c r="J7952" t="s">
        <v>18516</v>
      </c>
      <c r="K7952" t="s">
        <v>29707</v>
      </c>
      <c r="L7952" t="s">
        <v>18516</v>
      </c>
      <c r="M7952" t="s">
        <v>18516</v>
      </c>
    </row>
    <row r="7953" spans="1:13" ht="13.5">
      <c r="A7953" t="s">
        <v>41166</v>
      </c>
      <c r="B7953" t="s">
        <v>41167</v>
      </c>
      <c r="C7953" t="s">
        <v>29610</v>
      </c>
      <c r="D7953" t="s">
        <v>29611</v>
      </c>
      <c r="E7953" t="s">
        <v>18516</v>
      </c>
      <c r="F7953" t="s">
        <v>18516</v>
      </c>
      <c r="G7953" t="s">
        <v>18516</v>
      </c>
      <c r="H7953" t="s">
        <v>18516</v>
      </c>
      <c r="I7953" t="s">
        <v>18516</v>
      </c>
      <c r="J7953" t="s">
        <v>18516</v>
      </c>
      <c r="K7953" t="s">
        <v>29707</v>
      </c>
      <c r="L7953" t="s">
        <v>18516</v>
      </c>
      <c r="M7953" t="s">
        <v>18516</v>
      </c>
    </row>
    <row r="7954" spans="1:13" ht="13.5">
      <c r="A7954" t="s">
        <v>41168</v>
      </c>
      <c r="B7954" t="s">
        <v>41169</v>
      </c>
      <c r="C7954" t="s">
        <v>29610</v>
      </c>
      <c r="D7954" t="s">
        <v>29611</v>
      </c>
      <c r="E7954" t="s">
        <v>18516</v>
      </c>
      <c r="F7954" t="s">
        <v>18516</v>
      </c>
      <c r="G7954" t="s">
        <v>18516</v>
      </c>
      <c r="H7954" t="s">
        <v>18516</v>
      </c>
      <c r="I7954" t="s">
        <v>18516</v>
      </c>
      <c r="J7954" t="s">
        <v>18516</v>
      </c>
      <c r="K7954" t="s">
        <v>29707</v>
      </c>
      <c r="L7954" t="s">
        <v>18516</v>
      </c>
      <c r="M7954" t="s">
        <v>18516</v>
      </c>
    </row>
    <row r="7955" spans="1:13" ht="13.5">
      <c r="A7955" t="s">
        <v>41170</v>
      </c>
      <c r="B7955" t="s">
        <v>41171</v>
      </c>
      <c r="C7955" t="s">
        <v>29610</v>
      </c>
      <c r="D7955" t="s">
        <v>29611</v>
      </c>
      <c r="E7955" t="s">
        <v>18516</v>
      </c>
      <c r="F7955" t="s">
        <v>18516</v>
      </c>
      <c r="G7955" t="s">
        <v>18516</v>
      </c>
      <c r="H7955" t="s">
        <v>18516</v>
      </c>
      <c r="I7955" t="s">
        <v>18516</v>
      </c>
      <c r="J7955" t="s">
        <v>18516</v>
      </c>
      <c r="K7955" t="s">
        <v>29707</v>
      </c>
      <c r="L7955" t="s">
        <v>18516</v>
      </c>
      <c r="M7955" t="s">
        <v>18516</v>
      </c>
    </row>
    <row r="7956" spans="1:13" ht="13.5">
      <c r="A7956" t="s">
        <v>41172</v>
      </c>
      <c r="B7956" t="s">
        <v>41173</v>
      </c>
      <c r="C7956" t="s">
        <v>29610</v>
      </c>
      <c r="D7956" t="s">
        <v>29611</v>
      </c>
      <c r="E7956" t="s">
        <v>18516</v>
      </c>
      <c r="F7956" t="s">
        <v>18516</v>
      </c>
      <c r="G7956" t="s">
        <v>18516</v>
      </c>
      <c r="H7956" t="s">
        <v>18516</v>
      </c>
      <c r="I7956" t="s">
        <v>18516</v>
      </c>
      <c r="J7956" t="s">
        <v>18516</v>
      </c>
      <c r="K7956" t="s">
        <v>29707</v>
      </c>
      <c r="L7956" t="s">
        <v>18516</v>
      </c>
      <c r="M7956" t="s">
        <v>18516</v>
      </c>
    </row>
    <row r="7957" spans="1:13" ht="13.5">
      <c r="A7957" t="s">
        <v>41174</v>
      </c>
      <c r="B7957" t="s">
        <v>41175</v>
      </c>
      <c r="C7957" t="s">
        <v>29610</v>
      </c>
      <c r="D7957" t="s">
        <v>29611</v>
      </c>
      <c r="E7957" t="s">
        <v>18516</v>
      </c>
      <c r="F7957" t="s">
        <v>18516</v>
      </c>
      <c r="G7957" t="s">
        <v>18516</v>
      </c>
      <c r="H7957" t="s">
        <v>18516</v>
      </c>
      <c r="I7957" t="s">
        <v>18516</v>
      </c>
      <c r="J7957" t="s">
        <v>18516</v>
      </c>
      <c r="K7957" t="s">
        <v>29707</v>
      </c>
      <c r="L7957" t="s">
        <v>18516</v>
      </c>
      <c r="M7957" t="s">
        <v>18516</v>
      </c>
    </row>
    <row r="7958" spans="1:13" ht="13.5">
      <c r="A7958" t="s">
        <v>41176</v>
      </c>
      <c r="B7958" t="s">
        <v>41177</v>
      </c>
      <c r="C7958" t="s">
        <v>29610</v>
      </c>
      <c r="D7958" t="s">
        <v>29611</v>
      </c>
      <c r="E7958" t="s">
        <v>18516</v>
      </c>
      <c r="F7958" t="s">
        <v>18516</v>
      </c>
      <c r="G7958" t="s">
        <v>18516</v>
      </c>
      <c r="H7958" t="s">
        <v>18516</v>
      </c>
      <c r="I7958" t="s">
        <v>18516</v>
      </c>
      <c r="J7958" t="s">
        <v>18516</v>
      </c>
      <c r="K7958" t="s">
        <v>29707</v>
      </c>
      <c r="L7958" t="s">
        <v>18516</v>
      </c>
      <c r="M7958" t="s">
        <v>18516</v>
      </c>
    </row>
    <row r="7959" spans="1:13" ht="13.5">
      <c r="A7959" t="s">
        <v>41178</v>
      </c>
      <c r="B7959" t="s">
        <v>41179</v>
      </c>
      <c r="C7959" t="s">
        <v>29610</v>
      </c>
      <c r="D7959" t="s">
        <v>29611</v>
      </c>
      <c r="E7959" t="s">
        <v>18516</v>
      </c>
      <c r="F7959" t="s">
        <v>18516</v>
      </c>
      <c r="G7959" t="s">
        <v>18516</v>
      </c>
      <c r="H7959" t="s">
        <v>18516</v>
      </c>
      <c r="I7959" t="s">
        <v>18516</v>
      </c>
      <c r="J7959" t="s">
        <v>18516</v>
      </c>
      <c r="K7959" t="s">
        <v>29707</v>
      </c>
      <c r="L7959" t="s">
        <v>18516</v>
      </c>
      <c r="M7959" t="s">
        <v>18516</v>
      </c>
    </row>
    <row r="7960" spans="1:13" ht="13.5">
      <c r="A7960" t="s">
        <v>41180</v>
      </c>
      <c r="B7960" t="s">
        <v>41181</v>
      </c>
      <c r="C7960" t="s">
        <v>29610</v>
      </c>
      <c r="D7960" t="s">
        <v>29611</v>
      </c>
      <c r="E7960" t="s">
        <v>18516</v>
      </c>
      <c r="F7960" t="s">
        <v>18516</v>
      </c>
      <c r="G7960" t="s">
        <v>18516</v>
      </c>
      <c r="H7960" t="s">
        <v>18516</v>
      </c>
      <c r="I7960" t="s">
        <v>18516</v>
      </c>
      <c r="J7960" t="s">
        <v>18516</v>
      </c>
      <c r="K7960" t="s">
        <v>29707</v>
      </c>
      <c r="L7960" t="s">
        <v>18516</v>
      </c>
      <c r="M7960" t="s">
        <v>18516</v>
      </c>
    </row>
    <row r="7961" spans="1:13" ht="13.5">
      <c r="A7961" t="s">
        <v>41182</v>
      </c>
      <c r="B7961" t="s">
        <v>41183</v>
      </c>
      <c r="C7961" t="s">
        <v>29610</v>
      </c>
      <c r="D7961" t="s">
        <v>29611</v>
      </c>
      <c r="E7961" t="s">
        <v>18516</v>
      </c>
      <c r="F7961" t="s">
        <v>18516</v>
      </c>
      <c r="G7961" t="s">
        <v>18516</v>
      </c>
      <c r="H7961" t="s">
        <v>18516</v>
      </c>
      <c r="I7961" t="s">
        <v>18516</v>
      </c>
      <c r="J7961" t="s">
        <v>18516</v>
      </c>
      <c r="K7961" t="s">
        <v>29707</v>
      </c>
      <c r="L7961" t="s">
        <v>18516</v>
      </c>
      <c r="M7961" t="s">
        <v>18516</v>
      </c>
    </row>
    <row r="7962" spans="1:13" ht="13.5">
      <c r="A7962" t="s">
        <v>41184</v>
      </c>
      <c r="B7962" t="s">
        <v>41185</v>
      </c>
      <c r="C7962" t="s">
        <v>29610</v>
      </c>
      <c r="D7962" t="s">
        <v>29611</v>
      </c>
      <c r="E7962" t="s">
        <v>18516</v>
      </c>
      <c r="F7962" t="s">
        <v>18516</v>
      </c>
      <c r="G7962" t="s">
        <v>18516</v>
      </c>
      <c r="H7962" t="s">
        <v>18516</v>
      </c>
      <c r="I7962" t="s">
        <v>18516</v>
      </c>
      <c r="J7962" t="s">
        <v>18516</v>
      </c>
      <c r="K7962" t="s">
        <v>29707</v>
      </c>
      <c r="L7962" t="s">
        <v>18516</v>
      </c>
      <c r="M7962" t="s">
        <v>18516</v>
      </c>
    </row>
    <row r="7963" spans="1:13" ht="13.5">
      <c r="A7963" t="s">
        <v>41186</v>
      </c>
      <c r="B7963" t="s">
        <v>41187</v>
      </c>
      <c r="C7963" t="s">
        <v>29610</v>
      </c>
      <c r="D7963" t="s">
        <v>29611</v>
      </c>
      <c r="E7963" t="s">
        <v>18516</v>
      </c>
      <c r="F7963" t="s">
        <v>18516</v>
      </c>
      <c r="G7963" t="s">
        <v>18516</v>
      </c>
      <c r="H7963" t="s">
        <v>18516</v>
      </c>
      <c r="I7963" t="s">
        <v>18516</v>
      </c>
      <c r="J7963" t="s">
        <v>18516</v>
      </c>
      <c r="K7963" t="s">
        <v>29707</v>
      </c>
      <c r="L7963" t="s">
        <v>18516</v>
      </c>
      <c r="M7963" t="s">
        <v>18516</v>
      </c>
    </row>
    <row r="7964" spans="1:13" ht="13.5">
      <c r="A7964" t="s">
        <v>41188</v>
      </c>
      <c r="B7964" t="s">
        <v>41189</v>
      </c>
      <c r="C7964" t="s">
        <v>29610</v>
      </c>
      <c r="D7964" t="s">
        <v>29611</v>
      </c>
      <c r="E7964" t="s">
        <v>18516</v>
      </c>
      <c r="F7964" t="s">
        <v>18516</v>
      </c>
      <c r="G7964" t="s">
        <v>18516</v>
      </c>
      <c r="H7964" t="s">
        <v>18516</v>
      </c>
      <c r="I7964" t="s">
        <v>18516</v>
      </c>
      <c r="J7964" t="s">
        <v>18516</v>
      </c>
      <c r="K7964" t="s">
        <v>29707</v>
      </c>
      <c r="L7964" t="s">
        <v>18516</v>
      </c>
      <c r="M7964" t="s">
        <v>18516</v>
      </c>
    </row>
    <row r="7965" spans="1:13" ht="13.5">
      <c r="A7965" t="s">
        <v>41190</v>
      </c>
      <c r="B7965" t="s">
        <v>41191</v>
      </c>
      <c r="C7965" t="s">
        <v>29610</v>
      </c>
      <c r="D7965" t="s">
        <v>29611</v>
      </c>
      <c r="E7965" t="s">
        <v>18516</v>
      </c>
      <c r="F7965" t="s">
        <v>18516</v>
      </c>
      <c r="G7965" t="s">
        <v>18516</v>
      </c>
      <c r="H7965" t="s">
        <v>18516</v>
      </c>
      <c r="I7965" t="s">
        <v>18516</v>
      </c>
      <c r="J7965" t="s">
        <v>18516</v>
      </c>
      <c r="K7965" t="s">
        <v>29707</v>
      </c>
      <c r="L7965" t="s">
        <v>18516</v>
      </c>
      <c r="M7965" t="s">
        <v>18516</v>
      </c>
    </row>
    <row r="7966" spans="1:13" ht="13.5">
      <c r="A7966" t="s">
        <v>15948</v>
      </c>
      <c r="B7966" t="s">
        <v>41192</v>
      </c>
      <c r="C7966" t="s">
        <v>29610</v>
      </c>
      <c r="D7966" t="s">
        <v>29611</v>
      </c>
      <c r="E7966" t="s">
        <v>18516</v>
      </c>
      <c r="F7966" t="s">
        <v>18516</v>
      </c>
      <c r="G7966" t="s">
        <v>18516</v>
      </c>
      <c r="H7966" t="s">
        <v>18516</v>
      </c>
      <c r="I7966" t="s">
        <v>18516</v>
      </c>
      <c r="J7966" t="s">
        <v>18516</v>
      </c>
      <c r="K7966" t="s">
        <v>29707</v>
      </c>
      <c r="L7966" t="s">
        <v>18516</v>
      </c>
      <c r="M7966" t="s">
        <v>18516</v>
      </c>
    </row>
    <row r="7967" spans="1:13" ht="13.5">
      <c r="A7967" t="s">
        <v>15945</v>
      </c>
      <c r="B7967" t="s">
        <v>41193</v>
      </c>
      <c r="C7967" t="s">
        <v>29610</v>
      </c>
      <c r="D7967" t="s">
        <v>29611</v>
      </c>
      <c r="E7967" t="s">
        <v>18516</v>
      </c>
      <c r="F7967" t="s">
        <v>18516</v>
      </c>
      <c r="G7967" t="s">
        <v>18516</v>
      </c>
      <c r="H7967" t="s">
        <v>18516</v>
      </c>
      <c r="I7967" t="s">
        <v>18516</v>
      </c>
      <c r="J7967" t="s">
        <v>18516</v>
      </c>
      <c r="K7967" t="s">
        <v>29707</v>
      </c>
      <c r="L7967" t="s">
        <v>18516</v>
      </c>
      <c r="M7967" t="s">
        <v>18516</v>
      </c>
    </row>
    <row r="7968" spans="1:13" ht="13.5">
      <c r="A7968" t="s">
        <v>41194</v>
      </c>
      <c r="B7968" t="s">
        <v>41195</v>
      </c>
      <c r="C7968" t="s">
        <v>29610</v>
      </c>
      <c r="D7968" t="s">
        <v>29611</v>
      </c>
      <c r="E7968" t="s">
        <v>18516</v>
      </c>
      <c r="F7968" t="s">
        <v>18516</v>
      </c>
      <c r="G7968" t="s">
        <v>18516</v>
      </c>
      <c r="H7968" t="s">
        <v>18516</v>
      </c>
      <c r="I7968" t="s">
        <v>18516</v>
      </c>
      <c r="J7968" t="s">
        <v>18516</v>
      </c>
      <c r="K7968" t="s">
        <v>29707</v>
      </c>
      <c r="L7968" t="s">
        <v>18516</v>
      </c>
      <c r="M7968" t="s">
        <v>18516</v>
      </c>
    </row>
    <row r="7969" spans="1:13" ht="13.5">
      <c r="A7969" t="s">
        <v>41196</v>
      </c>
      <c r="B7969" t="s">
        <v>41197</v>
      </c>
      <c r="C7969" t="s">
        <v>29610</v>
      </c>
      <c r="D7969" t="s">
        <v>29611</v>
      </c>
      <c r="E7969" t="s">
        <v>18516</v>
      </c>
      <c r="F7969" t="s">
        <v>18516</v>
      </c>
      <c r="G7969" t="s">
        <v>18516</v>
      </c>
      <c r="H7969" t="s">
        <v>18516</v>
      </c>
      <c r="I7969" t="s">
        <v>18516</v>
      </c>
      <c r="J7969" t="s">
        <v>18516</v>
      </c>
      <c r="K7969" t="s">
        <v>29707</v>
      </c>
      <c r="L7969" t="s">
        <v>18516</v>
      </c>
      <c r="M7969" t="s">
        <v>18516</v>
      </c>
    </row>
    <row r="7970" spans="1:13" ht="13.5">
      <c r="A7970" t="s">
        <v>41198</v>
      </c>
      <c r="B7970" t="s">
        <v>41199</v>
      </c>
      <c r="C7970" t="s">
        <v>29610</v>
      </c>
      <c r="D7970" t="s">
        <v>29611</v>
      </c>
      <c r="E7970" t="s">
        <v>18516</v>
      </c>
      <c r="F7970" t="s">
        <v>18516</v>
      </c>
      <c r="G7970" t="s">
        <v>18516</v>
      </c>
      <c r="H7970" t="s">
        <v>18516</v>
      </c>
      <c r="I7970" t="s">
        <v>18516</v>
      </c>
      <c r="J7970" t="s">
        <v>18516</v>
      </c>
      <c r="K7970" t="s">
        <v>29707</v>
      </c>
      <c r="L7970" t="s">
        <v>18516</v>
      </c>
      <c r="M7970" t="s">
        <v>18516</v>
      </c>
    </row>
    <row r="7971" spans="1:13" ht="13.5">
      <c r="A7971" t="s">
        <v>41200</v>
      </c>
      <c r="B7971" t="s">
        <v>41201</v>
      </c>
      <c r="C7971" t="s">
        <v>29610</v>
      </c>
      <c r="D7971" t="s">
        <v>29611</v>
      </c>
      <c r="E7971" t="s">
        <v>18516</v>
      </c>
      <c r="F7971" t="s">
        <v>18516</v>
      </c>
      <c r="G7971" t="s">
        <v>18516</v>
      </c>
      <c r="H7971" t="s">
        <v>18516</v>
      </c>
      <c r="I7971" t="s">
        <v>18516</v>
      </c>
      <c r="J7971" t="s">
        <v>18516</v>
      </c>
      <c r="K7971" t="s">
        <v>29707</v>
      </c>
      <c r="L7971" t="s">
        <v>18516</v>
      </c>
      <c r="M7971" t="s">
        <v>18516</v>
      </c>
    </row>
    <row r="7972" spans="1:13" ht="13.5">
      <c r="A7972" t="s">
        <v>41202</v>
      </c>
      <c r="B7972" t="s">
        <v>41203</v>
      </c>
      <c r="C7972" t="s">
        <v>29610</v>
      </c>
      <c r="D7972" t="s">
        <v>29611</v>
      </c>
      <c r="E7972" t="s">
        <v>18516</v>
      </c>
      <c r="F7972" t="s">
        <v>18516</v>
      </c>
      <c r="G7972" t="s">
        <v>18516</v>
      </c>
      <c r="H7972" t="s">
        <v>18516</v>
      </c>
      <c r="I7972" t="s">
        <v>18516</v>
      </c>
      <c r="J7972" t="s">
        <v>18516</v>
      </c>
      <c r="K7972" t="s">
        <v>29707</v>
      </c>
      <c r="L7972" t="s">
        <v>18516</v>
      </c>
      <c r="M7972" t="s">
        <v>18516</v>
      </c>
    </row>
    <row r="7973" spans="1:13" ht="13.5">
      <c r="A7973" t="s">
        <v>12947</v>
      </c>
      <c r="B7973" t="s">
        <v>41204</v>
      </c>
      <c r="C7973" t="s">
        <v>29610</v>
      </c>
      <c r="D7973" t="s">
        <v>29611</v>
      </c>
      <c r="E7973" t="s">
        <v>18516</v>
      </c>
      <c r="F7973" t="s">
        <v>18516</v>
      </c>
      <c r="G7973" t="s">
        <v>18516</v>
      </c>
      <c r="H7973" t="s">
        <v>18516</v>
      </c>
      <c r="I7973" t="s">
        <v>18516</v>
      </c>
      <c r="J7973" t="s">
        <v>18516</v>
      </c>
      <c r="K7973" t="s">
        <v>29707</v>
      </c>
      <c r="L7973" t="s">
        <v>18516</v>
      </c>
      <c r="M7973" t="s">
        <v>18516</v>
      </c>
    </row>
    <row r="7974" spans="1:13" ht="13.5">
      <c r="A7974" t="s">
        <v>41205</v>
      </c>
      <c r="B7974" t="s">
        <v>41206</v>
      </c>
      <c r="C7974" t="s">
        <v>29610</v>
      </c>
      <c r="D7974" t="s">
        <v>29611</v>
      </c>
      <c r="E7974" t="s">
        <v>18516</v>
      </c>
      <c r="F7974" t="s">
        <v>18516</v>
      </c>
      <c r="G7974" t="s">
        <v>18516</v>
      </c>
      <c r="H7974" t="s">
        <v>18516</v>
      </c>
      <c r="I7974" t="s">
        <v>18516</v>
      </c>
      <c r="J7974" t="s">
        <v>18516</v>
      </c>
      <c r="K7974" t="s">
        <v>29707</v>
      </c>
      <c r="L7974" t="s">
        <v>18516</v>
      </c>
      <c r="M7974" t="s">
        <v>18516</v>
      </c>
    </row>
    <row r="7975" spans="1:13" ht="13.5">
      <c r="A7975" t="s">
        <v>41207</v>
      </c>
      <c r="B7975" t="s">
        <v>41208</v>
      </c>
      <c r="C7975" t="s">
        <v>29610</v>
      </c>
      <c r="D7975" t="s">
        <v>29611</v>
      </c>
      <c r="E7975" t="s">
        <v>18516</v>
      </c>
      <c r="F7975" t="s">
        <v>18516</v>
      </c>
      <c r="G7975" t="s">
        <v>18516</v>
      </c>
      <c r="H7975" t="s">
        <v>18516</v>
      </c>
      <c r="I7975" t="s">
        <v>18516</v>
      </c>
      <c r="J7975" t="s">
        <v>18516</v>
      </c>
      <c r="K7975" t="s">
        <v>29707</v>
      </c>
      <c r="L7975" t="s">
        <v>18516</v>
      </c>
      <c r="M7975" t="s">
        <v>18516</v>
      </c>
    </row>
    <row r="7976" spans="1:13" ht="13.5">
      <c r="A7976" t="s">
        <v>41209</v>
      </c>
      <c r="B7976" t="s">
        <v>41210</v>
      </c>
      <c r="C7976" t="s">
        <v>29610</v>
      </c>
      <c r="D7976" t="s">
        <v>29611</v>
      </c>
      <c r="E7976" t="s">
        <v>18516</v>
      </c>
      <c r="F7976" t="s">
        <v>18516</v>
      </c>
      <c r="G7976" t="s">
        <v>18516</v>
      </c>
      <c r="H7976" t="s">
        <v>18516</v>
      </c>
      <c r="I7976" t="s">
        <v>18516</v>
      </c>
      <c r="J7976" t="s">
        <v>18516</v>
      </c>
      <c r="K7976" t="s">
        <v>29707</v>
      </c>
      <c r="L7976" t="s">
        <v>18516</v>
      </c>
      <c r="M7976" t="s">
        <v>18516</v>
      </c>
    </row>
    <row r="7977" spans="1:13" ht="13.5">
      <c r="A7977" t="s">
        <v>41211</v>
      </c>
      <c r="B7977" t="s">
        <v>41212</v>
      </c>
      <c r="C7977" t="s">
        <v>29610</v>
      </c>
      <c r="D7977" t="s">
        <v>29611</v>
      </c>
      <c r="E7977" t="s">
        <v>18516</v>
      </c>
      <c r="F7977" t="s">
        <v>18516</v>
      </c>
      <c r="G7977" t="s">
        <v>18516</v>
      </c>
      <c r="H7977" t="s">
        <v>18516</v>
      </c>
      <c r="I7977" t="s">
        <v>18516</v>
      </c>
      <c r="J7977" t="s">
        <v>18516</v>
      </c>
      <c r="K7977" t="s">
        <v>29707</v>
      </c>
      <c r="L7977" t="s">
        <v>18516</v>
      </c>
      <c r="M7977" t="s">
        <v>18516</v>
      </c>
    </row>
    <row r="7978" spans="1:13" ht="13.5">
      <c r="A7978" t="s">
        <v>41213</v>
      </c>
      <c r="B7978" t="s">
        <v>41214</v>
      </c>
      <c r="C7978" t="s">
        <v>29610</v>
      </c>
      <c r="D7978" t="s">
        <v>29611</v>
      </c>
      <c r="E7978" t="s">
        <v>18516</v>
      </c>
      <c r="F7978" t="s">
        <v>18516</v>
      </c>
      <c r="G7978" t="s">
        <v>18516</v>
      </c>
      <c r="H7978" t="s">
        <v>18516</v>
      </c>
      <c r="I7978" t="s">
        <v>18516</v>
      </c>
      <c r="J7978" t="s">
        <v>18516</v>
      </c>
      <c r="K7978" t="s">
        <v>29707</v>
      </c>
      <c r="L7978" t="s">
        <v>18516</v>
      </c>
      <c r="M7978" t="s">
        <v>18516</v>
      </c>
    </row>
    <row r="7979" spans="1:13" ht="13.5">
      <c r="A7979" t="s">
        <v>15939</v>
      </c>
      <c r="B7979" t="s">
        <v>41215</v>
      </c>
      <c r="C7979" t="s">
        <v>29610</v>
      </c>
      <c r="D7979" t="s">
        <v>29611</v>
      </c>
      <c r="E7979" t="s">
        <v>18516</v>
      </c>
      <c r="F7979" t="s">
        <v>18516</v>
      </c>
      <c r="G7979" t="s">
        <v>18516</v>
      </c>
      <c r="H7979" t="s">
        <v>18516</v>
      </c>
      <c r="I7979" t="s">
        <v>18516</v>
      </c>
      <c r="J7979" t="s">
        <v>18516</v>
      </c>
      <c r="K7979" t="s">
        <v>29707</v>
      </c>
      <c r="L7979" t="s">
        <v>18516</v>
      </c>
      <c r="M7979" t="s">
        <v>18516</v>
      </c>
    </row>
    <row r="7980" spans="1:13" ht="13.5">
      <c r="A7980" t="s">
        <v>15438</v>
      </c>
      <c r="B7980" t="s">
        <v>41216</v>
      </c>
      <c r="C7980" t="s">
        <v>29610</v>
      </c>
      <c r="D7980" t="s">
        <v>29611</v>
      </c>
      <c r="E7980" s="164">
        <v>520</v>
      </c>
      <c r="F7980" s="164">
        <v>450</v>
      </c>
      <c r="G7980" s="165">
        <v>0.86</v>
      </c>
      <c r="H7980" t="s">
        <v>18516</v>
      </c>
      <c r="I7980" t="s">
        <v>18516</v>
      </c>
      <c r="J7980" t="s">
        <v>18516</v>
      </c>
      <c r="K7980">
        <v>41</v>
      </c>
      <c r="L7980" t="s">
        <v>29455</v>
      </c>
      <c r="M7980" t="s">
        <v>29446</v>
      </c>
    </row>
    <row r="7981" spans="1:13" ht="13.5">
      <c r="A7981" t="s">
        <v>41217</v>
      </c>
      <c r="B7981" t="s">
        <v>41218</v>
      </c>
      <c r="C7981" t="s">
        <v>29610</v>
      </c>
      <c r="D7981" t="s">
        <v>29611</v>
      </c>
      <c r="E7981" t="s">
        <v>18516</v>
      </c>
      <c r="F7981" t="s">
        <v>18516</v>
      </c>
      <c r="G7981" t="s">
        <v>18516</v>
      </c>
      <c r="H7981" t="s">
        <v>18516</v>
      </c>
      <c r="I7981" t="s">
        <v>18516</v>
      </c>
      <c r="J7981" t="s">
        <v>18516</v>
      </c>
      <c r="K7981" t="s">
        <v>29707</v>
      </c>
      <c r="L7981" t="s">
        <v>18516</v>
      </c>
      <c r="M7981" t="s">
        <v>18516</v>
      </c>
    </row>
    <row r="7982" spans="1:13" ht="13.5">
      <c r="A7982" t="s">
        <v>41219</v>
      </c>
      <c r="B7982" t="s">
        <v>41220</v>
      </c>
      <c r="C7982" t="s">
        <v>29610</v>
      </c>
      <c r="D7982" t="s">
        <v>29611</v>
      </c>
      <c r="E7982" t="s">
        <v>18516</v>
      </c>
      <c r="F7982" t="s">
        <v>18516</v>
      </c>
      <c r="G7982" t="s">
        <v>18516</v>
      </c>
      <c r="H7982" t="s">
        <v>18516</v>
      </c>
      <c r="I7982" t="s">
        <v>18516</v>
      </c>
      <c r="J7982" t="s">
        <v>18516</v>
      </c>
      <c r="K7982" t="s">
        <v>29707</v>
      </c>
      <c r="L7982" t="s">
        <v>18516</v>
      </c>
      <c r="M7982" t="s">
        <v>18516</v>
      </c>
    </row>
    <row r="7983" spans="1:13" ht="13.5">
      <c r="A7983" t="s">
        <v>41221</v>
      </c>
      <c r="B7983" t="s">
        <v>41222</v>
      </c>
      <c r="C7983" t="s">
        <v>29610</v>
      </c>
      <c r="D7983" t="s">
        <v>29611</v>
      </c>
      <c r="E7983" t="s">
        <v>18516</v>
      </c>
      <c r="F7983" t="s">
        <v>18516</v>
      </c>
      <c r="G7983" t="s">
        <v>18516</v>
      </c>
      <c r="H7983" t="s">
        <v>18516</v>
      </c>
      <c r="I7983" t="s">
        <v>18516</v>
      </c>
      <c r="J7983" t="s">
        <v>18516</v>
      </c>
      <c r="K7983" t="s">
        <v>29707</v>
      </c>
      <c r="L7983" t="s">
        <v>18516</v>
      </c>
      <c r="M7983" t="s">
        <v>18516</v>
      </c>
    </row>
    <row r="7984" spans="1:13" ht="13.5">
      <c r="A7984" t="s">
        <v>15942</v>
      </c>
      <c r="B7984" t="s">
        <v>41223</v>
      </c>
      <c r="C7984" t="s">
        <v>29610</v>
      </c>
      <c r="D7984" t="s">
        <v>29611</v>
      </c>
      <c r="E7984" t="s">
        <v>18516</v>
      </c>
      <c r="F7984" t="s">
        <v>18516</v>
      </c>
      <c r="G7984" t="s">
        <v>18516</v>
      </c>
      <c r="H7984" t="s">
        <v>18516</v>
      </c>
      <c r="I7984" t="s">
        <v>18516</v>
      </c>
      <c r="J7984" t="s">
        <v>18516</v>
      </c>
      <c r="K7984" t="s">
        <v>29707</v>
      </c>
      <c r="L7984" t="s">
        <v>18516</v>
      </c>
      <c r="M7984" t="s">
        <v>18516</v>
      </c>
    </row>
    <row r="7985" spans="1:13" ht="13.5">
      <c r="A7985" t="s">
        <v>15441</v>
      </c>
      <c r="B7985" t="s">
        <v>41224</v>
      </c>
      <c r="C7985" t="s">
        <v>29610</v>
      </c>
      <c r="D7985" t="s">
        <v>29611</v>
      </c>
      <c r="E7985" s="164">
        <v>520</v>
      </c>
      <c r="F7985" s="164">
        <v>450</v>
      </c>
      <c r="G7985" s="165">
        <v>0.86</v>
      </c>
      <c r="H7985" t="s">
        <v>18516</v>
      </c>
      <c r="I7985" t="s">
        <v>18516</v>
      </c>
      <c r="J7985" t="s">
        <v>18516</v>
      </c>
      <c r="K7985">
        <v>63</v>
      </c>
      <c r="L7985" t="s">
        <v>18516</v>
      </c>
      <c r="M7985" t="s">
        <v>18516</v>
      </c>
    </row>
    <row r="7986" spans="1:13" ht="13.5">
      <c r="A7986" t="s">
        <v>15984</v>
      </c>
      <c r="B7986" t="s">
        <v>41225</v>
      </c>
      <c r="C7986" t="s">
        <v>29610</v>
      </c>
      <c r="D7986" t="s">
        <v>29611</v>
      </c>
      <c r="E7986" t="s">
        <v>18516</v>
      </c>
      <c r="F7986" t="s">
        <v>18516</v>
      </c>
      <c r="G7986" t="s">
        <v>18516</v>
      </c>
      <c r="H7986" t="s">
        <v>18516</v>
      </c>
      <c r="I7986" t="s">
        <v>18516</v>
      </c>
      <c r="J7986" t="s">
        <v>18516</v>
      </c>
      <c r="K7986" t="s">
        <v>29707</v>
      </c>
      <c r="L7986" t="s">
        <v>18516</v>
      </c>
      <c r="M7986" t="s">
        <v>18516</v>
      </c>
    </row>
    <row r="7987" spans="1:13" ht="13.5">
      <c r="A7987" t="s">
        <v>41226</v>
      </c>
      <c r="B7987" t="s">
        <v>41227</v>
      </c>
      <c r="C7987" t="s">
        <v>29610</v>
      </c>
      <c r="D7987" t="s">
        <v>29611</v>
      </c>
      <c r="E7987" t="s">
        <v>18516</v>
      </c>
      <c r="F7987" t="s">
        <v>18516</v>
      </c>
      <c r="G7987" t="s">
        <v>18516</v>
      </c>
      <c r="H7987" t="s">
        <v>18516</v>
      </c>
      <c r="I7987" t="s">
        <v>18516</v>
      </c>
      <c r="J7987" t="s">
        <v>18516</v>
      </c>
      <c r="K7987" t="s">
        <v>29707</v>
      </c>
      <c r="L7987" t="s">
        <v>18516</v>
      </c>
      <c r="M7987" t="s">
        <v>18516</v>
      </c>
    </row>
    <row r="7988" spans="1:13" ht="13.5">
      <c r="A7988" t="s">
        <v>41228</v>
      </c>
      <c r="B7988" t="s">
        <v>41229</v>
      </c>
      <c r="C7988" t="s">
        <v>29610</v>
      </c>
      <c r="D7988" t="s">
        <v>29611</v>
      </c>
      <c r="E7988" t="s">
        <v>18516</v>
      </c>
      <c r="F7988" t="s">
        <v>18516</v>
      </c>
      <c r="G7988" t="s">
        <v>18516</v>
      </c>
      <c r="H7988" t="s">
        <v>18516</v>
      </c>
      <c r="I7988" t="s">
        <v>18516</v>
      </c>
      <c r="J7988" t="s">
        <v>18516</v>
      </c>
      <c r="K7988" t="s">
        <v>29707</v>
      </c>
      <c r="L7988" t="s">
        <v>18516</v>
      </c>
      <c r="M7988" t="s">
        <v>18516</v>
      </c>
    </row>
    <row r="7989" spans="1:13" ht="13.5">
      <c r="A7989" t="s">
        <v>14426</v>
      </c>
      <c r="B7989" t="s">
        <v>41230</v>
      </c>
      <c r="C7989" t="s">
        <v>29610</v>
      </c>
      <c r="D7989" t="s">
        <v>29611</v>
      </c>
      <c r="E7989" t="s">
        <v>18516</v>
      </c>
      <c r="F7989" t="s">
        <v>18516</v>
      </c>
      <c r="G7989" t="s">
        <v>18516</v>
      </c>
      <c r="H7989" t="s">
        <v>18516</v>
      </c>
      <c r="I7989" t="s">
        <v>18516</v>
      </c>
      <c r="J7989" t="s">
        <v>18516</v>
      </c>
      <c r="K7989" t="s">
        <v>29707</v>
      </c>
      <c r="L7989" t="s">
        <v>18516</v>
      </c>
      <c r="M7989" t="s">
        <v>18516</v>
      </c>
    </row>
    <row r="7990" spans="1:13" ht="13.5">
      <c r="A7990" t="s">
        <v>41231</v>
      </c>
      <c r="B7990" t="s">
        <v>41232</v>
      </c>
      <c r="C7990" t="s">
        <v>29610</v>
      </c>
      <c r="D7990" t="s">
        <v>29611</v>
      </c>
      <c r="E7990" t="s">
        <v>18516</v>
      </c>
      <c r="F7990" t="s">
        <v>18516</v>
      </c>
      <c r="G7990" t="s">
        <v>18516</v>
      </c>
      <c r="H7990" t="s">
        <v>18516</v>
      </c>
      <c r="I7990" t="s">
        <v>18516</v>
      </c>
      <c r="J7990" t="s">
        <v>18516</v>
      </c>
      <c r="K7990" t="s">
        <v>29707</v>
      </c>
      <c r="L7990" t="s">
        <v>18516</v>
      </c>
      <c r="M7990" t="s">
        <v>18516</v>
      </c>
    </row>
    <row r="7991" spans="1:13" ht="13.5">
      <c r="A7991" t="s">
        <v>41233</v>
      </c>
      <c r="B7991" t="s">
        <v>41234</v>
      </c>
      <c r="C7991" t="s">
        <v>29610</v>
      </c>
      <c r="D7991" t="s">
        <v>29611</v>
      </c>
      <c r="E7991" t="s">
        <v>18516</v>
      </c>
      <c r="F7991" t="s">
        <v>18516</v>
      </c>
      <c r="G7991" t="s">
        <v>18516</v>
      </c>
      <c r="H7991" t="s">
        <v>18516</v>
      </c>
      <c r="I7991" t="s">
        <v>18516</v>
      </c>
      <c r="J7991" t="s">
        <v>18516</v>
      </c>
      <c r="K7991" t="s">
        <v>29707</v>
      </c>
      <c r="L7991" t="s">
        <v>18516</v>
      </c>
      <c r="M7991" t="s">
        <v>18516</v>
      </c>
    </row>
    <row r="7992" spans="1:13" ht="13.5">
      <c r="A7992" t="s">
        <v>41235</v>
      </c>
      <c r="B7992" t="s">
        <v>41236</v>
      </c>
      <c r="C7992" t="s">
        <v>29610</v>
      </c>
      <c r="D7992" t="s">
        <v>29611</v>
      </c>
      <c r="E7992" t="s">
        <v>18516</v>
      </c>
      <c r="F7992" t="s">
        <v>18516</v>
      </c>
      <c r="G7992" t="s">
        <v>18516</v>
      </c>
      <c r="H7992" t="s">
        <v>18516</v>
      </c>
      <c r="I7992" t="s">
        <v>18516</v>
      </c>
      <c r="J7992" t="s">
        <v>18516</v>
      </c>
      <c r="K7992" t="s">
        <v>29707</v>
      </c>
      <c r="L7992" t="s">
        <v>18516</v>
      </c>
      <c r="M7992" t="s">
        <v>18516</v>
      </c>
    </row>
    <row r="7993" spans="1:13" ht="13.5">
      <c r="A7993" t="s">
        <v>41237</v>
      </c>
      <c r="B7993" t="s">
        <v>41238</v>
      </c>
      <c r="C7993" t="s">
        <v>29610</v>
      </c>
      <c r="D7993" t="s">
        <v>29611</v>
      </c>
      <c r="E7993" t="s">
        <v>18516</v>
      </c>
      <c r="F7993" t="s">
        <v>18516</v>
      </c>
      <c r="G7993" t="s">
        <v>18516</v>
      </c>
      <c r="H7993" t="s">
        <v>18516</v>
      </c>
      <c r="I7993" t="s">
        <v>18516</v>
      </c>
      <c r="J7993" t="s">
        <v>18516</v>
      </c>
      <c r="K7993" t="s">
        <v>29707</v>
      </c>
      <c r="L7993" t="s">
        <v>18516</v>
      </c>
      <c r="M7993" t="s">
        <v>18516</v>
      </c>
    </row>
    <row r="7994" spans="1:13" ht="13.5">
      <c r="A7994" t="s">
        <v>41239</v>
      </c>
      <c r="B7994" t="s">
        <v>41240</v>
      </c>
      <c r="C7994" t="s">
        <v>29610</v>
      </c>
      <c r="D7994" t="s">
        <v>29611</v>
      </c>
      <c r="E7994" t="s">
        <v>18516</v>
      </c>
      <c r="F7994" t="s">
        <v>18516</v>
      </c>
      <c r="G7994" t="s">
        <v>18516</v>
      </c>
      <c r="H7994" t="s">
        <v>18516</v>
      </c>
      <c r="I7994" t="s">
        <v>18516</v>
      </c>
      <c r="J7994" t="s">
        <v>18516</v>
      </c>
      <c r="K7994" t="s">
        <v>29707</v>
      </c>
      <c r="L7994" t="s">
        <v>18516</v>
      </c>
      <c r="M7994" t="s">
        <v>18516</v>
      </c>
    </row>
    <row r="7995" spans="1:13" ht="13.5">
      <c r="A7995" t="s">
        <v>41241</v>
      </c>
      <c r="B7995" t="s">
        <v>41242</v>
      </c>
      <c r="C7995" t="s">
        <v>29610</v>
      </c>
      <c r="D7995" t="s">
        <v>29611</v>
      </c>
      <c r="E7995" t="s">
        <v>18516</v>
      </c>
      <c r="F7995" t="s">
        <v>18516</v>
      </c>
      <c r="G7995" t="s">
        <v>18516</v>
      </c>
      <c r="H7995" t="s">
        <v>18516</v>
      </c>
      <c r="I7995" t="s">
        <v>18516</v>
      </c>
      <c r="J7995" t="s">
        <v>18516</v>
      </c>
      <c r="K7995" t="s">
        <v>29707</v>
      </c>
      <c r="L7995" t="s">
        <v>18516</v>
      </c>
      <c r="M7995" t="s">
        <v>18516</v>
      </c>
    </row>
    <row r="7996" spans="1:13" ht="13.5">
      <c r="A7996" t="s">
        <v>662</v>
      </c>
      <c r="B7996" t="s">
        <v>41243</v>
      </c>
      <c r="C7996" t="s">
        <v>29610</v>
      </c>
      <c r="D7996" t="s">
        <v>29611</v>
      </c>
      <c r="E7996" t="s">
        <v>18516</v>
      </c>
      <c r="F7996" t="s">
        <v>18516</v>
      </c>
      <c r="G7996" t="s">
        <v>18516</v>
      </c>
      <c r="H7996" t="s">
        <v>18516</v>
      </c>
      <c r="I7996" t="s">
        <v>18516</v>
      </c>
      <c r="J7996" t="s">
        <v>18516</v>
      </c>
      <c r="K7996" t="s">
        <v>29707</v>
      </c>
      <c r="L7996" t="s">
        <v>18516</v>
      </c>
      <c r="M7996" t="s">
        <v>18516</v>
      </c>
    </row>
    <row r="7997" spans="1:13" ht="13.5">
      <c r="A7997" t="s">
        <v>41244</v>
      </c>
      <c r="B7997" t="s">
        <v>41245</v>
      </c>
      <c r="C7997" t="s">
        <v>29610</v>
      </c>
      <c r="D7997" t="s">
        <v>29611</v>
      </c>
      <c r="E7997" t="s">
        <v>18516</v>
      </c>
      <c r="F7997" t="s">
        <v>18516</v>
      </c>
      <c r="G7997" t="s">
        <v>18516</v>
      </c>
      <c r="H7997" t="s">
        <v>18516</v>
      </c>
      <c r="I7997" t="s">
        <v>18516</v>
      </c>
      <c r="J7997" t="s">
        <v>18516</v>
      </c>
      <c r="K7997" t="s">
        <v>29707</v>
      </c>
      <c r="L7997" t="s">
        <v>18516</v>
      </c>
      <c r="M7997" t="s">
        <v>18516</v>
      </c>
    </row>
    <row r="7998" spans="1:13" ht="13.5">
      <c r="A7998" t="s">
        <v>41246</v>
      </c>
      <c r="B7998" t="s">
        <v>41247</v>
      </c>
      <c r="C7998" t="s">
        <v>29610</v>
      </c>
      <c r="D7998" t="s">
        <v>29611</v>
      </c>
      <c r="E7998" t="s">
        <v>18516</v>
      </c>
      <c r="F7998" t="s">
        <v>18516</v>
      </c>
      <c r="G7998" t="s">
        <v>18516</v>
      </c>
      <c r="H7998" t="s">
        <v>18516</v>
      </c>
      <c r="I7998" t="s">
        <v>18516</v>
      </c>
      <c r="J7998" t="s">
        <v>18516</v>
      </c>
      <c r="K7998" t="s">
        <v>29707</v>
      </c>
      <c r="L7998" t="s">
        <v>18516</v>
      </c>
      <c r="M7998" t="s">
        <v>18516</v>
      </c>
    </row>
    <row r="7999" spans="1:13" ht="13.5">
      <c r="A7999" t="s">
        <v>41248</v>
      </c>
      <c r="B7999" t="s">
        <v>41249</v>
      </c>
      <c r="C7999" t="s">
        <v>29610</v>
      </c>
      <c r="D7999" t="s">
        <v>29611</v>
      </c>
      <c r="E7999" t="s">
        <v>18516</v>
      </c>
      <c r="F7999" t="s">
        <v>18516</v>
      </c>
      <c r="G7999" t="s">
        <v>18516</v>
      </c>
      <c r="H7999" t="s">
        <v>18516</v>
      </c>
      <c r="I7999" t="s">
        <v>18516</v>
      </c>
      <c r="J7999" t="s">
        <v>18516</v>
      </c>
      <c r="K7999" t="s">
        <v>29707</v>
      </c>
      <c r="L7999" t="s">
        <v>18516</v>
      </c>
      <c r="M7999" t="s">
        <v>18516</v>
      </c>
    </row>
    <row r="8000" spans="1:13" ht="13.5">
      <c r="A8000" t="s">
        <v>41250</v>
      </c>
      <c r="B8000" t="s">
        <v>41251</v>
      </c>
      <c r="C8000" t="s">
        <v>29610</v>
      </c>
      <c r="D8000" t="s">
        <v>29611</v>
      </c>
      <c r="E8000" t="s">
        <v>18516</v>
      </c>
      <c r="F8000" t="s">
        <v>18516</v>
      </c>
      <c r="G8000" t="s">
        <v>18516</v>
      </c>
      <c r="H8000" t="s">
        <v>18516</v>
      </c>
      <c r="I8000" t="s">
        <v>18516</v>
      </c>
      <c r="J8000" t="s">
        <v>18516</v>
      </c>
      <c r="K8000" t="s">
        <v>29707</v>
      </c>
      <c r="L8000" t="s">
        <v>18516</v>
      </c>
      <c r="M8000" t="s">
        <v>18516</v>
      </c>
    </row>
    <row r="8001" spans="1:13" ht="13.5">
      <c r="A8001" t="s">
        <v>41252</v>
      </c>
      <c r="B8001" t="s">
        <v>41253</v>
      </c>
      <c r="C8001" t="s">
        <v>29610</v>
      </c>
      <c r="D8001" t="s">
        <v>29611</v>
      </c>
      <c r="E8001" t="s">
        <v>18516</v>
      </c>
      <c r="F8001" t="s">
        <v>18516</v>
      </c>
      <c r="G8001" t="s">
        <v>18516</v>
      </c>
      <c r="H8001" t="s">
        <v>18516</v>
      </c>
      <c r="I8001" t="s">
        <v>18516</v>
      </c>
      <c r="J8001" t="s">
        <v>18516</v>
      </c>
      <c r="K8001" t="s">
        <v>29707</v>
      </c>
      <c r="L8001" t="s">
        <v>18516</v>
      </c>
      <c r="M8001" t="s">
        <v>18516</v>
      </c>
    </row>
    <row r="8002" spans="1:13" ht="13.5">
      <c r="A8002" t="s">
        <v>41254</v>
      </c>
      <c r="B8002" t="s">
        <v>41255</v>
      </c>
      <c r="C8002" t="s">
        <v>29610</v>
      </c>
      <c r="D8002" t="s">
        <v>29611</v>
      </c>
      <c r="E8002" s="164">
        <v>395</v>
      </c>
      <c r="F8002" s="164">
        <v>395</v>
      </c>
      <c r="G8002" t="s">
        <v>18516</v>
      </c>
      <c r="H8002" t="s">
        <v>18516</v>
      </c>
      <c r="I8002" s="164">
        <v>118.05</v>
      </c>
      <c r="J8002" s="164">
        <v>513.05</v>
      </c>
      <c r="K8002">
        <v>72</v>
      </c>
      <c r="L8002" t="s">
        <v>18516</v>
      </c>
      <c r="M8002" t="s">
        <v>18516</v>
      </c>
    </row>
    <row r="8003" spans="1:13" ht="13.5">
      <c r="A8003" t="s">
        <v>41256</v>
      </c>
      <c r="B8003" t="s">
        <v>41257</v>
      </c>
      <c r="C8003" t="s">
        <v>29610</v>
      </c>
      <c r="D8003" t="s">
        <v>29611</v>
      </c>
      <c r="E8003" t="s">
        <v>18516</v>
      </c>
      <c r="F8003" t="s">
        <v>18516</v>
      </c>
      <c r="G8003" t="s">
        <v>18516</v>
      </c>
      <c r="H8003" t="s">
        <v>18516</v>
      </c>
      <c r="I8003" t="s">
        <v>18516</v>
      </c>
      <c r="J8003" t="s">
        <v>18516</v>
      </c>
      <c r="K8003" t="s">
        <v>29707</v>
      </c>
      <c r="L8003" t="s">
        <v>18516</v>
      </c>
      <c r="M8003" t="s">
        <v>18516</v>
      </c>
    </row>
    <row r="8004" spans="1:13" ht="13.5">
      <c r="A8004" t="s">
        <v>6028</v>
      </c>
      <c r="B8004" t="s">
        <v>41258</v>
      </c>
      <c r="C8004" t="s">
        <v>29610</v>
      </c>
      <c r="D8004" t="s">
        <v>29611</v>
      </c>
      <c r="E8004" t="s">
        <v>18516</v>
      </c>
      <c r="F8004" t="s">
        <v>18516</v>
      </c>
      <c r="G8004" t="s">
        <v>18516</v>
      </c>
      <c r="H8004" t="s">
        <v>18516</v>
      </c>
      <c r="I8004" t="s">
        <v>18516</v>
      </c>
      <c r="J8004" t="s">
        <v>18516</v>
      </c>
      <c r="K8004" t="s">
        <v>29707</v>
      </c>
      <c r="L8004" t="s">
        <v>18516</v>
      </c>
      <c r="M8004" t="s">
        <v>18516</v>
      </c>
    </row>
    <row r="8005" spans="1:13" ht="13.5">
      <c r="A8005" t="s">
        <v>41259</v>
      </c>
      <c r="B8005" t="s">
        <v>41260</v>
      </c>
      <c r="C8005" t="s">
        <v>29610</v>
      </c>
      <c r="D8005" t="s">
        <v>29611</v>
      </c>
      <c r="E8005" t="s">
        <v>18516</v>
      </c>
      <c r="F8005" t="s">
        <v>18516</v>
      </c>
      <c r="G8005" t="s">
        <v>18516</v>
      </c>
      <c r="H8005" t="s">
        <v>18516</v>
      </c>
      <c r="I8005" t="s">
        <v>18516</v>
      </c>
      <c r="J8005" t="s">
        <v>18516</v>
      </c>
      <c r="K8005" t="s">
        <v>29707</v>
      </c>
      <c r="L8005" t="s">
        <v>18516</v>
      </c>
      <c r="M8005" t="s">
        <v>18516</v>
      </c>
    </row>
    <row r="8006" spans="1:13" ht="13.5">
      <c r="A8006" t="s">
        <v>13786</v>
      </c>
      <c r="B8006" t="s">
        <v>41261</v>
      </c>
      <c r="C8006" t="s">
        <v>29610</v>
      </c>
      <c r="D8006" t="s">
        <v>29611</v>
      </c>
      <c r="E8006" t="s">
        <v>18516</v>
      </c>
      <c r="F8006" t="s">
        <v>18516</v>
      </c>
      <c r="G8006" t="s">
        <v>18516</v>
      </c>
      <c r="H8006" t="s">
        <v>18516</v>
      </c>
      <c r="I8006" t="s">
        <v>18516</v>
      </c>
      <c r="J8006" t="s">
        <v>18516</v>
      </c>
      <c r="K8006" t="s">
        <v>29707</v>
      </c>
      <c r="L8006" t="s">
        <v>18516</v>
      </c>
      <c r="M8006" t="s">
        <v>18516</v>
      </c>
    </row>
    <row r="8007" spans="1:13" ht="13.5">
      <c r="A8007" t="s">
        <v>41262</v>
      </c>
      <c r="B8007" t="s">
        <v>41263</v>
      </c>
      <c r="C8007" t="s">
        <v>29610</v>
      </c>
      <c r="D8007" t="s">
        <v>29611</v>
      </c>
      <c r="E8007" t="s">
        <v>18516</v>
      </c>
      <c r="F8007" t="s">
        <v>18516</v>
      </c>
      <c r="G8007" t="s">
        <v>18516</v>
      </c>
      <c r="H8007" t="s">
        <v>18516</v>
      </c>
      <c r="I8007" t="s">
        <v>18516</v>
      </c>
      <c r="J8007" t="s">
        <v>18516</v>
      </c>
      <c r="K8007" t="s">
        <v>29707</v>
      </c>
      <c r="L8007" t="s">
        <v>18516</v>
      </c>
      <c r="M8007" t="s">
        <v>18516</v>
      </c>
    </row>
    <row r="8008" spans="1:13" ht="13.5">
      <c r="A8008" t="s">
        <v>9639</v>
      </c>
      <c r="B8008" t="s">
        <v>41264</v>
      </c>
      <c r="C8008" t="s">
        <v>29610</v>
      </c>
      <c r="D8008" t="s">
        <v>29611</v>
      </c>
      <c r="E8008" s="164">
        <v>215</v>
      </c>
      <c r="F8008" s="164">
        <v>215</v>
      </c>
      <c r="G8008" t="s">
        <v>18516</v>
      </c>
      <c r="H8008" t="s">
        <v>18516</v>
      </c>
      <c r="I8008" s="164">
        <v>88.22</v>
      </c>
      <c r="J8008" s="164">
        <v>303.22</v>
      </c>
      <c r="K8008">
        <v>0</v>
      </c>
      <c r="L8008" t="s">
        <v>18516</v>
      </c>
      <c r="M8008" t="s">
        <v>18516</v>
      </c>
    </row>
    <row r="8009" spans="1:13" ht="13.5">
      <c r="A8009" t="s">
        <v>9636</v>
      </c>
      <c r="B8009" t="s">
        <v>41265</v>
      </c>
      <c r="C8009" t="s">
        <v>29610</v>
      </c>
      <c r="D8009" t="s">
        <v>29611</v>
      </c>
      <c r="E8009" t="s">
        <v>18516</v>
      </c>
      <c r="F8009" t="s">
        <v>18516</v>
      </c>
      <c r="G8009" t="s">
        <v>18516</v>
      </c>
      <c r="H8009" t="s">
        <v>18516</v>
      </c>
      <c r="I8009" t="s">
        <v>18516</v>
      </c>
      <c r="J8009" t="s">
        <v>18516</v>
      </c>
      <c r="K8009" t="s">
        <v>29707</v>
      </c>
      <c r="L8009" t="s">
        <v>18516</v>
      </c>
      <c r="M8009" t="s">
        <v>18516</v>
      </c>
    </row>
    <row r="8010" spans="1:13" ht="13.5">
      <c r="A8010" t="s">
        <v>9618</v>
      </c>
      <c r="B8010" t="s">
        <v>41266</v>
      </c>
      <c r="C8010" t="s">
        <v>29610</v>
      </c>
      <c r="D8010" t="s">
        <v>29611</v>
      </c>
      <c r="E8010" t="s">
        <v>18516</v>
      </c>
      <c r="F8010" t="s">
        <v>18516</v>
      </c>
      <c r="G8010" t="s">
        <v>18516</v>
      </c>
      <c r="H8010" t="s">
        <v>18516</v>
      </c>
      <c r="I8010" t="s">
        <v>18516</v>
      </c>
      <c r="J8010" t="s">
        <v>18516</v>
      </c>
      <c r="K8010" t="s">
        <v>29707</v>
      </c>
      <c r="L8010" t="s">
        <v>18516</v>
      </c>
      <c r="M8010" t="s">
        <v>18516</v>
      </c>
    </row>
    <row r="8011" spans="1:13" ht="13.5">
      <c r="A8011" t="s">
        <v>41267</v>
      </c>
      <c r="B8011" t="s">
        <v>41268</v>
      </c>
      <c r="C8011" t="s">
        <v>29610</v>
      </c>
      <c r="D8011" t="s">
        <v>29611</v>
      </c>
      <c r="E8011" t="s">
        <v>18516</v>
      </c>
      <c r="F8011" t="s">
        <v>18516</v>
      </c>
      <c r="G8011" t="s">
        <v>18516</v>
      </c>
      <c r="H8011" t="s">
        <v>18516</v>
      </c>
      <c r="I8011" t="s">
        <v>18516</v>
      </c>
      <c r="J8011" t="s">
        <v>18516</v>
      </c>
      <c r="K8011" t="s">
        <v>29707</v>
      </c>
      <c r="L8011" t="s">
        <v>18516</v>
      </c>
      <c r="M8011" t="s">
        <v>18516</v>
      </c>
    </row>
    <row r="8012" spans="1:13" ht="13.5">
      <c r="A8012" t="s">
        <v>41269</v>
      </c>
      <c r="B8012" t="s">
        <v>41270</v>
      </c>
      <c r="C8012" t="s">
        <v>29610</v>
      </c>
      <c r="D8012" t="s">
        <v>29611</v>
      </c>
      <c r="E8012" t="s">
        <v>18516</v>
      </c>
      <c r="F8012" t="s">
        <v>18516</v>
      </c>
      <c r="G8012" t="s">
        <v>18516</v>
      </c>
      <c r="H8012" t="s">
        <v>18516</v>
      </c>
      <c r="I8012" t="s">
        <v>18516</v>
      </c>
      <c r="J8012" t="s">
        <v>18516</v>
      </c>
      <c r="K8012" t="s">
        <v>29707</v>
      </c>
      <c r="L8012" t="s">
        <v>18516</v>
      </c>
      <c r="M8012" t="s">
        <v>18516</v>
      </c>
    </row>
    <row r="8013" spans="1:13" ht="13.5">
      <c r="A8013" t="s">
        <v>41271</v>
      </c>
      <c r="B8013" t="s">
        <v>41272</v>
      </c>
      <c r="C8013" t="s">
        <v>29610</v>
      </c>
      <c r="D8013" t="s">
        <v>29611</v>
      </c>
      <c r="E8013" t="s">
        <v>18516</v>
      </c>
      <c r="F8013" t="s">
        <v>18516</v>
      </c>
      <c r="G8013" t="s">
        <v>18516</v>
      </c>
      <c r="H8013" t="s">
        <v>18516</v>
      </c>
      <c r="I8013" t="s">
        <v>18516</v>
      </c>
      <c r="J8013" t="s">
        <v>18516</v>
      </c>
      <c r="K8013" t="s">
        <v>29707</v>
      </c>
      <c r="L8013" t="s">
        <v>18516</v>
      </c>
      <c r="M8013" t="s">
        <v>18516</v>
      </c>
    </row>
    <row r="8014" spans="1:13" ht="13.5">
      <c r="A8014" t="s">
        <v>41273</v>
      </c>
      <c r="B8014" t="s">
        <v>41274</v>
      </c>
      <c r="C8014" t="s">
        <v>29610</v>
      </c>
      <c r="D8014" t="s">
        <v>29611</v>
      </c>
      <c r="E8014" t="s">
        <v>18516</v>
      </c>
      <c r="F8014" t="s">
        <v>18516</v>
      </c>
      <c r="G8014" t="s">
        <v>18516</v>
      </c>
      <c r="H8014" t="s">
        <v>18516</v>
      </c>
      <c r="I8014" t="s">
        <v>18516</v>
      </c>
      <c r="J8014" t="s">
        <v>18516</v>
      </c>
      <c r="K8014" t="s">
        <v>29707</v>
      </c>
      <c r="L8014" t="s">
        <v>18516</v>
      </c>
      <c r="M8014" t="s">
        <v>18516</v>
      </c>
    </row>
    <row r="8015" spans="1:13" ht="13.5">
      <c r="A8015" t="s">
        <v>41275</v>
      </c>
      <c r="B8015" t="s">
        <v>41276</v>
      </c>
      <c r="C8015" t="s">
        <v>29610</v>
      </c>
      <c r="D8015" t="s">
        <v>29611</v>
      </c>
      <c r="E8015" t="s">
        <v>18516</v>
      </c>
      <c r="F8015" t="s">
        <v>18516</v>
      </c>
      <c r="G8015" t="s">
        <v>18516</v>
      </c>
      <c r="H8015" t="s">
        <v>18516</v>
      </c>
      <c r="I8015" t="s">
        <v>18516</v>
      </c>
      <c r="J8015" t="s">
        <v>18516</v>
      </c>
      <c r="K8015" t="s">
        <v>29707</v>
      </c>
      <c r="L8015" t="s">
        <v>18516</v>
      </c>
      <c r="M8015" t="s">
        <v>18516</v>
      </c>
    </row>
    <row r="8016" spans="1:13" ht="13.5">
      <c r="A8016" t="s">
        <v>41277</v>
      </c>
      <c r="B8016" t="s">
        <v>41278</v>
      </c>
      <c r="C8016" t="s">
        <v>29610</v>
      </c>
      <c r="D8016" t="s">
        <v>29611</v>
      </c>
      <c r="E8016" t="s">
        <v>18516</v>
      </c>
      <c r="F8016" t="s">
        <v>18516</v>
      </c>
      <c r="G8016" t="s">
        <v>18516</v>
      </c>
      <c r="H8016" t="s">
        <v>18516</v>
      </c>
      <c r="I8016" t="s">
        <v>18516</v>
      </c>
      <c r="J8016" t="s">
        <v>18516</v>
      </c>
      <c r="K8016" t="s">
        <v>29707</v>
      </c>
      <c r="L8016" t="s">
        <v>18516</v>
      </c>
      <c r="M8016" t="s">
        <v>18516</v>
      </c>
    </row>
    <row r="8017" spans="1:13" ht="13.5">
      <c r="A8017" t="s">
        <v>41279</v>
      </c>
      <c r="B8017" t="s">
        <v>41280</v>
      </c>
      <c r="C8017" t="s">
        <v>29610</v>
      </c>
      <c r="D8017" t="s">
        <v>29611</v>
      </c>
      <c r="E8017" t="s">
        <v>18516</v>
      </c>
      <c r="F8017" t="s">
        <v>18516</v>
      </c>
      <c r="G8017" t="s">
        <v>18516</v>
      </c>
      <c r="H8017" t="s">
        <v>18516</v>
      </c>
      <c r="I8017" t="s">
        <v>18516</v>
      </c>
      <c r="J8017" t="s">
        <v>18516</v>
      </c>
      <c r="K8017" t="s">
        <v>29707</v>
      </c>
      <c r="L8017" t="s">
        <v>18516</v>
      </c>
      <c r="M8017" t="s">
        <v>18516</v>
      </c>
    </row>
    <row r="8018" spans="1:13" ht="13.5">
      <c r="A8018" t="s">
        <v>41281</v>
      </c>
      <c r="B8018" t="s">
        <v>41282</v>
      </c>
      <c r="C8018" t="s">
        <v>29610</v>
      </c>
      <c r="D8018" t="s">
        <v>29611</v>
      </c>
      <c r="E8018" t="s">
        <v>18516</v>
      </c>
      <c r="F8018" t="s">
        <v>18516</v>
      </c>
      <c r="G8018" t="s">
        <v>18516</v>
      </c>
      <c r="H8018" t="s">
        <v>18516</v>
      </c>
      <c r="I8018" t="s">
        <v>18516</v>
      </c>
      <c r="J8018" t="s">
        <v>18516</v>
      </c>
      <c r="K8018" t="s">
        <v>29707</v>
      </c>
      <c r="L8018" t="s">
        <v>18516</v>
      </c>
      <c r="M8018" t="s">
        <v>18516</v>
      </c>
    </row>
    <row r="8019" spans="1:13" ht="13.5">
      <c r="A8019" t="s">
        <v>12950</v>
      </c>
      <c r="B8019" t="s">
        <v>41283</v>
      </c>
      <c r="C8019" t="s">
        <v>29610</v>
      </c>
      <c r="D8019" t="s">
        <v>29611</v>
      </c>
      <c r="E8019" t="s">
        <v>18516</v>
      </c>
      <c r="F8019" t="s">
        <v>18516</v>
      </c>
      <c r="G8019" t="s">
        <v>18516</v>
      </c>
      <c r="H8019" t="s">
        <v>18516</v>
      </c>
      <c r="I8019" t="s">
        <v>18516</v>
      </c>
      <c r="J8019" t="s">
        <v>18516</v>
      </c>
      <c r="K8019" t="s">
        <v>29707</v>
      </c>
      <c r="L8019" t="s">
        <v>18516</v>
      </c>
      <c r="M8019" t="s">
        <v>18516</v>
      </c>
    </row>
    <row r="8020" spans="1:13" ht="13.5">
      <c r="A8020" t="s">
        <v>41284</v>
      </c>
      <c r="B8020" t="s">
        <v>41285</v>
      </c>
      <c r="C8020" t="s">
        <v>29610</v>
      </c>
      <c r="D8020" t="s">
        <v>29611</v>
      </c>
      <c r="E8020" t="s">
        <v>18516</v>
      </c>
      <c r="F8020" t="s">
        <v>18516</v>
      </c>
      <c r="G8020" t="s">
        <v>18516</v>
      </c>
      <c r="H8020" t="s">
        <v>18516</v>
      </c>
      <c r="I8020" t="s">
        <v>18516</v>
      </c>
      <c r="J8020" t="s">
        <v>18516</v>
      </c>
      <c r="K8020" t="s">
        <v>29707</v>
      </c>
      <c r="L8020" t="s">
        <v>18516</v>
      </c>
      <c r="M8020" t="s">
        <v>18516</v>
      </c>
    </row>
    <row r="8021" spans="1:13" ht="13.5">
      <c r="A8021" t="s">
        <v>41286</v>
      </c>
      <c r="B8021" t="s">
        <v>41287</v>
      </c>
      <c r="C8021" t="s">
        <v>29610</v>
      </c>
      <c r="D8021" t="s">
        <v>29611</v>
      </c>
      <c r="E8021" t="s">
        <v>18516</v>
      </c>
      <c r="F8021" t="s">
        <v>18516</v>
      </c>
      <c r="G8021" t="s">
        <v>18516</v>
      </c>
      <c r="H8021" t="s">
        <v>18516</v>
      </c>
      <c r="I8021" t="s">
        <v>18516</v>
      </c>
      <c r="J8021" t="s">
        <v>18516</v>
      </c>
      <c r="K8021" t="s">
        <v>29707</v>
      </c>
      <c r="L8021" t="s">
        <v>18516</v>
      </c>
      <c r="M8021" t="s">
        <v>18516</v>
      </c>
    </row>
    <row r="8022" spans="1:13" ht="13.5">
      <c r="A8022" t="s">
        <v>15981</v>
      </c>
      <c r="B8022" t="s">
        <v>41288</v>
      </c>
      <c r="C8022" t="s">
        <v>29610</v>
      </c>
      <c r="D8022" t="s">
        <v>29611</v>
      </c>
      <c r="E8022" t="s">
        <v>18516</v>
      </c>
      <c r="F8022" t="s">
        <v>18516</v>
      </c>
      <c r="G8022" t="s">
        <v>18516</v>
      </c>
      <c r="H8022" t="s">
        <v>18516</v>
      </c>
      <c r="I8022" t="s">
        <v>18516</v>
      </c>
      <c r="J8022" t="s">
        <v>18516</v>
      </c>
      <c r="K8022" t="s">
        <v>29707</v>
      </c>
      <c r="L8022" t="s">
        <v>18516</v>
      </c>
      <c r="M8022" t="s">
        <v>18516</v>
      </c>
    </row>
    <row r="8023" spans="1:13" ht="13.5">
      <c r="A8023" t="s">
        <v>12941</v>
      </c>
      <c r="B8023" t="s">
        <v>41289</v>
      </c>
      <c r="C8023" t="s">
        <v>29610</v>
      </c>
      <c r="D8023" t="s">
        <v>29611</v>
      </c>
      <c r="E8023" t="s">
        <v>18516</v>
      </c>
      <c r="F8023" t="s">
        <v>18516</v>
      </c>
      <c r="G8023" t="s">
        <v>18516</v>
      </c>
      <c r="H8023" t="s">
        <v>18516</v>
      </c>
      <c r="I8023" t="s">
        <v>18516</v>
      </c>
      <c r="J8023" t="s">
        <v>18516</v>
      </c>
      <c r="K8023" t="s">
        <v>29707</v>
      </c>
      <c r="L8023" t="s">
        <v>18516</v>
      </c>
      <c r="M8023" t="s">
        <v>18516</v>
      </c>
    </row>
    <row r="8024" spans="1:13" ht="13.5">
      <c r="A8024" t="s">
        <v>41290</v>
      </c>
      <c r="B8024" t="s">
        <v>41291</v>
      </c>
      <c r="C8024" t="s">
        <v>29610</v>
      </c>
      <c r="D8024" t="s">
        <v>29611</v>
      </c>
      <c r="E8024" t="s">
        <v>18516</v>
      </c>
      <c r="F8024" t="s">
        <v>18516</v>
      </c>
      <c r="G8024" t="s">
        <v>18516</v>
      </c>
      <c r="H8024" t="s">
        <v>18516</v>
      </c>
      <c r="I8024" t="s">
        <v>18516</v>
      </c>
      <c r="J8024" t="s">
        <v>18516</v>
      </c>
      <c r="K8024" t="s">
        <v>29707</v>
      </c>
      <c r="L8024" t="s">
        <v>18516</v>
      </c>
      <c r="M8024" t="s">
        <v>18516</v>
      </c>
    </row>
    <row r="8025" spans="1:13" ht="13.5">
      <c r="A8025" t="s">
        <v>41292</v>
      </c>
      <c r="B8025" t="s">
        <v>41293</v>
      </c>
      <c r="C8025" t="s">
        <v>29610</v>
      </c>
      <c r="D8025" t="s">
        <v>29611</v>
      </c>
      <c r="E8025" t="s">
        <v>18516</v>
      </c>
      <c r="F8025" t="s">
        <v>18516</v>
      </c>
      <c r="G8025" t="s">
        <v>18516</v>
      </c>
      <c r="H8025" t="s">
        <v>18516</v>
      </c>
      <c r="I8025" t="s">
        <v>18516</v>
      </c>
      <c r="J8025" t="s">
        <v>18516</v>
      </c>
      <c r="K8025" t="s">
        <v>29707</v>
      </c>
      <c r="L8025" t="s">
        <v>18516</v>
      </c>
      <c r="M8025" t="s">
        <v>18516</v>
      </c>
    </row>
    <row r="8026" spans="1:13" ht="13.5">
      <c r="A8026" t="s">
        <v>41294</v>
      </c>
      <c r="B8026" t="s">
        <v>41295</v>
      </c>
      <c r="C8026" t="s">
        <v>29610</v>
      </c>
      <c r="D8026" t="s">
        <v>29611</v>
      </c>
      <c r="E8026" t="s">
        <v>18516</v>
      </c>
      <c r="F8026" t="s">
        <v>18516</v>
      </c>
      <c r="G8026" t="s">
        <v>18516</v>
      </c>
      <c r="H8026" t="s">
        <v>18516</v>
      </c>
      <c r="I8026" t="s">
        <v>18516</v>
      </c>
      <c r="J8026" t="s">
        <v>18516</v>
      </c>
      <c r="K8026" t="s">
        <v>29707</v>
      </c>
      <c r="L8026" t="s">
        <v>18516</v>
      </c>
      <c r="M8026" t="s">
        <v>18516</v>
      </c>
    </row>
    <row r="8027" spans="1:13" ht="13.5">
      <c r="A8027" t="s">
        <v>41296</v>
      </c>
      <c r="B8027" t="s">
        <v>41297</v>
      </c>
      <c r="C8027" t="s">
        <v>29610</v>
      </c>
      <c r="D8027" t="s">
        <v>29611</v>
      </c>
      <c r="E8027" t="s">
        <v>18516</v>
      </c>
      <c r="F8027" t="s">
        <v>18516</v>
      </c>
      <c r="G8027" t="s">
        <v>18516</v>
      </c>
      <c r="H8027" t="s">
        <v>18516</v>
      </c>
      <c r="I8027" t="s">
        <v>18516</v>
      </c>
      <c r="J8027" t="s">
        <v>18516</v>
      </c>
      <c r="K8027" t="s">
        <v>29707</v>
      </c>
      <c r="L8027" t="s">
        <v>18516</v>
      </c>
      <c r="M8027" t="s">
        <v>18516</v>
      </c>
    </row>
    <row r="8028" spans="1:13" ht="13.5">
      <c r="A8028" t="s">
        <v>41298</v>
      </c>
      <c r="B8028" t="s">
        <v>41299</v>
      </c>
      <c r="C8028" t="s">
        <v>29610</v>
      </c>
      <c r="D8028" t="s">
        <v>29611</v>
      </c>
      <c r="E8028" t="s">
        <v>18516</v>
      </c>
      <c r="F8028" t="s">
        <v>18516</v>
      </c>
      <c r="G8028" t="s">
        <v>18516</v>
      </c>
      <c r="H8028" t="s">
        <v>18516</v>
      </c>
      <c r="I8028" t="s">
        <v>18516</v>
      </c>
      <c r="J8028" t="s">
        <v>18516</v>
      </c>
      <c r="K8028" t="s">
        <v>29707</v>
      </c>
      <c r="L8028" t="s">
        <v>18516</v>
      </c>
      <c r="M8028" t="s">
        <v>18516</v>
      </c>
    </row>
    <row r="8029" spans="1:13" ht="13.5">
      <c r="A8029" t="s">
        <v>41300</v>
      </c>
      <c r="B8029" t="s">
        <v>41301</v>
      </c>
      <c r="C8029" t="s">
        <v>29610</v>
      </c>
      <c r="D8029" t="s">
        <v>29611</v>
      </c>
      <c r="E8029" t="s">
        <v>18516</v>
      </c>
      <c r="F8029" t="s">
        <v>18516</v>
      </c>
      <c r="G8029" t="s">
        <v>18516</v>
      </c>
      <c r="H8029" t="s">
        <v>18516</v>
      </c>
      <c r="I8029" t="s">
        <v>18516</v>
      </c>
      <c r="J8029" t="s">
        <v>18516</v>
      </c>
      <c r="K8029" t="s">
        <v>29707</v>
      </c>
      <c r="L8029" t="s">
        <v>18516</v>
      </c>
      <c r="M8029" t="s">
        <v>18516</v>
      </c>
    </row>
    <row r="8030" spans="1:13" ht="13.5">
      <c r="A8030" t="s">
        <v>41302</v>
      </c>
      <c r="B8030" t="s">
        <v>41303</v>
      </c>
      <c r="C8030" t="s">
        <v>29610</v>
      </c>
      <c r="D8030" t="s">
        <v>29611</v>
      </c>
      <c r="E8030" t="s">
        <v>18516</v>
      </c>
      <c r="F8030" t="s">
        <v>18516</v>
      </c>
      <c r="G8030" t="s">
        <v>18516</v>
      </c>
      <c r="H8030" t="s">
        <v>18516</v>
      </c>
      <c r="I8030" t="s">
        <v>18516</v>
      </c>
      <c r="J8030" t="s">
        <v>18516</v>
      </c>
      <c r="K8030" t="s">
        <v>29707</v>
      </c>
      <c r="L8030" t="s">
        <v>18516</v>
      </c>
      <c r="M8030" t="s">
        <v>18516</v>
      </c>
    </row>
    <row r="8031" spans="1:13" ht="13.5">
      <c r="A8031" t="s">
        <v>41304</v>
      </c>
      <c r="B8031" t="s">
        <v>41305</v>
      </c>
      <c r="C8031" t="s">
        <v>29610</v>
      </c>
      <c r="D8031" t="s">
        <v>29611</v>
      </c>
      <c r="E8031" t="s">
        <v>18516</v>
      </c>
      <c r="F8031" t="s">
        <v>18516</v>
      </c>
      <c r="G8031" t="s">
        <v>18516</v>
      </c>
      <c r="H8031" t="s">
        <v>18516</v>
      </c>
      <c r="I8031" t="s">
        <v>18516</v>
      </c>
      <c r="J8031" t="s">
        <v>18516</v>
      </c>
      <c r="K8031" t="s">
        <v>29707</v>
      </c>
      <c r="L8031" t="s">
        <v>18516</v>
      </c>
      <c r="M8031" t="s">
        <v>18516</v>
      </c>
    </row>
    <row r="8032" spans="1:13" ht="13.5">
      <c r="A8032" t="s">
        <v>41306</v>
      </c>
      <c r="B8032" t="s">
        <v>31221</v>
      </c>
      <c r="C8032" t="s">
        <v>29610</v>
      </c>
      <c r="D8032" t="s">
        <v>29611</v>
      </c>
      <c r="E8032" t="s">
        <v>18516</v>
      </c>
      <c r="F8032" t="s">
        <v>18516</v>
      </c>
      <c r="G8032" t="s">
        <v>18516</v>
      </c>
      <c r="H8032" t="s">
        <v>18516</v>
      </c>
      <c r="I8032" t="s">
        <v>18516</v>
      </c>
      <c r="J8032" t="s">
        <v>18516</v>
      </c>
      <c r="K8032" t="s">
        <v>29707</v>
      </c>
      <c r="L8032" t="s">
        <v>18516</v>
      </c>
      <c r="M8032" t="s">
        <v>18516</v>
      </c>
    </row>
    <row r="8033" spans="1:13" ht="13.5">
      <c r="A8033" t="s">
        <v>41307</v>
      </c>
      <c r="B8033" t="s">
        <v>41308</v>
      </c>
      <c r="C8033" t="s">
        <v>29610</v>
      </c>
      <c r="D8033" t="s">
        <v>29611</v>
      </c>
      <c r="E8033" t="s">
        <v>18516</v>
      </c>
      <c r="F8033" t="s">
        <v>18516</v>
      </c>
      <c r="G8033" t="s">
        <v>18516</v>
      </c>
      <c r="H8033" t="s">
        <v>18516</v>
      </c>
      <c r="I8033" t="s">
        <v>18516</v>
      </c>
      <c r="J8033" t="s">
        <v>18516</v>
      </c>
      <c r="K8033" t="s">
        <v>29707</v>
      </c>
      <c r="L8033" t="s">
        <v>18516</v>
      </c>
      <c r="M8033" t="s">
        <v>18516</v>
      </c>
    </row>
    <row r="8034" spans="1:13" ht="13.5">
      <c r="A8034" t="s">
        <v>41309</v>
      </c>
      <c r="B8034" t="s">
        <v>41310</v>
      </c>
      <c r="C8034" t="s">
        <v>29610</v>
      </c>
      <c r="D8034" t="s">
        <v>29611</v>
      </c>
      <c r="E8034" t="s">
        <v>18516</v>
      </c>
      <c r="F8034" t="s">
        <v>18516</v>
      </c>
      <c r="G8034" t="s">
        <v>18516</v>
      </c>
      <c r="H8034" t="s">
        <v>18516</v>
      </c>
      <c r="I8034" t="s">
        <v>18516</v>
      </c>
      <c r="J8034" t="s">
        <v>18516</v>
      </c>
      <c r="K8034" t="s">
        <v>29707</v>
      </c>
      <c r="L8034" t="s">
        <v>18516</v>
      </c>
      <c r="M8034" t="s">
        <v>18516</v>
      </c>
    </row>
    <row r="8035" spans="1:13" ht="13.5">
      <c r="A8035" t="s">
        <v>41311</v>
      </c>
      <c r="B8035" t="s">
        <v>41312</v>
      </c>
      <c r="C8035" t="s">
        <v>29610</v>
      </c>
      <c r="D8035" t="s">
        <v>29611</v>
      </c>
      <c r="E8035" t="s">
        <v>18516</v>
      </c>
      <c r="F8035" t="s">
        <v>18516</v>
      </c>
      <c r="G8035" t="s">
        <v>18516</v>
      </c>
      <c r="H8035" t="s">
        <v>18516</v>
      </c>
      <c r="I8035" t="s">
        <v>18516</v>
      </c>
      <c r="J8035" t="s">
        <v>18516</v>
      </c>
      <c r="K8035" t="s">
        <v>29707</v>
      </c>
      <c r="L8035" t="s">
        <v>18516</v>
      </c>
      <c r="M8035" t="s">
        <v>18516</v>
      </c>
    </row>
    <row r="8036" spans="1:13" ht="13.5">
      <c r="A8036" t="s">
        <v>41313</v>
      </c>
      <c r="B8036" t="s">
        <v>41314</v>
      </c>
      <c r="C8036" t="s">
        <v>29610</v>
      </c>
      <c r="D8036" t="s">
        <v>29611</v>
      </c>
      <c r="E8036" t="s">
        <v>18516</v>
      </c>
      <c r="F8036" t="s">
        <v>18516</v>
      </c>
      <c r="G8036" t="s">
        <v>18516</v>
      </c>
      <c r="H8036" t="s">
        <v>18516</v>
      </c>
      <c r="I8036" t="s">
        <v>18516</v>
      </c>
      <c r="J8036" t="s">
        <v>18516</v>
      </c>
      <c r="K8036" t="s">
        <v>29707</v>
      </c>
      <c r="L8036" t="s">
        <v>18516</v>
      </c>
      <c r="M8036" t="s">
        <v>18516</v>
      </c>
    </row>
    <row r="8037" spans="1:13" ht="13.5">
      <c r="A8037" t="s">
        <v>41315</v>
      </c>
      <c r="B8037" t="s">
        <v>41316</v>
      </c>
      <c r="C8037" t="s">
        <v>29610</v>
      </c>
      <c r="D8037" t="s">
        <v>29611</v>
      </c>
      <c r="E8037" t="s">
        <v>18516</v>
      </c>
      <c r="F8037" t="s">
        <v>18516</v>
      </c>
      <c r="G8037" t="s">
        <v>18516</v>
      </c>
      <c r="H8037" t="s">
        <v>18516</v>
      </c>
      <c r="I8037" t="s">
        <v>18516</v>
      </c>
      <c r="J8037" t="s">
        <v>18516</v>
      </c>
      <c r="K8037" t="s">
        <v>29707</v>
      </c>
      <c r="L8037" t="s">
        <v>18516</v>
      </c>
      <c r="M8037" t="s">
        <v>18516</v>
      </c>
    </row>
    <row r="8038" spans="1:13" ht="13.5">
      <c r="A8038" t="s">
        <v>41317</v>
      </c>
      <c r="B8038" t="s">
        <v>41318</v>
      </c>
      <c r="C8038" t="s">
        <v>29610</v>
      </c>
      <c r="D8038" t="s">
        <v>29611</v>
      </c>
      <c r="E8038" t="s">
        <v>18516</v>
      </c>
      <c r="F8038" t="s">
        <v>18516</v>
      </c>
      <c r="G8038" t="s">
        <v>18516</v>
      </c>
      <c r="H8038" t="s">
        <v>18516</v>
      </c>
      <c r="I8038" t="s">
        <v>18516</v>
      </c>
      <c r="J8038" t="s">
        <v>18516</v>
      </c>
      <c r="K8038" t="s">
        <v>29707</v>
      </c>
      <c r="L8038" t="s">
        <v>18516</v>
      </c>
      <c r="M8038" t="s">
        <v>18516</v>
      </c>
    </row>
    <row r="8039" spans="1:13" ht="13.5">
      <c r="A8039" t="s">
        <v>41319</v>
      </c>
      <c r="B8039" t="s">
        <v>41320</v>
      </c>
      <c r="C8039" t="s">
        <v>29610</v>
      </c>
      <c r="D8039" t="s">
        <v>29611</v>
      </c>
      <c r="E8039" t="s">
        <v>18516</v>
      </c>
      <c r="F8039" t="s">
        <v>18516</v>
      </c>
      <c r="G8039" t="s">
        <v>18516</v>
      </c>
      <c r="H8039" t="s">
        <v>18516</v>
      </c>
      <c r="I8039" t="s">
        <v>18516</v>
      </c>
      <c r="J8039" t="s">
        <v>18516</v>
      </c>
      <c r="K8039" t="s">
        <v>29707</v>
      </c>
      <c r="L8039" t="s">
        <v>18516</v>
      </c>
      <c r="M8039" t="s">
        <v>18516</v>
      </c>
    </row>
    <row r="8040" spans="1:13" ht="13.5">
      <c r="A8040" t="s">
        <v>41321</v>
      </c>
      <c r="B8040" t="s">
        <v>41322</v>
      </c>
      <c r="C8040" t="s">
        <v>29610</v>
      </c>
      <c r="D8040" t="s">
        <v>29611</v>
      </c>
      <c r="E8040" t="s">
        <v>18516</v>
      </c>
      <c r="F8040" t="s">
        <v>18516</v>
      </c>
      <c r="G8040" t="s">
        <v>18516</v>
      </c>
      <c r="H8040" t="s">
        <v>18516</v>
      </c>
      <c r="I8040" t="s">
        <v>18516</v>
      </c>
      <c r="J8040" t="s">
        <v>18516</v>
      </c>
      <c r="K8040" t="s">
        <v>29707</v>
      </c>
      <c r="L8040" t="s">
        <v>18516</v>
      </c>
      <c r="M8040" t="s">
        <v>18516</v>
      </c>
    </row>
    <row r="8041" spans="1:13" ht="13.5">
      <c r="A8041" t="s">
        <v>41323</v>
      </c>
      <c r="B8041" t="s">
        <v>41324</v>
      </c>
      <c r="C8041" t="s">
        <v>29610</v>
      </c>
      <c r="D8041" t="s">
        <v>29611</v>
      </c>
      <c r="E8041" t="s">
        <v>18516</v>
      </c>
      <c r="F8041" t="s">
        <v>18516</v>
      </c>
      <c r="G8041" t="s">
        <v>18516</v>
      </c>
      <c r="H8041" t="s">
        <v>18516</v>
      </c>
      <c r="I8041" t="s">
        <v>18516</v>
      </c>
      <c r="J8041" t="s">
        <v>18516</v>
      </c>
      <c r="K8041" t="s">
        <v>29707</v>
      </c>
      <c r="L8041" t="s">
        <v>18516</v>
      </c>
      <c r="M8041" t="s">
        <v>18516</v>
      </c>
    </row>
    <row r="8042" spans="1:13" ht="13.5">
      <c r="A8042" t="s">
        <v>15435</v>
      </c>
      <c r="B8042" t="s">
        <v>41325</v>
      </c>
      <c r="C8042" t="s">
        <v>29610</v>
      </c>
      <c r="D8042" t="s">
        <v>29611</v>
      </c>
      <c r="E8042" s="164">
        <v>520</v>
      </c>
      <c r="F8042" s="164">
        <v>450</v>
      </c>
      <c r="G8042" s="165">
        <v>0.86</v>
      </c>
      <c r="H8042" t="s">
        <v>18516</v>
      </c>
      <c r="I8042" t="s">
        <v>18516</v>
      </c>
      <c r="J8042" t="s">
        <v>18516</v>
      </c>
      <c r="K8042">
        <v>83</v>
      </c>
      <c r="L8042" t="s">
        <v>29455</v>
      </c>
      <c r="M8042" t="s">
        <v>29446</v>
      </c>
    </row>
    <row r="8043" spans="1:13" ht="13.5">
      <c r="A8043" t="s">
        <v>41326</v>
      </c>
      <c r="B8043" t="s">
        <v>41327</v>
      </c>
      <c r="C8043" t="s">
        <v>29610</v>
      </c>
      <c r="D8043" t="s">
        <v>29611</v>
      </c>
      <c r="E8043" t="s">
        <v>18516</v>
      </c>
      <c r="F8043" t="s">
        <v>18516</v>
      </c>
      <c r="G8043" t="s">
        <v>18516</v>
      </c>
      <c r="H8043" t="s">
        <v>18516</v>
      </c>
      <c r="I8043" t="s">
        <v>18516</v>
      </c>
      <c r="J8043" t="s">
        <v>18516</v>
      </c>
      <c r="K8043" t="s">
        <v>29707</v>
      </c>
      <c r="L8043" t="s">
        <v>18516</v>
      </c>
      <c r="M8043" t="s">
        <v>18516</v>
      </c>
    </row>
    <row r="8044" spans="1:13" ht="13.5">
      <c r="A8044" t="s">
        <v>15987</v>
      </c>
      <c r="B8044" t="s">
        <v>41328</v>
      </c>
      <c r="C8044" t="s">
        <v>29610</v>
      </c>
      <c r="D8044" t="s">
        <v>29611</v>
      </c>
      <c r="E8044" t="s">
        <v>18516</v>
      </c>
      <c r="F8044" t="s">
        <v>18516</v>
      </c>
      <c r="G8044" t="s">
        <v>18516</v>
      </c>
      <c r="H8044" t="s">
        <v>18516</v>
      </c>
      <c r="I8044" t="s">
        <v>18516</v>
      </c>
      <c r="J8044" t="s">
        <v>18516</v>
      </c>
      <c r="K8044" t="s">
        <v>29707</v>
      </c>
      <c r="L8044" t="s">
        <v>18516</v>
      </c>
      <c r="M8044" t="s">
        <v>18516</v>
      </c>
    </row>
    <row r="8045" spans="1:13" ht="13.5">
      <c r="A8045" t="s">
        <v>41329</v>
      </c>
      <c r="B8045" t="s">
        <v>41330</v>
      </c>
      <c r="C8045" t="s">
        <v>29610</v>
      </c>
      <c r="D8045" t="s">
        <v>29611</v>
      </c>
      <c r="E8045" t="s">
        <v>18516</v>
      </c>
      <c r="F8045" t="s">
        <v>18516</v>
      </c>
      <c r="G8045" t="s">
        <v>18516</v>
      </c>
      <c r="H8045" t="s">
        <v>18516</v>
      </c>
      <c r="I8045" t="s">
        <v>18516</v>
      </c>
      <c r="J8045" t="s">
        <v>18516</v>
      </c>
      <c r="K8045" t="s">
        <v>29707</v>
      </c>
      <c r="L8045" t="s">
        <v>18516</v>
      </c>
      <c r="M8045" t="s">
        <v>18516</v>
      </c>
    </row>
    <row r="8046" spans="1:13" ht="13.5">
      <c r="A8046" t="s">
        <v>41331</v>
      </c>
      <c r="B8046" t="s">
        <v>41332</v>
      </c>
      <c r="C8046" t="s">
        <v>29610</v>
      </c>
      <c r="D8046" t="s">
        <v>29611</v>
      </c>
      <c r="E8046" s="164">
        <v>223.5</v>
      </c>
      <c r="F8046" s="164">
        <v>180</v>
      </c>
      <c r="G8046" s="165">
        <v>0.8</v>
      </c>
      <c r="H8046" t="s">
        <v>31187</v>
      </c>
      <c r="I8046" s="164">
        <v>88.71</v>
      </c>
      <c r="J8046" s="164">
        <v>268.71</v>
      </c>
      <c r="K8046">
        <v>92</v>
      </c>
      <c r="L8046" t="s">
        <v>29439</v>
      </c>
      <c r="M8046" t="s">
        <v>29711</v>
      </c>
    </row>
    <row r="8047" spans="1:13" ht="13.5">
      <c r="A8047" t="s">
        <v>41333</v>
      </c>
      <c r="B8047" t="s">
        <v>41334</v>
      </c>
      <c r="C8047" t="s">
        <v>29610</v>
      </c>
      <c r="D8047" t="s">
        <v>29611</v>
      </c>
      <c r="E8047" t="s">
        <v>18516</v>
      </c>
      <c r="F8047" t="s">
        <v>18516</v>
      </c>
      <c r="G8047" t="s">
        <v>18516</v>
      </c>
      <c r="H8047" t="s">
        <v>18516</v>
      </c>
      <c r="I8047" t="s">
        <v>18516</v>
      </c>
      <c r="J8047" t="s">
        <v>18516</v>
      </c>
      <c r="K8047" t="s">
        <v>29707</v>
      </c>
      <c r="L8047" t="s">
        <v>18516</v>
      </c>
      <c r="M8047" t="s">
        <v>18516</v>
      </c>
    </row>
    <row r="8048" spans="1:13" ht="13.5">
      <c r="A8048" t="s">
        <v>41335</v>
      </c>
      <c r="B8048" t="s">
        <v>41336</v>
      </c>
      <c r="C8048" t="s">
        <v>29610</v>
      </c>
      <c r="D8048" t="s">
        <v>29611</v>
      </c>
      <c r="E8048" t="s">
        <v>18516</v>
      </c>
      <c r="F8048" t="s">
        <v>18516</v>
      </c>
      <c r="G8048" t="s">
        <v>18516</v>
      </c>
      <c r="H8048" t="s">
        <v>18516</v>
      </c>
      <c r="I8048" t="s">
        <v>18516</v>
      </c>
      <c r="J8048" t="s">
        <v>18516</v>
      </c>
      <c r="K8048" t="s">
        <v>29707</v>
      </c>
      <c r="L8048" t="s">
        <v>18516</v>
      </c>
      <c r="M8048" t="s">
        <v>18516</v>
      </c>
    </row>
    <row r="8049" spans="1:13" ht="13.5">
      <c r="A8049" t="s">
        <v>41337</v>
      </c>
      <c r="B8049" t="s">
        <v>41338</v>
      </c>
      <c r="C8049" t="s">
        <v>29610</v>
      </c>
      <c r="D8049" t="s">
        <v>29611</v>
      </c>
      <c r="E8049" t="s">
        <v>18516</v>
      </c>
      <c r="F8049" t="s">
        <v>18516</v>
      </c>
      <c r="G8049" t="s">
        <v>18516</v>
      </c>
      <c r="H8049" t="s">
        <v>18516</v>
      </c>
      <c r="I8049" t="s">
        <v>18516</v>
      </c>
      <c r="J8049" t="s">
        <v>18516</v>
      </c>
      <c r="K8049" t="s">
        <v>29707</v>
      </c>
      <c r="L8049" t="s">
        <v>18516</v>
      </c>
      <c r="M8049" t="s">
        <v>18516</v>
      </c>
    </row>
    <row r="8050" spans="1:13" ht="13.5">
      <c r="A8050" t="s">
        <v>41339</v>
      </c>
      <c r="B8050" t="s">
        <v>41340</v>
      </c>
      <c r="C8050" t="s">
        <v>29610</v>
      </c>
      <c r="D8050" t="s">
        <v>29611</v>
      </c>
      <c r="E8050" t="s">
        <v>18516</v>
      </c>
      <c r="F8050" t="s">
        <v>18516</v>
      </c>
      <c r="G8050" t="s">
        <v>18516</v>
      </c>
      <c r="H8050" t="s">
        <v>18516</v>
      </c>
      <c r="I8050" t="s">
        <v>18516</v>
      </c>
      <c r="J8050" t="s">
        <v>18516</v>
      </c>
      <c r="K8050" t="s">
        <v>29707</v>
      </c>
      <c r="L8050" t="s">
        <v>18516</v>
      </c>
      <c r="M8050" t="s">
        <v>18516</v>
      </c>
    </row>
    <row r="8051" spans="1:13" ht="13.5">
      <c r="A8051" t="s">
        <v>14414</v>
      </c>
      <c r="B8051" t="s">
        <v>41341</v>
      </c>
      <c r="C8051" t="s">
        <v>29610</v>
      </c>
      <c r="D8051" t="s">
        <v>29611</v>
      </c>
      <c r="E8051" t="s">
        <v>18516</v>
      </c>
      <c r="F8051" t="s">
        <v>18516</v>
      </c>
      <c r="G8051" t="s">
        <v>18516</v>
      </c>
      <c r="H8051" t="s">
        <v>18516</v>
      </c>
      <c r="I8051" t="s">
        <v>18516</v>
      </c>
      <c r="J8051" t="s">
        <v>18516</v>
      </c>
      <c r="K8051" t="s">
        <v>29707</v>
      </c>
      <c r="L8051" t="s">
        <v>18516</v>
      </c>
      <c r="M8051" t="s">
        <v>18516</v>
      </c>
    </row>
    <row r="8052" spans="1:13" ht="13.5">
      <c r="A8052" t="s">
        <v>41342</v>
      </c>
      <c r="B8052" t="s">
        <v>41343</v>
      </c>
      <c r="C8052" t="s">
        <v>29610</v>
      </c>
      <c r="D8052" t="s">
        <v>29611</v>
      </c>
      <c r="E8052" t="s">
        <v>18516</v>
      </c>
      <c r="F8052" t="s">
        <v>18516</v>
      </c>
      <c r="G8052" t="s">
        <v>18516</v>
      </c>
      <c r="H8052" t="s">
        <v>18516</v>
      </c>
      <c r="I8052" t="s">
        <v>18516</v>
      </c>
      <c r="J8052" t="s">
        <v>18516</v>
      </c>
      <c r="K8052" t="s">
        <v>29707</v>
      </c>
      <c r="L8052" t="s">
        <v>18516</v>
      </c>
      <c r="M8052" t="s">
        <v>18516</v>
      </c>
    </row>
    <row r="8053" spans="1:13" ht="13.5">
      <c r="A8053" t="s">
        <v>41344</v>
      </c>
      <c r="B8053" t="s">
        <v>41345</v>
      </c>
      <c r="C8053" t="s">
        <v>29610</v>
      </c>
      <c r="D8053" t="s">
        <v>29611</v>
      </c>
      <c r="E8053" t="s">
        <v>18516</v>
      </c>
      <c r="F8053" t="s">
        <v>18516</v>
      </c>
      <c r="G8053" t="s">
        <v>18516</v>
      </c>
      <c r="H8053" t="s">
        <v>18516</v>
      </c>
      <c r="I8053" t="s">
        <v>18516</v>
      </c>
      <c r="J8053" t="s">
        <v>18516</v>
      </c>
      <c r="K8053" t="s">
        <v>29707</v>
      </c>
      <c r="L8053" t="s">
        <v>18516</v>
      </c>
      <c r="M8053" t="s">
        <v>18516</v>
      </c>
    </row>
    <row r="8054" spans="1:13" ht="13.5">
      <c r="A8054" t="s">
        <v>15414</v>
      </c>
      <c r="B8054" t="s">
        <v>41346</v>
      </c>
      <c r="C8054" t="s">
        <v>29610</v>
      </c>
      <c r="D8054" t="s">
        <v>29611</v>
      </c>
      <c r="E8054" t="s">
        <v>18516</v>
      </c>
      <c r="F8054" t="s">
        <v>18516</v>
      </c>
      <c r="G8054" t="s">
        <v>18516</v>
      </c>
      <c r="H8054" t="s">
        <v>18516</v>
      </c>
      <c r="I8054" t="s">
        <v>18516</v>
      </c>
      <c r="J8054" t="s">
        <v>18516</v>
      </c>
      <c r="K8054" t="s">
        <v>29707</v>
      </c>
      <c r="L8054" t="s">
        <v>18516</v>
      </c>
      <c r="M8054" t="s">
        <v>18516</v>
      </c>
    </row>
    <row r="8055" spans="1:13" ht="13.5">
      <c r="A8055" t="s">
        <v>41347</v>
      </c>
      <c r="B8055" t="s">
        <v>41348</v>
      </c>
      <c r="C8055" t="s">
        <v>29610</v>
      </c>
      <c r="D8055" t="s">
        <v>29611</v>
      </c>
      <c r="E8055" t="s">
        <v>18516</v>
      </c>
      <c r="F8055" t="s">
        <v>18516</v>
      </c>
      <c r="G8055" t="s">
        <v>18516</v>
      </c>
      <c r="H8055" t="s">
        <v>18516</v>
      </c>
      <c r="I8055" t="s">
        <v>18516</v>
      </c>
      <c r="J8055" t="s">
        <v>18516</v>
      </c>
      <c r="K8055" t="s">
        <v>29707</v>
      </c>
      <c r="L8055" t="s">
        <v>18516</v>
      </c>
      <c r="M8055" t="s">
        <v>18516</v>
      </c>
    </row>
    <row r="8056" spans="1:13" ht="13.5">
      <c r="A8056" t="s">
        <v>659</v>
      </c>
      <c r="B8056" t="s">
        <v>41349</v>
      </c>
      <c r="C8056" t="s">
        <v>29610</v>
      </c>
      <c r="D8056" t="s">
        <v>29611</v>
      </c>
      <c r="E8056" t="s">
        <v>18516</v>
      </c>
      <c r="F8056" t="s">
        <v>18516</v>
      </c>
      <c r="G8056" t="s">
        <v>18516</v>
      </c>
      <c r="H8056" t="s">
        <v>18516</v>
      </c>
      <c r="I8056" t="s">
        <v>18516</v>
      </c>
      <c r="J8056" t="s">
        <v>18516</v>
      </c>
      <c r="K8056" t="s">
        <v>29707</v>
      </c>
      <c r="L8056" t="s">
        <v>18516</v>
      </c>
      <c r="M8056" t="s">
        <v>18516</v>
      </c>
    </row>
    <row r="8057" spans="1:13" ht="13.5">
      <c r="A8057" t="s">
        <v>665</v>
      </c>
      <c r="B8057" t="s">
        <v>41350</v>
      </c>
      <c r="C8057" t="s">
        <v>29610</v>
      </c>
      <c r="D8057" t="s">
        <v>29611</v>
      </c>
      <c r="E8057" t="s">
        <v>18516</v>
      </c>
      <c r="F8057" t="s">
        <v>18516</v>
      </c>
      <c r="G8057" t="s">
        <v>18516</v>
      </c>
      <c r="H8057" t="s">
        <v>18516</v>
      </c>
      <c r="I8057" t="s">
        <v>18516</v>
      </c>
      <c r="J8057" t="s">
        <v>18516</v>
      </c>
      <c r="K8057" t="s">
        <v>29707</v>
      </c>
      <c r="L8057" t="s">
        <v>18516</v>
      </c>
      <c r="M8057" t="s">
        <v>18516</v>
      </c>
    </row>
    <row r="8058" spans="1:13" ht="13.5">
      <c r="A8058" t="s">
        <v>41351</v>
      </c>
      <c r="B8058" t="s">
        <v>41352</v>
      </c>
      <c r="C8058" t="s">
        <v>29610</v>
      </c>
      <c r="D8058" t="s">
        <v>29611</v>
      </c>
      <c r="E8058" t="s">
        <v>18516</v>
      </c>
      <c r="F8058" t="s">
        <v>18516</v>
      </c>
      <c r="G8058" t="s">
        <v>18516</v>
      </c>
      <c r="H8058" t="s">
        <v>18516</v>
      </c>
      <c r="I8058" t="s">
        <v>18516</v>
      </c>
      <c r="J8058" t="s">
        <v>18516</v>
      </c>
      <c r="K8058" t="s">
        <v>29707</v>
      </c>
      <c r="L8058" t="s">
        <v>18516</v>
      </c>
      <c r="M8058" t="s">
        <v>18516</v>
      </c>
    </row>
    <row r="8059" spans="1:13" ht="13.5">
      <c r="A8059" t="s">
        <v>41353</v>
      </c>
      <c r="B8059" t="s">
        <v>41354</v>
      </c>
      <c r="C8059" t="s">
        <v>29610</v>
      </c>
      <c r="D8059" t="s">
        <v>29611</v>
      </c>
      <c r="E8059" t="s">
        <v>18516</v>
      </c>
      <c r="F8059" t="s">
        <v>18516</v>
      </c>
      <c r="G8059" t="s">
        <v>18516</v>
      </c>
      <c r="H8059" t="s">
        <v>18516</v>
      </c>
      <c r="I8059" t="s">
        <v>18516</v>
      </c>
      <c r="J8059" t="s">
        <v>18516</v>
      </c>
      <c r="K8059" t="s">
        <v>29707</v>
      </c>
      <c r="L8059" t="s">
        <v>18516</v>
      </c>
      <c r="M8059" t="s">
        <v>18516</v>
      </c>
    </row>
    <row r="8060" spans="1:13" ht="13.5">
      <c r="A8060" t="s">
        <v>4936</v>
      </c>
      <c r="B8060" t="s">
        <v>41355</v>
      </c>
      <c r="C8060" t="s">
        <v>29610</v>
      </c>
      <c r="D8060" t="s">
        <v>29611</v>
      </c>
      <c r="E8060" t="s">
        <v>18516</v>
      </c>
      <c r="F8060" t="s">
        <v>18516</v>
      </c>
      <c r="G8060" t="s">
        <v>18516</v>
      </c>
      <c r="H8060" t="s">
        <v>18516</v>
      </c>
      <c r="I8060" t="s">
        <v>18516</v>
      </c>
      <c r="J8060" t="s">
        <v>18516</v>
      </c>
      <c r="K8060" t="s">
        <v>29707</v>
      </c>
      <c r="L8060" t="s">
        <v>18516</v>
      </c>
      <c r="M8060" t="s">
        <v>18516</v>
      </c>
    </row>
    <row r="8061" spans="1:13" ht="13.5">
      <c r="A8061" t="s">
        <v>4927</v>
      </c>
      <c r="B8061" t="s">
        <v>41356</v>
      </c>
      <c r="C8061" t="s">
        <v>29610</v>
      </c>
      <c r="D8061" t="s">
        <v>29611</v>
      </c>
      <c r="E8061" t="s">
        <v>18516</v>
      </c>
      <c r="F8061" t="s">
        <v>18516</v>
      </c>
      <c r="G8061" t="s">
        <v>18516</v>
      </c>
      <c r="H8061" t="s">
        <v>18516</v>
      </c>
      <c r="I8061" t="s">
        <v>18516</v>
      </c>
      <c r="J8061" t="s">
        <v>18516</v>
      </c>
      <c r="K8061" t="s">
        <v>29707</v>
      </c>
      <c r="L8061" t="s">
        <v>18516</v>
      </c>
      <c r="M8061" t="s">
        <v>18516</v>
      </c>
    </row>
    <row r="8062" spans="1:13" ht="13.5">
      <c r="A8062" t="s">
        <v>41357</v>
      </c>
      <c r="B8062" t="s">
        <v>41358</v>
      </c>
      <c r="C8062" t="s">
        <v>29610</v>
      </c>
      <c r="D8062" t="s">
        <v>29611</v>
      </c>
      <c r="E8062" t="s">
        <v>18516</v>
      </c>
      <c r="F8062" t="s">
        <v>18516</v>
      </c>
      <c r="G8062" t="s">
        <v>18516</v>
      </c>
      <c r="H8062" t="s">
        <v>18516</v>
      </c>
      <c r="I8062" t="s">
        <v>18516</v>
      </c>
      <c r="J8062" t="s">
        <v>18516</v>
      </c>
      <c r="K8062" t="s">
        <v>29707</v>
      </c>
      <c r="L8062" t="s">
        <v>18516</v>
      </c>
      <c r="M8062" t="s">
        <v>18516</v>
      </c>
    </row>
    <row r="8063" spans="1:13" ht="13.5">
      <c r="A8063" t="s">
        <v>41359</v>
      </c>
      <c r="B8063" t="s">
        <v>41360</v>
      </c>
      <c r="C8063" t="s">
        <v>29610</v>
      </c>
      <c r="D8063" t="s">
        <v>29611</v>
      </c>
      <c r="E8063" s="164">
        <v>540</v>
      </c>
      <c r="F8063" s="164">
        <v>540</v>
      </c>
      <c r="G8063" t="s">
        <v>18516</v>
      </c>
      <c r="H8063" t="s">
        <v>18516</v>
      </c>
      <c r="I8063" s="164">
        <v>126.29</v>
      </c>
      <c r="J8063" s="164">
        <v>666.29</v>
      </c>
      <c r="K8063">
        <v>78</v>
      </c>
      <c r="L8063" t="s">
        <v>29465</v>
      </c>
      <c r="M8063" t="s">
        <v>29711</v>
      </c>
    </row>
    <row r="8064" spans="1:13" ht="13.5">
      <c r="A8064" t="s">
        <v>13821</v>
      </c>
      <c r="B8064" t="s">
        <v>41361</v>
      </c>
      <c r="C8064" t="s">
        <v>29610</v>
      </c>
      <c r="D8064" t="s">
        <v>29611</v>
      </c>
      <c r="E8064" t="s">
        <v>18516</v>
      </c>
      <c r="F8064" t="s">
        <v>18516</v>
      </c>
      <c r="G8064" t="s">
        <v>18516</v>
      </c>
      <c r="H8064" t="s">
        <v>18516</v>
      </c>
      <c r="I8064" t="s">
        <v>18516</v>
      </c>
      <c r="J8064" t="s">
        <v>18516</v>
      </c>
      <c r="K8064" t="s">
        <v>29707</v>
      </c>
      <c r="L8064" t="s">
        <v>18516</v>
      </c>
      <c r="M8064" t="s">
        <v>18516</v>
      </c>
    </row>
    <row r="8065" spans="1:13" ht="13.5">
      <c r="A8065" t="s">
        <v>13807</v>
      </c>
      <c r="B8065" t="s">
        <v>41362</v>
      </c>
      <c r="C8065" t="s">
        <v>29610</v>
      </c>
      <c r="D8065" t="s">
        <v>29611</v>
      </c>
      <c r="E8065" t="s">
        <v>18516</v>
      </c>
      <c r="F8065" t="s">
        <v>18516</v>
      </c>
      <c r="G8065" t="s">
        <v>18516</v>
      </c>
      <c r="H8065" t="s">
        <v>18516</v>
      </c>
      <c r="I8065" t="s">
        <v>18516</v>
      </c>
      <c r="J8065" t="s">
        <v>18516</v>
      </c>
      <c r="K8065" t="s">
        <v>29707</v>
      </c>
      <c r="L8065" t="s">
        <v>18516</v>
      </c>
      <c r="M8065" t="s">
        <v>18516</v>
      </c>
    </row>
    <row r="8066" spans="1:13" ht="13.5">
      <c r="A8066" t="s">
        <v>41363</v>
      </c>
      <c r="B8066" t="s">
        <v>41364</v>
      </c>
      <c r="C8066" t="s">
        <v>29610</v>
      </c>
      <c r="D8066" t="s">
        <v>29611</v>
      </c>
      <c r="E8066" t="s">
        <v>18516</v>
      </c>
      <c r="F8066" t="s">
        <v>18516</v>
      </c>
      <c r="G8066" t="s">
        <v>18516</v>
      </c>
      <c r="H8066" t="s">
        <v>18516</v>
      </c>
      <c r="I8066" t="s">
        <v>18516</v>
      </c>
      <c r="J8066" t="s">
        <v>18516</v>
      </c>
      <c r="K8066" t="s">
        <v>29707</v>
      </c>
      <c r="L8066" t="s">
        <v>18516</v>
      </c>
      <c r="M8066" t="s">
        <v>18516</v>
      </c>
    </row>
    <row r="8067" spans="1:13" ht="13.5">
      <c r="A8067" t="s">
        <v>41365</v>
      </c>
      <c r="B8067" t="s">
        <v>41366</v>
      </c>
      <c r="C8067" t="s">
        <v>29610</v>
      </c>
      <c r="D8067" t="s">
        <v>29611</v>
      </c>
      <c r="E8067" t="s">
        <v>18516</v>
      </c>
      <c r="F8067" t="s">
        <v>18516</v>
      </c>
      <c r="G8067" t="s">
        <v>18516</v>
      </c>
      <c r="H8067" t="s">
        <v>18516</v>
      </c>
      <c r="I8067" t="s">
        <v>18516</v>
      </c>
      <c r="J8067" t="s">
        <v>18516</v>
      </c>
      <c r="K8067" t="s">
        <v>29707</v>
      </c>
      <c r="L8067" t="s">
        <v>18516</v>
      </c>
      <c r="M8067" t="s">
        <v>18516</v>
      </c>
    </row>
    <row r="8068" spans="1:13" ht="13.5">
      <c r="A8068" t="s">
        <v>9624</v>
      </c>
      <c r="B8068" t="s">
        <v>41367</v>
      </c>
      <c r="C8068" t="s">
        <v>29610</v>
      </c>
      <c r="D8068" t="s">
        <v>29611</v>
      </c>
      <c r="E8068" t="s">
        <v>18516</v>
      </c>
      <c r="F8068" t="s">
        <v>18516</v>
      </c>
      <c r="G8068" t="s">
        <v>18516</v>
      </c>
      <c r="H8068" t="s">
        <v>18516</v>
      </c>
      <c r="I8068" t="s">
        <v>18516</v>
      </c>
      <c r="J8068" t="s">
        <v>18516</v>
      </c>
      <c r="K8068" t="s">
        <v>29707</v>
      </c>
      <c r="L8068" t="s">
        <v>18516</v>
      </c>
      <c r="M8068" t="s">
        <v>18516</v>
      </c>
    </row>
    <row r="8069" spans="1:13" ht="13.5">
      <c r="A8069" t="s">
        <v>41368</v>
      </c>
      <c r="B8069" t="s">
        <v>41369</v>
      </c>
      <c r="C8069" t="s">
        <v>29610</v>
      </c>
      <c r="D8069" t="s">
        <v>29611</v>
      </c>
      <c r="E8069" s="164">
        <v>195.3</v>
      </c>
      <c r="F8069" s="164">
        <v>155</v>
      </c>
      <c r="G8069" s="165">
        <v>0.79</v>
      </c>
      <c r="H8069" t="s">
        <v>31187</v>
      </c>
      <c r="I8069" s="164">
        <v>56.62</v>
      </c>
      <c r="J8069" s="164">
        <v>211.62</v>
      </c>
      <c r="K8069">
        <v>85</v>
      </c>
      <c r="L8069" t="s">
        <v>18516</v>
      </c>
      <c r="M8069" t="s">
        <v>18516</v>
      </c>
    </row>
    <row r="8070" spans="1:13" ht="13.5">
      <c r="A8070" t="s">
        <v>41370</v>
      </c>
      <c r="B8070" t="s">
        <v>41371</v>
      </c>
      <c r="C8070" t="s">
        <v>29610</v>
      </c>
      <c r="D8070" t="s">
        <v>29611</v>
      </c>
      <c r="E8070" t="s">
        <v>18516</v>
      </c>
      <c r="F8070" t="s">
        <v>18516</v>
      </c>
      <c r="G8070" t="s">
        <v>18516</v>
      </c>
      <c r="H8070" t="s">
        <v>18516</v>
      </c>
      <c r="I8070" t="s">
        <v>18516</v>
      </c>
      <c r="J8070" t="s">
        <v>18516</v>
      </c>
      <c r="K8070" t="s">
        <v>29707</v>
      </c>
      <c r="L8070" t="s">
        <v>18516</v>
      </c>
      <c r="M8070" t="s">
        <v>18516</v>
      </c>
    </row>
    <row r="8071" spans="1:13" ht="13.5">
      <c r="A8071" t="s">
        <v>41372</v>
      </c>
      <c r="B8071" t="s">
        <v>41373</v>
      </c>
      <c r="C8071" t="s">
        <v>29610</v>
      </c>
      <c r="D8071" t="s">
        <v>29611</v>
      </c>
      <c r="E8071" t="s">
        <v>18516</v>
      </c>
      <c r="F8071" t="s">
        <v>18516</v>
      </c>
      <c r="G8071" t="s">
        <v>18516</v>
      </c>
      <c r="H8071" t="s">
        <v>18516</v>
      </c>
      <c r="I8071" t="s">
        <v>18516</v>
      </c>
      <c r="J8071" t="s">
        <v>18516</v>
      </c>
      <c r="K8071" t="s">
        <v>29707</v>
      </c>
      <c r="L8071" t="s">
        <v>18516</v>
      </c>
      <c r="M8071" t="s">
        <v>18516</v>
      </c>
    </row>
    <row r="8072" spans="1:13" ht="13.5">
      <c r="A8072" t="s">
        <v>41374</v>
      </c>
      <c r="B8072" t="s">
        <v>41375</v>
      </c>
      <c r="C8072" t="s">
        <v>29610</v>
      </c>
      <c r="D8072" t="s">
        <v>29611</v>
      </c>
      <c r="E8072" t="s">
        <v>18516</v>
      </c>
      <c r="F8072" t="s">
        <v>18516</v>
      </c>
      <c r="G8072" t="s">
        <v>18516</v>
      </c>
      <c r="H8072" t="s">
        <v>18516</v>
      </c>
      <c r="I8072" t="s">
        <v>18516</v>
      </c>
      <c r="J8072" t="s">
        <v>18516</v>
      </c>
      <c r="K8072" t="s">
        <v>29707</v>
      </c>
      <c r="L8072" t="s">
        <v>18516</v>
      </c>
      <c r="M8072" t="s">
        <v>18516</v>
      </c>
    </row>
    <row r="8073" spans="1:13" ht="13.5">
      <c r="A8073" t="s">
        <v>15936</v>
      </c>
      <c r="B8073" t="s">
        <v>41376</v>
      </c>
      <c r="C8073" t="s">
        <v>29610</v>
      </c>
      <c r="D8073" t="s">
        <v>29611</v>
      </c>
      <c r="E8073" t="s">
        <v>18516</v>
      </c>
      <c r="F8073" t="s">
        <v>18516</v>
      </c>
      <c r="G8073" t="s">
        <v>18516</v>
      </c>
      <c r="H8073" t="s">
        <v>18516</v>
      </c>
      <c r="I8073" t="s">
        <v>18516</v>
      </c>
      <c r="J8073" t="s">
        <v>18516</v>
      </c>
      <c r="K8073" t="s">
        <v>29707</v>
      </c>
      <c r="L8073" t="s">
        <v>18516</v>
      </c>
      <c r="M8073" t="s">
        <v>18516</v>
      </c>
    </row>
    <row r="8074" spans="1:13" ht="13.5">
      <c r="A8074" t="s">
        <v>41377</v>
      </c>
      <c r="B8074" t="s">
        <v>41378</v>
      </c>
      <c r="C8074" t="s">
        <v>29610</v>
      </c>
      <c r="D8074" t="s">
        <v>29611</v>
      </c>
      <c r="E8074" t="s">
        <v>18516</v>
      </c>
      <c r="F8074" t="s">
        <v>18516</v>
      </c>
      <c r="G8074" t="s">
        <v>18516</v>
      </c>
      <c r="H8074" t="s">
        <v>18516</v>
      </c>
      <c r="I8074" t="s">
        <v>18516</v>
      </c>
      <c r="J8074" t="s">
        <v>18516</v>
      </c>
      <c r="K8074" t="s">
        <v>29707</v>
      </c>
      <c r="L8074" t="s">
        <v>18516</v>
      </c>
      <c r="M8074" t="s">
        <v>18516</v>
      </c>
    </row>
    <row r="8075" spans="1:13" ht="13.5">
      <c r="A8075" t="s">
        <v>15256</v>
      </c>
      <c r="B8075" t="s">
        <v>41379</v>
      </c>
      <c r="C8075" t="s">
        <v>29610</v>
      </c>
      <c r="D8075" t="s">
        <v>29611</v>
      </c>
      <c r="E8075" t="s">
        <v>18516</v>
      </c>
      <c r="F8075" t="s">
        <v>18516</v>
      </c>
      <c r="G8075" t="s">
        <v>18516</v>
      </c>
      <c r="H8075" t="s">
        <v>18516</v>
      </c>
      <c r="I8075" t="s">
        <v>18516</v>
      </c>
      <c r="J8075" t="s">
        <v>18516</v>
      </c>
      <c r="K8075" t="s">
        <v>29707</v>
      </c>
      <c r="L8075" t="s">
        <v>18516</v>
      </c>
      <c r="M8075" t="s">
        <v>18516</v>
      </c>
    </row>
    <row r="8076" spans="1:13" ht="13.5">
      <c r="A8076" t="s">
        <v>41380</v>
      </c>
      <c r="B8076" t="s">
        <v>41381</v>
      </c>
      <c r="C8076" t="s">
        <v>29610</v>
      </c>
      <c r="D8076" t="s">
        <v>29611</v>
      </c>
      <c r="E8076" t="s">
        <v>18516</v>
      </c>
      <c r="F8076" t="s">
        <v>18516</v>
      </c>
      <c r="G8076" t="s">
        <v>18516</v>
      </c>
      <c r="H8076" t="s">
        <v>18516</v>
      </c>
      <c r="I8076" t="s">
        <v>18516</v>
      </c>
      <c r="J8076" t="s">
        <v>18516</v>
      </c>
      <c r="K8076" t="s">
        <v>29707</v>
      </c>
      <c r="L8076" t="s">
        <v>18516</v>
      </c>
      <c r="M8076" t="s">
        <v>18516</v>
      </c>
    </row>
    <row r="8077" spans="1:13" ht="13.5">
      <c r="A8077" t="s">
        <v>41382</v>
      </c>
      <c r="B8077" t="s">
        <v>41383</v>
      </c>
      <c r="C8077" t="s">
        <v>29610</v>
      </c>
      <c r="D8077" t="s">
        <v>29611</v>
      </c>
      <c r="E8077" t="s">
        <v>18516</v>
      </c>
      <c r="F8077" t="s">
        <v>18516</v>
      </c>
      <c r="G8077" t="s">
        <v>18516</v>
      </c>
      <c r="H8077" t="s">
        <v>18516</v>
      </c>
      <c r="I8077" t="s">
        <v>18516</v>
      </c>
      <c r="J8077" t="s">
        <v>18516</v>
      </c>
      <c r="K8077" t="s">
        <v>29707</v>
      </c>
      <c r="L8077" t="s">
        <v>18516</v>
      </c>
      <c r="M8077" t="s">
        <v>18516</v>
      </c>
    </row>
    <row r="8078" spans="1:13" ht="13.5">
      <c r="A8078" t="s">
        <v>41384</v>
      </c>
      <c r="B8078" t="s">
        <v>41385</v>
      </c>
      <c r="C8078" t="s">
        <v>29610</v>
      </c>
      <c r="D8078" t="s">
        <v>29611</v>
      </c>
      <c r="E8078" t="s">
        <v>18516</v>
      </c>
      <c r="F8078" t="s">
        <v>18516</v>
      </c>
      <c r="G8078" t="s">
        <v>18516</v>
      </c>
      <c r="H8078" t="s">
        <v>18516</v>
      </c>
      <c r="I8078" t="s">
        <v>18516</v>
      </c>
      <c r="J8078" t="s">
        <v>18516</v>
      </c>
      <c r="K8078" t="s">
        <v>29707</v>
      </c>
      <c r="L8078" t="s">
        <v>18516</v>
      </c>
      <c r="M8078" t="s">
        <v>18516</v>
      </c>
    </row>
    <row r="8079" spans="1:13" ht="13.5">
      <c r="A8079" t="s">
        <v>41386</v>
      </c>
      <c r="B8079" t="s">
        <v>41387</v>
      </c>
      <c r="C8079" t="s">
        <v>29610</v>
      </c>
      <c r="D8079" t="s">
        <v>29611</v>
      </c>
      <c r="E8079" t="s">
        <v>18516</v>
      </c>
      <c r="F8079" t="s">
        <v>18516</v>
      </c>
      <c r="G8079" t="s">
        <v>18516</v>
      </c>
      <c r="H8079" t="s">
        <v>18516</v>
      </c>
      <c r="I8079" t="s">
        <v>18516</v>
      </c>
      <c r="J8079" t="s">
        <v>18516</v>
      </c>
      <c r="K8079" t="s">
        <v>29707</v>
      </c>
      <c r="L8079" t="s">
        <v>18516</v>
      </c>
      <c r="M8079" t="s">
        <v>18516</v>
      </c>
    </row>
    <row r="8080" spans="1:13" ht="13.5">
      <c r="A8080" t="s">
        <v>12932</v>
      </c>
      <c r="B8080" t="s">
        <v>41388</v>
      </c>
      <c r="C8080" t="s">
        <v>29610</v>
      </c>
      <c r="D8080" t="s">
        <v>29611</v>
      </c>
      <c r="E8080" t="s">
        <v>18516</v>
      </c>
      <c r="F8080" t="s">
        <v>18516</v>
      </c>
      <c r="G8080" t="s">
        <v>18516</v>
      </c>
      <c r="H8080" t="s">
        <v>18516</v>
      </c>
      <c r="I8080" t="s">
        <v>18516</v>
      </c>
      <c r="J8080" t="s">
        <v>18516</v>
      </c>
      <c r="K8080" t="s">
        <v>29707</v>
      </c>
      <c r="L8080" t="s">
        <v>18516</v>
      </c>
      <c r="M8080" t="s">
        <v>18516</v>
      </c>
    </row>
    <row r="8081" spans="1:13" ht="13.5">
      <c r="A8081" t="s">
        <v>41389</v>
      </c>
      <c r="B8081" t="s">
        <v>41390</v>
      </c>
      <c r="C8081" t="s">
        <v>29610</v>
      </c>
      <c r="D8081" t="s">
        <v>29611</v>
      </c>
      <c r="E8081" s="164">
        <v>270</v>
      </c>
      <c r="F8081" s="164">
        <v>270</v>
      </c>
      <c r="G8081" t="s">
        <v>18516</v>
      </c>
      <c r="H8081" t="s">
        <v>18516</v>
      </c>
      <c r="I8081" s="164">
        <v>88.71</v>
      </c>
      <c r="J8081" s="164">
        <v>358.71</v>
      </c>
      <c r="K8081">
        <v>59</v>
      </c>
      <c r="L8081" t="s">
        <v>29439</v>
      </c>
      <c r="M8081" t="s">
        <v>29711</v>
      </c>
    </row>
    <row r="8082" spans="1:13" ht="13.5">
      <c r="A8082" t="s">
        <v>41391</v>
      </c>
      <c r="B8082" t="s">
        <v>41392</v>
      </c>
      <c r="C8082" t="s">
        <v>29610</v>
      </c>
      <c r="D8082" t="s">
        <v>29611</v>
      </c>
      <c r="E8082" t="s">
        <v>18516</v>
      </c>
      <c r="F8082" t="s">
        <v>18516</v>
      </c>
      <c r="G8082" t="s">
        <v>18516</v>
      </c>
      <c r="H8082" t="s">
        <v>18516</v>
      </c>
      <c r="I8082" t="s">
        <v>18516</v>
      </c>
      <c r="J8082" t="s">
        <v>18516</v>
      </c>
      <c r="K8082" t="s">
        <v>29707</v>
      </c>
      <c r="L8082" t="s">
        <v>18516</v>
      </c>
      <c r="M8082" t="s">
        <v>18516</v>
      </c>
    </row>
    <row r="8083" spans="1:13" ht="13.5">
      <c r="A8083" t="s">
        <v>41393</v>
      </c>
      <c r="B8083" t="s">
        <v>41394</v>
      </c>
      <c r="C8083" t="s">
        <v>29610</v>
      </c>
      <c r="D8083" t="s">
        <v>29611</v>
      </c>
      <c r="E8083" t="s">
        <v>18516</v>
      </c>
      <c r="F8083" t="s">
        <v>18516</v>
      </c>
      <c r="G8083" t="s">
        <v>18516</v>
      </c>
      <c r="H8083" t="s">
        <v>18516</v>
      </c>
      <c r="I8083" t="s">
        <v>18516</v>
      </c>
      <c r="J8083" t="s">
        <v>18516</v>
      </c>
      <c r="K8083" t="s">
        <v>29707</v>
      </c>
      <c r="L8083" t="s">
        <v>18516</v>
      </c>
      <c r="M8083" t="s">
        <v>18516</v>
      </c>
    </row>
    <row r="8084" spans="1:13" ht="13.5">
      <c r="A8084" t="s">
        <v>15417</v>
      </c>
      <c r="B8084" t="s">
        <v>31186</v>
      </c>
      <c r="C8084" t="s">
        <v>29610</v>
      </c>
      <c r="D8084" t="s">
        <v>29611</v>
      </c>
      <c r="E8084" t="s">
        <v>18516</v>
      </c>
      <c r="F8084" t="s">
        <v>18516</v>
      </c>
      <c r="G8084" t="s">
        <v>18516</v>
      </c>
      <c r="H8084" t="s">
        <v>18516</v>
      </c>
      <c r="I8084" t="s">
        <v>18516</v>
      </c>
      <c r="J8084" t="s">
        <v>18516</v>
      </c>
      <c r="K8084" t="s">
        <v>29707</v>
      </c>
      <c r="L8084" t="s">
        <v>18516</v>
      </c>
      <c r="M8084" t="s">
        <v>18516</v>
      </c>
    </row>
    <row r="8085" spans="1:13" ht="13.5">
      <c r="A8085" t="s">
        <v>41395</v>
      </c>
      <c r="B8085" t="s">
        <v>41396</v>
      </c>
      <c r="C8085" t="s">
        <v>29610</v>
      </c>
      <c r="D8085" t="s">
        <v>29611</v>
      </c>
      <c r="E8085" t="s">
        <v>18516</v>
      </c>
      <c r="F8085" t="s">
        <v>18516</v>
      </c>
      <c r="G8085" t="s">
        <v>18516</v>
      </c>
      <c r="H8085" t="s">
        <v>18516</v>
      </c>
      <c r="I8085" t="s">
        <v>18516</v>
      </c>
      <c r="J8085" t="s">
        <v>18516</v>
      </c>
      <c r="K8085" t="s">
        <v>29707</v>
      </c>
      <c r="L8085" t="s">
        <v>18516</v>
      </c>
      <c r="M8085" t="s">
        <v>18516</v>
      </c>
    </row>
    <row r="8086" spans="1:13" ht="13.5">
      <c r="A8086" t="s">
        <v>41397</v>
      </c>
      <c r="B8086" t="s">
        <v>41398</v>
      </c>
      <c r="C8086" t="s">
        <v>29610</v>
      </c>
      <c r="D8086" t="s">
        <v>29611</v>
      </c>
      <c r="E8086" t="s">
        <v>18516</v>
      </c>
      <c r="F8086" t="s">
        <v>18516</v>
      </c>
      <c r="G8086" t="s">
        <v>18516</v>
      </c>
      <c r="H8086" t="s">
        <v>18516</v>
      </c>
      <c r="I8086" t="s">
        <v>18516</v>
      </c>
      <c r="J8086" t="s">
        <v>18516</v>
      </c>
      <c r="K8086" t="s">
        <v>29707</v>
      </c>
      <c r="L8086" t="s">
        <v>18516</v>
      </c>
      <c r="M8086" t="s">
        <v>18516</v>
      </c>
    </row>
    <row r="8087" spans="1:13" ht="13.5">
      <c r="A8087" t="s">
        <v>41399</v>
      </c>
      <c r="B8087" t="s">
        <v>41400</v>
      </c>
      <c r="C8087" t="s">
        <v>29610</v>
      </c>
      <c r="D8087" t="s">
        <v>29611</v>
      </c>
      <c r="E8087" t="s">
        <v>18516</v>
      </c>
      <c r="F8087" t="s">
        <v>18516</v>
      </c>
      <c r="G8087" t="s">
        <v>18516</v>
      </c>
      <c r="H8087" t="s">
        <v>18516</v>
      </c>
      <c r="I8087" t="s">
        <v>18516</v>
      </c>
      <c r="J8087" t="s">
        <v>18516</v>
      </c>
      <c r="K8087" t="s">
        <v>29707</v>
      </c>
      <c r="L8087" t="s">
        <v>18516</v>
      </c>
      <c r="M8087" t="s">
        <v>18516</v>
      </c>
    </row>
    <row r="8088" spans="1:13" ht="13.5">
      <c r="A8088" t="s">
        <v>41401</v>
      </c>
      <c r="B8088" t="s">
        <v>41402</v>
      </c>
      <c r="C8088" t="s">
        <v>29610</v>
      </c>
      <c r="D8088" t="s">
        <v>29611</v>
      </c>
      <c r="E8088" t="s">
        <v>18516</v>
      </c>
      <c r="F8088" t="s">
        <v>18516</v>
      </c>
      <c r="G8088" t="s">
        <v>18516</v>
      </c>
      <c r="H8088" t="s">
        <v>18516</v>
      </c>
      <c r="I8088" t="s">
        <v>18516</v>
      </c>
      <c r="J8088" t="s">
        <v>18516</v>
      </c>
      <c r="K8088" t="s">
        <v>29707</v>
      </c>
      <c r="L8088" t="s">
        <v>18516</v>
      </c>
      <c r="M8088" t="s">
        <v>18516</v>
      </c>
    </row>
    <row r="8089" spans="1:13" ht="13.5">
      <c r="A8089" t="s">
        <v>12938</v>
      </c>
      <c r="B8089" t="s">
        <v>41403</v>
      </c>
      <c r="C8089" t="s">
        <v>29610</v>
      </c>
      <c r="D8089" t="s">
        <v>29611</v>
      </c>
      <c r="E8089" t="s">
        <v>18516</v>
      </c>
      <c r="F8089" t="s">
        <v>18516</v>
      </c>
      <c r="G8089" t="s">
        <v>18516</v>
      </c>
      <c r="H8089" t="s">
        <v>18516</v>
      </c>
      <c r="I8089" t="s">
        <v>18516</v>
      </c>
      <c r="J8089" t="s">
        <v>18516</v>
      </c>
      <c r="K8089" t="s">
        <v>29707</v>
      </c>
      <c r="L8089" t="s">
        <v>18516</v>
      </c>
      <c r="M8089" t="s">
        <v>18516</v>
      </c>
    </row>
    <row r="8090" spans="1:13" ht="13.5">
      <c r="A8090" t="s">
        <v>12935</v>
      </c>
      <c r="B8090" t="s">
        <v>41404</v>
      </c>
      <c r="C8090" t="s">
        <v>29610</v>
      </c>
      <c r="D8090" t="s">
        <v>29611</v>
      </c>
      <c r="E8090" t="s">
        <v>18516</v>
      </c>
      <c r="F8090" t="s">
        <v>18516</v>
      </c>
      <c r="G8090" t="s">
        <v>18516</v>
      </c>
      <c r="H8090" t="s">
        <v>18516</v>
      </c>
      <c r="I8090" t="s">
        <v>18516</v>
      </c>
      <c r="J8090" t="s">
        <v>18516</v>
      </c>
      <c r="K8090" t="s">
        <v>29707</v>
      </c>
      <c r="L8090" t="s">
        <v>18516</v>
      </c>
      <c r="M8090" t="s">
        <v>18516</v>
      </c>
    </row>
    <row r="8091" spans="1:13" ht="13.5">
      <c r="A8091" t="s">
        <v>13150</v>
      </c>
      <c r="B8091" t="s">
        <v>41405</v>
      </c>
      <c r="C8091" t="s">
        <v>29610</v>
      </c>
      <c r="D8091" t="s">
        <v>29611</v>
      </c>
      <c r="E8091" t="s">
        <v>18516</v>
      </c>
      <c r="F8091" t="s">
        <v>18516</v>
      </c>
      <c r="G8091" t="s">
        <v>18516</v>
      </c>
      <c r="H8091" t="s">
        <v>18516</v>
      </c>
      <c r="I8091" t="s">
        <v>18516</v>
      </c>
      <c r="J8091" t="s">
        <v>18516</v>
      </c>
      <c r="K8091" t="s">
        <v>29707</v>
      </c>
      <c r="L8091" t="s">
        <v>18516</v>
      </c>
      <c r="M8091" t="s">
        <v>18516</v>
      </c>
    </row>
    <row r="8092" spans="1:13" ht="13.5">
      <c r="A8092" t="s">
        <v>13153</v>
      </c>
      <c r="B8092" t="s">
        <v>41406</v>
      </c>
      <c r="C8092" t="s">
        <v>29610</v>
      </c>
      <c r="D8092" t="s">
        <v>29611</v>
      </c>
      <c r="E8092" t="s">
        <v>18516</v>
      </c>
      <c r="F8092" t="s">
        <v>18516</v>
      </c>
      <c r="G8092" t="s">
        <v>18516</v>
      </c>
      <c r="H8092" t="s">
        <v>18516</v>
      </c>
      <c r="I8092" t="s">
        <v>18516</v>
      </c>
      <c r="J8092" t="s">
        <v>18516</v>
      </c>
      <c r="K8092" t="s">
        <v>29707</v>
      </c>
      <c r="L8092" t="s">
        <v>18516</v>
      </c>
      <c r="M8092" t="s">
        <v>18516</v>
      </c>
    </row>
    <row r="8093" spans="1:13" ht="13.5">
      <c r="A8093" t="s">
        <v>41407</v>
      </c>
      <c r="B8093" t="s">
        <v>41408</v>
      </c>
      <c r="C8093" t="s">
        <v>29610</v>
      </c>
      <c r="D8093" t="s">
        <v>29611</v>
      </c>
      <c r="E8093" t="s">
        <v>18516</v>
      </c>
      <c r="F8093" t="s">
        <v>18516</v>
      </c>
      <c r="G8093" t="s">
        <v>18516</v>
      </c>
      <c r="H8093" t="s">
        <v>18516</v>
      </c>
      <c r="I8093" t="s">
        <v>18516</v>
      </c>
      <c r="J8093" t="s">
        <v>18516</v>
      </c>
      <c r="K8093" t="s">
        <v>29707</v>
      </c>
      <c r="L8093" t="s">
        <v>18516</v>
      </c>
      <c r="M8093" t="s">
        <v>18516</v>
      </c>
    </row>
    <row r="8094" spans="1:13" ht="13.5">
      <c r="A8094" t="s">
        <v>41409</v>
      </c>
      <c r="B8094" t="s">
        <v>41410</v>
      </c>
      <c r="C8094" t="s">
        <v>29610</v>
      </c>
      <c r="D8094" t="s">
        <v>29611</v>
      </c>
      <c r="E8094" t="s">
        <v>18516</v>
      </c>
      <c r="F8094" t="s">
        <v>18516</v>
      </c>
      <c r="G8094" t="s">
        <v>18516</v>
      </c>
      <c r="H8094" t="s">
        <v>18516</v>
      </c>
      <c r="I8094" t="s">
        <v>18516</v>
      </c>
      <c r="J8094" t="s">
        <v>18516</v>
      </c>
      <c r="K8094" t="s">
        <v>29707</v>
      </c>
      <c r="L8094" t="s">
        <v>18516</v>
      </c>
      <c r="M8094" t="s">
        <v>18516</v>
      </c>
    </row>
    <row r="8095" spans="1:13" ht="13.5">
      <c r="A8095" t="s">
        <v>41411</v>
      </c>
      <c r="B8095" t="s">
        <v>41412</v>
      </c>
      <c r="C8095" t="s">
        <v>29610</v>
      </c>
      <c r="D8095" t="s">
        <v>29611</v>
      </c>
      <c r="E8095" t="s">
        <v>18516</v>
      </c>
      <c r="F8095" t="s">
        <v>18516</v>
      </c>
      <c r="G8095" t="s">
        <v>18516</v>
      </c>
      <c r="H8095" t="s">
        <v>18516</v>
      </c>
      <c r="I8095" t="s">
        <v>18516</v>
      </c>
      <c r="J8095" t="s">
        <v>18516</v>
      </c>
      <c r="K8095" t="s">
        <v>29707</v>
      </c>
      <c r="L8095" t="s">
        <v>18516</v>
      </c>
      <c r="M8095" t="s">
        <v>18516</v>
      </c>
    </row>
    <row r="8096" spans="1:13" ht="13.5">
      <c r="A8096" t="s">
        <v>41413</v>
      </c>
      <c r="B8096" t="s">
        <v>41414</v>
      </c>
      <c r="C8096" t="s">
        <v>29610</v>
      </c>
      <c r="D8096" t="s">
        <v>29611</v>
      </c>
      <c r="E8096" t="s">
        <v>18516</v>
      </c>
      <c r="F8096" t="s">
        <v>18516</v>
      </c>
      <c r="G8096" t="s">
        <v>18516</v>
      </c>
      <c r="H8096" t="s">
        <v>18516</v>
      </c>
      <c r="I8096" t="s">
        <v>18516</v>
      </c>
      <c r="J8096" t="s">
        <v>18516</v>
      </c>
      <c r="K8096" t="s">
        <v>29707</v>
      </c>
      <c r="L8096" t="s">
        <v>18516</v>
      </c>
      <c r="M8096" t="s">
        <v>18516</v>
      </c>
    </row>
    <row r="8097" spans="1:13" ht="13.5">
      <c r="A8097" t="s">
        <v>41415</v>
      </c>
      <c r="B8097" t="s">
        <v>41416</v>
      </c>
      <c r="C8097" t="s">
        <v>29610</v>
      </c>
      <c r="D8097" t="s">
        <v>29611</v>
      </c>
      <c r="E8097" t="s">
        <v>18516</v>
      </c>
      <c r="F8097" t="s">
        <v>18516</v>
      </c>
      <c r="G8097" t="s">
        <v>18516</v>
      </c>
      <c r="H8097" t="s">
        <v>18516</v>
      </c>
      <c r="I8097" t="s">
        <v>18516</v>
      </c>
      <c r="J8097" t="s">
        <v>18516</v>
      </c>
      <c r="K8097" t="s">
        <v>29707</v>
      </c>
      <c r="L8097" t="s">
        <v>18516</v>
      </c>
      <c r="M8097" t="s">
        <v>18516</v>
      </c>
    </row>
    <row r="8098" spans="1:13" ht="13.5">
      <c r="A8098" t="s">
        <v>41417</v>
      </c>
      <c r="B8098" t="s">
        <v>41418</v>
      </c>
      <c r="C8098" t="s">
        <v>29610</v>
      </c>
      <c r="D8098" t="s">
        <v>29611</v>
      </c>
      <c r="E8098" t="s">
        <v>18516</v>
      </c>
      <c r="F8098" t="s">
        <v>18516</v>
      </c>
      <c r="G8098" t="s">
        <v>18516</v>
      </c>
      <c r="H8098" t="s">
        <v>18516</v>
      </c>
      <c r="I8098" t="s">
        <v>18516</v>
      </c>
      <c r="J8098" t="s">
        <v>18516</v>
      </c>
      <c r="K8098" t="s">
        <v>29707</v>
      </c>
      <c r="L8098" t="s">
        <v>18516</v>
      </c>
      <c r="M8098" t="s">
        <v>18516</v>
      </c>
    </row>
    <row r="8099" spans="1:13" ht="13.5">
      <c r="A8099" t="s">
        <v>41419</v>
      </c>
      <c r="B8099" t="s">
        <v>41420</v>
      </c>
      <c r="C8099" t="s">
        <v>29610</v>
      </c>
      <c r="D8099" t="s">
        <v>29611</v>
      </c>
      <c r="E8099" t="s">
        <v>18516</v>
      </c>
      <c r="F8099" t="s">
        <v>18516</v>
      </c>
      <c r="G8099" t="s">
        <v>18516</v>
      </c>
      <c r="H8099" t="s">
        <v>18516</v>
      </c>
      <c r="I8099" t="s">
        <v>18516</v>
      </c>
      <c r="J8099" t="s">
        <v>18516</v>
      </c>
      <c r="K8099" t="s">
        <v>29707</v>
      </c>
      <c r="L8099" t="s">
        <v>18516</v>
      </c>
      <c r="M8099" t="s">
        <v>18516</v>
      </c>
    </row>
    <row r="8100" spans="1:13" ht="13.5">
      <c r="A8100" t="s">
        <v>41421</v>
      </c>
      <c r="B8100" t="s">
        <v>41422</v>
      </c>
      <c r="C8100" t="s">
        <v>29610</v>
      </c>
      <c r="D8100" t="s">
        <v>29611</v>
      </c>
      <c r="E8100" t="s">
        <v>18516</v>
      </c>
      <c r="F8100" t="s">
        <v>18516</v>
      </c>
      <c r="G8100" t="s">
        <v>18516</v>
      </c>
      <c r="H8100" t="s">
        <v>18516</v>
      </c>
      <c r="I8100" t="s">
        <v>18516</v>
      </c>
      <c r="J8100" t="s">
        <v>18516</v>
      </c>
      <c r="K8100" t="s">
        <v>29707</v>
      </c>
      <c r="L8100" t="s">
        <v>18516</v>
      </c>
      <c r="M8100" t="s">
        <v>18516</v>
      </c>
    </row>
    <row r="8101" spans="1:13" ht="13.5">
      <c r="A8101" t="s">
        <v>41423</v>
      </c>
      <c r="B8101" t="s">
        <v>41424</v>
      </c>
      <c r="C8101" t="s">
        <v>29610</v>
      </c>
      <c r="D8101" t="s">
        <v>29611</v>
      </c>
      <c r="E8101" t="s">
        <v>18516</v>
      </c>
      <c r="F8101" t="s">
        <v>18516</v>
      </c>
      <c r="G8101" t="s">
        <v>18516</v>
      </c>
      <c r="H8101" t="s">
        <v>18516</v>
      </c>
      <c r="I8101" t="s">
        <v>18516</v>
      </c>
      <c r="J8101" t="s">
        <v>18516</v>
      </c>
      <c r="K8101" t="s">
        <v>29707</v>
      </c>
      <c r="L8101" t="s">
        <v>18516</v>
      </c>
      <c r="M8101" t="s">
        <v>18516</v>
      </c>
    </row>
    <row r="8102" spans="1:13" ht="13.5">
      <c r="A8102" t="s">
        <v>41425</v>
      </c>
      <c r="B8102" t="s">
        <v>41426</v>
      </c>
      <c r="C8102" t="s">
        <v>29610</v>
      </c>
      <c r="D8102" t="s">
        <v>29611</v>
      </c>
      <c r="E8102" t="s">
        <v>18516</v>
      </c>
      <c r="F8102" t="s">
        <v>18516</v>
      </c>
      <c r="G8102" t="s">
        <v>18516</v>
      </c>
      <c r="H8102" t="s">
        <v>18516</v>
      </c>
      <c r="I8102" t="s">
        <v>18516</v>
      </c>
      <c r="J8102" t="s">
        <v>18516</v>
      </c>
      <c r="K8102" t="s">
        <v>29707</v>
      </c>
      <c r="L8102" t="s">
        <v>18516</v>
      </c>
      <c r="M8102" t="s">
        <v>18516</v>
      </c>
    </row>
    <row r="8103" spans="1:13" ht="13.5">
      <c r="A8103" t="s">
        <v>41427</v>
      </c>
      <c r="B8103" t="s">
        <v>41428</v>
      </c>
      <c r="C8103" t="s">
        <v>29610</v>
      </c>
      <c r="D8103" t="s">
        <v>29611</v>
      </c>
      <c r="E8103" t="s">
        <v>18516</v>
      </c>
      <c r="F8103" t="s">
        <v>18516</v>
      </c>
      <c r="G8103" t="s">
        <v>18516</v>
      </c>
      <c r="H8103" t="s">
        <v>18516</v>
      </c>
      <c r="I8103" t="s">
        <v>18516</v>
      </c>
      <c r="J8103" t="s">
        <v>18516</v>
      </c>
      <c r="K8103" t="s">
        <v>29707</v>
      </c>
      <c r="L8103" t="s">
        <v>18516</v>
      </c>
      <c r="M8103" t="s">
        <v>18516</v>
      </c>
    </row>
    <row r="8104" spans="1:13" ht="13.5">
      <c r="A8104" t="s">
        <v>41429</v>
      </c>
      <c r="B8104" t="s">
        <v>41430</v>
      </c>
      <c r="C8104" t="s">
        <v>29610</v>
      </c>
      <c r="D8104" t="s">
        <v>29611</v>
      </c>
      <c r="E8104" t="s">
        <v>18516</v>
      </c>
      <c r="F8104" t="s">
        <v>18516</v>
      </c>
      <c r="G8104" t="s">
        <v>18516</v>
      </c>
      <c r="H8104" t="s">
        <v>18516</v>
      </c>
      <c r="I8104" t="s">
        <v>18516</v>
      </c>
      <c r="J8104" t="s">
        <v>18516</v>
      </c>
      <c r="K8104" t="s">
        <v>29707</v>
      </c>
      <c r="L8104" t="s">
        <v>18516</v>
      </c>
      <c r="M8104" t="s">
        <v>18516</v>
      </c>
    </row>
    <row r="8105" spans="1:13" ht="13.5">
      <c r="A8105" t="s">
        <v>41431</v>
      </c>
      <c r="B8105" t="s">
        <v>41432</v>
      </c>
      <c r="C8105" t="s">
        <v>29610</v>
      </c>
      <c r="D8105" t="s">
        <v>29611</v>
      </c>
      <c r="E8105" t="s">
        <v>18516</v>
      </c>
      <c r="F8105" t="s">
        <v>18516</v>
      </c>
      <c r="G8105" t="s">
        <v>18516</v>
      </c>
      <c r="H8105" t="s">
        <v>18516</v>
      </c>
      <c r="I8105" t="s">
        <v>18516</v>
      </c>
      <c r="J8105" t="s">
        <v>18516</v>
      </c>
      <c r="K8105" t="s">
        <v>29707</v>
      </c>
      <c r="L8105" t="s">
        <v>18516</v>
      </c>
      <c r="M8105" t="s">
        <v>18516</v>
      </c>
    </row>
    <row r="8106" spans="1:13" ht="13.5">
      <c r="A8106" t="s">
        <v>41433</v>
      </c>
      <c r="B8106" t="s">
        <v>41434</v>
      </c>
      <c r="C8106" t="s">
        <v>29610</v>
      </c>
      <c r="D8106" t="s">
        <v>29611</v>
      </c>
      <c r="E8106" t="s">
        <v>18516</v>
      </c>
      <c r="F8106" t="s">
        <v>18516</v>
      </c>
      <c r="G8106" t="s">
        <v>18516</v>
      </c>
      <c r="H8106" t="s">
        <v>18516</v>
      </c>
      <c r="I8106" t="s">
        <v>18516</v>
      </c>
      <c r="J8106" t="s">
        <v>18516</v>
      </c>
      <c r="K8106" t="s">
        <v>29707</v>
      </c>
      <c r="L8106" t="s">
        <v>18516</v>
      </c>
      <c r="M8106" t="s">
        <v>18516</v>
      </c>
    </row>
    <row r="8107" spans="1:13" ht="13.5">
      <c r="A8107" t="s">
        <v>14420</v>
      </c>
      <c r="B8107" t="s">
        <v>41435</v>
      </c>
      <c r="C8107" t="s">
        <v>29610</v>
      </c>
      <c r="D8107" t="s">
        <v>29611</v>
      </c>
      <c r="E8107" t="s">
        <v>18516</v>
      </c>
      <c r="F8107" t="s">
        <v>18516</v>
      </c>
      <c r="G8107" t="s">
        <v>18516</v>
      </c>
      <c r="H8107" t="s">
        <v>18516</v>
      </c>
      <c r="I8107" t="s">
        <v>18516</v>
      </c>
      <c r="J8107" t="s">
        <v>18516</v>
      </c>
      <c r="K8107" t="s">
        <v>29707</v>
      </c>
      <c r="L8107" t="s">
        <v>18516</v>
      </c>
      <c r="M8107" t="s">
        <v>18516</v>
      </c>
    </row>
    <row r="8108" spans="1:13" ht="13.5">
      <c r="A8108" t="s">
        <v>41436</v>
      </c>
      <c r="B8108" t="s">
        <v>41437</v>
      </c>
      <c r="C8108" t="s">
        <v>29610</v>
      </c>
      <c r="D8108" t="s">
        <v>29611</v>
      </c>
      <c r="E8108" t="s">
        <v>18516</v>
      </c>
      <c r="F8108" t="s">
        <v>18516</v>
      </c>
      <c r="G8108" t="s">
        <v>18516</v>
      </c>
      <c r="H8108" t="s">
        <v>18516</v>
      </c>
      <c r="I8108" t="s">
        <v>18516</v>
      </c>
      <c r="J8108" t="s">
        <v>18516</v>
      </c>
      <c r="K8108" t="s">
        <v>29707</v>
      </c>
      <c r="L8108" t="s">
        <v>18516</v>
      </c>
      <c r="M8108" t="s">
        <v>18516</v>
      </c>
    </row>
    <row r="8109" spans="1:13" ht="13.5">
      <c r="A8109" t="s">
        <v>41438</v>
      </c>
      <c r="B8109" t="s">
        <v>41439</v>
      </c>
      <c r="C8109" t="s">
        <v>29610</v>
      </c>
      <c r="D8109" t="s">
        <v>29611</v>
      </c>
      <c r="E8109" t="s">
        <v>18516</v>
      </c>
      <c r="F8109" t="s">
        <v>18516</v>
      </c>
      <c r="G8109" t="s">
        <v>18516</v>
      </c>
      <c r="H8109" t="s">
        <v>18516</v>
      </c>
      <c r="I8109" t="s">
        <v>18516</v>
      </c>
      <c r="J8109" t="s">
        <v>18516</v>
      </c>
      <c r="K8109" t="s">
        <v>29707</v>
      </c>
      <c r="L8109" t="s">
        <v>18516</v>
      </c>
      <c r="M8109" t="s">
        <v>18516</v>
      </c>
    </row>
    <row r="8110" spans="1:13" ht="13.5">
      <c r="A8110" t="s">
        <v>41440</v>
      </c>
      <c r="B8110" t="s">
        <v>41441</v>
      </c>
      <c r="C8110" t="s">
        <v>29610</v>
      </c>
      <c r="D8110" t="s">
        <v>29611</v>
      </c>
      <c r="E8110" t="s">
        <v>18516</v>
      </c>
      <c r="F8110" t="s">
        <v>18516</v>
      </c>
      <c r="G8110" t="s">
        <v>18516</v>
      </c>
      <c r="H8110" t="s">
        <v>18516</v>
      </c>
      <c r="I8110" t="s">
        <v>18516</v>
      </c>
      <c r="J8110" t="s">
        <v>18516</v>
      </c>
      <c r="K8110" t="s">
        <v>29707</v>
      </c>
      <c r="L8110" t="s">
        <v>18516</v>
      </c>
      <c r="M8110" t="s">
        <v>18516</v>
      </c>
    </row>
    <row r="8111" spans="1:13" ht="13.5">
      <c r="A8111" t="s">
        <v>41442</v>
      </c>
      <c r="B8111" t="s">
        <v>41443</v>
      </c>
      <c r="C8111" t="s">
        <v>29610</v>
      </c>
      <c r="D8111" t="s">
        <v>29611</v>
      </c>
      <c r="E8111" t="s">
        <v>18516</v>
      </c>
      <c r="F8111" t="s">
        <v>18516</v>
      </c>
      <c r="G8111" t="s">
        <v>18516</v>
      </c>
      <c r="H8111" t="s">
        <v>18516</v>
      </c>
      <c r="I8111" t="s">
        <v>18516</v>
      </c>
      <c r="J8111" t="s">
        <v>18516</v>
      </c>
      <c r="K8111" t="s">
        <v>29707</v>
      </c>
      <c r="L8111" t="s">
        <v>18516</v>
      </c>
      <c r="M8111" t="s">
        <v>18516</v>
      </c>
    </row>
    <row r="8112" spans="1:13" ht="13.5">
      <c r="A8112" t="s">
        <v>41444</v>
      </c>
      <c r="B8112" t="s">
        <v>41445</v>
      </c>
      <c r="C8112" t="s">
        <v>29610</v>
      </c>
      <c r="D8112" t="s">
        <v>29611</v>
      </c>
      <c r="E8112" t="s">
        <v>18516</v>
      </c>
      <c r="F8112" t="s">
        <v>18516</v>
      </c>
      <c r="G8112" t="s">
        <v>18516</v>
      </c>
      <c r="H8112" t="s">
        <v>18516</v>
      </c>
      <c r="I8112" t="s">
        <v>18516</v>
      </c>
      <c r="J8112" t="s">
        <v>18516</v>
      </c>
      <c r="K8112" t="s">
        <v>29707</v>
      </c>
      <c r="L8112" t="s">
        <v>18516</v>
      </c>
      <c r="M8112" t="s">
        <v>18516</v>
      </c>
    </row>
    <row r="8113" spans="1:13" ht="13.5">
      <c r="A8113" t="s">
        <v>41446</v>
      </c>
      <c r="B8113" t="s">
        <v>41447</v>
      </c>
      <c r="C8113" t="s">
        <v>29610</v>
      </c>
      <c r="D8113" t="s">
        <v>29611</v>
      </c>
      <c r="E8113" t="s">
        <v>18516</v>
      </c>
      <c r="F8113" t="s">
        <v>18516</v>
      </c>
      <c r="G8113" t="s">
        <v>18516</v>
      </c>
      <c r="H8113" t="s">
        <v>18516</v>
      </c>
      <c r="I8113" t="s">
        <v>18516</v>
      </c>
      <c r="J8113" t="s">
        <v>18516</v>
      </c>
      <c r="K8113" t="s">
        <v>29707</v>
      </c>
      <c r="L8113" t="s">
        <v>18516</v>
      </c>
      <c r="M8113" t="s">
        <v>18516</v>
      </c>
    </row>
    <row r="8114" spans="1:13" ht="13.5">
      <c r="A8114" t="s">
        <v>41448</v>
      </c>
      <c r="B8114" t="s">
        <v>41449</v>
      </c>
      <c r="C8114" t="s">
        <v>29610</v>
      </c>
      <c r="D8114" t="s">
        <v>29611</v>
      </c>
      <c r="E8114" t="s">
        <v>18516</v>
      </c>
      <c r="F8114" t="s">
        <v>18516</v>
      </c>
      <c r="G8114" t="s">
        <v>18516</v>
      </c>
      <c r="H8114" t="s">
        <v>18516</v>
      </c>
      <c r="I8114" t="s">
        <v>18516</v>
      </c>
      <c r="J8114" t="s">
        <v>18516</v>
      </c>
      <c r="K8114" t="s">
        <v>29707</v>
      </c>
      <c r="L8114" t="s">
        <v>18516</v>
      </c>
      <c r="M8114" t="s">
        <v>18516</v>
      </c>
    </row>
    <row r="8115" spans="1:13" ht="13.5">
      <c r="A8115" t="s">
        <v>41450</v>
      </c>
      <c r="B8115" t="s">
        <v>41451</v>
      </c>
      <c r="C8115" t="s">
        <v>29610</v>
      </c>
      <c r="D8115" t="s">
        <v>29611</v>
      </c>
      <c r="E8115" t="s">
        <v>18516</v>
      </c>
      <c r="F8115" t="s">
        <v>18516</v>
      </c>
      <c r="G8115" t="s">
        <v>18516</v>
      </c>
      <c r="H8115" t="s">
        <v>18516</v>
      </c>
      <c r="I8115" t="s">
        <v>18516</v>
      </c>
      <c r="J8115" t="s">
        <v>18516</v>
      </c>
      <c r="K8115" t="s">
        <v>29707</v>
      </c>
      <c r="L8115" t="s">
        <v>18516</v>
      </c>
      <c r="M8115" t="s">
        <v>18516</v>
      </c>
    </row>
    <row r="8116" spans="1:13" ht="13.5">
      <c r="A8116" t="s">
        <v>41452</v>
      </c>
      <c r="B8116" t="s">
        <v>41453</v>
      </c>
      <c r="C8116" t="s">
        <v>29610</v>
      </c>
      <c r="D8116" t="s">
        <v>29611</v>
      </c>
      <c r="E8116" t="s">
        <v>18516</v>
      </c>
      <c r="F8116" t="s">
        <v>18516</v>
      </c>
      <c r="G8116" t="s">
        <v>18516</v>
      </c>
      <c r="H8116" t="s">
        <v>18516</v>
      </c>
      <c r="I8116" t="s">
        <v>18516</v>
      </c>
      <c r="J8116" t="s">
        <v>18516</v>
      </c>
      <c r="K8116" t="s">
        <v>29707</v>
      </c>
      <c r="L8116" t="s">
        <v>18516</v>
      </c>
      <c r="M8116" t="s">
        <v>18516</v>
      </c>
    </row>
    <row r="8117" spans="1:13" ht="13.5">
      <c r="A8117" t="s">
        <v>41454</v>
      </c>
      <c r="B8117" t="s">
        <v>41455</v>
      </c>
      <c r="C8117" t="s">
        <v>29610</v>
      </c>
      <c r="D8117" t="s">
        <v>29611</v>
      </c>
      <c r="E8117" t="s">
        <v>18516</v>
      </c>
      <c r="F8117" t="s">
        <v>18516</v>
      </c>
      <c r="G8117" t="s">
        <v>18516</v>
      </c>
      <c r="H8117" t="s">
        <v>18516</v>
      </c>
      <c r="I8117" t="s">
        <v>18516</v>
      </c>
      <c r="J8117" t="s">
        <v>18516</v>
      </c>
      <c r="K8117" t="s">
        <v>29707</v>
      </c>
      <c r="L8117" t="s">
        <v>18516</v>
      </c>
      <c r="M8117" t="s">
        <v>18516</v>
      </c>
    </row>
    <row r="8118" spans="1:13" ht="13.5">
      <c r="A8118" t="s">
        <v>41456</v>
      </c>
      <c r="B8118" t="s">
        <v>41457</v>
      </c>
      <c r="C8118" t="s">
        <v>29610</v>
      </c>
      <c r="D8118" t="s">
        <v>29611</v>
      </c>
      <c r="E8118" t="s">
        <v>18516</v>
      </c>
      <c r="F8118" t="s">
        <v>18516</v>
      </c>
      <c r="G8118" t="s">
        <v>18516</v>
      </c>
      <c r="H8118" t="s">
        <v>18516</v>
      </c>
      <c r="I8118" t="s">
        <v>18516</v>
      </c>
      <c r="J8118" t="s">
        <v>18516</v>
      </c>
      <c r="K8118" t="s">
        <v>29707</v>
      </c>
      <c r="L8118" t="s">
        <v>18516</v>
      </c>
      <c r="M8118" t="s">
        <v>18516</v>
      </c>
    </row>
    <row r="8119" spans="1:13" ht="13.5">
      <c r="A8119" t="s">
        <v>41458</v>
      </c>
      <c r="B8119" t="s">
        <v>41459</v>
      </c>
      <c r="C8119" t="s">
        <v>29610</v>
      </c>
      <c r="D8119" t="s">
        <v>29611</v>
      </c>
      <c r="E8119" t="s">
        <v>18516</v>
      </c>
      <c r="F8119" t="s">
        <v>18516</v>
      </c>
      <c r="G8119" t="s">
        <v>18516</v>
      </c>
      <c r="H8119" t="s">
        <v>18516</v>
      </c>
      <c r="I8119" t="s">
        <v>18516</v>
      </c>
      <c r="J8119" t="s">
        <v>18516</v>
      </c>
      <c r="K8119" t="s">
        <v>29707</v>
      </c>
      <c r="L8119" t="s">
        <v>18516</v>
      </c>
      <c r="M8119" t="s">
        <v>18516</v>
      </c>
    </row>
    <row r="8120" spans="1:13" ht="13.5">
      <c r="A8120" t="s">
        <v>41460</v>
      </c>
      <c r="B8120" t="s">
        <v>41461</v>
      </c>
      <c r="C8120" t="s">
        <v>29610</v>
      </c>
      <c r="D8120" t="s">
        <v>29611</v>
      </c>
      <c r="E8120" s="164">
        <v>415</v>
      </c>
      <c r="F8120" s="164">
        <v>415</v>
      </c>
      <c r="G8120" t="s">
        <v>18516</v>
      </c>
      <c r="H8120" t="s">
        <v>18516</v>
      </c>
      <c r="I8120" s="164">
        <v>118.05</v>
      </c>
      <c r="J8120" s="164">
        <v>533.05</v>
      </c>
      <c r="K8120">
        <v>144</v>
      </c>
      <c r="L8120" t="s">
        <v>18516</v>
      </c>
      <c r="M8120" t="s">
        <v>18516</v>
      </c>
    </row>
    <row r="8121" spans="1:13" ht="13.5">
      <c r="A8121" t="s">
        <v>41462</v>
      </c>
      <c r="B8121" t="s">
        <v>41463</v>
      </c>
      <c r="C8121" t="s">
        <v>29610</v>
      </c>
      <c r="D8121" t="s">
        <v>29611</v>
      </c>
      <c r="E8121" t="s">
        <v>18516</v>
      </c>
      <c r="F8121" t="s">
        <v>18516</v>
      </c>
      <c r="G8121" t="s">
        <v>18516</v>
      </c>
      <c r="H8121" t="s">
        <v>18516</v>
      </c>
      <c r="I8121" t="s">
        <v>18516</v>
      </c>
      <c r="J8121" t="s">
        <v>18516</v>
      </c>
      <c r="K8121" t="s">
        <v>29707</v>
      </c>
      <c r="L8121" t="s">
        <v>18516</v>
      </c>
      <c r="M8121" t="s">
        <v>18516</v>
      </c>
    </row>
    <row r="8122" spans="1:13" ht="13.5">
      <c r="A8122" t="s">
        <v>41464</v>
      </c>
      <c r="B8122" t="s">
        <v>41465</v>
      </c>
      <c r="C8122" t="s">
        <v>29610</v>
      </c>
      <c r="D8122" t="s">
        <v>29611</v>
      </c>
      <c r="E8122" s="164">
        <v>520</v>
      </c>
      <c r="F8122" s="164">
        <v>520</v>
      </c>
      <c r="G8122" t="s">
        <v>18516</v>
      </c>
      <c r="H8122" t="s">
        <v>18516</v>
      </c>
      <c r="I8122" s="164">
        <v>126.29</v>
      </c>
      <c r="J8122" s="164">
        <v>646.29</v>
      </c>
      <c r="K8122">
        <v>58</v>
      </c>
      <c r="L8122" t="s">
        <v>29410</v>
      </c>
      <c r="M8122" t="s">
        <v>29711</v>
      </c>
    </row>
    <row r="8123" spans="1:13" ht="13.5">
      <c r="A8123" t="s">
        <v>6022</v>
      </c>
      <c r="B8123" t="s">
        <v>41466</v>
      </c>
      <c r="C8123" t="s">
        <v>29610</v>
      </c>
      <c r="D8123" t="s">
        <v>29611</v>
      </c>
      <c r="E8123" t="s">
        <v>18516</v>
      </c>
      <c r="F8123" t="s">
        <v>18516</v>
      </c>
      <c r="G8123" t="s">
        <v>18516</v>
      </c>
      <c r="H8123" t="s">
        <v>18516</v>
      </c>
      <c r="I8123" t="s">
        <v>18516</v>
      </c>
      <c r="J8123" t="s">
        <v>18516</v>
      </c>
      <c r="K8123" t="s">
        <v>29707</v>
      </c>
      <c r="L8123" t="s">
        <v>18516</v>
      </c>
      <c r="M8123" t="s">
        <v>18516</v>
      </c>
    </row>
    <row r="8124" spans="1:13" ht="13.5">
      <c r="A8124" t="s">
        <v>41467</v>
      </c>
      <c r="B8124" t="s">
        <v>41468</v>
      </c>
      <c r="C8124" t="s">
        <v>29610</v>
      </c>
      <c r="D8124" t="s">
        <v>29611</v>
      </c>
      <c r="E8124" t="s">
        <v>18516</v>
      </c>
      <c r="F8124" t="s">
        <v>18516</v>
      </c>
      <c r="G8124" t="s">
        <v>18516</v>
      </c>
      <c r="H8124" t="s">
        <v>18516</v>
      </c>
      <c r="I8124" t="s">
        <v>18516</v>
      </c>
      <c r="J8124" t="s">
        <v>18516</v>
      </c>
      <c r="K8124" t="s">
        <v>29707</v>
      </c>
      <c r="L8124" t="s">
        <v>18516</v>
      </c>
      <c r="M8124" t="s">
        <v>18516</v>
      </c>
    </row>
    <row r="8125" spans="1:13" ht="13.5">
      <c r="A8125" t="s">
        <v>41469</v>
      </c>
      <c r="B8125" t="s">
        <v>41470</v>
      </c>
      <c r="C8125" t="s">
        <v>29610</v>
      </c>
      <c r="D8125" t="s">
        <v>29611</v>
      </c>
      <c r="E8125" t="s">
        <v>18516</v>
      </c>
      <c r="F8125" t="s">
        <v>18516</v>
      </c>
      <c r="G8125" t="s">
        <v>18516</v>
      </c>
      <c r="H8125" t="s">
        <v>18516</v>
      </c>
      <c r="I8125" t="s">
        <v>18516</v>
      </c>
      <c r="J8125" t="s">
        <v>18516</v>
      </c>
      <c r="K8125" t="s">
        <v>29707</v>
      </c>
      <c r="L8125" t="s">
        <v>18516</v>
      </c>
      <c r="M8125" t="s">
        <v>18516</v>
      </c>
    </row>
    <row r="8126" spans="1:13" ht="13.5">
      <c r="A8126" t="s">
        <v>9630</v>
      </c>
      <c r="B8126" t="s">
        <v>41471</v>
      </c>
      <c r="C8126" t="s">
        <v>29610</v>
      </c>
      <c r="D8126" t="s">
        <v>29611</v>
      </c>
      <c r="E8126" s="164">
        <v>195</v>
      </c>
      <c r="F8126" s="164">
        <v>120</v>
      </c>
      <c r="G8126" s="165">
        <v>0.61</v>
      </c>
      <c r="H8126" t="s">
        <v>18516</v>
      </c>
      <c r="I8126" s="164">
        <v>87.9</v>
      </c>
      <c r="J8126" s="164">
        <v>207.9</v>
      </c>
      <c r="K8126">
        <v>59</v>
      </c>
      <c r="L8126" t="s">
        <v>29410</v>
      </c>
      <c r="M8126" t="s">
        <v>29623</v>
      </c>
    </row>
    <row r="8127" spans="1:13" ht="13.5">
      <c r="A8127" t="s">
        <v>41472</v>
      </c>
      <c r="B8127" t="s">
        <v>41473</v>
      </c>
      <c r="C8127" t="s">
        <v>29610</v>
      </c>
      <c r="D8127" t="s">
        <v>29611</v>
      </c>
      <c r="E8127" t="s">
        <v>18516</v>
      </c>
      <c r="F8127" t="s">
        <v>18516</v>
      </c>
      <c r="G8127" t="s">
        <v>18516</v>
      </c>
      <c r="H8127" t="s">
        <v>18516</v>
      </c>
      <c r="I8127" t="s">
        <v>18516</v>
      </c>
      <c r="J8127" t="s">
        <v>18516</v>
      </c>
      <c r="K8127" t="s">
        <v>29707</v>
      </c>
      <c r="L8127" t="s">
        <v>18516</v>
      </c>
      <c r="M8127" t="s">
        <v>18516</v>
      </c>
    </row>
    <row r="8128" spans="1:13" ht="13.5">
      <c r="A8128" t="s">
        <v>41474</v>
      </c>
      <c r="B8128" t="s">
        <v>41475</v>
      </c>
      <c r="C8128" t="s">
        <v>29610</v>
      </c>
      <c r="D8128" t="s">
        <v>29611</v>
      </c>
      <c r="E8128" t="s">
        <v>18516</v>
      </c>
      <c r="F8128" t="s">
        <v>18516</v>
      </c>
      <c r="G8128" t="s">
        <v>18516</v>
      </c>
      <c r="H8128" t="s">
        <v>18516</v>
      </c>
      <c r="I8128" t="s">
        <v>18516</v>
      </c>
      <c r="J8128" t="s">
        <v>18516</v>
      </c>
      <c r="K8128" t="s">
        <v>29707</v>
      </c>
      <c r="L8128" t="s">
        <v>18516</v>
      </c>
      <c r="M8128" t="s">
        <v>18516</v>
      </c>
    </row>
    <row r="8129" spans="1:13" ht="13.5">
      <c r="A8129" t="s">
        <v>13123</v>
      </c>
      <c r="B8129" t="s">
        <v>41476</v>
      </c>
      <c r="C8129" t="s">
        <v>29610</v>
      </c>
      <c r="D8129" t="s">
        <v>29611</v>
      </c>
      <c r="E8129" s="164">
        <v>160</v>
      </c>
      <c r="F8129" s="164">
        <v>120</v>
      </c>
      <c r="G8129" s="165">
        <v>0.75</v>
      </c>
      <c r="H8129" t="s">
        <v>18516</v>
      </c>
      <c r="I8129" s="164">
        <v>38.44</v>
      </c>
      <c r="J8129" s="164">
        <v>158.44</v>
      </c>
      <c r="K8129">
        <v>6</v>
      </c>
      <c r="L8129" t="s">
        <v>29410</v>
      </c>
      <c r="M8129" t="s">
        <v>29808</v>
      </c>
    </row>
    <row r="8130" spans="1:13" ht="13.5">
      <c r="A8130" t="s">
        <v>13117</v>
      </c>
      <c r="B8130" t="s">
        <v>41477</v>
      </c>
      <c r="C8130" t="s">
        <v>29610</v>
      </c>
      <c r="D8130" t="s">
        <v>29611</v>
      </c>
      <c r="E8130" s="164">
        <v>160</v>
      </c>
      <c r="F8130" s="164">
        <v>110</v>
      </c>
      <c r="G8130" s="165">
        <v>0.68</v>
      </c>
      <c r="H8130" t="s">
        <v>18516</v>
      </c>
      <c r="I8130" s="164">
        <v>38.44</v>
      </c>
      <c r="J8130" s="164">
        <v>148.44</v>
      </c>
      <c r="K8130">
        <v>41</v>
      </c>
      <c r="L8130" t="s">
        <v>29439</v>
      </c>
      <c r="M8130" t="s">
        <v>29711</v>
      </c>
    </row>
    <row r="8131" spans="1:13" ht="13.5">
      <c r="A8131" t="s">
        <v>13114</v>
      </c>
      <c r="B8131" t="s">
        <v>41478</v>
      </c>
      <c r="C8131" t="s">
        <v>29610</v>
      </c>
      <c r="D8131" t="s">
        <v>29611</v>
      </c>
      <c r="E8131" s="164">
        <v>160</v>
      </c>
      <c r="F8131" s="164">
        <v>110</v>
      </c>
      <c r="G8131" s="165">
        <v>0.68</v>
      </c>
      <c r="H8131" t="s">
        <v>18516</v>
      </c>
      <c r="I8131" s="164">
        <v>38.44</v>
      </c>
      <c r="J8131" s="164">
        <v>148.44</v>
      </c>
      <c r="K8131">
        <v>23</v>
      </c>
      <c r="L8131" t="s">
        <v>29410</v>
      </c>
      <c r="M8131" t="s">
        <v>29711</v>
      </c>
    </row>
    <row r="8132" spans="1:13" ht="13.5">
      <c r="A8132" t="s">
        <v>41479</v>
      </c>
      <c r="B8132" t="s">
        <v>41480</v>
      </c>
      <c r="C8132" t="s">
        <v>29610</v>
      </c>
      <c r="D8132" t="s">
        <v>29611</v>
      </c>
      <c r="E8132" t="s">
        <v>18516</v>
      </c>
      <c r="F8132" t="s">
        <v>18516</v>
      </c>
      <c r="G8132" t="s">
        <v>18516</v>
      </c>
      <c r="H8132" t="s">
        <v>18516</v>
      </c>
      <c r="I8132" t="s">
        <v>18516</v>
      </c>
      <c r="J8132" t="s">
        <v>18516</v>
      </c>
      <c r="K8132" t="s">
        <v>29707</v>
      </c>
      <c r="L8132" t="s">
        <v>18516</v>
      </c>
      <c r="M8132" t="s">
        <v>18516</v>
      </c>
    </row>
    <row r="8133" spans="1:13" ht="13.5">
      <c r="A8133" t="s">
        <v>41481</v>
      </c>
      <c r="B8133" t="s">
        <v>41482</v>
      </c>
      <c r="C8133" t="s">
        <v>29610</v>
      </c>
      <c r="D8133" t="s">
        <v>29611</v>
      </c>
      <c r="E8133" t="s">
        <v>18516</v>
      </c>
      <c r="F8133" t="s">
        <v>18516</v>
      </c>
      <c r="G8133" t="s">
        <v>18516</v>
      </c>
      <c r="H8133" t="s">
        <v>18516</v>
      </c>
      <c r="I8133" t="s">
        <v>18516</v>
      </c>
      <c r="J8133" t="s">
        <v>18516</v>
      </c>
      <c r="K8133" t="s">
        <v>29707</v>
      </c>
      <c r="L8133" t="s">
        <v>18516</v>
      </c>
      <c r="M8133" t="s">
        <v>18516</v>
      </c>
    </row>
    <row r="8134" spans="1:13" ht="13.5">
      <c r="A8134" t="s">
        <v>41483</v>
      </c>
      <c r="B8134" t="s">
        <v>41484</v>
      </c>
      <c r="C8134" t="s">
        <v>29610</v>
      </c>
      <c r="D8134" t="s">
        <v>29611</v>
      </c>
      <c r="E8134" t="s">
        <v>18516</v>
      </c>
      <c r="F8134" t="s">
        <v>18516</v>
      </c>
      <c r="G8134" t="s">
        <v>18516</v>
      </c>
      <c r="H8134" t="s">
        <v>18516</v>
      </c>
      <c r="I8134" t="s">
        <v>18516</v>
      </c>
      <c r="J8134" t="s">
        <v>18516</v>
      </c>
      <c r="K8134" t="s">
        <v>29707</v>
      </c>
      <c r="L8134" t="s">
        <v>18516</v>
      </c>
      <c r="M8134" t="s">
        <v>18516</v>
      </c>
    </row>
    <row r="8135" spans="1:13" ht="13.5">
      <c r="A8135" t="s">
        <v>41485</v>
      </c>
      <c r="B8135" t="s">
        <v>41486</v>
      </c>
      <c r="C8135" t="s">
        <v>29610</v>
      </c>
      <c r="D8135" t="s">
        <v>29611</v>
      </c>
      <c r="E8135" t="s">
        <v>18516</v>
      </c>
      <c r="F8135" t="s">
        <v>18516</v>
      </c>
      <c r="G8135" t="s">
        <v>18516</v>
      </c>
      <c r="H8135" t="s">
        <v>18516</v>
      </c>
      <c r="I8135" t="s">
        <v>18516</v>
      </c>
      <c r="J8135" t="s">
        <v>18516</v>
      </c>
      <c r="K8135" t="s">
        <v>29707</v>
      </c>
      <c r="L8135" t="s">
        <v>18516</v>
      </c>
      <c r="M8135" t="s">
        <v>18516</v>
      </c>
    </row>
    <row r="8136" spans="1:13" ht="13.5">
      <c r="A8136" t="s">
        <v>41487</v>
      </c>
      <c r="B8136" t="s">
        <v>41488</v>
      </c>
      <c r="C8136" t="s">
        <v>29610</v>
      </c>
      <c r="D8136" t="s">
        <v>29611</v>
      </c>
      <c r="E8136" t="s">
        <v>18516</v>
      </c>
      <c r="F8136" t="s">
        <v>18516</v>
      </c>
      <c r="G8136" t="s">
        <v>18516</v>
      </c>
      <c r="H8136" t="s">
        <v>18516</v>
      </c>
      <c r="I8136" t="s">
        <v>18516</v>
      </c>
      <c r="J8136" t="s">
        <v>18516</v>
      </c>
      <c r="K8136" t="s">
        <v>29707</v>
      </c>
      <c r="L8136" t="s">
        <v>18516</v>
      </c>
      <c r="M8136" t="s">
        <v>18516</v>
      </c>
    </row>
    <row r="8137" spans="1:13" ht="13.5">
      <c r="A8137" t="s">
        <v>41489</v>
      </c>
      <c r="B8137" t="s">
        <v>41490</v>
      </c>
      <c r="C8137" t="s">
        <v>29610</v>
      </c>
      <c r="D8137" t="s">
        <v>29611</v>
      </c>
      <c r="E8137" t="s">
        <v>18516</v>
      </c>
      <c r="F8137" t="s">
        <v>18516</v>
      </c>
      <c r="G8137" t="s">
        <v>18516</v>
      </c>
      <c r="H8137" t="s">
        <v>18516</v>
      </c>
      <c r="I8137" t="s">
        <v>18516</v>
      </c>
      <c r="J8137" t="s">
        <v>18516</v>
      </c>
      <c r="K8137" t="s">
        <v>29707</v>
      </c>
      <c r="L8137" t="s">
        <v>18516</v>
      </c>
      <c r="M8137" t="s">
        <v>18516</v>
      </c>
    </row>
    <row r="8138" spans="1:13" ht="13.5">
      <c r="A8138" t="s">
        <v>41491</v>
      </c>
      <c r="B8138" t="s">
        <v>41492</v>
      </c>
      <c r="C8138" t="s">
        <v>29610</v>
      </c>
      <c r="D8138" t="s">
        <v>29611</v>
      </c>
      <c r="E8138" t="s">
        <v>18516</v>
      </c>
      <c r="F8138" t="s">
        <v>18516</v>
      </c>
      <c r="G8138" t="s">
        <v>18516</v>
      </c>
      <c r="H8138" t="s">
        <v>18516</v>
      </c>
      <c r="I8138" t="s">
        <v>18516</v>
      </c>
      <c r="J8138" t="s">
        <v>18516</v>
      </c>
      <c r="K8138" t="s">
        <v>29707</v>
      </c>
      <c r="L8138" t="s">
        <v>18516</v>
      </c>
      <c r="M8138" t="s">
        <v>18516</v>
      </c>
    </row>
    <row r="8139" spans="1:13" ht="13.5">
      <c r="A8139" t="s">
        <v>41493</v>
      </c>
      <c r="B8139" t="s">
        <v>41494</v>
      </c>
      <c r="C8139" t="s">
        <v>29610</v>
      </c>
      <c r="D8139" t="s">
        <v>29611</v>
      </c>
      <c r="E8139" t="s">
        <v>18516</v>
      </c>
      <c r="F8139" t="s">
        <v>18516</v>
      </c>
      <c r="G8139" t="s">
        <v>18516</v>
      </c>
      <c r="H8139" t="s">
        <v>18516</v>
      </c>
      <c r="I8139" t="s">
        <v>18516</v>
      </c>
      <c r="J8139" t="s">
        <v>18516</v>
      </c>
      <c r="K8139" t="s">
        <v>29707</v>
      </c>
      <c r="L8139" t="s">
        <v>18516</v>
      </c>
      <c r="M8139" t="s">
        <v>18516</v>
      </c>
    </row>
    <row r="8140" spans="1:13" ht="13.5">
      <c r="A8140" t="s">
        <v>41495</v>
      </c>
      <c r="B8140" t="s">
        <v>41496</v>
      </c>
      <c r="C8140" t="s">
        <v>29610</v>
      </c>
      <c r="D8140" t="s">
        <v>29611</v>
      </c>
      <c r="E8140" t="s">
        <v>18516</v>
      </c>
      <c r="F8140" t="s">
        <v>18516</v>
      </c>
      <c r="G8140" t="s">
        <v>18516</v>
      </c>
      <c r="H8140" t="s">
        <v>18516</v>
      </c>
      <c r="I8140" t="s">
        <v>18516</v>
      </c>
      <c r="J8140" t="s">
        <v>18516</v>
      </c>
      <c r="K8140" t="s">
        <v>29707</v>
      </c>
      <c r="L8140" t="s">
        <v>18516</v>
      </c>
      <c r="M8140" t="s">
        <v>18516</v>
      </c>
    </row>
    <row r="8141" spans="1:13" ht="13.5">
      <c r="A8141" t="s">
        <v>41497</v>
      </c>
      <c r="B8141" t="s">
        <v>41498</v>
      </c>
      <c r="C8141" t="s">
        <v>29610</v>
      </c>
      <c r="D8141" t="s">
        <v>29611</v>
      </c>
      <c r="E8141" t="s">
        <v>18516</v>
      </c>
      <c r="F8141" t="s">
        <v>18516</v>
      </c>
      <c r="G8141" t="s">
        <v>18516</v>
      </c>
      <c r="H8141" t="s">
        <v>18516</v>
      </c>
      <c r="I8141" t="s">
        <v>18516</v>
      </c>
      <c r="J8141" t="s">
        <v>18516</v>
      </c>
      <c r="K8141" t="s">
        <v>29707</v>
      </c>
      <c r="L8141" t="s">
        <v>18516</v>
      </c>
      <c r="M8141" t="s">
        <v>18516</v>
      </c>
    </row>
    <row r="8142" spans="1:13" ht="13.5">
      <c r="A8142" t="s">
        <v>41499</v>
      </c>
      <c r="B8142" t="s">
        <v>41500</v>
      </c>
      <c r="C8142" t="s">
        <v>29610</v>
      </c>
      <c r="D8142" t="s">
        <v>29611</v>
      </c>
      <c r="E8142" t="s">
        <v>18516</v>
      </c>
      <c r="F8142" t="s">
        <v>18516</v>
      </c>
      <c r="G8142" t="s">
        <v>18516</v>
      </c>
      <c r="H8142" t="s">
        <v>18516</v>
      </c>
      <c r="I8142" t="s">
        <v>18516</v>
      </c>
      <c r="J8142" t="s">
        <v>18516</v>
      </c>
      <c r="K8142" t="s">
        <v>29707</v>
      </c>
      <c r="L8142" t="s">
        <v>18516</v>
      </c>
      <c r="M8142" t="s">
        <v>18516</v>
      </c>
    </row>
    <row r="8143" spans="1:13" ht="13.5">
      <c r="A8143" t="s">
        <v>12944</v>
      </c>
      <c r="B8143" t="s">
        <v>41501</v>
      </c>
      <c r="C8143" t="s">
        <v>29610</v>
      </c>
      <c r="D8143" t="s">
        <v>29611</v>
      </c>
      <c r="E8143" t="s">
        <v>18516</v>
      </c>
      <c r="F8143" t="s">
        <v>18516</v>
      </c>
      <c r="G8143" t="s">
        <v>18516</v>
      </c>
      <c r="H8143" t="s">
        <v>18516</v>
      </c>
      <c r="I8143" t="s">
        <v>18516</v>
      </c>
      <c r="J8143" t="s">
        <v>18516</v>
      </c>
      <c r="K8143" t="s">
        <v>29707</v>
      </c>
      <c r="L8143" t="s">
        <v>18516</v>
      </c>
      <c r="M8143" t="s">
        <v>18516</v>
      </c>
    </row>
    <row r="8144" spans="1:13" ht="13.5">
      <c r="A8144" t="s">
        <v>41502</v>
      </c>
      <c r="B8144" t="s">
        <v>41503</v>
      </c>
      <c r="C8144" t="s">
        <v>29610</v>
      </c>
      <c r="D8144" t="s">
        <v>29611</v>
      </c>
      <c r="E8144" t="s">
        <v>18516</v>
      </c>
      <c r="F8144" t="s">
        <v>18516</v>
      </c>
      <c r="G8144" t="s">
        <v>18516</v>
      </c>
      <c r="H8144" t="s">
        <v>18516</v>
      </c>
      <c r="I8144" t="s">
        <v>18516</v>
      </c>
      <c r="J8144" t="s">
        <v>18516</v>
      </c>
      <c r="K8144" t="s">
        <v>29707</v>
      </c>
      <c r="L8144" t="s">
        <v>18516</v>
      </c>
      <c r="M8144" t="s">
        <v>18516</v>
      </c>
    </row>
    <row r="8145" spans="1:13" ht="13.5">
      <c r="A8145" t="s">
        <v>41504</v>
      </c>
      <c r="B8145" t="s">
        <v>41505</v>
      </c>
      <c r="C8145" t="s">
        <v>29610</v>
      </c>
      <c r="D8145" t="s">
        <v>29611</v>
      </c>
      <c r="E8145" t="s">
        <v>18516</v>
      </c>
      <c r="F8145" t="s">
        <v>18516</v>
      </c>
      <c r="G8145" t="s">
        <v>18516</v>
      </c>
      <c r="H8145" t="s">
        <v>18516</v>
      </c>
      <c r="I8145" t="s">
        <v>18516</v>
      </c>
      <c r="J8145" t="s">
        <v>18516</v>
      </c>
      <c r="K8145" t="s">
        <v>29707</v>
      </c>
      <c r="L8145" t="s">
        <v>18516</v>
      </c>
      <c r="M8145" t="s">
        <v>18516</v>
      </c>
    </row>
    <row r="8146" spans="1:13" ht="13.5">
      <c r="A8146" t="s">
        <v>41506</v>
      </c>
      <c r="B8146" t="s">
        <v>41507</v>
      </c>
      <c r="C8146" t="s">
        <v>29610</v>
      </c>
      <c r="D8146" t="s">
        <v>29611</v>
      </c>
      <c r="E8146" t="s">
        <v>18516</v>
      </c>
      <c r="F8146" t="s">
        <v>18516</v>
      </c>
      <c r="G8146" t="s">
        <v>18516</v>
      </c>
      <c r="H8146" t="s">
        <v>18516</v>
      </c>
      <c r="I8146" t="s">
        <v>18516</v>
      </c>
      <c r="J8146" t="s">
        <v>18516</v>
      </c>
      <c r="K8146" t="s">
        <v>29707</v>
      </c>
      <c r="L8146" t="s">
        <v>18516</v>
      </c>
      <c r="M8146" t="s">
        <v>18516</v>
      </c>
    </row>
    <row r="8147" spans="1:13" ht="13.5">
      <c r="A8147" t="s">
        <v>41508</v>
      </c>
      <c r="B8147" t="s">
        <v>41509</v>
      </c>
      <c r="C8147" t="s">
        <v>29610</v>
      </c>
      <c r="D8147" t="s">
        <v>29611</v>
      </c>
      <c r="E8147" t="s">
        <v>18516</v>
      </c>
      <c r="F8147" t="s">
        <v>18516</v>
      </c>
      <c r="G8147" t="s">
        <v>18516</v>
      </c>
      <c r="H8147" t="s">
        <v>18516</v>
      </c>
      <c r="I8147" t="s">
        <v>18516</v>
      </c>
      <c r="J8147" t="s">
        <v>18516</v>
      </c>
      <c r="K8147" t="s">
        <v>29707</v>
      </c>
      <c r="L8147" t="s">
        <v>18516</v>
      </c>
      <c r="M8147" t="s">
        <v>18516</v>
      </c>
    </row>
    <row r="8148" spans="1:13" ht="13.5">
      <c r="A8148" t="s">
        <v>41510</v>
      </c>
      <c r="B8148" t="s">
        <v>41511</v>
      </c>
      <c r="C8148" t="s">
        <v>29610</v>
      </c>
      <c r="D8148" t="s">
        <v>29611</v>
      </c>
      <c r="E8148" t="s">
        <v>18516</v>
      </c>
      <c r="F8148" t="s">
        <v>18516</v>
      </c>
      <c r="G8148" t="s">
        <v>18516</v>
      </c>
      <c r="H8148" t="s">
        <v>18516</v>
      </c>
      <c r="I8148" t="s">
        <v>18516</v>
      </c>
      <c r="J8148" t="s">
        <v>18516</v>
      </c>
      <c r="K8148" t="s">
        <v>29707</v>
      </c>
      <c r="L8148" t="s">
        <v>18516</v>
      </c>
      <c r="M8148" t="s">
        <v>18516</v>
      </c>
    </row>
    <row r="8149" spans="1:13" ht="13.5">
      <c r="A8149" t="s">
        <v>41512</v>
      </c>
      <c r="B8149" t="s">
        <v>41513</v>
      </c>
      <c r="C8149" t="s">
        <v>29610</v>
      </c>
      <c r="D8149" t="s">
        <v>29611</v>
      </c>
      <c r="E8149" t="s">
        <v>18516</v>
      </c>
      <c r="F8149" t="s">
        <v>18516</v>
      </c>
      <c r="G8149" t="s">
        <v>18516</v>
      </c>
      <c r="H8149" t="s">
        <v>18516</v>
      </c>
      <c r="I8149" t="s">
        <v>18516</v>
      </c>
      <c r="J8149" t="s">
        <v>18516</v>
      </c>
      <c r="K8149" t="s">
        <v>29707</v>
      </c>
      <c r="L8149" t="s">
        <v>18516</v>
      </c>
      <c r="M8149" t="s">
        <v>18516</v>
      </c>
    </row>
    <row r="8150" spans="1:13" ht="13.5">
      <c r="A8150" t="s">
        <v>41514</v>
      </c>
      <c r="B8150" t="s">
        <v>41515</v>
      </c>
      <c r="C8150" t="s">
        <v>29610</v>
      </c>
      <c r="D8150" t="s">
        <v>29611</v>
      </c>
      <c r="E8150" s="164">
        <v>270</v>
      </c>
      <c r="F8150" s="164">
        <v>270</v>
      </c>
      <c r="G8150" t="s">
        <v>18516</v>
      </c>
      <c r="H8150" t="s">
        <v>18516</v>
      </c>
      <c r="I8150" s="164">
        <v>88.71</v>
      </c>
      <c r="J8150" s="164">
        <v>358.71</v>
      </c>
      <c r="K8150">
        <v>147</v>
      </c>
      <c r="L8150" t="s">
        <v>29410</v>
      </c>
      <c r="M8150" t="s">
        <v>30952</v>
      </c>
    </row>
    <row r="8151" spans="1:13" ht="13.5">
      <c r="A8151" t="s">
        <v>41516</v>
      </c>
      <c r="B8151" t="s">
        <v>41517</v>
      </c>
      <c r="C8151" t="s">
        <v>29610</v>
      </c>
      <c r="D8151" t="s">
        <v>29611</v>
      </c>
      <c r="E8151" t="s">
        <v>18516</v>
      </c>
      <c r="F8151" t="s">
        <v>18516</v>
      </c>
      <c r="G8151" t="s">
        <v>18516</v>
      </c>
      <c r="H8151" t="s">
        <v>18516</v>
      </c>
      <c r="I8151" t="s">
        <v>18516</v>
      </c>
      <c r="J8151" t="s">
        <v>18516</v>
      </c>
      <c r="K8151" t="s">
        <v>29707</v>
      </c>
      <c r="L8151" t="s">
        <v>18516</v>
      </c>
      <c r="M8151" t="s">
        <v>18516</v>
      </c>
    </row>
    <row r="8152" spans="1:13" ht="13.5">
      <c r="A8152" t="s">
        <v>41518</v>
      </c>
      <c r="B8152" t="s">
        <v>41519</v>
      </c>
      <c r="C8152" t="s">
        <v>29610</v>
      </c>
      <c r="D8152" t="s">
        <v>29611</v>
      </c>
      <c r="E8152" t="s">
        <v>18516</v>
      </c>
      <c r="F8152" t="s">
        <v>18516</v>
      </c>
      <c r="G8152" t="s">
        <v>18516</v>
      </c>
      <c r="H8152" t="s">
        <v>18516</v>
      </c>
      <c r="I8152" t="s">
        <v>18516</v>
      </c>
      <c r="J8152" t="s">
        <v>18516</v>
      </c>
      <c r="K8152" t="s">
        <v>29707</v>
      </c>
      <c r="L8152" t="s">
        <v>18516</v>
      </c>
      <c r="M8152" t="s">
        <v>18516</v>
      </c>
    </row>
    <row r="8153" spans="1:13" ht="13.5">
      <c r="A8153" t="s">
        <v>41520</v>
      </c>
      <c r="B8153" t="s">
        <v>41521</v>
      </c>
      <c r="C8153" t="s">
        <v>29610</v>
      </c>
      <c r="D8153" t="s">
        <v>29611</v>
      </c>
      <c r="E8153" t="s">
        <v>18516</v>
      </c>
      <c r="F8153" t="s">
        <v>18516</v>
      </c>
      <c r="G8153" t="s">
        <v>18516</v>
      </c>
      <c r="H8153" t="s">
        <v>18516</v>
      </c>
      <c r="I8153" t="s">
        <v>18516</v>
      </c>
      <c r="J8153" t="s">
        <v>18516</v>
      </c>
      <c r="K8153" t="s">
        <v>29707</v>
      </c>
      <c r="L8153" t="s">
        <v>18516</v>
      </c>
      <c r="M8153" t="s">
        <v>18516</v>
      </c>
    </row>
    <row r="8154" spans="1:13" ht="13.5">
      <c r="A8154" t="s">
        <v>41522</v>
      </c>
      <c r="B8154" t="s">
        <v>41523</v>
      </c>
      <c r="C8154" t="s">
        <v>29610</v>
      </c>
      <c r="D8154" t="s">
        <v>29611</v>
      </c>
      <c r="E8154" t="s">
        <v>18516</v>
      </c>
      <c r="F8154" t="s">
        <v>18516</v>
      </c>
      <c r="G8154" t="s">
        <v>18516</v>
      </c>
      <c r="H8154" t="s">
        <v>18516</v>
      </c>
      <c r="I8154" t="s">
        <v>18516</v>
      </c>
      <c r="J8154" t="s">
        <v>18516</v>
      </c>
      <c r="K8154" t="s">
        <v>29707</v>
      </c>
      <c r="L8154" t="s">
        <v>18516</v>
      </c>
      <c r="M8154" t="s">
        <v>18516</v>
      </c>
    </row>
    <row r="8155" spans="1:13" ht="13.5">
      <c r="A8155" t="s">
        <v>41524</v>
      </c>
      <c r="B8155" t="s">
        <v>41525</v>
      </c>
      <c r="C8155" t="s">
        <v>29610</v>
      </c>
      <c r="D8155" t="s">
        <v>29611</v>
      </c>
      <c r="E8155" t="s">
        <v>18516</v>
      </c>
      <c r="F8155" t="s">
        <v>18516</v>
      </c>
      <c r="G8155" t="s">
        <v>18516</v>
      </c>
      <c r="H8155" t="s">
        <v>18516</v>
      </c>
      <c r="I8155" t="s">
        <v>18516</v>
      </c>
      <c r="J8155" t="s">
        <v>18516</v>
      </c>
      <c r="K8155" t="s">
        <v>29707</v>
      </c>
      <c r="L8155" t="s">
        <v>18516</v>
      </c>
      <c r="M8155" t="s">
        <v>18516</v>
      </c>
    </row>
    <row r="8156" spans="1:13" ht="13.5">
      <c r="A8156" t="s">
        <v>41526</v>
      </c>
      <c r="B8156" t="s">
        <v>41527</v>
      </c>
      <c r="C8156" t="s">
        <v>29610</v>
      </c>
      <c r="D8156" t="s">
        <v>29611</v>
      </c>
      <c r="E8156" t="s">
        <v>18516</v>
      </c>
      <c r="F8156" t="s">
        <v>18516</v>
      </c>
      <c r="G8156" t="s">
        <v>18516</v>
      </c>
      <c r="H8156" t="s">
        <v>18516</v>
      </c>
      <c r="I8156" t="s">
        <v>18516</v>
      </c>
      <c r="J8156" t="s">
        <v>18516</v>
      </c>
      <c r="K8156" t="s">
        <v>29707</v>
      </c>
      <c r="L8156" t="s">
        <v>18516</v>
      </c>
      <c r="M8156" t="s">
        <v>18516</v>
      </c>
    </row>
    <row r="8157" spans="1:13" ht="13.5">
      <c r="A8157" t="s">
        <v>41528</v>
      </c>
      <c r="B8157" t="s">
        <v>41529</v>
      </c>
      <c r="C8157" t="s">
        <v>29610</v>
      </c>
      <c r="D8157" t="s">
        <v>29611</v>
      </c>
      <c r="E8157" t="s">
        <v>18516</v>
      </c>
      <c r="F8157" t="s">
        <v>18516</v>
      </c>
      <c r="G8157" t="s">
        <v>18516</v>
      </c>
      <c r="H8157" t="s">
        <v>18516</v>
      </c>
      <c r="I8157" t="s">
        <v>18516</v>
      </c>
      <c r="J8157" t="s">
        <v>18516</v>
      </c>
      <c r="K8157" t="s">
        <v>29707</v>
      </c>
      <c r="L8157" t="s">
        <v>18516</v>
      </c>
      <c r="M8157" t="s">
        <v>18516</v>
      </c>
    </row>
    <row r="8158" spans="1:13" ht="13.5">
      <c r="A8158" t="s">
        <v>41530</v>
      </c>
      <c r="B8158" t="s">
        <v>41531</v>
      </c>
      <c r="C8158" t="s">
        <v>29610</v>
      </c>
      <c r="D8158" t="s">
        <v>29611</v>
      </c>
      <c r="E8158" t="s">
        <v>18516</v>
      </c>
      <c r="F8158" t="s">
        <v>18516</v>
      </c>
      <c r="G8158" t="s">
        <v>18516</v>
      </c>
      <c r="H8158" t="s">
        <v>18516</v>
      </c>
      <c r="I8158" t="s">
        <v>18516</v>
      </c>
      <c r="J8158" t="s">
        <v>18516</v>
      </c>
      <c r="K8158" t="s">
        <v>29707</v>
      </c>
      <c r="L8158" t="s">
        <v>18516</v>
      </c>
      <c r="M8158" t="s">
        <v>18516</v>
      </c>
    </row>
    <row r="8159" spans="1:13" ht="13.5">
      <c r="A8159" t="s">
        <v>41532</v>
      </c>
      <c r="B8159" t="s">
        <v>41533</v>
      </c>
      <c r="C8159" t="s">
        <v>29610</v>
      </c>
      <c r="D8159" t="s">
        <v>29611</v>
      </c>
      <c r="E8159" t="s">
        <v>18516</v>
      </c>
      <c r="F8159" t="s">
        <v>18516</v>
      </c>
      <c r="G8159" t="s">
        <v>18516</v>
      </c>
      <c r="H8159" t="s">
        <v>18516</v>
      </c>
      <c r="I8159" t="s">
        <v>18516</v>
      </c>
      <c r="J8159" t="s">
        <v>18516</v>
      </c>
      <c r="K8159" t="s">
        <v>29707</v>
      </c>
      <c r="L8159" t="s">
        <v>18516</v>
      </c>
      <c r="M8159" t="s">
        <v>18516</v>
      </c>
    </row>
    <row r="8160" spans="1:13" ht="13.5">
      <c r="A8160" t="s">
        <v>41534</v>
      </c>
      <c r="B8160" t="s">
        <v>41535</v>
      </c>
      <c r="C8160" t="s">
        <v>29610</v>
      </c>
      <c r="D8160" t="s">
        <v>29611</v>
      </c>
      <c r="E8160" t="s">
        <v>18516</v>
      </c>
      <c r="F8160" t="s">
        <v>18516</v>
      </c>
      <c r="G8160" t="s">
        <v>18516</v>
      </c>
      <c r="H8160" t="s">
        <v>18516</v>
      </c>
      <c r="I8160" t="s">
        <v>18516</v>
      </c>
      <c r="J8160" t="s">
        <v>18516</v>
      </c>
      <c r="K8160" t="s">
        <v>29707</v>
      </c>
      <c r="L8160" t="s">
        <v>18516</v>
      </c>
      <c r="M8160" t="s">
        <v>18516</v>
      </c>
    </row>
    <row r="8161" spans="1:13" ht="13.5">
      <c r="A8161" t="s">
        <v>41536</v>
      </c>
      <c r="B8161" t="s">
        <v>41537</v>
      </c>
      <c r="C8161" t="s">
        <v>29610</v>
      </c>
      <c r="D8161" t="s">
        <v>29611</v>
      </c>
      <c r="E8161" t="s">
        <v>18516</v>
      </c>
      <c r="F8161" t="s">
        <v>18516</v>
      </c>
      <c r="G8161" t="s">
        <v>18516</v>
      </c>
      <c r="H8161" t="s">
        <v>18516</v>
      </c>
      <c r="I8161" t="s">
        <v>18516</v>
      </c>
      <c r="J8161" t="s">
        <v>18516</v>
      </c>
      <c r="K8161" t="s">
        <v>29707</v>
      </c>
      <c r="L8161" t="s">
        <v>18516</v>
      </c>
      <c r="M8161" t="s">
        <v>18516</v>
      </c>
    </row>
    <row r="8162" spans="1:13" ht="13.5">
      <c r="A8162" t="s">
        <v>41538</v>
      </c>
      <c r="B8162" t="s">
        <v>41539</v>
      </c>
      <c r="C8162" t="s">
        <v>29610</v>
      </c>
      <c r="D8162" t="s">
        <v>29611</v>
      </c>
      <c r="E8162" t="s">
        <v>18516</v>
      </c>
      <c r="F8162" t="s">
        <v>18516</v>
      </c>
      <c r="G8162" t="s">
        <v>18516</v>
      </c>
      <c r="H8162" t="s">
        <v>18516</v>
      </c>
      <c r="I8162" t="s">
        <v>18516</v>
      </c>
      <c r="J8162" t="s">
        <v>18516</v>
      </c>
      <c r="K8162" t="s">
        <v>29707</v>
      </c>
      <c r="L8162" t="s">
        <v>18516</v>
      </c>
      <c r="M8162" t="s">
        <v>18516</v>
      </c>
    </row>
    <row r="8163" spans="1:13" ht="13.5">
      <c r="A8163" t="s">
        <v>41540</v>
      </c>
      <c r="B8163" t="s">
        <v>41541</v>
      </c>
      <c r="C8163" t="s">
        <v>29610</v>
      </c>
      <c r="D8163" t="s">
        <v>29611</v>
      </c>
      <c r="E8163" t="s">
        <v>18516</v>
      </c>
      <c r="F8163" t="s">
        <v>18516</v>
      </c>
      <c r="G8163" t="s">
        <v>18516</v>
      </c>
      <c r="H8163" t="s">
        <v>18516</v>
      </c>
      <c r="I8163" t="s">
        <v>18516</v>
      </c>
      <c r="J8163" t="s">
        <v>18516</v>
      </c>
      <c r="K8163" t="s">
        <v>29707</v>
      </c>
      <c r="L8163" t="s">
        <v>18516</v>
      </c>
      <c r="M8163" t="s">
        <v>18516</v>
      </c>
    </row>
    <row r="8164" spans="1:13" ht="13.5">
      <c r="A8164" t="s">
        <v>41542</v>
      </c>
      <c r="B8164" t="s">
        <v>41543</v>
      </c>
      <c r="C8164" t="s">
        <v>29610</v>
      </c>
      <c r="D8164" t="s">
        <v>29611</v>
      </c>
      <c r="E8164" t="s">
        <v>18516</v>
      </c>
      <c r="F8164" t="s">
        <v>18516</v>
      </c>
      <c r="G8164" t="s">
        <v>18516</v>
      </c>
      <c r="H8164" t="s">
        <v>18516</v>
      </c>
      <c r="I8164" t="s">
        <v>18516</v>
      </c>
      <c r="J8164" t="s">
        <v>18516</v>
      </c>
      <c r="K8164" t="s">
        <v>29707</v>
      </c>
      <c r="L8164" t="s">
        <v>18516</v>
      </c>
      <c r="M8164" t="s">
        <v>18516</v>
      </c>
    </row>
    <row r="8165" spans="1:13" ht="13.5">
      <c r="A8165" t="s">
        <v>41544</v>
      </c>
      <c r="B8165" t="s">
        <v>41545</v>
      </c>
      <c r="C8165" t="s">
        <v>29610</v>
      </c>
      <c r="D8165" t="s">
        <v>29611</v>
      </c>
      <c r="E8165" t="s">
        <v>18516</v>
      </c>
      <c r="F8165" t="s">
        <v>18516</v>
      </c>
      <c r="G8165" t="s">
        <v>18516</v>
      </c>
      <c r="H8165" t="s">
        <v>18516</v>
      </c>
      <c r="I8165" t="s">
        <v>18516</v>
      </c>
      <c r="J8165" t="s">
        <v>18516</v>
      </c>
      <c r="K8165" t="s">
        <v>29707</v>
      </c>
      <c r="L8165" t="s">
        <v>18516</v>
      </c>
      <c r="M8165" t="s">
        <v>18516</v>
      </c>
    </row>
    <row r="8166" spans="1:13" ht="13.5">
      <c r="A8166" t="s">
        <v>41546</v>
      </c>
      <c r="B8166" t="s">
        <v>41547</v>
      </c>
      <c r="C8166" t="s">
        <v>29610</v>
      </c>
      <c r="D8166" t="s">
        <v>29611</v>
      </c>
      <c r="E8166" t="s">
        <v>18516</v>
      </c>
      <c r="F8166" t="s">
        <v>18516</v>
      </c>
      <c r="G8166" t="s">
        <v>18516</v>
      </c>
      <c r="H8166" t="s">
        <v>18516</v>
      </c>
      <c r="I8166" t="s">
        <v>18516</v>
      </c>
      <c r="J8166" t="s">
        <v>18516</v>
      </c>
      <c r="K8166" t="s">
        <v>29707</v>
      </c>
      <c r="L8166" t="s">
        <v>18516</v>
      </c>
      <c r="M8166" t="s">
        <v>18516</v>
      </c>
    </row>
    <row r="8167" spans="1:13" ht="13.5">
      <c r="A8167" t="s">
        <v>41548</v>
      </c>
      <c r="B8167" t="s">
        <v>41549</v>
      </c>
      <c r="C8167" t="s">
        <v>29610</v>
      </c>
      <c r="D8167" t="s">
        <v>29611</v>
      </c>
      <c r="E8167" t="s">
        <v>18516</v>
      </c>
      <c r="F8167" t="s">
        <v>18516</v>
      </c>
      <c r="G8167" t="s">
        <v>18516</v>
      </c>
      <c r="H8167" t="s">
        <v>18516</v>
      </c>
      <c r="I8167" t="s">
        <v>18516</v>
      </c>
      <c r="J8167" t="s">
        <v>18516</v>
      </c>
      <c r="K8167" t="s">
        <v>29707</v>
      </c>
      <c r="L8167" t="s">
        <v>18516</v>
      </c>
      <c r="M8167" t="s">
        <v>18516</v>
      </c>
    </row>
    <row r="8168" spans="1:13" ht="13.5">
      <c r="A8168" t="s">
        <v>41550</v>
      </c>
      <c r="B8168" t="s">
        <v>41551</v>
      </c>
      <c r="C8168" t="s">
        <v>29610</v>
      </c>
      <c r="D8168" t="s">
        <v>29611</v>
      </c>
      <c r="E8168" t="s">
        <v>18516</v>
      </c>
      <c r="F8168" t="s">
        <v>18516</v>
      </c>
      <c r="G8168" t="s">
        <v>18516</v>
      </c>
      <c r="H8168" t="s">
        <v>18516</v>
      </c>
      <c r="I8168" t="s">
        <v>18516</v>
      </c>
      <c r="J8168" t="s">
        <v>18516</v>
      </c>
      <c r="K8168" t="s">
        <v>29707</v>
      </c>
      <c r="L8168" t="s">
        <v>18516</v>
      </c>
      <c r="M8168" t="s">
        <v>18516</v>
      </c>
    </row>
    <row r="8169" spans="1:13" ht="13.5">
      <c r="A8169" t="s">
        <v>41552</v>
      </c>
      <c r="B8169" t="s">
        <v>41553</v>
      </c>
      <c r="C8169" t="s">
        <v>29610</v>
      </c>
      <c r="D8169" t="s">
        <v>29611</v>
      </c>
      <c r="E8169" t="s">
        <v>18516</v>
      </c>
      <c r="F8169" t="s">
        <v>18516</v>
      </c>
      <c r="G8169" t="s">
        <v>18516</v>
      </c>
      <c r="H8169" t="s">
        <v>18516</v>
      </c>
      <c r="I8169" t="s">
        <v>18516</v>
      </c>
      <c r="J8169" t="s">
        <v>18516</v>
      </c>
      <c r="K8169" t="s">
        <v>29707</v>
      </c>
      <c r="L8169" t="s">
        <v>18516</v>
      </c>
      <c r="M8169" t="s">
        <v>18516</v>
      </c>
    </row>
    <row r="8170" spans="1:13" ht="13.5">
      <c r="A8170" t="s">
        <v>41554</v>
      </c>
      <c r="B8170" t="s">
        <v>41555</v>
      </c>
      <c r="C8170" t="s">
        <v>29610</v>
      </c>
      <c r="D8170" t="s">
        <v>29611</v>
      </c>
      <c r="E8170" t="s">
        <v>18516</v>
      </c>
      <c r="F8170" t="s">
        <v>18516</v>
      </c>
      <c r="G8170" t="s">
        <v>18516</v>
      </c>
      <c r="H8170" t="s">
        <v>18516</v>
      </c>
      <c r="I8170" t="s">
        <v>18516</v>
      </c>
      <c r="J8170" t="s">
        <v>18516</v>
      </c>
      <c r="K8170" t="s">
        <v>29707</v>
      </c>
      <c r="L8170" t="s">
        <v>18516</v>
      </c>
      <c r="M8170" t="s">
        <v>18516</v>
      </c>
    </row>
    <row r="8171" spans="1:13" ht="13.5">
      <c r="A8171" t="s">
        <v>41556</v>
      </c>
      <c r="B8171" t="s">
        <v>41557</v>
      </c>
      <c r="C8171" t="s">
        <v>29610</v>
      </c>
      <c r="D8171" t="s">
        <v>29611</v>
      </c>
      <c r="E8171" t="s">
        <v>18516</v>
      </c>
      <c r="F8171" t="s">
        <v>18516</v>
      </c>
      <c r="G8171" t="s">
        <v>18516</v>
      </c>
      <c r="H8171" t="s">
        <v>18516</v>
      </c>
      <c r="I8171" t="s">
        <v>18516</v>
      </c>
      <c r="J8171" t="s">
        <v>18516</v>
      </c>
      <c r="K8171" t="s">
        <v>29707</v>
      </c>
      <c r="L8171" t="s">
        <v>18516</v>
      </c>
      <c r="M8171" t="s">
        <v>18516</v>
      </c>
    </row>
    <row r="8172" spans="1:13" ht="13.5">
      <c r="A8172" t="s">
        <v>41558</v>
      </c>
      <c r="B8172" t="s">
        <v>41559</v>
      </c>
      <c r="C8172" t="s">
        <v>29610</v>
      </c>
      <c r="D8172" t="s">
        <v>29611</v>
      </c>
      <c r="E8172" t="s">
        <v>18516</v>
      </c>
      <c r="F8172" t="s">
        <v>18516</v>
      </c>
      <c r="G8172" t="s">
        <v>18516</v>
      </c>
      <c r="H8172" t="s">
        <v>18516</v>
      </c>
      <c r="I8172" t="s">
        <v>18516</v>
      </c>
      <c r="J8172" t="s">
        <v>18516</v>
      </c>
      <c r="K8172" t="s">
        <v>29707</v>
      </c>
      <c r="L8172" t="s">
        <v>18516</v>
      </c>
      <c r="M8172" t="s">
        <v>18516</v>
      </c>
    </row>
    <row r="8173" spans="1:13" ht="13.5">
      <c r="A8173" t="s">
        <v>41560</v>
      </c>
      <c r="B8173" t="s">
        <v>41561</v>
      </c>
      <c r="C8173" t="s">
        <v>29610</v>
      </c>
      <c r="D8173" t="s">
        <v>29611</v>
      </c>
      <c r="E8173" t="s">
        <v>18516</v>
      </c>
      <c r="F8173" t="s">
        <v>18516</v>
      </c>
      <c r="G8173" t="s">
        <v>18516</v>
      </c>
      <c r="H8173" t="s">
        <v>18516</v>
      </c>
      <c r="I8173" t="s">
        <v>18516</v>
      </c>
      <c r="J8173" t="s">
        <v>18516</v>
      </c>
      <c r="K8173" t="s">
        <v>29707</v>
      </c>
      <c r="L8173" t="s">
        <v>18516</v>
      </c>
      <c r="M8173" t="s">
        <v>18516</v>
      </c>
    </row>
    <row r="8174" spans="1:13" ht="13.5">
      <c r="A8174" t="s">
        <v>41562</v>
      </c>
      <c r="B8174" t="s">
        <v>41563</v>
      </c>
      <c r="C8174" t="s">
        <v>29610</v>
      </c>
      <c r="D8174" t="s">
        <v>29611</v>
      </c>
      <c r="E8174" t="s">
        <v>18516</v>
      </c>
      <c r="F8174" t="s">
        <v>18516</v>
      </c>
      <c r="G8174" t="s">
        <v>18516</v>
      </c>
      <c r="H8174" t="s">
        <v>18516</v>
      </c>
      <c r="I8174" t="s">
        <v>18516</v>
      </c>
      <c r="J8174" t="s">
        <v>18516</v>
      </c>
      <c r="K8174" t="s">
        <v>29707</v>
      </c>
      <c r="L8174" t="s">
        <v>18516</v>
      </c>
      <c r="M8174" t="s">
        <v>18516</v>
      </c>
    </row>
    <row r="8175" spans="1:13" ht="13.5">
      <c r="A8175" t="s">
        <v>41564</v>
      </c>
      <c r="B8175" t="s">
        <v>41565</v>
      </c>
      <c r="C8175" t="s">
        <v>29610</v>
      </c>
      <c r="D8175" t="s">
        <v>29611</v>
      </c>
      <c r="E8175" t="s">
        <v>18516</v>
      </c>
      <c r="F8175" t="s">
        <v>18516</v>
      </c>
      <c r="G8175" t="s">
        <v>18516</v>
      </c>
      <c r="H8175" t="s">
        <v>18516</v>
      </c>
      <c r="I8175" t="s">
        <v>18516</v>
      </c>
      <c r="J8175" t="s">
        <v>18516</v>
      </c>
      <c r="K8175" t="s">
        <v>29707</v>
      </c>
      <c r="L8175" t="s">
        <v>18516</v>
      </c>
      <c r="M8175" t="s">
        <v>18516</v>
      </c>
    </row>
    <row r="8176" spans="1:13" ht="13.5">
      <c r="A8176" t="s">
        <v>41566</v>
      </c>
      <c r="B8176" t="s">
        <v>41567</v>
      </c>
      <c r="C8176" t="s">
        <v>29610</v>
      </c>
      <c r="D8176" t="s">
        <v>29611</v>
      </c>
      <c r="E8176" t="s">
        <v>18516</v>
      </c>
      <c r="F8176" t="s">
        <v>18516</v>
      </c>
      <c r="G8176" t="s">
        <v>18516</v>
      </c>
      <c r="H8176" t="s">
        <v>18516</v>
      </c>
      <c r="I8176" t="s">
        <v>18516</v>
      </c>
      <c r="J8176" t="s">
        <v>18516</v>
      </c>
      <c r="K8176" t="s">
        <v>29707</v>
      </c>
      <c r="L8176" t="s">
        <v>18516</v>
      </c>
      <c r="M8176" t="s">
        <v>18516</v>
      </c>
    </row>
    <row r="8177" spans="1:13" ht="13.5">
      <c r="A8177" t="s">
        <v>41568</v>
      </c>
      <c r="B8177" t="s">
        <v>41569</v>
      </c>
      <c r="C8177" t="s">
        <v>29610</v>
      </c>
      <c r="D8177" t="s">
        <v>29611</v>
      </c>
      <c r="E8177" t="s">
        <v>18516</v>
      </c>
      <c r="F8177" t="s">
        <v>18516</v>
      </c>
      <c r="G8177" t="s">
        <v>18516</v>
      </c>
      <c r="H8177" t="s">
        <v>18516</v>
      </c>
      <c r="I8177" t="s">
        <v>18516</v>
      </c>
      <c r="J8177" t="s">
        <v>18516</v>
      </c>
      <c r="K8177" t="s">
        <v>29707</v>
      </c>
      <c r="L8177" t="s">
        <v>18516</v>
      </c>
      <c r="M8177" t="s">
        <v>18516</v>
      </c>
    </row>
    <row r="8178" spans="1:13" ht="13.5">
      <c r="A8178" t="s">
        <v>41570</v>
      </c>
      <c r="B8178" t="s">
        <v>41571</v>
      </c>
      <c r="C8178" t="s">
        <v>29610</v>
      </c>
      <c r="D8178" t="s">
        <v>29611</v>
      </c>
      <c r="E8178" t="s">
        <v>18516</v>
      </c>
      <c r="F8178" t="s">
        <v>18516</v>
      </c>
      <c r="G8178" t="s">
        <v>18516</v>
      </c>
      <c r="H8178" t="s">
        <v>18516</v>
      </c>
      <c r="I8178" t="s">
        <v>18516</v>
      </c>
      <c r="J8178" t="s">
        <v>18516</v>
      </c>
      <c r="K8178" t="s">
        <v>29707</v>
      </c>
      <c r="L8178" t="s">
        <v>18516</v>
      </c>
      <c r="M8178" t="s">
        <v>18516</v>
      </c>
    </row>
    <row r="8179" spans="1:13" ht="13.5">
      <c r="A8179" t="s">
        <v>41572</v>
      </c>
      <c r="B8179" t="s">
        <v>41573</v>
      </c>
      <c r="C8179" t="s">
        <v>29610</v>
      </c>
      <c r="D8179" t="s">
        <v>29611</v>
      </c>
      <c r="E8179" t="s">
        <v>18516</v>
      </c>
      <c r="F8179" t="s">
        <v>18516</v>
      </c>
      <c r="G8179" t="s">
        <v>18516</v>
      </c>
      <c r="H8179" t="s">
        <v>18516</v>
      </c>
      <c r="I8179" t="s">
        <v>18516</v>
      </c>
      <c r="J8179" t="s">
        <v>18516</v>
      </c>
      <c r="K8179" t="s">
        <v>29707</v>
      </c>
      <c r="L8179" t="s">
        <v>18516</v>
      </c>
      <c r="M8179" t="s">
        <v>18516</v>
      </c>
    </row>
    <row r="8180" spans="1:13" ht="13.5">
      <c r="A8180" t="s">
        <v>41574</v>
      </c>
      <c r="B8180" t="s">
        <v>41575</v>
      </c>
      <c r="C8180" t="s">
        <v>29610</v>
      </c>
      <c r="D8180" t="s">
        <v>29611</v>
      </c>
      <c r="E8180" t="s">
        <v>18516</v>
      </c>
      <c r="F8180" t="s">
        <v>18516</v>
      </c>
      <c r="G8180" t="s">
        <v>18516</v>
      </c>
      <c r="H8180" t="s">
        <v>18516</v>
      </c>
      <c r="I8180" t="s">
        <v>18516</v>
      </c>
      <c r="J8180" t="s">
        <v>18516</v>
      </c>
      <c r="K8180" t="s">
        <v>29707</v>
      </c>
      <c r="L8180" t="s">
        <v>18516</v>
      </c>
      <c r="M8180" t="s">
        <v>18516</v>
      </c>
    </row>
    <row r="8181" spans="1:13" ht="13.5">
      <c r="A8181" t="s">
        <v>4939</v>
      </c>
      <c r="B8181" t="s">
        <v>41576</v>
      </c>
      <c r="C8181" t="s">
        <v>29610</v>
      </c>
      <c r="D8181" t="s">
        <v>29611</v>
      </c>
      <c r="E8181" t="s">
        <v>18516</v>
      </c>
      <c r="F8181" t="s">
        <v>18516</v>
      </c>
      <c r="G8181" t="s">
        <v>18516</v>
      </c>
      <c r="H8181" t="s">
        <v>18516</v>
      </c>
      <c r="I8181" t="s">
        <v>18516</v>
      </c>
      <c r="J8181" t="s">
        <v>18516</v>
      </c>
      <c r="K8181" t="s">
        <v>29707</v>
      </c>
      <c r="L8181" t="s">
        <v>18516</v>
      </c>
      <c r="M8181" t="s">
        <v>18516</v>
      </c>
    </row>
    <row r="8182" spans="1:13" ht="13.5">
      <c r="A8182" t="s">
        <v>7365</v>
      </c>
      <c r="B8182" t="s">
        <v>41577</v>
      </c>
      <c r="C8182" t="s">
        <v>29610</v>
      </c>
      <c r="D8182" t="s">
        <v>29611</v>
      </c>
      <c r="E8182" s="164">
        <v>220</v>
      </c>
      <c r="F8182" s="164">
        <v>220</v>
      </c>
      <c r="G8182" t="s">
        <v>18516</v>
      </c>
      <c r="H8182" t="s">
        <v>18516</v>
      </c>
      <c r="I8182" s="164">
        <v>39.51</v>
      </c>
      <c r="J8182" s="164">
        <v>259.51</v>
      </c>
      <c r="K8182">
        <v>75</v>
      </c>
      <c r="L8182" t="s">
        <v>18516</v>
      </c>
      <c r="M8182" t="s">
        <v>18516</v>
      </c>
    </row>
    <row r="8183" spans="1:13" ht="13.5">
      <c r="A8183" t="s">
        <v>7362</v>
      </c>
      <c r="B8183" t="s">
        <v>41577</v>
      </c>
      <c r="C8183" t="s">
        <v>29610</v>
      </c>
      <c r="D8183" t="s">
        <v>29611</v>
      </c>
      <c r="E8183" s="164">
        <v>220</v>
      </c>
      <c r="F8183" s="164">
        <v>220</v>
      </c>
      <c r="G8183" t="s">
        <v>18516</v>
      </c>
      <c r="H8183" t="s">
        <v>18516</v>
      </c>
      <c r="I8183" s="164">
        <v>39.51</v>
      </c>
      <c r="J8183" s="164">
        <v>259.51</v>
      </c>
      <c r="K8183">
        <v>216</v>
      </c>
      <c r="L8183" t="s">
        <v>18516</v>
      </c>
      <c r="M8183" t="s">
        <v>18516</v>
      </c>
    </row>
    <row r="8184" spans="1:13" ht="13.5">
      <c r="A8184" t="s">
        <v>41578</v>
      </c>
      <c r="B8184" t="s">
        <v>41579</v>
      </c>
      <c r="C8184" t="s">
        <v>29610</v>
      </c>
      <c r="D8184" t="s">
        <v>29611</v>
      </c>
      <c r="E8184" t="s">
        <v>18516</v>
      </c>
      <c r="F8184" t="s">
        <v>18516</v>
      </c>
      <c r="G8184" t="s">
        <v>18516</v>
      </c>
      <c r="H8184" t="s">
        <v>18516</v>
      </c>
      <c r="I8184" t="s">
        <v>18516</v>
      </c>
      <c r="J8184" t="s">
        <v>18516</v>
      </c>
      <c r="K8184" t="s">
        <v>29707</v>
      </c>
      <c r="L8184" t="s">
        <v>18516</v>
      </c>
      <c r="M8184" t="s">
        <v>18516</v>
      </c>
    </row>
    <row r="8185" spans="1:13" ht="13.5">
      <c r="A8185" t="s">
        <v>4924</v>
      </c>
      <c r="B8185" t="s">
        <v>41580</v>
      </c>
      <c r="C8185" t="s">
        <v>29610</v>
      </c>
      <c r="D8185" t="s">
        <v>29611</v>
      </c>
      <c r="E8185" t="s">
        <v>18516</v>
      </c>
      <c r="F8185" t="s">
        <v>18516</v>
      </c>
      <c r="G8185" t="s">
        <v>18516</v>
      </c>
      <c r="H8185" t="s">
        <v>18516</v>
      </c>
      <c r="I8185" t="s">
        <v>18516</v>
      </c>
      <c r="J8185" t="s">
        <v>18516</v>
      </c>
      <c r="K8185" t="s">
        <v>29707</v>
      </c>
      <c r="L8185" t="s">
        <v>18516</v>
      </c>
      <c r="M8185" t="s">
        <v>18516</v>
      </c>
    </row>
    <row r="8186" spans="1:13" ht="13.5">
      <c r="A8186" t="s">
        <v>4918</v>
      </c>
      <c r="B8186" t="s">
        <v>41581</v>
      </c>
      <c r="C8186" t="s">
        <v>29610</v>
      </c>
      <c r="D8186" t="s">
        <v>29611</v>
      </c>
      <c r="E8186" t="s">
        <v>18516</v>
      </c>
      <c r="F8186" t="s">
        <v>18516</v>
      </c>
      <c r="G8186" t="s">
        <v>18516</v>
      </c>
      <c r="H8186" t="s">
        <v>18516</v>
      </c>
      <c r="I8186" t="s">
        <v>18516</v>
      </c>
      <c r="J8186" t="s">
        <v>18516</v>
      </c>
      <c r="K8186" t="s">
        <v>29707</v>
      </c>
      <c r="L8186" t="s">
        <v>18516</v>
      </c>
      <c r="M8186" t="s">
        <v>18516</v>
      </c>
    </row>
    <row r="8187" spans="1:13" ht="13.5">
      <c r="A8187" t="s">
        <v>4921</v>
      </c>
      <c r="B8187" t="s">
        <v>41582</v>
      </c>
      <c r="C8187" t="s">
        <v>29610</v>
      </c>
      <c r="D8187" t="s">
        <v>29611</v>
      </c>
      <c r="E8187" t="s">
        <v>18516</v>
      </c>
      <c r="F8187" t="s">
        <v>18516</v>
      </c>
      <c r="G8187" t="s">
        <v>18516</v>
      </c>
      <c r="H8187" t="s">
        <v>18516</v>
      </c>
      <c r="I8187" t="s">
        <v>18516</v>
      </c>
      <c r="J8187" t="s">
        <v>18516</v>
      </c>
      <c r="K8187" t="s">
        <v>29707</v>
      </c>
      <c r="L8187" t="s">
        <v>18516</v>
      </c>
      <c r="M8187" t="s">
        <v>18516</v>
      </c>
    </row>
    <row r="8188" spans="1:13" ht="13.5">
      <c r="A8188" t="s">
        <v>41583</v>
      </c>
      <c r="B8188" t="s">
        <v>41584</v>
      </c>
      <c r="C8188" t="s">
        <v>29610</v>
      </c>
      <c r="D8188" t="s">
        <v>29611</v>
      </c>
      <c r="E8188" t="s">
        <v>18516</v>
      </c>
      <c r="F8188" t="s">
        <v>18516</v>
      </c>
      <c r="G8188" t="s">
        <v>18516</v>
      </c>
      <c r="H8188" t="s">
        <v>18516</v>
      </c>
      <c r="I8188" t="s">
        <v>18516</v>
      </c>
      <c r="J8188" t="s">
        <v>18516</v>
      </c>
      <c r="K8188" t="s">
        <v>29707</v>
      </c>
      <c r="L8188" t="s">
        <v>18516</v>
      </c>
      <c r="M8188" t="s">
        <v>18516</v>
      </c>
    </row>
    <row r="8189" spans="1:13" ht="13.5">
      <c r="A8189" t="s">
        <v>6025</v>
      </c>
      <c r="B8189" t="s">
        <v>41585</v>
      </c>
      <c r="C8189" t="s">
        <v>29610</v>
      </c>
      <c r="D8189" t="s">
        <v>29611</v>
      </c>
      <c r="E8189" t="s">
        <v>18516</v>
      </c>
      <c r="F8189" t="s">
        <v>18516</v>
      </c>
      <c r="G8189" t="s">
        <v>18516</v>
      </c>
      <c r="H8189" t="s">
        <v>18516</v>
      </c>
      <c r="I8189" t="s">
        <v>18516</v>
      </c>
      <c r="J8189" t="s">
        <v>18516</v>
      </c>
      <c r="K8189" t="s">
        <v>29707</v>
      </c>
      <c r="L8189" t="s">
        <v>18516</v>
      </c>
      <c r="M8189" t="s">
        <v>18516</v>
      </c>
    </row>
    <row r="8190" spans="1:13" ht="13.5">
      <c r="A8190" t="s">
        <v>41586</v>
      </c>
      <c r="B8190" t="s">
        <v>41587</v>
      </c>
      <c r="C8190" t="s">
        <v>29610</v>
      </c>
      <c r="D8190" t="s">
        <v>29611</v>
      </c>
      <c r="E8190" t="s">
        <v>18516</v>
      </c>
      <c r="F8190" t="s">
        <v>18516</v>
      </c>
      <c r="G8190" t="s">
        <v>18516</v>
      </c>
      <c r="H8190" t="s">
        <v>18516</v>
      </c>
      <c r="I8190" t="s">
        <v>18516</v>
      </c>
      <c r="J8190" t="s">
        <v>18516</v>
      </c>
      <c r="K8190" t="s">
        <v>29707</v>
      </c>
      <c r="L8190" t="s">
        <v>18516</v>
      </c>
      <c r="M8190" t="s">
        <v>18516</v>
      </c>
    </row>
    <row r="8191" spans="1:13" ht="13.5">
      <c r="A8191" t="s">
        <v>41588</v>
      </c>
      <c r="B8191" t="s">
        <v>41589</v>
      </c>
      <c r="C8191" t="s">
        <v>29610</v>
      </c>
      <c r="D8191" t="s">
        <v>29611</v>
      </c>
      <c r="E8191" t="s">
        <v>18516</v>
      </c>
      <c r="F8191" t="s">
        <v>18516</v>
      </c>
      <c r="G8191" t="s">
        <v>18516</v>
      </c>
      <c r="H8191" t="s">
        <v>18516</v>
      </c>
      <c r="I8191" t="s">
        <v>18516</v>
      </c>
      <c r="J8191" t="s">
        <v>18516</v>
      </c>
      <c r="K8191" t="s">
        <v>29707</v>
      </c>
      <c r="L8191" t="s">
        <v>18516</v>
      </c>
      <c r="M8191" t="s">
        <v>18516</v>
      </c>
    </row>
    <row r="8192" spans="1:13" ht="13.5">
      <c r="A8192" t="s">
        <v>41590</v>
      </c>
      <c r="B8192" t="s">
        <v>41591</v>
      </c>
      <c r="C8192" t="s">
        <v>29610</v>
      </c>
      <c r="D8192" t="s">
        <v>29611</v>
      </c>
      <c r="E8192" t="s">
        <v>18516</v>
      </c>
      <c r="F8192" t="s">
        <v>18516</v>
      </c>
      <c r="G8192" t="s">
        <v>18516</v>
      </c>
      <c r="H8192" t="s">
        <v>18516</v>
      </c>
      <c r="I8192" t="s">
        <v>18516</v>
      </c>
      <c r="J8192" t="s">
        <v>18516</v>
      </c>
      <c r="K8192" t="s">
        <v>29707</v>
      </c>
      <c r="L8192" t="s">
        <v>18516</v>
      </c>
      <c r="M8192" t="s">
        <v>18516</v>
      </c>
    </row>
    <row r="8193" spans="1:13" ht="13.5">
      <c r="A8193" t="s">
        <v>9627</v>
      </c>
      <c r="B8193" t="s">
        <v>41592</v>
      </c>
      <c r="C8193" t="s">
        <v>29610</v>
      </c>
      <c r="D8193" t="s">
        <v>29611</v>
      </c>
      <c r="E8193" s="164">
        <v>195</v>
      </c>
      <c r="F8193" s="164">
        <v>150</v>
      </c>
      <c r="G8193" s="165">
        <v>0.76</v>
      </c>
      <c r="H8193" t="s">
        <v>18516</v>
      </c>
      <c r="I8193" s="164">
        <v>87.9</v>
      </c>
      <c r="J8193" s="164">
        <v>237.9</v>
      </c>
      <c r="K8193">
        <v>72</v>
      </c>
      <c r="L8193" t="s">
        <v>29410</v>
      </c>
      <c r="M8193" t="s">
        <v>29623</v>
      </c>
    </row>
    <row r="8194" spans="1:13" ht="13.5">
      <c r="A8194" t="s">
        <v>41593</v>
      </c>
      <c r="B8194" t="s">
        <v>41594</v>
      </c>
      <c r="C8194" t="s">
        <v>29610</v>
      </c>
      <c r="D8194" t="s">
        <v>29611</v>
      </c>
      <c r="E8194" t="s">
        <v>18516</v>
      </c>
      <c r="F8194" t="s">
        <v>18516</v>
      </c>
      <c r="G8194" t="s">
        <v>18516</v>
      </c>
      <c r="H8194" t="s">
        <v>18516</v>
      </c>
      <c r="I8194" t="s">
        <v>18516</v>
      </c>
      <c r="J8194" t="s">
        <v>18516</v>
      </c>
      <c r="K8194" t="s">
        <v>29707</v>
      </c>
      <c r="L8194" t="s">
        <v>18516</v>
      </c>
      <c r="M8194" t="s">
        <v>18516</v>
      </c>
    </row>
    <row r="8195" spans="1:13" ht="13.5">
      <c r="A8195" t="s">
        <v>41595</v>
      </c>
      <c r="B8195" t="s">
        <v>41596</v>
      </c>
      <c r="C8195" t="s">
        <v>29610</v>
      </c>
      <c r="D8195" t="s">
        <v>29611</v>
      </c>
      <c r="E8195" t="s">
        <v>18516</v>
      </c>
      <c r="F8195" t="s">
        <v>18516</v>
      </c>
      <c r="G8195" t="s">
        <v>18516</v>
      </c>
      <c r="H8195" t="s">
        <v>18516</v>
      </c>
      <c r="I8195" t="s">
        <v>18516</v>
      </c>
      <c r="J8195" t="s">
        <v>18516</v>
      </c>
      <c r="K8195" t="s">
        <v>29707</v>
      </c>
      <c r="L8195" t="s">
        <v>18516</v>
      </c>
      <c r="M8195" t="s">
        <v>18516</v>
      </c>
    </row>
    <row r="8196" spans="1:13" ht="13.5">
      <c r="A8196" t="s">
        <v>41597</v>
      </c>
      <c r="B8196" t="s">
        <v>41598</v>
      </c>
      <c r="C8196" t="s">
        <v>29610</v>
      </c>
      <c r="D8196" t="s">
        <v>29611</v>
      </c>
      <c r="E8196" t="s">
        <v>18516</v>
      </c>
      <c r="F8196" t="s">
        <v>18516</v>
      </c>
      <c r="G8196" t="s">
        <v>18516</v>
      </c>
      <c r="H8196" t="s">
        <v>18516</v>
      </c>
      <c r="I8196" t="s">
        <v>18516</v>
      </c>
      <c r="J8196" t="s">
        <v>18516</v>
      </c>
      <c r="K8196" t="s">
        <v>29707</v>
      </c>
      <c r="L8196" t="s">
        <v>18516</v>
      </c>
      <c r="M8196" t="s">
        <v>18516</v>
      </c>
    </row>
    <row r="8197" spans="1:13" ht="13.5">
      <c r="A8197" t="s">
        <v>13126</v>
      </c>
      <c r="B8197" t="s">
        <v>41599</v>
      </c>
      <c r="C8197" t="s">
        <v>29610</v>
      </c>
      <c r="D8197" t="s">
        <v>29611</v>
      </c>
      <c r="E8197" s="164">
        <v>160</v>
      </c>
      <c r="F8197" s="164">
        <v>120</v>
      </c>
      <c r="G8197" s="165">
        <v>0.75</v>
      </c>
      <c r="H8197" t="s">
        <v>18516</v>
      </c>
      <c r="I8197" s="164">
        <v>38.44</v>
      </c>
      <c r="J8197" s="164">
        <v>158.44</v>
      </c>
      <c r="K8197">
        <v>22</v>
      </c>
      <c r="L8197" t="s">
        <v>29439</v>
      </c>
      <c r="M8197" t="s">
        <v>29711</v>
      </c>
    </row>
    <row r="8198" spans="1:13" ht="13.5">
      <c r="A8198" t="s">
        <v>13120</v>
      </c>
      <c r="B8198" t="s">
        <v>41600</v>
      </c>
      <c r="C8198" t="s">
        <v>29610</v>
      </c>
      <c r="D8198" t="s">
        <v>29611</v>
      </c>
      <c r="E8198" s="164">
        <v>160</v>
      </c>
      <c r="F8198" s="164">
        <v>120</v>
      </c>
      <c r="G8198" s="165">
        <v>0.75</v>
      </c>
      <c r="H8198" t="s">
        <v>18516</v>
      </c>
      <c r="I8198" s="164">
        <v>38.44</v>
      </c>
      <c r="J8198" s="164">
        <v>158.44</v>
      </c>
      <c r="K8198">
        <v>16</v>
      </c>
      <c r="L8198" t="s">
        <v>29410</v>
      </c>
      <c r="M8198" t="s">
        <v>29711</v>
      </c>
    </row>
    <row r="8199" spans="1:13" ht="13.5">
      <c r="A8199" t="s">
        <v>41601</v>
      </c>
      <c r="B8199" t="s">
        <v>41602</v>
      </c>
      <c r="C8199" t="s">
        <v>29610</v>
      </c>
      <c r="D8199" t="s">
        <v>29611</v>
      </c>
      <c r="E8199" t="s">
        <v>18516</v>
      </c>
      <c r="F8199" t="s">
        <v>18516</v>
      </c>
      <c r="G8199" t="s">
        <v>18516</v>
      </c>
      <c r="H8199" t="s">
        <v>18516</v>
      </c>
      <c r="I8199" t="s">
        <v>18516</v>
      </c>
      <c r="J8199" t="s">
        <v>18516</v>
      </c>
      <c r="K8199" t="s">
        <v>29707</v>
      </c>
      <c r="L8199" t="s">
        <v>18516</v>
      </c>
      <c r="M8199" t="s">
        <v>18516</v>
      </c>
    </row>
    <row r="8200" spans="1:13" ht="13.5">
      <c r="A8200" t="s">
        <v>41603</v>
      </c>
      <c r="B8200" t="s">
        <v>41604</v>
      </c>
      <c r="C8200" t="s">
        <v>29610</v>
      </c>
      <c r="D8200" t="s">
        <v>29611</v>
      </c>
      <c r="E8200" t="s">
        <v>18516</v>
      </c>
      <c r="F8200" t="s">
        <v>18516</v>
      </c>
      <c r="G8200" t="s">
        <v>18516</v>
      </c>
      <c r="H8200" t="s">
        <v>18516</v>
      </c>
      <c r="I8200" t="s">
        <v>18516</v>
      </c>
      <c r="J8200" t="s">
        <v>18516</v>
      </c>
      <c r="K8200" t="s">
        <v>29707</v>
      </c>
      <c r="L8200" t="s">
        <v>18516</v>
      </c>
      <c r="M8200" t="s">
        <v>18516</v>
      </c>
    </row>
    <row r="8201" spans="1:13" ht="13.5">
      <c r="A8201" t="s">
        <v>14411</v>
      </c>
      <c r="B8201" t="s">
        <v>41605</v>
      </c>
      <c r="C8201" t="s">
        <v>29610</v>
      </c>
      <c r="D8201" t="s">
        <v>29611</v>
      </c>
      <c r="E8201" t="s">
        <v>18516</v>
      </c>
      <c r="F8201" t="s">
        <v>18516</v>
      </c>
      <c r="G8201" t="s">
        <v>18516</v>
      </c>
      <c r="H8201" t="s">
        <v>18516</v>
      </c>
      <c r="I8201" t="s">
        <v>18516</v>
      </c>
      <c r="J8201" t="s">
        <v>18516</v>
      </c>
      <c r="K8201" t="s">
        <v>29707</v>
      </c>
      <c r="L8201" t="s">
        <v>18516</v>
      </c>
      <c r="M8201" t="s">
        <v>18516</v>
      </c>
    </row>
    <row r="8202" spans="1:13" ht="13.5">
      <c r="A8202" t="s">
        <v>41606</v>
      </c>
      <c r="B8202" t="s">
        <v>41607</v>
      </c>
      <c r="C8202" t="s">
        <v>29610</v>
      </c>
      <c r="D8202" t="s">
        <v>29611</v>
      </c>
      <c r="E8202" t="s">
        <v>18516</v>
      </c>
      <c r="F8202" t="s">
        <v>18516</v>
      </c>
      <c r="G8202" t="s">
        <v>18516</v>
      </c>
      <c r="H8202" t="s">
        <v>18516</v>
      </c>
      <c r="I8202" t="s">
        <v>18516</v>
      </c>
      <c r="J8202" t="s">
        <v>18516</v>
      </c>
      <c r="K8202" t="s">
        <v>29707</v>
      </c>
      <c r="L8202" t="s">
        <v>18516</v>
      </c>
      <c r="M8202" t="s">
        <v>18516</v>
      </c>
    </row>
    <row r="8203" spans="1:13" ht="13.5">
      <c r="A8203" t="s">
        <v>41608</v>
      </c>
      <c r="B8203" t="s">
        <v>41609</v>
      </c>
      <c r="C8203" t="s">
        <v>29610</v>
      </c>
      <c r="D8203" t="s">
        <v>29611</v>
      </c>
      <c r="E8203" t="s">
        <v>18516</v>
      </c>
      <c r="F8203" t="s">
        <v>18516</v>
      </c>
      <c r="G8203" t="s">
        <v>18516</v>
      </c>
      <c r="H8203" t="s">
        <v>18516</v>
      </c>
      <c r="I8203" t="s">
        <v>18516</v>
      </c>
      <c r="J8203" t="s">
        <v>18516</v>
      </c>
      <c r="K8203" t="s">
        <v>29707</v>
      </c>
      <c r="L8203" t="s">
        <v>18516</v>
      </c>
      <c r="M8203" t="s">
        <v>18516</v>
      </c>
    </row>
    <row r="8204" spans="1:13" ht="13.5">
      <c r="A8204" t="s">
        <v>41610</v>
      </c>
      <c r="B8204" t="s">
        <v>41611</v>
      </c>
      <c r="C8204" t="s">
        <v>29610</v>
      </c>
      <c r="D8204" t="s">
        <v>29611</v>
      </c>
      <c r="E8204" t="s">
        <v>18516</v>
      </c>
      <c r="F8204" t="s">
        <v>18516</v>
      </c>
      <c r="G8204" t="s">
        <v>18516</v>
      </c>
      <c r="H8204" t="s">
        <v>18516</v>
      </c>
      <c r="I8204" t="s">
        <v>18516</v>
      </c>
      <c r="J8204" t="s">
        <v>18516</v>
      </c>
      <c r="K8204" t="s">
        <v>29707</v>
      </c>
      <c r="L8204" t="s">
        <v>18516</v>
      </c>
      <c r="M8204" t="s">
        <v>18516</v>
      </c>
    </row>
    <row r="8205" spans="1:13" ht="13.5">
      <c r="A8205" t="s">
        <v>41612</v>
      </c>
      <c r="B8205" t="s">
        <v>41613</v>
      </c>
      <c r="C8205" t="s">
        <v>29610</v>
      </c>
      <c r="D8205" t="s">
        <v>29611</v>
      </c>
      <c r="E8205" t="s">
        <v>18516</v>
      </c>
      <c r="F8205" t="s">
        <v>18516</v>
      </c>
      <c r="G8205" t="s">
        <v>18516</v>
      </c>
      <c r="H8205" t="s">
        <v>18516</v>
      </c>
      <c r="I8205" t="s">
        <v>18516</v>
      </c>
      <c r="J8205" t="s">
        <v>18516</v>
      </c>
      <c r="K8205" t="s">
        <v>29707</v>
      </c>
      <c r="L8205" t="s">
        <v>18516</v>
      </c>
      <c r="M8205" t="s">
        <v>18516</v>
      </c>
    </row>
    <row r="8206" spans="1:13" ht="13.5">
      <c r="A8206" t="s">
        <v>41614</v>
      </c>
      <c r="B8206" t="s">
        <v>41615</v>
      </c>
      <c r="C8206" t="s">
        <v>29610</v>
      </c>
      <c r="D8206" t="s">
        <v>29611</v>
      </c>
      <c r="E8206" t="s">
        <v>18516</v>
      </c>
      <c r="F8206" t="s">
        <v>18516</v>
      </c>
      <c r="G8206" t="s">
        <v>18516</v>
      </c>
      <c r="H8206" t="s">
        <v>18516</v>
      </c>
      <c r="I8206" t="s">
        <v>18516</v>
      </c>
      <c r="J8206" t="s">
        <v>18516</v>
      </c>
      <c r="K8206" t="s">
        <v>29707</v>
      </c>
      <c r="L8206" t="s">
        <v>18516</v>
      </c>
      <c r="M8206" t="s">
        <v>18516</v>
      </c>
    </row>
    <row r="8207" spans="1:13" ht="13.5">
      <c r="A8207" t="s">
        <v>41616</v>
      </c>
      <c r="B8207" t="s">
        <v>41617</v>
      </c>
      <c r="C8207" t="s">
        <v>29610</v>
      </c>
      <c r="D8207" t="s">
        <v>29611</v>
      </c>
      <c r="E8207" t="s">
        <v>18516</v>
      </c>
      <c r="F8207" t="s">
        <v>18516</v>
      </c>
      <c r="G8207" t="s">
        <v>18516</v>
      </c>
      <c r="H8207" t="s">
        <v>18516</v>
      </c>
      <c r="I8207" t="s">
        <v>18516</v>
      </c>
      <c r="J8207" t="s">
        <v>18516</v>
      </c>
      <c r="K8207" t="s">
        <v>29707</v>
      </c>
      <c r="L8207" t="s">
        <v>18516</v>
      </c>
      <c r="M8207" t="s">
        <v>18516</v>
      </c>
    </row>
    <row r="8208" spans="1:13" ht="13.5">
      <c r="A8208" t="s">
        <v>41618</v>
      </c>
      <c r="B8208" t="s">
        <v>41619</v>
      </c>
      <c r="C8208" t="s">
        <v>29610</v>
      </c>
      <c r="D8208" t="s">
        <v>29611</v>
      </c>
      <c r="E8208" t="s">
        <v>18516</v>
      </c>
      <c r="F8208" t="s">
        <v>18516</v>
      </c>
      <c r="G8208" t="s">
        <v>18516</v>
      </c>
      <c r="H8208" t="s">
        <v>18516</v>
      </c>
      <c r="I8208" t="s">
        <v>18516</v>
      </c>
      <c r="J8208" t="s">
        <v>18516</v>
      </c>
      <c r="K8208" t="s">
        <v>29707</v>
      </c>
      <c r="L8208" t="s">
        <v>18516</v>
      </c>
      <c r="M8208" t="s">
        <v>18516</v>
      </c>
    </row>
    <row r="8209" spans="1:13" ht="13.5">
      <c r="A8209" t="s">
        <v>41620</v>
      </c>
      <c r="B8209" t="s">
        <v>41621</v>
      </c>
      <c r="C8209" t="s">
        <v>29610</v>
      </c>
      <c r="D8209" t="s">
        <v>29611</v>
      </c>
      <c r="E8209" t="s">
        <v>18516</v>
      </c>
      <c r="F8209" t="s">
        <v>18516</v>
      </c>
      <c r="G8209" t="s">
        <v>18516</v>
      </c>
      <c r="H8209" t="s">
        <v>18516</v>
      </c>
      <c r="I8209" t="s">
        <v>18516</v>
      </c>
      <c r="J8209" t="s">
        <v>18516</v>
      </c>
      <c r="K8209" t="s">
        <v>29707</v>
      </c>
      <c r="L8209" t="s">
        <v>18516</v>
      </c>
      <c r="M8209" t="s">
        <v>18516</v>
      </c>
    </row>
    <row r="8210" spans="1:13" ht="13.5">
      <c r="A8210" t="s">
        <v>41622</v>
      </c>
      <c r="B8210" t="s">
        <v>41623</v>
      </c>
      <c r="C8210" t="s">
        <v>29610</v>
      </c>
      <c r="D8210" t="s">
        <v>29611</v>
      </c>
      <c r="E8210" t="s">
        <v>18516</v>
      </c>
      <c r="F8210" t="s">
        <v>18516</v>
      </c>
      <c r="G8210" t="s">
        <v>18516</v>
      </c>
      <c r="H8210" t="s">
        <v>18516</v>
      </c>
      <c r="I8210" t="s">
        <v>18516</v>
      </c>
      <c r="J8210" t="s">
        <v>18516</v>
      </c>
      <c r="K8210" t="s">
        <v>29707</v>
      </c>
      <c r="L8210" t="s">
        <v>18516</v>
      </c>
      <c r="M8210" t="s">
        <v>18516</v>
      </c>
    </row>
    <row r="8211" spans="1:13" ht="13.5">
      <c r="A8211" t="s">
        <v>41624</v>
      </c>
      <c r="B8211" t="s">
        <v>41625</v>
      </c>
      <c r="C8211" t="s">
        <v>29610</v>
      </c>
      <c r="D8211" t="s">
        <v>29611</v>
      </c>
      <c r="E8211" t="s">
        <v>18516</v>
      </c>
      <c r="F8211" t="s">
        <v>18516</v>
      </c>
      <c r="G8211" t="s">
        <v>18516</v>
      </c>
      <c r="H8211" t="s">
        <v>18516</v>
      </c>
      <c r="I8211" t="s">
        <v>18516</v>
      </c>
      <c r="J8211" t="s">
        <v>18516</v>
      </c>
      <c r="K8211" t="s">
        <v>29707</v>
      </c>
      <c r="L8211" t="s">
        <v>18516</v>
      </c>
      <c r="M8211" t="s">
        <v>18516</v>
      </c>
    </row>
    <row r="8212" spans="1:13" ht="13.5">
      <c r="A8212" t="s">
        <v>41626</v>
      </c>
      <c r="B8212" t="s">
        <v>41627</v>
      </c>
      <c r="C8212" t="s">
        <v>29610</v>
      </c>
      <c r="D8212" t="s">
        <v>29611</v>
      </c>
      <c r="E8212" t="s">
        <v>18516</v>
      </c>
      <c r="F8212" t="s">
        <v>18516</v>
      </c>
      <c r="G8212" t="s">
        <v>18516</v>
      </c>
      <c r="H8212" t="s">
        <v>18516</v>
      </c>
      <c r="I8212" t="s">
        <v>18516</v>
      </c>
      <c r="J8212" t="s">
        <v>18516</v>
      </c>
      <c r="K8212" t="s">
        <v>29707</v>
      </c>
      <c r="L8212" t="s">
        <v>18516</v>
      </c>
      <c r="M8212" t="s">
        <v>18516</v>
      </c>
    </row>
    <row r="8213" spans="1:13" ht="13.5">
      <c r="A8213" t="s">
        <v>41628</v>
      </c>
      <c r="B8213" t="s">
        <v>41629</v>
      </c>
      <c r="C8213" t="s">
        <v>29610</v>
      </c>
      <c r="D8213" t="s">
        <v>29611</v>
      </c>
      <c r="E8213" t="s">
        <v>18516</v>
      </c>
      <c r="F8213" t="s">
        <v>18516</v>
      </c>
      <c r="G8213" t="s">
        <v>18516</v>
      </c>
      <c r="H8213" t="s">
        <v>18516</v>
      </c>
      <c r="I8213" t="s">
        <v>18516</v>
      </c>
      <c r="J8213" t="s">
        <v>18516</v>
      </c>
      <c r="K8213" t="s">
        <v>29707</v>
      </c>
      <c r="L8213" t="s">
        <v>18516</v>
      </c>
      <c r="M8213" t="s">
        <v>18516</v>
      </c>
    </row>
    <row r="8214" spans="1:13" ht="13.5">
      <c r="A8214" t="s">
        <v>41630</v>
      </c>
      <c r="B8214" t="s">
        <v>41631</v>
      </c>
      <c r="C8214" t="s">
        <v>29610</v>
      </c>
      <c r="D8214" t="s">
        <v>29611</v>
      </c>
      <c r="E8214" t="s">
        <v>18516</v>
      </c>
      <c r="F8214" t="s">
        <v>18516</v>
      </c>
      <c r="G8214" t="s">
        <v>18516</v>
      </c>
      <c r="H8214" t="s">
        <v>18516</v>
      </c>
      <c r="I8214" t="s">
        <v>18516</v>
      </c>
      <c r="J8214" t="s">
        <v>18516</v>
      </c>
      <c r="K8214" t="s">
        <v>29707</v>
      </c>
      <c r="L8214" t="s">
        <v>18516</v>
      </c>
      <c r="M8214" t="s">
        <v>18516</v>
      </c>
    </row>
    <row r="8215" spans="1:13" ht="13.5">
      <c r="A8215" t="s">
        <v>41632</v>
      </c>
      <c r="B8215" t="s">
        <v>41633</v>
      </c>
      <c r="C8215" t="s">
        <v>29610</v>
      </c>
      <c r="D8215" t="s">
        <v>29611</v>
      </c>
      <c r="E8215" t="s">
        <v>18516</v>
      </c>
      <c r="F8215" t="s">
        <v>18516</v>
      </c>
      <c r="G8215" t="s">
        <v>18516</v>
      </c>
      <c r="H8215" t="s">
        <v>18516</v>
      </c>
      <c r="I8215" t="s">
        <v>18516</v>
      </c>
      <c r="J8215" t="s">
        <v>18516</v>
      </c>
      <c r="K8215" t="s">
        <v>29707</v>
      </c>
      <c r="L8215" t="s">
        <v>18516</v>
      </c>
      <c r="M8215" t="s">
        <v>18516</v>
      </c>
    </row>
    <row r="8216" spans="1:13" ht="13.5">
      <c r="A8216" t="s">
        <v>41634</v>
      </c>
      <c r="B8216" t="s">
        <v>41635</v>
      </c>
      <c r="C8216" t="s">
        <v>29610</v>
      </c>
      <c r="D8216" t="s">
        <v>29611</v>
      </c>
      <c r="E8216" t="s">
        <v>18516</v>
      </c>
      <c r="F8216" t="s">
        <v>18516</v>
      </c>
      <c r="G8216" t="s">
        <v>18516</v>
      </c>
      <c r="H8216" t="s">
        <v>18516</v>
      </c>
      <c r="I8216" t="s">
        <v>18516</v>
      </c>
      <c r="J8216" t="s">
        <v>18516</v>
      </c>
      <c r="K8216" t="s">
        <v>29707</v>
      </c>
      <c r="L8216" t="s">
        <v>18516</v>
      </c>
      <c r="M8216" t="s">
        <v>18516</v>
      </c>
    </row>
    <row r="8217" spans="1:13" ht="13.5">
      <c r="A8217" t="s">
        <v>41636</v>
      </c>
      <c r="B8217" t="s">
        <v>41637</v>
      </c>
      <c r="C8217" t="s">
        <v>29610</v>
      </c>
      <c r="D8217" t="s">
        <v>29611</v>
      </c>
      <c r="E8217" t="s">
        <v>18516</v>
      </c>
      <c r="F8217" t="s">
        <v>18516</v>
      </c>
      <c r="G8217" t="s">
        <v>18516</v>
      </c>
      <c r="H8217" t="s">
        <v>18516</v>
      </c>
      <c r="I8217" t="s">
        <v>18516</v>
      </c>
      <c r="J8217" t="s">
        <v>18516</v>
      </c>
      <c r="K8217" t="s">
        <v>29707</v>
      </c>
      <c r="L8217" t="s">
        <v>18516</v>
      </c>
      <c r="M8217" t="s">
        <v>18516</v>
      </c>
    </row>
    <row r="8218" spans="1:13" ht="13.5">
      <c r="A8218" t="s">
        <v>41638</v>
      </c>
      <c r="B8218" t="s">
        <v>41639</v>
      </c>
      <c r="C8218" t="s">
        <v>29610</v>
      </c>
      <c r="D8218" t="s">
        <v>29611</v>
      </c>
      <c r="E8218" t="s">
        <v>18516</v>
      </c>
      <c r="F8218" t="s">
        <v>18516</v>
      </c>
      <c r="G8218" t="s">
        <v>18516</v>
      </c>
      <c r="H8218" t="s">
        <v>18516</v>
      </c>
      <c r="I8218" t="s">
        <v>18516</v>
      </c>
      <c r="J8218" t="s">
        <v>18516</v>
      </c>
      <c r="K8218" t="s">
        <v>29707</v>
      </c>
      <c r="L8218" t="s">
        <v>18516</v>
      </c>
      <c r="M8218" t="s">
        <v>18516</v>
      </c>
    </row>
    <row r="8219" spans="1:13" ht="13.5">
      <c r="A8219" t="s">
        <v>41640</v>
      </c>
      <c r="B8219" t="s">
        <v>41641</v>
      </c>
      <c r="C8219" t="s">
        <v>29610</v>
      </c>
      <c r="D8219" t="s">
        <v>29611</v>
      </c>
      <c r="E8219" t="s">
        <v>18516</v>
      </c>
      <c r="F8219" t="s">
        <v>18516</v>
      </c>
      <c r="G8219" t="s">
        <v>18516</v>
      </c>
      <c r="H8219" t="s">
        <v>18516</v>
      </c>
      <c r="I8219" t="s">
        <v>18516</v>
      </c>
      <c r="J8219" t="s">
        <v>18516</v>
      </c>
      <c r="K8219" t="s">
        <v>29707</v>
      </c>
      <c r="L8219" t="s">
        <v>18516</v>
      </c>
      <c r="M8219" t="s">
        <v>18516</v>
      </c>
    </row>
    <row r="8220" spans="1:13" ht="13.5">
      <c r="A8220" t="s">
        <v>41642</v>
      </c>
      <c r="B8220" t="s">
        <v>41643</v>
      </c>
      <c r="C8220" t="s">
        <v>29610</v>
      </c>
      <c r="D8220" t="s">
        <v>29611</v>
      </c>
      <c r="E8220" t="s">
        <v>18516</v>
      </c>
      <c r="F8220" t="s">
        <v>18516</v>
      </c>
      <c r="G8220" t="s">
        <v>18516</v>
      </c>
      <c r="H8220" t="s">
        <v>18516</v>
      </c>
      <c r="I8220" t="s">
        <v>18516</v>
      </c>
      <c r="J8220" t="s">
        <v>18516</v>
      </c>
      <c r="K8220" t="s">
        <v>29707</v>
      </c>
      <c r="L8220" t="s">
        <v>18516</v>
      </c>
      <c r="M8220" t="s">
        <v>18516</v>
      </c>
    </row>
    <row r="8221" spans="1:13" ht="13.5">
      <c r="A8221" t="s">
        <v>41644</v>
      </c>
      <c r="B8221" t="s">
        <v>41645</v>
      </c>
      <c r="C8221" t="s">
        <v>29610</v>
      </c>
      <c r="D8221" t="s">
        <v>29611</v>
      </c>
      <c r="E8221" t="s">
        <v>18516</v>
      </c>
      <c r="F8221" t="s">
        <v>18516</v>
      </c>
      <c r="G8221" t="s">
        <v>18516</v>
      </c>
      <c r="H8221" t="s">
        <v>18516</v>
      </c>
      <c r="I8221" t="s">
        <v>18516</v>
      </c>
      <c r="J8221" t="s">
        <v>18516</v>
      </c>
      <c r="K8221" t="s">
        <v>29707</v>
      </c>
      <c r="L8221" t="s">
        <v>18516</v>
      </c>
      <c r="M8221" t="s">
        <v>18516</v>
      </c>
    </row>
    <row r="8222" spans="1:13" ht="13.5">
      <c r="A8222" t="s">
        <v>41646</v>
      </c>
      <c r="B8222" t="s">
        <v>41647</v>
      </c>
      <c r="C8222" t="s">
        <v>29610</v>
      </c>
      <c r="D8222" t="s">
        <v>29611</v>
      </c>
      <c r="E8222" t="s">
        <v>18516</v>
      </c>
      <c r="F8222" t="s">
        <v>18516</v>
      </c>
      <c r="G8222" t="s">
        <v>18516</v>
      </c>
      <c r="H8222" t="s">
        <v>18516</v>
      </c>
      <c r="I8222" t="s">
        <v>18516</v>
      </c>
      <c r="J8222" t="s">
        <v>18516</v>
      </c>
      <c r="K8222" t="s">
        <v>29707</v>
      </c>
      <c r="L8222" t="s">
        <v>18516</v>
      </c>
      <c r="M8222" t="s">
        <v>18516</v>
      </c>
    </row>
    <row r="8223" spans="1:13" ht="13.5">
      <c r="A8223" t="s">
        <v>41648</v>
      </c>
      <c r="B8223" t="s">
        <v>41649</v>
      </c>
      <c r="C8223" t="s">
        <v>29610</v>
      </c>
      <c r="D8223" t="s">
        <v>29611</v>
      </c>
      <c r="E8223" t="s">
        <v>18516</v>
      </c>
      <c r="F8223" t="s">
        <v>18516</v>
      </c>
      <c r="G8223" t="s">
        <v>18516</v>
      </c>
      <c r="H8223" t="s">
        <v>18516</v>
      </c>
      <c r="I8223" t="s">
        <v>18516</v>
      </c>
      <c r="J8223" t="s">
        <v>18516</v>
      </c>
      <c r="K8223" t="s">
        <v>29707</v>
      </c>
      <c r="L8223" t="s">
        <v>18516</v>
      </c>
      <c r="M8223" t="s">
        <v>18516</v>
      </c>
    </row>
    <row r="8224" spans="1:13" ht="13.5">
      <c r="A8224" t="s">
        <v>41650</v>
      </c>
      <c r="B8224" t="s">
        <v>41651</v>
      </c>
      <c r="C8224" t="s">
        <v>29610</v>
      </c>
      <c r="D8224" t="s">
        <v>29611</v>
      </c>
      <c r="E8224" t="s">
        <v>18516</v>
      </c>
      <c r="F8224" t="s">
        <v>18516</v>
      </c>
      <c r="G8224" t="s">
        <v>18516</v>
      </c>
      <c r="H8224" t="s">
        <v>18516</v>
      </c>
      <c r="I8224" t="s">
        <v>18516</v>
      </c>
      <c r="J8224" t="s">
        <v>18516</v>
      </c>
      <c r="K8224" t="s">
        <v>29707</v>
      </c>
      <c r="L8224" t="s">
        <v>18516</v>
      </c>
      <c r="M8224" t="s">
        <v>18516</v>
      </c>
    </row>
    <row r="8225" spans="1:13" ht="13.5">
      <c r="A8225" t="s">
        <v>41652</v>
      </c>
      <c r="B8225" t="s">
        <v>41653</v>
      </c>
      <c r="C8225" t="s">
        <v>29610</v>
      </c>
      <c r="D8225" t="s">
        <v>29611</v>
      </c>
      <c r="E8225" t="s">
        <v>18516</v>
      </c>
      <c r="F8225" t="s">
        <v>18516</v>
      </c>
      <c r="G8225" t="s">
        <v>18516</v>
      </c>
      <c r="H8225" t="s">
        <v>18516</v>
      </c>
      <c r="I8225" t="s">
        <v>18516</v>
      </c>
      <c r="J8225" t="s">
        <v>18516</v>
      </c>
      <c r="K8225" t="s">
        <v>29707</v>
      </c>
      <c r="L8225" t="s">
        <v>18516</v>
      </c>
      <c r="M8225" t="s">
        <v>18516</v>
      </c>
    </row>
    <row r="8226" spans="1:13" ht="13.5">
      <c r="A8226" t="s">
        <v>41654</v>
      </c>
      <c r="B8226" t="s">
        <v>41655</v>
      </c>
      <c r="C8226" t="s">
        <v>29610</v>
      </c>
      <c r="D8226" t="s">
        <v>29611</v>
      </c>
      <c r="E8226" t="s">
        <v>18516</v>
      </c>
      <c r="F8226" t="s">
        <v>18516</v>
      </c>
      <c r="G8226" t="s">
        <v>18516</v>
      </c>
      <c r="H8226" t="s">
        <v>18516</v>
      </c>
      <c r="I8226" t="s">
        <v>18516</v>
      </c>
      <c r="J8226" t="s">
        <v>18516</v>
      </c>
      <c r="K8226" t="s">
        <v>29707</v>
      </c>
      <c r="L8226" t="s">
        <v>18516</v>
      </c>
      <c r="M8226" t="s">
        <v>18516</v>
      </c>
    </row>
    <row r="8227" spans="1:13" ht="13.5">
      <c r="A8227" t="s">
        <v>41656</v>
      </c>
      <c r="B8227" t="s">
        <v>41657</v>
      </c>
      <c r="C8227" t="s">
        <v>29610</v>
      </c>
      <c r="D8227" t="s">
        <v>29611</v>
      </c>
      <c r="E8227" t="s">
        <v>18516</v>
      </c>
      <c r="F8227" t="s">
        <v>18516</v>
      </c>
      <c r="G8227" t="s">
        <v>18516</v>
      </c>
      <c r="H8227" t="s">
        <v>18516</v>
      </c>
      <c r="I8227" t="s">
        <v>18516</v>
      </c>
      <c r="J8227" t="s">
        <v>18516</v>
      </c>
      <c r="K8227" t="s">
        <v>29707</v>
      </c>
      <c r="L8227" t="s">
        <v>18516</v>
      </c>
      <c r="M8227" t="s">
        <v>18516</v>
      </c>
    </row>
    <row r="8228" spans="1:13" ht="13.5">
      <c r="A8228" t="s">
        <v>41658</v>
      </c>
      <c r="B8228" t="s">
        <v>41659</v>
      </c>
      <c r="C8228" t="s">
        <v>29610</v>
      </c>
      <c r="D8228" t="s">
        <v>29611</v>
      </c>
      <c r="E8228" t="s">
        <v>18516</v>
      </c>
      <c r="F8228" t="s">
        <v>18516</v>
      </c>
      <c r="G8228" t="s">
        <v>18516</v>
      </c>
      <c r="H8228" t="s">
        <v>18516</v>
      </c>
      <c r="I8228" t="s">
        <v>18516</v>
      </c>
      <c r="J8228" t="s">
        <v>18516</v>
      </c>
      <c r="K8228" t="s">
        <v>29707</v>
      </c>
      <c r="L8228" t="s">
        <v>18516</v>
      </c>
      <c r="M8228" t="s">
        <v>18516</v>
      </c>
    </row>
    <row r="8229" spans="1:13" ht="13.5">
      <c r="A8229" t="s">
        <v>41660</v>
      </c>
      <c r="B8229" t="s">
        <v>41661</v>
      </c>
      <c r="C8229" t="s">
        <v>29610</v>
      </c>
      <c r="D8229" t="s">
        <v>29611</v>
      </c>
      <c r="E8229" t="s">
        <v>18516</v>
      </c>
      <c r="F8229" t="s">
        <v>18516</v>
      </c>
      <c r="G8229" t="s">
        <v>18516</v>
      </c>
      <c r="H8229" t="s">
        <v>18516</v>
      </c>
      <c r="I8229" t="s">
        <v>18516</v>
      </c>
      <c r="J8229" t="s">
        <v>18516</v>
      </c>
      <c r="K8229" t="s">
        <v>29707</v>
      </c>
      <c r="L8229" t="s">
        <v>18516</v>
      </c>
      <c r="M8229" t="s">
        <v>18516</v>
      </c>
    </row>
    <row r="8230" spans="1:13" ht="13.5">
      <c r="A8230" t="s">
        <v>41662</v>
      </c>
      <c r="B8230" t="s">
        <v>41663</v>
      </c>
      <c r="C8230" t="s">
        <v>29610</v>
      </c>
      <c r="D8230" t="s">
        <v>29611</v>
      </c>
      <c r="E8230" t="s">
        <v>18516</v>
      </c>
      <c r="F8230" t="s">
        <v>18516</v>
      </c>
      <c r="G8230" t="s">
        <v>18516</v>
      </c>
      <c r="H8230" t="s">
        <v>18516</v>
      </c>
      <c r="I8230" t="s">
        <v>18516</v>
      </c>
      <c r="J8230" t="s">
        <v>18516</v>
      </c>
      <c r="K8230" t="s">
        <v>29707</v>
      </c>
      <c r="L8230" t="s">
        <v>18516</v>
      </c>
      <c r="M8230" t="s">
        <v>18516</v>
      </c>
    </row>
    <row r="8231" spans="1:13" ht="13.5">
      <c r="A8231" t="s">
        <v>41664</v>
      </c>
      <c r="B8231" t="s">
        <v>41665</v>
      </c>
      <c r="C8231" t="s">
        <v>29610</v>
      </c>
      <c r="D8231" t="s">
        <v>29611</v>
      </c>
      <c r="E8231" t="s">
        <v>18516</v>
      </c>
      <c r="F8231" t="s">
        <v>18516</v>
      </c>
      <c r="G8231" t="s">
        <v>18516</v>
      </c>
      <c r="H8231" t="s">
        <v>18516</v>
      </c>
      <c r="I8231" t="s">
        <v>18516</v>
      </c>
      <c r="J8231" t="s">
        <v>18516</v>
      </c>
      <c r="K8231" t="s">
        <v>29707</v>
      </c>
      <c r="L8231" t="s">
        <v>18516</v>
      </c>
      <c r="M8231" t="s">
        <v>18516</v>
      </c>
    </row>
    <row r="8232" spans="1:13" ht="13.5">
      <c r="A8232" t="s">
        <v>41666</v>
      </c>
      <c r="B8232" t="s">
        <v>41667</v>
      </c>
      <c r="C8232" t="s">
        <v>29610</v>
      </c>
      <c r="D8232" t="s">
        <v>29611</v>
      </c>
      <c r="E8232" t="s">
        <v>18516</v>
      </c>
      <c r="F8232" t="s">
        <v>18516</v>
      </c>
      <c r="G8232" t="s">
        <v>18516</v>
      </c>
      <c r="H8232" t="s">
        <v>18516</v>
      </c>
      <c r="I8232" t="s">
        <v>18516</v>
      </c>
      <c r="J8232" t="s">
        <v>18516</v>
      </c>
      <c r="K8232" t="s">
        <v>29707</v>
      </c>
      <c r="L8232" t="s">
        <v>18516</v>
      </c>
      <c r="M8232" t="s">
        <v>18516</v>
      </c>
    </row>
    <row r="8233" spans="1:13" ht="13.5">
      <c r="A8233" t="s">
        <v>41668</v>
      </c>
      <c r="B8233" t="s">
        <v>41669</v>
      </c>
      <c r="C8233" t="s">
        <v>29610</v>
      </c>
      <c r="D8233" t="s">
        <v>29611</v>
      </c>
      <c r="E8233" t="s">
        <v>18516</v>
      </c>
      <c r="F8233" t="s">
        <v>18516</v>
      </c>
      <c r="G8233" t="s">
        <v>18516</v>
      </c>
      <c r="H8233" t="s">
        <v>18516</v>
      </c>
      <c r="I8233" t="s">
        <v>18516</v>
      </c>
      <c r="J8233" t="s">
        <v>18516</v>
      </c>
      <c r="K8233" t="s">
        <v>29707</v>
      </c>
      <c r="L8233" t="s">
        <v>18516</v>
      </c>
      <c r="M8233" t="s">
        <v>18516</v>
      </c>
    </row>
    <row r="8234" spans="1:13" ht="13.5">
      <c r="A8234" t="s">
        <v>41670</v>
      </c>
      <c r="B8234" t="s">
        <v>41671</v>
      </c>
      <c r="C8234" t="s">
        <v>29610</v>
      </c>
      <c r="D8234" t="s">
        <v>29611</v>
      </c>
      <c r="E8234" t="s">
        <v>18516</v>
      </c>
      <c r="F8234" t="s">
        <v>18516</v>
      </c>
      <c r="G8234" t="s">
        <v>18516</v>
      </c>
      <c r="H8234" t="s">
        <v>18516</v>
      </c>
      <c r="I8234" t="s">
        <v>18516</v>
      </c>
      <c r="J8234" t="s">
        <v>18516</v>
      </c>
      <c r="K8234" t="s">
        <v>29707</v>
      </c>
      <c r="L8234" t="s">
        <v>18516</v>
      </c>
      <c r="M8234" t="s">
        <v>18516</v>
      </c>
    </row>
    <row r="8235" spans="1:13" ht="13.5">
      <c r="A8235" t="s">
        <v>41672</v>
      </c>
      <c r="B8235" t="s">
        <v>41673</v>
      </c>
      <c r="C8235" t="s">
        <v>29610</v>
      </c>
      <c r="D8235" t="s">
        <v>29611</v>
      </c>
      <c r="E8235" t="s">
        <v>18516</v>
      </c>
      <c r="F8235" t="s">
        <v>18516</v>
      </c>
      <c r="G8235" t="s">
        <v>18516</v>
      </c>
      <c r="H8235" t="s">
        <v>18516</v>
      </c>
      <c r="I8235" t="s">
        <v>18516</v>
      </c>
      <c r="J8235" t="s">
        <v>18516</v>
      </c>
      <c r="K8235" t="s">
        <v>29707</v>
      </c>
      <c r="L8235" t="s">
        <v>18516</v>
      </c>
      <c r="M8235" t="s">
        <v>18516</v>
      </c>
    </row>
    <row r="8236" spans="1:13" ht="13.5">
      <c r="A8236" t="s">
        <v>41674</v>
      </c>
      <c r="B8236" t="s">
        <v>41675</v>
      </c>
      <c r="C8236" t="s">
        <v>29610</v>
      </c>
      <c r="D8236" t="s">
        <v>29611</v>
      </c>
      <c r="E8236" t="s">
        <v>18516</v>
      </c>
      <c r="F8236" t="s">
        <v>18516</v>
      </c>
      <c r="G8236" t="s">
        <v>18516</v>
      </c>
      <c r="H8236" t="s">
        <v>18516</v>
      </c>
      <c r="I8236" t="s">
        <v>18516</v>
      </c>
      <c r="J8236" t="s">
        <v>18516</v>
      </c>
      <c r="K8236" t="s">
        <v>29707</v>
      </c>
      <c r="L8236" t="s">
        <v>18516</v>
      </c>
      <c r="M8236" t="s">
        <v>18516</v>
      </c>
    </row>
    <row r="8237" spans="1:13" ht="13.5">
      <c r="A8237" t="s">
        <v>41676</v>
      </c>
      <c r="B8237" t="s">
        <v>41677</v>
      </c>
      <c r="C8237" t="s">
        <v>29610</v>
      </c>
      <c r="D8237" t="s">
        <v>29611</v>
      </c>
      <c r="E8237" t="s">
        <v>18516</v>
      </c>
      <c r="F8237" t="s">
        <v>18516</v>
      </c>
      <c r="G8237" t="s">
        <v>18516</v>
      </c>
      <c r="H8237" t="s">
        <v>18516</v>
      </c>
      <c r="I8237" t="s">
        <v>18516</v>
      </c>
      <c r="J8237" t="s">
        <v>18516</v>
      </c>
      <c r="K8237" t="s">
        <v>29707</v>
      </c>
      <c r="L8237" t="s">
        <v>18516</v>
      </c>
      <c r="M8237" t="s">
        <v>18516</v>
      </c>
    </row>
    <row r="8238" spans="1:13" ht="13.5">
      <c r="A8238" t="s">
        <v>41678</v>
      </c>
      <c r="B8238" t="s">
        <v>41679</v>
      </c>
      <c r="C8238" t="s">
        <v>29610</v>
      </c>
      <c r="D8238" t="s">
        <v>29611</v>
      </c>
      <c r="E8238" t="s">
        <v>18516</v>
      </c>
      <c r="F8238" t="s">
        <v>18516</v>
      </c>
      <c r="G8238" t="s">
        <v>18516</v>
      </c>
      <c r="H8238" t="s">
        <v>18516</v>
      </c>
      <c r="I8238" t="s">
        <v>18516</v>
      </c>
      <c r="J8238" t="s">
        <v>18516</v>
      </c>
      <c r="K8238" t="s">
        <v>29707</v>
      </c>
      <c r="L8238" t="s">
        <v>18516</v>
      </c>
      <c r="M8238" t="s">
        <v>18516</v>
      </c>
    </row>
    <row r="8239" spans="1:13" ht="13.5">
      <c r="A8239" t="s">
        <v>41680</v>
      </c>
      <c r="B8239" t="s">
        <v>41681</v>
      </c>
      <c r="C8239" t="s">
        <v>29610</v>
      </c>
      <c r="D8239" t="s">
        <v>29611</v>
      </c>
      <c r="E8239" t="s">
        <v>18516</v>
      </c>
      <c r="F8239" t="s">
        <v>18516</v>
      </c>
      <c r="G8239" t="s">
        <v>18516</v>
      </c>
      <c r="H8239" t="s">
        <v>18516</v>
      </c>
      <c r="I8239" t="s">
        <v>18516</v>
      </c>
      <c r="J8239" t="s">
        <v>18516</v>
      </c>
      <c r="K8239" t="s">
        <v>29707</v>
      </c>
      <c r="L8239" t="s">
        <v>18516</v>
      </c>
      <c r="M8239" t="s">
        <v>18516</v>
      </c>
    </row>
    <row r="8240" spans="1:13" ht="13.5">
      <c r="A8240" t="s">
        <v>41682</v>
      </c>
      <c r="B8240" t="s">
        <v>41683</v>
      </c>
      <c r="C8240" t="s">
        <v>29610</v>
      </c>
      <c r="D8240" t="s">
        <v>29611</v>
      </c>
      <c r="E8240" t="s">
        <v>18516</v>
      </c>
      <c r="F8240" t="s">
        <v>18516</v>
      </c>
      <c r="G8240" t="s">
        <v>18516</v>
      </c>
      <c r="H8240" t="s">
        <v>18516</v>
      </c>
      <c r="I8240" t="s">
        <v>18516</v>
      </c>
      <c r="J8240" t="s">
        <v>18516</v>
      </c>
      <c r="K8240" t="s">
        <v>29707</v>
      </c>
      <c r="L8240" t="s">
        <v>18516</v>
      </c>
      <c r="M8240" t="s">
        <v>18516</v>
      </c>
    </row>
    <row r="8241" spans="1:13" ht="13.5">
      <c r="A8241" t="s">
        <v>41684</v>
      </c>
      <c r="B8241" t="s">
        <v>41685</v>
      </c>
      <c r="C8241" t="s">
        <v>29610</v>
      </c>
      <c r="D8241" t="s">
        <v>29611</v>
      </c>
      <c r="E8241" t="s">
        <v>18516</v>
      </c>
      <c r="F8241" t="s">
        <v>18516</v>
      </c>
      <c r="G8241" t="s">
        <v>18516</v>
      </c>
      <c r="H8241" t="s">
        <v>18516</v>
      </c>
      <c r="I8241" t="s">
        <v>18516</v>
      </c>
      <c r="J8241" t="s">
        <v>18516</v>
      </c>
      <c r="K8241" t="s">
        <v>29707</v>
      </c>
      <c r="L8241" t="s">
        <v>18516</v>
      </c>
      <c r="M8241" t="s">
        <v>18516</v>
      </c>
    </row>
    <row r="8242" spans="1:13" ht="13.5">
      <c r="A8242" t="s">
        <v>41686</v>
      </c>
      <c r="B8242" t="s">
        <v>41687</v>
      </c>
      <c r="C8242" t="s">
        <v>29610</v>
      </c>
      <c r="D8242" t="s">
        <v>29611</v>
      </c>
      <c r="E8242" t="s">
        <v>18516</v>
      </c>
      <c r="F8242" t="s">
        <v>18516</v>
      </c>
      <c r="G8242" t="s">
        <v>18516</v>
      </c>
      <c r="H8242" t="s">
        <v>18516</v>
      </c>
      <c r="I8242" t="s">
        <v>18516</v>
      </c>
      <c r="J8242" t="s">
        <v>18516</v>
      </c>
      <c r="K8242" t="s">
        <v>29707</v>
      </c>
      <c r="L8242" t="s">
        <v>18516</v>
      </c>
      <c r="M8242" t="s">
        <v>18516</v>
      </c>
    </row>
    <row r="8243" spans="1:13" ht="13.5">
      <c r="A8243" t="s">
        <v>41688</v>
      </c>
      <c r="B8243" t="s">
        <v>41689</v>
      </c>
      <c r="C8243" t="s">
        <v>29610</v>
      </c>
      <c r="D8243" t="s">
        <v>29611</v>
      </c>
      <c r="E8243" t="s">
        <v>18516</v>
      </c>
      <c r="F8243" t="s">
        <v>18516</v>
      </c>
      <c r="G8243" t="s">
        <v>18516</v>
      </c>
      <c r="H8243" t="s">
        <v>18516</v>
      </c>
      <c r="I8243" t="s">
        <v>18516</v>
      </c>
      <c r="J8243" t="s">
        <v>18516</v>
      </c>
      <c r="K8243" t="s">
        <v>29707</v>
      </c>
      <c r="L8243" t="s">
        <v>18516</v>
      </c>
      <c r="M8243" t="s">
        <v>18516</v>
      </c>
    </row>
    <row r="8244" spans="1:13" ht="13.5">
      <c r="A8244" t="s">
        <v>41690</v>
      </c>
      <c r="B8244" t="s">
        <v>41691</v>
      </c>
      <c r="C8244" t="s">
        <v>29610</v>
      </c>
      <c r="D8244" t="s">
        <v>29611</v>
      </c>
      <c r="E8244" t="s">
        <v>18516</v>
      </c>
      <c r="F8244" t="s">
        <v>18516</v>
      </c>
      <c r="G8244" t="s">
        <v>18516</v>
      </c>
      <c r="H8244" t="s">
        <v>18516</v>
      </c>
      <c r="I8244" t="s">
        <v>18516</v>
      </c>
      <c r="J8244" t="s">
        <v>18516</v>
      </c>
      <c r="K8244" t="s">
        <v>29707</v>
      </c>
      <c r="L8244" t="s">
        <v>18516</v>
      </c>
      <c r="M8244" t="s">
        <v>18516</v>
      </c>
    </row>
    <row r="8245" spans="1:13" ht="13.5">
      <c r="A8245" t="s">
        <v>41692</v>
      </c>
      <c r="B8245" t="s">
        <v>41693</v>
      </c>
      <c r="C8245" t="s">
        <v>29610</v>
      </c>
      <c r="D8245" t="s">
        <v>29611</v>
      </c>
      <c r="E8245" t="s">
        <v>18516</v>
      </c>
      <c r="F8245" t="s">
        <v>18516</v>
      </c>
      <c r="G8245" t="s">
        <v>18516</v>
      </c>
      <c r="H8245" t="s">
        <v>18516</v>
      </c>
      <c r="I8245" t="s">
        <v>18516</v>
      </c>
      <c r="J8245" t="s">
        <v>18516</v>
      </c>
      <c r="K8245" t="s">
        <v>29707</v>
      </c>
      <c r="L8245" t="s">
        <v>18516</v>
      </c>
      <c r="M8245" t="s">
        <v>18516</v>
      </c>
    </row>
    <row r="8246" spans="1:13" ht="13.5">
      <c r="A8246" t="s">
        <v>41694</v>
      </c>
      <c r="B8246" t="s">
        <v>41695</v>
      </c>
      <c r="C8246" t="s">
        <v>29610</v>
      </c>
      <c r="D8246" t="s">
        <v>29611</v>
      </c>
      <c r="E8246" t="s">
        <v>18516</v>
      </c>
      <c r="F8246" t="s">
        <v>18516</v>
      </c>
      <c r="G8246" t="s">
        <v>18516</v>
      </c>
      <c r="H8246" t="s">
        <v>18516</v>
      </c>
      <c r="I8246" t="s">
        <v>18516</v>
      </c>
      <c r="J8246" t="s">
        <v>18516</v>
      </c>
      <c r="K8246" t="s">
        <v>29707</v>
      </c>
      <c r="L8246" t="s">
        <v>18516</v>
      </c>
      <c r="M8246" t="s">
        <v>18516</v>
      </c>
    </row>
    <row r="8247" spans="1:13" ht="13.5">
      <c r="A8247" t="s">
        <v>41696</v>
      </c>
      <c r="B8247" t="s">
        <v>41697</v>
      </c>
      <c r="C8247" t="s">
        <v>29610</v>
      </c>
      <c r="D8247" t="s">
        <v>29611</v>
      </c>
      <c r="E8247" t="s">
        <v>18516</v>
      </c>
      <c r="F8247" t="s">
        <v>18516</v>
      </c>
      <c r="G8247" t="s">
        <v>18516</v>
      </c>
      <c r="H8247" t="s">
        <v>18516</v>
      </c>
      <c r="I8247" t="s">
        <v>18516</v>
      </c>
      <c r="J8247" t="s">
        <v>18516</v>
      </c>
      <c r="K8247" t="s">
        <v>29707</v>
      </c>
      <c r="L8247" t="s">
        <v>18516</v>
      </c>
      <c r="M8247" t="s">
        <v>18516</v>
      </c>
    </row>
    <row r="8248" spans="1:13" ht="13.5">
      <c r="A8248" t="s">
        <v>41698</v>
      </c>
      <c r="B8248" t="s">
        <v>41699</v>
      </c>
      <c r="C8248" t="s">
        <v>29610</v>
      </c>
      <c r="D8248" t="s">
        <v>29611</v>
      </c>
      <c r="E8248" t="s">
        <v>18516</v>
      </c>
      <c r="F8248" t="s">
        <v>18516</v>
      </c>
      <c r="G8248" t="s">
        <v>18516</v>
      </c>
      <c r="H8248" t="s">
        <v>18516</v>
      </c>
      <c r="I8248" t="s">
        <v>18516</v>
      </c>
      <c r="J8248" t="s">
        <v>18516</v>
      </c>
      <c r="K8248" t="s">
        <v>29707</v>
      </c>
      <c r="L8248" t="s">
        <v>18516</v>
      </c>
      <c r="M8248" t="s">
        <v>18516</v>
      </c>
    </row>
    <row r="8249" spans="1:13" ht="13.5">
      <c r="A8249" t="s">
        <v>41700</v>
      </c>
      <c r="B8249" t="s">
        <v>41701</v>
      </c>
      <c r="C8249" t="s">
        <v>29610</v>
      </c>
      <c r="D8249" t="s">
        <v>29611</v>
      </c>
      <c r="E8249" t="s">
        <v>18516</v>
      </c>
      <c r="F8249" t="s">
        <v>18516</v>
      </c>
      <c r="G8249" t="s">
        <v>18516</v>
      </c>
      <c r="H8249" t="s">
        <v>18516</v>
      </c>
      <c r="I8249" t="s">
        <v>18516</v>
      </c>
      <c r="J8249" t="s">
        <v>18516</v>
      </c>
      <c r="K8249" t="s">
        <v>29707</v>
      </c>
      <c r="L8249" t="s">
        <v>18516</v>
      </c>
      <c r="M8249" t="s">
        <v>18516</v>
      </c>
    </row>
    <row r="8250" spans="1:13" ht="13.5">
      <c r="A8250" t="s">
        <v>41702</v>
      </c>
      <c r="B8250" t="s">
        <v>41703</v>
      </c>
      <c r="C8250" t="s">
        <v>29610</v>
      </c>
      <c r="D8250" t="s">
        <v>29611</v>
      </c>
      <c r="E8250" t="s">
        <v>18516</v>
      </c>
      <c r="F8250" t="s">
        <v>18516</v>
      </c>
      <c r="G8250" t="s">
        <v>18516</v>
      </c>
      <c r="H8250" t="s">
        <v>18516</v>
      </c>
      <c r="I8250" t="s">
        <v>18516</v>
      </c>
      <c r="J8250" t="s">
        <v>18516</v>
      </c>
      <c r="K8250" t="s">
        <v>29707</v>
      </c>
      <c r="L8250" t="s">
        <v>18516</v>
      </c>
      <c r="M8250" t="s">
        <v>18516</v>
      </c>
    </row>
    <row r="8251" spans="1:13" ht="13.5">
      <c r="A8251" t="s">
        <v>41704</v>
      </c>
      <c r="B8251" t="s">
        <v>41705</v>
      </c>
      <c r="C8251" t="s">
        <v>29610</v>
      </c>
      <c r="D8251" t="s">
        <v>29611</v>
      </c>
      <c r="E8251" t="s">
        <v>18516</v>
      </c>
      <c r="F8251" t="s">
        <v>18516</v>
      </c>
      <c r="G8251" t="s">
        <v>18516</v>
      </c>
      <c r="H8251" t="s">
        <v>18516</v>
      </c>
      <c r="I8251" t="s">
        <v>18516</v>
      </c>
      <c r="J8251" t="s">
        <v>18516</v>
      </c>
      <c r="K8251" t="s">
        <v>29707</v>
      </c>
      <c r="L8251" t="s">
        <v>18516</v>
      </c>
      <c r="M8251" t="s">
        <v>18516</v>
      </c>
    </row>
    <row r="8252" spans="1:13" ht="13.5">
      <c r="A8252" t="s">
        <v>41706</v>
      </c>
      <c r="B8252" t="s">
        <v>41707</v>
      </c>
      <c r="C8252" t="s">
        <v>29610</v>
      </c>
      <c r="D8252" t="s">
        <v>29611</v>
      </c>
      <c r="E8252" t="s">
        <v>18516</v>
      </c>
      <c r="F8252" t="s">
        <v>18516</v>
      </c>
      <c r="G8252" t="s">
        <v>18516</v>
      </c>
      <c r="H8252" t="s">
        <v>18516</v>
      </c>
      <c r="I8252" t="s">
        <v>18516</v>
      </c>
      <c r="J8252" t="s">
        <v>18516</v>
      </c>
      <c r="K8252" t="s">
        <v>29707</v>
      </c>
      <c r="L8252" t="s">
        <v>18516</v>
      </c>
      <c r="M8252" t="s">
        <v>18516</v>
      </c>
    </row>
    <row r="8253" spans="1:13" ht="13.5">
      <c r="A8253" t="s">
        <v>41708</v>
      </c>
      <c r="B8253" t="s">
        <v>41709</v>
      </c>
      <c r="C8253" t="s">
        <v>29610</v>
      </c>
      <c r="D8253" t="s">
        <v>29611</v>
      </c>
      <c r="E8253" t="s">
        <v>18516</v>
      </c>
      <c r="F8253" t="s">
        <v>18516</v>
      </c>
      <c r="G8253" t="s">
        <v>18516</v>
      </c>
      <c r="H8253" t="s">
        <v>18516</v>
      </c>
      <c r="I8253" t="s">
        <v>18516</v>
      </c>
      <c r="J8253" t="s">
        <v>18516</v>
      </c>
      <c r="K8253" t="s">
        <v>29707</v>
      </c>
      <c r="L8253" t="s">
        <v>18516</v>
      </c>
      <c r="M8253" t="s">
        <v>18516</v>
      </c>
    </row>
    <row r="8254" spans="1:13" ht="13.5">
      <c r="A8254" t="s">
        <v>41710</v>
      </c>
      <c r="B8254" t="s">
        <v>41711</v>
      </c>
      <c r="C8254" t="s">
        <v>29610</v>
      </c>
      <c r="D8254" t="s">
        <v>29611</v>
      </c>
      <c r="E8254" t="s">
        <v>18516</v>
      </c>
      <c r="F8254" t="s">
        <v>18516</v>
      </c>
      <c r="G8254" t="s">
        <v>18516</v>
      </c>
      <c r="H8254" t="s">
        <v>18516</v>
      </c>
      <c r="I8254" t="s">
        <v>18516</v>
      </c>
      <c r="J8254" t="s">
        <v>18516</v>
      </c>
      <c r="K8254" t="s">
        <v>29707</v>
      </c>
      <c r="L8254" t="s">
        <v>18516</v>
      </c>
      <c r="M8254" t="s">
        <v>18516</v>
      </c>
    </row>
    <row r="8255" spans="1:13" ht="13.5">
      <c r="A8255" t="s">
        <v>41712</v>
      </c>
      <c r="B8255" t="s">
        <v>41713</v>
      </c>
      <c r="C8255" t="s">
        <v>29610</v>
      </c>
      <c r="D8255" t="s">
        <v>29611</v>
      </c>
      <c r="E8255" t="s">
        <v>18516</v>
      </c>
      <c r="F8255" t="s">
        <v>18516</v>
      </c>
      <c r="G8255" t="s">
        <v>18516</v>
      </c>
      <c r="H8255" t="s">
        <v>18516</v>
      </c>
      <c r="I8255" t="s">
        <v>18516</v>
      </c>
      <c r="J8255" t="s">
        <v>18516</v>
      </c>
      <c r="K8255" t="s">
        <v>29707</v>
      </c>
      <c r="L8255" t="s">
        <v>18516</v>
      </c>
      <c r="M8255" t="s">
        <v>18516</v>
      </c>
    </row>
    <row r="8256" spans="1:13" ht="13.5">
      <c r="A8256" t="s">
        <v>41714</v>
      </c>
      <c r="B8256" t="s">
        <v>41715</v>
      </c>
      <c r="C8256" t="s">
        <v>29610</v>
      </c>
      <c r="D8256" t="s">
        <v>29611</v>
      </c>
      <c r="E8256" t="s">
        <v>18516</v>
      </c>
      <c r="F8256" t="s">
        <v>18516</v>
      </c>
      <c r="G8256" t="s">
        <v>18516</v>
      </c>
      <c r="H8256" t="s">
        <v>18516</v>
      </c>
      <c r="I8256" t="s">
        <v>18516</v>
      </c>
      <c r="J8256" t="s">
        <v>18516</v>
      </c>
      <c r="K8256" t="s">
        <v>29707</v>
      </c>
      <c r="L8256" t="s">
        <v>18516</v>
      </c>
      <c r="M8256" t="s">
        <v>18516</v>
      </c>
    </row>
    <row r="8257" spans="1:13" ht="13.5">
      <c r="A8257" t="s">
        <v>41716</v>
      </c>
      <c r="B8257" t="s">
        <v>41717</v>
      </c>
      <c r="C8257" t="s">
        <v>29610</v>
      </c>
      <c r="D8257" t="s">
        <v>29611</v>
      </c>
      <c r="E8257" t="s">
        <v>18516</v>
      </c>
      <c r="F8257" t="s">
        <v>18516</v>
      </c>
      <c r="G8257" t="s">
        <v>18516</v>
      </c>
      <c r="H8257" t="s">
        <v>18516</v>
      </c>
      <c r="I8257" t="s">
        <v>18516</v>
      </c>
      <c r="J8257" t="s">
        <v>18516</v>
      </c>
      <c r="K8257" t="s">
        <v>29707</v>
      </c>
      <c r="L8257" t="s">
        <v>18516</v>
      </c>
      <c r="M8257" t="s">
        <v>18516</v>
      </c>
    </row>
    <row r="8258" spans="1:13" ht="13.5">
      <c r="A8258" t="s">
        <v>41718</v>
      </c>
      <c r="B8258" t="s">
        <v>41719</v>
      </c>
      <c r="C8258" t="s">
        <v>29610</v>
      </c>
      <c r="D8258" t="s">
        <v>29611</v>
      </c>
      <c r="E8258" t="s">
        <v>18516</v>
      </c>
      <c r="F8258" t="s">
        <v>18516</v>
      </c>
      <c r="G8258" t="s">
        <v>18516</v>
      </c>
      <c r="H8258" t="s">
        <v>18516</v>
      </c>
      <c r="I8258" t="s">
        <v>18516</v>
      </c>
      <c r="J8258" t="s">
        <v>18516</v>
      </c>
      <c r="K8258" t="s">
        <v>29707</v>
      </c>
      <c r="L8258" t="s">
        <v>18516</v>
      </c>
      <c r="M8258" t="s">
        <v>18516</v>
      </c>
    </row>
    <row r="8259" spans="1:13" ht="13.5">
      <c r="A8259" t="s">
        <v>41720</v>
      </c>
      <c r="B8259" t="s">
        <v>41721</v>
      </c>
      <c r="C8259" t="s">
        <v>29610</v>
      </c>
      <c r="D8259" t="s">
        <v>29611</v>
      </c>
      <c r="E8259" t="s">
        <v>18516</v>
      </c>
      <c r="F8259" t="s">
        <v>18516</v>
      </c>
      <c r="G8259" t="s">
        <v>18516</v>
      </c>
      <c r="H8259" t="s">
        <v>18516</v>
      </c>
      <c r="I8259" t="s">
        <v>18516</v>
      </c>
      <c r="J8259" t="s">
        <v>18516</v>
      </c>
      <c r="K8259" t="s">
        <v>29707</v>
      </c>
      <c r="L8259" t="s">
        <v>18516</v>
      </c>
      <c r="M8259" t="s">
        <v>18516</v>
      </c>
    </row>
    <row r="8260" spans="1:13" ht="13.5">
      <c r="A8260" t="s">
        <v>41722</v>
      </c>
      <c r="B8260" t="s">
        <v>41723</v>
      </c>
      <c r="C8260" t="s">
        <v>29610</v>
      </c>
      <c r="D8260" t="s">
        <v>29611</v>
      </c>
      <c r="E8260" t="s">
        <v>18516</v>
      </c>
      <c r="F8260" t="s">
        <v>18516</v>
      </c>
      <c r="G8260" t="s">
        <v>18516</v>
      </c>
      <c r="H8260" t="s">
        <v>18516</v>
      </c>
      <c r="I8260" t="s">
        <v>18516</v>
      </c>
      <c r="J8260" t="s">
        <v>18516</v>
      </c>
      <c r="K8260" t="s">
        <v>29707</v>
      </c>
      <c r="L8260" t="s">
        <v>18516</v>
      </c>
      <c r="M8260" t="s">
        <v>18516</v>
      </c>
    </row>
    <row r="8261" spans="1:13" ht="13.5">
      <c r="A8261" t="s">
        <v>41724</v>
      </c>
      <c r="B8261" t="s">
        <v>41725</v>
      </c>
      <c r="C8261" t="s">
        <v>29610</v>
      </c>
      <c r="D8261" t="s">
        <v>29611</v>
      </c>
      <c r="E8261" t="s">
        <v>18516</v>
      </c>
      <c r="F8261" t="s">
        <v>18516</v>
      </c>
      <c r="G8261" t="s">
        <v>18516</v>
      </c>
      <c r="H8261" t="s">
        <v>18516</v>
      </c>
      <c r="I8261" t="s">
        <v>18516</v>
      </c>
      <c r="J8261" t="s">
        <v>18516</v>
      </c>
      <c r="K8261" t="s">
        <v>29707</v>
      </c>
      <c r="L8261" t="s">
        <v>18516</v>
      </c>
      <c r="M8261" t="s">
        <v>18516</v>
      </c>
    </row>
    <row r="8262" spans="1:13" ht="13.5">
      <c r="A8262" t="s">
        <v>41726</v>
      </c>
      <c r="B8262" t="s">
        <v>41727</v>
      </c>
      <c r="C8262" t="s">
        <v>29610</v>
      </c>
      <c r="D8262" t="s">
        <v>29611</v>
      </c>
      <c r="E8262" t="s">
        <v>18516</v>
      </c>
      <c r="F8262" t="s">
        <v>18516</v>
      </c>
      <c r="G8262" t="s">
        <v>18516</v>
      </c>
      <c r="H8262" t="s">
        <v>18516</v>
      </c>
      <c r="I8262" t="s">
        <v>18516</v>
      </c>
      <c r="J8262" t="s">
        <v>18516</v>
      </c>
      <c r="K8262" t="s">
        <v>29707</v>
      </c>
      <c r="L8262" t="s">
        <v>18516</v>
      </c>
      <c r="M8262" t="s">
        <v>18516</v>
      </c>
    </row>
    <row r="8263" spans="1:13" ht="13.5">
      <c r="A8263" t="s">
        <v>41728</v>
      </c>
      <c r="B8263" t="s">
        <v>41729</v>
      </c>
      <c r="C8263" t="s">
        <v>29610</v>
      </c>
      <c r="D8263" t="s">
        <v>29611</v>
      </c>
      <c r="E8263" t="s">
        <v>18516</v>
      </c>
      <c r="F8263" t="s">
        <v>18516</v>
      </c>
      <c r="G8263" t="s">
        <v>18516</v>
      </c>
      <c r="H8263" t="s">
        <v>18516</v>
      </c>
      <c r="I8263" t="s">
        <v>18516</v>
      </c>
      <c r="J8263" t="s">
        <v>18516</v>
      </c>
      <c r="K8263" t="s">
        <v>29707</v>
      </c>
      <c r="L8263" t="s">
        <v>18516</v>
      </c>
      <c r="M8263" t="s">
        <v>18516</v>
      </c>
    </row>
    <row r="8264" spans="1:13" ht="13.5">
      <c r="A8264" t="s">
        <v>41730</v>
      </c>
      <c r="B8264" t="s">
        <v>41731</v>
      </c>
      <c r="C8264" t="s">
        <v>29610</v>
      </c>
      <c r="D8264" t="s">
        <v>29611</v>
      </c>
      <c r="E8264" t="s">
        <v>18516</v>
      </c>
      <c r="F8264" t="s">
        <v>18516</v>
      </c>
      <c r="G8264" t="s">
        <v>18516</v>
      </c>
      <c r="H8264" t="s">
        <v>18516</v>
      </c>
      <c r="I8264" t="s">
        <v>18516</v>
      </c>
      <c r="J8264" t="s">
        <v>18516</v>
      </c>
      <c r="K8264" t="s">
        <v>29707</v>
      </c>
      <c r="L8264" t="s">
        <v>18516</v>
      </c>
      <c r="M8264" t="s">
        <v>18516</v>
      </c>
    </row>
    <row r="8265" spans="1:13" ht="13.5">
      <c r="A8265" t="s">
        <v>41732</v>
      </c>
      <c r="B8265" t="s">
        <v>41733</v>
      </c>
      <c r="C8265" t="s">
        <v>29610</v>
      </c>
      <c r="D8265" t="s">
        <v>29611</v>
      </c>
      <c r="E8265" t="s">
        <v>18516</v>
      </c>
      <c r="F8265" t="s">
        <v>18516</v>
      </c>
      <c r="G8265" t="s">
        <v>18516</v>
      </c>
      <c r="H8265" t="s">
        <v>18516</v>
      </c>
      <c r="I8265" t="s">
        <v>18516</v>
      </c>
      <c r="J8265" t="s">
        <v>18516</v>
      </c>
      <c r="K8265" t="s">
        <v>29707</v>
      </c>
      <c r="L8265" t="s">
        <v>18516</v>
      </c>
      <c r="M8265" t="s">
        <v>18516</v>
      </c>
    </row>
    <row r="8266" spans="1:13" ht="13.5">
      <c r="A8266" t="s">
        <v>41734</v>
      </c>
      <c r="B8266" t="s">
        <v>41735</v>
      </c>
      <c r="C8266" t="s">
        <v>29610</v>
      </c>
      <c r="D8266" t="s">
        <v>29611</v>
      </c>
      <c r="E8266" t="s">
        <v>18516</v>
      </c>
      <c r="F8266" t="s">
        <v>18516</v>
      </c>
      <c r="G8266" t="s">
        <v>18516</v>
      </c>
      <c r="H8266" t="s">
        <v>18516</v>
      </c>
      <c r="I8266" t="s">
        <v>18516</v>
      </c>
      <c r="J8266" t="s">
        <v>18516</v>
      </c>
      <c r="K8266" t="s">
        <v>29707</v>
      </c>
      <c r="L8266" t="s">
        <v>18516</v>
      </c>
      <c r="M8266" t="s">
        <v>18516</v>
      </c>
    </row>
    <row r="8267" spans="1:13" ht="13.5">
      <c r="A8267" t="s">
        <v>41736</v>
      </c>
      <c r="B8267" t="s">
        <v>41737</v>
      </c>
      <c r="C8267" t="s">
        <v>29610</v>
      </c>
      <c r="D8267" t="s">
        <v>29611</v>
      </c>
      <c r="E8267" t="s">
        <v>18516</v>
      </c>
      <c r="F8267" t="s">
        <v>18516</v>
      </c>
      <c r="G8267" t="s">
        <v>18516</v>
      </c>
      <c r="H8267" t="s">
        <v>18516</v>
      </c>
      <c r="I8267" t="s">
        <v>18516</v>
      </c>
      <c r="J8267" t="s">
        <v>18516</v>
      </c>
      <c r="K8267" t="s">
        <v>29707</v>
      </c>
      <c r="L8267" t="s">
        <v>18516</v>
      </c>
      <c r="M8267" t="s">
        <v>18516</v>
      </c>
    </row>
    <row r="8268" spans="1:13" ht="13.5">
      <c r="A8268" t="s">
        <v>41738</v>
      </c>
      <c r="B8268" t="s">
        <v>41739</v>
      </c>
      <c r="C8268" t="s">
        <v>29610</v>
      </c>
      <c r="D8268" t="s">
        <v>29611</v>
      </c>
      <c r="E8268" t="s">
        <v>18516</v>
      </c>
      <c r="F8268" t="s">
        <v>18516</v>
      </c>
      <c r="G8268" t="s">
        <v>18516</v>
      </c>
      <c r="H8268" t="s">
        <v>18516</v>
      </c>
      <c r="I8268" t="s">
        <v>18516</v>
      </c>
      <c r="J8268" t="s">
        <v>18516</v>
      </c>
      <c r="K8268" t="s">
        <v>29707</v>
      </c>
      <c r="L8268" t="s">
        <v>18516</v>
      </c>
      <c r="M8268" t="s">
        <v>18516</v>
      </c>
    </row>
    <row r="8269" spans="1:13" ht="13.5">
      <c r="A8269" t="s">
        <v>41740</v>
      </c>
      <c r="B8269" t="s">
        <v>41741</v>
      </c>
      <c r="C8269" t="s">
        <v>29610</v>
      </c>
      <c r="D8269" t="s">
        <v>29611</v>
      </c>
      <c r="E8269" t="s">
        <v>18516</v>
      </c>
      <c r="F8269" t="s">
        <v>18516</v>
      </c>
      <c r="G8269" t="s">
        <v>18516</v>
      </c>
      <c r="H8269" t="s">
        <v>18516</v>
      </c>
      <c r="I8269" t="s">
        <v>18516</v>
      </c>
      <c r="J8269" t="s">
        <v>18516</v>
      </c>
      <c r="K8269" t="s">
        <v>29707</v>
      </c>
      <c r="L8269" t="s">
        <v>18516</v>
      </c>
      <c r="M8269" t="s">
        <v>18516</v>
      </c>
    </row>
    <row r="8270" spans="1:13" ht="13.5">
      <c r="A8270" t="s">
        <v>41742</v>
      </c>
      <c r="B8270" t="s">
        <v>41743</v>
      </c>
      <c r="C8270" t="s">
        <v>29610</v>
      </c>
      <c r="D8270" t="s">
        <v>29611</v>
      </c>
      <c r="E8270" t="s">
        <v>18516</v>
      </c>
      <c r="F8270" t="s">
        <v>18516</v>
      </c>
      <c r="G8270" t="s">
        <v>18516</v>
      </c>
      <c r="H8270" t="s">
        <v>18516</v>
      </c>
      <c r="I8270" t="s">
        <v>18516</v>
      </c>
      <c r="J8270" t="s">
        <v>18516</v>
      </c>
      <c r="K8270" t="s">
        <v>29707</v>
      </c>
      <c r="L8270" t="s">
        <v>18516</v>
      </c>
      <c r="M8270" t="s">
        <v>18516</v>
      </c>
    </row>
    <row r="8271" spans="1:13" ht="13.5">
      <c r="A8271" t="s">
        <v>41744</v>
      </c>
      <c r="B8271" t="s">
        <v>41745</v>
      </c>
      <c r="C8271" t="s">
        <v>29610</v>
      </c>
      <c r="D8271" t="s">
        <v>29611</v>
      </c>
      <c r="E8271" t="s">
        <v>18516</v>
      </c>
      <c r="F8271" t="s">
        <v>18516</v>
      </c>
      <c r="G8271" t="s">
        <v>18516</v>
      </c>
      <c r="H8271" t="s">
        <v>18516</v>
      </c>
      <c r="I8271" t="s">
        <v>18516</v>
      </c>
      <c r="J8271" t="s">
        <v>18516</v>
      </c>
      <c r="K8271" t="s">
        <v>29707</v>
      </c>
      <c r="L8271" t="s">
        <v>18516</v>
      </c>
      <c r="M8271" t="s">
        <v>18516</v>
      </c>
    </row>
    <row r="8272" spans="1:13" ht="13.5">
      <c r="A8272" t="s">
        <v>41746</v>
      </c>
      <c r="B8272" t="s">
        <v>41747</v>
      </c>
      <c r="C8272" t="s">
        <v>29610</v>
      </c>
      <c r="D8272" t="s">
        <v>29611</v>
      </c>
      <c r="E8272" t="s">
        <v>18516</v>
      </c>
      <c r="F8272" t="s">
        <v>18516</v>
      </c>
      <c r="G8272" t="s">
        <v>18516</v>
      </c>
      <c r="H8272" t="s">
        <v>18516</v>
      </c>
      <c r="I8272" t="s">
        <v>18516</v>
      </c>
      <c r="J8272" t="s">
        <v>18516</v>
      </c>
      <c r="K8272" t="s">
        <v>29707</v>
      </c>
      <c r="L8272" t="s">
        <v>18516</v>
      </c>
      <c r="M8272" t="s">
        <v>18516</v>
      </c>
    </row>
    <row r="8273" spans="1:13" ht="13.5">
      <c r="A8273" t="s">
        <v>41748</v>
      </c>
      <c r="B8273" t="s">
        <v>41749</v>
      </c>
      <c r="C8273" t="s">
        <v>29610</v>
      </c>
      <c r="D8273" t="s">
        <v>29611</v>
      </c>
      <c r="E8273" t="s">
        <v>18516</v>
      </c>
      <c r="F8273" t="s">
        <v>18516</v>
      </c>
      <c r="G8273" t="s">
        <v>18516</v>
      </c>
      <c r="H8273" t="s">
        <v>18516</v>
      </c>
      <c r="I8273" t="s">
        <v>18516</v>
      </c>
      <c r="J8273" t="s">
        <v>18516</v>
      </c>
      <c r="K8273" t="s">
        <v>29707</v>
      </c>
      <c r="L8273" t="s">
        <v>18516</v>
      </c>
      <c r="M8273" t="s">
        <v>18516</v>
      </c>
    </row>
    <row r="8274" spans="1:13" ht="13.5">
      <c r="A8274" t="s">
        <v>41750</v>
      </c>
      <c r="B8274" t="s">
        <v>41751</v>
      </c>
      <c r="C8274" t="s">
        <v>29610</v>
      </c>
      <c r="D8274" t="s">
        <v>29611</v>
      </c>
      <c r="E8274" t="s">
        <v>18516</v>
      </c>
      <c r="F8274" t="s">
        <v>18516</v>
      </c>
      <c r="G8274" t="s">
        <v>18516</v>
      </c>
      <c r="H8274" t="s">
        <v>18516</v>
      </c>
      <c r="I8274" t="s">
        <v>18516</v>
      </c>
      <c r="J8274" t="s">
        <v>18516</v>
      </c>
      <c r="K8274" t="s">
        <v>29707</v>
      </c>
      <c r="L8274" t="s">
        <v>18516</v>
      </c>
      <c r="M8274" t="s">
        <v>18516</v>
      </c>
    </row>
    <row r="8275" spans="1:13" ht="13.5">
      <c r="A8275" t="s">
        <v>41752</v>
      </c>
      <c r="B8275" t="s">
        <v>41753</v>
      </c>
      <c r="C8275" t="s">
        <v>29610</v>
      </c>
      <c r="D8275" t="s">
        <v>29611</v>
      </c>
      <c r="E8275" t="s">
        <v>18516</v>
      </c>
      <c r="F8275" t="s">
        <v>18516</v>
      </c>
      <c r="G8275" t="s">
        <v>18516</v>
      </c>
      <c r="H8275" t="s">
        <v>18516</v>
      </c>
      <c r="I8275" t="s">
        <v>18516</v>
      </c>
      <c r="J8275" t="s">
        <v>18516</v>
      </c>
      <c r="K8275" t="s">
        <v>29707</v>
      </c>
      <c r="L8275" t="s">
        <v>18516</v>
      </c>
      <c r="M8275" t="s">
        <v>18516</v>
      </c>
    </row>
    <row r="8276" spans="1:13" ht="13.5">
      <c r="A8276" t="s">
        <v>41754</v>
      </c>
      <c r="B8276" t="s">
        <v>41755</v>
      </c>
      <c r="C8276" t="s">
        <v>29610</v>
      </c>
      <c r="D8276" t="s">
        <v>29611</v>
      </c>
      <c r="E8276" t="s">
        <v>18516</v>
      </c>
      <c r="F8276" t="s">
        <v>18516</v>
      </c>
      <c r="G8276" t="s">
        <v>18516</v>
      </c>
      <c r="H8276" t="s">
        <v>18516</v>
      </c>
      <c r="I8276" t="s">
        <v>18516</v>
      </c>
      <c r="J8276" t="s">
        <v>18516</v>
      </c>
      <c r="K8276" t="s">
        <v>29707</v>
      </c>
      <c r="L8276" t="s">
        <v>18516</v>
      </c>
      <c r="M8276" t="s">
        <v>18516</v>
      </c>
    </row>
    <row r="8277" spans="1:13" ht="13.5">
      <c r="A8277" t="s">
        <v>41756</v>
      </c>
      <c r="B8277" t="s">
        <v>41757</v>
      </c>
      <c r="C8277" t="s">
        <v>29610</v>
      </c>
      <c r="D8277" t="s">
        <v>29611</v>
      </c>
      <c r="E8277" t="s">
        <v>18516</v>
      </c>
      <c r="F8277" t="s">
        <v>18516</v>
      </c>
      <c r="G8277" t="s">
        <v>18516</v>
      </c>
      <c r="H8277" t="s">
        <v>18516</v>
      </c>
      <c r="I8277" t="s">
        <v>18516</v>
      </c>
      <c r="J8277" t="s">
        <v>18516</v>
      </c>
      <c r="K8277" t="s">
        <v>29707</v>
      </c>
      <c r="L8277" t="s">
        <v>18516</v>
      </c>
      <c r="M8277" t="s">
        <v>18516</v>
      </c>
    </row>
    <row r="8278" spans="1:13" ht="13.5">
      <c r="A8278" t="s">
        <v>41758</v>
      </c>
      <c r="B8278" t="s">
        <v>41759</v>
      </c>
      <c r="C8278" t="s">
        <v>29610</v>
      </c>
      <c r="D8278" t="s">
        <v>29611</v>
      </c>
      <c r="E8278" t="s">
        <v>18516</v>
      </c>
      <c r="F8278" t="s">
        <v>18516</v>
      </c>
      <c r="G8278" t="s">
        <v>18516</v>
      </c>
      <c r="H8278" t="s">
        <v>18516</v>
      </c>
      <c r="I8278" t="s">
        <v>18516</v>
      </c>
      <c r="J8278" t="s">
        <v>18516</v>
      </c>
      <c r="K8278" t="s">
        <v>29707</v>
      </c>
      <c r="L8278" t="s">
        <v>18516</v>
      </c>
      <c r="M8278" t="s">
        <v>18516</v>
      </c>
    </row>
    <row r="8279" spans="1:13" ht="13.5">
      <c r="A8279" t="s">
        <v>41760</v>
      </c>
      <c r="B8279" t="s">
        <v>41761</v>
      </c>
      <c r="C8279" t="s">
        <v>29610</v>
      </c>
      <c r="D8279" t="s">
        <v>29611</v>
      </c>
      <c r="E8279" t="s">
        <v>18516</v>
      </c>
      <c r="F8279" t="s">
        <v>18516</v>
      </c>
      <c r="G8279" t="s">
        <v>18516</v>
      </c>
      <c r="H8279" t="s">
        <v>18516</v>
      </c>
      <c r="I8279" t="s">
        <v>18516</v>
      </c>
      <c r="J8279" t="s">
        <v>18516</v>
      </c>
      <c r="K8279" t="s">
        <v>29707</v>
      </c>
      <c r="L8279" t="s">
        <v>18516</v>
      </c>
      <c r="M8279" t="s">
        <v>18516</v>
      </c>
    </row>
    <row r="8280" spans="1:13" ht="13.5">
      <c r="A8280" t="s">
        <v>41762</v>
      </c>
      <c r="B8280" t="s">
        <v>41763</v>
      </c>
      <c r="C8280" t="s">
        <v>29610</v>
      </c>
      <c r="D8280" t="s">
        <v>29611</v>
      </c>
      <c r="E8280" t="s">
        <v>18516</v>
      </c>
      <c r="F8280" t="s">
        <v>18516</v>
      </c>
      <c r="G8280" t="s">
        <v>18516</v>
      </c>
      <c r="H8280" t="s">
        <v>18516</v>
      </c>
      <c r="I8280" t="s">
        <v>18516</v>
      </c>
      <c r="J8280" t="s">
        <v>18516</v>
      </c>
      <c r="K8280" t="s">
        <v>29707</v>
      </c>
      <c r="L8280" t="s">
        <v>18516</v>
      </c>
      <c r="M8280" t="s">
        <v>18516</v>
      </c>
    </row>
    <row r="8281" spans="1:13" ht="13.5">
      <c r="A8281" t="s">
        <v>41764</v>
      </c>
      <c r="B8281" t="s">
        <v>41765</v>
      </c>
      <c r="C8281" t="s">
        <v>29610</v>
      </c>
      <c r="D8281" t="s">
        <v>29611</v>
      </c>
      <c r="E8281" t="s">
        <v>18516</v>
      </c>
      <c r="F8281" t="s">
        <v>18516</v>
      </c>
      <c r="G8281" t="s">
        <v>18516</v>
      </c>
      <c r="H8281" t="s">
        <v>18516</v>
      </c>
      <c r="I8281" t="s">
        <v>18516</v>
      </c>
      <c r="J8281" t="s">
        <v>18516</v>
      </c>
      <c r="K8281" t="s">
        <v>29707</v>
      </c>
      <c r="L8281" t="s">
        <v>18516</v>
      </c>
      <c r="M8281" t="s">
        <v>18516</v>
      </c>
    </row>
    <row r="8282" spans="1:13" ht="13.5">
      <c r="A8282" t="s">
        <v>41766</v>
      </c>
      <c r="B8282" t="s">
        <v>41767</v>
      </c>
      <c r="C8282" t="s">
        <v>29610</v>
      </c>
      <c r="D8282" t="s">
        <v>29611</v>
      </c>
      <c r="E8282" t="s">
        <v>18516</v>
      </c>
      <c r="F8282" t="s">
        <v>18516</v>
      </c>
      <c r="G8282" t="s">
        <v>18516</v>
      </c>
      <c r="H8282" t="s">
        <v>18516</v>
      </c>
      <c r="I8282" t="s">
        <v>18516</v>
      </c>
      <c r="J8282" t="s">
        <v>18516</v>
      </c>
      <c r="K8282" t="s">
        <v>29707</v>
      </c>
      <c r="L8282" t="s">
        <v>18516</v>
      </c>
      <c r="M8282" t="s">
        <v>18516</v>
      </c>
    </row>
    <row r="8283" spans="1:13" ht="13.5">
      <c r="A8283" t="s">
        <v>41768</v>
      </c>
      <c r="B8283" t="s">
        <v>41769</v>
      </c>
      <c r="C8283" t="s">
        <v>29610</v>
      </c>
      <c r="D8283" t="s">
        <v>29611</v>
      </c>
      <c r="E8283" t="s">
        <v>18516</v>
      </c>
      <c r="F8283" t="s">
        <v>18516</v>
      </c>
      <c r="G8283" t="s">
        <v>18516</v>
      </c>
      <c r="H8283" t="s">
        <v>18516</v>
      </c>
      <c r="I8283" t="s">
        <v>18516</v>
      </c>
      <c r="J8283" t="s">
        <v>18516</v>
      </c>
      <c r="K8283" t="s">
        <v>29707</v>
      </c>
      <c r="L8283" t="s">
        <v>18516</v>
      </c>
      <c r="M8283" t="s">
        <v>18516</v>
      </c>
    </row>
    <row r="8284" spans="1:13" ht="13.5">
      <c r="A8284" t="s">
        <v>41770</v>
      </c>
      <c r="B8284" t="s">
        <v>41771</v>
      </c>
      <c r="C8284" t="s">
        <v>29610</v>
      </c>
      <c r="D8284" t="s">
        <v>29611</v>
      </c>
      <c r="E8284" t="s">
        <v>18516</v>
      </c>
      <c r="F8284" t="s">
        <v>18516</v>
      </c>
      <c r="G8284" t="s">
        <v>18516</v>
      </c>
      <c r="H8284" t="s">
        <v>18516</v>
      </c>
      <c r="I8284" t="s">
        <v>18516</v>
      </c>
      <c r="J8284" t="s">
        <v>18516</v>
      </c>
      <c r="K8284" t="s">
        <v>29707</v>
      </c>
      <c r="L8284" t="s">
        <v>18516</v>
      </c>
      <c r="M8284" t="s">
        <v>18516</v>
      </c>
    </row>
    <row r="8285" spans="1:13" ht="13.5">
      <c r="A8285" t="s">
        <v>15883</v>
      </c>
      <c r="B8285" t="s">
        <v>41772</v>
      </c>
      <c r="C8285" t="s">
        <v>29610</v>
      </c>
      <c r="D8285" t="s">
        <v>29611</v>
      </c>
      <c r="E8285" t="s">
        <v>18516</v>
      </c>
      <c r="F8285" t="s">
        <v>18516</v>
      </c>
      <c r="G8285" t="s">
        <v>18516</v>
      </c>
      <c r="H8285" t="s">
        <v>18516</v>
      </c>
      <c r="I8285" t="s">
        <v>18516</v>
      </c>
      <c r="J8285" t="s">
        <v>18516</v>
      </c>
      <c r="K8285" t="s">
        <v>29707</v>
      </c>
      <c r="L8285" t="s">
        <v>18516</v>
      </c>
      <c r="M8285" t="s">
        <v>18516</v>
      </c>
    </row>
    <row r="8286" spans="1:13" ht="13.5">
      <c r="A8286" t="s">
        <v>41773</v>
      </c>
      <c r="B8286" t="s">
        <v>41774</v>
      </c>
      <c r="C8286" t="s">
        <v>29610</v>
      </c>
      <c r="D8286" t="s">
        <v>29611</v>
      </c>
      <c r="E8286" t="s">
        <v>18516</v>
      </c>
      <c r="F8286" t="s">
        <v>18516</v>
      </c>
      <c r="G8286" t="s">
        <v>18516</v>
      </c>
      <c r="H8286" t="s">
        <v>18516</v>
      </c>
      <c r="I8286" t="s">
        <v>18516</v>
      </c>
      <c r="J8286" t="s">
        <v>18516</v>
      </c>
      <c r="K8286" t="s">
        <v>29707</v>
      </c>
      <c r="L8286" t="s">
        <v>18516</v>
      </c>
      <c r="M8286" t="s">
        <v>18516</v>
      </c>
    </row>
    <row r="8287" spans="1:13" ht="13.5">
      <c r="A8287" t="s">
        <v>41775</v>
      </c>
      <c r="B8287" t="s">
        <v>41430</v>
      </c>
      <c r="C8287" t="s">
        <v>29610</v>
      </c>
      <c r="D8287" t="s">
        <v>29611</v>
      </c>
      <c r="E8287" t="s">
        <v>18516</v>
      </c>
      <c r="F8287" t="s">
        <v>18516</v>
      </c>
      <c r="G8287" t="s">
        <v>18516</v>
      </c>
      <c r="H8287" t="s">
        <v>18516</v>
      </c>
      <c r="I8287" t="s">
        <v>18516</v>
      </c>
      <c r="J8287" t="s">
        <v>18516</v>
      </c>
      <c r="K8287" t="s">
        <v>29707</v>
      </c>
      <c r="L8287" t="s">
        <v>18516</v>
      </c>
      <c r="M8287" t="s">
        <v>18516</v>
      </c>
    </row>
    <row r="8288" spans="1:13" ht="13.5">
      <c r="A8288" t="s">
        <v>41776</v>
      </c>
      <c r="B8288" t="s">
        <v>41777</v>
      </c>
      <c r="C8288" t="s">
        <v>29610</v>
      </c>
      <c r="D8288" t="s">
        <v>29611</v>
      </c>
      <c r="E8288" t="s">
        <v>18516</v>
      </c>
      <c r="F8288" t="s">
        <v>18516</v>
      </c>
      <c r="G8288" t="s">
        <v>18516</v>
      </c>
      <c r="H8288" t="s">
        <v>18516</v>
      </c>
      <c r="I8288" t="s">
        <v>18516</v>
      </c>
      <c r="J8288" t="s">
        <v>18516</v>
      </c>
      <c r="K8288" t="s">
        <v>29707</v>
      </c>
      <c r="L8288" t="s">
        <v>18516</v>
      </c>
      <c r="M8288" t="s">
        <v>18516</v>
      </c>
    </row>
    <row r="8289" spans="1:13" ht="13.5">
      <c r="A8289" t="s">
        <v>41778</v>
      </c>
      <c r="B8289" t="s">
        <v>41779</v>
      </c>
      <c r="C8289" t="s">
        <v>29610</v>
      </c>
      <c r="D8289" t="s">
        <v>29611</v>
      </c>
      <c r="E8289" t="s">
        <v>18516</v>
      </c>
      <c r="F8289" t="s">
        <v>18516</v>
      </c>
      <c r="G8289" t="s">
        <v>18516</v>
      </c>
      <c r="H8289" t="s">
        <v>18516</v>
      </c>
      <c r="I8289" t="s">
        <v>18516</v>
      </c>
      <c r="J8289" t="s">
        <v>18516</v>
      </c>
      <c r="K8289" t="s">
        <v>29707</v>
      </c>
      <c r="L8289" t="s">
        <v>18516</v>
      </c>
      <c r="M8289" t="s">
        <v>18516</v>
      </c>
    </row>
    <row r="8290" spans="1:13" ht="13.5">
      <c r="A8290" t="s">
        <v>7359</v>
      </c>
      <c r="B8290" t="s">
        <v>41780</v>
      </c>
      <c r="C8290" t="s">
        <v>29610</v>
      </c>
      <c r="D8290" t="s">
        <v>29611</v>
      </c>
      <c r="E8290" t="s">
        <v>18516</v>
      </c>
      <c r="F8290" t="s">
        <v>18516</v>
      </c>
      <c r="G8290" t="s">
        <v>18516</v>
      </c>
      <c r="H8290" t="s">
        <v>18516</v>
      </c>
      <c r="I8290" t="s">
        <v>18516</v>
      </c>
      <c r="J8290" t="s">
        <v>18516</v>
      </c>
      <c r="K8290" t="s">
        <v>29707</v>
      </c>
      <c r="L8290" t="s">
        <v>18516</v>
      </c>
      <c r="M8290" t="s">
        <v>18516</v>
      </c>
    </row>
    <row r="8291" spans="1:13" ht="13.5">
      <c r="A8291" t="s">
        <v>41781</v>
      </c>
      <c r="B8291" t="s">
        <v>41782</v>
      </c>
      <c r="C8291" t="s">
        <v>29610</v>
      </c>
      <c r="D8291" t="s">
        <v>29611</v>
      </c>
      <c r="E8291" t="s">
        <v>18516</v>
      </c>
      <c r="F8291" t="s">
        <v>18516</v>
      </c>
      <c r="G8291" t="s">
        <v>18516</v>
      </c>
      <c r="H8291" t="s">
        <v>18516</v>
      </c>
      <c r="I8291" t="s">
        <v>18516</v>
      </c>
      <c r="J8291" t="s">
        <v>18516</v>
      </c>
      <c r="K8291" t="s">
        <v>29707</v>
      </c>
      <c r="L8291" t="s">
        <v>18516</v>
      </c>
      <c r="M8291" t="s">
        <v>18516</v>
      </c>
    </row>
    <row r="8292" spans="1:13" ht="13.5">
      <c r="A8292" t="s">
        <v>41783</v>
      </c>
      <c r="B8292" t="s">
        <v>41784</v>
      </c>
      <c r="C8292" t="s">
        <v>29610</v>
      </c>
      <c r="D8292" t="s">
        <v>29611</v>
      </c>
      <c r="E8292" t="s">
        <v>18516</v>
      </c>
      <c r="F8292" t="s">
        <v>18516</v>
      </c>
      <c r="G8292" t="s">
        <v>18516</v>
      </c>
      <c r="H8292" t="s">
        <v>18516</v>
      </c>
      <c r="I8292" t="s">
        <v>18516</v>
      </c>
      <c r="J8292" t="s">
        <v>18516</v>
      </c>
      <c r="K8292" t="s">
        <v>29707</v>
      </c>
      <c r="L8292" t="s">
        <v>18516</v>
      </c>
      <c r="M8292" t="s">
        <v>18516</v>
      </c>
    </row>
    <row r="8293" spans="1:13" ht="13.5">
      <c r="A8293" t="s">
        <v>13789</v>
      </c>
      <c r="B8293" t="s">
        <v>41785</v>
      </c>
      <c r="C8293" t="s">
        <v>29610</v>
      </c>
      <c r="D8293" t="s">
        <v>29611</v>
      </c>
      <c r="E8293" t="s">
        <v>18516</v>
      </c>
      <c r="F8293" t="s">
        <v>18516</v>
      </c>
      <c r="G8293" t="s">
        <v>18516</v>
      </c>
      <c r="H8293" t="s">
        <v>18516</v>
      </c>
      <c r="I8293" t="s">
        <v>18516</v>
      </c>
      <c r="J8293" t="s">
        <v>18516</v>
      </c>
      <c r="K8293" t="s">
        <v>29707</v>
      </c>
      <c r="L8293" t="s">
        <v>18516</v>
      </c>
      <c r="M8293" t="s">
        <v>18516</v>
      </c>
    </row>
    <row r="8294" spans="1:13" ht="13.5">
      <c r="A8294" t="s">
        <v>41786</v>
      </c>
      <c r="B8294" t="s">
        <v>41787</v>
      </c>
      <c r="C8294" t="s">
        <v>29610</v>
      </c>
      <c r="D8294" t="s">
        <v>29611</v>
      </c>
      <c r="E8294" t="s">
        <v>18516</v>
      </c>
      <c r="F8294" t="s">
        <v>18516</v>
      </c>
      <c r="G8294" t="s">
        <v>18516</v>
      </c>
      <c r="H8294" t="s">
        <v>18516</v>
      </c>
      <c r="I8294" t="s">
        <v>18516</v>
      </c>
      <c r="J8294" t="s">
        <v>18516</v>
      </c>
      <c r="K8294" t="s">
        <v>29707</v>
      </c>
      <c r="L8294" t="s">
        <v>18516</v>
      </c>
      <c r="M8294" t="s">
        <v>18516</v>
      </c>
    </row>
    <row r="8295" spans="1:13" ht="13.5">
      <c r="A8295" t="s">
        <v>41788</v>
      </c>
      <c r="B8295" t="s">
        <v>41789</v>
      </c>
      <c r="C8295" t="s">
        <v>29610</v>
      </c>
      <c r="D8295" t="s">
        <v>29611</v>
      </c>
      <c r="E8295" t="s">
        <v>18516</v>
      </c>
      <c r="F8295" t="s">
        <v>18516</v>
      </c>
      <c r="G8295" t="s">
        <v>18516</v>
      </c>
      <c r="H8295" t="s">
        <v>18516</v>
      </c>
      <c r="I8295" t="s">
        <v>18516</v>
      </c>
      <c r="J8295" t="s">
        <v>18516</v>
      </c>
      <c r="K8295" t="s">
        <v>29707</v>
      </c>
      <c r="L8295" t="s">
        <v>18516</v>
      </c>
      <c r="M8295" t="s">
        <v>18516</v>
      </c>
    </row>
    <row r="8296" spans="1:13" ht="13.5">
      <c r="A8296" t="s">
        <v>41790</v>
      </c>
      <c r="B8296" t="s">
        <v>41791</v>
      </c>
      <c r="C8296" t="s">
        <v>29610</v>
      </c>
      <c r="D8296" t="s">
        <v>29611</v>
      </c>
      <c r="E8296" t="s">
        <v>18516</v>
      </c>
      <c r="F8296" t="s">
        <v>18516</v>
      </c>
      <c r="G8296" t="s">
        <v>18516</v>
      </c>
      <c r="H8296" t="s">
        <v>18516</v>
      </c>
      <c r="I8296" t="s">
        <v>18516</v>
      </c>
      <c r="J8296" t="s">
        <v>18516</v>
      </c>
      <c r="K8296" t="s">
        <v>29707</v>
      </c>
      <c r="L8296" t="s">
        <v>18516</v>
      </c>
      <c r="M8296" t="s">
        <v>18516</v>
      </c>
    </row>
    <row r="8297" spans="1:13" ht="13.5">
      <c r="A8297" t="s">
        <v>41792</v>
      </c>
      <c r="B8297" t="s">
        <v>41793</v>
      </c>
      <c r="C8297" t="s">
        <v>29610</v>
      </c>
      <c r="D8297" t="s">
        <v>29611</v>
      </c>
      <c r="E8297" t="s">
        <v>18516</v>
      </c>
      <c r="F8297" t="s">
        <v>18516</v>
      </c>
      <c r="G8297" t="s">
        <v>18516</v>
      </c>
      <c r="H8297" t="s">
        <v>18516</v>
      </c>
      <c r="I8297" t="s">
        <v>18516</v>
      </c>
      <c r="J8297" t="s">
        <v>18516</v>
      </c>
      <c r="K8297" t="s">
        <v>29707</v>
      </c>
      <c r="L8297" t="s">
        <v>18516</v>
      </c>
      <c r="M8297" t="s">
        <v>18516</v>
      </c>
    </row>
    <row r="8298" spans="1:13" ht="13.5">
      <c r="A8298" t="s">
        <v>41794</v>
      </c>
      <c r="B8298" t="s">
        <v>41795</v>
      </c>
      <c r="C8298" t="s">
        <v>29610</v>
      </c>
      <c r="D8298" t="s">
        <v>29611</v>
      </c>
      <c r="E8298" t="s">
        <v>18516</v>
      </c>
      <c r="F8298" t="s">
        <v>18516</v>
      </c>
      <c r="G8298" t="s">
        <v>18516</v>
      </c>
      <c r="H8298" t="s">
        <v>18516</v>
      </c>
      <c r="I8298" t="s">
        <v>18516</v>
      </c>
      <c r="J8298" t="s">
        <v>18516</v>
      </c>
      <c r="K8298" t="s">
        <v>29707</v>
      </c>
      <c r="L8298" t="s">
        <v>18516</v>
      </c>
      <c r="M8298" t="s">
        <v>18516</v>
      </c>
    </row>
    <row r="8299" spans="1:13" ht="13.5">
      <c r="A8299" t="s">
        <v>41796</v>
      </c>
      <c r="B8299" t="s">
        <v>41136</v>
      </c>
      <c r="C8299" t="s">
        <v>29610</v>
      </c>
      <c r="D8299" t="s">
        <v>29611</v>
      </c>
      <c r="E8299" t="s">
        <v>18516</v>
      </c>
      <c r="F8299" t="s">
        <v>18516</v>
      </c>
      <c r="G8299" t="s">
        <v>18516</v>
      </c>
      <c r="H8299" t="s">
        <v>18516</v>
      </c>
      <c r="I8299" t="s">
        <v>18516</v>
      </c>
      <c r="J8299" t="s">
        <v>18516</v>
      </c>
      <c r="K8299" t="s">
        <v>29707</v>
      </c>
      <c r="L8299" t="s">
        <v>18516</v>
      </c>
      <c r="M8299" t="s">
        <v>18516</v>
      </c>
    </row>
    <row r="8300" spans="1:13" ht="13.5">
      <c r="A8300" t="s">
        <v>7253</v>
      </c>
      <c r="B8300" t="s">
        <v>41797</v>
      </c>
      <c r="C8300" t="s">
        <v>30380</v>
      </c>
      <c r="D8300" t="s">
        <v>30381</v>
      </c>
      <c r="E8300" s="164">
        <v>169</v>
      </c>
      <c r="F8300" s="164">
        <v>135</v>
      </c>
      <c r="G8300" s="165">
        <v>0.79</v>
      </c>
      <c r="H8300" t="s">
        <v>29552</v>
      </c>
      <c r="I8300" s="164">
        <v>129.83</v>
      </c>
      <c r="J8300" s="164">
        <v>264.83</v>
      </c>
      <c r="K8300">
        <v>14</v>
      </c>
      <c r="L8300" t="s">
        <v>18516</v>
      </c>
      <c r="M8300" t="s">
        <v>18516</v>
      </c>
    </row>
    <row r="8301" spans="1:13" ht="13.5">
      <c r="A8301" t="s">
        <v>41798</v>
      </c>
      <c r="B8301" t="s">
        <v>41799</v>
      </c>
      <c r="C8301" t="s">
        <v>30380</v>
      </c>
      <c r="D8301" t="s">
        <v>30381</v>
      </c>
      <c r="E8301" s="164">
        <v>225</v>
      </c>
      <c r="F8301" s="164">
        <v>225</v>
      </c>
      <c r="G8301" t="s">
        <v>18516</v>
      </c>
      <c r="H8301" t="s">
        <v>18516</v>
      </c>
      <c r="I8301" s="164">
        <v>99.17</v>
      </c>
      <c r="J8301" s="164">
        <v>324.17</v>
      </c>
      <c r="K8301">
        <v>0</v>
      </c>
      <c r="L8301" t="s">
        <v>18516</v>
      </c>
      <c r="M8301" t="s">
        <v>18516</v>
      </c>
    </row>
    <row r="8302" spans="1:13" ht="13.5">
      <c r="A8302" t="s">
        <v>41800</v>
      </c>
      <c r="B8302" t="s">
        <v>41801</v>
      </c>
      <c r="C8302" t="s">
        <v>30380</v>
      </c>
      <c r="D8302" t="s">
        <v>30381</v>
      </c>
      <c r="E8302" s="164">
        <v>193</v>
      </c>
      <c r="F8302" s="164">
        <v>180</v>
      </c>
      <c r="G8302" s="165">
        <v>0.93</v>
      </c>
      <c r="H8302" t="s">
        <v>29552</v>
      </c>
      <c r="I8302" s="164">
        <v>89.59</v>
      </c>
      <c r="J8302" s="164">
        <v>269.59</v>
      </c>
      <c r="K8302">
        <v>28</v>
      </c>
      <c r="L8302" t="s">
        <v>18516</v>
      </c>
      <c r="M8302" t="s">
        <v>18516</v>
      </c>
    </row>
    <row r="8303" spans="1:13" ht="13.5">
      <c r="A8303" t="s">
        <v>41802</v>
      </c>
      <c r="B8303" t="s">
        <v>41803</v>
      </c>
      <c r="C8303" t="s">
        <v>30380</v>
      </c>
      <c r="D8303" t="s">
        <v>30381</v>
      </c>
      <c r="E8303" t="s">
        <v>18516</v>
      </c>
      <c r="F8303" t="s">
        <v>18516</v>
      </c>
      <c r="G8303" t="s">
        <v>18516</v>
      </c>
      <c r="H8303" t="s">
        <v>18516</v>
      </c>
      <c r="I8303" t="s">
        <v>18516</v>
      </c>
      <c r="J8303" t="s">
        <v>18516</v>
      </c>
      <c r="K8303" t="s">
        <v>29707</v>
      </c>
      <c r="L8303" t="s">
        <v>18516</v>
      </c>
      <c r="M8303" t="s">
        <v>18516</v>
      </c>
    </row>
    <row r="8304" spans="1:13" ht="13.5">
      <c r="A8304" t="s">
        <v>7259</v>
      </c>
      <c r="B8304" t="s">
        <v>41804</v>
      </c>
      <c r="C8304" t="s">
        <v>30380</v>
      </c>
      <c r="D8304" t="s">
        <v>30381</v>
      </c>
      <c r="E8304" s="164">
        <v>125</v>
      </c>
      <c r="F8304" s="164">
        <v>90</v>
      </c>
      <c r="G8304" s="165">
        <v>0.72</v>
      </c>
      <c r="H8304" t="s">
        <v>29552</v>
      </c>
      <c r="I8304" s="164">
        <v>92.48</v>
      </c>
      <c r="J8304" s="164">
        <v>182.48</v>
      </c>
      <c r="K8304">
        <v>98</v>
      </c>
      <c r="L8304" t="s">
        <v>18516</v>
      </c>
      <c r="M8304" t="s">
        <v>18516</v>
      </c>
    </row>
    <row r="8305" spans="1:13" ht="13.5">
      <c r="A8305" t="s">
        <v>7256</v>
      </c>
      <c r="B8305" t="s">
        <v>41805</v>
      </c>
      <c r="C8305" t="s">
        <v>30380</v>
      </c>
      <c r="D8305" t="s">
        <v>30381</v>
      </c>
      <c r="E8305" t="s">
        <v>18516</v>
      </c>
      <c r="F8305" t="s">
        <v>18516</v>
      </c>
      <c r="G8305" t="s">
        <v>18516</v>
      </c>
      <c r="H8305" t="s">
        <v>18516</v>
      </c>
      <c r="I8305" t="s">
        <v>18516</v>
      </c>
      <c r="J8305" t="s">
        <v>18516</v>
      </c>
      <c r="K8305" t="s">
        <v>29707</v>
      </c>
      <c r="L8305" t="s">
        <v>18516</v>
      </c>
      <c r="M8305" t="s">
        <v>18516</v>
      </c>
    </row>
    <row r="8306" spans="1:13" ht="13.5">
      <c r="A8306" t="s">
        <v>41806</v>
      </c>
      <c r="B8306" t="s">
        <v>41807</v>
      </c>
      <c r="C8306" t="s">
        <v>30380</v>
      </c>
      <c r="D8306" t="s">
        <v>30381</v>
      </c>
      <c r="E8306" t="s">
        <v>18516</v>
      </c>
      <c r="F8306" t="s">
        <v>18516</v>
      </c>
      <c r="G8306" t="s">
        <v>18516</v>
      </c>
      <c r="H8306" t="s">
        <v>18516</v>
      </c>
      <c r="I8306" t="s">
        <v>18516</v>
      </c>
      <c r="J8306" t="s">
        <v>18516</v>
      </c>
      <c r="K8306" t="s">
        <v>29707</v>
      </c>
      <c r="L8306" t="s">
        <v>18516</v>
      </c>
      <c r="M8306" t="s">
        <v>18516</v>
      </c>
    </row>
    <row r="8307" spans="1:13" ht="13.5">
      <c r="A8307" t="s">
        <v>41808</v>
      </c>
      <c r="B8307" t="s">
        <v>41809</v>
      </c>
      <c r="C8307" t="s">
        <v>30380</v>
      </c>
      <c r="D8307" t="s">
        <v>30381</v>
      </c>
      <c r="E8307" t="s">
        <v>18516</v>
      </c>
      <c r="F8307" t="s">
        <v>18516</v>
      </c>
      <c r="G8307" t="s">
        <v>18516</v>
      </c>
      <c r="H8307" t="s">
        <v>18516</v>
      </c>
      <c r="I8307" t="s">
        <v>18516</v>
      </c>
      <c r="J8307" t="s">
        <v>18516</v>
      </c>
      <c r="K8307" t="s">
        <v>29707</v>
      </c>
      <c r="L8307" t="s">
        <v>18516</v>
      </c>
      <c r="M8307" t="s">
        <v>18516</v>
      </c>
    </row>
    <row r="8308" spans="1:13" ht="13.5">
      <c r="A8308" t="s">
        <v>11311</v>
      </c>
      <c r="B8308" t="s">
        <v>41810</v>
      </c>
      <c r="C8308" t="s">
        <v>30380</v>
      </c>
      <c r="D8308" t="s">
        <v>30381</v>
      </c>
      <c r="E8308" t="s">
        <v>18516</v>
      </c>
      <c r="F8308" t="s">
        <v>18516</v>
      </c>
      <c r="G8308" t="s">
        <v>18516</v>
      </c>
      <c r="H8308" t="s">
        <v>18516</v>
      </c>
      <c r="I8308" t="s">
        <v>18516</v>
      </c>
      <c r="J8308" t="s">
        <v>18516</v>
      </c>
      <c r="K8308" t="s">
        <v>29707</v>
      </c>
      <c r="L8308" t="s">
        <v>18516</v>
      </c>
      <c r="M8308" t="s">
        <v>18516</v>
      </c>
    </row>
    <row r="8309" spans="1:13" ht="13.5">
      <c r="A8309" t="s">
        <v>41811</v>
      </c>
      <c r="B8309" t="s">
        <v>41812</v>
      </c>
      <c r="C8309" t="s">
        <v>30380</v>
      </c>
      <c r="D8309" t="s">
        <v>30381</v>
      </c>
      <c r="E8309" t="s">
        <v>18516</v>
      </c>
      <c r="F8309" t="s">
        <v>18516</v>
      </c>
      <c r="G8309" t="s">
        <v>18516</v>
      </c>
      <c r="H8309" t="s">
        <v>18516</v>
      </c>
      <c r="I8309" t="s">
        <v>18516</v>
      </c>
      <c r="J8309" t="s">
        <v>18516</v>
      </c>
      <c r="K8309" t="s">
        <v>29707</v>
      </c>
      <c r="L8309" t="s">
        <v>18516</v>
      </c>
      <c r="M8309" t="s">
        <v>18516</v>
      </c>
    </row>
    <row r="8310" spans="1:13" ht="13.5">
      <c r="A8310" t="s">
        <v>41813</v>
      </c>
      <c r="B8310" t="s">
        <v>41814</v>
      </c>
      <c r="C8310" t="s">
        <v>30380</v>
      </c>
      <c r="D8310" t="s">
        <v>30381</v>
      </c>
      <c r="E8310" s="164">
        <v>170</v>
      </c>
      <c r="F8310" s="164">
        <v>145</v>
      </c>
      <c r="G8310" s="165">
        <v>0.85</v>
      </c>
      <c r="H8310" t="s">
        <v>29552</v>
      </c>
      <c r="I8310" s="164">
        <v>80.63</v>
      </c>
      <c r="J8310" s="164">
        <v>225.63</v>
      </c>
      <c r="K8310">
        <v>2</v>
      </c>
      <c r="L8310" t="s">
        <v>18516</v>
      </c>
      <c r="M8310" t="s">
        <v>18516</v>
      </c>
    </row>
    <row r="8311" spans="1:13" ht="13.5">
      <c r="A8311" t="s">
        <v>41815</v>
      </c>
      <c r="B8311" t="s">
        <v>41816</v>
      </c>
      <c r="C8311" t="s">
        <v>30380</v>
      </c>
      <c r="D8311" t="s">
        <v>30381</v>
      </c>
      <c r="E8311" s="164">
        <v>165</v>
      </c>
      <c r="F8311" s="164">
        <v>125</v>
      </c>
      <c r="G8311" s="165">
        <v>0.75</v>
      </c>
      <c r="H8311" t="s">
        <v>29552</v>
      </c>
      <c r="I8311" s="164">
        <v>80.27</v>
      </c>
      <c r="J8311" s="164">
        <v>205.27</v>
      </c>
      <c r="K8311">
        <v>142</v>
      </c>
      <c r="L8311" t="s">
        <v>18516</v>
      </c>
      <c r="M8311" t="s">
        <v>18516</v>
      </c>
    </row>
    <row r="8312" spans="1:13" ht="13.5">
      <c r="A8312" t="s">
        <v>3081</v>
      </c>
      <c r="B8312" t="s">
        <v>41817</v>
      </c>
      <c r="C8312" t="s">
        <v>30380</v>
      </c>
      <c r="D8312" t="s">
        <v>30381</v>
      </c>
      <c r="E8312" t="s">
        <v>18516</v>
      </c>
      <c r="F8312" t="s">
        <v>18516</v>
      </c>
      <c r="G8312" t="s">
        <v>18516</v>
      </c>
      <c r="H8312" t="s">
        <v>18516</v>
      </c>
      <c r="I8312" t="s">
        <v>18516</v>
      </c>
      <c r="J8312" t="s">
        <v>18516</v>
      </c>
      <c r="K8312" t="s">
        <v>29707</v>
      </c>
      <c r="L8312" t="s">
        <v>18516</v>
      </c>
      <c r="M8312" t="s">
        <v>18516</v>
      </c>
    </row>
    <row r="8313" spans="1:13" ht="13.5">
      <c r="A8313" t="s">
        <v>41818</v>
      </c>
      <c r="B8313" t="s">
        <v>41819</v>
      </c>
      <c r="C8313" t="s">
        <v>30380</v>
      </c>
      <c r="D8313" t="s">
        <v>30381</v>
      </c>
      <c r="E8313" t="s">
        <v>18516</v>
      </c>
      <c r="F8313" t="s">
        <v>18516</v>
      </c>
      <c r="G8313" t="s">
        <v>18516</v>
      </c>
      <c r="H8313" t="s">
        <v>18516</v>
      </c>
      <c r="I8313" t="s">
        <v>18516</v>
      </c>
      <c r="J8313" t="s">
        <v>18516</v>
      </c>
      <c r="K8313" t="s">
        <v>29707</v>
      </c>
      <c r="L8313" t="s">
        <v>18516</v>
      </c>
      <c r="M8313" t="s">
        <v>18516</v>
      </c>
    </row>
    <row r="8314" spans="1:13" ht="13.5">
      <c r="A8314" t="s">
        <v>41820</v>
      </c>
      <c r="B8314" t="s">
        <v>41821</v>
      </c>
      <c r="C8314" t="s">
        <v>30380</v>
      </c>
      <c r="D8314" t="s">
        <v>30381</v>
      </c>
      <c r="E8314" t="s">
        <v>18516</v>
      </c>
      <c r="F8314" t="s">
        <v>18516</v>
      </c>
      <c r="G8314" t="s">
        <v>18516</v>
      </c>
      <c r="H8314" t="s">
        <v>18516</v>
      </c>
      <c r="I8314" t="s">
        <v>18516</v>
      </c>
      <c r="J8314" t="s">
        <v>18516</v>
      </c>
      <c r="K8314" t="s">
        <v>29707</v>
      </c>
      <c r="L8314" t="s">
        <v>18516</v>
      </c>
      <c r="M8314" t="s">
        <v>18516</v>
      </c>
    </row>
    <row r="8315" spans="1:13" ht="13.5">
      <c r="A8315" t="s">
        <v>7250</v>
      </c>
      <c r="B8315" t="s">
        <v>41822</v>
      </c>
      <c r="C8315" t="s">
        <v>30380</v>
      </c>
      <c r="D8315" t="s">
        <v>30381</v>
      </c>
      <c r="E8315" t="s">
        <v>18516</v>
      </c>
      <c r="F8315" t="s">
        <v>18516</v>
      </c>
      <c r="G8315" t="s">
        <v>18516</v>
      </c>
      <c r="H8315" t="s">
        <v>18516</v>
      </c>
      <c r="I8315" t="s">
        <v>18516</v>
      </c>
      <c r="J8315" t="s">
        <v>18516</v>
      </c>
      <c r="K8315" t="s">
        <v>29707</v>
      </c>
      <c r="L8315" t="s">
        <v>18516</v>
      </c>
      <c r="M8315" t="s">
        <v>18516</v>
      </c>
    </row>
    <row r="8316" spans="1:13" ht="13.5">
      <c r="A8316" t="s">
        <v>41823</v>
      </c>
      <c r="B8316" t="s">
        <v>41824</v>
      </c>
      <c r="C8316" t="s">
        <v>30380</v>
      </c>
      <c r="D8316" t="s">
        <v>30381</v>
      </c>
      <c r="E8316" t="s">
        <v>18516</v>
      </c>
      <c r="F8316" t="s">
        <v>18516</v>
      </c>
      <c r="G8316" t="s">
        <v>18516</v>
      </c>
      <c r="H8316" t="s">
        <v>18516</v>
      </c>
      <c r="I8316" t="s">
        <v>18516</v>
      </c>
      <c r="J8316" t="s">
        <v>18516</v>
      </c>
      <c r="K8316" t="s">
        <v>29707</v>
      </c>
      <c r="L8316" t="s">
        <v>18516</v>
      </c>
      <c r="M8316" t="s">
        <v>18516</v>
      </c>
    </row>
    <row r="8317" spans="1:13" ht="13.5">
      <c r="A8317" t="s">
        <v>41825</v>
      </c>
      <c r="B8317" t="s">
        <v>41826</v>
      </c>
      <c r="C8317" t="s">
        <v>30380</v>
      </c>
      <c r="D8317" t="s">
        <v>30381</v>
      </c>
      <c r="E8317" t="s">
        <v>18516</v>
      </c>
      <c r="F8317" t="s">
        <v>18516</v>
      </c>
      <c r="G8317" t="s">
        <v>18516</v>
      </c>
      <c r="H8317" t="s">
        <v>18516</v>
      </c>
      <c r="I8317" t="s">
        <v>18516</v>
      </c>
      <c r="J8317" t="s">
        <v>18516</v>
      </c>
      <c r="K8317" t="s">
        <v>29707</v>
      </c>
      <c r="L8317" t="s">
        <v>18516</v>
      </c>
      <c r="M8317" t="s">
        <v>18516</v>
      </c>
    </row>
    <row r="8318" spans="1:13" ht="13.5">
      <c r="A8318" t="s">
        <v>41827</v>
      </c>
      <c r="B8318" t="s">
        <v>41826</v>
      </c>
      <c r="C8318" t="s">
        <v>30380</v>
      </c>
      <c r="D8318" t="s">
        <v>30381</v>
      </c>
      <c r="E8318" t="s">
        <v>18516</v>
      </c>
      <c r="F8318" t="s">
        <v>18516</v>
      </c>
      <c r="G8318" t="s">
        <v>18516</v>
      </c>
      <c r="H8318" t="s">
        <v>18516</v>
      </c>
      <c r="I8318" t="s">
        <v>18516</v>
      </c>
      <c r="J8318" t="s">
        <v>18516</v>
      </c>
      <c r="K8318" t="s">
        <v>29707</v>
      </c>
      <c r="L8318" t="s">
        <v>18516</v>
      </c>
      <c r="M8318" t="s">
        <v>18516</v>
      </c>
    </row>
    <row r="8319" spans="1:13" ht="13.5">
      <c r="A8319" t="s">
        <v>7262</v>
      </c>
      <c r="B8319" t="s">
        <v>41828</v>
      </c>
      <c r="C8319" t="s">
        <v>30380</v>
      </c>
      <c r="D8319" t="s">
        <v>30381</v>
      </c>
      <c r="E8319" t="s">
        <v>18516</v>
      </c>
      <c r="F8319" t="s">
        <v>18516</v>
      </c>
      <c r="G8319" t="s">
        <v>18516</v>
      </c>
      <c r="H8319" t="s">
        <v>18516</v>
      </c>
      <c r="I8319" t="s">
        <v>18516</v>
      </c>
      <c r="J8319" t="s">
        <v>18516</v>
      </c>
      <c r="K8319" t="s">
        <v>29707</v>
      </c>
      <c r="L8319" t="s">
        <v>18516</v>
      </c>
      <c r="M8319" t="s">
        <v>18516</v>
      </c>
    </row>
    <row r="8320" spans="1:13" ht="13.5">
      <c r="A8320" t="s">
        <v>41829</v>
      </c>
      <c r="B8320" t="s">
        <v>41830</v>
      </c>
      <c r="C8320" t="s">
        <v>30380</v>
      </c>
      <c r="D8320" t="s">
        <v>30381</v>
      </c>
      <c r="E8320" t="s">
        <v>18516</v>
      </c>
      <c r="F8320" t="s">
        <v>18516</v>
      </c>
      <c r="G8320" t="s">
        <v>18516</v>
      </c>
      <c r="H8320" t="s">
        <v>18516</v>
      </c>
      <c r="I8320" t="s">
        <v>18516</v>
      </c>
      <c r="J8320" t="s">
        <v>18516</v>
      </c>
      <c r="K8320" t="s">
        <v>29707</v>
      </c>
      <c r="L8320" t="s">
        <v>18516</v>
      </c>
      <c r="M8320" t="s">
        <v>18516</v>
      </c>
    </row>
    <row r="8321" spans="1:13" ht="13.5">
      <c r="A8321" t="s">
        <v>41831</v>
      </c>
      <c r="B8321" t="s">
        <v>41830</v>
      </c>
      <c r="C8321" t="s">
        <v>30380</v>
      </c>
      <c r="D8321" t="s">
        <v>30381</v>
      </c>
      <c r="E8321" t="s">
        <v>18516</v>
      </c>
      <c r="F8321" t="s">
        <v>18516</v>
      </c>
      <c r="G8321" t="s">
        <v>18516</v>
      </c>
      <c r="H8321" t="s">
        <v>18516</v>
      </c>
      <c r="I8321" t="s">
        <v>18516</v>
      </c>
      <c r="J8321" t="s">
        <v>18516</v>
      </c>
      <c r="K8321" t="s">
        <v>29707</v>
      </c>
      <c r="L8321" t="s">
        <v>18516</v>
      </c>
      <c r="M8321" t="s">
        <v>18516</v>
      </c>
    </row>
    <row r="8322" spans="1:13" ht="13.5">
      <c r="A8322" t="s">
        <v>41832</v>
      </c>
      <c r="B8322" t="s">
        <v>41830</v>
      </c>
      <c r="C8322" t="s">
        <v>30380</v>
      </c>
      <c r="D8322" t="s">
        <v>30381</v>
      </c>
      <c r="E8322" t="s">
        <v>18516</v>
      </c>
      <c r="F8322" t="s">
        <v>18516</v>
      </c>
      <c r="G8322" t="s">
        <v>18516</v>
      </c>
      <c r="H8322" t="s">
        <v>18516</v>
      </c>
      <c r="I8322" t="s">
        <v>18516</v>
      </c>
      <c r="J8322" t="s">
        <v>18516</v>
      </c>
      <c r="K8322" t="s">
        <v>29707</v>
      </c>
      <c r="L8322" t="s">
        <v>18516</v>
      </c>
      <c r="M8322" t="s">
        <v>18516</v>
      </c>
    </row>
    <row r="8323" spans="1:13" ht="13.5">
      <c r="A8323" t="s">
        <v>3057</v>
      </c>
      <c r="B8323" t="s">
        <v>41833</v>
      </c>
      <c r="C8323" t="s">
        <v>30380</v>
      </c>
      <c r="D8323" t="s">
        <v>30381</v>
      </c>
      <c r="E8323" s="164">
        <v>160</v>
      </c>
      <c r="F8323" s="164">
        <v>115</v>
      </c>
      <c r="G8323" s="165">
        <v>0.71</v>
      </c>
      <c r="H8323" t="s">
        <v>29552</v>
      </c>
      <c r="I8323" s="164">
        <v>110.69</v>
      </c>
      <c r="J8323" s="164">
        <v>225.69</v>
      </c>
      <c r="K8323">
        <v>79</v>
      </c>
      <c r="L8323" t="s">
        <v>18516</v>
      </c>
      <c r="M8323" t="s">
        <v>18516</v>
      </c>
    </row>
    <row r="8324" spans="1:13" ht="13.5">
      <c r="A8324" t="s">
        <v>3054</v>
      </c>
      <c r="B8324" t="s">
        <v>41833</v>
      </c>
      <c r="C8324" t="s">
        <v>30380</v>
      </c>
      <c r="D8324" t="s">
        <v>30381</v>
      </c>
      <c r="E8324" t="s">
        <v>18516</v>
      </c>
      <c r="F8324" t="s">
        <v>18516</v>
      </c>
      <c r="G8324" t="s">
        <v>18516</v>
      </c>
      <c r="H8324" t="s">
        <v>18516</v>
      </c>
      <c r="I8324" t="s">
        <v>18516</v>
      </c>
      <c r="J8324" t="s">
        <v>18516</v>
      </c>
      <c r="K8324" t="s">
        <v>29707</v>
      </c>
      <c r="L8324" t="s">
        <v>18516</v>
      </c>
      <c r="M8324" t="s">
        <v>18516</v>
      </c>
    </row>
    <row r="8325" spans="1:13" ht="13.5">
      <c r="A8325" t="s">
        <v>3060</v>
      </c>
      <c r="B8325" t="s">
        <v>41834</v>
      </c>
      <c r="C8325" t="s">
        <v>30380</v>
      </c>
      <c r="D8325" t="s">
        <v>30381</v>
      </c>
      <c r="E8325" t="s">
        <v>18516</v>
      </c>
      <c r="F8325" t="s">
        <v>18516</v>
      </c>
      <c r="G8325" t="s">
        <v>18516</v>
      </c>
      <c r="H8325" t="s">
        <v>18516</v>
      </c>
      <c r="I8325" t="s">
        <v>18516</v>
      </c>
      <c r="J8325" t="s">
        <v>18516</v>
      </c>
      <c r="K8325" t="s">
        <v>29707</v>
      </c>
      <c r="L8325" t="s">
        <v>18516</v>
      </c>
      <c r="M8325" t="s">
        <v>18516</v>
      </c>
    </row>
    <row r="8326" spans="1:13" ht="13.5">
      <c r="A8326" t="s">
        <v>41835</v>
      </c>
      <c r="B8326" t="s">
        <v>41836</v>
      </c>
      <c r="C8326" t="s">
        <v>30380</v>
      </c>
      <c r="D8326" t="s">
        <v>30381</v>
      </c>
      <c r="E8326" t="s">
        <v>18516</v>
      </c>
      <c r="F8326" t="s">
        <v>18516</v>
      </c>
      <c r="G8326" t="s">
        <v>18516</v>
      </c>
      <c r="H8326" t="s">
        <v>18516</v>
      </c>
      <c r="I8326" t="s">
        <v>18516</v>
      </c>
      <c r="J8326" t="s">
        <v>18516</v>
      </c>
      <c r="K8326" t="s">
        <v>29707</v>
      </c>
      <c r="L8326" t="s">
        <v>18516</v>
      </c>
      <c r="M8326" t="s">
        <v>18516</v>
      </c>
    </row>
    <row r="8327" spans="1:13" ht="13.5">
      <c r="A8327" t="s">
        <v>41837</v>
      </c>
      <c r="B8327" t="s">
        <v>41830</v>
      </c>
      <c r="C8327" t="s">
        <v>30380</v>
      </c>
      <c r="D8327" t="s">
        <v>30381</v>
      </c>
      <c r="E8327" t="s">
        <v>18516</v>
      </c>
      <c r="F8327" t="s">
        <v>18516</v>
      </c>
      <c r="G8327" t="s">
        <v>18516</v>
      </c>
      <c r="H8327" t="s">
        <v>18516</v>
      </c>
      <c r="I8327" t="s">
        <v>18516</v>
      </c>
      <c r="J8327" t="s">
        <v>18516</v>
      </c>
      <c r="K8327" t="s">
        <v>29707</v>
      </c>
      <c r="L8327" t="s">
        <v>18516</v>
      </c>
      <c r="M8327" t="s">
        <v>18516</v>
      </c>
    </row>
    <row r="8328" spans="1:13" ht="13.5">
      <c r="A8328" t="s">
        <v>41838</v>
      </c>
      <c r="B8328" t="s">
        <v>41839</v>
      </c>
      <c r="C8328" t="s">
        <v>30380</v>
      </c>
      <c r="D8328" t="s">
        <v>30381</v>
      </c>
      <c r="E8328" t="s">
        <v>18516</v>
      </c>
      <c r="F8328" t="s">
        <v>18516</v>
      </c>
      <c r="G8328" t="s">
        <v>18516</v>
      </c>
      <c r="H8328" t="s">
        <v>18516</v>
      </c>
      <c r="I8328" t="s">
        <v>18516</v>
      </c>
      <c r="J8328" t="s">
        <v>18516</v>
      </c>
      <c r="K8328" t="s">
        <v>29707</v>
      </c>
      <c r="L8328" t="s">
        <v>18516</v>
      </c>
      <c r="M8328" t="s">
        <v>18516</v>
      </c>
    </row>
    <row r="8329" spans="1:13" ht="13.5">
      <c r="A8329" t="s">
        <v>8429</v>
      </c>
      <c r="B8329" t="s">
        <v>41840</v>
      </c>
      <c r="C8329" t="s">
        <v>30693</v>
      </c>
      <c r="D8329" t="s">
        <v>30694</v>
      </c>
      <c r="E8329" s="164">
        <v>190</v>
      </c>
      <c r="F8329" s="164">
        <v>150</v>
      </c>
      <c r="G8329" s="165">
        <v>0.78</v>
      </c>
      <c r="H8329" t="s">
        <v>18516</v>
      </c>
      <c r="I8329" s="164">
        <v>103.24</v>
      </c>
      <c r="J8329" s="164">
        <v>253.24</v>
      </c>
      <c r="K8329">
        <v>58</v>
      </c>
      <c r="L8329" t="s">
        <v>18516</v>
      </c>
      <c r="M8329" t="s">
        <v>18516</v>
      </c>
    </row>
    <row r="8330" spans="1:13" ht="13.5">
      <c r="A8330" t="s">
        <v>8426</v>
      </c>
      <c r="B8330" t="s">
        <v>41841</v>
      </c>
      <c r="C8330" t="s">
        <v>30693</v>
      </c>
      <c r="D8330" t="s">
        <v>30694</v>
      </c>
      <c r="E8330" s="164">
        <v>190</v>
      </c>
      <c r="F8330" s="164">
        <v>150</v>
      </c>
      <c r="G8330" s="165">
        <v>0.78</v>
      </c>
      <c r="H8330" t="s">
        <v>18516</v>
      </c>
      <c r="I8330" s="164">
        <v>103.24</v>
      </c>
      <c r="J8330" s="164">
        <v>253.24</v>
      </c>
      <c r="K8330">
        <v>52</v>
      </c>
      <c r="L8330" t="s">
        <v>18516</v>
      </c>
      <c r="M8330" t="s">
        <v>18516</v>
      </c>
    </row>
    <row r="8331" spans="1:13" ht="13.5">
      <c r="A8331" t="s">
        <v>5266</v>
      </c>
      <c r="B8331" t="s">
        <v>41842</v>
      </c>
      <c r="C8331" t="s">
        <v>30693</v>
      </c>
      <c r="D8331" t="s">
        <v>30694</v>
      </c>
      <c r="E8331" t="s">
        <v>18516</v>
      </c>
      <c r="F8331" t="s">
        <v>18516</v>
      </c>
      <c r="G8331" t="s">
        <v>18516</v>
      </c>
      <c r="H8331" t="s">
        <v>18516</v>
      </c>
      <c r="I8331" t="s">
        <v>18516</v>
      </c>
      <c r="J8331" t="s">
        <v>18516</v>
      </c>
      <c r="K8331" t="s">
        <v>29707</v>
      </c>
      <c r="L8331" t="s">
        <v>18516</v>
      </c>
      <c r="M8331" t="s">
        <v>18516</v>
      </c>
    </row>
    <row r="8332" spans="1:13" ht="13.5">
      <c r="A8332" t="s">
        <v>5263</v>
      </c>
      <c r="B8332" t="s">
        <v>41843</v>
      </c>
      <c r="C8332" t="s">
        <v>30693</v>
      </c>
      <c r="D8332" t="s">
        <v>30694</v>
      </c>
      <c r="E8332" s="164">
        <v>280</v>
      </c>
      <c r="F8332" s="164">
        <v>250</v>
      </c>
      <c r="G8332" s="165">
        <v>0.89</v>
      </c>
      <c r="H8332" t="s">
        <v>18516</v>
      </c>
      <c r="I8332" s="164">
        <v>151.13</v>
      </c>
      <c r="J8332" s="164">
        <v>401.13</v>
      </c>
      <c r="K8332">
        <v>3</v>
      </c>
      <c r="L8332" t="s">
        <v>18516</v>
      </c>
      <c r="M8332" t="s">
        <v>18516</v>
      </c>
    </row>
    <row r="8333" spans="1:13" ht="13.5">
      <c r="A8333" t="s">
        <v>5272</v>
      </c>
      <c r="B8333" t="s">
        <v>41844</v>
      </c>
      <c r="C8333" t="s">
        <v>30693</v>
      </c>
      <c r="D8333" t="s">
        <v>30694</v>
      </c>
      <c r="E8333" s="164">
        <v>200</v>
      </c>
      <c r="F8333" s="164">
        <v>190</v>
      </c>
      <c r="G8333" s="165">
        <v>0.95</v>
      </c>
      <c r="H8333" t="s">
        <v>18516</v>
      </c>
      <c r="I8333" s="164">
        <v>98.65</v>
      </c>
      <c r="J8333" s="164">
        <v>288.65</v>
      </c>
      <c r="K8333">
        <v>123</v>
      </c>
      <c r="L8333" t="s">
        <v>18516</v>
      </c>
      <c r="M8333" t="s">
        <v>18516</v>
      </c>
    </row>
    <row r="8334" spans="1:13" ht="13.5">
      <c r="A8334" t="s">
        <v>5275</v>
      </c>
      <c r="B8334" t="s">
        <v>41845</v>
      </c>
      <c r="C8334" t="s">
        <v>30693</v>
      </c>
      <c r="D8334" t="s">
        <v>30694</v>
      </c>
      <c r="E8334" s="164">
        <v>170</v>
      </c>
      <c r="F8334" s="164">
        <v>135</v>
      </c>
      <c r="G8334" s="165">
        <v>0.79</v>
      </c>
      <c r="H8334" t="s">
        <v>18516</v>
      </c>
      <c r="I8334" s="164">
        <v>55.35</v>
      </c>
      <c r="J8334" s="164">
        <v>190.35</v>
      </c>
      <c r="K8334">
        <v>94</v>
      </c>
      <c r="L8334" t="s">
        <v>18516</v>
      </c>
      <c r="M8334" t="s">
        <v>18516</v>
      </c>
    </row>
    <row r="8335" spans="1:13" ht="13.5">
      <c r="A8335" t="s">
        <v>5281</v>
      </c>
      <c r="B8335" t="s">
        <v>41846</v>
      </c>
      <c r="C8335" t="s">
        <v>30693</v>
      </c>
      <c r="D8335" t="s">
        <v>30694</v>
      </c>
      <c r="E8335" s="164">
        <v>170</v>
      </c>
      <c r="F8335" s="164">
        <v>135</v>
      </c>
      <c r="G8335" s="165">
        <v>0.79</v>
      </c>
      <c r="H8335" t="s">
        <v>18516</v>
      </c>
      <c r="I8335" s="164">
        <v>55.81</v>
      </c>
      <c r="J8335" s="164">
        <v>190.81</v>
      </c>
      <c r="K8335">
        <v>150</v>
      </c>
      <c r="L8335" t="s">
        <v>18516</v>
      </c>
      <c r="M8335" t="s">
        <v>18516</v>
      </c>
    </row>
    <row r="8336" spans="1:13" ht="13.5">
      <c r="A8336" t="s">
        <v>5278</v>
      </c>
      <c r="B8336" t="s">
        <v>41847</v>
      </c>
      <c r="C8336" t="s">
        <v>30693</v>
      </c>
      <c r="D8336" t="s">
        <v>30694</v>
      </c>
      <c r="E8336" s="164">
        <v>170</v>
      </c>
      <c r="F8336" s="164">
        <v>135</v>
      </c>
      <c r="G8336" s="165">
        <v>0.79</v>
      </c>
      <c r="H8336" t="s">
        <v>18516</v>
      </c>
      <c r="I8336" s="164">
        <v>55.35</v>
      </c>
      <c r="J8336" s="164">
        <v>190.35</v>
      </c>
      <c r="K8336">
        <v>81</v>
      </c>
      <c r="L8336" t="s">
        <v>18516</v>
      </c>
      <c r="M8336" t="s">
        <v>18516</v>
      </c>
    </row>
    <row r="8337" spans="1:13" ht="13.5">
      <c r="A8337" t="s">
        <v>3108</v>
      </c>
      <c r="B8337" t="s">
        <v>41848</v>
      </c>
      <c r="C8337" t="s">
        <v>30693</v>
      </c>
      <c r="D8337" t="s">
        <v>30694</v>
      </c>
      <c r="E8337" s="164">
        <v>196.87</v>
      </c>
      <c r="F8337" s="164">
        <v>150</v>
      </c>
      <c r="G8337" s="165">
        <v>0.76</v>
      </c>
      <c r="H8337" t="s">
        <v>18516</v>
      </c>
      <c r="I8337" s="164">
        <v>83.16</v>
      </c>
      <c r="J8337" s="164">
        <v>233.16</v>
      </c>
      <c r="K8337">
        <v>13</v>
      </c>
      <c r="L8337" t="s">
        <v>18516</v>
      </c>
      <c r="M8337" t="s">
        <v>18516</v>
      </c>
    </row>
    <row r="8338" spans="1:13" ht="13.5">
      <c r="A8338" t="s">
        <v>3105</v>
      </c>
      <c r="B8338" t="s">
        <v>41849</v>
      </c>
      <c r="C8338" t="s">
        <v>30693</v>
      </c>
      <c r="D8338" t="s">
        <v>30694</v>
      </c>
      <c r="E8338" s="164">
        <v>192</v>
      </c>
      <c r="F8338" s="164">
        <v>150</v>
      </c>
      <c r="G8338" s="165">
        <v>0.78</v>
      </c>
      <c r="H8338" t="s">
        <v>18516</v>
      </c>
      <c r="I8338" s="164">
        <v>83.16</v>
      </c>
      <c r="J8338" s="164">
        <v>233.16</v>
      </c>
      <c r="K8338">
        <v>3</v>
      </c>
      <c r="L8338" t="s">
        <v>18516</v>
      </c>
      <c r="M8338" t="s">
        <v>18516</v>
      </c>
    </row>
    <row r="8339" spans="1:13" ht="13.5">
      <c r="A8339" t="s">
        <v>3093</v>
      </c>
      <c r="B8339" t="s">
        <v>41850</v>
      </c>
      <c r="C8339" t="s">
        <v>30693</v>
      </c>
      <c r="D8339" t="s">
        <v>30694</v>
      </c>
      <c r="E8339" t="s">
        <v>18516</v>
      </c>
      <c r="F8339" t="s">
        <v>18516</v>
      </c>
      <c r="G8339" t="s">
        <v>18516</v>
      </c>
      <c r="H8339" t="s">
        <v>18516</v>
      </c>
      <c r="I8339" t="s">
        <v>18516</v>
      </c>
      <c r="J8339" t="s">
        <v>18516</v>
      </c>
      <c r="K8339" t="s">
        <v>29707</v>
      </c>
      <c r="L8339" t="s">
        <v>18516</v>
      </c>
      <c r="M8339" t="s">
        <v>18516</v>
      </c>
    </row>
    <row r="8340" spans="1:13" ht="13.5">
      <c r="A8340" t="s">
        <v>3096</v>
      </c>
      <c r="B8340" t="s">
        <v>41851</v>
      </c>
      <c r="C8340" t="s">
        <v>30693</v>
      </c>
      <c r="D8340" t="s">
        <v>30694</v>
      </c>
      <c r="E8340" t="s">
        <v>18516</v>
      </c>
      <c r="F8340" t="s">
        <v>18516</v>
      </c>
      <c r="G8340" t="s">
        <v>18516</v>
      </c>
      <c r="H8340" t="s">
        <v>18516</v>
      </c>
      <c r="I8340" t="s">
        <v>18516</v>
      </c>
      <c r="J8340" t="s">
        <v>18516</v>
      </c>
      <c r="K8340" t="s">
        <v>29707</v>
      </c>
      <c r="L8340" t="s">
        <v>18516</v>
      </c>
      <c r="M8340" t="s">
        <v>18516</v>
      </c>
    </row>
    <row r="8341" spans="1:13" ht="13.5">
      <c r="A8341" t="s">
        <v>3099</v>
      </c>
      <c r="B8341" t="s">
        <v>41852</v>
      </c>
      <c r="C8341" t="s">
        <v>30693</v>
      </c>
      <c r="D8341" t="s">
        <v>30694</v>
      </c>
      <c r="E8341" s="164">
        <v>152</v>
      </c>
      <c r="F8341" s="164">
        <v>125</v>
      </c>
      <c r="G8341" s="165">
        <v>0.82</v>
      </c>
      <c r="H8341" t="s">
        <v>18516</v>
      </c>
      <c r="I8341" s="164">
        <v>47.37</v>
      </c>
      <c r="J8341" s="164">
        <v>172.37</v>
      </c>
      <c r="K8341">
        <v>47</v>
      </c>
      <c r="L8341" t="s">
        <v>18516</v>
      </c>
      <c r="M8341" t="s">
        <v>18516</v>
      </c>
    </row>
    <row r="8342" spans="1:13" ht="13.5">
      <c r="A8342" t="s">
        <v>3102</v>
      </c>
      <c r="B8342" t="s">
        <v>41853</v>
      </c>
      <c r="C8342" t="s">
        <v>30693</v>
      </c>
      <c r="D8342" t="s">
        <v>30694</v>
      </c>
      <c r="E8342" s="164">
        <v>152</v>
      </c>
      <c r="F8342" s="164">
        <v>125</v>
      </c>
      <c r="G8342" s="165">
        <v>0.82</v>
      </c>
      <c r="H8342" t="s">
        <v>18516</v>
      </c>
      <c r="I8342" s="164">
        <v>47.37</v>
      </c>
      <c r="J8342" s="164">
        <v>172.37</v>
      </c>
      <c r="K8342">
        <v>0</v>
      </c>
      <c r="L8342" t="s">
        <v>18516</v>
      </c>
      <c r="M8342" t="s">
        <v>18516</v>
      </c>
    </row>
    <row r="8343" spans="1:13" ht="13.5">
      <c r="A8343" t="s">
        <v>124</v>
      </c>
      <c r="B8343" t="s">
        <v>41854</v>
      </c>
      <c r="C8343" t="s">
        <v>30693</v>
      </c>
      <c r="D8343" t="s">
        <v>30694</v>
      </c>
      <c r="E8343" t="s">
        <v>18516</v>
      </c>
      <c r="F8343" t="s">
        <v>18516</v>
      </c>
      <c r="G8343" t="s">
        <v>18516</v>
      </c>
      <c r="H8343" t="s">
        <v>18516</v>
      </c>
      <c r="I8343" t="s">
        <v>18516</v>
      </c>
      <c r="J8343" t="s">
        <v>18516</v>
      </c>
      <c r="K8343" t="s">
        <v>29707</v>
      </c>
      <c r="L8343" t="s">
        <v>18516</v>
      </c>
      <c r="M8343" t="s">
        <v>18516</v>
      </c>
    </row>
    <row r="8344" spans="1:13" ht="13.5">
      <c r="A8344" t="s">
        <v>121</v>
      </c>
      <c r="B8344" t="s">
        <v>41855</v>
      </c>
      <c r="C8344" t="s">
        <v>30693</v>
      </c>
      <c r="D8344" t="s">
        <v>30694</v>
      </c>
      <c r="E8344" t="s">
        <v>18516</v>
      </c>
      <c r="F8344" t="s">
        <v>18516</v>
      </c>
      <c r="G8344" t="s">
        <v>18516</v>
      </c>
      <c r="H8344" t="s">
        <v>18516</v>
      </c>
      <c r="I8344" t="s">
        <v>18516</v>
      </c>
      <c r="J8344" t="s">
        <v>18516</v>
      </c>
      <c r="K8344" t="s">
        <v>29707</v>
      </c>
      <c r="L8344" t="s">
        <v>18516</v>
      </c>
      <c r="M8344" t="s">
        <v>18516</v>
      </c>
    </row>
    <row r="8345" spans="1:13" ht="13.5">
      <c r="A8345" t="s">
        <v>118</v>
      </c>
      <c r="B8345" t="s">
        <v>41856</v>
      </c>
      <c r="C8345" t="s">
        <v>30693</v>
      </c>
      <c r="D8345" t="s">
        <v>30694</v>
      </c>
      <c r="E8345" t="s">
        <v>18516</v>
      </c>
      <c r="F8345" t="s">
        <v>18516</v>
      </c>
      <c r="G8345" t="s">
        <v>18516</v>
      </c>
      <c r="H8345" t="s">
        <v>18516</v>
      </c>
      <c r="I8345" t="s">
        <v>18516</v>
      </c>
      <c r="J8345" t="s">
        <v>18516</v>
      </c>
      <c r="K8345" t="s">
        <v>29707</v>
      </c>
      <c r="L8345" t="s">
        <v>18516</v>
      </c>
      <c r="M8345" t="s">
        <v>18516</v>
      </c>
    </row>
    <row r="8346" spans="1:13" ht="13.5">
      <c r="A8346" t="s">
        <v>14788</v>
      </c>
      <c r="B8346" t="s">
        <v>41857</v>
      </c>
      <c r="C8346" t="s">
        <v>30693</v>
      </c>
      <c r="D8346" t="s">
        <v>30694</v>
      </c>
      <c r="E8346" t="s">
        <v>18516</v>
      </c>
      <c r="F8346" t="s">
        <v>18516</v>
      </c>
      <c r="G8346" t="s">
        <v>18516</v>
      </c>
      <c r="H8346" t="s">
        <v>18516</v>
      </c>
      <c r="I8346" t="s">
        <v>18516</v>
      </c>
      <c r="J8346" t="s">
        <v>18516</v>
      </c>
      <c r="K8346" t="s">
        <v>29707</v>
      </c>
      <c r="L8346" t="s">
        <v>18516</v>
      </c>
      <c r="M8346" t="s">
        <v>18516</v>
      </c>
    </row>
    <row r="8347" spans="1:13" ht="13.5">
      <c r="A8347" t="s">
        <v>14779</v>
      </c>
      <c r="B8347" t="s">
        <v>41858</v>
      </c>
      <c r="C8347" t="s">
        <v>30693</v>
      </c>
      <c r="D8347" t="s">
        <v>30694</v>
      </c>
      <c r="E8347" s="164">
        <v>80</v>
      </c>
      <c r="F8347" s="164">
        <v>70</v>
      </c>
      <c r="G8347" s="165">
        <v>0.87</v>
      </c>
      <c r="H8347" t="s">
        <v>18516</v>
      </c>
      <c r="I8347" s="164">
        <v>43.61</v>
      </c>
      <c r="J8347" s="164">
        <v>113.61</v>
      </c>
      <c r="K8347">
        <v>53</v>
      </c>
      <c r="L8347" t="s">
        <v>18516</v>
      </c>
      <c r="M8347" t="s">
        <v>18516</v>
      </c>
    </row>
    <row r="8348" spans="1:13" ht="13.5">
      <c r="A8348" t="s">
        <v>14791</v>
      </c>
      <c r="B8348" t="s">
        <v>41859</v>
      </c>
      <c r="C8348" t="s">
        <v>30693</v>
      </c>
      <c r="D8348" t="s">
        <v>30694</v>
      </c>
      <c r="E8348" t="s">
        <v>18516</v>
      </c>
      <c r="F8348" t="s">
        <v>18516</v>
      </c>
      <c r="G8348" t="s">
        <v>18516</v>
      </c>
      <c r="H8348" t="s">
        <v>18516</v>
      </c>
      <c r="I8348" t="s">
        <v>18516</v>
      </c>
      <c r="J8348" t="s">
        <v>18516</v>
      </c>
      <c r="K8348" t="s">
        <v>29707</v>
      </c>
      <c r="L8348" t="s">
        <v>18516</v>
      </c>
      <c r="M8348" t="s">
        <v>18516</v>
      </c>
    </row>
    <row r="8349" spans="1:13" ht="13.5">
      <c r="A8349" t="s">
        <v>14776</v>
      </c>
      <c r="B8349" t="s">
        <v>41860</v>
      </c>
      <c r="C8349" t="s">
        <v>30693</v>
      </c>
      <c r="D8349" t="s">
        <v>30694</v>
      </c>
      <c r="E8349" s="164">
        <v>74</v>
      </c>
      <c r="F8349" s="164">
        <v>63</v>
      </c>
      <c r="G8349" s="165">
        <v>0.85</v>
      </c>
      <c r="H8349" t="s">
        <v>18516</v>
      </c>
      <c r="I8349" s="164">
        <v>39.56</v>
      </c>
      <c r="J8349" s="164">
        <v>102.56</v>
      </c>
      <c r="K8349">
        <v>7</v>
      </c>
      <c r="L8349" t="s">
        <v>18516</v>
      </c>
      <c r="M8349" t="s">
        <v>18516</v>
      </c>
    </row>
    <row r="8350" spans="1:13" ht="13.5">
      <c r="A8350" t="s">
        <v>14782</v>
      </c>
      <c r="B8350" t="s">
        <v>41861</v>
      </c>
      <c r="C8350" t="s">
        <v>30693</v>
      </c>
      <c r="D8350" t="s">
        <v>30694</v>
      </c>
      <c r="E8350" s="164">
        <v>120</v>
      </c>
      <c r="F8350" s="164">
        <v>63</v>
      </c>
      <c r="G8350" s="165">
        <v>0.52</v>
      </c>
      <c r="H8350" t="s">
        <v>18516</v>
      </c>
      <c r="I8350" s="164">
        <v>39.56</v>
      </c>
      <c r="J8350" s="164">
        <v>102.56</v>
      </c>
      <c r="K8350">
        <v>49</v>
      </c>
      <c r="L8350" t="s">
        <v>18516</v>
      </c>
      <c r="M8350" t="s">
        <v>18516</v>
      </c>
    </row>
    <row r="8351" spans="1:13" ht="13.5">
      <c r="A8351" t="s">
        <v>14773</v>
      </c>
      <c r="B8351" t="s">
        <v>41862</v>
      </c>
      <c r="C8351" t="s">
        <v>30693</v>
      </c>
      <c r="D8351" t="s">
        <v>30694</v>
      </c>
      <c r="E8351" s="164">
        <v>74</v>
      </c>
      <c r="F8351" s="164">
        <v>63</v>
      </c>
      <c r="G8351" s="165">
        <v>0.85</v>
      </c>
      <c r="H8351" t="s">
        <v>18516</v>
      </c>
      <c r="I8351" s="164">
        <v>39.56</v>
      </c>
      <c r="J8351" s="164">
        <v>102.56</v>
      </c>
      <c r="K8351">
        <v>12</v>
      </c>
      <c r="L8351" t="s">
        <v>18516</v>
      </c>
      <c r="M8351" t="s">
        <v>18516</v>
      </c>
    </row>
    <row r="8352" spans="1:13" ht="13.5">
      <c r="A8352" t="s">
        <v>14785</v>
      </c>
      <c r="B8352" t="s">
        <v>41863</v>
      </c>
      <c r="C8352" t="s">
        <v>30693</v>
      </c>
      <c r="D8352" t="s">
        <v>30694</v>
      </c>
      <c r="E8352" s="164">
        <v>100</v>
      </c>
      <c r="F8352" s="164">
        <v>55</v>
      </c>
      <c r="G8352" s="165">
        <v>0.55</v>
      </c>
      <c r="H8352" t="s">
        <v>18516</v>
      </c>
      <c r="I8352" s="164">
        <v>38.16</v>
      </c>
      <c r="J8352" s="164">
        <v>93.16</v>
      </c>
      <c r="K8352">
        <v>14</v>
      </c>
      <c r="L8352" t="s">
        <v>18516</v>
      </c>
      <c r="M8352" t="s">
        <v>18516</v>
      </c>
    </row>
    <row r="8353" spans="1:13" ht="13.5">
      <c r="A8353" t="s">
        <v>14770</v>
      </c>
      <c r="B8353" t="s">
        <v>41864</v>
      </c>
      <c r="C8353" t="s">
        <v>30693</v>
      </c>
      <c r="D8353" t="s">
        <v>30694</v>
      </c>
      <c r="E8353" s="164">
        <v>100</v>
      </c>
      <c r="F8353" s="164">
        <v>55</v>
      </c>
      <c r="G8353" s="165">
        <v>0.55</v>
      </c>
      <c r="H8353" t="s">
        <v>18516</v>
      </c>
      <c r="I8353" s="164">
        <v>38.16</v>
      </c>
      <c r="J8353" s="164">
        <v>93.16</v>
      </c>
      <c r="K8353">
        <v>99</v>
      </c>
      <c r="L8353" t="s">
        <v>18516</v>
      </c>
      <c r="M8353" t="s">
        <v>18516</v>
      </c>
    </row>
    <row r="8354" spans="1:13" ht="13.5">
      <c r="A8354" t="s">
        <v>14794</v>
      </c>
      <c r="B8354" t="s">
        <v>41865</v>
      </c>
      <c r="C8354" t="s">
        <v>30693</v>
      </c>
      <c r="D8354" t="s">
        <v>30694</v>
      </c>
      <c r="E8354" s="164">
        <v>100</v>
      </c>
      <c r="F8354" s="164">
        <v>55</v>
      </c>
      <c r="G8354" s="165">
        <v>0.55</v>
      </c>
      <c r="H8354" t="s">
        <v>18516</v>
      </c>
      <c r="I8354" s="164">
        <v>38.16</v>
      </c>
      <c r="J8354" s="164">
        <v>93.16</v>
      </c>
      <c r="K8354">
        <v>53</v>
      </c>
      <c r="L8354" t="s">
        <v>18516</v>
      </c>
      <c r="M8354" t="s">
        <v>18516</v>
      </c>
    </row>
    <row r="8355" spans="1:13" ht="13.5">
      <c r="A8355" t="s">
        <v>41866</v>
      </c>
      <c r="B8355" t="s">
        <v>41867</v>
      </c>
      <c r="C8355" t="s">
        <v>30693</v>
      </c>
      <c r="D8355" t="s">
        <v>30694</v>
      </c>
      <c r="E8355" t="s">
        <v>18516</v>
      </c>
      <c r="F8355" t="s">
        <v>18516</v>
      </c>
      <c r="G8355" t="s">
        <v>18516</v>
      </c>
      <c r="H8355" t="s">
        <v>18516</v>
      </c>
      <c r="I8355" t="s">
        <v>18516</v>
      </c>
      <c r="J8355" t="s">
        <v>18516</v>
      </c>
      <c r="K8355" t="s">
        <v>29707</v>
      </c>
      <c r="L8355" t="s">
        <v>18516</v>
      </c>
      <c r="M8355" t="s">
        <v>18516</v>
      </c>
    </row>
    <row r="8356" spans="1:13" ht="13.5">
      <c r="A8356" t="s">
        <v>41868</v>
      </c>
      <c r="B8356" t="s">
        <v>41869</v>
      </c>
      <c r="C8356" t="s">
        <v>30693</v>
      </c>
      <c r="D8356" t="s">
        <v>30694</v>
      </c>
      <c r="E8356" t="s">
        <v>18516</v>
      </c>
      <c r="F8356" t="s">
        <v>18516</v>
      </c>
      <c r="G8356" t="s">
        <v>18516</v>
      </c>
      <c r="H8356" t="s">
        <v>18516</v>
      </c>
      <c r="I8356" t="s">
        <v>18516</v>
      </c>
      <c r="J8356" t="s">
        <v>18516</v>
      </c>
      <c r="K8356" t="s">
        <v>29707</v>
      </c>
      <c r="L8356" t="s">
        <v>18516</v>
      </c>
      <c r="M8356" t="s">
        <v>18516</v>
      </c>
    </row>
    <row r="8357" spans="1:13" ht="13.5">
      <c r="A8357" t="s">
        <v>41870</v>
      </c>
      <c r="B8357" t="s">
        <v>41871</v>
      </c>
      <c r="C8357" t="s">
        <v>30693</v>
      </c>
      <c r="D8357" t="s">
        <v>30694</v>
      </c>
      <c r="E8357" t="s">
        <v>18516</v>
      </c>
      <c r="F8357" t="s">
        <v>18516</v>
      </c>
      <c r="G8357" t="s">
        <v>18516</v>
      </c>
      <c r="H8357" t="s">
        <v>18516</v>
      </c>
      <c r="I8357" t="s">
        <v>18516</v>
      </c>
      <c r="J8357" t="s">
        <v>18516</v>
      </c>
      <c r="K8357" t="s">
        <v>29707</v>
      </c>
      <c r="L8357" t="s">
        <v>18516</v>
      </c>
      <c r="M8357" t="s">
        <v>18516</v>
      </c>
    </row>
    <row r="8358" spans="1:13" ht="13.5">
      <c r="A8358" t="s">
        <v>1133</v>
      </c>
      <c r="B8358" t="s">
        <v>41872</v>
      </c>
      <c r="C8358" t="s">
        <v>30693</v>
      </c>
      <c r="D8358" t="s">
        <v>30694</v>
      </c>
      <c r="E8358" t="s">
        <v>18516</v>
      </c>
      <c r="F8358" t="s">
        <v>18516</v>
      </c>
      <c r="G8358" t="s">
        <v>18516</v>
      </c>
      <c r="H8358" t="s">
        <v>18516</v>
      </c>
      <c r="I8358" t="s">
        <v>18516</v>
      </c>
      <c r="J8358" t="s">
        <v>18516</v>
      </c>
      <c r="K8358" t="s">
        <v>29707</v>
      </c>
      <c r="L8358" t="s">
        <v>18516</v>
      </c>
      <c r="M8358" t="s">
        <v>18516</v>
      </c>
    </row>
    <row r="8359" spans="1:13" ht="13.5">
      <c r="A8359" t="s">
        <v>1130</v>
      </c>
      <c r="B8359" t="s">
        <v>41873</v>
      </c>
      <c r="C8359" t="s">
        <v>30693</v>
      </c>
      <c r="D8359" t="s">
        <v>30694</v>
      </c>
      <c r="E8359" t="s">
        <v>18516</v>
      </c>
      <c r="F8359" t="s">
        <v>18516</v>
      </c>
      <c r="G8359" t="s">
        <v>18516</v>
      </c>
      <c r="H8359" t="s">
        <v>18516</v>
      </c>
      <c r="I8359" t="s">
        <v>18516</v>
      </c>
      <c r="J8359" t="s">
        <v>18516</v>
      </c>
      <c r="K8359" t="s">
        <v>29707</v>
      </c>
      <c r="L8359" t="s">
        <v>18516</v>
      </c>
      <c r="M8359" t="s">
        <v>18516</v>
      </c>
    </row>
    <row r="8360" spans="1:13" ht="13.5">
      <c r="A8360" t="s">
        <v>1127</v>
      </c>
      <c r="B8360" t="s">
        <v>41874</v>
      </c>
      <c r="C8360" t="s">
        <v>30693</v>
      </c>
      <c r="D8360" t="s">
        <v>30694</v>
      </c>
      <c r="E8360" t="s">
        <v>18516</v>
      </c>
      <c r="F8360" t="s">
        <v>18516</v>
      </c>
      <c r="G8360" t="s">
        <v>18516</v>
      </c>
      <c r="H8360" t="s">
        <v>18516</v>
      </c>
      <c r="I8360" t="s">
        <v>18516</v>
      </c>
      <c r="J8360" t="s">
        <v>18516</v>
      </c>
      <c r="K8360" t="s">
        <v>29707</v>
      </c>
      <c r="L8360" t="s">
        <v>18516</v>
      </c>
      <c r="M8360" t="s">
        <v>18516</v>
      </c>
    </row>
    <row r="8361" spans="1:13" ht="13.5">
      <c r="A8361" t="s">
        <v>14504</v>
      </c>
      <c r="B8361" t="s">
        <v>41871</v>
      </c>
      <c r="C8361" t="s">
        <v>30693</v>
      </c>
      <c r="D8361" t="s">
        <v>30694</v>
      </c>
      <c r="E8361" t="s">
        <v>18516</v>
      </c>
      <c r="F8361" t="s">
        <v>18516</v>
      </c>
      <c r="G8361" t="s">
        <v>18516</v>
      </c>
      <c r="H8361" t="s">
        <v>18516</v>
      </c>
      <c r="I8361" t="s">
        <v>18516</v>
      </c>
      <c r="J8361" t="s">
        <v>18516</v>
      </c>
      <c r="K8361" t="s">
        <v>29707</v>
      </c>
      <c r="L8361" t="s">
        <v>18516</v>
      </c>
      <c r="M8361" t="s">
        <v>18516</v>
      </c>
    </row>
    <row r="8362" spans="1:13" ht="13.5">
      <c r="A8362" t="s">
        <v>14507</v>
      </c>
      <c r="B8362" t="s">
        <v>41875</v>
      </c>
      <c r="C8362" t="s">
        <v>30693</v>
      </c>
      <c r="D8362" t="s">
        <v>30694</v>
      </c>
      <c r="E8362" t="s">
        <v>18516</v>
      </c>
      <c r="F8362" t="s">
        <v>18516</v>
      </c>
      <c r="G8362" t="s">
        <v>18516</v>
      </c>
      <c r="H8362" t="s">
        <v>18516</v>
      </c>
      <c r="I8362" t="s">
        <v>18516</v>
      </c>
      <c r="J8362" t="s">
        <v>18516</v>
      </c>
      <c r="K8362" t="s">
        <v>29707</v>
      </c>
      <c r="L8362" t="s">
        <v>18516</v>
      </c>
      <c r="M8362" t="s">
        <v>18516</v>
      </c>
    </row>
    <row r="8363" spans="1:13" ht="13.5">
      <c r="A8363" t="s">
        <v>14501</v>
      </c>
      <c r="B8363" t="s">
        <v>41876</v>
      </c>
      <c r="C8363" t="s">
        <v>30693</v>
      </c>
      <c r="D8363" t="s">
        <v>30694</v>
      </c>
      <c r="E8363" t="s">
        <v>18516</v>
      </c>
      <c r="F8363" t="s">
        <v>18516</v>
      </c>
      <c r="G8363" t="s">
        <v>18516</v>
      </c>
      <c r="H8363" t="s">
        <v>18516</v>
      </c>
      <c r="I8363" t="s">
        <v>18516</v>
      </c>
      <c r="J8363" t="s">
        <v>18516</v>
      </c>
      <c r="K8363" t="s">
        <v>29707</v>
      </c>
      <c r="L8363" t="s">
        <v>18516</v>
      </c>
      <c r="M8363" t="s">
        <v>18516</v>
      </c>
    </row>
    <row r="8364" spans="1:13" ht="13.5">
      <c r="A8364" t="s">
        <v>1124</v>
      </c>
      <c r="B8364" t="s">
        <v>41877</v>
      </c>
      <c r="C8364" t="s">
        <v>30693</v>
      </c>
      <c r="D8364" t="s">
        <v>30694</v>
      </c>
      <c r="E8364" t="s">
        <v>18516</v>
      </c>
      <c r="F8364" t="s">
        <v>18516</v>
      </c>
      <c r="G8364" t="s">
        <v>18516</v>
      </c>
      <c r="H8364" t="s">
        <v>18516</v>
      </c>
      <c r="I8364" t="s">
        <v>18516</v>
      </c>
      <c r="J8364" t="s">
        <v>18516</v>
      </c>
      <c r="K8364" t="s">
        <v>29707</v>
      </c>
      <c r="L8364" t="s">
        <v>18516</v>
      </c>
      <c r="M8364" t="s">
        <v>18516</v>
      </c>
    </row>
    <row r="8365" spans="1:13" ht="13.5">
      <c r="A8365" t="s">
        <v>1121</v>
      </c>
      <c r="B8365" t="s">
        <v>41878</v>
      </c>
      <c r="C8365" t="s">
        <v>30693</v>
      </c>
      <c r="D8365" t="s">
        <v>30694</v>
      </c>
      <c r="E8365" t="s">
        <v>18516</v>
      </c>
      <c r="F8365" t="s">
        <v>18516</v>
      </c>
      <c r="G8365" t="s">
        <v>18516</v>
      </c>
      <c r="H8365" t="s">
        <v>18516</v>
      </c>
      <c r="I8365" t="s">
        <v>18516</v>
      </c>
      <c r="J8365" t="s">
        <v>18516</v>
      </c>
      <c r="K8365" t="s">
        <v>29707</v>
      </c>
      <c r="L8365" t="s">
        <v>18516</v>
      </c>
      <c r="M8365" t="s">
        <v>18516</v>
      </c>
    </row>
    <row r="8366" spans="1:13" ht="13.5">
      <c r="A8366" t="s">
        <v>1118</v>
      </c>
      <c r="B8366" t="s">
        <v>41879</v>
      </c>
      <c r="C8366" t="s">
        <v>30693</v>
      </c>
      <c r="D8366" t="s">
        <v>30694</v>
      </c>
      <c r="E8366" t="s">
        <v>18516</v>
      </c>
      <c r="F8366" t="s">
        <v>18516</v>
      </c>
      <c r="G8366" t="s">
        <v>18516</v>
      </c>
      <c r="H8366" t="s">
        <v>18516</v>
      </c>
      <c r="I8366" t="s">
        <v>18516</v>
      </c>
      <c r="J8366" t="s">
        <v>18516</v>
      </c>
      <c r="K8366" t="s">
        <v>29707</v>
      </c>
      <c r="L8366" t="s">
        <v>18516</v>
      </c>
      <c r="M8366" t="s">
        <v>18516</v>
      </c>
    </row>
    <row r="8367" spans="1:13" ht="13.5">
      <c r="A8367" t="s">
        <v>41880</v>
      </c>
      <c r="B8367" t="s">
        <v>41881</v>
      </c>
      <c r="C8367" t="s">
        <v>30693</v>
      </c>
      <c r="D8367" t="s">
        <v>30694</v>
      </c>
      <c r="E8367" t="s">
        <v>18516</v>
      </c>
      <c r="F8367" t="s">
        <v>18516</v>
      </c>
      <c r="G8367" t="s">
        <v>18516</v>
      </c>
      <c r="H8367" t="s">
        <v>18516</v>
      </c>
      <c r="I8367" t="s">
        <v>18516</v>
      </c>
      <c r="J8367" t="s">
        <v>18516</v>
      </c>
      <c r="K8367" t="s">
        <v>29707</v>
      </c>
      <c r="L8367" t="s">
        <v>18516</v>
      </c>
      <c r="M8367" t="s">
        <v>18516</v>
      </c>
    </row>
    <row r="8368" spans="1:13" ht="13.5">
      <c r="A8368" t="s">
        <v>41882</v>
      </c>
      <c r="B8368" t="s">
        <v>41883</v>
      </c>
      <c r="C8368" t="s">
        <v>30693</v>
      </c>
      <c r="D8368" t="s">
        <v>30694</v>
      </c>
      <c r="E8368" t="s">
        <v>18516</v>
      </c>
      <c r="F8368" t="s">
        <v>18516</v>
      </c>
      <c r="G8368" t="s">
        <v>18516</v>
      </c>
      <c r="H8368" t="s">
        <v>18516</v>
      </c>
      <c r="I8368" t="s">
        <v>18516</v>
      </c>
      <c r="J8368" t="s">
        <v>18516</v>
      </c>
      <c r="K8368" t="s">
        <v>29707</v>
      </c>
      <c r="L8368" t="s">
        <v>18516</v>
      </c>
      <c r="M8368" t="s">
        <v>18516</v>
      </c>
    </row>
    <row r="8369" spans="1:13" ht="13.5">
      <c r="A8369" t="s">
        <v>1278</v>
      </c>
      <c r="B8369" t="s">
        <v>41884</v>
      </c>
      <c r="C8369" t="s">
        <v>30693</v>
      </c>
      <c r="D8369" t="s">
        <v>30694</v>
      </c>
      <c r="E8369" s="164">
        <v>245</v>
      </c>
      <c r="F8369" s="164">
        <v>210</v>
      </c>
      <c r="G8369" s="165">
        <v>0.85</v>
      </c>
      <c r="H8369" t="s">
        <v>18516</v>
      </c>
      <c r="I8369" s="164">
        <v>96.05</v>
      </c>
      <c r="J8369" s="164">
        <v>306.05</v>
      </c>
      <c r="K8369">
        <v>185</v>
      </c>
      <c r="L8369" t="s">
        <v>29410</v>
      </c>
      <c r="M8369" t="s">
        <v>29411</v>
      </c>
    </row>
    <row r="8370" spans="1:13" ht="13.5">
      <c r="A8370" t="s">
        <v>1281</v>
      </c>
      <c r="B8370" t="s">
        <v>41885</v>
      </c>
      <c r="C8370" t="s">
        <v>30693</v>
      </c>
      <c r="D8370" t="s">
        <v>30694</v>
      </c>
      <c r="E8370" s="164">
        <v>250</v>
      </c>
      <c r="F8370" s="164">
        <v>210</v>
      </c>
      <c r="G8370" s="165">
        <v>0.84</v>
      </c>
      <c r="H8370" t="s">
        <v>18516</v>
      </c>
      <c r="I8370" s="164">
        <v>96.05</v>
      </c>
      <c r="J8370" s="164">
        <v>306.05</v>
      </c>
      <c r="K8370">
        <v>53</v>
      </c>
      <c r="L8370" t="s">
        <v>29410</v>
      </c>
      <c r="M8370" t="s">
        <v>29411</v>
      </c>
    </row>
    <row r="8371" spans="1:13" ht="13.5">
      <c r="A8371" t="s">
        <v>41886</v>
      </c>
      <c r="B8371" t="s">
        <v>41887</v>
      </c>
      <c r="C8371" t="s">
        <v>30693</v>
      </c>
      <c r="D8371" t="s">
        <v>30694</v>
      </c>
      <c r="E8371" s="164">
        <v>200</v>
      </c>
      <c r="F8371" s="164">
        <v>180</v>
      </c>
      <c r="G8371" s="165">
        <v>0.9</v>
      </c>
      <c r="H8371" t="s">
        <v>18516</v>
      </c>
      <c r="I8371" s="164">
        <v>81.07</v>
      </c>
      <c r="J8371" s="164">
        <v>261.07</v>
      </c>
      <c r="K8371">
        <v>93</v>
      </c>
      <c r="L8371" t="s">
        <v>18516</v>
      </c>
      <c r="M8371" t="s">
        <v>18516</v>
      </c>
    </row>
    <row r="8372" spans="1:13" ht="13.5">
      <c r="A8372" t="s">
        <v>41888</v>
      </c>
      <c r="B8372" t="s">
        <v>41889</v>
      </c>
      <c r="C8372" t="s">
        <v>30693</v>
      </c>
      <c r="D8372" t="s">
        <v>30694</v>
      </c>
      <c r="E8372" t="s">
        <v>18516</v>
      </c>
      <c r="F8372" t="s">
        <v>18516</v>
      </c>
      <c r="G8372" t="s">
        <v>18516</v>
      </c>
      <c r="H8372" t="s">
        <v>18516</v>
      </c>
      <c r="I8372" t="s">
        <v>18516</v>
      </c>
      <c r="J8372" t="s">
        <v>18516</v>
      </c>
      <c r="K8372" t="s">
        <v>29707</v>
      </c>
      <c r="L8372" t="s">
        <v>18516</v>
      </c>
      <c r="M8372" t="s">
        <v>18516</v>
      </c>
    </row>
    <row r="8373" spans="1:13" ht="13.5">
      <c r="A8373" t="s">
        <v>41890</v>
      </c>
      <c r="B8373" t="s">
        <v>41891</v>
      </c>
      <c r="C8373" t="s">
        <v>30693</v>
      </c>
      <c r="D8373" t="s">
        <v>30694</v>
      </c>
      <c r="E8373" t="s">
        <v>18516</v>
      </c>
      <c r="F8373" t="s">
        <v>18516</v>
      </c>
      <c r="G8373" t="s">
        <v>18516</v>
      </c>
      <c r="H8373" t="s">
        <v>18516</v>
      </c>
      <c r="I8373" t="s">
        <v>18516</v>
      </c>
      <c r="J8373" t="s">
        <v>18516</v>
      </c>
      <c r="K8373" t="s">
        <v>29707</v>
      </c>
      <c r="L8373" t="s">
        <v>18516</v>
      </c>
      <c r="M8373" t="s">
        <v>18516</v>
      </c>
    </row>
    <row r="8374" spans="1:13" ht="13.5">
      <c r="A8374" t="s">
        <v>41892</v>
      </c>
      <c r="B8374" t="s">
        <v>41893</v>
      </c>
      <c r="C8374" t="s">
        <v>30693</v>
      </c>
      <c r="D8374" t="s">
        <v>30694</v>
      </c>
      <c r="E8374" t="s">
        <v>18516</v>
      </c>
      <c r="F8374" t="s">
        <v>18516</v>
      </c>
      <c r="G8374" t="s">
        <v>18516</v>
      </c>
      <c r="H8374" t="s">
        <v>18516</v>
      </c>
      <c r="I8374" t="s">
        <v>18516</v>
      </c>
      <c r="J8374" t="s">
        <v>18516</v>
      </c>
      <c r="K8374" t="s">
        <v>29707</v>
      </c>
      <c r="L8374" t="s">
        <v>18516</v>
      </c>
      <c r="M8374" t="s">
        <v>18516</v>
      </c>
    </row>
    <row r="8375" spans="1:13" ht="13.5">
      <c r="A8375" t="s">
        <v>41894</v>
      </c>
      <c r="B8375" t="s">
        <v>41895</v>
      </c>
      <c r="C8375" t="s">
        <v>30693</v>
      </c>
      <c r="D8375" t="s">
        <v>30694</v>
      </c>
      <c r="E8375" t="s">
        <v>18516</v>
      </c>
      <c r="F8375" t="s">
        <v>18516</v>
      </c>
      <c r="G8375" t="s">
        <v>18516</v>
      </c>
      <c r="H8375" t="s">
        <v>18516</v>
      </c>
      <c r="I8375" t="s">
        <v>18516</v>
      </c>
      <c r="J8375" t="s">
        <v>18516</v>
      </c>
      <c r="K8375" t="s">
        <v>29707</v>
      </c>
      <c r="L8375" t="s">
        <v>18516</v>
      </c>
      <c r="M8375" t="s">
        <v>18516</v>
      </c>
    </row>
    <row r="8376" spans="1:13" ht="13.5">
      <c r="A8376" t="s">
        <v>41896</v>
      </c>
      <c r="B8376" t="s">
        <v>41897</v>
      </c>
      <c r="C8376" t="s">
        <v>30693</v>
      </c>
      <c r="D8376" t="s">
        <v>30694</v>
      </c>
      <c r="E8376" t="s">
        <v>18516</v>
      </c>
      <c r="F8376" t="s">
        <v>18516</v>
      </c>
      <c r="G8376" t="s">
        <v>18516</v>
      </c>
      <c r="H8376" t="s">
        <v>18516</v>
      </c>
      <c r="I8376" t="s">
        <v>18516</v>
      </c>
      <c r="J8376" t="s">
        <v>18516</v>
      </c>
      <c r="K8376" t="s">
        <v>29707</v>
      </c>
      <c r="L8376" t="s">
        <v>18516</v>
      </c>
      <c r="M8376" t="s">
        <v>18516</v>
      </c>
    </row>
    <row r="8377" spans="1:13" ht="13.5">
      <c r="A8377" t="s">
        <v>41898</v>
      </c>
      <c r="B8377" t="s">
        <v>41899</v>
      </c>
      <c r="C8377" t="s">
        <v>30693</v>
      </c>
      <c r="D8377" t="s">
        <v>30694</v>
      </c>
      <c r="E8377" t="s">
        <v>18516</v>
      </c>
      <c r="F8377" t="s">
        <v>18516</v>
      </c>
      <c r="G8377" t="s">
        <v>18516</v>
      </c>
      <c r="H8377" t="s">
        <v>18516</v>
      </c>
      <c r="I8377" t="s">
        <v>18516</v>
      </c>
      <c r="J8377" t="s">
        <v>18516</v>
      </c>
      <c r="K8377" t="s">
        <v>29707</v>
      </c>
      <c r="L8377" t="s">
        <v>18516</v>
      </c>
      <c r="M8377" t="s">
        <v>18516</v>
      </c>
    </row>
    <row r="8378" spans="1:13" ht="13.5">
      <c r="A8378" t="s">
        <v>41900</v>
      </c>
      <c r="B8378" t="s">
        <v>41901</v>
      </c>
      <c r="C8378" t="s">
        <v>30693</v>
      </c>
      <c r="D8378" t="s">
        <v>30694</v>
      </c>
      <c r="E8378" t="s">
        <v>18516</v>
      </c>
      <c r="F8378" t="s">
        <v>18516</v>
      </c>
      <c r="G8378" t="s">
        <v>18516</v>
      </c>
      <c r="H8378" t="s">
        <v>18516</v>
      </c>
      <c r="I8378" t="s">
        <v>18516</v>
      </c>
      <c r="J8378" t="s">
        <v>18516</v>
      </c>
      <c r="K8378" t="s">
        <v>29707</v>
      </c>
      <c r="L8378" t="s">
        <v>18516</v>
      </c>
      <c r="M8378" t="s">
        <v>18516</v>
      </c>
    </row>
    <row r="8379" spans="1:13" ht="13.5">
      <c r="A8379" t="s">
        <v>41902</v>
      </c>
      <c r="B8379" t="s">
        <v>41903</v>
      </c>
      <c r="C8379" t="s">
        <v>30693</v>
      </c>
      <c r="D8379" t="s">
        <v>30694</v>
      </c>
      <c r="E8379" t="s">
        <v>18516</v>
      </c>
      <c r="F8379" t="s">
        <v>18516</v>
      </c>
      <c r="G8379" t="s">
        <v>18516</v>
      </c>
      <c r="H8379" t="s">
        <v>18516</v>
      </c>
      <c r="I8379" t="s">
        <v>18516</v>
      </c>
      <c r="J8379" t="s">
        <v>18516</v>
      </c>
      <c r="K8379" t="s">
        <v>29707</v>
      </c>
      <c r="L8379" t="s">
        <v>18516</v>
      </c>
      <c r="M8379" t="s">
        <v>18516</v>
      </c>
    </row>
    <row r="8380" spans="1:13" ht="13.5">
      <c r="A8380" t="s">
        <v>41904</v>
      </c>
      <c r="B8380" t="s">
        <v>41905</v>
      </c>
      <c r="C8380" t="s">
        <v>30693</v>
      </c>
      <c r="D8380" t="s">
        <v>30694</v>
      </c>
      <c r="E8380" s="164">
        <v>315</v>
      </c>
      <c r="F8380" s="164">
        <v>270</v>
      </c>
      <c r="G8380" s="165">
        <v>0.85</v>
      </c>
      <c r="H8380" t="s">
        <v>18516</v>
      </c>
      <c r="I8380" s="164">
        <v>150.81</v>
      </c>
      <c r="J8380" s="164">
        <v>420.81</v>
      </c>
      <c r="K8380">
        <v>38</v>
      </c>
      <c r="L8380" t="s">
        <v>18516</v>
      </c>
      <c r="M8380" t="s">
        <v>18516</v>
      </c>
    </row>
    <row r="8381" spans="1:13" ht="13.5">
      <c r="A8381" t="s">
        <v>41906</v>
      </c>
      <c r="B8381" t="s">
        <v>41907</v>
      </c>
      <c r="C8381" t="s">
        <v>30693</v>
      </c>
      <c r="D8381" t="s">
        <v>30694</v>
      </c>
      <c r="E8381" t="s">
        <v>18516</v>
      </c>
      <c r="F8381" t="s">
        <v>18516</v>
      </c>
      <c r="G8381" t="s">
        <v>18516</v>
      </c>
      <c r="H8381" t="s">
        <v>18516</v>
      </c>
      <c r="I8381" t="s">
        <v>18516</v>
      </c>
      <c r="J8381" t="s">
        <v>18516</v>
      </c>
      <c r="K8381" t="s">
        <v>29707</v>
      </c>
      <c r="L8381" t="s">
        <v>18516</v>
      </c>
      <c r="M8381" t="s">
        <v>18516</v>
      </c>
    </row>
    <row r="8382" spans="1:13" ht="13.5">
      <c r="A8382" t="s">
        <v>629</v>
      </c>
      <c r="B8382" t="s">
        <v>41908</v>
      </c>
      <c r="C8382" t="s">
        <v>30693</v>
      </c>
      <c r="D8382" t="s">
        <v>30694</v>
      </c>
      <c r="E8382" t="s">
        <v>18516</v>
      </c>
      <c r="F8382" t="s">
        <v>18516</v>
      </c>
      <c r="G8382" t="s">
        <v>18516</v>
      </c>
      <c r="H8382" t="s">
        <v>18516</v>
      </c>
      <c r="I8382" t="s">
        <v>18516</v>
      </c>
      <c r="J8382" t="s">
        <v>18516</v>
      </c>
      <c r="K8382" t="s">
        <v>29707</v>
      </c>
      <c r="L8382" t="s">
        <v>18516</v>
      </c>
      <c r="M8382" t="s">
        <v>18516</v>
      </c>
    </row>
    <row r="8383" spans="1:13" ht="13.5">
      <c r="A8383" t="s">
        <v>626</v>
      </c>
      <c r="B8383" t="s">
        <v>41908</v>
      </c>
      <c r="C8383" t="s">
        <v>30693</v>
      </c>
      <c r="D8383" t="s">
        <v>30694</v>
      </c>
      <c r="E8383" t="s">
        <v>18516</v>
      </c>
      <c r="F8383" t="s">
        <v>18516</v>
      </c>
      <c r="G8383" t="s">
        <v>18516</v>
      </c>
      <c r="H8383" t="s">
        <v>18516</v>
      </c>
      <c r="I8383" t="s">
        <v>18516</v>
      </c>
      <c r="J8383" t="s">
        <v>18516</v>
      </c>
      <c r="K8383" t="s">
        <v>29707</v>
      </c>
      <c r="L8383" t="s">
        <v>18516</v>
      </c>
      <c r="M8383" t="s">
        <v>18516</v>
      </c>
    </row>
    <row r="8384" spans="1:13" ht="13.5">
      <c r="A8384" t="s">
        <v>41909</v>
      </c>
      <c r="B8384" t="s">
        <v>41910</v>
      </c>
      <c r="C8384" t="s">
        <v>30693</v>
      </c>
      <c r="D8384" t="s">
        <v>30694</v>
      </c>
      <c r="E8384" t="s">
        <v>18516</v>
      </c>
      <c r="F8384" t="s">
        <v>18516</v>
      </c>
      <c r="G8384" t="s">
        <v>18516</v>
      </c>
      <c r="H8384" t="s">
        <v>18516</v>
      </c>
      <c r="I8384" t="s">
        <v>18516</v>
      </c>
      <c r="J8384" t="s">
        <v>18516</v>
      </c>
      <c r="K8384" t="s">
        <v>29707</v>
      </c>
      <c r="L8384" t="s">
        <v>18516</v>
      </c>
      <c r="M8384" t="s">
        <v>18516</v>
      </c>
    </row>
    <row r="8385" spans="1:13" ht="13.5">
      <c r="A8385" t="s">
        <v>623</v>
      </c>
      <c r="B8385" t="s">
        <v>41911</v>
      </c>
      <c r="C8385" t="s">
        <v>30693</v>
      </c>
      <c r="D8385" t="s">
        <v>30694</v>
      </c>
      <c r="E8385" t="s">
        <v>18516</v>
      </c>
      <c r="F8385" t="s">
        <v>18516</v>
      </c>
      <c r="G8385" t="s">
        <v>18516</v>
      </c>
      <c r="H8385" t="s">
        <v>18516</v>
      </c>
      <c r="I8385" t="s">
        <v>18516</v>
      </c>
      <c r="J8385" t="s">
        <v>18516</v>
      </c>
      <c r="K8385" t="s">
        <v>29707</v>
      </c>
      <c r="L8385" t="s">
        <v>18516</v>
      </c>
      <c r="M8385" t="s">
        <v>18516</v>
      </c>
    </row>
    <row r="8386" spans="1:13" ht="13.5">
      <c r="A8386" t="s">
        <v>620</v>
      </c>
      <c r="B8386" t="s">
        <v>41912</v>
      </c>
      <c r="C8386" t="s">
        <v>30693</v>
      </c>
      <c r="D8386" t="s">
        <v>30694</v>
      </c>
      <c r="E8386" t="s">
        <v>18516</v>
      </c>
      <c r="F8386" t="s">
        <v>18516</v>
      </c>
      <c r="G8386" t="s">
        <v>18516</v>
      </c>
      <c r="H8386" t="s">
        <v>18516</v>
      </c>
      <c r="I8386" t="s">
        <v>18516</v>
      </c>
      <c r="J8386" t="s">
        <v>18516</v>
      </c>
      <c r="K8386" t="s">
        <v>29707</v>
      </c>
      <c r="L8386" t="s">
        <v>18516</v>
      </c>
      <c r="M8386" t="s">
        <v>18516</v>
      </c>
    </row>
    <row r="8387" spans="1:13" ht="13.5">
      <c r="A8387" t="s">
        <v>617</v>
      </c>
      <c r="B8387" t="s">
        <v>41913</v>
      </c>
      <c r="C8387" t="s">
        <v>30693</v>
      </c>
      <c r="D8387" t="s">
        <v>30694</v>
      </c>
      <c r="E8387" t="s">
        <v>18516</v>
      </c>
      <c r="F8387" t="s">
        <v>18516</v>
      </c>
      <c r="G8387" t="s">
        <v>18516</v>
      </c>
      <c r="H8387" t="s">
        <v>18516</v>
      </c>
      <c r="I8387" t="s">
        <v>18516</v>
      </c>
      <c r="J8387" t="s">
        <v>18516</v>
      </c>
      <c r="K8387" t="s">
        <v>29707</v>
      </c>
      <c r="L8387" t="s">
        <v>18516</v>
      </c>
      <c r="M8387" t="s">
        <v>18516</v>
      </c>
    </row>
    <row r="8388" spans="1:13" ht="13.5">
      <c r="A8388">
        <v>37605</v>
      </c>
      <c r="B8388" t="s">
        <v>41914</v>
      </c>
      <c r="C8388" t="s">
        <v>36139</v>
      </c>
      <c r="D8388" t="s">
        <v>36140</v>
      </c>
      <c r="E8388" t="s">
        <v>18516</v>
      </c>
      <c r="F8388" t="s">
        <v>18516</v>
      </c>
      <c r="G8388" t="s">
        <v>18516</v>
      </c>
      <c r="H8388" t="s">
        <v>18516</v>
      </c>
      <c r="I8388" t="s">
        <v>18516</v>
      </c>
      <c r="J8388" t="s">
        <v>18516</v>
      </c>
      <c r="K8388" t="s">
        <v>29707</v>
      </c>
      <c r="L8388" t="s">
        <v>18516</v>
      </c>
      <c r="M8388" t="s">
        <v>18516</v>
      </c>
    </row>
    <row r="8389" spans="1:13" ht="13.5">
      <c r="A8389" t="s">
        <v>11280</v>
      </c>
      <c r="B8389" t="s">
        <v>41915</v>
      </c>
      <c r="C8389" t="s">
        <v>29966</v>
      </c>
      <c r="D8389" t="s">
        <v>29967</v>
      </c>
      <c r="E8389" t="s">
        <v>18516</v>
      </c>
      <c r="F8389" t="s">
        <v>18516</v>
      </c>
      <c r="G8389" t="s">
        <v>18516</v>
      </c>
      <c r="H8389" t="s">
        <v>18516</v>
      </c>
      <c r="I8389" t="s">
        <v>18516</v>
      </c>
      <c r="J8389" t="s">
        <v>18516</v>
      </c>
      <c r="K8389" t="s">
        <v>29707</v>
      </c>
      <c r="L8389" t="s">
        <v>18516</v>
      </c>
      <c r="M8389" t="s">
        <v>18516</v>
      </c>
    </row>
    <row r="8390" spans="1:13" ht="13.5">
      <c r="A8390" t="s">
        <v>11283</v>
      </c>
      <c r="B8390" t="s">
        <v>41916</v>
      </c>
      <c r="C8390" t="s">
        <v>29966</v>
      </c>
      <c r="D8390" t="s">
        <v>29967</v>
      </c>
      <c r="E8390" t="s">
        <v>18516</v>
      </c>
      <c r="F8390" t="s">
        <v>18516</v>
      </c>
      <c r="G8390" t="s">
        <v>18516</v>
      </c>
      <c r="H8390" t="s">
        <v>18516</v>
      </c>
      <c r="I8390" t="s">
        <v>18516</v>
      </c>
      <c r="J8390" t="s">
        <v>18516</v>
      </c>
      <c r="K8390" t="s">
        <v>29707</v>
      </c>
      <c r="L8390" t="s">
        <v>18516</v>
      </c>
      <c r="M8390" t="s">
        <v>18516</v>
      </c>
    </row>
    <row r="8391" spans="1:13" ht="13.5">
      <c r="A8391" t="s">
        <v>25020</v>
      </c>
      <c r="B8391" t="s">
        <v>41917</v>
      </c>
      <c r="C8391" t="s">
        <v>29966</v>
      </c>
      <c r="D8391" t="s">
        <v>29967</v>
      </c>
      <c r="E8391" s="164">
        <v>170</v>
      </c>
      <c r="F8391" s="164">
        <v>140</v>
      </c>
      <c r="G8391" s="165">
        <v>0.82</v>
      </c>
      <c r="H8391" t="s">
        <v>18516</v>
      </c>
      <c r="I8391" s="164">
        <v>48.07</v>
      </c>
      <c r="J8391" s="164">
        <v>188.07</v>
      </c>
      <c r="K8391">
        <v>105</v>
      </c>
      <c r="L8391" t="s">
        <v>18516</v>
      </c>
      <c r="M8391" t="s">
        <v>18516</v>
      </c>
    </row>
    <row r="8392" spans="1:13" ht="13.5">
      <c r="A8392" t="s">
        <v>11016</v>
      </c>
      <c r="B8392" t="s">
        <v>41918</v>
      </c>
      <c r="C8392" t="s">
        <v>29966</v>
      </c>
      <c r="D8392" t="s">
        <v>29967</v>
      </c>
      <c r="E8392" t="s">
        <v>18516</v>
      </c>
      <c r="F8392" t="s">
        <v>18516</v>
      </c>
      <c r="G8392" t="s">
        <v>18516</v>
      </c>
      <c r="H8392" t="s">
        <v>18516</v>
      </c>
      <c r="I8392" t="s">
        <v>18516</v>
      </c>
      <c r="J8392" t="s">
        <v>18516</v>
      </c>
      <c r="K8392" t="s">
        <v>29707</v>
      </c>
      <c r="L8392" t="s">
        <v>18516</v>
      </c>
      <c r="M8392" t="s">
        <v>18516</v>
      </c>
    </row>
    <row r="8393" spans="1:13" ht="13.5">
      <c r="A8393" t="s">
        <v>11019</v>
      </c>
      <c r="B8393" t="s">
        <v>41919</v>
      </c>
      <c r="C8393" t="s">
        <v>29966</v>
      </c>
      <c r="D8393" t="s">
        <v>29967</v>
      </c>
      <c r="E8393" t="s">
        <v>18516</v>
      </c>
      <c r="F8393" t="s">
        <v>18516</v>
      </c>
      <c r="G8393" t="s">
        <v>18516</v>
      </c>
      <c r="H8393" t="s">
        <v>18516</v>
      </c>
      <c r="I8393" t="s">
        <v>18516</v>
      </c>
      <c r="J8393" t="s">
        <v>18516</v>
      </c>
      <c r="K8393" t="s">
        <v>29707</v>
      </c>
      <c r="L8393" t="s">
        <v>18516</v>
      </c>
      <c r="M8393" t="s">
        <v>18516</v>
      </c>
    </row>
    <row r="8394" spans="1:13" ht="13.5">
      <c r="A8394" t="s">
        <v>11013</v>
      </c>
      <c r="B8394" t="s">
        <v>41920</v>
      </c>
      <c r="C8394" t="s">
        <v>29966</v>
      </c>
      <c r="D8394" t="s">
        <v>29967</v>
      </c>
      <c r="E8394" t="s">
        <v>18516</v>
      </c>
      <c r="F8394" t="s">
        <v>18516</v>
      </c>
      <c r="G8394" t="s">
        <v>18516</v>
      </c>
      <c r="H8394" t="s">
        <v>18516</v>
      </c>
      <c r="I8394" t="s">
        <v>18516</v>
      </c>
      <c r="J8394" t="s">
        <v>18516</v>
      </c>
      <c r="K8394" t="s">
        <v>29707</v>
      </c>
      <c r="L8394" t="s">
        <v>18516</v>
      </c>
      <c r="M8394" t="s">
        <v>18516</v>
      </c>
    </row>
    <row r="8395" spans="1:13" ht="13.5">
      <c r="A8395" t="s">
        <v>11022</v>
      </c>
      <c r="B8395" t="s">
        <v>41921</v>
      </c>
      <c r="C8395" t="s">
        <v>29966</v>
      </c>
      <c r="D8395" t="s">
        <v>29967</v>
      </c>
      <c r="E8395" t="s">
        <v>18516</v>
      </c>
      <c r="F8395" t="s">
        <v>18516</v>
      </c>
      <c r="G8395" t="s">
        <v>18516</v>
      </c>
      <c r="H8395" t="s">
        <v>18516</v>
      </c>
      <c r="I8395" t="s">
        <v>18516</v>
      </c>
      <c r="J8395" t="s">
        <v>18516</v>
      </c>
      <c r="K8395" t="s">
        <v>29707</v>
      </c>
      <c r="L8395" t="s">
        <v>18516</v>
      </c>
      <c r="M8395" t="s">
        <v>18516</v>
      </c>
    </row>
    <row r="8396" spans="1:13" ht="13.5">
      <c r="A8396" t="s">
        <v>11049</v>
      </c>
      <c r="B8396" t="s">
        <v>41922</v>
      </c>
      <c r="C8396" t="s">
        <v>29966</v>
      </c>
      <c r="D8396" t="s">
        <v>29967</v>
      </c>
      <c r="E8396" t="s">
        <v>18516</v>
      </c>
      <c r="F8396" t="s">
        <v>18516</v>
      </c>
      <c r="G8396" t="s">
        <v>18516</v>
      </c>
      <c r="H8396" t="s">
        <v>18516</v>
      </c>
      <c r="I8396" t="s">
        <v>18516</v>
      </c>
      <c r="J8396" t="s">
        <v>18516</v>
      </c>
      <c r="K8396" t="s">
        <v>29707</v>
      </c>
      <c r="L8396" t="s">
        <v>18516</v>
      </c>
      <c r="M8396" t="s">
        <v>18516</v>
      </c>
    </row>
    <row r="8397" spans="1:13" ht="13.5">
      <c r="A8397" t="s">
        <v>10853</v>
      </c>
      <c r="B8397" t="s">
        <v>41923</v>
      </c>
      <c r="C8397" t="s">
        <v>29966</v>
      </c>
      <c r="D8397" t="s">
        <v>29967</v>
      </c>
      <c r="E8397" t="s">
        <v>18516</v>
      </c>
      <c r="F8397" t="s">
        <v>18516</v>
      </c>
      <c r="G8397" t="s">
        <v>18516</v>
      </c>
      <c r="H8397" t="s">
        <v>18516</v>
      </c>
      <c r="I8397" t="s">
        <v>18516</v>
      </c>
      <c r="J8397" t="s">
        <v>18516</v>
      </c>
      <c r="K8397" t="s">
        <v>29707</v>
      </c>
      <c r="L8397" t="s">
        <v>18516</v>
      </c>
      <c r="M8397" t="s">
        <v>18516</v>
      </c>
    </row>
    <row r="8398" spans="1:13" ht="13.5">
      <c r="A8398" t="s">
        <v>10850</v>
      </c>
      <c r="B8398" t="s">
        <v>41924</v>
      </c>
      <c r="C8398" t="s">
        <v>29966</v>
      </c>
      <c r="D8398" t="s">
        <v>29967</v>
      </c>
      <c r="E8398" t="s">
        <v>18516</v>
      </c>
      <c r="F8398" t="s">
        <v>18516</v>
      </c>
      <c r="G8398" t="s">
        <v>18516</v>
      </c>
      <c r="H8398" t="s">
        <v>18516</v>
      </c>
      <c r="I8398" t="s">
        <v>18516</v>
      </c>
      <c r="J8398" t="s">
        <v>18516</v>
      </c>
      <c r="K8398" t="s">
        <v>29707</v>
      </c>
      <c r="L8398" t="s">
        <v>18516</v>
      </c>
      <c r="M8398" t="s">
        <v>18516</v>
      </c>
    </row>
    <row r="8399" spans="1:13" ht="13.5">
      <c r="A8399" t="s">
        <v>10847</v>
      </c>
      <c r="B8399" t="s">
        <v>41925</v>
      </c>
      <c r="C8399" t="s">
        <v>29966</v>
      </c>
      <c r="D8399" t="s">
        <v>29967</v>
      </c>
      <c r="E8399" t="s">
        <v>18516</v>
      </c>
      <c r="F8399" t="s">
        <v>18516</v>
      </c>
      <c r="G8399" t="s">
        <v>18516</v>
      </c>
      <c r="H8399" t="s">
        <v>18516</v>
      </c>
      <c r="I8399" t="s">
        <v>18516</v>
      </c>
      <c r="J8399" t="s">
        <v>18516</v>
      </c>
      <c r="K8399" t="s">
        <v>29707</v>
      </c>
      <c r="L8399" t="s">
        <v>18516</v>
      </c>
      <c r="M8399" t="s">
        <v>18516</v>
      </c>
    </row>
    <row r="8400" spans="1:13" ht="13.5">
      <c r="A8400" t="s">
        <v>10844</v>
      </c>
      <c r="B8400" t="s">
        <v>41926</v>
      </c>
      <c r="C8400" t="s">
        <v>29966</v>
      </c>
      <c r="D8400" t="s">
        <v>29967</v>
      </c>
      <c r="E8400" t="s">
        <v>18516</v>
      </c>
      <c r="F8400" t="s">
        <v>18516</v>
      </c>
      <c r="G8400" t="s">
        <v>18516</v>
      </c>
      <c r="H8400" t="s">
        <v>18516</v>
      </c>
      <c r="I8400" t="s">
        <v>18516</v>
      </c>
      <c r="J8400" t="s">
        <v>18516</v>
      </c>
      <c r="K8400" t="s">
        <v>29707</v>
      </c>
      <c r="L8400" t="s">
        <v>18516</v>
      </c>
      <c r="M8400" t="s">
        <v>18516</v>
      </c>
    </row>
    <row r="8401" spans="1:13" ht="13.5">
      <c r="A8401" t="s">
        <v>10841</v>
      </c>
      <c r="B8401" t="s">
        <v>41927</v>
      </c>
      <c r="C8401" t="s">
        <v>29966</v>
      </c>
      <c r="D8401" t="s">
        <v>29967</v>
      </c>
      <c r="E8401" t="s">
        <v>18516</v>
      </c>
      <c r="F8401" t="s">
        <v>18516</v>
      </c>
      <c r="G8401" t="s">
        <v>18516</v>
      </c>
      <c r="H8401" t="s">
        <v>18516</v>
      </c>
      <c r="I8401" t="s">
        <v>18516</v>
      </c>
      <c r="J8401" t="s">
        <v>18516</v>
      </c>
      <c r="K8401" t="s">
        <v>29707</v>
      </c>
      <c r="L8401" t="s">
        <v>18516</v>
      </c>
      <c r="M8401" t="s">
        <v>18516</v>
      </c>
    </row>
    <row r="8402" spans="1:13" ht="13.5">
      <c r="A8402" t="s">
        <v>10838</v>
      </c>
      <c r="B8402" t="s">
        <v>41928</v>
      </c>
      <c r="C8402" t="s">
        <v>29966</v>
      </c>
      <c r="D8402" t="s">
        <v>29967</v>
      </c>
      <c r="E8402" t="s">
        <v>18516</v>
      </c>
      <c r="F8402" t="s">
        <v>18516</v>
      </c>
      <c r="G8402" t="s">
        <v>18516</v>
      </c>
      <c r="H8402" t="s">
        <v>18516</v>
      </c>
      <c r="I8402" t="s">
        <v>18516</v>
      </c>
      <c r="J8402" t="s">
        <v>18516</v>
      </c>
      <c r="K8402" t="s">
        <v>29707</v>
      </c>
      <c r="L8402" t="s">
        <v>18516</v>
      </c>
      <c r="M8402" t="s">
        <v>18516</v>
      </c>
    </row>
    <row r="8403" spans="1:13" ht="13.5">
      <c r="A8403" t="s">
        <v>41929</v>
      </c>
      <c r="B8403" t="s">
        <v>41930</v>
      </c>
      <c r="C8403" t="s">
        <v>29966</v>
      </c>
      <c r="D8403" t="s">
        <v>29967</v>
      </c>
      <c r="E8403" t="s">
        <v>18516</v>
      </c>
      <c r="F8403" t="s">
        <v>18516</v>
      </c>
      <c r="G8403" t="s">
        <v>18516</v>
      </c>
      <c r="H8403" t="s">
        <v>18516</v>
      </c>
      <c r="I8403" t="s">
        <v>18516</v>
      </c>
      <c r="J8403" t="s">
        <v>18516</v>
      </c>
      <c r="K8403" t="s">
        <v>29707</v>
      </c>
      <c r="L8403" t="s">
        <v>18516</v>
      </c>
      <c r="M8403" t="s">
        <v>18516</v>
      </c>
    </row>
    <row r="8404" spans="1:13" ht="13.5">
      <c r="A8404" t="s">
        <v>11386</v>
      </c>
      <c r="B8404" t="s">
        <v>41931</v>
      </c>
      <c r="C8404" t="s">
        <v>29966</v>
      </c>
      <c r="D8404" t="s">
        <v>29967</v>
      </c>
      <c r="E8404" t="s">
        <v>18516</v>
      </c>
      <c r="F8404" t="s">
        <v>18516</v>
      </c>
      <c r="G8404" t="s">
        <v>18516</v>
      </c>
      <c r="H8404" t="s">
        <v>18516</v>
      </c>
      <c r="I8404" t="s">
        <v>18516</v>
      </c>
      <c r="J8404" t="s">
        <v>18516</v>
      </c>
      <c r="K8404" t="s">
        <v>29707</v>
      </c>
      <c r="L8404" t="s">
        <v>18516</v>
      </c>
      <c r="M8404" t="s">
        <v>18516</v>
      </c>
    </row>
    <row r="8405" spans="1:13" ht="13.5">
      <c r="A8405" t="s">
        <v>11377</v>
      </c>
      <c r="B8405" t="s">
        <v>41932</v>
      </c>
      <c r="C8405" t="s">
        <v>29966</v>
      </c>
      <c r="D8405" t="s">
        <v>29967</v>
      </c>
      <c r="E8405" t="s">
        <v>18516</v>
      </c>
      <c r="F8405" t="s">
        <v>18516</v>
      </c>
      <c r="G8405" t="s">
        <v>18516</v>
      </c>
      <c r="H8405" t="s">
        <v>18516</v>
      </c>
      <c r="I8405" t="s">
        <v>18516</v>
      </c>
      <c r="J8405" t="s">
        <v>18516</v>
      </c>
      <c r="K8405" t="s">
        <v>29707</v>
      </c>
      <c r="L8405" t="s">
        <v>18516</v>
      </c>
      <c r="M8405" t="s">
        <v>18516</v>
      </c>
    </row>
    <row r="8406" spans="1:13" ht="13.5">
      <c r="A8406" t="s">
        <v>11374</v>
      </c>
      <c r="B8406" t="s">
        <v>41933</v>
      </c>
      <c r="C8406" t="s">
        <v>29966</v>
      </c>
      <c r="D8406" t="s">
        <v>29967</v>
      </c>
      <c r="E8406" t="s">
        <v>18516</v>
      </c>
      <c r="F8406" t="s">
        <v>18516</v>
      </c>
      <c r="G8406" t="s">
        <v>18516</v>
      </c>
      <c r="H8406" t="s">
        <v>18516</v>
      </c>
      <c r="I8406" t="s">
        <v>18516</v>
      </c>
      <c r="J8406" t="s">
        <v>18516</v>
      </c>
      <c r="K8406" t="s">
        <v>29707</v>
      </c>
      <c r="L8406" t="s">
        <v>18516</v>
      </c>
      <c r="M8406" t="s">
        <v>18516</v>
      </c>
    </row>
    <row r="8407" spans="1:13" ht="13.5">
      <c r="A8407" t="s">
        <v>11380</v>
      </c>
      <c r="B8407" t="s">
        <v>41934</v>
      </c>
      <c r="C8407" t="s">
        <v>29966</v>
      </c>
      <c r="D8407" t="s">
        <v>29967</v>
      </c>
      <c r="E8407" t="s">
        <v>18516</v>
      </c>
      <c r="F8407" t="s">
        <v>18516</v>
      </c>
      <c r="G8407" t="s">
        <v>18516</v>
      </c>
      <c r="H8407" t="s">
        <v>18516</v>
      </c>
      <c r="I8407" t="s">
        <v>18516</v>
      </c>
      <c r="J8407" t="s">
        <v>18516</v>
      </c>
      <c r="K8407" t="s">
        <v>29707</v>
      </c>
      <c r="L8407" t="s">
        <v>18516</v>
      </c>
      <c r="M8407" t="s">
        <v>18516</v>
      </c>
    </row>
    <row r="8408" spans="1:13" ht="13.5">
      <c r="A8408" t="s">
        <v>11491</v>
      </c>
      <c r="B8408" t="s">
        <v>41935</v>
      </c>
      <c r="C8408" t="s">
        <v>29966</v>
      </c>
      <c r="D8408" t="s">
        <v>29967</v>
      </c>
      <c r="E8408" t="s">
        <v>18516</v>
      </c>
      <c r="F8408" t="s">
        <v>18516</v>
      </c>
      <c r="G8408" t="s">
        <v>18516</v>
      </c>
      <c r="H8408" t="s">
        <v>18516</v>
      </c>
      <c r="I8408" t="s">
        <v>18516</v>
      </c>
      <c r="J8408" t="s">
        <v>18516</v>
      </c>
      <c r="K8408" t="s">
        <v>29707</v>
      </c>
      <c r="L8408" t="s">
        <v>18516</v>
      </c>
      <c r="M8408" t="s">
        <v>18516</v>
      </c>
    </row>
    <row r="8409" spans="1:13" ht="13.5">
      <c r="A8409" t="s">
        <v>11485</v>
      </c>
      <c r="B8409" t="s">
        <v>41936</v>
      </c>
      <c r="C8409" t="s">
        <v>29966</v>
      </c>
      <c r="D8409" t="s">
        <v>29967</v>
      </c>
      <c r="E8409" t="s">
        <v>18516</v>
      </c>
      <c r="F8409" t="s">
        <v>18516</v>
      </c>
      <c r="G8409" t="s">
        <v>18516</v>
      </c>
      <c r="H8409" t="s">
        <v>18516</v>
      </c>
      <c r="I8409" t="s">
        <v>18516</v>
      </c>
      <c r="J8409" t="s">
        <v>18516</v>
      </c>
      <c r="K8409" t="s">
        <v>29707</v>
      </c>
      <c r="L8409" t="s">
        <v>18516</v>
      </c>
      <c r="M8409" t="s">
        <v>18516</v>
      </c>
    </row>
    <row r="8410" spans="1:13" ht="13.5">
      <c r="A8410" t="s">
        <v>41937</v>
      </c>
      <c r="B8410" t="s">
        <v>41938</v>
      </c>
      <c r="C8410" t="s">
        <v>29966</v>
      </c>
      <c r="D8410" t="s">
        <v>29967</v>
      </c>
      <c r="E8410" t="s">
        <v>18516</v>
      </c>
      <c r="F8410" t="s">
        <v>18516</v>
      </c>
      <c r="G8410" t="s">
        <v>18516</v>
      </c>
      <c r="H8410" t="s">
        <v>18516</v>
      </c>
      <c r="I8410" t="s">
        <v>18516</v>
      </c>
      <c r="J8410" t="s">
        <v>18516</v>
      </c>
      <c r="K8410" t="s">
        <v>29707</v>
      </c>
      <c r="L8410" t="s">
        <v>18516</v>
      </c>
      <c r="M8410" t="s">
        <v>18516</v>
      </c>
    </row>
    <row r="8411" spans="1:13" ht="13.5">
      <c r="A8411" t="s">
        <v>41939</v>
      </c>
      <c r="B8411" t="s">
        <v>41940</v>
      </c>
      <c r="C8411" t="s">
        <v>29966</v>
      </c>
      <c r="D8411" t="s">
        <v>29967</v>
      </c>
      <c r="E8411" t="s">
        <v>18516</v>
      </c>
      <c r="F8411" t="s">
        <v>18516</v>
      </c>
      <c r="G8411" t="s">
        <v>18516</v>
      </c>
      <c r="H8411" t="s">
        <v>18516</v>
      </c>
      <c r="I8411" t="s">
        <v>18516</v>
      </c>
      <c r="J8411" t="s">
        <v>18516</v>
      </c>
      <c r="K8411" t="s">
        <v>29707</v>
      </c>
      <c r="L8411" t="s">
        <v>18516</v>
      </c>
      <c r="M8411" t="s">
        <v>18516</v>
      </c>
    </row>
    <row r="8412" spans="1:13" ht="13.5">
      <c r="A8412" t="s">
        <v>41941</v>
      </c>
      <c r="B8412" t="s">
        <v>41942</v>
      </c>
      <c r="C8412" t="s">
        <v>29966</v>
      </c>
      <c r="D8412" t="s">
        <v>29967</v>
      </c>
      <c r="E8412" t="s">
        <v>18516</v>
      </c>
      <c r="F8412" t="s">
        <v>18516</v>
      </c>
      <c r="G8412" t="s">
        <v>18516</v>
      </c>
      <c r="H8412" t="s">
        <v>18516</v>
      </c>
      <c r="I8412" t="s">
        <v>18516</v>
      </c>
      <c r="J8412" t="s">
        <v>18516</v>
      </c>
      <c r="K8412" t="s">
        <v>29707</v>
      </c>
      <c r="L8412" t="s">
        <v>18516</v>
      </c>
      <c r="M8412" t="s">
        <v>18516</v>
      </c>
    </row>
    <row r="8413" spans="1:13" ht="13.5">
      <c r="A8413" t="s">
        <v>8826</v>
      </c>
      <c r="B8413" t="s">
        <v>41943</v>
      </c>
      <c r="C8413" t="s">
        <v>29966</v>
      </c>
      <c r="D8413" t="s">
        <v>29967</v>
      </c>
      <c r="E8413" t="s">
        <v>18516</v>
      </c>
      <c r="F8413" t="s">
        <v>18516</v>
      </c>
      <c r="G8413" t="s">
        <v>18516</v>
      </c>
      <c r="H8413" t="s">
        <v>18516</v>
      </c>
      <c r="I8413" t="s">
        <v>18516</v>
      </c>
      <c r="J8413" t="s">
        <v>18516</v>
      </c>
      <c r="K8413" t="s">
        <v>29707</v>
      </c>
      <c r="L8413" t="s">
        <v>18516</v>
      </c>
      <c r="M8413" t="s">
        <v>18516</v>
      </c>
    </row>
    <row r="8414" spans="1:13" ht="13.5">
      <c r="A8414" t="s">
        <v>8155</v>
      </c>
      <c r="B8414" t="s">
        <v>41944</v>
      </c>
      <c r="C8414" t="s">
        <v>29966</v>
      </c>
      <c r="D8414" t="s">
        <v>29967</v>
      </c>
      <c r="E8414" t="s">
        <v>18516</v>
      </c>
      <c r="F8414" t="s">
        <v>18516</v>
      </c>
      <c r="G8414" t="s">
        <v>18516</v>
      </c>
      <c r="H8414" t="s">
        <v>18516</v>
      </c>
      <c r="I8414" t="s">
        <v>18516</v>
      </c>
      <c r="J8414" t="s">
        <v>18516</v>
      </c>
      <c r="K8414" t="s">
        <v>29707</v>
      </c>
      <c r="L8414" t="s">
        <v>18516</v>
      </c>
      <c r="M8414" t="s">
        <v>18516</v>
      </c>
    </row>
    <row r="8415" spans="1:13" ht="13.5">
      <c r="A8415" t="s">
        <v>41945</v>
      </c>
      <c r="B8415" t="s">
        <v>41946</v>
      </c>
      <c r="C8415" t="s">
        <v>29966</v>
      </c>
      <c r="D8415" t="s">
        <v>29967</v>
      </c>
      <c r="E8415" t="s">
        <v>18516</v>
      </c>
      <c r="F8415" t="s">
        <v>18516</v>
      </c>
      <c r="G8415" t="s">
        <v>18516</v>
      </c>
      <c r="H8415" t="s">
        <v>18516</v>
      </c>
      <c r="I8415" t="s">
        <v>18516</v>
      </c>
      <c r="J8415" t="s">
        <v>18516</v>
      </c>
      <c r="K8415" t="s">
        <v>29707</v>
      </c>
      <c r="L8415" t="s">
        <v>18516</v>
      </c>
      <c r="M8415" t="s">
        <v>18516</v>
      </c>
    </row>
    <row r="8416" spans="1:13" ht="13.5">
      <c r="A8416" t="s">
        <v>41947</v>
      </c>
      <c r="B8416" t="s">
        <v>41948</v>
      </c>
      <c r="C8416" t="s">
        <v>29966</v>
      </c>
      <c r="D8416" t="s">
        <v>29967</v>
      </c>
      <c r="E8416" t="s">
        <v>18516</v>
      </c>
      <c r="F8416" t="s">
        <v>18516</v>
      </c>
      <c r="G8416" t="s">
        <v>18516</v>
      </c>
      <c r="H8416" t="s">
        <v>18516</v>
      </c>
      <c r="I8416" t="s">
        <v>18516</v>
      </c>
      <c r="J8416" t="s">
        <v>18516</v>
      </c>
      <c r="K8416" t="s">
        <v>29707</v>
      </c>
      <c r="L8416" t="s">
        <v>18516</v>
      </c>
      <c r="M8416" t="s">
        <v>18516</v>
      </c>
    </row>
    <row r="8417" spans="1:13" ht="13.5">
      <c r="A8417" t="s">
        <v>41949</v>
      </c>
      <c r="B8417" t="s">
        <v>41950</v>
      </c>
      <c r="C8417" t="s">
        <v>29966</v>
      </c>
      <c r="D8417" t="s">
        <v>29967</v>
      </c>
      <c r="E8417" t="s">
        <v>18516</v>
      </c>
      <c r="F8417" t="s">
        <v>18516</v>
      </c>
      <c r="G8417" t="s">
        <v>18516</v>
      </c>
      <c r="H8417" t="s">
        <v>18516</v>
      </c>
      <c r="I8417" t="s">
        <v>18516</v>
      </c>
      <c r="J8417" t="s">
        <v>18516</v>
      </c>
      <c r="K8417" t="s">
        <v>29707</v>
      </c>
      <c r="L8417" t="s">
        <v>18516</v>
      </c>
      <c r="M8417" t="s">
        <v>18516</v>
      </c>
    </row>
    <row r="8418" spans="1:13" ht="13.5">
      <c r="A8418" t="s">
        <v>41951</v>
      </c>
      <c r="B8418" t="s">
        <v>41952</v>
      </c>
      <c r="C8418" t="s">
        <v>29966</v>
      </c>
      <c r="D8418" t="s">
        <v>29967</v>
      </c>
      <c r="E8418" t="s">
        <v>18516</v>
      </c>
      <c r="F8418" t="s">
        <v>18516</v>
      </c>
      <c r="G8418" t="s">
        <v>18516</v>
      </c>
      <c r="H8418" t="s">
        <v>18516</v>
      </c>
      <c r="I8418" t="s">
        <v>18516</v>
      </c>
      <c r="J8418" t="s">
        <v>18516</v>
      </c>
      <c r="K8418" t="s">
        <v>29707</v>
      </c>
      <c r="L8418" t="s">
        <v>18516</v>
      </c>
      <c r="M8418" t="s">
        <v>18516</v>
      </c>
    </row>
    <row r="8419" spans="1:13" ht="13.5">
      <c r="A8419" t="s">
        <v>41953</v>
      </c>
      <c r="B8419" t="s">
        <v>41954</v>
      </c>
      <c r="C8419" t="s">
        <v>29966</v>
      </c>
      <c r="D8419" t="s">
        <v>29967</v>
      </c>
      <c r="E8419" t="s">
        <v>18516</v>
      </c>
      <c r="F8419" t="s">
        <v>18516</v>
      </c>
      <c r="G8419" t="s">
        <v>18516</v>
      </c>
      <c r="H8419" t="s">
        <v>18516</v>
      </c>
      <c r="I8419" t="s">
        <v>18516</v>
      </c>
      <c r="J8419" t="s">
        <v>18516</v>
      </c>
      <c r="K8419" t="s">
        <v>29707</v>
      </c>
      <c r="L8419" t="s">
        <v>18516</v>
      </c>
      <c r="M8419" t="s">
        <v>18516</v>
      </c>
    </row>
    <row r="8420" spans="1:13" ht="13.5">
      <c r="A8420" t="s">
        <v>41955</v>
      </c>
      <c r="B8420" t="s">
        <v>41956</v>
      </c>
      <c r="C8420" t="s">
        <v>29966</v>
      </c>
      <c r="D8420" t="s">
        <v>29967</v>
      </c>
      <c r="E8420" t="s">
        <v>18516</v>
      </c>
      <c r="F8420" t="s">
        <v>18516</v>
      </c>
      <c r="G8420" t="s">
        <v>18516</v>
      </c>
      <c r="H8420" t="s">
        <v>18516</v>
      </c>
      <c r="I8420" t="s">
        <v>18516</v>
      </c>
      <c r="J8420" t="s">
        <v>18516</v>
      </c>
      <c r="K8420" t="s">
        <v>29707</v>
      </c>
      <c r="L8420" t="s">
        <v>18516</v>
      </c>
      <c r="M8420" t="s">
        <v>18516</v>
      </c>
    </row>
    <row r="8421" spans="1:13" ht="13.5">
      <c r="A8421" t="s">
        <v>41957</v>
      </c>
      <c r="B8421" t="s">
        <v>41958</v>
      </c>
      <c r="C8421" t="s">
        <v>29966</v>
      </c>
      <c r="D8421" t="s">
        <v>29967</v>
      </c>
      <c r="E8421" t="s">
        <v>18516</v>
      </c>
      <c r="F8421" t="s">
        <v>18516</v>
      </c>
      <c r="G8421" t="s">
        <v>18516</v>
      </c>
      <c r="H8421" t="s">
        <v>18516</v>
      </c>
      <c r="I8421" t="s">
        <v>18516</v>
      </c>
      <c r="J8421" t="s">
        <v>18516</v>
      </c>
      <c r="K8421" t="s">
        <v>29707</v>
      </c>
      <c r="L8421" t="s">
        <v>18516</v>
      </c>
      <c r="M8421" t="s">
        <v>18516</v>
      </c>
    </row>
    <row r="8422" spans="1:13" ht="13.5">
      <c r="A8422" t="s">
        <v>41959</v>
      </c>
      <c r="B8422" t="s">
        <v>41960</v>
      </c>
      <c r="C8422" t="s">
        <v>29966</v>
      </c>
      <c r="D8422" t="s">
        <v>29967</v>
      </c>
      <c r="E8422" t="s">
        <v>18516</v>
      </c>
      <c r="F8422" t="s">
        <v>18516</v>
      </c>
      <c r="G8422" t="s">
        <v>18516</v>
      </c>
      <c r="H8422" t="s">
        <v>18516</v>
      </c>
      <c r="I8422" t="s">
        <v>18516</v>
      </c>
      <c r="J8422" t="s">
        <v>18516</v>
      </c>
      <c r="K8422" t="s">
        <v>29707</v>
      </c>
      <c r="L8422" t="s">
        <v>18516</v>
      </c>
      <c r="M8422" t="s">
        <v>18516</v>
      </c>
    </row>
    <row r="8423" spans="1:13" ht="13.5">
      <c r="A8423" t="s">
        <v>11052</v>
      </c>
      <c r="B8423" t="s">
        <v>41961</v>
      </c>
      <c r="C8423" t="s">
        <v>29966</v>
      </c>
      <c r="D8423" t="s">
        <v>29967</v>
      </c>
      <c r="E8423" t="s">
        <v>18516</v>
      </c>
      <c r="F8423" t="s">
        <v>18516</v>
      </c>
      <c r="G8423" t="s">
        <v>18516</v>
      </c>
      <c r="H8423" t="s">
        <v>18516</v>
      </c>
      <c r="I8423" t="s">
        <v>18516</v>
      </c>
      <c r="J8423" t="s">
        <v>18516</v>
      </c>
      <c r="K8423" t="s">
        <v>29707</v>
      </c>
      <c r="L8423" t="s">
        <v>18516</v>
      </c>
      <c r="M8423" t="s">
        <v>18516</v>
      </c>
    </row>
    <row r="8424" spans="1:13" ht="13.5">
      <c r="A8424" t="s">
        <v>10350</v>
      </c>
      <c r="B8424" t="s">
        <v>41962</v>
      </c>
      <c r="C8424" t="s">
        <v>29966</v>
      </c>
      <c r="D8424" t="s">
        <v>29967</v>
      </c>
      <c r="E8424" t="s">
        <v>18516</v>
      </c>
      <c r="F8424" t="s">
        <v>18516</v>
      </c>
      <c r="G8424" t="s">
        <v>18516</v>
      </c>
      <c r="H8424" t="s">
        <v>18516</v>
      </c>
      <c r="I8424" t="s">
        <v>18516</v>
      </c>
      <c r="J8424" t="s">
        <v>18516</v>
      </c>
      <c r="K8424" t="s">
        <v>29707</v>
      </c>
      <c r="L8424" t="s">
        <v>18516</v>
      </c>
      <c r="M8424" t="s">
        <v>18516</v>
      </c>
    </row>
    <row r="8425" spans="1:13" ht="13.5">
      <c r="A8425" t="s">
        <v>10353</v>
      </c>
      <c r="B8425" t="s">
        <v>41963</v>
      </c>
      <c r="C8425" t="s">
        <v>29966</v>
      </c>
      <c r="D8425" t="s">
        <v>29967</v>
      </c>
      <c r="E8425" t="s">
        <v>18516</v>
      </c>
      <c r="F8425" t="s">
        <v>18516</v>
      </c>
      <c r="G8425" t="s">
        <v>18516</v>
      </c>
      <c r="H8425" t="s">
        <v>18516</v>
      </c>
      <c r="I8425" t="s">
        <v>18516</v>
      </c>
      <c r="J8425" t="s">
        <v>18516</v>
      </c>
      <c r="K8425" t="s">
        <v>29707</v>
      </c>
      <c r="L8425" t="s">
        <v>18516</v>
      </c>
      <c r="M8425" t="s">
        <v>18516</v>
      </c>
    </row>
    <row r="8426" spans="1:13" ht="13.5">
      <c r="A8426" t="s">
        <v>11389</v>
      </c>
      <c r="B8426" t="s">
        <v>41964</v>
      </c>
      <c r="C8426" t="s">
        <v>29966</v>
      </c>
      <c r="D8426" t="s">
        <v>29967</v>
      </c>
      <c r="E8426" t="s">
        <v>18516</v>
      </c>
      <c r="F8426" t="s">
        <v>18516</v>
      </c>
      <c r="G8426" t="s">
        <v>18516</v>
      </c>
      <c r="H8426" t="s">
        <v>18516</v>
      </c>
      <c r="I8426" t="s">
        <v>18516</v>
      </c>
      <c r="J8426" t="s">
        <v>18516</v>
      </c>
      <c r="K8426" t="s">
        <v>29707</v>
      </c>
      <c r="L8426" t="s">
        <v>18516</v>
      </c>
      <c r="M8426" t="s">
        <v>18516</v>
      </c>
    </row>
    <row r="8427" spans="1:13" ht="13.5">
      <c r="A8427" t="s">
        <v>11383</v>
      </c>
      <c r="B8427" t="s">
        <v>41965</v>
      </c>
      <c r="C8427" t="s">
        <v>29966</v>
      </c>
      <c r="D8427" t="s">
        <v>29967</v>
      </c>
      <c r="E8427" t="s">
        <v>18516</v>
      </c>
      <c r="F8427" t="s">
        <v>18516</v>
      </c>
      <c r="G8427" t="s">
        <v>18516</v>
      </c>
      <c r="H8427" t="s">
        <v>18516</v>
      </c>
      <c r="I8427" t="s">
        <v>18516</v>
      </c>
      <c r="J8427" t="s">
        <v>18516</v>
      </c>
      <c r="K8427" t="s">
        <v>29707</v>
      </c>
      <c r="L8427" t="s">
        <v>18516</v>
      </c>
      <c r="M8427" t="s">
        <v>18516</v>
      </c>
    </row>
    <row r="8428" spans="1:13" ht="13.5">
      <c r="A8428" t="s">
        <v>9106</v>
      </c>
      <c r="B8428" t="s">
        <v>41966</v>
      </c>
      <c r="C8428" t="s">
        <v>29966</v>
      </c>
      <c r="D8428" t="s">
        <v>29967</v>
      </c>
      <c r="E8428" t="s">
        <v>18516</v>
      </c>
      <c r="F8428" t="s">
        <v>18516</v>
      </c>
      <c r="G8428" t="s">
        <v>18516</v>
      </c>
      <c r="H8428" t="s">
        <v>18516</v>
      </c>
      <c r="I8428" t="s">
        <v>18516</v>
      </c>
      <c r="J8428" t="s">
        <v>18516</v>
      </c>
      <c r="K8428" t="s">
        <v>29707</v>
      </c>
      <c r="L8428" t="s">
        <v>18516</v>
      </c>
      <c r="M8428" t="s">
        <v>18516</v>
      </c>
    </row>
    <row r="8429" spans="1:13" ht="13.5">
      <c r="A8429" t="s">
        <v>8951</v>
      </c>
      <c r="B8429" t="s">
        <v>41967</v>
      </c>
      <c r="C8429" t="s">
        <v>29966</v>
      </c>
      <c r="D8429" t="s">
        <v>29967</v>
      </c>
      <c r="E8429" t="s">
        <v>18516</v>
      </c>
      <c r="F8429" t="s">
        <v>18516</v>
      </c>
      <c r="G8429" t="s">
        <v>18516</v>
      </c>
      <c r="H8429" t="s">
        <v>18516</v>
      </c>
      <c r="I8429" t="s">
        <v>18516</v>
      </c>
      <c r="J8429" t="s">
        <v>18516</v>
      </c>
      <c r="K8429" t="s">
        <v>29707</v>
      </c>
      <c r="L8429" t="s">
        <v>18516</v>
      </c>
      <c r="M8429" t="s">
        <v>18516</v>
      </c>
    </row>
    <row r="8430" spans="1:13" ht="13.5">
      <c r="A8430" t="s">
        <v>8988</v>
      </c>
      <c r="B8430" t="s">
        <v>41968</v>
      </c>
      <c r="C8430" t="s">
        <v>29966</v>
      </c>
      <c r="D8430" t="s">
        <v>29967</v>
      </c>
      <c r="E8430" s="164">
        <v>180</v>
      </c>
      <c r="F8430" s="164">
        <v>160</v>
      </c>
      <c r="G8430" s="165">
        <v>0.88</v>
      </c>
      <c r="H8430" t="s">
        <v>18516</v>
      </c>
      <c r="I8430" s="164">
        <v>42.22</v>
      </c>
      <c r="J8430" s="164">
        <v>202.22</v>
      </c>
      <c r="K8430">
        <v>96</v>
      </c>
      <c r="L8430" t="s">
        <v>18516</v>
      </c>
      <c r="M8430" t="s">
        <v>18516</v>
      </c>
    </row>
    <row r="8431" spans="1:13" ht="13.5">
      <c r="A8431" t="s">
        <v>11476</v>
      </c>
      <c r="B8431" t="s">
        <v>41969</v>
      </c>
      <c r="C8431" t="s">
        <v>29966</v>
      </c>
      <c r="D8431" t="s">
        <v>29967</v>
      </c>
      <c r="E8431" t="s">
        <v>18516</v>
      </c>
      <c r="F8431" t="s">
        <v>18516</v>
      </c>
      <c r="G8431" t="s">
        <v>18516</v>
      </c>
      <c r="H8431" t="s">
        <v>18516</v>
      </c>
      <c r="I8431" t="s">
        <v>18516</v>
      </c>
      <c r="J8431" t="s">
        <v>18516</v>
      </c>
      <c r="K8431" t="s">
        <v>29707</v>
      </c>
      <c r="L8431" t="s">
        <v>18516</v>
      </c>
      <c r="M8431" t="s">
        <v>18516</v>
      </c>
    </row>
    <row r="8432" spans="1:13" ht="13.5">
      <c r="A8432" t="s">
        <v>11479</v>
      </c>
      <c r="B8432" t="s">
        <v>41970</v>
      </c>
      <c r="C8432" t="s">
        <v>29966</v>
      </c>
      <c r="D8432" t="s">
        <v>29967</v>
      </c>
      <c r="E8432" t="s">
        <v>18516</v>
      </c>
      <c r="F8432" t="s">
        <v>18516</v>
      </c>
      <c r="G8432" t="s">
        <v>18516</v>
      </c>
      <c r="H8432" t="s">
        <v>18516</v>
      </c>
      <c r="I8432" t="s">
        <v>18516</v>
      </c>
      <c r="J8432" t="s">
        <v>18516</v>
      </c>
      <c r="K8432" t="s">
        <v>29707</v>
      </c>
      <c r="L8432" t="s">
        <v>18516</v>
      </c>
      <c r="M8432" t="s">
        <v>18516</v>
      </c>
    </row>
    <row r="8433" spans="1:13" ht="13.5">
      <c r="A8433" t="s">
        <v>8205</v>
      </c>
      <c r="B8433" t="s">
        <v>41971</v>
      </c>
      <c r="C8433" t="s">
        <v>29966</v>
      </c>
      <c r="D8433" t="s">
        <v>29967</v>
      </c>
      <c r="E8433" t="s">
        <v>18516</v>
      </c>
      <c r="F8433" t="s">
        <v>18516</v>
      </c>
      <c r="G8433" t="s">
        <v>18516</v>
      </c>
      <c r="H8433" t="s">
        <v>18516</v>
      </c>
      <c r="I8433" t="s">
        <v>18516</v>
      </c>
      <c r="J8433" t="s">
        <v>18516</v>
      </c>
      <c r="K8433" t="s">
        <v>29707</v>
      </c>
      <c r="L8433" t="s">
        <v>18516</v>
      </c>
      <c r="M8433" t="s">
        <v>18516</v>
      </c>
    </row>
    <row r="8434" spans="1:13" ht="13.5">
      <c r="A8434" t="s">
        <v>8202</v>
      </c>
      <c r="B8434" t="s">
        <v>41972</v>
      </c>
      <c r="C8434" t="s">
        <v>29966</v>
      </c>
      <c r="D8434" t="s">
        <v>29967</v>
      </c>
      <c r="E8434" t="s">
        <v>18516</v>
      </c>
      <c r="F8434" t="s">
        <v>18516</v>
      </c>
      <c r="G8434" t="s">
        <v>18516</v>
      </c>
      <c r="H8434" t="s">
        <v>18516</v>
      </c>
      <c r="I8434" t="s">
        <v>18516</v>
      </c>
      <c r="J8434" t="s">
        <v>18516</v>
      </c>
      <c r="K8434" t="s">
        <v>29707</v>
      </c>
      <c r="L8434" t="s">
        <v>18516</v>
      </c>
      <c r="M8434" t="s">
        <v>18516</v>
      </c>
    </row>
    <row r="8435" spans="1:13" ht="13.5">
      <c r="A8435" t="s">
        <v>41973</v>
      </c>
      <c r="B8435" t="s">
        <v>41974</v>
      </c>
      <c r="C8435" t="s">
        <v>29966</v>
      </c>
      <c r="D8435" t="s">
        <v>29967</v>
      </c>
      <c r="E8435" t="s">
        <v>18516</v>
      </c>
      <c r="F8435" t="s">
        <v>18516</v>
      </c>
      <c r="G8435" t="s">
        <v>18516</v>
      </c>
      <c r="H8435" t="s">
        <v>18516</v>
      </c>
      <c r="I8435" t="s">
        <v>18516</v>
      </c>
      <c r="J8435" t="s">
        <v>18516</v>
      </c>
      <c r="K8435" t="s">
        <v>29707</v>
      </c>
      <c r="L8435" t="s">
        <v>18516</v>
      </c>
      <c r="M8435" t="s">
        <v>18516</v>
      </c>
    </row>
    <row r="8436" spans="1:13" ht="13.5">
      <c r="A8436" t="s">
        <v>41975</v>
      </c>
      <c r="B8436" t="s">
        <v>41976</v>
      </c>
      <c r="C8436" t="s">
        <v>29966</v>
      </c>
      <c r="D8436" t="s">
        <v>29967</v>
      </c>
      <c r="E8436" t="s">
        <v>18516</v>
      </c>
      <c r="F8436" t="s">
        <v>18516</v>
      </c>
      <c r="G8436" t="s">
        <v>18516</v>
      </c>
      <c r="H8436" t="s">
        <v>18516</v>
      </c>
      <c r="I8436" t="s">
        <v>18516</v>
      </c>
      <c r="J8436" t="s">
        <v>18516</v>
      </c>
      <c r="K8436" t="s">
        <v>29707</v>
      </c>
      <c r="L8436" t="s">
        <v>18516</v>
      </c>
      <c r="M8436" t="s">
        <v>18516</v>
      </c>
    </row>
    <row r="8437" spans="1:13" ht="13.5">
      <c r="A8437" t="s">
        <v>8823</v>
      </c>
      <c r="B8437" t="s">
        <v>41977</v>
      </c>
      <c r="C8437" t="s">
        <v>29966</v>
      </c>
      <c r="D8437" t="s">
        <v>29967</v>
      </c>
      <c r="E8437" t="s">
        <v>18516</v>
      </c>
      <c r="F8437" t="s">
        <v>18516</v>
      </c>
      <c r="G8437" t="s">
        <v>18516</v>
      </c>
      <c r="H8437" t="s">
        <v>18516</v>
      </c>
      <c r="I8437" t="s">
        <v>18516</v>
      </c>
      <c r="J8437" t="s">
        <v>18516</v>
      </c>
      <c r="K8437" t="s">
        <v>29707</v>
      </c>
      <c r="L8437" t="s">
        <v>18516</v>
      </c>
      <c r="M8437" t="s">
        <v>18516</v>
      </c>
    </row>
    <row r="8438" spans="1:13" ht="13.5">
      <c r="A8438" t="s">
        <v>8149</v>
      </c>
      <c r="B8438" t="s">
        <v>41978</v>
      </c>
      <c r="C8438" t="s">
        <v>29966</v>
      </c>
      <c r="D8438" t="s">
        <v>29967</v>
      </c>
      <c r="E8438" t="s">
        <v>18516</v>
      </c>
      <c r="F8438" t="s">
        <v>18516</v>
      </c>
      <c r="G8438" t="s">
        <v>18516</v>
      </c>
      <c r="H8438" t="s">
        <v>18516</v>
      </c>
      <c r="I8438" t="s">
        <v>18516</v>
      </c>
      <c r="J8438" t="s">
        <v>18516</v>
      </c>
      <c r="K8438" t="s">
        <v>29707</v>
      </c>
      <c r="L8438" t="s">
        <v>18516</v>
      </c>
      <c r="M8438" t="s">
        <v>18516</v>
      </c>
    </row>
    <row r="8439" spans="1:13" ht="13.5">
      <c r="A8439" t="s">
        <v>15005</v>
      </c>
      <c r="B8439" t="s">
        <v>41979</v>
      </c>
      <c r="C8439" t="s">
        <v>29966</v>
      </c>
      <c r="D8439" t="s">
        <v>29967</v>
      </c>
      <c r="E8439" t="s">
        <v>18516</v>
      </c>
      <c r="F8439" t="s">
        <v>18516</v>
      </c>
      <c r="G8439" t="s">
        <v>18516</v>
      </c>
      <c r="H8439" t="s">
        <v>18516</v>
      </c>
      <c r="I8439" t="s">
        <v>18516</v>
      </c>
      <c r="J8439" t="s">
        <v>18516</v>
      </c>
      <c r="K8439" t="s">
        <v>29707</v>
      </c>
      <c r="L8439" t="s">
        <v>18516</v>
      </c>
      <c r="M8439" t="s">
        <v>18516</v>
      </c>
    </row>
    <row r="8440" spans="1:13" ht="13.5">
      <c r="A8440" t="s">
        <v>14999</v>
      </c>
      <c r="B8440" t="s">
        <v>41980</v>
      </c>
      <c r="C8440" t="s">
        <v>29966</v>
      </c>
      <c r="D8440" t="s">
        <v>29967</v>
      </c>
      <c r="E8440" t="s">
        <v>18516</v>
      </c>
      <c r="F8440" t="s">
        <v>18516</v>
      </c>
      <c r="G8440" t="s">
        <v>18516</v>
      </c>
      <c r="H8440" t="s">
        <v>18516</v>
      </c>
      <c r="I8440" t="s">
        <v>18516</v>
      </c>
      <c r="J8440" t="s">
        <v>18516</v>
      </c>
      <c r="K8440" t="s">
        <v>29707</v>
      </c>
      <c r="L8440" t="s">
        <v>18516</v>
      </c>
      <c r="M8440" t="s">
        <v>18516</v>
      </c>
    </row>
    <row r="8441" spans="1:13" ht="13.5">
      <c r="A8441" t="s">
        <v>14996</v>
      </c>
      <c r="B8441" t="s">
        <v>41981</v>
      </c>
      <c r="C8441" t="s">
        <v>29966</v>
      </c>
      <c r="D8441" t="s">
        <v>29967</v>
      </c>
      <c r="E8441" t="s">
        <v>18516</v>
      </c>
      <c r="F8441" t="s">
        <v>18516</v>
      </c>
      <c r="G8441" t="s">
        <v>18516</v>
      </c>
      <c r="H8441" t="s">
        <v>18516</v>
      </c>
      <c r="I8441" t="s">
        <v>18516</v>
      </c>
      <c r="J8441" t="s">
        <v>18516</v>
      </c>
      <c r="K8441" t="s">
        <v>29707</v>
      </c>
      <c r="L8441" t="s">
        <v>18516</v>
      </c>
      <c r="M8441" t="s">
        <v>18516</v>
      </c>
    </row>
    <row r="8442" spans="1:13" ht="13.5">
      <c r="A8442" t="s">
        <v>15002</v>
      </c>
      <c r="B8442" t="s">
        <v>41982</v>
      </c>
      <c r="C8442" t="s">
        <v>29966</v>
      </c>
      <c r="D8442" t="s">
        <v>29967</v>
      </c>
      <c r="E8442" t="s">
        <v>18516</v>
      </c>
      <c r="F8442" t="s">
        <v>18516</v>
      </c>
      <c r="G8442" t="s">
        <v>18516</v>
      </c>
      <c r="H8442" t="s">
        <v>18516</v>
      </c>
      <c r="I8442" t="s">
        <v>18516</v>
      </c>
      <c r="J8442" t="s">
        <v>18516</v>
      </c>
      <c r="K8442" t="s">
        <v>29707</v>
      </c>
      <c r="L8442" t="s">
        <v>18516</v>
      </c>
      <c r="M8442" t="s">
        <v>18516</v>
      </c>
    </row>
    <row r="8443" spans="1:13" ht="13.5">
      <c r="A8443" t="s">
        <v>41983</v>
      </c>
      <c r="B8443" t="s">
        <v>41984</v>
      </c>
      <c r="C8443" t="s">
        <v>29966</v>
      </c>
      <c r="D8443" t="s">
        <v>29967</v>
      </c>
      <c r="E8443" t="s">
        <v>18516</v>
      </c>
      <c r="F8443" t="s">
        <v>18516</v>
      </c>
      <c r="G8443" t="s">
        <v>18516</v>
      </c>
      <c r="H8443" t="s">
        <v>18516</v>
      </c>
      <c r="I8443" t="s">
        <v>18516</v>
      </c>
      <c r="J8443" t="s">
        <v>18516</v>
      </c>
      <c r="K8443" t="s">
        <v>29707</v>
      </c>
      <c r="L8443" t="s">
        <v>18516</v>
      </c>
      <c r="M8443" t="s">
        <v>18516</v>
      </c>
    </row>
    <row r="8444" spans="1:13" ht="13.5">
      <c r="A8444" t="s">
        <v>8554</v>
      </c>
      <c r="B8444" t="s">
        <v>41985</v>
      </c>
      <c r="C8444" t="s">
        <v>29966</v>
      </c>
      <c r="D8444" t="s">
        <v>29967</v>
      </c>
      <c r="E8444" t="s">
        <v>18516</v>
      </c>
      <c r="F8444" t="s">
        <v>18516</v>
      </c>
      <c r="G8444" t="s">
        <v>18516</v>
      </c>
      <c r="H8444" t="s">
        <v>18516</v>
      </c>
      <c r="I8444" t="s">
        <v>18516</v>
      </c>
      <c r="J8444" t="s">
        <v>18516</v>
      </c>
      <c r="K8444" t="s">
        <v>29707</v>
      </c>
      <c r="L8444" t="s">
        <v>18516</v>
      </c>
      <c r="M8444" t="s">
        <v>18516</v>
      </c>
    </row>
    <row r="8445" spans="1:13" ht="13.5">
      <c r="A8445" t="s">
        <v>8557</v>
      </c>
      <c r="B8445" t="s">
        <v>41986</v>
      </c>
      <c r="C8445" t="s">
        <v>29966</v>
      </c>
      <c r="D8445" t="s">
        <v>29967</v>
      </c>
      <c r="E8445" t="s">
        <v>18516</v>
      </c>
      <c r="F8445" t="s">
        <v>18516</v>
      </c>
      <c r="G8445" t="s">
        <v>18516</v>
      </c>
      <c r="H8445" t="s">
        <v>18516</v>
      </c>
      <c r="I8445" t="s">
        <v>18516</v>
      </c>
      <c r="J8445" t="s">
        <v>18516</v>
      </c>
      <c r="K8445" t="s">
        <v>29707</v>
      </c>
      <c r="L8445" t="s">
        <v>18516</v>
      </c>
      <c r="M8445" t="s">
        <v>18516</v>
      </c>
    </row>
    <row r="8446" spans="1:13" ht="13.5">
      <c r="A8446" t="s">
        <v>8563</v>
      </c>
      <c r="B8446" t="s">
        <v>41987</v>
      </c>
      <c r="C8446" t="s">
        <v>29966</v>
      </c>
      <c r="D8446" t="s">
        <v>29967</v>
      </c>
      <c r="E8446" t="s">
        <v>18516</v>
      </c>
      <c r="F8446" t="s">
        <v>18516</v>
      </c>
      <c r="G8446" t="s">
        <v>18516</v>
      </c>
      <c r="H8446" t="s">
        <v>18516</v>
      </c>
      <c r="I8446" t="s">
        <v>18516</v>
      </c>
      <c r="J8446" t="s">
        <v>18516</v>
      </c>
      <c r="K8446" t="s">
        <v>29707</v>
      </c>
      <c r="L8446" t="s">
        <v>18516</v>
      </c>
      <c r="M8446" t="s">
        <v>18516</v>
      </c>
    </row>
    <row r="8447" spans="1:13" ht="13.5">
      <c r="A8447" t="s">
        <v>8560</v>
      </c>
      <c r="B8447" t="s">
        <v>41988</v>
      </c>
      <c r="C8447" t="s">
        <v>29966</v>
      </c>
      <c r="D8447" t="s">
        <v>29967</v>
      </c>
      <c r="E8447" t="s">
        <v>18516</v>
      </c>
      <c r="F8447" t="s">
        <v>18516</v>
      </c>
      <c r="G8447" t="s">
        <v>18516</v>
      </c>
      <c r="H8447" t="s">
        <v>18516</v>
      </c>
      <c r="I8447" t="s">
        <v>18516</v>
      </c>
      <c r="J8447" t="s">
        <v>18516</v>
      </c>
      <c r="K8447" t="s">
        <v>29707</v>
      </c>
      <c r="L8447" t="s">
        <v>18516</v>
      </c>
      <c r="M8447" t="s">
        <v>18516</v>
      </c>
    </row>
    <row r="8448" spans="1:13" ht="13.5">
      <c r="A8448" t="s">
        <v>41989</v>
      </c>
      <c r="B8448" t="s">
        <v>41990</v>
      </c>
      <c r="C8448" t="s">
        <v>29966</v>
      </c>
      <c r="D8448" t="s">
        <v>29967</v>
      </c>
      <c r="E8448" t="s">
        <v>18516</v>
      </c>
      <c r="F8448" t="s">
        <v>18516</v>
      </c>
      <c r="G8448" t="s">
        <v>18516</v>
      </c>
      <c r="H8448" t="s">
        <v>18516</v>
      </c>
      <c r="I8448" t="s">
        <v>18516</v>
      </c>
      <c r="J8448" t="s">
        <v>18516</v>
      </c>
      <c r="K8448" t="s">
        <v>29707</v>
      </c>
      <c r="L8448" t="s">
        <v>18516</v>
      </c>
      <c r="M8448" t="s">
        <v>18516</v>
      </c>
    </row>
    <row r="8449" spans="1:13" ht="13.5">
      <c r="A8449" t="s">
        <v>41991</v>
      </c>
      <c r="B8449" t="s">
        <v>41992</v>
      </c>
      <c r="C8449" t="s">
        <v>29966</v>
      </c>
      <c r="D8449" t="s">
        <v>29967</v>
      </c>
      <c r="E8449" t="s">
        <v>18516</v>
      </c>
      <c r="F8449" t="s">
        <v>18516</v>
      </c>
      <c r="G8449" t="s">
        <v>18516</v>
      </c>
      <c r="H8449" t="s">
        <v>18516</v>
      </c>
      <c r="I8449" t="s">
        <v>18516</v>
      </c>
      <c r="J8449" t="s">
        <v>18516</v>
      </c>
      <c r="K8449" t="s">
        <v>29707</v>
      </c>
      <c r="L8449" t="s">
        <v>18516</v>
      </c>
      <c r="M8449" t="s">
        <v>18516</v>
      </c>
    </row>
    <row r="8450" spans="1:13" ht="13.5">
      <c r="A8450" t="s">
        <v>41993</v>
      </c>
      <c r="B8450" t="s">
        <v>41994</v>
      </c>
      <c r="C8450" t="s">
        <v>29966</v>
      </c>
      <c r="D8450" t="s">
        <v>29967</v>
      </c>
      <c r="E8450" t="s">
        <v>18516</v>
      </c>
      <c r="F8450" t="s">
        <v>18516</v>
      </c>
      <c r="G8450" t="s">
        <v>18516</v>
      </c>
      <c r="H8450" t="s">
        <v>18516</v>
      </c>
      <c r="I8450" t="s">
        <v>18516</v>
      </c>
      <c r="J8450" t="s">
        <v>18516</v>
      </c>
      <c r="K8450" t="s">
        <v>29707</v>
      </c>
      <c r="L8450" t="s">
        <v>18516</v>
      </c>
      <c r="M8450" t="s">
        <v>18516</v>
      </c>
    </row>
    <row r="8451" spans="1:13" ht="13.5">
      <c r="A8451" t="s">
        <v>41995</v>
      </c>
      <c r="B8451" t="s">
        <v>41996</v>
      </c>
      <c r="C8451" t="s">
        <v>29966</v>
      </c>
      <c r="D8451" t="s">
        <v>29967</v>
      </c>
      <c r="E8451" t="s">
        <v>18516</v>
      </c>
      <c r="F8451" t="s">
        <v>18516</v>
      </c>
      <c r="G8451" t="s">
        <v>18516</v>
      </c>
      <c r="H8451" t="s">
        <v>18516</v>
      </c>
      <c r="I8451" t="s">
        <v>18516</v>
      </c>
      <c r="J8451" t="s">
        <v>18516</v>
      </c>
      <c r="K8451" t="s">
        <v>29707</v>
      </c>
      <c r="L8451" t="s">
        <v>18516</v>
      </c>
      <c r="M8451" t="s">
        <v>18516</v>
      </c>
    </row>
    <row r="8452" spans="1:13" ht="13.5">
      <c r="A8452" t="s">
        <v>41997</v>
      </c>
      <c r="B8452" t="s">
        <v>41998</v>
      </c>
      <c r="C8452" t="s">
        <v>29966</v>
      </c>
      <c r="D8452" t="s">
        <v>29967</v>
      </c>
      <c r="E8452" t="s">
        <v>18516</v>
      </c>
      <c r="F8452" t="s">
        <v>18516</v>
      </c>
      <c r="G8452" t="s">
        <v>18516</v>
      </c>
      <c r="H8452" t="s">
        <v>18516</v>
      </c>
      <c r="I8452" t="s">
        <v>18516</v>
      </c>
      <c r="J8452" t="s">
        <v>18516</v>
      </c>
      <c r="K8452" t="s">
        <v>29707</v>
      </c>
      <c r="L8452" t="s">
        <v>18516</v>
      </c>
      <c r="M8452" t="s">
        <v>18516</v>
      </c>
    </row>
    <row r="8453" spans="1:13" ht="13.5">
      <c r="A8453" t="s">
        <v>41999</v>
      </c>
      <c r="B8453" t="s">
        <v>42000</v>
      </c>
      <c r="C8453" t="s">
        <v>29966</v>
      </c>
      <c r="D8453" t="s">
        <v>29967</v>
      </c>
      <c r="E8453" t="s">
        <v>18516</v>
      </c>
      <c r="F8453" t="s">
        <v>18516</v>
      </c>
      <c r="G8453" t="s">
        <v>18516</v>
      </c>
      <c r="H8453" t="s">
        <v>18516</v>
      </c>
      <c r="I8453" t="s">
        <v>18516</v>
      </c>
      <c r="J8453" t="s">
        <v>18516</v>
      </c>
      <c r="K8453" t="s">
        <v>29707</v>
      </c>
      <c r="L8453" t="s">
        <v>18516</v>
      </c>
      <c r="M8453" t="s">
        <v>18516</v>
      </c>
    </row>
    <row r="8454" spans="1:13" ht="13.5">
      <c r="A8454" t="s">
        <v>42001</v>
      </c>
      <c r="B8454" t="s">
        <v>42002</v>
      </c>
      <c r="C8454" t="s">
        <v>29966</v>
      </c>
      <c r="D8454" t="s">
        <v>29967</v>
      </c>
      <c r="E8454" t="s">
        <v>18516</v>
      </c>
      <c r="F8454" t="s">
        <v>18516</v>
      </c>
      <c r="G8454" t="s">
        <v>18516</v>
      </c>
      <c r="H8454" t="s">
        <v>18516</v>
      </c>
      <c r="I8454" t="s">
        <v>18516</v>
      </c>
      <c r="J8454" t="s">
        <v>18516</v>
      </c>
      <c r="K8454" t="s">
        <v>29707</v>
      </c>
      <c r="L8454" t="s">
        <v>18516</v>
      </c>
      <c r="M8454" t="s">
        <v>18516</v>
      </c>
    </row>
    <row r="8455" spans="1:13" ht="13.5">
      <c r="A8455" t="s">
        <v>42003</v>
      </c>
      <c r="B8455" t="s">
        <v>42004</v>
      </c>
      <c r="C8455" t="s">
        <v>29966</v>
      </c>
      <c r="D8455" t="s">
        <v>29967</v>
      </c>
      <c r="E8455" t="s">
        <v>18516</v>
      </c>
      <c r="F8455" t="s">
        <v>18516</v>
      </c>
      <c r="G8455" t="s">
        <v>18516</v>
      </c>
      <c r="H8455" t="s">
        <v>18516</v>
      </c>
      <c r="I8455" t="s">
        <v>18516</v>
      </c>
      <c r="J8455" t="s">
        <v>18516</v>
      </c>
      <c r="K8455" t="s">
        <v>29707</v>
      </c>
      <c r="L8455" t="s">
        <v>18516</v>
      </c>
      <c r="M8455" t="s">
        <v>18516</v>
      </c>
    </row>
    <row r="8456" spans="1:13" ht="13.5">
      <c r="A8456" t="s">
        <v>7398</v>
      </c>
      <c r="B8456" t="s">
        <v>42005</v>
      </c>
      <c r="C8456" t="s">
        <v>29966</v>
      </c>
      <c r="D8456" t="s">
        <v>29967</v>
      </c>
      <c r="E8456" t="s">
        <v>18516</v>
      </c>
      <c r="F8456" t="s">
        <v>18516</v>
      </c>
      <c r="G8456" t="s">
        <v>18516</v>
      </c>
      <c r="H8456" t="s">
        <v>18516</v>
      </c>
      <c r="I8456" t="s">
        <v>18516</v>
      </c>
      <c r="J8456" t="s">
        <v>18516</v>
      </c>
      <c r="K8456" t="s">
        <v>29707</v>
      </c>
      <c r="L8456" t="s">
        <v>18516</v>
      </c>
      <c r="M8456" t="s">
        <v>18516</v>
      </c>
    </row>
    <row r="8457" spans="1:13" ht="13.5">
      <c r="A8457" t="s">
        <v>8190</v>
      </c>
      <c r="B8457" t="s">
        <v>42006</v>
      </c>
      <c r="C8457" t="s">
        <v>29966</v>
      </c>
      <c r="D8457" t="s">
        <v>29967</v>
      </c>
      <c r="E8457" t="s">
        <v>18516</v>
      </c>
      <c r="F8457" t="s">
        <v>18516</v>
      </c>
      <c r="G8457" t="s">
        <v>18516</v>
      </c>
      <c r="H8457" t="s">
        <v>18516</v>
      </c>
      <c r="I8457" t="s">
        <v>18516</v>
      </c>
      <c r="J8457" t="s">
        <v>18516</v>
      </c>
      <c r="K8457" t="s">
        <v>29707</v>
      </c>
      <c r="L8457" t="s">
        <v>18516</v>
      </c>
      <c r="M8457" t="s">
        <v>18516</v>
      </c>
    </row>
    <row r="8458" spans="1:13" ht="13.5">
      <c r="A8458" t="s">
        <v>42007</v>
      </c>
      <c r="B8458" t="s">
        <v>42008</v>
      </c>
      <c r="C8458" t="s">
        <v>29966</v>
      </c>
      <c r="D8458" t="s">
        <v>29967</v>
      </c>
      <c r="E8458" t="s">
        <v>18516</v>
      </c>
      <c r="F8458" t="s">
        <v>18516</v>
      </c>
      <c r="G8458" t="s">
        <v>18516</v>
      </c>
      <c r="H8458" t="s">
        <v>18516</v>
      </c>
      <c r="I8458" t="s">
        <v>18516</v>
      </c>
      <c r="J8458" t="s">
        <v>18516</v>
      </c>
      <c r="K8458" t="s">
        <v>29707</v>
      </c>
      <c r="L8458" t="s">
        <v>18516</v>
      </c>
      <c r="M8458" t="s">
        <v>18516</v>
      </c>
    </row>
    <row r="8459" spans="1:13" ht="13.5">
      <c r="A8459" t="s">
        <v>10418</v>
      </c>
      <c r="B8459" t="s">
        <v>42009</v>
      </c>
      <c r="C8459" t="s">
        <v>29966</v>
      </c>
      <c r="D8459" t="s">
        <v>29967</v>
      </c>
      <c r="E8459" t="s">
        <v>18516</v>
      </c>
      <c r="F8459" t="s">
        <v>18516</v>
      </c>
      <c r="G8459" t="s">
        <v>18516</v>
      </c>
      <c r="H8459" t="s">
        <v>18516</v>
      </c>
      <c r="I8459" t="s">
        <v>18516</v>
      </c>
      <c r="J8459" t="s">
        <v>18516</v>
      </c>
      <c r="K8459" t="s">
        <v>29707</v>
      </c>
      <c r="L8459" t="s">
        <v>18516</v>
      </c>
      <c r="M8459" t="s">
        <v>18516</v>
      </c>
    </row>
    <row r="8460" spans="1:13" ht="13.5">
      <c r="A8460" t="s">
        <v>15217</v>
      </c>
      <c r="B8460" t="s">
        <v>42010</v>
      </c>
      <c r="C8460" t="s">
        <v>29966</v>
      </c>
      <c r="D8460" t="s">
        <v>29967</v>
      </c>
      <c r="E8460" t="s">
        <v>18516</v>
      </c>
      <c r="F8460" t="s">
        <v>18516</v>
      </c>
      <c r="G8460" t="s">
        <v>18516</v>
      </c>
      <c r="H8460" t="s">
        <v>18516</v>
      </c>
      <c r="I8460" t="s">
        <v>18516</v>
      </c>
      <c r="J8460" t="s">
        <v>18516</v>
      </c>
      <c r="K8460" t="s">
        <v>29707</v>
      </c>
      <c r="L8460" t="s">
        <v>18516</v>
      </c>
      <c r="M8460" t="s">
        <v>18516</v>
      </c>
    </row>
    <row r="8461" spans="1:13" ht="13.5">
      <c r="A8461" t="s">
        <v>15223</v>
      </c>
      <c r="B8461" t="s">
        <v>42011</v>
      </c>
      <c r="C8461" t="s">
        <v>29966</v>
      </c>
      <c r="D8461" t="s">
        <v>29967</v>
      </c>
      <c r="E8461" t="s">
        <v>18516</v>
      </c>
      <c r="F8461" t="s">
        <v>18516</v>
      </c>
      <c r="G8461" t="s">
        <v>18516</v>
      </c>
      <c r="H8461" t="s">
        <v>18516</v>
      </c>
      <c r="I8461" t="s">
        <v>18516</v>
      </c>
      <c r="J8461" t="s">
        <v>18516</v>
      </c>
      <c r="K8461" t="s">
        <v>29707</v>
      </c>
      <c r="L8461" t="s">
        <v>18516</v>
      </c>
      <c r="M8461" t="s">
        <v>18516</v>
      </c>
    </row>
    <row r="8462" spans="1:13" ht="13.5">
      <c r="A8462" t="s">
        <v>42012</v>
      </c>
      <c r="B8462" t="s">
        <v>42013</v>
      </c>
      <c r="C8462" t="s">
        <v>29966</v>
      </c>
      <c r="D8462" t="s">
        <v>29967</v>
      </c>
      <c r="E8462" s="164">
        <v>145</v>
      </c>
      <c r="F8462" s="164">
        <v>145</v>
      </c>
      <c r="G8462" t="s">
        <v>18516</v>
      </c>
      <c r="H8462" t="s">
        <v>18516</v>
      </c>
      <c r="I8462" s="164">
        <v>48.75</v>
      </c>
      <c r="J8462" s="164">
        <v>193.75</v>
      </c>
      <c r="K8462">
        <v>116</v>
      </c>
      <c r="L8462" t="s">
        <v>18516</v>
      </c>
      <c r="M8462" t="s">
        <v>18516</v>
      </c>
    </row>
    <row r="8463" spans="1:13" ht="13.5">
      <c r="A8463" t="s">
        <v>42014</v>
      </c>
      <c r="B8463" t="s">
        <v>42015</v>
      </c>
      <c r="C8463" t="s">
        <v>29966</v>
      </c>
      <c r="D8463" t="s">
        <v>29967</v>
      </c>
      <c r="E8463" s="164">
        <v>135</v>
      </c>
      <c r="F8463" s="164">
        <v>135</v>
      </c>
      <c r="G8463" t="s">
        <v>18516</v>
      </c>
      <c r="H8463" t="s">
        <v>18516</v>
      </c>
      <c r="I8463" s="164">
        <v>45.24</v>
      </c>
      <c r="J8463" s="164">
        <v>180.24</v>
      </c>
      <c r="K8463">
        <v>137</v>
      </c>
      <c r="L8463" t="s">
        <v>18516</v>
      </c>
      <c r="M8463" t="s">
        <v>18516</v>
      </c>
    </row>
    <row r="8464" spans="1:13" ht="13.5">
      <c r="A8464" t="s">
        <v>42016</v>
      </c>
      <c r="B8464" t="s">
        <v>42017</v>
      </c>
      <c r="C8464" t="s">
        <v>29966</v>
      </c>
      <c r="D8464" t="s">
        <v>29967</v>
      </c>
      <c r="E8464" t="s">
        <v>18516</v>
      </c>
      <c r="F8464" t="s">
        <v>18516</v>
      </c>
      <c r="G8464" t="s">
        <v>18516</v>
      </c>
      <c r="H8464" t="s">
        <v>18516</v>
      </c>
      <c r="I8464" t="s">
        <v>18516</v>
      </c>
      <c r="J8464" t="s">
        <v>18516</v>
      </c>
      <c r="K8464" t="s">
        <v>29707</v>
      </c>
      <c r="L8464" t="s">
        <v>18516</v>
      </c>
      <c r="M8464" t="s">
        <v>18516</v>
      </c>
    </row>
    <row r="8465" spans="1:13" ht="13.5">
      <c r="A8465" t="s">
        <v>42018</v>
      </c>
      <c r="B8465" t="s">
        <v>42019</v>
      </c>
      <c r="C8465" t="s">
        <v>29966</v>
      </c>
      <c r="D8465" t="s">
        <v>29967</v>
      </c>
      <c r="E8465" t="s">
        <v>18516</v>
      </c>
      <c r="F8465" t="s">
        <v>18516</v>
      </c>
      <c r="G8465" t="s">
        <v>18516</v>
      </c>
      <c r="H8465" t="s">
        <v>18516</v>
      </c>
      <c r="I8465" t="s">
        <v>18516</v>
      </c>
      <c r="J8465" t="s">
        <v>18516</v>
      </c>
      <c r="K8465" t="s">
        <v>29707</v>
      </c>
      <c r="L8465" t="s">
        <v>18516</v>
      </c>
      <c r="M8465" t="s">
        <v>18516</v>
      </c>
    </row>
    <row r="8466" spans="1:13" ht="13.5">
      <c r="A8466" t="s">
        <v>42020</v>
      </c>
      <c r="B8466" t="s">
        <v>42021</v>
      </c>
      <c r="C8466" t="s">
        <v>29966</v>
      </c>
      <c r="D8466" t="s">
        <v>29967</v>
      </c>
      <c r="E8466" t="s">
        <v>18516</v>
      </c>
      <c r="F8466" t="s">
        <v>18516</v>
      </c>
      <c r="G8466" t="s">
        <v>18516</v>
      </c>
      <c r="H8466" t="s">
        <v>18516</v>
      </c>
      <c r="I8466" t="s">
        <v>18516</v>
      </c>
      <c r="J8466" t="s">
        <v>18516</v>
      </c>
      <c r="K8466" t="s">
        <v>29707</v>
      </c>
      <c r="L8466" t="s">
        <v>18516</v>
      </c>
      <c r="M8466" t="s">
        <v>18516</v>
      </c>
    </row>
    <row r="8467" spans="1:13" ht="13.5">
      <c r="A8467" t="s">
        <v>42022</v>
      </c>
      <c r="B8467" t="s">
        <v>42023</v>
      </c>
      <c r="C8467" t="s">
        <v>29966</v>
      </c>
      <c r="D8467" t="s">
        <v>29967</v>
      </c>
      <c r="E8467" t="s">
        <v>18516</v>
      </c>
      <c r="F8467" t="s">
        <v>18516</v>
      </c>
      <c r="G8467" t="s">
        <v>18516</v>
      </c>
      <c r="H8467" t="s">
        <v>18516</v>
      </c>
      <c r="I8467" t="s">
        <v>18516</v>
      </c>
      <c r="J8467" t="s">
        <v>18516</v>
      </c>
      <c r="K8467" t="s">
        <v>29707</v>
      </c>
      <c r="L8467" t="s">
        <v>18516</v>
      </c>
      <c r="M8467" t="s">
        <v>18516</v>
      </c>
    </row>
    <row r="8468" spans="1:13" ht="13.5">
      <c r="A8468" t="s">
        <v>14986</v>
      </c>
      <c r="B8468" t="s">
        <v>42024</v>
      </c>
      <c r="C8468" t="s">
        <v>29966</v>
      </c>
      <c r="D8468" t="s">
        <v>29967</v>
      </c>
      <c r="E8468" t="s">
        <v>18516</v>
      </c>
      <c r="F8468" t="s">
        <v>18516</v>
      </c>
      <c r="G8468" t="s">
        <v>18516</v>
      </c>
      <c r="H8468" t="s">
        <v>18516</v>
      </c>
      <c r="I8468" t="s">
        <v>18516</v>
      </c>
      <c r="J8468" t="s">
        <v>18516</v>
      </c>
      <c r="K8468" t="s">
        <v>29707</v>
      </c>
      <c r="L8468" t="s">
        <v>18516</v>
      </c>
      <c r="M8468" t="s">
        <v>18516</v>
      </c>
    </row>
    <row r="8469" spans="1:13" ht="13.5">
      <c r="A8469" t="s">
        <v>14993</v>
      </c>
      <c r="B8469" t="s">
        <v>42025</v>
      </c>
      <c r="C8469" t="s">
        <v>29966</v>
      </c>
      <c r="D8469" t="s">
        <v>29967</v>
      </c>
      <c r="E8469" t="s">
        <v>18516</v>
      </c>
      <c r="F8469" t="s">
        <v>18516</v>
      </c>
      <c r="G8469" t="s">
        <v>18516</v>
      </c>
      <c r="H8469" t="s">
        <v>18516</v>
      </c>
      <c r="I8469" t="s">
        <v>18516</v>
      </c>
      <c r="J8469" t="s">
        <v>18516</v>
      </c>
      <c r="K8469" t="s">
        <v>29707</v>
      </c>
      <c r="L8469" t="s">
        <v>18516</v>
      </c>
      <c r="M8469" t="s">
        <v>18516</v>
      </c>
    </row>
    <row r="8470" spans="1:13" ht="13.5">
      <c r="A8470" t="s">
        <v>42026</v>
      </c>
      <c r="B8470" t="s">
        <v>42027</v>
      </c>
      <c r="C8470" t="s">
        <v>29966</v>
      </c>
      <c r="D8470" t="s">
        <v>29967</v>
      </c>
      <c r="E8470" t="s">
        <v>18516</v>
      </c>
      <c r="F8470" t="s">
        <v>18516</v>
      </c>
      <c r="G8470" t="s">
        <v>18516</v>
      </c>
      <c r="H8470" t="s">
        <v>18516</v>
      </c>
      <c r="I8470" t="s">
        <v>18516</v>
      </c>
      <c r="J8470" t="s">
        <v>18516</v>
      </c>
      <c r="K8470" t="s">
        <v>29707</v>
      </c>
      <c r="L8470" t="s">
        <v>18516</v>
      </c>
      <c r="M8470" t="s">
        <v>18516</v>
      </c>
    </row>
    <row r="8471" spans="1:13" ht="13.5">
      <c r="A8471" t="s">
        <v>42028</v>
      </c>
      <c r="B8471" t="s">
        <v>42029</v>
      </c>
      <c r="C8471" t="s">
        <v>29966</v>
      </c>
      <c r="D8471" t="s">
        <v>29967</v>
      </c>
      <c r="E8471" t="s">
        <v>18516</v>
      </c>
      <c r="F8471" t="s">
        <v>18516</v>
      </c>
      <c r="G8471" t="s">
        <v>18516</v>
      </c>
      <c r="H8471" t="s">
        <v>18516</v>
      </c>
      <c r="I8471" t="s">
        <v>18516</v>
      </c>
      <c r="J8471" t="s">
        <v>18516</v>
      </c>
      <c r="K8471" t="s">
        <v>29707</v>
      </c>
      <c r="L8471" t="s">
        <v>18516</v>
      </c>
      <c r="M8471" t="s">
        <v>18516</v>
      </c>
    </row>
    <row r="8472" spans="1:13" ht="13.5">
      <c r="A8472" t="s">
        <v>42030</v>
      </c>
      <c r="B8472" t="s">
        <v>42031</v>
      </c>
      <c r="C8472" t="s">
        <v>29966</v>
      </c>
      <c r="D8472" t="s">
        <v>29967</v>
      </c>
      <c r="E8472" t="s">
        <v>18516</v>
      </c>
      <c r="F8472" t="s">
        <v>18516</v>
      </c>
      <c r="G8472" t="s">
        <v>18516</v>
      </c>
      <c r="H8472" t="s">
        <v>18516</v>
      </c>
      <c r="I8472" t="s">
        <v>18516</v>
      </c>
      <c r="J8472" t="s">
        <v>18516</v>
      </c>
      <c r="K8472" t="s">
        <v>29707</v>
      </c>
      <c r="L8472" t="s">
        <v>18516</v>
      </c>
      <c r="M8472" t="s">
        <v>18516</v>
      </c>
    </row>
    <row r="8473" spans="1:13" ht="13.5">
      <c r="A8473" t="s">
        <v>1481</v>
      </c>
      <c r="B8473" t="s">
        <v>42032</v>
      </c>
      <c r="C8473" t="s">
        <v>29966</v>
      </c>
      <c r="D8473" t="s">
        <v>29967</v>
      </c>
      <c r="E8473" s="164">
        <v>175</v>
      </c>
      <c r="F8473" s="164">
        <v>120</v>
      </c>
      <c r="G8473" s="165">
        <v>0.68</v>
      </c>
      <c r="H8473" t="s">
        <v>18516</v>
      </c>
      <c r="I8473" s="164">
        <v>72.89</v>
      </c>
      <c r="J8473" s="164">
        <v>192.89</v>
      </c>
      <c r="K8473">
        <v>11</v>
      </c>
      <c r="L8473" t="s">
        <v>18516</v>
      </c>
      <c r="M8473" t="s">
        <v>18516</v>
      </c>
    </row>
    <row r="8474" spans="1:13" ht="13.5">
      <c r="A8474" t="s">
        <v>42033</v>
      </c>
      <c r="B8474" t="s">
        <v>42034</v>
      </c>
      <c r="C8474" t="s">
        <v>29966</v>
      </c>
      <c r="D8474" t="s">
        <v>29967</v>
      </c>
      <c r="E8474" t="s">
        <v>18516</v>
      </c>
      <c r="F8474" t="s">
        <v>18516</v>
      </c>
      <c r="G8474" t="s">
        <v>18516</v>
      </c>
      <c r="H8474" t="s">
        <v>18516</v>
      </c>
      <c r="I8474" t="s">
        <v>18516</v>
      </c>
      <c r="J8474" t="s">
        <v>18516</v>
      </c>
      <c r="K8474" t="s">
        <v>29707</v>
      </c>
      <c r="L8474" t="s">
        <v>18516</v>
      </c>
      <c r="M8474" t="s">
        <v>18516</v>
      </c>
    </row>
    <row r="8475" spans="1:13" ht="13.5">
      <c r="A8475" t="s">
        <v>42035</v>
      </c>
      <c r="B8475" t="s">
        <v>42036</v>
      </c>
      <c r="C8475" t="s">
        <v>29966</v>
      </c>
      <c r="D8475" t="s">
        <v>29967</v>
      </c>
      <c r="E8475" t="s">
        <v>18516</v>
      </c>
      <c r="F8475" t="s">
        <v>18516</v>
      </c>
      <c r="G8475" t="s">
        <v>18516</v>
      </c>
      <c r="H8475" t="s">
        <v>18516</v>
      </c>
      <c r="I8475" t="s">
        <v>18516</v>
      </c>
      <c r="J8475" t="s">
        <v>18516</v>
      </c>
      <c r="K8475" t="s">
        <v>29707</v>
      </c>
      <c r="L8475" t="s">
        <v>18516</v>
      </c>
      <c r="M8475" t="s">
        <v>18516</v>
      </c>
    </row>
    <row r="8476" spans="1:13" ht="13.5">
      <c r="A8476" t="s">
        <v>3395</v>
      </c>
      <c r="B8476" t="s">
        <v>42037</v>
      </c>
      <c r="C8476" t="s">
        <v>29966</v>
      </c>
      <c r="D8476" t="s">
        <v>29967</v>
      </c>
      <c r="E8476" t="s">
        <v>18516</v>
      </c>
      <c r="F8476" t="s">
        <v>18516</v>
      </c>
      <c r="G8476" t="s">
        <v>18516</v>
      </c>
      <c r="H8476" t="s">
        <v>18516</v>
      </c>
      <c r="I8476" t="s">
        <v>18516</v>
      </c>
      <c r="J8476" t="s">
        <v>18516</v>
      </c>
      <c r="K8476" t="s">
        <v>29707</v>
      </c>
      <c r="L8476" t="s">
        <v>18516</v>
      </c>
      <c r="M8476" t="s">
        <v>18516</v>
      </c>
    </row>
    <row r="8477" spans="1:13" ht="13.5">
      <c r="A8477" t="s">
        <v>42038</v>
      </c>
      <c r="B8477" t="s">
        <v>42039</v>
      </c>
      <c r="C8477" t="s">
        <v>29966</v>
      </c>
      <c r="D8477" t="s">
        <v>29967</v>
      </c>
      <c r="E8477" t="s">
        <v>18516</v>
      </c>
      <c r="F8477" t="s">
        <v>18516</v>
      </c>
      <c r="G8477" t="s">
        <v>18516</v>
      </c>
      <c r="H8477" t="s">
        <v>18516</v>
      </c>
      <c r="I8477" t="s">
        <v>18516</v>
      </c>
      <c r="J8477" t="s">
        <v>18516</v>
      </c>
      <c r="K8477" t="s">
        <v>29707</v>
      </c>
      <c r="L8477" t="s">
        <v>18516</v>
      </c>
      <c r="M8477" t="s">
        <v>18516</v>
      </c>
    </row>
    <row r="8478" spans="1:13" ht="13.5">
      <c r="A8478" t="s">
        <v>1469</v>
      </c>
      <c r="B8478" t="s">
        <v>42040</v>
      </c>
      <c r="C8478" t="s">
        <v>29966</v>
      </c>
      <c r="D8478" t="s">
        <v>29967</v>
      </c>
      <c r="E8478" t="s">
        <v>18516</v>
      </c>
      <c r="F8478" t="s">
        <v>18516</v>
      </c>
      <c r="G8478" t="s">
        <v>18516</v>
      </c>
      <c r="H8478" t="s">
        <v>18516</v>
      </c>
      <c r="I8478" t="s">
        <v>18516</v>
      </c>
      <c r="J8478" t="s">
        <v>18516</v>
      </c>
      <c r="K8478" t="s">
        <v>29707</v>
      </c>
      <c r="L8478" t="s">
        <v>18516</v>
      </c>
      <c r="M8478" t="s">
        <v>18516</v>
      </c>
    </row>
    <row r="8479" spans="1:13" ht="13.5">
      <c r="A8479" t="s">
        <v>42041</v>
      </c>
      <c r="B8479" t="s">
        <v>42042</v>
      </c>
      <c r="C8479" t="s">
        <v>29966</v>
      </c>
      <c r="D8479" t="s">
        <v>29967</v>
      </c>
      <c r="E8479" t="s">
        <v>18516</v>
      </c>
      <c r="F8479" t="s">
        <v>18516</v>
      </c>
      <c r="G8479" t="s">
        <v>18516</v>
      </c>
      <c r="H8479" t="s">
        <v>18516</v>
      </c>
      <c r="I8479" t="s">
        <v>18516</v>
      </c>
      <c r="J8479" t="s">
        <v>18516</v>
      </c>
      <c r="K8479" t="s">
        <v>29707</v>
      </c>
      <c r="L8479" t="s">
        <v>18516</v>
      </c>
      <c r="M8479" t="s">
        <v>18516</v>
      </c>
    </row>
    <row r="8480" spans="1:13" ht="13.5">
      <c r="A8480" t="s">
        <v>142</v>
      </c>
      <c r="B8480" t="s">
        <v>42043</v>
      </c>
      <c r="C8480" t="s">
        <v>29966</v>
      </c>
      <c r="D8480" t="s">
        <v>29967</v>
      </c>
      <c r="E8480" s="164">
        <v>369</v>
      </c>
      <c r="F8480" s="164">
        <v>305</v>
      </c>
      <c r="G8480" s="165">
        <v>0.82</v>
      </c>
      <c r="H8480" t="s">
        <v>18516</v>
      </c>
      <c r="I8480" s="164">
        <v>157.17</v>
      </c>
      <c r="J8480" s="164">
        <v>462.17</v>
      </c>
      <c r="K8480">
        <v>17</v>
      </c>
      <c r="L8480" t="s">
        <v>18516</v>
      </c>
      <c r="M8480" t="s">
        <v>18516</v>
      </c>
    </row>
    <row r="8481" spans="1:13" ht="13.5">
      <c r="A8481" t="s">
        <v>938</v>
      </c>
      <c r="B8481" t="s">
        <v>42044</v>
      </c>
      <c r="C8481" t="s">
        <v>29966</v>
      </c>
      <c r="D8481" t="s">
        <v>29967</v>
      </c>
      <c r="E8481" t="s">
        <v>18516</v>
      </c>
      <c r="F8481" t="s">
        <v>18516</v>
      </c>
      <c r="G8481" t="s">
        <v>18516</v>
      </c>
      <c r="H8481" t="s">
        <v>18516</v>
      </c>
      <c r="I8481" t="s">
        <v>18516</v>
      </c>
      <c r="J8481" t="s">
        <v>18516</v>
      </c>
      <c r="K8481" t="s">
        <v>29707</v>
      </c>
      <c r="L8481" t="s">
        <v>18516</v>
      </c>
      <c r="M8481" t="s">
        <v>18516</v>
      </c>
    </row>
    <row r="8482" spans="1:13" ht="13.5">
      <c r="A8482" t="s">
        <v>929</v>
      </c>
      <c r="B8482" t="s">
        <v>42045</v>
      </c>
      <c r="C8482" t="s">
        <v>29966</v>
      </c>
      <c r="D8482" t="s">
        <v>29967</v>
      </c>
      <c r="E8482" t="s">
        <v>18516</v>
      </c>
      <c r="F8482" t="s">
        <v>18516</v>
      </c>
      <c r="G8482" t="s">
        <v>18516</v>
      </c>
      <c r="H8482" t="s">
        <v>18516</v>
      </c>
      <c r="I8482" t="s">
        <v>18516</v>
      </c>
      <c r="J8482" t="s">
        <v>18516</v>
      </c>
      <c r="K8482" t="s">
        <v>29707</v>
      </c>
      <c r="L8482" t="s">
        <v>18516</v>
      </c>
      <c r="M8482" t="s">
        <v>18516</v>
      </c>
    </row>
    <row r="8483" spans="1:13" ht="13.5">
      <c r="A8483" t="s">
        <v>42046</v>
      </c>
      <c r="B8483" t="s">
        <v>32570</v>
      </c>
      <c r="C8483" t="s">
        <v>29966</v>
      </c>
      <c r="D8483" t="s">
        <v>29967</v>
      </c>
      <c r="E8483" s="164">
        <v>190</v>
      </c>
      <c r="F8483" s="164">
        <v>155</v>
      </c>
      <c r="G8483" s="165">
        <v>0.81</v>
      </c>
      <c r="H8483" t="s">
        <v>18516</v>
      </c>
      <c r="I8483" s="164">
        <v>74.01</v>
      </c>
      <c r="J8483" s="164">
        <v>229.01</v>
      </c>
      <c r="K8483">
        <v>7</v>
      </c>
      <c r="L8483" t="s">
        <v>18516</v>
      </c>
      <c r="M8483" t="s">
        <v>18516</v>
      </c>
    </row>
    <row r="8484" spans="1:13" ht="13.5">
      <c r="A8484" t="s">
        <v>42047</v>
      </c>
      <c r="B8484" t="s">
        <v>42048</v>
      </c>
      <c r="C8484" t="s">
        <v>29966</v>
      </c>
      <c r="D8484" t="s">
        <v>29967</v>
      </c>
      <c r="E8484" t="s">
        <v>18516</v>
      </c>
      <c r="F8484" t="s">
        <v>18516</v>
      </c>
      <c r="G8484" t="s">
        <v>18516</v>
      </c>
      <c r="H8484" t="s">
        <v>18516</v>
      </c>
      <c r="I8484" t="s">
        <v>18516</v>
      </c>
      <c r="J8484" t="s">
        <v>18516</v>
      </c>
      <c r="K8484" t="s">
        <v>29707</v>
      </c>
      <c r="L8484" t="s">
        <v>18516</v>
      </c>
      <c r="M8484" t="s">
        <v>18516</v>
      </c>
    </row>
    <row r="8485" spans="1:13" ht="13.5">
      <c r="A8485" t="s">
        <v>42049</v>
      </c>
      <c r="B8485" t="s">
        <v>42050</v>
      </c>
      <c r="C8485" t="s">
        <v>29966</v>
      </c>
      <c r="D8485" t="s">
        <v>29967</v>
      </c>
      <c r="E8485" t="s">
        <v>18516</v>
      </c>
      <c r="F8485" t="s">
        <v>18516</v>
      </c>
      <c r="G8485" t="s">
        <v>18516</v>
      </c>
      <c r="H8485" t="s">
        <v>18516</v>
      </c>
      <c r="I8485" t="s">
        <v>18516</v>
      </c>
      <c r="J8485" t="s">
        <v>18516</v>
      </c>
      <c r="K8485" t="s">
        <v>29707</v>
      </c>
      <c r="L8485" t="s">
        <v>18516</v>
      </c>
      <c r="M8485" t="s">
        <v>18516</v>
      </c>
    </row>
    <row r="8486" spans="1:13" ht="13.5">
      <c r="A8486" t="s">
        <v>8152</v>
      </c>
      <c r="B8486" t="s">
        <v>42051</v>
      </c>
      <c r="C8486" t="s">
        <v>29966</v>
      </c>
      <c r="D8486" t="s">
        <v>29967</v>
      </c>
      <c r="E8486" s="164">
        <v>270</v>
      </c>
      <c r="F8486" s="164">
        <v>240</v>
      </c>
      <c r="G8486" s="165">
        <v>0.88</v>
      </c>
      <c r="H8486" t="s">
        <v>18516</v>
      </c>
      <c r="I8486" s="164">
        <v>103.07</v>
      </c>
      <c r="J8486" s="164">
        <v>343.07</v>
      </c>
      <c r="K8486">
        <v>43</v>
      </c>
      <c r="L8486" t="s">
        <v>18516</v>
      </c>
      <c r="M8486" t="s">
        <v>18516</v>
      </c>
    </row>
    <row r="8487" spans="1:13" ht="13.5">
      <c r="A8487" t="s">
        <v>8146</v>
      </c>
      <c r="B8487" t="s">
        <v>42052</v>
      </c>
      <c r="C8487" t="s">
        <v>29966</v>
      </c>
      <c r="D8487" t="s">
        <v>29967</v>
      </c>
      <c r="E8487" s="164">
        <v>250</v>
      </c>
      <c r="F8487" s="164">
        <v>220</v>
      </c>
      <c r="G8487" s="165">
        <v>0.88</v>
      </c>
      <c r="H8487" t="s">
        <v>18516</v>
      </c>
      <c r="I8487" s="164">
        <v>94.75</v>
      </c>
      <c r="J8487" s="164">
        <v>314.75</v>
      </c>
      <c r="K8487">
        <v>147</v>
      </c>
      <c r="L8487" t="s">
        <v>18516</v>
      </c>
      <c r="M8487" t="s">
        <v>18516</v>
      </c>
    </row>
    <row r="8488" spans="1:13" ht="13.5">
      <c r="A8488" t="s">
        <v>42053</v>
      </c>
      <c r="B8488" t="s">
        <v>42054</v>
      </c>
      <c r="C8488" t="s">
        <v>29966</v>
      </c>
      <c r="D8488" t="s">
        <v>29967</v>
      </c>
      <c r="E8488" s="164">
        <v>185</v>
      </c>
      <c r="F8488" s="164">
        <v>185</v>
      </c>
      <c r="G8488" t="s">
        <v>18516</v>
      </c>
      <c r="H8488" t="s">
        <v>18516</v>
      </c>
      <c r="I8488" s="164">
        <v>72.26</v>
      </c>
      <c r="J8488" s="164">
        <v>257.26</v>
      </c>
      <c r="K8488">
        <v>83</v>
      </c>
      <c r="L8488" t="s">
        <v>18516</v>
      </c>
      <c r="M8488" t="s">
        <v>18516</v>
      </c>
    </row>
    <row r="8489" spans="1:13" ht="13.5">
      <c r="A8489" t="s">
        <v>42055</v>
      </c>
      <c r="B8489" t="s">
        <v>42056</v>
      </c>
      <c r="C8489" t="s">
        <v>29966</v>
      </c>
      <c r="D8489" t="s">
        <v>29967</v>
      </c>
      <c r="E8489" s="164">
        <v>185</v>
      </c>
      <c r="F8489" s="164">
        <v>185</v>
      </c>
      <c r="G8489" t="s">
        <v>18516</v>
      </c>
      <c r="H8489" t="s">
        <v>18516</v>
      </c>
      <c r="I8489" s="164">
        <v>72.26</v>
      </c>
      <c r="J8489" s="164">
        <v>257.26</v>
      </c>
      <c r="K8489">
        <v>255</v>
      </c>
      <c r="L8489" t="s">
        <v>18516</v>
      </c>
      <c r="M8489" t="s">
        <v>18516</v>
      </c>
    </row>
    <row r="8490" spans="1:13" ht="13.5">
      <c r="A8490" t="s">
        <v>42057</v>
      </c>
      <c r="B8490" t="s">
        <v>42058</v>
      </c>
      <c r="C8490" t="s">
        <v>29966</v>
      </c>
      <c r="D8490" t="s">
        <v>29967</v>
      </c>
      <c r="E8490" s="164">
        <v>120</v>
      </c>
      <c r="F8490" s="164">
        <v>120</v>
      </c>
      <c r="G8490" t="s">
        <v>18516</v>
      </c>
      <c r="H8490" t="s">
        <v>18516</v>
      </c>
      <c r="I8490" s="164">
        <v>38.76</v>
      </c>
      <c r="J8490" s="164">
        <v>158.76</v>
      </c>
      <c r="K8490">
        <v>0</v>
      </c>
      <c r="L8490" t="s">
        <v>18516</v>
      </c>
      <c r="M8490" t="s">
        <v>18516</v>
      </c>
    </row>
    <row r="8491" spans="1:13" ht="13.5">
      <c r="A8491" t="s">
        <v>42059</v>
      </c>
      <c r="B8491" t="s">
        <v>42060</v>
      </c>
      <c r="C8491" t="s">
        <v>29966</v>
      </c>
      <c r="D8491" t="s">
        <v>29967</v>
      </c>
      <c r="E8491" s="164">
        <v>220</v>
      </c>
      <c r="F8491" s="164">
        <v>220</v>
      </c>
      <c r="G8491" t="s">
        <v>18516</v>
      </c>
      <c r="H8491" t="s">
        <v>18516</v>
      </c>
      <c r="I8491" s="164">
        <v>89.87</v>
      </c>
      <c r="J8491" s="164">
        <v>309.87</v>
      </c>
      <c r="K8491">
        <v>217</v>
      </c>
      <c r="L8491" t="s">
        <v>18516</v>
      </c>
      <c r="M8491" t="s">
        <v>18516</v>
      </c>
    </row>
    <row r="8492" spans="1:13" ht="13.5">
      <c r="A8492" t="s">
        <v>42061</v>
      </c>
      <c r="B8492" t="s">
        <v>42062</v>
      </c>
      <c r="C8492" t="s">
        <v>29966</v>
      </c>
      <c r="D8492" t="s">
        <v>29967</v>
      </c>
      <c r="E8492" s="164">
        <v>220</v>
      </c>
      <c r="F8492" s="164">
        <v>220</v>
      </c>
      <c r="G8492" t="s">
        <v>18516</v>
      </c>
      <c r="H8492" t="s">
        <v>18516</v>
      </c>
      <c r="I8492" s="164">
        <v>89.87</v>
      </c>
      <c r="J8492" s="164">
        <v>309.87</v>
      </c>
      <c r="K8492">
        <v>181</v>
      </c>
      <c r="L8492" t="s">
        <v>18516</v>
      </c>
      <c r="M8492" t="s">
        <v>18516</v>
      </c>
    </row>
    <row r="8493" spans="1:13" ht="13.5">
      <c r="A8493" t="s">
        <v>8599</v>
      </c>
      <c r="B8493" t="s">
        <v>42063</v>
      </c>
      <c r="C8493" t="s">
        <v>29966</v>
      </c>
      <c r="D8493" t="s">
        <v>29967</v>
      </c>
      <c r="E8493" t="s">
        <v>18516</v>
      </c>
      <c r="F8493" t="s">
        <v>18516</v>
      </c>
      <c r="G8493" t="s">
        <v>18516</v>
      </c>
      <c r="H8493" t="s">
        <v>18516</v>
      </c>
      <c r="I8493" t="s">
        <v>18516</v>
      </c>
      <c r="J8493" t="s">
        <v>18516</v>
      </c>
      <c r="K8493" t="s">
        <v>29707</v>
      </c>
      <c r="L8493" t="s">
        <v>18516</v>
      </c>
      <c r="M8493" t="s">
        <v>18516</v>
      </c>
    </row>
    <row r="8494" spans="1:13" ht="13.5">
      <c r="A8494" t="s">
        <v>8648</v>
      </c>
      <c r="B8494" t="s">
        <v>42064</v>
      </c>
      <c r="C8494" t="s">
        <v>29966</v>
      </c>
      <c r="D8494" t="s">
        <v>29967</v>
      </c>
      <c r="E8494" t="s">
        <v>18516</v>
      </c>
      <c r="F8494" t="s">
        <v>18516</v>
      </c>
      <c r="G8494" t="s">
        <v>18516</v>
      </c>
      <c r="H8494" t="s">
        <v>18516</v>
      </c>
      <c r="I8494" t="s">
        <v>18516</v>
      </c>
      <c r="J8494" t="s">
        <v>18516</v>
      </c>
      <c r="K8494" t="s">
        <v>29707</v>
      </c>
      <c r="L8494" t="s">
        <v>18516</v>
      </c>
      <c r="M8494" t="s">
        <v>18516</v>
      </c>
    </row>
    <row r="8495" spans="1:13" ht="13.5">
      <c r="A8495" t="s">
        <v>42065</v>
      </c>
      <c r="B8495" t="s">
        <v>42066</v>
      </c>
      <c r="C8495" t="s">
        <v>29966</v>
      </c>
      <c r="D8495" t="s">
        <v>29967</v>
      </c>
      <c r="E8495" t="s">
        <v>18516</v>
      </c>
      <c r="F8495" t="s">
        <v>18516</v>
      </c>
      <c r="G8495" t="s">
        <v>18516</v>
      </c>
      <c r="H8495" t="s">
        <v>18516</v>
      </c>
      <c r="I8495" t="s">
        <v>18516</v>
      </c>
      <c r="J8495" t="s">
        <v>18516</v>
      </c>
      <c r="K8495" t="s">
        <v>29707</v>
      </c>
      <c r="L8495" t="s">
        <v>18516</v>
      </c>
      <c r="M8495" t="s">
        <v>18516</v>
      </c>
    </row>
    <row r="8496" spans="1:13" ht="13.5">
      <c r="A8496" t="s">
        <v>7395</v>
      </c>
      <c r="B8496" t="s">
        <v>42067</v>
      </c>
      <c r="C8496" t="s">
        <v>29966</v>
      </c>
      <c r="D8496" t="s">
        <v>29967</v>
      </c>
      <c r="E8496" t="s">
        <v>18516</v>
      </c>
      <c r="F8496" t="s">
        <v>18516</v>
      </c>
      <c r="G8496" t="s">
        <v>18516</v>
      </c>
      <c r="H8496" t="s">
        <v>18516</v>
      </c>
      <c r="I8496" t="s">
        <v>18516</v>
      </c>
      <c r="J8496" t="s">
        <v>18516</v>
      </c>
      <c r="K8496" t="s">
        <v>29707</v>
      </c>
      <c r="L8496" t="s">
        <v>18516</v>
      </c>
      <c r="M8496" t="s">
        <v>18516</v>
      </c>
    </row>
    <row r="8497" spans="1:13" ht="13.5">
      <c r="A8497" t="s">
        <v>42068</v>
      </c>
      <c r="B8497" t="s">
        <v>42069</v>
      </c>
      <c r="C8497" t="s">
        <v>29966</v>
      </c>
      <c r="D8497" t="s">
        <v>29967</v>
      </c>
      <c r="E8497" t="s">
        <v>18516</v>
      </c>
      <c r="F8497" t="s">
        <v>18516</v>
      </c>
      <c r="G8497" t="s">
        <v>18516</v>
      </c>
      <c r="H8497" t="s">
        <v>18516</v>
      </c>
      <c r="I8497" t="s">
        <v>18516</v>
      </c>
      <c r="J8497" t="s">
        <v>18516</v>
      </c>
      <c r="K8497" t="s">
        <v>29707</v>
      </c>
      <c r="L8497" t="s">
        <v>18516</v>
      </c>
      <c r="M8497" t="s">
        <v>18516</v>
      </c>
    </row>
    <row r="8498" spans="1:13" ht="13.5">
      <c r="A8498" t="s">
        <v>42070</v>
      </c>
      <c r="B8498" t="s">
        <v>42071</v>
      </c>
      <c r="C8498" t="s">
        <v>29966</v>
      </c>
      <c r="D8498" t="s">
        <v>29967</v>
      </c>
      <c r="E8498" s="164">
        <v>219</v>
      </c>
      <c r="F8498" s="164">
        <v>219</v>
      </c>
      <c r="G8498" t="s">
        <v>18516</v>
      </c>
      <c r="H8498" t="s">
        <v>18516</v>
      </c>
      <c r="I8498" s="164">
        <v>86.6</v>
      </c>
      <c r="J8498" s="164">
        <v>305.6</v>
      </c>
      <c r="K8498">
        <v>52</v>
      </c>
      <c r="L8498" t="s">
        <v>18516</v>
      </c>
      <c r="M8498" t="s">
        <v>18516</v>
      </c>
    </row>
    <row r="8499" spans="1:13" ht="13.5">
      <c r="A8499" t="s">
        <v>42072</v>
      </c>
      <c r="B8499" t="s">
        <v>42073</v>
      </c>
      <c r="C8499" t="s">
        <v>29966</v>
      </c>
      <c r="D8499" t="s">
        <v>29967</v>
      </c>
      <c r="E8499" t="s">
        <v>18516</v>
      </c>
      <c r="F8499" t="s">
        <v>18516</v>
      </c>
      <c r="G8499" t="s">
        <v>18516</v>
      </c>
      <c r="H8499" t="s">
        <v>18516</v>
      </c>
      <c r="I8499" t="s">
        <v>18516</v>
      </c>
      <c r="J8499" t="s">
        <v>18516</v>
      </c>
      <c r="K8499" t="s">
        <v>29707</v>
      </c>
      <c r="L8499" t="s">
        <v>18516</v>
      </c>
      <c r="M8499" t="s">
        <v>18516</v>
      </c>
    </row>
    <row r="8500" spans="1:13" ht="13.5">
      <c r="A8500" t="s">
        <v>42074</v>
      </c>
      <c r="B8500" t="s">
        <v>42075</v>
      </c>
      <c r="C8500" t="s">
        <v>29966</v>
      </c>
      <c r="D8500" t="s">
        <v>29967</v>
      </c>
      <c r="E8500" t="s">
        <v>18516</v>
      </c>
      <c r="F8500" t="s">
        <v>18516</v>
      </c>
      <c r="G8500" t="s">
        <v>18516</v>
      </c>
      <c r="H8500" t="s">
        <v>18516</v>
      </c>
      <c r="I8500" t="s">
        <v>18516</v>
      </c>
      <c r="J8500" t="s">
        <v>18516</v>
      </c>
      <c r="K8500" t="s">
        <v>29707</v>
      </c>
      <c r="L8500" t="s">
        <v>18516</v>
      </c>
      <c r="M8500" t="s">
        <v>18516</v>
      </c>
    </row>
    <row r="8501" spans="1:13" ht="13.5">
      <c r="A8501" t="s">
        <v>42076</v>
      </c>
      <c r="B8501" t="s">
        <v>42077</v>
      </c>
      <c r="C8501" t="s">
        <v>29966</v>
      </c>
      <c r="D8501" t="s">
        <v>29967</v>
      </c>
      <c r="E8501" t="s">
        <v>18516</v>
      </c>
      <c r="F8501" t="s">
        <v>18516</v>
      </c>
      <c r="G8501" t="s">
        <v>18516</v>
      </c>
      <c r="H8501" t="s">
        <v>18516</v>
      </c>
      <c r="I8501" t="s">
        <v>18516</v>
      </c>
      <c r="J8501" t="s">
        <v>18516</v>
      </c>
      <c r="K8501" t="s">
        <v>29707</v>
      </c>
      <c r="L8501" t="s">
        <v>18516</v>
      </c>
      <c r="M8501" t="s">
        <v>18516</v>
      </c>
    </row>
    <row r="8502" spans="1:13" ht="13.5">
      <c r="A8502" t="s">
        <v>42078</v>
      </c>
      <c r="B8502" t="s">
        <v>42079</v>
      </c>
      <c r="C8502" t="s">
        <v>29966</v>
      </c>
      <c r="D8502" t="s">
        <v>29967</v>
      </c>
      <c r="E8502" s="164">
        <v>195</v>
      </c>
      <c r="F8502" s="164">
        <v>195</v>
      </c>
      <c r="G8502" t="s">
        <v>18516</v>
      </c>
      <c r="H8502" t="s">
        <v>18516</v>
      </c>
      <c r="I8502" s="164">
        <v>78.91</v>
      </c>
      <c r="J8502" s="164">
        <v>273.91</v>
      </c>
      <c r="K8502">
        <v>116</v>
      </c>
      <c r="L8502" t="s">
        <v>18516</v>
      </c>
      <c r="M8502" t="s">
        <v>18516</v>
      </c>
    </row>
    <row r="8503" spans="1:13" ht="13.5">
      <c r="A8503" t="s">
        <v>42080</v>
      </c>
      <c r="B8503" t="s">
        <v>42081</v>
      </c>
      <c r="C8503" t="s">
        <v>29966</v>
      </c>
      <c r="D8503" t="s">
        <v>29967</v>
      </c>
      <c r="E8503" s="164">
        <v>180</v>
      </c>
      <c r="F8503" s="164">
        <v>180</v>
      </c>
      <c r="G8503" t="s">
        <v>18516</v>
      </c>
      <c r="H8503" t="s">
        <v>18516</v>
      </c>
      <c r="I8503" s="164">
        <v>77.66</v>
      </c>
      <c r="J8503" s="164">
        <v>257.66</v>
      </c>
      <c r="K8503">
        <v>47</v>
      </c>
      <c r="L8503" t="s">
        <v>18516</v>
      </c>
      <c r="M8503" t="s">
        <v>18516</v>
      </c>
    </row>
    <row r="8504" spans="1:13" ht="13.5">
      <c r="A8504" t="s">
        <v>42082</v>
      </c>
      <c r="B8504" t="s">
        <v>42083</v>
      </c>
      <c r="C8504" t="s">
        <v>29966</v>
      </c>
      <c r="D8504" t="s">
        <v>29967</v>
      </c>
      <c r="E8504" t="s">
        <v>18516</v>
      </c>
      <c r="F8504" t="s">
        <v>18516</v>
      </c>
      <c r="G8504" t="s">
        <v>18516</v>
      </c>
      <c r="H8504" t="s">
        <v>18516</v>
      </c>
      <c r="I8504" t="s">
        <v>18516</v>
      </c>
      <c r="J8504" t="s">
        <v>18516</v>
      </c>
      <c r="K8504" t="s">
        <v>29707</v>
      </c>
      <c r="L8504" t="s">
        <v>18516</v>
      </c>
      <c r="M8504" t="s">
        <v>18516</v>
      </c>
    </row>
    <row r="8505" spans="1:13" ht="13.5">
      <c r="A8505" t="s">
        <v>5389</v>
      </c>
      <c r="B8505" t="s">
        <v>42084</v>
      </c>
      <c r="C8505" t="s">
        <v>29966</v>
      </c>
      <c r="D8505" t="s">
        <v>29967</v>
      </c>
      <c r="E8505" t="s">
        <v>18516</v>
      </c>
      <c r="F8505" t="s">
        <v>18516</v>
      </c>
      <c r="G8505" t="s">
        <v>18516</v>
      </c>
      <c r="H8505" t="s">
        <v>18516</v>
      </c>
      <c r="I8505" t="s">
        <v>18516</v>
      </c>
      <c r="J8505" t="s">
        <v>18516</v>
      </c>
      <c r="K8505" t="s">
        <v>29707</v>
      </c>
      <c r="L8505" t="s">
        <v>18516</v>
      </c>
      <c r="M8505" t="s">
        <v>18516</v>
      </c>
    </row>
    <row r="8506" spans="1:13" ht="13.5">
      <c r="A8506" t="s">
        <v>5383</v>
      </c>
      <c r="B8506" t="s">
        <v>42085</v>
      </c>
      <c r="C8506" t="s">
        <v>29966</v>
      </c>
      <c r="D8506" t="s">
        <v>29967</v>
      </c>
      <c r="E8506" t="s">
        <v>18516</v>
      </c>
      <c r="F8506" t="s">
        <v>18516</v>
      </c>
      <c r="G8506" t="s">
        <v>18516</v>
      </c>
      <c r="H8506" t="s">
        <v>18516</v>
      </c>
      <c r="I8506" t="s">
        <v>18516</v>
      </c>
      <c r="J8506" t="s">
        <v>18516</v>
      </c>
      <c r="K8506" t="s">
        <v>29707</v>
      </c>
      <c r="L8506" t="s">
        <v>18516</v>
      </c>
      <c r="M8506" t="s">
        <v>18516</v>
      </c>
    </row>
    <row r="8507" spans="1:13" ht="13.5">
      <c r="A8507" t="s">
        <v>4791</v>
      </c>
      <c r="B8507" t="s">
        <v>42086</v>
      </c>
      <c r="C8507" t="s">
        <v>29966</v>
      </c>
      <c r="D8507" t="s">
        <v>29967</v>
      </c>
      <c r="E8507" t="s">
        <v>18516</v>
      </c>
      <c r="F8507" t="s">
        <v>18516</v>
      </c>
      <c r="G8507" t="s">
        <v>18516</v>
      </c>
      <c r="H8507" t="s">
        <v>18516</v>
      </c>
      <c r="I8507" t="s">
        <v>18516</v>
      </c>
      <c r="J8507" t="s">
        <v>18516</v>
      </c>
      <c r="K8507" t="s">
        <v>29707</v>
      </c>
      <c r="L8507" t="s">
        <v>18516</v>
      </c>
      <c r="M8507" t="s">
        <v>18516</v>
      </c>
    </row>
    <row r="8508" spans="1:13" ht="13.5">
      <c r="A8508" t="s">
        <v>4794</v>
      </c>
      <c r="B8508" t="s">
        <v>42087</v>
      </c>
      <c r="C8508" t="s">
        <v>29966</v>
      </c>
      <c r="D8508" t="s">
        <v>29967</v>
      </c>
      <c r="E8508" t="s">
        <v>18516</v>
      </c>
      <c r="F8508" t="s">
        <v>18516</v>
      </c>
      <c r="G8508" t="s">
        <v>18516</v>
      </c>
      <c r="H8508" t="s">
        <v>18516</v>
      </c>
      <c r="I8508" t="s">
        <v>18516</v>
      </c>
      <c r="J8508" t="s">
        <v>18516</v>
      </c>
      <c r="K8508" t="s">
        <v>29707</v>
      </c>
      <c r="L8508" t="s">
        <v>18516</v>
      </c>
      <c r="M8508" t="s">
        <v>18516</v>
      </c>
    </row>
    <row r="8509" spans="1:13" ht="13.5">
      <c r="A8509" t="s">
        <v>6623</v>
      </c>
      <c r="B8509" t="s">
        <v>42088</v>
      </c>
      <c r="C8509" t="s">
        <v>29966</v>
      </c>
      <c r="D8509" t="s">
        <v>29967</v>
      </c>
      <c r="E8509" t="s">
        <v>18516</v>
      </c>
      <c r="F8509" t="s">
        <v>18516</v>
      </c>
      <c r="G8509" t="s">
        <v>18516</v>
      </c>
      <c r="H8509" t="s">
        <v>18516</v>
      </c>
      <c r="I8509" t="s">
        <v>18516</v>
      </c>
      <c r="J8509" t="s">
        <v>18516</v>
      </c>
      <c r="K8509" t="s">
        <v>29707</v>
      </c>
      <c r="L8509" t="s">
        <v>18516</v>
      </c>
      <c r="M8509" t="s">
        <v>18516</v>
      </c>
    </row>
    <row r="8510" spans="1:13" ht="13.5">
      <c r="A8510" t="s">
        <v>6620</v>
      </c>
      <c r="B8510" t="s">
        <v>42089</v>
      </c>
      <c r="C8510" t="s">
        <v>29966</v>
      </c>
      <c r="D8510" t="s">
        <v>29967</v>
      </c>
      <c r="E8510" t="s">
        <v>18516</v>
      </c>
      <c r="F8510" t="s">
        <v>18516</v>
      </c>
      <c r="G8510" t="s">
        <v>18516</v>
      </c>
      <c r="H8510" t="s">
        <v>18516</v>
      </c>
      <c r="I8510" t="s">
        <v>18516</v>
      </c>
      <c r="J8510" t="s">
        <v>18516</v>
      </c>
      <c r="K8510" t="s">
        <v>29707</v>
      </c>
      <c r="L8510" t="s">
        <v>18516</v>
      </c>
      <c r="M8510" t="s">
        <v>18516</v>
      </c>
    </row>
    <row r="8511" spans="1:13" ht="13.5">
      <c r="A8511" t="s">
        <v>4379</v>
      </c>
      <c r="B8511" t="s">
        <v>42090</v>
      </c>
      <c r="C8511" t="s">
        <v>29966</v>
      </c>
      <c r="D8511" t="s">
        <v>29967</v>
      </c>
      <c r="E8511" t="s">
        <v>18516</v>
      </c>
      <c r="F8511" t="s">
        <v>18516</v>
      </c>
      <c r="G8511" t="s">
        <v>18516</v>
      </c>
      <c r="H8511" t="s">
        <v>18516</v>
      </c>
      <c r="I8511" t="s">
        <v>18516</v>
      </c>
      <c r="J8511" t="s">
        <v>18516</v>
      </c>
      <c r="K8511" t="s">
        <v>29707</v>
      </c>
      <c r="L8511" t="s">
        <v>18516</v>
      </c>
      <c r="M8511" t="s">
        <v>18516</v>
      </c>
    </row>
    <row r="8512" spans="1:13" ht="13.5">
      <c r="A8512" t="s">
        <v>42091</v>
      </c>
      <c r="B8512" t="s">
        <v>42092</v>
      </c>
      <c r="C8512" t="s">
        <v>29966</v>
      </c>
      <c r="D8512" t="s">
        <v>29967</v>
      </c>
      <c r="E8512" t="s">
        <v>18516</v>
      </c>
      <c r="F8512" t="s">
        <v>18516</v>
      </c>
      <c r="G8512" t="s">
        <v>18516</v>
      </c>
      <c r="H8512" t="s">
        <v>18516</v>
      </c>
      <c r="I8512" t="s">
        <v>18516</v>
      </c>
      <c r="J8512" t="s">
        <v>18516</v>
      </c>
      <c r="K8512" t="s">
        <v>29707</v>
      </c>
      <c r="L8512" t="s">
        <v>18516</v>
      </c>
      <c r="M8512" t="s">
        <v>18516</v>
      </c>
    </row>
    <row r="8513" spans="1:13" ht="13.5">
      <c r="A8513" t="s">
        <v>42093</v>
      </c>
      <c r="B8513" t="s">
        <v>42094</v>
      </c>
      <c r="C8513" t="s">
        <v>29966</v>
      </c>
      <c r="D8513" t="s">
        <v>29967</v>
      </c>
      <c r="E8513" t="s">
        <v>18516</v>
      </c>
      <c r="F8513" t="s">
        <v>18516</v>
      </c>
      <c r="G8513" t="s">
        <v>18516</v>
      </c>
      <c r="H8513" t="s">
        <v>18516</v>
      </c>
      <c r="I8513" t="s">
        <v>18516</v>
      </c>
      <c r="J8513" t="s">
        <v>18516</v>
      </c>
      <c r="K8513" t="s">
        <v>29707</v>
      </c>
      <c r="L8513" t="s">
        <v>18516</v>
      </c>
      <c r="M8513" t="s">
        <v>18516</v>
      </c>
    </row>
    <row r="8514" spans="1:13" ht="13.5">
      <c r="A8514" t="s">
        <v>15694</v>
      </c>
      <c r="B8514" t="s">
        <v>42095</v>
      </c>
      <c r="C8514" t="s">
        <v>29966</v>
      </c>
      <c r="D8514" t="s">
        <v>29967</v>
      </c>
      <c r="E8514" s="164">
        <v>225</v>
      </c>
      <c r="F8514" s="164">
        <v>205</v>
      </c>
      <c r="G8514" s="165">
        <v>0.91</v>
      </c>
      <c r="H8514" t="s">
        <v>18516</v>
      </c>
      <c r="I8514" s="164">
        <v>112.25</v>
      </c>
      <c r="J8514" s="164">
        <v>317.25</v>
      </c>
      <c r="K8514">
        <v>111</v>
      </c>
      <c r="L8514" t="s">
        <v>18516</v>
      </c>
      <c r="M8514" t="s">
        <v>18516</v>
      </c>
    </row>
    <row r="8515" spans="1:13" ht="13.5">
      <c r="A8515" t="s">
        <v>15691</v>
      </c>
      <c r="B8515" t="s">
        <v>42096</v>
      </c>
      <c r="C8515" t="s">
        <v>29966</v>
      </c>
      <c r="D8515" t="s">
        <v>29967</v>
      </c>
      <c r="E8515" s="164">
        <v>225</v>
      </c>
      <c r="F8515" s="164">
        <v>205</v>
      </c>
      <c r="G8515" s="165">
        <v>0.91</v>
      </c>
      <c r="H8515" t="s">
        <v>18516</v>
      </c>
      <c r="I8515" s="164">
        <v>112.25</v>
      </c>
      <c r="J8515" s="164">
        <v>317.25</v>
      </c>
      <c r="K8515">
        <v>126</v>
      </c>
      <c r="L8515" t="s">
        <v>18516</v>
      </c>
      <c r="M8515" t="s">
        <v>18516</v>
      </c>
    </row>
    <row r="8516" spans="1:13" ht="13.5">
      <c r="A8516" t="s">
        <v>42097</v>
      </c>
      <c r="B8516" t="s">
        <v>42098</v>
      </c>
      <c r="C8516" t="s">
        <v>29966</v>
      </c>
      <c r="D8516" t="s">
        <v>29967</v>
      </c>
      <c r="E8516" t="s">
        <v>18516</v>
      </c>
      <c r="F8516" t="s">
        <v>18516</v>
      </c>
      <c r="G8516" t="s">
        <v>18516</v>
      </c>
      <c r="H8516" t="s">
        <v>18516</v>
      </c>
      <c r="I8516" t="s">
        <v>18516</v>
      </c>
      <c r="J8516" t="s">
        <v>18516</v>
      </c>
      <c r="K8516" t="s">
        <v>29707</v>
      </c>
      <c r="L8516" t="s">
        <v>18516</v>
      </c>
      <c r="M8516" t="s">
        <v>18516</v>
      </c>
    </row>
    <row r="8517" spans="1:13" ht="13.5">
      <c r="A8517" t="s">
        <v>42099</v>
      </c>
      <c r="B8517" t="s">
        <v>42100</v>
      </c>
      <c r="C8517" t="s">
        <v>29966</v>
      </c>
      <c r="D8517" t="s">
        <v>29967</v>
      </c>
      <c r="E8517" t="s">
        <v>18516</v>
      </c>
      <c r="F8517" t="s">
        <v>18516</v>
      </c>
      <c r="G8517" t="s">
        <v>18516</v>
      </c>
      <c r="H8517" t="s">
        <v>18516</v>
      </c>
      <c r="I8517" t="s">
        <v>18516</v>
      </c>
      <c r="J8517" t="s">
        <v>18516</v>
      </c>
      <c r="K8517" t="s">
        <v>29707</v>
      </c>
      <c r="L8517" t="s">
        <v>18516</v>
      </c>
      <c r="M8517" t="s">
        <v>18516</v>
      </c>
    </row>
    <row r="8518" spans="1:13" ht="13.5">
      <c r="A8518" t="s">
        <v>42101</v>
      </c>
      <c r="B8518" t="s">
        <v>42102</v>
      </c>
      <c r="C8518" t="s">
        <v>29966</v>
      </c>
      <c r="D8518" t="s">
        <v>29967</v>
      </c>
      <c r="E8518" t="s">
        <v>18516</v>
      </c>
      <c r="F8518" t="s">
        <v>18516</v>
      </c>
      <c r="G8518" t="s">
        <v>18516</v>
      </c>
      <c r="H8518" t="s">
        <v>18516</v>
      </c>
      <c r="I8518" t="s">
        <v>18516</v>
      </c>
      <c r="J8518" t="s">
        <v>18516</v>
      </c>
      <c r="K8518" t="s">
        <v>29707</v>
      </c>
      <c r="L8518" t="s">
        <v>18516</v>
      </c>
      <c r="M8518" t="s">
        <v>18516</v>
      </c>
    </row>
    <row r="8519" spans="1:13" ht="13.5">
      <c r="A8519" t="s">
        <v>1888</v>
      </c>
      <c r="B8519" t="s">
        <v>42103</v>
      </c>
      <c r="C8519" t="s">
        <v>29966</v>
      </c>
      <c r="D8519" t="s">
        <v>29967</v>
      </c>
      <c r="E8519" t="s">
        <v>18516</v>
      </c>
      <c r="F8519" t="s">
        <v>18516</v>
      </c>
      <c r="G8519" t="s">
        <v>18516</v>
      </c>
      <c r="H8519" t="s">
        <v>18516</v>
      </c>
      <c r="I8519" t="s">
        <v>18516</v>
      </c>
      <c r="J8519" t="s">
        <v>18516</v>
      </c>
      <c r="K8519" t="s">
        <v>29707</v>
      </c>
      <c r="L8519" t="s">
        <v>18516</v>
      </c>
      <c r="M8519" t="s">
        <v>18516</v>
      </c>
    </row>
    <row r="8520" spans="1:13" ht="13.5">
      <c r="A8520" t="s">
        <v>42104</v>
      </c>
      <c r="B8520" t="s">
        <v>42105</v>
      </c>
      <c r="C8520" t="s">
        <v>29966</v>
      </c>
      <c r="D8520" t="s">
        <v>29967</v>
      </c>
      <c r="E8520" t="s">
        <v>18516</v>
      </c>
      <c r="F8520" t="s">
        <v>18516</v>
      </c>
      <c r="G8520" t="s">
        <v>18516</v>
      </c>
      <c r="H8520" t="s">
        <v>18516</v>
      </c>
      <c r="I8520" t="s">
        <v>18516</v>
      </c>
      <c r="J8520" t="s">
        <v>18516</v>
      </c>
      <c r="K8520" t="s">
        <v>29707</v>
      </c>
      <c r="L8520" t="s">
        <v>18516</v>
      </c>
      <c r="M8520" t="s">
        <v>18516</v>
      </c>
    </row>
    <row r="8521" spans="1:13" ht="13.5">
      <c r="A8521" t="s">
        <v>42106</v>
      </c>
      <c r="B8521" t="s">
        <v>42107</v>
      </c>
      <c r="C8521" t="s">
        <v>29966</v>
      </c>
      <c r="D8521" t="s">
        <v>29967</v>
      </c>
      <c r="E8521" t="s">
        <v>18516</v>
      </c>
      <c r="F8521" t="s">
        <v>18516</v>
      </c>
      <c r="G8521" t="s">
        <v>18516</v>
      </c>
      <c r="H8521" t="s">
        <v>18516</v>
      </c>
      <c r="I8521" t="s">
        <v>18516</v>
      </c>
      <c r="J8521" t="s">
        <v>18516</v>
      </c>
      <c r="K8521" t="s">
        <v>29707</v>
      </c>
      <c r="L8521" t="s">
        <v>18516</v>
      </c>
      <c r="M8521" t="s">
        <v>18516</v>
      </c>
    </row>
    <row r="8522" spans="1:13" ht="13.5">
      <c r="A8522" t="s">
        <v>1548</v>
      </c>
      <c r="B8522" t="s">
        <v>42108</v>
      </c>
      <c r="C8522" t="s">
        <v>29966</v>
      </c>
      <c r="D8522" t="s">
        <v>29967</v>
      </c>
      <c r="E8522" t="s">
        <v>18516</v>
      </c>
      <c r="F8522" t="s">
        <v>18516</v>
      </c>
      <c r="G8522" t="s">
        <v>18516</v>
      </c>
      <c r="H8522" t="s">
        <v>18516</v>
      </c>
      <c r="I8522" t="s">
        <v>18516</v>
      </c>
      <c r="J8522" t="s">
        <v>18516</v>
      </c>
      <c r="K8522" t="s">
        <v>29707</v>
      </c>
      <c r="L8522" t="s">
        <v>18516</v>
      </c>
      <c r="M8522" t="s">
        <v>18516</v>
      </c>
    </row>
    <row r="8523" spans="1:13" ht="13.5">
      <c r="A8523" t="s">
        <v>1533</v>
      </c>
      <c r="B8523" t="s">
        <v>42109</v>
      </c>
      <c r="C8523" t="s">
        <v>29966</v>
      </c>
      <c r="D8523" t="s">
        <v>29967</v>
      </c>
      <c r="E8523" t="s">
        <v>18516</v>
      </c>
      <c r="F8523" t="s">
        <v>18516</v>
      </c>
      <c r="G8523" t="s">
        <v>18516</v>
      </c>
      <c r="H8523" t="s">
        <v>18516</v>
      </c>
      <c r="I8523" t="s">
        <v>18516</v>
      </c>
      <c r="J8523" t="s">
        <v>18516</v>
      </c>
      <c r="K8523" t="s">
        <v>29707</v>
      </c>
      <c r="L8523" t="s">
        <v>18516</v>
      </c>
      <c r="M8523" t="s">
        <v>18516</v>
      </c>
    </row>
    <row r="8524" spans="1:13" ht="13.5">
      <c r="A8524" t="s">
        <v>1530</v>
      </c>
      <c r="B8524" t="s">
        <v>42110</v>
      </c>
      <c r="C8524" t="s">
        <v>29966</v>
      </c>
      <c r="D8524" t="s">
        <v>29967</v>
      </c>
      <c r="E8524" t="s">
        <v>18516</v>
      </c>
      <c r="F8524" t="s">
        <v>18516</v>
      </c>
      <c r="G8524" t="s">
        <v>18516</v>
      </c>
      <c r="H8524" t="s">
        <v>18516</v>
      </c>
      <c r="I8524" t="s">
        <v>18516</v>
      </c>
      <c r="J8524" t="s">
        <v>18516</v>
      </c>
      <c r="K8524" t="s">
        <v>29707</v>
      </c>
      <c r="L8524" t="s">
        <v>18516</v>
      </c>
      <c r="M8524" t="s">
        <v>18516</v>
      </c>
    </row>
    <row r="8525" spans="1:13" ht="13.5">
      <c r="A8525" t="s">
        <v>1478</v>
      </c>
      <c r="B8525" t="s">
        <v>42111</v>
      </c>
      <c r="C8525" t="s">
        <v>29966</v>
      </c>
      <c r="D8525" t="s">
        <v>29967</v>
      </c>
      <c r="E8525" s="164">
        <v>175</v>
      </c>
      <c r="F8525" s="164">
        <v>140</v>
      </c>
      <c r="G8525" s="165">
        <v>0.8</v>
      </c>
      <c r="H8525" t="s">
        <v>18516</v>
      </c>
      <c r="I8525" s="164">
        <v>72.89</v>
      </c>
      <c r="J8525" s="164">
        <v>212.89</v>
      </c>
      <c r="K8525">
        <v>27</v>
      </c>
      <c r="L8525" t="s">
        <v>18516</v>
      </c>
      <c r="M8525" t="s">
        <v>18516</v>
      </c>
    </row>
    <row r="8526" spans="1:13" ht="13.5">
      <c r="A8526" t="s">
        <v>1484</v>
      </c>
      <c r="B8526" t="s">
        <v>42112</v>
      </c>
      <c r="C8526" t="s">
        <v>29966</v>
      </c>
      <c r="D8526" t="s">
        <v>29967</v>
      </c>
      <c r="E8526" s="164">
        <v>170</v>
      </c>
      <c r="F8526" s="164">
        <v>150</v>
      </c>
      <c r="G8526" s="165">
        <v>0.88</v>
      </c>
      <c r="H8526" t="s">
        <v>18516</v>
      </c>
      <c r="I8526" s="164">
        <v>75.22</v>
      </c>
      <c r="J8526" s="164">
        <v>225.22</v>
      </c>
      <c r="K8526">
        <v>170</v>
      </c>
      <c r="L8526" t="s">
        <v>18516</v>
      </c>
      <c r="M8526" t="s">
        <v>18516</v>
      </c>
    </row>
    <row r="8527" spans="1:13" ht="13.5">
      <c r="A8527" t="s">
        <v>1487</v>
      </c>
      <c r="B8527" t="s">
        <v>42113</v>
      </c>
      <c r="C8527" t="s">
        <v>29966</v>
      </c>
      <c r="D8527" t="s">
        <v>29967</v>
      </c>
      <c r="E8527" t="s">
        <v>18516</v>
      </c>
      <c r="F8527" t="s">
        <v>18516</v>
      </c>
      <c r="G8527" t="s">
        <v>18516</v>
      </c>
      <c r="H8527" t="s">
        <v>18516</v>
      </c>
      <c r="I8527" t="s">
        <v>18516</v>
      </c>
      <c r="J8527" t="s">
        <v>18516</v>
      </c>
      <c r="K8527" t="s">
        <v>29707</v>
      </c>
      <c r="L8527" t="s">
        <v>18516</v>
      </c>
      <c r="M8527" t="s">
        <v>18516</v>
      </c>
    </row>
    <row r="8528" spans="1:13" ht="13.5">
      <c r="A8528" t="s">
        <v>42114</v>
      </c>
      <c r="B8528" t="s">
        <v>42115</v>
      </c>
      <c r="C8528" t="s">
        <v>29966</v>
      </c>
      <c r="D8528" t="s">
        <v>29967</v>
      </c>
      <c r="E8528" t="s">
        <v>18516</v>
      </c>
      <c r="F8528" t="s">
        <v>18516</v>
      </c>
      <c r="G8528" t="s">
        <v>18516</v>
      </c>
      <c r="H8528" t="s">
        <v>18516</v>
      </c>
      <c r="I8528" t="s">
        <v>18516</v>
      </c>
      <c r="J8528" t="s">
        <v>18516</v>
      </c>
      <c r="K8528" t="s">
        <v>29707</v>
      </c>
      <c r="L8528" t="s">
        <v>18516</v>
      </c>
      <c r="M8528" t="s">
        <v>18516</v>
      </c>
    </row>
    <row r="8529" spans="1:13" ht="13.5">
      <c r="A8529" t="s">
        <v>3392</v>
      </c>
      <c r="B8529" t="s">
        <v>42116</v>
      </c>
      <c r="C8529" t="s">
        <v>29966</v>
      </c>
      <c r="D8529" t="s">
        <v>29967</v>
      </c>
      <c r="E8529" t="s">
        <v>18516</v>
      </c>
      <c r="F8529" t="s">
        <v>18516</v>
      </c>
      <c r="G8529" t="s">
        <v>18516</v>
      </c>
      <c r="H8529" t="s">
        <v>18516</v>
      </c>
      <c r="I8529" t="s">
        <v>18516</v>
      </c>
      <c r="J8529" t="s">
        <v>18516</v>
      </c>
      <c r="K8529" t="s">
        <v>29707</v>
      </c>
      <c r="L8529" t="s">
        <v>18516</v>
      </c>
      <c r="M8529" t="s">
        <v>18516</v>
      </c>
    </row>
    <row r="8530" spans="1:13" ht="13.5">
      <c r="A8530" t="s">
        <v>3401</v>
      </c>
      <c r="B8530" t="s">
        <v>42117</v>
      </c>
      <c r="C8530" t="s">
        <v>29966</v>
      </c>
      <c r="D8530" t="s">
        <v>29967</v>
      </c>
      <c r="E8530" t="s">
        <v>18516</v>
      </c>
      <c r="F8530" t="s">
        <v>18516</v>
      </c>
      <c r="G8530" t="s">
        <v>18516</v>
      </c>
      <c r="H8530" t="s">
        <v>18516</v>
      </c>
      <c r="I8530" t="s">
        <v>18516</v>
      </c>
      <c r="J8530" t="s">
        <v>18516</v>
      </c>
      <c r="K8530" t="s">
        <v>29707</v>
      </c>
      <c r="L8530" t="s">
        <v>18516</v>
      </c>
      <c r="M8530" t="s">
        <v>18516</v>
      </c>
    </row>
    <row r="8531" spans="1:13" ht="13.5">
      <c r="A8531" t="s">
        <v>3398</v>
      </c>
      <c r="B8531" t="s">
        <v>42118</v>
      </c>
      <c r="C8531" t="s">
        <v>29966</v>
      </c>
      <c r="D8531" t="s">
        <v>29967</v>
      </c>
      <c r="E8531" t="s">
        <v>18516</v>
      </c>
      <c r="F8531" t="s">
        <v>18516</v>
      </c>
      <c r="G8531" t="s">
        <v>18516</v>
      </c>
      <c r="H8531" t="s">
        <v>18516</v>
      </c>
      <c r="I8531" t="s">
        <v>18516</v>
      </c>
      <c r="J8531" t="s">
        <v>18516</v>
      </c>
      <c r="K8531" t="s">
        <v>29707</v>
      </c>
      <c r="L8531" t="s">
        <v>18516</v>
      </c>
      <c r="M8531" t="s">
        <v>18516</v>
      </c>
    </row>
    <row r="8532" spans="1:13" ht="13.5">
      <c r="A8532" t="s">
        <v>42119</v>
      </c>
      <c r="B8532" t="s">
        <v>42120</v>
      </c>
      <c r="C8532" t="s">
        <v>29966</v>
      </c>
      <c r="D8532" t="s">
        <v>29967</v>
      </c>
      <c r="E8532" t="s">
        <v>18516</v>
      </c>
      <c r="F8532" t="s">
        <v>18516</v>
      </c>
      <c r="G8532" t="s">
        <v>18516</v>
      </c>
      <c r="H8532" t="s">
        <v>18516</v>
      </c>
      <c r="I8532" t="s">
        <v>18516</v>
      </c>
      <c r="J8532" t="s">
        <v>18516</v>
      </c>
      <c r="K8532" t="s">
        <v>29707</v>
      </c>
      <c r="L8532" t="s">
        <v>18516</v>
      </c>
      <c r="M8532" t="s">
        <v>18516</v>
      </c>
    </row>
    <row r="8533" spans="1:13" ht="13.5">
      <c r="A8533" t="s">
        <v>1475</v>
      </c>
      <c r="B8533" t="s">
        <v>42121</v>
      </c>
      <c r="C8533" t="s">
        <v>29966</v>
      </c>
      <c r="D8533" t="s">
        <v>29967</v>
      </c>
      <c r="E8533" t="s">
        <v>18516</v>
      </c>
      <c r="F8533" t="s">
        <v>18516</v>
      </c>
      <c r="G8533" t="s">
        <v>18516</v>
      </c>
      <c r="H8533" t="s">
        <v>18516</v>
      </c>
      <c r="I8533" t="s">
        <v>18516</v>
      </c>
      <c r="J8533" t="s">
        <v>18516</v>
      </c>
      <c r="K8533" t="s">
        <v>29707</v>
      </c>
      <c r="L8533" t="s">
        <v>18516</v>
      </c>
      <c r="M8533" t="s">
        <v>18516</v>
      </c>
    </row>
    <row r="8534" spans="1:13" ht="13.5">
      <c r="A8534" t="s">
        <v>42122</v>
      </c>
      <c r="B8534" t="s">
        <v>42123</v>
      </c>
      <c r="C8534" t="s">
        <v>29966</v>
      </c>
      <c r="D8534" t="s">
        <v>29967</v>
      </c>
      <c r="E8534" t="s">
        <v>18516</v>
      </c>
      <c r="F8534" t="s">
        <v>18516</v>
      </c>
      <c r="G8534" t="s">
        <v>18516</v>
      </c>
      <c r="H8534" t="s">
        <v>18516</v>
      </c>
      <c r="I8534" t="s">
        <v>18516</v>
      </c>
      <c r="J8534" t="s">
        <v>18516</v>
      </c>
      <c r="K8534" t="s">
        <v>29707</v>
      </c>
      <c r="L8534" t="s">
        <v>18516</v>
      </c>
      <c r="M8534" t="s">
        <v>18516</v>
      </c>
    </row>
    <row r="8535" spans="1:13" ht="13.5">
      <c r="A8535" t="s">
        <v>42124</v>
      </c>
      <c r="B8535" t="s">
        <v>42125</v>
      </c>
      <c r="C8535" t="s">
        <v>29966</v>
      </c>
      <c r="D8535" t="s">
        <v>29967</v>
      </c>
      <c r="E8535" t="s">
        <v>18516</v>
      </c>
      <c r="F8535" t="s">
        <v>18516</v>
      </c>
      <c r="G8535" t="s">
        <v>18516</v>
      </c>
      <c r="H8535" t="s">
        <v>18516</v>
      </c>
      <c r="I8535" t="s">
        <v>18516</v>
      </c>
      <c r="J8535" t="s">
        <v>18516</v>
      </c>
      <c r="K8535" t="s">
        <v>29707</v>
      </c>
      <c r="L8535" t="s">
        <v>18516</v>
      </c>
      <c r="M8535" t="s">
        <v>18516</v>
      </c>
    </row>
    <row r="8536" spans="1:13" ht="13.5">
      <c r="A8536" t="s">
        <v>8982</v>
      </c>
      <c r="B8536" t="s">
        <v>42126</v>
      </c>
      <c r="C8536" t="s">
        <v>29966</v>
      </c>
      <c r="D8536" t="s">
        <v>29967</v>
      </c>
      <c r="E8536" t="s">
        <v>18516</v>
      </c>
      <c r="F8536" t="s">
        <v>18516</v>
      </c>
      <c r="G8536" t="s">
        <v>18516</v>
      </c>
      <c r="H8536" t="s">
        <v>18516</v>
      </c>
      <c r="I8536" t="s">
        <v>18516</v>
      </c>
      <c r="J8536" t="s">
        <v>18516</v>
      </c>
      <c r="K8536" t="s">
        <v>29707</v>
      </c>
      <c r="L8536" t="s">
        <v>18516</v>
      </c>
      <c r="M8536" t="s">
        <v>18516</v>
      </c>
    </row>
    <row r="8537" spans="1:13" ht="13.5">
      <c r="A8537" t="s">
        <v>8979</v>
      </c>
      <c r="B8537" t="s">
        <v>42127</v>
      </c>
      <c r="C8537" t="s">
        <v>29966</v>
      </c>
      <c r="D8537" t="s">
        <v>29967</v>
      </c>
      <c r="E8537" s="164">
        <v>199</v>
      </c>
      <c r="F8537" s="164">
        <v>179</v>
      </c>
      <c r="G8537" s="165">
        <v>0.89</v>
      </c>
      <c r="H8537" t="s">
        <v>18516</v>
      </c>
      <c r="I8537" s="164">
        <v>50.32</v>
      </c>
      <c r="J8537" s="164">
        <v>229.32</v>
      </c>
      <c r="K8537">
        <v>37</v>
      </c>
      <c r="L8537" t="s">
        <v>18516</v>
      </c>
      <c r="M8537" t="s">
        <v>18516</v>
      </c>
    </row>
    <row r="8538" spans="1:13" ht="13.5">
      <c r="A8538" t="s">
        <v>1490</v>
      </c>
      <c r="B8538" t="s">
        <v>42128</v>
      </c>
      <c r="C8538" t="s">
        <v>29966</v>
      </c>
      <c r="D8538" t="s">
        <v>29967</v>
      </c>
      <c r="E8538" t="s">
        <v>18516</v>
      </c>
      <c r="F8538" t="s">
        <v>18516</v>
      </c>
      <c r="G8538" t="s">
        <v>18516</v>
      </c>
      <c r="H8538" t="s">
        <v>18516</v>
      </c>
      <c r="I8538" t="s">
        <v>18516</v>
      </c>
      <c r="J8538" t="s">
        <v>18516</v>
      </c>
      <c r="K8538" t="s">
        <v>29707</v>
      </c>
      <c r="L8538" t="s">
        <v>18516</v>
      </c>
      <c r="M8538" t="s">
        <v>18516</v>
      </c>
    </row>
    <row r="8539" spans="1:13" ht="13.5">
      <c r="A8539" t="s">
        <v>42129</v>
      </c>
      <c r="B8539" t="s">
        <v>42130</v>
      </c>
      <c r="C8539" t="s">
        <v>29966</v>
      </c>
      <c r="D8539" t="s">
        <v>29967</v>
      </c>
      <c r="E8539" t="s">
        <v>18516</v>
      </c>
      <c r="F8539" t="s">
        <v>18516</v>
      </c>
      <c r="G8539" t="s">
        <v>18516</v>
      </c>
      <c r="H8539" t="s">
        <v>18516</v>
      </c>
      <c r="I8539" t="s">
        <v>18516</v>
      </c>
      <c r="J8539" t="s">
        <v>18516</v>
      </c>
      <c r="K8539" t="s">
        <v>29707</v>
      </c>
      <c r="L8539" t="s">
        <v>18516</v>
      </c>
      <c r="M8539" t="s">
        <v>18516</v>
      </c>
    </row>
    <row r="8540" spans="1:13" ht="13.5">
      <c r="A8540" t="s">
        <v>42131</v>
      </c>
      <c r="B8540" t="s">
        <v>42132</v>
      </c>
      <c r="C8540" t="s">
        <v>29966</v>
      </c>
      <c r="D8540" t="s">
        <v>29967</v>
      </c>
      <c r="E8540" t="s">
        <v>18516</v>
      </c>
      <c r="F8540" t="s">
        <v>18516</v>
      </c>
      <c r="G8540" t="s">
        <v>18516</v>
      </c>
      <c r="H8540" t="s">
        <v>18516</v>
      </c>
      <c r="I8540" t="s">
        <v>18516</v>
      </c>
      <c r="J8540" t="s">
        <v>18516</v>
      </c>
      <c r="K8540" t="s">
        <v>29707</v>
      </c>
      <c r="L8540" t="s">
        <v>18516</v>
      </c>
      <c r="M8540" t="s">
        <v>18516</v>
      </c>
    </row>
    <row r="8541" spans="1:13" ht="13.5">
      <c r="A8541" t="s">
        <v>42133</v>
      </c>
      <c r="B8541" t="s">
        <v>42134</v>
      </c>
      <c r="C8541" t="s">
        <v>29966</v>
      </c>
      <c r="D8541" t="s">
        <v>29967</v>
      </c>
      <c r="E8541" s="164">
        <v>180</v>
      </c>
      <c r="F8541" s="164">
        <v>180</v>
      </c>
      <c r="G8541" t="s">
        <v>18516</v>
      </c>
      <c r="H8541" t="s">
        <v>18516</v>
      </c>
      <c r="I8541" s="164">
        <v>77.66</v>
      </c>
      <c r="J8541" s="164">
        <v>257.66</v>
      </c>
      <c r="K8541">
        <v>104</v>
      </c>
      <c r="L8541" t="s">
        <v>18516</v>
      </c>
      <c r="M8541" t="s">
        <v>18516</v>
      </c>
    </row>
    <row r="8542" spans="1:13" ht="13.5">
      <c r="A8542" t="s">
        <v>935</v>
      </c>
      <c r="B8542" t="s">
        <v>42135</v>
      </c>
      <c r="C8542" t="s">
        <v>29966</v>
      </c>
      <c r="D8542" t="s">
        <v>29967</v>
      </c>
      <c r="E8542" t="s">
        <v>18516</v>
      </c>
      <c r="F8542" t="s">
        <v>18516</v>
      </c>
      <c r="G8542" t="s">
        <v>18516</v>
      </c>
      <c r="H8542" t="s">
        <v>18516</v>
      </c>
      <c r="I8542" t="s">
        <v>18516</v>
      </c>
      <c r="J8542" t="s">
        <v>18516</v>
      </c>
      <c r="K8542" t="s">
        <v>29707</v>
      </c>
      <c r="L8542" t="s">
        <v>18516</v>
      </c>
      <c r="M8542" t="s">
        <v>18516</v>
      </c>
    </row>
    <row r="8543" spans="1:13" ht="13.5">
      <c r="A8543" t="s">
        <v>9103</v>
      </c>
      <c r="B8543" t="s">
        <v>42136</v>
      </c>
      <c r="C8543" t="s">
        <v>29966</v>
      </c>
      <c r="D8543" t="s">
        <v>29967</v>
      </c>
      <c r="E8543" t="s">
        <v>18516</v>
      </c>
      <c r="F8543" t="s">
        <v>18516</v>
      </c>
      <c r="G8543" t="s">
        <v>18516</v>
      </c>
      <c r="H8543" t="s">
        <v>18516</v>
      </c>
      <c r="I8543" t="s">
        <v>18516</v>
      </c>
      <c r="J8543" t="s">
        <v>18516</v>
      </c>
      <c r="K8543" t="s">
        <v>29707</v>
      </c>
      <c r="L8543" t="s">
        <v>18516</v>
      </c>
      <c r="M8543" t="s">
        <v>18516</v>
      </c>
    </row>
    <row r="8544" spans="1:13" ht="13.5">
      <c r="A8544" t="s">
        <v>42137</v>
      </c>
      <c r="B8544" t="s">
        <v>42138</v>
      </c>
      <c r="C8544" t="s">
        <v>29966</v>
      </c>
      <c r="D8544" t="s">
        <v>29967</v>
      </c>
      <c r="E8544" s="164">
        <v>190</v>
      </c>
      <c r="F8544" s="164">
        <v>155</v>
      </c>
      <c r="G8544" s="165">
        <v>0.81</v>
      </c>
      <c r="H8544" t="s">
        <v>18516</v>
      </c>
      <c r="I8544" s="164">
        <v>74.01</v>
      </c>
      <c r="J8544" s="164">
        <v>229.01</v>
      </c>
      <c r="K8544">
        <v>0</v>
      </c>
      <c r="L8544" t="s">
        <v>18516</v>
      </c>
      <c r="M8544" t="s">
        <v>18516</v>
      </c>
    </row>
    <row r="8545" spans="1:13" ht="13.5">
      <c r="A8545" t="s">
        <v>8948</v>
      </c>
      <c r="B8545" t="s">
        <v>42139</v>
      </c>
      <c r="C8545" t="s">
        <v>29966</v>
      </c>
      <c r="D8545" t="s">
        <v>29967</v>
      </c>
      <c r="E8545" t="s">
        <v>18516</v>
      </c>
      <c r="F8545" t="s">
        <v>18516</v>
      </c>
      <c r="G8545" t="s">
        <v>18516</v>
      </c>
      <c r="H8545" t="s">
        <v>18516</v>
      </c>
      <c r="I8545" t="s">
        <v>18516</v>
      </c>
      <c r="J8545" t="s">
        <v>18516</v>
      </c>
      <c r="K8545" t="s">
        <v>29707</v>
      </c>
      <c r="L8545" t="s">
        <v>18516</v>
      </c>
      <c r="M8545" t="s">
        <v>18516</v>
      </c>
    </row>
    <row r="8546" spans="1:13" ht="13.5">
      <c r="A8546" t="s">
        <v>8985</v>
      </c>
      <c r="B8546" t="s">
        <v>42140</v>
      </c>
      <c r="C8546" t="s">
        <v>29966</v>
      </c>
      <c r="D8546" t="s">
        <v>29967</v>
      </c>
      <c r="E8546" t="s">
        <v>18516</v>
      </c>
      <c r="F8546" t="s">
        <v>18516</v>
      </c>
      <c r="G8546" t="s">
        <v>18516</v>
      </c>
      <c r="H8546" t="s">
        <v>18516</v>
      </c>
      <c r="I8546" t="s">
        <v>18516</v>
      </c>
      <c r="J8546" t="s">
        <v>18516</v>
      </c>
      <c r="K8546" t="s">
        <v>29707</v>
      </c>
      <c r="L8546" t="s">
        <v>18516</v>
      </c>
      <c r="M8546" t="s">
        <v>18516</v>
      </c>
    </row>
    <row r="8547" spans="1:13" ht="13.5">
      <c r="A8547" t="s">
        <v>42141</v>
      </c>
      <c r="B8547" t="s">
        <v>42142</v>
      </c>
      <c r="C8547" t="s">
        <v>29966</v>
      </c>
      <c r="D8547" t="s">
        <v>29967</v>
      </c>
      <c r="E8547" t="s">
        <v>18516</v>
      </c>
      <c r="F8547" t="s">
        <v>18516</v>
      </c>
      <c r="G8547" t="s">
        <v>18516</v>
      </c>
      <c r="H8547" t="s">
        <v>18516</v>
      </c>
      <c r="I8547" t="s">
        <v>18516</v>
      </c>
      <c r="J8547" t="s">
        <v>18516</v>
      </c>
      <c r="K8547" t="s">
        <v>29707</v>
      </c>
      <c r="L8547" t="s">
        <v>18516</v>
      </c>
      <c r="M8547" t="s">
        <v>18516</v>
      </c>
    </row>
    <row r="8548" spans="1:13" ht="13.5">
      <c r="A8548" t="s">
        <v>42143</v>
      </c>
      <c r="B8548" t="s">
        <v>42144</v>
      </c>
      <c r="C8548" t="s">
        <v>29966</v>
      </c>
      <c r="D8548" t="s">
        <v>29967</v>
      </c>
      <c r="E8548" t="s">
        <v>18516</v>
      </c>
      <c r="F8548" t="s">
        <v>18516</v>
      </c>
      <c r="G8548" t="s">
        <v>18516</v>
      </c>
      <c r="H8548" t="s">
        <v>18516</v>
      </c>
      <c r="I8548" t="s">
        <v>18516</v>
      </c>
      <c r="J8548" t="s">
        <v>18516</v>
      </c>
      <c r="K8548" t="s">
        <v>29707</v>
      </c>
      <c r="L8548" t="s">
        <v>18516</v>
      </c>
      <c r="M8548" t="s">
        <v>18516</v>
      </c>
    </row>
    <row r="8549" spans="1:13" ht="13.5">
      <c r="A8549" t="s">
        <v>42145</v>
      </c>
      <c r="B8549" t="s">
        <v>42146</v>
      </c>
      <c r="C8549" t="s">
        <v>29966</v>
      </c>
      <c r="D8549" t="s">
        <v>29967</v>
      </c>
      <c r="E8549" s="164">
        <v>150</v>
      </c>
      <c r="F8549" s="164">
        <v>150</v>
      </c>
      <c r="G8549" t="s">
        <v>18516</v>
      </c>
      <c r="H8549" t="s">
        <v>18516</v>
      </c>
      <c r="I8549" s="164">
        <v>45.51</v>
      </c>
      <c r="J8549" s="164">
        <v>195.51</v>
      </c>
      <c r="K8549">
        <v>0</v>
      </c>
      <c r="L8549" t="s">
        <v>18516</v>
      </c>
      <c r="M8549" t="s">
        <v>18516</v>
      </c>
    </row>
    <row r="8550" spans="1:13" ht="13.5">
      <c r="A8550" t="s">
        <v>42147</v>
      </c>
      <c r="B8550" t="s">
        <v>42148</v>
      </c>
      <c r="C8550" t="s">
        <v>29966</v>
      </c>
      <c r="D8550" t="s">
        <v>29967</v>
      </c>
      <c r="E8550" t="s">
        <v>18516</v>
      </c>
      <c r="F8550" t="s">
        <v>18516</v>
      </c>
      <c r="G8550" t="s">
        <v>18516</v>
      </c>
      <c r="H8550" t="s">
        <v>18516</v>
      </c>
      <c r="I8550" t="s">
        <v>18516</v>
      </c>
      <c r="J8550" t="s">
        <v>18516</v>
      </c>
      <c r="K8550" t="s">
        <v>29707</v>
      </c>
      <c r="L8550" t="s">
        <v>18516</v>
      </c>
      <c r="M8550" t="s">
        <v>18516</v>
      </c>
    </row>
    <row r="8551" spans="1:13" ht="13.5">
      <c r="A8551" t="s">
        <v>42149</v>
      </c>
      <c r="B8551" t="s">
        <v>42150</v>
      </c>
      <c r="C8551" t="s">
        <v>29966</v>
      </c>
      <c r="D8551" t="s">
        <v>29967</v>
      </c>
      <c r="E8551" t="s">
        <v>18516</v>
      </c>
      <c r="F8551" t="s">
        <v>18516</v>
      </c>
      <c r="G8551" t="s">
        <v>18516</v>
      </c>
      <c r="H8551" t="s">
        <v>18516</v>
      </c>
      <c r="I8551" t="s">
        <v>18516</v>
      </c>
      <c r="J8551" t="s">
        <v>18516</v>
      </c>
      <c r="K8551" t="s">
        <v>29707</v>
      </c>
      <c r="L8551" t="s">
        <v>18516</v>
      </c>
      <c r="M8551" t="s">
        <v>18516</v>
      </c>
    </row>
    <row r="8552" spans="1:13" ht="13.5">
      <c r="A8552" t="s">
        <v>42151</v>
      </c>
      <c r="B8552" t="s">
        <v>42152</v>
      </c>
      <c r="C8552" t="s">
        <v>29966</v>
      </c>
      <c r="D8552" t="s">
        <v>29967</v>
      </c>
      <c r="E8552" t="s">
        <v>18516</v>
      </c>
      <c r="F8552" t="s">
        <v>18516</v>
      </c>
      <c r="G8552" t="s">
        <v>18516</v>
      </c>
      <c r="H8552" t="s">
        <v>18516</v>
      </c>
      <c r="I8552" t="s">
        <v>18516</v>
      </c>
      <c r="J8552" t="s">
        <v>18516</v>
      </c>
      <c r="K8552" t="s">
        <v>29707</v>
      </c>
      <c r="L8552" t="s">
        <v>18516</v>
      </c>
      <c r="M8552" t="s">
        <v>18516</v>
      </c>
    </row>
    <row r="8553" spans="1:13" ht="13.5">
      <c r="A8553" t="s">
        <v>42153</v>
      </c>
      <c r="B8553" t="s">
        <v>42154</v>
      </c>
      <c r="C8553" t="s">
        <v>29966</v>
      </c>
      <c r="D8553" t="s">
        <v>29967</v>
      </c>
      <c r="E8553" t="s">
        <v>18516</v>
      </c>
      <c r="F8553" t="s">
        <v>18516</v>
      </c>
      <c r="G8553" t="s">
        <v>18516</v>
      </c>
      <c r="H8553" t="s">
        <v>18516</v>
      </c>
      <c r="I8553" t="s">
        <v>18516</v>
      </c>
      <c r="J8553" t="s">
        <v>18516</v>
      </c>
      <c r="K8553" t="s">
        <v>29707</v>
      </c>
      <c r="L8553" t="s">
        <v>18516</v>
      </c>
      <c r="M8553" t="s">
        <v>18516</v>
      </c>
    </row>
    <row r="8554" spans="1:13" ht="13.5">
      <c r="A8554" t="s">
        <v>42155</v>
      </c>
      <c r="B8554" t="s">
        <v>42156</v>
      </c>
      <c r="C8554" t="s">
        <v>29966</v>
      </c>
      <c r="D8554" t="s">
        <v>29967</v>
      </c>
      <c r="E8554" t="s">
        <v>18516</v>
      </c>
      <c r="F8554" t="s">
        <v>18516</v>
      </c>
      <c r="G8554" t="s">
        <v>18516</v>
      </c>
      <c r="H8554" t="s">
        <v>18516</v>
      </c>
      <c r="I8554" t="s">
        <v>18516</v>
      </c>
      <c r="J8554" t="s">
        <v>18516</v>
      </c>
      <c r="K8554" t="s">
        <v>29707</v>
      </c>
      <c r="L8554" t="s">
        <v>18516</v>
      </c>
      <c r="M8554" t="s">
        <v>18516</v>
      </c>
    </row>
    <row r="8555" spans="1:13" ht="13.5">
      <c r="A8555" t="s">
        <v>42157</v>
      </c>
      <c r="B8555" t="s">
        <v>42158</v>
      </c>
      <c r="C8555" t="s">
        <v>29966</v>
      </c>
      <c r="D8555" t="s">
        <v>29967</v>
      </c>
      <c r="E8555" t="s">
        <v>18516</v>
      </c>
      <c r="F8555" t="s">
        <v>18516</v>
      </c>
      <c r="G8555" t="s">
        <v>18516</v>
      </c>
      <c r="H8555" t="s">
        <v>18516</v>
      </c>
      <c r="I8555" t="s">
        <v>18516</v>
      </c>
      <c r="J8555" t="s">
        <v>18516</v>
      </c>
      <c r="K8555" t="s">
        <v>29707</v>
      </c>
      <c r="L8555" t="s">
        <v>18516</v>
      </c>
      <c r="M8555" t="s">
        <v>18516</v>
      </c>
    </row>
    <row r="8556" spans="1:13" ht="13.5">
      <c r="A8556" t="s">
        <v>42159</v>
      </c>
      <c r="B8556" t="s">
        <v>42160</v>
      </c>
      <c r="C8556" t="s">
        <v>29966</v>
      </c>
      <c r="D8556" t="s">
        <v>29967</v>
      </c>
      <c r="E8556" t="s">
        <v>18516</v>
      </c>
      <c r="F8556" t="s">
        <v>18516</v>
      </c>
      <c r="G8556" t="s">
        <v>18516</v>
      </c>
      <c r="H8556" t="s">
        <v>18516</v>
      </c>
      <c r="I8556" t="s">
        <v>18516</v>
      </c>
      <c r="J8556" t="s">
        <v>18516</v>
      </c>
      <c r="K8556" t="s">
        <v>29707</v>
      </c>
      <c r="L8556" t="s">
        <v>18516</v>
      </c>
      <c r="M8556" t="s">
        <v>18516</v>
      </c>
    </row>
    <row r="8557" spans="1:13" ht="13.5">
      <c r="A8557" t="s">
        <v>42161</v>
      </c>
      <c r="B8557" t="s">
        <v>42162</v>
      </c>
      <c r="C8557" t="s">
        <v>29966</v>
      </c>
      <c r="D8557" t="s">
        <v>29967</v>
      </c>
      <c r="E8557" t="s">
        <v>18516</v>
      </c>
      <c r="F8557" t="s">
        <v>18516</v>
      </c>
      <c r="G8557" t="s">
        <v>18516</v>
      </c>
      <c r="H8557" t="s">
        <v>18516</v>
      </c>
      <c r="I8557" t="s">
        <v>18516</v>
      </c>
      <c r="J8557" t="s">
        <v>18516</v>
      </c>
      <c r="K8557" t="s">
        <v>29707</v>
      </c>
      <c r="L8557" t="s">
        <v>18516</v>
      </c>
      <c r="M8557" t="s">
        <v>18516</v>
      </c>
    </row>
    <row r="8558" spans="1:13" ht="13.5">
      <c r="A8558" t="s">
        <v>8602</v>
      </c>
      <c r="B8558" t="s">
        <v>42163</v>
      </c>
      <c r="C8558" t="s">
        <v>29966</v>
      </c>
      <c r="D8558" t="s">
        <v>29967</v>
      </c>
      <c r="E8558" t="s">
        <v>18516</v>
      </c>
      <c r="F8558" t="s">
        <v>18516</v>
      </c>
      <c r="G8558" t="s">
        <v>18516</v>
      </c>
      <c r="H8558" t="s">
        <v>18516</v>
      </c>
      <c r="I8558" t="s">
        <v>18516</v>
      </c>
      <c r="J8558" t="s">
        <v>18516</v>
      </c>
      <c r="K8558" t="s">
        <v>29707</v>
      </c>
      <c r="L8558" t="s">
        <v>18516</v>
      </c>
      <c r="M8558" t="s">
        <v>18516</v>
      </c>
    </row>
    <row r="8559" spans="1:13" ht="13.5">
      <c r="A8559" t="s">
        <v>8596</v>
      </c>
      <c r="B8559" t="s">
        <v>42164</v>
      </c>
      <c r="C8559" t="s">
        <v>29966</v>
      </c>
      <c r="D8559" t="s">
        <v>29967</v>
      </c>
      <c r="E8559" t="s">
        <v>18516</v>
      </c>
      <c r="F8559" t="s">
        <v>18516</v>
      </c>
      <c r="G8559" t="s">
        <v>18516</v>
      </c>
      <c r="H8559" t="s">
        <v>18516</v>
      </c>
      <c r="I8559" t="s">
        <v>18516</v>
      </c>
      <c r="J8559" t="s">
        <v>18516</v>
      </c>
      <c r="K8559" t="s">
        <v>29707</v>
      </c>
      <c r="L8559" t="s">
        <v>18516</v>
      </c>
      <c r="M8559" t="s">
        <v>18516</v>
      </c>
    </row>
    <row r="8560" spans="1:13" ht="13.5">
      <c r="A8560" t="s">
        <v>7656</v>
      </c>
      <c r="B8560" t="s">
        <v>42165</v>
      </c>
      <c r="C8560" t="s">
        <v>29966</v>
      </c>
      <c r="D8560" t="s">
        <v>29967</v>
      </c>
      <c r="E8560" s="164">
        <v>115</v>
      </c>
      <c r="F8560" s="164">
        <v>70</v>
      </c>
      <c r="G8560" s="165">
        <v>0.6</v>
      </c>
      <c r="H8560" t="s">
        <v>18516</v>
      </c>
      <c r="I8560" s="164">
        <v>37.19</v>
      </c>
      <c r="J8560" s="164">
        <v>107.19</v>
      </c>
      <c r="K8560">
        <v>35</v>
      </c>
      <c r="L8560" t="s">
        <v>18516</v>
      </c>
      <c r="M8560" t="s">
        <v>18516</v>
      </c>
    </row>
    <row r="8561" spans="1:13" ht="13.5">
      <c r="A8561" t="s">
        <v>7653</v>
      </c>
      <c r="B8561" t="s">
        <v>42166</v>
      </c>
      <c r="C8561" t="s">
        <v>29966</v>
      </c>
      <c r="D8561" t="s">
        <v>29967</v>
      </c>
      <c r="E8561" s="164">
        <v>115</v>
      </c>
      <c r="F8561" s="164">
        <v>70</v>
      </c>
      <c r="G8561" s="165">
        <v>0.6</v>
      </c>
      <c r="H8561" t="s">
        <v>18516</v>
      </c>
      <c r="I8561" s="164">
        <v>37.19</v>
      </c>
      <c r="J8561" s="164">
        <v>107.19</v>
      </c>
      <c r="K8561">
        <v>108</v>
      </c>
      <c r="L8561" t="s">
        <v>18516</v>
      </c>
      <c r="M8561" t="s">
        <v>18516</v>
      </c>
    </row>
    <row r="8562" spans="1:13" ht="13.5">
      <c r="A8562" t="s">
        <v>7650</v>
      </c>
      <c r="B8562" t="s">
        <v>42167</v>
      </c>
      <c r="C8562" t="s">
        <v>29966</v>
      </c>
      <c r="D8562" t="s">
        <v>29967</v>
      </c>
      <c r="E8562" s="164">
        <v>115</v>
      </c>
      <c r="F8562" s="164">
        <v>70</v>
      </c>
      <c r="G8562" s="165">
        <v>0.6</v>
      </c>
      <c r="H8562" t="s">
        <v>18516</v>
      </c>
      <c r="I8562" s="164">
        <v>37.19</v>
      </c>
      <c r="J8562" s="164">
        <v>107.19</v>
      </c>
      <c r="K8562">
        <v>85</v>
      </c>
      <c r="L8562" t="s">
        <v>18516</v>
      </c>
      <c r="M8562" t="s">
        <v>18516</v>
      </c>
    </row>
    <row r="8563" spans="1:13" ht="13.5">
      <c r="A8563" t="s">
        <v>8651</v>
      </c>
      <c r="B8563" t="s">
        <v>42168</v>
      </c>
      <c r="C8563" t="s">
        <v>29966</v>
      </c>
      <c r="D8563" t="s">
        <v>29967</v>
      </c>
      <c r="E8563" t="s">
        <v>18516</v>
      </c>
      <c r="F8563" t="s">
        <v>18516</v>
      </c>
      <c r="G8563" t="s">
        <v>18516</v>
      </c>
      <c r="H8563" t="s">
        <v>18516</v>
      </c>
      <c r="I8563" t="s">
        <v>18516</v>
      </c>
      <c r="J8563" t="s">
        <v>18516</v>
      </c>
      <c r="K8563" t="s">
        <v>29707</v>
      </c>
      <c r="L8563" t="s">
        <v>18516</v>
      </c>
      <c r="M8563" t="s">
        <v>18516</v>
      </c>
    </row>
    <row r="8564" spans="1:13" ht="13.5">
      <c r="A8564" t="s">
        <v>42169</v>
      </c>
      <c r="B8564" t="s">
        <v>42170</v>
      </c>
      <c r="C8564" t="s">
        <v>29966</v>
      </c>
      <c r="D8564" t="s">
        <v>29967</v>
      </c>
      <c r="E8564" t="s">
        <v>18516</v>
      </c>
      <c r="F8564" t="s">
        <v>18516</v>
      </c>
      <c r="G8564" t="s">
        <v>18516</v>
      </c>
      <c r="H8564" t="s">
        <v>18516</v>
      </c>
      <c r="I8564" t="s">
        <v>18516</v>
      </c>
      <c r="J8564" t="s">
        <v>18516</v>
      </c>
      <c r="K8564" t="s">
        <v>29707</v>
      </c>
      <c r="L8564" t="s">
        <v>18516</v>
      </c>
      <c r="M8564" t="s">
        <v>18516</v>
      </c>
    </row>
    <row r="8565" spans="1:13" ht="13.5">
      <c r="A8565" t="s">
        <v>7389</v>
      </c>
      <c r="B8565" t="s">
        <v>42171</v>
      </c>
      <c r="C8565" t="s">
        <v>29966</v>
      </c>
      <c r="D8565" t="s">
        <v>29967</v>
      </c>
      <c r="E8565" t="s">
        <v>18516</v>
      </c>
      <c r="F8565" t="s">
        <v>18516</v>
      </c>
      <c r="G8565" t="s">
        <v>18516</v>
      </c>
      <c r="H8565" t="s">
        <v>18516</v>
      </c>
      <c r="I8565" t="s">
        <v>18516</v>
      </c>
      <c r="J8565" t="s">
        <v>18516</v>
      </c>
      <c r="K8565" t="s">
        <v>29707</v>
      </c>
      <c r="L8565" t="s">
        <v>18516</v>
      </c>
      <c r="M8565" t="s">
        <v>18516</v>
      </c>
    </row>
    <row r="8566" spans="1:13" ht="13.5">
      <c r="A8566" t="s">
        <v>7392</v>
      </c>
      <c r="B8566" t="s">
        <v>42172</v>
      </c>
      <c r="C8566" t="s">
        <v>29966</v>
      </c>
      <c r="D8566" t="s">
        <v>29967</v>
      </c>
      <c r="E8566" t="s">
        <v>18516</v>
      </c>
      <c r="F8566" t="s">
        <v>18516</v>
      </c>
      <c r="G8566" t="s">
        <v>18516</v>
      </c>
      <c r="H8566" t="s">
        <v>18516</v>
      </c>
      <c r="I8566" t="s">
        <v>18516</v>
      </c>
      <c r="J8566" t="s">
        <v>18516</v>
      </c>
      <c r="K8566" t="s">
        <v>29707</v>
      </c>
      <c r="L8566" t="s">
        <v>18516</v>
      </c>
      <c r="M8566" t="s">
        <v>18516</v>
      </c>
    </row>
    <row r="8567" spans="1:13" ht="13.5">
      <c r="A8567" t="s">
        <v>42173</v>
      </c>
      <c r="B8567" t="s">
        <v>42174</v>
      </c>
      <c r="C8567" t="s">
        <v>29966</v>
      </c>
      <c r="D8567" t="s">
        <v>29967</v>
      </c>
      <c r="E8567" t="s">
        <v>18516</v>
      </c>
      <c r="F8567" t="s">
        <v>18516</v>
      </c>
      <c r="G8567" t="s">
        <v>18516</v>
      </c>
      <c r="H8567" t="s">
        <v>18516</v>
      </c>
      <c r="I8567" t="s">
        <v>18516</v>
      </c>
      <c r="J8567" t="s">
        <v>18516</v>
      </c>
      <c r="K8567" t="s">
        <v>29707</v>
      </c>
      <c r="L8567" t="s">
        <v>18516</v>
      </c>
      <c r="M8567" t="s">
        <v>18516</v>
      </c>
    </row>
    <row r="8568" spans="1:13" ht="13.5">
      <c r="A8568" t="s">
        <v>42175</v>
      </c>
      <c r="B8568" t="s">
        <v>42176</v>
      </c>
      <c r="C8568" t="s">
        <v>29966</v>
      </c>
      <c r="D8568" t="s">
        <v>29967</v>
      </c>
      <c r="E8568" t="s">
        <v>18516</v>
      </c>
      <c r="F8568" t="s">
        <v>18516</v>
      </c>
      <c r="G8568" t="s">
        <v>18516</v>
      </c>
      <c r="H8568" t="s">
        <v>18516</v>
      </c>
      <c r="I8568" t="s">
        <v>18516</v>
      </c>
      <c r="J8568" t="s">
        <v>18516</v>
      </c>
      <c r="K8568" t="s">
        <v>29707</v>
      </c>
      <c r="L8568" t="s">
        <v>18516</v>
      </c>
      <c r="M8568" t="s">
        <v>18516</v>
      </c>
    </row>
    <row r="8569" spans="1:13" ht="13.5">
      <c r="A8569" t="s">
        <v>42177</v>
      </c>
      <c r="B8569" t="s">
        <v>42178</v>
      </c>
      <c r="C8569" t="s">
        <v>29966</v>
      </c>
      <c r="D8569" t="s">
        <v>29967</v>
      </c>
      <c r="E8569" t="s">
        <v>18516</v>
      </c>
      <c r="F8569" t="s">
        <v>18516</v>
      </c>
      <c r="G8569" t="s">
        <v>18516</v>
      </c>
      <c r="H8569" t="s">
        <v>18516</v>
      </c>
      <c r="I8569" t="s">
        <v>18516</v>
      </c>
      <c r="J8569" t="s">
        <v>18516</v>
      </c>
      <c r="K8569" t="s">
        <v>29707</v>
      </c>
      <c r="L8569" t="s">
        <v>18516</v>
      </c>
      <c r="M8569" t="s">
        <v>18516</v>
      </c>
    </row>
    <row r="8570" spans="1:13" ht="13.5">
      <c r="A8570" t="s">
        <v>42179</v>
      </c>
      <c r="B8570" t="s">
        <v>42180</v>
      </c>
      <c r="C8570" t="s">
        <v>29966</v>
      </c>
      <c r="D8570" t="s">
        <v>29967</v>
      </c>
      <c r="E8570" t="s">
        <v>18516</v>
      </c>
      <c r="F8570" t="s">
        <v>18516</v>
      </c>
      <c r="G8570" t="s">
        <v>18516</v>
      </c>
      <c r="H8570" t="s">
        <v>18516</v>
      </c>
      <c r="I8570" t="s">
        <v>18516</v>
      </c>
      <c r="J8570" t="s">
        <v>18516</v>
      </c>
      <c r="K8570" t="s">
        <v>29707</v>
      </c>
      <c r="L8570" t="s">
        <v>18516</v>
      </c>
      <c r="M8570" t="s">
        <v>18516</v>
      </c>
    </row>
    <row r="8571" spans="1:13" ht="13.5">
      <c r="A8571" t="s">
        <v>42181</v>
      </c>
      <c r="B8571" t="s">
        <v>42182</v>
      </c>
      <c r="C8571" t="s">
        <v>29966</v>
      </c>
      <c r="D8571" t="s">
        <v>29967</v>
      </c>
      <c r="E8571" t="s">
        <v>18516</v>
      </c>
      <c r="F8571" t="s">
        <v>18516</v>
      </c>
      <c r="G8571" t="s">
        <v>18516</v>
      </c>
      <c r="H8571" t="s">
        <v>18516</v>
      </c>
      <c r="I8571" t="s">
        <v>18516</v>
      </c>
      <c r="J8571" t="s">
        <v>18516</v>
      </c>
      <c r="K8571" t="s">
        <v>29707</v>
      </c>
      <c r="L8571" t="s">
        <v>18516</v>
      </c>
      <c r="M8571" t="s">
        <v>18516</v>
      </c>
    </row>
    <row r="8572" spans="1:13" ht="13.5">
      <c r="A8572" t="s">
        <v>5386</v>
      </c>
      <c r="B8572" t="s">
        <v>42183</v>
      </c>
      <c r="C8572" t="s">
        <v>29966</v>
      </c>
      <c r="D8572" t="s">
        <v>29967</v>
      </c>
      <c r="E8572" t="s">
        <v>18516</v>
      </c>
      <c r="F8572" t="s">
        <v>18516</v>
      </c>
      <c r="G8572" t="s">
        <v>18516</v>
      </c>
      <c r="H8572" t="s">
        <v>18516</v>
      </c>
      <c r="I8572" t="s">
        <v>18516</v>
      </c>
      <c r="J8572" t="s">
        <v>18516</v>
      </c>
      <c r="K8572" t="s">
        <v>29707</v>
      </c>
      <c r="L8572" t="s">
        <v>18516</v>
      </c>
      <c r="M8572" t="s">
        <v>18516</v>
      </c>
    </row>
    <row r="8573" spans="1:13" ht="13.5">
      <c r="A8573" t="s">
        <v>5380</v>
      </c>
      <c r="B8573" t="s">
        <v>42184</v>
      </c>
      <c r="C8573" t="s">
        <v>29966</v>
      </c>
      <c r="D8573" t="s">
        <v>29967</v>
      </c>
      <c r="E8573" t="s">
        <v>18516</v>
      </c>
      <c r="F8573" t="s">
        <v>18516</v>
      </c>
      <c r="G8573" t="s">
        <v>18516</v>
      </c>
      <c r="H8573" t="s">
        <v>18516</v>
      </c>
      <c r="I8573" t="s">
        <v>18516</v>
      </c>
      <c r="J8573" t="s">
        <v>18516</v>
      </c>
      <c r="K8573" t="s">
        <v>29707</v>
      </c>
      <c r="L8573" t="s">
        <v>18516</v>
      </c>
      <c r="M8573" t="s">
        <v>18516</v>
      </c>
    </row>
    <row r="8574" spans="1:13" ht="13.5">
      <c r="A8574" t="s">
        <v>6629</v>
      </c>
      <c r="B8574" t="s">
        <v>42185</v>
      </c>
      <c r="C8574" t="s">
        <v>29966</v>
      </c>
      <c r="D8574" t="s">
        <v>29967</v>
      </c>
      <c r="E8574" t="s">
        <v>18516</v>
      </c>
      <c r="F8574" t="s">
        <v>18516</v>
      </c>
      <c r="G8574" t="s">
        <v>18516</v>
      </c>
      <c r="H8574" t="s">
        <v>18516</v>
      </c>
      <c r="I8574" t="s">
        <v>18516</v>
      </c>
      <c r="J8574" t="s">
        <v>18516</v>
      </c>
      <c r="K8574" t="s">
        <v>29707</v>
      </c>
      <c r="L8574" t="s">
        <v>18516</v>
      </c>
      <c r="M8574" t="s">
        <v>18516</v>
      </c>
    </row>
    <row r="8575" spans="1:13" ht="13.5">
      <c r="A8575" t="s">
        <v>6626</v>
      </c>
      <c r="B8575" t="s">
        <v>42186</v>
      </c>
      <c r="C8575" t="s">
        <v>29966</v>
      </c>
      <c r="D8575" t="s">
        <v>29967</v>
      </c>
      <c r="E8575" t="s">
        <v>18516</v>
      </c>
      <c r="F8575" t="s">
        <v>18516</v>
      </c>
      <c r="G8575" t="s">
        <v>18516</v>
      </c>
      <c r="H8575" t="s">
        <v>18516</v>
      </c>
      <c r="I8575" t="s">
        <v>18516</v>
      </c>
      <c r="J8575" t="s">
        <v>18516</v>
      </c>
      <c r="K8575" t="s">
        <v>29707</v>
      </c>
      <c r="L8575" t="s">
        <v>18516</v>
      </c>
      <c r="M8575" t="s">
        <v>18516</v>
      </c>
    </row>
    <row r="8576" spans="1:13" ht="13.5">
      <c r="A8576" t="s">
        <v>4385</v>
      </c>
      <c r="B8576" t="s">
        <v>42187</v>
      </c>
      <c r="C8576" t="s">
        <v>29966</v>
      </c>
      <c r="D8576" t="s">
        <v>29967</v>
      </c>
      <c r="E8576" t="s">
        <v>18516</v>
      </c>
      <c r="F8576" t="s">
        <v>18516</v>
      </c>
      <c r="G8576" t="s">
        <v>18516</v>
      </c>
      <c r="H8576" t="s">
        <v>18516</v>
      </c>
      <c r="I8576" t="s">
        <v>18516</v>
      </c>
      <c r="J8576" t="s">
        <v>18516</v>
      </c>
      <c r="K8576" t="s">
        <v>29707</v>
      </c>
      <c r="L8576" t="s">
        <v>18516</v>
      </c>
      <c r="M8576" t="s">
        <v>18516</v>
      </c>
    </row>
    <row r="8577" spans="1:13" ht="13.5">
      <c r="A8577" t="s">
        <v>4382</v>
      </c>
      <c r="B8577" t="s">
        <v>42187</v>
      </c>
      <c r="C8577" t="s">
        <v>29966</v>
      </c>
      <c r="D8577" t="s">
        <v>29967</v>
      </c>
      <c r="E8577" t="s">
        <v>18516</v>
      </c>
      <c r="F8577" t="s">
        <v>18516</v>
      </c>
      <c r="G8577" t="s">
        <v>18516</v>
      </c>
      <c r="H8577" t="s">
        <v>18516</v>
      </c>
      <c r="I8577" t="s">
        <v>18516</v>
      </c>
      <c r="J8577" t="s">
        <v>18516</v>
      </c>
      <c r="K8577" t="s">
        <v>29707</v>
      </c>
      <c r="L8577" t="s">
        <v>18516</v>
      </c>
      <c r="M8577" t="s">
        <v>18516</v>
      </c>
    </row>
    <row r="8578" spans="1:13" ht="13.5">
      <c r="A8578" t="s">
        <v>4376</v>
      </c>
      <c r="B8578" t="s">
        <v>42188</v>
      </c>
      <c r="C8578" t="s">
        <v>29966</v>
      </c>
      <c r="D8578" t="s">
        <v>29967</v>
      </c>
      <c r="E8578" t="s">
        <v>18516</v>
      </c>
      <c r="F8578" t="s">
        <v>18516</v>
      </c>
      <c r="G8578" t="s">
        <v>18516</v>
      </c>
      <c r="H8578" t="s">
        <v>18516</v>
      </c>
      <c r="I8578" t="s">
        <v>18516</v>
      </c>
      <c r="J8578" t="s">
        <v>18516</v>
      </c>
      <c r="K8578" t="s">
        <v>29707</v>
      </c>
      <c r="L8578" t="s">
        <v>18516</v>
      </c>
      <c r="M8578" t="s">
        <v>18516</v>
      </c>
    </row>
    <row r="8579" spans="1:13" ht="13.5">
      <c r="A8579" t="s">
        <v>10421</v>
      </c>
      <c r="B8579" t="s">
        <v>42189</v>
      </c>
      <c r="C8579" t="s">
        <v>29966</v>
      </c>
      <c r="D8579" t="s">
        <v>29967</v>
      </c>
      <c r="E8579" t="s">
        <v>18516</v>
      </c>
      <c r="F8579" t="s">
        <v>18516</v>
      </c>
      <c r="G8579" t="s">
        <v>18516</v>
      </c>
      <c r="H8579" t="s">
        <v>18516</v>
      </c>
      <c r="I8579" t="s">
        <v>18516</v>
      </c>
      <c r="J8579" t="s">
        <v>18516</v>
      </c>
      <c r="K8579" t="s">
        <v>29707</v>
      </c>
      <c r="L8579" t="s">
        <v>18516</v>
      </c>
      <c r="M8579" t="s">
        <v>18516</v>
      </c>
    </row>
    <row r="8580" spans="1:13" ht="13.5">
      <c r="A8580" t="s">
        <v>15226</v>
      </c>
      <c r="B8580" t="s">
        <v>42190</v>
      </c>
      <c r="C8580" t="s">
        <v>29966</v>
      </c>
      <c r="D8580" t="s">
        <v>29967</v>
      </c>
      <c r="E8580" t="s">
        <v>18516</v>
      </c>
      <c r="F8580" t="s">
        <v>18516</v>
      </c>
      <c r="G8580" t="s">
        <v>18516</v>
      </c>
      <c r="H8580" t="s">
        <v>18516</v>
      </c>
      <c r="I8580" t="s">
        <v>18516</v>
      </c>
      <c r="J8580" t="s">
        <v>18516</v>
      </c>
      <c r="K8580" t="s">
        <v>29707</v>
      </c>
      <c r="L8580" t="s">
        <v>18516</v>
      </c>
      <c r="M8580" t="s">
        <v>18516</v>
      </c>
    </row>
    <row r="8581" spans="1:13" ht="13.5">
      <c r="A8581" t="s">
        <v>15220</v>
      </c>
      <c r="B8581" t="s">
        <v>42191</v>
      </c>
      <c r="C8581" t="s">
        <v>29966</v>
      </c>
      <c r="D8581" t="s">
        <v>29967</v>
      </c>
      <c r="E8581" t="s">
        <v>18516</v>
      </c>
      <c r="F8581" t="s">
        <v>18516</v>
      </c>
      <c r="G8581" t="s">
        <v>18516</v>
      </c>
      <c r="H8581" t="s">
        <v>18516</v>
      </c>
      <c r="I8581" t="s">
        <v>18516</v>
      </c>
      <c r="J8581" t="s">
        <v>18516</v>
      </c>
      <c r="K8581" t="s">
        <v>29707</v>
      </c>
      <c r="L8581" t="s">
        <v>18516</v>
      </c>
      <c r="M8581" t="s">
        <v>18516</v>
      </c>
    </row>
    <row r="8582" spans="1:13" ht="13.5">
      <c r="A8582" t="s">
        <v>42192</v>
      </c>
      <c r="B8582" t="s">
        <v>42193</v>
      </c>
      <c r="C8582" t="s">
        <v>29966</v>
      </c>
      <c r="D8582" t="s">
        <v>29967</v>
      </c>
      <c r="E8582" t="s">
        <v>18516</v>
      </c>
      <c r="F8582" t="s">
        <v>18516</v>
      </c>
      <c r="G8582" t="s">
        <v>18516</v>
      </c>
      <c r="H8582" t="s">
        <v>18516</v>
      </c>
      <c r="I8582" t="s">
        <v>18516</v>
      </c>
      <c r="J8582" t="s">
        <v>18516</v>
      </c>
      <c r="K8582" t="s">
        <v>29707</v>
      </c>
      <c r="L8582" t="s">
        <v>18516</v>
      </c>
      <c r="M8582" t="s">
        <v>18516</v>
      </c>
    </row>
    <row r="8583" spans="1:13" ht="13.5">
      <c r="A8583" t="s">
        <v>42194</v>
      </c>
      <c r="B8583" t="s">
        <v>42195</v>
      </c>
      <c r="C8583" t="s">
        <v>29966</v>
      </c>
      <c r="D8583" t="s">
        <v>29967</v>
      </c>
      <c r="E8583" t="s">
        <v>18516</v>
      </c>
      <c r="F8583" t="s">
        <v>18516</v>
      </c>
      <c r="G8583" t="s">
        <v>18516</v>
      </c>
      <c r="H8583" t="s">
        <v>18516</v>
      </c>
      <c r="I8583" t="s">
        <v>18516</v>
      </c>
      <c r="J8583" t="s">
        <v>18516</v>
      </c>
      <c r="K8583" t="s">
        <v>29707</v>
      </c>
      <c r="L8583" t="s">
        <v>18516</v>
      </c>
      <c r="M8583" t="s">
        <v>18516</v>
      </c>
    </row>
    <row r="8584" spans="1:13" ht="13.5">
      <c r="A8584" t="s">
        <v>42196</v>
      </c>
      <c r="B8584" t="s">
        <v>42197</v>
      </c>
      <c r="C8584" t="s">
        <v>29966</v>
      </c>
      <c r="D8584" t="s">
        <v>29967</v>
      </c>
      <c r="E8584" s="164">
        <v>145</v>
      </c>
      <c r="F8584" s="164">
        <v>145</v>
      </c>
      <c r="G8584" t="s">
        <v>18516</v>
      </c>
      <c r="H8584" t="s">
        <v>18516</v>
      </c>
      <c r="I8584" s="164">
        <v>48.75</v>
      </c>
      <c r="J8584" s="164">
        <v>193.75</v>
      </c>
      <c r="K8584">
        <v>63</v>
      </c>
      <c r="L8584" t="s">
        <v>18516</v>
      </c>
      <c r="M8584" t="s">
        <v>18516</v>
      </c>
    </row>
    <row r="8585" spans="1:13" ht="13.5">
      <c r="A8585" t="s">
        <v>42198</v>
      </c>
      <c r="B8585" t="s">
        <v>42199</v>
      </c>
      <c r="C8585" t="s">
        <v>29966</v>
      </c>
      <c r="D8585" t="s">
        <v>29967</v>
      </c>
      <c r="E8585" s="164">
        <v>135</v>
      </c>
      <c r="F8585" s="164">
        <v>135</v>
      </c>
      <c r="G8585" t="s">
        <v>18516</v>
      </c>
      <c r="H8585" t="s">
        <v>18516</v>
      </c>
      <c r="I8585" s="164">
        <v>45.24</v>
      </c>
      <c r="J8585" s="164">
        <v>180.24</v>
      </c>
      <c r="K8585">
        <v>144</v>
      </c>
      <c r="L8585" t="s">
        <v>18516</v>
      </c>
      <c r="M8585" t="s">
        <v>18516</v>
      </c>
    </row>
    <row r="8586" spans="1:13" ht="13.5">
      <c r="A8586" t="s">
        <v>42200</v>
      </c>
      <c r="B8586" t="s">
        <v>42201</v>
      </c>
      <c r="C8586" t="s">
        <v>29966</v>
      </c>
      <c r="D8586" t="s">
        <v>29967</v>
      </c>
      <c r="E8586" t="s">
        <v>18516</v>
      </c>
      <c r="F8586" t="s">
        <v>18516</v>
      </c>
      <c r="G8586" t="s">
        <v>18516</v>
      </c>
      <c r="H8586" t="s">
        <v>18516</v>
      </c>
      <c r="I8586" t="s">
        <v>18516</v>
      </c>
      <c r="J8586" t="s">
        <v>18516</v>
      </c>
      <c r="K8586" t="s">
        <v>29707</v>
      </c>
      <c r="L8586" t="s">
        <v>18516</v>
      </c>
      <c r="M8586" t="s">
        <v>18516</v>
      </c>
    </row>
    <row r="8587" spans="1:13" ht="13.5">
      <c r="A8587" t="s">
        <v>1999</v>
      </c>
      <c r="B8587" t="s">
        <v>42202</v>
      </c>
      <c r="C8587" t="s">
        <v>29966</v>
      </c>
      <c r="D8587" t="s">
        <v>29967</v>
      </c>
      <c r="E8587" t="s">
        <v>18516</v>
      </c>
      <c r="F8587" t="s">
        <v>18516</v>
      </c>
      <c r="G8587" t="s">
        <v>18516</v>
      </c>
      <c r="H8587" t="s">
        <v>18516</v>
      </c>
      <c r="I8587" t="s">
        <v>18516</v>
      </c>
      <c r="J8587" t="s">
        <v>18516</v>
      </c>
      <c r="K8587" t="s">
        <v>29707</v>
      </c>
      <c r="L8587" t="s">
        <v>18516</v>
      </c>
      <c r="M8587" t="s">
        <v>18516</v>
      </c>
    </row>
    <row r="8588" spans="1:13" ht="13.5">
      <c r="A8588" t="s">
        <v>2002</v>
      </c>
      <c r="B8588" t="s">
        <v>42203</v>
      </c>
      <c r="C8588" t="s">
        <v>29966</v>
      </c>
      <c r="D8588" t="s">
        <v>29967</v>
      </c>
      <c r="E8588" t="s">
        <v>18516</v>
      </c>
      <c r="F8588" t="s">
        <v>18516</v>
      </c>
      <c r="G8588" t="s">
        <v>18516</v>
      </c>
      <c r="H8588" t="s">
        <v>18516</v>
      </c>
      <c r="I8588" t="s">
        <v>18516</v>
      </c>
      <c r="J8588" t="s">
        <v>18516</v>
      </c>
      <c r="K8588" t="s">
        <v>29707</v>
      </c>
      <c r="L8588" t="s">
        <v>18516</v>
      </c>
      <c r="M8588" t="s">
        <v>18516</v>
      </c>
    </row>
    <row r="8589" spans="1:13" ht="13.5">
      <c r="A8589" t="s">
        <v>42204</v>
      </c>
      <c r="B8589" t="s">
        <v>42205</v>
      </c>
      <c r="C8589" t="s">
        <v>29966</v>
      </c>
      <c r="D8589" t="s">
        <v>29967</v>
      </c>
      <c r="E8589" t="s">
        <v>18516</v>
      </c>
      <c r="F8589" t="s">
        <v>18516</v>
      </c>
      <c r="G8589" t="s">
        <v>18516</v>
      </c>
      <c r="H8589" t="s">
        <v>18516</v>
      </c>
      <c r="I8589" t="s">
        <v>18516</v>
      </c>
      <c r="J8589" t="s">
        <v>18516</v>
      </c>
      <c r="K8589" t="s">
        <v>29707</v>
      </c>
      <c r="L8589" t="s">
        <v>18516</v>
      </c>
      <c r="M8589" t="s">
        <v>18516</v>
      </c>
    </row>
    <row r="8590" spans="1:13" ht="13.5">
      <c r="A8590" t="s">
        <v>1678</v>
      </c>
      <c r="B8590" t="s">
        <v>42206</v>
      </c>
      <c r="C8590" t="s">
        <v>29966</v>
      </c>
      <c r="D8590" t="s">
        <v>29967</v>
      </c>
      <c r="E8590" s="164">
        <v>125</v>
      </c>
      <c r="F8590" s="164">
        <v>95</v>
      </c>
      <c r="G8590" s="165">
        <v>0.76</v>
      </c>
      <c r="H8590" t="s">
        <v>18516</v>
      </c>
      <c r="I8590" s="164">
        <v>38.44</v>
      </c>
      <c r="J8590" s="164">
        <v>133.44</v>
      </c>
      <c r="K8590">
        <v>32</v>
      </c>
      <c r="L8590" t="s">
        <v>18516</v>
      </c>
      <c r="M8590" t="s">
        <v>18516</v>
      </c>
    </row>
    <row r="8591" spans="1:13" ht="13.5">
      <c r="A8591" t="s">
        <v>1684</v>
      </c>
      <c r="B8591" t="s">
        <v>42207</v>
      </c>
      <c r="C8591" t="s">
        <v>29966</v>
      </c>
      <c r="D8591" t="s">
        <v>29967</v>
      </c>
      <c r="E8591" s="164">
        <v>130</v>
      </c>
      <c r="F8591" s="164">
        <v>95</v>
      </c>
      <c r="G8591" s="165">
        <v>0.73</v>
      </c>
      <c r="H8591" t="s">
        <v>18516</v>
      </c>
      <c r="I8591" s="164">
        <v>44.35</v>
      </c>
      <c r="J8591" s="164">
        <v>139.35</v>
      </c>
      <c r="K8591">
        <v>258</v>
      </c>
      <c r="L8591" t="s">
        <v>18516</v>
      </c>
      <c r="M8591" t="s">
        <v>18516</v>
      </c>
    </row>
    <row r="8592" spans="1:13" ht="13.5">
      <c r="A8592" t="s">
        <v>1687</v>
      </c>
      <c r="B8592" t="s">
        <v>42208</v>
      </c>
      <c r="C8592" t="s">
        <v>29966</v>
      </c>
      <c r="D8592" t="s">
        <v>29967</v>
      </c>
      <c r="E8592" t="s">
        <v>18516</v>
      </c>
      <c r="F8592" t="s">
        <v>18516</v>
      </c>
      <c r="G8592" t="s">
        <v>18516</v>
      </c>
      <c r="H8592" t="s">
        <v>18516</v>
      </c>
      <c r="I8592" t="s">
        <v>18516</v>
      </c>
      <c r="J8592" t="s">
        <v>18516</v>
      </c>
      <c r="K8592" t="s">
        <v>29707</v>
      </c>
      <c r="L8592" t="s">
        <v>18516</v>
      </c>
      <c r="M8592" t="s">
        <v>18516</v>
      </c>
    </row>
    <row r="8593" spans="1:13" ht="13.5">
      <c r="A8593" t="s">
        <v>1681</v>
      </c>
      <c r="B8593" t="s">
        <v>42209</v>
      </c>
      <c r="C8593" t="s">
        <v>29966</v>
      </c>
      <c r="D8593" t="s">
        <v>29967</v>
      </c>
      <c r="E8593" t="s">
        <v>18516</v>
      </c>
      <c r="F8593" t="s">
        <v>18516</v>
      </c>
      <c r="G8593" t="s">
        <v>18516</v>
      </c>
      <c r="H8593" t="s">
        <v>18516</v>
      </c>
      <c r="I8593" t="s">
        <v>18516</v>
      </c>
      <c r="J8593" t="s">
        <v>18516</v>
      </c>
      <c r="K8593" t="s">
        <v>29707</v>
      </c>
      <c r="L8593" t="s">
        <v>18516</v>
      </c>
      <c r="M8593" t="s">
        <v>18516</v>
      </c>
    </row>
    <row r="8594" spans="1:13" ht="13.5">
      <c r="A8594" t="s">
        <v>42210</v>
      </c>
      <c r="B8594" t="s">
        <v>42102</v>
      </c>
      <c r="C8594" t="s">
        <v>29966</v>
      </c>
      <c r="D8594" t="s">
        <v>29967</v>
      </c>
      <c r="E8594" t="s">
        <v>18516</v>
      </c>
      <c r="F8594" t="s">
        <v>18516</v>
      </c>
      <c r="G8594" t="s">
        <v>18516</v>
      </c>
      <c r="H8594" t="s">
        <v>18516</v>
      </c>
      <c r="I8594" t="s">
        <v>18516</v>
      </c>
      <c r="J8594" t="s">
        <v>18516</v>
      </c>
      <c r="K8594" t="s">
        <v>29707</v>
      </c>
      <c r="L8594" t="s">
        <v>18516</v>
      </c>
      <c r="M8594" t="s">
        <v>18516</v>
      </c>
    </row>
    <row r="8595" spans="1:13" ht="13.5">
      <c r="A8595" t="s">
        <v>42211</v>
      </c>
      <c r="B8595" t="s">
        <v>42212</v>
      </c>
      <c r="C8595" t="s">
        <v>29966</v>
      </c>
      <c r="D8595" t="s">
        <v>29967</v>
      </c>
      <c r="E8595" t="s">
        <v>18516</v>
      </c>
      <c r="F8595" t="s">
        <v>18516</v>
      </c>
      <c r="G8595" t="s">
        <v>18516</v>
      </c>
      <c r="H8595" t="s">
        <v>18516</v>
      </c>
      <c r="I8595" t="s">
        <v>18516</v>
      </c>
      <c r="J8595" t="s">
        <v>18516</v>
      </c>
      <c r="K8595" t="s">
        <v>29707</v>
      </c>
      <c r="L8595" t="s">
        <v>18516</v>
      </c>
      <c r="M8595" t="s">
        <v>18516</v>
      </c>
    </row>
    <row r="8596" spans="1:13" ht="13.5">
      <c r="A8596" t="s">
        <v>1551</v>
      </c>
      <c r="B8596" t="s">
        <v>42213</v>
      </c>
      <c r="C8596" t="s">
        <v>29966</v>
      </c>
      <c r="D8596" t="s">
        <v>29967</v>
      </c>
      <c r="E8596" t="s">
        <v>18516</v>
      </c>
      <c r="F8596" t="s">
        <v>18516</v>
      </c>
      <c r="G8596" t="s">
        <v>18516</v>
      </c>
      <c r="H8596" t="s">
        <v>18516</v>
      </c>
      <c r="I8596" t="s">
        <v>18516</v>
      </c>
      <c r="J8596" t="s">
        <v>18516</v>
      </c>
      <c r="K8596" t="s">
        <v>29707</v>
      </c>
      <c r="L8596" t="s">
        <v>18516</v>
      </c>
      <c r="M8596" t="s">
        <v>18516</v>
      </c>
    </row>
    <row r="8597" spans="1:13" ht="13.5">
      <c r="A8597" t="s">
        <v>1702</v>
      </c>
      <c r="B8597" t="s">
        <v>42214</v>
      </c>
      <c r="C8597" t="s">
        <v>29966</v>
      </c>
      <c r="D8597" t="s">
        <v>29967</v>
      </c>
      <c r="E8597" t="s">
        <v>18516</v>
      </c>
      <c r="F8597" t="s">
        <v>18516</v>
      </c>
      <c r="G8597" t="s">
        <v>18516</v>
      </c>
      <c r="H8597" t="s">
        <v>18516</v>
      </c>
      <c r="I8597" t="s">
        <v>18516</v>
      </c>
      <c r="J8597" t="s">
        <v>18516</v>
      </c>
      <c r="K8597" t="s">
        <v>29707</v>
      </c>
      <c r="L8597" t="s">
        <v>18516</v>
      </c>
      <c r="M8597" t="s">
        <v>18516</v>
      </c>
    </row>
    <row r="8598" spans="1:13" ht="13.5">
      <c r="A8598" t="s">
        <v>42215</v>
      </c>
      <c r="B8598" t="s">
        <v>42216</v>
      </c>
      <c r="C8598" t="s">
        <v>29966</v>
      </c>
      <c r="D8598" t="s">
        <v>29967</v>
      </c>
      <c r="E8598" t="s">
        <v>18516</v>
      </c>
      <c r="F8598" t="s">
        <v>18516</v>
      </c>
      <c r="G8598" t="s">
        <v>18516</v>
      </c>
      <c r="H8598" t="s">
        <v>18516</v>
      </c>
      <c r="I8598" t="s">
        <v>18516</v>
      </c>
      <c r="J8598" t="s">
        <v>18516</v>
      </c>
      <c r="K8598" t="s">
        <v>29707</v>
      </c>
      <c r="L8598" t="s">
        <v>18516</v>
      </c>
      <c r="M8598" t="s">
        <v>18516</v>
      </c>
    </row>
    <row r="8599" spans="1:13" ht="13.5">
      <c r="A8599" t="s">
        <v>42217</v>
      </c>
      <c r="B8599" t="s">
        <v>42218</v>
      </c>
      <c r="C8599" t="s">
        <v>29966</v>
      </c>
      <c r="D8599" t="s">
        <v>29967</v>
      </c>
      <c r="E8599" t="s">
        <v>18516</v>
      </c>
      <c r="F8599" t="s">
        <v>18516</v>
      </c>
      <c r="G8599" t="s">
        <v>18516</v>
      </c>
      <c r="H8599" t="s">
        <v>18516</v>
      </c>
      <c r="I8599" t="s">
        <v>18516</v>
      </c>
      <c r="J8599" t="s">
        <v>18516</v>
      </c>
      <c r="K8599" t="s">
        <v>29707</v>
      </c>
      <c r="L8599" t="s">
        <v>18516</v>
      </c>
      <c r="M8599" t="s">
        <v>18516</v>
      </c>
    </row>
    <row r="8600" spans="1:13" ht="13.5">
      <c r="A8600" t="s">
        <v>42219</v>
      </c>
      <c r="B8600" t="s">
        <v>42220</v>
      </c>
      <c r="C8600" t="s">
        <v>29966</v>
      </c>
      <c r="D8600" t="s">
        <v>29967</v>
      </c>
      <c r="E8600" t="s">
        <v>18516</v>
      </c>
      <c r="F8600" t="s">
        <v>18516</v>
      </c>
      <c r="G8600" t="s">
        <v>18516</v>
      </c>
      <c r="H8600" t="s">
        <v>18516</v>
      </c>
      <c r="I8600" t="s">
        <v>18516</v>
      </c>
      <c r="J8600" t="s">
        <v>18516</v>
      </c>
      <c r="K8600" t="s">
        <v>29707</v>
      </c>
      <c r="L8600" t="s">
        <v>18516</v>
      </c>
      <c r="M8600" t="s">
        <v>18516</v>
      </c>
    </row>
    <row r="8601" spans="1:13" ht="13.5">
      <c r="A8601" t="s">
        <v>42221</v>
      </c>
      <c r="B8601" t="s">
        <v>42222</v>
      </c>
      <c r="C8601" t="s">
        <v>29966</v>
      </c>
      <c r="D8601" t="s">
        <v>29967</v>
      </c>
      <c r="E8601" t="s">
        <v>18516</v>
      </c>
      <c r="F8601" t="s">
        <v>18516</v>
      </c>
      <c r="G8601" t="s">
        <v>18516</v>
      </c>
      <c r="H8601" t="s">
        <v>18516</v>
      </c>
      <c r="I8601" t="s">
        <v>18516</v>
      </c>
      <c r="J8601" t="s">
        <v>18516</v>
      </c>
      <c r="K8601" t="s">
        <v>29707</v>
      </c>
      <c r="L8601" t="s">
        <v>18516</v>
      </c>
      <c r="M8601" t="s">
        <v>18516</v>
      </c>
    </row>
    <row r="8602" spans="1:13" ht="13.5">
      <c r="A8602" t="s">
        <v>42223</v>
      </c>
      <c r="B8602" t="s">
        <v>42224</v>
      </c>
      <c r="C8602" t="s">
        <v>29966</v>
      </c>
      <c r="D8602" t="s">
        <v>29967</v>
      </c>
      <c r="E8602" t="s">
        <v>18516</v>
      </c>
      <c r="F8602" t="s">
        <v>18516</v>
      </c>
      <c r="G8602" t="s">
        <v>18516</v>
      </c>
      <c r="H8602" t="s">
        <v>18516</v>
      </c>
      <c r="I8602" t="s">
        <v>18516</v>
      </c>
      <c r="J8602" t="s">
        <v>18516</v>
      </c>
      <c r="K8602" t="s">
        <v>29707</v>
      </c>
      <c r="L8602" t="s">
        <v>18516</v>
      </c>
      <c r="M8602" t="s">
        <v>18516</v>
      </c>
    </row>
    <row r="8603" spans="1:13" ht="13.5">
      <c r="A8603" t="s">
        <v>12830</v>
      </c>
      <c r="B8603" t="s">
        <v>42225</v>
      </c>
      <c r="C8603" t="s">
        <v>29467</v>
      </c>
      <c r="D8603" t="s">
        <v>29468</v>
      </c>
      <c r="E8603" s="164">
        <v>235</v>
      </c>
      <c r="F8603" s="164">
        <v>205</v>
      </c>
      <c r="G8603" s="165">
        <v>0.87</v>
      </c>
      <c r="H8603" t="s">
        <v>18516</v>
      </c>
      <c r="I8603" s="164">
        <v>105.26</v>
      </c>
      <c r="J8603" s="164">
        <v>310.26</v>
      </c>
      <c r="K8603">
        <v>100</v>
      </c>
      <c r="L8603" t="s">
        <v>18516</v>
      </c>
      <c r="M8603" t="s">
        <v>18516</v>
      </c>
    </row>
    <row r="8604" spans="1:13" ht="13.5">
      <c r="A8604" t="s">
        <v>12824</v>
      </c>
      <c r="B8604" t="s">
        <v>42226</v>
      </c>
      <c r="C8604" t="s">
        <v>29467</v>
      </c>
      <c r="D8604" t="s">
        <v>29468</v>
      </c>
      <c r="E8604" s="164">
        <v>215</v>
      </c>
      <c r="F8604" s="164">
        <v>195</v>
      </c>
      <c r="G8604" s="165">
        <v>0.9</v>
      </c>
      <c r="H8604" t="s">
        <v>18516</v>
      </c>
      <c r="I8604" s="164">
        <v>56.18</v>
      </c>
      <c r="J8604" s="164">
        <v>251.18</v>
      </c>
      <c r="K8604">
        <v>26</v>
      </c>
      <c r="L8604" t="s">
        <v>18516</v>
      </c>
      <c r="M8604" t="s">
        <v>18516</v>
      </c>
    </row>
    <row r="8605" spans="1:13" ht="13.5">
      <c r="A8605" t="s">
        <v>12818</v>
      </c>
      <c r="B8605" t="s">
        <v>42227</v>
      </c>
      <c r="C8605" t="s">
        <v>29467</v>
      </c>
      <c r="D8605" t="s">
        <v>29468</v>
      </c>
      <c r="E8605" s="164">
        <v>205</v>
      </c>
      <c r="F8605" s="164">
        <v>190</v>
      </c>
      <c r="G8605" s="165">
        <v>0.92</v>
      </c>
      <c r="H8605" t="s">
        <v>18516</v>
      </c>
      <c r="I8605" s="164">
        <v>56.18</v>
      </c>
      <c r="J8605" s="164">
        <v>246.18</v>
      </c>
      <c r="K8605">
        <v>37</v>
      </c>
      <c r="L8605" t="s">
        <v>18516</v>
      </c>
      <c r="M8605" t="s">
        <v>18516</v>
      </c>
    </row>
    <row r="8606" spans="1:13" ht="13.5">
      <c r="A8606" t="s">
        <v>12812</v>
      </c>
      <c r="B8606" t="s">
        <v>42228</v>
      </c>
      <c r="C8606" t="s">
        <v>29467</v>
      </c>
      <c r="D8606" t="s">
        <v>29468</v>
      </c>
      <c r="E8606" s="164">
        <v>190</v>
      </c>
      <c r="F8606" s="164">
        <v>175</v>
      </c>
      <c r="G8606" s="165">
        <v>0.92</v>
      </c>
      <c r="H8606" t="s">
        <v>18516</v>
      </c>
      <c r="I8606" s="164">
        <v>51.26</v>
      </c>
      <c r="J8606" s="164">
        <v>226.26</v>
      </c>
      <c r="K8606">
        <v>20</v>
      </c>
      <c r="L8606" t="s">
        <v>18516</v>
      </c>
      <c r="M8606" t="s">
        <v>18516</v>
      </c>
    </row>
    <row r="8607" spans="1:13" ht="13.5">
      <c r="A8607" t="s">
        <v>12827</v>
      </c>
      <c r="B8607" t="s">
        <v>42229</v>
      </c>
      <c r="C8607" t="s">
        <v>29467</v>
      </c>
      <c r="D8607" t="s">
        <v>29468</v>
      </c>
      <c r="E8607" s="164">
        <v>235</v>
      </c>
      <c r="F8607" s="164">
        <v>205</v>
      </c>
      <c r="G8607" s="165">
        <v>0.87</v>
      </c>
      <c r="H8607" t="s">
        <v>18516</v>
      </c>
      <c r="I8607" s="164">
        <v>105.26</v>
      </c>
      <c r="J8607" s="164">
        <v>310.26</v>
      </c>
      <c r="K8607">
        <v>90</v>
      </c>
      <c r="L8607" t="s">
        <v>18516</v>
      </c>
      <c r="M8607" t="s">
        <v>18516</v>
      </c>
    </row>
    <row r="8608" spans="1:13" ht="13.5">
      <c r="A8608" t="s">
        <v>12821</v>
      </c>
      <c r="B8608" t="s">
        <v>42230</v>
      </c>
      <c r="C8608" t="s">
        <v>29467</v>
      </c>
      <c r="D8608" t="s">
        <v>29468</v>
      </c>
      <c r="E8608" s="164">
        <v>215</v>
      </c>
      <c r="F8608" s="164">
        <v>195</v>
      </c>
      <c r="G8608" s="165">
        <v>0.9</v>
      </c>
      <c r="H8608" t="s">
        <v>18516</v>
      </c>
      <c r="I8608" s="164">
        <v>56.18</v>
      </c>
      <c r="J8608" s="164">
        <v>251.18</v>
      </c>
      <c r="K8608">
        <v>131</v>
      </c>
      <c r="L8608" t="s">
        <v>18516</v>
      </c>
      <c r="M8608" t="s">
        <v>18516</v>
      </c>
    </row>
    <row r="8609" spans="1:13" ht="13.5">
      <c r="A8609" t="s">
        <v>12815</v>
      </c>
      <c r="B8609" t="s">
        <v>42231</v>
      </c>
      <c r="C8609" t="s">
        <v>29467</v>
      </c>
      <c r="D8609" t="s">
        <v>29468</v>
      </c>
      <c r="E8609" s="164">
        <v>205</v>
      </c>
      <c r="F8609" s="164">
        <v>190</v>
      </c>
      <c r="G8609" s="165">
        <v>0.92</v>
      </c>
      <c r="H8609" t="s">
        <v>18516</v>
      </c>
      <c r="I8609" s="164">
        <v>56.18</v>
      </c>
      <c r="J8609" s="164">
        <v>246.18</v>
      </c>
      <c r="K8609">
        <v>114</v>
      </c>
      <c r="L8609" t="s">
        <v>18516</v>
      </c>
      <c r="M8609" t="s">
        <v>18516</v>
      </c>
    </row>
    <row r="8610" spans="1:13" ht="13.5">
      <c r="A8610" t="s">
        <v>12809</v>
      </c>
      <c r="B8610" t="s">
        <v>42232</v>
      </c>
      <c r="C8610" t="s">
        <v>29467</v>
      </c>
      <c r="D8610" t="s">
        <v>29468</v>
      </c>
      <c r="E8610" s="164">
        <v>190</v>
      </c>
      <c r="F8610" s="164">
        <v>175</v>
      </c>
      <c r="G8610" s="165">
        <v>0.92</v>
      </c>
      <c r="H8610" t="s">
        <v>18516</v>
      </c>
      <c r="I8610" s="164">
        <v>51.26</v>
      </c>
      <c r="J8610" s="164">
        <v>226.26</v>
      </c>
      <c r="K8610">
        <v>97</v>
      </c>
      <c r="L8610" t="s">
        <v>18516</v>
      </c>
      <c r="M8610" t="s">
        <v>18516</v>
      </c>
    </row>
    <row r="8611" spans="1:13" ht="13.5">
      <c r="A8611" t="s">
        <v>845</v>
      </c>
      <c r="B8611" t="s">
        <v>42233</v>
      </c>
      <c r="C8611" t="s">
        <v>29467</v>
      </c>
      <c r="D8611" t="s">
        <v>29468</v>
      </c>
      <c r="E8611" t="s">
        <v>18516</v>
      </c>
      <c r="F8611" t="s">
        <v>18516</v>
      </c>
      <c r="G8611" t="s">
        <v>18516</v>
      </c>
      <c r="H8611" t="s">
        <v>18516</v>
      </c>
      <c r="I8611" t="s">
        <v>18516</v>
      </c>
      <c r="J8611" t="s">
        <v>18516</v>
      </c>
      <c r="K8611" t="s">
        <v>29707</v>
      </c>
      <c r="L8611" t="s">
        <v>18516</v>
      </c>
      <c r="M8611" t="s">
        <v>18516</v>
      </c>
    </row>
    <row r="8612" spans="1:13" ht="13.5">
      <c r="A8612" t="s">
        <v>842</v>
      </c>
      <c r="B8612" t="s">
        <v>42234</v>
      </c>
      <c r="C8612" t="s">
        <v>29467</v>
      </c>
      <c r="D8612" t="s">
        <v>29468</v>
      </c>
      <c r="E8612" t="s">
        <v>18516</v>
      </c>
      <c r="F8612" t="s">
        <v>18516</v>
      </c>
      <c r="G8612" t="s">
        <v>18516</v>
      </c>
      <c r="H8612" t="s">
        <v>18516</v>
      </c>
      <c r="I8612" t="s">
        <v>18516</v>
      </c>
      <c r="J8612" t="s">
        <v>18516</v>
      </c>
      <c r="K8612" t="s">
        <v>29707</v>
      </c>
      <c r="L8612" t="s">
        <v>18516</v>
      </c>
      <c r="M8612" t="s">
        <v>18516</v>
      </c>
    </row>
    <row r="8613" spans="1:13" ht="13.5">
      <c r="A8613" t="s">
        <v>283</v>
      </c>
      <c r="B8613" t="s">
        <v>42235</v>
      </c>
      <c r="C8613" t="s">
        <v>29467</v>
      </c>
      <c r="D8613" t="s">
        <v>29468</v>
      </c>
      <c r="E8613" t="s">
        <v>18516</v>
      </c>
      <c r="F8613" t="s">
        <v>18516</v>
      </c>
      <c r="G8613" t="s">
        <v>18516</v>
      </c>
      <c r="H8613" t="s">
        <v>18516</v>
      </c>
      <c r="I8613" t="s">
        <v>18516</v>
      </c>
      <c r="J8613" t="s">
        <v>18516</v>
      </c>
      <c r="K8613" t="s">
        <v>29707</v>
      </c>
      <c r="L8613" t="s">
        <v>18516</v>
      </c>
      <c r="M8613" t="s">
        <v>18516</v>
      </c>
    </row>
    <row r="8614" spans="1:13" ht="13.5">
      <c r="A8614" t="s">
        <v>1873</v>
      </c>
      <c r="B8614" t="s">
        <v>42236</v>
      </c>
      <c r="C8614" t="s">
        <v>29467</v>
      </c>
      <c r="D8614" t="s">
        <v>29468</v>
      </c>
      <c r="E8614" t="s">
        <v>18516</v>
      </c>
      <c r="F8614" t="s">
        <v>18516</v>
      </c>
      <c r="G8614" t="s">
        <v>18516</v>
      </c>
      <c r="H8614" t="s">
        <v>18516</v>
      </c>
      <c r="I8614" t="s">
        <v>18516</v>
      </c>
      <c r="J8614" t="s">
        <v>18516</v>
      </c>
      <c r="K8614" t="s">
        <v>29707</v>
      </c>
      <c r="L8614" t="s">
        <v>18516</v>
      </c>
      <c r="M8614" t="s">
        <v>18516</v>
      </c>
    </row>
    <row r="8615" spans="1:13" ht="13.5">
      <c r="A8615" t="s">
        <v>1870</v>
      </c>
      <c r="B8615" t="s">
        <v>42237</v>
      </c>
      <c r="C8615" t="s">
        <v>29467</v>
      </c>
      <c r="D8615" t="s">
        <v>29468</v>
      </c>
      <c r="E8615" t="s">
        <v>18516</v>
      </c>
      <c r="F8615" t="s">
        <v>18516</v>
      </c>
      <c r="G8615" t="s">
        <v>18516</v>
      </c>
      <c r="H8615" t="s">
        <v>18516</v>
      </c>
      <c r="I8615" t="s">
        <v>18516</v>
      </c>
      <c r="J8615" t="s">
        <v>18516</v>
      </c>
      <c r="K8615" t="s">
        <v>29707</v>
      </c>
      <c r="L8615" t="s">
        <v>18516</v>
      </c>
      <c r="M8615" t="s">
        <v>18516</v>
      </c>
    </row>
    <row r="8616" spans="1:13" ht="13.5">
      <c r="A8616" t="s">
        <v>42238</v>
      </c>
      <c r="B8616" t="s">
        <v>42238</v>
      </c>
      <c r="C8616" t="s">
        <v>29467</v>
      </c>
      <c r="D8616" t="s">
        <v>29468</v>
      </c>
      <c r="E8616" t="s">
        <v>18516</v>
      </c>
      <c r="F8616" t="s">
        <v>18516</v>
      </c>
      <c r="G8616" t="s">
        <v>18516</v>
      </c>
      <c r="H8616" t="s">
        <v>18516</v>
      </c>
      <c r="I8616" t="s">
        <v>18516</v>
      </c>
      <c r="J8616" t="s">
        <v>18516</v>
      </c>
      <c r="K8616" t="s">
        <v>29707</v>
      </c>
      <c r="L8616" t="s">
        <v>18516</v>
      </c>
      <c r="M8616" t="s">
        <v>18516</v>
      </c>
    </row>
    <row r="8617" spans="1:13" ht="13.5">
      <c r="A8617" t="s">
        <v>286</v>
      </c>
      <c r="B8617" t="s">
        <v>42239</v>
      </c>
      <c r="C8617" t="s">
        <v>29467</v>
      </c>
      <c r="D8617" t="s">
        <v>29468</v>
      </c>
      <c r="E8617" s="164">
        <v>208</v>
      </c>
      <c r="F8617" s="164">
        <v>166.4</v>
      </c>
      <c r="G8617" s="165">
        <v>0.8</v>
      </c>
      <c r="H8617" t="s">
        <v>51003</v>
      </c>
      <c r="I8617" s="164">
        <v>76.81</v>
      </c>
      <c r="J8617" s="164">
        <v>243.21</v>
      </c>
      <c r="K8617">
        <v>1</v>
      </c>
      <c r="L8617" t="s">
        <v>18516</v>
      </c>
      <c r="M8617" t="s">
        <v>18516</v>
      </c>
    </row>
    <row r="8618" spans="1:13" ht="13.5">
      <c r="A8618" t="s">
        <v>292</v>
      </c>
      <c r="B8618" t="s">
        <v>42240</v>
      </c>
      <c r="C8618" t="s">
        <v>29467</v>
      </c>
      <c r="D8618" t="s">
        <v>29468</v>
      </c>
      <c r="E8618" s="164">
        <v>225</v>
      </c>
      <c r="F8618" s="164">
        <v>168.75</v>
      </c>
      <c r="G8618" s="165">
        <v>0.75</v>
      </c>
      <c r="H8618" t="s">
        <v>51003</v>
      </c>
      <c r="I8618" s="164">
        <v>78.74</v>
      </c>
      <c r="J8618" s="164">
        <v>247.49</v>
      </c>
      <c r="K8618">
        <v>34</v>
      </c>
      <c r="L8618" t="s">
        <v>18516</v>
      </c>
      <c r="M8618" t="s">
        <v>18516</v>
      </c>
    </row>
    <row r="8619" spans="1:13" ht="13.5">
      <c r="A8619" t="s">
        <v>295</v>
      </c>
      <c r="B8619" t="s">
        <v>42241</v>
      </c>
      <c r="C8619" t="s">
        <v>29467</v>
      </c>
      <c r="D8619" t="s">
        <v>29468</v>
      </c>
      <c r="E8619" t="s">
        <v>18516</v>
      </c>
      <c r="F8619" t="s">
        <v>18516</v>
      </c>
      <c r="G8619" t="s">
        <v>18516</v>
      </c>
      <c r="H8619" t="s">
        <v>18516</v>
      </c>
      <c r="I8619" t="s">
        <v>18516</v>
      </c>
      <c r="J8619" t="s">
        <v>18516</v>
      </c>
      <c r="K8619" t="s">
        <v>29707</v>
      </c>
      <c r="L8619" t="s">
        <v>18516</v>
      </c>
      <c r="M8619" t="s">
        <v>18516</v>
      </c>
    </row>
    <row r="8620" spans="1:13" ht="13.5">
      <c r="A8620" t="s">
        <v>289</v>
      </c>
      <c r="B8620" t="s">
        <v>42242</v>
      </c>
      <c r="C8620" t="s">
        <v>29467</v>
      </c>
      <c r="D8620" t="s">
        <v>29468</v>
      </c>
      <c r="E8620" s="164">
        <v>215</v>
      </c>
      <c r="F8620" s="164">
        <v>161.25</v>
      </c>
      <c r="G8620" s="165">
        <v>0.75</v>
      </c>
      <c r="H8620" t="s">
        <v>51003</v>
      </c>
      <c r="I8620" s="164">
        <v>76.81</v>
      </c>
      <c r="J8620" s="164">
        <v>238.06</v>
      </c>
      <c r="K8620">
        <v>52</v>
      </c>
      <c r="L8620" t="s">
        <v>18516</v>
      </c>
      <c r="M8620" t="s">
        <v>18516</v>
      </c>
    </row>
    <row r="8621" spans="1:13" ht="13.5">
      <c r="A8621" t="s">
        <v>42243</v>
      </c>
      <c r="B8621" t="s">
        <v>42244</v>
      </c>
      <c r="C8621" t="s">
        <v>29467</v>
      </c>
      <c r="D8621" t="s">
        <v>29468</v>
      </c>
      <c r="E8621" t="s">
        <v>18516</v>
      </c>
      <c r="F8621" t="s">
        <v>18516</v>
      </c>
      <c r="G8621" t="s">
        <v>18516</v>
      </c>
      <c r="H8621" t="s">
        <v>18516</v>
      </c>
      <c r="I8621" t="s">
        <v>18516</v>
      </c>
      <c r="J8621" t="s">
        <v>18516</v>
      </c>
      <c r="K8621" t="s">
        <v>29707</v>
      </c>
      <c r="L8621" t="s">
        <v>18516</v>
      </c>
      <c r="M8621" t="s">
        <v>18516</v>
      </c>
    </row>
    <row r="8622" spans="1:13" ht="13.5">
      <c r="A8622" t="s">
        <v>42245</v>
      </c>
      <c r="B8622" t="s">
        <v>42246</v>
      </c>
      <c r="C8622" t="s">
        <v>29467</v>
      </c>
      <c r="D8622" t="s">
        <v>29468</v>
      </c>
      <c r="E8622" t="s">
        <v>18516</v>
      </c>
      <c r="F8622" t="s">
        <v>18516</v>
      </c>
      <c r="G8622" t="s">
        <v>18516</v>
      </c>
      <c r="H8622" t="s">
        <v>18516</v>
      </c>
      <c r="I8622" t="s">
        <v>18516</v>
      </c>
      <c r="J8622" t="s">
        <v>18516</v>
      </c>
      <c r="K8622" t="s">
        <v>29707</v>
      </c>
      <c r="L8622" t="s">
        <v>18516</v>
      </c>
      <c r="M8622" t="s">
        <v>18516</v>
      </c>
    </row>
    <row r="8623" spans="1:13" ht="13.5">
      <c r="A8623" t="s">
        <v>130</v>
      </c>
      <c r="B8623" t="s">
        <v>42247</v>
      </c>
      <c r="C8623" t="s">
        <v>29467</v>
      </c>
      <c r="D8623" t="s">
        <v>29468</v>
      </c>
      <c r="E8623" t="s">
        <v>18516</v>
      </c>
      <c r="F8623" t="s">
        <v>18516</v>
      </c>
      <c r="G8623" t="s">
        <v>18516</v>
      </c>
      <c r="H8623" t="s">
        <v>18516</v>
      </c>
      <c r="I8623" t="s">
        <v>18516</v>
      </c>
      <c r="J8623" t="s">
        <v>18516</v>
      </c>
      <c r="K8623" t="s">
        <v>29707</v>
      </c>
      <c r="L8623" t="s">
        <v>18516</v>
      </c>
      <c r="M8623" t="s">
        <v>18516</v>
      </c>
    </row>
    <row r="8624" spans="1:13" ht="13.5">
      <c r="A8624" t="s">
        <v>848</v>
      </c>
      <c r="B8624" t="s">
        <v>42248</v>
      </c>
      <c r="C8624" t="s">
        <v>29467</v>
      </c>
      <c r="D8624" t="s">
        <v>29468</v>
      </c>
      <c r="E8624" t="s">
        <v>18516</v>
      </c>
      <c r="F8624" t="s">
        <v>18516</v>
      </c>
      <c r="G8624" t="s">
        <v>18516</v>
      </c>
      <c r="H8624" t="s">
        <v>18516</v>
      </c>
      <c r="I8624" t="s">
        <v>18516</v>
      </c>
      <c r="J8624" t="s">
        <v>18516</v>
      </c>
      <c r="K8624" t="s">
        <v>29707</v>
      </c>
      <c r="L8624" t="s">
        <v>18516</v>
      </c>
      <c r="M8624" t="s">
        <v>18516</v>
      </c>
    </row>
    <row r="8625" spans="1:13" ht="13.5">
      <c r="A8625" t="s">
        <v>127</v>
      </c>
      <c r="B8625" t="s">
        <v>42249</v>
      </c>
      <c r="C8625" t="s">
        <v>29467</v>
      </c>
      <c r="D8625" t="s">
        <v>29468</v>
      </c>
      <c r="E8625" t="s">
        <v>18516</v>
      </c>
      <c r="F8625" t="s">
        <v>18516</v>
      </c>
      <c r="G8625" t="s">
        <v>18516</v>
      </c>
      <c r="H8625" t="s">
        <v>18516</v>
      </c>
      <c r="I8625" t="s">
        <v>18516</v>
      </c>
      <c r="J8625" t="s">
        <v>18516</v>
      </c>
      <c r="K8625" t="s">
        <v>29707</v>
      </c>
      <c r="L8625" t="s">
        <v>18516</v>
      </c>
      <c r="M8625" t="s">
        <v>18516</v>
      </c>
    </row>
    <row r="8626" spans="1:13" ht="13.5">
      <c r="A8626" t="s">
        <v>7746</v>
      </c>
      <c r="B8626" t="s">
        <v>42250</v>
      </c>
      <c r="C8626" t="s">
        <v>29506</v>
      </c>
      <c r="D8626" t="s">
        <v>29507</v>
      </c>
      <c r="E8626" s="164">
        <v>148</v>
      </c>
      <c r="F8626" s="164">
        <v>120</v>
      </c>
      <c r="G8626" s="165">
        <v>0.81</v>
      </c>
      <c r="H8626" t="s">
        <v>18516</v>
      </c>
      <c r="I8626" s="164">
        <v>39.69</v>
      </c>
      <c r="J8626" s="164">
        <v>159.69</v>
      </c>
      <c r="K8626">
        <v>111</v>
      </c>
      <c r="L8626" t="s">
        <v>29410</v>
      </c>
      <c r="M8626" t="s">
        <v>29623</v>
      </c>
    </row>
    <row r="8627" spans="1:13" ht="13.5">
      <c r="A8627" t="s">
        <v>7743</v>
      </c>
      <c r="B8627" t="s">
        <v>42251</v>
      </c>
      <c r="C8627" t="s">
        <v>29506</v>
      </c>
      <c r="D8627" t="s">
        <v>29507</v>
      </c>
      <c r="E8627" s="164">
        <v>148</v>
      </c>
      <c r="F8627" s="164">
        <v>120</v>
      </c>
      <c r="G8627" s="165">
        <v>0.81</v>
      </c>
      <c r="H8627" t="s">
        <v>18516</v>
      </c>
      <c r="I8627" s="164">
        <v>39.69</v>
      </c>
      <c r="J8627" s="164">
        <v>159.69</v>
      </c>
      <c r="K8627">
        <v>0</v>
      </c>
      <c r="L8627" t="s">
        <v>29410</v>
      </c>
      <c r="M8627" t="s">
        <v>29623</v>
      </c>
    </row>
    <row r="8628" spans="1:13" ht="13.5">
      <c r="A8628" t="s">
        <v>7740</v>
      </c>
      <c r="B8628" t="s">
        <v>42252</v>
      </c>
      <c r="C8628" t="s">
        <v>29506</v>
      </c>
      <c r="D8628" t="s">
        <v>29507</v>
      </c>
      <c r="E8628" s="164">
        <v>138</v>
      </c>
      <c r="F8628" s="164">
        <v>104</v>
      </c>
      <c r="G8628" s="165">
        <v>0.75</v>
      </c>
      <c r="H8628" t="s">
        <v>18516</v>
      </c>
      <c r="I8628" s="164">
        <v>38.41</v>
      </c>
      <c r="J8628" s="164">
        <v>142.41</v>
      </c>
      <c r="K8628">
        <v>84</v>
      </c>
      <c r="L8628" t="s">
        <v>29410</v>
      </c>
      <c r="M8628" t="s">
        <v>29623</v>
      </c>
    </row>
    <row r="8629" spans="1:13" ht="13.5">
      <c r="A8629" t="s">
        <v>7737</v>
      </c>
      <c r="B8629" t="s">
        <v>42253</v>
      </c>
      <c r="C8629" t="s">
        <v>29506</v>
      </c>
      <c r="D8629" t="s">
        <v>29507</v>
      </c>
      <c r="E8629" s="164">
        <v>138</v>
      </c>
      <c r="F8629" s="164">
        <v>104</v>
      </c>
      <c r="G8629" s="165">
        <v>0.75</v>
      </c>
      <c r="H8629" t="s">
        <v>18516</v>
      </c>
      <c r="I8629" s="164">
        <v>38.41</v>
      </c>
      <c r="J8629" s="164">
        <v>142.41</v>
      </c>
      <c r="K8629">
        <v>60</v>
      </c>
      <c r="L8629" t="s">
        <v>29465</v>
      </c>
      <c r="M8629" t="s">
        <v>29623</v>
      </c>
    </row>
    <row r="8630" spans="1:13" ht="13.5">
      <c r="A8630" t="s">
        <v>7734</v>
      </c>
      <c r="B8630" t="s">
        <v>42254</v>
      </c>
      <c r="C8630" t="s">
        <v>29506</v>
      </c>
      <c r="D8630" t="s">
        <v>29507</v>
      </c>
      <c r="E8630" s="164">
        <v>147</v>
      </c>
      <c r="F8630" s="164">
        <v>106</v>
      </c>
      <c r="G8630" s="165">
        <v>0.72</v>
      </c>
      <c r="H8630" t="s">
        <v>18516</v>
      </c>
      <c r="I8630" s="164">
        <v>38.13</v>
      </c>
      <c r="J8630" s="164">
        <v>144.13</v>
      </c>
      <c r="K8630">
        <v>73</v>
      </c>
      <c r="L8630" t="s">
        <v>29410</v>
      </c>
      <c r="M8630" t="s">
        <v>31588</v>
      </c>
    </row>
    <row r="8631" spans="1:13" ht="13.5">
      <c r="A8631" t="s">
        <v>7731</v>
      </c>
      <c r="B8631" t="s">
        <v>42255</v>
      </c>
      <c r="C8631" t="s">
        <v>29506</v>
      </c>
      <c r="D8631" t="s">
        <v>29507</v>
      </c>
      <c r="E8631" s="164">
        <v>147</v>
      </c>
      <c r="F8631" s="164">
        <v>106</v>
      </c>
      <c r="G8631" s="165">
        <v>0.72</v>
      </c>
      <c r="H8631" t="s">
        <v>18516</v>
      </c>
      <c r="I8631" s="164">
        <v>38.13</v>
      </c>
      <c r="J8631" s="164">
        <v>144.13</v>
      </c>
      <c r="K8631">
        <v>22</v>
      </c>
      <c r="L8631" t="s">
        <v>29410</v>
      </c>
      <c r="M8631" t="s">
        <v>31588</v>
      </c>
    </row>
    <row r="8632" spans="1:13" ht="13.5">
      <c r="A8632" t="s">
        <v>7728</v>
      </c>
      <c r="B8632" t="s">
        <v>42256</v>
      </c>
      <c r="C8632" t="s">
        <v>29506</v>
      </c>
      <c r="D8632" t="s">
        <v>29507</v>
      </c>
      <c r="E8632" s="164">
        <v>130</v>
      </c>
      <c r="F8632" s="164">
        <v>95</v>
      </c>
      <c r="G8632" s="165">
        <v>0.73</v>
      </c>
      <c r="H8632" t="s">
        <v>18516</v>
      </c>
      <c r="I8632" s="164">
        <v>36.78</v>
      </c>
      <c r="J8632" s="164">
        <v>131.78</v>
      </c>
      <c r="K8632">
        <v>115</v>
      </c>
      <c r="L8632" t="s">
        <v>29410</v>
      </c>
      <c r="M8632" t="s">
        <v>31588</v>
      </c>
    </row>
    <row r="8633" spans="1:13" ht="13.5">
      <c r="A8633" t="s">
        <v>7725</v>
      </c>
      <c r="B8633" t="s">
        <v>31483</v>
      </c>
      <c r="C8633" t="s">
        <v>29506</v>
      </c>
      <c r="D8633" t="s">
        <v>29507</v>
      </c>
      <c r="E8633" s="164">
        <v>130</v>
      </c>
      <c r="F8633" s="164">
        <v>95</v>
      </c>
      <c r="G8633" s="165">
        <v>0.73</v>
      </c>
      <c r="H8633" t="s">
        <v>18516</v>
      </c>
      <c r="I8633" s="164">
        <v>36.78</v>
      </c>
      <c r="J8633" s="164">
        <v>131.78</v>
      </c>
      <c r="K8633">
        <v>114</v>
      </c>
      <c r="L8633" t="s">
        <v>29410</v>
      </c>
      <c r="M8633" t="s">
        <v>31588</v>
      </c>
    </row>
    <row r="8634" spans="1:13" ht="13.5">
      <c r="A8634" t="s">
        <v>42257</v>
      </c>
      <c r="B8634" t="s">
        <v>42258</v>
      </c>
      <c r="C8634" t="s">
        <v>29506</v>
      </c>
      <c r="D8634" t="s">
        <v>29507</v>
      </c>
      <c r="E8634" t="s">
        <v>18516</v>
      </c>
      <c r="F8634" t="s">
        <v>18516</v>
      </c>
      <c r="G8634" t="s">
        <v>18516</v>
      </c>
      <c r="H8634" t="s">
        <v>18516</v>
      </c>
      <c r="I8634" t="s">
        <v>18516</v>
      </c>
      <c r="J8634" t="s">
        <v>18516</v>
      </c>
      <c r="K8634" t="s">
        <v>29707</v>
      </c>
      <c r="L8634" t="s">
        <v>18516</v>
      </c>
      <c r="M8634" t="s">
        <v>18516</v>
      </c>
    </row>
    <row r="8635" spans="1:13" ht="13.5">
      <c r="A8635" t="s">
        <v>42259</v>
      </c>
      <c r="B8635" t="s">
        <v>42260</v>
      </c>
      <c r="C8635" t="s">
        <v>29506</v>
      </c>
      <c r="D8635" t="s">
        <v>29507</v>
      </c>
      <c r="E8635" t="s">
        <v>18516</v>
      </c>
      <c r="F8635" t="s">
        <v>18516</v>
      </c>
      <c r="G8635" t="s">
        <v>18516</v>
      </c>
      <c r="H8635" t="s">
        <v>18516</v>
      </c>
      <c r="I8635" t="s">
        <v>18516</v>
      </c>
      <c r="J8635" t="s">
        <v>18516</v>
      </c>
      <c r="K8635" t="s">
        <v>29707</v>
      </c>
      <c r="L8635" t="s">
        <v>18516</v>
      </c>
      <c r="M8635" t="s">
        <v>18516</v>
      </c>
    </row>
    <row r="8636" spans="1:13" ht="13.5">
      <c r="A8636" t="s">
        <v>1329</v>
      </c>
      <c r="B8636" t="s">
        <v>42261</v>
      </c>
      <c r="C8636" t="s">
        <v>29506</v>
      </c>
      <c r="D8636" t="s">
        <v>29507</v>
      </c>
      <c r="E8636" s="164">
        <v>140</v>
      </c>
      <c r="F8636" s="164">
        <v>116</v>
      </c>
      <c r="G8636" s="165">
        <v>0.82</v>
      </c>
      <c r="H8636" t="s">
        <v>18516</v>
      </c>
      <c r="I8636" s="164">
        <v>38.37</v>
      </c>
      <c r="J8636" s="164">
        <v>154.37</v>
      </c>
      <c r="K8636">
        <v>135</v>
      </c>
      <c r="L8636" t="s">
        <v>18516</v>
      </c>
      <c r="M8636" t="s">
        <v>18516</v>
      </c>
    </row>
    <row r="8637" spans="1:13" ht="13.5">
      <c r="A8637" t="s">
        <v>1326</v>
      </c>
      <c r="B8637" t="s">
        <v>42262</v>
      </c>
      <c r="C8637" t="s">
        <v>29506</v>
      </c>
      <c r="D8637" t="s">
        <v>29507</v>
      </c>
      <c r="E8637" s="164">
        <v>140</v>
      </c>
      <c r="F8637" s="164">
        <v>116</v>
      </c>
      <c r="G8637" s="165">
        <v>0.82</v>
      </c>
      <c r="H8637" t="s">
        <v>18516</v>
      </c>
      <c r="I8637" s="164">
        <v>38.44</v>
      </c>
      <c r="J8637" s="164">
        <v>154.44</v>
      </c>
      <c r="K8637">
        <v>0</v>
      </c>
      <c r="L8637" t="s">
        <v>18516</v>
      </c>
      <c r="M8637" t="s">
        <v>18516</v>
      </c>
    </row>
    <row r="8638" spans="1:13" ht="13.5">
      <c r="A8638" t="s">
        <v>1323</v>
      </c>
      <c r="B8638" t="s">
        <v>40252</v>
      </c>
      <c r="C8638" t="s">
        <v>29506</v>
      </c>
      <c r="D8638" t="s">
        <v>29507</v>
      </c>
      <c r="E8638" s="164">
        <v>130</v>
      </c>
      <c r="F8638" s="164">
        <v>102</v>
      </c>
      <c r="G8638" s="165">
        <v>0.78</v>
      </c>
      <c r="H8638" t="s">
        <v>18516</v>
      </c>
      <c r="I8638" s="164">
        <v>38.3</v>
      </c>
      <c r="J8638" s="164">
        <v>140.3</v>
      </c>
      <c r="K8638">
        <v>53</v>
      </c>
      <c r="L8638" t="s">
        <v>18516</v>
      </c>
      <c r="M8638" t="s">
        <v>18516</v>
      </c>
    </row>
    <row r="8639" spans="1:13" ht="13.5">
      <c r="A8639" t="s">
        <v>1320</v>
      </c>
      <c r="B8639" t="s">
        <v>40250</v>
      </c>
      <c r="C8639" t="s">
        <v>29506</v>
      </c>
      <c r="D8639" t="s">
        <v>29507</v>
      </c>
      <c r="E8639" s="164">
        <v>130</v>
      </c>
      <c r="F8639" s="164">
        <v>102</v>
      </c>
      <c r="G8639" s="165">
        <v>0.78</v>
      </c>
      <c r="H8639" t="s">
        <v>18516</v>
      </c>
      <c r="I8639" s="164">
        <v>38.23</v>
      </c>
      <c r="J8639" s="164">
        <v>140.23</v>
      </c>
      <c r="K8639">
        <v>323</v>
      </c>
      <c r="L8639" t="s">
        <v>18516</v>
      </c>
      <c r="M8639" t="s">
        <v>18516</v>
      </c>
    </row>
    <row r="8640" spans="1:13" ht="13.5">
      <c r="A8640" t="s">
        <v>42263</v>
      </c>
      <c r="B8640" t="s">
        <v>32876</v>
      </c>
      <c r="C8640" t="s">
        <v>29583</v>
      </c>
      <c r="D8640" t="s">
        <v>29583</v>
      </c>
      <c r="E8640" t="s">
        <v>18516</v>
      </c>
      <c r="F8640" t="s">
        <v>18516</v>
      </c>
      <c r="G8640" t="s">
        <v>18516</v>
      </c>
      <c r="H8640" t="s">
        <v>18516</v>
      </c>
      <c r="I8640" t="s">
        <v>18516</v>
      </c>
      <c r="J8640" t="s">
        <v>18516</v>
      </c>
      <c r="K8640" t="s">
        <v>29707</v>
      </c>
      <c r="L8640" t="s">
        <v>18516</v>
      </c>
      <c r="M8640" t="s">
        <v>18516</v>
      </c>
    </row>
    <row r="8641" spans="1:13" ht="13.5">
      <c r="A8641" t="s">
        <v>42264</v>
      </c>
      <c r="B8641" t="s">
        <v>32878</v>
      </c>
      <c r="C8641" t="s">
        <v>29583</v>
      </c>
      <c r="D8641" t="s">
        <v>29583</v>
      </c>
      <c r="E8641" t="s">
        <v>18516</v>
      </c>
      <c r="F8641" t="s">
        <v>18516</v>
      </c>
      <c r="G8641" t="s">
        <v>18516</v>
      </c>
      <c r="H8641" t="s">
        <v>18516</v>
      </c>
      <c r="I8641" t="s">
        <v>18516</v>
      </c>
      <c r="J8641" t="s">
        <v>18516</v>
      </c>
      <c r="K8641" t="s">
        <v>29707</v>
      </c>
      <c r="L8641" t="s">
        <v>18516</v>
      </c>
      <c r="M8641" t="s">
        <v>18516</v>
      </c>
    </row>
    <row r="8642" spans="1:13" ht="13.5">
      <c r="A8642" t="s">
        <v>8627</v>
      </c>
      <c r="B8642" t="s">
        <v>42265</v>
      </c>
      <c r="C8642" t="s">
        <v>29583</v>
      </c>
      <c r="D8642" t="s">
        <v>29583</v>
      </c>
      <c r="E8642" t="s">
        <v>18516</v>
      </c>
      <c r="F8642" t="s">
        <v>18516</v>
      </c>
      <c r="G8642" t="s">
        <v>18516</v>
      </c>
      <c r="H8642" t="s">
        <v>18516</v>
      </c>
      <c r="I8642" t="s">
        <v>18516</v>
      </c>
      <c r="J8642" t="s">
        <v>18516</v>
      </c>
      <c r="K8642" t="s">
        <v>29707</v>
      </c>
      <c r="L8642" t="s">
        <v>18516</v>
      </c>
      <c r="M8642" t="s">
        <v>18516</v>
      </c>
    </row>
    <row r="8643" spans="1:13" ht="13.5">
      <c r="A8643" t="s">
        <v>7701</v>
      </c>
      <c r="B8643" t="s">
        <v>42266</v>
      </c>
      <c r="C8643" t="s">
        <v>29583</v>
      </c>
      <c r="D8643" t="s">
        <v>29583</v>
      </c>
      <c r="E8643" t="s">
        <v>18516</v>
      </c>
      <c r="F8643" t="s">
        <v>18516</v>
      </c>
      <c r="G8643" t="s">
        <v>18516</v>
      </c>
      <c r="H8643" t="s">
        <v>18516</v>
      </c>
      <c r="I8643" t="s">
        <v>18516</v>
      </c>
      <c r="J8643" t="s">
        <v>18516</v>
      </c>
      <c r="K8643" t="s">
        <v>29707</v>
      </c>
      <c r="L8643" t="s">
        <v>18516</v>
      </c>
      <c r="M8643" t="s">
        <v>18516</v>
      </c>
    </row>
    <row r="8644" spans="1:13" ht="13.5">
      <c r="A8644" t="s">
        <v>7698</v>
      </c>
      <c r="B8644" t="s">
        <v>42267</v>
      </c>
      <c r="C8644" t="s">
        <v>29583</v>
      </c>
      <c r="D8644" t="s">
        <v>29583</v>
      </c>
      <c r="E8644" t="s">
        <v>18516</v>
      </c>
      <c r="F8644" t="s">
        <v>18516</v>
      </c>
      <c r="G8644" t="s">
        <v>18516</v>
      </c>
      <c r="H8644" t="s">
        <v>18516</v>
      </c>
      <c r="I8644" t="s">
        <v>18516</v>
      </c>
      <c r="J8644" t="s">
        <v>18516</v>
      </c>
      <c r="K8644" t="s">
        <v>29707</v>
      </c>
      <c r="L8644" t="s">
        <v>18516</v>
      </c>
      <c r="M8644" t="s">
        <v>18516</v>
      </c>
    </row>
    <row r="8645" spans="1:13" ht="13.5">
      <c r="A8645" t="s">
        <v>8620</v>
      </c>
      <c r="B8645" t="s">
        <v>42268</v>
      </c>
      <c r="C8645" t="s">
        <v>29583</v>
      </c>
      <c r="D8645" t="s">
        <v>29583</v>
      </c>
      <c r="E8645" t="s">
        <v>18516</v>
      </c>
      <c r="F8645" t="s">
        <v>18516</v>
      </c>
      <c r="G8645" t="s">
        <v>18516</v>
      </c>
      <c r="H8645" t="s">
        <v>18516</v>
      </c>
      <c r="I8645" t="s">
        <v>18516</v>
      </c>
      <c r="J8645" t="s">
        <v>18516</v>
      </c>
      <c r="K8645" t="s">
        <v>29707</v>
      </c>
      <c r="L8645" t="s">
        <v>18516</v>
      </c>
      <c r="M8645" t="s">
        <v>18516</v>
      </c>
    </row>
    <row r="8646" spans="1:13" ht="13.5">
      <c r="A8646" t="s">
        <v>7930</v>
      </c>
      <c r="B8646" t="s">
        <v>42269</v>
      </c>
      <c r="C8646" t="s">
        <v>29583</v>
      </c>
      <c r="D8646" t="s">
        <v>29583</v>
      </c>
      <c r="E8646" t="s">
        <v>18516</v>
      </c>
      <c r="F8646" t="s">
        <v>18516</v>
      </c>
      <c r="G8646" t="s">
        <v>18516</v>
      </c>
      <c r="H8646" t="s">
        <v>18516</v>
      </c>
      <c r="I8646" t="s">
        <v>18516</v>
      </c>
      <c r="J8646" t="s">
        <v>18516</v>
      </c>
      <c r="K8646" t="s">
        <v>29707</v>
      </c>
      <c r="L8646" t="s">
        <v>18516</v>
      </c>
      <c r="M8646" t="s">
        <v>18516</v>
      </c>
    </row>
    <row r="8647" spans="1:13" ht="13.5">
      <c r="A8647" t="s">
        <v>7689</v>
      </c>
      <c r="B8647" t="s">
        <v>42270</v>
      </c>
      <c r="C8647" t="s">
        <v>29583</v>
      </c>
      <c r="D8647" t="s">
        <v>29583</v>
      </c>
      <c r="E8647" t="s">
        <v>18516</v>
      </c>
      <c r="F8647" t="s">
        <v>18516</v>
      </c>
      <c r="G8647" t="s">
        <v>18516</v>
      </c>
      <c r="H8647" t="s">
        <v>18516</v>
      </c>
      <c r="I8647" t="s">
        <v>18516</v>
      </c>
      <c r="J8647" t="s">
        <v>18516</v>
      </c>
      <c r="K8647" t="s">
        <v>29707</v>
      </c>
      <c r="L8647" t="s">
        <v>18516</v>
      </c>
      <c r="M8647" t="s">
        <v>18516</v>
      </c>
    </row>
    <row r="8648" spans="1:13" ht="13.5">
      <c r="A8648" t="s">
        <v>42271</v>
      </c>
      <c r="B8648" t="s">
        <v>42272</v>
      </c>
      <c r="C8648" t="s">
        <v>29583</v>
      </c>
      <c r="D8648" t="s">
        <v>29583</v>
      </c>
      <c r="E8648" t="s">
        <v>18516</v>
      </c>
      <c r="F8648" t="s">
        <v>18516</v>
      </c>
      <c r="G8648" t="s">
        <v>18516</v>
      </c>
      <c r="H8648" t="s">
        <v>18516</v>
      </c>
      <c r="I8648" t="s">
        <v>18516</v>
      </c>
      <c r="J8648" t="s">
        <v>18516</v>
      </c>
      <c r="K8648" t="s">
        <v>29707</v>
      </c>
      <c r="L8648" t="s">
        <v>18516</v>
      </c>
      <c r="M8648" t="s">
        <v>18516</v>
      </c>
    </row>
    <row r="8649" spans="1:13" ht="13.5">
      <c r="A8649" t="s">
        <v>42273</v>
      </c>
      <c r="B8649" t="s">
        <v>42274</v>
      </c>
      <c r="C8649" t="s">
        <v>30281</v>
      </c>
      <c r="D8649" t="s">
        <v>30282</v>
      </c>
      <c r="E8649" t="s">
        <v>18516</v>
      </c>
      <c r="F8649" t="s">
        <v>18516</v>
      </c>
      <c r="G8649" t="s">
        <v>18516</v>
      </c>
      <c r="H8649" t="s">
        <v>18516</v>
      </c>
      <c r="I8649" t="s">
        <v>18516</v>
      </c>
      <c r="J8649" t="s">
        <v>18516</v>
      </c>
      <c r="K8649" t="s">
        <v>29707</v>
      </c>
      <c r="L8649" t="s">
        <v>18516</v>
      </c>
      <c r="M8649" t="s">
        <v>18516</v>
      </c>
    </row>
    <row r="8650" spans="1:13" ht="13.5">
      <c r="A8650" t="s">
        <v>6331</v>
      </c>
      <c r="B8650" t="s">
        <v>42275</v>
      </c>
      <c r="C8650" t="s">
        <v>30281</v>
      </c>
      <c r="D8650" t="s">
        <v>30282</v>
      </c>
      <c r="E8650" t="s">
        <v>18516</v>
      </c>
      <c r="F8650" t="s">
        <v>18516</v>
      </c>
      <c r="G8650" t="s">
        <v>18516</v>
      </c>
      <c r="H8650" t="s">
        <v>18516</v>
      </c>
      <c r="I8650" t="s">
        <v>18516</v>
      </c>
      <c r="J8650" t="s">
        <v>18516</v>
      </c>
      <c r="K8650" t="s">
        <v>29707</v>
      </c>
      <c r="L8650" t="s">
        <v>18516</v>
      </c>
      <c r="M8650" t="s">
        <v>18516</v>
      </c>
    </row>
    <row r="8651" spans="1:13" ht="13.5">
      <c r="A8651" t="s">
        <v>7164</v>
      </c>
      <c r="B8651" t="s">
        <v>42276</v>
      </c>
      <c r="C8651" t="s">
        <v>30281</v>
      </c>
      <c r="D8651" t="s">
        <v>30282</v>
      </c>
      <c r="E8651" t="s">
        <v>18516</v>
      </c>
      <c r="F8651" t="s">
        <v>18516</v>
      </c>
      <c r="G8651" t="s">
        <v>18516</v>
      </c>
      <c r="H8651" t="s">
        <v>18516</v>
      </c>
      <c r="I8651" t="s">
        <v>18516</v>
      </c>
      <c r="J8651" t="s">
        <v>18516</v>
      </c>
      <c r="K8651" t="s">
        <v>29707</v>
      </c>
      <c r="L8651" t="s">
        <v>18516</v>
      </c>
      <c r="M8651" t="s">
        <v>18516</v>
      </c>
    </row>
    <row r="8652" spans="1:13" ht="13.5">
      <c r="A8652" t="s">
        <v>10833</v>
      </c>
      <c r="B8652" t="s">
        <v>42277</v>
      </c>
      <c r="C8652" t="s">
        <v>30281</v>
      </c>
      <c r="D8652" t="s">
        <v>30282</v>
      </c>
      <c r="E8652" t="s">
        <v>18516</v>
      </c>
      <c r="F8652" t="s">
        <v>18516</v>
      </c>
      <c r="G8652" t="s">
        <v>18516</v>
      </c>
      <c r="H8652" t="s">
        <v>18516</v>
      </c>
      <c r="I8652" t="s">
        <v>18516</v>
      </c>
      <c r="J8652" t="s">
        <v>18516</v>
      </c>
      <c r="K8652" t="s">
        <v>29707</v>
      </c>
      <c r="L8652" t="s">
        <v>18516</v>
      </c>
      <c r="M8652" t="s">
        <v>18516</v>
      </c>
    </row>
    <row r="8653" spans="1:13" ht="13.5">
      <c r="A8653" t="s">
        <v>8609</v>
      </c>
      <c r="B8653" t="s">
        <v>42278</v>
      </c>
      <c r="C8653" t="s">
        <v>30281</v>
      </c>
      <c r="D8653" t="s">
        <v>30282</v>
      </c>
      <c r="E8653" t="s">
        <v>18516</v>
      </c>
      <c r="F8653" t="s">
        <v>18516</v>
      </c>
      <c r="G8653" t="s">
        <v>18516</v>
      </c>
      <c r="H8653" t="s">
        <v>18516</v>
      </c>
      <c r="I8653" t="s">
        <v>18516</v>
      </c>
      <c r="J8653" t="s">
        <v>18516</v>
      </c>
      <c r="K8653" t="s">
        <v>29707</v>
      </c>
      <c r="L8653" t="s">
        <v>18516</v>
      </c>
      <c r="M8653" t="s">
        <v>18516</v>
      </c>
    </row>
    <row r="8654" spans="1:13" ht="13.5">
      <c r="A8654" t="s">
        <v>8140</v>
      </c>
      <c r="B8654" t="s">
        <v>42279</v>
      </c>
      <c r="C8654" t="s">
        <v>30281</v>
      </c>
      <c r="D8654" t="s">
        <v>30282</v>
      </c>
      <c r="E8654" t="s">
        <v>18516</v>
      </c>
      <c r="F8654" t="s">
        <v>18516</v>
      </c>
      <c r="G8654" t="s">
        <v>18516</v>
      </c>
      <c r="H8654" t="s">
        <v>18516</v>
      </c>
      <c r="I8654" t="s">
        <v>18516</v>
      </c>
      <c r="J8654" t="s">
        <v>18516</v>
      </c>
      <c r="K8654" t="s">
        <v>29707</v>
      </c>
      <c r="L8654" t="s">
        <v>18516</v>
      </c>
      <c r="M8654" t="s">
        <v>18516</v>
      </c>
    </row>
    <row r="8655" spans="1:13" ht="13.5">
      <c r="A8655" t="s">
        <v>8143</v>
      </c>
      <c r="B8655" t="s">
        <v>42280</v>
      </c>
      <c r="C8655" t="s">
        <v>30281</v>
      </c>
      <c r="D8655" t="s">
        <v>30282</v>
      </c>
      <c r="E8655" t="s">
        <v>18516</v>
      </c>
      <c r="F8655" t="s">
        <v>18516</v>
      </c>
      <c r="G8655" t="s">
        <v>18516</v>
      </c>
      <c r="H8655" t="s">
        <v>18516</v>
      </c>
      <c r="I8655" t="s">
        <v>18516</v>
      </c>
      <c r="J8655" t="s">
        <v>18516</v>
      </c>
      <c r="K8655" t="s">
        <v>29707</v>
      </c>
      <c r="L8655" t="s">
        <v>18516</v>
      </c>
      <c r="M8655" t="s">
        <v>18516</v>
      </c>
    </row>
    <row r="8656" spans="1:13" ht="13.5">
      <c r="A8656" t="s">
        <v>42281</v>
      </c>
      <c r="B8656" t="s">
        <v>42282</v>
      </c>
      <c r="C8656" t="s">
        <v>30281</v>
      </c>
      <c r="D8656" t="s">
        <v>30282</v>
      </c>
      <c r="E8656" t="s">
        <v>18516</v>
      </c>
      <c r="F8656" t="s">
        <v>18516</v>
      </c>
      <c r="G8656" t="s">
        <v>18516</v>
      </c>
      <c r="H8656" t="s">
        <v>18516</v>
      </c>
      <c r="I8656" t="s">
        <v>18516</v>
      </c>
      <c r="J8656" t="s">
        <v>18516</v>
      </c>
      <c r="K8656" t="s">
        <v>29707</v>
      </c>
      <c r="L8656" t="s">
        <v>18516</v>
      </c>
      <c r="M8656" t="s">
        <v>18516</v>
      </c>
    </row>
    <row r="8657" spans="1:13" ht="13.5">
      <c r="A8657" t="s">
        <v>42283</v>
      </c>
      <c r="B8657" t="s">
        <v>42284</v>
      </c>
      <c r="C8657" t="s">
        <v>30281</v>
      </c>
      <c r="D8657" t="s">
        <v>30282</v>
      </c>
      <c r="E8657" t="s">
        <v>18516</v>
      </c>
      <c r="F8657" t="s">
        <v>18516</v>
      </c>
      <c r="G8657" t="s">
        <v>18516</v>
      </c>
      <c r="H8657" t="s">
        <v>18516</v>
      </c>
      <c r="I8657" t="s">
        <v>18516</v>
      </c>
      <c r="J8657" t="s">
        <v>18516</v>
      </c>
      <c r="K8657" t="s">
        <v>29707</v>
      </c>
      <c r="L8657" t="s">
        <v>18516</v>
      </c>
      <c r="M8657" t="s">
        <v>18516</v>
      </c>
    </row>
    <row r="8658" spans="1:13" ht="13.5">
      <c r="A8658" t="s">
        <v>6874</v>
      </c>
      <c r="B8658" t="s">
        <v>42285</v>
      </c>
      <c r="C8658" t="s">
        <v>30281</v>
      </c>
      <c r="D8658" t="s">
        <v>30282</v>
      </c>
      <c r="E8658" t="s">
        <v>18516</v>
      </c>
      <c r="F8658" t="s">
        <v>18516</v>
      </c>
      <c r="G8658" t="s">
        <v>18516</v>
      </c>
      <c r="H8658" t="s">
        <v>18516</v>
      </c>
      <c r="I8658" t="s">
        <v>18516</v>
      </c>
      <c r="J8658" t="s">
        <v>18516</v>
      </c>
      <c r="K8658" t="s">
        <v>29707</v>
      </c>
      <c r="L8658" t="s">
        <v>18516</v>
      </c>
      <c r="M8658" t="s">
        <v>18516</v>
      </c>
    </row>
    <row r="8659" spans="1:13" ht="13.5">
      <c r="A8659" t="s">
        <v>11857</v>
      </c>
      <c r="B8659" t="s">
        <v>42286</v>
      </c>
      <c r="C8659" t="s">
        <v>30281</v>
      </c>
      <c r="D8659" t="s">
        <v>30282</v>
      </c>
      <c r="E8659" t="s">
        <v>18516</v>
      </c>
      <c r="F8659" t="s">
        <v>18516</v>
      </c>
      <c r="G8659" t="s">
        <v>18516</v>
      </c>
      <c r="H8659" t="s">
        <v>18516</v>
      </c>
      <c r="I8659" t="s">
        <v>18516</v>
      </c>
      <c r="J8659" t="s">
        <v>18516</v>
      </c>
      <c r="K8659" t="s">
        <v>29707</v>
      </c>
      <c r="L8659" t="s">
        <v>18516</v>
      </c>
      <c r="M8659" t="s">
        <v>18516</v>
      </c>
    </row>
    <row r="8660" spans="1:13" ht="13.5">
      <c r="A8660" t="s">
        <v>6868</v>
      </c>
      <c r="B8660" t="s">
        <v>42287</v>
      </c>
      <c r="C8660" t="s">
        <v>30281</v>
      </c>
      <c r="D8660" t="s">
        <v>30282</v>
      </c>
      <c r="E8660" t="s">
        <v>18516</v>
      </c>
      <c r="F8660" t="s">
        <v>18516</v>
      </c>
      <c r="G8660" t="s">
        <v>18516</v>
      </c>
      <c r="H8660" t="s">
        <v>18516</v>
      </c>
      <c r="I8660" t="s">
        <v>18516</v>
      </c>
      <c r="J8660" t="s">
        <v>18516</v>
      </c>
      <c r="K8660" t="s">
        <v>29707</v>
      </c>
      <c r="L8660" t="s">
        <v>18516</v>
      </c>
      <c r="M8660" t="s">
        <v>18516</v>
      </c>
    </row>
    <row r="8661" spans="1:13" ht="13.5">
      <c r="A8661" t="s">
        <v>11892</v>
      </c>
      <c r="B8661" t="s">
        <v>42288</v>
      </c>
      <c r="C8661" t="s">
        <v>30281</v>
      </c>
      <c r="D8661" t="s">
        <v>30282</v>
      </c>
      <c r="E8661" t="s">
        <v>18516</v>
      </c>
      <c r="F8661" t="s">
        <v>18516</v>
      </c>
      <c r="G8661" t="s">
        <v>18516</v>
      </c>
      <c r="H8661" t="s">
        <v>18516</v>
      </c>
      <c r="I8661" t="s">
        <v>18516</v>
      </c>
      <c r="J8661" t="s">
        <v>18516</v>
      </c>
      <c r="K8661" t="s">
        <v>29707</v>
      </c>
      <c r="L8661" t="s">
        <v>18516</v>
      </c>
      <c r="M8661" t="s">
        <v>18516</v>
      </c>
    </row>
    <row r="8662" spans="1:13" ht="13.5">
      <c r="A8662" t="s">
        <v>11895</v>
      </c>
      <c r="B8662" t="s">
        <v>42289</v>
      </c>
      <c r="C8662" t="s">
        <v>30281</v>
      </c>
      <c r="D8662" t="s">
        <v>30282</v>
      </c>
      <c r="E8662" t="s">
        <v>18516</v>
      </c>
      <c r="F8662" t="s">
        <v>18516</v>
      </c>
      <c r="G8662" t="s">
        <v>18516</v>
      </c>
      <c r="H8662" t="s">
        <v>18516</v>
      </c>
      <c r="I8662" t="s">
        <v>18516</v>
      </c>
      <c r="J8662" t="s">
        <v>18516</v>
      </c>
      <c r="K8662" t="s">
        <v>29707</v>
      </c>
      <c r="L8662" t="s">
        <v>18516</v>
      </c>
      <c r="M8662" t="s">
        <v>18516</v>
      </c>
    </row>
    <row r="8663" spans="1:13" ht="13.5">
      <c r="A8663" t="s">
        <v>10031</v>
      </c>
      <c r="B8663" t="s">
        <v>42290</v>
      </c>
      <c r="C8663" t="s">
        <v>30281</v>
      </c>
      <c r="D8663" t="s">
        <v>30282</v>
      </c>
      <c r="E8663" t="s">
        <v>18516</v>
      </c>
      <c r="F8663" t="s">
        <v>18516</v>
      </c>
      <c r="G8663" t="s">
        <v>18516</v>
      </c>
      <c r="H8663" t="s">
        <v>18516</v>
      </c>
      <c r="I8663" t="s">
        <v>18516</v>
      </c>
      <c r="J8663" t="s">
        <v>18516</v>
      </c>
      <c r="K8663" t="s">
        <v>29707</v>
      </c>
      <c r="L8663" t="s">
        <v>18516</v>
      </c>
      <c r="M8663" t="s">
        <v>18516</v>
      </c>
    </row>
    <row r="8664" spans="1:13" ht="13.5">
      <c r="A8664" t="s">
        <v>10028</v>
      </c>
      <c r="B8664" t="s">
        <v>42291</v>
      </c>
      <c r="C8664" t="s">
        <v>30281</v>
      </c>
      <c r="D8664" t="s">
        <v>30282</v>
      </c>
      <c r="E8664" t="s">
        <v>18516</v>
      </c>
      <c r="F8664" t="s">
        <v>18516</v>
      </c>
      <c r="G8664" t="s">
        <v>18516</v>
      </c>
      <c r="H8664" t="s">
        <v>18516</v>
      </c>
      <c r="I8664" t="s">
        <v>18516</v>
      </c>
      <c r="J8664" t="s">
        <v>18516</v>
      </c>
      <c r="K8664" t="s">
        <v>29707</v>
      </c>
      <c r="L8664" t="s">
        <v>18516</v>
      </c>
      <c r="M8664" t="s">
        <v>18516</v>
      </c>
    </row>
    <row r="8665" spans="1:13" ht="13.5">
      <c r="A8665" t="s">
        <v>10034</v>
      </c>
      <c r="B8665" t="s">
        <v>42292</v>
      </c>
      <c r="C8665" t="s">
        <v>30281</v>
      </c>
      <c r="D8665" t="s">
        <v>30282</v>
      </c>
      <c r="E8665" t="s">
        <v>18516</v>
      </c>
      <c r="F8665" t="s">
        <v>18516</v>
      </c>
      <c r="G8665" t="s">
        <v>18516</v>
      </c>
      <c r="H8665" t="s">
        <v>18516</v>
      </c>
      <c r="I8665" t="s">
        <v>18516</v>
      </c>
      <c r="J8665" t="s">
        <v>18516</v>
      </c>
      <c r="K8665" t="s">
        <v>29707</v>
      </c>
      <c r="L8665" t="s">
        <v>18516</v>
      </c>
      <c r="M8665" t="s">
        <v>18516</v>
      </c>
    </row>
    <row r="8666" spans="1:13" ht="13.5">
      <c r="A8666" t="s">
        <v>10022</v>
      </c>
      <c r="B8666" t="s">
        <v>42293</v>
      </c>
      <c r="C8666" t="s">
        <v>30281</v>
      </c>
      <c r="D8666" t="s">
        <v>30282</v>
      </c>
      <c r="E8666" t="s">
        <v>18516</v>
      </c>
      <c r="F8666" t="s">
        <v>18516</v>
      </c>
      <c r="G8666" t="s">
        <v>18516</v>
      </c>
      <c r="H8666" t="s">
        <v>18516</v>
      </c>
      <c r="I8666" t="s">
        <v>18516</v>
      </c>
      <c r="J8666" t="s">
        <v>18516</v>
      </c>
      <c r="K8666" t="s">
        <v>29707</v>
      </c>
      <c r="L8666" t="s">
        <v>18516</v>
      </c>
      <c r="M8666" t="s">
        <v>18516</v>
      </c>
    </row>
    <row r="8667" spans="1:13" ht="13.5">
      <c r="A8667" t="s">
        <v>10019</v>
      </c>
      <c r="B8667" t="s">
        <v>42294</v>
      </c>
      <c r="C8667" t="s">
        <v>30281</v>
      </c>
      <c r="D8667" t="s">
        <v>30282</v>
      </c>
      <c r="E8667" t="s">
        <v>18516</v>
      </c>
      <c r="F8667" t="s">
        <v>18516</v>
      </c>
      <c r="G8667" t="s">
        <v>18516</v>
      </c>
      <c r="H8667" t="s">
        <v>18516</v>
      </c>
      <c r="I8667" t="s">
        <v>18516</v>
      </c>
      <c r="J8667" t="s">
        <v>18516</v>
      </c>
      <c r="K8667" t="s">
        <v>29707</v>
      </c>
      <c r="L8667" t="s">
        <v>18516</v>
      </c>
      <c r="M8667" t="s">
        <v>18516</v>
      </c>
    </row>
    <row r="8668" spans="1:13" ht="13.5">
      <c r="A8668" t="s">
        <v>10025</v>
      </c>
      <c r="B8668" t="s">
        <v>42295</v>
      </c>
      <c r="C8668" t="s">
        <v>30281</v>
      </c>
      <c r="D8668" t="s">
        <v>30282</v>
      </c>
      <c r="E8668" t="s">
        <v>18516</v>
      </c>
      <c r="F8668" t="s">
        <v>18516</v>
      </c>
      <c r="G8668" t="s">
        <v>18516</v>
      </c>
      <c r="H8668" t="s">
        <v>18516</v>
      </c>
      <c r="I8668" t="s">
        <v>18516</v>
      </c>
      <c r="J8668" t="s">
        <v>18516</v>
      </c>
      <c r="K8668" t="s">
        <v>29707</v>
      </c>
      <c r="L8668" t="s">
        <v>18516</v>
      </c>
      <c r="M8668" t="s">
        <v>18516</v>
      </c>
    </row>
    <row r="8669" spans="1:13" ht="13.5">
      <c r="A8669" t="s">
        <v>11871</v>
      </c>
      <c r="B8669" t="s">
        <v>42296</v>
      </c>
      <c r="C8669" t="s">
        <v>30281</v>
      </c>
      <c r="D8669" t="s">
        <v>30282</v>
      </c>
      <c r="E8669" t="s">
        <v>18516</v>
      </c>
      <c r="F8669" t="s">
        <v>18516</v>
      </c>
      <c r="G8669" t="s">
        <v>18516</v>
      </c>
      <c r="H8669" t="s">
        <v>18516</v>
      </c>
      <c r="I8669" t="s">
        <v>18516</v>
      </c>
      <c r="J8669" t="s">
        <v>18516</v>
      </c>
      <c r="K8669" t="s">
        <v>29707</v>
      </c>
      <c r="L8669" t="s">
        <v>18516</v>
      </c>
      <c r="M8669" t="s">
        <v>18516</v>
      </c>
    </row>
    <row r="8670" spans="1:13" ht="13.5">
      <c r="A8670" t="s">
        <v>11868</v>
      </c>
      <c r="B8670" t="s">
        <v>42297</v>
      </c>
      <c r="C8670" t="s">
        <v>30281</v>
      </c>
      <c r="D8670" t="s">
        <v>30282</v>
      </c>
      <c r="E8670" t="s">
        <v>18516</v>
      </c>
      <c r="F8670" t="s">
        <v>18516</v>
      </c>
      <c r="G8670" t="s">
        <v>18516</v>
      </c>
      <c r="H8670" t="s">
        <v>18516</v>
      </c>
      <c r="I8670" t="s">
        <v>18516</v>
      </c>
      <c r="J8670" t="s">
        <v>18516</v>
      </c>
      <c r="K8670" t="s">
        <v>29707</v>
      </c>
      <c r="L8670" t="s">
        <v>18516</v>
      </c>
      <c r="M8670" t="s">
        <v>18516</v>
      </c>
    </row>
    <row r="8671" spans="1:13" ht="13.5">
      <c r="A8671" t="s">
        <v>42298</v>
      </c>
      <c r="B8671" t="s">
        <v>42299</v>
      </c>
      <c r="C8671" t="s">
        <v>30281</v>
      </c>
      <c r="D8671" t="s">
        <v>30282</v>
      </c>
      <c r="E8671" t="s">
        <v>18516</v>
      </c>
      <c r="F8671" t="s">
        <v>18516</v>
      </c>
      <c r="G8671" t="s">
        <v>18516</v>
      </c>
      <c r="H8671" t="s">
        <v>18516</v>
      </c>
      <c r="I8671" t="s">
        <v>18516</v>
      </c>
      <c r="J8671" t="s">
        <v>18516</v>
      </c>
      <c r="K8671" t="s">
        <v>29707</v>
      </c>
      <c r="L8671" t="s">
        <v>18516</v>
      </c>
      <c r="M8671" t="s">
        <v>18516</v>
      </c>
    </row>
    <row r="8672" spans="1:13" ht="13.5">
      <c r="A8672" t="s">
        <v>5203</v>
      </c>
      <c r="B8672" t="s">
        <v>42297</v>
      </c>
      <c r="C8672" t="s">
        <v>30281</v>
      </c>
      <c r="D8672" t="s">
        <v>30282</v>
      </c>
      <c r="E8672" t="s">
        <v>18516</v>
      </c>
      <c r="F8672" t="s">
        <v>18516</v>
      </c>
      <c r="G8672" t="s">
        <v>18516</v>
      </c>
      <c r="H8672" t="s">
        <v>18516</v>
      </c>
      <c r="I8672" t="s">
        <v>18516</v>
      </c>
      <c r="J8672" t="s">
        <v>18516</v>
      </c>
      <c r="K8672" t="s">
        <v>29707</v>
      </c>
      <c r="L8672" t="s">
        <v>18516</v>
      </c>
      <c r="M8672" t="s">
        <v>18516</v>
      </c>
    </row>
    <row r="8673" spans="1:13" ht="13.5">
      <c r="A8673" t="s">
        <v>11878</v>
      </c>
      <c r="B8673" t="s">
        <v>42300</v>
      </c>
      <c r="C8673" t="s">
        <v>30281</v>
      </c>
      <c r="D8673" t="s">
        <v>30282</v>
      </c>
      <c r="E8673" t="s">
        <v>18516</v>
      </c>
      <c r="F8673" t="s">
        <v>18516</v>
      </c>
      <c r="G8673" t="s">
        <v>18516</v>
      </c>
      <c r="H8673" t="s">
        <v>18516</v>
      </c>
      <c r="I8673" t="s">
        <v>18516</v>
      </c>
      <c r="J8673" t="s">
        <v>18516</v>
      </c>
      <c r="K8673" t="s">
        <v>29707</v>
      </c>
      <c r="L8673" t="s">
        <v>18516</v>
      </c>
      <c r="M8673" t="s">
        <v>18516</v>
      </c>
    </row>
    <row r="8674" spans="1:13" ht="13.5">
      <c r="A8674" t="s">
        <v>11883</v>
      </c>
      <c r="B8674" t="s">
        <v>42301</v>
      </c>
      <c r="C8674" t="s">
        <v>30281</v>
      </c>
      <c r="D8674" t="s">
        <v>30282</v>
      </c>
      <c r="E8674" t="s">
        <v>18516</v>
      </c>
      <c r="F8674" t="s">
        <v>18516</v>
      </c>
      <c r="G8674" t="s">
        <v>18516</v>
      </c>
      <c r="H8674" t="s">
        <v>18516</v>
      </c>
      <c r="I8674" t="s">
        <v>18516</v>
      </c>
      <c r="J8674" t="s">
        <v>18516</v>
      </c>
      <c r="K8674" t="s">
        <v>29707</v>
      </c>
      <c r="L8674" t="s">
        <v>18516</v>
      </c>
      <c r="M8674" t="s">
        <v>18516</v>
      </c>
    </row>
    <row r="8675" spans="1:13" ht="13.5">
      <c r="A8675" t="s">
        <v>7073</v>
      </c>
      <c r="B8675" t="s">
        <v>42302</v>
      </c>
      <c r="C8675" t="s">
        <v>30281</v>
      </c>
      <c r="D8675" t="s">
        <v>30282</v>
      </c>
      <c r="E8675" t="s">
        <v>18516</v>
      </c>
      <c r="F8675" t="s">
        <v>18516</v>
      </c>
      <c r="G8675" t="s">
        <v>18516</v>
      </c>
      <c r="H8675" t="s">
        <v>18516</v>
      </c>
      <c r="I8675" t="s">
        <v>18516</v>
      </c>
      <c r="J8675" t="s">
        <v>18516</v>
      </c>
      <c r="K8675" t="s">
        <v>29707</v>
      </c>
      <c r="L8675" t="s">
        <v>18516</v>
      </c>
      <c r="M8675" t="s">
        <v>18516</v>
      </c>
    </row>
    <row r="8676" spans="1:13" ht="13.5">
      <c r="A8676" t="s">
        <v>7061</v>
      </c>
      <c r="B8676" t="s">
        <v>42303</v>
      </c>
      <c r="C8676" t="s">
        <v>30281</v>
      </c>
      <c r="D8676" t="s">
        <v>30282</v>
      </c>
      <c r="E8676" t="s">
        <v>18516</v>
      </c>
      <c r="F8676" t="s">
        <v>18516</v>
      </c>
      <c r="G8676" t="s">
        <v>18516</v>
      </c>
      <c r="H8676" t="s">
        <v>18516</v>
      </c>
      <c r="I8676" t="s">
        <v>18516</v>
      </c>
      <c r="J8676" t="s">
        <v>18516</v>
      </c>
      <c r="K8676" t="s">
        <v>29707</v>
      </c>
      <c r="L8676" t="s">
        <v>18516</v>
      </c>
      <c r="M8676" t="s">
        <v>18516</v>
      </c>
    </row>
    <row r="8677" spans="1:13" ht="13.5">
      <c r="A8677" t="s">
        <v>7076</v>
      </c>
      <c r="B8677" t="s">
        <v>42304</v>
      </c>
      <c r="C8677" t="s">
        <v>30281</v>
      </c>
      <c r="D8677" t="s">
        <v>30282</v>
      </c>
      <c r="E8677" t="s">
        <v>18516</v>
      </c>
      <c r="F8677" t="s">
        <v>18516</v>
      </c>
      <c r="G8677" t="s">
        <v>18516</v>
      </c>
      <c r="H8677" t="s">
        <v>18516</v>
      </c>
      <c r="I8677" t="s">
        <v>18516</v>
      </c>
      <c r="J8677" t="s">
        <v>18516</v>
      </c>
      <c r="K8677" t="s">
        <v>29707</v>
      </c>
      <c r="L8677" t="s">
        <v>18516</v>
      </c>
      <c r="M8677" t="s">
        <v>18516</v>
      </c>
    </row>
    <row r="8678" spans="1:13" ht="13.5">
      <c r="A8678" t="s">
        <v>7067</v>
      </c>
      <c r="B8678" t="s">
        <v>42305</v>
      </c>
      <c r="C8678" t="s">
        <v>30281</v>
      </c>
      <c r="D8678" t="s">
        <v>30282</v>
      </c>
      <c r="E8678" t="s">
        <v>18516</v>
      </c>
      <c r="F8678" t="s">
        <v>18516</v>
      </c>
      <c r="G8678" t="s">
        <v>18516</v>
      </c>
      <c r="H8678" t="s">
        <v>18516</v>
      </c>
      <c r="I8678" t="s">
        <v>18516</v>
      </c>
      <c r="J8678" t="s">
        <v>18516</v>
      </c>
      <c r="K8678" t="s">
        <v>29707</v>
      </c>
      <c r="L8678" t="s">
        <v>18516</v>
      </c>
      <c r="M8678" t="s">
        <v>18516</v>
      </c>
    </row>
    <row r="8679" spans="1:13" ht="13.5">
      <c r="A8679" t="s">
        <v>7070</v>
      </c>
      <c r="B8679" t="s">
        <v>42306</v>
      </c>
      <c r="C8679" t="s">
        <v>30281</v>
      </c>
      <c r="D8679" t="s">
        <v>30282</v>
      </c>
      <c r="E8679" t="s">
        <v>18516</v>
      </c>
      <c r="F8679" t="s">
        <v>18516</v>
      </c>
      <c r="G8679" t="s">
        <v>18516</v>
      </c>
      <c r="H8679" t="s">
        <v>18516</v>
      </c>
      <c r="I8679" t="s">
        <v>18516</v>
      </c>
      <c r="J8679" t="s">
        <v>18516</v>
      </c>
      <c r="K8679" t="s">
        <v>29707</v>
      </c>
      <c r="L8679" t="s">
        <v>18516</v>
      </c>
      <c r="M8679" t="s">
        <v>18516</v>
      </c>
    </row>
    <row r="8680" spans="1:13" ht="13.5">
      <c r="A8680" t="s">
        <v>7064</v>
      </c>
      <c r="B8680" t="s">
        <v>42307</v>
      </c>
      <c r="C8680" t="s">
        <v>30281</v>
      </c>
      <c r="D8680" t="s">
        <v>30282</v>
      </c>
      <c r="E8680" t="s">
        <v>18516</v>
      </c>
      <c r="F8680" t="s">
        <v>18516</v>
      </c>
      <c r="G8680" t="s">
        <v>18516</v>
      </c>
      <c r="H8680" t="s">
        <v>18516</v>
      </c>
      <c r="I8680" t="s">
        <v>18516</v>
      </c>
      <c r="J8680" t="s">
        <v>18516</v>
      </c>
      <c r="K8680" t="s">
        <v>29707</v>
      </c>
      <c r="L8680" t="s">
        <v>18516</v>
      </c>
      <c r="M8680" t="s">
        <v>18516</v>
      </c>
    </row>
    <row r="8681" spans="1:13" ht="13.5">
      <c r="A8681" t="s">
        <v>6883</v>
      </c>
      <c r="B8681" t="s">
        <v>42308</v>
      </c>
      <c r="C8681" t="s">
        <v>30281</v>
      </c>
      <c r="D8681" t="s">
        <v>30282</v>
      </c>
      <c r="E8681" t="s">
        <v>18516</v>
      </c>
      <c r="F8681" t="s">
        <v>18516</v>
      </c>
      <c r="G8681" t="s">
        <v>18516</v>
      </c>
      <c r="H8681" t="s">
        <v>18516</v>
      </c>
      <c r="I8681" t="s">
        <v>18516</v>
      </c>
      <c r="J8681" t="s">
        <v>18516</v>
      </c>
      <c r="K8681" t="s">
        <v>29707</v>
      </c>
      <c r="L8681" t="s">
        <v>18516</v>
      </c>
      <c r="M8681" t="s">
        <v>18516</v>
      </c>
    </row>
    <row r="8682" spans="1:13" ht="13.5">
      <c r="A8682" t="s">
        <v>6880</v>
      </c>
      <c r="B8682" t="s">
        <v>42309</v>
      </c>
      <c r="C8682" t="s">
        <v>30281</v>
      </c>
      <c r="D8682" t="s">
        <v>30282</v>
      </c>
      <c r="E8682" t="s">
        <v>18516</v>
      </c>
      <c r="F8682" t="s">
        <v>18516</v>
      </c>
      <c r="G8682" t="s">
        <v>18516</v>
      </c>
      <c r="H8682" t="s">
        <v>18516</v>
      </c>
      <c r="I8682" t="s">
        <v>18516</v>
      </c>
      <c r="J8682" t="s">
        <v>18516</v>
      </c>
      <c r="K8682" t="s">
        <v>29707</v>
      </c>
      <c r="L8682" t="s">
        <v>18516</v>
      </c>
      <c r="M8682" t="s">
        <v>18516</v>
      </c>
    </row>
    <row r="8683" spans="1:13" ht="13.5">
      <c r="A8683" t="s">
        <v>6877</v>
      </c>
      <c r="B8683" t="s">
        <v>42310</v>
      </c>
      <c r="C8683" t="s">
        <v>30281</v>
      </c>
      <c r="D8683" t="s">
        <v>30282</v>
      </c>
      <c r="E8683" t="s">
        <v>18516</v>
      </c>
      <c r="F8683" t="s">
        <v>18516</v>
      </c>
      <c r="G8683" t="s">
        <v>18516</v>
      </c>
      <c r="H8683" t="s">
        <v>18516</v>
      </c>
      <c r="I8683" t="s">
        <v>18516</v>
      </c>
      <c r="J8683" t="s">
        <v>18516</v>
      </c>
      <c r="K8683" t="s">
        <v>29707</v>
      </c>
      <c r="L8683" t="s">
        <v>18516</v>
      </c>
      <c r="M8683" t="s">
        <v>18516</v>
      </c>
    </row>
    <row r="8684" spans="1:13" ht="13.5">
      <c r="A8684" t="s">
        <v>6871</v>
      </c>
      <c r="B8684" t="s">
        <v>42311</v>
      </c>
      <c r="C8684" t="s">
        <v>30281</v>
      </c>
      <c r="D8684" t="s">
        <v>30282</v>
      </c>
      <c r="E8684" t="s">
        <v>18516</v>
      </c>
      <c r="F8684" t="s">
        <v>18516</v>
      </c>
      <c r="G8684" t="s">
        <v>18516</v>
      </c>
      <c r="H8684" t="s">
        <v>18516</v>
      </c>
      <c r="I8684" t="s">
        <v>18516</v>
      </c>
      <c r="J8684" t="s">
        <v>18516</v>
      </c>
      <c r="K8684" t="s">
        <v>29707</v>
      </c>
      <c r="L8684" t="s">
        <v>18516</v>
      </c>
      <c r="M8684" t="s">
        <v>18516</v>
      </c>
    </row>
    <row r="8685" spans="1:13" ht="13.5">
      <c r="A8685" t="s">
        <v>6967</v>
      </c>
      <c r="B8685" t="s">
        <v>42312</v>
      </c>
      <c r="C8685" t="s">
        <v>30281</v>
      </c>
      <c r="D8685" t="s">
        <v>30282</v>
      </c>
      <c r="E8685" t="s">
        <v>18516</v>
      </c>
      <c r="F8685" t="s">
        <v>18516</v>
      </c>
      <c r="G8685" t="s">
        <v>18516</v>
      </c>
      <c r="H8685" t="s">
        <v>18516</v>
      </c>
      <c r="I8685" t="s">
        <v>18516</v>
      </c>
      <c r="J8685" t="s">
        <v>18516</v>
      </c>
      <c r="K8685" t="s">
        <v>29707</v>
      </c>
      <c r="L8685" t="s">
        <v>18516</v>
      </c>
      <c r="M8685" t="s">
        <v>18516</v>
      </c>
    </row>
    <row r="8686" spans="1:13" ht="13.5">
      <c r="A8686" t="s">
        <v>5506</v>
      </c>
      <c r="B8686" t="s">
        <v>42313</v>
      </c>
      <c r="C8686" t="s">
        <v>30281</v>
      </c>
      <c r="D8686" t="s">
        <v>30282</v>
      </c>
      <c r="E8686" t="s">
        <v>18516</v>
      </c>
      <c r="F8686" t="s">
        <v>18516</v>
      </c>
      <c r="G8686" t="s">
        <v>18516</v>
      </c>
      <c r="H8686" t="s">
        <v>18516</v>
      </c>
      <c r="I8686" t="s">
        <v>18516</v>
      </c>
      <c r="J8686" t="s">
        <v>18516</v>
      </c>
      <c r="K8686" t="s">
        <v>29707</v>
      </c>
      <c r="L8686" t="s">
        <v>18516</v>
      </c>
      <c r="M8686" t="s">
        <v>18516</v>
      </c>
    </row>
    <row r="8687" spans="1:13" ht="13.5">
      <c r="A8687" t="s">
        <v>5498</v>
      </c>
      <c r="B8687" t="s">
        <v>42314</v>
      </c>
      <c r="C8687" t="s">
        <v>30281</v>
      </c>
      <c r="D8687" t="s">
        <v>30282</v>
      </c>
      <c r="E8687" t="s">
        <v>18516</v>
      </c>
      <c r="F8687" t="s">
        <v>18516</v>
      </c>
      <c r="G8687" t="s">
        <v>18516</v>
      </c>
      <c r="H8687" t="s">
        <v>18516</v>
      </c>
      <c r="I8687" t="s">
        <v>18516</v>
      </c>
      <c r="J8687" t="s">
        <v>18516</v>
      </c>
      <c r="K8687" t="s">
        <v>29707</v>
      </c>
      <c r="L8687" t="s">
        <v>18516</v>
      </c>
      <c r="M8687" t="s">
        <v>18516</v>
      </c>
    </row>
    <row r="8688" spans="1:13" ht="13.5">
      <c r="A8688" t="s">
        <v>1672</v>
      </c>
      <c r="B8688" t="s">
        <v>42315</v>
      </c>
      <c r="C8688" t="s">
        <v>30281</v>
      </c>
      <c r="D8688" t="s">
        <v>30282</v>
      </c>
      <c r="E8688" t="s">
        <v>18516</v>
      </c>
      <c r="F8688" t="s">
        <v>18516</v>
      </c>
      <c r="G8688" t="s">
        <v>18516</v>
      </c>
      <c r="H8688" t="s">
        <v>18516</v>
      </c>
      <c r="I8688" t="s">
        <v>18516</v>
      </c>
      <c r="J8688" t="s">
        <v>18516</v>
      </c>
      <c r="K8688" t="s">
        <v>29707</v>
      </c>
      <c r="L8688" t="s">
        <v>18516</v>
      </c>
      <c r="M8688" t="s">
        <v>18516</v>
      </c>
    </row>
    <row r="8689" spans="1:13" ht="13.5">
      <c r="A8689" t="s">
        <v>1675</v>
      </c>
      <c r="B8689" t="s">
        <v>42316</v>
      </c>
      <c r="C8689" t="s">
        <v>30281</v>
      </c>
      <c r="D8689" t="s">
        <v>30282</v>
      </c>
      <c r="E8689" t="s">
        <v>18516</v>
      </c>
      <c r="F8689" t="s">
        <v>18516</v>
      </c>
      <c r="G8689" t="s">
        <v>18516</v>
      </c>
      <c r="H8689" t="s">
        <v>18516</v>
      </c>
      <c r="I8689" t="s">
        <v>18516</v>
      </c>
      <c r="J8689" t="s">
        <v>18516</v>
      </c>
      <c r="K8689" t="s">
        <v>29707</v>
      </c>
      <c r="L8689" t="s">
        <v>18516</v>
      </c>
      <c r="M8689" t="s">
        <v>18516</v>
      </c>
    </row>
    <row r="8690" spans="1:13" ht="13.5">
      <c r="A8690" t="s">
        <v>1669</v>
      </c>
      <c r="B8690" t="s">
        <v>42317</v>
      </c>
      <c r="C8690" t="s">
        <v>30281</v>
      </c>
      <c r="D8690" t="s">
        <v>30282</v>
      </c>
      <c r="E8690" t="s">
        <v>18516</v>
      </c>
      <c r="F8690" t="s">
        <v>18516</v>
      </c>
      <c r="G8690" t="s">
        <v>18516</v>
      </c>
      <c r="H8690" t="s">
        <v>18516</v>
      </c>
      <c r="I8690" t="s">
        <v>18516</v>
      </c>
      <c r="J8690" t="s">
        <v>18516</v>
      </c>
      <c r="K8690" t="s">
        <v>29707</v>
      </c>
      <c r="L8690" t="s">
        <v>18516</v>
      </c>
      <c r="M8690" t="s">
        <v>18516</v>
      </c>
    </row>
    <row r="8691" spans="1:13" ht="13.5">
      <c r="A8691" t="s">
        <v>1666</v>
      </c>
      <c r="B8691" t="s">
        <v>42318</v>
      </c>
      <c r="C8691" t="s">
        <v>30281</v>
      </c>
      <c r="D8691" t="s">
        <v>30282</v>
      </c>
      <c r="E8691" t="s">
        <v>18516</v>
      </c>
      <c r="F8691" t="s">
        <v>18516</v>
      </c>
      <c r="G8691" t="s">
        <v>18516</v>
      </c>
      <c r="H8691" t="s">
        <v>18516</v>
      </c>
      <c r="I8691" t="s">
        <v>18516</v>
      </c>
      <c r="J8691" t="s">
        <v>18516</v>
      </c>
      <c r="K8691" t="s">
        <v>29707</v>
      </c>
      <c r="L8691" t="s">
        <v>18516</v>
      </c>
      <c r="M8691" t="s">
        <v>18516</v>
      </c>
    </row>
    <row r="8692" spans="1:13" ht="13.5">
      <c r="A8692" t="s">
        <v>5495</v>
      </c>
      <c r="B8692" t="s">
        <v>42319</v>
      </c>
      <c r="C8692" t="s">
        <v>30281</v>
      </c>
      <c r="D8692" t="s">
        <v>30282</v>
      </c>
      <c r="E8692" t="s">
        <v>18516</v>
      </c>
      <c r="F8692" t="s">
        <v>18516</v>
      </c>
      <c r="G8692" t="s">
        <v>18516</v>
      </c>
      <c r="H8692" t="s">
        <v>18516</v>
      </c>
      <c r="I8692" t="s">
        <v>18516</v>
      </c>
      <c r="J8692" t="s">
        <v>18516</v>
      </c>
      <c r="K8692" t="s">
        <v>29707</v>
      </c>
      <c r="L8692" t="s">
        <v>18516</v>
      </c>
      <c r="M8692" t="s">
        <v>18516</v>
      </c>
    </row>
    <row r="8693" spans="1:13" ht="13.5">
      <c r="A8693" t="s">
        <v>5503</v>
      </c>
      <c r="B8693" t="s">
        <v>42320</v>
      </c>
      <c r="C8693" t="s">
        <v>30281</v>
      </c>
      <c r="D8693" t="s">
        <v>30282</v>
      </c>
      <c r="E8693" t="s">
        <v>18516</v>
      </c>
      <c r="F8693" t="s">
        <v>18516</v>
      </c>
      <c r="G8693" t="s">
        <v>18516</v>
      </c>
      <c r="H8693" t="s">
        <v>18516</v>
      </c>
      <c r="I8693" t="s">
        <v>18516</v>
      </c>
      <c r="J8693" t="s">
        <v>18516</v>
      </c>
      <c r="K8693" t="s">
        <v>29707</v>
      </c>
      <c r="L8693" t="s">
        <v>18516</v>
      </c>
      <c r="M8693" t="s">
        <v>18516</v>
      </c>
    </row>
    <row r="8694" spans="1:13" ht="13.5">
      <c r="A8694" t="s">
        <v>1657</v>
      </c>
      <c r="B8694" t="s">
        <v>42321</v>
      </c>
      <c r="C8694" t="s">
        <v>30281</v>
      </c>
      <c r="D8694" t="s">
        <v>30282</v>
      </c>
      <c r="E8694" t="s">
        <v>18516</v>
      </c>
      <c r="F8694" t="s">
        <v>18516</v>
      </c>
      <c r="G8694" t="s">
        <v>18516</v>
      </c>
      <c r="H8694" t="s">
        <v>18516</v>
      </c>
      <c r="I8694" t="s">
        <v>18516</v>
      </c>
      <c r="J8694" t="s">
        <v>18516</v>
      </c>
      <c r="K8694" t="s">
        <v>29707</v>
      </c>
      <c r="L8694" t="s">
        <v>18516</v>
      </c>
      <c r="M8694" t="s">
        <v>18516</v>
      </c>
    </row>
    <row r="8695" spans="1:13" ht="13.5">
      <c r="A8695" t="s">
        <v>1663</v>
      </c>
      <c r="B8695" t="s">
        <v>42322</v>
      </c>
      <c r="C8695" t="s">
        <v>30281</v>
      </c>
      <c r="D8695" t="s">
        <v>30282</v>
      </c>
      <c r="E8695" t="s">
        <v>18516</v>
      </c>
      <c r="F8695" t="s">
        <v>18516</v>
      </c>
      <c r="G8695" t="s">
        <v>18516</v>
      </c>
      <c r="H8695" t="s">
        <v>18516</v>
      </c>
      <c r="I8695" t="s">
        <v>18516</v>
      </c>
      <c r="J8695" t="s">
        <v>18516</v>
      </c>
      <c r="K8695" t="s">
        <v>29707</v>
      </c>
      <c r="L8695" t="s">
        <v>18516</v>
      </c>
      <c r="M8695" t="s">
        <v>18516</v>
      </c>
    </row>
    <row r="8696" spans="1:13" ht="13.5">
      <c r="A8696" t="s">
        <v>42323</v>
      </c>
      <c r="B8696" t="s">
        <v>42324</v>
      </c>
      <c r="C8696" t="s">
        <v>30281</v>
      </c>
      <c r="D8696" t="s">
        <v>30282</v>
      </c>
      <c r="E8696" t="s">
        <v>18516</v>
      </c>
      <c r="F8696" t="s">
        <v>18516</v>
      </c>
      <c r="G8696" t="s">
        <v>18516</v>
      </c>
      <c r="H8696" t="s">
        <v>18516</v>
      </c>
      <c r="I8696" t="s">
        <v>18516</v>
      </c>
      <c r="J8696" t="s">
        <v>18516</v>
      </c>
      <c r="K8696" t="s">
        <v>29707</v>
      </c>
      <c r="L8696" t="s">
        <v>18516</v>
      </c>
      <c r="M8696" t="s">
        <v>18516</v>
      </c>
    </row>
    <row r="8697" spans="1:13" ht="13.5">
      <c r="A8697" t="s">
        <v>42325</v>
      </c>
      <c r="B8697" t="s">
        <v>42326</v>
      </c>
      <c r="C8697" t="s">
        <v>30281</v>
      </c>
      <c r="D8697" t="s">
        <v>30282</v>
      </c>
      <c r="E8697" t="s">
        <v>18516</v>
      </c>
      <c r="F8697" t="s">
        <v>18516</v>
      </c>
      <c r="G8697" t="s">
        <v>18516</v>
      </c>
      <c r="H8697" t="s">
        <v>18516</v>
      </c>
      <c r="I8697" t="s">
        <v>18516</v>
      </c>
      <c r="J8697" t="s">
        <v>18516</v>
      </c>
      <c r="K8697" t="s">
        <v>29707</v>
      </c>
      <c r="L8697" t="s">
        <v>18516</v>
      </c>
      <c r="M8697" t="s">
        <v>18516</v>
      </c>
    </row>
    <row r="8698" spans="1:13" ht="13.5">
      <c r="A8698" t="s">
        <v>42327</v>
      </c>
      <c r="B8698" t="s">
        <v>42296</v>
      </c>
      <c r="C8698" t="s">
        <v>30281</v>
      </c>
      <c r="D8698" t="s">
        <v>30282</v>
      </c>
      <c r="E8698" t="s">
        <v>18516</v>
      </c>
      <c r="F8698" t="s">
        <v>18516</v>
      </c>
      <c r="G8698" t="s">
        <v>18516</v>
      </c>
      <c r="H8698" t="s">
        <v>18516</v>
      </c>
      <c r="I8698" t="s">
        <v>18516</v>
      </c>
      <c r="J8698" t="s">
        <v>18516</v>
      </c>
      <c r="K8698" t="s">
        <v>29707</v>
      </c>
      <c r="L8698" t="s">
        <v>18516</v>
      </c>
      <c r="M8698" t="s">
        <v>18516</v>
      </c>
    </row>
    <row r="8699" spans="1:13" ht="13.5">
      <c r="A8699" t="s">
        <v>42328</v>
      </c>
      <c r="B8699" t="s">
        <v>42329</v>
      </c>
      <c r="C8699" t="s">
        <v>34911</v>
      </c>
      <c r="D8699" t="s">
        <v>34912</v>
      </c>
      <c r="E8699" t="s">
        <v>18516</v>
      </c>
      <c r="F8699" t="s">
        <v>18516</v>
      </c>
      <c r="G8699" t="s">
        <v>18516</v>
      </c>
      <c r="H8699" t="s">
        <v>18516</v>
      </c>
      <c r="I8699" t="s">
        <v>18516</v>
      </c>
      <c r="J8699" t="s">
        <v>18516</v>
      </c>
      <c r="K8699" t="s">
        <v>29707</v>
      </c>
      <c r="L8699" t="s">
        <v>18516</v>
      </c>
      <c r="M8699" t="s">
        <v>18516</v>
      </c>
    </row>
    <row r="8700" spans="1:13" ht="13.5">
      <c r="A8700" t="s">
        <v>6328</v>
      </c>
      <c r="B8700" t="s">
        <v>42330</v>
      </c>
      <c r="C8700" t="s">
        <v>34911</v>
      </c>
      <c r="D8700" t="s">
        <v>34912</v>
      </c>
      <c r="E8700" t="s">
        <v>18516</v>
      </c>
      <c r="F8700" t="s">
        <v>18516</v>
      </c>
      <c r="G8700" t="s">
        <v>18516</v>
      </c>
      <c r="H8700" t="s">
        <v>18516</v>
      </c>
      <c r="I8700" t="s">
        <v>18516</v>
      </c>
      <c r="J8700" t="s">
        <v>18516</v>
      </c>
      <c r="K8700" t="s">
        <v>29707</v>
      </c>
      <c r="L8700" t="s">
        <v>18516</v>
      </c>
      <c r="M8700" t="s">
        <v>18516</v>
      </c>
    </row>
    <row r="8701" spans="1:13" ht="13.5">
      <c r="A8701" t="s">
        <v>42331</v>
      </c>
      <c r="B8701" t="s">
        <v>42332</v>
      </c>
      <c r="C8701" t="s">
        <v>34911</v>
      </c>
      <c r="D8701" t="s">
        <v>34912</v>
      </c>
      <c r="E8701" t="s">
        <v>18516</v>
      </c>
      <c r="F8701" t="s">
        <v>18516</v>
      </c>
      <c r="G8701" t="s">
        <v>18516</v>
      </c>
      <c r="H8701" t="s">
        <v>18516</v>
      </c>
      <c r="I8701" t="s">
        <v>18516</v>
      </c>
      <c r="J8701" t="s">
        <v>18516</v>
      </c>
      <c r="K8701" t="s">
        <v>29707</v>
      </c>
      <c r="L8701" t="s">
        <v>18516</v>
      </c>
      <c r="M8701" t="s">
        <v>18516</v>
      </c>
    </row>
    <row r="8702" spans="1:13" ht="13.5">
      <c r="A8702" t="s">
        <v>42333</v>
      </c>
      <c r="B8702" t="s">
        <v>42334</v>
      </c>
      <c r="C8702" t="s">
        <v>34911</v>
      </c>
      <c r="D8702" t="s">
        <v>34912</v>
      </c>
      <c r="E8702" t="s">
        <v>18516</v>
      </c>
      <c r="F8702" t="s">
        <v>18516</v>
      </c>
      <c r="G8702" t="s">
        <v>18516</v>
      </c>
      <c r="H8702" t="s">
        <v>18516</v>
      </c>
      <c r="I8702" t="s">
        <v>18516</v>
      </c>
      <c r="J8702" t="s">
        <v>18516</v>
      </c>
      <c r="K8702" t="s">
        <v>29707</v>
      </c>
      <c r="L8702" t="s">
        <v>18516</v>
      </c>
      <c r="M8702" t="s">
        <v>18516</v>
      </c>
    </row>
    <row r="8703" spans="1:13" ht="13.5">
      <c r="A8703" t="s">
        <v>42335</v>
      </c>
      <c r="B8703" t="s">
        <v>42336</v>
      </c>
      <c r="C8703" t="s">
        <v>34911</v>
      </c>
      <c r="D8703" t="s">
        <v>34912</v>
      </c>
      <c r="E8703" t="s">
        <v>18516</v>
      </c>
      <c r="F8703" t="s">
        <v>18516</v>
      </c>
      <c r="G8703" t="s">
        <v>18516</v>
      </c>
      <c r="H8703" t="s">
        <v>18516</v>
      </c>
      <c r="I8703" t="s">
        <v>18516</v>
      </c>
      <c r="J8703" t="s">
        <v>18516</v>
      </c>
      <c r="K8703" t="s">
        <v>29707</v>
      </c>
      <c r="L8703" t="s">
        <v>18516</v>
      </c>
      <c r="M8703" t="s">
        <v>18516</v>
      </c>
    </row>
    <row r="8704" spans="1:13" ht="13.5">
      <c r="A8704" t="s">
        <v>42337</v>
      </c>
      <c r="B8704" t="s">
        <v>42338</v>
      </c>
      <c r="C8704" t="s">
        <v>34911</v>
      </c>
      <c r="D8704" t="s">
        <v>34912</v>
      </c>
      <c r="E8704" t="s">
        <v>18516</v>
      </c>
      <c r="F8704" t="s">
        <v>18516</v>
      </c>
      <c r="G8704" t="s">
        <v>18516</v>
      </c>
      <c r="H8704" t="s">
        <v>18516</v>
      </c>
      <c r="I8704" t="s">
        <v>18516</v>
      </c>
      <c r="J8704" t="s">
        <v>18516</v>
      </c>
      <c r="K8704" t="s">
        <v>29707</v>
      </c>
      <c r="L8704" t="s">
        <v>18516</v>
      </c>
      <c r="M8704" t="s">
        <v>18516</v>
      </c>
    </row>
    <row r="8705" spans="1:13" ht="13.5">
      <c r="A8705" t="s">
        <v>42339</v>
      </c>
      <c r="B8705" t="s">
        <v>42340</v>
      </c>
      <c r="C8705" t="s">
        <v>34911</v>
      </c>
      <c r="D8705" t="s">
        <v>34912</v>
      </c>
      <c r="E8705" t="s">
        <v>18516</v>
      </c>
      <c r="F8705" t="s">
        <v>18516</v>
      </c>
      <c r="G8705" t="s">
        <v>18516</v>
      </c>
      <c r="H8705" t="s">
        <v>18516</v>
      </c>
      <c r="I8705" t="s">
        <v>18516</v>
      </c>
      <c r="J8705" t="s">
        <v>18516</v>
      </c>
      <c r="K8705" t="s">
        <v>29707</v>
      </c>
      <c r="L8705" t="s">
        <v>18516</v>
      </c>
      <c r="M8705" t="s">
        <v>18516</v>
      </c>
    </row>
    <row r="8706" spans="1:13" ht="13.5">
      <c r="A8706" t="s">
        <v>10720</v>
      </c>
      <c r="B8706" t="s">
        <v>33736</v>
      </c>
      <c r="C8706" t="s">
        <v>34911</v>
      </c>
      <c r="D8706" t="s">
        <v>34912</v>
      </c>
      <c r="E8706" t="s">
        <v>18516</v>
      </c>
      <c r="F8706" t="s">
        <v>18516</v>
      </c>
      <c r="G8706" t="s">
        <v>18516</v>
      </c>
      <c r="H8706" t="s">
        <v>18516</v>
      </c>
      <c r="I8706" t="s">
        <v>18516</v>
      </c>
      <c r="J8706" t="s">
        <v>18516</v>
      </c>
      <c r="K8706" t="s">
        <v>29707</v>
      </c>
      <c r="L8706" t="s">
        <v>18516</v>
      </c>
      <c r="M8706" t="s">
        <v>18516</v>
      </c>
    </row>
    <row r="8707" spans="1:13" ht="13.5">
      <c r="A8707" t="s">
        <v>10958</v>
      </c>
      <c r="B8707" t="s">
        <v>42341</v>
      </c>
      <c r="C8707" t="s">
        <v>34911</v>
      </c>
      <c r="D8707" t="s">
        <v>34912</v>
      </c>
      <c r="E8707" t="s">
        <v>18516</v>
      </c>
      <c r="F8707" t="s">
        <v>18516</v>
      </c>
      <c r="G8707" t="s">
        <v>18516</v>
      </c>
      <c r="H8707" t="s">
        <v>18516</v>
      </c>
      <c r="I8707" t="s">
        <v>18516</v>
      </c>
      <c r="J8707" t="s">
        <v>18516</v>
      </c>
      <c r="K8707" t="s">
        <v>29707</v>
      </c>
      <c r="L8707" t="s">
        <v>18516</v>
      </c>
      <c r="M8707" t="s">
        <v>18516</v>
      </c>
    </row>
    <row r="8708" spans="1:13" ht="13.5">
      <c r="A8708" t="s">
        <v>10961</v>
      </c>
      <c r="B8708" t="s">
        <v>42342</v>
      </c>
      <c r="C8708" t="s">
        <v>34911</v>
      </c>
      <c r="D8708" t="s">
        <v>34912</v>
      </c>
      <c r="E8708" t="s">
        <v>18516</v>
      </c>
      <c r="F8708" t="s">
        <v>18516</v>
      </c>
      <c r="G8708" t="s">
        <v>18516</v>
      </c>
      <c r="H8708" t="s">
        <v>18516</v>
      </c>
      <c r="I8708" t="s">
        <v>18516</v>
      </c>
      <c r="J8708" t="s">
        <v>18516</v>
      </c>
      <c r="K8708" t="s">
        <v>29707</v>
      </c>
      <c r="L8708" t="s">
        <v>18516</v>
      </c>
      <c r="M8708" t="s">
        <v>18516</v>
      </c>
    </row>
    <row r="8709" spans="1:13" ht="13.5">
      <c r="A8709" t="s">
        <v>42343</v>
      </c>
      <c r="B8709" t="s">
        <v>42344</v>
      </c>
      <c r="C8709" t="s">
        <v>34911</v>
      </c>
      <c r="D8709" t="s">
        <v>34912</v>
      </c>
      <c r="E8709" t="s">
        <v>18516</v>
      </c>
      <c r="F8709" t="s">
        <v>18516</v>
      </c>
      <c r="G8709" t="s">
        <v>18516</v>
      </c>
      <c r="H8709" t="s">
        <v>18516</v>
      </c>
      <c r="I8709" t="s">
        <v>18516</v>
      </c>
      <c r="J8709" t="s">
        <v>18516</v>
      </c>
      <c r="K8709" t="s">
        <v>29707</v>
      </c>
      <c r="L8709" t="s">
        <v>18516</v>
      </c>
      <c r="M8709" t="s">
        <v>18516</v>
      </c>
    </row>
    <row r="8710" spans="1:13" ht="13.5">
      <c r="A8710" t="s">
        <v>42345</v>
      </c>
      <c r="B8710" t="s">
        <v>42346</v>
      </c>
      <c r="C8710" t="s">
        <v>34911</v>
      </c>
      <c r="D8710" t="s">
        <v>34912</v>
      </c>
      <c r="E8710" t="s">
        <v>18516</v>
      </c>
      <c r="F8710" t="s">
        <v>18516</v>
      </c>
      <c r="G8710" t="s">
        <v>18516</v>
      </c>
      <c r="H8710" t="s">
        <v>18516</v>
      </c>
      <c r="I8710" t="s">
        <v>18516</v>
      </c>
      <c r="J8710" t="s">
        <v>18516</v>
      </c>
      <c r="K8710" t="s">
        <v>29707</v>
      </c>
      <c r="L8710" t="s">
        <v>18516</v>
      </c>
      <c r="M8710" t="s">
        <v>18516</v>
      </c>
    </row>
    <row r="8711" spans="1:13" ht="13.5">
      <c r="A8711" t="s">
        <v>42347</v>
      </c>
      <c r="B8711" t="s">
        <v>42348</v>
      </c>
      <c r="C8711" t="s">
        <v>34911</v>
      </c>
      <c r="D8711" t="s">
        <v>34912</v>
      </c>
      <c r="E8711" t="s">
        <v>18516</v>
      </c>
      <c r="F8711" t="s">
        <v>18516</v>
      </c>
      <c r="G8711" t="s">
        <v>18516</v>
      </c>
      <c r="H8711" t="s">
        <v>18516</v>
      </c>
      <c r="I8711" t="s">
        <v>18516</v>
      </c>
      <c r="J8711" t="s">
        <v>18516</v>
      </c>
      <c r="K8711" t="s">
        <v>29707</v>
      </c>
      <c r="L8711" t="s">
        <v>18516</v>
      </c>
      <c r="M8711" t="s">
        <v>18516</v>
      </c>
    </row>
    <row r="8712" spans="1:13" ht="13.5">
      <c r="A8712" t="s">
        <v>42349</v>
      </c>
      <c r="B8712" t="s">
        <v>42350</v>
      </c>
      <c r="C8712" t="s">
        <v>34911</v>
      </c>
      <c r="D8712" t="s">
        <v>34912</v>
      </c>
      <c r="E8712" t="s">
        <v>18516</v>
      </c>
      <c r="F8712" t="s">
        <v>18516</v>
      </c>
      <c r="G8712" t="s">
        <v>18516</v>
      </c>
      <c r="H8712" t="s">
        <v>18516</v>
      </c>
      <c r="I8712" t="s">
        <v>18516</v>
      </c>
      <c r="J8712" t="s">
        <v>18516</v>
      </c>
      <c r="K8712" t="s">
        <v>29707</v>
      </c>
      <c r="L8712" t="s">
        <v>18516</v>
      </c>
      <c r="M8712" t="s">
        <v>18516</v>
      </c>
    </row>
    <row r="8713" spans="1:13" ht="13.5">
      <c r="A8713" t="s">
        <v>42351</v>
      </c>
      <c r="B8713" t="s">
        <v>42352</v>
      </c>
      <c r="C8713" t="s">
        <v>34911</v>
      </c>
      <c r="D8713" t="s">
        <v>34912</v>
      </c>
      <c r="E8713" t="s">
        <v>18516</v>
      </c>
      <c r="F8713" t="s">
        <v>18516</v>
      </c>
      <c r="G8713" t="s">
        <v>18516</v>
      </c>
      <c r="H8713" t="s">
        <v>18516</v>
      </c>
      <c r="I8713" t="s">
        <v>18516</v>
      </c>
      <c r="J8713" t="s">
        <v>18516</v>
      </c>
      <c r="K8713" t="s">
        <v>29707</v>
      </c>
      <c r="L8713" t="s">
        <v>18516</v>
      </c>
      <c r="M8713" t="s">
        <v>18516</v>
      </c>
    </row>
    <row r="8714" spans="1:13" ht="13.5">
      <c r="A8714" t="s">
        <v>9081</v>
      </c>
      <c r="B8714" t="s">
        <v>42353</v>
      </c>
      <c r="C8714" t="s">
        <v>34911</v>
      </c>
      <c r="D8714" t="s">
        <v>34912</v>
      </c>
      <c r="E8714" t="s">
        <v>18516</v>
      </c>
      <c r="F8714" t="s">
        <v>18516</v>
      </c>
      <c r="G8714" t="s">
        <v>18516</v>
      </c>
      <c r="H8714" t="s">
        <v>18516</v>
      </c>
      <c r="I8714" t="s">
        <v>18516</v>
      </c>
      <c r="J8714" t="s">
        <v>18516</v>
      </c>
      <c r="K8714" t="s">
        <v>29707</v>
      </c>
      <c r="L8714" t="s">
        <v>18516</v>
      </c>
      <c r="M8714" t="s">
        <v>18516</v>
      </c>
    </row>
    <row r="8715" spans="1:13" ht="13.5">
      <c r="A8715" t="s">
        <v>9078</v>
      </c>
      <c r="B8715" t="s">
        <v>42354</v>
      </c>
      <c r="C8715" t="s">
        <v>34911</v>
      </c>
      <c r="D8715" t="s">
        <v>34912</v>
      </c>
      <c r="E8715" t="s">
        <v>18516</v>
      </c>
      <c r="F8715" t="s">
        <v>18516</v>
      </c>
      <c r="G8715" t="s">
        <v>18516</v>
      </c>
      <c r="H8715" t="s">
        <v>18516</v>
      </c>
      <c r="I8715" t="s">
        <v>18516</v>
      </c>
      <c r="J8715" t="s">
        <v>18516</v>
      </c>
      <c r="K8715" t="s">
        <v>29707</v>
      </c>
      <c r="L8715" t="s">
        <v>18516</v>
      </c>
      <c r="M8715" t="s">
        <v>18516</v>
      </c>
    </row>
    <row r="8716" spans="1:13" ht="13.5">
      <c r="A8716" t="s">
        <v>9075</v>
      </c>
      <c r="B8716" t="s">
        <v>42355</v>
      </c>
      <c r="C8716" t="s">
        <v>34911</v>
      </c>
      <c r="D8716" t="s">
        <v>34912</v>
      </c>
      <c r="E8716" t="s">
        <v>18516</v>
      </c>
      <c r="F8716" t="s">
        <v>18516</v>
      </c>
      <c r="G8716" t="s">
        <v>18516</v>
      </c>
      <c r="H8716" t="s">
        <v>18516</v>
      </c>
      <c r="I8716" t="s">
        <v>18516</v>
      </c>
      <c r="J8716" t="s">
        <v>18516</v>
      </c>
      <c r="K8716" t="s">
        <v>29707</v>
      </c>
      <c r="L8716" t="s">
        <v>18516</v>
      </c>
      <c r="M8716" t="s">
        <v>18516</v>
      </c>
    </row>
    <row r="8717" spans="1:13" ht="13.5">
      <c r="A8717" t="s">
        <v>42356</v>
      </c>
      <c r="B8717" t="s">
        <v>35659</v>
      </c>
      <c r="C8717" t="s">
        <v>34911</v>
      </c>
      <c r="D8717" t="s">
        <v>34912</v>
      </c>
      <c r="E8717" t="s">
        <v>18516</v>
      </c>
      <c r="F8717" t="s">
        <v>18516</v>
      </c>
      <c r="G8717" t="s">
        <v>18516</v>
      </c>
      <c r="H8717" t="s">
        <v>18516</v>
      </c>
      <c r="I8717" t="s">
        <v>18516</v>
      </c>
      <c r="J8717" t="s">
        <v>18516</v>
      </c>
      <c r="K8717" t="s">
        <v>29707</v>
      </c>
      <c r="L8717" t="s">
        <v>18516</v>
      </c>
      <c r="M8717" t="s">
        <v>18516</v>
      </c>
    </row>
    <row r="8718" spans="1:13" ht="13.5">
      <c r="A8718" t="s">
        <v>42357</v>
      </c>
      <c r="B8718" t="s">
        <v>35661</v>
      </c>
      <c r="C8718" t="s">
        <v>34911</v>
      </c>
      <c r="D8718" t="s">
        <v>34912</v>
      </c>
      <c r="E8718" t="s">
        <v>18516</v>
      </c>
      <c r="F8718" t="s">
        <v>18516</v>
      </c>
      <c r="G8718" t="s">
        <v>18516</v>
      </c>
      <c r="H8718" t="s">
        <v>18516</v>
      </c>
      <c r="I8718" t="s">
        <v>18516</v>
      </c>
      <c r="J8718" t="s">
        <v>18516</v>
      </c>
      <c r="K8718" t="s">
        <v>29707</v>
      </c>
      <c r="L8718" t="s">
        <v>18516</v>
      </c>
      <c r="M8718" t="s">
        <v>18516</v>
      </c>
    </row>
    <row r="8719" spans="1:13" ht="13.5">
      <c r="A8719" t="s">
        <v>42358</v>
      </c>
      <c r="B8719" t="s">
        <v>35657</v>
      </c>
      <c r="C8719" t="s">
        <v>34911</v>
      </c>
      <c r="D8719" t="s">
        <v>34912</v>
      </c>
      <c r="E8719" t="s">
        <v>18516</v>
      </c>
      <c r="F8719" t="s">
        <v>18516</v>
      </c>
      <c r="G8719" t="s">
        <v>18516</v>
      </c>
      <c r="H8719" t="s">
        <v>18516</v>
      </c>
      <c r="I8719" t="s">
        <v>18516</v>
      </c>
      <c r="J8719" t="s">
        <v>18516</v>
      </c>
      <c r="K8719" t="s">
        <v>29707</v>
      </c>
      <c r="L8719" t="s">
        <v>18516</v>
      </c>
      <c r="M8719" t="s">
        <v>18516</v>
      </c>
    </row>
    <row r="8720" spans="1:13" ht="13.5">
      <c r="A8720" t="s">
        <v>7155</v>
      </c>
      <c r="B8720" t="s">
        <v>42359</v>
      </c>
      <c r="C8720" t="s">
        <v>34911</v>
      </c>
      <c r="D8720" t="s">
        <v>34912</v>
      </c>
      <c r="E8720" t="s">
        <v>18516</v>
      </c>
      <c r="F8720" t="s">
        <v>18516</v>
      </c>
      <c r="G8720" t="s">
        <v>18516</v>
      </c>
      <c r="H8720" t="s">
        <v>18516</v>
      </c>
      <c r="I8720" t="s">
        <v>18516</v>
      </c>
      <c r="J8720" t="s">
        <v>18516</v>
      </c>
      <c r="K8720" t="s">
        <v>29707</v>
      </c>
      <c r="L8720" t="s">
        <v>18516</v>
      </c>
      <c r="M8720" t="s">
        <v>18516</v>
      </c>
    </row>
    <row r="8721" spans="1:13" ht="13.5">
      <c r="A8721" t="s">
        <v>7158</v>
      </c>
      <c r="B8721" t="s">
        <v>42360</v>
      </c>
      <c r="C8721" t="s">
        <v>34911</v>
      </c>
      <c r="D8721" t="s">
        <v>34912</v>
      </c>
      <c r="E8721" t="s">
        <v>18516</v>
      </c>
      <c r="F8721" t="s">
        <v>18516</v>
      </c>
      <c r="G8721" t="s">
        <v>18516</v>
      </c>
      <c r="H8721" t="s">
        <v>18516</v>
      </c>
      <c r="I8721" t="s">
        <v>18516</v>
      </c>
      <c r="J8721" t="s">
        <v>18516</v>
      </c>
      <c r="K8721" t="s">
        <v>29707</v>
      </c>
      <c r="L8721" t="s">
        <v>18516</v>
      </c>
      <c r="M8721" t="s">
        <v>18516</v>
      </c>
    </row>
    <row r="8722" spans="1:13" ht="13.5">
      <c r="A8722" t="s">
        <v>42361</v>
      </c>
      <c r="B8722" t="s">
        <v>36577</v>
      </c>
      <c r="C8722" t="s">
        <v>34911</v>
      </c>
      <c r="D8722" t="s">
        <v>34912</v>
      </c>
      <c r="E8722" t="s">
        <v>18516</v>
      </c>
      <c r="F8722" t="s">
        <v>18516</v>
      </c>
      <c r="G8722" t="s">
        <v>18516</v>
      </c>
      <c r="H8722" t="s">
        <v>18516</v>
      </c>
      <c r="I8722" t="s">
        <v>18516</v>
      </c>
      <c r="J8722" t="s">
        <v>18516</v>
      </c>
      <c r="K8722" t="s">
        <v>29707</v>
      </c>
      <c r="L8722" t="s">
        <v>18516</v>
      </c>
      <c r="M8722" t="s">
        <v>18516</v>
      </c>
    </row>
    <row r="8723" spans="1:13" ht="13.5">
      <c r="A8723" t="s">
        <v>5464</v>
      </c>
      <c r="B8723" t="s">
        <v>31240</v>
      </c>
      <c r="C8723" t="s">
        <v>34911</v>
      </c>
      <c r="D8723" t="s">
        <v>34912</v>
      </c>
      <c r="E8723" t="s">
        <v>18516</v>
      </c>
      <c r="F8723" t="s">
        <v>18516</v>
      </c>
      <c r="G8723" t="s">
        <v>18516</v>
      </c>
      <c r="H8723" t="s">
        <v>18516</v>
      </c>
      <c r="I8723" t="s">
        <v>18516</v>
      </c>
      <c r="J8723" t="s">
        <v>18516</v>
      </c>
      <c r="K8723" t="s">
        <v>29707</v>
      </c>
      <c r="L8723" t="s">
        <v>18516</v>
      </c>
      <c r="M8723" t="s">
        <v>18516</v>
      </c>
    </row>
    <row r="8724" spans="1:13" ht="13.5">
      <c r="A8724" t="s">
        <v>1085</v>
      </c>
      <c r="B8724" t="s">
        <v>42362</v>
      </c>
      <c r="C8724" t="s">
        <v>34911</v>
      </c>
      <c r="D8724" t="s">
        <v>34912</v>
      </c>
      <c r="E8724" t="s">
        <v>18516</v>
      </c>
      <c r="F8724" t="s">
        <v>18516</v>
      </c>
      <c r="G8724" t="s">
        <v>18516</v>
      </c>
      <c r="H8724" t="s">
        <v>18516</v>
      </c>
      <c r="I8724" t="s">
        <v>18516</v>
      </c>
      <c r="J8724" t="s">
        <v>18516</v>
      </c>
      <c r="K8724" t="s">
        <v>29707</v>
      </c>
      <c r="L8724" t="s">
        <v>18516</v>
      </c>
      <c r="M8724" t="s">
        <v>18516</v>
      </c>
    </row>
    <row r="8725" spans="1:13" ht="13.5">
      <c r="A8725" t="s">
        <v>42363</v>
      </c>
      <c r="B8725" t="s">
        <v>42364</v>
      </c>
      <c r="C8725" t="s">
        <v>34911</v>
      </c>
      <c r="D8725" t="s">
        <v>34912</v>
      </c>
      <c r="E8725" t="s">
        <v>18516</v>
      </c>
      <c r="F8725" t="s">
        <v>18516</v>
      </c>
      <c r="G8725" t="s">
        <v>18516</v>
      </c>
      <c r="H8725" t="s">
        <v>18516</v>
      </c>
      <c r="I8725" t="s">
        <v>18516</v>
      </c>
      <c r="J8725" t="s">
        <v>18516</v>
      </c>
      <c r="K8725" t="s">
        <v>29707</v>
      </c>
      <c r="L8725" t="s">
        <v>18516</v>
      </c>
      <c r="M8725" t="s">
        <v>18516</v>
      </c>
    </row>
    <row r="8726" spans="1:13" ht="13.5">
      <c r="A8726" t="s">
        <v>42365</v>
      </c>
      <c r="B8726" t="s">
        <v>42366</v>
      </c>
      <c r="C8726" t="s">
        <v>34911</v>
      </c>
      <c r="D8726" t="s">
        <v>34912</v>
      </c>
      <c r="E8726" t="s">
        <v>18516</v>
      </c>
      <c r="F8726" t="s">
        <v>18516</v>
      </c>
      <c r="G8726" t="s">
        <v>18516</v>
      </c>
      <c r="H8726" t="s">
        <v>18516</v>
      </c>
      <c r="I8726" t="s">
        <v>18516</v>
      </c>
      <c r="J8726" t="s">
        <v>18516</v>
      </c>
      <c r="K8726" t="s">
        <v>29707</v>
      </c>
      <c r="L8726" t="s">
        <v>18516</v>
      </c>
      <c r="M8726" t="s">
        <v>18516</v>
      </c>
    </row>
    <row r="8727" spans="1:13" ht="13.5">
      <c r="A8727" t="s">
        <v>5467</v>
      </c>
      <c r="B8727" t="s">
        <v>42367</v>
      </c>
      <c r="C8727" t="s">
        <v>34911</v>
      </c>
      <c r="D8727" t="s">
        <v>34912</v>
      </c>
      <c r="E8727" t="s">
        <v>18516</v>
      </c>
      <c r="F8727" t="s">
        <v>18516</v>
      </c>
      <c r="G8727" t="s">
        <v>18516</v>
      </c>
      <c r="H8727" t="s">
        <v>18516</v>
      </c>
      <c r="I8727" t="s">
        <v>18516</v>
      </c>
      <c r="J8727" t="s">
        <v>18516</v>
      </c>
      <c r="K8727" t="s">
        <v>29707</v>
      </c>
      <c r="L8727" t="s">
        <v>18516</v>
      </c>
      <c r="M8727" t="s">
        <v>18516</v>
      </c>
    </row>
    <row r="8728" spans="1:13" ht="13.5">
      <c r="A8728" t="s">
        <v>42368</v>
      </c>
      <c r="B8728" t="s">
        <v>42369</v>
      </c>
      <c r="C8728" t="s">
        <v>34911</v>
      </c>
      <c r="D8728" t="s">
        <v>34912</v>
      </c>
      <c r="E8728" t="s">
        <v>18516</v>
      </c>
      <c r="F8728" t="s">
        <v>18516</v>
      </c>
      <c r="G8728" t="s">
        <v>18516</v>
      </c>
      <c r="H8728" t="s">
        <v>18516</v>
      </c>
      <c r="I8728" t="s">
        <v>18516</v>
      </c>
      <c r="J8728" t="s">
        <v>18516</v>
      </c>
      <c r="K8728" t="s">
        <v>29707</v>
      </c>
      <c r="L8728" t="s">
        <v>18516</v>
      </c>
      <c r="M8728" t="s">
        <v>18516</v>
      </c>
    </row>
    <row r="8729" spans="1:13" ht="13.5">
      <c r="A8729" t="s">
        <v>42370</v>
      </c>
      <c r="B8729" t="s">
        <v>31240</v>
      </c>
      <c r="C8729" t="s">
        <v>34911</v>
      </c>
      <c r="D8729" t="s">
        <v>34912</v>
      </c>
      <c r="E8729" t="s">
        <v>18516</v>
      </c>
      <c r="F8729" t="s">
        <v>18516</v>
      </c>
      <c r="G8729" t="s">
        <v>18516</v>
      </c>
      <c r="H8729" t="s">
        <v>18516</v>
      </c>
      <c r="I8729" t="s">
        <v>18516</v>
      </c>
      <c r="J8729" t="s">
        <v>18516</v>
      </c>
      <c r="K8729" t="s">
        <v>29707</v>
      </c>
      <c r="L8729" t="s">
        <v>18516</v>
      </c>
      <c r="M8729" t="s">
        <v>18516</v>
      </c>
    </row>
    <row r="8730" spans="1:13" ht="13.5">
      <c r="A8730" t="s">
        <v>5851</v>
      </c>
      <c r="B8730" t="s">
        <v>42371</v>
      </c>
      <c r="C8730" t="s">
        <v>34911</v>
      </c>
      <c r="D8730" t="s">
        <v>34912</v>
      </c>
      <c r="E8730" t="s">
        <v>18516</v>
      </c>
      <c r="F8730" t="s">
        <v>18516</v>
      </c>
      <c r="G8730" t="s">
        <v>18516</v>
      </c>
      <c r="H8730" t="s">
        <v>18516</v>
      </c>
      <c r="I8730" t="s">
        <v>18516</v>
      </c>
      <c r="J8730" t="s">
        <v>18516</v>
      </c>
      <c r="K8730" t="s">
        <v>29707</v>
      </c>
      <c r="L8730" t="s">
        <v>18516</v>
      </c>
      <c r="M8730" t="s">
        <v>18516</v>
      </c>
    </row>
    <row r="8731" spans="1:13" ht="13.5">
      <c r="A8731" t="s">
        <v>5860</v>
      </c>
      <c r="B8731" t="s">
        <v>42372</v>
      </c>
      <c r="C8731" t="s">
        <v>34911</v>
      </c>
      <c r="D8731" t="s">
        <v>34912</v>
      </c>
      <c r="E8731" t="s">
        <v>18516</v>
      </c>
      <c r="F8731" t="s">
        <v>18516</v>
      </c>
      <c r="G8731" t="s">
        <v>18516</v>
      </c>
      <c r="H8731" t="s">
        <v>18516</v>
      </c>
      <c r="I8731" t="s">
        <v>18516</v>
      </c>
      <c r="J8731" t="s">
        <v>18516</v>
      </c>
      <c r="K8731" t="s">
        <v>29707</v>
      </c>
      <c r="L8731" t="s">
        <v>18516</v>
      </c>
      <c r="M8731" t="s">
        <v>18516</v>
      </c>
    </row>
    <row r="8732" spans="1:13" ht="13.5">
      <c r="A8732" t="s">
        <v>5854</v>
      </c>
      <c r="B8732" t="s">
        <v>42373</v>
      </c>
      <c r="C8732" t="s">
        <v>34911</v>
      </c>
      <c r="D8732" t="s">
        <v>34912</v>
      </c>
      <c r="E8732" t="s">
        <v>18516</v>
      </c>
      <c r="F8732" t="s">
        <v>18516</v>
      </c>
      <c r="G8732" t="s">
        <v>18516</v>
      </c>
      <c r="H8732" t="s">
        <v>18516</v>
      </c>
      <c r="I8732" t="s">
        <v>18516</v>
      </c>
      <c r="J8732" t="s">
        <v>18516</v>
      </c>
      <c r="K8732" t="s">
        <v>29707</v>
      </c>
      <c r="L8732" t="s">
        <v>18516</v>
      </c>
      <c r="M8732" t="s">
        <v>18516</v>
      </c>
    </row>
    <row r="8733" spans="1:13" ht="13.5">
      <c r="A8733" t="s">
        <v>5857</v>
      </c>
      <c r="B8733" t="s">
        <v>42374</v>
      </c>
      <c r="C8733" t="s">
        <v>34911</v>
      </c>
      <c r="D8733" t="s">
        <v>34912</v>
      </c>
      <c r="E8733" t="s">
        <v>18516</v>
      </c>
      <c r="F8733" t="s">
        <v>18516</v>
      </c>
      <c r="G8733" t="s">
        <v>18516</v>
      </c>
      <c r="H8733" t="s">
        <v>18516</v>
      </c>
      <c r="I8733" t="s">
        <v>18516</v>
      </c>
      <c r="J8733" t="s">
        <v>18516</v>
      </c>
      <c r="K8733" t="s">
        <v>29707</v>
      </c>
      <c r="L8733" t="s">
        <v>18516</v>
      </c>
      <c r="M8733" t="s">
        <v>18516</v>
      </c>
    </row>
    <row r="8734" spans="1:13" ht="13.5">
      <c r="A8734" t="s">
        <v>42375</v>
      </c>
      <c r="B8734" t="s">
        <v>42376</v>
      </c>
      <c r="C8734" t="s">
        <v>34911</v>
      </c>
      <c r="D8734" t="s">
        <v>34912</v>
      </c>
      <c r="E8734" t="s">
        <v>18516</v>
      </c>
      <c r="F8734" t="s">
        <v>18516</v>
      </c>
      <c r="G8734" t="s">
        <v>18516</v>
      </c>
      <c r="H8734" t="s">
        <v>18516</v>
      </c>
      <c r="I8734" t="s">
        <v>18516</v>
      </c>
      <c r="J8734" t="s">
        <v>18516</v>
      </c>
      <c r="K8734" t="s">
        <v>29707</v>
      </c>
      <c r="L8734" t="s">
        <v>18516</v>
      </c>
      <c r="M8734" t="s">
        <v>18516</v>
      </c>
    </row>
    <row r="8735" spans="1:13" ht="13.5">
      <c r="A8735" t="s">
        <v>42377</v>
      </c>
      <c r="B8735" t="s">
        <v>42378</v>
      </c>
      <c r="C8735" t="s">
        <v>29424</v>
      </c>
      <c r="D8735" t="s">
        <v>29425</v>
      </c>
      <c r="E8735" t="s">
        <v>18516</v>
      </c>
      <c r="F8735" t="s">
        <v>18516</v>
      </c>
      <c r="G8735" t="s">
        <v>18516</v>
      </c>
      <c r="H8735" t="s">
        <v>18516</v>
      </c>
      <c r="I8735" t="s">
        <v>18516</v>
      </c>
      <c r="J8735" t="s">
        <v>18516</v>
      </c>
      <c r="K8735" t="s">
        <v>29707</v>
      </c>
      <c r="L8735" t="s">
        <v>18516</v>
      </c>
      <c r="M8735" t="s">
        <v>18516</v>
      </c>
    </row>
    <row r="8736" spans="1:13" ht="13.5">
      <c r="A8736" t="s">
        <v>6699</v>
      </c>
      <c r="B8736" t="s">
        <v>42379</v>
      </c>
      <c r="C8736" t="s">
        <v>29424</v>
      </c>
      <c r="D8736" t="s">
        <v>29425</v>
      </c>
      <c r="E8736" t="s">
        <v>18516</v>
      </c>
      <c r="F8736" t="s">
        <v>18516</v>
      </c>
      <c r="G8736" t="s">
        <v>18516</v>
      </c>
      <c r="H8736" t="s">
        <v>18516</v>
      </c>
      <c r="I8736" t="s">
        <v>18516</v>
      </c>
      <c r="J8736" t="s">
        <v>18516</v>
      </c>
      <c r="K8736" t="s">
        <v>29707</v>
      </c>
      <c r="L8736" t="s">
        <v>18516</v>
      </c>
      <c r="M8736" t="s">
        <v>18516</v>
      </c>
    </row>
    <row r="8737" spans="1:13" ht="13.5">
      <c r="A8737" t="s">
        <v>6181</v>
      </c>
      <c r="B8737" t="s">
        <v>42380</v>
      </c>
      <c r="C8737" t="s">
        <v>29424</v>
      </c>
      <c r="D8737" t="s">
        <v>29425</v>
      </c>
      <c r="E8737" s="164">
        <v>190</v>
      </c>
      <c r="F8737" s="164">
        <v>172</v>
      </c>
      <c r="G8737" s="165">
        <v>0.9</v>
      </c>
      <c r="H8737" t="s">
        <v>18516</v>
      </c>
      <c r="I8737" s="164">
        <v>129.6</v>
      </c>
      <c r="J8737" s="164">
        <v>301.6</v>
      </c>
      <c r="K8737">
        <v>0</v>
      </c>
      <c r="L8737" t="s">
        <v>18516</v>
      </c>
      <c r="M8737" t="s">
        <v>18516</v>
      </c>
    </row>
    <row r="8738" spans="1:13" ht="13.5">
      <c r="A8738" t="s">
        <v>42381</v>
      </c>
      <c r="B8738" t="s">
        <v>42382</v>
      </c>
      <c r="C8738" t="s">
        <v>29424</v>
      </c>
      <c r="D8738" t="s">
        <v>29425</v>
      </c>
      <c r="E8738" s="164">
        <v>165</v>
      </c>
      <c r="F8738" s="164">
        <v>165</v>
      </c>
      <c r="G8738" t="s">
        <v>18516</v>
      </c>
      <c r="H8738" t="s">
        <v>18516</v>
      </c>
      <c r="I8738" s="164">
        <v>74.09</v>
      </c>
      <c r="J8738" s="164">
        <v>239.09</v>
      </c>
      <c r="K8738">
        <v>0</v>
      </c>
      <c r="L8738" t="s">
        <v>18516</v>
      </c>
      <c r="M8738" t="s">
        <v>18516</v>
      </c>
    </row>
    <row r="8739" spans="1:13" ht="13.5">
      <c r="A8739" t="s">
        <v>42383</v>
      </c>
      <c r="B8739" t="s">
        <v>42384</v>
      </c>
      <c r="C8739" t="s">
        <v>29424</v>
      </c>
      <c r="D8739" t="s">
        <v>29425</v>
      </c>
      <c r="E8739" s="164">
        <v>185</v>
      </c>
      <c r="F8739" s="164">
        <v>185</v>
      </c>
      <c r="G8739" t="s">
        <v>18516</v>
      </c>
      <c r="H8739" t="s">
        <v>18516</v>
      </c>
      <c r="I8739" s="164">
        <v>92.95</v>
      </c>
      <c r="J8739" s="164">
        <v>277.95</v>
      </c>
      <c r="K8739">
        <v>0</v>
      </c>
      <c r="L8739" t="s">
        <v>18516</v>
      </c>
      <c r="M8739" t="s">
        <v>18516</v>
      </c>
    </row>
    <row r="8740" spans="1:13" ht="13.5">
      <c r="A8740" t="s">
        <v>103</v>
      </c>
      <c r="B8740" t="s">
        <v>42385</v>
      </c>
      <c r="C8740" t="s">
        <v>29424</v>
      </c>
      <c r="D8740" t="s">
        <v>29425</v>
      </c>
      <c r="E8740" t="s">
        <v>18516</v>
      </c>
      <c r="F8740" t="s">
        <v>18516</v>
      </c>
      <c r="G8740" t="s">
        <v>18516</v>
      </c>
      <c r="H8740" t="s">
        <v>18516</v>
      </c>
      <c r="I8740" t="s">
        <v>18516</v>
      </c>
      <c r="J8740" t="s">
        <v>18516</v>
      </c>
      <c r="K8740" t="s">
        <v>29707</v>
      </c>
      <c r="L8740" t="s">
        <v>18516</v>
      </c>
      <c r="M8740" t="s">
        <v>18516</v>
      </c>
    </row>
    <row r="8741" spans="1:13" ht="13.5">
      <c r="A8741" t="s">
        <v>42386</v>
      </c>
      <c r="B8741" t="s">
        <v>42387</v>
      </c>
      <c r="C8741" t="s">
        <v>29424</v>
      </c>
      <c r="D8741" t="s">
        <v>29425</v>
      </c>
      <c r="E8741" t="s">
        <v>18516</v>
      </c>
      <c r="F8741" t="s">
        <v>18516</v>
      </c>
      <c r="G8741" t="s">
        <v>18516</v>
      </c>
      <c r="H8741" t="s">
        <v>18516</v>
      </c>
      <c r="I8741" t="s">
        <v>18516</v>
      </c>
      <c r="J8741" t="s">
        <v>18516</v>
      </c>
      <c r="K8741" t="s">
        <v>29707</v>
      </c>
      <c r="L8741" t="s">
        <v>18516</v>
      </c>
      <c r="M8741" t="s">
        <v>18516</v>
      </c>
    </row>
    <row r="8742" spans="1:13" ht="13.5">
      <c r="A8742" t="s">
        <v>1064</v>
      </c>
      <c r="B8742" t="s">
        <v>42388</v>
      </c>
      <c r="C8742" t="s">
        <v>29424</v>
      </c>
      <c r="D8742" t="s">
        <v>29425</v>
      </c>
      <c r="E8742" s="164">
        <v>185</v>
      </c>
      <c r="F8742" s="164">
        <v>185</v>
      </c>
      <c r="G8742" t="s">
        <v>18516</v>
      </c>
      <c r="H8742" t="s">
        <v>18516</v>
      </c>
      <c r="I8742" s="164">
        <v>90.7</v>
      </c>
      <c r="J8742" s="164">
        <v>275.7</v>
      </c>
      <c r="K8742">
        <v>0</v>
      </c>
      <c r="L8742" t="s">
        <v>18516</v>
      </c>
      <c r="M8742" t="s">
        <v>18516</v>
      </c>
    </row>
    <row r="8743" spans="1:13" ht="13.5">
      <c r="A8743" t="s">
        <v>1846</v>
      </c>
      <c r="B8743" t="s">
        <v>42389</v>
      </c>
      <c r="C8743" t="s">
        <v>29424</v>
      </c>
      <c r="D8743" t="s">
        <v>29425</v>
      </c>
      <c r="E8743" t="s">
        <v>18516</v>
      </c>
      <c r="F8743" t="s">
        <v>18516</v>
      </c>
      <c r="G8743" t="s">
        <v>18516</v>
      </c>
      <c r="H8743" t="s">
        <v>18516</v>
      </c>
      <c r="I8743" t="s">
        <v>18516</v>
      </c>
      <c r="J8743" t="s">
        <v>18516</v>
      </c>
      <c r="K8743" t="s">
        <v>29707</v>
      </c>
      <c r="L8743" t="s">
        <v>18516</v>
      </c>
      <c r="M8743" t="s">
        <v>18516</v>
      </c>
    </row>
    <row r="8744" spans="1:13" ht="13.5">
      <c r="A8744" t="s">
        <v>2008</v>
      </c>
      <c r="B8744" t="s">
        <v>42390</v>
      </c>
      <c r="C8744" t="s">
        <v>29424</v>
      </c>
      <c r="D8744" t="s">
        <v>29425</v>
      </c>
      <c r="E8744" t="s">
        <v>18516</v>
      </c>
      <c r="F8744" t="s">
        <v>18516</v>
      </c>
      <c r="G8744" t="s">
        <v>18516</v>
      </c>
      <c r="H8744" t="s">
        <v>18516</v>
      </c>
      <c r="I8744" t="s">
        <v>18516</v>
      </c>
      <c r="J8744" t="s">
        <v>18516</v>
      </c>
      <c r="K8744" t="s">
        <v>29707</v>
      </c>
      <c r="L8744" t="s">
        <v>18516</v>
      </c>
      <c r="M8744" t="s">
        <v>18516</v>
      </c>
    </row>
    <row r="8745" spans="1:13" ht="13.5">
      <c r="A8745" t="s">
        <v>42391</v>
      </c>
      <c r="B8745" t="s">
        <v>42392</v>
      </c>
      <c r="C8745" t="s">
        <v>29424</v>
      </c>
      <c r="D8745" t="s">
        <v>29425</v>
      </c>
      <c r="E8745" t="s">
        <v>18516</v>
      </c>
      <c r="F8745" t="s">
        <v>18516</v>
      </c>
      <c r="G8745" t="s">
        <v>18516</v>
      </c>
      <c r="H8745" t="s">
        <v>18516</v>
      </c>
      <c r="I8745" t="s">
        <v>18516</v>
      </c>
      <c r="J8745" t="s">
        <v>18516</v>
      </c>
      <c r="K8745" t="s">
        <v>29707</v>
      </c>
      <c r="L8745" t="s">
        <v>18516</v>
      </c>
      <c r="M8745" t="s">
        <v>18516</v>
      </c>
    </row>
    <row r="8746" spans="1:13" ht="13.5">
      <c r="A8746" t="s">
        <v>42393</v>
      </c>
      <c r="B8746" t="s">
        <v>42394</v>
      </c>
      <c r="C8746" t="s">
        <v>29424</v>
      </c>
      <c r="D8746" t="s">
        <v>29425</v>
      </c>
      <c r="E8746" t="s">
        <v>18516</v>
      </c>
      <c r="F8746" t="s">
        <v>18516</v>
      </c>
      <c r="G8746" t="s">
        <v>18516</v>
      </c>
      <c r="H8746" t="s">
        <v>18516</v>
      </c>
      <c r="I8746" t="s">
        <v>18516</v>
      </c>
      <c r="J8746" t="s">
        <v>18516</v>
      </c>
      <c r="K8746" t="s">
        <v>29707</v>
      </c>
      <c r="L8746" t="s">
        <v>18516</v>
      </c>
      <c r="M8746" t="s">
        <v>18516</v>
      </c>
    </row>
    <row r="8747" spans="1:13" ht="13.5">
      <c r="A8747" t="s">
        <v>42395</v>
      </c>
      <c r="B8747" t="s">
        <v>42396</v>
      </c>
      <c r="C8747" t="s">
        <v>29424</v>
      </c>
      <c r="D8747" t="s">
        <v>29425</v>
      </c>
      <c r="E8747" t="s">
        <v>18516</v>
      </c>
      <c r="F8747" t="s">
        <v>18516</v>
      </c>
      <c r="G8747" t="s">
        <v>18516</v>
      </c>
      <c r="H8747" t="s">
        <v>18516</v>
      </c>
      <c r="I8747" t="s">
        <v>18516</v>
      </c>
      <c r="J8747" t="s">
        <v>18516</v>
      </c>
      <c r="K8747" t="s">
        <v>29707</v>
      </c>
      <c r="L8747" t="s">
        <v>18516</v>
      </c>
      <c r="M8747" t="s">
        <v>18516</v>
      </c>
    </row>
    <row r="8748" spans="1:13" ht="13.5">
      <c r="A8748" t="s">
        <v>1058</v>
      </c>
      <c r="B8748" t="s">
        <v>42397</v>
      </c>
      <c r="C8748" t="s">
        <v>29424</v>
      </c>
      <c r="D8748" t="s">
        <v>29425</v>
      </c>
      <c r="E8748" t="s">
        <v>18516</v>
      </c>
      <c r="F8748" t="s">
        <v>18516</v>
      </c>
      <c r="G8748" t="s">
        <v>18516</v>
      </c>
      <c r="H8748" t="s">
        <v>18516</v>
      </c>
      <c r="I8748" t="s">
        <v>18516</v>
      </c>
      <c r="J8748" t="s">
        <v>18516</v>
      </c>
      <c r="K8748" t="s">
        <v>29707</v>
      </c>
      <c r="L8748" t="s">
        <v>18516</v>
      </c>
      <c r="M8748" t="s">
        <v>18516</v>
      </c>
    </row>
    <row r="8749" spans="1:13" ht="13.5">
      <c r="A8749" t="s">
        <v>1052</v>
      </c>
      <c r="B8749" t="s">
        <v>42398</v>
      </c>
      <c r="C8749" t="s">
        <v>29424</v>
      </c>
      <c r="D8749" t="s">
        <v>29425</v>
      </c>
      <c r="E8749" t="s">
        <v>18516</v>
      </c>
      <c r="F8749" t="s">
        <v>18516</v>
      </c>
      <c r="G8749" t="s">
        <v>18516</v>
      </c>
      <c r="H8749" t="s">
        <v>18516</v>
      </c>
      <c r="I8749" t="s">
        <v>18516</v>
      </c>
      <c r="J8749" t="s">
        <v>18516</v>
      </c>
      <c r="K8749" t="s">
        <v>29707</v>
      </c>
      <c r="L8749" t="s">
        <v>18516</v>
      </c>
      <c r="M8749" t="s">
        <v>18516</v>
      </c>
    </row>
    <row r="8750" spans="1:13" ht="13.5">
      <c r="A8750" t="s">
        <v>1209</v>
      </c>
      <c r="B8750" t="s">
        <v>42399</v>
      </c>
      <c r="C8750" t="s">
        <v>29424</v>
      </c>
      <c r="D8750" t="s">
        <v>29425</v>
      </c>
      <c r="E8750" t="s">
        <v>18516</v>
      </c>
      <c r="F8750" t="s">
        <v>18516</v>
      </c>
      <c r="G8750" t="s">
        <v>18516</v>
      </c>
      <c r="H8750" t="s">
        <v>18516</v>
      </c>
      <c r="I8750" t="s">
        <v>18516</v>
      </c>
      <c r="J8750" t="s">
        <v>18516</v>
      </c>
      <c r="K8750" t="s">
        <v>29707</v>
      </c>
      <c r="L8750" t="s">
        <v>18516</v>
      </c>
      <c r="M8750" t="s">
        <v>18516</v>
      </c>
    </row>
    <row r="8751" spans="1:13" ht="13.5">
      <c r="A8751" t="s">
        <v>1203</v>
      </c>
      <c r="B8751" t="s">
        <v>42400</v>
      </c>
      <c r="C8751" t="s">
        <v>29424</v>
      </c>
      <c r="D8751" t="s">
        <v>29425</v>
      </c>
      <c r="E8751" t="s">
        <v>18516</v>
      </c>
      <c r="F8751" t="s">
        <v>18516</v>
      </c>
      <c r="G8751" t="s">
        <v>18516</v>
      </c>
      <c r="H8751" t="s">
        <v>18516</v>
      </c>
      <c r="I8751" t="s">
        <v>18516</v>
      </c>
      <c r="J8751" t="s">
        <v>18516</v>
      </c>
      <c r="K8751" t="s">
        <v>29707</v>
      </c>
      <c r="L8751" t="s">
        <v>18516</v>
      </c>
      <c r="M8751" t="s">
        <v>18516</v>
      </c>
    </row>
    <row r="8752" spans="1:13" ht="13.5">
      <c r="A8752" t="s">
        <v>14584</v>
      </c>
      <c r="B8752" t="s">
        <v>42401</v>
      </c>
      <c r="C8752" t="s">
        <v>29424</v>
      </c>
      <c r="D8752" t="s">
        <v>29425</v>
      </c>
      <c r="E8752" s="164">
        <v>158</v>
      </c>
      <c r="F8752" s="164">
        <v>158</v>
      </c>
      <c r="G8752" t="s">
        <v>18516</v>
      </c>
      <c r="H8752" t="s">
        <v>18516</v>
      </c>
      <c r="I8752" s="164">
        <v>77.91</v>
      </c>
      <c r="J8752" s="164">
        <v>235.91</v>
      </c>
      <c r="K8752">
        <v>0</v>
      </c>
      <c r="L8752" t="s">
        <v>18516</v>
      </c>
      <c r="M8752" t="s">
        <v>18516</v>
      </c>
    </row>
    <row r="8753" spans="1:13" ht="13.5">
      <c r="A8753" t="s">
        <v>14578</v>
      </c>
      <c r="B8753" t="s">
        <v>42402</v>
      </c>
      <c r="C8753" t="s">
        <v>29424</v>
      </c>
      <c r="D8753" t="s">
        <v>29425</v>
      </c>
      <c r="E8753" s="164">
        <v>180</v>
      </c>
      <c r="F8753" s="164">
        <v>180</v>
      </c>
      <c r="G8753" t="s">
        <v>18516</v>
      </c>
      <c r="H8753" t="s">
        <v>18516</v>
      </c>
      <c r="I8753" s="164">
        <v>84.48</v>
      </c>
      <c r="J8753" s="164">
        <v>264.48</v>
      </c>
      <c r="K8753">
        <v>0</v>
      </c>
      <c r="L8753" t="s">
        <v>18516</v>
      </c>
      <c r="M8753" t="s">
        <v>18516</v>
      </c>
    </row>
    <row r="8754" spans="1:13" ht="13.5">
      <c r="A8754" t="s">
        <v>7167</v>
      </c>
      <c r="B8754" t="s">
        <v>42403</v>
      </c>
      <c r="C8754" t="s">
        <v>29424</v>
      </c>
      <c r="D8754" t="s">
        <v>29425</v>
      </c>
      <c r="E8754" t="s">
        <v>18516</v>
      </c>
      <c r="F8754" t="s">
        <v>18516</v>
      </c>
      <c r="G8754" t="s">
        <v>18516</v>
      </c>
      <c r="H8754" t="s">
        <v>18516</v>
      </c>
      <c r="I8754" t="s">
        <v>18516</v>
      </c>
      <c r="J8754" t="s">
        <v>18516</v>
      </c>
      <c r="K8754" t="s">
        <v>29707</v>
      </c>
      <c r="L8754" t="s">
        <v>18516</v>
      </c>
      <c r="M8754" t="s">
        <v>18516</v>
      </c>
    </row>
    <row r="8755" spans="1:13" ht="13.5">
      <c r="A8755" t="s">
        <v>6602</v>
      </c>
      <c r="B8755" t="s">
        <v>42404</v>
      </c>
      <c r="C8755" t="s">
        <v>29424</v>
      </c>
      <c r="D8755" t="s">
        <v>29425</v>
      </c>
      <c r="E8755" s="164">
        <v>180</v>
      </c>
      <c r="F8755" s="164">
        <v>172</v>
      </c>
      <c r="G8755" s="165">
        <v>0.95</v>
      </c>
      <c r="H8755" t="s">
        <v>18516</v>
      </c>
      <c r="I8755" s="164">
        <v>54.49</v>
      </c>
      <c r="J8755" s="164">
        <v>226.49</v>
      </c>
      <c r="K8755">
        <v>4</v>
      </c>
      <c r="L8755" t="s">
        <v>18516</v>
      </c>
      <c r="M8755" t="s">
        <v>18516</v>
      </c>
    </row>
    <row r="8756" spans="1:13" ht="13.5">
      <c r="A8756" t="s">
        <v>1040</v>
      </c>
      <c r="B8756" t="s">
        <v>42405</v>
      </c>
      <c r="C8756" t="s">
        <v>29424</v>
      </c>
      <c r="D8756" t="s">
        <v>29425</v>
      </c>
      <c r="E8756" t="s">
        <v>18516</v>
      </c>
      <c r="F8756" t="s">
        <v>18516</v>
      </c>
      <c r="G8756" t="s">
        <v>18516</v>
      </c>
      <c r="H8756" t="s">
        <v>18516</v>
      </c>
      <c r="I8756" t="s">
        <v>18516</v>
      </c>
      <c r="J8756" t="s">
        <v>18516</v>
      </c>
      <c r="K8756" t="s">
        <v>29707</v>
      </c>
      <c r="L8756" t="s">
        <v>18516</v>
      </c>
      <c r="M8756" t="s">
        <v>18516</v>
      </c>
    </row>
    <row r="8757" spans="1:13" ht="13.5">
      <c r="A8757" t="s">
        <v>42406</v>
      </c>
      <c r="B8757" t="s">
        <v>42407</v>
      </c>
      <c r="C8757" t="s">
        <v>29424</v>
      </c>
      <c r="D8757" t="s">
        <v>29425</v>
      </c>
      <c r="E8757" t="s">
        <v>18516</v>
      </c>
      <c r="F8757" t="s">
        <v>18516</v>
      </c>
      <c r="G8757" t="s">
        <v>18516</v>
      </c>
      <c r="H8757" t="s">
        <v>18516</v>
      </c>
      <c r="I8757" t="s">
        <v>18516</v>
      </c>
      <c r="J8757" t="s">
        <v>18516</v>
      </c>
      <c r="K8757" t="s">
        <v>29707</v>
      </c>
      <c r="L8757" t="s">
        <v>18516</v>
      </c>
      <c r="M8757" t="s">
        <v>18516</v>
      </c>
    </row>
    <row r="8758" spans="1:13" ht="13.5">
      <c r="A8758" t="s">
        <v>42408</v>
      </c>
      <c r="B8758" t="s">
        <v>42409</v>
      </c>
      <c r="C8758" t="s">
        <v>29424</v>
      </c>
      <c r="D8758" t="s">
        <v>29425</v>
      </c>
      <c r="E8758" t="s">
        <v>18516</v>
      </c>
      <c r="F8758" t="s">
        <v>18516</v>
      </c>
      <c r="G8758" t="s">
        <v>18516</v>
      </c>
      <c r="H8758" t="s">
        <v>18516</v>
      </c>
      <c r="I8758" t="s">
        <v>18516</v>
      </c>
      <c r="J8758" t="s">
        <v>18516</v>
      </c>
      <c r="K8758" t="s">
        <v>29707</v>
      </c>
      <c r="L8758" t="s">
        <v>18516</v>
      </c>
      <c r="M8758" t="s">
        <v>18516</v>
      </c>
    </row>
    <row r="8759" spans="1:13" ht="13.5">
      <c r="A8759" t="s">
        <v>42410</v>
      </c>
      <c r="B8759" t="s">
        <v>42411</v>
      </c>
      <c r="C8759" t="s">
        <v>29424</v>
      </c>
      <c r="D8759" t="s">
        <v>29425</v>
      </c>
      <c r="E8759" s="164">
        <v>201</v>
      </c>
      <c r="F8759" s="164">
        <v>201</v>
      </c>
      <c r="G8759" t="s">
        <v>18516</v>
      </c>
      <c r="H8759" t="s">
        <v>18516</v>
      </c>
      <c r="I8759" s="164">
        <v>92.01</v>
      </c>
      <c r="J8759" s="164">
        <v>293.01</v>
      </c>
      <c r="K8759">
        <v>0</v>
      </c>
      <c r="L8759" t="s">
        <v>18516</v>
      </c>
      <c r="M8759" t="s">
        <v>18516</v>
      </c>
    </row>
    <row r="8760" spans="1:13" ht="13.5">
      <c r="A8760" t="s">
        <v>8005</v>
      </c>
      <c r="B8760" t="s">
        <v>42412</v>
      </c>
      <c r="C8760" t="s">
        <v>29424</v>
      </c>
      <c r="D8760" t="s">
        <v>29425</v>
      </c>
      <c r="E8760" t="s">
        <v>18516</v>
      </c>
      <c r="F8760" t="s">
        <v>18516</v>
      </c>
      <c r="G8760" t="s">
        <v>18516</v>
      </c>
      <c r="H8760" t="s">
        <v>18516</v>
      </c>
      <c r="I8760" t="s">
        <v>18516</v>
      </c>
      <c r="J8760" t="s">
        <v>18516</v>
      </c>
      <c r="K8760" t="s">
        <v>29707</v>
      </c>
      <c r="L8760" t="s">
        <v>18516</v>
      </c>
      <c r="M8760" t="s">
        <v>18516</v>
      </c>
    </row>
    <row r="8761" spans="1:13" ht="13.5">
      <c r="A8761" t="s">
        <v>42413</v>
      </c>
      <c r="B8761" t="s">
        <v>42414</v>
      </c>
      <c r="C8761" t="s">
        <v>29424</v>
      </c>
      <c r="D8761" t="s">
        <v>29425</v>
      </c>
      <c r="E8761" s="164">
        <v>242</v>
      </c>
      <c r="F8761" s="164">
        <v>242</v>
      </c>
      <c r="G8761" t="s">
        <v>18516</v>
      </c>
      <c r="H8761" t="s">
        <v>18516</v>
      </c>
      <c r="I8761" s="164">
        <v>76.04</v>
      </c>
      <c r="J8761" s="164">
        <v>318.04</v>
      </c>
      <c r="K8761">
        <v>94</v>
      </c>
      <c r="L8761" t="s">
        <v>18516</v>
      </c>
      <c r="M8761" t="s">
        <v>18516</v>
      </c>
    </row>
    <row r="8762" spans="1:13" ht="13.5">
      <c r="A8762" t="s">
        <v>437</v>
      </c>
      <c r="B8762" t="s">
        <v>42415</v>
      </c>
      <c r="C8762" t="s">
        <v>29424</v>
      </c>
      <c r="D8762" t="s">
        <v>29425</v>
      </c>
      <c r="E8762" t="s">
        <v>18516</v>
      </c>
      <c r="F8762" t="s">
        <v>18516</v>
      </c>
      <c r="G8762" t="s">
        <v>18516</v>
      </c>
      <c r="H8762" t="s">
        <v>18516</v>
      </c>
      <c r="I8762" t="s">
        <v>18516</v>
      </c>
      <c r="J8762" t="s">
        <v>18516</v>
      </c>
      <c r="K8762" t="s">
        <v>29707</v>
      </c>
      <c r="L8762" t="s">
        <v>18516</v>
      </c>
      <c r="M8762" t="s">
        <v>18516</v>
      </c>
    </row>
    <row r="8763" spans="1:13" ht="13.5">
      <c r="A8763" t="s">
        <v>42416</v>
      </c>
      <c r="B8763" t="s">
        <v>42417</v>
      </c>
      <c r="C8763" t="s">
        <v>29424</v>
      </c>
      <c r="D8763" t="s">
        <v>29425</v>
      </c>
      <c r="E8763" t="s">
        <v>18516</v>
      </c>
      <c r="F8763" t="s">
        <v>18516</v>
      </c>
      <c r="G8763" t="s">
        <v>18516</v>
      </c>
      <c r="H8763" t="s">
        <v>18516</v>
      </c>
      <c r="I8763" t="s">
        <v>18516</v>
      </c>
      <c r="J8763" t="s">
        <v>18516</v>
      </c>
      <c r="K8763" t="s">
        <v>29707</v>
      </c>
      <c r="L8763" t="s">
        <v>18516</v>
      </c>
      <c r="M8763" t="s">
        <v>18516</v>
      </c>
    </row>
    <row r="8764" spans="1:13" ht="13.5">
      <c r="A8764" t="s">
        <v>42418</v>
      </c>
      <c r="B8764" t="s">
        <v>42419</v>
      </c>
      <c r="C8764" t="s">
        <v>29424</v>
      </c>
      <c r="D8764" t="s">
        <v>29425</v>
      </c>
      <c r="E8764" t="s">
        <v>18516</v>
      </c>
      <c r="F8764" t="s">
        <v>18516</v>
      </c>
      <c r="G8764" t="s">
        <v>18516</v>
      </c>
      <c r="H8764" t="s">
        <v>18516</v>
      </c>
      <c r="I8764" t="s">
        <v>18516</v>
      </c>
      <c r="J8764" t="s">
        <v>18516</v>
      </c>
      <c r="K8764" t="s">
        <v>29707</v>
      </c>
      <c r="L8764" t="s">
        <v>18516</v>
      </c>
      <c r="M8764" t="s">
        <v>18516</v>
      </c>
    </row>
    <row r="8765" spans="1:13" ht="13.5">
      <c r="A8765" t="s">
        <v>42420</v>
      </c>
      <c r="B8765" t="s">
        <v>42421</v>
      </c>
      <c r="C8765" t="s">
        <v>29424</v>
      </c>
      <c r="D8765" t="s">
        <v>29425</v>
      </c>
      <c r="E8765" s="164">
        <v>120</v>
      </c>
      <c r="F8765" s="164">
        <v>120</v>
      </c>
      <c r="G8765" t="s">
        <v>18516</v>
      </c>
      <c r="H8765" t="s">
        <v>18516</v>
      </c>
      <c r="I8765" s="164">
        <v>58.96</v>
      </c>
      <c r="J8765" s="164">
        <v>178.96</v>
      </c>
      <c r="K8765">
        <v>0</v>
      </c>
      <c r="L8765" t="s">
        <v>18516</v>
      </c>
      <c r="M8765" t="s">
        <v>18516</v>
      </c>
    </row>
    <row r="8766" spans="1:13" ht="13.5">
      <c r="A8766" t="s">
        <v>42422</v>
      </c>
      <c r="B8766" t="s">
        <v>42423</v>
      </c>
      <c r="C8766" t="s">
        <v>29424</v>
      </c>
      <c r="D8766" t="s">
        <v>29425</v>
      </c>
      <c r="E8766" s="164">
        <v>185</v>
      </c>
      <c r="F8766" s="164">
        <v>185</v>
      </c>
      <c r="G8766" t="s">
        <v>18516</v>
      </c>
      <c r="H8766" t="s">
        <v>18516</v>
      </c>
      <c r="I8766" s="164">
        <v>58.96</v>
      </c>
      <c r="J8766" s="164">
        <v>243.96</v>
      </c>
      <c r="K8766">
        <v>0</v>
      </c>
      <c r="L8766" t="s">
        <v>18516</v>
      </c>
      <c r="M8766" t="s">
        <v>18516</v>
      </c>
    </row>
    <row r="8767" spans="1:13" ht="13.5">
      <c r="A8767" t="s">
        <v>42424</v>
      </c>
      <c r="B8767" t="s">
        <v>42425</v>
      </c>
      <c r="C8767" t="s">
        <v>29424</v>
      </c>
      <c r="D8767" t="s">
        <v>29425</v>
      </c>
      <c r="E8767" s="164">
        <v>214</v>
      </c>
      <c r="F8767" s="164">
        <v>214</v>
      </c>
      <c r="G8767" t="s">
        <v>18516</v>
      </c>
      <c r="H8767" t="s">
        <v>18516</v>
      </c>
      <c r="I8767" s="164">
        <v>73.45</v>
      </c>
      <c r="J8767" s="164">
        <v>287.45</v>
      </c>
      <c r="K8767">
        <v>108</v>
      </c>
      <c r="L8767" t="s">
        <v>18516</v>
      </c>
      <c r="M8767" t="s">
        <v>18516</v>
      </c>
    </row>
    <row r="8768" spans="1:13" ht="13.5">
      <c r="A8768" t="s">
        <v>3905</v>
      </c>
      <c r="B8768" t="s">
        <v>42426</v>
      </c>
      <c r="C8768" t="s">
        <v>29424</v>
      </c>
      <c r="D8768" t="s">
        <v>29425</v>
      </c>
      <c r="E8768" t="s">
        <v>18516</v>
      </c>
      <c r="F8768" t="s">
        <v>18516</v>
      </c>
      <c r="G8768" t="s">
        <v>18516</v>
      </c>
      <c r="H8768" t="s">
        <v>18516</v>
      </c>
      <c r="I8768" t="s">
        <v>18516</v>
      </c>
      <c r="J8768" t="s">
        <v>18516</v>
      </c>
      <c r="K8768" t="s">
        <v>29707</v>
      </c>
      <c r="L8768" t="s">
        <v>18516</v>
      </c>
      <c r="M8768" t="s">
        <v>18516</v>
      </c>
    </row>
    <row r="8769" spans="1:13" ht="13.5">
      <c r="A8769" t="s">
        <v>2875</v>
      </c>
      <c r="B8769" t="s">
        <v>42427</v>
      </c>
      <c r="C8769" t="s">
        <v>29424</v>
      </c>
      <c r="D8769" t="s">
        <v>29425</v>
      </c>
      <c r="E8769" s="164">
        <v>309</v>
      </c>
      <c r="F8769" s="164">
        <v>309</v>
      </c>
      <c r="G8769" t="s">
        <v>18516</v>
      </c>
      <c r="H8769" t="s">
        <v>18516</v>
      </c>
      <c r="I8769" s="164">
        <v>152.37</v>
      </c>
      <c r="J8769" s="164">
        <v>461.37</v>
      </c>
      <c r="K8769">
        <v>0</v>
      </c>
      <c r="L8769" t="s">
        <v>18516</v>
      </c>
      <c r="M8769" t="s">
        <v>18516</v>
      </c>
    </row>
    <row r="8770" spans="1:13" ht="13.5">
      <c r="A8770" t="s">
        <v>42428</v>
      </c>
      <c r="B8770" t="s">
        <v>42429</v>
      </c>
      <c r="C8770" t="s">
        <v>29424</v>
      </c>
      <c r="D8770" t="s">
        <v>29425</v>
      </c>
      <c r="E8770" t="s">
        <v>18516</v>
      </c>
      <c r="F8770" t="s">
        <v>18516</v>
      </c>
      <c r="G8770" t="s">
        <v>18516</v>
      </c>
      <c r="H8770" t="s">
        <v>18516</v>
      </c>
      <c r="I8770" t="s">
        <v>18516</v>
      </c>
      <c r="J8770" t="s">
        <v>18516</v>
      </c>
      <c r="K8770" t="s">
        <v>29707</v>
      </c>
      <c r="L8770" t="s">
        <v>18516</v>
      </c>
      <c r="M8770" t="s">
        <v>18516</v>
      </c>
    </row>
    <row r="8771" spans="1:13" ht="13.5">
      <c r="A8771" t="s">
        <v>42430</v>
      </c>
      <c r="B8771" t="s">
        <v>42431</v>
      </c>
      <c r="C8771" t="s">
        <v>29424</v>
      </c>
      <c r="D8771" t="s">
        <v>29425</v>
      </c>
      <c r="E8771" t="s">
        <v>18516</v>
      </c>
      <c r="F8771" t="s">
        <v>18516</v>
      </c>
      <c r="G8771" t="s">
        <v>18516</v>
      </c>
      <c r="H8771" t="s">
        <v>18516</v>
      </c>
      <c r="I8771" t="s">
        <v>18516</v>
      </c>
      <c r="J8771" t="s">
        <v>18516</v>
      </c>
      <c r="K8771" t="s">
        <v>29707</v>
      </c>
      <c r="L8771" t="s">
        <v>18516</v>
      </c>
      <c r="M8771" t="s">
        <v>18516</v>
      </c>
    </row>
    <row r="8772" spans="1:13" ht="13.5">
      <c r="A8772" t="s">
        <v>42432</v>
      </c>
      <c r="B8772" t="s">
        <v>42433</v>
      </c>
      <c r="C8772" t="s">
        <v>29424</v>
      </c>
      <c r="D8772" t="s">
        <v>29425</v>
      </c>
      <c r="E8772" s="164">
        <v>233</v>
      </c>
      <c r="F8772" s="164">
        <v>233</v>
      </c>
      <c r="G8772" t="s">
        <v>18516</v>
      </c>
      <c r="H8772" t="s">
        <v>18516</v>
      </c>
      <c r="I8772" s="164">
        <v>82.39</v>
      </c>
      <c r="J8772" s="164">
        <v>315.39</v>
      </c>
      <c r="K8772">
        <v>0</v>
      </c>
      <c r="L8772" t="s">
        <v>18516</v>
      </c>
      <c r="M8772" t="s">
        <v>18516</v>
      </c>
    </row>
    <row r="8773" spans="1:13" ht="13.5">
      <c r="A8773" t="s">
        <v>42434</v>
      </c>
      <c r="B8773" t="s">
        <v>42435</v>
      </c>
      <c r="C8773" t="s">
        <v>29424</v>
      </c>
      <c r="D8773" t="s">
        <v>29425</v>
      </c>
      <c r="E8773" t="s">
        <v>18516</v>
      </c>
      <c r="F8773" t="s">
        <v>18516</v>
      </c>
      <c r="G8773" t="s">
        <v>18516</v>
      </c>
      <c r="H8773" t="s">
        <v>18516</v>
      </c>
      <c r="I8773" t="s">
        <v>18516</v>
      </c>
      <c r="J8773" t="s">
        <v>18516</v>
      </c>
      <c r="K8773" t="s">
        <v>29707</v>
      </c>
      <c r="L8773" t="s">
        <v>18516</v>
      </c>
      <c r="M8773" t="s">
        <v>18516</v>
      </c>
    </row>
    <row r="8774" spans="1:13" ht="13.5">
      <c r="A8774" t="s">
        <v>229</v>
      </c>
      <c r="B8774" t="s">
        <v>42436</v>
      </c>
      <c r="C8774" t="s">
        <v>29424</v>
      </c>
      <c r="D8774" t="s">
        <v>29425</v>
      </c>
      <c r="E8774" s="164">
        <v>259</v>
      </c>
      <c r="F8774" s="164">
        <v>259</v>
      </c>
      <c r="G8774" t="s">
        <v>18516</v>
      </c>
      <c r="H8774" t="s">
        <v>18516</v>
      </c>
      <c r="I8774" s="164">
        <v>91.26</v>
      </c>
      <c r="J8774" s="164">
        <v>350.26</v>
      </c>
      <c r="K8774">
        <v>0</v>
      </c>
      <c r="L8774" t="s">
        <v>18516</v>
      </c>
      <c r="M8774" t="s">
        <v>18516</v>
      </c>
    </row>
    <row r="8775" spans="1:13" ht="13.5">
      <c r="A8775" t="s">
        <v>238</v>
      </c>
      <c r="B8775" t="s">
        <v>42437</v>
      </c>
      <c r="C8775" t="s">
        <v>29424</v>
      </c>
      <c r="D8775" t="s">
        <v>29425</v>
      </c>
      <c r="E8775" s="164">
        <v>230</v>
      </c>
      <c r="F8775" s="164">
        <v>227</v>
      </c>
      <c r="G8775" s="165">
        <v>0.98</v>
      </c>
      <c r="H8775" t="s">
        <v>18516</v>
      </c>
      <c r="I8775" s="164">
        <v>84.85</v>
      </c>
      <c r="J8775" s="164">
        <v>311.85</v>
      </c>
      <c r="K8775">
        <v>1</v>
      </c>
      <c r="L8775" t="s">
        <v>18516</v>
      </c>
      <c r="M8775" t="s">
        <v>18516</v>
      </c>
    </row>
    <row r="8776" spans="1:13" ht="13.5">
      <c r="A8776" t="s">
        <v>14459</v>
      </c>
      <c r="B8776" t="s">
        <v>42438</v>
      </c>
      <c r="C8776" t="s">
        <v>29424</v>
      </c>
      <c r="D8776" t="s">
        <v>29425</v>
      </c>
      <c r="E8776" s="164">
        <v>196</v>
      </c>
      <c r="F8776" s="164">
        <v>196</v>
      </c>
      <c r="G8776" t="s">
        <v>18516</v>
      </c>
      <c r="H8776" t="s">
        <v>18516</v>
      </c>
      <c r="I8776" s="164">
        <v>76.61</v>
      </c>
      <c r="J8776" s="164">
        <v>272.61</v>
      </c>
      <c r="K8776">
        <v>82</v>
      </c>
      <c r="L8776" t="s">
        <v>29410</v>
      </c>
      <c r="M8776" t="s">
        <v>29495</v>
      </c>
    </row>
    <row r="8777" spans="1:13" ht="13.5">
      <c r="A8777" t="s">
        <v>14456</v>
      </c>
      <c r="B8777" t="s">
        <v>42439</v>
      </c>
      <c r="C8777" t="s">
        <v>29424</v>
      </c>
      <c r="D8777" t="s">
        <v>29425</v>
      </c>
      <c r="E8777" s="164">
        <v>196</v>
      </c>
      <c r="F8777" s="164">
        <v>196</v>
      </c>
      <c r="G8777" t="s">
        <v>18516</v>
      </c>
      <c r="H8777" t="s">
        <v>18516</v>
      </c>
      <c r="I8777" s="164">
        <v>76.61</v>
      </c>
      <c r="J8777" s="164">
        <v>272.61</v>
      </c>
      <c r="K8777">
        <v>61</v>
      </c>
      <c r="L8777" t="s">
        <v>29410</v>
      </c>
      <c r="M8777" t="s">
        <v>29711</v>
      </c>
    </row>
    <row r="8778" spans="1:13" ht="13.5">
      <c r="A8778" t="s">
        <v>42440</v>
      </c>
      <c r="B8778" t="s">
        <v>42441</v>
      </c>
      <c r="C8778" t="s">
        <v>29424</v>
      </c>
      <c r="D8778" t="s">
        <v>29425</v>
      </c>
      <c r="E8778" t="s">
        <v>18516</v>
      </c>
      <c r="F8778" t="s">
        <v>18516</v>
      </c>
      <c r="G8778" t="s">
        <v>18516</v>
      </c>
      <c r="H8778" t="s">
        <v>18516</v>
      </c>
      <c r="I8778" t="s">
        <v>18516</v>
      </c>
      <c r="J8778" t="s">
        <v>18516</v>
      </c>
      <c r="K8778" t="s">
        <v>29707</v>
      </c>
      <c r="L8778" t="s">
        <v>18516</v>
      </c>
      <c r="M8778" t="s">
        <v>18516</v>
      </c>
    </row>
    <row r="8779" spans="1:13" ht="13.5">
      <c r="A8779" t="s">
        <v>42442</v>
      </c>
      <c r="B8779" t="s">
        <v>42443</v>
      </c>
      <c r="C8779" t="s">
        <v>29424</v>
      </c>
      <c r="D8779" t="s">
        <v>29425</v>
      </c>
      <c r="E8779" t="s">
        <v>18516</v>
      </c>
      <c r="F8779" t="s">
        <v>18516</v>
      </c>
      <c r="G8779" t="s">
        <v>18516</v>
      </c>
      <c r="H8779" t="s">
        <v>18516</v>
      </c>
      <c r="I8779" t="s">
        <v>18516</v>
      </c>
      <c r="J8779" t="s">
        <v>18516</v>
      </c>
      <c r="K8779" t="s">
        <v>29707</v>
      </c>
      <c r="L8779" t="s">
        <v>18516</v>
      </c>
      <c r="M8779" t="s">
        <v>18516</v>
      </c>
    </row>
    <row r="8780" spans="1:13" ht="13.5">
      <c r="A8780" t="s">
        <v>42444</v>
      </c>
      <c r="B8780" t="s">
        <v>42445</v>
      </c>
      <c r="C8780" t="s">
        <v>29424</v>
      </c>
      <c r="D8780" t="s">
        <v>29425</v>
      </c>
      <c r="E8780" t="s">
        <v>18516</v>
      </c>
      <c r="F8780" t="s">
        <v>18516</v>
      </c>
      <c r="G8780" t="s">
        <v>18516</v>
      </c>
      <c r="H8780" t="s">
        <v>18516</v>
      </c>
      <c r="I8780" t="s">
        <v>18516</v>
      </c>
      <c r="J8780" t="s">
        <v>18516</v>
      </c>
      <c r="K8780" t="s">
        <v>29707</v>
      </c>
      <c r="L8780" t="s">
        <v>18516</v>
      </c>
      <c r="M8780" t="s">
        <v>18516</v>
      </c>
    </row>
    <row r="8781" spans="1:13" ht="13.5">
      <c r="A8781" t="s">
        <v>42446</v>
      </c>
      <c r="B8781" t="s">
        <v>42447</v>
      </c>
      <c r="C8781" t="s">
        <v>29424</v>
      </c>
      <c r="D8781" t="s">
        <v>29425</v>
      </c>
      <c r="E8781" t="s">
        <v>18516</v>
      </c>
      <c r="F8781" t="s">
        <v>18516</v>
      </c>
      <c r="G8781" t="s">
        <v>18516</v>
      </c>
      <c r="H8781" t="s">
        <v>18516</v>
      </c>
      <c r="I8781" t="s">
        <v>18516</v>
      </c>
      <c r="J8781" t="s">
        <v>18516</v>
      </c>
      <c r="K8781" t="s">
        <v>29707</v>
      </c>
      <c r="L8781" t="s">
        <v>18516</v>
      </c>
      <c r="M8781" t="s">
        <v>18516</v>
      </c>
    </row>
    <row r="8782" spans="1:13" ht="13.5">
      <c r="A8782" t="s">
        <v>42448</v>
      </c>
      <c r="B8782" t="s">
        <v>42449</v>
      </c>
      <c r="C8782" t="s">
        <v>29424</v>
      </c>
      <c r="D8782" t="s">
        <v>29425</v>
      </c>
      <c r="E8782" t="s">
        <v>18516</v>
      </c>
      <c r="F8782" t="s">
        <v>18516</v>
      </c>
      <c r="G8782" t="s">
        <v>18516</v>
      </c>
      <c r="H8782" t="s">
        <v>18516</v>
      </c>
      <c r="I8782" t="s">
        <v>18516</v>
      </c>
      <c r="J8782" t="s">
        <v>18516</v>
      </c>
      <c r="K8782" t="s">
        <v>29707</v>
      </c>
      <c r="L8782" t="s">
        <v>18516</v>
      </c>
      <c r="M8782" t="s">
        <v>18516</v>
      </c>
    </row>
    <row r="8783" spans="1:13" ht="13.5">
      <c r="A8783" t="s">
        <v>42450</v>
      </c>
      <c r="B8783" t="s">
        <v>42451</v>
      </c>
      <c r="C8783" t="s">
        <v>29424</v>
      </c>
      <c r="D8783" t="s">
        <v>29425</v>
      </c>
      <c r="E8783" s="164">
        <v>240</v>
      </c>
      <c r="F8783" s="164">
        <v>240</v>
      </c>
      <c r="G8783" t="s">
        <v>18516</v>
      </c>
      <c r="H8783" t="s">
        <v>18516</v>
      </c>
      <c r="I8783" s="164">
        <v>95.31</v>
      </c>
      <c r="J8783" s="164">
        <v>335.31</v>
      </c>
      <c r="K8783">
        <v>0</v>
      </c>
      <c r="L8783" t="s">
        <v>18516</v>
      </c>
      <c r="M8783" t="s">
        <v>18516</v>
      </c>
    </row>
    <row r="8784" spans="1:13" ht="13.5">
      <c r="A8784" t="s">
        <v>42452</v>
      </c>
      <c r="B8784" t="s">
        <v>42453</v>
      </c>
      <c r="C8784" t="s">
        <v>29424</v>
      </c>
      <c r="D8784" t="s">
        <v>29425</v>
      </c>
      <c r="E8784" s="164">
        <v>190</v>
      </c>
      <c r="F8784" s="164">
        <v>190</v>
      </c>
      <c r="G8784" t="s">
        <v>18516</v>
      </c>
      <c r="H8784" t="s">
        <v>18516</v>
      </c>
      <c r="I8784" s="164">
        <v>95.31</v>
      </c>
      <c r="J8784" s="164">
        <v>285.31</v>
      </c>
      <c r="K8784">
        <v>0</v>
      </c>
      <c r="L8784" t="s">
        <v>18516</v>
      </c>
      <c r="M8784" t="s">
        <v>18516</v>
      </c>
    </row>
    <row r="8785" spans="1:13" ht="13.5">
      <c r="A8785" t="s">
        <v>42454</v>
      </c>
      <c r="B8785" t="s">
        <v>42455</v>
      </c>
      <c r="C8785" t="s">
        <v>29424</v>
      </c>
      <c r="D8785" t="s">
        <v>29425</v>
      </c>
      <c r="E8785" s="164">
        <v>155</v>
      </c>
      <c r="F8785" s="164">
        <v>155</v>
      </c>
      <c r="G8785" t="s">
        <v>18516</v>
      </c>
      <c r="H8785" t="s">
        <v>18516</v>
      </c>
      <c r="I8785" s="164">
        <v>87.9</v>
      </c>
      <c r="J8785" s="164">
        <v>242.9</v>
      </c>
      <c r="K8785">
        <v>0</v>
      </c>
      <c r="L8785" t="s">
        <v>18516</v>
      </c>
      <c r="M8785" t="s">
        <v>18516</v>
      </c>
    </row>
    <row r="8786" spans="1:13" ht="13.5">
      <c r="A8786" t="s">
        <v>42456</v>
      </c>
      <c r="B8786" t="s">
        <v>42457</v>
      </c>
      <c r="C8786" t="s">
        <v>29424</v>
      </c>
      <c r="D8786" t="s">
        <v>29425</v>
      </c>
      <c r="E8786" s="164">
        <v>169</v>
      </c>
      <c r="F8786" s="164">
        <v>169</v>
      </c>
      <c r="G8786" t="s">
        <v>18516</v>
      </c>
      <c r="H8786" t="s">
        <v>18516</v>
      </c>
      <c r="I8786" s="164">
        <v>95.07</v>
      </c>
      <c r="J8786" s="164">
        <v>264.07</v>
      </c>
      <c r="K8786">
        <v>0</v>
      </c>
      <c r="L8786" t="s">
        <v>18516</v>
      </c>
      <c r="M8786" t="s">
        <v>18516</v>
      </c>
    </row>
    <row r="8787" spans="1:13" ht="13.5">
      <c r="A8787" t="s">
        <v>42458</v>
      </c>
      <c r="B8787" t="s">
        <v>42459</v>
      </c>
      <c r="C8787" t="s">
        <v>29424</v>
      </c>
      <c r="D8787" t="s">
        <v>29425</v>
      </c>
      <c r="E8787" s="164">
        <v>88</v>
      </c>
      <c r="F8787" s="164">
        <v>88</v>
      </c>
      <c r="G8787" t="s">
        <v>18516</v>
      </c>
      <c r="H8787" t="s">
        <v>18516</v>
      </c>
      <c r="I8787" s="164">
        <v>38.3</v>
      </c>
      <c r="J8787" s="164">
        <v>126.3</v>
      </c>
      <c r="K8787">
        <v>208</v>
      </c>
      <c r="L8787" t="s">
        <v>18516</v>
      </c>
      <c r="M8787" t="s">
        <v>18516</v>
      </c>
    </row>
    <row r="8788" spans="1:13" ht="13.5">
      <c r="A8788" t="s">
        <v>42460</v>
      </c>
      <c r="B8788" t="s">
        <v>42461</v>
      </c>
      <c r="C8788" t="s">
        <v>29424</v>
      </c>
      <c r="D8788" t="s">
        <v>29425</v>
      </c>
      <c r="E8788" s="164">
        <v>80</v>
      </c>
      <c r="F8788" s="164">
        <v>80</v>
      </c>
      <c r="G8788" t="s">
        <v>18516</v>
      </c>
      <c r="H8788" t="s">
        <v>18516</v>
      </c>
      <c r="I8788" s="164">
        <v>37.55</v>
      </c>
      <c r="J8788" s="164">
        <v>117.55</v>
      </c>
      <c r="K8788">
        <v>4</v>
      </c>
      <c r="L8788" t="s">
        <v>18516</v>
      </c>
      <c r="M8788" t="s">
        <v>18516</v>
      </c>
    </row>
    <row r="8789" spans="1:13" ht="13.5">
      <c r="A8789" t="s">
        <v>42462</v>
      </c>
      <c r="B8789" t="s">
        <v>42463</v>
      </c>
      <c r="C8789" t="s">
        <v>29424</v>
      </c>
      <c r="D8789" t="s">
        <v>29425</v>
      </c>
      <c r="E8789" s="164">
        <v>80</v>
      </c>
      <c r="F8789" s="164">
        <v>80</v>
      </c>
      <c r="G8789" t="s">
        <v>18516</v>
      </c>
      <c r="H8789" t="s">
        <v>18516</v>
      </c>
      <c r="I8789" s="164">
        <v>37.55</v>
      </c>
      <c r="J8789" s="164">
        <v>117.55</v>
      </c>
      <c r="K8789">
        <v>106</v>
      </c>
      <c r="L8789" t="s">
        <v>18516</v>
      </c>
      <c r="M8789" t="s">
        <v>18516</v>
      </c>
    </row>
    <row r="8790" spans="1:13" ht="13.5">
      <c r="A8790" t="s">
        <v>42464</v>
      </c>
      <c r="B8790" t="s">
        <v>42465</v>
      </c>
      <c r="C8790" t="s">
        <v>29424</v>
      </c>
      <c r="D8790" t="s">
        <v>29425</v>
      </c>
      <c r="E8790" s="164">
        <v>139</v>
      </c>
      <c r="F8790" s="164">
        <v>139</v>
      </c>
      <c r="G8790" t="s">
        <v>18516</v>
      </c>
      <c r="H8790" t="s">
        <v>18516</v>
      </c>
      <c r="I8790" s="164">
        <v>44.79</v>
      </c>
      <c r="J8790" s="164">
        <v>183.79</v>
      </c>
      <c r="K8790">
        <v>44</v>
      </c>
      <c r="L8790" t="s">
        <v>29439</v>
      </c>
      <c r="M8790" t="s">
        <v>29902</v>
      </c>
    </row>
    <row r="8791" spans="1:13" ht="13.5">
      <c r="A8791" t="s">
        <v>8280</v>
      </c>
      <c r="B8791" t="s">
        <v>42466</v>
      </c>
      <c r="C8791" t="s">
        <v>29424</v>
      </c>
      <c r="D8791" t="s">
        <v>29425</v>
      </c>
      <c r="E8791" s="164">
        <v>191</v>
      </c>
      <c r="F8791" s="164">
        <v>191</v>
      </c>
      <c r="G8791" t="s">
        <v>18516</v>
      </c>
      <c r="H8791" t="s">
        <v>18516</v>
      </c>
      <c r="I8791" s="164">
        <v>78.82</v>
      </c>
      <c r="J8791" s="164">
        <v>269.82</v>
      </c>
      <c r="K8791">
        <v>0</v>
      </c>
      <c r="L8791" t="s">
        <v>18516</v>
      </c>
      <c r="M8791" t="s">
        <v>18516</v>
      </c>
    </row>
    <row r="8792" spans="1:13" ht="13.5">
      <c r="A8792" t="s">
        <v>42467</v>
      </c>
      <c r="B8792" t="s">
        <v>42468</v>
      </c>
      <c r="C8792" t="s">
        <v>29424</v>
      </c>
      <c r="D8792" t="s">
        <v>29425</v>
      </c>
      <c r="E8792" t="s">
        <v>18516</v>
      </c>
      <c r="F8792" t="s">
        <v>18516</v>
      </c>
      <c r="G8792" t="s">
        <v>18516</v>
      </c>
      <c r="H8792" t="s">
        <v>18516</v>
      </c>
      <c r="I8792" t="s">
        <v>18516</v>
      </c>
      <c r="J8792" t="s">
        <v>18516</v>
      </c>
      <c r="K8792" t="s">
        <v>29707</v>
      </c>
      <c r="L8792" t="s">
        <v>18516</v>
      </c>
      <c r="M8792" t="s">
        <v>18516</v>
      </c>
    </row>
    <row r="8793" spans="1:13" ht="13.5">
      <c r="A8793" t="s">
        <v>42469</v>
      </c>
      <c r="B8793" t="s">
        <v>42470</v>
      </c>
      <c r="C8793" t="s">
        <v>29424</v>
      </c>
      <c r="D8793" t="s">
        <v>29425</v>
      </c>
      <c r="E8793" s="164">
        <v>186</v>
      </c>
      <c r="F8793" s="164">
        <v>186</v>
      </c>
      <c r="G8793" t="s">
        <v>18516</v>
      </c>
      <c r="H8793" t="s">
        <v>18516</v>
      </c>
      <c r="I8793" s="164">
        <v>90.29</v>
      </c>
      <c r="J8793" s="164">
        <v>276.29</v>
      </c>
      <c r="K8793">
        <v>0</v>
      </c>
      <c r="L8793" t="s">
        <v>18516</v>
      </c>
      <c r="M8793" t="s">
        <v>18516</v>
      </c>
    </row>
    <row r="8794" spans="1:13" ht="13.5">
      <c r="A8794" t="s">
        <v>42471</v>
      </c>
      <c r="B8794" t="s">
        <v>42472</v>
      </c>
      <c r="C8794" t="s">
        <v>29424</v>
      </c>
      <c r="D8794" t="s">
        <v>29425</v>
      </c>
      <c r="E8794" t="s">
        <v>18516</v>
      </c>
      <c r="F8794" t="s">
        <v>18516</v>
      </c>
      <c r="G8794" t="s">
        <v>18516</v>
      </c>
      <c r="H8794" t="s">
        <v>18516</v>
      </c>
      <c r="I8794" t="s">
        <v>18516</v>
      </c>
      <c r="J8794" t="s">
        <v>18516</v>
      </c>
      <c r="K8794" t="s">
        <v>29707</v>
      </c>
      <c r="L8794" t="s">
        <v>18516</v>
      </c>
      <c r="M8794" t="s">
        <v>18516</v>
      </c>
    </row>
    <row r="8795" spans="1:13" ht="13.5">
      <c r="A8795" t="s">
        <v>7031</v>
      </c>
      <c r="B8795" t="s">
        <v>42466</v>
      </c>
      <c r="C8795" t="s">
        <v>29424</v>
      </c>
      <c r="D8795" t="s">
        <v>29425</v>
      </c>
      <c r="E8795" s="164">
        <v>280</v>
      </c>
      <c r="F8795" s="164">
        <v>280</v>
      </c>
      <c r="G8795" t="s">
        <v>18516</v>
      </c>
      <c r="H8795" t="s">
        <v>18516</v>
      </c>
      <c r="I8795" s="164">
        <v>80.01</v>
      </c>
      <c r="J8795" s="164">
        <v>360.01</v>
      </c>
      <c r="K8795">
        <v>271</v>
      </c>
      <c r="L8795" t="s">
        <v>18516</v>
      </c>
      <c r="M8795" t="s">
        <v>18516</v>
      </c>
    </row>
    <row r="8796" spans="1:13" ht="13.5">
      <c r="A8796" t="s">
        <v>42473</v>
      </c>
      <c r="B8796" t="s">
        <v>42474</v>
      </c>
      <c r="C8796" t="s">
        <v>29424</v>
      </c>
      <c r="D8796" t="s">
        <v>29425</v>
      </c>
      <c r="E8796" t="s">
        <v>18516</v>
      </c>
      <c r="F8796" t="s">
        <v>18516</v>
      </c>
      <c r="G8796" t="s">
        <v>18516</v>
      </c>
      <c r="H8796" t="s">
        <v>18516</v>
      </c>
      <c r="I8796" t="s">
        <v>18516</v>
      </c>
      <c r="J8796" t="s">
        <v>18516</v>
      </c>
      <c r="K8796" t="s">
        <v>29707</v>
      </c>
      <c r="L8796" t="s">
        <v>18516</v>
      </c>
      <c r="M8796" t="s">
        <v>18516</v>
      </c>
    </row>
    <row r="8797" spans="1:13" ht="13.5">
      <c r="A8797" t="s">
        <v>1067</v>
      </c>
      <c r="B8797" t="s">
        <v>42475</v>
      </c>
      <c r="C8797" t="s">
        <v>29424</v>
      </c>
      <c r="D8797" t="s">
        <v>29425</v>
      </c>
      <c r="E8797" s="164">
        <v>185</v>
      </c>
      <c r="F8797" s="164">
        <v>185</v>
      </c>
      <c r="G8797" t="s">
        <v>18516</v>
      </c>
      <c r="H8797" t="s">
        <v>18516</v>
      </c>
      <c r="I8797" s="164">
        <v>90.7</v>
      </c>
      <c r="J8797" s="164">
        <v>275.7</v>
      </c>
      <c r="K8797">
        <v>0</v>
      </c>
      <c r="L8797" t="s">
        <v>18516</v>
      </c>
      <c r="M8797" t="s">
        <v>18516</v>
      </c>
    </row>
    <row r="8798" spans="1:13" ht="13.5">
      <c r="A8798" t="s">
        <v>307</v>
      </c>
      <c r="B8798" t="s">
        <v>42476</v>
      </c>
      <c r="C8798" t="s">
        <v>29424</v>
      </c>
      <c r="D8798" t="s">
        <v>29425</v>
      </c>
      <c r="E8798" s="164">
        <v>234</v>
      </c>
      <c r="F8798" s="164">
        <v>233</v>
      </c>
      <c r="G8798" s="165">
        <v>0.99</v>
      </c>
      <c r="H8798" t="s">
        <v>18516</v>
      </c>
      <c r="I8798" s="164">
        <v>87.72</v>
      </c>
      <c r="J8798" s="164">
        <v>320.72</v>
      </c>
      <c r="K8798">
        <v>2</v>
      </c>
      <c r="L8798" t="s">
        <v>18516</v>
      </c>
      <c r="M8798" t="s">
        <v>18516</v>
      </c>
    </row>
    <row r="8799" spans="1:13" ht="13.5">
      <c r="A8799" t="s">
        <v>304</v>
      </c>
      <c r="B8799" t="s">
        <v>42477</v>
      </c>
      <c r="C8799" t="s">
        <v>29424</v>
      </c>
      <c r="D8799" t="s">
        <v>29425</v>
      </c>
      <c r="E8799" s="164">
        <v>234</v>
      </c>
      <c r="F8799" s="164">
        <v>233</v>
      </c>
      <c r="G8799" s="165">
        <v>0.99</v>
      </c>
      <c r="H8799" t="s">
        <v>18516</v>
      </c>
      <c r="I8799" s="164">
        <v>87.72</v>
      </c>
      <c r="J8799" s="164">
        <v>320.72</v>
      </c>
      <c r="K8799">
        <v>97</v>
      </c>
      <c r="L8799" t="s">
        <v>18516</v>
      </c>
      <c r="M8799" t="s">
        <v>18516</v>
      </c>
    </row>
    <row r="8800" spans="1:13" ht="13.5">
      <c r="A8800" t="s">
        <v>301</v>
      </c>
      <c r="B8800" t="s">
        <v>42478</v>
      </c>
      <c r="C8800" t="s">
        <v>29424</v>
      </c>
      <c r="D8800" t="s">
        <v>29425</v>
      </c>
      <c r="E8800" s="164">
        <v>214</v>
      </c>
      <c r="F8800" s="164">
        <v>214</v>
      </c>
      <c r="G8800" t="s">
        <v>18516</v>
      </c>
      <c r="H8800" t="s">
        <v>18516</v>
      </c>
      <c r="I8800" s="164">
        <v>101.54</v>
      </c>
      <c r="J8800" s="164">
        <v>315.54</v>
      </c>
      <c r="K8800">
        <v>21</v>
      </c>
      <c r="L8800" t="s">
        <v>18516</v>
      </c>
      <c r="M8800" t="s">
        <v>18516</v>
      </c>
    </row>
    <row r="8801" spans="1:13" ht="13.5">
      <c r="A8801" t="s">
        <v>298</v>
      </c>
      <c r="B8801" t="s">
        <v>42479</v>
      </c>
      <c r="C8801" t="s">
        <v>29424</v>
      </c>
      <c r="D8801" t="s">
        <v>29425</v>
      </c>
      <c r="E8801" s="164">
        <v>214</v>
      </c>
      <c r="F8801" s="164">
        <v>214</v>
      </c>
      <c r="G8801" t="s">
        <v>18516</v>
      </c>
      <c r="H8801" t="s">
        <v>18516</v>
      </c>
      <c r="I8801" s="164">
        <v>101.54</v>
      </c>
      <c r="J8801" s="164">
        <v>315.54</v>
      </c>
      <c r="K8801">
        <v>0</v>
      </c>
      <c r="L8801" t="s">
        <v>18516</v>
      </c>
      <c r="M8801" t="s">
        <v>18516</v>
      </c>
    </row>
    <row r="8802" spans="1:13" ht="13.5">
      <c r="A8802" t="s">
        <v>1073</v>
      </c>
      <c r="B8802" t="s">
        <v>42480</v>
      </c>
      <c r="C8802" t="s">
        <v>29424</v>
      </c>
      <c r="D8802" t="s">
        <v>29425</v>
      </c>
      <c r="E8802" s="164">
        <v>210</v>
      </c>
      <c r="F8802" s="164">
        <v>210</v>
      </c>
      <c r="G8802" t="s">
        <v>18516</v>
      </c>
      <c r="H8802" t="s">
        <v>18516</v>
      </c>
      <c r="I8802" s="164">
        <v>119.37</v>
      </c>
      <c r="J8802" s="164">
        <v>329.37</v>
      </c>
      <c r="K8802">
        <v>0</v>
      </c>
      <c r="L8802" t="s">
        <v>18516</v>
      </c>
      <c r="M8802" t="s">
        <v>18516</v>
      </c>
    </row>
    <row r="8803" spans="1:13" ht="13.5">
      <c r="A8803" t="s">
        <v>14569</v>
      </c>
      <c r="B8803" t="s">
        <v>42481</v>
      </c>
      <c r="C8803" t="s">
        <v>29424</v>
      </c>
      <c r="D8803" t="s">
        <v>29425</v>
      </c>
      <c r="E8803" s="164">
        <v>180</v>
      </c>
      <c r="F8803" s="164">
        <v>180</v>
      </c>
      <c r="G8803" t="s">
        <v>18516</v>
      </c>
      <c r="H8803" t="s">
        <v>18516</v>
      </c>
      <c r="I8803" s="164">
        <v>84.48</v>
      </c>
      <c r="J8803" s="164">
        <v>264.48</v>
      </c>
      <c r="K8803">
        <v>0</v>
      </c>
      <c r="L8803" t="s">
        <v>18516</v>
      </c>
      <c r="M8803" t="s">
        <v>18516</v>
      </c>
    </row>
    <row r="8804" spans="1:13" ht="13.5">
      <c r="A8804" t="s">
        <v>1055</v>
      </c>
      <c r="B8804" t="s">
        <v>42482</v>
      </c>
      <c r="C8804" t="s">
        <v>29424</v>
      </c>
      <c r="D8804" t="s">
        <v>29425</v>
      </c>
      <c r="E8804" t="s">
        <v>18516</v>
      </c>
      <c r="F8804" t="s">
        <v>18516</v>
      </c>
      <c r="G8804" t="s">
        <v>18516</v>
      </c>
      <c r="H8804" t="s">
        <v>18516</v>
      </c>
      <c r="I8804" t="s">
        <v>18516</v>
      </c>
      <c r="J8804" t="s">
        <v>18516</v>
      </c>
      <c r="K8804" t="s">
        <v>29707</v>
      </c>
      <c r="L8804" t="s">
        <v>18516</v>
      </c>
      <c r="M8804" t="s">
        <v>18516</v>
      </c>
    </row>
    <row r="8805" spans="1:13" ht="13.5">
      <c r="A8805" t="s">
        <v>1049</v>
      </c>
      <c r="B8805" t="s">
        <v>42483</v>
      </c>
      <c r="C8805" t="s">
        <v>29424</v>
      </c>
      <c r="D8805" t="s">
        <v>29425</v>
      </c>
      <c r="E8805" t="s">
        <v>18516</v>
      </c>
      <c r="F8805" t="s">
        <v>18516</v>
      </c>
      <c r="G8805" t="s">
        <v>18516</v>
      </c>
      <c r="H8805" t="s">
        <v>18516</v>
      </c>
      <c r="I8805" t="s">
        <v>18516</v>
      </c>
      <c r="J8805" t="s">
        <v>18516</v>
      </c>
      <c r="K8805" t="s">
        <v>29707</v>
      </c>
      <c r="L8805" t="s">
        <v>18516</v>
      </c>
      <c r="M8805" t="s">
        <v>18516</v>
      </c>
    </row>
    <row r="8806" spans="1:13" ht="13.5">
      <c r="A8806" t="s">
        <v>1200</v>
      </c>
      <c r="B8806" t="s">
        <v>42484</v>
      </c>
      <c r="C8806" t="s">
        <v>29424</v>
      </c>
      <c r="D8806" t="s">
        <v>29425</v>
      </c>
      <c r="E8806" t="s">
        <v>18516</v>
      </c>
      <c r="F8806" t="s">
        <v>18516</v>
      </c>
      <c r="G8806" t="s">
        <v>18516</v>
      </c>
      <c r="H8806" t="s">
        <v>18516</v>
      </c>
      <c r="I8806" t="s">
        <v>18516</v>
      </c>
      <c r="J8806" t="s">
        <v>18516</v>
      </c>
      <c r="K8806" t="s">
        <v>29707</v>
      </c>
      <c r="L8806" t="s">
        <v>18516</v>
      </c>
      <c r="M8806" t="s">
        <v>18516</v>
      </c>
    </row>
    <row r="8807" spans="1:13" ht="13.5">
      <c r="A8807" t="s">
        <v>14575</v>
      </c>
      <c r="B8807" t="s">
        <v>42485</v>
      </c>
      <c r="C8807" t="s">
        <v>29424</v>
      </c>
      <c r="D8807" t="s">
        <v>29425</v>
      </c>
      <c r="E8807" s="164">
        <v>173</v>
      </c>
      <c r="F8807" s="164">
        <v>173</v>
      </c>
      <c r="G8807" t="s">
        <v>18516</v>
      </c>
      <c r="H8807" t="s">
        <v>18516</v>
      </c>
      <c r="I8807" s="164">
        <v>77.91</v>
      </c>
      <c r="J8807" s="164">
        <v>250.91</v>
      </c>
      <c r="K8807">
        <v>0</v>
      </c>
      <c r="L8807" t="s">
        <v>18516</v>
      </c>
      <c r="M8807" t="s">
        <v>18516</v>
      </c>
    </row>
    <row r="8808" spans="1:13" ht="13.5">
      <c r="A8808" t="s">
        <v>7170</v>
      </c>
      <c r="B8808" t="s">
        <v>42486</v>
      </c>
      <c r="C8808" t="s">
        <v>29424</v>
      </c>
      <c r="D8808" t="s">
        <v>29425</v>
      </c>
      <c r="E8808" t="s">
        <v>18516</v>
      </c>
      <c r="F8808" t="s">
        <v>18516</v>
      </c>
      <c r="G8808" t="s">
        <v>18516</v>
      </c>
      <c r="H8808" t="s">
        <v>18516</v>
      </c>
      <c r="I8808" t="s">
        <v>18516</v>
      </c>
      <c r="J8808" t="s">
        <v>18516</v>
      </c>
      <c r="K8808" t="s">
        <v>29707</v>
      </c>
      <c r="L8808" t="s">
        <v>18516</v>
      </c>
      <c r="M8808" t="s">
        <v>18516</v>
      </c>
    </row>
    <row r="8809" spans="1:13" ht="13.5">
      <c r="A8809" t="s">
        <v>7173</v>
      </c>
      <c r="B8809" t="s">
        <v>42487</v>
      </c>
      <c r="C8809" t="s">
        <v>29424</v>
      </c>
      <c r="D8809" t="s">
        <v>29425</v>
      </c>
      <c r="E8809" t="s">
        <v>18516</v>
      </c>
      <c r="F8809" t="s">
        <v>18516</v>
      </c>
      <c r="G8809" t="s">
        <v>18516</v>
      </c>
      <c r="H8809" t="s">
        <v>18516</v>
      </c>
      <c r="I8809" t="s">
        <v>18516</v>
      </c>
      <c r="J8809" t="s">
        <v>18516</v>
      </c>
      <c r="K8809" t="s">
        <v>29707</v>
      </c>
      <c r="L8809" t="s">
        <v>18516</v>
      </c>
      <c r="M8809" t="s">
        <v>18516</v>
      </c>
    </row>
    <row r="8810" spans="1:13" ht="13.5">
      <c r="A8810" t="s">
        <v>6608</v>
      </c>
      <c r="B8810" t="s">
        <v>42488</v>
      </c>
      <c r="C8810" t="s">
        <v>29424</v>
      </c>
      <c r="D8810" t="s">
        <v>29425</v>
      </c>
      <c r="E8810" s="164">
        <v>160</v>
      </c>
      <c r="F8810" s="164">
        <v>151</v>
      </c>
      <c r="G8810" s="165">
        <v>0.94</v>
      </c>
      <c r="H8810" t="s">
        <v>18516</v>
      </c>
      <c r="I8810" s="164">
        <v>51.26</v>
      </c>
      <c r="J8810" s="164">
        <v>202.26</v>
      </c>
      <c r="K8810">
        <v>86</v>
      </c>
      <c r="L8810" t="s">
        <v>18516</v>
      </c>
      <c r="M8810" t="s">
        <v>18516</v>
      </c>
    </row>
    <row r="8811" spans="1:13" ht="13.5">
      <c r="A8811" t="s">
        <v>2881</v>
      </c>
      <c r="B8811" t="s">
        <v>42489</v>
      </c>
      <c r="C8811" t="s">
        <v>29424</v>
      </c>
      <c r="D8811" t="s">
        <v>29425</v>
      </c>
      <c r="E8811" s="164">
        <v>200</v>
      </c>
      <c r="F8811" s="164">
        <v>200</v>
      </c>
      <c r="G8811" t="s">
        <v>18516</v>
      </c>
      <c r="H8811" t="s">
        <v>18516</v>
      </c>
      <c r="I8811" s="164">
        <v>98.23</v>
      </c>
      <c r="J8811" s="164">
        <v>298.23</v>
      </c>
      <c r="K8811">
        <v>0</v>
      </c>
      <c r="L8811" t="s">
        <v>18516</v>
      </c>
      <c r="M8811" t="s">
        <v>18516</v>
      </c>
    </row>
    <row r="8812" spans="1:13" ht="13.5">
      <c r="A8812" t="s">
        <v>8008</v>
      </c>
      <c r="B8812" t="s">
        <v>42490</v>
      </c>
      <c r="C8812" t="s">
        <v>29424</v>
      </c>
      <c r="D8812" t="s">
        <v>29425</v>
      </c>
      <c r="E8812" s="164">
        <v>210</v>
      </c>
      <c r="F8812" s="164">
        <v>210</v>
      </c>
      <c r="G8812" t="s">
        <v>18516</v>
      </c>
      <c r="H8812" t="s">
        <v>18516</v>
      </c>
      <c r="I8812" s="164">
        <v>86.21</v>
      </c>
      <c r="J8812" s="164">
        <v>296.21</v>
      </c>
      <c r="K8812">
        <v>0</v>
      </c>
      <c r="L8812" t="s">
        <v>18516</v>
      </c>
      <c r="M8812" t="s">
        <v>18516</v>
      </c>
    </row>
    <row r="8813" spans="1:13" ht="13.5">
      <c r="A8813" t="s">
        <v>7999</v>
      </c>
      <c r="B8813" t="s">
        <v>42491</v>
      </c>
      <c r="C8813" t="s">
        <v>29424</v>
      </c>
      <c r="D8813" t="s">
        <v>29425</v>
      </c>
      <c r="E8813" s="164">
        <v>171</v>
      </c>
      <c r="F8813" s="164">
        <v>171</v>
      </c>
      <c r="G8813" t="s">
        <v>18516</v>
      </c>
      <c r="H8813" t="s">
        <v>18516</v>
      </c>
      <c r="I8813" s="164">
        <v>79.75</v>
      </c>
      <c r="J8813" s="164">
        <v>250.75</v>
      </c>
      <c r="K8813">
        <v>0</v>
      </c>
      <c r="L8813" t="s">
        <v>18516</v>
      </c>
      <c r="M8813" t="s">
        <v>18516</v>
      </c>
    </row>
    <row r="8814" spans="1:13" ht="13.5">
      <c r="A8814" t="s">
        <v>42492</v>
      </c>
      <c r="B8814" t="s">
        <v>42493</v>
      </c>
      <c r="C8814" t="s">
        <v>29424</v>
      </c>
      <c r="D8814" t="s">
        <v>29425</v>
      </c>
      <c r="E8814" s="164">
        <v>242</v>
      </c>
      <c r="F8814" s="164">
        <v>242</v>
      </c>
      <c r="G8814" t="s">
        <v>18516</v>
      </c>
      <c r="H8814" t="s">
        <v>18516</v>
      </c>
      <c r="I8814" s="164">
        <v>76.04</v>
      </c>
      <c r="J8814" s="164">
        <v>318.04</v>
      </c>
      <c r="K8814">
        <v>62</v>
      </c>
      <c r="L8814" t="s">
        <v>18516</v>
      </c>
      <c r="M8814" t="s">
        <v>18516</v>
      </c>
    </row>
    <row r="8815" spans="1:13" ht="13.5">
      <c r="A8815" t="s">
        <v>434</v>
      </c>
      <c r="B8815" t="s">
        <v>42494</v>
      </c>
      <c r="C8815" t="s">
        <v>29424</v>
      </c>
      <c r="D8815" t="s">
        <v>29425</v>
      </c>
      <c r="E8815" t="s">
        <v>18516</v>
      </c>
      <c r="F8815" t="s">
        <v>18516</v>
      </c>
      <c r="G8815" t="s">
        <v>18516</v>
      </c>
      <c r="H8815" t="s">
        <v>18516</v>
      </c>
      <c r="I8815" t="s">
        <v>18516</v>
      </c>
      <c r="J8815" t="s">
        <v>18516</v>
      </c>
      <c r="K8815" t="s">
        <v>29707</v>
      </c>
      <c r="L8815" t="s">
        <v>18516</v>
      </c>
      <c r="M8815" t="s">
        <v>18516</v>
      </c>
    </row>
    <row r="8816" spans="1:13" ht="13.5">
      <c r="A8816" t="s">
        <v>42495</v>
      </c>
      <c r="B8816" t="s">
        <v>42496</v>
      </c>
      <c r="C8816" t="s">
        <v>29424</v>
      </c>
      <c r="D8816" t="s">
        <v>29425</v>
      </c>
      <c r="E8816" t="s">
        <v>18516</v>
      </c>
      <c r="F8816" t="s">
        <v>18516</v>
      </c>
      <c r="G8816" t="s">
        <v>18516</v>
      </c>
      <c r="H8816" t="s">
        <v>18516</v>
      </c>
      <c r="I8816" t="s">
        <v>18516</v>
      </c>
      <c r="J8816" t="s">
        <v>18516</v>
      </c>
      <c r="K8816" t="s">
        <v>29707</v>
      </c>
      <c r="L8816" t="s">
        <v>18516</v>
      </c>
      <c r="M8816" t="s">
        <v>18516</v>
      </c>
    </row>
    <row r="8817" spans="1:13" ht="13.5">
      <c r="A8817" t="s">
        <v>1302</v>
      </c>
      <c r="B8817" t="s">
        <v>42497</v>
      </c>
      <c r="C8817" t="s">
        <v>29424</v>
      </c>
      <c r="D8817" t="s">
        <v>29425</v>
      </c>
      <c r="E8817" s="164">
        <v>208</v>
      </c>
      <c r="F8817" s="164">
        <v>208</v>
      </c>
      <c r="G8817" t="s">
        <v>18516</v>
      </c>
      <c r="H8817" t="s">
        <v>18516</v>
      </c>
      <c r="I8817" s="164">
        <v>77.1</v>
      </c>
      <c r="J8817" s="164">
        <v>285.1</v>
      </c>
      <c r="K8817">
        <v>47</v>
      </c>
      <c r="L8817" t="s">
        <v>18516</v>
      </c>
      <c r="M8817" t="s">
        <v>18516</v>
      </c>
    </row>
    <row r="8818" spans="1:13" ht="13.5">
      <c r="A8818" t="s">
        <v>14468</v>
      </c>
      <c r="B8818" t="s">
        <v>42498</v>
      </c>
      <c r="C8818" t="s">
        <v>29424</v>
      </c>
      <c r="D8818" t="s">
        <v>29425</v>
      </c>
      <c r="E8818" s="164">
        <v>190</v>
      </c>
      <c r="F8818" s="164">
        <v>190</v>
      </c>
      <c r="G8818" t="s">
        <v>18516</v>
      </c>
      <c r="H8818" t="s">
        <v>18516</v>
      </c>
      <c r="I8818" s="164">
        <v>76.91</v>
      </c>
      <c r="J8818" s="164">
        <v>266.91</v>
      </c>
      <c r="K8818">
        <v>33</v>
      </c>
      <c r="L8818" t="s">
        <v>29439</v>
      </c>
      <c r="M8818" t="s">
        <v>29495</v>
      </c>
    </row>
    <row r="8819" spans="1:13" ht="13.5">
      <c r="A8819" t="s">
        <v>42499</v>
      </c>
      <c r="B8819" t="s">
        <v>42500</v>
      </c>
      <c r="C8819" t="s">
        <v>29424</v>
      </c>
      <c r="D8819" t="s">
        <v>29425</v>
      </c>
      <c r="E8819" s="164">
        <v>189</v>
      </c>
      <c r="F8819" s="164">
        <v>189</v>
      </c>
      <c r="G8819" t="s">
        <v>18516</v>
      </c>
      <c r="H8819" t="s">
        <v>18516</v>
      </c>
      <c r="I8819" s="164">
        <v>73.45</v>
      </c>
      <c r="J8819" s="164">
        <v>262.45</v>
      </c>
      <c r="K8819">
        <v>40</v>
      </c>
      <c r="L8819" t="s">
        <v>18516</v>
      </c>
      <c r="M8819" t="s">
        <v>18516</v>
      </c>
    </row>
    <row r="8820" spans="1:13" ht="13.5">
      <c r="A8820" t="s">
        <v>42501</v>
      </c>
      <c r="B8820" t="s">
        <v>42502</v>
      </c>
      <c r="C8820" t="s">
        <v>29424</v>
      </c>
      <c r="D8820" t="s">
        <v>29425</v>
      </c>
      <c r="E8820" s="164">
        <v>194</v>
      </c>
      <c r="F8820" s="164">
        <v>194</v>
      </c>
      <c r="G8820" t="s">
        <v>18516</v>
      </c>
      <c r="H8820" t="s">
        <v>18516</v>
      </c>
      <c r="I8820" s="164">
        <v>73.45</v>
      </c>
      <c r="J8820" s="164">
        <v>267.45</v>
      </c>
      <c r="K8820">
        <v>11</v>
      </c>
      <c r="L8820" t="s">
        <v>18516</v>
      </c>
      <c r="M8820" t="s">
        <v>18516</v>
      </c>
    </row>
    <row r="8821" spans="1:13" ht="13.5">
      <c r="A8821" t="s">
        <v>8014</v>
      </c>
      <c r="B8821" t="s">
        <v>42503</v>
      </c>
      <c r="C8821" t="s">
        <v>29424</v>
      </c>
      <c r="D8821" t="s">
        <v>29425</v>
      </c>
      <c r="E8821" s="164">
        <v>175</v>
      </c>
      <c r="F8821" s="164">
        <v>175</v>
      </c>
      <c r="G8821" t="s">
        <v>18516</v>
      </c>
      <c r="H8821" t="s">
        <v>18516</v>
      </c>
      <c r="I8821" s="164">
        <v>84.76</v>
      </c>
      <c r="J8821" s="164">
        <v>259.76</v>
      </c>
      <c r="K8821">
        <v>0</v>
      </c>
      <c r="L8821" t="s">
        <v>18516</v>
      </c>
      <c r="M8821" t="s">
        <v>18516</v>
      </c>
    </row>
    <row r="8822" spans="1:13" ht="13.5">
      <c r="A8822" t="s">
        <v>3917</v>
      </c>
      <c r="B8822" t="s">
        <v>42504</v>
      </c>
      <c r="C8822" t="s">
        <v>29424</v>
      </c>
      <c r="D8822" t="s">
        <v>29425</v>
      </c>
      <c r="E8822" t="s">
        <v>18516</v>
      </c>
      <c r="F8822" t="s">
        <v>18516</v>
      </c>
      <c r="G8822" t="s">
        <v>18516</v>
      </c>
      <c r="H8822" t="s">
        <v>18516</v>
      </c>
      <c r="I8822" t="s">
        <v>18516</v>
      </c>
      <c r="J8822" t="s">
        <v>18516</v>
      </c>
      <c r="K8822" t="s">
        <v>29707</v>
      </c>
      <c r="L8822" t="s">
        <v>18516</v>
      </c>
      <c r="M8822" t="s">
        <v>18516</v>
      </c>
    </row>
    <row r="8823" spans="1:13" ht="13.5">
      <c r="A8823" t="s">
        <v>3911</v>
      </c>
      <c r="B8823" t="s">
        <v>42505</v>
      </c>
      <c r="C8823" t="s">
        <v>29424</v>
      </c>
      <c r="D8823" t="s">
        <v>29425</v>
      </c>
      <c r="E8823" t="s">
        <v>18516</v>
      </c>
      <c r="F8823" t="s">
        <v>18516</v>
      </c>
      <c r="G8823" t="s">
        <v>18516</v>
      </c>
      <c r="H8823" t="s">
        <v>18516</v>
      </c>
      <c r="I8823" t="s">
        <v>18516</v>
      </c>
      <c r="J8823" t="s">
        <v>18516</v>
      </c>
      <c r="K8823" t="s">
        <v>29707</v>
      </c>
      <c r="L8823" t="s">
        <v>18516</v>
      </c>
      <c r="M8823" t="s">
        <v>18516</v>
      </c>
    </row>
    <row r="8824" spans="1:13" ht="13.5">
      <c r="A8824" t="s">
        <v>14453</v>
      </c>
      <c r="B8824" t="s">
        <v>42506</v>
      </c>
      <c r="C8824" t="s">
        <v>29424</v>
      </c>
      <c r="D8824" t="s">
        <v>29425</v>
      </c>
      <c r="E8824" s="164">
        <v>185</v>
      </c>
      <c r="F8824" s="164">
        <v>185</v>
      </c>
      <c r="G8824" t="s">
        <v>18516</v>
      </c>
      <c r="H8824" t="s">
        <v>18516</v>
      </c>
      <c r="I8824" s="164">
        <v>76.91</v>
      </c>
      <c r="J8824" s="164">
        <v>261.91</v>
      </c>
      <c r="K8824">
        <v>47</v>
      </c>
      <c r="L8824" t="s">
        <v>29410</v>
      </c>
      <c r="M8824" t="s">
        <v>29711</v>
      </c>
    </row>
    <row r="8825" spans="1:13" ht="13.5">
      <c r="A8825" t="s">
        <v>42507</v>
      </c>
      <c r="B8825" t="s">
        <v>42508</v>
      </c>
      <c r="C8825" t="s">
        <v>29424</v>
      </c>
      <c r="D8825" t="s">
        <v>29425</v>
      </c>
      <c r="E8825" t="s">
        <v>18516</v>
      </c>
      <c r="F8825" t="s">
        <v>18516</v>
      </c>
      <c r="G8825" t="s">
        <v>18516</v>
      </c>
      <c r="H8825" t="s">
        <v>18516</v>
      </c>
      <c r="I8825" t="s">
        <v>18516</v>
      </c>
      <c r="J8825" t="s">
        <v>18516</v>
      </c>
      <c r="K8825" t="s">
        <v>29707</v>
      </c>
      <c r="L8825" t="s">
        <v>18516</v>
      </c>
      <c r="M8825" t="s">
        <v>18516</v>
      </c>
    </row>
    <row r="8826" spans="1:13" ht="13.5">
      <c r="A8826" t="s">
        <v>42509</v>
      </c>
      <c r="B8826" t="s">
        <v>42510</v>
      </c>
      <c r="C8826" t="s">
        <v>29424</v>
      </c>
      <c r="D8826" t="s">
        <v>29425</v>
      </c>
      <c r="E8826" t="s">
        <v>18516</v>
      </c>
      <c r="F8826" t="s">
        <v>18516</v>
      </c>
      <c r="G8826" t="s">
        <v>18516</v>
      </c>
      <c r="H8826" t="s">
        <v>18516</v>
      </c>
      <c r="I8826" t="s">
        <v>18516</v>
      </c>
      <c r="J8826" t="s">
        <v>18516</v>
      </c>
      <c r="K8826" t="s">
        <v>29707</v>
      </c>
      <c r="L8826" t="s">
        <v>18516</v>
      </c>
      <c r="M8826" t="s">
        <v>18516</v>
      </c>
    </row>
    <row r="8827" spans="1:13" ht="13.5">
      <c r="A8827" t="s">
        <v>42511</v>
      </c>
      <c r="B8827" t="s">
        <v>42512</v>
      </c>
      <c r="C8827" t="s">
        <v>29424</v>
      </c>
      <c r="D8827" t="s">
        <v>29425</v>
      </c>
      <c r="E8827" t="s">
        <v>18516</v>
      </c>
      <c r="F8827" t="s">
        <v>18516</v>
      </c>
      <c r="G8827" t="s">
        <v>18516</v>
      </c>
      <c r="H8827" t="s">
        <v>18516</v>
      </c>
      <c r="I8827" t="s">
        <v>18516</v>
      </c>
      <c r="J8827" t="s">
        <v>18516</v>
      </c>
      <c r="K8827" t="s">
        <v>29707</v>
      </c>
      <c r="L8827" t="s">
        <v>18516</v>
      </c>
      <c r="M8827" t="s">
        <v>18516</v>
      </c>
    </row>
    <row r="8828" spans="1:13" ht="13.5">
      <c r="A8828" t="s">
        <v>42513</v>
      </c>
      <c r="B8828" t="s">
        <v>42514</v>
      </c>
      <c r="C8828" t="s">
        <v>29424</v>
      </c>
      <c r="D8828" t="s">
        <v>29425</v>
      </c>
      <c r="E8828" t="s">
        <v>18516</v>
      </c>
      <c r="F8828" t="s">
        <v>18516</v>
      </c>
      <c r="G8828" t="s">
        <v>18516</v>
      </c>
      <c r="H8828" t="s">
        <v>18516</v>
      </c>
      <c r="I8828" t="s">
        <v>18516</v>
      </c>
      <c r="J8828" t="s">
        <v>18516</v>
      </c>
      <c r="K8828" t="s">
        <v>29707</v>
      </c>
      <c r="L8828" t="s">
        <v>18516</v>
      </c>
      <c r="M8828" t="s">
        <v>18516</v>
      </c>
    </row>
    <row r="8829" spans="1:13" ht="13.5">
      <c r="A8829" t="s">
        <v>42515</v>
      </c>
      <c r="B8829" t="s">
        <v>42516</v>
      </c>
      <c r="C8829" t="s">
        <v>29424</v>
      </c>
      <c r="D8829" t="s">
        <v>29425</v>
      </c>
      <c r="E8829" t="s">
        <v>18516</v>
      </c>
      <c r="F8829" t="s">
        <v>18516</v>
      </c>
      <c r="G8829" t="s">
        <v>18516</v>
      </c>
      <c r="H8829" t="s">
        <v>18516</v>
      </c>
      <c r="I8829" t="s">
        <v>18516</v>
      </c>
      <c r="J8829" t="s">
        <v>18516</v>
      </c>
      <c r="K8829" t="s">
        <v>29707</v>
      </c>
      <c r="L8829" t="s">
        <v>18516</v>
      </c>
      <c r="M8829" t="s">
        <v>18516</v>
      </c>
    </row>
    <row r="8830" spans="1:13" ht="13.5">
      <c r="A8830" t="s">
        <v>42517</v>
      </c>
      <c r="B8830" t="s">
        <v>42518</v>
      </c>
      <c r="C8830" t="s">
        <v>29424</v>
      </c>
      <c r="D8830" t="s">
        <v>29425</v>
      </c>
      <c r="E8830" s="164">
        <v>114</v>
      </c>
      <c r="F8830" s="164">
        <v>114</v>
      </c>
      <c r="G8830" t="s">
        <v>18516</v>
      </c>
      <c r="H8830" t="s">
        <v>18516</v>
      </c>
      <c r="I8830" s="164">
        <v>47.91</v>
      </c>
      <c r="J8830" s="164">
        <v>161.91</v>
      </c>
      <c r="K8830">
        <v>0</v>
      </c>
      <c r="L8830" t="s">
        <v>18516</v>
      </c>
      <c r="M8830" t="s">
        <v>18516</v>
      </c>
    </row>
    <row r="8831" spans="1:13" ht="13.5">
      <c r="A8831" t="s">
        <v>42519</v>
      </c>
      <c r="B8831" t="s">
        <v>42520</v>
      </c>
      <c r="C8831" t="s">
        <v>29424</v>
      </c>
      <c r="D8831" t="s">
        <v>29425</v>
      </c>
      <c r="E8831" s="164">
        <v>130</v>
      </c>
      <c r="F8831" s="164">
        <v>130</v>
      </c>
      <c r="G8831" t="s">
        <v>18516</v>
      </c>
      <c r="H8831" t="s">
        <v>18516</v>
      </c>
      <c r="I8831" s="164">
        <v>45.51</v>
      </c>
      <c r="J8831" s="164">
        <v>175.51</v>
      </c>
      <c r="K8831">
        <v>34</v>
      </c>
      <c r="L8831" t="s">
        <v>18516</v>
      </c>
      <c r="M8831" t="s">
        <v>18516</v>
      </c>
    </row>
    <row r="8832" spans="1:13" ht="13.5">
      <c r="A8832" t="s">
        <v>42521</v>
      </c>
      <c r="B8832" t="s">
        <v>42522</v>
      </c>
      <c r="C8832" t="s">
        <v>29424</v>
      </c>
      <c r="D8832" t="s">
        <v>29425</v>
      </c>
      <c r="E8832" t="s">
        <v>18516</v>
      </c>
      <c r="F8832" t="s">
        <v>18516</v>
      </c>
      <c r="G8832" t="s">
        <v>18516</v>
      </c>
      <c r="H8832" t="s">
        <v>18516</v>
      </c>
      <c r="I8832" t="s">
        <v>18516</v>
      </c>
      <c r="J8832" t="s">
        <v>18516</v>
      </c>
      <c r="K8832" t="s">
        <v>29707</v>
      </c>
      <c r="L8832" t="s">
        <v>18516</v>
      </c>
      <c r="M8832" t="s">
        <v>18516</v>
      </c>
    </row>
    <row r="8833" spans="1:13" ht="13.5">
      <c r="A8833" t="s">
        <v>2529</v>
      </c>
      <c r="B8833" t="s">
        <v>42523</v>
      </c>
      <c r="C8833" t="s">
        <v>29424</v>
      </c>
      <c r="D8833" t="s">
        <v>29425</v>
      </c>
      <c r="E8833" t="s">
        <v>18516</v>
      </c>
      <c r="F8833" t="s">
        <v>18516</v>
      </c>
      <c r="G8833" t="s">
        <v>18516</v>
      </c>
      <c r="H8833" t="s">
        <v>18516</v>
      </c>
      <c r="I8833" t="s">
        <v>18516</v>
      </c>
      <c r="J8833" t="s">
        <v>18516</v>
      </c>
      <c r="K8833" t="s">
        <v>29707</v>
      </c>
      <c r="L8833" t="s">
        <v>18516</v>
      </c>
      <c r="M8833" t="s">
        <v>18516</v>
      </c>
    </row>
    <row r="8834" spans="1:13" ht="13.5">
      <c r="A8834" t="s">
        <v>3013</v>
      </c>
      <c r="B8834" t="s">
        <v>42524</v>
      </c>
      <c r="C8834" t="s">
        <v>29424</v>
      </c>
      <c r="D8834" t="s">
        <v>29425</v>
      </c>
      <c r="E8834" s="164">
        <v>96</v>
      </c>
      <c r="F8834" s="164">
        <v>96</v>
      </c>
      <c r="G8834" t="s">
        <v>18516</v>
      </c>
      <c r="H8834" t="s">
        <v>18516</v>
      </c>
      <c r="I8834" s="164">
        <v>37.55</v>
      </c>
      <c r="J8834" s="164">
        <v>133.55</v>
      </c>
      <c r="K8834">
        <v>200</v>
      </c>
      <c r="L8834" t="s">
        <v>18516</v>
      </c>
      <c r="M8834" t="s">
        <v>18516</v>
      </c>
    </row>
    <row r="8835" spans="1:13" ht="13.5">
      <c r="A8835" t="s">
        <v>42525</v>
      </c>
      <c r="B8835" t="s">
        <v>42526</v>
      </c>
      <c r="C8835" t="s">
        <v>29424</v>
      </c>
      <c r="D8835" t="s">
        <v>29425</v>
      </c>
      <c r="E8835" s="164">
        <v>96</v>
      </c>
      <c r="F8835" s="164">
        <v>96</v>
      </c>
      <c r="G8835" t="s">
        <v>18516</v>
      </c>
      <c r="H8835" t="s">
        <v>18516</v>
      </c>
      <c r="I8835" s="164">
        <v>39.26</v>
      </c>
      <c r="J8835" s="164">
        <v>135.26</v>
      </c>
      <c r="K8835">
        <v>79</v>
      </c>
      <c r="L8835" t="s">
        <v>18516</v>
      </c>
      <c r="M8835" t="s">
        <v>18516</v>
      </c>
    </row>
    <row r="8836" spans="1:13" ht="13.5">
      <c r="A8836" t="s">
        <v>42527</v>
      </c>
      <c r="B8836" t="s">
        <v>42528</v>
      </c>
      <c r="C8836" t="s">
        <v>29424</v>
      </c>
      <c r="D8836" t="s">
        <v>29425</v>
      </c>
      <c r="E8836" s="164">
        <v>96</v>
      </c>
      <c r="F8836" s="164">
        <v>96</v>
      </c>
      <c r="G8836" t="s">
        <v>18516</v>
      </c>
      <c r="H8836" t="s">
        <v>18516</v>
      </c>
      <c r="I8836" s="164">
        <v>39.26</v>
      </c>
      <c r="J8836" s="164">
        <v>135.26</v>
      </c>
      <c r="K8836">
        <v>77</v>
      </c>
      <c r="L8836" t="s">
        <v>18516</v>
      </c>
      <c r="M8836" t="s">
        <v>18516</v>
      </c>
    </row>
    <row r="8837" spans="1:13" ht="13.5">
      <c r="A8837" t="s">
        <v>42529</v>
      </c>
      <c r="B8837" t="s">
        <v>42530</v>
      </c>
      <c r="C8837" t="s">
        <v>29424</v>
      </c>
      <c r="D8837" t="s">
        <v>29425</v>
      </c>
      <c r="E8837" s="164">
        <v>96</v>
      </c>
      <c r="F8837" s="164">
        <v>96</v>
      </c>
      <c r="G8837" t="s">
        <v>18516</v>
      </c>
      <c r="H8837" t="s">
        <v>18516</v>
      </c>
      <c r="I8837" s="164">
        <v>39.26</v>
      </c>
      <c r="J8837" s="164">
        <v>135.26</v>
      </c>
      <c r="K8837">
        <v>102</v>
      </c>
      <c r="L8837" t="s">
        <v>18516</v>
      </c>
      <c r="M8837" t="s">
        <v>18516</v>
      </c>
    </row>
    <row r="8838" spans="1:13" ht="13.5">
      <c r="A8838" t="s">
        <v>3353</v>
      </c>
      <c r="B8838" t="s">
        <v>42531</v>
      </c>
      <c r="C8838" t="s">
        <v>29424</v>
      </c>
      <c r="D8838" t="s">
        <v>29425</v>
      </c>
      <c r="E8838" t="s">
        <v>18516</v>
      </c>
      <c r="F8838" t="s">
        <v>18516</v>
      </c>
      <c r="G8838" t="s">
        <v>18516</v>
      </c>
      <c r="H8838" t="s">
        <v>18516</v>
      </c>
      <c r="I8838" t="s">
        <v>18516</v>
      </c>
      <c r="J8838" t="s">
        <v>18516</v>
      </c>
      <c r="K8838" t="s">
        <v>29707</v>
      </c>
      <c r="L8838" t="s">
        <v>18516</v>
      </c>
      <c r="M8838" t="s">
        <v>18516</v>
      </c>
    </row>
    <row r="8839" spans="1:13" ht="13.5">
      <c r="A8839" t="s">
        <v>2954</v>
      </c>
      <c r="B8839" t="s">
        <v>42532</v>
      </c>
      <c r="C8839" t="s">
        <v>29424</v>
      </c>
      <c r="D8839" t="s">
        <v>29425</v>
      </c>
      <c r="E8839" s="164">
        <v>160</v>
      </c>
      <c r="F8839" s="164">
        <v>160</v>
      </c>
      <c r="G8839" t="s">
        <v>18516</v>
      </c>
      <c r="H8839" t="s">
        <v>18516</v>
      </c>
      <c r="I8839" s="164">
        <v>92.26</v>
      </c>
      <c r="J8839" s="164">
        <v>252.26</v>
      </c>
      <c r="K8839">
        <v>0</v>
      </c>
      <c r="L8839" t="s">
        <v>18516</v>
      </c>
      <c r="M8839" t="s">
        <v>18516</v>
      </c>
    </row>
    <row r="8840" spans="1:13" ht="13.5">
      <c r="A8840" t="s">
        <v>2957</v>
      </c>
      <c r="B8840" t="s">
        <v>42533</v>
      </c>
      <c r="C8840" t="s">
        <v>29424</v>
      </c>
      <c r="D8840" t="s">
        <v>29425</v>
      </c>
      <c r="E8840" t="s">
        <v>18516</v>
      </c>
      <c r="F8840" t="s">
        <v>18516</v>
      </c>
      <c r="G8840" t="s">
        <v>18516</v>
      </c>
      <c r="H8840" t="s">
        <v>18516</v>
      </c>
      <c r="I8840" t="s">
        <v>18516</v>
      </c>
      <c r="J8840" t="s">
        <v>18516</v>
      </c>
      <c r="K8840" t="s">
        <v>29707</v>
      </c>
      <c r="L8840" t="s">
        <v>18516</v>
      </c>
      <c r="M8840" t="s">
        <v>18516</v>
      </c>
    </row>
    <row r="8841" spans="1:13" ht="13.5">
      <c r="A8841" t="s">
        <v>2951</v>
      </c>
      <c r="B8841" t="s">
        <v>42534</v>
      </c>
      <c r="C8841" t="s">
        <v>29424</v>
      </c>
      <c r="D8841" t="s">
        <v>29425</v>
      </c>
      <c r="E8841" t="s">
        <v>18516</v>
      </c>
      <c r="F8841" t="s">
        <v>18516</v>
      </c>
      <c r="G8841" t="s">
        <v>18516</v>
      </c>
      <c r="H8841" t="s">
        <v>18516</v>
      </c>
      <c r="I8841" t="s">
        <v>18516</v>
      </c>
      <c r="J8841" t="s">
        <v>18516</v>
      </c>
      <c r="K8841" t="s">
        <v>29707</v>
      </c>
      <c r="L8841" t="s">
        <v>18516</v>
      </c>
      <c r="M8841" t="s">
        <v>18516</v>
      </c>
    </row>
    <row r="8842" spans="1:13" ht="13.5">
      <c r="A8842" t="s">
        <v>42535</v>
      </c>
      <c r="B8842" t="s">
        <v>42536</v>
      </c>
      <c r="C8842" t="s">
        <v>29424</v>
      </c>
      <c r="D8842" t="s">
        <v>29425</v>
      </c>
      <c r="E8842" t="s">
        <v>18516</v>
      </c>
      <c r="F8842" t="s">
        <v>18516</v>
      </c>
      <c r="G8842" t="s">
        <v>18516</v>
      </c>
      <c r="H8842" t="s">
        <v>18516</v>
      </c>
      <c r="I8842" t="s">
        <v>18516</v>
      </c>
      <c r="J8842" t="s">
        <v>18516</v>
      </c>
      <c r="K8842" t="s">
        <v>29707</v>
      </c>
      <c r="L8842" t="s">
        <v>18516</v>
      </c>
      <c r="M8842" t="s">
        <v>18516</v>
      </c>
    </row>
    <row r="8843" spans="1:13" ht="13.5">
      <c r="A8843" t="s">
        <v>42537</v>
      </c>
      <c r="B8843" t="s">
        <v>42538</v>
      </c>
      <c r="C8843" t="s">
        <v>29424</v>
      </c>
      <c r="D8843" t="s">
        <v>29425</v>
      </c>
      <c r="E8843" t="s">
        <v>18516</v>
      </c>
      <c r="F8843" t="s">
        <v>18516</v>
      </c>
      <c r="G8843" t="s">
        <v>18516</v>
      </c>
      <c r="H8843" t="s">
        <v>18516</v>
      </c>
      <c r="I8843" t="s">
        <v>18516</v>
      </c>
      <c r="J8843" t="s">
        <v>18516</v>
      </c>
      <c r="K8843" t="s">
        <v>29707</v>
      </c>
      <c r="L8843" t="s">
        <v>18516</v>
      </c>
      <c r="M8843" t="s">
        <v>18516</v>
      </c>
    </row>
    <row r="8844" spans="1:13" ht="13.5">
      <c r="A8844" t="s">
        <v>42539</v>
      </c>
      <c r="B8844" t="s">
        <v>42540</v>
      </c>
      <c r="C8844" t="s">
        <v>29424</v>
      </c>
      <c r="D8844" t="s">
        <v>29425</v>
      </c>
      <c r="E8844" s="164">
        <v>175</v>
      </c>
      <c r="F8844" s="164">
        <v>175</v>
      </c>
      <c r="G8844" t="s">
        <v>18516</v>
      </c>
      <c r="H8844" t="s">
        <v>18516</v>
      </c>
      <c r="I8844" s="164">
        <v>84.24</v>
      </c>
      <c r="J8844" s="164">
        <v>259.24</v>
      </c>
      <c r="K8844">
        <v>0</v>
      </c>
      <c r="L8844" t="s">
        <v>18516</v>
      </c>
      <c r="M8844" t="s">
        <v>18516</v>
      </c>
    </row>
    <row r="8845" spans="1:13" ht="13.5">
      <c r="A8845" t="s">
        <v>42541</v>
      </c>
      <c r="B8845" t="s">
        <v>42542</v>
      </c>
      <c r="C8845" t="s">
        <v>29424</v>
      </c>
      <c r="D8845" t="s">
        <v>29425</v>
      </c>
      <c r="E8845" s="164">
        <v>183</v>
      </c>
      <c r="F8845" s="164">
        <v>183</v>
      </c>
      <c r="G8845" t="s">
        <v>18516</v>
      </c>
      <c r="H8845" t="s">
        <v>18516</v>
      </c>
      <c r="I8845" s="164">
        <v>84.24</v>
      </c>
      <c r="J8845" s="164">
        <v>267.24</v>
      </c>
      <c r="K8845">
        <v>0</v>
      </c>
      <c r="L8845" t="s">
        <v>18516</v>
      </c>
      <c r="M8845" t="s">
        <v>18516</v>
      </c>
    </row>
    <row r="8846" spans="1:13" ht="13.5">
      <c r="A8846" t="s">
        <v>42543</v>
      </c>
      <c r="B8846" t="s">
        <v>42544</v>
      </c>
      <c r="C8846" t="s">
        <v>29424</v>
      </c>
      <c r="D8846" t="s">
        <v>29425</v>
      </c>
      <c r="E8846" t="s">
        <v>18516</v>
      </c>
      <c r="F8846" t="s">
        <v>18516</v>
      </c>
      <c r="G8846" t="s">
        <v>18516</v>
      </c>
      <c r="H8846" t="s">
        <v>18516</v>
      </c>
      <c r="I8846" t="s">
        <v>18516</v>
      </c>
      <c r="J8846" t="s">
        <v>18516</v>
      </c>
      <c r="K8846" t="s">
        <v>29707</v>
      </c>
      <c r="L8846" t="s">
        <v>18516</v>
      </c>
      <c r="M8846" t="s">
        <v>18516</v>
      </c>
    </row>
    <row r="8847" spans="1:13" ht="13.5">
      <c r="A8847" t="s">
        <v>42545</v>
      </c>
      <c r="B8847" t="s">
        <v>42546</v>
      </c>
      <c r="C8847" t="s">
        <v>29424</v>
      </c>
      <c r="D8847" t="s">
        <v>29425</v>
      </c>
      <c r="E8847" s="164">
        <v>208</v>
      </c>
      <c r="F8847" s="164">
        <v>208</v>
      </c>
      <c r="G8847" t="s">
        <v>18516</v>
      </c>
      <c r="H8847" t="s">
        <v>18516</v>
      </c>
      <c r="I8847" s="164">
        <v>84.24</v>
      </c>
      <c r="J8847" s="164">
        <v>292.24</v>
      </c>
      <c r="K8847">
        <v>52</v>
      </c>
      <c r="L8847" t="s">
        <v>18516</v>
      </c>
      <c r="M8847" t="s">
        <v>18516</v>
      </c>
    </row>
    <row r="8848" spans="1:13" ht="13.5">
      <c r="A8848" t="s">
        <v>42547</v>
      </c>
      <c r="B8848" t="s">
        <v>42548</v>
      </c>
      <c r="C8848" t="s">
        <v>29424</v>
      </c>
      <c r="D8848" t="s">
        <v>29425</v>
      </c>
      <c r="E8848" s="164">
        <v>149</v>
      </c>
      <c r="F8848" s="164">
        <v>149</v>
      </c>
      <c r="G8848" t="s">
        <v>18516</v>
      </c>
      <c r="H8848" t="s">
        <v>18516</v>
      </c>
      <c r="I8848" s="164">
        <v>46.11</v>
      </c>
      <c r="J8848" s="164">
        <v>195.11</v>
      </c>
      <c r="K8848">
        <v>58</v>
      </c>
      <c r="L8848" t="s">
        <v>29439</v>
      </c>
      <c r="M8848" t="s">
        <v>29902</v>
      </c>
    </row>
    <row r="8849" spans="1:13" ht="13.5">
      <c r="A8849" t="s">
        <v>42549</v>
      </c>
      <c r="B8849" t="s">
        <v>42550</v>
      </c>
      <c r="C8849" t="s">
        <v>29424</v>
      </c>
      <c r="D8849" t="s">
        <v>29425</v>
      </c>
      <c r="E8849" s="164">
        <v>149</v>
      </c>
      <c r="F8849" s="164">
        <v>149</v>
      </c>
      <c r="G8849" t="s">
        <v>18516</v>
      </c>
      <c r="H8849" t="s">
        <v>18516</v>
      </c>
      <c r="I8849" s="164">
        <v>46.11</v>
      </c>
      <c r="J8849" s="164">
        <v>195.11</v>
      </c>
      <c r="K8849">
        <v>37</v>
      </c>
      <c r="L8849" t="s">
        <v>29410</v>
      </c>
      <c r="M8849" t="s">
        <v>29902</v>
      </c>
    </row>
    <row r="8850" spans="1:13" ht="13.5">
      <c r="A8850" t="s">
        <v>42551</v>
      </c>
      <c r="B8850" t="s">
        <v>42552</v>
      </c>
      <c r="C8850" t="s">
        <v>29424</v>
      </c>
      <c r="D8850" t="s">
        <v>29425</v>
      </c>
      <c r="E8850" s="164">
        <v>144</v>
      </c>
      <c r="F8850" s="164">
        <v>144</v>
      </c>
      <c r="G8850" t="s">
        <v>18516</v>
      </c>
      <c r="H8850" t="s">
        <v>18516</v>
      </c>
      <c r="I8850" s="164">
        <v>44.79</v>
      </c>
      <c r="J8850" s="164">
        <v>188.79</v>
      </c>
      <c r="K8850">
        <v>27</v>
      </c>
      <c r="L8850" t="s">
        <v>29439</v>
      </c>
      <c r="M8850" t="s">
        <v>29902</v>
      </c>
    </row>
    <row r="8851" spans="1:13" ht="13.5">
      <c r="A8851" t="s">
        <v>42553</v>
      </c>
      <c r="B8851" t="s">
        <v>42554</v>
      </c>
      <c r="C8851" t="s">
        <v>29424</v>
      </c>
      <c r="D8851" t="s">
        <v>29425</v>
      </c>
      <c r="E8851" t="s">
        <v>18516</v>
      </c>
      <c r="F8851" t="s">
        <v>18516</v>
      </c>
      <c r="G8851" t="s">
        <v>18516</v>
      </c>
      <c r="H8851" t="s">
        <v>18516</v>
      </c>
      <c r="I8851" t="s">
        <v>18516</v>
      </c>
      <c r="J8851" t="s">
        <v>18516</v>
      </c>
      <c r="K8851" t="s">
        <v>29707</v>
      </c>
      <c r="L8851" t="s">
        <v>18516</v>
      </c>
      <c r="M8851" t="s">
        <v>18516</v>
      </c>
    </row>
    <row r="8852" spans="1:13" ht="13.5">
      <c r="A8852" t="s">
        <v>42555</v>
      </c>
      <c r="B8852" t="s">
        <v>42556</v>
      </c>
      <c r="C8852" t="s">
        <v>29424</v>
      </c>
      <c r="D8852" t="s">
        <v>29425</v>
      </c>
      <c r="E8852" s="164">
        <v>95</v>
      </c>
      <c r="F8852" s="164">
        <v>95</v>
      </c>
      <c r="G8852" t="s">
        <v>18516</v>
      </c>
      <c r="H8852" t="s">
        <v>18516</v>
      </c>
      <c r="I8852" s="164">
        <v>38.13</v>
      </c>
      <c r="J8852" s="164">
        <v>133.13</v>
      </c>
      <c r="K8852">
        <v>4</v>
      </c>
      <c r="L8852" t="s">
        <v>29465</v>
      </c>
      <c r="M8852" t="s">
        <v>33855</v>
      </c>
    </row>
    <row r="8853" spans="1:13" ht="13.5">
      <c r="A8853" t="s">
        <v>42557</v>
      </c>
      <c r="B8853" t="s">
        <v>42558</v>
      </c>
      <c r="C8853" t="s">
        <v>29424</v>
      </c>
      <c r="D8853" t="s">
        <v>29425</v>
      </c>
      <c r="E8853" s="164">
        <v>95</v>
      </c>
      <c r="F8853" s="164">
        <v>95</v>
      </c>
      <c r="G8853" t="s">
        <v>18516</v>
      </c>
      <c r="H8853" t="s">
        <v>18516</v>
      </c>
      <c r="I8853" s="164">
        <v>38.13</v>
      </c>
      <c r="J8853" s="164">
        <v>133.13</v>
      </c>
      <c r="K8853">
        <v>227</v>
      </c>
      <c r="L8853" t="s">
        <v>18516</v>
      </c>
      <c r="M8853" t="s">
        <v>18516</v>
      </c>
    </row>
    <row r="8854" spans="1:13" ht="13.5">
      <c r="A8854" t="s">
        <v>42559</v>
      </c>
      <c r="B8854" t="s">
        <v>42560</v>
      </c>
      <c r="C8854" t="s">
        <v>29424</v>
      </c>
      <c r="D8854" t="s">
        <v>29425</v>
      </c>
      <c r="E8854" t="s">
        <v>18516</v>
      </c>
      <c r="F8854" t="s">
        <v>18516</v>
      </c>
      <c r="G8854" t="s">
        <v>18516</v>
      </c>
      <c r="H8854" t="s">
        <v>18516</v>
      </c>
      <c r="I8854" t="s">
        <v>18516</v>
      </c>
      <c r="J8854" t="s">
        <v>18516</v>
      </c>
      <c r="K8854" t="s">
        <v>29707</v>
      </c>
      <c r="L8854" t="s">
        <v>18516</v>
      </c>
      <c r="M8854" t="s">
        <v>18516</v>
      </c>
    </row>
    <row r="8855" spans="1:13" ht="13.5">
      <c r="A8855" t="s">
        <v>42561</v>
      </c>
      <c r="B8855" t="s">
        <v>42562</v>
      </c>
      <c r="C8855" t="s">
        <v>29424</v>
      </c>
      <c r="D8855" t="s">
        <v>29425</v>
      </c>
      <c r="E8855" t="s">
        <v>18516</v>
      </c>
      <c r="F8855" t="s">
        <v>18516</v>
      </c>
      <c r="G8855" t="s">
        <v>18516</v>
      </c>
      <c r="H8855" t="s">
        <v>18516</v>
      </c>
      <c r="I8855" t="s">
        <v>18516</v>
      </c>
      <c r="J8855" t="s">
        <v>18516</v>
      </c>
      <c r="K8855" t="s">
        <v>29707</v>
      </c>
      <c r="L8855" t="s">
        <v>18516</v>
      </c>
      <c r="M8855" t="s">
        <v>18516</v>
      </c>
    </row>
    <row r="8856" spans="1:13" ht="13.5">
      <c r="A8856" t="s">
        <v>42563</v>
      </c>
      <c r="B8856" t="s">
        <v>42564</v>
      </c>
      <c r="C8856" t="s">
        <v>29424</v>
      </c>
      <c r="D8856" t="s">
        <v>29425</v>
      </c>
      <c r="E8856" t="s">
        <v>18516</v>
      </c>
      <c r="F8856" t="s">
        <v>18516</v>
      </c>
      <c r="G8856" t="s">
        <v>18516</v>
      </c>
      <c r="H8856" t="s">
        <v>18516</v>
      </c>
      <c r="I8856" t="s">
        <v>18516</v>
      </c>
      <c r="J8856" t="s">
        <v>18516</v>
      </c>
      <c r="K8856" t="s">
        <v>29707</v>
      </c>
      <c r="L8856" t="s">
        <v>18516</v>
      </c>
      <c r="M8856" t="s">
        <v>18516</v>
      </c>
    </row>
    <row r="8857" spans="1:13" ht="13.5">
      <c r="A8857" t="s">
        <v>8820</v>
      </c>
      <c r="B8857" t="s">
        <v>42565</v>
      </c>
      <c r="C8857" t="s">
        <v>29424</v>
      </c>
      <c r="D8857" t="s">
        <v>29425</v>
      </c>
      <c r="E8857" t="s">
        <v>18516</v>
      </c>
      <c r="F8857" t="s">
        <v>18516</v>
      </c>
      <c r="G8857" t="s">
        <v>18516</v>
      </c>
      <c r="H8857" t="s">
        <v>18516</v>
      </c>
      <c r="I8857" t="s">
        <v>18516</v>
      </c>
      <c r="J8857" t="s">
        <v>18516</v>
      </c>
      <c r="K8857" t="s">
        <v>29707</v>
      </c>
      <c r="L8857" t="s">
        <v>18516</v>
      </c>
      <c r="M8857" t="s">
        <v>18516</v>
      </c>
    </row>
    <row r="8858" spans="1:13" ht="13.5">
      <c r="A8858" t="s">
        <v>8817</v>
      </c>
      <c r="B8858" t="s">
        <v>42566</v>
      </c>
      <c r="C8858" t="s">
        <v>29424</v>
      </c>
      <c r="D8858" t="s">
        <v>29425</v>
      </c>
      <c r="E8858" t="s">
        <v>18516</v>
      </c>
      <c r="F8858" t="s">
        <v>18516</v>
      </c>
      <c r="G8858" t="s">
        <v>18516</v>
      </c>
      <c r="H8858" t="s">
        <v>18516</v>
      </c>
      <c r="I8858" t="s">
        <v>18516</v>
      </c>
      <c r="J8858" t="s">
        <v>18516</v>
      </c>
      <c r="K8858" t="s">
        <v>29707</v>
      </c>
      <c r="L8858" t="s">
        <v>18516</v>
      </c>
      <c r="M8858" t="s">
        <v>18516</v>
      </c>
    </row>
    <row r="8859" spans="1:13" ht="13.5">
      <c r="A8859" t="s">
        <v>8814</v>
      </c>
      <c r="B8859" t="s">
        <v>42567</v>
      </c>
      <c r="C8859" t="s">
        <v>29424</v>
      </c>
      <c r="D8859" t="s">
        <v>29425</v>
      </c>
      <c r="E8859" t="s">
        <v>18516</v>
      </c>
      <c r="F8859" t="s">
        <v>18516</v>
      </c>
      <c r="G8859" t="s">
        <v>18516</v>
      </c>
      <c r="H8859" t="s">
        <v>18516</v>
      </c>
      <c r="I8859" t="s">
        <v>18516</v>
      </c>
      <c r="J8859" t="s">
        <v>18516</v>
      </c>
      <c r="K8859" t="s">
        <v>29707</v>
      </c>
      <c r="L8859" t="s">
        <v>18516</v>
      </c>
      <c r="M8859" t="s">
        <v>18516</v>
      </c>
    </row>
    <row r="8860" spans="1:13" ht="13.5">
      <c r="A8860" t="s">
        <v>8811</v>
      </c>
      <c r="B8860" t="s">
        <v>42568</v>
      </c>
      <c r="C8860" t="s">
        <v>29424</v>
      </c>
      <c r="D8860" t="s">
        <v>29425</v>
      </c>
      <c r="E8860" t="s">
        <v>18516</v>
      </c>
      <c r="F8860" t="s">
        <v>18516</v>
      </c>
      <c r="G8860" t="s">
        <v>18516</v>
      </c>
      <c r="H8860" t="s">
        <v>18516</v>
      </c>
      <c r="I8860" t="s">
        <v>18516</v>
      </c>
      <c r="J8860" t="s">
        <v>18516</v>
      </c>
      <c r="K8860" t="s">
        <v>29707</v>
      </c>
      <c r="L8860" t="s">
        <v>18516</v>
      </c>
      <c r="M8860" t="s">
        <v>18516</v>
      </c>
    </row>
    <row r="8861" spans="1:13" ht="13.5">
      <c r="A8861" t="s">
        <v>7088</v>
      </c>
      <c r="B8861" t="s">
        <v>42569</v>
      </c>
      <c r="C8861" t="s">
        <v>29424</v>
      </c>
      <c r="D8861" t="s">
        <v>29425</v>
      </c>
      <c r="E8861" t="s">
        <v>18516</v>
      </c>
      <c r="F8861" t="s">
        <v>18516</v>
      </c>
      <c r="G8861" t="s">
        <v>18516</v>
      </c>
      <c r="H8861" t="s">
        <v>18516</v>
      </c>
      <c r="I8861" t="s">
        <v>18516</v>
      </c>
      <c r="J8861" t="s">
        <v>18516</v>
      </c>
      <c r="K8861" t="s">
        <v>29707</v>
      </c>
      <c r="L8861" t="s">
        <v>18516</v>
      </c>
      <c r="M8861" t="s">
        <v>18516</v>
      </c>
    </row>
    <row r="8862" spans="1:13" ht="13.5">
      <c r="A8862" t="s">
        <v>6718</v>
      </c>
      <c r="B8862" t="s">
        <v>42570</v>
      </c>
      <c r="C8862" t="s">
        <v>29424</v>
      </c>
      <c r="D8862" t="s">
        <v>29425</v>
      </c>
      <c r="E8862" t="s">
        <v>18516</v>
      </c>
      <c r="F8862" t="s">
        <v>18516</v>
      </c>
      <c r="G8862" t="s">
        <v>18516</v>
      </c>
      <c r="H8862" t="s">
        <v>18516</v>
      </c>
      <c r="I8862" t="s">
        <v>18516</v>
      </c>
      <c r="J8862" t="s">
        <v>18516</v>
      </c>
      <c r="K8862" t="s">
        <v>29707</v>
      </c>
      <c r="L8862" t="s">
        <v>18516</v>
      </c>
      <c r="M8862" t="s">
        <v>18516</v>
      </c>
    </row>
    <row r="8863" spans="1:13" ht="13.5">
      <c r="A8863" t="s">
        <v>6001</v>
      </c>
      <c r="B8863" t="s">
        <v>42571</v>
      </c>
      <c r="C8863" t="s">
        <v>29424</v>
      </c>
      <c r="D8863" t="s">
        <v>29425</v>
      </c>
      <c r="E8863" t="s">
        <v>18516</v>
      </c>
      <c r="F8863" t="s">
        <v>18516</v>
      </c>
      <c r="G8863" t="s">
        <v>18516</v>
      </c>
      <c r="H8863" t="s">
        <v>18516</v>
      </c>
      <c r="I8863" t="s">
        <v>18516</v>
      </c>
      <c r="J8863" t="s">
        <v>18516</v>
      </c>
      <c r="K8863" t="s">
        <v>29707</v>
      </c>
      <c r="L8863" t="s">
        <v>18516</v>
      </c>
      <c r="M8863" t="s">
        <v>18516</v>
      </c>
    </row>
    <row r="8864" spans="1:13" ht="13.5">
      <c r="A8864" t="s">
        <v>6019</v>
      </c>
      <c r="B8864" t="s">
        <v>42572</v>
      </c>
      <c r="C8864" t="s">
        <v>29424</v>
      </c>
      <c r="D8864" t="s">
        <v>29425</v>
      </c>
      <c r="E8864" t="s">
        <v>18516</v>
      </c>
      <c r="F8864" t="s">
        <v>18516</v>
      </c>
      <c r="G8864" t="s">
        <v>18516</v>
      </c>
      <c r="H8864" t="s">
        <v>18516</v>
      </c>
      <c r="I8864" t="s">
        <v>18516</v>
      </c>
      <c r="J8864" t="s">
        <v>18516</v>
      </c>
      <c r="K8864" t="s">
        <v>29707</v>
      </c>
      <c r="L8864" t="s">
        <v>18516</v>
      </c>
      <c r="M8864" t="s">
        <v>18516</v>
      </c>
    </row>
    <row r="8865" spans="1:13" ht="13.5">
      <c r="A8865" t="s">
        <v>6013</v>
      </c>
      <c r="B8865" t="s">
        <v>42573</v>
      </c>
      <c r="C8865" t="s">
        <v>29424</v>
      </c>
      <c r="D8865" t="s">
        <v>29425</v>
      </c>
      <c r="E8865" t="s">
        <v>18516</v>
      </c>
      <c r="F8865" t="s">
        <v>18516</v>
      </c>
      <c r="G8865" t="s">
        <v>18516</v>
      </c>
      <c r="H8865" t="s">
        <v>18516</v>
      </c>
      <c r="I8865" t="s">
        <v>18516</v>
      </c>
      <c r="J8865" t="s">
        <v>18516</v>
      </c>
      <c r="K8865" t="s">
        <v>29707</v>
      </c>
      <c r="L8865" t="s">
        <v>18516</v>
      </c>
      <c r="M8865" t="s">
        <v>18516</v>
      </c>
    </row>
    <row r="8866" spans="1:13" ht="13.5">
      <c r="A8866" t="s">
        <v>6206</v>
      </c>
      <c r="B8866" t="s">
        <v>42574</v>
      </c>
      <c r="C8866" t="s">
        <v>29424</v>
      </c>
      <c r="D8866" t="s">
        <v>29425</v>
      </c>
      <c r="E8866" t="s">
        <v>18516</v>
      </c>
      <c r="F8866" t="s">
        <v>18516</v>
      </c>
      <c r="G8866" t="s">
        <v>18516</v>
      </c>
      <c r="H8866" t="s">
        <v>18516</v>
      </c>
      <c r="I8866" t="s">
        <v>18516</v>
      </c>
      <c r="J8866" t="s">
        <v>18516</v>
      </c>
      <c r="K8866" t="s">
        <v>29707</v>
      </c>
      <c r="L8866" t="s">
        <v>18516</v>
      </c>
      <c r="M8866" t="s">
        <v>18516</v>
      </c>
    </row>
    <row r="8867" spans="1:13" ht="13.5">
      <c r="A8867" t="s">
        <v>6203</v>
      </c>
      <c r="B8867" t="s">
        <v>42575</v>
      </c>
      <c r="C8867" t="s">
        <v>29424</v>
      </c>
      <c r="D8867" t="s">
        <v>29425</v>
      </c>
      <c r="E8867" t="s">
        <v>18516</v>
      </c>
      <c r="F8867" t="s">
        <v>18516</v>
      </c>
      <c r="G8867" t="s">
        <v>18516</v>
      </c>
      <c r="H8867" t="s">
        <v>18516</v>
      </c>
      <c r="I8867" t="s">
        <v>18516</v>
      </c>
      <c r="J8867" t="s">
        <v>18516</v>
      </c>
      <c r="K8867" t="s">
        <v>29707</v>
      </c>
      <c r="L8867" t="s">
        <v>18516</v>
      </c>
      <c r="M8867" t="s">
        <v>18516</v>
      </c>
    </row>
    <row r="8868" spans="1:13" ht="13.5">
      <c r="A8868" t="s">
        <v>42576</v>
      </c>
      <c r="B8868" t="s">
        <v>42577</v>
      </c>
      <c r="C8868" t="s">
        <v>29424</v>
      </c>
      <c r="D8868" t="s">
        <v>29425</v>
      </c>
      <c r="E8868" t="s">
        <v>18516</v>
      </c>
      <c r="F8868" t="s">
        <v>18516</v>
      </c>
      <c r="G8868" t="s">
        <v>18516</v>
      </c>
      <c r="H8868" t="s">
        <v>18516</v>
      </c>
      <c r="I8868" t="s">
        <v>18516</v>
      </c>
      <c r="J8868" t="s">
        <v>18516</v>
      </c>
      <c r="K8868" t="s">
        <v>29707</v>
      </c>
      <c r="L8868" t="s">
        <v>18516</v>
      </c>
      <c r="M8868" t="s">
        <v>18516</v>
      </c>
    </row>
    <row r="8869" spans="1:13" ht="13.5">
      <c r="A8869" t="s">
        <v>42578</v>
      </c>
      <c r="B8869" t="s">
        <v>42579</v>
      </c>
      <c r="C8869" t="s">
        <v>29424</v>
      </c>
      <c r="D8869" t="s">
        <v>29425</v>
      </c>
      <c r="E8869" t="s">
        <v>18516</v>
      </c>
      <c r="F8869" t="s">
        <v>18516</v>
      </c>
      <c r="G8869" t="s">
        <v>18516</v>
      </c>
      <c r="H8869" t="s">
        <v>18516</v>
      </c>
      <c r="I8869" t="s">
        <v>18516</v>
      </c>
      <c r="J8869" t="s">
        <v>18516</v>
      </c>
      <c r="K8869" t="s">
        <v>29707</v>
      </c>
      <c r="L8869" t="s">
        <v>18516</v>
      </c>
      <c r="M8869" t="s">
        <v>18516</v>
      </c>
    </row>
    <row r="8870" spans="1:13" ht="13.5">
      <c r="A8870" t="s">
        <v>42580</v>
      </c>
      <c r="B8870" t="s">
        <v>42581</v>
      </c>
      <c r="C8870" t="s">
        <v>29424</v>
      </c>
      <c r="D8870" t="s">
        <v>29425</v>
      </c>
      <c r="E8870" s="164">
        <v>130</v>
      </c>
      <c r="F8870" s="164">
        <v>130</v>
      </c>
      <c r="G8870" t="s">
        <v>18516</v>
      </c>
      <c r="H8870" t="s">
        <v>18516</v>
      </c>
      <c r="I8870" s="164">
        <v>75.69</v>
      </c>
      <c r="J8870" s="164">
        <v>205.69</v>
      </c>
      <c r="K8870">
        <v>0</v>
      </c>
      <c r="L8870" t="s">
        <v>18516</v>
      </c>
      <c r="M8870" t="s">
        <v>18516</v>
      </c>
    </row>
    <row r="8871" spans="1:13" ht="13.5">
      <c r="A8871" t="s">
        <v>42582</v>
      </c>
      <c r="B8871" t="s">
        <v>42583</v>
      </c>
      <c r="C8871" t="s">
        <v>29424</v>
      </c>
      <c r="D8871" t="s">
        <v>29425</v>
      </c>
      <c r="E8871" s="164">
        <v>140</v>
      </c>
      <c r="F8871" s="164">
        <v>140</v>
      </c>
      <c r="G8871" t="s">
        <v>18516</v>
      </c>
      <c r="H8871" t="s">
        <v>18516</v>
      </c>
      <c r="I8871" s="164">
        <v>75.69</v>
      </c>
      <c r="J8871" s="164">
        <v>215.69</v>
      </c>
      <c r="K8871">
        <v>0</v>
      </c>
      <c r="L8871" t="s">
        <v>18516</v>
      </c>
      <c r="M8871" t="s">
        <v>18516</v>
      </c>
    </row>
    <row r="8872" spans="1:13" ht="13.5">
      <c r="A8872" t="s">
        <v>42584</v>
      </c>
      <c r="B8872" t="s">
        <v>42583</v>
      </c>
      <c r="C8872" t="s">
        <v>29424</v>
      </c>
      <c r="D8872" t="s">
        <v>29425</v>
      </c>
      <c r="E8872" s="164">
        <v>165</v>
      </c>
      <c r="F8872" s="164">
        <v>165</v>
      </c>
      <c r="G8872" t="s">
        <v>18516</v>
      </c>
      <c r="H8872" t="s">
        <v>18516</v>
      </c>
      <c r="I8872" s="164">
        <v>74.09</v>
      </c>
      <c r="J8872" s="164">
        <v>239.09</v>
      </c>
      <c r="K8872">
        <v>0</v>
      </c>
      <c r="L8872" t="s">
        <v>18516</v>
      </c>
      <c r="M8872" t="s">
        <v>18516</v>
      </c>
    </row>
    <row r="8873" spans="1:13" ht="13.5">
      <c r="A8873" t="s">
        <v>42585</v>
      </c>
      <c r="B8873" t="s">
        <v>42586</v>
      </c>
      <c r="C8873" t="s">
        <v>29424</v>
      </c>
      <c r="D8873" t="s">
        <v>29425</v>
      </c>
      <c r="E8873" s="164">
        <v>175</v>
      </c>
      <c r="F8873" s="164">
        <v>175</v>
      </c>
      <c r="G8873" t="s">
        <v>18516</v>
      </c>
      <c r="H8873" t="s">
        <v>18516</v>
      </c>
      <c r="I8873" s="164">
        <v>89.4</v>
      </c>
      <c r="J8873" s="164">
        <v>264.4</v>
      </c>
      <c r="K8873">
        <v>0</v>
      </c>
      <c r="L8873" t="s">
        <v>18516</v>
      </c>
      <c r="M8873" t="s">
        <v>18516</v>
      </c>
    </row>
    <row r="8874" spans="1:13" ht="13.5">
      <c r="A8874" t="s">
        <v>4296</v>
      </c>
      <c r="B8874" t="s">
        <v>42587</v>
      </c>
      <c r="C8874" t="s">
        <v>29424</v>
      </c>
      <c r="D8874" t="s">
        <v>29425</v>
      </c>
      <c r="E8874" t="s">
        <v>18516</v>
      </c>
      <c r="F8874" t="s">
        <v>18516</v>
      </c>
      <c r="G8874" t="s">
        <v>18516</v>
      </c>
      <c r="H8874" t="s">
        <v>18516</v>
      </c>
      <c r="I8874" t="s">
        <v>18516</v>
      </c>
      <c r="J8874" t="s">
        <v>18516</v>
      </c>
      <c r="K8874" t="s">
        <v>29707</v>
      </c>
      <c r="L8874" t="s">
        <v>18516</v>
      </c>
      <c r="M8874" t="s">
        <v>18516</v>
      </c>
    </row>
    <row r="8875" spans="1:13" ht="13.5">
      <c r="A8875" t="s">
        <v>100</v>
      </c>
      <c r="B8875" t="s">
        <v>42588</v>
      </c>
      <c r="C8875" t="s">
        <v>29424</v>
      </c>
      <c r="D8875" t="s">
        <v>29425</v>
      </c>
      <c r="E8875" t="s">
        <v>18516</v>
      </c>
      <c r="F8875" t="s">
        <v>18516</v>
      </c>
      <c r="G8875" t="s">
        <v>18516</v>
      </c>
      <c r="H8875" t="s">
        <v>18516</v>
      </c>
      <c r="I8875" t="s">
        <v>18516</v>
      </c>
      <c r="J8875" t="s">
        <v>18516</v>
      </c>
      <c r="K8875" t="s">
        <v>29707</v>
      </c>
      <c r="L8875" t="s">
        <v>18516</v>
      </c>
      <c r="M8875" t="s">
        <v>18516</v>
      </c>
    </row>
    <row r="8876" spans="1:13" ht="13.5">
      <c r="A8876" t="s">
        <v>97</v>
      </c>
      <c r="B8876" t="s">
        <v>42589</v>
      </c>
      <c r="C8876" t="s">
        <v>29424</v>
      </c>
      <c r="D8876" t="s">
        <v>29425</v>
      </c>
      <c r="E8876" t="s">
        <v>18516</v>
      </c>
      <c r="F8876" t="s">
        <v>18516</v>
      </c>
      <c r="G8876" t="s">
        <v>18516</v>
      </c>
      <c r="H8876" t="s">
        <v>18516</v>
      </c>
      <c r="I8876" t="s">
        <v>18516</v>
      </c>
      <c r="J8876" t="s">
        <v>18516</v>
      </c>
      <c r="K8876" t="s">
        <v>29707</v>
      </c>
      <c r="L8876" t="s">
        <v>18516</v>
      </c>
      <c r="M8876" t="s">
        <v>18516</v>
      </c>
    </row>
    <row r="8877" spans="1:13" ht="13.5">
      <c r="A8877" t="s">
        <v>94</v>
      </c>
      <c r="B8877" t="s">
        <v>42590</v>
      </c>
      <c r="C8877" t="s">
        <v>29424</v>
      </c>
      <c r="D8877" t="s">
        <v>29425</v>
      </c>
      <c r="E8877" t="s">
        <v>18516</v>
      </c>
      <c r="F8877" t="s">
        <v>18516</v>
      </c>
      <c r="G8877" t="s">
        <v>18516</v>
      </c>
      <c r="H8877" t="s">
        <v>18516</v>
      </c>
      <c r="I8877" t="s">
        <v>18516</v>
      </c>
      <c r="J8877" t="s">
        <v>18516</v>
      </c>
      <c r="K8877" t="s">
        <v>29707</v>
      </c>
      <c r="L8877" t="s">
        <v>18516</v>
      </c>
      <c r="M8877" t="s">
        <v>18516</v>
      </c>
    </row>
    <row r="8878" spans="1:13" ht="13.5">
      <c r="A8878" t="s">
        <v>91</v>
      </c>
      <c r="B8878" t="s">
        <v>42591</v>
      </c>
      <c r="C8878" t="s">
        <v>29424</v>
      </c>
      <c r="D8878" t="s">
        <v>29425</v>
      </c>
      <c r="E8878" t="s">
        <v>18516</v>
      </c>
      <c r="F8878" t="s">
        <v>18516</v>
      </c>
      <c r="G8878" t="s">
        <v>18516</v>
      </c>
      <c r="H8878" t="s">
        <v>18516</v>
      </c>
      <c r="I8878" t="s">
        <v>18516</v>
      </c>
      <c r="J8878" t="s">
        <v>18516</v>
      </c>
      <c r="K8878" t="s">
        <v>29707</v>
      </c>
      <c r="L8878" t="s">
        <v>18516</v>
      </c>
      <c r="M8878" t="s">
        <v>18516</v>
      </c>
    </row>
    <row r="8879" spans="1:13" ht="13.5">
      <c r="A8879" t="s">
        <v>42592</v>
      </c>
      <c r="B8879" t="s">
        <v>42593</v>
      </c>
      <c r="C8879" t="s">
        <v>29424</v>
      </c>
      <c r="D8879" t="s">
        <v>29425</v>
      </c>
      <c r="E8879" t="s">
        <v>18516</v>
      </c>
      <c r="F8879" t="s">
        <v>18516</v>
      </c>
      <c r="G8879" t="s">
        <v>18516</v>
      </c>
      <c r="H8879" t="s">
        <v>18516</v>
      </c>
      <c r="I8879" t="s">
        <v>18516</v>
      </c>
      <c r="J8879" t="s">
        <v>18516</v>
      </c>
      <c r="K8879" t="s">
        <v>29707</v>
      </c>
      <c r="L8879" t="s">
        <v>18516</v>
      </c>
      <c r="M8879" t="s">
        <v>18516</v>
      </c>
    </row>
    <row r="8880" spans="1:13" ht="13.5">
      <c r="A8880" t="s">
        <v>42594</v>
      </c>
      <c r="B8880" t="s">
        <v>42595</v>
      </c>
      <c r="C8880" t="s">
        <v>29424</v>
      </c>
      <c r="D8880" t="s">
        <v>29425</v>
      </c>
      <c r="E8880" t="s">
        <v>18516</v>
      </c>
      <c r="F8880" t="s">
        <v>18516</v>
      </c>
      <c r="G8880" t="s">
        <v>18516</v>
      </c>
      <c r="H8880" t="s">
        <v>18516</v>
      </c>
      <c r="I8880" t="s">
        <v>18516</v>
      </c>
      <c r="J8880" t="s">
        <v>18516</v>
      </c>
      <c r="K8880" t="s">
        <v>29707</v>
      </c>
      <c r="L8880" t="s">
        <v>18516</v>
      </c>
      <c r="M8880" t="s">
        <v>18516</v>
      </c>
    </row>
    <row r="8881" spans="1:13" ht="13.5">
      <c r="A8881" t="s">
        <v>42596</v>
      </c>
      <c r="B8881" t="s">
        <v>42597</v>
      </c>
      <c r="C8881" t="s">
        <v>29424</v>
      </c>
      <c r="D8881" t="s">
        <v>29425</v>
      </c>
      <c r="E8881" t="s">
        <v>18516</v>
      </c>
      <c r="F8881" t="s">
        <v>18516</v>
      </c>
      <c r="G8881" t="s">
        <v>18516</v>
      </c>
      <c r="H8881" t="s">
        <v>18516</v>
      </c>
      <c r="I8881" t="s">
        <v>18516</v>
      </c>
      <c r="J8881" t="s">
        <v>18516</v>
      </c>
      <c r="K8881" t="s">
        <v>29707</v>
      </c>
      <c r="L8881" t="s">
        <v>18516</v>
      </c>
      <c r="M8881" t="s">
        <v>18516</v>
      </c>
    </row>
    <row r="8882" spans="1:13" ht="13.5">
      <c r="A8882" t="s">
        <v>42598</v>
      </c>
      <c r="B8882" t="s">
        <v>42599</v>
      </c>
      <c r="C8882" t="s">
        <v>29424</v>
      </c>
      <c r="D8882" t="s">
        <v>29425</v>
      </c>
      <c r="E8882" t="s">
        <v>18516</v>
      </c>
      <c r="F8882" t="s">
        <v>18516</v>
      </c>
      <c r="G8882" t="s">
        <v>18516</v>
      </c>
      <c r="H8882" t="s">
        <v>18516</v>
      </c>
      <c r="I8882" t="s">
        <v>18516</v>
      </c>
      <c r="J8882" t="s">
        <v>18516</v>
      </c>
      <c r="K8882" t="s">
        <v>29707</v>
      </c>
      <c r="L8882" t="s">
        <v>18516</v>
      </c>
      <c r="M8882" t="s">
        <v>18516</v>
      </c>
    </row>
    <row r="8883" spans="1:13" ht="13.5">
      <c r="A8883" t="s">
        <v>1840</v>
      </c>
      <c r="B8883" t="s">
        <v>42600</v>
      </c>
      <c r="C8883" t="s">
        <v>29424</v>
      </c>
      <c r="D8883" t="s">
        <v>29425</v>
      </c>
      <c r="E8883" t="s">
        <v>18516</v>
      </c>
      <c r="F8883" t="s">
        <v>18516</v>
      </c>
      <c r="G8883" t="s">
        <v>18516</v>
      </c>
      <c r="H8883" t="s">
        <v>18516</v>
      </c>
      <c r="I8883" t="s">
        <v>18516</v>
      </c>
      <c r="J8883" t="s">
        <v>18516</v>
      </c>
      <c r="K8883" t="s">
        <v>29707</v>
      </c>
      <c r="L8883" t="s">
        <v>18516</v>
      </c>
      <c r="M8883" t="s">
        <v>18516</v>
      </c>
    </row>
    <row r="8884" spans="1:13" ht="13.5">
      <c r="A8884" t="s">
        <v>2005</v>
      </c>
      <c r="B8884" t="s">
        <v>42601</v>
      </c>
      <c r="C8884" t="s">
        <v>29424</v>
      </c>
      <c r="D8884" t="s">
        <v>29425</v>
      </c>
      <c r="E8884" t="s">
        <v>18516</v>
      </c>
      <c r="F8884" t="s">
        <v>18516</v>
      </c>
      <c r="G8884" t="s">
        <v>18516</v>
      </c>
      <c r="H8884" t="s">
        <v>18516</v>
      </c>
      <c r="I8884" t="s">
        <v>18516</v>
      </c>
      <c r="J8884" t="s">
        <v>18516</v>
      </c>
      <c r="K8884" t="s">
        <v>29707</v>
      </c>
      <c r="L8884" t="s">
        <v>18516</v>
      </c>
      <c r="M8884" t="s">
        <v>18516</v>
      </c>
    </row>
    <row r="8885" spans="1:13" ht="13.5">
      <c r="A8885" t="s">
        <v>42602</v>
      </c>
      <c r="B8885" t="s">
        <v>42603</v>
      </c>
      <c r="C8885" t="s">
        <v>29424</v>
      </c>
      <c r="D8885" t="s">
        <v>29425</v>
      </c>
      <c r="E8885" t="s">
        <v>18516</v>
      </c>
      <c r="F8885" t="s">
        <v>18516</v>
      </c>
      <c r="G8885" t="s">
        <v>18516</v>
      </c>
      <c r="H8885" t="s">
        <v>18516</v>
      </c>
      <c r="I8885" t="s">
        <v>18516</v>
      </c>
      <c r="J8885" t="s">
        <v>18516</v>
      </c>
      <c r="K8885" t="s">
        <v>29707</v>
      </c>
      <c r="L8885" t="s">
        <v>18516</v>
      </c>
      <c r="M8885" t="s">
        <v>18516</v>
      </c>
    </row>
    <row r="8886" spans="1:13" ht="13.5">
      <c r="A8886" t="s">
        <v>42604</v>
      </c>
      <c r="B8886" t="s">
        <v>42605</v>
      </c>
      <c r="C8886" t="s">
        <v>29424</v>
      </c>
      <c r="D8886" t="s">
        <v>29425</v>
      </c>
      <c r="E8886" t="s">
        <v>18516</v>
      </c>
      <c r="F8886" t="s">
        <v>18516</v>
      </c>
      <c r="G8886" t="s">
        <v>18516</v>
      </c>
      <c r="H8886" t="s">
        <v>18516</v>
      </c>
      <c r="I8886" t="s">
        <v>18516</v>
      </c>
      <c r="J8886" t="s">
        <v>18516</v>
      </c>
      <c r="K8886" t="s">
        <v>29707</v>
      </c>
      <c r="L8886" t="s">
        <v>18516</v>
      </c>
      <c r="M8886" t="s">
        <v>18516</v>
      </c>
    </row>
    <row r="8887" spans="1:13" ht="13.5">
      <c r="A8887" t="s">
        <v>1783</v>
      </c>
      <c r="B8887" t="s">
        <v>42606</v>
      </c>
      <c r="C8887" t="s">
        <v>29424</v>
      </c>
      <c r="D8887" t="s">
        <v>29425</v>
      </c>
      <c r="E8887" t="s">
        <v>18516</v>
      </c>
      <c r="F8887" t="s">
        <v>18516</v>
      </c>
      <c r="G8887" t="s">
        <v>18516</v>
      </c>
      <c r="H8887" t="s">
        <v>18516</v>
      </c>
      <c r="I8887" t="s">
        <v>18516</v>
      </c>
      <c r="J8887" t="s">
        <v>18516</v>
      </c>
      <c r="K8887" t="s">
        <v>29707</v>
      </c>
      <c r="L8887" t="s">
        <v>18516</v>
      </c>
      <c r="M8887" t="s">
        <v>18516</v>
      </c>
    </row>
    <row r="8888" spans="1:13" ht="13.5">
      <c r="A8888" t="s">
        <v>7176</v>
      </c>
      <c r="B8888" t="s">
        <v>42607</v>
      </c>
      <c r="C8888" t="s">
        <v>29424</v>
      </c>
      <c r="D8888" t="s">
        <v>29425</v>
      </c>
      <c r="E8888" t="s">
        <v>18516</v>
      </c>
      <c r="F8888" t="s">
        <v>18516</v>
      </c>
      <c r="G8888" t="s">
        <v>18516</v>
      </c>
      <c r="H8888" t="s">
        <v>18516</v>
      </c>
      <c r="I8888" t="s">
        <v>18516</v>
      </c>
      <c r="J8888" t="s">
        <v>18516</v>
      </c>
      <c r="K8888" t="s">
        <v>29707</v>
      </c>
      <c r="L8888" t="s">
        <v>18516</v>
      </c>
      <c r="M8888" t="s">
        <v>18516</v>
      </c>
    </row>
    <row r="8889" spans="1:13" ht="13.5">
      <c r="A8889" t="s">
        <v>6605</v>
      </c>
      <c r="B8889" t="s">
        <v>42608</v>
      </c>
      <c r="C8889" t="s">
        <v>29424</v>
      </c>
      <c r="D8889" t="s">
        <v>29425</v>
      </c>
      <c r="E8889" s="164">
        <v>160</v>
      </c>
      <c r="F8889" s="164">
        <v>151</v>
      </c>
      <c r="G8889" s="165">
        <v>0.94</v>
      </c>
      <c r="H8889" t="s">
        <v>18516</v>
      </c>
      <c r="I8889" s="164">
        <v>51.26</v>
      </c>
      <c r="J8889" s="164">
        <v>202.26</v>
      </c>
      <c r="K8889">
        <v>49</v>
      </c>
      <c r="L8889" t="s">
        <v>18516</v>
      </c>
      <c r="M8889" t="s">
        <v>18516</v>
      </c>
    </row>
    <row r="8890" spans="1:13" ht="13.5">
      <c r="A8890" t="s">
        <v>1236</v>
      </c>
      <c r="B8890" t="s">
        <v>42609</v>
      </c>
      <c r="C8890" t="s">
        <v>29424</v>
      </c>
      <c r="D8890" t="s">
        <v>29425</v>
      </c>
      <c r="E8890" t="s">
        <v>18516</v>
      </c>
      <c r="F8890" t="s">
        <v>18516</v>
      </c>
      <c r="G8890" t="s">
        <v>18516</v>
      </c>
      <c r="H8890" t="s">
        <v>18516</v>
      </c>
      <c r="I8890" t="s">
        <v>18516</v>
      </c>
      <c r="J8890" t="s">
        <v>18516</v>
      </c>
      <c r="K8890" t="s">
        <v>29707</v>
      </c>
      <c r="L8890" t="s">
        <v>18516</v>
      </c>
      <c r="M8890" t="s">
        <v>18516</v>
      </c>
    </row>
    <row r="8891" spans="1:13" ht="13.5">
      <c r="A8891" t="s">
        <v>42610</v>
      </c>
      <c r="B8891" t="s">
        <v>42611</v>
      </c>
      <c r="C8891" t="s">
        <v>29424</v>
      </c>
      <c r="D8891" t="s">
        <v>29425</v>
      </c>
      <c r="E8891" t="s">
        <v>18516</v>
      </c>
      <c r="F8891" t="s">
        <v>18516</v>
      </c>
      <c r="G8891" t="s">
        <v>18516</v>
      </c>
      <c r="H8891" t="s">
        <v>18516</v>
      </c>
      <c r="I8891" t="s">
        <v>18516</v>
      </c>
      <c r="J8891" t="s">
        <v>18516</v>
      </c>
      <c r="K8891" t="s">
        <v>29707</v>
      </c>
      <c r="L8891" t="s">
        <v>18516</v>
      </c>
      <c r="M8891" t="s">
        <v>18516</v>
      </c>
    </row>
    <row r="8892" spans="1:13" ht="13.5">
      <c r="A8892" t="s">
        <v>42612</v>
      </c>
      <c r="B8892" t="s">
        <v>42613</v>
      </c>
      <c r="C8892" t="s">
        <v>29424</v>
      </c>
      <c r="D8892" t="s">
        <v>29425</v>
      </c>
      <c r="E8892" t="s">
        <v>18516</v>
      </c>
      <c r="F8892" t="s">
        <v>18516</v>
      </c>
      <c r="G8892" t="s">
        <v>18516</v>
      </c>
      <c r="H8892" t="s">
        <v>18516</v>
      </c>
      <c r="I8892" t="s">
        <v>18516</v>
      </c>
      <c r="J8892" t="s">
        <v>18516</v>
      </c>
      <c r="K8892" t="s">
        <v>29707</v>
      </c>
      <c r="L8892" t="s">
        <v>18516</v>
      </c>
      <c r="M8892" t="s">
        <v>18516</v>
      </c>
    </row>
    <row r="8893" spans="1:13" ht="13.5">
      <c r="A8893" t="s">
        <v>431</v>
      </c>
      <c r="B8893" t="s">
        <v>42614</v>
      </c>
      <c r="C8893" t="s">
        <v>29424</v>
      </c>
      <c r="D8893" t="s">
        <v>29425</v>
      </c>
      <c r="E8893" t="s">
        <v>18516</v>
      </c>
      <c r="F8893" t="s">
        <v>18516</v>
      </c>
      <c r="G8893" t="s">
        <v>18516</v>
      </c>
      <c r="H8893" t="s">
        <v>18516</v>
      </c>
      <c r="I8893" t="s">
        <v>18516</v>
      </c>
      <c r="J8893" t="s">
        <v>18516</v>
      </c>
      <c r="K8893" t="s">
        <v>29707</v>
      </c>
      <c r="L8893" t="s">
        <v>18516</v>
      </c>
      <c r="M8893" t="s">
        <v>18516</v>
      </c>
    </row>
    <row r="8894" spans="1:13" ht="13.5">
      <c r="A8894" t="s">
        <v>42615</v>
      </c>
      <c r="B8894" t="s">
        <v>42616</v>
      </c>
      <c r="C8894" t="s">
        <v>29424</v>
      </c>
      <c r="D8894" t="s">
        <v>29425</v>
      </c>
      <c r="E8894" t="s">
        <v>18516</v>
      </c>
      <c r="F8894" t="s">
        <v>18516</v>
      </c>
      <c r="G8894" t="s">
        <v>18516</v>
      </c>
      <c r="H8894" t="s">
        <v>18516</v>
      </c>
      <c r="I8894" t="s">
        <v>18516</v>
      </c>
      <c r="J8894" t="s">
        <v>18516</v>
      </c>
      <c r="K8894" t="s">
        <v>29707</v>
      </c>
      <c r="L8894" t="s">
        <v>18516</v>
      </c>
      <c r="M8894" t="s">
        <v>18516</v>
      </c>
    </row>
    <row r="8895" spans="1:13" ht="13.5">
      <c r="A8895" t="s">
        <v>42617</v>
      </c>
      <c r="B8895" t="s">
        <v>42618</v>
      </c>
      <c r="C8895" t="s">
        <v>29424</v>
      </c>
      <c r="D8895" t="s">
        <v>29425</v>
      </c>
      <c r="E8895" t="s">
        <v>18516</v>
      </c>
      <c r="F8895" t="s">
        <v>18516</v>
      </c>
      <c r="G8895" t="s">
        <v>18516</v>
      </c>
      <c r="H8895" t="s">
        <v>18516</v>
      </c>
      <c r="I8895" t="s">
        <v>18516</v>
      </c>
      <c r="J8895" t="s">
        <v>18516</v>
      </c>
      <c r="K8895" t="s">
        <v>29707</v>
      </c>
      <c r="L8895" t="s">
        <v>18516</v>
      </c>
      <c r="M8895" t="s">
        <v>18516</v>
      </c>
    </row>
    <row r="8896" spans="1:13" ht="13.5">
      <c r="A8896" t="s">
        <v>42619</v>
      </c>
      <c r="B8896" t="s">
        <v>42620</v>
      </c>
      <c r="C8896" t="s">
        <v>29424</v>
      </c>
      <c r="D8896" t="s">
        <v>29425</v>
      </c>
      <c r="E8896" t="s">
        <v>18516</v>
      </c>
      <c r="F8896" t="s">
        <v>18516</v>
      </c>
      <c r="G8896" t="s">
        <v>18516</v>
      </c>
      <c r="H8896" t="s">
        <v>18516</v>
      </c>
      <c r="I8896" t="s">
        <v>18516</v>
      </c>
      <c r="J8896" t="s">
        <v>18516</v>
      </c>
      <c r="K8896" t="s">
        <v>29707</v>
      </c>
      <c r="L8896" t="s">
        <v>18516</v>
      </c>
      <c r="M8896" t="s">
        <v>18516</v>
      </c>
    </row>
    <row r="8897" spans="1:13" ht="13.5">
      <c r="A8897" t="s">
        <v>223</v>
      </c>
      <c r="B8897" t="s">
        <v>42621</v>
      </c>
      <c r="C8897" t="s">
        <v>29424</v>
      </c>
      <c r="D8897" t="s">
        <v>29425</v>
      </c>
      <c r="E8897" s="164">
        <v>244</v>
      </c>
      <c r="F8897" s="164">
        <v>237</v>
      </c>
      <c r="G8897" s="165">
        <v>0.97</v>
      </c>
      <c r="H8897" t="s">
        <v>18516</v>
      </c>
      <c r="I8897" s="164">
        <v>80.74</v>
      </c>
      <c r="J8897" s="164">
        <v>317.74</v>
      </c>
      <c r="K8897">
        <v>45</v>
      </c>
      <c r="L8897" t="s">
        <v>18516</v>
      </c>
      <c r="M8897" t="s">
        <v>18516</v>
      </c>
    </row>
    <row r="8898" spans="1:13" ht="13.5">
      <c r="A8898" t="s">
        <v>1317</v>
      </c>
      <c r="B8898" t="s">
        <v>42622</v>
      </c>
      <c r="C8898" t="s">
        <v>29424</v>
      </c>
      <c r="D8898" t="s">
        <v>29425</v>
      </c>
      <c r="E8898" s="164">
        <v>173</v>
      </c>
      <c r="F8898" s="164">
        <v>173</v>
      </c>
      <c r="G8898" t="s">
        <v>18516</v>
      </c>
      <c r="H8898" t="s">
        <v>18516</v>
      </c>
      <c r="I8898" s="164">
        <v>80.4</v>
      </c>
      <c r="J8898" s="164">
        <v>253.4</v>
      </c>
      <c r="K8898">
        <v>0</v>
      </c>
      <c r="L8898" t="s">
        <v>18516</v>
      </c>
      <c r="M8898" t="s">
        <v>18516</v>
      </c>
    </row>
    <row r="8899" spans="1:13" ht="13.5">
      <c r="A8899" t="s">
        <v>3908</v>
      </c>
      <c r="B8899" t="s">
        <v>42623</v>
      </c>
      <c r="C8899" t="s">
        <v>29424</v>
      </c>
      <c r="D8899" t="s">
        <v>29425</v>
      </c>
      <c r="E8899" t="s">
        <v>18516</v>
      </c>
      <c r="F8899" t="s">
        <v>18516</v>
      </c>
      <c r="G8899" t="s">
        <v>18516</v>
      </c>
      <c r="H8899" t="s">
        <v>18516</v>
      </c>
      <c r="I8899" t="s">
        <v>18516</v>
      </c>
      <c r="J8899" t="s">
        <v>18516</v>
      </c>
      <c r="K8899" t="s">
        <v>29707</v>
      </c>
      <c r="L8899" t="s">
        <v>18516</v>
      </c>
      <c r="M8899" t="s">
        <v>18516</v>
      </c>
    </row>
    <row r="8900" spans="1:13" ht="13.5">
      <c r="A8900" t="s">
        <v>42624</v>
      </c>
      <c r="B8900" t="s">
        <v>42625</v>
      </c>
      <c r="C8900" t="s">
        <v>29424</v>
      </c>
      <c r="D8900" t="s">
        <v>29425</v>
      </c>
      <c r="E8900" t="s">
        <v>18516</v>
      </c>
      <c r="F8900" t="s">
        <v>18516</v>
      </c>
      <c r="G8900" t="s">
        <v>18516</v>
      </c>
      <c r="H8900" t="s">
        <v>18516</v>
      </c>
      <c r="I8900" t="s">
        <v>18516</v>
      </c>
      <c r="J8900" t="s">
        <v>18516</v>
      </c>
      <c r="K8900" t="s">
        <v>29707</v>
      </c>
      <c r="L8900" t="s">
        <v>18516</v>
      </c>
      <c r="M8900" t="s">
        <v>18516</v>
      </c>
    </row>
    <row r="8901" spans="1:13" ht="13.5">
      <c r="A8901" t="s">
        <v>42626</v>
      </c>
      <c r="B8901" t="s">
        <v>42627</v>
      </c>
      <c r="C8901" t="s">
        <v>29424</v>
      </c>
      <c r="D8901" t="s">
        <v>29425</v>
      </c>
      <c r="E8901" t="s">
        <v>18516</v>
      </c>
      <c r="F8901" t="s">
        <v>18516</v>
      </c>
      <c r="G8901" t="s">
        <v>18516</v>
      </c>
      <c r="H8901" t="s">
        <v>18516</v>
      </c>
      <c r="I8901" t="s">
        <v>18516</v>
      </c>
      <c r="J8901" t="s">
        <v>18516</v>
      </c>
      <c r="K8901" t="s">
        <v>29707</v>
      </c>
      <c r="L8901" t="s">
        <v>18516</v>
      </c>
      <c r="M8901" t="s">
        <v>18516</v>
      </c>
    </row>
    <row r="8902" spans="1:13" ht="13.5">
      <c r="A8902" t="s">
        <v>42628</v>
      </c>
      <c r="B8902" t="s">
        <v>42629</v>
      </c>
      <c r="C8902" t="s">
        <v>29424</v>
      </c>
      <c r="D8902" t="s">
        <v>29425</v>
      </c>
      <c r="E8902" t="s">
        <v>18516</v>
      </c>
      <c r="F8902" t="s">
        <v>18516</v>
      </c>
      <c r="G8902" t="s">
        <v>18516</v>
      </c>
      <c r="H8902" t="s">
        <v>18516</v>
      </c>
      <c r="I8902" t="s">
        <v>18516</v>
      </c>
      <c r="J8902" t="s">
        <v>18516</v>
      </c>
      <c r="K8902" t="s">
        <v>29707</v>
      </c>
      <c r="L8902" t="s">
        <v>18516</v>
      </c>
      <c r="M8902" t="s">
        <v>18516</v>
      </c>
    </row>
    <row r="8903" spans="1:13" ht="13.5">
      <c r="A8903" t="s">
        <v>42630</v>
      </c>
      <c r="B8903" t="s">
        <v>42631</v>
      </c>
      <c r="C8903" t="s">
        <v>29424</v>
      </c>
      <c r="D8903" t="s">
        <v>29425</v>
      </c>
      <c r="E8903" t="s">
        <v>18516</v>
      </c>
      <c r="F8903" t="s">
        <v>18516</v>
      </c>
      <c r="G8903" t="s">
        <v>18516</v>
      </c>
      <c r="H8903" t="s">
        <v>18516</v>
      </c>
      <c r="I8903" t="s">
        <v>18516</v>
      </c>
      <c r="J8903" t="s">
        <v>18516</v>
      </c>
      <c r="K8903" t="s">
        <v>29707</v>
      </c>
      <c r="L8903" t="s">
        <v>18516</v>
      </c>
      <c r="M8903" t="s">
        <v>18516</v>
      </c>
    </row>
    <row r="8904" spans="1:13" ht="13.5">
      <c r="A8904" t="s">
        <v>42632</v>
      </c>
      <c r="B8904" t="s">
        <v>42633</v>
      </c>
      <c r="C8904" t="s">
        <v>29424</v>
      </c>
      <c r="D8904" t="s">
        <v>29425</v>
      </c>
      <c r="E8904" t="s">
        <v>18516</v>
      </c>
      <c r="F8904" t="s">
        <v>18516</v>
      </c>
      <c r="G8904" t="s">
        <v>18516</v>
      </c>
      <c r="H8904" t="s">
        <v>18516</v>
      </c>
      <c r="I8904" t="s">
        <v>18516</v>
      </c>
      <c r="J8904" t="s">
        <v>18516</v>
      </c>
      <c r="K8904" t="s">
        <v>29707</v>
      </c>
      <c r="L8904" t="s">
        <v>18516</v>
      </c>
      <c r="M8904" t="s">
        <v>18516</v>
      </c>
    </row>
    <row r="8905" spans="1:13" ht="13.5">
      <c r="A8905" t="s">
        <v>42634</v>
      </c>
      <c r="B8905" t="s">
        <v>42635</v>
      </c>
      <c r="C8905" t="s">
        <v>29424</v>
      </c>
      <c r="D8905" t="s">
        <v>29425</v>
      </c>
      <c r="E8905" s="164">
        <v>90</v>
      </c>
      <c r="F8905" s="164">
        <v>90</v>
      </c>
      <c r="G8905" t="s">
        <v>18516</v>
      </c>
      <c r="H8905" t="s">
        <v>18516</v>
      </c>
      <c r="I8905" s="164">
        <v>81.55</v>
      </c>
      <c r="J8905" s="164">
        <v>171.55</v>
      </c>
      <c r="K8905">
        <v>0</v>
      </c>
      <c r="L8905" t="s">
        <v>18516</v>
      </c>
      <c r="M8905" t="s">
        <v>18516</v>
      </c>
    </row>
    <row r="8906" spans="1:13" ht="13.5">
      <c r="A8906" t="s">
        <v>3022</v>
      </c>
      <c r="B8906" t="s">
        <v>42636</v>
      </c>
      <c r="C8906" t="s">
        <v>29424</v>
      </c>
      <c r="D8906" t="s">
        <v>29425</v>
      </c>
      <c r="E8906" s="164">
        <v>88</v>
      </c>
      <c r="F8906" s="164">
        <v>88</v>
      </c>
      <c r="G8906" t="s">
        <v>18516</v>
      </c>
      <c r="H8906" t="s">
        <v>18516</v>
      </c>
      <c r="I8906" s="164">
        <v>36.11</v>
      </c>
      <c r="J8906" s="164">
        <v>124.11</v>
      </c>
      <c r="K8906">
        <v>0</v>
      </c>
      <c r="L8906" t="s">
        <v>29410</v>
      </c>
      <c r="M8906" t="s">
        <v>33855</v>
      </c>
    </row>
    <row r="8907" spans="1:13" ht="13.5">
      <c r="A8907" t="s">
        <v>3025</v>
      </c>
      <c r="B8907" t="s">
        <v>42637</v>
      </c>
      <c r="C8907" t="s">
        <v>29424</v>
      </c>
      <c r="D8907" t="s">
        <v>29425</v>
      </c>
      <c r="E8907" s="164">
        <v>88</v>
      </c>
      <c r="F8907" s="164">
        <v>88</v>
      </c>
      <c r="G8907" t="s">
        <v>18516</v>
      </c>
      <c r="H8907" t="s">
        <v>18516</v>
      </c>
      <c r="I8907" s="164">
        <v>36.11</v>
      </c>
      <c r="J8907" s="164">
        <v>124.11</v>
      </c>
      <c r="K8907">
        <v>0</v>
      </c>
      <c r="L8907" t="s">
        <v>29410</v>
      </c>
      <c r="M8907" t="s">
        <v>33855</v>
      </c>
    </row>
    <row r="8908" spans="1:13" ht="13.5">
      <c r="A8908" t="s">
        <v>42638</v>
      </c>
      <c r="B8908" t="s">
        <v>42639</v>
      </c>
      <c r="C8908" t="s">
        <v>29424</v>
      </c>
      <c r="D8908" t="s">
        <v>29425</v>
      </c>
      <c r="E8908" s="164">
        <v>88</v>
      </c>
      <c r="F8908" s="164">
        <v>88</v>
      </c>
      <c r="G8908" t="s">
        <v>18516</v>
      </c>
      <c r="H8908" t="s">
        <v>18516</v>
      </c>
      <c r="I8908" s="164">
        <v>38.3</v>
      </c>
      <c r="J8908" s="164">
        <v>126.3</v>
      </c>
      <c r="K8908">
        <v>182</v>
      </c>
      <c r="L8908" t="s">
        <v>18516</v>
      </c>
      <c r="M8908" t="s">
        <v>18516</v>
      </c>
    </row>
    <row r="8909" spans="1:13" ht="13.5">
      <c r="A8909" t="s">
        <v>42640</v>
      </c>
      <c r="B8909" t="s">
        <v>42641</v>
      </c>
      <c r="C8909" t="s">
        <v>29424</v>
      </c>
      <c r="D8909" t="s">
        <v>29425</v>
      </c>
      <c r="E8909" s="164">
        <v>80</v>
      </c>
      <c r="F8909" s="164">
        <v>80</v>
      </c>
      <c r="G8909" t="s">
        <v>18516</v>
      </c>
      <c r="H8909" t="s">
        <v>18516</v>
      </c>
      <c r="I8909" s="164">
        <v>37.55</v>
      </c>
      <c r="J8909" s="164">
        <v>117.55</v>
      </c>
      <c r="K8909">
        <v>195</v>
      </c>
      <c r="L8909" t="s">
        <v>18516</v>
      </c>
      <c r="M8909" t="s">
        <v>18516</v>
      </c>
    </row>
    <row r="8910" spans="1:13" ht="13.5">
      <c r="A8910" t="s">
        <v>3359</v>
      </c>
      <c r="B8910" t="s">
        <v>42642</v>
      </c>
      <c r="C8910" t="s">
        <v>29424</v>
      </c>
      <c r="D8910" t="s">
        <v>29425</v>
      </c>
      <c r="E8910" s="164">
        <v>179</v>
      </c>
      <c r="F8910" s="164">
        <v>179</v>
      </c>
      <c r="G8910" t="s">
        <v>18516</v>
      </c>
      <c r="H8910" t="s">
        <v>18516</v>
      </c>
      <c r="I8910" s="164">
        <v>77.42</v>
      </c>
      <c r="J8910" s="164">
        <v>256.42</v>
      </c>
      <c r="K8910">
        <v>0</v>
      </c>
      <c r="L8910" t="s">
        <v>18516</v>
      </c>
      <c r="M8910" t="s">
        <v>18516</v>
      </c>
    </row>
    <row r="8911" spans="1:13" ht="13.5">
      <c r="A8911" t="s">
        <v>3356</v>
      </c>
      <c r="B8911" t="s">
        <v>42643</v>
      </c>
      <c r="C8911" t="s">
        <v>29424</v>
      </c>
      <c r="D8911" t="s">
        <v>29425</v>
      </c>
      <c r="E8911" s="164">
        <v>179</v>
      </c>
      <c r="F8911" s="164">
        <v>179</v>
      </c>
      <c r="G8911" t="s">
        <v>18516</v>
      </c>
      <c r="H8911" t="s">
        <v>18516</v>
      </c>
      <c r="I8911" s="164">
        <v>77.42</v>
      </c>
      <c r="J8911" s="164">
        <v>256.42</v>
      </c>
      <c r="K8911">
        <v>0</v>
      </c>
      <c r="L8911" t="s">
        <v>18516</v>
      </c>
      <c r="M8911" t="s">
        <v>18516</v>
      </c>
    </row>
    <row r="8912" spans="1:13" ht="13.5">
      <c r="A8912" t="s">
        <v>2948</v>
      </c>
      <c r="B8912" t="s">
        <v>42644</v>
      </c>
      <c r="C8912" t="s">
        <v>29424</v>
      </c>
      <c r="D8912" t="s">
        <v>29425</v>
      </c>
      <c r="E8912" s="164">
        <v>150</v>
      </c>
      <c r="F8912" s="164">
        <v>150</v>
      </c>
      <c r="G8912" t="s">
        <v>18516</v>
      </c>
      <c r="H8912" t="s">
        <v>18516</v>
      </c>
      <c r="I8912" s="164">
        <v>88.97</v>
      </c>
      <c r="J8912" s="164">
        <v>238.97</v>
      </c>
      <c r="K8912">
        <v>0</v>
      </c>
      <c r="L8912" t="s">
        <v>18516</v>
      </c>
      <c r="M8912" t="s">
        <v>18516</v>
      </c>
    </row>
    <row r="8913" spans="1:13" ht="13.5">
      <c r="A8913" t="s">
        <v>42645</v>
      </c>
      <c r="B8913" t="s">
        <v>42646</v>
      </c>
      <c r="C8913" t="s">
        <v>29424</v>
      </c>
      <c r="D8913" t="s">
        <v>29425</v>
      </c>
      <c r="E8913" s="164">
        <v>95</v>
      </c>
      <c r="F8913" s="164">
        <v>95</v>
      </c>
      <c r="G8913" t="s">
        <v>18516</v>
      </c>
      <c r="H8913" t="s">
        <v>18516</v>
      </c>
      <c r="I8913" s="164">
        <v>38.13</v>
      </c>
      <c r="J8913" s="164">
        <v>133.13</v>
      </c>
      <c r="K8913">
        <v>8</v>
      </c>
      <c r="L8913" t="s">
        <v>29410</v>
      </c>
      <c r="M8913" t="s">
        <v>33855</v>
      </c>
    </row>
    <row r="8914" spans="1:13" ht="13.5">
      <c r="A8914" t="s">
        <v>42647</v>
      </c>
      <c r="B8914" t="s">
        <v>42648</v>
      </c>
      <c r="C8914" t="s">
        <v>29424</v>
      </c>
      <c r="D8914" t="s">
        <v>29425</v>
      </c>
      <c r="E8914" s="164">
        <v>100</v>
      </c>
      <c r="F8914" s="164">
        <v>100</v>
      </c>
      <c r="G8914" t="s">
        <v>18516</v>
      </c>
      <c r="H8914" t="s">
        <v>18516</v>
      </c>
      <c r="I8914" s="164">
        <v>38.27</v>
      </c>
      <c r="J8914" s="164">
        <v>138.27</v>
      </c>
      <c r="K8914">
        <v>5</v>
      </c>
      <c r="L8914" t="s">
        <v>29439</v>
      </c>
      <c r="M8914" t="s">
        <v>33855</v>
      </c>
    </row>
    <row r="8915" spans="1:13" ht="13.5">
      <c r="A8915" t="s">
        <v>42649</v>
      </c>
      <c r="B8915" t="s">
        <v>42650</v>
      </c>
      <c r="C8915" t="s">
        <v>29424</v>
      </c>
      <c r="D8915" t="s">
        <v>29425</v>
      </c>
      <c r="E8915" s="164">
        <v>202</v>
      </c>
      <c r="F8915" s="164">
        <v>202</v>
      </c>
      <c r="G8915" t="s">
        <v>18516</v>
      </c>
      <c r="H8915" t="s">
        <v>18516</v>
      </c>
      <c r="I8915" s="164">
        <v>85.63</v>
      </c>
      <c r="J8915" s="164">
        <v>287.63</v>
      </c>
      <c r="K8915">
        <v>93</v>
      </c>
      <c r="L8915" t="s">
        <v>18516</v>
      </c>
      <c r="M8915" t="s">
        <v>18516</v>
      </c>
    </row>
    <row r="8916" spans="1:13" ht="13.5">
      <c r="A8916" t="s">
        <v>14052</v>
      </c>
      <c r="B8916" t="s">
        <v>42651</v>
      </c>
      <c r="C8916" t="s">
        <v>29424</v>
      </c>
      <c r="D8916" t="s">
        <v>29425</v>
      </c>
      <c r="E8916" t="s">
        <v>18516</v>
      </c>
      <c r="F8916" t="s">
        <v>18516</v>
      </c>
      <c r="G8916" t="s">
        <v>18516</v>
      </c>
      <c r="H8916" t="s">
        <v>18516</v>
      </c>
      <c r="I8916" t="s">
        <v>18516</v>
      </c>
      <c r="J8916" t="s">
        <v>18516</v>
      </c>
      <c r="K8916" t="s">
        <v>29707</v>
      </c>
      <c r="L8916" t="s">
        <v>18516</v>
      </c>
      <c r="M8916" t="s">
        <v>18516</v>
      </c>
    </row>
    <row r="8917" spans="1:13" ht="13.5">
      <c r="A8917" t="s">
        <v>14046</v>
      </c>
      <c r="B8917" t="s">
        <v>42652</v>
      </c>
      <c r="C8917" t="s">
        <v>29424</v>
      </c>
      <c r="D8917" t="s">
        <v>29425</v>
      </c>
      <c r="E8917" t="s">
        <v>18516</v>
      </c>
      <c r="F8917" t="s">
        <v>18516</v>
      </c>
      <c r="G8917" t="s">
        <v>18516</v>
      </c>
      <c r="H8917" t="s">
        <v>18516</v>
      </c>
      <c r="I8917" t="s">
        <v>18516</v>
      </c>
      <c r="J8917" t="s">
        <v>18516</v>
      </c>
      <c r="K8917" t="s">
        <v>29707</v>
      </c>
      <c r="L8917" t="s">
        <v>18516</v>
      </c>
      <c r="M8917" t="s">
        <v>18516</v>
      </c>
    </row>
    <row r="8918" spans="1:13" ht="13.5">
      <c r="A8918" t="s">
        <v>14061</v>
      </c>
      <c r="B8918" t="s">
        <v>42653</v>
      </c>
      <c r="C8918" t="s">
        <v>29424</v>
      </c>
      <c r="D8918" t="s">
        <v>29425</v>
      </c>
      <c r="E8918" t="s">
        <v>18516</v>
      </c>
      <c r="F8918" t="s">
        <v>18516</v>
      </c>
      <c r="G8918" t="s">
        <v>18516</v>
      </c>
      <c r="H8918" t="s">
        <v>18516</v>
      </c>
      <c r="I8918" t="s">
        <v>18516</v>
      </c>
      <c r="J8918" t="s">
        <v>18516</v>
      </c>
      <c r="K8918" t="s">
        <v>29707</v>
      </c>
      <c r="L8918" t="s">
        <v>18516</v>
      </c>
      <c r="M8918" t="s">
        <v>18516</v>
      </c>
    </row>
    <row r="8919" spans="1:13" ht="13.5">
      <c r="A8919" t="s">
        <v>14055</v>
      </c>
      <c r="B8919" t="s">
        <v>42654</v>
      </c>
      <c r="C8919" t="s">
        <v>29424</v>
      </c>
      <c r="D8919" t="s">
        <v>29425</v>
      </c>
      <c r="E8919" t="s">
        <v>18516</v>
      </c>
      <c r="F8919" t="s">
        <v>18516</v>
      </c>
      <c r="G8919" t="s">
        <v>18516</v>
      </c>
      <c r="H8919" t="s">
        <v>18516</v>
      </c>
      <c r="I8919" t="s">
        <v>18516</v>
      </c>
      <c r="J8919" t="s">
        <v>18516</v>
      </c>
      <c r="K8919" t="s">
        <v>29707</v>
      </c>
      <c r="L8919" t="s">
        <v>18516</v>
      </c>
      <c r="M8919" t="s">
        <v>18516</v>
      </c>
    </row>
    <row r="8920" spans="1:13" ht="13.5">
      <c r="A8920" t="s">
        <v>14058</v>
      </c>
      <c r="B8920" t="s">
        <v>42655</v>
      </c>
      <c r="C8920" t="s">
        <v>29424</v>
      </c>
      <c r="D8920" t="s">
        <v>29425</v>
      </c>
      <c r="E8920" t="s">
        <v>18516</v>
      </c>
      <c r="F8920" t="s">
        <v>18516</v>
      </c>
      <c r="G8920" t="s">
        <v>18516</v>
      </c>
      <c r="H8920" t="s">
        <v>18516</v>
      </c>
      <c r="I8920" t="s">
        <v>18516</v>
      </c>
      <c r="J8920" t="s">
        <v>18516</v>
      </c>
      <c r="K8920" t="s">
        <v>29707</v>
      </c>
      <c r="L8920" t="s">
        <v>18516</v>
      </c>
      <c r="M8920" t="s">
        <v>18516</v>
      </c>
    </row>
    <row r="8921" spans="1:13" ht="13.5">
      <c r="A8921" t="s">
        <v>14070</v>
      </c>
      <c r="B8921" t="s">
        <v>42656</v>
      </c>
      <c r="C8921" t="s">
        <v>29424</v>
      </c>
      <c r="D8921" t="s">
        <v>29425</v>
      </c>
      <c r="E8921" t="s">
        <v>18516</v>
      </c>
      <c r="F8921" t="s">
        <v>18516</v>
      </c>
      <c r="G8921" t="s">
        <v>18516</v>
      </c>
      <c r="H8921" t="s">
        <v>18516</v>
      </c>
      <c r="I8921" t="s">
        <v>18516</v>
      </c>
      <c r="J8921" t="s">
        <v>18516</v>
      </c>
      <c r="K8921" t="s">
        <v>29707</v>
      </c>
      <c r="L8921" t="s">
        <v>18516</v>
      </c>
      <c r="M8921" t="s">
        <v>18516</v>
      </c>
    </row>
    <row r="8922" spans="1:13" ht="13.5">
      <c r="A8922" t="s">
        <v>14067</v>
      </c>
      <c r="B8922" t="s">
        <v>42657</v>
      </c>
      <c r="C8922" t="s">
        <v>29424</v>
      </c>
      <c r="D8922" t="s">
        <v>29425</v>
      </c>
      <c r="E8922" t="s">
        <v>18516</v>
      </c>
      <c r="F8922" t="s">
        <v>18516</v>
      </c>
      <c r="G8922" t="s">
        <v>18516</v>
      </c>
      <c r="H8922" t="s">
        <v>18516</v>
      </c>
      <c r="I8922" t="s">
        <v>18516</v>
      </c>
      <c r="J8922" t="s">
        <v>18516</v>
      </c>
      <c r="K8922" t="s">
        <v>29707</v>
      </c>
      <c r="L8922" t="s">
        <v>18516</v>
      </c>
      <c r="M8922" t="s">
        <v>18516</v>
      </c>
    </row>
    <row r="8923" spans="1:13" ht="13.5">
      <c r="A8923" t="s">
        <v>14073</v>
      </c>
      <c r="B8923" t="s">
        <v>42658</v>
      </c>
      <c r="C8923" t="s">
        <v>29424</v>
      </c>
      <c r="D8923" t="s">
        <v>29425</v>
      </c>
      <c r="E8923" t="s">
        <v>18516</v>
      </c>
      <c r="F8923" t="s">
        <v>18516</v>
      </c>
      <c r="G8923" t="s">
        <v>18516</v>
      </c>
      <c r="H8923" t="s">
        <v>18516</v>
      </c>
      <c r="I8923" t="s">
        <v>18516</v>
      </c>
      <c r="J8923" t="s">
        <v>18516</v>
      </c>
      <c r="K8923" t="s">
        <v>29707</v>
      </c>
      <c r="L8923" t="s">
        <v>18516</v>
      </c>
      <c r="M8923" t="s">
        <v>18516</v>
      </c>
    </row>
    <row r="8924" spans="1:13" ht="13.5">
      <c r="A8924" t="s">
        <v>14064</v>
      </c>
      <c r="B8924" t="s">
        <v>42659</v>
      </c>
      <c r="C8924" t="s">
        <v>29424</v>
      </c>
      <c r="D8924" t="s">
        <v>29425</v>
      </c>
      <c r="E8924" t="s">
        <v>18516</v>
      </c>
      <c r="F8924" t="s">
        <v>18516</v>
      </c>
      <c r="G8924" t="s">
        <v>18516</v>
      </c>
      <c r="H8924" t="s">
        <v>18516</v>
      </c>
      <c r="I8924" t="s">
        <v>18516</v>
      </c>
      <c r="J8924" t="s">
        <v>18516</v>
      </c>
      <c r="K8924" t="s">
        <v>29707</v>
      </c>
      <c r="L8924" t="s">
        <v>18516</v>
      </c>
      <c r="M8924" t="s">
        <v>18516</v>
      </c>
    </row>
    <row r="8925" spans="1:13" ht="13.5">
      <c r="A8925" t="s">
        <v>42660</v>
      </c>
      <c r="B8925" t="s">
        <v>42661</v>
      </c>
      <c r="C8925" t="s">
        <v>29424</v>
      </c>
      <c r="D8925" t="s">
        <v>29425</v>
      </c>
      <c r="E8925" t="s">
        <v>18516</v>
      </c>
      <c r="F8925" t="s">
        <v>18516</v>
      </c>
      <c r="G8925" t="s">
        <v>18516</v>
      </c>
      <c r="H8925" t="s">
        <v>18516</v>
      </c>
      <c r="I8925" t="s">
        <v>18516</v>
      </c>
      <c r="J8925" t="s">
        <v>18516</v>
      </c>
      <c r="K8925" t="s">
        <v>29707</v>
      </c>
      <c r="L8925" t="s">
        <v>18516</v>
      </c>
      <c r="M8925" t="s">
        <v>18516</v>
      </c>
    </row>
    <row r="8926" spans="1:13" ht="13.5">
      <c r="A8926" t="s">
        <v>42662</v>
      </c>
      <c r="B8926" t="s">
        <v>42663</v>
      </c>
      <c r="C8926" t="s">
        <v>29424</v>
      </c>
      <c r="D8926" t="s">
        <v>29425</v>
      </c>
      <c r="E8926" t="s">
        <v>18516</v>
      </c>
      <c r="F8926" t="s">
        <v>18516</v>
      </c>
      <c r="G8926" t="s">
        <v>18516</v>
      </c>
      <c r="H8926" t="s">
        <v>18516</v>
      </c>
      <c r="I8926" t="s">
        <v>18516</v>
      </c>
      <c r="J8926" t="s">
        <v>18516</v>
      </c>
      <c r="K8926" t="s">
        <v>29707</v>
      </c>
      <c r="L8926" t="s">
        <v>18516</v>
      </c>
      <c r="M8926" t="s">
        <v>18516</v>
      </c>
    </row>
    <row r="8927" spans="1:13" ht="13.5">
      <c r="A8927" t="s">
        <v>7292</v>
      </c>
      <c r="B8927" t="s">
        <v>42664</v>
      </c>
      <c r="C8927" t="s">
        <v>29424</v>
      </c>
      <c r="D8927" t="s">
        <v>29425</v>
      </c>
      <c r="E8927" t="s">
        <v>18516</v>
      </c>
      <c r="F8927" t="s">
        <v>18516</v>
      </c>
      <c r="G8927" t="s">
        <v>18516</v>
      </c>
      <c r="H8927" t="s">
        <v>18516</v>
      </c>
      <c r="I8927" t="s">
        <v>18516</v>
      </c>
      <c r="J8927" t="s">
        <v>18516</v>
      </c>
      <c r="K8927" t="s">
        <v>29707</v>
      </c>
      <c r="L8927" t="s">
        <v>18516</v>
      </c>
      <c r="M8927" t="s">
        <v>18516</v>
      </c>
    </row>
    <row r="8928" spans="1:13" ht="13.5">
      <c r="A8928" t="s">
        <v>7415</v>
      </c>
      <c r="B8928" t="s">
        <v>42665</v>
      </c>
      <c r="C8928" t="s">
        <v>29424</v>
      </c>
      <c r="D8928" t="s">
        <v>29425</v>
      </c>
      <c r="E8928" t="s">
        <v>18516</v>
      </c>
      <c r="F8928" t="s">
        <v>18516</v>
      </c>
      <c r="G8928" t="s">
        <v>18516</v>
      </c>
      <c r="H8928" t="s">
        <v>18516</v>
      </c>
      <c r="I8928" t="s">
        <v>18516</v>
      </c>
      <c r="J8928" t="s">
        <v>18516</v>
      </c>
      <c r="K8928" t="s">
        <v>29707</v>
      </c>
      <c r="L8928" t="s">
        <v>18516</v>
      </c>
      <c r="M8928" t="s">
        <v>18516</v>
      </c>
    </row>
    <row r="8929" spans="1:13" ht="13.5">
      <c r="A8929" t="s">
        <v>5986</v>
      </c>
      <c r="B8929" t="s">
        <v>42666</v>
      </c>
      <c r="C8929" t="s">
        <v>29424</v>
      </c>
      <c r="D8929" t="s">
        <v>29425</v>
      </c>
      <c r="E8929" t="s">
        <v>18516</v>
      </c>
      <c r="F8929" t="s">
        <v>18516</v>
      </c>
      <c r="G8929" t="s">
        <v>18516</v>
      </c>
      <c r="H8929" t="s">
        <v>18516</v>
      </c>
      <c r="I8929" t="s">
        <v>18516</v>
      </c>
      <c r="J8929" t="s">
        <v>18516</v>
      </c>
      <c r="K8929" t="s">
        <v>29707</v>
      </c>
      <c r="L8929" t="s">
        <v>18516</v>
      </c>
      <c r="M8929" t="s">
        <v>18516</v>
      </c>
    </row>
    <row r="8930" spans="1:13" ht="13.5">
      <c r="A8930" t="s">
        <v>6007</v>
      </c>
      <c r="B8930" t="s">
        <v>42667</v>
      </c>
      <c r="C8930" t="s">
        <v>29424</v>
      </c>
      <c r="D8930" t="s">
        <v>29425</v>
      </c>
      <c r="E8930" t="s">
        <v>18516</v>
      </c>
      <c r="F8930" t="s">
        <v>18516</v>
      </c>
      <c r="G8930" t="s">
        <v>18516</v>
      </c>
      <c r="H8930" t="s">
        <v>18516</v>
      </c>
      <c r="I8930" t="s">
        <v>18516</v>
      </c>
      <c r="J8930" t="s">
        <v>18516</v>
      </c>
      <c r="K8930" t="s">
        <v>29707</v>
      </c>
      <c r="L8930" t="s">
        <v>18516</v>
      </c>
      <c r="M8930" t="s">
        <v>18516</v>
      </c>
    </row>
    <row r="8931" spans="1:13" ht="13.5">
      <c r="A8931" t="s">
        <v>6004</v>
      </c>
      <c r="B8931" t="s">
        <v>42668</v>
      </c>
      <c r="C8931" t="s">
        <v>29424</v>
      </c>
      <c r="D8931" t="s">
        <v>29425</v>
      </c>
      <c r="E8931" t="s">
        <v>18516</v>
      </c>
      <c r="F8931" t="s">
        <v>18516</v>
      </c>
      <c r="G8931" t="s">
        <v>18516</v>
      </c>
      <c r="H8931" t="s">
        <v>18516</v>
      </c>
      <c r="I8931" t="s">
        <v>18516</v>
      </c>
      <c r="J8931" t="s">
        <v>18516</v>
      </c>
      <c r="K8931" t="s">
        <v>29707</v>
      </c>
      <c r="L8931" t="s">
        <v>18516</v>
      </c>
      <c r="M8931" t="s">
        <v>18516</v>
      </c>
    </row>
    <row r="8932" spans="1:13" ht="13.5">
      <c r="A8932" t="s">
        <v>6010</v>
      </c>
      <c r="B8932" t="s">
        <v>42669</v>
      </c>
      <c r="C8932" t="s">
        <v>29424</v>
      </c>
      <c r="D8932" t="s">
        <v>29425</v>
      </c>
      <c r="E8932" t="s">
        <v>18516</v>
      </c>
      <c r="F8932" t="s">
        <v>18516</v>
      </c>
      <c r="G8932" t="s">
        <v>18516</v>
      </c>
      <c r="H8932" t="s">
        <v>18516</v>
      </c>
      <c r="I8932" t="s">
        <v>18516</v>
      </c>
      <c r="J8932" t="s">
        <v>18516</v>
      </c>
      <c r="K8932" t="s">
        <v>29707</v>
      </c>
      <c r="L8932" t="s">
        <v>18516</v>
      </c>
      <c r="M8932" t="s">
        <v>18516</v>
      </c>
    </row>
    <row r="8933" spans="1:13" ht="13.5">
      <c r="A8933" t="s">
        <v>6209</v>
      </c>
      <c r="B8933" t="s">
        <v>42670</v>
      </c>
      <c r="C8933" t="s">
        <v>29424</v>
      </c>
      <c r="D8933" t="s">
        <v>29425</v>
      </c>
      <c r="E8933" t="s">
        <v>18516</v>
      </c>
      <c r="F8933" t="s">
        <v>18516</v>
      </c>
      <c r="G8933" t="s">
        <v>18516</v>
      </c>
      <c r="H8933" t="s">
        <v>18516</v>
      </c>
      <c r="I8933" t="s">
        <v>18516</v>
      </c>
      <c r="J8933" t="s">
        <v>18516</v>
      </c>
      <c r="K8933" t="s">
        <v>29707</v>
      </c>
      <c r="L8933" t="s">
        <v>18516</v>
      </c>
      <c r="M8933" t="s">
        <v>18516</v>
      </c>
    </row>
    <row r="8934" spans="1:13" ht="13.5">
      <c r="A8934" t="s">
        <v>6187</v>
      </c>
      <c r="B8934" t="s">
        <v>42671</v>
      </c>
      <c r="C8934" t="s">
        <v>29424</v>
      </c>
      <c r="D8934" t="s">
        <v>29425</v>
      </c>
      <c r="E8934" t="s">
        <v>18516</v>
      </c>
      <c r="F8934" t="s">
        <v>18516</v>
      </c>
      <c r="G8934" t="s">
        <v>18516</v>
      </c>
      <c r="H8934" t="s">
        <v>18516</v>
      </c>
      <c r="I8934" t="s">
        <v>18516</v>
      </c>
      <c r="J8934" t="s">
        <v>18516</v>
      </c>
      <c r="K8934" t="s">
        <v>29707</v>
      </c>
      <c r="L8934" t="s">
        <v>18516</v>
      </c>
      <c r="M8934" t="s">
        <v>18516</v>
      </c>
    </row>
    <row r="8935" spans="1:13" ht="13.5">
      <c r="A8935" t="s">
        <v>42672</v>
      </c>
      <c r="B8935" t="s">
        <v>42673</v>
      </c>
      <c r="C8935" t="s">
        <v>29424</v>
      </c>
      <c r="D8935" t="s">
        <v>29425</v>
      </c>
      <c r="E8935" t="s">
        <v>18516</v>
      </c>
      <c r="F8935" t="s">
        <v>18516</v>
      </c>
      <c r="G8935" t="s">
        <v>18516</v>
      </c>
      <c r="H8935" t="s">
        <v>18516</v>
      </c>
      <c r="I8935" t="s">
        <v>18516</v>
      </c>
      <c r="J8935" t="s">
        <v>18516</v>
      </c>
      <c r="K8935" t="s">
        <v>29707</v>
      </c>
      <c r="L8935" t="s">
        <v>18516</v>
      </c>
      <c r="M8935" t="s">
        <v>18516</v>
      </c>
    </row>
    <row r="8936" spans="1:13" ht="13.5">
      <c r="A8936" t="s">
        <v>42674</v>
      </c>
      <c r="B8936" t="s">
        <v>42675</v>
      </c>
      <c r="C8936" t="s">
        <v>29424</v>
      </c>
      <c r="D8936" t="s">
        <v>29425</v>
      </c>
      <c r="E8936" t="s">
        <v>18516</v>
      </c>
      <c r="F8936" t="s">
        <v>18516</v>
      </c>
      <c r="G8936" t="s">
        <v>18516</v>
      </c>
      <c r="H8936" t="s">
        <v>18516</v>
      </c>
      <c r="I8936" t="s">
        <v>18516</v>
      </c>
      <c r="J8936" t="s">
        <v>18516</v>
      </c>
      <c r="K8936" t="s">
        <v>29707</v>
      </c>
      <c r="L8936" t="s">
        <v>18516</v>
      </c>
      <c r="M8936" t="s">
        <v>18516</v>
      </c>
    </row>
    <row r="8937" spans="1:13" ht="13.5">
      <c r="A8937" t="s">
        <v>42676</v>
      </c>
      <c r="B8937" t="s">
        <v>42677</v>
      </c>
      <c r="C8937" t="s">
        <v>29424</v>
      </c>
      <c r="D8937" t="s">
        <v>29425</v>
      </c>
      <c r="E8937" t="s">
        <v>18516</v>
      </c>
      <c r="F8937" t="s">
        <v>18516</v>
      </c>
      <c r="G8937" t="s">
        <v>18516</v>
      </c>
      <c r="H8937" t="s">
        <v>18516</v>
      </c>
      <c r="I8937" t="s">
        <v>18516</v>
      </c>
      <c r="J8937" t="s">
        <v>18516</v>
      </c>
      <c r="K8937" t="s">
        <v>29707</v>
      </c>
      <c r="L8937" t="s">
        <v>18516</v>
      </c>
      <c r="M8937" t="s">
        <v>18516</v>
      </c>
    </row>
    <row r="8938" spans="1:13" ht="13.5">
      <c r="A8938" t="s">
        <v>6562</v>
      </c>
      <c r="B8938" t="s">
        <v>42678</v>
      </c>
      <c r="C8938" t="s">
        <v>29424</v>
      </c>
      <c r="D8938" t="s">
        <v>29425</v>
      </c>
      <c r="E8938" t="s">
        <v>18516</v>
      </c>
      <c r="F8938" t="s">
        <v>18516</v>
      </c>
      <c r="G8938" t="s">
        <v>18516</v>
      </c>
      <c r="H8938" t="s">
        <v>18516</v>
      </c>
      <c r="I8938" t="s">
        <v>18516</v>
      </c>
      <c r="J8938" t="s">
        <v>18516</v>
      </c>
      <c r="K8938" t="s">
        <v>29707</v>
      </c>
      <c r="L8938" t="s">
        <v>18516</v>
      </c>
      <c r="M8938" t="s">
        <v>18516</v>
      </c>
    </row>
    <row r="8939" spans="1:13" ht="13.5">
      <c r="A8939" t="s">
        <v>6568</v>
      </c>
      <c r="B8939" t="s">
        <v>42679</v>
      </c>
      <c r="C8939" t="s">
        <v>29424</v>
      </c>
      <c r="D8939" t="s">
        <v>29425</v>
      </c>
      <c r="E8939" t="s">
        <v>18516</v>
      </c>
      <c r="F8939" t="s">
        <v>18516</v>
      </c>
      <c r="G8939" t="s">
        <v>18516</v>
      </c>
      <c r="H8939" t="s">
        <v>18516</v>
      </c>
      <c r="I8939" t="s">
        <v>18516</v>
      </c>
      <c r="J8939" t="s">
        <v>18516</v>
      </c>
      <c r="K8939" t="s">
        <v>29707</v>
      </c>
      <c r="L8939" t="s">
        <v>18516</v>
      </c>
      <c r="M8939" t="s">
        <v>18516</v>
      </c>
    </row>
    <row r="8940" spans="1:13" ht="13.5">
      <c r="A8940" t="s">
        <v>250</v>
      </c>
      <c r="B8940" t="s">
        <v>42680</v>
      </c>
      <c r="C8940" t="s">
        <v>29424</v>
      </c>
      <c r="D8940" t="s">
        <v>29425</v>
      </c>
      <c r="E8940" t="s">
        <v>18516</v>
      </c>
      <c r="F8940" t="s">
        <v>18516</v>
      </c>
      <c r="G8940" t="s">
        <v>18516</v>
      </c>
      <c r="H8940" t="s">
        <v>18516</v>
      </c>
      <c r="I8940" t="s">
        <v>18516</v>
      </c>
      <c r="J8940" t="s">
        <v>18516</v>
      </c>
      <c r="K8940" t="s">
        <v>29707</v>
      </c>
      <c r="L8940" t="s">
        <v>18516</v>
      </c>
      <c r="M8940" t="s">
        <v>18516</v>
      </c>
    </row>
    <row r="8941" spans="1:13" ht="13.5">
      <c r="A8941" t="s">
        <v>88</v>
      </c>
      <c r="B8941" t="s">
        <v>42681</v>
      </c>
      <c r="C8941" t="s">
        <v>29424</v>
      </c>
      <c r="D8941" t="s">
        <v>29425</v>
      </c>
      <c r="E8941" t="s">
        <v>18516</v>
      </c>
      <c r="F8941" t="s">
        <v>18516</v>
      </c>
      <c r="G8941" t="s">
        <v>18516</v>
      </c>
      <c r="H8941" t="s">
        <v>18516</v>
      </c>
      <c r="I8941" t="s">
        <v>18516</v>
      </c>
      <c r="J8941" t="s">
        <v>18516</v>
      </c>
      <c r="K8941" t="s">
        <v>29707</v>
      </c>
      <c r="L8941" t="s">
        <v>18516</v>
      </c>
      <c r="M8941" t="s">
        <v>18516</v>
      </c>
    </row>
    <row r="8942" spans="1:13" ht="13.5">
      <c r="A8942" t="s">
        <v>42682</v>
      </c>
      <c r="B8942" t="s">
        <v>42683</v>
      </c>
      <c r="C8942" t="s">
        <v>29424</v>
      </c>
      <c r="D8942" t="s">
        <v>29425</v>
      </c>
      <c r="E8942" t="s">
        <v>18516</v>
      </c>
      <c r="F8942" t="s">
        <v>18516</v>
      </c>
      <c r="G8942" t="s">
        <v>18516</v>
      </c>
      <c r="H8942" t="s">
        <v>18516</v>
      </c>
      <c r="I8942" t="s">
        <v>18516</v>
      </c>
      <c r="J8942" t="s">
        <v>18516</v>
      </c>
      <c r="K8942" t="s">
        <v>29707</v>
      </c>
      <c r="L8942" t="s">
        <v>18516</v>
      </c>
      <c r="M8942" t="s">
        <v>18516</v>
      </c>
    </row>
    <row r="8943" spans="1:13" ht="13.5">
      <c r="A8943" t="s">
        <v>1852</v>
      </c>
      <c r="B8943" t="s">
        <v>42684</v>
      </c>
      <c r="C8943" t="s">
        <v>29424</v>
      </c>
      <c r="D8943" t="s">
        <v>29425</v>
      </c>
      <c r="E8943" t="s">
        <v>18516</v>
      </c>
      <c r="F8943" t="s">
        <v>18516</v>
      </c>
      <c r="G8943" t="s">
        <v>18516</v>
      </c>
      <c r="H8943" t="s">
        <v>18516</v>
      </c>
      <c r="I8943" t="s">
        <v>18516</v>
      </c>
      <c r="J8943" t="s">
        <v>18516</v>
      </c>
      <c r="K8943" t="s">
        <v>29707</v>
      </c>
      <c r="L8943" t="s">
        <v>18516</v>
      </c>
      <c r="M8943" t="s">
        <v>18516</v>
      </c>
    </row>
    <row r="8944" spans="1:13" ht="13.5">
      <c r="A8944" t="s">
        <v>2071</v>
      </c>
      <c r="B8944" t="s">
        <v>42685</v>
      </c>
      <c r="C8944" t="s">
        <v>29424</v>
      </c>
      <c r="D8944" t="s">
        <v>29425</v>
      </c>
      <c r="E8944" t="s">
        <v>18516</v>
      </c>
      <c r="F8944" t="s">
        <v>18516</v>
      </c>
      <c r="G8944" t="s">
        <v>18516</v>
      </c>
      <c r="H8944" t="s">
        <v>18516</v>
      </c>
      <c r="I8944" t="s">
        <v>18516</v>
      </c>
      <c r="J8944" t="s">
        <v>18516</v>
      </c>
      <c r="K8944" t="s">
        <v>29707</v>
      </c>
      <c r="L8944" t="s">
        <v>18516</v>
      </c>
      <c r="M8944" t="s">
        <v>18516</v>
      </c>
    </row>
    <row r="8945" spans="1:13" ht="13.5">
      <c r="A8945" t="s">
        <v>2074</v>
      </c>
      <c r="B8945" t="s">
        <v>42686</v>
      </c>
      <c r="C8945" t="s">
        <v>29424</v>
      </c>
      <c r="D8945" t="s">
        <v>29425</v>
      </c>
      <c r="E8945" t="s">
        <v>18516</v>
      </c>
      <c r="F8945" t="s">
        <v>18516</v>
      </c>
      <c r="G8945" t="s">
        <v>18516</v>
      </c>
      <c r="H8945" t="s">
        <v>18516</v>
      </c>
      <c r="I8945" t="s">
        <v>18516</v>
      </c>
      <c r="J8945" t="s">
        <v>18516</v>
      </c>
      <c r="K8945" t="s">
        <v>29707</v>
      </c>
      <c r="L8945" t="s">
        <v>18516</v>
      </c>
      <c r="M8945" t="s">
        <v>18516</v>
      </c>
    </row>
    <row r="8946" spans="1:13" ht="13.5">
      <c r="A8946" t="s">
        <v>14581</v>
      </c>
      <c r="B8946" t="s">
        <v>42687</v>
      </c>
      <c r="C8946" t="s">
        <v>29424</v>
      </c>
      <c r="D8946" t="s">
        <v>29425</v>
      </c>
      <c r="E8946" t="s">
        <v>18516</v>
      </c>
      <c r="F8946" t="s">
        <v>18516</v>
      </c>
      <c r="G8946" t="s">
        <v>18516</v>
      </c>
      <c r="H8946" t="s">
        <v>18516</v>
      </c>
      <c r="I8946" t="s">
        <v>18516</v>
      </c>
      <c r="J8946" t="s">
        <v>18516</v>
      </c>
      <c r="K8946" t="s">
        <v>29707</v>
      </c>
      <c r="L8946" t="s">
        <v>18516</v>
      </c>
      <c r="M8946" t="s">
        <v>18516</v>
      </c>
    </row>
    <row r="8947" spans="1:13" ht="13.5">
      <c r="A8947" t="s">
        <v>14587</v>
      </c>
      <c r="B8947" t="s">
        <v>42688</v>
      </c>
      <c r="C8947" t="s">
        <v>29424</v>
      </c>
      <c r="D8947" t="s">
        <v>29425</v>
      </c>
      <c r="E8947" t="s">
        <v>18516</v>
      </c>
      <c r="F8947" t="s">
        <v>18516</v>
      </c>
      <c r="G8947" t="s">
        <v>18516</v>
      </c>
      <c r="H8947" t="s">
        <v>18516</v>
      </c>
      <c r="I8947" t="s">
        <v>18516</v>
      </c>
      <c r="J8947" t="s">
        <v>18516</v>
      </c>
      <c r="K8947" t="s">
        <v>29707</v>
      </c>
      <c r="L8947" t="s">
        <v>18516</v>
      </c>
      <c r="M8947" t="s">
        <v>18516</v>
      </c>
    </row>
    <row r="8948" spans="1:13" ht="13.5">
      <c r="A8948" t="s">
        <v>14572</v>
      </c>
      <c r="B8948" t="s">
        <v>42689</v>
      </c>
      <c r="C8948" t="s">
        <v>29424</v>
      </c>
      <c r="D8948" t="s">
        <v>29425</v>
      </c>
      <c r="E8948" s="164">
        <v>195</v>
      </c>
      <c r="F8948" s="164">
        <v>195</v>
      </c>
      <c r="G8948" t="s">
        <v>18516</v>
      </c>
      <c r="H8948" t="s">
        <v>18516</v>
      </c>
      <c r="I8948" s="164">
        <v>84.48</v>
      </c>
      <c r="J8948" s="164">
        <v>279.48</v>
      </c>
      <c r="K8948">
        <v>0</v>
      </c>
      <c r="L8948" t="s">
        <v>18516</v>
      </c>
      <c r="M8948" t="s">
        <v>18516</v>
      </c>
    </row>
    <row r="8949" spans="1:13" ht="13.5">
      <c r="A8949" t="s">
        <v>1046</v>
      </c>
      <c r="B8949" t="s">
        <v>42690</v>
      </c>
      <c r="C8949" t="s">
        <v>29424</v>
      </c>
      <c r="D8949" t="s">
        <v>29425</v>
      </c>
      <c r="E8949" t="s">
        <v>18516</v>
      </c>
      <c r="F8949" t="s">
        <v>18516</v>
      </c>
      <c r="G8949" t="s">
        <v>18516</v>
      </c>
      <c r="H8949" t="s">
        <v>18516</v>
      </c>
      <c r="I8949" t="s">
        <v>18516</v>
      </c>
      <c r="J8949" t="s">
        <v>18516</v>
      </c>
      <c r="K8949" t="s">
        <v>29707</v>
      </c>
      <c r="L8949" t="s">
        <v>18516</v>
      </c>
      <c r="M8949" t="s">
        <v>18516</v>
      </c>
    </row>
    <row r="8950" spans="1:13" ht="13.5">
      <c r="A8950" t="s">
        <v>1043</v>
      </c>
      <c r="B8950" t="s">
        <v>42691</v>
      </c>
      <c r="C8950" t="s">
        <v>29424</v>
      </c>
      <c r="D8950" t="s">
        <v>29425</v>
      </c>
      <c r="E8950" s="164">
        <v>214</v>
      </c>
      <c r="F8950" s="164">
        <v>209</v>
      </c>
      <c r="G8950" s="165">
        <v>0.97</v>
      </c>
      <c r="H8950" t="s">
        <v>18516</v>
      </c>
      <c r="I8950" s="164">
        <v>92.43</v>
      </c>
      <c r="J8950" s="164">
        <v>301.43</v>
      </c>
      <c r="K8950">
        <v>0</v>
      </c>
      <c r="L8950" t="s">
        <v>18516</v>
      </c>
      <c r="M8950" t="s">
        <v>18516</v>
      </c>
    </row>
    <row r="8951" spans="1:13" ht="13.5">
      <c r="A8951" t="s">
        <v>1037</v>
      </c>
      <c r="B8951" t="s">
        <v>42692</v>
      </c>
      <c r="C8951" t="s">
        <v>29424</v>
      </c>
      <c r="D8951" t="s">
        <v>29425</v>
      </c>
      <c r="E8951" s="164">
        <v>178</v>
      </c>
      <c r="F8951" s="164">
        <v>178</v>
      </c>
      <c r="G8951" t="s">
        <v>18516</v>
      </c>
      <c r="H8951" t="s">
        <v>18516</v>
      </c>
      <c r="I8951" s="164">
        <v>81.39</v>
      </c>
      <c r="J8951" s="164">
        <v>259.39</v>
      </c>
      <c r="K8951">
        <v>0</v>
      </c>
      <c r="L8951" t="s">
        <v>18516</v>
      </c>
      <c r="M8951" t="s">
        <v>18516</v>
      </c>
    </row>
    <row r="8952" spans="1:13" ht="13.5">
      <c r="A8952" t="s">
        <v>42693</v>
      </c>
      <c r="B8952" t="s">
        <v>42694</v>
      </c>
      <c r="C8952" t="s">
        <v>29424</v>
      </c>
      <c r="D8952" t="s">
        <v>29425</v>
      </c>
      <c r="E8952" t="s">
        <v>18516</v>
      </c>
      <c r="F8952" t="s">
        <v>18516</v>
      </c>
      <c r="G8952" t="s">
        <v>18516</v>
      </c>
      <c r="H8952" t="s">
        <v>18516</v>
      </c>
      <c r="I8952" t="s">
        <v>18516</v>
      </c>
      <c r="J8952" t="s">
        <v>18516</v>
      </c>
      <c r="K8952" t="s">
        <v>29707</v>
      </c>
      <c r="L8952" t="s">
        <v>18516</v>
      </c>
      <c r="M8952" t="s">
        <v>18516</v>
      </c>
    </row>
    <row r="8953" spans="1:13" ht="13.5">
      <c r="A8953" t="s">
        <v>14552</v>
      </c>
      <c r="B8953" t="s">
        <v>42695</v>
      </c>
      <c r="C8953" t="s">
        <v>29424</v>
      </c>
      <c r="D8953" t="s">
        <v>29425</v>
      </c>
      <c r="E8953" t="s">
        <v>18516</v>
      </c>
      <c r="F8953" t="s">
        <v>18516</v>
      </c>
      <c r="G8953" t="s">
        <v>18516</v>
      </c>
      <c r="H8953" t="s">
        <v>18516</v>
      </c>
      <c r="I8953" t="s">
        <v>18516</v>
      </c>
      <c r="J8953" t="s">
        <v>18516</v>
      </c>
      <c r="K8953" t="s">
        <v>29707</v>
      </c>
      <c r="L8953" t="s">
        <v>18516</v>
      </c>
      <c r="M8953" t="s">
        <v>18516</v>
      </c>
    </row>
    <row r="8954" spans="1:13" ht="13.5">
      <c r="A8954" t="s">
        <v>42696</v>
      </c>
      <c r="B8954" t="s">
        <v>42697</v>
      </c>
      <c r="C8954" t="s">
        <v>29424</v>
      </c>
      <c r="D8954" t="s">
        <v>29425</v>
      </c>
      <c r="E8954" t="s">
        <v>18516</v>
      </c>
      <c r="F8954" t="s">
        <v>18516</v>
      </c>
      <c r="G8954" t="s">
        <v>18516</v>
      </c>
      <c r="H8954" t="s">
        <v>18516</v>
      </c>
      <c r="I8954" t="s">
        <v>18516</v>
      </c>
      <c r="J8954" t="s">
        <v>18516</v>
      </c>
      <c r="K8954" t="s">
        <v>29707</v>
      </c>
      <c r="L8954" t="s">
        <v>18516</v>
      </c>
      <c r="M8954" t="s">
        <v>18516</v>
      </c>
    </row>
    <row r="8955" spans="1:13" ht="13.5">
      <c r="A8955" t="s">
        <v>42698</v>
      </c>
      <c r="B8955" t="s">
        <v>42699</v>
      </c>
      <c r="C8955" t="s">
        <v>29424</v>
      </c>
      <c r="D8955" t="s">
        <v>29425</v>
      </c>
      <c r="E8955" t="s">
        <v>18516</v>
      </c>
      <c r="F8955" t="s">
        <v>18516</v>
      </c>
      <c r="G8955" t="s">
        <v>18516</v>
      </c>
      <c r="H8955" t="s">
        <v>18516</v>
      </c>
      <c r="I8955" t="s">
        <v>18516</v>
      </c>
      <c r="J8955" t="s">
        <v>18516</v>
      </c>
      <c r="K8955" t="s">
        <v>29707</v>
      </c>
      <c r="L8955" t="s">
        <v>18516</v>
      </c>
      <c r="M8955" t="s">
        <v>18516</v>
      </c>
    </row>
    <row r="8956" spans="1:13" ht="13.5">
      <c r="A8956" t="s">
        <v>42700</v>
      </c>
      <c r="B8956" t="s">
        <v>42701</v>
      </c>
      <c r="C8956" t="s">
        <v>29424</v>
      </c>
      <c r="D8956" t="s">
        <v>29425</v>
      </c>
      <c r="E8956" t="s">
        <v>18516</v>
      </c>
      <c r="F8956" t="s">
        <v>18516</v>
      </c>
      <c r="G8956" t="s">
        <v>18516</v>
      </c>
      <c r="H8956" t="s">
        <v>18516</v>
      </c>
      <c r="I8956" t="s">
        <v>18516</v>
      </c>
      <c r="J8956" t="s">
        <v>18516</v>
      </c>
      <c r="K8956" t="s">
        <v>29707</v>
      </c>
      <c r="L8956" t="s">
        <v>18516</v>
      </c>
      <c r="M8956" t="s">
        <v>18516</v>
      </c>
    </row>
    <row r="8957" spans="1:13" ht="13.5">
      <c r="A8957" t="s">
        <v>42702</v>
      </c>
      <c r="B8957" t="s">
        <v>42703</v>
      </c>
      <c r="C8957" t="s">
        <v>29424</v>
      </c>
      <c r="D8957" t="s">
        <v>29425</v>
      </c>
      <c r="E8957" t="s">
        <v>18516</v>
      </c>
      <c r="F8957" t="s">
        <v>18516</v>
      </c>
      <c r="G8957" t="s">
        <v>18516</v>
      </c>
      <c r="H8957" t="s">
        <v>18516</v>
      </c>
      <c r="I8957" t="s">
        <v>18516</v>
      </c>
      <c r="J8957" t="s">
        <v>18516</v>
      </c>
      <c r="K8957" t="s">
        <v>29707</v>
      </c>
      <c r="L8957" t="s">
        <v>18516</v>
      </c>
      <c r="M8957" t="s">
        <v>18516</v>
      </c>
    </row>
    <row r="8958" spans="1:13" ht="13.5">
      <c r="A8958" t="s">
        <v>226</v>
      </c>
      <c r="B8958" t="s">
        <v>42704</v>
      </c>
      <c r="C8958" t="s">
        <v>29424</v>
      </c>
      <c r="D8958" t="s">
        <v>29425</v>
      </c>
      <c r="E8958" t="s">
        <v>18516</v>
      </c>
      <c r="F8958" t="s">
        <v>18516</v>
      </c>
      <c r="G8958" t="s">
        <v>18516</v>
      </c>
      <c r="H8958" t="s">
        <v>18516</v>
      </c>
      <c r="I8958" t="s">
        <v>18516</v>
      </c>
      <c r="J8958" t="s">
        <v>18516</v>
      </c>
      <c r="K8958" t="s">
        <v>29707</v>
      </c>
      <c r="L8958" t="s">
        <v>18516</v>
      </c>
      <c r="M8958" t="s">
        <v>18516</v>
      </c>
    </row>
    <row r="8959" spans="1:13" ht="13.5">
      <c r="A8959" t="s">
        <v>42705</v>
      </c>
      <c r="B8959" t="s">
        <v>42706</v>
      </c>
      <c r="C8959" t="s">
        <v>29424</v>
      </c>
      <c r="D8959" t="s">
        <v>29425</v>
      </c>
      <c r="E8959" t="s">
        <v>18516</v>
      </c>
      <c r="F8959" t="s">
        <v>18516</v>
      </c>
      <c r="G8959" t="s">
        <v>18516</v>
      </c>
      <c r="H8959" t="s">
        <v>18516</v>
      </c>
      <c r="I8959" t="s">
        <v>18516</v>
      </c>
      <c r="J8959" t="s">
        <v>18516</v>
      </c>
      <c r="K8959" t="s">
        <v>29707</v>
      </c>
      <c r="L8959" t="s">
        <v>18516</v>
      </c>
      <c r="M8959" t="s">
        <v>18516</v>
      </c>
    </row>
    <row r="8960" spans="1:13" ht="13.5">
      <c r="A8960" t="s">
        <v>1311</v>
      </c>
      <c r="B8960" t="s">
        <v>42707</v>
      </c>
      <c r="C8960" t="s">
        <v>29424</v>
      </c>
      <c r="D8960" t="s">
        <v>29425</v>
      </c>
      <c r="E8960" t="s">
        <v>18516</v>
      </c>
      <c r="F8960" t="s">
        <v>18516</v>
      </c>
      <c r="G8960" t="s">
        <v>18516</v>
      </c>
      <c r="H8960" t="s">
        <v>18516</v>
      </c>
      <c r="I8960" t="s">
        <v>18516</v>
      </c>
      <c r="J8960" t="s">
        <v>18516</v>
      </c>
      <c r="K8960" t="s">
        <v>29707</v>
      </c>
      <c r="L8960" t="s">
        <v>18516</v>
      </c>
      <c r="M8960" t="s">
        <v>18516</v>
      </c>
    </row>
    <row r="8961" spans="1:13" ht="13.5">
      <c r="A8961" t="s">
        <v>3902</v>
      </c>
      <c r="B8961" t="s">
        <v>42708</v>
      </c>
      <c r="C8961" t="s">
        <v>29424</v>
      </c>
      <c r="D8961" t="s">
        <v>29425</v>
      </c>
      <c r="E8961" t="s">
        <v>18516</v>
      </c>
      <c r="F8961" t="s">
        <v>18516</v>
      </c>
      <c r="G8961" t="s">
        <v>18516</v>
      </c>
      <c r="H8961" t="s">
        <v>18516</v>
      </c>
      <c r="I8961" t="s">
        <v>18516</v>
      </c>
      <c r="J8961" t="s">
        <v>18516</v>
      </c>
      <c r="K8961" t="s">
        <v>29707</v>
      </c>
      <c r="L8961" t="s">
        <v>18516</v>
      </c>
      <c r="M8961" t="s">
        <v>18516</v>
      </c>
    </row>
    <row r="8962" spans="1:13" ht="13.5">
      <c r="A8962" t="s">
        <v>42709</v>
      </c>
      <c r="B8962" t="s">
        <v>42710</v>
      </c>
      <c r="C8962" t="s">
        <v>29424</v>
      </c>
      <c r="D8962" t="s">
        <v>29425</v>
      </c>
      <c r="E8962" t="s">
        <v>18516</v>
      </c>
      <c r="F8962" t="s">
        <v>18516</v>
      </c>
      <c r="G8962" t="s">
        <v>18516</v>
      </c>
      <c r="H8962" t="s">
        <v>18516</v>
      </c>
      <c r="I8962" t="s">
        <v>18516</v>
      </c>
      <c r="J8962" t="s">
        <v>18516</v>
      </c>
      <c r="K8962" t="s">
        <v>29707</v>
      </c>
      <c r="L8962" t="s">
        <v>18516</v>
      </c>
      <c r="M8962" t="s">
        <v>18516</v>
      </c>
    </row>
    <row r="8963" spans="1:13" ht="13.5">
      <c r="A8963" t="s">
        <v>42711</v>
      </c>
      <c r="B8963" t="s">
        <v>42712</v>
      </c>
      <c r="C8963" t="s">
        <v>29424</v>
      </c>
      <c r="D8963" t="s">
        <v>29425</v>
      </c>
      <c r="E8963" t="s">
        <v>18516</v>
      </c>
      <c r="F8963" t="s">
        <v>18516</v>
      </c>
      <c r="G8963" t="s">
        <v>18516</v>
      </c>
      <c r="H8963" t="s">
        <v>18516</v>
      </c>
      <c r="I8963" t="s">
        <v>18516</v>
      </c>
      <c r="J8963" t="s">
        <v>18516</v>
      </c>
      <c r="K8963" t="s">
        <v>29707</v>
      </c>
      <c r="L8963" t="s">
        <v>18516</v>
      </c>
      <c r="M8963" t="s">
        <v>18516</v>
      </c>
    </row>
    <row r="8964" spans="1:13" ht="13.5">
      <c r="A8964" t="s">
        <v>42713</v>
      </c>
      <c r="B8964" t="s">
        <v>42714</v>
      </c>
      <c r="C8964" t="s">
        <v>29424</v>
      </c>
      <c r="D8964" t="s">
        <v>29425</v>
      </c>
      <c r="E8964" t="s">
        <v>18516</v>
      </c>
      <c r="F8964" t="s">
        <v>18516</v>
      </c>
      <c r="G8964" t="s">
        <v>18516</v>
      </c>
      <c r="H8964" t="s">
        <v>18516</v>
      </c>
      <c r="I8964" t="s">
        <v>18516</v>
      </c>
      <c r="J8964" t="s">
        <v>18516</v>
      </c>
      <c r="K8964" t="s">
        <v>29707</v>
      </c>
      <c r="L8964" t="s">
        <v>18516</v>
      </c>
      <c r="M8964" t="s">
        <v>18516</v>
      </c>
    </row>
    <row r="8965" spans="1:13" ht="13.5">
      <c r="A8965" t="s">
        <v>3016</v>
      </c>
      <c r="B8965" t="s">
        <v>42715</v>
      </c>
      <c r="C8965" t="s">
        <v>29424</v>
      </c>
      <c r="D8965" t="s">
        <v>29425</v>
      </c>
      <c r="E8965" s="164">
        <v>96</v>
      </c>
      <c r="F8965" s="164">
        <v>96</v>
      </c>
      <c r="G8965" t="s">
        <v>18516</v>
      </c>
      <c r="H8965" t="s">
        <v>18516</v>
      </c>
      <c r="I8965" s="164">
        <v>37.55</v>
      </c>
      <c r="J8965" s="164">
        <v>133.55</v>
      </c>
      <c r="K8965">
        <v>138</v>
      </c>
      <c r="L8965" t="s">
        <v>18516</v>
      </c>
      <c r="M8965" t="s">
        <v>18516</v>
      </c>
    </row>
    <row r="8966" spans="1:13" ht="13.5">
      <c r="A8966" t="s">
        <v>3010</v>
      </c>
      <c r="B8966" t="s">
        <v>42716</v>
      </c>
      <c r="C8966" t="s">
        <v>29424</v>
      </c>
      <c r="D8966" t="s">
        <v>29425</v>
      </c>
      <c r="E8966" s="164">
        <v>96</v>
      </c>
      <c r="F8966" s="164">
        <v>96</v>
      </c>
      <c r="G8966" t="s">
        <v>18516</v>
      </c>
      <c r="H8966" t="s">
        <v>18516</v>
      </c>
      <c r="I8966" s="164">
        <v>37.55</v>
      </c>
      <c r="J8966" s="164">
        <v>133.55</v>
      </c>
      <c r="K8966">
        <v>94</v>
      </c>
      <c r="L8966" t="s">
        <v>18516</v>
      </c>
      <c r="M8966" t="s">
        <v>18516</v>
      </c>
    </row>
    <row r="8967" spans="1:13" ht="13.5">
      <c r="A8967" t="s">
        <v>3019</v>
      </c>
      <c r="B8967" t="s">
        <v>42717</v>
      </c>
      <c r="C8967" t="s">
        <v>29424</v>
      </c>
      <c r="D8967" t="s">
        <v>29425</v>
      </c>
      <c r="E8967" s="164">
        <v>88</v>
      </c>
      <c r="F8967" s="164">
        <v>88</v>
      </c>
      <c r="G8967" t="s">
        <v>18516</v>
      </c>
      <c r="H8967" t="s">
        <v>18516</v>
      </c>
      <c r="I8967" s="164">
        <v>36.11</v>
      </c>
      <c r="J8967" s="164">
        <v>124.11</v>
      </c>
      <c r="K8967">
        <v>2</v>
      </c>
      <c r="L8967" t="s">
        <v>29465</v>
      </c>
      <c r="M8967" t="s">
        <v>33855</v>
      </c>
    </row>
    <row r="8968" spans="1:13" ht="13.5">
      <c r="A8968" t="s">
        <v>3350</v>
      </c>
      <c r="B8968" t="s">
        <v>42718</v>
      </c>
      <c r="C8968" t="s">
        <v>29424</v>
      </c>
      <c r="D8968" t="s">
        <v>29425</v>
      </c>
      <c r="E8968" s="164">
        <v>139</v>
      </c>
      <c r="F8968" s="164">
        <v>126</v>
      </c>
      <c r="G8968" s="165">
        <v>0.9</v>
      </c>
      <c r="H8968" t="s">
        <v>18516</v>
      </c>
      <c r="I8968" s="164">
        <v>52.31</v>
      </c>
      <c r="J8968" s="164">
        <v>178.31</v>
      </c>
      <c r="K8968">
        <v>0</v>
      </c>
      <c r="L8968" t="s">
        <v>18516</v>
      </c>
      <c r="M8968" t="s">
        <v>18516</v>
      </c>
    </row>
    <row r="8969" spans="1:13" ht="13.5">
      <c r="A8969" t="s">
        <v>42719</v>
      </c>
      <c r="B8969" t="s">
        <v>42720</v>
      </c>
      <c r="C8969" t="s">
        <v>29424</v>
      </c>
      <c r="D8969" t="s">
        <v>29425</v>
      </c>
      <c r="E8969" t="s">
        <v>18516</v>
      </c>
      <c r="F8969" t="s">
        <v>18516</v>
      </c>
      <c r="G8969" t="s">
        <v>18516</v>
      </c>
      <c r="H8969" t="s">
        <v>18516</v>
      </c>
      <c r="I8969" t="s">
        <v>18516</v>
      </c>
      <c r="J8969" t="s">
        <v>18516</v>
      </c>
      <c r="K8969" t="s">
        <v>29707</v>
      </c>
      <c r="L8969" t="s">
        <v>18516</v>
      </c>
      <c r="M8969" t="s">
        <v>18516</v>
      </c>
    </row>
    <row r="8970" spans="1:13" ht="13.5">
      <c r="A8970" t="s">
        <v>42721</v>
      </c>
      <c r="B8970" t="s">
        <v>42722</v>
      </c>
      <c r="C8970" t="s">
        <v>29424</v>
      </c>
      <c r="D8970" t="s">
        <v>29425</v>
      </c>
      <c r="E8970" s="164">
        <v>100</v>
      </c>
      <c r="F8970" s="164">
        <v>100</v>
      </c>
      <c r="G8970" t="s">
        <v>18516</v>
      </c>
      <c r="H8970" t="s">
        <v>18516</v>
      </c>
      <c r="I8970" s="164">
        <v>38.27</v>
      </c>
      <c r="J8970" s="164">
        <v>138.27</v>
      </c>
      <c r="K8970">
        <v>73</v>
      </c>
      <c r="L8970" t="s">
        <v>29410</v>
      </c>
      <c r="M8970" t="s">
        <v>33855</v>
      </c>
    </row>
    <row r="8971" spans="1:13" ht="13.5">
      <c r="A8971" t="s">
        <v>42723</v>
      </c>
      <c r="B8971" t="s">
        <v>42724</v>
      </c>
      <c r="C8971" t="s">
        <v>29424</v>
      </c>
      <c r="D8971" t="s">
        <v>29425</v>
      </c>
      <c r="E8971" s="164">
        <v>100</v>
      </c>
      <c r="F8971" s="164">
        <v>100</v>
      </c>
      <c r="G8971" t="s">
        <v>18516</v>
      </c>
      <c r="H8971" t="s">
        <v>18516</v>
      </c>
      <c r="I8971" s="164">
        <v>38.27</v>
      </c>
      <c r="J8971" s="164">
        <v>138.27</v>
      </c>
      <c r="K8971">
        <v>0</v>
      </c>
      <c r="L8971" t="s">
        <v>29410</v>
      </c>
      <c r="M8971" t="s">
        <v>33855</v>
      </c>
    </row>
    <row r="8972" spans="1:13" ht="13.5">
      <c r="A8972" t="s">
        <v>42725</v>
      </c>
      <c r="B8972" t="s">
        <v>42726</v>
      </c>
      <c r="C8972" t="s">
        <v>29424</v>
      </c>
      <c r="D8972" t="s">
        <v>29425</v>
      </c>
      <c r="E8972" t="s">
        <v>18516</v>
      </c>
      <c r="F8972" t="s">
        <v>18516</v>
      </c>
      <c r="G8972" t="s">
        <v>18516</v>
      </c>
      <c r="H8972" t="s">
        <v>18516</v>
      </c>
      <c r="I8972" t="s">
        <v>18516</v>
      </c>
      <c r="J8972" t="s">
        <v>18516</v>
      </c>
      <c r="K8972" t="s">
        <v>29707</v>
      </c>
      <c r="L8972" t="s">
        <v>18516</v>
      </c>
      <c r="M8972" t="s">
        <v>18516</v>
      </c>
    </row>
    <row r="8973" spans="1:13" ht="13.5">
      <c r="A8973" t="s">
        <v>42727</v>
      </c>
      <c r="B8973" t="s">
        <v>42728</v>
      </c>
      <c r="C8973" t="s">
        <v>29424</v>
      </c>
      <c r="D8973" t="s">
        <v>29425</v>
      </c>
      <c r="E8973" s="164">
        <v>168</v>
      </c>
      <c r="F8973" s="164">
        <v>168</v>
      </c>
      <c r="G8973" t="s">
        <v>18516</v>
      </c>
      <c r="H8973" t="s">
        <v>18516</v>
      </c>
      <c r="I8973" s="164">
        <v>84.02</v>
      </c>
      <c r="J8973" s="164">
        <v>252.02</v>
      </c>
      <c r="K8973">
        <v>0</v>
      </c>
      <c r="L8973" t="s">
        <v>18516</v>
      </c>
      <c r="M8973" t="s">
        <v>18516</v>
      </c>
    </row>
    <row r="8974" spans="1:13" ht="13.5">
      <c r="A8974" t="s">
        <v>42729</v>
      </c>
      <c r="B8974" t="s">
        <v>42730</v>
      </c>
      <c r="C8974" t="s">
        <v>29424</v>
      </c>
      <c r="D8974" t="s">
        <v>29425</v>
      </c>
      <c r="E8974" s="164">
        <v>168</v>
      </c>
      <c r="F8974" s="164">
        <v>168</v>
      </c>
      <c r="G8974" t="s">
        <v>18516</v>
      </c>
      <c r="H8974" t="s">
        <v>18516</v>
      </c>
      <c r="I8974" s="164">
        <v>84.02</v>
      </c>
      <c r="J8974" s="164">
        <v>252.02</v>
      </c>
      <c r="K8974">
        <v>18</v>
      </c>
      <c r="L8974" t="s">
        <v>29439</v>
      </c>
      <c r="M8974" t="s">
        <v>30549</v>
      </c>
    </row>
    <row r="8975" spans="1:13" ht="13.5">
      <c r="A8975" t="s">
        <v>11640</v>
      </c>
      <c r="B8975" t="s">
        <v>42731</v>
      </c>
      <c r="C8975" t="s">
        <v>34143</v>
      </c>
      <c r="D8975" t="s">
        <v>34144</v>
      </c>
      <c r="E8975" t="s">
        <v>18516</v>
      </c>
      <c r="F8975" t="s">
        <v>18516</v>
      </c>
      <c r="G8975" t="s">
        <v>18516</v>
      </c>
      <c r="H8975" t="s">
        <v>18516</v>
      </c>
      <c r="I8975" t="s">
        <v>18516</v>
      </c>
      <c r="J8975" t="s">
        <v>18516</v>
      </c>
      <c r="K8975" t="s">
        <v>29707</v>
      </c>
      <c r="L8975" t="s">
        <v>18516</v>
      </c>
      <c r="M8975" t="s">
        <v>18516</v>
      </c>
    </row>
    <row r="8976" spans="1:13" ht="13.5">
      <c r="A8976" t="s">
        <v>11637</v>
      </c>
      <c r="B8976" t="s">
        <v>42732</v>
      </c>
      <c r="C8976" t="s">
        <v>37036</v>
      </c>
      <c r="D8976" t="s">
        <v>37037</v>
      </c>
      <c r="E8976" t="s">
        <v>18516</v>
      </c>
      <c r="F8976" t="s">
        <v>18516</v>
      </c>
      <c r="G8976" t="s">
        <v>18516</v>
      </c>
      <c r="H8976" t="s">
        <v>18516</v>
      </c>
      <c r="I8976" t="s">
        <v>18516</v>
      </c>
      <c r="J8976" t="s">
        <v>18516</v>
      </c>
      <c r="K8976" t="s">
        <v>29707</v>
      </c>
      <c r="L8976" t="s">
        <v>18516</v>
      </c>
      <c r="M8976" t="s">
        <v>18516</v>
      </c>
    </row>
    <row r="8977" spans="1:13" ht="13.5">
      <c r="A8977" t="s">
        <v>6750</v>
      </c>
      <c r="B8977" t="s">
        <v>42733</v>
      </c>
      <c r="C8977" t="s">
        <v>29493</v>
      </c>
      <c r="D8977" t="s">
        <v>29494</v>
      </c>
      <c r="E8977" t="s">
        <v>18516</v>
      </c>
      <c r="F8977" t="s">
        <v>18516</v>
      </c>
      <c r="G8977" t="s">
        <v>18516</v>
      </c>
      <c r="H8977" t="s">
        <v>18516</v>
      </c>
      <c r="I8977" t="s">
        <v>18516</v>
      </c>
      <c r="J8977" t="s">
        <v>18516</v>
      </c>
      <c r="K8977" t="s">
        <v>29707</v>
      </c>
      <c r="L8977" t="s">
        <v>18516</v>
      </c>
      <c r="M8977" t="s">
        <v>18516</v>
      </c>
    </row>
    <row r="8978" spans="1:13" ht="13.5">
      <c r="A8978" t="s">
        <v>208</v>
      </c>
      <c r="B8978" t="s">
        <v>42734</v>
      </c>
      <c r="C8978" t="s">
        <v>29493</v>
      </c>
      <c r="D8978" t="s">
        <v>29494</v>
      </c>
      <c r="E8978" s="164">
        <v>335</v>
      </c>
      <c r="F8978" s="164">
        <v>335</v>
      </c>
      <c r="G8978" t="s">
        <v>18516</v>
      </c>
      <c r="H8978" t="s">
        <v>18516</v>
      </c>
      <c r="I8978" s="164">
        <v>106.3</v>
      </c>
      <c r="J8978" s="164">
        <v>441.3</v>
      </c>
      <c r="K8978">
        <v>0</v>
      </c>
      <c r="L8978" t="s">
        <v>18516</v>
      </c>
      <c r="M8978" t="s">
        <v>18516</v>
      </c>
    </row>
    <row r="8979" spans="1:13" ht="13.5">
      <c r="A8979" t="s">
        <v>181</v>
      </c>
      <c r="B8979" t="s">
        <v>42735</v>
      </c>
      <c r="C8979" t="s">
        <v>29493</v>
      </c>
      <c r="D8979" t="s">
        <v>29494</v>
      </c>
      <c r="E8979" s="164">
        <v>498</v>
      </c>
      <c r="F8979" s="164">
        <v>378</v>
      </c>
      <c r="G8979" s="165">
        <v>0.75</v>
      </c>
      <c r="H8979" t="s">
        <v>18516</v>
      </c>
      <c r="I8979" s="164">
        <v>131.25</v>
      </c>
      <c r="J8979" s="164">
        <v>509.25</v>
      </c>
      <c r="K8979">
        <v>61</v>
      </c>
      <c r="L8979" t="s">
        <v>18516</v>
      </c>
      <c r="M8979" t="s">
        <v>18516</v>
      </c>
    </row>
    <row r="8980" spans="1:13" ht="13.5">
      <c r="A8980" t="s">
        <v>15733</v>
      </c>
      <c r="B8980" t="s">
        <v>42736</v>
      </c>
      <c r="C8980" t="s">
        <v>29493</v>
      </c>
      <c r="D8980" t="s">
        <v>29494</v>
      </c>
      <c r="E8980" s="164">
        <v>225</v>
      </c>
      <c r="F8980" s="164">
        <v>225</v>
      </c>
      <c r="G8980" t="s">
        <v>18516</v>
      </c>
      <c r="H8980" t="s">
        <v>18516</v>
      </c>
      <c r="I8980" s="164">
        <v>130.49</v>
      </c>
      <c r="J8980" s="164">
        <v>355.49</v>
      </c>
      <c r="K8980">
        <v>0</v>
      </c>
      <c r="L8980" t="s">
        <v>18516</v>
      </c>
      <c r="M8980" t="s">
        <v>18516</v>
      </c>
    </row>
    <row r="8981" spans="1:13" ht="13.5">
      <c r="A8981" t="s">
        <v>15736</v>
      </c>
      <c r="B8981" t="s">
        <v>42737</v>
      </c>
      <c r="C8981" t="s">
        <v>29493</v>
      </c>
      <c r="D8981" t="s">
        <v>29494</v>
      </c>
      <c r="E8981" s="164">
        <v>205</v>
      </c>
      <c r="F8981" s="164">
        <v>180</v>
      </c>
      <c r="G8981" s="165">
        <v>0.87</v>
      </c>
      <c r="H8981" t="s">
        <v>18516</v>
      </c>
      <c r="I8981" s="164">
        <v>130.49</v>
      </c>
      <c r="J8981" s="164">
        <v>310.49</v>
      </c>
      <c r="K8981">
        <v>4</v>
      </c>
      <c r="L8981" t="s">
        <v>18516</v>
      </c>
      <c r="M8981" t="s">
        <v>18516</v>
      </c>
    </row>
    <row r="8982" spans="1:13" ht="13.5">
      <c r="A8982" t="s">
        <v>1813</v>
      </c>
      <c r="B8982" t="s">
        <v>42738</v>
      </c>
      <c r="C8982" t="s">
        <v>29493</v>
      </c>
      <c r="D8982" t="s">
        <v>29494</v>
      </c>
      <c r="E8982" t="s">
        <v>18516</v>
      </c>
      <c r="F8982" t="s">
        <v>18516</v>
      </c>
      <c r="G8982" t="s">
        <v>18516</v>
      </c>
      <c r="H8982" t="s">
        <v>18516</v>
      </c>
      <c r="I8982" t="s">
        <v>18516</v>
      </c>
      <c r="J8982" t="s">
        <v>18516</v>
      </c>
      <c r="K8982" t="s">
        <v>29707</v>
      </c>
      <c r="L8982" t="s">
        <v>18516</v>
      </c>
      <c r="M8982" t="s">
        <v>18516</v>
      </c>
    </row>
    <row r="8983" spans="1:13" ht="13.5">
      <c r="A8983" t="s">
        <v>1593</v>
      </c>
      <c r="B8983" t="s">
        <v>33388</v>
      </c>
      <c r="C8983" t="s">
        <v>29493</v>
      </c>
      <c r="D8983" t="s">
        <v>29494</v>
      </c>
      <c r="E8983" t="s">
        <v>18516</v>
      </c>
      <c r="F8983" t="s">
        <v>18516</v>
      </c>
      <c r="G8983" t="s">
        <v>18516</v>
      </c>
      <c r="H8983" t="s">
        <v>18516</v>
      </c>
      <c r="I8983" t="s">
        <v>18516</v>
      </c>
      <c r="J8983" t="s">
        <v>18516</v>
      </c>
      <c r="K8983" t="s">
        <v>29707</v>
      </c>
      <c r="L8983" t="s">
        <v>18516</v>
      </c>
      <c r="M8983" t="s">
        <v>18516</v>
      </c>
    </row>
    <row r="8984" spans="1:13" ht="13.5">
      <c r="A8984" t="s">
        <v>1590</v>
      </c>
      <c r="B8984" t="s">
        <v>34571</v>
      </c>
      <c r="C8984" t="s">
        <v>29493</v>
      </c>
      <c r="D8984" t="s">
        <v>29494</v>
      </c>
      <c r="E8984" t="s">
        <v>18516</v>
      </c>
      <c r="F8984" t="s">
        <v>18516</v>
      </c>
      <c r="G8984" t="s">
        <v>18516</v>
      </c>
      <c r="H8984" t="s">
        <v>18516</v>
      </c>
      <c r="I8984" t="s">
        <v>18516</v>
      </c>
      <c r="J8984" t="s">
        <v>18516</v>
      </c>
      <c r="K8984" t="s">
        <v>29707</v>
      </c>
      <c r="L8984" t="s">
        <v>18516</v>
      </c>
      <c r="M8984" t="s">
        <v>18516</v>
      </c>
    </row>
    <row r="8985" spans="1:13" ht="13.5">
      <c r="A8985" t="s">
        <v>1369</v>
      </c>
      <c r="B8985" t="s">
        <v>42739</v>
      </c>
      <c r="C8985" t="s">
        <v>29493</v>
      </c>
      <c r="D8985" t="s">
        <v>29494</v>
      </c>
      <c r="E8985" t="s">
        <v>18516</v>
      </c>
      <c r="F8985" t="s">
        <v>18516</v>
      </c>
      <c r="G8985" t="s">
        <v>18516</v>
      </c>
      <c r="H8985" t="s">
        <v>18516</v>
      </c>
      <c r="I8985" t="s">
        <v>18516</v>
      </c>
      <c r="J8985" t="s">
        <v>18516</v>
      </c>
      <c r="K8985" t="s">
        <v>29707</v>
      </c>
      <c r="L8985" t="s">
        <v>18516</v>
      </c>
      <c r="M8985" t="s">
        <v>18516</v>
      </c>
    </row>
    <row r="8986" spans="1:13" ht="13.5">
      <c r="A8986" t="s">
        <v>42740</v>
      </c>
      <c r="B8986" t="s">
        <v>32312</v>
      </c>
      <c r="C8986" t="s">
        <v>29493</v>
      </c>
      <c r="D8986" t="s">
        <v>29494</v>
      </c>
      <c r="E8986" t="s">
        <v>18516</v>
      </c>
      <c r="F8986" t="s">
        <v>18516</v>
      </c>
      <c r="G8986" t="s">
        <v>18516</v>
      </c>
      <c r="H8986" t="s">
        <v>18516</v>
      </c>
      <c r="I8986" t="s">
        <v>18516</v>
      </c>
      <c r="J8986" t="s">
        <v>18516</v>
      </c>
      <c r="K8986" t="s">
        <v>29707</v>
      </c>
      <c r="L8986" t="s">
        <v>18516</v>
      </c>
      <c r="M8986" t="s">
        <v>18516</v>
      </c>
    </row>
    <row r="8987" spans="1:13" ht="13.5">
      <c r="A8987" t="s">
        <v>1390</v>
      </c>
      <c r="B8987" t="s">
        <v>32316</v>
      </c>
      <c r="C8987" t="s">
        <v>29493</v>
      </c>
      <c r="D8987" t="s">
        <v>29494</v>
      </c>
      <c r="E8987" t="s">
        <v>18516</v>
      </c>
      <c r="F8987" t="s">
        <v>18516</v>
      </c>
      <c r="G8987" t="s">
        <v>18516</v>
      </c>
      <c r="H8987" t="s">
        <v>18516</v>
      </c>
      <c r="I8987" t="s">
        <v>18516</v>
      </c>
      <c r="J8987" t="s">
        <v>18516</v>
      </c>
      <c r="K8987" t="s">
        <v>29707</v>
      </c>
      <c r="L8987" t="s">
        <v>18516</v>
      </c>
      <c r="M8987" t="s">
        <v>18516</v>
      </c>
    </row>
    <row r="8988" spans="1:13" ht="13.5">
      <c r="A8988" t="s">
        <v>42741</v>
      </c>
      <c r="B8988" t="s">
        <v>42742</v>
      </c>
      <c r="C8988" t="s">
        <v>29493</v>
      </c>
      <c r="D8988" t="s">
        <v>29494</v>
      </c>
      <c r="E8988" s="164">
        <v>255</v>
      </c>
      <c r="F8988" s="164">
        <v>230</v>
      </c>
      <c r="G8988" s="165">
        <v>0.9</v>
      </c>
      <c r="H8988" t="s">
        <v>18516</v>
      </c>
      <c r="I8988" s="164">
        <v>149.01</v>
      </c>
      <c r="J8988" s="164">
        <v>379.01</v>
      </c>
      <c r="K8988">
        <v>47</v>
      </c>
      <c r="L8988" t="s">
        <v>18516</v>
      </c>
      <c r="M8988" t="s">
        <v>18516</v>
      </c>
    </row>
    <row r="8989" spans="1:13" ht="13.5">
      <c r="A8989" t="s">
        <v>42743</v>
      </c>
      <c r="B8989" t="s">
        <v>42744</v>
      </c>
      <c r="C8989" t="s">
        <v>29493</v>
      </c>
      <c r="D8989" t="s">
        <v>29494</v>
      </c>
      <c r="E8989" s="164">
        <v>255</v>
      </c>
      <c r="F8989" s="164">
        <v>230</v>
      </c>
      <c r="G8989" s="165">
        <v>0.9</v>
      </c>
      <c r="H8989" t="s">
        <v>18516</v>
      </c>
      <c r="I8989" s="164">
        <v>92.54</v>
      </c>
      <c r="J8989" s="164">
        <v>322.54</v>
      </c>
      <c r="K8989">
        <v>47</v>
      </c>
      <c r="L8989" t="s">
        <v>18516</v>
      </c>
      <c r="M8989" t="s">
        <v>18516</v>
      </c>
    </row>
    <row r="8990" spans="1:13" ht="13.5">
      <c r="A8990" t="s">
        <v>5595</v>
      </c>
      <c r="B8990" t="s">
        <v>42745</v>
      </c>
      <c r="C8990" t="s">
        <v>29493</v>
      </c>
      <c r="D8990" t="s">
        <v>29494</v>
      </c>
      <c r="E8990" t="s">
        <v>18516</v>
      </c>
      <c r="F8990" t="s">
        <v>18516</v>
      </c>
      <c r="G8990" t="s">
        <v>18516</v>
      </c>
      <c r="H8990" t="s">
        <v>18516</v>
      </c>
      <c r="I8990" t="s">
        <v>18516</v>
      </c>
      <c r="J8990" t="s">
        <v>18516</v>
      </c>
      <c r="K8990" t="s">
        <v>29707</v>
      </c>
      <c r="L8990" t="s">
        <v>18516</v>
      </c>
      <c r="M8990" t="s">
        <v>18516</v>
      </c>
    </row>
    <row r="8991" spans="1:13" ht="13.5">
      <c r="A8991" t="s">
        <v>12717</v>
      </c>
      <c r="B8991" t="s">
        <v>42746</v>
      </c>
      <c r="C8991" t="s">
        <v>29493</v>
      </c>
      <c r="D8991" t="s">
        <v>29494</v>
      </c>
      <c r="E8991" t="s">
        <v>18516</v>
      </c>
      <c r="F8991" t="s">
        <v>18516</v>
      </c>
      <c r="G8991" t="s">
        <v>18516</v>
      </c>
      <c r="H8991" t="s">
        <v>18516</v>
      </c>
      <c r="I8991" t="s">
        <v>18516</v>
      </c>
      <c r="J8991" t="s">
        <v>18516</v>
      </c>
      <c r="K8991" t="s">
        <v>29707</v>
      </c>
      <c r="L8991" t="s">
        <v>18516</v>
      </c>
      <c r="M8991" t="s">
        <v>18516</v>
      </c>
    </row>
    <row r="8992" spans="1:13" ht="13.5">
      <c r="A8992" t="s">
        <v>42747</v>
      </c>
      <c r="B8992" t="s">
        <v>42748</v>
      </c>
      <c r="C8992" t="s">
        <v>29493</v>
      </c>
      <c r="D8992" t="s">
        <v>29494</v>
      </c>
      <c r="E8992" t="s">
        <v>18516</v>
      </c>
      <c r="F8992" t="s">
        <v>18516</v>
      </c>
      <c r="G8992" t="s">
        <v>18516</v>
      </c>
      <c r="H8992" t="s">
        <v>18516</v>
      </c>
      <c r="I8992" t="s">
        <v>18516</v>
      </c>
      <c r="J8992" t="s">
        <v>18516</v>
      </c>
      <c r="K8992" t="s">
        <v>29707</v>
      </c>
      <c r="L8992" t="s">
        <v>18516</v>
      </c>
      <c r="M8992" t="s">
        <v>18516</v>
      </c>
    </row>
    <row r="8993" spans="1:13" ht="13.5">
      <c r="A8993" t="s">
        <v>42749</v>
      </c>
      <c r="B8993" t="s">
        <v>42750</v>
      </c>
      <c r="C8993" t="s">
        <v>29493</v>
      </c>
      <c r="D8993" t="s">
        <v>29494</v>
      </c>
      <c r="E8993" t="s">
        <v>18516</v>
      </c>
      <c r="F8993" t="s">
        <v>18516</v>
      </c>
      <c r="G8993" t="s">
        <v>18516</v>
      </c>
      <c r="H8993" t="s">
        <v>18516</v>
      </c>
      <c r="I8993" t="s">
        <v>18516</v>
      </c>
      <c r="J8993" t="s">
        <v>18516</v>
      </c>
      <c r="K8993" t="s">
        <v>29707</v>
      </c>
      <c r="L8993" t="s">
        <v>18516</v>
      </c>
      <c r="M8993" t="s">
        <v>18516</v>
      </c>
    </row>
    <row r="8994" spans="1:13" ht="13.5">
      <c r="A8994" t="s">
        <v>42751</v>
      </c>
      <c r="B8994" t="s">
        <v>42752</v>
      </c>
      <c r="C8994" t="s">
        <v>29493</v>
      </c>
      <c r="D8994" t="s">
        <v>29494</v>
      </c>
      <c r="E8994" s="164">
        <v>730</v>
      </c>
      <c r="F8994" s="164">
        <v>730</v>
      </c>
      <c r="G8994" t="s">
        <v>18516</v>
      </c>
      <c r="H8994" t="s">
        <v>18516</v>
      </c>
      <c r="I8994" s="164">
        <v>337.04</v>
      </c>
      <c r="J8994" s="164">
        <v>1067.04</v>
      </c>
      <c r="K8994">
        <v>0</v>
      </c>
      <c r="L8994" t="s">
        <v>18516</v>
      </c>
      <c r="M8994" t="s">
        <v>18516</v>
      </c>
    </row>
    <row r="8995" spans="1:13" ht="13.5">
      <c r="A8995" t="s">
        <v>2788</v>
      </c>
      <c r="B8995" t="s">
        <v>42753</v>
      </c>
      <c r="C8995" t="s">
        <v>29493</v>
      </c>
      <c r="D8995" t="s">
        <v>29494</v>
      </c>
      <c r="E8995" t="s">
        <v>18516</v>
      </c>
      <c r="F8995" t="s">
        <v>18516</v>
      </c>
      <c r="G8995" t="s">
        <v>18516</v>
      </c>
      <c r="H8995" t="s">
        <v>18516</v>
      </c>
      <c r="I8995" t="s">
        <v>18516</v>
      </c>
      <c r="J8995" t="s">
        <v>18516</v>
      </c>
      <c r="K8995" t="s">
        <v>29707</v>
      </c>
      <c r="L8995" t="s">
        <v>18516</v>
      </c>
      <c r="M8995" t="s">
        <v>18516</v>
      </c>
    </row>
    <row r="8996" spans="1:13" ht="13.5">
      <c r="A8996" t="s">
        <v>42754</v>
      </c>
      <c r="B8996" t="s">
        <v>42755</v>
      </c>
      <c r="C8996" t="s">
        <v>29493</v>
      </c>
      <c r="D8996" t="s">
        <v>29494</v>
      </c>
      <c r="E8996" s="164">
        <v>316</v>
      </c>
      <c r="F8996" s="164">
        <v>316</v>
      </c>
      <c r="G8996" t="s">
        <v>18516</v>
      </c>
      <c r="H8996" t="s">
        <v>18516</v>
      </c>
      <c r="I8996" s="164">
        <v>86.62</v>
      </c>
      <c r="J8996" s="164">
        <v>402.62</v>
      </c>
      <c r="K8996">
        <v>75</v>
      </c>
      <c r="L8996" t="s">
        <v>18516</v>
      </c>
      <c r="M8996" t="s">
        <v>18516</v>
      </c>
    </row>
    <row r="8997" spans="1:13" ht="13.5">
      <c r="A8997" t="s">
        <v>42756</v>
      </c>
      <c r="B8997" t="s">
        <v>42757</v>
      </c>
      <c r="C8997" t="s">
        <v>29493</v>
      </c>
      <c r="D8997" t="s">
        <v>29494</v>
      </c>
      <c r="E8997" s="164">
        <v>315</v>
      </c>
      <c r="F8997" s="164">
        <v>315</v>
      </c>
      <c r="G8997" t="s">
        <v>18516</v>
      </c>
      <c r="H8997" t="s">
        <v>18516</v>
      </c>
      <c r="I8997" s="164">
        <v>86.62</v>
      </c>
      <c r="J8997" s="164">
        <v>401.62</v>
      </c>
      <c r="K8997">
        <v>76</v>
      </c>
      <c r="L8997" t="s">
        <v>29439</v>
      </c>
      <c r="M8997" t="s">
        <v>30930</v>
      </c>
    </row>
    <row r="8998" spans="1:13" ht="13.5">
      <c r="A8998" t="s">
        <v>3677</v>
      </c>
      <c r="B8998" t="s">
        <v>42758</v>
      </c>
      <c r="C8998" t="s">
        <v>29493</v>
      </c>
      <c r="D8998" t="s">
        <v>29494</v>
      </c>
      <c r="E8998" t="s">
        <v>18516</v>
      </c>
      <c r="F8998" t="s">
        <v>18516</v>
      </c>
      <c r="G8998" t="s">
        <v>18516</v>
      </c>
      <c r="H8998" t="s">
        <v>18516</v>
      </c>
      <c r="I8998" t="s">
        <v>18516</v>
      </c>
      <c r="J8998" t="s">
        <v>18516</v>
      </c>
      <c r="K8998" t="s">
        <v>29707</v>
      </c>
      <c r="L8998" t="s">
        <v>18516</v>
      </c>
      <c r="M8998" t="s">
        <v>18516</v>
      </c>
    </row>
    <row r="8999" spans="1:13" ht="13.5">
      <c r="A8999" t="s">
        <v>42759</v>
      </c>
      <c r="B8999" t="s">
        <v>42760</v>
      </c>
      <c r="C8999" t="s">
        <v>29493</v>
      </c>
      <c r="D8999" t="s">
        <v>29494</v>
      </c>
      <c r="E8999" t="s">
        <v>18516</v>
      </c>
      <c r="F8999" t="s">
        <v>18516</v>
      </c>
      <c r="G8999" t="s">
        <v>18516</v>
      </c>
      <c r="H8999" t="s">
        <v>18516</v>
      </c>
      <c r="I8999" t="s">
        <v>18516</v>
      </c>
      <c r="J8999" t="s">
        <v>18516</v>
      </c>
      <c r="K8999" t="s">
        <v>29707</v>
      </c>
      <c r="L8999" t="s">
        <v>18516</v>
      </c>
      <c r="M8999" t="s">
        <v>18516</v>
      </c>
    </row>
    <row r="9000" spans="1:13" ht="13.5">
      <c r="A9000" t="s">
        <v>42761</v>
      </c>
      <c r="B9000" t="s">
        <v>42762</v>
      </c>
      <c r="C9000" t="s">
        <v>29493</v>
      </c>
      <c r="D9000" t="s">
        <v>29494</v>
      </c>
      <c r="E9000" t="s">
        <v>18516</v>
      </c>
      <c r="F9000" t="s">
        <v>18516</v>
      </c>
      <c r="G9000" t="s">
        <v>18516</v>
      </c>
      <c r="H9000" t="s">
        <v>18516</v>
      </c>
      <c r="I9000" t="s">
        <v>18516</v>
      </c>
      <c r="J9000" t="s">
        <v>18516</v>
      </c>
      <c r="K9000" t="s">
        <v>29707</v>
      </c>
      <c r="L9000" t="s">
        <v>18516</v>
      </c>
      <c r="M9000" t="s">
        <v>18516</v>
      </c>
    </row>
    <row r="9001" spans="1:13" ht="13.5">
      <c r="A9001" t="s">
        <v>42763</v>
      </c>
      <c r="B9001" t="s">
        <v>42764</v>
      </c>
      <c r="C9001" t="s">
        <v>29493</v>
      </c>
      <c r="D9001" t="s">
        <v>29494</v>
      </c>
      <c r="E9001" s="164">
        <v>154</v>
      </c>
      <c r="F9001" s="164">
        <v>154</v>
      </c>
      <c r="G9001" t="s">
        <v>18516</v>
      </c>
      <c r="H9001" t="s">
        <v>18516</v>
      </c>
      <c r="I9001" s="164">
        <v>51.68</v>
      </c>
      <c r="J9001" s="164">
        <v>205.68</v>
      </c>
      <c r="K9001">
        <v>58</v>
      </c>
      <c r="L9001" t="s">
        <v>18516</v>
      </c>
      <c r="M9001" t="s">
        <v>18516</v>
      </c>
    </row>
    <row r="9002" spans="1:13" ht="13.5">
      <c r="A9002" t="s">
        <v>42765</v>
      </c>
      <c r="B9002" t="s">
        <v>42766</v>
      </c>
      <c r="C9002" t="s">
        <v>29493</v>
      </c>
      <c r="D9002" t="s">
        <v>29494</v>
      </c>
      <c r="E9002" s="164">
        <v>143</v>
      </c>
      <c r="F9002" s="164">
        <v>143</v>
      </c>
      <c r="G9002" t="s">
        <v>18516</v>
      </c>
      <c r="H9002" t="s">
        <v>18516</v>
      </c>
      <c r="I9002" s="164">
        <v>46.11</v>
      </c>
      <c r="J9002" s="164">
        <v>189.11</v>
      </c>
      <c r="K9002">
        <v>53</v>
      </c>
      <c r="L9002" t="s">
        <v>18516</v>
      </c>
      <c r="M9002" t="s">
        <v>18516</v>
      </c>
    </row>
    <row r="9003" spans="1:13" ht="13.5">
      <c r="A9003" t="s">
        <v>42767</v>
      </c>
      <c r="B9003" t="s">
        <v>42768</v>
      </c>
      <c r="C9003" t="s">
        <v>29493</v>
      </c>
      <c r="D9003" t="s">
        <v>29494</v>
      </c>
      <c r="E9003" t="s">
        <v>18516</v>
      </c>
      <c r="F9003" t="s">
        <v>18516</v>
      </c>
      <c r="G9003" t="s">
        <v>18516</v>
      </c>
      <c r="H9003" t="s">
        <v>18516</v>
      </c>
      <c r="I9003" t="s">
        <v>18516</v>
      </c>
      <c r="J9003" t="s">
        <v>18516</v>
      </c>
      <c r="K9003" t="s">
        <v>29707</v>
      </c>
      <c r="L9003" t="s">
        <v>18516</v>
      </c>
      <c r="M9003" t="s">
        <v>18516</v>
      </c>
    </row>
    <row r="9004" spans="1:13" ht="13.5">
      <c r="A9004" t="s">
        <v>42769</v>
      </c>
      <c r="B9004" t="s">
        <v>42770</v>
      </c>
      <c r="C9004" t="s">
        <v>29493</v>
      </c>
      <c r="D9004" t="s">
        <v>29494</v>
      </c>
      <c r="E9004" t="s">
        <v>18516</v>
      </c>
      <c r="F9004" t="s">
        <v>18516</v>
      </c>
      <c r="G9004" t="s">
        <v>18516</v>
      </c>
      <c r="H9004" t="s">
        <v>18516</v>
      </c>
      <c r="I9004" t="s">
        <v>18516</v>
      </c>
      <c r="J9004" t="s">
        <v>18516</v>
      </c>
      <c r="K9004" t="s">
        <v>29707</v>
      </c>
      <c r="L9004" t="s">
        <v>18516</v>
      </c>
      <c r="M9004" t="s">
        <v>18516</v>
      </c>
    </row>
    <row r="9005" spans="1:13" ht="13.5">
      <c r="A9005" t="s">
        <v>10179</v>
      </c>
      <c r="B9005" t="s">
        <v>42771</v>
      </c>
      <c r="C9005" t="s">
        <v>29493</v>
      </c>
      <c r="D9005" t="s">
        <v>29494</v>
      </c>
      <c r="E9005" t="s">
        <v>18516</v>
      </c>
      <c r="F9005" t="s">
        <v>18516</v>
      </c>
      <c r="G9005" t="s">
        <v>18516</v>
      </c>
      <c r="H9005" t="s">
        <v>18516</v>
      </c>
      <c r="I9005" t="s">
        <v>18516</v>
      </c>
      <c r="J9005" t="s">
        <v>18516</v>
      </c>
      <c r="K9005" t="s">
        <v>29707</v>
      </c>
      <c r="L9005" t="s">
        <v>18516</v>
      </c>
      <c r="M9005" t="s">
        <v>18516</v>
      </c>
    </row>
    <row r="9006" spans="1:13" ht="13.5">
      <c r="A9006" t="s">
        <v>1146</v>
      </c>
      <c r="B9006" t="s">
        <v>42772</v>
      </c>
      <c r="C9006" t="s">
        <v>29493</v>
      </c>
      <c r="D9006" t="s">
        <v>29494</v>
      </c>
      <c r="E9006" t="s">
        <v>18516</v>
      </c>
      <c r="F9006" t="s">
        <v>18516</v>
      </c>
      <c r="G9006" t="s">
        <v>18516</v>
      </c>
      <c r="H9006" t="s">
        <v>18516</v>
      </c>
      <c r="I9006" t="s">
        <v>18516</v>
      </c>
      <c r="J9006" t="s">
        <v>18516</v>
      </c>
      <c r="K9006" t="s">
        <v>29707</v>
      </c>
      <c r="L9006" t="s">
        <v>18516</v>
      </c>
      <c r="M9006" t="s">
        <v>18516</v>
      </c>
    </row>
    <row r="9007" spans="1:13" ht="13.5">
      <c r="A9007" t="s">
        <v>42773</v>
      </c>
      <c r="B9007" t="s">
        <v>42774</v>
      </c>
      <c r="C9007" t="s">
        <v>29493</v>
      </c>
      <c r="D9007" t="s">
        <v>29494</v>
      </c>
      <c r="E9007" t="s">
        <v>18516</v>
      </c>
      <c r="F9007" t="s">
        <v>18516</v>
      </c>
      <c r="G9007" t="s">
        <v>18516</v>
      </c>
      <c r="H9007" t="s">
        <v>18516</v>
      </c>
      <c r="I9007" t="s">
        <v>18516</v>
      </c>
      <c r="J9007" t="s">
        <v>18516</v>
      </c>
      <c r="K9007" t="s">
        <v>29707</v>
      </c>
      <c r="L9007" t="s">
        <v>18516</v>
      </c>
      <c r="M9007" t="s">
        <v>18516</v>
      </c>
    </row>
    <row r="9008" spans="1:13" ht="13.5">
      <c r="A9008" t="s">
        <v>42775</v>
      </c>
      <c r="B9008" t="s">
        <v>42776</v>
      </c>
      <c r="C9008" t="s">
        <v>29493</v>
      </c>
      <c r="D9008" t="s">
        <v>29494</v>
      </c>
      <c r="E9008" t="s">
        <v>18516</v>
      </c>
      <c r="F9008" t="s">
        <v>18516</v>
      </c>
      <c r="G9008" t="s">
        <v>18516</v>
      </c>
      <c r="H9008" t="s">
        <v>18516</v>
      </c>
      <c r="I9008" t="s">
        <v>18516</v>
      </c>
      <c r="J9008" t="s">
        <v>18516</v>
      </c>
      <c r="K9008" t="s">
        <v>29707</v>
      </c>
      <c r="L9008" t="s">
        <v>18516</v>
      </c>
      <c r="M9008" t="s">
        <v>18516</v>
      </c>
    </row>
    <row r="9009" spans="1:13" ht="13.5">
      <c r="A9009" t="s">
        <v>42777</v>
      </c>
      <c r="B9009" t="s">
        <v>42778</v>
      </c>
      <c r="C9009" t="s">
        <v>29493</v>
      </c>
      <c r="D9009" t="s">
        <v>29494</v>
      </c>
      <c r="E9009" s="164">
        <v>220</v>
      </c>
      <c r="F9009" s="164">
        <v>220</v>
      </c>
      <c r="G9009" t="s">
        <v>18516</v>
      </c>
      <c r="H9009" t="s">
        <v>18516</v>
      </c>
      <c r="I9009" s="164">
        <v>53.63</v>
      </c>
      <c r="J9009" s="164">
        <v>273.63</v>
      </c>
      <c r="K9009">
        <v>54</v>
      </c>
      <c r="L9009" t="s">
        <v>18516</v>
      </c>
      <c r="M9009" t="s">
        <v>18516</v>
      </c>
    </row>
    <row r="9010" spans="1:13" ht="13.5">
      <c r="A9010" t="s">
        <v>42779</v>
      </c>
      <c r="B9010" t="s">
        <v>42780</v>
      </c>
      <c r="C9010" t="s">
        <v>29493</v>
      </c>
      <c r="D9010" t="s">
        <v>29494</v>
      </c>
      <c r="E9010" s="164">
        <v>180</v>
      </c>
      <c r="F9010" s="164">
        <v>180</v>
      </c>
      <c r="G9010" t="s">
        <v>18516</v>
      </c>
      <c r="H9010" t="s">
        <v>18516</v>
      </c>
      <c r="I9010" s="164">
        <v>53.63</v>
      </c>
      <c r="J9010" s="164">
        <v>233.63</v>
      </c>
      <c r="K9010">
        <v>0</v>
      </c>
      <c r="L9010" t="s">
        <v>29439</v>
      </c>
      <c r="M9010" t="s">
        <v>29446</v>
      </c>
    </row>
    <row r="9011" spans="1:13" ht="13.5">
      <c r="A9011" t="s">
        <v>42781</v>
      </c>
      <c r="B9011" t="s">
        <v>42782</v>
      </c>
      <c r="C9011" t="s">
        <v>29493</v>
      </c>
      <c r="D9011" t="s">
        <v>29494</v>
      </c>
      <c r="E9011" t="s">
        <v>18516</v>
      </c>
      <c r="F9011" t="s">
        <v>18516</v>
      </c>
      <c r="G9011" t="s">
        <v>18516</v>
      </c>
      <c r="H9011" t="s">
        <v>18516</v>
      </c>
      <c r="I9011" t="s">
        <v>18516</v>
      </c>
      <c r="J9011" t="s">
        <v>18516</v>
      </c>
      <c r="K9011" t="s">
        <v>29707</v>
      </c>
      <c r="L9011" t="s">
        <v>18516</v>
      </c>
      <c r="M9011" t="s">
        <v>18516</v>
      </c>
    </row>
    <row r="9012" spans="1:13" ht="13.5">
      <c r="A9012" t="s">
        <v>42783</v>
      </c>
      <c r="B9012" t="s">
        <v>42784</v>
      </c>
      <c r="C9012" t="s">
        <v>29493</v>
      </c>
      <c r="D9012" t="s">
        <v>29494</v>
      </c>
      <c r="E9012" s="164">
        <v>241</v>
      </c>
      <c r="F9012" s="164">
        <v>241</v>
      </c>
      <c r="G9012" t="s">
        <v>18516</v>
      </c>
      <c r="H9012" t="s">
        <v>18516</v>
      </c>
      <c r="I9012" s="164">
        <v>84.44</v>
      </c>
      <c r="J9012" s="164">
        <v>325.44</v>
      </c>
      <c r="K9012">
        <v>16</v>
      </c>
      <c r="L9012" t="s">
        <v>18516</v>
      </c>
      <c r="M9012" t="s">
        <v>18516</v>
      </c>
    </row>
    <row r="9013" spans="1:13" ht="13.5">
      <c r="A9013" t="s">
        <v>42785</v>
      </c>
      <c r="B9013" t="s">
        <v>42786</v>
      </c>
      <c r="C9013" t="s">
        <v>29493</v>
      </c>
      <c r="D9013" t="s">
        <v>29494</v>
      </c>
      <c r="E9013" s="164">
        <v>439</v>
      </c>
      <c r="F9013" s="164">
        <v>439</v>
      </c>
      <c r="G9013" t="s">
        <v>18516</v>
      </c>
      <c r="H9013" t="s">
        <v>18516</v>
      </c>
      <c r="I9013" s="164">
        <v>103.53</v>
      </c>
      <c r="J9013" s="164">
        <v>542.53</v>
      </c>
      <c r="K9013">
        <v>52</v>
      </c>
      <c r="L9013" t="s">
        <v>18516</v>
      </c>
      <c r="M9013" t="s">
        <v>18516</v>
      </c>
    </row>
    <row r="9014" spans="1:13" ht="13.5">
      <c r="A9014" t="s">
        <v>42787</v>
      </c>
      <c r="B9014" t="s">
        <v>42788</v>
      </c>
      <c r="C9014" t="s">
        <v>29493</v>
      </c>
      <c r="D9014" t="s">
        <v>29494</v>
      </c>
      <c r="E9014" t="s">
        <v>18516</v>
      </c>
      <c r="F9014" t="s">
        <v>18516</v>
      </c>
      <c r="G9014" t="s">
        <v>18516</v>
      </c>
      <c r="H9014" t="s">
        <v>18516</v>
      </c>
      <c r="I9014" t="s">
        <v>18516</v>
      </c>
      <c r="J9014" t="s">
        <v>18516</v>
      </c>
      <c r="K9014" t="s">
        <v>29707</v>
      </c>
      <c r="L9014" t="s">
        <v>18516</v>
      </c>
      <c r="M9014" t="s">
        <v>18516</v>
      </c>
    </row>
    <row r="9015" spans="1:13" ht="13.5">
      <c r="A9015" t="s">
        <v>42789</v>
      </c>
      <c r="B9015" t="s">
        <v>42790</v>
      </c>
      <c r="C9015" t="s">
        <v>29493</v>
      </c>
      <c r="D9015" t="s">
        <v>29494</v>
      </c>
      <c r="E9015" t="s">
        <v>18516</v>
      </c>
      <c r="F9015" t="s">
        <v>18516</v>
      </c>
      <c r="G9015" t="s">
        <v>18516</v>
      </c>
      <c r="H9015" t="s">
        <v>18516</v>
      </c>
      <c r="I9015" t="s">
        <v>18516</v>
      </c>
      <c r="J9015" t="s">
        <v>18516</v>
      </c>
      <c r="K9015" t="s">
        <v>29707</v>
      </c>
      <c r="L9015" t="s">
        <v>18516</v>
      </c>
      <c r="M9015" t="s">
        <v>18516</v>
      </c>
    </row>
    <row r="9016" spans="1:13" ht="13.5">
      <c r="A9016" t="s">
        <v>42791</v>
      </c>
      <c r="B9016" t="s">
        <v>42792</v>
      </c>
      <c r="C9016" t="s">
        <v>29493</v>
      </c>
      <c r="D9016" t="s">
        <v>29494</v>
      </c>
      <c r="E9016" s="164">
        <v>303</v>
      </c>
      <c r="F9016" s="164">
        <v>303</v>
      </c>
      <c r="G9016" t="s">
        <v>18516</v>
      </c>
      <c r="H9016" t="s">
        <v>18516</v>
      </c>
      <c r="I9016" s="164">
        <v>68.06</v>
      </c>
      <c r="J9016" s="164">
        <v>371.06</v>
      </c>
      <c r="K9016">
        <v>39</v>
      </c>
      <c r="L9016" t="s">
        <v>18516</v>
      </c>
      <c r="M9016" t="s">
        <v>18516</v>
      </c>
    </row>
    <row r="9017" spans="1:13" ht="13.5">
      <c r="A9017" t="s">
        <v>42793</v>
      </c>
      <c r="B9017" t="s">
        <v>42794</v>
      </c>
      <c r="C9017" t="s">
        <v>29493</v>
      </c>
      <c r="D9017" t="s">
        <v>29494</v>
      </c>
      <c r="E9017" s="164">
        <v>317</v>
      </c>
      <c r="F9017" s="164">
        <v>317</v>
      </c>
      <c r="G9017" t="s">
        <v>18516</v>
      </c>
      <c r="H9017" t="s">
        <v>18516</v>
      </c>
      <c r="I9017" s="164">
        <v>82.59</v>
      </c>
      <c r="J9017" s="164">
        <v>399.59</v>
      </c>
      <c r="K9017">
        <v>31</v>
      </c>
      <c r="L9017" t="s">
        <v>18516</v>
      </c>
      <c r="M9017" t="s">
        <v>18516</v>
      </c>
    </row>
    <row r="9018" spans="1:13" ht="13.5">
      <c r="A9018" t="s">
        <v>42795</v>
      </c>
      <c r="B9018" t="s">
        <v>42796</v>
      </c>
      <c r="C9018" t="s">
        <v>29493</v>
      </c>
      <c r="D9018" t="s">
        <v>29494</v>
      </c>
      <c r="E9018" s="164">
        <v>298</v>
      </c>
      <c r="F9018" s="164">
        <v>298</v>
      </c>
      <c r="G9018" t="s">
        <v>18516</v>
      </c>
      <c r="H9018" t="s">
        <v>18516</v>
      </c>
      <c r="I9018" s="164">
        <v>57.06</v>
      </c>
      <c r="J9018" s="164">
        <v>355.06</v>
      </c>
      <c r="K9018">
        <v>32</v>
      </c>
      <c r="L9018" t="s">
        <v>29439</v>
      </c>
      <c r="M9018" t="s">
        <v>30529</v>
      </c>
    </row>
    <row r="9019" spans="1:13" ht="13.5">
      <c r="A9019" t="s">
        <v>42797</v>
      </c>
      <c r="B9019" t="s">
        <v>42798</v>
      </c>
      <c r="C9019" t="s">
        <v>29493</v>
      </c>
      <c r="D9019" t="s">
        <v>29494</v>
      </c>
      <c r="E9019" t="s">
        <v>18516</v>
      </c>
      <c r="F9019" t="s">
        <v>18516</v>
      </c>
      <c r="G9019" t="s">
        <v>18516</v>
      </c>
      <c r="H9019" t="s">
        <v>18516</v>
      </c>
      <c r="I9019" t="s">
        <v>18516</v>
      </c>
      <c r="J9019" t="s">
        <v>18516</v>
      </c>
      <c r="K9019" t="s">
        <v>29707</v>
      </c>
      <c r="L9019" t="s">
        <v>18516</v>
      </c>
      <c r="M9019" t="s">
        <v>18516</v>
      </c>
    </row>
    <row r="9020" spans="1:13" ht="13.5">
      <c r="A9020" t="s">
        <v>42799</v>
      </c>
      <c r="B9020" t="s">
        <v>42800</v>
      </c>
      <c r="C9020" t="s">
        <v>29493</v>
      </c>
      <c r="D9020" t="s">
        <v>29494</v>
      </c>
      <c r="E9020" t="s">
        <v>18516</v>
      </c>
      <c r="F9020" t="s">
        <v>18516</v>
      </c>
      <c r="G9020" t="s">
        <v>18516</v>
      </c>
      <c r="H9020" t="s">
        <v>18516</v>
      </c>
      <c r="I9020" t="s">
        <v>18516</v>
      </c>
      <c r="J9020" t="s">
        <v>18516</v>
      </c>
      <c r="K9020" t="s">
        <v>29707</v>
      </c>
      <c r="L9020" t="s">
        <v>18516</v>
      </c>
      <c r="M9020" t="s">
        <v>18516</v>
      </c>
    </row>
    <row r="9021" spans="1:13" ht="13.5">
      <c r="A9021" t="s">
        <v>42801</v>
      </c>
      <c r="B9021" t="s">
        <v>42802</v>
      </c>
      <c r="C9021" t="s">
        <v>29493</v>
      </c>
      <c r="D9021" t="s">
        <v>29494</v>
      </c>
      <c r="E9021" t="s">
        <v>18516</v>
      </c>
      <c r="F9021" t="s">
        <v>18516</v>
      </c>
      <c r="G9021" t="s">
        <v>18516</v>
      </c>
      <c r="H9021" t="s">
        <v>18516</v>
      </c>
      <c r="I9021" t="s">
        <v>18516</v>
      </c>
      <c r="J9021" t="s">
        <v>18516</v>
      </c>
      <c r="K9021" t="s">
        <v>29707</v>
      </c>
      <c r="L9021" t="s">
        <v>18516</v>
      </c>
      <c r="M9021" t="s">
        <v>18516</v>
      </c>
    </row>
    <row r="9022" spans="1:13" ht="13.5">
      <c r="A9022" t="s">
        <v>42803</v>
      </c>
      <c r="B9022" t="s">
        <v>42804</v>
      </c>
      <c r="C9022" t="s">
        <v>29493</v>
      </c>
      <c r="D9022" t="s">
        <v>29494</v>
      </c>
      <c r="E9022" s="164">
        <v>238</v>
      </c>
      <c r="F9022" s="164">
        <v>238</v>
      </c>
      <c r="G9022" t="s">
        <v>18516</v>
      </c>
      <c r="H9022" t="s">
        <v>18516</v>
      </c>
      <c r="I9022" s="164">
        <v>78.06</v>
      </c>
      <c r="J9022" s="164">
        <v>316.06</v>
      </c>
      <c r="K9022">
        <v>26</v>
      </c>
      <c r="L9022" t="s">
        <v>18516</v>
      </c>
      <c r="M9022" t="s">
        <v>18516</v>
      </c>
    </row>
    <row r="9023" spans="1:13" ht="13.5">
      <c r="A9023" t="s">
        <v>749</v>
      </c>
      <c r="B9023" t="s">
        <v>42805</v>
      </c>
      <c r="C9023" t="s">
        <v>29493</v>
      </c>
      <c r="D9023" t="s">
        <v>29494</v>
      </c>
      <c r="E9023" t="s">
        <v>18516</v>
      </c>
      <c r="F9023" t="s">
        <v>18516</v>
      </c>
      <c r="G9023" t="s">
        <v>18516</v>
      </c>
      <c r="H9023" t="s">
        <v>18516</v>
      </c>
      <c r="I9023" t="s">
        <v>18516</v>
      </c>
      <c r="J9023" t="s">
        <v>18516</v>
      </c>
      <c r="K9023" t="s">
        <v>29707</v>
      </c>
      <c r="L9023" t="s">
        <v>18516</v>
      </c>
      <c r="M9023" t="s">
        <v>18516</v>
      </c>
    </row>
    <row r="9024" spans="1:13" ht="13.5">
      <c r="A9024" t="s">
        <v>42806</v>
      </c>
      <c r="B9024" t="s">
        <v>42807</v>
      </c>
      <c r="C9024" t="s">
        <v>29493</v>
      </c>
      <c r="D9024" t="s">
        <v>29494</v>
      </c>
      <c r="E9024" t="s">
        <v>18516</v>
      </c>
      <c r="F9024" t="s">
        <v>18516</v>
      </c>
      <c r="G9024" t="s">
        <v>18516</v>
      </c>
      <c r="H9024" t="s">
        <v>18516</v>
      </c>
      <c r="I9024" t="s">
        <v>18516</v>
      </c>
      <c r="J9024" t="s">
        <v>18516</v>
      </c>
      <c r="K9024" t="s">
        <v>29707</v>
      </c>
      <c r="L9024" t="s">
        <v>18516</v>
      </c>
      <c r="M9024" t="s">
        <v>18516</v>
      </c>
    </row>
    <row r="9025" spans="1:13" ht="13.5">
      <c r="A9025" t="s">
        <v>42808</v>
      </c>
      <c r="B9025" t="s">
        <v>42809</v>
      </c>
      <c r="C9025" t="s">
        <v>29493</v>
      </c>
      <c r="D9025" t="s">
        <v>29494</v>
      </c>
      <c r="E9025" s="164">
        <v>480</v>
      </c>
      <c r="F9025" s="164">
        <v>480</v>
      </c>
      <c r="G9025" t="s">
        <v>18516</v>
      </c>
      <c r="H9025" t="s">
        <v>18516</v>
      </c>
      <c r="I9025" s="164">
        <v>126.1</v>
      </c>
      <c r="J9025" s="164">
        <v>606.1</v>
      </c>
      <c r="K9025">
        <v>1</v>
      </c>
      <c r="L9025" t="s">
        <v>18516</v>
      </c>
      <c r="M9025" t="s">
        <v>18516</v>
      </c>
    </row>
    <row r="9026" spans="1:13" ht="13.5">
      <c r="A9026" t="s">
        <v>42810</v>
      </c>
      <c r="B9026" t="s">
        <v>42811</v>
      </c>
      <c r="C9026" t="s">
        <v>29493</v>
      </c>
      <c r="D9026" t="s">
        <v>29494</v>
      </c>
      <c r="E9026" t="s">
        <v>18516</v>
      </c>
      <c r="F9026" t="s">
        <v>18516</v>
      </c>
      <c r="G9026" t="s">
        <v>18516</v>
      </c>
      <c r="H9026" t="s">
        <v>18516</v>
      </c>
      <c r="I9026" t="s">
        <v>18516</v>
      </c>
      <c r="J9026" t="s">
        <v>18516</v>
      </c>
      <c r="K9026" t="s">
        <v>29707</v>
      </c>
      <c r="L9026" t="s">
        <v>18516</v>
      </c>
      <c r="M9026" t="s">
        <v>18516</v>
      </c>
    </row>
    <row r="9027" spans="1:13" ht="13.5">
      <c r="A9027" t="s">
        <v>42812</v>
      </c>
      <c r="B9027" t="s">
        <v>42813</v>
      </c>
      <c r="C9027" t="s">
        <v>29493</v>
      </c>
      <c r="D9027" t="s">
        <v>29494</v>
      </c>
      <c r="E9027" t="s">
        <v>18516</v>
      </c>
      <c r="F9027" t="s">
        <v>18516</v>
      </c>
      <c r="G9027" t="s">
        <v>18516</v>
      </c>
      <c r="H9027" t="s">
        <v>18516</v>
      </c>
      <c r="I9027" t="s">
        <v>18516</v>
      </c>
      <c r="J9027" t="s">
        <v>18516</v>
      </c>
      <c r="K9027" t="s">
        <v>29707</v>
      </c>
      <c r="L9027" t="s">
        <v>18516</v>
      </c>
      <c r="M9027" t="s">
        <v>18516</v>
      </c>
    </row>
    <row r="9028" spans="1:13" ht="13.5">
      <c r="A9028" t="s">
        <v>42814</v>
      </c>
      <c r="B9028" t="s">
        <v>42815</v>
      </c>
      <c r="C9028" t="s">
        <v>29493</v>
      </c>
      <c r="D9028" t="s">
        <v>29494</v>
      </c>
      <c r="E9028" t="s">
        <v>18516</v>
      </c>
      <c r="F9028" t="s">
        <v>18516</v>
      </c>
      <c r="G9028" t="s">
        <v>18516</v>
      </c>
      <c r="H9028" t="s">
        <v>18516</v>
      </c>
      <c r="I9028" t="s">
        <v>18516</v>
      </c>
      <c r="J9028" t="s">
        <v>18516</v>
      </c>
      <c r="K9028" t="s">
        <v>29707</v>
      </c>
      <c r="L9028" t="s">
        <v>18516</v>
      </c>
      <c r="M9028" t="s">
        <v>18516</v>
      </c>
    </row>
    <row r="9029" spans="1:13" ht="13.5">
      <c r="A9029" t="s">
        <v>42816</v>
      </c>
      <c r="B9029" t="s">
        <v>42817</v>
      </c>
      <c r="C9029" t="s">
        <v>29493</v>
      </c>
      <c r="D9029" t="s">
        <v>29494</v>
      </c>
      <c r="E9029" t="s">
        <v>18516</v>
      </c>
      <c r="F9029" t="s">
        <v>18516</v>
      </c>
      <c r="G9029" t="s">
        <v>18516</v>
      </c>
      <c r="H9029" t="s">
        <v>18516</v>
      </c>
      <c r="I9029" t="s">
        <v>18516</v>
      </c>
      <c r="J9029" t="s">
        <v>18516</v>
      </c>
      <c r="K9029" t="s">
        <v>29707</v>
      </c>
      <c r="L9029" t="s">
        <v>18516</v>
      </c>
      <c r="M9029" t="s">
        <v>18516</v>
      </c>
    </row>
    <row r="9030" spans="1:13" ht="13.5">
      <c r="A9030" t="s">
        <v>42818</v>
      </c>
      <c r="B9030" t="s">
        <v>42819</v>
      </c>
      <c r="C9030" t="s">
        <v>29493</v>
      </c>
      <c r="D9030" t="s">
        <v>29494</v>
      </c>
      <c r="E9030" t="s">
        <v>18516</v>
      </c>
      <c r="F9030" t="s">
        <v>18516</v>
      </c>
      <c r="G9030" t="s">
        <v>18516</v>
      </c>
      <c r="H9030" t="s">
        <v>18516</v>
      </c>
      <c r="I9030" t="s">
        <v>18516</v>
      </c>
      <c r="J9030" t="s">
        <v>18516</v>
      </c>
      <c r="K9030" t="s">
        <v>29707</v>
      </c>
      <c r="L9030" t="s">
        <v>18516</v>
      </c>
      <c r="M9030" t="s">
        <v>18516</v>
      </c>
    </row>
    <row r="9031" spans="1:13" ht="13.5">
      <c r="A9031" t="s">
        <v>42820</v>
      </c>
      <c r="B9031" t="s">
        <v>42821</v>
      </c>
      <c r="C9031" t="s">
        <v>29493</v>
      </c>
      <c r="D9031" t="s">
        <v>29494</v>
      </c>
      <c r="E9031" t="s">
        <v>18516</v>
      </c>
      <c r="F9031" t="s">
        <v>18516</v>
      </c>
      <c r="G9031" t="s">
        <v>18516</v>
      </c>
      <c r="H9031" t="s">
        <v>18516</v>
      </c>
      <c r="I9031" t="s">
        <v>18516</v>
      </c>
      <c r="J9031" t="s">
        <v>18516</v>
      </c>
      <c r="K9031" t="s">
        <v>29707</v>
      </c>
      <c r="L9031" t="s">
        <v>18516</v>
      </c>
      <c r="M9031" t="s">
        <v>18516</v>
      </c>
    </row>
    <row r="9032" spans="1:13" ht="13.5">
      <c r="A9032" t="s">
        <v>668</v>
      </c>
      <c r="B9032" t="s">
        <v>42822</v>
      </c>
      <c r="C9032" t="s">
        <v>29493</v>
      </c>
      <c r="D9032" t="s">
        <v>29494</v>
      </c>
      <c r="E9032" s="164">
        <v>179</v>
      </c>
      <c r="F9032" s="164">
        <v>151</v>
      </c>
      <c r="G9032" s="165">
        <v>0.84</v>
      </c>
      <c r="H9032" t="s">
        <v>18516</v>
      </c>
      <c r="I9032" s="164">
        <v>46.11</v>
      </c>
      <c r="J9032" s="164">
        <v>197.11</v>
      </c>
      <c r="K9032">
        <v>73</v>
      </c>
      <c r="L9032" t="s">
        <v>18516</v>
      </c>
      <c r="M9032" t="s">
        <v>18516</v>
      </c>
    </row>
    <row r="9033" spans="1:13" ht="13.5">
      <c r="A9033" t="s">
        <v>42823</v>
      </c>
      <c r="B9033" t="s">
        <v>42824</v>
      </c>
      <c r="C9033" t="s">
        <v>29493</v>
      </c>
      <c r="D9033" t="s">
        <v>29494</v>
      </c>
      <c r="E9033" s="164">
        <v>175</v>
      </c>
      <c r="F9033" s="164">
        <v>175</v>
      </c>
      <c r="G9033" t="s">
        <v>18516</v>
      </c>
      <c r="H9033" t="s">
        <v>18516</v>
      </c>
      <c r="I9033" s="164">
        <v>46.34</v>
      </c>
      <c r="J9033" s="164">
        <v>221.34</v>
      </c>
      <c r="K9033">
        <v>24</v>
      </c>
      <c r="L9033" t="s">
        <v>18516</v>
      </c>
      <c r="M9033" t="s">
        <v>18516</v>
      </c>
    </row>
    <row r="9034" spans="1:13" ht="13.5">
      <c r="A9034" t="s">
        <v>42825</v>
      </c>
      <c r="B9034" t="s">
        <v>42826</v>
      </c>
      <c r="C9034" t="s">
        <v>29493</v>
      </c>
      <c r="D9034" t="s">
        <v>29494</v>
      </c>
      <c r="E9034" t="s">
        <v>18516</v>
      </c>
      <c r="F9034" t="s">
        <v>18516</v>
      </c>
      <c r="G9034" t="s">
        <v>18516</v>
      </c>
      <c r="H9034" t="s">
        <v>18516</v>
      </c>
      <c r="I9034" t="s">
        <v>18516</v>
      </c>
      <c r="J9034" t="s">
        <v>18516</v>
      </c>
      <c r="K9034" t="s">
        <v>29707</v>
      </c>
      <c r="L9034" t="s">
        <v>18516</v>
      </c>
      <c r="M9034" t="s">
        <v>18516</v>
      </c>
    </row>
    <row r="9035" spans="1:13" ht="13.5">
      <c r="A9035" t="s">
        <v>42827</v>
      </c>
      <c r="B9035" t="s">
        <v>42828</v>
      </c>
      <c r="C9035" t="s">
        <v>29493</v>
      </c>
      <c r="D9035" t="s">
        <v>29494</v>
      </c>
      <c r="E9035" t="s">
        <v>18516</v>
      </c>
      <c r="F9035" t="s">
        <v>18516</v>
      </c>
      <c r="G9035" t="s">
        <v>18516</v>
      </c>
      <c r="H9035" t="s">
        <v>18516</v>
      </c>
      <c r="I9035" t="s">
        <v>18516</v>
      </c>
      <c r="J9035" t="s">
        <v>18516</v>
      </c>
      <c r="K9035" t="s">
        <v>29707</v>
      </c>
      <c r="L9035" t="s">
        <v>18516</v>
      </c>
      <c r="M9035" t="s">
        <v>18516</v>
      </c>
    </row>
    <row r="9036" spans="1:13" ht="13.5">
      <c r="A9036" t="s">
        <v>42829</v>
      </c>
      <c r="B9036" t="s">
        <v>42830</v>
      </c>
      <c r="C9036" t="s">
        <v>29493</v>
      </c>
      <c r="D9036" t="s">
        <v>29494</v>
      </c>
      <c r="E9036" t="s">
        <v>18516</v>
      </c>
      <c r="F9036" t="s">
        <v>18516</v>
      </c>
      <c r="G9036" t="s">
        <v>18516</v>
      </c>
      <c r="H9036" t="s">
        <v>18516</v>
      </c>
      <c r="I9036" t="s">
        <v>18516</v>
      </c>
      <c r="J9036" t="s">
        <v>18516</v>
      </c>
      <c r="K9036" t="s">
        <v>29707</v>
      </c>
      <c r="L9036" t="s">
        <v>18516</v>
      </c>
      <c r="M9036" t="s">
        <v>18516</v>
      </c>
    </row>
    <row r="9037" spans="1:13" ht="13.5">
      <c r="A9037" t="s">
        <v>1720</v>
      </c>
      <c r="B9037" t="s">
        <v>42831</v>
      </c>
      <c r="C9037" t="s">
        <v>29493</v>
      </c>
      <c r="D9037" t="s">
        <v>29494</v>
      </c>
      <c r="E9037" t="s">
        <v>18516</v>
      </c>
      <c r="F9037" t="s">
        <v>18516</v>
      </c>
      <c r="G9037" t="s">
        <v>18516</v>
      </c>
      <c r="H9037" t="s">
        <v>18516</v>
      </c>
      <c r="I9037" t="s">
        <v>18516</v>
      </c>
      <c r="J9037" t="s">
        <v>18516</v>
      </c>
      <c r="K9037" t="s">
        <v>29707</v>
      </c>
      <c r="L9037" t="s">
        <v>18516</v>
      </c>
      <c r="M9037" t="s">
        <v>18516</v>
      </c>
    </row>
    <row r="9038" spans="1:13" ht="13.5">
      <c r="A9038" t="s">
        <v>42832</v>
      </c>
      <c r="B9038" t="s">
        <v>42833</v>
      </c>
      <c r="C9038" t="s">
        <v>29493</v>
      </c>
      <c r="D9038" t="s">
        <v>29494</v>
      </c>
      <c r="E9038" t="s">
        <v>18516</v>
      </c>
      <c r="F9038" t="s">
        <v>18516</v>
      </c>
      <c r="G9038" t="s">
        <v>18516</v>
      </c>
      <c r="H9038" t="s">
        <v>18516</v>
      </c>
      <c r="I9038" t="s">
        <v>18516</v>
      </c>
      <c r="J9038" t="s">
        <v>18516</v>
      </c>
      <c r="K9038" t="s">
        <v>29707</v>
      </c>
      <c r="L9038" t="s">
        <v>18516</v>
      </c>
      <c r="M9038" t="s">
        <v>18516</v>
      </c>
    </row>
    <row r="9039" spans="1:13" ht="13.5">
      <c r="A9039" t="s">
        <v>42834</v>
      </c>
      <c r="B9039" t="s">
        <v>42835</v>
      </c>
      <c r="C9039" t="s">
        <v>29493</v>
      </c>
      <c r="D9039" t="s">
        <v>29494</v>
      </c>
      <c r="E9039" s="164">
        <v>385</v>
      </c>
      <c r="F9039" s="164">
        <v>350</v>
      </c>
      <c r="G9039" s="165">
        <v>0.9</v>
      </c>
      <c r="H9039" t="s">
        <v>18516</v>
      </c>
      <c r="I9039" s="164">
        <v>146.71</v>
      </c>
      <c r="J9039" s="164">
        <v>496.71</v>
      </c>
      <c r="K9039">
        <v>63</v>
      </c>
      <c r="L9039" t="s">
        <v>18516</v>
      </c>
      <c r="M9039" t="s">
        <v>18516</v>
      </c>
    </row>
    <row r="9040" spans="1:13" ht="13.5">
      <c r="A9040" t="s">
        <v>5684</v>
      </c>
      <c r="B9040" t="s">
        <v>42836</v>
      </c>
      <c r="C9040" t="s">
        <v>29493</v>
      </c>
      <c r="D9040" t="s">
        <v>29494</v>
      </c>
      <c r="E9040" t="s">
        <v>18516</v>
      </c>
      <c r="F9040" t="s">
        <v>18516</v>
      </c>
      <c r="G9040" t="s">
        <v>18516</v>
      </c>
      <c r="H9040" t="s">
        <v>18516</v>
      </c>
      <c r="I9040" t="s">
        <v>18516</v>
      </c>
      <c r="J9040" t="s">
        <v>18516</v>
      </c>
      <c r="K9040" t="s">
        <v>29707</v>
      </c>
      <c r="L9040" t="s">
        <v>18516</v>
      </c>
      <c r="M9040" t="s">
        <v>18516</v>
      </c>
    </row>
    <row r="9041" spans="1:13" ht="13.5">
      <c r="A9041" t="s">
        <v>5377</v>
      </c>
      <c r="B9041" t="s">
        <v>42837</v>
      </c>
      <c r="C9041" t="s">
        <v>29493</v>
      </c>
      <c r="D9041" t="s">
        <v>29494</v>
      </c>
      <c r="E9041" s="164">
        <v>452</v>
      </c>
      <c r="F9041" s="164">
        <v>452</v>
      </c>
      <c r="G9041" t="s">
        <v>18516</v>
      </c>
      <c r="H9041" t="s">
        <v>18516</v>
      </c>
      <c r="I9041" s="164">
        <v>253.93</v>
      </c>
      <c r="J9041" s="164">
        <v>705.93</v>
      </c>
      <c r="K9041">
        <v>18</v>
      </c>
      <c r="L9041" t="s">
        <v>18516</v>
      </c>
      <c r="M9041" t="s">
        <v>18516</v>
      </c>
    </row>
    <row r="9042" spans="1:13" ht="13.5">
      <c r="A9042" t="s">
        <v>85</v>
      </c>
      <c r="B9042" t="s">
        <v>31744</v>
      </c>
      <c r="C9042" t="s">
        <v>29493</v>
      </c>
      <c r="D9042" t="s">
        <v>29494</v>
      </c>
      <c r="E9042" t="s">
        <v>18516</v>
      </c>
      <c r="F9042" t="s">
        <v>18516</v>
      </c>
      <c r="G9042" t="s">
        <v>18516</v>
      </c>
      <c r="H9042" t="s">
        <v>18516</v>
      </c>
      <c r="I9042" t="s">
        <v>18516</v>
      </c>
      <c r="J9042" t="s">
        <v>18516</v>
      </c>
      <c r="K9042" t="s">
        <v>29707</v>
      </c>
      <c r="L9042" t="s">
        <v>18516</v>
      </c>
      <c r="M9042" t="s">
        <v>18516</v>
      </c>
    </row>
    <row r="9043" spans="1:13" ht="13.5">
      <c r="A9043" t="s">
        <v>172</v>
      </c>
      <c r="B9043" t="s">
        <v>42838</v>
      </c>
      <c r="C9043" t="s">
        <v>29493</v>
      </c>
      <c r="D9043" t="s">
        <v>29494</v>
      </c>
      <c r="E9043" t="s">
        <v>18516</v>
      </c>
      <c r="F9043" t="s">
        <v>18516</v>
      </c>
      <c r="G9043" t="s">
        <v>18516</v>
      </c>
      <c r="H9043" t="s">
        <v>18516</v>
      </c>
      <c r="I9043" t="s">
        <v>18516</v>
      </c>
      <c r="J9043" t="s">
        <v>18516</v>
      </c>
      <c r="K9043" t="s">
        <v>29707</v>
      </c>
      <c r="L9043" t="s">
        <v>18516</v>
      </c>
      <c r="M9043" t="s">
        <v>18516</v>
      </c>
    </row>
    <row r="9044" spans="1:13" ht="13.5">
      <c r="A9044" t="s">
        <v>42839</v>
      </c>
      <c r="B9044" t="s">
        <v>42840</v>
      </c>
      <c r="C9044" t="s">
        <v>29493</v>
      </c>
      <c r="D9044" t="s">
        <v>29494</v>
      </c>
      <c r="E9044" s="164">
        <v>480</v>
      </c>
      <c r="F9044" s="164">
        <v>480</v>
      </c>
      <c r="G9044" t="s">
        <v>18516</v>
      </c>
      <c r="H9044" t="s">
        <v>18516</v>
      </c>
      <c r="I9044" s="164">
        <v>143.27</v>
      </c>
      <c r="J9044" s="164">
        <v>623.27</v>
      </c>
      <c r="K9044">
        <v>35</v>
      </c>
      <c r="L9044" t="s">
        <v>18516</v>
      </c>
      <c r="M9044" t="s">
        <v>18516</v>
      </c>
    </row>
    <row r="9045" spans="1:13" ht="13.5">
      <c r="A9045" t="s">
        <v>3120</v>
      </c>
      <c r="B9045" t="s">
        <v>42841</v>
      </c>
      <c r="C9045" t="s">
        <v>29493</v>
      </c>
      <c r="D9045" t="s">
        <v>29494</v>
      </c>
      <c r="E9045" s="164">
        <v>165</v>
      </c>
      <c r="F9045" s="164">
        <v>140</v>
      </c>
      <c r="G9045" s="165">
        <v>0.84</v>
      </c>
      <c r="H9045" t="s">
        <v>18516</v>
      </c>
      <c r="I9045" s="164">
        <v>82.45</v>
      </c>
      <c r="J9045" s="164">
        <v>222.45</v>
      </c>
      <c r="K9045">
        <v>29</v>
      </c>
      <c r="L9045" t="s">
        <v>18516</v>
      </c>
      <c r="M9045" t="s">
        <v>18516</v>
      </c>
    </row>
    <row r="9046" spans="1:13" ht="13.5">
      <c r="A9046" t="s">
        <v>2767</v>
      </c>
      <c r="B9046" t="s">
        <v>42842</v>
      </c>
      <c r="C9046" t="s">
        <v>29493</v>
      </c>
      <c r="D9046" t="s">
        <v>29494</v>
      </c>
      <c r="E9046" s="164">
        <v>370</v>
      </c>
      <c r="F9046" s="164">
        <v>325</v>
      </c>
      <c r="G9046" s="165">
        <v>0.87</v>
      </c>
      <c r="H9046" t="s">
        <v>18516</v>
      </c>
      <c r="I9046" s="164">
        <v>197.77</v>
      </c>
      <c r="J9046" s="164">
        <v>522.77</v>
      </c>
      <c r="K9046">
        <v>134</v>
      </c>
      <c r="L9046" t="s">
        <v>18516</v>
      </c>
      <c r="M9046" t="s">
        <v>18516</v>
      </c>
    </row>
    <row r="9047" spans="1:13" ht="13.5">
      <c r="A9047" t="s">
        <v>1293</v>
      </c>
      <c r="B9047" t="s">
        <v>42843</v>
      </c>
      <c r="C9047" t="s">
        <v>29493</v>
      </c>
      <c r="D9047" t="s">
        <v>29494</v>
      </c>
      <c r="E9047" s="164">
        <v>506</v>
      </c>
      <c r="F9047" s="164">
        <v>496</v>
      </c>
      <c r="G9047" s="165">
        <v>0.98</v>
      </c>
      <c r="H9047" t="s">
        <v>18516</v>
      </c>
      <c r="I9047" s="164">
        <v>241.16</v>
      </c>
      <c r="J9047" s="164">
        <v>737.16</v>
      </c>
      <c r="K9047">
        <v>0</v>
      </c>
      <c r="L9047" t="s">
        <v>18516</v>
      </c>
      <c r="M9047" t="s">
        <v>18516</v>
      </c>
    </row>
    <row r="9048" spans="1:13" ht="13.5">
      <c r="A9048" t="s">
        <v>42844</v>
      </c>
      <c r="B9048" t="s">
        <v>42845</v>
      </c>
      <c r="C9048" t="s">
        <v>29493</v>
      </c>
      <c r="D9048" t="s">
        <v>29494</v>
      </c>
      <c r="E9048" s="164">
        <v>297</v>
      </c>
      <c r="F9048" s="164">
        <v>297</v>
      </c>
      <c r="G9048" t="s">
        <v>18516</v>
      </c>
      <c r="H9048" t="s">
        <v>18516</v>
      </c>
      <c r="I9048" s="164">
        <v>92.54</v>
      </c>
      <c r="J9048" s="164">
        <v>389.54</v>
      </c>
      <c r="K9048">
        <v>37</v>
      </c>
      <c r="L9048" t="s">
        <v>18516</v>
      </c>
      <c r="M9048" t="s">
        <v>18516</v>
      </c>
    </row>
    <row r="9049" spans="1:13" ht="13.5">
      <c r="A9049" t="s">
        <v>1007</v>
      </c>
      <c r="B9049" t="s">
        <v>42846</v>
      </c>
      <c r="C9049" t="s">
        <v>29493</v>
      </c>
      <c r="D9049" t="s">
        <v>29494</v>
      </c>
      <c r="E9049" s="164">
        <v>460</v>
      </c>
      <c r="F9049" s="164">
        <v>443</v>
      </c>
      <c r="G9049" s="165">
        <v>0.96</v>
      </c>
      <c r="H9049" t="s">
        <v>18516</v>
      </c>
      <c r="I9049" s="164">
        <v>101.46</v>
      </c>
      <c r="J9049" s="164">
        <v>544.46</v>
      </c>
      <c r="K9049">
        <v>0</v>
      </c>
      <c r="L9049" t="s">
        <v>18516</v>
      </c>
      <c r="M9049" t="s">
        <v>18516</v>
      </c>
    </row>
    <row r="9050" spans="1:13" ht="13.5">
      <c r="A9050" t="s">
        <v>2475</v>
      </c>
      <c r="B9050" t="s">
        <v>42847</v>
      </c>
      <c r="C9050" t="s">
        <v>29493</v>
      </c>
      <c r="D9050" t="s">
        <v>29494</v>
      </c>
      <c r="E9050" t="s">
        <v>18516</v>
      </c>
      <c r="F9050" t="s">
        <v>18516</v>
      </c>
      <c r="G9050" t="s">
        <v>18516</v>
      </c>
      <c r="H9050" t="s">
        <v>18516</v>
      </c>
      <c r="I9050" t="s">
        <v>18516</v>
      </c>
      <c r="J9050" t="s">
        <v>18516</v>
      </c>
      <c r="K9050" t="s">
        <v>29707</v>
      </c>
      <c r="L9050" t="s">
        <v>18516</v>
      </c>
      <c r="M9050" t="s">
        <v>18516</v>
      </c>
    </row>
    <row r="9051" spans="1:13" ht="13.5">
      <c r="A9051" t="s">
        <v>42848</v>
      </c>
      <c r="B9051" t="s">
        <v>42849</v>
      </c>
      <c r="C9051" t="s">
        <v>29493</v>
      </c>
      <c r="D9051" t="s">
        <v>29494</v>
      </c>
      <c r="E9051" t="s">
        <v>18516</v>
      </c>
      <c r="F9051" t="s">
        <v>18516</v>
      </c>
      <c r="G9051" t="s">
        <v>18516</v>
      </c>
      <c r="H9051" t="s">
        <v>18516</v>
      </c>
      <c r="I9051" t="s">
        <v>18516</v>
      </c>
      <c r="J9051" t="s">
        <v>18516</v>
      </c>
      <c r="K9051" t="s">
        <v>29707</v>
      </c>
      <c r="L9051" t="s">
        <v>18516</v>
      </c>
      <c r="M9051" t="s">
        <v>18516</v>
      </c>
    </row>
    <row r="9052" spans="1:13" ht="13.5">
      <c r="A9052" t="s">
        <v>42850</v>
      </c>
      <c r="B9052" t="s">
        <v>42851</v>
      </c>
      <c r="C9052" t="s">
        <v>29493</v>
      </c>
      <c r="D9052" t="s">
        <v>29494</v>
      </c>
      <c r="E9052" t="s">
        <v>18516</v>
      </c>
      <c r="F9052" t="s">
        <v>18516</v>
      </c>
      <c r="G9052" t="s">
        <v>18516</v>
      </c>
      <c r="H9052" t="s">
        <v>18516</v>
      </c>
      <c r="I9052" t="s">
        <v>18516</v>
      </c>
      <c r="J9052" t="s">
        <v>18516</v>
      </c>
      <c r="K9052" t="s">
        <v>29707</v>
      </c>
      <c r="L9052" t="s">
        <v>18516</v>
      </c>
      <c r="M9052" t="s">
        <v>18516</v>
      </c>
    </row>
    <row r="9053" spans="1:13" ht="13.5">
      <c r="A9053" t="s">
        <v>2508</v>
      </c>
      <c r="B9053" t="s">
        <v>42852</v>
      </c>
      <c r="C9053" t="s">
        <v>29493</v>
      </c>
      <c r="D9053" t="s">
        <v>29494</v>
      </c>
      <c r="E9053" t="s">
        <v>18516</v>
      </c>
      <c r="F9053" t="s">
        <v>18516</v>
      </c>
      <c r="G9053" t="s">
        <v>18516</v>
      </c>
      <c r="H9053" t="s">
        <v>18516</v>
      </c>
      <c r="I9053" t="s">
        <v>18516</v>
      </c>
      <c r="J9053" t="s">
        <v>18516</v>
      </c>
      <c r="K9053" t="s">
        <v>29707</v>
      </c>
      <c r="L9053" t="s">
        <v>18516</v>
      </c>
      <c r="M9053" t="s">
        <v>18516</v>
      </c>
    </row>
    <row r="9054" spans="1:13" ht="13.5">
      <c r="A9054" t="s">
        <v>42853</v>
      </c>
      <c r="B9054" t="s">
        <v>42854</v>
      </c>
      <c r="C9054" t="s">
        <v>29493</v>
      </c>
      <c r="D9054" t="s">
        <v>29494</v>
      </c>
      <c r="E9054" t="s">
        <v>18516</v>
      </c>
      <c r="F9054" t="s">
        <v>18516</v>
      </c>
      <c r="G9054" t="s">
        <v>18516</v>
      </c>
      <c r="H9054" t="s">
        <v>18516</v>
      </c>
      <c r="I9054" t="s">
        <v>18516</v>
      </c>
      <c r="J9054" t="s">
        <v>18516</v>
      </c>
      <c r="K9054" t="s">
        <v>29707</v>
      </c>
      <c r="L9054" t="s">
        <v>18516</v>
      </c>
      <c r="M9054" t="s">
        <v>18516</v>
      </c>
    </row>
    <row r="9055" spans="1:13" ht="13.5">
      <c r="A9055" t="s">
        <v>7608</v>
      </c>
      <c r="B9055" t="s">
        <v>42855</v>
      </c>
      <c r="C9055" t="s">
        <v>29493</v>
      </c>
      <c r="D9055" t="s">
        <v>29494</v>
      </c>
      <c r="E9055" t="s">
        <v>18516</v>
      </c>
      <c r="F9055" t="s">
        <v>18516</v>
      </c>
      <c r="G9055" t="s">
        <v>18516</v>
      </c>
      <c r="H9055" t="s">
        <v>18516</v>
      </c>
      <c r="I9055" t="s">
        <v>18516</v>
      </c>
      <c r="J9055" t="s">
        <v>18516</v>
      </c>
      <c r="K9055" t="s">
        <v>29707</v>
      </c>
      <c r="L9055" t="s">
        <v>18516</v>
      </c>
      <c r="M9055" t="s">
        <v>18516</v>
      </c>
    </row>
    <row r="9056" spans="1:13" ht="13.5">
      <c r="A9056" t="s">
        <v>7511</v>
      </c>
      <c r="B9056" t="s">
        <v>42856</v>
      </c>
      <c r="C9056" t="s">
        <v>29493</v>
      </c>
      <c r="D9056" t="s">
        <v>29494</v>
      </c>
      <c r="E9056" s="164">
        <v>167</v>
      </c>
      <c r="F9056" s="164">
        <v>152</v>
      </c>
      <c r="G9056" s="165">
        <v>0.91</v>
      </c>
      <c r="H9056" t="s">
        <v>18516</v>
      </c>
      <c r="I9056" s="164">
        <v>66.37</v>
      </c>
      <c r="J9056" s="164">
        <v>218.37</v>
      </c>
      <c r="K9056">
        <v>5</v>
      </c>
      <c r="L9056" t="s">
        <v>18516</v>
      </c>
      <c r="M9056" t="s">
        <v>18516</v>
      </c>
    </row>
    <row r="9057" spans="1:13" ht="13.5">
      <c r="A9057" t="s">
        <v>42857</v>
      </c>
      <c r="B9057" t="s">
        <v>42858</v>
      </c>
      <c r="C9057" t="s">
        <v>29493</v>
      </c>
      <c r="D9057" t="s">
        <v>29494</v>
      </c>
      <c r="E9057" t="s">
        <v>18516</v>
      </c>
      <c r="F9057" t="s">
        <v>18516</v>
      </c>
      <c r="G9057" t="s">
        <v>18516</v>
      </c>
      <c r="H9057" t="s">
        <v>18516</v>
      </c>
      <c r="I9057" t="s">
        <v>18516</v>
      </c>
      <c r="J9057" t="s">
        <v>18516</v>
      </c>
      <c r="K9057" t="s">
        <v>29707</v>
      </c>
      <c r="L9057" t="s">
        <v>18516</v>
      </c>
      <c r="M9057" t="s">
        <v>18516</v>
      </c>
    </row>
    <row r="9058" spans="1:13" ht="13.5">
      <c r="A9058" t="s">
        <v>42859</v>
      </c>
      <c r="B9058" t="s">
        <v>42860</v>
      </c>
      <c r="C9058" t="s">
        <v>29493</v>
      </c>
      <c r="D9058" t="s">
        <v>29494</v>
      </c>
      <c r="E9058" t="s">
        <v>18516</v>
      </c>
      <c r="F9058" t="s">
        <v>18516</v>
      </c>
      <c r="G9058" t="s">
        <v>18516</v>
      </c>
      <c r="H9058" t="s">
        <v>18516</v>
      </c>
      <c r="I9058" t="s">
        <v>18516</v>
      </c>
      <c r="J9058" t="s">
        <v>18516</v>
      </c>
      <c r="K9058" t="s">
        <v>29707</v>
      </c>
      <c r="L9058" t="s">
        <v>18516</v>
      </c>
      <c r="M9058" t="s">
        <v>18516</v>
      </c>
    </row>
    <row r="9059" spans="1:13" ht="13.5">
      <c r="A9059" t="s">
        <v>42861</v>
      </c>
      <c r="B9059" t="s">
        <v>42862</v>
      </c>
      <c r="C9059" t="s">
        <v>29493</v>
      </c>
      <c r="D9059" t="s">
        <v>29494</v>
      </c>
      <c r="E9059" s="164">
        <v>415</v>
      </c>
      <c r="F9059" s="164">
        <v>415</v>
      </c>
      <c r="G9059" t="s">
        <v>18516</v>
      </c>
      <c r="H9059" t="s">
        <v>18516</v>
      </c>
      <c r="I9059" s="164">
        <v>128.59</v>
      </c>
      <c r="J9059" s="164">
        <v>543.59</v>
      </c>
      <c r="K9059">
        <v>101</v>
      </c>
      <c r="L9059" t="s">
        <v>18516</v>
      </c>
      <c r="M9059" t="s">
        <v>18516</v>
      </c>
    </row>
    <row r="9060" spans="1:13" ht="13.5">
      <c r="A9060" t="s">
        <v>6475</v>
      </c>
      <c r="B9060" t="s">
        <v>42863</v>
      </c>
      <c r="C9060" t="s">
        <v>29493</v>
      </c>
      <c r="D9060" t="s">
        <v>29494</v>
      </c>
      <c r="E9060" t="s">
        <v>18516</v>
      </c>
      <c r="F9060" t="s">
        <v>18516</v>
      </c>
      <c r="G9060" t="s">
        <v>18516</v>
      </c>
      <c r="H9060" t="s">
        <v>18516</v>
      </c>
      <c r="I9060" t="s">
        <v>18516</v>
      </c>
      <c r="J9060" t="s">
        <v>18516</v>
      </c>
      <c r="K9060" t="s">
        <v>29707</v>
      </c>
      <c r="L9060" t="s">
        <v>18516</v>
      </c>
      <c r="M9060" t="s">
        <v>18516</v>
      </c>
    </row>
    <row r="9061" spans="1:13" ht="13.5">
      <c r="A9061" t="s">
        <v>42864</v>
      </c>
      <c r="B9061" t="s">
        <v>42865</v>
      </c>
      <c r="C9061" t="s">
        <v>29493</v>
      </c>
      <c r="D9061" t="s">
        <v>29494</v>
      </c>
      <c r="E9061" t="s">
        <v>18516</v>
      </c>
      <c r="F9061" t="s">
        <v>18516</v>
      </c>
      <c r="G9061" t="s">
        <v>18516</v>
      </c>
      <c r="H9061" t="s">
        <v>18516</v>
      </c>
      <c r="I9061" t="s">
        <v>18516</v>
      </c>
      <c r="J9061" t="s">
        <v>18516</v>
      </c>
      <c r="K9061" t="s">
        <v>29707</v>
      </c>
      <c r="L9061" t="s">
        <v>18516</v>
      </c>
      <c r="M9061" t="s">
        <v>18516</v>
      </c>
    </row>
    <row r="9062" spans="1:13" ht="13.5">
      <c r="A9062" t="s">
        <v>42866</v>
      </c>
      <c r="B9062" t="s">
        <v>42867</v>
      </c>
      <c r="C9062" t="s">
        <v>29493</v>
      </c>
      <c r="D9062" t="s">
        <v>29494</v>
      </c>
      <c r="E9062" t="s">
        <v>18516</v>
      </c>
      <c r="F9062" t="s">
        <v>18516</v>
      </c>
      <c r="G9062" t="s">
        <v>18516</v>
      </c>
      <c r="H9062" t="s">
        <v>18516</v>
      </c>
      <c r="I9062" t="s">
        <v>18516</v>
      </c>
      <c r="J9062" t="s">
        <v>18516</v>
      </c>
      <c r="K9062" t="s">
        <v>29707</v>
      </c>
      <c r="L9062" t="s">
        <v>18516</v>
      </c>
      <c r="M9062" t="s">
        <v>18516</v>
      </c>
    </row>
    <row r="9063" spans="1:13" ht="13.5">
      <c r="A9063" t="s">
        <v>42868</v>
      </c>
      <c r="B9063" t="s">
        <v>42869</v>
      </c>
      <c r="C9063" t="s">
        <v>29493</v>
      </c>
      <c r="D9063" t="s">
        <v>29494</v>
      </c>
      <c r="E9063" t="s">
        <v>18516</v>
      </c>
      <c r="F9063" t="s">
        <v>18516</v>
      </c>
      <c r="G9063" t="s">
        <v>18516</v>
      </c>
      <c r="H9063" t="s">
        <v>18516</v>
      </c>
      <c r="I9063" t="s">
        <v>18516</v>
      </c>
      <c r="J9063" t="s">
        <v>18516</v>
      </c>
      <c r="K9063" t="s">
        <v>29707</v>
      </c>
      <c r="L9063" t="s">
        <v>18516</v>
      </c>
      <c r="M9063" t="s">
        <v>18516</v>
      </c>
    </row>
    <row r="9064" spans="1:13" ht="13.5">
      <c r="A9064" t="s">
        <v>42870</v>
      </c>
      <c r="B9064" t="s">
        <v>42871</v>
      </c>
      <c r="C9064" t="s">
        <v>29493</v>
      </c>
      <c r="D9064" t="s">
        <v>29494</v>
      </c>
      <c r="E9064" s="164">
        <v>232</v>
      </c>
      <c r="F9064" s="164">
        <v>232</v>
      </c>
      <c r="G9064" t="s">
        <v>18516</v>
      </c>
      <c r="H9064" t="s">
        <v>18516</v>
      </c>
      <c r="I9064" s="164">
        <v>53.09</v>
      </c>
      <c r="J9064" s="164">
        <v>285.09</v>
      </c>
      <c r="K9064">
        <v>50</v>
      </c>
      <c r="L9064" t="s">
        <v>18516</v>
      </c>
      <c r="M9064" t="s">
        <v>18516</v>
      </c>
    </row>
    <row r="9065" spans="1:13" ht="13.5">
      <c r="A9065" t="s">
        <v>42872</v>
      </c>
      <c r="B9065" t="s">
        <v>42873</v>
      </c>
      <c r="C9065" t="s">
        <v>29493</v>
      </c>
      <c r="D9065" t="s">
        <v>29494</v>
      </c>
      <c r="E9065" t="s">
        <v>18516</v>
      </c>
      <c r="F9065" t="s">
        <v>18516</v>
      </c>
      <c r="G9065" t="s">
        <v>18516</v>
      </c>
      <c r="H9065" t="s">
        <v>18516</v>
      </c>
      <c r="I9065" t="s">
        <v>18516</v>
      </c>
      <c r="J9065" t="s">
        <v>18516</v>
      </c>
      <c r="K9065" t="s">
        <v>29707</v>
      </c>
      <c r="L9065" t="s">
        <v>18516</v>
      </c>
      <c r="M9065" t="s">
        <v>18516</v>
      </c>
    </row>
    <row r="9066" spans="1:13" ht="13.5">
      <c r="A9066" t="s">
        <v>42874</v>
      </c>
      <c r="B9066" t="s">
        <v>42875</v>
      </c>
      <c r="C9066" t="s">
        <v>29493</v>
      </c>
      <c r="D9066" t="s">
        <v>29494</v>
      </c>
      <c r="E9066" t="s">
        <v>18516</v>
      </c>
      <c r="F9066" t="s">
        <v>18516</v>
      </c>
      <c r="G9066" t="s">
        <v>18516</v>
      </c>
      <c r="H9066" t="s">
        <v>18516</v>
      </c>
      <c r="I9066" t="s">
        <v>18516</v>
      </c>
      <c r="J9066" t="s">
        <v>18516</v>
      </c>
      <c r="K9066" t="s">
        <v>29707</v>
      </c>
      <c r="L9066" t="s">
        <v>18516</v>
      </c>
      <c r="M9066" t="s">
        <v>18516</v>
      </c>
    </row>
    <row r="9067" spans="1:13" ht="13.5">
      <c r="A9067" t="s">
        <v>42876</v>
      </c>
      <c r="B9067" t="s">
        <v>42877</v>
      </c>
      <c r="C9067" t="s">
        <v>29493</v>
      </c>
      <c r="D9067" t="s">
        <v>29494</v>
      </c>
      <c r="E9067" t="s">
        <v>18516</v>
      </c>
      <c r="F9067" t="s">
        <v>18516</v>
      </c>
      <c r="G9067" t="s">
        <v>18516</v>
      </c>
      <c r="H9067" t="s">
        <v>18516</v>
      </c>
      <c r="I9067" t="s">
        <v>18516</v>
      </c>
      <c r="J9067" t="s">
        <v>18516</v>
      </c>
      <c r="K9067" t="s">
        <v>29707</v>
      </c>
      <c r="L9067" t="s">
        <v>18516</v>
      </c>
      <c r="M9067" t="s">
        <v>18516</v>
      </c>
    </row>
    <row r="9068" spans="1:13" ht="13.5">
      <c r="A9068" t="s">
        <v>42878</v>
      </c>
      <c r="B9068" t="s">
        <v>42879</v>
      </c>
      <c r="C9068" t="s">
        <v>29493</v>
      </c>
      <c r="D9068" t="s">
        <v>29494</v>
      </c>
      <c r="E9068" s="164">
        <v>414</v>
      </c>
      <c r="F9068" s="164">
        <v>414</v>
      </c>
      <c r="G9068" t="s">
        <v>18516</v>
      </c>
      <c r="H9068" t="s">
        <v>18516</v>
      </c>
      <c r="I9068" s="164">
        <v>103.53</v>
      </c>
      <c r="J9068" s="164">
        <v>517.53</v>
      </c>
      <c r="K9068">
        <v>55</v>
      </c>
      <c r="L9068" t="s">
        <v>18516</v>
      </c>
      <c r="M9068" t="s">
        <v>18516</v>
      </c>
    </row>
    <row r="9069" spans="1:13" ht="13.5">
      <c r="A9069" t="s">
        <v>42880</v>
      </c>
      <c r="B9069" t="s">
        <v>42881</v>
      </c>
      <c r="C9069" t="s">
        <v>29493</v>
      </c>
      <c r="D9069" t="s">
        <v>29494</v>
      </c>
      <c r="E9069" t="s">
        <v>18516</v>
      </c>
      <c r="F9069" t="s">
        <v>18516</v>
      </c>
      <c r="G9069" t="s">
        <v>18516</v>
      </c>
      <c r="H9069" t="s">
        <v>18516</v>
      </c>
      <c r="I9069" t="s">
        <v>18516</v>
      </c>
      <c r="J9069" t="s">
        <v>18516</v>
      </c>
      <c r="K9069" t="s">
        <v>29707</v>
      </c>
      <c r="L9069" t="s">
        <v>18516</v>
      </c>
      <c r="M9069" t="s">
        <v>18516</v>
      </c>
    </row>
    <row r="9070" spans="1:13" ht="13.5">
      <c r="A9070" t="s">
        <v>42882</v>
      </c>
      <c r="B9070" t="s">
        <v>42883</v>
      </c>
      <c r="C9070" t="s">
        <v>29493</v>
      </c>
      <c r="D9070" t="s">
        <v>29494</v>
      </c>
      <c r="E9070" t="s">
        <v>18516</v>
      </c>
      <c r="F9070" t="s">
        <v>18516</v>
      </c>
      <c r="G9070" t="s">
        <v>18516</v>
      </c>
      <c r="H9070" t="s">
        <v>18516</v>
      </c>
      <c r="I9070" t="s">
        <v>18516</v>
      </c>
      <c r="J9070" t="s">
        <v>18516</v>
      </c>
      <c r="K9070" t="s">
        <v>29707</v>
      </c>
      <c r="L9070" t="s">
        <v>18516</v>
      </c>
      <c r="M9070" t="s">
        <v>18516</v>
      </c>
    </row>
    <row r="9071" spans="1:13" ht="13.5">
      <c r="A9071" t="s">
        <v>42884</v>
      </c>
      <c r="B9071" t="s">
        <v>42885</v>
      </c>
      <c r="C9071" t="s">
        <v>29493</v>
      </c>
      <c r="D9071" t="s">
        <v>29494</v>
      </c>
      <c r="E9071" s="164">
        <v>327</v>
      </c>
      <c r="F9071" s="164">
        <v>327</v>
      </c>
      <c r="G9071" t="s">
        <v>18516</v>
      </c>
      <c r="H9071" t="s">
        <v>18516</v>
      </c>
      <c r="I9071" s="164">
        <v>75.53</v>
      </c>
      <c r="J9071" s="164">
        <v>402.53</v>
      </c>
      <c r="K9071">
        <v>105</v>
      </c>
      <c r="L9071" t="s">
        <v>29410</v>
      </c>
      <c r="M9071" t="s">
        <v>29459</v>
      </c>
    </row>
    <row r="9072" spans="1:13" ht="13.5">
      <c r="A9072" t="s">
        <v>42886</v>
      </c>
      <c r="B9072" t="s">
        <v>42887</v>
      </c>
      <c r="C9072" t="s">
        <v>29493</v>
      </c>
      <c r="D9072" t="s">
        <v>29494</v>
      </c>
      <c r="E9072" t="s">
        <v>18516</v>
      </c>
      <c r="F9072" t="s">
        <v>18516</v>
      </c>
      <c r="G9072" t="s">
        <v>18516</v>
      </c>
      <c r="H9072" t="s">
        <v>18516</v>
      </c>
      <c r="I9072" t="s">
        <v>18516</v>
      </c>
      <c r="J9072" t="s">
        <v>18516</v>
      </c>
      <c r="K9072" t="s">
        <v>29707</v>
      </c>
      <c r="L9072" t="s">
        <v>18516</v>
      </c>
      <c r="M9072" t="s">
        <v>18516</v>
      </c>
    </row>
    <row r="9073" spans="1:13" ht="13.5">
      <c r="A9073" t="s">
        <v>42888</v>
      </c>
      <c r="B9073" t="s">
        <v>42889</v>
      </c>
      <c r="C9073" t="s">
        <v>29493</v>
      </c>
      <c r="D9073" t="s">
        <v>29494</v>
      </c>
      <c r="E9073" s="164">
        <v>325</v>
      </c>
      <c r="F9073" s="164">
        <v>325</v>
      </c>
      <c r="G9073" t="s">
        <v>18516</v>
      </c>
      <c r="H9073" t="s">
        <v>18516</v>
      </c>
      <c r="I9073" s="164">
        <v>82.59</v>
      </c>
      <c r="J9073" s="164">
        <v>407.59</v>
      </c>
      <c r="K9073">
        <v>85</v>
      </c>
      <c r="L9073" t="s">
        <v>18516</v>
      </c>
      <c r="M9073" t="s">
        <v>18516</v>
      </c>
    </row>
    <row r="9074" spans="1:13" ht="13.5">
      <c r="A9074" t="s">
        <v>383</v>
      </c>
      <c r="B9074" t="s">
        <v>42890</v>
      </c>
      <c r="C9074" t="s">
        <v>29493</v>
      </c>
      <c r="D9074" t="s">
        <v>29494</v>
      </c>
      <c r="E9074" s="164">
        <v>186</v>
      </c>
      <c r="F9074" s="164">
        <v>151</v>
      </c>
      <c r="G9074" s="165">
        <v>0.81</v>
      </c>
      <c r="H9074" t="s">
        <v>18516</v>
      </c>
      <c r="I9074" s="164">
        <v>62.72</v>
      </c>
      <c r="J9074" s="164">
        <v>213.72</v>
      </c>
      <c r="K9074">
        <v>0</v>
      </c>
      <c r="L9074" t="s">
        <v>18516</v>
      </c>
      <c r="M9074" t="s">
        <v>18516</v>
      </c>
    </row>
    <row r="9075" spans="1:13" ht="13.5">
      <c r="A9075" t="s">
        <v>42891</v>
      </c>
      <c r="B9075" t="s">
        <v>42892</v>
      </c>
      <c r="C9075" t="s">
        <v>29493</v>
      </c>
      <c r="D9075" t="s">
        <v>29494</v>
      </c>
      <c r="E9075" t="s">
        <v>18516</v>
      </c>
      <c r="F9075" t="s">
        <v>18516</v>
      </c>
      <c r="G9075" t="s">
        <v>18516</v>
      </c>
      <c r="H9075" t="s">
        <v>18516</v>
      </c>
      <c r="I9075" t="s">
        <v>18516</v>
      </c>
      <c r="J9075" t="s">
        <v>18516</v>
      </c>
      <c r="K9075" t="s">
        <v>29707</v>
      </c>
      <c r="L9075" t="s">
        <v>18516</v>
      </c>
      <c r="M9075" t="s">
        <v>18516</v>
      </c>
    </row>
    <row r="9076" spans="1:13" ht="13.5">
      <c r="A9076" t="s">
        <v>42893</v>
      </c>
      <c r="B9076" t="s">
        <v>42894</v>
      </c>
      <c r="C9076" t="s">
        <v>29493</v>
      </c>
      <c r="D9076" t="s">
        <v>29494</v>
      </c>
      <c r="E9076" t="s">
        <v>18516</v>
      </c>
      <c r="F9076" t="s">
        <v>18516</v>
      </c>
      <c r="G9076" t="s">
        <v>18516</v>
      </c>
      <c r="H9076" t="s">
        <v>18516</v>
      </c>
      <c r="I9076" t="s">
        <v>18516</v>
      </c>
      <c r="J9076" t="s">
        <v>18516</v>
      </c>
      <c r="K9076" t="s">
        <v>29707</v>
      </c>
      <c r="L9076" t="s">
        <v>18516</v>
      </c>
      <c r="M9076" t="s">
        <v>18516</v>
      </c>
    </row>
    <row r="9077" spans="1:13" ht="13.5">
      <c r="A9077" t="s">
        <v>42895</v>
      </c>
      <c r="B9077" t="s">
        <v>42896</v>
      </c>
      <c r="C9077" t="s">
        <v>29493</v>
      </c>
      <c r="D9077" t="s">
        <v>29494</v>
      </c>
      <c r="E9077" s="164">
        <v>355</v>
      </c>
      <c r="F9077" s="164">
        <v>355</v>
      </c>
      <c r="G9077" t="s">
        <v>18516</v>
      </c>
      <c r="H9077" t="s">
        <v>18516</v>
      </c>
      <c r="I9077" s="164">
        <v>128.15</v>
      </c>
      <c r="J9077" s="164">
        <v>483.15</v>
      </c>
      <c r="K9077">
        <v>1</v>
      </c>
      <c r="L9077" t="s">
        <v>18516</v>
      </c>
      <c r="M9077" t="s">
        <v>18516</v>
      </c>
    </row>
    <row r="9078" spans="1:13" ht="13.5">
      <c r="A9078" t="s">
        <v>42897</v>
      </c>
      <c r="B9078" t="s">
        <v>42898</v>
      </c>
      <c r="C9078" t="s">
        <v>29493</v>
      </c>
      <c r="D9078" t="s">
        <v>29494</v>
      </c>
      <c r="E9078" t="s">
        <v>18516</v>
      </c>
      <c r="F9078" t="s">
        <v>18516</v>
      </c>
      <c r="G9078" t="s">
        <v>18516</v>
      </c>
      <c r="H9078" t="s">
        <v>18516</v>
      </c>
      <c r="I9078" t="s">
        <v>18516</v>
      </c>
      <c r="J9078" t="s">
        <v>18516</v>
      </c>
      <c r="K9078" t="s">
        <v>29707</v>
      </c>
      <c r="L9078" t="s">
        <v>18516</v>
      </c>
      <c r="M9078" t="s">
        <v>18516</v>
      </c>
    </row>
    <row r="9079" spans="1:13" ht="13.5">
      <c r="A9079" t="s">
        <v>788</v>
      </c>
      <c r="B9079" t="s">
        <v>42899</v>
      </c>
      <c r="C9079" t="s">
        <v>29493</v>
      </c>
      <c r="D9079" t="s">
        <v>29494</v>
      </c>
      <c r="E9079" s="164">
        <v>145</v>
      </c>
      <c r="F9079" s="164">
        <v>141</v>
      </c>
      <c r="G9079" s="165">
        <v>0.97</v>
      </c>
      <c r="H9079" t="s">
        <v>18516</v>
      </c>
      <c r="I9079" s="164">
        <v>47.91</v>
      </c>
      <c r="J9079" s="164">
        <v>188.91</v>
      </c>
      <c r="K9079">
        <v>10</v>
      </c>
      <c r="L9079" t="s">
        <v>18516</v>
      </c>
      <c r="M9079" t="s">
        <v>18516</v>
      </c>
    </row>
    <row r="9080" spans="1:13" ht="13.5">
      <c r="A9080" t="s">
        <v>740</v>
      </c>
      <c r="B9080" t="s">
        <v>42900</v>
      </c>
      <c r="C9080" t="s">
        <v>29493</v>
      </c>
      <c r="D9080" t="s">
        <v>29494</v>
      </c>
      <c r="E9080" t="s">
        <v>18516</v>
      </c>
      <c r="F9080" t="s">
        <v>18516</v>
      </c>
      <c r="G9080" t="s">
        <v>18516</v>
      </c>
      <c r="H9080" t="s">
        <v>18516</v>
      </c>
      <c r="I9080" t="s">
        <v>18516</v>
      </c>
      <c r="J9080" t="s">
        <v>18516</v>
      </c>
      <c r="K9080" t="s">
        <v>29707</v>
      </c>
      <c r="L9080" t="s">
        <v>18516</v>
      </c>
      <c r="M9080" t="s">
        <v>18516</v>
      </c>
    </row>
    <row r="9081" spans="1:13" ht="13.5">
      <c r="A9081" t="s">
        <v>734</v>
      </c>
      <c r="B9081" t="s">
        <v>42901</v>
      </c>
      <c r="C9081" t="s">
        <v>29493</v>
      </c>
      <c r="D9081" t="s">
        <v>29494</v>
      </c>
      <c r="E9081" t="s">
        <v>18516</v>
      </c>
      <c r="F9081" t="s">
        <v>18516</v>
      </c>
      <c r="G9081" t="s">
        <v>18516</v>
      </c>
      <c r="H9081" t="s">
        <v>18516</v>
      </c>
      <c r="I9081" t="s">
        <v>18516</v>
      </c>
      <c r="J9081" t="s">
        <v>18516</v>
      </c>
      <c r="K9081" t="s">
        <v>29707</v>
      </c>
      <c r="L9081" t="s">
        <v>18516</v>
      </c>
      <c r="M9081" t="s">
        <v>18516</v>
      </c>
    </row>
    <row r="9082" spans="1:13" ht="13.5">
      <c r="A9082" t="s">
        <v>737</v>
      </c>
      <c r="B9082" t="s">
        <v>42902</v>
      </c>
      <c r="C9082" t="s">
        <v>29493</v>
      </c>
      <c r="D9082" t="s">
        <v>29494</v>
      </c>
      <c r="E9082" t="s">
        <v>18516</v>
      </c>
      <c r="F9082" t="s">
        <v>18516</v>
      </c>
      <c r="G9082" t="s">
        <v>18516</v>
      </c>
      <c r="H9082" t="s">
        <v>18516</v>
      </c>
      <c r="I9082" t="s">
        <v>18516</v>
      </c>
      <c r="J9082" t="s">
        <v>18516</v>
      </c>
      <c r="K9082" t="s">
        <v>29707</v>
      </c>
      <c r="L9082" t="s">
        <v>18516</v>
      </c>
      <c r="M9082" t="s">
        <v>18516</v>
      </c>
    </row>
    <row r="9083" spans="1:13" ht="13.5">
      <c r="A9083" t="s">
        <v>42903</v>
      </c>
      <c r="B9083" t="s">
        <v>42904</v>
      </c>
      <c r="C9083" t="s">
        <v>29493</v>
      </c>
      <c r="D9083" t="s">
        <v>29494</v>
      </c>
      <c r="E9083" t="s">
        <v>18516</v>
      </c>
      <c r="F9083" t="s">
        <v>18516</v>
      </c>
      <c r="G9083" t="s">
        <v>18516</v>
      </c>
      <c r="H9083" t="s">
        <v>18516</v>
      </c>
      <c r="I9083" t="s">
        <v>18516</v>
      </c>
      <c r="J9083" t="s">
        <v>18516</v>
      </c>
      <c r="K9083" t="s">
        <v>29707</v>
      </c>
      <c r="L9083" t="s">
        <v>18516</v>
      </c>
      <c r="M9083" t="s">
        <v>18516</v>
      </c>
    </row>
    <row r="9084" spans="1:13" ht="13.5">
      <c r="A9084" t="s">
        <v>42905</v>
      </c>
      <c r="B9084" t="s">
        <v>42906</v>
      </c>
      <c r="C9084" t="s">
        <v>29493</v>
      </c>
      <c r="D9084" t="s">
        <v>29494</v>
      </c>
      <c r="E9084" t="s">
        <v>18516</v>
      </c>
      <c r="F9084" t="s">
        <v>18516</v>
      </c>
      <c r="G9084" t="s">
        <v>18516</v>
      </c>
      <c r="H9084" t="s">
        <v>18516</v>
      </c>
      <c r="I9084" t="s">
        <v>18516</v>
      </c>
      <c r="J9084" t="s">
        <v>18516</v>
      </c>
      <c r="K9084" t="s">
        <v>29707</v>
      </c>
      <c r="L9084" t="s">
        <v>18516</v>
      </c>
      <c r="M9084" t="s">
        <v>18516</v>
      </c>
    </row>
    <row r="9085" spans="1:13" ht="13.5">
      <c r="A9085" t="s">
        <v>42907</v>
      </c>
      <c r="B9085" t="s">
        <v>42908</v>
      </c>
      <c r="C9085" t="s">
        <v>29493</v>
      </c>
      <c r="D9085" t="s">
        <v>29494</v>
      </c>
      <c r="E9085" t="s">
        <v>18516</v>
      </c>
      <c r="F9085" t="s">
        <v>18516</v>
      </c>
      <c r="G9085" t="s">
        <v>18516</v>
      </c>
      <c r="H9085" t="s">
        <v>18516</v>
      </c>
      <c r="I9085" t="s">
        <v>18516</v>
      </c>
      <c r="J9085" t="s">
        <v>18516</v>
      </c>
      <c r="K9085" t="s">
        <v>29707</v>
      </c>
      <c r="L9085" t="s">
        <v>18516</v>
      </c>
      <c r="M9085" t="s">
        <v>18516</v>
      </c>
    </row>
    <row r="9086" spans="1:13" ht="13.5">
      <c r="A9086" t="s">
        <v>42909</v>
      </c>
      <c r="B9086" t="s">
        <v>42910</v>
      </c>
      <c r="C9086" t="s">
        <v>29493</v>
      </c>
      <c r="D9086" t="s">
        <v>29494</v>
      </c>
      <c r="E9086" t="s">
        <v>18516</v>
      </c>
      <c r="F9086" t="s">
        <v>18516</v>
      </c>
      <c r="G9086" t="s">
        <v>18516</v>
      </c>
      <c r="H9086" t="s">
        <v>18516</v>
      </c>
      <c r="I9086" t="s">
        <v>18516</v>
      </c>
      <c r="J9086" t="s">
        <v>18516</v>
      </c>
      <c r="K9086" t="s">
        <v>29707</v>
      </c>
      <c r="L9086" t="s">
        <v>18516</v>
      </c>
      <c r="M9086" t="s">
        <v>18516</v>
      </c>
    </row>
    <row r="9087" spans="1:13" ht="13.5">
      <c r="A9087" t="s">
        <v>42911</v>
      </c>
      <c r="B9087" t="s">
        <v>42912</v>
      </c>
      <c r="C9087" t="s">
        <v>29493</v>
      </c>
      <c r="D9087" t="s">
        <v>29494</v>
      </c>
      <c r="E9087" t="s">
        <v>18516</v>
      </c>
      <c r="F9087" t="s">
        <v>18516</v>
      </c>
      <c r="G9087" t="s">
        <v>18516</v>
      </c>
      <c r="H9087" t="s">
        <v>18516</v>
      </c>
      <c r="I9087" t="s">
        <v>18516</v>
      </c>
      <c r="J9087" t="s">
        <v>18516</v>
      </c>
      <c r="K9087" t="s">
        <v>29707</v>
      </c>
      <c r="L9087" t="s">
        <v>18516</v>
      </c>
      <c r="M9087" t="s">
        <v>18516</v>
      </c>
    </row>
    <row r="9088" spans="1:13" ht="13.5">
      <c r="A9088" t="s">
        <v>42913</v>
      </c>
      <c r="B9088" t="s">
        <v>42914</v>
      </c>
      <c r="C9088" t="s">
        <v>29493</v>
      </c>
      <c r="D9088" t="s">
        <v>29494</v>
      </c>
      <c r="E9088" s="164">
        <v>252</v>
      </c>
      <c r="F9088" s="164">
        <v>252</v>
      </c>
      <c r="G9088" t="s">
        <v>18516</v>
      </c>
      <c r="H9088" t="s">
        <v>18516</v>
      </c>
      <c r="I9088" s="164">
        <v>54.07</v>
      </c>
      <c r="J9088" s="164">
        <v>306.07</v>
      </c>
      <c r="K9088">
        <v>0</v>
      </c>
      <c r="L9088" t="s">
        <v>18516</v>
      </c>
      <c r="M9088" t="s">
        <v>18516</v>
      </c>
    </row>
    <row r="9089" spans="1:13" ht="13.5">
      <c r="A9089" t="s">
        <v>42915</v>
      </c>
      <c r="B9089" t="s">
        <v>42916</v>
      </c>
      <c r="C9089" t="s">
        <v>29493</v>
      </c>
      <c r="D9089" t="s">
        <v>29494</v>
      </c>
      <c r="E9089" t="s">
        <v>18516</v>
      </c>
      <c r="F9089" t="s">
        <v>18516</v>
      </c>
      <c r="G9089" t="s">
        <v>18516</v>
      </c>
      <c r="H9089" t="s">
        <v>18516</v>
      </c>
      <c r="I9089" t="s">
        <v>18516</v>
      </c>
      <c r="J9089" t="s">
        <v>18516</v>
      </c>
      <c r="K9089" t="s">
        <v>29707</v>
      </c>
      <c r="L9089" t="s">
        <v>18516</v>
      </c>
      <c r="M9089" t="s">
        <v>18516</v>
      </c>
    </row>
    <row r="9090" spans="1:13" ht="13.5">
      <c r="A9090" t="s">
        <v>42917</v>
      </c>
      <c r="B9090" t="s">
        <v>42918</v>
      </c>
      <c r="C9090" t="s">
        <v>29493</v>
      </c>
      <c r="D9090" t="s">
        <v>29494</v>
      </c>
      <c r="E9090" t="s">
        <v>18516</v>
      </c>
      <c r="F9090" t="s">
        <v>18516</v>
      </c>
      <c r="G9090" t="s">
        <v>18516</v>
      </c>
      <c r="H9090" t="s">
        <v>18516</v>
      </c>
      <c r="I9090" t="s">
        <v>18516</v>
      </c>
      <c r="J9090" t="s">
        <v>18516</v>
      </c>
      <c r="K9090" t="s">
        <v>29707</v>
      </c>
      <c r="L9090" t="s">
        <v>18516</v>
      </c>
      <c r="M9090" t="s">
        <v>18516</v>
      </c>
    </row>
    <row r="9091" spans="1:13" ht="13.5">
      <c r="A9091" t="s">
        <v>641</v>
      </c>
      <c r="B9091" t="s">
        <v>42919</v>
      </c>
      <c r="C9091" t="s">
        <v>29493</v>
      </c>
      <c r="D9091" t="s">
        <v>29494</v>
      </c>
      <c r="E9091" s="164">
        <v>160</v>
      </c>
      <c r="F9091" s="164">
        <v>146</v>
      </c>
      <c r="G9091" s="165">
        <v>0.91</v>
      </c>
      <c r="H9091" t="s">
        <v>18516</v>
      </c>
      <c r="I9091" s="164">
        <v>39.22</v>
      </c>
      <c r="J9091" s="164">
        <v>185.22</v>
      </c>
      <c r="K9091">
        <v>0</v>
      </c>
      <c r="L9091" t="s">
        <v>29439</v>
      </c>
      <c r="M9091" t="s">
        <v>30930</v>
      </c>
    </row>
    <row r="9092" spans="1:13" ht="13.5">
      <c r="A9092" t="s">
        <v>42920</v>
      </c>
      <c r="B9092" t="s">
        <v>42921</v>
      </c>
      <c r="C9092" t="s">
        <v>29493</v>
      </c>
      <c r="D9092" t="s">
        <v>29494</v>
      </c>
      <c r="E9092" t="s">
        <v>18516</v>
      </c>
      <c r="F9092" t="s">
        <v>18516</v>
      </c>
      <c r="G9092" t="s">
        <v>18516</v>
      </c>
      <c r="H9092" t="s">
        <v>18516</v>
      </c>
      <c r="I9092" t="s">
        <v>18516</v>
      </c>
      <c r="J9092" t="s">
        <v>18516</v>
      </c>
      <c r="K9092" t="s">
        <v>29707</v>
      </c>
      <c r="L9092" t="s">
        <v>18516</v>
      </c>
      <c r="M9092" t="s">
        <v>18516</v>
      </c>
    </row>
    <row r="9093" spans="1:13" ht="13.5">
      <c r="A9093" t="s">
        <v>42922</v>
      </c>
      <c r="B9093" t="s">
        <v>42923</v>
      </c>
      <c r="C9093" t="s">
        <v>29493</v>
      </c>
      <c r="D9093" t="s">
        <v>29494</v>
      </c>
      <c r="E9093" t="s">
        <v>18516</v>
      </c>
      <c r="F9093" t="s">
        <v>18516</v>
      </c>
      <c r="G9093" t="s">
        <v>18516</v>
      </c>
      <c r="H9093" t="s">
        <v>18516</v>
      </c>
      <c r="I9093" t="s">
        <v>18516</v>
      </c>
      <c r="J9093" t="s">
        <v>18516</v>
      </c>
      <c r="K9093" t="s">
        <v>29707</v>
      </c>
      <c r="L9093" t="s">
        <v>18516</v>
      </c>
      <c r="M9093" t="s">
        <v>18516</v>
      </c>
    </row>
    <row r="9094" spans="1:13" ht="13.5">
      <c r="A9094" t="s">
        <v>42924</v>
      </c>
      <c r="B9094" t="s">
        <v>42925</v>
      </c>
      <c r="C9094" t="s">
        <v>29493</v>
      </c>
      <c r="D9094" t="s">
        <v>29494</v>
      </c>
      <c r="E9094" s="164">
        <v>100</v>
      </c>
      <c r="F9094" s="164">
        <v>75</v>
      </c>
      <c r="G9094" s="165">
        <v>0.75</v>
      </c>
      <c r="H9094" t="s">
        <v>18516</v>
      </c>
      <c r="I9094" s="164">
        <v>41.9</v>
      </c>
      <c r="J9094" s="164">
        <v>116.9</v>
      </c>
      <c r="K9094">
        <v>47</v>
      </c>
      <c r="L9094" t="s">
        <v>18516</v>
      </c>
      <c r="M9094" t="s">
        <v>18516</v>
      </c>
    </row>
    <row r="9095" spans="1:13" ht="13.5">
      <c r="A9095" t="s">
        <v>42926</v>
      </c>
      <c r="B9095" t="s">
        <v>42927</v>
      </c>
      <c r="C9095" t="s">
        <v>29493</v>
      </c>
      <c r="D9095" t="s">
        <v>29494</v>
      </c>
      <c r="E9095" s="164">
        <v>149</v>
      </c>
      <c r="F9095" s="164">
        <v>149</v>
      </c>
      <c r="G9095" t="s">
        <v>18516</v>
      </c>
      <c r="H9095" t="s">
        <v>18516</v>
      </c>
      <c r="I9095" s="164">
        <v>39.22</v>
      </c>
      <c r="J9095" s="164">
        <v>188.22</v>
      </c>
      <c r="K9095">
        <v>0</v>
      </c>
      <c r="L9095" t="s">
        <v>18516</v>
      </c>
      <c r="M9095" t="s">
        <v>18516</v>
      </c>
    </row>
    <row r="9096" spans="1:13" ht="13.5">
      <c r="A9096" t="s">
        <v>42928</v>
      </c>
      <c r="B9096" t="s">
        <v>42929</v>
      </c>
      <c r="C9096" t="s">
        <v>29493</v>
      </c>
      <c r="D9096" t="s">
        <v>29494</v>
      </c>
      <c r="E9096" t="s">
        <v>18516</v>
      </c>
      <c r="F9096" t="s">
        <v>18516</v>
      </c>
      <c r="G9096" t="s">
        <v>18516</v>
      </c>
      <c r="H9096" t="s">
        <v>18516</v>
      </c>
      <c r="I9096" t="s">
        <v>18516</v>
      </c>
      <c r="J9096" t="s">
        <v>18516</v>
      </c>
      <c r="K9096" t="s">
        <v>29707</v>
      </c>
      <c r="L9096" t="s">
        <v>18516</v>
      </c>
      <c r="M9096" t="s">
        <v>18516</v>
      </c>
    </row>
    <row r="9097" spans="1:13" ht="13.5">
      <c r="A9097" t="s">
        <v>42930</v>
      </c>
      <c r="B9097" t="s">
        <v>42931</v>
      </c>
      <c r="C9097" t="s">
        <v>29493</v>
      </c>
      <c r="D9097" t="s">
        <v>29494</v>
      </c>
      <c r="E9097" s="164">
        <v>212</v>
      </c>
      <c r="F9097" s="164">
        <v>212</v>
      </c>
      <c r="G9097" t="s">
        <v>18516</v>
      </c>
      <c r="H9097" t="s">
        <v>18516</v>
      </c>
      <c r="I9097" s="164">
        <v>148.54</v>
      </c>
      <c r="J9097" s="164">
        <v>360.54</v>
      </c>
      <c r="K9097">
        <v>26</v>
      </c>
      <c r="L9097" t="s">
        <v>18516</v>
      </c>
      <c r="M9097" t="s">
        <v>18516</v>
      </c>
    </row>
    <row r="9098" spans="1:13" ht="13.5">
      <c r="A9098" t="s">
        <v>42932</v>
      </c>
      <c r="B9098" t="s">
        <v>42933</v>
      </c>
      <c r="C9098" t="s">
        <v>29493</v>
      </c>
      <c r="D9098" t="s">
        <v>29494</v>
      </c>
      <c r="E9098" s="164">
        <v>300</v>
      </c>
      <c r="F9098" s="164">
        <v>300</v>
      </c>
      <c r="G9098" t="s">
        <v>18516</v>
      </c>
      <c r="H9098" t="s">
        <v>18516</v>
      </c>
      <c r="I9098" s="164">
        <v>199.44</v>
      </c>
      <c r="J9098" s="164">
        <v>499.44</v>
      </c>
      <c r="K9098">
        <v>73</v>
      </c>
      <c r="L9098" t="s">
        <v>18516</v>
      </c>
      <c r="M9098" t="s">
        <v>18516</v>
      </c>
    </row>
    <row r="9099" spans="1:13" ht="13.5">
      <c r="A9099" t="s">
        <v>15727</v>
      </c>
      <c r="B9099" t="s">
        <v>42934</v>
      </c>
      <c r="C9099" t="s">
        <v>29493</v>
      </c>
      <c r="D9099" t="s">
        <v>29494</v>
      </c>
      <c r="E9099" s="164">
        <v>225</v>
      </c>
      <c r="F9099" s="164">
        <v>225</v>
      </c>
      <c r="G9099" t="s">
        <v>18516</v>
      </c>
      <c r="H9099" t="s">
        <v>18516</v>
      </c>
      <c r="I9099" s="164">
        <v>130.49</v>
      </c>
      <c r="J9099" s="164">
        <v>355.49</v>
      </c>
      <c r="K9099">
        <v>1</v>
      </c>
      <c r="L9099" t="s">
        <v>18516</v>
      </c>
      <c r="M9099" t="s">
        <v>18516</v>
      </c>
    </row>
    <row r="9100" spans="1:13" ht="13.5">
      <c r="A9100" t="s">
        <v>1744</v>
      </c>
      <c r="B9100" t="s">
        <v>42935</v>
      </c>
      <c r="C9100" t="s">
        <v>29493</v>
      </c>
      <c r="D9100" t="s">
        <v>29494</v>
      </c>
      <c r="E9100" s="164">
        <v>319</v>
      </c>
      <c r="F9100" s="164">
        <v>314</v>
      </c>
      <c r="G9100" s="165">
        <v>0.98</v>
      </c>
      <c r="H9100" t="s">
        <v>18516</v>
      </c>
      <c r="I9100" s="164">
        <v>105.94</v>
      </c>
      <c r="J9100" s="164">
        <v>419.94</v>
      </c>
      <c r="K9100">
        <v>58</v>
      </c>
      <c r="L9100" t="s">
        <v>18516</v>
      </c>
      <c r="M9100" t="s">
        <v>18516</v>
      </c>
    </row>
    <row r="9101" spans="1:13" ht="13.5">
      <c r="A9101" t="s">
        <v>1372</v>
      </c>
      <c r="B9101" t="s">
        <v>42936</v>
      </c>
      <c r="C9101" t="s">
        <v>29493</v>
      </c>
      <c r="D9101" t="s">
        <v>29494</v>
      </c>
      <c r="E9101" t="s">
        <v>18516</v>
      </c>
      <c r="F9101" t="s">
        <v>18516</v>
      </c>
      <c r="G9101" t="s">
        <v>18516</v>
      </c>
      <c r="H9101" t="s">
        <v>18516</v>
      </c>
      <c r="I9101" t="s">
        <v>18516</v>
      </c>
      <c r="J9101" t="s">
        <v>18516</v>
      </c>
      <c r="K9101" t="s">
        <v>29707</v>
      </c>
      <c r="L9101" t="s">
        <v>18516</v>
      </c>
      <c r="M9101" t="s">
        <v>18516</v>
      </c>
    </row>
    <row r="9102" spans="1:13" ht="13.5">
      <c r="A9102" t="s">
        <v>42937</v>
      </c>
      <c r="B9102" t="s">
        <v>42382</v>
      </c>
      <c r="C9102" t="s">
        <v>29493</v>
      </c>
      <c r="D9102" t="s">
        <v>29494</v>
      </c>
      <c r="E9102" t="s">
        <v>18516</v>
      </c>
      <c r="F9102" t="s">
        <v>18516</v>
      </c>
      <c r="G9102" t="s">
        <v>18516</v>
      </c>
      <c r="H9102" t="s">
        <v>18516</v>
      </c>
      <c r="I9102" t="s">
        <v>18516</v>
      </c>
      <c r="J9102" t="s">
        <v>18516</v>
      </c>
      <c r="K9102" t="s">
        <v>29707</v>
      </c>
      <c r="L9102" t="s">
        <v>18516</v>
      </c>
      <c r="M9102" t="s">
        <v>18516</v>
      </c>
    </row>
    <row r="9103" spans="1:13" ht="13.5">
      <c r="A9103" t="s">
        <v>42938</v>
      </c>
      <c r="B9103" t="s">
        <v>42939</v>
      </c>
      <c r="C9103" t="s">
        <v>29493</v>
      </c>
      <c r="D9103" t="s">
        <v>29494</v>
      </c>
      <c r="E9103" s="164">
        <v>212</v>
      </c>
      <c r="F9103" s="164">
        <v>212</v>
      </c>
      <c r="G9103" t="s">
        <v>18516</v>
      </c>
      <c r="H9103" t="s">
        <v>18516</v>
      </c>
      <c r="I9103" s="164">
        <v>86.93</v>
      </c>
      <c r="J9103" s="164">
        <v>298.93</v>
      </c>
      <c r="K9103">
        <v>91</v>
      </c>
      <c r="L9103" t="s">
        <v>18516</v>
      </c>
      <c r="M9103" t="s">
        <v>18516</v>
      </c>
    </row>
    <row r="9104" spans="1:13" ht="13.5">
      <c r="A9104" t="s">
        <v>8530</v>
      </c>
      <c r="B9104" t="s">
        <v>42940</v>
      </c>
      <c r="C9104" t="s">
        <v>29493</v>
      </c>
      <c r="D9104" t="s">
        <v>29494</v>
      </c>
      <c r="E9104" t="s">
        <v>18516</v>
      </c>
      <c r="F9104" t="s">
        <v>18516</v>
      </c>
      <c r="G9104" t="s">
        <v>18516</v>
      </c>
      <c r="H9104" t="s">
        <v>18516</v>
      </c>
      <c r="I9104" t="s">
        <v>18516</v>
      </c>
      <c r="J9104" t="s">
        <v>18516</v>
      </c>
      <c r="K9104" t="s">
        <v>29707</v>
      </c>
      <c r="L9104" t="s">
        <v>18516</v>
      </c>
      <c r="M9104" t="s">
        <v>18516</v>
      </c>
    </row>
    <row r="9105" spans="1:13" ht="13.5">
      <c r="A9105" t="s">
        <v>42941</v>
      </c>
      <c r="B9105" t="s">
        <v>42942</v>
      </c>
      <c r="C9105" t="s">
        <v>29493</v>
      </c>
      <c r="D9105" t="s">
        <v>29494</v>
      </c>
      <c r="E9105" s="164">
        <v>296</v>
      </c>
      <c r="F9105" s="164">
        <v>296</v>
      </c>
      <c r="G9105" t="s">
        <v>18516</v>
      </c>
      <c r="H9105" t="s">
        <v>18516</v>
      </c>
      <c r="I9105" s="164">
        <v>86.62</v>
      </c>
      <c r="J9105" s="164">
        <v>382.62</v>
      </c>
      <c r="K9105">
        <v>38</v>
      </c>
      <c r="L9105" t="s">
        <v>29455</v>
      </c>
      <c r="M9105" t="s">
        <v>30930</v>
      </c>
    </row>
    <row r="9106" spans="1:13" ht="13.5">
      <c r="A9106" t="s">
        <v>4317</v>
      </c>
      <c r="B9106" t="s">
        <v>42943</v>
      </c>
      <c r="C9106" t="s">
        <v>29493</v>
      </c>
      <c r="D9106" t="s">
        <v>29494</v>
      </c>
      <c r="E9106" s="164">
        <v>343</v>
      </c>
      <c r="F9106" s="164">
        <v>303</v>
      </c>
      <c r="G9106" s="165">
        <v>0.88</v>
      </c>
      <c r="H9106" t="s">
        <v>18516</v>
      </c>
      <c r="I9106" s="164">
        <v>101.47</v>
      </c>
      <c r="J9106" s="164">
        <v>404.47</v>
      </c>
      <c r="K9106">
        <v>60</v>
      </c>
      <c r="L9106" t="s">
        <v>18516</v>
      </c>
      <c r="M9106" t="s">
        <v>18516</v>
      </c>
    </row>
    <row r="9107" spans="1:13" ht="13.5">
      <c r="A9107" t="s">
        <v>42944</v>
      </c>
      <c r="B9107" t="s">
        <v>42945</v>
      </c>
      <c r="C9107" t="s">
        <v>29493</v>
      </c>
      <c r="D9107" t="s">
        <v>29494</v>
      </c>
      <c r="E9107" t="s">
        <v>18516</v>
      </c>
      <c r="F9107" t="s">
        <v>18516</v>
      </c>
      <c r="G9107" t="s">
        <v>18516</v>
      </c>
      <c r="H9107" t="s">
        <v>18516</v>
      </c>
      <c r="I9107" t="s">
        <v>18516</v>
      </c>
      <c r="J9107" t="s">
        <v>18516</v>
      </c>
      <c r="K9107" t="s">
        <v>29707</v>
      </c>
      <c r="L9107" t="s">
        <v>18516</v>
      </c>
      <c r="M9107" t="s">
        <v>18516</v>
      </c>
    </row>
    <row r="9108" spans="1:13" ht="13.5">
      <c r="A9108" t="s">
        <v>42946</v>
      </c>
      <c r="B9108" t="s">
        <v>42947</v>
      </c>
      <c r="C9108" t="s">
        <v>29493</v>
      </c>
      <c r="D9108" t="s">
        <v>29494</v>
      </c>
      <c r="E9108" t="s">
        <v>18516</v>
      </c>
      <c r="F9108" t="s">
        <v>18516</v>
      </c>
      <c r="G9108" t="s">
        <v>18516</v>
      </c>
      <c r="H9108" t="s">
        <v>18516</v>
      </c>
      <c r="I9108" t="s">
        <v>18516</v>
      </c>
      <c r="J9108" t="s">
        <v>18516</v>
      </c>
      <c r="K9108" t="s">
        <v>29707</v>
      </c>
      <c r="L9108" t="s">
        <v>18516</v>
      </c>
      <c r="M9108" t="s">
        <v>18516</v>
      </c>
    </row>
    <row r="9109" spans="1:13" ht="13.5">
      <c r="A9109" t="s">
        <v>42948</v>
      </c>
      <c r="B9109" t="s">
        <v>42949</v>
      </c>
      <c r="C9109" t="s">
        <v>29493</v>
      </c>
      <c r="D9109" t="s">
        <v>29494</v>
      </c>
      <c r="E9109" t="s">
        <v>18516</v>
      </c>
      <c r="F9109" t="s">
        <v>18516</v>
      </c>
      <c r="G9109" t="s">
        <v>18516</v>
      </c>
      <c r="H9109" t="s">
        <v>18516</v>
      </c>
      <c r="I9109" t="s">
        <v>18516</v>
      </c>
      <c r="J9109" t="s">
        <v>18516</v>
      </c>
      <c r="K9109" t="s">
        <v>29707</v>
      </c>
      <c r="L9109" t="s">
        <v>18516</v>
      </c>
      <c r="M9109" t="s">
        <v>18516</v>
      </c>
    </row>
    <row r="9110" spans="1:13" ht="13.5">
      <c r="A9110" t="s">
        <v>2511</v>
      </c>
      <c r="B9110" t="s">
        <v>42950</v>
      </c>
      <c r="C9110" t="s">
        <v>29493</v>
      </c>
      <c r="D9110" t="s">
        <v>29494</v>
      </c>
      <c r="E9110" t="s">
        <v>18516</v>
      </c>
      <c r="F9110" t="s">
        <v>18516</v>
      </c>
      <c r="G9110" t="s">
        <v>18516</v>
      </c>
      <c r="H9110" t="s">
        <v>18516</v>
      </c>
      <c r="I9110" t="s">
        <v>18516</v>
      </c>
      <c r="J9110" t="s">
        <v>18516</v>
      </c>
      <c r="K9110" t="s">
        <v>29707</v>
      </c>
      <c r="L9110" t="s">
        <v>18516</v>
      </c>
      <c r="M9110" t="s">
        <v>18516</v>
      </c>
    </row>
    <row r="9111" spans="1:13" ht="13.5">
      <c r="A9111" t="s">
        <v>42951</v>
      </c>
      <c r="B9111" t="s">
        <v>42952</v>
      </c>
      <c r="C9111" t="s">
        <v>29493</v>
      </c>
      <c r="D9111" t="s">
        <v>29494</v>
      </c>
      <c r="E9111" t="s">
        <v>18516</v>
      </c>
      <c r="F9111" t="s">
        <v>18516</v>
      </c>
      <c r="G9111" t="s">
        <v>18516</v>
      </c>
      <c r="H9111" t="s">
        <v>18516</v>
      </c>
      <c r="I9111" t="s">
        <v>18516</v>
      </c>
      <c r="J9111" t="s">
        <v>18516</v>
      </c>
      <c r="K9111" t="s">
        <v>29707</v>
      </c>
      <c r="L9111" t="s">
        <v>18516</v>
      </c>
      <c r="M9111" t="s">
        <v>18516</v>
      </c>
    </row>
    <row r="9112" spans="1:13" ht="13.5">
      <c r="A9112" t="s">
        <v>7617</v>
      </c>
      <c r="B9112" t="s">
        <v>42953</v>
      </c>
      <c r="C9112" t="s">
        <v>29493</v>
      </c>
      <c r="D9112" t="s">
        <v>29494</v>
      </c>
      <c r="E9112" t="s">
        <v>18516</v>
      </c>
      <c r="F9112" t="s">
        <v>18516</v>
      </c>
      <c r="G9112" t="s">
        <v>18516</v>
      </c>
      <c r="H9112" t="s">
        <v>18516</v>
      </c>
      <c r="I9112" t="s">
        <v>18516</v>
      </c>
      <c r="J9112" t="s">
        <v>18516</v>
      </c>
      <c r="K9112" t="s">
        <v>29707</v>
      </c>
      <c r="L9112" t="s">
        <v>18516</v>
      </c>
      <c r="M9112" t="s">
        <v>18516</v>
      </c>
    </row>
    <row r="9113" spans="1:13" ht="13.5">
      <c r="A9113" t="s">
        <v>42954</v>
      </c>
      <c r="B9113" t="s">
        <v>42955</v>
      </c>
      <c r="C9113" t="s">
        <v>29493</v>
      </c>
      <c r="D9113" t="s">
        <v>29494</v>
      </c>
      <c r="E9113" t="s">
        <v>18516</v>
      </c>
      <c r="F9113" t="s">
        <v>18516</v>
      </c>
      <c r="G9113" t="s">
        <v>18516</v>
      </c>
      <c r="H9113" t="s">
        <v>18516</v>
      </c>
      <c r="I9113" t="s">
        <v>18516</v>
      </c>
      <c r="J9113" t="s">
        <v>18516</v>
      </c>
      <c r="K9113" t="s">
        <v>29707</v>
      </c>
      <c r="L9113" t="s">
        <v>18516</v>
      </c>
      <c r="M9113" t="s">
        <v>18516</v>
      </c>
    </row>
    <row r="9114" spans="1:13" ht="13.5">
      <c r="A9114" t="s">
        <v>42956</v>
      </c>
      <c r="B9114" t="s">
        <v>42957</v>
      </c>
      <c r="C9114" t="s">
        <v>29493</v>
      </c>
      <c r="D9114" t="s">
        <v>29494</v>
      </c>
      <c r="E9114" t="s">
        <v>18516</v>
      </c>
      <c r="F9114" t="s">
        <v>18516</v>
      </c>
      <c r="G9114" t="s">
        <v>18516</v>
      </c>
      <c r="H9114" t="s">
        <v>18516</v>
      </c>
      <c r="I9114" t="s">
        <v>18516</v>
      </c>
      <c r="J9114" t="s">
        <v>18516</v>
      </c>
      <c r="K9114" t="s">
        <v>29707</v>
      </c>
      <c r="L9114" t="s">
        <v>18516</v>
      </c>
      <c r="M9114" t="s">
        <v>18516</v>
      </c>
    </row>
    <row r="9115" spans="1:13" ht="13.5">
      <c r="A9115" t="s">
        <v>6472</v>
      </c>
      <c r="B9115" t="s">
        <v>42958</v>
      </c>
      <c r="C9115" t="s">
        <v>29493</v>
      </c>
      <c r="D9115" t="s">
        <v>29494</v>
      </c>
      <c r="E9115" t="s">
        <v>18516</v>
      </c>
      <c r="F9115" t="s">
        <v>18516</v>
      </c>
      <c r="G9115" t="s">
        <v>18516</v>
      </c>
      <c r="H9115" t="s">
        <v>18516</v>
      </c>
      <c r="I9115" t="s">
        <v>18516</v>
      </c>
      <c r="J9115" t="s">
        <v>18516</v>
      </c>
      <c r="K9115" t="s">
        <v>29707</v>
      </c>
      <c r="L9115" t="s">
        <v>18516</v>
      </c>
      <c r="M9115" t="s">
        <v>18516</v>
      </c>
    </row>
    <row r="9116" spans="1:13" ht="13.5">
      <c r="A9116" t="s">
        <v>8477</v>
      </c>
      <c r="B9116" t="s">
        <v>42959</v>
      </c>
      <c r="C9116" t="s">
        <v>29493</v>
      </c>
      <c r="D9116" t="s">
        <v>29494</v>
      </c>
      <c r="E9116" t="s">
        <v>18516</v>
      </c>
      <c r="F9116" t="s">
        <v>18516</v>
      </c>
      <c r="G9116" t="s">
        <v>18516</v>
      </c>
      <c r="H9116" t="s">
        <v>18516</v>
      </c>
      <c r="I9116" t="s">
        <v>18516</v>
      </c>
      <c r="J9116" t="s">
        <v>18516</v>
      </c>
      <c r="K9116" t="s">
        <v>29707</v>
      </c>
      <c r="L9116" t="s">
        <v>18516</v>
      </c>
      <c r="M9116" t="s">
        <v>18516</v>
      </c>
    </row>
    <row r="9117" spans="1:13" ht="13.5">
      <c r="A9117" t="s">
        <v>42960</v>
      </c>
      <c r="B9117" t="s">
        <v>42961</v>
      </c>
      <c r="C9117" t="s">
        <v>29493</v>
      </c>
      <c r="D9117" t="s">
        <v>29494</v>
      </c>
      <c r="E9117" t="s">
        <v>18516</v>
      </c>
      <c r="F9117" t="s">
        <v>18516</v>
      </c>
      <c r="G9117" t="s">
        <v>18516</v>
      </c>
      <c r="H9117" t="s">
        <v>18516</v>
      </c>
      <c r="I9117" t="s">
        <v>18516</v>
      </c>
      <c r="J9117" t="s">
        <v>18516</v>
      </c>
      <c r="K9117" t="s">
        <v>29707</v>
      </c>
      <c r="L9117" t="s">
        <v>18516</v>
      </c>
      <c r="M9117" t="s">
        <v>18516</v>
      </c>
    </row>
    <row r="9118" spans="1:13" ht="13.5">
      <c r="A9118" t="s">
        <v>42962</v>
      </c>
      <c r="B9118" t="s">
        <v>42963</v>
      </c>
      <c r="C9118" t="s">
        <v>29493</v>
      </c>
      <c r="D9118" t="s">
        <v>29494</v>
      </c>
      <c r="E9118" t="s">
        <v>18516</v>
      </c>
      <c r="F9118" t="s">
        <v>18516</v>
      </c>
      <c r="G9118" t="s">
        <v>18516</v>
      </c>
      <c r="H9118" t="s">
        <v>18516</v>
      </c>
      <c r="I9118" t="s">
        <v>18516</v>
      </c>
      <c r="J9118" t="s">
        <v>18516</v>
      </c>
      <c r="K9118" t="s">
        <v>29707</v>
      </c>
      <c r="L9118" t="s">
        <v>18516</v>
      </c>
      <c r="M9118" t="s">
        <v>18516</v>
      </c>
    </row>
    <row r="9119" spans="1:13" ht="13.5">
      <c r="A9119" t="s">
        <v>42964</v>
      </c>
      <c r="B9119" t="s">
        <v>42965</v>
      </c>
      <c r="C9119" t="s">
        <v>29493</v>
      </c>
      <c r="D9119" t="s">
        <v>29494</v>
      </c>
      <c r="E9119" t="s">
        <v>18516</v>
      </c>
      <c r="F9119" t="s">
        <v>18516</v>
      </c>
      <c r="G9119" t="s">
        <v>18516</v>
      </c>
      <c r="H9119" t="s">
        <v>18516</v>
      </c>
      <c r="I9119" t="s">
        <v>18516</v>
      </c>
      <c r="J9119" t="s">
        <v>18516</v>
      </c>
      <c r="K9119" t="s">
        <v>29707</v>
      </c>
      <c r="L9119" t="s">
        <v>18516</v>
      </c>
      <c r="M9119" t="s">
        <v>18516</v>
      </c>
    </row>
    <row r="9120" spans="1:13" ht="13.5">
      <c r="A9120" t="s">
        <v>42966</v>
      </c>
      <c r="B9120" t="s">
        <v>42967</v>
      </c>
      <c r="C9120" t="s">
        <v>29493</v>
      </c>
      <c r="D9120" t="s">
        <v>29494</v>
      </c>
      <c r="E9120" t="s">
        <v>18516</v>
      </c>
      <c r="F9120" t="s">
        <v>18516</v>
      </c>
      <c r="G9120" t="s">
        <v>18516</v>
      </c>
      <c r="H9120" t="s">
        <v>18516</v>
      </c>
      <c r="I9120" t="s">
        <v>18516</v>
      </c>
      <c r="J9120" t="s">
        <v>18516</v>
      </c>
      <c r="K9120" t="s">
        <v>29707</v>
      </c>
      <c r="L9120" t="s">
        <v>18516</v>
      </c>
      <c r="M9120" t="s">
        <v>18516</v>
      </c>
    </row>
    <row r="9121" spans="1:13" ht="13.5">
      <c r="A9121" t="s">
        <v>42968</v>
      </c>
      <c r="B9121" t="s">
        <v>42969</v>
      </c>
      <c r="C9121" t="s">
        <v>29493</v>
      </c>
      <c r="D9121" t="s">
        <v>29494</v>
      </c>
      <c r="E9121" t="s">
        <v>18516</v>
      </c>
      <c r="F9121" t="s">
        <v>18516</v>
      </c>
      <c r="G9121" t="s">
        <v>18516</v>
      </c>
      <c r="H9121" t="s">
        <v>18516</v>
      </c>
      <c r="I9121" t="s">
        <v>18516</v>
      </c>
      <c r="J9121" t="s">
        <v>18516</v>
      </c>
      <c r="K9121" t="s">
        <v>29707</v>
      </c>
      <c r="L9121" t="s">
        <v>18516</v>
      </c>
      <c r="M9121" t="s">
        <v>18516</v>
      </c>
    </row>
    <row r="9122" spans="1:13" ht="13.5">
      <c r="A9122" t="s">
        <v>2056</v>
      </c>
      <c r="B9122" t="s">
        <v>42970</v>
      </c>
      <c r="C9122" t="s">
        <v>29493</v>
      </c>
      <c r="D9122" t="s">
        <v>29494</v>
      </c>
      <c r="E9122" t="s">
        <v>18516</v>
      </c>
      <c r="F9122" t="s">
        <v>18516</v>
      </c>
      <c r="G9122" t="s">
        <v>18516</v>
      </c>
      <c r="H9122" t="s">
        <v>18516</v>
      </c>
      <c r="I9122" t="s">
        <v>18516</v>
      </c>
      <c r="J9122" t="s">
        <v>18516</v>
      </c>
      <c r="K9122" t="s">
        <v>29707</v>
      </c>
      <c r="L9122" t="s">
        <v>18516</v>
      </c>
      <c r="M9122" t="s">
        <v>18516</v>
      </c>
    </row>
    <row r="9123" spans="1:13" ht="13.5">
      <c r="A9123" t="s">
        <v>2053</v>
      </c>
      <c r="B9123" t="s">
        <v>42971</v>
      </c>
      <c r="C9123" t="s">
        <v>29493</v>
      </c>
      <c r="D9123" t="s">
        <v>29494</v>
      </c>
      <c r="E9123" s="164">
        <v>315</v>
      </c>
      <c r="F9123" s="164">
        <v>312</v>
      </c>
      <c r="G9123" s="165">
        <v>0.99</v>
      </c>
      <c r="H9123" t="s">
        <v>18516</v>
      </c>
      <c r="I9123" s="164">
        <v>82.05</v>
      </c>
      <c r="J9123" s="164">
        <v>394.05</v>
      </c>
      <c r="K9123">
        <v>1</v>
      </c>
      <c r="L9123" t="s">
        <v>18516</v>
      </c>
      <c r="M9123" t="s">
        <v>18516</v>
      </c>
    </row>
    <row r="9124" spans="1:13" ht="13.5">
      <c r="A9124" t="s">
        <v>2047</v>
      </c>
      <c r="B9124" t="s">
        <v>42972</v>
      </c>
      <c r="C9124" t="s">
        <v>29493</v>
      </c>
      <c r="D9124" t="s">
        <v>29494</v>
      </c>
      <c r="E9124" s="164">
        <v>330</v>
      </c>
      <c r="F9124" s="164">
        <v>312</v>
      </c>
      <c r="G9124" s="165">
        <v>0.94</v>
      </c>
      <c r="H9124" t="s">
        <v>18516</v>
      </c>
      <c r="I9124" s="164">
        <v>82.05</v>
      </c>
      <c r="J9124" s="164">
        <v>394.05</v>
      </c>
      <c r="K9124">
        <v>8</v>
      </c>
      <c r="L9124" t="s">
        <v>18516</v>
      </c>
      <c r="M9124" t="s">
        <v>18516</v>
      </c>
    </row>
    <row r="9125" spans="1:13" ht="13.5">
      <c r="A9125" t="s">
        <v>42973</v>
      </c>
      <c r="B9125" t="s">
        <v>42974</v>
      </c>
      <c r="C9125" t="s">
        <v>29493</v>
      </c>
      <c r="D9125" t="s">
        <v>29494</v>
      </c>
      <c r="E9125" s="164">
        <v>292</v>
      </c>
      <c r="F9125" s="164">
        <v>292</v>
      </c>
      <c r="G9125" t="s">
        <v>18516</v>
      </c>
      <c r="H9125" t="s">
        <v>18516</v>
      </c>
      <c r="I9125" s="164">
        <v>84.44</v>
      </c>
      <c r="J9125" s="164">
        <v>376.44</v>
      </c>
      <c r="K9125">
        <v>65</v>
      </c>
      <c r="L9125" t="s">
        <v>18516</v>
      </c>
      <c r="M9125" t="s">
        <v>18516</v>
      </c>
    </row>
    <row r="9126" spans="1:13" ht="13.5">
      <c r="A9126" t="s">
        <v>42975</v>
      </c>
      <c r="B9126" t="s">
        <v>42976</v>
      </c>
      <c r="C9126" t="s">
        <v>29493</v>
      </c>
      <c r="D9126" t="s">
        <v>29494</v>
      </c>
      <c r="E9126" s="164">
        <v>357</v>
      </c>
      <c r="F9126" s="164">
        <v>357</v>
      </c>
      <c r="G9126" t="s">
        <v>18516</v>
      </c>
      <c r="H9126" t="s">
        <v>18516</v>
      </c>
      <c r="I9126" s="164">
        <v>88.62</v>
      </c>
      <c r="J9126" s="164">
        <v>445.62</v>
      </c>
      <c r="K9126">
        <v>15</v>
      </c>
      <c r="L9126" t="s">
        <v>29410</v>
      </c>
      <c r="M9126" t="s">
        <v>30529</v>
      </c>
    </row>
    <row r="9127" spans="1:13" ht="13.5">
      <c r="A9127" t="s">
        <v>42977</v>
      </c>
      <c r="B9127" t="s">
        <v>42978</v>
      </c>
      <c r="C9127" t="s">
        <v>29493</v>
      </c>
      <c r="D9127" t="s">
        <v>29494</v>
      </c>
      <c r="E9127" s="164">
        <v>345</v>
      </c>
      <c r="F9127" s="164">
        <v>345</v>
      </c>
      <c r="G9127" t="s">
        <v>18516</v>
      </c>
      <c r="H9127" t="s">
        <v>18516</v>
      </c>
      <c r="I9127" s="164">
        <v>88.62</v>
      </c>
      <c r="J9127" s="164">
        <v>433.62</v>
      </c>
      <c r="K9127">
        <v>24</v>
      </c>
      <c r="L9127" t="s">
        <v>29439</v>
      </c>
      <c r="M9127" t="s">
        <v>29503</v>
      </c>
    </row>
    <row r="9128" spans="1:13" ht="13.5">
      <c r="A9128" t="s">
        <v>42979</v>
      </c>
      <c r="B9128" t="s">
        <v>42980</v>
      </c>
      <c r="C9128" t="s">
        <v>29493</v>
      </c>
      <c r="D9128" t="s">
        <v>29494</v>
      </c>
      <c r="E9128" t="s">
        <v>18516</v>
      </c>
      <c r="F9128" t="s">
        <v>18516</v>
      </c>
      <c r="G9128" t="s">
        <v>18516</v>
      </c>
      <c r="H9128" t="s">
        <v>18516</v>
      </c>
      <c r="I9128" t="s">
        <v>18516</v>
      </c>
      <c r="J9128" t="s">
        <v>18516</v>
      </c>
      <c r="K9128" t="s">
        <v>29707</v>
      </c>
      <c r="L9128" t="s">
        <v>18516</v>
      </c>
      <c r="M9128" t="s">
        <v>18516</v>
      </c>
    </row>
    <row r="9129" spans="1:13" ht="13.5">
      <c r="A9129" t="s">
        <v>42981</v>
      </c>
      <c r="B9129" t="s">
        <v>42982</v>
      </c>
      <c r="C9129" t="s">
        <v>29493</v>
      </c>
      <c r="D9129" t="s">
        <v>29494</v>
      </c>
      <c r="E9129" s="164">
        <v>470</v>
      </c>
      <c r="F9129" s="164">
        <v>470</v>
      </c>
      <c r="G9129" t="s">
        <v>18516</v>
      </c>
      <c r="H9129" t="s">
        <v>18516</v>
      </c>
      <c r="I9129" s="164">
        <v>202.3</v>
      </c>
      <c r="J9129" s="164">
        <v>672.3</v>
      </c>
      <c r="K9129">
        <v>12</v>
      </c>
      <c r="L9129" t="s">
        <v>18516</v>
      </c>
      <c r="M9129" t="s">
        <v>18516</v>
      </c>
    </row>
    <row r="9130" spans="1:13" ht="13.5">
      <c r="A9130" t="s">
        <v>42983</v>
      </c>
      <c r="B9130" t="s">
        <v>42984</v>
      </c>
      <c r="C9130" t="s">
        <v>29493</v>
      </c>
      <c r="D9130" t="s">
        <v>29494</v>
      </c>
      <c r="E9130" s="164">
        <v>378</v>
      </c>
      <c r="F9130" s="164">
        <v>378</v>
      </c>
      <c r="G9130" t="s">
        <v>18516</v>
      </c>
      <c r="H9130" t="s">
        <v>18516</v>
      </c>
      <c r="I9130" s="164">
        <v>93.46</v>
      </c>
      <c r="J9130" s="164">
        <v>471.46</v>
      </c>
      <c r="K9130">
        <v>16</v>
      </c>
      <c r="L9130" t="s">
        <v>18516</v>
      </c>
      <c r="M9130" t="s">
        <v>18516</v>
      </c>
    </row>
    <row r="9131" spans="1:13" ht="13.5">
      <c r="A9131" t="s">
        <v>42985</v>
      </c>
      <c r="B9131" t="s">
        <v>42986</v>
      </c>
      <c r="C9131" t="s">
        <v>29493</v>
      </c>
      <c r="D9131" t="s">
        <v>29494</v>
      </c>
      <c r="E9131" t="s">
        <v>18516</v>
      </c>
      <c r="F9131" t="s">
        <v>18516</v>
      </c>
      <c r="G9131" t="s">
        <v>18516</v>
      </c>
      <c r="H9131" t="s">
        <v>18516</v>
      </c>
      <c r="I9131" t="s">
        <v>18516</v>
      </c>
      <c r="J9131" t="s">
        <v>18516</v>
      </c>
      <c r="K9131" t="s">
        <v>29707</v>
      </c>
      <c r="L9131" t="s">
        <v>18516</v>
      </c>
      <c r="M9131" t="s">
        <v>18516</v>
      </c>
    </row>
    <row r="9132" spans="1:13" ht="13.5">
      <c r="A9132" t="s">
        <v>42987</v>
      </c>
      <c r="B9132" t="s">
        <v>42988</v>
      </c>
      <c r="C9132" t="s">
        <v>29493</v>
      </c>
      <c r="D9132" t="s">
        <v>29494</v>
      </c>
      <c r="E9132" t="s">
        <v>18516</v>
      </c>
      <c r="F9132" t="s">
        <v>18516</v>
      </c>
      <c r="G9132" t="s">
        <v>18516</v>
      </c>
      <c r="H9132" t="s">
        <v>18516</v>
      </c>
      <c r="I9132" t="s">
        <v>18516</v>
      </c>
      <c r="J9132" t="s">
        <v>18516</v>
      </c>
      <c r="K9132" t="s">
        <v>29707</v>
      </c>
      <c r="L9132" t="s">
        <v>18516</v>
      </c>
      <c r="M9132" t="s">
        <v>18516</v>
      </c>
    </row>
    <row r="9133" spans="1:13" ht="13.5">
      <c r="A9133" t="s">
        <v>42989</v>
      </c>
      <c r="B9133" t="s">
        <v>42990</v>
      </c>
      <c r="C9133" t="s">
        <v>29493</v>
      </c>
      <c r="D9133" t="s">
        <v>29494</v>
      </c>
      <c r="E9133" t="s">
        <v>18516</v>
      </c>
      <c r="F9133" t="s">
        <v>18516</v>
      </c>
      <c r="G9133" t="s">
        <v>18516</v>
      </c>
      <c r="H9133" t="s">
        <v>18516</v>
      </c>
      <c r="I9133" t="s">
        <v>18516</v>
      </c>
      <c r="J9133" t="s">
        <v>18516</v>
      </c>
      <c r="K9133" t="s">
        <v>29707</v>
      </c>
      <c r="L9133" t="s">
        <v>18516</v>
      </c>
      <c r="M9133" t="s">
        <v>18516</v>
      </c>
    </row>
    <row r="9134" spans="1:13" ht="13.5">
      <c r="A9134" t="s">
        <v>42991</v>
      </c>
      <c r="B9134" t="s">
        <v>42992</v>
      </c>
      <c r="C9134" t="s">
        <v>29493</v>
      </c>
      <c r="D9134" t="s">
        <v>29494</v>
      </c>
      <c r="E9134" t="s">
        <v>18516</v>
      </c>
      <c r="F9134" t="s">
        <v>18516</v>
      </c>
      <c r="G9134" t="s">
        <v>18516</v>
      </c>
      <c r="H9134" t="s">
        <v>18516</v>
      </c>
      <c r="I9134" t="s">
        <v>18516</v>
      </c>
      <c r="J9134" t="s">
        <v>18516</v>
      </c>
      <c r="K9134" t="s">
        <v>29707</v>
      </c>
      <c r="L9134" t="s">
        <v>18516</v>
      </c>
      <c r="M9134" t="s">
        <v>18516</v>
      </c>
    </row>
    <row r="9135" spans="1:13" ht="13.5">
      <c r="A9135" t="s">
        <v>42993</v>
      </c>
      <c r="B9135" t="s">
        <v>42994</v>
      </c>
      <c r="C9135" t="s">
        <v>29493</v>
      </c>
      <c r="D9135" t="s">
        <v>29494</v>
      </c>
      <c r="E9135" t="s">
        <v>18516</v>
      </c>
      <c r="F9135" t="s">
        <v>18516</v>
      </c>
      <c r="G9135" t="s">
        <v>18516</v>
      </c>
      <c r="H9135" t="s">
        <v>18516</v>
      </c>
      <c r="I9135" t="s">
        <v>18516</v>
      </c>
      <c r="J9135" t="s">
        <v>18516</v>
      </c>
      <c r="K9135" t="s">
        <v>29707</v>
      </c>
      <c r="L9135" t="s">
        <v>18516</v>
      </c>
      <c r="M9135" t="s">
        <v>18516</v>
      </c>
    </row>
    <row r="9136" spans="1:13" ht="13.5">
      <c r="A9136" t="s">
        <v>380</v>
      </c>
      <c r="B9136" t="s">
        <v>42995</v>
      </c>
      <c r="C9136" t="s">
        <v>29493</v>
      </c>
      <c r="D9136" t="s">
        <v>29494</v>
      </c>
      <c r="E9136" s="164">
        <v>196</v>
      </c>
      <c r="F9136" s="164">
        <v>151</v>
      </c>
      <c r="G9136" s="165">
        <v>0.77</v>
      </c>
      <c r="H9136" t="s">
        <v>18516</v>
      </c>
      <c r="I9136" s="164">
        <v>62.72</v>
      </c>
      <c r="J9136" s="164">
        <v>213.72</v>
      </c>
      <c r="K9136">
        <v>62</v>
      </c>
      <c r="L9136" t="s">
        <v>18516</v>
      </c>
      <c r="M9136" t="s">
        <v>18516</v>
      </c>
    </row>
    <row r="9137" spans="1:13" ht="13.5">
      <c r="A9137" t="s">
        <v>42996</v>
      </c>
      <c r="B9137" t="s">
        <v>42997</v>
      </c>
      <c r="C9137" t="s">
        <v>29493</v>
      </c>
      <c r="D9137" t="s">
        <v>29494</v>
      </c>
      <c r="E9137" t="s">
        <v>18516</v>
      </c>
      <c r="F9137" t="s">
        <v>18516</v>
      </c>
      <c r="G9137" t="s">
        <v>18516</v>
      </c>
      <c r="H9137" t="s">
        <v>18516</v>
      </c>
      <c r="I9137" t="s">
        <v>18516</v>
      </c>
      <c r="J9137" t="s">
        <v>18516</v>
      </c>
      <c r="K9137" t="s">
        <v>29707</v>
      </c>
      <c r="L9137" t="s">
        <v>18516</v>
      </c>
      <c r="M9137" t="s">
        <v>18516</v>
      </c>
    </row>
    <row r="9138" spans="1:13" ht="13.5">
      <c r="A9138" t="s">
        <v>42998</v>
      </c>
      <c r="B9138" t="s">
        <v>42999</v>
      </c>
      <c r="C9138" t="s">
        <v>29493</v>
      </c>
      <c r="D9138" t="s">
        <v>29494</v>
      </c>
      <c r="E9138" t="s">
        <v>18516</v>
      </c>
      <c r="F9138" t="s">
        <v>18516</v>
      </c>
      <c r="G9138" t="s">
        <v>18516</v>
      </c>
      <c r="H9138" t="s">
        <v>18516</v>
      </c>
      <c r="I9138" t="s">
        <v>18516</v>
      </c>
      <c r="J9138" t="s">
        <v>18516</v>
      </c>
      <c r="K9138" t="s">
        <v>29707</v>
      </c>
      <c r="L9138" t="s">
        <v>18516</v>
      </c>
      <c r="M9138" t="s">
        <v>18516</v>
      </c>
    </row>
    <row r="9139" spans="1:13" ht="13.5">
      <c r="A9139" t="s">
        <v>43000</v>
      </c>
      <c r="B9139" t="s">
        <v>43001</v>
      </c>
      <c r="C9139" t="s">
        <v>29493</v>
      </c>
      <c r="D9139" t="s">
        <v>29494</v>
      </c>
      <c r="E9139" t="s">
        <v>18516</v>
      </c>
      <c r="F9139" t="s">
        <v>18516</v>
      </c>
      <c r="G9139" t="s">
        <v>18516</v>
      </c>
      <c r="H9139" t="s">
        <v>18516</v>
      </c>
      <c r="I9139" t="s">
        <v>18516</v>
      </c>
      <c r="J9139" t="s">
        <v>18516</v>
      </c>
      <c r="K9139" t="s">
        <v>29707</v>
      </c>
      <c r="L9139" t="s">
        <v>18516</v>
      </c>
      <c r="M9139" t="s">
        <v>18516</v>
      </c>
    </row>
    <row r="9140" spans="1:13" ht="13.5">
      <c r="A9140" t="s">
        <v>43002</v>
      </c>
      <c r="B9140" t="s">
        <v>43003</v>
      </c>
      <c r="C9140" t="s">
        <v>29493</v>
      </c>
      <c r="D9140" t="s">
        <v>29494</v>
      </c>
      <c r="E9140" t="s">
        <v>18516</v>
      </c>
      <c r="F9140" t="s">
        <v>18516</v>
      </c>
      <c r="G9140" t="s">
        <v>18516</v>
      </c>
      <c r="H9140" t="s">
        <v>18516</v>
      </c>
      <c r="I9140" t="s">
        <v>18516</v>
      </c>
      <c r="J9140" t="s">
        <v>18516</v>
      </c>
      <c r="K9140" t="s">
        <v>29707</v>
      </c>
      <c r="L9140" t="s">
        <v>18516</v>
      </c>
      <c r="M9140" t="s">
        <v>18516</v>
      </c>
    </row>
    <row r="9141" spans="1:13" ht="13.5">
      <c r="A9141" t="s">
        <v>43004</v>
      </c>
      <c r="B9141" t="s">
        <v>43005</v>
      </c>
      <c r="C9141" t="s">
        <v>29493</v>
      </c>
      <c r="D9141" t="s">
        <v>29494</v>
      </c>
      <c r="E9141" t="s">
        <v>18516</v>
      </c>
      <c r="F9141" t="s">
        <v>18516</v>
      </c>
      <c r="G9141" t="s">
        <v>18516</v>
      </c>
      <c r="H9141" t="s">
        <v>18516</v>
      </c>
      <c r="I9141" t="s">
        <v>18516</v>
      </c>
      <c r="J9141" t="s">
        <v>18516</v>
      </c>
      <c r="K9141" t="s">
        <v>29707</v>
      </c>
      <c r="L9141" t="s">
        <v>18516</v>
      </c>
      <c r="M9141" t="s">
        <v>18516</v>
      </c>
    </row>
    <row r="9142" spans="1:13" ht="13.5">
      <c r="A9142" t="s">
        <v>15859</v>
      </c>
      <c r="B9142" t="s">
        <v>43006</v>
      </c>
      <c r="C9142" t="s">
        <v>29493</v>
      </c>
      <c r="D9142" t="s">
        <v>29494</v>
      </c>
      <c r="E9142" t="s">
        <v>18516</v>
      </c>
      <c r="F9142" t="s">
        <v>18516</v>
      </c>
      <c r="G9142" t="s">
        <v>18516</v>
      </c>
      <c r="H9142" t="s">
        <v>18516</v>
      </c>
      <c r="I9142" t="s">
        <v>18516</v>
      </c>
      <c r="J9142" t="s">
        <v>18516</v>
      </c>
      <c r="K9142" t="s">
        <v>29707</v>
      </c>
      <c r="L9142" t="s">
        <v>18516</v>
      </c>
      <c r="M9142" t="s">
        <v>18516</v>
      </c>
    </row>
    <row r="9143" spans="1:13" ht="13.5">
      <c r="A9143" t="s">
        <v>43007</v>
      </c>
      <c r="B9143" t="s">
        <v>43008</v>
      </c>
      <c r="C9143" t="s">
        <v>29493</v>
      </c>
      <c r="D9143" t="s">
        <v>29494</v>
      </c>
      <c r="E9143" s="164">
        <v>388</v>
      </c>
      <c r="F9143" s="164">
        <v>388</v>
      </c>
      <c r="G9143" t="s">
        <v>18516</v>
      </c>
      <c r="H9143" t="s">
        <v>18516</v>
      </c>
      <c r="I9143" s="164">
        <v>142.93</v>
      </c>
      <c r="J9143" s="164">
        <v>530.93</v>
      </c>
      <c r="K9143">
        <v>7</v>
      </c>
      <c r="L9143" t="s">
        <v>18516</v>
      </c>
      <c r="M9143" t="s">
        <v>18516</v>
      </c>
    </row>
    <row r="9144" spans="1:13" ht="13.5">
      <c r="A9144" t="s">
        <v>377</v>
      </c>
      <c r="B9144" t="s">
        <v>43009</v>
      </c>
      <c r="C9144" t="s">
        <v>29493</v>
      </c>
      <c r="D9144" t="s">
        <v>29494</v>
      </c>
      <c r="E9144" t="s">
        <v>18516</v>
      </c>
      <c r="F9144" t="s">
        <v>18516</v>
      </c>
      <c r="G9144" t="s">
        <v>18516</v>
      </c>
      <c r="H9144" t="s">
        <v>18516</v>
      </c>
      <c r="I9144" t="s">
        <v>18516</v>
      </c>
      <c r="J9144" t="s">
        <v>18516</v>
      </c>
      <c r="K9144" t="s">
        <v>29707</v>
      </c>
      <c r="L9144" t="s">
        <v>18516</v>
      </c>
      <c r="M9144" t="s">
        <v>18516</v>
      </c>
    </row>
    <row r="9145" spans="1:13" ht="13.5">
      <c r="A9145" t="s">
        <v>43010</v>
      </c>
      <c r="B9145" t="s">
        <v>43011</v>
      </c>
      <c r="C9145" t="s">
        <v>29493</v>
      </c>
      <c r="D9145" t="s">
        <v>29494</v>
      </c>
      <c r="E9145" s="164">
        <v>469</v>
      </c>
      <c r="F9145" s="164">
        <v>469</v>
      </c>
      <c r="G9145" t="s">
        <v>18516</v>
      </c>
      <c r="H9145" t="s">
        <v>18516</v>
      </c>
      <c r="I9145" s="164">
        <v>126.1</v>
      </c>
      <c r="J9145" s="164">
        <v>595.1</v>
      </c>
      <c r="K9145">
        <v>2</v>
      </c>
      <c r="L9145" t="s">
        <v>18516</v>
      </c>
      <c r="M9145" t="s">
        <v>18516</v>
      </c>
    </row>
    <row r="9146" spans="1:13" ht="13.5">
      <c r="A9146" t="s">
        <v>43012</v>
      </c>
      <c r="B9146" t="s">
        <v>43013</v>
      </c>
      <c r="C9146" t="s">
        <v>29493</v>
      </c>
      <c r="D9146" t="s">
        <v>29494</v>
      </c>
      <c r="E9146" t="s">
        <v>18516</v>
      </c>
      <c r="F9146" t="s">
        <v>18516</v>
      </c>
      <c r="G9146" t="s">
        <v>18516</v>
      </c>
      <c r="H9146" t="s">
        <v>18516</v>
      </c>
      <c r="I9146" t="s">
        <v>18516</v>
      </c>
      <c r="J9146" t="s">
        <v>18516</v>
      </c>
      <c r="K9146" t="s">
        <v>29707</v>
      </c>
      <c r="L9146" t="s">
        <v>18516</v>
      </c>
      <c r="M9146" t="s">
        <v>18516</v>
      </c>
    </row>
    <row r="9147" spans="1:13" ht="13.5">
      <c r="A9147" t="s">
        <v>43014</v>
      </c>
      <c r="B9147" t="s">
        <v>43015</v>
      </c>
      <c r="C9147" t="s">
        <v>29493</v>
      </c>
      <c r="D9147" t="s">
        <v>29494</v>
      </c>
      <c r="E9147" s="164">
        <v>108</v>
      </c>
      <c r="F9147" s="164">
        <v>108</v>
      </c>
      <c r="G9147" t="s">
        <v>18516</v>
      </c>
      <c r="H9147" t="s">
        <v>18516</v>
      </c>
      <c r="I9147" s="164">
        <v>37.39</v>
      </c>
      <c r="J9147" s="164">
        <v>145.39</v>
      </c>
      <c r="K9147">
        <v>0</v>
      </c>
      <c r="L9147" t="s">
        <v>29439</v>
      </c>
      <c r="M9147" t="s">
        <v>29416</v>
      </c>
    </row>
    <row r="9148" spans="1:13" ht="13.5">
      <c r="A9148" t="s">
        <v>43016</v>
      </c>
      <c r="B9148" t="s">
        <v>43017</v>
      </c>
      <c r="C9148" t="s">
        <v>29493</v>
      </c>
      <c r="D9148" t="s">
        <v>29494</v>
      </c>
      <c r="E9148" t="s">
        <v>18516</v>
      </c>
      <c r="F9148" t="s">
        <v>18516</v>
      </c>
      <c r="G9148" t="s">
        <v>18516</v>
      </c>
      <c r="H9148" t="s">
        <v>18516</v>
      </c>
      <c r="I9148" t="s">
        <v>18516</v>
      </c>
      <c r="J9148" t="s">
        <v>18516</v>
      </c>
      <c r="K9148" t="s">
        <v>29707</v>
      </c>
      <c r="L9148" t="s">
        <v>18516</v>
      </c>
      <c r="M9148" t="s">
        <v>18516</v>
      </c>
    </row>
    <row r="9149" spans="1:13" ht="13.5">
      <c r="A9149" t="s">
        <v>43018</v>
      </c>
      <c r="B9149" t="s">
        <v>43019</v>
      </c>
      <c r="C9149" t="s">
        <v>29493</v>
      </c>
      <c r="D9149" t="s">
        <v>29494</v>
      </c>
      <c r="E9149" t="s">
        <v>18516</v>
      </c>
      <c r="F9149" t="s">
        <v>18516</v>
      </c>
      <c r="G9149" t="s">
        <v>18516</v>
      </c>
      <c r="H9149" t="s">
        <v>18516</v>
      </c>
      <c r="I9149" t="s">
        <v>18516</v>
      </c>
      <c r="J9149" t="s">
        <v>18516</v>
      </c>
      <c r="K9149" t="s">
        <v>29707</v>
      </c>
      <c r="L9149" t="s">
        <v>18516</v>
      </c>
      <c r="M9149" t="s">
        <v>18516</v>
      </c>
    </row>
    <row r="9150" spans="1:13" ht="13.5">
      <c r="A9150" t="s">
        <v>43020</v>
      </c>
      <c r="B9150" t="s">
        <v>42828</v>
      </c>
      <c r="C9150" t="s">
        <v>29493</v>
      </c>
      <c r="D9150" t="s">
        <v>29494</v>
      </c>
      <c r="E9150" t="s">
        <v>18516</v>
      </c>
      <c r="F9150" t="s">
        <v>18516</v>
      </c>
      <c r="G9150" t="s">
        <v>18516</v>
      </c>
      <c r="H9150" t="s">
        <v>18516</v>
      </c>
      <c r="I9150" t="s">
        <v>18516</v>
      </c>
      <c r="J9150" t="s">
        <v>18516</v>
      </c>
      <c r="K9150" t="s">
        <v>29707</v>
      </c>
      <c r="L9150" t="s">
        <v>18516</v>
      </c>
      <c r="M9150" t="s">
        <v>18516</v>
      </c>
    </row>
    <row r="9151" spans="1:13" ht="13.5">
      <c r="A9151" t="s">
        <v>43021</v>
      </c>
      <c r="B9151" t="s">
        <v>43022</v>
      </c>
      <c r="C9151" t="s">
        <v>29493</v>
      </c>
      <c r="D9151" t="s">
        <v>29494</v>
      </c>
      <c r="E9151" s="164">
        <v>111</v>
      </c>
      <c r="F9151" s="164">
        <v>111</v>
      </c>
      <c r="G9151" t="s">
        <v>18516</v>
      </c>
      <c r="H9151" t="s">
        <v>18516</v>
      </c>
      <c r="I9151" s="164">
        <v>37.39</v>
      </c>
      <c r="J9151" s="164">
        <v>148.39</v>
      </c>
      <c r="K9151">
        <v>0</v>
      </c>
      <c r="L9151" t="s">
        <v>29439</v>
      </c>
      <c r="M9151" t="s">
        <v>29416</v>
      </c>
    </row>
    <row r="9152" spans="1:13" ht="13.5">
      <c r="A9152" t="s">
        <v>43023</v>
      </c>
      <c r="B9152" t="s">
        <v>43024</v>
      </c>
      <c r="C9152" t="s">
        <v>29493</v>
      </c>
      <c r="D9152" t="s">
        <v>29494</v>
      </c>
      <c r="E9152" t="s">
        <v>18516</v>
      </c>
      <c r="F9152" t="s">
        <v>18516</v>
      </c>
      <c r="G9152" t="s">
        <v>18516</v>
      </c>
      <c r="H9152" t="s">
        <v>18516</v>
      </c>
      <c r="I9152" t="s">
        <v>18516</v>
      </c>
      <c r="J9152" t="s">
        <v>18516</v>
      </c>
      <c r="K9152" t="s">
        <v>29707</v>
      </c>
      <c r="L9152" t="s">
        <v>18516</v>
      </c>
      <c r="M9152" t="s">
        <v>18516</v>
      </c>
    </row>
    <row r="9153" spans="1:13" ht="13.5">
      <c r="A9153" t="s">
        <v>43025</v>
      </c>
      <c r="B9153" t="s">
        <v>43026</v>
      </c>
      <c r="C9153" t="s">
        <v>29493</v>
      </c>
      <c r="D9153" t="s">
        <v>29494</v>
      </c>
      <c r="E9153" t="s">
        <v>18516</v>
      </c>
      <c r="F9153" t="s">
        <v>18516</v>
      </c>
      <c r="G9153" t="s">
        <v>18516</v>
      </c>
      <c r="H9153" t="s">
        <v>18516</v>
      </c>
      <c r="I9153" t="s">
        <v>18516</v>
      </c>
      <c r="J9153" t="s">
        <v>18516</v>
      </c>
      <c r="K9153" t="s">
        <v>29707</v>
      </c>
      <c r="L9153" t="s">
        <v>18516</v>
      </c>
      <c r="M9153" t="s">
        <v>18516</v>
      </c>
    </row>
    <row r="9154" spans="1:13" ht="13.5">
      <c r="A9154" t="s">
        <v>43027</v>
      </c>
      <c r="B9154" t="s">
        <v>43028</v>
      </c>
      <c r="C9154" t="s">
        <v>29493</v>
      </c>
      <c r="D9154" t="s">
        <v>29494</v>
      </c>
      <c r="E9154" t="s">
        <v>18516</v>
      </c>
      <c r="F9154" t="s">
        <v>18516</v>
      </c>
      <c r="G9154" t="s">
        <v>18516</v>
      </c>
      <c r="H9154" t="s">
        <v>18516</v>
      </c>
      <c r="I9154" t="s">
        <v>18516</v>
      </c>
      <c r="J9154" t="s">
        <v>18516</v>
      </c>
      <c r="K9154" t="s">
        <v>29707</v>
      </c>
      <c r="L9154" t="s">
        <v>18516</v>
      </c>
      <c r="M9154" t="s">
        <v>18516</v>
      </c>
    </row>
    <row r="9155" spans="1:13" ht="13.5">
      <c r="A9155" t="s">
        <v>43029</v>
      </c>
      <c r="B9155" t="s">
        <v>43030</v>
      </c>
      <c r="C9155" t="s">
        <v>29493</v>
      </c>
      <c r="D9155" t="s">
        <v>29494</v>
      </c>
      <c r="E9155" t="s">
        <v>18516</v>
      </c>
      <c r="F9155" t="s">
        <v>18516</v>
      </c>
      <c r="G9155" t="s">
        <v>18516</v>
      </c>
      <c r="H9155" t="s">
        <v>18516</v>
      </c>
      <c r="I9155" t="s">
        <v>18516</v>
      </c>
      <c r="J9155" t="s">
        <v>18516</v>
      </c>
      <c r="K9155" t="s">
        <v>29707</v>
      </c>
      <c r="L9155" t="s">
        <v>18516</v>
      </c>
      <c r="M9155" t="s">
        <v>18516</v>
      </c>
    </row>
    <row r="9156" spans="1:13" ht="13.5">
      <c r="A9156" t="s">
        <v>43031</v>
      </c>
      <c r="B9156" t="s">
        <v>43032</v>
      </c>
      <c r="C9156" t="s">
        <v>29493</v>
      </c>
      <c r="D9156" t="s">
        <v>29494</v>
      </c>
      <c r="E9156" t="s">
        <v>18516</v>
      </c>
      <c r="F9156" t="s">
        <v>18516</v>
      </c>
      <c r="G9156" t="s">
        <v>18516</v>
      </c>
      <c r="H9156" t="s">
        <v>18516</v>
      </c>
      <c r="I9156" t="s">
        <v>18516</v>
      </c>
      <c r="J9156" t="s">
        <v>18516</v>
      </c>
      <c r="K9156" t="s">
        <v>29707</v>
      </c>
      <c r="L9156" t="s">
        <v>18516</v>
      </c>
      <c r="M9156" t="s">
        <v>18516</v>
      </c>
    </row>
    <row r="9157" spans="1:13" ht="13.5">
      <c r="A9157" t="s">
        <v>43033</v>
      </c>
      <c r="B9157" t="s">
        <v>43034</v>
      </c>
      <c r="C9157" t="s">
        <v>29493</v>
      </c>
      <c r="D9157" t="s">
        <v>29494</v>
      </c>
      <c r="E9157" s="164">
        <v>388</v>
      </c>
      <c r="F9157" s="164">
        <v>388</v>
      </c>
      <c r="G9157" t="s">
        <v>18516</v>
      </c>
      <c r="H9157" t="s">
        <v>18516</v>
      </c>
      <c r="I9157" s="164">
        <v>102.37</v>
      </c>
      <c r="J9157" s="164">
        <v>490.37</v>
      </c>
      <c r="K9157">
        <v>71</v>
      </c>
      <c r="L9157" t="s">
        <v>18516</v>
      </c>
      <c r="M9157" t="s">
        <v>18516</v>
      </c>
    </row>
    <row r="9158" spans="1:13" ht="13.5">
      <c r="A9158" t="s">
        <v>43035</v>
      </c>
      <c r="B9158" t="s">
        <v>43036</v>
      </c>
      <c r="C9158" t="s">
        <v>29493</v>
      </c>
      <c r="D9158" t="s">
        <v>29494</v>
      </c>
      <c r="E9158" s="164">
        <v>971</v>
      </c>
      <c r="F9158" s="164">
        <v>971</v>
      </c>
      <c r="G9158" t="s">
        <v>18516</v>
      </c>
      <c r="H9158" t="s">
        <v>18516</v>
      </c>
      <c r="I9158" s="164">
        <v>401.2</v>
      </c>
      <c r="J9158" s="164">
        <v>1372.2</v>
      </c>
      <c r="K9158">
        <v>0</v>
      </c>
      <c r="L9158" t="s">
        <v>18516</v>
      </c>
      <c r="M9158" t="s">
        <v>18516</v>
      </c>
    </row>
    <row r="9159" spans="1:13" ht="13.5">
      <c r="A9159" t="s">
        <v>5678</v>
      </c>
      <c r="B9159" t="s">
        <v>43037</v>
      </c>
      <c r="C9159" t="s">
        <v>29493</v>
      </c>
      <c r="D9159" t="s">
        <v>29494</v>
      </c>
      <c r="E9159" t="s">
        <v>18516</v>
      </c>
      <c r="F9159" t="s">
        <v>18516</v>
      </c>
      <c r="G9159" t="s">
        <v>18516</v>
      </c>
      <c r="H9159" t="s">
        <v>18516</v>
      </c>
      <c r="I9159" t="s">
        <v>18516</v>
      </c>
      <c r="J9159" t="s">
        <v>18516</v>
      </c>
      <c r="K9159" t="s">
        <v>29707</v>
      </c>
      <c r="L9159" t="s">
        <v>18516</v>
      </c>
      <c r="M9159" t="s">
        <v>18516</v>
      </c>
    </row>
    <row r="9160" spans="1:13" ht="13.5">
      <c r="A9160" t="s">
        <v>5374</v>
      </c>
      <c r="B9160" t="s">
        <v>43038</v>
      </c>
      <c r="C9160" t="s">
        <v>29493</v>
      </c>
      <c r="D9160" t="s">
        <v>29494</v>
      </c>
      <c r="E9160" s="164">
        <v>355</v>
      </c>
      <c r="F9160" s="164">
        <v>330</v>
      </c>
      <c r="G9160" s="165">
        <v>0.92</v>
      </c>
      <c r="H9160" t="s">
        <v>18516</v>
      </c>
      <c r="I9160" s="164">
        <v>253.93</v>
      </c>
      <c r="J9160" s="164">
        <v>583.93</v>
      </c>
      <c r="K9160">
        <v>76</v>
      </c>
      <c r="L9160" t="s">
        <v>18516</v>
      </c>
      <c r="M9160" t="s">
        <v>18516</v>
      </c>
    </row>
    <row r="9161" spans="1:13" ht="13.5">
      <c r="A9161" t="s">
        <v>205</v>
      </c>
      <c r="B9161" t="s">
        <v>43039</v>
      </c>
      <c r="C9161" t="s">
        <v>29493</v>
      </c>
      <c r="D9161" t="s">
        <v>29494</v>
      </c>
      <c r="E9161" s="164">
        <v>335</v>
      </c>
      <c r="F9161" s="164">
        <v>335</v>
      </c>
      <c r="G9161" t="s">
        <v>18516</v>
      </c>
      <c r="H9161" t="s">
        <v>18516</v>
      </c>
      <c r="I9161" s="164">
        <v>106.3</v>
      </c>
      <c r="J9161" s="164">
        <v>441.3</v>
      </c>
      <c r="K9161">
        <v>0</v>
      </c>
      <c r="L9161" t="s">
        <v>18516</v>
      </c>
      <c r="M9161" t="s">
        <v>18516</v>
      </c>
    </row>
    <row r="9162" spans="1:13" ht="13.5">
      <c r="A9162" t="s">
        <v>184</v>
      </c>
      <c r="B9162" t="s">
        <v>43040</v>
      </c>
      <c r="C9162" t="s">
        <v>29493</v>
      </c>
      <c r="D9162" t="s">
        <v>29494</v>
      </c>
      <c r="E9162" s="164">
        <v>498</v>
      </c>
      <c r="F9162" s="164">
        <v>378</v>
      </c>
      <c r="G9162" s="165">
        <v>0.75</v>
      </c>
      <c r="H9162" t="s">
        <v>18516</v>
      </c>
      <c r="I9162" s="164">
        <v>131.25</v>
      </c>
      <c r="J9162" s="164">
        <v>509.25</v>
      </c>
      <c r="K9162">
        <v>61</v>
      </c>
      <c r="L9162" t="s">
        <v>18516</v>
      </c>
      <c r="M9162" t="s">
        <v>18516</v>
      </c>
    </row>
    <row r="9163" spans="1:13" ht="13.5">
      <c r="A9163" t="s">
        <v>3111</v>
      </c>
      <c r="B9163" t="s">
        <v>43041</v>
      </c>
      <c r="C9163" t="s">
        <v>29493</v>
      </c>
      <c r="D9163" t="s">
        <v>29494</v>
      </c>
      <c r="E9163" s="164">
        <v>185</v>
      </c>
      <c r="F9163" s="164">
        <v>160</v>
      </c>
      <c r="G9163" s="165">
        <v>0.86</v>
      </c>
      <c r="H9163" t="s">
        <v>18516</v>
      </c>
      <c r="I9163" s="164">
        <v>82.45</v>
      </c>
      <c r="J9163" s="164">
        <v>242.45</v>
      </c>
      <c r="K9163">
        <v>0</v>
      </c>
      <c r="L9163" t="s">
        <v>29439</v>
      </c>
      <c r="M9163" t="s">
        <v>29416</v>
      </c>
    </row>
    <row r="9164" spans="1:13" ht="13.5">
      <c r="A9164" t="s">
        <v>836</v>
      </c>
      <c r="B9164" t="s">
        <v>43042</v>
      </c>
      <c r="C9164" t="s">
        <v>29493</v>
      </c>
      <c r="D9164" t="s">
        <v>29494</v>
      </c>
      <c r="E9164" t="s">
        <v>18516</v>
      </c>
      <c r="F9164" t="s">
        <v>18516</v>
      </c>
      <c r="G9164" t="s">
        <v>18516</v>
      </c>
      <c r="H9164" t="s">
        <v>18516</v>
      </c>
      <c r="I9164" t="s">
        <v>18516</v>
      </c>
      <c r="J9164" t="s">
        <v>18516</v>
      </c>
      <c r="K9164" t="s">
        <v>29707</v>
      </c>
      <c r="L9164" t="s">
        <v>18516</v>
      </c>
      <c r="M9164" t="s">
        <v>18516</v>
      </c>
    </row>
    <row r="9165" spans="1:13" ht="13.5">
      <c r="A9165" t="s">
        <v>43043</v>
      </c>
      <c r="B9165" t="s">
        <v>42959</v>
      </c>
      <c r="C9165" t="s">
        <v>29493</v>
      </c>
      <c r="D9165" t="s">
        <v>29494</v>
      </c>
      <c r="E9165" s="164">
        <v>187</v>
      </c>
      <c r="F9165" s="164">
        <v>187</v>
      </c>
      <c r="G9165" t="s">
        <v>18516</v>
      </c>
      <c r="H9165" t="s">
        <v>18516</v>
      </c>
      <c r="I9165" s="164">
        <v>87.01</v>
      </c>
      <c r="J9165" s="164">
        <v>274.01</v>
      </c>
      <c r="K9165">
        <v>5</v>
      </c>
      <c r="L9165" t="s">
        <v>18516</v>
      </c>
      <c r="M9165" t="s">
        <v>18516</v>
      </c>
    </row>
    <row r="9166" spans="1:13" ht="13.5">
      <c r="A9166" t="s">
        <v>43044</v>
      </c>
      <c r="B9166" t="s">
        <v>43045</v>
      </c>
      <c r="C9166" t="s">
        <v>29493</v>
      </c>
      <c r="D9166" t="s">
        <v>29494</v>
      </c>
      <c r="E9166" s="164">
        <v>306</v>
      </c>
      <c r="F9166" s="164">
        <v>306</v>
      </c>
      <c r="G9166" t="s">
        <v>18516</v>
      </c>
      <c r="H9166" t="s">
        <v>18516</v>
      </c>
      <c r="I9166" s="164">
        <v>86.62</v>
      </c>
      <c r="J9166" s="164">
        <v>392.62</v>
      </c>
      <c r="K9166">
        <v>40</v>
      </c>
      <c r="L9166" t="s">
        <v>29455</v>
      </c>
      <c r="M9166" t="s">
        <v>30930</v>
      </c>
    </row>
    <row r="9167" spans="1:13" ht="13.5">
      <c r="A9167" t="s">
        <v>43046</v>
      </c>
      <c r="B9167" t="s">
        <v>43047</v>
      </c>
      <c r="C9167" t="s">
        <v>29493</v>
      </c>
      <c r="D9167" t="s">
        <v>29494</v>
      </c>
      <c r="E9167" s="164">
        <v>359</v>
      </c>
      <c r="F9167" s="164">
        <v>359</v>
      </c>
      <c r="G9167" t="s">
        <v>18516</v>
      </c>
      <c r="H9167" t="s">
        <v>18516</v>
      </c>
      <c r="I9167" s="164">
        <v>101.54</v>
      </c>
      <c r="J9167" s="164">
        <v>460.54</v>
      </c>
      <c r="K9167">
        <v>52</v>
      </c>
      <c r="L9167" t="s">
        <v>18516</v>
      </c>
      <c r="M9167" t="s">
        <v>18516</v>
      </c>
    </row>
    <row r="9168" spans="1:13" ht="13.5">
      <c r="A9168" t="s">
        <v>43048</v>
      </c>
      <c r="B9168" t="s">
        <v>43049</v>
      </c>
      <c r="C9168" t="s">
        <v>29493</v>
      </c>
      <c r="D9168" t="s">
        <v>29494</v>
      </c>
      <c r="E9168" s="164">
        <v>359</v>
      </c>
      <c r="F9168" s="164">
        <v>359</v>
      </c>
      <c r="G9168" t="s">
        <v>18516</v>
      </c>
      <c r="H9168" t="s">
        <v>18516</v>
      </c>
      <c r="I9168" s="164">
        <v>101.54</v>
      </c>
      <c r="J9168" s="164">
        <v>460.54</v>
      </c>
      <c r="K9168">
        <v>71</v>
      </c>
      <c r="L9168" t="s">
        <v>18516</v>
      </c>
      <c r="M9168" t="s">
        <v>18516</v>
      </c>
    </row>
    <row r="9169" spans="1:13" ht="13.5">
      <c r="A9169" t="s">
        <v>14746</v>
      </c>
      <c r="B9169" t="s">
        <v>43050</v>
      </c>
      <c r="C9169" t="s">
        <v>29493</v>
      </c>
      <c r="D9169" t="s">
        <v>29494</v>
      </c>
      <c r="E9169" s="164">
        <v>177</v>
      </c>
      <c r="F9169" s="164">
        <v>177</v>
      </c>
      <c r="G9169" t="s">
        <v>18516</v>
      </c>
      <c r="H9169" t="s">
        <v>18516</v>
      </c>
      <c r="I9169" s="164">
        <v>54.07</v>
      </c>
      <c r="J9169" s="164">
        <v>231.07</v>
      </c>
      <c r="K9169">
        <v>95</v>
      </c>
      <c r="L9169" t="s">
        <v>18516</v>
      </c>
      <c r="M9169" t="s">
        <v>18516</v>
      </c>
    </row>
    <row r="9170" spans="1:13" ht="13.5">
      <c r="A9170" t="s">
        <v>43051</v>
      </c>
      <c r="B9170" t="s">
        <v>43052</v>
      </c>
      <c r="C9170" t="s">
        <v>29493</v>
      </c>
      <c r="D9170" t="s">
        <v>29494</v>
      </c>
      <c r="E9170" t="s">
        <v>18516</v>
      </c>
      <c r="F9170" t="s">
        <v>18516</v>
      </c>
      <c r="G9170" t="s">
        <v>18516</v>
      </c>
      <c r="H9170" t="s">
        <v>18516</v>
      </c>
      <c r="I9170" t="s">
        <v>18516</v>
      </c>
      <c r="J9170" t="s">
        <v>18516</v>
      </c>
      <c r="K9170" t="s">
        <v>29707</v>
      </c>
      <c r="L9170" t="s">
        <v>18516</v>
      </c>
      <c r="M9170" t="s">
        <v>18516</v>
      </c>
    </row>
    <row r="9171" spans="1:13" ht="13.5">
      <c r="A9171" t="s">
        <v>43053</v>
      </c>
      <c r="B9171" t="s">
        <v>43054</v>
      </c>
      <c r="C9171" t="s">
        <v>29493</v>
      </c>
      <c r="D9171" t="s">
        <v>29494</v>
      </c>
      <c r="E9171" t="s">
        <v>18516</v>
      </c>
      <c r="F9171" t="s">
        <v>18516</v>
      </c>
      <c r="G9171" t="s">
        <v>18516</v>
      </c>
      <c r="H9171" t="s">
        <v>18516</v>
      </c>
      <c r="I9171" t="s">
        <v>18516</v>
      </c>
      <c r="J9171" t="s">
        <v>18516</v>
      </c>
      <c r="K9171" t="s">
        <v>29707</v>
      </c>
      <c r="L9171" t="s">
        <v>18516</v>
      </c>
      <c r="M9171" t="s">
        <v>18516</v>
      </c>
    </row>
    <row r="9172" spans="1:13" ht="13.5">
      <c r="A9172" t="s">
        <v>43055</v>
      </c>
      <c r="B9172" t="s">
        <v>43056</v>
      </c>
      <c r="C9172" t="s">
        <v>29493</v>
      </c>
      <c r="D9172" t="s">
        <v>29494</v>
      </c>
      <c r="E9172" t="s">
        <v>18516</v>
      </c>
      <c r="F9172" t="s">
        <v>18516</v>
      </c>
      <c r="G9172" t="s">
        <v>18516</v>
      </c>
      <c r="H9172" t="s">
        <v>18516</v>
      </c>
      <c r="I9172" t="s">
        <v>18516</v>
      </c>
      <c r="J9172" t="s">
        <v>18516</v>
      </c>
      <c r="K9172" t="s">
        <v>29707</v>
      </c>
      <c r="L9172" t="s">
        <v>18516</v>
      </c>
      <c r="M9172" t="s">
        <v>18516</v>
      </c>
    </row>
    <row r="9173" spans="1:13" ht="13.5">
      <c r="A9173" t="s">
        <v>43057</v>
      </c>
      <c r="B9173" t="s">
        <v>43058</v>
      </c>
      <c r="C9173" t="s">
        <v>29493</v>
      </c>
      <c r="D9173" t="s">
        <v>29494</v>
      </c>
      <c r="E9173" t="s">
        <v>18516</v>
      </c>
      <c r="F9173" t="s">
        <v>18516</v>
      </c>
      <c r="G9173" t="s">
        <v>18516</v>
      </c>
      <c r="H9173" t="s">
        <v>18516</v>
      </c>
      <c r="I9173" t="s">
        <v>18516</v>
      </c>
      <c r="J9173" t="s">
        <v>18516</v>
      </c>
      <c r="K9173" t="s">
        <v>29707</v>
      </c>
      <c r="L9173" t="s">
        <v>18516</v>
      </c>
      <c r="M9173" t="s">
        <v>18516</v>
      </c>
    </row>
    <row r="9174" spans="1:13" ht="13.5">
      <c r="A9174" t="s">
        <v>6772</v>
      </c>
      <c r="B9174" t="s">
        <v>43059</v>
      </c>
      <c r="C9174" t="s">
        <v>29493</v>
      </c>
      <c r="D9174" t="s">
        <v>29494</v>
      </c>
      <c r="E9174" t="s">
        <v>18516</v>
      </c>
      <c r="F9174" t="s">
        <v>18516</v>
      </c>
      <c r="G9174" t="s">
        <v>18516</v>
      </c>
      <c r="H9174" t="s">
        <v>18516</v>
      </c>
      <c r="I9174" t="s">
        <v>18516</v>
      </c>
      <c r="J9174" t="s">
        <v>18516</v>
      </c>
      <c r="K9174" t="s">
        <v>29707</v>
      </c>
      <c r="L9174" t="s">
        <v>18516</v>
      </c>
      <c r="M9174" t="s">
        <v>18516</v>
      </c>
    </row>
    <row r="9175" spans="1:13" ht="13.5">
      <c r="A9175" t="s">
        <v>43060</v>
      </c>
      <c r="B9175" t="s">
        <v>43061</v>
      </c>
      <c r="C9175" t="s">
        <v>29493</v>
      </c>
      <c r="D9175" t="s">
        <v>29494</v>
      </c>
      <c r="E9175" t="s">
        <v>18516</v>
      </c>
      <c r="F9175" t="s">
        <v>18516</v>
      </c>
      <c r="G9175" t="s">
        <v>18516</v>
      </c>
      <c r="H9175" t="s">
        <v>18516</v>
      </c>
      <c r="I9175" t="s">
        <v>18516</v>
      </c>
      <c r="J9175" t="s">
        <v>18516</v>
      </c>
      <c r="K9175" t="s">
        <v>29707</v>
      </c>
      <c r="L9175" t="s">
        <v>18516</v>
      </c>
      <c r="M9175" t="s">
        <v>18516</v>
      </c>
    </row>
    <row r="9176" spans="1:13" ht="13.5">
      <c r="A9176" t="s">
        <v>6481</v>
      </c>
      <c r="B9176" t="s">
        <v>43062</v>
      </c>
      <c r="C9176" t="s">
        <v>29493</v>
      </c>
      <c r="D9176" t="s">
        <v>29494</v>
      </c>
      <c r="E9176" t="s">
        <v>18516</v>
      </c>
      <c r="F9176" t="s">
        <v>18516</v>
      </c>
      <c r="G9176" t="s">
        <v>18516</v>
      </c>
      <c r="H9176" t="s">
        <v>18516</v>
      </c>
      <c r="I9176" t="s">
        <v>18516</v>
      </c>
      <c r="J9176" t="s">
        <v>18516</v>
      </c>
      <c r="K9176" t="s">
        <v>29707</v>
      </c>
      <c r="L9176" t="s">
        <v>18516</v>
      </c>
      <c r="M9176" t="s">
        <v>18516</v>
      </c>
    </row>
    <row r="9177" spans="1:13" ht="13.5">
      <c r="A9177" t="s">
        <v>1149</v>
      </c>
      <c r="B9177" t="s">
        <v>43063</v>
      </c>
      <c r="C9177" t="s">
        <v>29493</v>
      </c>
      <c r="D9177" t="s">
        <v>29494</v>
      </c>
      <c r="E9177" t="s">
        <v>18516</v>
      </c>
      <c r="F9177" t="s">
        <v>18516</v>
      </c>
      <c r="G9177" t="s">
        <v>18516</v>
      </c>
      <c r="H9177" t="s">
        <v>18516</v>
      </c>
      <c r="I9177" t="s">
        <v>18516</v>
      </c>
      <c r="J9177" t="s">
        <v>18516</v>
      </c>
      <c r="K9177" t="s">
        <v>29707</v>
      </c>
      <c r="L9177" t="s">
        <v>18516</v>
      </c>
      <c r="M9177" t="s">
        <v>18516</v>
      </c>
    </row>
    <row r="9178" spans="1:13" ht="13.5">
      <c r="A9178" t="s">
        <v>43064</v>
      </c>
      <c r="B9178" t="s">
        <v>43065</v>
      </c>
      <c r="C9178" t="s">
        <v>29493</v>
      </c>
      <c r="D9178" t="s">
        <v>29494</v>
      </c>
      <c r="E9178" t="s">
        <v>18516</v>
      </c>
      <c r="F9178" t="s">
        <v>18516</v>
      </c>
      <c r="G9178" t="s">
        <v>18516</v>
      </c>
      <c r="H9178" t="s">
        <v>18516</v>
      </c>
      <c r="I9178" t="s">
        <v>18516</v>
      </c>
      <c r="J9178" t="s">
        <v>18516</v>
      </c>
      <c r="K9178" t="s">
        <v>29707</v>
      </c>
      <c r="L9178" t="s">
        <v>18516</v>
      </c>
      <c r="M9178" t="s">
        <v>18516</v>
      </c>
    </row>
    <row r="9179" spans="1:13" ht="13.5">
      <c r="A9179" t="s">
        <v>43066</v>
      </c>
      <c r="B9179" t="s">
        <v>43067</v>
      </c>
      <c r="C9179" t="s">
        <v>29493</v>
      </c>
      <c r="D9179" t="s">
        <v>29494</v>
      </c>
      <c r="E9179" s="164">
        <v>230</v>
      </c>
      <c r="F9179" s="164">
        <v>230</v>
      </c>
      <c r="G9179" t="s">
        <v>18516</v>
      </c>
      <c r="H9179" t="s">
        <v>18516</v>
      </c>
      <c r="I9179" s="164">
        <v>76.81</v>
      </c>
      <c r="J9179" s="164">
        <v>306.81</v>
      </c>
      <c r="K9179">
        <v>29</v>
      </c>
      <c r="L9179" t="s">
        <v>18516</v>
      </c>
      <c r="M9179" t="s">
        <v>18516</v>
      </c>
    </row>
    <row r="9180" spans="1:13" ht="13.5">
      <c r="A9180" t="s">
        <v>43068</v>
      </c>
      <c r="B9180" t="s">
        <v>43069</v>
      </c>
      <c r="C9180" t="s">
        <v>29493</v>
      </c>
      <c r="D9180" t="s">
        <v>29494</v>
      </c>
      <c r="E9180" s="164">
        <v>230</v>
      </c>
      <c r="F9180" s="164">
        <v>230</v>
      </c>
      <c r="G9180" t="s">
        <v>18516</v>
      </c>
      <c r="H9180" t="s">
        <v>18516</v>
      </c>
      <c r="I9180" s="164">
        <v>76.81</v>
      </c>
      <c r="J9180" s="164">
        <v>306.81</v>
      </c>
      <c r="K9180">
        <v>58</v>
      </c>
      <c r="L9180" t="s">
        <v>18516</v>
      </c>
      <c r="M9180" t="s">
        <v>18516</v>
      </c>
    </row>
    <row r="9181" spans="1:13" ht="13.5">
      <c r="A9181" t="s">
        <v>43070</v>
      </c>
      <c r="B9181" t="s">
        <v>43071</v>
      </c>
      <c r="C9181" t="s">
        <v>29493</v>
      </c>
      <c r="D9181" t="s">
        <v>29494</v>
      </c>
      <c r="E9181" t="s">
        <v>18516</v>
      </c>
      <c r="F9181" t="s">
        <v>18516</v>
      </c>
      <c r="G9181" t="s">
        <v>18516</v>
      </c>
      <c r="H9181" t="s">
        <v>18516</v>
      </c>
      <c r="I9181" t="s">
        <v>18516</v>
      </c>
      <c r="J9181" t="s">
        <v>18516</v>
      </c>
      <c r="K9181" t="s">
        <v>29707</v>
      </c>
      <c r="L9181" t="s">
        <v>18516</v>
      </c>
      <c r="M9181" t="s">
        <v>18516</v>
      </c>
    </row>
    <row r="9182" spans="1:13" ht="13.5">
      <c r="A9182" t="s">
        <v>43072</v>
      </c>
      <c r="B9182" t="s">
        <v>43073</v>
      </c>
      <c r="C9182" t="s">
        <v>29493</v>
      </c>
      <c r="D9182" t="s">
        <v>29494</v>
      </c>
      <c r="E9182" t="s">
        <v>18516</v>
      </c>
      <c r="F9182" t="s">
        <v>18516</v>
      </c>
      <c r="G9182" t="s">
        <v>18516</v>
      </c>
      <c r="H9182" t="s">
        <v>18516</v>
      </c>
      <c r="I9182" t="s">
        <v>18516</v>
      </c>
      <c r="J9182" t="s">
        <v>18516</v>
      </c>
      <c r="K9182" t="s">
        <v>29707</v>
      </c>
      <c r="L9182" t="s">
        <v>18516</v>
      </c>
      <c r="M9182" t="s">
        <v>18516</v>
      </c>
    </row>
    <row r="9183" spans="1:13" ht="13.5">
      <c r="A9183" t="s">
        <v>43074</v>
      </c>
      <c r="B9183" t="s">
        <v>43075</v>
      </c>
      <c r="C9183" t="s">
        <v>29493</v>
      </c>
      <c r="D9183" t="s">
        <v>29494</v>
      </c>
      <c r="E9183" s="164">
        <v>355</v>
      </c>
      <c r="F9183" s="164">
        <v>330</v>
      </c>
      <c r="G9183" s="165">
        <v>0.92</v>
      </c>
      <c r="H9183" t="s">
        <v>18516</v>
      </c>
      <c r="I9183" s="164">
        <v>140.63</v>
      </c>
      <c r="J9183" s="164">
        <v>470.63</v>
      </c>
      <c r="K9183">
        <v>40</v>
      </c>
      <c r="L9183" t="s">
        <v>29439</v>
      </c>
      <c r="M9183" t="s">
        <v>29446</v>
      </c>
    </row>
    <row r="9184" spans="1:13" ht="13.5">
      <c r="A9184" t="s">
        <v>43076</v>
      </c>
      <c r="B9184" t="s">
        <v>43077</v>
      </c>
      <c r="C9184" t="s">
        <v>29493</v>
      </c>
      <c r="D9184" t="s">
        <v>29494</v>
      </c>
      <c r="E9184" t="s">
        <v>18516</v>
      </c>
      <c r="F9184" t="s">
        <v>18516</v>
      </c>
      <c r="G9184" t="s">
        <v>18516</v>
      </c>
      <c r="H9184" t="s">
        <v>18516</v>
      </c>
      <c r="I9184" t="s">
        <v>18516</v>
      </c>
      <c r="J9184" t="s">
        <v>18516</v>
      </c>
      <c r="K9184" t="s">
        <v>29707</v>
      </c>
      <c r="L9184" t="s">
        <v>18516</v>
      </c>
      <c r="M9184" t="s">
        <v>18516</v>
      </c>
    </row>
    <row r="9185" spans="1:13" ht="13.5">
      <c r="A9185" t="s">
        <v>43078</v>
      </c>
      <c r="B9185" t="s">
        <v>43079</v>
      </c>
      <c r="C9185" t="s">
        <v>29493</v>
      </c>
      <c r="D9185" t="s">
        <v>29494</v>
      </c>
      <c r="E9185" s="164">
        <v>342</v>
      </c>
      <c r="F9185" s="164">
        <v>342</v>
      </c>
      <c r="G9185" t="s">
        <v>18516</v>
      </c>
      <c r="H9185" t="s">
        <v>18516</v>
      </c>
      <c r="I9185" s="164">
        <v>88.62</v>
      </c>
      <c r="J9185" s="164">
        <v>430.62</v>
      </c>
      <c r="K9185">
        <v>66</v>
      </c>
      <c r="L9185" t="s">
        <v>29439</v>
      </c>
      <c r="M9185" t="s">
        <v>29503</v>
      </c>
    </row>
    <row r="9186" spans="1:13" ht="13.5">
      <c r="A9186" t="s">
        <v>43080</v>
      </c>
      <c r="B9186" t="s">
        <v>43081</v>
      </c>
      <c r="C9186" t="s">
        <v>29493</v>
      </c>
      <c r="D9186" t="s">
        <v>29494</v>
      </c>
      <c r="E9186" s="164">
        <v>255</v>
      </c>
      <c r="F9186" s="164">
        <v>255</v>
      </c>
      <c r="G9186" t="s">
        <v>18516</v>
      </c>
      <c r="H9186" t="s">
        <v>18516</v>
      </c>
      <c r="I9186" s="164">
        <v>53.09</v>
      </c>
      <c r="J9186" s="164">
        <v>308.09</v>
      </c>
      <c r="K9186">
        <v>80</v>
      </c>
      <c r="L9186" t="s">
        <v>18516</v>
      </c>
      <c r="M9186" t="s">
        <v>18516</v>
      </c>
    </row>
    <row r="9187" spans="1:13" ht="13.5">
      <c r="A9187" t="s">
        <v>43082</v>
      </c>
      <c r="B9187" t="s">
        <v>43083</v>
      </c>
      <c r="C9187" t="s">
        <v>29493</v>
      </c>
      <c r="D9187" t="s">
        <v>29494</v>
      </c>
      <c r="E9187" s="164">
        <v>243</v>
      </c>
      <c r="F9187" s="164">
        <v>243</v>
      </c>
      <c r="G9187" t="s">
        <v>18516</v>
      </c>
      <c r="H9187" t="s">
        <v>18516</v>
      </c>
      <c r="I9187" s="164">
        <v>53.09</v>
      </c>
      <c r="J9187" s="164">
        <v>296.09</v>
      </c>
      <c r="K9187">
        <v>115</v>
      </c>
      <c r="L9187" t="s">
        <v>18516</v>
      </c>
      <c r="M9187" t="s">
        <v>18516</v>
      </c>
    </row>
    <row r="9188" spans="1:13" ht="13.5">
      <c r="A9188" t="s">
        <v>43084</v>
      </c>
      <c r="B9188" t="s">
        <v>43085</v>
      </c>
      <c r="C9188" t="s">
        <v>29493</v>
      </c>
      <c r="D9188" t="s">
        <v>29494</v>
      </c>
      <c r="E9188" t="s">
        <v>18516</v>
      </c>
      <c r="F9188" t="s">
        <v>18516</v>
      </c>
      <c r="G9188" t="s">
        <v>18516</v>
      </c>
      <c r="H9188" t="s">
        <v>18516</v>
      </c>
      <c r="I9188" t="s">
        <v>18516</v>
      </c>
      <c r="J9188" t="s">
        <v>18516</v>
      </c>
      <c r="K9188" t="s">
        <v>29707</v>
      </c>
      <c r="L9188" t="s">
        <v>18516</v>
      </c>
      <c r="M9188" t="s">
        <v>18516</v>
      </c>
    </row>
    <row r="9189" spans="1:13" ht="13.5">
      <c r="A9189" t="s">
        <v>43086</v>
      </c>
      <c r="B9189" t="s">
        <v>43087</v>
      </c>
      <c r="C9189" t="s">
        <v>29493</v>
      </c>
      <c r="D9189" t="s">
        <v>29494</v>
      </c>
      <c r="E9189" t="s">
        <v>18516</v>
      </c>
      <c r="F9189" t="s">
        <v>18516</v>
      </c>
      <c r="G9189" t="s">
        <v>18516</v>
      </c>
      <c r="H9189" t="s">
        <v>18516</v>
      </c>
      <c r="I9189" t="s">
        <v>18516</v>
      </c>
      <c r="J9189" t="s">
        <v>18516</v>
      </c>
      <c r="K9189" t="s">
        <v>29707</v>
      </c>
      <c r="L9189" t="s">
        <v>18516</v>
      </c>
      <c r="M9189" t="s">
        <v>18516</v>
      </c>
    </row>
    <row r="9190" spans="1:13" ht="13.5">
      <c r="A9190" t="s">
        <v>43088</v>
      </c>
      <c r="B9190" t="s">
        <v>43089</v>
      </c>
      <c r="C9190" t="s">
        <v>29493</v>
      </c>
      <c r="D9190" t="s">
        <v>29494</v>
      </c>
      <c r="E9190" t="s">
        <v>18516</v>
      </c>
      <c r="F9190" t="s">
        <v>18516</v>
      </c>
      <c r="G9190" t="s">
        <v>18516</v>
      </c>
      <c r="H9190" t="s">
        <v>18516</v>
      </c>
      <c r="I9190" t="s">
        <v>18516</v>
      </c>
      <c r="J9190" t="s">
        <v>18516</v>
      </c>
      <c r="K9190" t="s">
        <v>29707</v>
      </c>
      <c r="L9190" t="s">
        <v>18516</v>
      </c>
      <c r="M9190" t="s">
        <v>18516</v>
      </c>
    </row>
    <row r="9191" spans="1:13" ht="13.5">
      <c r="A9191" t="s">
        <v>43090</v>
      </c>
      <c r="B9191" t="s">
        <v>43091</v>
      </c>
      <c r="C9191" t="s">
        <v>29493</v>
      </c>
      <c r="D9191" t="s">
        <v>29494</v>
      </c>
      <c r="E9191" t="s">
        <v>18516</v>
      </c>
      <c r="F9191" t="s">
        <v>18516</v>
      </c>
      <c r="G9191" t="s">
        <v>18516</v>
      </c>
      <c r="H9191" t="s">
        <v>18516</v>
      </c>
      <c r="I9191" t="s">
        <v>18516</v>
      </c>
      <c r="J9191" t="s">
        <v>18516</v>
      </c>
      <c r="K9191" t="s">
        <v>29707</v>
      </c>
      <c r="L9191" t="s">
        <v>18516</v>
      </c>
      <c r="M9191" t="s">
        <v>18516</v>
      </c>
    </row>
    <row r="9192" spans="1:13" ht="13.5">
      <c r="A9192" t="s">
        <v>43092</v>
      </c>
      <c r="B9192" t="s">
        <v>43093</v>
      </c>
      <c r="C9192" t="s">
        <v>29493</v>
      </c>
      <c r="D9192" t="s">
        <v>29494</v>
      </c>
      <c r="E9192" s="164">
        <v>222</v>
      </c>
      <c r="F9192" s="164">
        <v>222</v>
      </c>
      <c r="G9192" t="s">
        <v>18516</v>
      </c>
      <c r="H9192" t="s">
        <v>18516</v>
      </c>
      <c r="I9192" s="164">
        <v>84.44</v>
      </c>
      <c r="J9192" s="164">
        <v>306.44</v>
      </c>
      <c r="K9192">
        <v>22</v>
      </c>
      <c r="L9192" t="s">
        <v>18516</v>
      </c>
      <c r="M9192" t="s">
        <v>18516</v>
      </c>
    </row>
    <row r="9193" spans="1:13" ht="13.5">
      <c r="A9193" t="s">
        <v>43094</v>
      </c>
      <c r="B9193" t="s">
        <v>43095</v>
      </c>
      <c r="C9193" t="s">
        <v>29493</v>
      </c>
      <c r="D9193" t="s">
        <v>29494</v>
      </c>
      <c r="E9193" t="s">
        <v>18516</v>
      </c>
      <c r="F9193" t="s">
        <v>18516</v>
      </c>
      <c r="G9193" t="s">
        <v>18516</v>
      </c>
      <c r="H9193" t="s">
        <v>18516</v>
      </c>
      <c r="I9193" t="s">
        <v>18516</v>
      </c>
      <c r="J9193" t="s">
        <v>18516</v>
      </c>
      <c r="K9193" t="s">
        <v>29707</v>
      </c>
      <c r="L9193" t="s">
        <v>18516</v>
      </c>
      <c r="M9193" t="s">
        <v>18516</v>
      </c>
    </row>
    <row r="9194" spans="1:13" ht="13.5">
      <c r="A9194" t="s">
        <v>43096</v>
      </c>
      <c r="B9194" t="s">
        <v>43097</v>
      </c>
      <c r="C9194" t="s">
        <v>29493</v>
      </c>
      <c r="D9194" t="s">
        <v>29494</v>
      </c>
      <c r="E9194" s="164">
        <v>360</v>
      </c>
      <c r="F9194" s="164">
        <v>360</v>
      </c>
      <c r="G9194" t="s">
        <v>18516</v>
      </c>
      <c r="H9194" t="s">
        <v>18516</v>
      </c>
      <c r="I9194" s="164">
        <v>88.62</v>
      </c>
      <c r="J9194" s="164">
        <v>448.62</v>
      </c>
      <c r="K9194">
        <v>125</v>
      </c>
      <c r="L9194" t="s">
        <v>29410</v>
      </c>
      <c r="M9194" t="s">
        <v>29452</v>
      </c>
    </row>
    <row r="9195" spans="1:13" ht="13.5">
      <c r="A9195" t="s">
        <v>43098</v>
      </c>
      <c r="B9195" t="s">
        <v>43099</v>
      </c>
      <c r="C9195" t="s">
        <v>29493</v>
      </c>
      <c r="D9195" t="s">
        <v>29494</v>
      </c>
      <c r="E9195" t="s">
        <v>18516</v>
      </c>
      <c r="F9195" t="s">
        <v>18516</v>
      </c>
      <c r="G9195" t="s">
        <v>18516</v>
      </c>
      <c r="H9195" t="s">
        <v>18516</v>
      </c>
      <c r="I9195" t="s">
        <v>18516</v>
      </c>
      <c r="J9195" t="s">
        <v>18516</v>
      </c>
      <c r="K9195" t="s">
        <v>29707</v>
      </c>
      <c r="L9195" t="s">
        <v>18516</v>
      </c>
      <c r="M9195" t="s">
        <v>18516</v>
      </c>
    </row>
    <row r="9196" spans="1:13" ht="13.5">
      <c r="A9196" t="s">
        <v>43100</v>
      </c>
      <c r="B9196" t="s">
        <v>43101</v>
      </c>
      <c r="C9196" t="s">
        <v>29493</v>
      </c>
      <c r="D9196" t="s">
        <v>29494</v>
      </c>
      <c r="E9196" t="s">
        <v>18516</v>
      </c>
      <c r="F9196" t="s">
        <v>18516</v>
      </c>
      <c r="G9196" t="s">
        <v>18516</v>
      </c>
      <c r="H9196" t="s">
        <v>18516</v>
      </c>
      <c r="I9196" t="s">
        <v>18516</v>
      </c>
      <c r="J9196" t="s">
        <v>18516</v>
      </c>
      <c r="K9196" t="s">
        <v>29707</v>
      </c>
      <c r="L9196" t="s">
        <v>18516</v>
      </c>
      <c r="M9196" t="s">
        <v>18516</v>
      </c>
    </row>
    <row r="9197" spans="1:13" ht="13.5">
      <c r="A9197" t="s">
        <v>10239</v>
      </c>
      <c r="B9197" t="s">
        <v>43102</v>
      </c>
      <c r="C9197" t="s">
        <v>29493</v>
      </c>
      <c r="D9197" t="s">
        <v>29494</v>
      </c>
      <c r="E9197" s="164">
        <v>235</v>
      </c>
      <c r="F9197" s="164">
        <v>235</v>
      </c>
      <c r="G9197" t="s">
        <v>18516</v>
      </c>
      <c r="H9197" t="s">
        <v>18516</v>
      </c>
      <c r="I9197" s="164">
        <v>83.5</v>
      </c>
      <c r="J9197" s="164">
        <v>318.5</v>
      </c>
      <c r="K9197">
        <v>0</v>
      </c>
      <c r="L9197" t="s">
        <v>18516</v>
      </c>
      <c r="M9197" t="s">
        <v>18516</v>
      </c>
    </row>
    <row r="9198" spans="1:13" ht="13.5">
      <c r="A9198" t="s">
        <v>43103</v>
      </c>
      <c r="B9198" t="s">
        <v>43104</v>
      </c>
      <c r="C9198" t="s">
        <v>29493</v>
      </c>
      <c r="D9198" t="s">
        <v>29494</v>
      </c>
      <c r="E9198" s="164">
        <v>389</v>
      </c>
      <c r="F9198" s="164">
        <v>389</v>
      </c>
      <c r="G9198" t="s">
        <v>18516</v>
      </c>
      <c r="H9198" t="s">
        <v>18516</v>
      </c>
      <c r="I9198" s="164">
        <v>127</v>
      </c>
      <c r="J9198" s="164">
        <v>516</v>
      </c>
      <c r="K9198">
        <v>35</v>
      </c>
      <c r="L9198" t="s">
        <v>18516</v>
      </c>
      <c r="M9198" t="s">
        <v>18516</v>
      </c>
    </row>
    <row r="9199" spans="1:13" ht="13.5">
      <c r="A9199" t="s">
        <v>43105</v>
      </c>
      <c r="B9199" t="s">
        <v>43106</v>
      </c>
      <c r="C9199" t="s">
        <v>29493</v>
      </c>
      <c r="D9199" t="s">
        <v>29494</v>
      </c>
      <c r="E9199" t="s">
        <v>18516</v>
      </c>
      <c r="F9199" t="s">
        <v>18516</v>
      </c>
      <c r="G9199" t="s">
        <v>18516</v>
      </c>
      <c r="H9199" t="s">
        <v>18516</v>
      </c>
      <c r="I9199" t="s">
        <v>18516</v>
      </c>
      <c r="J9199" t="s">
        <v>18516</v>
      </c>
      <c r="K9199" t="s">
        <v>29707</v>
      </c>
      <c r="L9199" t="s">
        <v>18516</v>
      </c>
      <c r="M9199" t="s">
        <v>18516</v>
      </c>
    </row>
    <row r="9200" spans="1:13" ht="13.5">
      <c r="A9200" t="s">
        <v>43107</v>
      </c>
      <c r="B9200" t="s">
        <v>43108</v>
      </c>
      <c r="C9200" t="s">
        <v>29493</v>
      </c>
      <c r="D9200" t="s">
        <v>29494</v>
      </c>
      <c r="E9200" s="164">
        <v>400</v>
      </c>
      <c r="F9200" s="164">
        <v>400</v>
      </c>
      <c r="G9200" t="s">
        <v>18516</v>
      </c>
      <c r="H9200" t="s">
        <v>18516</v>
      </c>
      <c r="I9200" s="164">
        <v>107.62</v>
      </c>
      <c r="J9200" s="164">
        <v>507.62</v>
      </c>
      <c r="K9200">
        <v>0</v>
      </c>
      <c r="L9200" t="s">
        <v>18516</v>
      </c>
      <c r="M9200" t="s">
        <v>18516</v>
      </c>
    </row>
    <row r="9201" spans="1:13" ht="13.5">
      <c r="A9201" t="s">
        <v>719</v>
      </c>
      <c r="B9201" t="s">
        <v>42813</v>
      </c>
      <c r="C9201" t="s">
        <v>29493</v>
      </c>
      <c r="D9201" t="s">
        <v>29494</v>
      </c>
      <c r="E9201" t="s">
        <v>18516</v>
      </c>
      <c r="F9201" t="s">
        <v>18516</v>
      </c>
      <c r="G9201" t="s">
        <v>18516</v>
      </c>
      <c r="H9201" t="s">
        <v>18516</v>
      </c>
      <c r="I9201" t="s">
        <v>18516</v>
      </c>
      <c r="J9201" t="s">
        <v>18516</v>
      </c>
      <c r="K9201" t="s">
        <v>29707</v>
      </c>
      <c r="L9201" t="s">
        <v>18516</v>
      </c>
      <c r="M9201" t="s">
        <v>18516</v>
      </c>
    </row>
    <row r="9202" spans="1:13" ht="13.5">
      <c r="A9202" t="s">
        <v>43109</v>
      </c>
      <c r="B9202" t="s">
        <v>43110</v>
      </c>
      <c r="C9202" t="s">
        <v>29493</v>
      </c>
      <c r="D9202" t="s">
        <v>29494</v>
      </c>
      <c r="E9202" t="s">
        <v>18516</v>
      </c>
      <c r="F9202" t="s">
        <v>18516</v>
      </c>
      <c r="G9202" t="s">
        <v>18516</v>
      </c>
      <c r="H9202" t="s">
        <v>18516</v>
      </c>
      <c r="I9202" t="s">
        <v>18516</v>
      </c>
      <c r="J9202" t="s">
        <v>18516</v>
      </c>
      <c r="K9202" t="s">
        <v>29707</v>
      </c>
      <c r="L9202" t="s">
        <v>18516</v>
      </c>
      <c r="M9202" t="s">
        <v>18516</v>
      </c>
    </row>
    <row r="9203" spans="1:13" ht="13.5">
      <c r="A9203" t="s">
        <v>407</v>
      </c>
      <c r="B9203" t="s">
        <v>43111</v>
      </c>
      <c r="C9203" t="s">
        <v>29493</v>
      </c>
      <c r="D9203" t="s">
        <v>29494</v>
      </c>
      <c r="E9203" s="164">
        <v>340</v>
      </c>
      <c r="F9203" s="164">
        <v>304</v>
      </c>
      <c r="G9203" s="165">
        <v>0.89</v>
      </c>
      <c r="H9203" t="s">
        <v>18516</v>
      </c>
      <c r="I9203" s="164">
        <v>71.22</v>
      </c>
      <c r="J9203" s="164">
        <v>375.22</v>
      </c>
      <c r="K9203">
        <v>80</v>
      </c>
      <c r="L9203" t="s">
        <v>18516</v>
      </c>
      <c r="M9203" t="s">
        <v>18516</v>
      </c>
    </row>
    <row r="9204" spans="1:13" ht="13.5">
      <c r="A9204" t="s">
        <v>359</v>
      </c>
      <c r="B9204" t="s">
        <v>43112</v>
      </c>
      <c r="C9204" t="s">
        <v>29493</v>
      </c>
      <c r="D9204" t="s">
        <v>29494</v>
      </c>
      <c r="E9204" t="s">
        <v>18516</v>
      </c>
      <c r="F9204" t="s">
        <v>18516</v>
      </c>
      <c r="G9204" t="s">
        <v>18516</v>
      </c>
      <c r="H9204" t="s">
        <v>18516</v>
      </c>
      <c r="I9204" t="s">
        <v>18516</v>
      </c>
      <c r="J9204" t="s">
        <v>18516</v>
      </c>
      <c r="K9204" t="s">
        <v>29707</v>
      </c>
      <c r="L9204" t="s">
        <v>18516</v>
      </c>
      <c r="M9204" t="s">
        <v>18516</v>
      </c>
    </row>
    <row r="9205" spans="1:13" ht="13.5">
      <c r="A9205" t="s">
        <v>14405</v>
      </c>
      <c r="B9205" t="s">
        <v>43113</v>
      </c>
      <c r="C9205" t="s">
        <v>29493</v>
      </c>
      <c r="D9205" t="s">
        <v>29494</v>
      </c>
      <c r="E9205" t="s">
        <v>18516</v>
      </c>
      <c r="F9205" t="s">
        <v>18516</v>
      </c>
      <c r="G9205" t="s">
        <v>18516</v>
      </c>
      <c r="H9205" t="s">
        <v>18516</v>
      </c>
      <c r="I9205" t="s">
        <v>18516</v>
      </c>
      <c r="J9205" t="s">
        <v>18516</v>
      </c>
      <c r="K9205" t="s">
        <v>29707</v>
      </c>
      <c r="L9205" t="s">
        <v>18516</v>
      </c>
      <c r="M9205" t="s">
        <v>18516</v>
      </c>
    </row>
    <row r="9206" spans="1:13" ht="13.5">
      <c r="A9206" t="s">
        <v>782</v>
      </c>
      <c r="B9206" t="s">
        <v>43114</v>
      </c>
      <c r="C9206" t="s">
        <v>29493</v>
      </c>
      <c r="D9206" t="s">
        <v>29494</v>
      </c>
      <c r="E9206" s="164">
        <v>130</v>
      </c>
      <c r="F9206" s="164">
        <v>130</v>
      </c>
      <c r="G9206" t="s">
        <v>18516</v>
      </c>
      <c r="H9206" t="s">
        <v>18516</v>
      </c>
      <c r="I9206" s="164">
        <v>47.91</v>
      </c>
      <c r="J9206" s="164">
        <v>177.91</v>
      </c>
      <c r="K9206">
        <v>0</v>
      </c>
      <c r="L9206" t="s">
        <v>18516</v>
      </c>
      <c r="M9206" t="s">
        <v>18516</v>
      </c>
    </row>
    <row r="9207" spans="1:13" ht="13.5">
      <c r="A9207" t="s">
        <v>316</v>
      </c>
      <c r="B9207" t="s">
        <v>43115</v>
      </c>
      <c r="C9207" t="s">
        <v>29493</v>
      </c>
      <c r="D9207" t="s">
        <v>29494</v>
      </c>
      <c r="E9207" t="s">
        <v>18516</v>
      </c>
      <c r="F9207" t="s">
        <v>18516</v>
      </c>
      <c r="G9207" t="s">
        <v>18516</v>
      </c>
      <c r="H9207" t="s">
        <v>18516</v>
      </c>
      <c r="I9207" t="s">
        <v>18516</v>
      </c>
      <c r="J9207" t="s">
        <v>18516</v>
      </c>
      <c r="K9207" t="s">
        <v>29707</v>
      </c>
      <c r="L9207" t="s">
        <v>18516</v>
      </c>
      <c r="M9207" t="s">
        <v>18516</v>
      </c>
    </row>
    <row r="9208" spans="1:13" ht="13.5">
      <c r="A9208" t="s">
        <v>43116</v>
      </c>
      <c r="B9208" t="s">
        <v>43117</v>
      </c>
      <c r="C9208" t="s">
        <v>29493</v>
      </c>
      <c r="D9208" t="s">
        <v>29494</v>
      </c>
      <c r="E9208" t="s">
        <v>18516</v>
      </c>
      <c r="F9208" t="s">
        <v>18516</v>
      </c>
      <c r="G9208" t="s">
        <v>18516</v>
      </c>
      <c r="H9208" t="s">
        <v>18516</v>
      </c>
      <c r="I9208" t="s">
        <v>18516</v>
      </c>
      <c r="J9208" t="s">
        <v>18516</v>
      </c>
      <c r="K9208" t="s">
        <v>29707</v>
      </c>
      <c r="L9208" t="s">
        <v>18516</v>
      </c>
      <c r="M9208" t="s">
        <v>18516</v>
      </c>
    </row>
    <row r="9209" spans="1:13" ht="13.5">
      <c r="A9209" t="s">
        <v>43118</v>
      </c>
      <c r="B9209" t="s">
        <v>43119</v>
      </c>
      <c r="C9209" t="s">
        <v>29493</v>
      </c>
      <c r="D9209" t="s">
        <v>29494</v>
      </c>
      <c r="E9209" t="s">
        <v>18516</v>
      </c>
      <c r="F9209" t="s">
        <v>18516</v>
      </c>
      <c r="G9209" t="s">
        <v>18516</v>
      </c>
      <c r="H9209" t="s">
        <v>18516</v>
      </c>
      <c r="I9209" t="s">
        <v>18516</v>
      </c>
      <c r="J9209" t="s">
        <v>18516</v>
      </c>
      <c r="K9209" t="s">
        <v>29707</v>
      </c>
      <c r="L9209" t="s">
        <v>18516</v>
      </c>
      <c r="M9209" t="s">
        <v>18516</v>
      </c>
    </row>
    <row r="9210" spans="1:13" ht="13.5">
      <c r="A9210" t="s">
        <v>43120</v>
      </c>
      <c r="B9210" t="s">
        <v>43121</v>
      </c>
      <c r="C9210" t="s">
        <v>29493</v>
      </c>
      <c r="D9210" t="s">
        <v>29494</v>
      </c>
      <c r="E9210" t="s">
        <v>18516</v>
      </c>
      <c r="F9210" t="s">
        <v>18516</v>
      </c>
      <c r="G9210" t="s">
        <v>18516</v>
      </c>
      <c r="H9210" t="s">
        <v>18516</v>
      </c>
      <c r="I9210" t="s">
        <v>18516</v>
      </c>
      <c r="J9210" t="s">
        <v>18516</v>
      </c>
      <c r="K9210" t="s">
        <v>29707</v>
      </c>
      <c r="L9210" t="s">
        <v>18516</v>
      </c>
      <c r="M9210" t="s">
        <v>18516</v>
      </c>
    </row>
    <row r="9211" spans="1:13" ht="13.5">
      <c r="A9211" t="s">
        <v>43122</v>
      </c>
      <c r="B9211" t="s">
        <v>43123</v>
      </c>
      <c r="C9211" t="s">
        <v>29493</v>
      </c>
      <c r="D9211" t="s">
        <v>29494</v>
      </c>
      <c r="E9211" t="s">
        <v>18516</v>
      </c>
      <c r="F9211" t="s">
        <v>18516</v>
      </c>
      <c r="G9211" t="s">
        <v>18516</v>
      </c>
      <c r="H9211" t="s">
        <v>18516</v>
      </c>
      <c r="I9211" t="s">
        <v>18516</v>
      </c>
      <c r="J9211" t="s">
        <v>18516</v>
      </c>
      <c r="K9211" t="s">
        <v>29707</v>
      </c>
      <c r="L9211" t="s">
        <v>18516</v>
      </c>
      <c r="M9211" t="s">
        <v>18516</v>
      </c>
    </row>
    <row r="9212" spans="1:13" ht="13.5">
      <c r="A9212" t="s">
        <v>43124</v>
      </c>
      <c r="B9212" t="s">
        <v>43125</v>
      </c>
      <c r="C9212" t="s">
        <v>29493</v>
      </c>
      <c r="D9212" t="s">
        <v>29494</v>
      </c>
      <c r="E9212" s="164">
        <v>155</v>
      </c>
      <c r="F9212" s="164">
        <v>155</v>
      </c>
      <c r="G9212" t="s">
        <v>18516</v>
      </c>
      <c r="H9212" t="s">
        <v>18516</v>
      </c>
      <c r="I9212" s="164">
        <v>45.51</v>
      </c>
      <c r="J9212" s="164">
        <v>200.51</v>
      </c>
      <c r="K9212">
        <v>11</v>
      </c>
      <c r="L9212" t="s">
        <v>29439</v>
      </c>
      <c r="M9212" t="s">
        <v>29711</v>
      </c>
    </row>
    <row r="9213" spans="1:13" ht="13.5">
      <c r="A9213" t="s">
        <v>43126</v>
      </c>
      <c r="B9213" t="s">
        <v>43127</v>
      </c>
      <c r="C9213" t="s">
        <v>29493</v>
      </c>
      <c r="D9213" t="s">
        <v>29494</v>
      </c>
      <c r="E9213" s="164">
        <v>190</v>
      </c>
      <c r="F9213" s="164">
        <v>190</v>
      </c>
      <c r="G9213" t="s">
        <v>18516</v>
      </c>
      <c r="H9213" t="s">
        <v>18516</v>
      </c>
      <c r="I9213" s="164">
        <v>43.61</v>
      </c>
      <c r="J9213" s="164">
        <v>233.61</v>
      </c>
      <c r="K9213">
        <v>41</v>
      </c>
      <c r="L9213" t="s">
        <v>29455</v>
      </c>
      <c r="M9213" t="s">
        <v>29711</v>
      </c>
    </row>
    <row r="9214" spans="1:13" ht="13.5">
      <c r="A9214" t="s">
        <v>43128</v>
      </c>
      <c r="B9214" t="s">
        <v>43129</v>
      </c>
      <c r="C9214" t="s">
        <v>29493</v>
      </c>
      <c r="D9214" t="s">
        <v>29494</v>
      </c>
      <c r="E9214" s="164">
        <v>112</v>
      </c>
      <c r="F9214" s="164">
        <v>112</v>
      </c>
      <c r="G9214" t="s">
        <v>18516</v>
      </c>
      <c r="H9214" t="s">
        <v>18516</v>
      </c>
      <c r="I9214" s="164">
        <v>38.13</v>
      </c>
      <c r="J9214" s="164">
        <v>150.13</v>
      </c>
      <c r="K9214">
        <v>75</v>
      </c>
      <c r="L9214" t="s">
        <v>29439</v>
      </c>
      <c r="M9214" t="s">
        <v>30359</v>
      </c>
    </row>
    <row r="9215" spans="1:13" ht="13.5">
      <c r="A9215" t="s">
        <v>43130</v>
      </c>
      <c r="B9215" t="s">
        <v>43131</v>
      </c>
      <c r="C9215" t="s">
        <v>29493</v>
      </c>
      <c r="D9215" t="s">
        <v>29494</v>
      </c>
      <c r="E9215" s="164">
        <v>190</v>
      </c>
      <c r="F9215" s="164">
        <v>190</v>
      </c>
      <c r="G9215" t="s">
        <v>18516</v>
      </c>
      <c r="H9215" t="s">
        <v>18516</v>
      </c>
      <c r="I9215" s="164">
        <v>43.61</v>
      </c>
      <c r="J9215" s="164">
        <v>233.61</v>
      </c>
      <c r="K9215">
        <v>0</v>
      </c>
      <c r="L9215" t="s">
        <v>29455</v>
      </c>
      <c r="M9215" t="s">
        <v>29711</v>
      </c>
    </row>
    <row r="9216" spans="1:13" ht="13.5">
      <c r="A9216" t="s">
        <v>43132</v>
      </c>
      <c r="B9216" t="s">
        <v>43133</v>
      </c>
      <c r="C9216" t="s">
        <v>29493</v>
      </c>
      <c r="D9216" t="s">
        <v>29494</v>
      </c>
      <c r="E9216" t="s">
        <v>18516</v>
      </c>
      <c r="F9216" t="s">
        <v>18516</v>
      </c>
      <c r="G9216" t="s">
        <v>18516</v>
      </c>
      <c r="H9216" t="s">
        <v>18516</v>
      </c>
      <c r="I9216" t="s">
        <v>18516</v>
      </c>
      <c r="J9216" t="s">
        <v>18516</v>
      </c>
      <c r="K9216" t="s">
        <v>29707</v>
      </c>
      <c r="L9216" t="s">
        <v>18516</v>
      </c>
      <c r="M9216" t="s">
        <v>18516</v>
      </c>
    </row>
    <row r="9217" spans="1:13" ht="13.5">
      <c r="A9217" t="s">
        <v>1810</v>
      </c>
      <c r="B9217" t="s">
        <v>43134</v>
      </c>
      <c r="C9217" t="s">
        <v>29493</v>
      </c>
      <c r="D9217" t="s">
        <v>29494</v>
      </c>
      <c r="E9217" s="164">
        <v>300</v>
      </c>
      <c r="F9217" s="164">
        <v>300</v>
      </c>
      <c r="G9217" t="s">
        <v>18516</v>
      </c>
      <c r="H9217" t="s">
        <v>18516</v>
      </c>
      <c r="I9217" s="164">
        <v>111.16</v>
      </c>
      <c r="J9217" s="164">
        <v>411.16</v>
      </c>
      <c r="K9217">
        <v>2</v>
      </c>
      <c r="L9217" t="s">
        <v>18516</v>
      </c>
      <c r="M9217" t="s">
        <v>18516</v>
      </c>
    </row>
    <row r="9218" spans="1:13" ht="13.5">
      <c r="A9218" t="s">
        <v>43135</v>
      </c>
      <c r="B9218" t="s">
        <v>43136</v>
      </c>
      <c r="C9218" t="s">
        <v>29493</v>
      </c>
      <c r="D9218" t="s">
        <v>29494</v>
      </c>
      <c r="E9218" s="164">
        <v>460</v>
      </c>
      <c r="F9218" s="164">
        <v>460</v>
      </c>
      <c r="G9218" t="s">
        <v>18516</v>
      </c>
      <c r="H9218" t="s">
        <v>18516</v>
      </c>
      <c r="I9218" s="164">
        <v>137.73</v>
      </c>
      <c r="J9218" s="164">
        <v>597.73</v>
      </c>
      <c r="K9218">
        <v>67</v>
      </c>
      <c r="L9218" t="s">
        <v>18516</v>
      </c>
      <c r="M9218" t="s">
        <v>18516</v>
      </c>
    </row>
    <row r="9219" spans="1:13" ht="13.5">
      <c r="A9219" t="s">
        <v>43137</v>
      </c>
      <c r="B9219" t="s">
        <v>43138</v>
      </c>
      <c r="C9219" t="s">
        <v>29493</v>
      </c>
      <c r="D9219" t="s">
        <v>29494</v>
      </c>
      <c r="E9219" s="164">
        <v>433</v>
      </c>
      <c r="F9219" s="164">
        <v>433</v>
      </c>
      <c r="G9219" t="s">
        <v>18516</v>
      </c>
      <c r="H9219" t="s">
        <v>18516</v>
      </c>
      <c r="I9219" s="164">
        <v>137.73</v>
      </c>
      <c r="J9219" s="164">
        <v>570.73</v>
      </c>
      <c r="K9219">
        <v>91</v>
      </c>
      <c r="L9219" t="s">
        <v>18516</v>
      </c>
      <c r="M9219" t="s">
        <v>18516</v>
      </c>
    </row>
    <row r="9220" spans="1:13" ht="13.5">
      <c r="A9220" t="s">
        <v>43139</v>
      </c>
      <c r="B9220" t="s">
        <v>43140</v>
      </c>
      <c r="C9220" t="s">
        <v>29493</v>
      </c>
      <c r="D9220" t="s">
        <v>29494</v>
      </c>
      <c r="E9220" t="s">
        <v>18516</v>
      </c>
      <c r="F9220" t="s">
        <v>18516</v>
      </c>
      <c r="G9220" t="s">
        <v>18516</v>
      </c>
      <c r="H9220" t="s">
        <v>18516</v>
      </c>
      <c r="I9220" t="s">
        <v>18516</v>
      </c>
      <c r="J9220" t="s">
        <v>18516</v>
      </c>
      <c r="K9220" t="s">
        <v>29707</v>
      </c>
      <c r="L9220" t="s">
        <v>18516</v>
      </c>
      <c r="M9220" t="s">
        <v>18516</v>
      </c>
    </row>
    <row r="9221" spans="1:13" ht="13.5">
      <c r="A9221" t="s">
        <v>43141</v>
      </c>
      <c r="B9221" t="s">
        <v>43142</v>
      </c>
      <c r="C9221" t="s">
        <v>29493</v>
      </c>
      <c r="D9221" t="s">
        <v>29494</v>
      </c>
      <c r="E9221" s="164">
        <v>166</v>
      </c>
      <c r="F9221" s="164">
        <v>130</v>
      </c>
      <c r="G9221" s="165">
        <v>0.78</v>
      </c>
      <c r="H9221" t="s">
        <v>18516</v>
      </c>
      <c r="I9221" s="164">
        <v>51.26</v>
      </c>
      <c r="J9221" s="164">
        <v>181.26</v>
      </c>
      <c r="K9221">
        <v>64</v>
      </c>
      <c r="L9221" t="s">
        <v>18516</v>
      </c>
      <c r="M9221" t="s">
        <v>18516</v>
      </c>
    </row>
    <row r="9222" spans="1:13" ht="13.5">
      <c r="A9222" t="s">
        <v>5601</v>
      </c>
      <c r="B9222" t="s">
        <v>43143</v>
      </c>
      <c r="C9222" t="s">
        <v>29493</v>
      </c>
      <c r="D9222" t="s">
        <v>29494</v>
      </c>
      <c r="E9222" t="s">
        <v>18516</v>
      </c>
      <c r="F9222" t="s">
        <v>18516</v>
      </c>
      <c r="G9222" t="s">
        <v>18516</v>
      </c>
      <c r="H9222" t="s">
        <v>18516</v>
      </c>
      <c r="I9222" t="s">
        <v>18516</v>
      </c>
      <c r="J9222" t="s">
        <v>18516</v>
      </c>
      <c r="K9222" t="s">
        <v>29707</v>
      </c>
      <c r="L9222" t="s">
        <v>18516</v>
      </c>
      <c r="M9222" t="s">
        <v>18516</v>
      </c>
    </row>
    <row r="9223" spans="1:13" ht="13.5">
      <c r="A9223" t="s">
        <v>5577</v>
      </c>
      <c r="B9223" t="s">
        <v>43144</v>
      </c>
      <c r="C9223" t="s">
        <v>29493</v>
      </c>
      <c r="D9223" t="s">
        <v>29494</v>
      </c>
      <c r="E9223" t="s">
        <v>18516</v>
      </c>
      <c r="F9223" t="s">
        <v>18516</v>
      </c>
      <c r="G9223" t="s">
        <v>18516</v>
      </c>
      <c r="H9223" t="s">
        <v>18516</v>
      </c>
      <c r="I9223" t="s">
        <v>18516</v>
      </c>
      <c r="J9223" t="s">
        <v>18516</v>
      </c>
      <c r="K9223" t="s">
        <v>29707</v>
      </c>
      <c r="L9223" t="s">
        <v>18516</v>
      </c>
      <c r="M9223" t="s">
        <v>18516</v>
      </c>
    </row>
    <row r="9224" spans="1:13" ht="13.5">
      <c r="A9224" t="s">
        <v>5574</v>
      </c>
      <c r="B9224" t="s">
        <v>43145</v>
      </c>
      <c r="C9224" t="s">
        <v>29493</v>
      </c>
      <c r="D9224" t="s">
        <v>29494</v>
      </c>
      <c r="E9224" t="s">
        <v>18516</v>
      </c>
      <c r="F9224" t="s">
        <v>18516</v>
      </c>
      <c r="G9224" t="s">
        <v>18516</v>
      </c>
      <c r="H9224" t="s">
        <v>18516</v>
      </c>
      <c r="I9224" t="s">
        <v>18516</v>
      </c>
      <c r="J9224" t="s">
        <v>18516</v>
      </c>
      <c r="K9224" t="s">
        <v>29707</v>
      </c>
      <c r="L9224" t="s">
        <v>18516</v>
      </c>
      <c r="M9224" t="s">
        <v>18516</v>
      </c>
    </row>
    <row r="9225" spans="1:13" ht="13.5">
      <c r="A9225" t="s">
        <v>2791</v>
      </c>
      <c r="B9225" t="s">
        <v>43146</v>
      </c>
      <c r="C9225" t="s">
        <v>29493</v>
      </c>
      <c r="D9225" t="s">
        <v>29494</v>
      </c>
      <c r="E9225" t="s">
        <v>18516</v>
      </c>
      <c r="F9225" t="s">
        <v>18516</v>
      </c>
      <c r="G9225" t="s">
        <v>18516</v>
      </c>
      <c r="H9225" t="s">
        <v>18516</v>
      </c>
      <c r="I9225" t="s">
        <v>18516</v>
      </c>
      <c r="J9225" t="s">
        <v>18516</v>
      </c>
      <c r="K9225" t="s">
        <v>29707</v>
      </c>
      <c r="L9225" t="s">
        <v>18516</v>
      </c>
      <c r="M9225" t="s">
        <v>18516</v>
      </c>
    </row>
    <row r="9226" spans="1:13" ht="13.5">
      <c r="A9226" t="s">
        <v>1431</v>
      </c>
      <c r="B9226" t="s">
        <v>43147</v>
      </c>
      <c r="C9226" t="s">
        <v>29493</v>
      </c>
      <c r="D9226" t="s">
        <v>29494</v>
      </c>
      <c r="E9226" t="s">
        <v>18516</v>
      </c>
      <c r="F9226" t="s">
        <v>18516</v>
      </c>
      <c r="G9226" t="s">
        <v>18516</v>
      </c>
      <c r="H9226" t="s">
        <v>18516</v>
      </c>
      <c r="I9226" t="s">
        <v>18516</v>
      </c>
      <c r="J9226" t="s">
        <v>18516</v>
      </c>
      <c r="K9226" t="s">
        <v>29707</v>
      </c>
      <c r="L9226" t="s">
        <v>18516</v>
      </c>
      <c r="M9226" t="s">
        <v>18516</v>
      </c>
    </row>
    <row r="9227" spans="1:13" ht="13.5">
      <c r="A9227" t="s">
        <v>2782</v>
      </c>
      <c r="B9227" t="s">
        <v>43148</v>
      </c>
      <c r="C9227" t="s">
        <v>29493</v>
      </c>
      <c r="D9227" t="s">
        <v>29494</v>
      </c>
      <c r="E9227" t="s">
        <v>18516</v>
      </c>
      <c r="F9227" t="s">
        <v>18516</v>
      </c>
      <c r="G9227" t="s">
        <v>18516</v>
      </c>
      <c r="H9227" t="s">
        <v>18516</v>
      </c>
      <c r="I9227" t="s">
        <v>18516</v>
      </c>
      <c r="J9227" t="s">
        <v>18516</v>
      </c>
      <c r="K9227" t="s">
        <v>29707</v>
      </c>
      <c r="L9227" t="s">
        <v>18516</v>
      </c>
      <c r="M9227" t="s">
        <v>18516</v>
      </c>
    </row>
    <row r="9228" spans="1:13" ht="13.5">
      <c r="A9228" t="s">
        <v>190</v>
      </c>
      <c r="B9228" t="s">
        <v>43149</v>
      </c>
      <c r="C9228" t="s">
        <v>29493</v>
      </c>
      <c r="D9228" t="s">
        <v>29494</v>
      </c>
      <c r="E9228" t="s">
        <v>18516</v>
      </c>
      <c r="F9228" t="s">
        <v>18516</v>
      </c>
      <c r="G9228" t="s">
        <v>18516</v>
      </c>
      <c r="H9228" t="s">
        <v>18516</v>
      </c>
      <c r="I9228" t="s">
        <v>18516</v>
      </c>
      <c r="J9228" t="s">
        <v>18516</v>
      </c>
      <c r="K9228" t="s">
        <v>29707</v>
      </c>
      <c r="L9228" t="s">
        <v>18516</v>
      </c>
      <c r="M9228" t="s">
        <v>18516</v>
      </c>
    </row>
    <row r="9229" spans="1:13" ht="13.5">
      <c r="A9229" t="s">
        <v>14037</v>
      </c>
      <c r="B9229" t="s">
        <v>43150</v>
      </c>
      <c r="C9229" t="s">
        <v>29493</v>
      </c>
      <c r="D9229" t="s">
        <v>29494</v>
      </c>
      <c r="E9229" s="164">
        <v>152</v>
      </c>
      <c r="F9229" s="164">
        <v>146</v>
      </c>
      <c r="G9229" s="165">
        <v>0.96</v>
      </c>
      <c r="H9229" t="s">
        <v>18516</v>
      </c>
      <c r="I9229" s="164">
        <v>40.26</v>
      </c>
      <c r="J9229" s="164">
        <v>186.26</v>
      </c>
      <c r="K9229">
        <v>358</v>
      </c>
      <c r="L9229" t="s">
        <v>18516</v>
      </c>
      <c r="M9229" t="s">
        <v>18516</v>
      </c>
    </row>
    <row r="9230" spans="1:13" ht="13.5">
      <c r="A9230" t="s">
        <v>43151</v>
      </c>
      <c r="B9230" t="s">
        <v>43152</v>
      </c>
      <c r="C9230" t="s">
        <v>29493</v>
      </c>
      <c r="D9230" t="s">
        <v>29494</v>
      </c>
      <c r="E9230" t="s">
        <v>18516</v>
      </c>
      <c r="F9230" t="s">
        <v>18516</v>
      </c>
      <c r="G9230" t="s">
        <v>18516</v>
      </c>
      <c r="H9230" t="s">
        <v>18516</v>
      </c>
      <c r="I9230" t="s">
        <v>18516</v>
      </c>
      <c r="J9230" t="s">
        <v>18516</v>
      </c>
      <c r="K9230" t="s">
        <v>29707</v>
      </c>
      <c r="L9230" t="s">
        <v>18516</v>
      </c>
      <c r="M9230" t="s">
        <v>18516</v>
      </c>
    </row>
    <row r="9231" spans="1:13" ht="13.5">
      <c r="A9231" t="s">
        <v>43153</v>
      </c>
      <c r="B9231" t="s">
        <v>43154</v>
      </c>
      <c r="C9231" t="s">
        <v>29493</v>
      </c>
      <c r="D9231" t="s">
        <v>29494</v>
      </c>
      <c r="E9231" s="164">
        <v>150</v>
      </c>
      <c r="F9231" s="164">
        <v>150</v>
      </c>
      <c r="G9231" t="s">
        <v>18516</v>
      </c>
      <c r="H9231" t="s">
        <v>18516</v>
      </c>
      <c r="I9231" s="164">
        <v>46.11</v>
      </c>
      <c r="J9231" s="164">
        <v>196.11</v>
      </c>
      <c r="K9231">
        <v>66</v>
      </c>
      <c r="L9231" t="s">
        <v>18516</v>
      </c>
      <c r="M9231" t="s">
        <v>18516</v>
      </c>
    </row>
    <row r="9232" spans="1:13" ht="13.5">
      <c r="A9232" t="s">
        <v>43155</v>
      </c>
      <c r="B9232" t="s">
        <v>43156</v>
      </c>
      <c r="C9232" t="s">
        <v>29493</v>
      </c>
      <c r="D9232" t="s">
        <v>29494</v>
      </c>
      <c r="E9232" s="164">
        <v>150</v>
      </c>
      <c r="F9232" s="164">
        <v>150</v>
      </c>
      <c r="G9232" t="s">
        <v>18516</v>
      </c>
      <c r="H9232" t="s">
        <v>18516</v>
      </c>
      <c r="I9232" s="164">
        <v>46.34</v>
      </c>
      <c r="J9232" s="164">
        <v>196.34</v>
      </c>
      <c r="K9232">
        <v>87</v>
      </c>
      <c r="L9232" t="s">
        <v>18516</v>
      </c>
      <c r="M9232" t="s">
        <v>18516</v>
      </c>
    </row>
    <row r="9233" spans="1:13" ht="13.5">
      <c r="A9233" t="s">
        <v>43157</v>
      </c>
      <c r="B9233" t="s">
        <v>43158</v>
      </c>
      <c r="C9233" t="s">
        <v>29493</v>
      </c>
      <c r="D9233" t="s">
        <v>29494</v>
      </c>
      <c r="E9233" t="s">
        <v>18516</v>
      </c>
      <c r="F9233" t="s">
        <v>18516</v>
      </c>
      <c r="G9233" t="s">
        <v>18516</v>
      </c>
      <c r="H9233" t="s">
        <v>18516</v>
      </c>
      <c r="I9233" t="s">
        <v>18516</v>
      </c>
      <c r="J9233" t="s">
        <v>18516</v>
      </c>
      <c r="K9233" t="s">
        <v>29707</v>
      </c>
      <c r="L9233" t="s">
        <v>18516</v>
      </c>
      <c r="M9233" t="s">
        <v>18516</v>
      </c>
    </row>
    <row r="9234" spans="1:13" ht="13.5">
      <c r="A9234" t="s">
        <v>43159</v>
      </c>
      <c r="B9234" t="s">
        <v>43160</v>
      </c>
      <c r="C9234" t="s">
        <v>29493</v>
      </c>
      <c r="D9234" t="s">
        <v>29494</v>
      </c>
      <c r="E9234" t="s">
        <v>18516</v>
      </c>
      <c r="F9234" t="s">
        <v>18516</v>
      </c>
      <c r="G9234" t="s">
        <v>18516</v>
      </c>
      <c r="H9234" t="s">
        <v>18516</v>
      </c>
      <c r="I9234" t="s">
        <v>18516</v>
      </c>
      <c r="J9234" t="s">
        <v>18516</v>
      </c>
      <c r="K9234" t="s">
        <v>29707</v>
      </c>
      <c r="L9234" t="s">
        <v>18516</v>
      </c>
      <c r="M9234" t="s">
        <v>18516</v>
      </c>
    </row>
    <row r="9235" spans="1:13" ht="13.5">
      <c r="A9235" t="s">
        <v>7593</v>
      </c>
      <c r="B9235" t="s">
        <v>43161</v>
      </c>
      <c r="C9235" t="s">
        <v>29493</v>
      </c>
      <c r="D9235" t="s">
        <v>29494</v>
      </c>
      <c r="E9235" t="s">
        <v>18516</v>
      </c>
      <c r="F9235" t="s">
        <v>18516</v>
      </c>
      <c r="G9235" t="s">
        <v>18516</v>
      </c>
      <c r="H9235" t="s">
        <v>18516</v>
      </c>
      <c r="I9235" t="s">
        <v>18516</v>
      </c>
      <c r="J9235" t="s">
        <v>18516</v>
      </c>
      <c r="K9235" t="s">
        <v>29707</v>
      </c>
      <c r="L9235" t="s">
        <v>18516</v>
      </c>
      <c r="M9235" t="s">
        <v>18516</v>
      </c>
    </row>
    <row r="9236" spans="1:13" ht="13.5">
      <c r="A9236" t="s">
        <v>7590</v>
      </c>
      <c r="B9236" t="s">
        <v>42953</v>
      </c>
      <c r="C9236" t="s">
        <v>29493</v>
      </c>
      <c r="D9236" t="s">
        <v>29494</v>
      </c>
      <c r="E9236" t="s">
        <v>18516</v>
      </c>
      <c r="F9236" t="s">
        <v>18516</v>
      </c>
      <c r="G9236" t="s">
        <v>18516</v>
      </c>
      <c r="H9236" t="s">
        <v>18516</v>
      </c>
      <c r="I9236" t="s">
        <v>18516</v>
      </c>
      <c r="J9236" t="s">
        <v>18516</v>
      </c>
      <c r="K9236" t="s">
        <v>29707</v>
      </c>
      <c r="L9236" t="s">
        <v>18516</v>
      </c>
      <c r="M9236" t="s">
        <v>18516</v>
      </c>
    </row>
    <row r="9237" spans="1:13" ht="13.5">
      <c r="A9237" t="s">
        <v>7517</v>
      </c>
      <c r="B9237" t="s">
        <v>43162</v>
      </c>
      <c r="C9237" t="s">
        <v>29493</v>
      </c>
      <c r="D9237" t="s">
        <v>29494</v>
      </c>
      <c r="E9237" t="s">
        <v>18516</v>
      </c>
      <c r="F9237" t="s">
        <v>18516</v>
      </c>
      <c r="G9237" t="s">
        <v>18516</v>
      </c>
      <c r="H9237" t="s">
        <v>18516</v>
      </c>
      <c r="I9237" t="s">
        <v>18516</v>
      </c>
      <c r="J9237" t="s">
        <v>18516</v>
      </c>
      <c r="K9237" t="s">
        <v>29707</v>
      </c>
      <c r="L9237" t="s">
        <v>18516</v>
      </c>
      <c r="M9237" t="s">
        <v>18516</v>
      </c>
    </row>
    <row r="9238" spans="1:13" ht="13.5">
      <c r="A9238" t="s">
        <v>7508</v>
      </c>
      <c r="B9238" t="s">
        <v>43163</v>
      </c>
      <c r="C9238" t="s">
        <v>29493</v>
      </c>
      <c r="D9238" t="s">
        <v>29494</v>
      </c>
      <c r="E9238" t="s">
        <v>18516</v>
      </c>
      <c r="F9238" t="s">
        <v>18516</v>
      </c>
      <c r="G9238" t="s">
        <v>18516</v>
      </c>
      <c r="H9238" t="s">
        <v>18516</v>
      </c>
      <c r="I9238" t="s">
        <v>18516</v>
      </c>
      <c r="J9238" t="s">
        <v>18516</v>
      </c>
      <c r="K9238" t="s">
        <v>29707</v>
      </c>
      <c r="L9238" t="s">
        <v>18516</v>
      </c>
      <c r="M9238" t="s">
        <v>18516</v>
      </c>
    </row>
    <row r="9239" spans="1:13" ht="13.5">
      <c r="A9239" t="s">
        <v>7502</v>
      </c>
      <c r="B9239" t="s">
        <v>43164</v>
      </c>
      <c r="C9239" t="s">
        <v>29493</v>
      </c>
      <c r="D9239" t="s">
        <v>29494</v>
      </c>
      <c r="E9239" t="s">
        <v>18516</v>
      </c>
      <c r="F9239" t="s">
        <v>18516</v>
      </c>
      <c r="G9239" t="s">
        <v>18516</v>
      </c>
      <c r="H9239" t="s">
        <v>18516</v>
      </c>
      <c r="I9239" t="s">
        <v>18516</v>
      </c>
      <c r="J9239" t="s">
        <v>18516</v>
      </c>
      <c r="K9239" t="s">
        <v>29707</v>
      </c>
      <c r="L9239" t="s">
        <v>18516</v>
      </c>
      <c r="M9239" t="s">
        <v>18516</v>
      </c>
    </row>
    <row r="9240" spans="1:13" ht="13.5">
      <c r="A9240" t="s">
        <v>43165</v>
      </c>
      <c r="B9240" t="s">
        <v>43166</v>
      </c>
      <c r="C9240" t="s">
        <v>29493</v>
      </c>
      <c r="D9240" t="s">
        <v>29494</v>
      </c>
      <c r="E9240" s="164">
        <v>135</v>
      </c>
      <c r="F9240" s="164">
        <v>135</v>
      </c>
      <c r="G9240" t="s">
        <v>18516</v>
      </c>
      <c r="H9240" t="s">
        <v>18516</v>
      </c>
      <c r="I9240" s="164">
        <v>88.25</v>
      </c>
      <c r="J9240" s="164">
        <v>223.25</v>
      </c>
      <c r="K9240">
        <v>54</v>
      </c>
      <c r="L9240" t="s">
        <v>18516</v>
      </c>
      <c r="M9240" t="s">
        <v>18516</v>
      </c>
    </row>
    <row r="9241" spans="1:13" ht="13.5">
      <c r="A9241" t="s">
        <v>43167</v>
      </c>
      <c r="B9241" t="s">
        <v>43168</v>
      </c>
      <c r="C9241" t="s">
        <v>29493</v>
      </c>
      <c r="D9241" t="s">
        <v>29494</v>
      </c>
      <c r="E9241" s="164">
        <v>180</v>
      </c>
      <c r="F9241" s="164">
        <v>180</v>
      </c>
      <c r="G9241" t="s">
        <v>18516</v>
      </c>
      <c r="H9241" t="s">
        <v>18516</v>
      </c>
      <c r="I9241" s="164">
        <v>38.37</v>
      </c>
      <c r="J9241" s="164">
        <v>218.37</v>
      </c>
      <c r="K9241">
        <v>114</v>
      </c>
      <c r="L9241" t="s">
        <v>18516</v>
      </c>
      <c r="M9241" t="s">
        <v>18516</v>
      </c>
    </row>
    <row r="9242" spans="1:13" ht="13.5">
      <c r="A9242" t="s">
        <v>43169</v>
      </c>
      <c r="B9242" t="s">
        <v>43170</v>
      </c>
      <c r="C9242" t="s">
        <v>29493</v>
      </c>
      <c r="D9242" t="s">
        <v>29494</v>
      </c>
      <c r="E9242" t="s">
        <v>18516</v>
      </c>
      <c r="F9242" t="s">
        <v>18516</v>
      </c>
      <c r="G9242" t="s">
        <v>18516</v>
      </c>
      <c r="H9242" t="s">
        <v>18516</v>
      </c>
      <c r="I9242" t="s">
        <v>18516</v>
      </c>
      <c r="J9242" t="s">
        <v>18516</v>
      </c>
      <c r="K9242" t="s">
        <v>29707</v>
      </c>
      <c r="L9242" t="s">
        <v>18516</v>
      </c>
      <c r="M9242" t="s">
        <v>18516</v>
      </c>
    </row>
    <row r="9243" spans="1:13" ht="13.5">
      <c r="A9243" t="s">
        <v>43171</v>
      </c>
      <c r="B9243" t="s">
        <v>43172</v>
      </c>
      <c r="C9243" t="s">
        <v>29493</v>
      </c>
      <c r="D9243" t="s">
        <v>29494</v>
      </c>
      <c r="E9243" s="164">
        <v>220</v>
      </c>
      <c r="F9243" s="164">
        <v>220</v>
      </c>
      <c r="G9243" t="s">
        <v>18516</v>
      </c>
      <c r="H9243" t="s">
        <v>18516</v>
      </c>
      <c r="I9243" s="164">
        <v>52.31</v>
      </c>
      <c r="J9243" s="164">
        <v>272.31</v>
      </c>
      <c r="K9243">
        <v>121</v>
      </c>
      <c r="L9243" t="s">
        <v>18516</v>
      </c>
      <c r="M9243" t="s">
        <v>18516</v>
      </c>
    </row>
    <row r="9244" spans="1:13" ht="13.5">
      <c r="A9244" t="s">
        <v>43173</v>
      </c>
      <c r="B9244" t="s">
        <v>35458</v>
      </c>
      <c r="C9244" t="s">
        <v>29493</v>
      </c>
      <c r="D9244" t="s">
        <v>29494</v>
      </c>
      <c r="E9244" t="s">
        <v>18516</v>
      </c>
      <c r="F9244" t="s">
        <v>18516</v>
      </c>
      <c r="G9244" t="s">
        <v>18516</v>
      </c>
      <c r="H9244" t="s">
        <v>18516</v>
      </c>
      <c r="I9244" t="s">
        <v>18516</v>
      </c>
      <c r="J9244" t="s">
        <v>18516</v>
      </c>
      <c r="K9244" t="s">
        <v>29707</v>
      </c>
      <c r="L9244" t="s">
        <v>18516</v>
      </c>
      <c r="M9244" t="s">
        <v>18516</v>
      </c>
    </row>
    <row r="9245" spans="1:13" ht="13.5">
      <c r="A9245" t="s">
        <v>43174</v>
      </c>
      <c r="B9245" t="s">
        <v>43175</v>
      </c>
      <c r="C9245" t="s">
        <v>29493</v>
      </c>
      <c r="D9245" t="s">
        <v>29494</v>
      </c>
      <c r="E9245" s="164">
        <v>355</v>
      </c>
      <c r="F9245" s="164">
        <v>330</v>
      </c>
      <c r="G9245" s="165">
        <v>0.92</v>
      </c>
      <c r="H9245" t="s">
        <v>18516</v>
      </c>
      <c r="I9245" s="164">
        <v>140.63</v>
      </c>
      <c r="J9245" s="164">
        <v>470.63</v>
      </c>
      <c r="K9245">
        <v>13</v>
      </c>
      <c r="L9245" t="s">
        <v>29455</v>
      </c>
      <c r="M9245" t="s">
        <v>29446</v>
      </c>
    </row>
    <row r="9246" spans="1:13" ht="13.5">
      <c r="A9246" t="s">
        <v>43176</v>
      </c>
      <c r="B9246" t="s">
        <v>43177</v>
      </c>
      <c r="C9246" t="s">
        <v>29493</v>
      </c>
      <c r="D9246" t="s">
        <v>29494</v>
      </c>
      <c r="E9246" s="164">
        <v>148</v>
      </c>
      <c r="F9246" s="164">
        <v>148</v>
      </c>
      <c r="G9246" t="s">
        <v>18516</v>
      </c>
      <c r="H9246" t="s">
        <v>18516</v>
      </c>
      <c r="I9246" s="164">
        <v>38.2</v>
      </c>
      <c r="J9246" s="164">
        <v>186.2</v>
      </c>
      <c r="K9246">
        <v>35</v>
      </c>
      <c r="L9246" t="s">
        <v>29439</v>
      </c>
      <c r="M9246" t="s">
        <v>29416</v>
      </c>
    </row>
    <row r="9247" spans="1:13" ht="13.5">
      <c r="A9247" t="s">
        <v>2493</v>
      </c>
      <c r="B9247" t="s">
        <v>43178</v>
      </c>
      <c r="C9247" t="s">
        <v>29493</v>
      </c>
      <c r="D9247" t="s">
        <v>29494</v>
      </c>
      <c r="E9247" s="164">
        <v>485</v>
      </c>
      <c r="F9247" s="164">
        <v>420</v>
      </c>
      <c r="G9247" s="165">
        <v>0.86</v>
      </c>
      <c r="H9247" t="s">
        <v>18516</v>
      </c>
      <c r="I9247" s="164">
        <v>147.82</v>
      </c>
      <c r="J9247" s="164">
        <v>567.82</v>
      </c>
      <c r="K9247">
        <v>73</v>
      </c>
      <c r="L9247" t="s">
        <v>18516</v>
      </c>
      <c r="M9247" t="s">
        <v>18516</v>
      </c>
    </row>
    <row r="9248" spans="1:13" ht="13.5">
      <c r="A9248" t="s">
        <v>2484</v>
      </c>
      <c r="B9248" t="s">
        <v>43179</v>
      </c>
      <c r="C9248" t="s">
        <v>29493</v>
      </c>
      <c r="D9248" t="s">
        <v>29494</v>
      </c>
      <c r="E9248" s="164">
        <v>418</v>
      </c>
      <c r="F9248" s="164">
        <v>387</v>
      </c>
      <c r="G9248" s="165">
        <v>0.92</v>
      </c>
      <c r="H9248" t="s">
        <v>18516</v>
      </c>
      <c r="I9248" s="164">
        <v>136.24</v>
      </c>
      <c r="J9248" s="164">
        <v>523.24</v>
      </c>
      <c r="K9248">
        <v>56</v>
      </c>
      <c r="L9248" t="s">
        <v>18516</v>
      </c>
      <c r="M9248" t="s">
        <v>18516</v>
      </c>
    </row>
    <row r="9249" spans="1:13" ht="13.5">
      <c r="A9249" t="s">
        <v>43180</v>
      </c>
      <c r="B9249" t="s">
        <v>43181</v>
      </c>
      <c r="C9249" t="s">
        <v>29493</v>
      </c>
      <c r="D9249" t="s">
        <v>29494</v>
      </c>
      <c r="E9249" s="164">
        <v>375</v>
      </c>
      <c r="F9249" s="164">
        <v>375</v>
      </c>
      <c r="G9249" t="s">
        <v>18516</v>
      </c>
      <c r="H9249" t="s">
        <v>18516</v>
      </c>
      <c r="I9249" s="164">
        <v>100.96</v>
      </c>
      <c r="J9249" s="164">
        <v>475.96</v>
      </c>
      <c r="K9249">
        <v>80</v>
      </c>
      <c r="L9249" t="s">
        <v>18516</v>
      </c>
      <c r="M9249" t="s">
        <v>18516</v>
      </c>
    </row>
    <row r="9250" spans="1:13" ht="13.5">
      <c r="A9250" t="s">
        <v>6766</v>
      </c>
      <c r="B9250" t="s">
        <v>43182</v>
      </c>
      <c r="C9250" t="s">
        <v>29493</v>
      </c>
      <c r="D9250" t="s">
        <v>29494</v>
      </c>
      <c r="E9250" t="s">
        <v>18516</v>
      </c>
      <c r="F9250" t="s">
        <v>18516</v>
      </c>
      <c r="G9250" t="s">
        <v>18516</v>
      </c>
      <c r="H9250" t="s">
        <v>18516</v>
      </c>
      <c r="I9250" t="s">
        <v>18516</v>
      </c>
      <c r="J9250" t="s">
        <v>18516</v>
      </c>
      <c r="K9250" t="s">
        <v>29707</v>
      </c>
      <c r="L9250" t="s">
        <v>18516</v>
      </c>
      <c r="M9250" t="s">
        <v>18516</v>
      </c>
    </row>
    <row r="9251" spans="1:13" ht="13.5">
      <c r="A9251" t="s">
        <v>6763</v>
      </c>
      <c r="B9251" t="s">
        <v>43183</v>
      </c>
      <c r="C9251" t="s">
        <v>29493</v>
      </c>
      <c r="D9251" t="s">
        <v>29494</v>
      </c>
      <c r="E9251" t="s">
        <v>18516</v>
      </c>
      <c r="F9251" t="s">
        <v>18516</v>
      </c>
      <c r="G9251" t="s">
        <v>18516</v>
      </c>
      <c r="H9251" t="s">
        <v>18516</v>
      </c>
      <c r="I9251" t="s">
        <v>18516</v>
      </c>
      <c r="J9251" t="s">
        <v>18516</v>
      </c>
      <c r="K9251" t="s">
        <v>29707</v>
      </c>
      <c r="L9251" t="s">
        <v>18516</v>
      </c>
      <c r="M9251" t="s">
        <v>18516</v>
      </c>
    </row>
    <row r="9252" spans="1:13" ht="13.5">
      <c r="A9252" t="s">
        <v>43184</v>
      </c>
      <c r="B9252" t="s">
        <v>43185</v>
      </c>
      <c r="C9252" t="s">
        <v>29493</v>
      </c>
      <c r="D9252" t="s">
        <v>29494</v>
      </c>
      <c r="E9252" t="s">
        <v>18516</v>
      </c>
      <c r="F9252" t="s">
        <v>18516</v>
      </c>
      <c r="G9252" t="s">
        <v>18516</v>
      </c>
      <c r="H9252" t="s">
        <v>18516</v>
      </c>
      <c r="I9252" t="s">
        <v>18516</v>
      </c>
      <c r="J9252" t="s">
        <v>18516</v>
      </c>
      <c r="K9252" t="s">
        <v>29707</v>
      </c>
      <c r="L9252" t="s">
        <v>18516</v>
      </c>
      <c r="M9252" t="s">
        <v>18516</v>
      </c>
    </row>
    <row r="9253" spans="1:13" ht="13.5">
      <c r="A9253" t="s">
        <v>43186</v>
      </c>
      <c r="B9253" t="s">
        <v>43187</v>
      </c>
      <c r="C9253" t="s">
        <v>29493</v>
      </c>
      <c r="D9253" t="s">
        <v>29494</v>
      </c>
      <c r="E9253" t="s">
        <v>18516</v>
      </c>
      <c r="F9253" t="s">
        <v>18516</v>
      </c>
      <c r="G9253" t="s">
        <v>18516</v>
      </c>
      <c r="H9253" t="s">
        <v>18516</v>
      </c>
      <c r="I9253" t="s">
        <v>18516</v>
      </c>
      <c r="J9253" t="s">
        <v>18516</v>
      </c>
      <c r="K9253" t="s">
        <v>29707</v>
      </c>
      <c r="L9253" t="s">
        <v>18516</v>
      </c>
      <c r="M9253" t="s">
        <v>18516</v>
      </c>
    </row>
    <row r="9254" spans="1:13" ht="13.5">
      <c r="A9254" t="s">
        <v>43188</v>
      </c>
      <c r="B9254" t="s">
        <v>43189</v>
      </c>
      <c r="C9254" t="s">
        <v>29493</v>
      </c>
      <c r="D9254" t="s">
        <v>29494</v>
      </c>
      <c r="E9254" t="s">
        <v>18516</v>
      </c>
      <c r="F9254" t="s">
        <v>18516</v>
      </c>
      <c r="G9254" t="s">
        <v>18516</v>
      </c>
      <c r="H9254" t="s">
        <v>18516</v>
      </c>
      <c r="I9254" t="s">
        <v>18516</v>
      </c>
      <c r="J9254" t="s">
        <v>18516</v>
      </c>
      <c r="K9254" t="s">
        <v>29707</v>
      </c>
      <c r="L9254" t="s">
        <v>18516</v>
      </c>
      <c r="M9254" t="s">
        <v>18516</v>
      </c>
    </row>
    <row r="9255" spans="1:13" ht="13.5">
      <c r="A9255" t="s">
        <v>43190</v>
      </c>
      <c r="B9255" t="s">
        <v>43191</v>
      </c>
      <c r="C9255" t="s">
        <v>29493</v>
      </c>
      <c r="D9255" t="s">
        <v>29494</v>
      </c>
      <c r="E9255" t="s">
        <v>18516</v>
      </c>
      <c r="F9255" t="s">
        <v>18516</v>
      </c>
      <c r="G9255" t="s">
        <v>18516</v>
      </c>
      <c r="H9255" t="s">
        <v>18516</v>
      </c>
      <c r="I9255" t="s">
        <v>18516</v>
      </c>
      <c r="J9255" t="s">
        <v>18516</v>
      </c>
      <c r="K9255" t="s">
        <v>29707</v>
      </c>
      <c r="L9255" t="s">
        <v>18516</v>
      </c>
      <c r="M9255" t="s">
        <v>18516</v>
      </c>
    </row>
    <row r="9256" spans="1:13" ht="13.5">
      <c r="A9256" t="s">
        <v>43192</v>
      </c>
      <c r="B9256" t="s">
        <v>43193</v>
      </c>
      <c r="C9256" t="s">
        <v>29493</v>
      </c>
      <c r="D9256" t="s">
        <v>29494</v>
      </c>
      <c r="E9256" t="s">
        <v>18516</v>
      </c>
      <c r="F9256" t="s">
        <v>18516</v>
      </c>
      <c r="G9256" t="s">
        <v>18516</v>
      </c>
      <c r="H9256" t="s">
        <v>18516</v>
      </c>
      <c r="I9256" t="s">
        <v>18516</v>
      </c>
      <c r="J9256" t="s">
        <v>18516</v>
      </c>
      <c r="K9256" t="s">
        <v>29707</v>
      </c>
      <c r="L9256" t="s">
        <v>18516</v>
      </c>
      <c r="M9256" t="s">
        <v>18516</v>
      </c>
    </row>
    <row r="9257" spans="1:13" ht="13.5">
      <c r="A9257" t="s">
        <v>43194</v>
      </c>
      <c r="B9257" t="s">
        <v>43195</v>
      </c>
      <c r="C9257" t="s">
        <v>29493</v>
      </c>
      <c r="D9257" t="s">
        <v>29494</v>
      </c>
      <c r="E9257" t="s">
        <v>18516</v>
      </c>
      <c r="F9257" t="s">
        <v>18516</v>
      </c>
      <c r="G9257" t="s">
        <v>18516</v>
      </c>
      <c r="H9257" t="s">
        <v>18516</v>
      </c>
      <c r="I9257" t="s">
        <v>18516</v>
      </c>
      <c r="J9257" t="s">
        <v>18516</v>
      </c>
      <c r="K9257" t="s">
        <v>29707</v>
      </c>
      <c r="L9257" t="s">
        <v>18516</v>
      </c>
      <c r="M9257" t="s">
        <v>18516</v>
      </c>
    </row>
    <row r="9258" spans="1:13" ht="13.5">
      <c r="A9258" t="s">
        <v>353</v>
      </c>
      <c r="B9258" t="s">
        <v>43196</v>
      </c>
      <c r="C9258" t="s">
        <v>29493</v>
      </c>
      <c r="D9258" t="s">
        <v>29494</v>
      </c>
      <c r="E9258" t="s">
        <v>18516</v>
      </c>
      <c r="F9258" t="s">
        <v>18516</v>
      </c>
      <c r="G9258" t="s">
        <v>18516</v>
      </c>
      <c r="H9258" t="s">
        <v>18516</v>
      </c>
      <c r="I9258" t="s">
        <v>18516</v>
      </c>
      <c r="J9258" t="s">
        <v>18516</v>
      </c>
      <c r="K9258" t="s">
        <v>29707</v>
      </c>
      <c r="L9258" t="s">
        <v>18516</v>
      </c>
      <c r="M9258" t="s">
        <v>18516</v>
      </c>
    </row>
    <row r="9259" spans="1:13" ht="13.5">
      <c r="A9259" t="s">
        <v>7013</v>
      </c>
      <c r="B9259" t="s">
        <v>43197</v>
      </c>
      <c r="C9259" t="s">
        <v>29493</v>
      </c>
      <c r="D9259" t="s">
        <v>29494</v>
      </c>
      <c r="E9259" t="s">
        <v>18516</v>
      </c>
      <c r="F9259" t="s">
        <v>18516</v>
      </c>
      <c r="G9259" t="s">
        <v>18516</v>
      </c>
      <c r="H9259" t="s">
        <v>18516</v>
      </c>
      <c r="I9259" t="s">
        <v>18516</v>
      </c>
      <c r="J9259" t="s">
        <v>18516</v>
      </c>
      <c r="K9259" t="s">
        <v>29707</v>
      </c>
      <c r="L9259" t="s">
        <v>18516</v>
      </c>
      <c r="M9259" t="s">
        <v>18516</v>
      </c>
    </row>
    <row r="9260" spans="1:13" ht="13.5">
      <c r="A9260" t="s">
        <v>362</v>
      </c>
      <c r="B9260" t="s">
        <v>42802</v>
      </c>
      <c r="C9260" t="s">
        <v>29493</v>
      </c>
      <c r="D9260" t="s">
        <v>29494</v>
      </c>
      <c r="E9260" t="s">
        <v>18516</v>
      </c>
      <c r="F9260" t="s">
        <v>18516</v>
      </c>
      <c r="G9260" t="s">
        <v>18516</v>
      </c>
      <c r="H9260" t="s">
        <v>18516</v>
      </c>
      <c r="I9260" t="s">
        <v>18516</v>
      </c>
      <c r="J9260" t="s">
        <v>18516</v>
      </c>
      <c r="K9260" t="s">
        <v>29707</v>
      </c>
      <c r="L9260" t="s">
        <v>18516</v>
      </c>
      <c r="M9260" t="s">
        <v>18516</v>
      </c>
    </row>
    <row r="9261" spans="1:13" ht="13.5">
      <c r="A9261" t="s">
        <v>43198</v>
      </c>
      <c r="B9261" t="s">
        <v>43199</v>
      </c>
      <c r="C9261" t="s">
        <v>29493</v>
      </c>
      <c r="D9261" t="s">
        <v>29494</v>
      </c>
      <c r="E9261" t="s">
        <v>18516</v>
      </c>
      <c r="F9261" t="s">
        <v>18516</v>
      </c>
      <c r="G9261" t="s">
        <v>18516</v>
      </c>
      <c r="H9261" t="s">
        <v>18516</v>
      </c>
      <c r="I9261" t="s">
        <v>18516</v>
      </c>
      <c r="J9261" t="s">
        <v>18516</v>
      </c>
      <c r="K9261" t="s">
        <v>29707</v>
      </c>
      <c r="L9261" t="s">
        <v>18516</v>
      </c>
      <c r="M9261" t="s">
        <v>18516</v>
      </c>
    </row>
    <row r="9262" spans="1:13" ht="13.5">
      <c r="A9262" t="s">
        <v>43200</v>
      </c>
      <c r="B9262" t="s">
        <v>43201</v>
      </c>
      <c r="C9262" t="s">
        <v>29493</v>
      </c>
      <c r="D9262" t="s">
        <v>29494</v>
      </c>
      <c r="E9262" t="s">
        <v>18516</v>
      </c>
      <c r="F9262" t="s">
        <v>18516</v>
      </c>
      <c r="G9262" t="s">
        <v>18516</v>
      </c>
      <c r="H9262" t="s">
        <v>18516</v>
      </c>
      <c r="I9262" t="s">
        <v>18516</v>
      </c>
      <c r="J9262" t="s">
        <v>18516</v>
      </c>
      <c r="K9262" t="s">
        <v>29707</v>
      </c>
      <c r="L9262" t="s">
        <v>18516</v>
      </c>
      <c r="M9262" t="s">
        <v>18516</v>
      </c>
    </row>
    <row r="9263" spans="1:13" ht="13.5">
      <c r="A9263" t="s">
        <v>43202</v>
      </c>
      <c r="B9263" t="s">
        <v>43203</v>
      </c>
      <c r="C9263" t="s">
        <v>29493</v>
      </c>
      <c r="D9263" t="s">
        <v>29494</v>
      </c>
      <c r="E9263" t="s">
        <v>18516</v>
      </c>
      <c r="F9263" t="s">
        <v>18516</v>
      </c>
      <c r="G9263" t="s">
        <v>18516</v>
      </c>
      <c r="H9263" t="s">
        <v>18516</v>
      </c>
      <c r="I9263" t="s">
        <v>18516</v>
      </c>
      <c r="J9263" t="s">
        <v>18516</v>
      </c>
      <c r="K9263" t="s">
        <v>29707</v>
      </c>
      <c r="L9263" t="s">
        <v>18516</v>
      </c>
      <c r="M9263" t="s">
        <v>18516</v>
      </c>
    </row>
    <row r="9264" spans="1:13" ht="13.5">
      <c r="A9264" t="s">
        <v>43204</v>
      </c>
      <c r="B9264" t="s">
        <v>43205</v>
      </c>
      <c r="C9264" t="s">
        <v>29493</v>
      </c>
      <c r="D9264" t="s">
        <v>29494</v>
      </c>
      <c r="E9264" s="164">
        <v>496</v>
      </c>
      <c r="F9264" s="164">
        <v>496</v>
      </c>
      <c r="G9264" t="s">
        <v>18516</v>
      </c>
      <c r="H9264" t="s">
        <v>18516</v>
      </c>
      <c r="I9264" s="164">
        <v>152.18</v>
      </c>
      <c r="J9264" s="164">
        <v>648.18</v>
      </c>
      <c r="K9264">
        <v>57</v>
      </c>
      <c r="L9264" t="s">
        <v>29439</v>
      </c>
      <c r="M9264" t="s">
        <v>29416</v>
      </c>
    </row>
    <row r="9265" spans="1:13" ht="13.5">
      <c r="A9265" t="s">
        <v>43206</v>
      </c>
      <c r="B9265" t="s">
        <v>43207</v>
      </c>
      <c r="C9265" t="s">
        <v>29493</v>
      </c>
      <c r="D9265" t="s">
        <v>29494</v>
      </c>
      <c r="E9265" t="s">
        <v>18516</v>
      </c>
      <c r="F9265" t="s">
        <v>18516</v>
      </c>
      <c r="G9265" t="s">
        <v>18516</v>
      </c>
      <c r="H9265" t="s">
        <v>18516</v>
      </c>
      <c r="I9265" t="s">
        <v>18516</v>
      </c>
      <c r="J9265" t="s">
        <v>18516</v>
      </c>
      <c r="K9265" t="s">
        <v>29707</v>
      </c>
      <c r="L9265" t="s">
        <v>18516</v>
      </c>
      <c r="M9265" t="s">
        <v>18516</v>
      </c>
    </row>
    <row r="9266" spans="1:13" ht="13.5">
      <c r="A9266" t="s">
        <v>43208</v>
      </c>
      <c r="B9266" t="s">
        <v>43209</v>
      </c>
      <c r="C9266" t="s">
        <v>29493</v>
      </c>
      <c r="D9266" t="s">
        <v>29494</v>
      </c>
      <c r="E9266" t="s">
        <v>18516</v>
      </c>
      <c r="F9266" t="s">
        <v>18516</v>
      </c>
      <c r="G9266" t="s">
        <v>18516</v>
      </c>
      <c r="H9266" t="s">
        <v>18516</v>
      </c>
      <c r="I9266" t="s">
        <v>18516</v>
      </c>
      <c r="J9266" t="s">
        <v>18516</v>
      </c>
      <c r="K9266" t="s">
        <v>29707</v>
      </c>
      <c r="L9266" t="s">
        <v>18516</v>
      </c>
      <c r="M9266" t="s">
        <v>18516</v>
      </c>
    </row>
    <row r="9267" spans="1:13" ht="13.5">
      <c r="A9267" t="s">
        <v>43210</v>
      </c>
      <c r="B9267" t="s">
        <v>43211</v>
      </c>
      <c r="C9267" t="s">
        <v>29493</v>
      </c>
      <c r="D9267" t="s">
        <v>29494</v>
      </c>
      <c r="E9267" t="s">
        <v>18516</v>
      </c>
      <c r="F9267" t="s">
        <v>18516</v>
      </c>
      <c r="G9267" t="s">
        <v>18516</v>
      </c>
      <c r="H9267" t="s">
        <v>18516</v>
      </c>
      <c r="I9267" t="s">
        <v>18516</v>
      </c>
      <c r="J9267" t="s">
        <v>18516</v>
      </c>
      <c r="K9267" t="s">
        <v>29707</v>
      </c>
      <c r="L9267" t="s">
        <v>18516</v>
      </c>
      <c r="M9267" t="s">
        <v>18516</v>
      </c>
    </row>
    <row r="9268" spans="1:13" ht="13.5">
      <c r="A9268" t="s">
        <v>43212</v>
      </c>
      <c r="B9268" t="s">
        <v>43213</v>
      </c>
      <c r="C9268" t="s">
        <v>29493</v>
      </c>
      <c r="D9268" t="s">
        <v>29494</v>
      </c>
      <c r="E9268" t="s">
        <v>18516</v>
      </c>
      <c r="F9268" t="s">
        <v>18516</v>
      </c>
      <c r="G9268" t="s">
        <v>18516</v>
      </c>
      <c r="H9268" t="s">
        <v>18516</v>
      </c>
      <c r="I9268" t="s">
        <v>18516</v>
      </c>
      <c r="J9268" t="s">
        <v>18516</v>
      </c>
      <c r="K9268" t="s">
        <v>29707</v>
      </c>
      <c r="L9268" t="s">
        <v>18516</v>
      </c>
      <c r="M9268" t="s">
        <v>18516</v>
      </c>
    </row>
    <row r="9269" spans="1:13" ht="13.5">
      <c r="A9269" t="s">
        <v>43214</v>
      </c>
      <c r="B9269" t="s">
        <v>42819</v>
      </c>
      <c r="C9269" t="s">
        <v>29493</v>
      </c>
      <c r="D9269" t="s">
        <v>29494</v>
      </c>
      <c r="E9269" t="s">
        <v>18516</v>
      </c>
      <c r="F9269" t="s">
        <v>18516</v>
      </c>
      <c r="G9269" t="s">
        <v>18516</v>
      </c>
      <c r="H9269" t="s">
        <v>18516</v>
      </c>
      <c r="I9269" t="s">
        <v>18516</v>
      </c>
      <c r="J9269" t="s">
        <v>18516</v>
      </c>
      <c r="K9269" t="s">
        <v>29707</v>
      </c>
      <c r="L9269" t="s">
        <v>18516</v>
      </c>
      <c r="M9269" t="s">
        <v>18516</v>
      </c>
    </row>
    <row r="9270" spans="1:13" ht="13.5">
      <c r="A9270" t="s">
        <v>43215</v>
      </c>
      <c r="B9270" t="s">
        <v>43216</v>
      </c>
      <c r="C9270" t="s">
        <v>29493</v>
      </c>
      <c r="D9270" t="s">
        <v>29494</v>
      </c>
      <c r="E9270" s="164">
        <v>174</v>
      </c>
      <c r="F9270" s="164">
        <v>174</v>
      </c>
      <c r="G9270" t="s">
        <v>18516</v>
      </c>
      <c r="H9270" t="s">
        <v>18516</v>
      </c>
      <c r="I9270" s="164">
        <v>45.51</v>
      </c>
      <c r="J9270" s="164">
        <v>219.51</v>
      </c>
      <c r="K9270">
        <v>21</v>
      </c>
      <c r="L9270" t="s">
        <v>18516</v>
      </c>
      <c r="M9270" t="s">
        <v>18516</v>
      </c>
    </row>
    <row r="9271" spans="1:13" ht="13.5">
      <c r="A9271" t="s">
        <v>43217</v>
      </c>
      <c r="B9271" t="s">
        <v>43218</v>
      </c>
      <c r="C9271" t="s">
        <v>29493</v>
      </c>
      <c r="D9271" t="s">
        <v>29494</v>
      </c>
      <c r="E9271" s="164">
        <v>112</v>
      </c>
      <c r="F9271" s="164">
        <v>112</v>
      </c>
      <c r="G9271" t="s">
        <v>18516</v>
      </c>
      <c r="H9271" t="s">
        <v>18516</v>
      </c>
      <c r="I9271" s="164">
        <v>38.13</v>
      </c>
      <c r="J9271" s="164">
        <v>150.13</v>
      </c>
      <c r="K9271">
        <v>77</v>
      </c>
      <c r="L9271" t="s">
        <v>29410</v>
      </c>
      <c r="M9271" t="s">
        <v>30359</v>
      </c>
    </row>
    <row r="9272" spans="1:13" ht="13.5">
      <c r="A9272" t="s">
        <v>43219</v>
      </c>
      <c r="B9272" t="s">
        <v>43220</v>
      </c>
      <c r="C9272" t="s">
        <v>29493</v>
      </c>
      <c r="D9272" t="s">
        <v>29494</v>
      </c>
      <c r="E9272" s="164">
        <v>175</v>
      </c>
      <c r="F9272" s="164">
        <v>175</v>
      </c>
      <c r="G9272" t="s">
        <v>18516</v>
      </c>
      <c r="H9272" t="s">
        <v>18516</v>
      </c>
      <c r="I9272" s="164">
        <v>46.34</v>
      </c>
      <c r="J9272" s="164">
        <v>221.34</v>
      </c>
      <c r="K9272">
        <v>154</v>
      </c>
      <c r="L9272" t="s">
        <v>18516</v>
      </c>
      <c r="M9272" t="s">
        <v>18516</v>
      </c>
    </row>
    <row r="9273" spans="1:13" ht="13.5">
      <c r="A9273" t="s">
        <v>43221</v>
      </c>
      <c r="B9273" t="s">
        <v>43222</v>
      </c>
      <c r="C9273" t="s">
        <v>29493</v>
      </c>
      <c r="D9273" t="s">
        <v>29494</v>
      </c>
      <c r="E9273" t="s">
        <v>18516</v>
      </c>
      <c r="F9273" t="s">
        <v>18516</v>
      </c>
      <c r="G9273" t="s">
        <v>18516</v>
      </c>
      <c r="H9273" t="s">
        <v>18516</v>
      </c>
      <c r="I9273" t="s">
        <v>18516</v>
      </c>
      <c r="J9273" t="s">
        <v>18516</v>
      </c>
      <c r="K9273" t="s">
        <v>29707</v>
      </c>
      <c r="L9273" t="s">
        <v>18516</v>
      </c>
      <c r="M9273" t="s">
        <v>18516</v>
      </c>
    </row>
    <row r="9274" spans="1:13" ht="13.5">
      <c r="A9274" t="s">
        <v>43223</v>
      </c>
      <c r="B9274" t="s">
        <v>43224</v>
      </c>
      <c r="C9274" t="s">
        <v>29493</v>
      </c>
      <c r="D9274" t="s">
        <v>29494</v>
      </c>
      <c r="E9274" t="s">
        <v>18516</v>
      </c>
      <c r="F9274" t="s">
        <v>18516</v>
      </c>
      <c r="G9274" t="s">
        <v>18516</v>
      </c>
      <c r="H9274" t="s">
        <v>18516</v>
      </c>
      <c r="I9274" t="s">
        <v>18516</v>
      </c>
      <c r="J9274" t="s">
        <v>18516</v>
      </c>
      <c r="K9274" t="s">
        <v>29707</v>
      </c>
      <c r="L9274" t="s">
        <v>18516</v>
      </c>
      <c r="M9274" t="s">
        <v>18516</v>
      </c>
    </row>
    <row r="9275" spans="1:13" ht="13.5">
      <c r="A9275" t="s">
        <v>644</v>
      </c>
      <c r="B9275" t="s">
        <v>42919</v>
      </c>
      <c r="C9275" t="s">
        <v>29493</v>
      </c>
      <c r="D9275" t="s">
        <v>29494</v>
      </c>
      <c r="E9275" s="164">
        <v>145</v>
      </c>
      <c r="F9275" s="164">
        <v>145</v>
      </c>
      <c r="G9275" t="s">
        <v>18516</v>
      </c>
      <c r="H9275" t="s">
        <v>18516</v>
      </c>
      <c r="I9275" s="164">
        <v>39.22</v>
      </c>
      <c r="J9275" s="164">
        <v>184.22</v>
      </c>
      <c r="K9275">
        <v>18</v>
      </c>
      <c r="L9275" t="s">
        <v>29455</v>
      </c>
      <c r="M9275" t="s">
        <v>30930</v>
      </c>
    </row>
    <row r="9276" spans="1:13" ht="13.5">
      <c r="A9276" t="s">
        <v>43225</v>
      </c>
      <c r="B9276" t="s">
        <v>43226</v>
      </c>
      <c r="C9276" t="s">
        <v>29493</v>
      </c>
      <c r="D9276" t="s">
        <v>29494</v>
      </c>
      <c r="E9276" t="s">
        <v>18516</v>
      </c>
      <c r="F9276" t="s">
        <v>18516</v>
      </c>
      <c r="G9276" t="s">
        <v>18516</v>
      </c>
      <c r="H9276" t="s">
        <v>18516</v>
      </c>
      <c r="I9276" t="s">
        <v>18516</v>
      </c>
      <c r="J9276" t="s">
        <v>18516</v>
      </c>
      <c r="K9276" t="s">
        <v>29707</v>
      </c>
      <c r="L9276" t="s">
        <v>18516</v>
      </c>
      <c r="M9276" t="s">
        <v>18516</v>
      </c>
    </row>
    <row r="9277" spans="1:13" ht="13.5">
      <c r="A9277" t="s">
        <v>79</v>
      </c>
      <c r="B9277" t="s">
        <v>43227</v>
      </c>
      <c r="C9277" t="s">
        <v>29493</v>
      </c>
      <c r="D9277" t="s">
        <v>29494</v>
      </c>
      <c r="E9277" t="s">
        <v>18516</v>
      </c>
      <c r="F9277" t="s">
        <v>18516</v>
      </c>
      <c r="G9277" t="s">
        <v>18516</v>
      </c>
      <c r="H9277" t="s">
        <v>18516</v>
      </c>
      <c r="I9277" t="s">
        <v>18516</v>
      </c>
      <c r="J9277" t="s">
        <v>18516</v>
      </c>
      <c r="K9277" t="s">
        <v>29707</v>
      </c>
      <c r="L9277" t="s">
        <v>18516</v>
      </c>
      <c r="M9277" t="s">
        <v>18516</v>
      </c>
    </row>
    <row r="9278" spans="1:13" ht="13.5">
      <c r="A9278" t="s">
        <v>1360</v>
      </c>
      <c r="B9278" t="s">
        <v>43228</v>
      </c>
      <c r="C9278" t="s">
        <v>29493</v>
      </c>
      <c r="D9278" t="s">
        <v>29494</v>
      </c>
      <c r="E9278" t="s">
        <v>18516</v>
      </c>
      <c r="F9278" t="s">
        <v>18516</v>
      </c>
      <c r="G9278" t="s">
        <v>18516</v>
      </c>
      <c r="H9278" t="s">
        <v>18516</v>
      </c>
      <c r="I9278" t="s">
        <v>18516</v>
      </c>
      <c r="J9278" t="s">
        <v>18516</v>
      </c>
      <c r="K9278" t="s">
        <v>29707</v>
      </c>
      <c r="L9278" t="s">
        <v>18516</v>
      </c>
      <c r="M9278" t="s">
        <v>18516</v>
      </c>
    </row>
    <row r="9279" spans="1:13" ht="13.5">
      <c r="A9279" t="s">
        <v>2764</v>
      </c>
      <c r="B9279" t="s">
        <v>43229</v>
      </c>
      <c r="C9279" t="s">
        <v>29493</v>
      </c>
      <c r="D9279" t="s">
        <v>29494</v>
      </c>
      <c r="E9279" s="164">
        <v>200</v>
      </c>
      <c r="F9279" s="164">
        <v>175</v>
      </c>
      <c r="G9279" s="165">
        <v>0.87</v>
      </c>
      <c r="H9279" t="s">
        <v>18516</v>
      </c>
      <c r="I9279" s="164">
        <v>146.87</v>
      </c>
      <c r="J9279" s="164">
        <v>321.87</v>
      </c>
      <c r="K9279">
        <v>22</v>
      </c>
      <c r="L9279" t="s">
        <v>18516</v>
      </c>
      <c r="M9279" t="s">
        <v>18516</v>
      </c>
    </row>
    <row r="9280" spans="1:13" ht="13.5">
      <c r="A9280" t="s">
        <v>2960</v>
      </c>
      <c r="B9280" t="s">
        <v>43230</v>
      </c>
      <c r="C9280" t="s">
        <v>29493</v>
      </c>
      <c r="D9280" t="s">
        <v>29494</v>
      </c>
      <c r="E9280" t="s">
        <v>18516</v>
      </c>
      <c r="F9280" t="s">
        <v>18516</v>
      </c>
      <c r="G9280" t="s">
        <v>18516</v>
      </c>
      <c r="H9280" t="s">
        <v>18516</v>
      </c>
      <c r="I9280" t="s">
        <v>18516</v>
      </c>
      <c r="J9280" t="s">
        <v>18516</v>
      </c>
      <c r="K9280" t="s">
        <v>29707</v>
      </c>
      <c r="L9280" t="s">
        <v>18516</v>
      </c>
      <c r="M9280" t="s">
        <v>18516</v>
      </c>
    </row>
    <row r="9281" spans="1:13" ht="13.5">
      <c r="A9281" t="s">
        <v>43231</v>
      </c>
      <c r="B9281" t="s">
        <v>43232</v>
      </c>
      <c r="C9281" t="s">
        <v>29493</v>
      </c>
      <c r="D9281" t="s">
        <v>29494</v>
      </c>
      <c r="E9281" t="s">
        <v>18516</v>
      </c>
      <c r="F9281" t="s">
        <v>18516</v>
      </c>
      <c r="G9281" t="s">
        <v>18516</v>
      </c>
      <c r="H9281" t="s">
        <v>18516</v>
      </c>
      <c r="I9281" t="s">
        <v>18516</v>
      </c>
      <c r="J9281" t="s">
        <v>18516</v>
      </c>
      <c r="K9281" t="s">
        <v>29707</v>
      </c>
      <c r="L9281" t="s">
        <v>18516</v>
      </c>
      <c r="M9281" t="s">
        <v>18516</v>
      </c>
    </row>
    <row r="9282" spans="1:13" ht="13.5">
      <c r="A9282" t="s">
        <v>43233</v>
      </c>
      <c r="B9282" t="s">
        <v>43234</v>
      </c>
      <c r="C9282" t="s">
        <v>29493</v>
      </c>
      <c r="D9282" t="s">
        <v>29494</v>
      </c>
      <c r="E9282" s="164">
        <v>227</v>
      </c>
      <c r="F9282" s="164">
        <v>227</v>
      </c>
      <c r="G9282" t="s">
        <v>18516</v>
      </c>
      <c r="H9282" t="s">
        <v>18516</v>
      </c>
      <c r="I9282" s="164">
        <v>84.64</v>
      </c>
      <c r="J9282" s="164">
        <v>311.64</v>
      </c>
      <c r="K9282">
        <v>78</v>
      </c>
      <c r="L9282" t="s">
        <v>29439</v>
      </c>
      <c r="M9282" t="s">
        <v>30529</v>
      </c>
    </row>
    <row r="9283" spans="1:13" ht="13.5">
      <c r="A9283" t="s">
        <v>43235</v>
      </c>
      <c r="B9283" t="s">
        <v>43236</v>
      </c>
      <c r="C9283" t="s">
        <v>29493</v>
      </c>
      <c r="D9283" t="s">
        <v>29494</v>
      </c>
      <c r="E9283" t="s">
        <v>18516</v>
      </c>
      <c r="F9283" t="s">
        <v>18516</v>
      </c>
      <c r="G9283" t="s">
        <v>18516</v>
      </c>
      <c r="H9283" t="s">
        <v>18516</v>
      </c>
      <c r="I9283" t="s">
        <v>18516</v>
      </c>
      <c r="J9283" t="s">
        <v>18516</v>
      </c>
      <c r="K9283" t="s">
        <v>29707</v>
      </c>
      <c r="L9283" t="s">
        <v>18516</v>
      </c>
      <c r="M9283" t="s">
        <v>18516</v>
      </c>
    </row>
    <row r="9284" spans="1:13" ht="13.5">
      <c r="A9284" t="s">
        <v>3680</v>
      </c>
      <c r="B9284" t="s">
        <v>43237</v>
      </c>
      <c r="C9284" t="s">
        <v>29493</v>
      </c>
      <c r="D9284" t="s">
        <v>29494</v>
      </c>
      <c r="E9284" t="s">
        <v>18516</v>
      </c>
      <c r="F9284" t="s">
        <v>18516</v>
      </c>
      <c r="G9284" t="s">
        <v>18516</v>
      </c>
      <c r="H9284" t="s">
        <v>18516</v>
      </c>
      <c r="I9284" t="s">
        <v>18516</v>
      </c>
      <c r="J9284" t="s">
        <v>18516</v>
      </c>
      <c r="K9284" t="s">
        <v>29707</v>
      </c>
      <c r="L9284" t="s">
        <v>18516</v>
      </c>
      <c r="M9284" t="s">
        <v>18516</v>
      </c>
    </row>
    <row r="9285" spans="1:13" ht="13.5">
      <c r="A9285" t="s">
        <v>43238</v>
      </c>
      <c r="B9285" t="s">
        <v>43239</v>
      </c>
      <c r="C9285" t="s">
        <v>29493</v>
      </c>
      <c r="D9285" t="s">
        <v>29494</v>
      </c>
      <c r="E9285" t="s">
        <v>18516</v>
      </c>
      <c r="F9285" t="s">
        <v>18516</v>
      </c>
      <c r="G9285" t="s">
        <v>18516</v>
      </c>
      <c r="H9285" t="s">
        <v>18516</v>
      </c>
      <c r="I9285" t="s">
        <v>18516</v>
      </c>
      <c r="J9285" t="s">
        <v>18516</v>
      </c>
      <c r="K9285" t="s">
        <v>29707</v>
      </c>
      <c r="L9285" t="s">
        <v>18516</v>
      </c>
      <c r="M9285" t="s">
        <v>18516</v>
      </c>
    </row>
    <row r="9286" spans="1:13" ht="13.5">
      <c r="A9286" t="s">
        <v>14034</v>
      </c>
      <c r="B9286" t="s">
        <v>43240</v>
      </c>
      <c r="C9286" t="s">
        <v>29493</v>
      </c>
      <c r="D9286" t="s">
        <v>29494</v>
      </c>
      <c r="E9286" s="164">
        <v>166</v>
      </c>
      <c r="F9286" s="164">
        <v>165</v>
      </c>
      <c r="G9286" s="165">
        <v>0.99</v>
      </c>
      <c r="H9286" t="s">
        <v>18516</v>
      </c>
      <c r="I9286" s="164">
        <v>43.11</v>
      </c>
      <c r="J9286" s="164">
        <v>208.11</v>
      </c>
      <c r="K9286">
        <v>75</v>
      </c>
      <c r="L9286" t="s">
        <v>18516</v>
      </c>
      <c r="M9286" t="s">
        <v>18516</v>
      </c>
    </row>
    <row r="9287" spans="1:13" ht="13.5">
      <c r="A9287" t="s">
        <v>14025</v>
      </c>
      <c r="B9287" t="s">
        <v>43241</v>
      </c>
      <c r="C9287" t="s">
        <v>29493</v>
      </c>
      <c r="D9287" t="s">
        <v>29494</v>
      </c>
      <c r="E9287" s="164">
        <v>146</v>
      </c>
      <c r="F9287" s="164">
        <v>146</v>
      </c>
      <c r="G9287" t="s">
        <v>18516</v>
      </c>
      <c r="H9287" t="s">
        <v>18516</v>
      </c>
      <c r="I9287" s="164">
        <v>40.26</v>
      </c>
      <c r="J9287" s="164">
        <v>186.26</v>
      </c>
      <c r="K9287">
        <v>74</v>
      </c>
      <c r="L9287" t="s">
        <v>18516</v>
      </c>
      <c r="M9287" t="s">
        <v>18516</v>
      </c>
    </row>
    <row r="9288" spans="1:13" ht="13.5">
      <c r="A9288" t="s">
        <v>43242</v>
      </c>
      <c r="B9288" t="s">
        <v>43243</v>
      </c>
      <c r="C9288" t="s">
        <v>29493</v>
      </c>
      <c r="D9288" t="s">
        <v>29494</v>
      </c>
      <c r="E9288" s="164">
        <v>154</v>
      </c>
      <c r="F9288" s="164">
        <v>154</v>
      </c>
      <c r="G9288" t="s">
        <v>18516</v>
      </c>
      <c r="H9288" t="s">
        <v>18516</v>
      </c>
      <c r="I9288" s="164">
        <v>51.68</v>
      </c>
      <c r="J9288" s="164">
        <v>205.68</v>
      </c>
      <c r="K9288">
        <v>48</v>
      </c>
      <c r="L9288" t="s">
        <v>18516</v>
      </c>
      <c r="M9288" t="s">
        <v>18516</v>
      </c>
    </row>
    <row r="9289" spans="1:13" ht="13.5">
      <c r="A9289" t="s">
        <v>43244</v>
      </c>
      <c r="B9289" t="s">
        <v>43245</v>
      </c>
      <c r="C9289" t="s">
        <v>29493</v>
      </c>
      <c r="D9289" t="s">
        <v>29494</v>
      </c>
      <c r="E9289" s="164">
        <v>143</v>
      </c>
      <c r="F9289" s="164">
        <v>143</v>
      </c>
      <c r="G9289" t="s">
        <v>18516</v>
      </c>
      <c r="H9289" t="s">
        <v>18516</v>
      </c>
      <c r="I9289" s="164">
        <v>46.11</v>
      </c>
      <c r="J9289" s="164">
        <v>189.11</v>
      </c>
      <c r="K9289">
        <v>60</v>
      </c>
      <c r="L9289" t="s">
        <v>18516</v>
      </c>
      <c r="M9289" t="s">
        <v>18516</v>
      </c>
    </row>
    <row r="9290" spans="1:13" ht="13.5">
      <c r="A9290" t="s">
        <v>43246</v>
      </c>
      <c r="B9290" t="s">
        <v>43247</v>
      </c>
      <c r="C9290" t="s">
        <v>29493</v>
      </c>
      <c r="D9290" t="s">
        <v>29494</v>
      </c>
      <c r="E9290" s="164">
        <v>168</v>
      </c>
      <c r="F9290" s="164">
        <v>168</v>
      </c>
      <c r="G9290" t="s">
        <v>18516</v>
      </c>
      <c r="H9290" t="s">
        <v>18516</v>
      </c>
      <c r="I9290" s="164">
        <v>51.68</v>
      </c>
      <c r="J9290" s="164">
        <v>219.68</v>
      </c>
      <c r="K9290">
        <v>57</v>
      </c>
      <c r="L9290" t="s">
        <v>18516</v>
      </c>
      <c r="M9290" t="s">
        <v>18516</v>
      </c>
    </row>
    <row r="9291" spans="1:13" ht="13.5">
      <c r="A9291" t="s">
        <v>7611</v>
      </c>
      <c r="B9291" t="s">
        <v>43248</v>
      </c>
      <c r="C9291" t="s">
        <v>29493</v>
      </c>
      <c r="D9291" t="s">
        <v>29494</v>
      </c>
      <c r="E9291" t="s">
        <v>18516</v>
      </c>
      <c r="F9291" t="s">
        <v>18516</v>
      </c>
      <c r="G9291" t="s">
        <v>18516</v>
      </c>
      <c r="H9291" t="s">
        <v>18516</v>
      </c>
      <c r="I9291" t="s">
        <v>18516</v>
      </c>
      <c r="J9291" t="s">
        <v>18516</v>
      </c>
      <c r="K9291" t="s">
        <v>29707</v>
      </c>
      <c r="L9291" t="s">
        <v>18516</v>
      </c>
      <c r="M9291" t="s">
        <v>18516</v>
      </c>
    </row>
    <row r="9292" spans="1:13" ht="13.5">
      <c r="A9292" t="s">
        <v>7499</v>
      </c>
      <c r="B9292" t="s">
        <v>43249</v>
      </c>
      <c r="C9292" t="s">
        <v>29493</v>
      </c>
      <c r="D9292" t="s">
        <v>29494</v>
      </c>
      <c r="E9292" t="s">
        <v>18516</v>
      </c>
      <c r="F9292" t="s">
        <v>18516</v>
      </c>
      <c r="G9292" t="s">
        <v>18516</v>
      </c>
      <c r="H9292" t="s">
        <v>18516</v>
      </c>
      <c r="I9292" t="s">
        <v>18516</v>
      </c>
      <c r="J9292" t="s">
        <v>18516</v>
      </c>
      <c r="K9292" t="s">
        <v>29707</v>
      </c>
      <c r="L9292" t="s">
        <v>18516</v>
      </c>
      <c r="M9292" t="s">
        <v>18516</v>
      </c>
    </row>
    <row r="9293" spans="1:13" ht="13.5">
      <c r="A9293" t="s">
        <v>43250</v>
      </c>
      <c r="B9293" t="s">
        <v>43251</v>
      </c>
      <c r="C9293" t="s">
        <v>29493</v>
      </c>
      <c r="D9293" t="s">
        <v>29494</v>
      </c>
      <c r="E9293" t="s">
        <v>18516</v>
      </c>
      <c r="F9293" t="s">
        <v>18516</v>
      </c>
      <c r="G9293" t="s">
        <v>18516</v>
      </c>
      <c r="H9293" t="s">
        <v>18516</v>
      </c>
      <c r="I9293" t="s">
        <v>18516</v>
      </c>
      <c r="J9293" t="s">
        <v>18516</v>
      </c>
      <c r="K9293" t="s">
        <v>29707</v>
      </c>
      <c r="L9293" t="s">
        <v>18516</v>
      </c>
      <c r="M9293" t="s">
        <v>18516</v>
      </c>
    </row>
    <row r="9294" spans="1:13" ht="13.5">
      <c r="A9294" t="s">
        <v>43252</v>
      </c>
      <c r="B9294" t="s">
        <v>43253</v>
      </c>
      <c r="C9294" t="s">
        <v>29493</v>
      </c>
      <c r="D9294" t="s">
        <v>29494</v>
      </c>
      <c r="E9294" t="s">
        <v>18516</v>
      </c>
      <c r="F9294" t="s">
        <v>18516</v>
      </c>
      <c r="G9294" t="s">
        <v>18516</v>
      </c>
      <c r="H9294" t="s">
        <v>18516</v>
      </c>
      <c r="I9294" t="s">
        <v>18516</v>
      </c>
      <c r="J9294" t="s">
        <v>18516</v>
      </c>
      <c r="K9294" t="s">
        <v>29707</v>
      </c>
      <c r="L9294" t="s">
        <v>18516</v>
      </c>
      <c r="M9294" t="s">
        <v>18516</v>
      </c>
    </row>
    <row r="9295" spans="1:13" ht="13.5">
      <c r="A9295" t="s">
        <v>43254</v>
      </c>
      <c r="B9295" t="s">
        <v>43255</v>
      </c>
      <c r="C9295" t="s">
        <v>29493</v>
      </c>
      <c r="D9295" t="s">
        <v>29494</v>
      </c>
      <c r="E9295" t="s">
        <v>18516</v>
      </c>
      <c r="F9295" t="s">
        <v>18516</v>
      </c>
      <c r="G9295" t="s">
        <v>18516</v>
      </c>
      <c r="H9295" t="s">
        <v>18516</v>
      </c>
      <c r="I9295" t="s">
        <v>18516</v>
      </c>
      <c r="J9295" t="s">
        <v>18516</v>
      </c>
      <c r="K9295" t="s">
        <v>29707</v>
      </c>
      <c r="L9295" t="s">
        <v>18516</v>
      </c>
      <c r="M9295" t="s">
        <v>18516</v>
      </c>
    </row>
    <row r="9296" spans="1:13" ht="13.5">
      <c r="A9296" t="s">
        <v>43256</v>
      </c>
      <c r="B9296" t="s">
        <v>43001</v>
      </c>
      <c r="C9296" t="s">
        <v>29493</v>
      </c>
      <c r="D9296" t="s">
        <v>29494</v>
      </c>
      <c r="E9296" t="s">
        <v>18516</v>
      </c>
      <c r="F9296" t="s">
        <v>18516</v>
      </c>
      <c r="G9296" t="s">
        <v>18516</v>
      </c>
      <c r="H9296" t="s">
        <v>18516</v>
      </c>
      <c r="I9296" t="s">
        <v>18516</v>
      </c>
      <c r="J9296" t="s">
        <v>18516</v>
      </c>
      <c r="K9296" t="s">
        <v>29707</v>
      </c>
      <c r="L9296" t="s">
        <v>18516</v>
      </c>
      <c r="M9296" t="s">
        <v>18516</v>
      </c>
    </row>
    <row r="9297" spans="1:13" ht="13.5">
      <c r="A9297" t="s">
        <v>7487</v>
      </c>
      <c r="B9297" t="s">
        <v>43257</v>
      </c>
      <c r="C9297" t="s">
        <v>29493</v>
      </c>
      <c r="D9297" t="s">
        <v>29494</v>
      </c>
      <c r="E9297" s="164">
        <v>207</v>
      </c>
      <c r="F9297" s="164">
        <v>175</v>
      </c>
      <c r="G9297" s="165">
        <v>0.84</v>
      </c>
      <c r="H9297" t="s">
        <v>18516</v>
      </c>
      <c r="I9297" s="164">
        <v>97.82</v>
      </c>
      <c r="J9297" s="164">
        <v>272.82</v>
      </c>
      <c r="K9297">
        <v>6</v>
      </c>
      <c r="L9297" t="s">
        <v>18516</v>
      </c>
      <c r="M9297" t="s">
        <v>18516</v>
      </c>
    </row>
    <row r="9298" spans="1:13" ht="13.5">
      <c r="A9298" t="s">
        <v>7490</v>
      </c>
      <c r="B9298" t="s">
        <v>43258</v>
      </c>
      <c r="C9298" t="s">
        <v>29493</v>
      </c>
      <c r="D9298" t="s">
        <v>29494</v>
      </c>
      <c r="E9298" t="s">
        <v>18516</v>
      </c>
      <c r="F9298" t="s">
        <v>18516</v>
      </c>
      <c r="G9298" t="s">
        <v>18516</v>
      </c>
      <c r="H9298" t="s">
        <v>18516</v>
      </c>
      <c r="I9298" t="s">
        <v>18516</v>
      </c>
      <c r="J9298" t="s">
        <v>18516</v>
      </c>
      <c r="K9298" t="s">
        <v>29707</v>
      </c>
      <c r="L9298" t="s">
        <v>18516</v>
      </c>
      <c r="M9298" t="s">
        <v>18516</v>
      </c>
    </row>
    <row r="9299" spans="1:13" ht="13.5">
      <c r="A9299" t="s">
        <v>43259</v>
      </c>
      <c r="B9299" t="s">
        <v>43260</v>
      </c>
      <c r="C9299" t="s">
        <v>29493</v>
      </c>
      <c r="D9299" t="s">
        <v>29494</v>
      </c>
      <c r="E9299" t="s">
        <v>18516</v>
      </c>
      <c r="F9299" t="s">
        <v>18516</v>
      </c>
      <c r="G9299" t="s">
        <v>18516</v>
      </c>
      <c r="H9299" t="s">
        <v>18516</v>
      </c>
      <c r="I9299" t="s">
        <v>18516</v>
      </c>
      <c r="J9299" t="s">
        <v>18516</v>
      </c>
      <c r="K9299" t="s">
        <v>29707</v>
      </c>
      <c r="L9299" t="s">
        <v>18516</v>
      </c>
      <c r="M9299" t="s">
        <v>18516</v>
      </c>
    </row>
    <row r="9300" spans="1:13" ht="13.5">
      <c r="A9300" t="s">
        <v>43261</v>
      </c>
      <c r="B9300" t="s">
        <v>43262</v>
      </c>
      <c r="C9300" t="s">
        <v>29493</v>
      </c>
      <c r="D9300" t="s">
        <v>29494</v>
      </c>
      <c r="E9300" t="s">
        <v>18516</v>
      </c>
      <c r="F9300" t="s">
        <v>18516</v>
      </c>
      <c r="G9300" t="s">
        <v>18516</v>
      </c>
      <c r="H9300" t="s">
        <v>18516</v>
      </c>
      <c r="I9300" t="s">
        <v>18516</v>
      </c>
      <c r="J9300" t="s">
        <v>18516</v>
      </c>
      <c r="K9300" t="s">
        <v>29707</v>
      </c>
      <c r="L9300" t="s">
        <v>18516</v>
      </c>
      <c r="M9300" t="s">
        <v>18516</v>
      </c>
    </row>
    <row r="9301" spans="1:13" ht="13.5">
      <c r="A9301" t="s">
        <v>43263</v>
      </c>
      <c r="B9301" t="s">
        <v>43264</v>
      </c>
      <c r="C9301" t="s">
        <v>29493</v>
      </c>
      <c r="D9301" t="s">
        <v>29494</v>
      </c>
      <c r="E9301" t="s">
        <v>18516</v>
      </c>
      <c r="F9301" t="s">
        <v>18516</v>
      </c>
      <c r="G9301" t="s">
        <v>18516</v>
      </c>
      <c r="H9301" t="s">
        <v>18516</v>
      </c>
      <c r="I9301" t="s">
        <v>18516</v>
      </c>
      <c r="J9301" t="s">
        <v>18516</v>
      </c>
      <c r="K9301" t="s">
        <v>29707</v>
      </c>
      <c r="L9301" t="s">
        <v>18516</v>
      </c>
      <c r="M9301" t="s">
        <v>18516</v>
      </c>
    </row>
    <row r="9302" spans="1:13" ht="13.5">
      <c r="A9302" t="s">
        <v>43265</v>
      </c>
      <c r="B9302" t="s">
        <v>43266</v>
      </c>
      <c r="C9302" t="s">
        <v>29493</v>
      </c>
      <c r="D9302" t="s">
        <v>29494</v>
      </c>
      <c r="E9302" t="s">
        <v>18516</v>
      </c>
      <c r="F9302" t="s">
        <v>18516</v>
      </c>
      <c r="G9302" t="s">
        <v>18516</v>
      </c>
      <c r="H9302" t="s">
        <v>18516</v>
      </c>
      <c r="I9302" t="s">
        <v>18516</v>
      </c>
      <c r="J9302" t="s">
        <v>18516</v>
      </c>
      <c r="K9302" t="s">
        <v>29707</v>
      </c>
      <c r="L9302" t="s">
        <v>18516</v>
      </c>
      <c r="M9302" t="s">
        <v>18516</v>
      </c>
    </row>
    <row r="9303" spans="1:13" ht="13.5">
      <c r="A9303" t="s">
        <v>43267</v>
      </c>
      <c r="B9303" t="s">
        <v>43268</v>
      </c>
      <c r="C9303" t="s">
        <v>29493</v>
      </c>
      <c r="D9303" t="s">
        <v>29494</v>
      </c>
      <c r="E9303" t="s">
        <v>18516</v>
      </c>
      <c r="F9303" t="s">
        <v>18516</v>
      </c>
      <c r="G9303" t="s">
        <v>18516</v>
      </c>
      <c r="H9303" t="s">
        <v>18516</v>
      </c>
      <c r="I9303" t="s">
        <v>18516</v>
      </c>
      <c r="J9303" t="s">
        <v>18516</v>
      </c>
      <c r="K9303" t="s">
        <v>29707</v>
      </c>
      <c r="L9303" t="s">
        <v>18516</v>
      </c>
      <c r="M9303" t="s">
        <v>18516</v>
      </c>
    </row>
    <row r="9304" spans="1:13" ht="13.5">
      <c r="A9304" t="s">
        <v>43269</v>
      </c>
      <c r="B9304" t="s">
        <v>43270</v>
      </c>
      <c r="C9304" t="s">
        <v>29493</v>
      </c>
      <c r="D9304" t="s">
        <v>29494</v>
      </c>
      <c r="E9304" s="164">
        <v>380</v>
      </c>
      <c r="F9304" s="164">
        <v>380</v>
      </c>
      <c r="G9304" t="s">
        <v>18516</v>
      </c>
      <c r="H9304" t="s">
        <v>18516</v>
      </c>
      <c r="I9304" s="164">
        <v>100.96</v>
      </c>
      <c r="J9304" s="164">
        <v>480.96</v>
      </c>
      <c r="K9304">
        <v>2</v>
      </c>
      <c r="L9304" t="s">
        <v>18516</v>
      </c>
      <c r="M9304" t="s">
        <v>18516</v>
      </c>
    </row>
    <row r="9305" spans="1:13" ht="13.5">
      <c r="A9305" t="s">
        <v>6599</v>
      </c>
      <c r="B9305" t="s">
        <v>43271</v>
      </c>
      <c r="C9305" t="s">
        <v>29493</v>
      </c>
      <c r="D9305" t="s">
        <v>29494</v>
      </c>
      <c r="E9305" t="s">
        <v>18516</v>
      </c>
      <c r="F9305" t="s">
        <v>18516</v>
      </c>
      <c r="G9305" t="s">
        <v>18516</v>
      </c>
      <c r="H9305" t="s">
        <v>18516</v>
      </c>
      <c r="I9305" t="s">
        <v>18516</v>
      </c>
      <c r="J9305" t="s">
        <v>18516</v>
      </c>
      <c r="K9305" t="s">
        <v>29707</v>
      </c>
      <c r="L9305" t="s">
        <v>18516</v>
      </c>
      <c r="M9305" t="s">
        <v>18516</v>
      </c>
    </row>
    <row r="9306" spans="1:13" ht="13.5">
      <c r="A9306" t="s">
        <v>6593</v>
      </c>
      <c r="B9306" t="s">
        <v>43272</v>
      </c>
      <c r="C9306" t="s">
        <v>29493</v>
      </c>
      <c r="D9306" t="s">
        <v>29494</v>
      </c>
      <c r="E9306" t="s">
        <v>18516</v>
      </c>
      <c r="F9306" t="s">
        <v>18516</v>
      </c>
      <c r="G9306" t="s">
        <v>18516</v>
      </c>
      <c r="H9306" t="s">
        <v>18516</v>
      </c>
      <c r="I9306" t="s">
        <v>18516</v>
      </c>
      <c r="J9306" t="s">
        <v>18516</v>
      </c>
      <c r="K9306" t="s">
        <v>29707</v>
      </c>
      <c r="L9306" t="s">
        <v>18516</v>
      </c>
      <c r="M9306" t="s">
        <v>18516</v>
      </c>
    </row>
    <row r="9307" spans="1:13" ht="13.5">
      <c r="A9307" t="s">
        <v>43273</v>
      </c>
      <c r="B9307" t="s">
        <v>43274</v>
      </c>
      <c r="C9307" t="s">
        <v>29493</v>
      </c>
      <c r="D9307" t="s">
        <v>29494</v>
      </c>
      <c r="E9307" s="164">
        <v>302</v>
      </c>
      <c r="F9307" s="164">
        <v>302</v>
      </c>
      <c r="G9307" t="s">
        <v>18516</v>
      </c>
      <c r="H9307" t="s">
        <v>18516</v>
      </c>
      <c r="I9307" s="164">
        <v>83.54</v>
      </c>
      <c r="J9307" s="164">
        <v>385.54</v>
      </c>
      <c r="K9307">
        <v>104</v>
      </c>
      <c r="L9307" t="s">
        <v>18516</v>
      </c>
      <c r="M9307" t="s">
        <v>18516</v>
      </c>
    </row>
    <row r="9308" spans="1:13" ht="13.5">
      <c r="A9308" t="s">
        <v>43275</v>
      </c>
      <c r="B9308" t="s">
        <v>43276</v>
      </c>
      <c r="C9308" t="s">
        <v>29493</v>
      </c>
      <c r="D9308" t="s">
        <v>29494</v>
      </c>
      <c r="E9308" t="s">
        <v>18516</v>
      </c>
      <c r="F9308" t="s">
        <v>18516</v>
      </c>
      <c r="G9308" t="s">
        <v>18516</v>
      </c>
      <c r="H9308" t="s">
        <v>18516</v>
      </c>
      <c r="I9308" t="s">
        <v>18516</v>
      </c>
      <c r="J9308" t="s">
        <v>18516</v>
      </c>
      <c r="K9308" t="s">
        <v>29707</v>
      </c>
      <c r="L9308" t="s">
        <v>18516</v>
      </c>
      <c r="M9308" t="s">
        <v>18516</v>
      </c>
    </row>
    <row r="9309" spans="1:13" ht="13.5">
      <c r="A9309" t="s">
        <v>43277</v>
      </c>
      <c r="B9309" t="s">
        <v>43278</v>
      </c>
      <c r="C9309" t="s">
        <v>29493</v>
      </c>
      <c r="D9309" t="s">
        <v>29494</v>
      </c>
      <c r="E9309" t="s">
        <v>18516</v>
      </c>
      <c r="F9309" t="s">
        <v>18516</v>
      </c>
      <c r="G9309" t="s">
        <v>18516</v>
      </c>
      <c r="H9309" t="s">
        <v>18516</v>
      </c>
      <c r="I9309" t="s">
        <v>18516</v>
      </c>
      <c r="J9309" t="s">
        <v>18516</v>
      </c>
      <c r="K9309" t="s">
        <v>29707</v>
      </c>
      <c r="L9309" t="s">
        <v>18516</v>
      </c>
      <c r="M9309" t="s">
        <v>18516</v>
      </c>
    </row>
    <row r="9310" spans="1:13" ht="13.5">
      <c r="A9310" t="s">
        <v>43279</v>
      </c>
      <c r="B9310" t="s">
        <v>43280</v>
      </c>
      <c r="C9310" t="s">
        <v>29493</v>
      </c>
      <c r="D9310" t="s">
        <v>29494</v>
      </c>
      <c r="E9310" t="s">
        <v>18516</v>
      </c>
      <c r="F9310" t="s">
        <v>18516</v>
      </c>
      <c r="G9310" t="s">
        <v>18516</v>
      </c>
      <c r="H9310" t="s">
        <v>18516</v>
      </c>
      <c r="I9310" t="s">
        <v>18516</v>
      </c>
      <c r="J9310" t="s">
        <v>18516</v>
      </c>
      <c r="K9310" t="s">
        <v>29707</v>
      </c>
      <c r="L9310" t="s">
        <v>18516</v>
      </c>
      <c r="M9310" t="s">
        <v>18516</v>
      </c>
    </row>
    <row r="9311" spans="1:13" ht="13.5">
      <c r="A9311" t="s">
        <v>6760</v>
      </c>
      <c r="B9311" t="s">
        <v>43182</v>
      </c>
      <c r="C9311" t="s">
        <v>29493</v>
      </c>
      <c r="D9311" t="s">
        <v>29494</v>
      </c>
      <c r="E9311" t="s">
        <v>18516</v>
      </c>
      <c r="F9311" t="s">
        <v>18516</v>
      </c>
      <c r="G9311" t="s">
        <v>18516</v>
      </c>
      <c r="H9311" t="s">
        <v>18516</v>
      </c>
      <c r="I9311" t="s">
        <v>18516</v>
      </c>
      <c r="J9311" t="s">
        <v>18516</v>
      </c>
      <c r="K9311" t="s">
        <v>29707</v>
      </c>
      <c r="L9311" t="s">
        <v>18516</v>
      </c>
      <c r="M9311" t="s">
        <v>18516</v>
      </c>
    </row>
    <row r="9312" spans="1:13" ht="13.5">
      <c r="A9312" t="s">
        <v>43281</v>
      </c>
      <c r="B9312" t="s">
        <v>43282</v>
      </c>
      <c r="C9312" t="s">
        <v>29493</v>
      </c>
      <c r="D9312" t="s">
        <v>29494</v>
      </c>
      <c r="E9312" s="164">
        <v>399</v>
      </c>
      <c r="F9312" s="164">
        <v>399</v>
      </c>
      <c r="G9312" t="s">
        <v>18516</v>
      </c>
      <c r="H9312" t="s">
        <v>18516</v>
      </c>
      <c r="I9312" s="164">
        <v>143.96</v>
      </c>
      <c r="J9312" s="164">
        <v>542.96</v>
      </c>
      <c r="K9312">
        <v>47</v>
      </c>
      <c r="L9312" t="s">
        <v>18516</v>
      </c>
      <c r="M9312" t="s">
        <v>18516</v>
      </c>
    </row>
    <row r="9313" spans="1:13" ht="13.5">
      <c r="A9313" t="s">
        <v>43283</v>
      </c>
      <c r="B9313" t="s">
        <v>43284</v>
      </c>
      <c r="C9313" t="s">
        <v>29493</v>
      </c>
      <c r="D9313" t="s">
        <v>29494</v>
      </c>
      <c r="E9313" s="164">
        <v>399</v>
      </c>
      <c r="F9313" s="164">
        <v>399</v>
      </c>
      <c r="G9313" t="s">
        <v>18516</v>
      </c>
      <c r="H9313" t="s">
        <v>18516</v>
      </c>
      <c r="I9313" s="164">
        <v>143.96</v>
      </c>
      <c r="J9313" s="164">
        <v>542.96</v>
      </c>
      <c r="K9313">
        <v>65</v>
      </c>
      <c r="L9313" t="s">
        <v>18516</v>
      </c>
      <c r="M9313" t="s">
        <v>18516</v>
      </c>
    </row>
    <row r="9314" spans="1:13" ht="13.5">
      <c r="A9314" t="s">
        <v>43285</v>
      </c>
      <c r="B9314" t="s">
        <v>43286</v>
      </c>
      <c r="C9314" t="s">
        <v>29493</v>
      </c>
      <c r="D9314" t="s">
        <v>29494</v>
      </c>
      <c r="E9314" s="164">
        <v>185</v>
      </c>
      <c r="F9314" s="164">
        <v>185</v>
      </c>
      <c r="G9314" t="s">
        <v>18516</v>
      </c>
      <c r="H9314" t="s">
        <v>18516</v>
      </c>
      <c r="I9314" s="164">
        <v>44.35</v>
      </c>
      <c r="J9314" s="164">
        <v>229.35</v>
      </c>
      <c r="K9314">
        <v>0</v>
      </c>
      <c r="L9314" t="s">
        <v>18516</v>
      </c>
      <c r="M9314" t="s">
        <v>18516</v>
      </c>
    </row>
    <row r="9315" spans="1:13" ht="13.5">
      <c r="A9315" t="s">
        <v>10242</v>
      </c>
      <c r="B9315" t="s">
        <v>43287</v>
      </c>
      <c r="C9315" t="s">
        <v>29493</v>
      </c>
      <c r="D9315" t="s">
        <v>29494</v>
      </c>
      <c r="E9315" s="164">
        <v>235</v>
      </c>
      <c r="F9315" s="164">
        <v>235</v>
      </c>
      <c r="G9315" t="s">
        <v>18516</v>
      </c>
      <c r="H9315" t="s">
        <v>18516</v>
      </c>
      <c r="I9315" s="164">
        <v>83.5</v>
      </c>
      <c r="J9315" s="164">
        <v>318.5</v>
      </c>
      <c r="K9315">
        <v>0</v>
      </c>
      <c r="L9315" t="s">
        <v>18516</v>
      </c>
      <c r="M9315" t="s">
        <v>18516</v>
      </c>
    </row>
    <row r="9316" spans="1:13" ht="13.5">
      <c r="A9316" t="s">
        <v>43288</v>
      </c>
      <c r="B9316" t="s">
        <v>43289</v>
      </c>
      <c r="C9316" t="s">
        <v>29493</v>
      </c>
      <c r="D9316" t="s">
        <v>29494</v>
      </c>
      <c r="E9316" s="164">
        <v>335</v>
      </c>
      <c r="F9316" s="164">
        <v>335</v>
      </c>
      <c r="G9316" t="s">
        <v>18516</v>
      </c>
      <c r="H9316" t="s">
        <v>18516</v>
      </c>
      <c r="I9316" s="164">
        <v>82.59</v>
      </c>
      <c r="J9316" s="164">
        <v>417.59</v>
      </c>
      <c r="K9316">
        <v>110</v>
      </c>
      <c r="L9316" t="s">
        <v>18516</v>
      </c>
      <c r="M9316" t="s">
        <v>18516</v>
      </c>
    </row>
    <row r="9317" spans="1:13" ht="13.5">
      <c r="A9317" t="s">
        <v>43290</v>
      </c>
      <c r="B9317" t="s">
        <v>43291</v>
      </c>
      <c r="C9317" t="s">
        <v>29493</v>
      </c>
      <c r="D9317" t="s">
        <v>29494</v>
      </c>
      <c r="E9317" t="s">
        <v>18516</v>
      </c>
      <c r="F9317" t="s">
        <v>18516</v>
      </c>
      <c r="G9317" t="s">
        <v>18516</v>
      </c>
      <c r="H9317" t="s">
        <v>18516</v>
      </c>
      <c r="I9317" t="s">
        <v>18516</v>
      </c>
      <c r="J9317" t="s">
        <v>18516</v>
      </c>
      <c r="K9317" t="s">
        <v>29707</v>
      </c>
      <c r="L9317" t="s">
        <v>18516</v>
      </c>
      <c r="M9317" t="s">
        <v>18516</v>
      </c>
    </row>
    <row r="9318" spans="1:13" ht="13.5">
      <c r="A9318" t="s">
        <v>43292</v>
      </c>
      <c r="B9318" t="s">
        <v>43293</v>
      </c>
      <c r="C9318" t="s">
        <v>29493</v>
      </c>
      <c r="D9318" t="s">
        <v>29494</v>
      </c>
      <c r="E9318" t="s">
        <v>18516</v>
      </c>
      <c r="F9318" t="s">
        <v>18516</v>
      </c>
      <c r="G9318" t="s">
        <v>18516</v>
      </c>
      <c r="H9318" t="s">
        <v>18516</v>
      </c>
      <c r="I9318" t="s">
        <v>18516</v>
      </c>
      <c r="J9318" t="s">
        <v>18516</v>
      </c>
      <c r="K9318" t="s">
        <v>29707</v>
      </c>
      <c r="L9318" t="s">
        <v>18516</v>
      </c>
      <c r="M9318" t="s">
        <v>18516</v>
      </c>
    </row>
    <row r="9319" spans="1:13" ht="13.5">
      <c r="A9319" t="s">
        <v>43294</v>
      </c>
      <c r="B9319" t="s">
        <v>43295</v>
      </c>
      <c r="C9319" t="s">
        <v>29493</v>
      </c>
      <c r="D9319" t="s">
        <v>29494</v>
      </c>
      <c r="E9319" s="164">
        <v>415</v>
      </c>
      <c r="F9319" s="164">
        <v>415</v>
      </c>
      <c r="G9319" t="s">
        <v>18516</v>
      </c>
      <c r="H9319" t="s">
        <v>18516</v>
      </c>
      <c r="I9319" s="164">
        <v>107.62</v>
      </c>
      <c r="J9319" s="164">
        <v>522.62</v>
      </c>
      <c r="K9319">
        <v>0</v>
      </c>
      <c r="L9319" t="s">
        <v>18516</v>
      </c>
      <c r="M9319" t="s">
        <v>18516</v>
      </c>
    </row>
    <row r="9320" spans="1:13" ht="13.5">
      <c r="A9320" t="s">
        <v>710</v>
      </c>
      <c r="B9320" t="s">
        <v>43123</v>
      </c>
      <c r="C9320" t="s">
        <v>29493</v>
      </c>
      <c r="D9320" t="s">
        <v>29494</v>
      </c>
      <c r="E9320" t="s">
        <v>18516</v>
      </c>
      <c r="F9320" t="s">
        <v>18516</v>
      </c>
      <c r="G9320" t="s">
        <v>18516</v>
      </c>
      <c r="H9320" t="s">
        <v>18516</v>
      </c>
      <c r="I9320" t="s">
        <v>18516</v>
      </c>
      <c r="J9320" t="s">
        <v>18516</v>
      </c>
      <c r="K9320" t="s">
        <v>29707</v>
      </c>
      <c r="L9320" t="s">
        <v>18516</v>
      </c>
      <c r="M9320" t="s">
        <v>18516</v>
      </c>
    </row>
    <row r="9321" spans="1:13" ht="13.5">
      <c r="A9321" t="s">
        <v>365</v>
      </c>
      <c r="B9321" t="s">
        <v>43003</v>
      </c>
      <c r="C9321" t="s">
        <v>29493</v>
      </c>
      <c r="D9321" t="s">
        <v>29494</v>
      </c>
      <c r="E9321" t="s">
        <v>18516</v>
      </c>
      <c r="F9321" t="s">
        <v>18516</v>
      </c>
      <c r="G9321" t="s">
        <v>18516</v>
      </c>
      <c r="H9321" t="s">
        <v>18516</v>
      </c>
      <c r="I9321" t="s">
        <v>18516</v>
      </c>
      <c r="J9321" t="s">
        <v>18516</v>
      </c>
      <c r="K9321" t="s">
        <v>29707</v>
      </c>
      <c r="L9321" t="s">
        <v>18516</v>
      </c>
      <c r="M9321" t="s">
        <v>18516</v>
      </c>
    </row>
    <row r="9322" spans="1:13" ht="13.5">
      <c r="A9322" t="s">
        <v>15856</v>
      </c>
      <c r="B9322" t="s">
        <v>43296</v>
      </c>
      <c r="C9322" t="s">
        <v>29493</v>
      </c>
      <c r="D9322" t="s">
        <v>29494</v>
      </c>
      <c r="E9322" t="s">
        <v>18516</v>
      </c>
      <c r="F9322" t="s">
        <v>18516</v>
      </c>
      <c r="G9322" t="s">
        <v>18516</v>
      </c>
      <c r="H9322" t="s">
        <v>18516</v>
      </c>
      <c r="I9322" t="s">
        <v>18516</v>
      </c>
      <c r="J9322" t="s">
        <v>18516</v>
      </c>
      <c r="K9322" t="s">
        <v>29707</v>
      </c>
      <c r="L9322" t="s">
        <v>18516</v>
      </c>
      <c r="M9322" t="s">
        <v>18516</v>
      </c>
    </row>
    <row r="9323" spans="1:13" ht="13.5">
      <c r="A9323" t="s">
        <v>779</v>
      </c>
      <c r="B9323" t="s">
        <v>43297</v>
      </c>
      <c r="C9323" t="s">
        <v>29493</v>
      </c>
      <c r="D9323" t="s">
        <v>29494</v>
      </c>
      <c r="E9323" s="164">
        <v>120</v>
      </c>
      <c r="F9323" s="164">
        <v>120</v>
      </c>
      <c r="G9323" t="s">
        <v>18516</v>
      </c>
      <c r="H9323" t="s">
        <v>18516</v>
      </c>
      <c r="I9323" s="164">
        <v>44.35</v>
      </c>
      <c r="J9323" s="164">
        <v>164.35</v>
      </c>
      <c r="K9323">
        <v>60</v>
      </c>
      <c r="L9323" t="s">
        <v>18516</v>
      </c>
      <c r="M9323" t="s">
        <v>18516</v>
      </c>
    </row>
    <row r="9324" spans="1:13" ht="13.5">
      <c r="A9324" t="s">
        <v>43298</v>
      </c>
      <c r="B9324" t="s">
        <v>43299</v>
      </c>
      <c r="C9324" t="s">
        <v>29493</v>
      </c>
      <c r="D9324" t="s">
        <v>29494</v>
      </c>
      <c r="E9324" t="s">
        <v>18516</v>
      </c>
      <c r="F9324" t="s">
        <v>18516</v>
      </c>
      <c r="G9324" t="s">
        <v>18516</v>
      </c>
      <c r="H9324" t="s">
        <v>18516</v>
      </c>
      <c r="I9324" t="s">
        <v>18516</v>
      </c>
      <c r="J9324" t="s">
        <v>18516</v>
      </c>
      <c r="K9324" t="s">
        <v>29707</v>
      </c>
      <c r="L9324" t="s">
        <v>18516</v>
      </c>
      <c r="M9324" t="s">
        <v>18516</v>
      </c>
    </row>
    <row r="9325" spans="1:13" ht="13.5">
      <c r="A9325" t="s">
        <v>43300</v>
      </c>
      <c r="B9325" t="s">
        <v>43301</v>
      </c>
      <c r="C9325" t="s">
        <v>29493</v>
      </c>
      <c r="D9325" t="s">
        <v>29494</v>
      </c>
      <c r="E9325" s="164">
        <v>516</v>
      </c>
      <c r="F9325" s="164">
        <v>516</v>
      </c>
      <c r="G9325" t="s">
        <v>18516</v>
      </c>
      <c r="H9325" t="s">
        <v>18516</v>
      </c>
      <c r="I9325" s="164">
        <v>152.18</v>
      </c>
      <c r="J9325" s="164">
        <v>668.18</v>
      </c>
      <c r="K9325">
        <v>45</v>
      </c>
      <c r="L9325" t="s">
        <v>29410</v>
      </c>
      <c r="M9325" t="s">
        <v>29416</v>
      </c>
    </row>
    <row r="9326" spans="1:13" ht="13.5">
      <c r="A9326" t="s">
        <v>395</v>
      </c>
      <c r="B9326" t="s">
        <v>43302</v>
      </c>
      <c r="C9326" t="s">
        <v>29493</v>
      </c>
      <c r="D9326" t="s">
        <v>29494</v>
      </c>
      <c r="E9326" s="164">
        <v>399</v>
      </c>
      <c r="F9326" s="164">
        <v>330</v>
      </c>
      <c r="G9326" s="165">
        <v>0.82</v>
      </c>
      <c r="H9326" t="s">
        <v>18516</v>
      </c>
      <c r="I9326" s="164">
        <v>97.23</v>
      </c>
      <c r="J9326" s="164">
        <v>427.23</v>
      </c>
      <c r="K9326">
        <v>0</v>
      </c>
      <c r="L9326" t="s">
        <v>18516</v>
      </c>
      <c r="M9326" t="s">
        <v>18516</v>
      </c>
    </row>
    <row r="9327" spans="1:13" ht="13.5">
      <c r="A9327" t="s">
        <v>43303</v>
      </c>
      <c r="B9327" t="s">
        <v>43304</v>
      </c>
      <c r="C9327" t="s">
        <v>29493</v>
      </c>
      <c r="D9327" t="s">
        <v>29494</v>
      </c>
      <c r="E9327" t="s">
        <v>18516</v>
      </c>
      <c r="F9327" t="s">
        <v>18516</v>
      </c>
      <c r="G9327" t="s">
        <v>18516</v>
      </c>
      <c r="H9327" t="s">
        <v>18516</v>
      </c>
      <c r="I9327" t="s">
        <v>18516</v>
      </c>
      <c r="J9327" t="s">
        <v>18516</v>
      </c>
      <c r="K9327" t="s">
        <v>29707</v>
      </c>
      <c r="L9327" t="s">
        <v>18516</v>
      </c>
      <c r="M9327" t="s">
        <v>18516</v>
      </c>
    </row>
    <row r="9328" spans="1:13" ht="13.5">
      <c r="A9328" t="s">
        <v>43305</v>
      </c>
      <c r="B9328" t="s">
        <v>42802</v>
      </c>
      <c r="C9328" t="s">
        <v>29493</v>
      </c>
      <c r="D9328" t="s">
        <v>29494</v>
      </c>
      <c r="E9328" t="s">
        <v>18516</v>
      </c>
      <c r="F9328" t="s">
        <v>18516</v>
      </c>
      <c r="G9328" t="s">
        <v>18516</v>
      </c>
      <c r="H9328" t="s">
        <v>18516</v>
      </c>
      <c r="I9328" t="s">
        <v>18516</v>
      </c>
      <c r="J9328" t="s">
        <v>18516</v>
      </c>
      <c r="K9328" t="s">
        <v>29707</v>
      </c>
      <c r="L9328" t="s">
        <v>18516</v>
      </c>
      <c r="M9328" t="s">
        <v>18516</v>
      </c>
    </row>
    <row r="9329" spans="1:13" ht="13.5">
      <c r="A9329" t="s">
        <v>43306</v>
      </c>
      <c r="B9329" t="s">
        <v>43307</v>
      </c>
      <c r="C9329" t="s">
        <v>29493</v>
      </c>
      <c r="D9329" t="s">
        <v>29494</v>
      </c>
      <c r="E9329" t="s">
        <v>18516</v>
      </c>
      <c r="F9329" t="s">
        <v>18516</v>
      </c>
      <c r="G9329" t="s">
        <v>18516</v>
      </c>
      <c r="H9329" t="s">
        <v>18516</v>
      </c>
      <c r="I9329" t="s">
        <v>18516</v>
      </c>
      <c r="J9329" t="s">
        <v>18516</v>
      </c>
      <c r="K9329" t="s">
        <v>29707</v>
      </c>
      <c r="L9329" t="s">
        <v>18516</v>
      </c>
      <c r="M9329" t="s">
        <v>18516</v>
      </c>
    </row>
    <row r="9330" spans="1:13" ht="13.5">
      <c r="A9330" t="s">
        <v>43308</v>
      </c>
      <c r="B9330" t="s">
        <v>43309</v>
      </c>
      <c r="C9330" t="s">
        <v>29493</v>
      </c>
      <c r="D9330" t="s">
        <v>29494</v>
      </c>
      <c r="E9330" t="s">
        <v>18516</v>
      </c>
      <c r="F9330" t="s">
        <v>18516</v>
      </c>
      <c r="G9330" t="s">
        <v>18516</v>
      </c>
      <c r="H9330" t="s">
        <v>18516</v>
      </c>
      <c r="I9330" t="s">
        <v>18516</v>
      </c>
      <c r="J9330" t="s">
        <v>18516</v>
      </c>
      <c r="K9330" t="s">
        <v>29707</v>
      </c>
      <c r="L9330" t="s">
        <v>18516</v>
      </c>
      <c r="M9330" t="s">
        <v>18516</v>
      </c>
    </row>
    <row r="9331" spans="1:13" ht="13.5">
      <c r="A9331" t="s">
        <v>674</v>
      </c>
      <c r="B9331" t="s">
        <v>43310</v>
      </c>
      <c r="C9331" t="s">
        <v>29493</v>
      </c>
      <c r="D9331" t="s">
        <v>29494</v>
      </c>
      <c r="E9331" s="164">
        <v>174</v>
      </c>
      <c r="F9331" s="164">
        <v>151</v>
      </c>
      <c r="G9331" s="165">
        <v>0.86</v>
      </c>
      <c r="H9331" t="s">
        <v>18516</v>
      </c>
      <c r="I9331" s="164">
        <v>46.11</v>
      </c>
      <c r="J9331" s="164">
        <v>197.11</v>
      </c>
      <c r="K9331">
        <v>43</v>
      </c>
      <c r="L9331" t="s">
        <v>18516</v>
      </c>
      <c r="M9331" t="s">
        <v>18516</v>
      </c>
    </row>
    <row r="9332" spans="1:13" ht="13.5">
      <c r="A9332" t="s">
        <v>638</v>
      </c>
      <c r="B9332" t="s">
        <v>42919</v>
      </c>
      <c r="C9332" t="s">
        <v>29493</v>
      </c>
      <c r="D9332" t="s">
        <v>29494</v>
      </c>
      <c r="E9332" s="164">
        <v>145</v>
      </c>
      <c r="F9332" s="164">
        <v>145</v>
      </c>
      <c r="G9332" t="s">
        <v>18516</v>
      </c>
      <c r="H9332" t="s">
        <v>18516</v>
      </c>
      <c r="I9332" s="164">
        <v>39.22</v>
      </c>
      <c r="J9332" s="164">
        <v>184.22</v>
      </c>
      <c r="K9332">
        <v>31</v>
      </c>
      <c r="L9332" t="s">
        <v>29439</v>
      </c>
      <c r="M9332" t="s">
        <v>30930</v>
      </c>
    </row>
    <row r="9333" spans="1:13" ht="13.5">
      <c r="A9333" t="s">
        <v>43311</v>
      </c>
      <c r="B9333" t="s">
        <v>43312</v>
      </c>
      <c r="C9333" t="s">
        <v>29493</v>
      </c>
      <c r="D9333" t="s">
        <v>29494</v>
      </c>
      <c r="E9333" s="164">
        <v>110</v>
      </c>
      <c r="F9333" s="164">
        <v>110</v>
      </c>
      <c r="G9333" t="s">
        <v>18516</v>
      </c>
      <c r="H9333" t="s">
        <v>18516</v>
      </c>
      <c r="I9333" s="164">
        <v>37.39</v>
      </c>
      <c r="J9333" s="164">
        <v>147.39</v>
      </c>
      <c r="K9333">
        <v>66</v>
      </c>
      <c r="L9333" t="s">
        <v>18516</v>
      </c>
      <c r="M9333" t="s">
        <v>18516</v>
      </c>
    </row>
    <row r="9334" spans="1:13" ht="13.5">
      <c r="A9334" t="s">
        <v>43313</v>
      </c>
      <c r="B9334" t="s">
        <v>43314</v>
      </c>
      <c r="C9334" t="s">
        <v>29493</v>
      </c>
      <c r="D9334" t="s">
        <v>29494</v>
      </c>
      <c r="E9334" t="s">
        <v>18516</v>
      </c>
      <c r="F9334" t="s">
        <v>18516</v>
      </c>
      <c r="G9334" t="s">
        <v>18516</v>
      </c>
      <c r="H9334" t="s">
        <v>18516</v>
      </c>
      <c r="I9334" t="s">
        <v>18516</v>
      </c>
      <c r="J9334" t="s">
        <v>18516</v>
      </c>
      <c r="K9334" t="s">
        <v>29707</v>
      </c>
      <c r="L9334" t="s">
        <v>18516</v>
      </c>
      <c r="M9334" t="s">
        <v>18516</v>
      </c>
    </row>
    <row r="9335" spans="1:13" ht="13.5">
      <c r="A9335" t="s">
        <v>28477</v>
      </c>
      <c r="B9335" t="s">
        <v>43315</v>
      </c>
      <c r="C9335" t="s">
        <v>29493</v>
      </c>
      <c r="D9335" t="s">
        <v>29494</v>
      </c>
      <c r="E9335" s="164">
        <v>110</v>
      </c>
      <c r="F9335" s="164">
        <v>100</v>
      </c>
      <c r="G9335" s="165">
        <v>0.9</v>
      </c>
      <c r="H9335" t="s">
        <v>18516</v>
      </c>
      <c r="I9335" s="164">
        <v>37.39</v>
      </c>
      <c r="J9335" s="164">
        <v>137.39</v>
      </c>
      <c r="K9335">
        <v>10</v>
      </c>
      <c r="L9335" t="s">
        <v>29439</v>
      </c>
      <c r="M9335" t="s">
        <v>29418</v>
      </c>
    </row>
    <row r="9336" spans="1:13" ht="13.5">
      <c r="A9336" t="s">
        <v>43316</v>
      </c>
      <c r="B9336" t="s">
        <v>43317</v>
      </c>
      <c r="C9336" t="s">
        <v>29493</v>
      </c>
      <c r="D9336" t="s">
        <v>29494</v>
      </c>
      <c r="E9336" s="164">
        <v>108</v>
      </c>
      <c r="F9336" s="164">
        <v>108</v>
      </c>
      <c r="G9336" t="s">
        <v>18516</v>
      </c>
      <c r="H9336" t="s">
        <v>18516</v>
      </c>
      <c r="I9336" s="164">
        <v>38.16</v>
      </c>
      <c r="J9336" s="164">
        <v>146.16</v>
      </c>
      <c r="K9336">
        <v>29</v>
      </c>
      <c r="L9336" t="s">
        <v>29439</v>
      </c>
      <c r="M9336" t="s">
        <v>29935</v>
      </c>
    </row>
    <row r="9337" spans="1:13" ht="13.5">
      <c r="A9337" t="s">
        <v>43318</v>
      </c>
      <c r="B9337" t="s">
        <v>43319</v>
      </c>
      <c r="C9337" t="s">
        <v>29493</v>
      </c>
      <c r="D9337" t="s">
        <v>29494</v>
      </c>
      <c r="E9337" s="164">
        <v>465</v>
      </c>
      <c r="F9337" s="164">
        <v>465</v>
      </c>
      <c r="G9337" t="s">
        <v>18516</v>
      </c>
      <c r="H9337" t="s">
        <v>18516</v>
      </c>
      <c r="I9337" s="164">
        <v>134.76</v>
      </c>
      <c r="J9337" s="164">
        <v>599.76</v>
      </c>
      <c r="K9337">
        <v>57</v>
      </c>
      <c r="L9337" t="s">
        <v>18516</v>
      </c>
      <c r="M9337" t="s">
        <v>18516</v>
      </c>
    </row>
    <row r="9338" spans="1:13" ht="13.5">
      <c r="A9338" t="s">
        <v>76</v>
      </c>
      <c r="B9338" t="s">
        <v>31698</v>
      </c>
      <c r="C9338" t="s">
        <v>29493</v>
      </c>
      <c r="D9338" t="s">
        <v>29494</v>
      </c>
      <c r="E9338" t="s">
        <v>18516</v>
      </c>
      <c r="F9338" t="s">
        <v>18516</v>
      </c>
      <c r="G9338" t="s">
        <v>18516</v>
      </c>
      <c r="H9338" t="s">
        <v>18516</v>
      </c>
      <c r="I9338" t="s">
        <v>18516</v>
      </c>
      <c r="J9338" t="s">
        <v>18516</v>
      </c>
      <c r="K9338" t="s">
        <v>29707</v>
      </c>
      <c r="L9338" t="s">
        <v>18516</v>
      </c>
      <c r="M9338" t="s">
        <v>18516</v>
      </c>
    </row>
    <row r="9339" spans="1:13" ht="13.5">
      <c r="A9339" t="s">
        <v>43320</v>
      </c>
      <c r="B9339" t="s">
        <v>43321</v>
      </c>
      <c r="C9339" t="s">
        <v>29493</v>
      </c>
      <c r="D9339" t="s">
        <v>29494</v>
      </c>
      <c r="E9339" s="164">
        <v>490</v>
      </c>
      <c r="F9339" s="164">
        <v>490</v>
      </c>
      <c r="G9339" t="s">
        <v>18516</v>
      </c>
      <c r="H9339" t="s">
        <v>18516</v>
      </c>
      <c r="I9339" s="164">
        <v>134.76</v>
      </c>
      <c r="J9339" s="164">
        <v>624.76</v>
      </c>
      <c r="K9339">
        <v>42</v>
      </c>
      <c r="L9339" t="s">
        <v>29439</v>
      </c>
      <c r="M9339" t="s">
        <v>29416</v>
      </c>
    </row>
    <row r="9340" spans="1:13" ht="13.5">
      <c r="A9340" t="s">
        <v>1284</v>
      </c>
      <c r="B9340" t="s">
        <v>43322</v>
      </c>
      <c r="C9340" t="s">
        <v>29493</v>
      </c>
      <c r="D9340" t="s">
        <v>29494</v>
      </c>
      <c r="E9340" s="164">
        <v>476</v>
      </c>
      <c r="F9340" s="164">
        <v>461</v>
      </c>
      <c r="G9340" s="165">
        <v>0.96</v>
      </c>
      <c r="H9340" t="s">
        <v>18516</v>
      </c>
      <c r="I9340" s="164">
        <v>190.95</v>
      </c>
      <c r="J9340" s="164">
        <v>651.95</v>
      </c>
      <c r="K9340">
        <v>0</v>
      </c>
      <c r="L9340" t="s">
        <v>18516</v>
      </c>
      <c r="M9340" t="s">
        <v>18516</v>
      </c>
    </row>
    <row r="9341" spans="1:13" ht="13.5">
      <c r="A9341" t="s">
        <v>1384</v>
      </c>
      <c r="B9341" t="s">
        <v>32304</v>
      </c>
      <c r="C9341" t="s">
        <v>29493</v>
      </c>
      <c r="D9341" t="s">
        <v>29494</v>
      </c>
      <c r="E9341" t="s">
        <v>18516</v>
      </c>
      <c r="F9341" t="s">
        <v>18516</v>
      </c>
      <c r="G9341" t="s">
        <v>18516</v>
      </c>
      <c r="H9341" t="s">
        <v>18516</v>
      </c>
      <c r="I9341" t="s">
        <v>18516</v>
      </c>
      <c r="J9341" t="s">
        <v>18516</v>
      </c>
      <c r="K9341" t="s">
        <v>29707</v>
      </c>
      <c r="L9341" t="s">
        <v>18516</v>
      </c>
      <c r="M9341" t="s">
        <v>18516</v>
      </c>
    </row>
    <row r="9342" spans="1:13" ht="13.5">
      <c r="A9342" t="s">
        <v>43323</v>
      </c>
      <c r="B9342" t="s">
        <v>43324</v>
      </c>
      <c r="C9342" t="s">
        <v>29493</v>
      </c>
      <c r="D9342" t="s">
        <v>29494</v>
      </c>
      <c r="E9342" s="164">
        <v>255</v>
      </c>
      <c r="F9342" s="164">
        <v>230</v>
      </c>
      <c r="G9342" s="165">
        <v>0.9</v>
      </c>
      <c r="H9342" t="s">
        <v>18516</v>
      </c>
      <c r="I9342" s="164">
        <v>149.01</v>
      </c>
      <c r="J9342" s="164">
        <v>379.01</v>
      </c>
      <c r="K9342">
        <v>73</v>
      </c>
      <c r="L9342" t="s">
        <v>18516</v>
      </c>
      <c r="M9342" t="s">
        <v>18516</v>
      </c>
    </row>
    <row r="9343" spans="1:13" ht="13.5">
      <c r="A9343" t="s">
        <v>43325</v>
      </c>
      <c r="B9343" t="s">
        <v>43326</v>
      </c>
      <c r="C9343" t="s">
        <v>29493</v>
      </c>
      <c r="D9343" t="s">
        <v>29494</v>
      </c>
      <c r="E9343" t="s">
        <v>18516</v>
      </c>
      <c r="F9343" t="s">
        <v>18516</v>
      </c>
      <c r="G9343" t="s">
        <v>18516</v>
      </c>
      <c r="H9343" t="s">
        <v>18516</v>
      </c>
      <c r="I9343" t="s">
        <v>18516</v>
      </c>
      <c r="J9343" t="s">
        <v>18516</v>
      </c>
      <c r="K9343" t="s">
        <v>29707</v>
      </c>
      <c r="L9343" t="s">
        <v>18516</v>
      </c>
      <c r="M9343" t="s">
        <v>18516</v>
      </c>
    </row>
    <row r="9344" spans="1:13" ht="13.5">
      <c r="A9344" t="s">
        <v>2469</v>
      </c>
      <c r="B9344" t="s">
        <v>43327</v>
      </c>
      <c r="C9344" t="s">
        <v>29493</v>
      </c>
      <c r="D9344" t="s">
        <v>29494</v>
      </c>
      <c r="E9344" t="s">
        <v>18516</v>
      </c>
      <c r="F9344" t="s">
        <v>18516</v>
      </c>
      <c r="G9344" t="s">
        <v>18516</v>
      </c>
      <c r="H9344" t="s">
        <v>18516</v>
      </c>
      <c r="I9344" t="s">
        <v>18516</v>
      </c>
      <c r="J9344" t="s">
        <v>18516</v>
      </c>
      <c r="K9344" t="s">
        <v>29707</v>
      </c>
      <c r="L9344" t="s">
        <v>18516</v>
      </c>
      <c r="M9344" t="s">
        <v>18516</v>
      </c>
    </row>
    <row r="9345" spans="1:13" ht="13.5">
      <c r="A9345" t="s">
        <v>2466</v>
      </c>
      <c r="B9345" t="s">
        <v>43328</v>
      </c>
      <c r="C9345" t="s">
        <v>29493</v>
      </c>
      <c r="D9345" t="s">
        <v>29494</v>
      </c>
      <c r="E9345" t="s">
        <v>18516</v>
      </c>
      <c r="F9345" t="s">
        <v>18516</v>
      </c>
      <c r="G9345" t="s">
        <v>18516</v>
      </c>
      <c r="H9345" t="s">
        <v>18516</v>
      </c>
      <c r="I9345" t="s">
        <v>18516</v>
      </c>
      <c r="J9345" t="s">
        <v>18516</v>
      </c>
      <c r="K9345" t="s">
        <v>29707</v>
      </c>
      <c r="L9345" t="s">
        <v>18516</v>
      </c>
      <c r="M9345" t="s">
        <v>18516</v>
      </c>
    </row>
    <row r="9346" spans="1:13" ht="13.5">
      <c r="A9346" t="s">
        <v>43329</v>
      </c>
      <c r="B9346" t="s">
        <v>43330</v>
      </c>
      <c r="C9346" t="s">
        <v>29493</v>
      </c>
      <c r="D9346" t="s">
        <v>29494</v>
      </c>
      <c r="E9346" s="164">
        <v>385</v>
      </c>
      <c r="F9346" s="164">
        <v>385</v>
      </c>
      <c r="G9346" t="s">
        <v>18516</v>
      </c>
      <c r="H9346" t="s">
        <v>18516</v>
      </c>
      <c r="I9346" s="164">
        <v>138.12</v>
      </c>
      <c r="J9346" s="164">
        <v>523.12</v>
      </c>
      <c r="K9346">
        <v>45</v>
      </c>
      <c r="L9346" t="s">
        <v>18516</v>
      </c>
      <c r="M9346" t="s">
        <v>18516</v>
      </c>
    </row>
    <row r="9347" spans="1:13" ht="13.5">
      <c r="A9347" t="s">
        <v>43331</v>
      </c>
      <c r="B9347" t="s">
        <v>43332</v>
      </c>
      <c r="C9347" t="s">
        <v>29493</v>
      </c>
      <c r="D9347" t="s">
        <v>29494</v>
      </c>
      <c r="E9347" s="164">
        <v>230</v>
      </c>
      <c r="F9347" s="164">
        <v>230</v>
      </c>
      <c r="G9347" t="s">
        <v>18516</v>
      </c>
      <c r="H9347" t="s">
        <v>18516</v>
      </c>
      <c r="I9347" s="164">
        <v>56.62</v>
      </c>
      <c r="J9347" s="164">
        <v>286.62</v>
      </c>
      <c r="K9347">
        <v>36</v>
      </c>
      <c r="L9347" t="s">
        <v>29439</v>
      </c>
      <c r="M9347" t="s">
        <v>30529</v>
      </c>
    </row>
    <row r="9348" spans="1:13" ht="13.5">
      <c r="A9348" t="s">
        <v>43333</v>
      </c>
      <c r="B9348" t="s">
        <v>43334</v>
      </c>
      <c r="C9348" t="s">
        <v>29493</v>
      </c>
      <c r="D9348" t="s">
        <v>29494</v>
      </c>
      <c r="E9348" t="s">
        <v>18516</v>
      </c>
      <c r="F9348" t="s">
        <v>18516</v>
      </c>
      <c r="G9348" t="s">
        <v>18516</v>
      </c>
      <c r="H9348" t="s">
        <v>18516</v>
      </c>
      <c r="I9348" t="s">
        <v>18516</v>
      </c>
      <c r="J9348" t="s">
        <v>18516</v>
      </c>
      <c r="K9348" t="s">
        <v>29707</v>
      </c>
      <c r="L9348" t="s">
        <v>18516</v>
      </c>
      <c r="M9348" t="s">
        <v>18516</v>
      </c>
    </row>
    <row r="9349" spans="1:13" ht="13.5">
      <c r="A9349" t="s">
        <v>43335</v>
      </c>
      <c r="B9349" t="s">
        <v>43336</v>
      </c>
      <c r="C9349" t="s">
        <v>29493</v>
      </c>
      <c r="D9349" t="s">
        <v>29494</v>
      </c>
      <c r="E9349" s="164">
        <v>190</v>
      </c>
      <c r="F9349" s="164">
        <v>125</v>
      </c>
      <c r="G9349" s="165">
        <v>0.65</v>
      </c>
      <c r="H9349" t="s">
        <v>18516</v>
      </c>
      <c r="I9349" s="164">
        <v>67.9</v>
      </c>
      <c r="J9349" s="164">
        <v>192.9</v>
      </c>
      <c r="K9349">
        <v>91</v>
      </c>
      <c r="L9349" t="s">
        <v>18516</v>
      </c>
      <c r="M9349" t="s">
        <v>18516</v>
      </c>
    </row>
    <row r="9350" spans="1:13" ht="13.5">
      <c r="A9350" t="s">
        <v>14755</v>
      </c>
      <c r="B9350" t="s">
        <v>43337</v>
      </c>
      <c r="C9350" t="s">
        <v>29493</v>
      </c>
      <c r="D9350" t="s">
        <v>29494</v>
      </c>
      <c r="E9350" s="164">
        <v>182</v>
      </c>
      <c r="F9350" s="164">
        <v>182</v>
      </c>
      <c r="G9350" t="s">
        <v>18516</v>
      </c>
      <c r="H9350" t="s">
        <v>18516</v>
      </c>
      <c r="I9350" s="164">
        <v>54.07</v>
      </c>
      <c r="J9350" s="164">
        <v>236.07</v>
      </c>
      <c r="K9350">
        <v>142</v>
      </c>
      <c r="L9350" t="s">
        <v>18516</v>
      </c>
      <c r="M9350" t="s">
        <v>18516</v>
      </c>
    </row>
    <row r="9351" spans="1:13" ht="13.5">
      <c r="A9351" t="s">
        <v>43338</v>
      </c>
      <c r="B9351" t="s">
        <v>43339</v>
      </c>
      <c r="C9351" t="s">
        <v>29493</v>
      </c>
      <c r="D9351" t="s">
        <v>29494</v>
      </c>
      <c r="E9351" t="s">
        <v>18516</v>
      </c>
      <c r="F9351" t="s">
        <v>18516</v>
      </c>
      <c r="G9351" t="s">
        <v>18516</v>
      </c>
      <c r="H9351" t="s">
        <v>18516</v>
      </c>
      <c r="I9351" t="s">
        <v>18516</v>
      </c>
      <c r="J9351" t="s">
        <v>18516</v>
      </c>
      <c r="K9351" t="s">
        <v>29707</v>
      </c>
      <c r="L9351" t="s">
        <v>18516</v>
      </c>
      <c r="M9351" t="s">
        <v>18516</v>
      </c>
    </row>
    <row r="9352" spans="1:13" ht="13.5">
      <c r="A9352" t="s">
        <v>43340</v>
      </c>
      <c r="B9352" t="s">
        <v>43341</v>
      </c>
      <c r="C9352" t="s">
        <v>29493</v>
      </c>
      <c r="D9352" t="s">
        <v>29494</v>
      </c>
      <c r="E9352" t="s">
        <v>18516</v>
      </c>
      <c r="F9352" t="s">
        <v>18516</v>
      </c>
      <c r="G9352" t="s">
        <v>18516</v>
      </c>
      <c r="H9352" t="s">
        <v>18516</v>
      </c>
      <c r="I9352" t="s">
        <v>18516</v>
      </c>
      <c r="J9352" t="s">
        <v>18516</v>
      </c>
      <c r="K9352" t="s">
        <v>29707</v>
      </c>
      <c r="L9352" t="s">
        <v>18516</v>
      </c>
      <c r="M9352" t="s">
        <v>18516</v>
      </c>
    </row>
    <row r="9353" spans="1:13" ht="13.5">
      <c r="A9353" t="s">
        <v>7599</v>
      </c>
      <c r="B9353" t="s">
        <v>43342</v>
      </c>
      <c r="C9353" t="s">
        <v>29493</v>
      </c>
      <c r="D9353" t="s">
        <v>29494</v>
      </c>
      <c r="E9353" t="s">
        <v>18516</v>
      </c>
      <c r="F9353" t="s">
        <v>18516</v>
      </c>
      <c r="G9353" t="s">
        <v>18516</v>
      </c>
      <c r="H9353" t="s">
        <v>18516</v>
      </c>
      <c r="I9353" t="s">
        <v>18516</v>
      </c>
      <c r="J9353" t="s">
        <v>18516</v>
      </c>
      <c r="K9353" t="s">
        <v>29707</v>
      </c>
      <c r="L9353" t="s">
        <v>18516</v>
      </c>
      <c r="M9353" t="s">
        <v>18516</v>
      </c>
    </row>
    <row r="9354" spans="1:13" ht="13.5">
      <c r="A9354" t="s">
        <v>7584</v>
      </c>
      <c r="B9354" t="s">
        <v>43248</v>
      </c>
      <c r="C9354" t="s">
        <v>29493</v>
      </c>
      <c r="D9354" t="s">
        <v>29494</v>
      </c>
      <c r="E9354" t="s">
        <v>18516</v>
      </c>
      <c r="F9354" t="s">
        <v>18516</v>
      </c>
      <c r="G9354" t="s">
        <v>18516</v>
      </c>
      <c r="H9354" t="s">
        <v>18516</v>
      </c>
      <c r="I9354" t="s">
        <v>18516</v>
      </c>
      <c r="J9354" t="s">
        <v>18516</v>
      </c>
      <c r="K9354" t="s">
        <v>29707</v>
      </c>
      <c r="L9354" t="s">
        <v>18516</v>
      </c>
      <c r="M9354" t="s">
        <v>18516</v>
      </c>
    </row>
    <row r="9355" spans="1:13" ht="13.5">
      <c r="A9355" t="s">
        <v>7514</v>
      </c>
      <c r="B9355" t="s">
        <v>43343</v>
      </c>
      <c r="C9355" t="s">
        <v>29493</v>
      </c>
      <c r="D9355" t="s">
        <v>29494</v>
      </c>
      <c r="E9355" t="s">
        <v>18516</v>
      </c>
      <c r="F9355" t="s">
        <v>18516</v>
      </c>
      <c r="G9355" t="s">
        <v>18516</v>
      </c>
      <c r="H9355" t="s">
        <v>18516</v>
      </c>
      <c r="I9355" t="s">
        <v>18516</v>
      </c>
      <c r="J9355" t="s">
        <v>18516</v>
      </c>
      <c r="K9355" t="s">
        <v>29707</v>
      </c>
      <c r="L9355" t="s">
        <v>18516</v>
      </c>
      <c r="M9355" t="s">
        <v>18516</v>
      </c>
    </row>
    <row r="9356" spans="1:13" ht="13.5">
      <c r="A9356" t="s">
        <v>43344</v>
      </c>
      <c r="B9356" t="s">
        <v>43345</v>
      </c>
      <c r="C9356" t="s">
        <v>29493</v>
      </c>
      <c r="D9356" t="s">
        <v>29494</v>
      </c>
      <c r="E9356" s="164">
        <v>120</v>
      </c>
      <c r="F9356" s="164">
        <v>120</v>
      </c>
      <c r="G9356" t="s">
        <v>18516</v>
      </c>
      <c r="H9356" t="s">
        <v>18516</v>
      </c>
      <c r="I9356" s="164">
        <v>39.22</v>
      </c>
      <c r="J9356" s="164">
        <v>159.22</v>
      </c>
      <c r="K9356">
        <v>69</v>
      </c>
      <c r="L9356" t="s">
        <v>18516</v>
      </c>
      <c r="M9356" t="s">
        <v>18516</v>
      </c>
    </row>
    <row r="9357" spans="1:13" ht="13.5">
      <c r="A9357" t="s">
        <v>43346</v>
      </c>
      <c r="B9357" t="s">
        <v>43347</v>
      </c>
      <c r="C9357" t="s">
        <v>29493</v>
      </c>
      <c r="D9357" t="s">
        <v>29494</v>
      </c>
      <c r="E9357" t="s">
        <v>18516</v>
      </c>
      <c r="F9357" t="s">
        <v>18516</v>
      </c>
      <c r="G9357" t="s">
        <v>18516</v>
      </c>
      <c r="H9357" t="s">
        <v>18516</v>
      </c>
      <c r="I9357" t="s">
        <v>18516</v>
      </c>
      <c r="J9357" t="s">
        <v>18516</v>
      </c>
      <c r="K9357" t="s">
        <v>29707</v>
      </c>
      <c r="L9357" t="s">
        <v>18516</v>
      </c>
      <c r="M9357" t="s">
        <v>18516</v>
      </c>
    </row>
    <row r="9358" spans="1:13" ht="13.5">
      <c r="A9358" t="s">
        <v>43348</v>
      </c>
      <c r="B9358" t="s">
        <v>43349</v>
      </c>
      <c r="C9358" t="s">
        <v>29493</v>
      </c>
      <c r="D9358" t="s">
        <v>29494</v>
      </c>
      <c r="E9358" s="164">
        <v>180</v>
      </c>
      <c r="F9358" s="164">
        <v>180</v>
      </c>
      <c r="G9358" t="s">
        <v>18516</v>
      </c>
      <c r="H9358" t="s">
        <v>18516</v>
      </c>
      <c r="I9358" s="164">
        <v>38.37</v>
      </c>
      <c r="J9358" s="164">
        <v>218.37</v>
      </c>
      <c r="K9358">
        <v>165</v>
      </c>
      <c r="L9358" t="s">
        <v>18516</v>
      </c>
      <c r="M9358" t="s">
        <v>18516</v>
      </c>
    </row>
    <row r="9359" spans="1:13" ht="13.5">
      <c r="A9359" t="s">
        <v>43350</v>
      </c>
      <c r="B9359" t="s">
        <v>43351</v>
      </c>
      <c r="C9359" t="s">
        <v>29493</v>
      </c>
      <c r="D9359" t="s">
        <v>29494</v>
      </c>
      <c r="E9359" s="164">
        <v>180</v>
      </c>
      <c r="F9359" s="164">
        <v>180</v>
      </c>
      <c r="G9359" t="s">
        <v>18516</v>
      </c>
      <c r="H9359" t="s">
        <v>18516</v>
      </c>
      <c r="I9359" s="164">
        <v>38.37</v>
      </c>
      <c r="J9359" s="164">
        <v>218.37</v>
      </c>
      <c r="K9359">
        <v>57</v>
      </c>
      <c r="L9359" t="s">
        <v>18516</v>
      </c>
      <c r="M9359" t="s">
        <v>18516</v>
      </c>
    </row>
    <row r="9360" spans="1:13" ht="13.5">
      <c r="A9360" t="s">
        <v>43352</v>
      </c>
      <c r="B9360" t="s">
        <v>43353</v>
      </c>
      <c r="C9360" t="s">
        <v>29493</v>
      </c>
      <c r="D9360" t="s">
        <v>29494</v>
      </c>
      <c r="E9360" t="s">
        <v>18516</v>
      </c>
      <c r="F9360" t="s">
        <v>18516</v>
      </c>
      <c r="G9360" t="s">
        <v>18516</v>
      </c>
      <c r="H9360" t="s">
        <v>18516</v>
      </c>
      <c r="I9360" t="s">
        <v>18516</v>
      </c>
      <c r="J9360" t="s">
        <v>18516</v>
      </c>
      <c r="K9360" t="s">
        <v>29707</v>
      </c>
      <c r="L9360" t="s">
        <v>18516</v>
      </c>
      <c r="M9360" t="s">
        <v>18516</v>
      </c>
    </row>
    <row r="9361" spans="1:13" ht="13.5">
      <c r="A9361" t="s">
        <v>1155</v>
      </c>
      <c r="B9361" t="s">
        <v>43354</v>
      </c>
      <c r="C9361" t="s">
        <v>29493</v>
      </c>
      <c r="D9361" t="s">
        <v>29494</v>
      </c>
      <c r="E9361" t="s">
        <v>18516</v>
      </c>
      <c r="F9361" t="s">
        <v>18516</v>
      </c>
      <c r="G9361" t="s">
        <v>18516</v>
      </c>
      <c r="H9361" t="s">
        <v>18516</v>
      </c>
      <c r="I9361" t="s">
        <v>18516</v>
      </c>
      <c r="J9361" t="s">
        <v>18516</v>
      </c>
      <c r="K9361" t="s">
        <v>29707</v>
      </c>
      <c r="L9361" t="s">
        <v>18516</v>
      </c>
      <c r="M9361" t="s">
        <v>18516</v>
      </c>
    </row>
    <row r="9362" spans="1:13" ht="13.5">
      <c r="A9362" t="s">
        <v>2776</v>
      </c>
      <c r="B9362" t="s">
        <v>43355</v>
      </c>
      <c r="C9362" t="s">
        <v>29493</v>
      </c>
      <c r="D9362" t="s">
        <v>29494</v>
      </c>
      <c r="E9362" s="164">
        <v>310</v>
      </c>
      <c r="F9362" s="164">
        <v>268</v>
      </c>
      <c r="G9362" s="165">
        <v>0.86</v>
      </c>
      <c r="H9362" t="s">
        <v>18516</v>
      </c>
      <c r="I9362" s="164">
        <v>144.07</v>
      </c>
      <c r="J9362" s="164">
        <v>412.07</v>
      </c>
      <c r="K9362">
        <v>50</v>
      </c>
      <c r="L9362" t="s">
        <v>18516</v>
      </c>
      <c r="M9362" t="s">
        <v>18516</v>
      </c>
    </row>
    <row r="9363" spans="1:13" ht="13.5">
      <c r="A9363" t="s">
        <v>43356</v>
      </c>
      <c r="B9363" t="s">
        <v>43357</v>
      </c>
      <c r="C9363" t="s">
        <v>29493</v>
      </c>
      <c r="D9363" t="s">
        <v>29494</v>
      </c>
      <c r="E9363" s="164">
        <v>200</v>
      </c>
      <c r="F9363" s="164">
        <v>200</v>
      </c>
      <c r="G9363" t="s">
        <v>18516</v>
      </c>
      <c r="H9363" t="s">
        <v>18516</v>
      </c>
      <c r="I9363" s="164">
        <v>45.24</v>
      </c>
      <c r="J9363" s="164">
        <v>245.24</v>
      </c>
      <c r="K9363">
        <v>114</v>
      </c>
      <c r="L9363" t="s">
        <v>18516</v>
      </c>
      <c r="M9363" t="s">
        <v>18516</v>
      </c>
    </row>
    <row r="9364" spans="1:13" ht="13.5">
      <c r="A9364" t="s">
        <v>43358</v>
      </c>
      <c r="B9364" t="s">
        <v>43359</v>
      </c>
      <c r="C9364" t="s">
        <v>29493</v>
      </c>
      <c r="D9364" t="s">
        <v>29494</v>
      </c>
      <c r="E9364" s="164">
        <v>210</v>
      </c>
      <c r="F9364" s="164">
        <v>210</v>
      </c>
      <c r="G9364" t="s">
        <v>18516</v>
      </c>
      <c r="H9364" t="s">
        <v>18516</v>
      </c>
      <c r="I9364" s="164">
        <v>46.77</v>
      </c>
      <c r="J9364" s="164">
        <v>256.77</v>
      </c>
      <c r="K9364">
        <v>35</v>
      </c>
      <c r="L9364" t="s">
        <v>18516</v>
      </c>
      <c r="M9364" t="s">
        <v>18516</v>
      </c>
    </row>
    <row r="9365" spans="1:13" ht="13.5">
      <c r="A9365" t="s">
        <v>43360</v>
      </c>
      <c r="B9365" t="s">
        <v>43361</v>
      </c>
      <c r="C9365" t="s">
        <v>29493</v>
      </c>
      <c r="D9365" t="s">
        <v>29494</v>
      </c>
      <c r="E9365" s="164">
        <v>231</v>
      </c>
      <c r="F9365" s="164">
        <v>231</v>
      </c>
      <c r="G9365" t="s">
        <v>18516</v>
      </c>
      <c r="H9365" t="s">
        <v>18516</v>
      </c>
      <c r="I9365" s="164">
        <v>52.31</v>
      </c>
      <c r="J9365" s="164">
        <v>283.31</v>
      </c>
      <c r="K9365">
        <v>168</v>
      </c>
      <c r="L9365" t="s">
        <v>18516</v>
      </c>
      <c r="M9365" t="s">
        <v>18516</v>
      </c>
    </row>
    <row r="9366" spans="1:13" ht="13.5">
      <c r="A9366" t="s">
        <v>43362</v>
      </c>
      <c r="B9366" t="s">
        <v>43363</v>
      </c>
      <c r="C9366" t="s">
        <v>29493</v>
      </c>
      <c r="D9366" t="s">
        <v>29494</v>
      </c>
      <c r="E9366" t="s">
        <v>18516</v>
      </c>
      <c r="F9366" t="s">
        <v>18516</v>
      </c>
      <c r="G9366" t="s">
        <v>18516</v>
      </c>
      <c r="H9366" t="s">
        <v>18516</v>
      </c>
      <c r="I9366" t="s">
        <v>18516</v>
      </c>
      <c r="J9366" t="s">
        <v>18516</v>
      </c>
      <c r="K9366" t="s">
        <v>29707</v>
      </c>
      <c r="L9366" t="s">
        <v>18516</v>
      </c>
      <c r="M9366" t="s">
        <v>18516</v>
      </c>
    </row>
    <row r="9367" spans="1:13" ht="13.5">
      <c r="A9367" t="s">
        <v>43364</v>
      </c>
      <c r="B9367" t="s">
        <v>43365</v>
      </c>
      <c r="C9367" t="s">
        <v>29493</v>
      </c>
      <c r="D9367" t="s">
        <v>29494</v>
      </c>
      <c r="E9367" t="s">
        <v>18516</v>
      </c>
      <c r="F9367" t="s">
        <v>18516</v>
      </c>
      <c r="G9367" t="s">
        <v>18516</v>
      </c>
      <c r="H9367" t="s">
        <v>18516</v>
      </c>
      <c r="I9367" t="s">
        <v>18516</v>
      </c>
      <c r="J9367" t="s">
        <v>18516</v>
      </c>
      <c r="K9367" t="s">
        <v>29707</v>
      </c>
      <c r="L9367" t="s">
        <v>18516</v>
      </c>
      <c r="M9367" t="s">
        <v>18516</v>
      </c>
    </row>
    <row r="9368" spans="1:13" ht="13.5">
      <c r="A9368" t="s">
        <v>43366</v>
      </c>
      <c r="B9368" t="s">
        <v>43367</v>
      </c>
      <c r="C9368" t="s">
        <v>29493</v>
      </c>
      <c r="D9368" t="s">
        <v>29494</v>
      </c>
      <c r="E9368" t="s">
        <v>18516</v>
      </c>
      <c r="F9368" t="s">
        <v>18516</v>
      </c>
      <c r="G9368" t="s">
        <v>18516</v>
      </c>
      <c r="H9368" t="s">
        <v>18516</v>
      </c>
      <c r="I9368" t="s">
        <v>18516</v>
      </c>
      <c r="J9368" t="s">
        <v>18516</v>
      </c>
      <c r="K9368" t="s">
        <v>29707</v>
      </c>
      <c r="L9368" t="s">
        <v>18516</v>
      </c>
      <c r="M9368" t="s">
        <v>18516</v>
      </c>
    </row>
    <row r="9369" spans="1:13" ht="13.5">
      <c r="A9369" t="s">
        <v>43368</v>
      </c>
      <c r="B9369" t="s">
        <v>43369</v>
      </c>
      <c r="C9369" t="s">
        <v>29493</v>
      </c>
      <c r="D9369" t="s">
        <v>29494</v>
      </c>
      <c r="E9369" s="164">
        <v>210</v>
      </c>
      <c r="F9369" s="164">
        <v>210</v>
      </c>
      <c r="G9369" t="s">
        <v>18516</v>
      </c>
      <c r="H9369" t="s">
        <v>18516</v>
      </c>
      <c r="I9369" s="164">
        <v>45.24</v>
      </c>
      <c r="J9369" s="164">
        <v>255.24</v>
      </c>
      <c r="K9369">
        <v>63</v>
      </c>
      <c r="L9369" t="s">
        <v>29439</v>
      </c>
      <c r="M9369" t="s">
        <v>29416</v>
      </c>
    </row>
    <row r="9370" spans="1:13" ht="13.5">
      <c r="A9370" t="s">
        <v>2050</v>
      </c>
      <c r="B9370" t="s">
        <v>43370</v>
      </c>
      <c r="C9370" t="s">
        <v>29493</v>
      </c>
      <c r="D9370" t="s">
        <v>29494</v>
      </c>
      <c r="E9370" t="s">
        <v>18516</v>
      </c>
      <c r="F9370" t="s">
        <v>18516</v>
      </c>
      <c r="G9370" t="s">
        <v>18516</v>
      </c>
      <c r="H9370" t="s">
        <v>18516</v>
      </c>
      <c r="I9370" t="s">
        <v>18516</v>
      </c>
      <c r="J9370" t="s">
        <v>18516</v>
      </c>
      <c r="K9370" t="s">
        <v>29707</v>
      </c>
      <c r="L9370" t="s">
        <v>18516</v>
      </c>
      <c r="M9370" t="s">
        <v>18516</v>
      </c>
    </row>
    <row r="9371" spans="1:13" ht="13.5">
      <c r="A9371" t="s">
        <v>43371</v>
      </c>
      <c r="B9371" t="s">
        <v>43372</v>
      </c>
      <c r="C9371" t="s">
        <v>29493</v>
      </c>
      <c r="D9371" t="s">
        <v>29494</v>
      </c>
      <c r="E9371" s="164">
        <v>150</v>
      </c>
      <c r="F9371" s="164">
        <v>150</v>
      </c>
      <c r="G9371" t="s">
        <v>18516</v>
      </c>
      <c r="H9371" t="s">
        <v>18516</v>
      </c>
      <c r="I9371" s="164">
        <v>53.09</v>
      </c>
      <c r="J9371" s="164">
        <v>203.09</v>
      </c>
      <c r="K9371">
        <v>46</v>
      </c>
      <c r="L9371" t="s">
        <v>18516</v>
      </c>
      <c r="M9371" t="s">
        <v>18516</v>
      </c>
    </row>
    <row r="9372" spans="1:13" ht="13.5">
      <c r="A9372" t="s">
        <v>43373</v>
      </c>
      <c r="B9372" t="s">
        <v>43374</v>
      </c>
      <c r="C9372" t="s">
        <v>29493</v>
      </c>
      <c r="D9372" t="s">
        <v>29494</v>
      </c>
      <c r="E9372" s="164">
        <v>439</v>
      </c>
      <c r="F9372" s="164">
        <v>439</v>
      </c>
      <c r="G9372" t="s">
        <v>18516</v>
      </c>
      <c r="H9372" t="s">
        <v>18516</v>
      </c>
      <c r="I9372" s="164">
        <v>103.53</v>
      </c>
      <c r="J9372" s="164">
        <v>542.53</v>
      </c>
      <c r="K9372">
        <v>68</v>
      </c>
      <c r="L9372" t="s">
        <v>18516</v>
      </c>
      <c r="M9372" t="s">
        <v>18516</v>
      </c>
    </row>
    <row r="9373" spans="1:13" ht="13.5">
      <c r="A9373" t="s">
        <v>43375</v>
      </c>
      <c r="B9373" t="s">
        <v>43376</v>
      </c>
      <c r="C9373" t="s">
        <v>29493</v>
      </c>
      <c r="D9373" t="s">
        <v>29494</v>
      </c>
      <c r="E9373" t="s">
        <v>18516</v>
      </c>
      <c r="F9373" t="s">
        <v>18516</v>
      </c>
      <c r="G9373" t="s">
        <v>18516</v>
      </c>
      <c r="H9373" t="s">
        <v>18516</v>
      </c>
      <c r="I9373" t="s">
        <v>18516</v>
      </c>
      <c r="J9373" t="s">
        <v>18516</v>
      </c>
      <c r="K9373" t="s">
        <v>29707</v>
      </c>
      <c r="L9373" t="s">
        <v>18516</v>
      </c>
      <c r="M9373" t="s">
        <v>18516</v>
      </c>
    </row>
    <row r="9374" spans="1:13" ht="13.5">
      <c r="A9374" t="s">
        <v>43377</v>
      </c>
      <c r="B9374" t="s">
        <v>43378</v>
      </c>
      <c r="C9374" t="s">
        <v>29493</v>
      </c>
      <c r="D9374" t="s">
        <v>29494</v>
      </c>
      <c r="E9374" t="s">
        <v>18516</v>
      </c>
      <c r="F9374" t="s">
        <v>18516</v>
      </c>
      <c r="G9374" t="s">
        <v>18516</v>
      </c>
      <c r="H9374" t="s">
        <v>18516</v>
      </c>
      <c r="I9374" t="s">
        <v>18516</v>
      </c>
      <c r="J9374" t="s">
        <v>18516</v>
      </c>
      <c r="K9374" t="s">
        <v>29707</v>
      </c>
      <c r="L9374" t="s">
        <v>18516</v>
      </c>
      <c r="M9374" t="s">
        <v>18516</v>
      </c>
    </row>
    <row r="9375" spans="1:13" ht="13.5">
      <c r="A9375" t="s">
        <v>43379</v>
      </c>
      <c r="B9375" t="s">
        <v>43380</v>
      </c>
      <c r="C9375" t="s">
        <v>29493</v>
      </c>
      <c r="D9375" t="s">
        <v>29494</v>
      </c>
      <c r="E9375" t="s">
        <v>18516</v>
      </c>
      <c r="F9375" t="s">
        <v>18516</v>
      </c>
      <c r="G9375" t="s">
        <v>18516</v>
      </c>
      <c r="H9375" t="s">
        <v>18516</v>
      </c>
      <c r="I9375" t="s">
        <v>18516</v>
      </c>
      <c r="J9375" t="s">
        <v>18516</v>
      </c>
      <c r="K9375" t="s">
        <v>29707</v>
      </c>
      <c r="L9375" t="s">
        <v>18516</v>
      </c>
      <c r="M9375" t="s">
        <v>18516</v>
      </c>
    </row>
    <row r="9376" spans="1:13" ht="13.5">
      <c r="A9376" t="s">
        <v>43381</v>
      </c>
      <c r="B9376" t="s">
        <v>43382</v>
      </c>
      <c r="C9376" t="s">
        <v>29493</v>
      </c>
      <c r="D9376" t="s">
        <v>29494</v>
      </c>
      <c r="E9376" t="s">
        <v>18516</v>
      </c>
      <c r="F9376" t="s">
        <v>18516</v>
      </c>
      <c r="G9376" t="s">
        <v>18516</v>
      </c>
      <c r="H9376" t="s">
        <v>18516</v>
      </c>
      <c r="I9376" t="s">
        <v>18516</v>
      </c>
      <c r="J9376" t="s">
        <v>18516</v>
      </c>
      <c r="K9376" t="s">
        <v>29707</v>
      </c>
      <c r="L9376" t="s">
        <v>18516</v>
      </c>
      <c r="M9376" t="s">
        <v>18516</v>
      </c>
    </row>
    <row r="9377" spans="1:13" ht="13.5">
      <c r="A9377" t="s">
        <v>43383</v>
      </c>
      <c r="B9377" t="s">
        <v>43384</v>
      </c>
      <c r="C9377" t="s">
        <v>29493</v>
      </c>
      <c r="D9377" t="s">
        <v>29494</v>
      </c>
      <c r="E9377" t="s">
        <v>18516</v>
      </c>
      <c r="F9377" t="s">
        <v>18516</v>
      </c>
      <c r="G9377" t="s">
        <v>18516</v>
      </c>
      <c r="H9377" t="s">
        <v>18516</v>
      </c>
      <c r="I9377" t="s">
        <v>18516</v>
      </c>
      <c r="J9377" t="s">
        <v>18516</v>
      </c>
      <c r="K9377" t="s">
        <v>29707</v>
      </c>
      <c r="L9377" t="s">
        <v>18516</v>
      </c>
      <c r="M9377" t="s">
        <v>18516</v>
      </c>
    </row>
    <row r="9378" spans="1:13" ht="13.5">
      <c r="A9378" t="s">
        <v>43385</v>
      </c>
      <c r="B9378" t="s">
        <v>43386</v>
      </c>
      <c r="C9378" t="s">
        <v>29493</v>
      </c>
      <c r="D9378" t="s">
        <v>29494</v>
      </c>
      <c r="E9378" t="s">
        <v>18516</v>
      </c>
      <c r="F9378" t="s">
        <v>18516</v>
      </c>
      <c r="G9378" t="s">
        <v>18516</v>
      </c>
      <c r="H9378" t="s">
        <v>18516</v>
      </c>
      <c r="I9378" t="s">
        <v>18516</v>
      </c>
      <c r="J9378" t="s">
        <v>18516</v>
      </c>
      <c r="K9378" t="s">
        <v>29707</v>
      </c>
      <c r="L9378" t="s">
        <v>18516</v>
      </c>
      <c r="M9378" t="s">
        <v>18516</v>
      </c>
    </row>
    <row r="9379" spans="1:13" ht="13.5">
      <c r="A9379" t="s">
        <v>43387</v>
      </c>
      <c r="B9379" t="s">
        <v>43388</v>
      </c>
      <c r="C9379" t="s">
        <v>29493</v>
      </c>
      <c r="D9379" t="s">
        <v>29494</v>
      </c>
      <c r="E9379" t="s">
        <v>18516</v>
      </c>
      <c r="F9379" t="s">
        <v>18516</v>
      </c>
      <c r="G9379" t="s">
        <v>18516</v>
      </c>
      <c r="H9379" t="s">
        <v>18516</v>
      </c>
      <c r="I9379" t="s">
        <v>18516</v>
      </c>
      <c r="J9379" t="s">
        <v>18516</v>
      </c>
      <c r="K9379" t="s">
        <v>29707</v>
      </c>
      <c r="L9379" t="s">
        <v>18516</v>
      </c>
      <c r="M9379" t="s">
        <v>18516</v>
      </c>
    </row>
    <row r="9380" spans="1:13" ht="13.5">
      <c r="A9380" t="s">
        <v>43389</v>
      </c>
      <c r="B9380" t="s">
        <v>43390</v>
      </c>
      <c r="C9380" t="s">
        <v>29493</v>
      </c>
      <c r="D9380" t="s">
        <v>29494</v>
      </c>
      <c r="E9380" t="s">
        <v>18516</v>
      </c>
      <c r="F9380" t="s">
        <v>18516</v>
      </c>
      <c r="G9380" t="s">
        <v>18516</v>
      </c>
      <c r="H9380" t="s">
        <v>18516</v>
      </c>
      <c r="I9380" t="s">
        <v>18516</v>
      </c>
      <c r="J9380" t="s">
        <v>18516</v>
      </c>
      <c r="K9380" t="s">
        <v>29707</v>
      </c>
      <c r="L9380" t="s">
        <v>18516</v>
      </c>
      <c r="M9380" t="s">
        <v>18516</v>
      </c>
    </row>
    <row r="9381" spans="1:13" ht="13.5">
      <c r="A9381" t="s">
        <v>43391</v>
      </c>
      <c r="B9381" t="s">
        <v>43392</v>
      </c>
      <c r="C9381" t="s">
        <v>29493</v>
      </c>
      <c r="D9381" t="s">
        <v>29494</v>
      </c>
      <c r="E9381" t="s">
        <v>18516</v>
      </c>
      <c r="F9381" t="s">
        <v>18516</v>
      </c>
      <c r="G9381" t="s">
        <v>18516</v>
      </c>
      <c r="H9381" t="s">
        <v>18516</v>
      </c>
      <c r="I9381" t="s">
        <v>18516</v>
      </c>
      <c r="J9381" t="s">
        <v>18516</v>
      </c>
      <c r="K9381" t="s">
        <v>29707</v>
      </c>
      <c r="L9381" t="s">
        <v>18516</v>
      </c>
      <c r="M9381" t="s">
        <v>18516</v>
      </c>
    </row>
    <row r="9382" spans="1:13" ht="13.5">
      <c r="A9382" t="s">
        <v>43393</v>
      </c>
      <c r="B9382" t="s">
        <v>43394</v>
      </c>
      <c r="C9382" t="s">
        <v>29493</v>
      </c>
      <c r="D9382" t="s">
        <v>29494</v>
      </c>
      <c r="E9382" t="s">
        <v>18516</v>
      </c>
      <c r="F9382" t="s">
        <v>18516</v>
      </c>
      <c r="G9382" t="s">
        <v>18516</v>
      </c>
      <c r="H9382" t="s">
        <v>18516</v>
      </c>
      <c r="I9382" t="s">
        <v>18516</v>
      </c>
      <c r="J9382" t="s">
        <v>18516</v>
      </c>
      <c r="K9382" t="s">
        <v>29707</v>
      </c>
      <c r="L9382" t="s">
        <v>18516</v>
      </c>
      <c r="M9382" t="s">
        <v>18516</v>
      </c>
    </row>
    <row r="9383" spans="1:13" ht="13.5">
      <c r="A9383" t="s">
        <v>43395</v>
      </c>
      <c r="B9383" t="s">
        <v>43396</v>
      </c>
      <c r="C9383" t="s">
        <v>29493</v>
      </c>
      <c r="D9383" t="s">
        <v>29494</v>
      </c>
      <c r="E9383" t="s">
        <v>18516</v>
      </c>
      <c r="F9383" t="s">
        <v>18516</v>
      </c>
      <c r="G9383" t="s">
        <v>18516</v>
      </c>
      <c r="H9383" t="s">
        <v>18516</v>
      </c>
      <c r="I9383" t="s">
        <v>18516</v>
      </c>
      <c r="J9383" t="s">
        <v>18516</v>
      </c>
      <c r="K9383" t="s">
        <v>29707</v>
      </c>
      <c r="L9383" t="s">
        <v>18516</v>
      </c>
      <c r="M9383" t="s">
        <v>18516</v>
      </c>
    </row>
    <row r="9384" spans="1:13" ht="13.5">
      <c r="A9384" t="s">
        <v>43397</v>
      </c>
      <c r="B9384" t="s">
        <v>43398</v>
      </c>
      <c r="C9384" t="s">
        <v>29493</v>
      </c>
      <c r="D9384" t="s">
        <v>29494</v>
      </c>
      <c r="E9384" s="164">
        <v>415</v>
      </c>
      <c r="F9384" s="164">
        <v>415</v>
      </c>
      <c r="G9384" t="s">
        <v>18516</v>
      </c>
      <c r="H9384" t="s">
        <v>18516</v>
      </c>
      <c r="I9384" s="164">
        <v>107.62</v>
      </c>
      <c r="J9384" s="164">
        <v>522.62</v>
      </c>
      <c r="K9384">
        <v>0</v>
      </c>
      <c r="L9384" t="s">
        <v>18516</v>
      </c>
      <c r="M9384" t="s">
        <v>18516</v>
      </c>
    </row>
    <row r="9385" spans="1:13" ht="13.5">
      <c r="A9385" t="s">
        <v>43399</v>
      </c>
      <c r="B9385" t="s">
        <v>33834</v>
      </c>
      <c r="C9385" t="s">
        <v>29493</v>
      </c>
      <c r="D9385" t="s">
        <v>29494</v>
      </c>
      <c r="E9385" t="s">
        <v>18516</v>
      </c>
      <c r="F9385" t="s">
        <v>18516</v>
      </c>
      <c r="G9385" t="s">
        <v>18516</v>
      </c>
      <c r="H9385" t="s">
        <v>18516</v>
      </c>
      <c r="I9385" t="s">
        <v>18516</v>
      </c>
      <c r="J9385" t="s">
        <v>18516</v>
      </c>
      <c r="K9385" t="s">
        <v>29707</v>
      </c>
      <c r="L9385" t="s">
        <v>18516</v>
      </c>
      <c r="M9385" t="s">
        <v>18516</v>
      </c>
    </row>
    <row r="9386" spans="1:13" ht="13.5">
      <c r="A9386" t="s">
        <v>704</v>
      </c>
      <c r="B9386" t="s">
        <v>42815</v>
      </c>
      <c r="C9386" t="s">
        <v>29493</v>
      </c>
      <c r="D9386" t="s">
        <v>29494</v>
      </c>
      <c r="E9386" t="s">
        <v>18516</v>
      </c>
      <c r="F9386" t="s">
        <v>18516</v>
      </c>
      <c r="G9386" t="s">
        <v>18516</v>
      </c>
      <c r="H9386" t="s">
        <v>18516</v>
      </c>
      <c r="I9386" t="s">
        <v>18516</v>
      </c>
      <c r="J9386" t="s">
        <v>18516</v>
      </c>
      <c r="K9386" t="s">
        <v>29707</v>
      </c>
      <c r="L9386" t="s">
        <v>18516</v>
      </c>
      <c r="M9386" t="s">
        <v>18516</v>
      </c>
    </row>
    <row r="9387" spans="1:13" ht="13.5">
      <c r="A9387" t="s">
        <v>356</v>
      </c>
      <c r="B9387" t="s">
        <v>43400</v>
      </c>
      <c r="C9387" t="s">
        <v>29493</v>
      </c>
      <c r="D9387" t="s">
        <v>29494</v>
      </c>
      <c r="E9387" t="s">
        <v>18516</v>
      </c>
      <c r="F9387" t="s">
        <v>18516</v>
      </c>
      <c r="G9387" t="s">
        <v>18516</v>
      </c>
      <c r="H9387" t="s">
        <v>18516</v>
      </c>
      <c r="I9387" t="s">
        <v>18516</v>
      </c>
      <c r="J9387" t="s">
        <v>18516</v>
      </c>
      <c r="K9387" t="s">
        <v>29707</v>
      </c>
      <c r="L9387" t="s">
        <v>18516</v>
      </c>
      <c r="M9387" t="s">
        <v>18516</v>
      </c>
    </row>
    <row r="9388" spans="1:13" ht="13.5">
      <c r="A9388" t="s">
        <v>43401</v>
      </c>
      <c r="B9388" t="s">
        <v>43402</v>
      </c>
      <c r="C9388" t="s">
        <v>29493</v>
      </c>
      <c r="D9388" t="s">
        <v>29494</v>
      </c>
      <c r="E9388" t="s">
        <v>18516</v>
      </c>
      <c r="F9388" t="s">
        <v>18516</v>
      </c>
      <c r="G9388" t="s">
        <v>18516</v>
      </c>
      <c r="H9388" t="s">
        <v>18516</v>
      </c>
      <c r="I9388" t="s">
        <v>18516</v>
      </c>
      <c r="J9388" t="s">
        <v>18516</v>
      </c>
      <c r="K9388" t="s">
        <v>29707</v>
      </c>
      <c r="L9388" t="s">
        <v>18516</v>
      </c>
      <c r="M9388" t="s">
        <v>18516</v>
      </c>
    </row>
    <row r="9389" spans="1:13" ht="13.5">
      <c r="A9389" t="s">
        <v>7004</v>
      </c>
      <c r="B9389" t="s">
        <v>43403</v>
      </c>
      <c r="C9389" t="s">
        <v>29493</v>
      </c>
      <c r="D9389" t="s">
        <v>29494</v>
      </c>
      <c r="E9389" t="s">
        <v>18516</v>
      </c>
      <c r="F9389" t="s">
        <v>18516</v>
      </c>
      <c r="G9389" t="s">
        <v>18516</v>
      </c>
      <c r="H9389" t="s">
        <v>18516</v>
      </c>
      <c r="I9389" t="s">
        <v>18516</v>
      </c>
      <c r="J9389" t="s">
        <v>18516</v>
      </c>
      <c r="K9389" t="s">
        <v>29707</v>
      </c>
      <c r="L9389" t="s">
        <v>18516</v>
      </c>
      <c r="M9389" t="s">
        <v>18516</v>
      </c>
    </row>
    <row r="9390" spans="1:13" ht="13.5">
      <c r="A9390" t="s">
        <v>43404</v>
      </c>
      <c r="B9390" t="s">
        <v>43405</v>
      </c>
      <c r="C9390" t="s">
        <v>29493</v>
      </c>
      <c r="D9390" t="s">
        <v>29494</v>
      </c>
      <c r="E9390" t="s">
        <v>18516</v>
      </c>
      <c r="F9390" t="s">
        <v>18516</v>
      </c>
      <c r="G9390" t="s">
        <v>18516</v>
      </c>
      <c r="H9390" t="s">
        <v>18516</v>
      </c>
      <c r="I9390" t="s">
        <v>18516</v>
      </c>
      <c r="J9390" t="s">
        <v>18516</v>
      </c>
      <c r="K9390" t="s">
        <v>29707</v>
      </c>
      <c r="L9390" t="s">
        <v>18516</v>
      </c>
      <c r="M9390" t="s">
        <v>18516</v>
      </c>
    </row>
    <row r="9391" spans="1:13" ht="13.5">
      <c r="A9391" t="s">
        <v>43406</v>
      </c>
      <c r="B9391" t="s">
        <v>43407</v>
      </c>
      <c r="C9391" t="s">
        <v>29493</v>
      </c>
      <c r="D9391" t="s">
        <v>29494</v>
      </c>
      <c r="E9391" t="s">
        <v>18516</v>
      </c>
      <c r="F9391" t="s">
        <v>18516</v>
      </c>
      <c r="G9391" t="s">
        <v>18516</v>
      </c>
      <c r="H9391" t="s">
        <v>18516</v>
      </c>
      <c r="I9391" t="s">
        <v>18516</v>
      </c>
      <c r="J9391" t="s">
        <v>18516</v>
      </c>
      <c r="K9391" t="s">
        <v>29707</v>
      </c>
      <c r="L9391" t="s">
        <v>18516</v>
      </c>
      <c r="M9391" t="s">
        <v>18516</v>
      </c>
    </row>
    <row r="9392" spans="1:13" ht="13.5">
      <c r="A9392" t="s">
        <v>43408</v>
      </c>
      <c r="B9392" t="s">
        <v>42892</v>
      </c>
      <c r="C9392" t="s">
        <v>29493</v>
      </c>
      <c r="D9392" t="s">
        <v>29494</v>
      </c>
      <c r="E9392" t="s">
        <v>18516</v>
      </c>
      <c r="F9392" t="s">
        <v>18516</v>
      </c>
      <c r="G9392" t="s">
        <v>18516</v>
      </c>
      <c r="H9392" t="s">
        <v>18516</v>
      </c>
      <c r="I9392" t="s">
        <v>18516</v>
      </c>
      <c r="J9392" t="s">
        <v>18516</v>
      </c>
      <c r="K9392" t="s">
        <v>29707</v>
      </c>
      <c r="L9392" t="s">
        <v>18516</v>
      </c>
      <c r="M9392" t="s">
        <v>18516</v>
      </c>
    </row>
    <row r="9393" spans="1:13" ht="13.5">
      <c r="A9393" t="s">
        <v>43409</v>
      </c>
      <c r="B9393" t="s">
        <v>43410</v>
      </c>
      <c r="C9393" t="s">
        <v>29493</v>
      </c>
      <c r="D9393" t="s">
        <v>29494</v>
      </c>
      <c r="E9393" t="s">
        <v>18516</v>
      </c>
      <c r="F9393" t="s">
        <v>18516</v>
      </c>
      <c r="G9393" t="s">
        <v>18516</v>
      </c>
      <c r="H9393" t="s">
        <v>18516</v>
      </c>
      <c r="I9393" t="s">
        <v>18516</v>
      </c>
      <c r="J9393" t="s">
        <v>18516</v>
      </c>
      <c r="K9393" t="s">
        <v>29707</v>
      </c>
      <c r="L9393" t="s">
        <v>18516</v>
      </c>
      <c r="M9393" t="s">
        <v>18516</v>
      </c>
    </row>
    <row r="9394" spans="1:13" ht="13.5">
      <c r="A9394" t="s">
        <v>43411</v>
      </c>
      <c r="B9394" t="s">
        <v>43412</v>
      </c>
      <c r="C9394" t="s">
        <v>29493</v>
      </c>
      <c r="D9394" t="s">
        <v>29494</v>
      </c>
      <c r="E9394" t="s">
        <v>18516</v>
      </c>
      <c r="F9394" t="s">
        <v>18516</v>
      </c>
      <c r="G9394" t="s">
        <v>18516</v>
      </c>
      <c r="H9394" t="s">
        <v>18516</v>
      </c>
      <c r="I9394" t="s">
        <v>18516</v>
      </c>
      <c r="J9394" t="s">
        <v>18516</v>
      </c>
      <c r="K9394" t="s">
        <v>29707</v>
      </c>
      <c r="L9394" t="s">
        <v>18516</v>
      </c>
      <c r="M9394" t="s">
        <v>18516</v>
      </c>
    </row>
    <row r="9395" spans="1:13" ht="13.5">
      <c r="A9395" t="s">
        <v>43413</v>
      </c>
      <c r="B9395" t="s">
        <v>43414</v>
      </c>
      <c r="C9395" t="s">
        <v>29493</v>
      </c>
      <c r="D9395" t="s">
        <v>29494</v>
      </c>
      <c r="E9395" t="s">
        <v>18516</v>
      </c>
      <c r="F9395" t="s">
        <v>18516</v>
      </c>
      <c r="G9395" t="s">
        <v>18516</v>
      </c>
      <c r="H9395" t="s">
        <v>18516</v>
      </c>
      <c r="I9395" t="s">
        <v>18516</v>
      </c>
      <c r="J9395" t="s">
        <v>18516</v>
      </c>
      <c r="K9395" t="s">
        <v>29707</v>
      </c>
      <c r="L9395" t="s">
        <v>18516</v>
      </c>
      <c r="M9395" t="s">
        <v>18516</v>
      </c>
    </row>
    <row r="9396" spans="1:13" ht="13.5">
      <c r="A9396" t="s">
        <v>43415</v>
      </c>
      <c r="B9396" t="s">
        <v>43416</v>
      </c>
      <c r="C9396" t="s">
        <v>29493</v>
      </c>
      <c r="D9396" t="s">
        <v>29494</v>
      </c>
      <c r="E9396" s="164">
        <v>145</v>
      </c>
      <c r="F9396" s="164">
        <v>145</v>
      </c>
      <c r="G9396" t="s">
        <v>18516</v>
      </c>
      <c r="H9396" t="s">
        <v>18516</v>
      </c>
      <c r="I9396" s="164">
        <v>38.44</v>
      </c>
      <c r="J9396" s="164">
        <v>183.44</v>
      </c>
      <c r="K9396">
        <v>81</v>
      </c>
      <c r="L9396" t="s">
        <v>18516</v>
      </c>
      <c r="M9396" t="s">
        <v>18516</v>
      </c>
    </row>
    <row r="9397" spans="1:13" ht="13.5">
      <c r="A9397" t="s">
        <v>43417</v>
      </c>
      <c r="B9397" t="s">
        <v>43418</v>
      </c>
      <c r="C9397" t="s">
        <v>29493</v>
      </c>
      <c r="D9397" t="s">
        <v>29494</v>
      </c>
      <c r="E9397" s="164">
        <v>265</v>
      </c>
      <c r="F9397" s="164">
        <v>265</v>
      </c>
      <c r="G9397" t="s">
        <v>18516</v>
      </c>
      <c r="H9397" t="s">
        <v>18516</v>
      </c>
      <c r="I9397" s="164">
        <v>139.46</v>
      </c>
      <c r="J9397" s="164">
        <v>404.46</v>
      </c>
      <c r="K9397">
        <v>55</v>
      </c>
      <c r="L9397" t="s">
        <v>18516</v>
      </c>
      <c r="M9397" t="s">
        <v>18516</v>
      </c>
    </row>
    <row r="9398" spans="1:13" ht="13.5">
      <c r="A9398" t="s">
        <v>2023</v>
      </c>
      <c r="B9398" t="s">
        <v>43419</v>
      </c>
      <c r="C9398" t="s">
        <v>29493</v>
      </c>
      <c r="D9398" t="s">
        <v>29494</v>
      </c>
      <c r="E9398" t="s">
        <v>18516</v>
      </c>
      <c r="F9398" t="s">
        <v>18516</v>
      </c>
      <c r="G9398" t="s">
        <v>18516</v>
      </c>
      <c r="H9398" t="s">
        <v>18516</v>
      </c>
      <c r="I9398" t="s">
        <v>18516</v>
      </c>
      <c r="J9398" t="s">
        <v>18516</v>
      </c>
      <c r="K9398" t="s">
        <v>29707</v>
      </c>
      <c r="L9398" t="s">
        <v>18516</v>
      </c>
      <c r="M9398" t="s">
        <v>18516</v>
      </c>
    </row>
    <row r="9399" spans="1:13" ht="13.5">
      <c r="A9399" t="s">
        <v>1366</v>
      </c>
      <c r="B9399" t="s">
        <v>43420</v>
      </c>
      <c r="C9399" t="s">
        <v>29493</v>
      </c>
      <c r="D9399" t="s">
        <v>29494</v>
      </c>
      <c r="E9399" s="164">
        <v>235</v>
      </c>
      <c r="F9399" s="164">
        <v>235</v>
      </c>
      <c r="G9399" t="s">
        <v>18516</v>
      </c>
      <c r="H9399" t="s">
        <v>18516</v>
      </c>
      <c r="I9399" s="164">
        <v>87.44</v>
      </c>
      <c r="J9399" s="164">
        <v>322.44</v>
      </c>
      <c r="K9399">
        <v>1</v>
      </c>
      <c r="L9399" t="s">
        <v>18516</v>
      </c>
      <c r="M9399" t="s">
        <v>18516</v>
      </c>
    </row>
    <row r="9400" spans="1:13" ht="13.5">
      <c r="A9400" t="s">
        <v>1290</v>
      </c>
      <c r="B9400" t="s">
        <v>43421</v>
      </c>
      <c r="C9400" t="s">
        <v>29493</v>
      </c>
      <c r="D9400" t="s">
        <v>29494</v>
      </c>
      <c r="E9400" s="164">
        <v>466</v>
      </c>
      <c r="F9400" s="164">
        <v>461</v>
      </c>
      <c r="G9400" s="165">
        <v>0.98</v>
      </c>
      <c r="H9400" t="s">
        <v>18516</v>
      </c>
      <c r="I9400" s="164">
        <v>190.95</v>
      </c>
      <c r="J9400" s="164">
        <v>651.95</v>
      </c>
      <c r="K9400">
        <v>0</v>
      </c>
      <c r="L9400" t="s">
        <v>18516</v>
      </c>
      <c r="M9400" t="s">
        <v>18516</v>
      </c>
    </row>
    <row r="9401" spans="1:13" ht="13.5">
      <c r="A9401" t="s">
        <v>833</v>
      </c>
      <c r="B9401" t="s">
        <v>43422</v>
      </c>
      <c r="C9401" t="s">
        <v>29493</v>
      </c>
      <c r="D9401" t="s">
        <v>29494</v>
      </c>
      <c r="E9401" s="164">
        <v>456</v>
      </c>
      <c r="F9401" s="164">
        <v>431</v>
      </c>
      <c r="G9401" s="165">
        <v>0.94</v>
      </c>
      <c r="H9401" t="s">
        <v>18516</v>
      </c>
      <c r="I9401" s="164">
        <v>163</v>
      </c>
      <c r="J9401" s="164">
        <v>594</v>
      </c>
      <c r="K9401">
        <v>5</v>
      </c>
      <c r="L9401" t="s">
        <v>18516</v>
      </c>
      <c r="M9401" t="s">
        <v>18516</v>
      </c>
    </row>
    <row r="9402" spans="1:13" ht="13.5">
      <c r="A9402" t="s">
        <v>1387</v>
      </c>
      <c r="B9402" t="s">
        <v>32318</v>
      </c>
      <c r="C9402" t="s">
        <v>29493</v>
      </c>
      <c r="D9402" t="s">
        <v>29494</v>
      </c>
      <c r="E9402" t="s">
        <v>18516</v>
      </c>
      <c r="F9402" t="s">
        <v>18516</v>
      </c>
      <c r="G9402" t="s">
        <v>18516</v>
      </c>
      <c r="H9402" t="s">
        <v>18516</v>
      </c>
      <c r="I9402" t="s">
        <v>18516</v>
      </c>
      <c r="J9402" t="s">
        <v>18516</v>
      </c>
      <c r="K9402" t="s">
        <v>29707</v>
      </c>
      <c r="L9402" t="s">
        <v>18516</v>
      </c>
      <c r="M9402" t="s">
        <v>18516</v>
      </c>
    </row>
    <row r="9403" spans="1:13" ht="13.5">
      <c r="A9403" t="s">
        <v>43423</v>
      </c>
      <c r="B9403" t="s">
        <v>43424</v>
      </c>
      <c r="C9403" t="s">
        <v>29493</v>
      </c>
      <c r="D9403" t="s">
        <v>29494</v>
      </c>
      <c r="E9403" s="164">
        <v>205</v>
      </c>
      <c r="F9403" s="164">
        <v>205</v>
      </c>
      <c r="G9403" t="s">
        <v>18516</v>
      </c>
      <c r="H9403" t="s">
        <v>18516</v>
      </c>
      <c r="I9403" s="164">
        <v>97.01</v>
      </c>
      <c r="J9403" s="164">
        <v>302.01</v>
      </c>
      <c r="K9403">
        <v>34</v>
      </c>
      <c r="L9403" t="s">
        <v>18516</v>
      </c>
      <c r="M9403" t="s">
        <v>18516</v>
      </c>
    </row>
    <row r="9404" spans="1:13" ht="13.5">
      <c r="A9404" t="s">
        <v>43425</v>
      </c>
      <c r="B9404" t="s">
        <v>43426</v>
      </c>
      <c r="C9404" t="s">
        <v>29493</v>
      </c>
      <c r="D9404" t="s">
        <v>29494</v>
      </c>
      <c r="E9404" s="164">
        <v>365</v>
      </c>
      <c r="F9404" s="164">
        <v>335</v>
      </c>
      <c r="G9404" s="165">
        <v>0.91</v>
      </c>
      <c r="H9404" t="s">
        <v>18516</v>
      </c>
      <c r="I9404" s="164">
        <v>147.97</v>
      </c>
      <c r="J9404" s="164">
        <v>482.97</v>
      </c>
      <c r="K9404">
        <v>134</v>
      </c>
      <c r="L9404" t="s">
        <v>18516</v>
      </c>
      <c r="M9404" t="s">
        <v>18516</v>
      </c>
    </row>
    <row r="9405" spans="1:13" ht="13.5">
      <c r="A9405" t="s">
        <v>43427</v>
      </c>
      <c r="B9405" t="s">
        <v>43428</v>
      </c>
      <c r="C9405" t="s">
        <v>29493</v>
      </c>
      <c r="D9405" t="s">
        <v>29494</v>
      </c>
      <c r="E9405" t="s">
        <v>18516</v>
      </c>
      <c r="F9405" t="s">
        <v>18516</v>
      </c>
      <c r="G9405" t="s">
        <v>18516</v>
      </c>
      <c r="H9405" t="s">
        <v>18516</v>
      </c>
      <c r="I9405" t="s">
        <v>18516</v>
      </c>
      <c r="J9405" t="s">
        <v>18516</v>
      </c>
      <c r="K9405" t="s">
        <v>29707</v>
      </c>
      <c r="L9405" t="s">
        <v>18516</v>
      </c>
      <c r="M9405" t="s">
        <v>18516</v>
      </c>
    </row>
    <row r="9406" spans="1:13" ht="13.5">
      <c r="A9406" t="s">
        <v>2463</v>
      </c>
      <c r="B9406" t="s">
        <v>43429</v>
      </c>
      <c r="C9406" t="s">
        <v>29493</v>
      </c>
      <c r="D9406" t="s">
        <v>29494</v>
      </c>
      <c r="E9406" t="s">
        <v>18516</v>
      </c>
      <c r="F9406" t="s">
        <v>18516</v>
      </c>
      <c r="G9406" t="s">
        <v>18516</v>
      </c>
      <c r="H9406" t="s">
        <v>18516</v>
      </c>
      <c r="I9406" t="s">
        <v>18516</v>
      </c>
      <c r="J9406" t="s">
        <v>18516</v>
      </c>
      <c r="K9406" t="s">
        <v>29707</v>
      </c>
      <c r="L9406" t="s">
        <v>18516</v>
      </c>
      <c r="M9406" t="s">
        <v>18516</v>
      </c>
    </row>
    <row r="9407" spans="1:13" ht="13.5">
      <c r="A9407" t="s">
        <v>43430</v>
      </c>
      <c r="B9407" t="s">
        <v>43431</v>
      </c>
      <c r="C9407" t="s">
        <v>29493</v>
      </c>
      <c r="D9407" t="s">
        <v>29494</v>
      </c>
      <c r="E9407" t="s">
        <v>18516</v>
      </c>
      <c r="F9407" t="s">
        <v>18516</v>
      </c>
      <c r="G9407" t="s">
        <v>18516</v>
      </c>
      <c r="H9407" t="s">
        <v>18516</v>
      </c>
      <c r="I9407" t="s">
        <v>18516</v>
      </c>
      <c r="J9407" t="s">
        <v>18516</v>
      </c>
      <c r="K9407" t="s">
        <v>29707</v>
      </c>
      <c r="L9407" t="s">
        <v>18516</v>
      </c>
      <c r="M9407" t="s">
        <v>18516</v>
      </c>
    </row>
    <row r="9408" spans="1:13" ht="13.5">
      <c r="A9408" t="s">
        <v>2978</v>
      </c>
      <c r="B9408" t="s">
        <v>43432</v>
      </c>
      <c r="C9408" t="s">
        <v>29493</v>
      </c>
      <c r="D9408" t="s">
        <v>29494</v>
      </c>
      <c r="E9408" t="s">
        <v>18516</v>
      </c>
      <c r="F9408" t="s">
        <v>18516</v>
      </c>
      <c r="G9408" t="s">
        <v>18516</v>
      </c>
      <c r="H9408" t="s">
        <v>18516</v>
      </c>
      <c r="I9408" t="s">
        <v>18516</v>
      </c>
      <c r="J9408" t="s">
        <v>18516</v>
      </c>
      <c r="K9408" t="s">
        <v>29707</v>
      </c>
      <c r="L9408" t="s">
        <v>18516</v>
      </c>
      <c r="M9408" t="s">
        <v>18516</v>
      </c>
    </row>
    <row r="9409" spans="1:13" ht="13.5">
      <c r="A9409" t="s">
        <v>2972</v>
      </c>
      <c r="B9409" t="s">
        <v>43433</v>
      </c>
      <c r="C9409" t="s">
        <v>29493</v>
      </c>
      <c r="D9409" t="s">
        <v>29494</v>
      </c>
      <c r="E9409" t="s">
        <v>18516</v>
      </c>
      <c r="F9409" t="s">
        <v>18516</v>
      </c>
      <c r="G9409" t="s">
        <v>18516</v>
      </c>
      <c r="H9409" t="s">
        <v>18516</v>
      </c>
      <c r="I9409" t="s">
        <v>18516</v>
      </c>
      <c r="J9409" t="s">
        <v>18516</v>
      </c>
      <c r="K9409" t="s">
        <v>29707</v>
      </c>
      <c r="L9409" t="s">
        <v>18516</v>
      </c>
      <c r="M9409" t="s">
        <v>18516</v>
      </c>
    </row>
    <row r="9410" spans="1:13" ht="13.5">
      <c r="A9410" t="s">
        <v>14043</v>
      </c>
      <c r="B9410" t="s">
        <v>43434</v>
      </c>
      <c r="C9410" t="s">
        <v>29493</v>
      </c>
      <c r="D9410" t="s">
        <v>29494</v>
      </c>
      <c r="E9410" s="164">
        <v>166</v>
      </c>
      <c r="F9410" s="164">
        <v>165</v>
      </c>
      <c r="G9410" s="165">
        <v>0.99</v>
      </c>
      <c r="H9410" t="s">
        <v>18516</v>
      </c>
      <c r="I9410" s="164">
        <v>43.11</v>
      </c>
      <c r="J9410" s="164">
        <v>208.11</v>
      </c>
      <c r="K9410">
        <v>358</v>
      </c>
      <c r="L9410" t="s">
        <v>18516</v>
      </c>
      <c r="M9410" t="s">
        <v>18516</v>
      </c>
    </row>
    <row r="9411" spans="1:13" ht="13.5">
      <c r="A9411" t="s">
        <v>43435</v>
      </c>
      <c r="B9411" t="s">
        <v>43436</v>
      </c>
      <c r="C9411" t="s">
        <v>29493</v>
      </c>
      <c r="D9411" t="s">
        <v>29494</v>
      </c>
      <c r="E9411" t="s">
        <v>18516</v>
      </c>
      <c r="F9411" t="s">
        <v>18516</v>
      </c>
      <c r="G9411" t="s">
        <v>18516</v>
      </c>
      <c r="H9411" t="s">
        <v>18516</v>
      </c>
      <c r="I9411" t="s">
        <v>18516</v>
      </c>
      <c r="J9411" t="s">
        <v>18516</v>
      </c>
      <c r="K9411" t="s">
        <v>29707</v>
      </c>
      <c r="L9411" t="s">
        <v>18516</v>
      </c>
      <c r="M9411" t="s">
        <v>18516</v>
      </c>
    </row>
    <row r="9412" spans="1:13" ht="13.5">
      <c r="A9412" t="s">
        <v>7614</v>
      </c>
      <c r="B9412" t="s">
        <v>43161</v>
      </c>
      <c r="C9412" t="s">
        <v>29493</v>
      </c>
      <c r="D9412" t="s">
        <v>29494</v>
      </c>
      <c r="E9412" t="s">
        <v>18516</v>
      </c>
      <c r="F9412" t="s">
        <v>18516</v>
      </c>
      <c r="G9412" t="s">
        <v>18516</v>
      </c>
      <c r="H9412" t="s">
        <v>18516</v>
      </c>
      <c r="I9412" t="s">
        <v>18516</v>
      </c>
      <c r="J9412" t="s">
        <v>18516</v>
      </c>
      <c r="K9412" t="s">
        <v>29707</v>
      </c>
      <c r="L9412" t="s">
        <v>18516</v>
      </c>
      <c r="M9412" t="s">
        <v>18516</v>
      </c>
    </row>
    <row r="9413" spans="1:13" ht="13.5">
      <c r="A9413" t="s">
        <v>43437</v>
      </c>
      <c r="B9413" t="s">
        <v>43438</v>
      </c>
      <c r="C9413" t="s">
        <v>29493</v>
      </c>
      <c r="D9413" t="s">
        <v>29494</v>
      </c>
      <c r="E9413" s="164">
        <v>135</v>
      </c>
      <c r="F9413" s="164">
        <v>135</v>
      </c>
      <c r="G9413" t="s">
        <v>18516</v>
      </c>
      <c r="H9413" t="s">
        <v>18516</v>
      </c>
      <c r="I9413" s="164">
        <v>88.25</v>
      </c>
      <c r="J9413" s="164">
        <v>223.25</v>
      </c>
      <c r="K9413">
        <v>0</v>
      </c>
      <c r="L9413" t="s">
        <v>29439</v>
      </c>
      <c r="M9413" t="s">
        <v>30549</v>
      </c>
    </row>
    <row r="9414" spans="1:13" ht="13.5">
      <c r="A9414" t="s">
        <v>43439</v>
      </c>
      <c r="B9414" t="s">
        <v>43440</v>
      </c>
      <c r="C9414" t="s">
        <v>29493</v>
      </c>
      <c r="D9414" t="s">
        <v>29494</v>
      </c>
      <c r="E9414" s="164">
        <v>120</v>
      </c>
      <c r="F9414" s="164">
        <v>120</v>
      </c>
      <c r="G9414" t="s">
        <v>18516</v>
      </c>
      <c r="H9414" t="s">
        <v>18516</v>
      </c>
      <c r="I9414" s="164">
        <v>39.22</v>
      </c>
      <c r="J9414" s="164">
        <v>159.22</v>
      </c>
      <c r="K9414">
        <v>33</v>
      </c>
      <c r="L9414" t="s">
        <v>29439</v>
      </c>
      <c r="M9414" t="s">
        <v>30549</v>
      </c>
    </row>
    <row r="9415" spans="1:13" ht="13.5">
      <c r="A9415" t="s">
        <v>43441</v>
      </c>
      <c r="B9415" t="s">
        <v>43442</v>
      </c>
      <c r="C9415" t="s">
        <v>29493</v>
      </c>
      <c r="D9415" t="s">
        <v>29494</v>
      </c>
      <c r="E9415" s="164">
        <v>120</v>
      </c>
      <c r="F9415" s="164">
        <v>120</v>
      </c>
      <c r="G9415" t="s">
        <v>18516</v>
      </c>
      <c r="H9415" t="s">
        <v>18516</v>
      </c>
      <c r="I9415" s="164">
        <v>39.22</v>
      </c>
      <c r="J9415" s="164">
        <v>159.22</v>
      </c>
      <c r="K9415">
        <v>87</v>
      </c>
      <c r="L9415" t="s">
        <v>18516</v>
      </c>
      <c r="M9415" t="s">
        <v>18516</v>
      </c>
    </row>
    <row r="9416" spans="1:13" ht="13.5">
      <c r="A9416" t="s">
        <v>43443</v>
      </c>
      <c r="B9416" t="s">
        <v>43444</v>
      </c>
      <c r="C9416" t="s">
        <v>29493</v>
      </c>
      <c r="D9416" t="s">
        <v>29494</v>
      </c>
      <c r="E9416" s="164">
        <v>188</v>
      </c>
      <c r="F9416" s="164">
        <v>188</v>
      </c>
      <c r="G9416" t="s">
        <v>18516</v>
      </c>
      <c r="H9416" t="s">
        <v>18516</v>
      </c>
      <c r="I9416" s="164">
        <v>38.37</v>
      </c>
      <c r="J9416" s="164">
        <v>226.37</v>
      </c>
      <c r="K9416">
        <v>178</v>
      </c>
      <c r="L9416" t="s">
        <v>18516</v>
      </c>
      <c r="M9416" t="s">
        <v>18516</v>
      </c>
    </row>
    <row r="9417" spans="1:13" ht="13.5">
      <c r="A9417" t="s">
        <v>7493</v>
      </c>
      <c r="B9417" t="s">
        <v>43445</v>
      </c>
      <c r="C9417" t="s">
        <v>29493</v>
      </c>
      <c r="D9417" t="s">
        <v>29494</v>
      </c>
      <c r="E9417" t="s">
        <v>18516</v>
      </c>
      <c r="F9417" t="s">
        <v>18516</v>
      </c>
      <c r="G9417" t="s">
        <v>18516</v>
      </c>
      <c r="H9417" t="s">
        <v>18516</v>
      </c>
      <c r="I9417" t="s">
        <v>18516</v>
      </c>
      <c r="J9417" t="s">
        <v>18516</v>
      </c>
      <c r="K9417" t="s">
        <v>29707</v>
      </c>
      <c r="L9417" t="s">
        <v>18516</v>
      </c>
      <c r="M9417" t="s">
        <v>18516</v>
      </c>
    </row>
    <row r="9418" spans="1:13" ht="13.5">
      <c r="A9418" t="s">
        <v>7496</v>
      </c>
      <c r="B9418" t="s">
        <v>43446</v>
      </c>
      <c r="C9418" t="s">
        <v>29493</v>
      </c>
      <c r="D9418" t="s">
        <v>29494</v>
      </c>
      <c r="E9418" s="164">
        <v>202</v>
      </c>
      <c r="F9418" s="164">
        <v>175</v>
      </c>
      <c r="G9418" s="165">
        <v>0.86</v>
      </c>
      <c r="H9418" t="s">
        <v>18516</v>
      </c>
      <c r="I9418" s="164">
        <v>97.82</v>
      </c>
      <c r="J9418" s="164">
        <v>272.82</v>
      </c>
      <c r="K9418">
        <v>58</v>
      </c>
      <c r="L9418" t="s">
        <v>18516</v>
      </c>
      <c r="M9418" t="s">
        <v>18516</v>
      </c>
    </row>
    <row r="9419" spans="1:13" ht="13.5">
      <c r="A9419" t="s">
        <v>43447</v>
      </c>
      <c r="B9419" t="s">
        <v>43448</v>
      </c>
      <c r="C9419" t="s">
        <v>29493</v>
      </c>
      <c r="D9419" t="s">
        <v>29494</v>
      </c>
      <c r="E9419" t="s">
        <v>18516</v>
      </c>
      <c r="F9419" t="s">
        <v>18516</v>
      </c>
      <c r="G9419" t="s">
        <v>18516</v>
      </c>
      <c r="H9419" t="s">
        <v>18516</v>
      </c>
      <c r="I9419" t="s">
        <v>18516</v>
      </c>
      <c r="J9419" t="s">
        <v>18516</v>
      </c>
      <c r="K9419" t="s">
        <v>29707</v>
      </c>
      <c r="L9419" t="s">
        <v>18516</v>
      </c>
      <c r="M9419" t="s">
        <v>18516</v>
      </c>
    </row>
    <row r="9420" spans="1:13" ht="13.5">
      <c r="A9420" t="s">
        <v>43449</v>
      </c>
      <c r="B9420" t="s">
        <v>43450</v>
      </c>
      <c r="C9420" t="s">
        <v>29493</v>
      </c>
      <c r="D9420" t="s">
        <v>29494</v>
      </c>
      <c r="E9420" t="s">
        <v>18516</v>
      </c>
      <c r="F9420" t="s">
        <v>18516</v>
      </c>
      <c r="G9420" t="s">
        <v>18516</v>
      </c>
      <c r="H9420" t="s">
        <v>18516</v>
      </c>
      <c r="I9420" t="s">
        <v>18516</v>
      </c>
      <c r="J9420" t="s">
        <v>18516</v>
      </c>
      <c r="K9420" t="s">
        <v>29707</v>
      </c>
      <c r="L9420" t="s">
        <v>18516</v>
      </c>
      <c r="M9420" t="s">
        <v>18516</v>
      </c>
    </row>
    <row r="9421" spans="1:13" ht="13.5">
      <c r="A9421" t="s">
        <v>43451</v>
      </c>
      <c r="B9421" t="s">
        <v>35460</v>
      </c>
      <c r="C9421" t="s">
        <v>29493</v>
      </c>
      <c r="D9421" t="s">
        <v>29494</v>
      </c>
      <c r="E9421" t="s">
        <v>18516</v>
      </c>
      <c r="F9421" t="s">
        <v>18516</v>
      </c>
      <c r="G9421" t="s">
        <v>18516</v>
      </c>
      <c r="H9421" t="s">
        <v>18516</v>
      </c>
      <c r="I9421" t="s">
        <v>18516</v>
      </c>
      <c r="J9421" t="s">
        <v>18516</v>
      </c>
      <c r="K9421" t="s">
        <v>29707</v>
      </c>
      <c r="L9421" t="s">
        <v>18516</v>
      </c>
      <c r="M9421" t="s">
        <v>18516</v>
      </c>
    </row>
    <row r="9422" spans="1:13" ht="13.5">
      <c r="A9422" t="s">
        <v>43452</v>
      </c>
      <c r="B9422" t="s">
        <v>43453</v>
      </c>
      <c r="C9422" t="s">
        <v>29493</v>
      </c>
      <c r="D9422" t="s">
        <v>29494</v>
      </c>
      <c r="E9422" s="164">
        <v>193</v>
      </c>
      <c r="F9422" s="164">
        <v>193</v>
      </c>
      <c r="G9422" t="s">
        <v>18516</v>
      </c>
      <c r="H9422" t="s">
        <v>18516</v>
      </c>
      <c r="I9422" s="164">
        <v>40.26</v>
      </c>
      <c r="J9422" s="164">
        <v>233.26</v>
      </c>
      <c r="K9422">
        <v>77</v>
      </c>
      <c r="L9422" t="s">
        <v>18516</v>
      </c>
      <c r="M9422" t="s">
        <v>18516</v>
      </c>
    </row>
    <row r="9423" spans="1:13" ht="13.5">
      <c r="A9423" t="s">
        <v>2779</v>
      </c>
      <c r="B9423" t="s">
        <v>43454</v>
      </c>
      <c r="C9423" t="s">
        <v>29493</v>
      </c>
      <c r="D9423" t="s">
        <v>29494</v>
      </c>
      <c r="E9423" s="164">
        <v>310</v>
      </c>
      <c r="F9423" s="164">
        <v>268</v>
      </c>
      <c r="G9423" s="165">
        <v>0.86</v>
      </c>
      <c r="H9423" t="s">
        <v>18516</v>
      </c>
      <c r="I9423" s="164">
        <v>144.07</v>
      </c>
      <c r="J9423" s="164">
        <v>412.07</v>
      </c>
      <c r="K9423">
        <v>20</v>
      </c>
      <c r="L9423" t="s">
        <v>18516</v>
      </c>
      <c r="M9423" t="s">
        <v>18516</v>
      </c>
    </row>
    <row r="9424" spans="1:13" ht="13.5">
      <c r="A9424" t="s">
        <v>43455</v>
      </c>
      <c r="B9424" t="s">
        <v>43456</v>
      </c>
      <c r="C9424" t="s">
        <v>29493</v>
      </c>
      <c r="D9424" t="s">
        <v>29494</v>
      </c>
      <c r="E9424" s="164">
        <v>166</v>
      </c>
      <c r="F9424" s="164">
        <v>166</v>
      </c>
      <c r="G9424" t="s">
        <v>18516</v>
      </c>
      <c r="H9424" t="s">
        <v>18516</v>
      </c>
      <c r="I9424" s="164">
        <v>40.26</v>
      </c>
      <c r="J9424" s="164">
        <v>206.26</v>
      </c>
      <c r="K9424">
        <v>59</v>
      </c>
      <c r="L9424" t="s">
        <v>18516</v>
      </c>
      <c r="M9424" t="s">
        <v>18516</v>
      </c>
    </row>
    <row r="9425" spans="1:13" ht="13.5">
      <c r="A9425" t="s">
        <v>43457</v>
      </c>
      <c r="B9425" t="s">
        <v>43458</v>
      </c>
      <c r="C9425" t="s">
        <v>29493</v>
      </c>
      <c r="D9425" t="s">
        <v>29494</v>
      </c>
      <c r="E9425" t="s">
        <v>18516</v>
      </c>
      <c r="F9425" t="s">
        <v>18516</v>
      </c>
      <c r="G9425" t="s">
        <v>18516</v>
      </c>
      <c r="H9425" t="s">
        <v>18516</v>
      </c>
      <c r="I9425" t="s">
        <v>18516</v>
      </c>
      <c r="J9425" t="s">
        <v>18516</v>
      </c>
      <c r="K9425" t="s">
        <v>29707</v>
      </c>
      <c r="L9425" t="s">
        <v>18516</v>
      </c>
      <c r="M9425" t="s">
        <v>18516</v>
      </c>
    </row>
    <row r="9426" spans="1:13" ht="13.5">
      <c r="A9426" t="s">
        <v>43459</v>
      </c>
      <c r="B9426" t="s">
        <v>43460</v>
      </c>
      <c r="C9426" t="s">
        <v>29493</v>
      </c>
      <c r="D9426" t="s">
        <v>29494</v>
      </c>
      <c r="E9426" s="164">
        <v>300</v>
      </c>
      <c r="F9426" s="164">
        <v>300</v>
      </c>
      <c r="G9426" t="s">
        <v>18516</v>
      </c>
      <c r="H9426" t="s">
        <v>18516</v>
      </c>
      <c r="I9426" s="164">
        <v>71.66</v>
      </c>
      <c r="J9426" s="164">
        <v>371.66</v>
      </c>
      <c r="K9426">
        <v>49</v>
      </c>
      <c r="L9426" t="s">
        <v>18516</v>
      </c>
      <c r="M9426" t="s">
        <v>18516</v>
      </c>
    </row>
    <row r="9427" spans="1:13" ht="13.5">
      <c r="A9427" t="s">
        <v>43461</v>
      </c>
      <c r="B9427" t="s">
        <v>43462</v>
      </c>
      <c r="C9427" t="s">
        <v>29493</v>
      </c>
      <c r="D9427" t="s">
        <v>29494</v>
      </c>
      <c r="E9427" s="164">
        <v>408</v>
      </c>
      <c r="F9427" s="164">
        <v>408</v>
      </c>
      <c r="G9427" t="s">
        <v>18516</v>
      </c>
      <c r="H9427" t="s">
        <v>18516</v>
      </c>
      <c r="I9427" s="164">
        <v>90.33</v>
      </c>
      <c r="J9427" s="164">
        <v>498.33</v>
      </c>
      <c r="K9427">
        <v>1</v>
      </c>
      <c r="L9427" t="s">
        <v>18516</v>
      </c>
      <c r="M9427" t="s">
        <v>18516</v>
      </c>
    </row>
    <row r="9428" spans="1:13" ht="13.5">
      <c r="A9428" t="s">
        <v>6596</v>
      </c>
      <c r="B9428" t="s">
        <v>43463</v>
      </c>
      <c r="C9428" t="s">
        <v>29493</v>
      </c>
      <c r="D9428" t="s">
        <v>29494</v>
      </c>
      <c r="E9428" t="s">
        <v>18516</v>
      </c>
      <c r="F9428" t="s">
        <v>18516</v>
      </c>
      <c r="G9428" t="s">
        <v>18516</v>
      </c>
      <c r="H9428" t="s">
        <v>18516</v>
      </c>
      <c r="I9428" t="s">
        <v>18516</v>
      </c>
      <c r="J9428" t="s">
        <v>18516</v>
      </c>
      <c r="K9428" t="s">
        <v>29707</v>
      </c>
      <c r="L9428" t="s">
        <v>18516</v>
      </c>
      <c r="M9428" t="s">
        <v>18516</v>
      </c>
    </row>
    <row r="9429" spans="1:13" ht="13.5">
      <c r="A9429" t="s">
        <v>43464</v>
      </c>
      <c r="B9429" t="s">
        <v>43465</v>
      </c>
      <c r="C9429" t="s">
        <v>29493</v>
      </c>
      <c r="D9429" t="s">
        <v>29494</v>
      </c>
      <c r="E9429" t="s">
        <v>18516</v>
      </c>
      <c r="F9429" t="s">
        <v>18516</v>
      </c>
      <c r="G9429" t="s">
        <v>18516</v>
      </c>
      <c r="H9429" t="s">
        <v>18516</v>
      </c>
      <c r="I9429" t="s">
        <v>18516</v>
      </c>
      <c r="J9429" t="s">
        <v>18516</v>
      </c>
      <c r="K9429" t="s">
        <v>29707</v>
      </c>
      <c r="L9429" t="s">
        <v>18516</v>
      </c>
      <c r="M9429" t="s">
        <v>18516</v>
      </c>
    </row>
    <row r="9430" spans="1:13" ht="13.5">
      <c r="A9430" t="s">
        <v>43466</v>
      </c>
      <c r="B9430" t="s">
        <v>43467</v>
      </c>
      <c r="C9430" t="s">
        <v>29493</v>
      </c>
      <c r="D9430" t="s">
        <v>29494</v>
      </c>
      <c r="E9430" s="164">
        <v>439</v>
      </c>
      <c r="F9430" s="164">
        <v>439</v>
      </c>
      <c r="G9430" t="s">
        <v>18516</v>
      </c>
      <c r="H9430" t="s">
        <v>18516</v>
      </c>
      <c r="I9430" s="164">
        <v>103.53</v>
      </c>
      <c r="J9430" s="164">
        <v>542.53</v>
      </c>
      <c r="K9430">
        <v>94</v>
      </c>
      <c r="L9430" t="s">
        <v>18516</v>
      </c>
      <c r="M9430" t="s">
        <v>18516</v>
      </c>
    </row>
    <row r="9431" spans="1:13" ht="13.5">
      <c r="A9431" t="s">
        <v>43468</v>
      </c>
      <c r="B9431" t="s">
        <v>43469</v>
      </c>
      <c r="C9431" t="s">
        <v>29493</v>
      </c>
      <c r="D9431" t="s">
        <v>29494</v>
      </c>
      <c r="E9431" t="s">
        <v>18516</v>
      </c>
      <c r="F9431" t="s">
        <v>18516</v>
      </c>
      <c r="G9431" t="s">
        <v>18516</v>
      </c>
      <c r="H9431" t="s">
        <v>18516</v>
      </c>
      <c r="I9431" t="s">
        <v>18516</v>
      </c>
      <c r="J9431" t="s">
        <v>18516</v>
      </c>
      <c r="K9431" t="s">
        <v>29707</v>
      </c>
      <c r="L9431" t="s">
        <v>18516</v>
      </c>
      <c r="M9431" t="s">
        <v>18516</v>
      </c>
    </row>
    <row r="9432" spans="1:13" ht="13.5">
      <c r="A9432" t="s">
        <v>43470</v>
      </c>
      <c r="B9432" t="s">
        <v>43471</v>
      </c>
      <c r="C9432" t="s">
        <v>29493</v>
      </c>
      <c r="D9432" t="s">
        <v>29494</v>
      </c>
      <c r="E9432" t="s">
        <v>18516</v>
      </c>
      <c r="F9432" t="s">
        <v>18516</v>
      </c>
      <c r="G9432" t="s">
        <v>18516</v>
      </c>
      <c r="H9432" t="s">
        <v>18516</v>
      </c>
      <c r="I9432" t="s">
        <v>18516</v>
      </c>
      <c r="J9432" t="s">
        <v>18516</v>
      </c>
      <c r="K9432" t="s">
        <v>29707</v>
      </c>
      <c r="L9432" t="s">
        <v>18516</v>
      </c>
      <c r="M9432" t="s">
        <v>18516</v>
      </c>
    </row>
    <row r="9433" spans="1:13" ht="13.5">
      <c r="A9433" t="s">
        <v>43472</v>
      </c>
      <c r="B9433" t="s">
        <v>43473</v>
      </c>
      <c r="C9433" t="s">
        <v>29493</v>
      </c>
      <c r="D9433" t="s">
        <v>29494</v>
      </c>
      <c r="E9433" t="s">
        <v>18516</v>
      </c>
      <c r="F9433" t="s">
        <v>18516</v>
      </c>
      <c r="G9433" t="s">
        <v>18516</v>
      </c>
      <c r="H9433" t="s">
        <v>18516</v>
      </c>
      <c r="I9433" t="s">
        <v>18516</v>
      </c>
      <c r="J9433" t="s">
        <v>18516</v>
      </c>
      <c r="K9433" t="s">
        <v>29707</v>
      </c>
      <c r="L9433" t="s">
        <v>18516</v>
      </c>
      <c r="M9433" t="s">
        <v>18516</v>
      </c>
    </row>
    <row r="9434" spans="1:13" ht="13.5">
      <c r="A9434" t="s">
        <v>43474</v>
      </c>
      <c r="B9434" t="s">
        <v>43475</v>
      </c>
      <c r="C9434" t="s">
        <v>29493</v>
      </c>
      <c r="D9434" t="s">
        <v>29494</v>
      </c>
      <c r="E9434" t="s">
        <v>18516</v>
      </c>
      <c r="F9434" t="s">
        <v>18516</v>
      </c>
      <c r="G9434" t="s">
        <v>18516</v>
      </c>
      <c r="H9434" t="s">
        <v>18516</v>
      </c>
      <c r="I9434" t="s">
        <v>18516</v>
      </c>
      <c r="J9434" t="s">
        <v>18516</v>
      </c>
      <c r="K9434" t="s">
        <v>29707</v>
      </c>
      <c r="L9434" t="s">
        <v>18516</v>
      </c>
      <c r="M9434" t="s">
        <v>18516</v>
      </c>
    </row>
    <row r="9435" spans="1:13" ht="13.5">
      <c r="A9435" t="s">
        <v>428</v>
      </c>
      <c r="B9435" t="s">
        <v>43476</v>
      </c>
      <c r="C9435" t="s">
        <v>29493</v>
      </c>
      <c r="D9435" t="s">
        <v>29494</v>
      </c>
      <c r="E9435" t="s">
        <v>18516</v>
      </c>
      <c r="F9435" t="s">
        <v>18516</v>
      </c>
      <c r="G9435" t="s">
        <v>18516</v>
      </c>
      <c r="H9435" t="s">
        <v>18516</v>
      </c>
      <c r="I9435" t="s">
        <v>18516</v>
      </c>
      <c r="J9435" t="s">
        <v>18516</v>
      </c>
      <c r="K9435" t="s">
        <v>29707</v>
      </c>
      <c r="L9435" t="s">
        <v>18516</v>
      </c>
      <c r="M9435" t="s">
        <v>18516</v>
      </c>
    </row>
    <row r="9436" spans="1:13" ht="13.5">
      <c r="A9436" t="s">
        <v>43477</v>
      </c>
      <c r="B9436" t="s">
        <v>43478</v>
      </c>
      <c r="C9436" t="s">
        <v>29493</v>
      </c>
      <c r="D9436" t="s">
        <v>29494</v>
      </c>
      <c r="E9436" t="s">
        <v>18516</v>
      </c>
      <c r="F9436" t="s">
        <v>18516</v>
      </c>
      <c r="G9436" t="s">
        <v>18516</v>
      </c>
      <c r="H9436" t="s">
        <v>18516</v>
      </c>
      <c r="I9436" t="s">
        <v>18516</v>
      </c>
      <c r="J9436" t="s">
        <v>18516</v>
      </c>
      <c r="K9436" t="s">
        <v>29707</v>
      </c>
      <c r="L9436" t="s">
        <v>18516</v>
      </c>
      <c r="M9436" t="s">
        <v>18516</v>
      </c>
    </row>
    <row r="9437" spans="1:13" ht="13.5">
      <c r="A9437" t="s">
        <v>716</v>
      </c>
      <c r="B9437" t="s">
        <v>42908</v>
      </c>
      <c r="C9437" t="s">
        <v>29493</v>
      </c>
      <c r="D9437" t="s">
        <v>29494</v>
      </c>
      <c r="E9437" t="s">
        <v>18516</v>
      </c>
      <c r="F9437" t="s">
        <v>18516</v>
      </c>
      <c r="G9437" t="s">
        <v>18516</v>
      </c>
      <c r="H9437" t="s">
        <v>18516</v>
      </c>
      <c r="I9437" t="s">
        <v>18516</v>
      </c>
      <c r="J9437" t="s">
        <v>18516</v>
      </c>
      <c r="K9437" t="s">
        <v>29707</v>
      </c>
      <c r="L9437" t="s">
        <v>18516</v>
      </c>
      <c r="M9437" t="s">
        <v>18516</v>
      </c>
    </row>
    <row r="9438" spans="1:13" ht="13.5">
      <c r="A9438" t="s">
        <v>43479</v>
      </c>
      <c r="B9438" t="s">
        <v>43480</v>
      </c>
      <c r="C9438" t="s">
        <v>29493</v>
      </c>
      <c r="D9438" t="s">
        <v>29494</v>
      </c>
      <c r="E9438" t="s">
        <v>18516</v>
      </c>
      <c r="F9438" t="s">
        <v>18516</v>
      </c>
      <c r="G9438" t="s">
        <v>18516</v>
      </c>
      <c r="H9438" t="s">
        <v>18516</v>
      </c>
      <c r="I9438" t="s">
        <v>18516</v>
      </c>
      <c r="J9438" t="s">
        <v>18516</v>
      </c>
      <c r="K9438" t="s">
        <v>29707</v>
      </c>
      <c r="L9438" t="s">
        <v>18516</v>
      </c>
      <c r="M9438" t="s">
        <v>18516</v>
      </c>
    </row>
    <row r="9439" spans="1:13" ht="13.5">
      <c r="A9439" t="s">
        <v>785</v>
      </c>
      <c r="B9439" t="s">
        <v>43481</v>
      </c>
      <c r="C9439" t="s">
        <v>29493</v>
      </c>
      <c r="D9439" t="s">
        <v>29494</v>
      </c>
      <c r="E9439" s="164">
        <v>140</v>
      </c>
      <c r="F9439" s="164">
        <v>140</v>
      </c>
      <c r="G9439" t="s">
        <v>18516</v>
      </c>
      <c r="H9439" t="s">
        <v>18516</v>
      </c>
      <c r="I9439" s="164">
        <v>47.91</v>
      </c>
      <c r="J9439" s="164">
        <v>187.91</v>
      </c>
      <c r="K9439">
        <v>40</v>
      </c>
      <c r="L9439" t="s">
        <v>18516</v>
      </c>
      <c r="M9439" t="s">
        <v>18516</v>
      </c>
    </row>
    <row r="9440" spans="1:13" ht="13.5">
      <c r="A9440" t="s">
        <v>773</v>
      </c>
      <c r="B9440" t="s">
        <v>43482</v>
      </c>
      <c r="C9440" t="s">
        <v>29493</v>
      </c>
      <c r="D9440" t="s">
        <v>29494</v>
      </c>
      <c r="E9440" s="164">
        <v>120</v>
      </c>
      <c r="F9440" s="164">
        <v>120</v>
      </c>
      <c r="G9440" t="s">
        <v>18516</v>
      </c>
      <c r="H9440" t="s">
        <v>18516</v>
      </c>
      <c r="I9440" s="164">
        <v>44.35</v>
      </c>
      <c r="J9440" s="164">
        <v>164.35</v>
      </c>
      <c r="K9440">
        <v>55</v>
      </c>
      <c r="L9440" t="s">
        <v>18516</v>
      </c>
      <c r="M9440" t="s">
        <v>18516</v>
      </c>
    </row>
    <row r="9441" spans="1:13" ht="13.5">
      <c r="A9441" t="s">
        <v>43483</v>
      </c>
      <c r="B9441" t="s">
        <v>43484</v>
      </c>
      <c r="C9441" t="s">
        <v>29493</v>
      </c>
      <c r="D9441" t="s">
        <v>29494</v>
      </c>
      <c r="E9441" t="s">
        <v>18516</v>
      </c>
      <c r="F9441" t="s">
        <v>18516</v>
      </c>
      <c r="G9441" t="s">
        <v>18516</v>
      </c>
      <c r="H9441" t="s">
        <v>18516</v>
      </c>
      <c r="I9441" t="s">
        <v>18516</v>
      </c>
      <c r="J9441" t="s">
        <v>18516</v>
      </c>
      <c r="K9441" t="s">
        <v>29707</v>
      </c>
      <c r="L9441" t="s">
        <v>18516</v>
      </c>
      <c r="M9441" t="s">
        <v>18516</v>
      </c>
    </row>
    <row r="9442" spans="1:13" ht="13.5">
      <c r="A9442" t="s">
        <v>746</v>
      </c>
      <c r="B9442" t="s">
        <v>43485</v>
      </c>
      <c r="C9442" t="s">
        <v>29493</v>
      </c>
      <c r="D9442" t="s">
        <v>29494</v>
      </c>
      <c r="E9442" t="s">
        <v>18516</v>
      </c>
      <c r="F9442" t="s">
        <v>18516</v>
      </c>
      <c r="G9442" t="s">
        <v>18516</v>
      </c>
      <c r="H9442" t="s">
        <v>18516</v>
      </c>
      <c r="I9442" t="s">
        <v>18516</v>
      </c>
      <c r="J9442" t="s">
        <v>18516</v>
      </c>
      <c r="K9442" t="s">
        <v>29707</v>
      </c>
      <c r="L9442" t="s">
        <v>18516</v>
      </c>
      <c r="M9442" t="s">
        <v>18516</v>
      </c>
    </row>
    <row r="9443" spans="1:13" ht="13.5">
      <c r="A9443" t="s">
        <v>43486</v>
      </c>
      <c r="B9443" t="s">
        <v>43487</v>
      </c>
      <c r="C9443" t="s">
        <v>29493</v>
      </c>
      <c r="D9443" t="s">
        <v>29494</v>
      </c>
      <c r="E9443" t="s">
        <v>18516</v>
      </c>
      <c r="F9443" t="s">
        <v>18516</v>
      </c>
      <c r="G9443" t="s">
        <v>18516</v>
      </c>
      <c r="H9443" t="s">
        <v>18516</v>
      </c>
      <c r="I9443" t="s">
        <v>18516</v>
      </c>
      <c r="J9443" t="s">
        <v>18516</v>
      </c>
      <c r="K9443" t="s">
        <v>29707</v>
      </c>
      <c r="L9443" t="s">
        <v>18516</v>
      </c>
      <c r="M9443" t="s">
        <v>18516</v>
      </c>
    </row>
    <row r="9444" spans="1:13" ht="13.5">
      <c r="A9444" t="s">
        <v>43488</v>
      </c>
      <c r="B9444" t="s">
        <v>43489</v>
      </c>
      <c r="C9444" t="s">
        <v>29493</v>
      </c>
      <c r="D9444" t="s">
        <v>29494</v>
      </c>
      <c r="E9444" t="s">
        <v>18516</v>
      </c>
      <c r="F9444" t="s">
        <v>18516</v>
      </c>
      <c r="G9444" t="s">
        <v>18516</v>
      </c>
      <c r="H9444" t="s">
        <v>18516</v>
      </c>
      <c r="I9444" t="s">
        <v>18516</v>
      </c>
      <c r="J9444" t="s">
        <v>18516</v>
      </c>
      <c r="K9444" t="s">
        <v>29707</v>
      </c>
      <c r="L9444" t="s">
        <v>18516</v>
      </c>
      <c r="M9444" t="s">
        <v>18516</v>
      </c>
    </row>
    <row r="9445" spans="1:13" ht="13.5">
      <c r="A9445" t="s">
        <v>43490</v>
      </c>
      <c r="B9445" t="s">
        <v>43491</v>
      </c>
      <c r="C9445" t="s">
        <v>29493</v>
      </c>
      <c r="D9445" t="s">
        <v>29494</v>
      </c>
      <c r="E9445" t="s">
        <v>18516</v>
      </c>
      <c r="F9445" t="s">
        <v>18516</v>
      </c>
      <c r="G9445" t="s">
        <v>18516</v>
      </c>
      <c r="H9445" t="s">
        <v>18516</v>
      </c>
      <c r="I9445" t="s">
        <v>18516</v>
      </c>
      <c r="J9445" t="s">
        <v>18516</v>
      </c>
      <c r="K9445" t="s">
        <v>29707</v>
      </c>
      <c r="L9445" t="s">
        <v>18516</v>
      </c>
      <c r="M9445" t="s">
        <v>18516</v>
      </c>
    </row>
    <row r="9446" spans="1:13" ht="13.5">
      <c r="A9446" t="s">
        <v>43492</v>
      </c>
      <c r="B9446" t="s">
        <v>43493</v>
      </c>
      <c r="C9446" t="s">
        <v>29493</v>
      </c>
      <c r="D9446" t="s">
        <v>29494</v>
      </c>
      <c r="E9446" t="s">
        <v>18516</v>
      </c>
      <c r="F9446" t="s">
        <v>18516</v>
      </c>
      <c r="G9446" t="s">
        <v>18516</v>
      </c>
      <c r="H9446" t="s">
        <v>18516</v>
      </c>
      <c r="I9446" t="s">
        <v>18516</v>
      </c>
      <c r="J9446" t="s">
        <v>18516</v>
      </c>
      <c r="K9446" t="s">
        <v>29707</v>
      </c>
      <c r="L9446" t="s">
        <v>18516</v>
      </c>
      <c r="M9446" t="s">
        <v>18516</v>
      </c>
    </row>
    <row r="9447" spans="1:13" ht="13.5">
      <c r="A9447" t="s">
        <v>43494</v>
      </c>
      <c r="B9447" t="s">
        <v>43495</v>
      </c>
      <c r="C9447" t="s">
        <v>29493</v>
      </c>
      <c r="D9447" t="s">
        <v>29494</v>
      </c>
      <c r="E9447" t="s">
        <v>18516</v>
      </c>
      <c r="F9447" t="s">
        <v>18516</v>
      </c>
      <c r="G9447" t="s">
        <v>18516</v>
      </c>
      <c r="H9447" t="s">
        <v>18516</v>
      </c>
      <c r="I9447" t="s">
        <v>18516</v>
      </c>
      <c r="J9447" t="s">
        <v>18516</v>
      </c>
      <c r="K9447" t="s">
        <v>29707</v>
      </c>
      <c r="L9447" t="s">
        <v>18516</v>
      </c>
      <c r="M9447" t="s">
        <v>18516</v>
      </c>
    </row>
    <row r="9448" spans="1:13" ht="13.5">
      <c r="A9448" t="s">
        <v>43496</v>
      </c>
      <c r="B9448" t="s">
        <v>43497</v>
      </c>
      <c r="C9448" t="s">
        <v>29493</v>
      </c>
      <c r="D9448" t="s">
        <v>29494</v>
      </c>
      <c r="E9448" t="s">
        <v>18516</v>
      </c>
      <c r="F9448" t="s">
        <v>18516</v>
      </c>
      <c r="G9448" t="s">
        <v>18516</v>
      </c>
      <c r="H9448" t="s">
        <v>18516</v>
      </c>
      <c r="I9448" t="s">
        <v>18516</v>
      </c>
      <c r="J9448" t="s">
        <v>18516</v>
      </c>
      <c r="K9448" t="s">
        <v>29707</v>
      </c>
      <c r="L9448" t="s">
        <v>18516</v>
      </c>
      <c r="M9448" t="s">
        <v>18516</v>
      </c>
    </row>
    <row r="9449" spans="1:13" ht="13.5">
      <c r="A9449" t="s">
        <v>43498</v>
      </c>
      <c r="B9449" t="s">
        <v>43499</v>
      </c>
      <c r="C9449" t="s">
        <v>29493</v>
      </c>
      <c r="D9449" t="s">
        <v>29494</v>
      </c>
      <c r="E9449" s="164">
        <v>175</v>
      </c>
      <c r="F9449" s="164">
        <v>175</v>
      </c>
      <c r="G9449" t="s">
        <v>18516</v>
      </c>
      <c r="H9449" t="s">
        <v>18516</v>
      </c>
      <c r="I9449" s="164">
        <v>46.34</v>
      </c>
      <c r="J9449" s="164">
        <v>221.34</v>
      </c>
      <c r="K9449">
        <v>0</v>
      </c>
      <c r="L9449" t="s">
        <v>29439</v>
      </c>
      <c r="M9449" t="s">
        <v>29416</v>
      </c>
    </row>
    <row r="9450" spans="1:13" ht="13.5">
      <c r="A9450" t="s">
        <v>43500</v>
      </c>
      <c r="B9450" t="s">
        <v>43501</v>
      </c>
      <c r="C9450" t="s">
        <v>29493</v>
      </c>
      <c r="D9450" t="s">
        <v>29494</v>
      </c>
      <c r="E9450" s="164">
        <v>166</v>
      </c>
      <c r="F9450" s="164">
        <v>166</v>
      </c>
      <c r="G9450" t="s">
        <v>18516</v>
      </c>
      <c r="H9450" t="s">
        <v>18516</v>
      </c>
      <c r="I9450" s="164">
        <v>45.51</v>
      </c>
      <c r="J9450" s="164">
        <v>211.51</v>
      </c>
      <c r="K9450">
        <v>5</v>
      </c>
      <c r="L9450" t="s">
        <v>18516</v>
      </c>
      <c r="M9450" t="s">
        <v>18516</v>
      </c>
    </row>
    <row r="9451" spans="1:13" ht="13.5">
      <c r="A9451" t="s">
        <v>43502</v>
      </c>
      <c r="B9451" t="s">
        <v>42822</v>
      </c>
      <c r="C9451" t="s">
        <v>29493</v>
      </c>
      <c r="D9451" t="s">
        <v>29494</v>
      </c>
      <c r="E9451" s="164">
        <v>186</v>
      </c>
      <c r="F9451" s="164">
        <v>186</v>
      </c>
      <c r="G9451" t="s">
        <v>18516</v>
      </c>
      <c r="H9451" t="s">
        <v>18516</v>
      </c>
      <c r="I9451" s="164">
        <v>46.34</v>
      </c>
      <c r="J9451" s="164">
        <v>232.34</v>
      </c>
      <c r="K9451">
        <v>0</v>
      </c>
      <c r="L9451" t="s">
        <v>29410</v>
      </c>
      <c r="M9451" t="s">
        <v>30359</v>
      </c>
    </row>
    <row r="9452" spans="1:13" ht="13.5">
      <c r="A9452" t="s">
        <v>671</v>
      </c>
      <c r="B9452" t="s">
        <v>43503</v>
      </c>
      <c r="C9452" t="s">
        <v>29493</v>
      </c>
      <c r="D9452" t="s">
        <v>29494</v>
      </c>
      <c r="E9452" s="164">
        <v>234</v>
      </c>
      <c r="F9452" s="164">
        <v>151</v>
      </c>
      <c r="G9452" s="165">
        <v>0.64</v>
      </c>
      <c r="H9452" t="s">
        <v>18516</v>
      </c>
      <c r="I9452" s="164">
        <v>46.11</v>
      </c>
      <c r="J9452" s="164">
        <v>197.11</v>
      </c>
      <c r="K9452">
        <v>61</v>
      </c>
      <c r="L9452" t="s">
        <v>18516</v>
      </c>
      <c r="M9452" t="s">
        <v>18516</v>
      </c>
    </row>
    <row r="9453" spans="1:13" ht="13.5">
      <c r="A9453" t="s">
        <v>43504</v>
      </c>
      <c r="B9453" t="s">
        <v>43505</v>
      </c>
      <c r="C9453" t="s">
        <v>29493</v>
      </c>
      <c r="D9453" t="s">
        <v>29494</v>
      </c>
      <c r="E9453" s="164">
        <v>236</v>
      </c>
      <c r="F9453" s="164">
        <v>236</v>
      </c>
      <c r="G9453" t="s">
        <v>18516</v>
      </c>
      <c r="H9453" t="s">
        <v>18516</v>
      </c>
      <c r="I9453" s="164">
        <v>49.14</v>
      </c>
      <c r="J9453" s="164">
        <v>285.14</v>
      </c>
      <c r="K9453">
        <v>34</v>
      </c>
      <c r="L9453" t="s">
        <v>18516</v>
      </c>
      <c r="M9453" t="s">
        <v>18516</v>
      </c>
    </row>
    <row r="9454" spans="1:13" ht="13.5">
      <c r="A9454" t="s">
        <v>43506</v>
      </c>
      <c r="B9454" t="s">
        <v>43507</v>
      </c>
      <c r="C9454" t="s">
        <v>29493</v>
      </c>
      <c r="D9454" t="s">
        <v>29494</v>
      </c>
      <c r="E9454" t="s">
        <v>18516</v>
      </c>
      <c r="F9454" t="s">
        <v>18516</v>
      </c>
      <c r="G9454" t="s">
        <v>18516</v>
      </c>
      <c r="H9454" t="s">
        <v>18516</v>
      </c>
      <c r="I9454" t="s">
        <v>18516</v>
      </c>
      <c r="J9454" t="s">
        <v>18516</v>
      </c>
      <c r="K9454" t="s">
        <v>29707</v>
      </c>
      <c r="L9454" t="s">
        <v>18516</v>
      </c>
      <c r="M9454" t="s">
        <v>18516</v>
      </c>
    </row>
    <row r="9455" spans="1:13" ht="13.5">
      <c r="A9455" t="s">
        <v>43508</v>
      </c>
      <c r="B9455" t="s">
        <v>43509</v>
      </c>
      <c r="C9455" t="s">
        <v>29493</v>
      </c>
      <c r="D9455" t="s">
        <v>29494</v>
      </c>
      <c r="E9455" s="164">
        <v>103</v>
      </c>
      <c r="F9455" s="164">
        <v>103</v>
      </c>
      <c r="G9455" t="s">
        <v>18516</v>
      </c>
      <c r="H9455" t="s">
        <v>18516</v>
      </c>
      <c r="I9455" s="164">
        <v>38.3</v>
      </c>
      <c r="J9455" s="164">
        <v>141.3</v>
      </c>
      <c r="K9455">
        <v>73</v>
      </c>
      <c r="L9455" t="s">
        <v>18516</v>
      </c>
      <c r="M9455" t="s">
        <v>18516</v>
      </c>
    </row>
    <row r="9456" spans="1:13" ht="13.5">
      <c r="A9456" t="s">
        <v>28474</v>
      </c>
      <c r="B9456" t="s">
        <v>43510</v>
      </c>
      <c r="C9456" t="s">
        <v>29493</v>
      </c>
      <c r="D9456" t="s">
        <v>29494</v>
      </c>
      <c r="E9456" s="164">
        <v>108</v>
      </c>
      <c r="F9456" s="164">
        <v>100</v>
      </c>
      <c r="G9456" s="165">
        <v>0.92</v>
      </c>
      <c r="H9456" t="s">
        <v>18516</v>
      </c>
      <c r="I9456" s="164">
        <v>37.39</v>
      </c>
      <c r="J9456" s="164">
        <v>137.39</v>
      </c>
      <c r="K9456">
        <v>51</v>
      </c>
      <c r="L9456" t="s">
        <v>29439</v>
      </c>
      <c r="M9456" t="s">
        <v>29418</v>
      </c>
    </row>
    <row r="9457" spans="1:13" ht="13.5">
      <c r="A9457" t="s">
        <v>8572</v>
      </c>
      <c r="B9457" t="s">
        <v>43511</v>
      </c>
      <c r="C9457" t="s">
        <v>29493</v>
      </c>
      <c r="D9457" t="s">
        <v>29494</v>
      </c>
      <c r="E9457" s="164">
        <v>340</v>
      </c>
      <c r="F9457" s="164">
        <v>300</v>
      </c>
      <c r="G9457" s="165">
        <v>0.88</v>
      </c>
      <c r="H9457" t="s">
        <v>18516</v>
      </c>
      <c r="I9457" s="164">
        <v>91.35</v>
      </c>
      <c r="J9457" s="164">
        <v>391.35</v>
      </c>
      <c r="K9457">
        <v>112</v>
      </c>
      <c r="L9457" t="s">
        <v>18516</v>
      </c>
      <c r="M9457" t="s">
        <v>18516</v>
      </c>
    </row>
    <row r="9458" spans="1:13" ht="13.5">
      <c r="A9458" t="s">
        <v>8566</v>
      </c>
      <c r="B9458" t="s">
        <v>43512</v>
      </c>
      <c r="C9458" t="s">
        <v>29493</v>
      </c>
      <c r="D9458" t="s">
        <v>29494</v>
      </c>
      <c r="E9458" s="164">
        <v>340</v>
      </c>
      <c r="F9458" s="164">
        <v>300</v>
      </c>
      <c r="G9458" s="165">
        <v>0.88</v>
      </c>
      <c r="H9458" t="s">
        <v>18516</v>
      </c>
      <c r="I9458" s="164">
        <v>91.35</v>
      </c>
      <c r="J9458" s="164">
        <v>391.35</v>
      </c>
      <c r="K9458">
        <v>62</v>
      </c>
      <c r="L9458" t="s">
        <v>18516</v>
      </c>
      <c r="M9458" t="s">
        <v>18516</v>
      </c>
    </row>
    <row r="9459" spans="1:13" ht="13.5">
      <c r="A9459" t="s">
        <v>43513</v>
      </c>
      <c r="B9459" t="s">
        <v>43514</v>
      </c>
      <c r="C9459" t="s">
        <v>29493</v>
      </c>
      <c r="D9459" t="s">
        <v>29494</v>
      </c>
      <c r="E9459" t="s">
        <v>18516</v>
      </c>
      <c r="F9459" t="s">
        <v>18516</v>
      </c>
      <c r="G9459" t="s">
        <v>18516</v>
      </c>
      <c r="H9459" t="s">
        <v>18516</v>
      </c>
      <c r="I9459" t="s">
        <v>18516</v>
      </c>
      <c r="J9459" t="s">
        <v>18516</v>
      </c>
      <c r="K9459" t="s">
        <v>29707</v>
      </c>
      <c r="L9459" t="s">
        <v>18516</v>
      </c>
      <c r="M9459" t="s">
        <v>18516</v>
      </c>
    </row>
    <row r="9460" spans="1:13" ht="13.5">
      <c r="A9460" t="s">
        <v>43515</v>
      </c>
      <c r="B9460" t="s">
        <v>43516</v>
      </c>
      <c r="C9460" t="s">
        <v>29493</v>
      </c>
      <c r="D9460" t="s">
        <v>29494</v>
      </c>
      <c r="E9460" t="s">
        <v>18516</v>
      </c>
      <c r="F9460" t="s">
        <v>18516</v>
      </c>
      <c r="G9460" t="s">
        <v>18516</v>
      </c>
      <c r="H9460" t="s">
        <v>18516</v>
      </c>
      <c r="I9460" t="s">
        <v>18516</v>
      </c>
      <c r="J9460" t="s">
        <v>18516</v>
      </c>
      <c r="K9460" t="s">
        <v>29707</v>
      </c>
      <c r="L9460" t="s">
        <v>18516</v>
      </c>
      <c r="M9460" t="s">
        <v>18516</v>
      </c>
    </row>
    <row r="9461" spans="1:13" ht="13.5">
      <c r="A9461" t="s">
        <v>43517</v>
      </c>
      <c r="B9461" t="s">
        <v>43518</v>
      </c>
      <c r="C9461" t="s">
        <v>29493</v>
      </c>
      <c r="D9461" t="s">
        <v>29494</v>
      </c>
      <c r="E9461" s="164">
        <v>258</v>
      </c>
      <c r="F9461" s="164">
        <v>258</v>
      </c>
      <c r="G9461" t="s">
        <v>18516</v>
      </c>
      <c r="H9461" t="s">
        <v>18516</v>
      </c>
      <c r="I9461" s="164">
        <v>137.58</v>
      </c>
      <c r="J9461" s="164">
        <v>395.58</v>
      </c>
      <c r="K9461">
        <v>2</v>
      </c>
      <c r="L9461" t="s">
        <v>18516</v>
      </c>
      <c r="M9461" t="s">
        <v>18516</v>
      </c>
    </row>
    <row r="9462" spans="1:13" ht="13.5">
      <c r="A9462" t="s">
        <v>43519</v>
      </c>
      <c r="B9462" t="s">
        <v>43520</v>
      </c>
      <c r="C9462" t="s">
        <v>29493</v>
      </c>
      <c r="D9462" t="s">
        <v>29494</v>
      </c>
      <c r="E9462" s="164">
        <v>258</v>
      </c>
      <c r="F9462" s="164">
        <v>258</v>
      </c>
      <c r="G9462" t="s">
        <v>18516</v>
      </c>
      <c r="H9462" t="s">
        <v>18516</v>
      </c>
      <c r="I9462" s="164">
        <v>137.58</v>
      </c>
      <c r="J9462" s="164">
        <v>395.58</v>
      </c>
      <c r="K9462">
        <v>0</v>
      </c>
      <c r="L9462" t="s">
        <v>29439</v>
      </c>
      <c r="M9462" t="s">
        <v>31663</v>
      </c>
    </row>
    <row r="9463" spans="1:13" ht="13.5">
      <c r="A9463" t="s">
        <v>43521</v>
      </c>
      <c r="B9463" t="s">
        <v>43522</v>
      </c>
      <c r="C9463" t="s">
        <v>29493</v>
      </c>
      <c r="D9463" t="s">
        <v>29494</v>
      </c>
      <c r="E9463" t="s">
        <v>18516</v>
      </c>
      <c r="F9463" t="s">
        <v>18516</v>
      </c>
      <c r="G9463" t="s">
        <v>18516</v>
      </c>
      <c r="H9463" t="s">
        <v>18516</v>
      </c>
      <c r="I9463" t="s">
        <v>18516</v>
      </c>
      <c r="J9463" t="s">
        <v>18516</v>
      </c>
      <c r="K9463" t="s">
        <v>29707</v>
      </c>
      <c r="L9463" t="s">
        <v>18516</v>
      </c>
      <c r="M9463" t="s">
        <v>18516</v>
      </c>
    </row>
    <row r="9464" spans="1:13" ht="13.5">
      <c r="A9464" t="s">
        <v>8335</v>
      </c>
      <c r="B9464" t="s">
        <v>40392</v>
      </c>
      <c r="C9464" t="s">
        <v>29493</v>
      </c>
      <c r="D9464" t="s">
        <v>29494</v>
      </c>
      <c r="E9464" t="s">
        <v>18516</v>
      </c>
      <c r="F9464" t="s">
        <v>18516</v>
      </c>
      <c r="G9464" t="s">
        <v>18516</v>
      </c>
      <c r="H9464" t="s">
        <v>18516</v>
      </c>
      <c r="I9464" t="s">
        <v>18516</v>
      </c>
      <c r="J9464" t="s">
        <v>18516</v>
      </c>
      <c r="K9464" t="s">
        <v>29707</v>
      </c>
      <c r="L9464" t="s">
        <v>18516</v>
      </c>
      <c r="M9464" t="s">
        <v>18516</v>
      </c>
    </row>
    <row r="9465" spans="1:13" ht="13.5">
      <c r="A9465" t="s">
        <v>43523</v>
      </c>
      <c r="B9465" t="s">
        <v>43524</v>
      </c>
      <c r="C9465" t="s">
        <v>29493</v>
      </c>
      <c r="D9465" t="s">
        <v>29494</v>
      </c>
      <c r="E9465" s="164">
        <v>388</v>
      </c>
      <c r="F9465" s="164">
        <v>388</v>
      </c>
      <c r="G9465" t="s">
        <v>18516</v>
      </c>
      <c r="H9465" t="s">
        <v>18516</v>
      </c>
      <c r="I9465" s="164">
        <v>102.37</v>
      </c>
      <c r="J9465" s="164">
        <v>490.37</v>
      </c>
      <c r="K9465">
        <v>90</v>
      </c>
      <c r="L9465" t="s">
        <v>18516</v>
      </c>
      <c r="M9465" t="s">
        <v>18516</v>
      </c>
    </row>
    <row r="9466" spans="1:13" ht="13.5">
      <c r="A9466" t="s">
        <v>43525</v>
      </c>
      <c r="B9466" t="s">
        <v>43526</v>
      </c>
      <c r="C9466" t="s">
        <v>29493</v>
      </c>
      <c r="D9466" t="s">
        <v>29494</v>
      </c>
      <c r="E9466" t="s">
        <v>18516</v>
      </c>
      <c r="F9466" t="s">
        <v>18516</v>
      </c>
      <c r="G9466" t="s">
        <v>18516</v>
      </c>
      <c r="H9466" t="s">
        <v>18516</v>
      </c>
      <c r="I9466" t="s">
        <v>18516</v>
      </c>
      <c r="J9466" t="s">
        <v>18516</v>
      </c>
      <c r="K9466" t="s">
        <v>29707</v>
      </c>
      <c r="L9466" t="s">
        <v>18516</v>
      </c>
      <c r="M9466" t="s">
        <v>18516</v>
      </c>
    </row>
    <row r="9467" spans="1:13" ht="13.5">
      <c r="A9467" t="s">
        <v>43527</v>
      </c>
      <c r="B9467" t="s">
        <v>43528</v>
      </c>
      <c r="C9467" t="s">
        <v>29493</v>
      </c>
      <c r="D9467" t="s">
        <v>29494</v>
      </c>
      <c r="E9467" s="164">
        <v>310</v>
      </c>
      <c r="F9467" s="164">
        <v>310</v>
      </c>
      <c r="G9467" t="s">
        <v>18516</v>
      </c>
      <c r="H9467" t="s">
        <v>18516</v>
      </c>
      <c r="I9467" s="164">
        <v>90.01</v>
      </c>
      <c r="J9467" s="164">
        <v>400.01</v>
      </c>
      <c r="K9467">
        <v>49</v>
      </c>
      <c r="L9467" t="s">
        <v>18516</v>
      </c>
      <c r="M9467" t="s">
        <v>18516</v>
      </c>
    </row>
    <row r="9468" spans="1:13" ht="13.5">
      <c r="A9468" t="s">
        <v>43529</v>
      </c>
      <c r="B9468" t="s">
        <v>43530</v>
      </c>
      <c r="C9468" t="s">
        <v>29493</v>
      </c>
      <c r="D9468" t="s">
        <v>29494</v>
      </c>
      <c r="E9468" s="164">
        <v>333</v>
      </c>
      <c r="F9468" s="164">
        <v>333</v>
      </c>
      <c r="G9468" t="s">
        <v>18516</v>
      </c>
      <c r="H9468" t="s">
        <v>18516</v>
      </c>
      <c r="I9468" s="164">
        <v>90.01</v>
      </c>
      <c r="J9468" s="164">
        <v>423.01</v>
      </c>
      <c r="K9468">
        <v>72</v>
      </c>
      <c r="L9468" t="s">
        <v>18516</v>
      </c>
      <c r="M9468" t="s">
        <v>18516</v>
      </c>
    </row>
    <row r="9469" spans="1:13" ht="13.5">
      <c r="A9469" t="s">
        <v>43531</v>
      </c>
      <c r="B9469" t="s">
        <v>43532</v>
      </c>
      <c r="C9469" t="s">
        <v>29493</v>
      </c>
      <c r="D9469" t="s">
        <v>29494</v>
      </c>
      <c r="E9469" t="s">
        <v>18516</v>
      </c>
      <c r="F9469" t="s">
        <v>18516</v>
      </c>
      <c r="G9469" t="s">
        <v>18516</v>
      </c>
      <c r="H9469" t="s">
        <v>18516</v>
      </c>
      <c r="I9469" t="s">
        <v>18516</v>
      </c>
      <c r="J9469" t="s">
        <v>18516</v>
      </c>
      <c r="K9469" t="s">
        <v>29707</v>
      </c>
      <c r="L9469" t="s">
        <v>18516</v>
      </c>
      <c r="M9469" t="s">
        <v>18516</v>
      </c>
    </row>
    <row r="9470" spans="1:13" ht="13.5">
      <c r="A9470" t="s">
        <v>7762</v>
      </c>
      <c r="B9470" t="s">
        <v>43533</v>
      </c>
      <c r="C9470" t="s">
        <v>29493</v>
      </c>
      <c r="D9470" t="s">
        <v>29494</v>
      </c>
      <c r="E9470" t="s">
        <v>18516</v>
      </c>
      <c r="F9470" t="s">
        <v>18516</v>
      </c>
      <c r="G9470" t="s">
        <v>18516</v>
      </c>
      <c r="H9470" t="s">
        <v>18516</v>
      </c>
      <c r="I9470" t="s">
        <v>18516</v>
      </c>
      <c r="J9470" t="s">
        <v>18516</v>
      </c>
      <c r="K9470" t="s">
        <v>29707</v>
      </c>
      <c r="L9470" t="s">
        <v>18516</v>
      </c>
      <c r="M9470" t="s">
        <v>18516</v>
      </c>
    </row>
    <row r="9471" spans="1:13" ht="13.5">
      <c r="A9471" t="s">
        <v>6444</v>
      </c>
      <c r="B9471" t="s">
        <v>43534</v>
      </c>
      <c r="C9471" t="s">
        <v>29493</v>
      </c>
      <c r="D9471" t="s">
        <v>29494</v>
      </c>
      <c r="E9471" t="s">
        <v>18516</v>
      </c>
      <c r="F9471" t="s">
        <v>18516</v>
      </c>
      <c r="G9471" t="s">
        <v>18516</v>
      </c>
      <c r="H9471" t="s">
        <v>18516</v>
      </c>
      <c r="I9471" t="s">
        <v>18516</v>
      </c>
      <c r="J9471" t="s">
        <v>18516</v>
      </c>
      <c r="K9471" t="s">
        <v>29707</v>
      </c>
      <c r="L9471" t="s">
        <v>18516</v>
      </c>
      <c r="M9471" t="s">
        <v>18516</v>
      </c>
    </row>
    <row r="9472" spans="1:13" ht="13.5">
      <c r="A9472" t="s">
        <v>26013</v>
      </c>
      <c r="B9472" t="s">
        <v>43535</v>
      </c>
      <c r="C9472" t="s">
        <v>29493</v>
      </c>
      <c r="D9472" t="s">
        <v>29494</v>
      </c>
      <c r="E9472" s="164">
        <v>333</v>
      </c>
      <c r="F9472" s="164">
        <v>265</v>
      </c>
      <c r="G9472" s="165">
        <v>0.79</v>
      </c>
      <c r="H9472" t="s">
        <v>18516</v>
      </c>
      <c r="I9472" s="164">
        <v>83.74</v>
      </c>
      <c r="J9472" s="164">
        <v>348.74</v>
      </c>
      <c r="K9472">
        <v>53</v>
      </c>
      <c r="L9472" t="s">
        <v>18516</v>
      </c>
      <c r="M9472" t="s">
        <v>18516</v>
      </c>
    </row>
    <row r="9473" spans="1:13" ht="13.5">
      <c r="A9473" t="s">
        <v>43536</v>
      </c>
      <c r="B9473" t="s">
        <v>43537</v>
      </c>
      <c r="C9473" t="s">
        <v>29493</v>
      </c>
      <c r="D9473" t="s">
        <v>29494</v>
      </c>
      <c r="E9473" t="s">
        <v>18516</v>
      </c>
      <c r="F9473" t="s">
        <v>18516</v>
      </c>
      <c r="G9473" t="s">
        <v>18516</v>
      </c>
      <c r="H9473" t="s">
        <v>18516</v>
      </c>
      <c r="I9473" t="s">
        <v>18516</v>
      </c>
      <c r="J9473" t="s">
        <v>18516</v>
      </c>
      <c r="K9473" t="s">
        <v>29707</v>
      </c>
      <c r="L9473" t="s">
        <v>18516</v>
      </c>
      <c r="M9473" t="s">
        <v>18516</v>
      </c>
    </row>
    <row r="9474" spans="1:13" ht="13.5">
      <c r="A9474" t="s">
        <v>6931</v>
      </c>
      <c r="B9474" t="s">
        <v>43538</v>
      </c>
      <c r="C9474" t="s">
        <v>29493</v>
      </c>
      <c r="D9474" t="s">
        <v>29494</v>
      </c>
      <c r="E9474" t="s">
        <v>18516</v>
      </c>
      <c r="F9474" t="s">
        <v>18516</v>
      </c>
      <c r="G9474" t="s">
        <v>18516</v>
      </c>
      <c r="H9474" t="s">
        <v>18516</v>
      </c>
      <c r="I9474" t="s">
        <v>18516</v>
      </c>
      <c r="J9474" t="s">
        <v>18516</v>
      </c>
      <c r="K9474" t="s">
        <v>29707</v>
      </c>
      <c r="L9474" t="s">
        <v>18516</v>
      </c>
      <c r="M9474" t="s">
        <v>18516</v>
      </c>
    </row>
    <row r="9475" spans="1:13" ht="13.5">
      <c r="A9475" t="s">
        <v>4524</v>
      </c>
      <c r="B9475" t="s">
        <v>43539</v>
      </c>
      <c r="C9475" t="s">
        <v>29493</v>
      </c>
      <c r="D9475" t="s">
        <v>29494</v>
      </c>
      <c r="E9475" t="s">
        <v>18516</v>
      </c>
      <c r="F9475" t="s">
        <v>18516</v>
      </c>
      <c r="G9475" t="s">
        <v>18516</v>
      </c>
      <c r="H9475" t="s">
        <v>18516</v>
      </c>
      <c r="I9475" t="s">
        <v>18516</v>
      </c>
      <c r="J9475" t="s">
        <v>18516</v>
      </c>
      <c r="K9475" t="s">
        <v>29707</v>
      </c>
      <c r="L9475" t="s">
        <v>18516</v>
      </c>
      <c r="M9475" t="s">
        <v>18516</v>
      </c>
    </row>
    <row r="9476" spans="1:13" ht="13.5">
      <c r="A9476" t="s">
        <v>5681</v>
      </c>
      <c r="B9476" t="s">
        <v>43540</v>
      </c>
      <c r="C9476" t="s">
        <v>29493</v>
      </c>
      <c r="D9476" t="s">
        <v>29494</v>
      </c>
      <c r="E9476" t="s">
        <v>18516</v>
      </c>
      <c r="F9476" t="s">
        <v>18516</v>
      </c>
      <c r="G9476" t="s">
        <v>18516</v>
      </c>
      <c r="H9476" t="s">
        <v>18516</v>
      </c>
      <c r="I9476" t="s">
        <v>18516</v>
      </c>
      <c r="J9476" t="s">
        <v>18516</v>
      </c>
      <c r="K9476" t="s">
        <v>29707</v>
      </c>
      <c r="L9476" t="s">
        <v>18516</v>
      </c>
      <c r="M9476" t="s">
        <v>18516</v>
      </c>
    </row>
    <row r="9477" spans="1:13" ht="13.5">
      <c r="A9477" t="s">
        <v>43541</v>
      </c>
      <c r="B9477" t="s">
        <v>43542</v>
      </c>
      <c r="C9477" t="s">
        <v>29493</v>
      </c>
      <c r="D9477" t="s">
        <v>29494</v>
      </c>
      <c r="E9477" t="s">
        <v>18516</v>
      </c>
      <c r="F9477" t="s">
        <v>18516</v>
      </c>
      <c r="G9477" t="s">
        <v>18516</v>
      </c>
      <c r="H9477" t="s">
        <v>18516</v>
      </c>
      <c r="I9477" t="s">
        <v>18516</v>
      </c>
      <c r="J9477" t="s">
        <v>18516</v>
      </c>
      <c r="K9477" t="s">
        <v>29707</v>
      </c>
      <c r="L9477" t="s">
        <v>18516</v>
      </c>
      <c r="M9477" t="s">
        <v>18516</v>
      </c>
    </row>
    <row r="9478" spans="1:13" ht="13.5">
      <c r="A9478" t="s">
        <v>6349</v>
      </c>
      <c r="B9478" t="s">
        <v>43543</v>
      </c>
      <c r="C9478" t="s">
        <v>29493</v>
      </c>
      <c r="D9478" t="s">
        <v>29494</v>
      </c>
      <c r="E9478" t="s">
        <v>18516</v>
      </c>
      <c r="F9478" t="s">
        <v>18516</v>
      </c>
      <c r="G9478" t="s">
        <v>18516</v>
      </c>
      <c r="H9478" t="s">
        <v>18516</v>
      </c>
      <c r="I9478" t="s">
        <v>18516</v>
      </c>
      <c r="J9478" t="s">
        <v>18516</v>
      </c>
      <c r="K9478" t="s">
        <v>29707</v>
      </c>
      <c r="L9478" t="s">
        <v>18516</v>
      </c>
      <c r="M9478" t="s">
        <v>18516</v>
      </c>
    </row>
    <row r="9479" spans="1:13" ht="13.5">
      <c r="A9479" t="s">
        <v>6355</v>
      </c>
      <c r="B9479" t="s">
        <v>43544</v>
      </c>
      <c r="C9479" t="s">
        <v>29493</v>
      </c>
      <c r="D9479" t="s">
        <v>29494</v>
      </c>
      <c r="E9479" t="s">
        <v>18516</v>
      </c>
      <c r="F9479" t="s">
        <v>18516</v>
      </c>
      <c r="G9479" t="s">
        <v>18516</v>
      </c>
      <c r="H9479" t="s">
        <v>18516</v>
      </c>
      <c r="I9479" t="s">
        <v>18516</v>
      </c>
      <c r="J9479" t="s">
        <v>18516</v>
      </c>
      <c r="K9479" t="s">
        <v>29707</v>
      </c>
      <c r="L9479" t="s">
        <v>18516</v>
      </c>
      <c r="M9479" t="s">
        <v>18516</v>
      </c>
    </row>
    <row r="9480" spans="1:13" ht="13.5">
      <c r="A9480" t="s">
        <v>1717</v>
      </c>
      <c r="B9480" t="s">
        <v>43545</v>
      </c>
      <c r="C9480" t="s">
        <v>29493</v>
      </c>
      <c r="D9480" t="s">
        <v>29494</v>
      </c>
      <c r="E9480" t="s">
        <v>18516</v>
      </c>
      <c r="F9480" t="s">
        <v>18516</v>
      </c>
      <c r="G9480" t="s">
        <v>18516</v>
      </c>
      <c r="H9480" t="s">
        <v>18516</v>
      </c>
      <c r="I9480" t="s">
        <v>18516</v>
      </c>
      <c r="J9480" t="s">
        <v>18516</v>
      </c>
      <c r="K9480" t="s">
        <v>29707</v>
      </c>
      <c r="L9480" t="s">
        <v>18516</v>
      </c>
      <c r="M9480" t="s">
        <v>18516</v>
      </c>
    </row>
    <row r="9481" spans="1:13" ht="13.5">
      <c r="A9481" t="s">
        <v>15748</v>
      </c>
      <c r="B9481" t="s">
        <v>43546</v>
      </c>
      <c r="C9481" t="s">
        <v>29493</v>
      </c>
      <c r="D9481" t="s">
        <v>29494</v>
      </c>
      <c r="E9481" s="164">
        <v>185</v>
      </c>
      <c r="F9481" s="164">
        <v>160</v>
      </c>
      <c r="G9481" s="165">
        <v>0.86</v>
      </c>
      <c r="H9481" t="s">
        <v>18516</v>
      </c>
      <c r="I9481" s="164">
        <v>136.59</v>
      </c>
      <c r="J9481" s="164">
        <v>296.59</v>
      </c>
      <c r="K9481">
        <v>33</v>
      </c>
      <c r="L9481" t="s">
        <v>18516</v>
      </c>
      <c r="M9481" t="s">
        <v>18516</v>
      </c>
    </row>
    <row r="9482" spans="1:13" ht="13.5">
      <c r="A9482" t="s">
        <v>43547</v>
      </c>
      <c r="B9482" t="s">
        <v>43548</v>
      </c>
      <c r="C9482" t="s">
        <v>29493</v>
      </c>
      <c r="D9482" t="s">
        <v>29494</v>
      </c>
      <c r="E9482" s="164">
        <v>426</v>
      </c>
      <c r="F9482" s="164">
        <v>426</v>
      </c>
      <c r="G9482" t="s">
        <v>18516</v>
      </c>
      <c r="H9482" t="s">
        <v>18516</v>
      </c>
      <c r="I9482" s="164">
        <v>192.44</v>
      </c>
      <c r="J9482" s="164">
        <v>618.44</v>
      </c>
      <c r="K9482">
        <v>9</v>
      </c>
      <c r="L9482" t="s">
        <v>18516</v>
      </c>
      <c r="M9482" t="s">
        <v>18516</v>
      </c>
    </row>
    <row r="9483" spans="1:13" ht="13.5">
      <c r="A9483" t="s">
        <v>1396</v>
      </c>
      <c r="B9483" t="s">
        <v>32314</v>
      </c>
      <c r="C9483" t="s">
        <v>29493</v>
      </c>
      <c r="D9483" t="s">
        <v>29494</v>
      </c>
      <c r="E9483" t="s">
        <v>18516</v>
      </c>
      <c r="F9483" t="s">
        <v>18516</v>
      </c>
      <c r="G9483" t="s">
        <v>18516</v>
      </c>
      <c r="H9483" t="s">
        <v>18516</v>
      </c>
      <c r="I9483" t="s">
        <v>18516</v>
      </c>
      <c r="J9483" t="s">
        <v>18516</v>
      </c>
      <c r="K9483" t="s">
        <v>29707</v>
      </c>
      <c r="L9483" t="s">
        <v>18516</v>
      </c>
      <c r="M9483" t="s">
        <v>18516</v>
      </c>
    </row>
    <row r="9484" spans="1:13" ht="13.5">
      <c r="A9484" t="s">
        <v>43549</v>
      </c>
      <c r="B9484" t="s">
        <v>43550</v>
      </c>
      <c r="C9484" t="s">
        <v>29493</v>
      </c>
      <c r="D9484" t="s">
        <v>29494</v>
      </c>
      <c r="E9484" t="s">
        <v>18516</v>
      </c>
      <c r="F9484" t="s">
        <v>18516</v>
      </c>
      <c r="G9484" t="s">
        <v>18516</v>
      </c>
      <c r="H9484" t="s">
        <v>18516</v>
      </c>
      <c r="I9484" t="s">
        <v>18516</v>
      </c>
      <c r="J9484" t="s">
        <v>18516</v>
      </c>
      <c r="K9484" t="s">
        <v>29707</v>
      </c>
      <c r="L9484" t="s">
        <v>18516</v>
      </c>
      <c r="M9484" t="s">
        <v>18516</v>
      </c>
    </row>
    <row r="9485" spans="1:13" ht="13.5">
      <c r="A9485" t="s">
        <v>43551</v>
      </c>
      <c r="B9485" t="s">
        <v>43552</v>
      </c>
      <c r="C9485" t="s">
        <v>29493</v>
      </c>
      <c r="D9485" t="s">
        <v>29494</v>
      </c>
      <c r="E9485" s="164">
        <v>166</v>
      </c>
      <c r="F9485" s="164">
        <v>130</v>
      </c>
      <c r="G9485" s="165">
        <v>0.78</v>
      </c>
      <c r="H9485" t="s">
        <v>18516</v>
      </c>
      <c r="I9485" s="164">
        <v>51.26</v>
      </c>
      <c r="J9485" s="164">
        <v>181.26</v>
      </c>
      <c r="K9485">
        <v>60</v>
      </c>
      <c r="L9485" t="s">
        <v>18516</v>
      </c>
      <c r="M9485" t="s">
        <v>18516</v>
      </c>
    </row>
    <row r="9486" spans="1:13" ht="13.5">
      <c r="A9486" t="s">
        <v>5598</v>
      </c>
      <c r="B9486" t="s">
        <v>43553</v>
      </c>
      <c r="C9486" t="s">
        <v>29493</v>
      </c>
      <c r="D9486" t="s">
        <v>29494</v>
      </c>
      <c r="E9486" t="s">
        <v>18516</v>
      </c>
      <c r="F9486" t="s">
        <v>18516</v>
      </c>
      <c r="G9486" t="s">
        <v>18516</v>
      </c>
      <c r="H9486" t="s">
        <v>18516</v>
      </c>
      <c r="I9486" t="s">
        <v>18516</v>
      </c>
      <c r="J9486" t="s">
        <v>18516</v>
      </c>
      <c r="K9486" t="s">
        <v>29707</v>
      </c>
      <c r="L9486" t="s">
        <v>18516</v>
      </c>
      <c r="M9486" t="s">
        <v>18516</v>
      </c>
    </row>
    <row r="9487" spans="1:13" ht="13.5">
      <c r="A9487" t="s">
        <v>2794</v>
      </c>
      <c r="B9487" t="s">
        <v>43554</v>
      </c>
      <c r="C9487" t="s">
        <v>29493</v>
      </c>
      <c r="D9487" t="s">
        <v>29494</v>
      </c>
      <c r="E9487" t="s">
        <v>18516</v>
      </c>
      <c r="F9487" t="s">
        <v>18516</v>
      </c>
      <c r="G9487" t="s">
        <v>18516</v>
      </c>
      <c r="H9487" t="s">
        <v>18516</v>
      </c>
      <c r="I9487" t="s">
        <v>18516</v>
      </c>
      <c r="J9487" t="s">
        <v>18516</v>
      </c>
      <c r="K9487" t="s">
        <v>29707</v>
      </c>
      <c r="L9487" t="s">
        <v>18516</v>
      </c>
      <c r="M9487" t="s">
        <v>18516</v>
      </c>
    </row>
    <row r="9488" spans="1:13" ht="13.5">
      <c r="A9488" t="s">
        <v>8521</v>
      </c>
      <c r="B9488" t="s">
        <v>43555</v>
      </c>
      <c r="C9488" t="s">
        <v>29493</v>
      </c>
      <c r="D9488" t="s">
        <v>29494</v>
      </c>
      <c r="E9488" t="s">
        <v>18516</v>
      </c>
      <c r="F9488" t="s">
        <v>18516</v>
      </c>
      <c r="G9488" t="s">
        <v>18516</v>
      </c>
      <c r="H9488" t="s">
        <v>18516</v>
      </c>
      <c r="I9488" t="s">
        <v>18516</v>
      </c>
      <c r="J9488" t="s">
        <v>18516</v>
      </c>
      <c r="K9488" t="s">
        <v>29707</v>
      </c>
      <c r="L9488" t="s">
        <v>18516</v>
      </c>
      <c r="M9488" t="s">
        <v>18516</v>
      </c>
    </row>
    <row r="9489" spans="1:13" ht="13.5">
      <c r="A9489" t="s">
        <v>43556</v>
      </c>
      <c r="B9489" t="s">
        <v>43557</v>
      </c>
      <c r="C9489" t="s">
        <v>29493</v>
      </c>
      <c r="D9489" t="s">
        <v>29494</v>
      </c>
      <c r="E9489" s="164">
        <v>185</v>
      </c>
      <c r="F9489" s="164">
        <v>185</v>
      </c>
      <c r="G9489" t="s">
        <v>18516</v>
      </c>
      <c r="H9489" t="s">
        <v>18516</v>
      </c>
      <c r="I9489" s="164">
        <v>54.49</v>
      </c>
      <c r="J9489" s="164">
        <v>239.49</v>
      </c>
      <c r="K9489">
        <v>122</v>
      </c>
      <c r="L9489" t="s">
        <v>18516</v>
      </c>
      <c r="M9489" t="s">
        <v>18516</v>
      </c>
    </row>
    <row r="9490" spans="1:13" ht="13.5">
      <c r="A9490" t="s">
        <v>43558</v>
      </c>
      <c r="B9490" t="s">
        <v>43559</v>
      </c>
      <c r="C9490" t="s">
        <v>29493</v>
      </c>
      <c r="D9490" t="s">
        <v>29494</v>
      </c>
      <c r="E9490" t="s">
        <v>18516</v>
      </c>
      <c r="F9490" t="s">
        <v>18516</v>
      </c>
      <c r="G9490" t="s">
        <v>18516</v>
      </c>
      <c r="H9490" t="s">
        <v>18516</v>
      </c>
      <c r="I9490" t="s">
        <v>18516</v>
      </c>
      <c r="J9490" t="s">
        <v>18516</v>
      </c>
      <c r="K9490" t="s">
        <v>29707</v>
      </c>
      <c r="L9490" t="s">
        <v>18516</v>
      </c>
      <c r="M9490" t="s">
        <v>18516</v>
      </c>
    </row>
    <row r="9491" spans="1:13" ht="13.5">
      <c r="A9491" t="s">
        <v>7581</v>
      </c>
      <c r="B9491" t="s">
        <v>43560</v>
      </c>
      <c r="C9491" t="s">
        <v>29493</v>
      </c>
      <c r="D9491" t="s">
        <v>29494</v>
      </c>
      <c r="E9491" t="s">
        <v>18516</v>
      </c>
      <c r="F9491" t="s">
        <v>18516</v>
      </c>
      <c r="G9491" t="s">
        <v>18516</v>
      </c>
      <c r="H9491" t="s">
        <v>18516</v>
      </c>
      <c r="I9491" t="s">
        <v>18516</v>
      </c>
      <c r="J9491" t="s">
        <v>18516</v>
      </c>
      <c r="K9491" t="s">
        <v>29707</v>
      </c>
      <c r="L9491" t="s">
        <v>18516</v>
      </c>
      <c r="M9491" t="s">
        <v>18516</v>
      </c>
    </row>
    <row r="9492" spans="1:13" ht="13.5">
      <c r="A9492" t="s">
        <v>6787</v>
      </c>
      <c r="B9492" t="s">
        <v>43561</v>
      </c>
      <c r="C9492" t="s">
        <v>29493</v>
      </c>
      <c r="D9492" t="s">
        <v>29494</v>
      </c>
      <c r="E9492" t="s">
        <v>18516</v>
      </c>
      <c r="F9492" t="s">
        <v>18516</v>
      </c>
      <c r="G9492" t="s">
        <v>18516</v>
      </c>
      <c r="H9492" t="s">
        <v>18516</v>
      </c>
      <c r="I9492" t="s">
        <v>18516</v>
      </c>
      <c r="J9492" t="s">
        <v>18516</v>
      </c>
      <c r="K9492" t="s">
        <v>29707</v>
      </c>
      <c r="L9492" t="s">
        <v>18516</v>
      </c>
      <c r="M9492" t="s">
        <v>18516</v>
      </c>
    </row>
    <row r="9493" spans="1:13" ht="13.5">
      <c r="A9493" t="s">
        <v>6775</v>
      </c>
      <c r="B9493" t="s">
        <v>43562</v>
      </c>
      <c r="C9493" t="s">
        <v>29493</v>
      </c>
      <c r="D9493" t="s">
        <v>29494</v>
      </c>
      <c r="E9493" t="s">
        <v>18516</v>
      </c>
      <c r="F9493" t="s">
        <v>18516</v>
      </c>
      <c r="G9493" t="s">
        <v>18516</v>
      </c>
      <c r="H9493" t="s">
        <v>18516</v>
      </c>
      <c r="I9493" t="s">
        <v>18516</v>
      </c>
      <c r="J9493" t="s">
        <v>18516</v>
      </c>
      <c r="K9493" t="s">
        <v>29707</v>
      </c>
      <c r="L9493" t="s">
        <v>18516</v>
      </c>
      <c r="M9493" t="s">
        <v>18516</v>
      </c>
    </row>
    <row r="9494" spans="1:13" ht="13.5">
      <c r="A9494" t="s">
        <v>43563</v>
      </c>
      <c r="B9494" t="s">
        <v>43564</v>
      </c>
      <c r="C9494" t="s">
        <v>29493</v>
      </c>
      <c r="D9494" t="s">
        <v>29494</v>
      </c>
      <c r="E9494" s="164">
        <v>173</v>
      </c>
      <c r="F9494" s="164">
        <v>173</v>
      </c>
      <c r="G9494" t="s">
        <v>18516</v>
      </c>
      <c r="H9494" t="s">
        <v>18516</v>
      </c>
      <c r="I9494" s="164">
        <v>38.2</v>
      </c>
      <c r="J9494" s="164">
        <v>211.2</v>
      </c>
      <c r="K9494">
        <v>83</v>
      </c>
      <c r="L9494" t="s">
        <v>18516</v>
      </c>
      <c r="M9494" t="s">
        <v>18516</v>
      </c>
    </row>
    <row r="9495" spans="1:13" ht="13.5">
      <c r="A9495" t="s">
        <v>8480</v>
      </c>
      <c r="B9495" t="s">
        <v>43565</v>
      </c>
      <c r="C9495" t="s">
        <v>29493</v>
      </c>
      <c r="D9495" t="s">
        <v>29494</v>
      </c>
      <c r="E9495" t="s">
        <v>18516</v>
      </c>
      <c r="F9495" t="s">
        <v>18516</v>
      </c>
      <c r="G9495" t="s">
        <v>18516</v>
      </c>
      <c r="H9495" t="s">
        <v>18516</v>
      </c>
      <c r="I9495" t="s">
        <v>18516</v>
      </c>
      <c r="J9495" t="s">
        <v>18516</v>
      </c>
      <c r="K9495" t="s">
        <v>29707</v>
      </c>
      <c r="L9495" t="s">
        <v>18516</v>
      </c>
      <c r="M9495" t="s">
        <v>18516</v>
      </c>
    </row>
    <row r="9496" spans="1:13" ht="13.5">
      <c r="A9496" t="s">
        <v>43566</v>
      </c>
      <c r="B9496" t="s">
        <v>43567</v>
      </c>
      <c r="C9496" t="s">
        <v>29493</v>
      </c>
      <c r="D9496" t="s">
        <v>29494</v>
      </c>
      <c r="E9496" t="s">
        <v>18516</v>
      </c>
      <c r="F9496" t="s">
        <v>18516</v>
      </c>
      <c r="G9496" t="s">
        <v>18516</v>
      </c>
      <c r="H9496" t="s">
        <v>18516</v>
      </c>
      <c r="I9496" t="s">
        <v>18516</v>
      </c>
      <c r="J9496" t="s">
        <v>18516</v>
      </c>
      <c r="K9496" t="s">
        <v>29707</v>
      </c>
      <c r="L9496" t="s">
        <v>18516</v>
      </c>
      <c r="M9496" t="s">
        <v>18516</v>
      </c>
    </row>
    <row r="9497" spans="1:13" ht="13.5">
      <c r="A9497" t="s">
        <v>43568</v>
      </c>
      <c r="B9497" t="s">
        <v>43569</v>
      </c>
      <c r="C9497" t="s">
        <v>29493</v>
      </c>
      <c r="D9497" t="s">
        <v>29494</v>
      </c>
      <c r="E9497" s="164">
        <v>158</v>
      </c>
      <c r="F9497" s="164">
        <v>118</v>
      </c>
      <c r="G9497" s="165">
        <v>0.74</v>
      </c>
      <c r="H9497" t="s">
        <v>18516</v>
      </c>
      <c r="I9497" s="164">
        <v>37.39</v>
      </c>
      <c r="J9497" s="164">
        <v>155.39</v>
      </c>
      <c r="K9497">
        <v>44</v>
      </c>
      <c r="L9497" t="s">
        <v>18516</v>
      </c>
      <c r="M9497" t="s">
        <v>18516</v>
      </c>
    </row>
    <row r="9498" spans="1:13" ht="13.5">
      <c r="A9498" t="s">
        <v>6520</v>
      </c>
      <c r="B9498" t="s">
        <v>43570</v>
      </c>
      <c r="C9498" t="s">
        <v>29493</v>
      </c>
      <c r="D9498" t="s">
        <v>29494</v>
      </c>
      <c r="E9498" t="s">
        <v>18516</v>
      </c>
      <c r="F9498" t="s">
        <v>18516</v>
      </c>
      <c r="G9498" t="s">
        <v>18516</v>
      </c>
      <c r="H9498" t="s">
        <v>18516</v>
      </c>
      <c r="I9498" t="s">
        <v>18516</v>
      </c>
      <c r="J9498" t="s">
        <v>18516</v>
      </c>
      <c r="K9498" t="s">
        <v>29707</v>
      </c>
      <c r="L9498" t="s">
        <v>18516</v>
      </c>
      <c r="M9498" t="s">
        <v>18516</v>
      </c>
    </row>
    <row r="9499" spans="1:13" ht="13.5">
      <c r="A9499" t="s">
        <v>43571</v>
      </c>
      <c r="B9499" t="s">
        <v>43572</v>
      </c>
      <c r="C9499" t="s">
        <v>29493</v>
      </c>
      <c r="D9499" t="s">
        <v>29494</v>
      </c>
      <c r="E9499" s="164">
        <v>408</v>
      </c>
      <c r="F9499" s="164">
        <v>408</v>
      </c>
      <c r="G9499" t="s">
        <v>18516</v>
      </c>
      <c r="H9499" t="s">
        <v>18516</v>
      </c>
      <c r="I9499" s="164">
        <v>90.33</v>
      </c>
      <c r="J9499" s="164">
        <v>498.33</v>
      </c>
      <c r="K9499">
        <v>2</v>
      </c>
      <c r="L9499" t="s">
        <v>18516</v>
      </c>
      <c r="M9499" t="s">
        <v>18516</v>
      </c>
    </row>
    <row r="9500" spans="1:13" ht="13.5">
      <c r="A9500" t="s">
        <v>43573</v>
      </c>
      <c r="B9500" t="s">
        <v>43574</v>
      </c>
      <c r="C9500" t="s">
        <v>29493</v>
      </c>
      <c r="D9500" t="s">
        <v>29494</v>
      </c>
      <c r="E9500" t="s">
        <v>18516</v>
      </c>
      <c r="F9500" t="s">
        <v>18516</v>
      </c>
      <c r="G9500" t="s">
        <v>18516</v>
      </c>
      <c r="H9500" t="s">
        <v>18516</v>
      </c>
      <c r="I9500" t="s">
        <v>18516</v>
      </c>
      <c r="J9500" t="s">
        <v>18516</v>
      </c>
      <c r="K9500" t="s">
        <v>29707</v>
      </c>
      <c r="L9500" t="s">
        <v>18516</v>
      </c>
      <c r="M9500" t="s">
        <v>18516</v>
      </c>
    </row>
    <row r="9501" spans="1:13" ht="13.5">
      <c r="A9501" t="s">
        <v>43575</v>
      </c>
      <c r="B9501" t="s">
        <v>43576</v>
      </c>
      <c r="C9501" t="s">
        <v>29493</v>
      </c>
      <c r="D9501" t="s">
        <v>29494</v>
      </c>
      <c r="E9501" t="s">
        <v>18516</v>
      </c>
      <c r="F9501" t="s">
        <v>18516</v>
      </c>
      <c r="G9501" t="s">
        <v>18516</v>
      </c>
      <c r="H9501" t="s">
        <v>18516</v>
      </c>
      <c r="I9501" t="s">
        <v>18516</v>
      </c>
      <c r="J9501" t="s">
        <v>18516</v>
      </c>
      <c r="K9501" t="s">
        <v>29707</v>
      </c>
      <c r="L9501" t="s">
        <v>18516</v>
      </c>
      <c r="M9501" t="s">
        <v>18516</v>
      </c>
    </row>
    <row r="9502" spans="1:13" ht="13.5">
      <c r="A9502" t="s">
        <v>9889</v>
      </c>
      <c r="B9502" t="s">
        <v>43577</v>
      </c>
      <c r="C9502" t="s">
        <v>29493</v>
      </c>
      <c r="D9502" t="s">
        <v>29494</v>
      </c>
      <c r="E9502" t="s">
        <v>18516</v>
      </c>
      <c r="F9502" t="s">
        <v>18516</v>
      </c>
      <c r="G9502" t="s">
        <v>18516</v>
      </c>
      <c r="H9502" t="s">
        <v>18516</v>
      </c>
      <c r="I9502" t="s">
        <v>18516</v>
      </c>
      <c r="J9502" t="s">
        <v>18516</v>
      </c>
      <c r="K9502" t="s">
        <v>29707</v>
      </c>
      <c r="L9502" t="s">
        <v>18516</v>
      </c>
      <c r="M9502" t="s">
        <v>18516</v>
      </c>
    </row>
    <row r="9503" spans="1:13" ht="13.5">
      <c r="A9503" t="s">
        <v>43578</v>
      </c>
      <c r="B9503" t="s">
        <v>43579</v>
      </c>
      <c r="C9503" t="s">
        <v>29493</v>
      </c>
      <c r="D9503" t="s">
        <v>29494</v>
      </c>
      <c r="E9503" t="s">
        <v>18516</v>
      </c>
      <c r="F9503" t="s">
        <v>18516</v>
      </c>
      <c r="G9503" t="s">
        <v>18516</v>
      </c>
      <c r="H9503" t="s">
        <v>18516</v>
      </c>
      <c r="I9503" t="s">
        <v>18516</v>
      </c>
      <c r="J9503" t="s">
        <v>18516</v>
      </c>
      <c r="K9503" t="s">
        <v>29707</v>
      </c>
      <c r="L9503" t="s">
        <v>18516</v>
      </c>
      <c r="M9503" t="s">
        <v>18516</v>
      </c>
    </row>
    <row r="9504" spans="1:13" ht="13.5">
      <c r="A9504" t="s">
        <v>43580</v>
      </c>
      <c r="B9504" t="s">
        <v>43581</v>
      </c>
      <c r="C9504" t="s">
        <v>29493</v>
      </c>
      <c r="D9504" t="s">
        <v>29494</v>
      </c>
      <c r="E9504" s="164">
        <v>190</v>
      </c>
      <c r="F9504" s="164">
        <v>190</v>
      </c>
      <c r="G9504" t="s">
        <v>18516</v>
      </c>
      <c r="H9504" t="s">
        <v>18516</v>
      </c>
      <c r="I9504" s="164">
        <v>100.76</v>
      </c>
      <c r="J9504" s="164">
        <v>290.76</v>
      </c>
      <c r="K9504">
        <v>10</v>
      </c>
      <c r="L9504" t="s">
        <v>18516</v>
      </c>
      <c r="M9504" t="s">
        <v>18516</v>
      </c>
    </row>
    <row r="9505" spans="1:13" ht="13.5">
      <c r="A9505" t="s">
        <v>5631</v>
      </c>
      <c r="B9505" t="s">
        <v>43582</v>
      </c>
      <c r="C9505" t="s">
        <v>29493</v>
      </c>
      <c r="D9505" t="s">
        <v>29494</v>
      </c>
      <c r="E9505" t="s">
        <v>18516</v>
      </c>
      <c r="F9505" t="s">
        <v>18516</v>
      </c>
      <c r="G9505" t="s">
        <v>18516</v>
      </c>
      <c r="H9505" t="s">
        <v>18516</v>
      </c>
      <c r="I9505" t="s">
        <v>18516</v>
      </c>
      <c r="J9505" t="s">
        <v>18516</v>
      </c>
      <c r="K9505" t="s">
        <v>29707</v>
      </c>
      <c r="L9505" t="s">
        <v>18516</v>
      </c>
      <c r="M9505" t="s">
        <v>18516</v>
      </c>
    </row>
    <row r="9506" spans="1:13" ht="13.5">
      <c r="A9506" t="s">
        <v>43583</v>
      </c>
      <c r="B9506" t="s">
        <v>43584</v>
      </c>
      <c r="C9506" t="s">
        <v>29493</v>
      </c>
      <c r="D9506" t="s">
        <v>29494</v>
      </c>
      <c r="E9506" s="164">
        <v>110</v>
      </c>
      <c r="F9506" s="164">
        <v>110</v>
      </c>
      <c r="G9506" t="s">
        <v>18516</v>
      </c>
      <c r="H9506" t="s">
        <v>18516</v>
      </c>
      <c r="I9506" s="164">
        <v>42.22</v>
      </c>
      <c r="J9506" s="164">
        <v>152.22</v>
      </c>
      <c r="K9506">
        <v>0</v>
      </c>
      <c r="L9506" t="s">
        <v>18516</v>
      </c>
      <c r="M9506" t="s">
        <v>18516</v>
      </c>
    </row>
    <row r="9507" spans="1:13" ht="13.5">
      <c r="A9507" t="s">
        <v>43585</v>
      </c>
      <c r="B9507" t="s">
        <v>43586</v>
      </c>
      <c r="C9507" t="s">
        <v>29493</v>
      </c>
      <c r="D9507" t="s">
        <v>29494</v>
      </c>
      <c r="E9507" t="s">
        <v>18516</v>
      </c>
      <c r="F9507" t="s">
        <v>18516</v>
      </c>
      <c r="G9507" t="s">
        <v>18516</v>
      </c>
      <c r="H9507" t="s">
        <v>18516</v>
      </c>
      <c r="I9507" t="s">
        <v>18516</v>
      </c>
      <c r="J9507" t="s">
        <v>18516</v>
      </c>
      <c r="K9507" t="s">
        <v>29707</v>
      </c>
      <c r="L9507" t="s">
        <v>18516</v>
      </c>
      <c r="M9507" t="s">
        <v>18516</v>
      </c>
    </row>
    <row r="9508" spans="1:13" ht="13.5">
      <c r="A9508" t="s">
        <v>43587</v>
      </c>
      <c r="B9508" t="s">
        <v>43588</v>
      </c>
      <c r="C9508" t="s">
        <v>29493</v>
      </c>
      <c r="D9508" t="s">
        <v>29494</v>
      </c>
      <c r="E9508" t="s">
        <v>18516</v>
      </c>
      <c r="F9508" t="s">
        <v>18516</v>
      </c>
      <c r="G9508" t="s">
        <v>18516</v>
      </c>
      <c r="H9508" t="s">
        <v>18516</v>
      </c>
      <c r="I9508" t="s">
        <v>18516</v>
      </c>
      <c r="J9508" t="s">
        <v>18516</v>
      </c>
      <c r="K9508" t="s">
        <v>29707</v>
      </c>
      <c r="L9508" t="s">
        <v>18516</v>
      </c>
      <c r="M9508" t="s">
        <v>18516</v>
      </c>
    </row>
    <row r="9509" spans="1:13" ht="13.5">
      <c r="A9509" t="s">
        <v>43589</v>
      </c>
      <c r="B9509" t="s">
        <v>43590</v>
      </c>
      <c r="C9509" t="s">
        <v>29493</v>
      </c>
      <c r="D9509" t="s">
        <v>29494</v>
      </c>
      <c r="E9509" t="s">
        <v>18516</v>
      </c>
      <c r="F9509" t="s">
        <v>18516</v>
      </c>
      <c r="G9509" t="s">
        <v>18516</v>
      </c>
      <c r="H9509" t="s">
        <v>18516</v>
      </c>
      <c r="I9509" t="s">
        <v>18516</v>
      </c>
      <c r="J9509" t="s">
        <v>18516</v>
      </c>
      <c r="K9509" t="s">
        <v>29707</v>
      </c>
      <c r="L9509" t="s">
        <v>18516</v>
      </c>
      <c r="M9509" t="s">
        <v>18516</v>
      </c>
    </row>
    <row r="9510" spans="1:13" ht="13.5">
      <c r="A9510" t="s">
        <v>7010</v>
      </c>
      <c r="B9510" t="s">
        <v>43591</v>
      </c>
      <c r="C9510" t="s">
        <v>29493</v>
      </c>
      <c r="D9510" t="s">
        <v>29494</v>
      </c>
      <c r="E9510" t="s">
        <v>18516</v>
      </c>
      <c r="F9510" t="s">
        <v>18516</v>
      </c>
      <c r="G9510" t="s">
        <v>18516</v>
      </c>
      <c r="H9510" t="s">
        <v>18516</v>
      </c>
      <c r="I9510" t="s">
        <v>18516</v>
      </c>
      <c r="J9510" t="s">
        <v>18516</v>
      </c>
      <c r="K9510" t="s">
        <v>29707</v>
      </c>
      <c r="L9510" t="s">
        <v>18516</v>
      </c>
      <c r="M9510" t="s">
        <v>18516</v>
      </c>
    </row>
    <row r="9511" spans="1:13" ht="13.5">
      <c r="A9511" t="s">
        <v>1257</v>
      </c>
      <c r="B9511" t="s">
        <v>43592</v>
      </c>
      <c r="C9511" t="s">
        <v>29493</v>
      </c>
      <c r="D9511" t="s">
        <v>29494</v>
      </c>
      <c r="E9511" t="s">
        <v>18516</v>
      </c>
      <c r="F9511" t="s">
        <v>18516</v>
      </c>
      <c r="G9511" t="s">
        <v>18516</v>
      </c>
      <c r="H9511" t="s">
        <v>18516</v>
      </c>
      <c r="I9511" t="s">
        <v>18516</v>
      </c>
      <c r="J9511" t="s">
        <v>18516</v>
      </c>
      <c r="K9511" t="s">
        <v>29707</v>
      </c>
      <c r="L9511" t="s">
        <v>18516</v>
      </c>
      <c r="M9511" t="s">
        <v>18516</v>
      </c>
    </row>
    <row r="9512" spans="1:13" ht="13.5">
      <c r="A9512" t="s">
        <v>15850</v>
      </c>
      <c r="B9512" t="s">
        <v>43593</v>
      </c>
      <c r="C9512" t="s">
        <v>29493</v>
      </c>
      <c r="D9512" t="s">
        <v>29494</v>
      </c>
      <c r="E9512" t="s">
        <v>18516</v>
      </c>
      <c r="F9512" t="s">
        <v>18516</v>
      </c>
      <c r="G9512" t="s">
        <v>18516</v>
      </c>
      <c r="H9512" t="s">
        <v>18516</v>
      </c>
      <c r="I9512" t="s">
        <v>18516</v>
      </c>
      <c r="J9512" t="s">
        <v>18516</v>
      </c>
      <c r="K9512" t="s">
        <v>29707</v>
      </c>
      <c r="L9512" t="s">
        <v>18516</v>
      </c>
      <c r="M9512" t="s">
        <v>18516</v>
      </c>
    </row>
    <row r="9513" spans="1:13" ht="13.5">
      <c r="A9513" t="s">
        <v>15844</v>
      </c>
      <c r="B9513" t="s">
        <v>43594</v>
      </c>
      <c r="C9513" t="s">
        <v>29493</v>
      </c>
      <c r="D9513" t="s">
        <v>29494</v>
      </c>
      <c r="E9513" t="s">
        <v>18516</v>
      </c>
      <c r="F9513" t="s">
        <v>18516</v>
      </c>
      <c r="G9513" t="s">
        <v>18516</v>
      </c>
      <c r="H9513" t="s">
        <v>18516</v>
      </c>
      <c r="I9513" t="s">
        <v>18516</v>
      </c>
      <c r="J9513" t="s">
        <v>18516</v>
      </c>
      <c r="K9513" t="s">
        <v>29707</v>
      </c>
      <c r="L9513" t="s">
        <v>18516</v>
      </c>
      <c r="M9513" t="s">
        <v>18516</v>
      </c>
    </row>
    <row r="9514" spans="1:13" ht="13.5">
      <c r="A9514" t="s">
        <v>776</v>
      </c>
      <c r="B9514" t="s">
        <v>43595</v>
      </c>
      <c r="C9514" t="s">
        <v>29493</v>
      </c>
      <c r="D9514" t="s">
        <v>29494</v>
      </c>
      <c r="E9514" s="164">
        <v>160</v>
      </c>
      <c r="F9514" s="164">
        <v>130</v>
      </c>
      <c r="G9514" s="165">
        <v>0.81</v>
      </c>
      <c r="H9514" t="s">
        <v>18516</v>
      </c>
      <c r="I9514" s="164">
        <v>44.35</v>
      </c>
      <c r="J9514" s="164">
        <v>174.35</v>
      </c>
      <c r="K9514">
        <v>21</v>
      </c>
      <c r="L9514" t="s">
        <v>18516</v>
      </c>
      <c r="M9514" t="s">
        <v>18516</v>
      </c>
    </row>
    <row r="9515" spans="1:13" ht="13.5">
      <c r="A9515" t="s">
        <v>43596</v>
      </c>
      <c r="B9515" t="s">
        <v>43597</v>
      </c>
      <c r="C9515" t="s">
        <v>29493</v>
      </c>
      <c r="D9515" t="s">
        <v>29494</v>
      </c>
      <c r="E9515" s="164">
        <v>190</v>
      </c>
      <c r="F9515" s="164">
        <v>190</v>
      </c>
      <c r="G9515" t="s">
        <v>18516</v>
      </c>
      <c r="H9515" t="s">
        <v>18516</v>
      </c>
      <c r="I9515" s="164">
        <v>55.35</v>
      </c>
      <c r="J9515" s="164">
        <v>245.35</v>
      </c>
      <c r="K9515">
        <v>0</v>
      </c>
      <c r="L9515" t="s">
        <v>29439</v>
      </c>
      <c r="M9515" t="s">
        <v>29446</v>
      </c>
    </row>
    <row r="9516" spans="1:13" ht="13.5">
      <c r="A9516" t="s">
        <v>43598</v>
      </c>
      <c r="B9516" t="s">
        <v>43599</v>
      </c>
      <c r="C9516" t="s">
        <v>29493</v>
      </c>
      <c r="D9516" t="s">
        <v>29494</v>
      </c>
      <c r="E9516" t="s">
        <v>18516</v>
      </c>
      <c r="F9516" t="s">
        <v>18516</v>
      </c>
      <c r="G9516" t="s">
        <v>18516</v>
      </c>
      <c r="H9516" t="s">
        <v>18516</v>
      </c>
      <c r="I9516" t="s">
        <v>18516</v>
      </c>
      <c r="J9516" t="s">
        <v>18516</v>
      </c>
      <c r="K9516" t="s">
        <v>29707</v>
      </c>
      <c r="L9516" t="s">
        <v>18516</v>
      </c>
      <c r="M9516" t="s">
        <v>18516</v>
      </c>
    </row>
    <row r="9517" spans="1:13" ht="13.5">
      <c r="A9517" t="s">
        <v>43600</v>
      </c>
      <c r="B9517" t="s">
        <v>43601</v>
      </c>
      <c r="C9517" t="s">
        <v>29493</v>
      </c>
      <c r="D9517" t="s">
        <v>29494</v>
      </c>
      <c r="E9517" t="s">
        <v>18516</v>
      </c>
      <c r="F9517" t="s">
        <v>18516</v>
      </c>
      <c r="G9517" t="s">
        <v>18516</v>
      </c>
      <c r="H9517" t="s">
        <v>18516</v>
      </c>
      <c r="I9517" t="s">
        <v>18516</v>
      </c>
      <c r="J9517" t="s">
        <v>18516</v>
      </c>
      <c r="K9517" t="s">
        <v>29707</v>
      </c>
      <c r="L9517" t="s">
        <v>18516</v>
      </c>
      <c r="M9517" t="s">
        <v>18516</v>
      </c>
    </row>
    <row r="9518" spans="1:13" ht="13.5">
      <c r="A9518" t="s">
        <v>43602</v>
      </c>
      <c r="B9518" t="s">
        <v>43603</v>
      </c>
      <c r="C9518" t="s">
        <v>29493</v>
      </c>
      <c r="D9518" t="s">
        <v>29494</v>
      </c>
      <c r="E9518" t="s">
        <v>18516</v>
      </c>
      <c r="F9518" t="s">
        <v>18516</v>
      </c>
      <c r="G9518" t="s">
        <v>18516</v>
      </c>
      <c r="H9518" t="s">
        <v>18516</v>
      </c>
      <c r="I9518" t="s">
        <v>18516</v>
      </c>
      <c r="J9518" t="s">
        <v>18516</v>
      </c>
      <c r="K9518" t="s">
        <v>29707</v>
      </c>
      <c r="L9518" t="s">
        <v>18516</v>
      </c>
      <c r="M9518" t="s">
        <v>18516</v>
      </c>
    </row>
    <row r="9519" spans="1:13" ht="13.5">
      <c r="A9519" t="s">
        <v>43604</v>
      </c>
      <c r="B9519" t="s">
        <v>43605</v>
      </c>
      <c r="C9519" t="s">
        <v>29493</v>
      </c>
      <c r="D9519" t="s">
        <v>29494</v>
      </c>
      <c r="E9519" t="s">
        <v>18516</v>
      </c>
      <c r="F9519" t="s">
        <v>18516</v>
      </c>
      <c r="G9519" t="s">
        <v>18516</v>
      </c>
      <c r="H9519" t="s">
        <v>18516</v>
      </c>
      <c r="I9519" t="s">
        <v>18516</v>
      </c>
      <c r="J9519" t="s">
        <v>18516</v>
      </c>
      <c r="K9519" t="s">
        <v>29707</v>
      </c>
      <c r="L9519" t="s">
        <v>18516</v>
      </c>
      <c r="M9519" t="s">
        <v>18516</v>
      </c>
    </row>
    <row r="9520" spans="1:13" ht="13.5">
      <c r="A9520" t="s">
        <v>43606</v>
      </c>
      <c r="B9520" t="s">
        <v>43607</v>
      </c>
      <c r="C9520" t="s">
        <v>29493</v>
      </c>
      <c r="D9520" t="s">
        <v>29494</v>
      </c>
      <c r="E9520" t="s">
        <v>18516</v>
      </c>
      <c r="F9520" t="s">
        <v>18516</v>
      </c>
      <c r="G9520" t="s">
        <v>18516</v>
      </c>
      <c r="H9520" t="s">
        <v>18516</v>
      </c>
      <c r="I9520" t="s">
        <v>18516</v>
      </c>
      <c r="J9520" t="s">
        <v>18516</v>
      </c>
      <c r="K9520" t="s">
        <v>29707</v>
      </c>
      <c r="L9520" t="s">
        <v>18516</v>
      </c>
      <c r="M9520" t="s">
        <v>18516</v>
      </c>
    </row>
    <row r="9521" spans="1:13" ht="13.5">
      <c r="A9521" t="s">
        <v>8130</v>
      </c>
      <c r="B9521" t="s">
        <v>43608</v>
      </c>
      <c r="C9521" t="s">
        <v>29493</v>
      </c>
      <c r="D9521" t="s">
        <v>29494</v>
      </c>
      <c r="E9521" s="164">
        <v>304</v>
      </c>
      <c r="F9521" s="164">
        <v>304</v>
      </c>
      <c r="G9521" t="s">
        <v>18516</v>
      </c>
      <c r="H9521" t="s">
        <v>18516</v>
      </c>
      <c r="I9521" s="164">
        <v>71.56</v>
      </c>
      <c r="J9521" s="164">
        <v>375.56</v>
      </c>
      <c r="K9521">
        <v>44</v>
      </c>
      <c r="L9521" t="s">
        <v>29455</v>
      </c>
      <c r="M9521" t="s">
        <v>29446</v>
      </c>
    </row>
    <row r="9522" spans="1:13" ht="13.5">
      <c r="A9522" t="s">
        <v>160</v>
      </c>
      <c r="B9522" t="s">
        <v>43609</v>
      </c>
      <c r="C9522" t="s">
        <v>29493</v>
      </c>
      <c r="D9522" t="s">
        <v>29494</v>
      </c>
      <c r="E9522" s="164">
        <v>479</v>
      </c>
      <c r="F9522" s="164">
        <v>374</v>
      </c>
      <c r="G9522" s="165">
        <v>0.78</v>
      </c>
      <c r="H9522" t="s">
        <v>18516</v>
      </c>
      <c r="I9522" s="164">
        <v>122.81</v>
      </c>
      <c r="J9522" s="164">
        <v>496.81</v>
      </c>
      <c r="K9522">
        <v>0</v>
      </c>
      <c r="L9522" t="s">
        <v>18516</v>
      </c>
      <c r="M9522" t="s">
        <v>18516</v>
      </c>
    </row>
    <row r="9523" spans="1:13" ht="13.5">
      <c r="A9523" t="s">
        <v>15739</v>
      </c>
      <c r="B9523" t="s">
        <v>43610</v>
      </c>
      <c r="C9523" t="s">
        <v>29493</v>
      </c>
      <c r="D9523" t="s">
        <v>29494</v>
      </c>
      <c r="E9523" s="164">
        <v>225</v>
      </c>
      <c r="F9523" s="164">
        <v>200</v>
      </c>
      <c r="G9523" s="165">
        <v>0.88</v>
      </c>
      <c r="H9523" t="s">
        <v>18516</v>
      </c>
      <c r="I9523" s="164">
        <v>136.59</v>
      </c>
      <c r="J9523" s="164">
        <v>336.59</v>
      </c>
      <c r="K9523">
        <v>12</v>
      </c>
      <c r="L9523" t="s">
        <v>18516</v>
      </c>
      <c r="M9523" t="s">
        <v>18516</v>
      </c>
    </row>
    <row r="9524" spans="1:13" ht="13.5">
      <c r="A9524" t="s">
        <v>43611</v>
      </c>
      <c r="B9524" t="s">
        <v>43612</v>
      </c>
      <c r="C9524" t="s">
        <v>29493</v>
      </c>
      <c r="D9524" t="s">
        <v>29494</v>
      </c>
      <c r="E9524" t="s">
        <v>18516</v>
      </c>
      <c r="F9524" t="s">
        <v>18516</v>
      </c>
      <c r="G9524" t="s">
        <v>18516</v>
      </c>
      <c r="H9524" t="s">
        <v>18516</v>
      </c>
      <c r="I9524" t="s">
        <v>18516</v>
      </c>
      <c r="J9524" t="s">
        <v>18516</v>
      </c>
      <c r="K9524" t="s">
        <v>29707</v>
      </c>
      <c r="L9524" t="s">
        <v>18516</v>
      </c>
      <c r="M9524" t="s">
        <v>18516</v>
      </c>
    </row>
    <row r="9525" spans="1:13" ht="13.5">
      <c r="A9525" t="s">
        <v>2963</v>
      </c>
      <c r="B9525" t="s">
        <v>43613</v>
      </c>
      <c r="C9525" t="s">
        <v>29493</v>
      </c>
      <c r="D9525" t="s">
        <v>29494</v>
      </c>
      <c r="E9525" t="s">
        <v>18516</v>
      </c>
      <c r="F9525" t="s">
        <v>18516</v>
      </c>
      <c r="G9525" t="s">
        <v>18516</v>
      </c>
      <c r="H9525" t="s">
        <v>18516</v>
      </c>
      <c r="I9525" t="s">
        <v>18516</v>
      </c>
      <c r="J9525" t="s">
        <v>18516</v>
      </c>
      <c r="K9525" t="s">
        <v>29707</v>
      </c>
      <c r="L9525" t="s">
        <v>18516</v>
      </c>
      <c r="M9525" t="s">
        <v>18516</v>
      </c>
    </row>
    <row r="9526" spans="1:13" ht="13.5">
      <c r="A9526" t="s">
        <v>5580</v>
      </c>
      <c r="B9526" t="s">
        <v>43614</v>
      </c>
      <c r="C9526" t="s">
        <v>29493</v>
      </c>
      <c r="D9526" t="s">
        <v>29494</v>
      </c>
      <c r="E9526" t="s">
        <v>18516</v>
      </c>
      <c r="F9526" t="s">
        <v>18516</v>
      </c>
      <c r="G9526" t="s">
        <v>18516</v>
      </c>
      <c r="H9526" t="s">
        <v>18516</v>
      </c>
      <c r="I9526" t="s">
        <v>18516</v>
      </c>
      <c r="J9526" t="s">
        <v>18516</v>
      </c>
      <c r="K9526" t="s">
        <v>29707</v>
      </c>
      <c r="L9526" t="s">
        <v>18516</v>
      </c>
      <c r="M9526" t="s">
        <v>18516</v>
      </c>
    </row>
    <row r="9527" spans="1:13" ht="13.5">
      <c r="A9527" t="s">
        <v>8536</v>
      </c>
      <c r="B9527" t="s">
        <v>43615</v>
      </c>
      <c r="C9527" t="s">
        <v>29493</v>
      </c>
      <c r="D9527" t="s">
        <v>29494</v>
      </c>
      <c r="E9527" t="s">
        <v>18516</v>
      </c>
      <c r="F9527" t="s">
        <v>18516</v>
      </c>
      <c r="G9527" t="s">
        <v>18516</v>
      </c>
      <c r="H9527" t="s">
        <v>18516</v>
      </c>
      <c r="I9527" t="s">
        <v>18516</v>
      </c>
      <c r="J9527" t="s">
        <v>18516</v>
      </c>
      <c r="K9527" t="s">
        <v>29707</v>
      </c>
      <c r="L9527" t="s">
        <v>18516</v>
      </c>
      <c r="M9527" t="s">
        <v>18516</v>
      </c>
    </row>
    <row r="9528" spans="1:13" ht="13.5">
      <c r="A9528" t="s">
        <v>8533</v>
      </c>
      <c r="B9528" t="s">
        <v>43616</v>
      </c>
      <c r="C9528" t="s">
        <v>29493</v>
      </c>
      <c r="D9528" t="s">
        <v>29494</v>
      </c>
      <c r="E9528" t="s">
        <v>18516</v>
      </c>
      <c r="F9528" t="s">
        <v>18516</v>
      </c>
      <c r="G9528" t="s">
        <v>18516</v>
      </c>
      <c r="H9528" t="s">
        <v>18516</v>
      </c>
      <c r="I9528" t="s">
        <v>18516</v>
      </c>
      <c r="J9528" t="s">
        <v>18516</v>
      </c>
      <c r="K9528" t="s">
        <v>29707</v>
      </c>
      <c r="L9528" t="s">
        <v>18516</v>
      </c>
      <c r="M9528" t="s">
        <v>18516</v>
      </c>
    </row>
    <row r="9529" spans="1:13" ht="13.5">
      <c r="A9529" t="s">
        <v>8527</v>
      </c>
      <c r="B9529" t="s">
        <v>43617</v>
      </c>
      <c r="C9529" t="s">
        <v>29493</v>
      </c>
      <c r="D9529" t="s">
        <v>29494</v>
      </c>
      <c r="E9529" t="s">
        <v>18516</v>
      </c>
      <c r="F9529" t="s">
        <v>18516</v>
      </c>
      <c r="G9529" t="s">
        <v>18516</v>
      </c>
      <c r="H9529" t="s">
        <v>18516</v>
      </c>
      <c r="I9529" t="s">
        <v>18516</v>
      </c>
      <c r="J9529" t="s">
        <v>18516</v>
      </c>
      <c r="K9529" t="s">
        <v>29707</v>
      </c>
      <c r="L9529" t="s">
        <v>18516</v>
      </c>
      <c r="M9529" t="s">
        <v>18516</v>
      </c>
    </row>
    <row r="9530" spans="1:13" ht="13.5">
      <c r="A9530" t="s">
        <v>43618</v>
      </c>
      <c r="B9530" t="s">
        <v>42491</v>
      </c>
      <c r="C9530" t="s">
        <v>29493</v>
      </c>
      <c r="D9530" t="s">
        <v>29494</v>
      </c>
      <c r="E9530" t="s">
        <v>18516</v>
      </c>
      <c r="F9530" t="s">
        <v>18516</v>
      </c>
      <c r="G9530" t="s">
        <v>18516</v>
      </c>
      <c r="H9530" t="s">
        <v>18516</v>
      </c>
      <c r="I9530" t="s">
        <v>18516</v>
      </c>
      <c r="J9530" t="s">
        <v>18516</v>
      </c>
      <c r="K9530" t="s">
        <v>29707</v>
      </c>
      <c r="L9530" t="s">
        <v>18516</v>
      </c>
      <c r="M9530" t="s">
        <v>18516</v>
      </c>
    </row>
    <row r="9531" spans="1:13" ht="13.5">
      <c r="A9531" t="s">
        <v>43619</v>
      </c>
      <c r="B9531" t="s">
        <v>43620</v>
      </c>
      <c r="C9531" t="s">
        <v>29493</v>
      </c>
      <c r="D9531" t="s">
        <v>29494</v>
      </c>
      <c r="E9531" s="164">
        <v>182</v>
      </c>
      <c r="F9531" s="164">
        <v>182</v>
      </c>
      <c r="G9531" t="s">
        <v>18516</v>
      </c>
      <c r="H9531" t="s">
        <v>18516</v>
      </c>
      <c r="I9531" s="164">
        <v>54.49</v>
      </c>
      <c r="J9531" s="164">
        <v>236.49</v>
      </c>
      <c r="K9531">
        <v>38</v>
      </c>
      <c r="L9531" t="s">
        <v>18516</v>
      </c>
      <c r="M9531" t="s">
        <v>18516</v>
      </c>
    </row>
    <row r="9532" spans="1:13" ht="13.5">
      <c r="A9532" t="s">
        <v>43621</v>
      </c>
      <c r="B9532" t="s">
        <v>43622</v>
      </c>
      <c r="C9532" t="s">
        <v>29493</v>
      </c>
      <c r="D9532" t="s">
        <v>29494</v>
      </c>
      <c r="E9532" t="s">
        <v>18516</v>
      </c>
      <c r="F9532" t="s">
        <v>18516</v>
      </c>
      <c r="G9532" t="s">
        <v>18516</v>
      </c>
      <c r="H9532" t="s">
        <v>18516</v>
      </c>
      <c r="I9532" t="s">
        <v>18516</v>
      </c>
      <c r="J9532" t="s">
        <v>18516</v>
      </c>
      <c r="K9532" t="s">
        <v>29707</v>
      </c>
      <c r="L9532" t="s">
        <v>18516</v>
      </c>
      <c r="M9532" t="s">
        <v>18516</v>
      </c>
    </row>
    <row r="9533" spans="1:13" ht="13.5">
      <c r="A9533" t="s">
        <v>1428</v>
      </c>
      <c r="B9533" t="s">
        <v>43623</v>
      </c>
      <c r="C9533" t="s">
        <v>29493</v>
      </c>
      <c r="D9533" t="s">
        <v>29494</v>
      </c>
      <c r="E9533" t="s">
        <v>18516</v>
      </c>
      <c r="F9533" t="s">
        <v>18516</v>
      </c>
      <c r="G9533" t="s">
        <v>18516</v>
      </c>
      <c r="H9533" t="s">
        <v>18516</v>
      </c>
      <c r="I9533" t="s">
        <v>18516</v>
      </c>
      <c r="J9533" t="s">
        <v>18516</v>
      </c>
      <c r="K9533" t="s">
        <v>29707</v>
      </c>
      <c r="L9533" t="s">
        <v>18516</v>
      </c>
      <c r="M9533" t="s">
        <v>18516</v>
      </c>
    </row>
    <row r="9534" spans="1:13" ht="13.5">
      <c r="A9534" t="s">
        <v>43624</v>
      </c>
      <c r="B9534" t="s">
        <v>43625</v>
      </c>
      <c r="C9534" t="s">
        <v>29493</v>
      </c>
      <c r="D9534" t="s">
        <v>29494</v>
      </c>
      <c r="E9534" t="s">
        <v>18516</v>
      </c>
      <c r="F9534" t="s">
        <v>18516</v>
      </c>
      <c r="G9534" t="s">
        <v>18516</v>
      </c>
      <c r="H9534" t="s">
        <v>18516</v>
      </c>
      <c r="I9534" t="s">
        <v>18516</v>
      </c>
      <c r="J9534" t="s">
        <v>18516</v>
      </c>
      <c r="K9534" t="s">
        <v>29707</v>
      </c>
      <c r="L9534" t="s">
        <v>18516</v>
      </c>
      <c r="M9534" t="s">
        <v>18516</v>
      </c>
    </row>
    <row r="9535" spans="1:13" ht="13.5">
      <c r="A9535" t="s">
        <v>43626</v>
      </c>
      <c r="B9535" t="s">
        <v>43627</v>
      </c>
      <c r="C9535" t="s">
        <v>29493</v>
      </c>
      <c r="D9535" t="s">
        <v>29494</v>
      </c>
      <c r="E9535" t="s">
        <v>18516</v>
      </c>
      <c r="F9535" t="s">
        <v>18516</v>
      </c>
      <c r="G9535" t="s">
        <v>18516</v>
      </c>
      <c r="H9535" t="s">
        <v>18516</v>
      </c>
      <c r="I9535" t="s">
        <v>18516</v>
      </c>
      <c r="J9535" t="s">
        <v>18516</v>
      </c>
      <c r="K9535" t="s">
        <v>29707</v>
      </c>
      <c r="L9535" t="s">
        <v>18516</v>
      </c>
      <c r="M9535" t="s">
        <v>18516</v>
      </c>
    </row>
    <row r="9536" spans="1:13" ht="13.5">
      <c r="A9536" t="s">
        <v>14022</v>
      </c>
      <c r="B9536" t="s">
        <v>43628</v>
      </c>
      <c r="C9536" t="s">
        <v>29493</v>
      </c>
      <c r="D9536" t="s">
        <v>29494</v>
      </c>
      <c r="E9536" s="164">
        <v>146</v>
      </c>
      <c r="F9536" s="164">
        <v>146</v>
      </c>
      <c r="G9536" t="s">
        <v>18516</v>
      </c>
      <c r="H9536" t="s">
        <v>18516</v>
      </c>
      <c r="I9536" s="164">
        <v>40.26</v>
      </c>
      <c r="J9536" s="164">
        <v>186.26</v>
      </c>
      <c r="K9536">
        <v>68</v>
      </c>
      <c r="L9536" t="s">
        <v>18516</v>
      </c>
      <c r="M9536" t="s">
        <v>18516</v>
      </c>
    </row>
    <row r="9537" spans="1:13" ht="13.5">
      <c r="A9537" t="s">
        <v>6784</v>
      </c>
      <c r="B9537" t="s">
        <v>43629</v>
      </c>
      <c r="C9537" t="s">
        <v>29493</v>
      </c>
      <c r="D9537" t="s">
        <v>29494</v>
      </c>
      <c r="E9537" t="s">
        <v>18516</v>
      </c>
      <c r="F9537" t="s">
        <v>18516</v>
      </c>
      <c r="G9537" t="s">
        <v>18516</v>
      </c>
      <c r="H9537" t="s">
        <v>18516</v>
      </c>
      <c r="I9537" t="s">
        <v>18516</v>
      </c>
      <c r="J9537" t="s">
        <v>18516</v>
      </c>
      <c r="K9537" t="s">
        <v>29707</v>
      </c>
      <c r="L9537" t="s">
        <v>18516</v>
      </c>
      <c r="M9537" t="s">
        <v>18516</v>
      </c>
    </row>
    <row r="9538" spans="1:13" ht="13.5">
      <c r="A9538" t="s">
        <v>43630</v>
      </c>
      <c r="B9538" t="s">
        <v>43631</v>
      </c>
      <c r="C9538" t="s">
        <v>29493</v>
      </c>
      <c r="D9538" t="s">
        <v>29494</v>
      </c>
      <c r="E9538" t="s">
        <v>18516</v>
      </c>
      <c r="F9538" t="s">
        <v>18516</v>
      </c>
      <c r="G9538" t="s">
        <v>18516</v>
      </c>
      <c r="H9538" t="s">
        <v>18516</v>
      </c>
      <c r="I9538" t="s">
        <v>18516</v>
      </c>
      <c r="J9538" t="s">
        <v>18516</v>
      </c>
      <c r="K9538" t="s">
        <v>29707</v>
      </c>
      <c r="L9538" t="s">
        <v>18516</v>
      </c>
      <c r="M9538" t="s">
        <v>18516</v>
      </c>
    </row>
    <row r="9539" spans="1:13" ht="13.5">
      <c r="A9539" t="s">
        <v>43632</v>
      </c>
      <c r="B9539" t="s">
        <v>43633</v>
      </c>
      <c r="C9539" t="s">
        <v>29493</v>
      </c>
      <c r="D9539" t="s">
        <v>29494</v>
      </c>
      <c r="E9539" t="s">
        <v>18516</v>
      </c>
      <c r="F9539" t="s">
        <v>18516</v>
      </c>
      <c r="G9539" t="s">
        <v>18516</v>
      </c>
      <c r="H9539" t="s">
        <v>18516</v>
      </c>
      <c r="I9539" t="s">
        <v>18516</v>
      </c>
      <c r="J9539" t="s">
        <v>18516</v>
      </c>
      <c r="K9539" t="s">
        <v>29707</v>
      </c>
      <c r="L9539" t="s">
        <v>18516</v>
      </c>
      <c r="M9539" t="s">
        <v>18516</v>
      </c>
    </row>
    <row r="9540" spans="1:13" ht="13.5">
      <c r="A9540" t="s">
        <v>43634</v>
      </c>
      <c r="B9540" t="s">
        <v>43635</v>
      </c>
      <c r="C9540" t="s">
        <v>29493</v>
      </c>
      <c r="D9540" t="s">
        <v>29494</v>
      </c>
      <c r="E9540" t="s">
        <v>18516</v>
      </c>
      <c r="F9540" t="s">
        <v>18516</v>
      </c>
      <c r="G9540" t="s">
        <v>18516</v>
      </c>
      <c r="H9540" t="s">
        <v>18516</v>
      </c>
      <c r="I9540" t="s">
        <v>18516</v>
      </c>
      <c r="J9540" t="s">
        <v>18516</v>
      </c>
      <c r="K9540" t="s">
        <v>29707</v>
      </c>
      <c r="L9540" t="s">
        <v>18516</v>
      </c>
      <c r="M9540" t="s">
        <v>18516</v>
      </c>
    </row>
    <row r="9541" spans="1:13" ht="13.5">
      <c r="A9541" t="s">
        <v>43636</v>
      </c>
      <c r="B9541" t="s">
        <v>43637</v>
      </c>
      <c r="C9541" t="s">
        <v>29493</v>
      </c>
      <c r="D9541" t="s">
        <v>29494</v>
      </c>
      <c r="E9541" s="164">
        <v>183</v>
      </c>
      <c r="F9541" s="164">
        <v>183</v>
      </c>
      <c r="G9541" t="s">
        <v>18516</v>
      </c>
      <c r="H9541" t="s">
        <v>18516</v>
      </c>
      <c r="I9541" s="164">
        <v>38.2</v>
      </c>
      <c r="J9541" s="164">
        <v>221.2</v>
      </c>
      <c r="K9541">
        <v>221</v>
      </c>
      <c r="L9541" t="s">
        <v>18516</v>
      </c>
      <c r="M9541" t="s">
        <v>18516</v>
      </c>
    </row>
    <row r="9542" spans="1:13" ht="13.5">
      <c r="A9542" t="s">
        <v>43638</v>
      </c>
      <c r="B9542" t="s">
        <v>43639</v>
      </c>
      <c r="C9542" t="s">
        <v>29493</v>
      </c>
      <c r="D9542" t="s">
        <v>29494</v>
      </c>
      <c r="E9542" s="164">
        <v>166</v>
      </c>
      <c r="F9542" s="164">
        <v>118</v>
      </c>
      <c r="G9542" s="165">
        <v>0.71</v>
      </c>
      <c r="H9542" t="s">
        <v>18516</v>
      </c>
      <c r="I9542" s="164">
        <v>37.39</v>
      </c>
      <c r="J9542" s="164">
        <v>155.39</v>
      </c>
      <c r="K9542">
        <v>114</v>
      </c>
      <c r="L9542" t="s">
        <v>18516</v>
      </c>
      <c r="M9542" t="s">
        <v>18516</v>
      </c>
    </row>
    <row r="9543" spans="1:13" ht="13.5">
      <c r="A9543" t="s">
        <v>43640</v>
      </c>
      <c r="B9543" t="s">
        <v>43641</v>
      </c>
      <c r="C9543" t="s">
        <v>29493</v>
      </c>
      <c r="D9543" t="s">
        <v>29494</v>
      </c>
      <c r="E9543" s="164">
        <v>166</v>
      </c>
      <c r="F9543" s="164">
        <v>118</v>
      </c>
      <c r="G9543" s="165">
        <v>0.71</v>
      </c>
      <c r="H9543" t="s">
        <v>18516</v>
      </c>
      <c r="I9543" s="164">
        <v>37.39</v>
      </c>
      <c r="J9543" s="164">
        <v>155.39</v>
      </c>
      <c r="K9543">
        <v>52</v>
      </c>
      <c r="L9543" t="s">
        <v>18516</v>
      </c>
      <c r="M9543" t="s">
        <v>18516</v>
      </c>
    </row>
    <row r="9544" spans="1:13" ht="13.5">
      <c r="A9544" t="s">
        <v>9361</v>
      </c>
      <c r="B9544" t="s">
        <v>43642</v>
      </c>
      <c r="C9544" t="s">
        <v>29493</v>
      </c>
      <c r="D9544" t="s">
        <v>29494</v>
      </c>
      <c r="E9544" t="s">
        <v>18516</v>
      </c>
      <c r="F9544" t="s">
        <v>18516</v>
      </c>
      <c r="G9544" t="s">
        <v>18516</v>
      </c>
      <c r="H9544" t="s">
        <v>18516</v>
      </c>
      <c r="I9544" t="s">
        <v>18516</v>
      </c>
      <c r="J9544" t="s">
        <v>18516</v>
      </c>
      <c r="K9544" t="s">
        <v>29707</v>
      </c>
      <c r="L9544" t="s">
        <v>18516</v>
      </c>
      <c r="M9544" t="s">
        <v>18516</v>
      </c>
    </row>
    <row r="9545" spans="1:13" ht="13.5">
      <c r="A9545" t="s">
        <v>9364</v>
      </c>
      <c r="B9545" t="s">
        <v>43643</v>
      </c>
      <c r="C9545" t="s">
        <v>29493</v>
      </c>
      <c r="D9545" t="s">
        <v>29494</v>
      </c>
      <c r="E9545" t="s">
        <v>18516</v>
      </c>
      <c r="F9545" t="s">
        <v>18516</v>
      </c>
      <c r="G9545" t="s">
        <v>18516</v>
      </c>
      <c r="H9545" t="s">
        <v>18516</v>
      </c>
      <c r="I9545" t="s">
        <v>18516</v>
      </c>
      <c r="J9545" t="s">
        <v>18516</v>
      </c>
      <c r="K9545" t="s">
        <v>29707</v>
      </c>
      <c r="L9545" t="s">
        <v>18516</v>
      </c>
      <c r="M9545" t="s">
        <v>18516</v>
      </c>
    </row>
    <row r="9546" spans="1:13" ht="13.5">
      <c r="A9546" t="s">
        <v>43644</v>
      </c>
      <c r="B9546" t="s">
        <v>43264</v>
      </c>
      <c r="C9546" t="s">
        <v>29493</v>
      </c>
      <c r="D9546" t="s">
        <v>29494</v>
      </c>
      <c r="E9546" t="s">
        <v>18516</v>
      </c>
      <c r="F9546" t="s">
        <v>18516</v>
      </c>
      <c r="G9546" t="s">
        <v>18516</v>
      </c>
      <c r="H9546" t="s">
        <v>18516</v>
      </c>
      <c r="I9546" t="s">
        <v>18516</v>
      </c>
      <c r="J9546" t="s">
        <v>18516</v>
      </c>
      <c r="K9546" t="s">
        <v>29707</v>
      </c>
      <c r="L9546" t="s">
        <v>18516</v>
      </c>
      <c r="M9546" t="s">
        <v>18516</v>
      </c>
    </row>
    <row r="9547" spans="1:13" ht="13.5">
      <c r="A9547" t="s">
        <v>10248</v>
      </c>
      <c r="B9547" t="s">
        <v>43645</v>
      </c>
      <c r="C9547" t="s">
        <v>29493</v>
      </c>
      <c r="D9547" t="s">
        <v>29494</v>
      </c>
      <c r="E9547" s="164">
        <v>239</v>
      </c>
      <c r="F9547" s="164">
        <v>239</v>
      </c>
      <c r="G9547" t="s">
        <v>18516</v>
      </c>
      <c r="H9547" t="s">
        <v>18516</v>
      </c>
      <c r="I9547" s="164">
        <v>82.48</v>
      </c>
      <c r="J9547" s="164">
        <v>321.48</v>
      </c>
      <c r="K9547">
        <v>0</v>
      </c>
      <c r="L9547" t="s">
        <v>18516</v>
      </c>
      <c r="M9547" t="s">
        <v>18516</v>
      </c>
    </row>
    <row r="9548" spans="1:13" ht="13.5">
      <c r="A9548" t="s">
        <v>43646</v>
      </c>
      <c r="B9548" t="s">
        <v>43647</v>
      </c>
      <c r="C9548" t="s">
        <v>29493</v>
      </c>
      <c r="D9548" t="s">
        <v>29494</v>
      </c>
      <c r="E9548" t="s">
        <v>18516</v>
      </c>
      <c r="F9548" t="s">
        <v>18516</v>
      </c>
      <c r="G9548" t="s">
        <v>18516</v>
      </c>
      <c r="H9548" t="s">
        <v>18516</v>
      </c>
      <c r="I9548" t="s">
        <v>18516</v>
      </c>
      <c r="J9548" t="s">
        <v>18516</v>
      </c>
      <c r="K9548" t="s">
        <v>29707</v>
      </c>
      <c r="L9548" t="s">
        <v>18516</v>
      </c>
      <c r="M9548" t="s">
        <v>18516</v>
      </c>
    </row>
    <row r="9549" spans="1:13" ht="13.5">
      <c r="A9549" t="s">
        <v>43648</v>
      </c>
      <c r="B9549" t="s">
        <v>43649</v>
      </c>
      <c r="C9549" t="s">
        <v>29493</v>
      </c>
      <c r="D9549" t="s">
        <v>29494</v>
      </c>
      <c r="E9549" t="s">
        <v>18516</v>
      </c>
      <c r="F9549" t="s">
        <v>18516</v>
      </c>
      <c r="G9549" t="s">
        <v>18516</v>
      </c>
      <c r="H9549" t="s">
        <v>18516</v>
      </c>
      <c r="I9549" t="s">
        <v>18516</v>
      </c>
      <c r="J9549" t="s">
        <v>18516</v>
      </c>
      <c r="K9549" t="s">
        <v>29707</v>
      </c>
      <c r="L9549" t="s">
        <v>18516</v>
      </c>
      <c r="M9549" t="s">
        <v>18516</v>
      </c>
    </row>
    <row r="9550" spans="1:13" ht="13.5">
      <c r="A9550" t="s">
        <v>43650</v>
      </c>
      <c r="B9550" t="s">
        <v>43651</v>
      </c>
      <c r="C9550" t="s">
        <v>29493</v>
      </c>
      <c r="D9550" t="s">
        <v>29494</v>
      </c>
      <c r="E9550" t="s">
        <v>18516</v>
      </c>
      <c r="F9550" t="s">
        <v>18516</v>
      </c>
      <c r="G9550" t="s">
        <v>18516</v>
      </c>
      <c r="H9550" t="s">
        <v>18516</v>
      </c>
      <c r="I9550" t="s">
        <v>18516</v>
      </c>
      <c r="J9550" t="s">
        <v>18516</v>
      </c>
      <c r="K9550" t="s">
        <v>29707</v>
      </c>
      <c r="L9550" t="s">
        <v>18516</v>
      </c>
      <c r="M9550" t="s">
        <v>18516</v>
      </c>
    </row>
    <row r="9551" spans="1:13" ht="13.5">
      <c r="A9551" t="s">
        <v>43652</v>
      </c>
      <c r="B9551" t="s">
        <v>43653</v>
      </c>
      <c r="C9551" t="s">
        <v>29493</v>
      </c>
      <c r="D9551" t="s">
        <v>29494</v>
      </c>
      <c r="E9551" s="164">
        <v>150</v>
      </c>
      <c r="F9551" s="164">
        <v>150</v>
      </c>
      <c r="G9551" t="s">
        <v>18516</v>
      </c>
      <c r="H9551" t="s">
        <v>18516</v>
      </c>
      <c r="I9551" s="164">
        <v>53.09</v>
      </c>
      <c r="J9551" s="164">
        <v>203.09</v>
      </c>
      <c r="K9551">
        <v>90</v>
      </c>
      <c r="L9551" t="s">
        <v>18516</v>
      </c>
      <c r="M9551" t="s">
        <v>18516</v>
      </c>
    </row>
    <row r="9552" spans="1:13" ht="13.5">
      <c r="A9552" t="s">
        <v>43654</v>
      </c>
      <c r="B9552" t="s">
        <v>43655</v>
      </c>
      <c r="C9552" t="s">
        <v>29493</v>
      </c>
      <c r="D9552" t="s">
        <v>29494</v>
      </c>
      <c r="E9552" t="s">
        <v>18516</v>
      </c>
      <c r="F9552" t="s">
        <v>18516</v>
      </c>
      <c r="G9552" t="s">
        <v>18516</v>
      </c>
      <c r="H9552" t="s">
        <v>18516</v>
      </c>
      <c r="I9552" t="s">
        <v>18516</v>
      </c>
      <c r="J9552" t="s">
        <v>18516</v>
      </c>
      <c r="K9552" t="s">
        <v>29707</v>
      </c>
      <c r="L9552" t="s">
        <v>18516</v>
      </c>
      <c r="M9552" t="s">
        <v>18516</v>
      </c>
    </row>
    <row r="9553" spans="1:13" ht="13.5">
      <c r="A9553" t="s">
        <v>9892</v>
      </c>
      <c r="B9553" t="s">
        <v>43656</v>
      </c>
      <c r="C9553" t="s">
        <v>29493</v>
      </c>
      <c r="D9553" t="s">
        <v>29494</v>
      </c>
      <c r="E9553" s="164">
        <v>135</v>
      </c>
      <c r="F9553" s="164">
        <v>110</v>
      </c>
      <c r="G9553" s="165">
        <v>0.81</v>
      </c>
      <c r="H9553" t="s">
        <v>18516</v>
      </c>
      <c r="I9553" s="164">
        <v>46.77</v>
      </c>
      <c r="J9553" s="164">
        <v>156.77</v>
      </c>
      <c r="K9553">
        <v>94</v>
      </c>
      <c r="L9553" t="s">
        <v>18516</v>
      </c>
      <c r="M9553" t="s">
        <v>18516</v>
      </c>
    </row>
    <row r="9554" spans="1:13" ht="13.5">
      <c r="A9554" t="s">
        <v>43657</v>
      </c>
      <c r="B9554" t="s">
        <v>43658</v>
      </c>
      <c r="C9554" t="s">
        <v>29493</v>
      </c>
      <c r="D9554" t="s">
        <v>29494</v>
      </c>
      <c r="E9554" t="s">
        <v>18516</v>
      </c>
      <c r="F9554" t="s">
        <v>18516</v>
      </c>
      <c r="G9554" t="s">
        <v>18516</v>
      </c>
      <c r="H9554" t="s">
        <v>18516</v>
      </c>
      <c r="I9554" t="s">
        <v>18516</v>
      </c>
      <c r="J9554" t="s">
        <v>18516</v>
      </c>
      <c r="K9554" t="s">
        <v>29707</v>
      </c>
      <c r="L9554" t="s">
        <v>18516</v>
      </c>
      <c r="M9554" t="s">
        <v>18516</v>
      </c>
    </row>
    <row r="9555" spans="1:13" ht="13.5">
      <c r="A9555" t="s">
        <v>43659</v>
      </c>
      <c r="B9555" t="s">
        <v>43660</v>
      </c>
      <c r="C9555" t="s">
        <v>29493</v>
      </c>
      <c r="D9555" t="s">
        <v>29494</v>
      </c>
      <c r="E9555" s="164">
        <v>192</v>
      </c>
      <c r="F9555" s="164">
        <v>192</v>
      </c>
      <c r="G9555" t="s">
        <v>18516</v>
      </c>
      <c r="H9555" t="s">
        <v>18516</v>
      </c>
      <c r="I9555" s="164">
        <v>44.35</v>
      </c>
      <c r="J9555" s="164">
        <v>236.35</v>
      </c>
      <c r="K9555">
        <v>0</v>
      </c>
      <c r="L9555" t="s">
        <v>18516</v>
      </c>
      <c r="M9555" t="s">
        <v>18516</v>
      </c>
    </row>
    <row r="9556" spans="1:13" ht="13.5">
      <c r="A9556" t="s">
        <v>43661</v>
      </c>
      <c r="B9556" t="s">
        <v>43662</v>
      </c>
      <c r="C9556" t="s">
        <v>29493</v>
      </c>
      <c r="D9556" t="s">
        <v>29494</v>
      </c>
      <c r="E9556" s="164">
        <v>156</v>
      </c>
      <c r="F9556" s="164">
        <v>156</v>
      </c>
      <c r="G9556" t="s">
        <v>18516</v>
      </c>
      <c r="H9556" t="s">
        <v>18516</v>
      </c>
      <c r="I9556" s="164">
        <v>45.24</v>
      </c>
      <c r="J9556" s="164">
        <v>201.24</v>
      </c>
      <c r="K9556">
        <v>0</v>
      </c>
      <c r="L9556" t="s">
        <v>18516</v>
      </c>
      <c r="M9556" t="s">
        <v>18516</v>
      </c>
    </row>
    <row r="9557" spans="1:13" ht="13.5">
      <c r="A9557" t="s">
        <v>43663</v>
      </c>
      <c r="B9557" t="s">
        <v>43664</v>
      </c>
      <c r="C9557" t="s">
        <v>29493</v>
      </c>
      <c r="D9557" t="s">
        <v>29494</v>
      </c>
      <c r="E9557" t="s">
        <v>18516</v>
      </c>
      <c r="F9557" t="s">
        <v>18516</v>
      </c>
      <c r="G9557" t="s">
        <v>18516</v>
      </c>
      <c r="H9557" t="s">
        <v>18516</v>
      </c>
      <c r="I9557" t="s">
        <v>18516</v>
      </c>
      <c r="J9557" t="s">
        <v>18516</v>
      </c>
      <c r="K9557" t="s">
        <v>29707</v>
      </c>
      <c r="L9557" t="s">
        <v>18516</v>
      </c>
      <c r="M9557" t="s">
        <v>18516</v>
      </c>
    </row>
    <row r="9558" spans="1:13" ht="13.5">
      <c r="A9558" t="s">
        <v>5625</v>
      </c>
      <c r="B9558" t="s">
        <v>43665</v>
      </c>
      <c r="C9558" t="s">
        <v>29493</v>
      </c>
      <c r="D9558" t="s">
        <v>29494</v>
      </c>
      <c r="E9558" t="s">
        <v>18516</v>
      </c>
      <c r="F9558" t="s">
        <v>18516</v>
      </c>
      <c r="G9558" t="s">
        <v>18516</v>
      </c>
      <c r="H9558" t="s">
        <v>18516</v>
      </c>
      <c r="I9558" t="s">
        <v>18516</v>
      </c>
      <c r="J9558" t="s">
        <v>18516</v>
      </c>
      <c r="K9558" t="s">
        <v>29707</v>
      </c>
      <c r="L9558" t="s">
        <v>18516</v>
      </c>
      <c r="M9558" t="s">
        <v>18516</v>
      </c>
    </row>
    <row r="9559" spans="1:13" ht="13.5">
      <c r="A9559" t="s">
        <v>43666</v>
      </c>
      <c r="B9559" t="s">
        <v>43667</v>
      </c>
      <c r="C9559" t="s">
        <v>29493</v>
      </c>
      <c r="D9559" t="s">
        <v>29494</v>
      </c>
      <c r="E9559" s="164">
        <v>225</v>
      </c>
      <c r="F9559" s="164">
        <v>225</v>
      </c>
      <c r="G9559" t="s">
        <v>18516</v>
      </c>
      <c r="H9559" t="s">
        <v>18516</v>
      </c>
      <c r="I9559" s="164">
        <v>107.01</v>
      </c>
      <c r="J9559" s="164">
        <v>332.01</v>
      </c>
      <c r="K9559">
        <v>0</v>
      </c>
      <c r="L9559" t="s">
        <v>18516</v>
      </c>
      <c r="M9559" t="s">
        <v>18516</v>
      </c>
    </row>
    <row r="9560" spans="1:13" ht="13.5">
      <c r="A9560" t="s">
        <v>43668</v>
      </c>
      <c r="B9560" t="s">
        <v>43669</v>
      </c>
      <c r="C9560" t="s">
        <v>29493</v>
      </c>
      <c r="D9560" t="s">
        <v>29494</v>
      </c>
      <c r="E9560" t="s">
        <v>18516</v>
      </c>
      <c r="F9560" t="s">
        <v>18516</v>
      </c>
      <c r="G9560" t="s">
        <v>18516</v>
      </c>
      <c r="H9560" t="s">
        <v>18516</v>
      </c>
      <c r="I9560" t="s">
        <v>18516</v>
      </c>
      <c r="J9560" t="s">
        <v>18516</v>
      </c>
      <c r="K9560" t="s">
        <v>29707</v>
      </c>
      <c r="L9560" t="s">
        <v>18516</v>
      </c>
      <c r="M9560" t="s">
        <v>18516</v>
      </c>
    </row>
    <row r="9561" spans="1:13" ht="13.5">
      <c r="A9561" t="s">
        <v>43670</v>
      </c>
      <c r="B9561" t="s">
        <v>43671</v>
      </c>
      <c r="C9561" t="s">
        <v>29493</v>
      </c>
      <c r="D9561" t="s">
        <v>29494</v>
      </c>
      <c r="E9561" t="s">
        <v>18516</v>
      </c>
      <c r="F9561" t="s">
        <v>18516</v>
      </c>
      <c r="G9561" t="s">
        <v>18516</v>
      </c>
      <c r="H9561" t="s">
        <v>18516</v>
      </c>
      <c r="I9561" t="s">
        <v>18516</v>
      </c>
      <c r="J9561" t="s">
        <v>18516</v>
      </c>
      <c r="K9561" t="s">
        <v>29707</v>
      </c>
      <c r="L9561" t="s">
        <v>18516</v>
      </c>
      <c r="M9561" t="s">
        <v>18516</v>
      </c>
    </row>
    <row r="9562" spans="1:13" ht="13.5">
      <c r="A9562" t="s">
        <v>14408</v>
      </c>
      <c r="B9562" t="s">
        <v>43672</v>
      </c>
      <c r="C9562" t="s">
        <v>29493</v>
      </c>
      <c r="D9562" t="s">
        <v>29494</v>
      </c>
      <c r="E9562" t="s">
        <v>18516</v>
      </c>
      <c r="F9562" t="s">
        <v>18516</v>
      </c>
      <c r="G9562" t="s">
        <v>18516</v>
      </c>
      <c r="H9562" t="s">
        <v>18516</v>
      </c>
      <c r="I9562" t="s">
        <v>18516</v>
      </c>
      <c r="J9562" t="s">
        <v>18516</v>
      </c>
      <c r="K9562" t="s">
        <v>29707</v>
      </c>
      <c r="L9562" t="s">
        <v>18516</v>
      </c>
      <c r="M9562" t="s">
        <v>18516</v>
      </c>
    </row>
    <row r="9563" spans="1:13" ht="13.5">
      <c r="A9563" t="s">
        <v>43673</v>
      </c>
      <c r="B9563" t="s">
        <v>43674</v>
      </c>
      <c r="C9563" t="s">
        <v>29493</v>
      </c>
      <c r="D9563" t="s">
        <v>29494</v>
      </c>
      <c r="E9563" t="s">
        <v>18516</v>
      </c>
      <c r="F9563" t="s">
        <v>18516</v>
      </c>
      <c r="G9563" t="s">
        <v>18516</v>
      </c>
      <c r="H9563" t="s">
        <v>18516</v>
      </c>
      <c r="I9563" t="s">
        <v>18516</v>
      </c>
      <c r="J9563" t="s">
        <v>18516</v>
      </c>
      <c r="K9563" t="s">
        <v>29707</v>
      </c>
      <c r="L9563" t="s">
        <v>18516</v>
      </c>
      <c r="M9563" t="s">
        <v>18516</v>
      </c>
    </row>
    <row r="9564" spans="1:13" ht="13.5">
      <c r="A9564" t="s">
        <v>43675</v>
      </c>
      <c r="B9564" t="s">
        <v>43676</v>
      </c>
      <c r="C9564" t="s">
        <v>29493</v>
      </c>
      <c r="D9564" t="s">
        <v>29494</v>
      </c>
      <c r="E9564" t="s">
        <v>18516</v>
      </c>
      <c r="F9564" t="s">
        <v>18516</v>
      </c>
      <c r="G9564" t="s">
        <v>18516</v>
      </c>
      <c r="H9564" t="s">
        <v>18516</v>
      </c>
      <c r="I9564" t="s">
        <v>18516</v>
      </c>
      <c r="J9564" t="s">
        <v>18516</v>
      </c>
      <c r="K9564" t="s">
        <v>29707</v>
      </c>
      <c r="L9564" t="s">
        <v>18516</v>
      </c>
      <c r="M9564" t="s">
        <v>18516</v>
      </c>
    </row>
    <row r="9565" spans="1:13" ht="13.5">
      <c r="A9565" t="s">
        <v>1260</v>
      </c>
      <c r="B9565" t="s">
        <v>43677</v>
      </c>
      <c r="C9565" t="s">
        <v>29493</v>
      </c>
      <c r="D9565" t="s">
        <v>29494</v>
      </c>
      <c r="E9565" t="s">
        <v>18516</v>
      </c>
      <c r="F9565" t="s">
        <v>18516</v>
      </c>
      <c r="G9565" t="s">
        <v>18516</v>
      </c>
      <c r="H9565" t="s">
        <v>18516</v>
      </c>
      <c r="I9565" t="s">
        <v>18516</v>
      </c>
      <c r="J9565" t="s">
        <v>18516</v>
      </c>
      <c r="K9565" t="s">
        <v>29707</v>
      </c>
      <c r="L9565" t="s">
        <v>18516</v>
      </c>
      <c r="M9565" t="s">
        <v>18516</v>
      </c>
    </row>
    <row r="9566" spans="1:13" ht="13.5">
      <c r="A9566" t="s">
        <v>1254</v>
      </c>
      <c r="B9566" t="s">
        <v>43678</v>
      </c>
      <c r="C9566" t="s">
        <v>29493</v>
      </c>
      <c r="D9566" t="s">
        <v>29494</v>
      </c>
      <c r="E9566" t="s">
        <v>18516</v>
      </c>
      <c r="F9566" t="s">
        <v>18516</v>
      </c>
      <c r="G9566" t="s">
        <v>18516</v>
      </c>
      <c r="H9566" t="s">
        <v>18516</v>
      </c>
      <c r="I9566" t="s">
        <v>18516</v>
      </c>
      <c r="J9566" t="s">
        <v>18516</v>
      </c>
      <c r="K9566" t="s">
        <v>29707</v>
      </c>
      <c r="L9566" t="s">
        <v>18516</v>
      </c>
      <c r="M9566" t="s">
        <v>18516</v>
      </c>
    </row>
    <row r="9567" spans="1:13" ht="13.5">
      <c r="A9567" t="s">
        <v>1269</v>
      </c>
      <c r="B9567" t="s">
        <v>43679</v>
      </c>
      <c r="C9567" t="s">
        <v>29493</v>
      </c>
      <c r="D9567" t="s">
        <v>29494</v>
      </c>
      <c r="E9567" t="s">
        <v>18516</v>
      </c>
      <c r="F9567" t="s">
        <v>18516</v>
      </c>
      <c r="G9567" t="s">
        <v>18516</v>
      </c>
      <c r="H9567" t="s">
        <v>18516</v>
      </c>
      <c r="I9567" t="s">
        <v>18516</v>
      </c>
      <c r="J9567" t="s">
        <v>18516</v>
      </c>
      <c r="K9567" t="s">
        <v>29707</v>
      </c>
      <c r="L9567" t="s">
        <v>18516</v>
      </c>
      <c r="M9567" t="s">
        <v>18516</v>
      </c>
    </row>
    <row r="9568" spans="1:13" ht="13.5">
      <c r="A9568" t="s">
        <v>1272</v>
      </c>
      <c r="B9568" t="s">
        <v>43680</v>
      </c>
      <c r="C9568" t="s">
        <v>29493</v>
      </c>
      <c r="D9568" t="s">
        <v>29494</v>
      </c>
      <c r="E9568" t="s">
        <v>18516</v>
      </c>
      <c r="F9568" t="s">
        <v>18516</v>
      </c>
      <c r="G9568" t="s">
        <v>18516</v>
      </c>
      <c r="H9568" t="s">
        <v>18516</v>
      </c>
      <c r="I9568" t="s">
        <v>18516</v>
      </c>
      <c r="J9568" t="s">
        <v>18516</v>
      </c>
      <c r="K9568" t="s">
        <v>29707</v>
      </c>
      <c r="L9568" t="s">
        <v>18516</v>
      </c>
      <c r="M9568" t="s">
        <v>18516</v>
      </c>
    </row>
    <row r="9569" spans="1:13" ht="13.5">
      <c r="A9569" t="s">
        <v>310</v>
      </c>
      <c r="B9569" t="s">
        <v>43681</v>
      </c>
      <c r="C9569" t="s">
        <v>29493</v>
      </c>
      <c r="D9569" t="s">
        <v>29494</v>
      </c>
      <c r="E9569" t="s">
        <v>18516</v>
      </c>
      <c r="F9569" t="s">
        <v>18516</v>
      </c>
      <c r="G9569" t="s">
        <v>18516</v>
      </c>
      <c r="H9569" t="s">
        <v>18516</v>
      </c>
      <c r="I9569" t="s">
        <v>18516</v>
      </c>
      <c r="J9569" t="s">
        <v>18516</v>
      </c>
      <c r="K9569" t="s">
        <v>29707</v>
      </c>
      <c r="L9569" t="s">
        <v>18516</v>
      </c>
      <c r="M9569" t="s">
        <v>18516</v>
      </c>
    </row>
    <row r="9570" spans="1:13" ht="13.5">
      <c r="A9570" t="s">
        <v>43682</v>
      </c>
      <c r="B9570" t="s">
        <v>43683</v>
      </c>
      <c r="C9570" t="s">
        <v>29493</v>
      </c>
      <c r="D9570" t="s">
        <v>29494</v>
      </c>
      <c r="E9570" t="s">
        <v>18516</v>
      </c>
      <c r="F9570" t="s">
        <v>18516</v>
      </c>
      <c r="G9570" t="s">
        <v>18516</v>
      </c>
      <c r="H9570" t="s">
        <v>18516</v>
      </c>
      <c r="I9570" t="s">
        <v>18516</v>
      </c>
      <c r="J9570" t="s">
        <v>18516</v>
      </c>
      <c r="K9570" t="s">
        <v>29707</v>
      </c>
      <c r="L9570" t="s">
        <v>18516</v>
      </c>
      <c r="M9570" t="s">
        <v>18516</v>
      </c>
    </row>
    <row r="9571" spans="1:13" ht="13.5">
      <c r="A9571" t="s">
        <v>43684</v>
      </c>
      <c r="B9571" t="s">
        <v>43685</v>
      </c>
      <c r="C9571" t="s">
        <v>29493</v>
      </c>
      <c r="D9571" t="s">
        <v>29494</v>
      </c>
      <c r="E9571" t="s">
        <v>18516</v>
      </c>
      <c r="F9571" t="s">
        <v>18516</v>
      </c>
      <c r="G9571" t="s">
        <v>18516</v>
      </c>
      <c r="H9571" t="s">
        <v>18516</v>
      </c>
      <c r="I9571" t="s">
        <v>18516</v>
      </c>
      <c r="J9571" t="s">
        <v>18516</v>
      </c>
      <c r="K9571" t="s">
        <v>29707</v>
      </c>
      <c r="L9571" t="s">
        <v>18516</v>
      </c>
      <c r="M9571" t="s">
        <v>18516</v>
      </c>
    </row>
    <row r="9572" spans="1:13" ht="13.5">
      <c r="A9572" t="s">
        <v>43686</v>
      </c>
      <c r="B9572" t="s">
        <v>43687</v>
      </c>
      <c r="C9572" t="s">
        <v>29493</v>
      </c>
      <c r="D9572" t="s">
        <v>29494</v>
      </c>
      <c r="E9572" t="s">
        <v>18516</v>
      </c>
      <c r="F9572" t="s">
        <v>18516</v>
      </c>
      <c r="G9572" t="s">
        <v>18516</v>
      </c>
      <c r="H9572" t="s">
        <v>18516</v>
      </c>
      <c r="I9572" t="s">
        <v>18516</v>
      </c>
      <c r="J9572" t="s">
        <v>18516</v>
      </c>
      <c r="K9572" t="s">
        <v>29707</v>
      </c>
      <c r="L9572" t="s">
        <v>18516</v>
      </c>
      <c r="M9572" t="s">
        <v>18516</v>
      </c>
    </row>
    <row r="9573" spans="1:13" ht="13.5">
      <c r="A9573" t="s">
        <v>43688</v>
      </c>
      <c r="B9573" t="s">
        <v>43689</v>
      </c>
      <c r="C9573" t="s">
        <v>29493</v>
      </c>
      <c r="D9573" t="s">
        <v>29494</v>
      </c>
      <c r="E9573" t="s">
        <v>18516</v>
      </c>
      <c r="F9573" t="s">
        <v>18516</v>
      </c>
      <c r="G9573" t="s">
        <v>18516</v>
      </c>
      <c r="H9573" t="s">
        <v>18516</v>
      </c>
      <c r="I9573" t="s">
        <v>18516</v>
      </c>
      <c r="J9573" t="s">
        <v>18516</v>
      </c>
      <c r="K9573" t="s">
        <v>29707</v>
      </c>
      <c r="L9573" t="s">
        <v>18516</v>
      </c>
      <c r="M9573" t="s">
        <v>18516</v>
      </c>
    </row>
    <row r="9574" spans="1:13" ht="13.5">
      <c r="A9574" t="s">
        <v>43690</v>
      </c>
      <c r="B9574" t="s">
        <v>43691</v>
      </c>
      <c r="C9574" t="s">
        <v>29493</v>
      </c>
      <c r="D9574" t="s">
        <v>29494</v>
      </c>
      <c r="E9574" t="s">
        <v>18516</v>
      </c>
      <c r="F9574" t="s">
        <v>18516</v>
      </c>
      <c r="G9574" t="s">
        <v>18516</v>
      </c>
      <c r="H9574" t="s">
        <v>18516</v>
      </c>
      <c r="I9574" t="s">
        <v>18516</v>
      </c>
      <c r="J9574" t="s">
        <v>18516</v>
      </c>
      <c r="K9574" t="s">
        <v>29707</v>
      </c>
      <c r="L9574" t="s">
        <v>18516</v>
      </c>
      <c r="M9574" t="s">
        <v>18516</v>
      </c>
    </row>
    <row r="9575" spans="1:13" ht="13.5">
      <c r="A9575" t="s">
        <v>43692</v>
      </c>
      <c r="B9575" t="s">
        <v>43693</v>
      </c>
      <c r="C9575" t="s">
        <v>29493</v>
      </c>
      <c r="D9575" t="s">
        <v>29494</v>
      </c>
      <c r="E9575" t="s">
        <v>18516</v>
      </c>
      <c r="F9575" t="s">
        <v>18516</v>
      </c>
      <c r="G9575" t="s">
        <v>18516</v>
      </c>
      <c r="H9575" t="s">
        <v>18516</v>
      </c>
      <c r="I9575" t="s">
        <v>18516</v>
      </c>
      <c r="J9575" t="s">
        <v>18516</v>
      </c>
      <c r="K9575" t="s">
        <v>29707</v>
      </c>
      <c r="L9575" t="s">
        <v>18516</v>
      </c>
      <c r="M9575" t="s">
        <v>18516</v>
      </c>
    </row>
    <row r="9576" spans="1:13" ht="13.5">
      <c r="A9576" t="s">
        <v>43694</v>
      </c>
      <c r="B9576" t="s">
        <v>43695</v>
      </c>
      <c r="C9576" t="s">
        <v>30976</v>
      </c>
      <c r="D9576" t="s">
        <v>30977</v>
      </c>
      <c r="E9576" t="s">
        <v>18516</v>
      </c>
      <c r="F9576" t="s">
        <v>18516</v>
      </c>
      <c r="G9576" t="s">
        <v>18516</v>
      </c>
      <c r="H9576" t="s">
        <v>18516</v>
      </c>
      <c r="I9576" t="s">
        <v>18516</v>
      </c>
      <c r="J9576" t="s">
        <v>18516</v>
      </c>
      <c r="K9576" t="s">
        <v>29707</v>
      </c>
      <c r="L9576" t="s">
        <v>18516</v>
      </c>
      <c r="M9576" t="s">
        <v>18516</v>
      </c>
    </row>
    <row r="9577" spans="1:13" ht="13.5">
      <c r="A9577" t="s">
        <v>43696</v>
      </c>
      <c r="B9577" t="s">
        <v>43697</v>
      </c>
      <c r="C9577" t="s">
        <v>30976</v>
      </c>
      <c r="D9577" t="s">
        <v>30977</v>
      </c>
      <c r="E9577" t="s">
        <v>18516</v>
      </c>
      <c r="F9577" t="s">
        <v>18516</v>
      </c>
      <c r="G9577" t="s">
        <v>18516</v>
      </c>
      <c r="H9577" t="s">
        <v>18516</v>
      </c>
      <c r="I9577" t="s">
        <v>18516</v>
      </c>
      <c r="J9577" t="s">
        <v>18516</v>
      </c>
      <c r="K9577" t="s">
        <v>29707</v>
      </c>
      <c r="L9577" t="s">
        <v>18516</v>
      </c>
      <c r="M9577" t="s">
        <v>18516</v>
      </c>
    </row>
    <row r="9578" spans="1:13" ht="13.5">
      <c r="A9578" t="s">
        <v>9540</v>
      </c>
      <c r="B9578" t="s">
        <v>43698</v>
      </c>
      <c r="C9578" t="s">
        <v>30976</v>
      </c>
      <c r="D9578" t="s">
        <v>30977</v>
      </c>
      <c r="E9578" s="164">
        <v>170</v>
      </c>
      <c r="F9578" s="164">
        <v>170</v>
      </c>
      <c r="G9578" t="s">
        <v>18516</v>
      </c>
      <c r="H9578" t="s">
        <v>18516</v>
      </c>
      <c r="I9578" s="164">
        <v>101.11</v>
      </c>
      <c r="J9578" s="164">
        <v>271.11</v>
      </c>
      <c r="K9578">
        <v>24</v>
      </c>
      <c r="L9578" t="s">
        <v>18516</v>
      </c>
      <c r="M9578" t="s">
        <v>18516</v>
      </c>
    </row>
    <row r="9579" spans="1:13" ht="13.5">
      <c r="A9579" t="s">
        <v>22915</v>
      </c>
      <c r="B9579" t="s">
        <v>43699</v>
      </c>
      <c r="C9579" t="s">
        <v>30976</v>
      </c>
      <c r="D9579" t="s">
        <v>30977</v>
      </c>
      <c r="E9579" s="164">
        <v>170</v>
      </c>
      <c r="F9579" s="164">
        <v>150</v>
      </c>
      <c r="G9579" s="165">
        <v>0.88</v>
      </c>
      <c r="H9579" t="s">
        <v>18516</v>
      </c>
      <c r="I9579" s="164">
        <v>38.41</v>
      </c>
      <c r="J9579" s="164">
        <v>188.41</v>
      </c>
      <c r="K9579">
        <v>444</v>
      </c>
      <c r="L9579" t="s">
        <v>18516</v>
      </c>
      <c r="M9579" t="s">
        <v>18516</v>
      </c>
    </row>
    <row r="9580" spans="1:13" ht="13.5">
      <c r="A9580" t="s">
        <v>8181</v>
      </c>
      <c r="B9580" t="s">
        <v>43700</v>
      </c>
      <c r="C9580" t="s">
        <v>30976</v>
      </c>
      <c r="D9580" t="s">
        <v>30977</v>
      </c>
      <c r="E9580" t="s">
        <v>18516</v>
      </c>
      <c r="F9580" t="s">
        <v>18516</v>
      </c>
      <c r="G9580" t="s">
        <v>18516</v>
      </c>
      <c r="H9580" t="s">
        <v>18516</v>
      </c>
      <c r="I9580" t="s">
        <v>18516</v>
      </c>
      <c r="J9580" t="s">
        <v>18516</v>
      </c>
      <c r="K9580" t="s">
        <v>29707</v>
      </c>
      <c r="L9580" t="s">
        <v>18516</v>
      </c>
      <c r="M9580" t="s">
        <v>18516</v>
      </c>
    </row>
    <row r="9581" spans="1:13" ht="13.5">
      <c r="A9581" t="s">
        <v>13567</v>
      </c>
      <c r="B9581" t="s">
        <v>43701</v>
      </c>
      <c r="C9581" t="s">
        <v>30976</v>
      </c>
      <c r="D9581" t="s">
        <v>30977</v>
      </c>
      <c r="E9581" s="164">
        <v>245</v>
      </c>
      <c r="F9581" s="164">
        <v>190</v>
      </c>
      <c r="G9581" s="165">
        <v>0.77</v>
      </c>
      <c r="H9581" t="s">
        <v>18516</v>
      </c>
      <c r="I9581" s="164">
        <v>43.11</v>
      </c>
      <c r="J9581" s="164">
        <v>233.11</v>
      </c>
      <c r="K9581">
        <v>193</v>
      </c>
      <c r="L9581" t="s">
        <v>29439</v>
      </c>
      <c r="M9581" t="s">
        <v>30982</v>
      </c>
    </row>
    <row r="9582" spans="1:13" ht="13.5">
      <c r="A9582" t="s">
        <v>43702</v>
      </c>
      <c r="B9582" t="s">
        <v>43703</v>
      </c>
      <c r="C9582" t="s">
        <v>30976</v>
      </c>
      <c r="D9582" t="s">
        <v>30977</v>
      </c>
      <c r="E9582" t="s">
        <v>18516</v>
      </c>
      <c r="F9582" t="s">
        <v>18516</v>
      </c>
      <c r="G9582" t="s">
        <v>18516</v>
      </c>
      <c r="H9582" t="s">
        <v>18516</v>
      </c>
      <c r="I9582" t="s">
        <v>18516</v>
      </c>
      <c r="J9582" t="s">
        <v>18516</v>
      </c>
      <c r="K9582" t="s">
        <v>29707</v>
      </c>
      <c r="L9582" t="s">
        <v>18516</v>
      </c>
      <c r="M9582" t="s">
        <v>18516</v>
      </c>
    </row>
    <row r="9583" spans="1:13" ht="13.5">
      <c r="A9583" t="s">
        <v>43704</v>
      </c>
      <c r="B9583" t="s">
        <v>43705</v>
      </c>
      <c r="C9583" t="s">
        <v>30976</v>
      </c>
      <c r="D9583" t="s">
        <v>30977</v>
      </c>
      <c r="E9583" t="s">
        <v>18516</v>
      </c>
      <c r="F9583" t="s">
        <v>18516</v>
      </c>
      <c r="G9583" t="s">
        <v>18516</v>
      </c>
      <c r="H9583" t="s">
        <v>18516</v>
      </c>
      <c r="I9583" t="s">
        <v>18516</v>
      </c>
      <c r="J9583" t="s">
        <v>18516</v>
      </c>
      <c r="K9583" t="s">
        <v>29707</v>
      </c>
      <c r="L9583" t="s">
        <v>18516</v>
      </c>
      <c r="M9583" t="s">
        <v>18516</v>
      </c>
    </row>
    <row r="9584" spans="1:13" ht="13.5">
      <c r="A9584" t="s">
        <v>13832</v>
      </c>
      <c r="B9584" t="s">
        <v>43706</v>
      </c>
      <c r="C9584" t="s">
        <v>30976</v>
      </c>
      <c r="D9584" t="s">
        <v>30977</v>
      </c>
      <c r="E9584" t="s">
        <v>18516</v>
      </c>
      <c r="F9584" t="s">
        <v>18516</v>
      </c>
      <c r="G9584" t="s">
        <v>18516</v>
      </c>
      <c r="H9584" t="s">
        <v>18516</v>
      </c>
      <c r="I9584" t="s">
        <v>18516</v>
      </c>
      <c r="J9584" t="s">
        <v>18516</v>
      </c>
      <c r="K9584" t="s">
        <v>29707</v>
      </c>
      <c r="L9584" t="s">
        <v>18516</v>
      </c>
      <c r="M9584" t="s">
        <v>18516</v>
      </c>
    </row>
    <row r="9585" spans="1:13" ht="13.5">
      <c r="A9585" t="s">
        <v>43707</v>
      </c>
      <c r="B9585" t="s">
        <v>43708</v>
      </c>
      <c r="C9585" t="s">
        <v>30976</v>
      </c>
      <c r="D9585" t="s">
        <v>30977</v>
      </c>
      <c r="E9585" t="s">
        <v>18516</v>
      </c>
      <c r="F9585" t="s">
        <v>18516</v>
      </c>
      <c r="G9585" t="s">
        <v>18516</v>
      </c>
      <c r="H9585" t="s">
        <v>18516</v>
      </c>
      <c r="I9585" t="s">
        <v>18516</v>
      </c>
      <c r="J9585" t="s">
        <v>18516</v>
      </c>
      <c r="K9585" t="s">
        <v>29707</v>
      </c>
      <c r="L9585" t="s">
        <v>18516</v>
      </c>
      <c r="M9585" t="s">
        <v>18516</v>
      </c>
    </row>
    <row r="9586" spans="1:13" ht="13.5">
      <c r="A9586" t="s">
        <v>5287</v>
      </c>
      <c r="B9586" t="s">
        <v>43709</v>
      </c>
      <c r="C9586" t="s">
        <v>30976</v>
      </c>
      <c r="D9586" t="s">
        <v>30977</v>
      </c>
      <c r="E9586" s="164">
        <v>157</v>
      </c>
      <c r="F9586" s="164">
        <v>120</v>
      </c>
      <c r="G9586" s="165">
        <v>0.76</v>
      </c>
      <c r="H9586" t="s">
        <v>32568</v>
      </c>
      <c r="I9586" s="164">
        <v>50.32</v>
      </c>
      <c r="J9586" s="164">
        <v>170.32</v>
      </c>
      <c r="K9586">
        <v>67</v>
      </c>
      <c r="L9586" t="s">
        <v>18516</v>
      </c>
      <c r="M9586" t="s">
        <v>18516</v>
      </c>
    </row>
    <row r="9587" spans="1:13" ht="13.5">
      <c r="A9587" t="s">
        <v>5290</v>
      </c>
      <c r="B9587" t="s">
        <v>43710</v>
      </c>
      <c r="C9587" t="s">
        <v>30976</v>
      </c>
      <c r="D9587" t="s">
        <v>30977</v>
      </c>
      <c r="E9587" s="164">
        <v>157</v>
      </c>
      <c r="F9587" s="164">
        <v>120</v>
      </c>
      <c r="G9587" s="165">
        <v>0.76</v>
      </c>
      <c r="H9587" t="s">
        <v>32568</v>
      </c>
      <c r="I9587" s="164">
        <v>50.32</v>
      </c>
      <c r="J9587" s="164">
        <v>170.32</v>
      </c>
      <c r="K9587">
        <v>101</v>
      </c>
      <c r="L9587" t="s">
        <v>18516</v>
      </c>
      <c r="M9587" t="s">
        <v>18516</v>
      </c>
    </row>
    <row r="9588" spans="1:13" ht="13.5">
      <c r="A9588" t="s">
        <v>43711</v>
      </c>
      <c r="B9588" t="s">
        <v>43712</v>
      </c>
      <c r="C9588" t="s">
        <v>30976</v>
      </c>
      <c r="D9588" t="s">
        <v>30977</v>
      </c>
      <c r="E9588" t="s">
        <v>18516</v>
      </c>
      <c r="F9588" t="s">
        <v>18516</v>
      </c>
      <c r="G9588" t="s">
        <v>18516</v>
      </c>
      <c r="H9588" t="s">
        <v>18516</v>
      </c>
      <c r="I9588" t="s">
        <v>18516</v>
      </c>
      <c r="J9588" t="s">
        <v>18516</v>
      </c>
      <c r="K9588" t="s">
        <v>29707</v>
      </c>
      <c r="L9588" t="s">
        <v>18516</v>
      </c>
      <c r="M9588" t="s">
        <v>18516</v>
      </c>
    </row>
    <row r="9589" spans="1:13" ht="13.5">
      <c r="A9589" t="s">
        <v>5299</v>
      </c>
      <c r="B9589" t="s">
        <v>43713</v>
      </c>
      <c r="C9589" t="s">
        <v>30976</v>
      </c>
      <c r="D9589" t="s">
        <v>30977</v>
      </c>
      <c r="E9589" t="s">
        <v>18516</v>
      </c>
      <c r="F9589" t="s">
        <v>18516</v>
      </c>
      <c r="G9589" t="s">
        <v>18516</v>
      </c>
      <c r="H9589" t="s">
        <v>18516</v>
      </c>
      <c r="I9589" t="s">
        <v>18516</v>
      </c>
      <c r="J9589" t="s">
        <v>18516</v>
      </c>
      <c r="K9589" t="s">
        <v>29707</v>
      </c>
      <c r="L9589" t="s">
        <v>18516</v>
      </c>
      <c r="M9589" t="s">
        <v>18516</v>
      </c>
    </row>
    <row r="9590" spans="1:13" ht="13.5">
      <c r="A9590" t="s">
        <v>43714</v>
      </c>
      <c r="B9590" t="s">
        <v>43715</v>
      </c>
      <c r="C9590" t="s">
        <v>30976</v>
      </c>
      <c r="D9590" t="s">
        <v>30977</v>
      </c>
      <c r="E9590" t="s">
        <v>18516</v>
      </c>
      <c r="F9590" t="s">
        <v>18516</v>
      </c>
      <c r="G9590" t="s">
        <v>18516</v>
      </c>
      <c r="H9590" t="s">
        <v>18516</v>
      </c>
      <c r="I9590" t="s">
        <v>18516</v>
      </c>
      <c r="J9590" t="s">
        <v>18516</v>
      </c>
      <c r="K9590" t="s">
        <v>29707</v>
      </c>
      <c r="L9590" t="s">
        <v>18516</v>
      </c>
      <c r="M9590" t="s">
        <v>18516</v>
      </c>
    </row>
    <row r="9591" spans="1:13" ht="13.5">
      <c r="A9591" t="s">
        <v>5296</v>
      </c>
      <c r="B9591" t="s">
        <v>43716</v>
      </c>
      <c r="C9591" t="s">
        <v>30976</v>
      </c>
      <c r="D9591" t="s">
        <v>30977</v>
      </c>
      <c r="E9591" t="s">
        <v>18516</v>
      </c>
      <c r="F9591" t="s">
        <v>18516</v>
      </c>
      <c r="G9591" t="s">
        <v>18516</v>
      </c>
      <c r="H9591" t="s">
        <v>18516</v>
      </c>
      <c r="I9591" t="s">
        <v>18516</v>
      </c>
      <c r="J9591" t="s">
        <v>18516</v>
      </c>
      <c r="K9591" t="s">
        <v>29707</v>
      </c>
      <c r="L9591" t="s">
        <v>18516</v>
      </c>
      <c r="M9591" t="s">
        <v>18516</v>
      </c>
    </row>
    <row r="9592" spans="1:13" ht="13.5">
      <c r="A9592" t="s">
        <v>15874</v>
      </c>
      <c r="B9592" t="s">
        <v>43717</v>
      </c>
      <c r="C9592" t="s">
        <v>30976</v>
      </c>
      <c r="D9592" t="s">
        <v>30977</v>
      </c>
      <c r="E9592" t="s">
        <v>18516</v>
      </c>
      <c r="F9592" t="s">
        <v>18516</v>
      </c>
      <c r="G9592" t="s">
        <v>18516</v>
      </c>
      <c r="H9592" t="s">
        <v>18516</v>
      </c>
      <c r="I9592" t="s">
        <v>18516</v>
      </c>
      <c r="J9592" t="s">
        <v>18516</v>
      </c>
      <c r="K9592" t="s">
        <v>29707</v>
      </c>
      <c r="L9592" t="s">
        <v>18516</v>
      </c>
      <c r="M9592" t="s">
        <v>18516</v>
      </c>
    </row>
    <row r="9593" spans="1:13" ht="13.5">
      <c r="A9593" t="s">
        <v>15871</v>
      </c>
      <c r="B9593" t="s">
        <v>43718</v>
      </c>
      <c r="C9593" t="s">
        <v>30976</v>
      </c>
      <c r="D9593" t="s">
        <v>30977</v>
      </c>
      <c r="E9593" t="s">
        <v>18516</v>
      </c>
      <c r="F9593" t="s">
        <v>18516</v>
      </c>
      <c r="G9593" t="s">
        <v>18516</v>
      </c>
      <c r="H9593" t="s">
        <v>18516</v>
      </c>
      <c r="I9593" t="s">
        <v>18516</v>
      </c>
      <c r="J9593" t="s">
        <v>18516</v>
      </c>
      <c r="K9593" t="s">
        <v>29707</v>
      </c>
      <c r="L9593" t="s">
        <v>18516</v>
      </c>
      <c r="M9593" t="s">
        <v>18516</v>
      </c>
    </row>
    <row r="9594" spans="1:13" ht="13.5">
      <c r="A9594" t="s">
        <v>43719</v>
      </c>
      <c r="B9594" t="s">
        <v>43720</v>
      </c>
      <c r="C9594" t="s">
        <v>30976</v>
      </c>
      <c r="D9594" t="s">
        <v>30977</v>
      </c>
      <c r="E9594" t="s">
        <v>18516</v>
      </c>
      <c r="F9594" t="s">
        <v>18516</v>
      </c>
      <c r="G9594" t="s">
        <v>18516</v>
      </c>
      <c r="H9594" t="s">
        <v>18516</v>
      </c>
      <c r="I9594" t="s">
        <v>18516</v>
      </c>
      <c r="J9594" t="s">
        <v>18516</v>
      </c>
      <c r="K9594" t="s">
        <v>29707</v>
      </c>
      <c r="L9594" t="s">
        <v>18516</v>
      </c>
      <c r="M9594" t="s">
        <v>18516</v>
      </c>
    </row>
    <row r="9595" spans="1:13" ht="13.5">
      <c r="A9595" t="s">
        <v>43721</v>
      </c>
      <c r="B9595" t="s">
        <v>43722</v>
      </c>
      <c r="C9595" t="s">
        <v>30976</v>
      </c>
      <c r="D9595" t="s">
        <v>30977</v>
      </c>
      <c r="E9595" t="s">
        <v>18516</v>
      </c>
      <c r="F9595" t="s">
        <v>18516</v>
      </c>
      <c r="G9595" t="s">
        <v>18516</v>
      </c>
      <c r="H9595" t="s">
        <v>18516</v>
      </c>
      <c r="I9595" t="s">
        <v>18516</v>
      </c>
      <c r="J9595" t="s">
        <v>18516</v>
      </c>
      <c r="K9595" t="s">
        <v>29707</v>
      </c>
      <c r="L9595" t="s">
        <v>18516</v>
      </c>
      <c r="M9595" t="s">
        <v>18516</v>
      </c>
    </row>
    <row r="9596" spans="1:13" ht="13.5">
      <c r="A9596" t="s">
        <v>43723</v>
      </c>
      <c r="B9596" t="s">
        <v>43724</v>
      </c>
      <c r="C9596" t="s">
        <v>30976</v>
      </c>
      <c r="D9596" t="s">
        <v>30977</v>
      </c>
      <c r="E9596" s="164">
        <v>150</v>
      </c>
      <c r="F9596" s="164">
        <v>115</v>
      </c>
      <c r="G9596" s="165">
        <v>0.76</v>
      </c>
      <c r="H9596" t="s">
        <v>18516</v>
      </c>
      <c r="I9596" s="164">
        <v>47.91</v>
      </c>
      <c r="J9596" s="164">
        <v>162.91</v>
      </c>
      <c r="K9596">
        <v>0</v>
      </c>
      <c r="L9596" t="s">
        <v>18516</v>
      </c>
      <c r="M9596" t="s">
        <v>18516</v>
      </c>
    </row>
    <row r="9597" spans="1:13" ht="13.5">
      <c r="A9597" t="s">
        <v>43725</v>
      </c>
      <c r="B9597" t="s">
        <v>43726</v>
      </c>
      <c r="C9597" t="s">
        <v>30976</v>
      </c>
      <c r="D9597" t="s">
        <v>30977</v>
      </c>
      <c r="E9597" t="s">
        <v>18516</v>
      </c>
      <c r="F9597" t="s">
        <v>18516</v>
      </c>
      <c r="G9597" t="s">
        <v>18516</v>
      </c>
      <c r="H9597" t="s">
        <v>18516</v>
      </c>
      <c r="I9597" t="s">
        <v>18516</v>
      </c>
      <c r="J9597" t="s">
        <v>18516</v>
      </c>
      <c r="K9597" t="s">
        <v>29707</v>
      </c>
      <c r="L9597" t="s">
        <v>18516</v>
      </c>
      <c r="M9597" t="s">
        <v>18516</v>
      </c>
    </row>
    <row r="9598" spans="1:13" ht="13.5">
      <c r="A9598" t="s">
        <v>43727</v>
      </c>
      <c r="B9598" t="s">
        <v>43728</v>
      </c>
      <c r="C9598" t="s">
        <v>30976</v>
      </c>
      <c r="D9598" t="s">
        <v>30977</v>
      </c>
      <c r="E9598" t="s">
        <v>18516</v>
      </c>
      <c r="F9598" t="s">
        <v>18516</v>
      </c>
      <c r="G9598" t="s">
        <v>18516</v>
      </c>
      <c r="H9598" t="s">
        <v>18516</v>
      </c>
      <c r="I9598" t="s">
        <v>18516</v>
      </c>
      <c r="J9598" t="s">
        <v>18516</v>
      </c>
      <c r="K9598" t="s">
        <v>29707</v>
      </c>
      <c r="L9598" t="s">
        <v>18516</v>
      </c>
      <c r="M9598" t="s">
        <v>18516</v>
      </c>
    </row>
    <row r="9599" spans="1:13" ht="13.5">
      <c r="A9599" t="s">
        <v>43729</v>
      </c>
      <c r="B9599" t="s">
        <v>43730</v>
      </c>
      <c r="C9599" t="s">
        <v>30976</v>
      </c>
      <c r="D9599" t="s">
        <v>30977</v>
      </c>
      <c r="E9599" t="s">
        <v>18516</v>
      </c>
      <c r="F9599" t="s">
        <v>18516</v>
      </c>
      <c r="G9599" t="s">
        <v>18516</v>
      </c>
      <c r="H9599" t="s">
        <v>18516</v>
      </c>
      <c r="I9599" t="s">
        <v>18516</v>
      </c>
      <c r="J9599" t="s">
        <v>18516</v>
      </c>
      <c r="K9599" t="s">
        <v>29707</v>
      </c>
      <c r="L9599" t="s">
        <v>18516</v>
      </c>
      <c r="M9599" t="s">
        <v>18516</v>
      </c>
    </row>
    <row r="9600" spans="1:13" ht="13.5">
      <c r="A9600" t="s">
        <v>43731</v>
      </c>
      <c r="B9600" t="s">
        <v>43732</v>
      </c>
      <c r="C9600" t="s">
        <v>30976</v>
      </c>
      <c r="D9600" t="s">
        <v>30977</v>
      </c>
      <c r="E9600" t="s">
        <v>18516</v>
      </c>
      <c r="F9600" t="s">
        <v>18516</v>
      </c>
      <c r="G9600" t="s">
        <v>18516</v>
      </c>
      <c r="H9600" t="s">
        <v>18516</v>
      </c>
      <c r="I9600" t="s">
        <v>18516</v>
      </c>
      <c r="J9600" t="s">
        <v>18516</v>
      </c>
      <c r="K9600" t="s">
        <v>29707</v>
      </c>
      <c r="L9600" t="s">
        <v>18516</v>
      </c>
      <c r="M9600" t="s">
        <v>18516</v>
      </c>
    </row>
    <row r="9601" spans="1:13" ht="13.5">
      <c r="A9601" t="s">
        <v>43733</v>
      </c>
      <c r="B9601" t="s">
        <v>43734</v>
      </c>
      <c r="C9601" t="s">
        <v>30976</v>
      </c>
      <c r="D9601" t="s">
        <v>30977</v>
      </c>
      <c r="E9601" t="s">
        <v>18516</v>
      </c>
      <c r="F9601" t="s">
        <v>18516</v>
      </c>
      <c r="G9601" t="s">
        <v>18516</v>
      </c>
      <c r="H9601" t="s">
        <v>18516</v>
      </c>
      <c r="I9601" t="s">
        <v>18516</v>
      </c>
      <c r="J9601" t="s">
        <v>18516</v>
      </c>
      <c r="K9601" t="s">
        <v>29707</v>
      </c>
      <c r="L9601" t="s">
        <v>18516</v>
      </c>
      <c r="M9601" t="s">
        <v>18516</v>
      </c>
    </row>
    <row r="9602" spans="1:13" ht="13.5">
      <c r="A9602" t="s">
        <v>43735</v>
      </c>
      <c r="B9602" t="s">
        <v>43736</v>
      </c>
      <c r="C9602" t="s">
        <v>30976</v>
      </c>
      <c r="D9602" t="s">
        <v>30977</v>
      </c>
      <c r="E9602" t="s">
        <v>18516</v>
      </c>
      <c r="F9602" t="s">
        <v>18516</v>
      </c>
      <c r="G9602" t="s">
        <v>18516</v>
      </c>
      <c r="H9602" t="s">
        <v>18516</v>
      </c>
      <c r="I9602" t="s">
        <v>18516</v>
      </c>
      <c r="J9602" t="s">
        <v>18516</v>
      </c>
      <c r="K9602" t="s">
        <v>29707</v>
      </c>
      <c r="L9602" t="s">
        <v>18516</v>
      </c>
      <c r="M9602" t="s">
        <v>18516</v>
      </c>
    </row>
    <row r="9603" spans="1:13" ht="13.5">
      <c r="A9603" t="s">
        <v>43737</v>
      </c>
      <c r="B9603" t="s">
        <v>43738</v>
      </c>
      <c r="C9603" t="s">
        <v>30976</v>
      </c>
      <c r="D9603" t="s">
        <v>30977</v>
      </c>
      <c r="E9603" t="s">
        <v>18516</v>
      </c>
      <c r="F9603" t="s">
        <v>18516</v>
      </c>
      <c r="G9603" t="s">
        <v>18516</v>
      </c>
      <c r="H9603" t="s">
        <v>18516</v>
      </c>
      <c r="I9603" t="s">
        <v>18516</v>
      </c>
      <c r="J9603" t="s">
        <v>18516</v>
      </c>
      <c r="K9603" t="s">
        <v>29707</v>
      </c>
      <c r="L9603" t="s">
        <v>18516</v>
      </c>
      <c r="M9603" t="s">
        <v>18516</v>
      </c>
    </row>
    <row r="9604" spans="1:13" ht="13.5">
      <c r="A9604" t="s">
        <v>43739</v>
      </c>
      <c r="B9604" t="s">
        <v>43740</v>
      </c>
      <c r="C9604" t="s">
        <v>30976</v>
      </c>
      <c r="D9604" t="s">
        <v>30977</v>
      </c>
      <c r="E9604" t="s">
        <v>18516</v>
      </c>
      <c r="F9604" t="s">
        <v>18516</v>
      </c>
      <c r="G9604" t="s">
        <v>18516</v>
      </c>
      <c r="H9604" t="s">
        <v>18516</v>
      </c>
      <c r="I9604" t="s">
        <v>18516</v>
      </c>
      <c r="J9604" t="s">
        <v>18516</v>
      </c>
      <c r="K9604" t="s">
        <v>29707</v>
      </c>
      <c r="L9604" t="s">
        <v>18516</v>
      </c>
      <c r="M9604" t="s">
        <v>18516</v>
      </c>
    </row>
    <row r="9605" spans="1:13" ht="13.5">
      <c r="A9605" t="s">
        <v>15751</v>
      </c>
      <c r="B9605" t="s">
        <v>43741</v>
      </c>
      <c r="C9605" t="s">
        <v>30976</v>
      </c>
      <c r="D9605" t="s">
        <v>30977</v>
      </c>
      <c r="E9605" t="s">
        <v>18516</v>
      </c>
      <c r="F9605" t="s">
        <v>18516</v>
      </c>
      <c r="G9605" t="s">
        <v>18516</v>
      </c>
      <c r="H9605" t="s">
        <v>18516</v>
      </c>
      <c r="I9605" t="s">
        <v>18516</v>
      </c>
      <c r="J9605" t="s">
        <v>18516</v>
      </c>
      <c r="K9605" t="s">
        <v>29707</v>
      </c>
      <c r="L9605" t="s">
        <v>18516</v>
      </c>
      <c r="M9605" t="s">
        <v>18516</v>
      </c>
    </row>
    <row r="9606" spans="1:13" ht="13.5">
      <c r="A9606" t="s">
        <v>15754</v>
      </c>
      <c r="B9606" t="s">
        <v>43742</v>
      </c>
      <c r="C9606" t="s">
        <v>30976</v>
      </c>
      <c r="D9606" t="s">
        <v>30977</v>
      </c>
      <c r="E9606" t="s">
        <v>18516</v>
      </c>
      <c r="F9606" t="s">
        <v>18516</v>
      </c>
      <c r="G9606" t="s">
        <v>18516</v>
      </c>
      <c r="H9606" t="s">
        <v>18516</v>
      </c>
      <c r="I9606" t="s">
        <v>18516</v>
      </c>
      <c r="J9606" t="s">
        <v>18516</v>
      </c>
      <c r="K9606" t="s">
        <v>29707</v>
      </c>
      <c r="L9606" t="s">
        <v>18516</v>
      </c>
      <c r="M9606" t="s">
        <v>18516</v>
      </c>
    </row>
    <row r="9607" spans="1:13" ht="13.5">
      <c r="A9607" t="s">
        <v>43743</v>
      </c>
      <c r="B9607" t="s">
        <v>43744</v>
      </c>
      <c r="C9607" t="s">
        <v>30976</v>
      </c>
      <c r="D9607" t="s">
        <v>30977</v>
      </c>
      <c r="E9607" t="s">
        <v>18516</v>
      </c>
      <c r="F9607" t="s">
        <v>18516</v>
      </c>
      <c r="G9607" t="s">
        <v>18516</v>
      </c>
      <c r="H9607" t="s">
        <v>18516</v>
      </c>
      <c r="I9607" t="s">
        <v>18516</v>
      </c>
      <c r="J9607" t="s">
        <v>18516</v>
      </c>
      <c r="K9607" t="s">
        <v>29707</v>
      </c>
      <c r="L9607" t="s">
        <v>18516</v>
      </c>
      <c r="M9607" t="s">
        <v>18516</v>
      </c>
    </row>
    <row r="9608" spans="1:13" ht="13.5">
      <c r="A9608" t="s">
        <v>43745</v>
      </c>
      <c r="B9608" t="s">
        <v>43746</v>
      </c>
      <c r="C9608" t="s">
        <v>30976</v>
      </c>
      <c r="D9608" t="s">
        <v>30977</v>
      </c>
      <c r="E9608" t="s">
        <v>18516</v>
      </c>
      <c r="F9608" t="s">
        <v>18516</v>
      </c>
      <c r="G9608" t="s">
        <v>18516</v>
      </c>
      <c r="H9608" t="s">
        <v>18516</v>
      </c>
      <c r="I9608" t="s">
        <v>18516</v>
      </c>
      <c r="J9608" t="s">
        <v>18516</v>
      </c>
      <c r="K9608" t="s">
        <v>29707</v>
      </c>
      <c r="L9608" t="s">
        <v>18516</v>
      </c>
      <c r="M9608" t="s">
        <v>18516</v>
      </c>
    </row>
    <row r="9609" spans="1:13" ht="13.5">
      <c r="A9609" t="s">
        <v>26490</v>
      </c>
      <c r="B9609" t="s">
        <v>43747</v>
      </c>
      <c r="C9609" t="s">
        <v>30976</v>
      </c>
      <c r="D9609" t="s">
        <v>30977</v>
      </c>
      <c r="E9609" t="s">
        <v>18516</v>
      </c>
      <c r="F9609" t="s">
        <v>18516</v>
      </c>
      <c r="G9609" t="s">
        <v>18516</v>
      </c>
      <c r="H9609" t="s">
        <v>18516</v>
      </c>
      <c r="I9609" t="s">
        <v>18516</v>
      </c>
      <c r="J9609" t="s">
        <v>18516</v>
      </c>
      <c r="K9609" t="s">
        <v>29707</v>
      </c>
      <c r="L9609" t="s">
        <v>18516</v>
      </c>
      <c r="M9609" t="s">
        <v>18516</v>
      </c>
    </row>
    <row r="9610" spans="1:13" ht="13.5">
      <c r="A9610" t="s">
        <v>26493</v>
      </c>
      <c r="B9610" t="s">
        <v>43748</v>
      </c>
      <c r="C9610" t="s">
        <v>30976</v>
      </c>
      <c r="D9610" t="s">
        <v>30977</v>
      </c>
      <c r="E9610" t="s">
        <v>18516</v>
      </c>
      <c r="F9610" t="s">
        <v>18516</v>
      </c>
      <c r="G9610" t="s">
        <v>18516</v>
      </c>
      <c r="H9610" t="s">
        <v>18516</v>
      </c>
      <c r="I9610" t="s">
        <v>18516</v>
      </c>
      <c r="J9610" t="s">
        <v>18516</v>
      </c>
      <c r="K9610" t="s">
        <v>29707</v>
      </c>
      <c r="L9610" t="s">
        <v>18516</v>
      </c>
      <c r="M9610" t="s">
        <v>18516</v>
      </c>
    </row>
    <row r="9611" spans="1:13" ht="13.5">
      <c r="A9611" t="s">
        <v>15769</v>
      </c>
      <c r="B9611" t="s">
        <v>43749</v>
      </c>
      <c r="C9611" t="s">
        <v>30976</v>
      </c>
      <c r="D9611" t="s">
        <v>30977</v>
      </c>
      <c r="E9611" t="s">
        <v>18516</v>
      </c>
      <c r="F9611" t="s">
        <v>18516</v>
      </c>
      <c r="G9611" t="s">
        <v>18516</v>
      </c>
      <c r="H9611" t="s">
        <v>18516</v>
      </c>
      <c r="I9611" t="s">
        <v>18516</v>
      </c>
      <c r="J9611" t="s">
        <v>18516</v>
      </c>
      <c r="K9611" t="s">
        <v>29707</v>
      </c>
      <c r="L9611" t="s">
        <v>18516</v>
      </c>
      <c r="M9611" t="s">
        <v>18516</v>
      </c>
    </row>
    <row r="9612" spans="1:13" ht="13.5">
      <c r="A9612" t="s">
        <v>15760</v>
      </c>
      <c r="B9612" t="s">
        <v>43750</v>
      </c>
      <c r="C9612" t="s">
        <v>30976</v>
      </c>
      <c r="D9612" t="s">
        <v>30977</v>
      </c>
      <c r="E9612" t="s">
        <v>18516</v>
      </c>
      <c r="F9612" t="s">
        <v>18516</v>
      </c>
      <c r="G9612" t="s">
        <v>18516</v>
      </c>
      <c r="H9612" t="s">
        <v>18516</v>
      </c>
      <c r="I9612" t="s">
        <v>18516</v>
      </c>
      <c r="J9612" t="s">
        <v>18516</v>
      </c>
      <c r="K9612" t="s">
        <v>29707</v>
      </c>
      <c r="L9612" t="s">
        <v>18516</v>
      </c>
      <c r="M9612" t="s">
        <v>18516</v>
      </c>
    </row>
    <row r="9613" spans="1:13" ht="13.5">
      <c r="A9613" t="s">
        <v>15772</v>
      </c>
      <c r="B9613" t="s">
        <v>43751</v>
      </c>
      <c r="C9613" t="s">
        <v>30976</v>
      </c>
      <c r="D9613" t="s">
        <v>30977</v>
      </c>
      <c r="E9613" t="s">
        <v>18516</v>
      </c>
      <c r="F9613" t="s">
        <v>18516</v>
      </c>
      <c r="G9613" t="s">
        <v>18516</v>
      </c>
      <c r="H9613" t="s">
        <v>18516</v>
      </c>
      <c r="I9613" t="s">
        <v>18516</v>
      </c>
      <c r="J9613" t="s">
        <v>18516</v>
      </c>
      <c r="K9613" t="s">
        <v>29707</v>
      </c>
      <c r="L9613" t="s">
        <v>18516</v>
      </c>
      <c r="M9613" t="s">
        <v>18516</v>
      </c>
    </row>
    <row r="9614" spans="1:13" ht="13.5">
      <c r="A9614" t="s">
        <v>15766</v>
      </c>
      <c r="B9614" t="s">
        <v>43752</v>
      </c>
      <c r="C9614" t="s">
        <v>30976</v>
      </c>
      <c r="D9614" t="s">
        <v>30977</v>
      </c>
      <c r="E9614" t="s">
        <v>18516</v>
      </c>
      <c r="F9614" t="s">
        <v>18516</v>
      </c>
      <c r="G9614" t="s">
        <v>18516</v>
      </c>
      <c r="H9614" t="s">
        <v>18516</v>
      </c>
      <c r="I9614" t="s">
        <v>18516</v>
      </c>
      <c r="J9614" t="s">
        <v>18516</v>
      </c>
      <c r="K9614" t="s">
        <v>29707</v>
      </c>
      <c r="L9614" t="s">
        <v>18516</v>
      </c>
      <c r="M9614" t="s">
        <v>18516</v>
      </c>
    </row>
    <row r="9615" spans="1:13" ht="13.5">
      <c r="A9615" t="s">
        <v>15757</v>
      </c>
      <c r="B9615" t="s">
        <v>43753</v>
      </c>
      <c r="C9615" t="s">
        <v>30976</v>
      </c>
      <c r="D9615" t="s">
        <v>30977</v>
      </c>
      <c r="E9615" t="s">
        <v>18516</v>
      </c>
      <c r="F9615" t="s">
        <v>18516</v>
      </c>
      <c r="G9615" t="s">
        <v>18516</v>
      </c>
      <c r="H9615" t="s">
        <v>18516</v>
      </c>
      <c r="I9615" t="s">
        <v>18516</v>
      </c>
      <c r="J9615" t="s">
        <v>18516</v>
      </c>
      <c r="K9615" t="s">
        <v>29707</v>
      </c>
      <c r="L9615" t="s">
        <v>18516</v>
      </c>
      <c r="M9615" t="s">
        <v>18516</v>
      </c>
    </row>
    <row r="9616" spans="1:13" ht="13.5">
      <c r="A9616" t="s">
        <v>15763</v>
      </c>
      <c r="B9616" t="s">
        <v>43754</v>
      </c>
      <c r="C9616" t="s">
        <v>30976</v>
      </c>
      <c r="D9616" t="s">
        <v>30977</v>
      </c>
      <c r="E9616" t="s">
        <v>18516</v>
      </c>
      <c r="F9616" t="s">
        <v>18516</v>
      </c>
      <c r="G9616" t="s">
        <v>18516</v>
      </c>
      <c r="H9616" t="s">
        <v>18516</v>
      </c>
      <c r="I9616" t="s">
        <v>18516</v>
      </c>
      <c r="J9616" t="s">
        <v>18516</v>
      </c>
      <c r="K9616" t="s">
        <v>29707</v>
      </c>
      <c r="L9616" t="s">
        <v>18516</v>
      </c>
      <c r="M9616" t="s">
        <v>18516</v>
      </c>
    </row>
    <row r="9617" spans="1:13" ht="13.5">
      <c r="A9617" t="s">
        <v>14915</v>
      </c>
      <c r="B9617" t="s">
        <v>43755</v>
      </c>
      <c r="C9617" t="s">
        <v>30976</v>
      </c>
      <c r="D9617" t="s">
        <v>30977</v>
      </c>
      <c r="E9617" s="164">
        <v>210</v>
      </c>
      <c r="F9617" s="164">
        <v>210</v>
      </c>
      <c r="G9617" t="s">
        <v>18516</v>
      </c>
      <c r="H9617" t="s">
        <v>18516</v>
      </c>
      <c r="I9617" s="164">
        <v>57.06</v>
      </c>
      <c r="J9617" s="164">
        <v>267.06</v>
      </c>
      <c r="K9617">
        <v>0</v>
      </c>
      <c r="L9617" t="s">
        <v>18516</v>
      </c>
      <c r="M9617" t="s">
        <v>18516</v>
      </c>
    </row>
    <row r="9618" spans="1:13" ht="13.5">
      <c r="A9618" t="s">
        <v>43756</v>
      </c>
      <c r="B9618" t="s">
        <v>43757</v>
      </c>
      <c r="C9618" t="s">
        <v>30976</v>
      </c>
      <c r="D9618" t="s">
        <v>30977</v>
      </c>
      <c r="E9618" s="164">
        <v>160</v>
      </c>
      <c r="F9618" s="164">
        <v>160</v>
      </c>
      <c r="G9618" t="s">
        <v>18516</v>
      </c>
      <c r="H9618" t="s">
        <v>18516</v>
      </c>
      <c r="I9618" s="164">
        <v>99.87</v>
      </c>
      <c r="J9618" s="164">
        <v>259.87</v>
      </c>
      <c r="K9618">
        <v>0</v>
      </c>
      <c r="L9618" t="s">
        <v>18516</v>
      </c>
      <c r="M9618" t="s">
        <v>18516</v>
      </c>
    </row>
    <row r="9619" spans="1:13" ht="13.5">
      <c r="A9619" t="s">
        <v>43758</v>
      </c>
      <c r="B9619" t="s">
        <v>43759</v>
      </c>
      <c r="C9619" t="s">
        <v>30976</v>
      </c>
      <c r="D9619" t="s">
        <v>30977</v>
      </c>
      <c r="E9619" s="164">
        <v>160</v>
      </c>
      <c r="F9619" s="164">
        <v>160</v>
      </c>
      <c r="G9619" t="s">
        <v>18516</v>
      </c>
      <c r="H9619" t="s">
        <v>18516</v>
      </c>
      <c r="I9619" s="164">
        <v>99.87</v>
      </c>
      <c r="J9619" s="164">
        <v>259.87</v>
      </c>
      <c r="K9619">
        <v>3</v>
      </c>
      <c r="L9619" t="s">
        <v>18516</v>
      </c>
      <c r="M9619" t="s">
        <v>18516</v>
      </c>
    </row>
    <row r="9620" spans="1:13" ht="13.5">
      <c r="A9620" t="s">
        <v>43760</v>
      </c>
      <c r="B9620" t="s">
        <v>30975</v>
      </c>
      <c r="C9620" t="s">
        <v>30976</v>
      </c>
      <c r="D9620" t="s">
        <v>30977</v>
      </c>
      <c r="E9620" t="s">
        <v>18516</v>
      </c>
      <c r="F9620" t="s">
        <v>18516</v>
      </c>
      <c r="G9620" t="s">
        <v>18516</v>
      </c>
      <c r="H9620" t="s">
        <v>18516</v>
      </c>
      <c r="I9620" t="s">
        <v>18516</v>
      </c>
      <c r="J9620" t="s">
        <v>18516</v>
      </c>
      <c r="K9620" t="s">
        <v>29707</v>
      </c>
      <c r="L9620" t="s">
        <v>18516</v>
      </c>
      <c r="M9620" t="s">
        <v>18516</v>
      </c>
    </row>
    <row r="9621" spans="1:13" ht="13.5">
      <c r="A9621" t="s">
        <v>43761</v>
      </c>
      <c r="B9621" t="s">
        <v>30978</v>
      </c>
      <c r="C9621" t="s">
        <v>30976</v>
      </c>
      <c r="D9621" t="s">
        <v>30977</v>
      </c>
      <c r="E9621" t="s">
        <v>18516</v>
      </c>
      <c r="F9621" t="s">
        <v>18516</v>
      </c>
      <c r="G9621" t="s">
        <v>18516</v>
      </c>
      <c r="H9621" t="s">
        <v>18516</v>
      </c>
      <c r="I9621" t="s">
        <v>18516</v>
      </c>
      <c r="J9621" t="s">
        <v>18516</v>
      </c>
      <c r="K9621" t="s">
        <v>29707</v>
      </c>
      <c r="L9621" t="s">
        <v>18516</v>
      </c>
      <c r="M9621" t="s">
        <v>18516</v>
      </c>
    </row>
    <row r="9622" spans="1:13" ht="13.5">
      <c r="A9622" t="s">
        <v>9543</v>
      </c>
      <c r="B9622" t="s">
        <v>43762</v>
      </c>
      <c r="C9622" t="s">
        <v>30976</v>
      </c>
      <c r="D9622" t="s">
        <v>30977</v>
      </c>
      <c r="E9622" s="164">
        <v>170</v>
      </c>
      <c r="F9622" s="164">
        <v>170</v>
      </c>
      <c r="G9622" t="s">
        <v>18516</v>
      </c>
      <c r="H9622" t="s">
        <v>18516</v>
      </c>
      <c r="I9622" s="164">
        <v>101.11</v>
      </c>
      <c r="J9622" s="164">
        <v>271.11</v>
      </c>
      <c r="K9622">
        <v>28</v>
      </c>
      <c r="L9622" t="s">
        <v>18516</v>
      </c>
      <c r="M9622" t="s">
        <v>18516</v>
      </c>
    </row>
    <row r="9623" spans="1:13" ht="13.5">
      <c r="A9623" t="s">
        <v>9537</v>
      </c>
      <c r="B9623" t="s">
        <v>43763</v>
      </c>
      <c r="C9623" t="s">
        <v>30976</v>
      </c>
      <c r="D9623" t="s">
        <v>30977</v>
      </c>
      <c r="E9623" s="164">
        <v>170</v>
      </c>
      <c r="F9623" s="164">
        <v>170</v>
      </c>
      <c r="G9623" t="s">
        <v>18516</v>
      </c>
      <c r="H9623" t="s">
        <v>18516</v>
      </c>
      <c r="I9623" s="164">
        <v>101.11</v>
      </c>
      <c r="J9623" s="164">
        <v>271.11</v>
      </c>
      <c r="K9623">
        <v>82</v>
      </c>
      <c r="L9623" t="s">
        <v>18516</v>
      </c>
      <c r="M9623" t="s">
        <v>18516</v>
      </c>
    </row>
    <row r="9624" spans="1:13" ht="13.5">
      <c r="A9624" t="s">
        <v>43764</v>
      </c>
      <c r="B9624" t="s">
        <v>43765</v>
      </c>
      <c r="C9624" t="s">
        <v>30976</v>
      </c>
      <c r="D9624" t="s">
        <v>30977</v>
      </c>
      <c r="E9624" s="164">
        <v>170</v>
      </c>
      <c r="F9624" s="164">
        <v>170</v>
      </c>
      <c r="G9624" t="s">
        <v>18516</v>
      </c>
      <c r="H9624" t="s">
        <v>18516</v>
      </c>
      <c r="I9624" s="164">
        <v>103.2</v>
      </c>
      <c r="J9624" s="164">
        <v>273.2</v>
      </c>
      <c r="K9624">
        <v>0</v>
      </c>
      <c r="L9624" t="s">
        <v>18516</v>
      </c>
      <c r="M9624" t="s">
        <v>18516</v>
      </c>
    </row>
    <row r="9625" spans="1:13" ht="13.5">
      <c r="A9625" t="s">
        <v>43766</v>
      </c>
      <c r="B9625" t="s">
        <v>43767</v>
      </c>
      <c r="C9625" t="s">
        <v>30976</v>
      </c>
      <c r="D9625" t="s">
        <v>30977</v>
      </c>
      <c r="E9625" s="164">
        <v>170</v>
      </c>
      <c r="F9625" s="164">
        <v>170</v>
      </c>
      <c r="G9625" t="s">
        <v>18516</v>
      </c>
      <c r="H9625" t="s">
        <v>18516</v>
      </c>
      <c r="I9625" s="164">
        <v>103.2</v>
      </c>
      <c r="J9625" s="164">
        <v>273.2</v>
      </c>
      <c r="K9625">
        <v>0</v>
      </c>
      <c r="L9625" t="s">
        <v>18516</v>
      </c>
      <c r="M9625" t="s">
        <v>18516</v>
      </c>
    </row>
    <row r="9626" spans="1:13" ht="13.5">
      <c r="A9626" t="s">
        <v>13293</v>
      </c>
      <c r="B9626" t="s">
        <v>43768</v>
      </c>
      <c r="C9626" t="s">
        <v>30976</v>
      </c>
      <c r="D9626" t="s">
        <v>30977</v>
      </c>
      <c r="E9626" s="164">
        <v>170</v>
      </c>
      <c r="F9626" s="164">
        <v>150</v>
      </c>
      <c r="G9626" s="165">
        <v>0.88</v>
      </c>
      <c r="H9626" t="s">
        <v>18516</v>
      </c>
      <c r="I9626" s="164">
        <v>38.41</v>
      </c>
      <c r="J9626" s="164">
        <v>188.41</v>
      </c>
      <c r="K9626">
        <v>196</v>
      </c>
      <c r="L9626" t="s">
        <v>18516</v>
      </c>
      <c r="M9626" t="s">
        <v>18516</v>
      </c>
    </row>
    <row r="9627" spans="1:13" ht="13.5">
      <c r="A9627" t="s">
        <v>13290</v>
      </c>
      <c r="B9627" t="s">
        <v>43769</v>
      </c>
      <c r="C9627" t="s">
        <v>30976</v>
      </c>
      <c r="D9627" t="s">
        <v>30977</v>
      </c>
      <c r="E9627" s="164">
        <v>170</v>
      </c>
      <c r="F9627" s="164">
        <v>150</v>
      </c>
      <c r="G9627" s="165">
        <v>0.88</v>
      </c>
      <c r="H9627" t="s">
        <v>18516</v>
      </c>
      <c r="I9627" s="164">
        <v>38.41</v>
      </c>
      <c r="J9627" s="164">
        <v>188.41</v>
      </c>
      <c r="K9627">
        <v>372</v>
      </c>
      <c r="L9627" t="s">
        <v>18516</v>
      </c>
      <c r="M9627" t="s">
        <v>18516</v>
      </c>
    </row>
    <row r="9628" spans="1:13" ht="13.5">
      <c r="A9628" t="s">
        <v>8178</v>
      </c>
      <c r="B9628" t="s">
        <v>43770</v>
      </c>
      <c r="C9628" t="s">
        <v>30976</v>
      </c>
      <c r="D9628" t="s">
        <v>30977</v>
      </c>
      <c r="E9628" t="s">
        <v>18516</v>
      </c>
      <c r="F9628" t="s">
        <v>18516</v>
      </c>
      <c r="G9628" t="s">
        <v>18516</v>
      </c>
      <c r="H9628" t="s">
        <v>18516</v>
      </c>
      <c r="I9628" t="s">
        <v>18516</v>
      </c>
      <c r="J9628" t="s">
        <v>18516</v>
      </c>
      <c r="K9628" t="s">
        <v>29707</v>
      </c>
      <c r="L9628" t="s">
        <v>18516</v>
      </c>
      <c r="M9628" t="s">
        <v>18516</v>
      </c>
    </row>
    <row r="9629" spans="1:13" ht="13.5">
      <c r="A9629" t="s">
        <v>13573</v>
      </c>
      <c r="B9629" t="s">
        <v>43771</v>
      </c>
      <c r="C9629" t="s">
        <v>30976</v>
      </c>
      <c r="D9629" t="s">
        <v>30977</v>
      </c>
      <c r="E9629" s="164">
        <v>245</v>
      </c>
      <c r="F9629" s="164">
        <v>190</v>
      </c>
      <c r="G9629" s="165">
        <v>0.77</v>
      </c>
      <c r="H9629" t="s">
        <v>18516</v>
      </c>
      <c r="I9629" s="164">
        <v>43.11</v>
      </c>
      <c r="J9629" s="164">
        <v>233.11</v>
      </c>
      <c r="K9629">
        <v>138</v>
      </c>
      <c r="L9629" t="s">
        <v>29465</v>
      </c>
      <c r="M9629" t="s">
        <v>29915</v>
      </c>
    </row>
    <row r="9630" spans="1:13" ht="13.5">
      <c r="A9630" t="s">
        <v>13570</v>
      </c>
      <c r="B9630" t="s">
        <v>43772</v>
      </c>
      <c r="C9630" t="s">
        <v>30976</v>
      </c>
      <c r="D9630" t="s">
        <v>30977</v>
      </c>
      <c r="E9630" s="164">
        <v>245</v>
      </c>
      <c r="F9630" s="164">
        <v>190</v>
      </c>
      <c r="G9630" s="165">
        <v>0.77</v>
      </c>
      <c r="H9630" t="s">
        <v>18516</v>
      </c>
      <c r="I9630" s="164">
        <v>43.11</v>
      </c>
      <c r="J9630" s="164">
        <v>233.11</v>
      </c>
      <c r="K9630">
        <v>51</v>
      </c>
      <c r="L9630" t="s">
        <v>29439</v>
      </c>
      <c r="M9630" t="s">
        <v>30982</v>
      </c>
    </row>
    <row r="9631" spans="1:13" ht="13.5">
      <c r="A9631" t="s">
        <v>13835</v>
      </c>
      <c r="B9631" t="s">
        <v>43773</v>
      </c>
      <c r="C9631" t="s">
        <v>30976</v>
      </c>
      <c r="D9631" t="s">
        <v>30977</v>
      </c>
      <c r="E9631" t="s">
        <v>18516</v>
      </c>
      <c r="F9631" t="s">
        <v>18516</v>
      </c>
      <c r="G9631" t="s">
        <v>18516</v>
      </c>
      <c r="H9631" t="s">
        <v>18516</v>
      </c>
      <c r="I9631" t="s">
        <v>18516</v>
      </c>
      <c r="J9631" t="s">
        <v>18516</v>
      </c>
      <c r="K9631" t="s">
        <v>29707</v>
      </c>
      <c r="L9631" t="s">
        <v>18516</v>
      </c>
      <c r="M9631" t="s">
        <v>18516</v>
      </c>
    </row>
    <row r="9632" spans="1:13" ht="13.5">
      <c r="A9632" t="s">
        <v>13838</v>
      </c>
      <c r="B9632" t="s">
        <v>43774</v>
      </c>
      <c r="C9632" t="s">
        <v>30976</v>
      </c>
      <c r="D9632" t="s">
        <v>30977</v>
      </c>
      <c r="E9632" t="s">
        <v>18516</v>
      </c>
      <c r="F9632" t="s">
        <v>18516</v>
      </c>
      <c r="G9632" t="s">
        <v>18516</v>
      </c>
      <c r="H9632" t="s">
        <v>18516</v>
      </c>
      <c r="I9632" t="s">
        <v>18516</v>
      </c>
      <c r="J9632" t="s">
        <v>18516</v>
      </c>
      <c r="K9632" t="s">
        <v>29707</v>
      </c>
      <c r="L9632" t="s">
        <v>18516</v>
      </c>
      <c r="M9632" t="s">
        <v>18516</v>
      </c>
    </row>
    <row r="9633" spans="1:13" ht="13.5">
      <c r="A9633" t="s">
        <v>5308</v>
      </c>
      <c r="B9633" t="s">
        <v>43775</v>
      </c>
      <c r="C9633" t="s">
        <v>30976</v>
      </c>
      <c r="D9633" t="s">
        <v>30977</v>
      </c>
      <c r="E9633" t="s">
        <v>18516</v>
      </c>
      <c r="F9633" t="s">
        <v>18516</v>
      </c>
      <c r="G9633" t="s">
        <v>18516</v>
      </c>
      <c r="H9633" t="s">
        <v>18516</v>
      </c>
      <c r="I9633" t="s">
        <v>18516</v>
      </c>
      <c r="J9633" t="s">
        <v>18516</v>
      </c>
      <c r="K9633" t="s">
        <v>29707</v>
      </c>
      <c r="L9633" t="s">
        <v>18516</v>
      </c>
      <c r="M9633" t="s">
        <v>18516</v>
      </c>
    </row>
    <row r="9634" spans="1:13" ht="13.5">
      <c r="A9634" t="s">
        <v>5311</v>
      </c>
      <c r="B9634" t="s">
        <v>43776</v>
      </c>
      <c r="C9634" t="s">
        <v>30976</v>
      </c>
      <c r="D9634" t="s">
        <v>30977</v>
      </c>
      <c r="E9634" t="s">
        <v>18516</v>
      </c>
      <c r="F9634" t="s">
        <v>18516</v>
      </c>
      <c r="G9634" t="s">
        <v>18516</v>
      </c>
      <c r="H9634" t="s">
        <v>18516</v>
      </c>
      <c r="I9634" t="s">
        <v>18516</v>
      </c>
      <c r="J9634" t="s">
        <v>18516</v>
      </c>
      <c r="K9634" t="s">
        <v>29707</v>
      </c>
      <c r="L9634" t="s">
        <v>18516</v>
      </c>
      <c r="M9634" t="s">
        <v>18516</v>
      </c>
    </row>
    <row r="9635" spans="1:13" ht="13.5">
      <c r="A9635" t="s">
        <v>43777</v>
      </c>
      <c r="B9635" t="s">
        <v>43778</v>
      </c>
      <c r="C9635" t="s">
        <v>30976</v>
      </c>
      <c r="D9635" t="s">
        <v>30977</v>
      </c>
      <c r="E9635" t="s">
        <v>18516</v>
      </c>
      <c r="F9635" t="s">
        <v>18516</v>
      </c>
      <c r="G9635" t="s">
        <v>18516</v>
      </c>
      <c r="H9635" t="s">
        <v>18516</v>
      </c>
      <c r="I9635" t="s">
        <v>18516</v>
      </c>
      <c r="J9635" t="s">
        <v>18516</v>
      </c>
      <c r="K9635" t="s">
        <v>29707</v>
      </c>
      <c r="L9635" t="s">
        <v>18516</v>
      </c>
      <c r="M9635" t="s">
        <v>18516</v>
      </c>
    </row>
    <row r="9636" spans="1:13" ht="13.5">
      <c r="A9636" t="s">
        <v>5284</v>
      </c>
      <c r="B9636" t="s">
        <v>43779</v>
      </c>
      <c r="C9636" t="s">
        <v>30976</v>
      </c>
      <c r="D9636" t="s">
        <v>30977</v>
      </c>
      <c r="E9636" s="164">
        <v>157</v>
      </c>
      <c r="F9636" s="164">
        <v>120</v>
      </c>
      <c r="G9636" s="165">
        <v>0.76</v>
      </c>
      <c r="H9636" t="s">
        <v>32568</v>
      </c>
      <c r="I9636" s="164">
        <v>50.32</v>
      </c>
      <c r="J9636" s="164">
        <v>170.32</v>
      </c>
      <c r="K9636">
        <v>119</v>
      </c>
      <c r="L9636" t="s">
        <v>18516</v>
      </c>
      <c r="M9636" t="s">
        <v>18516</v>
      </c>
    </row>
    <row r="9637" spans="1:13" ht="13.5">
      <c r="A9637" t="s">
        <v>43780</v>
      </c>
      <c r="B9637" t="s">
        <v>43781</v>
      </c>
      <c r="C9637" t="s">
        <v>30976</v>
      </c>
      <c r="D9637" t="s">
        <v>30977</v>
      </c>
      <c r="E9637" t="s">
        <v>18516</v>
      </c>
      <c r="F9637" t="s">
        <v>18516</v>
      </c>
      <c r="G9637" t="s">
        <v>18516</v>
      </c>
      <c r="H9637" t="s">
        <v>18516</v>
      </c>
      <c r="I9637" t="s">
        <v>18516</v>
      </c>
      <c r="J9637" t="s">
        <v>18516</v>
      </c>
      <c r="K9637" t="s">
        <v>29707</v>
      </c>
      <c r="L9637" t="s">
        <v>18516</v>
      </c>
      <c r="M9637" t="s">
        <v>18516</v>
      </c>
    </row>
    <row r="9638" spans="1:13" ht="13.5">
      <c r="A9638" t="s">
        <v>43782</v>
      </c>
      <c r="B9638" t="s">
        <v>43783</v>
      </c>
      <c r="C9638" t="s">
        <v>30976</v>
      </c>
      <c r="D9638" t="s">
        <v>30977</v>
      </c>
      <c r="E9638" t="s">
        <v>18516</v>
      </c>
      <c r="F9638" t="s">
        <v>18516</v>
      </c>
      <c r="G9638" t="s">
        <v>18516</v>
      </c>
      <c r="H9638" t="s">
        <v>18516</v>
      </c>
      <c r="I9638" t="s">
        <v>18516</v>
      </c>
      <c r="J9638" t="s">
        <v>18516</v>
      </c>
      <c r="K9638" t="s">
        <v>29707</v>
      </c>
      <c r="L9638" t="s">
        <v>18516</v>
      </c>
      <c r="M9638" t="s">
        <v>18516</v>
      </c>
    </row>
    <row r="9639" spans="1:13" ht="13.5">
      <c r="A9639" t="s">
        <v>5305</v>
      </c>
      <c r="B9639" t="s">
        <v>43784</v>
      </c>
      <c r="C9639" t="s">
        <v>30976</v>
      </c>
      <c r="D9639" t="s">
        <v>30977</v>
      </c>
      <c r="E9639" t="s">
        <v>18516</v>
      </c>
      <c r="F9639" t="s">
        <v>18516</v>
      </c>
      <c r="G9639" t="s">
        <v>18516</v>
      </c>
      <c r="H9639" t="s">
        <v>18516</v>
      </c>
      <c r="I9639" t="s">
        <v>18516</v>
      </c>
      <c r="J9639" t="s">
        <v>18516</v>
      </c>
      <c r="K9639" t="s">
        <v>29707</v>
      </c>
      <c r="L9639" t="s">
        <v>18516</v>
      </c>
      <c r="M9639" t="s">
        <v>18516</v>
      </c>
    </row>
    <row r="9640" spans="1:13" ht="13.5">
      <c r="A9640" t="s">
        <v>5302</v>
      </c>
      <c r="B9640" t="s">
        <v>43785</v>
      </c>
      <c r="C9640" t="s">
        <v>30976</v>
      </c>
      <c r="D9640" t="s">
        <v>30977</v>
      </c>
      <c r="E9640" t="s">
        <v>18516</v>
      </c>
      <c r="F9640" t="s">
        <v>18516</v>
      </c>
      <c r="G9640" t="s">
        <v>18516</v>
      </c>
      <c r="H9640" t="s">
        <v>18516</v>
      </c>
      <c r="I9640" t="s">
        <v>18516</v>
      </c>
      <c r="J9640" t="s">
        <v>18516</v>
      </c>
      <c r="K9640" t="s">
        <v>29707</v>
      </c>
      <c r="L9640" t="s">
        <v>18516</v>
      </c>
      <c r="M9640" t="s">
        <v>18516</v>
      </c>
    </row>
    <row r="9641" spans="1:13" ht="13.5">
      <c r="A9641" t="s">
        <v>43786</v>
      </c>
      <c r="B9641" t="s">
        <v>43787</v>
      </c>
      <c r="C9641" t="s">
        <v>30976</v>
      </c>
      <c r="D9641" t="s">
        <v>30977</v>
      </c>
      <c r="E9641" t="s">
        <v>18516</v>
      </c>
      <c r="F9641" t="s">
        <v>18516</v>
      </c>
      <c r="G9641" t="s">
        <v>18516</v>
      </c>
      <c r="H9641" t="s">
        <v>18516</v>
      </c>
      <c r="I9641" t="s">
        <v>18516</v>
      </c>
      <c r="J9641" t="s">
        <v>18516</v>
      </c>
      <c r="K9641" t="s">
        <v>29707</v>
      </c>
      <c r="L9641" t="s">
        <v>18516</v>
      </c>
      <c r="M9641" t="s">
        <v>18516</v>
      </c>
    </row>
    <row r="9642" spans="1:13" ht="13.5">
      <c r="A9642" t="s">
        <v>43788</v>
      </c>
      <c r="B9642" t="s">
        <v>43789</v>
      </c>
      <c r="C9642" t="s">
        <v>30976</v>
      </c>
      <c r="D9642" t="s">
        <v>30977</v>
      </c>
      <c r="E9642" t="s">
        <v>18516</v>
      </c>
      <c r="F9642" t="s">
        <v>18516</v>
      </c>
      <c r="G9642" t="s">
        <v>18516</v>
      </c>
      <c r="H9642" t="s">
        <v>18516</v>
      </c>
      <c r="I9642" t="s">
        <v>18516</v>
      </c>
      <c r="J9642" t="s">
        <v>18516</v>
      </c>
      <c r="K9642" t="s">
        <v>29707</v>
      </c>
      <c r="L9642" t="s">
        <v>18516</v>
      </c>
      <c r="M9642" t="s">
        <v>18516</v>
      </c>
    </row>
    <row r="9643" spans="1:13" ht="13.5">
      <c r="A9643" t="s">
        <v>5293</v>
      </c>
      <c r="B9643" t="s">
        <v>43790</v>
      </c>
      <c r="C9643" t="s">
        <v>30976</v>
      </c>
      <c r="D9643" t="s">
        <v>30977</v>
      </c>
      <c r="E9643" t="s">
        <v>18516</v>
      </c>
      <c r="F9643" t="s">
        <v>18516</v>
      </c>
      <c r="G9643" t="s">
        <v>18516</v>
      </c>
      <c r="H9643" t="s">
        <v>18516</v>
      </c>
      <c r="I9643" t="s">
        <v>18516</v>
      </c>
      <c r="J9643" t="s">
        <v>18516</v>
      </c>
      <c r="K9643" t="s">
        <v>29707</v>
      </c>
      <c r="L9643" t="s">
        <v>18516</v>
      </c>
      <c r="M9643" t="s">
        <v>18516</v>
      </c>
    </row>
    <row r="9644" spans="1:13" ht="13.5">
      <c r="A9644" t="s">
        <v>15877</v>
      </c>
      <c r="B9644" t="s">
        <v>43791</v>
      </c>
      <c r="C9644" t="s">
        <v>30976</v>
      </c>
      <c r="D9644" t="s">
        <v>30977</v>
      </c>
      <c r="E9644" t="s">
        <v>18516</v>
      </c>
      <c r="F9644" t="s">
        <v>18516</v>
      </c>
      <c r="G9644" t="s">
        <v>18516</v>
      </c>
      <c r="H9644" t="s">
        <v>18516</v>
      </c>
      <c r="I9644" t="s">
        <v>18516</v>
      </c>
      <c r="J9644" t="s">
        <v>18516</v>
      </c>
      <c r="K9644" t="s">
        <v>29707</v>
      </c>
      <c r="L9644" t="s">
        <v>18516</v>
      </c>
      <c r="M9644" t="s">
        <v>18516</v>
      </c>
    </row>
    <row r="9645" spans="1:13" ht="13.5">
      <c r="A9645" t="s">
        <v>43792</v>
      </c>
      <c r="B9645" t="s">
        <v>43793</v>
      </c>
      <c r="C9645" t="s">
        <v>30976</v>
      </c>
      <c r="D9645" t="s">
        <v>30977</v>
      </c>
      <c r="E9645" s="164">
        <v>150</v>
      </c>
      <c r="F9645" s="164">
        <v>115</v>
      </c>
      <c r="G9645" s="165">
        <v>0.76</v>
      </c>
      <c r="H9645" t="s">
        <v>18516</v>
      </c>
      <c r="I9645" s="164">
        <v>47.91</v>
      </c>
      <c r="J9645" s="164">
        <v>162.91</v>
      </c>
      <c r="K9645">
        <v>0</v>
      </c>
      <c r="L9645" t="s">
        <v>18516</v>
      </c>
      <c r="M9645" t="s">
        <v>18516</v>
      </c>
    </row>
    <row r="9646" spans="1:13" ht="13.5">
      <c r="A9646" t="s">
        <v>43794</v>
      </c>
      <c r="B9646" t="s">
        <v>43795</v>
      </c>
      <c r="C9646" t="s">
        <v>30976</v>
      </c>
      <c r="D9646" t="s">
        <v>30977</v>
      </c>
      <c r="E9646" s="164">
        <v>150</v>
      </c>
      <c r="F9646" s="164">
        <v>115</v>
      </c>
      <c r="G9646" s="165">
        <v>0.76</v>
      </c>
      <c r="H9646" t="s">
        <v>18516</v>
      </c>
      <c r="I9646" s="164">
        <v>47.91</v>
      </c>
      <c r="J9646" s="164">
        <v>162.91</v>
      </c>
      <c r="K9646">
        <v>40</v>
      </c>
      <c r="L9646" t="s">
        <v>18516</v>
      </c>
      <c r="M9646" t="s">
        <v>18516</v>
      </c>
    </row>
    <row r="9647" spans="1:13" ht="13.5">
      <c r="A9647" t="s">
        <v>43796</v>
      </c>
      <c r="B9647" t="s">
        <v>43797</v>
      </c>
      <c r="C9647" t="s">
        <v>30976</v>
      </c>
      <c r="D9647" t="s">
        <v>30977</v>
      </c>
      <c r="E9647" t="s">
        <v>18516</v>
      </c>
      <c r="F9647" t="s">
        <v>18516</v>
      </c>
      <c r="G9647" t="s">
        <v>18516</v>
      </c>
      <c r="H9647" t="s">
        <v>18516</v>
      </c>
      <c r="I9647" t="s">
        <v>18516</v>
      </c>
      <c r="J9647" t="s">
        <v>18516</v>
      </c>
      <c r="K9647" t="s">
        <v>29707</v>
      </c>
      <c r="L9647" t="s">
        <v>18516</v>
      </c>
      <c r="M9647" t="s">
        <v>18516</v>
      </c>
    </row>
    <row r="9648" spans="1:13" ht="13.5">
      <c r="A9648" t="s">
        <v>43798</v>
      </c>
      <c r="B9648" t="s">
        <v>43799</v>
      </c>
      <c r="C9648" t="s">
        <v>30976</v>
      </c>
      <c r="D9648" t="s">
        <v>30977</v>
      </c>
      <c r="E9648" t="s">
        <v>18516</v>
      </c>
      <c r="F9648" t="s">
        <v>18516</v>
      </c>
      <c r="G9648" t="s">
        <v>18516</v>
      </c>
      <c r="H9648" t="s">
        <v>18516</v>
      </c>
      <c r="I9648" t="s">
        <v>18516</v>
      </c>
      <c r="J9648" t="s">
        <v>18516</v>
      </c>
      <c r="K9648" t="s">
        <v>29707</v>
      </c>
      <c r="L9648" t="s">
        <v>18516</v>
      </c>
      <c r="M9648" t="s">
        <v>18516</v>
      </c>
    </row>
    <row r="9649" spans="1:13" ht="13.5">
      <c r="A9649" t="s">
        <v>15866</v>
      </c>
      <c r="B9649" t="s">
        <v>43800</v>
      </c>
      <c r="C9649" t="s">
        <v>30976</v>
      </c>
      <c r="D9649" t="s">
        <v>30977</v>
      </c>
      <c r="E9649" t="s">
        <v>18516</v>
      </c>
      <c r="F9649" t="s">
        <v>18516</v>
      </c>
      <c r="G9649" t="s">
        <v>18516</v>
      </c>
      <c r="H9649" t="s">
        <v>18516</v>
      </c>
      <c r="I9649" t="s">
        <v>18516</v>
      </c>
      <c r="J9649" t="s">
        <v>18516</v>
      </c>
      <c r="K9649" t="s">
        <v>29707</v>
      </c>
      <c r="L9649" t="s">
        <v>18516</v>
      </c>
      <c r="M9649" t="s">
        <v>18516</v>
      </c>
    </row>
    <row r="9650" spans="1:13" ht="13.5">
      <c r="A9650" t="s">
        <v>43801</v>
      </c>
      <c r="B9650" t="s">
        <v>43802</v>
      </c>
      <c r="C9650" t="s">
        <v>30976</v>
      </c>
      <c r="D9650" t="s">
        <v>30977</v>
      </c>
      <c r="E9650" t="s">
        <v>18516</v>
      </c>
      <c r="F9650" t="s">
        <v>18516</v>
      </c>
      <c r="G9650" t="s">
        <v>18516</v>
      </c>
      <c r="H9650" t="s">
        <v>18516</v>
      </c>
      <c r="I9650" t="s">
        <v>18516</v>
      </c>
      <c r="J9650" t="s">
        <v>18516</v>
      </c>
      <c r="K9650" t="s">
        <v>29707</v>
      </c>
      <c r="L9650" t="s">
        <v>18516</v>
      </c>
      <c r="M9650" t="s">
        <v>18516</v>
      </c>
    </row>
    <row r="9651" spans="1:13" ht="13.5">
      <c r="A9651" t="s">
        <v>43803</v>
      </c>
      <c r="B9651" t="s">
        <v>43804</v>
      </c>
      <c r="C9651" t="s">
        <v>30976</v>
      </c>
      <c r="D9651" t="s">
        <v>30977</v>
      </c>
      <c r="E9651" t="s">
        <v>18516</v>
      </c>
      <c r="F9651" t="s">
        <v>18516</v>
      </c>
      <c r="G9651" t="s">
        <v>18516</v>
      </c>
      <c r="H9651" t="s">
        <v>18516</v>
      </c>
      <c r="I9651" t="s">
        <v>18516</v>
      </c>
      <c r="J9651" t="s">
        <v>18516</v>
      </c>
      <c r="K9651" t="s">
        <v>29707</v>
      </c>
      <c r="L9651" t="s">
        <v>18516</v>
      </c>
      <c r="M9651" t="s">
        <v>18516</v>
      </c>
    </row>
    <row r="9652" spans="1:13" ht="13.5">
      <c r="A9652" t="s">
        <v>43805</v>
      </c>
      <c r="B9652" t="s">
        <v>43806</v>
      </c>
      <c r="C9652" t="s">
        <v>30976</v>
      </c>
      <c r="D9652" t="s">
        <v>30977</v>
      </c>
      <c r="E9652" t="s">
        <v>18516</v>
      </c>
      <c r="F9652" t="s">
        <v>18516</v>
      </c>
      <c r="G9652" t="s">
        <v>18516</v>
      </c>
      <c r="H9652" t="s">
        <v>18516</v>
      </c>
      <c r="I9652" t="s">
        <v>18516</v>
      </c>
      <c r="J9652" t="s">
        <v>18516</v>
      </c>
      <c r="K9652" t="s">
        <v>29707</v>
      </c>
      <c r="L9652" t="s">
        <v>18516</v>
      </c>
      <c r="M9652" t="s">
        <v>18516</v>
      </c>
    </row>
    <row r="9653" spans="1:13" ht="13.5">
      <c r="A9653" t="s">
        <v>14912</v>
      </c>
      <c r="B9653" t="s">
        <v>43807</v>
      </c>
      <c r="C9653" t="s">
        <v>30976</v>
      </c>
      <c r="D9653" t="s">
        <v>30977</v>
      </c>
      <c r="E9653" s="164">
        <v>210</v>
      </c>
      <c r="F9653" s="164">
        <v>210</v>
      </c>
      <c r="G9653" t="s">
        <v>18516</v>
      </c>
      <c r="H9653" t="s">
        <v>18516</v>
      </c>
      <c r="I9653" s="164">
        <v>57.06</v>
      </c>
      <c r="J9653" s="164">
        <v>267.06</v>
      </c>
      <c r="K9653">
        <v>197</v>
      </c>
      <c r="L9653" t="s">
        <v>31357</v>
      </c>
      <c r="M9653" t="s">
        <v>31588</v>
      </c>
    </row>
    <row r="9654" spans="1:13" ht="13.5">
      <c r="A9654" t="s">
        <v>14906</v>
      </c>
      <c r="B9654" t="s">
        <v>43808</v>
      </c>
      <c r="C9654" t="s">
        <v>30976</v>
      </c>
      <c r="D9654" t="s">
        <v>30977</v>
      </c>
      <c r="E9654" s="164">
        <v>210</v>
      </c>
      <c r="F9654" s="164">
        <v>210</v>
      </c>
      <c r="G9654" t="s">
        <v>18516</v>
      </c>
      <c r="H9654" t="s">
        <v>18516</v>
      </c>
      <c r="I9654" s="164">
        <v>57.06</v>
      </c>
      <c r="J9654" s="164">
        <v>267.06</v>
      </c>
      <c r="K9654">
        <v>100</v>
      </c>
      <c r="L9654" t="s">
        <v>18516</v>
      </c>
      <c r="M9654" t="s">
        <v>18516</v>
      </c>
    </row>
    <row r="9655" spans="1:13" ht="13.5">
      <c r="A9655" t="s">
        <v>14909</v>
      </c>
      <c r="B9655" t="s">
        <v>43809</v>
      </c>
      <c r="C9655" t="s">
        <v>30976</v>
      </c>
      <c r="D9655" t="s">
        <v>30977</v>
      </c>
      <c r="E9655" s="164">
        <v>210</v>
      </c>
      <c r="F9655" s="164">
        <v>210</v>
      </c>
      <c r="G9655" t="s">
        <v>18516</v>
      </c>
      <c r="H9655" t="s">
        <v>18516</v>
      </c>
      <c r="I9655" s="164">
        <v>57.06</v>
      </c>
      <c r="J9655" s="164">
        <v>267.06</v>
      </c>
      <c r="K9655">
        <v>169</v>
      </c>
      <c r="L9655" t="s">
        <v>29465</v>
      </c>
      <c r="M9655" t="s">
        <v>31588</v>
      </c>
    </row>
    <row r="9656" spans="1:13" ht="13.5">
      <c r="A9656" t="s">
        <v>43810</v>
      </c>
      <c r="B9656" t="s">
        <v>43811</v>
      </c>
      <c r="C9656" t="s">
        <v>30976</v>
      </c>
      <c r="D9656" t="s">
        <v>30977</v>
      </c>
      <c r="E9656" t="s">
        <v>18516</v>
      </c>
      <c r="F9656" t="s">
        <v>18516</v>
      </c>
      <c r="G9656" t="s">
        <v>18516</v>
      </c>
      <c r="H9656" t="s">
        <v>18516</v>
      </c>
      <c r="I9656" t="s">
        <v>18516</v>
      </c>
      <c r="J9656" t="s">
        <v>18516</v>
      </c>
      <c r="K9656" t="s">
        <v>29707</v>
      </c>
      <c r="L9656" t="s">
        <v>18516</v>
      </c>
      <c r="M9656" t="s">
        <v>18516</v>
      </c>
    </row>
    <row r="9657" spans="1:13" ht="13.5">
      <c r="A9657" t="s">
        <v>43812</v>
      </c>
      <c r="B9657" t="s">
        <v>43813</v>
      </c>
      <c r="C9657" t="s">
        <v>30976</v>
      </c>
      <c r="D9657" t="s">
        <v>30977</v>
      </c>
      <c r="E9657" t="s">
        <v>18516</v>
      </c>
      <c r="F9657" t="s">
        <v>18516</v>
      </c>
      <c r="G9657" t="s">
        <v>18516</v>
      </c>
      <c r="H9657" t="s">
        <v>18516</v>
      </c>
      <c r="I9657" t="s">
        <v>18516</v>
      </c>
      <c r="J9657" t="s">
        <v>18516</v>
      </c>
      <c r="K9657" t="s">
        <v>29707</v>
      </c>
      <c r="L9657" t="s">
        <v>18516</v>
      </c>
      <c r="M9657" t="s">
        <v>18516</v>
      </c>
    </row>
    <row r="9658" spans="1:13" ht="13.5">
      <c r="A9658" t="s">
        <v>43814</v>
      </c>
      <c r="B9658" t="s">
        <v>43815</v>
      </c>
      <c r="C9658" t="s">
        <v>30976</v>
      </c>
      <c r="D9658" t="s">
        <v>30977</v>
      </c>
      <c r="E9658" s="164">
        <v>165</v>
      </c>
      <c r="F9658" s="164">
        <v>165</v>
      </c>
      <c r="G9658" t="s">
        <v>18516</v>
      </c>
      <c r="H9658" t="s">
        <v>18516</v>
      </c>
      <c r="I9658" s="164">
        <v>48.07</v>
      </c>
      <c r="J9658" s="164">
        <v>213.07</v>
      </c>
      <c r="K9658">
        <v>34</v>
      </c>
      <c r="L9658" t="s">
        <v>29439</v>
      </c>
      <c r="M9658" t="s">
        <v>31663</v>
      </c>
    </row>
    <row r="9659" spans="1:13" ht="13.5">
      <c r="A9659" t="s">
        <v>43816</v>
      </c>
      <c r="B9659" t="s">
        <v>43817</v>
      </c>
      <c r="C9659" t="s">
        <v>30976</v>
      </c>
      <c r="D9659" t="s">
        <v>30977</v>
      </c>
      <c r="E9659" s="164">
        <v>165</v>
      </c>
      <c r="F9659" s="164">
        <v>165</v>
      </c>
      <c r="G9659" t="s">
        <v>18516</v>
      </c>
      <c r="H9659" t="s">
        <v>18516</v>
      </c>
      <c r="I9659" s="164">
        <v>48.07</v>
      </c>
      <c r="J9659" s="164">
        <v>213.07</v>
      </c>
      <c r="K9659">
        <v>19</v>
      </c>
      <c r="L9659" t="s">
        <v>29439</v>
      </c>
      <c r="M9659" t="s">
        <v>31663</v>
      </c>
    </row>
    <row r="9660" spans="1:13" ht="13.5">
      <c r="A9660" t="s">
        <v>43818</v>
      </c>
      <c r="B9660" t="s">
        <v>43819</v>
      </c>
      <c r="C9660" t="s">
        <v>30976</v>
      </c>
      <c r="D9660" t="s">
        <v>30977</v>
      </c>
      <c r="E9660" s="164">
        <v>165</v>
      </c>
      <c r="F9660" s="164">
        <v>165</v>
      </c>
      <c r="G9660" t="s">
        <v>18516</v>
      </c>
      <c r="H9660" t="s">
        <v>18516</v>
      </c>
      <c r="I9660" s="164">
        <v>48.07</v>
      </c>
      <c r="J9660" s="164">
        <v>213.07</v>
      </c>
      <c r="K9660">
        <v>0</v>
      </c>
      <c r="L9660" t="s">
        <v>29410</v>
      </c>
      <c r="M9660" t="s">
        <v>31663</v>
      </c>
    </row>
    <row r="9661" spans="1:13" ht="13.5">
      <c r="A9661" t="s">
        <v>752</v>
      </c>
      <c r="B9661" t="s">
        <v>43820</v>
      </c>
      <c r="C9661" t="s">
        <v>30976</v>
      </c>
      <c r="D9661" t="s">
        <v>30977</v>
      </c>
      <c r="E9661" s="164">
        <v>160</v>
      </c>
      <c r="F9661" s="164">
        <v>110</v>
      </c>
      <c r="G9661" s="165">
        <v>0.68</v>
      </c>
      <c r="H9661" t="s">
        <v>18516</v>
      </c>
      <c r="I9661" s="164">
        <v>55.35</v>
      </c>
      <c r="J9661" s="164">
        <v>165.35</v>
      </c>
      <c r="K9661">
        <v>0</v>
      </c>
      <c r="L9661" t="s">
        <v>29439</v>
      </c>
      <c r="M9661" t="s">
        <v>31663</v>
      </c>
    </row>
    <row r="9662" spans="1:13" ht="13.5">
      <c r="A9662" t="s">
        <v>755</v>
      </c>
      <c r="B9662" t="s">
        <v>43821</v>
      </c>
      <c r="C9662" t="s">
        <v>30976</v>
      </c>
      <c r="D9662" t="s">
        <v>30977</v>
      </c>
      <c r="E9662" s="164">
        <v>150</v>
      </c>
      <c r="F9662" s="164">
        <v>110</v>
      </c>
      <c r="G9662" s="165">
        <v>0.73</v>
      </c>
      <c r="H9662" t="s">
        <v>18516</v>
      </c>
      <c r="I9662" s="164">
        <v>55.35</v>
      </c>
      <c r="J9662" s="164">
        <v>165.35</v>
      </c>
      <c r="K9662">
        <v>0</v>
      </c>
      <c r="L9662" t="s">
        <v>29439</v>
      </c>
      <c r="M9662" t="s">
        <v>31663</v>
      </c>
    </row>
    <row r="9663" spans="1:13" ht="13.5">
      <c r="A9663" t="s">
        <v>758</v>
      </c>
      <c r="B9663" t="s">
        <v>43822</v>
      </c>
      <c r="C9663" t="s">
        <v>30976</v>
      </c>
      <c r="D9663" t="s">
        <v>30977</v>
      </c>
      <c r="E9663" s="164">
        <v>140</v>
      </c>
      <c r="F9663" s="164">
        <v>110</v>
      </c>
      <c r="G9663" s="165">
        <v>0.78</v>
      </c>
      <c r="H9663" t="s">
        <v>18516</v>
      </c>
      <c r="I9663" s="164">
        <v>55.35</v>
      </c>
      <c r="J9663" s="164">
        <v>165.35</v>
      </c>
      <c r="K9663">
        <v>0</v>
      </c>
      <c r="L9663" t="s">
        <v>29410</v>
      </c>
      <c r="M9663" t="s">
        <v>31663</v>
      </c>
    </row>
    <row r="9664" spans="1:13" ht="13.5">
      <c r="A9664" t="s">
        <v>11271</v>
      </c>
      <c r="B9664" t="s">
        <v>43823</v>
      </c>
      <c r="C9664" t="s">
        <v>30586</v>
      </c>
      <c r="D9664" t="s">
        <v>30587</v>
      </c>
      <c r="E9664" s="164">
        <v>83</v>
      </c>
      <c r="F9664" s="164">
        <v>83</v>
      </c>
      <c r="G9664" t="s">
        <v>18516</v>
      </c>
      <c r="H9664" t="s">
        <v>18516</v>
      </c>
      <c r="I9664" s="164">
        <v>26.87</v>
      </c>
      <c r="J9664" s="164">
        <v>109.87</v>
      </c>
      <c r="K9664">
        <v>47</v>
      </c>
      <c r="L9664" t="s">
        <v>29410</v>
      </c>
      <c r="M9664" t="s">
        <v>30930</v>
      </c>
    </row>
    <row r="9665" spans="1:13" ht="13.5">
      <c r="A9665" t="s">
        <v>11277</v>
      </c>
      <c r="B9665" t="s">
        <v>43824</v>
      </c>
      <c r="C9665" t="s">
        <v>30586</v>
      </c>
      <c r="D9665" t="s">
        <v>30587</v>
      </c>
      <c r="E9665" t="s">
        <v>18516</v>
      </c>
      <c r="F9665" t="s">
        <v>18516</v>
      </c>
      <c r="G9665" t="s">
        <v>18516</v>
      </c>
      <c r="H9665" t="s">
        <v>18516</v>
      </c>
      <c r="I9665" t="s">
        <v>18516</v>
      </c>
      <c r="J9665" t="s">
        <v>18516</v>
      </c>
      <c r="K9665" t="s">
        <v>29707</v>
      </c>
      <c r="L9665" t="s">
        <v>18516</v>
      </c>
      <c r="M9665" t="s">
        <v>18516</v>
      </c>
    </row>
    <row r="9666" spans="1:13" ht="13.5">
      <c r="A9666" t="s">
        <v>11268</v>
      </c>
      <c r="B9666" t="s">
        <v>43825</v>
      </c>
      <c r="C9666" t="s">
        <v>30586</v>
      </c>
      <c r="D9666" t="s">
        <v>30587</v>
      </c>
      <c r="E9666" s="164">
        <v>83</v>
      </c>
      <c r="F9666" s="164">
        <v>83</v>
      </c>
      <c r="G9666" t="s">
        <v>18516</v>
      </c>
      <c r="H9666" t="s">
        <v>18516</v>
      </c>
      <c r="I9666" s="164">
        <v>26.87</v>
      </c>
      <c r="J9666" s="164">
        <v>109.87</v>
      </c>
      <c r="K9666">
        <v>5</v>
      </c>
      <c r="L9666" t="s">
        <v>29410</v>
      </c>
      <c r="M9666" t="s">
        <v>31089</v>
      </c>
    </row>
    <row r="9667" spans="1:13" ht="13.5">
      <c r="A9667" t="s">
        <v>11274</v>
      </c>
      <c r="B9667" t="s">
        <v>43826</v>
      </c>
      <c r="C9667" t="s">
        <v>30586</v>
      </c>
      <c r="D9667" t="s">
        <v>30587</v>
      </c>
      <c r="E9667" t="s">
        <v>18516</v>
      </c>
      <c r="F9667" t="s">
        <v>18516</v>
      </c>
      <c r="G9667" t="s">
        <v>18516</v>
      </c>
      <c r="H9667" t="s">
        <v>18516</v>
      </c>
      <c r="I9667" t="s">
        <v>18516</v>
      </c>
      <c r="J9667" t="s">
        <v>18516</v>
      </c>
      <c r="K9667" t="s">
        <v>29707</v>
      </c>
      <c r="L9667" t="s">
        <v>18516</v>
      </c>
      <c r="M9667" t="s">
        <v>18516</v>
      </c>
    </row>
    <row r="9668" spans="1:13" ht="13.5">
      <c r="A9668" t="s">
        <v>11292</v>
      </c>
      <c r="B9668" t="s">
        <v>43827</v>
      </c>
      <c r="C9668" t="s">
        <v>30146</v>
      </c>
      <c r="D9668" t="s">
        <v>30147</v>
      </c>
      <c r="E9668" t="s">
        <v>18516</v>
      </c>
      <c r="F9668" t="s">
        <v>18516</v>
      </c>
      <c r="G9668" t="s">
        <v>18516</v>
      </c>
      <c r="H9668" t="s">
        <v>18516</v>
      </c>
      <c r="I9668" t="s">
        <v>18516</v>
      </c>
      <c r="J9668" t="s">
        <v>18516</v>
      </c>
      <c r="K9668" t="s">
        <v>29707</v>
      </c>
      <c r="L9668" t="s">
        <v>18516</v>
      </c>
      <c r="M9668" t="s">
        <v>18516</v>
      </c>
    </row>
    <row r="9669" spans="1:13" ht="13.5">
      <c r="A9669" t="s">
        <v>11298</v>
      </c>
      <c r="B9669" t="s">
        <v>43827</v>
      </c>
      <c r="C9669" t="s">
        <v>30146</v>
      </c>
      <c r="D9669" t="s">
        <v>30147</v>
      </c>
      <c r="E9669" t="s">
        <v>18516</v>
      </c>
      <c r="F9669" t="s">
        <v>18516</v>
      </c>
      <c r="G9669" t="s">
        <v>18516</v>
      </c>
      <c r="H9669" t="s">
        <v>18516</v>
      </c>
      <c r="I9669" t="s">
        <v>18516</v>
      </c>
      <c r="J9669" t="s">
        <v>18516</v>
      </c>
      <c r="K9669" t="s">
        <v>29707</v>
      </c>
      <c r="L9669" t="s">
        <v>18516</v>
      </c>
      <c r="M9669" t="s">
        <v>18516</v>
      </c>
    </row>
    <row r="9670" spans="1:13" ht="13.5">
      <c r="A9670" t="s">
        <v>11295</v>
      </c>
      <c r="B9670" t="s">
        <v>43827</v>
      </c>
      <c r="C9670" t="s">
        <v>30146</v>
      </c>
      <c r="D9670" t="s">
        <v>30147</v>
      </c>
      <c r="E9670" t="s">
        <v>18516</v>
      </c>
      <c r="F9670" t="s">
        <v>18516</v>
      </c>
      <c r="G9670" t="s">
        <v>18516</v>
      </c>
      <c r="H9670" t="s">
        <v>18516</v>
      </c>
      <c r="I9670" t="s">
        <v>18516</v>
      </c>
      <c r="J9670" t="s">
        <v>18516</v>
      </c>
      <c r="K9670" t="s">
        <v>29707</v>
      </c>
      <c r="L9670" t="s">
        <v>18516</v>
      </c>
      <c r="M9670" t="s">
        <v>18516</v>
      </c>
    </row>
    <row r="9671" spans="1:13" ht="13.5">
      <c r="A9671" t="s">
        <v>11739</v>
      </c>
      <c r="B9671" t="s">
        <v>43828</v>
      </c>
      <c r="C9671" t="s">
        <v>30693</v>
      </c>
      <c r="D9671" t="s">
        <v>30694</v>
      </c>
      <c r="E9671" s="164">
        <v>290</v>
      </c>
      <c r="F9671" s="164">
        <v>250</v>
      </c>
      <c r="G9671" s="165">
        <v>0.86</v>
      </c>
      <c r="H9671" t="s">
        <v>18516</v>
      </c>
      <c r="I9671" s="164">
        <v>203.96</v>
      </c>
      <c r="J9671" s="164">
        <v>453.96</v>
      </c>
      <c r="K9671">
        <v>58</v>
      </c>
      <c r="L9671" t="s">
        <v>18516</v>
      </c>
      <c r="M9671" t="s">
        <v>18516</v>
      </c>
    </row>
    <row r="9672" spans="1:13" ht="13.5">
      <c r="A9672" t="s">
        <v>11736</v>
      </c>
      <c r="B9672" t="s">
        <v>43829</v>
      </c>
      <c r="C9672" t="s">
        <v>30693</v>
      </c>
      <c r="D9672" t="s">
        <v>30694</v>
      </c>
      <c r="E9672" s="164">
        <v>287</v>
      </c>
      <c r="F9672" s="164">
        <v>250</v>
      </c>
      <c r="G9672" s="165">
        <v>0.87</v>
      </c>
      <c r="H9672" t="s">
        <v>18516</v>
      </c>
      <c r="I9672" s="164">
        <v>203.96</v>
      </c>
      <c r="J9672" s="164">
        <v>453.96</v>
      </c>
      <c r="K9672">
        <v>60</v>
      </c>
      <c r="L9672" t="s">
        <v>18516</v>
      </c>
      <c r="M9672" t="s">
        <v>18516</v>
      </c>
    </row>
    <row r="9673" spans="1:13" ht="13.5">
      <c r="A9673" t="s">
        <v>12066</v>
      </c>
      <c r="B9673" t="s">
        <v>43830</v>
      </c>
      <c r="C9673" t="s">
        <v>33244</v>
      </c>
      <c r="D9673" t="s">
        <v>33245</v>
      </c>
      <c r="E9673" t="s">
        <v>18516</v>
      </c>
      <c r="F9673" t="s">
        <v>18516</v>
      </c>
      <c r="G9673" t="s">
        <v>18516</v>
      </c>
      <c r="H9673" t="s">
        <v>18516</v>
      </c>
      <c r="I9673" t="s">
        <v>18516</v>
      </c>
      <c r="J9673" t="s">
        <v>18516</v>
      </c>
      <c r="K9673" t="s">
        <v>29707</v>
      </c>
      <c r="L9673" t="s">
        <v>18516</v>
      </c>
      <c r="M9673" t="s">
        <v>18516</v>
      </c>
    </row>
    <row r="9674" spans="1:13" ht="13.5">
      <c r="A9674" t="s">
        <v>12060</v>
      </c>
      <c r="B9674" t="s">
        <v>43831</v>
      </c>
      <c r="C9674" t="s">
        <v>33244</v>
      </c>
      <c r="D9674" t="s">
        <v>33245</v>
      </c>
      <c r="E9674" t="s">
        <v>18516</v>
      </c>
      <c r="F9674" t="s">
        <v>18516</v>
      </c>
      <c r="G9674" t="s">
        <v>18516</v>
      </c>
      <c r="H9674" t="s">
        <v>18516</v>
      </c>
      <c r="I9674" t="s">
        <v>18516</v>
      </c>
      <c r="J9674" t="s">
        <v>18516</v>
      </c>
      <c r="K9674" t="s">
        <v>29707</v>
      </c>
      <c r="L9674" t="s">
        <v>18516</v>
      </c>
      <c r="M9674" t="s">
        <v>18516</v>
      </c>
    </row>
    <row r="9675" spans="1:13" ht="13.5">
      <c r="A9675" t="s">
        <v>12063</v>
      </c>
      <c r="B9675" t="s">
        <v>43832</v>
      </c>
      <c r="C9675" t="s">
        <v>33244</v>
      </c>
      <c r="D9675" t="s">
        <v>33245</v>
      </c>
      <c r="E9675" t="s">
        <v>18516</v>
      </c>
      <c r="F9675" t="s">
        <v>18516</v>
      </c>
      <c r="G9675" t="s">
        <v>18516</v>
      </c>
      <c r="H9675" t="s">
        <v>18516</v>
      </c>
      <c r="I9675" t="s">
        <v>18516</v>
      </c>
      <c r="J9675" t="s">
        <v>18516</v>
      </c>
      <c r="K9675" t="s">
        <v>29707</v>
      </c>
      <c r="L9675" t="s">
        <v>18516</v>
      </c>
      <c r="M9675" t="s">
        <v>18516</v>
      </c>
    </row>
    <row r="9676" spans="1:13" ht="13.5">
      <c r="A9676" t="s">
        <v>12057</v>
      </c>
      <c r="B9676" t="s">
        <v>43833</v>
      </c>
      <c r="C9676" t="s">
        <v>33244</v>
      </c>
      <c r="D9676" t="s">
        <v>33245</v>
      </c>
      <c r="E9676" t="s">
        <v>18516</v>
      </c>
      <c r="F9676" t="s">
        <v>18516</v>
      </c>
      <c r="G9676" t="s">
        <v>18516</v>
      </c>
      <c r="H9676" t="s">
        <v>18516</v>
      </c>
      <c r="I9676" t="s">
        <v>18516</v>
      </c>
      <c r="J9676" t="s">
        <v>18516</v>
      </c>
      <c r="K9676" t="s">
        <v>29707</v>
      </c>
      <c r="L9676" t="s">
        <v>18516</v>
      </c>
      <c r="M9676" t="s">
        <v>18516</v>
      </c>
    </row>
    <row r="9677" spans="1:13" ht="13.5">
      <c r="A9677" t="s">
        <v>12054</v>
      </c>
      <c r="B9677" t="s">
        <v>43834</v>
      </c>
      <c r="C9677" t="s">
        <v>33244</v>
      </c>
      <c r="D9677" t="s">
        <v>33245</v>
      </c>
      <c r="E9677" t="s">
        <v>18516</v>
      </c>
      <c r="F9677" t="s">
        <v>18516</v>
      </c>
      <c r="G9677" t="s">
        <v>18516</v>
      </c>
      <c r="H9677" t="s">
        <v>18516</v>
      </c>
      <c r="I9677" t="s">
        <v>18516</v>
      </c>
      <c r="J9677" t="s">
        <v>18516</v>
      </c>
      <c r="K9677" t="s">
        <v>29707</v>
      </c>
      <c r="L9677" t="s">
        <v>18516</v>
      </c>
      <c r="M9677" t="s">
        <v>18516</v>
      </c>
    </row>
    <row r="9678" spans="1:13" ht="13.5">
      <c r="A9678" t="s">
        <v>12048</v>
      </c>
      <c r="B9678" t="s">
        <v>43835</v>
      </c>
      <c r="C9678" t="s">
        <v>33244</v>
      </c>
      <c r="D9678" t="s">
        <v>33245</v>
      </c>
      <c r="E9678" t="s">
        <v>18516</v>
      </c>
      <c r="F9678" t="s">
        <v>18516</v>
      </c>
      <c r="G9678" t="s">
        <v>18516</v>
      </c>
      <c r="H9678" t="s">
        <v>18516</v>
      </c>
      <c r="I9678" t="s">
        <v>18516</v>
      </c>
      <c r="J9678" t="s">
        <v>18516</v>
      </c>
      <c r="K9678" t="s">
        <v>29707</v>
      </c>
      <c r="L9678" t="s">
        <v>18516</v>
      </c>
      <c r="M9678" t="s">
        <v>18516</v>
      </c>
    </row>
    <row r="9679" spans="1:13" ht="13.5">
      <c r="A9679" t="s">
        <v>12051</v>
      </c>
      <c r="B9679" t="s">
        <v>43836</v>
      </c>
      <c r="C9679" t="s">
        <v>33244</v>
      </c>
      <c r="D9679" t="s">
        <v>33245</v>
      </c>
      <c r="E9679" t="s">
        <v>18516</v>
      </c>
      <c r="F9679" t="s">
        <v>18516</v>
      </c>
      <c r="G9679" t="s">
        <v>18516</v>
      </c>
      <c r="H9679" t="s">
        <v>18516</v>
      </c>
      <c r="I9679" t="s">
        <v>18516</v>
      </c>
      <c r="J9679" t="s">
        <v>18516</v>
      </c>
      <c r="K9679" t="s">
        <v>29707</v>
      </c>
      <c r="L9679" t="s">
        <v>18516</v>
      </c>
      <c r="M9679" t="s">
        <v>18516</v>
      </c>
    </row>
    <row r="9680" spans="1:13" ht="13.5">
      <c r="A9680" t="s">
        <v>12045</v>
      </c>
      <c r="B9680" t="s">
        <v>43837</v>
      </c>
      <c r="C9680" t="s">
        <v>33244</v>
      </c>
      <c r="D9680" t="s">
        <v>33245</v>
      </c>
      <c r="E9680" t="s">
        <v>18516</v>
      </c>
      <c r="F9680" t="s">
        <v>18516</v>
      </c>
      <c r="G9680" t="s">
        <v>18516</v>
      </c>
      <c r="H9680" t="s">
        <v>18516</v>
      </c>
      <c r="I9680" t="s">
        <v>18516</v>
      </c>
      <c r="J9680" t="s">
        <v>18516</v>
      </c>
      <c r="K9680" t="s">
        <v>29707</v>
      </c>
      <c r="L9680" t="s">
        <v>18516</v>
      </c>
      <c r="M9680" t="s">
        <v>18516</v>
      </c>
    </row>
    <row r="9681" spans="1:13" ht="13.5">
      <c r="A9681" t="s">
        <v>10466</v>
      </c>
      <c r="B9681" t="s">
        <v>43838</v>
      </c>
      <c r="C9681" t="s">
        <v>33244</v>
      </c>
      <c r="D9681" t="s">
        <v>33245</v>
      </c>
      <c r="E9681" t="s">
        <v>18516</v>
      </c>
      <c r="F9681" t="s">
        <v>18516</v>
      </c>
      <c r="G9681" t="s">
        <v>18516</v>
      </c>
      <c r="H9681" t="s">
        <v>18516</v>
      </c>
      <c r="I9681" t="s">
        <v>18516</v>
      </c>
      <c r="J9681" t="s">
        <v>18516</v>
      </c>
      <c r="K9681" t="s">
        <v>29707</v>
      </c>
      <c r="L9681" t="s">
        <v>18516</v>
      </c>
      <c r="M9681" t="s">
        <v>18516</v>
      </c>
    </row>
    <row r="9682" spans="1:13" ht="13.5">
      <c r="A9682" t="s">
        <v>10463</v>
      </c>
      <c r="B9682" t="s">
        <v>43839</v>
      </c>
      <c r="C9682" t="s">
        <v>33244</v>
      </c>
      <c r="D9682" t="s">
        <v>33245</v>
      </c>
      <c r="E9682" t="s">
        <v>18516</v>
      </c>
      <c r="F9682" t="s">
        <v>18516</v>
      </c>
      <c r="G9682" t="s">
        <v>18516</v>
      </c>
      <c r="H9682" t="s">
        <v>18516</v>
      </c>
      <c r="I9682" t="s">
        <v>18516</v>
      </c>
      <c r="J9682" t="s">
        <v>18516</v>
      </c>
      <c r="K9682" t="s">
        <v>29707</v>
      </c>
      <c r="L9682" t="s">
        <v>18516</v>
      </c>
      <c r="M9682" t="s">
        <v>18516</v>
      </c>
    </row>
    <row r="9683" spans="1:13" ht="13.5">
      <c r="A9683" t="s">
        <v>10460</v>
      </c>
      <c r="B9683" t="s">
        <v>43840</v>
      </c>
      <c r="C9683" t="s">
        <v>33244</v>
      </c>
      <c r="D9683" t="s">
        <v>33245</v>
      </c>
      <c r="E9683" t="s">
        <v>18516</v>
      </c>
      <c r="F9683" t="s">
        <v>18516</v>
      </c>
      <c r="G9683" t="s">
        <v>18516</v>
      </c>
      <c r="H9683" t="s">
        <v>18516</v>
      </c>
      <c r="I9683" t="s">
        <v>18516</v>
      </c>
      <c r="J9683" t="s">
        <v>18516</v>
      </c>
      <c r="K9683" t="s">
        <v>29707</v>
      </c>
      <c r="L9683" t="s">
        <v>18516</v>
      </c>
      <c r="M9683" t="s">
        <v>18516</v>
      </c>
    </row>
    <row r="9684" spans="1:13" ht="13.5">
      <c r="A9684" t="s">
        <v>10496</v>
      </c>
      <c r="B9684" t="s">
        <v>43841</v>
      </c>
      <c r="C9684" t="s">
        <v>33244</v>
      </c>
      <c r="D9684" t="s">
        <v>33245</v>
      </c>
      <c r="E9684" t="s">
        <v>18516</v>
      </c>
      <c r="F9684" t="s">
        <v>18516</v>
      </c>
      <c r="G9684" t="s">
        <v>18516</v>
      </c>
      <c r="H9684" t="s">
        <v>18516</v>
      </c>
      <c r="I9684" t="s">
        <v>18516</v>
      </c>
      <c r="J9684" t="s">
        <v>18516</v>
      </c>
      <c r="K9684" t="s">
        <v>29707</v>
      </c>
      <c r="L9684" t="s">
        <v>18516</v>
      </c>
      <c r="M9684" t="s">
        <v>18516</v>
      </c>
    </row>
    <row r="9685" spans="1:13" ht="13.5">
      <c r="A9685" t="s">
        <v>10493</v>
      </c>
      <c r="B9685" t="s">
        <v>43842</v>
      </c>
      <c r="C9685" t="s">
        <v>33244</v>
      </c>
      <c r="D9685" t="s">
        <v>33245</v>
      </c>
      <c r="E9685" t="s">
        <v>18516</v>
      </c>
      <c r="F9685" t="s">
        <v>18516</v>
      </c>
      <c r="G9685" t="s">
        <v>18516</v>
      </c>
      <c r="H9685" t="s">
        <v>18516</v>
      </c>
      <c r="I9685" t="s">
        <v>18516</v>
      </c>
      <c r="J9685" t="s">
        <v>18516</v>
      </c>
      <c r="K9685" t="s">
        <v>29707</v>
      </c>
      <c r="L9685" t="s">
        <v>18516</v>
      </c>
      <c r="M9685" t="s">
        <v>18516</v>
      </c>
    </row>
    <row r="9686" spans="1:13" ht="13.5">
      <c r="A9686" t="s">
        <v>10508</v>
      </c>
      <c r="B9686" t="s">
        <v>43843</v>
      </c>
      <c r="C9686" t="s">
        <v>33244</v>
      </c>
      <c r="D9686" t="s">
        <v>33245</v>
      </c>
      <c r="E9686" t="s">
        <v>18516</v>
      </c>
      <c r="F9686" t="s">
        <v>18516</v>
      </c>
      <c r="G9686" t="s">
        <v>18516</v>
      </c>
      <c r="H9686" t="s">
        <v>18516</v>
      </c>
      <c r="I9686" t="s">
        <v>18516</v>
      </c>
      <c r="J9686" t="s">
        <v>18516</v>
      </c>
      <c r="K9686" t="s">
        <v>29707</v>
      </c>
      <c r="L9686" t="s">
        <v>18516</v>
      </c>
      <c r="M9686" t="s">
        <v>18516</v>
      </c>
    </row>
    <row r="9687" spans="1:13" ht="13.5">
      <c r="A9687" t="s">
        <v>43844</v>
      </c>
      <c r="B9687" t="s">
        <v>43845</v>
      </c>
      <c r="C9687" t="s">
        <v>33244</v>
      </c>
      <c r="D9687" t="s">
        <v>33245</v>
      </c>
      <c r="E9687" t="s">
        <v>18516</v>
      </c>
      <c r="F9687" t="s">
        <v>18516</v>
      </c>
      <c r="G9687" t="s">
        <v>18516</v>
      </c>
      <c r="H9687" t="s">
        <v>18516</v>
      </c>
      <c r="I9687" t="s">
        <v>18516</v>
      </c>
      <c r="J9687" t="s">
        <v>18516</v>
      </c>
      <c r="K9687" t="s">
        <v>29707</v>
      </c>
      <c r="L9687" t="s">
        <v>18516</v>
      </c>
      <c r="M9687" t="s">
        <v>18516</v>
      </c>
    </row>
    <row r="9688" spans="1:13" ht="13.5">
      <c r="A9688" t="s">
        <v>10095</v>
      </c>
      <c r="B9688" t="s">
        <v>43846</v>
      </c>
      <c r="C9688" t="s">
        <v>33244</v>
      </c>
      <c r="D9688" t="s">
        <v>33245</v>
      </c>
      <c r="E9688" t="s">
        <v>18516</v>
      </c>
      <c r="F9688" t="s">
        <v>18516</v>
      </c>
      <c r="G9688" t="s">
        <v>18516</v>
      </c>
      <c r="H9688" t="s">
        <v>18516</v>
      </c>
      <c r="I9688" t="s">
        <v>18516</v>
      </c>
      <c r="J9688" t="s">
        <v>18516</v>
      </c>
      <c r="K9688" t="s">
        <v>29707</v>
      </c>
      <c r="L9688" t="s">
        <v>18516</v>
      </c>
      <c r="M9688" t="s">
        <v>18516</v>
      </c>
    </row>
    <row r="9689" spans="1:13" ht="13.5">
      <c r="A9689" t="s">
        <v>8390</v>
      </c>
      <c r="B9689" t="s">
        <v>43847</v>
      </c>
      <c r="C9689" t="s">
        <v>33244</v>
      </c>
      <c r="D9689" t="s">
        <v>33245</v>
      </c>
      <c r="E9689" t="s">
        <v>18516</v>
      </c>
      <c r="F9689" t="s">
        <v>18516</v>
      </c>
      <c r="G9689" t="s">
        <v>18516</v>
      </c>
      <c r="H9689" t="s">
        <v>18516</v>
      </c>
      <c r="I9689" t="s">
        <v>18516</v>
      </c>
      <c r="J9689" t="s">
        <v>18516</v>
      </c>
      <c r="K9689" t="s">
        <v>29707</v>
      </c>
      <c r="L9689" t="s">
        <v>18516</v>
      </c>
      <c r="M9689" t="s">
        <v>18516</v>
      </c>
    </row>
    <row r="9690" spans="1:13" ht="13.5">
      <c r="A9690" t="s">
        <v>9825</v>
      </c>
      <c r="B9690" t="s">
        <v>43848</v>
      </c>
      <c r="C9690" t="s">
        <v>33244</v>
      </c>
      <c r="D9690" t="s">
        <v>33245</v>
      </c>
      <c r="E9690" t="s">
        <v>18516</v>
      </c>
      <c r="F9690" t="s">
        <v>18516</v>
      </c>
      <c r="G9690" t="s">
        <v>18516</v>
      </c>
      <c r="H9690" t="s">
        <v>18516</v>
      </c>
      <c r="I9690" t="s">
        <v>18516</v>
      </c>
      <c r="J9690" t="s">
        <v>18516</v>
      </c>
      <c r="K9690" t="s">
        <v>29707</v>
      </c>
      <c r="L9690" t="s">
        <v>18516</v>
      </c>
      <c r="M9690" t="s">
        <v>18516</v>
      </c>
    </row>
    <row r="9691" spans="1:13" ht="13.5">
      <c r="A9691" t="s">
        <v>43849</v>
      </c>
      <c r="B9691" t="s">
        <v>43850</v>
      </c>
      <c r="C9691" t="s">
        <v>33244</v>
      </c>
      <c r="D9691" t="s">
        <v>33245</v>
      </c>
      <c r="E9691" t="s">
        <v>18516</v>
      </c>
      <c r="F9691" t="s">
        <v>18516</v>
      </c>
      <c r="G9691" t="s">
        <v>18516</v>
      </c>
      <c r="H9691" t="s">
        <v>18516</v>
      </c>
      <c r="I9691" t="s">
        <v>18516</v>
      </c>
      <c r="J9691" t="s">
        <v>18516</v>
      </c>
      <c r="K9691" t="s">
        <v>29707</v>
      </c>
      <c r="L9691" t="s">
        <v>18516</v>
      </c>
      <c r="M9691" t="s">
        <v>18516</v>
      </c>
    </row>
    <row r="9692" spans="1:13" ht="13.5">
      <c r="A9692" t="s">
        <v>43851</v>
      </c>
      <c r="B9692" t="s">
        <v>43852</v>
      </c>
      <c r="C9692" t="s">
        <v>33244</v>
      </c>
      <c r="D9692" t="s">
        <v>33245</v>
      </c>
      <c r="E9692" t="s">
        <v>18516</v>
      </c>
      <c r="F9692" t="s">
        <v>18516</v>
      </c>
      <c r="G9692" t="s">
        <v>18516</v>
      </c>
      <c r="H9692" t="s">
        <v>18516</v>
      </c>
      <c r="I9692" t="s">
        <v>18516</v>
      </c>
      <c r="J9692" t="s">
        <v>18516</v>
      </c>
      <c r="K9692" t="s">
        <v>29707</v>
      </c>
      <c r="L9692" t="s">
        <v>18516</v>
      </c>
      <c r="M9692" t="s">
        <v>18516</v>
      </c>
    </row>
    <row r="9693" spans="1:13" ht="13.5">
      <c r="A9693" t="s">
        <v>43853</v>
      </c>
      <c r="B9693" t="s">
        <v>43854</v>
      </c>
      <c r="C9693" t="s">
        <v>33244</v>
      </c>
      <c r="D9693" t="s">
        <v>33245</v>
      </c>
      <c r="E9693" t="s">
        <v>18516</v>
      </c>
      <c r="F9693" t="s">
        <v>18516</v>
      </c>
      <c r="G9693" t="s">
        <v>18516</v>
      </c>
      <c r="H9693" t="s">
        <v>18516</v>
      </c>
      <c r="I9693" t="s">
        <v>18516</v>
      </c>
      <c r="J9693" t="s">
        <v>18516</v>
      </c>
      <c r="K9693" t="s">
        <v>29707</v>
      </c>
      <c r="L9693" t="s">
        <v>18516</v>
      </c>
      <c r="M9693" t="s">
        <v>18516</v>
      </c>
    </row>
    <row r="9694" spans="1:13" ht="13.5">
      <c r="A9694" t="s">
        <v>43855</v>
      </c>
      <c r="B9694" t="s">
        <v>43856</v>
      </c>
      <c r="C9694" t="s">
        <v>33244</v>
      </c>
      <c r="D9694" t="s">
        <v>33245</v>
      </c>
      <c r="E9694" t="s">
        <v>18516</v>
      </c>
      <c r="F9694" t="s">
        <v>18516</v>
      </c>
      <c r="G9694" t="s">
        <v>18516</v>
      </c>
      <c r="H9694" t="s">
        <v>18516</v>
      </c>
      <c r="I9694" t="s">
        <v>18516</v>
      </c>
      <c r="J9694" t="s">
        <v>18516</v>
      </c>
      <c r="K9694" t="s">
        <v>29707</v>
      </c>
      <c r="L9694" t="s">
        <v>18516</v>
      </c>
      <c r="M9694" t="s">
        <v>18516</v>
      </c>
    </row>
    <row r="9695" spans="1:13" ht="13.5">
      <c r="A9695" t="s">
        <v>10083</v>
      </c>
      <c r="B9695" t="s">
        <v>43857</v>
      </c>
      <c r="C9695" t="s">
        <v>33244</v>
      </c>
      <c r="D9695" t="s">
        <v>33245</v>
      </c>
      <c r="E9695" t="s">
        <v>18516</v>
      </c>
      <c r="F9695" t="s">
        <v>18516</v>
      </c>
      <c r="G9695" t="s">
        <v>18516</v>
      </c>
      <c r="H9695" t="s">
        <v>18516</v>
      </c>
      <c r="I9695" t="s">
        <v>18516</v>
      </c>
      <c r="J9695" t="s">
        <v>18516</v>
      </c>
      <c r="K9695" t="s">
        <v>29707</v>
      </c>
      <c r="L9695" t="s">
        <v>18516</v>
      </c>
      <c r="M9695" t="s">
        <v>18516</v>
      </c>
    </row>
    <row r="9696" spans="1:13" ht="13.5">
      <c r="A9696" t="s">
        <v>10134</v>
      </c>
      <c r="B9696" t="s">
        <v>43858</v>
      </c>
      <c r="C9696" t="s">
        <v>33244</v>
      </c>
      <c r="D9696" t="s">
        <v>33245</v>
      </c>
      <c r="E9696" t="s">
        <v>18516</v>
      </c>
      <c r="F9696" t="s">
        <v>18516</v>
      </c>
      <c r="G9696" t="s">
        <v>18516</v>
      </c>
      <c r="H9696" t="s">
        <v>18516</v>
      </c>
      <c r="I9696" t="s">
        <v>18516</v>
      </c>
      <c r="J9696" t="s">
        <v>18516</v>
      </c>
      <c r="K9696" t="s">
        <v>29707</v>
      </c>
      <c r="L9696" t="s">
        <v>18516</v>
      </c>
      <c r="M9696" t="s">
        <v>18516</v>
      </c>
    </row>
    <row r="9697" spans="1:13" ht="13.5">
      <c r="A9697" t="s">
        <v>8408</v>
      </c>
      <c r="B9697" t="s">
        <v>43859</v>
      </c>
      <c r="C9697" t="s">
        <v>33244</v>
      </c>
      <c r="D9697" t="s">
        <v>33245</v>
      </c>
      <c r="E9697" t="s">
        <v>18516</v>
      </c>
      <c r="F9697" t="s">
        <v>18516</v>
      </c>
      <c r="G9697" t="s">
        <v>18516</v>
      </c>
      <c r="H9697" t="s">
        <v>18516</v>
      </c>
      <c r="I9697" t="s">
        <v>18516</v>
      </c>
      <c r="J9697" t="s">
        <v>18516</v>
      </c>
      <c r="K9697" t="s">
        <v>29707</v>
      </c>
      <c r="L9697" t="s">
        <v>18516</v>
      </c>
      <c r="M9697" t="s">
        <v>18516</v>
      </c>
    </row>
    <row r="9698" spans="1:13" ht="13.5">
      <c r="A9698" t="s">
        <v>8268</v>
      </c>
      <c r="B9698" t="s">
        <v>43860</v>
      </c>
      <c r="C9698" t="s">
        <v>33244</v>
      </c>
      <c r="D9698" t="s">
        <v>33245</v>
      </c>
      <c r="E9698" t="s">
        <v>18516</v>
      </c>
      <c r="F9698" t="s">
        <v>18516</v>
      </c>
      <c r="G9698" t="s">
        <v>18516</v>
      </c>
      <c r="H9698" t="s">
        <v>18516</v>
      </c>
      <c r="I9698" t="s">
        <v>18516</v>
      </c>
      <c r="J9698" t="s">
        <v>18516</v>
      </c>
      <c r="K9698" t="s">
        <v>29707</v>
      </c>
      <c r="L9698" t="s">
        <v>18516</v>
      </c>
      <c r="M9698" t="s">
        <v>18516</v>
      </c>
    </row>
    <row r="9699" spans="1:13" ht="13.5">
      <c r="A9699" t="s">
        <v>8253</v>
      </c>
      <c r="B9699" t="s">
        <v>43861</v>
      </c>
      <c r="C9699" t="s">
        <v>33244</v>
      </c>
      <c r="D9699" t="s">
        <v>33245</v>
      </c>
      <c r="E9699" t="s">
        <v>18516</v>
      </c>
      <c r="F9699" t="s">
        <v>18516</v>
      </c>
      <c r="G9699" t="s">
        <v>18516</v>
      </c>
      <c r="H9699" t="s">
        <v>18516</v>
      </c>
      <c r="I9699" t="s">
        <v>18516</v>
      </c>
      <c r="J9699" t="s">
        <v>18516</v>
      </c>
      <c r="K9699" t="s">
        <v>29707</v>
      </c>
      <c r="L9699" t="s">
        <v>18516</v>
      </c>
      <c r="M9699" t="s">
        <v>18516</v>
      </c>
    </row>
    <row r="9700" spans="1:13" ht="13.5">
      <c r="A9700" t="s">
        <v>8796</v>
      </c>
      <c r="B9700" t="s">
        <v>43862</v>
      </c>
      <c r="C9700" t="s">
        <v>33244</v>
      </c>
      <c r="D9700" t="s">
        <v>33245</v>
      </c>
      <c r="E9700" t="s">
        <v>18516</v>
      </c>
      <c r="F9700" t="s">
        <v>18516</v>
      </c>
      <c r="G9700" t="s">
        <v>18516</v>
      </c>
      <c r="H9700" t="s">
        <v>18516</v>
      </c>
      <c r="I9700" t="s">
        <v>18516</v>
      </c>
      <c r="J9700" t="s">
        <v>18516</v>
      </c>
      <c r="K9700" t="s">
        <v>29707</v>
      </c>
      <c r="L9700" t="s">
        <v>18516</v>
      </c>
      <c r="M9700" t="s">
        <v>18516</v>
      </c>
    </row>
    <row r="9701" spans="1:13" ht="13.5">
      <c r="A9701" t="s">
        <v>7464</v>
      </c>
      <c r="B9701" t="s">
        <v>43863</v>
      </c>
      <c r="C9701" t="s">
        <v>33244</v>
      </c>
      <c r="D9701" t="s">
        <v>33245</v>
      </c>
      <c r="E9701" t="s">
        <v>18516</v>
      </c>
      <c r="F9701" t="s">
        <v>18516</v>
      </c>
      <c r="G9701" t="s">
        <v>18516</v>
      </c>
      <c r="H9701" t="s">
        <v>18516</v>
      </c>
      <c r="I9701" t="s">
        <v>18516</v>
      </c>
      <c r="J9701" t="s">
        <v>18516</v>
      </c>
      <c r="K9701" t="s">
        <v>29707</v>
      </c>
      <c r="L9701" t="s">
        <v>18516</v>
      </c>
      <c r="M9701" t="s">
        <v>18516</v>
      </c>
    </row>
    <row r="9702" spans="1:13" ht="13.5">
      <c r="A9702" t="s">
        <v>43864</v>
      </c>
      <c r="B9702" t="s">
        <v>43865</v>
      </c>
      <c r="C9702" t="s">
        <v>33244</v>
      </c>
      <c r="D9702" t="s">
        <v>33245</v>
      </c>
      <c r="E9702" t="s">
        <v>18516</v>
      </c>
      <c r="F9702" t="s">
        <v>18516</v>
      </c>
      <c r="G9702" t="s">
        <v>18516</v>
      </c>
      <c r="H9702" t="s">
        <v>18516</v>
      </c>
      <c r="I9702" t="s">
        <v>18516</v>
      </c>
      <c r="J9702" t="s">
        <v>18516</v>
      </c>
      <c r="K9702" t="s">
        <v>29707</v>
      </c>
      <c r="L9702" t="s">
        <v>18516</v>
      </c>
      <c r="M9702" t="s">
        <v>18516</v>
      </c>
    </row>
    <row r="9703" spans="1:13" ht="13.5">
      <c r="A9703" t="s">
        <v>43866</v>
      </c>
      <c r="B9703" t="s">
        <v>43867</v>
      </c>
      <c r="C9703" t="s">
        <v>33244</v>
      </c>
      <c r="D9703" t="s">
        <v>33245</v>
      </c>
      <c r="E9703" t="s">
        <v>18516</v>
      </c>
      <c r="F9703" t="s">
        <v>18516</v>
      </c>
      <c r="G9703" t="s">
        <v>18516</v>
      </c>
      <c r="H9703" t="s">
        <v>18516</v>
      </c>
      <c r="I9703" t="s">
        <v>18516</v>
      </c>
      <c r="J9703" t="s">
        <v>18516</v>
      </c>
      <c r="K9703" t="s">
        <v>29707</v>
      </c>
      <c r="L9703" t="s">
        <v>18516</v>
      </c>
      <c r="M9703" t="s">
        <v>18516</v>
      </c>
    </row>
    <row r="9704" spans="1:13" ht="13.5">
      <c r="A9704" t="s">
        <v>43868</v>
      </c>
      <c r="B9704" t="s">
        <v>43869</v>
      </c>
      <c r="C9704" t="s">
        <v>33244</v>
      </c>
      <c r="D9704" t="s">
        <v>33245</v>
      </c>
      <c r="E9704" t="s">
        <v>18516</v>
      </c>
      <c r="F9704" t="s">
        <v>18516</v>
      </c>
      <c r="G9704" t="s">
        <v>18516</v>
      </c>
      <c r="H9704" t="s">
        <v>18516</v>
      </c>
      <c r="I9704" t="s">
        <v>18516</v>
      </c>
      <c r="J9704" t="s">
        <v>18516</v>
      </c>
      <c r="K9704" t="s">
        <v>29707</v>
      </c>
      <c r="L9704" t="s">
        <v>18516</v>
      </c>
      <c r="M9704" t="s">
        <v>18516</v>
      </c>
    </row>
    <row r="9705" spans="1:13" ht="13.5">
      <c r="A9705" t="s">
        <v>43870</v>
      </c>
      <c r="B9705" t="s">
        <v>43871</v>
      </c>
      <c r="C9705" t="s">
        <v>33244</v>
      </c>
      <c r="D9705" t="s">
        <v>33245</v>
      </c>
      <c r="E9705" t="s">
        <v>18516</v>
      </c>
      <c r="F9705" t="s">
        <v>18516</v>
      </c>
      <c r="G9705" t="s">
        <v>18516</v>
      </c>
      <c r="H9705" t="s">
        <v>18516</v>
      </c>
      <c r="I9705" t="s">
        <v>18516</v>
      </c>
      <c r="J9705" t="s">
        <v>18516</v>
      </c>
      <c r="K9705" t="s">
        <v>29707</v>
      </c>
      <c r="L9705" t="s">
        <v>18516</v>
      </c>
      <c r="M9705" t="s">
        <v>18516</v>
      </c>
    </row>
    <row r="9706" spans="1:13" ht="13.5">
      <c r="A9706" t="s">
        <v>43872</v>
      </c>
      <c r="B9706" t="s">
        <v>43873</v>
      </c>
      <c r="C9706" t="s">
        <v>33244</v>
      </c>
      <c r="D9706" t="s">
        <v>33245</v>
      </c>
      <c r="E9706" t="s">
        <v>18516</v>
      </c>
      <c r="F9706" t="s">
        <v>18516</v>
      </c>
      <c r="G9706" t="s">
        <v>18516</v>
      </c>
      <c r="H9706" t="s">
        <v>18516</v>
      </c>
      <c r="I9706" t="s">
        <v>18516</v>
      </c>
      <c r="J9706" t="s">
        <v>18516</v>
      </c>
      <c r="K9706" t="s">
        <v>29707</v>
      </c>
      <c r="L9706" t="s">
        <v>18516</v>
      </c>
      <c r="M9706" t="s">
        <v>18516</v>
      </c>
    </row>
    <row r="9707" spans="1:13" ht="13.5">
      <c r="A9707" t="s">
        <v>43874</v>
      </c>
      <c r="B9707" t="s">
        <v>43875</v>
      </c>
      <c r="C9707" t="s">
        <v>33244</v>
      </c>
      <c r="D9707" t="s">
        <v>33245</v>
      </c>
      <c r="E9707" t="s">
        <v>18516</v>
      </c>
      <c r="F9707" t="s">
        <v>18516</v>
      </c>
      <c r="G9707" t="s">
        <v>18516</v>
      </c>
      <c r="H9707" t="s">
        <v>18516</v>
      </c>
      <c r="I9707" t="s">
        <v>18516</v>
      </c>
      <c r="J9707" t="s">
        <v>18516</v>
      </c>
      <c r="K9707" t="s">
        <v>29707</v>
      </c>
      <c r="L9707" t="s">
        <v>18516</v>
      </c>
      <c r="M9707" t="s">
        <v>18516</v>
      </c>
    </row>
    <row r="9708" spans="1:13" ht="13.5">
      <c r="A9708" t="s">
        <v>43876</v>
      </c>
      <c r="B9708" t="s">
        <v>43877</v>
      </c>
      <c r="C9708" t="s">
        <v>33244</v>
      </c>
      <c r="D9708" t="s">
        <v>33245</v>
      </c>
      <c r="E9708" t="s">
        <v>18516</v>
      </c>
      <c r="F9708" t="s">
        <v>18516</v>
      </c>
      <c r="G9708" t="s">
        <v>18516</v>
      </c>
      <c r="H9708" t="s">
        <v>18516</v>
      </c>
      <c r="I9708" t="s">
        <v>18516</v>
      </c>
      <c r="J9708" t="s">
        <v>18516</v>
      </c>
      <c r="K9708" t="s">
        <v>29707</v>
      </c>
      <c r="L9708" t="s">
        <v>18516</v>
      </c>
      <c r="M9708" t="s">
        <v>18516</v>
      </c>
    </row>
    <row r="9709" spans="1:13" ht="13.5">
      <c r="A9709" t="s">
        <v>43878</v>
      </c>
      <c r="B9709" t="s">
        <v>43879</v>
      </c>
      <c r="C9709" t="s">
        <v>33244</v>
      </c>
      <c r="D9709" t="s">
        <v>33245</v>
      </c>
      <c r="E9709" t="s">
        <v>18516</v>
      </c>
      <c r="F9709" t="s">
        <v>18516</v>
      </c>
      <c r="G9709" t="s">
        <v>18516</v>
      </c>
      <c r="H9709" t="s">
        <v>18516</v>
      </c>
      <c r="I9709" t="s">
        <v>18516</v>
      </c>
      <c r="J9709" t="s">
        <v>18516</v>
      </c>
      <c r="K9709" t="s">
        <v>29707</v>
      </c>
      <c r="L9709" t="s">
        <v>18516</v>
      </c>
      <c r="M9709" t="s">
        <v>18516</v>
      </c>
    </row>
    <row r="9710" spans="1:13" ht="13.5">
      <c r="A9710" t="s">
        <v>43880</v>
      </c>
      <c r="B9710" t="s">
        <v>43881</v>
      </c>
      <c r="C9710" t="s">
        <v>33244</v>
      </c>
      <c r="D9710" t="s">
        <v>33245</v>
      </c>
      <c r="E9710" t="s">
        <v>18516</v>
      </c>
      <c r="F9710" t="s">
        <v>18516</v>
      </c>
      <c r="G9710" t="s">
        <v>18516</v>
      </c>
      <c r="H9710" t="s">
        <v>18516</v>
      </c>
      <c r="I9710" t="s">
        <v>18516</v>
      </c>
      <c r="J9710" t="s">
        <v>18516</v>
      </c>
      <c r="K9710" t="s">
        <v>29707</v>
      </c>
      <c r="L9710" t="s">
        <v>18516</v>
      </c>
      <c r="M9710" t="s">
        <v>18516</v>
      </c>
    </row>
    <row r="9711" spans="1:13" ht="13.5">
      <c r="A9711" t="s">
        <v>1251</v>
      </c>
      <c r="B9711" t="s">
        <v>43882</v>
      </c>
      <c r="C9711" t="s">
        <v>33244</v>
      </c>
      <c r="D9711" t="s">
        <v>33245</v>
      </c>
      <c r="E9711" t="s">
        <v>18516</v>
      </c>
      <c r="F9711" t="s">
        <v>18516</v>
      </c>
      <c r="G9711" t="s">
        <v>18516</v>
      </c>
      <c r="H9711" t="s">
        <v>18516</v>
      </c>
      <c r="I9711" t="s">
        <v>18516</v>
      </c>
      <c r="J9711" t="s">
        <v>18516</v>
      </c>
      <c r="K9711" t="s">
        <v>29707</v>
      </c>
      <c r="L9711" t="s">
        <v>18516</v>
      </c>
      <c r="M9711" t="s">
        <v>18516</v>
      </c>
    </row>
    <row r="9712" spans="1:13" ht="13.5">
      <c r="A9712" t="s">
        <v>3946</v>
      </c>
      <c r="B9712" t="s">
        <v>43883</v>
      </c>
      <c r="C9712" t="s">
        <v>33244</v>
      </c>
      <c r="D9712" t="s">
        <v>33245</v>
      </c>
      <c r="E9712" t="s">
        <v>18516</v>
      </c>
      <c r="F9712" t="s">
        <v>18516</v>
      </c>
      <c r="G9712" t="s">
        <v>18516</v>
      </c>
      <c r="H9712" t="s">
        <v>18516</v>
      </c>
      <c r="I9712" t="s">
        <v>18516</v>
      </c>
      <c r="J9712" t="s">
        <v>18516</v>
      </c>
      <c r="K9712" t="s">
        <v>29707</v>
      </c>
      <c r="L9712" t="s">
        <v>18516</v>
      </c>
      <c r="M9712" t="s">
        <v>18516</v>
      </c>
    </row>
    <row r="9713" spans="1:13" ht="13.5">
      <c r="A9713" t="s">
        <v>43884</v>
      </c>
      <c r="B9713" t="s">
        <v>43885</v>
      </c>
      <c r="C9713" t="s">
        <v>33244</v>
      </c>
      <c r="D9713" t="s">
        <v>33245</v>
      </c>
      <c r="E9713" t="s">
        <v>18516</v>
      </c>
      <c r="F9713" t="s">
        <v>18516</v>
      </c>
      <c r="G9713" t="s">
        <v>18516</v>
      </c>
      <c r="H9713" t="s">
        <v>18516</v>
      </c>
      <c r="I9713" t="s">
        <v>18516</v>
      </c>
      <c r="J9713" t="s">
        <v>18516</v>
      </c>
      <c r="K9713" t="s">
        <v>29707</v>
      </c>
      <c r="L9713" t="s">
        <v>18516</v>
      </c>
      <c r="M9713" t="s">
        <v>18516</v>
      </c>
    </row>
    <row r="9714" spans="1:13" ht="13.5">
      <c r="A9714" t="s">
        <v>43886</v>
      </c>
      <c r="B9714" t="s">
        <v>43887</v>
      </c>
      <c r="C9714" t="s">
        <v>33244</v>
      </c>
      <c r="D9714" t="s">
        <v>33245</v>
      </c>
      <c r="E9714" t="s">
        <v>18516</v>
      </c>
      <c r="F9714" t="s">
        <v>18516</v>
      </c>
      <c r="G9714" t="s">
        <v>18516</v>
      </c>
      <c r="H9714" t="s">
        <v>18516</v>
      </c>
      <c r="I9714" t="s">
        <v>18516</v>
      </c>
      <c r="J9714" t="s">
        <v>18516</v>
      </c>
      <c r="K9714" t="s">
        <v>29707</v>
      </c>
      <c r="L9714" t="s">
        <v>18516</v>
      </c>
      <c r="M9714" t="s">
        <v>18516</v>
      </c>
    </row>
    <row r="9715" spans="1:13" ht="13.5">
      <c r="A9715" t="s">
        <v>43888</v>
      </c>
      <c r="B9715" t="s">
        <v>43889</v>
      </c>
      <c r="C9715" t="s">
        <v>33244</v>
      </c>
      <c r="D9715" t="s">
        <v>33245</v>
      </c>
      <c r="E9715" t="s">
        <v>18516</v>
      </c>
      <c r="F9715" t="s">
        <v>18516</v>
      </c>
      <c r="G9715" t="s">
        <v>18516</v>
      </c>
      <c r="H9715" t="s">
        <v>18516</v>
      </c>
      <c r="I9715" t="s">
        <v>18516</v>
      </c>
      <c r="J9715" t="s">
        <v>18516</v>
      </c>
      <c r="K9715" t="s">
        <v>29707</v>
      </c>
      <c r="L9715" t="s">
        <v>18516</v>
      </c>
      <c r="M9715" t="s">
        <v>18516</v>
      </c>
    </row>
    <row r="9716" spans="1:13" ht="13.5">
      <c r="A9716" t="s">
        <v>43890</v>
      </c>
      <c r="B9716" t="s">
        <v>43891</v>
      </c>
      <c r="C9716" t="s">
        <v>33244</v>
      </c>
      <c r="D9716" t="s">
        <v>33245</v>
      </c>
      <c r="E9716" t="s">
        <v>18516</v>
      </c>
      <c r="F9716" t="s">
        <v>18516</v>
      </c>
      <c r="G9716" t="s">
        <v>18516</v>
      </c>
      <c r="H9716" t="s">
        <v>18516</v>
      </c>
      <c r="I9716" t="s">
        <v>18516</v>
      </c>
      <c r="J9716" t="s">
        <v>18516</v>
      </c>
      <c r="K9716" t="s">
        <v>29707</v>
      </c>
      <c r="L9716" t="s">
        <v>18516</v>
      </c>
      <c r="M9716" t="s">
        <v>18516</v>
      </c>
    </row>
    <row r="9717" spans="1:13" ht="13.5">
      <c r="A9717" t="s">
        <v>43892</v>
      </c>
      <c r="B9717" t="s">
        <v>43893</v>
      </c>
      <c r="C9717" t="s">
        <v>33244</v>
      </c>
      <c r="D9717" t="s">
        <v>33245</v>
      </c>
      <c r="E9717" t="s">
        <v>18516</v>
      </c>
      <c r="F9717" t="s">
        <v>18516</v>
      </c>
      <c r="G9717" t="s">
        <v>18516</v>
      </c>
      <c r="H9717" t="s">
        <v>18516</v>
      </c>
      <c r="I9717" t="s">
        <v>18516</v>
      </c>
      <c r="J9717" t="s">
        <v>18516</v>
      </c>
      <c r="K9717" t="s">
        <v>29707</v>
      </c>
      <c r="L9717" t="s">
        <v>18516</v>
      </c>
      <c r="M9717" t="s">
        <v>18516</v>
      </c>
    </row>
    <row r="9718" spans="1:13" ht="13.5">
      <c r="A9718" t="s">
        <v>3961</v>
      </c>
      <c r="B9718" t="s">
        <v>43894</v>
      </c>
      <c r="C9718" t="s">
        <v>33244</v>
      </c>
      <c r="D9718" t="s">
        <v>33245</v>
      </c>
      <c r="E9718" t="s">
        <v>18516</v>
      </c>
      <c r="F9718" t="s">
        <v>18516</v>
      </c>
      <c r="G9718" t="s">
        <v>18516</v>
      </c>
      <c r="H9718" t="s">
        <v>18516</v>
      </c>
      <c r="I9718" t="s">
        <v>18516</v>
      </c>
      <c r="J9718" t="s">
        <v>18516</v>
      </c>
      <c r="K9718" t="s">
        <v>29707</v>
      </c>
      <c r="L9718" t="s">
        <v>18516</v>
      </c>
      <c r="M9718" t="s">
        <v>18516</v>
      </c>
    </row>
    <row r="9719" spans="1:13" ht="13.5">
      <c r="A9719" t="s">
        <v>3958</v>
      </c>
      <c r="B9719" t="s">
        <v>43895</v>
      </c>
      <c r="C9719" t="s">
        <v>33244</v>
      </c>
      <c r="D9719" t="s">
        <v>33245</v>
      </c>
      <c r="E9719" t="s">
        <v>18516</v>
      </c>
      <c r="F9719" t="s">
        <v>18516</v>
      </c>
      <c r="G9719" t="s">
        <v>18516</v>
      </c>
      <c r="H9719" t="s">
        <v>18516</v>
      </c>
      <c r="I9719" t="s">
        <v>18516</v>
      </c>
      <c r="J9719" t="s">
        <v>18516</v>
      </c>
      <c r="K9719" t="s">
        <v>29707</v>
      </c>
      <c r="L9719" t="s">
        <v>18516</v>
      </c>
      <c r="M9719" t="s">
        <v>18516</v>
      </c>
    </row>
    <row r="9720" spans="1:13" ht="13.5">
      <c r="A9720" t="s">
        <v>43896</v>
      </c>
      <c r="B9720" t="s">
        <v>43897</v>
      </c>
      <c r="C9720" t="s">
        <v>33244</v>
      </c>
      <c r="D9720" t="s">
        <v>33245</v>
      </c>
      <c r="E9720" t="s">
        <v>18516</v>
      </c>
      <c r="F9720" t="s">
        <v>18516</v>
      </c>
      <c r="G9720" t="s">
        <v>18516</v>
      </c>
      <c r="H9720" t="s">
        <v>18516</v>
      </c>
      <c r="I9720" t="s">
        <v>18516</v>
      </c>
      <c r="J9720" t="s">
        <v>18516</v>
      </c>
      <c r="K9720" t="s">
        <v>29707</v>
      </c>
      <c r="L9720" t="s">
        <v>18516</v>
      </c>
      <c r="M9720" t="s">
        <v>18516</v>
      </c>
    </row>
    <row r="9721" spans="1:13" ht="13.5">
      <c r="A9721" t="s">
        <v>4108</v>
      </c>
      <c r="B9721" t="s">
        <v>43898</v>
      </c>
      <c r="C9721" t="s">
        <v>33244</v>
      </c>
      <c r="D9721" t="s">
        <v>33245</v>
      </c>
      <c r="E9721" t="s">
        <v>18516</v>
      </c>
      <c r="F9721" t="s">
        <v>18516</v>
      </c>
      <c r="G9721" t="s">
        <v>18516</v>
      </c>
      <c r="H9721" t="s">
        <v>18516</v>
      </c>
      <c r="I9721" t="s">
        <v>18516</v>
      </c>
      <c r="J9721" t="s">
        <v>18516</v>
      </c>
      <c r="K9721" t="s">
        <v>29707</v>
      </c>
      <c r="L9721" t="s">
        <v>18516</v>
      </c>
      <c r="M9721" t="s">
        <v>18516</v>
      </c>
    </row>
    <row r="9722" spans="1:13" ht="13.5">
      <c r="A9722" t="s">
        <v>2676</v>
      </c>
      <c r="B9722" t="s">
        <v>43899</v>
      </c>
      <c r="C9722" t="s">
        <v>33244</v>
      </c>
      <c r="D9722" t="s">
        <v>33245</v>
      </c>
      <c r="E9722" t="s">
        <v>18516</v>
      </c>
      <c r="F9722" t="s">
        <v>18516</v>
      </c>
      <c r="G9722" t="s">
        <v>18516</v>
      </c>
      <c r="H9722" t="s">
        <v>18516</v>
      </c>
      <c r="I9722" t="s">
        <v>18516</v>
      </c>
      <c r="J9722" t="s">
        <v>18516</v>
      </c>
      <c r="K9722" t="s">
        <v>29707</v>
      </c>
      <c r="L9722" t="s">
        <v>18516</v>
      </c>
      <c r="M9722" t="s">
        <v>18516</v>
      </c>
    </row>
    <row r="9723" spans="1:13" ht="13.5">
      <c r="A9723" t="s">
        <v>43900</v>
      </c>
      <c r="B9723" t="s">
        <v>43901</v>
      </c>
      <c r="C9723" t="s">
        <v>33244</v>
      </c>
      <c r="D9723" t="s">
        <v>33245</v>
      </c>
      <c r="E9723" t="s">
        <v>18516</v>
      </c>
      <c r="F9723" t="s">
        <v>18516</v>
      </c>
      <c r="G9723" t="s">
        <v>18516</v>
      </c>
      <c r="H9723" t="s">
        <v>18516</v>
      </c>
      <c r="I9723" t="s">
        <v>18516</v>
      </c>
      <c r="J9723" t="s">
        <v>18516</v>
      </c>
      <c r="K9723" t="s">
        <v>29707</v>
      </c>
      <c r="L9723" t="s">
        <v>18516</v>
      </c>
      <c r="M9723" t="s">
        <v>18516</v>
      </c>
    </row>
    <row r="9724" spans="1:13" ht="13.5">
      <c r="A9724" t="s">
        <v>43902</v>
      </c>
      <c r="B9724" t="s">
        <v>43903</v>
      </c>
      <c r="C9724" t="s">
        <v>33244</v>
      </c>
      <c r="D9724" t="s">
        <v>33245</v>
      </c>
      <c r="E9724" t="s">
        <v>18516</v>
      </c>
      <c r="F9724" t="s">
        <v>18516</v>
      </c>
      <c r="G9724" t="s">
        <v>18516</v>
      </c>
      <c r="H9724" t="s">
        <v>18516</v>
      </c>
      <c r="I9724" t="s">
        <v>18516</v>
      </c>
      <c r="J9724" t="s">
        <v>18516</v>
      </c>
      <c r="K9724" t="s">
        <v>29707</v>
      </c>
      <c r="L9724" t="s">
        <v>18516</v>
      </c>
      <c r="M9724" t="s">
        <v>18516</v>
      </c>
    </row>
    <row r="9725" spans="1:13" ht="13.5">
      <c r="A9725" t="s">
        <v>43904</v>
      </c>
      <c r="B9725" t="s">
        <v>43905</v>
      </c>
      <c r="C9725" t="s">
        <v>33244</v>
      </c>
      <c r="D9725" t="s">
        <v>33245</v>
      </c>
      <c r="E9725" t="s">
        <v>18516</v>
      </c>
      <c r="F9725" t="s">
        <v>18516</v>
      </c>
      <c r="G9725" t="s">
        <v>18516</v>
      </c>
      <c r="H9725" t="s">
        <v>18516</v>
      </c>
      <c r="I9725" t="s">
        <v>18516</v>
      </c>
      <c r="J9725" t="s">
        <v>18516</v>
      </c>
      <c r="K9725" t="s">
        <v>29707</v>
      </c>
      <c r="L9725" t="s">
        <v>18516</v>
      </c>
      <c r="M9725" t="s">
        <v>18516</v>
      </c>
    </row>
    <row r="9726" spans="1:13" ht="13.5">
      <c r="A9726" t="s">
        <v>43906</v>
      </c>
      <c r="B9726" t="s">
        <v>43907</v>
      </c>
      <c r="C9726" t="s">
        <v>33244</v>
      </c>
      <c r="D9726" t="s">
        <v>33245</v>
      </c>
      <c r="E9726" t="s">
        <v>18516</v>
      </c>
      <c r="F9726" t="s">
        <v>18516</v>
      </c>
      <c r="G9726" t="s">
        <v>18516</v>
      </c>
      <c r="H9726" t="s">
        <v>18516</v>
      </c>
      <c r="I9726" t="s">
        <v>18516</v>
      </c>
      <c r="J9726" t="s">
        <v>18516</v>
      </c>
      <c r="K9726" t="s">
        <v>29707</v>
      </c>
      <c r="L9726" t="s">
        <v>18516</v>
      </c>
      <c r="M9726" t="s">
        <v>18516</v>
      </c>
    </row>
    <row r="9727" spans="1:13" ht="13.5">
      <c r="A9727" t="s">
        <v>2659</v>
      </c>
      <c r="B9727" t="s">
        <v>43908</v>
      </c>
      <c r="C9727" t="s">
        <v>33244</v>
      </c>
      <c r="D9727" t="s">
        <v>33245</v>
      </c>
      <c r="E9727" t="s">
        <v>18516</v>
      </c>
      <c r="F9727" t="s">
        <v>18516</v>
      </c>
      <c r="G9727" t="s">
        <v>18516</v>
      </c>
      <c r="H9727" t="s">
        <v>18516</v>
      </c>
      <c r="I9727" t="s">
        <v>18516</v>
      </c>
      <c r="J9727" t="s">
        <v>18516</v>
      </c>
      <c r="K9727" t="s">
        <v>29707</v>
      </c>
      <c r="L9727" t="s">
        <v>18516</v>
      </c>
      <c r="M9727" t="s">
        <v>18516</v>
      </c>
    </row>
    <row r="9728" spans="1:13" ht="13.5">
      <c r="A9728" t="s">
        <v>2641</v>
      </c>
      <c r="B9728" t="s">
        <v>43909</v>
      </c>
      <c r="C9728" t="s">
        <v>33244</v>
      </c>
      <c r="D9728" t="s">
        <v>33245</v>
      </c>
      <c r="E9728" t="s">
        <v>18516</v>
      </c>
      <c r="F9728" t="s">
        <v>18516</v>
      </c>
      <c r="G9728" t="s">
        <v>18516</v>
      </c>
      <c r="H9728" t="s">
        <v>18516</v>
      </c>
      <c r="I9728" t="s">
        <v>18516</v>
      </c>
      <c r="J9728" t="s">
        <v>18516</v>
      </c>
      <c r="K9728" t="s">
        <v>29707</v>
      </c>
      <c r="L9728" t="s">
        <v>18516</v>
      </c>
      <c r="M9728" t="s">
        <v>18516</v>
      </c>
    </row>
    <row r="9729" spans="1:13" ht="13.5">
      <c r="A9729" t="s">
        <v>43910</v>
      </c>
      <c r="B9729" t="s">
        <v>43911</v>
      </c>
      <c r="C9729" t="s">
        <v>33244</v>
      </c>
      <c r="D9729" t="s">
        <v>33245</v>
      </c>
      <c r="E9729" t="s">
        <v>18516</v>
      </c>
      <c r="F9729" t="s">
        <v>18516</v>
      </c>
      <c r="G9729" t="s">
        <v>18516</v>
      </c>
      <c r="H9729" t="s">
        <v>18516</v>
      </c>
      <c r="I9729" t="s">
        <v>18516</v>
      </c>
      <c r="J9729" t="s">
        <v>18516</v>
      </c>
      <c r="K9729" t="s">
        <v>29707</v>
      </c>
      <c r="L9729" t="s">
        <v>18516</v>
      </c>
      <c r="M9729" t="s">
        <v>18516</v>
      </c>
    </row>
    <row r="9730" spans="1:13" ht="13.5">
      <c r="A9730" t="s">
        <v>43912</v>
      </c>
      <c r="B9730" t="s">
        <v>43913</v>
      </c>
      <c r="C9730" t="s">
        <v>33244</v>
      </c>
      <c r="D9730" t="s">
        <v>33245</v>
      </c>
      <c r="E9730" t="s">
        <v>18516</v>
      </c>
      <c r="F9730" t="s">
        <v>18516</v>
      </c>
      <c r="G9730" t="s">
        <v>18516</v>
      </c>
      <c r="H9730" t="s">
        <v>18516</v>
      </c>
      <c r="I9730" t="s">
        <v>18516</v>
      </c>
      <c r="J9730" t="s">
        <v>18516</v>
      </c>
      <c r="K9730" t="s">
        <v>29707</v>
      </c>
      <c r="L9730" t="s">
        <v>18516</v>
      </c>
      <c r="M9730" t="s">
        <v>18516</v>
      </c>
    </row>
    <row r="9731" spans="1:13" ht="13.5">
      <c r="A9731" t="s">
        <v>9949</v>
      </c>
      <c r="B9731" t="s">
        <v>43914</v>
      </c>
      <c r="C9731" t="s">
        <v>33244</v>
      </c>
      <c r="D9731" t="s">
        <v>33245</v>
      </c>
      <c r="E9731" t="s">
        <v>18516</v>
      </c>
      <c r="F9731" t="s">
        <v>18516</v>
      </c>
      <c r="G9731" t="s">
        <v>18516</v>
      </c>
      <c r="H9731" t="s">
        <v>18516</v>
      </c>
      <c r="I9731" t="s">
        <v>18516</v>
      </c>
      <c r="J9731" t="s">
        <v>18516</v>
      </c>
      <c r="K9731" t="s">
        <v>29707</v>
      </c>
      <c r="L9731" t="s">
        <v>18516</v>
      </c>
      <c r="M9731" t="s">
        <v>18516</v>
      </c>
    </row>
    <row r="9732" spans="1:13" ht="13.5">
      <c r="A9732" t="s">
        <v>9934</v>
      </c>
      <c r="B9732" t="s">
        <v>43915</v>
      </c>
      <c r="C9732" t="s">
        <v>33244</v>
      </c>
      <c r="D9732" t="s">
        <v>33245</v>
      </c>
      <c r="E9732" t="s">
        <v>18516</v>
      </c>
      <c r="F9732" t="s">
        <v>18516</v>
      </c>
      <c r="G9732" t="s">
        <v>18516</v>
      </c>
      <c r="H9732" t="s">
        <v>18516</v>
      </c>
      <c r="I9732" t="s">
        <v>18516</v>
      </c>
      <c r="J9732" t="s">
        <v>18516</v>
      </c>
      <c r="K9732" t="s">
        <v>29707</v>
      </c>
      <c r="L9732" t="s">
        <v>18516</v>
      </c>
      <c r="M9732" t="s">
        <v>18516</v>
      </c>
    </row>
    <row r="9733" spans="1:13" ht="13.5">
      <c r="A9733" t="s">
        <v>9937</v>
      </c>
      <c r="B9733" t="s">
        <v>43916</v>
      </c>
      <c r="C9733" t="s">
        <v>33244</v>
      </c>
      <c r="D9733" t="s">
        <v>33245</v>
      </c>
      <c r="E9733" t="s">
        <v>18516</v>
      </c>
      <c r="F9733" t="s">
        <v>18516</v>
      </c>
      <c r="G9733" t="s">
        <v>18516</v>
      </c>
      <c r="H9733" t="s">
        <v>18516</v>
      </c>
      <c r="I9733" t="s">
        <v>18516</v>
      </c>
      <c r="J9733" t="s">
        <v>18516</v>
      </c>
      <c r="K9733" t="s">
        <v>29707</v>
      </c>
      <c r="L9733" t="s">
        <v>18516</v>
      </c>
      <c r="M9733" t="s">
        <v>18516</v>
      </c>
    </row>
    <row r="9734" spans="1:13" ht="13.5">
      <c r="A9734" t="s">
        <v>43917</v>
      </c>
      <c r="B9734" t="s">
        <v>43918</v>
      </c>
      <c r="C9734" t="s">
        <v>33244</v>
      </c>
      <c r="D9734" t="s">
        <v>33245</v>
      </c>
      <c r="E9734" t="s">
        <v>18516</v>
      </c>
      <c r="F9734" t="s">
        <v>18516</v>
      </c>
      <c r="G9734" t="s">
        <v>18516</v>
      </c>
      <c r="H9734" t="s">
        <v>18516</v>
      </c>
      <c r="I9734" t="s">
        <v>18516</v>
      </c>
      <c r="J9734" t="s">
        <v>18516</v>
      </c>
      <c r="K9734" t="s">
        <v>29707</v>
      </c>
      <c r="L9734" t="s">
        <v>18516</v>
      </c>
      <c r="M9734" t="s">
        <v>18516</v>
      </c>
    </row>
    <row r="9735" spans="1:13" ht="13.5">
      <c r="A9735" t="s">
        <v>43919</v>
      </c>
      <c r="B9735" t="s">
        <v>43920</v>
      </c>
      <c r="C9735" t="s">
        <v>33244</v>
      </c>
      <c r="D9735" t="s">
        <v>33245</v>
      </c>
      <c r="E9735" t="s">
        <v>18516</v>
      </c>
      <c r="F9735" t="s">
        <v>18516</v>
      </c>
      <c r="G9735" t="s">
        <v>18516</v>
      </c>
      <c r="H9735" t="s">
        <v>18516</v>
      </c>
      <c r="I9735" t="s">
        <v>18516</v>
      </c>
      <c r="J9735" t="s">
        <v>18516</v>
      </c>
      <c r="K9735" t="s">
        <v>29707</v>
      </c>
      <c r="L9735" t="s">
        <v>18516</v>
      </c>
      <c r="M9735" t="s">
        <v>18516</v>
      </c>
    </row>
    <row r="9736" spans="1:13" ht="13.5">
      <c r="A9736" t="s">
        <v>43921</v>
      </c>
      <c r="B9736" t="s">
        <v>35089</v>
      </c>
      <c r="C9736" t="s">
        <v>33244</v>
      </c>
      <c r="D9736" t="s">
        <v>33245</v>
      </c>
      <c r="E9736" t="s">
        <v>18516</v>
      </c>
      <c r="F9736" t="s">
        <v>18516</v>
      </c>
      <c r="G9736" t="s">
        <v>18516</v>
      </c>
      <c r="H9736" t="s">
        <v>18516</v>
      </c>
      <c r="I9736" t="s">
        <v>18516</v>
      </c>
      <c r="J9736" t="s">
        <v>18516</v>
      </c>
      <c r="K9736" t="s">
        <v>29707</v>
      </c>
      <c r="L9736" t="s">
        <v>18516</v>
      </c>
      <c r="M9736" t="s">
        <v>18516</v>
      </c>
    </row>
    <row r="9737" spans="1:13" ht="13.5">
      <c r="A9737" t="s">
        <v>5747</v>
      </c>
      <c r="B9737" t="s">
        <v>43922</v>
      </c>
      <c r="C9737" t="s">
        <v>33244</v>
      </c>
      <c r="D9737" t="s">
        <v>33245</v>
      </c>
      <c r="E9737" t="s">
        <v>18516</v>
      </c>
      <c r="F9737" t="s">
        <v>18516</v>
      </c>
      <c r="G9737" t="s">
        <v>18516</v>
      </c>
      <c r="H9737" t="s">
        <v>18516</v>
      </c>
      <c r="I9737" t="s">
        <v>18516</v>
      </c>
      <c r="J9737" t="s">
        <v>18516</v>
      </c>
      <c r="K9737" t="s">
        <v>29707</v>
      </c>
      <c r="L9737" t="s">
        <v>18516</v>
      </c>
      <c r="M9737" t="s">
        <v>18516</v>
      </c>
    </row>
    <row r="9738" spans="1:13" ht="13.5">
      <c r="A9738" t="s">
        <v>5744</v>
      </c>
      <c r="B9738" t="s">
        <v>43923</v>
      </c>
      <c r="C9738" t="s">
        <v>33244</v>
      </c>
      <c r="D9738" t="s">
        <v>33245</v>
      </c>
      <c r="E9738" t="s">
        <v>18516</v>
      </c>
      <c r="F9738" t="s">
        <v>18516</v>
      </c>
      <c r="G9738" t="s">
        <v>18516</v>
      </c>
      <c r="H9738" t="s">
        <v>18516</v>
      </c>
      <c r="I9738" t="s">
        <v>18516</v>
      </c>
      <c r="J9738" t="s">
        <v>18516</v>
      </c>
      <c r="K9738" t="s">
        <v>29707</v>
      </c>
      <c r="L9738" t="s">
        <v>18516</v>
      </c>
      <c r="M9738" t="s">
        <v>18516</v>
      </c>
    </row>
    <row r="9739" spans="1:13" ht="13.5">
      <c r="A9739" t="s">
        <v>8265</v>
      </c>
      <c r="B9739" t="s">
        <v>34962</v>
      </c>
      <c r="C9739" t="s">
        <v>33244</v>
      </c>
      <c r="D9739" t="s">
        <v>33245</v>
      </c>
      <c r="E9739" t="s">
        <v>18516</v>
      </c>
      <c r="F9739" t="s">
        <v>18516</v>
      </c>
      <c r="G9739" t="s">
        <v>18516</v>
      </c>
      <c r="H9739" t="s">
        <v>18516</v>
      </c>
      <c r="I9739" t="s">
        <v>18516</v>
      </c>
      <c r="J9739" t="s">
        <v>18516</v>
      </c>
      <c r="K9739" t="s">
        <v>29707</v>
      </c>
      <c r="L9739" t="s">
        <v>18516</v>
      </c>
      <c r="M9739" t="s">
        <v>18516</v>
      </c>
    </row>
    <row r="9740" spans="1:13" ht="13.5">
      <c r="A9740" t="s">
        <v>8362</v>
      </c>
      <c r="B9740" t="s">
        <v>43924</v>
      </c>
      <c r="C9740" t="s">
        <v>33244</v>
      </c>
      <c r="D9740" t="s">
        <v>33245</v>
      </c>
      <c r="E9740" t="s">
        <v>18516</v>
      </c>
      <c r="F9740" t="s">
        <v>18516</v>
      </c>
      <c r="G9740" t="s">
        <v>18516</v>
      </c>
      <c r="H9740" t="s">
        <v>18516</v>
      </c>
      <c r="I9740" t="s">
        <v>18516</v>
      </c>
      <c r="J9740" t="s">
        <v>18516</v>
      </c>
      <c r="K9740" t="s">
        <v>29707</v>
      </c>
      <c r="L9740" t="s">
        <v>18516</v>
      </c>
      <c r="M9740" t="s">
        <v>18516</v>
      </c>
    </row>
    <row r="9741" spans="1:13" ht="13.5">
      <c r="A9741" t="s">
        <v>43925</v>
      </c>
      <c r="B9741" t="s">
        <v>43926</v>
      </c>
      <c r="C9741" t="s">
        <v>33244</v>
      </c>
      <c r="D9741" t="s">
        <v>33245</v>
      </c>
      <c r="E9741" t="s">
        <v>18516</v>
      </c>
      <c r="F9741" t="s">
        <v>18516</v>
      </c>
      <c r="G9741" t="s">
        <v>18516</v>
      </c>
      <c r="H9741" t="s">
        <v>18516</v>
      </c>
      <c r="I9741" t="s">
        <v>18516</v>
      </c>
      <c r="J9741" t="s">
        <v>18516</v>
      </c>
      <c r="K9741" t="s">
        <v>29707</v>
      </c>
      <c r="L9741" t="s">
        <v>18516</v>
      </c>
      <c r="M9741" t="s">
        <v>18516</v>
      </c>
    </row>
    <row r="9742" spans="1:13" ht="13.5">
      <c r="A9742" t="s">
        <v>43927</v>
      </c>
      <c r="B9742" t="s">
        <v>43928</v>
      </c>
      <c r="C9742" t="s">
        <v>33244</v>
      </c>
      <c r="D9742" t="s">
        <v>33245</v>
      </c>
      <c r="E9742" t="s">
        <v>18516</v>
      </c>
      <c r="F9742" t="s">
        <v>18516</v>
      </c>
      <c r="G9742" t="s">
        <v>18516</v>
      </c>
      <c r="H9742" t="s">
        <v>18516</v>
      </c>
      <c r="I9742" t="s">
        <v>18516</v>
      </c>
      <c r="J9742" t="s">
        <v>18516</v>
      </c>
      <c r="K9742" t="s">
        <v>29707</v>
      </c>
      <c r="L9742" t="s">
        <v>18516</v>
      </c>
      <c r="M9742" t="s">
        <v>18516</v>
      </c>
    </row>
    <row r="9743" spans="1:13" ht="13.5">
      <c r="A9743" t="s">
        <v>8350</v>
      </c>
      <c r="B9743" t="s">
        <v>43929</v>
      </c>
      <c r="C9743" t="s">
        <v>33244</v>
      </c>
      <c r="D9743" t="s">
        <v>33245</v>
      </c>
      <c r="E9743" t="s">
        <v>18516</v>
      </c>
      <c r="F9743" t="s">
        <v>18516</v>
      </c>
      <c r="G9743" t="s">
        <v>18516</v>
      </c>
      <c r="H9743" t="s">
        <v>18516</v>
      </c>
      <c r="I9743" t="s">
        <v>18516</v>
      </c>
      <c r="J9743" t="s">
        <v>18516</v>
      </c>
      <c r="K9743" t="s">
        <v>29707</v>
      </c>
      <c r="L9743" t="s">
        <v>18516</v>
      </c>
      <c r="M9743" t="s">
        <v>18516</v>
      </c>
    </row>
    <row r="9744" spans="1:13" ht="13.5">
      <c r="A9744" t="s">
        <v>43930</v>
      </c>
      <c r="B9744" t="s">
        <v>43931</v>
      </c>
      <c r="C9744" t="s">
        <v>33244</v>
      </c>
      <c r="D9744" t="s">
        <v>33245</v>
      </c>
      <c r="E9744" t="s">
        <v>18516</v>
      </c>
      <c r="F9744" t="s">
        <v>18516</v>
      </c>
      <c r="G9744" t="s">
        <v>18516</v>
      </c>
      <c r="H9744" t="s">
        <v>18516</v>
      </c>
      <c r="I9744" t="s">
        <v>18516</v>
      </c>
      <c r="J9744" t="s">
        <v>18516</v>
      </c>
      <c r="K9744" t="s">
        <v>29707</v>
      </c>
      <c r="L9744" t="s">
        <v>18516</v>
      </c>
      <c r="M9744" t="s">
        <v>18516</v>
      </c>
    </row>
    <row r="9745" spans="1:13" ht="13.5">
      <c r="A9745" t="s">
        <v>43932</v>
      </c>
      <c r="B9745" t="s">
        <v>43933</v>
      </c>
      <c r="C9745" t="s">
        <v>33244</v>
      </c>
      <c r="D9745" t="s">
        <v>33245</v>
      </c>
      <c r="E9745" t="s">
        <v>18516</v>
      </c>
      <c r="F9745" t="s">
        <v>18516</v>
      </c>
      <c r="G9745" t="s">
        <v>18516</v>
      </c>
      <c r="H9745" t="s">
        <v>18516</v>
      </c>
      <c r="I9745" t="s">
        <v>18516</v>
      </c>
      <c r="J9745" t="s">
        <v>18516</v>
      </c>
      <c r="K9745" t="s">
        <v>29707</v>
      </c>
      <c r="L9745" t="s">
        <v>18516</v>
      </c>
      <c r="M9745" t="s">
        <v>18516</v>
      </c>
    </row>
    <row r="9746" spans="1:13" ht="13.5">
      <c r="A9746" t="s">
        <v>43934</v>
      </c>
      <c r="B9746" t="s">
        <v>43935</v>
      </c>
      <c r="C9746" t="s">
        <v>33244</v>
      </c>
      <c r="D9746" t="s">
        <v>33245</v>
      </c>
      <c r="E9746" t="s">
        <v>18516</v>
      </c>
      <c r="F9746" t="s">
        <v>18516</v>
      </c>
      <c r="G9746" t="s">
        <v>18516</v>
      </c>
      <c r="H9746" t="s">
        <v>18516</v>
      </c>
      <c r="I9746" t="s">
        <v>18516</v>
      </c>
      <c r="J9746" t="s">
        <v>18516</v>
      </c>
      <c r="K9746" t="s">
        <v>29707</v>
      </c>
      <c r="L9746" t="s">
        <v>18516</v>
      </c>
      <c r="M9746" t="s">
        <v>18516</v>
      </c>
    </row>
    <row r="9747" spans="1:13" ht="13.5">
      <c r="A9747" t="s">
        <v>43936</v>
      </c>
      <c r="B9747" t="s">
        <v>43937</v>
      </c>
      <c r="C9747" t="s">
        <v>33244</v>
      </c>
      <c r="D9747" t="s">
        <v>33245</v>
      </c>
      <c r="E9747" t="s">
        <v>18516</v>
      </c>
      <c r="F9747" t="s">
        <v>18516</v>
      </c>
      <c r="G9747" t="s">
        <v>18516</v>
      </c>
      <c r="H9747" t="s">
        <v>18516</v>
      </c>
      <c r="I9747" t="s">
        <v>18516</v>
      </c>
      <c r="J9747" t="s">
        <v>18516</v>
      </c>
      <c r="K9747" t="s">
        <v>29707</v>
      </c>
      <c r="L9747" t="s">
        <v>18516</v>
      </c>
      <c r="M9747" t="s">
        <v>18516</v>
      </c>
    </row>
    <row r="9748" spans="1:13" ht="13.5">
      <c r="A9748" t="s">
        <v>43938</v>
      </c>
      <c r="B9748" t="s">
        <v>43939</v>
      </c>
      <c r="C9748" t="s">
        <v>33244</v>
      </c>
      <c r="D9748" t="s">
        <v>33245</v>
      </c>
      <c r="E9748" t="s">
        <v>18516</v>
      </c>
      <c r="F9748" t="s">
        <v>18516</v>
      </c>
      <c r="G9748" t="s">
        <v>18516</v>
      </c>
      <c r="H9748" t="s">
        <v>18516</v>
      </c>
      <c r="I9748" t="s">
        <v>18516</v>
      </c>
      <c r="J9748" t="s">
        <v>18516</v>
      </c>
      <c r="K9748" t="s">
        <v>29707</v>
      </c>
      <c r="L9748" t="s">
        <v>18516</v>
      </c>
      <c r="M9748" t="s">
        <v>18516</v>
      </c>
    </row>
    <row r="9749" spans="1:13" ht="13.5">
      <c r="A9749" t="s">
        <v>43940</v>
      </c>
      <c r="B9749" t="s">
        <v>43941</v>
      </c>
      <c r="C9749" t="s">
        <v>33244</v>
      </c>
      <c r="D9749" t="s">
        <v>33245</v>
      </c>
      <c r="E9749" t="s">
        <v>18516</v>
      </c>
      <c r="F9749" t="s">
        <v>18516</v>
      </c>
      <c r="G9749" t="s">
        <v>18516</v>
      </c>
      <c r="H9749" t="s">
        <v>18516</v>
      </c>
      <c r="I9749" t="s">
        <v>18516</v>
      </c>
      <c r="J9749" t="s">
        <v>18516</v>
      </c>
      <c r="K9749" t="s">
        <v>29707</v>
      </c>
      <c r="L9749" t="s">
        <v>18516</v>
      </c>
      <c r="M9749" t="s">
        <v>18516</v>
      </c>
    </row>
    <row r="9750" spans="1:13" ht="13.5">
      <c r="A9750" t="s">
        <v>43942</v>
      </c>
      <c r="B9750" t="s">
        <v>43943</v>
      </c>
      <c r="C9750" t="s">
        <v>33244</v>
      </c>
      <c r="D9750" t="s">
        <v>33245</v>
      </c>
      <c r="E9750" t="s">
        <v>18516</v>
      </c>
      <c r="F9750" t="s">
        <v>18516</v>
      </c>
      <c r="G9750" t="s">
        <v>18516</v>
      </c>
      <c r="H9750" t="s">
        <v>18516</v>
      </c>
      <c r="I9750" t="s">
        <v>18516</v>
      </c>
      <c r="J9750" t="s">
        <v>18516</v>
      </c>
      <c r="K9750" t="s">
        <v>29707</v>
      </c>
      <c r="L9750" t="s">
        <v>18516</v>
      </c>
      <c r="M9750" t="s">
        <v>18516</v>
      </c>
    </row>
    <row r="9751" spans="1:13" ht="13.5">
      <c r="A9751" t="s">
        <v>43944</v>
      </c>
      <c r="B9751" t="s">
        <v>43945</v>
      </c>
      <c r="C9751" t="s">
        <v>33244</v>
      </c>
      <c r="D9751" t="s">
        <v>33245</v>
      </c>
      <c r="E9751" t="s">
        <v>18516</v>
      </c>
      <c r="F9751" t="s">
        <v>18516</v>
      </c>
      <c r="G9751" t="s">
        <v>18516</v>
      </c>
      <c r="H9751" t="s">
        <v>18516</v>
      </c>
      <c r="I9751" t="s">
        <v>18516</v>
      </c>
      <c r="J9751" t="s">
        <v>18516</v>
      </c>
      <c r="K9751" t="s">
        <v>29707</v>
      </c>
      <c r="L9751" t="s">
        <v>18516</v>
      </c>
      <c r="M9751" t="s">
        <v>18516</v>
      </c>
    </row>
    <row r="9752" spans="1:13" ht="13.5">
      <c r="A9752" t="s">
        <v>43946</v>
      </c>
      <c r="B9752" t="s">
        <v>43947</v>
      </c>
      <c r="C9752" t="s">
        <v>33244</v>
      </c>
      <c r="D9752" t="s">
        <v>33245</v>
      </c>
      <c r="E9752" t="s">
        <v>18516</v>
      </c>
      <c r="F9752" t="s">
        <v>18516</v>
      </c>
      <c r="G9752" t="s">
        <v>18516</v>
      </c>
      <c r="H9752" t="s">
        <v>18516</v>
      </c>
      <c r="I9752" t="s">
        <v>18516</v>
      </c>
      <c r="J9752" t="s">
        <v>18516</v>
      </c>
      <c r="K9752" t="s">
        <v>29707</v>
      </c>
      <c r="L9752" t="s">
        <v>18516</v>
      </c>
      <c r="M9752" t="s">
        <v>18516</v>
      </c>
    </row>
    <row r="9753" spans="1:13" ht="13.5">
      <c r="A9753" t="s">
        <v>43948</v>
      </c>
      <c r="B9753" t="s">
        <v>43949</v>
      </c>
      <c r="C9753" t="s">
        <v>33244</v>
      </c>
      <c r="D9753" t="s">
        <v>33245</v>
      </c>
      <c r="E9753" t="s">
        <v>18516</v>
      </c>
      <c r="F9753" t="s">
        <v>18516</v>
      </c>
      <c r="G9753" t="s">
        <v>18516</v>
      </c>
      <c r="H9753" t="s">
        <v>18516</v>
      </c>
      <c r="I9753" t="s">
        <v>18516</v>
      </c>
      <c r="J9753" t="s">
        <v>18516</v>
      </c>
      <c r="K9753" t="s">
        <v>29707</v>
      </c>
      <c r="L9753" t="s">
        <v>18516</v>
      </c>
      <c r="M9753" t="s">
        <v>18516</v>
      </c>
    </row>
    <row r="9754" spans="1:13" ht="13.5">
      <c r="A9754" t="s">
        <v>43950</v>
      </c>
      <c r="B9754" t="s">
        <v>43951</v>
      </c>
      <c r="C9754" t="s">
        <v>33244</v>
      </c>
      <c r="D9754" t="s">
        <v>33245</v>
      </c>
      <c r="E9754" t="s">
        <v>18516</v>
      </c>
      <c r="F9754" t="s">
        <v>18516</v>
      </c>
      <c r="G9754" t="s">
        <v>18516</v>
      </c>
      <c r="H9754" t="s">
        <v>18516</v>
      </c>
      <c r="I9754" t="s">
        <v>18516</v>
      </c>
      <c r="J9754" t="s">
        <v>18516</v>
      </c>
      <c r="K9754" t="s">
        <v>29707</v>
      </c>
      <c r="L9754" t="s">
        <v>18516</v>
      </c>
      <c r="M9754" t="s">
        <v>18516</v>
      </c>
    </row>
    <row r="9755" spans="1:13" ht="13.5">
      <c r="A9755" t="s">
        <v>10891</v>
      </c>
      <c r="B9755" t="s">
        <v>43952</v>
      </c>
      <c r="C9755" t="s">
        <v>33244</v>
      </c>
      <c r="D9755" t="s">
        <v>33245</v>
      </c>
      <c r="E9755" t="s">
        <v>18516</v>
      </c>
      <c r="F9755" t="s">
        <v>18516</v>
      </c>
      <c r="G9755" t="s">
        <v>18516</v>
      </c>
      <c r="H9755" t="s">
        <v>18516</v>
      </c>
      <c r="I9755" t="s">
        <v>18516</v>
      </c>
      <c r="J9755" t="s">
        <v>18516</v>
      </c>
      <c r="K9755" t="s">
        <v>29707</v>
      </c>
      <c r="L9755" t="s">
        <v>18516</v>
      </c>
      <c r="M9755" t="s">
        <v>18516</v>
      </c>
    </row>
    <row r="9756" spans="1:13" ht="13.5">
      <c r="A9756" t="s">
        <v>43953</v>
      </c>
      <c r="B9756" t="s">
        <v>43954</v>
      </c>
      <c r="C9756" t="s">
        <v>33244</v>
      </c>
      <c r="D9756" t="s">
        <v>33245</v>
      </c>
      <c r="E9756" t="s">
        <v>18516</v>
      </c>
      <c r="F9756" t="s">
        <v>18516</v>
      </c>
      <c r="G9756" t="s">
        <v>18516</v>
      </c>
      <c r="H9756" t="s">
        <v>18516</v>
      </c>
      <c r="I9756" t="s">
        <v>18516</v>
      </c>
      <c r="J9756" t="s">
        <v>18516</v>
      </c>
      <c r="K9756" t="s">
        <v>29707</v>
      </c>
      <c r="L9756" t="s">
        <v>18516</v>
      </c>
      <c r="M9756" t="s">
        <v>18516</v>
      </c>
    </row>
    <row r="9757" spans="1:13" ht="13.5">
      <c r="A9757" t="s">
        <v>8271</v>
      </c>
      <c r="B9757" t="s">
        <v>43955</v>
      </c>
      <c r="C9757" t="s">
        <v>33244</v>
      </c>
      <c r="D9757" t="s">
        <v>33245</v>
      </c>
      <c r="E9757" t="s">
        <v>18516</v>
      </c>
      <c r="F9757" t="s">
        <v>18516</v>
      </c>
      <c r="G9757" t="s">
        <v>18516</v>
      </c>
      <c r="H9757" t="s">
        <v>18516</v>
      </c>
      <c r="I9757" t="s">
        <v>18516</v>
      </c>
      <c r="J9757" t="s">
        <v>18516</v>
      </c>
      <c r="K9757" t="s">
        <v>29707</v>
      </c>
      <c r="L9757" t="s">
        <v>18516</v>
      </c>
      <c r="M9757" t="s">
        <v>18516</v>
      </c>
    </row>
    <row r="9758" spans="1:13" ht="13.5">
      <c r="A9758" t="s">
        <v>16820</v>
      </c>
      <c r="B9758" t="s">
        <v>43956</v>
      </c>
      <c r="C9758" t="s">
        <v>33244</v>
      </c>
      <c r="D9758" t="s">
        <v>33245</v>
      </c>
      <c r="E9758" t="s">
        <v>18516</v>
      </c>
      <c r="F9758" t="s">
        <v>18516</v>
      </c>
      <c r="G9758" t="s">
        <v>18516</v>
      </c>
      <c r="H9758" t="s">
        <v>18516</v>
      </c>
      <c r="I9758" t="s">
        <v>18516</v>
      </c>
      <c r="J9758" t="s">
        <v>18516</v>
      </c>
      <c r="K9758" t="s">
        <v>29707</v>
      </c>
      <c r="L9758" t="s">
        <v>18516</v>
      </c>
      <c r="M9758" t="s">
        <v>18516</v>
      </c>
    </row>
    <row r="9759" spans="1:13" ht="13.5">
      <c r="A9759" t="s">
        <v>14872</v>
      </c>
      <c r="B9759" t="s">
        <v>43957</v>
      </c>
      <c r="C9759" t="s">
        <v>33244</v>
      </c>
      <c r="D9759" t="s">
        <v>33245</v>
      </c>
      <c r="E9759" t="s">
        <v>18516</v>
      </c>
      <c r="F9759" t="s">
        <v>18516</v>
      </c>
      <c r="G9759" t="s">
        <v>18516</v>
      </c>
      <c r="H9759" t="s">
        <v>18516</v>
      </c>
      <c r="I9759" t="s">
        <v>18516</v>
      </c>
      <c r="J9759" t="s">
        <v>18516</v>
      </c>
      <c r="K9759" t="s">
        <v>29707</v>
      </c>
      <c r="L9759" t="s">
        <v>18516</v>
      </c>
      <c r="M9759" t="s">
        <v>18516</v>
      </c>
    </row>
    <row r="9760" spans="1:13" ht="13.5">
      <c r="A9760" t="s">
        <v>14875</v>
      </c>
      <c r="B9760" t="s">
        <v>43958</v>
      </c>
      <c r="C9760" t="s">
        <v>33244</v>
      </c>
      <c r="D9760" t="s">
        <v>33245</v>
      </c>
      <c r="E9760" t="s">
        <v>18516</v>
      </c>
      <c r="F9760" t="s">
        <v>18516</v>
      </c>
      <c r="G9760" t="s">
        <v>18516</v>
      </c>
      <c r="H9760" t="s">
        <v>18516</v>
      </c>
      <c r="I9760" t="s">
        <v>18516</v>
      </c>
      <c r="J9760" t="s">
        <v>18516</v>
      </c>
      <c r="K9760" t="s">
        <v>29707</v>
      </c>
      <c r="L9760" t="s">
        <v>18516</v>
      </c>
      <c r="M9760" t="s">
        <v>18516</v>
      </c>
    </row>
    <row r="9761" spans="1:13" ht="13.5">
      <c r="A9761" t="s">
        <v>43959</v>
      </c>
      <c r="B9761" t="s">
        <v>43960</v>
      </c>
      <c r="C9761" t="s">
        <v>33244</v>
      </c>
      <c r="D9761" t="s">
        <v>33245</v>
      </c>
      <c r="E9761" t="s">
        <v>18516</v>
      </c>
      <c r="F9761" t="s">
        <v>18516</v>
      </c>
      <c r="G9761" t="s">
        <v>18516</v>
      </c>
      <c r="H9761" t="s">
        <v>18516</v>
      </c>
      <c r="I9761" t="s">
        <v>18516</v>
      </c>
      <c r="J9761" t="s">
        <v>18516</v>
      </c>
      <c r="K9761" t="s">
        <v>29707</v>
      </c>
      <c r="L9761" t="s">
        <v>18516</v>
      </c>
      <c r="M9761" t="s">
        <v>18516</v>
      </c>
    </row>
    <row r="9762" spans="1:13" ht="13.5">
      <c r="A9762" t="s">
        <v>43961</v>
      </c>
      <c r="B9762" t="s">
        <v>43962</v>
      </c>
      <c r="C9762" t="s">
        <v>33244</v>
      </c>
      <c r="D9762" t="s">
        <v>33245</v>
      </c>
      <c r="E9762" t="s">
        <v>18516</v>
      </c>
      <c r="F9762" t="s">
        <v>18516</v>
      </c>
      <c r="G9762" t="s">
        <v>18516</v>
      </c>
      <c r="H9762" t="s">
        <v>18516</v>
      </c>
      <c r="I9762" t="s">
        <v>18516</v>
      </c>
      <c r="J9762" t="s">
        <v>18516</v>
      </c>
      <c r="K9762" t="s">
        <v>29707</v>
      </c>
      <c r="L9762" t="s">
        <v>18516</v>
      </c>
      <c r="M9762" t="s">
        <v>18516</v>
      </c>
    </row>
    <row r="9763" spans="1:13" ht="13.5">
      <c r="A9763" t="s">
        <v>43963</v>
      </c>
      <c r="B9763" t="s">
        <v>43964</v>
      </c>
      <c r="C9763" t="s">
        <v>33244</v>
      </c>
      <c r="D9763" t="s">
        <v>33245</v>
      </c>
      <c r="E9763" t="s">
        <v>18516</v>
      </c>
      <c r="F9763" t="s">
        <v>18516</v>
      </c>
      <c r="G9763" t="s">
        <v>18516</v>
      </c>
      <c r="H9763" t="s">
        <v>18516</v>
      </c>
      <c r="I9763" t="s">
        <v>18516</v>
      </c>
      <c r="J9763" t="s">
        <v>18516</v>
      </c>
      <c r="K9763" t="s">
        <v>29707</v>
      </c>
      <c r="L9763" t="s">
        <v>18516</v>
      </c>
      <c r="M9763" t="s">
        <v>18516</v>
      </c>
    </row>
    <row r="9764" spans="1:13" ht="13.5">
      <c r="A9764" t="s">
        <v>6260</v>
      </c>
      <c r="B9764" t="s">
        <v>43965</v>
      </c>
      <c r="C9764" t="s">
        <v>33244</v>
      </c>
      <c r="D9764" t="s">
        <v>33245</v>
      </c>
      <c r="E9764" t="s">
        <v>18516</v>
      </c>
      <c r="F9764" t="s">
        <v>18516</v>
      </c>
      <c r="G9764" t="s">
        <v>18516</v>
      </c>
      <c r="H9764" t="s">
        <v>18516</v>
      </c>
      <c r="I9764" t="s">
        <v>18516</v>
      </c>
      <c r="J9764" t="s">
        <v>18516</v>
      </c>
      <c r="K9764" t="s">
        <v>29707</v>
      </c>
      <c r="L9764" t="s">
        <v>18516</v>
      </c>
      <c r="M9764" t="s">
        <v>18516</v>
      </c>
    </row>
    <row r="9765" spans="1:13" ht="13.5">
      <c r="A9765" t="s">
        <v>6263</v>
      </c>
      <c r="B9765" t="s">
        <v>43966</v>
      </c>
      <c r="C9765" t="s">
        <v>33244</v>
      </c>
      <c r="D9765" t="s">
        <v>33245</v>
      </c>
      <c r="E9765" t="s">
        <v>18516</v>
      </c>
      <c r="F9765" t="s">
        <v>18516</v>
      </c>
      <c r="G9765" t="s">
        <v>18516</v>
      </c>
      <c r="H9765" t="s">
        <v>18516</v>
      </c>
      <c r="I9765" t="s">
        <v>18516</v>
      </c>
      <c r="J9765" t="s">
        <v>18516</v>
      </c>
      <c r="K9765" t="s">
        <v>29707</v>
      </c>
      <c r="L9765" t="s">
        <v>18516</v>
      </c>
      <c r="M9765" t="s">
        <v>18516</v>
      </c>
    </row>
    <row r="9766" spans="1:13" ht="13.5">
      <c r="A9766" t="s">
        <v>6248</v>
      </c>
      <c r="B9766" t="s">
        <v>43967</v>
      </c>
      <c r="C9766" t="s">
        <v>33244</v>
      </c>
      <c r="D9766" t="s">
        <v>33245</v>
      </c>
      <c r="E9766" t="s">
        <v>18516</v>
      </c>
      <c r="F9766" t="s">
        <v>18516</v>
      </c>
      <c r="G9766" t="s">
        <v>18516</v>
      </c>
      <c r="H9766" t="s">
        <v>18516</v>
      </c>
      <c r="I9766" t="s">
        <v>18516</v>
      </c>
      <c r="J9766" t="s">
        <v>18516</v>
      </c>
      <c r="K9766" t="s">
        <v>29707</v>
      </c>
      <c r="L9766" t="s">
        <v>18516</v>
      </c>
      <c r="M9766" t="s">
        <v>18516</v>
      </c>
    </row>
    <row r="9767" spans="1:13" ht="13.5">
      <c r="A9767" t="s">
        <v>8323</v>
      </c>
      <c r="B9767" t="s">
        <v>43968</v>
      </c>
      <c r="C9767" t="s">
        <v>33244</v>
      </c>
      <c r="D9767" t="s">
        <v>33245</v>
      </c>
      <c r="E9767" t="s">
        <v>18516</v>
      </c>
      <c r="F9767" t="s">
        <v>18516</v>
      </c>
      <c r="G9767" t="s">
        <v>18516</v>
      </c>
      <c r="H9767" t="s">
        <v>18516</v>
      </c>
      <c r="I9767" t="s">
        <v>18516</v>
      </c>
      <c r="J9767" t="s">
        <v>18516</v>
      </c>
      <c r="K9767" t="s">
        <v>29707</v>
      </c>
      <c r="L9767" t="s">
        <v>18516</v>
      </c>
      <c r="M9767" t="s">
        <v>18516</v>
      </c>
    </row>
    <row r="9768" spans="1:13" ht="13.5">
      <c r="A9768" t="s">
        <v>43969</v>
      </c>
      <c r="B9768" t="s">
        <v>43970</v>
      </c>
      <c r="C9768" t="s">
        <v>33244</v>
      </c>
      <c r="D9768" t="s">
        <v>33245</v>
      </c>
      <c r="E9768" t="s">
        <v>18516</v>
      </c>
      <c r="F9768" t="s">
        <v>18516</v>
      </c>
      <c r="G9768" t="s">
        <v>18516</v>
      </c>
      <c r="H9768" t="s">
        <v>18516</v>
      </c>
      <c r="I9768" t="s">
        <v>18516</v>
      </c>
      <c r="J9768" t="s">
        <v>18516</v>
      </c>
      <c r="K9768" t="s">
        <v>29707</v>
      </c>
      <c r="L9768" t="s">
        <v>18516</v>
      </c>
      <c r="M9768" t="s">
        <v>18516</v>
      </c>
    </row>
    <row r="9769" spans="1:13" ht="13.5">
      <c r="A9769" t="s">
        <v>43971</v>
      </c>
      <c r="B9769" t="s">
        <v>34234</v>
      </c>
      <c r="C9769" t="s">
        <v>33244</v>
      </c>
      <c r="D9769" t="s">
        <v>33245</v>
      </c>
      <c r="E9769" t="s">
        <v>18516</v>
      </c>
      <c r="F9769" t="s">
        <v>18516</v>
      </c>
      <c r="G9769" t="s">
        <v>18516</v>
      </c>
      <c r="H9769" t="s">
        <v>18516</v>
      </c>
      <c r="I9769" t="s">
        <v>18516</v>
      </c>
      <c r="J9769" t="s">
        <v>18516</v>
      </c>
      <c r="K9769" t="s">
        <v>29707</v>
      </c>
      <c r="L9769" t="s">
        <v>18516</v>
      </c>
      <c r="M9769" t="s">
        <v>18516</v>
      </c>
    </row>
    <row r="9770" spans="1:13" ht="13.5">
      <c r="A9770" t="s">
        <v>43972</v>
      </c>
      <c r="B9770" t="s">
        <v>43973</v>
      </c>
      <c r="C9770" t="s">
        <v>33244</v>
      </c>
      <c r="D9770" t="s">
        <v>33245</v>
      </c>
      <c r="E9770" t="s">
        <v>18516</v>
      </c>
      <c r="F9770" t="s">
        <v>18516</v>
      </c>
      <c r="G9770" t="s">
        <v>18516</v>
      </c>
      <c r="H9770" t="s">
        <v>18516</v>
      </c>
      <c r="I9770" t="s">
        <v>18516</v>
      </c>
      <c r="J9770" t="s">
        <v>18516</v>
      </c>
      <c r="K9770" t="s">
        <v>29707</v>
      </c>
      <c r="L9770" t="s">
        <v>18516</v>
      </c>
      <c r="M9770" t="s">
        <v>18516</v>
      </c>
    </row>
    <row r="9771" spans="1:13" ht="13.5">
      <c r="A9771" t="s">
        <v>43974</v>
      </c>
      <c r="B9771" t="s">
        <v>34255</v>
      </c>
      <c r="C9771" t="s">
        <v>33244</v>
      </c>
      <c r="D9771" t="s">
        <v>33245</v>
      </c>
      <c r="E9771" t="s">
        <v>18516</v>
      </c>
      <c r="F9771" t="s">
        <v>18516</v>
      </c>
      <c r="G9771" t="s">
        <v>18516</v>
      </c>
      <c r="H9771" t="s">
        <v>18516</v>
      </c>
      <c r="I9771" t="s">
        <v>18516</v>
      </c>
      <c r="J9771" t="s">
        <v>18516</v>
      </c>
      <c r="K9771" t="s">
        <v>29707</v>
      </c>
      <c r="L9771" t="s">
        <v>18516</v>
      </c>
      <c r="M9771" t="s">
        <v>18516</v>
      </c>
    </row>
    <row r="9772" spans="1:13" ht="13.5">
      <c r="A9772" t="s">
        <v>43975</v>
      </c>
      <c r="B9772" t="s">
        <v>43976</v>
      </c>
      <c r="C9772" t="s">
        <v>33244</v>
      </c>
      <c r="D9772" t="s">
        <v>33245</v>
      </c>
      <c r="E9772" t="s">
        <v>18516</v>
      </c>
      <c r="F9772" t="s">
        <v>18516</v>
      </c>
      <c r="G9772" t="s">
        <v>18516</v>
      </c>
      <c r="H9772" t="s">
        <v>18516</v>
      </c>
      <c r="I9772" t="s">
        <v>18516</v>
      </c>
      <c r="J9772" t="s">
        <v>18516</v>
      </c>
      <c r="K9772" t="s">
        <v>29707</v>
      </c>
      <c r="L9772" t="s">
        <v>18516</v>
      </c>
      <c r="M9772" t="s">
        <v>18516</v>
      </c>
    </row>
    <row r="9773" spans="1:13" ht="13.5">
      <c r="A9773" t="s">
        <v>43977</v>
      </c>
      <c r="B9773" t="s">
        <v>43978</v>
      </c>
      <c r="C9773" t="s">
        <v>33244</v>
      </c>
      <c r="D9773" t="s">
        <v>33245</v>
      </c>
      <c r="E9773" t="s">
        <v>18516</v>
      </c>
      <c r="F9773" t="s">
        <v>18516</v>
      </c>
      <c r="G9773" t="s">
        <v>18516</v>
      </c>
      <c r="H9773" t="s">
        <v>18516</v>
      </c>
      <c r="I9773" t="s">
        <v>18516</v>
      </c>
      <c r="J9773" t="s">
        <v>18516</v>
      </c>
      <c r="K9773" t="s">
        <v>29707</v>
      </c>
      <c r="L9773" t="s">
        <v>18516</v>
      </c>
      <c r="M9773" t="s">
        <v>18516</v>
      </c>
    </row>
    <row r="9774" spans="1:13" ht="13.5">
      <c r="A9774" t="s">
        <v>14190</v>
      </c>
      <c r="B9774" t="s">
        <v>43979</v>
      </c>
      <c r="C9774" t="s">
        <v>33244</v>
      </c>
      <c r="D9774" t="s">
        <v>33245</v>
      </c>
      <c r="E9774" t="s">
        <v>18516</v>
      </c>
      <c r="F9774" t="s">
        <v>18516</v>
      </c>
      <c r="G9774" t="s">
        <v>18516</v>
      </c>
      <c r="H9774" t="s">
        <v>18516</v>
      </c>
      <c r="I9774" t="s">
        <v>18516</v>
      </c>
      <c r="J9774" t="s">
        <v>18516</v>
      </c>
      <c r="K9774" t="s">
        <v>29707</v>
      </c>
      <c r="L9774" t="s">
        <v>18516</v>
      </c>
      <c r="M9774" t="s">
        <v>18516</v>
      </c>
    </row>
    <row r="9775" spans="1:13" ht="13.5">
      <c r="A9775" t="s">
        <v>14187</v>
      </c>
      <c r="B9775" t="s">
        <v>43980</v>
      </c>
      <c r="C9775" t="s">
        <v>33244</v>
      </c>
      <c r="D9775" t="s">
        <v>33245</v>
      </c>
      <c r="E9775" t="s">
        <v>18516</v>
      </c>
      <c r="F9775" t="s">
        <v>18516</v>
      </c>
      <c r="G9775" t="s">
        <v>18516</v>
      </c>
      <c r="H9775" t="s">
        <v>18516</v>
      </c>
      <c r="I9775" t="s">
        <v>18516</v>
      </c>
      <c r="J9775" t="s">
        <v>18516</v>
      </c>
      <c r="K9775" t="s">
        <v>29707</v>
      </c>
      <c r="L9775" t="s">
        <v>18516</v>
      </c>
      <c r="M9775" t="s">
        <v>18516</v>
      </c>
    </row>
    <row r="9776" spans="1:13" ht="13.5">
      <c r="A9776" t="s">
        <v>43981</v>
      </c>
      <c r="B9776" t="s">
        <v>43982</v>
      </c>
      <c r="C9776" t="s">
        <v>33244</v>
      </c>
      <c r="D9776" t="s">
        <v>33245</v>
      </c>
      <c r="E9776" t="s">
        <v>18516</v>
      </c>
      <c r="F9776" t="s">
        <v>18516</v>
      </c>
      <c r="G9776" t="s">
        <v>18516</v>
      </c>
      <c r="H9776" t="s">
        <v>18516</v>
      </c>
      <c r="I9776" t="s">
        <v>18516</v>
      </c>
      <c r="J9776" t="s">
        <v>18516</v>
      </c>
      <c r="K9776" t="s">
        <v>29707</v>
      </c>
      <c r="L9776" t="s">
        <v>18516</v>
      </c>
      <c r="M9776" t="s">
        <v>18516</v>
      </c>
    </row>
    <row r="9777" spans="1:13" ht="13.5">
      <c r="A9777" t="s">
        <v>4096</v>
      </c>
      <c r="B9777" t="s">
        <v>43983</v>
      </c>
      <c r="C9777" t="s">
        <v>33244</v>
      </c>
      <c r="D9777" t="s">
        <v>33245</v>
      </c>
      <c r="E9777" t="s">
        <v>18516</v>
      </c>
      <c r="F9777" t="s">
        <v>18516</v>
      </c>
      <c r="G9777" t="s">
        <v>18516</v>
      </c>
      <c r="H9777" t="s">
        <v>18516</v>
      </c>
      <c r="I9777" t="s">
        <v>18516</v>
      </c>
      <c r="J9777" t="s">
        <v>18516</v>
      </c>
      <c r="K9777" t="s">
        <v>29707</v>
      </c>
      <c r="L9777" t="s">
        <v>18516</v>
      </c>
      <c r="M9777" t="s">
        <v>18516</v>
      </c>
    </row>
    <row r="9778" spans="1:13" ht="13.5">
      <c r="A9778" t="s">
        <v>4099</v>
      </c>
      <c r="B9778" t="s">
        <v>43984</v>
      </c>
      <c r="C9778" t="s">
        <v>33244</v>
      </c>
      <c r="D9778" t="s">
        <v>33245</v>
      </c>
      <c r="E9778" t="s">
        <v>18516</v>
      </c>
      <c r="F9778" t="s">
        <v>18516</v>
      </c>
      <c r="G9778" t="s">
        <v>18516</v>
      </c>
      <c r="H9778" t="s">
        <v>18516</v>
      </c>
      <c r="I9778" t="s">
        <v>18516</v>
      </c>
      <c r="J9778" t="s">
        <v>18516</v>
      </c>
      <c r="K9778" t="s">
        <v>29707</v>
      </c>
      <c r="L9778" t="s">
        <v>18516</v>
      </c>
      <c r="M9778" t="s">
        <v>18516</v>
      </c>
    </row>
    <row r="9779" spans="1:13" ht="13.5">
      <c r="A9779" t="s">
        <v>43985</v>
      </c>
      <c r="B9779" t="s">
        <v>43986</v>
      </c>
      <c r="C9779" t="s">
        <v>33244</v>
      </c>
      <c r="D9779" t="s">
        <v>33245</v>
      </c>
      <c r="E9779" t="s">
        <v>18516</v>
      </c>
      <c r="F9779" t="s">
        <v>18516</v>
      </c>
      <c r="G9779" t="s">
        <v>18516</v>
      </c>
      <c r="H9779" t="s">
        <v>18516</v>
      </c>
      <c r="I9779" t="s">
        <v>18516</v>
      </c>
      <c r="J9779" t="s">
        <v>18516</v>
      </c>
      <c r="K9779" t="s">
        <v>29707</v>
      </c>
      <c r="L9779" t="s">
        <v>18516</v>
      </c>
      <c r="M9779" t="s">
        <v>18516</v>
      </c>
    </row>
    <row r="9780" spans="1:13" ht="13.5">
      <c r="A9780" t="s">
        <v>43987</v>
      </c>
      <c r="B9780" t="s">
        <v>43988</v>
      </c>
      <c r="C9780" t="s">
        <v>33244</v>
      </c>
      <c r="D9780" t="s">
        <v>33245</v>
      </c>
      <c r="E9780" t="s">
        <v>18516</v>
      </c>
      <c r="F9780" t="s">
        <v>18516</v>
      </c>
      <c r="G9780" t="s">
        <v>18516</v>
      </c>
      <c r="H9780" t="s">
        <v>18516</v>
      </c>
      <c r="I9780" t="s">
        <v>18516</v>
      </c>
      <c r="J9780" t="s">
        <v>18516</v>
      </c>
      <c r="K9780" t="s">
        <v>29707</v>
      </c>
      <c r="L9780" t="s">
        <v>18516</v>
      </c>
      <c r="M9780" t="s">
        <v>18516</v>
      </c>
    </row>
    <row r="9781" spans="1:13" ht="13.5">
      <c r="A9781" t="s">
        <v>43989</v>
      </c>
      <c r="B9781" t="s">
        <v>43990</v>
      </c>
      <c r="C9781" t="s">
        <v>33244</v>
      </c>
      <c r="D9781" t="s">
        <v>33245</v>
      </c>
      <c r="E9781" t="s">
        <v>18516</v>
      </c>
      <c r="F9781" t="s">
        <v>18516</v>
      </c>
      <c r="G9781" t="s">
        <v>18516</v>
      </c>
      <c r="H9781" t="s">
        <v>18516</v>
      </c>
      <c r="I9781" t="s">
        <v>18516</v>
      </c>
      <c r="J9781" t="s">
        <v>18516</v>
      </c>
      <c r="K9781" t="s">
        <v>29707</v>
      </c>
      <c r="L9781" t="s">
        <v>18516</v>
      </c>
      <c r="M9781" t="s">
        <v>18516</v>
      </c>
    </row>
    <row r="9782" spans="1:13" ht="13.5">
      <c r="A9782" t="s">
        <v>8316</v>
      </c>
      <c r="B9782" t="s">
        <v>43991</v>
      </c>
      <c r="C9782" t="s">
        <v>33244</v>
      </c>
      <c r="D9782" t="s">
        <v>33245</v>
      </c>
      <c r="E9782" t="s">
        <v>18516</v>
      </c>
      <c r="F9782" t="s">
        <v>18516</v>
      </c>
      <c r="G9782" t="s">
        <v>18516</v>
      </c>
      <c r="H9782" t="s">
        <v>18516</v>
      </c>
      <c r="I9782" t="s">
        <v>18516</v>
      </c>
      <c r="J9782" t="s">
        <v>18516</v>
      </c>
      <c r="K9782" t="s">
        <v>29707</v>
      </c>
      <c r="L9782" t="s">
        <v>18516</v>
      </c>
      <c r="M9782" t="s">
        <v>18516</v>
      </c>
    </row>
    <row r="9783" spans="1:13" ht="13.5">
      <c r="A9783" t="s">
        <v>8310</v>
      </c>
      <c r="B9783" t="s">
        <v>43992</v>
      </c>
      <c r="C9783" t="s">
        <v>33244</v>
      </c>
      <c r="D9783" t="s">
        <v>33245</v>
      </c>
      <c r="E9783" t="s">
        <v>18516</v>
      </c>
      <c r="F9783" t="s">
        <v>18516</v>
      </c>
      <c r="G9783" t="s">
        <v>18516</v>
      </c>
      <c r="H9783" t="s">
        <v>18516</v>
      </c>
      <c r="I9783" t="s">
        <v>18516</v>
      </c>
      <c r="J9783" t="s">
        <v>18516</v>
      </c>
      <c r="K9783" t="s">
        <v>29707</v>
      </c>
      <c r="L9783" t="s">
        <v>18516</v>
      </c>
      <c r="M9783" t="s">
        <v>18516</v>
      </c>
    </row>
    <row r="9784" spans="1:13" ht="13.5">
      <c r="A9784" t="s">
        <v>2650</v>
      </c>
      <c r="B9784" t="s">
        <v>43993</v>
      </c>
      <c r="C9784" t="s">
        <v>33244</v>
      </c>
      <c r="D9784" t="s">
        <v>33245</v>
      </c>
      <c r="E9784" t="s">
        <v>18516</v>
      </c>
      <c r="F9784" t="s">
        <v>18516</v>
      </c>
      <c r="G9784" t="s">
        <v>18516</v>
      </c>
      <c r="H9784" t="s">
        <v>18516</v>
      </c>
      <c r="I9784" t="s">
        <v>18516</v>
      </c>
      <c r="J9784" t="s">
        <v>18516</v>
      </c>
      <c r="K9784" t="s">
        <v>29707</v>
      </c>
      <c r="L9784" t="s">
        <v>18516</v>
      </c>
      <c r="M9784" t="s">
        <v>18516</v>
      </c>
    </row>
    <row r="9785" spans="1:13" ht="13.5">
      <c r="A9785" t="s">
        <v>43994</v>
      </c>
      <c r="B9785" t="s">
        <v>43995</v>
      </c>
      <c r="C9785" t="s">
        <v>33244</v>
      </c>
      <c r="D9785" t="s">
        <v>33245</v>
      </c>
      <c r="E9785" t="s">
        <v>18516</v>
      </c>
      <c r="F9785" t="s">
        <v>18516</v>
      </c>
      <c r="G9785" t="s">
        <v>18516</v>
      </c>
      <c r="H9785" t="s">
        <v>18516</v>
      </c>
      <c r="I9785" t="s">
        <v>18516</v>
      </c>
      <c r="J9785" t="s">
        <v>18516</v>
      </c>
      <c r="K9785" t="s">
        <v>29707</v>
      </c>
      <c r="L9785" t="s">
        <v>18516</v>
      </c>
      <c r="M9785" t="s">
        <v>18516</v>
      </c>
    </row>
    <row r="9786" spans="1:13" ht="13.5">
      <c r="A9786" t="s">
        <v>43996</v>
      </c>
      <c r="B9786" t="s">
        <v>43997</v>
      </c>
      <c r="C9786" t="s">
        <v>33244</v>
      </c>
      <c r="D9786" t="s">
        <v>33245</v>
      </c>
      <c r="E9786" t="s">
        <v>18516</v>
      </c>
      <c r="F9786" t="s">
        <v>18516</v>
      </c>
      <c r="G9786" t="s">
        <v>18516</v>
      </c>
      <c r="H9786" t="s">
        <v>18516</v>
      </c>
      <c r="I9786" t="s">
        <v>18516</v>
      </c>
      <c r="J9786" t="s">
        <v>18516</v>
      </c>
      <c r="K9786" t="s">
        <v>29707</v>
      </c>
      <c r="L9786" t="s">
        <v>18516</v>
      </c>
      <c r="M9786" t="s">
        <v>18516</v>
      </c>
    </row>
    <row r="9787" spans="1:13" ht="13.5">
      <c r="A9787" t="s">
        <v>43998</v>
      </c>
      <c r="B9787" t="s">
        <v>43999</v>
      </c>
      <c r="C9787" t="s">
        <v>33244</v>
      </c>
      <c r="D9787" t="s">
        <v>33245</v>
      </c>
      <c r="E9787" t="s">
        <v>18516</v>
      </c>
      <c r="F9787" t="s">
        <v>18516</v>
      </c>
      <c r="G9787" t="s">
        <v>18516</v>
      </c>
      <c r="H9787" t="s">
        <v>18516</v>
      </c>
      <c r="I9787" t="s">
        <v>18516</v>
      </c>
      <c r="J9787" t="s">
        <v>18516</v>
      </c>
      <c r="K9787" t="s">
        <v>29707</v>
      </c>
      <c r="L9787" t="s">
        <v>18516</v>
      </c>
      <c r="M9787" t="s">
        <v>18516</v>
      </c>
    </row>
    <row r="9788" spans="1:13" ht="13.5">
      <c r="A9788" t="s">
        <v>812</v>
      </c>
      <c r="B9788" t="s">
        <v>44000</v>
      </c>
      <c r="C9788" t="s">
        <v>33244</v>
      </c>
      <c r="D9788" t="s">
        <v>33245</v>
      </c>
      <c r="E9788" t="s">
        <v>18516</v>
      </c>
      <c r="F9788" t="s">
        <v>18516</v>
      </c>
      <c r="G9788" t="s">
        <v>18516</v>
      </c>
      <c r="H9788" t="s">
        <v>18516</v>
      </c>
      <c r="I9788" t="s">
        <v>18516</v>
      </c>
      <c r="J9788" t="s">
        <v>18516</v>
      </c>
      <c r="K9788" t="s">
        <v>29707</v>
      </c>
      <c r="L9788" t="s">
        <v>18516</v>
      </c>
      <c r="M9788" t="s">
        <v>18516</v>
      </c>
    </row>
    <row r="9789" spans="1:13" ht="13.5">
      <c r="A9789" t="s">
        <v>9940</v>
      </c>
      <c r="B9789" t="s">
        <v>44001</v>
      </c>
      <c r="C9789" t="s">
        <v>33244</v>
      </c>
      <c r="D9789" t="s">
        <v>33245</v>
      </c>
      <c r="E9789" t="s">
        <v>18516</v>
      </c>
      <c r="F9789" t="s">
        <v>18516</v>
      </c>
      <c r="G9789" t="s">
        <v>18516</v>
      </c>
      <c r="H9789" t="s">
        <v>18516</v>
      </c>
      <c r="I9789" t="s">
        <v>18516</v>
      </c>
      <c r="J9789" t="s">
        <v>18516</v>
      </c>
      <c r="K9789" t="s">
        <v>29707</v>
      </c>
      <c r="L9789" t="s">
        <v>18516</v>
      </c>
      <c r="M9789" t="s">
        <v>18516</v>
      </c>
    </row>
    <row r="9790" spans="1:13" ht="13.5">
      <c r="A9790" t="s">
        <v>9943</v>
      </c>
      <c r="B9790" t="s">
        <v>44002</v>
      </c>
      <c r="C9790" t="s">
        <v>33244</v>
      </c>
      <c r="D9790" t="s">
        <v>33245</v>
      </c>
      <c r="E9790" t="s">
        <v>18516</v>
      </c>
      <c r="F9790" t="s">
        <v>18516</v>
      </c>
      <c r="G9790" t="s">
        <v>18516</v>
      </c>
      <c r="H9790" t="s">
        <v>18516</v>
      </c>
      <c r="I9790" t="s">
        <v>18516</v>
      </c>
      <c r="J9790" t="s">
        <v>18516</v>
      </c>
      <c r="K9790" t="s">
        <v>29707</v>
      </c>
      <c r="L9790" t="s">
        <v>18516</v>
      </c>
      <c r="M9790" t="s">
        <v>18516</v>
      </c>
    </row>
    <row r="9791" spans="1:13" ht="13.5">
      <c r="A9791" t="s">
        <v>8769</v>
      </c>
      <c r="B9791" t="s">
        <v>44003</v>
      </c>
      <c r="C9791" t="s">
        <v>33244</v>
      </c>
      <c r="D9791" t="s">
        <v>33245</v>
      </c>
      <c r="E9791" t="s">
        <v>18516</v>
      </c>
      <c r="F9791" t="s">
        <v>18516</v>
      </c>
      <c r="G9791" t="s">
        <v>18516</v>
      </c>
      <c r="H9791" t="s">
        <v>18516</v>
      </c>
      <c r="I9791" t="s">
        <v>18516</v>
      </c>
      <c r="J9791" t="s">
        <v>18516</v>
      </c>
      <c r="K9791" t="s">
        <v>29707</v>
      </c>
      <c r="L9791" t="s">
        <v>18516</v>
      </c>
      <c r="M9791" t="s">
        <v>18516</v>
      </c>
    </row>
    <row r="9792" spans="1:13" ht="13.5">
      <c r="A9792" t="s">
        <v>8763</v>
      </c>
      <c r="B9792" t="s">
        <v>44004</v>
      </c>
      <c r="C9792" t="s">
        <v>33244</v>
      </c>
      <c r="D9792" t="s">
        <v>33245</v>
      </c>
      <c r="E9792" t="s">
        <v>18516</v>
      </c>
      <c r="F9792" t="s">
        <v>18516</v>
      </c>
      <c r="G9792" t="s">
        <v>18516</v>
      </c>
      <c r="H9792" t="s">
        <v>18516</v>
      </c>
      <c r="I9792" t="s">
        <v>18516</v>
      </c>
      <c r="J9792" t="s">
        <v>18516</v>
      </c>
      <c r="K9792" t="s">
        <v>29707</v>
      </c>
      <c r="L9792" t="s">
        <v>18516</v>
      </c>
      <c r="M9792" t="s">
        <v>18516</v>
      </c>
    </row>
    <row r="9793" spans="1:13" ht="13.5">
      <c r="A9793" t="s">
        <v>9946</v>
      </c>
      <c r="B9793" t="s">
        <v>44005</v>
      </c>
      <c r="C9793" t="s">
        <v>33244</v>
      </c>
      <c r="D9793" t="s">
        <v>33245</v>
      </c>
      <c r="E9793" t="s">
        <v>18516</v>
      </c>
      <c r="F9793" t="s">
        <v>18516</v>
      </c>
      <c r="G9793" t="s">
        <v>18516</v>
      </c>
      <c r="H9793" t="s">
        <v>18516</v>
      </c>
      <c r="I9793" t="s">
        <v>18516</v>
      </c>
      <c r="J9793" t="s">
        <v>18516</v>
      </c>
      <c r="K9793" t="s">
        <v>29707</v>
      </c>
      <c r="L9793" t="s">
        <v>18516</v>
      </c>
      <c r="M9793" t="s">
        <v>18516</v>
      </c>
    </row>
    <row r="9794" spans="1:13" ht="13.5">
      <c r="A9794" t="s">
        <v>44006</v>
      </c>
      <c r="B9794" t="s">
        <v>44007</v>
      </c>
      <c r="C9794" t="s">
        <v>33244</v>
      </c>
      <c r="D9794" t="s">
        <v>33245</v>
      </c>
      <c r="E9794" t="s">
        <v>18516</v>
      </c>
      <c r="F9794" t="s">
        <v>18516</v>
      </c>
      <c r="G9794" t="s">
        <v>18516</v>
      </c>
      <c r="H9794" t="s">
        <v>18516</v>
      </c>
      <c r="I9794" t="s">
        <v>18516</v>
      </c>
      <c r="J9794" t="s">
        <v>18516</v>
      </c>
      <c r="K9794" t="s">
        <v>29707</v>
      </c>
      <c r="L9794" t="s">
        <v>18516</v>
      </c>
      <c r="M9794" t="s">
        <v>18516</v>
      </c>
    </row>
    <row r="9795" spans="1:13" ht="13.5">
      <c r="A9795" t="s">
        <v>8359</v>
      </c>
      <c r="B9795" t="s">
        <v>44008</v>
      </c>
      <c r="C9795" t="s">
        <v>33244</v>
      </c>
      <c r="D9795" t="s">
        <v>33245</v>
      </c>
      <c r="E9795" t="s">
        <v>18516</v>
      </c>
      <c r="F9795" t="s">
        <v>18516</v>
      </c>
      <c r="G9795" t="s">
        <v>18516</v>
      </c>
      <c r="H9795" t="s">
        <v>18516</v>
      </c>
      <c r="I9795" t="s">
        <v>18516</v>
      </c>
      <c r="J9795" t="s">
        <v>18516</v>
      </c>
      <c r="K9795" t="s">
        <v>29707</v>
      </c>
      <c r="L9795" t="s">
        <v>18516</v>
      </c>
      <c r="M9795" t="s">
        <v>18516</v>
      </c>
    </row>
    <row r="9796" spans="1:13" ht="13.5">
      <c r="A9796" t="s">
        <v>8356</v>
      </c>
      <c r="B9796" t="s">
        <v>44009</v>
      </c>
      <c r="C9796" t="s">
        <v>33244</v>
      </c>
      <c r="D9796" t="s">
        <v>33245</v>
      </c>
      <c r="E9796" t="s">
        <v>18516</v>
      </c>
      <c r="F9796" t="s">
        <v>18516</v>
      </c>
      <c r="G9796" t="s">
        <v>18516</v>
      </c>
      <c r="H9796" t="s">
        <v>18516</v>
      </c>
      <c r="I9796" t="s">
        <v>18516</v>
      </c>
      <c r="J9796" t="s">
        <v>18516</v>
      </c>
      <c r="K9796" t="s">
        <v>29707</v>
      </c>
      <c r="L9796" t="s">
        <v>18516</v>
      </c>
      <c r="M9796" t="s">
        <v>18516</v>
      </c>
    </row>
    <row r="9797" spans="1:13" ht="13.5">
      <c r="A9797" t="s">
        <v>8353</v>
      </c>
      <c r="B9797" t="s">
        <v>44010</v>
      </c>
      <c r="C9797" t="s">
        <v>33244</v>
      </c>
      <c r="D9797" t="s">
        <v>33245</v>
      </c>
      <c r="E9797" t="s">
        <v>18516</v>
      </c>
      <c r="F9797" t="s">
        <v>18516</v>
      </c>
      <c r="G9797" t="s">
        <v>18516</v>
      </c>
      <c r="H9797" t="s">
        <v>18516</v>
      </c>
      <c r="I9797" t="s">
        <v>18516</v>
      </c>
      <c r="J9797" t="s">
        <v>18516</v>
      </c>
      <c r="K9797" t="s">
        <v>29707</v>
      </c>
      <c r="L9797" t="s">
        <v>18516</v>
      </c>
      <c r="M9797" t="s">
        <v>18516</v>
      </c>
    </row>
    <row r="9798" spans="1:13" ht="13.5">
      <c r="A9798" t="s">
        <v>44011</v>
      </c>
      <c r="B9798" t="s">
        <v>44012</v>
      </c>
      <c r="C9798" t="s">
        <v>33244</v>
      </c>
      <c r="D9798" t="s">
        <v>33245</v>
      </c>
      <c r="E9798" t="s">
        <v>18516</v>
      </c>
      <c r="F9798" t="s">
        <v>18516</v>
      </c>
      <c r="G9798" t="s">
        <v>18516</v>
      </c>
      <c r="H9798" t="s">
        <v>18516</v>
      </c>
      <c r="I9798" t="s">
        <v>18516</v>
      </c>
      <c r="J9798" t="s">
        <v>18516</v>
      </c>
      <c r="K9798" t="s">
        <v>29707</v>
      </c>
      <c r="L9798" t="s">
        <v>18516</v>
      </c>
      <c r="M9798" t="s">
        <v>18516</v>
      </c>
    </row>
    <row r="9799" spans="1:13" ht="13.5">
      <c r="A9799" t="s">
        <v>44013</v>
      </c>
      <c r="B9799" t="s">
        <v>44014</v>
      </c>
      <c r="C9799" t="s">
        <v>33244</v>
      </c>
      <c r="D9799" t="s">
        <v>33245</v>
      </c>
      <c r="E9799" t="s">
        <v>18516</v>
      </c>
      <c r="F9799" t="s">
        <v>18516</v>
      </c>
      <c r="G9799" t="s">
        <v>18516</v>
      </c>
      <c r="H9799" t="s">
        <v>18516</v>
      </c>
      <c r="I9799" t="s">
        <v>18516</v>
      </c>
      <c r="J9799" t="s">
        <v>18516</v>
      </c>
      <c r="K9799" t="s">
        <v>29707</v>
      </c>
      <c r="L9799" t="s">
        <v>18516</v>
      </c>
      <c r="M9799" t="s">
        <v>18516</v>
      </c>
    </row>
    <row r="9800" spans="1:13" ht="13.5">
      <c r="A9800" t="s">
        <v>44015</v>
      </c>
      <c r="B9800" t="s">
        <v>44016</v>
      </c>
      <c r="C9800" t="s">
        <v>33244</v>
      </c>
      <c r="D9800" t="s">
        <v>33245</v>
      </c>
      <c r="E9800" t="s">
        <v>18516</v>
      </c>
      <c r="F9800" t="s">
        <v>18516</v>
      </c>
      <c r="G9800" t="s">
        <v>18516</v>
      </c>
      <c r="H9800" t="s">
        <v>18516</v>
      </c>
      <c r="I9800" t="s">
        <v>18516</v>
      </c>
      <c r="J9800" t="s">
        <v>18516</v>
      </c>
      <c r="K9800" t="s">
        <v>29707</v>
      </c>
      <c r="L9800" t="s">
        <v>18516</v>
      </c>
      <c r="M9800" t="s">
        <v>18516</v>
      </c>
    </row>
    <row r="9801" spans="1:13" ht="13.5">
      <c r="A9801" t="s">
        <v>44017</v>
      </c>
      <c r="B9801" t="s">
        <v>44018</v>
      </c>
      <c r="C9801" t="s">
        <v>33244</v>
      </c>
      <c r="D9801" t="s">
        <v>33245</v>
      </c>
      <c r="E9801" t="s">
        <v>18516</v>
      </c>
      <c r="F9801" t="s">
        <v>18516</v>
      </c>
      <c r="G9801" t="s">
        <v>18516</v>
      </c>
      <c r="H9801" t="s">
        <v>18516</v>
      </c>
      <c r="I9801" t="s">
        <v>18516</v>
      </c>
      <c r="J9801" t="s">
        <v>18516</v>
      </c>
      <c r="K9801" t="s">
        <v>29707</v>
      </c>
      <c r="L9801" t="s">
        <v>18516</v>
      </c>
      <c r="M9801" t="s">
        <v>18516</v>
      </c>
    </row>
    <row r="9802" spans="1:13" ht="13.5">
      <c r="A9802" t="s">
        <v>44019</v>
      </c>
      <c r="B9802" t="s">
        <v>44020</v>
      </c>
      <c r="C9802" t="s">
        <v>33244</v>
      </c>
      <c r="D9802" t="s">
        <v>33245</v>
      </c>
      <c r="E9802" t="s">
        <v>18516</v>
      </c>
      <c r="F9802" t="s">
        <v>18516</v>
      </c>
      <c r="G9802" t="s">
        <v>18516</v>
      </c>
      <c r="H9802" t="s">
        <v>18516</v>
      </c>
      <c r="I9802" t="s">
        <v>18516</v>
      </c>
      <c r="J9802" t="s">
        <v>18516</v>
      </c>
      <c r="K9802" t="s">
        <v>29707</v>
      </c>
      <c r="L9802" t="s">
        <v>18516</v>
      </c>
      <c r="M9802" t="s">
        <v>18516</v>
      </c>
    </row>
    <row r="9803" spans="1:13" ht="13.5">
      <c r="A9803" t="s">
        <v>44021</v>
      </c>
      <c r="B9803" t="s">
        <v>44022</v>
      </c>
      <c r="C9803" t="s">
        <v>33244</v>
      </c>
      <c r="D9803" t="s">
        <v>33245</v>
      </c>
      <c r="E9803" t="s">
        <v>18516</v>
      </c>
      <c r="F9803" t="s">
        <v>18516</v>
      </c>
      <c r="G9803" t="s">
        <v>18516</v>
      </c>
      <c r="H9803" t="s">
        <v>18516</v>
      </c>
      <c r="I9803" t="s">
        <v>18516</v>
      </c>
      <c r="J9803" t="s">
        <v>18516</v>
      </c>
      <c r="K9803" t="s">
        <v>29707</v>
      </c>
      <c r="L9803" t="s">
        <v>18516</v>
      </c>
      <c r="M9803" t="s">
        <v>18516</v>
      </c>
    </row>
    <row r="9804" spans="1:13" ht="13.5">
      <c r="A9804" t="s">
        <v>44023</v>
      </c>
      <c r="B9804" t="s">
        <v>44024</v>
      </c>
      <c r="C9804" t="s">
        <v>33244</v>
      </c>
      <c r="D9804" t="s">
        <v>33245</v>
      </c>
      <c r="E9804" t="s">
        <v>18516</v>
      </c>
      <c r="F9804" t="s">
        <v>18516</v>
      </c>
      <c r="G9804" t="s">
        <v>18516</v>
      </c>
      <c r="H9804" t="s">
        <v>18516</v>
      </c>
      <c r="I9804" t="s">
        <v>18516</v>
      </c>
      <c r="J9804" t="s">
        <v>18516</v>
      </c>
      <c r="K9804" t="s">
        <v>29707</v>
      </c>
      <c r="L9804" t="s">
        <v>18516</v>
      </c>
      <c r="M9804" t="s">
        <v>18516</v>
      </c>
    </row>
    <row r="9805" spans="1:13" ht="13.5">
      <c r="A9805" t="s">
        <v>44025</v>
      </c>
      <c r="B9805" t="s">
        <v>44026</v>
      </c>
      <c r="C9805" t="s">
        <v>33244</v>
      </c>
      <c r="D9805" t="s">
        <v>33245</v>
      </c>
      <c r="E9805" t="s">
        <v>18516</v>
      </c>
      <c r="F9805" t="s">
        <v>18516</v>
      </c>
      <c r="G9805" t="s">
        <v>18516</v>
      </c>
      <c r="H9805" t="s">
        <v>18516</v>
      </c>
      <c r="I9805" t="s">
        <v>18516</v>
      </c>
      <c r="J9805" t="s">
        <v>18516</v>
      </c>
      <c r="K9805" t="s">
        <v>29707</v>
      </c>
      <c r="L9805" t="s">
        <v>18516</v>
      </c>
      <c r="M9805" t="s">
        <v>18516</v>
      </c>
    </row>
    <row r="9806" spans="1:13" ht="13.5">
      <c r="A9806" t="s">
        <v>44027</v>
      </c>
      <c r="B9806" t="s">
        <v>44026</v>
      </c>
      <c r="C9806" t="s">
        <v>33244</v>
      </c>
      <c r="D9806" t="s">
        <v>33245</v>
      </c>
      <c r="E9806" t="s">
        <v>18516</v>
      </c>
      <c r="F9806" t="s">
        <v>18516</v>
      </c>
      <c r="G9806" t="s">
        <v>18516</v>
      </c>
      <c r="H9806" t="s">
        <v>18516</v>
      </c>
      <c r="I9806" t="s">
        <v>18516</v>
      </c>
      <c r="J9806" t="s">
        <v>18516</v>
      </c>
      <c r="K9806" t="s">
        <v>29707</v>
      </c>
      <c r="L9806" t="s">
        <v>18516</v>
      </c>
      <c r="M9806" t="s">
        <v>18516</v>
      </c>
    </row>
    <row r="9807" spans="1:13" ht="13.5">
      <c r="A9807" t="s">
        <v>44028</v>
      </c>
      <c r="B9807" t="s">
        <v>44029</v>
      </c>
      <c r="C9807" t="s">
        <v>33244</v>
      </c>
      <c r="D9807" t="s">
        <v>33245</v>
      </c>
      <c r="E9807" t="s">
        <v>18516</v>
      </c>
      <c r="F9807" t="s">
        <v>18516</v>
      </c>
      <c r="G9807" t="s">
        <v>18516</v>
      </c>
      <c r="H9807" t="s">
        <v>18516</v>
      </c>
      <c r="I9807" t="s">
        <v>18516</v>
      </c>
      <c r="J9807" t="s">
        <v>18516</v>
      </c>
      <c r="K9807" t="s">
        <v>29707</v>
      </c>
      <c r="L9807" t="s">
        <v>18516</v>
      </c>
      <c r="M9807" t="s">
        <v>18516</v>
      </c>
    </row>
    <row r="9808" spans="1:13" ht="13.5">
      <c r="A9808" t="s">
        <v>8371</v>
      </c>
      <c r="B9808" t="s">
        <v>44030</v>
      </c>
      <c r="C9808" t="s">
        <v>33244</v>
      </c>
      <c r="D9808" t="s">
        <v>33245</v>
      </c>
      <c r="E9808" t="s">
        <v>18516</v>
      </c>
      <c r="F9808" t="s">
        <v>18516</v>
      </c>
      <c r="G9808" t="s">
        <v>18516</v>
      </c>
      <c r="H9808" t="s">
        <v>18516</v>
      </c>
      <c r="I9808" t="s">
        <v>18516</v>
      </c>
      <c r="J9808" t="s">
        <v>18516</v>
      </c>
      <c r="K9808" t="s">
        <v>29707</v>
      </c>
      <c r="L9808" t="s">
        <v>18516</v>
      </c>
      <c r="M9808" t="s">
        <v>18516</v>
      </c>
    </row>
    <row r="9809" spans="1:13" ht="13.5">
      <c r="A9809" t="s">
        <v>8365</v>
      </c>
      <c r="B9809" t="s">
        <v>44031</v>
      </c>
      <c r="C9809" t="s">
        <v>33244</v>
      </c>
      <c r="D9809" t="s">
        <v>33245</v>
      </c>
      <c r="E9809" t="s">
        <v>18516</v>
      </c>
      <c r="F9809" t="s">
        <v>18516</v>
      </c>
      <c r="G9809" t="s">
        <v>18516</v>
      </c>
      <c r="H9809" t="s">
        <v>18516</v>
      </c>
      <c r="I9809" t="s">
        <v>18516</v>
      </c>
      <c r="J9809" t="s">
        <v>18516</v>
      </c>
      <c r="K9809" t="s">
        <v>29707</v>
      </c>
      <c r="L9809" t="s">
        <v>18516</v>
      </c>
      <c r="M9809" t="s">
        <v>18516</v>
      </c>
    </row>
    <row r="9810" spans="1:13" ht="13.5">
      <c r="A9810" t="s">
        <v>686</v>
      </c>
      <c r="B9810" t="s">
        <v>44032</v>
      </c>
      <c r="C9810" t="s">
        <v>33244</v>
      </c>
      <c r="D9810" t="s">
        <v>33245</v>
      </c>
      <c r="E9810" t="s">
        <v>18516</v>
      </c>
      <c r="F9810" t="s">
        <v>18516</v>
      </c>
      <c r="G9810" t="s">
        <v>18516</v>
      </c>
      <c r="H9810" t="s">
        <v>18516</v>
      </c>
      <c r="I9810" t="s">
        <v>18516</v>
      </c>
      <c r="J9810" t="s">
        <v>18516</v>
      </c>
      <c r="K9810" t="s">
        <v>29707</v>
      </c>
      <c r="L9810" t="s">
        <v>18516</v>
      </c>
      <c r="M9810" t="s">
        <v>18516</v>
      </c>
    </row>
    <row r="9811" spans="1:13" ht="13.5">
      <c r="A9811" t="s">
        <v>683</v>
      </c>
      <c r="B9811" t="s">
        <v>44032</v>
      </c>
      <c r="C9811" t="s">
        <v>33244</v>
      </c>
      <c r="D9811" t="s">
        <v>33245</v>
      </c>
      <c r="E9811" t="s">
        <v>18516</v>
      </c>
      <c r="F9811" t="s">
        <v>18516</v>
      </c>
      <c r="G9811" t="s">
        <v>18516</v>
      </c>
      <c r="H9811" t="s">
        <v>18516</v>
      </c>
      <c r="I9811" t="s">
        <v>18516</v>
      </c>
      <c r="J9811" t="s">
        <v>18516</v>
      </c>
      <c r="K9811" t="s">
        <v>29707</v>
      </c>
      <c r="L9811" t="s">
        <v>18516</v>
      </c>
      <c r="M9811" t="s">
        <v>18516</v>
      </c>
    </row>
    <row r="9812" spans="1:13" ht="13.5">
      <c r="A9812" t="s">
        <v>680</v>
      </c>
      <c r="B9812" t="s">
        <v>44033</v>
      </c>
      <c r="C9812" t="s">
        <v>33244</v>
      </c>
      <c r="D9812" t="s">
        <v>33245</v>
      </c>
      <c r="E9812" t="s">
        <v>18516</v>
      </c>
      <c r="F9812" t="s">
        <v>18516</v>
      </c>
      <c r="G9812" t="s">
        <v>18516</v>
      </c>
      <c r="H9812" t="s">
        <v>18516</v>
      </c>
      <c r="I9812" t="s">
        <v>18516</v>
      </c>
      <c r="J9812" t="s">
        <v>18516</v>
      </c>
      <c r="K9812" t="s">
        <v>29707</v>
      </c>
      <c r="L9812" t="s">
        <v>18516</v>
      </c>
      <c r="M9812" t="s">
        <v>18516</v>
      </c>
    </row>
    <row r="9813" spans="1:13" ht="13.5">
      <c r="A9813" t="s">
        <v>677</v>
      </c>
      <c r="B9813" t="s">
        <v>44033</v>
      </c>
      <c r="C9813" t="s">
        <v>33244</v>
      </c>
      <c r="D9813" t="s">
        <v>33245</v>
      </c>
      <c r="E9813" t="s">
        <v>18516</v>
      </c>
      <c r="F9813" t="s">
        <v>18516</v>
      </c>
      <c r="G9813" t="s">
        <v>18516</v>
      </c>
      <c r="H9813" t="s">
        <v>18516</v>
      </c>
      <c r="I9813" t="s">
        <v>18516</v>
      </c>
      <c r="J9813" t="s">
        <v>18516</v>
      </c>
      <c r="K9813" t="s">
        <v>29707</v>
      </c>
      <c r="L9813" t="s">
        <v>18516</v>
      </c>
      <c r="M9813" t="s">
        <v>18516</v>
      </c>
    </row>
    <row r="9814" spans="1:13" ht="13.5">
      <c r="A9814" t="s">
        <v>3461</v>
      </c>
      <c r="B9814" t="s">
        <v>44034</v>
      </c>
      <c r="C9814" t="s">
        <v>33244</v>
      </c>
      <c r="D9814" t="s">
        <v>33245</v>
      </c>
      <c r="E9814" t="s">
        <v>18516</v>
      </c>
      <c r="F9814" t="s">
        <v>18516</v>
      </c>
      <c r="G9814" t="s">
        <v>18516</v>
      </c>
      <c r="H9814" t="s">
        <v>18516</v>
      </c>
      <c r="I9814" t="s">
        <v>18516</v>
      </c>
      <c r="J9814" t="s">
        <v>18516</v>
      </c>
      <c r="K9814" t="s">
        <v>29707</v>
      </c>
      <c r="L9814" t="s">
        <v>18516</v>
      </c>
      <c r="M9814" t="s">
        <v>18516</v>
      </c>
    </row>
    <row r="9815" spans="1:13" ht="13.5">
      <c r="A9815" t="s">
        <v>44035</v>
      </c>
      <c r="B9815" t="s">
        <v>44036</v>
      </c>
      <c r="C9815" t="s">
        <v>33244</v>
      </c>
      <c r="D9815" t="s">
        <v>33245</v>
      </c>
      <c r="E9815" t="s">
        <v>18516</v>
      </c>
      <c r="F9815" t="s">
        <v>18516</v>
      </c>
      <c r="G9815" t="s">
        <v>18516</v>
      </c>
      <c r="H9815" t="s">
        <v>18516</v>
      </c>
      <c r="I9815" t="s">
        <v>18516</v>
      </c>
      <c r="J9815" t="s">
        <v>18516</v>
      </c>
      <c r="K9815" t="s">
        <v>29707</v>
      </c>
      <c r="L9815" t="s">
        <v>18516</v>
      </c>
      <c r="M9815" t="s">
        <v>18516</v>
      </c>
    </row>
    <row r="9816" spans="1:13" ht="13.5">
      <c r="A9816" t="s">
        <v>44037</v>
      </c>
      <c r="B9816" t="s">
        <v>44038</v>
      </c>
      <c r="C9816" t="s">
        <v>33244</v>
      </c>
      <c r="D9816" t="s">
        <v>33245</v>
      </c>
      <c r="E9816" t="s">
        <v>18516</v>
      </c>
      <c r="F9816" t="s">
        <v>18516</v>
      </c>
      <c r="G9816" t="s">
        <v>18516</v>
      </c>
      <c r="H9816" t="s">
        <v>18516</v>
      </c>
      <c r="I9816" t="s">
        <v>18516</v>
      </c>
      <c r="J9816" t="s">
        <v>18516</v>
      </c>
      <c r="K9816" t="s">
        <v>29707</v>
      </c>
      <c r="L9816" t="s">
        <v>18516</v>
      </c>
      <c r="M9816" t="s">
        <v>18516</v>
      </c>
    </row>
    <row r="9817" spans="1:13" ht="13.5">
      <c r="A9817" t="s">
        <v>10897</v>
      </c>
      <c r="B9817" t="s">
        <v>44039</v>
      </c>
      <c r="C9817" t="s">
        <v>33244</v>
      </c>
      <c r="D9817" t="s">
        <v>33245</v>
      </c>
      <c r="E9817" t="s">
        <v>18516</v>
      </c>
      <c r="F9817" t="s">
        <v>18516</v>
      </c>
      <c r="G9817" t="s">
        <v>18516</v>
      </c>
      <c r="H9817" t="s">
        <v>18516</v>
      </c>
      <c r="I9817" t="s">
        <v>18516</v>
      </c>
      <c r="J9817" t="s">
        <v>18516</v>
      </c>
      <c r="K9817" t="s">
        <v>29707</v>
      </c>
      <c r="L9817" t="s">
        <v>18516</v>
      </c>
      <c r="M9817" t="s">
        <v>18516</v>
      </c>
    </row>
    <row r="9818" spans="1:13" ht="13.5">
      <c r="A9818" t="s">
        <v>44040</v>
      </c>
      <c r="B9818" t="s">
        <v>44041</v>
      </c>
      <c r="C9818" t="s">
        <v>33244</v>
      </c>
      <c r="D9818" t="s">
        <v>33245</v>
      </c>
      <c r="E9818" t="s">
        <v>18516</v>
      </c>
      <c r="F9818" t="s">
        <v>18516</v>
      </c>
      <c r="G9818" t="s">
        <v>18516</v>
      </c>
      <c r="H9818" t="s">
        <v>18516</v>
      </c>
      <c r="I9818" t="s">
        <v>18516</v>
      </c>
      <c r="J9818" t="s">
        <v>18516</v>
      </c>
      <c r="K9818" t="s">
        <v>29707</v>
      </c>
      <c r="L9818" t="s">
        <v>18516</v>
      </c>
      <c r="M9818" t="s">
        <v>18516</v>
      </c>
    </row>
    <row r="9819" spans="1:13" ht="13.5">
      <c r="A9819" t="s">
        <v>8417</v>
      </c>
      <c r="B9819" t="s">
        <v>44042</v>
      </c>
      <c r="C9819" t="s">
        <v>33244</v>
      </c>
      <c r="D9819" t="s">
        <v>33245</v>
      </c>
      <c r="E9819" t="s">
        <v>18516</v>
      </c>
      <c r="F9819" t="s">
        <v>18516</v>
      </c>
      <c r="G9819" t="s">
        <v>18516</v>
      </c>
      <c r="H9819" t="s">
        <v>18516</v>
      </c>
      <c r="I9819" t="s">
        <v>18516</v>
      </c>
      <c r="J9819" t="s">
        <v>18516</v>
      </c>
      <c r="K9819" t="s">
        <v>29707</v>
      </c>
      <c r="L9819" t="s">
        <v>18516</v>
      </c>
      <c r="M9819" t="s">
        <v>18516</v>
      </c>
    </row>
    <row r="9820" spans="1:13" ht="13.5">
      <c r="A9820" t="s">
        <v>12082</v>
      </c>
      <c r="B9820" t="s">
        <v>44043</v>
      </c>
      <c r="C9820" t="s">
        <v>33244</v>
      </c>
      <c r="D9820" t="s">
        <v>33245</v>
      </c>
      <c r="E9820" t="s">
        <v>18516</v>
      </c>
      <c r="F9820" t="s">
        <v>18516</v>
      </c>
      <c r="G9820" t="s">
        <v>18516</v>
      </c>
      <c r="H9820" t="s">
        <v>18516</v>
      </c>
      <c r="I9820" t="s">
        <v>18516</v>
      </c>
      <c r="J9820" t="s">
        <v>18516</v>
      </c>
      <c r="K9820" t="s">
        <v>29707</v>
      </c>
      <c r="L9820" t="s">
        <v>18516</v>
      </c>
      <c r="M9820" t="s">
        <v>18516</v>
      </c>
    </row>
    <row r="9821" spans="1:13" ht="13.5">
      <c r="A9821" t="s">
        <v>10054</v>
      </c>
      <c r="B9821" t="s">
        <v>44044</v>
      </c>
      <c r="C9821" t="s">
        <v>33244</v>
      </c>
      <c r="D9821" t="s">
        <v>33245</v>
      </c>
      <c r="E9821" t="s">
        <v>18516</v>
      </c>
      <c r="F9821" t="s">
        <v>18516</v>
      </c>
      <c r="G9821" t="s">
        <v>18516</v>
      </c>
      <c r="H9821" t="s">
        <v>18516</v>
      </c>
      <c r="I9821" t="s">
        <v>18516</v>
      </c>
      <c r="J9821" t="s">
        <v>18516</v>
      </c>
      <c r="K9821" t="s">
        <v>29707</v>
      </c>
      <c r="L9821" t="s">
        <v>18516</v>
      </c>
      <c r="M9821" t="s">
        <v>18516</v>
      </c>
    </row>
    <row r="9822" spans="1:13" ht="13.5">
      <c r="A9822" t="s">
        <v>16815</v>
      </c>
      <c r="B9822" t="s">
        <v>44045</v>
      </c>
      <c r="C9822" t="s">
        <v>33244</v>
      </c>
      <c r="D9822" t="s">
        <v>33245</v>
      </c>
      <c r="E9822" t="s">
        <v>18516</v>
      </c>
      <c r="F9822" t="s">
        <v>18516</v>
      </c>
      <c r="G9822" t="s">
        <v>18516</v>
      </c>
      <c r="H9822" t="s">
        <v>18516</v>
      </c>
      <c r="I9822" t="s">
        <v>18516</v>
      </c>
      <c r="J9822" t="s">
        <v>18516</v>
      </c>
      <c r="K9822" t="s">
        <v>29707</v>
      </c>
      <c r="L9822" t="s">
        <v>18516</v>
      </c>
      <c r="M9822" t="s">
        <v>18516</v>
      </c>
    </row>
    <row r="9823" spans="1:13" ht="13.5">
      <c r="A9823" t="s">
        <v>9552</v>
      </c>
      <c r="B9823" t="s">
        <v>44046</v>
      </c>
      <c r="C9823" t="s">
        <v>33244</v>
      </c>
      <c r="D9823" t="s">
        <v>33245</v>
      </c>
      <c r="E9823" t="s">
        <v>18516</v>
      </c>
      <c r="F9823" t="s">
        <v>18516</v>
      </c>
      <c r="G9823" t="s">
        <v>18516</v>
      </c>
      <c r="H9823" t="s">
        <v>18516</v>
      </c>
      <c r="I9823" t="s">
        <v>18516</v>
      </c>
      <c r="J9823" t="s">
        <v>18516</v>
      </c>
      <c r="K9823" t="s">
        <v>29707</v>
      </c>
      <c r="L9823" t="s">
        <v>18516</v>
      </c>
      <c r="M9823" t="s">
        <v>18516</v>
      </c>
    </row>
    <row r="9824" spans="1:13" ht="13.5">
      <c r="A9824" t="s">
        <v>7461</v>
      </c>
      <c r="B9824" t="s">
        <v>44047</v>
      </c>
      <c r="C9824" t="s">
        <v>33244</v>
      </c>
      <c r="D9824" t="s">
        <v>33245</v>
      </c>
      <c r="E9824" t="s">
        <v>18516</v>
      </c>
      <c r="F9824" t="s">
        <v>18516</v>
      </c>
      <c r="G9824" t="s">
        <v>18516</v>
      </c>
      <c r="H9824" t="s">
        <v>18516</v>
      </c>
      <c r="I9824" t="s">
        <v>18516</v>
      </c>
      <c r="J9824" t="s">
        <v>18516</v>
      </c>
      <c r="K9824" t="s">
        <v>29707</v>
      </c>
      <c r="L9824" t="s">
        <v>18516</v>
      </c>
      <c r="M9824" t="s">
        <v>18516</v>
      </c>
    </row>
    <row r="9825" spans="1:13" ht="13.5">
      <c r="A9825" t="s">
        <v>7452</v>
      </c>
      <c r="B9825" t="s">
        <v>44048</v>
      </c>
      <c r="C9825" t="s">
        <v>33244</v>
      </c>
      <c r="D9825" t="s">
        <v>33245</v>
      </c>
      <c r="E9825" t="s">
        <v>18516</v>
      </c>
      <c r="F9825" t="s">
        <v>18516</v>
      </c>
      <c r="G9825" t="s">
        <v>18516</v>
      </c>
      <c r="H9825" t="s">
        <v>18516</v>
      </c>
      <c r="I9825" t="s">
        <v>18516</v>
      </c>
      <c r="J9825" t="s">
        <v>18516</v>
      </c>
      <c r="K9825" t="s">
        <v>29707</v>
      </c>
      <c r="L9825" t="s">
        <v>18516</v>
      </c>
      <c r="M9825" t="s">
        <v>18516</v>
      </c>
    </row>
    <row r="9826" spans="1:13" ht="13.5">
      <c r="A9826" t="s">
        <v>7458</v>
      </c>
      <c r="B9826" t="s">
        <v>44049</v>
      </c>
      <c r="C9826" t="s">
        <v>33244</v>
      </c>
      <c r="D9826" t="s">
        <v>33245</v>
      </c>
      <c r="E9826" t="s">
        <v>18516</v>
      </c>
      <c r="F9826" t="s">
        <v>18516</v>
      </c>
      <c r="G9826" t="s">
        <v>18516</v>
      </c>
      <c r="H9826" t="s">
        <v>18516</v>
      </c>
      <c r="I9826" t="s">
        <v>18516</v>
      </c>
      <c r="J9826" t="s">
        <v>18516</v>
      </c>
      <c r="K9826" t="s">
        <v>29707</v>
      </c>
      <c r="L9826" t="s">
        <v>18516</v>
      </c>
      <c r="M9826" t="s">
        <v>18516</v>
      </c>
    </row>
    <row r="9827" spans="1:13" ht="13.5">
      <c r="A9827" t="s">
        <v>7241</v>
      </c>
      <c r="B9827" t="s">
        <v>44050</v>
      </c>
      <c r="C9827" t="s">
        <v>33244</v>
      </c>
      <c r="D9827" t="s">
        <v>33245</v>
      </c>
      <c r="E9827" t="s">
        <v>18516</v>
      </c>
      <c r="F9827" t="s">
        <v>18516</v>
      </c>
      <c r="G9827" t="s">
        <v>18516</v>
      </c>
      <c r="H9827" t="s">
        <v>18516</v>
      </c>
      <c r="I9827" t="s">
        <v>18516</v>
      </c>
      <c r="J9827" t="s">
        <v>18516</v>
      </c>
      <c r="K9827" t="s">
        <v>29707</v>
      </c>
      <c r="L9827" t="s">
        <v>18516</v>
      </c>
      <c r="M9827" t="s">
        <v>18516</v>
      </c>
    </row>
    <row r="9828" spans="1:13" ht="13.5">
      <c r="A9828" t="s">
        <v>44051</v>
      </c>
      <c r="B9828" t="s">
        <v>44052</v>
      </c>
      <c r="C9828" t="s">
        <v>33244</v>
      </c>
      <c r="D9828" t="s">
        <v>33245</v>
      </c>
      <c r="E9828" t="s">
        <v>18516</v>
      </c>
      <c r="F9828" t="s">
        <v>18516</v>
      </c>
      <c r="G9828" t="s">
        <v>18516</v>
      </c>
      <c r="H9828" t="s">
        <v>18516</v>
      </c>
      <c r="I9828" t="s">
        <v>18516</v>
      </c>
      <c r="J9828" t="s">
        <v>18516</v>
      </c>
      <c r="K9828" t="s">
        <v>29707</v>
      </c>
      <c r="L9828" t="s">
        <v>18516</v>
      </c>
      <c r="M9828" t="s">
        <v>18516</v>
      </c>
    </row>
    <row r="9829" spans="1:13" ht="13.5">
      <c r="A9829" t="s">
        <v>44053</v>
      </c>
      <c r="B9829" t="s">
        <v>44054</v>
      </c>
      <c r="C9829" t="s">
        <v>33244</v>
      </c>
      <c r="D9829" t="s">
        <v>33245</v>
      </c>
      <c r="E9829" t="s">
        <v>18516</v>
      </c>
      <c r="F9829" t="s">
        <v>18516</v>
      </c>
      <c r="G9829" t="s">
        <v>18516</v>
      </c>
      <c r="H9829" t="s">
        <v>18516</v>
      </c>
      <c r="I9829" t="s">
        <v>18516</v>
      </c>
      <c r="J9829" t="s">
        <v>18516</v>
      </c>
      <c r="K9829" t="s">
        <v>29707</v>
      </c>
      <c r="L9829" t="s">
        <v>18516</v>
      </c>
      <c r="M9829" t="s">
        <v>18516</v>
      </c>
    </row>
    <row r="9830" spans="1:13" ht="13.5">
      <c r="A9830" t="s">
        <v>44055</v>
      </c>
      <c r="B9830" t="s">
        <v>44056</v>
      </c>
      <c r="C9830" t="s">
        <v>33244</v>
      </c>
      <c r="D9830" t="s">
        <v>33245</v>
      </c>
      <c r="E9830" t="s">
        <v>18516</v>
      </c>
      <c r="F9830" t="s">
        <v>18516</v>
      </c>
      <c r="G9830" t="s">
        <v>18516</v>
      </c>
      <c r="H9830" t="s">
        <v>18516</v>
      </c>
      <c r="I9830" t="s">
        <v>18516</v>
      </c>
      <c r="J9830" t="s">
        <v>18516</v>
      </c>
      <c r="K9830" t="s">
        <v>29707</v>
      </c>
      <c r="L9830" t="s">
        <v>18516</v>
      </c>
      <c r="M9830" t="s">
        <v>18516</v>
      </c>
    </row>
    <row r="9831" spans="1:13" ht="13.5">
      <c r="A9831" t="s">
        <v>44057</v>
      </c>
      <c r="B9831" t="s">
        <v>44058</v>
      </c>
      <c r="C9831" t="s">
        <v>33244</v>
      </c>
      <c r="D9831" t="s">
        <v>33245</v>
      </c>
      <c r="E9831" t="s">
        <v>18516</v>
      </c>
      <c r="F9831" t="s">
        <v>18516</v>
      </c>
      <c r="G9831" t="s">
        <v>18516</v>
      </c>
      <c r="H9831" t="s">
        <v>18516</v>
      </c>
      <c r="I9831" t="s">
        <v>18516</v>
      </c>
      <c r="J9831" t="s">
        <v>18516</v>
      </c>
      <c r="K9831" t="s">
        <v>29707</v>
      </c>
      <c r="L9831" t="s">
        <v>18516</v>
      </c>
      <c r="M9831" t="s">
        <v>18516</v>
      </c>
    </row>
    <row r="9832" spans="1:13" ht="13.5">
      <c r="A9832" t="s">
        <v>44059</v>
      </c>
      <c r="B9832" t="s">
        <v>44060</v>
      </c>
      <c r="C9832" t="s">
        <v>33244</v>
      </c>
      <c r="D9832" t="s">
        <v>33245</v>
      </c>
      <c r="E9832" t="s">
        <v>18516</v>
      </c>
      <c r="F9832" t="s">
        <v>18516</v>
      </c>
      <c r="G9832" t="s">
        <v>18516</v>
      </c>
      <c r="H9832" t="s">
        <v>18516</v>
      </c>
      <c r="I9832" t="s">
        <v>18516</v>
      </c>
      <c r="J9832" t="s">
        <v>18516</v>
      </c>
      <c r="K9832" t="s">
        <v>29707</v>
      </c>
      <c r="L9832" t="s">
        <v>18516</v>
      </c>
      <c r="M9832" t="s">
        <v>18516</v>
      </c>
    </row>
    <row r="9833" spans="1:13" ht="13.5">
      <c r="A9833" t="s">
        <v>44061</v>
      </c>
      <c r="B9833" t="s">
        <v>44062</v>
      </c>
      <c r="C9833" t="s">
        <v>33244</v>
      </c>
      <c r="D9833" t="s">
        <v>33245</v>
      </c>
      <c r="E9833" t="s">
        <v>18516</v>
      </c>
      <c r="F9833" t="s">
        <v>18516</v>
      </c>
      <c r="G9833" t="s">
        <v>18516</v>
      </c>
      <c r="H9833" t="s">
        <v>18516</v>
      </c>
      <c r="I9833" t="s">
        <v>18516</v>
      </c>
      <c r="J9833" t="s">
        <v>18516</v>
      </c>
      <c r="K9833" t="s">
        <v>29707</v>
      </c>
      <c r="L9833" t="s">
        <v>18516</v>
      </c>
      <c r="M9833" t="s">
        <v>18516</v>
      </c>
    </row>
    <row r="9834" spans="1:13" ht="13.5">
      <c r="A9834" t="s">
        <v>6257</v>
      </c>
      <c r="B9834" t="s">
        <v>44063</v>
      </c>
      <c r="C9834" t="s">
        <v>33244</v>
      </c>
      <c r="D9834" t="s">
        <v>33245</v>
      </c>
      <c r="E9834" t="s">
        <v>18516</v>
      </c>
      <c r="F9834" t="s">
        <v>18516</v>
      </c>
      <c r="G9834" t="s">
        <v>18516</v>
      </c>
      <c r="H9834" t="s">
        <v>18516</v>
      </c>
      <c r="I9834" t="s">
        <v>18516</v>
      </c>
      <c r="J9834" t="s">
        <v>18516</v>
      </c>
      <c r="K9834" t="s">
        <v>29707</v>
      </c>
      <c r="L9834" t="s">
        <v>18516</v>
      </c>
      <c r="M9834" t="s">
        <v>18516</v>
      </c>
    </row>
    <row r="9835" spans="1:13" ht="13.5">
      <c r="A9835" t="s">
        <v>6251</v>
      </c>
      <c r="B9835" t="s">
        <v>44064</v>
      </c>
      <c r="C9835" t="s">
        <v>33244</v>
      </c>
      <c r="D9835" t="s">
        <v>33245</v>
      </c>
      <c r="E9835" t="s">
        <v>18516</v>
      </c>
      <c r="F9835" t="s">
        <v>18516</v>
      </c>
      <c r="G9835" t="s">
        <v>18516</v>
      </c>
      <c r="H9835" t="s">
        <v>18516</v>
      </c>
      <c r="I9835" t="s">
        <v>18516</v>
      </c>
      <c r="J9835" t="s">
        <v>18516</v>
      </c>
      <c r="K9835" t="s">
        <v>29707</v>
      </c>
      <c r="L9835" t="s">
        <v>18516</v>
      </c>
      <c r="M9835" t="s">
        <v>18516</v>
      </c>
    </row>
    <row r="9836" spans="1:13" ht="13.5">
      <c r="A9836" t="s">
        <v>6254</v>
      </c>
      <c r="B9836" t="s">
        <v>44065</v>
      </c>
      <c r="C9836" t="s">
        <v>33244</v>
      </c>
      <c r="D9836" t="s">
        <v>33245</v>
      </c>
      <c r="E9836" t="s">
        <v>18516</v>
      </c>
      <c r="F9836" t="s">
        <v>18516</v>
      </c>
      <c r="G9836" t="s">
        <v>18516</v>
      </c>
      <c r="H9836" t="s">
        <v>18516</v>
      </c>
      <c r="I9836" t="s">
        <v>18516</v>
      </c>
      <c r="J9836" t="s">
        <v>18516</v>
      </c>
      <c r="K9836" t="s">
        <v>29707</v>
      </c>
      <c r="L9836" t="s">
        <v>18516</v>
      </c>
      <c r="M9836" t="s">
        <v>18516</v>
      </c>
    </row>
    <row r="9837" spans="1:13" ht="13.5">
      <c r="A9837" t="s">
        <v>7623</v>
      </c>
      <c r="B9837" t="s">
        <v>44066</v>
      </c>
      <c r="C9837" t="s">
        <v>33244</v>
      </c>
      <c r="D9837" t="s">
        <v>33245</v>
      </c>
      <c r="E9837" t="s">
        <v>18516</v>
      </c>
      <c r="F9837" t="s">
        <v>18516</v>
      </c>
      <c r="G9837" t="s">
        <v>18516</v>
      </c>
      <c r="H9837" t="s">
        <v>18516</v>
      </c>
      <c r="I9837" t="s">
        <v>18516</v>
      </c>
      <c r="J9837" t="s">
        <v>18516</v>
      </c>
      <c r="K9837" t="s">
        <v>29707</v>
      </c>
      <c r="L9837" t="s">
        <v>18516</v>
      </c>
      <c r="M9837" t="s">
        <v>18516</v>
      </c>
    </row>
    <row r="9838" spans="1:13" ht="13.5">
      <c r="A9838" t="s">
        <v>44067</v>
      </c>
      <c r="B9838" t="s">
        <v>34253</v>
      </c>
      <c r="C9838" t="s">
        <v>33244</v>
      </c>
      <c r="D9838" t="s">
        <v>33245</v>
      </c>
      <c r="E9838" t="s">
        <v>18516</v>
      </c>
      <c r="F9838" t="s">
        <v>18516</v>
      </c>
      <c r="G9838" t="s">
        <v>18516</v>
      </c>
      <c r="H9838" t="s">
        <v>18516</v>
      </c>
      <c r="I9838" t="s">
        <v>18516</v>
      </c>
      <c r="J9838" t="s">
        <v>18516</v>
      </c>
      <c r="K9838" t="s">
        <v>29707</v>
      </c>
      <c r="L9838" t="s">
        <v>18516</v>
      </c>
      <c r="M9838" t="s">
        <v>18516</v>
      </c>
    </row>
    <row r="9839" spans="1:13" ht="13.5">
      <c r="A9839" t="s">
        <v>44068</v>
      </c>
      <c r="B9839" t="s">
        <v>44069</v>
      </c>
      <c r="C9839" t="s">
        <v>33244</v>
      </c>
      <c r="D9839" t="s">
        <v>33245</v>
      </c>
      <c r="E9839" t="s">
        <v>18516</v>
      </c>
      <c r="F9839" t="s">
        <v>18516</v>
      </c>
      <c r="G9839" t="s">
        <v>18516</v>
      </c>
      <c r="H9839" t="s">
        <v>18516</v>
      </c>
      <c r="I9839" t="s">
        <v>18516</v>
      </c>
      <c r="J9839" t="s">
        <v>18516</v>
      </c>
      <c r="K9839" t="s">
        <v>29707</v>
      </c>
      <c r="L9839" t="s">
        <v>18516</v>
      </c>
      <c r="M9839" t="s">
        <v>18516</v>
      </c>
    </row>
    <row r="9840" spans="1:13" ht="13.5">
      <c r="A9840" t="s">
        <v>44070</v>
      </c>
      <c r="B9840" t="s">
        <v>44071</v>
      </c>
      <c r="C9840" t="s">
        <v>33244</v>
      </c>
      <c r="D9840" t="s">
        <v>33245</v>
      </c>
      <c r="E9840" t="s">
        <v>18516</v>
      </c>
      <c r="F9840" t="s">
        <v>18516</v>
      </c>
      <c r="G9840" t="s">
        <v>18516</v>
      </c>
      <c r="H9840" t="s">
        <v>18516</v>
      </c>
      <c r="I9840" t="s">
        <v>18516</v>
      </c>
      <c r="J9840" t="s">
        <v>18516</v>
      </c>
      <c r="K9840" t="s">
        <v>29707</v>
      </c>
      <c r="L9840" t="s">
        <v>18516</v>
      </c>
      <c r="M9840" t="s">
        <v>18516</v>
      </c>
    </row>
    <row r="9841" spans="1:13" ht="13.5">
      <c r="A9841" t="s">
        <v>44072</v>
      </c>
      <c r="B9841" t="s">
        <v>34254</v>
      </c>
      <c r="C9841" t="s">
        <v>33244</v>
      </c>
      <c r="D9841" t="s">
        <v>33245</v>
      </c>
      <c r="E9841" t="s">
        <v>18516</v>
      </c>
      <c r="F9841" t="s">
        <v>18516</v>
      </c>
      <c r="G9841" t="s">
        <v>18516</v>
      </c>
      <c r="H9841" t="s">
        <v>18516</v>
      </c>
      <c r="I9841" t="s">
        <v>18516</v>
      </c>
      <c r="J9841" t="s">
        <v>18516</v>
      </c>
      <c r="K9841" t="s">
        <v>29707</v>
      </c>
      <c r="L9841" t="s">
        <v>18516</v>
      </c>
      <c r="M9841" t="s">
        <v>18516</v>
      </c>
    </row>
    <row r="9842" spans="1:13" ht="13.5">
      <c r="A9842" t="s">
        <v>44073</v>
      </c>
      <c r="B9842" t="s">
        <v>44074</v>
      </c>
      <c r="C9842" t="s">
        <v>33244</v>
      </c>
      <c r="D9842" t="s">
        <v>33245</v>
      </c>
      <c r="E9842" t="s">
        <v>18516</v>
      </c>
      <c r="F9842" t="s">
        <v>18516</v>
      </c>
      <c r="G9842" t="s">
        <v>18516</v>
      </c>
      <c r="H9842" t="s">
        <v>18516</v>
      </c>
      <c r="I9842" t="s">
        <v>18516</v>
      </c>
      <c r="J9842" t="s">
        <v>18516</v>
      </c>
      <c r="K9842" t="s">
        <v>29707</v>
      </c>
      <c r="L9842" t="s">
        <v>18516</v>
      </c>
      <c r="M9842" t="s">
        <v>18516</v>
      </c>
    </row>
    <row r="9843" spans="1:13" ht="13.5">
      <c r="A9843" t="s">
        <v>44075</v>
      </c>
      <c r="B9843" t="s">
        <v>44076</v>
      </c>
      <c r="C9843" t="s">
        <v>33244</v>
      </c>
      <c r="D9843" t="s">
        <v>33245</v>
      </c>
      <c r="E9843" t="s">
        <v>18516</v>
      </c>
      <c r="F9843" t="s">
        <v>18516</v>
      </c>
      <c r="G9843" t="s">
        <v>18516</v>
      </c>
      <c r="H9843" t="s">
        <v>18516</v>
      </c>
      <c r="I9843" t="s">
        <v>18516</v>
      </c>
      <c r="J9843" t="s">
        <v>18516</v>
      </c>
      <c r="K9843" t="s">
        <v>29707</v>
      </c>
      <c r="L9843" t="s">
        <v>18516</v>
      </c>
      <c r="M9843" t="s">
        <v>18516</v>
      </c>
    </row>
    <row r="9844" spans="1:13" ht="13.5">
      <c r="A9844" t="s">
        <v>13552</v>
      </c>
      <c r="B9844" t="s">
        <v>44077</v>
      </c>
      <c r="C9844" t="s">
        <v>33244</v>
      </c>
      <c r="D9844" t="s">
        <v>33245</v>
      </c>
      <c r="E9844" t="s">
        <v>18516</v>
      </c>
      <c r="F9844" t="s">
        <v>18516</v>
      </c>
      <c r="G9844" t="s">
        <v>18516</v>
      </c>
      <c r="H9844" t="s">
        <v>18516</v>
      </c>
      <c r="I9844" t="s">
        <v>18516</v>
      </c>
      <c r="J9844" t="s">
        <v>18516</v>
      </c>
      <c r="K9844" t="s">
        <v>29707</v>
      </c>
      <c r="L9844" t="s">
        <v>18516</v>
      </c>
      <c r="M9844" t="s">
        <v>18516</v>
      </c>
    </row>
    <row r="9845" spans="1:13" ht="13.5">
      <c r="A9845" t="s">
        <v>44078</v>
      </c>
      <c r="B9845" t="s">
        <v>44079</v>
      </c>
      <c r="C9845" t="s">
        <v>33244</v>
      </c>
      <c r="D9845" t="s">
        <v>33245</v>
      </c>
      <c r="E9845" t="s">
        <v>18516</v>
      </c>
      <c r="F9845" t="s">
        <v>18516</v>
      </c>
      <c r="G9845" t="s">
        <v>18516</v>
      </c>
      <c r="H9845" t="s">
        <v>18516</v>
      </c>
      <c r="I9845" t="s">
        <v>18516</v>
      </c>
      <c r="J9845" t="s">
        <v>18516</v>
      </c>
      <c r="K9845" t="s">
        <v>29707</v>
      </c>
      <c r="L9845" t="s">
        <v>18516</v>
      </c>
      <c r="M9845" t="s">
        <v>18516</v>
      </c>
    </row>
    <row r="9846" spans="1:13" ht="13.5">
      <c r="A9846" t="s">
        <v>4093</v>
      </c>
      <c r="B9846" t="s">
        <v>44080</v>
      </c>
      <c r="C9846" t="s">
        <v>33244</v>
      </c>
      <c r="D9846" t="s">
        <v>33245</v>
      </c>
      <c r="E9846" t="s">
        <v>18516</v>
      </c>
      <c r="F9846" t="s">
        <v>18516</v>
      </c>
      <c r="G9846" t="s">
        <v>18516</v>
      </c>
      <c r="H9846" t="s">
        <v>18516</v>
      </c>
      <c r="I9846" t="s">
        <v>18516</v>
      </c>
      <c r="J9846" t="s">
        <v>18516</v>
      </c>
      <c r="K9846" t="s">
        <v>29707</v>
      </c>
      <c r="L9846" t="s">
        <v>18516</v>
      </c>
      <c r="M9846" t="s">
        <v>18516</v>
      </c>
    </row>
    <row r="9847" spans="1:13" ht="13.5">
      <c r="A9847" t="s">
        <v>4114</v>
      </c>
      <c r="B9847" t="s">
        <v>44081</v>
      </c>
      <c r="C9847" t="s">
        <v>33244</v>
      </c>
      <c r="D9847" t="s">
        <v>33245</v>
      </c>
      <c r="E9847" t="s">
        <v>18516</v>
      </c>
      <c r="F9847" t="s">
        <v>18516</v>
      </c>
      <c r="G9847" t="s">
        <v>18516</v>
      </c>
      <c r="H9847" t="s">
        <v>18516</v>
      </c>
      <c r="I9847" t="s">
        <v>18516</v>
      </c>
      <c r="J9847" t="s">
        <v>18516</v>
      </c>
      <c r="K9847" t="s">
        <v>29707</v>
      </c>
      <c r="L9847" t="s">
        <v>18516</v>
      </c>
      <c r="M9847" t="s">
        <v>18516</v>
      </c>
    </row>
    <row r="9848" spans="1:13" ht="13.5">
      <c r="A9848" t="s">
        <v>4111</v>
      </c>
      <c r="B9848" t="s">
        <v>44082</v>
      </c>
      <c r="C9848" t="s">
        <v>33244</v>
      </c>
      <c r="D9848" t="s">
        <v>33245</v>
      </c>
      <c r="E9848" t="s">
        <v>18516</v>
      </c>
      <c r="F9848" t="s">
        <v>18516</v>
      </c>
      <c r="G9848" t="s">
        <v>18516</v>
      </c>
      <c r="H9848" t="s">
        <v>18516</v>
      </c>
      <c r="I9848" t="s">
        <v>18516</v>
      </c>
      <c r="J9848" t="s">
        <v>18516</v>
      </c>
      <c r="K9848" t="s">
        <v>29707</v>
      </c>
      <c r="L9848" t="s">
        <v>18516</v>
      </c>
      <c r="M9848" t="s">
        <v>18516</v>
      </c>
    </row>
    <row r="9849" spans="1:13" ht="13.5">
      <c r="A9849" t="s">
        <v>44083</v>
      </c>
      <c r="B9849" t="s">
        <v>44084</v>
      </c>
      <c r="C9849" t="s">
        <v>33244</v>
      </c>
      <c r="D9849" t="s">
        <v>33245</v>
      </c>
      <c r="E9849" t="s">
        <v>18516</v>
      </c>
      <c r="F9849" t="s">
        <v>18516</v>
      </c>
      <c r="G9849" t="s">
        <v>18516</v>
      </c>
      <c r="H9849" t="s">
        <v>18516</v>
      </c>
      <c r="I9849" t="s">
        <v>18516</v>
      </c>
      <c r="J9849" t="s">
        <v>18516</v>
      </c>
      <c r="K9849" t="s">
        <v>29707</v>
      </c>
      <c r="L9849" t="s">
        <v>18516</v>
      </c>
      <c r="M9849" t="s">
        <v>18516</v>
      </c>
    </row>
    <row r="9850" spans="1:13" ht="13.5">
      <c r="A9850" t="s">
        <v>44085</v>
      </c>
      <c r="B9850" t="s">
        <v>44086</v>
      </c>
      <c r="C9850" t="s">
        <v>33244</v>
      </c>
      <c r="D9850" t="s">
        <v>33245</v>
      </c>
      <c r="E9850" t="s">
        <v>18516</v>
      </c>
      <c r="F9850" t="s">
        <v>18516</v>
      </c>
      <c r="G9850" t="s">
        <v>18516</v>
      </c>
      <c r="H9850" t="s">
        <v>18516</v>
      </c>
      <c r="I9850" t="s">
        <v>18516</v>
      </c>
      <c r="J9850" t="s">
        <v>18516</v>
      </c>
      <c r="K9850" t="s">
        <v>29707</v>
      </c>
      <c r="L9850" t="s">
        <v>18516</v>
      </c>
      <c r="M9850" t="s">
        <v>18516</v>
      </c>
    </row>
    <row r="9851" spans="1:13" ht="13.5">
      <c r="A9851" t="s">
        <v>44087</v>
      </c>
      <c r="B9851" t="s">
        <v>44088</v>
      </c>
      <c r="C9851" t="s">
        <v>33244</v>
      </c>
      <c r="D9851" t="s">
        <v>33245</v>
      </c>
      <c r="E9851" t="s">
        <v>18516</v>
      </c>
      <c r="F9851" t="s">
        <v>18516</v>
      </c>
      <c r="G9851" t="s">
        <v>18516</v>
      </c>
      <c r="H9851" t="s">
        <v>18516</v>
      </c>
      <c r="I9851" t="s">
        <v>18516</v>
      </c>
      <c r="J9851" t="s">
        <v>18516</v>
      </c>
      <c r="K9851" t="s">
        <v>29707</v>
      </c>
      <c r="L9851" t="s">
        <v>18516</v>
      </c>
      <c r="M9851" t="s">
        <v>18516</v>
      </c>
    </row>
    <row r="9852" spans="1:13" ht="13.5">
      <c r="A9852" t="s">
        <v>44089</v>
      </c>
      <c r="B9852" t="s">
        <v>44090</v>
      </c>
      <c r="C9852" t="s">
        <v>33244</v>
      </c>
      <c r="D9852" t="s">
        <v>33245</v>
      </c>
      <c r="E9852" t="s">
        <v>18516</v>
      </c>
      <c r="F9852" t="s">
        <v>18516</v>
      </c>
      <c r="G9852" t="s">
        <v>18516</v>
      </c>
      <c r="H9852" t="s">
        <v>18516</v>
      </c>
      <c r="I9852" t="s">
        <v>18516</v>
      </c>
      <c r="J9852" t="s">
        <v>18516</v>
      </c>
      <c r="K9852" t="s">
        <v>29707</v>
      </c>
      <c r="L9852" t="s">
        <v>18516</v>
      </c>
      <c r="M9852" t="s">
        <v>18516</v>
      </c>
    </row>
    <row r="9853" spans="1:13" ht="13.5">
      <c r="A9853" t="s">
        <v>44091</v>
      </c>
      <c r="B9853" t="s">
        <v>44092</v>
      </c>
      <c r="C9853" t="s">
        <v>33244</v>
      </c>
      <c r="D9853" t="s">
        <v>33245</v>
      </c>
      <c r="E9853" t="s">
        <v>18516</v>
      </c>
      <c r="F9853" t="s">
        <v>18516</v>
      </c>
      <c r="G9853" t="s">
        <v>18516</v>
      </c>
      <c r="H9853" t="s">
        <v>18516</v>
      </c>
      <c r="I9853" t="s">
        <v>18516</v>
      </c>
      <c r="J9853" t="s">
        <v>18516</v>
      </c>
      <c r="K9853" t="s">
        <v>29707</v>
      </c>
      <c r="L9853" t="s">
        <v>18516</v>
      </c>
      <c r="M9853" t="s">
        <v>18516</v>
      </c>
    </row>
    <row r="9854" spans="1:13" ht="13.5">
      <c r="A9854" t="s">
        <v>1245</v>
      </c>
      <c r="B9854" t="s">
        <v>44093</v>
      </c>
      <c r="C9854" t="s">
        <v>33244</v>
      </c>
      <c r="D9854" t="s">
        <v>33245</v>
      </c>
      <c r="E9854" t="s">
        <v>18516</v>
      </c>
      <c r="F9854" t="s">
        <v>18516</v>
      </c>
      <c r="G9854" t="s">
        <v>18516</v>
      </c>
      <c r="H9854" t="s">
        <v>18516</v>
      </c>
      <c r="I9854" t="s">
        <v>18516</v>
      </c>
      <c r="J9854" t="s">
        <v>18516</v>
      </c>
      <c r="K9854" t="s">
        <v>29707</v>
      </c>
      <c r="L9854" t="s">
        <v>18516</v>
      </c>
      <c r="M9854" t="s">
        <v>18516</v>
      </c>
    </row>
    <row r="9855" spans="1:13" ht="13.5">
      <c r="A9855" t="s">
        <v>8313</v>
      </c>
      <c r="B9855" t="s">
        <v>44094</v>
      </c>
      <c r="C9855" t="s">
        <v>33244</v>
      </c>
      <c r="D9855" t="s">
        <v>33245</v>
      </c>
      <c r="E9855" t="s">
        <v>18516</v>
      </c>
      <c r="F9855" t="s">
        <v>18516</v>
      </c>
      <c r="G9855" t="s">
        <v>18516</v>
      </c>
      <c r="H9855" t="s">
        <v>18516</v>
      </c>
      <c r="I9855" t="s">
        <v>18516</v>
      </c>
      <c r="J9855" t="s">
        <v>18516</v>
      </c>
      <c r="K9855" t="s">
        <v>29707</v>
      </c>
      <c r="L9855" t="s">
        <v>18516</v>
      </c>
      <c r="M9855" t="s">
        <v>18516</v>
      </c>
    </row>
    <row r="9856" spans="1:13" ht="13.5">
      <c r="A9856" t="s">
        <v>44095</v>
      </c>
      <c r="B9856" t="s">
        <v>44096</v>
      </c>
      <c r="C9856" t="s">
        <v>33244</v>
      </c>
      <c r="D9856" t="s">
        <v>33245</v>
      </c>
      <c r="E9856" t="s">
        <v>18516</v>
      </c>
      <c r="F9856" t="s">
        <v>18516</v>
      </c>
      <c r="G9856" t="s">
        <v>18516</v>
      </c>
      <c r="H9856" t="s">
        <v>18516</v>
      </c>
      <c r="I9856" t="s">
        <v>18516</v>
      </c>
      <c r="J9856" t="s">
        <v>18516</v>
      </c>
      <c r="K9856" t="s">
        <v>29707</v>
      </c>
      <c r="L9856" t="s">
        <v>18516</v>
      </c>
      <c r="M9856" t="s">
        <v>18516</v>
      </c>
    </row>
    <row r="9857" spans="1:13" ht="13.5">
      <c r="A9857" t="s">
        <v>44097</v>
      </c>
      <c r="B9857" t="s">
        <v>44098</v>
      </c>
      <c r="C9857" t="s">
        <v>33244</v>
      </c>
      <c r="D9857" t="s">
        <v>33245</v>
      </c>
      <c r="E9857" t="s">
        <v>18516</v>
      </c>
      <c r="F9857" t="s">
        <v>18516</v>
      </c>
      <c r="G9857" t="s">
        <v>18516</v>
      </c>
      <c r="H9857" t="s">
        <v>18516</v>
      </c>
      <c r="I9857" t="s">
        <v>18516</v>
      </c>
      <c r="J9857" t="s">
        <v>18516</v>
      </c>
      <c r="K9857" t="s">
        <v>29707</v>
      </c>
      <c r="L9857" t="s">
        <v>18516</v>
      </c>
      <c r="M9857" t="s">
        <v>18516</v>
      </c>
    </row>
    <row r="9858" spans="1:13" ht="13.5">
      <c r="A9858" t="s">
        <v>2653</v>
      </c>
      <c r="B9858" t="s">
        <v>44099</v>
      </c>
      <c r="C9858" t="s">
        <v>33244</v>
      </c>
      <c r="D9858" t="s">
        <v>33245</v>
      </c>
      <c r="E9858" t="s">
        <v>18516</v>
      </c>
      <c r="F9858" t="s">
        <v>18516</v>
      </c>
      <c r="G9858" t="s">
        <v>18516</v>
      </c>
      <c r="H9858" t="s">
        <v>18516</v>
      </c>
      <c r="I9858" t="s">
        <v>18516</v>
      </c>
      <c r="J9858" t="s">
        <v>18516</v>
      </c>
      <c r="K9858" t="s">
        <v>29707</v>
      </c>
      <c r="L9858" t="s">
        <v>18516</v>
      </c>
      <c r="M9858" t="s">
        <v>18516</v>
      </c>
    </row>
    <row r="9859" spans="1:13" ht="13.5">
      <c r="A9859" t="s">
        <v>860</v>
      </c>
      <c r="B9859" t="s">
        <v>44100</v>
      </c>
      <c r="C9859" t="s">
        <v>33244</v>
      </c>
      <c r="D9859" t="s">
        <v>33245</v>
      </c>
      <c r="E9859" t="s">
        <v>18516</v>
      </c>
      <c r="F9859" t="s">
        <v>18516</v>
      </c>
      <c r="G9859" t="s">
        <v>18516</v>
      </c>
      <c r="H9859" t="s">
        <v>18516</v>
      </c>
      <c r="I9859" t="s">
        <v>18516</v>
      </c>
      <c r="J9859" t="s">
        <v>18516</v>
      </c>
      <c r="K9859" t="s">
        <v>29707</v>
      </c>
      <c r="L9859" t="s">
        <v>18516</v>
      </c>
      <c r="M9859" t="s">
        <v>18516</v>
      </c>
    </row>
    <row r="9860" spans="1:13" ht="13.5">
      <c r="A9860" t="s">
        <v>854</v>
      </c>
      <c r="B9860" t="s">
        <v>44101</v>
      </c>
      <c r="C9860" t="s">
        <v>33244</v>
      </c>
      <c r="D9860" t="s">
        <v>33245</v>
      </c>
      <c r="E9860" t="s">
        <v>18516</v>
      </c>
      <c r="F9860" t="s">
        <v>18516</v>
      </c>
      <c r="G9860" t="s">
        <v>18516</v>
      </c>
      <c r="H9860" t="s">
        <v>18516</v>
      </c>
      <c r="I9860" t="s">
        <v>18516</v>
      </c>
      <c r="J9860" t="s">
        <v>18516</v>
      </c>
      <c r="K9860" t="s">
        <v>29707</v>
      </c>
      <c r="L9860" t="s">
        <v>18516</v>
      </c>
      <c r="M9860" t="s">
        <v>18516</v>
      </c>
    </row>
    <row r="9861" spans="1:13" ht="13.5">
      <c r="A9861" t="s">
        <v>44102</v>
      </c>
      <c r="B9861" t="s">
        <v>44103</v>
      </c>
      <c r="C9861" t="s">
        <v>33244</v>
      </c>
      <c r="D9861" t="s">
        <v>33245</v>
      </c>
      <c r="E9861" t="s">
        <v>18516</v>
      </c>
      <c r="F9861" t="s">
        <v>18516</v>
      </c>
      <c r="G9861" t="s">
        <v>18516</v>
      </c>
      <c r="H9861" t="s">
        <v>18516</v>
      </c>
      <c r="I9861" t="s">
        <v>18516</v>
      </c>
      <c r="J9861" t="s">
        <v>18516</v>
      </c>
      <c r="K9861" t="s">
        <v>29707</v>
      </c>
      <c r="L9861" t="s">
        <v>18516</v>
      </c>
      <c r="M9861" t="s">
        <v>18516</v>
      </c>
    </row>
    <row r="9862" spans="1:13" ht="13.5">
      <c r="A9862" t="s">
        <v>44104</v>
      </c>
      <c r="B9862" t="s">
        <v>44105</v>
      </c>
      <c r="C9862" t="s">
        <v>33244</v>
      </c>
      <c r="D9862" t="s">
        <v>33245</v>
      </c>
      <c r="E9862" t="s">
        <v>18516</v>
      </c>
      <c r="F9862" t="s">
        <v>18516</v>
      </c>
      <c r="G9862" t="s">
        <v>18516</v>
      </c>
      <c r="H9862" t="s">
        <v>18516</v>
      </c>
      <c r="I9862" t="s">
        <v>18516</v>
      </c>
      <c r="J9862" t="s">
        <v>18516</v>
      </c>
      <c r="K9862" t="s">
        <v>29707</v>
      </c>
      <c r="L9862" t="s">
        <v>18516</v>
      </c>
      <c r="M9862" t="s">
        <v>18516</v>
      </c>
    </row>
    <row r="9863" spans="1:13" ht="13.5">
      <c r="A9863" t="s">
        <v>44106</v>
      </c>
      <c r="B9863" t="s">
        <v>44107</v>
      </c>
      <c r="C9863" t="s">
        <v>33244</v>
      </c>
      <c r="D9863" t="s">
        <v>33245</v>
      </c>
      <c r="E9863" t="s">
        <v>18516</v>
      </c>
      <c r="F9863" t="s">
        <v>18516</v>
      </c>
      <c r="G9863" t="s">
        <v>18516</v>
      </c>
      <c r="H9863" t="s">
        <v>18516</v>
      </c>
      <c r="I9863" t="s">
        <v>18516</v>
      </c>
      <c r="J9863" t="s">
        <v>18516</v>
      </c>
      <c r="K9863" t="s">
        <v>29707</v>
      </c>
      <c r="L9863" t="s">
        <v>18516</v>
      </c>
      <c r="M9863" t="s">
        <v>18516</v>
      </c>
    </row>
    <row r="9864" spans="1:13" ht="13.5">
      <c r="A9864" t="s">
        <v>44108</v>
      </c>
      <c r="B9864" t="s">
        <v>44109</v>
      </c>
      <c r="C9864" t="s">
        <v>33244</v>
      </c>
      <c r="D9864" t="s">
        <v>33245</v>
      </c>
      <c r="E9864" t="s">
        <v>18516</v>
      </c>
      <c r="F9864" t="s">
        <v>18516</v>
      </c>
      <c r="G9864" t="s">
        <v>18516</v>
      </c>
      <c r="H9864" t="s">
        <v>18516</v>
      </c>
      <c r="I9864" t="s">
        <v>18516</v>
      </c>
      <c r="J9864" t="s">
        <v>18516</v>
      </c>
      <c r="K9864" t="s">
        <v>29707</v>
      </c>
      <c r="L9864" t="s">
        <v>18516</v>
      </c>
      <c r="M9864" t="s">
        <v>18516</v>
      </c>
    </row>
    <row r="9865" spans="1:13" ht="13.5">
      <c r="A9865" t="s">
        <v>44110</v>
      </c>
      <c r="B9865" t="s">
        <v>44109</v>
      </c>
      <c r="C9865" t="s">
        <v>33244</v>
      </c>
      <c r="D9865" t="s">
        <v>33245</v>
      </c>
      <c r="E9865" t="s">
        <v>18516</v>
      </c>
      <c r="F9865" t="s">
        <v>18516</v>
      </c>
      <c r="G9865" t="s">
        <v>18516</v>
      </c>
      <c r="H9865" t="s">
        <v>18516</v>
      </c>
      <c r="I9865" t="s">
        <v>18516</v>
      </c>
      <c r="J9865" t="s">
        <v>18516</v>
      </c>
      <c r="K9865" t="s">
        <v>29707</v>
      </c>
      <c r="L9865" t="s">
        <v>18516</v>
      </c>
      <c r="M9865" t="s">
        <v>18516</v>
      </c>
    </row>
    <row r="9866" spans="1:13" ht="13.5">
      <c r="A9866" t="s">
        <v>44111</v>
      </c>
      <c r="B9866" t="s">
        <v>44112</v>
      </c>
      <c r="C9866" t="s">
        <v>33244</v>
      </c>
      <c r="D9866" t="s">
        <v>33245</v>
      </c>
      <c r="E9866" t="s">
        <v>18516</v>
      </c>
      <c r="F9866" t="s">
        <v>18516</v>
      </c>
      <c r="G9866" t="s">
        <v>18516</v>
      </c>
      <c r="H9866" t="s">
        <v>18516</v>
      </c>
      <c r="I9866" t="s">
        <v>18516</v>
      </c>
      <c r="J9866" t="s">
        <v>18516</v>
      </c>
      <c r="K9866" t="s">
        <v>29707</v>
      </c>
      <c r="L9866" t="s">
        <v>18516</v>
      </c>
      <c r="M9866" t="s">
        <v>18516</v>
      </c>
    </row>
    <row r="9867" spans="1:13" ht="13.5">
      <c r="A9867" t="s">
        <v>44113</v>
      </c>
      <c r="B9867" t="s">
        <v>44114</v>
      </c>
      <c r="C9867" t="s">
        <v>33244</v>
      </c>
      <c r="D9867" t="s">
        <v>33245</v>
      </c>
      <c r="E9867" t="s">
        <v>18516</v>
      </c>
      <c r="F9867" t="s">
        <v>18516</v>
      </c>
      <c r="G9867" t="s">
        <v>18516</v>
      </c>
      <c r="H9867" t="s">
        <v>18516</v>
      </c>
      <c r="I9867" t="s">
        <v>18516</v>
      </c>
      <c r="J9867" t="s">
        <v>18516</v>
      </c>
      <c r="K9867" t="s">
        <v>29707</v>
      </c>
      <c r="L9867" t="s">
        <v>18516</v>
      </c>
      <c r="M9867" t="s">
        <v>18516</v>
      </c>
    </row>
    <row r="9868" spans="1:13" ht="13.5">
      <c r="A9868" t="s">
        <v>44115</v>
      </c>
      <c r="B9868" t="s">
        <v>44026</v>
      </c>
      <c r="C9868" t="s">
        <v>33244</v>
      </c>
      <c r="D9868" t="s">
        <v>33245</v>
      </c>
      <c r="E9868" t="s">
        <v>18516</v>
      </c>
      <c r="F9868" t="s">
        <v>18516</v>
      </c>
      <c r="G9868" t="s">
        <v>18516</v>
      </c>
      <c r="H9868" t="s">
        <v>18516</v>
      </c>
      <c r="I9868" t="s">
        <v>18516</v>
      </c>
      <c r="J9868" t="s">
        <v>18516</v>
      </c>
      <c r="K9868" t="s">
        <v>29707</v>
      </c>
      <c r="L9868" t="s">
        <v>18516</v>
      </c>
      <c r="M9868" t="s">
        <v>18516</v>
      </c>
    </row>
    <row r="9869" spans="1:13" ht="13.5">
      <c r="A9869" t="s">
        <v>44116</v>
      </c>
      <c r="B9869" t="s">
        <v>44026</v>
      </c>
      <c r="C9869" t="s">
        <v>33244</v>
      </c>
      <c r="D9869" t="s">
        <v>33245</v>
      </c>
      <c r="E9869" t="s">
        <v>18516</v>
      </c>
      <c r="F9869" t="s">
        <v>18516</v>
      </c>
      <c r="G9869" t="s">
        <v>18516</v>
      </c>
      <c r="H9869" t="s">
        <v>18516</v>
      </c>
      <c r="I9869" t="s">
        <v>18516</v>
      </c>
      <c r="J9869" t="s">
        <v>18516</v>
      </c>
      <c r="K9869" t="s">
        <v>29707</v>
      </c>
      <c r="L9869" t="s">
        <v>18516</v>
      </c>
      <c r="M9869" t="s">
        <v>18516</v>
      </c>
    </row>
    <row r="9870" spans="1:13" ht="13.5">
      <c r="A9870" t="s">
        <v>44117</v>
      </c>
      <c r="B9870" t="s">
        <v>44026</v>
      </c>
      <c r="C9870" t="s">
        <v>33244</v>
      </c>
      <c r="D9870" t="s">
        <v>33245</v>
      </c>
      <c r="E9870" t="s">
        <v>18516</v>
      </c>
      <c r="F9870" t="s">
        <v>18516</v>
      </c>
      <c r="G9870" t="s">
        <v>18516</v>
      </c>
      <c r="H9870" t="s">
        <v>18516</v>
      </c>
      <c r="I9870" t="s">
        <v>18516</v>
      </c>
      <c r="J9870" t="s">
        <v>18516</v>
      </c>
      <c r="K9870" t="s">
        <v>29707</v>
      </c>
      <c r="L9870" t="s">
        <v>18516</v>
      </c>
      <c r="M9870" t="s">
        <v>18516</v>
      </c>
    </row>
    <row r="9871" spans="1:13" ht="13.5">
      <c r="A9871" t="s">
        <v>44118</v>
      </c>
      <c r="B9871" t="s">
        <v>44119</v>
      </c>
      <c r="C9871" t="s">
        <v>33244</v>
      </c>
      <c r="D9871" t="s">
        <v>33245</v>
      </c>
      <c r="E9871" t="s">
        <v>18516</v>
      </c>
      <c r="F9871" t="s">
        <v>18516</v>
      </c>
      <c r="G9871" t="s">
        <v>18516</v>
      </c>
      <c r="H9871" t="s">
        <v>18516</v>
      </c>
      <c r="I9871" t="s">
        <v>18516</v>
      </c>
      <c r="J9871" t="s">
        <v>18516</v>
      </c>
      <c r="K9871" t="s">
        <v>29707</v>
      </c>
      <c r="L9871" t="s">
        <v>18516</v>
      </c>
      <c r="M9871" t="s">
        <v>18516</v>
      </c>
    </row>
    <row r="9872" spans="1:13" ht="13.5">
      <c r="A9872" t="s">
        <v>44120</v>
      </c>
      <c r="B9872" t="s">
        <v>44121</v>
      </c>
      <c r="C9872" t="s">
        <v>33244</v>
      </c>
      <c r="D9872" t="s">
        <v>33245</v>
      </c>
      <c r="E9872" t="s">
        <v>18516</v>
      </c>
      <c r="F9872" t="s">
        <v>18516</v>
      </c>
      <c r="G9872" t="s">
        <v>18516</v>
      </c>
      <c r="H9872" t="s">
        <v>18516</v>
      </c>
      <c r="I9872" t="s">
        <v>18516</v>
      </c>
      <c r="J9872" t="s">
        <v>18516</v>
      </c>
      <c r="K9872" t="s">
        <v>29707</v>
      </c>
      <c r="L9872" t="s">
        <v>18516</v>
      </c>
      <c r="M9872" t="s">
        <v>18516</v>
      </c>
    </row>
    <row r="9873" spans="1:13" ht="13.5">
      <c r="A9873" t="s">
        <v>8368</v>
      </c>
      <c r="B9873" t="s">
        <v>44122</v>
      </c>
      <c r="C9873" t="s">
        <v>33244</v>
      </c>
      <c r="D9873" t="s">
        <v>33245</v>
      </c>
      <c r="E9873" t="s">
        <v>18516</v>
      </c>
      <c r="F9873" t="s">
        <v>18516</v>
      </c>
      <c r="G9873" t="s">
        <v>18516</v>
      </c>
      <c r="H9873" t="s">
        <v>18516</v>
      </c>
      <c r="I9873" t="s">
        <v>18516</v>
      </c>
      <c r="J9873" t="s">
        <v>18516</v>
      </c>
      <c r="K9873" t="s">
        <v>29707</v>
      </c>
      <c r="L9873" t="s">
        <v>18516</v>
      </c>
      <c r="M9873" t="s">
        <v>18516</v>
      </c>
    </row>
    <row r="9874" spans="1:13" ht="13.5">
      <c r="A9874" t="s">
        <v>3458</v>
      </c>
      <c r="B9874" t="s">
        <v>44123</v>
      </c>
      <c r="C9874" t="s">
        <v>33244</v>
      </c>
      <c r="D9874" t="s">
        <v>33245</v>
      </c>
      <c r="E9874" t="s">
        <v>18516</v>
      </c>
      <c r="F9874" t="s">
        <v>18516</v>
      </c>
      <c r="G9874" t="s">
        <v>18516</v>
      </c>
      <c r="H9874" t="s">
        <v>18516</v>
      </c>
      <c r="I9874" t="s">
        <v>18516</v>
      </c>
      <c r="J9874" t="s">
        <v>18516</v>
      </c>
      <c r="K9874" t="s">
        <v>29707</v>
      </c>
      <c r="L9874" t="s">
        <v>18516</v>
      </c>
      <c r="M9874" t="s">
        <v>18516</v>
      </c>
    </row>
    <row r="9875" spans="1:13" ht="13.5">
      <c r="A9875" t="s">
        <v>12559</v>
      </c>
      <c r="B9875" t="s">
        <v>44124</v>
      </c>
      <c r="C9875" t="s">
        <v>33244</v>
      </c>
      <c r="D9875" t="s">
        <v>33245</v>
      </c>
      <c r="E9875" t="s">
        <v>18516</v>
      </c>
      <c r="F9875" t="s">
        <v>18516</v>
      </c>
      <c r="G9875" t="s">
        <v>18516</v>
      </c>
      <c r="H9875" t="s">
        <v>18516</v>
      </c>
      <c r="I9875" t="s">
        <v>18516</v>
      </c>
      <c r="J9875" t="s">
        <v>18516</v>
      </c>
      <c r="K9875" t="s">
        <v>29707</v>
      </c>
      <c r="L9875" t="s">
        <v>18516</v>
      </c>
      <c r="M9875" t="s">
        <v>18516</v>
      </c>
    </row>
    <row r="9876" spans="1:13" ht="13.5">
      <c r="A9876" t="s">
        <v>12556</v>
      </c>
      <c r="B9876" t="s">
        <v>44125</v>
      </c>
      <c r="C9876" t="s">
        <v>33244</v>
      </c>
      <c r="D9876" t="s">
        <v>33245</v>
      </c>
      <c r="E9876" t="s">
        <v>18516</v>
      </c>
      <c r="F9876" t="s">
        <v>18516</v>
      </c>
      <c r="G9876" t="s">
        <v>18516</v>
      </c>
      <c r="H9876" t="s">
        <v>18516</v>
      </c>
      <c r="I9876" t="s">
        <v>18516</v>
      </c>
      <c r="J9876" t="s">
        <v>18516</v>
      </c>
      <c r="K9876" t="s">
        <v>29707</v>
      </c>
      <c r="L9876" t="s">
        <v>18516</v>
      </c>
      <c r="M9876" t="s">
        <v>18516</v>
      </c>
    </row>
    <row r="9877" spans="1:13" ht="13.5">
      <c r="A9877" t="s">
        <v>12553</v>
      </c>
      <c r="B9877" t="s">
        <v>44126</v>
      </c>
      <c r="C9877" t="s">
        <v>33244</v>
      </c>
      <c r="D9877" t="s">
        <v>33245</v>
      </c>
      <c r="E9877" t="s">
        <v>18516</v>
      </c>
      <c r="F9877" t="s">
        <v>18516</v>
      </c>
      <c r="G9877" t="s">
        <v>18516</v>
      </c>
      <c r="H9877" t="s">
        <v>18516</v>
      </c>
      <c r="I9877" t="s">
        <v>18516</v>
      </c>
      <c r="J9877" t="s">
        <v>18516</v>
      </c>
      <c r="K9877" t="s">
        <v>29707</v>
      </c>
      <c r="L9877" t="s">
        <v>18516</v>
      </c>
      <c r="M9877" t="s">
        <v>18516</v>
      </c>
    </row>
    <row r="9878" spans="1:13" ht="13.5">
      <c r="A9878" t="s">
        <v>10926</v>
      </c>
      <c r="B9878" t="s">
        <v>44127</v>
      </c>
      <c r="C9878" t="s">
        <v>33244</v>
      </c>
      <c r="D9878" t="s">
        <v>33245</v>
      </c>
      <c r="E9878" t="s">
        <v>18516</v>
      </c>
      <c r="F9878" t="s">
        <v>18516</v>
      </c>
      <c r="G9878" t="s">
        <v>18516</v>
      </c>
      <c r="H9878" t="s">
        <v>18516</v>
      </c>
      <c r="I9878" t="s">
        <v>18516</v>
      </c>
      <c r="J9878" t="s">
        <v>18516</v>
      </c>
      <c r="K9878" t="s">
        <v>29707</v>
      </c>
      <c r="L9878" t="s">
        <v>18516</v>
      </c>
      <c r="M9878" t="s">
        <v>18516</v>
      </c>
    </row>
    <row r="9879" spans="1:13" ht="13.5">
      <c r="A9879" t="s">
        <v>10920</v>
      </c>
      <c r="B9879" t="s">
        <v>44128</v>
      </c>
      <c r="C9879" t="s">
        <v>33244</v>
      </c>
      <c r="D9879" t="s">
        <v>33245</v>
      </c>
      <c r="E9879" t="s">
        <v>18516</v>
      </c>
      <c r="F9879" t="s">
        <v>18516</v>
      </c>
      <c r="G9879" t="s">
        <v>18516</v>
      </c>
      <c r="H9879" t="s">
        <v>18516</v>
      </c>
      <c r="I9879" t="s">
        <v>18516</v>
      </c>
      <c r="J9879" t="s">
        <v>18516</v>
      </c>
      <c r="K9879" t="s">
        <v>29707</v>
      </c>
      <c r="L9879" t="s">
        <v>18516</v>
      </c>
      <c r="M9879" t="s">
        <v>18516</v>
      </c>
    </row>
    <row r="9880" spans="1:13" ht="13.5">
      <c r="A9880" t="s">
        <v>10923</v>
      </c>
      <c r="B9880" t="s">
        <v>44129</v>
      </c>
      <c r="C9880" t="s">
        <v>33244</v>
      </c>
      <c r="D9880" t="s">
        <v>33245</v>
      </c>
      <c r="E9880" t="s">
        <v>18516</v>
      </c>
      <c r="F9880" t="s">
        <v>18516</v>
      </c>
      <c r="G9880" t="s">
        <v>18516</v>
      </c>
      <c r="H9880" t="s">
        <v>18516</v>
      </c>
      <c r="I9880" t="s">
        <v>18516</v>
      </c>
      <c r="J9880" t="s">
        <v>18516</v>
      </c>
      <c r="K9880" t="s">
        <v>29707</v>
      </c>
      <c r="L9880" t="s">
        <v>18516</v>
      </c>
      <c r="M9880" t="s">
        <v>18516</v>
      </c>
    </row>
    <row r="9881" spans="1:13" ht="13.5">
      <c r="A9881" t="s">
        <v>10602</v>
      </c>
      <c r="B9881" t="s">
        <v>44130</v>
      </c>
      <c r="C9881" t="s">
        <v>33244</v>
      </c>
      <c r="D9881" t="s">
        <v>33245</v>
      </c>
      <c r="E9881" t="s">
        <v>18516</v>
      </c>
      <c r="F9881" t="s">
        <v>18516</v>
      </c>
      <c r="G9881" t="s">
        <v>18516</v>
      </c>
      <c r="H9881" t="s">
        <v>18516</v>
      </c>
      <c r="I9881" t="s">
        <v>18516</v>
      </c>
      <c r="J9881" t="s">
        <v>18516</v>
      </c>
      <c r="K9881" t="s">
        <v>29707</v>
      </c>
      <c r="L9881" t="s">
        <v>18516</v>
      </c>
      <c r="M9881" t="s">
        <v>18516</v>
      </c>
    </row>
    <row r="9882" spans="1:13" ht="13.5">
      <c r="A9882" t="s">
        <v>10599</v>
      </c>
      <c r="B9882" t="s">
        <v>44131</v>
      </c>
      <c r="C9882" t="s">
        <v>33244</v>
      </c>
      <c r="D9882" t="s">
        <v>33245</v>
      </c>
      <c r="E9882" t="s">
        <v>18516</v>
      </c>
      <c r="F9882" t="s">
        <v>18516</v>
      </c>
      <c r="G9882" t="s">
        <v>18516</v>
      </c>
      <c r="H9882" t="s">
        <v>18516</v>
      </c>
      <c r="I9882" t="s">
        <v>18516</v>
      </c>
      <c r="J9882" t="s">
        <v>18516</v>
      </c>
      <c r="K9882" t="s">
        <v>29707</v>
      </c>
      <c r="L9882" t="s">
        <v>18516</v>
      </c>
      <c r="M9882" t="s">
        <v>18516</v>
      </c>
    </row>
    <row r="9883" spans="1:13" ht="13.5">
      <c r="A9883" t="s">
        <v>10605</v>
      </c>
      <c r="B9883" t="s">
        <v>44132</v>
      </c>
      <c r="C9883" t="s">
        <v>33244</v>
      </c>
      <c r="D9883" t="s">
        <v>33245</v>
      </c>
      <c r="E9883" t="s">
        <v>18516</v>
      </c>
      <c r="F9883" t="s">
        <v>18516</v>
      </c>
      <c r="G9883" t="s">
        <v>18516</v>
      </c>
      <c r="H9883" t="s">
        <v>18516</v>
      </c>
      <c r="I9883" t="s">
        <v>18516</v>
      </c>
      <c r="J9883" t="s">
        <v>18516</v>
      </c>
      <c r="K9883" t="s">
        <v>29707</v>
      </c>
      <c r="L9883" t="s">
        <v>18516</v>
      </c>
      <c r="M9883" t="s">
        <v>18516</v>
      </c>
    </row>
    <row r="9884" spans="1:13" ht="13.5">
      <c r="A9884" t="s">
        <v>10596</v>
      </c>
      <c r="B9884" t="s">
        <v>44133</v>
      </c>
      <c r="C9884" t="s">
        <v>33244</v>
      </c>
      <c r="D9884" t="s">
        <v>33245</v>
      </c>
      <c r="E9884" t="s">
        <v>18516</v>
      </c>
      <c r="F9884" t="s">
        <v>18516</v>
      </c>
      <c r="G9884" t="s">
        <v>18516</v>
      </c>
      <c r="H9884" t="s">
        <v>18516</v>
      </c>
      <c r="I9884" t="s">
        <v>18516</v>
      </c>
      <c r="J9884" t="s">
        <v>18516</v>
      </c>
      <c r="K9884" t="s">
        <v>29707</v>
      </c>
      <c r="L9884" t="s">
        <v>18516</v>
      </c>
      <c r="M9884" t="s">
        <v>18516</v>
      </c>
    </row>
    <row r="9885" spans="1:13" ht="13.5">
      <c r="A9885" t="s">
        <v>10593</v>
      </c>
      <c r="B9885" t="s">
        <v>44134</v>
      </c>
      <c r="C9885" t="s">
        <v>33244</v>
      </c>
      <c r="D9885" t="s">
        <v>33245</v>
      </c>
      <c r="E9885" t="s">
        <v>18516</v>
      </c>
      <c r="F9885" t="s">
        <v>18516</v>
      </c>
      <c r="G9885" t="s">
        <v>18516</v>
      </c>
      <c r="H9885" t="s">
        <v>18516</v>
      </c>
      <c r="I9885" t="s">
        <v>18516</v>
      </c>
      <c r="J9885" t="s">
        <v>18516</v>
      </c>
      <c r="K9885" t="s">
        <v>29707</v>
      </c>
      <c r="L9885" t="s">
        <v>18516</v>
      </c>
      <c r="M9885" t="s">
        <v>18516</v>
      </c>
    </row>
    <row r="9886" spans="1:13" ht="13.5">
      <c r="A9886" t="s">
        <v>10590</v>
      </c>
      <c r="B9886" t="s">
        <v>44135</v>
      </c>
      <c r="C9886" t="s">
        <v>33244</v>
      </c>
      <c r="D9886" t="s">
        <v>33245</v>
      </c>
      <c r="E9886" t="s">
        <v>18516</v>
      </c>
      <c r="F9886" t="s">
        <v>18516</v>
      </c>
      <c r="G9886" t="s">
        <v>18516</v>
      </c>
      <c r="H9886" t="s">
        <v>18516</v>
      </c>
      <c r="I9886" t="s">
        <v>18516</v>
      </c>
      <c r="J9886" t="s">
        <v>18516</v>
      </c>
      <c r="K9886" t="s">
        <v>29707</v>
      </c>
      <c r="L9886" t="s">
        <v>18516</v>
      </c>
      <c r="M9886" t="s">
        <v>18516</v>
      </c>
    </row>
    <row r="9887" spans="1:13" ht="13.5">
      <c r="A9887" t="s">
        <v>10086</v>
      </c>
      <c r="B9887" t="s">
        <v>44136</v>
      </c>
      <c r="C9887" t="s">
        <v>33244</v>
      </c>
      <c r="D9887" t="s">
        <v>33245</v>
      </c>
      <c r="E9887" t="s">
        <v>18516</v>
      </c>
      <c r="F9887" t="s">
        <v>18516</v>
      </c>
      <c r="G9887" t="s">
        <v>18516</v>
      </c>
      <c r="H9887" t="s">
        <v>18516</v>
      </c>
      <c r="I9887" t="s">
        <v>18516</v>
      </c>
      <c r="J9887" t="s">
        <v>18516</v>
      </c>
      <c r="K9887" t="s">
        <v>29707</v>
      </c>
      <c r="L9887" t="s">
        <v>18516</v>
      </c>
      <c r="M9887" t="s">
        <v>18516</v>
      </c>
    </row>
    <row r="9888" spans="1:13" ht="13.5">
      <c r="A9888" t="s">
        <v>10888</v>
      </c>
      <c r="B9888" t="s">
        <v>44137</v>
      </c>
      <c r="C9888" t="s">
        <v>33244</v>
      </c>
      <c r="D9888" t="s">
        <v>33245</v>
      </c>
      <c r="E9888" t="s">
        <v>18516</v>
      </c>
      <c r="F9888" t="s">
        <v>18516</v>
      </c>
      <c r="G9888" t="s">
        <v>18516</v>
      </c>
      <c r="H9888" t="s">
        <v>18516</v>
      </c>
      <c r="I9888" t="s">
        <v>18516</v>
      </c>
      <c r="J9888" t="s">
        <v>18516</v>
      </c>
      <c r="K9888" t="s">
        <v>29707</v>
      </c>
      <c r="L9888" t="s">
        <v>18516</v>
      </c>
      <c r="M9888" t="s">
        <v>18516</v>
      </c>
    </row>
    <row r="9889" spans="1:13" ht="13.5">
      <c r="A9889" t="s">
        <v>10140</v>
      </c>
      <c r="B9889" t="s">
        <v>44138</v>
      </c>
      <c r="C9889" t="s">
        <v>33244</v>
      </c>
      <c r="D9889" t="s">
        <v>33245</v>
      </c>
      <c r="E9889" t="s">
        <v>18516</v>
      </c>
      <c r="F9889" t="s">
        <v>18516</v>
      </c>
      <c r="G9889" t="s">
        <v>18516</v>
      </c>
      <c r="H9889" t="s">
        <v>18516</v>
      </c>
      <c r="I9889" t="s">
        <v>18516</v>
      </c>
      <c r="J9889" t="s">
        <v>18516</v>
      </c>
      <c r="K9889" t="s">
        <v>29707</v>
      </c>
      <c r="L9889" t="s">
        <v>18516</v>
      </c>
      <c r="M9889" t="s">
        <v>18516</v>
      </c>
    </row>
    <row r="9890" spans="1:13" ht="13.5">
      <c r="A9890" t="s">
        <v>9834</v>
      </c>
      <c r="B9890" t="s">
        <v>44139</v>
      </c>
      <c r="C9890" t="s">
        <v>33244</v>
      </c>
      <c r="D9890" t="s">
        <v>33245</v>
      </c>
      <c r="E9890" t="s">
        <v>18516</v>
      </c>
      <c r="F9890" t="s">
        <v>18516</v>
      </c>
      <c r="G9890" t="s">
        <v>18516</v>
      </c>
      <c r="H9890" t="s">
        <v>18516</v>
      </c>
      <c r="I9890" t="s">
        <v>18516</v>
      </c>
      <c r="J9890" t="s">
        <v>18516</v>
      </c>
      <c r="K9890" t="s">
        <v>29707</v>
      </c>
      <c r="L9890" t="s">
        <v>18516</v>
      </c>
      <c r="M9890" t="s">
        <v>18516</v>
      </c>
    </row>
    <row r="9891" spans="1:13" ht="13.5">
      <c r="A9891" t="s">
        <v>9837</v>
      </c>
      <c r="B9891" t="s">
        <v>44140</v>
      </c>
      <c r="C9891" t="s">
        <v>33244</v>
      </c>
      <c r="D9891" t="s">
        <v>33245</v>
      </c>
      <c r="E9891" t="s">
        <v>18516</v>
      </c>
      <c r="F9891" t="s">
        <v>18516</v>
      </c>
      <c r="G9891" t="s">
        <v>18516</v>
      </c>
      <c r="H9891" t="s">
        <v>18516</v>
      </c>
      <c r="I9891" t="s">
        <v>18516</v>
      </c>
      <c r="J9891" t="s">
        <v>18516</v>
      </c>
      <c r="K9891" t="s">
        <v>29707</v>
      </c>
      <c r="L9891" t="s">
        <v>18516</v>
      </c>
      <c r="M9891" t="s">
        <v>18516</v>
      </c>
    </row>
    <row r="9892" spans="1:13" ht="13.5">
      <c r="A9892" t="s">
        <v>9849</v>
      </c>
      <c r="B9892" t="s">
        <v>44141</v>
      </c>
      <c r="C9892" t="s">
        <v>33244</v>
      </c>
      <c r="D9892" t="s">
        <v>33245</v>
      </c>
      <c r="E9892" t="s">
        <v>18516</v>
      </c>
      <c r="F9892" t="s">
        <v>18516</v>
      </c>
      <c r="G9892" t="s">
        <v>18516</v>
      </c>
      <c r="H9892" t="s">
        <v>18516</v>
      </c>
      <c r="I9892" t="s">
        <v>18516</v>
      </c>
      <c r="J9892" t="s">
        <v>18516</v>
      </c>
      <c r="K9892" t="s">
        <v>29707</v>
      </c>
      <c r="L9892" t="s">
        <v>18516</v>
      </c>
      <c r="M9892" t="s">
        <v>18516</v>
      </c>
    </row>
    <row r="9893" spans="1:13" ht="13.5">
      <c r="A9893" t="s">
        <v>9840</v>
      </c>
      <c r="B9893" t="s">
        <v>44142</v>
      </c>
      <c r="C9893" t="s">
        <v>33244</v>
      </c>
      <c r="D9893" t="s">
        <v>33245</v>
      </c>
      <c r="E9893" t="s">
        <v>18516</v>
      </c>
      <c r="F9893" t="s">
        <v>18516</v>
      </c>
      <c r="G9893" t="s">
        <v>18516</v>
      </c>
      <c r="H9893" t="s">
        <v>18516</v>
      </c>
      <c r="I9893" t="s">
        <v>18516</v>
      </c>
      <c r="J9893" t="s">
        <v>18516</v>
      </c>
      <c r="K9893" t="s">
        <v>29707</v>
      </c>
      <c r="L9893" t="s">
        <v>18516</v>
      </c>
      <c r="M9893" t="s">
        <v>18516</v>
      </c>
    </row>
    <row r="9894" spans="1:13" ht="13.5">
      <c r="A9894" t="s">
        <v>9846</v>
      </c>
      <c r="B9894" t="s">
        <v>44143</v>
      </c>
      <c r="C9894" t="s">
        <v>33244</v>
      </c>
      <c r="D9894" t="s">
        <v>33245</v>
      </c>
      <c r="E9894" t="s">
        <v>18516</v>
      </c>
      <c r="F9894" t="s">
        <v>18516</v>
      </c>
      <c r="G9894" t="s">
        <v>18516</v>
      </c>
      <c r="H9894" t="s">
        <v>18516</v>
      </c>
      <c r="I9894" t="s">
        <v>18516</v>
      </c>
      <c r="J9894" t="s">
        <v>18516</v>
      </c>
      <c r="K9894" t="s">
        <v>29707</v>
      </c>
      <c r="L9894" t="s">
        <v>18516</v>
      </c>
      <c r="M9894" t="s">
        <v>18516</v>
      </c>
    </row>
    <row r="9895" spans="1:13" ht="13.5">
      <c r="A9895" t="s">
        <v>9855</v>
      </c>
      <c r="B9895" t="s">
        <v>44144</v>
      </c>
      <c r="C9895" t="s">
        <v>33244</v>
      </c>
      <c r="D9895" t="s">
        <v>33245</v>
      </c>
      <c r="E9895" t="s">
        <v>18516</v>
      </c>
      <c r="F9895" t="s">
        <v>18516</v>
      </c>
      <c r="G9895" t="s">
        <v>18516</v>
      </c>
      <c r="H9895" t="s">
        <v>18516</v>
      </c>
      <c r="I9895" t="s">
        <v>18516</v>
      </c>
      <c r="J9895" t="s">
        <v>18516</v>
      </c>
      <c r="K9895" t="s">
        <v>29707</v>
      </c>
      <c r="L9895" t="s">
        <v>18516</v>
      </c>
      <c r="M9895" t="s">
        <v>18516</v>
      </c>
    </row>
    <row r="9896" spans="1:13" ht="13.5">
      <c r="A9896" t="s">
        <v>9582</v>
      </c>
      <c r="B9896" t="s">
        <v>44145</v>
      </c>
      <c r="C9896" t="s">
        <v>33244</v>
      </c>
      <c r="D9896" t="s">
        <v>33245</v>
      </c>
      <c r="E9896" t="s">
        <v>18516</v>
      </c>
      <c r="F9896" t="s">
        <v>18516</v>
      </c>
      <c r="G9896" t="s">
        <v>18516</v>
      </c>
      <c r="H9896" t="s">
        <v>18516</v>
      </c>
      <c r="I9896" t="s">
        <v>18516</v>
      </c>
      <c r="J9896" t="s">
        <v>18516</v>
      </c>
      <c r="K9896" t="s">
        <v>29707</v>
      </c>
      <c r="L9896" t="s">
        <v>18516</v>
      </c>
      <c r="M9896" t="s">
        <v>18516</v>
      </c>
    </row>
    <row r="9897" spans="1:13" ht="13.5">
      <c r="A9897" t="s">
        <v>9579</v>
      </c>
      <c r="B9897" t="s">
        <v>44146</v>
      </c>
      <c r="C9897" t="s">
        <v>33244</v>
      </c>
      <c r="D9897" t="s">
        <v>33245</v>
      </c>
      <c r="E9897" t="s">
        <v>18516</v>
      </c>
      <c r="F9897" t="s">
        <v>18516</v>
      </c>
      <c r="G9897" t="s">
        <v>18516</v>
      </c>
      <c r="H9897" t="s">
        <v>18516</v>
      </c>
      <c r="I9897" t="s">
        <v>18516</v>
      </c>
      <c r="J9897" t="s">
        <v>18516</v>
      </c>
      <c r="K9897" t="s">
        <v>29707</v>
      </c>
      <c r="L9897" t="s">
        <v>18516</v>
      </c>
      <c r="M9897" t="s">
        <v>18516</v>
      </c>
    </row>
    <row r="9898" spans="1:13" ht="13.5">
      <c r="A9898" t="s">
        <v>9591</v>
      </c>
      <c r="B9898" t="s">
        <v>44147</v>
      </c>
      <c r="C9898" t="s">
        <v>33244</v>
      </c>
      <c r="D9898" t="s">
        <v>33245</v>
      </c>
      <c r="E9898" t="s">
        <v>18516</v>
      </c>
      <c r="F9898" t="s">
        <v>18516</v>
      </c>
      <c r="G9898" t="s">
        <v>18516</v>
      </c>
      <c r="H9898" t="s">
        <v>18516</v>
      </c>
      <c r="I9898" t="s">
        <v>18516</v>
      </c>
      <c r="J9898" t="s">
        <v>18516</v>
      </c>
      <c r="K9898" t="s">
        <v>29707</v>
      </c>
      <c r="L9898" t="s">
        <v>18516</v>
      </c>
      <c r="M9898" t="s">
        <v>18516</v>
      </c>
    </row>
    <row r="9899" spans="1:13" ht="13.5">
      <c r="A9899" t="s">
        <v>44148</v>
      </c>
      <c r="B9899" t="s">
        <v>44149</v>
      </c>
      <c r="C9899" t="s">
        <v>33244</v>
      </c>
      <c r="D9899" t="s">
        <v>33245</v>
      </c>
      <c r="E9899" t="s">
        <v>18516</v>
      </c>
      <c r="F9899" t="s">
        <v>18516</v>
      </c>
      <c r="G9899" t="s">
        <v>18516</v>
      </c>
      <c r="H9899" t="s">
        <v>18516</v>
      </c>
      <c r="I9899" t="s">
        <v>18516</v>
      </c>
      <c r="J9899" t="s">
        <v>18516</v>
      </c>
      <c r="K9899" t="s">
        <v>29707</v>
      </c>
      <c r="L9899" t="s">
        <v>18516</v>
      </c>
      <c r="M9899" t="s">
        <v>18516</v>
      </c>
    </row>
    <row r="9900" spans="1:13" ht="13.5">
      <c r="A9900" t="s">
        <v>9585</v>
      </c>
      <c r="B9900" t="s">
        <v>44150</v>
      </c>
      <c r="C9900" t="s">
        <v>33244</v>
      </c>
      <c r="D9900" t="s">
        <v>33245</v>
      </c>
      <c r="E9900" t="s">
        <v>18516</v>
      </c>
      <c r="F9900" t="s">
        <v>18516</v>
      </c>
      <c r="G9900" t="s">
        <v>18516</v>
      </c>
      <c r="H9900" t="s">
        <v>18516</v>
      </c>
      <c r="I9900" t="s">
        <v>18516</v>
      </c>
      <c r="J9900" t="s">
        <v>18516</v>
      </c>
      <c r="K9900" t="s">
        <v>29707</v>
      </c>
      <c r="L9900" t="s">
        <v>18516</v>
      </c>
      <c r="M9900" t="s">
        <v>18516</v>
      </c>
    </row>
    <row r="9901" spans="1:13" ht="13.5">
      <c r="A9901" t="s">
        <v>9588</v>
      </c>
      <c r="B9901" t="s">
        <v>44151</v>
      </c>
      <c r="C9901" t="s">
        <v>33244</v>
      </c>
      <c r="D9901" t="s">
        <v>33245</v>
      </c>
      <c r="E9901" t="s">
        <v>18516</v>
      </c>
      <c r="F9901" t="s">
        <v>18516</v>
      </c>
      <c r="G9901" t="s">
        <v>18516</v>
      </c>
      <c r="H9901" t="s">
        <v>18516</v>
      </c>
      <c r="I9901" t="s">
        <v>18516</v>
      </c>
      <c r="J9901" t="s">
        <v>18516</v>
      </c>
      <c r="K9901" t="s">
        <v>29707</v>
      </c>
      <c r="L9901" t="s">
        <v>18516</v>
      </c>
      <c r="M9901" t="s">
        <v>18516</v>
      </c>
    </row>
    <row r="9902" spans="1:13" ht="13.5">
      <c r="A9902" t="s">
        <v>9576</v>
      </c>
      <c r="B9902" t="s">
        <v>44152</v>
      </c>
      <c r="C9902" t="s">
        <v>33244</v>
      </c>
      <c r="D9902" t="s">
        <v>33245</v>
      </c>
      <c r="E9902" t="s">
        <v>18516</v>
      </c>
      <c r="F9902" t="s">
        <v>18516</v>
      </c>
      <c r="G9902" t="s">
        <v>18516</v>
      </c>
      <c r="H9902" t="s">
        <v>18516</v>
      </c>
      <c r="I9902" t="s">
        <v>18516</v>
      </c>
      <c r="J9902" t="s">
        <v>18516</v>
      </c>
      <c r="K9902" t="s">
        <v>29707</v>
      </c>
      <c r="L9902" t="s">
        <v>18516</v>
      </c>
      <c r="M9902" t="s">
        <v>18516</v>
      </c>
    </row>
    <row r="9903" spans="1:13" ht="13.5">
      <c r="A9903" t="s">
        <v>8405</v>
      </c>
      <c r="B9903" t="s">
        <v>44153</v>
      </c>
      <c r="C9903" t="s">
        <v>33244</v>
      </c>
      <c r="D9903" t="s">
        <v>33245</v>
      </c>
      <c r="E9903" t="s">
        <v>18516</v>
      </c>
      <c r="F9903" t="s">
        <v>18516</v>
      </c>
      <c r="G9903" t="s">
        <v>18516</v>
      </c>
      <c r="H9903" t="s">
        <v>18516</v>
      </c>
      <c r="I9903" t="s">
        <v>18516</v>
      </c>
      <c r="J9903" t="s">
        <v>18516</v>
      </c>
      <c r="K9903" t="s">
        <v>29707</v>
      </c>
      <c r="L9903" t="s">
        <v>18516</v>
      </c>
      <c r="M9903" t="s">
        <v>18516</v>
      </c>
    </row>
    <row r="9904" spans="1:13" ht="13.5">
      <c r="A9904" t="s">
        <v>44154</v>
      </c>
      <c r="B9904" t="s">
        <v>44155</v>
      </c>
      <c r="C9904" t="s">
        <v>33244</v>
      </c>
      <c r="D9904" t="s">
        <v>33245</v>
      </c>
      <c r="E9904" t="s">
        <v>18516</v>
      </c>
      <c r="F9904" t="s">
        <v>18516</v>
      </c>
      <c r="G9904" t="s">
        <v>18516</v>
      </c>
      <c r="H9904" t="s">
        <v>18516</v>
      </c>
      <c r="I9904" t="s">
        <v>18516</v>
      </c>
      <c r="J9904" t="s">
        <v>18516</v>
      </c>
      <c r="K9904" t="s">
        <v>29707</v>
      </c>
      <c r="L9904" t="s">
        <v>18516</v>
      </c>
      <c r="M9904" t="s">
        <v>18516</v>
      </c>
    </row>
    <row r="9905" spans="1:13" ht="13.5">
      <c r="A9905" t="s">
        <v>44156</v>
      </c>
      <c r="B9905" t="s">
        <v>44157</v>
      </c>
      <c r="C9905" t="s">
        <v>33244</v>
      </c>
      <c r="D9905" t="s">
        <v>33245</v>
      </c>
      <c r="E9905" t="s">
        <v>18516</v>
      </c>
      <c r="F9905" t="s">
        <v>18516</v>
      </c>
      <c r="G9905" t="s">
        <v>18516</v>
      </c>
      <c r="H9905" t="s">
        <v>18516</v>
      </c>
      <c r="I9905" t="s">
        <v>18516</v>
      </c>
      <c r="J9905" t="s">
        <v>18516</v>
      </c>
      <c r="K9905" t="s">
        <v>29707</v>
      </c>
      <c r="L9905" t="s">
        <v>18516</v>
      </c>
      <c r="M9905" t="s">
        <v>18516</v>
      </c>
    </row>
    <row r="9906" spans="1:13" ht="13.5">
      <c r="A9906" t="s">
        <v>44158</v>
      </c>
      <c r="B9906" t="s">
        <v>44159</v>
      </c>
      <c r="C9906" t="s">
        <v>33244</v>
      </c>
      <c r="D9906" t="s">
        <v>33245</v>
      </c>
      <c r="E9906" t="s">
        <v>18516</v>
      </c>
      <c r="F9906" t="s">
        <v>18516</v>
      </c>
      <c r="G9906" t="s">
        <v>18516</v>
      </c>
      <c r="H9906" t="s">
        <v>18516</v>
      </c>
      <c r="I9906" t="s">
        <v>18516</v>
      </c>
      <c r="J9906" t="s">
        <v>18516</v>
      </c>
      <c r="K9906" t="s">
        <v>29707</v>
      </c>
      <c r="L9906" t="s">
        <v>18516</v>
      </c>
      <c r="M9906" t="s">
        <v>18516</v>
      </c>
    </row>
    <row r="9907" spans="1:13" ht="13.5">
      <c r="A9907" t="s">
        <v>44160</v>
      </c>
      <c r="B9907" t="s">
        <v>44161</v>
      </c>
      <c r="C9907" t="s">
        <v>33244</v>
      </c>
      <c r="D9907" t="s">
        <v>33245</v>
      </c>
      <c r="E9907" t="s">
        <v>18516</v>
      </c>
      <c r="F9907" t="s">
        <v>18516</v>
      </c>
      <c r="G9907" t="s">
        <v>18516</v>
      </c>
      <c r="H9907" t="s">
        <v>18516</v>
      </c>
      <c r="I9907" t="s">
        <v>18516</v>
      </c>
      <c r="J9907" t="s">
        <v>18516</v>
      </c>
      <c r="K9907" t="s">
        <v>29707</v>
      </c>
      <c r="L9907" t="s">
        <v>18516</v>
      </c>
      <c r="M9907" t="s">
        <v>18516</v>
      </c>
    </row>
    <row r="9908" spans="1:13" ht="13.5">
      <c r="A9908" t="s">
        <v>44162</v>
      </c>
      <c r="B9908" t="s">
        <v>44163</v>
      </c>
      <c r="C9908" t="s">
        <v>33244</v>
      </c>
      <c r="D9908" t="s">
        <v>33245</v>
      </c>
      <c r="E9908" t="s">
        <v>18516</v>
      </c>
      <c r="F9908" t="s">
        <v>18516</v>
      </c>
      <c r="G9908" t="s">
        <v>18516</v>
      </c>
      <c r="H9908" t="s">
        <v>18516</v>
      </c>
      <c r="I9908" t="s">
        <v>18516</v>
      </c>
      <c r="J9908" t="s">
        <v>18516</v>
      </c>
      <c r="K9908" t="s">
        <v>29707</v>
      </c>
      <c r="L9908" t="s">
        <v>18516</v>
      </c>
      <c r="M9908" t="s">
        <v>18516</v>
      </c>
    </row>
    <row r="9909" spans="1:13" ht="13.5">
      <c r="A9909" t="s">
        <v>44164</v>
      </c>
      <c r="B9909" t="s">
        <v>44165</v>
      </c>
      <c r="C9909" t="s">
        <v>33244</v>
      </c>
      <c r="D9909" t="s">
        <v>33245</v>
      </c>
      <c r="E9909" t="s">
        <v>18516</v>
      </c>
      <c r="F9909" t="s">
        <v>18516</v>
      </c>
      <c r="G9909" t="s">
        <v>18516</v>
      </c>
      <c r="H9909" t="s">
        <v>18516</v>
      </c>
      <c r="I9909" t="s">
        <v>18516</v>
      </c>
      <c r="J9909" t="s">
        <v>18516</v>
      </c>
      <c r="K9909" t="s">
        <v>29707</v>
      </c>
      <c r="L9909" t="s">
        <v>18516</v>
      </c>
      <c r="M9909" t="s">
        <v>18516</v>
      </c>
    </row>
    <row r="9910" spans="1:13" ht="13.5">
      <c r="A9910" t="s">
        <v>44166</v>
      </c>
      <c r="B9910" t="s">
        <v>44167</v>
      </c>
      <c r="C9910" t="s">
        <v>33244</v>
      </c>
      <c r="D9910" t="s">
        <v>33245</v>
      </c>
      <c r="E9910" t="s">
        <v>18516</v>
      </c>
      <c r="F9910" t="s">
        <v>18516</v>
      </c>
      <c r="G9910" t="s">
        <v>18516</v>
      </c>
      <c r="H9910" t="s">
        <v>18516</v>
      </c>
      <c r="I9910" t="s">
        <v>18516</v>
      </c>
      <c r="J9910" t="s">
        <v>18516</v>
      </c>
      <c r="K9910" t="s">
        <v>29707</v>
      </c>
      <c r="L9910" t="s">
        <v>18516</v>
      </c>
      <c r="M9910" t="s">
        <v>18516</v>
      </c>
    </row>
    <row r="9911" spans="1:13" ht="13.5">
      <c r="A9911" t="s">
        <v>8274</v>
      </c>
      <c r="B9911" t="s">
        <v>44168</v>
      </c>
      <c r="C9911" t="s">
        <v>33244</v>
      </c>
      <c r="D9911" t="s">
        <v>33245</v>
      </c>
      <c r="E9911" t="s">
        <v>18516</v>
      </c>
      <c r="F9911" t="s">
        <v>18516</v>
      </c>
      <c r="G9911" t="s">
        <v>18516</v>
      </c>
      <c r="H9911" t="s">
        <v>18516</v>
      </c>
      <c r="I9911" t="s">
        <v>18516</v>
      </c>
      <c r="J9911" t="s">
        <v>18516</v>
      </c>
      <c r="K9911" t="s">
        <v>29707</v>
      </c>
      <c r="L9911" t="s">
        <v>18516</v>
      </c>
      <c r="M9911" t="s">
        <v>18516</v>
      </c>
    </row>
    <row r="9912" spans="1:13" ht="13.5">
      <c r="A9912" t="s">
        <v>8289</v>
      </c>
      <c r="B9912" t="s">
        <v>44169</v>
      </c>
      <c r="C9912" t="s">
        <v>33244</v>
      </c>
      <c r="D9912" t="s">
        <v>33245</v>
      </c>
      <c r="E9912" t="s">
        <v>18516</v>
      </c>
      <c r="F9912" t="s">
        <v>18516</v>
      </c>
      <c r="G9912" t="s">
        <v>18516</v>
      </c>
      <c r="H9912" t="s">
        <v>18516</v>
      </c>
      <c r="I9912" t="s">
        <v>18516</v>
      </c>
      <c r="J9912" t="s">
        <v>18516</v>
      </c>
      <c r="K9912" t="s">
        <v>29707</v>
      </c>
      <c r="L9912" t="s">
        <v>18516</v>
      </c>
      <c r="M9912" t="s">
        <v>18516</v>
      </c>
    </row>
    <row r="9913" spans="1:13" ht="13.5">
      <c r="A9913" t="s">
        <v>44170</v>
      </c>
      <c r="B9913" t="s">
        <v>44171</v>
      </c>
      <c r="C9913" t="s">
        <v>33244</v>
      </c>
      <c r="D9913" t="s">
        <v>33245</v>
      </c>
      <c r="E9913" t="s">
        <v>18516</v>
      </c>
      <c r="F9913" t="s">
        <v>18516</v>
      </c>
      <c r="G9913" t="s">
        <v>18516</v>
      </c>
      <c r="H9913" t="s">
        <v>18516</v>
      </c>
      <c r="I9913" t="s">
        <v>18516</v>
      </c>
      <c r="J9913" t="s">
        <v>18516</v>
      </c>
      <c r="K9913" t="s">
        <v>29707</v>
      </c>
      <c r="L9913" t="s">
        <v>18516</v>
      </c>
      <c r="M9913" t="s">
        <v>18516</v>
      </c>
    </row>
    <row r="9914" spans="1:13" ht="13.5">
      <c r="A9914" t="s">
        <v>44172</v>
      </c>
      <c r="B9914" t="s">
        <v>44173</v>
      </c>
      <c r="C9914" t="s">
        <v>33244</v>
      </c>
      <c r="D9914" t="s">
        <v>33245</v>
      </c>
      <c r="E9914" t="s">
        <v>18516</v>
      </c>
      <c r="F9914" t="s">
        <v>18516</v>
      </c>
      <c r="G9914" t="s">
        <v>18516</v>
      </c>
      <c r="H9914" t="s">
        <v>18516</v>
      </c>
      <c r="I9914" t="s">
        <v>18516</v>
      </c>
      <c r="J9914" t="s">
        <v>18516</v>
      </c>
      <c r="K9914" t="s">
        <v>29707</v>
      </c>
      <c r="L9914" t="s">
        <v>18516</v>
      </c>
      <c r="M9914" t="s">
        <v>18516</v>
      </c>
    </row>
    <row r="9915" spans="1:13" ht="13.5">
      <c r="A9915" t="s">
        <v>44174</v>
      </c>
      <c r="B9915" t="s">
        <v>44175</v>
      </c>
      <c r="C9915" t="s">
        <v>33244</v>
      </c>
      <c r="D9915" t="s">
        <v>33245</v>
      </c>
      <c r="E9915" t="s">
        <v>18516</v>
      </c>
      <c r="F9915" t="s">
        <v>18516</v>
      </c>
      <c r="G9915" t="s">
        <v>18516</v>
      </c>
      <c r="H9915" t="s">
        <v>18516</v>
      </c>
      <c r="I9915" t="s">
        <v>18516</v>
      </c>
      <c r="J9915" t="s">
        <v>18516</v>
      </c>
      <c r="K9915" t="s">
        <v>29707</v>
      </c>
      <c r="L9915" t="s">
        <v>18516</v>
      </c>
      <c r="M9915" t="s">
        <v>18516</v>
      </c>
    </row>
    <row r="9916" spans="1:13" ht="13.5">
      <c r="A9916" t="s">
        <v>9555</v>
      </c>
      <c r="B9916" t="s">
        <v>44176</v>
      </c>
      <c r="C9916" t="s">
        <v>33244</v>
      </c>
      <c r="D9916" t="s">
        <v>33245</v>
      </c>
      <c r="E9916" t="s">
        <v>18516</v>
      </c>
      <c r="F9916" t="s">
        <v>18516</v>
      </c>
      <c r="G9916" t="s">
        <v>18516</v>
      </c>
      <c r="H9916" t="s">
        <v>18516</v>
      </c>
      <c r="I9916" t="s">
        <v>18516</v>
      </c>
      <c r="J9916" t="s">
        <v>18516</v>
      </c>
      <c r="K9916" t="s">
        <v>29707</v>
      </c>
      <c r="L9916" t="s">
        <v>18516</v>
      </c>
      <c r="M9916" t="s">
        <v>18516</v>
      </c>
    </row>
    <row r="9917" spans="1:13" ht="13.5">
      <c r="A9917" t="s">
        <v>9561</v>
      </c>
      <c r="B9917" t="s">
        <v>44177</v>
      </c>
      <c r="C9917" t="s">
        <v>33244</v>
      </c>
      <c r="D9917" t="s">
        <v>33245</v>
      </c>
      <c r="E9917" t="s">
        <v>18516</v>
      </c>
      <c r="F9917" t="s">
        <v>18516</v>
      </c>
      <c r="G9917" t="s">
        <v>18516</v>
      </c>
      <c r="H9917" t="s">
        <v>18516</v>
      </c>
      <c r="I9917" t="s">
        <v>18516</v>
      </c>
      <c r="J9917" t="s">
        <v>18516</v>
      </c>
      <c r="K9917" t="s">
        <v>29707</v>
      </c>
      <c r="L9917" t="s">
        <v>18516</v>
      </c>
      <c r="M9917" t="s">
        <v>18516</v>
      </c>
    </row>
    <row r="9918" spans="1:13" ht="13.5">
      <c r="A9918" t="s">
        <v>7626</v>
      </c>
      <c r="B9918" t="s">
        <v>44178</v>
      </c>
      <c r="C9918" t="s">
        <v>33244</v>
      </c>
      <c r="D9918" t="s">
        <v>33245</v>
      </c>
      <c r="E9918" t="s">
        <v>18516</v>
      </c>
      <c r="F9918" t="s">
        <v>18516</v>
      </c>
      <c r="G9918" t="s">
        <v>18516</v>
      </c>
      <c r="H9918" t="s">
        <v>18516</v>
      </c>
      <c r="I9918" t="s">
        <v>18516</v>
      </c>
      <c r="J9918" t="s">
        <v>18516</v>
      </c>
      <c r="K9918" t="s">
        <v>29707</v>
      </c>
      <c r="L9918" t="s">
        <v>18516</v>
      </c>
      <c r="M9918" t="s">
        <v>18516</v>
      </c>
    </row>
    <row r="9919" spans="1:13" ht="13.5">
      <c r="A9919" t="s">
        <v>7620</v>
      </c>
      <c r="B9919" t="s">
        <v>44179</v>
      </c>
      <c r="C9919" t="s">
        <v>33244</v>
      </c>
      <c r="D9919" t="s">
        <v>33245</v>
      </c>
      <c r="E9919" t="s">
        <v>18516</v>
      </c>
      <c r="F9919" t="s">
        <v>18516</v>
      </c>
      <c r="G9919" t="s">
        <v>18516</v>
      </c>
      <c r="H9919" t="s">
        <v>18516</v>
      </c>
      <c r="I9919" t="s">
        <v>18516</v>
      </c>
      <c r="J9919" t="s">
        <v>18516</v>
      </c>
      <c r="K9919" t="s">
        <v>29707</v>
      </c>
      <c r="L9919" t="s">
        <v>18516</v>
      </c>
      <c r="M9919" t="s">
        <v>18516</v>
      </c>
    </row>
    <row r="9920" spans="1:13" ht="13.5">
      <c r="A9920" t="s">
        <v>7629</v>
      </c>
      <c r="B9920" t="s">
        <v>44180</v>
      </c>
      <c r="C9920" t="s">
        <v>33244</v>
      </c>
      <c r="D9920" t="s">
        <v>33245</v>
      </c>
      <c r="E9920" t="s">
        <v>18516</v>
      </c>
      <c r="F9920" t="s">
        <v>18516</v>
      </c>
      <c r="G9920" t="s">
        <v>18516</v>
      </c>
      <c r="H9920" t="s">
        <v>18516</v>
      </c>
      <c r="I9920" t="s">
        <v>18516</v>
      </c>
      <c r="J9920" t="s">
        <v>18516</v>
      </c>
      <c r="K9920" t="s">
        <v>29707</v>
      </c>
      <c r="L9920" t="s">
        <v>18516</v>
      </c>
      <c r="M9920" t="s">
        <v>18516</v>
      </c>
    </row>
    <row r="9921" spans="1:13" ht="13.5">
      <c r="A9921" t="s">
        <v>44181</v>
      </c>
      <c r="B9921" t="s">
        <v>44182</v>
      </c>
      <c r="C9921" t="s">
        <v>33244</v>
      </c>
      <c r="D9921" t="s">
        <v>33245</v>
      </c>
      <c r="E9921" t="s">
        <v>18516</v>
      </c>
      <c r="F9921" t="s">
        <v>18516</v>
      </c>
      <c r="G9921" t="s">
        <v>18516</v>
      </c>
      <c r="H9921" t="s">
        <v>18516</v>
      </c>
      <c r="I9921" t="s">
        <v>18516</v>
      </c>
      <c r="J9921" t="s">
        <v>18516</v>
      </c>
      <c r="K9921" t="s">
        <v>29707</v>
      </c>
      <c r="L9921" t="s">
        <v>18516</v>
      </c>
      <c r="M9921" t="s">
        <v>18516</v>
      </c>
    </row>
    <row r="9922" spans="1:13" ht="13.5">
      <c r="A9922" t="s">
        <v>44183</v>
      </c>
      <c r="B9922" t="s">
        <v>44184</v>
      </c>
      <c r="C9922" t="s">
        <v>33244</v>
      </c>
      <c r="D9922" t="s">
        <v>33245</v>
      </c>
      <c r="E9922" t="s">
        <v>18516</v>
      </c>
      <c r="F9922" t="s">
        <v>18516</v>
      </c>
      <c r="G9922" t="s">
        <v>18516</v>
      </c>
      <c r="H9922" t="s">
        <v>18516</v>
      </c>
      <c r="I9922" t="s">
        <v>18516</v>
      </c>
      <c r="J9922" t="s">
        <v>18516</v>
      </c>
      <c r="K9922" t="s">
        <v>29707</v>
      </c>
      <c r="L9922" t="s">
        <v>18516</v>
      </c>
      <c r="M9922" t="s">
        <v>18516</v>
      </c>
    </row>
    <row r="9923" spans="1:13" ht="13.5">
      <c r="A9923" t="s">
        <v>13549</v>
      </c>
      <c r="B9923" t="s">
        <v>44185</v>
      </c>
      <c r="C9923" t="s">
        <v>33244</v>
      </c>
      <c r="D9923" t="s">
        <v>33245</v>
      </c>
      <c r="E9923" t="s">
        <v>18516</v>
      </c>
      <c r="F9923" t="s">
        <v>18516</v>
      </c>
      <c r="G9923" t="s">
        <v>18516</v>
      </c>
      <c r="H9923" t="s">
        <v>18516</v>
      </c>
      <c r="I9923" t="s">
        <v>18516</v>
      </c>
      <c r="J9923" t="s">
        <v>18516</v>
      </c>
      <c r="K9923" t="s">
        <v>29707</v>
      </c>
      <c r="L9923" t="s">
        <v>18516</v>
      </c>
      <c r="M9923" t="s">
        <v>18516</v>
      </c>
    </row>
    <row r="9924" spans="1:13" ht="13.5">
      <c r="A9924" t="s">
        <v>4102</v>
      </c>
      <c r="B9924" t="s">
        <v>44186</v>
      </c>
      <c r="C9924" t="s">
        <v>33244</v>
      </c>
      <c r="D9924" t="s">
        <v>33245</v>
      </c>
      <c r="E9924" t="s">
        <v>18516</v>
      </c>
      <c r="F9924" t="s">
        <v>18516</v>
      </c>
      <c r="G9924" t="s">
        <v>18516</v>
      </c>
      <c r="H9924" t="s">
        <v>18516</v>
      </c>
      <c r="I9924" t="s">
        <v>18516</v>
      </c>
      <c r="J9924" t="s">
        <v>18516</v>
      </c>
      <c r="K9924" t="s">
        <v>29707</v>
      </c>
      <c r="L9924" t="s">
        <v>18516</v>
      </c>
      <c r="M9924" t="s">
        <v>18516</v>
      </c>
    </row>
    <row r="9925" spans="1:13" ht="13.5">
      <c r="A9925" t="s">
        <v>44187</v>
      </c>
      <c r="B9925" t="s">
        <v>44188</v>
      </c>
      <c r="C9925" t="s">
        <v>33244</v>
      </c>
      <c r="D9925" t="s">
        <v>33245</v>
      </c>
      <c r="E9925" t="s">
        <v>18516</v>
      </c>
      <c r="F9925" t="s">
        <v>18516</v>
      </c>
      <c r="G9925" t="s">
        <v>18516</v>
      </c>
      <c r="H9925" t="s">
        <v>18516</v>
      </c>
      <c r="I9925" t="s">
        <v>18516</v>
      </c>
      <c r="J9925" t="s">
        <v>18516</v>
      </c>
      <c r="K9925" t="s">
        <v>29707</v>
      </c>
      <c r="L9925" t="s">
        <v>18516</v>
      </c>
      <c r="M9925" t="s">
        <v>18516</v>
      </c>
    </row>
    <row r="9926" spans="1:13" ht="13.5">
      <c r="A9926" t="s">
        <v>44189</v>
      </c>
      <c r="B9926" t="s">
        <v>44190</v>
      </c>
      <c r="C9926" t="s">
        <v>33244</v>
      </c>
      <c r="D9926" t="s">
        <v>33245</v>
      </c>
      <c r="E9926" t="s">
        <v>18516</v>
      </c>
      <c r="F9926" t="s">
        <v>18516</v>
      </c>
      <c r="G9926" t="s">
        <v>18516</v>
      </c>
      <c r="H9926" t="s">
        <v>18516</v>
      </c>
      <c r="I9926" t="s">
        <v>18516</v>
      </c>
      <c r="J9926" t="s">
        <v>18516</v>
      </c>
      <c r="K9926" t="s">
        <v>29707</v>
      </c>
      <c r="L9926" t="s">
        <v>18516</v>
      </c>
      <c r="M9926" t="s">
        <v>18516</v>
      </c>
    </row>
    <row r="9927" spans="1:13" ht="13.5">
      <c r="A9927" t="s">
        <v>44191</v>
      </c>
      <c r="B9927" t="s">
        <v>44192</v>
      </c>
      <c r="C9927" t="s">
        <v>33244</v>
      </c>
      <c r="D9927" t="s">
        <v>33245</v>
      </c>
      <c r="E9927" t="s">
        <v>18516</v>
      </c>
      <c r="F9927" t="s">
        <v>18516</v>
      </c>
      <c r="G9927" t="s">
        <v>18516</v>
      </c>
      <c r="H9927" t="s">
        <v>18516</v>
      </c>
      <c r="I9927" t="s">
        <v>18516</v>
      </c>
      <c r="J9927" t="s">
        <v>18516</v>
      </c>
      <c r="K9927" t="s">
        <v>29707</v>
      </c>
      <c r="L9927" t="s">
        <v>18516</v>
      </c>
      <c r="M9927" t="s">
        <v>18516</v>
      </c>
    </row>
    <row r="9928" spans="1:13" ht="13.5">
      <c r="A9928" t="s">
        <v>44193</v>
      </c>
      <c r="B9928" t="s">
        <v>44194</v>
      </c>
      <c r="C9928" t="s">
        <v>33244</v>
      </c>
      <c r="D9928" t="s">
        <v>33245</v>
      </c>
      <c r="E9928" t="s">
        <v>18516</v>
      </c>
      <c r="F9928" t="s">
        <v>18516</v>
      </c>
      <c r="G9928" t="s">
        <v>18516</v>
      </c>
      <c r="H9928" t="s">
        <v>18516</v>
      </c>
      <c r="I9928" t="s">
        <v>18516</v>
      </c>
      <c r="J9928" t="s">
        <v>18516</v>
      </c>
      <c r="K9928" t="s">
        <v>29707</v>
      </c>
      <c r="L9928" t="s">
        <v>18516</v>
      </c>
      <c r="M9928" t="s">
        <v>18516</v>
      </c>
    </row>
    <row r="9929" spans="1:13" ht="13.5">
      <c r="A9929" t="s">
        <v>8766</v>
      </c>
      <c r="B9929" t="s">
        <v>44195</v>
      </c>
      <c r="C9929" t="s">
        <v>33244</v>
      </c>
      <c r="D9929" t="s">
        <v>33245</v>
      </c>
      <c r="E9929" t="s">
        <v>18516</v>
      </c>
      <c r="F9929" t="s">
        <v>18516</v>
      </c>
      <c r="G9929" t="s">
        <v>18516</v>
      </c>
      <c r="H9929" t="s">
        <v>18516</v>
      </c>
      <c r="I9929" t="s">
        <v>18516</v>
      </c>
      <c r="J9929" t="s">
        <v>18516</v>
      </c>
      <c r="K9929" t="s">
        <v>29707</v>
      </c>
      <c r="L9929" t="s">
        <v>18516</v>
      </c>
      <c r="M9929" t="s">
        <v>18516</v>
      </c>
    </row>
    <row r="9930" spans="1:13" ht="13.5">
      <c r="A9930" t="s">
        <v>3674</v>
      </c>
      <c r="B9930" t="s">
        <v>44196</v>
      </c>
      <c r="C9930" t="s">
        <v>33244</v>
      </c>
      <c r="D9930" t="s">
        <v>33245</v>
      </c>
      <c r="E9930" t="s">
        <v>18516</v>
      </c>
      <c r="F9930" t="s">
        <v>18516</v>
      </c>
      <c r="G9930" t="s">
        <v>18516</v>
      </c>
      <c r="H9930" t="s">
        <v>18516</v>
      </c>
      <c r="I9930" t="s">
        <v>18516</v>
      </c>
      <c r="J9930" t="s">
        <v>18516</v>
      </c>
      <c r="K9930" t="s">
        <v>29707</v>
      </c>
      <c r="L9930" t="s">
        <v>18516</v>
      </c>
      <c r="M9930" t="s">
        <v>18516</v>
      </c>
    </row>
    <row r="9931" spans="1:13" ht="13.5">
      <c r="A9931" t="s">
        <v>44197</v>
      </c>
      <c r="B9931" t="s">
        <v>44198</v>
      </c>
      <c r="C9931" t="s">
        <v>33244</v>
      </c>
      <c r="D9931" t="s">
        <v>33245</v>
      </c>
      <c r="E9931" t="s">
        <v>18516</v>
      </c>
      <c r="F9931" t="s">
        <v>18516</v>
      </c>
      <c r="G9931" t="s">
        <v>18516</v>
      </c>
      <c r="H9931" t="s">
        <v>18516</v>
      </c>
      <c r="I9931" t="s">
        <v>18516</v>
      </c>
      <c r="J9931" t="s">
        <v>18516</v>
      </c>
      <c r="K9931" t="s">
        <v>29707</v>
      </c>
      <c r="L9931" t="s">
        <v>18516</v>
      </c>
      <c r="M9931" t="s">
        <v>18516</v>
      </c>
    </row>
    <row r="9932" spans="1:13" ht="13.5">
      <c r="A9932" t="s">
        <v>44199</v>
      </c>
      <c r="B9932" t="s">
        <v>44200</v>
      </c>
      <c r="C9932" t="s">
        <v>33244</v>
      </c>
      <c r="D9932" t="s">
        <v>33245</v>
      </c>
      <c r="E9932" t="s">
        <v>18516</v>
      </c>
      <c r="F9932" t="s">
        <v>18516</v>
      </c>
      <c r="G9932" t="s">
        <v>18516</v>
      </c>
      <c r="H9932" t="s">
        <v>18516</v>
      </c>
      <c r="I9932" t="s">
        <v>18516</v>
      </c>
      <c r="J9932" t="s">
        <v>18516</v>
      </c>
      <c r="K9932" t="s">
        <v>29707</v>
      </c>
      <c r="L9932" t="s">
        <v>18516</v>
      </c>
      <c r="M9932" t="s">
        <v>18516</v>
      </c>
    </row>
    <row r="9933" spans="1:13" ht="13.5">
      <c r="A9933" t="s">
        <v>44201</v>
      </c>
      <c r="B9933" t="s">
        <v>44202</v>
      </c>
      <c r="C9933" t="s">
        <v>33244</v>
      </c>
      <c r="D9933" t="s">
        <v>33245</v>
      </c>
      <c r="E9933" t="s">
        <v>18516</v>
      </c>
      <c r="F9933" t="s">
        <v>18516</v>
      </c>
      <c r="G9933" t="s">
        <v>18516</v>
      </c>
      <c r="H9933" t="s">
        <v>18516</v>
      </c>
      <c r="I9933" t="s">
        <v>18516</v>
      </c>
      <c r="J9933" t="s">
        <v>18516</v>
      </c>
      <c r="K9933" t="s">
        <v>29707</v>
      </c>
      <c r="L9933" t="s">
        <v>18516</v>
      </c>
      <c r="M9933" t="s">
        <v>18516</v>
      </c>
    </row>
    <row r="9934" spans="1:13" ht="13.5">
      <c r="A9934" t="s">
        <v>44203</v>
      </c>
      <c r="B9934" t="s">
        <v>44204</v>
      </c>
      <c r="C9934" t="s">
        <v>33244</v>
      </c>
      <c r="D9934" t="s">
        <v>33245</v>
      </c>
      <c r="E9934" t="s">
        <v>18516</v>
      </c>
      <c r="F9934" t="s">
        <v>18516</v>
      </c>
      <c r="G9934" t="s">
        <v>18516</v>
      </c>
      <c r="H9934" t="s">
        <v>18516</v>
      </c>
      <c r="I9934" t="s">
        <v>18516</v>
      </c>
      <c r="J9934" t="s">
        <v>18516</v>
      </c>
      <c r="K9934" t="s">
        <v>29707</v>
      </c>
      <c r="L9934" t="s">
        <v>18516</v>
      </c>
      <c r="M9934" t="s">
        <v>18516</v>
      </c>
    </row>
    <row r="9935" spans="1:13" ht="13.5">
      <c r="A9935" t="s">
        <v>7984</v>
      </c>
      <c r="B9935" t="s">
        <v>44205</v>
      </c>
      <c r="C9935" t="s">
        <v>29414</v>
      </c>
      <c r="D9935" t="s">
        <v>29415</v>
      </c>
      <c r="E9935" s="164">
        <v>293</v>
      </c>
      <c r="F9935" s="164">
        <v>260</v>
      </c>
      <c r="G9935" s="165">
        <v>0.88</v>
      </c>
      <c r="H9935" t="s">
        <v>18516</v>
      </c>
      <c r="I9935" s="164">
        <v>95.61</v>
      </c>
      <c r="J9935" s="164">
        <v>355.61</v>
      </c>
      <c r="K9935">
        <v>143</v>
      </c>
      <c r="L9935" t="s">
        <v>18516</v>
      </c>
      <c r="M9935" t="s">
        <v>18516</v>
      </c>
    </row>
    <row r="9936" spans="1:13" ht="13.5">
      <c r="A9936" t="s">
        <v>1560</v>
      </c>
      <c r="B9936" t="s">
        <v>44206</v>
      </c>
      <c r="C9936" t="s">
        <v>29414</v>
      </c>
      <c r="D9936" t="s">
        <v>29415</v>
      </c>
      <c r="E9936" s="164">
        <v>156</v>
      </c>
      <c r="F9936" s="164">
        <v>130</v>
      </c>
      <c r="G9936" s="165">
        <v>0.83</v>
      </c>
      <c r="H9936" t="s">
        <v>18516</v>
      </c>
      <c r="I9936" s="164">
        <v>49.14</v>
      </c>
      <c r="J9936" s="164">
        <v>179.14</v>
      </c>
      <c r="K9936">
        <v>141</v>
      </c>
      <c r="L9936" t="s">
        <v>18516</v>
      </c>
      <c r="M9936" t="s">
        <v>18516</v>
      </c>
    </row>
    <row r="9937" spans="1:13" ht="13.5">
      <c r="A9937" t="s">
        <v>1879</v>
      </c>
      <c r="B9937" t="s">
        <v>44207</v>
      </c>
      <c r="C9937" t="s">
        <v>29414</v>
      </c>
      <c r="D9937" t="s">
        <v>29415</v>
      </c>
      <c r="E9937" s="164">
        <v>295</v>
      </c>
      <c r="F9937" s="164">
        <v>230</v>
      </c>
      <c r="G9937" s="165">
        <v>0.77</v>
      </c>
      <c r="H9937" t="s">
        <v>18516</v>
      </c>
      <c r="I9937" s="164">
        <v>118.41</v>
      </c>
      <c r="J9937" s="164">
        <v>348.41</v>
      </c>
      <c r="K9937">
        <v>0</v>
      </c>
      <c r="L9937" t="s">
        <v>18516</v>
      </c>
      <c r="M9937" t="s">
        <v>18516</v>
      </c>
    </row>
    <row r="9938" spans="1:13" ht="13.5">
      <c r="A9938" t="s">
        <v>15720</v>
      </c>
      <c r="B9938" t="s">
        <v>44208</v>
      </c>
      <c r="C9938" t="s">
        <v>29414</v>
      </c>
      <c r="D9938" t="s">
        <v>29415</v>
      </c>
      <c r="E9938" t="s">
        <v>18516</v>
      </c>
      <c r="F9938" t="s">
        <v>18516</v>
      </c>
      <c r="G9938" t="s">
        <v>18516</v>
      </c>
      <c r="H9938" t="s">
        <v>18516</v>
      </c>
      <c r="I9938" t="s">
        <v>18516</v>
      </c>
      <c r="J9938" t="s">
        <v>18516</v>
      </c>
      <c r="K9938" t="s">
        <v>29707</v>
      </c>
      <c r="L9938" t="s">
        <v>18516</v>
      </c>
      <c r="M9938" t="s">
        <v>18516</v>
      </c>
    </row>
    <row r="9939" spans="1:13" ht="13.5">
      <c r="A9939" t="s">
        <v>44209</v>
      </c>
      <c r="B9939" t="s">
        <v>44210</v>
      </c>
      <c r="C9939" t="s">
        <v>29414</v>
      </c>
      <c r="D9939" t="s">
        <v>29415</v>
      </c>
      <c r="E9939" s="164">
        <v>512</v>
      </c>
      <c r="F9939" s="164">
        <v>512</v>
      </c>
      <c r="G9939" t="s">
        <v>18516</v>
      </c>
      <c r="H9939" t="s">
        <v>18516</v>
      </c>
      <c r="I9939" s="164">
        <v>208.63</v>
      </c>
      <c r="J9939" s="164">
        <v>720.63</v>
      </c>
      <c r="K9939">
        <v>0</v>
      </c>
      <c r="L9939" t="s">
        <v>18516</v>
      </c>
      <c r="M9939" t="s">
        <v>18516</v>
      </c>
    </row>
    <row r="9940" spans="1:13" ht="13.5">
      <c r="A9940" t="s">
        <v>44211</v>
      </c>
      <c r="B9940" t="s">
        <v>44212</v>
      </c>
      <c r="C9940" t="s">
        <v>29414</v>
      </c>
      <c r="D9940" t="s">
        <v>29415</v>
      </c>
      <c r="E9940" s="164">
        <v>512</v>
      </c>
      <c r="F9940" s="164">
        <v>512</v>
      </c>
      <c r="G9940" t="s">
        <v>18516</v>
      </c>
      <c r="H9940" t="s">
        <v>18516</v>
      </c>
      <c r="I9940" s="164">
        <v>208.63</v>
      </c>
      <c r="J9940" s="164">
        <v>720.63</v>
      </c>
      <c r="K9940">
        <v>0</v>
      </c>
      <c r="L9940" t="s">
        <v>18516</v>
      </c>
      <c r="M9940" t="s">
        <v>18516</v>
      </c>
    </row>
    <row r="9941" spans="1:13" ht="13.5">
      <c r="A9941" t="s">
        <v>1699</v>
      </c>
      <c r="B9941" t="s">
        <v>44213</v>
      </c>
      <c r="C9941" t="s">
        <v>29414</v>
      </c>
      <c r="D9941" t="s">
        <v>29415</v>
      </c>
      <c r="E9941" t="s">
        <v>18516</v>
      </c>
      <c r="F9941" t="s">
        <v>18516</v>
      </c>
      <c r="G9941" t="s">
        <v>18516</v>
      </c>
      <c r="H9941" t="s">
        <v>18516</v>
      </c>
      <c r="I9941" t="s">
        <v>18516</v>
      </c>
      <c r="J9941" t="s">
        <v>18516</v>
      </c>
      <c r="K9941" t="s">
        <v>29707</v>
      </c>
      <c r="L9941" t="s">
        <v>18516</v>
      </c>
      <c r="M9941" t="s">
        <v>18516</v>
      </c>
    </row>
    <row r="9942" spans="1:13" ht="13.5">
      <c r="A9942" t="s">
        <v>2843</v>
      </c>
      <c r="B9942" t="s">
        <v>44214</v>
      </c>
      <c r="C9942" t="s">
        <v>29414</v>
      </c>
      <c r="D9942" t="s">
        <v>29415</v>
      </c>
      <c r="E9942" t="s">
        <v>18516</v>
      </c>
      <c r="F9942" t="s">
        <v>18516</v>
      </c>
      <c r="G9942" t="s">
        <v>18516</v>
      </c>
      <c r="H9942" t="s">
        <v>18516</v>
      </c>
      <c r="I9942" t="s">
        <v>18516</v>
      </c>
      <c r="J9942" t="s">
        <v>18516</v>
      </c>
      <c r="K9942" t="s">
        <v>29707</v>
      </c>
      <c r="L9942" t="s">
        <v>18516</v>
      </c>
      <c r="M9942" t="s">
        <v>18516</v>
      </c>
    </row>
    <row r="9943" spans="1:13" ht="13.5">
      <c r="A9943" t="s">
        <v>1861</v>
      </c>
      <c r="B9943" t="s">
        <v>44215</v>
      </c>
      <c r="C9943" t="s">
        <v>29414</v>
      </c>
      <c r="D9943" t="s">
        <v>29415</v>
      </c>
      <c r="E9943" t="s">
        <v>18516</v>
      </c>
      <c r="F9943" t="s">
        <v>18516</v>
      </c>
      <c r="G9943" t="s">
        <v>18516</v>
      </c>
      <c r="H9943" t="s">
        <v>18516</v>
      </c>
      <c r="I9943" t="s">
        <v>18516</v>
      </c>
      <c r="J9943" t="s">
        <v>18516</v>
      </c>
      <c r="K9943" t="s">
        <v>29707</v>
      </c>
      <c r="L9943" t="s">
        <v>18516</v>
      </c>
      <c r="M9943" t="s">
        <v>18516</v>
      </c>
    </row>
    <row r="9944" spans="1:13" ht="13.5">
      <c r="A9944" t="s">
        <v>1864</v>
      </c>
      <c r="B9944" t="s">
        <v>44216</v>
      </c>
      <c r="C9944" t="s">
        <v>29414</v>
      </c>
      <c r="D9944" t="s">
        <v>29415</v>
      </c>
      <c r="E9944" t="s">
        <v>18516</v>
      </c>
      <c r="F9944" t="s">
        <v>18516</v>
      </c>
      <c r="G9944" t="s">
        <v>18516</v>
      </c>
      <c r="H9944" t="s">
        <v>18516</v>
      </c>
      <c r="I9944" t="s">
        <v>18516</v>
      </c>
      <c r="J9944" t="s">
        <v>18516</v>
      </c>
      <c r="K9944" t="s">
        <v>29707</v>
      </c>
      <c r="L9944" t="s">
        <v>18516</v>
      </c>
      <c r="M9944" t="s">
        <v>18516</v>
      </c>
    </row>
    <row r="9945" spans="1:13" ht="13.5">
      <c r="A9945" t="s">
        <v>2861</v>
      </c>
      <c r="B9945" t="s">
        <v>44217</v>
      </c>
      <c r="C9945" t="s">
        <v>29414</v>
      </c>
      <c r="D9945" t="s">
        <v>29415</v>
      </c>
      <c r="E9945" t="s">
        <v>18516</v>
      </c>
      <c r="F9945" t="s">
        <v>18516</v>
      </c>
      <c r="G9945" t="s">
        <v>18516</v>
      </c>
      <c r="H9945" t="s">
        <v>18516</v>
      </c>
      <c r="I9945" t="s">
        <v>18516</v>
      </c>
      <c r="J9945" t="s">
        <v>18516</v>
      </c>
      <c r="K9945" t="s">
        <v>29707</v>
      </c>
      <c r="L9945" t="s">
        <v>18516</v>
      </c>
      <c r="M9945" t="s">
        <v>18516</v>
      </c>
    </row>
    <row r="9946" spans="1:13" ht="13.5">
      <c r="A9946" t="s">
        <v>2541</v>
      </c>
      <c r="B9946" t="s">
        <v>44218</v>
      </c>
      <c r="C9946" t="s">
        <v>29414</v>
      </c>
      <c r="D9946" t="s">
        <v>29415</v>
      </c>
      <c r="E9946" t="s">
        <v>18516</v>
      </c>
      <c r="F9946" t="s">
        <v>18516</v>
      </c>
      <c r="G9946" t="s">
        <v>18516</v>
      </c>
      <c r="H9946" t="s">
        <v>18516</v>
      </c>
      <c r="I9946" t="s">
        <v>18516</v>
      </c>
      <c r="J9946" t="s">
        <v>18516</v>
      </c>
      <c r="K9946" t="s">
        <v>29707</v>
      </c>
      <c r="L9946" t="s">
        <v>18516</v>
      </c>
      <c r="M9946" t="s">
        <v>18516</v>
      </c>
    </row>
    <row r="9947" spans="1:13" ht="13.5">
      <c r="A9947" t="s">
        <v>44219</v>
      </c>
      <c r="B9947" t="s">
        <v>44220</v>
      </c>
      <c r="C9947" t="s">
        <v>29414</v>
      </c>
      <c r="D9947" t="s">
        <v>29415</v>
      </c>
      <c r="E9947" s="164">
        <v>249</v>
      </c>
      <c r="F9947" s="164">
        <v>249</v>
      </c>
      <c r="G9947" t="s">
        <v>18516</v>
      </c>
      <c r="H9947" t="s">
        <v>18516</v>
      </c>
      <c r="I9947" s="164">
        <v>87.65</v>
      </c>
      <c r="J9947" s="164">
        <v>336.65</v>
      </c>
      <c r="K9947">
        <v>11</v>
      </c>
      <c r="L9947" t="s">
        <v>29410</v>
      </c>
      <c r="M9947" t="s">
        <v>29411</v>
      </c>
    </row>
    <row r="9948" spans="1:13" ht="13.5">
      <c r="A9948" t="s">
        <v>3276</v>
      </c>
      <c r="B9948" t="s">
        <v>44221</v>
      </c>
      <c r="C9948" t="s">
        <v>29414</v>
      </c>
      <c r="D9948" t="s">
        <v>29415</v>
      </c>
      <c r="E9948" t="s">
        <v>18516</v>
      </c>
      <c r="F9948" t="s">
        <v>18516</v>
      </c>
      <c r="G9948" t="s">
        <v>18516</v>
      </c>
      <c r="H9948" t="s">
        <v>18516</v>
      </c>
      <c r="I9948" t="s">
        <v>18516</v>
      </c>
      <c r="J9948" t="s">
        <v>18516</v>
      </c>
      <c r="K9948" t="s">
        <v>29707</v>
      </c>
      <c r="L9948" t="s">
        <v>18516</v>
      </c>
      <c r="M9948" t="s">
        <v>18516</v>
      </c>
    </row>
    <row r="9949" spans="1:13" ht="13.5">
      <c r="A9949" t="s">
        <v>7055</v>
      </c>
      <c r="B9949" t="s">
        <v>44222</v>
      </c>
      <c r="C9949" t="s">
        <v>29414</v>
      </c>
      <c r="D9949" t="s">
        <v>29415</v>
      </c>
      <c r="E9949" s="164">
        <v>218</v>
      </c>
      <c r="F9949" s="164">
        <v>218</v>
      </c>
      <c r="G9949" t="s">
        <v>18516</v>
      </c>
      <c r="H9949" t="s">
        <v>18516</v>
      </c>
      <c r="I9949" s="164">
        <v>83.87</v>
      </c>
      <c r="J9949" s="164">
        <v>301.87</v>
      </c>
      <c r="K9949">
        <v>104</v>
      </c>
      <c r="L9949" t="s">
        <v>18516</v>
      </c>
      <c r="M9949" t="s">
        <v>18516</v>
      </c>
    </row>
    <row r="9950" spans="1:13" ht="13.5">
      <c r="A9950" t="s">
        <v>338</v>
      </c>
      <c r="B9950" t="s">
        <v>44223</v>
      </c>
      <c r="C9950" t="s">
        <v>29414</v>
      </c>
      <c r="D9950" t="s">
        <v>29415</v>
      </c>
      <c r="E9950" t="s">
        <v>18516</v>
      </c>
      <c r="F9950" t="s">
        <v>18516</v>
      </c>
      <c r="G9950" t="s">
        <v>18516</v>
      </c>
      <c r="H9950" t="s">
        <v>18516</v>
      </c>
      <c r="I9950" t="s">
        <v>18516</v>
      </c>
      <c r="J9950" t="s">
        <v>18516</v>
      </c>
      <c r="K9950" t="s">
        <v>29707</v>
      </c>
      <c r="L9950" t="s">
        <v>18516</v>
      </c>
      <c r="M9950" t="s">
        <v>18516</v>
      </c>
    </row>
    <row r="9951" spans="1:13" ht="13.5">
      <c r="A9951" t="s">
        <v>3714</v>
      </c>
      <c r="B9951" t="s">
        <v>44224</v>
      </c>
      <c r="C9951" t="s">
        <v>29414</v>
      </c>
      <c r="D9951" t="s">
        <v>29415</v>
      </c>
      <c r="E9951" s="164">
        <v>340</v>
      </c>
      <c r="F9951" s="164">
        <v>285</v>
      </c>
      <c r="G9951" s="165">
        <v>0.83</v>
      </c>
      <c r="H9951" t="s">
        <v>18516</v>
      </c>
      <c r="I9951" s="164">
        <v>109.88</v>
      </c>
      <c r="J9951" s="164">
        <v>394.88</v>
      </c>
      <c r="K9951">
        <v>78</v>
      </c>
      <c r="L9951" t="s">
        <v>18516</v>
      </c>
      <c r="M9951" t="s">
        <v>18516</v>
      </c>
    </row>
    <row r="9952" spans="1:13" ht="13.5">
      <c r="A9952" t="s">
        <v>44225</v>
      </c>
      <c r="B9952" t="s">
        <v>41998</v>
      </c>
      <c r="C9952" t="s">
        <v>29414</v>
      </c>
      <c r="D9952" t="s">
        <v>29415</v>
      </c>
      <c r="E9952" s="164">
        <v>209</v>
      </c>
      <c r="F9952" s="164">
        <v>209</v>
      </c>
      <c r="G9952" t="s">
        <v>18516</v>
      </c>
      <c r="H9952" t="s">
        <v>18516</v>
      </c>
      <c r="I9952" s="164">
        <v>78.09</v>
      </c>
      <c r="J9952" s="164">
        <v>287.09</v>
      </c>
      <c r="K9952">
        <v>70</v>
      </c>
      <c r="L9952" t="s">
        <v>18516</v>
      </c>
      <c r="M9952" t="s">
        <v>18516</v>
      </c>
    </row>
    <row r="9953" spans="1:13" ht="13.5">
      <c r="A9953" t="s">
        <v>44226</v>
      </c>
      <c r="B9953" t="s">
        <v>44227</v>
      </c>
      <c r="C9953" t="s">
        <v>29414</v>
      </c>
      <c r="D9953" t="s">
        <v>29415</v>
      </c>
      <c r="E9953" s="164">
        <v>187</v>
      </c>
      <c r="F9953" s="164">
        <v>110</v>
      </c>
      <c r="G9953" s="165">
        <v>0.58</v>
      </c>
      <c r="H9953" t="s">
        <v>18516</v>
      </c>
      <c r="I9953" s="164">
        <v>39.22</v>
      </c>
      <c r="J9953" s="164">
        <v>149.22</v>
      </c>
      <c r="K9953">
        <v>141</v>
      </c>
      <c r="L9953" t="s">
        <v>18516</v>
      </c>
      <c r="M9953" t="s">
        <v>18516</v>
      </c>
    </row>
    <row r="9954" spans="1:13" ht="13.5">
      <c r="A9954" t="s">
        <v>44228</v>
      </c>
      <c r="B9954" t="s">
        <v>44229</v>
      </c>
      <c r="C9954" t="s">
        <v>29414</v>
      </c>
      <c r="D9954" t="s">
        <v>29415</v>
      </c>
      <c r="E9954" t="s">
        <v>18516</v>
      </c>
      <c r="F9954" t="s">
        <v>18516</v>
      </c>
      <c r="G9954" t="s">
        <v>18516</v>
      </c>
      <c r="H9954" t="s">
        <v>18516</v>
      </c>
      <c r="I9954" t="s">
        <v>18516</v>
      </c>
      <c r="J9954" t="s">
        <v>18516</v>
      </c>
      <c r="K9954" t="s">
        <v>29707</v>
      </c>
      <c r="L9954" t="s">
        <v>18516</v>
      </c>
      <c r="M9954" t="s">
        <v>18516</v>
      </c>
    </row>
    <row r="9955" spans="1:13" ht="13.5">
      <c r="A9955" t="s">
        <v>44230</v>
      </c>
      <c r="B9955" t="s">
        <v>44231</v>
      </c>
      <c r="C9955" t="s">
        <v>29414</v>
      </c>
      <c r="D9955" t="s">
        <v>29415</v>
      </c>
      <c r="E9955" t="s">
        <v>18516</v>
      </c>
      <c r="F9955" t="s">
        <v>18516</v>
      </c>
      <c r="G9955" t="s">
        <v>18516</v>
      </c>
      <c r="H9955" t="s">
        <v>18516</v>
      </c>
      <c r="I9955" t="s">
        <v>18516</v>
      </c>
      <c r="J9955" t="s">
        <v>18516</v>
      </c>
      <c r="K9955" t="s">
        <v>29707</v>
      </c>
      <c r="L9955" t="s">
        <v>18516</v>
      </c>
      <c r="M9955" t="s">
        <v>18516</v>
      </c>
    </row>
    <row r="9956" spans="1:13" ht="13.5">
      <c r="A9956" t="s">
        <v>44232</v>
      </c>
      <c r="B9956" t="s">
        <v>44233</v>
      </c>
      <c r="C9956" t="s">
        <v>29414</v>
      </c>
      <c r="D9956" t="s">
        <v>29415</v>
      </c>
      <c r="E9956" s="164">
        <v>318</v>
      </c>
      <c r="F9956" s="164">
        <v>318</v>
      </c>
      <c r="G9956" t="s">
        <v>18516</v>
      </c>
      <c r="H9956" t="s">
        <v>18516</v>
      </c>
      <c r="I9956" s="164">
        <v>91.04</v>
      </c>
      <c r="J9956" s="164">
        <v>409.04</v>
      </c>
      <c r="K9956">
        <v>1</v>
      </c>
      <c r="L9956" t="s">
        <v>18516</v>
      </c>
      <c r="M9956" t="s">
        <v>18516</v>
      </c>
    </row>
    <row r="9957" spans="1:13" ht="13.5">
      <c r="A9957" t="s">
        <v>44234</v>
      </c>
      <c r="B9957" t="s">
        <v>44235</v>
      </c>
      <c r="C9957" t="s">
        <v>29414</v>
      </c>
      <c r="D9957" t="s">
        <v>29415</v>
      </c>
      <c r="E9957" t="s">
        <v>18516</v>
      </c>
      <c r="F9957" t="s">
        <v>18516</v>
      </c>
      <c r="G9957" t="s">
        <v>18516</v>
      </c>
      <c r="H9957" t="s">
        <v>18516</v>
      </c>
      <c r="I9957" t="s">
        <v>18516</v>
      </c>
      <c r="J9957" t="s">
        <v>18516</v>
      </c>
      <c r="K9957" t="s">
        <v>29707</v>
      </c>
      <c r="L9957" t="s">
        <v>18516</v>
      </c>
      <c r="M9957" t="s">
        <v>18516</v>
      </c>
    </row>
    <row r="9958" spans="1:13" ht="13.5">
      <c r="A9958" t="s">
        <v>6358</v>
      </c>
      <c r="B9958" t="s">
        <v>44236</v>
      </c>
      <c r="C9958" t="s">
        <v>29414</v>
      </c>
      <c r="D9958" t="s">
        <v>29415</v>
      </c>
      <c r="E9958" s="164">
        <v>201</v>
      </c>
      <c r="F9958" s="164">
        <v>160</v>
      </c>
      <c r="G9958" s="165">
        <v>0.79</v>
      </c>
      <c r="H9958" t="s">
        <v>18516</v>
      </c>
      <c r="I9958" s="164">
        <v>72.75</v>
      </c>
      <c r="J9958" s="164">
        <v>232.75</v>
      </c>
      <c r="K9958">
        <v>47</v>
      </c>
      <c r="L9958" t="s">
        <v>29439</v>
      </c>
      <c r="M9958" t="s">
        <v>29459</v>
      </c>
    </row>
    <row r="9959" spans="1:13" ht="13.5">
      <c r="A9959" t="s">
        <v>3235</v>
      </c>
      <c r="B9959" t="s">
        <v>44237</v>
      </c>
      <c r="C9959" t="s">
        <v>29414</v>
      </c>
      <c r="D9959" t="s">
        <v>29415</v>
      </c>
      <c r="E9959" s="164">
        <v>288</v>
      </c>
      <c r="F9959" s="164">
        <v>288</v>
      </c>
      <c r="G9959" t="s">
        <v>18516</v>
      </c>
      <c r="H9959" t="s">
        <v>18516</v>
      </c>
      <c r="I9959" s="164">
        <v>95.48</v>
      </c>
      <c r="J9959" s="164">
        <v>383.48</v>
      </c>
      <c r="K9959">
        <v>247</v>
      </c>
      <c r="L9959" t="s">
        <v>18516</v>
      </c>
      <c r="M9959" t="s">
        <v>18516</v>
      </c>
    </row>
    <row r="9960" spans="1:13" ht="13.5">
      <c r="A9960" t="s">
        <v>44238</v>
      </c>
      <c r="B9960" t="s">
        <v>44239</v>
      </c>
      <c r="C9960" t="s">
        <v>29414</v>
      </c>
      <c r="D9960" t="s">
        <v>29415</v>
      </c>
      <c r="E9960" t="s">
        <v>18516</v>
      </c>
      <c r="F9960" t="s">
        <v>18516</v>
      </c>
      <c r="G9960" t="s">
        <v>18516</v>
      </c>
      <c r="H9960" t="s">
        <v>18516</v>
      </c>
      <c r="I9960" t="s">
        <v>18516</v>
      </c>
      <c r="J9960" t="s">
        <v>18516</v>
      </c>
      <c r="K9960" t="s">
        <v>29707</v>
      </c>
      <c r="L9960" t="s">
        <v>18516</v>
      </c>
      <c r="M9960" t="s">
        <v>18516</v>
      </c>
    </row>
    <row r="9961" spans="1:13" ht="13.5">
      <c r="A9961" t="s">
        <v>44240</v>
      </c>
      <c r="B9961" t="s">
        <v>44241</v>
      </c>
      <c r="C9961" t="s">
        <v>29414</v>
      </c>
      <c r="D9961" t="s">
        <v>29415</v>
      </c>
      <c r="E9961" t="s">
        <v>18516</v>
      </c>
      <c r="F9961" t="s">
        <v>18516</v>
      </c>
      <c r="G9961" t="s">
        <v>18516</v>
      </c>
      <c r="H9961" t="s">
        <v>18516</v>
      </c>
      <c r="I9961" t="s">
        <v>18516</v>
      </c>
      <c r="J9961" t="s">
        <v>18516</v>
      </c>
      <c r="K9961" t="s">
        <v>29707</v>
      </c>
      <c r="L9961" t="s">
        <v>18516</v>
      </c>
      <c r="M9961" t="s">
        <v>18516</v>
      </c>
    </row>
    <row r="9962" spans="1:13" ht="13.5">
      <c r="A9962" t="s">
        <v>2315</v>
      </c>
      <c r="B9962" t="s">
        <v>44242</v>
      </c>
      <c r="C9962" t="s">
        <v>29414</v>
      </c>
      <c r="D9962" t="s">
        <v>29415</v>
      </c>
      <c r="E9962" s="164">
        <v>485</v>
      </c>
      <c r="F9962" s="164">
        <v>375</v>
      </c>
      <c r="G9962" s="165">
        <v>0.77</v>
      </c>
      <c r="H9962" t="s">
        <v>18516</v>
      </c>
      <c r="I9962" s="164">
        <v>152.23</v>
      </c>
      <c r="J9962" s="164">
        <v>527.23</v>
      </c>
      <c r="K9962">
        <v>55</v>
      </c>
      <c r="L9962" t="s">
        <v>18516</v>
      </c>
      <c r="M9962" t="s">
        <v>18516</v>
      </c>
    </row>
    <row r="9963" spans="1:13" ht="13.5">
      <c r="A9963" t="s">
        <v>2334</v>
      </c>
      <c r="B9963" t="s">
        <v>44243</v>
      </c>
      <c r="C9963" t="s">
        <v>29414</v>
      </c>
      <c r="D9963" t="s">
        <v>29415</v>
      </c>
      <c r="E9963" t="s">
        <v>18516</v>
      </c>
      <c r="F9963" t="s">
        <v>18516</v>
      </c>
      <c r="G9963" t="s">
        <v>18516</v>
      </c>
      <c r="H9963" t="s">
        <v>18516</v>
      </c>
      <c r="I9963" t="s">
        <v>18516</v>
      </c>
      <c r="J9963" t="s">
        <v>18516</v>
      </c>
      <c r="K9963" t="s">
        <v>29707</v>
      </c>
      <c r="L9963" t="s">
        <v>18516</v>
      </c>
      <c r="M9963" t="s">
        <v>18516</v>
      </c>
    </row>
    <row r="9964" spans="1:13" ht="13.5">
      <c r="A9964" t="s">
        <v>44244</v>
      </c>
      <c r="B9964" t="s">
        <v>44245</v>
      </c>
      <c r="C9964" t="s">
        <v>29414</v>
      </c>
      <c r="D9964" t="s">
        <v>29415</v>
      </c>
      <c r="E9964" s="164">
        <v>159</v>
      </c>
      <c r="F9964" s="164">
        <v>159</v>
      </c>
      <c r="G9964" t="s">
        <v>18516</v>
      </c>
      <c r="H9964" t="s">
        <v>18516</v>
      </c>
      <c r="I9964" s="164">
        <v>56.18</v>
      </c>
      <c r="J9964" s="164">
        <v>215.18</v>
      </c>
      <c r="K9964">
        <v>122</v>
      </c>
      <c r="L9964" t="s">
        <v>18516</v>
      </c>
      <c r="M9964" t="s">
        <v>18516</v>
      </c>
    </row>
    <row r="9965" spans="1:13" ht="13.5">
      <c r="A9965" t="s">
        <v>44246</v>
      </c>
      <c r="B9965" t="s">
        <v>44247</v>
      </c>
      <c r="C9965" t="s">
        <v>29414</v>
      </c>
      <c r="D9965" t="s">
        <v>29415</v>
      </c>
      <c r="E9965" s="164">
        <v>159</v>
      </c>
      <c r="F9965" s="164">
        <v>159</v>
      </c>
      <c r="G9965" t="s">
        <v>18516</v>
      </c>
      <c r="H9965" t="s">
        <v>18516</v>
      </c>
      <c r="I9965" s="164">
        <v>56.18</v>
      </c>
      <c r="J9965" s="164">
        <v>215.18</v>
      </c>
      <c r="K9965">
        <v>133</v>
      </c>
      <c r="L9965" t="s">
        <v>29410</v>
      </c>
      <c r="M9965" t="s">
        <v>30359</v>
      </c>
    </row>
    <row r="9966" spans="1:13" ht="13.5">
      <c r="A9966" t="s">
        <v>44248</v>
      </c>
      <c r="B9966" t="s">
        <v>44249</v>
      </c>
      <c r="C9966" t="s">
        <v>29414</v>
      </c>
      <c r="D9966" t="s">
        <v>29415</v>
      </c>
      <c r="E9966" s="164">
        <v>278</v>
      </c>
      <c r="F9966" s="164">
        <v>278</v>
      </c>
      <c r="G9966" t="s">
        <v>18516</v>
      </c>
      <c r="H9966" t="s">
        <v>18516</v>
      </c>
      <c r="I9966" s="164">
        <v>85.6</v>
      </c>
      <c r="J9966" s="164">
        <v>363.6</v>
      </c>
      <c r="K9966">
        <v>361</v>
      </c>
      <c r="L9966" t="s">
        <v>18516</v>
      </c>
      <c r="M9966" t="s">
        <v>18516</v>
      </c>
    </row>
    <row r="9967" spans="1:13" ht="13.5">
      <c r="A9967" t="s">
        <v>9358</v>
      </c>
      <c r="B9967" t="s">
        <v>44250</v>
      </c>
      <c r="C9967" t="s">
        <v>29414</v>
      </c>
      <c r="D9967" t="s">
        <v>29415</v>
      </c>
      <c r="E9967" t="s">
        <v>18516</v>
      </c>
      <c r="F9967" t="s">
        <v>18516</v>
      </c>
      <c r="G9967" t="s">
        <v>18516</v>
      </c>
      <c r="H9967" t="s">
        <v>18516</v>
      </c>
      <c r="I9967" t="s">
        <v>18516</v>
      </c>
      <c r="J9967" t="s">
        <v>18516</v>
      </c>
      <c r="K9967" t="s">
        <v>29707</v>
      </c>
      <c r="L9967" t="s">
        <v>18516</v>
      </c>
      <c r="M9967" t="s">
        <v>18516</v>
      </c>
    </row>
    <row r="9968" spans="1:13" ht="13.5">
      <c r="A9968" t="s">
        <v>2276</v>
      </c>
      <c r="B9968" t="s">
        <v>44251</v>
      </c>
      <c r="C9968" t="s">
        <v>29414</v>
      </c>
      <c r="D9968" t="s">
        <v>29415</v>
      </c>
      <c r="E9968" s="164">
        <v>436</v>
      </c>
      <c r="F9968" s="164">
        <v>299</v>
      </c>
      <c r="G9968" s="165">
        <v>0.68</v>
      </c>
      <c r="H9968" t="s">
        <v>18516</v>
      </c>
      <c r="I9968" s="164">
        <v>137.74</v>
      </c>
      <c r="J9968" s="164">
        <v>436.74</v>
      </c>
      <c r="K9968">
        <v>1</v>
      </c>
      <c r="L9968" t="s">
        <v>18516</v>
      </c>
      <c r="M9968" t="s">
        <v>18516</v>
      </c>
    </row>
    <row r="9969" spans="1:13" ht="13.5">
      <c r="A9969" t="s">
        <v>2267</v>
      </c>
      <c r="B9969" t="s">
        <v>44252</v>
      </c>
      <c r="C9969" t="s">
        <v>29414</v>
      </c>
      <c r="D9969" t="s">
        <v>29415</v>
      </c>
      <c r="E9969" s="164">
        <v>415</v>
      </c>
      <c r="F9969" s="164">
        <v>290</v>
      </c>
      <c r="G9969" s="165">
        <v>0.69</v>
      </c>
      <c r="H9969" t="s">
        <v>18516</v>
      </c>
      <c r="I9969" s="164">
        <v>123.2</v>
      </c>
      <c r="J9969" s="164">
        <v>413.2</v>
      </c>
      <c r="K9969">
        <v>37</v>
      </c>
      <c r="L9969" t="s">
        <v>18516</v>
      </c>
      <c r="M9969" t="s">
        <v>18516</v>
      </c>
    </row>
    <row r="9970" spans="1:13" ht="13.5">
      <c r="A9970" t="s">
        <v>44253</v>
      </c>
      <c r="B9970" t="s">
        <v>44254</v>
      </c>
      <c r="C9970" t="s">
        <v>29414</v>
      </c>
      <c r="D9970" t="s">
        <v>29415</v>
      </c>
      <c r="E9970" s="164">
        <v>308</v>
      </c>
      <c r="F9970" s="164">
        <v>308</v>
      </c>
      <c r="G9970" t="s">
        <v>18516</v>
      </c>
      <c r="H9970" t="s">
        <v>18516</v>
      </c>
      <c r="I9970" s="164">
        <v>98.03</v>
      </c>
      <c r="J9970" s="164">
        <v>406.03</v>
      </c>
      <c r="K9970">
        <v>78</v>
      </c>
      <c r="L9970" t="s">
        <v>18516</v>
      </c>
      <c r="M9970" t="s">
        <v>18516</v>
      </c>
    </row>
    <row r="9971" spans="1:13" ht="13.5">
      <c r="A9971" t="s">
        <v>7644</v>
      </c>
      <c r="B9971" t="s">
        <v>44255</v>
      </c>
      <c r="C9971" t="s">
        <v>29414</v>
      </c>
      <c r="D9971" t="s">
        <v>29415</v>
      </c>
      <c r="E9971" t="s">
        <v>18516</v>
      </c>
      <c r="F9971" t="s">
        <v>18516</v>
      </c>
      <c r="G9971" t="s">
        <v>18516</v>
      </c>
      <c r="H9971" t="s">
        <v>18516</v>
      </c>
      <c r="I9971" t="s">
        <v>18516</v>
      </c>
      <c r="J9971" t="s">
        <v>18516</v>
      </c>
      <c r="K9971" t="s">
        <v>29707</v>
      </c>
      <c r="L9971" t="s">
        <v>18516</v>
      </c>
      <c r="M9971" t="s">
        <v>18516</v>
      </c>
    </row>
    <row r="9972" spans="1:13" ht="13.5">
      <c r="A9972" t="s">
        <v>2297</v>
      </c>
      <c r="B9972" t="s">
        <v>44256</v>
      </c>
      <c r="C9972" t="s">
        <v>29414</v>
      </c>
      <c r="D9972" t="s">
        <v>29415</v>
      </c>
      <c r="E9972" s="164">
        <v>304</v>
      </c>
      <c r="F9972" s="164">
        <v>304</v>
      </c>
      <c r="G9972" t="s">
        <v>18516</v>
      </c>
      <c r="H9972" t="s">
        <v>18516</v>
      </c>
      <c r="I9972" s="164">
        <v>150.79</v>
      </c>
      <c r="J9972" s="164">
        <v>454.79</v>
      </c>
      <c r="K9972">
        <v>2</v>
      </c>
      <c r="L9972" t="s">
        <v>18516</v>
      </c>
      <c r="M9972" t="s">
        <v>18516</v>
      </c>
    </row>
    <row r="9973" spans="1:13" ht="13.5">
      <c r="A9973" t="s">
        <v>44257</v>
      </c>
      <c r="B9973" t="s">
        <v>44258</v>
      </c>
      <c r="C9973" t="s">
        <v>29414</v>
      </c>
      <c r="D9973" t="s">
        <v>29415</v>
      </c>
      <c r="E9973" s="164">
        <v>350</v>
      </c>
      <c r="F9973" s="164">
        <v>350</v>
      </c>
      <c r="G9973" t="s">
        <v>18516</v>
      </c>
      <c r="H9973" t="s">
        <v>18516</v>
      </c>
      <c r="I9973" s="164">
        <v>101.58</v>
      </c>
      <c r="J9973" s="164">
        <v>451.58</v>
      </c>
      <c r="K9973">
        <v>0</v>
      </c>
      <c r="L9973" t="s">
        <v>18516</v>
      </c>
      <c r="M9973" t="s">
        <v>18516</v>
      </c>
    </row>
    <row r="9974" spans="1:13" ht="13.5">
      <c r="A9974" t="s">
        <v>44259</v>
      </c>
      <c r="B9974" t="s">
        <v>44260</v>
      </c>
      <c r="C9974" t="s">
        <v>29414</v>
      </c>
      <c r="D9974" t="s">
        <v>29415</v>
      </c>
      <c r="E9974" s="164">
        <v>314</v>
      </c>
      <c r="F9974" s="164">
        <v>314</v>
      </c>
      <c r="G9974" t="s">
        <v>18516</v>
      </c>
      <c r="H9974" t="s">
        <v>18516</v>
      </c>
      <c r="I9974" s="164">
        <v>78.79</v>
      </c>
      <c r="J9974" s="164">
        <v>392.79</v>
      </c>
      <c r="K9974">
        <v>139</v>
      </c>
      <c r="L9974" t="s">
        <v>18516</v>
      </c>
      <c r="M9974" t="s">
        <v>18516</v>
      </c>
    </row>
    <row r="9975" spans="1:13" ht="13.5">
      <c r="A9975" t="s">
        <v>4269</v>
      </c>
      <c r="B9975" t="s">
        <v>44261</v>
      </c>
      <c r="C9975" t="s">
        <v>29414</v>
      </c>
      <c r="D9975" t="s">
        <v>29415</v>
      </c>
      <c r="E9975" s="164">
        <v>374</v>
      </c>
      <c r="F9975" s="164">
        <v>374</v>
      </c>
      <c r="G9975" t="s">
        <v>18516</v>
      </c>
      <c r="H9975" t="s">
        <v>18516</v>
      </c>
      <c r="I9975" s="164">
        <v>149.01</v>
      </c>
      <c r="J9975" s="164">
        <v>523.01</v>
      </c>
      <c r="K9975">
        <v>10</v>
      </c>
      <c r="L9975" t="s">
        <v>18516</v>
      </c>
      <c r="M9975" t="s">
        <v>18516</v>
      </c>
    </row>
    <row r="9976" spans="1:13" ht="13.5">
      <c r="A9976" t="s">
        <v>3416</v>
      </c>
      <c r="B9976" t="s">
        <v>44262</v>
      </c>
      <c r="C9976" t="s">
        <v>29414</v>
      </c>
      <c r="D9976" t="s">
        <v>29415</v>
      </c>
      <c r="E9976" t="s">
        <v>18516</v>
      </c>
      <c r="F9976" t="s">
        <v>18516</v>
      </c>
      <c r="G9976" t="s">
        <v>18516</v>
      </c>
      <c r="H9976" t="s">
        <v>18516</v>
      </c>
      <c r="I9976" t="s">
        <v>18516</v>
      </c>
      <c r="J9976" t="s">
        <v>18516</v>
      </c>
      <c r="K9976" t="s">
        <v>29707</v>
      </c>
      <c r="L9976" t="s">
        <v>18516</v>
      </c>
      <c r="M9976" t="s">
        <v>18516</v>
      </c>
    </row>
    <row r="9977" spans="1:13" ht="13.5">
      <c r="A9977" t="s">
        <v>3413</v>
      </c>
      <c r="B9977" t="s">
        <v>44263</v>
      </c>
      <c r="C9977" t="s">
        <v>29414</v>
      </c>
      <c r="D9977" t="s">
        <v>29415</v>
      </c>
      <c r="E9977" t="s">
        <v>18516</v>
      </c>
      <c r="F9977" t="s">
        <v>18516</v>
      </c>
      <c r="G9977" t="s">
        <v>18516</v>
      </c>
      <c r="H9977" t="s">
        <v>18516</v>
      </c>
      <c r="I9977" t="s">
        <v>18516</v>
      </c>
      <c r="J9977" t="s">
        <v>18516</v>
      </c>
      <c r="K9977" t="s">
        <v>29707</v>
      </c>
      <c r="L9977" t="s">
        <v>18516</v>
      </c>
      <c r="M9977" t="s">
        <v>18516</v>
      </c>
    </row>
    <row r="9978" spans="1:13" ht="13.5">
      <c r="A9978" t="s">
        <v>893</v>
      </c>
      <c r="B9978" t="s">
        <v>33927</v>
      </c>
      <c r="C9978" t="s">
        <v>29414</v>
      </c>
      <c r="D9978" t="s">
        <v>29415</v>
      </c>
      <c r="E9978" t="s">
        <v>18516</v>
      </c>
      <c r="F9978" t="s">
        <v>18516</v>
      </c>
      <c r="G9978" t="s">
        <v>18516</v>
      </c>
      <c r="H9978" t="s">
        <v>18516</v>
      </c>
      <c r="I9978" t="s">
        <v>18516</v>
      </c>
      <c r="J9978" t="s">
        <v>18516</v>
      </c>
      <c r="K9978" t="s">
        <v>29707</v>
      </c>
      <c r="L9978" t="s">
        <v>18516</v>
      </c>
      <c r="M9978" t="s">
        <v>18516</v>
      </c>
    </row>
    <row r="9979" spans="1:13" ht="13.5">
      <c r="A9979" t="s">
        <v>3689</v>
      </c>
      <c r="B9979" t="s">
        <v>44264</v>
      </c>
      <c r="C9979" t="s">
        <v>29414</v>
      </c>
      <c r="D9979" t="s">
        <v>29415</v>
      </c>
      <c r="E9979" s="164">
        <v>199</v>
      </c>
      <c r="F9979" s="164">
        <v>199</v>
      </c>
      <c r="G9979" t="s">
        <v>18516</v>
      </c>
      <c r="H9979" t="s">
        <v>18516</v>
      </c>
      <c r="I9979" s="164">
        <v>45.24</v>
      </c>
      <c r="J9979" s="164">
        <v>244.24</v>
      </c>
      <c r="K9979">
        <v>12</v>
      </c>
      <c r="L9979" t="s">
        <v>29410</v>
      </c>
      <c r="M9979" t="s">
        <v>30952</v>
      </c>
    </row>
    <row r="9980" spans="1:13" ht="13.5">
      <c r="A9980" t="s">
        <v>44265</v>
      </c>
      <c r="B9980" t="s">
        <v>44266</v>
      </c>
      <c r="C9980" t="s">
        <v>29414</v>
      </c>
      <c r="D9980" t="s">
        <v>29415</v>
      </c>
      <c r="E9980" s="164">
        <v>410</v>
      </c>
      <c r="F9980" s="164">
        <v>410</v>
      </c>
      <c r="G9980" t="s">
        <v>18516</v>
      </c>
      <c r="H9980" t="s">
        <v>18516</v>
      </c>
      <c r="I9980" s="164">
        <v>157.33</v>
      </c>
      <c r="J9980" s="164">
        <v>567.33</v>
      </c>
      <c r="K9980">
        <v>1</v>
      </c>
      <c r="L9980" t="s">
        <v>18516</v>
      </c>
      <c r="M9980" t="s">
        <v>18516</v>
      </c>
    </row>
    <row r="9981" spans="1:13" ht="13.5">
      <c r="A9981" t="s">
        <v>44267</v>
      </c>
      <c r="B9981" t="s">
        <v>44268</v>
      </c>
      <c r="C9981" t="s">
        <v>29414</v>
      </c>
      <c r="D9981" t="s">
        <v>29415</v>
      </c>
      <c r="E9981" s="164">
        <v>410</v>
      </c>
      <c r="F9981" s="164">
        <v>410</v>
      </c>
      <c r="G9981" t="s">
        <v>18516</v>
      </c>
      <c r="H9981" t="s">
        <v>18516</v>
      </c>
      <c r="I9981" s="164">
        <v>157.33</v>
      </c>
      <c r="J9981" s="164">
        <v>567.33</v>
      </c>
      <c r="K9981">
        <v>0</v>
      </c>
      <c r="L9981" t="s">
        <v>18516</v>
      </c>
      <c r="M9981" t="s">
        <v>18516</v>
      </c>
    </row>
    <row r="9982" spans="1:13" ht="13.5">
      <c r="A9982" t="s">
        <v>44269</v>
      </c>
      <c r="B9982" t="s">
        <v>44270</v>
      </c>
      <c r="C9982" t="s">
        <v>29414</v>
      </c>
      <c r="D9982" t="s">
        <v>29415</v>
      </c>
      <c r="E9982" t="s">
        <v>18516</v>
      </c>
      <c r="F9982" t="s">
        <v>18516</v>
      </c>
      <c r="G9982" t="s">
        <v>18516</v>
      </c>
      <c r="H9982" t="s">
        <v>18516</v>
      </c>
      <c r="I9982" t="s">
        <v>18516</v>
      </c>
      <c r="J9982" t="s">
        <v>18516</v>
      </c>
      <c r="K9982" t="s">
        <v>29707</v>
      </c>
      <c r="L9982" t="s">
        <v>18516</v>
      </c>
      <c r="M9982" t="s">
        <v>18516</v>
      </c>
    </row>
    <row r="9983" spans="1:13" ht="13.5">
      <c r="A9983" t="s">
        <v>44271</v>
      </c>
      <c r="B9983" t="s">
        <v>44272</v>
      </c>
      <c r="C9983" t="s">
        <v>29414</v>
      </c>
      <c r="D9983" t="s">
        <v>29415</v>
      </c>
      <c r="E9983" s="164">
        <v>314</v>
      </c>
      <c r="F9983" s="164">
        <v>314</v>
      </c>
      <c r="G9983" t="s">
        <v>18516</v>
      </c>
      <c r="H9983" t="s">
        <v>18516</v>
      </c>
      <c r="I9983" s="164">
        <v>78.79</v>
      </c>
      <c r="J9983" s="164">
        <v>392.79</v>
      </c>
      <c r="K9983">
        <v>97</v>
      </c>
      <c r="L9983" t="s">
        <v>29410</v>
      </c>
      <c r="M9983" t="s">
        <v>30952</v>
      </c>
    </row>
    <row r="9984" spans="1:13" ht="13.5">
      <c r="A9984" t="s">
        <v>44273</v>
      </c>
      <c r="B9984" t="s">
        <v>44274</v>
      </c>
      <c r="C9984" t="s">
        <v>29414</v>
      </c>
      <c r="D9984" t="s">
        <v>29415</v>
      </c>
      <c r="E9984" t="s">
        <v>18516</v>
      </c>
      <c r="F9984" t="s">
        <v>18516</v>
      </c>
      <c r="G9984" t="s">
        <v>18516</v>
      </c>
      <c r="H9984" t="s">
        <v>18516</v>
      </c>
      <c r="I9984" t="s">
        <v>18516</v>
      </c>
      <c r="J9984" t="s">
        <v>18516</v>
      </c>
      <c r="K9984" t="s">
        <v>29707</v>
      </c>
      <c r="L9984" t="s">
        <v>18516</v>
      </c>
      <c r="M9984" t="s">
        <v>18516</v>
      </c>
    </row>
    <row r="9985" spans="1:13" ht="13.5">
      <c r="A9985" t="s">
        <v>44275</v>
      </c>
      <c r="B9985" t="s">
        <v>44276</v>
      </c>
      <c r="C9985" t="s">
        <v>29414</v>
      </c>
      <c r="D9985" t="s">
        <v>29415</v>
      </c>
      <c r="E9985" t="s">
        <v>18516</v>
      </c>
      <c r="F9985" t="s">
        <v>18516</v>
      </c>
      <c r="G9985" t="s">
        <v>18516</v>
      </c>
      <c r="H9985" t="s">
        <v>18516</v>
      </c>
      <c r="I9985" t="s">
        <v>18516</v>
      </c>
      <c r="J9985" t="s">
        <v>18516</v>
      </c>
      <c r="K9985" t="s">
        <v>29707</v>
      </c>
      <c r="L9985" t="s">
        <v>18516</v>
      </c>
      <c r="M9985" t="s">
        <v>18516</v>
      </c>
    </row>
    <row r="9986" spans="1:13" ht="13.5">
      <c r="A9986" t="s">
        <v>44277</v>
      </c>
      <c r="B9986" t="s">
        <v>44278</v>
      </c>
      <c r="C9986" t="s">
        <v>29414</v>
      </c>
      <c r="D9986" t="s">
        <v>29415</v>
      </c>
      <c r="E9986" t="s">
        <v>18516</v>
      </c>
      <c r="F9986" t="s">
        <v>18516</v>
      </c>
      <c r="G9986" t="s">
        <v>18516</v>
      </c>
      <c r="H9986" t="s">
        <v>18516</v>
      </c>
      <c r="I9986" t="s">
        <v>18516</v>
      </c>
      <c r="J9986" t="s">
        <v>18516</v>
      </c>
      <c r="K9986" t="s">
        <v>29707</v>
      </c>
      <c r="L9986" t="s">
        <v>18516</v>
      </c>
      <c r="M9986" t="s">
        <v>18516</v>
      </c>
    </row>
    <row r="9987" spans="1:13" ht="13.5">
      <c r="A9987" t="s">
        <v>44279</v>
      </c>
      <c r="B9987" t="s">
        <v>44280</v>
      </c>
      <c r="C9987" t="s">
        <v>29414</v>
      </c>
      <c r="D9987" t="s">
        <v>29415</v>
      </c>
      <c r="E9987" s="164">
        <v>436</v>
      </c>
      <c r="F9987" s="164">
        <v>436</v>
      </c>
      <c r="G9987" t="s">
        <v>18516</v>
      </c>
      <c r="H9987" t="s">
        <v>18516</v>
      </c>
      <c r="I9987" s="164">
        <v>138.49</v>
      </c>
      <c r="J9987" s="164">
        <v>574.49</v>
      </c>
      <c r="K9987">
        <v>155</v>
      </c>
      <c r="L9987" t="s">
        <v>18516</v>
      </c>
      <c r="M9987" t="s">
        <v>18516</v>
      </c>
    </row>
    <row r="9988" spans="1:13" ht="13.5">
      <c r="A9988" t="s">
        <v>44281</v>
      </c>
      <c r="B9988" t="s">
        <v>44282</v>
      </c>
      <c r="C9988" t="s">
        <v>29414</v>
      </c>
      <c r="D9988" t="s">
        <v>29415</v>
      </c>
      <c r="E9988" s="164">
        <v>274</v>
      </c>
      <c r="F9988" s="164">
        <v>274</v>
      </c>
      <c r="G9988" t="s">
        <v>18516</v>
      </c>
      <c r="H9988" t="s">
        <v>18516</v>
      </c>
      <c r="I9988" s="164">
        <v>84.93</v>
      </c>
      <c r="J9988" s="164">
        <v>358.93</v>
      </c>
      <c r="K9988">
        <v>11</v>
      </c>
      <c r="L9988" t="s">
        <v>29410</v>
      </c>
      <c r="M9988" t="s">
        <v>29711</v>
      </c>
    </row>
    <row r="9989" spans="1:13" ht="13.5">
      <c r="A9989" t="s">
        <v>44283</v>
      </c>
      <c r="B9989" t="s">
        <v>44284</v>
      </c>
      <c r="C9989" t="s">
        <v>29414</v>
      </c>
      <c r="D9989" t="s">
        <v>29415</v>
      </c>
      <c r="E9989" s="164">
        <v>379</v>
      </c>
      <c r="F9989" s="164">
        <v>379</v>
      </c>
      <c r="G9989" t="s">
        <v>18516</v>
      </c>
      <c r="H9989" t="s">
        <v>18516</v>
      </c>
      <c r="I9989" s="164">
        <v>124.55</v>
      </c>
      <c r="J9989" s="164">
        <v>503.55</v>
      </c>
      <c r="K9989">
        <v>68</v>
      </c>
      <c r="L9989" t="s">
        <v>29410</v>
      </c>
      <c r="M9989" t="s">
        <v>29711</v>
      </c>
    </row>
    <row r="9990" spans="1:13" ht="13.5">
      <c r="A9990" t="s">
        <v>44285</v>
      </c>
      <c r="B9990" t="s">
        <v>44286</v>
      </c>
      <c r="C9990" t="s">
        <v>29414</v>
      </c>
      <c r="D9990" t="s">
        <v>29415</v>
      </c>
      <c r="E9990" t="s">
        <v>18516</v>
      </c>
      <c r="F9990" t="s">
        <v>18516</v>
      </c>
      <c r="G9990" t="s">
        <v>18516</v>
      </c>
      <c r="H9990" t="s">
        <v>18516</v>
      </c>
      <c r="I9990" t="s">
        <v>18516</v>
      </c>
      <c r="J9990" t="s">
        <v>18516</v>
      </c>
      <c r="K9990" t="s">
        <v>29707</v>
      </c>
      <c r="L9990" t="s">
        <v>18516</v>
      </c>
      <c r="M9990" t="s">
        <v>18516</v>
      </c>
    </row>
    <row r="9991" spans="1:13" ht="13.5">
      <c r="A9991" t="s">
        <v>44287</v>
      </c>
      <c r="B9991" t="s">
        <v>44288</v>
      </c>
      <c r="C9991" t="s">
        <v>29414</v>
      </c>
      <c r="D9991" t="s">
        <v>29415</v>
      </c>
      <c r="E9991" s="164">
        <v>187</v>
      </c>
      <c r="F9991" s="164">
        <v>110</v>
      </c>
      <c r="G9991" s="165">
        <v>0.58</v>
      </c>
      <c r="H9991" t="s">
        <v>18516</v>
      </c>
      <c r="I9991" s="164">
        <v>39.22</v>
      </c>
      <c r="J9991" s="164">
        <v>149.22</v>
      </c>
      <c r="K9991">
        <v>170</v>
      </c>
      <c r="L9991" t="s">
        <v>18516</v>
      </c>
      <c r="M9991" t="s">
        <v>18516</v>
      </c>
    </row>
    <row r="9992" spans="1:13" ht="13.5">
      <c r="A9992" t="s">
        <v>44289</v>
      </c>
      <c r="B9992" t="s">
        <v>44290</v>
      </c>
      <c r="C9992" t="s">
        <v>29414</v>
      </c>
      <c r="D9992" t="s">
        <v>29415</v>
      </c>
      <c r="E9992" s="164">
        <v>220</v>
      </c>
      <c r="F9992" s="164">
        <v>220</v>
      </c>
      <c r="G9992" t="s">
        <v>18516</v>
      </c>
      <c r="H9992" t="s">
        <v>18516</v>
      </c>
      <c r="I9992" s="164">
        <v>79.52</v>
      </c>
      <c r="J9992" s="164">
        <v>299.52</v>
      </c>
      <c r="K9992">
        <v>65</v>
      </c>
      <c r="L9992" t="s">
        <v>18516</v>
      </c>
      <c r="M9992" t="s">
        <v>18516</v>
      </c>
    </row>
    <row r="9993" spans="1:13" ht="13.5">
      <c r="A9993" t="s">
        <v>44291</v>
      </c>
      <c r="B9993" t="s">
        <v>44292</v>
      </c>
      <c r="C9993" t="s">
        <v>29414</v>
      </c>
      <c r="D9993" t="s">
        <v>29415</v>
      </c>
      <c r="E9993" t="s">
        <v>18516</v>
      </c>
      <c r="F9993" t="s">
        <v>18516</v>
      </c>
      <c r="G9993" t="s">
        <v>18516</v>
      </c>
      <c r="H9993" t="s">
        <v>18516</v>
      </c>
      <c r="I9993" t="s">
        <v>18516</v>
      </c>
      <c r="J9993" t="s">
        <v>18516</v>
      </c>
      <c r="K9993" t="s">
        <v>29707</v>
      </c>
      <c r="L9993" t="s">
        <v>18516</v>
      </c>
      <c r="M9993" t="s">
        <v>18516</v>
      </c>
    </row>
    <row r="9994" spans="1:13" ht="13.5">
      <c r="A9994" t="s">
        <v>44293</v>
      </c>
      <c r="B9994" t="s">
        <v>44294</v>
      </c>
      <c r="C9994" t="s">
        <v>29414</v>
      </c>
      <c r="D9994" t="s">
        <v>29415</v>
      </c>
      <c r="E9994" s="164">
        <v>177</v>
      </c>
      <c r="F9994" s="164">
        <v>177</v>
      </c>
      <c r="G9994" t="s">
        <v>18516</v>
      </c>
      <c r="H9994" t="s">
        <v>18516</v>
      </c>
      <c r="I9994" s="164">
        <v>42.1</v>
      </c>
      <c r="J9994" s="164">
        <v>219.1</v>
      </c>
      <c r="K9994">
        <v>75</v>
      </c>
      <c r="L9994" t="s">
        <v>18516</v>
      </c>
      <c r="M9994" t="s">
        <v>18516</v>
      </c>
    </row>
    <row r="9995" spans="1:13" ht="13.5">
      <c r="A9995" t="s">
        <v>26816</v>
      </c>
      <c r="B9995" t="s">
        <v>44295</v>
      </c>
      <c r="C9995" t="s">
        <v>29414</v>
      </c>
      <c r="D9995" t="s">
        <v>29415</v>
      </c>
      <c r="E9995" t="s">
        <v>18516</v>
      </c>
      <c r="F9995" t="s">
        <v>18516</v>
      </c>
      <c r="G9995" t="s">
        <v>18516</v>
      </c>
      <c r="H9995" t="s">
        <v>18516</v>
      </c>
      <c r="I9995" t="s">
        <v>18516</v>
      </c>
      <c r="J9995" t="s">
        <v>18516</v>
      </c>
      <c r="K9995" t="s">
        <v>29707</v>
      </c>
      <c r="L9995" t="s">
        <v>18516</v>
      </c>
      <c r="M9995" t="s">
        <v>18516</v>
      </c>
    </row>
    <row r="9996" spans="1:13" ht="13.5">
      <c r="A9996" t="s">
        <v>7996</v>
      </c>
      <c r="B9996" t="s">
        <v>44296</v>
      </c>
      <c r="C9996" t="s">
        <v>29414</v>
      </c>
      <c r="D9996" t="s">
        <v>29415</v>
      </c>
      <c r="E9996" t="s">
        <v>18516</v>
      </c>
      <c r="F9996" t="s">
        <v>18516</v>
      </c>
      <c r="G9996" t="s">
        <v>18516</v>
      </c>
      <c r="H9996" t="s">
        <v>18516</v>
      </c>
      <c r="I9996" t="s">
        <v>18516</v>
      </c>
      <c r="J9996" t="s">
        <v>18516</v>
      </c>
      <c r="K9996" t="s">
        <v>29707</v>
      </c>
      <c r="L9996" t="s">
        <v>18516</v>
      </c>
      <c r="M9996" t="s">
        <v>18516</v>
      </c>
    </row>
    <row r="9997" spans="1:13" ht="13.5">
      <c r="A9997" t="s">
        <v>7314</v>
      </c>
      <c r="B9997" t="s">
        <v>44297</v>
      </c>
      <c r="C9997" t="s">
        <v>29414</v>
      </c>
      <c r="D9997" t="s">
        <v>29415</v>
      </c>
      <c r="E9997" s="164">
        <v>272</v>
      </c>
      <c r="F9997" s="164">
        <v>272</v>
      </c>
      <c r="G9997" t="s">
        <v>18516</v>
      </c>
      <c r="H9997" t="s">
        <v>18516</v>
      </c>
      <c r="I9997" s="164">
        <v>85.21</v>
      </c>
      <c r="J9997" s="164">
        <v>357.21</v>
      </c>
      <c r="K9997">
        <v>171</v>
      </c>
      <c r="L9997" t="s">
        <v>18516</v>
      </c>
      <c r="M9997" t="s">
        <v>18516</v>
      </c>
    </row>
    <row r="9998" spans="1:13" ht="13.5">
      <c r="A9998" t="s">
        <v>44298</v>
      </c>
      <c r="B9998" t="s">
        <v>44299</v>
      </c>
      <c r="C9998" t="s">
        <v>29414</v>
      </c>
      <c r="D9998" t="s">
        <v>29415</v>
      </c>
      <c r="E9998" s="164">
        <v>320</v>
      </c>
      <c r="F9998" s="164">
        <v>320</v>
      </c>
      <c r="G9998" t="s">
        <v>18516</v>
      </c>
      <c r="H9998" t="s">
        <v>18516</v>
      </c>
      <c r="I9998" s="164">
        <v>107.16</v>
      </c>
      <c r="J9998" s="164">
        <v>427.16</v>
      </c>
      <c r="K9998">
        <v>64</v>
      </c>
      <c r="L9998" t="s">
        <v>18516</v>
      </c>
      <c r="M9998" t="s">
        <v>18516</v>
      </c>
    </row>
    <row r="9999" spans="1:13" ht="13.5">
      <c r="A9999" t="s">
        <v>4566</v>
      </c>
      <c r="B9999" t="s">
        <v>44300</v>
      </c>
      <c r="C9999" t="s">
        <v>29414</v>
      </c>
      <c r="D9999" t="s">
        <v>29415</v>
      </c>
      <c r="E9999" s="164">
        <v>212</v>
      </c>
      <c r="F9999" s="164">
        <v>170</v>
      </c>
      <c r="G9999" s="165">
        <v>0.8</v>
      </c>
      <c r="H9999" t="s">
        <v>18516</v>
      </c>
      <c r="I9999" s="164">
        <v>77.16</v>
      </c>
      <c r="J9999" s="164">
        <v>247.16</v>
      </c>
      <c r="K9999">
        <v>183</v>
      </c>
      <c r="L9999" t="s">
        <v>18516</v>
      </c>
      <c r="M9999" t="s">
        <v>18516</v>
      </c>
    </row>
    <row r="10000" spans="1:13" ht="13.5">
      <c r="A10000" t="s">
        <v>4249</v>
      </c>
      <c r="B10000" t="s">
        <v>44301</v>
      </c>
      <c r="C10000" t="s">
        <v>29414</v>
      </c>
      <c r="D10000" t="s">
        <v>29415</v>
      </c>
      <c r="E10000" s="164">
        <v>285</v>
      </c>
      <c r="F10000" s="164">
        <v>245</v>
      </c>
      <c r="G10000" s="165">
        <v>0.85</v>
      </c>
      <c r="H10000" t="s">
        <v>18516</v>
      </c>
      <c r="I10000" s="164">
        <v>138.27</v>
      </c>
      <c r="J10000" s="164">
        <v>383.27</v>
      </c>
      <c r="K10000">
        <v>102</v>
      </c>
      <c r="L10000" t="s">
        <v>18516</v>
      </c>
      <c r="M10000" t="s">
        <v>18516</v>
      </c>
    </row>
    <row r="10001" spans="1:13" ht="13.5">
      <c r="A10001" t="s">
        <v>4263</v>
      </c>
      <c r="B10001" t="s">
        <v>44302</v>
      </c>
      <c r="C10001" t="s">
        <v>29414</v>
      </c>
      <c r="D10001" t="s">
        <v>29415</v>
      </c>
      <c r="E10001" t="s">
        <v>18516</v>
      </c>
      <c r="F10001" t="s">
        <v>18516</v>
      </c>
      <c r="G10001" t="s">
        <v>18516</v>
      </c>
      <c r="H10001" t="s">
        <v>18516</v>
      </c>
      <c r="I10001" t="s">
        <v>18516</v>
      </c>
      <c r="J10001" t="s">
        <v>18516</v>
      </c>
      <c r="K10001" t="s">
        <v>29707</v>
      </c>
      <c r="L10001" t="s">
        <v>18516</v>
      </c>
      <c r="M10001" t="s">
        <v>18516</v>
      </c>
    </row>
    <row r="10002" spans="1:13" ht="13.5">
      <c r="A10002" t="s">
        <v>3964</v>
      </c>
      <c r="B10002" t="s">
        <v>34293</v>
      </c>
      <c r="C10002" t="s">
        <v>29414</v>
      </c>
      <c r="D10002" t="s">
        <v>29415</v>
      </c>
      <c r="E10002" t="s">
        <v>18516</v>
      </c>
      <c r="F10002" t="s">
        <v>18516</v>
      </c>
      <c r="G10002" t="s">
        <v>18516</v>
      </c>
      <c r="H10002" t="s">
        <v>18516</v>
      </c>
      <c r="I10002" t="s">
        <v>18516</v>
      </c>
      <c r="J10002" t="s">
        <v>18516</v>
      </c>
      <c r="K10002" t="s">
        <v>29707</v>
      </c>
      <c r="L10002" t="s">
        <v>18516</v>
      </c>
      <c r="M10002" t="s">
        <v>18516</v>
      </c>
    </row>
    <row r="10003" spans="1:13" ht="13.5">
      <c r="A10003" t="s">
        <v>44303</v>
      </c>
      <c r="B10003" t="s">
        <v>44304</v>
      </c>
      <c r="C10003" t="s">
        <v>29414</v>
      </c>
      <c r="D10003" t="s">
        <v>29415</v>
      </c>
      <c r="E10003" t="s">
        <v>18516</v>
      </c>
      <c r="F10003" t="s">
        <v>18516</v>
      </c>
      <c r="G10003" t="s">
        <v>18516</v>
      </c>
      <c r="H10003" t="s">
        <v>18516</v>
      </c>
      <c r="I10003" t="s">
        <v>18516</v>
      </c>
      <c r="J10003" t="s">
        <v>18516</v>
      </c>
      <c r="K10003" t="s">
        <v>29707</v>
      </c>
      <c r="L10003" t="s">
        <v>18516</v>
      </c>
      <c r="M10003" t="s">
        <v>18516</v>
      </c>
    </row>
    <row r="10004" spans="1:13" ht="13.5">
      <c r="A10004" t="s">
        <v>1822</v>
      </c>
      <c r="B10004" t="s">
        <v>44305</v>
      </c>
      <c r="C10004" t="s">
        <v>29414</v>
      </c>
      <c r="D10004" t="s">
        <v>29415</v>
      </c>
      <c r="E10004" t="s">
        <v>18516</v>
      </c>
      <c r="F10004" t="s">
        <v>18516</v>
      </c>
      <c r="G10004" t="s">
        <v>18516</v>
      </c>
      <c r="H10004" t="s">
        <v>18516</v>
      </c>
      <c r="I10004" t="s">
        <v>18516</v>
      </c>
      <c r="J10004" t="s">
        <v>18516</v>
      </c>
      <c r="K10004" t="s">
        <v>29707</v>
      </c>
      <c r="L10004" t="s">
        <v>18516</v>
      </c>
      <c r="M10004" t="s">
        <v>18516</v>
      </c>
    </row>
    <row r="10005" spans="1:13" ht="13.5">
      <c r="A10005" t="s">
        <v>44306</v>
      </c>
      <c r="B10005" t="s">
        <v>44307</v>
      </c>
      <c r="C10005" t="s">
        <v>29414</v>
      </c>
      <c r="D10005" t="s">
        <v>29415</v>
      </c>
      <c r="E10005" t="s">
        <v>18516</v>
      </c>
      <c r="F10005" t="s">
        <v>18516</v>
      </c>
      <c r="G10005" t="s">
        <v>18516</v>
      </c>
      <c r="H10005" t="s">
        <v>18516</v>
      </c>
      <c r="I10005" t="s">
        <v>18516</v>
      </c>
      <c r="J10005" t="s">
        <v>18516</v>
      </c>
      <c r="K10005" t="s">
        <v>29707</v>
      </c>
      <c r="L10005" t="s">
        <v>18516</v>
      </c>
      <c r="M10005" t="s">
        <v>18516</v>
      </c>
    </row>
    <row r="10006" spans="1:13" ht="13.5">
      <c r="A10006" t="s">
        <v>44308</v>
      </c>
      <c r="B10006" t="s">
        <v>44309</v>
      </c>
      <c r="C10006" t="s">
        <v>29414</v>
      </c>
      <c r="D10006" t="s">
        <v>29415</v>
      </c>
      <c r="E10006" t="s">
        <v>18516</v>
      </c>
      <c r="F10006" t="s">
        <v>18516</v>
      </c>
      <c r="G10006" t="s">
        <v>18516</v>
      </c>
      <c r="H10006" t="s">
        <v>18516</v>
      </c>
      <c r="I10006" t="s">
        <v>18516</v>
      </c>
      <c r="J10006" t="s">
        <v>18516</v>
      </c>
      <c r="K10006" t="s">
        <v>29707</v>
      </c>
      <c r="L10006" t="s">
        <v>18516</v>
      </c>
      <c r="M10006" t="s">
        <v>18516</v>
      </c>
    </row>
    <row r="10007" spans="1:13" ht="13.5">
      <c r="A10007" t="s">
        <v>2255</v>
      </c>
      <c r="B10007" t="s">
        <v>44310</v>
      </c>
      <c r="C10007" t="s">
        <v>29414</v>
      </c>
      <c r="D10007" t="s">
        <v>29415</v>
      </c>
      <c r="E10007" t="s">
        <v>18516</v>
      </c>
      <c r="F10007" t="s">
        <v>18516</v>
      </c>
      <c r="G10007" t="s">
        <v>18516</v>
      </c>
      <c r="H10007" t="s">
        <v>18516</v>
      </c>
      <c r="I10007" t="s">
        <v>18516</v>
      </c>
      <c r="J10007" t="s">
        <v>18516</v>
      </c>
      <c r="K10007" t="s">
        <v>29707</v>
      </c>
      <c r="L10007" t="s">
        <v>18516</v>
      </c>
      <c r="M10007" t="s">
        <v>18516</v>
      </c>
    </row>
    <row r="10008" spans="1:13" ht="13.5">
      <c r="A10008" t="s">
        <v>3130</v>
      </c>
      <c r="B10008" t="s">
        <v>44311</v>
      </c>
      <c r="C10008" t="s">
        <v>29414</v>
      </c>
      <c r="D10008" t="s">
        <v>29415</v>
      </c>
      <c r="E10008" s="164">
        <v>490</v>
      </c>
      <c r="F10008" s="164">
        <v>350</v>
      </c>
      <c r="G10008" s="165">
        <v>0.71</v>
      </c>
      <c r="H10008" t="s">
        <v>18516</v>
      </c>
      <c r="I10008" s="164">
        <v>153.37</v>
      </c>
      <c r="J10008" s="164">
        <v>503.37</v>
      </c>
      <c r="K10008">
        <v>0</v>
      </c>
      <c r="L10008" t="s">
        <v>18516</v>
      </c>
      <c r="M10008" t="s">
        <v>18516</v>
      </c>
    </row>
    <row r="10009" spans="1:13" ht="13.5">
      <c r="A10009" t="s">
        <v>962</v>
      </c>
      <c r="B10009" t="s">
        <v>44312</v>
      </c>
      <c r="C10009" t="s">
        <v>29414</v>
      </c>
      <c r="D10009" t="s">
        <v>29415</v>
      </c>
      <c r="E10009" t="s">
        <v>18516</v>
      </c>
      <c r="F10009" t="s">
        <v>18516</v>
      </c>
      <c r="G10009" t="s">
        <v>18516</v>
      </c>
      <c r="H10009" t="s">
        <v>18516</v>
      </c>
      <c r="I10009" t="s">
        <v>18516</v>
      </c>
      <c r="J10009" t="s">
        <v>18516</v>
      </c>
      <c r="K10009" t="s">
        <v>29707</v>
      </c>
      <c r="L10009" t="s">
        <v>18516</v>
      </c>
      <c r="M10009" t="s">
        <v>18516</v>
      </c>
    </row>
    <row r="10010" spans="1:13" ht="13.5">
      <c r="A10010" t="s">
        <v>329</v>
      </c>
      <c r="B10010" t="s">
        <v>44313</v>
      </c>
      <c r="C10010" t="s">
        <v>29414</v>
      </c>
      <c r="D10010" t="s">
        <v>29415</v>
      </c>
      <c r="E10010" t="s">
        <v>18516</v>
      </c>
      <c r="F10010" t="s">
        <v>18516</v>
      </c>
      <c r="G10010" t="s">
        <v>18516</v>
      </c>
      <c r="H10010" t="s">
        <v>18516</v>
      </c>
      <c r="I10010" t="s">
        <v>18516</v>
      </c>
      <c r="J10010" t="s">
        <v>18516</v>
      </c>
      <c r="K10010" t="s">
        <v>29707</v>
      </c>
      <c r="L10010" t="s">
        <v>18516</v>
      </c>
      <c r="M10010" t="s">
        <v>18516</v>
      </c>
    </row>
    <row r="10011" spans="1:13" ht="13.5">
      <c r="A10011" t="s">
        <v>2538</v>
      </c>
      <c r="B10011" t="s">
        <v>44314</v>
      </c>
      <c r="C10011" t="s">
        <v>29414</v>
      </c>
      <c r="D10011" t="s">
        <v>29415</v>
      </c>
      <c r="E10011" t="s">
        <v>18516</v>
      </c>
      <c r="F10011" t="s">
        <v>18516</v>
      </c>
      <c r="G10011" t="s">
        <v>18516</v>
      </c>
      <c r="H10011" t="s">
        <v>18516</v>
      </c>
      <c r="I10011" t="s">
        <v>18516</v>
      </c>
      <c r="J10011" t="s">
        <v>18516</v>
      </c>
      <c r="K10011" t="s">
        <v>29707</v>
      </c>
      <c r="L10011" t="s">
        <v>18516</v>
      </c>
      <c r="M10011" t="s">
        <v>18516</v>
      </c>
    </row>
    <row r="10012" spans="1:13" ht="13.5">
      <c r="A10012" t="s">
        <v>3294</v>
      </c>
      <c r="B10012" t="s">
        <v>44315</v>
      </c>
      <c r="C10012" t="s">
        <v>29414</v>
      </c>
      <c r="D10012" t="s">
        <v>29415</v>
      </c>
      <c r="E10012" s="164">
        <v>328</v>
      </c>
      <c r="F10012" s="164">
        <v>265</v>
      </c>
      <c r="G10012" s="165">
        <v>0.8</v>
      </c>
      <c r="H10012" t="s">
        <v>18516</v>
      </c>
      <c r="I10012" s="164">
        <v>99.08</v>
      </c>
      <c r="J10012" s="164">
        <v>364.08</v>
      </c>
      <c r="K10012">
        <v>18</v>
      </c>
      <c r="L10012" t="s">
        <v>29439</v>
      </c>
      <c r="M10012" t="s">
        <v>30982</v>
      </c>
    </row>
    <row r="10013" spans="1:13" ht="13.5">
      <c r="A10013" t="s">
        <v>44316</v>
      </c>
      <c r="B10013" t="s">
        <v>44317</v>
      </c>
      <c r="C10013" t="s">
        <v>29414</v>
      </c>
      <c r="D10013" t="s">
        <v>29415</v>
      </c>
      <c r="E10013" t="s">
        <v>18516</v>
      </c>
      <c r="F10013" t="s">
        <v>18516</v>
      </c>
      <c r="G10013" t="s">
        <v>18516</v>
      </c>
      <c r="H10013" t="s">
        <v>18516</v>
      </c>
      <c r="I10013" t="s">
        <v>18516</v>
      </c>
      <c r="J10013" t="s">
        <v>18516</v>
      </c>
      <c r="K10013" t="s">
        <v>29707</v>
      </c>
      <c r="L10013" t="s">
        <v>18516</v>
      </c>
      <c r="M10013" t="s">
        <v>18516</v>
      </c>
    </row>
    <row r="10014" spans="1:13" ht="13.5">
      <c r="A10014" t="s">
        <v>7058</v>
      </c>
      <c r="B10014" t="s">
        <v>44318</v>
      </c>
      <c r="C10014" t="s">
        <v>29414</v>
      </c>
      <c r="D10014" t="s">
        <v>29415</v>
      </c>
      <c r="E10014" s="164">
        <v>218</v>
      </c>
      <c r="F10014" s="164">
        <v>218</v>
      </c>
      <c r="G10014" t="s">
        <v>18516</v>
      </c>
      <c r="H10014" t="s">
        <v>18516</v>
      </c>
      <c r="I10014" s="164">
        <v>83.87</v>
      </c>
      <c r="J10014" s="164">
        <v>301.87</v>
      </c>
      <c r="K10014">
        <v>148</v>
      </c>
      <c r="L10014" t="s">
        <v>29410</v>
      </c>
      <c r="M10014" t="s">
        <v>31588</v>
      </c>
    </row>
    <row r="10015" spans="1:13" ht="13.5">
      <c r="A10015" t="s">
        <v>44319</v>
      </c>
      <c r="B10015" t="s">
        <v>44320</v>
      </c>
      <c r="C10015" t="s">
        <v>29414</v>
      </c>
      <c r="D10015" t="s">
        <v>29415</v>
      </c>
      <c r="E10015" t="s">
        <v>18516</v>
      </c>
      <c r="F10015" t="s">
        <v>18516</v>
      </c>
      <c r="G10015" t="s">
        <v>18516</v>
      </c>
      <c r="H10015" t="s">
        <v>18516</v>
      </c>
      <c r="I10015" t="s">
        <v>18516</v>
      </c>
      <c r="J10015" t="s">
        <v>18516</v>
      </c>
      <c r="K10015" t="s">
        <v>29707</v>
      </c>
      <c r="L10015" t="s">
        <v>18516</v>
      </c>
      <c r="M10015" t="s">
        <v>18516</v>
      </c>
    </row>
    <row r="10016" spans="1:13" ht="13.5">
      <c r="A10016" t="s">
        <v>2562</v>
      </c>
      <c r="B10016" t="s">
        <v>44321</v>
      </c>
      <c r="C10016" t="s">
        <v>29414</v>
      </c>
      <c r="D10016" t="s">
        <v>29415</v>
      </c>
      <c r="E10016" t="s">
        <v>18516</v>
      </c>
      <c r="F10016" t="s">
        <v>18516</v>
      </c>
      <c r="G10016" t="s">
        <v>18516</v>
      </c>
      <c r="H10016" t="s">
        <v>18516</v>
      </c>
      <c r="I10016" t="s">
        <v>18516</v>
      </c>
      <c r="J10016" t="s">
        <v>18516</v>
      </c>
      <c r="K10016" t="s">
        <v>29707</v>
      </c>
      <c r="L10016" t="s">
        <v>18516</v>
      </c>
      <c r="M10016" t="s">
        <v>18516</v>
      </c>
    </row>
    <row r="10017" spans="1:13" ht="13.5">
      <c r="A10017" t="s">
        <v>44322</v>
      </c>
      <c r="B10017" t="s">
        <v>44323</v>
      </c>
      <c r="C10017" t="s">
        <v>29414</v>
      </c>
      <c r="D10017" t="s">
        <v>29415</v>
      </c>
      <c r="E10017" t="s">
        <v>18516</v>
      </c>
      <c r="F10017" t="s">
        <v>18516</v>
      </c>
      <c r="G10017" t="s">
        <v>18516</v>
      </c>
      <c r="H10017" t="s">
        <v>18516</v>
      </c>
      <c r="I10017" t="s">
        <v>18516</v>
      </c>
      <c r="J10017" t="s">
        <v>18516</v>
      </c>
      <c r="K10017" t="s">
        <v>29707</v>
      </c>
      <c r="L10017" t="s">
        <v>18516</v>
      </c>
      <c r="M10017" t="s">
        <v>18516</v>
      </c>
    </row>
    <row r="10018" spans="1:13" ht="13.5">
      <c r="A10018" t="s">
        <v>13914</v>
      </c>
      <c r="B10018" t="s">
        <v>44324</v>
      </c>
      <c r="C10018" t="s">
        <v>29414</v>
      </c>
      <c r="D10018" t="s">
        <v>29415</v>
      </c>
      <c r="E10018" t="s">
        <v>18516</v>
      </c>
      <c r="F10018" t="s">
        <v>18516</v>
      </c>
      <c r="G10018" t="s">
        <v>18516</v>
      </c>
      <c r="H10018" t="s">
        <v>18516</v>
      </c>
      <c r="I10018" t="s">
        <v>18516</v>
      </c>
      <c r="J10018" t="s">
        <v>18516</v>
      </c>
      <c r="K10018" t="s">
        <v>29707</v>
      </c>
      <c r="L10018" t="s">
        <v>18516</v>
      </c>
      <c r="M10018" t="s">
        <v>18516</v>
      </c>
    </row>
    <row r="10019" spans="1:13" ht="13.5">
      <c r="A10019" t="s">
        <v>908</v>
      </c>
      <c r="B10019" t="s">
        <v>44325</v>
      </c>
      <c r="C10019" t="s">
        <v>29414</v>
      </c>
      <c r="D10019" t="s">
        <v>29415</v>
      </c>
      <c r="E10019" t="s">
        <v>18516</v>
      </c>
      <c r="F10019" t="s">
        <v>18516</v>
      </c>
      <c r="G10019" t="s">
        <v>18516</v>
      </c>
      <c r="H10019" t="s">
        <v>18516</v>
      </c>
      <c r="I10019" t="s">
        <v>18516</v>
      </c>
      <c r="J10019" t="s">
        <v>18516</v>
      </c>
      <c r="K10019" t="s">
        <v>29707</v>
      </c>
      <c r="L10019" t="s">
        <v>18516</v>
      </c>
      <c r="M10019" t="s">
        <v>18516</v>
      </c>
    </row>
    <row r="10020" spans="1:13" ht="13.5">
      <c r="A10020" t="s">
        <v>44326</v>
      </c>
      <c r="B10020" t="s">
        <v>44327</v>
      </c>
      <c r="C10020" t="s">
        <v>29414</v>
      </c>
      <c r="D10020" t="s">
        <v>29415</v>
      </c>
      <c r="E10020" t="s">
        <v>18516</v>
      </c>
      <c r="F10020" t="s">
        <v>18516</v>
      </c>
      <c r="G10020" t="s">
        <v>18516</v>
      </c>
      <c r="H10020" t="s">
        <v>18516</v>
      </c>
      <c r="I10020" t="s">
        <v>18516</v>
      </c>
      <c r="J10020" t="s">
        <v>18516</v>
      </c>
      <c r="K10020" t="s">
        <v>29707</v>
      </c>
      <c r="L10020" t="s">
        <v>18516</v>
      </c>
      <c r="M10020" t="s">
        <v>18516</v>
      </c>
    </row>
    <row r="10021" spans="1:13" ht="13.5">
      <c r="A10021" t="s">
        <v>44328</v>
      </c>
      <c r="B10021" t="s">
        <v>44329</v>
      </c>
      <c r="C10021" t="s">
        <v>29414</v>
      </c>
      <c r="D10021" t="s">
        <v>29415</v>
      </c>
      <c r="E10021" t="s">
        <v>18516</v>
      </c>
      <c r="F10021" t="s">
        <v>18516</v>
      </c>
      <c r="G10021" t="s">
        <v>18516</v>
      </c>
      <c r="H10021" t="s">
        <v>18516</v>
      </c>
      <c r="I10021" t="s">
        <v>18516</v>
      </c>
      <c r="J10021" t="s">
        <v>18516</v>
      </c>
      <c r="K10021" t="s">
        <v>29707</v>
      </c>
      <c r="L10021" t="s">
        <v>18516</v>
      </c>
      <c r="M10021" t="s">
        <v>18516</v>
      </c>
    </row>
    <row r="10022" spans="1:13" ht="13.5">
      <c r="A10022" t="s">
        <v>44330</v>
      </c>
      <c r="B10022" t="s">
        <v>44331</v>
      </c>
      <c r="C10022" t="s">
        <v>29414</v>
      </c>
      <c r="D10022" t="s">
        <v>29415</v>
      </c>
      <c r="E10022" s="164">
        <v>167</v>
      </c>
      <c r="F10022" s="164">
        <v>100</v>
      </c>
      <c r="G10022" s="165">
        <v>0.59</v>
      </c>
      <c r="H10022" t="s">
        <v>18516</v>
      </c>
      <c r="I10022" s="164">
        <v>38.23</v>
      </c>
      <c r="J10022" s="164">
        <v>138.23</v>
      </c>
      <c r="K10022">
        <v>297</v>
      </c>
      <c r="L10022" t="s">
        <v>18516</v>
      </c>
      <c r="M10022" t="s">
        <v>18516</v>
      </c>
    </row>
    <row r="10023" spans="1:13" ht="13.5">
      <c r="A10023" t="s">
        <v>4326</v>
      </c>
      <c r="B10023" t="s">
        <v>44332</v>
      </c>
      <c r="C10023" t="s">
        <v>29414</v>
      </c>
      <c r="D10023" t="s">
        <v>29415</v>
      </c>
      <c r="E10023" t="s">
        <v>18516</v>
      </c>
      <c r="F10023" t="s">
        <v>18516</v>
      </c>
      <c r="G10023" t="s">
        <v>18516</v>
      </c>
      <c r="H10023" t="s">
        <v>18516</v>
      </c>
      <c r="I10023" t="s">
        <v>18516</v>
      </c>
      <c r="J10023" t="s">
        <v>18516</v>
      </c>
      <c r="K10023" t="s">
        <v>29707</v>
      </c>
      <c r="L10023" t="s">
        <v>18516</v>
      </c>
      <c r="M10023" t="s">
        <v>18516</v>
      </c>
    </row>
    <row r="10024" spans="1:13" ht="13.5">
      <c r="A10024" t="s">
        <v>3191</v>
      </c>
      <c r="B10024" t="s">
        <v>44333</v>
      </c>
      <c r="C10024" t="s">
        <v>29414</v>
      </c>
      <c r="D10024" t="s">
        <v>29415</v>
      </c>
      <c r="E10024" t="s">
        <v>18516</v>
      </c>
      <c r="F10024" t="s">
        <v>18516</v>
      </c>
      <c r="G10024" t="s">
        <v>18516</v>
      </c>
      <c r="H10024" t="s">
        <v>18516</v>
      </c>
      <c r="I10024" t="s">
        <v>18516</v>
      </c>
      <c r="J10024" t="s">
        <v>18516</v>
      </c>
      <c r="K10024" t="s">
        <v>29707</v>
      </c>
      <c r="L10024" t="s">
        <v>18516</v>
      </c>
      <c r="M10024" t="s">
        <v>18516</v>
      </c>
    </row>
    <row r="10025" spans="1:13" ht="13.5">
      <c r="A10025" t="s">
        <v>44334</v>
      </c>
      <c r="B10025" t="s">
        <v>44335</v>
      </c>
      <c r="C10025" t="s">
        <v>29414</v>
      </c>
      <c r="D10025" t="s">
        <v>29415</v>
      </c>
      <c r="E10025" t="s">
        <v>18516</v>
      </c>
      <c r="F10025" t="s">
        <v>18516</v>
      </c>
      <c r="G10025" t="s">
        <v>18516</v>
      </c>
      <c r="H10025" t="s">
        <v>18516</v>
      </c>
      <c r="I10025" t="s">
        <v>18516</v>
      </c>
      <c r="J10025" t="s">
        <v>18516</v>
      </c>
      <c r="K10025" t="s">
        <v>29707</v>
      </c>
      <c r="L10025" t="s">
        <v>18516</v>
      </c>
      <c r="M10025" t="s">
        <v>18516</v>
      </c>
    </row>
    <row r="10026" spans="1:13" ht="13.5">
      <c r="A10026" t="s">
        <v>8344</v>
      </c>
      <c r="B10026" t="s">
        <v>44336</v>
      </c>
      <c r="C10026" t="s">
        <v>29414</v>
      </c>
      <c r="D10026" t="s">
        <v>29415</v>
      </c>
      <c r="E10026" t="s">
        <v>18516</v>
      </c>
      <c r="F10026" t="s">
        <v>18516</v>
      </c>
      <c r="G10026" t="s">
        <v>18516</v>
      </c>
      <c r="H10026" t="s">
        <v>18516</v>
      </c>
      <c r="I10026" t="s">
        <v>18516</v>
      </c>
      <c r="J10026" t="s">
        <v>18516</v>
      </c>
      <c r="K10026" t="s">
        <v>29707</v>
      </c>
      <c r="L10026" t="s">
        <v>18516</v>
      </c>
      <c r="M10026" t="s">
        <v>18516</v>
      </c>
    </row>
    <row r="10027" spans="1:13" ht="13.5">
      <c r="A10027" t="s">
        <v>44337</v>
      </c>
      <c r="B10027" t="s">
        <v>44338</v>
      </c>
      <c r="C10027" t="s">
        <v>29414</v>
      </c>
      <c r="D10027" t="s">
        <v>29415</v>
      </c>
      <c r="E10027" t="s">
        <v>18516</v>
      </c>
      <c r="F10027" t="s">
        <v>18516</v>
      </c>
      <c r="G10027" t="s">
        <v>18516</v>
      </c>
      <c r="H10027" t="s">
        <v>18516</v>
      </c>
      <c r="I10027" t="s">
        <v>18516</v>
      </c>
      <c r="J10027" t="s">
        <v>18516</v>
      </c>
      <c r="K10027" t="s">
        <v>29707</v>
      </c>
      <c r="L10027" t="s">
        <v>18516</v>
      </c>
      <c r="M10027" t="s">
        <v>18516</v>
      </c>
    </row>
    <row r="10028" spans="1:13" ht="13.5">
      <c r="A10028" t="s">
        <v>44339</v>
      </c>
      <c r="B10028" t="s">
        <v>44340</v>
      </c>
      <c r="C10028" t="s">
        <v>29414</v>
      </c>
      <c r="D10028" t="s">
        <v>29415</v>
      </c>
      <c r="E10028" s="164">
        <v>197</v>
      </c>
      <c r="F10028" s="164">
        <v>197</v>
      </c>
      <c r="G10028" t="s">
        <v>18516</v>
      </c>
      <c r="H10028" t="s">
        <v>18516</v>
      </c>
      <c r="I10028" s="164">
        <v>41.9</v>
      </c>
      <c r="J10028" s="164">
        <v>238.9</v>
      </c>
      <c r="K10028">
        <v>183</v>
      </c>
      <c r="L10028" t="s">
        <v>18516</v>
      </c>
      <c r="M10028" t="s">
        <v>18516</v>
      </c>
    </row>
    <row r="10029" spans="1:13" ht="13.5">
      <c r="A10029" t="s">
        <v>44341</v>
      </c>
      <c r="B10029" t="s">
        <v>44342</v>
      </c>
      <c r="C10029" t="s">
        <v>29414</v>
      </c>
      <c r="D10029" t="s">
        <v>29415</v>
      </c>
      <c r="E10029" s="164">
        <v>307</v>
      </c>
      <c r="F10029" s="164">
        <v>307</v>
      </c>
      <c r="G10029" t="s">
        <v>18516</v>
      </c>
      <c r="H10029" t="s">
        <v>18516</v>
      </c>
      <c r="I10029" s="164">
        <v>92.22</v>
      </c>
      <c r="J10029" s="164">
        <v>399.22</v>
      </c>
      <c r="K10029">
        <v>217</v>
      </c>
      <c r="L10029" t="s">
        <v>29465</v>
      </c>
      <c r="M10029" t="s">
        <v>30930</v>
      </c>
    </row>
    <row r="10030" spans="1:13" ht="13.5">
      <c r="A10030" t="s">
        <v>44343</v>
      </c>
      <c r="B10030" t="s">
        <v>44344</v>
      </c>
      <c r="C10030" t="s">
        <v>29414</v>
      </c>
      <c r="D10030" t="s">
        <v>29415</v>
      </c>
      <c r="E10030" t="s">
        <v>18516</v>
      </c>
      <c r="F10030" t="s">
        <v>18516</v>
      </c>
      <c r="G10030" t="s">
        <v>18516</v>
      </c>
      <c r="H10030" t="s">
        <v>18516</v>
      </c>
      <c r="I10030" t="s">
        <v>18516</v>
      </c>
      <c r="J10030" t="s">
        <v>18516</v>
      </c>
      <c r="K10030" t="s">
        <v>29707</v>
      </c>
      <c r="L10030" t="s">
        <v>18516</v>
      </c>
      <c r="M10030" t="s">
        <v>18516</v>
      </c>
    </row>
    <row r="10031" spans="1:13" ht="13.5">
      <c r="A10031" t="s">
        <v>44345</v>
      </c>
      <c r="B10031" t="s">
        <v>44346</v>
      </c>
      <c r="C10031" t="s">
        <v>29414</v>
      </c>
      <c r="D10031" t="s">
        <v>29415</v>
      </c>
      <c r="E10031" t="s">
        <v>18516</v>
      </c>
      <c r="F10031" t="s">
        <v>18516</v>
      </c>
      <c r="G10031" t="s">
        <v>18516</v>
      </c>
      <c r="H10031" t="s">
        <v>18516</v>
      </c>
      <c r="I10031" t="s">
        <v>18516</v>
      </c>
      <c r="J10031" t="s">
        <v>18516</v>
      </c>
      <c r="K10031" t="s">
        <v>29707</v>
      </c>
      <c r="L10031" t="s">
        <v>18516</v>
      </c>
      <c r="M10031" t="s">
        <v>18516</v>
      </c>
    </row>
    <row r="10032" spans="1:13" ht="13.5">
      <c r="A10032" t="s">
        <v>2208</v>
      </c>
      <c r="B10032" t="s">
        <v>44347</v>
      </c>
      <c r="C10032" t="s">
        <v>29414</v>
      </c>
      <c r="D10032" t="s">
        <v>29415</v>
      </c>
      <c r="E10032" t="s">
        <v>18516</v>
      </c>
      <c r="F10032" t="s">
        <v>18516</v>
      </c>
      <c r="G10032" t="s">
        <v>18516</v>
      </c>
      <c r="H10032" t="s">
        <v>18516</v>
      </c>
      <c r="I10032" t="s">
        <v>18516</v>
      </c>
      <c r="J10032" t="s">
        <v>18516</v>
      </c>
      <c r="K10032" t="s">
        <v>29707</v>
      </c>
      <c r="L10032" t="s">
        <v>18516</v>
      </c>
      <c r="M10032" t="s">
        <v>18516</v>
      </c>
    </row>
    <row r="10033" spans="1:13" ht="13.5">
      <c r="A10033" t="s">
        <v>902</v>
      </c>
      <c r="B10033" t="s">
        <v>44348</v>
      </c>
      <c r="C10033" t="s">
        <v>29414</v>
      </c>
      <c r="D10033" t="s">
        <v>29415</v>
      </c>
      <c r="E10033" s="164">
        <v>244</v>
      </c>
      <c r="F10033" s="164">
        <v>185</v>
      </c>
      <c r="G10033" s="165">
        <v>0.75</v>
      </c>
      <c r="H10033" t="s">
        <v>18516</v>
      </c>
      <c r="I10033" s="164">
        <v>80.1</v>
      </c>
      <c r="J10033" s="164">
        <v>265.1</v>
      </c>
      <c r="K10033">
        <v>0</v>
      </c>
      <c r="L10033" t="s">
        <v>18516</v>
      </c>
      <c r="M10033" t="s">
        <v>18516</v>
      </c>
    </row>
    <row r="10034" spans="1:13" ht="13.5">
      <c r="A10034" t="s">
        <v>44349</v>
      </c>
      <c r="B10034" t="s">
        <v>44350</v>
      </c>
      <c r="C10034" t="s">
        <v>29414</v>
      </c>
      <c r="D10034" t="s">
        <v>29415</v>
      </c>
      <c r="E10034" t="s">
        <v>18516</v>
      </c>
      <c r="F10034" t="s">
        <v>18516</v>
      </c>
      <c r="G10034" t="s">
        <v>18516</v>
      </c>
      <c r="H10034" t="s">
        <v>18516</v>
      </c>
      <c r="I10034" t="s">
        <v>18516</v>
      </c>
      <c r="J10034" t="s">
        <v>18516</v>
      </c>
      <c r="K10034" t="s">
        <v>29707</v>
      </c>
      <c r="L10034" t="s">
        <v>18516</v>
      </c>
      <c r="M10034" t="s">
        <v>18516</v>
      </c>
    </row>
    <row r="10035" spans="1:13" ht="13.5">
      <c r="A10035" t="s">
        <v>44351</v>
      </c>
      <c r="B10035" t="s">
        <v>44352</v>
      </c>
      <c r="C10035" t="s">
        <v>29414</v>
      </c>
      <c r="D10035" t="s">
        <v>29415</v>
      </c>
      <c r="E10035" s="164">
        <v>398.99</v>
      </c>
      <c r="F10035" s="164">
        <v>299</v>
      </c>
      <c r="G10035" s="165">
        <v>0.74</v>
      </c>
      <c r="H10035" t="s">
        <v>18516</v>
      </c>
      <c r="I10035" s="164">
        <v>107.28</v>
      </c>
      <c r="J10035" s="164">
        <v>406.28</v>
      </c>
      <c r="K10035">
        <v>142</v>
      </c>
      <c r="L10035" t="s">
        <v>18516</v>
      </c>
      <c r="M10035" t="s">
        <v>18516</v>
      </c>
    </row>
    <row r="10036" spans="1:13" ht="13.5">
      <c r="A10036" t="s">
        <v>44353</v>
      </c>
      <c r="B10036" t="s">
        <v>44354</v>
      </c>
      <c r="C10036" t="s">
        <v>29414</v>
      </c>
      <c r="D10036" t="s">
        <v>29415</v>
      </c>
      <c r="E10036" s="164">
        <v>288</v>
      </c>
      <c r="F10036" s="164">
        <v>288</v>
      </c>
      <c r="G10036" t="s">
        <v>18516</v>
      </c>
      <c r="H10036" t="s">
        <v>18516</v>
      </c>
      <c r="I10036" s="164">
        <v>94.52</v>
      </c>
      <c r="J10036" s="164">
        <v>382.52</v>
      </c>
      <c r="K10036">
        <v>73</v>
      </c>
      <c r="L10036" t="s">
        <v>18516</v>
      </c>
      <c r="M10036" t="s">
        <v>18516</v>
      </c>
    </row>
    <row r="10037" spans="1:13" ht="13.5">
      <c r="A10037" t="s">
        <v>7647</v>
      </c>
      <c r="B10037" t="s">
        <v>44355</v>
      </c>
      <c r="C10037" t="s">
        <v>29414</v>
      </c>
      <c r="D10037" t="s">
        <v>29415</v>
      </c>
      <c r="E10037" t="s">
        <v>18516</v>
      </c>
      <c r="F10037" t="s">
        <v>18516</v>
      </c>
      <c r="G10037" t="s">
        <v>18516</v>
      </c>
      <c r="H10037" t="s">
        <v>18516</v>
      </c>
      <c r="I10037" t="s">
        <v>18516</v>
      </c>
      <c r="J10037" t="s">
        <v>18516</v>
      </c>
      <c r="K10037" t="s">
        <v>29707</v>
      </c>
      <c r="L10037" t="s">
        <v>18516</v>
      </c>
      <c r="M10037" t="s">
        <v>18516</v>
      </c>
    </row>
    <row r="10038" spans="1:13" ht="13.5">
      <c r="A10038" t="s">
        <v>3303</v>
      </c>
      <c r="B10038" t="s">
        <v>33937</v>
      </c>
      <c r="C10038" t="s">
        <v>29414</v>
      </c>
      <c r="D10038" t="s">
        <v>29415</v>
      </c>
      <c r="E10038" s="164">
        <v>300</v>
      </c>
      <c r="F10038" s="164">
        <v>245</v>
      </c>
      <c r="G10038" s="165">
        <v>0.81</v>
      </c>
      <c r="H10038" t="s">
        <v>18516</v>
      </c>
      <c r="I10038" s="164">
        <v>95.39</v>
      </c>
      <c r="J10038" s="164">
        <v>340.39</v>
      </c>
      <c r="K10038">
        <v>161</v>
      </c>
      <c r="L10038" t="s">
        <v>18516</v>
      </c>
      <c r="M10038" t="s">
        <v>18516</v>
      </c>
    </row>
    <row r="10039" spans="1:13" ht="13.5">
      <c r="A10039" t="s">
        <v>44356</v>
      </c>
      <c r="B10039" t="s">
        <v>44357</v>
      </c>
      <c r="C10039" t="s">
        <v>29414</v>
      </c>
      <c r="D10039" t="s">
        <v>29415</v>
      </c>
      <c r="E10039" s="164">
        <v>186</v>
      </c>
      <c r="F10039" s="164">
        <v>186</v>
      </c>
      <c r="G10039" t="s">
        <v>18516</v>
      </c>
      <c r="H10039" t="s">
        <v>18516</v>
      </c>
      <c r="I10039" s="164">
        <v>39.65</v>
      </c>
      <c r="J10039" s="164">
        <v>225.65</v>
      </c>
      <c r="K10039">
        <v>227</v>
      </c>
      <c r="L10039" t="s">
        <v>18516</v>
      </c>
      <c r="M10039" t="s">
        <v>18516</v>
      </c>
    </row>
    <row r="10040" spans="1:13" ht="13.5">
      <c r="A10040" t="s">
        <v>2828</v>
      </c>
      <c r="B10040" t="s">
        <v>44358</v>
      </c>
      <c r="C10040" t="s">
        <v>29414</v>
      </c>
      <c r="D10040" t="s">
        <v>29415</v>
      </c>
      <c r="E10040" t="s">
        <v>18516</v>
      </c>
      <c r="F10040" t="s">
        <v>18516</v>
      </c>
      <c r="G10040" t="s">
        <v>18516</v>
      </c>
      <c r="H10040" t="s">
        <v>18516</v>
      </c>
      <c r="I10040" t="s">
        <v>18516</v>
      </c>
      <c r="J10040" t="s">
        <v>18516</v>
      </c>
      <c r="K10040" t="s">
        <v>29707</v>
      </c>
      <c r="L10040" t="s">
        <v>18516</v>
      </c>
      <c r="M10040" t="s">
        <v>18516</v>
      </c>
    </row>
    <row r="10041" spans="1:13" ht="13.5">
      <c r="A10041" t="s">
        <v>44359</v>
      </c>
      <c r="B10041" t="s">
        <v>44360</v>
      </c>
      <c r="C10041" t="s">
        <v>29414</v>
      </c>
      <c r="D10041" t="s">
        <v>29415</v>
      </c>
      <c r="E10041" s="164">
        <v>187</v>
      </c>
      <c r="F10041" s="164">
        <v>187</v>
      </c>
      <c r="G10041" t="s">
        <v>18516</v>
      </c>
      <c r="H10041" t="s">
        <v>18516</v>
      </c>
      <c r="I10041" s="164">
        <v>44.35</v>
      </c>
      <c r="J10041" s="164">
        <v>231.35</v>
      </c>
      <c r="K10041">
        <v>39</v>
      </c>
      <c r="L10041" t="s">
        <v>29410</v>
      </c>
      <c r="M10041" t="s">
        <v>30529</v>
      </c>
    </row>
    <row r="10042" spans="1:13" ht="13.5">
      <c r="A10042" t="s">
        <v>44361</v>
      </c>
      <c r="B10042" t="s">
        <v>44362</v>
      </c>
      <c r="C10042" t="s">
        <v>29414</v>
      </c>
      <c r="D10042" t="s">
        <v>29415</v>
      </c>
      <c r="E10042" t="s">
        <v>18516</v>
      </c>
      <c r="F10042" t="s">
        <v>18516</v>
      </c>
      <c r="G10042" t="s">
        <v>18516</v>
      </c>
      <c r="H10042" t="s">
        <v>18516</v>
      </c>
      <c r="I10042" t="s">
        <v>18516</v>
      </c>
      <c r="J10042" t="s">
        <v>18516</v>
      </c>
      <c r="K10042" t="s">
        <v>29707</v>
      </c>
      <c r="L10042" t="s">
        <v>18516</v>
      </c>
      <c r="M10042" t="s">
        <v>18516</v>
      </c>
    </row>
    <row r="10043" spans="1:13" ht="13.5">
      <c r="A10043" t="s">
        <v>5490</v>
      </c>
      <c r="B10043" t="s">
        <v>44363</v>
      </c>
      <c r="C10043" t="s">
        <v>29414</v>
      </c>
      <c r="D10043" t="s">
        <v>29415</v>
      </c>
      <c r="E10043" s="164">
        <v>313</v>
      </c>
      <c r="F10043" s="164">
        <v>240</v>
      </c>
      <c r="G10043" s="165">
        <v>0.76</v>
      </c>
      <c r="H10043" t="s">
        <v>18516</v>
      </c>
      <c r="I10043" s="164">
        <v>87.16</v>
      </c>
      <c r="J10043" s="164">
        <v>327.16</v>
      </c>
      <c r="K10043">
        <v>47</v>
      </c>
      <c r="L10043" t="s">
        <v>29439</v>
      </c>
      <c r="M10043" t="s">
        <v>30982</v>
      </c>
    </row>
    <row r="10044" spans="1:13" ht="13.5">
      <c r="A10044" t="s">
        <v>26798</v>
      </c>
      <c r="B10044" t="s">
        <v>44364</v>
      </c>
      <c r="C10044" t="s">
        <v>29414</v>
      </c>
      <c r="D10044" t="s">
        <v>29415</v>
      </c>
      <c r="E10044" t="s">
        <v>18516</v>
      </c>
      <c r="F10044" t="s">
        <v>18516</v>
      </c>
      <c r="G10044" t="s">
        <v>18516</v>
      </c>
      <c r="H10044" t="s">
        <v>18516</v>
      </c>
      <c r="I10044" t="s">
        <v>18516</v>
      </c>
      <c r="J10044" t="s">
        <v>18516</v>
      </c>
      <c r="K10044" t="s">
        <v>29707</v>
      </c>
      <c r="L10044" t="s">
        <v>18516</v>
      </c>
      <c r="M10044" t="s">
        <v>18516</v>
      </c>
    </row>
    <row r="10045" spans="1:13" ht="13.5">
      <c r="A10045" t="s">
        <v>7209</v>
      </c>
      <c r="B10045" t="s">
        <v>42260</v>
      </c>
      <c r="C10045" t="s">
        <v>29414</v>
      </c>
      <c r="D10045" t="s">
        <v>29415</v>
      </c>
      <c r="E10045" t="s">
        <v>18516</v>
      </c>
      <c r="F10045" t="s">
        <v>18516</v>
      </c>
      <c r="G10045" t="s">
        <v>18516</v>
      </c>
      <c r="H10045" t="s">
        <v>18516</v>
      </c>
      <c r="I10045" t="s">
        <v>18516</v>
      </c>
      <c r="J10045" t="s">
        <v>18516</v>
      </c>
      <c r="K10045" t="s">
        <v>29707</v>
      </c>
      <c r="L10045" t="s">
        <v>18516</v>
      </c>
      <c r="M10045" t="s">
        <v>18516</v>
      </c>
    </row>
    <row r="10046" spans="1:13" ht="13.5">
      <c r="A10046" t="s">
        <v>7212</v>
      </c>
      <c r="B10046" t="s">
        <v>44365</v>
      </c>
      <c r="C10046" t="s">
        <v>29414</v>
      </c>
      <c r="D10046" t="s">
        <v>29415</v>
      </c>
      <c r="E10046" t="s">
        <v>18516</v>
      </c>
      <c r="F10046" t="s">
        <v>18516</v>
      </c>
      <c r="G10046" t="s">
        <v>18516</v>
      </c>
      <c r="H10046" t="s">
        <v>18516</v>
      </c>
      <c r="I10046" t="s">
        <v>18516</v>
      </c>
      <c r="J10046" t="s">
        <v>18516</v>
      </c>
      <c r="K10046" t="s">
        <v>29707</v>
      </c>
      <c r="L10046" t="s">
        <v>18516</v>
      </c>
      <c r="M10046" t="s">
        <v>18516</v>
      </c>
    </row>
    <row r="10047" spans="1:13" ht="13.5">
      <c r="A10047" t="s">
        <v>44366</v>
      </c>
      <c r="B10047" t="s">
        <v>44367</v>
      </c>
      <c r="C10047" t="s">
        <v>29414</v>
      </c>
      <c r="D10047" t="s">
        <v>29415</v>
      </c>
      <c r="E10047" s="164">
        <v>369</v>
      </c>
      <c r="F10047" s="164">
        <v>369</v>
      </c>
      <c r="G10047" t="s">
        <v>18516</v>
      </c>
      <c r="H10047" t="s">
        <v>18516</v>
      </c>
      <c r="I10047" s="164">
        <v>141.64</v>
      </c>
      <c r="J10047" s="164">
        <v>510.64</v>
      </c>
      <c r="K10047">
        <v>6</v>
      </c>
      <c r="L10047" t="s">
        <v>18516</v>
      </c>
      <c r="M10047" t="s">
        <v>18516</v>
      </c>
    </row>
    <row r="10048" spans="1:13" ht="13.5">
      <c r="A10048" t="s">
        <v>44368</v>
      </c>
      <c r="B10048" t="s">
        <v>44369</v>
      </c>
      <c r="C10048" t="s">
        <v>29414</v>
      </c>
      <c r="D10048" t="s">
        <v>29415</v>
      </c>
      <c r="E10048" s="164">
        <v>369</v>
      </c>
      <c r="F10048" s="164">
        <v>369</v>
      </c>
      <c r="G10048" t="s">
        <v>18516</v>
      </c>
      <c r="H10048" t="s">
        <v>18516</v>
      </c>
      <c r="I10048" s="164">
        <v>141.64</v>
      </c>
      <c r="J10048" s="164">
        <v>510.64</v>
      </c>
      <c r="K10048">
        <v>152</v>
      </c>
      <c r="L10048" t="s">
        <v>18516</v>
      </c>
      <c r="M10048" t="s">
        <v>18516</v>
      </c>
    </row>
    <row r="10049" spans="1:13" ht="13.5">
      <c r="A10049" t="s">
        <v>1079</v>
      </c>
      <c r="B10049" t="s">
        <v>44370</v>
      </c>
      <c r="C10049" t="s">
        <v>29414</v>
      </c>
      <c r="D10049" t="s">
        <v>29415</v>
      </c>
      <c r="E10049" s="164">
        <v>299</v>
      </c>
      <c r="F10049" s="164">
        <v>180</v>
      </c>
      <c r="G10049" s="165">
        <v>0.6</v>
      </c>
      <c r="H10049" t="s">
        <v>18516</v>
      </c>
      <c r="I10049" s="164">
        <v>78.74</v>
      </c>
      <c r="J10049" s="164">
        <v>258.74</v>
      </c>
      <c r="K10049">
        <v>82</v>
      </c>
      <c r="L10049" t="s">
        <v>18516</v>
      </c>
      <c r="M10049" t="s">
        <v>18516</v>
      </c>
    </row>
    <row r="10050" spans="1:13" ht="13.5">
      <c r="A10050" t="s">
        <v>44371</v>
      </c>
      <c r="B10050" t="s">
        <v>44372</v>
      </c>
      <c r="C10050" t="s">
        <v>29414</v>
      </c>
      <c r="D10050" t="s">
        <v>29415</v>
      </c>
      <c r="E10050" t="s">
        <v>18516</v>
      </c>
      <c r="F10050" t="s">
        <v>18516</v>
      </c>
      <c r="G10050" t="s">
        <v>18516</v>
      </c>
      <c r="H10050" t="s">
        <v>18516</v>
      </c>
      <c r="I10050" t="s">
        <v>18516</v>
      </c>
      <c r="J10050" t="s">
        <v>18516</v>
      </c>
      <c r="K10050" t="s">
        <v>29707</v>
      </c>
      <c r="L10050" t="s">
        <v>18516</v>
      </c>
      <c r="M10050" t="s">
        <v>18516</v>
      </c>
    </row>
    <row r="10051" spans="1:13" ht="13.5">
      <c r="A10051" t="s">
        <v>44373</v>
      </c>
      <c r="B10051" t="s">
        <v>44374</v>
      </c>
      <c r="C10051" t="s">
        <v>29414</v>
      </c>
      <c r="D10051" t="s">
        <v>29415</v>
      </c>
      <c r="E10051" t="s">
        <v>18516</v>
      </c>
      <c r="F10051" t="s">
        <v>18516</v>
      </c>
      <c r="G10051" t="s">
        <v>18516</v>
      </c>
      <c r="H10051" t="s">
        <v>18516</v>
      </c>
      <c r="I10051" t="s">
        <v>18516</v>
      </c>
      <c r="J10051" t="s">
        <v>18516</v>
      </c>
      <c r="K10051" t="s">
        <v>29707</v>
      </c>
      <c r="L10051" t="s">
        <v>18516</v>
      </c>
      <c r="M10051" t="s">
        <v>18516</v>
      </c>
    </row>
    <row r="10052" spans="1:13" ht="13.5">
      <c r="A10052" t="s">
        <v>44375</v>
      </c>
      <c r="B10052" t="s">
        <v>44376</v>
      </c>
      <c r="C10052" t="s">
        <v>29414</v>
      </c>
      <c r="D10052" t="s">
        <v>29415</v>
      </c>
      <c r="E10052" s="164">
        <v>261</v>
      </c>
      <c r="F10052" s="164">
        <v>261</v>
      </c>
      <c r="G10052" t="s">
        <v>18516</v>
      </c>
      <c r="H10052" t="s">
        <v>18516</v>
      </c>
      <c r="I10052" s="164">
        <v>85.99</v>
      </c>
      <c r="J10052" s="164">
        <v>346.99</v>
      </c>
      <c r="K10052">
        <v>144</v>
      </c>
      <c r="L10052" t="s">
        <v>29439</v>
      </c>
      <c r="M10052" t="s">
        <v>29935</v>
      </c>
    </row>
    <row r="10053" spans="1:13" ht="13.5">
      <c r="A10053" t="s">
        <v>44377</v>
      </c>
      <c r="B10053" t="s">
        <v>44378</v>
      </c>
      <c r="C10053" t="s">
        <v>29414</v>
      </c>
      <c r="D10053" t="s">
        <v>29415</v>
      </c>
      <c r="E10053" t="s">
        <v>18516</v>
      </c>
      <c r="F10053" t="s">
        <v>18516</v>
      </c>
      <c r="G10053" t="s">
        <v>18516</v>
      </c>
      <c r="H10053" t="s">
        <v>18516</v>
      </c>
      <c r="I10053" t="s">
        <v>18516</v>
      </c>
      <c r="J10053" t="s">
        <v>18516</v>
      </c>
      <c r="K10053" t="s">
        <v>29707</v>
      </c>
      <c r="L10053" t="s">
        <v>18516</v>
      </c>
      <c r="M10053" t="s">
        <v>18516</v>
      </c>
    </row>
    <row r="10054" spans="1:13" ht="13.5">
      <c r="A10054" t="s">
        <v>44379</v>
      </c>
      <c r="B10054" t="s">
        <v>44380</v>
      </c>
      <c r="C10054" t="s">
        <v>29414</v>
      </c>
      <c r="D10054" t="s">
        <v>29415</v>
      </c>
      <c r="E10054" s="164">
        <v>145</v>
      </c>
      <c r="F10054" s="164">
        <v>145</v>
      </c>
      <c r="G10054" t="s">
        <v>18516</v>
      </c>
      <c r="H10054" t="s">
        <v>18516</v>
      </c>
      <c r="I10054" s="164">
        <v>39.26</v>
      </c>
      <c r="J10054" s="164">
        <v>184.26</v>
      </c>
      <c r="K10054">
        <v>82</v>
      </c>
      <c r="L10054" t="s">
        <v>18516</v>
      </c>
      <c r="M10054" t="s">
        <v>18516</v>
      </c>
    </row>
    <row r="10055" spans="1:13" ht="13.5">
      <c r="A10055" t="s">
        <v>44381</v>
      </c>
      <c r="B10055" t="s">
        <v>44382</v>
      </c>
      <c r="C10055" t="s">
        <v>29414</v>
      </c>
      <c r="D10055" t="s">
        <v>29415</v>
      </c>
      <c r="E10055" s="164">
        <v>152</v>
      </c>
      <c r="F10055" s="164">
        <v>152</v>
      </c>
      <c r="G10055" t="s">
        <v>18516</v>
      </c>
      <c r="H10055" t="s">
        <v>18516</v>
      </c>
      <c r="I10055" s="164">
        <v>92.88</v>
      </c>
      <c r="J10055" s="164">
        <v>244.88</v>
      </c>
      <c r="K10055">
        <v>0</v>
      </c>
      <c r="L10055" t="s">
        <v>29410</v>
      </c>
      <c r="M10055" t="s">
        <v>29623</v>
      </c>
    </row>
    <row r="10056" spans="1:13" ht="13.5">
      <c r="A10056" t="s">
        <v>44383</v>
      </c>
      <c r="B10056" t="s">
        <v>44384</v>
      </c>
      <c r="C10056" t="s">
        <v>29414</v>
      </c>
      <c r="D10056" t="s">
        <v>29415</v>
      </c>
      <c r="E10056" s="164">
        <v>199</v>
      </c>
      <c r="F10056" s="164">
        <v>199</v>
      </c>
      <c r="G10056" t="s">
        <v>18516</v>
      </c>
      <c r="H10056" t="s">
        <v>18516</v>
      </c>
      <c r="I10056" s="164">
        <v>99.98</v>
      </c>
      <c r="J10056" s="164">
        <v>298.98</v>
      </c>
      <c r="K10056">
        <v>0</v>
      </c>
      <c r="L10056" t="s">
        <v>29410</v>
      </c>
      <c r="M10056" t="s">
        <v>29623</v>
      </c>
    </row>
    <row r="10057" spans="1:13" ht="13.5">
      <c r="A10057" t="s">
        <v>7707</v>
      </c>
      <c r="B10057" t="s">
        <v>44385</v>
      </c>
      <c r="C10057" t="s">
        <v>29414</v>
      </c>
      <c r="D10057" t="s">
        <v>29415</v>
      </c>
      <c r="E10057" t="s">
        <v>18516</v>
      </c>
      <c r="F10057" t="s">
        <v>18516</v>
      </c>
      <c r="G10057" t="s">
        <v>18516</v>
      </c>
      <c r="H10057" t="s">
        <v>18516</v>
      </c>
      <c r="I10057" t="s">
        <v>18516</v>
      </c>
      <c r="J10057" t="s">
        <v>18516</v>
      </c>
      <c r="K10057" t="s">
        <v>29707</v>
      </c>
      <c r="L10057" t="s">
        <v>18516</v>
      </c>
      <c r="M10057" t="s">
        <v>18516</v>
      </c>
    </row>
    <row r="10058" spans="1:13" ht="13.5">
      <c r="A10058" t="s">
        <v>7317</v>
      </c>
      <c r="B10058" t="s">
        <v>44386</v>
      </c>
      <c r="C10058" t="s">
        <v>29414</v>
      </c>
      <c r="D10058" t="s">
        <v>29415</v>
      </c>
      <c r="E10058" s="164">
        <v>272</v>
      </c>
      <c r="F10058" s="164">
        <v>272</v>
      </c>
      <c r="G10058" t="s">
        <v>18516</v>
      </c>
      <c r="H10058" t="s">
        <v>18516</v>
      </c>
      <c r="I10058" s="164">
        <v>85.21</v>
      </c>
      <c r="J10058" s="164">
        <v>357.21</v>
      </c>
      <c r="K10058">
        <v>118</v>
      </c>
      <c r="L10058" t="s">
        <v>18516</v>
      </c>
      <c r="M10058" t="s">
        <v>18516</v>
      </c>
    </row>
    <row r="10059" spans="1:13" ht="13.5">
      <c r="A10059" t="s">
        <v>4367</v>
      </c>
      <c r="B10059" t="s">
        <v>44387</v>
      </c>
      <c r="C10059" t="s">
        <v>29414</v>
      </c>
      <c r="D10059" t="s">
        <v>29415</v>
      </c>
      <c r="E10059" s="164">
        <v>243</v>
      </c>
      <c r="F10059" s="164">
        <v>215</v>
      </c>
      <c r="G10059" s="165">
        <v>0.88</v>
      </c>
      <c r="H10059" t="s">
        <v>18516</v>
      </c>
      <c r="I10059" s="164">
        <v>85.07</v>
      </c>
      <c r="J10059" s="164">
        <v>300.07</v>
      </c>
      <c r="K10059">
        <v>31</v>
      </c>
      <c r="L10059" t="s">
        <v>29439</v>
      </c>
      <c r="M10059" t="s">
        <v>29935</v>
      </c>
    </row>
    <row r="10060" spans="1:13" ht="13.5">
      <c r="A10060" t="s">
        <v>3742</v>
      </c>
      <c r="B10060" t="s">
        <v>44388</v>
      </c>
      <c r="C10060" t="s">
        <v>29414</v>
      </c>
      <c r="D10060" t="s">
        <v>29415</v>
      </c>
      <c r="E10060" t="s">
        <v>18516</v>
      </c>
      <c r="F10060" t="s">
        <v>18516</v>
      </c>
      <c r="G10060" t="s">
        <v>18516</v>
      </c>
      <c r="H10060" t="s">
        <v>18516</v>
      </c>
      <c r="I10060" t="s">
        <v>18516</v>
      </c>
      <c r="J10060" t="s">
        <v>18516</v>
      </c>
      <c r="K10060" t="s">
        <v>29707</v>
      </c>
      <c r="L10060" t="s">
        <v>18516</v>
      </c>
      <c r="M10060" t="s">
        <v>18516</v>
      </c>
    </row>
    <row r="10061" spans="1:13" ht="13.5">
      <c r="A10061" t="s">
        <v>9091</v>
      </c>
      <c r="B10061" t="s">
        <v>44389</v>
      </c>
      <c r="C10061" t="s">
        <v>29414</v>
      </c>
      <c r="D10061" t="s">
        <v>29415</v>
      </c>
      <c r="E10061" s="164">
        <v>284</v>
      </c>
      <c r="F10061" s="164">
        <v>249</v>
      </c>
      <c r="G10061" s="165">
        <v>0.87</v>
      </c>
      <c r="H10061" t="s">
        <v>18516</v>
      </c>
      <c r="I10061" s="164">
        <v>81.87</v>
      </c>
      <c r="J10061" s="164">
        <v>330.87</v>
      </c>
      <c r="K10061">
        <v>0</v>
      </c>
      <c r="L10061" t="s">
        <v>18516</v>
      </c>
      <c r="M10061" t="s">
        <v>18516</v>
      </c>
    </row>
    <row r="10062" spans="1:13" ht="13.5">
      <c r="A10062" t="s">
        <v>2261</v>
      </c>
      <c r="B10062" t="s">
        <v>44390</v>
      </c>
      <c r="C10062" t="s">
        <v>29414</v>
      </c>
      <c r="D10062" t="s">
        <v>29415</v>
      </c>
      <c r="E10062" t="s">
        <v>18516</v>
      </c>
      <c r="F10062" t="s">
        <v>18516</v>
      </c>
      <c r="G10062" t="s">
        <v>18516</v>
      </c>
      <c r="H10062" t="s">
        <v>18516</v>
      </c>
      <c r="I10062" t="s">
        <v>18516</v>
      </c>
      <c r="J10062" t="s">
        <v>18516</v>
      </c>
      <c r="K10062" t="s">
        <v>29707</v>
      </c>
      <c r="L10062" t="s">
        <v>18516</v>
      </c>
      <c r="M10062" t="s">
        <v>18516</v>
      </c>
    </row>
    <row r="10063" spans="1:13" ht="13.5">
      <c r="A10063" t="s">
        <v>3535</v>
      </c>
      <c r="B10063" t="s">
        <v>44391</v>
      </c>
      <c r="C10063" t="s">
        <v>29414</v>
      </c>
      <c r="D10063" t="s">
        <v>29415</v>
      </c>
      <c r="E10063" s="164">
        <v>212</v>
      </c>
      <c r="F10063" s="164">
        <v>165</v>
      </c>
      <c r="G10063" s="165">
        <v>0.77</v>
      </c>
      <c r="H10063" t="s">
        <v>18516</v>
      </c>
      <c r="I10063" s="164">
        <v>76.5</v>
      </c>
      <c r="J10063" s="164">
        <v>241.5</v>
      </c>
      <c r="K10063">
        <v>0</v>
      </c>
      <c r="L10063" t="s">
        <v>29439</v>
      </c>
      <c r="M10063" t="s">
        <v>29935</v>
      </c>
    </row>
    <row r="10064" spans="1:13" ht="13.5">
      <c r="A10064" t="s">
        <v>1828</v>
      </c>
      <c r="B10064" t="s">
        <v>44392</v>
      </c>
      <c r="C10064" t="s">
        <v>29414</v>
      </c>
      <c r="D10064" t="s">
        <v>29415</v>
      </c>
      <c r="E10064" t="s">
        <v>18516</v>
      </c>
      <c r="F10064" t="s">
        <v>18516</v>
      </c>
      <c r="G10064" t="s">
        <v>18516</v>
      </c>
      <c r="H10064" t="s">
        <v>18516</v>
      </c>
      <c r="I10064" t="s">
        <v>18516</v>
      </c>
      <c r="J10064" t="s">
        <v>18516</v>
      </c>
      <c r="K10064" t="s">
        <v>29707</v>
      </c>
      <c r="L10064" t="s">
        <v>18516</v>
      </c>
      <c r="M10064" t="s">
        <v>18516</v>
      </c>
    </row>
    <row r="10065" spans="1:13" ht="13.5">
      <c r="A10065" t="s">
        <v>44393</v>
      </c>
      <c r="B10065" t="s">
        <v>44394</v>
      </c>
      <c r="C10065" t="s">
        <v>29414</v>
      </c>
      <c r="D10065" t="s">
        <v>29415</v>
      </c>
      <c r="E10065" t="s">
        <v>18516</v>
      </c>
      <c r="F10065" t="s">
        <v>18516</v>
      </c>
      <c r="G10065" t="s">
        <v>18516</v>
      </c>
      <c r="H10065" t="s">
        <v>18516</v>
      </c>
      <c r="I10065" t="s">
        <v>18516</v>
      </c>
      <c r="J10065" t="s">
        <v>18516</v>
      </c>
      <c r="K10065" t="s">
        <v>29707</v>
      </c>
      <c r="L10065" t="s">
        <v>18516</v>
      </c>
      <c r="M10065" t="s">
        <v>18516</v>
      </c>
    </row>
    <row r="10066" spans="1:13" ht="13.5">
      <c r="A10066" t="s">
        <v>1608</v>
      </c>
      <c r="B10066" t="s">
        <v>44395</v>
      </c>
      <c r="C10066" t="s">
        <v>29414</v>
      </c>
      <c r="D10066" t="s">
        <v>29415</v>
      </c>
      <c r="E10066" t="s">
        <v>18516</v>
      </c>
      <c r="F10066" t="s">
        <v>18516</v>
      </c>
      <c r="G10066" t="s">
        <v>18516</v>
      </c>
      <c r="H10066" t="s">
        <v>18516</v>
      </c>
      <c r="I10066" t="s">
        <v>18516</v>
      </c>
      <c r="J10066" t="s">
        <v>18516</v>
      </c>
      <c r="K10066" t="s">
        <v>29707</v>
      </c>
      <c r="L10066" t="s">
        <v>18516</v>
      </c>
      <c r="M10066" t="s">
        <v>18516</v>
      </c>
    </row>
    <row r="10067" spans="1:13" ht="13.5">
      <c r="A10067" t="s">
        <v>1858</v>
      </c>
      <c r="B10067" t="s">
        <v>44396</v>
      </c>
      <c r="C10067" t="s">
        <v>29414</v>
      </c>
      <c r="D10067" t="s">
        <v>29415</v>
      </c>
      <c r="E10067" t="s">
        <v>18516</v>
      </c>
      <c r="F10067" t="s">
        <v>18516</v>
      </c>
      <c r="G10067" t="s">
        <v>18516</v>
      </c>
      <c r="H10067" t="s">
        <v>18516</v>
      </c>
      <c r="I10067" t="s">
        <v>18516</v>
      </c>
      <c r="J10067" t="s">
        <v>18516</v>
      </c>
      <c r="K10067" t="s">
        <v>29707</v>
      </c>
      <c r="L10067" t="s">
        <v>18516</v>
      </c>
      <c r="M10067" t="s">
        <v>18516</v>
      </c>
    </row>
    <row r="10068" spans="1:13" ht="13.5">
      <c r="A10068" t="s">
        <v>44397</v>
      </c>
      <c r="B10068" t="s">
        <v>44398</v>
      </c>
      <c r="C10068" t="s">
        <v>29414</v>
      </c>
      <c r="D10068" t="s">
        <v>29415</v>
      </c>
      <c r="E10068" t="s">
        <v>18516</v>
      </c>
      <c r="F10068" t="s">
        <v>18516</v>
      </c>
      <c r="G10068" t="s">
        <v>18516</v>
      </c>
      <c r="H10068" t="s">
        <v>18516</v>
      </c>
      <c r="I10068" t="s">
        <v>18516</v>
      </c>
      <c r="J10068" t="s">
        <v>18516</v>
      </c>
      <c r="K10068" t="s">
        <v>29707</v>
      </c>
      <c r="L10068" t="s">
        <v>18516</v>
      </c>
      <c r="M10068" t="s">
        <v>18516</v>
      </c>
    </row>
    <row r="10069" spans="1:13" ht="13.5">
      <c r="A10069" t="s">
        <v>44399</v>
      </c>
      <c r="B10069" t="s">
        <v>44400</v>
      </c>
      <c r="C10069" t="s">
        <v>29414</v>
      </c>
      <c r="D10069" t="s">
        <v>29415</v>
      </c>
      <c r="E10069" t="s">
        <v>18516</v>
      </c>
      <c r="F10069" t="s">
        <v>18516</v>
      </c>
      <c r="G10069" t="s">
        <v>18516</v>
      </c>
      <c r="H10069" t="s">
        <v>18516</v>
      </c>
      <c r="I10069" t="s">
        <v>18516</v>
      </c>
      <c r="J10069" t="s">
        <v>18516</v>
      </c>
      <c r="K10069" t="s">
        <v>29707</v>
      </c>
      <c r="L10069" t="s">
        <v>18516</v>
      </c>
      <c r="M10069" t="s">
        <v>18516</v>
      </c>
    </row>
    <row r="10070" spans="1:13" ht="13.5">
      <c r="A10070" t="s">
        <v>44401</v>
      </c>
      <c r="B10070" t="s">
        <v>44402</v>
      </c>
      <c r="C10070" t="s">
        <v>29414</v>
      </c>
      <c r="D10070" t="s">
        <v>29415</v>
      </c>
      <c r="E10070" s="164">
        <v>220</v>
      </c>
      <c r="F10070" s="164">
        <v>220</v>
      </c>
      <c r="G10070" t="s">
        <v>18516</v>
      </c>
      <c r="H10070" t="s">
        <v>18516</v>
      </c>
      <c r="I10070" s="164">
        <v>79.52</v>
      </c>
      <c r="J10070" s="164">
        <v>299.52</v>
      </c>
      <c r="K10070">
        <v>206</v>
      </c>
      <c r="L10070" t="s">
        <v>18516</v>
      </c>
      <c r="M10070" t="s">
        <v>18516</v>
      </c>
    </row>
    <row r="10071" spans="1:13" ht="13.5">
      <c r="A10071" t="s">
        <v>332</v>
      </c>
      <c r="B10071" t="s">
        <v>44403</v>
      </c>
      <c r="C10071" t="s">
        <v>29414</v>
      </c>
      <c r="D10071" t="s">
        <v>29415</v>
      </c>
      <c r="E10071" t="s">
        <v>18516</v>
      </c>
      <c r="F10071" t="s">
        <v>18516</v>
      </c>
      <c r="G10071" t="s">
        <v>18516</v>
      </c>
      <c r="H10071" t="s">
        <v>18516</v>
      </c>
      <c r="I10071" t="s">
        <v>18516</v>
      </c>
      <c r="J10071" t="s">
        <v>18516</v>
      </c>
      <c r="K10071" t="s">
        <v>29707</v>
      </c>
      <c r="L10071" t="s">
        <v>18516</v>
      </c>
      <c r="M10071" t="s">
        <v>18516</v>
      </c>
    </row>
    <row r="10072" spans="1:13" ht="13.5">
      <c r="A10072" t="s">
        <v>3291</v>
      </c>
      <c r="B10072" t="s">
        <v>44404</v>
      </c>
      <c r="C10072" t="s">
        <v>29414</v>
      </c>
      <c r="D10072" t="s">
        <v>29415</v>
      </c>
      <c r="E10072" s="164">
        <v>419</v>
      </c>
      <c r="F10072" s="164">
        <v>320</v>
      </c>
      <c r="G10072" s="165">
        <v>0.76</v>
      </c>
      <c r="H10072" t="s">
        <v>18516</v>
      </c>
      <c r="I10072" s="164">
        <v>130.5</v>
      </c>
      <c r="J10072" s="164">
        <v>450.5</v>
      </c>
      <c r="K10072">
        <v>30</v>
      </c>
      <c r="L10072" t="s">
        <v>29410</v>
      </c>
      <c r="M10072" t="s">
        <v>30930</v>
      </c>
    </row>
    <row r="10073" spans="1:13" ht="13.5">
      <c r="A10073" t="s">
        <v>44405</v>
      </c>
      <c r="B10073" t="s">
        <v>44406</v>
      </c>
      <c r="C10073" t="s">
        <v>29414</v>
      </c>
      <c r="D10073" t="s">
        <v>29415</v>
      </c>
      <c r="E10073" s="164">
        <v>354</v>
      </c>
      <c r="F10073" s="164">
        <v>354</v>
      </c>
      <c r="G10073" t="s">
        <v>18516</v>
      </c>
      <c r="H10073" t="s">
        <v>18516</v>
      </c>
      <c r="I10073" s="164">
        <v>102.52</v>
      </c>
      <c r="J10073" s="164">
        <v>456.52</v>
      </c>
      <c r="K10073">
        <v>165</v>
      </c>
      <c r="L10073" t="s">
        <v>18516</v>
      </c>
      <c r="M10073" t="s">
        <v>18516</v>
      </c>
    </row>
    <row r="10074" spans="1:13" ht="13.5">
      <c r="A10074" t="s">
        <v>1339</v>
      </c>
      <c r="B10074" t="s">
        <v>44407</v>
      </c>
      <c r="C10074" t="s">
        <v>29414</v>
      </c>
      <c r="D10074" t="s">
        <v>29415</v>
      </c>
      <c r="E10074" t="s">
        <v>18516</v>
      </c>
      <c r="F10074" t="s">
        <v>18516</v>
      </c>
      <c r="G10074" t="s">
        <v>18516</v>
      </c>
      <c r="H10074" t="s">
        <v>18516</v>
      </c>
      <c r="I10074" t="s">
        <v>18516</v>
      </c>
      <c r="J10074" t="s">
        <v>18516</v>
      </c>
      <c r="K10074" t="s">
        <v>29707</v>
      </c>
      <c r="L10074" t="s">
        <v>18516</v>
      </c>
      <c r="M10074" t="s">
        <v>18516</v>
      </c>
    </row>
    <row r="10075" spans="1:13" ht="13.5">
      <c r="A10075" t="s">
        <v>44408</v>
      </c>
      <c r="B10075" t="s">
        <v>44409</v>
      </c>
      <c r="C10075" t="s">
        <v>29414</v>
      </c>
      <c r="D10075" t="s">
        <v>29415</v>
      </c>
      <c r="E10075" t="s">
        <v>18516</v>
      </c>
      <c r="F10075" t="s">
        <v>18516</v>
      </c>
      <c r="G10075" t="s">
        <v>18516</v>
      </c>
      <c r="H10075" t="s">
        <v>18516</v>
      </c>
      <c r="I10075" t="s">
        <v>18516</v>
      </c>
      <c r="J10075" t="s">
        <v>18516</v>
      </c>
      <c r="K10075" t="s">
        <v>29707</v>
      </c>
      <c r="L10075" t="s">
        <v>18516</v>
      </c>
      <c r="M10075" t="s">
        <v>18516</v>
      </c>
    </row>
    <row r="10076" spans="1:13" ht="13.5">
      <c r="A10076" t="s">
        <v>1179</v>
      </c>
      <c r="B10076" t="s">
        <v>44410</v>
      </c>
      <c r="C10076" t="s">
        <v>29414</v>
      </c>
      <c r="D10076" t="s">
        <v>29415</v>
      </c>
      <c r="E10076" s="164">
        <v>218</v>
      </c>
      <c r="F10076" s="164">
        <v>180</v>
      </c>
      <c r="G10076" s="165">
        <v>0.82</v>
      </c>
      <c r="H10076" t="s">
        <v>18516</v>
      </c>
      <c r="I10076" s="164">
        <v>103.2</v>
      </c>
      <c r="J10076" s="164">
        <v>283.2</v>
      </c>
      <c r="K10076">
        <v>29</v>
      </c>
      <c r="L10076" t="s">
        <v>18516</v>
      </c>
      <c r="M10076" t="s">
        <v>18516</v>
      </c>
    </row>
    <row r="10077" spans="1:13" ht="13.5">
      <c r="A10077" t="s">
        <v>1182</v>
      </c>
      <c r="B10077" t="s">
        <v>44411</v>
      </c>
      <c r="C10077" t="s">
        <v>29414</v>
      </c>
      <c r="D10077" t="s">
        <v>29415</v>
      </c>
      <c r="E10077" s="164">
        <v>218</v>
      </c>
      <c r="F10077" s="164">
        <v>180</v>
      </c>
      <c r="G10077" s="165">
        <v>0.82</v>
      </c>
      <c r="H10077" t="s">
        <v>18516</v>
      </c>
      <c r="I10077" s="164">
        <v>103.2</v>
      </c>
      <c r="J10077" s="164">
        <v>283.2</v>
      </c>
      <c r="K10077">
        <v>0</v>
      </c>
      <c r="L10077" t="s">
        <v>18516</v>
      </c>
      <c r="M10077" t="s">
        <v>18516</v>
      </c>
    </row>
    <row r="10078" spans="1:13" ht="13.5">
      <c r="A10078" t="s">
        <v>2550</v>
      </c>
      <c r="B10078" t="s">
        <v>44412</v>
      </c>
      <c r="C10078" t="s">
        <v>29414</v>
      </c>
      <c r="D10078" t="s">
        <v>29415</v>
      </c>
      <c r="E10078" t="s">
        <v>18516</v>
      </c>
      <c r="F10078" t="s">
        <v>18516</v>
      </c>
      <c r="G10078" t="s">
        <v>18516</v>
      </c>
      <c r="H10078" t="s">
        <v>18516</v>
      </c>
      <c r="I10078" t="s">
        <v>18516</v>
      </c>
      <c r="J10078" t="s">
        <v>18516</v>
      </c>
      <c r="K10078" t="s">
        <v>29707</v>
      </c>
      <c r="L10078" t="s">
        <v>18516</v>
      </c>
      <c r="M10078" t="s">
        <v>18516</v>
      </c>
    </row>
    <row r="10079" spans="1:13" ht="13.5">
      <c r="A10079" t="s">
        <v>446</v>
      </c>
      <c r="B10079" t="s">
        <v>44282</v>
      </c>
      <c r="C10079" t="s">
        <v>29414</v>
      </c>
      <c r="D10079" t="s">
        <v>29415</v>
      </c>
      <c r="E10079" t="s">
        <v>18516</v>
      </c>
      <c r="F10079" t="s">
        <v>18516</v>
      </c>
      <c r="G10079" t="s">
        <v>18516</v>
      </c>
      <c r="H10079" t="s">
        <v>18516</v>
      </c>
      <c r="I10079" t="s">
        <v>18516</v>
      </c>
      <c r="J10079" t="s">
        <v>18516</v>
      </c>
      <c r="K10079" t="s">
        <v>29707</v>
      </c>
      <c r="L10079" t="s">
        <v>18516</v>
      </c>
      <c r="M10079" t="s">
        <v>18516</v>
      </c>
    </row>
    <row r="10080" spans="1:13" ht="13.5">
      <c r="A10080" t="s">
        <v>8760</v>
      </c>
      <c r="B10080" t="s">
        <v>44413</v>
      </c>
      <c r="C10080" t="s">
        <v>29414</v>
      </c>
      <c r="D10080" t="s">
        <v>29415</v>
      </c>
      <c r="E10080" t="s">
        <v>18516</v>
      </c>
      <c r="F10080" t="s">
        <v>18516</v>
      </c>
      <c r="G10080" t="s">
        <v>18516</v>
      </c>
      <c r="H10080" t="s">
        <v>18516</v>
      </c>
      <c r="I10080" t="s">
        <v>18516</v>
      </c>
      <c r="J10080" t="s">
        <v>18516</v>
      </c>
      <c r="K10080" t="s">
        <v>29707</v>
      </c>
      <c r="L10080" t="s">
        <v>18516</v>
      </c>
      <c r="M10080" t="s">
        <v>18516</v>
      </c>
    </row>
    <row r="10081" spans="1:13" ht="13.5">
      <c r="A10081" t="s">
        <v>13920</v>
      </c>
      <c r="B10081" t="s">
        <v>44414</v>
      </c>
      <c r="C10081" t="s">
        <v>29414</v>
      </c>
      <c r="D10081" t="s">
        <v>29415</v>
      </c>
      <c r="E10081" t="s">
        <v>18516</v>
      </c>
      <c r="F10081" t="s">
        <v>18516</v>
      </c>
      <c r="G10081" t="s">
        <v>18516</v>
      </c>
      <c r="H10081" t="s">
        <v>18516</v>
      </c>
      <c r="I10081" t="s">
        <v>18516</v>
      </c>
      <c r="J10081" t="s">
        <v>18516</v>
      </c>
      <c r="K10081" t="s">
        <v>29707</v>
      </c>
      <c r="L10081" t="s">
        <v>18516</v>
      </c>
      <c r="M10081" t="s">
        <v>18516</v>
      </c>
    </row>
    <row r="10082" spans="1:13" ht="13.5">
      <c r="A10082" t="s">
        <v>220</v>
      </c>
      <c r="B10082" t="s">
        <v>44415</v>
      </c>
      <c r="C10082" t="s">
        <v>29414</v>
      </c>
      <c r="D10082" t="s">
        <v>29415</v>
      </c>
      <c r="E10082" s="164">
        <v>196</v>
      </c>
      <c r="F10082" s="164">
        <v>140</v>
      </c>
      <c r="G10082" s="165">
        <v>0.71</v>
      </c>
      <c r="H10082" t="s">
        <v>18516</v>
      </c>
      <c r="I10082" s="164">
        <v>41.05</v>
      </c>
      <c r="J10082" s="164">
        <v>181.05</v>
      </c>
      <c r="K10082">
        <v>134</v>
      </c>
      <c r="L10082" t="s">
        <v>18516</v>
      </c>
      <c r="M10082" t="s">
        <v>18516</v>
      </c>
    </row>
    <row r="10083" spans="1:13" ht="13.5">
      <c r="A10083" t="s">
        <v>3592</v>
      </c>
      <c r="B10083" t="s">
        <v>44416</v>
      </c>
      <c r="C10083" t="s">
        <v>29414</v>
      </c>
      <c r="D10083" t="s">
        <v>29415</v>
      </c>
      <c r="E10083" s="164">
        <v>262</v>
      </c>
      <c r="F10083" s="164">
        <v>262</v>
      </c>
      <c r="G10083" t="s">
        <v>18516</v>
      </c>
      <c r="H10083" t="s">
        <v>18516</v>
      </c>
      <c r="I10083" s="164">
        <v>96.05</v>
      </c>
      <c r="J10083" s="164">
        <v>358.05</v>
      </c>
      <c r="K10083">
        <v>149</v>
      </c>
      <c r="L10083" t="s">
        <v>29439</v>
      </c>
      <c r="M10083" t="s">
        <v>31561</v>
      </c>
    </row>
    <row r="10084" spans="1:13" ht="13.5">
      <c r="A10084" t="s">
        <v>3595</v>
      </c>
      <c r="B10084" t="s">
        <v>35683</v>
      </c>
      <c r="C10084" t="s">
        <v>29414</v>
      </c>
      <c r="D10084" t="s">
        <v>29415</v>
      </c>
      <c r="E10084" s="164">
        <v>262</v>
      </c>
      <c r="F10084" s="164">
        <v>262</v>
      </c>
      <c r="G10084" t="s">
        <v>18516</v>
      </c>
      <c r="H10084" t="s">
        <v>18516</v>
      </c>
      <c r="I10084" s="164">
        <v>96.05</v>
      </c>
      <c r="J10084" s="164">
        <v>358.05</v>
      </c>
      <c r="K10084">
        <v>141</v>
      </c>
      <c r="L10084" t="s">
        <v>29410</v>
      </c>
      <c r="M10084" t="s">
        <v>29459</v>
      </c>
    </row>
    <row r="10085" spans="1:13" ht="13.5">
      <c r="A10085" t="s">
        <v>2864</v>
      </c>
      <c r="B10085" t="s">
        <v>44417</v>
      </c>
      <c r="C10085" t="s">
        <v>29414</v>
      </c>
      <c r="D10085" t="s">
        <v>29415</v>
      </c>
      <c r="E10085" t="s">
        <v>18516</v>
      </c>
      <c r="F10085" t="s">
        <v>18516</v>
      </c>
      <c r="G10085" t="s">
        <v>18516</v>
      </c>
      <c r="H10085" t="s">
        <v>18516</v>
      </c>
      <c r="I10085" t="s">
        <v>18516</v>
      </c>
      <c r="J10085" t="s">
        <v>18516</v>
      </c>
      <c r="K10085" t="s">
        <v>29707</v>
      </c>
      <c r="L10085" t="s">
        <v>18516</v>
      </c>
      <c r="M10085" t="s">
        <v>18516</v>
      </c>
    </row>
    <row r="10086" spans="1:13" ht="13.5">
      <c r="A10086" t="s">
        <v>863</v>
      </c>
      <c r="B10086" t="s">
        <v>33239</v>
      </c>
      <c r="C10086" t="s">
        <v>29414</v>
      </c>
      <c r="D10086" t="s">
        <v>29415</v>
      </c>
      <c r="E10086" t="s">
        <v>18516</v>
      </c>
      <c r="F10086" t="s">
        <v>18516</v>
      </c>
      <c r="G10086" t="s">
        <v>18516</v>
      </c>
      <c r="H10086" t="s">
        <v>18516</v>
      </c>
      <c r="I10086" t="s">
        <v>18516</v>
      </c>
      <c r="J10086" t="s">
        <v>18516</v>
      </c>
      <c r="K10086" t="s">
        <v>29707</v>
      </c>
      <c r="L10086" t="s">
        <v>18516</v>
      </c>
      <c r="M10086" t="s">
        <v>18516</v>
      </c>
    </row>
    <row r="10087" spans="1:13" ht="13.5">
      <c r="A10087" t="s">
        <v>44418</v>
      </c>
      <c r="B10087" t="s">
        <v>44419</v>
      </c>
      <c r="C10087" t="s">
        <v>29414</v>
      </c>
      <c r="D10087" t="s">
        <v>29415</v>
      </c>
      <c r="E10087" t="s">
        <v>18516</v>
      </c>
      <c r="F10087" t="s">
        <v>18516</v>
      </c>
      <c r="G10087" t="s">
        <v>18516</v>
      </c>
      <c r="H10087" t="s">
        <v>18516</v>
      </c>
      <c r="I10087" t="s">
        <v>18516</v>
      </c>
      <c r="J10087" t="s">
        <v>18516</v>
      </c>
      <c r="K10087" t="s">
        <v>29707</v>
      </c>
      <c r="L10087" t="s">
        <v>18516</v>
      </c>
      <c r="M10087" t="s">
        <v>18516</v>
      </c>
    </row>
    <row r="10088" spans="1:13" ht="13.5">
      <c r="A10088" t="s">
        <v>2993</v>
      </c>
      <c r="B10088" t="s">
        <v>44420</v>
      </c>
      <c r="C10088" t="s">
        <v>29414</v>
      </c>
      <c r="D10088" t="s">
        <v>29415</v>
      </c>
      <c r="E10088" t="s">
        <v>18516</v>
      </c>
      <c r="F10088" t="s">
        <v>18516</v>
      </c>
      <c r="G10088" t="s">
        <v>18516</v>
      </c>
      <c r="H10088" t="s">
        <v>18516</v>
      </c>
      <c r="I10088" t="s">
        <v>18516</v>
      </c>
      <c r="J10088" t="s">
        <v>18516</v>
      </c>
      <c r="K10088" t="s">
        <v>29707</v>
      </c>
      <c r="L10088" t="s">
        <v>18516</v>
      </c>
      <c r="M10088" t="s">
        <v>18516</v>
      </c>
    </row>
    <row r="10089" spans="1:13" ht="13.5">
      <c r="A10089" t="s">
        <v>6346</v>
      </c>
      <c r="B10089" t="s">
        <v>44421</v>
      </c>
      <c r="C10089" t="s">
        <v>29414</v>
      </c>
      <c r="D10089" t="s">
        <v>29415</v>
      </c>
      <c r="E10089" s="164">
        <v>201</v>
      </c>
      <c r="F10089" s="164">
        <v>160</v>
      </c>
      <c r="G10089" s="165">
        <v>0.79</v>
      </c>
      <c r="H10089" t="s">
        <v>18516</v>
      </c>
      <c r="I10089" s="164">
        <v>72.75</v>
      </c>
      <c r="J10089" s="164">
        <v>232.75</v>
      </c>
      <c r="K10089">
        <v>84</v>
      </c>
      <c r="L10089" t="s">
        <v>18516</v>
      </c>
      <c r="M10089" t="s">
        <v>18516</v>
      </c>
    </row>
    <row r="10090" spans="1:13" ht="13.5">
      <c r="A10090" t="s">
        <v>6343</v>
      </c>
      <c r="B10090" t="s">
        <v>44422</v>
      </c>
      <c r="C10090" t="s">
        <v>29414</v>
      </c>
      <c r="D10090" t="s">
        <v>29415</v>
      </c>
      <c r="E10090" s="164">
        <v>176</v>
      </c>
      <c r="F10090" s="164">
        <v>158</v>
      </c>
      <c r="G10090" s="165">
        <v>0.89</v>
      </c>
      <c r="H10090" t="s">
        <v>18516</v>
      </c>
      <c r="I10090" s="164">
        <v>42.1</v>
      </c>
      <c r="J10090" s="164">
        <v>200.1</v>
      </c>
      <c r="K10090">
        <v>47</v>
      </c>
      <c r="L10090" t="s">
        <v>29439</v>
      </c>
      <c r="M10090" t="s">
        <v>29459</v>
      </c>
    </row>
    <row r="10091" spans="1:13" ht="13.5">
      <c r="A10091" t="s">
        <v>7247</v>
      </c>
      <c r="B10091" t="s">
        <v>44423</v>
      </c>
      <c r="C10091" t="s">
        <v>29414</v>
      </c>
      <c r="D10091" t="s">
        <v>29415</v>
      </c>
      <c r="E10091" t="s">
        <v>18516</v>
      </c>
      <c r="F10091" t="s">
        <v>18516</v>
      </c>
      <c r="G10091" t="s">
        <v>18516</v>
      </c>
      <c r="H10091" t="s">
        <v>18516</v>
      </c>
      <c r="I10091" t="s">
        <v>18516</v>
      </c>
      <c r="J10091" t="s">
        <v>18516</v>
      </c>
      <c r="K10091" t="s">
        <v>29707</v>
      </c>
      <c r="L10091" t="s">
        <v>18516</v>
      </c>
      <c r="M10091" t="s">
        <v>18516</v>
      </c>
    </row>
    <row r="10092" spans="1:13" ht="13.5">
      <c r="A10092" t="s">
        <v>44424</v>
      </c>
      <c r="B10092" t="s">
        <v>44425</v>
      </c>
      <c r="C10092" t="s">
        <v>29414</v>
      </c>
      <c r="D10092" t="s">
        <v>29415</v>
      </c>
      <c r="E10092" s="164">
        <v>197</v>
      </c>
      <c r="F10092" s="164">
        <v>197</v>
      </c>
      <c r="G10092" t="s">
        <v>18516</v>
      </c>
      <c r="H10092" t="s">
        <v>18516</v>
      </c>
      <c r="I10092" s="164">
        <v>41.9</v>
      </c>
      <c r="J10092" s="164">
        <v>238.9</v>
      </c>
      <c r="K10092">
        <v>112</v>
      </c>
      <c r="L10092" t="s">
        <v>18516</v>
      </c>
      <c r="M10092" t="s">
        <v>18516</v>
      </c>
    </row>
    <row r="10093" spans="1:13" ht="13.5">
      <c r="A10093" t="s">
        <v>5800</v>
      </c>
      <c r="B10093" t="s">
        <v>44426</v>
      </c>
      <c r="C10093" t="s">
        <v>29414</v>
      </c>
      <c r="D10093" t="s">
        <v>29415</v>
      </c>
      <c r="E10093" s="164">
        <v>334</v>
      </c>
      <c r="F10093" s="164">
        <v>265</v>
      </c>
      <c r="G10093" s="165">
        <v>0.79</v>
      </c>
      <c r="H10093" t="s">
        <v>18516</v>
      </c>
      <c r="I10093" s="164">
        <v>99.43</v>
      </c>
      <c r="J10093" s="164">
        <v>364.43</v>
      </c>
      <c r="K10093">
        <v>111</v>
      </c>
      <c r="L10093" t="s">
        <v>18516</v>
      </c>
      <c r="M10093" t="s">
        <v>18516</v>
      </c>
    </row>
    <row r="10094" spans="1:13" ht="13.5">
      <c r="A10094" t="s">
        <v>3249</v>
      </c>
      <c r="B10094" t="s">
        <v>44427</v>
      </c>
      <c r="C10094" t="s">
        <v>29414</v>
      </c>
      <c r="D10094" t="s">
        <v>29415</v>
      </c>
      <c r="E10094" t="s">
        <v>18516</v>
      </c>
      <c r="F10094" t="s">
        <v>18516</v>
      </c>
      <c r="G10094" t="s">
        <v>18516</v>
      </c>
      <c r="H10094" t="s">
        <v>18516</v>
      </c>
      <c r="I10094" t="s">
        <v>18516</v>
      </c>
      <c r="J10094" t="s">
        <v>18516</v>
      </c>
      <c r="K10094" t="s">
        <v>29707</v>
      </c>
      <c r="L10094" t="s">
        <v>18516</v>
      </c>
      <c r="M10094" t="s">
        <v>18516</v>
      </c>
    </row>
    <row r="10095" spans="1:13" ht="13.5">
      <c r="A10095" t="s">
        <v>44428</v>
      </c>
      <c r="B10095" t="s">
        <v>44429</v>
      </c>
      <c r="C10095" t="s">
        <v>29414</v>
      </c>
      <c r="D10095" t="s">
        <v>29415</v>
      </c>
      <c r="E10095" s="164">
        <v>343</v>
      </c>
      <c r="F10095" s="164">
        <v>343</v>
      </c>
      <c r="G10095" t="s">
        <v>18516</v>
      </c>
      <c r="H10095" t="s">
        <v>18516</v>
      </c>
      <c r="I10095" s="164">
        <v>98.65</v>
      </c>
      <c r="J10095" s="164">
        <v>441.65</v>
      </c>
      <c r="K10095">
        <v>93</v>
      </c>
      <c r="L10095" t="s">
        <v>18516</v>
      </c>
      <c r="M10095" t="s">
        <v>18516</v>
      </c>
    </row>
    <row r="10096" spans="1:13" ht="13.5">
      <c r="A10096" t="s">
        <v>44430</v>
      </c>
      <c r="B10096" t="s">
        <v>44431</v>
      </c>
      <c r="C10096" t="s">
        <v>29414</v>
      </c>
      <c r="D10096" t="s">
        <v>29415</v>
      </c>
      <c r="E10096" s="164">
        <v>198</v>
      </c>
      <c r="F10096" s="164">
        <v>198</v>
      </c>
      <c r="G10096" t="s">
        <v>18516</v>
      </c>
      <c r="H10096" t="s">
        <v>18516</v>
      </c>
      <c r="I10096" s="164">
        <v>55.35</v>
      </c>
      <c r="J10096" s="164">
        <v>253.35</v>
      </c>
      <c r="K10096">
        <v>16</v>
      </c>
      <c r="L10096" t="s">
        <v>18516</v>
      </c>
      <c r="M10096" t="s">
        <v>18516</v>
      </c>
    </row>
    <row r="10097" spans="1:13" ht="13.5">
      <c r="A10097" t="s">
        <v>44432</v>
      </c>
      <c r="B10097" t="s">
        <v>44433</v>
      </c>
      <c r="C10097" t="s">
        <v>29414</v>
      </c>
      <c r="D10097" t="s">
        <v>29415</v>
      </c>
      <c r="E10097" t="s">
        <v>18516</v>
      </c>
      <c r="F10097" t="s">
        <v>18516</v>
      </c>
      <c r="G10097" t="s">
        <v>18516</v>
      </c>
      <c r="H10097" t="s">
        <v>18516</v>
      </c>
      <c r="I10097" t="s">
        <v>18516</v>
      </c>
      <c r="J10097" t="s">
        <v>18516</v>
      </c>
      <c r="K10097" t="s">
        <v>29707</v>
      </c>
      <c r="L10097" t="s">
        <v>18516</v>
      </c>
      <c r="M10097" t="s">
        <v>18516</v>
      </c>
    </row>
    <row r="10098" spans="1:13" ht="13.5">
      <c r="A10098" t="s">
        <v>3692</v>
      </c>
      <c r="B10098" t="s">
        <v>44434</v>
      </c>
      <c r="C10098" t="s">
        <v>29414</v>
      </c>
      <c r="D10098" t="s">
        <v>29415</v>
      </c>
      <c r="E10098" s="164">
        <v>199</v>
      </c>
      <c r="F10098" s="164">
        <v>199</v>
      </c>
      <c r="G10098" t="s">
        <v>18516</v>
      </c>
      <c r="H10098" t="s">
        <v>18516</v>
      </c>
      <c r="I10098" s="164">
        <v>45.24</v>
      </c>
      <c r="J10098" s="164">
        <v>244.24</v>
      </c>
      <c r="K10098">
        <v>242</v>
      </c>
      <c r="L10098" t="s">
        <v>18516</v>
      </c>
      <c r="M10098" t="s">
        <v>18516</v>
      </c>
    </row>
    <row r="10099" spans="1:13" ht="13.5">
      <c r="A10099" t="s">
        <v>44435</v>
      </c>
      <c r="B10099" t="s">
        <v>44436</v>
      </c>
      <c r="C10099" t="s">
        <v>29414</v>
      </c>
      <c r="D10099" t="s">
        <v>29415</v>
      </c>
      <c r="E10099" t="s">
        <v>18516</v>
      </c>
      <c r="F10099" t="s">
        <v>18516</v>
      </c>
      <c r="G10099" t="s">
        <v>18516</v>
      </c>
      <c r="H10099" t="s">
        <v>18516</v>
      </c>
      <c r="I10099" t="s">
        <v>18516</v>
      </c>
      <c r="J10099" t="s">
        <v>18516</v>
      </c>
      <c r="K10099" t="s">
        <v>29707</v>
      </c>
      <c r="L10099" t="s">
        <v>18516</v>
      </c>
      <c r="M10099" t="s">
        <v>18516</v>
      </c>
    </row>
    <row r="10100" spans="1:13" ht="13.5">
      <c r="A10100" t="s">
        <v>44437</v>
      </c>
      <c r="B10100" t="s">
        <v>44438</v>
      </c>
      <c r="C10100" t="s">
        <v>29414</v>
      </c>
      <c r="D10100" t="s">
        <v>29415</v>
      </c>
      <c r="E10100" t="s">
        <v>18516</v>
      </c>
      <c r="F10100" t="s">
        <v>18516</v>
      </c>
      <c r="G10100" t="s">
        <v>18516</v>
      </c>
      <c r="H10100" t="s">
        <v>18516</v>
      </c>
      <c r="I10100" t="s">
        <v>18516</v>
      </c>
      <c r="J10100" t="s">
        <v>18516</v>
      </c>
      <c r="K10100" t="s">
        <v>29707</v>
      </c>
      <c r="L10100" t="s">
        <v>18516</v>
      </c>
      <c r="M10100" t="s">
        <v>18516</v>
      </c>
    </row>
    <row r="10101" spans="1:13" ht="13.5">
      <c r="A10101" t="s">
        <v>881</v>
      </c>
      <c r="B10101" t="s">
        <v>44439</v>
      </c>
      <c r="C10101" t="s">
        <v>29414</v>
      </c>
      <c r="D10101" t="s">
        <v>29415</v>
      </c>
      <c r="E10101" s="164">
        <v>348</v>
      </c>
      <c r="F10101" s="164">
        <v>280</v>
      </c>
      <c r="G10101" s="165">
        <v>0.8</v>
      </c>
      <c r="H10101" t="s">
        <v>18516</v>
      </c>
      <c r="I10101" s="164">
        <v>95.42</v>
      </c>
      <c r="J10101" s="164">
        <v>375.42</v>
      </c>
      <c r="K10101">
        <v>139</v>
      </c>
      <c r="L10101" t="s">
        <v>29410</v>
      </c>
      <c r="M10101" t="s">
        <v>31588</v>
      </c>
    </row>
    <row r="10102" spans="1:13" ht="13.5">
      <c r="A10102" t="s">
        <v>26804</v>
      </c>
      <c r="B10102" t="s">
        <v>44440</v>
      </c>
      <c r="C10102" t="s">
        <v>29414</v>
      </c>
      <c r="D10102" t="s">
        <v>29415</v>
      </c>
      <c r="E10102" t="s">
        <v>18516</v>
      </c>
      <c r="F10102" t="s">
        <v>18516</v>
      </c>
      <c r="G10102" t="s">
        <v>18516</v>
      </c>
      <c r="H10102" t="s">
        <v>18516</v>
      </c>
      <c r="I10102" t="s">
        <v>18516</v>
      </c>
      <c r="J10102" t="s">
        <v>18516</v>
      </c>
      <c r="K10102" t="s">
        <v>29707</v>
      </c>
      <c r="L10102" t="s">
        <v>18516</v>
      </c>
      <c r="M10102" t="s">
        <v>18516</v>
      </c>
    </row>
    <row r="10103" spans="1:13" ht="13.5">
      <c r="A10103" t="s">
        <v>3226</v>
      </c>
      <c r="B10103" t="s">
        <v>44441</v>
      </c>
      <c r="C10103" t="s">
        <v>29414</v>
      </c>
      <c r="D10103" t="s">
        <v>29415</v>
      </c>
      <c r="E10103" t="s">
        <v>18516</v>
      </c>
      <c r="F10103" t="s">
        <v>18516</v>
      </c>
      <c r="G10103" t="s">
        <v>18516</v>
      </c>
      <c r="H10103" t="s">
        <v>18516</v>
      </c>
      <c r="I10103" t="s">
        <v>18516</v>
      </c>
      <c r="J10103" t="s">
        <v>18516</v>
      </c>
      <c r="K10103" t="s">
        <v>29707</v>
      </c>
      <c r="L10103" t="s">
        <v>18516</v>
      </c>
      <c r="M10103" t="s">
        <v>18516</v>
      </c>
    </row>
    <row r="10104" spans="1:13" ht="13.5">
      <c r="A10104" t="s">
        <v>770</v>
      </c>
      <c r="B10104" t="s">
        <v>44442</v>
      </c>
      <c r="C10104" t="s">
        <v>29414</v>
      </c>
      <c r="D10104" t="s">
        <v>29415</v>
      </c>
      <c r="E10104" t="s">
        <v>18516</v>
      </c>
      <c r="F10104" t="s">
        <v>18516</v>
      </c>
      <c r="G10104" t="s">
        <v>18516</v>
      </c>
      <c r="H10104" t="s">
        <v>18516</v>
      </c>
      <c r="I10104" t="s">
        <v>18516</v>
      </c>
      <c r="J10104" t="s">
        <v>18516</v>
      </c>
      <c r="K10104" t="s">
        <v>29707</v>
      </c>
      <c r="L10104" t="s">
        <v>18516</v>
      </c>
      <c r="M10104" t="s">
        <v>18516</v>
      </c>
    </row>
    <row r="10105" spans="1:13" ht="13.5">
      <c r="A10105" t="s">
        <v>44443</v>
      </c>
      <c r="B10105" t="s">
        <v>44444</v>
      </c>
      <c r="C10105" t="s">
        <v>29414</v>
      </c>
      <c r="D10105" t="s">
        <v>29415</v>
      </c>
      <c r="E10105" s="164">
        <v>198</v>
      </c>
      <c r="F10105" s="164">
        <v>198</v>
      </c>
      <c r="G10105" t="s">
        <v>18516</v>
      </c>
      <c r="H10105" t="s">
        <v>18516</v>
      </c>
      <c r="I10105" s="164">
        <v>97.82</v>
      </c>
      <c r="J10105" s="164">
        <v>295.82</v>
      </c>
      <c r="K10105">
        <v>0</v>
      </c>
      <c r="L10105" t="s">
        <v>18516</v>
      </c>
      <c r="M10105" t="s">
        <v>18516</v>
      </c>
    </row>
    <row r="10106" spans="1:13" ht="13.5">
      <c r="A10106" t="s">
        <v>1140</v>
      </c>
      <c r="B10106" t="s">
        <v>44445</v>
      </c>
      <c r="C10106" t="s">
        <v>29414</v>
      </c>
      <c r="D10106" t="s">
        <v>29415</v>
      </c>
      <c r="E10106" s="164">
        <v>213</v>
      </c>
      <c r="F10106" s="164">
        <v>179</v>
      </c>
      <c r="G10106" s="165">
        <v>0.84</v>
      </c>
      <c r="H10106" t="s">
        <v>18516</v>
      </c>
      <c r="I10106" s="164">
        <v>56.62</v>
      </c>
      <c r="J10106" s="164">
        <v>235.62</v>
      </c>
      <c r="K10106">
        <v>25</v>
      </c>
      <c r="L10106" t="s">
        <v>29410</v>
      </c>
      <c r="M10106" t="s">
        <v>30529</v>
      </c>
    </row>
    <row r="10107" spans="1:13" ht="13.5">
      <c r="A10107" t="s">
        <v>44446</v>
      </c>
      <c r="B10107" t="s">
        <v>44447</v>
      </c>
      <c r="C10107" t="s">
        <v>29414</v>
      </c>
      <c r="D10107" t="s">
        <v>29415</v>
      </c>
      <c r="E10107" s="164">
        <v>203</v>
      </c>
      <c r="F10107" s="164">
        <v>203</v>
      </c>
      <c r="G10107" t="s">
        <v>18516</v>
      </c>
      <c r="H10107" t="s">
        <v>18516</v>
      </c>
      <c r="I10107" s="164">
        <v>52.97</v>
      </c>
      <c r="J10107" s="164">
        <v>255.97</v>
      </c>
      <c r="K10107">
        <v>0</v>
      </c>
      <c r="L10107" t="s">
        <v>29465</v>
      </c>
      <c r="M10107" t="s">
        <v>30529</v>
      </c>
    </row>
    <row r="10108" spans="1:13" ht="13.5">
      <c r="A10108" t="s">
        <v>44448</v>
      </c>
      <c r="B10108" t="s">
        <v>44449</v>
      </c>
      <c r="C10108" t="s">
        <v>29414</v>
      </c>
      <c r="D10108" t="s">
        <v>29415</v>
      </c>
      <c r="E10108" t="s">
        <v>18516</v>
      </c>
      <c r="F10108" t="s">
        <v>18516</v>
      </c>
      <c r="G10108" t="s">
        <v>18516</v>
      </c>
      <c r="H10108" t="s">
        <v>18516</v>
      </c>
      <c r="I10108" t="s">
        <v>18516</v>
      </c>
      <c r="J10108" t="s">
        <v>18516</v>
      </c>
      <c r="K10108" t="s">
        <v>29707</v>
      </c>
      <c r="L10108" t="s">
        <v>18516</v>
      </c>
      <c r="M10108" t="s">
        <v>18516</v>
      </c>
    </row>
    <row r="10109" spans="1:13" ht="13.5">
      <c r="A10109" t="s">
        <v>44450</v>
      </c>
      <c r="B10109" t="s">
        <v>44451</v>
      </c>
      <c r="C10109" t="s">
        <v>29414</v>
      </c>
      <c r="D10109" t="s">
        <v>29415</v>
      </c>
      <c r="E10109" t="s">
        <v>18516</v>
      </c>
      <c r="F10109" t="s">
        <v>18516</v>
      </c>
      <c r="G10109" t="s">
        <v>18516</v>
      </c>
      <c r="H10109" t="s">
        <v>18516</v>
      </c>
      <c r="I10109" t="s">
        <v>18516</v>
      </c>
      <c r="J10109" t="s">
        <v>18516</v>
      </c>
      <c r="K10109" t="s">
        <v>29707</v>
      </c>
      <c r="L10109" t="s">
        <v>18516</v>
      </c>
      <c r="M10109" t="s">
        <v>18516</v>
      </c>
    </row>
    <row r="10110" spans="1:13" ht="13.5">
      <c r="A10110" t="s">
        <v>26327</v>
      </c>
      <c r="B10110" t="s">
        <v>43685</v>
      </c>
      <c r="C10110" t="s">
        <v>29414</v>
      </c>
      <c r="D10110" t="s">
        <v>29415</v>
      </c>
      <c r="E10110" s="164">
        <v>147</v>
      </c>
      <c r="F10110" s="164">
        <v>147</v>
      </c>
      <c r="G10110" t="s">
        <v>18516</v>
      </c>
      <c r="H10110" t="s">
        <v>18516</v>
      </c>
      <c r="I10110" s="164">
        <v>38.44</v>
      </c>
      <c r="J10110" s="164">
        <v>185.44</v>
      </c>
      <c r="K10110">
        <v>103</v>
      </c>
      <c r="L10110" t="s">
        <v>18516</v>
      </c>
      <c r="M10110" t="s">
        <v>18516</v>
      </c>
    </row>
    <row r="10111" spans="1:13" ht="13.5">
      <c r="A10111" t="s">
        <v>44452</v>
      </c>
      <c r="B10111" t="s">
        <v>44453</v>
      </c>
      <c r="C10111" t="s">
        <v>29414</v>
      </c>
      <c r="D10111" t="s">
        <v>29415</v>
      </c>
      <c r="E10111" s="164">
        <v>170</v>
      </c>
      <c r="F10111" s="164">
        <v>170</v>
      </c>
      <c r="G10111" t="s">
        <v>18516</v>
      </c>
      <c r="H10111" t="s">
        <v>18516</v>
      </c>
      <c r="I10111" s="164">
        <v>46.11</v>
      </c>
      <c r="J10111" s="164">
        <v>216.11</v>
      </c>
      <c r="K10111">
        <v>170</v>
      </c>
      <c r="L10111" t="s">
        <v>18516</v>
      </c>
      <c r="M10111" t="s">
        <v>18516</v>
      </c>
    </row>
    <row r="10112" spans="1:13" ht="13.5">
      <c r="A10112" t="s">
        <v>44454</v>
      </c>
      <c r="B10112" t="s">
        <v>44455</v>
      </c>
      <c r="C10112" t="s">
        <v>29414</v>
      </c>
      <c r="D10112" t="s">
        <v>29415</v>
      </c>
      <c r="E10112" s="164">
        <v>177</v>
      </c>
      <c r="F10112" s="164">
        <v>177</v>
      </c>
      <c r="G10112" t="s">
        <v>18516</v>
      </c>
      <c r="H10112" t="s">
        <v>18516</v>
      </c>
      <c r="I10112" s="164">
        <v>46.11</v>
      </c>
      <c r="J10112" s="164">
        <v>223.11</v>
      </c>
      <c r="K10112">
        <v>168</v>
      </c>
      <c r="L10112" t="s">
        <v>18516</v>
      </c>
      <c r="M10112" t="s">
        <v>18516</v>
      </c>
    </row>
    <row r="10113" spans="1:13" ht="13.5">
      <c r="A10113" t="s">
        <v>44456</v>
      </c>
      <c r="B10113" t="s">
        <v>44457</v>
      </c>
      <c r="C10113" t="s">
        <v>29414</v>
      </c>
      <c r="D10113" t="s">
        <v>29415</v>
      </c>
      <c r="E10113" s="164">
        <v>192</v>
      </c>
      <c r="F10113" s="164">
        <v>192</v>
      </c>
      <c r="G10113" t="s">
        <v>18516</v>
      </c>
      <c r="H10113" t="s">
        <v>18516</v>
      </c>
      <c r="I10113" s="164">
        <v>46.77</v>
      </c>
      <c r="J10113" s="164">
        <v>238.77</v>
      </c>
      <c r="K10113">
        <v>203</v>
      </c>
      <c r="L10113" t="s">
        <v>18516</v>
      </c>
      <c r="M10113" t="s">
        <v>18516</v>
      </c>
    </row>
    <row r="10114" spans="1:13" ht="13.5">
      <c r="A10114" t="s">
        <v>44458</v>
      </c>
      <c r="B10114" t="s">
        <v>44459</v>
      </c>
      <c r="C10114" t="s">
        <v>29414</v>
      </c>
      <c r="D10114" t="s">
        <v>29415</v>
      </c>
      <c r="E10114" t="s">
        <v>18516</v>
      </c>
      <c r="F10114" t="s">
        <v>18516</v>
      </c>
      <c r="G10114" t="s">
        <v>18516</v>
      </c>
      <c r="H10114" t="s">
        <v>18516</v>
      </c>
      <c r="I10114" t="s">
        <v>18516</v>
      </c>
      <c r="J10114" t="s">
        <v>18516</v>
      </c>
      <c r="K10114" t="s">
        <v>29707</v>
      </c>
      <c r="L10114" t="s">
        <v>18516</v>
      </c>
      <c r="M10114" t="s">
        <v>18516</v>
      </c>
    </row>
    <row r="10115" spans="1:13" ht="13.5">
      <c r="A10115" t="s">
        <v>11834</v>
      </c>
      <c r="B10115" t="s">
        <v>44460</v>
      </c>
      <c r="C10115" t="s">
        <v>29414</v>
      </c>
      <c r="D10115" t="s">
        <v>29415</v>
      </c>
      <c r="E10115" t="s">
        <v>18516</v>
      </c>
      <c r="F10115" t="s">
        <v>18516</v>
      </c>
      <c r="G10115" t="s">
        <v>18516</v>
      </c>
      <c r="H10115" t="s">
        <v>18516</v>
      </c>
      <c r="I10115" t="s">
        <v>18516</v>
      </c>
      <c r="J10115" t="s">
        <v>18516</v>
      </c>
      <c r="K10115" t="s">
        <v>29707</v>
      </c>
      <c r="L10115" t="s">
        <v>18516</v>
      </c>
      <c r="M10115" t="s">
        <v>18516</v>
      </c>
    </row>
    <row r="10116" spans="1:13" ht="13.5">
      <c r="A10116" t="s">
        <v>4689</v>
      </c>
      <c r="B10116" t="s">
        <v>36270</v>
      </c>
      <c r="C10116" t="s">
        <v>29414</v>
      </c>
      <c r="D10116" t="s">
        <v>29415</v>
      </c>
      <c r="E10116" t="s">
        <v>18516</v>
      </c>
      <c r="F10116" t="s">
        <v>18516</v>
      </c>
      <c r="G10116" t="s">
        <v>18516</v>
      </c>
      <c r="H10116" t="s">
        <v>18516</v>
      </c>
      <c r="I10116" t="s">
        <v>18516</v>
      </c>
      <c r="J10116" t="s">
        <v>18516</v>
      </c>
      <c r="K10116" t="s">
        <v>29707</v>
      </c>
      <c r="L10116" t="s">
        <v>18516</v>
      </c>
      <c r="M10116" t="s">
        <v>18516</v>
      </c>
    </row>
    <row r="10117" spans="1:13" ht="13.5">
      <c r="A10117" t="s">
        <v>4692</v>
      </c>
      <c r="B10117" t="s">
        <v>36269</v>
      </c>
      <c r="C10117" t="s">
        <v>29414</v>
      </c>
      <c r="D10117" t="s">
        <v>29415</v>
      </c>
      <c r="E10117" t="s">
        <v>18516</v>
      </c>
      <c r="F10117" t="s">
        <v>18516</v>
      </c>
      <c r="G10117" t="s">
        <v>18516</v>
      </c>
      <c r="H10117" t="s">
        <v>18516</v>
      </c>
      <c r="I10117" t="s">
        <v>18516</v>
      </c>
      <c r="J10117" t="s">
        <v>18516</v>
      </c>
      <c r="K10117" t="s">
        <v>29707</v>
      </c>
      <c r="L10117" t="s">
        <v>18516</v>
      </c>
      <c r="M10117" t="s">
        <v>18516</v>
      </c>
    </row>
    <row r="10118" spans="1:13" ht="13.5">
      <c r="A10118" t="s">
        <v>4373</v>
      </c>
      <c r="B10118" t="s">
        <v>44461</v>
      </c>
      <c r="C10118" t="s">
        <v>29414</v>
      </c>
      <c r="D10118" t="s">
        <v>29415</v>
      </c>
      <c r="E10118" s="164">
        <v>183</v>
      </c>
      <c r="F10118" s="164">
        <v>183</v>
      </c>
      <c r="G10118" t="s">
        <v>18516</v>
      </c>
      <c r="H10118" t="s">
        <v>18516</v>
      </c>
      <c r="I10118" s="164">
        <v>39.69</v>
      </c>
      <c r="J10118" s="164">
        <v>222.69</v>
      </c>
      <c r="K10118">
        <v>137</v>
      </c>
      <c r="L10118" t="s">
        <v>18516</v>
      </c>
      <c r="M10118" t="s">
        <v>18516</v>
      </c>
    </row>
    <row r="10119" spans="1:13" ht="13.5">
      <c r="A10119" t="s">
        <v>4569</v>
      </c>
      <c r="B10119" t="s">
        <v>44462</v>
      </c>
      <c r="C10119" t="s">
        <v>29414</v>
      </c>
      <c r="D10119" t="s">
        <v>29415</v>
      </c>
      <c r="E10119" s="164">
        <v>212</v>
      </c>
      <c r="F10119" s="164">
        <v>170</v>
      </c>
      <c r="G10119" s="165">
        <v>0.8</v>
      </c>
      <c r="H10119" t="s">
        <v>18516</v>
      </c>
      <c r="I10119" s="164">
        <v>77.16</v>
      </c>
      <c r="J10119" s="164">
        <v>247.16</v>
      </c>
      <c r="K10119">
        <v>222</v>
      </c>
      <c r="L10119" t="s">
        <v>18516</v>
      </c>
      <c r="M10119" t="s">
        <v>18516</v>
      </c>
    </row>
    <row r="10120" spans="1:13" ht="13.5">
      <c r="A10120" t="s">
        <v>9088</v>
      </c>
      <c r="B10120" t="s">
        <v>44463</v>
      </c>
      <c r="C10120" t="s">
        <v>29414</v>
      </c>
      <c r="D10120" t="s">
        <v>29415</v>
      </c>
      <c r="E10120" s="164">
        <v>284</v>
      </c>
      <c r="F10120" s="164">
        <v>249</v>
      </c>
      <c r="G10120" s="165">
        <v>0.87</v>
      </c>
      <c r="H10120" t="s">
        <v>18516</v>
      </c>
      <c r="I10120" s="164">
        <v>81.87</v>
      </c>
      <c r="J10120" s="164">
        <v>330.87</v>
      </c>
      <c r="K10120">
        <v>48</v>
      </c>
      <c r="L10120" t="s">
        <v>18516</v>
      </c>
      <c r="M10120" t="s">
        <v>18516</v>
      </c>
    </row>
    <row r="10121" spans="1:13" ht="13.5">
      <c r="A10121" t="s">
        <v>44464</v>
      </c>
      <c r="B10121" t="s">
        <v>44465</v>
      </c>
      <c r="C10121" t="s">
        <v>29414</v>
      </c>
      <c r="D10121" t="s">
        <v>29415</v>
      </c>
      <c r="E10121" t="s">
        <v>18516</v>
      </c>
      <c r="F10121" t="s">
        <v>18516</v>
      </c>
      <c r="G10121" t="s">
        <v>18516</v>
      </c>
      <c r="H10121" t="s">
        <v>18516</v>
      </c>
      <c r="I10121" t="s">
        <v>18516</v>
      </c>
      <c r="J10121" t="s">
        <v>18516</v>
      </c>
      <c r="K10121" t="s">
        <v>29707</v>
      </c>
      <c r="L10121" t="s">
        <v>18516</v>
      </c>
      <c r="M10121" t="s">
        <v>18516</v>
      </c>
    </row>
    <row r="10122" spans="1:13" ht="13.5">
      <c r="A10122" t="s">
        <v>44466</v>
      </c>
      <c r="B10122" t="s">
        <v>34528</v>
      </c>
      <c r="C10122" t="s">
        <v>29414</v>
      </c>
      <c r="D10122" t="s">
        <v>29415</v>
      </c>
      <c r="E10122" s="164">
        <v>436</v>
      </c>
      <c r="F10122" s="164">
        <v>436</v>
      </c>
      <c r="G10122" t="s">
        <v>18516</v>
      </c>
      <c r="H10122" t="s">
        <v>18516</v>
      </c>
      <c r="I10122" s="164">
        <v>205.63</v>
      </c>
      <c r="J10122" s="164">
        <v>641.63</v>
      </c>
      <c r="K10122">
        <v>102</v>
      </c>
      <c r="L10122" t="s">
        <v>18516</v>
      </c>
      <c r="M10122" t="s">
        <v>18516</v>
      </c>
    </row>
    <row r="10123" spans="1:13" ht="13.5">
      <c r="A10123" t="s">
        <v>44467</v>
      </c>
      <c r="B10123" t="s">
        <v>44468</v>
      </c>
      <c r="C10123" t="s">
        <v>29414</v>
      </c>
      <c r="D10123" t="s">
        <v>29415</v>
      </c>
      <c r="E10123" t="s">
        <v>18516</v>
      </c>
      <c r="F10123" t="s">
        <v>18516</v>
      </c>
      <c r="G10123" t="s">
        <v>18516</v>
      </c>
      <c r="H10123" t="s">
        <v>18516</v>
      </c>
      <c r="I10123" t="s">
        <v>18516</v>
      </c>
      <c r="J10123" t="s">
        <v>18516</v>
      </c>
      <c r="K10123" t="s">
        <v>29707</v>
      </c>
      <c r="L10123" t="s">
        <v>18516</v>
      </c>
      <c r="M10123" t="s">
        <v>18516</v>
      </c>
    </row>
    <row r="10124" spans="1:13" ht="13.5">
      <c r="A10124" t="s">
        <v>3175</v>
      </c>
      <c r="B10124" t="s">
        <v>44469</v>
      </c>
      <c r="C10124" t="s">
        <v>29414</v>
      </c>
      <c r="D10124" t="s">
        <v>29415</v>
      </c>
      <c r="E10124" t="s">
        <v>18516</v>
      </c>
      <c r="F10124" t="s">
        <v>18516</v>
      </c>
      <c r="G10124" t="s">
        <v>18516</v>
      </c>
      <c r="H10124" t="s">
        <v>18516</v>
      </c>
      <c r="I10124" t="s">
        <v>18516</v>
      </c>
      <c r="J10124" t="s">
        <v>18516</v>
      </c>
      <c r="K10124" t="s">
        <v>29707</v>
      </c>
      <c r="L10124" t="s">
        <v>18516</v>
      </c>
      <c r="M10124" t="s">
        <v>18516</v>
      </c>
    </row>
    <row r="10125" spans="1:13" ht="13.5">
      <c r="A10125" t="s">
        <v>968</v>
      </c>
      <c r="B10125" t="s">
        <v>44470</v>
      </c>
      <c r="C10125" t="s">
        <v>29414</v>
      </c>
      <c r="D10125" t="s">
        <v>29415</v>
      </c>
      <c r="E10125" t="s">
        <v>18516</v>
      </c>
      <c r="F10125" t="s">
        <v>18516</v>
      </c>
      <c r="G10125" t="s">
        <v>18516</v>
      </c>
      <c r="H10125" t="s">
        <v>18516</v>
      </c>
      <c r="I10125" t="s">
        <v>18516</v>
      </c>
      <c r="J10125" t="s">
        <v>18516</v>
      </c>
      <c r="K10125" t="s">
        <v>29707</v>
      </c>
      <c r="L10125" t="s">
        <v>18516</v>
      </c>
      <c r="M10125" t="s">
        <v>18516</v>
      </c>
    </row>
    <row r="10126" spans="1:13" ht="13.5">
      <c r="A10126" t="s">
        <v>2535</v>
      </c>
      <c r="B10126" t="s">
        <v>44471</v>
      </c>
      <c r="C10126" t="s">
        <v>29414</v>
      </c>
      <c r="D10126" t="s">
        <v>29415</v>
      </c>
      <c r="E10126" t="s">
        <v>18516</v>
      </c>
      <c r="F10126" t="s">
        <v>18516</v>
      </c>
      <c r="G10126" t="s">
        <v>18516</v>
      </c>
      <c r="H10126" t="s">
        <v>18516</v>
      </c>
      <c r="I10126" t="s">
        <v>18516</v>
      </c>
      <c r="J10126" t="s">
        <v>18516</v>
      </c>
      <c r="K10126" t="s">
        <v>29707</v>
      </c>
      <c r="L10126" t="s">
        <v>18516</v>
      </c>
      <c r="M10126" t="s">
        <v>18516</v>
      </c>
    </row>
    <row r="10127" spans="1:13" ht="13.5">
      <c r="A10127" t="s">
        <v>44472</v>
      </c>
      <c r="B10127" t="s">
        <v>44473</v>
      </c>
      <c r="C10127" t="s">
        <v>29414</v>
      </c>
      <c r="D10127" t="s">
        <v>29415</v>
      </c>
      <c r="E10127" t="s">
        <v>18516</v>
      </c>
      <c r="F10127" t="s">
        <v>18516</v>
      </c>
      <c r="G10127" t="s">
        <v>18516</v>
      </c>
      <c r="H10127" t="s">
        <v>18516</v>
      </c>
      <c r="I10127" t="s">
        <v>18516</v>
      </c>
      <c r="J10127" t="s">
        <v>18516</v>
      </c>
      <c r="K10127" t="s">
        <v>29707</v>
      </c>
      <c r="L10127" t="s">
        <v>18516</v>
      </c>
      <c r="M10127" t="s">
        <v>18516</v>
      </c>
    </row>
    <row r="10128" spans="1:13" ht="13.5">
      <c r="A10128" t="s">
        <v>44474</v>
      </c>
      <c r="B10128" t="s">
        <v>44475</v>
      </c>
      <c r="C10128" t="s">
        <v>29414</v>
      </c>
      <c r="D10128" t="s">
        <v>29415</v>
      </c>
      <c r="E10128" t="s">
        <v>18516</v>
      </c>
      <c r="F10128" t="s">
        <v>18516</v>
      </c>
      <c r="G10128" t="s">
        <v>18516</v>
      </c>
      <c r="H10128" t="s">
        <v>18516</v>
      </c>
      <c r="I10128" t="s">
        <v>18516</v>
      </c>
      <c r="J10128" t="s">
        <v>18516</v>
      </c>
      <c r="K10128" t="s">
        <v>29707</v>
      </c>
      <c r="L10128" t="s">
        <v>18516</v>
      </c>
      <c r="M10128" t="s">
        <v>18516</v>
      </c>
    </row>
    <row r="10129" spans="1:13" ht="13.5">
      <c r="A10129" t="s">
        <v>3273</v>
      </c>
      <c r="B10129" t="s">
        <v>44476</v>
      </c>
      <c r="C10129" t="s">
        <v>29414</v>
      </c>
      <c r="D10129" t="s">
        <v>29415</v>
      </c>
      <c r="E10129" t="s">
        <v>18516</v>
      </c>
      <c r="F10129" t="s">
        <v>18516</v>
      </c>
      <c r="G10129" t="s">
        <v>18516</v>
      </c>
      <c r="H10129" t="s">
        <v>18516</v>
      </c>
      <c r="I10129" t="s">
        <v>18516</v>
      </c>
      <c r="J10129" t="s">
        <v>18516</v>
      </c>
      <c r="K10129" t="s">
        <v>29707</v>
      </c>
      <c r="L10129" t="s">
        <v>18516</v>
      </c>
      <c r="M10129" t="s">
        <v>18516</v>
      </c>
    </row>
    <row r="10130" spans="1:13" ht="13.5">
      <c r="A10130" t="s">
        <v>13923</v>
      </c>
      <c r="B10130" t="s">
        <v>44477</v>
      </c>
      <c r="C10130" t="s">
        <v>29414</v>
      </c>
      <c r="D10130" t="s">
        <v>29415</v>
      </c>
      <c r="E10130" t="s">
        <v>18516</v>
      </c>
      <c r="F10130" t="s">
        <v>18516</v>
      </c>
      <c r="G10130" t="s">
        <v>18516</v>
      </c>
      <c r="H10130" t="s">
        <v>18516</v>
      </c>
      <c r="I10130" t="s">
        <v>18516</v>
      </c>
      <c r="J10130" t="s">
        <v>18516</v>
      </c>
      <c r="K10130" t="s">
        <v>29707</v>
      </c>
      <c r="L10130" t="s">
        <v>18516</v>
      </c>
      <c r="M10130" t="s">
        <v>18516</v>
      </c>
    </row>
    <row r="10131" spans="1:13" ht="13.5">
      <c r="A10131" t="s">
        <v>44478</v>
      </c>
      <c r="B10131" t="s">
        <v>44479</v>
      </c>
      <c r="C10131" t="s">
        <v>29414</v>
      </c>
      <c r="D10131" t="s">
        <v>29415</v>
      </c>
      <c r="E10131" t="s">
        <v>18516</v>
      </c>
      <c r="F10131" t="s">
        <v>18516</v>
      </c>
      <c r="G10131" t="s">
        <v>18516</v>
      </c>
      <c r="H10131" t="s">
        <v>18516</v>
      </c>
      <c r="I10131" t="s">
        <v>18516</v>
      </c>
      <c r="J10131" t="s">
        <v>18516</v>
      </c>
      <c r="K10131" t="s">
        <v>29707</v>
      </c>
      <c r="L10131" t="s">
        <v>18516</v>
      </c>
      <c r="M10131" t="s">
        <v>18516</v>
      </c>
    </row>
    <row r="10132" spans="1:13" ht="13.5">
      <c r="A10132" t="s">
        <v>950</v>
      </c>
      <c r="B10132" t="s">
        <v>44480</v>
      </c>
      <c r="C10132" t="s">
        <v>29414</v>
      </c>
      <c r="D10132" t="s">
        <v>29415</v>
      </c>
      <c r="E10132" t="s">
        <v>18516</v>
      </c>
      <c r="F10132" t="s">
        <v>18516</v>
      </c>
      <c r="G10132" t="s">
        <v>18516</v>
      </c>
      <c r="H10132" t="s">
        <v>18516</v>
      </c>
      <c r="I10132" t="s">
        <v>18516</v>
      </c>
      <c r="J10132" t="s">
        <v>18516</v>
      </c>
      <c r="K10132" t="s">
        <v>29707</v>
      </c>
      <c r="L10132" t="s">
        <v>18516</v>
      </c>
      <c r="M10132" t="s">
        <v>18516</v>
      </c>
    </row>
    <row r="10133" spans="1:13" ht="13.5">
      <c r="A10133" t="s">
        <v>44481</v>
      </c>
      <c r="B10133" t="s">
        <v>44482</v>
      </c>
      <c r="C10133" t="s">
        <v>29414</v>
      </c>
      <c r="D10133" t="s">
        <v>29415</v>
      </c>
      <c r="E10133" s="164">
        <v>198</v>
      </c>
      <c r="F10133" s="164">
        <v>198</v>
      </c>
      <c r="G10133" t="s">
        <v>18516</v>
      </c>
      <c r="H10133" t="s">
        <v>18516</v>
      </c>
      <c r="I10133" s="164">
        <v>76.65</v>
      </c>
      <c r="J10133" s="164">
        <v>274.65</v>
      </c>
      <c r="K10133">
        <v>213</v>
      </c>
      <c r="L10133" t="s">
        <v>18516</v>
      </c>
      <c r="M10133" t="s">
        <v>18516</v>
      </c>
    </row>
    <row r="10134" spans="1:13" ht="13.5">
      <c r="A10134" t="s">
        <v>44483</v>
      </c>
      <c r="B10134" t="s">
        <v>44484</v>
      </c>
      <c r="C10134" t="s">
        <v>29414</v>
      </c>
      <c r="D10134" t="s">
        <v>29415</v>
      </c>
      <c r="E10134" t="s">
        <v>18516</v>
      </c>
      <c r="F10134" t="s">
        <v>18516</v>
      </c>
      <c r="G10134" t="s">
        <v>18516</v>
      </c>
      <c r="H10134" t="s">
        <v>18516</v>
      </c>
      <c r="I10134" t="s">
        <v>18516</v>
      </c>
      <c r="J10134" t="s">
        <v>18516</v>
      </c>
      <c r="K10134" t="s">
        <v>29707</v>
      </c>
      <c r="L10134" t="s">
        <v>18516</v>
      </c>
      <c r="M10134" t="s">
        <v>18516</v>
      </c>
    </row>
    <row r="10135" spans="1:13" ht="13.5">
      <c r="A10135" t="s">
        <v>11161</v>
      </c>
      <c r="B10135" t="s">
        <v>44485</v>
      </c>
      <c r="C10135" t="s">
        <v>29414</v>
      </c>
      <c r="D10135" t="s">
        <v>29415</v>
      </c>
      <c r="E10135" s="164">
        <v>253</v>
      </c>
      <c r="F10135" s="164">
        <v>253</v>
      </c>
      <c r="G10135" t="s">
        <v>18516</v>
      </c>
      <c r="H10135" t="s">
        <v>18516</v>
      </c>
      <c r="I10135" s="164">
        <v>88.4</v>
      </c>
      <c r="J10135" s="164">
        <v>341.4</v>
      </c>
      <c r="K10135">
        <v>105</v>
      </c>
      <c r="L10135" t="s">
        <v>18516</v>
      </c>
      <c r="M10135" t="s">
        <v>18516</v>
      </c>
    </row>
    <row r="10136" spans="1:13" ht="13.5">
      <c r="A10136" t="s">
        <v>3419</v>
      </c>
      <c r="B10136" t="s">
        <v>44486</v>
      </c>
      <c r="C10136" t="s">
        <v>29414</v>
      </c>
      <c r="D10136" t="s">
        <v>29415</v>
      </c>
      <c r="E10136" t="s">
        <v>18516</v>
      </c>
      <c r="F10136" t="s">
        <v>18516</v>
      </c>
      <c r="G10136" t="s">
        <v>18516</v>
      </c>
      <c r="H10136" t="s">
        <v>18516</v>
      </c>
      <c r="I10136" t="s">
        <v>18516</v>
      </c>
      <c r="J10136" t="s">
        <v>18516</v>
      </c>
      <c r="K10136" t="s">
        <v>29707</v>
      </c>
      <c r="L10136" t="s">
        <v>18516</v>
      </c>
      <c r="M10136" t="s">
        <v>18516</v>
      </c>
    </row>
    <row r="10137" spans="1:13" ht="13.5">
      <c r="A10137" t="s">
        <v>44487</v>
      </c>
      <c r="B10137" t="s">
        <v>44488</v>
      </c>
      <c r="C10137" t="s">
        <v>29414</v>
      </c>
      <c r="D10137" t="s">
        <v>29415</v>
      </c>
      <c r="E10137" t="s">
        <v>18516</v>
      </c>
      <c r="F10137" t="s">
        <v>18516</v>
      </c>
      <c r="G10137" t="s">
        <v>18516</v>
      </c>
      <c r="H10137" t="s">
        <v>18516</v>
      </c>
      <c r="I10137" t="s">
        <v>18516</v>
      </c>
      <c r="J10137" t="s">
        <v>18516</v>
      </c>
      <c r="K10137" t="s">
        <v>29707</v>
      </c>
      <c r="L10137" t="s">
        <v>18516</v>
      </c>
      <c r="M10137" t="s">
        <v>18516</v>
      </c>
    </row>
    <row r="10138" spans="1:13" ht="13.5">
      <c r="A10138" t="s">
        <v>44489</v>
      </c>
      <c r="B10138" t="s">
        <v>44490</v>
      </c>
      <c r="C10138" t="s">
        <v>29414</v>
      </c>
      <c r="D10138" t="s">
        <v>29415</v>
      </c>
      <c r="E10138" t="s">
        <v>18516</v>
      </c>
      <c r="F10138" t="s">
        <v>18516</v>
      </c>
      <c r="G10138" t="s">
        <v>18516</v>
      </c>
      <c r="H10138" t="s">
        <v>18516</v>
      </c>
      <c r="I10138" t="s">
        <v>18516</v>
      </c>
      <c r="J10138" t="s">
        <v>18516</v>
      </c>
      <c r="K10138" t="s">
        <v>29707</v>
      </c>
      <c r="L10138" t="s">
        <v>18516</v>
      </c>
      <c r="M10138" t="s">
        <v>18516</v>
      </c>
    </row>
    <row r="10139" spans="1:13" ht="13.5">
      <c r="A10139" t="s">
        <v>44491</v>
      </c>
      <c r="B10139" t="s">
        <v>44492</v>
      </c>
      <c r="C10139" t="s">
        <v>29414</v>
      </c>
      <c r="D10139" t="s">
        <v>29415</v>
      </c>
      <c r="E10139" t="s">
        <v>18516</v>
      </c>
      <c r="F10139" t="s">
        <v>18516</v>
      </c>
      <c r="G10139" t="s">
        <v>18516</v>
      </c>
      <c r="H10139" t="s">
        <v>18516</v>
      </c>
      <c r="I10139" t="s">
        <v>18516</v>
      </c>
      <c r="J10139" t="s">
        <v>18516</v>
      </c>
      <c r="K10139" t="s">
        <v>29707</v>
      </c>
      <c r="L10139" t="s">
        <v>18516</v>
      </c>
      <c r="M10139" t="s">
        <v>18516</v>
      </c>
    </row>
    <row r="10140" spans="1:13" ht="13.5">
      <c r="A10140" t="s">
        <v>44493</v>
      </c>
      <c r="B10140" t="s">
        <v>44494</v>
      </c>
      <c r="C10140" t="s">
        <v>29414</v>
      </c>
      <c r="D10140" t="s">
        <v>29415</v>
      </c>
      <c r="E10140" t="s">
        <v>18516</v>
      </c>
      <c r="F10140" t="s">
        <v>18516</v>
      </c>
      <c r="G10140" t="s">
        <v>18516</v>
      </c>
      <c r="H10140" t="s">
        <v>18516</v>
      </c>
      <c r="I10140" t="s">
        <v>18516</v>
      </c>
      <c r="J10140" t="s">
        <v>18516</v>
      </c>
      <c r="K10140" t="s">
        <v>29707</v>
      </c>
      <c r="L10140" t="s">
        <v>18516</v>
      </c>
      <c r="M10140" t="s">
        <v>18516</v>
      </c>
    </row>
    <row r="10141" spans="1:13" ht="13.5">
      <c r="A10141" t="s">
        <v>2318</v>
      </c>
      <c r="B10141" t="s">
        <v>44495</v>
      </c>
      <c r="C10141" t="s">
        <v>29414</v>
      </c>
      <c r="D10141" t="s">
        <v>29415</v>
      </c>
      <c r="E10141" s="164">
        <v>485</v>
      </c>
      <c r="F10141" s="164">
        <v>375</v>
      </c>
      <c r="G10141" s="165">
        <v>0.77</v>
      </c>
      <c r="H10141" t="s">
        <v>18516</v>
      </c>
      <c r="I10141" s="164">
        <v>152.23</v>
      </c>
      <c r="J10141" s="164">
        <v>527.23</v>
      </c>
      <c r="K10141">
        <v>2</v>
      </c>
      <c r="L10141" t="s">
        <v>29410</v>
      </c>
      <c r="M10141" t="s">
        <v>30952</v>
      </c>
    </row>
    <row r="10142" spans="1:13" ht="13.5">
      <c r="A10142" t="s">
        <v>44496</v>
      </c>
      <c r="B10142" t="s">
        <v>44497</v>
      </c>
      <c r="C10142" t="s">
        <v>29414</v>
      </c>
      <c r="D10142" t="s">
        <v>29415</v>
      </c>
      <c r="E10142" s="164">
        <v>143</v>
      </c>
      <c r="F10142" s="164">
        <v>143</v>
      </c>
      <c r="G10142" t="s">
        <v>18516</v>
      </c>
      <c r="H10142" t="s">
        <v>18516</v>
      </c>
      <c r="I10142" s="164">
        <v>55.35</v>
      </c>
      <c r="J10142" s="164">
        <v>198.35</v>
      </c>
      <c r="K10142">
        <v>4</v>
      </c>
      <c r="L10142" t="s">
        <v>29410</v>
      </c>
      <c r="M10142" t="s">
        <v>31588</v>
      </c>
    </row>
    <row r="10143" spans="1:13" ht="13.5">
      <c r="A10143" t="s">
        <v>44498</v>
      </c>
      <c r="B10143" t="s">
        <v>44499</v>
      </c>
      <c r="C10143" t="s">
        <v>29414</v>
      </c>
      <c r="D10143" t="s">
        <v>29415</v>
      </c>
      <c r="E10143" s="164">
        <v>278</v>
      </c>
      <c r="F10143" s="164">
        <v>278</v>
      </c>
      <c r="G10143" t="s">
        <v>18516</v>
      </c>
      <c r="H10143" t="s">
        <v>18516</v>
      </c>
      <c r="I10143" s="164">
        <v>85.6</v>
      </c>
      <c r="J10143" s="164">
        <v>363.6</v>
      </c>
      <c r="K10143">
        <v>80</v>
      </c>
      <c r="L10143" t="s">
        <v>18516</v>
      </c>
      <c r="M10143" t="s">
        <v>18516</v>
      </c>
    </row>
    <row r="10144" spans="1:13" ht="13.5">
      <c r="A10144" t="s">
        <v>44500</v>
      </c>
      <c r="B10144" t="s">
        <v>44501</v>
      </c>
      <c r="C10144" t="s">
        <v>29414</v>
      </c>
      <c r="D10144" t="s">
        <v>29415</v>
      </c>
      <c r="E10144" s="164">
        <v>278</v>
      </c>
      <c r="F10144" s="164">
        <v>278</v>
      </c>
      <c r="G10144" t="s">
        <v>18516</v>
      </c>
      <c r="H10144" t="s">
        <v>18516</v>
      </c>
      <c r="I10144" s="164">
        <v>84.53</v>
      </c>
      <c r="J10144" s="164">
        <v>362.53</v>
      </c>
      <c r="K10144">
        <v>16</v>
      </c>
      <c r="L10144" t="s">
        <v>29439</v>
      </c>
      <c r="M10144" t="s">
        <v>29711</v>
      </c>
    </row>
    <row r="10145" spans="1:13" ht="13.5">
      <c r="A10145" t="s">
        <v>139</v>
      </c>
      <c r="B10145" t="s">
        <v>44502</v>
      </c>
      <c r="C10145" t="s">
        <v>29414</v>
      </c>
      <c r="D10145" t="s">
        <v>29415</v>
      </c>
      <c r="E10145" t="s">
        <v>18516</v>
      </c>
      <c r="F10145" t="s">
        <v>18516</v>
      </c>
      <c r="G10145" t="s">
        <v>18516</v>
      </c>
      <c r="H10145" t="s">
        <v>18516</v>
      </c>
      <c r="I10145" t="s">
        <v>18516</v>
      </c>
      <c r="J10145" t="s">
        <v>18516</v>
      </c>
      <c r="K10145" t="s">
        <v>29707</v>
      </c>
      <c r="L10145" t="s">
        <v>18516</v>
      </c>
      <c r="M10145" t="s">
        <v>18516</v>
      </c>
    </row>
    <row r="10146" spans="1:13" ht="13.5">
      <c r="A10146" t="s">
        <v>9355</v>
      </c>
      <c r="B10146" t="s">
        <v>44503</v>
      </c>
      <c r="C10146" t="s">
        <v>29414</v>
      </c>
      <c r="D10146" t="s">
        <v>29415</v>
      </c>
      <c r="E10146" t="s">
        <v>18516</v>
      </c>
      <c r="F10146" t="s">
        <v>18516</v>
      </c>
      <c r="G10146" t="s">
        <v>18516</v>
      </c>
      <c r="H10146" t="s">
        <v>18516</v>
      </c>
      <c r="I10146" t="s">
        <v>18516</v>
      </c>
      <c r="J10146" t="s">
        <v>18516</v>
      </c>
      <c r="K10146" t="s">
        <v>29707</v>
      </c>
      <c r="L10146" t="s">
        <v>18516</v>
      </c>
      <c r="M10146" t="s">
        <v>18516</v>
      </c>
    </row>
    <row r="10147" spans="1:13" ht="13.5">
      <c r="A10147" t="s">
        <v>6617</v>
      </c>
      <c r="B10147" t="s">
        <v>44504</v>
      </c>
      <c r="C10147" t="s">
        <v>29414</v>
      </c>
      <c r="D10147" t="s">
        <v>29415</v>
      </c>
      <c r="E10147" t="s">
        <v>18516</v>
      </c>
      <c r="F10147" t="s">
        <v>18516</v>
      </c>
      <c r="G10147" t="s">
        <v>18516</v>
      </c>
      <c r="H10147" t="s">
        <v>18516</v>
      </c>
      <c r="I10147" t="s">
        <v>18516</v>
      </c>
      <c r="J10147" t="s">
        <v>18516</v>
      </c>
      <c r="K10147" t="s">
        <v>29707</v>
      </c>
      <c r="L10147" t="s">
        <v>18516</v>
      </c>
      <c r="M10147" t="s">
        <v>18516</v>
      </c>
    </row>
    <row r="10148" spans="1:13" ht="13.5">
      <c r="A10148" t="s">
        <v>44505</v>
      </c>
      <c r="B10148" t="s">
        <v>44506</v>
      </c>
      <c r="C10148" t="s">
        <v>29414</v>
      </c>
      <c r="D10148" t="s">
        <v>29415</v>
      </c>
      <c r="E10148" t="s">
        <v>18516</v>
      </c>
      <c r="F10148" t="s">
        <v>18516</v>
      </c>
      <c r="G10148" t="s">
        <v>18516</v>
      </c>
      <c r="H10148" t="s">
        <v>18516</v>
      </c>
      <c r="I10148" t="s">
        <v>18516</v>
      </c>
      <c r="J10148" t="s">
        <v>18516</v>
      </c>
      <c r="K10148" t="s">
        <v>29707</v>
      </c>
      <c r="L10148" t="s">
        <v>18516</v>
      </c>
      <c r="M10148" t="s">
        <v>18516</v>
      </c>
    </row>
    <row r="10149" spans="1:13" ht="13.5">
      <c r="A10149" t="s">
        <v>44507</v>
      </c>
      <c r="B10149" t="s">
        <v>44508</v>
      </c>
      <c r="C10149" t="s">
        <v>29414</v>
      </c>
      <c r="D10149" t="s">
        <v>29415</v>
      </c>
      <c r="E10149" t="s">
        <v>18516</v>
      </c>
      <c r="F10149" t="s">
        <v>18516</v>
      </c>
      <c r="G10149" t="s">
        <v>18516</v>
      </c>
      <c r="H10149" t="s">
        <v>18516</v>
      </c>
      <c r="I10149" t="s">
        <v>18516</v>
      </c>
      <c r="J10149" t="s">
        <v>18516</v>
      </c>
      <c r="K10149" t="s">
        <v>29707</v>
      </c>
      <c r="L10149" t="s">
        <v>18516</v>
      </c>
      <c r="M10149" t="s">
        <v>18516</v>
      </c>
    </row>
    <row r="10150" spans="1:13" ht="13.5">
      <c r="A10150" t="s">
        <v>44509</v>
      </c>
      <c r="B10150" t="s">
        <v>44510</v>
      </c>
      <c r="C10150" t="s">
        <v>29414</v>
      </c>
      <c r="D10150" t="s">
        <v>29415</v>
      </c>
      <c r="E10150" s="164">
        <v>206</v>
      </c>
      <c r="F10150" s="164">
        <v>206</v>
      </c>
      <c r="G10150" t="s">
        <v>18516</v>
      </c>
      <c r="H10150" t="s">
        <v>18516</v>
      </c>
      <c r="I10150" s="164">
        <v>41.9</v>
      </c>
      <c r="J10150" s="164">
        <v>247.9</v>
      </c>
      <c r="K10150">
        <v>87</v>
      </c>
      <c r="L10150" t="s">
        <v>18516</v>
      </c>
      <c r="M10150" t="s">
        <v>18516</v>
      </c>
    </row>
    <row r="10151" spans="1:13" ht="13.5">
      <c r="A10151" t="s">
        <v>44511</v>
      </c>
      <c r="B10151" t="s">
        <v>44512</v>
      </c>
      <c r="C10151" t="s">
        <v>29414</v>
      </c>
      <c r="D10151" t="s">
        <v>29415</v>
      </c>
      <c r="E10151" s="164">
        <v>201</v>
      </c>
      <c r="F10151" s="164">
        <v>201</v>
      </c>
      <c r="G10151" t="s">
        <v>18516</v>
      </c>
      <c r="H10151" t="s">
        <v>18516</v>
      </c>
      <c r="I10151" s="164">
        <v>39.65</v>
      </c>
      <c r="J10151" s="164">
        <v>240.65</v>
      </c>
      <c r="K10151">
        <v>226</v>
      </c>
      <c r="L10151" t="s">
        <v>18516</v>
      </c>
      <c r="M10151" t="s">
        <v>18516</v>
      </c>
    </row>
    <row r="10152" spans="1:13" ht="13.5">
      <c r="A10152" t="s">
        <v>44513</v>
      </c>
      <c r="B10152" t="s">
        <v>44514</v>
      </c>
      <c r="C10152" t="s">
        <v>29414</v>
      </c>
      <c r="D10152" t="s">
        <v>29415</v>
      </c>
      <c r="E10152" t="s">
        <v>18516</v>
      </c>
      <c r="F10152" t="s">
        <v>18516</v>
      </c>
      <c r="G10152" t="s">
        <v>18516</v>
      </c>
      <c r="H10152" t="s">
        <v>18516</v>
      </c>
      <c r="I10152" t="s">
        <v>18516</v>
      </c>
      <c r="J10152" t="s">
        <v>18516</v>
      </c>
      <c r="K10152" t="s">
        <v>29707</v>
      </c>
      <c r="L10152" t="s">
        <v>18516</v>
      </c>
      <c r="M10152" t="s">
        <v>18516</v>
      </c>
    </row>
    <row r="10153" spans="1:13" ht="13.5">
      <c r="A10153" t="s">
        <v>44515</v>
      </c>
      <c r="B10153" t="s">
        <v>44516</v>
      </c>
      <c r="C10153" t="s">
        <v>29414</v>
      </c>
      <c r="D10153" t="s">
        <v>29415</v>
      </c>
      <c r="E10153" s="164">
        <v>187</v>
      </c>
      <c r="F10153" s="164">
        <v>187</v>
      </c>
      <c r="G10153" t="s">
        <v>18516</v>
      </c>
      <c r="H10153" t="s">
        <v>18516</v>
      </c>
      <c r="I10153" s="164">
        <v>52.31</v>
      </c>
      <c r="J10153" s="164">
        <v>239.31</v>
      </c>
      <c r="K10153">
        <v>158</v>
      </c>
      <c r="L10153" t="s">
        <v>18516</v>
      </c>
      <c r="M10153" t="s">
        <v>18516</v>
      </c>
    </row>
    <row r="10154" spans="1:13" ht="13.5">
      <c r="A10154" t="s">
        <v>44517</v>
      </c>
      <c r="B10154" t="s">
        <v>44518</v>
      </c>
      <c r="C10154" t="s">
        <v>29414</v>
      </c>
      <c r="D10154" t="s">
        <v>29415</v>
      </c>
      <c r="E10154" s="164">
        <v>354</v>
      </c>
      <c r="F10154" s="164">
        <v>354</v>
      </c>
      <c r="G10154" t="s">
        <v>18516</v>
      </c>
      <c r="H10154" t="s">
        <v>18516</v>
      </c>
      <c r="I10154" s="164">
        <v>102.38</v>
      </c>
      <c r="J10154" s="164">
        <v>456.38</v>
      </c>
      <c r="K10154">
        <v>56</v>
      </c>
      <c r="L10154" t="s">
        <v>29439</v>
      </c>
      <c r="M10154" t="s">
        <v>29711</v>
      </c>
    </row>
    <row r="10155" spans="1:13" ht="13.5">
      <c r="A10155" t="s">
        <v>44519</v>
      </c>
      <c r="B10155" t="s">
        <v>44520</v>
      </c>
      <c r="C10155" t="s">
        <v>29414</v>
      </c>
      <c r="D10155" t="s">
        <v>29415</v>
      </c>
      <c r="E10155" t="s">
        <v>18516</v>
      </c>
      <c r="F10155" t="s">
        <v>18516</v>
      </c>
      <c r="G10155" t="s">
        <v>18516</v>
      </c>
      <c r="H10155" t="s">
        <v>18516</v>
      </c>
      <c r="I10155" t="s">
        <v>18516</v>
      </c>
      <c r="J10155" t="s">
        <v>18516</v>
      </c>
      <c r="K10155" t="s">
        <v>29707</v>
      </c>
      <c r="L10155" t="s">
        <v>18516</v>
      </c>
      <c r="M10155" t="s">
        <v>18516</v>
      </c>
    </row>
    <row r="10156" spans="1:13" ht="13.5">
      <c r="A10156" t="s">
        <v>5803</v>
      </c>
      <c r="B10156" t="s">
        <v>44521</v>
      </c>
      <c r="C10156" t="s">
        <v>29414</v>
      </c>
      <c r="D10156" t="s">
        <v>29415</v>
      </c>
      <c r="E10156" s="164">
        <v>334</v>
      </c>
      <c r="F10156" s="164">
        <v>265</v>
      </c>
      <c r="G10156" s="165">
        <v>0.79</v>
      </c>
      <c r="H10156" t="s">
        <v>18516</v>
      </c>
      <c r="I10156" s="164">
        <v>99.43</v>
      </c>
      <c r="J10156" s="164">
        <v>364.43</v>
      </c>
      <c r="K10156">
        <v>113</v>
      </c>
      <c r="L10156" t="s">
        <v>18516</v>
      </c>
      <c r="M10156" t="s">
        <v>18516</v>
      </c>
    </row>
    <row r="10157" spans="1:13" ht="13.5">
      <c r="A10157" t="s">
        <v>5812</v>
      </c>
      <c r="B10157" t="s">
        <v>44522</v>
      </c>
      <c r="C10157" t="s">
        <v>29414</v>
      </c>
      <c r="D10157" t="s">
        <v>29415</v>
      </c>
      <c r="E10157" s="164">
        <v>283</v>
      </c>
      <c r="F10157" s="164">
        <v>240</v>
      </c>
      <c r="G10157" s="165">
        <v>0.84</v>
      </c>
      <c r="H10157" t="s">
        <v>18516</v>
      </c>
      <c r="I10157" s="164">
        <v>86.83</v>
      </c>
      <c r="J10157" s="164">
        <v>326.83</v>
      </c>
      <c r="K10157">
        <v>103</v>
      </c>
      <c r="L10157" t="s">
        <v>18516</v>
      </c>
      <c r="M10157" t="s">
        <v>18516</v>
      </c>
    </row>
    <row r="10158" spans="1:13" ht="13.5">
      <c r="A10158" t="s">
        <v>44523</v>
      </c>
      <c r="B10158" t="s">
        <v>44524</v>
      </c>
      <c r="C10158" t="s">
        <v>29414</v>
      </c>
      <c r="D10158" t="s">
        <v>29415</v>
      </c>
      <c r="E10158" t="s">
        <v>18516</v>
      </c>
      <c r="F10158" t="s">
        <v>18516</v>
      </c>
      <c r="G10158" t="s">
        <v>18516</v>
      </c>
      <c r="H10158" t="s">
        <v>18516</v>
      </c>
      <c r="I10158" t="s">
        <v>18516</v>
      </c>
      <c r="J10158" t="s">
        <v>18516</v>
      </c>
      <c r="K10158" t="s">
        <v>29707</v>
      </c>
      <c r="L10158" t="s">
        <v>18516</v>
      </c>
      <c r="M10158" t="s">
        <v>18516</v>
      </c>
    </row>
    <row r="10159" spans="1:13" ht="13.5">
      <c r="A10159" t="s">
        <v>767</v>
      </c>
      <c r="B10159" t="s">
        <v>44525</v>
      </c>
      <c r="C10159" t="s">
        <v>29414</v>
      </c>
      <c r="D10159" t="s">
        <v>29415</v>
      </c>
      <c r="E10159" t="s">
        <v>18516</v>
      </c>
      <c r="F10159" t="s">
        <v>18516</v>
      </c>
      <c r="G10159" t="s">
        <v>18516</v>
      </c>
      <c r="H10159" t="s">
        <v>18516</v>
      </c>
      <c r="I10159" t="s">
        <v>18516</v>
      </c>
      <c r="J10159" t="s">
        <v>18516</v>
      </c>
      <c r="K10159" t="s">
        <v>29707</v>
      </c>
      <c r="L10159" t="s">
        <v>18516</v>
      </c>
      <c r="M10159" t="s">
        <v>18516</v>
      </c>
    </row>
    <row r="10160" spans="1:13" ht="13.5">
      <c r="A10160" t="s">
        <v>44526</v>
      </c>
      <c r="B10160" t="s">
        <v>44527</v>
      </c>
      <c r="C10160" t="s">
        <v>29414</v>
      </c>
      <c r="D10160" t="s">
        <v>29415</v>
      </c>
      <c r="E10160" s="164">
        <v>289</v>
      </c>
      <c r="F10160" s="164">
        <v>289</v>
      </c>
      <c r="G10160" t="s">
        <v>18516</v>
      </c>
      <c r="H10160" t="s">
        <v>18516</v>
      </c>
      <c r="I10160" s="164">
        <v>91.18</v>
      </c>
      <c r="J10160" s="164">
        <v>380.18</v>
      </c>
      <c r="K10160">
        <v>70</v>
      </c>
      <c r="L10160" t="s">
        <v>29439</v>
      </c>
      <c r="M10160" t="s">
        <v>29459</v>
      </c>
    </row>
    <row r="10161" spans="1:13" ht="13.5">
      <c r="A10161" t="s">
        <v>3209</v>
      </c>
      <c r="B10161" t="s">
        <v>44528</v>
      </c>
      <c r="C10161" t="s">
        <v>29414</v>
      </c>
      <c r="D10161" t="s">
        <v>29415</v>
      </c>
      <c r="E10161" s="164">
        <v>183</v>
      </c>
      <c r="F10161" s="164">
        <v>183</v>
      </c>
      <c r="G10161" t="s">
        <v>18516</v>
      </c>
      <c r="H10161" t="s">
        <v>18516</v>
      </c>
      <c r="I10161" s="164">
        <v>53.09</v>
      </c>
      <c r="J10161" s="164">
        <v>236.09</v>
      </c>
      <c r="K10161">
        <v>24</v>
      </c>
      <c r="L10161" t="s">
        <v>18516</v>
      </c>
      <c r="M10161" t="s">
        <v>18516</v>
      </c>
    </row>
    <row r="10162" spans="1:13" ht="13.5">
      <c r="A10162" t="s">
        <v>44529</v>
      </c>
      <c r="B10162" t="s">
        <v>44530</v>
      </c>
      <c r="C10162" t="s">
        <v>29414</v>
      </c>
      <c r="D10162" t="s">
        <v>29415</v>
      </c>
      <c r="E10162" s="164">
        <v>410</v>
      </c>
      <c r="F10162" s="164">
        <v>410</v>
      </c>
      <c r="G10162" t="s">
        <v>18516</v>
      </c>
      <c r="H10162" t="s">
        <v>18516</v>
      </c>
      <c r="I10162" s="164">
        <v>108.3</v>
      </c>
      <c r="J10162" s="164">
        <v>518.3</v>
      </c>
      <c r="K10162">
        <v>187</v>
      </c>
      <c r="L10162" t="s">
        <v>18516</v>
      </c>
      <c r="M10162" t="s">
        <v>18516</v>
      </c>
    </row>
    <row r="10163" spans="1:13" ht="13.5">
      <c r="A10163" t="s">
        <v>44531</v>
      </c>
      <c r="B10163" t="s">
        <v>44532</v>
      </c>
      <c r="C10163" t="s">
        <v>29414</v>
      </c>
      <c r="D10163" t="s">
        <v>29415</v>
      </c>
      <c r="E10163" s="164">
        <v>323</v>
      </c>
      <c r="F10163" s="164">
        <v>323</v>
      </c>
      <c r="G10163" t="s">
        <v>18516</v>
      </c>
      <c r="H10163" t="s">
        <v>18516</v>
      </c>
      <c r="I10163" s="164">
        <v>88.45</v>
      </c>
      <c r="J10163" s="164">
        <v>411.45</v>
      </c>
      <c r="K10163">
        <v>78</v>
      </c>
      <c r="L10163" t="s">
        <v>18516</v>
      </c>
      <c r="M10163" t="s">
        <v>18516</v>
      </c>
    </row>
    <row r="10164" spans="1:13" ht="13.5">
      <c r="A10164" t="s">
        <v>701</v>
      </c>
      <c r="B10164" t="s">
        <v>44533</v>
      </c>
      <c r="C10164" t="s">
        <v>29414</v>
      </c>
      <c r="D10164" t="s">
        <v>29415</v>
      </c>
      <c r="E10164" s="164">
        <v>222</v>
      </c>
      <c r="F10164" s="164">
        <v>150</v>
      </c>
      <c r="G10164" s="165">
        <v>0.67</v>
      </c>
      <c r="H10164" t="s">
        <v>18516</v>
      </c>
      <c r="I10164" s="164">
        <v>47.91</v>
      </c>
      <c r="J10164" s="164">
        <v>197.91</v>
      </c>
      <c r="K10164">
        <v>148</v>
      </c>
      <c r="L10164" t="s">
        <v>18516</v>
      </c>
      <c r="M10164" t="s">
        <v>18516</v>
      </c>
    </row>
    <row r="10165" spans="1:13" ht="13.5">
      <c r="A10165" t="s">
        <v>827</v>
      </c>
      <c r="B10165" t="s">
        <v>44534</v>
      </c>
      <c r="C10165" t="s">
        <v>29414</v>
      </c>
      <c r="D10165" t="s">
        <v>29415</v>
      </c>
      <c r="E10165" s="164">
        <v>197</v>
      </c>
      <c r="F10165" s="164">
        <v>197</v>
      </c>
      <c r="G10165" t="s">
        <v>18516</v>
      </c>
      <c r="H10165" t="s">
        <v>18516</v>
      </c>
      <c r="I10165" s="164">
        <v>39.22</v>
      </c>
      <c r="J10165" s="164">
        <v>236.22</v>
      </c>
      <c r="K10165">
        <v>112</v>
      </c>
      <c r="L10165" t="s">
        <v>18516</v>
      </c>
      <c r="M10165" t="s">
        <v>18516</v>
      </c>
    </row>
    <row r="10166" spans="1:13" ht="13.5">
      <c r="A10166" t="s">
        <v>44535</v>
      </c>
      <c r="B10166" t="s">
        <v>44536</v>
      </c>
      <c r="C10166" t="s">
        <v>29414</v>
      </c>
      <c r="D10166" t="s">
        <v>29415</v>
      </c>
      <c r="E10166" t="s">
        <v>18516</v>
      </c>
      <c r="F10166" t="s">
        <v>18516</v>
      </c>
      <c r="G10166" t="s">
        <v>18516</v>
      </c>
      <c r="H10166" t="s">
        <v>18516</v>
      </c>
      <c r="I10166" t="s">
        <v>18516</v>
      </c>
      <c r="J10166" t="s">
        <v>18516</v>
      </c>
      <c r="K10166" t="s">
        <v>29707</v>
      </c>
      <c r="L10166" t="s">
        <v>18516</v>
      </c>
      <c r="M10166" t="s">
        <v>18516</v>
      </c>
    </row>
    <row r="10167" spans="1:13" ht="13.5">
      <c r="A10167" t="s">
        <v>794</v>
      </c>
      <c r="B10167" t="s">
        <v>44537</v>
      </c>
      <c r="C10167" t="s">
        <v>29414</v>
      </c>
      <c r="D10167" t="s">
        <v>29415</v>
      </c>
      <c r="E10167" t="s">
        <v>18516</v>
      </c>
      <c r="F10167" t="s">
        <v>18516</v>
      </c>
      <c r="G10167" t="s">
        <v>18516</v>
      </c>
      <c r="H10167" t="s">
        <v>18516</v>
      </c>
      <c r="I10167" t="s">
        <v>18516</v>
      </c>
      <c r="J10167" t="s">
        <v>18516</v>
      </c>
      <c r="K10167" t="s">
        <v>29707</v>
      </c>
      <c r="L10167" t="s">
        <v>18516</v>
      </c>
      <c r="M10167" t="s">
        <v>18516</v>
      </c>
    </row>
    <row r="10168" spans="1:13" ht="13.5">
      <c r="A10168" t="s">
        <v>3267</v>
      </c>
      <c r="B10168" t="s">
        <v>44538</v>
      </c>
      <c r="C10168" t="s">
        <v>29414</v>
      </c>
      <c r="D10168" t="s">
        <v>29415</v>
      </c>
      <c r="E10168" s="164">
        <v>177</v>
      </c>
      <c r="F10168" s="164">
        <v>177</v>
      </c>
      <c r="G10168" t="s">
        <v>18516</v>
      </c>
      <c r="H10168" t="s">
        <v>18516</v>
      </c>
      <c r="I10168" s="164">
        <v>47.91</v>
      </c>
      <c r="J10168" s="164">
        <v>224.91</v>
      </c>
      <c r="K10168">
        <v>63</v>
      </c>
      <c r="L10168" t="s">
        <v>18516</v>
      </c>
      <c r="M10168" t="s">
        <v>18516</v>
      </c>
    </row>
    <row r="10169" spans="1:13" ht="13.5">
      <c r="A10169" t="s">
        <v>44539</v>
      </c>
      <c r="B10169" t="s">
        <v>44540</v>
      </c>
      <c r="C10169" t="s">
        <v>29414</v>
      </c>
      <c r="D10169" t="s">
        <v>29415</v>
      </c>
      <c r="E10169" t="s">
        <v>18516</v>
      </c>
      <c r="F10169" t="s">
        <v>18516</v>
      </c>
      <c r="G10169" t="s">
        <v>18516</v>
      </c>
      <c r="H10169" t="s">
        <v>18516</v>
      </c>
      <c r="I10169" t="s">
        <v>18516</v>
      </c>
      <c r="J10169" t="s">
        <v>18516</v>
      </c>
      <c r="K10169" t="s">
        <v>29707</v>
      </c>
      <c r="L10169" t="s">
        <v>18516</v>
      </c>
      <c r="M10169" t="s">
        <v>18516</v>
      </c>
    </row>
    <row r="10170" spans="1:13" ht="13.5">
      <c r="A10170" t="s">
        <v>44541</v>
      </c>
      <c r="B10170" t="s">
        <v>44542</v>
      </c>
      <c r="C10170" t="s">
        <v>29414</v>
      </c>
      <c r="D10170" t="s">
        <v>29415</v>
      </c>
      <c r="E10170" s="164">
        <v>167</v>
      </c>
      <c r="F10170" s="164">
        <v>100</v>
      </c>
      <c r="G10170" s="165">
        <v>0.59</v>
      </c>
      <c r="H10170" t="s">
        <v>18516</v>
      </c>
      <c r="I10170" s="164">
        <v>38.23</v>
      </c>
      <c r="J10170" s="164">
        <v>138.23</v>
      </c>
      <c r="K10170">
        <v>147</v>
      </c>
      <c r="L10170" t="s">
        <v>18516</v>
      </c>
      <c r="M10170" t="s">
        <v>18516</v>
      </c>
    </row>
    <row r="10171" spans="1:13" ht="13.5">
      <c r="A10171" t="s">
        <v>44543</v>
      </c>
      <c r="B10171" t="s">
        <v>44544</v>
      </c>
      <c r="C10171" t="s">
        <v>29414</v>
      </c>
      <c r="D10171" t="s">
        <v>29415</v>
      </c>
      <c r="E10171" t="s">
        <v>18516</v>
      </c>
      <c r="F10171" t="s">
        <v>18516</v>
      </c>
      <c r="G10171" t="s">
        <v>18516</v>
      </c>
      <c r="H10171" t="s">
        <v>18516</v>
      </c>
      <c r="I10171" t="s">
        <v>18516</v>
      </c>
      <c r="J10171" t="s">
        <v>18516</v>
      </c>
      <c r="K10171" t="s">
        <v>29707</v>
      </c>
      <c r="L10171" t="s">
        <v>18516</v>
      </c>
      <c r="M10171" t="s">
        <v>18516</v>
      </c>
    </row>
    <row r="10172" spans="1:13" ht="13.5">
      <c r="A10172" t="s">
        <v>44545</v>
      </c>
      <c r="B10172" t="s">
        <v>44546</v>
      </c>
      <c r="C10172" t="s">
        <v>29414</v>
      </c>
      <c r="D10172" t="s">
        <v>29415</v>
      </c>
      <c r="E10172" t="s">
        <v>18516</v>
      </c>
      <c r="F10172" t="s">
        <v>18516</v>
      </c>
      <c r="G10172" t="s">
        <v>18516</v>
      </c>
      <c r="H10172" t="s">
        <v>18516</v>
      </c>
      <c r="I10172" t="s">
        <v>18516</v>
      </c>
      <c r="J10172" t="s">
        <v>18516</v>
      </c>
      <c r="K10172" t="s">
        <v>29707</v>
      </c>
      <c r="L10172" t="s">
        <v>18516</v>
      </c>
      <c r="M10172" t="s">
        <v>18516</v>
      </c>
    </row>
    <row r="10173" spans="1:13" ht="13.5">
      <c r="A10173" t="s">
        <v>26324</v>
      </c>
      <c r="B10173" t="s">
        <v>44547</v>
      </c>
      <c r="C10173" t="s">
        <v>29414</v>
      </c>
      <c r="D10173" t="s">
        <v>29415</v>
      </c>
      <c r="E10173" s="164">
        <v>167</v>
      </c>
      <c r="F10173" s="164">
        <v>167</v>
      </c>
      <c r="G10173" t="s">
        <v>18516</v>
      </c>
      <c r="H10173" t="s">
        <v>18516</v>
      </c>
      <c r="I10173" s="164">
        <v>38.44</v>
      </c>
      <c r="J10173" s="164">
        <v>205.44</v>
      </c>
      <c r="K10173">
        <v>131</v>
      </c>
      <c r="L10173" t="s">
        <v>18516</v>
      </c>
      <c r="M10173" t="s">
        <v>18516</v>
      </c>
    </row>
    <row r="10174" spans="1:13" ht="13.5">
      <c r="A10174" t="s">
        <v>44548</v>
      </c>
      <c r="B10174" t="s">
        <v>44549</v>
      </c>
      <c r="C10174" t="s">
        <v>29414</v>
      </c>
      <c r="D10174" t="s">
        <v>29415</v>
      </c>
      <c r="E10174" t="s">
        <v>18516</v>
      </c>
      <c r="F10174" t="s">
        <v>18516</v>
      </c>
      <c r="G10174" t="s">
        <v>18516</v>
      </c>
      <c r="H10174" t="s">
        <v>18516</v>
      </c>
      <c r="I10174" t="s">
        <v>18516</v>
      </c>
      <c r="J10174" t="s">
        <v>18516</v>
      </c>
      <c r="K10174" t="s">
        <v>29707</v>
      </c>
      <c r="L10174" t="s">
        <v>18516</v>
      </c>
      <c r="M10174" t="s">
        <v>18516</v>
      </c>
    </row>
    <row r="10175" spans="1:13" ht="13.5">
      <c r="A10175" t="s">
        <v>3232</v>
      </c>
      <c r="B10175" t="s">
        <v>44550</v>
      </c>
      <c r="C10175" t="s">
        <v>29414</v>
      </c>
      <c r="D10175" t="s">
        <v>29415</v>
      </c>
      <c r="E10175" s="164">
        <v>249</v>
      </c>
      <c r="F10175" s="164">
        <v>205</v>
      </c>
      <c r="G10175" s="165">
        <v>0.82</v>
      </c>
      <c r="H10175" t="s">
        <v>18516</v>
      </c>
      <c r="I10175" s="164">
        <v>70.81</v>
      </c>
      <c r="J10175" s="164">
        <v>275.81</v>
      </c>
      <c r="K10175">
        <v>0</v>
      </c>
      <c r="L10175" t="s">
        <v>18516</v>
      </c>
      <c r="M10175" t="s">
        <v>18516</v>
      </c>
    </row>
    <row r="10176" spans="1:13" ht="13.5">
      <c r="A10176" t="s">
        <v>11831</v>
      </c>
      <c r="B10176" t="s">
        <v>44551</v>
      </c>
      <c r="C10176" t="s">
        <v>29414</v>
      </c>
      <c r="D10176" t="s">
        <v>29415</v>
      </c>
      <c r="E10176" t="s">
        <v>18516</v>
      </c>
      <c r="F10176" t="s">
        <v>18516</v>
      </c>
      <c r="G10176" t="s">
        <v>18516</v>
      </c>
      <c r="H10176" t="s">
        <v>18516</v>
      </c>
      <c r="I10176" t="s">
        <v>18516</v>
      </c>
      <c r="J10176" t="s">
        <v>18516</v>
      </c>
      <c r="K10176" t="s">
        <v>29707</v>
      </c>
      <c r="L10176" t="s">
        <v>18516</v>
      </c>
      <c r="M10176" t="s">
        <v>18516</v>
      </c>
    </row>
    <row r="10177" spans="1:13" ht="13.5">
      <c r="A10177" t="s">
        <v>4510</v>
      </c>
      <c r="B10177" t="s">
        <v>44552</v>
      </c>
      <c r="C10177" t="s">
        <v>29414</v>
      </c>
      <c r="D10177" t="s">
        <v>29415</v>
      </c>
      <c r="E10177" t="s">
        <v>18516</v>
      </c>
      <c r="F10177" t="s">
        <v>18516</v>
      </c>
      <c r="G10177" t="s">
        <v>18516</v>
      </c>
      <c r="H10177" t="s">
        <v>18516</v>
      </c>
      <c r="I10177" t="s">
        <v>18516</v>
      </c>
      <c r="J10177" t="s">
        <v>18516</v>
      </c>
      <c r="K10177" t="s">
        <v>29707</v>
      </c>
      <c r="L10177" t="s">
        <v>18516</v>
      </c>
      <c r="M10177" t="s">
        <v>18516</v>
      </c>
    </row>
    <row r="10178" spans="1:13" ht="13.5">
      <c r="A10178" t="s">
        <v>2919</v>
      </c>
      <c r="B10178" t="s">
        <v>44553</v>
      </c>
      <c r="C10178" t="s">
        <v>29414</v>
      </c>
      <c r="D10178" t="s">
        <v>29415</v>
      </c>
      <c r="E10178" t="s">
        <v>18516</v>
      </c>
      <c r="F10178" t="s">
        <v>18516</v>
      </c>
      <c r="G10178" t="s">
        <v>18516</v>
      </c>
      <c r="H10178" t="s">
        <v>18516</v>
      </c>
      <c r="I10178" t="s">
        <v>18516</v>
      </c>
      <c r="J10178" t="s">
        <v>18516</v>
      </c>
      <c r="K10178" t="s">
        <v>29707</v>
      </c>
      <c r="L10178" t="s">
        <v>18516</v>
      </c>
      <c r="M10178" t="s">
        <v>18516</v>
      </c>
    </row>
    <row r="10179" spans="1:13" ht="13.5">
      <c r="A10179" t="s">
        <v>4308</v>
      </c>
      <c r="B10179" t="s">
        <v>44554</v>
      </c>
      <c r="C10179" t="s">
        <v>29414</v>
      </c>
      <c r="D10179" t="s">
        <v>29415</v>
      </c>
      <c r="E10179" t="s">
        <v>18516</v>
      </c>
      <c r="F10179" t="s">
        <v>18516</v>
      </c>
      <c r="G10179" t="s">
        <v>18516</v>
      </c>
      <c r="H10179" t="s">
        <v>18516</v>
      </c>
      <c r="I10179" t="s">
        <v>18516</v>
      </c>
      <c r="J10179" t="s">
        <v>18516</v>
      </c>
      <c r="K10179" t="s">
        <v>29707</v>
      </c>
      <c r="L10179" t="s">
        <v>18516</v>
      </c>
      <c r="M10179" t="s">
        <v>18516</v>
      </c>
    </row>
    <row r="10180" spans="1:13" ht="13.5">
      <c r="A10180" t="s">
        <v>1419</v>
      </c>
      <c r="B10180" t="s">
        <v>44555</v>
      </c>
      <c r="C10180" t="s">
        <v>29414</v>
      </c>
      <c r="D10180" t="s">
        <v>29415</v>
      </c>
      <c r="E10180" t="s">
        <v>18516</v>
      </c>
      <c r="F10180" t="s">
        <v>18516</v>
      </c>
      <c r="G10180" t="s">
        <v>18516</v>
      </c>
      <c r="H10180" t="s">
        <v>18516</v>
      </c>
      <c r="I10180" t="s">
        <v>18516</v>
      </c>
      <c r="J10180" t="s">
        <v>18516</v>
      </c>
      <c r="K10180" t="s">
        <v>29707</v>
      </c>
      <c r="L10180" t="s">
        <v>18516</v>
      </c>
      <c r="M10180" t="s">
        <v>18516</v>
      </c>
    </row>
    <row r="10181" spans="1:13" ht="13.5">
      <c r="A10181" t="s">
        <v>2647</v>
      </c>
      <c r="B10181" t="s">
        <v>44556</v>
      </c>
      <c r="C10181" t="s">
        <v>29414</v>
      </c>
      <c r="D10181" t="s">
        <v>29415</v>
      </c>
      <c r="E10181" s="164">
        <v>223</v>
      </c>
      <c r="F10181" s="164">
        <v>175</v>
      </c>
      <c r="G10181" s="165">
        <v>0.78</v>
      </c>
      <c r="H10181" t="s">
        <v>18516</v>
      </c>
      <c r="I10181" s="164">
        <v>53.63</v>
      </c>
      <c r="J10181" s="164">
        <v>228.63</v>
      </c>
      <c r="K10181">
        <v>66</v>
      </c>
      <c r="L10181" t="s">
        <v>18516</v>
      </c>
      <c r="M10181" t="s">
        <v>18516</v>
      </c>
    </row>
    <row r="10182" spans="1:13" ht="13.5">
      <c r="A10182" t="s">
        <v>7047</v>
      </c>
      <c r="B10182" t="s">
        <v>44557</v>
      </c>
      <c r="C10182" t="s">
        <v>29414</v>
      </c>
      <c r="D10182" t="s">
        <v>29415</v>
      </c>
      <c r="E10182" t="s">
        <v>18516</v>
      </c>
      <c r="F10182" t="s">
        <v>18516</v>
      </c>
      <c r="G10182" t="s">
        <v>18516</v>
      </c>
      <c r="H10182" t="s">
        <v>18516</v>
      </c>
      <c r="I10182" t="s">
        <v>18516</v>
      </c>
      <c r="J10182" t="s">
        <v>18516</v>
      </c>
      <c r="K10182" t="s">
        <v>29707</v>
      </c>
      <c r="L10182" t="s">
        <v>18516</v>
      </c>
      <c r="M10182" t="s">
        <v>18516</v>
      </c>
    </row>
    <row r="10183" spans="1:13" ht="13.5">
      <c r="A10183" t="s">
        <v>1354</v>
      </c>
      <c r="B10183" t="s">
        <v>44558</v>
      </c>
      <c r="C10183" t="s">
        <v>29414</v>
      </c>
      <c r="D10183" t="s">
        <v>29415</v>
      </c>
      <c r="E10183" t="s">
        <v>18516</v>
      </c>
      <c r="F10183" t="s">
        <v>18516</v>
      </c>
      <c r="G10183" t="s">
        <v>18516</v>
      </c>
      <c r="H10183" t="s">
        <v>18516</v>
      </c>
      <c r="I10183" t="s">
        <v>18516</v>
      </c>
      <c r="J10183" t="s">
        <v>18516</v>
      </c>
      <c r="K10183" t="s">
        <v>29707</v>
      </c>
      <c r="L10183" t="s">
        <v>18516</v>
      </c>
      <c r="M10183" t="s">
        <v>18516</v>
      </c>
    </row>
    <row r="10184" spans="1:13" ht="13.5">
      <c r="A10184" t="s">
        <v>3288</v>
      </c>
      <c r="B10184" t="s">
        <v>44559</v>
      </c>
      <c r="C10184" t="s">
        <v>29414</v>
      </c>
      <c r="D10184" t="s">
        <v>29415</v>
      </c>
      <c r="E10184" s="164">
        <v>419</v>
      </c>
      <c r="F10184" s="164">
        <v>320</v>
      </c>
      <c r="G10184" s="165">
        <v>0.76</v>
      </c>
      <c r="H10184" t="s">
        <v>18516</v>
      </c>
      <c r="I10184" s="164">
        <v>130.5</v>
      </c>
      <c r="J10184" s="164">
        <v>450.5</v>
      </c>
      <c r="K10184">
        <v>86</v>
      </c>
      <c r="L10184" t="s">
        <v>29410</v>
      </c>
      <c r="M10184" t="s">
        <v>30930</v>
      </c>
    </row>
    <row r="10185" spans="1:13" ht="13.5">
      <c r="A10185" t="s">
        <v>2825</v>
      </c>
      <c r="B10185" t="s">
        <v>44560</v>
      </c>
      <c r="C10185" t="s">
        <v>29414</v>
      </c>
      <c r="D10185" t="s">
        <v>29415</v>
      </c>
      <c r="E10185" t="s">
        <v>18516</v>
      </c>
      <c r="F10185" t="s">
        <v>18516</v>
      </c>
      <c r="G10185" t="s">
        <v>18516</v>
      </c>
      <c r="H10185" t="s">
        <v>18516</v>
      </c>
      <c r="I10185" t="s">
        <v>18516</v>
      </c>
      <c r="J10185" t="s">
        <v>18516</v>
      </c>
      <c r="K10185" t="s">
        <v>29707</v>
      </c>
      <c r="L10185" t="s">
        <v>18516</v>
      </c>
      <c r="M10185" t="s">
        <v>18516</v>
      </c>
    </row>
    <row r="10186" spans="1:13" ht="13.5">
      <c r="A10186" t="s">
        <v>8347</v>
      </c>
      <c r="B10186" t="s">
        <v>44561</v>
      </c>
      <c r="C10186" t="s">
        <v>29414</v>
      </c>
      <c r="D10186" t="s">
        <v>29415</v>
      </c>
      <c r="E10186" t="s">
        <v>18516</v>
      </c>
      <c r="F10186" t="s">
        <v>18516</v>
      </c>
      <c r="G10186" t="s">
        <v>18516</v>
      </c>
      <c r="H10186" t="s">
        <v>18516</v>
      </c>
      <c r="I10186" t="s">
        <v>18516</v>
      </c>
      <c r="J10186" t="s">
        <v>18516</v>
      </c>
      <c r="K10186" t="s">
        <v>29707</v>
      </c>
      <c r="L10186" t="s">
        <v>18516</v>
      </c>
      <c r="M10186" t="s">
        <v>18516</v>
      </c>
    </row>
    <row r="10187" spans="1:13" ht="13.5">
      <c r="A10187" t="s">
        <v>44562</v>
      </c>
      <c r="B10187" t="s">
        <v>44563</v>
      </c>
      <c r="C10187" t="s">
        <v>29414</v>
      </c>
      <c r="D10187" t="s">
        <v>29415</v>
      </c>
      <c r="E10187" t="s">
        <v>18516</v>
      </c>
      <c r="F10187" t="s">
        <v>18516</v>
      </c>
      <c r="G10187" t="s">
        <v>18516</v>
      </c>
      <c r="H10187" t="s">
        <v>18516</v>
      </c>
      <c r="I10187" t="s">
        <v>18516</v>
      </c>
      <c r="J10187" t="s">
        <v>18516</v>
      </c>
      <c r="K10187" t="s">
        <v>29707</v>
      </c>
      <c r="L10187" t="s">
        <v>18516</v>
      </c>
      <c r="M10187" t="s">
        <v>18516</v>
      </c>
    </row>
    <row r="10188" spans="1:13" ht="13.5">
      <c r="A10188" t="s">
        <v>44564</v>
      </c>
      <c r="B10188" t="s">
        <v>44565</v>
      </c>
      <c r="C10188" t="s">
        <v>29414</v>
      </c>
      <c r="D10188" t="s">
        <v>29415</v>
      </c>
      <c r="E10188" s="164">
        <v>250</v>
      </c>
      <c r="F10188" s="164">
        <v>250</v>
      </c>
      <c r="G10188" t="s">
        <v>18516</v>
      </c>
      <c r="H10188" t="s">
        <v>18516</v>
      </c>
      <c r="I10188" s="164">
        <v>71.66</v>
      </c>
      <c r="J10188" s="164">
        <v>321.66</v>
      </c>
      <c r="K10188">
        <v>56</v>
      </c>
      <c r="L10188" t="s">
        <v>18516</v>
      </c>
      <c r="M10188" t="s">
        <v>18516</v>
      </c>
    </row>
    <row r="10189" spans="1:13" ht="13.5">
      <c r="A10189" t="s">
        <v>8757</v>
      </c>
      <c r="B10189" t="s">
        <v>44566</v>
      </c>
      <c r="C10189" t="s">
        <v>29414</v>
      </c>
      <c r="D10189" t="s">
        <v>29415</v>
      </c>
      <c r="E10189" s="164">
        <v>264</v>
      </c>
      <c r="F10189" s="164">
        <v>195</v>
      </c>
      <c r="G10189" s="165">
        <v>0.73</v>
      </c>
      <c r="H10189" t="s">
        <v>18516</v>
      </c>
      <c r="I10189" s="164">
        <v>76.82</v>
      </c>
      <c r="J10189" s="164">
        <v>271.82</v>
      </c>
      <c r="K10189">
        <v>0</v>
      </c>
      <c r="L10189" t="s">
        <v>18516</v>
      </c>
      <c r="M10189" t="s">
        <v>18516</v>
      </c>
    </row>
    <row r="10190" spans="1:13" ht="13.5">
      <c r="A10190" t="s">
        <v>914</v>
      </c>
      <c r="B10190" t="s">
        <v>44567</v>
      </c>
      <c r="C10190" t="s">
        <v>29414</v>
      </c>
      <c r="D10190" t="s">
        <v>29415</v>
      </c>
      <c r="E10190" t="s">
        <v>18516</v>
      </c>
      <c r="F10190" t="s">
        <v>18516</v>
      </c>
      <c r="G10190" t="s">
        <v>18516</v>
      </c>
      <c r="H10190" t="s">
        <v>18516</v>
      </c>
      <c r="I10190" t="s">
        <v>18516</v>
      </c>
      <c r="J10190" t="s">
        <v>18516</v>
      </c>
      <c r="K10190" t="s">
        <v>29707</v>
      </c>
      <c r="L10190" t="s">
        <v>18516</v>
      </c>
      <c r="M10190" t="s">
        <v>18516</v>
      </c>
    </row>
    <row r="10191" spans="1:13" ht="13.5">
      <c r="A10191" t="s">
        <v>44568</v>
      </c>
      <c r="B10191" t="s">
        <v>44569</v>
      </c>
      <c r="C10191" t="s">
        <v>29414</v>
      </c>
      <c r="D10191" t="s">
        <v>29415</v>
      </c>
      <c r="E10191" s="164">
        <v>169</v>
      </c>
      <c r="F10191" s="164">
        <v>169</v>
      </c>
      <c r="G10191" t="s">
        <v>18516</v>
      </c>
      <c r="H10191" t="s">
        <v>18516</v>
      </c>
      <c r="I10191" s="164">
        <v>73.33</v>
      </c>
      <c r="J10191" s="164">
        <v>242.33</v>
      </c>
      <c r="K10191">
        <v>52</v>
      </c>
      <c r="L10191" t="s">
        <v>29439</v>
      </c>
      <c r="M10191" t="s">
        <v>30549</v>
      </c>
    </row>
    <row r="10192" spans="1:13" ht="13.5">
      <c r="A10192" t="s">
        <v>44570</v>
      </c>
      <c r="B10192" t="s">
        <v>44571</v>
      </c>
      <c r="C10192" t="s">
        <v>29414</v>
      </c>
      <c r="D10192" t="s">
        <v>29415</v>
      </c>
      <c r="E10192" s="164">
        <v>132</v>
      </c>
      <c r="F10192" s="164">
        <v>80</v>
      </c>
      <c r="G10192" s="165">
        <v>0.6</v>
      </c>
      <c r="H10192" t="s">
        <v>18516</v>
      </c>
      <c r="I10192" s="164">
        <v>34.57</v>
      </c>
      <c r="J10192" s="164">
        <v>114.57</v>
      </c>
      <c r="K10192">
        <v>265</v>
      </c>
      <c r="L10192" t="s">
        <v>18516</v>
      </c>
      <c r="M10192" t="s">
        <v>18516</v>
      </c>
    </row>
    <row r="10193" spans="1:13" ht="13.5">
      <c r="A10193" t="s">
        <v>4350</v>
      </c>
      <c r="B10193" t="s">
        <v>44572</v>
      </c>
      <c r="C10193" t="s">
        <v>29414</v>
      </c>
      <c r="D10193" t="s">
        <v>29415</v>
      </c>
      <c r="E10193" t="s">
        <v>18516</v>
      </c>
      <c r="F10193" t="s">
        <v>18516</v>
      </c>
      <c r="G10193" t="s">
        <v>18516</v>
      </c>
      <c r="H10193" t="s">
        <v>18516</v>
      </c>
      <c r="I10193" t="s">
        <v>18516</v>
      </c>
      <c r="J10193" t="s">
        <v>18516</v>
      </c>
      <c r="K10193" t="s">
        <v>29707</v>
      </c>
      <c r="L10193" t="s">
        <v>18516</v>
      </c>
      <c r="M10193" t="s">
        <v>18516</v>
      </c>
    </row>
    <row r="10194" spans="1:13" ht="13.5">
      <c r="A10194" t="s">
        <v>44573</v>
      </c>
      <c r="B10194" t="s">
        <v>44574</v>
      </c>
      <c r="C10194" t="s">
        <v>29414</v>
      </c>
      <c r="D10194" t="s">
        <v>29415</v>
      </c>
      <c r="E10194" s="164">
        <v>359</v>
      </c>
      <c r="F10194" s="164">
        <v>359</v>
      </c>
      <c r="G10194" t="s">
        <v>18516</v>
      </c>
      <c r="H10194" t="s">
        <v>18516</v>
      </c>
      <c r="I10194" s="164">
        <v>102.38</v>
      </c>
      <c r="J10194" s="164">
        <v>461.38</v>
      </c>
      <c r="K10194">
        <v>22</v>
      </c>
      <c r="L10194" t="s">
        <v>29439</v>
      </c>
      <c r="M10194" t="s">
        <v>29711</v>
      </c>
    </row>
    <row r="10195" spans="1:13" ht="13.5">
      <c r="A10195" t="s">
        <v>3188</v>
      </c>
      <c r="B10195" t="s">
        <v>44575</v>
      </c>
      <c r="C10195" t="s">
        <v>29414</v>
      </c>
      <c r="D10195" t="s">
        <v>29415</v>
      </c>
      <c r="E10195" t="s">
        <v>18516</v>
      </c>
      <c r="F10195" t="s">
        <v>18516</v>
      </c>
      <c r="G10195" t="s">
        <v>18516</v>
      </c>
      <c r="H10195" t="s">
        <v>18516</v>
      </c>
      <c r="I10195" t="s">
        <v>18516</v>
      </c>
      <c r="J10195" t="s">
        <v>18516</v>
      </c>
      <c r="K10195" t="s">
        <v>29707</v>
      </c>
      <c r="L10195" t="s">
        <v>18516</v>
      </c>
      <c r="M10195" t="s">
        <v>18516</v>
      </c>
    </row>
    <row r="10196" spans="1:13" ht="13.5">
      <c r="A10196" t="s">
        <v>44576</v>
      </c>
      <c r="B10196" t="s">
        <v>44577</v>
      </c>
      <c r="C10196" t="s">
        <v>29414</v>
      </c>
      <c r="D10196" t="s">
        <v>29415</v>
      </c>
      <c r="E10196" s="164">
        <v>198</v>
      </c>
      <c r="F10196" s="164">
        <v>198</v>
      </c>
      <c r="G10196" t="s">
        <v>18516</v>
      </c>
      <c r="H10196" t="s">
        <v>18516</v>
      </c>
      <c r="I10196" s="164">
        <v>76.65</v>
      </c>
      <c r="J10196" s="164">
        <v>274.65</v>
      </c>
      <c r="K10196">
        <v>185</v>
      </c>
      <c r="L10196" t="s">
        <v>18516</v>
      </c>
      <c r="M10196" t="s">
        <v>18516</v>
      </c>
    </row>
    <row r="10197" spans="1:13" ht="13.5">
      <c r="A10197" t="s">
        <v>44578</v>
      </c>
      <c r="B10197" t="s">
        <v>44579</v>
      </c>
      <c r="C10197" t="s">
        <v>29414</v>
      </c>
      <c r="D10197" t="s">
        <v>29415</v>
      </c>
      <c r="E10197" t="s">
        <v>18516</v>
      </c>
      <c r="F10197" t="s">
        <v>18516</v>
      </c>
      <c r="G10197" t="s">
        <v>18516</v>
      </c>
      <c r="H10197" t="s">
        <v>18516</v>
      </c>
      <c r="I10197" t="s">
        <v>18516</v>
      </c>
      <c r="J10197" t="s">
        <v>18516</v>
      </c>
      <c r="K10197" t="s">
        <v>29707</v>
      </c>
      <c r="L10197" t="s">
        <v>18516</v>
      </c>
      <c r="M10197" t="s">
        <v>18516</v>
      </c>
    </row>
    <row r="10198" spans="1:13" ht="13.5">
      <c r="A10198" t="s">
        <v>44580</v>
      </c>
      <c r="B10198" t="s">
        <v>44581</v>
      </c>
      <c r="C10198" t="s">
        <v>29414</v>
      </c>
      <c r="D10198" t="s">
        <v>29415</v>
      </c>
      <c r="E10198" t="s">
        <v>18516</v>
      </c>
      <c r="F10198" t="s">
        <v>18516</v>
      </c>
      <c r="G10198" t="s">
        <v>18516</v>
      </c>
      <c r="H10198" t="s">
        <v>18516</v>
      </c>
      <c r="I10198" t="s">
        <v>18516</v>
      </c>
      <c r="J10198" t="s">
        <v>18516</v>
      </c>
      <c r="K10198" t="s">
        <v>29707</v>
      </c>
      <c r="L10198" t="s">
        <v>18516</v>
      </c>
      <c r="M10198" t="s">
        <v>18516</v>
      </c>
    </row>
    <row r="10199" spans="1:13" ht="13.5">
      <c r="A10199" t="s">
        <v>7244</v>
      </c>
      <c r="B10199" t="s">
        <v>44582</v>
      </c>
      <c r="C10199" t="s">
        <v>29414</v>
      </c>
      <c r="D10199" t="s">
        <v>29415</v>
      </c>
      <c r="E10199" t="s">
        <v>18516</v>
      </c>
      <c r="F10199" t="s">
        <v>18516</v>
      </c>
      <c r="G10199" t="s">
        <v>18516</v>
      </c>
      <c r="H10199" t="s">
        <v>18516</v>
      </c>
      <c r="I10199" t="s">
        <v>18516</v>
      </c>
      <c r="J10199" t="s">
        <v>18516</v>
      </c>
      <c r="K10199" t="s">
        <v>29707</v>
      </c>
      <c r="L10199" t="s">
        <v>18516</v>
      </c>
      <c r="M10199" t="s">
        <v>18516</v>
      </c>
    </row>
    <row r="10200" spans="1:13" ht="13.5">
      <c r="A10200" t="s">
        <v>2331</v>
      </c>
      <c r="B10200" t="s">
        <v>44583</v>
      </c>
      <c r="C10200" t="s">
        <v>29414</v>
      </c>
      <c r="D10200" t="s">
        <v>29415</v>
      </c>
      <c r="E10200" t="s">
        <v>18516</v>
      </c>
      <c r="F10200" t="s">
        <v>18516</v>
      </c>
      <c r="G10200" t="s">
        <v>18516</v>
      </c>
      <c r="H10200" t="s">
        <v>18516</v>
      </c>
      <c r="I10200" t="s">
        <v>18516</v>
      </c>
      <c r="J10200" t="s">
        <v>18516</v>
      </c>
      <c r="K10200" t="s">
        <v>29707</v>
      </c>
      <c r="L10200" t="s">
        <v>18516</v>
      </c>
      <c r="M10200" t="s">
        <v>18516</v>
      </c>
    </row>
    <row r="10201" spans="1:13" ht="13.5">
      <c r="A10201" t="s">
        <v>44584</v>
      </c>
      <c r="B10201" t="s">
        <v>44585</v>
      </c>
      <c r="C10201" t="s">
        <v>29414</v>
      </c>
      <c r="D10201" t="s">
        <v>29415</v>
      </c>
      <c r="E10201" t="s">
        <v>18516</v>
      </c>
      <c r="F10201" t="s">
        <v>18516</v>
      </c>
      <c r="G10201" t="s">
        <v>18516</v>
      </c>
      <c r="H10201" t="s">
        <v>18516</v>
      </c>
      <c r="I10201" t="s">
        <v>18516</v>
      </c>
      <c r="J10201" t="s">
        <v>18516</v>
      </c>
      <c r="K10201" t="s">
        <v>29707</v>
      </c>
      <c r="L10201" t="s">
        <v>18516</v>
      </c>
      <c r="M10201" t="s">
        <v>18516</v>
      </c>
    </row>
    <row r="10202" spans="1:13" ht="13.5">
      <c r="A10202" t="s">
        <v>44586</v>
      </c>
      <c r="B10202" t="s">
        <v>44587</v>
      </c>
      <c r="C10202" t="s">
        <v>29414</v>
      </c>
      <c r="D10202" t="s">
        <v>29415</v>
      </c>
      <c r="E10202" t="s">
        <v>18516</v>
      </c>
      <c r="F10202" t="s">
        <v>18516</v>
      </c>
      <c r="G10202" t="s">
        <v>18516</v>
      </c>
      <c r="H10202" t="s">
        <v>18516</v>
      </c>
      <c r="I10202" t="s">
        <v>18516</v>
      </c>
      <c r="J10202" t="s">
        <v>18516</v>
      </c>
      <c r="K10202" t="s">
        <v>29707</v>
      </c>
      <c r="L10202" t="s">
        <v>18516</v>
      </c>
      <c r="M10202" t="s">
        <v>18516</v>
      </c>
    </row>
    <row r="10203" spans="1:13" ht="13.5">
      <c r="A10203" t="s">
        <v>5809</v>
      </c>
      <c r="B10203" t="s">
        <v>44588</v>
      </c>
      <c r="C10203" t="s">
        <v>29414</v>
      </c>
      <c r="D10203" t="s">
        <v>29415</v>
      </c>
      <c r="E10203" s="164">
        <v>283</v>
      </c>
      <c r="F10203" s="164">
        <v>240</v>
      </c>
      <c r="G10203" s="165">
        <v>0.84</v>
      </c>
      <c r="H10203" t="s">
        <v>18516</v>
      </c>
      <c r="I10203" s="164">
        <v>86.83</v>
      </c>
      <c r="J10203" s="164">
        <v>326.83</v>
      </c>
      <c r="K10203">
        <v>88</v>
      </c>
      <c r="L10203" t="s">
        <v>18516</v>
      </c>
      <c r="M10203" t="s">
        <v>18516</v>
      </c>
    </row>
    <row r="10204" spans="1:13" ht="13.5">
      <c r="A10204" t="s">
        <v>19322</v>
      </c>
      <c r="B10204" t="s">
        <v>44589</v>
      </c>
      <c r="C10204" t="s">
        <v>29414</v>
      </c>
      <c r="D10204" t="s">
        <v>29415</v>
      </c>
      <c r="E10204" s="164">
        <v>167</v>
      </c>
      <c r="F10204" s="164">
        <v>85</v>
      </c>
      <c r="G10204" s="165">
        <v>0.5</v>
      </c>
      <c r="H10204" t="s">
        <v>18516</v>
      </c>
      <c r="I10204" s="164">
        <v>33.26</v>
      </c>
      <c r="J10204" s="164">
        <v>118.26</v>
      </c>
      <c r="K10204">
        <v>62</v>
      </c>
      <c r="L10204" t="s">
        <v>29410</v>
      </c>
      <c r="M10204" t="s">
        <v>31588</v>
      </c>
    </row>
    <row r="10205" spans="1:13" ht="13.5">
      <c r="A10205" t="s">
        <v>19320</v>
      </c>
      <c r="B10205" t="s">
        <v>44590</v>
      </c>
      <c r="C10205" t="s">
        <v>29414</v>
      </c>
      <c r="D10205" t="s">
        <v>29415</v>
      </c>
      <c r="E10205" s="164">
        <v>167</v>
      </c>
      <c r="F10205" s="164">
        <v>85</v>
      </c>
      <c r="G10205" s="165">
        <v>0.5</v>
      </c>
      <c r="H10205" t="s">
        <v>18516</v>
      </c>
      <c r="I10205" s="164">
        <v>33.26</v>
      </c>
      <c r="J10205" s="164">
        <v>118.26</v>
      </c>
      <c r="K10205">
        <v>116</v>
      </c>
      <c r="L10205" t="s">
        <v>18516</v>
      </c>
      <c r="M10205" t="s">
        <v>18516</v>
      </c>
    </row>
    <row r="10206" spans="1:13" ht="13.5">
      <c r="A10206" t="s">
        <v>19318</v>
      </c>
      <c r="B10206" t="s">
        <v>44591</v>
      </c>
      <c r="C10206" t="s">
        <v>29414</v>
      </c>
      <c r="D10206" t="s">
        <v>29415</v>
      </c>
      <c r="E10206" s="164">
        <v>153</v>
      </c>
      <c r="F10206" s="164">
        <v>65</v>
      </c>
      <c r="G10206" s="165">
        <v>0.42</v>
      </c>
      <c r="H10206" t="s">
        <v>18516</v>
      </c>
      <c r="I10206" s="164">
        <v>33.01</v>
      </c>
      <c r="J10206" s="164">
        <v>98.01</v>
      </c>
      <c r="K10206">
        <v>0</v>
      </c>
      <c r="L10206" t="s">
        <v>29410</v>
      </c>
      <c r="M10206" t="s">
        <v>31588</v>
      </c>
    </row>
    <row r="10207" spans="1:13" ht="13.5">
      <c r="A10207" t="s">
        <v>19316</v>
      </c>
      <c r="B10207" t="s">
        <v>44592</v>
      </c>
      <c r="C10207" t="s">
        <v>29414</v>
      </c>
      <c r="D10207" t="s">
        <v>29415</v>
      </c>
      <c r="E10207" s="164">
        <v>153</v>
      </c>
      <c r="F10207" s="164">
        <v>65</v>
      </c>
      <c r="G10207" s="165">
        <v>0.42</v>
      </c>
      <c r="H10207" t="s">
        <v>18516</v>
      </c>
      <c r="I10207" s="164">
        <v>33.01</v>
      </c>
      <c r="J10207" s="164">
        <v>98.01</v>
      </c>
      <c r="K10207">
        <v>65</v>
      </c>
      <c r="L10207" t="s">
        <v>29410</v>
      </c>
      <c r="M10207" t="s">
        <v>30359</v>
      </c>
    </row>
    <row r="10208" spans="1:13" ht="13.5">
      <c r="A10208" t="s">
        <v>6614</v>
      </c>
      <c r="B10208" t="s">
        <v>44593</v>
      </c>
      <c r="C10208" t="s">
        <v>29414</v>
      </c>
      <c r="D10208" t="s">
        <v>29415</v>
      </c>
      <c r="E10208" t="s">
        <v>18516</v>
      </c>
      <c r="F10208" t="s">
        <v>18516</v>
      </c>
      <c r="G10208" t="s">
        <v>18516</v>
      </c>
      <c r="H10208" t="s">
        <v>18516</v>
      </c>
      <c r="I10208" t="s">
        <v>18516</v>
      </c>
      <c r="J10208" t="s">
        <v>18516</v>
      </c>
      <c r="K10208" t="s">
        <v>29707</v>
      </c>
      <c r="L10208" t="s">
        <v>18516</v>
      </c>
      <c r="M10208" t="s">
        <v>18516</v>
      </c>
    </row>
    <row r="10209" spans="1:13" ht="13.5">
      <c r="A10209" t="s">
        <v>44594</v>
      </c>
      <c r="B10209" t="s">
        <v>44595</v>
      </c>
      <c r="C10209" t="s">
        <v>29414</v>
      </c>
      <c r="D10209" t="s">
        <v>29415</v>
      </c>
      <c r="E10209" t="s">
        <v>18516</v>
      </c>
      <c r="F10209" t="s">
        <v>18516</v>
      </c>
      <c r="G10209" t="s">
        <v>18516</v>
      </c>
      <c r="H10209" t="s">
        <v>18516</v>
      </c>
      <c r="I10209" t="s">
        <v>18516</v>
      </c>
      <c r="J10209" t="s">
        <v>18516</v>
      </c>
      <c r="K10209" t="s">
        <v>29707</v>
      </c>
      <c r="L10209" t="s">
        <v>18516</v>
      </c>
      <c r="M10209" t="s">
        <v>18516</v>
      </c>
    </row>
    <row r="10210" spans="1:13" ht="13.5">
      <c r="A10210" t="s">
        <v>44596</v>
      </c>
      <c r="B10210" t="s">
        <v>44597</v>
      </c>
      <c r="C10210" t="s">
        <v>29414</v>
      </c>
      <c r="D10210" t="s">
        <v>29415</v>
      </c>
      <c r="E10210" s="164">
        <v>233</v>
      </c>
      <c r="F10210" s="164">
        <v>233</v>
      </c>
      <c r="G10210" t="s">
        <v>18516</v>
      </c>
      <c r="H10210" t="s">
        <v>18516</v>
      </c>
      <c r="I10210" s="164">
        <v>52.97</v>
      </c>
      <c r="J10210" s="164">
        <v>285.97</v>
      </c>
      <c r="K10210">
        <v>73</v>
      </c>
      <c r="L10210" t="s">
        <v>18516</v>
      </c>
      <c r="M10210" t="s">
        <v>18516</v>
      </c>
    </row>
    <row r="10211" spans="1:13" ht="13.5">
      <c r="A10211" t="s">
        <v>2285</v>
      </c>
      <c r="B10211" t="s">
        <v>33081</v>
      </c>
      <c r="C10211" t="s">
        <v>29414</v>
      </c>
      <c r="D10211" t="s">
        <v>29415</v>
      </c>
      <c r="E10211" t="s">
        <v>18516</v>
      </c>
      <c r="F10211" t="s">
        <v>18516</v>
      </c>
      <c r="G10211" t="s">
        <v>18516</v>
      </c>
      <c r="H10211" t="s">
        <v>18516</v>
      </c>
      <c r="I10211" t="s">
        <v>18516</v>
      </c>
      <c r="J10211" t="s">
        <v>18516</v>
      </c>
      <c r="K10211" t="s">
        <v>29707</v>
      </c>
      <c r="L10211" t="s">
        <v>18516</v>
      </c>
      <c r="M10211" t="s">
        <v>18516</v>
      </c>
    </row>
    <row r="10212" spans="1:13" ht="13.5">
      <c r="A10212" t="s">
        <v>2288</v>
      </c>
      <c r="B10212" t="s">
        <v>33080</v>
      </c>
      <c r="C10212" t="s">
        <v>29414</v>
      </c>
      <c r="D10212" t="s">
        <v>29415</v>
      </c>
      <c r="E10212" t="s">
        <v>18516</v>
      </c>
      <c r="F10212" t="s">
        <v>18516</v>
      </c>
      <c r="G10212" t="s">
        <v>18516</v>
      </c>
      <c r="H10212" t="s">
        <v>18516</v>
      </c>
      <c r="I10212" t="s">
        <v>18516</v>
      </c>
      <c r="J10212" t="s">
        <v>18516</v>
      </c>
      <c r="K10212" t="s">
        <v>29707</v>
      </c>
      <c r="L10212" t="s">
        <v>18516</v>
      </c>
      <c r="M10212" t="s">
        <v>18516</v>
      </c>
    </row>
    <row r="10213" spans="1:13" ht="13.5">
      <c r="A10213" t="s">
        <v>44598</v>
      </c>
      <c r="B10213" t="s">
        <v>44599</v>
      </c>
      <c r="C10213" t="s">
        <v>29414</v>
      </c>
      <c r="D10213" t="s">
        <v>29415</v>
      </c>
      <c r="E10213" s="164">
        <v>186</v>
      </c>
      <c r="F10213" s="164">
        <v>186</v>
      </c>
      <c r="G10213" t="s">
        <v>18516</v>
      </c>
      <c r="H10213" t="s">
        <v>18516</v>
      </c>
      <c r="I10213" s="164">
        <v>56.62</v>
      </c>
      <c r="J10213" s="164">
        <v>242.62</v>
      </c>
      <c r="K10213">
        <v>338</v>
      </c>
      <c r="L10213" t="s">
        <v>18516</v>
      </c>
      <c r="M10213" t="s">
        <v>18516</v>
      </c>
    </row>
    <row r="10214" spans="1:13" ht="13.5">
      <c r="A10214" t="s">
        <v>44600</v>
      </c>
      <c r="B10214" t="s">
        <v>44601</v>
      </c>
      <c r="C10214" t="s">
        <v>29414</v>
      </c>
      <c r="D10214" t="s">
        <v>29415</v>
      </c>
      <c r="E10214" t="s">
        <v>18516</v>
      </c>
      <c r="F10214" t="s">
        <v>18516</v>
      </c>
      <c r="G10214" t="s">
        <v>18516</v>
      </c>
      <c r="H10214" t="s">
        <v>18516</v>
      </c>
      <c r="I10214" t="s">
        <v>18516</v>
      </c>
      <c r="J10214" t="s">
        <v>18516</v>
      </c>
      <c r="K10214" t="s">
        <v>29707</v>
      </c>
      <c r="L10214" t="s">
        <v>18516</v>
      </c>
      <c r="M10214" t="s">
        <v>18516</v>
      </c>
    </row>
    <row r="10215" spans="1:13" ht="13.5">
      <c r="A10215" t="s">
        <v>3529</v>
      </c>
      <c r="B10215" t="s">
        <v>44602</v>
      </c>
      <c r="C10215" t="s">
        <v>29414</v>
      </c>
      <c r="D10215" t="s">
        <v>29415</v>
      </c>
      <c r="E10215" s="164">
        <v>246</v>
      </c>
      <c r="F10215" s="164">
        <v>165</v>
      </c>
      <c r="G10215" s="165">
        <v>0.67</v>
      </c>
      <c r="H10215" t="s">
        <v>18516</v>
      </c>
      <c r="I10215" s="164">
        <v>49.28</v>
      </c>
      <c r="J10215" s="164">
        <v>214.28</v>
      </c>
      <c r="K10215">
        <v>0</v>
      </c>
      <c r="L10215" t="s">
        <v>18516</v>
      </c>
      <c r="M10215" t="s">
        <v>18516</v>
      </c>
    </row>
    <row r="10216" spans="1:13" ht="13.5">
      <c r="A10216" t="s">
        <v>8457</v>
      </c>
      <c r="B10216" t="s">
        <v>44603</v>
      </c>
      <c r="C10216" t="s">
        <v>29414</v>
      </c>
      <c r="D10216" t="s">
        <v>29415</v>
      </c>
      <c r="E10216" s="164">
        <v>259</v>
      </c>
      <c r="F10216" s="164">
        <v>205</v>
      </c>
      <c r="G10216" s="165">
        <v>0.79</v>
      </c>
      <c r="H10216" t="s">
        <v>18516</v>
      </c>
      <c r="I10216" s="164">
        <v>81.42</v>
      </c>
      <c r="J10216" s="164">
        <v>286.42</v>
      </c>
      <c r="K10216">
        <v>0</v>
      </c>
      <c r="L10216" t="s">
        <v>18516</v>
      </c>
      <c r="M10216" t="s">
        <v>18516</v>
      </c>
    </row>
    <row r="10217" spans="1:13" ht="13.5">
      <c r="A10217" t="s">
        <v>884</v>
      </c>
      <c r="B10217" t="s">
        <v>44604</v>
      </c>
      <c r="C10217" t="s">
        <v>29414</v>
      </c>
      <c r="D10217" t="s">
        <v>29415</v>
      </c>
      <c r="E10217" s="164">
        <v>299</v>
      </c>
      <c r="F10217" s="164">
        <v>240</v>
      </c>
      <c r="G10217" s="165">
        <v>0.8</v>
      </c>
      <c r="H10217" t="s">
        <v>18516</v>
      </c>
      <c r="I10217" s="164">
        <v>101.46</v>
      </c>
      <c r="J10217" s="164">
        <v>341.46</v>
      </c>
      <c r="K10217">
        <v>41</v>
      </c>
      <c r="L10217" t="s">
        <v>18516</v>
      </c>
      <c r="M10217" t="s">
        <v>18516</v>
      </c>
    </row>
    <row r="10218" spans="1:13" ht="13.5">
      <c r="A10218" t="s">
        <v>5806</v>
      </c>
      <c r="B10218" t="s">
        <v>44605</v>
      </c>
      <c r="C10218" t="s">
        <v>29414</v>
      </c>
      <c r="D10218" t="s">
        <v>29415</v>
      </c>
      <c r="E10218" s="164">
        <v>334</v>
      </c>
      <c r="F10218" s="164">
        <v>265</v>
      </c>
      <c r="G10218" s="165">
        <v>0.79</v>
      </c>
      <c r="H10218" t="s">
        <v>18516</v>
      </c>
      <c r="I10218" s="164">
        <v>99.43</v>
      </c>
      <c r="J10218" s="164">
        <v>364.43</v>
      </c>
      <c r="K10218">
        <v>175</v>
      </c>
      <c r="L10218" t="s">
        <v>18516</v>
      </c>
      <c r="M10218" t="s">
        <v>18516</v>
      </c>
    </row>
    <row r="10219" spans="1:13" ht="13.5">
      <c r="A10219" t="s">
        <v>44606</v>
      </c>
      <c r="B10219" t="s">
        <v>44607</v>
      </c>
      <c r="C10219" t="s">
        <v>29414</v>
      </c>
      <c r="D10219" t="s">
        <v>29415</v>
      </c>
      <c r="E10219" t="s">
        <v>18516</v>
      </c>
      <c r="F10219" t="s">
        <v>18516</v>
      </c>
      <c r="G10219" t="s">
        <v>18516</v>
      </c>
      <c r="H10219" t="s">
        <v>18516</v>
      </c>
      <c r="I10219" t="s">
        <v>18516</v>
      </c>
      <c r="J10219" t="s">
        <v>18516</v>
      </c>
      <c r="K10219" t="s">
        <v>29707</v>
      </c>
      <c r="L10219" t="s">
        <v>18516</v>
      </c>
      <c r="M10219" t="s">
        <v>18516</v>
      </c>
    </row>
    <row r="10220" spans="1:13" ht="13.5">
      <c r="A10220" t="s">
        <v>44608</v>
      </c>
      <c r="B10220" t="s">
        <v>44609</v>
      </c>
      <c r="C10220" t="s">
        <v>29414</v>
      </c>
      <c r="D10220" t="s">
        <v>29415</v>
      </c>
      <c r="E10220" s="164">
        <v>198</v>
      </c>
      <c r="F10220" s="164">
        <v>198</v>
      </c>
      <c r="G10220" t="s">
        <v>18516</v>
      </c>
      <c r="H10220" t="s">
        <v>18516</v>
      </c>
      <c r="I10220" s="164">
        <v>97.82</v>
      </c>
      <c r="J10220" s="164">
        <v>295.82</v>
      </c>
      <c r="K10220">
        <v>0</v>
      </c>
      <c r="L10220" t="s">
        <v>18516</v>
      </c>
      <c r="M10220" t="s">
        <v>18516</v>
      </c>
    </row>
    <row r="10221" spans="1:13" ht="13.5">
      <c r="A10221" t="s">
        <v>1143</v>
      </c>
      <c r="B10221" t="s">
        <v>44610</v>
      </c>
      <c r="C10221" t="s">
        <v>29414</v>
      </c>
      <c r="D10221" t="s">
        <v>29415</v>
      </c>
      <c r="E10221" s="164">
        <v>213</v>
      </c>
      <c r="F10221" s="164">
        <v>179</v>
      </c>
      <c r="G10221" s="165">
        <v>0.84</v>
      </c>
      <c r="H10221" t="s">
        <v>18516</v>
      </c>
      <c r="I10221" s="164">
        <v>56.62</v>
      </c>
      <c r="J10221" s="164">
        <v>235.62</v>
      </c>
      <c r="K10221">
        <v>60</v>
      </c>
      <c r="L10221" t="s">
        <v>29410</v>
      </c>
      <c r="M10221" t="s">
        <v>30529</v>
      </c>
    </row>
    <row r="10222" spans="1:13" ht="13.5">
      <c r="A10222" t="s">
        <v>3206</v>
      </c>
      <c r="B10222" t="s">
        <v>44611</v>
      </c>
      <c r="C10222" t="s">
        <v>29414</v>
      </c>
      <c r="D10222" t="s">
        <v>29415</v>
      </c>
      <c r="E10222" t="s">
        <v>18516</v>
      </c>
      <c r="F10222" t="s">
        <v>18516</v>
      </c>
      <c r="G10222" t="s">
        <v>18516</v>
      </c>
      <c r="H10222" t="s">
        <v>18516</v>
      </c>
      <c r="I10222" t="s">
        <v>18516</v>
      </c>
      <c r="J10222" t="s">
        <v>18516</v>
      </c>
      <c r="K10222" t="s">
        <v>29707</v>
      </c>
      <c r="L10222" t="s">
        <v>18516</v>
      </c>
      <c r="M10222" t="s">
        <v>18516</v>
      </c>
    </row>
    <row r="10223" spans="1:13" ht="13.5">
      <c r="A10223" t="s">
        <v>44612</v>
      </c>
      <c r="B10223" t="s">
        <v>44613</v>
      </c>
      <c r="C10223" t="s">
        <v>29414</v>
      </c>
      <c r="D10223" t="s">
        <v>29415</v>
      </c>
      <c r="E10223" s="164">
        <v>208</v>
      </c>
      <c r="F10223" s="164">
        <v>208</v>
      </c>
      <c r="G10223" t="s">
        <v>18516</v>
      </c>
      <c r="H10223" t="s">
        <v>18516</v>
      </c>
      <c r="I10223" s="164">
        <v>51.26</v>
      </c>
      <c r="J10223" s="164">
        <v>259.26</v>
      </c>
      <c r="K10223">
        <v>369</v>
      </c>
      <c r="L10223" t="s">
        <v>18516</v>
      </c>
      <c r="M10223" t="s">
        <v>18516</v>
      </c>
    </row>
    <row r="10224" spans="1:13" ht="13.5">
      <c r="A10224" t="s">
        <v>695</v>
      </c>
      <c r="B10224" t="s">
        <v>44614</v>
      </c>
      <c r="C10224" t="s">
        <v>29414</v>
      </c>
      <c r="D10224" t="s">
        <v>29415</v>
      </c>
      <c r="E10224" s="164">
        <v>202</v>
      </c>
      <c r="F10224" s="164">
        <v>130</v>
      </c>
      <c r="G10224" s="165">
        <v>0.64</v>
      </c>
      <c r="H10224" t="s">
        <v>18516</v>
      </c>
      <c r="I10224" s="164">
        <v>41.05</v>
      </c>
      <c r="J10224" s="164">
        <v>171.05</v>
      </c>
      <c r="K10224">
        <v>0</v>
      </c>
      <c r="L10224" t="s">
        <v>18516</v>
      </c>
      <c r="M10224" t="s">
        <v>18516</v>
      </c>
    </row>
    <row r="10225" spans="1:13" ht="13.5">
      <c r="A10225" t="s">
        <v>692</v>
      </c>
      <c r="B10225" t="s">
        <v>44615</v>
      </c>
      <c r="C10225" t="s">
        <v>29414</v>
      </c>
      <c r="D10225" t="s">
        <v>29415</v>
      </c>
      <c r="E10225" s="164">
        <v>202</v>
      </c>
      <c r="F10225" s="164">
        <v>175</v>
      </c>
      <c r="G10225" s="165">
        <v>0.86</v>
      </c>
      <c r="H10225" t="s">
        <v>18516</v>
      </c>
      <c r="I10225" s="164">
        <v>41.05</v>
      </c>
      <c r="J10225" s="164">
        <v>216.05</v>
      </c>
      <c r="K10225">
        <v>0</v>
      </c>
      <c r="L10225" t="s">
        <v>18516</v>
      </c>
      <c r="M10225" t="s">
        <v>18516</v>
      </c>
    </row>
    <row r="10226" spans="1:13" ht="13.5">
      <c r="A10226" t="s">
        <v>698</v>
      </c>
      <c r="B10226" t="s">
        <v>44616</v>
      </c>
      <c r="C10226" t="s">
        <v>29414</v>
      </c>
      <c r="D10226" t="s">
        <v>29415</v>
      </c>
      <c r="E10226" s="164">
        <v>222</v>
      </c>
      <c r="F10226" s="164">
        <v>155</v>
      </c>
      <c r="G10226" s="165">
        <v>0.69</v>
      </c>
      <c r="H10226" t="s">
        <v>18516</v>
      </c>
      <c r="I10226" s="164">
        <v>47.91</v>
      </c>
      <c r="J10226" s="164">
        <v>202.91</v>
      </c>
      <c r="K10226">
        <v>181</v>
      </c>
      <c r="L10226" t="s">
        <v>18516</v>
      </c>
      <c r="M10226" t="s">
        <v>18516</v>
      </c>
    </row>
    <row r="10227" spans="1:13" ht="13.5">
      <c r="A10227" t="s">
        <v>44617</v>
      </c>
      <c r="B10227" t="s">
        <v>44618</v>
      </c>
      <c r="C10227" t="s">
        <v>29414</v>
      </c>
      <c r="D10227" t="s">
        <v>29415</v>
      </c>
      <c r="E10227" t="s">
        <v>18516</v>
      </c>
      <c r="F10227" t="s">
        <v>18516</v>
      </c>
      <c r="G10227" t="s">
        <v>18516</v>
      </c>
      <c r="H10227" t="s">
        <v>18516</v>
      </c>
      <c r="I10227" t="s">
        <v>18516</v>
      </c>
      <c r="J10227" t="s">
        <v>18516</v>
      </c>
      <c r="K10227" t="s">
        <v>29707</v>
      </c>
      <c r="L10227" t="s">
        <v>18516</v>
      </c>
      <c r="M10227" t="s">
        <v>18516</v>
      </c>
    </row>
    <row r="10228" spans="1:13" ht="13.5">
      <c r="A10228" t="s">
        <v>830</v>
      </c>
      <c r="B10228" t="s">
        <v>44619</v>
      </c>
      <c r="C10228" t="s">
        <v>29414</v>
      </c>
      <c r="D10228" t="s">
        <v>29415</v>
      </c>
      <c r="E10228" s="164">
        <v>197</v>
      </c>
      <c r="F10228" s="164">
        <v>197</v>
      </c>
      <c r="G10228" t="s">
        <v>18516</v>
      </c>
      <c r="H10228" t="s">
        <v>18516</v>
      </c>
      <c r="I10228" s="164">
        <v>39.22</v>
      </c>
      <c r="J10228" s="164">
        <v>236.22</v>
      </c>
      <c r="K10228">
        <v>154</v>
      </c>
      <c r="L10228" t="s">
        <v>18516</v>
      </c>
      <c r="M10228" t="s">
        <v>18516</v>
      </c>
    </row>
    <row r="10229" spans="1:13" ht="13.5">
      <c r="A10229" t="s">
        <v>797</v>
      </c>
      <c r="B10229" t="s">
        <v>44620</v>
      </c>
      <c r="C10229" t="s">
        <v>29414</v>
      </c>
      <c r="D10229" t="s">
        <v>29415</v>
      </c>
      <c r="E10229" t="s">
        <v>18516</v>
      </c>
      <c r="F10229" t="s">
        <v>18516</v>
      </c>
      <c r="G10229" t="s">
        <v>18516</v>
      </c>
      <c r="H10229" t="s">
        <v>18516</v>
      </c>
      <c r="I10229" t="s">
        <v>18516</v>
      </c>
      <c r="J10229" t="s">
        <v>18516</v>
      </c>
      <c r="K10229" t="s">
        <v>29707</v>
      </c>
      <c r="L10229" t="s">
        <v>18516</v>
      </c>
      <c r="M10229" t="s">
        <v>18516</v>
      </c>
    </row>
    <row r="10230" spans="1:13" ht="13.5">
      <c r="A10230" t="s">
        <v>3264</v>
      </c>
      <c r="B10230" t="s">
        <v>44621</v>
      </c>
      <c r="C10230" t="s">
        <v>29414</v>
      </c>
      <c r="D10230" t="s">
        <v>29415</v>
      </c>
      <c r="E10230" s="164">
        <v>177</v>
      </c>
      <c r="F10230" s="164">
        <v>177</v>
      </c>
      <c r="G10230" t="s">
        <v>18516</v>
      </c>
      <c r="H10230" t="s">
        <v>18516</v>
      </c>
      <c r="I10230" s="164">
        <v>47.91</v>
      </c>
      <c r="J10230" s="164">
        <v>224.91</v>
      </c>
      <c r="K10230">
        <v>131</v>
      </c>
      <c r="L10230" t="s">
        <v>18516</v>
      </c>
      <c r="M10230" t="s">
        <v>18516</v>
      </c>
    </row>
    <row r="10231" spans="1:13" ht="13.5">
      <c r="A10231" t="s">
        <v>3261</v>
      </c>
      <c r="B10231" t="s">
        <v>44622</v>
      </c>
      <c r="C10231" t="s">
        <v>29414</v>
      </c>
      <c r="D10231" t="s">
        <v>29415</v>
      </c>
      <c r="E10231" s="164">
        <v>177</v>
      </c>
      <c r="F10231" s="164">
        <v>177</v>
      </c>
      <c r="G10231" t="s">
        <v>18516</v>
      </c>
      <c r="H10231" t="s">
        <v>18516</v>
      </c>
      <c r="I10231" s="164">
        <v>47.91</v>
      </c>
      <c r="J10231" s="164">
        <v>224.91</v>
      </c>
      <c r="K10231">
        <v>60</v>
      </c>
      <c r="L10231" t="s">
        <v>18516</v>
      </c>
      <c r="M10231" t="s">
        <v>18516</v>
      </c>
    </row>
    <row r="10232" spans="1:13" ht="13.5">
      <c r="A10232" t="s">
        <v>44623</v>
      </c>
      <c r="B10232" t="s">
        <v>44624</v>
      </c>
      <c r="C10232" t="s">
        <v>29414</v>
      </c>
      <c r="D10232" t="s">
        <v>29415</v>
      </c>
      <c r="E10232" s="164">
        <v>117</v>
      </c>
      <c r="F10232" s="164">
        <v>80</v>
      </c>
      <c r="G10232" s="165">
        <v>0.68</v>
      </c>
      <c r="H10232" t="s">
        <v>18516</v>
      </c>
      <c r="I10232" s="164">
        <v>34.57</v>
      </c>
      <c r="J10232" s="164">
        <v>114.57</v>
      </c>
      <c r="K10232">
        <v>115</v>
      </c>
      <c r="L10232" t="s">
        <v>18516</v>
      </c>
      <c r="M10232" t="s">
        <v>18516</v>
      </c>
    </row>
    <row r="10233" spans="1:13" ht="13.5">
      <c r="A10233" t="s">
        <v>44625</v>
      </c>
      <c r="B10233" t="s">
        <v>44626</v>
      </c>
      <c r="C10233" t="s">
        <v>29414</v>
      </c>
      <c r="D10233" t="s">
        <v>29415</v>
      </c>
      <c r="E10233" s="164">
        <v>192</v>
      </c>
      <c r="F10233" s="164">
        <v>192</v>
      </c>
      <c r="G10233" t="s">
        <v>18516</v>
      </c>
      <c r="H10233" t="s">
        <v>18516</v>
      </c>
      <c r="I10233" s="164">
        <v>46.77</v>
      </c>
      <c r="J10233" s="164">
        <v>238.77</v>
      </c>
      <c r="K10233">
        <v>95</v>
      </c>
      <c r="L10233" t="s">
        <v>18516</v>
      </c>
      <c r="M10233" t="s">
        <v>18516</v>
      </c>
    </row>
    <row r="10234" spans="1:13" ht="13.5">
      <c r="A10234" t="s">
        <v>44627</v>
      </c>
      <c r="B10234" t="s">
        <v>44628</v>
      </c>
      <c r="C10234" t="s">
        <v>29414</v>
      </c>
      <c r="D10234" t="s">
        <v>29415</v>
      </c>
      <c r="E10234" s="164">
        <v>203</v>
      </c>
      <c r="F10234" s="164">
        <v>203</v>
      </c>
      <c r="G10234" t="s">
        <v>18516</v>
      </c>
      <c r="H10234" t="s">
        <v>18516</v>
      </c>
      <c r="I10234" s="164">
        <v>49.14</v>
      </c>
      <c r="J10234" s="164">
        <v>252.14</v>
      </c>
      <c r="K10234">
        <v>222</v>
      </c>
      <c r="L10234" t="s">
        <v>18516</v>
      </c>
      <c r="M10234" t="s">
        <v>18516</v>
      </c>
    </row>
    <row r="10235" spans="1:13" ht="13.5">
      <c r="A10235" t="s">
        <v>7993</v>
      </c>
      <c r="B10235" t="s">
        <v>44629</v>
      </c>
      <c r="C10235" t="s">
        <v>29414</v>
      </c>
      <c r="D10235" t="s">
        <v>29415</v>
      </c>
      <c r="E10235" s="164">
        <v>354</v>
      </c>
      <c r="F10235" s="164">
        <v>290</v>
      </c>
      <c r="G10235" s="165">
        <v>0.81</v>
      </c>
      <c r="H10235" t="s">
        <v>18516</v>
      </c>
      <c r="I10235" s="164">
        <v>149.97</v>
      </c>
      <c r="J10235" s="164">
        <v>439.97</v>
      </c>
      <c r="K10235">
        <v>2</v>
      </c>
      <c r="L10235" t="s">
        <v>18516</v>
      </c>
      <c r="M10235" t="s">
        <v>18516</v>
      </c>
    </row>
    <row r="10236" spans="1:13" ht="13.5">
      <c r="A10236" t="s">
        <v>7990</v>
      </c>
      <c r="B10236" t="s">
        <v>44630</v>
      </c>
      <c r="C10236" t="s">
        <v>29414</v>
      </c>
      <c r="D10236" t="s">
        <v>29415</v>
      </c>
      <c r="E10236" t="s">
        <v>18516</v>
      </c>
      <c r="F10236" t="s">
        <v>18516</v>
      </c>
      <c r="G10236" t="s">
        <v>18516</v>
      </c>
      <c r="H10236" t="s">
        <v>18516</v>
      </c>
      <c r="I10236" t="s">
        <v>18516</v>
      </c>
      <c r="J10236" t="s">
        <v>18516</v>
      </c>
      <c r="K10236" t="s">
        <v>29707</v>
      </c>
      <c r="L10236" t="s">
        <v>18516</v>
      </c>
      <c r="M10236" t="s">
        <v>18516</v>
      </c>
    </row>
    <row r="10237" spans="1:13" ht="13.5">
      <c r="A10237" t="s">
        <v>7960</v>
      </c>
      <c r="B10237" t="s">
        <v>44631</v>
      </c>
      <c r="C10237" t="s">
        <v>29414</v>
      </c>
      <c r="D10237" t="s">
        <v>29415</v>
      </c>
      <c r="E10237" t="s">
        <v>18516</v>
      </c>
      <c r="F10237" t="s">
        <v>18516</v>
      </c>
      <c r="G10237" t="s">
        <v>18516</v>
      </c>
      <c r="H10237" t="s">
        <v>18516</v>
      </c>
      <c r="I10237" t="s">
        <v>18516</v>
      </c>
      <c r="J10237" t="s">
        <v>18516</v>
      </c>
      <c r="K10237" t="s">
        <v>29707</v>
      </c>
      <c r="L10237" t="s">
        <v>18516</v>
      </c>
      <c r="M10237" t="s">
        <v>18516</v>
      </c>
    </row>
    <row r="10238" spans="1:13" ht="13.5">
      <c r="A10238" t="s">
        <v>1563</v>
      </c>
      <c r="B10238" t="s">
        <v>44632</v>
      </c>
      <c r="C10238" t="s">
        <v>29414</v>
      </c>
      <c r="D10238" t="s">
        <v>29415</v>
      </c>
      <c r="E10238" s="164">
        <v>156</v>
      </c>
      <c r="F10238" s="164">
        <v>130</v>
      </c>
      <c r="G10238" s="165">
        <v>0.83</v>
      </c>
      <c r="H10238" t="s">
        <v>18516</v>
      </c>
      <c r="I10238" s="164">
        <v>49.14</v>
      </c>
      <c r="J10238" s="164">
        <v>179.14</v>
      </c>
      <c r="K10238">
        <v>114</v>
      </c>
      <c r="L10238" t="s">
        <v>18516</v>
      </c>
      <c r="M10238" t="s">
        <v>18516</v>
      </c>
    </row>
    <row r="10239" spans="1:13" ht="13.5">
      <c r="A10239" t="s">
        <v>44633</v>
      </c>
      <c r="B10239" t="s">
        <v>44634</v>
      </c>
      <c r="C10239" t="s">
        <v>29414</v>
      </c>
      <c r="D10239" t="s">
        <v>29415</v>
      </c>
      <c r="E10239" t="s">
        <v>18516</v>
      </c>
      <c r="F10239" t="s">
        <v>18516</v>
      </c>
      <c r="G10239" t="s">
        <v>18516</v>
      </c>
      <c r="H10239" t="s">
        <v>18516</v>
      </c>
      <c r="I10239" t="s">
        <v>18516</v>
      </c>
      <c r="J10239" t="s">
        <v>18516</v>
      </c>
      <c r="K10239" t="s">
        <v>29707</v>
      </c>
      <c r="L10239" t="s">
        <v>18516</v>
      </c>
      <c r="M10239" t="s">
        <v>18516</v>
      </c>
    </row>
    <row r="10240" spans="1:13" ht="13.5">
      <c r="A10240" t="s">
        <v>44635</v>
      </c>
      <c r="B10240" t="s">
        <v>44636</v>
      </c>
      <c r="C10240" t="s">
        <v>29414</v>
      </c>
      <c r="D10240" t="s">
        <v>29415</v>
      </c>
      <c r="E10240" t="s">
        <v>18516</v>
      </c>
      <c r="F10240" t="s">
        <v>18516</v>
      </c>
      <c r="G10240" t="s">
        <v>18516</v>
      </c>
      <c r="H10240" t="s">
        <v>18516</v>
      </c>
      <c r="I10240" t="s">
        <v>18516</v>
      </c>
      <c r="J10240" t="s">
        <v>18516</v>
      </c>
      <c r="K10240" t="s">
        <v>29707</v>
      </c>
      <c r="L10240" t="s">
        <v>18516</v>
      </c>
      <c r="M10240" t="s">
        <v>18516</v>
      </c>
    </row>
    <row r="10241" spans="1:13" ht="13.5">
      <c r="A10241" t="s">
        <v>5840</v>
      </c>
      <c r="B10241" t="s">
        <v>44637</v>
      </c>
      <c r="C10241" t="s">
        <v>29414</v>
      </c>
      <c r="D10241" t="s">
        <v>29415</v>
      </c>
      <c r="E10241" t="s">
        <v>18516</v>
      </c>
      <c r="F10241" t="s">
        <v>18516</v>
      </c>
      <c r="G10241" t="s">
        <v>18516</v>
      </c>
      <c r="H10241" t="s">
        <v>18516</v>
      </c>
      <c r="I10241" t="s">
        <v>18516</v>
      </c>
      <c r="J10241" t="s">
        <v>18516</v>
      </c>
      <c r="K10241" t="s">
        <v>29707</v>
      </c>
      <c r="L10241" t="s">
        <v>18516</v>
      </c>
      <c r="M10241" t="s">
        <v>18516</v>
      </c>
    </row>
    <row r="10242" spans="1:13" ht="13.5">
      <c r="A10242" t="s">
        <v>4243</v>
      </c>
      <c r="B10242" t="s">
        <v>44638</v>
      </c>
      <c r="C10242" t="s">
        <v>29414</v>
      </c>
      <c r="D10242" t="s">
        <v>29415</v>
      </c>
      <c r="E10242" t="s">
        <v>18516</v>
      </c>
      <c r="F10242" t="s">
        <v>18516</v>
      </c>
      <c r="G10242" t="s">
        <v>18516</v>
      </c>
      <c r="H10242" t="s">
        <v>18516</v>
      </c>
      <c r="I10242" t="s">
        <v>18516</v>
      </c>
      <c r="J10242" t="s">
        <v>18516</v>
      </c>
      <c r="K10242" t="s">
        <v>29707</v>
      </c>
      <c r="L10242" t="s">
        <v>18516</v>
      </c>
      <c r="M10242" t="s">
        <v>18516</v>
      </c>
    </row>
    <row r="10243" spans="1:13" ht="13.5">
      <c r="A10243" t="s">
        <v>4246</v>
      </c>
      <c r="B10243" t="s">
        <v>44639</v>
      </c>
      <c r="C10243" t="s">
        <v>29414</v>
      </c>
      <c r="D10243" t="s">
        <v>29415</v>
      </c>
      <c r="E10243" t="s">
        <v>18516</v>
      </c>
      <c r="F10243" t="s">
        <v>18516</v>
      </c>
      <c r="G10243" t="s">
        <v>18516</v>
      </c>
      <c r="H10243" t="s">
        <v>18516</v>
      </c>
      <c r="I10243" t="s">
        <v>18516</v>
      </c>
      <c r="J10243" t="s">
        <v>18516</v>
      </c>
      <c r="K10243" t="s">
        <v>29707</v>
      </c>
      <c r="L10243" t="s">
        <v>18516</v>
      </c>
      <c r="M10243" t="s">
        <v>18516</v>
      </c>
    </row>
    <row r="10244" spans="1:13" ht="13.5">
      <c r="A10244" t="s">
        <v>4266</v>
      </c>
      <c r="B10244" t="s">
        <v>44640</v>
      </c>
      <c r="C10244" t="s">
        <v>29414</v>
      </c>
      <c r="D10244" t="s">
        <v>29415</v>
      </c>
      <c r="E10244" t="s">
        <v>18516</v>
      </c>
      <c r="F10244" t="s">
        <v>18516</v>
      </c>
      <c r="G10244" t="s">
        <v>18516</v>
      </c>
      <c r="H10244" t="s">
        <v>18516</v>
      </c>
      <c r="I10244" t="s">
        <v>18516</v>
      </c>
      <c r="J10244" t="s">
        <v>18516</v>
      </c>
      <c r="K10244" t="s">
        <v>29707</v>
      </c>
      <c r="L10244" t="s">
        <v>18516</v>
      </c>
      <c r="M10244" t="s">
        <v>18516</v>
      </c>
    </row>
    <row r="10245" spans="1:13" ht="13.5">
      <c r="A10245" t="s">
        <v>44641</v>
      </c>
      <c r="B10245" t="s">
        <v>44642</v>
      </c>
      <c r="C10245" t="s">
        <v>29414</v>
      </c>
      <c r="D10245" t="s">
        <v>29415</v>
      </c>
      <c r="E10245" t="s">
        <v>18516</v>
      </c>
      <c r="F10245" t="s">
        <v>18516</v>
      </c>
      <c r="G10245" t="s">
        <v>18516</v>
      </c>
      <c r="H10245" t="s">
        <v>18516</v>
      </c>
      <c r="I10245" t="s">
        <v>18516</v>
      </c>
      <c r="J10245" t="s">
        <v>18516</v>
      </c>
      <c r="K10245" t="s">
        <v>29707</v>
      </c>
      <c r="L10245" t="s">
        <v>18516</v>
      </c>
      <c r="M10245" t="s">
        <v>18516</v>
      </c>
    </row>
    <row r="10246" spans="1:13" ht="13.5">
      <c r="A10246" t="s">
        <v>44643</v>
      </c>
      <c r="B10246" t="s">
        <v>44644</v>
      </c>
      <c r="C10246" t="s">
        <v>29414</v>
      </c>
      <c r="D10246" t="s">
        <v>29415</v>
      </c>
      <c r="E10246" t="s">
        <v>18516</v>
      </c>
      <c r="F10246" t="s">
        <v>18516</v>
      </c>
      <c r="G10246" t="s">
        <v>18516</v>
      </c>
      <c r="H10246" t="s">
        <v>18516</v>
      </c>
      <c r="I10246" t="s">
        <v>18516</v>
      </c>
      <c r="J10246" t="s">
        <v>18516</v>
      </c>
      <c r="K10246" t="s">
        <v>29707</v>
      </c>
      <c r="L10246" t="s">
        <v>18516</v>
      </c>
      <c r="M10246" t="s">
        <v>18516</v>
      </c>
    </row>
    <row r="10247" spans="1:13" ht="13.5">
      <c r="A10247" t="s">
        <v>4504</v>
      </c>
      <c r="B10247" t="s">
        <v>44645</v>
      </c>
      <c r="C10247" t="s">
        <v>29414</v>
      </c>
      <c r="D10247" t="s">
        <v>29415</v>
      </c>
      <c r="E10247" t="s">
        <v>18516</v>
      </c>
      <c r="F10247" t="s">
        <v>18516</v>
      </c>
      <c r="G10247" t="s">
        <v>18516</v>
      </c>
      <c r="H10247" t="s">
        <v>18516</v>
      </c>
      <c r="I10247" t="s">
        <v>18516</v>
      </c>
      <c r="J10247" t="s">
        <v>18516</v>
      </c>
      <c r="K10247" t="s">
        <v>29707</v>
      </c>
      <c r="L10247" t="s">
        <v>18516</v>
      </c>
      <c r="M10247" t="s">
        <v>18516</v>
      </c>
    </row>
    <row r="10248" spans="1:13" ht="13.5">
      <c r="A10248" t="s">
        <v>1816</v>
      </c>
      <c r="B10248" t="s">
        <v>44646</v>
      </c>
      <c r="C10248" t="s">
        <v>29414</v>
      </c>
      <c r="D10248" t="s">
        <v>29415</v>
      </c>
      <c r="E10248" t="s">
        <v>18516</v>
      </c>
      <c r="F10248" t="s">
        <v>18516</v>
      </c>
      <c r="G10248" t="s">
        <v>18516</v>
      </c>
      <c r="H10248" t="s">
        <v>18516</v>
      </c>
      <c r="I10248" t="s">
        <v>18516</v>
      </c>
      <c r="J10248" t="s">
        <v>18516</v>
      </c>
      <c r="K10248" t="s">
        <v>29707</v>
      </c>
      <c r="L10248" t="s">
        <v>18516</v>
      </c>
      <c r="M10248" t="s">
        <v>18516</v>
      </c>
    </row>
    <row r="10249" spans="1:13" ht="13.5">
      <c r="A10249" t="s">
        <v>2910</v>
      </c>
      <c r="B10249" t="s">
        <v>44647</v>
      </c>
      <c r="C10249" t="s">
        <v>29414</v>
      </c>
      <c r="D10249" t="s">
        <v>29415</v>
      </c>
      <c r="E10249" t="s">
        <v>18516</v>
      </c>
      <c r="F10249" t="s">
        <v>18516</v>
      </c>
      <c r="G10249" t="s">
        <v>18516</v>
      </c>
      <c r="H10249" t="s">
        <v>18516</v>
      </c>
      <c r="I10249" t="s">
        <v>18516</v>
      </c>
      <c r="J10249" t="s">
        <v>18516</v>
      </c>
      <c r="K10249" t="s">
        <v>29707</v>
      </c>
      <c r="L10249" t="s">
        <v>18516</v>
      </c>
      <c r="M10249" t="s">
        <v>18516</v>
      </c>
    </row>
    <row r="10250" spans="1:13" ht="13.5">
      <c r="A10250" t="s">
        <v>44648</v>
      </c>
      <c r="B10250" t="s">
        <v>44649</v>
      </c>
      <c r="C10250" t="s">
        <v>29414</v>
      </c>
      <c r="D10250" t="s">
        <v>29415</v>
      </c>
      <c r="E10250" t="s">
        <v>18516</v>
      </c>
      <c r="F10250" t="s">
        <v>18516</v>
      </c>
      <c r="G10250" t="s">
        <v>18516</v>
      </c>
      <c r="H10250" t="s">
        <v>18516</v>
      </c>
      <c r="I10250" t="s">
        <v>18516</v>
      </c>
      <c r="J10250" t="s">
        <v>18516</v>
      </c>
      <c r="K10250" t="s">
        <v>29707</v>
      </c>
      <c r="L10250" t="s">
        <v>18516</v>
      </c>
      <c r="M10250" t="s">
        <v>18516</v>
      </c>
    </row>
    <row r="10251" spans="1:13" ht="13.5">
      <c r="A10251" t="s">
        <v>44650</v>
      </c>
      <c r="B10251" t="s">
        <v>44651</v>
      </c>
      <c r="C10251" t="s">
        <v>29414</v>
      </c>
      <c r="D10251" t="s">
        <v>29415</v>
      </c>
      <c r="E10251" t="s">
        <v>18516</v>
      </c>
      <c r="F10251" t="s">
        <v>18516</v>
      </c>
      <c r="G10251" t="s">
        <v>18516</v>
      </c>
      <c r="H10251" t="s">
        <v>18516</v>
      </c>
      <c r="I10251" t="s">
        <v>18516</v>
      </c>
      <c r="J10251" t="s">
        <v>18516</v>
      </c>
      <c r="K10251" t="s">
        <v>29707</v>
      </c>
      <c r="L10251" t="s">
        <v>18516</v>
      </c>
      <c r="M10251" t="s">
        <v>18516</v>
      </c>
    </row>
    <row r="10252" spans="1:13" ht="13.5">
      <c r="A10252" t="s">
        <v>15717</v>
      </c>
      <c r="B10252" t="s">
        <v>44652</v>
      </c>
      <c r="C10252" t="s">
        <v>29414</v>
      </c>
      <c r="D10252" t="s">
        <v>29415</v>
      </c>
      <c r="E10252" t="s">
        <v>18516</v>
      </c>
      <c r="F10252" t="s">
        <v>18516</v>
      </c>
      <c r="G10252" t="s">
        <v>18516</v>
      </c>
      <c r="H10252" t="s">
        <v>18516</v>
      </c>
      <c r="I10252" t="s">
        <v>18516</v>
      </c>
      <c r="J10252" t="s">
        <v>18516</v>
      </c>
      <c r="K10252" t="s">
        <v>29707</v>
      </c>
      <c r="L10252" t="s">
        <v>18516</v>
      </c>
      <c r="M10252" t="s">
        <v>18516</v>
      </c>
    </row>
    <row r="10253" spans="1:13" ht="13.5">
      <c r="A10253" t="s">
        <v>6462</v>
      </c>
      <c r="B10253" t="s">
        <v>44653</v>
      </c>
      <c r="C10253" t="s">
        <v>29414</v>
      </c>
      <c r="D10253" t="s">
        <v>29415</v>
      </c>
      <c r="E10253" s="164">
        <v>142</v>
      </c>
      <c r="F10253" s="164">
        <v>142</v>
      </c>
      <c r="G10253" t="s">
        <v>18516</v>
      </c>
      <c r="H10253" t="s">
        <v>18516</v>
      </c>
      <c r="I10253" s="164">
        <v>43.99</v>
      </c>
      <c r="J10253" s="164">
        <v>185.99</v>
      </c>
      <c r="K10253">
        <v>151</v>
      </c>
      <c r="L10253" t="s">
        <v>18516</v>
      </c>
      <c r="M10253" t="s">
        <v>18516</v>
      </c>
    </row>
    <row r="10254" spans="1:13" ht="13.5">
      <c r="A10254" t="s">
        <v>44654</v>
      </c>
      <c r="B10254" t="s">
        <v>33398</v>
      </c>
      <c r="C10254" t="s">
        <v>29414</v>
      </c>
      <c r="D10254" t="s">
        <v>29415</v>
      </c>
      <c r="E10254" t="s">
        <v>18516</v>
      </c>
      <c r="F10254" t="s">
        <v>18516</v>
      </c>
      <c r="G10254" t="s">
        <v>18516</v>
      </c>
      <c r="H10254" t="s">
        <v>18516</v>
      </c>
      <c r="I10254" t="s">
        <v>18516</v>
      </c>
      <c r="J10254" t="s">
        <v>18516</v>
      </c>
      <c r="K10254" t="s">
        <v>29707</v>
      </c>
      <c r="L10254" t="s">
        <v>18516</v>
      </c>
      <c r="M10254" t="s">
        <v>18516</v>
      </c>
    </row>
    <row r="10255" spans="1:13" ht="13.5">
      <c r="A10255" t="s">
        <v>44655</v>
      </c>
      <c r="B10255" t="s">
        <v>44656</v>
      </c>
      <c r="C10255" t="s">
        <v>29414</v>
      </c>
      <c r="D10255" t="s">
        <v>29415</v>
      </c>
      <c r="E10255" t="s">
        <v>18516</v>
      </c>
      <c r="F10255" t="s">
        <v>18516</v>
      </c>
      <c r="G10255" t="s">
        <v>18516</v>
      </c>
      <c r="H10255" t="s">
        <v>18516</v>
      </c>
      <c r="I10255" t="s">
        <v>18516</v>
      </c>
      <c r="J10255" t="s">
        <v>18516</v>
      </c>
      <c r="K10255" t="s">
        <v>29707</v>
      </c>
      <c r="L10255" t="s">
        <v>18516</v>
      </c>
      <c r="M10255" t="s">
        <v>18516</v>
      </c>
    </row>
    <row r="10256" spans="1:13" ht="13.5">
      <c r="A10256" t="s">
        <v>44657</v>
      </c>
      <c r="B10256" t="s">
        <v>44658</v>
      </c>
      <c r="C10256" t="s">
        <v>29414</v>
      </c>
      <c r="D10256" t="s">
        <v>29415</v>
      </c>
      <c r="E10256" t="s">
        <v>18516</v>
      </c>
      <c r="F10256" t="s">
        <v>18516</v>
      </c>
      <c r="G10256" t="s">
        <v>18516</v>
      </c>
      <c r="H10256" t="s">
        <v>18516</v>
      </c>
      <c r="I10256" t="s">
        <v>18516</v>
      </c>
      <c r="J10256" t="s">
        <v>18516</v>
      </c>
      <c r="K10256" t="s">
        <v>29707</v>
      </c>
      <c r="L10256" t="s">
        <v>18516</v>
      </c>
      <c r="M10256" t="s">
        <v>18516</v>
      </c>
    </row>
    <row r="10257" spans="1:13" ht="13.5">
      <c r="A10257" t="s">
        <v>3285</v>
      </c>
      <c r="B10257" t="s">
        <v>44659</v>
      </c>
      <c r="C10257" t="s">
        <v>29414</v>
      </c>
      <c r="D10257" t="s">
        <v>29415</v>
      </c>
      <c r="E10257" t="s">
        <v>18516</v>
      </c>
      <c r="F10257" t="s">
        <v>18516</v>
      </c>
      <c r="G10257" t="s">
        <v>18516</v>
      </c>
      <c r="H10257" t="s">
        <v>18516</v>
      </c>
      <c r="I10257" t="s">
        <v>18516</v>
      </c>
      <c r="J10257" t="s">
        <v>18516</v>
      </c>
      <c r="K10257" t="s">
        <v>29707</v>
      </c>
      <c r="L10257" t="s">
        <v>18516</v>
      </c>
      <c r="M10257" t="s">
        <v>18516</v>
      </c>
    </row>
    <row r="10258" spans="1:13" ht="13.5">
      <c r="A10258" t="s">
        <v>3279</v>
      </c>
      <c r="B10258" t="s">
        <v>44419</v>
      </c>
      <c r="C10258" t="s">
        <v>29414</v>
      </c>
      <c r="D10258" t="s">
        <v>29415</v>
      </c>
      <c r="E10258" t="s">
        <v>18516</v>
      </c>
      <c r="F10258" t="s">
        <v>18516</v>
      </c>
      <c r="G10258" t="s">
        <v>18516</v>
      </c>
      <c r="H10258" t="s">
        <v>18516</v>
      </c>
      <c r="I10258" t="s">
        <v>18516</v>
      </c>
      <c r="J10258" t="s">
        <v>18516</v>
      </c>
      <c r="K10258" t="s">
        <v>29707</v>
      </c>
      <c r="L10258" t="s">
        <v>18516</v>
      </c>
      <c r="M10258" t="s">
        <v>18516</v>
      </c>
    </row>
    <row r="10259" spans="1:13" ht="13.5">
      <c r="A10259" t="s">
        <v>2644</v>
      </c>
      <c r="B10259" t="s">
        <v>44660</v>
      </c>
      <c r="C10259" t="s">
        <v>29414</v>
      </c>
      <c r="D10259" t="s">
        <v>29415</v>
      </c>
      <c r="E10259" t="s">
        <v>18516</v>
      </c>
      <c r="F10259" t="s">
        <v>18516</v>
      </c>
      <c r="G10259" t="s">
        <v>18516</v>
      </c>
      <c r="H10259" t="s">
        <v>18516</v>
      </c>
      <c r="I10259" t="s">
        <v>18516</v>
      </c>
      <c r="J10259" t="s">
        <v>18516</v>
      </c>
      <c r="K10259" t="s">
        <v>29707</v>
      </c>
      <c r="L10259" t="s">
        <v>18516</v>
      </c>
      <c r="M10259" t="s">
        <v>18516</v>
      </c>
    </row>
    <row r="10260" spans="1:13" ht="13.5">
      <c r="A10260" t="s">
        <v>1569</v>
      </c>
      <c r="B10260" t="s">
        <v>44661</v>
      </c>
      <c r="C10260" t="s">
        <v>29414</v>
      </c>
      <c r="D10260" t="s">
        <v>29415</v>
      </c>
      <c r="E10260" t="s">
        <v>18516</v>
      </c>
      <c r="F10260" t="s">
        <v>18516</v>
      </c>
      <c r="G10260" t="s">
        <v>18516</v>
      </c>
      <c r="H10260" t="s">
        <v>18516</v>
      </c>
      <c r="I10260" t="s">
        <v>18516</v>
      </c>
      <c r="J10260" t="s">
        <v>18516</v>
      </c>
      <c r="K10260" t="s">
        <v>29707</v>
      </c>
      <c r="L10260" t="s">
        <v>18516</v>
      </c>
      <c r="M10260" t="s">
        <v>18516</v>
      </c>
    </row>
    <row r="10261" spans="1:13" ht="13.5">
      <c r="A10261" t="s">
        <v>44662</v>
      </c>
      <c r="B10261" t="s">
        <v>44663</v>
      </c>
      <c r="C10261" t="s">
        <v>29414</v>
      </c>
      <c r="D10261" t="s">
        <v>29415</v>
      </c>
      <c r="E10261" t="s">
        <v>18516</v>
      </c>
      <c r="F10261" t="s">
        <v>18516</v>
      </c>
      <c r="G10261" t="s">
        <v>18516</v>
      </c>
      <c r="H10261" t="s">
        <v>18516</v>
      </c>
      <c r="I10261" t="s">
        <v>18516</v>
      </c>
      <c r="J10261" t="s">
        <v>18516</v>
      </c>
      <c r="K10261" t="s">
        <v>29707</v>
      </c>
      <c r="L10261" t="s">
        <v>18516</v>
      </c>
      <c r="M10261" t="s">
        <v>18516</v>
      </c>
    </row>
    <row r="10262" spans="1:13" ht="13.5">
      <c r="A10262" t="s">
        <v>44664</v>
      </c>
      <c r="B10262" t="s">
        <v>44665</v>
      </c>
      <c r="C10262" t="s">
        <v>29414</v>
      </c>
      <c r="D10262" t="s">
        <v>29415</v>
      </c>
      <c r="E10262" t="s">
        <v>18516</v>
      </c>
      <c r="F10262" t="s">
        <v>18516</v>
      </c>
      <c r="G10262" t="s">
        <v>18516</v>
      </c>
      <c r="H10262" t="s">
        <v>18516</v>
      </c>
      <c r="I10262" t="s">
        <v>18516</v>
      </c>
      <c r="J10262" t="s">
        <v>18516</v>
      </c>
      <c r="K10262" t="s">
        <v>29707</v>
      </c>
      <c r="L10262" t="s">
        <v>18516</v>
      </c>
      <c r="M10262" t="s">
        <v>18516</v>
      </c>
    </row>
    <row r="10263" spans="1:13" ht="13.5">
      <c r="A10263" t="s">
        <v>44666</v>
      </c>
      <c r="B10263" t="s">
        <v>44667</v>
      </c>
      <c r="C10263" t="s">
        <v>29414</v>
      </c>
      <c r="D10263" t="s">
        <v>29415</v>
      </c>
      <c r="E10263" t="s">
        <v>18516</v>
      </c>
      <c r="F10263" t="s">
        <v>18516</v>
      </c>
      <c r="G10263" t="s">
        <v>18516</v>
      </c>
      <c r="H10263" t="s">
        <v>18516</v>
      </c>
      <c r="I10263" t="s">
        <v>18516</v>
      </c>
      <c r="J10263" t="s">
        <v>18516</v>
      </c>
      <c r="K10263" t="s">
        <v>29707</v>
      </c>
      <c r="L10263" t="s">
        <v>18516</v>
      </c>
      <c r="M10263" t="s">
        <v>18516</v>
      </c>
    </row>
    <row r="10264" spans="1:13" ht="13.5">
      <c r="A10264" t="s">
        <v>2945</v>
      </c>
      <c r="B10264" t="s">
        <v>44668</v>
      </c>
      <c r="C10264" t="s">
        <v>29414</v>
      </c>
      <c r="D10264" t="s">
        <v>29415</v>
      </c>
      <c r="E10264" t="s">
        <v>18516</v>
      </c>
      <c r="F10264" t="s">
        <v>18516</v>
      </c>
      <c r="G10264" t="s">
        <v>18516</v>
      </c>
      <c r="H10264" t="s">
        <v>18516</v>
      </c>
      <c r="I10264" t="s">
        <v>18516</v>
      </c>
      <c r="J10264" t="s">
        <v>18516</v>
      </c>
      <c r="K10264" t="s">
        <v>29707</v>
      </c>
      <c r="L10264" t="s">
        <v>18516</v>
      </c>
      <c r="M10264" t="s">
        <v>18516</v>
      </c>
    </row>
    <row r="10265" spans="1:13" ht="13.5">
      <c r="A10265" t="s">
        <v>44669</v>
      </c>
      <c r="B10265" t="s">
        <v>44670</v>
      </c>
      <c r="C10265" t="s">
        <v>29414</v>
      </c>
      <c r="D10265" t="s">
        <v>29415</v>
      </c>
      <c r="E10265" t="s">
        <v>18516</v>
      </c>
      <c r="F10265" t="s">
        <v>18516</v>
      </c>
      <c r="G10265" t="s">
        <v>18516</v>
      </c>
      <c r="H10265" t="s">
        <v>18516</v>
      </c>
      <c r="I10265" t="s">
        <v>18516</v>
      </c>
      <c r="J10265" t="s">
        <v>18516</v>
      </c>
      <c r="K10265" t="s">
        <v>29707</v>
      </c>
      <c r="L10265" t="s">
        <v>18516</v>
      </c>
      <c r="M10265" t="s">
        <v>18516</v>
      </c>
    </row>
    <row r="10266" spans="1:13" ht="13.5">
      <c r="A10266" t="s">
        <v>8539</v>
      </c>
      <c r="B10266" t="s">
        <v>44671</v>
      </c>
      <c r="C10266" t="s">
        <v>29414</v>
      </c>
      <c r="D10266" t="s">
        <v>29415</v>
      </c>
      <c r="E10266" t="s">
        <v>18516</v>
      </c>
      <c r="F10266" t="s">
        <v>18516</v>
      </c>
      <c r="G10266" t="s">
        <v>18516</v>
      </c>
      <c r="H10266" t="s">
        <v>18516</v>
      </c>
      <c r="I10266" t="s">
        <v>18516</v>
      </c>
      <c r="J10266" t="s">
        <v>18516</v>
      </c>
      <c r="K10266" t="s">
        <v>29707</v>
      </c>
      <c r="L10266" t="s">
        <v>18516</v>
      </c>
      <c r="M10266" t="s">
        <v>18516</v>
      </c>
    </row>
    <row r="10267" spans="1:13" ht="13.5">
      <c r="A10267" t="s">
        <v>44672</v>
      </c>
      <c r="B10267" t="s">
        <v>44673</v>
      </c>
      <c r="C10267" t="s">
        <v>29414</v>
      </c>
      <c r="D10267" t="s">
        <v>29415</v>
      </c>
      <c r="E10267" t="s">
        <v>18516</v>
      </c>
      <c r="F10267" t="s">
        <v>18516</v>
      </c>
      <c r="G10267" t="s">
        <v>18516</v>
      </c>
      <c r="H10267" t="s">
        <v>18516</v>
      </c>
      <c r="I10267" t="s">
        <v>18516</v>
      </c>
      <c r="J10267" t="s">
        <v>18516</v>
      </c>
      <c r="K10267" t="s">
        <v>29707</v>
      </c>
      <c r="L10267" t="s">
        <v>18516</v>
      </c>
      <c r="M10267" t="s">
        <v>18516</v>
      </c>
    </row>
    <row r="10268" spans="1:13" ht="13.5">
      <c r="A10268" t="s">
        <v>44674</v>
      </c>
      <c r="B10268" t="s">
        <v>44675</v>
      </c>
      <c r="C10268" t="s">
        <v>29414</v>
      </c>
      <c r="D10268" t="s">
        <v>29415</v>
      </c>
      <c r="E10268" t="s">
        <v>18516</v>
      </c>
      <c r="F10268" t="s">
        <v>18516</v>
      </c>
      <c r="G10268" t="s">
        <v>18516</v>
      </c>
      <c r="H10268" t="s">
        <v>18516</v>
      </c>
      <c r="I10268" t="s">
        <v>18516</v>
      </c>
      <c r="J10268" t="s">
        <v>18516</v>
      </c>
      <c r="K10268" t="s">
        <v>29707</v>
      </c>
      <c r="L10268" t="s">
        <v>18516</v>
      </c>
      <c r="M10268" t="s">
        <v>18516</v>
      </c>
    </row>
    <row r="10269" spans="1:13" ht="13.5">
      <c r="A10269" t="s">
        <v>44676</v>
      </c>
      <c r="B10269" t="s">
        <v>44677</v>
      </c>
      <c r="C10269" t="s">
        <v>29414</v>
      </c>
      <c r="D10269" t="s">
        <v>29415</v>
      </c>
      <c r="E10269" t="s">
        <v>18516</v>
      </c>
      <c r="F10269" t="s">
        <v>18516</v>
      </c>
      <c r="G10269" t="s">
        <v>18516</v>
      </c>
      <c r="H10269" t="s">
        <v>18516</v>
      </c>
      <c r="I10269" t="s">
        <v>18516</v>
      </c>
      <c r="J10269" t="s">
        <v>18516</v>
      </c>
      <c r="K10269" t="s">
        <v>29707</v>
      </c>
      <c r="L10269" t="s">
        <v>18516</v>
      </c>
      <c r="M10269" t="s">
        <v>18516</v>
      </c>
    </row>
    <row r="10270" spans="1:13" ht="13.5">
      <c r="A10270" t="s">
        <v>4343</v>
      </c>
      <c r="B10270" t="s">
        <v>44678</v>
      </c>
      <c r="C10270" t="s">
        <v>29414</v>
      </c>
      <c r="D10270" t="s">
        <v>29415</v>
      </c>
      <c r="E10270" s="164">
        <v>226</v>
      </c>
      <c r="F10270" s="164">
        <v>226</v>
      </c>
      <c r="G10270" t="s">
        <v>18516</v>
      </c>
      <c r="H10270" t="s">
        <v>18516</v>
      </c>
      <c r="I10270" s="164">
        <v>86.07</v>
      </c>
      <c r="J10270" s="164">
        <v>312.07</v>
      </c>
      <c r="K10270">
        <v>1</v>
      </c>
      <c r="L10270" t="s">
        <v>18516</v>
      </c>
      <c r="M10270" t="s">
        <v>18516</v>
      </c>
    </row>
    <row r="10271" spans="1:13" ht="13.5">
      <c r="A10271" t="s">
        <v>6361</v>
      </c>
      <c r="B10271" t="s">
        <v>44679</v>
      </c>
      <c r="C10271" t="s">
        <v>29414</v>
      </c>
      <c r="D10271" t="s">
        <v>29415</v>
      </c>
      <c r="E10271" s="164">
        <v>228</v>
      </c>
      <c r="F10271" s="164">
        <v>145</v>
      </c>
      <c r="G10271" s="165">
        <v>0.63</v>
      </c>
      <c r="H10271" t="s">
        <v>18516</v>
      </c>
      <c r="I10271" s="164">
        <v>97.42</v>
      </c>
      <c r="J10271" s="164">
        <v>242.42</v>
      </c>
      <c r="K10271">
        <v>0</v>
      </c>
      <c r="L10271" t="s">
        <v>18516</v>
      </c>
      <c r="M10271" t="s">
        <v>18516</v>
      </c>
    </row>
    <row r="10272" spans="1:13" ht="13.5">
      <c r="A10272" t="s">
        <v>44680</v>
      </c>
      <c r="B10272" t="s">
        <v>44681</v>
      </c>
      <c r="C10272" t="s">
        <v>29414</v>
      </c>
      <c r="D10272" t="s">
        <v>29415</v>
      </c>
      <c r="E10272" t="s">
        <v>18516</v>
      </c>
      <c r="F10272" t="s">
        <v>18516</v>
      </c>
      <c r="G10272" t="s">
        <v>18516</v>
      </c>
      <c r="H10272" t="s">
        <v>18516</v>
      </c>
      <c r="I10272" t="s">
        <v>18516</v>
      </c>
      <c r="J10272" t="s">
        <v>18516</v>
      </c>
      <c r="K10272" t="s">
        <v>29707</v>
      </c>
      <c r="L10272" t="s">
        <v>18516</v>
      </c>
      <c r="M10272" t="s">
        <v>18516</v>
      </c>
    </row>
    <row r="10273" spans="1:13" ht="13.5">
      <c r="A10273" t="s">
        <v>44682</v>
      </c>
      <c r="B10273" t="s">
        <v>44683</v>
      </c>
      <c r="C10273" t="s">
        <v>29414</v>
      </c>
      <c r="D10273" t="s">
        <v>29415</v>
      </c>
      <c r="E10273" t="s">
        <v>18516</v>
      </c>
      <c r="F10273" t="s">
        <v>18516</v>
      </c>
      <c r="G10273" t="s">
        <v>18516</v>
      </c>
      <c r="H10273" t="s">
        <v>18516</v>
      </c>
      <c r="I10273" t="s">
        <v>18516</v>
      </c>
      <c r="J10273" t="s">
        <v>18516</v>
      </c>
      <c r="K10273" t="s">
        <v>29707</v>
      </c>
      <c r="L10273" t="s">
        <v>18516</v>
      </c>
      <c r="M10273" t="s">
        <v>18516</v>
      </c>
    </row>
    <row r="10274" spans="1:13" ht="13.5">
      <c r="A10274" t="s">
        <v>2928</v>
      </c>
      <c r="B10274" t="s">
        <v>44684</v>
      </c>
      <c r="C10274" t="s">
        <v>29414</v>
      </c>
      <c r="D10274" t="s">
        <v>29415</v>
      </c>
      <c r="E10274" t="s">
        <v>18516</v>
      </c>
      <c r="F10274" t="s">
        <v>18516</v>
      </c>
      <c r="G10274" t="s">
        <v>18516</v>
      </c>
      <c r="H10274" t="s">
        <v>18516</v>
      </c>
      <c r="I10274" t="s">
        <v>18516</v>
      </c>
      <c r="J10274" t="s">
        <v>18516</v>
      </c>
      <c r="K10274" t="s">
        <v>29707</v>
      </c>
      <c r="L10274" t="s">
        <v>18516</v>
      </c>
      <c r="M10274" t="s">
        <v>18516</v>
      </c>
    </row>
    <row r="10275" spans="1:13" ht="13.5">
      <c r="A10275" t="s">
        <v>4302</v>
      </c>
      <c r="B10275" t="s">
        <v>44685</v>
      </c>
      <c r="C10275" t="s">
        <v>29414</v>
      </c>
      <c r="D10275" t="s">
        <v>29415</v>
      </c>
      <c r="E10275" s="164">
        <v>121</v>
      </c>
      <c r="F10275" s="164">
        <v>70</v>
      </c>
      <c r="G10275" s="165">
        <v>0.57</v>
      </c>
      <c r="H10275" t="s">
        <v>18516</v>
      </c>
      <c r="I10275" s="164">
        <v>36.78</v>
      </c>
      <c r="J10275" s="164">
        <v>106.78</v>
      </c>
      <c r="K10275">
        <v>0</v>
      </c>
      <c r="L10275" t="s">
        <v>18516</v>
      </c>
      <c r="M10275" t="s">
        <v>18516</v>
      </c>
    </row>
    <row r="10276" spans="1:13" ht="13.5">
      <c r="A10276" t="s">
        <v>44686</v>
      </c>
      <c r="B10276" t="s">
        <v>44687</v>
      </c>
      <c r="C10276" t="s">
        <v>29414</v>
      </c>
      <c r="D10276" t="s">
        <v>29415</v>
      </c>
      <c r="E10276" t="s">
        <v>18516</v>
      </c>
      <c r="F10276" t="s">
        <v>18516</v>
      </c>
      <c r="G10276" t="s">
        <v>18516</v>
      </c>
      <c r="H10276" t="s">
        <v>18516</v>
      </c>
      <c r="I10276" t="s">
        <v>18516</v>
      </c>
      <c r="J10276" t="s">
        <v>18516</v>
      </c>
      <c r="K10276" t="s">
        <v>29707</v>
      </c>
      <c r="L10276" t="s">
        <v>18516</v>
      </c>
      <c r="M10276" t="s">
        <v>18516</v>
      </c>
    </row>
    <row r="10277" spans="1:13" ht="13.5">
      <c r="A10277" t="s">
        <v>2321</v>
      </c>
      <c r="B10277" t="s">
        <v>44688</v>
      </c>
      <c r="C10277" t="s">
        <v>29414</v>
      </c>
      <c r="D10277" t="s">
        <v>29415</v>
      </c>
      <c r="E10277" s="164">
        <v>248</v>
      </c>
      <c r="F10277" s="164">
        <v>225</v>
      </c>
      <c r="G10277" s="165">
        <v>0.9</v>
      </c>
      <c r="H10277" t="s">
        <v>18516</v>
      </c>
      <c r="I10277" s="164">
        <v>81.12</v>
      </c>
      <c r="J10277" s="164">
        <v>306.12</v>
      </c>
      <c r="K10277">
        <v>386</v>
      </c>
      <c r="L10277" t="s">
        <v>18516</v>
      </c>
      <c r="M10277" t="s">
        <v>18516</v>
      </c>
    </row>
    <row r="10278" spans="1:13" ht="13.5">
      <c r="A10278" t="s">
        <v>11158</v>
      </c>
      <c r="B10278" t="s">
        <v>44689</v>
      </c>
      <c r="C10278" t="s">
        <v>29414</v>
      </c>
      <c r="D10278" t="s">
        <v>29415</v>
      </c>
      <c r="E10278" s="164">
        <v>253</v>
      </c>
      <c r="F10278" s="164">
        <v>253</v>
      </c>
      <c r="G10278" t="s">
        <v>18516</v>
      </c>
      <c r="H10278" t="s">
        <v>18516</v>
      </c>
      <c r="I10278" s="164">
        <v>88.4</v>
      </c>
      <c r="J10278" s="164">
        <v>341.4</v>
      </c>
      <c r="K10278">
        <v>90</v>
      </c>
      <c r="L10278" t="s">
        <v>18516</v>
      </c>
      <c r="M10278" t="s">
        <v>18516</v>
      </c>
    </row>
    <row r="10279" spans="1:13" ht="13.5">
      <c r="A10279" t="s">
        <v>2939</v>
      </c>
      <c r="B10279" t="s">
        <v>44690</v>
      </c>
      <c r="C10279" t="s">
        <v>29414</v>
      </c>
      <c r="D10279" t="s">
        <v>29415</v>
      </c>
      <c r="E10279" t="s">
        <v>18516</v>
      </c>
      <c r="F10279" t="s">
        <v>18516</v>
      </c>
      <c r="G10279" t="s">
        <v>18516</v>
      </c>
      <c r="H10279" t="s">
        <v>18516</v>
      </c>
      <c r="I10279" t="s">
        <v>18516</v>
      </c>
      <c r="J10279" t="s">
        <v>18516</v>
      </c>
      <c r="K10279" t="s">
        <v>29707</v>
      </c>
      <c r="L10279" t="s">
        <v>18516</v>
      </c>
      <c r="M10279" t="s">
        <v>18516</v>
      </c>
    </row>
    <row r="10280" spans="1:13" ht="13.5">
      <c r="A10280" t="s">
        <v>44691</v>
      </c>
      <c r="B10280" t="s">
        <v>44692</v>
      </c>
      <c r="C10280" t="s">
        <v>29414</v>
      </c>
      <c r="D10280" t="s">
        <v>29415</v>
      </c>
      <c r="E10280" s="164">
        <v>143</v>
      </c>
      <c r="F10280" s="164">
        <v>143</v>
      </c>
      <c r="G10280" t="s">
        <v>18516</v>
      </c>
      <c r="H10280" t="s">
        <v>18516</v>
      </c>
      <c r="I10280" s="164">
        <v>55.35</v>
      </c>
      <c r="J10280" s="164">
        <v>198.35</v>
      </c>
      <c r="K10280">
        <v>2</v>
      </c>
      <c r="L10280" t="s">
        <v>18516</v>
      </c>
      <c r="M10280" t="s">
        <v>18516</v>
      </c>
    </row>
    <row r="10281" spans="1:13" ht="13.5">
      <c r="A10281" t="s">
        <v>44693</v>
      </c>
      <c r="B10281" t="s">
        <v>44694</v>
      </c>
      <c r="C10281" t="s">
        <v>29414</v>
      </c>
      <c r="D10281" t="s">
        <v>29415</v>
      </c>
      <c r="E10281" t="s">
        <v>18516</v>
      </c>
      <c r="F10281" t="s">
        <v>18516</v>
      </c>
      <c r="G10281" t="s">
        <v>18516</v>
      </c>
      <c r="H10281" t="s">
        <v>18516</v>
      </c>
      <c r="I10281" t="s">
        <v>18516</v>
      </c>
      <c r="J10281" t="s">
        <v>18516</v>
      </c>
      <c r="K10281" t="s">
        <v>29707</v>
      </c>
      <c r="L10281" t="s">
        <v>18516</v>
      </c>
      <c r="M10281" t="s">
        <v>18516</v>
      </c>
    </row>
    <row r="10282" spans="1:13" ht="13.5">
      <c r="A10282" t="s">
        <v>2350</v>
      </c>
      <c r="B10282" t="s">
        <v>44695</v>
      </c>
      <c r="C10282" t="s">
        <v>29414</v>
      </c>
      <c r="D10282" t="s">
        <v>29415</v>
      </c>
      <c r="E10282" s="164">
        <v>204</v>
      </c>
      <c r="F10282" s="164">
        <v>160</v>
      </c>
      <c r="G10282" s="165">
        <v>0.78</v>
      </c>
      <c r="H10282" t="s">
        <v>18516</v>
      </c>
      <c r="I10282" s="164">
        <v>79.65</v>
      </c>
      <c r="J10282" s="164">
        <v>239.65</v>
      </c>
      <c r="K10282">
        <v>0</v>
      </c>
      <c r="L10282" t="s">
        <v>18516</v>
      </c>
      <c r="M10282" t="s">
        <v>18516</v>
      </c>
    </row>
    <row r="10283" spans="1:13" ht="13.5">
      <c r="A10283" t="s">
        <v>44696</v>
      </c>
      <c r="B10283" t="s">
        <v>44697</v>
      </c>
      <c r="C10283" t="s">
        <v>29414</v>
      </c>
      <c r="D10283" t="s">
        <v>29415</v>
      </c>
      <c r="E10283" t="s">
        <v>18516</v>
      </c>
      <c r="F10283" t="s">
        <v>18516</v>
      </c>
      <c r="G10283" t="s">
        <v>18516</v>
      </c>
      <c r="H10283" t="s">
        <v>18516</v>
      </c>
      <c r="I10283" t="s">
        <v>18516</v>
      </c>
      <c r="J10283" t="s">
        <v>18516</v>
      </c>
      <c r="K10283" t="s">
        <v>29707</v>
      </c>
      <c r="L10283" t="s">
        <v>18516</v>
      </c>
      <c r="M10283" t="s">
        <v>18516</v>
      </c>
    </row>
    <row r="10284" spans="1:13" ht="13.5">
      <c r="A10284" t="s">
        <v>3246</v>
      </c>
      <c r="B10284" t="s">
        <v>44698</v>
      </c>
      <c r="C10284" t="s">
        <v>29414</v>
      </c>
      <c r="D10284" t="s">
        <v>29415</v>
      </c>
      <c r="E10284" t="s">
        <v>18516</v>
      </c>
      <c r="F10284" t="s">
        <v>18516</v>
      </c>
      <c r="G10284" t="s">
        <v>18516</v>
      </c>
      <c r="H10284" t="s">
        <v>18516</v>
      </c>
      <c r="I10284" t="s">
        <v>18516</v>
      </c>
      <c r="J10284" t="s">
        <v>18516</v>
      </c>
      <c r="K10284" t="s">
        <v>29707</v>
      </c>
      <c r="L10284" t="s">
        <v>18516</v>
      </c>
      <c r="M10284" t="s">
        <v>18516</v>
      </c>
    </row>
    <row r="10285" spans="1:13" ht="13.5">
      <c r="A10285" t="s">
        <v>44699</v>
      </c>
      <c r="B10285" t="s">
        <v>44700</v>
      </c>
      <c r="C10285" t="s">
        <v>29414</v>
      </c>
      <c r="D10285" t="s">
        <v>29415</v>
      </c>
      <c r="E10285" t="s">
        <v>18516</v>
      </c>
      <c r="F10285" t="s">
        <v>18516</v>
      </c>
      <c r="G10285" t="s">
        <v>18516</v>
      </c>
      <c r="H10285" t="s">
        <v>18516</v>
      </c>
      <c r="I10285" t="s">
        <v>18516</v>
      </c>
      <c r="J10285" t="s">
        <v>18516</v>
      </c>
      <c r="K10285" t="s">
        <v>29707</v>
      </c>
      <c r="L10285" t="s">
        <v>18516</v>
      </c>
      <c r="M10285" t="s">
        <v>18516</v>
      </c>
    </row>
    <row r="10286" spans="1:13" ht="13.5">
      <c r="A10286" t="s">
        <v>44701</v>
      </c>
      <c r="B10286" t="s">
        <v>44702</v>
      </c>
      <c r="C10286" t="s">
        <v>29414</v>
      </c>
      <c r="D10286" t="s">
        <v>29415</v>
      </c>
      <c r="E10286" s="164">
        <v>299</v>
      </c>
      <c r="F10286" s="164">
        <v>299</v>
      </c>
      <c r="G10286" t="s">
        <v>18516</v>
      </c>
      <c r="H10286" t="s">
        <v>18516</v>
      </c>
      <c r="I10286" s="164">
        <v>95.19</v>
      </c>
      <c r="J10286" s="164">
        <v>394.19</v>
      </c>
      <c r="K10286">
        <v>51</v>
      </c>
      <c r="L10286" t="s">
        <v>18516</v>
      </c>
      <c r="M10286" t="s">
        <v>18516</v>
      </c>
    </row>
    <row r="10287" spans="1:13" ht="13.5">
      <c r="A10287" t="s">
        <v>44703</v>
      </c>
      <c r="B10287" t="s">
        <v>44704</v>
      </c>
      <c r="C10287" t="s">
        <v>29414</v>
      </c>
      <c r="D10287" t="s">
        <v>29415</v>
      </c>
      <c r="E10287" t="s">
        <v>18516</v>
      </c>
      <c r="F10287" t="s">
        <v>18516</v>
      </c>
      <c r="G10287" t="s">
        <v>18516</v>
      </c>
      <c r="H10287" t="s">
        <v>18516</v>
      </c>
      <c r="I10287" t="s">
        <v>18516</v>
      </c>
      <c r="J10287" t="s">
        <v>18516</v>
      </c>
      <c r="K10287" t="s">
        <v>29707</v>
      </c>
      <c r="L10287" t="s">
        <v>18516</v>
      </c>
      <c r="M10287" t="s">
        <v>18516</v>
      </c>
    </row>
    <row r="10288" spans="1:13" ht="13.5">
      <c r="A10288" t="s">
        <v>44705</v>
      </c>
      <c r="B10288" t="s">
        <v>44706</v>
      </c>
      <c r="C10288" t="s">
        <v>29414</v>
      </c>
      <c r="D10288" t="s">
        <v>29415</v>
      </c>
      <c r="E10288" t="s">
        <v>18516</v>
      </c>
      <c r="F10288" t="s">
        <v>18516</v>
      </c>
      <c r="G10288" t="s">
        <v>18516</v>
      </c>
      <c r="H10288" t="s">
        <v>18516</v>
      </c>
      <c r="I10288" t="s">
        <v>18516</v>
      </c>
      <c r="J10288" t="s">
        <v>18516</v>
      </c>
      <c r="K10288" t="s">
        <v>29707</v>
      </c>
      <c r="L10288" t="s">
        <v>18516</v>
      </c>
      <c r="M10288" t="s">
        <v>18516</v>
      </c>
    </row>
    <row r="10289" spans="1:13" ht="13.5">
      <c r="A10289" t="s">
        <v>44707</v>
      </c>
      <c r="B10289" t="s">
        <v>44708</v>
      </c>
      <c r="C10289" t="s">
        <v>29414</v>
      </c>
      <c r="D10289" t="s">
        <v>29415</v>
      </c>
      <c r="E10289" t="s">
        <v>18516</v>
      </c>
      <c r="F10289" t="s">
        <v>18516</v>
      </c>
      <c r="G10289" t="s">
        <v>18516</v>
      </c>
      <c r="H10289" t="s">
        <v>18516</v>
      </c>
      <c r="I10289" t="s">
        <v>18516</v>
      </c>
      <c r="J10289" t="s">
        <v>18516</v>
      </c>
      <c r="K10289" t="s">
        <v>29707</v>
      </c>
      <c r="L10289" t="s">
        <v>18516</v>
      </c>
      <c r="M10289" t="s">
        <v>18516</v>
      </c>
    </row>
    <row r="10290" spans="1:13" ht="13.5">
      <c r="A10290" t="s">
        <v>3258</v>
      </c>
      <c r="B10290" t="s">
        <v>44709</v>
      </c>
      <c r="C10290" t="s">
        <v>29414</v>
      </c>
      <c r="D10290" t="s">
        <v>29415</v>
      </c>
      <c r="E10290" s="164">
        <v>156</v>
      </c>
      <c r="F10290" s="164">
        <v>156</v>
      </c>
      <c r="G10290" t="s">
        <v>18516</v>
      </c>
      <c r="H10290" t="s">
        <v>18516</v>
      </c>
      <c r="I10290" s="164">
        <v>42.1</v>
      </c>
      <c r="J10290" s="164">
        <v>198.1</v>
      </c>
      <c r="K10290">
        <v>0</v>
      </c>
      <c r="L10290" t="s">
        <v>18516</v>
      </c>
      <c r="M10290" t="s">
        <v>18516</v>
      </c>
    </row>
    <row r="10291" spans="1:13" ht="13.5">
      <c r="A10291" t="s">
        <v>21167</v>
      </c>
      <c r="B10291" t="s">
        <v>44710</v>
      </c>
      <c r="C10291" t="s">
        <v>29414</v>
      </c>
      <c r="D10291" t="s">
        <v>29415</v>
      </c>
      <c r="E10291" s="164">
        <v>197</v>
      </c>
      <c r="F10291" s="164">
        <v>120</v>
      </c>
      <c r="G10291" s="165">
        <v>0.6</v>
      </c>
      <c r="H10291" t="s">
        <v>18516</v>
      </c>
      <c r="I10291" s="164">
        <v>51.26</v>
      </c>
      <c r="J10291" s="164">
        <v>171.26</v>
      </c>
      <c r="K10291">
        <v>0</v>
      </c>
      <c r="L10291" t="s">
        <v>29465</v>
      </c>
      <c r="M10291" t="s">
        <v>30529</v>
      </c>
    </row>
    <row r="10292" spans="1:13" ht="13.5">
      <c r="A10292" t="s">
        <v>44711</v>
      </c>
      <c r="B10292" t="s">
        <v>44712</v>
      </c>
      <c r="C10292" t="s">
        <v>29414</v>
      </c>
      <c r="D10292" t="s">
        <v>29415</v>
      </c>
      <c r="E10292" s="164">
        <v>323</v>
      </c>
      <c r="F10292" s="164">
        <v>323</v>
      </c>
      <c r="G10292" t="s">
        <v>18516</v>
      </c>
      <c r="H10292" t="s">
        <v>18516</v>
      </c>
      <c r="I10292" s="164">
        <v>88.45</v>
      </c>
      <c r="J10292" s="164">
        <v>411.45</v>
      </c>
      <c r="K10292">
        <v>35</v>
      </c>
      <c r="L10292" t="s">
        <v>18516</v>
      </c>
      <c r="M10292" t="s">
        <v>18516</v>
      </c>
    </row>
    <row r="10293" spans="1:13" ht="13.5">
      <c r="A10293" t="s">
        <v>44713</v>
      </c>
      <c r="B10293" t="s">
        <v>44714</v>
      </c>
      <c r="C10293" t="s">
        <v>29414</v>
      </c>
      <c r="D10293" t="s">
        <v>29415</v>
      </c>
      <c r="E10293" t="s">
        <v>18516</v>
      </c>
      <c r="F10293" t="s">
        <v>18516</v>
      </c>
      <c r="G10293" t="s">
        <v>18516</v>
      </c>
      <c r="H10293" t="s">
        <v>18516</v>
      </c>
      <c r="I10293" t="s">
        <v>18516</v>
      </c>
      <c r="J10293" t="s">
        <v>18516</v>
      </c>
      <c r="K10293" t="s">
        <v>29707</v>
      </c>
      <c r="L10293" t="s">
        <v>18516</v>
      </c>
      <c r="M10293" t="s">
        <v>18516</v>
      </c>
    </row>
    <row r="10294" spans="1:13" ht="13.5">
      <c r="A10294" t="s">
        <v>44715</v>
      </c>
      <c r="B10294" t="s">
        <v>44716</v>
      </c>
      <c r="C10294" t="s">
        <v>29414</v>
      </c>
      <c r="D10294" t="s">
        <v>29415</v>
      </c>
      <c r="E10294" s="164">
        <v>173</v>
      </c>
      <c r="F10294" s="164">
        <v>173</v>
      </c>
      <c r="G10294" t="s">
        <v>18516</v>
      </c>
      <c r="H10294" t="s">
        <v>18516</v>
      </c>
      <c r="I10294" s="164">
        <v>49.14</v>
      </c>
      <c r="J10294" s="164">
        <v>222.14</v>
      </c>
      <c r="K10294">
        <v>126</v>
      </c>
      <c r="L10294" t="s">
        <v>18516</v>
      </c>
      <c r="M10294" t="s">
        <v>18516</v>
      </c>
    </row>
    <row r="10295" spans="1:13" ht="13.5">
      <c r="A10295" t="s">
        <v>3229</v>
      </c>
      <c r="B10295" t="s">
        <v>44717</v>
      </c>
      <c r="C10295" t="s">
        <v>29414</v>
      </c>
      <c r="D10295" t="s">
        <v>29415</v>
      </c>
      <c r="E10295" s="164">
        <v>249</v>
      </c>
      <c r="F10295" s="164">
        <v>205</v>
      </c>
      <c r="G10295" s="165">
        <v>0.82</v>
      </c>
      <c r="H10295" t="s">
        <v>18516</v>
      </c>
      <c r="I10295" s="164">
        <v>70.81</v>
      </c>
      <c r="J10295" s="164">
        <v>275.81</v>
      </c>
      <c r="K10295">
        <v>0</v>
      </c>
      <c r="L10295" t="s">
        <v>18516</v>
      </c>
      <c r="M10295" t="s">
        <v>18516</v>
      </c>
    </row>
    <row r="10296" spans="1:13" ht="13.5">
      <c r="A10296" t="s">
        <v>9115</v>
      </c>
      <c r="B10296" t="s">
        <v>44718</v>
      </c>
      <c r="C10296" t="s">
        <v>29414</v>
      </c>
      <c r="D10296" t="s">
        <v>29415</v>
      </c>
      <c r="E10296" s="164">
        <v>203</v>
      </c>
      <c r="F10296" s="164">
        <v>150</v>
      </c>
      <c r="G10296" s="165">
        <v>0.73</v>
      </c>
      <c r="H10296" t="s">
        <v>18516</v>
      </c>
      <c r="I10296" s="164">
        <v>78.35</v>
      </c>
      <c r="J10296" s="164">
        <v>228.35</v>
      </c>
      <c r="K10296">
        <v>134</v>
      </c>
      <c r="L10296" t="s">
        <v>29439</v>
      </c>
      <c r="M10296" t="s">
        <v>50999</v>
      </c>
    </row>
    <row r="10297" spans="1:13" ht="13.5">
      <c r="A10297" t="s">
        <v>8957</v>
      </c>
      <c r="B10297" t="s">
        <v>44719</v>
      </c>
      <c r="C10297" t="s">
        <v>29414</v>
      </c>
      <c r="D10297" t="s">
        <v>29415</v>
      </c>
      <c r="E10297" t="s">
        <v>18516</v>
      </c>
      <c r="F10297" t="s">
        <v>18516</v>
      </c>
      <c r="G10297" t="s">
        <v>18516</v>
      </c>
      <c r="H10297" t="s">
        <v>18516</v>
      </c>
      <c r="I10297" t="s">
        <v>18516</v>
      </c>
      <c r="J10297" t="s">
        <v>18516</v>
      </c>
      <c r="K10297" t="s">
        <v>29707</v>
      </c>
      <c r="L10297" t="s">
        <v>18516</v>
      </c>
      <c r="M10297" t="s">
        <v>18516</v>
      </c>
    </row>
    <row r="10298" spans="1:13" ht="13.5">
      <c r="A10298" t="s">
        <v>7987</v>
      </c>
      <c r="B10298" t="s">
        <v>44720</v>
      </c>
      <c r="C10298" t="s">
        <v>29414</v>
      </c>
      <c r="D10298" t="s">
        <v>29415</v>
      </c>
      <c r="E10298" s="164">
        <v>334</v>
      </c>
      <c r="F10298" s="164">
        <v>270</v>
      </c>
      <c r="G10298" s="165">
        <v>0.8</v>
      </c>
      <c r="H10298" t="s">
        <v>18516</v>
      </c>
      <c r="I10298" s="164">
        <v>98.33</v>
      </c>
      <c r="J10298" s="164">
        <v>368.33</v>
      </c>
      <c r="K10298">
        <v>0</v>
      </c>
      <c r="L10298" t="s">
        <v>18516</v>
      </c>
      <c r="M10298" t="s">
        <v>18516</v>
      </c>
    </row>
    <row r="10299" spans="1:13" ht="13.5">
      <c r="A10299" t="s">
        <v>7981</v>
      </c>
      <c r="B10299" t="s">
        <v>44721</v>
      </c>
      <c r="C10299" t="s">
        <v>29414</v>
      </c>
      <c r="D10299" t="s">
        <v>29415</v>
      </c>
      <c r="E10299" s="164">
        <v>293</v>
      </c>
      <c r="F10299" s="164">
        <v>260</v>
      </c>
      <c r="G10299" s="165">
        <v>0.88</v>
      </c>
      <c r="H10299" t="s">
        <v>18516</v>
      </c>
      <c r="I10299" s="164">
        <v>95.61</v>
      </c>
      <c r="J10299" s="164">
        <v>355.61</v>
      </c>
      <c r="K10299">
        <v>145</v>
      </c>
      <c r="L10299" t="s">
        <v>18516</v>
      </c>
      <c r="M10299" t="s">
        <v>18516</v>
      </c>
    </row>
    <row r="10300" spans="1:13" ht="13.5">
      <c r="A10300" t="s">
        <v>44722</v>
      </c>
      <c r="B10300" t="s">
        <v>44723</v>
      </c>
      <c r="C10300" t="s">
        <v>29414</v>
      </c>
      <c r="D10300" t="s">
        <v>29415</v>
      </c>
      <c r="E10300" s="164">
        <v>198</v>
      </c>
      <c r="F10300" s="164">
        <v>198</v>
      </c>
      <c r="G10300" t="s">
        <v>18516</v>
      </c>
      <c r="H10300" t="s">
        <v>18516</v>
      </c>
      <c r="I10300" s="164">
        <v>107.01</v>
      </c>
      <c r="J10300" s="164">
        <v>305.01</v>
      </c>
      <c r="K10300">
        <v>0</v>
      </c>
      <c r="L10300" t="s">
        <v>18516</v>
      </c>
      <c r="M10300" t="s">
        <v>18516</v>
      </c>
    </row>
    <row r="10301" spans="1:13" ht="13.5">
      <c r="A10301" t="s">
        <v>44724</v>
      </c>
      <c r="B10301" t="s">
        <v>44725</v>
      </c>
      <c r="C10301" t="s">
        <v>29414</v>
      </c>
      <c r="D10301" t="s">
        <v>29415</v>
      </c>
      <c r="E10301" t="s">
        <v>18516</v>
      </c>
      <c r="F10301" t="s">
        <v>18516</v>
      </c>
      <c r="G10301" t="s">
        <v>18516</v>
      </c>
      <c r="H10301" t="s">
        <v>18516</v>
      </c>
      <c r="I10301" t="s">
        <v>18516</v>
      </c>
      <c r="J10301" t="s">
        <v>18516</v>
      </c>
      <c r="K10301" t="s">
        <v>29707</v>
      </c>
      <c r="L10301" t="s">
        <v>18516</v>
      </c>
      <c r="M10301" t="s">
        <v>18516</v>
      </c>
    </row>
    <row r="10302" spans="1:13" ht="13.5">
      <c r="A10302" t="s">
        <v>7892</v>
      </c>
      <c r="B10302" t="s">
        <v>44726</v>
      </c>
      <c r="C10302" t="s">
        <v>29414</v>
      </c>
      <c r="D10302" t="s">
        <v>29415</v>
      </c>
      <c r="E10302" t="s">
        <v>18516</v>
      </c>
      <c r="F10302" t="s">
        <v>18516</v>
      </c>
      <c r="G10302" t="s">
        <v>18516</v>
      </c>
      <c r="H10302" t="s">
        <v>18516</v>
      </c>
      <c r="I10302" t="s">
        <v>18516</v>
      </c>
      <c r="J10302" t="s">
        <v>18516</v>
      </c>
      <c r="K10302" t="s">
        <v>29707</v>
      </c>
      <c r="L10302" t="s">
        <v>18516</v>
      </c>
      <c r="M10302" t="s">
        <v>18516</v>
      </c>
    </row>
    <row r="10303" spans="1:13" ht="13.5">
      <c r="A10303" t="s">
        <v>7889</v>
      </c>
      <c r="B10303" t="s">
        <v>44727</v>
      </c>
      <c r="C10303" t="s">
        <v>29414</v>
      </c>
      <c r="D10303" t="s">
        <v>29415</v>
      </c>
      <c r="E10303" t="s">
        <v>18516</v>
      </c>
      <c r="F10303" t="s">
        <v>18516</v>
      </c>
      <c r="G10303" t="s">
        <v>18516</v>
      </c>
      <c r="H10303" t="s">
        <v>18516</v>
      </c>
      <c r="I10303" t="s">
        <v>18516</v>
      </c>
      <c r="J10303" t="s">
        <v>18516</v>
      </c>
      <c r="K10303" t="s">
        <v>29707</v>
      </c>
      <c r="L10303" t="s">
        <v>18516</v>
      </c>
      <c r="M10303" t="s">
        <v>18516</v>
      </c>
    </row>
    <row r="10304" spans="1:13" ht="13.5">
      <c r="A10304" t="s">
        <v>8793</v>
      </c>
      <c r="B10304" t="s">
        <v>44728</v>
      </c>
      <c r="C10304" t="s">
        <v>29414</v>
      </c>
      <c r="D10304" t="s">
        <v>29415</v>
      </c>
      <c r="E10304" t="s">
        <v>18516</v>
      </c>
      <c r="F10304" t="s">
        <v>18516</v>
      </c>
      <c r="G10304" t="s">
        <v>18516</v>
      </c>
      <c r="H10304" t="s">
        <v>18516</v>
      </c>
      <c r="I10304" t="s">
        <v>18516</v>
      </c>
      <c r="J10304" t="s">
        <v>18516</v>
      </c>
      <c r="K10304" t="s">
        <v>29707</v>
      </c>
      <c r="L10304" t="s">
        <v>18516</v>
      </c>
      <c r="M10304" t="s">
        <v>18516</v>
      </c>
    </row>
    <row r="10305" spans="1:13" ht="13.5">
      <c r="A10305" t="s">
        <v>8733</v>
      </c>
      <c r="B10305" t="s">
        <v>44729</v>
      </c>
      <c r="C10305" t="s">
        <v>29414</v>
      </c>
      <c r="D10305" t="s">
        <v>29415</v>
      </c>
      <c r="E10305" t="s">
        <v>18516</v>
      </c>
      <c r="F10305" t="s">
        <v>18516</v>
      </c>
      <c r="G10305" t="s">
        <v>18516</v>
      </c>
      <c r="H10305" t="s">
        <v>18516</v>
      </c>
      <c r="I10305" t="s">
        <v>18516</v>
      </c>
      <c r="J10305" t="s">
        <v>18516</v>
      </c>
      <c r="K10305" t="s">
        <v>29707</v>
      </c>
      <c r="L10305" t="s">
        <v>18516</v>
      </c>
      <c r="M10305" t="s">
        <v>18516</v>
      </c>
    </row>
    <row r="10306" spans="1:13" ht="13.5">
      <c r="A10306" t="s">
        <v>7710</v>
      </c>
      <c r="B10306" t="s">
        <v>44730</v>
      </c>
      <c r="C10306" t="s">
        <v>29414</v>
      </c>
      <c r="D10306" t="s">
        <v>29415</v>
      </c>
      <c r="E10306" t="s">
        <v>18516</v>
      </c>
      <c r="F10306" t="s">
        <v>18516</v>
      </c>
      <c r="G10306" t="s">
        <v>18516</v>
      </c>
      <c r="H10306" t="s">
        <v>18516</v>
      </c>
      <c r="I10306" t="s">
        <v>18516</v>
      </c>
      <c r="J10306" t="s">
        <v>18516</v>
      </c>
      <c r="K10306" t="s">
        <v>29707</v>
      </c>
      <c r="L10306" t="s">
        <v>18516</v>
      </c>
      <c r="M10306" t="s">
        <v>18516</v>
      </c>
    </row>
    <row r="10307" spans="1:13" ht="13.5">
      <c r="A10307" t="s">
        <v>11828</v>
      </c>
      <c r="B10307" t="s">
        <v>44731</v>
      </c>
      <c r="C10307" t="s">
        <v>29414</v>
      </c>
      <c r="D10307" t="s">
        <v>29415</v>
      </c>
      <c r="E10307" t="s">
        <v>18516</v>
      </c>
      <c r="F10307" t="s">
        <v>18516</v>
      </c>
      <c r="G10307" t="s">
        <v>18516</v>
      </c>
      <c r="H10307" t="s">
        <v>18516</v>
      </c>
      <c r="I10307" t="s">
        <v>18516</v>
      </c>
      <c r="J10307" t="s">
        <v>18516</v>
      </c>
      <c r="K10307" t="s">
        <v>29707</v>
      </c>
      <c r="L10307" t="s">
        <v>18516</v>
      </c>
      <c r="M10307" t="s">
        <v>18516</v>
      </c>
    </row>
    <row r="10308" spans="1:13" ht="13.5">
      <c r="A10308" t="s">
        <v>7286</v>
      </c>
      <c r="B10308" t="s">
        <v>44732</v>
      </c>
      <c r="C10308" t="s">
        <v>29414</v>
      </c>
      <c r="D10308" t="s">
        <v>29415</v>
      </c>
      <c r="E10308" t="s">
        <v>18516</v>
      </c>
      <c r="F10308" t="s">
        <v>18516</v>
      </c>
      <c r="G10308" t="s">
        <v>18516</v>
      </c>
      <c r="H10308" t="s">
        <v>18516</v>
      </c>
      <c r="I10308" t="s">
        <v>18516</v>
      </c>
      <c r="J10308" t="s">
        <v>18516</v>
      </c>
      <c r="K10308" t="s">
        <v>29707</v>
      </c>
      <c r="L10308" t="s">
        <v>18516</v>
      </c>
      <c r="M10308" t="s">
        <v>18516</v>
      </c>
    </row>
    <row r="10309" spans="1:13" ht="13.5">
      <c r="A10309" t="s">
        <v>6375</v>
      </c>
      <c r="B10309" t="s">
        <v>44733</v>
      </c>
      <c r="C10309" t="s">
        <v>29414</v>
      </c>
      <c r="D10309" t="s">
        <v>29415</v>
      </c>
      <c r="E10309" t="s">
        <v>18516</v>
      </c>
      <c r="F10309" t="s">
        <v>18516</v>
      </c>
      <c r="G10309" t="s">
        <v>18516</v>
      </c>
      <c r="H10309" t="s">
        <v>18516</v>
      </c>
      <c r="I10309" t="s">
        <v>18516</v>
      </c>
      <c r="J10309" t="s">
        <v>18516</v>
      </c>
      <c r="K10309" t="s">
        <v>29707</v>
      </c>
      <c r="L10309" t="s">
        <v>18516</v>
      </c>
      <c r="M10309" t="s">
        <v>18516</v>
      </c>
    </row>
    <row r="10310" spans="1:13" ht="13.5">
      <c r="A10310" t="s">
        <v>44734</v>
      </c>
      <c r="B10310" t="s">
        <v>44735</v>
      </c>
      <c r="C10310" t="s">
        <v>29414</v>
      </c>
      <c r="D10310" t="s">
        <v>29415</v>
      </c>
      <c r="E10310" t="s">
        <v>18516</v>
      </c>
      <c r="F10310" t="s">
        <v>18516</v>
      </c>
      <c r="G10310" t="s">
        <v>18516</v>
      </c>
      <c r="H10310" t="s">
        <v>18516</v>
      </c>
      <c r="I10310" t="s">
        <v>18516</v>
      </c>
      <c r="J10310" t="s">
        <v>18516</v>
      </c>
      <c r="K10310" t="s">
        <v>29707</v>
      </c>
      <c r="L10310" t="s">
        <v>18516</v>
      </c>
      <c r="M10310" t="s">
        <v>18516</v>
      </c>
    </row>
    <row r="10311" spans="1:13" ht="13.5">
      <c r="A10311" t="s">
        <v>7769</v>
      </c>
      <c r="B10311" t="s">
        <v>44736</v>
      </c>
      <c r="C10311" t="s">
        <v>29414</v>
      </c>
      <c r="D10311" t="s">
        <v>29415</v>
      </c>
      <c r="E10311" t="s">
        <v>18516</v>
      </c>
      <c r="F10311" t="s">
        <v>18516</v>
      </c>
      <c r="G10311" t="s">
        <v>18516</v>
      </c>
      <c r="H10311" t="s">
        <v>18516</v>
      </c>
      <c r="I10311" t="s">
        <v>18516</v>
      </c>
      <c r="J10311" t="s">
        <v>18516</v>
      </c>
      <c r="K10311" t="s">
        <v>29707</v>
      </c>
      <c r="L10311" t="s">
        <v>18516</v>
      </c>
      <c r="M10311" t="s">
        <v>18516</v>
      </c>
    </row>
    <row r="10312" spans="1:13" ht="13.5">
      <c r="A10312" t="s">
        <v>4686</v>
      </c>
      <c r="B10312" t="s">
        <v>44737</v>
      </c>
      <c r="C10312" t="s">
        <v>29414</v>
      </c>
      <c r="D10312" t="s">
        <v>29415</v>
      </c>
      <c r="E10312" t="s">
        <v>18516</v>
      </c>
      <c r="F10312" t="s">
        <v>18516</v>
      </c>
      <c r="G10312" t="s">
        <v>18516</v>
      </c>
      <c r="H10312" t="s">
        <v>18516</v>
      </c>
      <c r="I10312" t="s">
        <v>18516</v>
      </c>
      <c r="J10312" t="s">
        <v>18516</v>
      </c>
      <c r="K10312" t="s">
        <v>29707</v>
      </c>
      <c r="L10312" t="s">
        <v>18516</v>
      </c>
      <c r="M10312" t="s">
        <v>18516</v>
      </c>
    </row>
    <row r="10313" spans="1:13" ht="13.5">
      <c r="A10313" t="s">
        <v>7434</v>
      </c>
      <c r="B10313" t="s">
        <v>44738</v>
      </c>
      <c r="C10313" t="s">
        <v>29414</v>
      </c>
      <c r="D10313" t="s">
        <v>29415</v>
      </c>
      <c r="E10313" s="164">
        <v>187</v>
      </c>
      <c r="F10313" s="164">
        <v>120</v>
      </c>
      <c r="G10313" s="165">
        <v>0.64</v>
      </c>
      <c r="H10313" t="s">
        <v>18516</v>
      </c>
      <c r="I10313" s="164">
        <v>39.22</v>
      </c>
      <c r="J10313" s="164">
        <v>159.22</v>
      </c>
      <c r="K10313">
        <v>65</v>
      </c>
      <c r="L10313" t="s">
        <v>18516</v>
      </c>
      <c r="M10313" t="s">
        <v>18516</v>
      </c>
    </row>
    <row r="10314" spans="1:13" ht="13.5">
      <c r="A10314" t="s">
        <v>1825</v>
      </c>
      <c r="B10314" t="s">
        <v>44739</v>
      </c>
      <c r="C10314" t="s">
        <v>29414</v>
      </c>
      <c r="D10314" t="s">
        <v>29415</v>
      </c>
      <c r="E10314" t="s">
        <v>18516</v>
      </c>
      <c r="F10314" t="s">
        <v>18516</v>
      </c>
      <c r="G10314" t="s">
        <v>18516</v>
      </c>
      <c r="H10314" t="s">
        <v>18516</v>
      </c>
      <c r="I10314" t="s">
        <v>18516</v>
      </c>
      <c r="J10314" t="s">
        <v>18516</v>
      </c>
      <c r="K10314" t="s">
        <v>29707</v>
      </c>
      <c r="L10314" t="s">
        <v>18516</v>
      </c>
      <c r="M10314" t="s">
        <v>18516</v>
      </c>
    </row>
    <row r="10315" spans="1:13" ht="13.5">
      <c r="A10315" t="s">
        <v>44740</v>
      </c>
      <c r="B10315" t="s">
        <v>44741</v>
      </c>
      <c r="C10315" t="s">
        <v>29414</v>
      </c>
      <c r="D10315" t="s">
        <v>29415</v>
      </c>
      <c r="E10315" t="s">
        <v>18516</v>
      </c>
      <c r="F10315" t="s">
        <v>18516</v>
      </c>
      <c r="G10315" t="s">
        <v>18516</v>
      </c>
      <c r="H10315" t="s">
        <v>18516</v>
      </c>
      <c r="I10315" t="s">
        <v>18516</v>
      </c>
      <c r="J10315" t="s">
        <v>18516</v>
      </c>
      <c r="K10315" t="s">
        <v>29707</v>
      </c>
      <c r="L10315" t="s">
        <v>18516</v>
      </c>
      <c r="M10315" t="s">
        <v>18516</v>
      </c>
    </row>
    <row r="10316" spans="1:13" ht="13.5">
      <c r="A10316" t="s">
        <v>1831</v>
      </c>
      <c r="B10316" t="s">
        <v>44742</v>
      </c>
      <c r="C10316" t="s">
        <v>29414</v>
      </c>
      <c r="D10316" t="s">
        <v>29415</v>
      </c>
      <c r="E10316" t="s">
        <v>18516</v>
      </c>
      <c r="F10316" t="s">
        <v>18516</v>
      </c>
      <c r="G10316" t="s">
        <v>18516</v>
      </c>
      <c r="H10316" t="s">
        <v>18516</v>
      </c>
      <c r="I10316" t="s">
        <v>18516</v>
      </c>
      <c r="J10316" t="s">
        <v>18516</v>
      </c>
      <c r="K10316" t="s">
        <v>29707</v>
      </c>
      <c r="L10316" t="s">
        <v>18516</v>
      </c>
      <c r="M10316" t="s">
        <v>18516</v>
      </c>
    </row>
    <row r="10317" spans="1:13" ht="13.5">
      <c r="A10317" t="s">
        <v>1611</v>
      </c>
      <c r="B10317" t="s">
        <v>44743</v>
      </c>
      <c r="C10317" t="s">
        <v>29414</v>
      </c>
      <c r="D10317" t="s">
        <v>29415</v>
      </c>
      <c r="E10317" t="s">
        <v>18516</v>
      </c>
      <c r="F10317" t="s">
        <v>18516</v>
      </c>
      <c r="G10317" t="s">
        <v>18516</v>
      </c>
      <c r="H10317" t="s">
        <v>18516</v>
      </c>
      <c r="I10317" t="s">
        <v>18516</v>
      </c>
      <c r="J10317" t="s">
        <v>18516</v>
      </c>
      <c r="K10317" t="s">
        <v>29707</v>
      </c>
      <c r="L10317" t="s">
        <v>18516</v>
      </c>
      <c r="M10317" t="s">
        <v>18516</v>
      </c>
    </row>
    <row r="10318" spans="1:13" ht="13.5">
      <c r="A10318" t="s">
        <v>4311</v>
      </c>
      <c r="B10318" t="s">
        <v>44744</v>
      </c>
      <c r="C10318" t="s">
        <v>29414</v>
      </c>
      <c r="D10318" t="s">
        <v>29415</v>
      </c>
      <c r="E10318" t="s">
        <v>18516</v>
      </c>
      <c r="F10318" t="s">
        <v>18516</v>
      </c>
      <c r="G10318" t="s">
        <v>18516</v>
      </c>
      <c r="H10318" t="s">
        <v>18516</v>
      </c>
      <c r="I10318" t="s">
        <v>18516</v>
      </c>
      <c r="J10318" t="s">
        <v>18516</v>
      </c>
      <c r="K10318" t="s">
        <v>29707</v>
      </c>
      <c r="L10318" t="s">
        <v>18516</v>
      </c>
      <c r="M10318" t="s">
        <v>18516</v>
      </c>
    </row>
    <row r="10319" spans="1:13" ht="13.5">
      <c r="A10319" t="s">
        <v>44745</v>
      </c>
      <c r="B10319" t="s">
        <v>44746</v>
      </c>
      <c r="C10319" t="s">
        <v>29414</v>
      </c>
      <c r="D10319" t="s">
        <v>29415</v>
      </c>
      <c r="E10319" t="s">
        <v>18516</v>
      </c>
      <c r="F10319" t="s">
        <v>18516</v>
      </c>
      <c r="G10319" t="s">
        <v>18516</v>
      </c>
      <c r="H10319" t="s">
        <v>18516</v>
      </c>
      <c r="I10319" t="s">
        <v>18516</v>
      </c>
      <c r="J10319" t="s">
        <v>18516</v>
      </c>
      <c r="K10319" t="s">
        <v>29707</v>
      </c>
      <c r="L10319" t="s">
        <v>18516</v>
      </c>
      <c r="M10319" t="s">
        <v>18516</v>
      </c>
    </row>
    <row r="10320" spans="1:13" ht="13.5">
      <c r="A10320" t="s">
        <v>44747</v>
      </c>
      <c r="B10320" t="s">
        <v>44748</v>
      </c>
      <c r="C10320" t="s">
        <v>29414</v>
      </c>
      <c r="D10320" t="s">
        <v>29415</v>
      </c>
      <c r="E10320" t="s">
        <v>18516</v>
      </c>
      <c r="F10320" t="s">
        <v>18516</v>
      </c>
      <c r="G10320" t="s">
        <v>18516</v>
      </c>
      <c r="H10320" t="s">
        <v>18516</v>
      </c>
      <c r="I10320" t="s">
        <v>18516</v>
      </c>
      <c r="J10320" t="s">
        <v>18516</v>
      </c>
      <c r="K10320" t="s">
        <v>29707</v>
      </c>
      <c r="L10320" t="s">
        <v>18516</v>
      </c>
      <c r="M10320" t="s">
        <v>18516</v>
      </c>
    </row>
    <row r="10321" spans="1:13" ht="13.5">
      <c r="A10321" t="s">
        <v>1348</v>
      </c>
      <c r="B10321" t="s">
        <v>44749</v>
      </c>
      <c r="C10321" t="s">
        <v>29414</v>
      </c>
      <c r="D10321" t="s">
        <v>29415</v>
      </c>
      <c r="E10321" t="s">
        <v>18516</v>
      </c>
      <c r="F10321" t="s">
        <v>18516</v>
      </c>
      <c r="G10321" t="s">
        <v>18516</v>
      </c>
      <c r="H10321" t="s">
        <v>18516</v>
      </c>
      <c r="I10321" t="s">
        <v>18516</v>
      </c>
      <c r="J10321" t="s">
        <v>18516</v>
      </c>
      <c r="K10321" t="s">
        <v>29707</v>
      </c>
      <c r="L10321" t="s">
        <v>18516</v>
      </c>
      <c r="M10321" t="s">
        <v>18516</v>
      </c>
    </row>
    <row r="10322" spans="1:13" ht="13.5">
      <c r="A10322" t="s">
        <v>965</v>
      </c>
      <c r="B10322" t="s">
        <v>44750</v>
      </c>
      <c r="C10322" t="s">
        <v>29414</v>
      </c>
      <c r="D10322" t="s">
        <v>29415</v>
      </c>
      <c r="E10322" t="s">
        <v>18516</v>
      </c>
      <c r="F10322" t="s">
        <v>18516</v>
      </c>
      <c r="G10322" t="s">
        <v>18516</v>
      </c>
      <c r="H10322" t="s">
        <v>18516</v>
      </c>
      <c r="I10322" t="s">
        <v>18516</v>
      </c>
      <c r="J10322" t="s">
        <v>18516</v>
      </c>
      <c r="K10322" t="s">
        <v>29707</v>
      </c>
      <c r="L10322" t="s">
        <v>18516</v>
      </c>
      <c r="M10322" t="s">
        <v>18516</v>
      </c>
    </row>
    <row r="10323" spans="1:13" ht="13.5">
      <c r="A10323" t="s">
        <v>1566</v>
      </c>
      <c r="B10323" t="s">
        <v>44751</v>
      </c>
      <c r="C10323" t="s">
        <v>29414</v>
      </c>
      <c r="D10323" t="s">
        <v>29415</v>
      </c>
      <c r="E10323" t="s">
        <v>18516</v>
      </c>
      <c r="F10323" t="s">
        <v>18516</v>
      </c>
      <c r="G10323" t="s">
        <v>18516</v>
      </c>
      <c r="H10323" t="s">
        <v>18516</v>
      </c>
      <c r="I10323" t="s">
        <v>18516</v>
      </c>
      <c r="J10323" t="s">
        <v>18516</v>
      </c>
      <c r="K10323" t="s">
        <v>29707</v>
      </c>
      <c r="L10323" t="s">
        <v>18516</v>
      </c>
      <c r="M10323" t="s">
        <v>18516</v>
      </c>
    </row>
    <row r="10324" spans="1:13" ht="13.5">
      <c r="A10324" t="s">
        <v>5184</v>
      </c>
      <c r="B10324" t="s">
        <v>44752</v>
      </c>
      <c r="C10324" t="s">
        <v>29414</v>
      </c>
      <c r="D10324" t="s">
        <v>29415</v>
      </c>
      <c r="E10324" s="164">
        <v>156</v>
      </c>
      <c r="F10324" s="164">
        <v>100</v>
      </c>
      <c r="G10324" s="165">
        <v>0.64</v>
      </c>
      <c r="H10324" t="s">
        <v>18516</v>
      </c>
      <c r="I10324" s="164">
        <v>43.11</v>
      </c>
      <c r="J10324" s="164">
        <v>143.11</v>
      </c>
      <c r="K10324">
        <v>107</v>
      </c>
      <c r="L10324" t="s">
        <v>29439</v>
      </c>
      <c r="M10324" t="s">
        <v>30549</v>
      </c>
    </row>
    <row r="10325" spans="1:13" ht="13.5">
      <c r="A10325" t="s">
        <v>5178</v>
      </c>
      <c r="B10325" t="s">
        <v>44753</v>
      </c>
      <c r="C10325" t="s">
        <v>29414</v>
      </c>
      <c r="D10325" t="s">
        <v>29415</v>
      </c>
      <c r="E10325" s="164">
        <v>156</v>
      </c>
      <c r="F10325" s="164">
        <v>90</v>
      </c>
      <c r="G10325" s="165">
        <v>0.57</v>
      </c>
      <c r="H10325" t="s">
        <v>18516</v>
      </c>
      <c r="I10325" s="164">
        <v>43.11</v>
      </c>
      <c r="J10325" s="164">
        <v>133.11</v>
      </c>
      <c r="K10325">
        <v>71</v>
      </c>
      <c r="L10325" t="s">
        <v>29439</v>
      </c>
      <c r="M10325" t="s">
        <v>30549</v>
      </c>
    </row>
    <row r="10326" spans="1:13" ht="13.5">
      <c r="A10326" t="s">
        <v>2858</v>
      </c>
      <c r="B10326" t="s">
        <v>44754</v>
      </c>
      <c r="C10326" t="s">
        <v>29414</v>
      </c>
      <c r="D10326" t="s">
        <v>29415</v>
      </c>
      <c r="E10326" t="s">
        <v>18516</v>
      </c>
      <c r="F10326" t="s">
        <v>18516</v>
      </c>
      <c r="G10326" t="s">
        <v>18516</v>
      </c>
      <c r="H10326" t="s">
        <v>18516</v>
      </c>
      <c r="I10326" t="s">
        <v>18516</v>
      </c>
      <c r="J10326" t="s">
        <v>18516</v>
      </c>
      <c r="K10326" t="s">
        <v>29707</v>
      </c>
      <c r="L10326" t="s">
        <v>18516</v>
      </c>
      <c r="M10326" t="s">
        <v>18516</v>
      </c>
    </row>
    <row r="10327" spans="1:13" ht="13.5">
      <c r="A10327" t="s">
        <v>44755</v>
      </c>
      <c r="B10327" t="s">
        <v>44756</v>
      </c>
      <c r="C10327" t="s">
        <v>29414</v>
      </c>
      <c r="D10327" t="s">
        <v>29415</v>
      </c>
      <c r="E10327" s="164">
        <v>231</v>
      </c>
      <c r="F10327" s="164">
        <v>231</v>
      </c>
      <c r="G10327" t="s">
        <v>18516</v>
      </c>
      <c r="H10327" t="s">
        <v>18516</v>
      </c>
      <c r="I10327" s="164">
        <v>71.22</v>
      </c>
      <c r="J10327" s="164">
        <v>302.22</v>
      </c>
      <c r="K10327">
        <v>92</v>
      </c>
      <c r="L10327" t="s">
        <v>18516</v>
      </c>
      <c r="M10327" t="s">
        <v>18516</v>
      </c>
    </row>
    <row r="10328" spans="1:13" ht="13.5">
      <c r="A10328" t="s">
        <v>44757</v>
      </c>
      <c r="B10328" t="s">
        <v>44758</v>
      </c>
      <c r="C10328" t="s">
        <v>29414</v>
      </c>
      <c r="D10328" t="s">
        <v>29415</v>
      </c>
      <c r="E10328" s="164">
        <v>240</v>
      </c>
      <c r="F10328" s="164">
        <v>240</v>
      </c>
      <c r="G10328" t="s">
        <v>18516</v>
      </c>
      <c r="H10328" t="s">
        <v>18516</v>
      </c>
      <c r="I10328" s="164">
        <v>71.66</v>
      </c>
      <c r="J10328" s="164">
        <v>311.66</v>
      </c>
      <c r="K10328">
        <v>117</v>
      </c>
      <c r="L10328" t="s">
        <v>18516</v>
      </c>
      <c r="M10328" t="s">
        <v>18516</v>
      </c>
    </row>
    <row r="10329" spans="1:13" ht="13.5">
      <c r="A10329" t="s">
        <v>8542</v>
      </c>
      <c r="B10329" t="s">
        <v>44759</v>
      </c>
      <c r="C10329" t="s">
        <v>29414</v>
      </c>
      <c r="D10329" t="s">
        <v>29415</v>
      </c>
      <c r="E10329" t="s">
        <v>18516</v>
      </c>
      <c r="F10329" t="s">
        <v>18516</v>
      </c>
      <c r="G10329" t="s">
        <v>18516</v>
      </c>
      <c r="H10329" t="s">
        <v>18516</v>
      </c>
      <c r="I10329" t="s">
        <v>18516</v>
      </c>
      <c r="J10329" t="s">
        <v>18516</v>
      </c>
      <c r="K10329" t="s">
        <v>29707</v>
      </c>
      <c r="L10329" t="s">
        <v>18516</v>
      </c>
      <c r="M10329" t="s">
        <v>18516</v>
      </c>
    </row>
    <row r="10330" spans="1:13" ht="13.5">
      <c r="A10330" t="s">
        <v>911</v>
      </c>
      <c r="B10330" t="s">
        <v>44760</v>
      </c>
      <c r="C10330" t="s">
        <v>29414</v>
      </c>
      <c r="D10330" t="s">
        <v>29415</v>
      </c>
      <c r="E10330" t="s">
        <v>18516</v>
      </c>
      <c r="F10330" t="s">
        <v>18516</v>
      </c>
      <c r="G10330" t="s">
        <v>18516</v>
      </c>
      <c r="H10330" t="s">
        <v>18516</v>
      </c>
      <c r="I10330" t="s">
        <v>18516</v>
      </c>
      <c r="J10330" t="s">
        <v>18516</v>
      </c>
      <c r="K10330" t="s">
        <v>29707</v>
      </c>
      <c r="L10330" t="s">
        <v>18516</v>
      </c>
      <c r="M10330" t="s">
        <v>18516</v>
      </c>
    </row>
    <row r="10331" spans="1:13" ht="13.5">
      <c r="A10331" t="s">
        <v>26813</v>
      </c>
      <c r="B10331" t="s">
        <v>44761</v>
      </c>
      <c r="C10331" t="s">
        <v>29414</v>
      </c>
      <c r="D10331" t="s">
        <v>29415</v>
      </c>
      <c r="E10331" s="164">
        <v>160</v>
      </c>
      <c r="F10331" s="164">
        <v>160</v>
      </c>
      <c r="G10331" t="s">
        <v>18516</v>
      </c>
      <c r="H10331" t="s">
        <v>18516</v>
      </c>
      <c r="I10331" s="164">
        <v>72.77</v>
      </c>
      <c r="J10331" s="164">
        <v>232.77</v>
      </c>
      <c r="K10331">
        <v>0</v>
      </c>
      <c r="L10331" t="s">
        <v>18516</v>
      </c>
      <c r="M10331" t="s">
        <v>18516</v>
      </c>
    </row>
    <row r="10332" spans="1:13" ht="13.5">
      <c r="A10332" t="s">
        <v>2925</v>
      </c>
      <c r="B10332" t="s">
        <v>44762</v>
      </c>
      <c r="C10332" t="s">
        <v>29414</v>
      </c>
      <c r="D10332" t="s">
        <v>29415</v>
      </c>
      <c r="E10332" t="s">
        <v>18516</v>
      </c>
      <c r="F10332" t="s">
        <v>18516</v>
      </c>
      <c r="G10332" t="s">
        <v>18516</v>
      </c>
      <c r="H10332" t="s">
        <v>18516</v>
      </c>
      <c r="I10332" t="s">
        <v>18516</v>
      </c>
      <c r="J10332" t="s">
        <v>18516</v>
      </c>
      <c r="K10332" t="s">
        <v>29707</v>
      </c>
      <c r="L10332" t="s">
        <v>18516</v>
      </c>
      <c r="M10332" t="s">
        <v>18516</v>
      </c>
    </row>
    <row r="10333" spans="1:13" ht="13.5">
      <c r="A10333" t="s">
        <v>4305</v>
      </c>
      <c r="B10333" t="s">
        <v>44763</v>
      </c>
      <c r="C10333" t="s">
        <v>29414</v>
      </c>
      <c r="D10333" t="s">
        <v>29415</v>
      </c>
      <c r="E10333" t="s">
        <v>18516</v>
      </c>
      <c r="F10333" t="s">
        <v>18516</v>
      </c>
      <c r="G10333" t="s">
        <v>18516</v>
      </c>
      <c r="H10333" t="s">
        <v>18516</v>
      </c>
      <c r="I10333" t="s">
        <v>18516</v>
      </c>
      <c r="J10333" t="s">
        <v>18516</v>
      </c>
      <c r="K10333" t="s">
        <v>29707</v>
      </c>
      <c r="L10333" t="s">
        <v>18516</v>
      </c>
      <c r="M10333" t="s">
        <v>18516</v>
      </c>
    </row>
    <row r="10334" spans="1:13" ht="13.5">
      <c r="A10334" t="s">
        <v>6352</v>
      </c>
      <c r="B10334" t="s">
        <v>44764</v>
      </c>
      <c r="C10334" t="s">
        <v>29414</v>
      </c>
      <c r="D10334" t="s">
        <v>29415</v>
      </c>
      <c r="E10334" s="164">
        <v>176</v>
      </c>
      <c r="F10334" s="164">
        <v>158</v>
      </c>
      <c r="G10334" s="165">
        <v>0.89</v>
      </c>
      <c r="H10334" t="s">
        <v>18516</v>
      </c>
      <c r="I10334" s="164">
        <v>42.1</v>
      </c>
      <c r="J10334" s="164">
        <v>200.1</v>
      </c>
      <c r="K10334">
        <v>118</v>
      </c>
      <c r="L10334" t="s">
        <v>18516</v>
      </c>
      <c r="M10334" t="s">
        <v>18516</v>
      </c>
    </row>
    <row r="10335" spans="1:13" ht="13.5">
      <c r="A10335" t="s">
        <v>3422</v>
      </c>
      <c r="B10335" t="s">
        <v>44486</v>
      </c>
      <c r="C10335" t="s">
        <v>29414</v>
      </c>
      <c r="D10335" t="s">
        <v>29415</v>
      </c>
      <c r="E10335" t="s">
        <v>18516</v>
      </c>
      <c r="F10335" t="s">
        <v>18516</v>
      </c>
      <c r="G10335" t="s">
        <v>18516</v>
      </c>
      <c r="H10335" t="s">
        <v>18516</v>
      </c>
      <c r="I10335" t="s">
        <v>18516</v>
      </c>
      <c r="J10335" t="s">
        <v>18516</v>
      </c>
      <c r="K10335" t="s">
        <v>29707</v>
      </c>
      <c r="L10335" t="s">
        <v>18516</v>
      </c>
      <c r="M10335" t="s">
        <v>18516</v>
      </c>
    </row>
    <row r="10336" spans="1:13" ht="13.5">
      <c r="A10336" t="s">
        <v>2211</v>
      </c>
      <c r="B10336" t="s">
        <v>44765</v>
      </c>
      <c r="C10336" t="s">
        <v>29414</v>
      </c>
      <c r="D10336" t="s">
        <v>29415</v>
      </c>
      <c r="E10336" t="s">
        <v>18516</v>
      </c>
      <c r="F10336" t="s">
        <v>18516</v>
      </c>
      <c r="G10336" t="s">
        <v>18516</v>
      </c>
      <c r="H10336" t="s">
        <v>18516</v>
      </c>
      <c r="I10336" t="s">
        <v>18516</v>
      </c>
      <c r="J10336" t="s">
        <v>18516</v>
      </c>
      <c r="K10336" t="s">
        <v>29707</v>
      </c>
      <c r="L10336" t="s">
        <v>18516</v>
      </c>
      <c r="M10336" t="s">
        <v>18516</v>
      </c>
    </row>
    <row r="10337" spans="1:13" ht="13.5">
      <c r="A10337" t="s">
        <v>44766</v>
      </c>
      <c r="B10337" t="s">
        <v>44767</v>
      </c>
      <c r="C10337" t="s">
        <v>29414</v>
      </c>
      <c r="D10337" t="s">
        <v>29415</v>
      </c>
      <c r="E10337" t="s">
        <v>18516</v>
      </c>
      <c r="F10337" t="s">
        <v>18516</v>
      </c>
      <c r="G10337" t="s">
        <v>18516</v>
      </c>
      <c r="H10337" t="s">
        <v>18516</v>
      </c>
      <c r="I10337" t="s">
        <v>18516</v>
      </c>
      <c r="J10337" t="s">
        <v>18516</v>
      </c>
      <c r="K10337" t="s">
        <v>29707</v>
      </c>
      <c r="L10337" t="s">
        <v>18516</v>
      </c>
      <c r="M10337" t="s">
        <v>18516</v>
      </c>
    </row>
    <row r="10338" spans="1:13" ht="13.5">
      <c r="A10338" t="s">
        <v>896</v>
      </c>
      <c r="B10338" t="s">
        <v>44768</v>
      </c>
      <c r="C10338" t="s">
        <v>29414</v>
      </c>
      <c r="D10338" t="s">
        <v>29415</v>
      </c>
      <c r="E10338" s="164">
        <v>208</v>
      </c>
      <c r="F10338" s="164">
        <v>208</v>
      </c>
      <c r="G10338" t="s">
        <v>18516</v>
      </c>
      <c r="H10338" t="s">
        <v>18516</v>
      </c>
      <c r="I10338" s="164">
        <v>75.54</v>
      </c>
      <c r="J10338" s="164">
        <v>283.54</v>
      </c>
      <c r="K10338">
        <v>0</v>
      </c>
      <c r="L10338" t="s">
        <v>18516</v>
      </c>
      <c r="M10338" t="s">
        <v>18516</v>
      </c>
    </row>
    <row r="10339" spans="1:13" ht="13.5">
      <c r="A10339" t="s">
        <v>887</v>
      </c>
      <c r="B10339" t="s">
        <v>44769</v>
      </c>
      <c r="C10339" t="s">
        <v>29414</v>
      </c>
      <c r="D10339" t="s">
        <v>29415</v>
      </c>
      <c r="E10339" t="s">
        <v>18516</v>
      </c>
      <c r="F10339" t="s">
        <v>18516</v>
      </c>
      <c r="G10339" t="s">
        <v>18516</v>
      </c>
      <c r="H10339" t="s">
        <v>18516</v>
      </c>
      <c r="I10339" t="s">
        <v>18516</v>
      </c>
      <c r="J10339" t="s">
        <v>18516</v>
      </c>
      <c r="K10339" t="s">
        <v>29707</v>
      </c>
      <c r="L10339" t="s">
        <v>18516</v>
      </c>
      <c r="M10339" t="s">
        <v>18516</v>
      </c>
    </row>
    <row r="10340" spans="1:13" ht="13.5">
      <c r="A10340" t="s">
        <v>2344</v>
      </c>
      <c r="B10340" t="s">
        <v>44770</v>
      </c>
      <c r="C10340" t="s">
        <v>29414</v>
      </c>
      <c r="D10340" t="s">
        <v>29415</v>
      </c>
      <c r="E10340" t="s">
        <v>18516</v>
      </c>
      <c r="F10340" t="s">
        <v>18516</v>
      </c>
      <c r="G10340" t="s">
        <v>18516</v>
      </c>
      <c r="H10340" t="s">
        <v>18516</v>
      </c>
      <c r="I10340" t="s">
        <v>18516</v>
      </c>
      <c r="J10340" t="s">
        <v>18516</v>
      </c>
      <c r="K10340" t="s">
        <v>29707</v>
      </c>
      <c r="L10340" t="s">
        <v>18516</v>
      </c>
      <c r="M10340" t="s">
        <v>18516</v>
      </c>
    </row>
    <row r="10341" spans="1:13" ht="13.5">
      <c r="A10341" t="s">
        <v>44771</v>
      </c>
      <c r="B10341" t="s">
        <v>44772</v>
      </c>
      <c r="C10341" t="s">
        <v>29414</v>
      </c>
      <c r="D10341" t="s">
        <v>29415</v>
      </c>
      <c r="E10341" t="s">
        <v>18516</v>
      </c>
      <c r="F10341" t="s">
        <v>18516</v>
      </c>
      <c r="G10341" t="s">
        <v>18516</v>
      </c>
      <c r="H10341" t="s">
        <v>18516</v>
      </c>
      <c r="I10341" t="s">
        <v>18516</v>
      </c>
      <c r="J10341" t="s">
        <v>18516</v>
      </c>
      <c r="K10341" t="s">
        <v>29707</v>
      </c>
      <c r="L10341" t="s">
        <v>18516</v>
      </c>
      <c r="M10341" t="s">
        <v>18516</v>
      </c>
    </row>
    <row r="10342" spans="1:13" ht="13.5">
      <c r="A10342" t="s">
        <v>5815</v>
      </c>
      <c r="B10342" t="s">
        <v>44773</v>
      </c>
      <c r="C10342" t="s">
        <v>29414</v>
      </c>
      <c r="D10342" t="s">
        <v>29415</v>
      </c>
      <c r="E10342" s="164">
        <v>283</v>
      </c>
      <c r="F10342" s="164">
        <v>240</v>
      </c>
      <c r="G10342" s="165">
        <v>0.84</v>
      </c>
      <c r="H10342" t="s">
        <v>18516</v>
      </c>
      <c r="I10342" s="164">
        <v>86.83</v>
      </c>
      <c r="J10342" s="164">
        <v>326.83</v>
      </c>
      <c r="K10342">
        <v>36</v>
      </c>
      <c r="L10342" t="s">
        <v>29439</v>
      </c>
      <c r="M10342" t="s">
        <v>44774</v>
      </c>
    </row>
    <row r="10343" spans="1:13" ht="13.5">
      <c r="A10343" t="s">
        <v>5484</v>
      </c>
      <c r="B10343" t="s">
        <v>44775</v>
      </c>
      <c r="C10343" t="s">
        <v>29414</v>
      </c>
      <c r="D10343" t="s">
        <v>29415</v>
      </c>
      <c r="E10343" s="164">
        <v>328</v>
      </c>
      <c r="F10343" s="164">
        <v>240</v>
      </c>
      <c r="G10343" s="165">
        <v>0.73</v>
      </c>
      <c r="H10343" t="s">
        <v>18516</v>
      </c>
      <c r="I10343" s="164">
        <v>87.16</v>
      </c>
      <c r="J10343" s="164">
        <v>327.16</v>
      </c>
      <c r="K10343">
        <v>79</v>
      </c>
      <c r="L10343" t="s">
        <v>29410</v>
      </c>
      <c r="M10343" t="s">
        <v>30982</v>
      </c>
    </row>
    <row r="10344" spans="1:13" ht="13.5">
      <c r="A10344" t="s">
        <v>3223</v>
      </c>
      <c r="B10344" t="s">
        <v>44776</v>
      </c>
      <c r="C10344" t="s">
        <v>29414</v>
      </c>
      <c r="D10344" t="s">
        <v>29415</v>
      </c>
      <c r="E10344" s="164">
        <v>307</v>
      </c>
      <c r="F10344" s="164">
        <v>205</v>
      </c>
      <c r="G10344" s="165">
        <v>0.66</v>
      </c>
      <c r="H10344" t="s">
        <v>18516</v>
      </c>
      <c r="I10344" s="164">
        <v>90.48</v>
      </c>
      <c r="J10344" s="164">
        <v>295.48</v>
      </c>
      <c r="K10344">
        <v>161</v>
      </c>
      <c r="L10344" t="s">
        <v>18516</v>
      </c>
      <c r="M10344" t="s">
        <v>18516</v>
      </c>
    </row>
    <row r="10345" spans="1:13" ht="13.5">
      <c r="A10345" t="s">
        <v>44777</v>
      </c>
      <c r="B10345" t="s">
        <v>44778</v>
      </c>
      <c r="C10345" t="s">
        <v>29414</v>
      </c>
      <c r="D10345" t="s">
        <v>29415</v>
      </c>
      <c r="E10345" s="164">
        <v>181</v>
      </c>
      <c r="F10345" s="164">
        <v>181</v>
      </c>
      <c r="G10345" t="s">
        <v>18516</v>
      </c>
      <c r="H10345" t="s">
        <v>18516</v>
      </c>
      <c r="I10345" s="164">
        <v>49.24</v>
      </c>
      <c r="J10345" s="164">
        <v>230.24</v>
      </c>
      <c r="K10345">
        <v>29</v>
      </c>
      <c r="L10345" t="s">
        <v>29439</v>
      </c>
      <c r="M10345" t="s">
        <v>30982</v>
      </c>
    </row>
    <row r="10346" spans="1:13" ht="13.5">
      <c r="A10346" t="s">
        <v>44779</v>
      </c>
      <c r="B10346" t="s">
        <v>44780</v>
      </c>
      <c r="C10346" t="s">
        <v>29414</v>
      </c>
      <c r="D10346" t="s">
        <v>29415</v>
      </c>
      <c r="E10346" s="164">
        <v>289</v>
      </c>
      <c r="F10346" s="164">
        <v>289</v>
      </c>
      <c r="G10346" t="s">
        <v>18516</v>
      </c>
      <c r="H10346" t="s">
        <v>18516</v>
      </c>
      <c r="I10346" s="164">
        <v>91.18</v>
      </c>
      <c r="J10346" s="164">
        <v>380.18</v>
      </c>
      <c r="K10346">
        <v>126</v>
      </c>
      <c r="L10346" t="s">
        <v>18516</v>
      </c>
      <c r="M10346" t="s">
        <v>18516</v>
      </c>
    </row>
    <row r="10347" spans="1:13" ht="13.5">
      <c r="A10347" t="s">
        <v>44781</v>
      </c>
      <c r="B10347" t="s">
        <v>44782</v>
      </c>
      <c r="C10347" t="s">
        <v>29414</v>
      </c>
      <c r="D10347" t="s">
        <v>29415</v>
      </c>
      <c r="E10347" s="164">
        <v>369</v>
      </c>
      <c r="F10347" s="164">
        <v>369</v>
      </c>
      <c r="G10347" t="s">
        <v>18516</v>
      </c>
      <c r="H10347" t="s">
        <v>18516</v>
      </c>
      <c r="I10347" s="164">
        <v>125.69</v>
      </c>
      <c r="J10347" s="164">
        <v>494.69</v>
      </c>
      <c r="K10347">
        <v>133</v>
      </c>
      <c r="L10347" t="s">
        <v>29439</v>
      </c>
      <c r="M10347" t="s">
        <v>29711</v>
      </c>
    </row>
    <row r="10348" spans="1:13" ht="13.5">
      <c r="A10348" t="s">
        <v>44783</v>
      </c>
      <c r="B10348" t="s">
        <v>44784</v>
      </c>
      <c r="C10348" t="s">
        <v>29414</v>
      </c>
      <c r="D10348" t="s">
        <v>29415</v>
      </c>
      <c r="E10348" s="164">
        <v>188</v>
      </c>
      <c r="F10348" s="164">
        <v>188</v>
      </c>
      <c r="G10348" t="s">
        <v>18516</v>
      </c>
      <c r="H10348" t="s">
        <v>18516</v>
      </c>
      <c r="I10348" s="164">
        <v>98.83</v>
      </c>
      <c r="J10348" s="164">
        <v>286.83</v>
      </c>
      <c r="K10348">
        <v>11</v>
      </c>
      <c r="L10348" t="s">
        <v>18516</v>
      </c>
      <c r="M10348" t="s">
        <v>18516</v>
      </c>
    </row>
    <row r="10349" spans="1:13" ht="13.5">
      <c r="A10349" t="s">
        <v>44785</v>
      </c>
      <c r="B10349" t="s">
        <v>44786</v>
      </c>
      <c r="C10349" t="s">
        <v>29414</v>
      </c>
      <c r="D10349" t="s">
        <v>29415</v>
      </c>
      <c r="E10349" s="164">
        <v>188</v>
      </c>
      <c r="F10349" s="164">
        <v>188</v>
      </c>
      <c r="G10349" t="s">
        <v>18516</v>
      </c>
      <c r="H10349" t="s">
        <v>18516</v>
      </c>
      <c r="I10349" s="164">
        <v>98.83</v>
      </c>
      <c r="J10349" s="164">
        <v>286.83</v>
      </c>
      <c r="K10349">
        <v>4</v>
      </c>
      <c r="L10349" t="s">
        <v>18516</v>
      </c>
      <c r="M10349" t="s">
        <v>18516</v>
      </c>
    </row>
    <row r="10350" spans="1:13" ht="13.5">
      <c r="A10350" t="s">
        <v>890</v>
      </c>
      <c r="B10350" t="s">
        <v>44787</v>
      </c>
      <c r="C10350" t="s">
        <v>29414</v>
      </c>
      <c r="D10350" t="s">
        <v>29415</v>
      </c>
      <c r="E10350" s="164">
        <v>298</v>
      </c>
      <c r="F10350" s="164">
        <v>298</v>
      </c>
      <c r="G10350" t="s">
        <v>18516</v>
      </c>
      <c r="H10350" t="s">
        <v>18516</v>
      </c>
      <c r="I10350" s="164">
        <v>93.59</v>
      </c>
      <c r="J10350" s="164">
        <v>391.59</v>
      </c>
      <c r="K10350">
        <v>0</v>
      </c>
      <c r="L10350" t="s">
        <v>18516</v>
      </c>
      <c r="M10350" t="s">
        <v>18516</v>
      </c>
    </row>
    <row r="10351" spans="1:13" ht="13.5">
      <c r="A10351" t="s">
        <v>1082</v>
      </c>
      <c r="B10351" t="s">
        <v>44788</v>
      </c>
      <c r="C10351" t="s">
        <v>29414</v>
      </c>
      <c r="D10351" t="s">
        <v>29415</v>
      </c>
      <c r="E10351" t="s">
        <v>18516</v>
      </c>
      <c r="F10351" t="s">
        <v>18516</v>
      </c>
      <c r="G10351" t="s">
        <v>18516</v>
      </c>
      <c r="H10351" t="s">
        <v>18516</v>
      </c>
      <c r="I10351" t="s">
        <v>18516</v>
      </c>
      <c r="J10351" t="s">
        <v>18516</v>
      </c>
      <c r="K10351" t="s">
        <v>29707</v>
      </c>
      <c r="L10351" t="s">
        <v>18516</v>
      </c>
      <c r="M10351" t="s">
        <v>18516</v>
      </c>
    </row>
    <row r="10352" spans="1:13" ht="13.5">
      <c r="A10352" t="s">
        <v>44789</v>
      </c>
      <c r="B10352" t="s">
        <v>44790</v>
      </c>
      <c r="C10352" t="s">
        <v>29414</v>
      </c>
      <c r="D10352" t="s">
        <v>29415</v>
      </c>
      <c r="E10352" s="164">
        <v>220</v>
      </c>
      <c r="F10352" s="164">
        <v>220</v>
      </c>
      <c r="G10352" t="s">
        <v>18516</v>
      </c>
      <c r="H10352" t="s">
        <v>18516</v>
      </c>
      <c r="I10352" s="164">
        <v>79.52</v>
      </c>
      <c r="J10352" s="164">
        <v>299.52</v>
      </c>
      <c r="K10352">
        <v>68</v>
      </c>
      <c r="L10352" t="s">
        <v>29410</v>
      </c>
      <c r="M10352" t="s">
        <v>29935</v>
      </c>
    </row>
    <row r="10353" spans="1:13" ht="13.5">
      <c r="A10353" t="s">
        <v>44791</v>
      </c>
      <c r="B10353" t="s">
        <v>44792</v>
      </c>
      <c r="C10353" t="s">
        <v>29414</v>
      </c>
      <c r="D10353" t="s">
        <v>29415</v>
      </c>
      <c r="E10353" t="s">
        <v>18516</v>
      </c>
      <c r="F10353" t="s">
        <v>18516</v>
      </c>
      <c r="G10353" t="s">
        <v>18516</v>
      </c>
      <c r="H10353" t="s">
        <v>18516</v>
      </c>
      <c r="I10353" t="s">
        <v>18516</v>
      </c>
      <c r="J10353" t="s">
        <v>18516</v>
      </c>
      <c r="K10353" t="s">
        <v>29707</v>
      </c>
      <c r="L10353" t="s">
        <v>18516</v>
      </c>
      <c r="M10353" t="s">
        <v>18516</v>
      </c>
    </row>
    <row r="10354" spans="1:13" ht="13.5">
      <c r="A10354" t="s">
        <v>44793</v>
      </c>
      <c r="B10354" t="s">
        <v>44794</v>
      </c>
      <c r="C10354" t="s">
        <v>29414</v>
      </c>
      <c r="D10354" t="s">
        <v>29415</v>
      </c>
      <c r="E10354" s="164">
        <v>203</v>
      </c>
      <c r="F10354" s="164">
        <v>203</v>
      </c>
      <c r="G10354" t="s">
        <v>18516</v>
      </c>
      <c r="H10354" t="s">
        <v>18516</v>
      </c>
      <c r="I10354" s="164">
        <v>49.14</v>
      </c>
      <c r="J10354" s="164">
        <v>252.14</v>
      </c>
      <c r="K10354">
        <v>53</v>
      </c>
      <c r="L10354" t="s">
        <v>18516</v>
      </c>
      <c r="M10354" t="s">
        <v>18516</v>
      </c>
    </row>
    <row r="10355" spans="1:13" ht="13.5">
      <c r="A10355" t="s">
        <v>10209</v>
      </c>
      <c r="B10355" t="s">
        <v>44795</v>
      </c>
      <c r="C10355" t="s">
        <v>29414</v>
      </c>
      <c r="D10355" t="s">
        <v>29415</v>
      </c>
      <c r="E10355" s="164">
        <v>187</v>
      </c>
      <c r="F10355" s="164">
        <v>187</v>
      </c>
      <c r="G10355" t="s">
        <v>18516</v>
      </c>
      <c r="H10355" t="s">
        <v>18516</v>
      </c>
      <c r="I10355" s="164">
        <v>46.11</v>
      </c>
      <c r="J10355" s="164">
        <v>233.11</v>
      </c>
      <c r="K10355">
        <v>12</v>
      </c>
      <c r="L10355" t="s">
        <v>18516</v>
      </c>
      <c r="M10355" t="s">
        <v>18516</v>
      </c>
    </row>
    <row r="10356" spans="1:13" ht="13.5">
      <c r="A10356" t="s">
        <v>10206</v>
      </c>
      <c r="B10356" t="s">
        <v>44796</v>
      </c>
      <c r="C10356" t="s">
        <v>29414</v>
      </c>
      <c r="D10356" t="s">
        <v>29415</v>
      </c>
      <c r="E10356" s="164">
        <v>172</v>
      </c>
      <c r="F10356" s="164">
        <v>172</v>
      </c>
      <c r="G10356" t="s">
        <v>18516</v>
      </c>
      <c r="H10356" t="s">
        <v>18516</v>
      </c>
      <c r="I10356" s="164">
        <v>41.9</v>
      </c>
      <c r="J10356" s="164">
        <v>213.9</v>
      </c>
      <c r="K10356">
        <v>0</v>
      </c>
      <c r="L10356" t="s">
        <v>18516</v>
      </c>
      <c r="M10356" t="s">
        <v>18516</v>
      </c>
    </row>
    <row r="10357" spans="1:13" ht="13.5">
      <c r="A10357" t="s">
        <v>10917</v>
      </c>
      <c r="B10357" t="s">
        <v>44797</v>
      </c>
      <c r="C10357" t="s">
        <v>29414</v>
      </c>
      <c r="D10357" t="s">
        <v>29415</v>
      </c>
      <c r="E10357" t="s">
        <v>18516</v>
      </c>
      <c r="F10357" t="s">
        <v>18516</v>
      </c>
      <c r="G10357" t="s">
        <v>18516</v>
      </c>
      <c r="H10357" t="s">
        <v>18516</v>
      </c>
      <c r="I10357" t="s">
        <v>18516</v>
      </c>
      <c r="J10357" t="s">
        <v>18516</v>
      </c>
      <c r="K10357" t="s">
        <v>29707</v>
      </c>
      <c r="L10357" t="s">
        <v>18516</v>
      </c>
      <c r="M10357" t="s">
        <v>18516</v>
      </c>
    </row>
    <row r="10358" spans="1:13" ht="13.5">
      <c r="A10358" t="s">
        <v>10914</v>
      </c>
      <c r="B10358" t="s">
        <v>44798</v>
      </c>
      <c r="C10358" t="s">
        <v>29414</v>
      </c>
      <c r="D10358" t="s">
        <v>29415</v>
      </c>
      <c r="E10358" s="164">
        <v>186</v>
      </c>
      <c r="F10358" s="164">
        <v>186</v>
      </c>
      <c r="G10358" t="s">
        <v>18516</v>
      </c>
      <c r="H10358" t="s">
        <v>18516</v>
      </c>
      <c r="I10358" s="164">
        <v>44.35</v>
      </c>
      <c r="J10358" s="164">
        <v>230.35</v>
      </c>
      <c r="K10358">
        <v>0</v>
      </c>
      <c r="L10358" t="s">
        <v>18516</v>
      </c>
      <c r="M10358" t="s">
        <v>18516</v>
      </c>
    </row>
    <row r="10359" spans="1:13" ht="13.5">
      <c r="A10359" t="s">
        <v>10122</v>
      </c>
      <c r="B10359" t="s">
        <v>44799</v>
      </c>
      <c r="C10359" t="s">
        <v>29414</v>
      </c>
      <c r="D10359" t="s">
        <v>29415</v>
      </c>
      <c r="E10359" t="s">
        <v>18516</v>
      </c>
      <c r="F10359" t="s">
        <v>18516</v>
      </c>
      <c r="G10359" t="s">
        <v>18516</v>
      </c>
      <c r="H10359" t="s">
        <v>18516</v>
      </c>
      <c r="I10359" t="s">
        <v>18516</v>
      </c>
      <c r="J10359" t="s">
        <v>18516</v>
      </c>
      <c r="K10359" t="s">
        <v>29707</v>
      </c>
      <c r="L10359" t="s">
        <v>18516</v>
      </c>
      <c r="M10359" t="s">
        <v>18516</v>
      </c>
    </row>
    <row r="10360" spans="1:13" ht="13.5">
      <c r="A10360" t="s">
        <v>10119</v>
      </c>
      <c r="B10360" t="s">
        <v>44800</v>
      </c>
      <c r="C10360" t="s">
        <v>29414</v>
      </c>
      <c r="D10360" t="s">
        <v>29415</v>
      </c>
      <c r="E10360" t="s">
        <v>18516</v>
      </c>
      <c r="F10360" t="s">
        <v>18516</v>
      </c>
      <c r="G10360" t="s">
        <v>18516</v>
      </c>
      <c r="H10360" t="s">
        <v>18516</v>
      </c>
      <c r="I10360" t="s">
        <v>18516</v>
      </c>
      <c r="J10360" t="s">
        <v>18516</v>
      </c>
      <c r="K10360" t="s">
        <v>29707</v>
      </c>
      <c r="L10360" t="s">
        <v>18516</v>
      </c>
      <c r="M10360" t="s">
        <v>18516</v>
      </c>
    </row>
    <row r="10361" spans="1:13" ht="13.5">
      <c r="A10361" t="s">
        <v>10116</v>
      </c>
      <c r="B10361" t="s">
        <v>44801</v>
      </c>
      <c r="C10361" t="s">
        <v>29414</v>
      </c>
      <c r="D10361" t="s">
        <v>29415</v>
      </c>
      <c r="E10361" s="164">
        <v>186</v>
      </c>
      <c r="F10361" s="164">
        <v>130</v>
      </c>
      <c r="G10361" s="165">
        <v>0.69</v>
      </c>
      <c r="H10361" t="s">
        <v>18516</v>
      </c>
      <c r="I10361" s="164">
        <v>38.37</v>
      </c>
      <c r="J10361" s="164">
        <v>168.37</v>
      </c>
      <c r="K10361">
        <v>23</v>
      </c>
      <c r="L10361" t="s">
        <v>18516</v>
      </c>
      <c r="M10361" t="s">
        <v>18516</v>
      </c>
    </row>
    <row r="10362" spans="1:13" ht="13.5">
      <c r="A10362" t="s">
        <v>10113</v>
      </c>
      <c r="B10362" t="s">
        <v>44802</v>
      </c>
      <c r="C10362" t="s">
        <v>29414</v>
      </c>
      <c r="D10362" t="s">
        <v>29415</v>
      </c>
      <c r="E10362" s="164">
        <v>186</v>
      </c>
      <c r="F10362" s="164">
        <v>130</v>
      </c>
      <c r="G10362" s="165">
        <v>0.69</v>
      </c>
      <c r="H10362" t="s">
        <v>18516</v>
      </c>
      <c r="I10362" s="164">
        <v>38.37</v>
      </c>
      <c r="J10362" s="164">
        <v>168.37</v>
      </c>
      <c r="K10362">
        <v>0</v>
      </c>
      <c r="L10362" t="s">
        <v>18516</v>
      </c>
      <c r="M10362" t="s">
        <v>18516</v>
      </c>
    </row>
    <row r="10363" spans="1:13" ht="13.5">
      <c r="A10363" t="s">
        <v>10110</v>
      </c>
      <c r="B10363" t="s">
        <v>44803</v>
      </c>
      <c r="C10363" t="s">
        <v>29414</v>
      </c>
      <c r="D10363" t="s">
        <v>29415</v>
      </c>
      <c r="E10363" t="s">
        <v>18516</v>
      </c>
      <c r="F10363" t="s">
        <v>18516</v>
      </c>
      <c r="G10363" t="s">
        <v>18516</v>
      </c>
      <c r="H10363" t="s">
        <v>18516</v>
      </c>
      <c r="I10363" t="s">
        <v>18516</v>
      </c>
      <c r="J10363" t="s">
        <v>18516</v>
      </c>
      <c r="K10363" t="s">
        <v>29707</v>
      </c>
      <c r="L10363" t="s">
        <v>18516</v>
      </c>
      <c r="M10363" t="s">
        <v>18516</v>
      </c>
    </row>
    <row r="10364" spans="1:13" ht="13.5">
      <c r="A10364" t="s">
        <v>8307</v>
      </c>
      <c r="B10364" t="s">
        <v>44804</v>
      </c>
      <c r="C10364" t="s">
        <v>29414</v>
      </c>
      <c r="D10364" t="s">
        <v>29415</v>
      </c>
      <c r="E10364" s="164">
        <v>127</v>
      </c>
      <c r="F10364" s="164">
        <v>127</v>
      </c>
      <c r="G10364" t="s">
        <v>18516</v>
      </c>
      <c r="H10364" t="s">
        <v>18516</v>
      </c>
      <c r="I10364" s="164">
        <v>39.22</v>
      </c>
      <c r="J10364" s="164">
        <v>166.22</v>
      </c>
      <c r="K10364">
        <v>36</v>
      </c>
      <c r="L10364" t="s">
        <v>18516</v>
      </c>
      <c r="M10364" t="s">
        <v>18516</v>
      </c>
    </row>
    <row r="10365" spans="1:13" ht="13.5">
      <c r="A10365" t="s">
        <v>8304</v>
      </c>
      <c r="B10365" t="s">
        <v>44805</v>
      </c>
      <c r="C10365" t="s">
        <v>29414</v>
      </c>
      <c r="D10365" t="s">
        <v>29415</v>
      </c>
      <c r="E10365" s="164">
        <v>127</v>
      </c>
      <c r="F10365" s="164">
        <v>127</v>
      </c>
      <c r="G10365" t="s">
        <v>18516</v>
      </c>
      <c r="H10365" t="s">
        <v>18516</v>
      </c>
      <c r="I10365" s="164">
        <v>39.22</v>
      </c>
      <c r="J10365" s="164">
        <v>166.22</v>
      </c>
      <c r="K10365">
        <v>52</v>
      </c>
      <c r="L10365" t="s">
        <v>18516</v>
      </c>
      <c r="M10365" t="s">
        <v>18516</v>
      </c>
    </row>
    <row r="10366" spans="1:13" ht="13.5">
      <c r="A10366" t="s">
        <v>7873</v>
      </c>
      <c r="B10366" t="s">
        <v>44806</v>
      </c>
      <c r="C10366" t="s">
        <v>29414</v>
      </c>
      <c r="D10366" t="s">
        <v>29415</v>
      </c>
      <c r="E10366" s="164">
        <v>172</v>
      </c>
      <c r="F10366" s="164">
        <v>120</v>
      </c>
      <c r="G10366" s="165">
        <v>0.69</v>
      </c>
      <c r="H10366" t="s">
        <v>18516</v>
      </c>
      <c r="I10366" s="164">
        <v>38.44</v>
      </c>
      <c r="J10366" s="164">
        <v>158.44</v>
      </c>
      <c r="K10366">
        <v>55</v>
      </c>
      <c r="L10366" t="s">
        <v>29439</v>
      </c>
      <c r="M10366" t="s">
        <v>30549</v>
      </c>
    </row>
    <row r="10367" spans="1:13" ht="13.5">
      <c r="A10367" t="s">
        <v>7870</v>
      </c>
      <c r="B10367" t="s">
        <v>44807</v>
      </c>
      <c r="C10367" t="s">
        <v>29414</v>
      </c>
      <c r="D10367" t="s">
        <v>29415</v>
      </c>
      <c r="E10367" s="164">
        <v>172</v>
      </c>
      <c r="F10367" s="164">
        <v>120</v>
      </c>
      <c r="G10367" s="165">
        <v>0.69</v>
      </c>
      <c r="H10367" t="s">
        <v>18516</v>
      </c>
      <c r="I10367" s="164">
        <v>38.44</v>
      </c>
      <c r="J10367" s="164">
        <v>158.44</v>
      </c>
      <c r="K10367">
        <v>13</v>
      </c>
      <c r="L10367" t="s">
        <v>18516</v>
      </c>
      <c r="M10367" t="s">
        <v>18516</v>
      </c>
    </row>
    <row r="10368" spans="1:13" ht="13.5">
      <c r="A10368" t="s">
        <v>8240</v>
      </c>
      <c r="B10368" t="s">
        <v>44616</v>
      </c>
      <c r="C10368" t="s">
        <v>29414</v>
      </c>
      <c r="D10368" t="s">
        <v>29415</v>
      </c>
      <c r="E10368" t="s">
        <v>18516</v>
      </c>
      <c r="F10368" t="s">
        <v>18516</v>
      </c>
      <c r="G10368" t="s">
        <v>18516</v>
      </c>
      <c r="H10368" t="s">
        <v>18516</v>
      </c>
      <c r="I10368" t="s">
        <v>18516</v>
      </c>
      <c r="J10368" t="s">
        <v>18516</v>
      </c>
      <c r="K10368" t="s">
        <v>29707</v>
      </c>
      <c r="L10368" t="s">
        <v>18516</v>
      </c>
      <c r="M10368" t="s">
        <v>18516</v>
      </c>
    </row>
    <row r="10369" spans="1:13" ht="13.5">
      <c r="A10369" t="s">
        <v>8243</v>
      </c>
      <c r="B10369" t="s">
        <v>44533</v>
      </c>
      <c r="C10369" t="s">
        <v>29414</v>
      </c>
      <c r="D10369" t="s">
        <v>29415</v>
      </c>
      <c r="E10369" t="s">
        <v>18516</v>
      </c>
      <c r="F10369" t="s">
        <v>18516</v>
      </c>
      <c r="G10369" t="s">
        <v>18516</v>
      </c>
      <c r="H10369" t="s">
        <v>18516</v>
      </c>
      <c r="I10369" t="s">
        <v>18516</v>
      </c>
      <c r="J10369" t="s">
        <v>18516</v>
      </c>
      <c r="K10369" t="s">
        <v>29707</v>
      </c>
      <c r="L10369" t="s">
        <v>18516</v>
      </c>
      <c r="M10369" t="s">
        <v>18516</v>
      </c>
    </row>
    <row r="10370" spans="1:13" ht="13.5">
      <c r="A10370" t="s">
        <v>44808</v>
      </c>
      <c r="B10370" t="s">
        <v>44615</v>
      </c>
      <c r="C10370" t="s">
        <v>29414</v>
      </c>
      <c r="D10370" t="s">
        <v>29415</v>
      </c>
      <c r="E10370" t="s">
        <v>18516</v>
      </c>
      <c r="F10370" t="s">
        <v>18516</v>
      </c>
      <c r="G10370" t="s">
        <v>18516</v>
      </c>
      <c r="H10370" t="s">
        <v>18516</v>
      </c>
      <c r="I10370" t="s">
        <v>18516</v>
      </c>
      <c r="J10370" t="s">
        <v>18516</v>
      </c>
      <c r="K10370" t="s">
        <v>29707</v>
      </c>
      <c r="L10370" t="s">
        <v>18516</v>
      </c>
      <c r="M10370" t="s">
        <v>18516</v>
      </c>
    </row>
    <row r="10371" spans="1:13" ht="13.5">
      <c r="A10371" t="s">
        <v>44809</v>
      </c>
      <c r="B10371" t="s">
        <v>44614</v>
      </c>
      <c r="C10371" t="s">
        <v>29414</v>
      </c>
      <c r="D10371" t="s">
        <v>29415</v>
      </c>
      <c r="E10371" t="s">
        <v>18516</v>
      </c>
      <c r="F10371" t="s">
        <v>18516</v>
      </c>
      <c r="G10371" t="s">
        <v>18516</v>
      </c>
      <c r="H10371" t="s">
        <v>18516</v>
      </c>
      <c r="I10371" t="s">
        <v>18516</v>
      </c>
      <c r="J10371" t="s">
        <v>18516</v>
      </c>
      <c r="K10371" t="s">
        <v>29707</v>
      </c>
      <c r="L10371" t="s">
        <v>18516</v>
      </c>
      <c r="M10371" t="s">
        <v>18516</v>
      </c>
    </row>
    <row r="10372" spans="1:13" ht="13.5">
      <c r="A10372" t="s">
        <v>8778</v>
      </c>
      <c r="B10372" t="s">
        <v>44810</v>
      </c>
      <c r="C10372" t="s">
        <v>29414</v>
      </c>
      <c r="D10372" t="s">
        <v>29415</v>
      </c>
      <c r="E10372" s="164">
        <v>346</v>
      </c>
      <c r="F10372" s="164">
        <v>346</v>
      </c>
      <c r="G10372" t="s">
        <v>18516</v>
      </c>
      <c r="H10372" t="s">
        <v>18516</v>
      </c>
      <c r="I10372" s="164">
        <v>208.09</v>
      </c>
      <c r="J10372" s="164">
        <v>554.09</v>
      </c>
      <c r="K10372">
        <v>57</v>
      </c>
      <c r="L10372" t="s">
        <v>18516</v>
      </c>
      <c r="M10372" t="s">
        <v>18516</v>
      </c>
    </row>
    <row r="10373" spans="1:13" ht="13.5">
      <c r="A10373" t="s">
        <v>44811</v>
      </c>
      <c r="B10373" t="s">
        <v>44812</v>
      </c>
      <c r="C10373" t="s">
        <v>29414</v>
      </c>
      <c r="D10373" t="s">
        <v>29415</v>
      </c>
      <c r="E10373" s="164">
        <v>344</v>
      </c>
      <c r="F10373" s="164">
        <v>344</v>
      </c>
      <c r="G10373" t="s">
        <v>18516</v>
      </c>
      <c r="H10373" t="s">
        <v>18516</v>
      </c>
      <c r="I10373" s="164">
        <v>109.37</v>
      </c>
      <c r="J10373" s="164">
        <v>453.37</v>
      </c>
      <c r="K10373">
        <v>117</v>
      </c>
      <c r="L10373" t="s">
        <v>18516</v>
      </c>
      <c r="M10373" t="s">
        <v>18516</v>
      </c>
    </row>
    <row r="10374" spans="1:13" ht="13.5">
      <c r="A10374" t="s">
        <v>6469</v>
      </c>
      <c r="B10374" t="s">
        <v>44813</v>
      </c>
      <c r="C10374" t="s">
        <v>29414</v>
      </c>
      <c r="D10374" t="s">
        <v>29415</v>
      </c>
      <c r="E10374" s="164">
        <v>142</v>
      </c>
      <c r="F10374" s="164">
        <v>142</v>
      </c>
      <c r="G10374" t="s">
        <v>18516</v>
      </c>
      <c r="H10374" t="s">
        <v>18516</v>
      </c>
      <c r="I10374" s="164">
        <v>43.99</v>
      </c>
      <c r="J10374" s="164">
        <v>185.99</v>
      </c>
      <c r="K10374">
        <v>112</v>
      </c>
      <c r="L10374" t="s">
        <v>18516</v>
      </c>
      <c r="M10374" t="s">
        <v>18516</v>
      </c>
    </row>
    <row r="10375" spans="1:13" ht="13.5">
      <c r="A10375" t="s">
        <v>44814</v>
      </c>
      <c r="B10375" t="s">
        <v>44658</v>
      </c>
      <c r="C10375" t="s">
        <v>29414</v>
      </c>
      <c r="D10375" t="s">
        <v>29415</v>
      </c>
      <c r="E10375" t="s">
        <v>18516</v>
      </c>
      <c r="F10375" t="s">
        <v>18516</v>
      </c>
      <c r="G10375" t="s">
        <v>18516</v>
      </c>
      <c r="H10375" t="s">
        <v>18516</v>
      </c>
      <c r="I10375" t="s">
        <v>18516</v>
      </c>
      <c r="J10375" t="s">
        <v>18516</v>
      </c>
      <c r="K10375" t="s">
        <v>29707</v>
      </c>
      <c r="L10375" t="s">
        <v>18516</v>
      </c>
      <c r="M10375" t="s">
        <v>18516</v>
      </c>
    </row>
    <row r="10376" spans="1:13" ht="13.5">
      <c r="A10376" t="s">
        <v>44815</v>
      </c>
      <c r="B10376" t="s">
        <v>44658</v>
      </c>
      <c r="C10376" t="s">
        <v>29414</v>
      </c>
      <c r="D10376" t="s">
        <v>29415</v>
      </c>
      <c r="E10376" t="s">
        <v>18516</v>
      </c>
      <c r="F10376" t="s">
        <v>18516</v>
      </c>
      <c r="G10376" t="s">
        <v>18516</v>
      </c>
      <c r="H10376" t="s">
        <v>18516</v>
      </c>
      <c r="I10376" t="s">
        <v>18516</v>
      </c>
      <c r="J10376" t="s">
        <v>18516</v>
      </c>
      <c r="K10376" t="s">
        <v>29707</v>
      </c>
      <c r="L10376" t="s">
        <v>18516</v>
      </c>
      <c r="M10376" t="s">
        <v>18516</v>
      </c>
    </row>
    <row r="10377" spans="1:13" ht="13.5">
      <c r="A10377" t="s">
        <v>44816</v>
      </c>
      <c r="B10377" t="s">
        <v>44817</v>
      </c>
      <c r="C10377" t="s">
        <v>29414</v>
      </c>
      <c r="D10377" t="s">
        <v>29415</v>
      </c>
      <c r="E10377" s="164">
        <v>231</v>
      </c>
      <c r="F10377" s="164">
        <v>231</v>
      </c>
      <c r="G10377" t="s">
        <v>18516</v>
      </c>
      <c r="H10377" t="s">
        <v>18516</v>
      </c>
      <c r="I10377" s="164">
        <v>71.22</v>
      </c>
      <c r="J10377" s="164">
        <v>302.22</v>
      </c>
      <c r="K10377">
        <v>134</v>
      </c>
      <c r="L10377" t="s">
        <v>18516</v>
      </c>
      <c r="M10377" t="s">
        <v>18516</v>
      </c>
    </row>
    <row r="10378" spans="1:13" ht="13.5">
      <c r="A10378" t="s">
        <v>2942</v>
      </c>
      <c r="B10378" t="s">
        <v>44818</v>
      </c>
      <c r="C10378" t="s">
        <v>29414</v>
      </c>
      <c r="D10378" t="s">
        <v>29415</v>
      </c>
      <c r="E10378" s="164">
        <v>146</v>
      </c>
      <c r="F10378" s="164">
        <v>146</v>
      </c>
      <c r="G10378" t="s">
        <v>18516</v>
      </c>
      <c r="H10378" t="s">
        <v>18516</v>
      </c>
      <c r="I10378" s="164">
        <v>44.35</v>
      </c>
      <c r="J10378" s="164">
        <v>190.35</v>
      </c>
      <c r="K10378">
        <v>0</v>
      </c>
      <c r="L10378" t="s">
        <v>18516</v>
      </c>
      <c r="M10378" t="s">
        <v>18516</v>
      </c>
    </row>
    <row r="10379" spans="1:13" ht="13.5">
      <c r="A10379" t="s">
        <v>8976</v>
      </c>
      <c r="B10379" t="s">
        <v>44819</v>
      </c>
      <c r="C10379" t="s">
        <v>29414</v>
      </c>
      <c r="D10379" t="s">
        <v>29415</v>
      </c>
      <c r="E10379" s="164">
        <v>106</v>
      </c>
      <c r="F10379" s="164">
        <v>60</v>
      </c>
      <c r="G10379" s="165">
        <v>0.56</v>
      </c>
      <c r="H10379" t="s">
        <v>18516</v>
      </c>
      <c r="I10379" s="164">
        <v>33.31</v>
      </c>
      <c r="J10379" s="164">
        <v>93.31</v>
      </c>
      <c r="K10379">
        <v>0</v>
      </c>
      <c r="L10379" t="s">
        <v>18516</v>
      </c>
      <c r="M10379" t="s">
        <v>18516</v>
      </c>
    </row>
    <row r="10380" spans="1:13" ht="13.5">
      <c r="A10380" t="s">
        <v>13917</v>
      </c>
      <c r="B10380" t="s">
        <v>44820</v>
      </c>
      <c r="C10380" t="s">
        <v>29414</v>
      </c>
      <c r="D10380" t="s">
        <v>29415</v>
      </c>
      <c r="E10380" t="s">
        <v>18516</v>
      </c>
      <c r="F10380" t="s">
        <v>18516</v>
      </c>
      <c r="G10380" t="s">
        <v>18516</v>
      </c>
      <c r="H10380" t="s">
        <v>18516</v>
      </c>
      <c r="I10380" t="s">
        <v>18516</v>
      </c>
      <c r="J10380" t="s">
        <v>18516</v>
      </c>
      <c r="K10380" t="s">
        <v>29707</v>
      </c>
      <c r="L10380" t="s">
        <v>18516</v>
      </c>
      <c r="M10380" t="s">
        <v>18516</v>
      </c>
    </row>
    <row r="10381" spans="1:13" ht="13.5">
      <c r="A10381" t="s">
        <v>217</v>
      </c>
      <c r="B10381" t="s">
        <v>44821</v>
      </c>
      <c r="C10381" t="s">
        <v>29414</v>
      </c>
      <c r="D10381" t="s">
        <v>29415</v>
      </c>
      <c r="E10381" s="164">
        <v>186</v>
      </c>
      <c r="F10381" s="164">
        <v>135</v>
      </c>
      <c r="G10381" s="165">
        <v>0.72</v>
      </c>
      <c r="H10381" t="s">
        <v>18516</v>
      </c>
      <c r="I10381" s="164">
        <v>39.52</v>
      </c>
      <c r="J10381" s="164">
        <v>174.52</v>
      </c>
      <c r="K10381">
        <v>129</v>
      </c>
      <c r="L10381" t="s">
        <v>18516</v>
      </c>
      <c r="M10381" t="s">
        <v>18516</v>
      </c>
    </row>
    <row r="10382" spans="1:13" ht="13.5">
      <c r="A10382" t="s">
        <v>4353</v>
      </c>
      <c r="B10382" t="s">
        <v>44822</v>
      </c>
      <c r="C10382" t="s">
        <v>29414</v>
      </c>
      <c r="D10382" t="s">
        <v>29415</v>
      </c>
      <c r="E10382" t="s">
        <v>18516</v>
      </c>
      <c r="F10382" t="s">
        <v>18516</v>
      </c>
      <c r="G10382" t="s">
        <v>18516</v>
      </c>
      <c r="H10382" t="s">
        <v>18516</v>
      </c>
      <c r="I10382" t="s">
        <v>18516</v>
      </c>
      <c r="J10382" t="s">
        <v>18516</v>
      </c>
      <c r="K10382" t="s">
        <v>29707</v>
      </c>
      <c r="L10382" t="s">
        <v>18516</v>
      </c>
      <c r="M10382" t="s">
        <v>18516</v>
      </c>
    </row>
    <row r="10383" spans="1:13" ht="13.5">
      <c r="A10383" t="s">
        <v>2324</v>
      </c>
      <c r="B10383" t="s">
        <v>44823</v>
      </c>
      <c r="C10383" t="s">
        <v>29414</v>
      </c>
      <c r="D10383" t="s">
        <v>29415</v>
      </c>
      <c r="E10383" s="164">
        <v>248</v>
      </c>
      <c r="F10383" s="164">
        <v>225</v>
      </c>
      <c r="G10383" s="165">
        <v>0.9</v>
      </c>
      <c r="H10383" t="s">
        <v>18516</v>
      </c>
      <c r="I10383" s="164">
        <v>81.12</v>
      </c>
      <c r="J10383" s="164">
        <v>306.12</v>
      </c>
      <c r="K10383">
        <v>234</v>
      </c>
      <c r="L10383" t="s">
        <v>18516</v>
      </c>
      <c r="M10383" t="s">
        <v>18516</v>
      </c>
    </row>
    <row r="10384" spans="1:13" ht="13.5">
      <c r="A10384" t="s">
        <v>2691</v>
      </c>
      <c r="B10384" t="s">
        <v>44824</v>
      </c>
      <c r="C10384" t="s">
        <v>29414</v>
      </c>
      <c r="D10384" t="s">
        <v>29415</v>
      </c>
      <c r="E10384" s="164">
        <v>187</v>
      </c>
      <c r="F10384" s="164">
        <v>120</v>
      </c>
      <c r="G10384" s="165">
        <v>0.64</v>
      </c>
      <c r="H10384" t="s">
        <v>18516</v>
      </c>
      <c r="I10384" s="164">
        <v>39.22</v>
      </c>
      <c r="J10384" s="164">
        <v>159.22</v>
      </c>
      <c r="K10384">
        <v>155</v>
      </c>
      <c r="L10384" t="s">
        <v>18516</v>
      </c>
      <c r="M10384" t="s">
        <v>18516</v>
      </c>
    </row>
    <row r="10385" spans="1:13" ht="13.5">
      <c r="A10385" t="s">
        <v>44825</v>
      </c>
      <c r="B10385" t="s">
        <v>44826</v>
      </c>
      <c r="C10385" t="s">
        <v>29414</v>
      </c>
      <c r="D10385" t="s">
        <v>29415</v>
      </c>
      <c r="E10385" t="s">
        <v>18516</v>
      </c>
      <c r="F10385" t="s">
        <v>18516</v>
      </c>
      <c r="G10385" t="s">
        <v>18516</v>
      </c>
      <c r="H10385" t="s">
        <v>18516</v>
      </c>
      <c r="I10385" t="s">
        <v>18516</v>
      </c>
      <c r="J10385" t="s">
        <v>18516</v>
      </c>
      <c r="K10385" t="s">
        <v>29707</v>
      </c>
      <c r="L10385" t="s">
        <v>18516</v>
      </c>
      <c r="M10385" t="s">
        <v>18516</v>
      </c>
    </row>
    <row r="10386" spans="1:13" ht="13.5">
      <c r="A10386" t="s">
        <v>44827</v>
      </c>
      <c r="B10386" t="s">
        <v>44828</v>
      </c>
      <c r="C10386" t="s">
        <v>29414</v>
      </c>
      <c r="D10386" t="s">
        <v>29415</v>
      </c>
      <c r="E10386" t="s">
        <v>18516</v>
      </c>
      <c r="F10386" t="s">
        <v>18516</v>
      </c>
      <c r="G10386" t="s">
        <v>18516</v>
      </c>
      <c r="H10386" t="s">
        <v>18516</v>
      </c>
      <c r="I10386" t="s">
        <v>18516</v>
      </c>
      <c r="J10386" t="s">
        <v>18516</v>
      </c>
      <c r="K10386" t="s">
        <v>29707</v>
      </c>
      <c r="L10386" t="s">
        <v>18516</v>
      </c>
      <c r="M10386" t="s">
        <v>18516</v>
      </c>
    </row>
    <row r="10387" spans="1:13" ht="13.5">
      <c r="A10387" t="s">
        <v>8970</v>
      </c>
      <c r="B10387" t="s">
        <v>44829</v>
      </c>
      <c r="C10387" t="s">
        <v>29414</v>
      </c>
      <c r="D10387" t="s">
        <v>29415</v>
      </c>
      <c r="E10387" t="s">
        <v>18516</v>
      </c>
      <c r="F10387" t="s">
        <v>18516</v>
      </c>
      <c r="G10387" t="s">
        <v>18516</v>
      </c>
      <c r="H10387" t="s">
        <v>18516</v>
      </c>
      <c r="I10387" t="s">
        <v>18516</v>
      </c>
      <c r="J10387" t="s">
        <v>18516</v>
      </c>
      <c r="K10387" t="s">
        <v>29707</v>
      </c>
      <c r="L10387" t="s">
        <v>18516</v>
      </c>
      <c r="M10387" t="s">
        <v>18516</v>
      </c>
    </row>
    <row r="10388" spans="1:13" ht="13.5">
      <c r="A10388" t="s">
        <v>8973</v>
      </c>
      <c r="B10388" t="s">
        <v>44830</v>
      </c>
      <c r="C10388" t="s">
        <v>29414</v>
      </c>
      <c r="D10388" t="s">
        <v>29415</v>
      </c>
      <c r="E10388" t="s">
        <v>18516</v>
      </c>
      <c r="F10388" t="s">
        <v>18516</v>
      </c>
      <c r="G10388" t="s">
        <v>18516</v>
      </c>
      <c r="H10388" t="s">
        <v>18516</v>
      </c>
      <c r="I10388" t="s">
        <v>18516</v>
      </c>
      <c r="J10388" t="s">
        <v>18516</v>
      </c>
      <c r="K10388" t="s">
        <v>29707</v>
      </c>
      <c r="L10388" t="s">
        <v>18516</v>
      </c>
      <c r="M10388" t="s">
        <v>18516</v>
      </c>
    </row>
    <row r="10389" spans="1:13" ht="13.5">
      <c r="A10389" t="s">
        <v>44831</v>
      </c>
      <c r="B10389" t="s">
        <v>44832</v>
      </c>
      <c r="C10389" t="s">
        <v>29414</v>
      </c>
      <c r="D10389" t="s">
        <v>29415</v>
      </c>
      <c r="E10389" t="s">
        <v>18516</v>
      </c>
      <c r="F10389" t="s">
        <v>18516</v>
      </c>
      <c r="G10389" t="s">
        <v>18516</v>
      </c>
      <c r="H10389" t="s">
        <v>18516</v>
      </c>
      <c r="I10389" t="s">
        <v>18516</v>
      </c>
      <c r="J10389" t="s">
        <v>18516</v>
      </c>
      <c r="K10389" t="s">
        <v>29707</v>
      </c>
      <c r="L10389" t="s">
        <v>18516</v>
      </c>
      <c r="M10389" t="s">
        <v>18516</v>
      </c>
    </row>
    <row r="10390" spans="1:13" ht="13.5">
      <c r="A10390" t="s">
        <v>2347</v>
      </c>
      <c r="B10390" t="s">
        <v>44833</v>
      </c>
      <c r="C10390" t="s">
        <v>29414</v>
      </c>
      <c r="D10390" t="s">
        <v>29415</v>
      </c>
      <c r="E10390" s="164">
        <v>204</v>
      </c>
      <c r="F10390" s="164">
        <v>204</v>
      </c>
      <c r="G10390" t="s">
        <v>18516</v>
      </c>
      <c r="H10390" t="s">
        <v>18516</v>
      </c>
      <c r="I10390" s="164">
        <v>79.65</v>
      </c>
      <c r="J10390" s="164">
        <v>283.65</v>
      </c>
      <c r="K10390">
        <v>0</v>
      </c>
      <c r="L10390" t="s">
        <v>18516</v>
      </c>
      <c r="M10390" t="s">
        <v>18516</v>
      </c>
    </row>
    <row r="10391" spans="1:13" ht="13.5">
      <c r="A10391" t="s">
        <v>2341</v>
      </c>
      <c r="B10391" t="s">
        <v>44834</v>
      </c>
      <c r="C10391" t="s">
        <v>29414</v>
      </c>
      <c r="D10391" t="s">
        <v>29415</v>
      </c>
      <c r="E10391" t="s">
        <v>18516</v>
      </c>
      <c r="F10391" t="s">
        <v>18516</v>
      </c>
      <c r="G10391" t="s">
        <v>18516</v>
      </c>
      <c r="H10391" t="s">
        <v>18516</v>
      </c>
      <c r="I10391" t="s">
        <v>18516</v>
      </c>
      <c r="J10391" t="s">
        <v>18516</v>
      </c>
      <c r="K10391" t="s">
        <v>29707</v>
      </c>
      <c r="L10391" t="s">
        <v>18516</v>
      </c>
      <c r="M10391" t="s">
        <v>18516</v>
      </c>
    </row>
    <row r="10392" spans="1:13" ht="13.5">
      <c r="A10392" t="s">
        <v>44835</v>
      </c>
      <c r="B10392" t="s">
        <v>44836</v>
      </c>
      <c r="C10392" t="s">
        <v>29414</v>
      </c>
      <c r="D10392" t="s">
        <v>29415</v>
      </c>
      <c r="E10392" s="164">
        <v>206</v>
      </c>
      <c r="F10392" s="164">
        <v>206</v>
      </c>
      <c r="G10392" t="s">
        <v>18516</v>
      </c>
      <c r="H10392" t="s">
        <v>18516</v>
      </c>
      <c r="I10392" s="164">
        <v>41.9</v>
      </c>
      <c r="J10392" s="164">
        <v>247.9</v>
      </c>
      <c r="K10392">
        <v>123</v>
      </c>
      <c r="L10392" t="s">
        <v>18516</v>
      </c>
      <c r="M10392" t="s">
        <v>18516</v>
      </c>
    </row>
    <row r="10393" spans="1:13" ht="13.5">
      <c r="A10393" t="s">
        <v>3034</v>
      </c>
      <c r="B10393" t="s">
        <v>44837</v>
      </c>
      <c r="C10393" t="s">
        <v>29414</v>
      </c>
      <c r="D10393" t="s">
        <v>29415</v>
      </c>
      <c r="E10393" s="164">
        <v>142</v>
      </c>
      <c r="F10393" s="164">
        <v>100</v>
      </c>
      <c r="G10393" s="165">
        <v>0.7</v>
      </c>
      <c r="H10393" t="s">
        <v>18516</v>
      </c>
      <c r="I10393" s="164">
        <v>46.11</v>
      </c>
      <c r="J10393" s="164">
        <v>146.11</v>
      </c>
      <c r="K10393">
        <v>0</v>
      </c>
      <c r="L10393" t="s">
        <v>18516</v>
      </c>
      <c r="M10393" t="s">
        <v>18516</v>
      </c>
    </row>
    <row r="10394" spans="1:13" ht="13.5">
      <c r="A10394" t="s">
        <v>2922</v>
      </c>
      <c r="B10394" t="s">
        <v>44838</v>
      </c>
      <c r="C10394" t="s">
        <v>29414</v>
      </c>
      <c r="D10394" t="s">
        <v>29415</v>
      </c>
      <c r="E10394" s="164">
        <v>246</v>
      </c>
      <c r="F10394" s="164">
        <v>165</v>
      </c>
      <c r="G10394" s="165">
        <v>0.67</v>
      </c>
      <c r="H10394" t="s">
        <v>18516</v>
      </c>
      <c r="I10394" s="164">
        <v>49.28</v>
      </c>
      <c r="J10394" s="164">
        <v>214.28</v>
      </c>
      <c r="K10394">
        <v>0</v>
      </c>
      <c r="L10394" t="s">
        <v>18516</v>
      </c>
      <c r="M10394" t="s">
        <v>18516</v>
      </c>
    </row>
    <row r="10395" spans="1:13" ht="13.5">
      <c r="A10395" t="s">
        <v>8460</v>
      </c>
      <c r="B10395" t="s">
        <v>44839</v>
      </c>
      <c r="C10395" t="s">
        <v>29414</v>
      </c>
      <c r="D10395" t="s">
        <v>29415</v>
      </c>
      <c r="E10395" s="164">
        <v>259</v>
      </c>
      <c r="F10395" s="164">
        <v>205</v>
      </c>
      <c r="G10395" s="165">
        <v>0.79</v>
      </c>
      <c r="H10395" t="s">
        <v>18516</v>
      </c>
      <c r="I10395" s="164">
        <v>81.42</v>
      </c>
      <c r="J10395" s="164">
        <v>286.42</v>
      </c>
      <c r="K10395">
        <v>14</v>
      </c>
      <c r="L10395" t="s">
        <v>18516</v>
      </c>
      <c r="M10395" t="s">
        <v>18516</v>
      </c>
    </row>
    <row r="10396" spans="1:13" ht="13.5">
      <c r="A10396" t="s">
        <v>44840</v>
      </c>
      <c r="B10396" t="s">
        <v>44841</v>
      </c>
      <c r="C10396" t="s">
        <v>29414</v>
      </c>
      <c r="D10396" t="s">
        <v>29415</v>
      </c>
      <c r="E10396" s="164">
        <v>187</v>
      </c>
      <c r="F10396" s="164">
        <v>187</v>
      </c>
      <c r="G10396" t="s">
        <v>18516</v>
      </c>
      <c r="H10396" t="s">
        <v>18516</v>
      </c>
      <c r="I10396" s="164">
        <v>44.35</v>
      </c>
      <c r="J10396" s="164">
        <v>231.35</v>
      </c>
      <c r="K10396">
        <v>0</v>
      </c>
      <c r="L10396" t="s">
        <v>29465</v>
      </c>
      <c r="M10396" t="s">
        <v>31588</v>
      </c>
    </row>
    <row r="10397" spans="1:13" ht="13.5">
      <c r="A10397" t="s">
        <v>44842</v>
      </c>
      <c r="B10397" t="s">
        <v>44843</v>
      </c>
      <c r="C10397" t="s">
        <v>29414</v>
      </c>
      <c r="D10397" t="s">
        <v>29415</v>
      </c>
      <c r="E10397" s="164">
        <v>197</v>
      </c>
      <c r="F10397" s="164">
        <v>120</v>
      </c>
      <c r="G10397" s="165">
        <v>0.6</v>
      </c>
      <c r="H10397" t="s">
        <v>18516</v>
      </c>
      <c r="I10397" s="164">
        <v>51.26</v>
      </c>
      <c r="J10397" s="164">
        <v>171.26</v>
      </c>
      <c r="K10397">
        <v>155</v>
      </c>
      <c r="L10397" t="s">
        <v>29455</v>
      </c>
      <c r="M10397" t="s">
        <v>30529</v>
      </c>
    </row>
    <row r="10398" spans="1:13" ht="13.5">
      <c r="A10398" t="s">
        <v>44844</v>
      </c>
      <c r="B10398" t="s">
        <v>44845</v>
      </c>
      <c r="C10398" t="s">
        <v>29414</v>
      </c>
      <c r="D10398" t="s">
        <v>29415</v>
      </c>
      <c r="E10398" t="s">
        <v>18516</v>
      </c>
      <c r="F10398" t="s">
        <v>18516</v>
      </c>
      <c r="G10398" t="s">
        <v>18516</v>
      </c>
      <c r="H10398" t="s">
        <v>18516</v>
      </c>
      <c r="I10398" t="s">
        <v>18516</v>
      </c>
      <c r="J10398" t="s">
        <v>18516</v>
      </c>
      <c r="K10398" t="s">
        <v>29707</v>
      </c>
      <c r="L10398" t="s">
        <v>18516</v>
      </c>
      <c r="M10398" t="s">
        <v>18516</v>
      </c>
    </row>
    <row r="10399" spans="1:13" ht="13.5">
      <c r="A10399" t="s">
        <v>26795</v>
      </c>
      <c r="B10399" t="s">
        <v>44846</v>
      </c>
      <c r="C10399" t="s">
        <v>29414</v>
      </c>
      <c r="D10399" t="s">
        <v>29415</v>
      </c>
      <c r="E10399" t="s">
        <v>18516</v>
      </c>
      <c r="F10399" t="s">
        <v>18516</v>
      </c>
      <c r="G10399" t="s">
        <v>18516</v>
      </c>
      <c r="H10399" t="s">
        <v>18516</v>
      </c>
      <c r="I10399" t="s">
        <v>18516</v>
      </c>
      <c r="J10399" t="s">
        <v>18516</v>
      </c>
      <c r="K10399" t="s">
        <v>29707</v>
      </c>
      <c r="L10399" t="s">
        <v>18516</v>
      </c>
      <c r="M10399" t="s">
        <v>18516</v>
      </c>
    </row>
    <row r="10400" spans="1:13" ht="13.5">
      <c r="A10400" t="s">
        <v>26801</v>
      </c>
      <c r="B10400" t="s">
        <v>44847</v>
      </c>
      <c r="C10400" t="s">
        <v>29414</v>
      </c>
      <c r="D10400" t="s">
        <v>29415</v>
      </c>
      <c r="E10400" t="s">
        <v>18516</v>
      </c>
      <c r="F10400" t="s">
        <v>18516</v>
      </c>
      <c r="G10400" t="s">
        <v>18516</v>
      </c>
      <c r="H10400" t="s">
        <v>18516</v>
      </c>
      <c r="I10400" t="s">
        <v>18516</v>
      </c>
      <c r="J10400" t="s">
        <v>18516</v>
      </c>
      <c r="K10400" t="s">
        <v>29707</v>
      </c>
      <c r="L10400" t="s">
        <v>18516</v>
      </c>
      <c r="M10400" t="s">
        <v>18516</v>
      </c>
    </row>
    <row r="10401" spans="1:13" ht="13.5">
      <c r="A10401" t="s">
        <v>44848</v>
      </c>
      <c r="B10401" t="s">
        <v>44849</v>
      </c>
      <c r="C10401" t="s">
        <v>29414</v>
      </c>
      <c r="D10401" t="s">
        <v>29415</v>
      </c>
      <c r="E10401" t="s">
        <v>18516</v>
      </c>
      <c r="F10401" t="s">
        <v>18516</v>
      </c>
      <c r="G10401" t="s">
        <v>18516</v>
      </c>
      <c r="H10401" t="s">
        <v>18516</v>
      </c>
      <c r="I10401" t="s">
        <v>18516</v>
      </c>
      <c r="J10401" t="s">
        <v>18516</v>
      </c>
      <c r="K10401" t="s">
        <v>29707</v>
      </c>
      <c r="L10401" t="s">
        <v>18516</v>
      </c>
      <c r="M10401" t="s">
        <v>18516</v>
      </c>
    </row>
    <row r="10402" spans="1:13" ht="13.5">
      <c r="A10402" t="s">
        <v>44850</v>
      </c>
      <c r="B10402" t="s">
        <v>44851</v>
      </c>
      <c r="C10402" t="s">
        <v>29414</v>
      </c>
      <c r="D10402" t="s">
        <v>29415</v>
      </c>
      <c r="E10402" t="s">
        <v>18516</v>
      </c>
      <c r="F10402" t="s">
        <v>18516</v>
      </c>
      <c r="G10402" t="s">
        <v>18516</v>
      </c>
      <c r="H10402" t="s">
        <v>18516</v>
      </c>
      <c r="I10402" t="s">
        <v>18516</v>
      </c>
      <c r="J10402" t="s">
        <v>18516</v>
      </c>
      <c r="K10402" t="s">
        <v>29707</v>
      </c>
      <c r="L10402" t="s">
        <v>18516</v>
      </c>
      <c r="M10402" t="s">
        <v>18516</v>
      </c>
    </row>
    <row r="10403" spans="1:13" ht="13.5">
      <c r="A10403" t="s">
        <v>3255</v>
      </c>
      <c r="B10403" t="s">
        <v>44852</v>
      </c>
      <c r="C10403" t="s">
        <v>29414</v>
      </c>
      <c r="D10403" t="s">
        <v>29415</v>
      </c>
      <c r="E10403" s="164">
        <v>156</v>
      </c>
      <c r="F10403" s="164">
        <v>156</v>
      </c>
      <c r="G10403" t="s">
        <v>18516</v>
      </c>
      <c r="H10403" t="s">
        <v>18516</v>
      </c>
      <c r="I10403" s="164">
        <v>42.1</v>
      </c>
      <c r="J10403" s="164">
        <v>198.1</v>
      </c>
      <c r="K10403">
        <v>0</v>
      </c>
      <c r="L10403" t="s">
        <v>18516</v>
      </c>
      <c r="M10403" t="s">
        <v>18516</v>
      </c>
    </row>
    <row r="10404" spans="1:13" ht="13.5">
      <c r="A10404" t="s">
        <v>44853</v>
      </c>
      <c r="B10404" t="s">
        <v>44854</v>
      </c>
      <c r="C10404" t="s">
        <v>29414</v>
      </c>
      <c r="D10404" t="s">
        <v>29415</v>
      </c>
      <c r="E10404" t="s">
        <v>18516</v>
      </c>
      <c r="F10404" t="s">
        <v>18516</v>
      </c>
      <c r="G10404" t="s">
        <v>18516</v>
      </c>
      <c r="H10404" t="s">
        <v>18516</v>
      </c>
      <c r="I10404" t="s">
        <v>18516</v>
      </c>
      <c r="J10404" t="s">
        <v>18516</v>
      </c>
      <c r="K10404" t="s">
        <v>29707</v>
      </c>
      <c r="L10404" t="s">
        <v>18516</v>
      </c>
      <c r="M10404" t="s">
        <v>18516</v>
      </c>
    </row>
    <row r="10405" spans="1:13" ht="13.5">
      <c r="A10405" t="s">
        <v>44855</v>
      </c>
      <c r="B10405" t="s">
        <v>44856</v>
      </c>
      <c r="C10405" t="s">
        <v>29414</v>
      </c>
      <c r="D10405" t="s">
        <v>29415</v>
      </c>
      <c r="E10405" t="s">
        <v>18516</v>
      </c>
      <c r="F10405" t="s">
        <v>18516</v>
      </c>
      <c r="G10405" t="s">
        <v>18516</v>
      </c>
      <c r="H10405" t="s">
        <v>18516</v>
      </c>
      <c r="I10405" t="s">
        <v>18516</v>
      </c>
      <c r="J10405" t="s">
        <v>18516</v>
      </c>
      <c r="K10405" t="s">
        <v>29707</v>
      </c>
      <c r="L10405" t="s">
        <v>18516</v>
      </c>
      <c r="M10405" t="s">
        <v>18516</v>
      </c>
    </row>
    <row r="10406" spans="1:13" ht="13.5">
      <c r="A10406" t="s">
        <v>44857</v>
      </c>
      <c r="B10406" t="s">
        <v>44858</v>
      </c>
      <c r="C10406" t="s">
        <v>29414</v>
      </c>
      <c r="D10406" t="s">
        <v>29415</v>
      </c>
      <c r="E10406" s="164">
        <v>181</v>
      </c>
      <c r="F10406" s="164">
        <v>181</v>
      </c>
      <c r="G10406" t="s">
        <v>18516</v>
      </c>
      <c r="H10406" t="s">
        <v>18516</v>
      </c>
      <c r="I10406" s="164">
        <v>49.24</v>
      </c>
      <c r="J10406" s="164">
        <v>230.24</v>
      </c>
      <c r="K10406">
        <v>182</v>
      </c>
      <c r="L10406" t="s">
        <v>29439</v>
      </c>
      <c r="M10406" t="s">
        <v>30982</v>
      </c>
    </row>
    <row r="10407" spans="1:13" ht="13.5">
      <c r="A10407" t="s">
        <v>3252</v>
      </c>
      <c r="B10407" t="s">
        <v>44859</v>
      </c>
      <c r="C10407" t="s">
        <v>29414</v>
      </c>
      <c r="D10407" t="s">
        <v>29415</v>
      </c>
      <c r="E10407" s="164">
        <v>156</v>
      </c>
      <c r="F10407" s="164">
        <v>156</v>
      </c>
      <c r="G10407" t="s">
        <v>18516</v>
      </c>
      <c r="H10407" t="s">
        <v>18516</v>
      </c>
      <c r="I10407" s="164">
        <v>42.1</v>
      </c>
      <c r="J10407" s="164">
        <v>198.1</v>
      </c>
      <c r="K10407">
        <v>20</v>
      </c>
      <c r="L10407" t="s">
        <v>29410</v>
      </c>
      <c r="M10407" t="s">
        <v>29711</v>
      </c>
    </row>
    <row r="10408" spans="1:13" ht="13.5">
      <c r="A10408" t="s">
        <v>3203</v>
      </c>
      <c r="B10408" t="s">
        <v>44860</v>
      </c>
      <c r="C10408" t="s">
        <v>29414</v>
      </c>
      <c r="D10408" t="s">
        <v>29415</v>
      </c>
      <c r="E10408" t="s">
        <v>18516</v>
      </c>
      <c r="F10408" t="s">
        <v>18516</v>
      </c>
      <c r="G10408" t="s">
        <v>18516</v>
      </c>
      <c r="H10408" t="s">
        <v>18516</v>
      </c>
      <c r="I10408" t="s">
        <v>18516</v>
      </c>
      <c r="J10408" t="s">
        <v>18516</v>
      </c>
      <c r="K10408" t="s">
        <v>29707</v>
      </c>
      <c r="L10408" t="s">
        <v>18516</v>
      </c>
      <c r="M10408" t="s">
        <v>18516</v>
      </c>
    </row>
    <row r="10409" spans="1:13" ht="13.5">
      <c r="A10409" t="s">
        <v>44861</v>
      </c>
      <c r="B10409" t="s">
        <v>44862</v>
      </c>
      <c r="C10409" t="s">
        <v>29414</v>
      </c>
      <c r="D10409" t="s">
        <v>29415</v>
      </c>
      <c r="E10409" s="164">
        <v>369</v>
      </c>
      <c r="F10409" s="164">
        <v>369</v>
      </c>
      <c r="G10409" t="s">
        <v>18516</v>
      </c>
      <c r="H10409" t="s">
        <v>18516</v>
      </c>
      <c r="I10409" s="164">
        <v>125.69</v>
      </c>
      <c r="J10409" s="164">
        <v>494.69</v>
      </c>
      <c r="K10409">
        <v>66</v>
      </c>
      <c r="L10409" t="s">
        <v>29410</v>
      </c>
      <c r="M10409" t="s">
        <v>29711</v>
      </c>
    </row>
    <row r="10410" spans="1:13" ht="13.5">
      <c r="A10410" t="s">
        <v>44863</v>
      </c>
      <c r="B10410" t="s">
        <v>44864</v>
      </c>
      <c r="C10410" t="s">
        <v>29414</v>
      </c>
      <c r="D10410" t="s">
        <v>29415</v>
      </c>
      <c r="E10410" t="s">
        <v>18516</v>
      </c>
      <c r="F10410" t="s">
        <v>18516</v>
      </c>
      <c r="G10410" t="s">
        <v>18516</v>
      </c>
      <c r="H10410" t="s">
        <v>18516</v>
      </c>
      <c r="I10410" t="s">
        <v>18516</v>
      </c>
      <c r="J10410" t="s">
        <v>18516</v>
      </c>
      <c r="K10410" t="s">
        <v>29707</v>
      </c>
      <c r="L10410" t="s">
        <v>18516</v>
      </c>
      <c r="M10410" t="s">
        <v>18516</v>
      </c>
    </row>
    <row r="10411" spans="1:13" ht="13.5">
      <c r="A10411" t="s">
        <v>1028</v>
      </c>
      <c r="B10411" t="s">
        <v>44865</v>
      </c>
      <c r="C10411" t="s">
        <v>29414</v>
      </c>
      <c r="D10411" t="s">
        <v>29415</v>
      </c>
      <c r="E10411" s="164">
        <v>269</v>
      </c>
      <c r="F10411" s="164">
        <v>185</v>
      </c>
      <c r="G10411" s="165">
        <v>0.68</v>
      </c>
      <c r="H10411" t="s">
        <v>18516</v>
      </c>
      <c r="I10411" s="164">
        <v>105.26</v>
      </c>
      <c r="J10411" s="164">
        <v>290.26</v>
      </c>
      <c r="K10411">
        <v>0</v>
      </c>
      <c r="L10411" t="s">
        <v>18516</v>
      </c>
      <c r="M10411" t="s">
        <v>18516</v>
      </c>
    </row>
    <row r="10412" spans="1:13" ht="13.5">
      <c r="A10412" t="s">
        <v>5175</v>
      </c>
      <c r="B10412" t="s">
        <v>44866</v>
      </c>
      <c r="C10412" t="s">
        <v>29414</v>
      </c>
      <c r="D10412" t="s">
        <v>29415</v>
      </c>
      <c r="E10412" s="164">
        <v>147</v>
      </c>
      <c r="F10412" s="164">
        <v>85</v>
      </c>
      <c r="G10412" s="165">
        <v>0.57</v>
      </c>
      <c r="H10412" t="s">
        <v>18516</v>
      </c>
      <c r="I10412" s="164">
        <v>42.63</v>
      </c>
      <c r="J10412" s="164">
        <v>127.63</v>
      </c>
      <c r="K10412">
        <v>65</v>
      </c>
      <c r="L10412" t="s">
        <v>29439</v>
      </c>
      <c r="M10412" t="s">
        <v>30549</v>
      </c>
    </row>
    <row r="10413" spans="1:13" ht="13.5">
      <c r="A10413" t="s">
        <v>5170</v>
      </c>
      <c r="B10413" t="s">
        <v>44867</v>
      </c>
      <c r="C10413" t="s">
        <v>29414</v>
      </c>
      <c r="D10413" t="s">
        <v>29415</v>
      </c>
      <c r="E10413" s="164">
        <v>157</v>
      </c>
      <c r="F10413" s="164">
        <v>85</v>
      </c>
      <c r="G10413" s="165">
        <v>0.54</v>
      </c>
      <c r="H10413" t="s">
        <v>18516</v>
      </c>
      <c r="I10413" s="164">
        <v>42.63</v>
      </c>
      <c r="J10413" s="164">
        <v>127.63</v>
      </c>
      <c r="K10413">
        <v>62</v>
      </c>
      <c r="L10413" t="s">
        <v>18516</v>
      </c>
      <c r="M10413" t="s">
        <v>18516</v>
      </c>
    </row>
    <row r="10414" spans="1:13" ht="13.5">
      <c r="A10414" t="s">
        <v>5165</v>
      </c>
      <c r="B10414" t="s">
        <v>44868</v>
      </c>
      <c r="C10414" t="s">
        <v>29414</v>
      </c>
      <c r="D10414" t="s">
        <v>29415</v>
      </c>
      <c r="E10414" s="164">
        <v>157</v>
      </c>
      <c r="F10414" s="164">
        <v>85</v>
      </c>
      <c r="G10414" s="165">
        <v>0.54</v>
      </c>
      <c r="H10414" t="s">
        <v>18516</v>
      </c>
      <c r="I10414" s="164">
        <v>42.63</v>
      </c>
      <c r="J10414" s="164">
        <v>127.63</v>
      </c>
      <c r="K10414">
        <v>107</v>
      </c>
      <c r="L10414" t="s">
        <v>29410</v>
      </c>
      <c r="M10414" t="s">
        <v>30549</v>
      </c>
    </row>
    <row r="10415" spans="1:13" ht="13.5">
      <c r="A10415" t="s">
        <v>11840</v>
      </c>
      <c r="B10415" t="s">
        <v>44869</v>
      </c>
      <c r="C10415" t="s">
        <v>29509</v>
      </c>
      <c r="D10415" t="s">
        <v>29510</v>
      </c>
      <c r="E10415" t="s">
        <v>18516</v>
      </c>
      <c r="F10415" t="s">
        <v>18516</v>
      </c>
      <c r="G10415" t="s">
        <v>18516</v>
      </c>
      <c r="H10415" t="s">
        <v>18516</v>
      </c>
      <c r="I10415" t="s">
        <v>18516</v>
      </c>
      <c r="J10415" t="s">
        <v>18516</v>
      </c>
      <c r="K10415" t="s">
        <v>29707</v>
      </c>
      <c r="L10415" t="s">
        <v>18516</v>
      </c>
      <c r="M10415" t="s">
        <v>18516</v>
      </c>
    </row>
    <row r="10416" spans="1:13" ht="13.5">
      <c r="A10416" t="s">
        <v>11837</v>
      </c>
      <c r="B10416" t="s">
        <v>44870</v>
      </c>
      <c r="C10416" t="s">
        <v>29509</v>
      </c>
      <c r="D10416" t="s">
        <v>29510</v>
      </c>
      <c r="E10416" t="s">
        <v>18516</v>
      </c>
      <c r="F10416" t="s">
        <v>18516</v>
      </c>
      <c r="G10416" t="s">
        <v>18516</v>
      </c>
      <c r="H10416" t="s">
        <v>18516</v>
      </c>
      <c r="I10416" t="s">
        <v>18516</v>
      </c>
      <c r="J10416" t="s">
        <v>18516</v>
      </c>
      <c r="K10416" t="s">
        <v>29707</v>
      </c>
      <c r="L10416" t="s">
        <v>18516</v>
      </c>
      <c r="M10416" t="s">
        <v>18516</v>
      </c>
    </row>
    <row r="10417" spans="1:13" ht="13.5">
      <c r="A10417" t="s">
        <v>10815</v>
      </c>
      <c r="B10417" t="s">
        <v>44871</v>
      </c>
      <c r="C10417" t="s">
        <v>29509</v>
      </c>
      <c r="D10417" t="s">
        <v>29510</v>
      </c>
      <c r="E10417" s="164">
        <v>113</v>
      </c>
      <c r="F10417" s="164">
        <v>75</v>
      </c>
      <c r="G10417" s="165">
        <v>0.66</v>
      </c>
      <c r="H10417" t="s">
        <v>18516</v>
      </c>
      <c r="I10417" s="164">
        <v>41.9</v>
      </c>
      <c r="J10417" s="164">
        <v>116.9</v>
      </c>
      <c r="K10417">
        <v>235</v>
      </c>
      <c r="L10417" t="s">
        <v>18516</v>
      </c>
      <c r="M10417" t="s">
        <v>18516</v>
      </c>
    </row>
    <row r="10418" spans="1:13" ht="13.5">
      <c r="A10418" t="s">
        <v>12115</v>
      </c>
      <c r="B10418" t="s">
        <v>44872</v>
      </c>
      <c r="C10418" t="s">
        <v>29509</v>
      </c>
      <c r="D10418" t="s">
        <v>29510</v>
      </c>
      <c r="E10418" s="164">
        <v>235</v>
      </c>
      <c r="F10418" s="164">
        <v>187</v>
      </c>
      <c r="G10418" s="165">
        <v>0.79</v>
      </c>
      <c r="H10418" t="s">
        <v>18516</v>
      </c>
      <c r="I10418" s="164">
        <v>83.6</v>
      </c>
      <c r="J10418" s="164">
        <v>270.6</v>
      </c>
      <c r="K10418">
        <v>0</v>
      </c>
      <c r="L10418" t="s">
        <v>18516</v>
      </c>
      <c r="M10418" t="s">
        <v>18516</v>
      </c>
    </row>
    <row r="10419" spans="1:13" ht="13.5">
      <c r="A10419" t="s">
        <v>12118</v>
      </c>
      <c r="B10419" t="s">
        <v>44873</v>
      </c>
      <c r="C10419" t="s">
        <v>29509</v>
      </c>
      <c r="D10419" t="s">
        <v>29510</v>
      </c>
      <c r="E10419" s="164">
        <v>235</v>
      </c>
      <c r="F10419" s="164">
        <v>175</v>
      </c>
      <c r="G10419" s="165">
        <v>0.74</v>
      </c>
      <c r="H10419" t="s">
        <v>18516</v>
      </c>
      <c r="I10419" s="164">
        <v>83.6</v>
      </c>
      <c r="J10419" s="164">
        <v>258.6</v>
      </c>
      <c r="K10419">
        <v>93</v>
      </c>
      <c r="L10419" t="s">
        <v>29439</v>
      </c>
      <c r="M10419" t="s">
        <v>30529</v>
      </c>
    </row>
    <row r="10420" spans="1:13" ht="13.5">
      <c r="A10420" t="s">
        <v>12112</v>
      </c>
      <c r="B10420" t="s">
        <v>44874</v>
      </c>
      <c r="C10420" t="s">
        <v>29509</v>
      </c>
      <c r="D10420" t="s">
        <v>29510</v>
      </c>
      <c r="E10420" s="164">
        <v>235</v>
      </c>
      <c r="F10420" s="164">
        <v>175</v>
      </c>
      <c r="G10420" s="165">
        <v>0.74</v>
      </c>
      <c r="H10420" t="s">
        <v>18516</v>
      </c>
      <c r="I10420" s="164">
        <v>83.6</v>
      </c>
      <c r="J10420" s="164">
        <v>258.6</v>
      </c>
      <c r="K10420">
        <v>77</v>
      </c>
      <c r="L10420" t="s">
        <v>29410</v>
      </c>
      <c r="M10420" t="s">
        <v>30529</v>
      </c>
    </row>
    <row r="10421" spans="1:13" ht="13.5">
      <c r="A10421" t="s">
        <v>12121</v>
      </c>
      <c r="B10421" t="s">
        <v>44875</v>
      </c>
      <c r="C10421" t="s">
        <v>29509</v>
      </c>
      <c r="D10421" t="s">
        <v>29510</v>
      </c>
      <c r="E10421" s="164">
        <v>235</v>
      </c>
      <c r="F10421" s="164">
        <v>180</v>
      </c>
      <c r="G10421" s="165">
        <v>0.76</v>
      </c>
      <c r="H10421" t="s">
        <v>18516</v>
      </c>
      <c r="I10421" s="164">
        <v>83.6</v>
      </c>
      <c r="J10421" s="164">
        <v>263.6</v>
      </c>
      <c r="K10421">
        <v>58</v>
      </c>
      <c r="L10421" t="s">
        <v>29439</v>
      </c>
      <c r="M10421" t="s">
        <v>30216</v>
      </c>
    </row>
    <row r="10422" spans="1:13" ht="13.5">
      <c r="A10422" t="s">
        <v>10818</v>
      </c>
      <c r="B10422" t="s">
        <v>44876</v>
      </c>
      <c r="C10422" t="s">
        <v>29509</v>
      </c>
      <c r="D10422" t="s">
        <v>29510</v>
      </c>
      <c r="E10422" s="164">
        <v>113</v>
      </c>
      <c r="F10422" s="164">
        <v>75</v>
      </c>
      <c r="G10422" s="165">
        <v>0.66</v>
      </c>
      <c r="H10422" t="s">
        <v>18516</v>
      </c>
      <c r="I10422" s="164">
        <v>41.9</v>
      </c>
      <c r="J10422" s="164">
        <v>116.9</v>
      </c>
      <c r="K10422">
        <v>96</v>
      </c>
      <c r="L10422" t="s">
        <v>18516</v>
      </c>
      <c r="M10422" t="s">
        <v>18516</v>
      </c>
    </row>
    <row r="10423" spans="1:13" ht="13.5">
      <c r="A10423" t="s">
        <v>12468</v>
      </c>
      <c r="B10423" t="s">
        <v>44877</v>
      </c>
      <c r="C10423" t="s">
        <v>29509</v>
      </c>
      <c r="D10423" t="s">
        <v>29510</v>
      </c>
      <c r="E10423" s="164">
        <v>165</v>
      </c>
      <c r="F10423" s="164">
        <v>133</v>
      </c>
      <c r="G10423" s="165">
        <v>0.8</v>
      </c>
      <c r="H10423" t="s">
        <v>18516</v>
      </c>
      <c r="I10423" s="164">
        <v>42.1</v>
      </c>
      <c r="J10423" s="164">
        <v>175.1</v>
      </c>
      <c r="K10423">
        <v>0</v>
      </c>
      <c r="L10423" t="s">
        <v>18516</v>
      </c>
      <c r="M10423" t="s">
        <v>18516</v>
      </c>
    </row>
    <row r="10424" spans="1:13" ht="13.5">
      <c r="A10424" t="s">
        <v>12465</v>
      </c>
      <c r="B10424" t="s">
        <v>44878</v>
      </c>
      <c r="C10424" t="s">
        <v>29509</v>
      </c>
      <c r="D10424" t="s">
        <v>29510</v>
      </c>
      <c r="E10424" t="s">
        <v>18516</v>
      </c>
      <c r="F10424" t="s">
        <v>18516</v>
      </c>
      <c r="G10424" t="s">
        <v>18516</v>
      </c>
      <c r="H10424" t="s">
        <v>18516</v>
      </c>
      <c r="I10424" t="s">
        <v>18516</v>
      </c>
      <c r="J10424" t="s">
        <v>18516</v>
      </c>
      <c r="K10424" t="s">
        <v>29707</v>
      </c>
      <c r="L10424" t="s">
        <v>18516</v>
      </c>
      <c r="M10424" t="s">
        <v>18516</v>
      </c>
    </row>
    <row r="10425" spans="1:13" ht="13.5">
      <c r="A10425" t="s">
        <v>18318</v>
      </c>
      <c r="B10425" t="s">
        <v>44879</v>
      </c>
      <c r="C10425" t="s">
        <v>29509</v>
      </c>
      <c r="D10425" t="s">
        <v>29510</v>
      </c>
      <c r="E10425" t="s">
        <v>18516</v>
      </c>
      <c r="F10425" t="s">
        <v>18516</v>
      </c>
      <c r="G10425" t="s">
        <v>18516</v>
      </c>
      <c r="H10425" t="s">
        <v>18516</v>
      </c>
      <c r="I10425" t="s">
        <v>18516</v>
      </c>
      <c r="J10425" t="s">
        <v>18516</v>
      </c>
      <c r="K10425" t="s">
        <v>29707</v>
      </c>
      <c r="L10425" t="s">
        <v>18516</v>
      </c>
      <c r="M10425" t="s">
        <v>18516</v>
      </c>
    </row>
    <row r="10426" spans="1:13" ht="13.5">
      <c r="A10426" t="s">
        <v>18315</v>
      </c>
      <c r="B10426" t="s">
        <v>44880</v>
      </c>
      <c r="C10426" t="s">
        <v>29509</v>
      </c>
      <c r="D10426" t="s">
        <v>29510</v>
      </c>
      <c r="E10426" t="s">
        <v>18516</v>
      </c>
      <c r="F10426" t="s">
        <v>18516</v>
      </c>
      <c r="G10426" t="s">
        <v>18516</v>
      </c>
      <c r="H10426" t="s">
        <v>18516</v>
      </c>
      <c r="I10426" t="s">
        <v>18516</v>
      </c>
      <c r="J10426" t="s">
        <v>18516</v>
      </c>
      <c r="K10426" t="s">
        <v>29707</v>
      </c>
      <c r="L10426" t="s">
        <v>18516</v>
      </c>
      <c r="M10426" t="s">
        <v>18516</v>
      </c>
    </row>
    <row r="10427" spans="1:13" ht="13.5">
      <c r="A10427" t="s">
        <v>18312</v>
      </c>
      <c r="B10427" t="s">
        <v>44881</v>
      </c>
      <c r="C10427" t="s">
        <v>29509</v>
      </c>
      <c r="D10427" t="s">
        <v>29510</v>
      </c>
      <c r="E10427" t="s">
        <v>18516</v>
      </c>
      <c r="F10427" t="s">
        <v>18516</v>
      </c>
      <c r="G10427" t="s">
        <v>18516</v>
      </c>
      <c r="H10427" t="s">
        <v>18516</v>
      </c>
      <c r="I10427" t="s">
        <v>18516</v>
      </c>
      <c r="J10427" t="s">
        <v>18516</v>
      </c>
      <c r="K10427" t="s">
        <v>29707</v>
      </c>
      <c r="L10427" t="s">
        <v>18516</v>
      </c>
      <c r="M10427" t="s">
        <v>18516</v>
      </c>
    </row>
    <row r="10428" spans="1:13" ht="13.5">
      <c r="A10428" t="s">
        <v>44882</v>
      </c>
      <c r="B10428" t="s">
        <v>44883</v>
      </c>
      <c r="C10428" t="s">
        <v>29509</v>
      </c>
      <c r="D10428" t="s">
        <v>29510</v>
      </c>
      <c r="E10428" t="s">
        <v>18516</v>
      </c>
      <c r="F10428" t="s">
        <v>18516</v>
      </c>
      <c r="G10428" t="s">
        <v>18516</v>
      </c>
      <c r="H10428" t="s">
        <v>18516</v>
      </c>
      <c r="I10428" t="s">
        <v>18516</v>
      </c>
      <c r="J10428" t="s">
        <v>18516</v>
      </c>
      <c r="K10428" t="s">
        <v>29707</v>
      </c>
      <c r="L10428" t="s">
        <v>18516</v>
      </c>
      <c r="M10428" t="s">
        <v>18516</v>
      </c>
    </row>
    <row r="10429" spans="1:13" ht="13.5">
      <c r="A10429" t="s">
        <v>521</v>
      </c>
      <c r="B10429" t="s">
        <v>44884</v>
      </c>
      <c r="C10429" t="s">
        <v>29509</v>
      </c>
      <c r="D10429" t="s">
        <v>29510</v>
      </c>
      <c r="E10429" t="s">
        <v>18516</v>
      </c>
      <c r="F10429" t="s">
        <v>18516</v>
      </c>
      <c r="G10429" t="s">
        <v>18516</v>
      </c>
      <c r="H10429" t="s">
        <v>18516</v>
      </c>
      <c r="I10429" t="s">
        <v>18516</v>
      </c>
      <c r="J10429" t="s">
        <v>18516</v>
      </c>
      <c r="K10429" t="s">
        <v>29707</v>
      </c>
      <c r="L10429" t="s">
        <v>18516</v>
      </c>
      <c r="M10429" t="s">
        <v>18516</v>
      </c>
    </row>
    <row r="10430" spans="1:13" ht="13.5">
      <c r="A10430" t="s">
        <v>518</v>
      </c>
      <c r="B10430" t="s">
        <v>44885</v>
      </c>
      <c r="C10430" t="s">
        <v>29509</v>
      </c>
      <c r="D10430" t="s">
        <v>29510</v>
      </c>
      <c r="E10430" s="164">
        <v>140</v>
      </c>
      <c r="F10430" s="164">
        <v>85</v>
      </c>
      <c r="G10430" s="165">
        <v>0.6</v>
      </c>
      <c r="H10430" t="s">
        <v>18516</v>
      </c>
      <c r="I10430" s="164">
        <v>38.76</v>
      </c>
      <c r="J10430" s="164">
        <v>123.76</v>
      </c>
      <c r="K10430">
        <v>0</v>
      </c>
      <c r="L10430" t="s">
        <v>18516</v>
      </c>
      <c r="M10430" t="s">
        <v>18516</v>
      </c>
    </row>
    <row r="10431" spans="1:13" ht="13.5">
      <c r="A10431" t="s">
        <v>26996</v>
      </c>
      <c r="B10431" t="s">
        <v>44886</v>
      </c>
      <c r="C10431" t="s">
        <v>29509</v>
      </c>
      <c r="D10431" t="s">
        <v>29510</v>
      </c>
      <c r="E10431" t="s">
        <v>18516</v>
      </c>
      <c r="F10431" t="s">
        <v>18516</v>
      </c>
      <c r="G10431" t="s">
        <v>18516</v>
      </c>
      <c r="H10431" t="s">
        <v>18516</v>
      </c>
      <c r="I10431" t="s">
        <v>18516</v>
      </c>
      <c r="J10431" t="s">
        <v>18516</v>
      </c>
      <c r="K10431" t="s">
        <v>29707</v>
      </c>
      <c r="L10431" t="s">
        <v>18516</v>
      </c>
      <c r="M10431" t="s">
        <v>18516</v>
      </c>
    </row>
    <row r="10432" spans="1:13" ht="13.5">
      <c r="A10432" t="s">
        <v>509</v>
      </c>
      <c r="B10432" t="s">
        <v>44887</v>
      </c>
      <c r="C10432" t="s">
        <v>29509</v>
      </c>
      <c r="D10432" t="s">
        <v>29510</v>
      </c>
      <c r="E10432" t="s">
        <v>18516</v>
      </c>
      <c r="F10432" t="s">
        <v>18516</v>
      </c>
      <c r="G10432" t="s">
        <v>18516</v>
      </c>
      <c r="H10432" t="s">
        <v>18516</v>
      </c>
      <c r="I10432" t="s">
        <v>18516</v>
      </c>
      <c r="J10432" t="s">
        <v>18516</v>
      </c>
      <c r="K10432" t="s">
        <v>29707</v>
      </c>
      <c r="L10432" t="s">
        <v>18516</v>
      </c>
      <c r="M10432" t="s">
        <v>18516</v>
      </c>
    </row>
    <row r="10433" spans="1:13" ht="13.5">
      <c r="A10433" t="s">
        <v>10367</v>
      </c>
      <c r="B10433" t="s">
        <v>44888</v>
      </c>
      <c r="C10433" t="s">
        <v>29509</v>
      </c>
      <c r="D10433" t="s">
        <v>29510</v>
      </c>
      <c r="E10433" t="s">
        <v>18516</v>
      </c>
      <c r="F10433" t="s">
        <v>18516</v>
      </c>
      <c r="G10433" t="s">
        <v>18516</v>
      </c>
      <c r="H10433" t="s">
        <v>18516</v>
      </c>
      <c r="I10433" t="s">
        <v>18516</v>
      </c>
      <c r="J10433" t="s">
        <v>18516</v>
      </c>
      <c r="K10433" t="s">
        <v>29707</v>
      </c>
      <c r="L10433" t="s">
        <v>18516</v>
      </c>
      <c r="M10433" t="s">
        <v>18516</v>
      </c>
    </row>
    <row r="10434" spans="1:13" ht="13.5">
      <c r="A10434" t="s">
        <v>15127</v>
      </c>
      <c r="B10434" t="s">
        <v>44889</v>
      </c>
      <c r="C10434" t="s">
        <v>29509</v>
      </c>
      <c r="D10434" t="s">
        <v>29510</v>
      </c>
      <c r="E10434" t="s">
        <v>18516</v>
      </c>
      <c r="F10434" t="s">
        <v>18516</v>
      </c>
      <c r="G10434" t="s">
        <v>18516</v>
      </c>
      <c r="H10434" t="s">
        <v>18516</v>
      </c>
      <c r="I10434" t="s">
        <v>18516</v>
      </c>
      <c r="J10434" t="s">
        <v>18516</v>
      </c>
      <c r="K10434" t="s">
        <v>29707</v>
      </c>
      <c r="L10434" t="s">
        <v>18516</v>
      </c>
      <c r="M10434" t="s">
        <v>18516</v>
      </c>
    </row>
    <row r="10435" spans="1:13" ht="13.5">
      <c r="A10435" t="s">
        <v>15122</v>
      </c>
      <c r="B10435" t="s">
        <v>44890</v>
      </c>
      <c r="C10435" t="s">
        <v>29509</v>
      </c>
      <c r="D10435" t="s">
        <v>29510</v>
      </c>
      <c r="E10435" t="s">
        <v>18516</v>
      </c>
      <c r="F10435" t="s">
        <v>18516</v>
      </c>
      <c r="G10435" t="s">
        <v>18516</v>
      </c>
      <c r="H10435" t="s">
        <v>18516</v>
      </c>
      <c r="I10435" t="s">
        <v>18516</v>
      </c>
      <c r="J10435" t="s">
        <v>18516</v>
      </c>
      <c r="K10435" t="s">
        <v>29707</v>
      </c>
      <c r="L10435" t="s">
        <v>18516</v>
      </c>
      <c r="M10435" t="s">
        <v>18516</v>
      </c>
    </row>
    <row r="10436" spans="1:13" ht="13.5">
      <c r="A10436" t="s">
        <v>44891</v>
      </c>
      <c r="B10436" t="s">
        <v>44892</v>
      </c>
      <c r="C10436" t="s">
        <v>29509</v>
      </c>
      <c r="D10436" t="s">
        <v>29510</v>
      </c>
      <c r="E10436" t="s">
        <v>18516</v>
      </c>
      <c r="F10436" t="s">
        <v>18516</v>
      </c>
      <c r="G10436" t="s">
        <v>18516</v>
      </c>
      <c r="H10436" t="s">
        <v>18516</v>
      </c>
      <c r="I10436" t="s">
        <v>18516</v>
      </c>
      <c r="J10436" t="s">
        <v>18516</v>
      </c>
      <c r="K10436" t="s">
        <v>29707</v>
      </c>
      <c r="L10436" t="s">
        <v>18516</v>
      </c>
      <c r="M10436" t="s">
        <v>18516</v>
      </c>
    </row>
    <row r="10437" spans="1:13" ht="13.5">
      <c r="A10437" t="s">
        <v>44893</v>
      </c>
      <c r="B10437" t="s">
        <v>44894</v>
      </c>
      <c r="C10437" t="s">
        <v>29509</v>
      </c>
      <c r="D10437" t="s">
        <v>29510</v>
      </c>
      <c r="E10437" t="s">
        <v>18516</v>
      </c>
      <c r="F10437" t="s">
        <v>18516</v>
      </c>
      <c r="G10437" t="s">
        <v>18516</v>
      </c>
      <c r="H10437" t="s">
        <v>18516</v>
      </c>
      <c r="I10437" t="s">
        <v>18516</v>
      </c>
      <c r="J10437" t="s">
        <v>18516</v>
      </c>
      <c r="K10437" t="s">
        <v>29707</v>
      </c>
      <c r="L10437" t="s">
        <v>18516</v>
      </c>
      <c r="M10437" t="s">
        <v>18516</v>
      </c>
    </row>
    <row r="10438" spans="1:13" ht="13.5">
      <c r="A10438" t="s">
        <v>44895</v>
      </c>
      <c r="B10438" t="s">
        <v>44896</v>
      </c>
      <c r="C10438" t="s">
        <v>29509</v>
      </c>
      <c r="D10438" t="s">
        <v>29510</v>
      </c>
      <c r="E10438" s="164">
        <v>165</v>
      </c>
      <c r="F10438" s="164">
        <v>85</v>
      </c>
      <c r="G10438" s="165">
        <v>0.51</v>
      </c>
      <c r="H10438" t="s">
        <v>18516</v>
      </c>
      <c r="I10438" s="164">
        <v>50.77</v>
      </c>
      <c r="J10438" s="164">
        <v>135.77</v>
      </c>
      <c r="K10438">
        <v>29</v>
      </c>
      <c r="L10438" t="s">
        <v>18516</v>
      </c>
      <c r="M10438" t="s">
        <v>18516</v>
      </c>
    </row>
    <row r="10439" spans="1:13" ht="13.5">
      <c r="A10439" t="s">
        <v>24119</v>
      </c>
      <c r="B10439" t="s">
        <v>44897</v>
      </c>
      <c r="C10439" t="s">
        <v>29509</v>
      </c>
      <c r="D10439" t="s">
        <v>29510</v>
      </c>
      <c r="E10439" t="s">
        <v>18516</v>
      </c>
      <c r="F10439" t="s">
        <v>18516</v>
      </c>
      <c r="G10439" t="s">
        <v>18516</v>
      </c>
      <c r="H10439" t="s">
        <v>18516</v>
      </c>
      <c r="I10439" t="s">
        <v>18516</v>
      </c>
      <c r="J10439" t="s">
        <v>18516</v>
      </c>
      <c r="K10439" t="s">
        <v>29707</v>
      </c>
      <c r="L10439" t="s">
        <v>18516</v>
      </c>
      <c r="M10439" t="s">
        <v>18516</v>
      </c>
    </row>
    <row r="10440" spans="1:13" ht="13.5">
      <c r="A10440" t="s">
        <v>44898</v>
      </c>
      <c r="B10440" t="s">
        <v>44899</v>
      </c>
      <c r="C10440" t="s">
        <v>29509</v>
      </c>
      <c r="D10440" t="s">
        <v>29510</v>
      </c>
      <c r="E10440" t="s">
        <v>18516</v>
      </c>
      <c r="F10440" t="s">
        <v>18516</v>
      </c>
      <c r="G10440" t="s">
        <v>18516</v>
      </c>
      <c r="H10440" t="s">
        <v>18516</v>
      </c>
      <c r="I10440" t="s">
        <v>18516</v>
      </c>
      <c r="J10440" t="s">
        <v>18516</v>
      </c>
      <c r="K10440" t="s">
        <v>29707</v>
      </c>
      <c r="L10440" t="s">
        <v>18516</v>
      </c>
      <c r="M10440" t="s">
        <v>18516</v>
      </c>
    </row>
    <row r="10441" spans="1:13" ht="13.5">
      <c r="A10441" t="s">
        <v>11977</v>
      </c>
      <c r="B10441" t="s">
        <v>44900</v>
      </c>
      <c r="C10441" t="s">
        <v>29509</v>
      </c>
      <c r="D10441" t="s">
        <v>29510</v>
      </c>
      <c r="E10441" t="s">
        <v>18516</v>
      </c>
      <c r="F10441" t="s">
        <v>18516</v>
      </c>
      <c r="G10441" t="s">
        <v>18516</v>
      </c>
      <c r="H10441" t="s">
        <v>18516</v>
      </c>
      <c r="I10441" t="s">
        <v>18516</v>
      </c>
      <c r="J10441" t="s">
        <v>18516</v>
      </c>
      <c r="K10441" t="s">
        <v>29707</v>
      </c>
      <c r="L10441" t="s">
        <v>18516</v>
      </c>
      <c r="M10441" t="s">
        <v>18516</v>
      </c>
    </row>
    <row r="10442" spans="1:13" ht="13.5">
      <c r="A10442" t="s">
        <v>10821</v>
      </c>
      <c r="B10442" t="s">
        <v>44901</v>
      </c>
      <c r="C10442" t="s">
        <v>29509</v>
      </c>
      <c r="D10442" t="s">
        <v>29510</v>
      </c>
      <c r="E10442" s="164">
        <v>113</v>
      </c>
      <c r="F10442" s="164">
        <v>75</v>
      </c>
      <c r="G10442" s="165">
        <v>0.66</v>
      </c>
      <c r="H10442" t="s">
        <v>18516</v>
      </c>
      <c r="I10442" s="164">
        <v>41.9</v>
      </c>
      <c r="J10442" s="164">
        <v>116.9</v>
      </c>
      <c r="K10442">
        <v>421</v>
      </c>
      <c r="L10442" t="s">
        <v>29439</v>
      </c>
      <c r="M10442" t="s">
        <v>29902</v>
      </c>
    </row>
    <row r="10443" spans="1:13" ht="13.5">
      <c r="A10443" t="s">
        <v>15647</v>
      </c>
      <c r="B10443" t="s">
        <v>44902</v>
      </c>
      <c r="C10443" t="s">
        <v>29509</v>
      </c>
      <c r="D10443" t="s">
        <v>29510</v>
      </c>
      <c r="E10443" t="s">
        <v>18516</v>
      </c>
      <c r="F10443" t="s">
        <v>18516</v>
      </c>
      <c r="G10443" t="s">
        <v>18516</v>
      </c>
      <c r="H10443" t="s">
        <v>18516</v>
      </c>
      <c r="I10443" t="s">
        <v>18516</v>
      </c>
      <c r="J10443" t="s">
        <v>18516</v>
      </c>
      <c r="K10443" t="s">
        <v>29707</v>
      </c>
      <c r="L10443" t="s">
        <v>18516</v>
      </c>
      <c r="M10443" t="s">
        <v>18516</v>
      </c>
    </row>
    <row r="10444" spans="1:13" ht="13.5">
      <c r="A10444" t="s">
        <v>17471</v>
      </c>
      <c r="B10444" t="s">
        <v>44903</v>
      </c>
      <c r="C10444" t="s">
        <v>29509</v>
      </c>
      <c r="D10444" t="s">
        <v>29510</v>
      </c>
      <c r="E10444" t="s">
        <v>18516</v>
      </c>
      <c r="F10444" t="s">
        <v>18516</v>
      </c>
      <c r="G10444" t="s">
        <v>18516</v>
      </c>
      <c r="H10444" t="s">
        <v>18516</v>
      </c>
      <c r="I10444" t="s">
        <v>18516</v>
      </c>
      <c r="J10444" t="s">
        <v>18516</v>
      </c>
      <c r="K10444" t="s">
        <v>29707</v>
      </c>
      <c r="L10444" t="s">
        <v>18516</v>
      </c>
      <c r="M10444" t="s">
        <v>18516</v>
      </c>
    </row>
    <row r="10445" spans="1:13" ht="13.5">
      <c r="A10445" t="s">
        <v>44904</v>
      </c>
      <c r="B10445" t="s">
        <v>44905</v>
      </c>
      <c r="C10445" t="s">
        <v>29509</v>
      </c>
      <c r="D10445" t="s">
        <v>29510</v>
      </c>
      <c r="E10445" t="s">
        <v>18516</v>
      </c>
      <c r="F10445" t="s">
        <v>18516</v>
      </c>
      <c r="G10445" t="s">
        <v>18516</v>
      </c>
      <c r="H10445" t="s">
        <v>18516</v>
      </c>
      <c r="I10445" t="s">
        <v>18516</v>
      </c>
      <c r="J10445" t="s">
        <v>18516</v>
      </c>
      <c r="K10445" t="s">
        <v>29707</v>
      </c>
      <c r="L10445" t="s">
        <v>18516</v>
      </c>
      <c r="M10445" t="s">
        <v>18516</v>
      </c>
    </row>
    <row r="10446" spans="1:13" ht="13.5">
      <c r="A10446" t="s">
        <v>44906</v>
      </c>
      <c r="B10446" t="s">
        <v>44907</v>
      </c>
      <c r="C10446" t="s">
        <v>29509</v>
      </c>
      <c r="D10446" t="s">
        <v>29510</v>
      </c>
      <c r="E10446" t="s">
        <v>18516</v>
      </c>
      <c r="F10446" t="s">
        <v>18516</v>
      </c>
      <c r="G10446" t="s">
        <v>18516</v>
      </c>
      <c r="H10446" t="s">
        <v>18516</v>
      </c>
      <c r="I10446" t="s">
        <v>18516</v>
      </c>
      <c r="J10446" t="s">
        <v>18516</v>
      </c>
      <c r="K10446" t="s">
        <v>29707</v>
      </c>
      <c r="L10446" t="s">
        <v>18516</v>
      </c>
      <c r="M10446" t="s">
        <v>18516</v>
      </c>
    </row>
    <row r="10447" spans="1:13" ht="13.5">
      <c r="A10447" t="s">
        <v>44908</v>
      </c>
      <c r="B10447" t="s">
        <v>44909</v>
      </c>
      <c r="C10447" t="s">
        <v>29509</v>
      </c>
      <c r="D10447" t="s">
        <v>29510</v>
      </c>
      <c r="E10447" t="s">
        <v>18516</v>
      </c>
      <c r="F10447" t="s">
        <v>18516</v>
      </c>
      <c r="G10447" t="s">
        <v>18516</v>
      </c>
      <c r="H10447" t="s">
        <v>18516</v>
      </c>
      <c r="I10447" t="s">
        <v>18516</v>
      </c>
      <c r="J10447" t="s">
        <v>18516</v>
      </c>
      <c r="K10447" t="s">
        <v>29707</v>
      </c>
      <c r="L10447" t="s">
        <v>18516</v>
      </c>
      <c r="M10447" t="s">
        <v>18516</v>
      </c>
    </row>
    <row r="10448" spans="1:13" ht="13.5">
      <c r="A10448" t="s">
        <v>44910</v>
      </c>
      <c r="B10448" t="s">
        <v>44911</v>
      </c>
      <c r="C10448" t="s">
        <v>29509</v>
      </c>
      <c r="D10448" t="s">
        <v>29510</v>
      </c>
      <c r="E10448" t="s">
        <v>18516</v>
      </c>
      <c r="F10448" t="s">
        <v>18516</v>
      </c>
      <c r="G10448" t="s">
        <v>18516</v>
      </c>
      <c r="H10448" t="s">
        <v>18516</v>
      </c>
      <c r="I10448" t="s">
        <v>18516</v>
      </c>
      <c r="J10448" t="s">
        <v>18516</v>
      </c>
      <c r="K10448" t="s">
        <v>29707</v>
      </c>
      <c r="L10448" t="s">
        <v>18516</v>
      </c>
      <c r="M10448" t="s">
        <v>18516</v>
      </c>
    </row>
    <row r="10449" spans="1:13" ht="13.5">
      <c r="A10449" t="s">
        <v>10203</v>
      </c>
      <c r="B10449" t="s">
        <v>44912</v>
      </c>
      <c r="C10449" t="s">
        <v>29509</v>
      </c>
      <c r="D10449" t="s">
        <v>29510</v>
      </c>
      <c r="E10449" t="s">
        <v>18516</v>
      </c>
      <c r="F10449" t="s">
        <v>18516</v>
      </c>
      <c r="G10449" t="s">
        <v>18516</v>
      </c>
      <c r="H10449" t="s">
        <v>18516</v>
      </c>
      <c r="I10449" t="s">
        <v>18516</v>
      </c>
      <c r="J10449" t="s">
        <v>18516</v>
      </c>
      <c r="K10449" t="s">
        <v>29707</v>
      </c>
      <c r="L10449" t="s">
        <v>18516</v>
      </c>
      <c r="M10449" t="s">
        <v>18516</v>
      </c>
    </row>
    <row r="10450" spans="1:13" ht="13.5">
      <c r="A10450" t="s">
        <v>10200</v>
      </c>
      <c r="B10450" t="s">
        <v>44913</v>
      </c>
      <c r="C10450" t="s">
        <v>29509</v>
      </c>
      <c r="D10450" t="s">
        <v>29510</v>
      </c>
      <c r="E10450" t="s">
        <v>18516</v>
      </c>
      <c r="F10450" t="s">
        <v>18516</v>
      </c>
      <c r="G10450" t="s">
        <v>18516</v>
      </c>
      <c r="H10450" t="s">
        <v>18516</v>
      </c>
      <c r="I10450" t="s">
        <v>18516</v>
      </c>
      <c r="J10450" t="s">
        <v>18516</v>
      </c>
      <c r="K10450" t="s">
        <v>29707</v>
      </c>
      <c r="L10450" t="s">
        <v>18516</v>
      </c>
      <c r="M10450" t="s">
        <v>18516</v>
      </c>
    </row>
    <row r="10451" spans="1:13" ht="13.5">
      <c r="A10451" t="s">
        <v>8442</v>
      </c>
      <c r="B10451" t="s">
        <v>44914</v>
      </c>
      <c r="C10451" t="s">
        <v>29509</v>
      </c>
      <c r="D10451" t="s">
        <v>29510</v>
      </c>
      <c r="E10451" s="164">
        <v>325</v>
      </c>
      <c r="F10451" s="164">
        <v>250</v>
      </c>
      <c r="G10451" s="165">
        <v>0.76</v>
      </c>
      <c r="H10451" t="s">
        <v>18516</v>
      </c>
      <c r="I10451" s="164">
        <v>89.46</v>
      </c>
      <c r="J10451" s="164">
        <v>339.46</v>
      </c>
      <c r="K10451">
        <v>158</v>
      </c>
      <c r="L10451" t="s">
        <v>18516</v>
      </c>
      <c r="M10451" t="s">
        <v>18516</v>
      </c>
    </row>
    <row r="10452" spans="1:13" ht="13.5">
      <c r="A10452" t="s">
        <v>15135</v>
      </c>
      <c r="B10452" t="s">
        <v>44915</v>
      </c>
      <c r="C10452" t="s">
        <v>29509</v>
      </c>
      <c r="D10452" t="s">
        <v>29510</v>
      </c>
      <c r="E10452" t="s">
        <v>18516</v>
      </c>
      <c r="F10452" t="s">
        <v>18516</v>
      </c>
      <c r="G10452" t="s">
        <v>18516</v>
      </c>
      <c r="H10452" t="s">
        <v>18516</v>
      </c>
      <c r="I10452" t="s">
        <v>18516</v>
      </c>
      <c r="J10452" t="s">
        <v>18516</v>
      </c>
      <c r="K10452" t="s">
        <v>29707</v>
      </c>
      <c r="L10452" t="s">
        <v>18516</v>
      </c>
      <c r="M10452" t="s">
        <v>18516</v>
      </c>
    </row>
    <row r="10453" spans="1:13" ht="13.5">
      <c r="A10453" t="s">
        <v>26991</v>
      </c>
      <c r="B10453" t="s">
        <v>44916</v>
      </c>
      <c r="C10453" t="s">
        <v>29509</v>
      </c>
      <c r="D10453" t="s">
        <v>29510</v>
      </c>
      <c r="E10453" t="s">
        <v>18516</v>
      </c>
      <c r="F10453" t="s">
        <v>18516</v>
      </c>
      <c r="G10453" t="s">
        <v>18516</v>
      </c>
      <c r="H10453" t="s">
        <v>18516</v>
      </c>
      <c r="I10453" t="s">
        <v>18516</v>
      </c>
      <c r="J10453" t="s">
        <v>18516</v>
      </c>
      <c r="K10453" t="s">
        <v>29707</v>
      </c>
      <c r="L10453" t="s">
        <v>18516</v>
      </c>
      <c r="M10453" t="s">
        <v>18516</v>
      </c>
    </row>
    <row r="10454" spans="1:13" ht="13.5">
      <c r="A10454" t="s">
        <v>44917</v>
      </c>
      <c r="B10454" t="s">
        <v>44918</v>
      </c>
      <c r="C10454" t="s">
        <v>29509</v>
      </c>
      <c r="D10454" t="s">
        <v>29510</v>
      </c>
      <c r="E10454" t="s">
        <v>18516</v>
      </c>
      <c r="F10454" t="s">
        <v>18516</v>
      </c>
      <c r="G10454" t="s">
        <v>18516</v>
      </c>
      <c r="H10454" t="s">
        <v>18516</v>
      </c>
      <c r="I10454" t="s">
        <v>18516</v>
      </c>
      <c r="J10454" t="s">
        <v>18516</v>
      </c>
      <c r="K10454" t="s">
        <v>29707</v>
      </c>
      <c r="L10454" t="s">
        <v>18516</v>
      </c>
      <c r="M10454" t="s">
        <v>18516</v>
      </c>
    </row>
    <row r="10455" spans="1:13" ht="13.5">
      <c r="A10455" t="s">
        <v>44919</v>
      </c>
      <c r="B10455" t="s">
        <v>44920</v>
      </c>
      <c r="C10455" t="s">
        <v>29509</v>
      </c>
      <c r="D10455" t="s">
        <v>29510</v>
      </c>
      <c r="E10455" t="s">
        <v>18516</v>
      </c>
      <c r="F10455" t="s">
        <v>18516</v>
      </c>
      <c r="G10455" t="s">
        <v>18516</v>
      </c>
      <c r="H10455" t="s">
        <v>18516</v>
      </c>
      <c r="I10455" t="s">
        <v>18516</v>
      </c>
      <c r="J10455" t="s">
        <v>18516</v>
      </c>
      <c r="K10455" t="s">
        <v>29707</v>
      </c>
      <c r="L10455" t="s">
        <v>18516</v>
      </c>
      <c r="M10455" t="s">
        <v>18516</v>
      </c>
    </row>
    <row r="10456" spans="1:13" ht="13.5">
      <c r="A10456" t="s">
        <v>44921</v>
      </c>
      <c r="B10456" t="s">
        <v>44922</v>
      </c>
      <c r="C10456" t="s">
        <v>29509</v>
      </c>
      <c r="D10456" t="s">
        <v>29510</v>
      </c>
      <c r="E10456" t="s">
        <v>18516</v>
      </c>
      <c r="F10456" t="s">
        <v>18516</v>
      </c>
      <c r="G10456" t="s">
        <v>18516</v>
      </c>
      <c r="H10456" t="s">
        <v>18516</v>
      </c>
      <c r="I10456" t="s">
        <v>18516</v>
      </c>
      <c r="J10456" t="s">
        <v>18516</v>
      </c>
      <c r="K10456" t="s">
        <v>29707</v>
      </c>
      <c r="L10456" t="s">
        <v>18516</v>
      </c>
      <c r="M10456" t="s">
        <v>18516</v>
      </c>
    </row>
    <row r="10457" spans="1:13" ht="13.5">
      <c r="A10457" t="s">
        <v>15130</v>
      </c>
      <c r="B10457" t="s">
        <v>40226</v>
      </c>
      <c r="C10457" t="s">
        <v>29509</v>
      </c>
      <c r="D10457" t="s">
        <v>29510</v>
      </c>
      <c r="E10457" t="s">
        <v>18516</v>
      </c>
      <c r="F10457" t="s">
        <v>18516</v>
      </c>
      <c r="G10457" t="s">
        <v>18516</v>
      </c>
      <c r="H10457" t="s">
        <v>18516</v>
      </c>
      <c r="I10457" t="s">
        <v>18516</v>
      </c>
      <c r="J10457" t="s">
        <v>18516</v>
      </c>
      <c r="K10457" t="s">
        <v>29707</v>
      </c>
      <c r="L10457" t="s">
        <v>18516</v>
      </c>
      <c r="M10457" t="s">
        <v>18516</v>
      </c>
    </row>
    <row r="10458" spans="1:13" ht="13.5">
      <c r="A10458" t="s">
        <v>10388</v>
      </c>
      <c r="B10458" t="s">
        <v>40236</v>
      </c>
      <c r="C10458" t="s">
        <v>29509</v>
      </c>
      <c r="D10458" t="s">
        <v>29510</v>
      </c>
      <c r="E10458" t="s">
        <v>18516</v>
      </c>
      <c r="F10458" t="s">
        <v>18516</v>
      </c>
      <c r="G10458" t="s">
        <v>18516</v>
      </c>
      <c r="H10458" t="s">
        <v>18516</v>
      </c>
      <c r="I10458" t="s">
        <v>18516</v>
      </c>
      <c r="J10458" t="s">
        <v>18516</v>
      </c>
      <c r="K10458" t="s">
        <v>29707</v>
      </c>
      <c r="L10458" t="s">
        <v>18516</v>
      </c>
      <c r="M10458" t="s">
        <v>18516</v>
      </c>
    </row>
    <row r="10459" spans="1:13" ht="13.5">
      <c r="A10459" t="s">
        <v>12124</v>
      </c>
      <c r="B10459" t="s">
        <v>44923</v>
      </c>
      <c r="C10459" t="s">
        <v>29509</v>
      </c>
      <c r="D10459" t="s">
        <v>29510</v>
      </c>
      <c r="E10459" t="s">
        <v>18516</v>
      </c>
      <c r="F10459" t="s">
        <v>18516</v>
      </c>
      <c r="G10459" t="s">
        <v>18516</v>
      </c>
      <c r="H10459" t="s">
        <v>18516</v>
      </c>
      <c r="I10459" t="s">
        <v>18516</v>
      </c>
      <c r="J10459" t="s">
        <v>18516</v>
      </c>
      <c r="K10459" t="s">
        <v>29707</v>
      </c>
      <c r="L10459" t="s">
        <v>18516</v>
      </c>
      <c r="M10459" t="s">
        <v>18516</v>
      </c>
    </row>
    <row r="10460" spans="1:13" ht="13.5">
      <c r="A10460" t="s">
        <v>6571</v>
      </c>
      <c r="B10460" t="s">
        <v>44924</v>
      </c>
      <c r="C10460" t="s">
        <v>29509</v>
      </c>
      <c r="D10460" t="s">
        <v>29510</v>
      </c>
      <c r="E10460" t="s">
        <v>18516</v>
      </c>
      <c r="F10460" t="s">
        <v>18516</v>
      </c>
      <c r="G10460" t="s">
        <v>18516</v>
      </c>
      <c r="H10460" t="s">
        <v>18516</v>
      </c>
      <c r="I10460" t="s">
        <v>18516</v>
      </c>
      <c r="J10460" t="s">
        <v>18516</v>
      </c>
      <c r="K10460" t="s">
        <v>29707</v>
      </c>
      <c r="L10460" t="s">
        <v>18516</v>
      </c>
      <c r="M10460" t="s">
        <v>18516</v>
      </c>
    </row>
    <row r="10461" spans="1:13" ht="13.5">
      <c r="A10461" t="s">
        <v>12073</v>
      </c>
      <c r="B10461" t="s">
        <v>44925</v>
      </c>
      <c r="C10461" t="s">
        <v>29509</v>
      </c>
      <c r="D10461" t="s">
        <v>29510</v>
      </c>
      <c r="E10461" t="s">
        <v>18516</v>
      </c>
      <c r="F10461" t="s">
        <v>18516</v>
      </c>
      <c r="G10461" t="s">
        <v>18516</v>
      </c>
      <c r="H10461" t="s">
        <v>18516</v>
      </c>
      <c r="I10461" t="s">
        <v>18516</v>
      </c>
      <c r="J10461" t="s">
        <v>18516</v>
      </c>
      <c r="K10461" t="s">
        <v>29707</v>
      </c>
      <c r="L10461" t="s">
        <v>18516</v>
      </c>
      <c r="M10461" t="s">
        <v>18516</v>
      </c>
    </row>
    <row r="10462" spans="1:13" ht="13.5">
      <c r="A10462" t="s">
        <v>44926</v>
      </c>
      <c r="B10462" t="s">
        <v>44927</v>
      </c>
      <c r="C10462" t="s">
        <v>29509</v>
      </c>
      <c r="D10462" t="s">
        <v>29510</v>
      </c>
      <c r="E10462" t="s">
        <v>18516</v>
      </c>
      <c r="F10462" t="s">
        <v>18516</v>
      </c>
      <c r="G10462" t="s">
        <v>18516</v>
      </c>
      <c r="H10462" t="s">
        <v>18516</v>
      </c>
      <c r="I10462" t="s">
        <v>18516</v>
      </c>
      <c r="J10462" t="s">
        <v>18516</v>
      </c>
      <c r="K10462" t="s">
        <v>29707</v>
      </c>
      <c r="L10462" t="s">
        <v>18516</v>
      </c>
      <c r="M10462" t="s">
        <v>18516</v>
      </c>
    </row>
    <row r="10463" spans="1:13" ht="13.5">
      <c r="A10463" t="s">
        <v>16497</v>
      </c>
      <c r="B10463" t="s">
        <v>31645</v>
      </c>
      <c r="C10463" t="s">
        <v>29509</v>
      </c>
      <c r="D10463" t="s">
        <v>29510</v>
      </c>
      <c r="E10463" t="s">
        <v>18516</v>
      </c>
      <c r="F10463" t="s">
        <v>18516</v>
      </c>
      <c r="G10463" t="s">
        <v>18516</v>
      </c>
      <c r="H10463" t="s">
        <v>18516</v>
      </c>
      <c r="I10463" t="s">
        <v>18516</v>
      </c>
      <c r="J10463" t="s">
        <v>18516</v>
      </c>
      <c r="K10463" t="s">
        <v>29707</v>
      </c>
      <c r="L10463" t="s">
        <v>18516</v>
      </c>
      <c r="M10463" t="s">
        <v>18516</v>
      </c>
    </row>
    <row r="10464" spans="1:13" ht="13.5">
      <c r="A10464" t="s">
        <v>44928</v>
      </c>
      <c r="B10464" t="s">
        <v>44929</v>
      </c>
      <c r="C10464" t="s">
        <v>29509</v>
      </c>
      <c r="D10464" t="s">
        <v>29510</v>
      </c>
      <c r="E10464" t="s">
        <v>18516</v>
      </c>
      <c r="F10464" t="s">
        <v>18516</v>
      </c>
      <c r="G10464" t="s">
        <v>18516</v>
      </c>
      <c r="H10464" t="s">
        <v>18516</v>
      </c>
      <c r="I10464" t="s">
        <v>18516</v>
      </c>
      <c r="J10464" t="s">
        <v>18516</v>
      </c>
      <c r="K10464" t="s">
        <v>29707</v>
      </c>
      <c r="L10464" t="s">
        <v>18516</v>
      </c>
      <c r="M10464" t="s">
        <v>18516</v>
      </c>
    </row>
    <row r="10465" spans="1:13" ht="13.5">
      <c r="A10465" t="s">
        <v>5640</v>
      </c>
      <c r="B10465" t="s">
        <v>44930</v>
      </c>
      <c r="C10465" t="s">
        <v>29509</v>
      </c>
      <c r="D10465" t="s">
        <v>29510</v>
      </c>
      <c r="E10465" t="s">
        <v>18516</v>
      </c>
      <c r="F10465" t="s">
        <v>18516</v>
      </c>
      <c r="G10465" t="s">
        <v>18516</v>
      </c>
      <c r="H10465" t="s">
        <v>18516</v>
      </c>
      <c r="I10465" t="s">
        <v>18516</v>
      </c>
      <c r="J10465" t="s">
        <v>18516</v>
      </c>
      <c r="K10465" t="s">
        <v>29707</v>
      </c>
      <c r="L10465" t="s">
        <v>18516</v>
      </c>
      <c r="M10465" t="s">
        <v>18516</v>
      </c>
    </row>
    <row r="10466" spans="1:13" ht="13.5">
      <c r="A10466" t="s">
        <v>6334</v>
      </c>
      <c r="B10466" t="s">
        <v>44931</v>
      </c>
      <c r="C10466" t="s">
        <v>29509</v>
      </c>
      <c r="D10466" t="s">
        <v>29510</v>
      </c>
      <c r="E10466" t="s">
        <v>18516</v>
      </c>
      <c r="F10466" t="s">
        <v>18516</v>
      </c>
      <c r="G10466" t="s">
        <v>18516</v>
      </c>
      <c r="H10466" t="s">
        <v>18516</v>
      </c>
      <c r="I10466" t="s">
        <v>18516</v>
      </c>
      <c r="J10466" t="s">
        <v>18516</v>
      </c>
      <c r="K10466" t="s">
        <v>29707</v>
      </c>
      <c r="L10466" t="s">
        <v>18516</v>
      </c>
      <c r="M10466" t="s">
        <v>18516</v>
      </c>
    </row>
    <row r="10467" spans="1:13" ht="13.5">
      <c r="A10467" t="s">
        <v>6340</v>
      </c>
      <c r="B10467" t="s">
        <v>44932</v>
      </c>
      <c r="C10467" t="s">
        <v>29509</v>
      </c>
      <c r="D10467" t="s">
        <v>29510</v>
      </c>
      <c r="E10467" t="s">
        <v>18516</v>
      </c>
      <c r="F10467" t="s">
        <v>18516</v>
      </c>
      <c r="G10467" t="s">
        <v>18516</v>
      </c>
      <c r="H10467" t="s">
        <v>18516</v>
      </c>
      <c r="I10467" t="s">
        <v>18516</v>
      </c>
      <c r="J10467" t="s">
        <v>18516</v>
      </c>
      <c r="K10467" t="s">
        <v>29707</v>
      </c>
      <c r="L10467" t="s">
        <v>18516</v>
      </c>
      <c r="M10467" t="s">
        <v>18516</v>
      </c>
    </row>
    <row r="10468" spans="1:13" ht="13.5">
      <c r="A10468" t="s">
        <v>6907</v>
      </c>
      <c r="B10468" t="s">
        <v>44933</v>
      </c>
      <c r="C10468" t="s">
        <v>29509</v>
      </c>
      <c r="D10468" t="s">
        <v>29510</v>
      </c>
      <c r="E10468" t="s">
        <v>18516</v>
      </c>
      <c r="F10468" t="s">
        <v>18516</v>
      </c>
      <c r="G10468" t="s">
        <v>18516</v>
      </c>
      <c r="H10468" t="s">
        <v>18516</v>
      </c>
      <c r="I10468" t="s">
        <v>18516</v>
      </c>
      <c r="J10468" t="s">
        <v>18516</v>
      </c>
      <c r="K10468" t="s">
        <v>29707</v>
      </c>
      <c r="L10468" t="s">
        <v>18516</v>
      </c>
      <c r="M10468" t="s">
        <v>18516</v>
      </c>
    </row>
    <row r="10469" spans="1:13" ht="13.5">
      <c r="A10469" t="s">
        <v>6904</v>
      </c>
      <c r="B10469" t="s">
        <v>44934</v>
      </c>
      <c r="C10469" t="s">
        <v>29509</v>
      </c>
      <c r="D10469" t="s">
        <v>29510</v>
      </c>
      <c r="E10469" t="s">
        <v>18516</v>
      </c>
      <c r="F10469" t="s">
        <v>18516</v>
      </c>
      <c r="G10469" t="s">
        <v>18516</v>
      </c>
      <c r="H10469" t="s">
        <v>18516</v>
      </c>
      <c r="I10469" t="s">
        <v>18516</v>
      </c>
      <c r="J10469" t="s">
        <v>18516</v>
      </c>
      <c r="K10469" t="s">
        <v>29707</v>
      </c>
      <c r="L10469" t="s">
        <v>18516</v>
      </c>
      <c r="M10469" t="s">
        <v>18516</v>
      </c>
    </row>
    <row r="10470" spans="1:13" ht="13.5">
      <c r="A10470" t="s">
        <v>3937</v>
      </c>
      <c r="B10470" t="s">
        <v>44935</v>
      </c>
      <c r="C10470" t="s">
        <v>29509</v>
      </c>
      <c r="D10470" t="s">
        <v>29510</v>
      </c>
      <c r="E10470" t="s">
        <v>18516</v>
      </c>
      <c r="F10470" t="s">
        <v>18516</v>
      </c>
      <c r="G10470" t="s">
        <v>18516</v>
      </c>
      <c r="H10470" t="s">
        <v>18516</v>
      </c>
      <c r="I10470" t="s">
        <v>18516</v>
      </c>
      <c r="J10470" t="s">
        <v>18516</v>
      </c>
      <c r="K10470" t="s">
        <v>29707</v>
      </c>
      <c r="L10470" t="s">
        <v>18516</v>
      </c>
      <c r="M10470" t="s">
        <v>18516</v>
      </c>
    </row>
    <row r="10471" spans="1:13" ht="13.5">
      <c r="A10471" t="s">
        <v>44936</v>
      </c>
      <c r="B10471" t="s">
        <v>44937</v>
      </c>
      <c r="C10471" t="s">
        <v>29509</v>
      </c>
      <c r="D10471" t="s">
        <v>29510</v>
      </c>
      <c r="E10471" t="s">
        <v>18516</v>
      </c>
      <c r="F10471" t="s">
        <v>18516</v>
      </c>
      <c r="G10471" t="s">
        <v>18516</v>
      </c>
      <c r="H10471" t="s">
        <v>18516</v>
      </c>
      <c r="I10471" t="s">
        <v>18516</v>
      </c>
      <c r="J10471" t="s">
        <v>18516</v>
      </c>
      <c r="K10471" t="s">
        <v>29707</v>
      </c>
      <c r="L10471" t="s">
        <v>18516</v>
      </c>
      <c r="M10471" t="s">
        <v>18516</v>
      </c>
    </row>
    <row r="10472" spans="1:13" ht="13.5">
      <c r="A10472" t="s">
        <v>44938</v>
      </c>
      <c r="B10472" t="s">
        <v>44939</v>
      </c>
      <c r="C10472" t="s">
        <v>29509</v>
      </c>
      <c r="D10472" t="s">
        <v>29510</v>
      </c>
      <c r="E10472" t="s">
        <v>18516</v>
      </c>
      <c r="F10472" t="s">
        <v>18516</v>
      </c>
      <c r="G10472" t="s">
        <v>18516</v>
      </c>
      <c r="H10472" t="s">
        <v>18516</v>
      </c>
      <c r="I10472" t="s">
        <v>18516</v>
      </c>
      <c r="J10472" t="s">
        <v>18516</v>
      </c>
      <c r="K10472" t="s">
        <v>29707</v>
      </c>
      <c r="L10472" t="s">
        <v>18516</v>
      </c>
      <c r="M10472" t="s">
        <v>18516</v>
      </c>
    </row>
    <row r="10473" spans="1:13" ht="13.5">
      <c r="A10473" t="s">
        <v>44940</v>
      </c>
      <c r="B10473" t="s">
        <v>44941</v>
      </c>
      <c r="C10473" t="s">
        <v>29509</v>
      </c>
      <c r="D10473" t="s">
        <v>29510</v>
      </c>
      <c r="E10473" t="s">
        <v>18516</v>
      </c>
      <c r="F10473" t="s">
        <v>18516</v>
      </c>
      <c r="G10473" t="s">
        <v>18516</v>
      </c>
      <c r="H10473" t="s">
        <v>18516</v>
      </c>
      <c r="I10473" t="s">
        <v>18516</v>
      </c>
      <c r="J10473" t="s">
        <v>18516</v>
      </c>
      <c r="K10473" t="s">
        <v>29707</v>
      </c>
      <c r="L10473" t="s">
        <v>18516</v>
      </c>
      <c r="M10473" t="s">
        <v>18516</v>
      </c>
    </row>
    <row r="10474" spans="1:13" ht="13.5">
      <c r="A10474" t="s">
        <v>3485</v>
      </c>
      <c r="B10474" t="s">
        <v>44942</v>
      </c>
      <c r="C10474" t="s">
        <v>29509</v>
      </c>
      <c r="D10474" t="s">
        <v>29510</v>
      </c>
      <c r="E10474" s="164">
        <v>169</v>
      </c>
      <c r="F10474" s="164">
        <v>145</v>
      </c>
      <c r="G10474" s="165">
        <v>0.85</v>
      </c>
      <c r="H10474" t="s">
        <v>18516</v>
      </c>
      <c r="I10474" s="164">
        <v>50.77</v>
      </c>
      <c r="J10474" s="164">
        <v>195.77</v>
      </c>
      <c r="K10474">
        <v>207</v>
      </c>
      <c r="L10474" t="s">
        <v>18516</v>
      </c>
      <c r="M10474" t="s">
        <v>18516</v>
      </c>
    </row>
    <row r="10475" spans="1:13" ht="13.5">
      <c r="A10475" t="s">
        <v>4554</v>
      </c>
      <c r="B10475" t="s">
        <v>44943</v>
      </c>
      <c r="C10475" t="s">
        <v>29509</v>
      </c>
      <c r="D10475" t="s">
        <v>29510</v>
      </c>
      <c r="E10475" t="s">
        <v>18516</v>
      </c>
      <c r="F10475" t="s">
        <v>18516</v>
      </c>
      <c r="G10475" t="s">
        <v>18516</v>
      </c>
      <c r="H10475" t="s">
        <v>18516</v>
      </c>
      <c r="I10475" t="s">
        <v>18516</v>
      </c>
      <c r="J10475" t="s">
        <v>18516</v>
      </c>
      <c r="K10475" t="s">
        <v>29707</v>
      </c>
      <c r="L10475" t="s">
        <v>18516</v>
      </c>
      <c r="M10475" t="s">
        <v>18516</v>
      </c>
    </row>
    <row r="10476" spans="1:13" ht="13.5">
      <c r="A10476" t="s">
        <v>3899</v>
      </c>
      <c r="B10476" t="s">
        <v>44944</v>
      </c>
      <c r="C10476" t="s">
        <v>29509</v>
      </c>
      <c r="D10476" t="s">
        <v>29510</v>
      </c>
      <c r="E10476" t="s">
        <v>18516</v>
      </c>
      <c r="F10476" t="s">
        <v>18516</v>
      </c>
      <c r="G10476" t="s">
        <v>18516</v>
      </c>
      <c r="H10476" t="s">
        <v>18516</v>
      </c>
      <c r="I10476" t="s">
        <v>18516</v>
      </c>
      <c r="J10476" t="s">
        <v>18516</v>
      </c>
      <c r="K10476" t="s">
        <v>29707</v>
      </c>
      <c r="L10476" t="s">
        <v>18516</v>
      </c>
      <c r="M10476" t="s">
        <v>18516</v>
      </c>
    </row>
    <row r="10477" spans="1:13" ht="13.5">
      <c r="A10477" t="s">
        <v>3896</v>
      </c>
      <c r="B10477" t="s">
        <v>44945</v>
      </c>
      <c r="C10477" t="s">
        <v>29509</v>
      </c>
      <c r="D10477" t="s">
        <v>29510</v>
      </c>
      <c r="E10477" t="s">
        <v>18516</v>
      </c>
      <c r="F10477" t="s">
        <v>18516</v>
      </c>
      <c r="G10477" t="s">
        <v>18516</v>
      </c>
      <c r="H10477" t="s">
        <v>18516</v>
      </c>
      <c r="I10477" t="s">
        <v>18516</v>
      </c>
      <c r="J10477" t="s">
        <v>18516</v>
      </c>
      <c r="K10477" t="s">
        <v>29707</v>
      </c>
      <c r="L10477" t="s">
        <v>18516</v>
      </c>
      <c r="M10477" t="s">
        <v>18516</v>
      </c>
    </row>
    <row r="10478" spans="1:13" ht="13.5">
      <c r="A10478" t="s">
        <v>109</v>
      </c>
      <c r="B10478" t="s">
        <v>44946</v>
      </c>
      <c r="C10478" t="s">
        <v>29509</v>
      </c>
      <c r="D10478" t="s">
        <v>29510</v>
      </c>
      <c r="E10478" t="s">
        <v>18516</v>
      </c>
      <c r="F10478" t="s">
        <v>18516</v>
      </c>
      <c r="G10478" t="s">
        <v>18516</v>
      </c>
      <c r="H10478" t="s">
        <v>18516</v>
      </c>
      <c r="I10478" t="s">
        <v>18516</v>
      </c>
      <c r="J10478" t="s">
        <v>18516</v>
      </c>
      <c r="K10478" t="s">
        <v>29707</v>
      </c>
      <c r="L10478" t="s">
        <v>18516</v>
      </c>
      <c r="M10478" t="s">
        <v>18516</v>
      </c>
    </row>
    <row r="10479" spans="1:13" ht="13.5">
      <c r="A10479" t="s">
        <v>106</v>
      </c>
      <c r="B10479" t="s">
        <v>44947</v>
      </c>
      <c r="C10479" t="s">
        <v>29509</v>
      </c>
      <c r="D10479" t="s">
        <v>29510</v>
      </c>
      <c r="E10479" t="s">
        <v>18516</v>
      </c>
      <c r="F10479" t="s">
        <v>18516</v>
      </c>
      <c r="G10479" t="s">
        <v>18516</v>
      </c>
      <c r="H10479" t="s">
        <v>18516</v>
      </c>
      <c r="I10479" t="s">
        <v>18516</v>
      </c>
      <c r="J10479" t="s">
        <v>18516</v>
      </c>
      <c r="K10479" t="s">
        <v>29707</v>
      </c>
      <c r="L10479" t="s">
        <v>18516</v>
      </c>
      <c r="M10479" t="s">
        <v>18516</v>
      </c>
    </row>
    <row r="10480" spans="1:13" ht="13.5">
      <c r="A10480" t="s">
        <v>1638</v>
      </c>
      <c r="B10480" t="s">
        <v>44948</v>
      </c>
      <c r="C10480" t="s">
        <v>29509</v>
      </c>
      <c r="D10480" t="s">
        <v>29510</v>
      </c>
      <c r="E10480" t="s">
        <v>18516</v>
      </c>
      <c r="F10480" t="s">
        <v>18516</v>
      </c>
      <c r="G10480" t="s">
        <v>18516</v>
      </c>
      <c r="H10480" t="s">
        <v>18516</v>
      </c>
      <c r="I10480" t="s">
        <v>18516</v>
      </c>
      <c r="J10480" t="s">
        <v>18516</v>
      </c>
      <c r="K10480" t="s">
        <v>29707</v>
      </c>
      <c r="L10480" t="s">
        <v>18516</v>
      </c>
      <c r="M10480" t="s">
        <v>18516</v>
      </c>
    </row>
    <row r="10481" spans="1:13" ht="13.5">
      <c r="A10481" t="s">
        <v>1632</v>
      </c>
      <c r="B10481" t="s">
        <v>44949</v>
      </c>
      <c r="C10481" t="s">
        <v>29509</v>
      </c>
      <c r="D10481" t="s">
        <v>29510</v>
      </c>
      <c r="E10481" t="s">
        <v>18516</v>
      </c>
      <c r="F10481" t="s">
        <v>18516</v>
      </c>
      <c r="G10481" t="s">
        <v>18516</v>
      </c>
      <c r="H10481" t="s">
        <v>18516</v>
      </c>
      <c r="I10481" t="s">
        <v>18516</v>
      </c>
      <c r="J10481" t="s">
        <v>18516</v>
      </c>
      <c r="K10481" t="s">
        <v>29707</v>
      </c>
      <c r="L10481" t="s">
        <v>18516</v>
      </c>
      <c r="M10481" t="s">
        <v>18516</v>
      </c>
    </row>
    <row r="10482" spans="1:13" ht="13.5">
      <c r="A10482" t="s">
        <v>1635</v>
      </c>
      <c r="B10482" t="s">
        <v>44950</v>
      </c>
      <c r="C10482" t="s">
        <v>29509</v>
      </c>
      <c r="D10482" t="s">
        <v>29510</v>
      </c>
      <c r="E10482" t="s">
        <v>18516</v>
      </c>
      <c r="F10482" t="s">
        <v>18516</v>
      </c>
      <c r="G10482" t="s">
        <v>18516</v>
      </c>
      <c r="H10482" t="s">
        <v>18516</v>
      </c>
      <c r="I10482" t="s">
        <v>18516</v>
      </c>
      <c r="J10482" t="s">
        <v>18516</v>
      </c>
      <c r="K10482" t="s">
        <v>29707</v>
      </c>
      <c r="L10482" t="s">
        <v>18516</v>
      </c>
      <c r="M10482" t="s">
        <v>18516</v>
      </c>
    </row>
    <row r="10483" spans="1:13" ht="13.5">
      <c r="A10483" t="s">
        <v>6590</v>
      </c>
      <c r="B10483" t="s">
        <v>44951</v>
      </c>
      <c r="C10483" t="s">
        <v>29509</v>
      </c>
      <c r="D10483" t="s">
        <v>29510</v>
      </c>
      <c r="E10483" t="s">
        <v>18516</v>
      </c>
      <c r="F10483" t="s">
        <v>18516</v>
      </c>
      <c r="G10483" t="s">
        <v>18516</v>
      </c>
      <c r="H10483" t="s">
        <v>18516</v>
      </c>
      <c r="I10483" t="s">
        <v>18516</v>
      </c>
      <c r="J10483" t="s">
        <v>18516</v>
      </c>
      <c r="K10483" t="s">
        <v>29707</v>
      </c>
      <c r="L10483" t="s">
        <v>18516</v>
      </c>
      <c r="M10483" t="s">
        <v>18516</v>
      </c>
    </row>
    <row r="10484" spans="1:13" ht="13.5">
      <c r="A10484" t="s">
        <v>6587</v>
      </c>
      <c r="B10484" t="s">
        <v>44952</v>
      </c>
      <c r="C10484" t="s">
        <v>29509</v>
      </c>
      <c r="D10484" t="s">
        <v>29510</v>
      </c>
      <c r="E10484" t="s">
        <v>18516</v>
      </c>
      <c r="F10484" t="s">
        <v>18516</v>
      </c>
      <c r="G10484" t="s">
        <v>18516</v>
      </c>
      <c r="H10484" t="s">
        <v>18516</v>
      </c>
      <c r="I10484" t="s">
        <v>18516</v>
      </c>
      <c r="J10484" t="s">
        <v>18516</v>
      </c>
      <c r="K10484" t="s">
        <v>29707</v>
      </c>
      <c r="L10484" t="s">
        <v>18516</v>
      </c>
      <c r="M10484" t="s">
        <v>18516</v>
      </c>
    </row>
    <row r="10485" spans="1:13" ht="13.5">
      <c r="A10485" t="s">
        <v>7305</v>
      </c>
      <c r="B10485" t="s">
        <v>44953</v>
      </c>
      <c r="C10485" t="s">
        <v>29509</v>
      </c>
      <c r="D10485" t="s">
        <v>29510</v>
      </c>
      <c r="E10485" t="s">
        <v>18516</v>
      </c>
      <c r="F10485" t="s">
        <v>18516</v>
      </c>
      <c r="G10485" t="s">
        <v>18516</v>
      </c>
      <c r="H10485" t="s">
        <v>18516</v>
      </c>
      <c r="I10485" t="s">
        <v>18516</v>
      </c>
      <c r="J10485" t="s">
        <v>18516</v>
      </c>
      <c r="K10485" t="s">
        <v>29707</v>
      </c>
      <c r="L10485" t="s">
        <v>18516</v>
      </c>
      <c r="M10485" t="s">
        <v>18516</v>
      </c>
    </row>
    <row r="10486" spans="1:13" ht="13.5">
      <c r="A10486" t="s">
        <v>7302</v>
      </c>
      <c r="B10486" t="s">
        <v>44954</v>
      </c>
      <c r="C10486" t="s">
        <v>29509</v>
      </c>
      <c r="D10486" t="s">
        <v>29510</v>
      </c>
      <c r="E10486" t="s">
        <v>18516</v>
      </c>
      <c r="F10486" t="s">
        <v>18516</v>
      </c>
      <c r="G10486" t="s">
        <v>18516</v>
      </c>
      <c r="H10486" t="s">
        <v>18516</v>
      </c>
      <c r="I10486" t="s">
        <v>18516</v>
      </c>
      <c r="J10486" t="s">
        <v>18516</v>
      </c>
      <c r="K10486" t="s">
        <v>29707</v>
      </c>
      <c r="L10486" t="s">
        <v>18516</v>
      </c>
      <c r="M10486" t="s">
        <v>18516</v>
      </c>
    </row>
    <row r="10487" spans="1:13" ht="13.5">
      <c r="A10487" t="s">
        <v>7311</v>
      </c>
      <c r="B10487" t="s">
        <v>44955</v>
      </c>
      <c r="C10487" t="s">
        <v>29509</v>
      </c>
      <c r="D10487" t="s">
        <v>29510</v>
      </c>
      <c r="E10487" t="s">
        <v>18516</v>
      </c>
      <c r="F10487" t="s">
        <v>18516</v>
      </c>
      <c r="G10487" t="s">
        <v>18516</v>
      </c>
      <c r="H10487" t="s">
        <v>18516</v>
      </c>
      <c r="I10487" t="s">
        <v>18516</v>
      </c>
      <c r="J10487" t="s">
        <v>18516</v>
      </c>
      <c r="K10487" t="s">
        <v>29707</v>
      </c>
      <c r="L10487" t="s">
        <v>18516</v>
      </c>
      <c r="M10487" t="s">
        <v>18516</v>
      </c>
    </row>
    <row r="10488" spans="1:13" ht="13.5">
      <c r="A10488" t="s">
        <v>7308</v>
      </c>
      <c r="B10488" t="s">
        <v>44956</v>
      </c>
      <c r="C10488" t="s">
        <v>29509</v>
      </c>
      <c r="D10488" t="s">
        <v>29510</v>
      </c>
      <c r="E10488" t="s">
        <v>18516</v>
      </c>
      <c r="F10488" t="s">
        <v>18516</v>
      </c>
      <c r="G10488" t="s">
        <v>18516</v>
      </c>
      <c r="H10488" t="s">
        <v>18516</v>
      </c>
      <c r="I10488" t="s">
        <v>18516</v>
      </c>
      <c r="J10488" t="s">
        <v>18516</v>
      </c>
      <c r="K10488" t="s">
        <v>29707</v>
      </c>
      <c r="L10488" t="s">
        <v>18516</v>
      </c>
      <c r="M10488" t="s">
        <v>18516</v>
      </c>
    </row>
    <row r="10489" spans="1:13" ht="13.5">
      <c r="A10489" t="s">
        <v>44957</v>
      </c>
      <c r="B10489" t="s">
        <v>44958</v>
      </c>
      <c r="C10489" t="s">
        <v>29509</v>
      </c>
      <c r="D10489" t="s">
        <v>29510</v>
      </c>
      <c r="E10489" t="s">
        <v>18516</v>
      </c>
      <c r="F10489" t="s">
        <v>18516</v>
      </c>
      <c r="G10489" t="s">
        <v>18516</v>
      </c>
      <c r="H10489" t="s">
        <v>18516</v>
      </c>
      <c r="I10489" t="s">
        <v>18516</v>
      </c>
      <c r="J10489" t="s">
        <v>18516</v>
      </c>
      <c r="K10489" t="s">
        <v>29707</v>
      </c>
      <c r="L10489" t="s">
        <v>18516</v>
      </c>
      <c r="M10489" t="s">
        <v>18516</v>
      </c>
    </row>
    <row r="10490" spans="1:13" ht="13.5">
      <c r="A10490" t="s">
        <v>44959</v>
      </c>
      <c r="B10490" t="s">
        <v>44960</v>
      </c>
      <c r="C10490" t="s">
        <v>29509</v>
      </c>
      <c r="D10490" t="s">
        <v>29510</v>
      </c>
      <c r="E10490" t="s">
        <v>18516</v>
      </c>
      <c r="F10490" t="s">
        <v>18516</v>
      </c>
      <c r="G10490" t="s">
        <v>18516</v>
      </c>
      <c r="H10490" t="s">
        <v>18516</v>
      </c>
      <c r="I10490" t="s">
        <v>18516</v>
      </c>
      <c r="J10490" t="s">
        <v>18516</v>
      </c>
      <c r="K10490" t="s">
        <v>29707</v>
      </c>
      <c r="L10490" t="s">
        <v>18516</v>
      </c>
      <c r="M10490" t="s">
        <v>18516</v>
      </c>
    </row>
    <row r="10491" spans="1:13" ht="13.5">
      <c r="A10491" t="s">
        <v>2725</v>
      </c>
      <c r="B10491" t="s">
        <v>44961</v>
      </c>
      <c r="C10491" t="s">
        <v>29509</v>
      </c>
      <c r="D10491" t="s">
        <v>29510</v>
      </c>
      <c r="E10491" t="s">
        <v>18516</v>
      </c>
      <c r="F10491" t="s">
        <v>18516</v>
      </c>
      <c r="G10491" t="s">
        <v>18516</v>
      </c>
      <c r="H10491" t="s">
        <v>18516</v>
      </c>
      <c r="I10491" t="s">
        <v>18516</v>
      </c>
      <c r="J10491" t="s">
        <v>18516</v>
      </c>
      <c r="K10491" t="s">
        <v>29707</v>
      </c>
      <c r="L10491" t="s">
        <v>18516</v>
      </c>
      <c r="M10491" t="s">
        <v>18516</v>
      </c>
    </row>
    <row r="10492" spans="1:13" ht="13.5">
      <c r="A10492" t="s">
        <v>44962</v>
      </c>
      <c r="B10492" t="s">
        <v>44963</v>
      </c>
      <c r="C10492" t="s">
        <v>29509</v>
      </c>
      <c r="D10492" t="s">
        <v>29510</v>
      </c>
      <c r="E10492" t="s">
        <v>18516</v>
      </c>
      <c r="F10492" t="s">
        <v>18516</v>
      </c>
      <c r="G10492" t="s">
        <v>18516</v>
      </c>
      <c r="H10492" t="s">
        <v>18516</v>
      </c>
      <c r="I10492" t="s">
        <v>18516</v>
      </c>
      <c r="J10492" t="s">
        <v>18516</v>
      </c>
      <c r="K10492" t="s">
        <v>29707</v>
      </c>
      <c r="L10492" t="s">
        <v>18516</v>
      </c>
      <c r="M10492" t="s">
        <v>18516</v>
      </c>
    </row>
    <row r="10493" spans="1:13" ht="13.5">
      <c r="A10493" t="s">
        <v>1623</v>
      </c>
      <c r="B10493" t="s">
        <v>44964</v>
      </c>
      <c r="C10493" t="s">
        <v>29509</v>
      </c>
      <c r="D10493" t="s">
        <v>29510</v>
      </c>
      <c r="E10493" t="s">
        <v>18516</v>
      </c>
      <c r="F10493" t="s">
        <v>18516</v>
      </c>
      <c r="G10493" t="s">
        <v>18516</v>
      </c>
      <c r="H10493" t="s">
        <v>18516</v>
      </c>
      <c r="I10493" t="s">
        <v>18516</v>
      </c>
      <c r="J10493" t="s">
        <v>18516</v>
      </c>
      <c r="K10493" t="s">
        <v>29707</v>
      </c>
      <c r="L10493" t="s">
        <v>18516</v>
      </c>
      <c r="M10493" t="s">
        <v>18516</v>
      </c>
    </row>
    <row r="10494" spans="1:13" ht="13.5">
      <c r="A10494" t="s">
        <v>44965</v>
      </c>
      <c r="B10494" t="s">
        <v>44966</v>
      </c>
      <c r="C10494" t="s">
        <v>29509</v>
      </c>
      <c r="D10494" t="s">
        <v>29510</v>
      </c>
      <c r="E10494" t="s">
        <v>18516</v>
      </c>
      <c r="F10494" t="s">
        <v>18516</v>
      </c>
      <c r="G10494" t="s">
        <v>18516</v>
      </c>
      <c r="H10494" t="s">
        <v>18516</v>
      </c>
      <c r="I10494" t="s">
        <v>18516</v>
      </c>
      <c r="J10494" t="s">
        <v>18516</v>
      </c>
      <c r="K10494" t="s">
        <v>29707</v>
      </c>
      <c r="L10494" t="s">
        <v>18516</v>
      </c>
      <c r="M10494" t="s">
        <v>18516</v>
      </c>
    </row>
    <row r="10495" spans="1:13" ht="13.5">
      <c r="A10495" t="s">
        <v>4284</v>
      </c>
      <c r="B10495" t="s">
        <v>44967</v>
      </c>
      <c r="C10495" t="s">
        <v>29509</v>
      </c>
      <c r="D10495" t="s">
        <v>29510</v>
      </c>
      <c r="E10495" t="s">
        <v>18516</v>
      </c>
      <c r="F10495" t="s">
        <v>18516</v>
      </c>
      <c r="G10495" t="s">
        <v>18516</v>
      </c>
      <c r="H10495" t="s">
        <v>18516</v>
      </c>
      <c r="I10495" t="s">
        <v>18516</v>
      </c>
      <c r="J10495" t="s">
        <v>18516</v>
      </c>
      <c r="K10495" t="s">
        <v>29707</v>
      </c>
      <c r="L10495" t="s">
        <v>18516</v>
      </c>
      <c r="M10495" t="s">
        <v>18516</v>
      </c>
    </row>
    <row r="10496" spans="1:13" ht="13.5">
      <c r="A10496" t="s">
        <v>44968</v>
      </c>
      <c r="B10496" t="s">
        <v>44969</v>
      </c>
      <c r="C10496" t="s">
        <v>29509</v>
      </c>
      <c r="D10496" t="s">
        <v>29510</v>
      </c>
      <c r="E10496" t="s">
        <v>18516</v>
      </c>
      <c r="F10496" t="s">
        <v>18516</v>
      </c>
      <c r="G10496" t="s">
        <v>18516</v>
      </c>
      <c r="H10496" t="s">
        <v>18516</v>
      </c>
      <c r="I10496" t="s">
        <v>18516</v>
      </c>
      <c r="J10496" t="s">
        <v>18516</v>
      </c>
      <c r="K10496" t="s">
        <v>29707</v>
      </c>
      <c r="L10496" t="s">
        <v>18516</v>
      </c>
      <c r="M10496" t="s">
        <v>18516</v>
      </c>
    </row>
    <row r="10497" spans="1:13" ht="13.5">
      <c r="A10497" t="s">
        <v>12103</v>
      </c>
      <c r="B10497" t="s">
        <v>44970</v>
      </c>
      <c r="C10497" t="s">
        <v>29509</v>
      </c>
      <c r="D10497" t="s">
        <v>29510</v>
      </c>
      <c r="E10497" t="s">
        <v>18516</v>
      </c>
      <c r="F10497" t="s">
        <v>18516</v>
      </c>
      <c r="G10497" t="s">
        <v>18516</v>
      </c>
      <c r="H10497" t="s">
        <v>18516</v>
      </c>
      <c r="I10497" t="s">
        <v>18516</v>
      </c>
      <c r="J10497" t="s">
        <v>18516</v>
      </c>
      <c r="K10497" t="s">
        <v>29707</v>
      </c>
      <c r="L10497" t="s">
        <v>18516</v>
      </c>
      <c r="M10497" t="s">
        <v>18516</v>
      </c>
    </row>
    <row r="10498" spans="1:13" ht="13.5">
      <c r="A10498" t="s">
        <v>12100</v>
      </c>
      <c r="B10498" t="s">
        <v>44971</v>
      </c>
      <c r="C10498" t="s">
        <v>29509</v>
      </c>
      <c r="D10498" t="s">
        <v>29510</v>
      </c>
      <c r="E10498" t="s">
        <v>18516</v>
      </c>
      <c r="F10498" t="s">
        <v>18516</v>
      </c>
      <c r="G10498" t="s">
        <v>18516</v>
      </c>
      <c r="H10498" t="s">
        <v>18516</v>
      </c>
      <c r="I10498" t="s">
        <v>18516</v>
      </c>
      <c r="J10498" t="s">
        <v>18516</v>
      </c>
      <c r="K10498" t="s">
        <v>29707</v>
      </c>
      <c r="L10498" t="s">
        <v>18516</v>
      </c>
      <c r="M10498" t="s">
        <v>18516</v>
      </c>
    </row>
    <row r="10499" spans="1:13" ht="13.5">
      <c r="A10499" t="s">
        <v>44972</v>
      </c>
      <c r="B10499" t="s">
        <v>44973</v>
      </c>
      <c r="C10499" t="s">
        <v>29509</v>
      </c>
      <c r="D10499" t="s">
        <v>29510</v>
      </c>
      <c r="E10499" t="s">
        <v>18516</v>
      </c>
      <c r="F10499" t="s">
        <v>18516</v>
      </c>
      <c r="G10499" t="s">
        <v>18516</v>
      </c>
      <c r="H10499" t="s">
        <v>18516</v>
      </c>
      <c r="I10499" t="s">
        <v>18516</v>
      </c>
      <c r="J10499" t="s">
        <v>18516</v>
      </c>
      <c r="K10499" t="s">
        <v>29707</v>
      </c>
      <c r="L10499" t="s">
        <v>18516</v>
      </c>
      <c r="M10499" t="s">
        <v>18516</v>
      </c>
    </row>
    <row r="10500" spans="1:13" ht="13.5">
      <c r="A10500" t="s">
        <v>44974</v>
      </c>
      <c r="B10500" t="s">
        <v>44975</v>
      </c>
      <c r="C10500" t="s">
        <v>29509</v>
      </c>
      <c r="D10500" t="s">
        <v>29510</v>
      </c>
      <c r="E10500" t="s">
        <v>18516</v>
      </c>
      <c r="F10500" t="s">
        <v>18516</v>
      </c>
      <c r="G10500" t="s">
        <v>18516</v>
      </c>
      <c r="H10500" t="s">
        <v>18516</v>
      </c>
      <c r="I10500" t="s">
        <v>18516</v>
      </c>
      <c r="J10500" t="s">
        <v>18516</v>
      </c>
      <c r="K10500" t="s">
        <v>29707</v>
      </c>
      <c r="L10500" t="s">
        <v>18516</v>
      </c>
      <c r="M10500" t="s">
        <v>18516</v>
      </c>
    </row>
    <row r="10501" spans="1:13" ht="13.5">
      <c r="A10501" t="s">
        <v>44976</v>
      </c>
      <c r="B10501" t="s">
        <v>44977</v>
      </c>
      <c r="C10501" t="s">
        <v>29509</v>
      </c>
      <c r="D10501" t="s">
        <v>29510</v>
      </c>
      <c r="E10501" t="s">
        <v>18516</v>
      </c>
      <c r="F10501" t="s">
        <v>18516</v>
      </c>
      <c r="G10501" t="s">
        <v>18516</v>
      </c>
      <c r="H10501" t="s">
        <v>18516</v>
      </c>
      <c r="I10501" t="s">
        <v>18516</v>
      </c>
      <c r="J10501" t="s">
        <v>18516</v>
      </c>
      <c r="K10501" t="s">
        <v>29707</v>
      </c>
      <c r="L10501" t="s">
        <v>18516</v>
      </c>
      <c r="M10501" t="s">
        <v>18516</v>
      </c>
    </row>
    <row r="10502" spans="1:13" ht="13.5">
      <c r="A10502" t="s">
        <v>6574</v>
      </c>
      <c r="B10502" t="s">
        <v>44978</v>
      </c>
      <c r="C10502" t="s">
        <v>29509</v>
      </c>
      <c r="D10502" t="s">
        <v>29510</v>
      </c>
      <c r="E10502" t="s">
        <v>18516</v>
      </c>
      <c r="F10502" t="s">
        <v>18516</v>
      </c>
      <c r="G10502" t="s">
        <v>18516</v>
      </c>
      <c r="H10502" t="s">
        <v>18516</v>
      </c>
      <c r="I10502" t="s">
        <v>18516</v>
      </c>
      <c r="J10502" t="s">
        <v>18516</v>
      </c>
      <c r="K10502" t="s">
        <v>29707</v>
      </c>
      <c r="L10502" t="s">
        <v>18516</v>
      </c>
      <c r="M10502" t="s">
        <v>18516</v>
      </c>
    </row>
    <row r="10503" spans="1:13" ht="13.5">
      <c r="A10503" t="s">
        <v>11980</v>
      </c>
      <c r="B10503" t="s">
        <v>44979</v>
      </c>
      <c r="C10503" t="s">
        <v>29509</v>
      </c>
      <c r="D10503" t="s">
        <v>29510</v>
      </c>
      <c r="E10503" t="s">
        <v>18516</v>
      </c>
      <c r="F10503" t="s">
        <v>18516</v>
      </c>
      <c r="G10503" t="s">
        <v>18516</v>
      </c>
      <c r="H10503" t="s">
        <v>18516</v>
      </c>
      <c r="I10503" t="s">
        <v>18516</v>
      </c>
      <c r="J10503" t="s">
        <v>18516</v>
      </c>
      <c r="K10503" t="s">
        <v>29707</v>
      </c>
      <c r="L10503" t="s">
        <v>18516</v>
      </c>
      <c r="M10503" t="s">
        <v>18516</v>
      </c>
    </row>
    <row r="10504" spans="1:13" ht="13.5">
      <c r="A10504" t="s">
        <v>11971</v>
      </c>
      <c r="B10504" t="s">
        <v>44980</v>
      </c>
      <c r="C10504" t="s">
        <v>29509</v>
      </c>
      <c r="D10504" t="s">
        <v>29510</v>
      </c>
      <c r="E10504" t="s">
        <v>18516</v>
      </c>
      <c r="F10504" t="s">
        <v>18516</v>
      </c>
      <c r="G10504" t="s">
        <v>18516</v>
      </c>
      <c r="H10504" t="s">
        <v>18516</v>
      </c>
      <c r="I10504" t="s">
        <v>18516</v>
      </c>
      <c r="J10504" t="s">
        <v>18516</v>
      </c>
      <c r="K10504" t="s">
        <v>29707</v>
      </c>
      <c r="L10504" t="s">
        <v>18516</v>
      </c>
      <c r="M10504" t="s">
        <v>18516</v>
      </c>
    </row>
    <row r="10505" spans="1:13" ht="13.5">
      <c r="A10505" t="s">
        <v>12775</v>
      </c>
      <c r="B10505" t="s">
        <v>44981</v>
      </c>
      <c r="C10505" t="s">
        <v>29509</v>
      </c>
      <c r="D10505" t="s">
        <v>29510</v>
      </c>
      <c r="E10505" t="s">
        <v>18516</v>
      </c>
      <c r="F10505" t="s">
        <v>18516</v>
      </c>
      <c r="G10505" t="s">
        <v>18516</v>
      </c>
      <c r="H10505" t="s">
        <v>18516</v>
      </c>
      <c r="I10505" t="s">
        <v>18516</v>
      </c>
      <c r="J10505" t="s">
        <v>18516</v>
      </c>
      <c r="K10505" t="s">
        <v>29707</v>
      </c>
      <c r="L10505" t="s">
        <v>18516</v>
      </c>
      <c r="M10505" t="s">
        <v>18516</v>
      </c>
    </row>
    <row r="10506" spans="1:13" ht="13.5">
      <c r="A10506" t="s">
        <v>3851</v>
      </c>
      <c r="B10506" t="s">
        <v>44982</v>
      </c>
      <c r="C10506" t="s">
        <v>29509</v>
      </c>
      <c r="D10506" t="s">
        <v>29510</v>
      </c>
      <c r="E10506" t="s">
        <v>18516</v>
      </c>
      <c r="F10506" t="s">
        <v>18516</v>
      </c>
      <c r="G10506" t="s">
        <v>18516</v>
      </c>
      <c r="H10506" t="s">
        <v>18516</v>
      </c>
      <c r="I10506" t="s">
        <v>18516</v>
      </c>
      <c r="J10506" t="s">
        <v>18516</v>
      </c>
      <c r="K10506" t="s">
        <v>29707</v>
      </c>
      <c r="L10506" t="s">
        <v>18516</v>
      </c>
      <c r="M10506" t="s">
        <v>18516</v>
      </c>
    </row>
    <row r="10507" spans="1:13" ht="13.5">
      <c r="A10507" t="s">
        <v>44983</v>
      </c>
      <c r="B10507" t="s">
        <v>44984</v>
      </c>
      <c r="C10507" t="s">
        <v>29509</v>
      </c>
      <c r="D10507" t="s">
        <v>29510</v>
      </c>
      <c r="E10507" t="s">
        <v>18516</v>
      </c>
      <c r="F10507" t="s">
        <v>18516</v>
      </c>
      <c r="G10507" t="s">
        <v>18516</v>
      </c>
      <c r="H10507" t="s">
        <v>18516</v>
      </c>
      <c r="I10507" t="s">
        <v>18516</v>
      </c>
      <c r="J10507" t="s">
        <v>18516</v>
      </c>
      <c r="K10507" t="s">
        <v>29707</v>
      </c>
      <c r="L10507" t="s">
        <v>18516</v>
      </c>
      <c r="M10507" t="s">
        <v>18516</v>
      </c>
    </row>
    <row r="10508" spans="1:13" ht="13.5">
      <c r="A10508" t="s">
        <v>4557</v>
      </c>
      <c r="B10508" t="s">
        <v>44985</v>
      </c>
      <c r="C10508" t="s">
        <v>29509</v>
      </c>
      <c r="D10508" t="s">
        <v>29510</v>
      </c>
      <c r="E10508" t="s">
        <v>18516</v>
      </c>
      <c r="F10508" t="s">
        <v>18516</v>
      </c>
      <c r="G10508" t="s">
        <v>18516</v>
      </c>
      <c r="H10508" t="s">
        <v>18516</v>
      </c>
      <c r="I10508" t="s">
        <v>18516</v>
      </c>
      <c r="J10508" t="s">
        <v>18516</v>
      </c>
      <c r="K10508" t="s">
        <v>29707</v>
      </c>
      <c r="L10508" t="s">
        <v>18516</v>
      </c>
      <c r="M10508" t="s">
        <v>18516</v>
      </c>
    </row>
    <row r="10509" spans="1:13" ht="13.5">
      <c r="A10509" t="s">
        <v>6916</v>
      </c>
      <c r="B10509" t="s">
        <v>44986</v>
      </c>
      <c r="C10509" t="s">
        <v>29509</v>
      </c>
      <c r="D10509" t="s">
        <v>29510</v>
      </c>
      <c r="E10509" s="164">
        <v>130</v>
      </c>
      <c r="F10509" s="164">
        <v>105</v>
      </c>
      <c r="G10509" s="165">
        <v>0.8</v>
      </c>
      <c r="H10509" t="s">
        <v>18516</v>
      </c>
      <c r="I10509" s="164">
        <v>37.55</v>
      </c>
      <c r="J10509" s="164">
        <v>142.55</v>
      </c>
      <c r="K10509">
        <v>131</v>
      </c>
      <c r="L10509" t="s">
        <v>18516</v>
      </c>
      <c r="M10509" t="s">
        <v>18516</v>
      </c>
    </row>
    <row r="10510" spans="1:13" ht="13.5">
      <c r="A10510" t="s">
        <v>6910</v>
      </c>
      <c r="B10510" t="s">
        <v>44987</v>
      </c>
      <c r="C10510" t="s">
        <v>29509</v>
      </c>
      <c r="D10510" t="s">
        <v>29510</v>
      </c>
      <c r="E10510" s="164">
        <v>130</v>
      </c>
      <c r="F10510" s="164">
        <v>102</v>
      </c>
      <c r="G10510" s="165">
        <v>0.78</v>
      </c>
      <c r="H10510" t="s">
        <v>18516</v>
      </c>
      <c r="I10510" s="164">
        <v>37.55</v>
      </c>
      <c r="J10510" s="164">
        <v>139.55</v>
      </c>
      <c r="K10510">
        <v>88</v>
      </c>
      <c r="L10510" t="s">
        <v>18516</v>
      </c>
      <c r="M10510" t="s">
        <v>18516</v>
      </c>
    </row>
    <row r="10511" spans="1:13" ht="13.5">
      <c r="A10511" t="s">
        <v>3926</v>
      </c>
      <c r="B10511" t="s">
        <v>44988</v>
      </c>
      <c r="C10511" t="s">
        <v>29509</v>
      </c>
      <c r="D10511" t="s">
        <v>29510</v>
      </c>
      <c r="E10511" s="164">
        <v>315</v>
      </c>
      <c r="F10511" s="164">
        <v>270</v>
      </c>
      <c r="G10511" s="165">
        <v>0.85</v>
      </c>
      <c r="H10511" t="s">
        <v>18516</v>
      </c>
      <c r="I10511" s="164">
        <v>123.77</v>
      </c>
      <c r="J10511" s="164">
        <v>393.77</v>
      </c>
      <c r="K10511">
        <v>59</v>
      </c>
      <c r="L10511" t="s">
        <v>18516</v>
      </c>
      <c r="M10511" t="s">
        <v>18516</v>
      </c>
    </row>
    <row r="10512" spans="1:13" ht="13.5">
      <c r="A10512" t="s">
        <v>1981</v>
      </c>
      <c r="B10512" t="s">
        <v>44989</v>
      </c>
      <c r="C10512" t="s">
        <v>29509</v>
      </c>
      <c r="D10512" t="s">
        <v>29510</v>
      </c>
      <c r="E10512" t="s">
        <v>18516</v>
      </c>
      <c r="F10512" t="s">
        <v>18516</v>
      </c>
      <c r="G10512" t="s">
        <v>18516</v>
      </c>
      <c r="H10512" t="s">
        <v>18516</v>
      </c>
      <c r="I10512" t="s">
        <v>18516</v>
      </c>
      <c r="J10512" t="s">
        <v>18516</v>
      </c>
      <c r="K10512" t="s">
        <v>29707</v>
      </c>
      <c r="L10512" t="s">
        <v>18516</v>
      </c>
      <c r="M10512" t="s">
        <v>18516</v>
      </c>
    </row>
    <row r="10513" spans="1:13" ht="13.5">
      <c r="A10513" t="s">
        <v>569</v>
      </c>
      <c r="B10513" t="s">
        <v>44990</v>
      </c>
      <c r="C10513" t="s">
        <v>29509</v>
      </c>
      <c r="D10513" t="s">
        <v>29510</v>
      </c>
      <c r="E10513" t="s">
        <v>18516</v>
      </c>
      <c r="F10513" t="s">
        <v>18516</v>
      </c>
      <c r="G10513" t="s">
        <v>18516</v>
      </c>
      <c r="H10513" t="s">
        <v>18516</v>
      </c>
      <c r="I10513" t="s">
        <v>18516</v>
      </c>
      <c r="J10513" t="s">
        <v>18516</v>
      </c>
      <c r="K10513" t="s">
        <v>29707</v>
      </c>
      <c r="L10513" t="s">
        <v>18516</v>
      </c>
      <c r="M10513" t="s">
        <v>18516</v>
      </c>
    </row>
    <row r="10514" spans="1:13" ht="13.5">
      <c r="A10514" t="s">
        <v>2899</v>
      </c>
      <c r="B10514" t="s">
        <v>44991</v>
      </c>
      <c r="C10514" t="s">
        <v>29509</v>
      </c>
      <c r="D10514" t="s">
        <v>29510</v>
      </c>
      <c r="E10514" t="s">
        <v>18516</v>
      </c>
      <c r="F10514" t="s">
        <v>18516</v>
      </c>
      <c r="G10514" t="s">
        <v>18516</v>
      </c>
      <c r="H10514" t="s">
        <v>18516</v>
      </c>
      <c r="I10514" t="s">
        <v>18516</v>
      </c>
      <c r="J10514" t="s">
        <v>18516</v>
      </c>
      <c r="K10514" t="s">
        <v>29707</v>
      </c>
      <c r="L10514" t="s">
        <v>18516</v>
      </c>
      <c r="M10514" t="s">
        <v>18516</v>
      </c>
    </row>
    <row r="10515" spans="1:13" ht="13.5">
      <c r="A10515" t="s">
        <v>2731</v>
      </c>
      <c r="B10515" t="s">
        <v>44992</v>
      </c>
      <c r="C10515" t="s">
        <v>29509</v>
      </c>
      <c r="D10515" t="s">
        <v>29510</v>
      </c>
      <c r="E10515" t="s">
        <v>18516</v>
      </c>
      <c r="F10515" t="s">
        <v>18516</v>
      </c>
      <c r="G10515" t="s">
        <v>18516</v>
      </c>
      <c r="H10515" t="s">
        <v>18516</v>
      </c>
      <c r="I10515" t="s">
        <v>18516</v>
      </c>
      <c r="J10515" t="s">
        <v>18516</v>
      </c>
      <c r="K10515" t="s">
        <v>29707</v>
      </c>
      <c r="L10515" t="s">
        <v>18516</v>
      </c>
      <c r="M10515" t="s">
        <v>18516</v>
      </c>
    </row>
    <row r="10516" spans="1:13" ht="13.5">
      <c r="A10516" t="s">
        <v>3031</v>
      </c>
      <c r="B10516" t="s">
        <v>44993</v>
      </c>
      <c r="C10516" t="s">
        <v>29509</v>
      </c>
      <c r="D10516" t="s">
        <v>29510</v>
      </c>
      <c r="E10516" t="s">
        <v>18516</v>
      </c>
      <c r="F10516" t="s">
        <v>18516</v>
      </c>
      <c r="G10516" t="s">
        <v>18516</v>
      </c>
      <c r="H10516" t="s">
        <v>18516</v>
      </c>
      <c r="I10516" t="s">
        <v>18516</v>
      </c>
      <c r="J10516" t="s">
        <v>18516</v>
      </c>
      <c r="K10516" t="s">
        <v>29707</v>
      </c>
      <c r="L10516" t="s">
        <v>18516</v>
      </c>
      <c r="M10516" t="s">
        <v>18516</v>
      </c>
    </row>
    <row r="10517" spans="1:13" ht="13.5">
      <c r="A10517" t="s">
        <v>8663</v>
      </c>
      <c r="B10517" t="s">
        <v>44994</v>
      </c>
      <c r="C10517" t="s">
        <v>29509</v>
      </c>
      <c r="D10517" t="s">
        <v>29510</v>
      </c>
      <c r="E10517" s="164">
        <v>220</v>
      </c>
      <c r="F10517" s="164">
        <v>190</v>
      </c>
      <c r="G10517" s="165">
        <v>0.86</v>
      </c>
      <c r="H10517" t="s">
        <v>18516</v>
      </c>
      <c r="I10517" s="164">
        <v>155.85</v>
      </c>
      <c r="J10517" s="164">
        <v>345.85</v>
      </c>
      <c r="K10517">
        <v>117</v>
      </c>
      <c r="L10517" t="s">
        <v>18516</v>
      </c>
      <c r="M10517" t="s">
        <v>18516</v>
      </c>
    </row>
    <row r="10518" spans="1:13" ht="13.5">
      <c r="A10518" t="s">
        <v>3761</v>
      </c>
      <c r="B10518" t="s">
        <v>44995</v>
      </c>
      <c r="C10518" t="s">
        <v>29509</v>
      </c>
      <c r="D10518" t="s">
        <v>29510</v>
      </c>
      <c r="E10518" t="s">
        <v>18516</v>
      </c>
      <c r="F10518" t="s">
        <v>18516</v>
      </c>
      <c r="G10518" t="s">
        <v>18516</v>
      </c>
      <c r="H10518" t="s">
        <v>18516</v>
      </c>
      <c r="I10518" t="s">
        <v>18516</v>
      </c>
      <c r="J10518" t="s">
        <v>18516</v>
      </c>
      <c r="K10518" t="s">
        <v>29707</v>
      </c>
      <c r="L10518" t="s">
        <v>18516</v>
      </c>
      <c r="M10518" t="s">
        <v>18516</v>
      </c>
    </row>
    <row r="10519" spans="1:13" ht="13.5">
      <c r="A10519" t="s">
        <v>2728</v>
      </c>
      <c r="B10519" t="s">
        <v>44996</v>
      </c>
      <c r="C10519" t="s">
        <v>29509</v>
      </c>
      <c r="D10519" t="s">
        <v>29510</v>
      </c>
      <c r="E10519" t="s">
        <v>18516</v>
      </c>
      <c r="F10519" t="s">
        <v>18516</v>
      </c>
      <c r="G10519" t="s">
        <v>18516</v>
      </c>
      <c r="H10519" t="s">
        <v>18516</v>
      </c>
      <c r="I10519" t="s">
        <v>18516</v>
      </c>
      <c r="J10519" t="s">
        <v>18516</v>
      </c>
      <c r="K10519" t="s">
        <v>29707</v>
      </c>
      <c r="L10519" t="s">
        <v>18516</v>
      </c>
      <c r="M10519" t="s">
        <v>18516</v>
      </c>
    </row>
    <row r="10520" spans="1:13" ht="13.5">
      <c r="A10520" t="s">
        <v>2734</v>
      </c>
      <c r="B10520" t="s">
        <v>44997</v>
      </c>
      <c r="C10520" t="s">
        <v>29509</v>
      </c>
      <c r="D10520" t="s">
        <v>29510</v>
      </c>
      <c r="E10520" t="s">
        <v>18516</v>
      </c>
      <c r="F10520" t="s">
        <v>18516</v>
      </c>
      <c r="G10520" t="s">
        <v>18516</v>
      </c>
      <c r="H10520" t="s">
        <v>18516</v>
      </c>
      <c r="I10520" t="s">
        <v>18516</v>
      </c>
      <c r="J10520" t="s">
        <v>18516</v>
      </c>
      <c r="K10520" t="s">
        <v>29707</v>
      </c>
      <c r="L10520" t="s">
        <v>18516</v>
      </c>
      <c r="M10520" t="s">
        <v>18516</v>
      </c>
    </row>
    <row r="10521" spans="1:13" ht="13.5">
      <c r="A10521" t="s">
        <v>3028</v>
      </c>
      <c r="B10521" t="s">
        <v>44998</v>
      </c>
      <c r="C10521" t="s">
        <v>29509</v>
      </c>
      <c r="D10521" t="s">
        <v>29510</v>
      </c>
      <c r="E10521" t="s">
        <v>18516</v>
      </c>
      <c r="F10521" t="s">
        <v>18516</v>
      </c>
      <c r="G10521" t="s">
        <v>18516</v>
      </c>
      <c r="H10521" t="s">
        <v>18516</v>
      </c>
      <c r="I10521" t="s">
        <v>18516</v>
      </c>
      <c r="J10521" t="s">
        <v>18516</v>
      </c>
      <c r="K10521" t="s">
        <v>29707</v>
      </c>
      <c r="L10521" t="s">
        <v>18516</v>
      </c>
      <c r="M10521" t="s">
        <v>18516</v>
      </c>
    </row>
    <row r="10522" spans="1:13" ht="13.5">
      <c r="A10522" t="s">
        <v>3872</v>
      </c>
      <c r="B10522" t="s">
        <v>44999</v>
      </c>
      <c r="C10522" t="s">
        <v>29509</v>
      </c>
      <c r="D10522" t="s">
        <v>29510</v>
      </c>
      <c r="E10522" t="s">
        <v>18516</v>
      </c>
      <c r="F10522" t="s">
        <v>18516</v>
      </c>
      <c r="G10522" t="s">
        <v>18516</v>
      </c>
      <c r="H10522" t="s">
        <v>18516</v>
      </c>
      <c r="I10522" t="s">
        <v>18516</v>
      </c>
      <c r="J10522" t="s">
        <v>18516</v>
      </c>
      <c r="K10522" t="s">
        <v>29707</v>
      </c>
      <c r="L10522" t="s">
        <v>18516</v>
      </c>
      <c r="M10522" t="s">
        <v>18516</v>
      </c>
    </row>
    <row r="10523" spans="1:13" ht="13.5">
      <c r="A10523" t="s">
        <v>45000</v>
      </c>
      <c r="B10523" t="s">
        <v>45001</v>
      </c>
      <c r="C10523" t="s">
        <v>29509</v>
      </c>
      <c r="D10523" t="s">
        <v>29510</v>
      </c>
      <c r="E10523" t="s">
        <v>18516</v>
      </c>
      <c r="F10523" t="s">
        <v>18516</v>
      </c>
      <c r="G10523" t="s">
        <v>18516</v>
      </c>
      <c r="H10523" t="s">
        <v>18516</v>
      </c>
      <c r="I10523" t="s">
        <v>18516</v>
      </c>
      <c r="J10523" t="s">
        <v>18516</v>
      </c>
      <c r="K10523" t="s">
        <v>29707</v>
      </c>
      <c r="L10523" t="s">
        <v>18516</v>
      </c>
      <c r="M10523" t="s">
        <v>18516</v>
      </c>
    </row>
    <row r="10524" spans="1:13" ht="13.5">
      <c r="A10524" t="s">
        <v>45002</v>
      </c>
      <c r="B10524" t="s">
        <v>45003</v>
      </c>
      <c r="C10524" t="s">
        <v>29509</v>
      </c>
      <c r="D10524" t="s">
        <v>29510</v>
      </c>
      <c r="E10524" t="s">
        <v>18516</v>
      </c>
      <c r="F10524" t="s">
        <v>18516</v>
      </c>
      <c r="G10524" t="s">
        <v>18516</v>
      </c>
      <c r="H10524" t="s">
        <v>18516</v>
      </c>
      <c r="I10524" t="s">
        <v>18516</v>
      </c>
      <c r="J10524" t="s">
        <v>18516</v>
      </c>
      <c r="K10524" t="s">
        <v>29707</v>
      </c>
      <c r="L10524" t="s">
        <v>18516</v>
      </c>
      <c r="M10524" t="s">
        <v>18516</v>
      </c>
    </row>
    <row r="10525" spans="1:13" ht="13.5">
      <c r="A10525" t="s">
        <v>45004</v>
      </c>
      <c r="B10525" t="s">
        <v>45005</v>
      </c>
      <c r="C10525" t="s">
        <v>29509</v>
      </c>
      <c r="D10525" t="s">
        <v>29510</v>
      </c>
      <c r="E10525" t="s">
        <v>18516</v>
      </c>
      <c r="F10525" t="s">
        <v>18516</v>
      </c>
      <c r="G10525" t="s">
        <v>18516</v>
      </c>
      <c r="H10525" t="s">
        <v>18516</v>
      </c>
      <c r="I10525" t="s">
        <v>18516</v>
      </c>
      <c r="J10525" t="s">
        <v>18516</v>
      </c>
      <c r="K10525" t="s">
        <v>29707</v>
      </c>
      <c r="L10525" t="s">
        <v>18516</v>
      </c>
      <c r="M10525" t="s">
        <v>18516</v>
      </c>
    </row>
    <row r="10526" spans="1:13" ht="13.5">
      <c r="A10526" t="s">
        <v>45006</v>
      </c>
      <c r="B10526" t="s">
        <v>45007</v>
      </c>
      <c r="C10526" t="s">
        <v>29509</v>
      </c>
      <c r="D10526" t="s">
        <v>29510</v>
      </c>
      <c r="E10526" t="s">
        <v>18516</v>
      </c>
      <c r="F10526" t="s">
        <v>18516</v>
      </c>
      <c r="G10526" t="s">
        <v>18516</v>
      </c>
      <c r="H10526" t="s">
        <v>18516</v>
      </c>
      <c r="I10526" t="s">
        <v>18516</v>
      </c>
      <c r="J10526" t="s">
        <v>18516</v>
      </c>
      <c r="K10526" t="s">
        <v>29707</v>
      </c>
      <c r="L10526" t="s">
        <v>18516</v>
      </c>
      <c r="M10526" t="s">
        <v>18516</v>
      </c>
    </row>
    <row r="10527" spans="1:13" ht="13.5">
      <c r="A10527" t="s">
        <v>1393</v>
      </c>
      <c r="B10527" t="s">
        <v>45008</v>
      </c>
      <c r="C10527" t="s">
        <v>29509</v>
      </c>
      <c r="D10527" t="s">
        <v>29510</v>
      </c>
      <c r="E10527" t="s">
        <v>18516</v>
      </c>
      <c r="F10527" t="s">
        <v>18516</v>
      </c>
      <c r="G10527" t="s">
        <v>18516</v>
      </c>
      <c r="H10527" t="s">
        <v>18516</v>
      </c>
      <c r="I10527" t="s">
        <v>18516</v>
      </c>
      <c r="J10527" t="s">
        <v>18516</v>
      </c>
      <c r="K10527" t="s">
        <v>29707</v>
      </c>
      <c r="L10527" t="s">
        <v>18516</v>
      </c>
      <c r="M10527" t="s">
        <v>18516</v>
      </c>
    </row>
    <row r="10528" spans="1:13" ht="13.5">
      <c r="A10528" t="s">
        <v>1617</v>
      </c>
      <c r="B10528" t="s">
        <v>45009</v>
      </c>
      <c r="C10528" t="s">
        <v>29509</v>
      </c>
      <c r="D10528" t="s">
        <v>29510</v>
      </c>
      <c r="E10528" t="s">
        <v>18516</v>
      </c>
      <c r="F10528" t="s">
        <v>18516</v>
      </c>
      <c r="G10528" t="s">
        <v>18516</v>
      </c>
      <c r="H10528" t="s">
        <v>18516</v>
      </c>
      <c r="I10528" t="s">
        <v>18516</v>
      </c>
      <c r="J10528" t="s">
        <v>18516</v>
      </c>
      <c r="K10528" t="s">
        <v>29707</v>
      </c>
      <c r="L10528" t="s">
        <v>18516</v>
      </c>
      <c r="M10528" t="s">
        <v>18516</v>
      </c>
    </row>
    <row r="10529" spans="1:13" ht="13.5">
      <c r="A10529" t="s">
        <v>3766</v>
      </c>
      <c r="B10529" t="s">
        <v>45010</v>
      </c>
      <c r="C10529" t="s">
        <v>29509</v>
      </c>
      <c r="D10529" t="s">
        <v>29510</v>
      </c>
      <c r="E10529" t="s">
        <v>18516</v>
      </c>
      <c r="F10529" t="s">
        <v>18516</v>
      </c>
      <c r="G10529" t="s">
        <v>18516</v>
      </c>
      <c r="H10529" t="s">
        <v>18516</v>
      </c>
      <c r="I10529" t="s">
        <v>18516</v>
      </c>
      <c r="J10529" t="s">
        <v>18516</v>
      </c>
      <c r="K10529" t="s">
        <v>29707</v>
      </c>
      <c r="L10529" t="s">
        <v>18516</v>
      </c>
      <c r="M10529" t="s">
        <v>18516</v>
      </c>
    </row>
    <row r="10530" spans="1:13" ht="13.5">
      <c r="A10530" t="s">
        <v>1115</v>
      </c>
      <c r="B10530" t="s">
        <v>45011</v>
      </c>
      <c r="C10530" t="s">
        <v>29509</v>
      </c>
      <c r="D10530" t="s">
        <v>29510</v>
      </c>
      <c r="E10530" t="s">
        <v>18516</v>
      </c>
      <c r="F10530" t="s">
        <v>18516</v>
      </c>
      <c r="G10530" t="s">
        <v>18516</v>
      </c>
      <c r="H10530" t="s">
        <v>18516</v>
      </c>
      <c r="I10530" t="s">
        <v>18516</v>
      </c>
      <c r="J10530" t="s">
        <v>18516</v>
      </c>
      <c r="K10530" t="s">
        <v>29707</v>
      </c>
      <c r="L10530" t="s">
        <v>18516</v>
      </c>
      <c r="M10530" t="s">
        <v>18516</v>
      </c>
    </row>
    <row r="10531" spans="1:13" ht="13.5">
      <c r="A10531" t="s">
        <v>1109</v>
      </c>
      <c r="B10531" t="s">
        <v>45012</v>
      </c>
      <c r="C10531" t="s">
        <v>29509</v>
      </c>
      <c r="D10531" t="s">
        <v>29510</v>
      </c>
      <c r="E10531" t="s">
        <v>18516</v>
      </c>
      <c r="F10531" t="s">
        <v>18516</v>
      </c>
      <c r="G10531" t="s">
        <v>18516</v>
      </c>
      <c r="H10531" t="s">
        <v>18516</v>
      </c>
      <c r="I10531" t="s">
        <v>18516</v>
      </c>
      <c r="J10531" t="s">
        <v>18516</v>
      </c>
      <c r="K10531" t="s">
        <v>29707</v>
      </c>
      <c r="L10531" t="s">
        <v>18516</v>
      </c>
      <c r="M10531" t="s">
        <v>18516</v>
      </c>
    </row>
    <row r="10532" spans="1:13" ht="13.5">
      <c r="A10532" t="s">
        <v>4281</v>
      </c>
      <c r="B10532" t="s">
        <v>45013</v>
      </c>
      <c r="C10532" t="s">
        <v>29509</v>
      </c>
      <c r="D10532" t="s">
        <v>29510</v>
      </c>
      <c r="E10532" t="s">
        <v>18516</v>
      </c>
      <c r="F10532" t="s">
        <v>18516</v>
      </c>
      <c r="G10532" t="s">
        <v>18516</v>
      </c>
      <c r="H10532" t="s">
        <v>18516</v>
      </c>
      <c r="I10532" t="s">
        <v>18516</v>
      </c>
      <c r="J10532" t="s">
        <v>18516</v>
      </c>
      <c r="K10532" t="s">
        <v>29707</v>
      </c>
      <c r="L10532" t="s">
        <v>18516</v>
      </c>
      <c r="M10532" t="s">
        <v>18516</v>
      </c>
    </row>
    <row r="10533" spans="1:13" ht="13.5">
      <c r="A10533" t="s">
        <v>4278</v>
      </c>
      <c r="B10533" t="s">
        <v>45014</v>
      </c>
      <c r="C10533" t="s">
        <v>29509</v>
      </c>
      <c r="D10533" t="s">
        <v>29510</v>
      </c>
      <c r="E10533" t="s">
        <v>18516</v>
      </c>
      <c r="F10533" t="s">
        <v>18516</v>
      </c>
      <c r="G10533" t="s">
        <v>18516</v>
      </c>
      <c r="H10533" t="s">
        <v>18516</v>
      </c>
      <c r="I10533" t="s">
        <v>18516</v>
      </c>
      <c r="J10533" t="s">
        <v>18516</v>
      </c>
      <c r="K10533" t="s">
        <v>29707</v>
      </c>
      <c r="L10533" t="s">
        <v>18516</v>
      </c>
      <c r="M10533" t="s">
        <v>18516</v>
      </c>
    </row>
    <row r="10534" spans="1:13" ht="13.5">
      <c r="A10534" t="s">
        <v>4275</v>
      </c>
      <c r="B10534" t="s">
        <v>45015</v>
      </c>
      <c r="C10534" t="s">
        <v>29509</v>
      </c>
      <c r="D10534" t="s">
        <v>29510</v>
      </c>
      <c r="E10534" t="s">
        <v>18516</v>
      </c>
      <c r="F10534" t="s">
        <v>18516</v>
      </c>
      <c r="G10534" t="s">
        <v>18516</v>
      </c>
      <c r="H10534" t="s">
        <v>18516</v>
      </c>
      <c r="I10534" t="s">
        <v>18516</v>
      </c>
      <c r="J10534" t="s">
        <v>18516</v>
      </c>
      <c r="K10534" t="s">
        <v>29707</v>
      </c>
      <c r="L10534" t="s">
        <v>18516</v>
      </c>
      <c r="M10534" t="s">
        <v>18516</v>
      </c>
    </row>
    <row r="10535" spans="1:13" ht="13.5">
      <c r="A10535" t="s">
        <v>12106</v>
      </c>
      <c r="B10535" t="s">
        <v>45016</v>
      </c>
      <c r="C10535" t="s">
        <v>29509</v>
      </c>
      <c r="D10535" t="s">
        <v>29510</v>
      </c>
      <c r="E10535" t="s">
        <v>18516</v>
      </c>
      <c r="F10535" t="s">
        <v>18516</v>
      </c>
      <c r="G10535" t="s">
        <v>18516</v>
      </c>
      <c r="H10535" t="s">
        <v>18516</v>
      </c>
      <c r="I10535" t="s">
        <v>18516</v>
      </c>
      <c r="J10535" t="s">
        <v>18516</v>
      </c>
      <c r="K10535" t="s">
        <v>29707</v>
      </c>
      <c r="L10535" t="s">
        <v>18516</v>
      </c>
      <c r="M10535" t="s">
        <v>18516</v>
      </c>
    </row>
    <row r="10536" spans="1:13" ht="13.5">
      <c r="A10536" t="s">
        <v>12097</v>
      </c>
      <c r="B10536" t="s">
        <v>45017</v>
      </c>
      <c r="C10536" t="s">
        <v>29509</v>
      </c>
      <c r="D10536" t="s">
        <v>29510</v>
      </c>
      <c r="E10536" t="s">
        <v>18516</v>
      </c>
      <c r="F10536" t="s">
        <v>18516</v>
      </c>
      <c r="G10536" t="s">
        <v>18516</v>
      </c>
      <c r="H10536" t="s">
        <v>18516</v>
      </c>
      <c r="I10536" t="s">
        <v>18516</v>
      </c>
      <c r="J10536" t="s">
        <v>18516</v>
      </c>
      <c r="K10536" t="s">
        <v>29707</v>
      </c>
      <c r="L10536" t="s">
        <v>18516</v>
      </c>
      <c r="M10536" t="s">
        <v>18516</v>
      </c>
    </row>
    <row r="10537" spans="1:13" ht="13.5">
      <c r="A10537" t="s">
        <v>45018</v>
      </c>
      <c r="B10537" t="s">
        <v>45019</v>
      </c>
      <c r="C10537" t="s">
        <v>29509</v>
      </c>
      <c r="D10537" t="s">
        <v>29510</v>
      </c>
      <c r="E10537" t="s">
        <v>18516</v>
      </c>
      <c r="F10537" t="s">
        <v>18516</v>
      </c>
      <c r="G10537" t="s">
        <v>18516</v>
      </c>
      <c r="H10537" t="s">
        <v>18516</v>
      </c>
      <c r="I10537" t="s">
        <v>18516</v>
      </c>
      <c r="J10537" t="s">
        <v>18516</v>
      </c>
      <c r="K10537" t="s">
        <v>29707</v>
      </c>
      <c r="L10537" t="s">
        <v>18516</v>
      </c>
      <c r="M10537" t="s">
        <v>18516</v>
      </c>
    </row>
    <row r="10538" spans="1:13" ht="13.5">
      <c r="A10538" t="s">
        <v>2616</v>
      </c>
      <c r="B10538" t="s">
        <v>45020</v>
      </c>
      <c r="C10538" t="s">
        <v>29509</v>
      </c>
      <c r="D10538" t="s">
        <v>29510</v>
      </c>
      <c r="E10538" t="s">
        <v>18516</v>
      </c>
      <c r="F10538" t="s">
        <v>18516</v>
      </c>
      <c r="G10538" t="s">
        <v>18516</v>
      </c>
      <c r="H10538" t="s">
        <v>18516</v>
      </c>
      <c r="I10538" t="s">
        <v>18516</v>
      </c>
      <c r="J10538" t="s">
        <v>18516</v>
      </c>
      <c r="K10538" t="s">
        <v>29707</v>
      </c>
      <c r="L10538" t="s">
        <v>18516</v>
      </c>
      <c r="M10538" t="s">
        <v>18516</v>
      </c>
    </row>
    <row r="10539" spans="1:13" ht="13.5">
      <c r="A10539" t="s">
        <v>2613</v>
      </c>
      <c r="B10539" t="s">
        <v>45021</v>
      </c>
      <c r="C10539" t="s">
        <v>29509</v>
      </c>
      <c r="D10539" t="s">
        <v>29510</v>
      </c>
      <c r="E10539" t="s">
        <v>18516</v>
      </c>
      <c r="F10539" t="s">
        <v>18516</v>
      </c>
      <c r="G10539" t="s">
        <v>18516</v>
      </c>
      <c r="H10539" t="s">
        <v>18516</v>
      </c>
      <c r="I10539" t="s">
        <v>18516</v>
      </c>
      <c r="J10539" t="s">
        <v>18516</v>
      </c>
      <c r="K10539" t="s">
        <v>29707</v>
      </c>
      <c r="L10539" t="s">
        <v>18516</v>
      </c>
      <c r="M10539" t="s">
        <v>18516</v>
      </c>
    </row>
    <row r="10540" spans="1:13" ht="13.5">
      <c r="A10540" t="s">
        <v>2607</v>
      </c>
      <c r="B10540" t="s">
        <v>45022</v>
      </c>
      <c r="C10540" t="s">
        <v>29509</v>
      </c>
      <c r="D10540" t="s">
        <v>29510</v>
      </c>
      <c r="E10540" t="s">
        <v>18516</v>
      </c>
      <c r="F10540" t="s">
        <v>18516</v>
      </c>
      <c r="G10540" t="s">
        <v>18516</v>
      </c>
      <c r="H10540" t="s">
        <v>18516</v>
      </c>
      <c r="I10540" t="s">
        <v>18516</v>
      </c>
      <c r="J10540" t="s">
        <v>18516</v>
      </c>
      <c r="K10540" t="s">
        <v>29707</v>
      </c>
      <c r="L10540" t="s">
        <v>18516</v>
      </c>
      <c r="M10540" t="s">
        <v>18516</v>
      </c>
    </row>
    <row r="10541" spans="1:13" ht="13.5">
      <c r="A10541" t="s">
        <v>45023</v>
      </c>
      <c r="B10541" t="s">
        <v>45024</v>
      </c>
      <c r="C10541" t="s">
        <v>29509</v>
      </c>
      <c r="D10541" t="s">
        <v>29510</v>
      </c>
      <c r="E10541" t="s">
        <v>18516</v>
      </c>
      <c r="F10541" t="s">
        <v>18516</v>
      </c>
      <c r="G10541" t="s">
        <v>18516</v>
      </c>
      <c r="H10541" t="s">
        <v>18516</v>
      </c>
      <c r="I10541" t="s">
        <v>18516</v>
      </c>
      <c r="J10541" t="s">
        <v>18516</v>
      </c>
      <c r="K10541" t="s">
        <v>29707</v>
      </c>
      <c r="L10541" t="s">
        <v>18516</v>
      </c>
      <c r="M10541" t="s">
        <v>18516</v>
      </c>
    </row>
    <row r="10542" spans="1:13" ht="13.5">
      <c r="A10542" t="s">
        <v>45025</v>
      </c>
      <c r="B10542" t="s">
        <v>45026</v>
      </c>
      <c r="C10542" t="s">
        <v>29509</v>
      </c>
      <c r="D10542" t="s">
        <v>29510</v>
      </c>
      <c r="E10542" t="s">
        <v>18516</v>
      </c>
      <c r="F10542" t="s">
        <v>18516</v>
      </c>
      <c r="G10542" t="s">
        <v>18516</v>
      </c>
      <c r="H10542" t="s">
        <v>18516</v>
      </c>
      <c r="I10542" t="s">
        <v>18516</v>
      </c>
      <c r="J10542" t="s">
        <v>18516</v>
      </c>
      <c r="K10542" t="s">
        <v>29707</v>
      </c>
      <c r="L10542" t="s">
        <v>18516</v>
      </c>
      <c r="M10542" t="s">
        <v>18516</v>
      </c>
    </row>
    <row r="10543" spans="1:13" ht="13.5">
      <c r="A10543" t="s">
        <v>8164</v>
      </c>
      <c r="B10543" t="s">
        <v>45027</v>
      </c>
      <c r="C10543" t="s">
        <v>29509</v>
      </c>
      <c r="D10543" t="s">
        <v>29510</v>
      </c>
      <c r="E10543" t="s">
        <v>18516</v>
      </c>
      <c r="F10543" t="s">
        <v>18516</v>
      </c>
      <c r="G10543" t="s">
        <v>18516</v>
      </c>
      <c r="H10543" t="s">
        <v>18516</v>
      </c>
      <c r="I10543" t="s">
        <v>18516</v>
      </c>
      <c r="J10543" t="s">
        <v>18516</v>
      </c>
      <c r="K10543" t="s">
        <v>29707</v>
      </c>
      <c r="L10543" t="s">
        <v>18516</v>
      </c>
      <c r="M10543" t="s">
        <v>18516</v>
      </c>
    </row>
    <row r="10544" spans="1:13" ht="13.5">
      <c r="A10544" t="s">
        <v>5729</v>
      </c>
      <c r="B10544" t="s">
        <v>45028</v>
      </c>
      <c r="C10544" t="s">
        <v>29509</v>
      </c>
      <c r="D10544" t="s">
        <v>29510</v>
      </c>
      <c r="E10544" t="s">
        <v>18516</v>
      </c>
      <c r="F10544" t="s">
        <v>18516</v>
      </c>
      <c r="G10544" t="s">
        <v>18516</v>
      </c>
      <c r="H10544" t="s">
        <v>18516</v>
      </c>
      <c r="I10544" t="s">
        <v>18516</v>
      </c>
      <c r="J10544" t="s">
        <v>18516</v>
      </c>
      <c r="K10544" t="s">
        <v>29707</v>
      </c>
      <c r="L10544" t="s">
        <v>18516</v>
      </c>
      <c r="M10544" t="s">
        <v>18516</v>
      </c>
    </row>
    <row r="10545" spans="1:13" ht="13.5">
      <c r="A10545" t="s">
        <v>5726</v>
      </c>
      <c r="B10545" t="s">
        <v>45029</v>
      </c>
      <c r="C10545" t="s">
        <v>29509</v>
      </c>
      <c r="D10545" t="s">
        <v>29510</v>
      </c>
      <c r="E10545" t="s">
        <v>18516</v>
      </c>
      <c r="F10545" t="s">
        <v>18516</v>
      </c>
      <c r="G10545" t="s">
        <v>18516</v>
      </c>
      <c r="H10545" t="s">
        <v>18516</v>
      </c>
      <c r="I10545" t="s">
        <v>18516</v>
      </c>
      <c r="J10545" t="s">
        <v>18516</v>
      </c>
      <c r="K10545" t="s">
        <v>29707</v>
      </c>
      <c r="L10545" t="s">
        <v>18516</v>
      </c>
      <c r="M10545" t="s">
        <v>18516</v>
      </c>
    </row>
    <row r="10546" spans="1:13" ht="13.5">
      <c r="A10546" t="s">
        <v>5720</v>
      </c>
      <c r="B10546" t="s">
        <v>45030</v>
      </c>
      <c r="C10546" t="s">
        <v>29509</v>
      </c>
      <c r="D10546" t="s">
        <v>29510</v>
      </c>
      <c r="E10546" t="s">
        <v>18516</v>
      </c>
      <c r="F10546" t="s">
        <v>18516</v>
      </c>
      <c r="G10546" t="s">
        <v>18516</v>
      </c>
      <c r="H10546" t="s">
        <v>18516</v>
      </c>
      <c r="I10546" t="s">
        <v>18516</v>
      </c>
      <c r="J10546" t="s">
        <v>18516</v>
      </c>
      <c r="K10546" t="s">
        <v>29707</v>
      </c>
      <c r="L10546" t="s">
        <v>18516</v>
      </c>
      <c r="M10546" t="s">
        <v>18516</v>
      </c>
    </row>
    <row r="10547" spans="1:13" ht="13.5">
      <c r="A10547" t="s">
        <v>12163</v>
      </c>
      <c r="B10547" t="s">
        <v>45031</v>
      </c>
      <c r="C10547" t="s">
        <v>29509</v>
      </c>
      <c r="D10547" t="s">
        <v>29510</v>
      </c>
      <c r="E10547" t="s">
        <v>18516</v>
      </c>
      <c r="F10547" t="s">
        <v>18516</v>
      </c>
      <c r="G10547" t="s">
        <v>18516</v>
      </c>
      <c r="H10547" t="s">
        <v>18516</v>
      </c>
      <c r="I10547" t="s">
        <v>18516</v>
      </c>
      <c r="J10547" t="s">
        <v>18516</v>
      </c>
      <c r="K10547" t="s">
        <v>29707</v>
      </c>
      <c r="L10547" t="s">
        <v>18516</v>
      </c>
      <c r="M10547" t="s">
        <v>18516</v>
      </c>
    </row>
    <row r="10548" spans="1:13" ht="13.5">
      <c r="A10548" t="s">
        <v>21564</v>
      </c>
      <c r="B10548" t="s">
        <v>45032</v>
      </c>
      <c r="C10548" t="s">
        <v>29509</v>
      </c>
      <c r="D10548" t="s">
        <v>29510</v>
      </c>
      <c r="E10548" t="s">
        <v>18516</v>
      </c>
      <c r="F10548" t="s">
        <v>18516</v>
      </c>
      <c r="G10548" t="s">
        <v>18516</v>
      </c>
      <c r="H10548" t="s">
        <v>18516</v>
      </c>
      <c r="I10548" t="s">
        <v>18516</v>
      </c>
      <c r="J10548" t="s">
        <v>18516</v>
      </c>
      <c r="K10548" t="s">
        <v>29707</v>
      </c>
      <c r="L10548" t="s">
        <v>18516</v>
      </c>
      <c r="M10548" t="s">
        <v>18516</v>
      </c>
    </row>
    <row r="10549" spans="1:13" ht="13.5">
      <c r="A10549" t="s">
        <v>12170</v>
      </c>
      <c r="B10549" t="s">
        <v>45033</v>
      </c>
      <c r="C10549" t="s">
        <v>29509</v>
      </c>
      <c r="D10549" t="s">
        <v>29510</v>
      </c>
      <c r="E10549" t="s">
        <v>18516</v>
      </c>
      <c r="F10549" t="s">
        <v>18516</v>
      </c>
      <c r="G10549" t="s">
        <v>18516</v>
      </c>
      <c r="H10549" t="s">
        <v>18516</v>
      </c>
      <c r="I10549" t="s">
        <v>18516</v>
      </c>
      <c r="J10549" t="s">
        <v>18516</v>
      </c>
      <c r="K10549" t="s">
        <v>29707</v>
      </c>
      <c r="L10549" t="s">
        <v>18516</v>
      </c>
      <c r="M10549" t="s">
        <v>18516</v>
      </c>
    </row>
    <row r="10550" spans="1:13" ht="13.5">
      <c r="A10550" t="s">
        <v>45034</v>
      </c>
      <c r="B10550" t="s">
        <v>45035</v>
      </c>
      <c r="C10550" t="s">
        <v>29509</v>
      </c>
      <c r="D10550" t="s">
        <v>29510</v>
      </c>
      <c r="E10550" t="s">
        <v>18516</v>
      </c>
      <c r="F10550" t="s">
        <v>18516</v>
      </c>
      <c r="G10550" t="s">
        <v>18516</v>
      </c>
      <c r="H10550" t="s">
        <v>18516</v>
      </c>
      <c r="I10550" t="s">
        <v>18516</v>
      </c>
      <c r="J10550" t="s">
        <v>18516</v>
      </c>
      <c r="K10550" t="s">
        <v>29707</v>
      </c>
      <c r="L10550" t="s">
        <v>18516</v>
      </c>
      <c r="M10550" t="s">
        <v>18516</v>
      </c>
    </row>
    <row r="10551" spans="1:13" ht="13.5">
      <c r="A10551" t="s">
        <v>45036</v>
      </c>
      <c r="B10551" t="s">
        <v>44977</v>
      </c>
      <c r="C10551" t="s">
        <v>29509</v>
      </c>
      <c r="D10551" t="s">
        <v>29510</v>
      </c>
      <c r="E10551" t="s">
        <v>18516</v>
      </c>
      <c r="F10551" t="s">
        <v>18516</v>
      </c>
      <c r="G10551" t="s">
        <v>18516</v>
      </c>
      <c r="H10551" t="s">
        <v>18516</v>
      </c>
      <c r="I10551" t="s">
        <v>18516</v>
      </c>
      <c r="J10551" t="s">
        <v>18516</v>
      </c>
      <c r="K10551" t="s">
        <v>29707</v>
      </c>
      <c r="L10551" t="s">
        <v>18516</v>
      </c>
      <c r="M10551" t="s">
        <v>18516</v>
      </c>
    </row>
    <row r="10552" spans="1:13" ht="13.5">
      <c r="A10552" t="s">
        <v>45037</v>
      </c>
      <c r="B10552" t="s">
        <v>44977</v>
      </c>
      <c r="C10552" t="s">
        <v>29509</v>
      </c>
      <c r="D10552" t="s">
        <v>29510</v>
      </c>
      <c r="E10552" t="s">
        <v>18516</v>
      </c>
      <c r="F10552" t="s">
        <v>18516</v>
      </c>
      <c r="G10552" t="s">
        <v>18516</v>
      </c>
      <c r="H10552" t="s">
        <v>18516</v>
      </c>
      <c r="I10552" t="s">
        <v>18516</v>
      </c>
      <c r="J10552" t="s">
        <v>18516</v>
      </c>
      <c r="K10552" t="s">
        <v>29707</v>
      </c>
      <c r="L10552" t="s">
        <v>18516</v>
      </c>
      <c r="M10552" t="s">
        <v>18516</v>
      </c>
    </row>
    <row r="10553" spans="1:13" ht="13.5">
      <c r="A10553" t="s">
        <v>3884</v>
      </c>
      <c r="B10553" t="s">
        <v>33282</v>
      </c>
      <c r="C10553" t="s">
        <v>29509</v>
      </c>
      <c r="D10553" t="s">
        <v>29510</v>
      </c>
      <c r="E10553" t="s">
        <v>18516</v>
      </c>
      <c r="F10553" t="s">
        <v>18516</v>
      </c>
      <c r="G10553" t="s">
        <v>18516</v>
      </c>
      <c r="H10553" t="s">
        <v>18516</v>
      </c>
      <c r="I10553" t="s">
        <v>18516</v>
      </c>
      <c r="J10553" t="s">
        <v>18516</v>
      </c>
      <c r="K10553" t="s">
        <v>29707</v>
      </c>
      <c r="L10553" t="s">
        <v>18516</v>
      </c>
      <c r="M10553" t="s">
        <v>18516</v>
      </c>
    </row>
    <row r="10554" spans="1:13" ht="13.5">
      <c r="A10554" t="s">
        <v>608</v>
      </c>
      <c r="B10554" t="s">
        <v>45038</v>
      </c>
      <c r="C10554" t="s">
        <v>29509</v>
      </c>
      <c r="D10554" t="s">
        <v>29510</v>
      </c>
      <c r="E10554" s="164">
        <v>100</v>
      </c>
      <c r="F10554" s="164">
        <v>90</v>
      </c>
      <c r="G10554" s="165">
        <v>0.9</v>
      </c>
      <c r="H10554" t="s">
        <v>18516</v>
      </c>
      <c r="I10554" s="164">
        <v>50.77</v>
      </c>
      <c r="J10554" s="164">
        <v>140.77</v>
      </c>
      <c r="K10554">
        <v>187</v>
      </c>
      <c r="L10554" t="s">
        <v>18516</v>
      </c>
      <c r="M10554" t="s">
        <v>18516</v>
      </c>
    </row>
    <row r="10555" spans="1:13" ht="13.5">
      <c r="A10555" t="s">
        <v>13068</v>
      </c>
      <c r="B10555" t="s">
        <v>45039</v>
      </c>
      <c r="C10555" t="s">
        <v>29509</v>
      </c>
      <c r="D10555" t="s">
        <v>29510</v>
      </c>
      <c r="E10555" t="s">
        <v>18516</v>
      </c>
      <c r="F10555" t="s">
        <v>18516</v>
      </c>
      <c r="G10555" t="s">
        <v>18516</v>
      </c>
      <c r="H10555" t="s">
        <v>18516</v>
      </c>
      <c r="I10555" t="s">
        <v>18516</v>
      </c>
      <c r="J10555" t="s">
        <v>18516</v>
      </c>
      <c r="K10555" t="s">
        <v>29707</v>
      </c>
      <c r="L10555" t="s">
        <v>18516</v>
      </c>
      <c r="M10555" t="s">
        <v>18516</v>
      </c>
    </row>
    <row r="10556" spans="1:13" ht="13.5">
      <c r="A10556" t="s">
        <v>13065</v>
      </c>
      <c r="B10556" t="s">
        <v>45040</v>
      </c>
      <c r="C10556" t="s">
        <v>29509</v>
      </c>
      <c r="D10556" t="s">
        <v>29510</v>
      </c>
      <c r="E10556" t="s">
        <v>18516</v>
      </c>
      <c r="F10556" t="s">
        <v>18516</v>
      </c>
      <c r="G10556" t="s">
        <v>18516</v>
      </c>
      <c r="H10556" t="s">
        <v>18516</v>
      </c>
      <c r="I10556" t="s">
        <v>18516</v>
      </c>
      <c r="J10556" t="s">
        <v>18516</v>
      </c>
      <c r="K10556" t="s">
        <v>29707</v>
      </c>
      <c r="L10556" t="s">
        <v>18516</v>
      </c>
      <c r="M10556" t="s">
        <v>18516</v>
      </c>
    </row>
    <row r="10557" spans="1:13" ht="13.5">
      <c r="A10557" t="s">
        <v>13062</v>
      </c>
      <c r="B10557" t="s">
        <v>45041</v>
      </c>
      <c r="C10557" t="s">
        <v>29509</v>
      </c>
      <c r="D10557" t="s">
        <v>29510</v>
      </c>
      <c r="E10557" t="s">
        <v>18516</v>
      </c>
      <c r="F10557" t="s">
        <v>18516</v>
      </c>
      <c r="G10557" t="s">
        <v>18516</v>
      </c>
      <c r="H10557" t="s">
        <v>18516</v>
      </c>
      <c r="I10557" t="s">
        <v>18516</v>
      </c>
      <c r="J10557" t="s">
        <v>18516</v>
      </c>
      <c r="K10557" t="s">
        <v>29707</v>
      </c>
      <c r="L10557" t="s">
        <v>18516</v>
      </c>
      <c r="M10557" t="s">
        <v>18516</v>
      </c>
    </row>
    <row r="10558" spans="1:13" ht="13.5">
      <c r="A10558" t="s">
        <v>602</v>
      </c>
      <c r="B10558" t="s">
        <v>45042</v>
      </c>
      <c r="C10558" t="s">
        <v>29509</v>
      </c>
      <c r="D10558" t="s">
        <v>29510</v>
      </c>
      <c r="E10558" t="s">
        <v>18516</v>
      </c>
      <c r="F10558" t="s">
        <v>18516</v>
      </c>
      <c r="G10558" t="s">
        <v>18516</v>
      </c>
      <c r="H10558" t="s">
        <v>18516</v>
      </c>
      <c r="I10558" t="s">
        <v>18516</v>
      </c>
      <c r="J10558" t="s">
        <v>18516</v>
      </c>
      <c r="K10558" t="s">
        <v>29707</v>
      </c>
      <c r="L10558" t="s">
        <v>18516</v>
      </c>
      <c r="M10558" t="s">
        <v>18516</v>
      </c>
    </row>
    <row r="10559" spans="1:13" ht="13.5">
      <c r="A10559" t="s">
        <v>45043</v>
      </c>
      <c r="B10559" t="s">
        <v>45044</v>
      </c>
      <c r="C10559" t="s">
        <v>29509</v>
      </c>
      <c r="D10559" t="s">
        <v>29510</v>
      </c>
      <c r="E10559" t="s">
        <v>18516</v>
      </c>
      <c r="F10559" t="s">
        <v>18516</v>
      </c>
      <c r="G10559" t="s">
        <v>18516</v>
      </c>
      <c r="H10559" t="s">
        <v>18516</v>
      </c>
      <c r="I10559" t="s">
        <v>18516</v>
      </c>
      <c r="J10559" t="s">
        <v>18516</v>
      </c>
      <c r="K10559" t="s">
        <v>29707</v>
      </c>
      <c r="L10559" t="s">
        <v>18516</v>
      </c>
      <c r="M10559" t="s">
        <v>18516</v>
      </c>
    </row>
    <row r="10560" spans="1:13" ht="13.5">
      <c r="A10560" t="s">
        <v>45045</v>
      </c>
      <c r="B10560" t="s">
        <v>45046</v>
      </c>
      <c r="C10560" t="s">
        <v>29509</v>
      </c>
      <c r="D10560" t="s">
        <v>29510</v>
      </c>
      <c r="E10560" t="s">
        <v>18516</v>
      </c>
      <c r="F10560" t="s">
        <v>18516</v>
      </c>
      <c r="G10560" t="s">
        <v>18516</v>
      </c>
      <c r="H10560" t="s">
        <v>18516</v>
      </c>
      <c r="I10560" t="s">
        <v>18516</v>
      </c>
      <c r="J10560" t="s">
        <v>18516</v>
      </c>
      <c r="K10560" t="s">
        <v>29707</v>
      </c>
      <c r="L10560" t="s">
        <v>18516</v>
      </c>
      <c r="M10560" t="s">
        <v>18516</v>
      </c>
    </row>
    <row r="10561" spans="1:13" ht="13.5">
      <c r="A10561" t="s">
        <v>45047</v>
      </c>
      <c r="B10561" t="s">
        <v>45048</v>
      </c>
      <c r="C10561" t="s">
        <v>29509</v>
      </c>
      <c r="D10561" t="s">
        <v>29510</v>
      </c>
      <c r="E10561" t="s">
        <v>18516</v>
      </c>
      <c r="F10561" t="s">
        <v>18516</v>
      </c>
      <c r="G10561" t="s">
        <v>18516</v>
      </c>
      <c r="H10561" t="s">
        <v>18516</v>
      </c>
      <c r="I10561" t="s">
        <v>18516</v>
      </c>
      <c r="J10561" t="s">
        <v>18516</v>
      </c>
      <c r="K10561" t="s">
        <v>29707</v>
      </c>
      <c r="L10561" t="s">
        <v>18516</v>
      </c>
      <c r="M10561" t="s">
        <v>18516</v>
      </c>
    </row>
    <row r="10562" spans="1:13" ht="13.5">
      <c r="A10562" t="s">
        <v>45049</v>
      </c>
      <c r="B10562" t="s">
        <v>45050</v>
      </c>
      <c r="C10562" t="s">
        <v>29509</v>
      </c>
      <c r="D10562" t="s">
        <v>29510</v>
      </c>
      <c r="E10562" t="s">
        <v>18516</v>
      </c>
      <c r="F10562" t="s">
        <v>18516</v>
      </c>
      <c r="G10562" t="s">
        <v>18516</v>
      </c>
      <c r="H10562" t="s">
        <v>18516</v>
      </c>
      <c r="I10562" t="s">
        <v>18516</v>
      </c>
      <c r="J10562" t="s">
        <v>18516</v>
      </c>
      <c r="K10562" t="s">
        <v>29707</v>
      </c>
      <c r="L10562" t="s">
        <v>18516</v>
      </c>
      <c r="M10562" t="s">
        <v>18516</v>
      </c>
    </row>
    <row r="10563" spans="1:13" ht="13.5">
      <c r="A10563" t="s">
        <v>45051</v>
      </c>
      <c r="B10563" t="s">
        <v>45052</v>
      </c>
      <c r="C10563" t="s">
        <v>29509</v>
      </c>
      <c r="D10563" t="s">
        <v>29510</v>
      </c>
      <c r="E10563" t="s">
        <v>18516</v>
      </c>
      <c r="F10563" t="s">
        <v>18516</v>
      </c>
      <c r="G10563" t="s">
        <v>18516</v>
      </c>
      <c r="H10563" t="s">
        <v>18516</v>
      </c>
      <c r="I10563" t="s">
        <v>18516</v>
      </c>
      <c r="J10563" t="s">
        <v>18516</v>
      </c>
      <c r="K10563" t="s">
        <v>29707</v>
      </c>
      <c r="L10563" t="s">
        <v>18516</v>
      </c>
      <c r="M10563" t="s">
        <v>18516</v>
      </c>
    </row>
    <row r="10564" spans="1:13" ht="13.5">
      <c r="A10564" t="s">
        <v>45053</v>
      </c>
      <c r="B10564" t="s">
        <v>45054</v>
      </c>
      <c r="C10564" t="s">
        <v>29509</v>
      </c>
      <c r="D10564" t="s">
        <v>29510</v>
      </c>
      <c r="E10564" t="s">
        <v>18516</v>
      </c>
      <c r="F10564" t="s">
        <v>18516</v>
      </c>
      <c r="G10564" t="s">
        <v>18516</v>
      </c>
      <c r="H10564" t="s">
        <v>18516</v>
      </c>
      <c r="I10564" t="s">
        <v>18516</v>
      </c>
      <c r="J10564" t="s">
        <v>18516</v>
      </c>
      <c r="K10564" t="s">
        <v>29707</v>
      </c>
      <c r="L10564" t="s">
        <v>18516</v>
      </c>
      <c r="M10564" t="s">
        <v>18516</v>
      </c>
    </row>
    <row r="10565" spans="1:13" ht="13.5">
      <c r="A10565" t="s">
        <v>8099</v>
      </c>
      <c r="B10565" t="s">
        <v>45055</v>
      </c>
      <c r="C10565" t="s">
        <v>29509</v>
      </c>
      <c r="D10565" t="s">
        <v>29510</v>
      </c>
      <c r="E10565" t="s">
        <v>18516</v>
      </c>
      <c r="F10565" t="s">
        <v>18516</v>
      </c>
      <c r="G10565" t="s">
        <v>18516</v>
      </c>
      <c r="H10565" t="s">
        <v>18516</v>
      </c>
      <c r="I10565" t="s">
        <v>18516</v>
      </c>
      <c r="J10565" t="s">
        <v>18516</v>
      </c>
      <c r="K10565" t="s">
        <v>29707</v>
      </c>
      <c r="L10565" t="s">
        <v>18516</v>
      </c>
      <c r="M10565" t="s">
        <v>18516</v>
      </c>
    </row>
    <row r="10566" spans="1:13" ht="13.5">
      <c r="A10566" t="s">
        <v>596</v>
      </c>
      <c r="B10566" t="s">
        <v>45056</v>
      </c>
      <c r="C10566" t="s">
        <v>29509</v>
      </c>
      <c r="D10566" t="s">
        <v>29510</v>
      </c>
      <c r="E10566" t="s">
        <v>18516</v>
      </c>
      <c r="F10566" t="s">
        <v>18516</v>
      </c>
      <c r="G10566" t="s">
        <v>18516</v>
      </c>
      <c r="H10566" t="s">
        <v>18516</v>
      </c>
      <c r="I10566" t="s">
        <v>18516</v>
      </c>
      <c r="J10566" t="s">
        <v>18516</v>
      </c>
      <c r="K10566" t="s">
        <v>29707</v>
      </c>
      <c r="L10566" t="s">
        <v>18516</v>
      </c>
      <c r="M10566" t="s">
        <v>18516</v>
      </c>
    </row>
    <row r="10567" spans="1:13" ht="13.5">
      <c r="A10567" t="s">
        <v>45057</v>
      </c>
      <c r="B10567" t="s">
        <v>31649</v>
      </c>
      <c r="C10567" t="s">
        <v>29509</v>
      </c>
      <c r="D10567" t="s">
        <v>29510</v>
      </c>
      <c r="E10567" t="s">
        <v>18516</v>
      </c>
      <c r="F10567" t="s">
        <v>18516</v>
      </c>
      <c r="G10567" t="s">
        <v>18516</v>
      </c>
      <c r="H10567" t="s">
        <v>18516</v>
      </c>
      <c r="I10567" t="s">
        <v>18516</v>
      </c>
      <c r="J10567" t="s">
        <v>18516</v>
      </c>
      <c r="K10567" t="s">
        <v>29707</v>
      </c>
      <c r="L10567" t="s">
        <v>18516</v>
      </c>
      <c r="M10567" t="s">
        <v>18516</v>
      </c>
    </row>
    <row r="10568" spans="1:13" ht="13.5">
      <c r="A10568" t="s">
        <v>3482</v>
      </c>
      <c r="B10568" t="s">
        <v>45058</v>
      </c>
      <c r="C10568" t="s">
        <v>29509</v>
      </c>
      <c r="D10568" t="s">
        <v>29510</v>
      </c>
      <c r="E10568" s="164">
        <v>169</v>
      </c>
      <c r="F10568" s="164">
        <v>135</v>
      </c>
      <c r="G10568" s="165">
        <v>0.79</v>
      </c>
      <c r="H10568" t="s">
        <v>18516</v>
      </c>
      <c r="I10568" s="164">
        <v>50.77</v>
      </c>
      <c r="J10568" s="164">
        <v>185.77</v>
      </c>
      <c r="K10568">
        <v>58</v>
      </c>
      <c r="L10568" t="s">
        <v>18516</v>
      </c>
      <c r="M10568" t="s">
        <v>18516</v>
      </c>
    </row>
    <row r="10569" spans="1:13" ht="13.5">
      <c r="A10569" t="s">
        <v>5637</v>
      </c>
      <c r="B10569" t="s">
        <v>45059</v>
      </c>
      <c r="C10569" t="s">
        <v>29509</v>
      </c>
      <c r="D10569" t="s">
        <v>29510</v>
      </c>
      <c r="E10569" t="s">
        <v>18516</v>
      </c>
      <c r="F10569" t="s">
        <v>18516</v>
      </c>
      <c r="G10569" t="s">
        <v>18516</v>
      </c>
      <c r="H10569" t="s">
        <v>18516</v>
      </c>
      <c r="I10569" t="s">
        <v>18516</v>
      </c>
      <c r="J10569" t="s">
        <v>18516</v>
      </c>
      <c r="K10569" t="s">
        <v>29707</v>
      </c>
      <c r="L10569" t="s">
        <v>18516</v>
      </c>
      <c r="M10569" t="s">
        <v>18516</v>
      </c>
    </row>
    <row r="10570" spans="1:13" ht="13.5">
      <c r="A10570" t="s">
        <v>45060</v>
      </c>
      <c r="B10570" t="s">
        <v>45061</v>
      </c>
      <c r="C10570" t="s">
        <v>29509</v>
      </c>
      <c r="D10570" t="s">
        <v>29510</v>
      </c>
      <c r="E10570" t="s">
        <v>18516</v>
      </c>
      <c r="F10570" t="s">
        <v>18516</v>
      </c>
      <c r="G10570" t="s">
        <v>18516</v>
      </c>
      <c r="H10570" t="s">
        <v>18516</v>
      </c>
      <c r="I10570" t="s">
        <v>18516</v>
      </c>
      <c r="J10570" t="s">
        <v>18516</v>
      </c>
      <c r="K10570" t="s">
        <v>29707</v>
      </c>
      <c r="L10570" t="s">
        <v>18516</v>
      </c>
      <c r="M10570" t="s">
        <v>18516</v>
      </c>
    </row>
    <row r="10571" spans="1:13" ht="13.5">
      <c r="A10571" t="s">
        <v>6925</v>
      </c>
      <c r="B10571" t="s">
        <v>45062</v>
      </c>
      <c r="C10571" t="s">
        <v>29509</v>
      </c>
      <c r="D10571" t="s">
        <v>29510</v>
      </c>
      <c r="E10571" s="164">
        <v>138</v>
      </c>
      <c r="F10571" s="164">
        <v>115</v>
      </c>
      <c r="G10571" s="165">
        <v>0.83</v>
      </c>
      <c r="H10571" t="s">
        <v>18516</v>
      </c>
      <c r="I10571" s="164">
        <v>38.16</v>
      </c>
      <c r="J10571" s="164">
        <v>153.16</v>
      </c>
      <c r="K10571">
        <v>152</v>
      </c>
      <c r="L10571" t="s">
        <v>18516</v>
      </c>
      <c r="M10571" t="s">
        <v>18516</v>
      </c>
    </row>
    <row r="10572" spans="1:13" ht="13.5">
      <c r="A10572" t="s">
        <v>6922</v>
      </c>
      <c r="B10572" t="s">
        <v>45063</v>
      </c>
      <c r="C10572" t="s">
        <v>29509</v>
      </c>
      <c r="D10572" t="s">
        <v>29510</v>
      </c>
      <c r="E10572" s="164">
        <v>138</v>
      </c>
      <c r="F10572" s="164">
        <v>115</v>
      </c>
      <c r="G10572" s="165">
        <v>0.83</v>
      </c>
      <c r="H10572" t="s">
        <v>18516</v>
      </c>
      <c r="I10572" s="164">
        <v>38.16</v>
      </c>
      <c r="J10572" s="164">
        <v>153.16</v>
      </c>
      <c r="K10572">
        <v>163</v>
      </c>
      <c r="L10572" t="s">
        <v>18516</v>
      </c>
      <c r="M10572" t="s">
        <v>18516</v>
      </c>
    </row>
    <row r="10573" spans="1:13" ht="13.5">
      <c r="A10573" t="s">
        <v>5475</v>
      </c>
      <c r="B10573" t="s">
        <v>45064</v>
      </c>
      <c r="C10573" t="s">
        <v>29509</v>
      </c>
      <c r="D10573" t="s">
        <v>29510</v>
      </c>
      <c r="E10573" s="164">
        <v>152</v>
      </c>
      <c r="F10573" s="164">
        <v>115</v>
      </c>
      <c r="G10573" s="165">
        <v>0.75</v>
      </c>
      <c r="H10573" t="s">
        <v>18516</v>
      </c>
      <c r="I10573" s="164">
        <v>35.27</v>
      </c>
      <c r="J10573" s="164">
        <v>150.27</v>
      </c>
      <c r="K10573">
        <v>200</v>
      </c>
      <c r="L10573" t="s">
        <v>18516</v>
      </c>
      <c r="M10573" t="s">
        <v>18516</v>
      </c>
    </row>
    <row r="10574" spans="1:13" ht="13.5">
      <c r="A10574" t="s">
        <v>3923</v>
      </c>
      <c r="B10574" t="s">
        <v>45065</v>
      </c>
      <c r="C10574" t="s">
        <v>29509</v>
      </c>
      <c r="D10574" t="s">
        <v>29510</v>
      </c>
      <c r="E10574" s="164">
        <v>315</v>
      </c>
      <c r="F10574" s="164">
        <v>270</v>
      </c>
      <c r="G10574" s="165">
        <v>0.85</v>
      </c>
      <c r="H10574" t="s">
        <v>18516</v>
      </c>
      <c r="I10574" s="164">
        <v>123.77</v>
      </c>
      <c r="J10574" s="164">
        <v>393.77</v>
      </c>
      <c r="K10574">
        <v>65</v>
      </c>
      <c r="L10574" t="s">
        <v>29439</v>
      </c>
      <c r="M10574" t="s">
        <v>30359</v>
      </c>
    </row>
    <row r="10575" spans="1:13" ht="13.5">
      <c r="A10575" t="s">
        <v>3920</v>
      </c>
      <c r="B10575" t="s">
        <v>45066</v>
      </c>
      <c r="C10575" t="s">
        <v>29509</v>
      </c>
      <c r="D10575" t="s">
        <v>29510</v>
      </c>
      <c r="E10575" s="164">
        <v>315</v>
      </c>
      <c r="F10575" s="164">
        <v>270</v>
      </c>
      <c r="G10575" s="165">
        <v>0.85</v>
      </c>
      <c r="H10575" t="s">
        <v>18516</v>
      </c>
      <c r="I10575" s="164">
        <v>123.77</v>
      </c>
      <c r="J10575" s="164">
        <v>393.77</v>
      </c>
      <c r="K10575">
        <v>32</v>
      </c>
      <c r="L10575" t="s">
        <v>29410</v>
      </c>
      <c r="M10575" t="s">
        <v>30359</v>
      </c>
    </row>
    <row r="10576" spans="1:13" ht="13.5">
      <c r="A10576" t="s">
        <v>2223</v>
      </c>
      <c r="B10576" t="s">
        <v>45067</v>
      </c>
      <c r="C10576" t="s">
        <v>29509</v>
      </c>
      <c r="D10576" t="s">
        <v>29510</v>
      </c>
      <c r="E10576" s="164">
        <v>155</v>
      </c>
      <c r="F10576" s="164">
        <v>100</v>
      </c>
      <c r="G10576" s="165">
        <v>0.64</v>
      </c>
      <c r="H10576" t="s">
        <v>18516</v>
      </c>
      <c r="I10576" s="164">
        <v>43.11</v>
      </c>
      <c r="J10576" s="164">
        <v>143.11</v>
      </c>
      <c r="K10576">
        <v>242</v>
      </c>
      <c r="L10576" t="s">
        <v>18516</v>
      </c>
      <c r="M10576" t="s">
        <v>18516</v>
      </c>
    </row>
    <row r="10577" spans="1:13" ht="13.5">
      <c r="A10577" t="s">
        <v>2220</v>
      </c>
      <c r="B10577" t="s">
        <v>45068</v>
      </c>
      <c r="C10577" t="s">
        <v>29509</v>
      </c>
      <c r="D10577" t="s">
        <v>29510</v>
      </c>
      <c r="E10577" s="164">
        <v>155</v>
      </c>
      <c r="F10577" s="164">
        <v>100</v>
      </c>
      <c r="G10577" s="165">
        <v>0.64</v>
      </c>
      <c r="H10577" t="s">
        <v>18516</v>
      </c>
      <c r="I10577" s="164">
        <v>43.11</v>
      </c>
      <c r="J10577" s="164">
        <v>143.11</v>
      </c>
      <c r="K10577">
        <v>287</v>
      </c>
      <c r="L10577" t="s">
        <v>18516</v>
      </c>
      <c r="M10577" t="s">
        <v>18516</v>
      </c>
    </row>
    <row r="10578" spans="1:13" ht="13.5">
      <c r="A10578" t="s">
        <v>2217</v>
      </c>
      <c r="B10578" t="s">
        <v>45069</v>
      </c>
      <c r="C10578" t="s">
        <v>29509</v>
      </c>
      <c r="D10578" t="s">
        <v>29510</v>
      </c>
      <c r="E10578" s="164">
        <v>152</v>
      </c>
      <c r="F10578" s="164">
        <v>95</v>
      </c>
      <c r="G10578" s="165">
        <v>0.62</v>
      </c>
      <c r="H10578" t="s">
        <v>18516</v>
      </c>
      <c r="I10578" s="164">
        <v>41.9</v>
      </c>
      <c r="J10578" s="164">
        <v>136.9</v>
      </c>
      <c r="K10578">
        <v>168</v>
      </c>
      <c r="L10578" t="s">
        <v>18516</v>
      </c>
      <c r="M10578" t="s">
        <v>18516</v>
      </c>
    </row>
    <row r="10579" spans="1:13" ht="13.5">
      <c r="A10579" t="s">
        <v>2214</v>
      </c>
      <c r="B10579" t="s">
        <v>45070</v>
      </c>
      <c r="C10579" t="s">
        <v>29509</v>
      </c>
      <c r="D10579" t="s">
        <v>29510</v>
      </c>
      <c r="E10579" s="164">
        <v>152</v>
      </c>
      <c r="F10579" s="164">
        <v>95</v>
      </c>
      <c r="G10579" s="165">
        <v>0.62</v>
      </c>
      <c r="H10579" t="s">
        <v>18516</v>
      </c>
      <c r="I10579" s="164">
        <v>41.9</v>
      </c>
      <c r="J10579" s="164">
        <v>136.9</v>
      </c>
      <c r="K10579">
        <v>116</v>
      </c>
      <c r="L10579" t="s">
        <v>18516</v>
      </c>
      <c r="M10579" t="s">
        <v>18516</v>
      </c>
    </row>
    <row r="10580" spans="1:13" ht="13.5">
      <c r="A10580" t="s">
        <v>1990</v>
      </c>
      <c r="B10580" t="s">
        <v>45071</v>
      </c>
      <c r="C10580" t="s">
        <v>29509</v>
      </c>
      <c r="D10580" t="s">
        <v>29510</v>
      </c>
      <c r="E10580" t="s">
        <v>18516</v>
      </c>
      <c r="F10580" t="s">
        <v>18516</v>
      </c>
      <c r="G10580" t="s">
        <v>18516</v>
      </c>
      <c r="H10580" t="s">
        <v>18516</v>
      </c>
      <c r="I10580" t="s">
        <v>18516</v>
      </c>
      <c r="J10580" t="s">
        <v>18516</v>
      </c>
      <c r="K10580" t="s">
        <v>29707</v>
      </c>
      <c r="L10580" t="s">
        <v>18516</v>
      </c>
      <c r="M10580" t="s">
        <v>18516</v>
      </c>
    </row>
    <row r="10581" spans="1:13" ht="13.5">
      <c r="A10581" t="s">
        <v>1972</v>
      </c>
      <c r="B10581" t="s">
        <v>45072</v>
      </c>
      <c r="C10581" t="s">
        <v>29509</v>
      </c>
      <c r="D10581" t="s">
        <v>29510</v>
      </c>
      <c r="E10581" t="s">
        <v>18516</v>
      </c>
      <c r="F10581" t="s">
        <v>18516</v>
      </c>
      <c r="G10581" t="s">
        <v>18516</v>
      </c>
      <c r="H10581" t="s">
        <v>18516</v>
      </c>
      <c r="I10581" t="s">
        <v>18516</v>
      </c>
      <c r="J10581" t="s">
        <v>18516</v>
      </c>
      <c r="K10581" t="s">
        <v>29707</v>
      </c>
      <c r="L10581" t="s">
        <v>18516</v>
      </c>
      <c r="M10581" t="s">
        <v>18516</v>
      </c>
    </row>
    <row r="10582" spans="1:13" ht="13.5">
      <c r="A10582" t="s">
        <v>24456</v>
      </c>
      <c r="B10582" t="s">
        <v>45073</v>
      </c>
      <c r="C10582" t="s">
        <v>29509</v>
      </c>
      <c r="D10582" t="s">
        <v>29510</v>
      </c>
      <c r="E10582" t="s">
        <v>18516</v>
      </c>
      <c r="F10582" t="s">
        <v>18516</v>
      </c>
      <c r="G10582" t="s">
        <v>18516</v>
      </c>
      <c r="H10582" t="s">
        <v>18516</v>
      </c>
      <c r="I10582" t="s">
        <v>18516</v>
      </c>
      <c r="J10582" t="s">
        <v>18516</v>
      </c>
      <c r="K10582" t="s">
        <v>29707</v>
      </c>
      <c r="L10582" t="s">
        <v>18516</v>
      </c>
      <c r="M10582" t="s">
        <v>18516</v>
      </c>
    </row>
    <row r="10583" spans="1:13" ht="13.5">
      <c r="A10583" t="s">
        <v>2703</v>
      </c>
      <c r="B10583" t="s">
        <v>45074</v>
      </c>
      <c r="C10583" t="s">
        <v>29509</v>
      </c>
      <c r="D10583" t="s">
        <v>29510</v>
      </c>
      <c r="E10583" t="s">
        <v>18516</v>
      </c>
      <c r="F10583" t="s">
        <v>18516</v>
      </c>
      <c r="G10583" t="s">
        <v>18516</v>
      </c>
      <c r="H10583" t="s">
        <v>18516</v>
      </c>
      <c r="I10583" t="s">
        <v>18516</v>
      </c>
      <c r="J10583" t="s">
        <v>18516</v>
      </c>
      <c r="K10583" t="s">
        <v>29707</v>
      </c>
      <c r="L10583" t="s">
        <v>18516</v>
      </c>
      <c r="M10583" t="s">
        <v>18516</v>
      </c>
    </row>
    <row r="10584" spans="1:13" ht="13.5">
      <c r="A10584" t="s">
        <v>2706</v>
      </c>
      <c r="B10584" t="s">
        <v>45075</v>
      </c>
      <c r="C10584" t="s">
        <v>29509</v>
      </c>
      <c r="D10584" t="s">
        <v>29510</v>
      </c>
      <c r="E10584" t="s">
        <v>18516</v>
      </c>
      <c r="F10584" t="s">
        <v>18516</v>
      </c>
      <c r="G10584" t="s">
        <v>18516</v>
      </c>
      <c r="H10584" t="s">
        <v>18516</v>
      </c>
      <c r="I10584" t="s">
        <v>18516</v>
      </c>
      <c r="J10584" t="s">
        <v>18516</v>
      </c>
      <c r="K10584" t="s">
        <v>29707</v>
      </c>
      <c r="L10584" t="s">
        <v>18516</v>
      </c>
      <c r="M10584" t="s">
        <v>18516</v>
      </c>
    </row>
    <row r="10585" spans="1:13" ht="13.5">
      <c r="A10585" t="s">
        <v>566</v>
      </c>
      <c r="B10585" t="s">
        <v>45076</v>
      </c>
      <c r="C10585" t="s">
        <v>29509</v>
      </c>
      <c r="D10585" t="s">
        <v>29510</v>
      </c>
      <c r="E10585" t="s">
        <v>18516</v>
      </c>
      <c r="F10585" t="s">
        <v>18516</v>
      </c>
      <c r="G10585" t="s">
        <v>18516</v>
      </c>
      <c r="H10585" t="s">
        <v>18516</v>
      </c>
      <c r="I10585" t="s">
        <v>18516</v>
      </c>
      <c r="J10585" t="s">
        <v>18516</v>
      </c>
      <c r="K10585" t="s">
        <v>29707</v>
      </c>
      <c r="L10585" t="s">
        <v>18516</v>
      </c>
      <c r="M10585" t="s">
        <v>18516</v>
      </c>
    </row>
    <row r="10586" spans="1:13" ht="13.5">
      <c r="A10586" t="s">
        <v>3428</v>
      </c>
      <c r="B10586" t="s">
        <v>45077</v>
      </c>
      <c r="C10586" t="s">
        <v>29509</v>
      </c>
      <c r="D10586" t="s">
        <v>29510</v>
      </c>
      <c r="E10586" t="s">
        <v>18516</v>
      </c>
      <c r="F10586" t="s">
        <v>18516</v>
      </c>
      <c r="G10586" t="s">
        <v>18516</v>
      </c>
      <c r="H10586" t="s">
        <v>18516</v>
      </c>
      <c r="I10586" t="s">
        <v>18516</v>
      </c>
      <c r="J10586" t="s">
        <v>18516</v>
      </c>
      <c r="K10586" t="s">
        <v>29707</v>
      </c>
      <c r="L10586" t="s">
        <v>18516</v>
      </c>
      <c r="M10586" t="s">
        <v>18516</v>
      </c>
    </row>
    <row r="10587" spans="1:13" ht="13.5">
      <c r="A10587" t="s">
        <v>12864</v>
      </c>
      <c r="B10587" t="s">
        <v>45078</v>
      </c>
      <c r="C10587" t="s">
        <v>29509</v>
      </c>
      <c r="D10587" t="s">
        <v>29510</v>
      </c>
      <c r="E10587" t="s">
        <v>18516</v>
      </c>
      <c r="F10587" t="s">
        <v>18516</v>
      </c>
      <c r="G10587" t="s">
        <v>18516</v>
      </c>
      <c r="H10587" t="s">
        <v>18516</v>
      </c>
      <c r="I10587" t="s">
        <v>18516</v>
      </c>
      <c r="J10587" t="s">
        <v>18516</v>
      </c>
      <c r="K10587" t="s">
        <v>29707</v>
      </c>
      <c r="L10587" t="s">
        <v>18516</v>
      </c>
      <c r="M10587" t="s">
        <v>18516</v>
      </c>
    </row>
    <row r="10588" spans="1:13" ht="13.5">
      <c r="A10588" t="s">
        <v>3090</v>
      </c>
      <c r="B10588" t="s">
        <v>45079</v>
      </c>
      <c r="C10588" t="s">
        <v>29509</v>
      </c>
      <c r="D10588" t="s">
        <v>29510</v>
      </c>
      <c r="E10588" t="s">
        <v>18516</v>
      </c>
      <c r="F10588" t="s">
        <v>18516</v>
      </c>
      <c r="G10588" t="s">
        <v>18516</v>
      </c>
      <c r="H10588" t="s">
        <v>18516</v>
      </c>
      <c r="I10588" t="s">
        <v>18516</v>
      </c>
      <c r="J10588" t="s">
        <v>18516</v>
      </c>
      <c r="K10588" t="s">
        <v>29707</v>
      </c>
      <c r="L10588" t="s">
        <v>18516</v>
      </c>
      <c r="M10588" t="s">
        <v>18516</v>
      </c>
    </row>
    <row r="10589" spans="1:13" ht="13.5">
      <c r="A10589" t="s">
        <v>9258</v>
      </c>
      <c r="B10589" t="s">
        <v>45080</v>
      </c>
      <c r="C10589" t="s">
        <v>29509</v>
      </c>
      <c r="D10589" t="s">
        <v>29510</v>
      </c>
      <c r="E10589" t="s">
        <v>18516</v>
      </c>
      <c r="F10589" t="s">
        <v>18516</v>
      </c>
      <c r="G10589" t="s">
        <v>18516</v>
      </c>
      <c r="H10589" t="s">
        <v>18516</v>
      </c>
      <c r="I10589" t="s">
        <v>18516</v>
      </c>
      <c r="J10589" t="s">
        <v>18516</v>
      </c>
      <c r="K10589" t="s">
        <v>29707</v>
      </c>
      <c r="L10589" t="s">
        <v>18516</v>
      </c>
      <c r="M10589" t="s">
        <v>18516</v>
      </c>
    </row>
    <row r="10590" spans="1:13" ht="13.5">
      <c r="A10590" t="s">
        <v>3875</v>
      </c>
      <c r="B10590" t="s">
        <v>45081</v>
      </c>
      <c r="C10590" t="s">
        <v>29509</v>
      </c>
      <c r="D10590" t="s">
        <v>29510</v>
      </c>
      <c r="E10590" t="s">
        <v>18516</v>
      </c>
      <c r="F10590" t="s">
        <v>18516</v>
      </c>
      <c r="G10590" t="s">
        <v>18516</v>
      </c>
      <c r="H10590" t="s">
        <v>18516</v>
      </c>
      <c r="I10590" t="s">
        <v>18516</v>
      </c>
      <c r="J10590" t="s">
        <v>18516</v>
      </c>
      <c r="K10590" t="s">
        <v>29707</v>
      </c>
      <c r="L10590" t="s">
        <v>18516</v>
      </c>
      <c r="M10590" t="s">
        <v>18516</v>
      </c>
    </row>
    <row r="10591" spans="1:13" ht="13.5">
      <c r="A10591" t="s">
        <v>3869</v>
      </c>
      <c r="B10591" t="s">
        <v>45082</v>
      </c>
      <c r="C10591" t="s">
        <v>29509</v>
      </c>
      <c r="D10591" t="s">
        <v>29510</v>
      </c>
      <c r="E10591" t="s">
        <v>18516</v>
      </c>
      <c r="F10591" t="s">
        <v>18516</v>
      </c>
      <c r="G10591" t="s">
        <v>18516</v>
      </c>
      <c r="H10591" t="s">
        <v>18516</v>
      </c>
      <c r="I10591" t="s">
        <v>18516</v>
      </c>
      <c r="J10591" t="s">
        <v>18516</v>
      </c>
      <c r="K10591" t="s">
        <v>29707</v>
      </c>
      <c r="L10591" t="s">
        <v>18516</v>
      </c>
      <c r="M10591" t="s">
        <v>18516</v>
      </c>
    </row>
    <row r="10592" spans="1:13" ht="13.5">
      <c r="A10592" t="s">
        <v>3866</v>
      </c>
      <c r="B10592" t="s">
        <v>45083</v>
      </c>
      <c r="C10592" t="s">
        <v>29509</v>
      </c>
      <c r="D10592" t="s">
        <v>29510</v>
      </c>
      <c r="E10592" t="s">
        <v>18516</v>
      </c>
      <c r="F10592" t="s">
        <v>18516</v>
      </c>
      <c r="G10592" t="s">
        <v>18516</v>
      </c>
      <c r="H10592" t="s">
        <v>18516</v>
      </c>
      <c r="I10592" t="s">
        <v>18516</v>
      </c>
      <c r="J10592" t="s">
        <v>18516</v>
      </c>
      <c r="K10592" t="s">
        <v>29707</v>
      </c>
      <c r="L10592" t="s">
        <v>18516</v>
      </c>
      <c r="M10592" t="s">
        <v>18516</v>
      </c>
    </row>
    <row r="10593" spans="1:13" ht="13.5">
      <c r="A10593" t="s">
        <v>12154</v>
      </c>
      <c r="B10593" t="s">
        <v>45084</v>
      </c>
      <c r="C10593" t="s">
        <v>29509</v>
      </c>
      <c r="D10593" t="s">
        <v>29510</v>
      </c>
      <c r="E10593" t="s">
        <v>18516</v>
      </c>
      <c r="F10593" t="s">
        <v>18516</v>
      </c>
      <c r="G10593" t="s">
        <v>18516</v>
      </c>
      <c r="H10593" t="s">
        <v>18516</v>
      </c>
      <c r="I10593" t="s">
        <v>18516</v>
      </c>
      <c r="J10593" t="s">
        <v>18516</v>
      </c>
      <c r="K10593" t="s">
        <v>29707</v>
      </c>
      <c r="L10593" t="s">
        <v>18516</v>
      </c>
      <c r="M10593" t="s">
        <v>18516</v>
      </c>
    </row>
    <row r="10594" spans="1:13" ht="13.5">
      <c r="A10594" t="s">
        <v>45085</v>
      </c>
      <c r="B10594" t="s">
        <v>45086</v>
      </c>
      <c r="C10594" t="s">
        <v>29509</v>
      </c>
      <c r="D10594" t="s">
        <v>29510</v>
      </c>
      <c r="E10594" t="s">
        <v>18516</v>
      </c>
      <c r="F10594" t="s">
        <v>18516</v>
      </c>
      <c r="G10594" t="s">
        <v>18516</v>
      </c>
      <c r="H10594" t="s">
        <v>18516</v>
      </c>
      <c r="I10594" t="s">
        <v>18516</v>
      </c>
      <c r="J10594" t="s">
        <v>18516</v>
      </c>
      <c r="K10594" t="s">
        <v>29707</v>
      </c>
      <c r="L10594" t="s">
        <v>18516</v>
      </c>
      <c r="M10594" t="s">
        <v>18516</v>
      </c>
    </row>
    <row r="10595" spans="1:13" ht="13.5">
      <c r="A10595" t="s">
        <v>45087</v>
      </c>
      <c r="B10595" t="s">
        <v>45088</v>
      </c>
      <c r="C10595" t="s">
        <v>29509</v>
      </c>
      <c r="D10595" t="s">
        <v>29510</v>
      </c>
      <c r="E10595" t="s">
        <v>18516</v>
      </c>
      <c r="F10595" t="s">
        <v>18516</v>
      </c>
      <c r="G10595" t="s">
        <v>18516</v>
      </c>
      <c r="H10595" t="s">
        <v>18516</v>
      </c>
      <c r="I10595" t="s">
        <v>18516</v>
      </c>
      <c r="J10595" t="s">
        <v>18516</v>
      </c>
      <c r="K10595" t="s">
        <v>29707</v>
      </c>
      <c r="L10595" t="s">
        <v>18516</v>
      </c>
      <c r="M10595" t="s">
        <v>18516</v>
      </c>
    </row>
    <row r="10596" spans="1:13" ht="13.5">
      <c r="A10596" t="s">
        <v>45089</v>
      </c>
      <c r="B10596" t="s">
        <v>45090</v>
      </c>
      <c r="C10596" t="s">
        <v>29509</v>
      </c>
      <c r="D10596" t="s">
        <v>29510</v>
      </c>
      <c r="E10596" t="s">
        <v>18516</v>
      </c>
      <c r="F10596" t="s">
        <v>18516</v>
      </c>
      <c r="G10596" t="s">
        <v>18516</v>
      </c>
      <c r="H10596" t="s">
        <v>18516</v>
      </c>
      <c r="I10596" t="s">
        <v>18516</v>
      </c>
      <c r="J10596" t="s">
        <v>18516</v>
      </c>
      <c r="K10596" t="s">
        <v>29707</v>
      </c>
      <c r="L10596" t="s">
        <v>18516</v>
      </c>
      <c r="M10596" t="s">
        <v>18516</v>
      </c>
    </row>
    <row r="10597" spans="1:13" ht="13.5">
      <c r="A10597" t="s">
        <v>45091</v>
      </c>
      <c r="B10597" t="s">
        <v>45092</v>
      </c>
      <c r="C10597" t="s">
        <v>29509</v>
      </c>
      <c r="D10597" t="s">
        <v>29510</v>
      </c>
      <c r="E10597" t="s">
        <v>18516</v>
      </c>
      <c r="F10597" t="s">
        <v>18516</v>
      </c>
      <c r="G10597" t="s">
        <v>18516</v>
      </c>
      <c r="H10597" t="s">
        <v>18516</v>
      </c>
      <c r="I10597" t="s">
        <v>18516</v>
      </c>
      <c r="J10597" t="s">
        <v>18516</v>
      </c>
      <c r="K10597" t="s">
        <v>29707</v>
      </c>
      <c r="L10597" t="s">
        <v>18516</v>
      </c>
      <c r="M10597" t="s">
        <v>18516</v>
      </c>
    </row>
    <row r="10598" spans="1:13" ht="13.5">
      <c r="A10598" t="s">
        <v>268</v>
      </c>
      <c r="B10598" t="s">
        <v>45093</v>
      </c>
      <c r="C10598" t="s">
        <v>29509</v>
      </c>
      <c r="D10598" t="s">
        <v>29510</v>
      </c>
      <c r="E10598" s="164">
        <v>315</v>
      </c>
      <c r="F10598" s="164">
        <v>270</v>
      </c>
      <c r="G10598" s="165">
        <v>0.85</v>
      </c>
      <c r="H10598" t="s">
        <v>18516</v>
      </c>
      <c r="I10598" s="164">
        <v>89.46</v>
      </c>
      <c r="J10598" s="164">
        <v>359.46</v>
      </c>
      <c r="K10598">
        <v>197</v>
      </c>
      <c r="L10598" t="s">
        <v>18516</v>
      </c>
      <c r="M10598" t="s">
        <v>18516</v>
      </c>
    </row>
    <row r="10599" spans="1:13" ht="13.5">
      <c r="A10599" t="s">
        <v>45094</v>
      </c>
      <c r="B10599" t="s">
        <v>45095</v>
      </c>
      <c r="C10599" t="s">
        <v>29509</v>
      </c>
      <c r="D10599" t="s">
        <v>29510</v>
      </c>
      <c r="E10599" t="s">
        <v>18516</v>
      </c>
      <c r="F10599" t="s">
        <v>18516</v>
      </c>
      <c r="G10599" t="s">
        <v>18516</v>
      </c>
      <c r="H10599" t="s">
        <v>18516</v>
      </c>
      <c r="I10599" t="s">
        <v>18516</v>
      </c>
      <c r="J10599" t="s">
        <v>18516</v>
      </c>
      <c r="K10599" t="s">
        <v>29707</v>
      </c>
      <c r="L10599" t="s">
        <v>18516</v>
      </c>
      <c r="M10599" t="s">
        <v>18516</v>
      </c>
    </row>
    <row r="10600" spans="1:13" ht="13.5">
      <c r="A10600" t="s">
        <v>45096</v>
      </c>
      <c r="B10600" t="s">
        <v>45097</v>
      </c>
      <c r="C10600" t="s">
        <v>29509</v>
      </c>
      <c r="D10600" t="s">
        <v>29510</v>
      </c>
      <c r="E10600" t="s">
        <v>18516</v>
      </c>
      <c r="F10600" t="s">
        <v>18516</v>
      </c>
      <c r="G10600" t="s">
        <v>18516</v>
      </c>
      <c r="H10600" t="s">
        <v>18516</v>
      </c>
      <c r="I10600" t="s">
        <v>18516</v>
      </c>
      <c r="J10600" t="s">
        <v>18516</v>
      </c>
      <c r="K10600" t="s">
        <v>29707</v>
      </c>
      <c r="L10600" t="s">
        <v>18516</v>
      </c>
      <c r="M10600" t="s">
        <v>18516</v>
      </c>
    </row>
    <row r="10601" spans="1:13" ht="13.5">
      <c r="A10601" t="s">
        <v>2610</v>
      </c>
      <c r="B10601" t="s">
        <v>45098</v>
      </c>
      <c r="C10601" t="s">
        <v>29509</v>
      </c>
      <c r="D10601" t="s">
        <v>29510</v>
      </c>
      <c r="E10601" t="s">
        <v>18516</v>
      </c>
      <c r="F10601" t="s">
        <v>18516</v>
      </c>
      <c r="G10601" t="s">
        <v>18516</v>
      </c>
      <c r="H10601" t="s">
        <v>18516</v>
      </c>
      <c r="I10601" t="s">
        <v>18516</v>
      </c>
      <c r="J10601" t="s">
        <v>18516</v>
      </c>
      <c r="K10601" t="s">
        <v>29707</v>
      </c>
      <c r="L10601" t="s">
        <v>18516</v>
      </c>
      <c r="M10601" t="s">
        <v>18516</v>
      </c>
    </row>
    <row r="10602" spans="1:13" ht="13.5">
      <c r="A10602" t="s">
        <v>2601</v>
      </c>
      <c r="B10602" t="s">
        <v>45099</v>
      </c>
      <c r="C10602" t="s">
        <v>29509</v>
      </c>
      <c r="D10602" t="s">
        <v>29510</v>
      </c>
      <c r="E10602" t="s">
        <v>18516</v>
      </c>
      <c r="F10602" t="s">
        <v>18516</v>
      </c>
      <c r="G10602" t="s">
        <v>18516</v>
      </c>
      <c r="H10602" t="s">
        <v>18516</v>
      </c>
      <c r="I10602" t="s">
        <v>18516</v>
      </c>
      <c r="J10602" t="s">
        <v>18516</v>
      </c>
      <c r="K10602" t="s">
        <v>29707</v>
      </c>
      <c r="L10602" t="s">
        <v>18516</v>
      </c>
      <c r="M10602" t="s">
        <v>18516</v>
      </c>
    </row>
    <row r="10603" spans="1:13" ht="13.5">
      <c r="A10603" t="s">
        <v>45100</v>
      </c>
      <c r="B10603" t="s">
        <v>45101</v>
      </c>
      <c r="C10603" t="s">
        <v>29509</v>
      </c>
      <c r="D10603" t="s">
        <v>29510</v>
      </c>
      <c r="E10603" t="s">
        <v>18516</v>
      </c>
      <c r="F10603" t="s">
        <v>18516</v>
      </c>
      <c r="G10603" t="s">
        <v>18516</v>
      </c>
      <c r="H10603" t="s">
        <v>18516</v>
      </c>
      <c r="I10603" t="s">
        <v>18516</v>
      </c>
      <c r="J10603" t="s">
        <v>18516</v>
      </c>
      <c r="K10603" t="s">
        <v>29707</v>
      </c>
      <c r="L10603" t="s">
        <v>18516</v>
      </c>
      <c r="M10603" t="s">
        <v>18516</v>
      </c>
    </row>
    <row r="10604" spans="1:13" ht="13.5">
      <c r="A10604" t="s">
        <v>5822</v>
      </c>
      <c r="B10604" t="s">
        <v>45102</v>
      </c>
      <c r="C10604" t="s">
        <v>29509</v>
      </c>
      <c r="D10604" t="s">
        <v>29510</v>
      </c>
      <c r="E10604" t="s">
        <v>18516</v>
      </c>
      <c r="F10604" t="s">
        <v>18516</v>
      </c>
      <c r="G10604" t="s">
        <v>18516</v>
      </c>
      <c r="H10604" t="s">
        <v>18516</v>
      </c>
      <c r="I10604" t="s">
        <v>18516</v>
      </c>
      <c r="J10604" t="s">
        <v>18516</v>
      </c>
      <c r="K10604" t="s">
        <v>29707</v>
      </c>
      <c r="L10604" t="s">
        <v>18516</v>
      </c>
      <c r="M10604" t="s">
        <v>18516</v>
      </c>
    </row>
    <row r="10605" spans="1:13" ht="13.5">
      <c r="A10605" t="s">
        <v>8161</v>
      </c>
      <c r="B10605" t="s">
        <v>45103</v>
      </c>
      <c r="C10605" t="s">
        <v>29509</v>
      </c>
      <c r="D10605" t="s">
        <v>29510</v>
      </c>
      <c r="E10605" t="s">
        <v>18516</v>
      </c>
      <c r="F10605" t="s">
        <v>18516</v>
      </c>
      <c r="G10605" t="s">
        <v>18516</v>
      </c>
      <c r="H10605" t="s">
        <v>18516</v>
      </c>
      <c r="I10605" t="s">
        <v>18516</v>
      </c>
      <c r="J10605" t="s">
        <v>18516</v>
      </c>
      <c r="K10605" t="s">
        <v>29707</v>
      </c>
      <c r="L10605" t="s">
        <v>18516</v>
      </c>
      <c r="M10605" t="s">
        <v>18516</v>
      </c>
    </row>
    <row r="10606" spans="1:13" ht="13.5">
      <c r="A10606" t="s">
        <v>8158</v>
      </c>
      <c r="B10606" t="s">
        <v>45104</v>
      </c>
      <c r="C10606" t="s">
        <v>29509</v>
      </c>
      <c r="D10606" t="s">
        <v>29510</v>
      </c>
      <c r="E10606" t="s">
        <v>18516</v>
      </c>
      <c r="F10606" t="s">
        <v>18516</v>
      </c>
      <c r="G10606" t="s">
        <v>18516</v>
      </c>
      <c r="H10606" t="s">
        <v>18516</v>
      </c>
      <c r="I10606" t="s">
        <v>18516</v>
      </c>
      <c r="J10606" t="s">
        <v>18516</v>
      </c>
      <c r="K10606" t="s">
        <v>29707</v>
      </c>
      <c r="L10606" t="s">
        <v>18516</v>
      </c>
      <c r="M10606" t="s">
        <v>18516</v>
      </c>
    </row>
    <row r="10607" spans="1:13" ht="13.5">
      <c r="A10607" t="s">
        <v>5717</v>
      </c>
      <c r="B10607" t="s">
        <v>45105</v>
      </c>
      <c r="C10607" t="s">
        <v>29509</v>
      </c>
      <c r="D10607" t="s">
        <v>29510</v>
      </c>
      <c r="E10607" t="s">
        <v>18516</v>
      </c>
      <c r="F10607" t="s">
        <v>18516</v>
      </c>
      <c r="G10607" t="s">
        <v>18516</v>
      </c>
      <c r="H10607" t="s">
        <v>18516</v>
      </c>
      <c r="I10607" t="s">
        <v>18516</v>
      </c>
      <c r="J10607" t="s">
        <v>18516</v>
      </c>
      <c r="K10607" t="s">
        <v>29707</v>
      </c>
      <c r="L10607" t="s">
        <v>18516</v>
      </c>
      <c r="M10607" t="s">
        <v>18516</v>
      </c>
    </row>
    <row r="10608" spans="1:13" ht="13.5">
      <c r="A10608" t="s">
        <v>3890</v>
      </c>
      <c r="B10608" t="s">
        <v>45106</v>
      </c>
      <c r="C10608" t="s">
        <v>29509</v>
      </c>
      <c r="D10608" t="s">
        <v>29510</v>
      </c>
      <c r="E10608" t="s">
        <v>18516</v>
      </c>
      <c r="F10608" t="s">
        <v>18516</v>
      </c>
      <c r="G10608" t="s">
        <v>18516</v>
      </c>
      <c r="H10608" t="s">
        <v>18516</v>
      </c>
      <c r="I10608" t="s">
        <v>18516</v>
      </c>
      <c r="J10608" t="s">
        <v>18516</v>
      </c>
      <c r="K10608" t="s">
        <v>29707</v>
      </c>
      <c r="L10608" t="s">
        <v>18516</v>
      </c>
      <c r="M10608" t="s">
        <v>18516</v>
      </c>
    </row>
    <row r="10609" spans="1:13" ht="13.5">
      <c r="A10609" t="s">
        <v>3887</v>
      </c>
      <c r="B10609" t="s">
        <v>45107</v>
      </c>
      <c r="C10609" t="s">
        <v>29509</v>
      </c>
      <c r="D10609" t="s">
        <v>29510</v>
      </c>
      <c r="E10609" t="s">
        <v>18516</v>
      </c>
      <c r="F10609" t="s">
        <v>18516</v>
      </c>
      <c r="G10609" t="s">
        <v>18516</v>
      </c>
      <c r="H10609" t="s">
        <v>18516</v>
      </c>
      <c r="I10609" t="s">
        <v>18516</v>
      </c>
      <c r="J10609" t="s">
        <v>18516</v>
      </c>
      <c r="K10609" t="s">
        <v>29707</v>
      </c>
      <c r="L10609" t="s">
        <v>18516</v>
      </c>
      <c r="M10609" t="s">
        <v>18516</v>
      </c>
    </row>
    <row r="10610" spans="1:13" ht="13.5">
      <c r="A10610" t="s">
        <v>19513</v>
      </c>
      <c r="B10610" t="s">
        <v>45108</v>
      </c>
      <c r="C10610" t="s">
        <v>29509</v>
      </c>
      <c r="D10610" t="s">
        <v>29510</v>
      </c>
      <c r="E10610" t="s">
        <v>18516</v>
      </c>
      <c r="F10610" t="s">
        <v>18516</v>
      </c>
      <c r="G10610" t="s">
        <v>18516</v>
      </c>
      <c r="H10610" t="s">
        <v>18516</v>
      </c>
      <c r="I10610" t="s">
        <v>18516</v>
      </c>
      <c r="J10610" t="s">
        <v>18516</v>
      </c>
      <c r="K10610" t="s">
        <v>29707</v>
      </c>
      <c r="L10610" t="s">
        <v>18516</v>
      </c>
      <c r="M10610" t="s">
        <v>18516</v>
      </c>
    </row>
    <row r="10611" spans="1:13" ht="13.5">
      <c r="A10611" t="s">
        <v>19510</v>
      </c>
      <c r="B10611" t="s">
        <v>45109</v>
      </c>
      <c r="C10611" t="s">
        <v>29509</v>
      </c>
      <c r="D10611" t="s">
        <v>29510</v>
      </c>
      <c r="E10611" t="s">
        <v>18516</v>
      </c>
      <c r="F10611" t="s">
        <v>18516</v>
      </c>
      <c r="G10611" t="s">
        <v>18516</v>
      </c>
      <c r="H10611" t="s">
        <v>18516</v>
      </c>
      <c r="I10611" t="s">
        <v>18516</v>
      </c>
      <c r="J10611" t="s">
        <v>18516</v>
      </c>
      <c r="K10611" t="s">
        <v>29707</v>
      </c>
      <c r="L10611" t="s">
        <v>18516</v>
      </c>
      <c r="M10611" t="s">
        <v>18516</v>
      </c>
    </row>
    <row r="10612" spans="1:13" ht="13.5">
      <c r="A10612" t="s">
        <v>45110</v>
      </c>
      <c r="B10612" t="s">
        <v>45111</v>
      </c>
      <c r="C10612" t="s">
        <v>29509</v>
      </c>
      <c r="D10612" t="s">
        <v>29510</v>
      </c>
      <c r="E10612" t="s">
        <v>18516</v>
      </c>
      <c r="F10612" t="s">
        <v>18516</v>
      </c>
      <c r="G10612" t="s">
        <v>18516</v>
      </c>
      <c r="H10612" t="s">
        <v>18516</v>
      </c>
      <c r="I10612" t="s">
        <v>18516</v>
      </c>
      <c r="J10612" t="s">
        <v>18516</v>
      </c>
      <c r="K10612" t="s">
        <v>29707</v>
      </c>
      <c r="L10612" t="s">
        <v>18516</v>
      </c>
      <c r="M10612" t="s">
        <v>18516</v>
      </c>
    </row>
    <row r="10613" spans="1:13" ht="13.5">
      <c r="A10613" t="s">
        <v>8108</v>
      </c>
      <c r="B10613" t="s">
        <v>45112</v>
      </c>
      <c r="C10613" t="s">
        <v>29509</v>
      </c>
      <c r="D10613" t="s">
        <v>29510</v>
      </c>
      <c r="E10613" t="s">
        <v>18516</v>
      </c>
      <c r="F10613" t="s">
        <v>18516</v>
      </c>
      <c r="G10613" t="s">
        <v>18516</v>
      </c>
      <c r="H10613" t="s">
        <v>18516</v>
      </c>
      <c r="I10613" t="s">
        <v>18516</v>
      </c>
      <c r="J10613" t="s">
        <v>18516</v>
      </c>
      <c r="K10613" t="s">
        <v>29707</v>
      </c>
      <c r="L10613" t="s">
        <v>18516</v>
      </c>
      <c r="M10613" t="s">
        <v>18516</v>
      </c>
    </row>
    <row r="10614" spans="1:13" ht="13.5">
      <c r="A10614" t="s">
        <v>45113</v>
      </c>
      <c r="B10614" t="s">
        <v>45114</v>
      </c>
      <c r="C10614" t="s">
        <v>29509</v>
      </c>
      <c r="D10614" t="s">
        <v>29510</v>
      </c>
      <c r="E10614" t="s">
        <v>18516</v>
      </c>
      <c r="F10614" t="s">
        <v>18516</v>
      </c>
      <c r="G10614" t="s">
        <v>18516</v>
      </c>
      <c r="H10614" t="s">
        <v>18516</v>
      </c>
      <c r="I10614" t="s">
        <v>18516</v>
      </c>
      <c r="J10614" t="s">
        <v>18516</v>
      </c>
      <c r="K10614" t="s">
        <v>29707</v>
      </c>
      <c r="L10614" t="s">
        <v>18516</v>
      </c>
      <c r="M10614" t="s">
        <v>18516</v>
      </c>
    </row>
    <row r="10615" spans="1:13" ht="13.5">
      <c r="A10615" t="s">
        <v>45115</v>
      </c>
      <c r="B10615" t="s">
        <v>45116</v>
      </c>
      <c r="C10615" t="s">
        <v>29509</v>
      </c>
      <c r="D10615" t="s">
        <v>29510</v>
      </c>
      <c r="E10615" t="s">
        <v>18516</v>
      </c>
      <c r="F10615" t="s">
        <v>18516</v>
      </c>
      <c r="G10615" t="s">
        <v>18516</v>
      </c>
      <c r="H10615" t="s">
        <v>18516</v>
      </c>
      <c r="I10615" t="s">
        <v>18516</v>
      </c>
      <c r="J10615" t="s">
        <v>18516</v>
      </c>
      <c r="K10615" t="s">
        <v>29707</v>
      </c>
      <c r="L10615" t="s">
        <v>18516</v>
      </c>
      <c r="M10615" t="s">
        <v>18516</v>
      </c>
    </row>
    <row r="10616" spans="1:13" ht="13.5">
      <c r="A10616" t="s">
        <v>3881</v>
      </c>
      <c r="B10616" t="s">
        <v>45117</v>
      </c>
      <c r="C10616" t="s">
        <v>29509</v>
      </c>
      <c r="D10616" t="s">
        <v>29510</v>
      </c>
      <c r="E10616" t="s">
        <v>18516</v>
      </c>
      <c r="F10616" t="s">
        <v>18516</v>
      </c>
      <c r="G10616" t="s">
        <v>18516</v>
      </c>
      <c r="H10616" t="s">
        <v>18516</v>
      </c>
      <c r="I10616" t="s">
        <v>18516</v>
      </c>
      <c r="J10616" t="s">
        <v>18516</v>
      </c>
      <c r="K10616" t="s">
        <v>29707</v>
      </c>
      <c r="L10616" t="s">
        <v>18516</v>
      </c>
      <c r="M10616" t="s">
        <v>18516</v>
      </c>
    </row>
    <row r="10617" spans="1:13" ht="13.5">
      <c r="A10617" t="s">
        <v>611</v>
      </c>
      <c r="B10617" t="s">
        <v>45118</v>
      </c>
      <c r="C10617" t="s">
        <v>29509</v>
      </c>
      <c r="D10617" t="s">
        <v>29510</v>
      </c>
      <c r="E10617" s="164">
        <v>100</v>
      </c>
      <c r="F10617" s="164">
        <v>90</v>
      </c>
      <c r="G10617" s="165">
        <v>0.9</v>
      </c>
      <c r="H10617" t="s">
        <v>18516</v>
      </c>
      <c r="I10617" s="164">
        <v>50.77</v>
      </c>
      <c r="J10617" s="164">
        <v>140.77</v>
      </c>
      <c r="K10617">
        <v>129</v>
      </c>
      <c r="L10617" t="s">
        <v>18516</v>
      </c>
      <c r="M10617" t="s">
        <v>18516</v>
      </c>
    </row>
    <row r="10618" spans="1:13" ht="13.5">
      <c r="A10618" t="s">
        <v>45119</v>
      </c>
      <c r="B10618" t="s">
        <v>45120</v>
      </c>
      <c r="C10618" t="s">
        <v>29509</v>
      </c>
      <c r="D10618" t="s">
        <v>29510</v>
      </c>
      <c r="E10618" t="s">
        <v>18516</v>
      </c>
      <c r="F10618" t="s">
        <v>18516</v>
      </c>
      <c r="G10618" t="s">
        <v>18516</v>
      </c>
      <c r="H10618" t="s">
        <v>18516</v>
      </c>
      <c r="I10618" t="s">
        <v>18516</v>
      </c>
      <c r="J10618" t="s">
        <v>18516</v>
      </c>
      <c r="K10618" t="s">
        <v>29707</v>
      </c>
      <c r="L10618" t="s">
        <v>18516</v>
      </c>
      <c r="M10618" t="s">
        <v>18516</v>
      </c>
    </row>
    <row r="10619" spans="1:13" ht="13.5">
      <c r="A10619" t="s">
        <v>12109</v>
      </c>
      <c r="B10619" t="s">
        <v>45121</v>
      </c>
      <c r="C10619" t="s">
        <v>29509</v>
      </c>
      <c r="D10619" t="s">
        <v>29510</v>
      </c>
      <c r="E10619" t="s">
        <v>18516</v>
      </c>
      <c r="F10619" t="s">
        <v>18516</v>
      </c>
      <c r="G10619" t="s">
        <v>18516</v>
      </c>
      <c r="H10619" t="s">
        <v>18516</v>
      </c>
      <c r="I10619" t="s">
        <v>18516</v>
      </c>
      <c r="J10619" t="s">
        <v>18516</v>
      </c>
      <c r="K10619" t="s">
        <v>29707</v>
      </c>
      <c r="L10619" t="s">
        <v>18516</v>
      </c>
      <c r="M10619" t="s">
        <v>18516</v>
      </c>
    </row>
    <row r="10620" spans="1:13" ht="13.5">
      <c r="A10620" t="s">
        <v>15190</v>
      </c>
      <c r="B10620" t="s">
        <v>45122</v>
      </c>
      <c r="C10620" t="s">
        <v>29509</v>
      </c>
      <c r="D10620" t="s">
        <v>29510</v>
      </c>
      <c r="E10620" t="s">
        <v>18516</v>
      </c>
      <c r="F10620" t="s">
        <v>18516</v>
      </c>
      <c r="G10620" t="s">
        <v>18516</v>
      </c>
      <c r="H10620" t="s">
        <v>18516</v>
      </c>
      <c r="I10620" t="s">
        <v>18516</v>
      </c>
      <c r="J10620" t="s">
        <v>18516</v>
      </c>
      <c r="K10620" t="s">
        <v>29707</v>
      </c>
      <c r="L10620" t="s">
        <v>18516</v>
      </c>
      <c r="M10620" t="s">
        <v>18516</v>
      </c>
    </row>
    <row r="10621" spans="1:13" ht="13.5">
      <c r="A10621" t="s">
        <v>15187</v>
      </c>
      <c r="B10621" t="s">
        <v>45123</v>
      </c>
      <c r="C10621" t="s">
        <v>29509</v>
      </c>
      <c r="D10621" t="s">
        <v>29510</v>
      </c>
      <c r="E10621" t="s">
        <v>18516</v>
      </c>
      <c r="F10621" t="s">
        <v>18516</v>
      </c>
      <c r="G10621" t="s">
        <v>18516</v>
      </c>
      <c r="H10621" t="s">
        <v>18516</v>
      </c>
      <c r="I10621" t="s">
        <v>18516</v>
      </c>
      <c r="J10621" t="s">
        <v>18516</v>
      </c>
      <c r="K10621" t="s">
        <v>29707</v>
      </c>
      <c r="L10621" t="s">
        <v>18516</v>
      </c>
      <c r="M10621" t="s">
        <v>18516</v>
      </c>
    </row>
    <row r="10622" spans="1:13" ht="13.5">
      <c r="A10622" t="s">
        <v>10373</v>
      </c>
      <c r="B10622" t="s">
        <v>45124</v>
      </c>
      <c r="C10622" t="s">
        <v>29509</v>
      </c>
      <c r="D10622" t="s">
        <v>29510</v>
      </c>
      <c r="E10622" t="s">
        <v>18516</v>
      </c>
      <c r="F10622" t="s">
        <v>18516</v>
      </c>
      <c r="G10622" t="s">
        <v>18516</v>
      </c>
      <c r="H10622" t="s">
        <v>18516</v>
      </c>
      <c r="I10622" t="s">
        <v>18516</v>
      </c>
      <c r="J10622" t="s">
        <v>18516</v>
      </c>
      <c r="K10622" t="s">
        <v>29707</v>
      </c>
      <c r="L10622" t="s">
        <v>18516</v>
      </c>
      <c r="M10622" t="s">
        <v>18516</v>
      </c>
    </row>
    <row r="10623" spans="1:13" ht="13.5">
      <c r="A10623" t="s">
        <v>10364</v>
      </c>
      <c r="B10623" t="s">
        <v>45125</v>
      </c>
      <c r="C10623" t="s">
        <v>29509</v>
      </c>
      <c r="D10623" t="s">
        <v>29510</v>
      </c>
      <c r="E10623" t="s">
        <v>18516</v>
      </c>
      <c r="F10623" t="s">
        <v>18516</v>
      </c>
      <c r="G10623" t="s">
        <v>18516</v>
      </c>
      <c r="H10623" t="s">
        <v>18516</v>
      </c>
      <c r="I10623" t="s">
        <v>18516</v>
      </c>
      <c r="J10623" t="s">
        <v>18516</v>
      </c>
      <c r="K10623" t="s">
        <v>29707</v>
      </c>
      <c r="L10623" t="s">
        <v>18516</v>
      </c>
      <c r="M10623" t="s">
        <v>18516</v>
      </c>
    </row>
    <row r="10624" spans="1:13" ht="13.5">
      <c r="A10624" t="s">
        <v>45126</v>
      </c>
      <c r="B10624" t="s">
        <v>45127</v>
      </c>
      <c r="C10624" t="s">
        <v>29509</v>
      </c>
      <c r="D10624" t="s">
        <v>29510</v>
      </c>
      <c r="E10624" t="s">
        <v>18516</v>
      </c>
      <c r="F10624" t="s">
        <v>18516</v>
      </c>
      <c r="G10624" t="s">
        <v>18516</v>
      </c>
      <c r="H10624" t="s">
        <v>18516</v>
      </c>
      <c r="I10624" t="s">
        <v>18516</v>
      </c>
      <c r="J10624" t="s">
        <v>18516</v>
      </c>
      <c r="K10624" t="s">
        <v>29707</v>
      </c>
      <c r="L10624" t="s">
        <v>18516</v>
      </c>
      <c r="M10624" t="s">
        <v>18516</v>
      </c>
    </row>
    <row r="10625" spans="1:13" ht="13.5">
      <c r="A10625" t="s">
        <v>10379</v>
      </c>
      <c r="B10625" t="s">
        <v>45128</v>
      </c>
      <c r="C10625" t="s">
        <v>29509</v>
      </c>
      <c r="D10625" t="s">
        <v>29510</v>
      </c>
      <c r="E10625" t="s">
        <v>18516</v>
      </c>
      <c r="F10625" t="s">
        <v>18516</v>
      </c>
      <c r="G10625" t="s">
        <v>18516</v>
      </c>
      <c r="H10625" t="s">
        <v>18516</v>
      </c>
      <c r="I10625" t="s">
        <v>18516</v>
      </c>
      <c r="J10625" t="s">
        <v>18516</v>
      </c>
      <c r="K10625" t="s">
        <v>29707</v>
      </c>
      <c r="L10625" t="s">
        <v>18516</v>
      </c>
      <c r="M10625" t="s">
        <v>18516</v>
      </c>
    </row>
    <row r="10626" spans="1:13" ht="13.5">
      <c r="A10626" t="s">
        <v>45129</v>
      </c>
      <c r="B10626" t="s">
        <v>45130</v>
      </c>
      <c r="C10626" t="s">
        <v>29509</v>
      </c>
      <c r="D10626" t="s">
        <v>29510</v>
      </c>
      <c r="E10626" t="s">
        <v>18516</v>
      </c>
      <c r="F10626" t="s">
        <v>18516</v>
      </c>
      <c r="G10626" t="s">
        <v>18516</v>
      </c>
      <c r="H10626" t="s">
        <v>18516</v>
      </c>
      <c r="I10626" t="s">
        <v>18516</v>
      </c>
      <c r="J10626" t="s">
        <v>18516</v>
      </c>
      <c r="K10626" t="s">
        <v>29707</v>
      </c>
      <c r="L10626" t="s">
        <v>18516</v>
      </c>
      <c r="M10626" t="s">
        <v>18516</v>
      </c>
    </row>
    <row r="10627" spans="1:13" ht="13.5">
      <c r="A10627" t="s">
        <v>15193</v>
      </c>
      <c r="B10627" t="s">
        <v>45131</v>
      </c>
      <c r="C10627" t="s">
        <v>29509</v>
      </c>
      <c r="D10627" t="s">
        <v>29510</v>
      </c>
      <c r="E10627" t="s">
        <v>18516</v>
      </c>
      <c r="F10627" t="s">
        <v>18516</v>
      </c>
      <c r="G10627" t="s">
        <v>18516</v>
      </c>
      <c r="H10627" t="s">
        <v>18516</v>
      </c>
      <c r="I10627" t="s">
        <v>18516</v>
      </c>
      <c r="J10627" t="s">
        <v>18516</v>
      </c>
      <c r="K10627" t="s">
        <v>29707</v>
      </c>
      <c r="L10627" t="s">
        <v>18516</v>
      </c>
      <c r="M10627" t="s">
        <v>18516</v>
      </c>
    </row>
    <row r="10628" spans="1:13" ht="13.5">
      <c r="A10628" t="s">
        <v>5200</v>
      </c>
      <c r="B10628" t="s">
        <v>45132</v>
      </c>
      <c r="C10628" t="s">
        <v>29509</v>
      </c>
      <c r="D10628" t="s">
        <v>29510</v>
      </c>
      <c r="E10628" t="s">
        <v>18516</v>
      </c>
      <c r="F10628" t="s">
        <v>18516</v>
      </c>
      <c r="G10628" t="s">
        <v>18516</v>
      </c>
      <c r="H10628" t="s">
        <v>18516</v>
      </c>
      <c r="I10628" t="s">
        <v>18516</v>
      </c>
      <c r="J10628" t="s">
        <v>18516</v>
      </c>
      <c r="K10628" t="s">
        <v>29707</v>
      </c>
      <c r="L10628" t="s">
        <v>18516</v>
      </c>
      <c r="M10628" t="s">
        <v>18516</v>
      </c>
    </row>
    <row r="10629" spans="1:13" ht="13.5">
      <c r="A10629" t="s">
        <v>5197</v>
      </c>
      <c r="B10629" t="s">
        <v>45133</v>
      </c>
      <c r="C10629" t="s">
        <v>29509</v>
      </c>
      <c r="D10629" t="s">
        <v>29510</v>
      </c>
      <c r="E10629" t="s">
        <v>18516</v>
      </c>
      <c r="F10629" t="s">
        <v>18516</v>
      </c>
      <c r="G10629" t="s">
        <v>18516</v>
      </c>
      <c r="H10629" t="s">
        <v>18516</v>
      </c>
      <c r="I10629" t="s">
        <v>18516</v>
      </c>
      <c r="J10629" t="s">
        <v>18516</v>
      </c>
      <c r="K10629" t="s">
        <v>29707</v>
      </c>
      <c r="L10629" t="s">
        <v>18516</v>
      </c>
      <c r="M10629" t="s">
        <v>18516</v>
      </c>
    </row>
    <row r="10630" spans="1:13" ht="13.5">
      <c r="A10630" t="s">
        <v>16500</v>
      </c>
      <c r="B10630" t="s">
        <v>31648</v>
      </c>
      <c r="C10630" t="s">
        <v>29509</v>
      </c>
      <c r="D10630" t="s">
        <v>29510</v>
      </c>
      <c r="E10630" t="s">
        <v>18516</v>
      </c>
      <c r="F10630" t="s">
        <v>18516</v>
      </c>
      <c r="G10630" t="s">
        <v>18516</v>
      </c>
      <c r="H10630" t="s">
        <v>18516</v>
      </c>
      <c r="I10630" t="s">
        <v>18516</v>
      </c>
      <c r="J10630" t="s">
        <v>18516</v>
      </c>
      <c r="K10630" t="s">
        <v>29707</v>
      </c>
      <c r="L10630" t="s">
        <v>18516</v>
      </c>
      <c r="M10630" t="s">
        <v>18516</v>
      </c>
    </row>
    <row r="10631" spans="1:13" ht="13.5">
      <c r="A10631" t="s">
        <v>45134</v>
      </c>
      <c r="B10631" t="s">
        <v>45135</v>
      </c>
      <c r="C10631" t="s">
        <v>29509</v>
      </c>
      <c r="D10631" t="s">
        <v>29510</v>
      </c>
      <c r="E10631" t="s">
        <v>18516</v>
      </c>
      <c r="F10631" t="s">
        <v>18516</v>
      </c>
      <c r="G10631" t="s">
        <v>18516</v>
      </c>
      <c r="H10631" t="s">
        <v>18516</v>
      </c>
      <c r="I10631" t="s">
        <v>18516</v>
      </c>
      <c r="J10631" t="s">
        <v>18516</v>
      </c>
      <c r="K10631" t="s">
        <v>29707</v>
      </c>
      <c r="L10631" t="s">
        <v>18516</v>
      </c>
      <c r="M10631" t="s">
        <v>18516</v>
      </c>
    </row>
    <row r="10632" spans="1:13" ht="13.5">
      <c r="A10632" t="s">
        <v>5643</v>
      </c>
      <c r="B10632" t="s">
        <v>45136</v>
      </c>
      <c r="C10632" t="s">
        <v>29509</v>
      </c>
      <c r="D10632" t="s">
        <v>29510</v>
      </c>
      <c r="E10632" t="s">
        <v>18516</v>
      </c>
      <c r="F10632" t="s">
        <v>18516</v>
      </c>
      <c r="G10632" t="s">
        <v>18516</v>
      </c>
      <c r="H10632" t="s">
        <v>18516</v>
      </c>
      <c r="I10632" t="s">
        <v>18516</v>
      </c>
      <c r="J10632" t="s">
        <v>18516</v>
      </c>
      <c r="K10632" t="s">
        <v>29707</v>
      </c>
      <c r="L10632" t="s">
        <v>18516</v>
      </c>
      <c r="M10632" t="s">
        <v>18516</v>
      </c>
    </row>
    <row r="10633" spans="1:13" ht="13.5">
      <c r="A10633" t="s">
        <v>6160</v>
      </c>
      <c r="B10633" t="s">
        <v>45137</v>
      </c>
      <c r="C10633" t="s">
        <v>29509</v>
      </c>
      <c r="D10633" t="s">
        <v>29510</v>
      </c>
      <c r="E10633" t="s">
        <v>18516</v>
      </c>
      <c r="F10633" t="s">
        <v>18516</v>
      </c>
      <c r="G10633" t="s">
        <v>18516</v>
      </c>
      <c r="H10633" t="s">
        <v>18516</v>
      </c>
      <c r="I10633" t="s">
        <v>18516</v>
      </c>
      <c r="J10633" t="s">
        <v>18516</v>
      </c>
      <c r="K10633" t="s">
        <v>29707</v>
      </c>
      <c r="L10633" t="s">
        <v>18516</v>
      </c>
      <c r="M10633" t="s">
        <v>18516</v>
      </c>
    </row>
    <row r="10634" spans="1:13" ht="13.5">
      <c r="A10634" t="s">
        <v>45138</v>
      </c>
      <c r="B10634" t="s">
        <v>45139</v>
      </c>
      <c r="C10634" t="s">
        <v>29509</v>
      </c>
      <c r="D10634" t="s">
        <v>29510</v>
      </c>
      <c r="E10634" t="s">
        <v>18516</v>
      </c>
      <c r="F10634" t="s">
        <v>18516</v>
      </c>
      <c r="G10634" t="s">
        <v>18516</v>
      </c>
      <c r="H10634" t="s">
        <v>18516</v>
      </c>
      <c r="I10634" t="s">
        <v>18516</v>
      </c>
      <c r="J10634" t="s">
        <v>18516</v>
      </c>
      <c r="K10634" t="s">
        <v>29707</v>
      </c>
      <c r="L10634" t="s">
        <v>18516</v>
      </c>
      <c r="M10634" t="s">
        <v>18516</v>
      </c>
    </row>
    <row r="10635" spans="1:13" ht="13.5">
      <c r="A10635" t="s">
        <v>3476</v>
      </c>
      <c r="B10635" t="s">
        <v>45140</v>
      </c>
      <c r="C10635" t="s">
        <v>29509</v>
      </c>
      <c r="D10635" t="s">
        <v>29510</v>
      </c>
      <c r="E10635" t="s">
        <v>18516</v>
      </c>
      <c r="F10635" t="s">
        <v>18516</v>
      </c>
      <c r="G10635" t="s">
        <v>18516</v>
      </c>
      <c r="H10635" t="s">
        <v>18516</v>
      </c>
      <c r="I10635" t="s">
        <v>18516</v>
      </c>
      <c r="J10635" t="s">
        <v>18516</v>
      </c>
      <c r="K10635" t="s">
        <v>29707</v>
      </c>
      <c r="L10635" t="s">
        <v>18516</v>
      </c>
      <c r="M10635" t="s">
        <v>18516</v>
      </c>
    </row>
    <row r="10636" spans="1:13" ht="13.5">
      <c r="A10636" t="s">
        <v>45141</v>
      </c>
      <c r="B10636" t="s">
        <v>45142</v>
      </c>
      <c r="C10636" t="s">
        <v>29509</v>
      </c>
      <c r="D10636" t="s">
        <v>29510</v>
      </c>
      <c r="E10636" t="s">
        <v>18516</v>
      </c>
      <c r="F10636" t="s">
        <v>18516</v>
      </c>
      <c r="G10636" t="s">
        <v>18516</v>
      </c>
      <c r="H10636" t="s">
        <v>18516</v>
      </c>
      <c r="I10636" t="s">
        <v>18516</v>
      </c>
      <c r="J10636" t="s">
        <v>18516</v>
      </c>
      <c r="K10636" t="s">
        <v>29707</v>
      </c>
      <c r="L10636" t="s">
        <v>18516</v>
      </c>
      <c r="M10636" t="s">
        <v>18516</v>
      </c>
    </row>
    <row r="10637" spans="1:13" ht="13.5">
      <c r="A10637" t="s">
        <v>45143</v>
      </c>
      <c r="B10637" t="s">
        <v>45144</v>
      </c>
      <c r="C10637" t="s">
        <v>29509</v>
      </c>
      <c r="D10637" t="s">
        <v>29510</v>
      </c>
      <c r="E10637" t="s">
        <v>18516</v>
      </c>
      <c r="F10637" t="s">
        <v>18516</v>
      </c>
      <c r="G10637" t="s">
        <v>18516</v>
      </c>
      <c r="H10637" t="s">
        <v>18516</v>
      </c>
      <c r="I10637" t="s">
        <v>18516</v>
      </c>
      <c r="J10637" t="s">
        <v>18516</v>
      </c>
      <c r="K10637" t="s">
        <v>29707</v>
      </c>
      <c r="L10637" t="s">
        <v>18516</v>
      </c>
      <c r="M10637" t="s">
        <v>18516</v>
      </c>
    </row>
    <row r="10638" spans="1:13" ht="13.5">
      <c r="A10638" t="s">
        <v>45145</v>
      </c>
      <c r="B10638" t="s">
        <v>45146</v>
      </c>
      <c r="C10638" t="s">
        <v>29509</v>
      </c>
      <c r="D10638" t="s">
        <v>29510</v>
      </c>
      <c r="E10638" t="s">
        <v>18516</v>
      </c>
      <c r="F10638" t="s">
        <v>18516</v>
      </c>
      <c r="G10638" t="s">
        <v>18516</v>
      </c>
      <c r="H10638" t="s">
        <v>18516</v>
      </c>
      <c r="I10638" t="s">
        <v>18516</v>
      </c>
      <c r="J10638" t="s">
        <v>18516</v>
      </c>
      <c r="K10638" t="s">
        <v>29707</v>
      </c>
      <c r="L10638" t="s">
        <v>18516</v>
      </c>
      <c r="M10638" t="s">
        <v>18516</v>
      </c>
    </row>
    <row r="10639" spans="1:13" ht="13.5">
      <c r="A10639" t="s">
        <v>45147</v>
      </c>
      <c r="B10639" t="s">
        <v>45148</v>
      </c>
      <c r="C10639" t="s">
        <v>29509</v>
      </c>
      <c r="D10639" t="s">
        <v>29510</v>
      </c>
      <c r="E10639" t="s">
        <v>18516</v>
      </c>
      <c r="F10639" t="s">
        <v>18516</v>
      </c>
      <c r="G10639" t="s">
        <v>18516</v>
      </c>
      <c r="H10639" t="s">
        <v>18516</v>
      </c>
      <c r="I10639" t="s">
        <v>18516</v>
      </c>
      <c r="J10639" t="s">
        <v>18516</v>
      </c>
      <c r="K10639" t="s">
        <v>29707</v>
      </c>
      <c r="L10639" t="s">
        <v>18516</v>
      </c>
      <c r="M10639" t="s">
        <v>18516</v>
      </c>
    </row>
    <row r="10640" spans="1:13" ht="13.5">
      <c r="A10640" t="s">
        <v>45149</v>
      </c>
      <c r="B10640" t="s">
        <v>45150</v>
      </c>
      <c r="C10640" t="s">
        <v>29509</v>
      </c>
      <c r="D10640" t="s">
        <v>29510</v>
      </c>
      <c r="E10640" t="s">
        <v>18516</v>
      </c>
      <c r="F10640" t="s">
        <v>18516</v>
      </c>
      <c r="G10640" t="s">
        <v>18516</v>
      </c>
      <c r="H10640" t="s">
        <v>18516</v>
      </c>
      <c r="I10640" t="s">
        <v>18516</v>
      </c>
      <c r="J10640" t="s">
        <v>18516</v>
      </c>
      <c r="K10640" t="s">
        <v>29707</v>
      </c>
      <c r="L10640" t="s">
        <v>18516</v>
      </c>
      <c r="M10640" t="s">
        <v>18516</v>
      </c>
    </row>
    <row r="10641" spans="1:13" ht="13.5">
      <c r="A10641" t="s">
        <v>4548</v>
      </c>
      <c r="B10641" t="s">
        <v>45151</v>
      </c>
      <c r="C10641" t="s">
        <v>29509</v>
      </c>
      <c r="D10641" t="s">
        <v>29510</v>
      </c>
      <c r="E10641" t="s">
        <v>18516</v>
      </c>
      <c r="F10641" t="s">
        <v>18516</v>
      </c>
      <c r="G10641" t="s">
        <v>18516</v>
      </c>
      <c r="H10641" t="s">
        <v>18516</v>
      </c>
      <c r="I10641" t="s">
        <v>18516</v>
      </c>
      <c r="J10641" t="s">
        <v>18516</v>
      </c>
      <c r="K10641" t="s">
        <v>29707</v>
      </c>
      <c r="L10641" t="s">
        <v>18516</v>
      </c>
      <c r="M10641" t="s">
        <v>18516</v>
      </c>
    </row>
    <row r="10642" spans="1:13" ht="13.5">
      <c r="A10642" t="s">
        <v>4563</v>
      </c>
      <c r="B10642" t="s">
        <v>45152</v>
      </c>
      <c r="C10642" t="s">
        <v>29509</v>
      </c>
      <c r="D10642" t="s">
        <v>29510</v>
      </c>
      <c r="E10642" t="s">
        <v>18516</v>
      </c>
      <c r="F10642" t="s">
        <v>18516</v>
      </c>
      <c r="G10642" t="s">
        <v>18516</v>
      </c>
      <c r="H10642" t="s">
        <v>18516</v>
      </c>
      <c r="I10642" t="s">
        <v>18516</v>
      </c>
      <c r="J10642" t="s">
        <v>18516</v>
      </c>
      <c r="K10642" t="s">
        <v>29707</v>
      </c>
      <c r="L10642" t="s">
        <v>18516</v>
      </c>
      <c r="M10642" t="s">
        <v>18516</v>
      </c>
    </row>
    <row r="10643" spans="1:13" ht="13.5">
      <c r="A10643" t="s">
        <v>6919</v>
      </c>
      <c r="B10643" t="s">
        <v>45153</v>
      </c>
      <c r="C10643" t="s">
        <v>29509</v>
      </c>
      <c r="D10643" t="s">
        <v>29510</v>
      </c>
      <c r="E10643" t="s">
        <v>18516</v>
      </c>
      <c r="F10643" t="s">
        <v>18516</v>
      </c>
      <c r="G10643" t="s">
        <v>18516</v>
      </c>
      <c r="H10643" t="s">
        <v>18516</v>
      </c>
      <c r="I10643" t="s">
        <v>18516</v>
      </c>
      <c r="J10643" t="s">
        <v>18516</v>
      </c>
      <c r="K10643" t="s">
        <v>29707</v>
      </c>
      <c r="L10643" t="s">
        <v>18516</v>
      </c>
      <c r="M10643" t="s">
        <v>18516</v>
      </c>
    </row>
    <row r="10644" spans="1:13" ht="13.5">
      <c r="A10644" t="s">
        <v>6913</v>
      </c>
      <c r="B10644" t="s">
        <v>45154</v>
      </c>
      <c r="C10644" t="s">
        <v>29509</v>
      </c>
      <c r="D10644" t="s">
        <v>29510</v>
      </c>
      <c r="E10644" s="164">
        <v>130</v>
      </c>
      <c r="F10644" s="164">
        <v>102</v>
      </c>
      <c r="G10644" s="165">
        <v>0.78</v>
      </c>
      <c r="H10644" t="s">
        <v>18516</v>
      </c>
      <c r="I10644" s="164">
        <v>37.55</v>
      </c>
      <c r="J10644" s="164">
        <v>139.55</v>
      </c>
      <c r="K10644">
        <v>301</v>
      </c>
      <c r="L10644" t="s">
        <v>18516</v>
      </c>
      <c r="M10644" t="s">
        <v>18516</v>
      </c>
    </row>
    <row r="10645" spans="1:13" ht="13.5">
      <c r="A10645" t="s">
        <v>5481</v>
      </c>
      <c r="B10645" t="s">
        <v>45155</v>
      </c>
      <c r="C10645" t="s">
        <v>29509</v>
      </c>
      <c r="D10645" t="s">
        <v>29510</v>
      </c>
      <c r="E10645" s="164">
        <v>152</v>
      </c>
      <c r="F10645" s="164">
        <v>115</v>
      </c>
      <c r="G10645" s="165">
        <v>0.75</v>
      </c>
      <c r="H10645" t="s">
        <v>18516</v>
      </c>
      <c r="I10645" s="164">
        <v>35.27</v>
      </c>
      <c r="J10645" s="164">
        <v>150.27</v>
      </c>
      <c r="K10645">
        <v>151</v>
      </c>
      <c r="L10645" t="s">
        <v>18516</v>
      </c>
      <c r="M10645" t="s">
        <v>18516</v>
      </c>
    </row>
    <row r="10646" spans="1:13" ht="13.5">
      <c r="A10646" t="s">
        <v>5478</v>
      </c>
      <c r="B10646" t="s">
        <v>45156</v>
      </c>
      <c r="C10646" t="s">
        <v>29509</v>
      </c>
      <c r="D10646" t="s">
        <v>29510</v>
      </c>
      <c r="E10646" s="164">
        <v>152</v>
      </c>
      <c r="F10646" s="164">
        <v>115</v>
      </c>
      <c r="G10646" s="165">
        <v>0.75</v>
      </c>
      <c r="H10646" t="s">
        <v>18516</v>
      </c>
      <c r="I10646" s="164">
        <v>35.27</v>
      </c>
      <c r="J10646" s="164">
        <v>150.27</v>
      </c>
      <c r="K10646">
        <v>190</v>
      </c>
      <c r="L10646" t="s">
        <v>18516</v>
      </c>
      <c r="M10646" t="s">
        <v>18516</v>
      </c>
    </row>
    <row r="10647" spans="1:13" ht="13.5">
      <c r="A10647" t="s">
        <v>6151</v>
      </c>
      <c r="B10647" t="s">
        <v>45157</v>
      </c>
      <c r="C10647" t="s">
        <v>29509</v>
      </c>
      <c r="D10647" t="s">
        <v>29510</v>
      </c>
      <c r="E10647" t="s">
        <v>18516</v>
      </c>
      <c r="F10647" t="s">
        <v>18516</v>
      </c>
      <c r="G10647" t="s">
        <v>18516</v>
      </c>
      <c r="H10647" t="s">
        <v>18516</v>
      </c>
      <c r="I10647" t="s">
        <v>18516</v>
      </c>
      <c r="J10647" t="s">
        <v>18516</v>
      </c>
      <c r="K10647" t="s">
        <v>29707</v>
      </c>
      <c r="L10647" t="s">
        <v>18516</v>
      </c>
      <c r="M10647" t="s">
        <v>18516</v>
      </c>
    </row>
    <row r="10648" spans="1:13" ht="13.5">
      <c r="A10648" t="s">
        <v>6148</v>
      </c>
      <c r="B10648" t="s">
        <v>45158</v>
      </c>
      <c r="C10648" t="s">
        <v>29509</v>
      </c>
      <c r="D10648" t="s">
        <v>29510</v>
      </c>
      <c r="E10648" t="s">
        <v>18516</v>
      </c>
      <c r="F10648" t="s">
        <v>18516</v>
      </c>
      <c r="G10648" t="s">
        <v>18516</v>
      </c>
      <c r="H10648" t="s">
        <v>18516</v>
      </c>
      <c r="I10648" t="s">
        <v>18516</v>
      </c>
      <c r="J10648" t="s">
        <v>18516</v>
      </c>
      <c r="K10648" t="s">
        <v>29707</v>
      </c>
      <c r="L10648" t="s">
        <v>18516</v>
      </c>
      <c r="M10648" t="s">
        <v>18516</v>
      </c>
    </row>
    <row r="10649" spans="1:13" ht="13.5">
      <c r="A10649" t="s">
        <v>6368</v>
      </c>
      <c r="B10649" t="s">
        <v>45159</v>
      </c>
      <c r="C10649" t="s">
        <v>29509</v>
      </c>
      <c r="D10649" t="s">
        <v>29510</v>
      </c>
      <c r="E10649" t="s">
        <v>18516</v>
      </c>
      <c r="F10649" t="s">
        <v>18516</v>
      </c>
      <c r="G10649" t="s">
        <v>18516</v>
      </c>
      <c r="H10649" t="s">
        <v>18516</v>
      </c>
      <c r="I10649" t="s">
        <v>18516</v>
      </c>
      <c r="J10649" t="s">
        <v>18516</v>
      </c>
      <c r="K10649" t="s">
        <v>29707</v>
      </c>
      <c r="L10649" t="s">
        <v>18516</v>
      </c>
      <c r="M10649" t="s">
        <v>18516</v>
      </c>
    </row>
    <row r="10650" spans="1:13" ht="13.5">
      <c r="A10650" t="s">
        <v>45160</v>
      </c>
      <c r="B10650" t="s">
        <v>45161</v>
      </c>
      <c r="C10650" t="s">
        <v>29509</v>
      </c>
      <c r="D10650" t="s">
        <v>29510</v>
      </c>
      <c r="E10650" t="s">
        <v>18516</v>
      </c>
      <c r="F10650" t="s">
        <v>18516</v>
      </c>
      <c r="G10650" t="s">
        <v>18516</v>
      </c>
      <c r="H10650" t="s">
        <v>18516</v>
      </c>
      <c r="I10650" t="s">
        <v>18516</v>
      </c>
      <c r="J10650" t="s">
        <v>18516</v>
      </c>
      <c r="K10650" t="s">
        <v>29707</v>
      </c>
      <c r="L10650" t="s">
        <v>18516</v>
      </c>
      <c r="M10650" t="s">
        <v>18516</v>
      </c>
    </row>
    <row r="10651" spans="1:13" ht="13.5">
      <c r="A10651" t="s">
        <v>4819</v>
      </c>
      <c r="B10651" t="s">
        <v>45162</v>
      </c>
      <c r="C10651" t="s">
        <v>29509</v>
      </c>
      <c r="D10651" t="s">
        <v>29510</v>
      </c>
      <c r="E10651" t="s">
        <v>18516</v>
      </c>
      <c r="F10651" t="s">
        <v>18516</v>
      </c>
      <c r="G10651" t="s">
        <v>18516</v>
      </c>
      <c r="H10651" t="s">
        <v>18516</v>
      </c>
      <c r="I10651" t="s">
        <v>18516</v>
      </c>
      <c r="J10651" t="s">
        <v>18516</v>
      </c>
      <c r="K10651" t="s">
        <v>29707</v>
      </c>
      <c r="L10651" t="s">
        <v>18516</v>
      </c>
      <c r="M10651" t="s">
        <v>18516</v>
      </c>
    </row>
    <row r="10652" spans="1:13" ht="13.5">
      <c r="A10652" t="s">
        <v>3769</v>
      </c>
      <c r="B10652" t="s">
        <v>45163</v>
      </c>
      <c r="C10652" t="s">
        <v>29509</v>
      </c>
      <c r="D10652" t="s">
        <v>29510</v>
      </c>
      <c r="E10652" t="s">
        <v>18516</v>
      </c>
      <c r="F10652" t="s">
        <v>18516</v>
      </c>
      <c r="G10652" t="s">
        <v>18516</v>
      </c>
      <c r="H10652" t="s">
        <v>18516</v>
      </c>
      <c r="I10652" t="s">
        <v>18516</v>
      </c>
      <c r="J10652" t="s">
        <v>18516</v>
      </c>
      <c r="K10652" t="s">
        <v>29707</v>
      </c>
      <c r="L10652" t="s">
        <v>18516</v>
      </c>
      <c r="M10652" t="s">
        <v>18516</v>
      </c>
    </row>
    <row r="10653" spans="1:13" ht="13.5">
      <c r="A10653" t="s">
        <v>1966</v>
      </c>
      <c r="B10653" t="s">
        <v>45164</v>
      </c>
      <c r="C10653" t="s">
        <v>29509</v>
      </c>
      <c r="D10653" t="s">
        <v>29510</v>
      </c>
      <c r="E10653" t="s">
        <v>18516</v>
      </c>
      <c r="F10653" t="s">
        <v>18516</v>
      </c>
      <c r="G10653" t="s">
        <v>18516</v>
      </c>
      <c r="H10653" t="s">
        <v>18516</v>
      </c>
      <c r="I10653" t="s">
        <v>18516</v>
      </c>
      <c r="J10653" t="s">
        <v>18516</v>
      </c>
      <c r="K10653" t="s">
        <v>29707</v>
      </c>
      <c r="L10653" t="s">
        <v>18516</v>
      </c>
      <c r="M10653" t="s">
        <v>18516</v>
      </c>
    </row>
    <row r="10654" spans="1:13" ht="13.5">
      <c r="A10654" t="s">
        <v>2077</v>
      </c>
      <c r="B10654" t="s">
        <v>45165</v>
      </c>
      <c r="C10654" t="s">
        <v>29509</v>
      </c>
      <c r="D10654" t="s">
        <v>29510</v>
      </c>
      <c r="E10654" t="s">
        <v>18516</v>
      </c>
      <c r="F10654" t="s">
        <v>18516</v>
      </c>
      <c r="G10654" t="s">
        <v>18516</v>
      </c>
      <c r="H10654" t="s">
        <v>18516</v>
      </c>
      <c r="I10654" t="s">
        <v>18516</v>
      </c>
      <c r="J10654" t="s">
        <v>18516</v>
      </c>
      <c r="K10654" t="s">
        <v>29707</v>
      </c>
      <c r="L10654" t="s">
        <v>18516</v>
      </c>
      <c r="M10654" t="s">
        <v>18516</v>
      </c>
    </row>
    <row r="10655" spans="1:13" ht="13.5">
      <c r="A10655" t="s">
        <v>587</v>
      </c>
      <c r="B10655" t="s">
        <v>45166</v>
      </c>
      <c r="C10655" t="s">
        <v>29509</v>
      </c>
      <c r="D10655" t="s">
        <v>29510</v>
      </c>
      <c r="E10655" t="s">
        <v>18516</v>
      </c>
      <c r="F10655" t="s">
        <v>18516</v>
      </c>
      <c r="G10655" t="s">
        <v>18516</v>
      </c>
      <c r="H10655" t="s">
        <v>18516</v>
      </c>
      <c r="I10655" t="s">
        <v>18516</v>
      </c>
      <c r="J10655" t="s">
        <v>18516</v>
      </c>
      <c r="K10655" t="s">
        <v>29707</v>
      </c>
      <c r="L10655" t="s">
        <v>18516</v>
      </c>
      <c r="M10655" t="s">
        <v>18516</v>
      </c>
    </row>
    <row r="10656" spans="1:13" ht="13.5">
      <c r="A10656" t="s">
        <v>578</v>
      </c>
      <c r="B10656" t="s">
        <v>45167</v>
      </c>
      <c r="C10656" t="s">
        <v>29509</v>
      </c>
      <c r="D10656" t="s">
        <v>29510</v>
      </c>
      <c r="E10656" t="s">
        <v>18516</v>
      </c>
      <c r="F10656" t="s">
        <v>18516</v>
      </c>
      <c r="G10656" t="s">
        <v>18516</v>
      </c>
      <c r="H10656" t="s">
        <v>18516</v>
      </c>
      <c r="I10656" t="s">
        <v>18516</v>
      </c>
      <c r="J10656" t="s">
        <v>18516</v>
      </c>
      <c r="K10656" t="s">
        <v>29707</v>
      </c>
      <c r="L10656" t="s">
        <v>18516</v>
      </c>
      <c r="M10656" t="s">
        <v>18516</v>
      </c>
    </row>
    <row r="10657" spans="1:13" ht="13.5">
      <c r="A10657" t="s">
        <v>572</v>
      </c>
      <c r="B10657" t="s">
        <v>45168</v>
      </c>
      <c r="C10657" t="s">
        <v>29509</v>
      </c>
      <c r="D10657" t="s">
        <v>29510</v>
      </c>
      <c r="E10657" t="s">
        <v>18516</v>
      </c>
      <c r="F10657" t="s">
        <v>18516</v>
      </c>
      <c r="G10657" t="s">
        <v>18516</v>
      </c>
      <c r="H10657" t="s">
        <v>18516</v>
      </c>
      <c r="I10657" t="s">
        <v>18516</v>
      </c>
      <c r="J10657" t="s">
        <v>18516</v>
      </c>
      <c r="K10657" t="s">
        <v>29707</v>
      </c>
      <c r="L10657" t="s">
        <v>18516</v>
      </c>
      <c r="M10657" t="s">
        <v>18516</v>
      </c>
    </row>
    <row r="10658" spans="1:13" ht="13.5">
      <c r="A10658" t="s">
        <v>24459</v>
      </c>
      <c r="B10658" t="s">
        <v>45169</v>
      </c>
      <c r="C10658" t="s">
        <v>29509</v>
      </c>
      <c r="D10658" t="s">
        <v>29510</v>
      </c>
      <c r="E10658" t="s">
        <v>18516</v>
      </c>
      <c r="F10658" t="s">
        <v>18516</v>
      </c>
      <c r="G10658" t="s">
        <v>18516</v>
      </c>
      <c r="H10658" t="s">
        <v>18516</v>
      </c>
      <c r="I10658" t="s">
        <v>18516</v>
      </c>
      <c r="J10658" t="s">
        <v>18516</v>
      </c>
      <c r="K10658" t="s">
        <v>29707</v>
      </c>
      <c r="L10658" t="s">
        <v>18516</v>
      </c>
      <c r="M10658" t="s">
        <v>18516</v>
      </c>
    </row>
    <row r="10659" spans="1:13" ht="13.5">
      <c r="A10659" t="s">
        <v>16848</v>
      </c>
      <c r="B10659" t="s">
        <v>45170</v>
      </c>
      <c r="C10659" t="s">
        <v>29509</v>
      </c>
      <c r="D10659" t="s">
        <v>29510</v>
      </c>
      <c r="E10659" t="s">
        <v>18516</v>
      </c>
      <c r="F10659" t="s">
        <v>18516</v>
      </c>
      <c r="G10659" t="s">
        <v>18516</v>
      </c>
      <c r="H10659" t="s">
        <v>18516</v>
      </c>
      <c r="I10659" t="s">
        <v>18516</v>
      </c>
      <c r="J10659" t="s">
        <v>18516</v>
      </c>
      <c r="K10659" t="s">
        <v>29707</v>
      </c>
      <c r="L10659" t="s">
        <v>18516</v>
      </c>
      <c r="M10659" t="s">
        <v>18516</v>
      </c>
    </row>
    <row r="10660" spans="1:13" ht="13.5">
      <c r="A10660" t="s">
        <v>16845</v>
      </c>
      <c r="B10660" t="s">
        <v>45171</v>
      </c>
      <c r="C10660" t="s">
        <v>29509</v>
      </c>
      <c r="D10660" t="s">
        <v>29510</v>
      </c>
      <c r="E10660" t="s">
        <v>18516</v>
      </c>
      <c r="F10660" t="s">
        <v>18516</v>
      </c>
      <c r="G10660" t="s">
        <v>18516</v>
      </c>
      <c r="H10660" t="s">
        <v>18516</v>
      </c>
      <c r="I10660" t="s">
        <v>18516</v>
      </c>
      <c r="J10660" t="s">
        <v>18516</v>
      </c>
      <c r="K10660" t="s">
        <v>29707</v>
      </c>
      <c r="L10660" t="s">
        <v>18516</v>
      </c>
      <c r="M10660" t="s">
        <v>18516</v>
      </c>
    </row>
    <row r="10661" spans="1:13" ht="13.5">
      <c r="A10661" t="s">
        <v>2746</v>
      </c>
      <c r="B10661" t="s">
        <v>45172</v>
      </c>
      <c r="C10661" t="s">
        <v>29509</v>
      </c>
      <c r="D10661" t="s">
        <v>29510</v>
      </c>
      <c r="E10661" t="s">
        <v>18516</v>
      </c>
      <c r="F10661" t="s">
        <v>18516</v>
      </c>
      <c r="G10661" t="s">
        <v>18516</v>
      </c>
      <c r="H10661" t="s">
        <v>18516</v>
      </c>
      <c r="I10661" t="s">
        <v>18516</v>
      </c>
      <c r="J10661" t="s">
        <v>18516</v>
      </c>
      <c r="K10661" t="s">
        <v>29707</v>
      </c>
      <c r="L10661" t="s">
        <v>18516</v>
      </c>
      <c r="M10661" t="s">
        <v>18516</v>
      </c>
    </row>
    <row r="10662" spans="1:13" ht="13.5">
      <c r="A10662" t="s">
        <v>2743</v>
      </c>
      <c r="B10662" t="s">
        <v>45173</v>
      </c>
      <c r="C10662" t="s">
        <v>29509</v>
      </c>
      <c r="D10662" t="s">
        <v>29510</v>
      </c>
      <c r="E10662" t="s">
        <v>18516</v>
      </c>
      <c r="F10662" t="s">
        <v>18516</v>
      </c>
      <c r="G10662" t="s">
        <v>18516</v>
      </c>
      <c r="H10662" t="s">
        <v>18516</v>
      </c>
      <c r="I10662" t="s">
        <v>18516</v>
      </c>
      <c r="J10662" t="s">
        <v>18516</v>
      </c>
      <c r="K10662" t="s">
        <v>29707</v>
      </c>
      <c r="L10662" t="s">
        <v>18516</v>
      </c>
      <c r="M10662" t="s">
        <v>18516</v>
      </c>
    </row>
    <row r="10663" spans="1:13" ht="13.5">
      <c r="A10663" t="s">
        <v>2740</v>
      </c>
      <c r="B10663" t="s">
        <v>45174</v>
      </c>
      <c r="C10663" t="s">
        <v>29509</v>
      </c>
      <c r="D10663" t="s">
        <v>29510</v>
      </c>
      <c r="E10663" t="s">
        <v>18516</v>
      </c>
      <c r="F10663" t="s">
        <v>18516</v>
      </c>
      <c r="G10663" t="s">
        <v>18516</v>
      </c>
      <c r="H10663" t="s">
        <v>18516</v>
      </c>
      <c r="I10663" t="s">
        <v>18516</v>
      </c>
      <c r="J10663" t="s">
        <v>18516</v>
      </c>
      <c r="K10663" t="s">
        <v>29707</v>
      </c>
      <c r="L10663" t="s">
        <v>18516</v>
      </c>
      <c r="M10663" t="s">
        <v>18516</v>
      </c>
    </row>
    <row r="10664" spans="1:13" ht="13.5">
      <c r="A10664" t="s">
        <v>3431</v>
      </c>
      <c r="B10664" t="s">
        <v>45175</v>
      </c>
      <c r="C10664" t="s">
        <v>29509</v>
      </c>
      <c r="D10664" t="s">
        <v>29510</v>
      </c>
      <c r="E10664" t="s">
        <v>18516</v>
      </c>
      <c r="F10664" t="s">
        <v>18516</v>
      </c>
      <c r="G10664" t="s">
        <v>18516</v>
      </c>
      <c r="H10664" t="s">
        <v>18516</v>
      </c>
      <c r="I10664" t="s">
        <v>18516</v>
      </c>
      <c r="J10664" t="s">
        <v>18516</v>
      </c>
      <c r="K10664" t="s">
        <v>29707</v>
      </c>
      <c r="L10664" t="s">
        <v>18516</v>
      </c>
      <c r="M10664" t="s">
        <v>18516</v>
      </c>
    </row>
    <row r="10665" spans="1:13" ht="13.5">
      <c r="A10665" t="s">
        <v>4545</v>
      </c>
      <c r="B10665" t="s">
        <v>45176</v>
      </c>
      <c r="C10665" t="s">
        <v>29509</v>
      </c>
      <c r="D10665" t="s">
        <v>29510</v>
      </c>
      <c r="E10665" t="s">
        <v>18516</v>
      </c>
      <c r="F10665" t="s">
        <v>18516</v>
      </c>
      <c r="G10665" t="s">
        <v>18516</v>
      </c>
      <c r="H10665" t="s">
        <v>18516</v>
      </c>
      <c r="I10665" t="s">
        <v>18516</v>
      </c>
      <c r="J10665" t="s">
        <v>18516</v>
      </c>
      <c r="K10665" t="s">
        <v>29707</v>
      </c>
      <c r="L10665" t="s">
        <v>18516</v>
      </c>
      <c r="M10665" t="s">
        <v>18516</v>
      </c>
    </row>
    <row r="10666" spans="1:13" ht="13.5">
      <c r="A10666" t="s">
        <v>2896</v>
      </c>
      <c r="B10666" t="s">
        <v>45177</v>
      </c>
      <c r="C10666" t="s">
        <v>29509</v>
      </c>
      <c r="D10666" t="s">
        <v>29510</v>
      </c>
      <c r="E10666" t="s">
        <v>18516</v>
      </c>
      <c r="F10666" t="s">
        <v>18516</v>
      </c>
      <c r="G10666" t="s">
        <v>18516</v>
      </c>
      <c r="H10666" t="s">
        <v>18516</v>
      </c>
      <c r="I10666" t="s">
        <v>18516</v>
      </c>
      <c r="J10666" t="s">
        <v>18516</v>
      </c>
      <c r="K10666" t="s">
        <v>29707</v>
      </c>
      <c r="L10666" t="s">
        <v>18516</v>
      </c>
      <c r="M10666" t="s">
        <v>18516</v>
      </c>
    </row>
    <row r="10667" spans="1:13" ht="13.5">
      <c r="A10667" t="s">
        <v>12911</v>
      </c>
      <c r="B10667" t="s">
        <v>45178</v>
      </c>
      <c r="C10667" t="s">
        <v>29509</v>
      </c>
      <c r="D10667" t="s">
        <v>29510</v>
      </c>
      <c r="E10667" t="s">
        <v>18516</v>
      </c>
      <c r="F10667" t="s">
        <v>18516</v>
      </c>
      <c r="G10667" t="s">
        <v>18516</v>
      </c>
      <c r="H10667" t="s">
        <v>18516</v>
      </c>
      <c r="I10667" t="s">
        <v>18516</v>
      </c>
      <c r="J10667" t="s">
        <v>18516</v>
      </c>
      <c r="K10667" t="s">
        <v>29707</v>
      </c>
      <c r="L10667" t="s">
        <v>18516</v>
      </c>
      <c r="M10667" t="s">
        <v>18516</v>
      </c>
    </row>
    <row r="10668" spans="1:13" ht="13.5">
      <c r="A10668" t="s">
        <v>3087</v>
      </c>
      <c r="B10668" t="s">
        <v>45179</v>
      </c>
      <c r="C10668" t="s">
        <v>29509</v>
      </c>
      <c r="D10668" t="s">
        <v>29510</v>
      </c>
      <c r="E10668" t="s">
        <v>18516</v>
      </c>
      <c r="F10668" t="s">
        <v>18516</v>
      </c>
      <c r="G10668" t="s">
        <v>18516</v>
      </c>
      <c r="H10668" t="s">
        <v>18516</v>
      </c>
      <c r="I10668" t="s">
        <v>18516</v>
      </c>
      <c r="J10668" t="s">
        <v>18516</v>
      </c>
      <c r="K10668" t="s">
        <v>29707</v>
      </c>
      <c r="L10668" t="s">
        <v>18516</v>
      </c>
      <c r="M10668" t="s">
        <v>18516</v>
      </c>
    </row>
    <row r="10669" spans="1:13" ht="13.5">
      <c r="A10669" t="s">
        <v>45180</v>
      </c>
      <c r="B10669" t="s">
        <v>45181</v>
      </c>
      <c r="C10669" t="s">
        <v>29509</v>
      </c>
      <c r="D10669" t="s">
        <v>29510</v>
      </c>
      <c r="E10669" t="s">
        <v>18516</v>
      </c>
      <c r="F10669" t="s">
        <v>18516</v>
      </c>
      <c r="G10669" t="s">
        <v>18516</v>
      </c>
      <c r="H10669" t="s">
        <v>18516</v>
      </c>
      <c r="I10669" t="s">
        <v>18516</v>
      </c>
      <c r="J10669" t="s">
        <v>18516</v>
      </c>
      <c r="K10669" t="s">
        <v>29707</v>
      </c>
      <c r="L10669" t="s">
        <v>18516</v>
      </c>
      <c r="M10669" t="s">
        <v>18516</v>
      </c>
    </row>
    <row r="10670" spans="1:13" ht="13.5">
      <c r="A10670" t="s">
        <v>12151</v>
      </c>
      <c r="B10670" t="s">
        <v>45182</v>
      </c>
      <c r="C10670" t="s">
        <v>29509</v>
      </c>
      <c r="D10670" t="s">
        <v>29510</v>
      </c>
      <c r="E10670" t="s">
        <v>18516</v>
      </c>
      <c r="F10670" t="s">
        <v>18516</v>
      </c>
      <c r="G10670" t="s">
        <v>18516</v>
      </c>
      <c r="H10670" t="s">
        <v>18516</v>
      </c>
      <c r="I10670" t="s">
        <v>18516</v>
      </c>
      <c r="J10670" t="s">
        <v>18516</v>
      </c>
      <c r="K10670" t="s">
        <v>29707</v>
      </c>
      <c r="L10670" t="s">
        <v>18516</v>
      </c>
      <c r="M10670" t="s">
        <v>18516</v>
      </c>
    </row>
    <row r="10671" spans="1:13" ht="13.5">
      <c r="A10671" t="s">
        <v>1112</v>
      </c>
      <c r="B10671" t="s">
        <v>45183</v>
      </c>
      <c r="C10671" t="s">
        <v>29509</v>
      </c>
      <c r="D10671" t="s">
        <v>29510</v>
      </c>
      <c r="E10671" t="s">
        <v>18516</v>
      </c>
      <c r="F10671" t="s">
        <v>18516</v>
      </c>
      <c r="G10671" t="s">
        <v>18516</v>
      </c>
      <c r="H10671" t="s">
        <v>18516</v>
      </c>
      <c r="I10671" t="s">
        <v>18516</v>
      </c>
      <c r="J10671" t="s">
        <v>18516</v>
      </c>
      <c r="K10671" t="s">
        <v>29707</v>
      </c>
      <c r="L10671" t="s">
        <v>18516</v>
      </c>
      <c r="M10671" t="s">
        <v>18516</v>
      </c>
    </row>
    <row r="10672" spans="1:13" ht="13.5">
      <c r="A10672" t="s">
        <v>1106</v>
      </c>
      <c r="B10672" t="s">
        <v>45184</v>
      </c>
      <c r="C10672" t="s">
        <v>29509</v>
      </c>
      <c r="D10672" t="s">
        <v>29510</v>
      </c>
      <c r="E10672" t="s">
        <v>18516</v>
      </c>
      <c r="F10672" t="s">
        <v>18516</v>
      </c>
      <c r="G10672" t="s">
        <v>18516</v>
      </c>
      <c r="H10672" t="s">
        <v>18516</v>
      </c>
      <c r="I10672" t="s">
        <v>18516</v>
      </c>
      <c r="J10672" t="s">
        <v>18516</v>
      </c>
      <c r="K10672" t="s">
        <v>29707</v>
      </c>
      <c r="L10672" t="s">
        <v>18516</v>
      </c>
      <c r="M10672" t="s">
        <v>18516</v>
      </c>
    </row>
    <row r="10673" spans="1:13" ht="13.5">
      <c r="A10673" t="s">
        <v>45185</v>
      </c>
      <c r="B10673" t="s">
        <v>45186</v>
      </c>
      <c r="C10673" t="s">
        <v>29509</v>
      </c>
      <c r="D10673" t="s">
        <v>29510</v>
      </c>
      <c r="E10673" t="s">
        <v>18516</v>
      </c>
      <c r="F10673" t="s">
        <v>18516</v>
      </c>
      <c r="G10673" t="s">
        <v>18516</v>
      </c>
      <c r="H10673" t="s">
        <v>18516</v>
      </c>
      <c r="I10673" t="s">
        <v>18516</v>
      </c>
      <c r="J10673" t="s">
        <v>18516</v>
      </c>
      <c r="K10673" t="s">
        <v>29707</v>
      </c>
      <c r="L10673" t="s">
        <v>18516</v>
      </c>
      <c r="M10673" t="s">
        <v>18516</v>
      </c>
    </row>
    <row r="10674" spans="1:13" ht="13.5">
      <c r="A10674" t="s">
        <v>2604</v>
      </c>
      <c r="B10674" t="s">
        <v>45187</v>
      </c>
      <c r="C10674" t="s">
        <v>29509</v>
      </c>
      <c r="D10674" t="s">
        <v>29510</v>
      </c>
      <c r="E10674" t="s">
        <v>18516</v>
      </c>
      <c r="F10674" t="s">
        <v>18516</v>
      </c>
      <c r="G10674" t="s">
        <v>18516</v>
      </c>
      <c r="H10674" t="s">
        <v>18516</v>
      </c>
      <c r="I10674" t="s">
        <v>18516</v>
      </c>
      <c r="J10674" t="s">
        <v>18516</v>
      </c>
      <c r="K10674" t="s">
        <v>29707</v>
      </c>
      <c r="L10674" t="s">
        <v>18516</v>
      </c>
      <c r="M10674" t="s">
        <v>18516</v>
      </c>
    </row>
    <row r="10675" spans="1:13" ht="13.5">
      <c r="A10675" t="s">
        <v>5194</v>
      </c>
      <c r="B10675" t="s">
        <v>45188</v>
      </c>
      <c r="C10675" t="s">
        <v>29509</v>
      </c>
      <c r="D10675" t="s">
        <v>29510</v>
      </c>
      <c r="E10675" t="s">
        <v>18516</v>
      </c>
      <c r="F10675" t="s">
        <v>18516</v>
      </c>
      <c r="G10675" t="s">
        <v>18516</v>
      </c>
      <c r="H10675" t="s">
        <v>18516</v>
      </c>
      <c r="I10675" t="s">
        <v>18516</v>
      </c>
      <c r="J10675" t="s">
        <v>18516</v>
      </c>
      <c r="K10675" t="s">
        <v>29707</v>
      </c>
      <c r="L10675" t="s">
        <v>18516</v>
      </c>
      <c r="M10675" t="s">
        <v>18516</v>
      </c>
    </row>
    <row r="10676" spans="1:13" ht="13.5">
      <c r="A10676" t="s">
        <v>5723</v>
      </c>
      <c r="B10676" t="s">
        <v>45189</v>
      </c>
      <c r="C10676" t="s">
        <v>29509</v>
      </c>
      <c r="D10676" t="s">
        <v>29510</v>
      </c>
      <c r="E10676" t="s">
        <v>18516</v>
      </c>
      <c r="F10676" t="s">
        <v>18516</v>
      </c>
      <c r="G10676" t="s">
        <v>18516</v>
      </c>
      <c r="H10676" t="s">
        <v>18516</v>
      </c>
      <c r="I10676" t="s">
        <v>18516</v>
      </c>
      <c r="J10676" t="s">
        <v>18516</v>
      </c>
      <c r="K10676" t="s">
        <v>29707</v>
      </c>
      <c r="L10676" t="s">
        <v>18516</v>
      </c>
      <c r="M10676" t="s">
        <v>18516</v>
      </c>
    </row>
    <row r="10677" spans="1:13" ht="13.5">
      <c r="A10677" t="s">
        <v>5714</v>
      </c>
      <c r="B10677" t="s">
        <v>45190</v>
      </c>
      <c r="C10677" t="s">
        <v>29509</v>
      </c>
      <c r="D10677" t="s">
        <v>29510</v>
      </c>
      <c r="E10677" t="s">
        <v>18516</v>
      </c>
      <c r="F10677" t="s">
        <v>18516</v>
      </c>
      <c r="G10677" t="s">
        <v>18516</v>
      </c>
      <c r="H10677" t="s">
        <v>18516</v>
      </c>
      <c r="I10677" t="s">
        <v>18516</v>
      </c>
      <c r="J10677" t="s">
        <v>18516</v>
      </c>
      <c r="K10677" t="s">
        <v>29707</v>
      </c>
      <c r="L10677" t="s">
        <v>18516</v>
      </c>
      <c r="M10677" t="s">
        <v>18516</v>
      </c>
    </row>
    <row r="10678" spans="1:13" ht="13.5">
      <c r="A10678" t="s">
        <v>3893</v>
      </c>
      <c r="B10678" t="s">
        <v>45191</v>
      </c>
      <c r="C10678" t="s">
        <v>29509</v>
      </c>
      <c r="D10678" t="s">
        <v>29510</v>
      </c>
      <c r="E10678" t="s">
        <v>18516</v>
      </c>
      <c r="F10678" t="s">
        <v>18516</v>
      </c>
      <c r="G10678" t="s">
        <v>18516</v>
      </c>
      <c r="H10678" t="s">
        <v>18516</v>
      </c>
      <c r="I10678" t="s">
        <v>18516</v>
      </c>
      <c r="J10678" t="s">
        <v>18516</v>
      </c>
      <c r="K10678" t="s">
        <v>29707</v>
      </c>
      <c r="L10678" t="s">
        <v>18516</v>
      </c>
      <c r="M10678" t="s">
        <v>18516</v>
      </c>
    </row>
    <row r="10679" spans="1:13" ht="13.5">
      <c r="A10679" t="s">
        <v>15200</v>
      </c>
      <c r="B10679" t="s">
        <v>45192</v>
      </c>
      <c r="C10679" t="s">
        <v>29509</v>
      </c>
      <c r="D10679" t="s">
        <v>29510</v>
      </c>
      <c r="E10679" t="s">
        <v>18516</v>
      </c>
      <c r="F10679" t="s">
        <v>18516</v>
      </c>
      <c r="G10679" t="s">
        <v>18516</v>
      </c>
      <c r="H10679" t="s">
        <v>18516</v>
      </c>
      <c r="I10679" t="s">
        <v>18516</v>
      </c>
      <c r="J10679" t="s">
        <v>18516</v>
      </c>
      <c r="K10679" t="s">
        <v>29707</v>
      </c>
      <c r="L10679" t="s">
        <v>18516</v>
      </c>
      <c r="M10679" t="s">
        <v>18516</v>
      </c>
    </row>
    <row r="10680" spans="1:13" ht="13.5">
      <c r="A10680" t="s">
        <v>605</v>
      </c>
      <c r="B10680" t="s">
        <v>45193</v>
      </c>
      <c r="C10680" t="s">
        <v>29509</v>
      </c>
      <c r="D10680" t="s">
        <v>29510</v>
      </c>
      <c r="E10680" s="164">
        <v>100</v>
      </c>
      <c r="F10680" s="164">
        <v>90</v>
      </c>
      <c r="G10680" s="165">
        <v>0.9</v>
      </c>
      <c r="H10680" t="s">
        <v>18516</v>
      </c>
      <c r="I10680" s="164">
        <v>50.77</v>
      </c>
      <c r="J10680" s="164">
        <v>140.77</v>
      </c>
      <c r="K10680">
        <v>174</v>
      </c>
      <c r="L10680" t="s">
        <v>18516</v>
      </c>
      <c r="M10680" t="s">
        <v>18516</v>
      </c>
    </row>
    <row r="10681" spans="1:13" ht="13.5">
      <c r="A10681" t="s">
        <v>45194</v>
      </c>
      <c r="B10681" t="s">
        <v>45195</v>
      </c>
      <c r="C10681" t="s">
        <v>29509</v>
      </c>
      <c r="D10681" t="s">
        <v>29510</v>
      </c>
      <c r="E10681" t="s">
        <v>18516</v>
      </c>
      <c r="F10681" t="s">
        <v>18516</v>
      </c>
      <c r="G10681" t="s">
        <v>18516</v>
      </c>
      <c r="H10681" t="s">
        <v>18516</v>
      </c>
      <c r="I10681" t="s">
        <v>18516</v>
      </c>
      <c r="J10681" t="s">
        <v>18516</v>
      </c>
      <c r="K10681" t="s">
        <v>29707</v>
      </c>
      <c r="L10681" t="s">
        <v>18516</v>
      </c>
      <c r="M10681" t="s">
        <v>18516</v>
      </c>
    </row>
    <row r="10682" spans="1:13" ht="13.5">
      <c r="A10682" t="s">
        <v>8445</v>
      </c>
      <c r="B10682" t="s">
        <v>45196</v>
      </c>
      <c r="C10682" t="s">
        <v>29509</v>
      </c>
      <c r="D10682" t="s">
        <v>29510</v>
      </c>
      <c r="E10682" s="164">
        <v>325</v>
      </c>
      <c r="F10682" s="164">
        <v>260</v>
      </c>
      <c r="G10682" s="165">
        <v>0.8</v>
      </c>
      <c r="H10682" t="s">
        <v>18516</v>
      </c>
      <c r="I10682" s="164">
        <v>89.46</v>
      </c>
      <c r="J10682" s="164">
        <v>349.46</v>
      </c>
      <c r="K10682">
        <v>235</v>
      </c>
      <c r="L10682" t="s">
        <v>18516</v>
      </c>
      <c r="M10682" t="s">
        <v>18516</v>
      </c>
    </row>
    <row r="10683" spans="1:13" ht="13.5">
      <c r="A10683" t="s">
        <v>26999</v>
      </c>
      <c r="B10683" t="s">
        <v>45197</v>
      </c>
      <c r="C10683" t="s">
        <v>29509</v>
      </c>
      <c r="D10683" t="s">
        <v>29510</v>
      </c>
      <c r="E10683" t="s">
        <v>18516</v>
      </c>
      <c r="F10683" t="s">
        <v>18516</v>
      </c>
      <c r="G10683" t="s">
        <v>18516</v>
      </c>
      <c r="H10683" t="s">
        <v>18516</v>
      </c>
      <c r="I10683" t="s">
        <v>18516</v>
      </c>
      <c r="J10683" t="s">
        <v>18516</v>
      </c>
      <c r="K10683" t="s">
        <v>29707</v>
      </c>
      <c r="L10683" t="s">
        <v>18516</v>
      </c>
      <c r="M10683" t="s">
        <v>18516</v>
      </c>
    </row>
    <row r="10684" spans="1:13" ht="13.5">
      <c r="A10684" t="s">
        <v>10370</v>
      </c>
      <c r="B10684" t="s">
        <v>45198</v>
      </c>
      <c r="C10684" t="s">
        <v>29509</v>
      </c>
      <c r="D10684" t="s">
        <v>29510</v>
      </c>
      <c r="E10684" t="s">
        <v>18516</v>
      </c>
      <c r="F10684" t="s">
        <v>18516</v>
      </c>
      <c r="G10684" t="s">
        <v>18516</v>
      </c>
      <c r="H10684" t="s">
        <v>18516</v>
      </c>
      <c r="I10684" t="s">
        <v>18516</v>
      </c>
      <c r="J10684" t="s">
        <v>18516</v>
      </c>
      <c r="K10684" t="s">
        <v>29707</v>
      </c>
      <c r="L10684" t="s">
        <v>18516</v>
      </c>
      <c r="M10684" t="s">
        <v>18516</v>
      </c>
    </row>
    <row r="10685" spans="1:13" ht="13.5">
      <c r="A10685" t="s">
        <v>45199</v>
      </c>
      <c r="B10685" t="s">
        <v>45200</v>
      </c>
      <c r="C10685" t="s">
        <v>29509</v>
      </c>
      <c r="D10685" t="s">
        <v>29510</v>
      </c>
      <c r="E10685" t="s">
        <v>18516</v>
      </c>
      <c r="F10685" t="s">
        <v>18516</v>
      </c>
      <c r="G10685" t="s">
        <v>18516</v>
      </c>
      <c r="H10685" t="s">
        <v>18516</v>
      </c>
      <c r="I10685" t="s">
        <v>18516</v>
      </c>
      <c r="J10685" t="s">
        <v>18516</v>
      </c>
      <c r="K10685" t="s">
        <v>29707</v>
      </c>
      <c r="L10685" t="s">
        <v>18516</v>
      </c>
      <c r="M10685" t="s">
        <v>18516</v>
      </c>
    </row>
    <row r="10686" spans="1:13" ht="13.5">
      <c r="A10686" t="s">
        <v>10382</v>
      </c>
      <c r="B10686" t="s">
        <v>45201</v>
      </c>
      <c r="C10686" t="s">
        <v>29509</v>
      </c>
      <c r="D10686" t="s">
        <v>29510</v>
      </c>
      <c r="E10686" t="s">
        <v>18516</v>
      </c>
      <c r="F10686" t="s">
        <v>18516</v>
      </c>
      <c r="G10686" t="s">
        <v>18516</v>
      </c>
      <c r="H10686" t="s">
        <v>18516</v>
      </c>
      <c r="I10686" t="s">
        <v>18516</v>
      </c>
      <c r="J10686" t="s">
        <v>18516</v>
      </c>
      <c r="K10686" t="s">
        <v>29707</v>
      </c>
      <c r="L10686" t="s">
        <v>18516</v>
      </c>
      <c r="M10686" t="s">
        <v>18516</v>
      </c>
    </row>
    <row r="10687" spans="1:13" ht="13.5">
      <c r="A10687" t="s">
        <v>10046</v>
      </c>
      <c r="B10687" t="s">
        <v>45202</v>
      </c>
      <c r="C10687" t="s">
        <v>29509</v>
      </c>
      <c r="D10687" t="s">
        <v>29510</v>
      </c>
      <c r="E10687" t="s">
        <v>18516</v>
      </c>
      <c r="F10687" t="s">
        <v>18516</v>
      </c>
      <c r="G10687" t="s">
        <v>18516</v>
      </c>
      <c r="H10687" t="s">
        <v>18516</v>
      </c>
      <c r="I10687" t="s">
        <v>18516</v>
      </c>
      <c r="J10687" t="s">
        <v>18516</v>
      </c>
      <c r="K10687" t="s">
        <v>29707</v>
      </c>
      <c r="L10687" t="s">
        <v>18516</v>
      </c>
      <c r="M10687" t="s">
        <v>18516</v>
      </c>
    </row>
    <row r="10688" spans="1:13" ht="13.5">
      <c r="A10688" t="s">
        <v>10049</v>
      </c>
      <c r="B10688" t="s">
        <v>45203</v>
      </c>
      <c r="C10688" t="s">
        <v>29509</v>
      </c>
      <c r="D10688" t="s">
        <v>29510</v>
      </c>
      <c r="E10688" t="s">
        <v>18516</v>
      </c>
      <c r="F10688" t="s">
        <v>18516</v>
      </c>
      <c r="G10688" t="s">
        <v>18516</v>
      </c>
      <c r="H10688" t="s">
        <v>18516</v>
      </c>
      <c r="I10688" t="s">
        <v>18516</v>
      </c>
      <c r="J10688" t="s">
        <v>18516</v>
      </c>
      <c r="K10688" t="s">
        <v>29707</v>
      </c>
      <c r="L10688" t="s">
        <v>18516</v>
      </c>
      <c r="M10688" t="s">
        <v>18516</v>
      </c>
    </row>
    <row r="10689" spans="1:13" ht="13.5">
      <c r="A10689" t="s">
        <v>11974</v>
      </c>
      <c r="B10689" t="s">
        <v>45204</v>
      </c>
      <c r="C10689" t="s">
        <v>29509</v>
      </c>
      <c r="D10689" t="s">
        <v>29510</v>
      </c>
      <c r="E10689" t="s">
        <v>18516</v>
      </c>
      <c r="F10689" t="s">
        <v>18516</v>
      </c>
      <c r="G10689" t="s">
        <v>18516</v>
      </c>
      <c r="H10689" t="s">
        <v>18516</v>
      </c>
      <c r="I10689" t="s">
        <v>18516</v>
      </c>
      <c r="J10689" t="s">
        <v>18516</v>
      </c>
      <c r="K10689" t="s">
        <v>29707</v>
      </c>
      <c r="L10689" t="s">
        <v>18516</v>
      </c>
      <c r="M10689" t="s">
        <v>18516</v>
      </c>
    </row>
    <row r="10690" spans="1:13" ht="13.5">
      <c r="A10690" t="s">
        <v>45205</v>
      </c>
      <c r="B10690" t="s">
        <v>45206</v>
      </c>
      <c r="C10690" t="s">
        <v>29509</v>
      </c>
      <c r="D10690" t="s">
        <v>29510</v>
      </c>
      <c r="E10690" t="s">
        <v>18516</v>
      </c>
      <c r="F10690" t="s">
        <v>18516</v>
      </c>
      <c r="G10690" t="s">
        <v>18516</v>
      </c>
      <c r="H10690" t="s">
        <v>18516</v>
      </c>
      <c r="I10690" t="s">
        <v>18516</v>
      </c>
      <c r="J10690" t="s">
        <v>18516</v>
      </c>
      <c r="K10690" t="s">
        <v>29707</v>
      </c>
      <c r="L10690" t="s">
        <v>18516</v>
      </c>
      <c r="M10690" t="s">
        <v>18516</v>
      </c>
    </row>
    <row r="10691" spans="1:13" ht="13.5">
      <c r="A10691" t="s">
        <v>45207</v>
      </c>
      <c r="B10691" t="s">
        <v>45208</v>
      </c>
      <c r="C10691" t="s">
        <v>29509</v>
      </c>
      <c r="D10691" t="s">
        <v>29510</v>
      </c>
      <c r="E10691" t="s">
        <v>18516</v>
      </c>
      <c r="F10691" t="s">
        <v>18516</v>
      </c>
      <c r="G10691" t="s">
        <v>18516</v>
      </c>
      <c r="H10691" t="s">
        <v>18516</v>
      </c>
      <c r="I10691" t="s">
        <v>18516</v>
      </c>
      <c r="J10691" t="s">
        <v>18516</v>
      </c>
      <c r="K10691" t="s">
        <v>29707</v>
      </c>
      <c r="L10691" t="s">
        <v>18516</v>
      </c>
      <c r="M10691" t="s">
        <v>18516</v>
      </c>
    </row>
    <row r="10692" spans="1:13" ht="13.5">
      <c r="A10692" t="s">
        <v>45209</v>
      </c>
      <c r="B10692" t="s">
        <v>45210</v>
      </c>
      <c r="C10692" t="s">
        <v>29509</v>
      </c>
      <c r="D10692" t="s">
        <v>29510</v>
      </c>
      <c r="E10692" t="s">
        <v>18516</v>
      </c>
      <c r="F10692" t="s">
        <v>18516</v>
      </c>
      <c r="G10692" t="s">
        <v>18516</v>
      </c>
      <c r="H10692" t="s">
        <v>18516</v>
      </c>
      <c r="I10692" t="s">
        <v>18516</v>
      </c>
      <c r="J10692" t="s">
        <v>18516</v>
      </c>
      <c r="K10692" t="s">
        <v>29707</v>
      </c>
      <c r="L10692" t="s">
        <v>18516</v>
      </c>
      <c r="M10692" t="s">
        <v>18516</v>
      </c>
    </row>
    <row r="10693" spans="1:13" ht="13.5">
      <c r="A10693" t="s">
        <v>590</v>
      </c>
      <c r="B10693" t="s">
        <v>45211</v>
      </c>
      <c r="C10693" t="s">
        <v>29509</v>
      </c>
      <c r="D10693" t="s">
        <v>29510</v>
      </c>
      <c r="E10693" t="s">
        <v>18516</v>
      </c>
      <c r="F10693" t="s">
        <v>18516</v>
      </c>
      <c r="G10693" t="s">
        <v>18516</v>
      </c>
      <c r="H10693" t="s">
        <v>18516</v>
      </c>
      <c r="I10693" t="s">
        <v>18516</v>
      </c>
      <c r="J10693" t="s">
        <v>18516</v>
      </c>
      <c r="K10693" t="s">
        <v>29707</v>
      </c>
      <c r="L10693" t="s">
        <v>18516</v>
      </c>
      <c r="M10693" t="s">
        <v>18516</v>
      </c>
    </row>
    <row r="10694" spans="1:13" ht="13.5">
      <c r="A10694" t="s">
        <v>112</v>
      </c>
      <c r="B10694" t="s">
        <v>45212</v>
      </c>
      <c r="C10694" t="s">
        <v>29509</v>
      </c>
      <c r="D10694" t="s">
        <v>29510</v>
      </c>
      <c r="E10694" t="s">
        <v>18516</v>
      </c>
      <c r="F10694" t="s">
        <v>18516</v>
      </c>
      <c r="G10694" t="s">
        <v>18516</v>
      </c>
      <c r="H10694" t="s">
        <v>18516</v>
      </c>
      <c r="I10694" t="s">
        <v>18516</v>
      </c>
      <c r="J10694" t="s">
        <v>18516</v>
      </c>
      <c r="K10694" t="s">
        <v>29707</v>
      </c>
      <c r="L10694" t="s">
        <v>18516</v>
      </c>
      <c r="M10694" t="s">
        <v>18516</v>
      </c>
    </row>
    <row r="10695" spans="1:13" ht="13.5">
      <c r="A10695" t="s">
        <v>6337</v>
      </c>
      <c r="B10695" t="s">
        <v>45213</v>
      </c>
      <c r="C10695" t="s">
        <v>29509</v>
      </c>
      <c r="D10695" t="s">
        <v>29510</v>
      </c>
      <c r="E10695" t="s">
        <v>18516</v>
      </c>
      <c r="F10695" t="s">
        <v>18516</v>
      </c>
      <c r="G10695" t="s">
        <v>18516</v>
      </c>
      <c r="H10695" t="s">
        <v>18516</v>
      </c>
      <c r="I10695" t="s">
        <v>18516</v>
      </c>
      <c r="J10695" t="s">
        <v>18516</v>
      </c>
      <c r="K10695" t="s">
        <v>29707</v>
      </c>
      <c r="L10695" t="s">
        <v>18516</v>
      </c>
      <c r="M10695" t="s">
        <v>18516</v>
      </c>
    </row>
    <row r="10696" spans="1:13" ht="13.5">
      <c r="A10696" t="s">
        <v>8090</v>
      </c>
      <c r="B10696" t="s">
        <v>45214</v>
      </c>
      <c r="C10696" t="s">
        <v>29509</v>
      </c>
      <c r="D10696" t="s">
        <v>29510</v>
      </c>
      <c r="E10696" t="s">
        <v>18516</v>
      </c>
      <c r="F10696" t="s">
        <v>18516</v>
      </c>
      <c r="G10696" t="s">
        <v>18516</v>
      </c>
      <c r="H10696" t="s">
        <v>18516</v>
      </c>
      <c r="I10696" t="s">
        <v>18516</v>
      </c>
      <c r="J10696" t="s">
        <v>18516</v>
      </c>
      <c r="K10696" t="s">
        <v>29707</v>
      </c>
      <c r="L10696" t="s">
        <v>18516</v>
      </c>
      <c r="M10696" t="s">
        <v>18516</v>
      </c>
    </row>
    <row r="10697" spans="1:13" ht="13.5">
      <c r="A10697" t="s">
        <v>6157</v>
      </c>
      <c r="B10697" t="s">
        <v>45215</v>
      </c>
      <c r="C10697" t="s">
        <v>29509</v>
      </c>
      <c r="D10697" t="s">
        <v>29510</v>
      </c>
      <c r="E10697" t="s">
        <v>18516</v>
      </c>
      <c r="F10697" t="s">
        <v>18516</v>
      </c>
      <c r="G10697" t="s">
        <v>18516</v>
      </c>
      <c r="H10697" t="s">
        <v>18516</v>
      </c>
      <c r="I10697" t="s">
        <v>18516</v>
      </c>
      <c r="J10697" t="s">
        <v>18516</v>
      </c>
      <c r="K10697" t="s">
        <v>29707</v>
      </c>
      <c r="L10697" t="s">
        <v>18516</v>
      </c>
      <c r="M10697" t="s">
        <v>18516</v>
      </c>
    </row>
    <row r="10698" spans="1:13" ht="13.5">
      <c r="A10698" t="s">
        <v>6154</v>
      </c>
      <c r="B10698" t="s">
        <v>45216</v>
      </c>
      <c r="C10698" t="s">
        <v>29509</v>
      </c>
      <c r="D10698" t="s">
        <v>29510</v>
      </c>
      <c r="E10698" t="s">
        <v>18516</v>
      </c>
      <c r="F10698" t="s">
        <v>18516</v>
      </c>
      <c r="G10698" t="s">
        <v>18516</v>
      </c>
      <c r="H10698" t="s">
        <v>18516</v>
      </c>
      <c r="I10698" t="s">
        <v>18516</v>
      </c>
      <c r="J10698" t="s">
        <v>18516</v>
      </c>
      <c r="K10698" t="s">
        <v>29707</v>
      </c>
      <c r="L10698" t="s">
        <v>18516</v>
      </c>
      <c r="M10698" t="s">
        <v>18516</v>
      </c>
    </row>
    <row r="10699" spans="1:13" ht="13.5">
      <c r="A10699" t="s">
        <v>3854</v>
      </c>
      <c r="B10699" t="s">
        <v>45217</v>
      </c>
      <c r="C10699" t="s">
        <v>29509</v>
      </c>
      <c r="D10699" t="s">
        <v>29510</v>
      </c>
      <c r="E10699" t="s">
        <v>18516</v>
      </c>
      <c r="F10699" t="s">
        <v>18516</v>
      </c>
      <c r="G10699" t="s">
        <v>18516</v>
      </c>
      <c r="H10699" t="s">
        <v>18516</v>
      </c>
      <c r="I10699" t="s">
        <v>18516</v>
      </c>
      <c r="J10699" t="s">
        <v>18516</v>
      </c>
      <c r="K10699" t="s">
        <v>29707</v>
      </c>
      <c r="L10699" t="s">
        <v>18516</v>
      </c>
      <c r="M10699" t="s">
        <v>18516</v>
      </c>
    </row>
    <row r="10700" spans="1:13" ht="13.5">
      <c r="A10700" t="s">
        <v>3848</v>
      </c>
      <c r="B10700" t="s">
        <v>45218</v>
      </c>
      <c r="C10700" t="s">
        <v>29509</v>
      </c>
      <c r="D10700" t="s">
        <v>29510</v>
      </c>
      <c r="E10700" t="s">
        <v>18516</v>
      </c>
      <c r="F10700" t="s">
        <v>18516</v>
      </c>
      <c r="G10700" t="s">
        <v>18516</v>
      </c>
      <c r="H10700" t="s">
        <v>18516</v>
      </c>
      <c r="I10700" t="s">
        <v>18516</v>
      </c>
      <c r="J10700" t="s">
        <v>18516</v>
      </c>
      <c r="K10700" t="s">
        <v>29707</v>
      </c>
      <c r="L10700" t="s">
        <v>18516</v>
      </c>
      <c r="M10700" t="s">
        <v>18516</v>
      </c>
    </row>
    <row r="10701" spans="1:13" ht="13.5">
      <c r="A10701" t="s">
        <v>45219</v>
      </c>
      <c r="B10701" t="s">
        <v>45220</v>
      </c>
      <c r="C10701" t="s">
        <v>29509</v>
      </c>
      <c r="D10701" t="s">
        <v>29510</v>
      </c>
      <c r="E10701" t="s">
        <v>18516</v>
      </c>
      <c r="F10701" t="s">
        <v>18516</v>
      </c>
      <c r="G10701" t="s">
        <v>18516</v>
      </c>
      <c r="H10701" t="s">
        <v>18516</v>
      </c>
      <c r="I10701" t="s">
        <v>18516</v>
      </c>
      <c r="J10701" t="s">
        <v>18516</v>
      </c>
      <c r="K10701" t="s">
        <v>29707</v>
      </c>
      <c r="L10701" t="s">
        <v>18516</v>
      </c>
      <c r="M10701" t="s">
        <v>18516</v>
      </c>
    </row>
    <row r="10702" spans="1:13" ht="13.5">
      <c r="A10702" t="s">
        <v>3940</v>
      </c>
      <c r="B10702" t="s">
        <v>45221</v>
      </c>
      <c r="C10702" t="s">
        <v>29509</v>
      </c>
      <c r="D10702" t="s">
        <v>29510</v>
      </c>
      <c r="E10702" t="s">
        <v>18516</v>
      </c>
      <c r="F10702" t="s">
        <v>18516</v>
      </c>
      <c r="G10702" t="s">
        <v>18516</v>
      </c>
      <c r="H10702" t="s">
        <v>18516</v>
      </c>
      <c r="I10702" t="s">
        <v>18516</v>
      </c>
      <c r="J10702" t="s">
        <v>18516</v>
      </c>
      <c r="K10702" t="s">
        <v>29707</v>
      </c>
      <c r="L10702" t="s">
        <v>18516</v>
      </c>
      <c r="M10702" t="s">
        <v>18516</v>
      </c>
    </row>
    <row r="10703" spans="1:13" ht="13.5">
      <c r="A10703" t="s">
        <v>3943</v>
      </c>
      <c r="B10703" t="s">
        <v>45222</v>
      </c>
      <c r="C10703" t="s">
        <v>29509</v>
      </c>
      <c r="D10703" t="s">
        <v>29510</v>
      </c>
      <c r="E10703" t="s">
        <v>18516</v>
      </c>
      <c r="F10703" t="s">
        <v>18516</v>
      </c>
      <c r="G10703" t="s">
        <v>18516</v>
      </c>
      <c r="H10703" t="s">
        <v>18516</v>
      </c>
      <c r="I10703" t="s">
        <v>18516</v>
      </c>
      <c r="J10703" t="s">
        <v>18516</v>
      </c>
      <c r="K10703" t="s">
        <v>29707</v>
      </c>
      <c r="L10703" t="s">
        <v>18516</v>
      </c>
      <c r="M10703" t="s">
        <v>18516</v>
      </c>
    </row>
    <row r="10704" spans="1:13" ht="13.5">
      <c r="A10704" t="s">
        <v>3479</v>
      </c>
      <c r="B10704" t="s">
        <v>45223</v>
      </c>
      <c r="C10704" t="s">
        <v>29509</v>
      </c>
      <c r="D10704" t="s">
        <v>29510</v>
      </c>
      <c r="E10704" t="s">
        <v>18516</v>
      </c>
      <c r="F10704" t="s">
        <v>18516</v>
      </c>
      <c r="G10704" t="s">
        <v>18516</v>
      </c>
      <c r="H10704" t="s">
        <v>18516</v>
      </c>
      <c r="I10704" t="s">
        <v>18516</v>
      </c>
      <c r="J10704" t="s">
        <v>18516</v>
      </c>
      <c r="K10704" t="s">
        <v>29707</v>
      </c>
      <c r="L10704" t="s">
        <v>18516</v>
      </c>
      <c r="M10704" t="s">
        <v>18516</v>
      </c>
    </row>
    <row r="10705" spans="1:13" ht="13.5">
      <c r="A10705" t="s">
        <v>4599</v>
      </c>
      <c r="B10705" t="s">
        <v>45224</v>
      </c>
      <c r="C10705" t="s">
        <v>29509</v>
      </c>
      <c r="D10705" t="s">
        <v>29510</v>
      </c>
      <c r="E10705" t="s">
        <v>18516</v>
      </c>
      <c r="F10705" t="s">
        <v>18516</v>
      </c>
      <c r="G10705" t="s">
        <v>18516</v>
      </c>
      <c r="H10705" t="s">
        <v>18516</v>
      </c>
      <c r="I10705" t="s">
        <v>18516</v>
      </c>
      <c r="J10705" t="s">
        <v>18516</v>
      </c>
      <c r="K10705" t="s">
        <v>29707</v>
      </c>
      <c r="L10705" t="s">
        <v>18516</v>
      </c>
      <c r="M10705" t="s">
        <v>18516</v>
      </c>
    </row>
    <row r="10706" spans="1:13" ht="13.5">
      <c r="A10706" t="s">
        <v>4596</v>
      </c>
      <c r="B10706" t="s">
        <v>45225</v>
      </c>
      <c r="C10706" t="s">
        <v>29509</v>
      </c>
      <c r="D10706" t="s">
        <v>29510</v>
      </c>
      <c r="E10706" t="s">
        <v>18516</v>
      </c>
      <c r="F10706" t="s">
        <v>18516</v>
      </c>
      <c r="G10706" t="s">
        <v>18516</v>
      </c>
      <c r="H10706" t="s">
        <v>18516</v>
      </c>
      <c r="I10706" t="s">
        <v>18516</v>
      </c>
      <c r="J10706" t="s">
        <v>18516</v>
      </c>
      <c r="K10706" t="s">
        <v>29707</v>
      </c>
      <c r="L10706" t="s">
        <v>18516</v>
      </c>
      <c r="M10706" t="s">
        <v>18516</v>
      </c>
    </row>
    <row r="10707" spans="1:13" ht="13.5">
      <c r="A10707" t="s">
        <v>5634</v>
      </c>
      <c r="B10707" t="s">
        <v>45226</v>
      </c>
      <c r="C10707" t="s">
        <v>29509</v>
      </c>
      <c r="D10707" t="s">
        <v>29510</v>
      </c>
      <c r="E10707" t="s">
        <v>18516</v>
      </c>
      <c r="F10707" t="s">
        <v>18516</v>
      </c>
      <c r="G10707" t="s">
        <v>18516</v>
      </c>
      <c r="H10707" t="s">
        <v>18516</v>
      </c>
      <c r="I10707" t="s">
        <v>18516</v>
      </c>
      <c r="J10707" t="s">
        <v>18516</v>
      </c>
      <c r="K10707" t="s">
        <v>29707</v>
      </c>
      <c r="L10707" t="s">
        <v>18516</v>
      </c>
      <c r="M10707" t="s">
        <v>18516</v>
      </c>
    </row>
    <row r="10708" spans="1:13" ht="13.5">
      <c r="A10708" t="s">
        <v>45227</v>
      </c>
      <c r="B10708" t="s">
        <v>45228</v>
      </c>
      <c r="C10708" t="s">
        <v>29509</v>
      </c>
      <c r="D10708" t="s">
        <v>29510</v>
      </c>
      <c r="E10708" t="s">
        <v>18516</v>
      </c>
      <c r="F10708" t="s">
        <v>18516</v>
      </c>
      <c r="G10708" t="s">
        <v>18516</v>
      </c>
      <c r="H10708" t="s">
        <v>18516</v>
      </c>
      <c r="I10708" t="s">
        <v>18516</v>
      </c>
      <c r="J10708" t="s">
        <v>18516</v>
      </c>
      <c r="K10708" t="s">
        <v>29707</v>
      </c>
      <c r="L10708" t="s">
        <v>18516</v>
      </c>
      <c r="M10708" t="s">
        <v>18516</v>
      </c>
    </row>
    <row r="10709" spans="1:13" ht="13.5">
      <c r="A10709" t="s">
        <v>45229</v>
      </c>
      <c r="B10709" t="s">
        <v>45230</v>
      </c>
      <c r="C10709" t="s">
        <v>29509</v>
      </c>
      <c r="D10709" t="s">
        <v>29510</v>
      </c>
      <c r="E10709" t="s">
        <v>18516</v>
      </c>
      <c r="F10709" t="s">
        <v>18516</v>
      </c>
      <c r="G10709" t="s">
        <v>18516</v>
      </c>
      <c r="H10709" t="s">
        <v>18516</v>
      </c>
      <c r="I10709" t="s">
        <v>18516</v>
      </c>
      <c r="J10709" t="s">
        <v>18516</v>
      </c>
      <c r="K10709" t="s">
        <v>29707</v>
      </c>
      <c r="L10709" t="s">
        <v>18516</v>
      </c>
      <c r="M10709" t="s">
        <v>18516</v>
      </c>
    </row>
    <row r="10710" spans="1:13" ht="13.5">
      <c r="A10710" t="s">
        <v>4551</v>
      </c>
      <c r="B10710" t="s">
        <v>45231</v>
      </c>
      <c r="C10710" t="s">
        <v>29509</v>
      </c>
      <c r="D10710" t="s">
        <v>29510</v>
      </c>
      <c r="E10710" t="s">
        <v>18516</v>
      </c>
      <c r="F10710" t="s">
        <v>18516</v>
      </c>
      <c r="G10710" t="s">
        <v>18516</v>
      </c>
      <c r="H10710" t="s">
        <v>18516</v>
      </c>
      <c r="I10710" t="s">
        <v>18516</v>
      </c>
      <c r="J10710" t="s">
        <v>18516</v>
      </c>
      <c r="K10710" t="s">
        <v>29707</v>
      </c>
      <c r="L10710" t="s">
        <v>18516</v>
      </c>
      <c r="M10710" t="s">
        <v>18516</v>
      </c>
    </row>
    <row r="10711" spans="1:13" ht="13.5">
      <c r="A10711" t="s">
        <v>4560</v>
      </c>
      <c r="B10711" t="s">
        <v>45232</v>
      </c>
      <c r="C10711" t="s">
        <v>29509</v>
      </c>
      <c r="D10711" t="s">
        <v>29510</v>
      </c>
      <c r="E10711" t="s">
        <v>18516</v>
      </c>
      <c r="F10711" t="s">
        <v>18516</v>
      </c>
      <c r="G10711" t="s">
        <v>18516</v>
      </c>
      <c r="H10711" t="s">
        <v>18516</v>
      </c>
      <c r="I10711" t="s">
        <v>18516</v>
      </c>
      <c r="J10711" t="s">
        <v>18516</v>
      </c>
      <c r="K10711" t="s">
        <v>29707</v>
      </c>
      <c r="L10711" t="s">
        <v>18516</v>
      </c>
      <c r="M10711" t="s">
        <v>18516</v>
      </c>
    </row>
    <row r="10712" spans="1:13" ht="13.5">
      <c r="A10712" t="s">
        <v>4813</v>
      </c>
      <c r="B10712" t="s">
        <v>45233</v>
      </c>
      <c r="C10712" t="s">
        <v>29509</v>
      </c>
      <c r="D10712" t="s">
        <v>29510</v>
      </c>
      <c r="E10712" t="s">
        <v>18516</v>
      </c>
      <c r="F10712" t="s">
        <v>18516</v>
      </c>
      <c r="G10712" t="s">
        <v>18516</v>
      </c>
      <c r="H10712" t="s">
        <v>18516</v>
      </c>
      <c r="I10712" t="s">
        <v>18516</v>
      </c>
      <c r="J10712" t="s">
        <v>18516</v>
      </c>
      <c r="K10712" t="s">
        <v>29707</v>
      </c>
      <c r="L10712" t="s">
        <v>18516</v>
      </c>
      <c r="M10712" t="s">
        <v>18516</v>
      </c>
    </row>
    <row r="10713" spans="1:13" ht="13.5">
      <c r="A10713" t="s">
        <v>27280</v>
      </c>
      <c r="B10713" t="s">
        <v>45234</v>
      </c>
      <c r="C10713" t="s">
        <v>29509</v>
      </c>
      <c r="D10713" t="s">
        <v>29510</v>
      </c>
      <c r="E10713" t="s">
        <v>18516</v>
      </c>
      <c r="F10713" t="s">
        <v>18516</v>
      </c>
      <c r="G10713" t="s">
        <v>18516</v>
      </c>
      <c r="H10713" t="s">
        <v>18516</v>
      </c>
      <c r="I10713" t="s">
        <v>18516</v>
      </c>
      <c r="J10713" t="s">
        <v>18516</v>
      </c>
      <c r="K10713" t="s">
        <v>29707</v>
      </c>
      <c r="L10713" t="s">
        <v>18516</v>
      </c>
      <c r="M10713" t="s">
        <v>18516</v>
      </c>
    </row>
    <row r="10714" spans="1:13" ht="13.5">
      <c r="A10714" t="s">
        <v>11938</v>
      </c>
      <c r="B10714" t="s">
        <v>45235</v>
      </c>
      <c r="C10714" t="s">
        <v>29509</v>
      </c>
      <c r="D10714" t="s">
        <v>29510</v>
      </c>
      <c r="E10714" t="s">
        <v>18516</v>
      </c>
      <c r="F10714" t="s">
        <v>18516</v>
      </c>
      <c r="G10714" t="s">
        <v>18516</v>
      </c>
      <c r="H10714" t="s">
        <v>18516</v>
      </c>
      <c r="I10714" t="s">
        <v>18516</v>
      </c>
      <c r="J10714" t="s">
        <v>18516</v>
      </c>
      <c r="K10714" t="s">
        <v>29707</v>
      </c>
      <c r="L10714" t="s">
        <v>18516</v>
      </c>
      <c r="M10714" t="s">
        <v>18516</v>
      </c>
    </row>
    <row r="10715" spans="1:13" ht="13.5">
      <c r="A10715" t="s">
        <v>4536</v>
      </c>
      <c r="B10715" t="s">
        <v>45236</v>
      </c>
      <c r="C10715" t="s">
        <v>29509</v>
      </c>
      <c r="D10715" t="s">
        <v>29510</v>
      </c>
      <c r="E10715" t="s">
        <v>18516</v>
      </c>
      <c r="F10715" t="s">
        <v>18516</v>
      </c>
      <c r="G10715" t="s">
        <v>18516</v>
      </c>
      <c r="H10715" t="s">
        <v>18516</v>
      </c>
      <c r="I10715" t="s">
        <v>18516</v>
      </c>
      <c r="J10715" t="s">
        <v>18516</v>
      </c>
      <c r="K10715" t="s">
        <v>29707</v>
      </c>
      <c r="L10715" t="s">
        <v>18516</v>
      </c>
      <c r="M10715" t="s">
        <v>18516</v>
      </c>
    </row>
    <row r="10716" spans="1:13" ht="13.5">
      <c r="A10716" t="s">
        <v>1984</v>
      </c>
      <c r="B10716" t="s">
        <v>45237</v>
      </c>
      <c r="C10716" t="s">
        <v>29509</v>
      </c>
      <c r="D10716" t="s">
        <v>29510</v>
      </c>
      <c r="E10716" t="s">
        <v>18516</v>
      </c>
      <c r="F10716" t="s">
        <v>18516</v>
      </c>
      <c r="G10716" t="s">
        <v>18516</v>
      </c>
      <c r="H10716" t="s">
        <v>18516</v>
      </c>
      <c r="I10716" t="s">
        <v>18516</v>
      </c>
      <c r="J10716" t="s">
        <v>18516</v>
      </c>
      <c r="K10716" t="s">
        <v>29707</v>
      </c>
      <c r="L10716" t="s">
        <v>18516</v>
      </c>
      <c r="M10716" t="s">
        <v>18516</v>
      </c>
    </row>
    <row r="10717" spans="1:13" ht="13.5">
      <c r="A10717" t="s">
        <v>1987</v>
      </c>
      <c r="B10717" t="s">
        <v>45238</v>
      </c>
      <c r="C10717" t="s">
        <v>29509</v>
      </c>
      <c r="D10717" t="s">
        <v>29510</v>
      </c>
      <c r="E10717" t="s">
        <v>18516</v>
      </c>
      <c r="F10717" t="s">
        <v>18516</v>
      </c>
      <c r="G10717" t="s">
        <v>18516</v>
      </c>
      <c r="H10717" t="s">
        <v>18516</v>
      </c>
      <c r="I10717" t="s">
        <v>18516</v>
      </c>
      <c r="J10717" t="s">
        <v>18516</v>
      </c>
      <c r="K10717" t="s">
        <v>29707</v>
      </c>
      <c r="L10717" t="s">
        <v>18516</v>
      </c>
      <c r="M10717" t="s">
        <v>18516</v>
      </c>
    </row>
    <row r="10718" spans="1:13" ht="13.5">
      <c r="A10718" t="s">
        <v>1975</v>
      </c>
      <c r="B10718" t="s">
        <v>45239</v>
      </c>
      <c r="C10718" t="s">
        <v>29509</v>
      </c>
      <c r="D10718" t="s">
        <v>29510</v>
      </c>
      <c r="E10718" t="s">
        <v>18516</v>
      </c>
      <c r="F10718" t="s">
        <v>18516</v>
      </c>
      <c r="G10718" t="s">
        <v>18516</v>
      </c>
      <c r="H10718" t="s">
        <v>18516</v>
      </c>
      <c r="I10718" t="s">
        <v>18516</v>
      </c>
      <c r="J10718" t="s">
        <v>18516</v>
      </c>
      <c r="K10718" t="s">
        <v>29707</v>
      </c>
      <c r="L10718" t="s">
        <v>18516</v>
      </c>
      <c r="M10718" t="s">
        <v>18516</v>
      </c>
    </row>
    <row r="10719" spans="1:13" ht="13.5">
      <c r="A10719" t="s">
        <v>1978</v>
      </c>
      <c r="B10719" t="s">
        <v>45240</v>
      </c>
      <c r="C10719" t="s">
        <v>29509</v>
      </c>
      <c r="D10719" t="s">
        <v>29510</v>
      </c>
      <c r="E10719" t="s">
        <v>18516</v>
      </c>
      <c r="F10719" t="s">
        <v>18516</v>
      </c>
      <c r="G10719" t="s">
        <v>18516</v>
      </c>
      <c r="H10719" t="s">
        <v>18516</v>
      </c>
      <c r="I10719" t="s">
        <v>18516</v>
      </c>
      <c r="J10719" t="s">
        <v>18516</v>
      </c>
      <c r="K10719" t="s">
        <v>29707</v>
      </c>
      <c r="L10719" t="s">
        <v>18516</v>
      </c>
      <c r="M10719" t="s">
        <v>18516</v>
      </c>
    </row>
    <row r="10720" spans="1:13" ht="13.5">
      <c r="A10720" t="s">
        <v>1969</v>
      </c>
      <c r="B10720" t="s">
        <v>45241</v>
      </c>
      <c r="C10720" t="s">
        <v>29509</v>
      </c>
      <c r="D10720" t="s">
        <v>29510</v>
      </c>
      <c r="E10720" t="s">
        <v>18516</v>
      </c>
      <c r="F10720" t="s">
        <v>18516</v>
      </c>
      <c r="G10720" t="s">
        <v>18516</v>
      </c>
      <c r="H10720" t="s">
        <v>18516</v>
      </c>
      <c r="I10720" t="s">
        <v>18516</v>
      </c>
      <c r="J10720" t="s">
        <v>18516</v>
      </c>
      <c r="K10720" t="s">
        <v>29707</v>
      </c>
      <c r="L10720" t="s">
        <v>18516</v>
      </c>
      <c r="M10720" t="s">
        <v>18516</v>
      </c>
    </row>
    <row r="10721" spans="1:13" ht="13.5">
      <c r="A10721" t="s">
        <v>2083</v>
      </c>
      <c r="B10721" t="s">
        <v>45242</v>
      </c>
      <c r="C10721" t="s">
        <v>29509</v>
      </c>
      <c r="D10721" t="s">
        <v>29510</v>
      </c>
      <c r="E10721" t="s">
        <v>18516</v>
      </c>
      <c r="F10721" t="s">
        <v>18516</v>
      </c>
      <c r="G10721" t="s">
        <v>18516</v>
      </c>
      <c r="H10721" t="s">
        <v>18516</v>
      </c>
      <c r="I10721" t="s">
        <v>18516</v>
      </c>
      <c r="J10721" t="s">
        <v>18516</v>
      </c>
      <c r="K10721" t="s">
        <v>29707</v>
      </c>
      <c r="L10721" t="s">
        <v>18516</v>
      </c>
      <c r="M10721" t="s">
        <v>18516</v>
      </c>
    </row>
    <row r="10722" spans="1:13" ht="13.5">
      <c r="A10722" t="s">
        <v>2080</v>
      </c>
      <c r="B10722" t="s">
        <v>45243</v>
      </c>
      <c r="C10722" t="s">
        <v>29509</v>
      </c>
      <c r="D10722" t="s">
        <v>29510</v>
      </c>
      <c r="E10722" t="s">
        <v>18516</v>
      </c>
      <c r="F10722" t="s">
        <v>18516</v>
      </c>
      <c r="G10722" t="s">
        <v>18516</v>
      </c>
      <c r="H10722" t="s">
        <v>18516</v>
      </c>
      <c r="I10722" t="s">
        <v>18516</v>
      </c>
      <c r="J10722" t="s">
        <v>18516</v>
      </c>
      <c r="K10722" t="s">
        <v>29707</v>
      </c>
      <c r="L10722" t="s">
        <v>18516</v>
      </c>
      <c r="M10722" t="s">
        <v>18516</v>
      </c>
    </row>
    <row r="10723" spans="1:13" ht="13.5">
      <c r="A10723" t="s">
        <v>584</v>
      </c>
      <c r="B10723" t="s">
        <v>45244</v>
      </c>
      <c r="C10723" t="s">
        <v>29509</v>
      </c>
      <c r="D10723" t="s">
        <v>29510</v>
      </c>
      <c r="E10723" t="s">
        <v>18516</v>
      </c>
      <c r="F10723" t="s">
        <v>18516</v>
      </c>
      <c r="G10723" t="s">
        <v>18516</v>
      </c>
      <c r="H10723" t="s">
        <v>18516</v>
      </c>
      <c r="I10723" t="s">
        <v>18516</v>
      </c>
      <c r="J10723" t="s">
        <v>18516</v>
      </c>
      <c r="K10723" t="s">
        <v>29707</v>
      </c>
      <c r="L10723" t="s">
        <v>18516</v>
      </c>
      <c r="M10723" t="s">
        <v>18516</v>
      </c>
    </row>
    <row r="10724" spans="1:13" ht="13.5">
      <c r="A10724" t="s">
        <v>581</v>
      </c>
      <c r="B10724" t="s">
        <v>45245</v>
      </c>
      <c r="C10724" t="s">
        <v>29509</v>
      </c>
      <c r="D10724" t="s">
        <v>29510</v>
      </c>
      <c r="E10724" t="s">
        <v>18516</v>
      </c>
      <c r="F10724" t="s">
        <v>18516</v>
      </c>
      <c r="G10724" t="s">
        <v>18516</v>
      </c>
      <c r="H10724" t="s">
        <v>18516</v>
      </c>
      <c r="I10724" t="s">
        <v>18516</v>
      </c>
      <c r="J10724" t="s">
        <v>18516</v>
      </c>
      <c r="K10724" t="s">
        <v>29707</v>
      </c>
      <c r="L10724" t="s">
        <v>18516</v>
      </c>
      <c r="M10724" t="s">
        <v>18516</v>
      </c>
    </row>
    <row r="10725" spans="1:13" ht="13.5">
      <c r="A10725" t="s">
        <v>575</v>
      </c>
      <c r="B10725" t="s">
        <v>45246</v>
      </c>
      <c r="C10725" t="s">
        <v>29509</v>
      </c>
      <c r="D10725" t="s">
        <v>29510</v>
      </c>
      <c r="E10725" t="s">
        <v>18516</v>
      </c>
      <c r="F10725" t="s">
        <v>18516</v>
      </c>
      <c r="G10725" t="s">
        <v>18516</v>
      </c>
      <c r="H10725" t="s">
        <v>18516</v>
      </c>
      <c r="I10725" t="s">
        <v>18516</v>
      </c>
      <c r="J10725" t="s">
        <v>18516</v>
      </c>
      <c r="K10725" t="s">
        <v>29707</v>
      </c>
      <c r="L10725" t="s">
        <v>18516</v>
      </c>
      <c r="M10725" t="s">
        <v>18516</v>
      </c>
    </row>
    <row r="10726" spans="1:13" ht="13.5">
      <c r="A10726" t="s">
        <v>2752</v>
      </c>
      <c r="B10726" t="s">
        <v>45247</v>
      </c>
      <c r="C10726" t="s">
        <v>29509</v>
      </c>
      <c r="D10726" t="s">
        <v>29510</v>
      </c>
      <c r="E10726" t="s">
        <v>18516</v>
      </c>
      <c r="F10726" t="s">
        <v>18516</v>
      </c>
      <c r="G10726" t="s">
        <v>18516</v>
      </c>
      <c r="H10726" t="s">
        <v>18516</v>
      </c>
      <c r="I10726" t="s">
        <v>18516</v>
      </c>
      <c r="J10726" t="s">
        <v>18516</v>
      </c>
      <c r="K10726" t="s">
        <v>29707</v>
      </c>
      <c r="L10726" t="s">
        <v>18516</v>
      </c>
      <c r="M10726" t="s">
        <v>18516</v>
      </c>
    </row>
    <row r="10727" spans="1:13" ht="13.5">
      <c r="A10727" t="s">
        <v>15158</v>
      </c>
      <c r="B10727" t="s">
        <v>45248</v>
      </c>
      <c r="C10727" t="s">
        <v>29509</v>
      </c>
      <c r="D10727" t="s">
        <v>29510</v>
      </c>
      <c r="E10727" t="s">
        <v>18516</v>
      </c>
      <c r="F10727" t="s">
        <v>18516</v>
      </c>
      <c r="G10727" t="s">
        <v>18516</v>
      </c>
      <c r="H10727" t="s">
        <v>18516</v>
      </c>
      <c r="I10727" t="s">
        <v>18516</v>
      </c>
      <c r="J10727" t="s">
        <v>18516</v>
      </c>
      <c r="K10727" t="s">
        <v>29707</v>
      </c>
      <c r="L10727" t="s">
        <v>18516</v>
      </c>
      <c r="M10727" t="s">
        <v>18516</v>
      </c>
    </row>
    <row r="10728" spans="1:13" ht="13.5">
      <c r="A10728" t="s">
        <v>2709</v>
      </c>
      <c r="B10728" t="s">
        <v>45249</v>
      </c>
      <c r="C10728" t="s">
        <v>29509</v>
      </c>
      <c r="D10728" t="s">
        <v>29510</v>
      </c>
      <c r="E10728" t="s">
        <v>18516</v>
      </c>
      <c r="F10728" t="s">
        <v>18516</v>
      </c>
      <c r="G10728" t="s">
        <v>18516</v>
      </c>
      <c r="H10728" t="s">
        <v>18516</v>
      </c>
      <c r="I10728" t="s">
        <v>18516</v>
      </c>
      <c r="J10728" t="s">
        <v>18516</v>
      </c>
      <c r="K10728" t="s">
        <v>29707</v>
      </c>
      <c r="L10728" t="s">
        <v>18516</v>
      </c>
      <c r="M10728" t="s">
        <v>18516</v>
      </c>
    </row>
    <row r="10729" spans="1:13" ht="13.5">
      <c r="A10729" t="s">
        <v>2700</v>
      </c>
      <c r="B10729" t="s">
        <v>45250</v>
      </c>
      <c r="C10729" t="s">
        <v>29509</v>
      </c>
      <c r="D10729" t="s">
        <v>29510</v>
      </c>
      <c r="E10729" t="s">
        <v>18516</v>
      </c>
      <c r="F10729" t="s">
        <v>18516</v>
      </c>
      <c r="G10729" t="s">
        <v>18516</v>
      </c>
      <c r="H10729" t="s">
        <v>18516</v>
      </c>
      <c r="I10729" t="s">
        <v>18516</v>
      </c>
      <c r="J10729" t="s">
        <v>18516</v>
      </c>
      <c r="K10729" t="s">
        <v>29707</v>
      </c>
      <c r="L10729" t="s">
        <v>18516</v>
      </c>
      <c r="M10729" t="s">
        <v>18516</v>
      </c>
    </row>
    <row r="10730" spans="1:13" ht="13.5">
      <c r="A10730" t="s">
        <v>2694</v>
      </c>
      <c r="B10730" t="s">
        <v>45251</v>
      </c>
      <c r="C10730" t="s">
        <v>29509</v>
      </c>
      <c r="D10730" t="s">
        <v>29510</v>
      </c>
      <c r="E10730" t="s">
        <v>18516</v>
      </c>
      <c r="F10730" t="s">
        <v>18516</v>
      </c>
      <c r="G10730" t="s">
        <v>18516</v>
      </c>
      <c r="H10730" t="s">
        <v>18516</v>
      </c>
      <c r="I10730" t="s">
        <v>18516</v>
      </c>
      <c r="J10730" t="s">
        <v>18516</v>
      </c>
      <c r="K10730" t="s">
        <v>29707</v>
      </c>
      <c r="L10730" t="s">
        <v>18516</v>
      </c>
      <c r="M10730" t="s">
        <v>18516</v>
      </c>
    </row>
    <row r="10731" spans="1:13" ht="13.5">
      <c r="A10731" t="s">
        <v>2697</v>
      </c>
      <c r="B10731" t="s">
        <v>45252</v>
      </c>
      <c r="C10731" t="s">
        <v>29509</v>
      </c>
      <c r="D10731" t="s">
        <v>29510</v>
      </c>
      <c r="E10731" t="s">
        <v>18516</v>
      </c>
      <c r="F10731" t="s">
        <v>18516</v>
      </c>
      <c r="G10731" t="s">
        <v>18516</v>
      </c>
      <c r="H10731" t="s">
        <v>18516</v>
      </c>
      <c r="I10731" t="s">
        <v>18516</v>
      </c>
      <c r="J10731" t="s">
        <v>18516</v>
      </c>
      <c r="K10731" t="s">
        <v>29707</v>
      </c>
      <c r="L10731" t="s">
        <v>18516</v>
      </c>
      <c r="M10731" t="s">
        <v>18516</v>
      </c>
    </row>
    <row r="10732" spans="1:13" ht="13.5">
      <c r="A10732" t="s">
        <v>563</v>
      </c>
      <c r="B10732" t="s">
        <v>45253</v>
      </c>
      <c r="C10732" t="s">
        <v>29509</v>
      </c>
      <c r="D10732" t="s">
        <v>29510</v>
      </c>
      <c r="E10732" t="s">
        <v>18516</v>
      </c>
      <c r="F10732" t="s">
        <v>18516</v>
      </c>
      <c r="G10732" t="s">
        <v>18516</v>
      </c>
      <c r="H10732" t="s">
        <v>18516</v>
      </c>
      <c r="I10732" t="s">
        <v>18516</v>
      </c>
      <c r="J10732" t="s">
        <v>18516</v>
      </c>
      <c r="K10732" t="s">
        <v>29707</v>
      </c>
      <c r="L10732" t="s">
        <v>18516</v>
      </c>
      <c r="M10732" t="s">
        <v>18516</v>
      </c>
    </row>
    <row r="10733" spans="1:13" ht="13.5">
      <c r="A10733" t="s">
        <v>4542</v>
      </c>
      <c r="B10733" t="s">
        <v>45254</v>
      </c>
      <c r="C10733" t="s">
        <v>29509</v>
      </c>
      <c r="D10733" t="s">
        <v>29510</v>
      </c>
      <c r="E10733" t="s">
        <v>18516</v>
      </c>
      <c r="F10733" t="s">
        <v>18516</v>
      </c>
      <c r="G10733" t="s">
        <v>18516</v>
      </c>
      <c r="H10733" t="s">
        <v>18516</v>
      </c>
      <c r="I10733" t="s">
        <v>18516</v>
      </c>
      <c r="J10733" t="s">
        <v>18516</v>
      </c>
      <c r="K10733" t="s">
        <v>29707</v>
      </c>
      <c r="L10733" t="s">
        <v>18516</v>
      </c>
      <c r="M10733" t="s">
        <v>18516</v>
      </c>
    </row>
    <row r="10734" spans="1:13" ht="13.5">
      <c r="A10734" t="s">
        <v>4539</v>
      </c>
      <c r="B10734" t="s">
        <v>45255</v>
      </c>
      <c r="C10734" t="s">
        <v>29509</v>
      </c>
      <c r="D10734" t="s">
        <v>29510</v>
      </c>
      <c r="E10734" t="s">
        <v>18516</v>
      </c>
      <c r="F10734" t="s">
        <v>18516</v>
      </c>
      <c r="G10734" t="s">
        <v>18516</v>
      </c>
      <c r="H10734" t="s">
        <v>18516</v>
      </c>
      <c r="I10734" t="s">
        <v>18516</v>
      </c>
      <c r="J10734" t="s">
        <v>18516</v>
      </c>
      <c r="K10734" t="s">
        <v>29707</v>
      </c>
      <c r="L10734" t="s">
        <v>18516</v>
      </c>
      <c r="M10734" t="s">
        <v>18516</v>
      </c>
    </row>
    <row r="10735" spans="1:13" ht="13.5">
      <c r="A10735" t="s">
        <v>4530</v>
      </c>
      <c r="B10735" t="s">
        <v>45256</v>
      </c>
      <c r="C10735" t="s">
        <v>29509</v>
      </c>
      <c r="D10735" t="s">
        <v>29510</v>
      </c>
      <c r="E10735" t="s">
        <v>18516</v>
      </c>
      <c r="F10735" t="s">
        <v>18516</v>
      </c>
      <c r="G10735" t="s">
        <v>18516</v>
      </c>
      <c r="H10735" t="s">
        <v>18516</v>
      </c>
      <c r="I10735" t="s">
        <v>18516</v>
      </c>
      <c r="J10735" t="s">
        <v>18516</v>
      </c>
      <c r="K10735" t="s">
        <v>29707</v>
      </c>
      <c r="L10735" t="s">
        <v>18516</v>
      </c>
      <c r="M10735" t="s">
        <v>18516</v>
      </c>
    </row>
    <row r="10736" spans="1:13" ht="13.5">
      <c r="A10736" t="s">
        <v>4533</v>
      </c>
      <c r="B10736" t="s">
        <v>45257</v>
      </c>
      <c r="C10736" t="s">
        <v>29509</v>
      </c>
      <c r="D10736" t="s">
        <v>29510</v>
      </c>
      <c r="E10736" t="s">
        <v>18516</v>
      </c>
      <c r="F10736" t="s">
        <v>18516</v>
      </c>
      <c r="G10736" t="s">
        <v>18516</v>
      </c>
      <c r="H10736" t="s">
        <v>18516</v>
      </c>
      <c r="I10736" t="s">
        <v>18516</v>
      </c>
      <c r="J10736" t="s">
        <v>18516</v>
      </c>
      <c r="K10736" t="s">
        <v>29707</v>
      </c>
      <c r="L10736" t="s">
        <v>18516</v>
      </c>
      <c r="M10736" t="s">
        <v>18516</v>
      </c>
    </row>
    <row r="10737" spans="1:13" ht="13.5">
      <c r="A10737" t="s">
        <v>3425</v>
      </c>
      <c r="B10737" t="s">
        <v>45258</v>
      </c>
      <c r="C10737" t="s">
        <v>29509</v>
      </c>
      <c r="D10737" t="s">
        <v>29510</v>
      </c>
      <c r="E10737" t="s">
        <v>18516</v>
      </c>
      <c r="F10737" t="s">
        <v>18516</v>
      </c>
      <c r="G10737" t="s">
        <v>18516</v>
      </c>
      <c r="H10737" t="s">
        <v>18516</v>
      </c>
      <c r="I10737" t="s">
        <v>18516</v>
      </c>
      <c r="J10737" t="s">
        <v>18516</v>
      </c>
      <c r="K10737" t="s">
        <v>29707</v>
      </c>
      <c r="L10737" t="s">
        <v>18516</v>
      </c>
      <c r="M10737" t="s">
        <v>18516</v>
      </c>
    </row>
    <row r="10738" spans="1:13" ht="13.5">
      <c r="A10738" t="s">
        <v>9255</v>
      </c>
      <c r="B10738" t="s">
        <v>45259</v>
      </c>
      <c r="C10738" t="s">
        <v>29509</v>
      </c>
      <c r="D10738" t="s">
        <v>29510</v>
      </c>
      <c r="E10738" t="s">
        <v>18516</v>
      </c>
      <c r="F10738" t="s">
        <v>18516</v>
      </c>
      <c r="G10738" t="s">
        <v>18516</v>
      </c>
      <c r="H10738" t="s">
        <v>18516</v>
      </c>
      <c r="I10738" t="s">
        <v>18516</v>
      </c>
      <c r="J10738" t="s">
        <v>18516</v>
      </c>
      <c r="K10738" t="s">
        <v>29707</v>
      </c>
      <c r="L10738" t="s">
        <v>18516</v>
      </c>
      <c r="M10738" t="s">
        <v>18516</v>
      </c>
    </row>
    <row r="10739" spans="1:13" ht="13.5">
      <c r="A10739" t="s">
        <v>265</v>
      </c>
      <c r="B10739" t="s">
        <v>45260</v>
      </c>
      <c r="C10739" t="s">
        <v>29509</v>
      </c>
      <c r="D10739" t="s">
        <v>29510</v>
      </c>
      <c r="E10739" s="164">
        <v>315</v>
      </c>
      <c r="F10739" s="164">
        <v>270</v>
      </c>
      <c r="G10739" s="165">
        <v>0.85</v>
      </c>
      <c r="H10739" t="s">
        <v>18516</v>
      </c>
      <c r="I10739" s="164">
        <v>89.46</v>
      </c>
      <c r="J10739" s="164">
        <v>359.46</v>
      </c>
      <c r="K10739">
        <v>198</v>
      </c>
      <c r="L10739" t="s">
        <v>18516</v>
      </c>
      <c r="M10739" t="s">
        <v>18516</v>
      </c>
    </row>
    <row r="10740" spans="1:13" ht="13.5">
      <c r="A10740" t="s">
        <v>5191</v>
      </c>
      <c r="B10740" t="s">
        <v>45261</v>
      </c>
      <c r="C10740" t="s">
        <v>29509</v>
      </c>
      <c r="D10740" t="s">
        <v>29510</v>
      </c>
      <c r="E10740" t="s">
        <v>18516</v>
      </c>
      <c r="F10740" t="s">
        <v>18516</v>
      </c>
      <c r="G10740" t="s">
        <v>18516</v>
      </c>
      <c r="H10740" t="s">
        <v>18516</v>
      </c>
      <c r="I10740" t="s">
        <v>18516</v>
      </c>
      <c r="J10740" t="s">
        <v>18516</v>
      </c>
      <c r="K10740" t="s">
        <v>29707</v>
      </c>
      <c r="L10740" t="s">
        <v>18516</v>
      </c>
      <c r="M10740" t="s">
        <v>18516</v>
      </c>
    </row>
    <row r="10741" spans="1:13" ht="13.5">
      <c r="A10741" t="s">
        <v>3878</v>
      </c>
      <c r="B10741" t="s">
        <v>45262</v>
      </c>
      <c r="C10741" t="s">
        <v>29509</v>
      </c>
      <c r="D10741" t="s">
        <v>29510</v>
      </c>
      <c r="E10741" t="s">
        <v>18516</v>
      </c>
      <c r="F10741" t="s">
        <v>18516</v>
      </c>
      <c r="G10741" t="s">
        <v>18516</v>
      </c>
      <c r="H10741" t="s">
        <v>18516</v>
      </c>
      <c r="I10741" t="s">
        <v>18516</v>
      </c>
      <c r="J10741" t="s">
        <v>18516</v>
      </c>
      <c r="K10741" t="s">
        <v>29707</v>
      </c>
      <c r="L10741" t="s">
        <v>18516</v>
      </c>
      <c r="M10741" t="s">
        <v>18516</v>
      </c>
    </row>
    <row r="10742" spans="1:13" ht="13.5">
      <c r="A10742" t="s">
        <v>45263</v>
      </c>
      <c r="B10742" t="s">
        <v>45264</v>
      </c>
      <c r="C10742" t="s">
        <v>29518</v>
      </c>
      <c r="D10742" t="s">
        <v>29519</v>
      </c>
      <c r="E10742" t="s">
        <v>18516</v>
      </c>
      <c r="F10742" t="s">
        <v>18516</v>
      </c>
      <c r="G10742" t="s">
        <v>18516</v>
      </c>
      <c r="H10742" t="s">
        <v>18516</v>
      </c>
      <c r="I10742" t="s">
        <v>18516</v>
      </c>
      <c r="J10742" t="s">
        <v>18516</v>
      </c>
      <c r="K10742" t="s">
        <v>29707</v>
      </c>
      <c r="L10742" t="s">
        <v>18516</v>
      </c>
      <c r="M10742" t="s">
        <v>18516</v>
      </c>
    </row>
    <row r="10743" spans="1:13" ht="13.5">
      <c r="A10743" t="s">
        <v>45265</v>
      </c>
      <c r="B10743" t="s">
        <v>45266</v>
      </c>
      <c r="C10743" t="s">
        <v>29518</v>
      </c>
      <c r="D10743" t="s">
        <v>29519</v>
      </c>
      <c r="E10743" t="s">
        <v>18516</v>
      </c>
      <c r="F10743" t="s">
        <v>18516</v>
      </c>
      <c r="G10743" t="s">
        <v>18516</v>
      </c>
      <c r="H10743" t="s">
        <v>18516</v>
      </c>
      <c r="I10743" t="s">
        <v>18516</v>
      </c>
      <c r="J10743" t="s">
        <v>18516</v>
      </c>
      <c r="K10743" t="s">
        <v>29707</v>
      </c>
      <c r="L10743" t="s">
        <v>18516</v>
      </c>
      <c r="M10743" t="s">
        <v>18516</v>
      </c>
    </row>
    <row r="10744" spans="1:13" ht="13.5">
      <c r="A10744" t="s">
        <v>10152</v>
      </c>
      <c r="B10744" t="s">
        <v>45267</v>
      </c>
      <c r="C10744" t="s">
        <v>29518</v>
      </c>
      <c r="D10744" t="s">
        <v>29519</v>
      </c>
      <c r="E10744" t="s">
        <v>18516</v>
      </c>
      <c r="F10744" t="s">
        <v>18516</v>
      </c>
      <c r="G10744" t="s">
        <v>18516</v>
      </c>
      <c r="H10744" t="s">
        <v>18516</v>
      </c>
      <c r="I10744" t="s">
        <v>18516</v>
      </c>
      <c r="J10744" t="s">
        <v>18516</v>
      </c>
      <c r="K10744" t="s">
        <v>29707</v>
      </c>
      <c r="L10744" t="s">
        <v>18516</v>
      </c>
      <c r="M10744" t="s">
        <v>18516</v>
      </c>
    </row>
    <row r="10745" spans="1:13" ht="13.5">
      <c r="A10745" t="s">
        <v>10149</v>
      </c>
      <c r="B10745" t="s">
        <v>45268</v>
      </c>
      <c r="C10745" t="s">
        <v>29518</v>
      </c>
      <c r="D10745" t="s">
        <v>29519</v>
      </c>
      <c r="E10745" s="164">
        <v>150</v>
      </c>
      <c r="F10745" s="164">
        <v>150</v>
      </c>
      <c r="G10745" t="s">
        <v>18516</v>
      </c>
      <c r="H10745" t="s">
        <v>18516</v>
      </c>
      <c r="I10745" s="164">
        <v>49.24</v>
      </c>
      <c r="J10745" s="164">
        <v>199.24</v>
      </c>
      <c r="K10745">
        <v>8</v>
      </c>
      <c r="L10745" t="s">
        <v>18516</v>
      </c>
      <c r="M10745" t="s">
        <v>18516</v>
      </c>
    </row>
    <row r="10746" spans="1:13" ht="13.5">
      <c r="A10746" t="s">
        <v>10146</v>
      </c>
      <c r="B10746" t="s">
        <v>45269</v>
      </c>
      <c r="C10746" t="s">
        <v>29518</v>
      </c>
      <c r="D10746" t="s">
        <v>29519</v>
      </c>
      <c r="E10746" t="s">
        <v>18516</v>
      </c>
      <c r="F10746" t="s">
        <v>18516</v>
      </c>
      <c r="G10746" t="s">
        <v>18516</v>
      </c>
      <c r="H10746" t="s">
        <v>18516</v>
      </c>
      <c r="I10746" t="s">
        <v>18516</v>
      </c>
      <c r="J10746" t="s">
        <v>18516</v>
      </c>
      <c r="K10746" t="s">
        <v>29707</v>
      </c>
      <c r="L10746" t="s">
        <v>18516</v>
      </c>
      <c r="M10746" t="s">
        <v>18516</v>
      </c>
    </row>
    <row r="10747" spans="1:13" ht="13.5">
      <c r="A10747" t="s">
        <v>10143</v>
      </c>
      <c r="B10747" t="s">
        <v>45270</v>
      </c>
      <c r="C10747" t="s">
        <v>29518</v>
      </c>
      <c r="D10747" t="s">
        <v>29519</v>
      </c>
      <c r="E10747" t="s">
        <v>18516</v>
      </c>
      <c r="F10747" t="s">
        <v>18516</v>
      </c>
      <c r="G10747" t="s">
        <v>18516</v>
      </c>
      <c r="H10747" t="s">
        <v>18516</v>
      </c>
      <c r="I10747" t="s">
        <v>18516</v>
      </c>
      <c r="J10747" t="s">
        <v>18516</v>
      </c>
      <c r="K10747" t="s">
        <v>29707</v>
      </c>
      <c r="L10747" t="s">
        <v>18516</v>
      </c>
      <c r="M10747" t="s">
        <v>18516</v>
      </c>
    </row>
    <row r="10748" spans="1:13" ht="13.5">
      <c r="A10748" t="s">
        <v>45271</v>
      </c>
      <c r="B10748" t="s">
        <v>45272</v>
      </c>
      <c r="C10748" t="s">
        <v>29518</v>
      </c>
      <c r="D10748" t="s">
        <v>29519</v>
      </c>
      <c r="E10748" t="s">
        <v>18516</v>
      </c>
      <c r="F10748" t="s">
        <v>18516</v>
      </c>
      <c r="G10748" t="s">
        <v>18516</v>
      </c>
      <c r="H10748" t="s">
        <v>18516</v>
      </c>
      <c r="I10748" t="s">
        <v>18516</v>
      </c>
      <c r="J10748" t="s">
        <v>18516</v>
      </c>
      <c r="K10748" t="s">
        <v>29707</v>
      </c>
      <c r="L10748" t="s">
        <v>18516</v>
      </c>
      <c r="M10748" t="s">
        <v>18516</v>
      </c>
    </row>
    <row r="10749" spans="1:13" ht="13.5">
      <c r="A10749" t="s">
        <v>45273</v>
      </c>
      <c r="B10749" t="s">
        <v>45274</v>
      </c>
      <c r="C10749" t="s">
        <v>29518</v>
      </c>
      <c r="D10749" t="s">
        <v>29519</v>
      </c>
      <c r="E10749" t="s">
        <v>18516</v>
      </c>
      <c r="F10749" t="s">
        <v>18516</v>
      </c>
      <c r="G10749" t="s">
        <v>18516</v>
      </c>
      <c r="H10749" t="s">
        <v>18516</v>
      </c>
      <c r="I10749" t="s">
        <v>18516</v>
      </c>
      <c r="J10749" t="s">
        <v>18516</v>
      </c>
      <c r="K10749" t="s">
        <v>29707</v>
      </c>
      <c r="L10749" t="s">
        <v>18516</v>
      </c>
      <c r="M10749" t="s">
        <v>18516</v>
      </c>
    </row>
    <row r="10750" spans="1:13" ht="13.5">
      <c r="A10750" t="s">
        <v>45275</v>
      </c>
      <c r="B10750" t="s">
        <v>45276</v>
      </c>
      <c r="C10750" t="s">
        <v>29518</v>
      </c>
      <c r="D10750" t="s">
        <v>29519</v>
      </c>
      <c r="E10750" t="s">
        <v>18516</v>
      </c>
      <c r="F10750" t="s">
        <v>18516</v>
      </c>
      <c r="G10750" t="s">
        <v>18516</v>
      </c>
      <c r="H10750" t="s">
        <v>18516</v>
      </c>
      <c r="I10750" t="s">
        <v>18516</v>
      </c>
      <c r="J10750" t="s">
        <v>18516</v>
      </c>
      <c r="K10750" t="s">
        <v>29707</v>
      </c>
      <c r="L10750" t="s">
        <v>18516</v>
      </c>
      <c r="M10750" t="s">
        <v>18516</v>
      </c>
    </row>
    <row r="10751" spans="1:13" ht="13.5">
      <c r="A10751" t="s">
        <v>45277</v>
      </c>
      <c r="B10751" t="s">
        <v>45278</v>
      </c>
      <c r="C10751" t="s">
        <v>29518</v>
      </c>
      <c r="D10751" t="s">
        <v>29519</v>
      </c>
      <c r="E10751" t="s">
        <v>18516</v>
      </c>
      <c r="F10751" t="s">
        <v>18516</v>
      </c>
      <c r="G10751" t="s">
        <v>18516</v>
      </c>
      <c r="H10751" t="s">
        <v>18516</v>
      </c>
      <c r="I10751" t="s">
        <v>18516</v>
      </c>
      <c r="J10751" t="s">
        <v>18516</v>
      </c>
      <c r="K10751" t="s">
        <v>29707</v>
      </c>
      <c r="L10751" t="s">
        <v>18516</v>
      </c>
      <c r="M10751" t="s">
        <v>18516</v>
      </c>
    </row>
    <row r="10752" spans="1:13" ht="13.5">
      <c r="A10752" t="s">
        <v>45279</v>
      </c>
      <c r="B10752" t="s">
        <v>45280</v>
      </c>
      <c r="C10752" t="s">
        <v>29518</v>
      </c>
      <c r="D10752" t="s">
        <v>29519</v>
      </c>
      <c r="E10752" t="s">
        <v>18516</v>
      </c>
      <c r="F10752" t="s">
        <v>18516</v>
      </c>
      <c r="G10752" t="s">
        <v>18516</v>
      </c>
      <c r="H10752" t="s">
        <v>18516</v>
      </c>
      <c r="I10752" t="s">
        <v>18516</v>
      </c>
      <c r="J10752" t="s">
        <v>18516</v>
      </c>
      <c r="K10752" t="s">
        <v>29707</v>
      </c>
      <c r="L10752" t="s">
        <v>18516</v>
      </c>
      <c r="M10752" t="s">
        <v>18516</v>
      </c>
    </row>
    <row r="10753" spans="1:13" ht="13.5">
      <c r="A10753" t="s">
        <v>45281</v>
      </c>
      <c r="B10753" t="s">
        <v>45282</v>
      </c>
      <c r="C10753" t="s">
        <v>29518</v>
      </c>
      <c r="D10753" t="s">
        <v>29519</v>
      </c>
      <c r="E10753" t="s">
        <v>18516</v>
      </c>
      <c r="F10753" t="s">
        <v>18516</v>
      </c>
      <c r="G10753" t="s">
        <v>18516</v>
      </c>
      <c r="H10753" t="s">
        <v>18516</v>
      </c>
      <c r="I10753" t="s">
        <v>18516</v>
      </c>
      <c r="J10753" t="s">
        <v>18516</v>
      </c>
      <c r="K10753" t="s">
        <v>29707</v>
      </c>
      <c r="L10753" t="s">
        <v>18516</v>
      </c>
      <c r="M10753" t="s">
        <v>18516</v>
      </c>
    </row>
    <row r="10754" spans="1:13" ht="13.5">
      <c r="A10754" t="s">
        <v>45283</v>
      </c>
      <c r="B10754" t="s">
        <v>45284</v>
      </c>
      <c r="C10754" t="s">
        <v>29518</v>
      </c>
      <c r="D10754" t="s">
        <v>29519</v>
      </c>
      <c r="E10754" t="s">
        <v>18516</v>
      </c>
      <c r="F10754" t="s">
        <v>18516</v>
      </c>
      <c r="G10754" t="s">
        <v>18516</v>
      </c>
      <c r="H10754" t="s">
        <v>18516</v>
      </c>
      <c r="I10754" t="s">
        <v>18516</v>
      </c>
      <c r="J10754" t="s">
        <v>18516</v>
      </c>
      <c r="K10754" t="s">
        <v>29707</v>
      </c>
      <c r="L10754" t="s">
        <v>18516</v>
      </c>
      <c r="M10754" t="s">
        <v>18516</v>
      </c>
    </row>
    <row r="10755" spans="1:13" ht="13.5">
      <c r="A10755" t="s">
        <v>45285</v>
      </c>
      <c r="B10755" t="s">
        <v>45286</v>
      </c>
      <c r="C10755" t="s">
        <v>29518</v>
      </c>
      <c r="D10755" t="s">
        <v>29519</v>
      </c>
      <c r="E10755" t="s">
        <v>18516</v>
      </c>
      <c r="F10755" t="s">
        <v>18516</v>
      </c>
      <c r="G10755" t="s">
        <v>18516</v>
      </c>
      <c r="H10755" t="s">
        <v>18516</v>
      </c>
      <c r="I10755" t="s">
        <v>18516</v>
      </c>
      <c r="J10755" t="s">
        <v>18516</v>
      </c>
      <c r="K10755" t="s">
        <v>29707</v>
      </c>
      <c r="L10755" t="s">
        <v>18516</v>
      </c>
      <c r="M10755" t="s">
        <v>18516</v>
      </c>
    </row>
    <row r="10756" spans="1:13" ht="13.5">
      <c r="A10756" t="s">
        <v>9222</v>
      </c>
      <c r="B10756" t="s">
        <v>45287</v>
      </c>
      <c r="C10756" t="s">
        <v>29518</v>
      </c>
      <c r="D10756" t="s">
        <v>29519</v>
      </c>
      <c r="E10756" t="s">
        <v>18516</v>
      </c>
      <c r="F10756" t="s">
        <v>18516</v>
      </c>
      <c r="G10756" t="s">
        <v>18516</v>
      </c>
      <c r="H10756" t="s">
        <v>18516</v>
      </c>
      <c r="I10756" t="s">
        <v>18516</v>
      </c>
      <c r="J10756" t="s">
        <v>18516</v>
      </c>
      <c r="K10756" t="s">
        <v>29707</v>
      </c>
      <c r="L10756" t="s">
        <v>18516</v>
      </c>
      <c r="M10756" t="s">
        <v>18516</v>
      </c>
    </row>
    <row r="10757" spans="1:13" ht="13.5">
      <c r="A10757" t="s">
        <v>9216</v>
      </c>
      <c r="B10757" t="s">
        <v>45288</v>
      </c>
      <c r="C10757" t="s">
        <v>29518</v>
      </c>
      <c r="D10757" t="s">
        <v>29519</v>
      </c>
      <c r="E10757" t="s">
        <v>18516</v>
      </c>
      <c r="F10757" t="s">
        <v>18516</v>
      </c>
      <c r="G10757" t="s">
        <v>18516</v>
      </c>
      <c r="H10757" t="s">
        <v>18516</v>
      </c>
      <c r="I10757" t="s">
        <v>18516</v>
      </c>
      <c r="J10757" t="s">
        <v>18516</v>
      </c>
      <c r="K10757" t="s">
        <v>29707</v>
      </c>
      <c r="L10757" t="s">
        <v>18516</v>
      </c>
      <c r="M10757" t="s">
        <v>18516</v>
      </c>
    </row>
    <row r="10758" spans="1:13" ht="13.5">
      <c r="A10758" t="s">
        <v>9213</v>
      </c>
      <c r="B10758" t="s">
        <v>45289</v>
      </c>
      <c r="C10758" t="s">
        <v>29518</v>
      </c>
      <c r="D10758" t="s">
        <v>29519</v>
      </c>
      <c r="E10758" t="s">
        <v>18516</v>
      </c>
      <c r="F10758" t="s">
        <v>18516</v>
      </c>
      <c r="G10758" t="s">
        <v>18516</v>
      </c>
      <c r="H10758" t="s">
        <v>18516</v>
      </c>
      <c r="I10758" t="s">
        <v>18516</v>
      </c>
      <c r="J10758" t="s">
        <v>18516</v>
      </c>
      <c r="K10758" t="s">
        <v>29707</v>
      </c>
      <c r="L10758" t="s">
        <v>18516</v>
      </c>
      <c r="M10758" t="s">
        <v>18516</v>
      </c>
    </row>
    <row r="10759" spans="1:13" ht="13.5">
      <c r="A10759" t="s">
        <v>14441</v>
      </c>
      <c r="B10759" t="s">
        <v>45290</v>
      </c>
      <c r="C10759" t="s">
        <v>29518</v>
      </c>
      <c r="D10759" t="s">
        <v>29519</v>
      </c>
      <c r="E10759" t="s">
        <v>18516</v>
      </c>
      <c r="F10759" t="s">
        <v>18516</v>
      </c>
      <c r="G10759" t="s">
        <v>18516</v>
      </c>
      <c r="H10759" t="s">
        <v>18516</v>
      </c>
      <c r="I10759" t="s">
        <v>18516</v>
      </c>
      <c r="J10759" t="s">
        <v>18516</v>
      </c>
      <c r="K10759" t="s">
        <v>29707</v>
      </c>
      <c r="L10759" t="s">
        <v>18516</v>
      </c>
      <c r="M10759" t="s">
        <v>18516</v>
      </c>
    </row>
    <row r="10760" spans="1:13" ht="13.5">
      <c r="A10760" t="s">
        <v>14444</v>
      </c>
      <c r="B10760" t="s">
        <v>45291</v>
      </c>
      <c r="C10760" t="s">
        <v>29518</v>
      </c>
      <c r="D10760" t="s">
        <v>29519</v>
      </c>
      <c r="E10760" t="s">
        <v>18516</v>
      </c>
      <c r="F10760" t="s">
        <v>18516</v>
      </c>
      <c r="G10760" t="s">
        <v>18516</v>
      </c>
      <c r="H10760" t="s">
        <v>18516</v>
      </c>
      <c r="I10760" t="s">
        <v>18516</v>
      </c>
      <c r="J10760" t="s">
        <v>18516</v>
      </c>
      <c r="K10760" t="s">
        <v>29707</v>
      </c>
      <c r="L10760" t="s">
        <v>18516</v>
      </c>
      <c r="M10760" t="s">
        <v>18516</v>
      </c>
    </row>
    <row r="10761" spans="1:13" ht="13.5">
      <c r="A10761" t="s">
        <v>45292</v>
      </c>
      <c r="B10761" t="s">
        <v>45293</v>
      </c>
      <c r="C10761" t="s">
        <v>29518</v>
      </c>
      <c r="D10761" t="s">
        <v>29519</v>
      </c>
      <c r="E10761" t="s">
        <v>18516</v>
      </c>
      <c r="F10761" t="s">
        <v>18516</v>
      </c>
      <c r="G10761" t="s">
        <v>18516</v>
      </c>
      <c r="H10761" t="s">
        <v>18516</v>
      </c>
      <c r="I10761" t="s">
        <v>18516</v>
      </c>
      <c r="J10761" t="s">
        <v>18516</v>
      </c>
      <c r="K10761" t="s">
        <v>29707</v>
      </c>
      <c r="L10761" t="s">
        <v>18516</v>
      </c>
      <c r="M10761" t="s">
        <v>18516</v>
      </c>
    </row>
    <row r="10762" spans="1:13" ht="13.5">
      <c r="A10762" t="s">
        <v>45294</v>
      </c>
      <c r="B10762" t="s">
        <v>45295</v>
      </c>
      <c r="C10762" t="s">
        <v>29518</v>
      </c>
      <c r="D10762" t="s">
        <v>29519</v>
      </c>
      <c r="E10762" t="s">
        <v>18516</v>
      </c>
      <c r="F10762" t="s">
        <v>18516</v>
      </c>
      <c r="G10762" t="s">
        <v>18516</v>
      </c>
      <c r="H10762" t="s">
        <v>18516</v>
      </c>
      <c r="I10762" t="s">
        <v>18516</v>
      </c>
      <c r="J10762" t="s">
        <v>18516</v>
      </c>
      <c r="K10762" t="s">
        <v>29707</v>
      </c>
      <c r="L10762" t="s">
        <v>18516</v>
      </c>
      <c r="M10762" t="s">
        <v>18516</v>
      </c>
    </row>
    <row r="10763" spans="1:13" ht="13.5">
      <c r="A10763" t="s">
        <v>8945</v>
      </c>
      <c r="B10763" t="s">
        <v>45296</v>
      </c>
      <c r="C10763" t="s">
        <v>29518</v>
      </c>
      <c r="D10763" t="s">
        <v>29519</v>
      </c>
      <c r="E10763" t="s">
        <v>18516</v>
      </c>
      <c r="F10763" t="s">
        <v>18516</v>
      </c>
      <c r="G10763" t="s">
        <v>18516</v>
      </c>
      <c r="H10763" t="s">
        <v>18516</v>
      </c>
      <c r="I10763" t="s">
        <v>18516</v>
      </c>
      <c r="J10763" t="s">
        <v>18516</v>
      </c>
      <c r="K10763" t="s">
        <v>29707</v>
      </c>
      <c r="L10763" t="s">
        <v>18516</v>
      </c>
      <c r="M10763" t="s">
        <v>18516</v>
      </c>
    </row>
    <row r="10764" spans="1:13" ht="13.5">
      <c r="A10764" t="s">
        <v>45297</v>
      </c>
      <c r="B10764" t="s">
        <v>45298</v>
      </c>
      <c r="C10764" t="s">
        <v>29518</v>
      </c>
      <c r="D10764" t="s">
        <v>29519</v>
      </c>
      <c r="E10764" t="s">
        <v>18516</v>
      </c>
      <c r="F10764" t="s">
        <v>18516</v>
      </c>
      <c r="G10764" t="s">
        <v>18516</v>
      </c>
      <c r="H10764" t="s">
        <v>18516</v>
      </c>
      <c r="I10764" t="s">
        <v>18516</v>
      </c>
      <c r="J10764" t="s">
        <v>18516</v>
      </c>
      <c r="K10764" t="s">
        <v>29707</v>
      </c>
      <c r="L10764" t="s">
        <v>18516</v>
      </c>
      <c r="M10764" t="s">
        <v>18516</v>
      </c>
    </row>
    <row r="10765" spans="1:13" ht="13.5">
      <c r="A10765" t="s">
        <v>45299</v>
      </c>
      <c r="B10765" t="s">
        <v>45300</v>
      </c>
      <c r="C10765" t="s">
        <v>29518</v>
      </c>
      <c r="D10765" t="s">
        <v>29519</v>
      </c>
      <c r="E10765" t="s">
        <v>18516</v>
      </c>
      <c r="F10765" t="s">
        <v>18516</v>
      </c>
      <c r="G10765" t="s">
        <v>18516</v>
      </c>
      <c r="H10765" t="s">
        <v>18516</v>
      </c>
      <c r="I10765" t="s">
        <v>18516</v>
      </c>
      <c r="J10765" t="s">
        <v>18516</v>
      </c>
      <c r="K10765" t="s">
        <v>29707</v>
      </c>
      <c r="L10765" t="s">
        <v>18516</v>
      </c>
      <c r="M10765" t="s">
        <v>18516</v>
      </c>
    </row>
    <row r="10766" spans="1:13" ht="13.5">
      <c r="A10766" t="s">
        <v>45301</v>
      </c>
      <c r="B10766" t="s">
        <v>45302</v>
      </c>
      <c r="C10766" t="s">
        <v>29518</v>
      </c>
      <c r="D10766" t="s">
        <v>29519</v>
      </c>
      <c r="E10766" t="s">
        <v>18516</v>
      </c>
      <c r="F10766" t="s">
        <v>18516</v>
      </c>
      <c r="G10766" t="s">
        <v>18516</v>
      </c>
      <c r="H10766" t="s">
        <v>18516</v>
      </c>
      <c r="I10766" t="s">
        <v>18516</v>
      </c>
      <c r="J10766" t="s">
        <v>18516</v>
      </c>
      <c r="K10766" t="s">
        <v>29707</v>
      </c>
      <c r="L10766" t="s">
        <v>18516</v>
      </c>
      <c r="M10766" t="s">
        <v>18516</v>
      </c>
    </row>
    <row r="10767" spans="1:13" ht="13.5">
      <c r="A10767" t="s">
        <v>45303</v>
      </c>
      <c r="B10767" t="s">
        <v>45304</v>
      </c>
      <c r="C10767" t="s">
        <v>29518</v>
      </c>
      <c r="D10767" t="s">
        <v>29519</v>
      </c>
      <c r="E10767" t="s">
        <v>18516</v>
      </c>
      <c r="F10767" t="s">
        <v>18516</v>
      </c>
      <c r="G10767" t="s">
        <v>18516</v>
      </c>
      <c r="H10767" t="s">
        <v>18516</v>
      </c>
      <c r="I10767" t="s">
        <v>18516</v>
      </c>
      <c r="J10767" t="s">
        <v>18516</v>
      </c>
      <c r="K10767" t="s">
        <v>29707</v>
      </c>
      <c r="L10767" t="s">
        <v>18516</v>
      </c>
      <c r="M10767" t="s">
        <v>18516</v>
      </c>
    </row>
    <row r="10768" spans="1:13" ht="13.5">
      <c r="A10768" t="s">
        <v>7329</v>
      </c>
      <c r="B10768" t="s">
        <v>45305</v>
      </c>
      <c r="C10768" t="s">
        <v>29518</v>
      </c>
      <c r="D10768" t="s">
        <v>29519</v>
      </c>
      <c r="E10768" t="s">
        <v>18516</v>
      </c>
      <c r="F10768" t="s">
        <v>18516</v>
      </c>
      <c r="G10768" t="s">
        <v>18516</v>
      </c>
      <c r="H10768" t="s">
        <v>18516</v>
      </c>
      <c r="I10768" t="s">
        <v>18516</v>
      </c>
      <c r="J10768" t="s">
        <v>18516</v>
      </c>
      <c r="K10768" t="s">
        <v>29707</v>
      </c>
      <c r="L10768" t="s">
        <v>18516</v>
      </c>
      <c r="M10768" t="s">
        <v>18516</v>
      </c>
    </row>
    <row r="10769" spans="1:13" ht="13.5">
      <c r="A10769" t="s">
        <v>7335</v>
      </c>
      <c r="B10769" t="s">
        <v>45306</v>
      </c>
      <c r="C10769" t="s">
        <v>29518</v>
      </c>
      <c r="D10769" t="s">
        <v>29519</v>
      </c>
      <c r="E10769" t="s">
        <v>18516</v>
      </c>
      <c r="F10769" t="s">
        <v>18516</v>
      </c>
      <c r="G10769" t="s">
        <v>18516</v>
      </c>
      <c r="H10769" t="s">
        <v>18516</v>
      </c>
      <c r="I10769" t="s">
        <v>18516</v>
      </c>
      <c r="J10769" t="s">
        <v>18516</v>
      </c>
      <c r="K10769" t="s">
        <v>29707</v>
      </c>
      <c r="L10769" t="s">
        <v>18516</v>
      </c>
      <c r="M10769" t="s">
        <v>18516</v>
      </c>
    </row>
    <row r="10770" spans="1:13" ht="13.5">
      <c r="A10770" t="s">
        <v>7326</v>
      </c>
      <c r="B10770" t="s">
        <v>45307</v>
      </c>
      <c r="C10770" t="s">
        <v>29518</v>
      </c>
      <c r="D10770" t="s">
        <v>29519</v>
      </c>
      <c r="E10770" t="s">
        <v>18516</v>
      </c>
      <c r="F10770" t="s">
        <v>18516</v>
      </c>
      <c r="G10770" t="s">
        <v>18516</v>
      </c>
      <c r="H10770" t="s">
        <v>18516</v>
      </c>
      <c r="I10770" t="s">
        <v>18516</v>
      </c>
      <c r="J10770" t="s">
        <v>18516</v>
      </c>
      <c r="K10770" t="s">
        <v>29707</v>
      </c>
      <c r="L10770" t="s">
        <v>18516</v>
      </c>
      <c r="M10770" t="s">
        <v>18516</v>
      </c>
    </row>
    <row r="10771" spans="1:13" ht="13.5">
      <c r="A10771" t="s">
        <v>7332</v>
      </c>
      <c r="B10771" t="s">
        <v>45308</v>
      </c>
      <c r="C10771" t="s">
        <v>29518</v>
      </c>
      <c r="D10771" t="s">
        <v>29519</v>
      </c>
      <c r="E10771" t="s">
        <v>18516</v>
      </c>
      <c r="F10771" t="s">
        <v>18516</v>
      </c>
      <c r="G10771" t="s">
        <v>18516</v>
      </c>
      <c r="H10771" t="s">
        <v>18516</v>
      </c>
      <c r="I10771" t="s">
        <v>18516</v>
      </c>
      <c r="J10771" t="s">
        <v>18516</v>
      </c>
      <c r="K10771" t="s">
        <v>29707</v>
      </c>
      <c r="L10771" t="s">
        <v>18516</v>
      </c>
      <c r="M10771" t="s">
        <v>18516</v>
      </c>
    </row>
    <row r="10772" spans="1:13" ht="13.5">
      <c r="A10772" t="s">
        <v>6961</v>
      </c>
      <c r="B10772" t="s">
        <v>45309</v>
      </c>
      <c r="C10772" t="s">
        <v>29518</v>
      </c>
      <c r="D10772" t="s">
        <v>29519</v>
      </c>
      <c r="E10772" t="s">
        <v>18516</v>
      </c>
      <c r="F10772" t="s">
        <v>18516</v>
      </c>
      <c r="G10772" t="s">
        <v>18516</v>
      </c>
      <c r="H10772" t="s">
        <v>18516</v>
      </c>
      <c r="I10772" t="s">
        <v>18516</v>
      </c>
      <c r="J10772" t="s">
        <v>18516</v>
      </c>
      <c r="K10772" t="s">
        <v>29707</v>
      </c>
      <c r="L10772" t="s">
        <v>18516</v>
      </c>
      <c r="M10772" t="s">
        <v>18516</v>
      </c>
    </row>
    <row r="10773" spans="1:13" ht="13.5">
      <c r="A10773" t="s">
        <v>45310</v>
      </c>
      <c r="B10773" t="s">
        <v>45311</v>
      </c>
      <c r="C10773" t="s">
        <v>29518</v>
      </c>
      <c r="D10773" t="s">
        <v>29519</v>
      </c>
      <c r="E10773" t="s">
        <v>18516</v>
      </c>
      <c r="F10773" t="s">
        <v>18516</v>
      </c>
      <c r="G10773" t="s">
        <v>18516</v>
      </c>
      <c r="H10773" t="s">
        <v>18516</v>
      </c>
      <c r="I10773" t="s">
        <v>18516</v>
      </c>
      <c r="J10773" t="s">
        <v>18516</v>
      </c>
      <c r="K10773" t="s">
        <v>29707</v>
      </c>
      <c r="L10773" t="s">
        <v>18516</v>
      </c>
      <c r="M10773" t="s">
        <v>18516</v>
      </c>
    </row>
    <row r="10774" spans="1:13" ht="13.5">
      <c r="A10774" t="s">
        <v>45312</v>
      </c>
      <c r="B10774" t="s">
        <v>45313</v>
      </c>
      <c r="C10774" t="s">
        <v>29518</v>
      </c>
      <c r="D10774" t="s">
        <v>29519</v>
      </c>
      <c r="E10774" t="s">
        <v>18516</v>
      </c>
      <c r="F10774" t="s">
        <v>18516</v>
      </c>
      <c r="G10774" t="s">
        <v>18516</v>
      </c>
      <c r="H10774" t="s">
        <v>18516</v>
      </c>
      <c r="I10774" t="s">
        <v>18516</v>
      </c>
      <c r="J10774" t="s">
        <v>18516</v>
      </c>
      <c r="K10774" t="s">
        <v>29707</v>
      </c>
      <c r="L10774" t="s">
        <v>18516</v>
      </c>
      <c r="M10774" t="s">
        <v>18516</v>
      </c>
    </row>
    <row r="10775" spans="1:13" ht="13.5">
      <c r="A10775" t="s">
        <v>45314</v>
      </c>
      <c r="B10775" t="s">
        <v>45315</v>
      </c>
      <c r="C10775" t="s">
        <v>29518</v>
      </c>
      <c r="D10775" t="s">
        <v>29519</v>
      </c>
      <c r="E10775" t="s">
        <v>18516</v>
      </c>
      <c r="F10775" t="s">
        <v>18516</v>
      </c>
      <c r="G10775" t="s">
        <v>18516</v>
      </c>
      <c r="H10775" t="s">
        <v>18516</v>
      </c>
      <c r="I10775" t="s">
        <v>18516</v>
      </c>
      <c r="J10775" t="s">
        <v>18516</v>
      </c>
      <c r="K10775" t="s">
        <v>29707</v>
      </c>
      <c r="L10775" t="s">
        <v>18516</v>
      </c>
      <c r="M10775" t="s">
        <v>18516</v>
      </c>
    </row>
    <row r="10776" spans="1:13" ht="13.5">
      <c r="A10776" t="s">
        <v>45316</v>
      </c>
      <c r="B10776" t="s">
        <v>45317</v>
      </c>
      <c r="C10776" t="s">
        <v>29518</v>
      </c>
      <c r="D10776" t="s">
        <v>29519</v>
      </c>
      <c r="E10776" t="s">
        <v>18516</v>
      </c>
      <c r="F10776" t="s">
        <v>18516</v>
      </c>
      <c r="G10776" t="s">
        <v>18516</v>
      </c>
      <c r="H10776" t="s">
        <v>18516</v>
      </c>
      <c r="I10776" t="s">
        <v>18516</v>
      </c>
      <c r="J10776" t="s">
        <v>18516</v>
      </c>
      <c r="K10776" t="s">
        <v>29707</v>
      </c>
      <c r="L10776" t="s">
        <v>18516</v>
      </c>
      <c r="M10776" t="s">
        <v>18516</v>
      </c>
    </row>
    <row r="10777" spans="1:13" ht="13.5">
      <c r="A10777" t="s">
        <v>45318</v>
      </c>
      <c r="B10777" t="s">
        <v>45319</v>
      </c>
      <c r="C10777" t="s">
        <v>29518</v>
      </c>
      <c r="D10777" t="s">
        <v>29519</v>
      </c>
      <c r="E10777" t="s">
        <v>18516</v>
      </c>
      <c r="F10777" t="s">
        <v>18516</v>
      </c>
      <c r="G10777" t="s">
        <v>18516</v>
      </c>
      <c r="H10777" t="s">
        <v>18516</v>
      </c>
      <c r="I10777" t="s">
        <v>18516</v>
      </c>
      <c r="J10777" t="s">
        <v>18516</v>
      </c>
      <c r="K10777" t="s">
        <v>29707</v>
      </c>
      <c r="L10777" t="s">
        <v>18516</v>
      </c>
      <c r="M10777" t="s">
        <v>18516</v>
      </c>
    </row>
    <row r="10778" spans="1:13" ht="13.5">
      <c r="A10778" t="s">
        <v>45320</v>
      </c>
      <c r="B10778" t="s">
        <v>45321</v>
      </c>
      <c r="C10778" t="s">
        <v>29518</v>
      </c>
      <c r="D10778" t="s">
        <v>29519</v>
      </c>
      <c r="E10778" t="s">
        <v>18516</v>
      </c>
      <c r="F10778" t="s">
        <v>18516</v>
      </c>
      <c r="G10778" t="s">
        <v>18516</v>
      </c>
      <c r="H10778" t="s">
        <v>18516</v>
      </c>
      <c r="I10778" t="s">
        <v>18516</v>
      </c>
      <c r="J10778" t="s">
        <v>18516</v>
      </c>
      <c r="K10778" t="s">
        <v>29707</v>
      </c>
      <c r="L10778" t="s">
        <v>18516</v>
      </c>
      <c r="M10778" t="s">
        <v>18516</v>
      </c>
    </row>
    <row r="10779" spans="1:13" ht="13.5">
      <c r="A10779" t="s">
        <v>49</v>
      </c>
      <c r="B10779" t="s">
        <v>45322</v>
      </c>
      <c r="C10779" t="s">
        <v>29518</v>
      </c>
      <c r="D10779" t="s">
        <v>29519</v>
      </c>
      <c r="E10779" t="s">
        <v>18516</v>
      </c>
      <c r="F10779" t="s">
        <v>18516</v>
      </c>
      <c r="G10779" t="s">
        <v>18516</v>
      </c>
      <c r="H10779" t="s">
        <v>18516</v>
      </c>
      <c r="I10779" t="s">
        <v>18516</v>
      </c>
      <c r="J10779" t="s">
        <v>18516</v>
      </c>
      <c r="K10779" t="s">
        <v>29707</v>
      </c>
      <c r="L10779" t="s">
        <v>18516</v>
      </c>
      <c r="M10779" t="s">
        <v>18516</v>
      </c>
    </row>
    <row r="10780" spans="1:13" ht="13.5">
      <c r="A10780" t="s">
        <v>46</v>
      </c>
      <c r="B10780" t="s">
        <v>45323</v>
      </c>
      <c r="C10780" t="s">
        <v>29518</v>
      </c>
      <c r="D10780" t="s">
        <v>29519</v>
      </c>
      <c r="E10780" t="s">
        <v>18516</v>
      </c>
      <c r="F10780" t="s">
        <v>18516</v>
      </c>
      <c r="G10780" t="s">
        <v>18516</v>
      </c>
      <c r="H10780" t="s">
        <v>18516</v>
      </c>
      <c r="I10780" t="s">
        <v>18516</v>
      </c>
      <c r="J10780" t="s">
        <v>18516</v>
      </c>
      <c r="K10780" t="s">
        <v>29707</v>
      </c>
      <c r="L10780" t="s">
        <v>18516</v>
      </c>
      <c r="M10780" t="s">
        <v>18516</v>
      </c>
    </row>
    <row r="10781" spans="1:13" ht="13.5">
      <c r="A10781" t="s">
        <v>45324</v>
      </c>
      <c r="B10781" t="s">
        <v>45325</v>
      </c>
      <c r="C10781" t="s">
        <v>29518</v>
      </c>
      <c r="D10781" t="s">
        <v>29519</v>
      </c>
      <c r="E10781" t="s">
        <v>18516</v>
      </c>
      <c r="F10781" t="s">
        <v>18516</v>
      </c>
      <c r="G10781" t="s">
        <v>18516</v>
      </c>
      <c r="H10781" t="s">
        <v>18516</v>
      </c>
      <c r="I10781" t="s">
        <v>18516</v>
      </c>
      <c r="J10781" t="s">
        <v>18516</v>
      </c>
      <c r="K10781" t="s">
        <v>29707</v>
      </c>
      <c r="L10781" t="s">
        <v>18516</v>
      </c>
      <c r="M10781" t="s">
        <v>18516</v>
      </c>
    </row>
    <row r="10782" spans="1:13" ht="13.5">
      <c r="A10782" t="s">
        <v>45326</v>
      </c>
      <c r="B10782" t="s">
        <v>45327</v>
      </c>
      <c r="C10782" t="s">
        <v>29518</v>
      </c>
      <c r="D10782" t="s">
        <v>29519</v>
      </c>
      <c r="E10782" t="s">
        <v>18516</v>
      </c>
      <c r="F10782" t="s">
        <v>18516</v>
      </c>
      <c r="G10782" t="s">
        <v>18516</v>
      </c>
      <c r="H10782" t="s">
        <v>18516</v>
      </c>
      <c r="I10782" t="s">
        <v>18516</v>
      </c>
      <c r="J10782" t="s">
        <v>18516</v>
      </c>
      <c r="K10782" t="s">
        <v>29707</v>
      </c>
      <c r="L10782" t="s">
        <v>18516</v>
      </c>
      <c r="M10782" t="s">
        <v>18516</v>
      </c>
    </row>
    <row r="10783" spans="1:13" ht="13.5">
      <c r="A10783" t="s">
        <v>45328</v>
      </c>
      <c r="B10783" t="s">
        <v>45329</v>
      </c>
      <c r="C10783" t="s">
        <v>29518</v>
      </c>
      <c r="D10783" t="s">
        <v>29519</v>
      </c>
      <c r="E10783" t="s">
        <v>18516</v>
      </c>
      <c r="F10783" t="s">
        <v>18516</v>
      </c>
      <c r="G10783" t="s">
        <v>18516</v>
      </c>
      <c r="H10783" t="s">
        <v>18516</v>
      </c>
      <c r="I10783" t="s">
        <v>18516</v>
      </c>
      <c r="J10783" t="s">
        <v>18516</v>
      </c>
      <c r="K10783" t="s">
        <v>29707</v>
      </c>
      <c r="L10783" t="s">
        <v>18516</v>
      </c>
      <c r="M10783" t="s">
        <v>18516</v>
      </c>
    </row>
    <row r="10784" spans="1:13" ht="13.5">
      <c r="A10784" t="s">
        <v>45330</v>
      </c>
      <c r="B10784" t="s">
        <v>45331</v>
      </c>
      <c r="C10784" t="s">
        <v>29518</v>
      </c>
      <c r="D10784" t="s">
        <v>29519</v>
      </c>
      <c r="E10784" t="s">
        <v>18516</v>
      </c>
      <c r="F10784" t="s">
        <v>18516</v>
      </c>
      <c r="G10784" t="s">
        <v>18516</v>
      </c>
      <c r="H10784" t="s">
        <v>18516</v>
      </c>
      <c r="I10784" t="s">
        <v>18516</v>
      </c>
      <c r="J10784" t="s">
        <v>18516</v>
      </c>
      <c r="K10784" t="s">
        <v>29707</v>
      </c>
      <c r="L10784" t="s">
        <v>18516</v>
      </c>
      <c r="M10784" t="s">
        <v>18516</v>
      </c>
    </row>
    <row r="10785" spans="1:13" ht="13.5">
      <c r="A10785" t="s">
        <v>45332</v>
      </c>
      <c r="B10785" t="s">
        <v>45333</v>
      </c>
      <c r="C10785" t="s">
        <v>29518</v>
      </c>
      <c r="D10785" t="s">
        <v>29519</v>
      </c>
      <c r="E10785" t="s">
        <v>18516</v>
      </c>
      <c r="F10785" t="s">
        <v>18516</v>
      </c>
      <c r="G10785" t="s">
        <v>18516</v>
      </c>
      <c r="H10785" t="s">
        <v>18516</v>
      </c>
      <c r="I10785" t="s">
        <v>18516</v>
      </c>
      <c r="J10785" t="s">
        <v>18516</v>
      </c>
      <c r="K10785" t="s">
        <v>29707</v>
      </c>
      <c r="L10785" t="s">
        <v>18516</v>
      </c>
      <c r="M10785" t="s">
        <v>18516</v>
      </c>
    </row>
    <row r="10786" spans="1:13" ht="13.5">
      <c r="A10786" t="s">
        <v>45334</v>
      </c>
      <c r="B10786" t="s">
        <v>45335</v>
      </c>
      <c r="C10786" t="s">
        <v>29518</v>
      </c>
      <c r="D10786" t="s">
        <v>29519</v>
      </c>
      <c r="E10786" t="s">
        <v>18516</v>
      </c>
      <c r="F10786" t="s">
        <v>18516</v>
      </c>
      <c r="G10786" t="s">
        <v>18516</v>
      </c>
      <c r="H10786" t="s">
        <v>18516</v>
      </c>
      <c r="I10786" t="s">
        <v>18516</v>
      </c>
      <c r="J10786" t="s">
        <v>18516</v>
      </c>
      <c r="K10786" t="s">
        <v>29707</v>
      </c>
      <c r="L10786" t="s">
        <v>18516</v>
      </c>
      <c r="M10786" t="s">
        <v>18516</v>
      </c>
    </row>
    <row r="10787" spans="1:13" ht="13.5">
      <c r="A10787" t="s">
        <v>45336</v>
      </c>
      <c r="B10787" t="s">
        <v>45337</v>
      </c>
      <c r="C10787" t="s">
        <v>29518</v>
      </c>
      <c r="D10787" t="s">
        <v>29519</v>
      </c>
      <c r="E10787" t="s">
        <v>18516</v>
      </c>
      <c r="F10787" t="s">
        <v>18516</v>
      </c>
      <c r="G10787" t="s">
        <v>18516</v>
      </c>
      <c r="H10787" t="s">
        <v>18516</v>
      </c>
      <c r="I10787" t="s">
        <v>18516</v>
      </c>
      <c r="J10787" t="s">
        <v>18516</v>
      </c>
      <c r="K10787" t="s">
        <v>29707</v>
      </c>
      <c r="L10787" t="s">
        <v>18516</v>
      </c>
      <c r="M10787" t="s">
        <v>18516</v>
      </c>
    </row>
    <row r="10788" spans="1:13" ht="13.5">
      <c r="A10788" t="s">
        <v>45338</v>
      </c>
      <c r="B10788" t="s">
        <v>45339</v>
      </c>
      <c r="C10788" t="s">
        <v>29518</v>
      </c>
      <c r="D10788" t="s">
        <v>29519</v>
      </c>
      <c r="E10788" t="s">
        <v>18516</v>
      </c>
      <c r="F10788" t="s">
        <v>18516</v>
      </c>
      <c r="G10788" t="s">
        <v>18516</v>
      </c>
      <c r="H10788" t="s">
        <v>18516</v>
      </c>
      <c r="I10788" t="s">
        <v>18516</v>
      </c>
      <c r="J10788" t="s">
        <v>18516</v>
      </c>
      <c r="K10788" t="s">
        <v>29707</v>
      </c>
      <c r="L10788" t="s">
        <v>18516</v>
      </c>
      <c r="M10788" t="s">
        <v>18516</v>
      </c>
    </row>
    <row r="10789" spans="1:13" ht="13.5">
      <c r="A10789" t="s">
        <v>11010</v>
      </c>
      <c r="B10789" t="s">
        <v>45340</v>
      </c>
      <c r="C10789" t="s">
        <v>29518</v>
      </c>
      <c r="D10789" t="s">
        <v>29519</v>
      </c>
      <c r="E10789" t="s">
        <v>18516</v>
      </c>
      <c r="F10789" t="s">
        <v>18516</v>
      </c>
      <c r="G10789" t="s">
        <v>18516</v>
      </c>
      <c r="H10789" t="s">
        <v>18516</v>
      </c>
      <c r="I10789" t="s">
        <v>18516</v>
      </c>
      <c r="J10789" t="s">
        <v>18516</v>
      </c>
      <c r="K10789" t="s">
        <v>29707</v>
      </c>
      <c r="L10789" t="s">
        <v>18516</v>
      </c>
      <c r="M10789" t="s">
        <v>18516</v>
      </c>
    </row>
    <row r="10790" spans="1:13" ht="13.5">
      <c r="A10790" t="s">
        <v>10176</v>
      </c>
      <c r="B10790" t="s">
        <v>45341</v>
      </c>
      <c r="C10790" t="s">
        <v>29518</v>
      </c>
      <c r="D10790" t="s">
        <v>29519</v>
      </c>
      <c r="E10790" s="164">
        <v>565</v>
      </c>
      <c r="F10790" s="164">
        <v>510</v>
      </c>
      <c r="G10790" s="165">
        <v>0.9</v>
      </c>
      <c r="H10790" t="s">
        <v>18516</v>
      </c>
      <c r="I10790" s="164">
        <v>202.28</v>
      </c>
      <c r="J10790" s="164">
        <v>712.28</v>
      </c>
      <c r="K10790">
        <v>0</v>
      </c>
      <c r="L10790" t="s">
        <v>18516</v>
      </c>
      <c r="M10790" t="s">
        <v>18516</v>
      </c>
    </row>
    <row r="10791" spans="1:13" ht="13.5">
      <c r="A10791" t="s">
        <v>10173</v>
      </c>
      <c r="B10791" t="s">
        <v>45342</v>
      </c>
      <c r="C10791" t="s">
        <v>29518</v>
      </c>
      <c r="D10791" t="s">
        <v>29519</v>
      </c>
      <c r="E10791" s="164">
        <v>565</v>
      </c>
      <c r="F10791" s="164">
        <v>510</v>
      </c>
      <c r="G10791" s="165">
        <v>0.9</v>
      </c>
      <c r="H10791" t="s">
        <v>18516</v>
      </c>
      <c r="I10791" s="164">
        <v>202.28</v>
      </c>
      <c r="J10791" s="164">
        <v>712.28</v>
      </c>
      <c r="K10791">
        <v>0</v>
      </c>
      <c r="L10791" t="s">
        <v>18516</v>
      </c>
      <c r="M10791" t="s">
        <v>18516</v>
      </c>
    </row>
    <row r="10792" spans="1:13" ht="13.5">
      <c r="A10792" t="s">
        <v>10170</v>
      </c>
      <c r="B10792" t="s">
        <v>45343</v>
      </c>
      <c r="C10792" t="s">
        <v>29518</v>
      </c>
      <c r="D10792" t="s">
        <v>29519</v>
      </c>
      <c r="E10792" t="s">
        <v>18516</v>
      </c>
      <c r="F10792" t="s">
        <v>18516</v>
      </c>
      <c r="G10792" t="s">
        <v>18516</v>
      </c>
      <c r="H10792" t="s">
        <v>18516</v>
      </c>
      <c r="I10792" t="s">
        <v>18516</v>
      </c>
      <c r="J10792" t="s">
        <v>18516</v>
      </c>
      <c r="K10792" t="s">
        <v>29707</v>
      </c>
      <c r="L10792" t="s">
        <v>18516</v>
      </c>
      <c r="M10792" t="s">
        <v>18516</v>
      </c>
    </row>
    <row r="10793" spans="1:13" ht="13.5">
      <c r="A10793" t="s">
        <v>10167</v>
      </c>
      <c r="B10793" t="s">
        <v>45344</v>
      </c>
      <c r="C10793" t="s">
        <v>29518</v>
      </c>
      <c r="D10793" t="s">
        <v>29519</v>
      </c>
      <c r="E10793" t="s">
        <v>18516</v>
      </c>
      <c r="F10793" t="s">
        <v>18516</v>
      </c>
      <c r="G10793" t="s">
        <v>18516</v>
      </c>
      <c r="H10793" t="s">
        <v>18516</v>
      </c>
      <c r="I10793" t="s">
        <v>18516</v>
      </c>
      <c r="J10793" t="s">
        <v>18516</v>
      </c>
      <c r="K10793" t="s">
        <v>29707</v>
      </c>
      <c r="L10793" t="s">
        <v>18516</v>
      </c>
      <c r="M10793" t="s">
        <v>18516</v>
      </c>
    </row>
    <row r="10794" spans="1:13" ht="13.5">
      <c r="A10794" t="s">
        <v>10164</v>
      </c>
      <c r="B10794" t="s">
        <v>45345</v>
      </c>
      <c r="C10794" t="s">
        <v>29518</v>
      </c>
      <c r="D10794" t="s">
        <v>29519</v>
      </c>
      <c r="E10794" t="s">
        <v>18516</v>
      </c>
      <c r="F10794" t="s">
        <v>18516</v>
      </c>
      <c r="G10794" t="s">
        <v>18516</v>
      </c>
      <c r="H10794" t="s">
        <v>18516</v>
      </c>
      <c r="I10794" t="s">
        <v>18516</v>
      </c>
      <c r="J10794" t="s">
        <v>18516</v>
      </c>
      <c r="K10794" t="s">
        <v>29707</v>
      </c>
      <c r="L10794" t="s">
        <v>18516</v>
      </c>
      <c r="M10794" t="s">
        <v>18516</v>
      </c>
    </row>
    <row r="10795" spans="1:13" ht="13.5">
      <c r="A10795" t="s">
        <v>10161</v>
      </c>
      <c r="B10795" t="s">
        <v>45346</v>
      </c>
      <c r="C10795" t="s">
        <v>29518</v>
      </c>
      <c r="D10795" t="s">
        <v>29519</v>
      </c>
      <c r="E10795" s="164">
        <v>190</v>
      </c>
      <c r="F10795" s="164">
        <v>190</v>
      </c>
      <c r="G10795" t="s">
        <v>18516</v>
      </c>
      <c r="H10795" t="s">
        <v>18516</v>
      </c>
      <c r="I10795" s="164">
        <v>104.48</v>
      </c>
      <c r="J10795" s="164">
        <v>294.48</v>
      </c>
      <c r="K10795">
        <v>2</v>
      </c>
      <c r="L10795" t="s">
        <v>18516</v>
      </c>
      <c r="M10795" t="s">
        <v>18516</v>
      </c>
    </row>
    <row r="10796" spans="1:13" ht="13.5">
      <c r="A10796" t="s">
        <v>10158</v>
      </c>
      <c r="B10796" t="s">
        <v>45347</v>
      </c>
      <c r="C10796" t="s">
        <v>29518</v>
      </c>
      <c r="D10796" t="s">
        <v>29519</v>
      </c>
      <c r="E10796" t="s">
        <v>18516</v>
      </c>
      <c r="F10796" t="s">
        <v>18516</v>
      </c>
      <c r="G10796" t="s">
        <v>18516</v>
      </c>
      <c r="H10796" t="s">
        <v>18516</v>
      </c>
      <c r="I10796" t="s">
        <v>18516</v>
      </c>
      <c r="J10796" t="s">
        <v>18516</v>
      </c>
      <c r="K10796" t="s">
        <v>29707</v>
      </c>
      <c r="L10796" t="s">
        <v>18516</v>
      </c>
      <c r="M10796" t="s">
        <v>18516</v>
      </c>
    </row>
    <row r="10797" spans="1:13" ht="13.5">
      <c r="A10797" t="s">
        <v>10155</v>
      </c>
      <c r="B10797" t="s">
        <v>45348</v>
      </c>
      <c r="C10797" t="s">
        <v>29518</v>
      </c>
      <c r="D10797" t="s">
        <v>29519</v>
      </c>
      <c r="E10797" t="s">
        <v>18516</v>
      </c>
      <c r="F10797" t="s">
        <v>18516</v>
      </c>
      <c r="G10797" t="s">
        <v>18516</v>
      </c>
      <c r="H10797" t="s">
        <v>18516</v>
      </c>
      <c r="I10797" t="s">
        <v>18516</v>
      </c>
      <c r="J10797" t="s">
        <v>18516</v>
      </c>
      <c r="K10797" t="s">
        <v>29707</v>
      </c>
      <c r="L10797" t="s">
        <v>18516</v>
      </c>
      <c r="M10797" t="s">
        <v>18516</v>
      </c>
    </row>
    <row r="10798" spans="1:13" ht="13.5">
      <c r="A10798" t="s">
        <v>45349</v>
      </c>
      <c r="B10798" t="s">
        <v>45350</v>
      </c>
      <c r="C10798" t="s">
        <v>29518</v>
      </c>
      <c r="D10798" t="s">
        <v>29519</v>
      </c>
      <c r="E10798" t="s">
        <v>18516</v>
      </c>
      <c r="F10798" t="s">
        <v>18516</v>
      </c>
      <c r="G10798" t="s">
        <v>18516</v>
      </c>
      <c r="H10798" t="s">
        <v>18516</v>
      </c>
      <c r="I10798" t="s">
        <v>18516</v>
      </c>
      <c r="J10798" t="s">
        <v>18516</v>
      </c>
      <c r="K10798" t="s">
        <v>29707</v>
      </c>
      <c r="L10798" t="s">
        <v>18516</v>
      </c>
      <c r="M10798" t="s">
        <v>18516</v>
      </c>
    </row>
    <row r="10799" spans="1:13" ht="13.5">
      <c r="A10799" t="s">
        <v>45351</v>
      </c>
      <c r="B10799" t="s">
        <v>45352</v>
      </c>
      <c r="C10799" t="s">
        <v>29518</v>
      </c>
      <c r="D10799" t="s">
        <v>29519</v>
      </c>
      <c r="E10799" t="s">
        <v>18516</v>
      </c>
      <c r="F10799" t="s">
        <v>18516</v>
      </c>
      <c r="G10799" t="s">
        <v>18516</v>
      </c>
      <c r="H10799" t="s">
        <v>18516</v>
      </c>
      <c r="I10799" t="s">
        <v>18516</v>
      </c>
      <c r="J10799" t="s">
        <v>18516</v>
      </c>
      <c r="K10799" t="s">
        <v>29707</v>
      </c>
      <c r="L10799" t="s">
        <v>18516</v>
      </c>
      <c r="M10799" t="s">
        <v>18516</v>
      </c>
    </row>
    <row r="10800" spans="1:13" ht="13.5">
      <c r="A10800" t="s">
        <v>45353</v>
      </c>
      <c r="B10800" t="s">
        <v>45354</v>
      </c>
      <c r="C10800" t="s">
        <v>29518</v>
      </c>
      <c r="D10800" t="s">
        <v>29519</v>
      </c>
      <c r="E10800" t="s">
        <v>18516</v>
      </c>
      <c r="F10800" t="s">
        <v>18516</v>
      </c>
      <c r="G10800" t="s">
        <v>18516</v>
      </c>
      <c r="H10800" t="s">
        <v>18516</v>
      </c>
      <c r="I10800" t="s">
        <v>18516</v>
      </c>
      <c r="J10800" t="s">
        <v>18516</v>
      </c>
      <c r="K10800" t="s">
        <v>29707</v>
      </c>
      <c r="L10800" t="s">
        <v>18516</v>
      </c>
      <c r="M10800" t="s">
        <v>18516</v>
      </c>
    </row>
    <row r="10801" spans="1:13" ht="13.5">
      <c r="A10801" t="s">
        <v>45355</v>
      </c>
      <c r="B10801" t="s">
        <v>45356</v>
      </c>
      <c r="C10801" t="s">
        <v>29518</v>
      </c>
      <c r="D10801" t="s">
        <v>29519</v>
      </c>
      <c r="E10801" t="s">
        <v>18516</v>
      </c>
      <c r="F10801" t="s">
        <v>18516</v>
      </c>
      <c r="G10801" t="s">
        <v>18516</v>
      </c>
      <c r="H10801" t="s">
        <v>18516</v>
      </c>
      <c r="I10801" t="s">
        <v>18516</v>
      </c>
      <c r="J10801" t="s">
        <v>18516</v>
      </c>
      <c r="K10801" t="s">
        <v>29707</v>
      </c>
      <c r="L10801" t="s">
        <v>18516</v>
      </c>
      <c r="M10801" t="s">
        <v>18516</v>
      </c>
    </row>
    <row r="10802" spans="1:13" ht="13.5">
      <c r="A10802" t="s">
        <v>45357</v>
      </c>
      <c r="B10802" t="s">
        <v>45358</v>
      </c>
      <c r="C10802" t="s">
        <v>29518</v>
      </c>
      <c r="D10802" t="s">
        <v>29519</v>
      </c>
      <c r="E10802" t="s">
        <v>18516</v>
      </c>
      <c r="F10802" t="s">
        <v>18516</v>
      </c>
      <c r="G10802" t="s">
        <v>18516</v>
      </c>
      <c r="H10802" t="s">
        <v>18516</v>
      </c>
      <c r="I10802" t="s">
        <v>18516</v>
      </c>
      <c r="J10802" t="s">
        <v>18516</v>
      </c>
      <c r="K10802" t="s">
        <v>29707</v>
      </c>
      <c r="L10802" t="s">
        <v>18516</v>
      </c>
      <c r="M10802" t="s">
        <v>18516</v>
      </c>
    </row>
    <row r="10803" spans="1:13" ht="13.5">
      <c r="A10803" t="s">
        <v>45359</v>
      </c>
      <c r="B10803" t="s">
        <v>45360</v>
      </c>
      <c r="C10803" t="s">
        <v>29518</v>
      </c>
      <c r="D10803" t="s">
        <v>29519</v>
      </c>
      <c r="E10803" t="s">
        <v>18516</v>
      </c>
      <c r="F10803" t="s">
        <v>18516</v>
      </c>
      <c r="G10803" t="s">
        <v>18516</v>
      </c>
      <c r="H10803" t="s">
        <v>18516</v>
      </c>
      <c r="I10803" t="s">
        <v>18516</v>
      </c>
      <c r="J10803" t="s">
        <v>18516</v>
      </c>
      <c r="K10803" t="s">
        <v>29707</v>
      </c>
      <c r="L10803" t="s">
        <v>18516</v>
      </c>
      <c r="M10803" t="s">
        <v>18516</v>
      </c>
    </row>
    <row r="10804" spans="1:13" ht="13.5">
      <c r="A10804" t="s">
        <v>7470</v>
      </c>
      <c r="B10804" t="s">
        <v>45361</v>
      </c>
      <c r="C10804" t="s">
        <v>29518</v>
      </c>
      <c r="D10804" t="s">
        <v>29519</v>
      </c>
      <c r="E10804" t="s">
        <v>18516</v>
      </c>
      <c r="F10804" t="s">
        <v>18516</v>
      </c>
      <c r="G10804" t="s">
        <v>18516</v>
      </c>
      <c r="H10804" t="s">
        <v>18516</v>
      </c>
      <c r="I10804" t="s">
        <v>18516</v>
      </c>
      <c r="J10804" t="s">
        <v>18516</v>
      </c>
      <c r="K10804" t="s">
        <v>29707</v>
      </c>
      <c r="L10804" t="s">
        <v>18516</v>
      </c>
      <c r="M10804" t="s">
        <v>18516</v>
      </c>
    </row>
    <row r="10805" spans="1:13" ht="13.5">
      <c r="A10805" t="s">
        <v>45362</v>
      </c>
      <c r="B10805" t="s">
        <v>45363</v>
      </c>
      <c r="C10805" t="s">
        <v>29518</v>
      </c>
      <c r="D10805" t="s">
        <v>29519</v>
      </c>
      <c r="E10805" t="s">
        <v>18516</v>
      </c>
      <c r="F10805" t="s">
        <v>18516</v>
      </c>
      <c r="G10805" t="s">
        <v>18516</v>
      </c>
      <c r="H10805" t="s">
        <v>18516</v>
      </c>
      <c r="I10805" t="s">
        <v>18516</v>
      </c>
      <c r="J10805" t="s">
        <v>18516</v>
      </c>
      <c r="K10805" t="s">
        <v>29707</v>
      </c>
      <c r="L10805" t="s">
        <v>18516</v>
      </c>
      <c r="M10805" t="s">
        <v>18516</v>
      </c>
    </row>
    <row r="10806" spans="1:13" ht="13.5">
      <c r="A10806" t="s">
        <v>45364</v>
      </c>
      <c r="B10806" t="s">
        <v>45365</v>
      </c>
      <c r="C10806" t="s">
        <v>29518</v>
      </c>
      <c r="D10806" t="s">
        <v>29519</v>
      </c>
      <c r="E10806" t="s">
        <v>18516</v>
      </c>
      <c r="F10806" t="s">
        <v>18516</v>
      </c>
      <c r="G10806" t="s">
        <v>18516</v>
      </c>
      <c r="H10806" t="s">
        <v>18516</v>
      </c>
      <c r="I10806" t="s">
        <v>18516</v>
      </c>
      <c r="J10806" t="s">
        <v>18516</v>
      </c>
      <c r="K10806" t="s">
        <v>29707</v>
      </c>
      <c r="L10806" t="s">
        <v>18516</v>
      </c>
      <c r="M10806" t="s">
        <v>18516</v>
      </c>
    </row>
    <row r="10807" spans="1:13" ht="13.5">
      <c r="A10807" t="s">
        <v>45366</v>
      </c>
      <c r="B10807" t="s">
        <v>45367</v>
      </c>
      <c r="C10807" t="s">
        <v>29518</v>
      </c>
      <c r="D10807" t="s">
        <v>29519</v>
      </c>
      <c r="E10807" t="s">
        <v>18516</v>
      </c>
      <c r="F10807" t="s">
        <v>18516</v>
      </c>
      <c r="G10807" t="s">
        <v>18516</v>
      </c>
      <c r="H10807" t="s">
        <v>18516</v>
      </c>
      <c r="I10807" t="s">
        <v>18516</v>
      </c>
      <c r="J10807" t="s">
        <v>18516</v>
      </c>
      <c r="K10807" t="s">
        <v>29707</v>
      </c>
      <c r="L10807" t="s">
        <v>18516</v>
      </c>
      <c r="M10807" t="s">
        <v>18516</v>
      </c>
    </row>
    <row r="10808" spans="1:13" ht="13.5">
      <c r="A10808" t="s">
        <v>6687</v>
      </c>
      <c r="B10808" t="s">
        <v>45368</v>
      </c>
      <c r="C10808" t="s">
        <v>29518</v>
      </c>
      <c r="D10808" t="s">
        <v>29519</v>
      </c>
      <c r="E10808" t="s">
        <v>18516</v>
      </c>
      <c r="F10808" t="s">
        <v>18516</v>
      </c>
      <c r="G10808" t="s">
        <v>18516</v>
      </c>
      <c r="H10808" t="s">
        <v>18516</v>
      </c>
      <c r="I10808" t="s">
        <v>18516</v>
      </c>
      <c r="J10808" t="s">
        <v>18516</v>
      </c>
      <c r="K10808" t="s">
        <v>29707</v>
      </c>
      <c r="L10808" t="s">
        <v>18516</v>
      </c>
      <c r="M10808" t="s">
        <v>18516</v>
      </c>
    </row>
    <row r="10809" spans="1:13" ht="13.5">
      <c r="A10809" t="s">
        <v>6684</v>
      </c>
      <c r="B10809" t="s">
        <v>45369</v>
      </c>
      <c r="C10809" t="s">
        <v>29518</v>
      </c>
      <c r="D10809" t="s">
        <v>29519</v>
      </c>
      <c r="E10809" t="s">
        <v>18516</v>
      </c>
      <c r="F10809" t="s">
        <v>18516</v>
      </c>
      <c r="G10809" t="s">
        <v>18516</v>
      </c>
      <c r="H10809" t="s">
        <v>18516</v>
      </c>
      <c r="I10809" t="s">
        <v>18516</v>
      </c>
      <c r="J10809" t="s">
        <v>18516</v>
      </c>
      <c r="K10809" t="s">
        <v>29707</v>
      </c>
      <c r="L10809" t="s">
        <v>18516</v>
      </c>
      <c r="M10809" t="s">
        <v>18516</v>
      </c>
    </row>
    <row r="10810" spans="1:13" ht="13.5">
      <c r="A10810" t="s">
        <v>6681</v>
      </c>
      <c r="B10810" t="s">
        <v>45370</v>
      </c>
      <c r="C10810" t="s">
        <v>29518</v>
      </c>
      <c r="D10810" t="s">
        <v>29519</v>
      </c>
      <c r="E10810" t="s">
        <v>18516</v>
      </c>
      <c r="F10810" t="s">
        <v>18516</v>
      </c>
      <c r="G10810" t="s">
        <v>18516</v>
      </c>
      <c r="H10810" t="s">
        <v>18516</v>
      </c>
      <c r="I10810" t="s">
        <v>18516</v>
      </c>
      <c r="J10810" t="s">
        <v>18516</v>
      </c>
      <c r="K10810" t="s">
        <v>29707</v>
      </c>
      <c r="L10810" t="s">
        <v>18516</v>
      </c>
      <c r="M10810" t="s">
        <v>18516</v>
      </c>
    </row>
    <row r="10811" spans="1:13" ht="13.5">
      <c r="A10811" t="s">
        <v>6675</v>
      </c>
      <c r="B10811" t="s">
        <v>45371</v>
      </c>
      <c r="C10811" t="s">
        <v>29518</v>
      </c>
      <c r="D10811" t="s">
        <v>29519</v>
      </c>
      <c r="E10811" t="s">
        <v>18516</v>
      </c>
      <c r="F10811" t="s">
        <v>18516</v>
      </c>
      <c r="G10811" t="s">
        <v>18516</v>
      </c>
      <c r="H10811" t="s">
        <v>18516</v>
      </c>
      <c r="I10811" t="s">
        <v>18516</v>
      </c>
      <c r="J10811" t="s">
        <v>18516</v>
      </c>
      <c r="K10811" t="s">
        <v>29707</v>
      </c>
      <c r="L10811" t="s">
        <v>18516</v>
      </c>
      <c r="M10811" t="s">
        <v>18516</v>
      </c>
    </row>
    <row r="10812" spans="1:13" ht="13.5">
      <c r="A10812" t="s">
        <v>6672</v>
      </c>
      <c r="B10812" t="s">
        <v>45372</v>
      </c>
      <c r="C10812" t="s">
        <v>29518</v>
      </c>
      <c r="D10812" t="s">
        <v>29519</v>
      </c>
      <c r="E10812" t="s">
        <v>18516</v>
      </c>
      <c r="F10812" t="s">
        <v>18516</v>
      </c>
      <c r="G10812" t="s">
        <v>18516</v>
      </c>
      <c r="H10812" t="s">
        <v>18516</v>
      </c>
      <c r="I10812" t="s">
        <v>18516</v>
      </c>
      <c r="J10812" t="s">
        <v>18516</v>
      </c>
      <c r="K10812" t="s">
        <v>29707</v>
      </c>
      <c r="L10812" t="s">
        <v>18516</v>
      </c>
      <c r="M10812" t="s">
        <v>18516</v>
      </c>
    </row>
    <row r="10813" spans="1:13" ht="13.5">
      <c r="A10813" t="s">
        <v>9482</v>
      </c>
      <c r="B10813" t="s">
        <v>45373</v>
      </c>
      <c r="C10813" t="s">
        <v>29518</v>
      </c>
      <c r="D10813" t="s">
        <v>29519</v>
      </c>
      <c r="E10813" t="s">
        <v>18516</v>
      </c>
      <c r="F10813" t="s">
        <v>18516</v>
      </c>
      <c r="G10813" t="s">
        <v>18516</v>
      </c>
      <c r="H10813" t="s">
        <v>18516</v>
      </c>
      <c r="I10813" t="s">
        <v>18516</v>
      </c>
      <c r="J10813" t="s">
        <v>18516</v>
      </c>
      <c r="K10813" t="s">
        <v>29707</v>
      </c>
      <c r="L10813" t="s">
        <v>18516</v>
      </c>
      <c r="M10813" t="s">
        <v>18516</v>
      </c>
    </row>
    <row r="10814" spans="1:13" ht="13.5">
      <c r="A10814" t="s">
        <v>45374</v>
      </c>
      <c r="B10814" t="s">
        <v>45375</v>
      </c>
      <c r="C10814" t="s">
        <v>29518</v>
      </c>
      <c r="D10814" t="s">
        <v>29519</v>
      </c>
      <c r="E10814" t="s">
        <v>18516</v>
      </c>
      <c r="F10814" t="s">
        <v>18516</v>
      </c>
      <c r="G10814" t="s">
        <v>18516</v>
      </c>
      <c r="H10814" t="s">
        <v>18516</v>
      </c>
      <c r="I10814" t="s">
        <v>18516</v>
      </c>
      <c r="J10814" t="s">
        <v>18516</v>
      </c>
      <c r="K10814" t="s">
        <v>29707</v>
      </c>
      <c r="L10814" t="s">
        <v>18516</v>
      </c>
      <c r="M10814" t="s">
        <v>18516</v>
      </c>
    </row>
    <row r="10815" spans="1:13" ht="13.5">
      <c r="A10815" t="s">
        <v>45376</v>
      </c>
      <c r="B10815" t="s">
        <v>45377</v>
      </c>
      <c r="C10815" t="s">
        <v>29518</v>
      </c>
      <c r="D10815" t="s">
        <v>29519</v>
      </c>
      <c r="E10815" t="s">
        <v>18516</v>
      </c>
      <c r="F10815" t="s">
        <v>18516</v>
      </c>
      <c r="G10815" t="s">
        <v>18516</v>
      </c>
      <c r="H10815" t="s">
        <v>18516</v>
      </c>
      <c r="I10815" t="s">
        <v>18516</v>
      </c>
      <c r="J10815" t="s">
        <v>18516</v>
      </c>
      <c r="K10815" t="s">
        <v>29707</v>
      </c>
      <c r="L10815" t="s">
        <v>18516</v>
      </c>
      <c r="M10815" t="s">
        <v>18516</v>
      </c>
    </row>
    <row r="10816" spans="1:13" ht="13.5">
      <c r="A10816" t="s">
        <v>64</v>
      </c>
      <c r="B10816" t="s">
        <v>45378</v>
      </c>
      <c r="C10816" t="s">
        <v>29518</v>
      </c>
      <c r="D10816" t="s">
        <v>29519</v>
      </c>
      <c r="E10816" s="164">
        <v>484</v>
      </c>
      <c r="F10816" s="164">
        <v>450</v>
      </c>
      <c r="G10816" s="165">
        <v>0.92</v>
      </c>
      <c r="H10816" t="s">
        <v>18516</v>
      </c>
      <c r="I10816" s="164">
        <v>233.69</v>
      </c>
      <c r="J10816" s="164">
        <v>683.69</v>
      </c>
      <c r="K10816">
        <v>0</v>
      </c>
      <c r="L10816" t="s">
        <v>18516</v>
      </c>
      <c r="M10816" t="s">
        <v>18516</v>
      </c>
    </row>
    <row r="10817" spans="1:13" ht="13.5">
      <c r="A10817" t="s">
        <v>58</v>
      </c>
      <c r="B10817" t="s">
        <v>45379</v>
      </c>
      <c r="C10817" t="s">
        <v>29518</v>
      </c>
      <c r="D10817" t="s">
        <v>29519</v>
      </c>
      <c r="E10817" s="164">
        <v>477</v>
      </c>
      <c r="F10817" s="164">
        <v>477</v>
      </c>
      <c r="G10817" t="s">
        <v>18516</v>
      </c>
      <c r="H10817" t="s">
        <v>18516</v>
      </c>
      <c r="I10817" s="164">
        <v>191.48</v>
      </c>
      <c r="J10817" s="164">
        <v>668.48</v>
      </c>
      <c r="K10817">
        <v>0</v>
      </c>
      <c r="L10817" t="s">
        <v>18516</v>
      </c>
      <c r="M10817" t="s">
        <v>18516</v>
      </c>
    </row>
    <row r="10818" spans="1:13" ht="13.5">
      <c r="A10818" t="s">
        <v>61</v>
      </c>
      <c r="B10818" t="s">
        <v>45380</v>
      </c>
      <c r="C10818" t="s">
        <v>29518</v>
      </c>
      <c r="D10818" t="s">
        <v>29519</v>
      </c>
      <c r="E10818" s="164">
        <v>477</v>
      </c>
      <c r="F10818" s="164">
        <v>440</v>
      </c>
      <c r="G10818" s="165">
        <v>0.92</v>
      </c>
      <c r="H10818" t="s">
        <v>18516</v>
      </c>
      <c r="I10818" s="164">
        <v>191.48</v>
      </c>
      <c r="J10818" s="164">
        <v>631.48</v>
      </c>
      <c r="K10818">
        <v>0</v>
      </c>
      <c r="L10818" t="s">
        <v>18516</v>
      </c>
      <c r="M10818" t="s">
        <v>18516</v>
      </c>
    </row>
    <row r="10819" spans="1:13" ht="13.5">
      <c r="A10819" t="s">
        <v>52</v>
      </c>
      <c r="B10819" t="s">
        <v>45381</v>
      </c>
      <c r="C10819" t="s">
        <v>29518</v>
      </c>
      <c r="D10819" t="s">
        <v>29519</v>
      </c>
      <c r="E10819" t="s">
        <v>18516</v>
      </c>
      <c r="F10819" t="s">
        <v>18516</v>
      </c>
      <c r="G10819" t="s">
        <v>18516</v>
      </c>
      <c r="H10819" t="s">
        <v>18516</v>
      </c>
      <c r="I10819" t="s">
        <v>18516</v>
      </c>
      <c r="J10819" t="s">
        <v>18516</v>
      </c>
      <c r="K10819" t="s">
        <v>29707</v>
      </c>
      <c r="L10819" t="s">
        <v>18516</v>
      </c>
      <c r="M10819" t="s">
        <v>18516</v>
      </c>
    </row>
    <row r="10820" spans="1:13" ht="13.5">
      <c r="A10820" t="s">
        <v>55</v>
      </c>
      <c r="B10820" t="s">
        <v>45382</v>
      </c>
      <c r="C10820" t="s">
        <v>29518</v>
      </c>
      <c r="D10820" t="s">
        <v>29519</v>
      </c>
      <c r="E10820" t="s">
        <v>18516</v>
      </c>
      <c r="F10820" t="s">
        <v>18516</v>
      </c>
      <c r="G10820" t="s">
        <v>18516</v>
      </c>
      <c r="H10820" t="s">
        <v>18516</v>
      </c>
      <c r="I10820" t="s">
        <v>18516</v>
      </c>
      <c r="J10820" t="s">
        <v>18516</v>
      </c>
      <c r="K10820" t="s">
        <v>29707</v>
      </c>
      <c r="L10820" t="s">
        <v>18516</v>
      </c>
      <c r="M10820" t="s">
        <v>18516</v>
      </c>
    </row>
    <row r="10821" spans="1:13" ht="13.5">
      <c r="A10821" t="s">
        <v>45383</v>
      </c>
      <c r="B10821" t="s">
        <v>45384</v>
      </c>
      <c r="C10821" t="s">
        <v>29518</v>
      </c>
      <c r="D10821" t="s">
        <v>29519</v>
      </c>
      <c r="E10821" t="s">
        <v>18516</v>
      </c>
      <c r="F10821" t="s">
        <v>18516</v>
      </c>
      <c r="G10821" t="s">
        <v>18516</v>
      </c>
      <c r="H10821" t="s">
        <v>18516</v>
      </c>
      <c r="I10821" t="s">
        <v>18516</v>
      </c>
      <c r="J10821" t="s">
        <v>18516</v>
      </c>
      <c r="K10821" t="s">
        <v>29707</v>
      </c>
      <c r="L10821" t="s">
        <v>18516</v>
      </c>
      <c r="M10821" t="s">
        <v>18516</v>
      </c>
    </row>
    <row r="10822" spans="1:13" ht="13.5">
      <c r="A10822" t="s">
        <v>45385</v>
      </c>
      <c r="B10822" t="s">
        <v>45386</v>
      </c>
      <c r="C10822" t="s">
        <v>29518</v>
      </c>
      <c r="D10822" t="s">
        <v>29519</v>
      </c>
      <c r="E10822" t="s">
        <v>18516</v>
      </c>
      <c r="F10822" t="s">
        <v>18516</v>
      </c>
      <c r="G10822" t="s">
        <v>18516</v>
      </c>
      <c r="H10822" t="s">
        <v>18516</v>
      </c>
      <c r="I10822" t="s">
        <v>18516</v>
      </c>
      <c r="J10822" t="s">
        <v>18516</v>
      </c>
      <c r="K10822" t="s">
        <v>29707</v>
      </c>
      <c r="L10822" t="s">
        <v>18516</v>
      </c>
      <c r="M10822" t="s">
        <v>18516</v>
      </c>
    </row>
    <row r="10823" spans="1:13" ht="13.5">
      <c r="A10823" t="s">
        <v>800</v>
      </c>
      <c r="B10823" t="s">
        <v>45387</v>
      </c>
      <c r="C10823" t="s">
        <v>29518</v>
      </c>
      <c r="D10823" t="s">
        <v>29519</v>
      </c>
      <c r="E10823" t="s">
        <v>18516</v>
      </c>
      <c r="F10823" t="s">
        <v>18516</v>
      </c>
      <c r="G10823" t="s">
        <v>18516</v>
      </c>
      <c r="H10823" t="s">
        <v>18516</v>
      </c>
      <c r="I10823" t="s">
        <v>18516</v>
      </c>
      <c r="J10823" t="s">
        <v>18516</v>
      </c>
      <c r="K10823" t="s">
        <v>29707</v>
      </c>
      <c r="L10823" t="s">
        <v>18516</v>
      </c>
      <c r="M10823" t="s">
        <v>18516</v>
      </c>
    </row>
    <row r="10824" spans="1:13" ht="13.5">
      <c r="A10824" t="s">
        <v>45388</v>
      </c>
      <c r="B10824" t="s">
        <v>45389</v>
      </c>
      <c r="C10824" t="s">
        <v>29518</v>
      </c>
      <c r="D10824" t="s">
        <v>29519</v>
      </c>
      <c r="E10824" t="s">
        <v>18516</v>
      </c>
      <c r="F10824" t="s">
        <v>18516</v>
      </c>
      <c r="G10824" t="s">
        <v>18516</v>
      </c>
      <c r="H10824" t="s">
        <v>18516</v>
      </c>
      <c r="I10824" t="s">
        <v>18516</v>
      </c>
      <c r="J10824" t="s">
        <v>18516</v>
      </c>
      <c r="K10824" t="s">
        <v>29707</v>
      </c>
      <c r="L10824" t="s">
        <v>18516</v>
      </c>
      <c r="M10824" t="s">
        <v>18516</v>
      </c>
    </row>
    <row r="10825" spans="1:13" ht="13.5">
      <c r="A10825" t="s">
        <v>14103</v>
      </c>
      <c r="B10825" t="s">
        <v>45390</v>
      </c>
      <c r="C10825" t="s">
        <v>29518</v>
      </c>
      <c r="D10825" t="s">
        <v>29519</v>
      </c>
      <c r="E10825" t="s">
        <v>18516</v>
      </c>
      <c r="F10825" t="s">
        <v>18516</v>
      </c>
      <c r="G10825" t="s">
        <v>18516</v>
      </c>
      <c r="H10825" t="s">
        <v>18516</v>
      </c>
      <c r="I10825" t="s">
        <v>18516</v>
      </c>
      <c r="J10825" t="s">
        <v>18516</v>
      </c>
      <c r="K10825" t="s">
        <v>29707</v>
      </c>
      <c r="L10825" t="s">
        <v>18516</v>
      </c>
      <c r="M10825" t="s">
        <v>18516</v>
      </c>
    </row>
    <row r="10826" spans="1:13" ht="13.5">
      <c r="A10826" t="s">
        <v>45391</v>
      </c>
      <c r="B10826" t="s">
        <v>45392</v>
      </c>
      <c r="C10826" t="s">
        <v>29518</v>
      </c>
      <c r="D10826" t="s">
        <v>29519</v>
      </c>
      <c r="E10826" t="s">
        <v>18516</v>
      </c>
      <c r="F10826" t="s">
        <v>18516</v>
      </c>
      <c r="G10826" t="s">
        <v>18516</v>
      </c>
      <c r="H10826" t="s">
        <v>18516</v>
      </c>
      <c r="I10826" t="s">
        <v>18516</v>
      </c>
      <c r="J10826" t="s">
        <v>18516</v>
      </c>
      <c r="K10826" t="s">
        <v>29707</v>
      </c>
      <c r="L10826" t="s">
        <v>18516</v>
      </c>
      <c r="M10826" t="s">
        <v>18516</v>
      </c>
    </row>
    <row r="10827" spans="1:13" ht="13.5">
      <c r="A10827" t="s">
        <v>45393</v>
      </c>
      <c r="B10827" t="s">
        <v>34495</v>
      </c>
      <c r="C10827" t="s">
        <v>29518</v>
      </c>
      <c r="D10827" t="s">
        <v>29519</v>
      </c>
      <c r="E10827" t="s">
        <v>18516</v>
      </c>
      <c r="F10827" t="s">
        <v>18516</v>
      </c>
      <c r="G10827" t="s">
        <v>18516</v>
      </c>
      <c r="H10827" t="s">
        <v>18516</v>
      </c>
      <c r="I10827" t="s">
        <v>18516</v>
      </c>
      <c r="J10827" t="s">
        <v>18516</v>
      </c>
      <c r="K10827" t="s">
        <v>29707</v>
      </c>
      <c r="L10827" t="s">
        <v>18516</v>
      </c>
      <c r="M10827" t="s">
        <v>18516</v>
      </c>
    </row>
    <row r="10828" spans="1:13" ht="13.5">
      <c r="A10828" t="s">
        <v>45394</v>
      </c>
      <c r="B10828" t="s">
        <v>34499</v>
      </c>
      <c r="C10828" t="s">
        <v>29518</v>
      </c>
      <c r="D10828" t="s">
        <v>29519</v>
      </c>
      <c r="E10828" t="s">
        <v>18516</v>
      </c>
      <c r="F10828" t="s">
        <v>18516</v>
      </c>
      <c r="G10828" t="s">
        <v>18516</v>
      </c>
      <c r="H10828" t="s">
        <v>18516</v>
      </c>
      <c r="I10828" t="s">
        <v>18516</v>
      </c>
      <c r="J10828" t="s">
        <v>18516</v>
      </c>
      <c r="K10828" t="s">
        <v>29707</v>
      </c>
      <c r="L10828" t="s">
        <v>18516</v>
      </c>
      <c r="M10828" t="s">
        <v>18516</v>
      </c>
    </row>
    <row r="10829" spans="1:13" ht="13.5">
      <c r="A10829" t="s">
        <v>45395</v>
      </c>
      <c r="B10829" t="s">
        <v>45396</v>
      </c>
      <c r="C10829" t="s">
        <v>29518</v>
      </c>
      <c r="D10829" t="s">
        <v>29519</v>
      </c>
      <c r="E10829" t="s">
        <v>18516</v>
      </c>
      <c r="F10829" t="s">
        <v>18516</v>
      </c>
      <c r="G10829" t="s">
        <v>18516</v>
      </c>
      <c r="H10829" t="s">
        <v>18516</v>
      </c>
      <c r="I10829" t="s">
        <v>18516</v>
      </c>
      <c r="J10829" t="s">
        <v>18516</v>
      </c>
      <c r="K10829" t="s">
        <v>29707</v>
      </c>
      <c r="L10829" t="s">
        <v>18516</v>
      </c>
      <c r="M10829" t="s">
        <v>18516</v>
      </c>
    </row>
    <row r="10830" spans="1:13" ht="13.5">
      <c r="A10830" t="s">
        <v>45397</v>
      </c>
      <c r="B10830" t="s">
        <v>45398</v>
      </c>
      <c r="C10830" t="s">
        <v>29518</v>
      </c>
      <c r="D10830" t="s">
        <v>29519</v>
      </c>
      <c r="E10830" t="s">
        <v>18516</v>
      </c>
      <c r="F10830" t="s">
        <v>18516</v>
      </c>
      <c r="G10830" t="s">
        <v>18516</v>
      </c>
      <c r="H10830" t="s">
        <v>18516</v>
      </c>
      <c r="I10830" t="s">
        <v>18516</v>
      </c>
      <c r="J10830" t="s">
        <v>18516</v>
      </c>
      <c r="K10830" t="s">
        <v>29707</v>
      </c>
      <c r="L10830" t="s">
        <v>18516</v>
      </c>
      <c r="M10830" t="s">
        <v>18516</v>
      </c>
    </row>
    <row r="10831" spans="1:13" ht="13.5">
      <c r="A10831" t="s">
        <v>45399</v>
      </c>
      <c r="B10831" t="s">
        <v>45400</v>
      </c>
      <c r="C10831" t="s">
        <v>29518</v>
      </c>
      <c r="D10831" t="s">
        <v>29519</v>
      </c>
      <c r="E10831" s="164">
        <v>314</v>
      </c>
      <c r="F10831" s="164">
        <v>314</v>
      </c>
      <c r="G10831" t="s">
        <v>18516</v>
      </c>
      <c r="H10831" t="s">
        <v>18516</v>
      </c>
      <c r="I10831" s="164">
        <v>89.63</v>
      </c>
      <c r="J10831" s="164">
        <v>403.63</v>
      </c>
      <c r="K10831">
        <v>2</v>
      </c>
      <c r="L10831" t="s">
        <v>18516</v>
      </c>
      <c r="M10831" t="s">
        <v>18516</v>
      </c>
    </row>
    <row r="10832" spans="1:13" ht="13.5">
      <c r="A10832" t="s">
        <v>45401</v>
      </c>
      <c r="B10832" t="s">
        <v>45402</v>
      </c>
      <c r="C10832" t="s">
        <v>29518</v>
      </c>
      <c r="D10832" t="s">
        <v>29519</v>
      </c>
      <c r="E10832" t="s">
        <v>18516</v>
      </c>
      <c r="F10832" t="s">
        <v>18516</v>
      </c>
      <c r="G10832" t="s">
        <v>18516</v>
      </c>
      <c r="H10832" t="s">
        <v>18516</v>
      </c>
      <c r="I10832" t="s">
        <v>18516</v>
      </c>
      <c r="J10832" t="s">
        <v>18516</v>
      </c>
      <c r="K10832" t="s">
        <v>29707</v>
      </c>
      <c r="L10832" t="s">
        <v>18516</v>
      </c>
      <c r="M10832" t="s">
        <v>18516</v>
      </c>
    </row>
    <row r="10833" spans="1:13" ht="13.5">
      <c r="A10833" t="s">
        <v>45403</v>
      </c>
      <c r="B10833" t="s">
        <v>45404</v>
      </c>
      <c r="C10833" t="s">
        <v>29518</v>
      </c>
      <c r="D10833" t="s">
        <v>29519</v>
      </c>
      <c r="E10833" t="s">
        <v>18516</v>
      </c>
      <c r="F10833" t="s">
        <v>18516</v>
      </c>
      <c r="G10833" t="s">
        <v>18516</v>
      </c>
      <c r="H10833" t="s">
        <v>18516</v>
      </c>
      <c r="I10833" t="s">
        <v>18516</v>
      </c>
      <c r="J10833" t="s">
        <v>18516</v>
      </c>
      <c r="K10833" t="s">
        <v>29707</v>
      </c>
      <c r="L10833" t="s">
        <v>18516</v>
      </c>
      <c r="M10833" t="s">
        <v>18516</v>
      </c>
    </row>
    <row r="10834" spans="1:13" ht="13.5">
      <c r="A10834" t="s">
        <v>45405</v>
      </c>
      <c r="B10834" t="s">
        <v>45406</v>
      </c>
      <c r="C10834" t="s">
        <v>29518</v>
      </c>
      <c r="D10834" t="s">
        <v>29519</v>
      </c>
      <c r="E10834" t="s">
        <v>18516</v>
      </c>
      <c r="F10834" t="s">
        <v>18516</v>
      </c>
      <c r="G10834" t="s">
        <v>18516</v>
      </c>
      <c r="H10834" t="s">
        <v>18516</v>
      </c>
      <c r="I10834" t="s">
        <v>18516</v>
      </c>
      <c r="J10834" t="s">
        <v>18516</v>
      </c>
      <c r="K10834" t="s">
        <v>29707</v>
      </c>
      <c r="L10834" t="s">
        <v>18516</v>
      </c>
      <c r="M10834" t="s">
        <v>18516</v>
      </c>
    </row>
    <row r="10835" spans="1:13" ht="13.5">
      <c r="A10835" t="s">
        <v>2427</v>
      </c>
      <c r="B10835" t="s">
        <v>45407</v>
      </c>
      <c r="C10835" t="s">
        <v>29518</v>
      </c>
      <c r="D10835" t="s">
        <v>29519</v>
      </c>
      <c r="E10835" t="s">
        <v>18516</v>
      </c>
      <c r="F10835" t="s">
        <v>18516</v>
      </c>
      <c r="G10835" t="s">
        <v>18516</v>
      </c>
      <c r="H10835" t="s">
        <v>18516</v>
      </c>
      <c r="I10835" t="s">
        <v>18516</v>
      </c>
      <c r="J10835" t="s">
        <v>18516</v>
      </c>
      <c r="K10835" t="s">
        <v>29707</v>
      </c>
      <c r="L10835" t="s">
        <v>18516</v>
      </c>
      <c r="M10835" t="s">
        <v>18516</v>
      </c>
    </row>
    <row r="10836" spans="1:13" ht="13.5">
      <c r="A10836" t="s">
        <v>45408</v>
      </c>
      <c r="B10836" t="s">
        <v>45409</v>
      </c>
      <c r="C10836" t="s">
        <v>29518</v>
      </c>
      <c r="D10836" t="s">
        <v>29519</v>
      </c>
      <c r="E10836" t="s">
        <v>18516</v>
      </c>
      <c r="F10836" t="s">
        <v>18516</v>
      </c>
      <c r="G10836" t="s">
        <v>18516</v>
      </c>
      <c r="H10836" t="s">
        <v>18516</v>
      </c>
      <c r="I10836" t="s">
        <v>18516</v>
      </c>
      <c r="J10836" t="s">
        <v>18516</v>
      </c>
      <c r="K10836" t="s">
        <v>29707</v>
      </c>
      <c r="L10836" t="s">
        <v>18516</v>
      </c>
      <c r="M10836" t="s">
        <v>18516</v>
      </c>
    </row>
    <row r="10837" spans="1:13" ht="13.5">
      <c r="A10837" t="s">
        <v>45410</v>
      </c>
      <c r="B10837" t="s">
        <v>45411</v>
      </c>
      <c r="C10837" t="s">
        <v>29518</v>
      </c>
      <c r="D10837" t="s">
        <v>29519</v>
      </c>
      <c r="E10837" t="s">
        <v>18516</v>
      </c>
      <c r="F10837" t="s">
        <v>18516</v>
      </c>
      <c r="G10837" t="s">
        <v>18516</v>
      </c>
      <c r="H10837" t="s">
        <v>18516</v>
      </c>
      <c r="I10837" t="s">
        <v>18516</v>
      </c>
      <c r="J10837" t="s">
        <v>18516</v>
      </c>
      <c r="K10837" t="s">
        <v>29707</v>
      </c>
      <c r="L10837" t="s">
        <v>18516</v>
      </c>
      <c r="M10837" t="s">
        <v>18516</v>
      </c>
    </row>
    <row r="10838" spans="1:13" ht="13.5">
      <c r="A10838" t="s">
        <v>45412</v>
      </c>
      <c r="B10838" t="s">
        <v>45411</v>
      </c>
      <c r="C10838" t="s">
        <v>29518</v>
      </c>
      <c r="D10838" t="s">
        <v>29519</v>
      </c>
      <c r="E10838" t="s">
        <v>18516</v>
      </c>
      <c r="F10838" t="s">
        <v>18516</v>
      </c>
      <c r="G10838" t="s">
        <v>18516</v>
      </c>
      <c r="H10838" t="s">
        <v>18516</v>
      </c>
      <c r="I10838" t="s">
        <v>18516</v>
      </c>
      <c r="J10838" t="s">
        <v>18516</v>
      </c>
      <c r="K10838" t="s">
        <v>29707</v>
      </c>
      <c r="L10838" t="s">
        <v>18516</v>
      </c>
      <c r="M10838" t="s">
        <v>18516</v>
      </c>
    </row>
    <row r="10839" spans="1:13" ht="13.5">
      <c r="A10839" t="s">
        <v>45413</v>
      </c>
      <c r="B10839" t="s">
        <v>34493</v>
      </c>
      <c r="C10839" t="s">
        <v>29518</v>
      </c>
      <c r="D10839" t="s">
        <v>29519</v>
      </c>
      <c r="E10839" t="s">
        <v>18516</v>
      </c>
      <c r="F10839" t="s">
        <v>18516</v>
      </c>
      <c r="G10839" t="s">
        <v>18516</v>
      </c>
      <c r="H10839" t="s">
        <v>18516</v>
      </c>
      <c r="I10839" t="s">
        <v>18516</v>
      </c>
      <c r="J10839" t="s">
        <v>18516</v>
      </c>
      <c r="K10839" t="s">
        <v>29707</v>
      </c>
      <c r="L10839" t="s">
        <v>18516</v>
      </c>
      <c r="M10839" t="s">
        <v>18516</v>
      </c>
    </row>
    <row r="10840" spans="1:13" ht="13.5">
      <c r="A10840" t="s">
        <v>45414</v>
      </c>
      <c r="B10840" t="s">
        <v>34497</v>
      </c>
      <c r="C10840" t="s">
        <v>29518</v>
      </c>
      <c r="D10840" t="s">
        <v>29519</v>
      </c>
      <c r="E10840" t="s">
        <v>18516</v>
      </c>
      <c r="F10840" t="s">
        <v>18516</v>
      </c>
      <c r="G10840" t="s">
        <v>18516</v>
      </c>
      <c r="H10840" t="s">
        <v>18516</v>
      </c>
      <c r="I10840" t="s">
        <v>18516</v>
      </c>
      <c r="J10840" t="s">
        <v>18516</v>
      </c>
      <c r="K10840" t="s">
        <v>29707</v>
      </c>
      <c r="L10840" t="s">
        <v>18516</v>
      </c>
      <c r="M10840" t="s">
        <v>18516</v>
      </c>
    </row>
    <row r="10841" spans="1:13" ht="13.5">
      <c r="A10841" t="s">
        <v>45415</v>
      </c>
      <c r="B10841" t="s">
        <v>45416</v>
      </c>
      <c r="C10841" t="s">
        <v>29518</v>
      </c>
      <c r="D10841" t="s">
        <v>29519</v>
      </c>
      <c r="E10841" t="s">
        <v>18516</v>
      </c>
      <c r="F10841" t="s">
        <v>18516</v>
      </c>
      <c r="G10841" t="s">
        <v>18516</v>
      </c>
      <c r="H10841" t="s">
        <v>18516</v>
      </c>
      <c r="I10841" t="s">
        <v>18516</v>
      </c>
      <c r="J10841" t="s">
        <v>18516</v>
      </c>
      <c r="K10841" t="s">
        <v>29707</v>
      </c>
      <c r="L10841" t="s">
        <v>18516</v>
      </c>
      <c r="M10841" t="s">
        <v>18516</v>
      </c>
    </row>
    <row r="10842" spans="1:13" ht="13.5">
      <c r="A10842" t="s">
        <v>45417</v>
      </c>
      <c r="B10842" t="s">
        <v>45418</v>
      </c>
      <c r="C10842" t="s">
        <v>29518</v>
      </c>
      <c r="D10842" t="s">
        <v>29519</v>
      </c>
      <c r="E10842" t="s">
        <v>18516</v>
      </c>
      <c r="F10842" t="s">
        <v>18516</v>
      </c>
      <c r="G10842" t="s">
        <v>18516</v>
      </c>
      <c r="H10842" t="s">
        <v>18516</v>
      </c>
      <c r="I10842" t="s">
        <v>18516</v>
      </c>
      <c r="J10842" t="s">
        <v>18516</v>
      </c>
      <c r="K10842" t="s">
        <v>29707</v>
      </c>
      <c r="L10842" t="s">
        <v>18516</v>
      </c>
      <c r="M10842" t="s">
        <v>18516</v>
      </c>
    </row>
    <row r="10843" spans="1:13" ht="13.5">
      <c r="A10843" t="s">
        <v>45419</v>
      </c>
      <c r="B10843" t="s">
        <v>45420</v>
      </c>
      <c r="C10843" t="s">
        <v>29518</v>
      </c>
      <c r="D10843" t="s">
        <v>29519</v>
      </c>
      <c r="E10843" t="s">
        <v>18516</v>
      </c>
      <c r="F10843" t="s">
        <v>18516</v>
      </c>
      <c r="G10843" t="s">
        <v>18516</v>
      </c>
      <c r="H10843" t="s">
        <v>18516</v>
      </c>
      <c r="I10843" t="s">
        <v>18516</v>
      </c>
      <c r="J10843" t="s">
        <v>18516</v>
      </c>
      <c r="K10843" t="s">
        <v>29707</v>
      </c>
      <c r="L10843" t="s">
        <v>18516</v>
      </c>
      <c r="M10843" t="s">
        <v>18516</v>
      </c>
    </row>
    <row r="10844" spans="1:13" ht="13.5">
      <c r="A10844" t="s">
        <v>45421</v>
      </c>
      <c r="B10844" t="s">
        <v>45422</v>
      </c>
      <c r="C10844" t="s">
        <v>29518</v>
      </c>
      <c r="D10844" t="s">
        <v>29519</v>
      </c>
      <c r="E10844" t="s">
        <v>18516</v>
      </c>
      <c r="F10844" t="s">
        <v>18516</v>
      </c>
      <c r="G10844" t="s">
        <v>18516</v>
      </c>
      <c r="H10844" t="s">
        <v>18516</v>
      </c>
      <c r="I10844" t="s">
        <v>18516</v>
      </c>
      <c r="J10844" t="s">
        <v>18516</v>
      </c>
      <c r="K10844" t="s">
        <v>29707</v>
      </c>
      <c r="L10844" t="s">
        <v>18516</v>
      </c>
      <c r="M10844" t="s">
        <v>18516</v>
      </c>
    </row>
    <row r="10845" spans="1:13" ht="13.5">
      <c r="A10845" t="s">
        <v>45423</v>
      </c>
      <c r="B10845" t="s">
        <v>45424</v>
      </c>
      <c r="C10845" t="s">
        <v>29518</v>
      </c>
      <c r="D10845" t="s">
        <v>29519</v>
      </c>
      <c r="E10845" t="s">
        <v>18516</v>
      </c>
      <c r="F10845" t="s">
        <v>18516</v>
      </c>
      <c r="G10845" t="s">
        <v>18516</v>
      </c>
      <c r="H10845" t="s">
        <v>18516</v>
      </c>
      <c r="I10845" t="s">
        <v>18516</v>
      </c>
      <c r="J10845" t="s">
        <v>18516</v>
      </c>
      <c r="K10845" t="s">
        <v>29707</v>
      </c>
      <c r="L10845" t="s">
        <v>18516</v>
      </c>
      <c r="M10845" t="s">
        <v>18516</v>
      </c>
    </row>
    <row r="10846" spans="1:13" ht="13.5">
      <c r="A10846" t="s">
        <v>45425</v>
      </c>
      <c r="B10846" t="s">
        <v>45426</v>
      </c>
      <c r="C10846" t="s">
        <v>29518</v>
      </c>
      <c r="D10846" t="s">
        <v>29519</v>
      </c>
      <c r="E10846" t="s">
        <v>18516</v>
      </c>
      <c r="F10846" t="s">
        <v>18516</v>
      </c>
      <c r="G10846" t="s">
        <v>18516</v>
      </c>
      <c r="H10846" t="s">
        <v>18516</v>
      </c>
      <c r="I10846" t="s">
        <v>18516</v>
      </c>
      <c r="J10846" t="s">
        <v>18516</v>
      </c>
      <c r="K10846" t="s">
        <v>29707</v>
      </c>
      <c r="L10846" t="s">
        <v>18516</v>
      </c>
      <c r="M10846" t="s">
        <v>18516</v>
      </c>
    </row>
    <row r="10847" spans="1:13" ht="13.5">
      <c r="A10847" t="s">
        <v>2362</v>
      </c>
      <c r="B10847" t="s">
        <v>45427</v>
      </c>
      <c r="C10847" t="s">
        <v>29518</v>
      </c>
      <c r="D10847" t="s">
        <v>29519</v>
      </c>
      <c r="E10847" t="s">
        <v>18516</v>
      </c>
      <c r="F10847" t="s">
        <v>18516</v>
      </c>
      <c r="G10847" t="s">
        <v>18516</v>
      </c>
      <c r="H10847" t="s">
        <v>18516</v>
      </c>
      <c r="I10847" t="s">
        <v>18516</v>
      </c>
      <c r="J10847" t="s">
        <v>18516</v>
      </c>
      <c r="K10847" t="s">
        <v>29707</v>
      </c>
      <c r="L10847" t="s">
        <v>18516</v>
      </c>
      <c r="M10847" t="s">
        <v>18516</v>
      </c>
    </row>
    <row r="10848" spans="1:13" ht="13.5">
      <c r="A10848" t="s">
        <v>45428</v>
      </c>
      <c r="B10848" t="s">
        <v>45429</v>
      </c>
      <c r="C10848" t="s">
        <v>29518</v>
      </c>
      <c r="D10848" t="s">
        <v>29519</v>
      </c>
      <c r="E10848" t="s">
        <v>18516</v>
      </c>
      <c r="F10848" t="s">
        <v>18516</v>
      </c>
      <c r="G10848" t="s">
        <v>18516</v>
      </c>
      <c r="H10848" t="s">
        <v>18516</v>
      </c>
      <c r="I10848" t="s">
        <v>18516</v>
      </c>
      <c r="J10848" t="s">
        <v>18516</v>
      </c>
      <c r="K10848" t="s">
        <v>29707</v>
      </c>
      <c r="L10848" t="s">
        <v>18516</v>
      </c>
      <c r="M10848" t="s">
        <v>18516</v>
      </c>
    </row>
    <row r="10849" spans="1:13" ht="13.5">
      <c r="A10849" t="s">
        <v>9228</v>
      </c>
      <c r="B10849" t="s">
        <v>45430</v>
      </c>
      <c r="C10849" t="s">
        <v>29518</v>
      </c>
      <c r="D10849" t="s">
        <v>29519</v>
      </c>
      <c r="E10849" t="s">
        <v>18516</v>
      </c>
      <c r="F10849" t="s">
        <v>18516</v>
      </c>
      <c r="G10849" t="s">
        <v>18516</v>
      </c>
      <c r="H10849" t="s">
        <v>18516</v>
      </c>
      <c r="I10849" t="s">
        <v>18516</v>
      </c>
      <c r="J10849" t="s">
        <v>18516</v>
      </c>
      <c r="K10849" t="s">
        <v>29707</v>
      </c>
      <c r="L10849" t="s">
        <v>18516</v>
      </c>
      <c r="M10849" t="s">
        <v>18516</v>
      </c>
    </row>
    <row r="10850" spans="1:13" ht="13.5">
      <c r="A10850" t="s">
        <v>14447</v>
      </c>
      <c r="B10850" t="s">
        <v>45431</v>
      </c>
      <c r="C10850" t="s">
        <v>29518</v>
      </c>
      <c r="D10850" t="s">
        <v>29519</v>
      </c>
      <c r="E10850" t="s">
        <v>18516</v>
      </c>
      <c r="F10850" t="s">
        <v>18516</v>
      </c>
      <c r="G10850" t="s">
        <v>18516</v>
      </c>
      <c r="H10850" t="s">
        <v>18516</v>
      </c>
      <c r="I10850" t="s">
        <v>18516</v>
      </c>
      <c r="J10850" t="s">
        <v>18516</v>
      </c>
      <c r="K10850" t="s">
        <v>29707</v>
      </c>
      <c r="L10850" t="s">
        <v>18516</v>
      </c>
      <c r="M10850" t="s">
        <v>18516</v>
      </c>
    </row>
    <row r="10851" spans="1:13" ht="13.5">
      <c r="A10851" t="s">
        <v>6958</v>
      </c>
      <c r="B10851" t="s">
        <v>45432</v>
      </c>
      <c r="C10851" t="s">
        <v>29518</v>
      </c>
      <c r="D10851" t="s">
        <v>29519</v>
      </c>
      <c r="E10851" t="s">
        <v>18516</v>
      </c>
      <c r="F10851" t="s">
        <v>18516</v>
      </c>
      <c r="G10851" t="s">
        <v>18516</v>
      </c>
      <c r="H10851" t="s">
        <v>18516</v>
      </c>
      <c r="I10851" t="s">
        <v>18516</v>
      </c>
      <c r="J10851" t="s">
        <v>18516</v>
      </c>
      <c r="K10851" t="s">
        <v>29707</v>
      </c>
      <c r="L10851" t="s">
        <v>18516</v>
      </c>
      <c r="M10851" t="s">
        <v>18516</v>
      </c>
    </row>
    <row r="10852" spans="1:13" ht="13.5">
      <c r="A10852" t="s">
        <v>45433</v>
      </c>
      <c r="B10852" t="s">
        <v>45434</v>
      </c>
      <c r="C10852" t="s">
        <v>29518</v>
      </c>
      <c r="D10852" t="s">
        <v>29519</v>
      </c>
      <c r="E10852" t="s">
        <v>18516</v>
      </c>
      <c r="F10852" t="s">
        <v>18516</v>
      </c>
      <c r="G10852" t="s">
        <v>18516</v>
      </c>
      <c r="H10852" t="s">
        <v>18516</v>
      </c>
      <c r="I10852" t="s">
        <v>18516</v>
      </c>
      <c r="J10852" t="s">
        <v>18516</v>
      </c>
      <c r="K10852" t="s">
        <v>29707</v>
      </c>
      <c r="L10852" t="s">
        <v>18516</v>
      </c>
      <c r="M10852" t="s">
        <v>18516</v>
      </c>
    </row>
    <row r="10853" spans="1:13" ht="13.5">
      <c r="A10853" t="s">
        <v>45435</v>
      </c>
      <c r="B10853" t="s">
        <v>45436</v>
      </c>
      <c r="C10853" t="s">
        <v>29518</v>
      </c>
      <c r="D10853" t="s">
        <v>29519</v>
      </c>
      <c r="E10853" t="s">
        <v>18516</v>
      </c>
      <c r="F10853" t="s">
        <v>18516</v>
      </c>
      <c r="G10853" t="s">
        <v>18516</v>
      </c>
      <c r="H10853" t="s">
        <v>18516</v>
      </c>
      <c r="I10853" t="s">
        <v>18516</v>
      </c>
      <c r="J10853" t="s">
        <v>18516</v>
      </c>
      <c r="K10853" t="s">
        <v>29707</v>
      </c>
      <c r="L10853" t="s">
        <v>18516</v>
      </c>
      <c r="M10853" t="s">
        <v>18516</v>
      </c>
    </row>
    <row r="10854" spans="1:13" ht="13.5">
      <c r="A10854" t="s">
        <v>45437</v>
      </c>
      <c r="B10854" t="s">
        <v>45438</v>
      </c>
      <c r="C10854" t="s">
        <v>29518</v>
      </c>
      <c r="D10854" t="s">
        <v>29519</v>
      </c>
      <c r="E10854" t="s">
        <v>18516</v>
      </c>
      <c r="F10854" t="s">
        <v>18516</v>
      </c>
      <c r="G10854" t="s">
        <v>18516</v>
      </c>
      <c r="H10854" t="s">
        <v>18516</v>
      </c>
      <c r="I10854" t="s">
        <v>18516</v>
      </c>
      <c r="J10854" t="s">
        <v>18516</v>
      </c>
      <c r="K10854" t="s">
        <v>29707</v>
      </c>
      <c r="L10854" t="s">
        <v>18516</v>
      </c>
      <c r="M10854" t="s">
        <v>18516</v>
      </c>
    </row>
    <row r="10855" spans="1:13" ht="13.5">
      <c r="A10855" t="s">
        <v>6651</v>
      </c>
      <c r="B10855" t="s">
        <v>45439</v>
      </c>
      <c r="C10855" t="s">
        <v>29518</v>
      </c>
      <c r="D10855" t="s">
        <v>29519</v>
      </c>
      <c r="E10855" t="s">
        <v>18516</v>
      </c>
      <c r="F10855" t="s">
        <v>18516</v>
      </c>
      <c r="G10855" t="s">
        <v>18516</v>
      </c>
      <c r="H10855" t="s">
        <v>18516</v>
      </c>
      <c r="I10855" t="s">
        <v>18516</v>
      </c>
      <c r="J10855" t="s">
        <v>18516</v>
      </c>
      <c r="K10855" t="s">
        <v>29707</v>
      </c>
      <c r="L10855" t="s">
        <v>18516</v>
      </c>
      <c r="M10855" t="s">
        <v>18516</v>
      </c>
    </row>
    <row r="10856" spans="1:13" ht="13.5">
      <c r="A10856" t="s">
        <v>67</v>
      </c>
      <c r="B10856" t="s">
        <v>45440</v>
      </c>
      <c r="C10856" t="s">
        <v>29518</v>
      </c>
      <c r="D10856" t="s">
        <v>29519</v>
      </c>
      <c r="E10856" s="164">
        <v>484</v>
      </c>
      <c r="F10856" s="164">
        <v>484</v>
      </c>
      <c r="G10856" t="s">
        <v>18516</v>
      </c>
      <c r="H10856" t="s">
        <v>18516</v>
      </c>
      <c r="I10856" s="164">
        <v>233.69</v>
      </c>
      <c r="J10856" s="164">
        <v>717.69</v>
      </c>
      <c r="K10856">
        <v>0</v>
      </c>
      <c r="L10856" t="s">
        <v>18516</v>
      </c>
      <c r="M10856" t="s">
        <v>18516</v>
      </c>
    </row>
    <row r="10857" spans="1:13" ht="13.5">
      <c r="A10857" t="s">
        <v>37</v>
      </c>
      <c r="B10857" t="s">
        <v>45441</v>
      </c>
      <c r="C10857" t="s">
        <v>29518</v>
      </c>
      <c r="D10857" t="s">
        <v>29519</v>
      </c>
      <c r="E10857" t="s">
        <v>18516</v>
      </c>
      <c r="F10857" t="s">
        <v>18516</v>
      </c>
      <c r="G10857" t="s">
        <v>18516</v>
      </c>
      <c r="H10857" t="s">
        <v>18516</v>
      </c>
      <c r="I10857" t="s">
        <v>18516</v>
      </c>
      <c r="J10857" t="s">
        <v>18516</v>
      </c>
      <c r="K10857" t="s">
        <v>29707</v>
      </c>
      <c r="L10857" t="s">
        <v>18516</v>
      </c>
      <c r="M10857" t="s">
        <v>18516</v>
      </c>
    </row>
    <row r="10858" spans="1:13" ht="13.5">
      <c r="A10858" t="s">
        <v>34</v>
      </c>
      <c r="B10858" t="s">
        <v>45442</v>
      </c>
      <c r="C10858" t="s">
        <v>29518</v>
      </c>
      <c r="D10858" t="s">
        <v>29519</v>
      </c>
      <c r="E10858" t="s">
        <v>18516</v>
      </c>
      <c r="F10858" t="s">
        <v>18516</v>
      </c>
      <c r="G10858" t="s">
        <v>18516</v>
      </c>
      <c r="H10858" t="s">
        <v>18516</v>
      </c>
      <c r="I10858" t="s">
        <v>18516</v>
      </c>
      <c r="J10858" t="s">
        <v>18516</v>
      </c>
      <c r="K10858" t="s">
        <v>29707</v>
      </c>
      <c r="L10858" t="s">
        <v>18516</v>
      </c>
      <c r="M10858" t="s">
        <v>18516</v>
      </c>
    </row>
    <row r="10859" spans="1:13" ht="13.5">
      <c r="A10859" t="s">
        <v>45443</v>
      </c>
      <c r="B10859" t="s">
        <v>45444</v>
      </c>
      <c r="C10859" t="s">
        <v>29518</v>
      </c>
      <c r="D10859" t="s">
        <v>29519</v>
      </c>
      <c r="E10859" t="s">
        <v>18516</v>
      </c>
      <c r="F10859" t="s">
        <v>18516</v>
      </c>
      <c r="G10859" t="s">
        <v>18516</v>
      </c>
      <c r="H10859" t="s">
        <v>18516</v>
      </c>
      <c r="I10859" t="s">
        <v>18516</v>
      </c>
      <c r="J10859" t="s">
        <v>18516</v>
      </c>
      <c r="K10859" t="s">
        <v>29707</v>
      </c>
      <c r="L10859" t="s">
        <v>18516</v>
      </c>
      <c r="M10859" t="s">
        <v>18516</v>
      </c>
    </row>
    <row r="10860" spans="1:13" ht="13.5">
      <c r="A10860" t="s">
        <v>45445</v>
      </c>
      <c r="B10860" t="s">
        <v>45446</v>
      </c>
      <c r="C10860" t="s">
        <v>29518</v>
      </c>
      <c r="D10860" t="s">
        <v>29519</v>
      </c>
      <c r="E10860" t="s">
        <v>18516</v>
      </c>
      <c r="F10860" t="s">
        <v>18516</v>
      </c>
      <c r="G10860" t="s">
        <v>18516</v>
      </c>
      <c r="H10860" t="s">
        <v>18516</v>
      </c>
      <c r="I10860" t="s">
        <v>18516</v>
      </c>
      <c r="J10860" t="s">
        <v>18516</v>
      </c>
      <c r="K10860" t="s">
        <v>29707</v>
      </c>
      <c r="L10860" t="s">
        <v>18516</v>
      </c>
      <c r="M10860" t="s">
        <v>18516</v>
      </c>
    </row>
    <row r="10861" spans="1:13" ht="13.5">
      <c r="A10861" t="s">
        <v>45447</v>
      </c>
      <c r="B10861" t="s">
        <v>45448</v>
      </c>
      <c r="C10861" t="s">
        <v>29518</v>
      </c>
      <c r="D10861" t="s">
        <v>29519</v>
      </c>
      <c r="E10861" t="s">
        <v>18516</v>
      </c>
      <c r="F10861" t="s">
        <v>18516</v>
      </c>
      <c r="G10861" t="s">
        <v>18516</v>
      </c>
      <c r="H10861" t="s">
        <v>18516</v>
      </c>
      <c r="I10861" t="s">
        <v>18516</v>
      </c>
      <c r="J10861" t="s">
        <v>18516</v>
      </c>
      <c r="K10861" t="s">
        <v>29707</v>
      </c>
      <c r="L10861" t="s">
        <v>18516</v>
      </c>
      <c r="M10861" t="s">
        <v>18516</v>
      </c>
    </row>
    <row r="10862" spans="1:13" ht="13.5">
      <c r="A10862" t="s">
        <v>45449</v>
      </c>
      <c r="B10862" t="s">
        <v>45450</v>
      </c>
      <c r="C10862" t="s">
        <v>29518</v>
      </c>
      <c r="D10862" t="s">
        <v>29519</v>
      </c>
      <c r="E10862" t="s">
        <v>18516</v>
      </c>
      <c r="F10862" t="s">
        <v>18516</v>
      </c>
      <c r="G10862" t="s">
        <v>18516</v>
      </c>
      <c r="H10862" t="s">
        <v>18516</v>
      </c>
      <c r="I10862" t="s">
        <v>18516</v>
      </c>
      <c r="J10862" t="s">
        <v>18516</v>
      </c>
      <c r="K10862" t="s">
        <v>29707</v>
      </c>
      <c r="L10862" t="s">
        <v>18516</v>
      </c>
      <c r="M10862" t="s">
        <v>18516</v>
      </c>
    </row>
    <row r="10863" spans="1:13" ht="13.5">
      <c r="A10863" t="s">
        <v>45451</v>
      </c>
      <c r="B10863" t="s">
        <v>45452</v>
      </c>
      <c r="C10863" t="s">
        <v>29518</v>
      </c>
      <c r="D10863" t="s">
        <v>29519</v>
      </c>
      <c r="E10863" t="s">
        <v>18516</v>
      </c>
      <c r="F10863" t="s">
        <v>18516</v>
      </c>
      <c r="G10863" t="s">
        <v>18516</v>
      </c>
      <c r="H10863" t="s">
        <v>18516</v>
      </c>
      <c r="I10863" t="s">
        <v>18516</v>
      </c>
      <c r="J10863" t="s">
        <v>18516</v>
      </c>
      <c r="K10863" t="s">
        <v>29707</v>
      </c>
      <c r="L10863" t="s">
        <v>18516</v>
      </c>
      <c r="M10863" t="s">
        <v>18516</v>
      </c>
    </row>
    <row r="10864" spans="1:13" ht="13.5">
      <c r="A10864" t="s">
        <v>45453</v>
      </c>
      <c r="B10864" t="s">
        <v>45454</v>
      </c>
      <c r="C10864" t="s">
        <v>29518</v>
      </c>
      <c r="D10864" t="s">
        <v>29519</v>
      </c>
      <c r="E10864" t="s">
        <v>18516</v>
      </c>
      <c r="F10864" t="s">
        <v>18516</v>
      </c>
      <c r="G10864" t="s">
        <v>18516</v>
      </c>
      <c r="H10864" t="s">
        <v>18516</v>
      </c>
      <c r="I10864" t="s">
        <v>18516</v>
      </c>
      <c r="J10864" t="s">
        <v>18516</v>
      </c>
      <c r="K10864" t="s">
        <v>29707</v>
      </c>
      <c r="L10864" t="s">
        <v>18516</v>
      </c>
      <c r="M10864" t="s">
        <v>18516</v>
      </c>
    </row>
    <row r="10865" spans="1:13" ht="13.5">
      <c r="A10865" t="s">
        <v>45455</v>
      </c>
      <c r="B10865" t="s">
        <v>45456</v>
      </c>
      <c r="C10865" t="s">
        <v>29518</v>
      </c>
      <c r="D10865" t="s">
        <v>29519</v>
      </c>
      <c r="E10865" t="s">
        <v>18516</v>
      </c>
      <c r="F10865" t="s">
        <v>18516</v>
      </c>
      <c r="G10865" t="s">
        <v>18516</v>
      </c>
      <c r="H10865" t="s">
        <v>18516</v>
      </c>
      <c r="I10865" t="s">
        <v>18516</v>
      </c>
      <c r="J10865" t="s">
        <v>18516</v>
      </c>
      <c r="K10865" t="s">
        <v>29707</v>
      </c>
      <c r="L10865" t="s">
        <v>18516</v>
      </c>
      <c r="M10865" t="s">
        <v>18516</v>
      </c>
    </row>
    <row r="10866" spans="1:13" ht="13.5">
      <c r="A10866" t="s">
        <v>45457</v>
      </c>
      <c r="B10866" t="s">
        <v>45458</v>
      </c>
      <c r="C10866" t="s">
        <v>29518</v>
      </c>
      <c r="D10866" t="s">
        <v>29519</v>
      </c>
      <c r="E10866" t="s">
        <v>18516</v>
      </c>
      <c r="F10866" t="s">
        <v>18516</v>
      </c>
      <c r="G10866" t="s">
        <v>18516</v>
      </c>
      <c r="H10866" t="s">
        <v>18516</v>
      </c>
      <c r="I10866" t="s">
        <v>18516</v>
      </c>
      <c r="J10866" t="s">
        <v>18516</v>
      </c>
      <c r="K10866" t="s">
        <v>29707</v>
      </c>
      <c r="L10866" t="s">
        <v>18516</v>
      </c>
      <c r="M10866" t="s">
        <v>18516</v>
      </c>
    </row>
    <row r="10867" spans="1:13" ht="13.5">
      <c r="A10867" t="s">
        <v>2410</v>
      </c>
      <c r="B10867" t="s">
        <v>45459</v>
      </c>
      <c r="C10867" t="s">
        <v>29518</v>
      </c>
      <c r="D10867" t="s">
        <v>29519</v>
      </c>
      <c r="E10867" t="s">
        <v>18516</v>
      </c>
      <c r="F10867" t="s">
        <v>18516</v>
      </c>
      <c r="G10867" t="s">
        <v>18516</v>
      </c>
      <c r="H10867" t="s">
        <v>18516</v>
      </c>
      <c r="I10867" t="s">
        <v>18516</v>
      </c>
      <c r="J10867" t="s">
        <v>18516</v>
      </c>
      <c r="K10867" t="s">
        <v>29707</v>
      </c>
      <c r="L10867" t="s">
        <v>18516</v>
      </c>
      <c r="M10867" t="s">
        <v>18516</v>
      </c>
    </row>
    <row r="10868" spans="1:13" ht="13.5">
      <c r="A10868" t="s">
        <v>45460</v>
      </c>
      <c r="B10868" t="s">
        <v>45461</v>
      </c>
      <c r="C10868" t="s">
        <v>29518</v>
      </c>
      <c r="D10868" t="s">
        <v>29519</v>
      </c>
      <c r="E10868" t="s">
        <v>18516</v>
      </c>
      <c r="F10868" t="s">
        <v>18516</v>
      </c>
      <c r="G10868" t="s">
        <v>18516</v>
      </c>
      <c r="H10868" t="s">
        <v>18516</v>
      </c>
      <c r="I10868" t="s">
        <v>18516</v>
      </c>
      <c r="J10868" t="s">
        <v>18516</v>
      </c>
      <c r="K10868" t="s">
        <v>29707</v>
      </c>
      <c r="L10868" t="s">
        <v>18516</v>
      </c>
      <c r="M10868" t="s">
        <v>18516</v>
      </c>
    </row>
    <row r="10869" spans="1:13" ht="13.5">
      <c r="A10869" t="s">
        <v>2395</v>
      </c>
      <c r="B10869" t="s">
        <v>45462</v>
      </c>
      <c r="C10869" t="s">
        <v>29518</v>
      </c>
      <c r="D10869" t="s">
        <v>29519</v>
      </c>
      <c r="E10869" t="s">
        <v>18516</v>
      </c>
      <c r="F10869" t="s">
        <v>18516</v>
      </c>
      <c r="G10869" t="s">
        <v>18516</v>
      </c>
      <c r="H10869" t="s">
        <v>18516</v>
      </c>
      <c r="I10869" t="s">
        <v>18516</v>
      </c>
      <c r="J10869" t="s">
        <v>18516</v>
      </c>
      <c r="K10869" t="s">
        <v>29707</v>
      </c>
      <c r="L10869" t="s">
        <v>18516</v>
      </c>
      <c r="M10869" t="s">
        <v>18516</v>
      </c>
    </row>
    <row r="10870" spans="1:13" ht="13.5">
      <c r="A10870" t="s">
        <v>3781</v>
      </c>
      <c r="B10870" t="s">
        <v>45463</v>
      </c>
      <c r="C10870" t="s">
        <v>29518</v>
      </c>
      <c r="D10870" t="s">
        <v>29519</v>
      </c>
      <c r="E10870" t="s">
        <v>18516</v>
      </c>
      <c r="F10870" t="s">
        <v>18516</v>
      </c>
      <c r="G10870" t="s">
        <v>18516</v>
      </c>
      <c r="H10870" t="s">
        <v>18516</v>
      </c>
      <c r="I10870" t="s">
        <v>18516</v>
      </c>
      <c r="J10870" t="s">
        <v>18516</v>
      </c>
      <c r="K10870" t="s">
        <v>29707</v>
      </c>
      <c r="L10870" t="s">
        <v>18516</v>
      </c>
      <c r="M10870" t="s">
        <v>18516</v>
      </c>
    </row>
    <row r="10871" spans="1:13" ht="13.5">
      <c r="A10871" t="s">
        <v>806</v>
      </c>
      <c r="B10871" t="s">
        <v>45464</v>
      </c>
      <c r="C10871" t="s">
        <v>29518</v>
      </c>
      <c r="D10871" t="s">
        <v>29519</v>
      </c>
      <c r="E10871" t="s">
        <v>18516</v>
      </c>
      <c r="F10871" t="s">
        <v>18516</v>
      </c>
      <c r="G10871" t="s">
        <v>18516</v>
      </c>
      <c r="H10871" t="s">
        <v>18516</v>
      </c>
      <c r="I10871" t="s">
        <v>18516</v>
      </c>
      <c r="J10871" t="s">
        <v>18516</v>
      </c>
      <c r="K10871" t="s">
        <v>29707</v>
      </c>
      <c r="L10871" t="s">
        <v>18516</v>
      </c>
      <c r="M10871" t="s">
        <v>18516</v>
      </c>
    </row>
    <row r="10872" spans="1:13" ht="13.5">
      <c r="A10872" t="s">
        <v>809</v>
      </c>
      <c r="B10872" t="s">
        <v>45465</v>
      </c>
      <c r="C10872" t="s">
        <v>29518</v>
      </c>
      <c r="D10872" t="s">
        <v>29519</v>
      </c>
      <c r="E10872" t="s">
        <v>18516</v>
      </c>
      <c r="F10872" t="s">
        <v>18516</v>
      </c>
      <c r="G10872" t="s">
        <v>18516</v>
      </c>
      <c r="H10872" t="s">
        <v>18516</v>
      </c>
      <c r="I10872" t="s">
        <v>18516</v>
      </c>
      <c r="J10872" t="s">
        <v>18516</v>
      </c>
      <c r="K10872" t="s">
        <v>29707</v>
      </c>
      <c r="L10872" t="s">
        <v>18516</v>
      </c>
      <c r="M10872" t="s">
        <v>18516</v>
      </c>
    </row>
    <row r="10873" spans="1:13" ht="13.5">
      <c r="A10873" t="s">
        <v>14094</v>
      </c>
      <c r="B10873" t="s">
        <v>45466</v>
      </c>
      <c r="C10873" t="s">
        <v>29518</v>
      </c>
      <c r="D10873" t="s">
        <v>29519</v>
      </c>
      <c r="E10873" t="s">
        <v>18516</v>
      </c>
      <c r="F10873" t="s">
        <v>18516</v>
      </c>
      <c r="G10873" t="s">
        <v>18516</v>
      </c>
      <c r="H10873" t="s">
        <v>18516</v>
      </c>
      <c r="I10873" t="s">
        <v>18516</v>
      </c>
      <c r="J10873" t="s">
        <v>18516</v>
      </c>
      <c r="K10873" t="s">
        <v>29707</v>
      </c>
      <c r="L10873" t="s">
        <v>18516</v>
      </c>
      <c r="M10873" t="s">
        <v>18516</v>
      </c>
    </row>
    <row r="10874" spans="1:13" ht="13.5">
      <c r="A10874" t="s">
        <v>45467</v>
      </c>
      <c r="B10874" t="s">
        <v>45468</v>
      </c>
      <c r="C10874" t="s">
        <v>29518</v>
      </c>
      <c r="D10874" t="s">
        <v>29519</v>
      </c>
      <c r="E10874" t="s">
        <v>18516</v>
      </c>
      <c r="F10874" t="s">
        <v>18516</v>
      </c>
      <c r="G10874" t="s">
        <v>18516</v>
      </c>
      <c r="H10874" t="s">
        <v>18516</v>
      </c>
      <c r="I10874" t="s">
        <v>18516</v>
      </c>
      <c r="J10874" t="s">
        <v>18516</v>
      </c>
      <c r="K10874" t="s">
        <v>29707</v>
      </c>
      <c r="L10874" t="s">
        <v>18516</v>
      </c>
      <c r="M10874" t="s">
        <v>18516</v>
      </c>
    </row>
    <row r="10875" spans="1:13" ht="13.5">
      <c r="A10875" t="s">
        <v>45469</v>
      </c>
      <c r="B10875" t="s">
        <v>45470</v>
      </c>
      <c r="C10875" t="s">
        <v>29518</v>
      </c>
      <c r="D10875" t="s">
        <v>29519</v>
      </c>
      <c r="E10875" t="s">
        <v>18516</v>
      </c>
      <c r="F10875" t="s">
        <v>18516</v>
      </c>
      <c r="G10875" t="s">
        <v>18516</v>
      </c>
      <c r="H10875" t="s">
        <v>18516</v>
      </c>
      <c r="I10875" t="s">
        <v>18516</v>
      </c>
      <c r="J10875" t="s">
        <v>18516</v>
      </c>
      <c r="K10875" t="s">
        <v>29707</v>
      </c>
      <c r="L10875" t="s">
        <v>18516</v>
      </c>
      <c r="M10875" t="s">
        <v>18516</v>
      </c>
    </row>
    <row r="10876" spans="1:13" ht="13.5">
      <c r="A10876" t="s">
        <v>7100</v>
      </c>
      <c r="B10876" t="s">
        <v>45471</v>
      </c>
      <c r="C10876" t="s">
        <v>29518</v>
      </c>
      <c r="D10876" t="s">
        <v>29519</v>
      </c>
      <c r="E10876" t="s">
        <v>18516</v>
      </c>
      <c r="F10876" t="s">
        <v>18516</v>
      </c>
      <c r="G10876" t="s">
        <v>18516</v>
      </c>
      <c r="H10876" t="s">
        <v>18516</v>
      </c>
      <c r="I10876" t="s">
        <v>18516</v>
      </c>
      <c r="J10876" t="s">
        <v>18516</v>
      </c>
      <c r="K10876" t="s">
        <v>29707</v>
      </c>
      <c r="L10876" t="s">
        <v>18516</v>
      </c>
      <c r="M10876" t="s">
        <v>18516</v>
      </c>
    </row>
    <row r="10877" spans="1:13" ht="13.5">
      <c r="A10877" t="s">
        <v>7097</v>
      </c>
      <c r="B10877" t="s">
        <v>45472</v>
      </c>
      <c r="C10877" t="s">
        <v>29518</v>
      </c>
      <c r="D10877" t="s">
        <v>29519</v>
      </c>
      <c r="E10877" t="s">
        <v>18516</v>
      </c>
      <c r="F10877" t="s">
        <v>18516</v>
      </c>
      <c r="G10877" t="s">
        <v>18516</v>
      </c>
      <c r="H10877" t="s">
        <v>18516</v>
      </c>
      <c r="I10877" t="s">
        <v>18516</v>
      </c>
      <c r="J10877" t="s">
        <v>18516</v>
      </c>
      <c r="K10877" t="s">
        <v>29707</v>
      </c>
      <c r="L10877" t="s">
        <v>18516</v>
      </c>
      <c r="M10877" t="s">
        <v>18516</v>
      </c>
    </row>
    <row r="10878" spans="1:13" ht="13.5">
      <c r="A10878" t="s">
        <v>45473</v>
      </c>
      <c r="B10878" t="s">
        <v>45474</v>
      </c>
      <c r="C10878" t="s">
        <v>29518</v>
      </c>
      <c r="D10878" t="s">
        <v>29519</v>
      </c>
      <c r="E10878" t="s">
        <v>18516</v>
      </c>
      <c r="F10878" t="s">
        <v>18516</v>
      </c>
      <c r="G10878" t="s">
        <v>18516</v>
      </c>
      <c r="H10878" t="s">
        <v>18516</v>
      </c>
      <c r="I10878" t="s">
        <v>18516</v>
      </c>
      <c r="J10878" t="s">
        <v>18516</v>
      </c>
      <c r="K10878" t="s">
        <v>29707</v>
      </c>
      <c r="L10878" t="s">
        <v>18516</v>
      </c>
      <c r="M10878" t="s">
        <v>18516</v>
      </c>
    </row>
    <row r="10879" spans="1:13" ht="13.5">
      <c r="A10879" t="s">
        <v>45475</v>
      </c>
      <c r="B10879" t="s">
        <v>45476</v>
      </c>
      <c r="C10879" t="s">
        <v>29518</v>
      </c>
      <c r="D10879" t="s">
        <v>29519</v>
      </c>
      <c r="E10879" t="s">
        <v>18516</v>
      </c>
      <c r="F10879" t="s">
        <v>18516</v>
      </c>
      <c r="G10879" t="s">
        <v>18516</v>
      </c>
      <c r="H10879" t="s">
        <v>18516</v>
      </c>
      <c r="I10879" t="s">
        <v>18516</v>
      </c>
      <c r="J10879" t="s">
        <v>18516</v>
      </c>
      <c r="K10879" t="s">
        <v>29707</v>
      </c>
      <c r="L10879" t="s">
        <v>18516</v>
      </c>
      <c r="M10879" t="s">
        <v>18516</v>
      </c>
    </row>
    <row r="10880" spans="1:13" ht="13.5">
      <c r="A10880" t="s">
        <v>2389</v>
      </c>
      <c r="B10880" t="s">
        <v>45477</v>
      </c>
      <c r="C10880" t="s">
        <v>29518</v>
      </c>
      <c r="D10880" t="s">
        <v>29519</v>
      </c>
      <c r="E10880" t="s">
        <v>18516</v>
      </c>
      <c r="F10880" t="s">
        <v>18516</v>
      </c>
      <c r="G10880" t="s">
        <v>18516</v>
      </c>
      <c r="H10880" t="s">
        <v>18516</v>
      </c>
      <c r="I10880" t="s">
        <v>18516</v>
      </c>
      <c r="J10880" t="s">
        <v>18516</v>
      </c>
      <c r="K10880" t="s">
        <v>29707</v>
      </c>
      <c r="L10880" t="s">
        <v>18516</v>
      </c>
      <c r="M10880" t="s">
        <v>18516</v>
      </c>
    </row>
    <row r="10881" spans="1:13" ht="13.5">
      <c r="A10881" t="s">
        <v>45478</v>
      </c>
      <c r="B10881" t="s">
        <v>45479</v>
      </c>
      <c r="C10881" t="s">
        <v>29518</v>
      </c>
      <c r="D10881" t="s">
        <v>29519</v>
      </c>
      <c r="E10881" s="164">
        <v>314</v>
      </c>
      <c r="F10881" s="164">
        <v>314</v>
      </c>
      <c r="G10881" t="s">
        <v>18516</v>
      </c>
      <c r="H10881" t="s">
        <v>18516</v>
      </c>
      <c r="I10881" s="164">
        <v>89.63</v>
      </c>
      <c r="J10881" s="164">
        <v>403.63</v>
      </c>
      <c r="K10881">
        <v>21</v>
      </c>
      <c r="L10881" t="s">
        <v>18516</v>
      </c>
      <c r="M10881" t="s">
        <v>18516</v>
      </c>
    </row>
    <row r="10882" spans="1:13" ht="13.5">
      <c r="A10882" t="s">
        <v>45480</v>
      </c>
      <c r="B10882" t="s">
        <v>45481</v>
      </c>
      <c r="C10882" t="s">
        <v>29518</v>
      </c>
      <c r="D10882" t="s">
        <v>29519</v>
      </c>
      <c r="E10882" s="164">
        <v>324</v>
      </c>
      <c r="F10882" s="164">
        <v>324</v>
      </c>
      <c r="G10882" t="s">
        <v>18516</v>
      </c>
      <c r="H10882" t="s">
        <v>18516</v>
      </c>
      <c r="I10882" s="164">
        <v>92.05</v>
      </c>
      <c r="J10882" s="164">
        <v>416.05</v>
      </c>
      <c r="K10882">
        <v>21</v>
      </c>
      <c r="L10882" t="s">
        <v>18516</v>
      </c>
      <c r="M10882" t="s">
        <v>18516</v>
      </c>
    </row>
    <row r="10883" spans="1:13" ht="13.5">
      <c r="A10883" t="s">
        <v>45482</v>
      </c>
      <c r="B10883" t="s">
        <v>34295</v>
      </c>
      <c r="C10883" t="s">
        <v>29518</v>
      </c>
      <c r="D10883" t="s">
        <v>29519</v>
      </c>
      <c r="E10883" t="s">
        <v>18516</v>
      </c>
      <c r="F10883" t="s">
        <v>18516</v>
      </c>
      <c r="G10883" t="s">
        <v>18516</v>
      </c>
      <c r="H10883" t="s">
        <v>18516</v>
      </c>
      <c r="I10883" t="s">
        <v>18516</v>
      </c>
      <c r="J10883" t="s">
        <v>18516</v>
      </c>
      <c r="K10883" t="s">
        <v>29707</v>
      </c>
      <c r="L10883" t="s">
        <v>18516</v>
      </c>
      <c r="M10883" t="s">
        <v>18516</v>
      </c>
    </row>
    <row r="10884" spans="1:13" ht="13.5">
      <c r="A10884" t="s">
        <v>45483</v>
      </c>
      <c r="B10884" t="s">
        <v>45484</v>
      </c>
      <c r="C10884" t="s">
        <v>29518</v>
      </c>
      <c r="D10884" t="s">
        <v>29519</v>
      </c>
      <c r="E10884" t="s">
        <v>18516</v>
      </c>
      <c r="F10884" t="s">
        <v>18516</v>
      </c>
      <c r="G10884" t="s">
        <v>18516</v>
      </c>
      <c r="H10884" t="s">
        <v>18516</v>
      </c>
      <c r="I10884" t="s">
        <v>18516</v>
      </c>
      <c r="J10884" t="s">
        <v>18516</v>
      </c>
      <c r="K10884" t="s">
        <v>29707</v>
      </c>
      <c r="L10884" t="s">
        <v>18516</v>
      </c>
      <c r="M10884" t="s">
        <v>18516</v>
      </c>
    </row>
    <row r="10885" spans="1:13" ht="13.5">
      <c r="A10885" t="s">
        <v>8916</v>
      </c>
      <c r="B10885" t="s">
        <v>45485</v>
      </c>
      <c r="C10885" t="s">
        <v>29518</v>
      </c>
      <c r="D10885" t="s">
        <v>29519</v>
      </c>
      <c r="E10885" t="s">
        <v>18516</v>
      </c>
      <c r="F10885" t="s">
        <v>18516</v>
      </c>
      <c r="G10885" t="s">
        <v>18516</v>
      </c>
      <c r="H10885" t="s">
        <v>18516</v>
      </c>
      <c r="I10885" t="s">
        <v>18516</v>
      </c>
      <c r="J10885" t="s">
        <v>18516</v>
      </c>
      <c r="K10885" t="s">
        <v>29707</v>
      </c>
      <c r="L10885" t="s">
        <v>18516</v>
      </c>
      <c r="M10885" t="s">
        <v>18516</v>
      </c>
    </row>
    <row r="10886" spans="1:13" ht="13.5">
      <c r="A10886" t="s">
        <v>45486</v>
      </c>
      <c r="B10886" t="s">
        <v>45487</v>
      </c>
      <c r="C10886" t="s">
        <v>29518</v>
      </c>
      <c r="D10886" t="s">
        <v>29519</v>
      </c>
      <c r="E10886" t="s">
        <v>18516</v>
      </c>
      <c r="F10886" t="s">
        <v>18516</v>
      </c>
      <c r="G10886" t="s">
        <v>18516</v>
      </c>
      <c r="H10886" t="s">
        <v>18516</v>
      </c>
      <c r="I10886" t="s">
        <v>18516</v>
      </c>
      <c r="J10886" t="s">
        <v>18516</v>
      </c>
      <c r="K10886" t="s">
        <v>29707</v>
      </c>
      <c r="L10886" t="s">
        <v>18516</v>
      </c>
      <c r="M10886" t="s">
        <v>18516</v>
      </c>
    </row>
    <row r="10887" spans="1:13" ht="13.5">
      <c r="A10887" t="s">
        <v>45488</v>
      </c>
      <c r="B10887" t="s">
        <v>45489</v>
      </c>
      <c r="C10887" t="s">
        <v>29518</v>
      </c>
      <c r="D10887" t="s">
        <v>29519</v>
      </c>
      <c r="E10887" t="s">
        <v>18516</v>
      </c>
      <c r="F10887" t="s">
        <v>18516</v>
      </c>
      <c r="G10887" t="s">
        <v>18516</v>
      </c>
      <c r="H10887" t="s">
        <v>18516</v>
      </c>
      <c r="I10887" t="s">
        <v>18516</v>
      </c>
      <c r="J10887" t="s">
        <v>18516</v>
      </c>
      <c r="K10887" t="s">
        <v>29707</v>
      </c>
      <c r="L10887" t="s">
        <v>18516</v>
      </c>
      <c r="M10887" t="s">
        <v>18516</v>
      </c>
    </row>
    <row r="10888" spans="1:13" ht="13.5">
      <c r="A10888" t="s">
        <v>45490</v>
      </c>
      <c r="B10888" t="s">
        <v>45491</v>
      </c>
      <c r="C10888" t="s">
        <v>29518</v>
      </c>
      <c r="D10888" t="s">
        <v>29519</v>
      </c>
      <c r="E10888" t="s">
        <v>18516</v>
      </c>
      <c r="F10888" t="s">
        <v>18516</v>
      </c>
      <c r="G10888" t="s">
        <v>18516</v>
      </c>
      <c r="H10888" t="s">
        <v>18516</v>
      </c>
      <c r="I10888" t="s">
        <v>18516</v>
      </c>
      <c r="J10888" t="s">
        <v>18516</v>
      </c>
      <c r="K10888" t="s">
        <v>29707</v>
      </c>
      <c r="L10888" t="s">
        <v>18516</v>
      </c>
      <c r="M10888" t="s">
        <v>18516</v>
      </c>
    </row>
    <row r="10889" spans="1:13" ht="13.5">
      <c r="A10889" t="s">
        <v>9030</v>
      </c>
      <c r="B10889" t="s">
        <v>45492</v>
      </c>
      <c r="C10889" t="s">
        <v>29518</v>
      </c>
      <c r="D10889" t="s">
        <v>29519</v>
      </c>
      <c r="E10889" t="s">
        <v>18516</v>
      </c>
      <c r="F10889" t="s">
        <v>18516</v>
      </c>
      <c r="G10889" t="s">
        <v>18516</v>
      </c>
      <c r="H10889" t="s">
        <v>18516</v>
      </c>
      <c r="I10889" t="s">
        <v>18516</v>
      </c>
      <c r="J10889" t="s">
        <v>18516</v>
      </c>
      <c r="K10889" t="s">
        <v>29707</v>
      </c>
      <c r="L10889" t="s">
        <v>18516</v>
      </c>
      <c r="M10889" t="s">
        <v>18516</v>
      </c>
    </row>
    <row r="10890" spans="1:13" ht="13.5">
      <c r="A10890" t="s">
        <v>9021</v>
      </c>
      <c r="B10890" t="s">
        <v>45493</v>
      </c>
      <c r="C10890" t="s">
        <v>29518</v>
      </c>
      <c r="D10890" t="s">
        <v>29519</v>
      </c>
      <c r="E10890" t="s">
        <v>18516</v>
      </c>
      <c r="F10890" t="s">
        <v>18516</v>
      </c>
      <c r="G10890" t="s">
        <v>18516</v>
      </c>
      <c r="H10890" t="s">
        <v>18516</v>
      </c>
      <c r="I10890" t="s">
        <v>18516</v>
      </c>
      <c r="J10890" t="s">
        <v>18516</v>
      </c>
      <c r="K10890" t="s">
        <v>29707</v>
      </c>
      <c r="L10890" t="s">
        <v>18516</v>
      </c>
      <c r="M10890" t="s">
        <v>18516</v>
      </c>
    </row>
    <row r="10891" spans="1:13" ht="13.5">
      <c r="A10891" t="s">
        <v>45494</v>
      </c>
      <c r="B10891" t="s">
        <v>45495</v>
      </c>
      <c r="C10891" t="s">
        <v>29518</v>
      </c>
      <c r="D10891" t="s">
        <v>29519</v>
      </c>
      <c r="E10891" t="s">
        <v>18516</v>
      </c>
      <c r="F10891" t="s">
        <v>18516</v>
      </c>
      <c r="G10891" t="s">
        <v>18516</v>
      </c>
      <c r="H10891" t="s">
        <v>18516</v>
      </c>
      <c r="I10891" t="s">
        <v>18516</v>
      </c>
      <c r="J10891" t="s">
        <v>18516</v>
      </c>
      <c r="K10891" t="s">
        <v>29707</v>
      </c>
      <c r="L10891" t="s">
        <v>18516</v>
      </c>
      <c r="M10891" t="s">
        <v>18516</v>
      </c>
    </row>
    <row r="10892" spans="1:13" ht="13.5">
      <c r="A10892" t="s">
        <v>45496</v>
      </c>
      <c r="B10892" t="s">
        <v>45497</v>
      </c>
      <c r="C10892" t="s">
        <v>29518</v>
      </c>
      <c r="D10892" t="s">
        <v>29519</v>
      </c>
      <c r="E10892" t="s">
        <v>18516</v>
      </c>
      <c r="F10892" t="s">
        <v>18516</v>
      </c>
      <c r="G10892" t="s">
        <v>18516</v>
      </c>
      <c r="H10892" t="s">
        <v>18516</v>
      </c>
      <c r="I10892" t="s">
        <v>18516</v>
      </c>
      <c r="J10892" t="s">
        <v>18516</v>
      </c>
      <c r="K10892" t="s">
        <v>29707</v>
      </c>
      <c r="L10892" t="s">
        <v>18516</v>
      </c>
      <c r="M10892" t="s">
        <v>18516</v>
      </c>
    </row>
    <row r="10893" spans="1:13" ht="13.5">
      <c r="A10893" t="s">
        <v>45498</v>
      </c>
      <c r="B10893" t="s">
        <v>45499</v>
      </c>
      <c r="C10893" t="s">
        <v>29518</v>
      </c>
      <c r="D10893" t="s">
        <v>29519</v>
      </c>
      <c r="E10893" t="s">
        <v>18516</v>
      </c>
      <c r="F10893" t="s">
        <v>18516</v>
      </c>
      <c r="G10893" t="s">
        <v>18516</v>
      </c>
      <c r="H10893" t="s">
        <v>18516</v>
      </c>
      <c r="I10893" t="s">
        <v>18516</v>
      </c>
      <c r="J10893" t="s">
        <v>18516</v>
      </c>
      <c r="K10893" t="s">
        <v>29707</v>
      </c>
      <c r="L10893" t="s">
        <v>18516</v>
      </c>
      <c r="M10893" t="s">
        <v>18516</v>
      </c>
    </row>
    <row r="10894" spans="1:13" ht="13.5">
      <c r="A10894" t="s">
        <v>45500</v>
      </c>
      <c r="B10894" t="s">
        <v>45501</v>
      </c>
      <c r="C10894" t="s">
        <v>29518</v>
      </c>
      <c r="D10894" t="s">
        <v>29519</v>
      </c>
      <c r="E10894" t="s">
        <v>18516</v>
      </c>
      <c r="F10894" t="s">
        <v>18516</v>
      </c>
      <c r="G10894" t="s">
        <v>18516</v>
      </c>
      <c r="H10894" t="s">
        <v>18516</v>
      </c>
      <c r="I10894" t="s">
        <v>18516</v>
      </c>
      <c r="J10894" t="s">
        <v>18516</v>
      </c>
      <c r="K10894" t="s">
        <v>29707</v>
      </c>
      <c r="L10894" t="s">
        <v>18516</v>
      </c>
      <c r="M10894" t="s">
        <v>18516</v>
      </c>
    </row>
    <row r="10895" spans="1:13" ht="13.5">
      <c r="A10895" t="s">
        <v>45502</v>
      </c>
      <c r="B10895" t="s">
        <v>45503</v>
      </c>
      <c r="C10895" t="s">
        <v>29518</v>
      </c>
      <c r="D10895" t="s">
        <v>29519</v>
      </c>
      <c r="E10895" t="s">
        <v>18516</v>
      </c>
      <c r="F10895" t="s">
        <v>18516</v>
      </c>
      <c r="G10895" t="s">
        <v>18516</v>
      </c>
      <c r="H10895" t="s">
        <v>18516</v>
      </c>
      <c r="I10895" t="s">
        <v>18516</v>
      </c>
      <c r="J10895" t="s">
        <v>18516</v>
      </c>
      <c r="K10895" t="s">
        <v>29707</v>
      </c>
      <c r="L10895" t="s">
        <v>18516</v>
      </c>
      <c r="M10895" t="s">
        <v>18516</v>
      </c>
    </row>
    <row r="10896" spans="1:13" ht="13.5">
      <c r="A10896" t="s">
        <v>45504</v>
      </c>
      <c r="B10896" t="s">
        <v>45505</v>
      </c>
      <c r="C10896" t="s">
        <v>29518</v>
      </c>
      <c r="D10896" t="s">
        <v>29519</v>
      </c>
      <c r="E10896" t="s">
        <v>18516</v>
      </c>
      <c r="F10896" t="s">
        <v>18516</v>
      </c>
      <c r="G10896" t="s">
        <v>18516</v>
      </c>
      <c r="H10896" t="s">
        <v>18516</v>
      </c>
      <c r="I10896" t="s">
        <v>18516</v>
      </c>
      <c r="J10896" t="s">
        <v>18516</v>
      </c>
      <c r="K10896" t="s">
        <v>29707</v>
      </c>
      <c r="L10896" t="s">
        <v>18516</v>
      </c>
      <c r="M10896" t="s">
        <v>18516</v>
      </c>
    </row>
    <row r="10897" spans="1:13" ht="13.5">
      <c r="A10897" t="s">
        <v>2629</v>
      </c>
      <c r="B10897" t="s">
        <v>45506</v>
      </c>
      <c r="C10897" t="s">
        <v>29518</v>
      </c>
      <c r="D10897" t="s">
        <v>29519</v>
      </c>
      <c r="E10897" t="s">
        <v>18516</v>
      </c>
      <c r="F10897" t="s">
        <v>18516</v>
      </c>
      <c r="G10897" t="s">
        <v>18516</v>
      </c>
      <c r="H10897" t="s">
        <v>18516</v>
      </c>
      <c r="I10897" t="s">
        <v>18516</v>
      </c>
      <c r="J10897" t="s">
        <v>18516</v>
      </c>
      <c r="K10897" t="s">
        <v>29707</v>
      </c>
      <c r="L10897" t="s">
        <v>18516</v>
      </c>
      <c r="M10897" t="s">
        <v>18516</v>
      </c>
    </row>
    <row r="10898" spans="1:13" ht="13.5">
      <c r="A10898" t="s">
        <v>45507</v>
      </c>
      <c r="B10898" t="s">
        <v>45508</v>
      </c>
      <c r="C10898" t="s">
        <v>29518</v>
      </c>
      <c r="D10898" t="s">
        <v>29519</v>
      </c>
      <c r="E10898" t="s">
        <v>18516</v>
      </c>
      <c r="F10898" t="s">
        <v>18516</v>
      </c>
      <c r="G10898" t="s">
        <v>18516</v>
      </c>
      <c r="H10898" t="s">
        <v>18516</v>
      </c>
      <c r="I10898" t="s">
        <v>18516</v>
      </c>
      <c r="J10898" t="s">
        <v>18516</v>
      </c>
      <c r="K10898" t="s">
        <v>29707</v>
      </c>
      <c r="L10898" t="s">
        <v>18516</v>
      </c>
      <c r="M10898" t="s">
        <v>18516</v>
      </c>
    </row>
    <row r="10899" spans="1:13" ht="13.5">
      <c r="A10899" t="s">
        <v>2377</v>
      </c>
      <c r="B10899" t="s">
        <v>45477</v>
      </c>
      <c r="C10899" t="s">
        <v>29518</v>
      </c>
      <c r="D10899" t="s">
        <v>29519</v>
      </c>
      <c r="E10899" t="s">
        <v>18516</v>
      </c>
      <c r="F10899" t="s">
        <v>18516</v>
      </c>
      <c r="G10899" t="s">
        <v>18516</v>
      </c>
      <c r="H10899" t="s">
        <v>18516</v>
      </c>
      <c r="I10899" t="s">
        <v>18516</v>
      </c>
      <c r="J10899" t="s">
        <v>18516</v>
      </c>
      <c r="K10899" t="s">
        <v>29707</v>
      </c>
      <c r="L10899" t="s">
        <v>18516</v>
      </c>
      <c r="M10899" t="s">
        <v>18516</v>
      </c>
    </row>
    <row r="10900" spans="1:13" ht="13.5">
      <c r="A10900" t="s">
        <v>2374</v>
      </c>
      <c r="B10900" t="s">
        <v>45509</v>
      </c>
      <c r="C10900" t="s">
        <v>29518</v>
      </c>
      <c r="D10900" t="s">
        <v>29519</v>
      </c>
      <c r="E10900" t="s">
        <v>18516</v>
      </c>
      <c r="F10900" t="s">
        <v>18516</v>
      </c>
      <c r="G10900" t="s">
        <v>18516</v>
      </c>
      <c r="H10900" t="s">
        <v>18516</v>
      </c>
      <c r="I10900" t="s">
        <v>18516</v>
      </c>
      <c r="J10900" t="s">
        <v>18516</v>
      </c>
      <c r="K10900" t="s">
        <v>29707</v>
      </c>
      <c r="L10900" t="s">
        <v>18516</v>
      </c>
      <c r="M10900" t="s">
        <v>18516</v>
      </c>
    </row>
    <row r="10901" spans="1:13" ht="13.5">
      <c r="A10901" t="s">
        <v>2380</v>
      </c>
      <c r="B10901" t="s">
        <v>45510</v>
      </c>
      <c r="C10901" t="s">
        <v>29518</v>
      </c>
      <c r="D10901" t="s">
        <v>29519</v>
      </c>
      <c r="E10901" t="s">
        <v>18516</v>
      </c>
      <c r="F10901" t="s">
        <v>18516</v>
      </c>
      <c r="G10901" t="s">
        <v>18516</v>
      </c>
      <c r="H10901" t="s">
        <v>18516</v>
      </c>
      <c r="I10901" t="s">
        <v>18516</v>
      </c>
      <c r="J10901" t="s">
        <v>18516</v>
      </c>
      <c r="K10901" t="s">
        <v>29707</v>
      </c>
      <c r="L10901" t="s">
        <v>18516</v>
      </c>
      <c r="M10901" t="s">
        <v>18516</v>
      </c>
    </row>
    <row r="10902" spans="1:13" ht="13.5">
      <c r="A10902" t="s">
        <v>2353</v>
      </c>
      <c r="B10902" t="s">
        <v>45511</v>
      </c>
      <c r="C10902" t="s">
        <v>29518</v>
      </c>
      <c r="D10902" t="s">
        <v>29519</v>
      </c>
      <c r="E10902" t="s">
        <v>18516</v>
      </c>
      <c r="F10902" t="s">
        <v>18516</v>
      </c>
      <c r="G10902" t="s">
        <v>18516</v>
      </c>
      <c r="H10902" t="s">
        <v>18516</v>
      </c>
      <c r="I10902" t="s">
        <v>18516</v>
      </c>
      <c r="J10902" t="s">
        <v>18516</v>
      </c>
      <c r="K10902" t="s">
        <v>29707</v>
      </c>
      <c r="L10902" t="s">
        <v>18516</v>
      </c>
      <c r="M10902" t="s">
        <v>18516</v>
      </c>
    </row>
    <row r="10903" spans="1:13" ht="13.5">
      <c r="A10903" t="s">
        <v>2356</v>
      </c>
      <c r="B10903" t="s">
        <v>45512</v>
      </c>
      <c r="C10903" t="s">
        <v>29518</v>
      </c>
      <c r="D10903" t="s">
        <v>29519</v>
      </c>
      <c r="E10903" t="s">
        <v>18516</v>
      </c>
      <c r="F10903" t="s">
        <v>18516</v>
      </c>
      <c r="G10903" t="s">
        <v>18516</v>
      </c>
      <c r="H10903" t="s">
        <v>18516</v>
      </c>
      <c r="I10903" t="s">
        <v>18516</v>
      </c>
      <c r="J10903" t="s">
        <v>18516</v>
      </c>
      <c r="K10903" t="s">
        <v>29707</v>
      </c>
      <c r="L10903" t="s">
        <v>18516</v>
      </c>
      <c r="M10903" t="s">
        <v>18516</v>
      </c>
    </row>
    <row r="10904" spans="1:13" ht="13.5">
      <c r="A10904" t="s">
        <v>45513</v>
      </c>
      <c r="B10904" t="s">
        <v>45514</v>
      </c>
      <c r="C10904" t="s">
        <v>29518</v>
      </c>
      <c r="D10904" t="s">
        <v>29519</v>
      </c>
      <c r="E10904" t="s">
        <v>18516</v>
      </c>
      <c r="F10904" t="s">
        <v>18516</v>
      </c>
      <c r="G10904" t="s">
        <v>18516</v>
      </c>
      <c r="H10904" t="s">
        <v>18516</v>
      </c>
      <c r="I10904" t="s">
        <v>18516</v>
      </c>
      <c r="J10904" t="s">
        <v>18516</v>
      </c>
      <c r="K10904" t="s">
        <v>29707</v>
      </c>
      <c r="L10904" t="s">
        <v>18516</v>
      </c>
      <c r="M10904" t="s">
        <v>18516</v>
      </c>
    </row>
    <row r="10905" spans="1:13" ht="13.5">
      <c r="A10905" t="s">
        <v>45515</v>
      </c>
      <c r="B10905" t="s">
        <v>45516</v>
      </c>
      <c r="C10905" t="s">
        <v>29518</v>
      </c>
      <c r="D10905" t="s">
        <v>29519</v>
      </c>
      <c r="E10905" t="s">
        <v>18516</v>
      </c>
      <c r="F10905" t="s">
        <v>18516</v>
      </c>
      <c r="G10905" t="s">
        <v>18516</v>
      </c>
      <c r="H10905" t="s">
        <v>18516</v>
      </c>
      <c r="I10905" t="s">
        <v>18516</v>
      </c>
      <c r="J10905" t="s">
        <v>18516</v>
      </c>
      <c r="K10905" t="s">
        <v>29707</v>
      </c>
      <c r="L10905" t="s">
        <v>18516</v>
      </c>
      <c r="M10905" t="s">
        <v>18516</v>
      </c>
    </row>
    <row r="10906" spans="1:13" ht="13.5">
      <c r="A10906" t="s">
        <v>45517</v>
      </c>
      <c r="B10906" t="s">
        <v>45518</v>
      </c>
      <c r="C10906" t="s">
        <v>29518</v>
      </c>
      <c r="D10906" t="s">
        <v>29519</v>
      </c>
      <c r="E10906" t="s">
        <v>18516</v>
      </c>
      <c r="F10906" t="s">
        <v>18516</v>
      </c>
      <c r="G10906" t="s">
        <v>18516</v>
      </c>
      <c r="H10906" t="s">
        <v>18516</v>
      </c>
      <c r="I10906" t="s">
        <v>18516</v>
      </c>
      <c r="J10906" t="s">
        <v>18516</v>
      </c>
      <c r="K10906" t="s">
        <v>29707</v>
      </c>
      <c r="L10906" t="s">
        <v>18516</v>
      </c>
      <c r="M10906" t="s">
        <v>18516</v>
      </c>
    </row>
    <row r="10907" spans="1:13" ht="13.5">
      <c r="A10907" t="s">
        <v>8853</v>
      </c>
      <c r="B10907" t="s">
        <v>45519</v>
      </c>
      <c r="C10907" t="s">
        <v>29518</v>
      </c>
      <c r="D10907" t="s">
        <v>29519</v>
      </c>
      <c r="E10907" t="s">
        <v>18516</v>
      </c>
      <c r="F10907" t="s">
        <v>18516</v>
      </c>
      <c r="G10907" t="s">
        <v>18516</v>
      </c>
      <c r="H10907" t="s">
        <v>18516</v>
      </c>
      <c r="I10907" t="s">
        <v>18516</v>
      </c>
      <c r="J10907" t="s">
        <v>18516</v>
      </c>
      <c r="K10907" t="s">
        <v>29707</v>
      </c>
      <c r="L10907" t="s">
        <v>18516</v>
      </c>
      <c r="M10907" t="s">
        <v>18516</v>
      </c>
    </row>
    <row r="10908" spans="1:13" ht="13.5">
      <c r="A10908" t="s">
        <v>45520</v>
      </c>
      <c r="B10908" t="s">
        <v>45521</v>
      </c>
      <c r="C10908" t="s">
        <v>29518</v>
      </c>
      <c r="D10908" t="s">
        <v>29519</v>
      </c>
      <c r="E10908" t="s">
        <v>18516</v>
      </c>
      <c r="F10908" t="s">
        <v>18516</v>
      </c>
      <c r="G10908" t="s">
        <v>18516</v>
      </c>
      <c r="H10908" t="s">
        <v>18516</v>
      </c>
      <c r="I10908" t="s">
        <v>18516</v>
      </c>
      <c r="J10908" t="s">
        <v>18516</v>
      </c>
      <c r="K10908" t="s">
        <v>29707</v>
      </c>
      <c r="L10908" t="s">
        <v>18516</v>
      </c>
      <c r="M10908" t="s">
        <v>18516</v>
      </c>
    </row>
    <row r="10909" spans="1:13" ht="13.5">
      <c r="A10909" t="s">
        <v>7320</v>
      </c>
      <c r="B10909" t="s">
        <v>45522</v>
      </c>
      <c r="C10909" t="s">
        <v>29518</v>
      </c>
      <c r="D10909" t="s">
        <v>29519</v>
      </c>
      <c r="E10909" t="s">
        <v>18516</v>
      </c>
      <c r="F10909" t="s">
        <v>18516</v>
      </c>
      <c r="G10909" t="s">
        <v>18516</v>
      </c>
      <c r="H10909" t="s">
        <v>18516</v>
      </c>
      <c r="I10909" t="s">
        <v>18516</v>
      </c>
      <c r="J10909" t="s">
        <v>18516</v>
      </c>
      <c r="K10909" t="s">
        <v>29707</v>
      </c>
      <c r="L10909" t="s">
        <v>18516</v>
      </c>
      <c r="M10909" t="s">
        <v>18516</v>
      </c>
    </row>
    <row r="10910" spans="1:13" ht="13.5">
      <c r="A10910" t="s">
        <v>45523</v>
      </c>
      <c r="B10910" t="s">
        <v>45524</v>
      </c>
      <c r="C10910" t="s">
        <v>29518</v>
      </c>
      <c r="D10910" t="s">
        <v>29519</v>
      </c>
      <c r="E10910" t="s">
        <v>18516</v>
      </c>
      <c r="F10910" t="s">
        <v>18516</v>
      </c>
      <c r="G10910" t="s">
        <v>18516</v>
      </c>
      <c r="H10910" t="s">
        <v>18516</v>
      </c>
      <c r="I10910" t="s">
        <v>18516</v>
      </c>
      <c r="J10910" t="s">
        <v>18516</v>
      </c>
      <c r="K10910" t="s">
        <v>29707</v>
      </c>
      <c r="L10910" t="s">
        <v>18516</v>
      </c>
      <c r="M10910" t="s">
        <v>18516</v>
      </c>
    </row>
    <row r="10911" spans="1:13" ht="13.5">
      <c r="A10911" t="s">
        <v>6964</v>
      </c>
      <c r="B10911" t="s">
        <v>45525</v>
      </c>
      <c r="C10911" t="s">
        <v>29518</v>
      </c>
      <c r="D10911" t="s">
        <v>29519</v>
      </c>
      <c r="E10911" t="s">
        <v>18516</v>
      </c>
      <c r="F10911" t="s">
        <v>18516</v>
      </c>
      <c r="G10911" t="s">
        <v>18516</v>
      </c>
      <c r="H10911" t="s">
        <v>18516</v>
      </c>
      <c r="I10911" t="s">
        <v>18516</v>
      </c>
      <c r="J10911" t="s">
        <v>18516</v>
      </c>
      <c r="K10911" t="s">
        <v>29707</v>
      </c>
      <c r="L10911" t="s">
        <v>18516</v>
      </c>
      <c r="M10911" t="s">
        <v>18516</v>
      </c>
    </row>
    <row r="10912" spans="1:13" ht="13.5">
      <c r="A10912" t="s">
        <v>9488</v>
      </c>
      <c r="B10912" t="s">
        <v>45526</v>
      </c>
      <c r="C10912" t="s">
        <v>29518</v>
      </c>
      <c r="D10912" t="s">
        <v>29519</v>
      </c>
      <c r="E10912" t="s">
        <v>18516</v>
      </c>
      <c r="F10912" t="s">
        <v>18516</v>
      </c>
      <c r="G10912" t="s">
        <v>18516</v>
      </c>
      <c r="H10912" t="s">
        <v>18516</v>
      </c>
      <c r="I10912" t="s">
        <v>18516</v>
      </c>
      <c r="J10912" t="s">
        <v>18516</v>
      </c>
      <c r="K10912" t="s">
        <v>29707</v>
      </c>
      <c r="L10912" t="s">
        <v>18516</v>
      </c>
      <c r="M10912" t="s">
        <v>18516</v>
      </c>
    </row>
    <row r="10913" spans="1:13" ht="13.5">
      <c r="A10913" t="s">
        <v>43</v>
      </c>
      <c r="B10913" t="s">
        <v>45527</v>
      </c>
      <c r="C10913" t="s">
        <v>29518</v>
      </c>
      <c r="D10913" t="s">
        <v>29519</v>
      </c>
      <c r="E10913" t="s">
        <v>18516</v>
      </c>
      <c r="F10913" t="s">
        <v>18516</v>
      </c>
      <c r="G10913" t="s">
        <v>18516</v>
      </c>
      <c r="H10913" t="s">
        <v>18516</v>
      </c>
      <c r="I10913" t="s">
        <v>18516</v>
      </c>
      <c r="J10913" t="s">
        <v>18516</v>
      </c>
      <c r="K10913" t="s">
        <v>29707</v>
      </c>
      <c r="L10913" t="s">
        <v>18516</v>
      </c>
      <c r="M10913" t="s">
        <v>18516</v>
      </c>
    </row>
    <row r="10914" spans="1:13" ht="13.5">
      <c r="A10914" t="s">
        <v>45528</v>
      </c>
      <c r="B10914" t="s">
        <v>45529</v>
      </c>
      <c r="C10914" t="s">
        <v>29518</v>
      </c>
      <c r="D10914" t="s">
        <v>29519</v>
      </c>
      <c r="E10914" t="s">
        <v>18516</v>
      </c>
      <c r="F10914" t="s">
        <v>18516</v>
      </c>
      <c r="G10914" t="s">
        <v>18516</v>
      </c>
      <c r="H10914" t="s">
        <v>18516</v>
      </c>
      <c r="I10914" t="s">
        <v>18516</v>
      </c>
      <c r="J10914" t="s">
        <v>18516</v>
      </c>
      <c r="K10914" t="s">
        <v>29707</v>
      </c>
      <c r="L10914" t="s">
        <v>18516</v>
      </c>
      <c r="M10914" t="s">
        <v>18516</v>
      </c>
    </row>
    <row r="10915" spans="1:13" ht="13.5">
      <c r="A10915" t="s">
        <v>45530</v>
      </c>
      <c r="B10915" t="s">
        <v>45531</v>
      </c>
      <c r="C10915" t="s">
        <v>29518</v>
      </c>
      <c r="D10915" t="s">
        <v>29519</v>
      </c>
      <c r="E10915" t="s">
        <v>18516</v>
      </c>
      <c r="F10915" t="s">
        <v>18516</v>
      </c>
      <c r="G10915" t="s">
        <v>18516</v>
      </c>
      <c r="H10915" t="s">
        <v>18516</v>
      </c>
      <c r="I10915" t="s">
        <v>18516</v>
      </c>
      <c r="J10915" t="s">
        <v>18516</v>
      </c>
      <c r="K10915" t="s">
        <v>29707</v>
      </c>
      <c r="L10915" t="s">
        <v>18516</v>
      </c>
      <c r="M10915" t="s">
        <v>18516</v>
      </c>
    </row>
    <row r="10916" spans="1:13" ht="13.5">
      <c r="A10916" t="s">
        <v>3630</v>
      </c>
      <c r="B10916" t="s">
        <v>45532</v>
      </c>
      <c r="C10916" t="s">
        <v>29518</v>
      </c>
      <c r="D10916" t="s">
        <v>29519</v>
      </c>
      <c r="E10916" t="s">
        <v>18516</v>
      </c>
      <c r="F10916" t="s">
        <v>18516</v>
      </c>
      <c r="G10916" t="s">
        <v>18516</v>
      </c>
      <c r="H10916" t="s">
        <v>18516</v>
      </c>
      <c r="I10916" t="s">
        <v>18516</v>
      </c>
      <c r="J10916" t="s">
        <v>18516</v>
      </c>
      <c r="K10916" t="s">
        <v>29707</v>
      </c>
      <c r="L10916" t="s">
        <v>18516</v>
      </c>
      <c r="M10916" t="s">
        <v>18516</v>
      </c>
    </row>
    <row r="10917" spans="1:13" ht="13.5">
      <c r="A10917" t="s">
        <v>3633</v>
      </c>
      <c r="B10917" t="s">
        <v>45533</v>
      </c>
      <c r="C10917" t="s">
        <v>29518</v>
      </c>
      <c r="D10917" t="s">
        <v>29519</v>
      </c>
      <c r="E10917" t="s">
        <v>18516</v>
      </c>
      <c r="F10917" t="s">
        <v>18516</v>
      </c>
      <c r="G10917" t="s">
        <v>18516</v>
      </c>
      <c r="H10917" t="s">
        <v>18516</v>
      </c>
      <c r="I10917" t="s">
        <v>18516</v>
      </c>
      <c r="J10917" t="s">
        <v>18516</v>
      </c>
      <c r="K10917" t="s">
        <v>29707</v>
      </c>
      <c r="L10917" t="s">
        <v>18516</v>
      </c>
      <c r="M10917" t="s">
        <v>18516</v>
      </c>
    </row>
    <row r="10918" spans="1:13" ht="13.5">
      <c r="A10918" t="s">
        <v>11007</v>
      </c>
      <c r="B10918" t="s">
        <v>45534</v>
      </c>
      <c r="C10918" t="s">
        <v>29518</v>
      </c>
      <c r="D10918" t="s">
        <v>29519</v>
      </c>
      <c r="E10918" t="s">
        <v>18516</v>
      </c>
      <c r="F10918" t="s">
        <v>18516</v>
      </c>
      <c r="G10918" t="s">
        <v>18516</v>
      </c>
      <c r="H10918" t="s">
        <v>18516</v>
      </c>
      <c r="I10918" t="s">
        <v>18516</v>
      </c>
      <c r="J10918" t="s">
        <v>18516</v>
      </c>
      <c r="K10918" t="s">
        <v>29707</v>
      </c>
      <c r="L10918" t="s">
        <v>18516</v>
      </c>
      <c r="M10918" t="s">
        <v>18516</v>
      </c>
    </row>
    <row r="10919" spans="1:13" ht="13.5">
      <c r="A10919" t="s">
        <v>3778</v>
      </c>
      <c r="B10919" t="s">
        <v>45535</v>
      </c>
      <c r="C10919" t="s">
        <v>29518</v>
      </c>
      <c r="D10919" t="s">
        <v>29519</v>
      </c>
      <c r="E10919" t="s">
        <v>18516</v>
      </c>
      <c r="F10919" t="s">
        <v>18516</v>
      </c>
      <c r="G10919" t="s">
        <v>18516</v>
      </c>
      <c r="H10919" t="s">
        <v>18516</v>
      </c>
      <c r="I10919" t="s">
        <v>18516</v>
      </c>
      <c r="J10919" t="s">
        <v>18516</v>
      </c>
      <c r="K10919" t="s">
        <v>29707</v>
      </c>
      <c r="L10919" t="s">
        <v>18516</v>
      </c>
      <c r="M10919" t="s">
        <v>18516</v>
      </c>
    </row>
    <row r="10920" spans="1:13" ht="13.5">
      <c r="A10920" t="s">
        <v>803</v>
      </c>
      <c r="B10920" t="s">
        <v>45536</v>
      </c>
      <c r="C10920" t="s">
        <v>29518</v>
      </c>
      <c r="D10920" t="s">
        <v>29519</v>
      </c>
      <c r="E10920" t="s">
        <v>18516</v>
      </c>
      <c r="F10920" t="s">
        <v>18516</v>
      </c>
      <c r="G10920" t="s">
        <v>18516</v>
      </c>
      <c r="H10920" t="s">
        <v>18516</v>
      </c>
      <c r="I10920" t="s">
        <v>18516</v>
      </c>
      <c r="J10920" t="s">
        <v>18516</v>
      </c>
      <c r="K10920" t="s">
        <v>29707</v>
      </c>
      <c r="L10920" t="s">
        <v>18516</v>
      </c>
      <c r="M10920" t="s">
        <v>18516</v>
      </c>
    </row>
    <row r="10921" spans="1:13" ht="13.5">
      <c r="A10921" t="s">
        <v>8901</v>
      </c>
      <c r="B10921" t="s">
        <v>45537</v>
      </c>
      <c r="C10921" t="s">
        <v>29518</v>
      </c>
      <c r="D10921" t="s">
        <v>29519</v>
      </c>
      <c r="E10921" t="s">
        <v>18516</v>
      </c>
      <c r="F10921" t="s">
        <v>18516</v>
      </c>
      <c r="G10921" t="s">
        <v>18516</v>
      </c>
      <c r="H10921" t="s">
        <v>18516</v>
      </c>
      <c r="I10921" t="s">
        <v>18516</v>
      </c>
      <c r="J10921" t="s">
        <v>18516</v>
      </c>
      <c r="K10921" t="s">
        <v>29707</v>
      </c>
      <c r="L10921" t="s">
        <v>18516</v>
      </c>
      <c r="M10921" t="s">
        <v>18516</v>
      </c>
    </row>
    <row r="10922" spans="1:13" ht="13.5">
      <c r="A10922" t="s">
        <v>7858</v>
      </c>
      <c r="B10922" t="s">
        <v>45538</v>
      </c>
      <c r="C10922" t="s">
        <v>29518</v>
      </c>
      <c r="D10922" t="s">
        <v>29519</v>
      </c>
      <c r="E10922" t="s">
        <v>18516</v>
      </c>
      <c r="F10922" t="s">
        <v>18516</v>
      </c>
      <c r="G10922" t="s">
        <v>18516</v>
      </c>
      <c r="H10922" t="s">
        <v>18516</v>
      </c>
      <c r="I10922" t="s">
        <v>18516</v>
      </c>
      <c r="J10922" t="s">
        <v>18516</v>
      </c>
      <c r="K10922" t="s">
        <v>29707</v>
      </c>
      <c r="L10922" t="s">
        <v>18516</v>
      </c>
      <c r="M10922" t="s">
        <v>18516</v>
      </c>
    </row>
    <row r="10923" spans="1:13" ht="13.5">
      <c r="A10923" t="s">
        <v>45539</v>
      </c>
      <c r="B10923" t="s">
        <v>45540</v>
      </c>
      <c r="C10923" t="s">
        <v>29518</v>
      </c>
      <c r="D10923" t="s">
        <v>29519</v>
      </c>
      <c r="E10923" t="s">
        <v>18516</v>
      </c>
      <c r="F10923" t="s">
        <v>18516</v>
      </c>
      <c r="G10923" t="s">
        <v>18516</v>
      </c>
      <c r="H10923" t="s">
        <v>18516</v>
      </c>
      <c r="I10923" t="s">
        <v>18516</v>
      </c>
      <c r="J10923" t="s">
        <v>18516</v>
      </c>
      <c r="K10923" t="s">
        <v>29707</v>
      </c>
      <c r="L10923" t="s">
        <v>18516</v>
      </c>
      <c r="M10923" t="s">
        <v>18516</v>
      </c>
    </row>
    <row r="10924" spans="1:13" ht="13.5">
      <c r="A10924" t="s">
        <v>3336</v>
      </c>
      <c r="B10924" t="s">
        <v>45541</v>
      </c>
      <c r="C10924" t="s">
        <v>29518</v>
      </c>
      <c r="D10924" t="s">
        <v>29519</v>
      </c>
      <c r="E10924" t="s">
        <v>18516</v>
      </c>
      <c r="F10924" t="s">
        <v>18516</v>
      </c>
      <c r="G10924" t="s">
        <v>18516</v>
      </c>
      <c r="H10924" t="s">
        <v>18516</v>
      </c>
      <c r="I10924" t="s">
        <v>18516</v>
      </c>
      <c r="J10924" t="s">
        <v>18516</v>
      </c>
      <c r="K10924" t="s">
        <v>29707</v>
      </c>
      <c r="L10924" t="s">
        <v>18516</v>
      </c>
      <c r="M10924" t="s">
        <v>18516</v>
      </c>
    </row>
    <row r="10925" spans="1:13" ht="13.5">
      <c r="A10925" t="s">
        <v>2386</v>
      </c>
      <c r="B10925" t="s">
        <v>45542</v>
      </c>
      <c r="C10925" t="s">
        <v>29518</v>
      </c>
      <c r="D10925" t="s">
        <v>29519</v>
      </c>
      <c r="E10925" t="s">
        <v>18516</v>
      </c>
      <c r="F10925" t="s">
        <v>18516</v>
      </c>
      <c r="G10925" t="s">
        <v>18516</v>
      </c>
      <c r="H10925" t="s">
        <v>18516</v>
      </c>
      <c r="I10925" t="s">
        <v>18516</v>
      </c>
      <c r="J10925" t="s">
        <v>18516</v>
      </c>
      <c r="K10925" t="s">
        <v>29707</v>
      </c>
      <c r="L10925" t="s">
        <v>18516</v>
      </c>
      <c r="M10925" t="s">
        <v>18516</v>
      </c>
    </row>
    <row r="10926" spans="1:13" ht="13.5">
      <c r="A10926" t="s">
        <v>2392</v>
      </c>
      <c r="B10926" t="s">
        <v>45543</v>
      </c>
      <c r="C10926" t="s">
        <v>29518</v>
      </c>
      <c r="D10926" t="s">
        <v>29519</v>
      </c>
      <c r="E10926" t="s">
        <v>18516</v>
      </c>
      <c r="F10926" t="s">
        <v>18516</v>
      </c>
      <c r="G10926" t="s">
        <v>18516</v>
      </c>
      <c r="H10926" t="s">
        <v>18516</v>
      </c>
      <c r="I10926" t="s">
        <v>18516</v>
      </c>
      <c r="J10926" t="s">
        <v>18516</v>
      </c>
      <c r="K10926" t="s">
        <v>29707</v>
      </c>
      <c r="L10926" t="s">
        <v>18516</v>
      </c>
      <c r="M10926" t="s">
        <v>18516</v>
      </c>
    </row>
    <row r="10927" spans="1:13" ht="13.5">
      <c r="A10927" t="s">
        <v>10457</v>
      </c>
      <c r="B10927" t="s">
        <v>45544</v>
      </c>
      <c r="C10927" t="s">
        <v>29518</v>
      </c>
      <c r="D10927" t="s">
        <v>29519</v>
      </c>
      <c r="E10927" s="164">
        <v>179</v>
      </c>
      <c r="F10927" s="164">
        <v>170</v>
      </c>
      <c r="G10927" s="165">
        <v>0.94</v>
      </c>
      <c r="H10927" t="s">
        <v>18516</v>
      </c>
      <c r="I10927" s="164">
        <v>49.79</v>
      </c>
      <c r="J10927" s="164">
        <v>219.79</v>
      </c>
      <c r="K10927">
        <v>124</v>
      </c>
      <c r="L10927" t="s">
        <v>18516</v>
      </c>
      <c r="M10927" t="s">
        <v>18516</v>
      </c>
    </row>
    <row r="10928" spans="1:13" ht="13.5">
      <c r="A10928" t="s">
        <v>10454</v>
      </c>
      <c r="B10928" t="s">
        <v>45545</v>
      </c>
      <c r="C10928" t="s">
        <v>29518</v>
      </c>
      <c r="D10928" t="s">
        <v>29519</v>
      </c>
      <c r="E10928" s="164">
        <v>179</v>
      </c>
      <c r="F10928" s="164">
        <v>170</v>
      </c>
      <c r="G10928" s="165">
        <v>0.94</v>
      </c>
      <c r="H10928" t="s">
        <v>18516</v>
      </c>
      <c r="I10928" s="164">
        <v>49.79</v>
      </c>
      <c r="J10928" s="164">
        <v>219.79</v>
      </c>
      <c r="K10928">
        <v>129</v>
      </c>
      <c r="L10928" t="s">
        <v>18516</v>
      </c>
      <c r="M10928" t="s">
        <v>18516</v>
      </c>
    </row>
    <row r="10929" spans="1:13" ht="13.5">
      <c r="A10929" t="s">
        <v>45546</v>
      </c>
      <c r="B10929" t="s">
        <v>34294</v>
      </c>
      <c r="C10929" t="s">
        <v>29518</v>
      </c>
      <c r="D10929" t="s">
        <v>29519</v>
      </c>
      <c r="E10929" t="s">
        <v>18516</v>
      </c>
      <c r="F10929" t="s">
        <v>18516</v>
      </c>
      <c r="G10929" t="s">
        <v>18516</v>
      </c>
      <c r="H10929" t="s">
        <v>18516</v>
      </c>
      <c r="I10929" t="s">
        <v>18516</v>
      </c>
      <c r="J10929" t="s">
        <v>18516</v>
      </c>
      <c r="K10929" t="s">
        <v>29707</v>
      </c>
      <c r="L10929" t="s">
        <v>18516</v>
      </c>
      <c r="M10929" t="s">
        <v>18516</v>
      </c>
    </row>
    <row r="10930" spans="1:13" ht="13.5">
      <c r="A10930" t="s">
        <v>45547</v>
      </c>
      <c r="B10930" t="s">
        <v>45548</v>
      </c>
      <c r="C10930" t="s">
        <v>29518</v>
      </c>
      <c r="D10930" t="s">
        <v>29519</v>
      </c>
      <c r="E10930" t="s">
        <v>18516</v>
      </c>
      <c r="F10930" t="s">
        <v>18516</v>
      </c>
      <c r="G10930" t="s">
        <v>18516</v>
      </c>
      <c r="H10930" t="s">
        <v>18516</v>
      </c>
      <c r="I10930" t="s">
        <v>18516</v>
      </c>
      <c r="J10930" t="s">
        <v>18516</v>
      </c>
      <c r="K10930" t="s">
        <v>29707</v>
      </c>
      <c r="L10930" t="s">
        <v>18516</v>
      </c>
      <c r="M10930" t="s">
        <v>18516</v>
      </c>
    </row>
    <row r="10931" spans="1:13" ht="13.5">
      <c r="A10931" t="s">
        <v>8913</v>
      </c>
      <c r="B10931" t="s">
        <v>45549</v>
      </c>
      <c r="C10931" t="s">
        <v>29518</v>
      </c>
      <c r="D10931" t="s">
        <v>29519</v>
      </c>
      <c r="E10931" t="s">
        <v>18516</v>
      </c>
      <c r="F10931" t="s">
        <v>18516</v>
      </c>
      <c r="G10931" t="s">
        <v>18516</v>
      </c>
      <c r="H10931" t="s">
        <v>18516</v>
      </c>
      <c r="I10931" t="s">
        <v>18516</v>
      </c>
      <c r="J10931" t="s">
        <v>18516</v>
      </c>
      <c r="K10931" t="s">
        <v>29707</v>
      </c>
      <c r="L10931" t="s">
        <v>18516</v>
      </c>
      <c r="M10931" t="s">
        <v>18516</v>
      </c>
    </row>
    <row r="10932" spans="1:13" ht="13.5">
      <c r="A10932" t="s">
        <v>8907</v>
      </c>
      <c r="B10932" t="s">
        <v>45550</v>
      </c>
      <c r="C10932" t="s">
        <v>29518</v>
      </c>
      <c r="D10932" t="s">
        <v>29519</v>
      </c>
      <c r="E10932" t="s">
        <v>18516</v>
      </c>
      <c r="F10932" t="s">
        <v>18516</v>
      </c>
      <c r="G10932" t="s">
        <v>18516</v>
      </c>
      <c r="H10932" t="s">
        <v>18516</v>
      </c>
      <c r="I10932" t="s">
        <v>18516</v>
      </c>
      <c r="J10932" t="s">
        <v>18516</v>
      </c>
      <c r="K10932" t="s">
        <v>29707</v>
      </c>
      <c r="L10932" t="s">
        <v>18516</v>
      </c>
      <c r="M10932" t="s">
        <v>18516</v>
      </c>
    </row>
    <row r="10933" spans="1:13" ht="13.5">
      <c r="A10933" t="s">
        <v>8904</v>
      </c>
      <c r="B10933" t="s">
        <v>45551</v>
      </c>
      <c r="C10933" t="s">
        <v>29518</v>
      </c>
      <c r="D10933" t="s">
        <v>29519</v>
      </c>
      <c r="E10933" t="s">
        <v>18516</v>
      </c>
      <c r="F10933" t="s">
        <v>18516</v>
      </c>
      <c r="G10933" t="s">
        <v>18516</v>
      </c>
      <c r="H10933" t="s">
        <v>18516</v>
      </c>
      <c r="I10933" t="s">
        <v>18516</v>
      </c>
      <c r="J10933" t="s">
        <v>18516</v>
      </c>
      <c r="K10933" t="s">
        <v>29707</v>
      </c>
      <c r="L10933" t="s">
        <v>18516</v>
      </c>
      <c r="M10933" t="s">
        <v>18516</v>
      </c>
    </row>
    <row r="10934" spans="1:13" ht="13.5">
      <c r="A10934" t="s">
        <v>1524</v>
      </c>
      <c r="B10934" t="s">
        <v>45552</v>
      </c>
      <c r="C10934" t="s">
        <v>29518</v>
      </c>
      <c r="D10934" t="s">
        <v>29519</v>
      </c>
      <c r="E10934" t="s">
        <v>18516</v>
      </c>
      <c r="F10934" t="s">
        <v>18516</v>
      </c>
      <c r="G10934" t="s">
        <v>18516</v>
      </c>
      <c r="H10934" t="s">
        <v>18516</v>
      </c>
      <c r="I10934" t="s">
        <v>18516</v>
      </c>
      <c r="J10934" t="s">
        <v>18516</v>
      </c>
      <c r="K10934" t="s">
        <v>29707</v>
      </c>
      <c r="L10934" t="s">
        <v>18516</v>
      </c>
      <c r="M10934" t="s">
        <v>18516</v>
      </c>
    </row>
    <row r="10935" spans="1:13" ht="13.5">
      <c r="A10935" t="s">
        <v>1527</v>
      </c>
      <c r="B10935" t="s">
        <v>45553</v>
      </c>
      <c r="C10935" t="s">
        <v>29518</v>
      </c>
      <c r="D10935" t="s">
        <v>29519</v>
      </c>
      <c r="E10935" t="s">
        <v>18516</v>
      </c>
      <c r="F10935" t="s">
        <v>18516</v>
      </c>
      <c r="G10935" t="s">
        <v>18516</v>
      </c>
      <c r="H10935" t="s">
        <v>18516</v>
      </c>
      <c r="I10935" t="s">
        <v>18516</v>
      </c>
      <c r="J10935" t="s">
        <v>18516</v>
      </c>
      <c r="K10935" t="s">
        <v>29707</v>
      </c>
      <c r="L10935" t="s">
        <v>18516</v>
      </c>
      <c r="M10935" t="s">
        <v>18516</v>
      </c>
    </row>
    <row r="10936" spans="1:13" ht="13.5">
      <c r="A10936" t="s">
        <v>45554</v>
      </c>
      <c r="B10936" t="s">
        <v>45555</v>
      </c>
      <c r="C10936" t="s">
        <v>29518</v>
      </c>
      <c r="D10936" t="s">
        <v>29519</v>
      </c>
      <c r="E10936" t="s">
        <v>18516</v>
      </c>
      <c r="F10936" t="s">
        <v>18516</v>
      </c>
      <c r="G10936" t="s">
        <v>18516</v>
      </c>
      <c r="H10936" t="s">
        <v>18516</v>
      </c>
      <c r="I10936" t="s">
        <v>18516</v>
      </c>
      <c r="J10936" t="s">
        <v>18516</v>
      </c>
      <c r="K10936" t="s">
        <v>29707</v>
      </c>
      <c r="L10936" t="s">
        <v>18516</v>
      </c>
      <c r="M10936" t="s">
        <v>18516</v>
      </c>
    </row>
    <row r="10937" spans="1:13" ht="13.5">
      <c r="A10937" t="s">
        <v>45556</v>
      </c>
      <c r="B10937" t="s">
        <v>45557</v>
      </c>
      <c r="C10937" t="s">
        <v>29518</v>
      </c>
      <c r="D10937" t="s">
        <v>29519</v>
      </c>
      <c r="E10937" t="s">
        <v>18516</v>
      </c>
      <c r="F10937" t="s">
        <v>18516</v>
      </c>
      <c r="G10937" t="s">
        <v>18516</v>
      </c>
      <c r="H10937" t="s">
        <v>18516</v>
      </c>
      <c r="I10937" t="s">
        <v>18516</v>
      </c>
      <c r="J10937" t="s">
        <v>18516</v>
      </c>
      <c r="K10937" t="s">
        <v>29707</v>
      </c>
      <c r="L10937" t="s">
        <v>18516</v>
      </c>
      <c r="M10937" t="s">
        <v>18516</v>
      </c>
    </row>
    <row r="10938" spans="1:13" ht="13.5">
      <c r="A10938" t="s">
        <v>10394</v>
      </c>
      <c r="B10938" t="s">
        <v>45549</v>
      </c>
      <c r="C10938" t="s">
        <v>29518</v>
      </c>
      <c r="D10938" t="s">
        <v>29519</v>
      </c>
      <c r="E10938" t="s">
        <v>18516</v>
      </c>
      <c r="F10938" t="s">
        <v>18516</v>
      </c>
      <c r="G10938" t="s">
        <v>18516</v>
      </c>
      <c r="H10938" t="s">
        <v>18516</v>
      </c>
      <c r="I10938" t="s">
        <v>18516</v>
      </c>
      <c r="J10938" t="s">
        <v>18516</v>
      </c>
      <c r="K10938" t="s">
        <v>29707</v>
      </c>
      <c r="L10938" t="s">
        <v>18516</v>
      </c>
      <c r="M10938" t="s">
        <v>18516</v>
      </c>
    </row>
    <row r="10939" spans="1:13" ht="13.5">
      <c r="A10939" t="s">
        <v>10391</v>
      </c>
      <c r="B10939" t="s">
        <v>45485</v>
      </c>
      <c r="C10939" t="s">
        <v>29518</v>
      </c>
      <c r="D10939" t="s">
        <v>29519</v>
      </c>
      <c r="E10939" t="s">
        <v>18516</v>
      </c>
      <c r="F10939" t="s">
        <v>18516</v>
      </c>
      <c r="G10939" t="s">
        <v>18516</v>
      </c>
      <c r="H10939" t="s">
        <v>18516</v>
      </c>
      <c r="I10939" t="s">
        <v>18516</v>
      </c>
      <c r="J10939" t="s">
        <v>18516</v>
      </c>
      <c r="K10939" t="s">
        <v>29707</v>
      </c>
      <c r="L10939" t="s">
        <v>18516</v>
      </c>
      <c r="M10939" t="s">
        <v>18516</v>
      </c>
    </row>
    <row r="10940" spans="1:13" ht="13.5">
      <c r="A10940" t="s">
        <v>10397</v>
      </c>
      <c r="B10940" t="s">
        <v>45551</v>
      </c>
      <c r="C10940" t="s">
        <v>29518</v>
      </c>
      <c r="D10940" t="s">
        <v>29519</v>
      </c>
      <c r="E10940" t="s">
        <v>18516</v>
      </c>
      <c r="F10940" t="s">
        <v>18516</v>
      </c>
      <c r="G10940" t="s">
        <v>18516</v>
      </c>
      <c r="H10940" t="s">
        <v>18516</v>
      </c>
      <c r="I10940" t="s">
        <v>18516</v>
      </c>
      <c r="J10940" t="s">
        <v>18516</v>
      </c>
      <c r="K10940" t="s">
        <v>29707</v>
      </c>
      <c r="L10940" t="s">
        <v>18516</v>
      </c>
      <c r="M10940" t="s">
        <v>18516</v>
      </c>
    </row>
    <row r="10941" spans="1:13" ht="13.5">
      <c r="A10941" t="s">
        <v>9033</v>
      </c>
      <c r="B10941" t="s">
        <v>45558</v>
      </c>
      <c r="C10941" t="s">
        <v>29518</v>
      </c>
      <c r="D10941" t="s">
        <v>29519</v>
      </c>
      <c r="E10941" t="s">
        <v>18516</v>
      </c>
      <c r="F10941" t="s">
        <v>18516</v>
      </c>
      <c r="G10941" t="s">
        <v>18516</v>
      </c>
      <c r="H10941" t="s">
        <v>18516</v>
      </c>
      <c r="I10941" t="s">
        <v>18516</v>
      </c>
      <c r="J10941" t="s">
        <v>18516</v>
      </c>
      <c r="K10941" t="s">
        <v>29707</v>
      </c>
      <c r="L10941" t="s">
        <v>18516</v>
      </c>
      <c r="M10941" t="s">
        <v>18516</v>
      </c>
    </row>
    <row r="10942" spans="1:13" ht="13.5">
      <c r="A10942" t="s">
        <v>9036</v>
      </c>
      <c r="B10942" t="s">
        <v>45559</v>
      </c>
      <c r="C10942" t="s">
        <v>29518</v>
      </c>
      <c r="D10942" t="s">
        <v>29519</v>
      </c>
      <c r="E10942" t="s">
        <v>18516</v>
      </c>
      <c r="F10942" t="s">
        <v>18516</v>
      </c>
      <c r="G10942" t="s">
        <v>18516</v>
      </c>
      <c r="H10942" t="s">
        <v>18516</v>
      </c>
      <c r="I10942" t="s">
        <v>18516</v>
      </c>
      <c r="J10942" t="s">
        <v>18516</v>
      </c>
      <c r="K10942" t="s">
        <v>29707</v>
      </c>
      <c r="L10942" t="s">
        <v>18516</v>
      </c>
      <c r="M10942" t="s">
        <v>18516</v>
      </c>
    </row>
    <row r="10943" spans="1:13" ht="13.5">
      <c r="A10943" t="s">
        <v>9024</v>
      </c>
      <c r="B10943" t="s">
        <v>45560</v>
      </c>
      <c r="C10943" t="s">
        <v>29518</v>
      </c>
      <c r="D10943" t="s">
        <v>29519</v>
      </c>
      <c r="E10943" t="s">
        <v>18516</v>
      </c>
      <c r="F10943" t="s">
        <v>18516</v>
      </c>
      <c r="G10943" t="s">
        <v>18516</v>
      </c>
      <c r="H10943" t="s">
        <v>18516</v>
      </c>
      <c r="I10943" t="s">
        <v>18516</v>
      </c>
      <c r="J10943" t="s">
        <v>18516</v>
      </c>
      <c r="K10943" t="s">
        <v>29707</v>
      </c>
      <c r="L10943" t="s">
        <v>18516</v>
      </c>
      <c r="M10943" t="s">
        <v>18516</v>
      </c>
    </row>
    <row r="10944" spans="1:13" ht="13.5">
      <c r="A10944" t="s">
        <v>45561</v>
      </c>
      <c r="B10944" t="s">
        <v>45562</v>
      </c>
      <c r="C10944" t="s">
        <v>29518</v>
      </c>
      <c r="D10944" t="s">
        <v>29519</v>
      </c>
      <c r="E10944" t="s">
        <v>18516</v>
      </c>
      <c r="F10944" t="s">
        <v>18516</v>
      </c>
      <c r="G10944" t="s">
        <v>18516</v>
      </c>
      <c r="H10944" t="s">
        <v>18516</v>
      </c>
      <c r="I10944" t="s">
        <v>18516</v>
      </c>
      <c r="J10944" t="s">
        <v>18516</v>
      </c>
      <c r="K10944" t="s">
        <v>29707</v>
      </c>
      <c r="L10944" t="s">
        <v>18516</v>
      </c>
      <c r="M10944" t="s">
        <v>18516</v>
      </c>
    </row>
    <row r="10945" spans="1:13" ht="13.5">
      <c r="A10945" t="s">
        <v>45563</v>
      </c>
      <c r="B10945" t="s">
        <v>45564</v>
      </c>
      <c r="C10945" t="s">
        <v>29518</v>
      </c>
      <c r="D10945" t="s">
        <v>29519</v>
      </c>
      <c r="E10945" t="s">
        <v>18516</v>
      </c>
      <c r="F10945" t="s">
        <v>18516</v>
      </c>
      <c r="G10945" t="s">
        <v>18516</v>
      </c>
      <c r="H10945" t="s">
        <v>18516</v>
      </c>
      <c r="I10945" t="s">
        <v>18516</v>
      </c>
      <c r="J10945" t="s">
        <v>18516</v>
      </c>
      <c r="K10945" t="s">
        <v>29707</v>
      </c>
      <c r="L10945" t="s">
        <v>18516</v>
      </c>
      <c r="M10945" t="s">
        <v>18516</v>
      </c>
    </row>
    <row r="10946" spans="1:13" ht="13.5">
      <c r="A10946" t="s">
        <v>2424</v>
      </c>
      <c r="B10946" t="s">
        <v>45565</v>
      </c>
      <c r="C10946" t="s">
        <v>29518</v>
      </c>
      <c r="D10946" t="s">
        <v>29519</v>
      </c>
      <c r="E10946" t="s">
        <v>18516</v>
      </c>
      <c r="F10946" t="s">
        <v>18516</v>
      </c>
      <c r="G10946" t="s">
        <v>18516</v>
      </c>
      <c r="H10946" t="s">
        <v>18516</v>
      </c>
      <c r="I10946" t="s">
        <v>18516</v>
      </c>
      <c r="J10946" t="s">
        <v>18516</v>
      </c>
      <c r="K10946" t="s">
        <v>29707</v>
      </c>
      <c r="L10946" t="s">
        <v>18516</v>
      </c>
      <c r="M10946" t="s">
        <v>18516</v>
      </c>
    </row>
    <row r="10947" spans="1:13" ht="13.5">
      <c r="A10947" t="s">
        <v>7861</v>
      </c>
      <c r="B10947" t="s">
        <v>45566</v>
      </c>
      <c r="C10947" t="s">
        <v>29518</v>
      </c>
      <c r="D10947" t="s">
        <v>29519</v>
      </c>
      <c r="E10947" t="s">
        <v>18516</v>
      </c>
      <c r="F10947" t="s">
        <v>18516</v>
      </c>
      <c r="G10947" t="s">
        <v>18516</v>
      </c>
      <c r="H10947" t="s">
        <v>18516</v>
      </c>
      <c r="I10947" t="s">
        <v>18516</v>
      </c>
      <c r="J10947" t="s">
        <v>18516</v>
      </c>
      <c r="K10947" t="s">
        <v>29707</v>
      </c>
      <c r="L10947" t="s">
        <v>18516</v>
      </c>
      <c r="M10947" t="s">
        <v>18516</v>
      </c>
    </row>
    <row r="10948" spans="1:13" ht="13.5">
      <c r="A10948" t="s">
        <v>45567</v>
      </c>
      <c r="B10948" t="s">
        <v>45568</v>
      </c>
      <c r="C10948" t="s">
        <v>29518</v>
      </c>
      <c r="D10948" t="s">
        <v>29519</v>
      </c>
      <c r="E10948" t="s">
        <v>18516</v>
      </c>
      <c r="F10948" t="s">
        <v>18516</v>
      </c>
      <c r="G10948" t="s">
        <v>18516</v>
      </c>
      <c r="H10948" t="s">
        <v>18516</v>
      </c>
      <c r="I10948" t="s">
        <v>18516</v>
      </c>
      <c r="J10948" t="s">
        <v>18516</v>
      </c>
      <c r="K10948" t="s">
        <v>29707</v>
      </c>
      <c r="L10948" t="s">
        <v>18516</v>
      </c>
      <c r="M10948" t="s">
        <v>18516</v>
      </c>
    </row>
    <row r="10949" spans="1:13" ht="13.5">
      <c r="A10949" t="s">
        <v>45569</v>
      </c>
      <c r="B10949" t="s">
        <v>45570</v>
      </c>
      <c r="C10949" t="s">
        <v>29518</v>
      </c>
      <c r="D10949" t="s">
        <v>29519</v>
      </c>
      <c r="E10949" t="s">
        <v>18516</v>
      </c>
      <c r="F10949" t="s">
        <v>18516</v>
      </c>
      <c r="G10949" t="s">
        <v>18516</v>
      </c>
      <c r="H10949" t="s">
        <v>18516</v>
      </c>
      <c r="I10949" t="s">
        <v>18516</v>
      </c>
      <c r="J10949" t="s">
        <v>18516</v>
      </c>
      <c r="K10949" t="s">
        <v>29707</v>
      </c>
      <c r="L10949" t="s">
        <v>18516</v>
      </c>
      <c r="M10949" t="s">
        <v>18516</v>
      </c>
    </row>
    <row r="10950" spans="1:13" ht="13.5">
      <c r="A10950" t="s">
        <v>45571</v>
      </c>
      <c r="B10950" t="s">
        <v>45572</v>
      </c>
      <c r="C10950" t="s">
        <v>29518</v>
      </c>
      <c r="D10950" t="s">
        <v>29519</v>
      </c>
      <c r="E10950" t="s">
        <v>18516</v>
      </c>
      <c r="F10950" t="s">
        <v>18516</v>
      </c>
      <c r="G10950" t="s">
        <v>18516</v>
      </c>
      <c r="H10950" t="s">
        <v>18516</v>
      </c>
      <c r="I10950" t="s">
        <v>18516</v>
      </c>
      <c r="J10950" t="s">
        <v>18516</v>
      </c>
      <c r="K10950" t="s">
        <v>29707</v>
      </c>
      <c r="L10950" t="s">
        <v>18516</v>
      </c>
      <c r="M10950" t="s">
        <v>18516</v>
      </c>
    </row>
    <row r="10951" spans="1:13" ht="13.5">
      <c r="A10951" t="s">
        <v>45573</v>
      </c>
      <c r="B10951" t="s">
        <v>45574</v>
      </c>
      <c r="C10951" t="s">
        <v>29518</v>
      </c>
      <c r="D10951" t="s">
        <v>29519</v>
      </c>
      <c r="E10951" t="s">
        <v>18516</v>
      </c>
      <c r="F10951" t="s">
        <v>18516</v>
      </c>
      <c r="G10951" t="s">
        <v>18516</v>
      </c>
      <c r="H10951" t="s">
        <v>18516</v>
      </c>
      <c r="I10951" t="s">
        <v>18516</v>
      </c>
      <c r="J10951" t="s">
        <v>18516</v>
      </c>
      <c r="K10951" t="s">
        <v>29707</v>
      </c>
      <c r="L10951" t="s">
        <v>18516</v>
      </c>
      <c r="M10951" t="s">
        <v>18516</v>
      </c>
    </row>
    <row r="10952" spans="1:13" ht="13.5">
      <c r="A10952" t="s">
        <v>45575</v>
      </c>
      <c r="B10952" t="s">
        <v>45576</v>
      </c>
      <c r="C10952" t="s">
        <v>29518</v>
      </c>
      <c r="D10952" t="s">
        <v>29519</v>
      </c>
      <c r="E10952" t="s">
        <v>18516</v>
      </c>
      <c r="F10952" t="s">
        <v>18516</v>
      </c>
      <c r="G10952" t="s">
        <v>18516</v>
      </c>
      <c r="H10952" t="s">
        <v>18516</v>
      </c>
      <c r="I10952" t="s">
        <v>18516</v>
      </c>
      <c r="J10952" t="s">
        <v>18516</v>
      </c>
      <c r="K10952" t="s">
        <v>29707</v>
      </c>
      <c r="L10952" t="s">
        <v>18516</v>
      </c>
      <c r="M10952" t="s">
        <v>18516</v>
      </c>
    </row>
    <row r="10953" spans="1:13" ht="13.5">
      <c r="A10953" t="s">
        <v>45577</v>
      </c>
      <c r="B10953" t="s">
        <v>45578</v>
      </c>
      <c r="C10953" t="s">
        <v>29518</v>
      </c>
      <c r="D10953" t="s">
        <v>29519</v>
      </c>
      <c r="E10953" t="s">
        <v>18516</v>
      </c>
      <c r="F10953" t="s">
        <v>18516</v>
      </c>
      <c r="G10953" t="s">
        <v>18516</v>
      </c>
      <c r="H10953" t="s">
        <v>18516</v>
      </c>
      <c r="I10953" t="s">
        <v>18516</v>
      </c>
      <c r="J10953" t="s">
        <v>18516</v>
      </c>
      <c r="K10953" t="s">
        <v>29707</v>
      </c>
      <c r="L10953" t="s">
        <v>18516</v>
      </c>
      <c r="M10953" t="s">
        <v>18516</v>
      </c>
    </row>
    <row r="10954" spans="1:13" ht="13.5">
      <c r="A10954" t="s">
        <v>45579</v>
      </c>
      <c r="B10954" t="s">
        <v>45580</v>
      </c>
      <c r="C10954" t="s">
        <v>29518</v>
      </c>
      <c r="D10954" t="s">
        <v>29519</v>
      </c>
      <c r="E10954" t="s">
        <v>18516</v>
      </c>
      <c r="F10954" t="s">
        <v>18516</v>
      </c>
      <c r="G10954" t="s">
        <v>18516</v>
      </c>
      <c r="H10954" t="s">
        <v>18516</v>
      </c>
      <c r="I10954" t="s">
        <v>18516</v>
      </c>
      <c r="J10954" t="s">
        <v>18516</v>
      </c>
      <c r="K10954" t="s">
        <v>29707</v>
      </c>
      <c r="L10954" t="s">
        <v>18516</v>
      </c>
      <c r="M10954" t="s">
        <v>18516</v>
      </c>
    </row>
    <row r="10955" spans="1:13" ht="13.5">
      <c r="A10955" t="s">
        <v>2371</v>
      </c>
      <c r="B10955" t="s">
        <v>45581</v>
      </c>
      <c r="C10955" t="s">
        <v>29518</v>
      </c>
      <c r="D10955" t="s">
        <v>29519</v>
      </c>
      <c r="E10955" t="s">
        <v>18516</v>
      </c>
      <c r="F10955" t="s">
        <v>18516</v>
      </c>
      <c r="G10955" t="s">
        <v>18516</v>
      </c>
      <c r="H10955" t="s">
        <v>18516</v>
      </c>
      <c r="I10955" t="s">
        <v>18516</v>
      </c>
      <c r="J10955" t="s">
        <v>18516</v>
      </c>
      <c r="K10955" t="s">
        <v>29707</v>
      </c>
      <c r="L10955" t="s">
        <v>18516</v>
      </c>
      <c r="M10955" t="s">
        <v>18516</v>
      </c>
    </row>
    <row r="10956" spans="1:13" ht="13.5">
      <c r="A10956" t="s">
        <v>8883</v>
      </c>
      <c r="B10956" t="s">
        <v>45582</v>
      </c>
      <c r="C10956" t="s">
        <v>29518</v>
      </c>
      <c r="D10956" t="s">
        <v>29519</v>
      </c>
      <c r="E10956" t="s">
        <v>18516</v>
      </c>
      <c r="F10956" t="s">
        <v>18516</v>
      </c>
      <c r="G10956" t="s">
        <v>18516</v>
      </c>
      <c r="H10956" t="s">
        <v>18516</v>
      </c>
      <c r="I10956" t="s">
        <v>18516</v>
      </c>
      <c r="J10956" t="s">
        <v>18516</v>
      </c>
      <c r="K10956" t="s">
        <v>29707</v>
      </c>
      <c r="L10956" t="s">
        <v>18516</v>
      </c>
      <c r="M10956" t="s">
        <v>18516</v>
      </c>
    </row>
    <row r="10957" spans="1:13" ht="13.5">
      <c r="A10957" t="s">
        <v>8877</v>
      </c>
      <c r="B10957" t="s">
        <v>45550</v>
      </c>
      <c r="C10957" t="s">
        <v>29518</v>
      </c>
      <c r="D10957" t="s">
        <v>29519</v>
      </c>
      <c r="E10957" t="s">
        <v>18516</v>
      </c>
      <c r="F10957" t="s">
        <v>18516</v>
      </c>
      <c r="G10957" t="s">
        <v>18516</v>
      </c>
      <c r="H10957" t="s">
        <v>18516</v>
      </c>
      <c r="I10957" t="s">
        <v>18516</v>
      </c>
      <c r="J10957" t="s">
        <v>18516</v>
      </c>
      <c r="K10957" t="s">
        <v>29707</v>
      </c>
      <c r="L10957" t="s">
        <v>18516</v>
      </c>
      <c r="M10957" t="s">
        <v>18516</v>
      </c>
    </row>
    <row r="10958" spans="1:13" ht="13.5">
      <c r="A10958" t="s">
        <v>45583</v>
      </c>
      <c r="B10958" t="s">
        <v>45584</v>
      </c>
      <c r="C10958" t="s">
        <v>29518</v>
      </c>
      <c r="D10958" t="s">
        <v>29519</v>
      </c>
      <c r="E10958" t="s">
        <v>18516</v>
      </c>
      <c r="F10958" t="s">
        <v>18516</v>
      </c>
      <c r="G10958" t="s">
        <v>18516</v>
      </c>
      <c r="H10958" t="s">
        <v>18516</v>
      </c>
      <c r="I10958" t="s">
        <v>18516</v>
      </c>
      <c r="J10958" t="s">
        <v>18516</v>
      </c>
      <c r="K10958" t="s">
        <v>29707</v>
      </c>
      <c r="L10958" t="s">
        <v>18516</v>
      </c>
      <c r="M10958" t="s">
        <v>18516</v>
      </c>
    </row>
    <row r="10959" spans="1:13" ht="13.5">
      <c r="A10959" t="s">
        <v>2368</v>
      </c>
      <c r="B10959" t="s">
        <v>45509</v>
      </c>
      <c r="C10959" t="s">
        <v>29518</v>
      </c>
      <c r="D10959" t="s">
        <v>29519</v>
      </c>
      <c r="E10959" t="s">
        <v>18516</v>
      </c>
      <c r="F10959" t="s">
        <v>18516</v>
      </c>
      <c r="G10959" t="s">
        <v>18516</v>
      </c>
      <c r="H10959" t="s">
        <v>18516</v>
      </c>
      <c r="I10959" t="s">
        <v>18516</v>
      </c>
      <c r="J10959" t="s">
        <v>18516</v>
      </c>
      <c r="K10959" t="s">
        <v>29707</v>
      </c>
      <c r="L10959" t="s">
        <v>18516</v>
      </c>
      <c r="M10959" t="s">
        <v>18516</v>
      </c>
    </row>
    <row r="10960" spans="1:13" ht="13.5">
      <c r="A10960" t="s">
        <v>45585</v>
      </c>
      <c r="B10960" t="s">
        <v>45586</v>
      </c>
      <c r="C10960" t="s">
        <v>29518</v>
      </c>
      <c r="D10960" t="s">
        <v>29519</v>
      </c>
      <c r="E10960" t="s">
        <v>18516</v>
      </c>
      <c r="F10960" t="s">
        <v>18516</v>
      </c>
      <c r="G10960" t="s">
        <v>18516</v>
      </c>
      <c r="H10960" t="s">
        <v>18516</v>
      </c>
      <c r="I10960" t="s">
        <v>18516</v>
      </c>
      <c r="J10960" t="s">
        <v>18516</v>
      </c>
      <c r="K10960" t="s">
        <v>29707</v>
      </c>
      <c r="L10960" t="s">
        <v>18516</v>
      </c>
      <c r="M10960" t="s">
        <v>18516</v>
      </c>
    </row>
    <row r="10961" spans="1:13" ht="13.5">
      <c r="A10961" t="s">
        <v>45587</v>
      </c>
      <c r="B10961" t="s">
        <v>45588</v>
      </c>
      <c r="C10961" t="s">
        <v>29518</v>
      </c>
      <c r="D10961" t="s">
        <v>29519</v>
      </c>
      <c r="E10961" t="s">
        <v>18516</v>
      </c>
      <c r="F10961" t="s">
        <v>18516</v>
      </c>
      <c r="G10961" t="s">
        <v>18516</v>
      </c>
      <c r="H10961" t="s">
        <v>18516</v>
      </c>
      <c r="I10961" t="s">
        <v>18516</v>
      </c>
      <c r="J10961" t="s">
        <v>18516</v>
      </c>
      <c r="K10961" t="s">
        <v>29707</v>
      </c>
      <c r="L10961" t="s">
        <v>18516</v>
      </c>
      <c r="M10961" t="s">
        <v>18516</v>
      </c>
    </row>
    <row r="10962" spans="1:13" ht="13.5">
      <c r="A10962" t="s">
        <v>45589</v>
      </c>
      <c r="B10962" t="s">
        <v>45590</v>
      </c>
      <c r="C10962" t="s">
        <v>29518</v>
      </c>
      <c r="D10962" t="s">
        <v>29519</v>
      </c>
      <c r="E10962" t="s">
        <v>18516</v>
      </c>
      <c r="F10962" t="s">
        <v>18516</v>
      </c>
      <c r="G10962" t="s">
        <v>18516</v>
      </c>
      <c r="H10962" t="s">
        <v>18516</v>
      </c>
      <c r="I10962" t="s">
        <v>18516</v>
      </c>
      <c r="J10962" t="s">
        <v>18516</v>
      </c>
      <c r="K10962" t="s">
        <v>29707</v>
      </c>
      <c r="L10962" t="s">
        <v>18516</v>
      </c>
      <c r="M10962" t="s">
        <v>18516</v>
      </c>
    </row>
    <row r="10963" spans="1:13" ht="13.5">
      <c r="A10963" t="s">
        <v>45591</v>
      </c>
      <c r="B10963" t="s">
        <v>45592</v>
      </c>
      <c r="C10963" t="s">
        <v>29518</v>
      </c>
      <c r="D10963" t="s">
        <v>29519</v>
      </c>
      <c r="E10963" t="s">
        <v>18516</v>
      </c>
      <c r="F10963" t="s">
        <v>18516</v>
      </c>
      <c r="G10963" t="s">
        <v>18516</v>
      </c>
      <c r="H10963" t="s">
        <v>18516</v>
      </c>
      <c r="I10963" t="s">
        <v>18516</v>
      </c>
      <c r="J10963" t="s">
        <v>18516</v>
      </c>
      <c r="K10963" t="s">
        <v>29707</v>
      </c>
      <c r="L10963" t="s">
        <v>18516</v>
      </c>
      <c r="M10963" t="s">
        <v>18516</v>
      </c>
    </row>
    <row r="10964" spans="1:13" ht="13.5">
      <c r="A10964" t="s">
        <v>45593</v>
      </c>
      <c r="B10964" t="s">
        <v>45594</v>
      </c>
      <c r="C10964" t="s">
        <v>29518</v>
      </c>
      <c r="D10964" t="s">
        <v>29519</v>
      </c>
      <c r="E10964" t="s">
        <v>18516</v>
      </c>
      <c r="F10964" t="s">
        <v>18516</v>
      </c>
      <c r="G10964" t="s">
        <v>18516</v>
      </c>
      <c r="H10964" t="s">
        <v>18516</v>
      </c>
      <c r="I10964" t="s">
        <v>18516</v>
      </c>
      <c r="J10964" t="s">
        <v>18516</v>
      </c>
      <c r="K10964" t="s">
        <v>29707</v>
      </c>
      <c r="L10964" t="s">
        <v>18516</v>
      </c>
      <c r="M10964" t="s">
        <v>18516</v>
      </c>
    </row>
    <row r="10965" spans="1:13" ht="13.5">
      <c r="A10965" t="s">
        <v>8856</v>
      </c>
      <c r="B10965" t="s">
        <v>45595</v>
      </c>
      <c r="C10965" t="s">
        <v>29518</v>
      </c>
      <c r="D10965" t="s">
        <v>29519</v>
      </c>
      <c r="E10965" t="s">
        <v>18516</v>
      </c>
      <c r="F10965" t="s">
        <v>18516</v>
      </c>
      <c r="G10965" t="s">
        <v>18516</v>
      </c>
      <c r="H10965" t="s">
        <v>18516</v>
      </c>
      <c r="I10965" t="s">
        <v>18516</v>
      </c>
      <c r="J10965" t="s">
        <v>18516</v>
      </c>
      <c r="K10965" t="s">
        <v>29707</v>
      </c>
      <c r="L10965" t="s">
        <v>18516</v>
      </c>
      <c r="M10965" t="s">
        <v>18516</v>
      </c>
    </row>
    <row r="10966" spans="1:13" ht="13.5">
      <c r="A10966" t="s">
        <v>45596</v>
      </c>
      <c r="B10966" t="s">
        <v>45597</v>
      </c>
      <c r="C10966" t="s">
        <v>29518</v>
      </c>
      <c r="D10966" t="s">
        <v>29519</v>
      </c>
      <c r="E10966" t="s">
        <v>18516</v>
      </c>
      <c r="F10966" t="s">
        <v>18516</v>
      </c>
      <c r="G10966" t="s">
        <v>18516</v>
      </c>
      <c r="H10966" t="s">
        <v>18516</v>
      </c>
      <c r="I10966" t="s">
        <v>18516</v>
      </c>
      <c r="J10966" t="s">
        <v>18516</v>
      </c>
      <c r="K10966" t="s">
        <v>29707</v>
      </c>
      <c r="L10966" t="s">
        <v>18516</v>
      </c>
      <c r="M10966" t="s">
        <v>18516</v>
      </c>
    </row>
    <row r="10967" spans="1:13" ht="13.5">
      <c r="A10967" t="s">
        <v>45598</v>
      </c>
      <c r="B10967" t="s">
        <v>45599</v>
      </c>
      <c r="C10967" t="s">
        <v>29518</v>
      </c>
      <c r="D10967" t="s">
        <v>29519</v>
      </c>
      <c r="E10967" t="s">
        <v>18516</v>
      </c>
      <c r="F10967" t="s">
        <v>18516</v>
      </c>
      <c r="G10967" t="s">
        <v>18516</v>
      </c>
      <c r="H10967" t="s">
        <v>18516</v>
      </c>
      <c r="I10967" t="s">
        <v>18516</v>
      </c>
      <c r="J10967" t="s">
        <v>18516</v>
      </c>
      <c r="K10967" t="s">
        <v>29707</v>
      </c>
      <c r="L10967" t="s">
        <v>18516</v>
      </c>
      <c r="M10967" t="s">
        <v>18516</v>
      </c>
    </row>
    <row r="10968" spans="1:13" ht="13.5">
      <c r="A10968" t="s">
        <v>45600</v>
      </c>
      <c r="B10968" t="s">
        <v>45601</v>
      </c>
      <c r="C10968" t="s">
        <v>29518</v>
      </c>
      <c r="D10968" t="s">
        <v>29519</v>
      </c>
      <c r="E10968" t="s">
        <v>18516</v>
      </c>
      <c r="F10968" t="s">
        <v>18516</v>
      </c>
      <c r="G10968" t="s">
        <v>18516</v>
      </c>
      <c r="H10968" t="s">
        <v>18516</v>
      </c>
      <c r="I10968" t="s">
        <v>18516</v>
      </c>
      <c r="J10968" t="s">
        <v>18516</v>
      </c>
      <c r="K10968" t="s">
        <v>29707</v>
      </c>
      <c r="L10968" t="s">
        <v>18516</v>
      </c>
      <c r="M10968" t="s">
        <v>18516</v>
      </c>
    </row>
    <row r="10969" spans="1:13" ht="13.5">
      <c r="A10969" t="s">
        <v>6657</v>
      </c>
      <c r="B10969" t="s">
        <v>45602</v>
      </c>
      <c r="C10969" t="s">
        <v>29518</v>
      </c>
      <c r="D10969" t="s">
        <v>29519</v>
      </c>
      <c r="E10969" t="s">
        <v>18516</v>
      </c>
      <c r="F10969" t="s">
        <v>18516</v>
      </c>
      <c r="G10969" t="s">
        <v>18516</v>
      </c>
      <c r="H10969" t="s">
        <v>18516</v>
      </c>
      <c r="I10969" t="s">
        <v>18516</v>
      </c>
      <c r="J10969" t="s">
        <v>18516</v>
      </c>
      <c r="K10969" t="s">
        <v>29707</v>
      </c>
      <c r="L10969" t="s">
        <v>18516</v>
      </c>
      <c r="M10969" t="s">
        <v>18516</v>
      </c>
    </row>
    <row r="10970" spans="1:13" ht="13.5">
      <c r="A10970" t="s">
        <v>45603</v>
      </c>
      <c r="B10970" t="s">
        <v>45604</v>
      </c>
      <c r="C10970" t="s">
        <v>29518</v>
      </c>
      <c r="D10970" t="s">
        <v>29519</v>
      </c>
      <c r="E10970" t="s">
        <v>18516</v>
      </c>
      <c r="F10970" t="s">
        <v>18516</v>
      </c>
      <c r="G10970" t="s">
        <v>18516</v>
      </c>
      <c r="H10970" t="s">
        <v>18516</v>
      </c>
      <c r="I10970" t="s">
        <v>18516</v>
      </c>
      <c r="J10970" t="s">
        <v>18516</v>
      </c>
      <c r="K10970" t="s">
        <v>29707</v>
      </c>
      <c r="L10970" t="s">
        <v>18516</v>
      </c>
      <c r="M10970" t="s">
        <v>18516</v>
      </c>
    </row>
    <row r="10971" spans="1:13" ht="13.5">
      <c r="A10971" t="s">
        <v>6648</v>
      </c>
      <c r="B10971" t="s">
        <v>45605</v>
      </c>
      <c r="C10971" t="s">
        <v>29518</v>
      </c>
      <c r="D10971" t="s">
        <v>29519</v>
      </c>
      <c r="E10971" t="s">
        <v>18516</v>
      </c>
      <c r="F10971" t="s">
        <v>18516</v>
      </c>
      <c r="G10971" t="s">
        <v>18516</v>
      </c>
      <c r="H10971" t="s">
        <v>18516</v>
      </c>
      <c r="I10971" t="s">
        <v>18516</v>
      </c>
      <c r="J10971" t="s">
        <v>18516</v>
      </c>
      <c r="K10971" t="s">
        <v>29707</v>
      </c>
      <c r="L10971" t="s">
        <v>18516</v>
      </c>
      <c r="M10971" t="s">
        <v>18516</v>
      </c>
    </row>
    <row r="10972" spans="1:13" ht="13.5">
      <c r="A10972" t="s">
        <v>4216</v>
      </c>
      <c r="B10972" t="s">
        <v>45606</v>
      </c>
      <c r="C10972" t="s">
        <v>29518</v>
      </c>
      <c r="D10972" t="s">
        <v>29519</v>
      </c>
      <c r="E10972" t="s">
        <v>18516</v>
      </c>
      <c r="F10972" t="s">
        <v>18516</v>
      </c>
      <c r="G10972" t="s">
        <v>18516</v>
      </c>
      <c r="H10972" t="s">
        <v>18516</v>
      </c>
      <c r="I10972" t="s">
        <v>18516</v>
      </c>
      <c r="J10972" t="s">
        <v>18516</v>
      </c>
      <c r="K10972" t="s">
        <v>29707</v>
      </c>
      <c r="L10972" t="s">
        <v>18516</v>
      </c>
      <c r="M10972" t="s">
        <v>18516</v>
      </c>
    </row>
    <row r="10973" spans="1:13" ht="13.5">
      <c r="A10973" t="s">
        <v>45607</v>
      </c>
      <c r="B10973" t="s">
        <v>45608</v>
      </c>
      <c r="C10973" t="s">
        <v>29518</v>
      </c>
      <c r="D10973" t="s">
        <v>29519</v>
      </c>
      <c r="E10973" t="s">
        <v>18516</v>
      </c>
      <c r="F10973" t="s">
        <v>18516</v>
      </c>
      <c r="G10973" t="s">
        <v>18516</v>
      </c>
      <c r="H10973" t="s">
        <v>18516</v>
      </c>
      <c r="I10973" t="s">
        <v>18516</v>
      </c>
      <c r="J10973" t="s">
        <v>18516</v>
      </c>
      <c r="K10973" t="s">
        <v>29707</v>
      </c>
      <c r="L10973" t="s">
        <v>18516</v>
      </c>
      <c r="M10973" t="s">
        <v>18516</v>
      </c>
    </row>
    <row r="10974" spans="1:13" ht="13.5">
      <c r="A10974" t="s">
        <v>45609</v>
      </c>
      <c r="B10974" t="s">
        <v>45610</v>
      </c>
      <c r="C10974" t="s">
        <v>29518</v>
      </c>
      <c r="D10974" t="s">
        <v>29519</v>
      </c>
      <c r="E10974" t="s">
        <v>18516</v>
      </c>
      <c r="F10974" t="s">
        <v>18516</v>
      </c>
      <c r="G10974" t="s">
        <v>18516</v>
      </c>
      <c r="H10974" t="s">
        <v>18516</v>
      </c>
      <c r="I10974" t="s">
        <v>18516</v>
      </c>
      <c r="J10974" t="s">
        <v>18516</v>
      </c>
      <c r="K10974" t="s">
        <v>29707</v>
      </c>
      <c r="L10974" t="s">
        <v>18516</v>
      </c>
      <c r="M10974" t="s">
        <v>18516</v>
      </c>
    </row>
    <row r="10975" spans="1:13" ht="13.5">
      <c r="A10975" t="s">
        <v>45611</v>
      </c>
      <c r="B10975" t="s">
        <v>45612</v>
      </c>
      <c r="C10975" t="s">
        <v>29518</v>
      </c>
      <c r="D10975" t="s">
        <v>29519</v>
      </c>
      <c r="E10975" t="s">
        <v>18516</v>
      </c>
      <c r="F10975" t="s">
        <v>18516</v>
      </c>
      <c r="G10975" t="s">
        <v>18516</v>
      </c>
      <c r="H10975" t="s">
        <v>18516</v>
      </c>
      <c r="I10975" t="s">
        <v>18516</v>
      </c>
      <c r="J10975" t="s">
        <v>18516</v>
      </c>
      <c r="K10975" t="s">
        <v>29707</v>
      </c>
      <c r="L10975" t="s">
        <v>18516</v>
      </c>
      <c r="M10975" t="s">
        <v>18516</v>
      </c>
    </row>
    <row r="10976" spans="1:13" ht="13.5">
      <c r="A10976" t="s">
        <v>971</v>
      </c>
      <c r="B10976" t="s">
        <v>45613</v>
      </c>
      <c r="C10976" t="s">
        <v>29518</v>
      </c>
      <c r="D10976" t="s">
        <v>29519</v>
      </c>
      <c r="E10976" t="s">
        <v>18516</v>
      </c>
      <c r="F10976" t="s">
        <v>18516</v>
      </c>
      <c r="G10976" t="s">
        <v>18516</v>
      </c>
      <c r="H10976" t="s">
        <v>18516</v>
      </c>
      <c r="I10976" t="s">
        <v>18516</v>
      </c>
      <c r="J10976" t="s">
        <v>18516</v>
      </c>
      <c r="K10976" t="s">
        <v>29707</v>
      </c>
      <c r="L10976" t="s">
        <v>18516</v>
      </c>
      <c r="M10976" t="s">
        <v>18516</v>
      </c>
    </row>
    <row r="10977" spans="1:13" ht="13.5">
      <c r="A10977" t="s">
        <v>45614</v>
      </c>
      <c r="B10977" t="s">
        <v>45615</v>
      </c>
      <c r="C10977" t="s">
        <v>29518</v>
      </c>
      <c r="D10977" t="s">
        <v>29519</v>
      </c>
      <c r="E10977" t="s">
        <v>18516</v>
      </c>
      <c r="F10977" t="s">
        <v>18516</v>
      </c>
      <c r="G10977" t="s">
        <v>18516</v>
      </c>
      <c r="H10977" t="s">
        <v>18516</v>
      </c>
      <c r="I10977" t="s">
        <v>18516</v>
      </c>
      <c r="J10977" t="s">
        <v>18516</v>
      </c>
      <c r="K10977" t="s">
        <v>29707</v>
      </c>
      <c r="L10977" t="s">
        <v>18516</v>
      </c>
      <c r="M10977" t="s">
        <v>18516</v>
      </c>
    </row>
    <row r="10978" spans="1:13" ht="13.5">
      <c r="A10978" t="s">
        <v>45616</v>
      </c>
      <c r="B10978" t="s">
        <v>34299</v>
      </c>
      <c r="C10978" t="s">
        <v>29518</v>
      </c>
      <c r="D10978" t="s">
        <v>29519</v>
      </c>
      <c r="E10978" t="s">
        <v>18516</v>
      </c>
      <c r="F10978" t="s">
        <v>18516</v>
      </c>
      <c r="G10978" t="s">
        <v>18516</v>
      </c>
      <c r="H10978" t="s">
        <v>18516</v>
      </c>
      <c r="I10978" t="s">
        <v>18516</v>
      </c>
      <c r="J10978" t="s">
        <v>18516</v>
      </c>
      <c r="K10978" t="s">
        <v>29707</v>
      </c>
      <c r="L10978" t="s">
        <v>18516</v>
      </c>
      <c r="M10978" t="s">
        <v>18516</v>
      </c>
    </row>
    <row r="10979" spans="1:13" ht="13.5">
      <c r="A10979" t="s">
        <v>45617</v>
      </c>
      <c r="B10979" t="s">
        <v>45618</v>
      </c>
      <c r="C10979" t="s">
        <v>29518</v>
      </c>
      <c r="D10979" t="s">
        <v>29519</v>
      </c>
      <c r="E10979" t="s">
        <v>18516</v>
      </c>
      <c r="F10979" t="s">
        <v>18516</v>
      </c>
      <c r="G10979" t="s">
        <v>18516</v>
      </c>
      <c r="H10979" t="s">
        <v>18516</v>
      </c>
      <c r="I10979" t="s">
        <v>18516</v>
      </c>
      <c r="J10979" t="s">
        <v>18516</v>
      </c>
      <c r="K10979" t="s">
        <v>29707</v>
      </c>
      <c r="L10979" t="s">
        <v>18516</v>
      </c>
      <c r="M10979" t="s">
        <v>18516</v>
      </c>
    </row>
    <row r="10980" spans="1:13" ht="13.5">
      <c r="A10980" t="s">
        <v>8919</v>
      </c>
      <c r="B10980" t="s">
        <v>45619</v>
      </c>
      <c r="C10980" t="s">
        <v>29518</v>
      </c>
      <c r="D10980" t="s">
        <v>29519</v>
      </c>
      <c r="E10980" t="s">
        <v>18516</v>
      </c>
      <c r="F10980" t="s">
        <v>18516</v>
      </c>
      <c r="G10980" t="s">
        <v>18516</v>
      </c>
      <c r="H10980" t="s">
        <v>18516</v>
      </c>
      <c r="I10980" t="s">
        <v>18516</v>
      </c>
      <c r="J10980" t="s">
        <v>18516</v>
      </c>
      <c r="K10980" t="s">
        <v>29707</v>
      </c>
      <c r="L10980" t="s">
        <v>18516</v>
      </c>
      <c r="M10980" t="s">
        <v>18516</v>
      </c>
    </row>
    <row r="10981" spans="1:13" ht="13.5">
      <c r="A10981" t="s">
        <v>8718</v>
      </c>
      <c r="B10981" t="s">
        <v>45620</v>
      </c>
      <c r="C10981" t="s">
        <v>29518</v>
      </c>
      <c r="D10981" t="s">
        <v>29519</v>
      </c>
      <c r="E10981" s="164">
        <v>257</v>
      </c>
      <c r="F10981" s="164">
        <v>230</v>
      </c>
      <c r="G10981" s="165">
        <v>0.89</v>
      </c>
      <c r="H10981" t="s">
        <v>18516</v>
      </c>
      <c r="I10981" s="164">
        <v>123.4</v>
      </c>
      <c r="J10981" s="164">
        <v>353.4</v>
      </c>
      <c r="K10981">
        <v>1</v>
      </c>
      <c r="L10981" t="s">
        <v>18516</v>
      </c>
      <c r="M10981" t="s">
        <v>18516</v>
      </c>
    </row>
    <row r="10982" spans="1:13" ht="13.5">
      <c r="A10982" t="s">
        <v>45621</v>
      </c>
      <c r="B10982" t="s">
        <v>45622</v>
      </c>
      <c r="C10982" t="s">
        <v>29518</v>
      </c>
      <c r="D10982" t="s">
        <v>29519</v>
      </c>
      <c r="E10982" t="s">
        <v>18516</v>
      </c>
      <c r="F10982" t="s">
        <v>18516</v>
      </c>
      <c r="G10982" t="s">
        <v>18516</v>
      </c>
      <c r="H10982" t="s">
        <v>18516</v>
      </c>
      <c r="I10982" t="s">
        <v>18516</v>
      </c>
      <c r="J10982" t="s">
        <v>18516</v>
      </c>
      <c r="K10982" t="s">
        <v>29707</v>
      </c>
      <c r="L10982" t="s">
        <v>18516</v>
      </c>
      <c r="M10982" t="s">
        <v>18516</v>
      </c>
    </row>
    <row r="10983" spans="1:13" ht="13.5">
      <c r="A10983" t="s">
        <v>45623</v>
      </c>
      <c r="B10983" t="s">
        <v>45624</v>
      </c>
      <c r="C10983" t="s">
        <v>29518</v>
      </c>
      <c r="D10983" t="s">
        <v>29519</v>
      </c>
      <c r="E10983" t="s">
        <v>18516</v>
      </c>
      <c r="F10983" t="s">
        <v>18516</v>
      </c>
      <c r="G10983" t="s">
        <v>18516</v>
      </c>
      <c r="H10983" t="s">
        <v>18516</v>
      </c>
      <c r="I10983" t="s">
        <v>18516</v>
      </c>
      <c r="J10983" t="s">
        <v>18516</v>
      </c>
      <c r="K10983" t="s">
        <v>29707</v>
      </c>
      <c r="L10983" t="s">
        <v>18516</v>
      </c>
      <c r="M10983" t="s">
        <v>18516</v>
      </c>
    </row>
    <row r="10984" spans="1:13" ht="13.5">
      <c r="A10984" t="s">
        <v>2401</v>
      </c>
      <c r="B10984" t="s">
        <v>45625</v>
      </c>
      <c r="C10984" t="s">
        <v>29518</v>
      </c>
      <c r="D10984" t="s">
        <v>29519</v>
      </c>
      <c r="E10984" t="s">
        <v>18516</v>
      </c>
      <c r="F10984" t="s">
        <v>18516</v>
      </c>
      <c r="G10984" t="s">
        <v>18516</v>
      </c>
      <c r="H10984" t="s">
        <v>18516</v>
      </c>
      <c r="I10984" t="s">
        <v>18516</v>
      </c>
      <c r="J10984" t="s">
        <v>18516</v>
      </c>
      <c r="K10984" t="s">
        <v>29707</v>
      </c>
      <c r="L10984" t="s">
        <v>18516</v>
      </c>
      <c r="M10984" t="s">
        <v>18516</v>
      </c>
    </row>
    <row r="10985" spans="1:13" ht="13.5">
      <c r="A10985" t="s">
        <v>2398</v>
      </c>
      <c r="B10985" t="s">
        <v>45626</v>
      </c>
      <c r="C10985" t="s">
        <v>29518</v>
      </c>
      <c r="D10985" t="s">
        <v>29519</v>
      </c>
      <c r="E10985" t="s">
        <v>18516</v>
      </c>
      <c r="F10985" t="s">
        <v>18516</v>
      </c>
      <c r="G10985" t="s">
        <v>18516</v>
      </c>
      <c r="H10985" t="s">
        <v>18516</v>
      </c>
      <c r="I10985" t="s">
        <v>18516</v>
      </c>
      <c r="J10985" t="s">
        <v>18516</v>
      </c>
      <c r="K10985" t="s">
        <v>29707</v>
      </c>
      <c r="L10985" t="s">
        <v>18516</v>
      </c>
      <c r="M10985" t="s">
        <v>18516</v>
      </c>
    </row>
    <row r="10986" spans="1:13" ht="13.5">
      <c r="A10986" t="s">
        <v>45627</v>
      </c>
      <c r="B10986" t="s">
        <v>45628</v>
      </c>
      <c r="C10986" t="s">
        <v>29518</v>
      </c>
      <c r="D10986" t="s">
        <v>29519</v>
      </c>
      <c r="E10986" t="s">
        <v>18516</v>
      </c>
      <c r="F10986" t="s">
        <v>18516</v>
      </c>
      <c r="G10986" t="s">
        <v>18516</v>
      </c>
      <c r="H10986" t="s">
        <v>18516</v>
      </c>
      <c r="I10986" t="s">
        <v>18516</v>
      </c>
      <c r="J10986" t="s">
        <v>18516</v>
      </c>
      <c r="K10986" t="s">
        <v>29707</v>
      </c>
      <c r="L10986" t="s">
        <v>18516</v>
      </c>
      <c r="M10986" t="s">
        <v>18516</v>
      </c>
    </row>
    <row r="10987" spans="1:13" ht="13.5">
      <c r="A10987" t="s">
        <v>45629</v>
      </c>
      <c r="B10987" t="s">
        <v>45630</v>
      </c>
      <c r="C10987" t="s">
        <v>29518</v>
      </c>
      <c r="D10987" t="s">
        <v>29519</v>
      </c>
      <c r="E10987" t="s">
        <v>18516</v>
      </c>
      <c r="F10987" t="s">
        <v>18516</v>
      </c>
      <c r="G10987" t="s">
        <v>18516</v>
      </c>
      <c r="H10987" t="s">
        <v>18516</v>
      </c>
      <c r="I10987" t="s">
        <v>18516</v>
      </c>
      <c r="J10987" t="s">
        <v>18516</v>
      </c>
      <c r="K10987" t="s">
        <v>29707</v>
      </c>
      <c r="L10987" t="s">
        <v>18516</v>
      </c>
      <c r="M10987" t="s">
        <v>18516</v>
      </c>
    </row>
    <row r="10988" spans="1:13" ht="13.5">
      <c r="A10988" t="s">
        <v>45631</v>
      </c>
      <c r="B10988" t="s">
        <v>45632</v>
      </c>
      <c r="C10988" t="s">
        <v>29518</v>
      </c>
      <c r="D10988" t="s">
        <v>29519</v>
      </c>
      <c r="E10988" t="s">
        <v>18516</v>
      </c>
      <c r="F10988" t="s">
        <v>18516</v>
      </c>
      <c r="G10988" t="s">
        <v>18516</v>
      </c>
      <c r="H10988" t="s">
        <v>18516</v>
      </c>
      <c r="I10988" t="s">
        <v>18516</v>
      </c>
      <c r="J10988" t="s">
        <v>18516</v>
      </c>
      <c r="K10988" t="s">
        <v>29707</v>
      </c>
      <c r="L10988" t="s">
        <v>18516</v>
      </c>
      <c r="M10988" t="s">
        <v>18516</v>
      </c>
    </row>
    <row r="10989" spans="1:13" ht="13.5">
      <c r="A10989" t="s">
        <v>8545</v>
      </c>
      <c r="B10989" t="s">
        <v>45633</v>
      </c>
      <c r="C10989" t="s">
        <v>29518</v>
      </c>
      <c r="D10989" t="s">
        <v>29519</v>
      </c>
      <c r="E10989" t="s">
        <v>18516</v>
      </c>
      <c r="F10989" t="s">
        <v>18516</v>
      </c>
      <c r="G10989" t="s">
        <v>18516</v>
      </c>
      <c r="H10989" t="s">
        <v>18516</v>
      </c>
      <c r="I10989" t="s">
        <v>18516</v>
      </c>
      <c r="J10989" t="s">
        <v>18516</v>
      </c>
      <c r="K10989" t="s">
        <v>29707</v>
      </c>
      <c r="L10989" t="s">
        <v>18516</v>
      </c>
      <c r="M10989" t="s">
        <v>18516</v>
      </c>
    </row>
    <row r="10990" spans="1:13" ht="13.5">
      <c r="A10990" t="s">
        <v>45634</v>
      </c>
      <c r="B10990" t="s">
        <v>45635</v>
      </c>
      <c r="C10990" t="s">
        <v>29518</v>
      </c>
      <c r="D10990" t="s">
        <v>29519</v>
      </c>
      <c r="E10990" t="s">
        <v>18516</v>
      </c>
      <c r="F10990" t="s">
        <v>18516</v>
      </c>
      <c r="G10990" t="s">
        <v>18516</v>
      </c>
      <c r="H10990" t="s">
        <v>18516</v>
      </c>
      <c r="I10990" t="s">
        <v>18516</v>
      </c>
      <c r="J10990" t="s">
        <v>18516</v>
      </c>
      <c r="K10990" t="s">
        <v>29707</v>
      </c>
      <c r="L10990" t="s">
        <v>18516</v>
      </c>
      <c r="M10990" t="s">
        <v>18516</v>
      </c>
    </row>
    <row r="10991" spans="1:13" ht="13.5">
      <c r="A10991" t="s">
        <v>45636</v>
      </c>
      <c r="B10991" t="s">
        <v>45637</v>
      </c>
      <c r="C10991" t="s">
        <v>29518</v>
      </c>
      <c r="D10991" t="s">
        <v>29519</v>
      </c>
      <c r="E10991" t="s">
        <v>18516</v>
      </c>
      <c r="F10991" t="s">
        <v>18516</v>
      </c>
      <c r="G10991" t="s">
        <v>18516</v>
      </c>
      <c r="H10991" t="s">
        <v>18516</v>
      </c>
      <c r="I10991" t="s">
        <v>18516</v>
      </c>
      <c r="J10991" t="s">
        <v>18516</v>
      </c>
      <c r="K10991" t="s">
        <v>29707</v>
      </c>
      <c r="L10991" t="s">
        <v>18516</v>
      </c>
      <c r="M10991" t="s">
        <v>18516</v>
      </c>
    </row>
    <row r="10992" spans="1:13" ht="13.5">
      <c r="A10992" t="s">
        <v>6949</v>
      </c>
      <c r="B10992" t="s">
        <v>45638</v>
      </c>
      <c r="C10992" t="s">
        <v>29518</v>
      </c>
      <c r="D10992" t="s">
        <v>29519</v>
      </c>
      <c r="E10992" t="s">
        <v>18516</v>
      </c>
      <c r="F10992" t="s">
        <v>18516</v>
      </c>
      <c r="G10992" t="s">
        <v>18516</v>
      </c>
      <c r="H10992" t="s">
        <v>18516</v>
      </c>
      <c r="I10992" t="s">
        <v>18516</v>
      </c>
      <c r="J10992" t="s">
        <v>18516</v>
      </c>
      <c r="K10992" t="s">
        <v>29707</v>
      </c>
      <c r="L10992" t="s">
        <v>18516</v>
      </c>
      <c r="M10992" t="s">
        <v>18516</v>
      </c>
    </row>
    <row r="10993" spans="1:13" ht="13.5">
      <c r="A10993" t="s">
        <v>45639</v>
      </c>
      <c r="B10993" t="s">
        <v>45640</v>
      </c>
      <c r="C10993" t="s">
        <v>29518</v>
      </c>
      <c r="D10993" t="s">
        <v>29519</v>
      </c>
      <c r="E10993" t="s">
        <v>18516</v>
      </c>
      <c r="F10993" t="s">
        <v>18516</v>
      </c>
      <c r="G10993" t="s">
        <v>18516</v>
      </c>
      <c r="H10993" t="s">
        <v>18516</v>
      </c>
      <c r="I10993" t="s">
        <v>18516</v>
      </c>
      <c r="J10993" t="s">
        <v>18516</v>
      </c>
      <c r="K10993" t="s">
        <v>29707</v>
      </c>
      <c r="L10993" t="s">
        <v>18516</v>
      </c>
      <c r="M10993" t="s">
        <v>18516</v>
      </c>
    </row>
    <row r="10994" spans="1:13" ht="13.5">
      <c r="A10994" t="s">
        <v>10439</v>
      </c>
      <c r="B10994" t="s">
        <v>45641</v>
      </c>
      <c r="C10994" t="s">
        <v>29518</v>
      </c>
      <c r="D10994" t="s">
        <v>29519</v>
      </c>
      <c r="E10994" s="164">
        <v>155</v>
      </c>
      <c r="F10994" s="164">
        <v>150</v>
      </c>
      <c r="G10994" s="165">
        <v>0.96</v>
      </c>
      <c r="H10994" t="s">
        <v>18516</v>
      </c>
      <c r="I10994" s="164">
        <v>44.79</v>
      </c>
      <c r="J10994" s="164">
        <v>194.79</v>
      </c>
      <c r="K10994">
        <v>92</v>
      </c>
      <c r="L10994" t="s">
        <v>18516</v>
      </c>
      <c r="M10994" t="s">
        <v>18516</v>
      </c>
    </row>
    <row r="10995" spans="1:13" ht="13.5">
      <c r="A10995" t="s">
        <v>10445</v>
      </c>
      <c r="B10995" t="s">
        <v>45642</v>
      </c>
      <c r="C10995" t="s">
        <v>29518</v>
      </c>
      <c r="D10995" t="s">
        <v>29519</v>
      </c>
      <c r="E10995" s="164">
        <v>174</v>
      </c>
      <c r="F10995" s="164">
        <v>165</v>
      </c>
      <c r="G10995" s="165">
        <v>0.94</v>
      </c>
      <c r="H10995" t="s">
        <v>18516</v>
      </c>
      <c r="I10995" s="164">
        <v>49.14</v>
      </c>
      <c r="J10995" s="164">
        <v>214.14</v>
      </c>
      <c r="K10995">
        <v>82</v>
      </c>
      <c r="L10995" t="s">
        <v>18516</v>
      </c>
      <c r="M10995" t="s">
        <v>18516</v>
      </c>
    </row>
    <row r="10996" spans="1:13" ht="13.5">
      <c r="A10996" t="s">
        <v>10442</v>
      </c>
      <c r="B10996" t="s">
        <v>45545</v>
      </c>
      <c r="C10996" t="s">
        <v>29518</v>
      </c>
      <c r="D10996" t="s">
        <v>29519</v>
      </c>
      <c r="E10996" s="164">
        <v>174</v>
      </c>
      <c r="F10996" s="164">
        <v>155</v>
      </c>
      <c r="G10996" s="165">
        <v>0.89</v>
      </c>
      <c r="H10996" t="s">
        <v>18516</v>
      </c>
      <c r="I10996" s="164">
        <v>49.14</v>
      </c>
      <c r="J10996" s="164">
        <v>204.14</v>
      </c>
      <c r="K10996">
        <v>129</v>
      </c>
      <c r="L10996" t="s">
        <v>18516</v>
      </c>
      <c r="M10996" t="s">
        <v>18516</v>
      </c>
    </row>
    <row r="10997" spans="1:13" ht="13.5">
      <c r="A10997" t="s">
        <v>2383</v>
      </c>
      <c r="B10997" t="s">
        <v>45643</v>
      </c>
      <c r="C10997" t="s">
        <v>29518</v>
      </c>
      <c r="D10997" t="s">
        <v>29519</v>
      </c>
      <c r="E10997" t="s">
        <v>18516</v>
      </c>
      <c r="F10997" t="s">
        <v>18516</v>
      </c>
      <c r="G10997" t="s">
        <v>18516</v>
      </c>
      <c r="H10997" t="s">
        <v>18516</v>
      </c>
      <c r="I10997" t="s">
        <v>18516</v>
      </c>
      <c r="J10997" t="s">
        <v>18516</v>
      </c>
      <c r="K10997" t="s">
        <v>29707</v>
      </c>
      <c r="L10997" t="s">
        <v>18516</v>
      </c>
      <c r="M10997" t="s">
        <v>18516</v>
      </c>
    </row>
    <row r="10998" spans="1:13" ht="13.5">
      <c r="A10998" t="s">
        <v>10448</v>
      </c>
      <c r="B10998" t="s">
        <v>45644</v>
      </c>
      <c r="C10998" t="s">
        <v>29518</v>
      </c>
      <c r="D10998" t="s">
        <v>29519</v>
      </c>
      <c r="E10998" s="164">
        <v>169</v>
      </c>
      <c r="F10998" s="164">
        <v>152</v>
      </c>
      <c r="G10998" s="165">
        <v>0.89</v>
      </c>
      <c r="H10998" t="s">
        <v>18516</v>
      </c>
      <c r="I10998" s="164">
        <v>47.37</v>
      </c>
      <c r="J10998" s="164">
        <v>199.37</v>
      </c>
      <c r="K10998">
        <v>135</v>
      </c>
      <c r="L10998" t="s">
        <v>18516</v>
      </c>
      <c r="M10998" t="s">
        <v>18516</v>
      </c>
    </row>
    <row r="10999" spans="1:13" ht="13.5">
      <c r="A10999" t="s">
        <v>45645</v>
      </c>
      <c r="B10999" t="s">
        <v>45646</v>
      </c>
      <c r="C10999" t="s">
        <v>29518</v>
      </c>
      <c r="D10999" t="s">
        <v>29519</v>
      </c>
      <c r="E10999" t="s">
        <v>18516</v>
      </c>
      <c r="F10999" t="s">
        <v>18516</v>
      </c>
      <c r="G10999" t="s">
        <v>18516</v>
      </c>
      <c r="H10999" t="s">
        <v>18516</v>
      </c>
      <c r="I10999" t="s">
        <v>18516</v>
      </c>
      <c r="J10999" t="s">
        <v>18516</v>
      </c>
      <c r="K10999" t="s">
        <v>29707</v>
      </c>
      <c r="L10999" t="s">
        <v>18516</v>
      </c>
      <c r="M10999" t="s">
        <v>18516</v>
      </c>
    </row>
    <row r="11000" spans="1:13" ht="13.5">
      <c r="A11000" t="s">
        <v>1521</v>
      </c>
      <c r="B11000" t="s">
        <v>45647</v>
      </c>
      <c r="C11000" t="s">
        <v>29518</v>
      </c>
      <c r="D11000" t="s">
        <v>29519</v>
      </c>
      <c r="E11000" t="s">
        <v>18516</v>
      </c>
      <c r="F11000" t="s">
        <v>18516</v>
      </c>
      <c r="G11000" t="s">
        <v>18516</v>
      </c>
      <c r="H11000" t="s">
        <v>18516</v>
      </c>
      <c r="I11000" t="s">
        <v>18516</v>
      </c>
      <c r="J11000" t="s">
        <v>18516</v>
      </c>
      <c r="K11000" t="s">
        <v>29707</v>
      </c>
      <c r="L11000" t="s">
        <v>18516</v>
      </c>
      <c r="M11000" t="s">
        <v>18516</v>
      </c>
    </row>
    <row r="11001" spans="1:13" ht="13.5">
      <c r="A11001" t="s">
        <v>45648</v>
      </c>
      <c r="B11001" t="s">
        <v>45635</v>
      </c>
      <c r="C11001" t="s">
        <v>29518</v>
      </c>
      <c r="D11001" t="s">
        <v>29519</v>
      </c>
      <c r="E11001" t="s">
        <v>18516</v>
      </c>
      <c r="F11001" t="s">
        <v>18516</v>
      </c>
      <c r="G11001" t="s">
        <v>18516</v>
      </c>
      <c r="H11001" t="s">
        <v>18516</v>
      </c>
      <c r="I11001" t="s">
        <v>18516</v>
      </c>
      <c r="J11001" t="s">
        <v>18516</v>
      </c>
      <c r="K11001" t="s">
        <v>29707</v>
      </c>
      <c r="L11001" t="s">
        <v>18516</v>
      </c>
      <c r="M11001" t="s">
        <v>18516</v>
      </c>
    </row>
    <row r="11002" spans="1:13" ht="13.5">
      <c r="A11002" t="s">
        <v>45649</v>
      </c>
      <c r="B11002" t="s">
        <v>45650</v>
      </c>
      <c r="C11002" t="s">
        <v>29518</v>
      </c>
      <c r="D11002" t="s">
        <v>29519</v>
      </c>
      <c r="E11002" t="s">
        <v>18516</v>
      </c>
      <c r="F11002" t="s">
        <v>18516</v>
      </c>
      <c r="G11002" t="s">
        <v>18516</v>
      </c>
      <c r="H11002" t="s">
        <v>18516</v>
      </c>
      <c r="I11002" t="s">
        <v>18516</v>
      </c>
      <c r="J11002" t="s">
        <v>18516</v>
      </c>
      <c r="K11002" t="s">
        <v>29707</v>
      </c>
      <c r="L11002" t="s">
        <v>18516</v>
      </c>
      <c r="M11002" t="s">
        <v>18516</v>
      </c>
    </row>
    <row r="11003" spans="1:13" ht="13.5">
      <c r="A11003" t="s">
        <v>45651</v>
      </c>
      <c r="B11003" t="s">
        <v>45652</v>
      </c>
      <c r="C11003" t="s">
        <v>29518</v>
      </c>
      <c r="D11003" t="s">
        <v>29519</v>
      </c>
      <c r="E11003" t="s">
        <v>18516</v>
      </c>
      <c r="F11003" t="s">
        <v>18516</v>
      </c>
      <c r="G11003" t="s">
        <v>18516</v>
      </c>
      <c r="H11003" t="s">
        <v>18516</v>
      </c>
      <c r="I11003" t="s">
        <v>18516</v>
      </c>
      <c r="J11003" t="s">
        <v>18516</v>
      </c>
      <c r="K11003" t="s">
        <v>29707</v>
      </c>
      <c r="L11003" t="s">
        <v>18516</v>
      </c>
      <c r="M11003" t="s">
        <v>18516</v>
      </c>
    </row>
    <row r="11004" spans="1:13" ht="13.5">
      <c r="A11004" t="s">
        <v>10400</v>
      </c>
      <c r="B11004" t="s">
        <v>45550</v>
      </c>
      <c r="C11004" t="s">
        <v>29518</v>
      </c>
      <c r="D11004" t="s">
        <v>29519</v>
      </c>
      <c r="E11004" t="s">
        <v>18516</v>
      </c>
      <c r="F11004" t="s">
        <v>18516</v>
      </c>
      <c r="G11004" t="s">
        <v>18516</v>
      </c>
      <c r="H11004" t="s">
        <v>18516</v>
      </c>
      <c r="I11004" t="s">
        <v>18516</v>
      </c>
      <c r="J11004" t="s">
        <v>18516</v>
      </c>
      <c r="K11004" t="s">
        <v>29707</v>
      </c>
      <c r="L11004" t="s">
        <v>18516</v>
      </c>
      <c r="M11004" t="s">
        <v>18516</v>
      </c>
    </row>
    <row r="11005" spans="1:13" ht="13.5">
      <c r="A11005" t="s">
        <v>9027</v>
      </c>
      <c r="B11005" t="s">
        <v>45653</v>
      </c>
      <c r="C11005" t="s">
        <v>29518</v>
      </c>
      <c r="D11005" t="s">
        <v>29519</v>
      </c>
      <c r="E11005" t="s">
        <v>18516</v>
      </c>
      <c r="F11005" t="s">
        <v>18516</v>
      </c>
      <c r="G11005" t="s">
        <v>18516</v>
      </c>
      <c r="H11005" t="s">
        <v>18516</v>
      </c>
      <c r="I11005" t="s">
        <v>18516</v>
      </c>
      <c r="J11005" t="s">
        <v>18516</v>
      </c>
      <c r="K11005" t="s">
        <v>29707</v>
      </c>
      <c r="L11005" t="s">
        <v>18516</v>
      </c>
      <c r="M11005" t="s">
        <v>18516</v>
      </c>
    </row>
    <row r="11006" spans="1:13" ht="13.5">
      <c r="A11006" t="s">
        <v>45654</v>
      </c>
      <c r="B11006" t="s">
        <v>45655</v>
      </c>
      <c r="C11006" t="s">
        <v>29518</v>
      </c>
      <c r="D11006" t="s">
        <v>29519</v>
      </c>
      <c r="E11006" t="s">
        <v>18516</v>
      </c>
      <c r="F11006" t="s">
        <v>18516</v>
      </c>
      <c r="G11006" t="s">
        <v>18516</v>
      </c>
      <c r="H11006" t="s">
        <v>18516</v>
      </c>
      <c r="I11006" t="s">
        <v>18516</v>
      </c>
      <c r="J11006" t="s">
        <v>18516</v>
      </c>
      <c r="K11006" t="s">
        <v>29707</v>
      </c>
      <c r="L11006" t="s">
        <v>18516</v>
      </c>
      <c r="M11006" t="s">
        <v>18516</v>
      </c>
    </row>
    <row r="11007" spans="1:13" ht="13.5">
      <c r="A11007" t="s">
        <v>2638</v>
      </c>
      <c r="B11007" t="s">
        <v>45656</v>
      </c>
      <c r="C11007" t="s">
        <v>29518</v>
      </c>
      <c r="D11007" t="s">
        <v>29519</v>
      </c>
      <c r="E11007" t="s">
        <v>18516</v>
      </c>
      <c r="F11007" t="s">
        <v>18516</v>
      </c>
      <c r="G11007" t="s">
        <v>18516</v>
      </c>
      <c r="H11007" t="s">
        <v>18516</v>
      </c>
      <c r="I11007" t="s">
        <v>18516</v>
      </c>
      <c r="J11007" t="s">
        <v>18516</v>
      </c>
      <c r="K11007" t="s">
        <v>29707</v>
      </c>
      <c r="L11007" t="s">
        <v>18516</v>
      </c>
      <c r="M11007" t="s">
        <v>18516</v>
      </c>
    </row>
    <row r="11008" spans="1:13" ht="13.5">
      <c r="A11008" t="s">
        <v>7855</v>
      </c>
      <c r="B11008" t="s">
        <v>45657</v>
      </c>
      <c r="C11008" t="s">
        <v>29518</v>
      </c>
      <c r="D11008" t="s">
        <v>29519</v>
      </c>
      <c r="E11008" t="s">
        <v>18516</v>
      </c>
      <c r="F11008" t="s">
        <v>18516</v>
      </c>
      <c r="G11008" t="s">
        <v>18516</v>
      </c>
      <c r="H11008" t="s">
        <v>18516</v>
      </c>
      <c r="I11008" t="s">
        <v>18516</v>
      </c>
      <c r="J11008" t="s">
        <v>18516</v>
      </c>
      <c r="K11008" t="s">
        <v>29707</v>
      </c>
      <c r="L11008" t="s">
        <v>18516</v>
      </c>
      <c r="M11008" t="s">
        <v>18516</v>
      </c>
    </row>
    <row r="11009" spans="1:13" ht="13.5">
      <c r="A11009" t="s">
        <v>45658</v>
      </c>
      <c r="B11009" t="s">
        <v>45659</v>
      </c>
      <c r="C11009" t="s">
        <v>29518</v>
      </c>
      <c r="D11009" t="s">
        <v>29519</v>
      </c>
      <c r="E11009" t="s">
        <v>18516</v>
      </c>
      <c r="F11009" t="s">
        <v>18516</v>
      </c>
      <c r="G11009" t="s">
        <v>18516</v>
      </c>
      <c r="H11009" t="s">
        <v>18516</v>
      </c>
      <c r="I11009" t="s">
        <v>18516</v>
      </c>
      <c r="J11009" t="s">
        <v>18516</v>
      </c>
      <c r="K11009" t="s">
        <v>29707</v>
      </c>
      <c r="L11009" t="s">
        <v>18516</v>
      </c>
      <c r="M11009" t="s">
        <v>18516</v>
      </c>
    </row>
    <row r="11010" spans="1:13" ht="13.5">
      <c r="A11010" t="s">
        <v>9292</v>
      </c>
      <c r="B11010" t="s">
        <v>45660</v>
      </c>
      <c r="C11010" t="s">
        <v>29518</v>
      </c>
      <c r="D11010" t="s">
        <v>29519</v>
      </c>
      <c r="E11010" t="s">
        <v>18516</v>
      </c>
      <c r="F11010" t="s">
        <v>18516</v>
      </c>
      <c r="G11010" t="s">
        <v>18516</v>
      </c>
      <c r="H11010" t="s">
        <v>18516</v>
      </c>
      <c r="I11010" t="s">
        <v>18516</v>
      </c>
      <c r="J11010" t="s">
        <v>18516</v>
      </c>
      <c r="K11010" t="s">
        <v>29707</v>
      </c>
      <c r="L11010" t="s">
        <v>18516</v>
      </c>
      <c r="M11010" t="s">
        <v>18516</v>
      </c>
    </row>
    <row r="11011" spans="1:13" ht="13.5">
      <c r="A11011" t="s">
        <v>9283</v>
      </c>
      <c r="B11011" t="s">
        <v>45661</v>
      </c>
      <c r="C11011" t="s">
        <v>29518</v>
      </c>
      <c r="D11011" t="s">
        <v>29519</v>
      </c>
      <c r="E11011" t="s">
        <v>18516</v>
      </c>
      <c r="F11011" t="s">
        <v>18516</v>
      </c>
      <c r="G11011" t="s">
        <v>18516</v>
      </c>
      <c r="H11011" t="s">
        <v>18516</v>
      </c>
      <c r="I11011" t="s">
        <v>18516</v>
      </c>
      <c r="J11011" t="s">
        <v>18516</v>
      </c>
      <c r="K11011" t="s">
        <v>29707</v>
      </c>
      <c r="L11011" t="s">
        <v>18516</v>
      </c>
      <c r="M11011" t="s">
        <v>18516</v>
      </c>
    </row>
    <row r="11012" spans="1:13" ht="13.5">
      <c r="A11012" t="s">
        <v>45662</v>
      </c>
      <c r="B11012" t="s">
        <v>45663</v>
      </c>
      <c r="C11012" t="s">
        <v>29518</v>
      </c>
      <c r="D11012" t="s">
        <v>29519</v>
      </c>
      <c r="E11012" t="s">
        <v>18516</v>
      </c>
      <c r="F11012" t="s">
        <v>18516</v>
      </c>
      <c r="G11012" t="s">
        <v>18516</v>
      </c>
      <c r="H11012" t="s">
        <v>18516</v>
      </c>
      <c r="I11012" t="s">
        <v>18516</v>
      </c>
      <c r="J11012" t="s">
        <v>18516</v>
      </c>
      <c r="K11012" t="s">
        <v>29707</v>
      </c>
      <c r="L11012" t="s">
        <v>18516</v>
      </c>
      <c r="M11012" t="s">
        <v>18516</v>
      </c>
    </row>
    <row r="11013" spans="1:13" ht="13.5">
      <c r="A11013" t="s">
        <v>45664</v>
      </c>
      <c r="B11013" t="s">
        <v>45665</v>
      </c>
      <c r="C11013" t="s">
        <v>29518</v>
      </c>
      <c r="D11013" t="s">
        <v>29519</v>
      </c>
      <c r="E11013" t="s">
        <v>18516</v>
      </c>
      <c r="F11013" t="s">
        <v>18516</v>
      </c>
      <c r="G11013" t="s">
        <v>18516</v>
      </c>
      <c r="H11013" t="s">
        <v>18516</v>
      </c>
      <c r="I11013" t="s">
        <v>18516</v>
      </c>
      <c r="J11013" t="s">
        <v>18516</v>
      </c>
      <c r="K11013" t="s">
        <v>29707</v>
      </c>
      <c r="L11013" t="s">
        <v>18516</v>
      </c>
      <c r="M11013" t="s">
        <v>18516</v>
      </c>
    </row>
    <row r="11014" spans="1:13" ht="13.5">
      <c r="A11014" t="s">
        <v>45666</v>
      </c>
      <c r="B11014" t="s">
        <v>45667</v>
      </c>
      <c r="C11014" t="s">
        <v>29518</v>
      </c>
      <c r="D11014" t="s">
        <v>29519</v>
      </c>
      <c r="E11014" t="s">
        <v>18516</v>
      </c>
      <c r="F11014" t="s">
        <v>18516</v>
      </c>
      <c r="G11014" t="s">
        <v>18516</v>
      </c>
      <c r="H11014" t="s">
        <v>18516</v>
      </c>
      <c r="I11014" t="s">
        <v>18516</v>
      </c>
      <c r="J11014" t="s">
        <v>18516</v>
      </c>
      <c r="K11014" t="s">
        <v>29707</v>
      </c>
      <c r="L11014" t="s">
        <v>18516</v>
      </c>
      <c r="M11014" t="s">
        <v>18516</v>
      </c>
    </row>
    <row r="11015" spans="1:13" ht="13.5">
      <c r="A11015" t="s">
        <v>8880</v>
      </c>
      <c r="B11015" t="s">
        <v>45668</v>
      </c>
      <c r="C11015" t="s">
        <v>29518</v>
      </c>
      <c r="D11015" t="s">
        <v>29519</v>
      </c>
      <c r="E11015" t="s">
        <v>18516</v>
      </c>
      <c r="F11015" t="s">
        <v>18516</v>
      </c>
      <c r="G11015" t="s">
        <v>18516</v>
      </c>
      <c r="H11015" t="s">
        <v>18516</v>
      </c>
      <c r="I11015" t="s">
        <v>18516</v>
      </c>
      <c r="J11015" t="s">
        <v>18516</v>
      </c>
      <c r="K11015" t="s">
        <v>29707</v>
      </c>
      <c r="L11015" t="s">
        <v>18516</v>
      </c>
      <c r="M11015" t="s">
        <v>18516</v>
      </c>
    </row>
    <row r="11016" spans="1:13" ht="13.5">
      <c r="A11016" t="s">
        <v>8874</v>
      </c>
      <c r="B11016" t="s">
        <v>45551</v>
      </c>
      <c r="C11016" t="s">
        <v>29518</v>
      </c>
      <c r="D11016" t="s">
        <v>29519</v>
      </c>
      <c r="E11016" t="s">
        <v>18516</v>
      </c>
      <c r="F11016" t="s">
        <v>18516</v>
      </c>
      <c r="G11016" t="s">
        <v>18516</v>
      </c>
      <c r="H11016" t="s">
        <v>18516</v>
      </c>
      <c r="I11016" t="s">
        <v>18516</v>
      </c>
      <c r="J11016" t="s">
        <v>18516</v>
      </c>
      <c r="K11016" t="s">
        <v>29707</v>
      </c>
      <c r="L11016" t="s">
        <v>18516</v>
      </c>
      <c r="M11016" t="s">
        <v>18516</v>
      </c>
    </row>
    <row r="11017" spans="1:13" ht="13.5">
      <c r="A11017" t="s">
        <v>8895</v>
      </c>
      <c r="B11017" t="s">
        <v>45669</v>
      </c>
      <c r="C11017" t="s">
        <v>29518</v>
      </c>
      <c r="D11017" t="s">
        <v>29519</v>
      </c>
      <c r="E11017" t="s">
        <v>18516</v>
      </c>
      <c r="F11017" t="s">
        <v>18516</v>
      </c>
      <c r="G11017" t="s">
        <v>18516</v>
      </c>
      <c r="H11017" t="s">
        <v>18516</v>
      </c>
      <c r="I11017" t="s">
        <v>18516</v>
      </c>
      <c r="J11017" t="s">
        <v>18516</v>
      </c>
      <c r="K11017" t="s">
        <v>29707</v>
      </c>
      <c r="L11017" t="s">
        <v>18516</v>
      </c>
      <c r="M11017" t="s">
        <v>18516</v>
      </c>
    </row>
    <row r="11018" spans="1:13" ht="13.5">
      <c r="A11018" t="s">
        <v>8886</v>
      </c>
      <c r="B11018" t="s">
        <v>45670</v>
      </c>
      <c r="C11018" t="s">
        <v>29518</v>
      </c>
      <c r="D11018" t="s">
        <v>29519</v>
      </c>
      <c r="E11018" t="s">
        <v>18516</v>
      </c>
      <c r="F11018" t="s">
        <v>18516</v>
      </c>
      <c r="G11018" t="s">
        <v>18516</v>
      </c>
      <c r="H11018" t="s">
        <v>18516</v>
      </c>
      <c r="I11018" t="s">
        <v>18516</v>
      </c>
      <c r="J11018" t="s">
        <v>18516</v>
      </c>
      <c r="K11018" t="s">
        <v>29707</v>
      </c>
      <c r="L11018" t="s">
        <v>18516</v>
      </c>
      <c r="M11018" t="s">
        <v>18516</v>
      </c>
    </row>
    <row r="11019" spans="1:13" ht="13.5">
      <c r="A11019" t="s">
        <v>45671</v>
      </c>
      <c r="B11019" t="s">
        <v>45672</v>
      </c>
      <c r="C11019" t="s">
        <v>29518</v>
      </c>
      <c r="D11019" t="s">
        <v>29519</v>
      </c>
      <c r="E11019" t="s">
        <v>18516</v>
      </c>
      <c r="F11019" t="s">
        <v>18516</v>
      </c>
      <c r="G11019" t="s">
        <v>18516</v>
      </c>
      <c r="H11019" t="s">
        <v>18516</v>
      </c>
      <c r="I11019" t="s">
        <v>18516</v>
      </c>
      <c r="J11019" t="s">
        <v>18516</v>
      </c>
      <c r="K11019" t="s">
        <v>29707</v>
      </c>
      <c r="L11019" t="s">
        <v>18516</v>
      </c>
      <c r="M11019" t="s">
        <v>18516</v>
      </c>
    </row>
    <row r="11020" spans="1:13" ht="13.5">
      <c r="A11020" t="s">
        <v>2365</v>
      </c>
      <c r="B11020" t="s">
        <v>45581</v>
      </c>
      <c r="C11020" t="s">
        <v>29518</v>
      </c>
      <c r="D11020" t="s">
        <v>29519</v>
      </c>
      <c r="E11020" t="s">
        <v>18516</v>
      </c>
      <c r="F11020" t="s">
        <v>18516</v>
      </c>
      <c r="G11020" t="s">
        <v>18516</v>
      </c>
      <c r="H11020" t="s">
        <v>18516</v>
      </c>
      <c r="I11020" t="s">
        <v>18516</v>
      </c>
      <c r="J11020" t="s">
        <v>18516</v>
      </c>
      <c r="K11020" t="s">
        <v>29707</v>
      </c>
      <c r="L11020" t="s">
        <v>18516</v>
      </c>
      <c r="M11020" t="s">
        <v>18516</v>
      </c>
    </row>
    <row r="11021" spans="1:13" ht="13.5">
      <c r="A11021" t="s">
        <v>2623</v>
      </c>
      <c r="B11021" t="s">
        <v>45673</v>
      </c>
      <c r="C11021" t="s">
        <v>29518</v>
      </c>
      <c r="D11021" t="s">
        <v>29519</v>
      </c>
      <c r="E11021" t="s">
        <v>18516</v>
      </c>
      <c r="F11021" t="s">
        <v>18516</v>
      </c>
      <c r="G11021" t="s">
        <v>18516</v>
      </c>
      <c r="H11021" t="s">
        <v>18516</v>
      </c>
      <c r="I11021" t="s">
        <v>18516</v>
      </c>
      <c r="J11021" t="s">
        <v>18516</v>
      </c>
      <c r="K11021" t="s">
        <v>29707</v>
      </c>
      <c r="L11021" t="s">
        <v>18516</v>
      </c>
      <c r="M11021" t="s">
        <v>18516</v>
      </c>
    </row>
    <row r="11022" spans="1:13" ht="13.5">
      <c r="A11022" t="s">
        <v>2626</v>
      </c>
      <c r="B11022" t="s">
        <v>45674</v>
      </c>
      <c r="C11022" t="s">
        <v>29518</v>
      </c>
      <c r="D11022" t="s">
        <v>29519</v>
      </c>
      <c r="E11022" t="s">
        <v>18516</v>
      </c>
      <c r="F11022" t="s">
        <v>18516</v>
      </c>
      <c r="G11022" t="s">
        <v>18516</v>
      </c>
      <c r="H11022" t="s">
        <v>18516</v>
      </c>
      <c r="I11022" t="s">
        <v>18516</v>
      </c>
      <c r="J11022" t="s">
        <v>18516</v>
      </c>
      <c r="K11022" t="s">
        <v>29707</v>
      </c>
      <c r="L11022" t="s">
        <v>18516</v>
      </c>
      <c r="M11022" t="s">
        <v>18516</v>
      </c>
    </row>
    <row r="11023" spans="1:13" ht="13.5">
      <c r="A11023" t="s">
        <v>45675</v>
      </c>
      <c r="B11023" t="s">
        <v>45676</v>
      </c>
      <c r="C11023" t="s">
        <v>29518</v>
      </c>
      <c r="D11023" t="s">
        <v>29519</v>
      </c>
      <c r="E11023" t="s">
        <v>18516</v>
      </c>
      <c r="F11023" t="s">
        <v>18516</v>
      </c>
      <c r="G11023" t="s">
        <v>18516</v>
      </c>
      <c r="H11023" t="s">
        <v>18516</v>
      </c>
      <c r="I11023" t="s">
        <v>18516</v>
      </c>
      <c r="J11023" t="s">
        <v>18516</v>
      </c>
      <c r="K11023" t="s">
        <v>29707</v>
      </c>
      <c r="L11023" t="s">
        <v>18516</v>
      </c>
      <c r="M11023" t="s">
        <v>18516</v>
      </c>
    </row>
    <row r="11024" spans="1:13" ht="13.5">
      <c r="A11024" t="s">
        <v>8862</v>
      </c>
      <c r="B11024" t="s">
        <v>45670</v>
      </c>
      <c r="C11024" t="s">
        <v>29518</v>
      </c>
      <c r="D11024" t="s">
        <v>29519</v>
      </c>
      <c r="E11024" t="s">
        <v>18516</v>
      </c>
      <c r="F11024" t="s">
        <v>18516</v>
      </c>
      <c r="G11024" t="s">
        <v>18516</v>
      </c>
      <c r="H11024" t="s">
        <v>18516</v>
      </c>
      <c r="I11024" t="s">
        <v>18516</v>
      </c>
      <c r="J11024" t="s">
        <v>18516</v>
      </c>
      <c r="K11024" t="s">
        <v>29707</v>
      </c>
      <c r="L11024" t="s">
        <v>18516</v>
      </c>
      <c r="M11024" t="s">
        <v>18516</v>
      </c>
    </row>
    <row r="11025" spans="1:13" ht="13.5">
      <c r="A11025" t="s">
        <v>8865</v>
      </c>
      <c r="B11025" t="s">
        <v>45677</v>
      </c>
      <c r="C11025" t="s">
        <v>29518</v>
      </c>
      <c r="D11025" t="s">
        <v>29519</v>
      </c>
      <c r="E11025" t="s">
        <v>18516</v>
      </c>
      <c r="F11025" t="s">
        <v>18516</v>
      </c>
      <c r="G11025" t="s">
        <v>18516</v>
      </c>
      <c r="H11025" t="s">
        <v>18516</v>
      </c>
      <c r="I11025" t="s">
        <v>18516</v>
      </c>
      <c r="J11025" t="s">
        <v>18516</v>
      </c>
      <c r="K11025" t="s">
        <v>29707</v>
      </c>
      <c r="L11025" t="s">
        <v>18516</v>
      </c>
      <c r="M11025" t="s">
        <v>18516</v>
      </c>
    </row>
    <row r="11026" spans="1:13" ht="13.5">
      <c r="A11026" t="s">
        <v>8219</v>
      </c>
      <c r="B11026" t="s">
        <v>45678</v>
      </c>
      <c r="C11026" t="s">
        <v>29518</v>
      </c>
      <c r="D11026" t="s">
        <v>29519</v>
      </c>
      <c r="E11026" t="s">
        <v>18516</v>
      </c>
      <c r="F11026" t="s">
        <v>18516</v>
      </c>
      <c r="G11026" t="s">
        <v>18516</v>
      </c>
      <c r="H11026" t="s">
        <v>18516</v>
      </c>
      <c r="I11026" t="s">
        <v>18516</v>
      </c>
      <c r="J11026" t="s">
        <v>18516</v>
      </c>
      <c r="K11026" t="s">
        <v>29707</v>
      </c>
      <c r="L11026" t="s">
        <v>18516</v>
      </c>
      <c r="M11026" t="s">
        <v>18516</v>
      </c>
    </row>
    <row r="11027" spans="1:13" ht="13.5">
      <c r="A11027" t="s">
        <v>45679</v>
      </c>
      <c r="B11027" t="s">
        <v>45680</v>
      </c>
      <c r="C11027" t="s">
        <v>29518</v>
      </c>
      <c r="D11027" t="s">
        <v>29519</v>
      </c>
      <c r="E11027" t="s">
        <v>18516</v>
      </c>
      <c r="F11027" t="s">
        <v>18516</v>
      </c>
      <c r="G11027" t="s">
        <v>18516</v>
      </c>
      <c r="H11027" t="s">
        <v>18516</v>
      </c>
      <c r="I11027" t="s">
        <v>18516</v>
      </c>
      <c r="J11027" t="s">
        <v>18516</v>
      </c>
      <c r="K11027" t="s">
        <v>29707</v>
      </c>
      <c r="L11027" t="s">
        <v>18516</v>
      </c>
      <c r="M11027" t="s">
        <v>18516</v>
      </c>
    </row>
    <row r="11028" spans="1:13" ht="13.5">
      <c r="A11028" t="s">
        <v>45681</v>
      </c>
      <c r="B11028" t="s">
        <v>45682</v>
      </c>
      <c r="C11028" t="s">
        <v>29518</v>
      </c>
      <c r="D11028" t="s">
        <v>29519</v>
      </c>
      <c r="E11028" t="s">
        <v>18516</v>
      </c>
      <c r="F11028" t="s">
        <v>18516</v>
      </c>
      <c r="G11028" t="s">
        <v>18516</v>
      </c>
      <c r="H11028" t="s">
        <v>18516</v>
      </c>
      <c r="I11028" t="s">
        <v>18516</v>
      </c>
      <c r="J11028" t="s">
        <v>18516</v>
      </c>
      <c r="K11028" t="s">
        <v>29707</v>
      </c>
      <c r="L11028" t="s">
        <v>18516</v>
      </c>
      <c r="M11028" t="s">
        <v>18516</v>
      </c>
    </row>
    <row r="11029" spans="1:13" ht="13.5">
      <c r="A11029" t="s">
        <v>45683</v>
      </c>
      <c r="B11029" t="s">
        <v>45684</v>
      </c>
      <c r="C11029" t="s">
        <v>29518</v>
      </c>
      <c r="D11029" t="s">
        <v>29519</v>
      </c>
      <c r="E11029" t="s">
        <v>18516</v>
      </c>
      <c r="F11029" t="s">
        <v>18516</v>
      </c>
      <c r="G11029" t="s">
        <v>18516</v>
      </c>
      <c r="H11029" t="s">
        <v>18516</v>
      </c>
      <c r="I11029" t="s">
        <v>18516</v>
      </c>
      <c r="J11029" t="s">
        <v>18516</v>
      </c>
      <c r="K11029" t="s">
        <v>29707</v>
      </c>
      <c r="L11029" t="s">
        <v>18516</v>
      </c>
      <c r="M11029" t="s">
        <v>18516</v>
      </c>
    </row>
    <row r="11030" spans="1:13" ht="13.5">
      <c r="A11030" t="s">
        <v>45685</v>
      </c>
      <c r="B11030" t="s">
        <v>45686</v>
      </c>
      <c r="C11030" t="s">
        <v>29518</v>
      </c>
      <c r="D11030" t="s">
        <v>29519</v>
      </c>
      <c r="E11030" t="s">
        <v>18516</v>
      </c>
      <c r="F11030" t="s">
        <v>18516</v>
      </c>
      <c r="G11030" t="s">
        <v>18516</v>
      </c>
      <c r="H11030" t="s">
        <v>18516</v>
      </c>
      <c r="I11030" t="s">
        <v>18516</v>
      </c>
      <c r="J11030" t="s">
        <v>18516</v>
      </c>
      <c r="K11030" t="s">
        <v>29707</v>
      </c>
      <c r="L11030" t="s">
        <v>18516</v>
      </c>
      <c r="M11030" t="s">
        <v>18516</v>
      </c>
    </row>
    <row r="11031" spans="1:13" ht="13.5">
      <c r="A11031" t="s">
        <v>45687</v>
      </c>
      <c r="B11031" t="s">
        <v>45688</v>
      </c>
      <c r="C11031" t="s">
        <v>29518</v>
      </c>
      <c r="D11031" t="s">
        <v>29519</v>
      </c>
      <c r="E11031" t="s">
        <v>18516</v>
      </c>
      <c r="F11031" t="s">
        <v>18516</v>
      </c>
      <c r="G11031" t="s">
        <v>18516</v>
      </c>
      <c r="H11031" t="s">
        <v>18516</v>
      </c>
      <c r="I11031" t="s">
        <v>18516</v>
      </c>
      <c r="J11031" t="s">
        <v>18516</v>
      </c>
      <c r="K11031" t="s">
        <v>29707</v>
      </c>
      <c r="L11031" t="s">
        <v>18516</v>
      </c>
      <c r="M11031" t="s">
        <v>18516</v>
      </c>
    </row>
    <row r="11032" spans="1:13" ht="13.5">
      <c r="A11032" t="s">
        <v>9491</v>
      </c>
      <c r="B11032" t="s">
        <v>45689</v>
      </c>
      <c r="C11032" t="s">
        <v>29518</v>
      </c>
      <c r="D11032" t="s">
        <v>29519</v>
      </c>
      <c r="E11032" t="s">
        <v>18516</v>
      </c>
      <c r="F11032" t="s">
        <v>18516</v>
      </c>
      <c r="G11032" t="s">
        <v>18516</v>
      </c>
      <c r="H11032" t="s">
        <v>18516</v>
      </c>
      <c r="I11032" t="s">
        <v>18516</v>
      </c>
      <c r="J11032" t="s">
        <v>18516</v>
      </c>
      <c r="K11032" t="s">
        <v>29707</v>
      </c>
      <c r="L11032" t="s">
        <v>18516</v>
      </c>
      <c r="M11032" t="s">
        <v>18516</v>
      </c>
    </row>
    <row r="11033" spans="1:13" ht="13.5">
      <c r="A11033" t="s">
        <v>45690</v>
      </c>
      <c r="B11033" t="s">
        <v>45691</v>
      </c>
      <c r="C11033" t="s">
        <v>29518</v>
      </c>
      <c r="D11033" t="s">
        <v>29519</v>
      </c>
      <c r="E11033" t="s">
        <v>18516</v>
      </c>
      <c r="F11033" t="s">
        <v>18516</v>
      </c>
      <c r="G11033" t="s">
        <v>18516</v>
      </c>
      <c r="H11033" t="s">
        <v>18516</v>
      </c>
      <c r="I11033" t="s">
        <v>18516</v>
      </c>
      <c r="J11033" t="s">
        <v>18516</v>
      </c>
      <c r="K11033" t="s">
        <v>29707</v>
      </c>
      <c r="L11033" t="s">
        <v>18516</v>
      </c>
      <c r="M11033" t="s">
        <v>18516</v>
      </c>
    </row>
    <row r="11034" spans="1:13" ht="13.5">
      <c r="A11034" t="s">
        <v>6654</v>
      </c>
      <c r="B11034" t="s">
        <v>45692</v>
      </c>
      <c r="C11034" t="s">
        <v>29518</v>
      </c>
      <c r="D11034" t="s">
        <v>29519</v>
      </c>
      <c r="E11034" t="s">
        <v>18516</v>
      </c>
      <c r="F11034" t="s">
        <v>18516</v>
      </c>
      <c r="G11034" t="s">
        <v>18516</v>
      </c>
      <c r="H11034" t="s">
        <v>18516</v>
      </c>
      <c r="I11034" t="s">
        <v>18516</v>
      </c>
      <c r="J11034" t="s">
        <v>18516</v>
      </c>
      <c r="K11034" t="s">
        <v>29707</v>
      </c>
      <c r="L11034" t="s">
        <v>18516</v>
      </c>
      <c r="M11034" t="s">
        <v>18516</v>
      </c>
    </row>
    <row r="11035" spans="1:13" ht="13.5">
      <c r="A11035" t="s">
        <v>45693</v>
      </c>
      <c r="B11035" t="s">
        <v>45694</v>
      </c>
      <c r="C11035" t="s">
        <v>29518</v>
      </c>
      <c r="D11035" t="s">
        <v>29519</v>
      </c>
      <c r="E11035" t="s">
        <v>18516</v>
      </c>
      <c r="F11035" t="s">
        <v>18516</v>
      </c>
      <c r="G11035" t="s">
        <v>18516</v>
      </c>
      <c r="H11035" t="s">
        <v>18516</v>
      </c>
      <c r="I11035" t="s">
        <v>18516</v>
      </c>
      <c r="J11035" t="s">
        <v>18516</v>
      </c>
      <c r="K11035" t="s">
        <v>29707</v>
      </c>
      <c r="L11035" t="s">
        <v>18516</v>
      </c>
      <c r="M11035" t="s">
        <v>18516</v>
      </c>
    </row>
    <row r="11036" spans="1:13" ht="13.5">
      <c r="A11036" t="s">
        <v>45695</v>
      </c>
      <c r="B11036" t="s">
        <v>45696</v>
      </c>
      <c r="C11036" t="s">
        <v>29518</v>
      </c>
      <c r="D11036" t="s">
        <v>29519</v>
      </c>
      <c r="E11036" t="s">
        <v>18516</v>
      </c>
      <c r="F11036" t="s">
        <v>18516</v>
      </c>
      <c r="G11036" t="s">
        <v>18516</v>
      </c>
      <c r="H11036" t="s">
        <v>18516</v>
      </c>
      <c r="I11036" t="s">
        <v>18516</v>
      </c>
      <c r="J11036" t="s">
        <v>18516</v>
      </c>
      <c r="K11036" t="s">
        <v>29707</v>
      </c>
      <c r="L11036" t="s">
        <v>18516</v>
      </c>
      <c r="M11036" t="s">
        <v>18516</v>
      </c>
    </row>
    <row r="11037" spans="1:13" ht="13.5">
      <c r="A11037" t="s">
        <v>45697</v>
      </c>
      <c r="B11037" t="s">
        <v>45698</v>
      </c>
      <c r="C11037" t="s">
        <v>29518</v>
      </c>
      <c r="D11037" t="s">
        <v>29519</v>
      </c>
      <c r="E11037" t="s">
        <v>18516</v>
      </c>
      <c r="F11037" t="s">
        <v>18516</v>
      </c>
      <c r="G11037" t="s">
        <v>18516</v>
      </c>
      <c r="H11037" t="s">
        <v>18516</v>
      </c>
      <c r="I11037" t="s">
        <v>18516</v>
      </c>
      <c r="J11037" t="s">
        <v>18516</v>
      </c>
      <c r="K11037" t="s">
        <v>29707</v>
      </c>
      <c r="L11037" t="s">
        <v>18516</v>
      </c>
      <c r="M11037" t="s">
        <v>18516</v>
      </c>
    </row>
    <row r="11038" spans="1:13" ht="13.5">
      <c r="A11038" t="s">
        <v>45699</v>
      </c>
      <c r="B11038" t="s">
        <v>45700</v>
      </c>
      <c r="C11038" t="s">
        <v>29518</v>
      </c>
      <c r="D11038" t="s">
        <v>29519</v>
      </c>
      <c r="E11038" t="s">
        <v>18516</v>
      </c>
      <c r="F11038" t="s">
        <v>18516</v>
      </c>
      <c r="G11038" t="s">
        <v>18516</v>
      </c>
      <c r="H11038" t="s">
        <v>18516</v>
      </c>
      <c r="I11038" t="s">
        <v>18516</v>
      </c>
      <c r="J11038" t="s">
        <v>18516</v>
      </c>
      <c r="K11038" t="s">
        <v>29707</v>
      </c>
      <c r="L11038" t="s">
        <v>18516</v>
      </c>
      <c r="M11038" t="s">
        <v>18516</v>
      </c>
    </row>
    <row r="11039" spans="1:13" ht="13.5">
      <c r="A11039" t="s">
        <v>7274</v>
      </c>
      <c r="B11039" t="s">
        <v>45701</v>
      </c>
      <c r="C11039" t="s">
        <v>29518</v>
      </c>
      <c r="D11039" t="s">
        <v>29519</v>
      </c>
      <c r="E11039" t="s">
        <v>18516</v>
      </c>
      <c r="F11039" t="s">
        <v>18516</v>
      </c>
      <c r="G11039" t="s">
        <v>18516</v>
      </c>
      <c r="H11039" t="s">
        <v>18516</v>
      </c>
      <c r="I11039" t="s">
        <v>18516</v>
      </c>
      <c r="J11039" t="s">
        <v>18516</v>
      </c>
      <c r="K11039" t="s">
        <v>29707</v>
      </c>
      <c r="L11039" t="s">
        <v>18516</v>
      </c>
      <c r="M11039" t="s">
        <v>18516</v>
      </c>
    </row>
    <row r="11040" spans="1:13" ht="13.5">
      <c r="A11040" t="s">
        <v>7268</v>
      </c>
      <c r="B11040" t="s">
        <v>45702</v>
      </c>
      <c r="C11040" t="s">
        <v>29518</v>
      </c>
      <c r="D11040" t="s">
        <v>29519</v>
      </c>
      <c r="E11040" t="s">
        <v>18516</v>
      </c>
      <c r="F11040" t="s">
        <v>18516</v>
      </c>
      <c r="G11040" t="s">
        <v>18516</v>
      </c>
      <c r="H11040" t="s">
        <v>18516</v>
      </c>
      <c r="I11040" t="s">
        <v>18516</v>
      </c>
      <c r="J11040" t="s">
        <v>18516</v>
      </c>
      <c r="K11040" t="s">
        <v>29707</v>
      </c>
      <c r="L11040" t="s">
        <v>18516</v>
      </c>
      <c r="M11040" t="s">
        <v>18516</v>
      </c>
    </row>
    <row r="11041" spans="1:13" ht="13.5">
      <c r="A11041" t="s">
        <v>7271</v>
      </c>
      <c r="B11041" t="s">
        <v>45703</v>
      </c>
      <c r="C11041" t="s">
        <v>29518</v>
      </c>
      <c r="D11041" t="s">
        <v>29519</v>
      </c>
      <c r="E11041" t="s">
        <v>18516</v>
      </c>
      <c r="F11041" t="s">
        <v>18516</v>
      </c>
      <c r="G11041" t="s">
        <v>18516</v>
      </c>
      <c r="H11041" t="s">
        <v>18516</v>
      </c>
      <c r="I11041" t="s">
        <v>18516</v>
      </c>
      <c r="J11041" t="s">
        <v>18516</v>
      </c>
      <c r="K11041" t="s">
        <v>29707</v>
      </c>
      <c r="L11041" t="s">
        <v>18516</v>
      </c>
      <c r="M11041" t="s">
        <v>18516</v>
      </c>
    </row>
    <row r="11042" spans="1:13" ht="13.5">
      <c r="A11042" t="s">
        <v>977</v>
      </c>
      <c r="B11042" t="s">
        <v>45704</v>
      </c>
      <c r="C11042" t="s">
        <v>29518</v>
      </c>
      <c r="D11042" t="s">
        <v>29519</v>
      </c>
      <c r="E11042" t="s">
        <v>18516</v>
      </c>
      <c r="F11042" t="s">
        <v>18516</v>
      </c>
      <c r="G11042" t="s">
        <v>18516</v>
      </c>
      <c r="H11042" t="s">
        <v>18516</v>
      </c>
      <c r="I11042" t="s">
        <v>18516</v>
      </c>
      <c r="J11042" t="s">
        <v>18516</v>
      </c>
      <c r="K11042" t="s">
        <v>29707</v>
      </c>
      <c r="L11042" t="s">
        <v>18516</v>
      </c>
      <c r="M11042" t="s">
        <v>18516</v>
      </c>
    </row>
    <row r="11043" spans="1:13" ht="13.5">
      <c r="A11043" t="s">
        <v>45705</v>
      </c>
      <c r="B11043" t="s">
        <v>45706</v>
      </c>
      <c r="C11043" t="s">
        <v>29518</v>
      </c>
      <c r="D11043" t="s">
        <v>29519</v>
      </c>
      <c r="E11043" t="s">
        <v>18516</v>
      </c>
      <c r="F11043" t="s">
        <v>18516</v>
      </c>
      <c r="G11043" t="s">
        <v>18516</v>
      </c>
      <c r="H11043" t="s">
        <v>18516</v>
      </c>
      <c r="I11043" t="s">
        <v>18516</v>
      </c>
      <c r="J11043" t="s">
        <v>18516</v>
      </c>
      <c r="K11043" t="s">
        <v>29707</v>
      </c>
      <c r="L11043" t="s">
        <v>18516</v>
      </c>
      <c r="M11043" t="s">
        <v>18516</v>
      </c>
    </row>
    <row r="11044" spans="1:13" ht="13.5">
      <c r="A11044" t="s">
        <v>45707</v>
      </c>
      <c r="B11044" t="s">
        <v>45708</v>
      </c>
      <c r="C11044" t="s">
        <v>29518</v>
      </c>
      <c r="D11044" t="s">
        <v>29519</v>
      </c>
      <c r="E11044" t="s">
        <v>18516</v>
      </c>
      <c r="F11044" t="s">
        <v>18516</v>
      </c>
      <c r="G11044" t="s">
        <v>18516</v>
      </c>
      <c r="H11044" t="s">
        <v>18516</v>
      </c>
      <c r="I11044" t="s">
        <v>18516</v>
      </c>
      <c r="J11044" t="s">
        <v>18516</v>
      </c>
      <c r="K11044" t="s">
        <v>29707</v>
      </c>
      <c r="L11044" t="s">
        <v>18516</v>
      </c>
      <c r="M11044" t="s">
        <v>18516</v>
      </c>
    </row>
    <row r="11045" spans="1:13" ht="13.5">
      <c r="A11045" t="s">
        <v>45709</v>
      </c>
      <c r="B11045" t="s">
        <v>45710</v>
      </c>
      <c r="C11045" t="s">
        <v>29518</v>
      </c>
      <c r="D11045" t="s">
        <v>29519</v>
      </c>
      <c r="E11045" t="s">
        <v>18516</v>
      </c>
      <c r="F11045" t="s">
        <v>18516</v>
      </c>
      <c r="G11045" t="s">
        <v>18516</v>
      </c>
      <c r="H11045" t="s">
        <v>18516</v>
      </c>
      <c r="I11045" t="s">
        <v>18516</v>
      </c>
      <c r="J11045" t="s">
        <v>18516</v>
      </c>
      <c r="K11045" t="s">
        <v>29707</v>
      </c>
      <c r="L11045" t="s">
        <v>18516</v>
      </c>
      <c r="M11045" t="s">
        <v>18516</v>
      </c>
    </row>
    <row r="11046" spans="1:13" ht="13.5">
      <c r="A11046" t="s">
        <v>8910</v>
      </c>
      <c r="B11046" t="s">
        <v>45711</v>
      </c>
      <c r="C11046" t="s">
        <v>29518</v>
      </c>
      <c r="D11046" t="s">
        <v>29519</v>
      </c>
      <c r="E11046" t="s">
        <v>18516</v>
      </c>
      <c r="F11046" t="s">
        <v>18516</v>
      </c>
      <c r="G11046" t="s">
        <v>18516</v>
      </c>
      <c r="H11046" t="s">
        <v>18516</v>
      </c>
      <c r="I11046" t="s">
        <v>18516</v>
      </c>
      <c r="J11046" t="s">
        <v>18516</v>
      </c>
      <c r="K11046" t="s">
        <v>29707</v>
      </c>
      <c r="L11046" t="s">
        <v>18516</v>
      </c>
      <c r="M11046" t="s">
        <v>18516</v>
      </c>
    </row>
    <row r="11047" spans="1:13" ht="13.5">
      <c r="A11047" t="s">
        <v>1413</v>
      </c>
      <c r="B11047" t="s">
        <v>45712</v>
      </c>
      <c r="C11047" t="s">
        <v>29518</v>
      </c>
      <c r="D11047" t="s">
        <v>29519</v>
      </c>
      <c r="E11047" t="s">
        <v>18516</v>
      </c>
      <c r="F11047" t="s">
        <v>18516</v>
      </c>
      <c r="G11047" t="s">
        <v>18516</v>
      </c>
      <c r="H11047" t="s">
        <v>18516</v>
      </c>
      <c r="I11047" t="s">
        <v>18516</v>
      </c>
      <c r="J11047" t="s">
        <v>18516</v>
      </c>
      <c r="K11047" t="s">
        <v>29707</v>
      </c>
      <c r="L11047" t="s">
        <v>18516</v>
      </c>
      <c r="M11047" t="s">
        <v>18516</v>
      </c>
    </row>
    <row r="11048" spans="1:13" ht="13.5">
      <c r="A11048" t="s">
        <v>1410</v>
      </c>
      <c r="B11048" t="s">
        <v>45713</v>
      </c>
      <c r="C11048" t="s">
        <v>29518</v>
      </c>
      <c r="D11048" t="s">
        <v>29519</v>
      </c>
      <c r="E11048" t="s">
        <v>18516</v>
      </c>
      <c r="F11048" t="s">
        <v>18516</v>
      </c>
      <c r="G11048" t="s">
        <v>18516</v>
      </c>
      <c r="H11048" t="s">
        <v>18516</v>
      </c>
      <c r="I11048" t="s">
        <v>18516</v>
      </c>
      <c r="J11048" t="s">
        <v>18516</v>
      </c>
      <c r="K11048" t="s">
        <v>29707</v>
      </c>
      <c r="L11048" t="s">
        <v>18516</v>
      </c>
      <c r="M11048" t="s">
        <v>18516</v>
      </c>
    </row>
    <row r="11049" spans="1:13" ht="13.5">
      <c r="A11049" t="s">
        <v>3772</v>
      </c>
      <c r="B11049" t="s">
        <v>45714</v>
      </c>
      <c r="C11049" t="s">
        <v>29518</v>
      </c>
      <c r="D11049" t="s">
        <v>29519</v>
      </c>
      <c r="E11049" t="s">
        <v>18516</v>
      </c>
      <c r="F11049" t="s">
        <v>18516</v>
      </c>
      <c r="G11049" t="s">
        <v>18516</v>
      </c>
      <c r="H11049" t="s">
        <v>18516</v>
      </c>
      <c r="I11049" t="s">
        <v>18516</v>
      </c>
      <c r="J11049" t="s">
        <v>18516</v>
      </c>
      <c r="K11049" t="s">
        <v>29707</v>
      </c>
      <c r="L11049" t="s">
        <v>18516</v>
      </c>
      <c r="M11049" t="s">
        <v>18516</v>
      </c>
    </row>
    <row r="11050" spans="1:13" ht="13.5">
      <c r="A11050" t="s">
        <v>45715</v>
      </c>
      <c r="B11050" t="s">
        <v>45716</v>
      </c>
      <c r="C11050" t="s">
        <v>29518</v>
      </c>
      <c r="D11050" t="s">
        <v>29519</v>
      </c>
      <c r="E11050" t="s">
        <v>18516</v>
      </c>
      <c r="F11050" t="s">
        <v>18516</v>
      </c>
      <c r="G11050" t="s">
        <v>18516</v>
      </c>
      <c r="H11050" t="s">
        <v>18516</v>
      </c>
      <c r="I11050" t="s">
        <v>18516</v>
      </c>
      <c r="J11050" t="s">
        <v>18516</v>
      </c>
      <c r="K11050" t="s">
        <v>29707</v>
      </c>
      <c r="L11050" t="s">
        <v>18516</v>
      </c>
      <c r="M11050" t="s">
        <v>18516</v>
      </c>
    </row>
    <row r="11051" spans="1:13" ht="13.5">
      <c r="A11051" t="s">
        <v>7852</v>
      </c>
      <c r="B11051" t="s">
        <v>45717</v>
      </c>
      <c r="C11051" t="s">
        <v>29518</v>
      </c>
      <c r="D11051" t="s">
        <v>29519</v>
      </c>
      <c r="E11051" t="s">
        <v>18516</v>
      </c>
      <c r="F11051" t="s">
        <v>18516</v>
      </c>
      <c r="G11051" t="s">
        <v>18516</v>
      </c>
      <c r="H11051" t="s">
        <v>18516</v>
      </c>
      <c r="I11051" t="s">
        <v>18516</v>
      </c>
      <c r="J11051" t="s">
        <v>18516</v>
      </c>
      <c r="K11051" t="s">
        <v>29707</v>
      </c>
      <c r="L11051" t="s">
        <v>18516</v>
      </c>
      <c r="M11051" t="s">
        <v>18516</v>
      </c>
    </row>
    <row r="11052" spans="1:13" ht="13.5">
      <c r="A11052" t="s">
        <v>3339</v>
      </c>
      <c r="B11052" t="s">
        <v>45718</v>
      </c>
      <c r="C11052" t="s">
        <v>29518</v>
      </c>
      <c r="D11052" t="s">
        <v>29519</v>
      </c>
      <c r="E11052" s="164">
        <v>276</v>
      </c>
      <c r="F11052" s="164">
        <v>256</v>
      </c>
      <c r="G11052" s="165">
        <v>0.92</v>
      </c>
      <c r="H11052" t="s">
        <v>18516</v>
      </c>
      <c r="I11052" s="164">
        <v>87.9</v>
      </c>
      <c r="J11052" s="164">
        <v>343.9</v>
      </c>
      <c r="K11052">
        <v>0</v>
      </c>
      <c r="L11052" t="s">
        <v>18516</v>
      </c>
      <c r="M11052" t="s">
        <v>18516</v>
      </c>
    </row>
    <row r="11053" spans="1:13" ht="13.5">
      <c r="A11053" t="s">
        <v>45719</v>
      </c>
      <c r="B11053" t="s">
        <v>45720</v>
      </c>
      <c r="C11053" t="s">
        <v>29518</v>
      </c>
      <c r="D11053" t="s">
        <v>29519</v>
      </c>
      <c r="E11053" t="s">
        <v>18516</v>
      </c>
      <c r="F11053" t="s">
        <v>18516</v>
      </c>
      <c r="G11053" t="s">
        <v>18516</v>
      </c>
      <c r="H11053" t="s">
        <v>18516</v>
      </c>
      <c r="I11053" t="s">
        <v>18516</v>
      </c>
      <c r="J11053" t="s">
        <v>18516</v>
      </c>
      <c r="K11053" t="s">
        <v>29707</v>
      </c>
      <c r="L11053" t="s">
        <v>18516</v>
      </c>
      <c r="M11053" t="s">
        <v>18516</v>
      </c>
    </row>
    <row r="11054" spans="1:13" ht="13.5">
      <c r="A11054" t="s">
        <v>6952</v>
      </c>
      <c r="B11054" t="s">
        <v>45721</v>
      </c>
      <c r="C11054" t="s">
        <v>29518</v>
      </c>
      <c r="D11054" t="s">
        <v>29519</v>
      </c>
      <c r="E11054" t="s">
        <v>18516</v>
      </c>
      <c r="F11054" t="s">
        <v>18516</v>
      </c>
      <c r="G11054" t="s">
        <v>18516</v>
      </c>
      <c r="H11054" t="s">
        <v>18516</v>
      </c>
      <c r="I11054" t="s">
        <v>18516</v>
      </c>
      <c r="J11054" t="s">
        <v>18516</v>
      </c>
      <c r="K11054" t="s">
        <v>29707</v>
      </c>
      <c r="L11054" t="s">
        <v>18516</v>
      </c>
      <c r="M11054" t="s">
        <v>18516</v>
      </c>
    </row>
    <row r="11055" spans="1:13" ht="13.5">
      <c r="A11055" t="s">
        <v>45722</v>
      </c>
      <c r="B11055" t="s">
        <v>45723</v>
      </c>
      <c r="C11055" t="s">
        <v>29518</v>
      </c>
      <c r="D11055" t="s">
        <v>29519</v>
      </c>
      <c r="E11055" t="s">
        <v>18516</v>
      </c>
      <c r="F11055" t="s">
        <v>18516</v>
      </c>
      <c r="G11055" t="s">
        <v>18516</v>
      </c>
      <c r="H11055" t="s">
        <v>18516</v>
      </c>
      <c r="I11055" t="s">
        <v>18516</v>
      </c>
      <c r="J11055" t="s">
        <v>18516</v>
      </c>
      <c r="K11055" t="s">
        <v>29707</v>
      </c>
      <c r="L11055" t="s">
        <v>18516</v>
      </c>
      <c r="M11055" t="s">
        <v>18516</v>
      </c>
    </row>
    <row r="11056" spans="1:13" ht="13.5">
      <c r="A11056" t="s">
        <v>45724</v>
      </c>
      <c r="B11056" t="s">
        <v>45725</v>
      </c>
      <c r="C11056" t="s">
        <v>29518</v>
      </c>
      <c r="D11056" t="s">
        <v>29519</v>
      </c>
      <c r="E11056" t="s">
        <v>18516</v>
      </c>
      <c r="F11056" t="s">
        <v>18516</v>
      </c>
      <c r="G11056" t="s">
        <v>18516</v>
      </c>
      <c r="H11056" t="s">
        <v>18516</v>
      </c>
      <c r="I11056" t="s">
        <v>18516</v>
      </c>
      <c r="J11056" t="s">
        <v>18516</v>
      </c>
      <c r="K11056" t="s">
        <v>29707</v>
      </c>
      <c r="L11056" t="s">
        <v>18516</v>
      </c>
      <c r="M11056" t="s">
        <v>18516</v>
      </c>
    </row>
    <row r="11057" spans="1:13" ht="13.5">
      <c r="A11057" t="s">
        <v>45726</v>
      </c>
      <c r="B11057" t="s">
        <v>45727</v>
      </c>
      <c r="C11057" t="s">
        <v>29518</v>
      </c>
      <c r="D11057" t="s">
        <v>29519</v>
      </c>
      <c r="E11057" t="s">
        <v>18516</v>
      </c>
      <c r="F11057" t="s">
        <v>18516</v>
      </c>
      <c r="G11057" t="s">
        <v>18516</v>
      </c>
      <c r="H11057" t="s">
        <v>18516</v>
      </c>
      <c r="I11057" t="s">
        <v>18516</v>
      </c>
      <c r="J11057" t="s">
        <v>18516</v>
      </c>
      <c r="K11057" t="s">
        <v>29707</v>
      </c>
      <c r="L11057" t="s">
        <v>18516</v>
      </c>
      <c r="M11057" t="s">
        <v>18516</v>
      </c>
    </row>
    <row r="11058" spans="1:13" ht="13.5">
      <c r="A11058" t="s">
        <v>10436</v>
      </c>
      <c r="B11058" t="s">
        <v>45644</v>
      </c>
      <c r="C11058" t="s">
        <v>29518</v>
      </c>
      <c r="D11058" t="s">
        <v>29519</v>
      </c>
      <c r="E11058" s="164">
        <v>155</v>
      </c>
      <c r="F11058" s="164">
        <v>150</v>
      </c>
      <c r="G11058" s="165">
        <v>0.96</v>
      </c>
      <c r="H11058" t="s">
        <v>18516</v>
      </c>
      <c r="I11058" s="164">
        <v>44.79</v>
      </c>
      <c r="J11058" s="164">
        <v>194.79</v>
      </c>
      <c r="K11058">
        <v>54</v>
      </c>
      <c r="L11058" t="s">
        <v>29455</v>
      </c>
      <c r="M11058" t="s">
        <v>30054</v>
      </c>
    </row>
    <row r="11059" spans="1:13" ht="13.5">
      <c r="A11059" t="s">
        <v>45728</v>
      </c>
      <c r="B11059" t="s">
        <v>45729</v>
      </c>
      <c r="C11059" t="s">
        <v>29518</v>
      </c>
      <c r="D11059" t="s">
        <v>29519</v>
      </c>
      <c r="E11059" s="164">
        <v>76</v>
      </c>
      <c r="F11059" s="164">
        <v>76</v>
      </c>
      <c r="G11059" t="s">
        <v>18516</v>
      </c>
      <c r="H11059" t="s">
        <v>18516</v>
      </c>
      <c r="I11059" s="164">
        <v>21.13</v>
      </c>
      <c r="J11059" s="164">
        <v>97.13</v>
      </c>
      <c r="K11059">
        <v>40</v>
      </c>
      <c r="L11059" t="s">
        <v>18516</v>
      </c>
      <c r="M11059" t="s">
        <v>18516</v>
      </c>
    </row>
    <row r="11060" spans="1:13" ht="13.5">
      <c r="A11060" t="s">
        <v>45730</v>
      </c>
      <c r="B11060" t="s">
        <v>45731</v>
      </c>
      <c r="C11060" t="s">
        <v>29518</v>
      </c>
      <c r="D11060" t="s">
        <v>29519</v>
      </c>
      <c r="E11060" s="164">
        <v>76</v>
      </c>
      <c r="F11060" s="164">
        <v>76</v>
      </c>
      <c r="G11060" t="s">
        <v>18516</v>
      </c>
      <c r="H11060" t="s">
        <v>18516</v>
      </c>
      <c r="I11060" s="164">
        <v>21.13</v>
      </c>
      <c r="J11060" s="164">
        <v>97.13</v>
      </c>
      <c r="K11060">
        <v>42</v>
      </c>
      <c r="L11060" t="s">
        <v>18516</v>
      </c>
      <c r="M11060" t="s">
        <v>18516</v>
      </c>
    </row>
    <row r="11061" spans="1:13" ht="13.5">
      <c r="A11061" t="s">
        <v>10451</v>
      </c>
      <c r="B11061" t="s">
        <v>45732</v>
      </c>
      <c r="C11061" t="s">
        <v>29518</v>
      </c>
      <c r="D11061" t="s">
        <v>29519</v>
      </c>
      <c r="E11061" s="164">
        <v>169</v>
      </c>
      <c r="F11061" s="164">
        <v>152</v>
      </c>
      <c r="G11061" s="165">
        <v>0.89</v>
      </c>
      <c r="H11061" t="s">
        <v>18516</v>
      </c>
      <c r="I11061" s="164">
        <v>47.37</v>
      </c>
      <c r="J11061" s="164">
        <v>199.37</v>
      </c>
      <c r="K11061">
        <v>141</v>
      </c>
      <c r="L11061" t="s">
        <v>18516</v>
      </c>
      <c r="M11061" t="s">
        <v>18516</v>
      </c>
    </row>
    <row r="11062" spans="1:13" ht="13.5">
      <c r="A11062" t="s">
        <v>45733</v>
      </c>
      <c r="B11062" t="s">
        <v>45734</v>
      </c>
      <c r="C11062" t="s">
        <v>29518</v>
      </c>
      <c r="D11062" t="s">
        <v>29519</v>
      </c>
      <c r="E11062" t="s">
        <v>18516</v>
      </c>
      <c r="F11062" t="s">
        <v>18516</v>
      </c>
      <c r="G11062" t="s">
        <v>18516</v>
      </c>
      <c r="H11062" t="s">
        <v>18516</v>
      </c>
      <c r="I11062" t="s">
        <v>18516</v>
      </c>
      <c r="J11062" t="s">
        <v>18516</v>
      </c>
      <c r="K11062" t="s">
        <v>29707</v>
      </c>
      <c r="L11062" t="s">
        <v>18516</v>
      </c>
      <c r="M11062" t="s">
        <v>18516</v>
      </c>
    </row>
    <row r="11063" spans="1:13" ht="13.5">
      <c r="A11063" t="s">
        <v>9298</v>
      </c>
      <c r="B11063" t="s">
        <v>45735</v>
      </c>
      <c r="C11063" t="s">
        <v>29518</v>
      </c>
      <c r="D11063" t="s">
        <v>29519</v>
      </c>
      <c r="E11063" t="s">
        <v>18516</v>
      </c>
      <c r="F11063" t="s">
        <v>18516</v>
      </c>
      <c r="G11063" t="s">
        <v>18516</v>
      </c>
      <c r="H11063" t="s">
        <v>18516</v>
      </c>
      <c r="I11063" t="s">
        <v>18516</v>
      </c>
      <c r="J11063" t="s">
        <v>18516</v>
      </c>
      <c r="K11063" t="s">
        <v>29707</v>
      </c>
      <c r="L11063" t="s">
        <v>18516</v>
      </c>
      <c r="M11063" t="s">
        <v>18516</v>
      </c>
    </row>
    <row r="11064" spans="1:13" ht="13.5">
      <c r="A11064" t="s">
        <v>9289</v>
      </c>
      <c r="B11064" t="s">
        <v>45736</v>
      </c>
      <c r="C11064" t="s">
        <v>29518</v>
      </c>
      <c r="D11064" t="s">
        <v>29519</v>
      </c>
      <c r="E11064" t="s">
        <v>18516</v>
      </c>
      <c r="F11064" t="s">
        <v>18516</v>
      </c>
      <c r="G11064" t="s">
        <v>18516</v>
      </c>
      <c r="H11064" t="s">
        <v>18516</v>
      </c>
      <c r="I11064" t="s">
        <v>18516</v>
      </c>
      <c r="J11064" t="s">
        <v>18516</v>
      </c>
      <c r="K11064" t="s">
        <v>29707</v>
      </c>
      <c r="L11064" t="s">
        <v>18516</v>
      </c>
      <c r="M11064" t="s">
        <v>18516</v>
      </c>
    </row>
    <row r="11065" spans="1:13" ht="13.5">
      <c r="A11065" t="s">
        <v>1518</v>
      </c>
      <c r="B11065" t="s">
        <v>45737</v>
      </c>
      <c r="C11065" t="s">
        <v>29518</v>
      </c>
      <c r="D11065" t="s">
        <v>29519</v>
      </c>
      <c r="E11065" t="s">
        <v>18516</v>
      </c>
      <c r="F11065" t="s">
        <v>18516</v>
      </c>
      <c r="G11065" t="s">
        <v>18516</v>
      </c>
      <c r="H11065" t="s">
        <v>18516</v>
      </c>
      <c r="I11065" t="s">
        <v>18516</v>
      </c>
      <c r="J11065" t="s">
        <v>18516</v>
      </c>
      <c r="K11065" t="s">
        <v>29707</v>
      </c>
      <c r="L11065" t="s">
        <v>18516</v>
      </c>
      <c r="M11065" t="s">
        <v>18516</v>
      </c>
    </row>
    <row r="11066" spans="1:13" ht="13.5">
      <c r="A11066" t="s">
        <v>45738</v>
      </c>
      <c r="B11066" t="s">
        <v>45739</v>
      </c>
      <c r="C11066" t="s">
        <v>29518</v>
      </c>
      <c r="D11066" t="s">
        <v>29519</v>
      </c>
      <c r="E11066" t="s">
        <v>18516</v>
      </c>
      <c r="F11066" t="s">
        <v>18516</v>
      </c>
      <c r="G11066" t="s">
        <v>18516</v>
      </c>
      <c r="H11066" t="s">
        <v>18516</v>
      </c>
      <c r="I11066" t="s">
        <v>18516</v>
      </c>
      <c r="J11066" t="s">
        <v>18516</v>
      </c>
      <c r="K11066" t="s">
        <v>29707</v>
      </c>
      <c r="L11066" t="s">
        <v>18516</v>
      </c>
      <c r="M11066" t="s">
        <v>18516</v>
      </c>
    </row>
    <row r="11067" spans="1:13" ht="13.5">
      <c r="A11067" t="s">
        <v>8892</v>
      </c>
      <c r="B11067" t="s">
        <v>45740</v>
      </c>
      <c r="C11067" t="s">
        <v>29518</v>
      </c>
      <c r="D11067" t="s">
        <v>29519</v>
      </c>
      <c r="E11067" t="s">
        <v>18516</v>
      </c>
      <c r="F11067" t="s">
        <v>18516</v>
      </c>
      <c r="G11067" t="s">
        <v>18516</v>
      </c>
      <c r="H11067" t="s">
        <v>18516</v>
      </c>
      <c r="I11067" t="s">
        <v>18516</v>
      </c>
      <c r="J11067" t="s">
        <v>18516</v>
      </c>
      <c r="K11067" t="s">
        <v>29707</v>
      </c>
      <c r="L11067" t="s">
        <v>18516</v>
      </c>
      <c r="M11067" t="s">
        <v>18516</v>
      </c>
    </row>
    <row r="11068" spans="1:13" ht="13.5">
      <c r="A11068" t="s">
        <v>8859</v>
      </c>
      <c r="B11068" t="s">
        <v>45741</v>
      </c>
      <c r="C11068" t="s">
        <v>29518</v>
      </c>
      <c r="D11068" t="s">
        <v>29519</v>
      </c>
      <c r="E11068" t="s">
        <v>18516</v>
      </c>
      <c r="F11068" t="s">
        <v>18516</v>
      </c>
      <c r="G11068" t="s">
        <v>18516</v>
      </c>
      <c r="H11068" t="s">
        <v>18516</v>
      </c>
      <c r="I11068" t="s">
        <v>18516</v>
      </c>
      <c r="J11068" t="s">
        <v>18516</v>
      </c>
      <c r="K11068" t="s">
        <v>29707</v>
      </c>
      <c r="L11068" t="s">
        <v>18516</v>
      </c>
      <c r="M11068" t="s">
        <v>18516</v>
      </c>
    </row>
    <row r="11069" spans="1:13" ht="13.5">
      <c r="A11069" t="s">
        <v>8868</v>
      </c>
      <c r="B11069" t="s">
        <v>45742</v>
      </c>
      <c r="C11069" t="s">
        <v>29518</v>
      </c>
      <c r="D11069" t="s">
        <v>29519</v>
      </c>
      <c r="E11069" t="s">
        <v>18516</v>
      </c>
      <c r="F11069" t="s">
        <v>18516</v>
      </c>
      <c r="G11069" t="s">
        <v>18516</v>
      </c>
      <c r="H11069" t="s">
        <v>18516</v>
      </c>
      <c r="I11069" t="s">
        <v>18516</v>
      </c>
      <c r="J11069" t="s">
        <v>18516</v>
      </c>
      <c r="K11069" t="s">
        <v>29707</v>
      </c>
      <c r="L11069" t="s">
        <v>18516</v>
      </c>
      <c r="M11069" t="s">
        <v>18516</v>
      </c>
    </row>
    <row r="11070" spans="1:13" ht="13.5">
      <c r="A11070" t="s">
        <v>9295</v>
      </c>
      <c r="B11070" t="s">
        <v>45743</v>
      </c>
      <c r="C11070" t="s">
        <v>29518</v>
      </c>
      <c r="D11070" t="s">
        <v>29519</v>
      </c>
      <c r="E11070" t="s">
        <v>18516</v>
      </c>
      <c r="F11070" t="s">
        <v>18516</v>
      </c>
      <c r="G11070" t="s">
        <v>18516</v>
      </c>
      <c r="H11070" t="s">
        <v>18516</v>
      </c>
      <c r="I11070" t="s">
        <v>18516</v>
      </c>
      <c r="J11070" t="s">
        <v>18516</v>
      </c>
      <c r="K11070" t="s">
        <v>29707</v>
      </c>
      <c r="L11070" t="s">
        <v>18516</v>
      </c>
      <c r="M11070" t="s">
        <v>18516</v>
      </c>
    </row>
    <row r="11071" spans="1:13" ht="13.5">
      <c r="A11071" t="s">
        <v>9286</v>
      </c>
      <c r="B11071" t="s">
        <v>45744</v>
      </c>
      <c r="C11071" t="s">
        <v>29518</v>
      </c>
      <c r="D11071" t="s">
        <v>29519</v>
      </c>
      <c r="E11071" t="s">
        <v>18516</v>
      </c>
      <c r="F11071" t="s">
        <v>18516</v>
      </c>
      <c r="G11071" t="s">
        <v>18516</v>
      </c>
      <c r="H11071" t="s">
        <v>18516</v>
      </c>
      <c r="I11071" t="s">
        <v>18516</v>
      </c>
      <c r="J11071" t="s">
        <v>18516</v>
      </c>
      <c r="K11071" t="s">
        <v>29707</v>
      </c>
      <c r="L11071" t="s">
        <v>18516</v>
      </c>
      <c r="M11071" t="s">
        <v>18516</v>
      </c>
    </row>
    <row r="11072" spans="1:13" ht="13.5">
      <c r="A11072" t="s">
        <v>45745</v>
      </c>
      <c r="B11072" t="s">
        <v>45746</v>
      </c>
      <c r="C11072" t="s">
        <v>29518</v>
      </c>
      <c r="D11072" t="s">
        <v>29519</v>
      </c>
      <c r="E11072" t="s">
        <v>18516</v>
      </c>
      <c r="F11072" t="s">
        <v>18516</v>
      </c>
      <c r="G11072" t="s">
        <v>18516</v>
      </c>
      <c r="H11072" t="s">
        <v>18516</v>
      </c>
      <c r="I11072" t="s">
        <v>18516</v>
      </c>
      <c r="J11072" t="s">
        <v>18516</v>
      </c>
      <c r="K11072" t="s">
        <v>29707</v>
      </c>
      <c r="L11072" t="s">
        <v>18516</v>
      </c>
      <c r="M11072" t="s">
        <v>18516</v>
      </c>
    </row>
    <row r="11073" spans="1:13" ht="13.5">
      <c r="A11073" t="s">
        <v>45747</v>
      </c>
      <c r="B11073" t="s">
        <v>45748</v>
      </c>
      <c r="C11073" t="s">
        <v>29518</v>
      </c>
      <c r="D11073" t="s">
        <v>29519</v>
      </c>
      <c r="E11073" t="s">
        <v>18516</v>
      </c>
      <c r="F11073" t="s">
        <v>18516</v>
      </c>
      <c r="G11073" t="s">
        <v>18516</v>
      </c>
      <c r="H11073" t="s">
        <v>18516</v>
      </c>
      <c r="I11073" t="s">
        <v>18516</v>
      </c>
      <c r="J11073" t="s">
        <v>18516</v>
      </c>
      <c r="K11073" t="s">
        <v>29707</v>
      </c>
      <c r="L11073" t="s">
        <v>18516</v>
      </c>
      <c r="M11073" t="s">
        <v>18516</v>
      </c>
    </row>
    <row r="11074" spans="1:13" ht="13.5">
      <c r="A11074" t="s">
        <v>2632</v>
      </c>
      <c r="B11074" t="s">
        <v>45749</v>
      </c>
      <c r="C11074" t="s">
        <v>29518</v>
      </c>
      <c r="D11074" t="s">
        <v>29519</v>
      </c>
      <c r="E11074" t="s">
        <v>18516</v>
      </c>
      <c r="F11074" t="s">
        <v>18516</v>
      </c>
      <c r="G11074" t="s">
        <v>18516</v>
      </c>
      <c r="H11074" t="s">
        <v>18516</v>
      </c>
      <c r="I11074" t="s">
        <v>18516</v>
      </c>
      <c r="J11074" t="s">
        <v>18516</v>
      </c>
      <c r="K11074" t="s">
        <v>29707</v>
      </c>
      <c r="L11074" t="s">
        <v>18516</v>
      </c>
      <c r="M11074" t="s">
        <v>18516</v>
      </c>
    </row>
    <row r="11075" spans="1:13" ht="13.5">
      <c r="A11075" t="s">
        <v>45750</v>
      </c>
      <c r="B11075" t="s">
        <v>45751</v>
      </c>
      <c r="C11075" t="s">
        <v>29518</v>
      </c>
      <c r="D11075" t="s">
        <v>29519</v>
      </c>
      <c r="E11075" t="s">
        <v>18516</v>
      </c>
      <c r="F11075" t="s">
        <v>18516</v>
      </c>
      <c r="G11075" t="s">
        <v>18516</v>
      </c>
      <c r="H11075" t="s">
        <v>18516</v>
      </c>
      <c r="I11075" t="s">
        <v>18516</v>
      </c>
      <c r="J11075" t="s">
        <v>18516</v>
      </c>
      <c r="K11075" t="s">
        <v>29707</v>
      </c>
      <c r="L11075" t="s">
        <v>18516</v>
      </c>
      <c r="M11075" t="s">
        <v>18516</v>
      </c>
    </row>
    <row r="11076" spans="1:13" ht="13.5">
      <c r="A11076" t="s">
        <v>45752</v>
      </c>
      <c r="B11076" t="s">
        <v>45753</v>
      </c>
      <c r="C11076" t="s">
        <v>29518</v>
      </c>
      <c r="D11076" t="s">
        <v>29519</v>
      </c>
      <c r="E11076" t="s">
        <v>18516</v>
      </c>
      <c r="F11076" t="s">
        <v>18516</v>
      </c>
      <c r="G11076" t="s">
        <v>18516</v>
      </c>
      <c r="H11076" t="s">
        <v>18516</v>
      </c>
      <c r="I11076" t="s">
        <v>18516</v>
      </c>
      <c r="J11076" t="s">
        <v>18516</v>
      </c>
      <c r="K11076" t="s">
        <v>29707</v>
      </c>
      <c r="L11076" t="s">
        <v>18516</v>
      </c>
      <c r="M11076" t="s">
        <v>18516</v>
      </c>
    </row>
    <row r="11077" spans="1:13" ht="13.5">
      <c r="A11077" t="s">
        <v>8222</v>
      </c>
      <c r="B11077" t="s">
        <v>45754</v>
      </c>
      <c r="C11077" t="s">
        <v>29518</v>
      </c>
      <c r="D11077" t="s">
        <v>29519</v>
      </c>
      <c r="E11077" t="s">
        <v>18516</v>
      </c>
      <c r="F11077" t="s">
        <v>18516</v>
      </c>
      <c r="G11077" t="s">
        <v>18516</v>
      </c>
      <c r="H11077" t="s">
        <v>18516</v>
      </c>
      <c r="I11077" t="s">
        <v>18516</v>
      </c>
      <c r="J11077" t="s">
        <v>18516</v>
      </c>
      <c r="K11077" t="s">
        <v>29707</v>
      </c>
      <c r="L11077" t="s">
        <v>18516</v>
      </c>
      <c r="M11077" t="s">
        <v>18516</v>
      </c>
    </row>
    <row r="11078" spans="1:13" ht="13.5">
      <c r="A11078" t="s">
        <v>8231</v>
      </c>
      <c r="B11078" t="s">
        <v>45755</v>
      </c>
      <c r="C11078" t="s">
        <v>29518</v>
      </c>
      <c r="D11078" t="s">
        <v>29519</v>
      </c>
      <c r="E11078" t="s">
        <v>18516</v>
      </c>
      <c r="F11078" t="s">
        <v>18516</v>
      </c>
      <c r="G11078" t="s">
        <v>18516</v>
      </c>
      <c r="H11078" t="s">
        <v>18516</v>
      </c>
      <c r="I11078" t="s">
        <v>18516</v>
      </c>
      <c r="J11078" t="s">
        <v>18516</v>
      </c>
      <c r="K11078" t="s">
        <v>29707</v>
      </c>
      <c r="L11078" t="s">
        <v>18516</v>
      </c>
      <c r="M11078" t="s">
        <v>18516</v>
      </c>
    </row>
    <row r="11079" spans="1:13" ht="13.5">
      <c r="A11079" t="s">
        <v>45756</v>
      </c>
      <c r="B11079" t="s">
        <v>45757</v>
      </c>
      <c r="C11079" t="s">
        <v>29518</v>
      </c>
      <c r="D11079" t="s">
        <v>29519</v>
      </c>
      <c r="E11079" t="s">
        <v>18516</v>
      </c>
      <c r="F11079" t="s">
        <v>18516</v>
      </c>
      <c r="G11079" t="s">
        <v>18516</v>
      </c>
      <c r="H11079" t="s">
        <v>18516</v>
      </c>
      <c r="I11079" t="s">
        <v>18516</v>
      </c>
      <c r="J11079" t="s">
        <v>18516</v>
      </c>
      <c r="K11079" t="s">
        <v>29707</v>
      </c>
      <c r="L11079" t="s">
        <v>18516</v>
      </c>
      <c r="M11079" t="s">
        <v>18516</v>
      </c>
    </row>
    <row r="11080" spans="1:13" ht="13.5">
      <c r="A11080" t="s">
        <v>8898</v>
      </c>
      <c r="B11080" t="s">
        <v>45758</v>
      </c>
      <c r="C11080" t="s">
        <v>29518</v>
      </c>
      <c r="D11080" t="s">
        <v>29519</v>
      </c>
      <c r="E11080" t="s">
        <v>18516</v>
      </c>
      <c r="F11080" t="s">
        <v>18516</v>
      </c>
      <c r="G11080" t="s">
        <v>18516</v>
      </c>
      <c r="H11080" t="s">
        <v>18516</v>
      </c>
      <c r="I11080" t="s">
        <v>18516</v>
      </c>
      <c r="J11080" t="s">
        <v>18516</v>
      </c>
      <c r="K11080" t="s">
        <v>29707</v>
      </c>
      <c r="L11080" t="s">
        <v>18516</v>
      </c>
      <c r="M11080" t="s">
        <v>18516</v>
      </c>
    </row>
    <row r="11081" spans="1:13" ht="13.5">
      <c r="A11081" t="s">
        <v>8889</v>
      </c>
      <c r="B11081" t="s">
        <v>45677</v>
      </c>
      <c r="C11081" t="s">
        <v>29518</v>
      </c>
      <c r="D11081" t="s">
        <v>29519</v>
      </c>
      <c r="E11081" t="s">
        <v>18516</v>
      </c>
      <c r="F11081" t="s">
        <v>18516</v>
      </c>
      <c r="G11081" t="s">
        <v>18516</v>
      </c>
      <c r="H11081" t="s">
        <v>18516</v>
      </c>
      <c r="I11081" t="s">
        <v>18516</v>
      </c>
      <c r="J11081" t="s">
        <v>18516</v>
      </c>
      <c r="K11081" t="s">
        <v>29707</v>
      </c>
      <c r="L11081" t="s">
        <v>18516</v>
      </c>
      <c r="M11081" t="s">
        <v>18516</v>
      </c>
    </row>
    <row r="11082" spans="1:13" ht="13.5">
      <c r="A11082" t="s">
        <v>45759</v>
      </c>
      <c r="B11082" t="s">
        <v>45760</v>
      </c>
      <c r="C11082" t="s">
        <v>29518</v>
      </c>
      <c r="D11082" t="s">
        <v>29519</v>
      </c>
      <c r="E11082" t="s">
        <v>18516</v>
      </c>
      <c r="F11082" t="s">
        <v>18516</v>
      </c>
      <c r="G11082" t="s">
        <v>18516</v>
      </c>
      <c r="H11082" t="s">
        <v>18516</v>
      </c>
      <c r="I11082" t="s">
        <v>18516</v>
      </c>
      <c r="J11082" t="s">
        <v>18516</v>
      </c>
      <c r="K11082" t="s">
        <v>29707</v>
      </c>
      <c r="L11082" t="s">
        <v>18516</v>
      </c>
      <c r="M11082" t="s">
        <v>18516</v>
      </c>
    </row>
    <row r="11083" spans="1:13" ht="13.5">
      <c r="A11083" t="s">
        <v>45761</v>
      </c>
      <c r="B11083" t="s">
        <v>45762</v>
      </c>
      <c r="C11083" t="s">
        <v>29518</v>
      </c>
      <c r="D11083" t="s">
        <v>29519</v>
      </c>
      <c r="E11083" t="s">
        <v>18516</v>
      </c>
      <c r="F11083" t="s">
        <v>18516</v>
      </c>
      <c r="G11083" t="s">
        <v>18516</v>
      </c>
      <c r="H11083" t="s">
        <v>18516</v>
      </c>
      <c r="I11083" t="s">
        <v>18516</v>
      </c>
      <c r="J11083" t="s">
        <v>18516</v>
      </c>
      <c r="K11083" t="s">
        <v>29707</v>
      </c>
      <c r="L11083" t="s">
        <v>18516</v>
      </c>
      <c r="M11083" t="s">
        <v>18516</v>
      </c>
    </row>
    <row r="11084" spans="1:13" ht="13.5">
      <c r="A11084" t="s">
        <v>8225</v>
      </c>
      <c r="B11084" t="s">
        <v>45763</v>
      </c>
      <c r="C11084" t="s">
        <v>29518</v>
      </c>
      <c r="D11084" t="s">
        <v>29519</v>
      </c>
      <c r="E11084" t="s">
        <v>18516</v>
      </c>
      <c r="F11084" t="s">
        <v>18516</v>
      </c>
      <c r="G11084" t="s">
        <v>18516</v>
      </c>
      <c r="H11084" t="s">
        <v>18516</v>
      </c>
      <c r="I11084" t="s">
        <v>18516</v>
      </c>
      <c r="J11084" t="s">
        <v>18516</v>
      </c>
      <c r="K11084" t="s">
        <v>29707</v>
      </c>
      <c r="L11084" t="s">
        <v>18516</v>
      </c>
      <c r="M11084" t="s">
        <v>18516</v>
      </c>
    </row>
    <row r="11085" spans="1:13" ht="13.5">
      <c r="A11085" t="s">
        <v>8228</v>
      </c>
      <c r="B11085" t="s">
        <v>45764</v>
      </c>
      <c r="C11085" t="s">
        <v>29518</v>
      </c>
      <c r="D11085" t="s">
        <v>29519</v>
      </c>
      <c r="E11085" t="s">
        <v>18516</v>
      </c>
      <c r="F11085" t="s">
        <v>18516</v>
      </c>
      <c r="G11085" t="s">
        <v>18516</v>
      </c>
      <c r="H11085" t="s">
        <v>18516</v>
      </c>
      <c r="I11085" t="s">
        <v>18516</v>
      </c>
      <c r="J11085" t="s">
        <v>18516</v>
      </c>
      <c r="K11085" t="s">
        <v>29707</v>
      </c>
      <c r="L11085" t="s">
        <v>18516</v>
      </c>
      <c r="M11085" t="s">
        <v>18516</v>
      </c>
    </row>
    <row r="11086" spans="1:13" ht="13.5">
      <c r="A11086" t="s">
        <v>8216</v>
      </c>
      <c r="B11086" t="s">
        <v>45765</v>
      </c>
      <c r="C11086" t="s">
        <v>29518</v>
      </c>
      <c r="D11086" t="s">
        <v>29519</v>
      </c>
      <c r="E11086" t="s">
        <v>18516</v>
      </c>
      <c r="F11086" t="s">
        <v>18516</v>
      </c>
      <c r="G11086" t="s">
        <v>18516</v>
      </c>
      <c r="H11086" t="s">
        <v>18516</v>
      </c>
      <c r="I11086" t="s">
        <v>18516</v>
      </c>
      <c r="J11086" t="s">
        <v>18516</v>
      </c>
      <c r="K11086" t="s">
        <v>29707</v>
      </c>
      <c r="L11086" t="s">
        <v>18516</v>
      </c>
      <c r="M11086" t="s">
        <v>18516</v>
      </c>
    </row>
    <row r="11087" spans="1:13" ht="13.5">
      <c r="A11087" t="s">
        <v>45766</v>
      </c>
      <c r="B11087" t="s">
        <v>45767</v>
      </c>
      <c r="C11087" t="s">
        <v>29518</v>
      </c>
      <c r="D11087" t="s">
        <v>29519</v>
      </c>
      <c r="E11087" t="s">
        <v>18516</v>
      </c>
      <c r="F11087" t="s">
        <v>18516</v>
      </c>
      <c r="G11087" t="s">
        <v>18516</v>
      </c>
      <c r="H11087" t="s">
        <v>18516</v>
      </c>
      <c r="I11087" t="s">
        <v>18516</v>
      </c>
      <c r="J11087" t="s">
        <v>18516</v>
      </c>
      <c r="K11087" t="s">
        <v>29707</v>
      </c>
      <c r="L11087" t="s">
        <v>18516</v>
      </c>
      <c r="M11087" t="s">
        <v>18516</v>
      </c>
    </row>
    <row r="11088" spans="1:13" ht="13.5">
      <c r="A11088" t="s">
        <v>45768</v>
      </c>
      <c r="B11088" t="s">
        <v>45769</v>
      </c>
      <c r="C11088" t="s">
        <v>29518</v>
      </c>
      <c r="D11088" t="s">
        <v>29519</v>
      </c>
      <c r="E11088" t="s">
        <v>18516</v>
      </c>
      <c r="F11088" t="s">
        <v>18516</v>
      </c>
      <c r="G11088" t="s">
        <v>18516</v>
      </c>
      <c r="H11088" t="s">
        <v>18516</v>
      </c>
      <c r="I11088" t="s">
        <v>18516</v>
      </c>
      <c r="J11088" t="s">
        <v>18516</v>
      </c>
      <c r="K11088" t="s">
        <v>29707</v>
      </c>
      <c r="L11088" t="s">
        <v>18516</v>
      </c>
      <c r="M11088" t="s">
        <v>18516</v>
      </c>
    </row>
    <row r="11089" spans="1:13" ht="13.5">
      <c r="A11089" t="s">
        <v>11055</v>
      </c>
      <c r="B11089" t="s">
        <v>45770</v>
      </c>
      <c r="C11089" t="s">
        <v>29518</v>
      </c>
      <c r="D11089" t="s">
        <v>29519</v>
      </c>
      <c r="E11089" t="s">
        <v>18516</v>
      </c>
      <c r="F11089" t="s">
        <v>18516</v>
      </c>
      <c r="G11089" t="s">
        <v>18516</v>
      </c>
      <c r="H11089" t="s">
        <v>18516</v>
      </c>
      <c r="I11089" t="s">
        <v>18516</v>
      </c>
      <c r="J11089" t="s">
        <v>18516</v>
      </c>
      <c r="K11089" t="s">
        <v>29707</v>
      </c>
      <c r="L11089" t="s">
        <v>18516</v>
      </c>
      <c r="M11089" t="s">
        <v>18516</v>
      </c>
    </row>
    <row r="11090" spans="1:13" ht="13.5">
      <c r="A11090" t="s">
        <v>11058</v>
      </c>
      <c r="B11090" t="s">
        <v>45771</v>
      </c>
      <c r="C11090" t="s">
        <v>29518</v>
      </c>
      <c r="D11090" t="s">
        <v>29519</v>
      </c>
      <c r="E11090" t="s">
        <v>18516</v>
      </c>
      <c r="F11090" t="s">
        <v>18516</v>
      </c>
      <c r="G11090" t="s">
        <v>18516</v>
      </c>
      <c r="H11090" t="s">
        <v>18516</v>
      </c>
      <c r="I11090" t="s">
        <v>18516</v>
      </c>
      <c r="J11090" t="s">
        <v>18516</v>
      </c>
      <c r="K11090" t="s">
        <v>29707</v>
      </c>
      <c r="L11090" t="s">
        <v>18516</v>
      </c>
      <c r="M11090" t="s">
        <v>18516</v>
      </c>
    </row>
    <row r="11091" spans="1:13" ht="13.5">
      <c r="A11091" t="s">
        <v>45772</v>
      </c>
      <c r="B11091" t="s">
        <v>45773</v>
      </c>
      <c r="C11091" t="s">
        <v>29518</v>
      </c>
      <c r="D11091" t="s">
        <v>29519</v>
      </c>
      <c r="E11091" t="s">
        <v>18516</v>
      </c>
      <c r="F11091" t="s">
        <v>18516</v>
      </c>
      <c r="G11091" t="s">
        <v>18516</v>
      </c>
      <c r="H11091" t="s">
        <v>18516</v>
      </c>
      <c r="I11091" t="s">
        <v>18516</v>
      </c>
      <c r="J11091" t="s">
        <v>18516</v>
      </c>
      <c r="K11091" t="s">
        <v>29707</v>
      </c>
      <c r="L11091" t="s">
        <v>18516</v>
      </c>
      <c r="M11091" t="s">
        <v>18516</v>
      </c>
    </row>
    <row r="11092" spans="1:13" ht="13.5">
      <c r="A11092" t="s">
        <v>9987</v>
      </c>
      <c r="B11092" t="s">
        <v>45774</v>
      </c>
      <c r="C11092" t="s">
        <v>29518</v>
      </c>
      <c r="D11092" t="s">
        <v>29519</v>
      </c>
      <c r="E11092" s="164">
        <v>279</v>
      </c>
      <c r="F11092" s="164">
        <v>232</v>
      </c>
      <c r="G11092" s="165">
        <v>0.83</v>
      </c>
      <c r="H11092" t="s">
        <v>18516</v>
      </c>
      <c r="I11092" s="164">
        <v>84.93</v>
      </c>
      <c r="J11092" s="164">
        <v>316.93</v>
      </c>
      <c r="K11092">
        <v>74</v>
      </c>
      <c r="L11092" t="s">
        <v>18516</v>
      </c>
      <c r="M11092" t="s">
        <v>18516</v>
      </c>
    </row>
    <row r="11093" spans="1:13" ht="13.5">
      <c r="A11093" t="s">
        <v>12198</v>
      </c>
      <c r="B11093" t="s">
        <v>45775</v>
      </c>
      <c r="C11093" t="s">
        <v>29518</v>
      </c>
      <c r="D11093" t="s">
        <v>29519</v>
      </c>
      <c r="E11093" t="s">
        <v>18516</v>
      </c>
      <c r="F11093" t="s">
        <v>18516</v>
      </c>
      <c r="G11093" t="s">
        <v>18516</v>
      </c>
      <c r="H11093" t="s">
        <v>18516</v>
      </c>
      <c r="I11093" t="s">
        <v>18516</v>
      </c>
      <c r="J11093" t="s">
        <v>18516</v>
      </c>
      <c r="K11093" t="s">
        <v>29707</v>
      </c>
      <c r="L11093" t="s">
        <v>18516</v>
      </c>
      <c r="M11093" t="s">
        <v>18516</v>
      </c>
    </row>
    <row r="11094" spans="1:13" ht="13.5">
      <c r="A11094" t="s">
        <v>9984</v>
      </c>
      <c r="B11094" t="s">
        <v>45776</v>
      </c>
      <c r="C11094" t="s">
        <v>29518</v>
      </c>
      <c r="D11094" t="s">
        <v>29519</v>
      </c>
      <c r="E11094" s="164">
        <v>279</v>
      </c>
      <c r="F11094" s="164">
        <v>199</v>
      </c>
      <c r="G11094" s="165">
        <v>0.71</v>
      </c>
      <c r="H11094" t="s">
        <v>18516</v>
      </c>
      <c r="I11094" s="164">
        <v>84.93</v>
      </c>
      <c r="J11094" s="164">
        <v>283.93</v>
      </c>
      <c r="K11094">
        <v>9</v>
      </c>
      <c r="L11094" t="s">
        <v>18516</v>
      </c>
      <c r="M11094" t="s">
        <v>18516</v>
      </c>
    </row>
    <row r="11095" spans="1:13" ht="13.5">
      <c r="A11095" t="s">
        <v>9268</v>
      </c>
      <c r="B11095" t="s">
        <v>45777</v>
      </c>
      <c r="C11095" t="s">
        <v>29518</v>
      </c>
      <c r="D11095" t="s">
        <v>29519</v>
      </c>
      <c r="E11095" t="s">
        <v>18516</v>
      </c>
      <c r="F11095" t="s">
        <v>18516</v>
      </c>
      <c r="G11095" t="s">
        <v>18516</v>
      </c>
      <c r="H11095" t="s">
        <v>18516</v>
      </c>
      <c r="I11095" t="s">
        <v>18516</v>
      </c>
      <c r="J11095" t="s">
        <v>18516</v>
      </c>
      <c r="K11095" t="s">
        <v>29707</v>
      </c>
      <c r="L11095" t="s">
        <v>18516</v>
      </c>
      <c r="M11095" t="s">
        <v>18516</v>
      </c>
    </row>
    <row r="11096" spans="1:13" ht="13.5">
      <c r="A11096" t="s">
        <v>9271</v>
      </c>
      <c r="B11096" t="s">
        <v>45778</v>
      </c>
      <c r="C11096" t="s">
        <v>29518</v>
      </c>
      <c r="D11096" t="s">
        <v>29519</v>
      </c>
      <c r="E11096" t="s">
        <v>18516</v>
      </c>
      <c r="F11096" t="s">
        <v>18516</v>
      </c>
      <c r="G11096" t="s">
        <v>18516</v>
      </c>
      <c r="H11096" t="s">
        <v>18516</v>
      </c>
      <c r="I11096" t="s">
        <v>18516</v>
      </c>
      <c r="J11096" t="s">
        <v>18516</v>
      </c>
      <c r="K11096" t="s">
        <v>29707</v>
      </c>
      <c r="L11096" t="s">
        <v>18516</v>
      </c>
      <c r="M11096" t="s">
        <v>18516</v>
      </c>
    </row>
    <row r="11097" spans="1:13" ht="13.5">
      <c r="A11097" t="s">
        <v>9265</v>
      </c>
      <c r="B11097" t="s">
        <v>45779</v>
      </c>
      <c r="C11097" t="s">
        <v>29518</v>
      </c>
      <c r="D11097" t="s">
        <v>29519</v>
      </c>
      <c r="E11097" t="s">
        <v>18516</v>
      </c>
      <c r="F11097" t="s">
        <v>18516</v>
      </c>
      <c r="G11097" t="s">
        <v>18516</v>
      </c>
      <c r="H11097" t="s">
        <v>18516</v>
      </c>
      <c r="I11097" t="s">
        <v>18516</v>
      </c>
      <c r="J11097" t="s">
        <v>18516</v>
      </c>
      <c r="K11097" t="s">
        <v>29707</v>
      </c>
      <c r="L11097" t="s">
        <v>18516</v>
      </c>
      <c r="M11097" t="s">
        <v>18516</v>
      </c>
    </row>
    <row r="11098" spans="1:13" ht="13.5">
      <c r="A11098" t="s">
        <v>9277</v>
      </c>
      <c r="B11098" t="s">
        <v>45780</v>
      </c>
      <c r="C11098" t="s">
        <v>29518</v>
      </c>
      <c r="D11098" t="s">
        <v>29519</v>
      </c>
      <c r="E11098" t="s">
        <v>18516</v>
      </c>
      <c r="F11098" t="s">
        <v>18516</v>
      </c>
      <c r="G11098" t="s">
        <v>18516</v>
      </c>
      <c r="H11098" t="s">
        <v>18516</v>
      </c>
      <c r="I11098" t="s">
        <v>18516</v>
      </c>
      <c r="J11098" t="s">
        <v>18516</v>
      </c>
      <c r="K11098" t="s">
        <v>29707</v>
      </c>
      <c r="L11098" t="s">
        <v>18516</v>
      </c>
      <c r="M11098" t="s">
        <v>18516</v>
      </c>
    </row>
    <row r="11099" spans="1:13" ht="13.5">
      <c r="A11099" t="s">
        <v>9280</v>
      </c>
      <c r="B11099" t="s">
        <v>45781</v>
      </c>
      <c r="C11099" t="s">
        <v>29518</v>
      </c>
      <c r="D11099" t="s">
        <v>29519</v>
      </c>
      <c r="E11099" t="s">
        <v>18516</v>
      </c>
      <c r="F11099" t="s">
        <v>18516</v>
      </c>
      <c r="G11099" t="s">
        <v>18516</v>
      </c>
      <c r="H11099" t="s">
        <v>18516</v>
      </c>
      <c r="I11099" t="s">
        <v>18516</v>
      </c>
      <c r="J11099" t="s">
        <v>18516</v>
      </c>
      <c r="K11099" t="s">
        <v>29707</v>
      </c>
      <c r="L11099" t="s">
        <v>18516</v>
      </c>
      <c r="M11099" t="s">
        <v>18516</v>
      </c>
    </row>
    <row r="11100" spans="1:13" ht="13.5">
      <c r="A11100" t="s">
        <v>9274</v>
      </c>
      <c r="B11100" t="s">
        <v>45782</v>
      </c>
      <c r="C11100" t="s">
        <v>29518</v>
      </c>
      <c r="D11100" t="s">
        <v>29519</v>
      </c>
      <c r="E11100" t="s">
        <v>18516</v>
      </c>
      <c r="F11100" t="s">
        <v>18516</v>
      </c>
      <c r="G11100" t="s">
        <v>18516</v>
      </c>
      <c r="H11100" t="s">
        <v>18516</v>
      </c>
      <c r="I11100" t="s">
        <v>18516</v>
      </c>
      <c r="J11100" t="s">
        <v>18516</v>
      </c>
      <c r="K11100" t="s">
        <v>29707</v>
      </c>
      <c r="L11100" t="s">
        <v>18516</v>
      </c>
      <c r="M11100" t="s">
        <v>18516</v>
      </c>
    </row>
    <row r="11101" spans="1:13" ht="13.5">
      <c r="A11101" t="s">
        <v>9219</v>
      </c>
      <c r="B11101" t="s">
        <v>45783</v>
      </c>
      <c r="C11101" t="s">
        <v>29518</v>
      </c>
      <c r="D11101" t="s">
        <v>29519</v>
      </c>
      <c r="E11101" t="s">
        <v>18516</v>
      </c>
      <c r="F11101" t="s">
        <v>18516</v>
      </c>
      <c r="G11101" t="s">
        <v>18516</v>
      </c>
      <c r="H11101" t="s">
        <v>18516</v>
      </c>
      <c r="I11101" t="s">
        <v>18516</v>
      </c>
      <c r="J11101" t="s">
        <v>18516</v>
      </c>
      <c r="K11101" t="s">
        <v>29707</v>
      </c>
      <c r="L11101" t="s">
        <v>18516</v>
      </c>
      <c r="M11101" t="s">
        <v>18516</v>
      </c>
    </row>
    <row r="11102" spans="1:13" ht="13.5">
      <c r="A11102" t="s">
        <v>9225</v>
      </c>
      <c r="B11102" t="s">
        <v>45784</v>
      </c>
      <c r="C11102" t="s">
        <v>29518</v>
      </c>
      <c r="D11102" t="s">
        <v>29519</v>
      </c>
      <c r="E11102" t="s">
        <v>18516</v>
      </c>
      <c r="F11102" t="s">
        <v>18516</v>
      </c>
      <c r="G11102" t="s">
        <v>18516</v>
      </c>
      <c r="H11102" t="s">
        <v>18516</v>
      </c>
      <c r="I11102" t="s">
        <v>18516</v>
      </c>
      <c r="J11102" t="s">
        <v>18516</v>
      </c>
      <c r="K11102" t="s">
        <v>29707</v>
      </c>
      <c r="L11102" t="s">
        <v>18516</v>
      </c>
      <c r="M11102" t="s">
        <v>18516</v>
      </c>
    </row>
    <row r="11103" spans="1:13" ht="13.5">
      <c r="A11103" t="s">
        <v>15710</v>
      </c>
      <c r="B11103" t="s">
        <v>45785</v>
      </c>
      <c r="C11103" t="s">
        <v>29518</v>
      </c>
      <c r="D11103" t="s">
        <v>29519</v>
      </c>
      <c r="E11103" s="164">
        <v>225</v>
      </c>
      <c r="F11103" s="164">
        <v>170</v>
      </c>
      <c r="G11103" s="165">
        <v>0.75</v>
      </c>
      <c r="H11103" t="s">
        <v>18516</v>
      </c>
      <c r="I11103" s="164">
        <v>71.49</v>
      </c>
      <c r="J11103" s="164">
        <v>241.49</v>
      </c>
      <c r="K11103">
        <v>66</v>
      </c>
      <c r="L11103" t="s">
        <v>18516</v>
      </c>
      <c r="M11103" t="s">
        <v>18516</v>
      </c>
    </row>
    <row r="11104" spans="1:13" ht="13.5">
      <c r="A11104" t="s">
        <v>15707</v>
      </c>
      <c r="B11104" t="s">
        <v>45786</v>
      </c>
      <c r="C11104" t="s">
        <v>29518</v>
      </c>
      <c r="D11104" t="s">
        <v>29519</v>
      </c>
      <c r="E11104" s="164">
        <v>225</v>
      </c>
      <c r="F11104" s="164">
        <v>175</v>
      </c>
      <c r="G11104" s="165">
        <v>0.77</v>
      </c>
      <c r="H11104" t="s">
        <v>18516</v>
      </c>
      <c r="I11104" s="164">
        <v>71.49</v>
      </c>
      <c r="J11104" s="164">
        <v>246.49</v>
      </c>
      <c r="K11104">
        <v>4</v>
      </c>
      <c r="L11104" t="s">
        <v>18516</v>
      </c>
      <c r="M11104" t="s">
        <v>18516</v>
      </c>
    </row>
    <row r="11105" spans="1:13" ht="13.5">
      <c r="A11105" t="s">
        <v>14450</v>
      </c>
      <c r="B11105" t="s">
        <v>45787</v>
      </c>
      <c r="C11105" t="s">
        <v>29518</v>
      </c>
      <c r="D11105" t="s">
        <v>29519</v>
      </c>
      <c r="E11105" t="s">
        <v>18516</v>
      </c>
      <c r="F11105" t="s">
        <v>18516</v>
      </c>
      <c r="G11105" t="s">
        <v>18516</v>
      </c>
      <c r="H11105" t="s">
        <v>18516</v>
      </c>
      <c r="I11105" t="s">
        <v>18516</v>
      </c>
      <c r="J11105" t="s">
        <v>18516</v>
      </c>
      <c r="K11105" t="s">
        <v>29707</v>
      </c>
      <c r="L11105" t="s">
        <v>18516</v>
      </c>
      <c r="M11105" t="s">
        <v>18516</v>
      </c>
    </row>
    <row r="11106" spans="1:13" ht="13.5">
      <c r="A11106" t="s">
        <v>7467</v>
      </c>
      <c r="B11106" t="s">
        <v>45788</v>
      </c>
      <c r="C11106" t="s">
        <v>29518</v>
      </c>
      <c r="D11106" t="s">
        <v>29519</v>
      </c>
      <c r="E11106" t="s">
        <v>18516</v>
      </c>
      <c r="F11106" t="s">
        <v>18516</v>
      </c>
      <c r="G11106" t="s">
        <v>18516</v>
      </c>
      <c r="H11106" t="s">
        <v>18516</v>
      </c>
      <c r="I11106" t="s">
        <v>18516</v>
      </c>
      <c r="J11106" t="s">
        <v>18516</v>
      </c>
      <c r="K11106" t="s">
        <v>29707</v>
      </c>
      <c r="L11106" t="s">
        <v>18516</v>
      </c>
      <c r="M11106" t="s">
        <v>18516</v>
      </c>
    </row>
    <row r="11107" spans="1:13" ht="13.5">
      <c r="A11107" t="s">
        <v>8942</v>
      </c>
      <c r="B11107" t="s">
        <v>45789</v>
      </c>
      <c r="C11107" t="s">
        <v>29518</v>
      </c>
      <c r="D11107" t="s">
        <v>29519</v>
      </c>
      <c r="E11107" t="s">
        <v>18516</v>
      </c>
      <c r="F11107" t="s">
        <v>18516</v>
      </c>
      <c r="G11107" t="s">
        <v>18516</v>
      </c>
      <c r="H11107" t="s">
        <v>18516</v>
      </c>
      <c r="I11107" t="s">
        <v>18516</v>
      </c>
      <c r="J11107" t="s">
        <v>18516</v>
      </c>
      <c r="K11107" t="s">
        <v>29707</v>
      </c>
      <c r="L11107" t="s">
        <v>18516</v>
      </c>
      <c r="M11107" t="s">
        <v>18516</v>
      </c>
    </row>
    <row r="11108" spans="1:13" ht="13.5">
      <c r="A11108" t="s">
        <v>8939</v>
      </c>
      <c r="B11108" t="s">
        <v>45790</v>
      </c>
      <c r="C11108" t="s">
        <v>29518</v>
      </c>
      <c r="D11108" t="s">
        <v>29519</v>
      </c>
      <c r="E11108" t="s">
        <v>18516</v>
      </c>
      <c r="F11108" t="s">
        <v>18516</v>
      </c>
      <c r="G11108" t="s">
        <v>18516</v>
      </c>
      <c r="H11108" t="s">
        <v>18516</v>
      </c>
      <c r="I11108" t="s">
        <v>18516</v>
      </c>
      <c r="J11108" t="s">
        <v>18516</v>
      </c>
      <c r="K11108" t="s">
        <v>29707</v>
      </c>
      <c r="L11108" t="s">
        <v>18516</v>
      </c>
      <c r="M11108" t="s">
        <v>18516</v>
      </c>
    </row>
    <row r="11109" spans="1:13" ht="13.5">
      <c r="A11109" t="s">
        <v>45791</v>
      </c>
      <c r="B11109" t="s">
        <v>45792</v>
      </c>
      <c r="C11109" t="s">
        <v>29518</v>
      </c>
      <c r="D11109" t="s">
        <v>29519</v>
      </c>
      <c r="E11109" t="s">
        <v>18516</v>
      </c>
      <c r="F11109" t="s">
        <v>18516</v>
      </c>
      <c r="G11109" t="s">
        <v>18516</v>
      </c>
      <c r="H11109" t="s">
        <v>18516</v>
      </c>
      <c r="I11109" t="s">
        <v>18516</v>
      </c>
      <c r="J11109" t="s">
        <v>18516</v>
      </c>
      <c r="K11109" t="s">
        <v>29707</v>
      </c>
      <c r="L11109" t="s">
        <v>18516</v>
      </c>
      <c r="M11109" t="s">
        <v>18516</v>
      </c>
    </row>
    <row r="11110" spans="1:13" ht="13.5">
      <c r="A11110" t="s">
        <v>45793</v>
      </c>
      <c r="B11110" t="s">
        <v>45794</v>
      </c>
      <c r="C11110" t="s">
        <v>29518</v>
      </c>
      <c r="D11110" t="s">
        <v>29519</v>
      </c>
      <c r="E11110" t="s">
        <v>18516</v>
      </c>
      <c r="F11110" t="s">
        <v>18516</v>
      </c>
      <c r="G11110" t="s">
        <v>18516</v>
      </c>
      <c r="H11110" t="s">
        <v>18516</v>
      </c>
      <c r="I11110" t="s">
        <v>18516</v>
      </c>
      <c r="J11110" t="s">
        <v>18516</v>
      </c>
      <c r="K11110" t="s">
        <v>29707</v>
      </c>
      <c r="L11110" t="s">
        <v>18516</v>
      </c>
      <c r="M11110" t="s">
        <v>18516</v>
      </c>
    </row>
    <row r="11111" spans="1:13" ht="13.5">
      <c r="A11111" t="s">
        <v>45795</v>
      </c>
      <c r="B11111" t="s">
        <v>45796</v>
      </c>
      <c r="C11111" t="s">
        <v>29518</v>
      </c>
      <c r="D11111" t="s">
        <v>29519</v>
      </c>
      <c r="E11111" t="s">
        <v>18516</v>
      </c>
      <c r="F11111" t="s">
        <v>18516</v>
      </c>
      <c r="G11111" t="s">
        <v>18516</v>
      </c>
      <c r="H11111" t="s">
        <v>18516</v>
      </c>
      <c r="I11111" t="s">
        <v>18516</v>
      </c>
      <c r="J11111" t="s">
        <v>18516</v>
      </c>
      <c r="K11111" t="s">
        <v>29707</v>
      </c>
      <c r="L11111" t="s">
        <v>18516</v>
      </c>
      <c r="M11111" t="s">
        <v>18516</v>
      </c>
    </row>
    <row r="11112" spans="1:13" ht="13.5">
      <c r="A11112" t="s">
        <v>45797</v>
      </c>
      <c r="B11112" t="s">
        <v>45798</v>
      </c>
      <c r="C11112" t="s">
        <v>29518</v>
      </c>
      <c r="D11112" t="s">
        <v>29519</v>
      </c>
      <c r="E11112" t="s">
        <v>18516</v>
      </c>
      <c r="F11112" t="s">
        <v>18516</v>
      </c>
      <c r="G11112" t="s">
        <v>18516</v>
      </c>
      <c r="H11112" t="s">
        <v>18516</v>
      </c>
      <c r="I11112" t="s">
        <v>18516</v>
      </c>
      <c r="J11112" t="s">
        <v>18516</v>
      </c>
      <c r="K11112" t="s">
        <v>29707</v>
      </c>
      <c r="L11112" t="s">
        <v>18516</v>
      </c>
      <c r="M11112" t="s">
        <v>18516</v>
      </c>
    </row>
    <row r="11113" spans="1:13" ht="13.5">
      <c r="A11113" t="s">
        <v>45799</v>
      </c>
      <c r="B11113" t="s">
        <v>45800</v>
      </c>
      <c r="C11113" t="s">
        <v>29518</v>
      </c>
      <c r="D11113" t="s">
        <v>29519</v>
      </c>
      <c r="E11113" t="s">
        <v>18516</v>
      </c>
      <c r="F11113" t="s">
        <v>18516</v>
      </c>
      <c r="G11113" t="s">
        <v>18516</v>
      </c>
      <c r="H11113" t="s">
        <v>18516</v>
      </c>
      <c r="I11113" t="s">
        <v>18516</v>
      </c>
      <c r="J11113" t="s">
        <v>18516</v>
      </c>
      <c r="K11113" t="s">
        <v>29707</v>
      </c>
      <c r="L11113" t="s">
        <v>18516</v>
      </c>
      <c r="M11113" t="s">
        <v>18516</v>
      </c>
    </row>
    <row r="11114" spans="1:13" ht="13.5">
      <c r="A11114" t="s">
        <v>7323</v>
      </c>
      <c r="B11114" t="s">
        <v>45801</v>
      </c>
      <c r="C11114" t="s">
        <v>29518</v>
      </c>
      <c r="D11114" t="s">
        <v>29519</v>
      </c>
      <c r="E11114" t="s">
        <v>18516</v>
      </c>
      <c r="F11114" t="s">
        <v>18516</v>
      </c>
      <c r="G11114" t="s">
        <v>18516</v>
      </c>
      <c r="H11114" t="s">
        <v>18516</v>
      </c>
      <c r="I11114" t="s">
        <v>18516</v>
      </c>
      <c r="J11114" t="s">
        <v>18516</v>
      </c>
      <c r="K11114" t="s">
        <v>29707</v>
      </c>
      <c r="L11114" t="s">
        <v>18516</v>
      </c>
      <c r="M11114" t="s">
        <v>18516</v>
      </c>
    </row>
    <row r="11115" spans="1:13" ht="13.5">
      <c r="A11115" t="s">
        <v>45802</v>
      </c>
      <c r="B11115" t="s">
        <v>45803</v>
      </c>
      <c r="C11115" t="s">
        <v>29518</v>
      </c>
      <c r="D11115" t="s">
        <v>29519</v>
      </c>
      <c r="E11115" t="s">
        <v>18516</v>
      </c>
      <c r="F11115" t="s">
        <v>18516</v>
      </c>
      <c r="G11115" t="s">
        <v>18516</v>
      </c>
      <c r="H11115" t="s">
        <v>18516</v>
      </c>
      <c r="I11115" t="s">
        <v>18516</v>
      </c>
      <c r="J11115" t="s">
        <v>18516</v>
      </c>
      <c r="K11115" t="s">
        <v>29707</v>
      </c>
      <c r="L11115" t="s">
        <v>18516</v>
      </c>
      <c r="M11115" t="s">
        <v>18516</v>
      </c>
    </row>
    <row r="11116" spans="1:13" ht="13.5">
      <c r="A11116" t="s">
        <v>45804</v>
      </c>
      <c r="B11116" t="s">
        <v>45805</v>
      </c>
      <c r="C11116" t="s">
        <v>29518</v>
      </c>
      <c r="D11116" t="s">
        <v>29519</v>
      </c>
      <c r="E11116" t="s">
        <v>18516</v>
      </c>
      <c r="F11116" t="s">
        <v>18516</v>
      </c>
      <c r="G11116" t="s">
        <v>18516</v>
      </c>
      <c r="H11116" t="s">
        <v>18516</v>
      </c>
      <c r="I11116" t="s">
        <v>18516</v>
      </c>
      <c r="J11116" t="s">
        <v>18516</v>
      </c>
      <c r="K11116" t="s">
        <v>29707</v>
      </c>
      <c r="L11116" t="s">
        <v>18516</v>
      </c>
      <c r="M11116" t="s">
        <v>18516</v>
      </c>
    </row>
    <row r="11117" spans="1:13" ht="13.5">
      <c r="A11117" t="s">
        <v>21269</v>
      </c>
      <c r="B11117" t="s">
        <v>45806</v>
      </c>
      <c r="C11117" t="s">
        <v>29518</v>
      </c>
      <c r="D11117" t="s">
        <v>29519</v>
      </c>
      <c r="E11117" t="s">
        <v>18516</v>
      </c>
      <c r="F11117" t="s">
        <v>18516</v>
      </c>
      <c r="G11117" t="s">
        <v>18516</v>
      </c>
      <c r="H11117" t="s">
        <v>18516</v>
      </c>
      <c r="I11117" t="s">
        <v>18516</v>
      </c>
      <c r="J11117" t="s">
        <v>18516</v>
      </c>
      <c r="K11117" t="s">
        <v>29707</v>
      </c>
      <c r="L11117" t="s">
        <v>18516</v>
      </c>
      <c r="M11117" t="s">
        <v>18516</v>
      </c>
    </row>
    <row r="11118" spans="1:13" ht="13.5">
      <c r="A11118" t="s">
        <v>6678</v>
      </c>
      <c r="B11118" t="s">
        <v>45807</v>
      </c>
      <c r="C11118" t="s">
        <v>29518</v>
      </c>
      <c r="D11118" t="s">
        <v>29519</v>
      </c>
      <c r="E11118" t="s">
        <v>18516</v>
      </c>
      <c r="F11118" t="s">
        <v>18516</v>
      </c>
      <c r="G11118" t="s">
        <v>18516</v>
      </c>
      <c r="H11118" t="s">
        <v>18516</v>
      </c>
      <c r="I11118" t="s">
        <v>18516</v>
      </c>
      <c r="J11118" t="s">
        <v>18516</v>
      </c>
      <c r="K11118" t="s">
        <v>29707</v>
      </c>
      <c r="L11118" t="s">
        <v>18516</v>
      </c>
      <c r="M11118" t="s">
        <v>18516</v>
      </c>
    </row>
    <row r="11119" spans="1:13" ht="13.5">
      <c r="A11119" t="s">
        <v>9485</v>
      </c>
      <c r="B11119" t="s">
        <v>45808</v>
      </c>
      <c r="C11119" t="s">
        <v>29518</v>
      </c>
      <c r="D11119" t="s">
        <v>29519</v>
      </c>
      <c r="E11119" t="s">
        <v>18516</v>
      </c>
      <c r="F11119" t="s">
        <v>18516</v>
      </c>
      <c r="G11119" t="s">
        <v>18516</v>
      </c>
      <c r="H11119" t="s">
        <v>18516</v>
      </c>
      <c r="I11119" t="s">
        <v>18516</v>
      </c>
      <c r="J11119" t="s">
        <v>18516</v>
      </c>
      <c r="K11119" t="s">
        <v>29707</v>
      </c>
      <c r="L11119" t="s">
        <v>18516</v>
      </c>
      <c r="M11119" t="s">
        <v>18516</v>
      </c>
    </row>
    <row r="11120" spans="1:13" ht="13.5">
      <c r="A11120" t="s">
        <v>45809</v>
      </c>
      <c r="B11120" t="s">
        <v>45810</v>
      </c>
      <c r="C11120" t="s">
        <v>29518</v>
      </c>
      <c r="D11120" t="s">
        <v>29519</v>
      </c>
      <c r="E11120" t="s">
        <v>18516</v>
      </c>
      <c r="F11120" t="s">
        <v>18516</v>
      </c>
      <c r="G11120" t="s">
        <v>18516</v>
      </c>
      <c r="H11120" t="s">
        <v>18516</v>
      </c>
      <c r="I11120" t="s">
        <v>18516</v>
      </c>
      <c r="J11120" t="s">
        <v>18516</v>
      </c>
      <c r="K11120" t="s">
        <v>29707</v>
      </c>
      <c r="L11120" t="s">
        <v>18516</v>
      </c>
      <c r="M11120" t="s">
        <v>18516</v>
      </c>
    </row>
    <row r="11121" spans="1:13" ht="13.5">
      <c r="A11121" t="s">
        <v>45811</v>
      </c>
      <c r="B11121" t="s">
        <v>45812</v>
      </c>
      <c r="C11121" t="s">
        <v>29518</v>
      </c>
      <c r="D11121" t="s">
        <v>29519</v>
      </c>
      <c r="E11121" t="s">
        <v>18516</v>
      </c>
      <c r="F11121" t="s">
        <v>18516</v>
      </c>
      <c r="G11121" t="s">
        <v>18516</v>
      </c>
      <c r="H11121" t="s">
        <v>18516</v>
      </c>
      <c r="I11121" t="s">
        <v>18516</v>
      </c>
      <c r="J11121" t="s">
        <v>18516</v>
      </c>
      <c r="K11121" t="s">
        <v>29707</v>
      </c>
      <c r="L11121" t="s">
        <v>18516</v>
      </c>
      <c r="M11121" t="s">
        <v>18516</v>
      </c>
    </row>
    <row r="11122" spans="1:13" ht="13.5">
      <c r="A11122" t="s">
        <v>40</v>
      </c>
      <c r="B11122" t="s">
        <v>45813</v>
      </c>
      <c r="C11122" t="s">
        <v>29518</v>
      </c>
      <c r="D11122" t="s">
        <v>29519</v>
      </c>
      <c r="E11122" t="s">
        <v>18516</v>
      </c>
      <c r="F11122" t="s">
        <v>18516</v>
      </c>
      <c r="G11122" t="s">
        <v>18516</v>
      </c>
      <c r="H11122" t="s">
        <v>18516</v>
      </c>
      <c r="I11122" t="s">
        <v>18516</v>
      </c>
      <c r="J11122" t="s">
        <v>18516</v>
      </c>
      <c r="K11122" t="s">
        <v>29707</v>
      </c>
      <c r="L11122" t="s">
        <v>18516</v>
      </c>
      <c r="M11122" t="s">
        <v>18516</v>
      </c>
    </row>
    <row r="11123" spans="1:13" ht="13.5">
      <c r="A11123" t="s">
        <v>6955</v>
      </c>
      <c r="B11123" t="s">
        <v>45814</v>
      </c>
      <c r="C11123" t="s">
        <v>29518</v>
      </c>
      <c r="D11123" t="s">
        <v>29519</v>
      </c>
      <c r="E11123" t="s">
        <v>18516</v>
      </c>
      <c r="F11123" t="s">
        <v>18516</v>
      </c>
      <c r="G11123" t="s">
        <v>18516</v>
      </c>
      <c r="H11123" t="s">
        <v>18516</v>
      </c>
      <c r="I11123" t="s">
        <v>18516</v>
      </c>
      <c r="J11123" t="s">
        <v>18516</v>
      </c>
      <c r="K11123" t="s">
        <v>29707</v>
      </c>
      <c r="L11123" t="s">
        <v>18516</v>
      </c>
      <c r="M11123" t="s">
        <v>18516</v>
      </c>
    </row>
    <row r="11124" spans="1:13" ht="13.5">
      <c r="A11124" t="s">
        <v>45815</v>
      </c>
      <c r="B11124" t="s">
        <v>45816</v>
      </c>
      <c r="C11124" t="s">
        <v>29518</v>
      </c>
      <c r="D11124" t="s">
        <v>29519</v>
      </c>
      <c r="E11124" t="s">
        <v>18516</v>
      </c>
      <c r="F11124" t="s">
        <v>18516</v>
      </c>
      <c r="G11124" t="s">
        <v>18516</v>
      </c>
      <c r="H11124" t="s">
        <v>18516</v>
      </c>
      <c r="I11124" t="s">
        <v>18516</v>
      </c>
      <c r="J11124" t="s">
        <v>18516</v>
      </c>
      <c r="K11124" t="s">
        <v>29707</v>
      </c>
      <c r="L11124" t="s">
        <v>18516</v>
      </c>
      <c r="M11124" t="s">
        <v>18516</v>
      </c>
    </row>
    <row r="11125" spans="1:13" ht="13.5">
      <c r="A11125" t="s">
        <v>7265</v>
      </c>
      <c r="B11125" t="s">
        <v>45817</v>
      </c>
      <c r="C11125" t="s">
        <v>29518</v>
      </c>
      <c r="D11125" t="s">
        <v>29519</v>
      </c>
      <c r="E11125" t="s">
        <v>18516</v>
      </c>
      <c r="F11125" t="s">
        <v>18516</v>
      </c>
      <c r="G11125" t="s">
        <v>18516</v>
      </c>
      <c r="H11125" t="s">
        <v>18516</v>
      </c>
      <c r="I11125" t="s">
        <v>18516</v>
      </c>
      <c r="J11125" t="s">
        <v>18516</v>
      </c>
      <c r="K11125" t="s">
        <v>29707</v>
      </c>
      <c r="L11125" t="s">
        <v>18516</v>
      </c>
      <c r="M11125" t="s">
        <v>18516</v>
      </c>
    </row>
    <row r="11126" spans="1:13" ht="13.5">
      <c r="A11126" t="s">
        <v>45818</v>
      </c>
      <c r="B11126" t="s">
        <v>45819</v>
      </c>
      <c r="C11126" t="s">
        <v>29518</v>
      </c>
      <c r="D11126" t="s">
        <v>29519</v>
      </c>
      <c r="E11126" t="s">
        <v>18516</v>
      </c>
      <c r="F11126" t="s">
        <v>18516</v>
      </c>
      <c r="G11126" t="s">
        <v>18516</v>
      </c>
      <c r="H11126" t="s">
        <v>18516</v>
      </c>
      <c r="I11126" t="s">
        <v>18516</v>
      </c>
      <c r="J11126" t="s">
        <v>18516</v>
      </c>
      <c r="K11126" t="s">
        <v>29707</v>
      </c>
      <c r="L11126" t="s">
        <v>18516</v>
      </c>
      <c r="M11126" t="s">
        <v>18516</v>
      </c>
    </row>
    <row r="11127" spans="1:13" ht="13.5">
      <c r="A11127" t="s">
        <v>974</v>
      </c>
      <c r="B11127" t="s">
        <v>45820</v>
      </c>
      <c r="C11127" t="s">
        <v>29518</v>
      </c>
      <c r="D11127" t="s">
        <v>29519</v>
      </c>
      <c r="E11127" t="s">
        <v>18516</v>
      </c>
      <c r="F11127" t="s">
        <v>18516</v>
      </c>
      <c r="G11127" t="s">
        <v>18516</v>
      </c>
      <c r="H11127" t="s">
        <v>18516</v>
      </c>
      <c r="I11127" t="s">
        <v>18516</v>
      </c>
      <c r="J11127" t="s">
        <v>18516</v>
      </c>
      <c r="K11127" t="s">
        <v>29707</v>
      </c>
      <c r="L11127" t="s">
        <v>18516</v>
      </c>
      <c r="M11127" t="s">
        <v>18516</v>
      </c>
    </row>
    <row r="11128" spans="1:13" ht="13.5">
      <c r="A11128" t="s">
        <v>45821</v>
      </c>
      <c r="B11128" t="s">
        <v>45822</v>
      </c>
      <c r="C11128" t="s">
        <v>29518</v>
      </c>
      <c r="D11128" t="s">
        <v>29519</v>
      </c>
      <c r="E11128" t="s">
        <v>18516</v>
      </c>
      <c r="F11128" t="s">
        <v>18516</v>
      </c>
      <c r="G11128" t="s">
        <v>18516</v>
      </c>
      <c r="H11128" t="s">
        <v>18516</v>
      </c>
      <c r="I11128" t="s">
        <v>18516</v>
      </c>
      <c r="J11128" t="s">
        <v>18516</v>
      </c>
      <c r="K11128" t="s">
        <v>29707</v>
      </c>
      <c r="L11128" t="s">
        <v>18516</v>
      </c>
      <c r="M11128" t="s">
        <v>18516</v>
      </c>
    </row>
    <row r="11129" spans="1:13" ht="13.5">
      <c r="A11129" t="s">
        <v>11004</v>
      </c>
      <c r="B11129" t="s">
        <v>45823</v>
      </c>
      <c r="C11129" t="s">
        <v>29518</v>
      </c>
      <c r="D11129" t="s">
        <v>29519</v>
      </c>
      <c r="E11129" t="s">
        <v>18516</v>
      </c>
      <c r="F11129" t="s">
        <v>18516</v>
      </c>
      <c r="G11129" t="s">
        <v>18516</v>
      </c>
      <c r="H11129" t="s">
        <v>18516</v>
      </c>
      <c r="I11129" t="s">
        <v>18516</v>
      </c>
      <c r="J11129" t="s">
        <v>18516</v>
      </c>
      <c r="K11129" t="s">
        <v>29707</v>
      </c>
      <c r="L11129" t="s">
        <v>18516</v>
      </c>
      <c r="M11129" t="s">
        <v>18516</v>
      </c>
    </row>
    <row r="11130" spans="1:13" ht="13.5">
      <c r="A11130" t="s">
        <v>45824</v>
      </c>
      <c r="B11130" t="s">
        <v>45825</v>
      </c>
      <c r="C11130" t="s">
        <v>29518</v>
      </c>
      <c r="D11130" t="s">
        <v>29519</v>
      </c>
      <c r="E11130" t="s">
        <v>18516</v>
      </c>
      <c r="F11130" t="s">
        <v>18516</v>
      </c>
      <c r="G11130" t="s">
        <v>18516</v>
      </c>
      <c r="H11130" t="s">
        <v>18516</v>
      </c>
      <c r="I11130" t="s">
        <v>18516</v>
      </c>
      <c r="J11130" t="s">
        <v>18516</v>
      </c>
      <c r="K11130" t="s">
        <v>29707</v>
      </c>
      <c r="L11130" t="s">
        <v>18516</v>
      </c>
      <c r="M11130" t="s">
        <v>18516</v>
      </c>
    </row>
    <row r="11131" spans="1:13" ht="13.5">
      <c r="A11131" t="s">
        <v>45826</v>
      </c>
      <c r="B11131" t="s">
        <v>45827</v>
      </c>
      <c r="C11131" t="s">
        <v>29518</v>
      </c>
      <c r="D11131" t="s">
        <v>29519</v>
      </c>
      <c r="E11131" t="s">
        <v>18516</v>
      </c>
      <c r="F11131" t="s">
        <v>18516</v>
      </c>
      <c r="G11131" t="s">
        <v>18516</v>
      </c>
      <c r="H11131" t="s">
        <v>18516</v>
      </c>
      <c r="I11131" t="s">
        <v>18516</v>
      </c>
      <c r="J11131" t="s">
        <v>18516</v>
      </c>
      <c r="K11131" t="s">
        <v>29707</v>
      </c>
      <c r="L11131" t="s">
        <v>18516</v>
      </c>
      <c r="M11131" t="s">
        <v>18516</v>
      </c>
    </row>
    <row r="11132" spans="1:13" ht="13.5">
      <c r="A11132" t="s">
        <v>2413</v>
      </c>
      <c r="B11132" t="s">
        <v>45828</v>
      </c>
      <c r="C11132" t="s">
        <v>29518</v>
      </c>
      <c r="D11132" t="s">
        <v>29519</v>
      </c>
      <c r="E11132" t="s">
        <v>18516</v>
      </c>
      <c r="F11132" t="s">
        <v>18516</v>
      </c>
      <c r="G11132" t="s">
        <v>18516</v>
      </c>
      <c r="H11132" t="s">
        <v>18516</v>
      </c>
      <c r="I11132" t="s">
        <v>18516</v>
      </c>
      <c r="J11132" t="s">
        <v>18516</v>
      </c>
      <c r="K11132" t="s">
        <v>29707</v>
      </c>
      <c r="L11132" t="s">
        <v>18516</v>
      </c>
      <c r="M11132" t="s">
        <v>18516</v>
      </c>
    </row>
    <row r="11133" spans="1:13" ht="13.5">
      <c r="A11133" t="s">
        <v>2404</v>
      </c>
      <c r="B11133" t="s">
        <v>45829</v>
      </c>
      <c r="C11133" t="s">
        <v>29518</v>
      </c>
      <c r="D11133" t="s">
        <v>29519</v>
      </c>
      <c r="E11133" t="s">
        <v>18516</v>
      </c>
      <c r="F11133" t="s">
        <v>18516</v>
      </c>
      <c r="G11133" t="s">
        <v>18516</v>
      </c>
      <c r="H11133" t="s">
        <v>18516</v>
      </c>
      <c r="I11133" t="s">
        <v>18516</v>
      </c>
      <c r="J11133" t="s">
        <v>18516</v>
      </c>
      <c r="K11133" t="s">
        <v>29707</v>
      </c>
      <c r="L11133" t="s">
        <v>18516</v>
      </c>
      <c r="M11133" t="s">
        <v>18516</v>
      </c>
    </row>
    <row r="11134" spans="1:13" ht="13.5">
      <c r="A11134" t="s">
        <v>2407</v>
      </c>
      <c r="B11134" t="s">
        <v>45830</v>
      </c>
      <c r="C11134" t="s">
        <v>29518</v>
      </c>
      <c r="D11134" t="s">
        <v>29519</v>
      </c>
      <c r="E11134" t="s">
        <v>18516</v>
      </c>
      <c r="F11134" t="s">
        <v>18516</v>
      </c>
      <c r="G11134" t="s">
        <v>18516</v>
      </c>
      <c r="H11134" t="s">
        <v>18516</v>
      </c>
      <c r="I11134" t="s">
        <v>18516</v>
      </c>
      <c r="J11134" t="s">
        <v>18516</v>
      </c>
      <c r="K11134" t="s">
        <v>29707</v>
      </c>
      <c r="L11134" t="s">
        <v>18516</v>
      </c>
      <c r="M11134" t="s">
        <v>18516</v>
      </c>
    </row>
    <row r="11135" spans="1:13" ht="13.5">
      <c r="A11135" t="s">
        <v>45831</v>
      </c>
      <c r="B11135" t="s">
        <v>45832</v>
      </c>
      <c r="C11135" t="s">
        <v>29518</v>
      </c>
      <c r="D11135" t="s">
        <v>29519</v>
      </c>
      <c r="E11135" t="s">
        <v>18516</v>
      </c>
      <c r="F11135" t="s">
        <v>18516</v>
      </c>
      <c r="G11135" t="s">
        <v>18516</v>
      </c>
      <c r="H11135" t="s">
        <v>18516</v>
      </c>
      <c r="I11135" t="s">
        <v>18516</v>
      </c>
      <c r="J11135" t="s">
        <v>18516</v>
      </c>
      <c r="K11135" t="s">
        <v>29707</v>
      </c>
      <c r="L11135" t="s">
        <v>18516</v>
      </c>
      <c r="M11135" t="s">
        <v>18516</v>
      </c>
    </row>
    <row r="11136" spans="1:13" ht="13.5">
      <c r="A11136" t="s">
        <v>45833</v>
      </c>
      <c r="B11136" t="s">
        <v>45834</v>
      </c>
      <c r="C11136" t="s">
        <v>29518</v>
      </c>
      <c r="D11136" t="s">
        <v>29519</v>
      </c>
      <c r="E11136" t="s">
        <v>18516</v>
      </c>
      <c r="F11136" t="s">
        <v>18516</v>
      </c>
      <c r="G11136" t="s">
        <v>18516</v>
      </c>
      <c r="H11136" t="s">
        <v>18516</v>
      </c>
      <c r="I11136" t="s">
        <v>18516</v>
      </c>
      <c r="J11136" t="s">
        <v>18516</v>
      </c>
      <c r="K11136" t="s">
        <v>29707</v>
      </c>
      <c r="L11136" t="s">
        <v>18516</v>
      </c>
      <c r="M11136" t="s">
        <v>18516</v>
      </c>
    </row>
    <row r="11137" spans="1:13" ht="13.5">
      <c r="A11137" t="s">
        <v>45835</v>
      </c>
      <c r="B11137" t="s">
        <v>45836</v>
      </c>
      <c r="C11137" t="s">
        <v>29518</v>
      </c>
      <c r="D11137" t="s">
        <v>29519</v>
      </c>
      <c r="E11137" t="s">
        <v>18516</v>
      </c>
      <c r="F11137" t="s">
        <v>18516</v>
      </c>
      <c r="G11137" t="s">
        <v>18516</v>
      </c>
      <c r="H11137" t="s">
        <v>18516</v>
      </c>
      <c r="I11137" t="s">
        <v>18516</v>
      </c>
      <c r="J11137" t="s">
        <v>18516</v>
      </c>
      <c r="K11137" t="s">
        <v>29707</v>
      </c>
      <c r="L11137" t="s">
        <v>18516</v>
      </c>
      <c r="M11137" t="s">
        <v>18516</v>
      </c>
    </row>
    <row r="11138" spans="1:13" ht="13.5">
      <c r="A11138" t="s">
        <v>45837</v>
      </c>
      <c r="B11138" t="s">
        <v>45838</v>
      </c>
      <c r="C11138" t="s">
        <v>29518</v>
      </c>
      <c r="D11138" t="s">
        <v>29519</v>
      </c>
      <c r="E11138" t="s">
        <v>18516</v>
      </c>
      <c r="F11138" t="s">
        <v>18516</v>
      </c>
      <c r="G11138" t="s">
        <v>18516</v>
      </c>
      <c r="H11138" t="s">
        <v>18516</v>
      </c>
      <c r="I11138" t="s">
        <v>18516</v>
      </c>
      <c r="J11138" t="s">
        <v>18516</v>
      </c>
      <c r="K11138" t="s">
        <v>29707</v>
      </c>
      <c r="L11138" t="s">
        <v>18516</v>
      </c>
      <c r="M11138" t="s">
        <v>18516</v>
      </c>
    </row>
    <row r="11139" spans="1:13" ht="13.5">
      <c r="A11139" t="s">
        <v>45839</v>
      </c>
      <c r="B11139" t="s">
        <v>45840</v>
      </c>
      <c r="C11139" t="s">
        <v>29518</v>
      </c>
      <c r="D11139" t="s">
        <v>29519</v>
      </c>
      <c r="E11139" t="s">
        <v>18516</v>
      </c>
      <c r="F11139" t="s">
        <v>18516</v>
      </c>
      <c r="G11139" t="s">
        <v>18516</v>
      </c>
      <c r="H11139" t="s">
        <v>18516</v>
      </c>
      <c r="I11139" t="s">
        <v>18516</v>
      </c>
      <c r="J11139" t="s">
        <v>18516</v>
      </c>
      <c r="K11139" t="s">
        <v>29707</v>
      </c>
      <c r="L11139" t="s">
        <v>18516</v>
      </c>
      <c r="M11139" t="s">
        <v>18516</v>
      </c>
    </row>
    <row r="11140" spans="1:13" ht="13.5">
      <c r="A11140" t="s">
        <v>45841</v>
      </c>
      <c r="B11140" t="s">
        <v>45842</v>
      </c>
      <c r="C11140" t="s">
        <v>29518</v>
      </c>
      <c r="D11140" t="s">
        <v>29519</v>
      </c>
      <c r="E11140" t="s">
        <v>18516</v>
      </c>
      <c r="F11140" t="s">
        <v>18516</v>
      </c>
      <c r="G11140" t="s">
        <v>18516</v>
      </c>
      <c r="H11140" t="s">
        <v>18516</v>
      </c>
      <c r="I11140" t="s">
        <v>18516</v>
      </c>
      <c r="J11140" t="s">
        <v>18516</v>
      </c>
      <c r="K11140" t="s">
        <v>29707</v>
      </c>
      <c r="L11140" t="s">
        <v>18516</v>
      </c>
      <c r="M11140" t="s">
        <v>18516</v>
      </c>
    </row>
    <row r="11141" spans="1:13" ht="13.5">
      <c r="A11141" t="s">
        <v>45843</v>
      </c>
      <c r="B11141" t="s">
        <v>45844</v>
      </c>
      <c r="C11141" t="s">
        <v>29518</v>
      </c>
      <c r="D11141" t="s">
        <v>29519</v>
      </c>
      <c r="E11141" t="s">
        <v>18516</v>
      </c>
      <c r="F11141" t="s">
        <v>18516</v>
      </c>
      <c r="G11141" t="s">
        <v>18516</v>
      </c>
      <c r="H11141" t="s">
        <v>18516</v>
      </c>
      <c r="I11141" t="s">
        <v>18516</v>
      </c>
      <c r="J11141" t="s">
        <v>18516</v>
      </c>
      <c r="K11141" t="s">
        <v>29707</v>
      </c>
      <c r="L11141" t="s">
        <v>18516</v>
      </c>
      <c r="M11141" t="s">
        <v>18516</v>
      </c>
    </row>
    <row r="11142" spans="1:13" ht="13.5">
      <c r="A11142" t="s">
        <v>45845</v>
      </c>
      <c r="B11142" t="s">
        <v>45846</v>
      </c>
      <c r="C11142" t="s">
        <v>29518</v>
      </c>
      <c r="D11142" t="s">
        <v>29519</v>
      </c>
      <c r="E11142" s="164">
        <v>324</v>
      </c>
      <c r="F11142" s="164">
        <v>324</v>
      </c>
      <c r="G11142" t="s">
        <v>18516</v>
      </c>
      <c r="H11142" t="s">
        <v>18516</v>
      </c>
      <c r="I11142" s="164">
        <v>92.05</v>
      </c>
      <c r="J11142" s="164">
        <v>416.05</v>
      </c>
      <c r="K11142">
        <v>1</v>
      </c>
      <c r="L11142" t="s">
        <v>18516</v>
      </c>
      <c r="M11142" t="s">
        <v>18516</v>
      </c>
    </row>
    <row r="11143" spans="1:13" ht="13.5">
      <c r="A11143" t="s">
        <v>45847</v>
      </c>
      <c r="B11143" t="s">
        <v>45848</v>
      </c>
      <c r="C11143" t="s">
        <v>29518</v>
      </c>
      <c r="D11143" t="s">
        <v>29519</v>
      </c>
      <c r="E11143" t="s">
        <v>18516</v>
      </c>
      <c r="F11143" t="s">
        <v>18516</v>
      </c>
      <c r="G11143" t="s">
        <v>18516</v>
      </c>
      <c r="H11143" t="s">
        <v>18516</v>
      </c>
      <c r="I11143" t="s">
        <v>18516</v>
      </c>
      <c r="J11143" t="s">
        <v>18516</v>
      </c>
      <c r="K11143" t="s">
        <v>29707</v>
      </c>
      <c r="L11143" t="s">
        <v>18516</v>
      </c>
      <c r="M11143" t="s">
        <v>18516</v>
      </c>
    </row>
    <row r="11144" spans="1:13" ht="13.5">
      <c r="A11144" t="s">
        <v>45849</v>
      </c>
      <c r="B11144" t="s">
        <v>45850</v>
      </c>
      <c r="C11144" t="s">
        <v>29518</v>
      </c>
      <c r="D11144" t="s">
        <v>29519</v>
      </c>
      <c r="E11144" t="s">
        <v>18516</v>
      </c>
      <c r="F11144" t="s">
        <v>18516</v>
      </c>
      <c r="G11144" t="s">
        <v>18516</v>
      </c>
      <c r="H11144" t="s">
        <v>18516</v>
      </c>
      <c r="I11144" t="s">
        <v>18516</v>
      </c>
      <c r="J11144" t="s">
        <v>18516</v>
      </c>
      <c r="K11144" t="s">
        <v>29707</v>
      </c>
      <c r="L11144" t="s">
        <v>18516</v>
      </c>
      <c r="M11144" t="s">
        <v>18516</v>
      </c>
    </row>
    <row r="11145" spans="1:13" ht="13.5">
      <c r="A11145" t="s">
        <v>45851</v>
      </c>
      <c r="B11145" t="s">
        <v>45767</v>
      </c>
      <c r="C11145" t="s">
        <v>29518</v>
      </c>
      <c r="D11145" t="s">
        <v>29519</v>
      </c>
      <c r="E11145" t="s">
        <v>18516</v>
      </c>
      <c r="F11145" t="s">
        <v>18516</v>
      </c>
      <c r="G11145" t="s">
        <v>18516</v>
      </c>
      <c r="H11145" t="s">
        <v>18516</v>
      </c>
      <c r="I11145" t="s">
        <v>18516</v>
      </c>
      <c r="J11145" t="s">
        <v>18516</v>
      </c>
      <c r="K11145" t="s">
        <v>29707</v>
      </c>
      <c r="L11145" t="s">
        <v>18516</v>
      </c>
      <c r="M11145" t="s">
        <v>18516</v>
      </c>
    </row>
    <row r="11146" spans="1:13" ht="13.5">
      <c r="A11146" t="s">
        <v>45852</v>
      </c>
      <c r="B11146" t="s">
        <v>45853</v>
      </c>
      <c r="C11146" t="s">
        <v>29518</v>
      </c>
      <c r="D11146" t="s">
        <v>29519</v>
      </c>
      <c r="E11146" t="s">
        <v>18516</v>
      </c>
      <c r="F11146" t="s">
        <v>18516</v>
      </c>
      <c r="G11146" t="s">
        <v>18516</v>
      </c>
      <c r="H11146" t="s">
        <v>18516</v>
      </c>
      <c r="I11146" t="s">
        <v>18516</v>
      </c>
      <c r="J11146" t="s">
        <v>18516</v>
      </c>
      <c r="K11146" t="s">
        <v>29707</v>
      </c>
      <c r="L11146" t="s">
        <v>18516</v>
      </c>
      <c r="M11146" t="s">
        <v>18516</v>
      </c>
    </row>
    <row r="11147" spans="1:13" ht="13.5">
      <c r="A11147" t="s">
        <v>45854</v>
      </c>
      <c r="B11147" t="s">
        <v>45855</v>
      </c>
      <c r="C11147" t="s">
        <v>29518</v>
      </c>
      <c r="D11147" t="s">
        <v>29519</v>
      </c>
      <c r="E11147" t="s">
        <v>18516</v>
      </c>
      <c r="F11147" t="s">
        <v>18516</v>
      </c>
      <c r="G11147" t="s">
        <v>18516</v>
      </c>
      <c r="H11147" t="s">
        <v>18516</v>
      </c>
      <c r="I11147" t="s">
        <v>18516</v>
      </c>
      <c r="J11147" t="s">
        <v>18516</v>
      </c>
      <c r="K11147" t="s">
        <v>29707</v>
      </c>
      <c r="L11147" t="s">
        <v>18516</v>
      </c>
      <c r="M11147" t="s">
        <v>18516</v>
      </c>
    </row>
    <row r="11148" spans="1:13" ht="13.5">
      <c r="A11148" t="s">
        <v>45856</v>
      </c>
      <c r="B11148" t="s">
        <v>45857</v>
      </c>
      <c r="C11148" t="s">
        <v>29518</v>
      </c>
      <c r="D11148" t="s">
        <v>29519</v>
      </c>
      <c r="E11148" t="s">
        <v>18516</v>
      </c>
      <c r="F11148" t="s">
        <v>18516</v>
      </c>
      <c r="G11148" t="s">
        <v>18516</v>
      </c>
      <c r="H11148" t="s">
        <v>18516</v>
      </c>
      <c r="I11148" t="s">
        <v>18516</v>
      </c>
      <c r="J11148" t="s">
        <v>18516</v>
      </c>
      <c r="K11148" t="s">
        <v>29707</v>
      </c>
      <c r="L11148" t="s">
        <v>18516</v>
      </c>
      <c r="M11148" t="s">
        <v>18516</v>
      </c>
    </row>
    <row r="11149" spans="1:13" ht="13.5">
      <c r="A11149" t="s">
        <v>10107</v>
      </c>
      <c r="B11149" t="s">
        <v>45832</v>
      </c>
      <c r="C11149" t="s">
        <v>29518</v>
      </c>
      <c r="D11149" t="s">
        <v>29519</v>
      </c>
      <c r="E11149" t="s">
        <v>18516</v>
      </c>
      <c r="F11149" t="s">
        <v>18516</v>
      </c>
      <c r="G11149" t="s">
        <v>18516</v>
      </c>
      <c r="H11149" t="s">
        <v>18516</v>
      </c>
      <c r="I11149" t="s">
        <v>18516</v>
      </c>
      <c r="J11149" t="s">
        <v>18516</v>
      </c>
      <c r="K11149" t="s">
        <v>29707</v>
      </c>
      <c r="L11149" t="s">
        <v>18516</v>
      </c>
      <c r="M11149" t="s">
        <v>18516</v>
      </c>
    </row>
    <row r="11150" spans="1:13" ht="13.5">
      <c r="A11150" t="s">
        <v>10104</v>
      </c>
      <c r="B11150" t="s">
        <v>45624</v>
      </c>
      <c r="C11150" t="s">
        <v>29518</v>
      </c>
      <c r="D11150" t="s">
        <v>29519</v>
      </c>
      <c r="E11150" t="s">
        <v>18516</v>
      </c>
      <c r="F11150" t="s">
        <v>18516</v>
      </c>
      <c r="G11150" t="s">
        <v>18516</v>
      </c>
      <c r="H11150" t="s">
        <v>18516</v>
      </c>
      <c r="I11150" t="s">
        <v>18516</v>
      </c>
      <c r="J11150" t="s">
        <v>18516</v>
      </c>
      <c r="K11150" t="s">
        <v>29707</v>
      </c>
      <c r="L11150" t="s">
        <v>18516</v>
      </c>
      <c r="M11150" t="s">
        <v>18516</v>
      </c>
    </row>
    <row r="11151" spans="1:13" ht="13.5">
      <c r="A11151" t="s">
        <v>10101</v>
      </c>
      <c r="B11151" t="s">
        <v>45858</v>
      </c>
      <c r="C11151" t="s">
        <v>29518</v>
      </c>
      <c r="D11151" t="s">
        <v>29519</v>
      </c>
      <c r="E11151" t="s">
        <v>18516</v>
      </c>
      <c r="F11151" t="s">
        <v>18516</v>
      </c>
      <c r="G11151" t="s">
        <v>18516</v>
      </c>
      <c r="H11151" t="s">
        <v>18516</v>
      </c>
      <c r="I11151" t="s">
        <v>18516</v>
      </c>
      <c r="J11151" t="s">
        <v>18516</v>
      </c>
      <c r="K11151" t="s">
        <v>29707</v>
      </c>
      <c r="L11151" t="s">
        <v>18516</v>
      </c>
      <c r="M11151" t="s">
        <v>18516</v>
      </c>
    </row>
    <row r="11152" spans="1:13" ht="13.5">
      <c r="A11152" t="s">
        <v>10098</v>
      </c>
      <c r="B11152" t="s">
        <v>45622</v>
      </c>
      <c r="C11152" t="s">
        <v>29518</v>
      </c>
      <c r="D11152" t="s">
        <v>29519</v>
      </c>
      <c r="E11152" t="s">
        <v>18516</v>
      </c>
      <c r="F11152" t="s">
        <v>18516</v>
      </c>
      <c r="G11152" t="s">
        <v>18516</v>
      </c>
      <c r="H11152" t="s">
        <v>18516</v>
      </c>
      <c r="I11152" t="s">
        <v>18516</v>
      </c>
      <c r="J11152" t="s">
        <v>18516</v>
      </c>
      <c r="K11152" t="s">
        <v>29707</v>
      </c>
      <c r="L11152" t="s">
        <v>18516</v>
      </c>
      <c r="M11152" t="s">
        <v>18516</v>
      </c>
    </row>
    <row r="11153" spans="1:13" ht="13.5">
      <c r="A11153" t="s">
        <v>45859</v>
      </c>
      <c r="B11153" t="s">
        <v>45860</v>
      </c>
      <c r="C11153" t="s">
        <v>29518</v>
      </c>
      <c r="D11153" t="s">
        <v>29519</v>
      </c>
      <c r="E11153" t="s">
        <v>18516</v>
      </c>
      <c r="F11153" t="s">
        <v>18516</v>
      </c>
      <c r="G11153" t="s">
        <v>18516</v>
      </c>
      <c r="H11153" t="s">
        <v>18516</v>
      </c>
      <c r="I11153" t="s">
        <v>18516</v>
      </c>
      <c r="J11153" t="s">
        <v>18516</v>
      </c>
      <c r="K11153" t="s">
        <v>29707</v>
      </c>
      <c r="L11153" t="s">
        <v>18516</v>
      </c>
      <c r="M11153" t="s">
        <v>18516</v>
      </c>
    </row>
    <row r="11154" spans="1:13" ht="13.5">
      <c r="A11154" t="s">
        <v>45861</v>
      </c>
      <c r="B11154" t="s">
        <v>45862</v>
      </c>
      <c r="C11154" t="s">
        <v>29518</v>
      </c>
      <c r="D11154" t="s">
        <v>29519</v>
      </c>
      <c r="E11154" t="s">
        <v>18516</v>
      </c>
      <c r="F11154" t="s">
        <v>18516</v>
      </c>
      <c r="G11154" t="s">
        <v>18516</v>
      </c>
      <c r="H11154" t="s">
        <v>18516</v>
      </c>
      <c r="I11154" t="s">
        <v>18516</v>
      </c>
      <c r="J11154" t="s">
        <v>18516</v>
      </c>
      <c r="K11154" t="s">
        <v>29707</v>
      </c>
      <c r="L11154" t="s">
        <v>18516</v>
      </c>
      <c r="M11154" t="s">
        <v>18516</v>
      </c>
    </row>
    <row r="11155" spans="1:13" ht="13.5">
      <c r="A11155" t="s">
        <v>45863</v>
      </c>
      <c r="B11155" t="s">
        <v>45864</v>
      </c>
      <c r="C11155" t="s">
        <v>29518</v>
      </c>
      <c r="D11155" t="s">
        <v>29519</v>
      </c>
      <c r="E11155" t="s">
        <v>18516</v>
      </c>
      <c r="F11155" t="s">
        <v>18516</v>
      </c>
      <c r="G11155" t="s">
        <v>18516</v>
      </c>
      <c r="H11155" t="s">
        <v>18516</v>
      </c>
      <c r="I11155" t="s">
        <v>18516</v>
      </c>
      <c r="J11155" t="s">
        <v>18516</v>
      </c>
      <c r="K11155" t="s">
        <v>29707</v>
      </c>
      <c r="L11155" t="s">
        <v>18516</v>
      </c>
      <c r="M11155" t="s">
        <v>18516</v>
      </c>
    </row>
    <row r="11156" spans="1:13" ht="13.5">
      <c r="A11156" t="s">
        <v>45865</v>
      </c>
      <c r="B11156" t="s">
        <v>45866</v>
      </c>
      <c r="C11156" t="s">
        <v>29518</v>
      </c>
      <c r="D11156" t="s">
        <v>29519</v>
      </c>
      <c r="E11156" s="164">
        <v>175</v>
      </c>
      <c r="F11156" s="164">
        <v>165</v>
      </c>
      <c r="G11156" s="165">
        <v>0.94</v>
      </c>
      <c r="H11156" t="s">
        <v>18516</v>
      </c>
      <c r="I11156" s="164">
        <v>43.61</v>
      </c>
      <c r="J11156" s="164">
        <v>208.61</v>
      </c>
      <c r="K11156">
        <v>16</v>
      </c>
      <c r="L11156" t="s">
        <v>29410</v>
      </c>
      <c r="M11156" t="s">
        <v>29808</v>
      </c>
    </row>
    <row r="11157" spans="1:13" ht="13.5">
      <c r="A11157" t="s">
        <v>45867</v>
      </c>
      <c r="B11157" t="s">
        <v>45868</v>
      </c>
      <c r="C11157" t="s">
        <v>29518</v>
      </c>
      <c r="D11157" t="s">
        <v>29519</v>
      </c>
      <c r="E11157" t="s">
        <v>18516</v>
      </c>
      <c r="F11157" t="s">
        <v>18516</v>
      </c>
      <c r="G11157" t="s">
        <v>18516</v>
      </c>
      <c r="H11157" t="s">
        <v>18516</v>
      </c>
      <c r="I11157" t="s">
        <v>18516</v>
      </c>
      <c r="J11157" t="s">
        <v>18516</v>
      </c>
      <c r="K11157" t="s">
        <v>29707</v>
      </c>
      <c r="L11157" t="s">
        <v>18516</v>
      </c>
      <c r="M11157" t="s">
        <v>18516</v>
      </c>
    </row>
    <row r="11158" spans="1:13" ht="13.5">
      <c r="A11158" t="s">
        <v>45869</v>
      </c>
      <c r="B11158" t="s">
        <v>45870</v>
      </c>
      <c r="C11158" t="s">
        <v>29518</v>
      </c>
      <c r="D11158" t="s">
        <v>29519</v>
      </c>
      <c r="E11158" t="s">
        <v>18516</v>
      </c>
      <c r="F11158" t="s">
        <v>18516</v>
      </c>
      <c r="G11158" t="s">
        <v>18516</v>
      </c>
      <c r="H11158" t="s">
        <v>18516</v>
      </c>
      <c r="I11158" t="s">
        <v>18516</v>
      </c>
      <c r="J11158" t="s">
        <v>18516</v>
      </c>
      <c r="K11158" t="s">
        <v>29707</v>
      </c>
      <c r="L11158" t="s">
        <v>18516</v>
      </c>
      <c r="M11158" t="s">
        <v>18516</v>
      </c>
    </row>
    <row r="11159" spans="1:13" ht="13.5">
      <c r="A11159" t="s">
        <v>45871</v>
      </c>
      <c r="B11159" t="s">
        <v>45872</v>
      </c>
      <c r="C11159" t="s">
        <v>29518</v>
      </c>
      <c r="D11159" t="s">
        <v>29519</v>
      </c>
      <c r="E11159" t="s">
        <v>18516</v>
      </c>
      <c r="F11159" t="s">
        <v>18516</v>
      </c>
      <c r="G11159" t="s">
        <v>18516</v>
      </c>
      <c r="H11159" t="s">
        <v>18516</v>
      </c>
      <c r="I11159" t="s">
        <v>18516</v>
      </c>
      <c r="J11159" t="s">
        <v>18516</v>
      </c>
      <c r="K11159" t="s">
        <v>29707</v>
      </c>
      <c r="L11159" t="s">
        <v>18516</v>
      </c>
      <c r="M11159" t="s">
        <v>18516</v>
      </c>
    </row>
    <row r="11160" spans="1:13" ht="13.5">
      <c r="A11160" t="s">
        <v>10284</v>
      </c>
      <c r="B11160" t="s">
        <v>45873</v>
      </c>
      <c r="C11160" t="s">
        <v>29518</v>
      </c>
      <c r="D11160" t="s">
        <v>29519</v>
      </c>
      <c r="E11160" s="164">
        <v>185</v>
      </c>
      <c r="F11160" s="164">
        <v>165</v>
      </c>
      <c r="G11160" s="165">
        <v>0.89</v>
      </c>
      <c r="H11160" t="s">
        <v>18516</v>
      </c>
      <c r="I11160" s="164">
        <v>49.24</v>
      </c>
      <c r="J11160" s="164">
        <v>214.24</v>
      </c>
      <c r="K11160">
        <v>0</v>
      </c>
      <c r="L11160" t="s">
        <v>29465</v>
      </c>
      <c r="M11160" t="s">
        <v>29808</v>
      </c>
    </row>
    <row r="11161" spans="1:13" ht="13.5">
      <c r="A11161" t="s">
        <v>10281</v>
      </c>
      <c r="B11161" t="s">
        <v>45874</v>
      </c>
      <c r="C11161" t="s">
        <v>29518</v>
      </c>
      <c r="D11161" t="s">
        <v>29519</v>
      </c>
      <c r="E11161" s="164">
        <v>185</v>
      </c>
      <c r="F11161" s="164">
        <v>130</v>
      </c>
      <c r="G11161" s="165">
        <v>0.7</v>
      </c>
      <c r="H11161" t="s">
        <v>18516</v>
      </c>
      <c r="I11161" s="164">
        <v>49.24</v>
      </c>
      <c r="J11161" s="164">
        <v>179.24</v>
      </c>
      <c r="K11161">
        <v>1</v>
      </c>
      <c r="L11161" t="s">
        <v>18516</v>
      </c>
      <c r="M11161" t="s">
        <v>18516</v>
      </c>
    </row>
    <row r="11162" spans="1:13" ht="13.5">
      <c r="A11162" t="s">
        <v>10276</v>
      </c>
      <c r="B11162" t="s">
        <v>45875</v>
      </c>
      <c r="C11162" t="s">
        <v>29518</v>
      </c>
      <c r="D11162" t="s">
        <v>29519</v>
      </c>
      <c r="E11162" s="164">
        <v>179</v>
      </c>
      <c r="F11162" s="164">
        <v>160</v>
      </c>
      <c r="G11162" s="165">
        <v>0.89</v>
      </c>
      <c r="H11162" t="s">
        <v>18516</v>
      </c>
      <c r="I11162" s="164">
        <v>47.91</v>
      </c>
      <c r="J11162" s="164">
        <v>207.91</v>
      </c>
      <c r="K11162">
        <v>25</v>
      </c>
      <c r="L11162" t="s">
        <v>29465</v>
      </c>
      <c r="M11162" t="s">
        <v>29808</v>
      </c>
    </row>
    <row r="11163" spans="1:13" ht="13.5">
      <c r="A11163" t="s">
        <v>45876</v>
      </c>
      <c r="B11163" t="s">
        <v>45877</v>
      </c>
      <c r="C11163" t="s">
        <v>29518</v>
      </c>
      <c r="D11163" t="s">
        <v>29519</v>
      </c>
      <c r="E11163" t="s">
        <v>18516</v>
      </c>
      <c r="F11163" t="s">
        <v>18516</v>
      </c>
      <c r="G11163" t="s">
        <v>18516</v>
      </c>
      <c r="H11163" t="s">
        <v>18516</v>
      </c>
      <c r="I11163" t="s">
        <v>18516</v>
      </c>
      <c r="J11163" t="s">
        <v>18516</v>
      </c>
      <c r="K11163" t="s">
        <v>29707</v>
      </c>
      <c r="L11163" t="s">
        <v>18516</v>
      </c>
      <c r="M11163" t="s">
        <v>18516</v>
      </c>
    </row>
    <row r="11164" spans="1:13" ht="13.5">
      <c r="A11164" t="s">
        <v>1218</v>
      </c>
      <c r="B11164" t="s">
        <v>45832</v>
      </c>
      <c r="C11164" t="s">
        <v>29518</v>
      </c>
      <c r="D11164" t="s">
        <v>29519</v>
      </c>
      <c r="E11164" s="164">
        <v>175</v>
      </c>
      <c r="F11164" s="164">
        <v>150</v>
      </c>
      <c r="G11164" s="165">
        <v>0.85</v>
      </c>
      <c r="H11164" t="s">
        <v>18516</v>
      </c>
      <c r="I11164" s="164">
        <v>49.24</v>
      </c>
      <c r="J11164" s="164">
        <v>199.24</v>
      </c>
      <c r="K11164">
        <v>183</v>
      </c>
      <c r="L11164" t="s">
        <v>18516</v>
      </c>
      <c r="M11164" t="s">
        <v>18516</v>
      </c>
    </row>
    <row r="11165" spans="1:13" ht="13.5">
      <c r="A11165" t="s">
        <v>1221</v>
      </c>
      <c r="B11165" t="s">
        <v>45624</v>
      </c>
      <c r="C11165" t="s">
        <v>29518</v>
      </c>
      <c r="D11165" t="s">
        <v>29519</v>
      </c>
      <c r="E11165" s="164">
        <v>175</v>
      </c>
      <c r="F11165" s="164">
        <v>148</v>
      </c>
      <c r="G11165" s="165">
        <v>0.84</v>
      </c>
      <c r="H11165" t="s">
        <v>18516</v>
      </c>
      <c r="I11165" s="164">
        <v>49.24</v>
      </c>
      <c r="J11165" s="164">
        <v>197.24</v>
      </c>
      <c r="K11165">
        <v>514</v>
      </c>
      <c r="L11165" t="s">
        <v>18516</v>
      </c>
      <c r="M11165" t="s">
        <v>18516</v>
      </c>
    </row>
    <row r="11166" spans="1:13" ht="13.5">
      <c r="A11166" t="s">
        <v>1212</v>
      </c>
      <c r="B11166" t="s">
        <v>45858</v>
      </c>
      <c r="C11166" t="s">
        <v>29518</v>
      </c>
      <c r="D11166" t="s">
        <v>29519</v>
      </c>
      <c r="E11166" s="164">
        <v>159</v>
      </c>
      <c r="F11166" s="164">
        <v>137</v>
      </c>
      <c r="G11166" s="165">
        <v>0.86</v>
      </c>
      <c r="H11166" t="s">
        <v>18516</v>
      </c>
      <c r="I11166" s="164">
        <v>43.99</v>
      </c>
      <c r="J11166" s="164">
        <v>180.99</v>
      </c>
      <c r="K11166">
        <v>171</v>
      </c>
      <c r="L11166" t="s">
        <v>29439</v>
      </c>
      <c r="M11166" t="s">
        <v>29711</v>
      </c>
    </row>
    <row r="11167" spans="1:13" ht="13.5">
      <c r="A11167" t="s">
        <v>1215</v>
      </c>
      <c r="B11167" t="s">
        <v>45622</v>
      </c>
      <c r="C11167" t="s">
        <v>29518</v>
      </c>
      <c r="D11167" t="s">
        <v>29519</v>
      </c>
      <c r="E11167" s="164">
        <v>159</v>
      </c>
      <c r="F11167" s="164">
        <v>137</v>
      </c>
      <c r="G11167" s="165">
        <v>0.86</v>
      </c>
      <c r="H11167" t="s">
        <v>18516</v>
      </c>
      <c r="I11167" s="164">
        <v>43.99</v>
      </c>
      <c r="J11167" s="164">
        <v>180.99</v>
      </c>
      <c r="K11167">
        <v>459</v>
      </c>
      <c r="L11167" t="s">
        <v>29410</v>
      </c>
      <c r="M11167" t="s">
        <v>29711</v>
      </c>
    </row>
    <row r="11168" spans="1:13" ht="13.5">
      <c r="A11168" t="s">
        <v>10077</v>
      </c>
      <c r="B11168" t="s">
        <v>45878</v>
      </c>
      <c r="C11168" t="s">
        <v>29518</v>
      </c>
      <c r="D11168" t="s">
        <v>29519</v>
      </c>
      <c r="E11168" t="s">
        <v>18516</v>
      </c>
      <c r="F11168" t="s">
        <v>18516</v>
      </c>
      <c r="G11168" t="s">
        <v>18516</v>
      </c>
      <c r="H11168" t="s">
        <v>18516</v>
      </c>
      <c r="I11168" t="s">
        <v>18516</v>
      </c>
      <c r="J11168" t="s">
        <v>18516</v>
      </c>
      <c r="K11168" t="s">
        <v>29707</v>
      </c>
      <c r="L11168" t="s">
        <v>18516</v>
      </c>
      <c r="M11168" t="s">
        <v>18516</v>
      </c>
    </row>
    <row r="11169" spans="1:13" ht="13.5">
      <c r="A11169" t="s">
        <v>10080</v>
      </c>
      <c r="B11169" t="s">
        <v>45879</v>
      </c>
      <c r="C11169" t="s">
        <v>29518</v>
      </c>
      <c r="D11169" t="s">
        <v>29519</v>
      </c>
      <c r="E11169" t="s">
        <v>18516</v>
      </c>
      <c r="F11169" t="s">
        <v>18516</v>
      </c>
      <c r="G11169" t="s">
        <v>18516</v>
      </c>
      <c r="H11169" t="s">
        <v>18516</v>
      </c>
      <c r="I11169" t="s">
        <v>18516</v>
      </c>
      <c r="J11169" t="s">
        <v>18516</v>
      </c>
      <c r="K11169" t="s">
        <v>29707</v>
      </c>
      <c r="L11169" t="s">
        <v>18516</v>
      </c>
      <c r="M11169" t="s">
        <v>18516</v>
      </c>
    </row>
    <row r="11170" spans="1:13" ht="13.5">
      <c r="A11170" t="s">
        <v>9864</v>
      </c>
      <c r="B11170" t="s">
        <v>45880</v>
      </c>
      <c r="C11170" t="s">
        <v>29518</v>
      </c>
      <c r="D11170" t="s">
        <v>29519</v>
      </c>
      <c r="E11170" s="164">
        <v>269</v>
      </c>
      <c r="F11170" s="164">
        <v>207</v>
      </c>
      <c r="G11170" s="165">
        <v>0.76</v>
      </c>
      <c r="H11170" t="s">
        <v>18516</v>
      </c>
      <c r="I11170" s="164">
        <v>137.27</v>
      </c>
      <c r="J11170" s="164">
        <v>344.27</v>
      </c>
      <c r="K11170">
        <v>45</v>
      </c>
      <c r="L11170" t="s">
        <v>29439</v>
      </c>
      <c r="M11170" t="s">
        <v>30391</v>
      </c>
    </row>
    <row r="11171" spans="1:13" ht="13.5">
      <c r="A11171" t="s">
        <v>9867</v>
      </c>
      <c r="B11171" t="s">
        <v>45881</v>
      </c>
      <c r="C11171" t="s">
        <v>29518</v>
      </c>
      <c r="D11171" t="s">
        <v>29519</v>
      </c>
      <c r="E11171" s="164">
        <v>269</v>
      </c>
      <c r="F11171" s="164">
        <v>215</v>
      </c>
      <c r="G11171" s="165">
        <v>0.79</v>
      </c>
      <c r="H11171" t="s">
        <v>18516</v>
      </c>
      <c r="I11171" s="164">
        <v>137.27</v>
      </c>
      <c r="J11171" s="164">
        <v>352.27</v>
      </c>
      <c r="K11171">
        <v>40</v>
      </c>
      <c r="L11171" t="s">
        <v>29439</v>
      </c>
      <c r="M11171" t="s">
        <v>30391</v>
      </c>
    </row>
    <row r="11172" spans="1:13" ht="13.5">
      <c r="A11172" t="s">
        <v>9861</v>
      </c>
      <c r="B11172" t="s">
        <v>45882</v>
      </c>
      <c r="C11172" t="s">
        <v>29518</v>
      </c>
      <c r="D11172" t="s">
        <v>29519</v>
      </c>
      <c r="E11172" s="164">
        <v>249</v>
      </c>
      <c r="F11172" s="164">
        <v>190</v>
      </c>
      <c r="G11172" s="165">
        <v>0.76</v>
      </c>
      <c r="H11172" t="s">
        <v>18516</v>
      </c>
      <c r="I11172" s="164">
        <v>86</v>
      </c>
      <c r="J11172" s="164">
        <v>276</v>
      </c>
      <c r="K11172">
        <v>16</v>
      </c>
      <c r="L11172" t="s">
        <v>29455</v>
      </c>
      <c r="M11172" t="s">
        <v>30391</v>
      </c>
    </row>
    <row r="11173" spans="1:13" ht="13.5">
      <c r="A11173" t="s">
        <v>9858</v>
      </c>
      <c r="B11173" t="s">
        <v>45883</v>
      </c>
      <c r="C11173" t="s">
        <v>29518</v>
      </c>
      <c r="D11173" t="s">
        <v>29519</v>
      </c>
      <c r="E11173" s="164">
        <v>249</v>
      </c>
      <c r="F11173" s="164">
        <v>190</v>
      </c>
      <c r="G11173" s="165">
        <v>0.76</v>
      </c>
      <c r="H11173" t="s">
        <v>18516</v>
      </c>
      <c r="I11173" s="164">
        <v>86</v>
      </c>
      <c r="J11173" s="164">
        <v>276</v>
      </c>
      <c r="K11173">
        <v>32</v>
      </c>
      <c r="L11173" t="s">
        <v>29439</v>
      </c>
      <c r="M11173" t="s">
        <v>30391</v>
      </c>
    </row>
    <row r="11174" spans="1:13" ht="13.5">
      <c r="A11174" t="s">
        <v>9060</v>
      </c>
      <c r="B11174" t="s">
        <v>45884</v>
      </c>
      <c r="C11174" t="s">
        <v>29518</v>
      </c>
      <c r="D11174" t="s">
        <v>29519</v>
      </c>
      <c r="E11174" t="s">
        <v>18516</v>
      </c>
      <c r="F11174" t="s">
        <v>18516</v>
      </c>
      <c r="G11174" t="s">
        <v>18516</v>
      </c>
      <c r="H11174" t="s">
        <v>18516</v>
      </c>
      <c r="I11174" t="s">
        <v>18516</v>
      </c>
      <c r="J11174" t="s">
        <v>18516</v>
      </c>
      <c r="K11174" t="s">
        <v>29707</v>
      </c>
      <c r="L11174" t="s">
        <v>18516</v>
      </c>
      <c r="M11174" t="s">
        <v>18516</v>
      </c>
    </row>
    <row r="11175" spans="1:13" ht="13.5">
      <c r="A11175" t="s">
        <v>9057</v>
      </c>
      <c r="B11175" t="s">
        <v>45885</v>
      </c>
      <c r="C11175" t="s">
        <v>29518</v>
      </c>
      <c r="D11175" t="s">
        <v>29519</v>
      </c>
      <c r="E11175" t="s">
        <v>18516</v>
      </c>
      <c r="F11175" t="s">
        <v>18516</v>
      </c>
      <c r="G11175" t="s">
        <v>18516</v>
      </c>
      <c r="H11175" t="s">
        <v>18516</v>
      </c>
      <c r="I11175" t="s">
        <v>18516</v>
      </c>
      <c r="J11175" t="s">
        <v>18516</v>
      </c>
      <c r="K11175" t="s">
        <v>29707</v>
      </c>
      <c r="L11175" t="s">
        <v>18516</v>
      </c>
      <c r="M11175" t="s">
        <v>18516</v>
      </c>
    </row>
    <row r="11176" spans="1:13" ht="13.5">
      <c r="A11176" t="s">
        <v>9054</v>
      </c>
      <c r="B11176" t="s">
        <v>45886</v>
      </c>
      <c r="C11176" t="s">
        <v>29518</v>
      </c>
      <c r="D11176" t="s">
        <v>29519</v>
      </c>
      <c r="E11176" t="s">
        <v>18516</v>
      </c>
      <c r="F11176" t="s">
        <v>18516</v>
      </c>
      <c r="G11176" t="s">
        <v>18516</v>
      </c>
      <c r="H11176" t="s">
        <v>18516</v>
      </c>
      <c r="I11176" t="s">
        <v>18516</v>
      </c>
      <c r="J11176" t="s">
        <v>18516</v>
      </c>
      <c r="K11176" t="s">
        <v>29707</v>
      </c>
      <c r="L11176" t="s">
        <v>18516</v>
      </c>
      <c r="M11176" t="s">
        <v>18516</v>
      </c>
    </row>
    <row r="11177" spans="1:13" ht="13.5">
      <c r="A11177" t="s">
        <v>9051</v>
      </c>
      <c r="B11177" t="s">
        <v>45887</v>
      </c>
      <c r="C11177" t="s">
        <v>29518</v>
      </c>
      <c r="D11177" t="s">
        <v>29519</v>
      </c>
      <c r="E11177" t="s">
        <v>18516</v>
      </c>
      <c r="F11177" t="s">
        <v>18516</v>
      </c>
      <c r="G11177" t="s">
        <v>18516</v>
      </c>
      <c r="H11177" t="s">
        <v>18516</v>
      </c>
      <c r="I11177" t="s">
        <v>18516</v>
      </c>
      <c r="J11177" t="s">
        <v>18516</v>
      </c>
      <c r="K11177" t="s">
        <v>29707</v>
      </c>
      <c r="L11177" t="s">
        <v>18516</v>
      </c>
      <c r="M11177" t="s">
        <v>18516</v>
      </c>
    </row>
    <row r="11178" spans="1:13" ht="13.5">
      <c r="A11178" t="s">
        <v>9048</v>
      </c>
      <c r="B11178" t="s">
        <v>45888</v>
      </c>
      <c r="C11178" t="s">
        <v>29518</v>
      </c>
      <c r="D11178" t="s">
        <v>29519</v>
      </c>
      <c r="E11178" t="s">
        <v>18516</v>
      </c>
      <c r="F11178" t="s">
        <v>18516</v>
      </c>
      <c r="G11178" t="s">
        <v>18516</v>
      </c>
      <c r="H11178" t="s">
        <v>18516</v>
      </c>
      <c r="I11178" t="s">
        <v>18516</v>
      </c>
      <c r="J11178" t="s">
        <v>18516</v>
      </c>
      <c r="K11178" t="s">
        <v>29707</v>
      </c>
      <c r="L11178" t="s">
        <v>18516</v>
      </c>
      <c r="M11178" t="s">
        <v>18516</v>
      </c>
    </row>
    <row r="11179" spans="1:13" ht="13.5">
      <c r="A11179" t="s">
        <v>9045</v>
      </c>
      <c r="B11179" t="s">
        <v>45889</v>
      </c>
      <c r="C11179" t="s">
        <v>29518</v>
      </c>
      <c r="D11179" t="s">
        <v>29519</v>
      </c>
      <c r="E11179" t="s">
        <v>18516</v>
      </c>
      <c r="F11179" t="s">
        <v>18516</v>
      </c>
      <c r="G11179" t="s">
        <v>18516</v>
      </c>
      <c r="H11179" t="s">
        <v>18516</v>
      </c>
      <c r="I11179" t="s">
        <v>18516</v>
      </c>
      <c r="J11179" t="s">
        <v>18516</v>
      </c>
      <c r="K11179" t="s">
        <v>29707</v>
      </c>
      <c r="L11179" t="s">
        <v>18516</v>
      </c>
      <c r="M11179" t="s">
        <v>18516</v>
      </c>
    </row>
    <row r="11180" spans="1:13" ht="13.5">
      <c r="A11180" t="s">
        <v>45890</v>
      </c>
      <c r="B11180" t="s">
        <v>45891</v>
      </c>
      <c r="C11180" t="s">
        <v>29518</v>
      </c>
      <c r="D11180" t="s">
        <v>29519</v>
      </c>
      <c r="E11180" t="s">
        <v>18516</v>
      </c>
      <c r="F11180" t="s">
        <v>18516</v>
      </c>
      <c r="G11180" t="s">
        <v>18516</v>
      </c>
      <c r="H11180" t="s">
        <v>18516</v>
      </c>
      <c r="I11180" t="s">
        <v>18516</v>
      </c>
      <c r="J11180" t="s">
        <v>18516</v>
      </c>
      <c r="K11180" t="s">
        <v>29707</v>
      </c>
      <c r="L11180" t="s">
        <v>18516</v>
      </c>
      <c r="M11180" t="s">
        <v>18516</v>
      </c>
    </row>
    <row r="11181" spans="1:13" ht="13.5">
      <c r="A11181" t="s">
        <v>9042</v>
      </c>
      <c r="B11181" t="s">
        <v>45892</v>
      </c>
      <c r="C11181" t="s">
        <v>29518</v>
      </c>
      <c r="D11181" t="s">
        <v>29519</v>
      </c>
      <c r="E11181" t="s">
        <v>18516</v>
      </c>
      <c r="F11181" t="s">
        <v>18516</v>
      </c>
      <c r="G11181" t="s">
        <v>18516</v>
      </c>
      <c r="H11181" t="s">
        <v>18516</v>
      </c>
      <c r="I11181" t="s">
        <v>18516</v>
      </c>
      <c r="J11181" t="s">
        <v>18516</v>
      </c>
      <c r="K11181" t="s">
        <v>29707</v>
      </c>
      <c r="L11181" t="s">
        <v>18516</v>
      </c>
      <c r="M11181" t="s">
        <v>18516</v>
      </c>
    </row>
    <row r="11182" spans="1:13" ht="13.5">
      <c r="A11182" t="s">
        <v>45893</v>
      </c>
      <c r="B11182" t="s">
        <v>45894</v>
      </c>
      <c r="C11182" t="s">
        <v>29518</v>
      </c>
      <c r="D11182" t="s">
        <v>29519</v>
      </c>
      <c r="E11182" t="s">
        <v>18516</v>
      </c>
      <c r="F11182" t="s">
        <v>18516</v>
      </c>
      <c r="G11182" t="s">
        <v>18516</v>
      </c>
      <c r="H11182" t="s">
        <v>18516</v>
      </c>
      <c r="I11182" t="s">
        <v>18516</v>
      </c>
      <c r="J11182" t="s">
        <v>18516</v>
      </c>
      <c r="K11182" t="s">
        <v>29707</v>
      </c>
      <c r="L11182" t="s">
        <v>18516</v>
      </c>
      <c r="M11182" t="s">
        <v>18516</v>
      </c>
    </row>
    <row r="11183" spans="1:13" ht="13.5">
      <c r="A11183" t="s">
        <v>9039</v>
      </c>
      <c r="B11183" t="s">
        <v>45895</v>
      </c>
      <c r="C11183" t="s">
        <v>29518</v>
      </c>
      <c r="D11183" t="s">
        <v>29519</v>
      </c>
      <c r="E11183" t="s">
        <v>18516</v>
      </c>
      <c r="F11183" t="s">
        <v>18516</v>
      </c>
      <c r="G11183" t="s">
        <v>18516</v>
      </c>
      <c r="H11183" t="s">
        <v>18516</v>
      </c>
      <c r="I11183" t="s">
        <v>18516</v>
      </c>
      <c r="J11183" t="s">
        <v>18516</v>
      </c>
      <c r="K11183" t="s">
        <v>29707</v>
      </c>
      <c r="L11183" t="s">
        <v>18516</v>
      </c>
      <c r="M11183" t="s">
        <v>18516</v>
      </c>
    </row>
    <row r="11184" spans="1:13" ht="13.5">
      <c r="A11184" t="s">
        <v>45896</v>
      </c>
      <c r="B11184" t="s">
        <v>45897</v>
      </c>
      <c r="C11184" t="s">
        <v>29518</v>
      </c>
      <c r="D11184" t="s">
        <v>29519</v>
      </c>
      <c r="E11184" t="s">
        <v>18516</v>
      </c>
      <c r="F11184" t="s">
        <v>18516</v>
      </c>
      <c r="G11184" t="s">
        <v>18516</v>
      </c>
      <c r="H11184" t="s">
        <v>18516</v>
      </c>
      <c r="I11184" t="s">
        <v>18516</v>
      </c>
      <c r="J11184" t="s">
        <v>18516</v>
      </c>
      <c r="K11184" t="s">
        <v>29707</v>
      </c>
      <c r="L11184" t="s">
        <v>18516</v>
      </c>
      <c r="M11184" t="s">
        <v>18516</v>
      </c>
    </row>
    <row r="11185" spans="1:13" ht="13.5">
      <c r="A11185" t="s">
        <v>45898</v>
      </c>
      <c r="B11185" t="s">
        <v>45899</v>
      </c>
      <c r="C11185" t="s">
        <v>29518</v>
      </c>
      <c r="D11185" t="s">
        <v>29519</v>
      </c>
      <c r="E11185" t="s">
        <v>18516</v>
      </c>
      <c r="F11185" t="s">
        <v>18516</v>
      </c>
      <c r="G11185" t="s">
        <v>18516</v>
      </c>
      <c r="H11185" t="s">
        <v>18516</v>
      </c>
      <c r="I11185" t="s">
        <v>18516</v>
      </c>
      <c r="J11185" t="s">
        <v>18516</v>
      </c>
      <c r="K11185" t="s">
        <v>29707</v>
      </c>
      <c r="L11185" t="s">
        <v>18516</v>
      </c>
      <c r="M11185" t="s">
        <v>18516</v>
      </c>
    </row>
    <row r="11186" spans="1:13" ht="13.5">
      <c r="A11186" t="s">
        <v>45900</v>
      </c>
      <c r="B11186" t="s">
        <v>45901</v>
      </c>
      <c r="C11186" t="s">
        <v>29518</v>
      </c>
      <c r="D11186" t="s">
        <v>29519</v>
      </c>
      <c r="E11186" t="s">
        <v>18516</v>
      </c>
      <c r="F11186" t="s">
        <v>18516</v>
      </c>
      <c r="G11186" t="s">
        <v>18516</v>
      </c>
      <c r="H11186" t="s">
        <v>18516</v>
      </c>
      <c r="I11186" t="s">
        <v>18516</v>
      </c>
      <c r="J11186" t="s">
        <v>18516</v>
      </c>
      <c r="K11186" t="s">
        <v>29707</v>
      </c>
      <c r="L11186" t="s">
        <v>18516</v>
      </c>
      <c r="M11186" t="s">
        <v>18516</v>
      </c>
    </row>
    <row r="11187" spans="1:13" ht="13.5">
      <c r="A11187" t="s">
        <v>45902</v>
      </c>
      <c r="B11187" t="s">
        <v>45903</v>
      </c>
      <c r="C11187" t="s">
        <v>29518</v>
      </c>
      <c r="D11187" t="s">
        <v>29519</v>
      </c>
      <c r="E11187" t="s">
        <v>18516</v>
      </c>
      <c r="F11187" t="s">
        <v>18516</v>
      </c>
      <c r="G11187" t="s">
        <v>18516</v>
      </c>
      <c r="H11187" t="s">
        <v>18516</v>
      </c>
      <c r="I11187" t="s">
        <v>18516</v>
      </c>
      <c r="J11187" t="s">
        <v>18516</v>
      </c>
      <c r="K11187" t="s">
        <v>29707</v>
      </c>
      <c r="L11187" t="s">
        <v>18516</v>
      </c>
      <c r="M11187" t="s">
        <v>18516</v>
      </c>
    </row>
    <row r="11188" spans="1:13" ht="13.5">
      <c r="A11188" t="s">
        <v>45904</v>
      </c>
      <c r="B11188" t="s">
        <v>45905</v>
      </c>
      <c r="C11188" t="s">
        <v>29518</v>
      </c>
      <c r="D11188" t="s">
        <v>29519</v>
      </c>
      <c r="E11188" t="s">
        <v>18516</v>
      </c>
      <c r="F11188" t="s">
        <v>18516</v>
      </c>
      <c r="G11188" t="s">
        <v>18516</v>
      </c>
      <c r="H11188" t="s">
        <v>18516</v>
      </c>
      <c r="I11188" t="s">
        <v>18516</v>
      </c>
      <c r="J11188" t="s">
        <v>18516</v>
      </c>
      <c r="K11188" t="s">
        <v>29707</v>
      </c>
      <c r="L11188" t="s">
        <v>18516</v>
      </c>
      <c r="M11188" t="s">
        <v>18516</v>
      </c>
    </row>
    <row r="11189" spans="1:13" ht="13.5">
      <c r="A11189" t="s">
        <v>45906</v>
      </c>
      <c r="B11189" t="s">
        <v>45907</v>
      </c>
      <c r="C11189" t="s">
        <v>29518</v>
      </c>
      <c r="D11189" t="s">
        <v>29519</v>
      </c>
      <c r="E11189" t="s">
        <v>18516</v>
      </c>
      <c r="F11189" t="s">
        <v>18516</v>
      </c>
      <c r="G11189" t="s">
        <v>18516</v>
      </c>
      <c r="H11189" t="s">
        <v>18516</v>
      </c>
      <c r="I11189" t="s">
        <v>18516</v>
      </c>
      <c r="J11189" t="s">
        <v>18516</v>
      </c>
      <c r="K11189" t="s">
        <v>29707</v>
      </c>
      <c r="L11189" t="s">
        <v>18516</v>
      </c>
      <c r="M11189" t="s">
        <v>18516</v>
      </c>
    </row>
    <row r="11190" spans="1:13" ht="13.5">
      <c r="A11190" t="s">
        <v>14091</v>
      </c>
      <c r="B11190" t="s">
        <v>45908</v>
      </c>
      <c r="C11190" t="s">
        <v>29518</v>
      </c>
      <c r="D11190" t="s">
        <v>29519</v>
      </c>
      <c r="E11190" t="s">
        <v>18516</v>
      </c>
      <c r="F11190" t="s">
        <v>18516</v>
      </c>
      <c r="G11190" t="s">
        <v>18516</v>
      </c>
      <c r="H11190" t="s">
        <v>18516</v>
      </c>
      <c r="I11190" t="s">
        <v>18516</v>
      </c>
      <c r="J11190" t="s">
        <v>18516</v>
      </c>
      <c r="K11190" t="s">
        <v>29707</v>
      </c>
      <c r="L11190" t="s">
        <v>18516</v>
      </c>
      <c r="M11190" t="s">
        <v>18516</v>
      </c>
    </row>
    <row r="11191" spans="1:13" ht="13.5">
      <c r="A11191" t="s">
        <v>14088</v>
      </c>
      <c r="B11191" t="s">
        <v>45909</v>
      </c>
      <c r="C11191" t="s">
        <v>29518</v>
      </c>
      <c r="D11191" t="s">
        <v>29519</v>
      </c>
      <c r="E11191" t="s">
        <v>18516</v>
      </c>
      <c r="F11191" t="s">
        <v>18516</v>
      </c>
      <c r="G11191" t="s">
        <v>18516</v>
      </c>
      <c r="H11191" t="s">
        <v>18516</v>
      </c>
      <c r="I11191" t="s">
        <v>18516</v>
      </c>
      <c r="J11191" t="s">
        <v>18516</v>
      </c>
      <c r="K11191" t="s">
        <v>29707</v>
      </c>
      <c r="L11191" t="s">
        <v>18516</v>
      </c>
      <c r="M11191" t="s">
        <v>18516</v>
      </c>
    </row>
    <row r="11192" spans="1:13" ht="13.5">
      <c r="A11192" t="s">
        <v>14100</v>
      </c>
      <c r="B11192" t="s">
        <v>45910</v>
      </c>
      <c r="C11192" t="s">
        <v>29518</v>
      </c>
      <c r="D11192" t="s">
        <v>29519</v>
      </c>
      <c r="E11192" t="s">
        <v>18516</v>
      </c>
      <c r="F11192" t="s">
        <v>18516</v>
      </c>
      <c r="G11192" t="s">
        <v>18516</v>
      </c>
      <c r="H11192" t="s">
        <v>18516</v>
      </c>
      <c r="I11192" t="s">
        <v>18516</v>
      </c>
      <c r="J11192" t="s">
        <v>18516</v>
      </c>
      <c r="K11192" t="s">
        <v>29707</v>
      </c>
      <c r="L11192" t="s">
        <v>18516</v>
      </c>
      <c r="M11192" t="s">
        <v>18516</v>
      </c>
    </row>
    <row r="11193" spans="1:13" ht="13.5">
      <c r="A11193" t="s">
        <v>14097</v>
      </c>
      <c r="B11193" t="s">
        <v>45911</v>
      </c>
      <c r="C11193" t="s">
        <v>29518</v>
      </c>
      <c r="D11193" t="s">
        <v>29519</v>
      </c>
      <c r="E11193" t="s">
        <v>18516</v>
      </c>
      <c r="F11193" t="s">
        <v>18516</v>
      </c>
      <c r="G11193" t="s">
        <v>18516</v>
      </c>
      <c r="H11193" t="s">
        <v>18516</v>
      </c>
      <c r="I11193" t="s">
        <v>18516</v>
      </c>
      <c r="J11193" t="s">
        <v>18516</v>
      </c>
      <c r="K11193" t="s">
        <v>29707</v>
      </c>
      <c r="L11193" t="s">
        <v>18516</v>
      </c>
      <c r="M11193" t="s">
        <v>18516</v>
      </c>
    </row>
    <row r="11194" spans="1:13" ht="13.5">
      <c r="A11194" t="s">
        <v>8936</v>
      </c>
      <c r="B11194" t="s">
        <v>45912</v>
      </c>
      <c r="C11194" t="s">
        <v>29518</v>
      </c>
      <c r="D11194" t="s">
        <v>29519</v>
      </c>
      <c r="E11194" t="s">
        <v>18516</v>
      </c>
      <c r="F11194" t="s">
        <v>18516</v>
      </c>
      <c r="G11194" t="s">
        <v>18516</v>
      </c>
      <c r="H11194" t="s">
        <v>18516</v>
      </c>
      <c r="I11194" t="s">
        <v>18516</v>
      </c>
      <c r="J11194" t="s">
        <v>18516</v>
      </c>
      <c r="K11194" t="s">
        <v>29707</v>
      </c>
      <c r="L11194" t="s">
        <v>18516</v>
      </c>
      <c r="M11194" t="s">
        <v>18516</v>
      </c>
    </row>
    <row r="11195" spans="1:13" ht="13.5">
      <c r="A11195" t="s">
        <v>8933</v>
      </c>
      <c r="B11195" t="s">
        <v>45913</v>
      </c>
      <c r="C11195" t="s">
        <v>29518</v>
      </c>
      <c r="D11195" t="s">
        <v>29519</v>
      </c>
      <c r="E11195" t="s">
        <v>18516</v>
      </c>
      <c r="F11195" t="s">
        <v>18516</v>
      </c>
      <c r="G11195" t="s">
        <v>18516</v>
      </c>
      <c r="H11195" t="s">
        <v>18516</v>
      </c>
      <c r="I11195" t="s">
        <v>18516</v>
      </c>
      <c r="J11195" t="s">
        <v>18516</v>
      </c>
      <c r="K11195" t="s">
        <v>29707</v>
      </c>
      <c r="L11195" t="s">
        <v>18516</v>
      </c>
      <c r="M11195" t="s">
        <v>18516</v>
      </c>
    </row>
    <row r="11196" spans="1:13" ht="13.5">
      <c r="A11196" t="s">
        <v>8930</v>
      </c>
      <c r="B11196" t="s">
        <v>45914</v>
      </c>
      <c r="C11196" t="s">
        <v>29518</v>
      </c>
      <c r="D11196" t="s">
        <v>29519</v>
      </c>
      <c r="E11196" s="164">
        <v>189</v>
      </c>
      <c r="F11196" s="164">
        <v>164</v>
      </c>
      <c r="G11196" s="165">
        <v>0.86</v>
      </c>
      <c r="H11196" t="s">
        <v>18516</v>
      </c>
      <c r="I11196" s="164">
        <v>46.77</v>
      </c>
      <c r="J11196" s="164">
        <v>210.77</v>
      </c>
      <c r="K11196">
        <v>31</v>
      </c>
      <c r="L11196" t="s">
        <v>18516</v>
      </c>
      <c r="M11196" t="s">
        <v>18516</v>
      </c>
    </row>
    <row r="11197" spans="1:13" ht="13.5">
      <c r="A11197" t="s">
        <v>8187</v>
      </c>
      <c r="B11197" t="s">
        <v>34545</v>
      </c>
      <c r="C11197" t="s">
        <v>29518</v>
      </c>
      <c r="D11197" t="s">
        <v>29519</v>
      </c>
      <c r="E11197" t="s">
        <v>18516</v>
      </c>
      <c r="F11197" t="s">
        <v>18516</v>
      </c>
      <c r="G11197" t="s">
        <v>18516</v>
      </c>
      <c r="H11197" t="s">
        <v>18516</v>
      </c>
      <c r="I11197" t="s">
        <v>18516</v>
      </c>
      <c r="J11197" t="s">
        <v>18516</v>
      </c>
      <c r="K11197" t="s">
        <v>29707</v>
      </c>
      <c r="L11197" t="s">
        <v>18516</v>
      </c>
      <c r="M11197" t="s">
        <v>18516</v>
      </c>
    </row>
    <row r="11198" spans="1:13" ht="13.5">
      <c r="A11198" t="s">
        <v>8184</v>
      </c>
      <c r="B11198" t="s">
        <v>34546</v>
      </c>
      <c r="C11198" t="s">
        <v>29518</v>
      </c>
      <c r="D11198" t="s">
        <v>29519</v>
      </c>
      <c r="E11198" t="s">
        <v>18516</v>
      </c>
      <c r="F11198" t="s">
        <v>18516</v>
      </c>
      <c r="G11198" t="s">
        <v>18516</v>
      </c>
      <c r="H11198" t="s">
        <v>18516</v>
      </c>
      <c r="I11198" t="s">
        <v>18516</v>
      </c>
      <c r="J11198" t="s">
        <v>18516</v>
      </c>
      <c r="K11198" t="s">
        <v>29707</v>
      </c>
      <c r="L11198" t="s">
        <v>18516</v>
      </c>
      <c r="M11198" t="s">
        <v>18516</v>
      </c>
    </row>
    <row r="11199" spans="1:13" ht="13.5">
      <c r="A11199" t="s">
        <v>7901</v>
      </c>
      <c r="B11199" t="s">
        <v>45915</v>
      </c>
      <c r="C11199" t="s">
        <v>29518</v>
      </c>
      <c r="D11199" t="s">
        <v>29519</v>
      </c>
      <c r="E11199" s="164">
        <v>265</v>
      </c>
      <c r="F11199" s="164">
        <v>250</v>
      </c>
      <c r="G11199" s="165">
        <v>0.94</v>
      </c>
      <c r="H11199" t="s">
        <v>18516</v>
      </c>
      <c r="I11199" s="164">
        <v>126.84</v>
      </c>
      <c r="J11199" s="164">
        <v>376.84</v>
      </c>
      <c r="K11199">
        <v>1</v>
      </c>
      <c r="L11199" t="s">
        <v>18516</v>
      </c>
      <c r="M11199" t="s">
        <v>18516</v>
      </c>
    </row>
    <row r="11200" spans="1:13" ht="13.5">
      <c r="A11200" t="s">
        <v>7904</v>
      </c>
      <c r="B11200" t="s">
        <v>45916</v>
      </c>
      <c r="C11200" t="s">
        <v>29518</v>
      </c>
      <c r="D11200" t="s">
        <v>29519</v>
      </c>
      <c r="E11200" t="s">
        <v>18516</v>
      </c>
      <c r="F11200" t="s">
        <v>18516</v>
      </c>
      <c r="G11200" t="s">
        <v>18516</v>
      </c>
      <c r="H11200" t="s">
        <v>18516</v>
      </c>
      <c r="I11200" t="s">
        <v>18516</v>
      </c>
      <c r="J11200" t="s">
        <v>18516</v>
      </c>
      <c r="K11200" t="s">
        <v>29707</v>
      </c>
      <c r="L11200" t="s">
        <v>18516</v>
      </c>
      <c r="M11200" t="s">
        <v>18516</v>
      </c>
    </row>
    <row r="11201" spans="1:13" ht="13.5">
      <c r="A11201" t="s">
        <v>7898</v>
      </c>
      <c r="B11201" t="s">
        <v>45917</v>
      </c>
      <c r="C11201" t="s">
        <v>29518</v>
      </c>
      <c r="D11201" t="s">
        <v>29519</v>
      </c>
      <c r="E11201" t="s">
        <v>18516</v>
      </c>
      <c r="F11201" t="s">
        <v>18516</v>
      </c>
      <c r="G11201" t="s">
        <v>18516</v>
      </c>
      <c r="H11201" t="s">
        <v>18516</v>
      </c>
      <c r="I11201" t="s">
        <v>18516</v>
      </c>
      <c r="J11201" t="s">
        <v>18516</v>
      </c>
      <c r="K11201" t="s">
        <v>29707</v>
      </c>
      <c r="L11201" t="s">
        <v>18516</v>
      </c>
      <c r="M11201" t="s">
        <v>18516</v>
      </c>
    </row>
    <row r="11202" spans="1:13" ht="13.5">
      <c r="A11202" t="s">
        <v>8705</v>
      </c>
      <c r="B11202" t="s">
        <v>45918</v>
      </c>
      <c r="C11202" t="s">
        <v>29518</v>
      </c>
      <c r="D11202" t="s">
        <v>29519</v>
      </c>
      <c r="E11202" t="s">
        <v>18516</v>
      </c>
      <c r="F11202" t="s">
        <v>18516</v>
      </c>
      <c r="G11202" t="s">
        <v>18516</v>
      </c>
      <c r="H11202" t="s">
        <v>18516</v>
      </c>
      <c r="I11202" t="s">
        <v>18516</v>
      </c>
      <c r="J11202" t="s">
        <v>18516</v>
      </c>
      <c r="K11202" t="s">
        <v>29707</v>
      </c>
      <c r="L11202" t="s">
        <v>18516</v>
      </c>
      <c r="M11202" t="s">
        <v>18516</v>
      </c>
    </row>
    <row r="11203" spans="1:13" ht="13.5">
      <c r="A11203" t="s">
        <v>8699</v>
      </c>
      <c r="B11203" t="s">
        <v>45919</v>
      </c>
      <c r="C11203" t="s">
        <v>29518</v>
      </c>
      <c r="D11203" t="s">
        <v>29519</v>
      </c>
      <c r="E11203" t="s">
        <v>18516</v>
      </c>
      <c r="F11203" t="s">
        <v>18516</v>
      </c>
      <c r="G11203" t="s">
        <v>18516</v>
      </c>
      <c r="H11203" t="s">
        <v>18516</v>
      </c>
      <c r="I11203" t="s">
        <v>18516</v>
      </c>
      <c r="J11203" t="s">
        <v>18516</v>
      </c>
      <c r="K11203" t="s">
        <v>29707</v>
      </c>
      <c r="L11203" t="s">
        <v>18516</v>
      </c>
      <c r="M11203" t="s">
        <v>18516</v>
      </c>
    </row>
    <row r="11204" spans="1:13" ht="13.5">
      <c r="A11204" t="s">
        <v>7895</v>
      </c>
      <c r="B11204" t="s">
        <v>45920</v>
      </c>
      <c r="C11204" t="s">
        <v>29518</v>
      </c>
      <c r="D11204" t="s">
        <v>29519</v>
      </c>
      <c r="E11204" t="s">
        <v>18516</v>
      </c>
      <c r="F11204" t="s">
        <v>18516</v>
      </c>
      <c r="G11204" t="s">
        <v>18516</v>
      </c>
      <c r="H11204" t="s">
        <v>18516</v>
      </c>
      <c r="I11204" t="s">
        <v>18516</v>
      </c>
      <c r="J11204" t="s">
        <v>18516</v>
      </c>
      <c r="K11204" t="s">
        <v>29707</v>
      </c>
      <c r="L11204" t="s">
        <v>18516</v>
      </c>
      <c r="M11204" t="s">
        <v>18516</v>
      </c>
    </row>
    <row r="11205" spans="1:13" ht="13.5">
      <c r="A11205" t="s">
        <v>8702</v>
      </c>
      <c r="B11205" t="s">
        <v>45921</v>
      </c>
      <c r="C11205" t="s">
        <v>29518</v>
      </c>
      <c r="D11205" t="s">
        <v>29519</v>
      </c>
      <c r="E11205" t="s">
        <v>18516</v>
      </c>
      <c r="F11205" t="s">
        <v>18516</v>
      </c>
      <c r="G11205" t="s">
        <v>18516</v>
      </c>
      <c r="H11205" t="s">
        <v>18516</v>
      </c>
      <c r="I11205" t="s">
        <v>18516</v>
      </c>
      <c r="J11205" t="s">
        <v>18516</v>
      </c>
      <c r="K11205" t="s">
        <v>29707</v>
      </c>
      <c r="L11205" t="s">
        <v>18516</v>
      </c>
      <c r="M11205" t="s">
        <v>18516</v>
      </c>
    </row>
    <row r="11206" spans="1:13" ht="13.5">
      <c r="A11206" t="s">
        <v>8696</v>
      </c>
      <c r="B11206" t="s">
        <v>45922</v>
      </c>
      <c r="C11206" t="s">
        <v>29518</v>
      </c>
      <c r="D11206" t="s">
        <v>29519</v>
      </c>
      <c r="E11206" t="s">
        <v>18516</v>
      </c>
      <c r="F11206" t="s">
        <v>18516</v>
      </c>
      <c r="G11206" t="s">
        <v>18516</v>
      </c>
      <c r="H11206" t="s">
        <v>18516</v>
      </c>
      <c r="I11206" t="s">
        <v>18516</v>
      </c>
      <c r="J11206" t="s">
        <v>18516</v>
      </c>
      <c r="K11206" t="s">
        <v>29707</v>
      </c>
      <c r="L11206" t="s">
        <v>18516</v>
      </c>
      <c r="M11206" t="s">
        <v>18516</v>
      </c>
    </row>
    <row r="11207" spans="1:13" ht="13.5">
      <c r="A11207" t="s">
        <v>8693</v>
      </c>
      <c r="B11207" t="s">
        <v>45923</v>
      </c>
      <c r="C11207" t="s">
        <v>29518</v>
      </c>
      <c r="D11207" t="s">
        <v>29519</v>
      </c>
      <c r="E11207" t="s">
        <v>18516</v>
      </c>
      <c r="F11207" t="s">
        <v>18516</v>
      </c>
      <c r="G11207" t="s">
        <v>18516</v>
      </c>
      <c r="H11207" t="s">
        <v>18516</v>
      </c>
      <c r="I11207" t="s">
        <v>18516</v>
      </c>
      <c r="J11207" t="s">
        <v>18516</v>
      </c>
      <c r="K11207" t="s">
        <v>29707</v>
      </c>
      <c r="L11207" t="s">
        <v>18516</v>
      </c>
      <c r="M11207" t="s">
        <v>18516</v>
      </c>
    </row>
    <row r="11208" spans="1:13" ht="13.5">
      <c r="A11208" t="s">
        <v>8690</v>
      </c>
      <c r="B11208" t="s">
        <v>45924</v>
      </c>
      <c r="C11208" t="s">
        <v>29518</v>
      </c>
      <c r="D11208" t="s">
        <v>29519</v>
      </c>
      <c r="E11208" t="s">
        <v>18516</v>
      </c>
      <c r="F11208" t="s">
        <v>18516</v>
      </c>
      <c r="G11208" t="s">
        <v>18516</v>
      </c>
      <c r="H11208" t="s">
        <v>18516</v>
      </c>
      <c r="I11208" t="s">
        <v>18516</v>
      </c>
      <c r="J11208" t="s">
        <v>18516</v>
      </c>
      <c r="K11208" t="s">
        <v>29707</v>
      </c>
      <c r="L11208" t="s">
        <v>18516</v>
      </c>
      <c r="M11208" t="s">
        <v>18516</v>
      </c>
    </row>
    <row r="11209" spans="1:13" ht="13.5">
      <c r="A11209" t="s">
        <v>11694</v>
      </c>
      <c r="B11209" t="s">
        <v>45925</v>
      </c>
      <c r="C11209" t="s">
        <v>30625</v>
      </c>
      <c r="D11209" t="s">
        <v>30626</v>
      </c>
      <c r="E11209" s="164">
        <v>149</v>
      </c>
      <c r="F11209" s="164">
        <v>131.12</v>
      </c>
      <c r="G11209" s="165">
        <v>0.88</v>
      </c>
      <c r="H11209" t="s">
        <v>29914</v>
      </c>
      <c r="I11209" s="164">
        <v>39.69</v>
      </c>
      <c r="J11209" s="164">
        <v>170.81</v>
      </c>
      <c r="K11209">
        <v>61</v>
      </c>
      <c r="L11209" t="s">
        <v>29439</v>
      </c>
      <c r="M11209" t="s">
        <v>30578</v>
      </c>
    </row>
    <row r="11210" spans="1:13" ht="13.5">
      <c r="A11210" t="s">
        <v>11688</v>
      </c>
      <c r="B11210" t="s">
        <v>45926</v>
      </c>
      <c r="C11210" t="s">
        <v>30625</v>
      </c>
      <c r="D11210" t="s">
        <v>30626</v>
      </c>
      <c r="E11210" s="164">
        <v>148</v>
      </c>
      <c r="F11210" s="164">
        <v>130.24</v>
      </c>
      <c r="G11210" s="165">
        <v>0.88</v>
      </c>
      <c r="H11210" t="s">
        <v>29914</v>
      </c>
      <c r="I11210" s="164">
        <v>40.26</v>
      </c>
      <c r="J11210" s="164">
        <v>170.5</v>
      </c>
      <c r="K11210">
        <v>66</v>
      </c>
      <c r="L11210" t="s">
        <v>18516</v>
      </c>
      <c r="M11210" t="s">
        <v>18516</v>
      </c>
    </row>
    <row r="11211" spans="1:13" ht="13.5">
      <c r="A11211" t="s">
        <v>11685</v>
      </c>
      <c r="B11211" t="s">
        <v>45927</v>
      </c>
      <c r="C11211" t="s">
        <v>30625</v>
      </c>
      <c r="D11211" t="s">
        <v>30626</v>
      </c>
      <c r="E11211" s="164">
        <v>148</v>
      </c>
      <c r="F11211" s="164">
        <v>130.24</v>
      </c>
      <c r="G11211" s="165">
        <v>0.88</v>
      </c>
      <c r="H11211" t="s">
        <v>29914</v>
      </c>
      <c r="I11211" s="164">
        <v>40.26</v>
      </c>
      <c r="J11211" s="164">
        <v>170.5</v>
      </c>
      <c r="K11211">
        <v>50</v>
      </c>
      <c r="L11211" t="s">
        <v>18516</v>
      </c>
      <c r="M11211" t="s">
        <v>18516</v>
      </c>
    </row>
    <row r="11212" spans="1:13" ht="13.5">
      <c r="A11212" t="s">
        <v>11691</v>
      </c>
      <c r="B11212" t="s">
        <v>45928</v>
      </c>
      <c r="C11212" t="s">
        <v>30625</v>
      </c>
      <c r="D11212" t="s">
        <v>30626</v>
      </c>
      <c r="E11212" s="164">
        <v>149</v>
      </c>
      <c r="F11212" s="164">
        <v>131.12</v>
      </c>
      <c r="G11212" s="165">
        <v>0.88</v>
      </c>
      <c r="H11212" t="s">
        <v>29914</v>
      </c>
      <c r="I11212" s="164">
        <v>39.69</v>
      </c>
      <c r="J11212" s="164">
        <v>170.81</v>
      </c>
      <c r="K11212">
        <v>79</v>
      </c>
      <c r="L11212" t="s">
        <v>29439</v>
      </c>
      <c r="M11212" t="s">
        <v>30578</v>
      </c>
    </row>
    <row r="11213" spans="1:13" ht="13.5">
      <c r="A11213" t="s">
        <v>11167</v>
      </c>
      <c r="B11213" t="s">
        <v>45929</v>
      </c>
      <c r="C11213" t="s">
        <v>29414</v>
      </c>
      <c r="D11213" t="s">
        <v>29415</v>
      </c>
      <c r="E11213" s="164">
        <v>253</v>
      </c>
      <c r="F11213" s="164">
        <v>220</v>
      </c>
      <c r="G11213" s="165">
        <v>0.86</v>
      </c>
      <c r="H11213" t="s">
        <v>18516</v>
      </c>
      <c r="I11213" s="164">
        <v>88.5</v>
      </c>
      <c r="J11213" s="164">
        <v>308.5</v>
      </c>
      <c r="K11213">
        <v>105</v>
      </c>
      <c r="L11213" t="s">
        <v>18516</v>
      </c>
      <c r="M11213" t="s">
        <v>18516</v>
      </c>
    </row>
    <row r="11214" spans="1:13" ht="13.5">
      <c r="A11214" t="s">
        <v>11164</v>
      </c>
      <c r="B11214" t="s">
        <v>45930</v>
      </c>
      <c r="C11214" t="s">
        <v>29414</v>
      </c>
      <c r="D11214" t="s">
        <v>29415</v>
      </c>
      <c r="E11214" s="164">
        <v>253</v>
      </c>
      <c r="F11214" s="164">
        <v>220</v>
      </c>
      <c r="G11214" s="165">
        <v>0.86</v>
      </c>
      <c r="H11214" t="s">
        <v>18516</v>
      </c>
      <c r="I11214" s="164">
        <v>88.5</v>
      </c>
      <c r="J11214" s="164">
        <v>308.5</v>
      </c>
      <c r="K11214">
        <v>74</v>
      </c>
      <c r="L11214" t="s">
        <v>18516</v>
      </c>
      <c r="M11214" t="s">
        <v>18516</v>
      </c>
    </row>
    <row r="11215" spans="1:13" ht="13.5">
      <c r="A11215" t="s">
        <v>11118</v>
      </c>
      <c r="B11215" t="s">
        <v>45931</v>
      </c>
      <c r="C11215" t="s">
        <v>30146</v>
      </c>
      <c r="D11215" t="s">
        <v>30147</v>
      </c>
      <c r="E11215" t="s">
        <v>18516</v>
      </c>
      <c r="F11215" t="s">
        <v>18516</v>
      </c>
      <c r="G11215" t="s">
        <v>18516</v>
      </c>
      <c r="H11215" t="s">
        <v>18516</v>
      </c>
      <c r="I11215" t="s">
        <v>18516</v>
      </c>
      <c r="J11215" t="s">
        <v>18516</v>
      </c>
      <c r="K11215" t="s">
        <v>29707</v>
      </c>
      <c r="L11215" t="s">
        <v>18516</v>
      </c>
      <c r="M11215" t="s">
        <v>18516</v>
      </c>
    </row>
    <row r="11216" spans="1:13" ht="13.5">
      <c r="A11216" t="s">
        <v>11112</v>
      </c>
      <c r="B11216" t="s">
        <v>45931</v>
      </c>
      <c r="C11216" t="s">
        <v>30146</v>
      </c>
      <c r="D11216" t="s">
        <v>30147</v>
      </c>
      <c r="E11216" t="s">
        <v>18516</v>
      </c>
      <c r="F11216" t="s">
        <v>18516</v>
      </c>
      <c r="G11216" t="s">
        <v>18516</v>
      </c>
      <c r="H11216" t="s">
        <v>18516</v>
      </c>
      <c r="I11216" t="s">
        <v>18516</v>
      </c>
      <c r="J11216" t="s">
        <v>18516</v>
      </c>
      <c r="K11216" t="s">
        <v>29707</v>
      </c>
      <c r="L11216" t="s">
        <v>18516</v>
      </c>
      <c r="M11216" t="s">
        <v>18516</v>
      </c>
    </row>
    <row r="11217" spans="1:13" ht="13.5">
      <c r="A11217" t="s">
        <v>11115</v>
      </c>
      <c r="B11217" t="s">
        <v>45931</v>
      </c>
      <c r="C11217" t="s">
        <v>30146</v>
      </c>
      <c r="D11217" t="s">
        <v>30147</v>
      </c>
      <c r="E11217" t="s">
        <v>18516</v>
      </c>
      <c r="F11217" t="s">
        <v>18516</v>
      </c>
      <c r="G11217" t="s">
        <v>18516</v>
      </c>
      <c r="H11217" t="s">
        <v>18516</v>
      </c>
      <c r="I11217" t="s">
        <v>18516</v>
      </c>
      <c r="J11217" t="s">
        <v>18516</v>
      </c>
      <c r="K11217" t="s">
        <v>29707</v>
      </c>
      <c r="L11217" t="s">
        <v>18516</v>
      </c>
      <c r="M11217" t="s">
        <v>18516</v>
      </c>
    </row>
    <row r="11218" spans="1:13" ht="13.5">
      <c r="A11218" t="s">
        <v>11121</v>
      </c>
      <c r="B11218" t="s">
        <v>45932</v>
      </c>
      <c r="C11218" t="s">
        <v>30146</v>
      </c>
      <c r="D11218" t="s">
        <v>30147</v>
      </c>
      <c r="E11218" t="s">
        <v>18516</v>
      </c>
      <c r="F11218" t="s">
        <v>18516</v>
      </c>
      <c r="G11218" t="s">
        <v>18516</v>
      </c>
      <c r="H11218" t="s">
        <v>18516</v>
      </c>
      <c r="I11218" t="s">
        <v>18516</v>
      </c>
      <c r="J11218" t="s">
        <v>18516</v>
      </c>
      <c r="K11218" t="s">
        <v>29707</v>
      </c>
      <c r="L11218" t="s">
        <v>18516</v>
      </c>
      <c r="M11218" t="s">
        <v>18516</v>
      </c>
    </row>
    <row r="11219" spans="1:13" ht="13.5">
      <c r="A11219" t="s">
        <v>11127</v>
      </c>
      <c r="B11219" t="s">
        <v>45932</v>
      </c>
      <c r="C11219" t="s">
        <v>30146</v>
      </c>
      <c r="D11219" t="s">
        <v>30147</v>
      </c>
      <c r="E11219" t="s">
        <v>18516</v>
      </c>
      <c r="F11219" t="s">
        <v>18516</v>
      </c>
      <c r="G11219" t="s">
        <v>18516</v>
      </c>
      <c r="H11219" t="s">
        <v>18516</v>
      </c>
      <c r="I11219" t="s">
        <v>18516</v>
      </c>
      <c r="J11219" t="s">
        <v>18516</v>
      </c>
      <c r="K11219" t="s">
        <v>29707</v>
      </c>
      <c r="L11219" t="s">
        <v>18516</v>
      </c>
      <c r="M11219" t="s">
        <v>18516</v>
      </c>
    </row>
    <row r="11220" spans="1:13" ht="13.5">
      <c r="A11220" t="s">
        <v>11124</v>
      </c>
      <c r="B11220" t="s">
        <v>45932</v>
      </c>
      <c r="C11220" t="s">
        <v>30146</v>
      </c>
      <c r="D11220" t="s">
        <v>30147</v>
      </c>
      <c r="E11220" t="s">
        <v>18516</v>
      </c>
      <c r="F11220" t="s">
        <v>18516</v>
      </c>
      <c r="G11220" t="s">
        <v>18516</v>
      </c>
      <c r="H11220" t="s">
        <v>18516</v>
      </c>
      <c r="I11220" t="s">
        <v>18516</v>
      </c>
      <c r="J11220" t="s">
        <v>18516</v>
      </c>
      <c r="K11220" t="s">
        <v>29707</v>
      </c>
      <c r="L11220" t="s">
        <v>18516</v>
      </c>
      <c r="M11220" t="s">
        <v>18516</v>
      </c>
    </row>
    <row r="11221" spans="1:13" ht="13.5">
      <c r="A11221" t="s">
        <v>11130</v>
      </c>
      <c r="B11221" t="s">
        <v>45933</v>
      </c>
      <c r="C11221" t="s">
        <v>29414</v>
      </c>
      <c r="D11221" t="s">
        <v>29415</v>
      </c>
      <c r="E11221" t="s">
        <v>18516</v>
      </c>
      <c r="F11221" t="s">
        <v>18516</v>
      </c>
      <c r="G11221" t="s">
        <v>18516</v>
      </c>
      <c r="H11221" t="s">
        <v>18516</v>
      </c>
      <c r="I11221" t="s">
        <v>18516</v>
      </c>
      <c r="J11221" t="s">
        <v>18516</v>
      </c>
      <c r="K11221" t="s">
        <v>29707</v>
      </c>
      <c r="L11221" t="s">
        <v>18516</v>
      </c>
      <c r="M11221" t="s">
        <v>18516</v>
      </c>
    </row>
    <row r="11222" spans="1:13" ht="13.5">
      <c r="A11222" t="s">
        <v>11133</v>
      </c>
      <c r="B11222" t="s">
        <v>45934</v>
      </c>
      <c r="C11222" t="s">
        <v>29414</v>
      </c>
      <c r="D11222" t="s">
        <v>29415</v>
      </c>
      <c r="E11222" t="s">
        <v>18516</v>
      </c>
      <c r="F11222" t="s">
        <v>18516</v>
      </c>
      <c r="G11222" t="s">
        <v>18516</v>
      </c>
      <c r="H11222" t="s">
        <v>18516</v>
      </c>
      <c r="I11222" t="s">
        <v>18516</v>
      </c>
      <c r="J11222" t="s">
        <v>18516</v>
      </c>
      <c r="K11222" t="s">
        <v>29707</v>
      </c>
      <c r="L11222" t="s">
        <v>18516</v>
      </c>
      <c r="M11222" t="s">
        <v>18516</v>
      </c>
    </row>
    <row r="11223" spans="1:13" ht="13.5">
      <c r="A11223" t="s">
        <v>11136</v>
      </c>
      <c r="B11223" t="s">
        <v>45935</v>
      </c>
      <c r="C11223" t="s">
        <v>29414</v>
      </c>
      <c r="D11223" t="s">
        <v>29415</v>
      </c>
      <c r="E11223" s="164">
        <v>460</v>
      </c>
      <c r="F11223" s="164">
        <v>460</v>
      </c>
      <c r="G11223" t="s">
        <v>18516</v>
      </c>
      <c r="H11223" t="s">
        <v>18516</v>
      </c>
      <c r="I11223" s="164">
        <v>152.08</v>
      </c>
      <c r="J11223" s="164">
        <v>612.08</v>
      </c>
      <c r="K11223">
        <v>77</v>
      </c>
      <c r="L11223" t="s">
        <v>29455</v>
      </c>
      <c r="M11223" t="s">
        <v>29495</v>
      </c>
    </row>
    <row r="11224" spans="1:13" ht="13.5">
      <c r="A11224" t="s">
        <v>11139</v>
      </c>
      <c r="B11224" t="s">
        <v>45936</v>
      </c>
      <c r="C11224" t="s">
        <v>29414</v>
      </c>
      <c r="D11224" t="s">
        <v>29415</v>
      </c>
      <c r="E11224" s="164">
        <v>460</v>
      </c>
      <c r="F11224" s="164">
        <v>460</v>
      </c>
      <c r="G11224" t="s">
        <v>18516</v>
      </c>
      <c r="H11224" t="s">
        <v>18516</v>
      </c>
      <c r="I11224" s="164">
        <v>152.08</v>
      </c>
      <c r="J11224" s="164">
        <v>612.08</v>
      </c>
      <c r="K11224">
        <v>23</v>
      </c>
      <c r="L11224" t="s">
        <v>29439</v>
      </c>
      <c r="M11224" t="s">
        <v>29935</v>
      </c>
    </row>
    <row r="11225" spans="1:13" ht="13.5">
      <c r="A11225" t="s">
        <v>10929</v>
      </c>
      <c r="B11225" t="s">
        <v>45937</v>
      </c>
      <c r="C11225" t="s">
        <v>33244</v>
      </c>
      <c r="D11225" t="s">
        <v>33245</v>
      </c>
      <c r="E11225" t="s">
        <v>18516</v>
      </c>
      <c r="F11225" t="s">
        <v>18516</v>
      </c>
      <c r="G11225" t="s">
        <v>18516</v>
      </c>
      <c r="H11225" t="s">
        <v>18516</v>
      </c>
      <c r="I11225" t="s">
        <v>18516</v>
      </c>
      <c r="J11225" t="s">
        <v>18516</v>
      </c>
      <c r="K11225" t="s">
        <v>29707</v>
      </c>
      <c r="L11225" t="s">
        <v>18516</v>
      </c>
      <c r="M11225" t="s">
        <v>18516</v>
      </c>
    </row>
    <row r="11226" spans="1:13" ht="13.5">
      <c r="A11226" t="s">
        <v>10935</v>
      </c>
      <c r="B11226" t="s">
        <v>45938</v>
      </c>
      <c r="C11226" t="s">
        <v>33244</v>
      </c>
      <c r="D11226" t="s">
        <v>33245</v>
      </c>
      <c r="E11226" t="s">
        <v>18516</v>
      </c>
      <c r="F11226" t="s">
        <v>18516</v>
      </c>
      <c r="G11226" t="s">
        <v>18516</v>
      </c>
      <c r="H11226" t="s">
        <v>18516</v>
      </c>
      <c r="I11226" t="s">
        <v>18516</v>
      </c>
      <c r="J11226" t="s">
        <v>18516</v>
      </c>
      <c r="K11226" t="s">
        <v>29707</v>
      </c>
      <c r="L11226" t="s">
        <v>18516</v>
      </c>
      <c r="M11226" t="s">
        <v>18516</v>
      </c>
    </row>
    <row r="11227" spans="1:13" ht="13.5">
      <c r="A11227" t="s">
        <v>10932</v>
      </c>
      <c r="B11227" t="s">
        <v>45939</v>
      </c>
      <c r="C11227" t="s">
        <v>33244</v>
      </c>
      <c r="D11227" t="s">
        <v>33245</v>
      </c>
      <c r="E11227" t="s">
        <v>18516</v>
      </c>
      <c r="F11227" t="s">
        <v>18516</v>
      </c>
      <c r="G11227" t="s">
        <v>18516</v>
      </c>
      <c r="H11227" t="s">
        <v>18516</v>
      </c>
      <c r="I11227" t="s">
        <v>18516</v>
      </c>
      <c r="J11227" t="s">
        <v>18516</v>
      </c>
      <c r="K11227" t="s">
        <v>29707</v>
      </c>
      <c r="L11227" t="s">
        <v>18516</v>
      </c>
      <c r="M11227" t="s">
        <v>18516</v>
      </c>
    </row>
    <row r="11228" spans="1:13" ht="13.5">
      <c r="A11228" t="s">
        <v>45940</v>
      </c>
      <c r="B11228" t="s">
        <v>45941</v>
      </c>
      <c r="C11228" t="s">
        <v>29619</v>
      </c>
      <c r="D11228" t="s">
        <v>29620</v>
      </c>
      <c r="E11228" t="s">
        <v>18516</v>
      </c>
      <c r="F11228" t="s">
        <v>18516</v>
      </c>
      <c r="G11228" t="s">
        <v>18516</v>
      </c>
      <c r="H11228" t="s">
        <v>18516</v>
      </c>
      <c r="I11228" t="s">
        <v>18516</v>
      </c>
      <c r="J11228" t="s">
        <v>18516</v>
      </c>
      <c r="K11228" t="s">
        <v>29707</v>
      </c>
      <c r="L11228" t="s">
        <v>18516</v>
      </c>
      <c r="M11228" t="s">
        <v>18516</v>
      </c>
    </row>
    <row r="11229" spans="1:13" ht="13.5">
      <c r="A11229" t="s">
        <v>15462</v>
      </c>
      <c r="B11229" t="s">
        <v>45942</v>
      </c>
      <c r="C11229" t="s">
        <v>29619</v>
      </c>
      <c r="D11229" t="s">
        <v>29620</v>
      </c>
      <c r="E11229" t="s">
        <v>18516</v>
      </c>
      <c r="F11229" t="s">
        <v>18516</v>
      </c>
      <c r="G11229" t="s">
        <v>18516</v>
      </c>
      <c r="H11229" t="s">
        <v>18516</v>
      </c>
      <c r="I11229" t="s">
        <v>18516</v>
      </c>
      <c r="J11229" t="s">
        <v>18516</v>
      </c>
      <c r="K11229" t="s">
        <v>29707</v>
      </c>
      <c r="L11229" t="s">
        <v>18516</v>
      </c>
      <c r="M11229" t="s">
        <v>18516</v>
      </c>
    </row>
    <row r="11230" spans="1:13" ht="13.5">
      <c r="A11230" t="s">
        <v>45943</v>
      </c>
      <c r="B11230" t="s">
        <v>45944</v>
      </c>
      <c r="C11230" t="s">
        <v>29619</v>
      </c>
      <c r="D11230" t="s">
        <v>29620</v>
      </c>
      <c r="E11230" t="s">
        <v>18516</v>
      </c>
      <c r="F11230" t="s">
        <v>18516</v>
      </c>
      <c r="G11230" t="s">
        <v>18516</v>
      </c>
      <c r="H11230" t="s">
        <v>18516</v>
      </c>
      <c r="I11230" t="s">
        <v>18516</v>
      </c>
      <c r="J11230" t="s">
        <v>18516</v>
      </c>
      <c r="K11230" t="s">
        <v>29707</v>
      </c>
      <c r="L11230" t="s">
        <v>18516</v>
      </c>
      <c r="M11230" t="s">
        <v>18516</v>
      </c>
    </row>
    <row r="11231" spans="1:13" ht="13.5">
      <c r="A11231" t="s">
        <v>13022</v>
      </c>
      <c r="B11231" t="s">
        <v>45945</v>
      </c>
      <c r="C11231" t="s">
        <v>29619</v>
      </c>
      <c r="D11231" t="s">
        <v>29620</v>
      </c>
      <c r="E11231" t="s">
        <v>18516</v>
      </c>
      <c r="F11231" t="s">
        <v>18516</v>
      </c>
      <c r="G11231" t="s">
        <v>18516</v>
      </c>
      <c r="H11231" t="s">
        <v>18516</v>
      </c>
      <c r="I11231" t="s">
        <v>18516</v>
      </c>
      <c r="J11231" t="s">
        <v>18516</v>
      </c>
      <c r="K11231" t="s">
        <v>29707</v>
      </c>
      <c r="L11231" t="s">
        <v>18516</v>
      </c>
      <c r="M11231" t="s">
        <v>18516</v>
      </c>
    </row>
    <row r="11232" spans="1:13" ht="13.5">
      <c r="A11232" t="s">
        <v>4695</v>
      </c>
      <c r="B11232" t="s">
        <v>36929</v>
      </c>
      <c r="C11232" t="s">
        <v>33623</v>
      </c>
      <c r="D11232" t="s">
        <v>33624</v>
      </c>
      <c r="E11232" t="s">
        <v>18516</v>
      </c>
      <c r="F11232" t="s">
        <v>18516</v>
      </c>
      <c r="G11232" t="s">
        <v>18516</v>
      </c>
      <c r="H11232" t="s">
        <v>18516</v>
      </c>
      <c r="I11232" t="s">
        <v>18516</v>
      </c>
      <c r="J11232" t="s">
        <v>18516</v>
      </c>
      <c r="K11232" t="s">
        <v>29707</v>
      </c>
      <c r="L11232" t="s">
        <v>18516</v>
      </c>
      <c r="M11232" t="s">
        <v>18516</v>
      </c>
    </row>
    <row r="11233" spans="1:13" ht="13.5">
      <c r="A11233" t="s">
        <v>45946</v>
      </c>
      <c r="B11233" t="s">
        <v>45947</v>
      </c>
      <c r="C11233" t="s">
        <v>29619</v>
      </c>
      <c r="D11233" t="s">
        <v>29620</v>
      </c>
      <c r="E11233" t="s">
        <v>18516</v>
      </c>
      <c r="F11233" t="s">
        <v>18516</v>
      </c>
      <c r="G11233" t="s">
        <v>18516</v>
      </c>
      <c r="H11233" t="s">
        <v>18516</v>
      </c>
      <c r="I11233" t="s">
        <v>18516</v>
      </c>
      <c r="J11233" t="s">
        <v>18516</v>
      </c>
      <c r="K11233" t="s">
        <v>29707</v>
      </c>
      <c r="L11233" t="s">
        <v>18516</v>
      </c>
      <c r="M11233" t="s">
        <v>18516</v>
      </c>
    </row>
    <row r="11234" spans="1:13" ht="13.5">
      <c r="A11234" t="s">
        <v>15506</v>
      </c>
      <c r="B11234" t="s">
        <v>35377</v>
      </c>
      <c r="C11234" t="s">
        <v>29619</v>
      </c>
      <c r="D11234" t="s">
        <v>29620</v>
      </c>
      <c r="E11234" t="s">
        <v>18516</v>
      </c>
      <c r="F11234" t="s">
        <v>18516</v>
      </c>
      <c r="G11234" t="s">
        <v>18516</v>
      </c>
      <c r="H11234" t="s">
        <v>18516</v>
      </c>
      <c r="I11234" t="s">
        <v>18516</v>
      </c>
      <c r="J11234" t="s">
        <v>18516</v>
      </c>
      <c r="K11234" t="s">
        <v>29707</v>
      </c>
      <c r="L11234" t="s">
        <v>18516</v>
      </c>
      <c r="M11234" t="s">
        <v>18516</v>
      </c>
    </row>
    <row r="11235" spans="1:13" ht="13.5">
      <c r="A11235" t="s">
        <v>11718</v>
      </c>
      <c r="B11235" t="s">
        <v>45948</v>
      </c>
      <c r="C11235" t="s">
        <v>30146</v>
      </c>
      <c r="D11235" t="s">
        <v>30147</v>
      </c>
      <c r="E11235" s="164">
        <v>129</v>
      </c>
      <c r="F11235" s="164">
        <v>89.01</v>
      </c>
      <c r="G11235" s="165">
        <v>0.69</v>
      </c>
      <c r="H11235" t="s">
        <v>29914</v>
      </c>
      <c r="I11235" s="164">
        <v>52.97</v>
      </c>
      <c r="J11235" s="164">
        <v>141.98</v>
      </c>
      <c r="K11235">
        <v>59</v>
      </c>
      <c r="L11235" t="s">
        <v>18516</v>
      </c>
      <c r="M11235" t="s">
        <v>18516</v>
      </c>
    </row>
    <row r="11236" spans="1:13" ht="13.5">
      <c r="A11236" t="s">
        <v>11715</v>
      </c>
      <c r="B11236" t="s">
        <v>45948</v>
      </c>
      <c r="C11236" t="s">
        <v>30146</v>
      </c>
      <c r="D11236" t="s">
        <v>30147</v>
      </c>
      <c r="E11236" s="164">
        <v>123</v>
      </c>
      <c r="F11236" s="164">
        <v>89.79</v>
      </c>
      <c r="G11236" s="165">
        <v>0.73</v>
      </c>
      <c r="H11236" t="s">
        <v>29914</v>
      </c>
      <c r="I11236" s="164">
        <v>52.97</v>
      </c>
      <c r="J11236" s="164">
        <v>142.76</v>
      </c>
      <c r="K11236">
        <v>33</v>
      </c>
      <c r="L11236" t="s">
        <v>18516</v>
      </c>
      <c r="M11236" t="s">
        <v>18516</v>
      </c>
    </row>
    <row r="11237" spans="1:13" ht="13.5">
      <c r="A11237" t="s">
        <v>11724</v>
      </c>
      <c r="B11237" t="s">
        <v>45949</v>
      </c>
      <c r="C11237" t="s">
        <v>29619</v>
      </c>
      <c r="D11237" t="s">
        <v>29620</v>
      </c>
      <c r="E11237" s="164">
        <v>239</v>
      </c>
      <c r="F11237" s="164">
        <v>213</v>
      </c>
      <c r="G11237" s="165">
        <v>0.89</v>
      </c>
      <c r="H11237" t="s">
        <v>18516</v>
      </c>
      <c r="I11237" s="164">
        <v>55.31</v>
      </c>
      <c r="J11237" s="164">
        <v>268.31</v>
      </c>
      <c r="K11237">
        <v>0</v>
      </c>
      <c r="L11237" t="s">
        <v>18516</v>
      </c>
      <c r="M11237" t="s">
        <v>18516</v>
      </c>
    </row>
    <row r="11238" spans="1:13" ht="13.5">
      <c r="A11238" t="s">
        <v>11730</v>
      </c>
      <c r="B11238" t="s">
        <v>45950</v>
      </c>
      <c r="C11238" t="s">
        <v>29619</v>
      </c>
      <c r="D11238" t="s">
        <v>29620</v>
      </c>
      <c r="E11238" s="164">
        <v>239</v>
      </c>
      <c r="F11238" s="164">
        <v>213</v>
      </c>
      <c r="G11238" s="165">
        <v>0.89</v>
      </c>
      <c r="H11238" t="s">
        <v>18516</v>
      </c>
      <c r="I11238" s="164">
        <v>55.31</v>
      </c>
      <c r="J11238" s="164">
        <v>268.31</v>
      </c>
      <c r="K11238">
        <v>7</v>
      </c>
      <c r="L11238" t="s">
        <v>29455</v>
      </c>
      <c r="M11238" t="s">
        <v>29623</v>
      </c>
    </row>
    <row r="11239" spans="1:13" ht="13.5">
      <c r="A11239" t="s">
        <v>11721</v>
      </c>
      <c r="B11239" t="s">
        <v>45951</v>
      </c>
      <c r="C11239" t="s">
        <v>29619</v>
      </c>
      <c r="D11239" t="s">
        <v>29620</v>
      </c>
      <c r="E11239" s="164">
        <v>239</v>
      </c>
      <c r="F11239" s="164">
        <v>213</v>
      </c>
      <c r="G11239" s="165">
        <v>0.89</v>
      </c>
      <c r="H11239" t="s">
        <v>18516</v>
      </c>
      <c r="I11239" s="164">
        <v>55.31</v>
      </c>
      <c r="J11239" s="164">
        <v>268.31</v>
      </c>
      <c r="K11239">
        <v>0</v>
      </c>
      <c r="L11239" t="s">
        <v>29410</v>
      </c>
      <c r="M11239" t="s">
        <v>29623</v>
      </c>
    </row>
    <row r="11240" spans="1:13" ht="13.5">
      <c r="A11240" t="s">
        <v>11727</v>
      </c>
      <c r="B11240" t="s">
        <v>45952</v>
      </c>
      <c r="C11240" t="s">
        <v>29619</v>
      </c>
      <c r="D11240" t="s">
        <v>29620</v>
      </c>
      <c r="E11240" s="164">
        <v>239</v>
      </c>
      <c r="F11240" s="164">
        <v>213</v>
      </c>
      <c r="G11240" s="165">
        <v>0.89</v>
      </c>
      <c r="H11240" t="s">
        <v>18516</v>
      </c>
      <c r="I11240" s="164">
        <v>55.31</v>
      </c>
      <c r="J11240" s="164">
        <v>268.31</v>
      </c>
      <c r="K11240">
        <v>0</v>
      </c>
      <c r="L11240" t="s">
        <v>29439</v>
      </c>
      <c r="M11240" t="s">
        <v>29623</v>
      </c>
    </row>
    <row r="11241" spans="1:13" ht="13.5">
      <c r="A11241" t="s">
        <v>11733</v>
      </c>
      <c r="B11241" t="s">
        <v>45953</v>
      </c>
      <c r="C11241" t="s">
        <v>29619</v>
      </c>
      <c r="D11241" t="s">
        <v>29620</v>
      </c>
      <c r="E11241" s="164">
        <v>239</v>
      </c>
      <c r="F11241" s="164">
        <v>213</v>
      </c>
      <c r="G11241" s="165">
        <v>0.89</v>
      </c>
      <c r="H11241" t="s">
        <v>18516</v>
      </c>
      <c r="I11241" s="164">
        <v>55.31</v>
      </c>
      <c r="J11241" s="164">
        <v>268.31</v>
      </c>
      <c r="K11241">
        <v>52</v>
      </c>
      <c r="L11241" t="s">
        <v>29439</v>
      </c>
      <c r="M11241" t="s">
        <v>29623</v>
      </c>
    </row>
    <row r="11242" spans="1:13" ht="13.5">
      <c r="A11242" t="s">
        <v>11106</v>
      </c>
      <c r="B11242" t="s">
        <v>45954</v>
      </c>
      <c r="C11242" t="s">
        <v>29893</v>
      </c>
      <c r="D11242" t="s">
        <v>29894</v>
      </c>
      <c r="E11242" t="s">
        <v>18516</v>
      </c>
      <c r="F11242" t="s">
        <v>18516</v>
      </c>
      <c r="G11242" t="s">
        <v>18516</v>
      </c>
      <c r="H11242" t="s">
        <v>18516</v>
      </c>
      <c r="I11242" t="s">
        <v>18516</v>
      </c>
      <c r="J11242" t="s">
        <v>18516</v>
      </c>
      <c r="K11242" t="s">
        <v>29707</v>
      </c>
      <c r="L11242" t="s">
        <v>18516</v>
      </c>
      <c r="M11242" t="s">
        <v>18516</v>
      </c>
    </row>
    <row r="11243" spans="1:13" ht="13.5">
      <c r="A11243" t="s">
        <v>45955</v>
      </c>
      <c r="B11243" t="s">
        <v>45956</v>
      </c>
      <c r="C11243" t="s">
        <v>29893</v>
      </c>
      <c r="D11243" t="s">
        <v>29894</v>
      </c>
      <c r="E11243" t="s">
        <v>18516</v>
      </c>
      <c r="F11243" t="s">
        <v>18516</v>
      </c>
      <c r="G11243" t="s">
        <v>18516</v>
      </c>
      <c r="H11243" t="s">
        <v>18516</v>
      </c>
      <c r="I11243" t="s">
        <v>18516</v>
      </c>
      <c r="J11243" t="s">
        <v>18516</v>
      </c>
      <c r="K11243" t="s">
        <v>29707</v>
      </c>
      <c r="L11243" t="s">
        <v>18516</v>
      </c>
      <c r="M11243" t="s">
        <v>18516</v>
      </c>
    </row>
    <row r="11244" spans="1:13" ht="13.5">
      <c r="A11244" t="s">
        <v>10827</v>
      </c>
      <c r="B11244" t="s">
        <v>45957</v>
      </c>
      <c r="C11244" t="s">
        <v>29414</v>
      </c>
      <c r="D11244" t="s">
        <v>29415</v>
      </c>
      <c r="E11244" t="s">
        <v>18516</v>
      </c>
      <c r="F11244" t="s">
        <v>18516</v>
      </c>
      <c r="G11244" t="s">
        <v>18516</v>
      </c>
      <c r="H11244" t="s">
        <v>18516</v>
      </c>
      <c r="I11244" t="s">
        <v>18516</v>
      </c>
      <c r="J11244" t="s">
        <v>18516</v>
      </c>
      <c r="K11244" t="s">
        <v>29707</v>
      </c>
      <c r="L11244" t="s">
        <v>18516</v>
      </c>
      <c r="M11244" t="s">
        <v>18516</v>
      </c>
    </row>
    <row r="11245" spans="1:13" ht="13.5">
      <c r="A11245" t="s">
        <v>10824</v>
      </c>
      <c r="B11245" t="s">
        <v>45958</v>
      </c>
      <c r="C11245" t="s">
        <v>29414</v>
      </c>
      <c r="D11245" t="s">
        <v>29415</v>
      </c>
      <c r="E11245" t="s">
        <v>18516</v>
      </c>
      <c r="F11245" t="s">
        <v>18516</v>
      </c>
      <c r="G11245" t="s">
        <v>18516</v>
      </c>
      <c r="H11245" t="s">
        <v>18516</v>
      </c>
      <c r="I11245" t="s">
        <v>18516</v>
      </c>
      <c r="J11245" t="s">
        <v>18516</v>
      </c>
      <c r="K11245" t="s">
        <v>29707</v>
      </c>
      <c r="L11245" t="s">
        <v>18516</v>
      </c>
      <c r="M11245" t="s">
        <v>18516</v>
      </c>
    </row>
    <row r="11246" spans="1:13" ht="13.5">
      <c r="A11246" t="s">
        <v>11076</v>
      </c>
      <c r="B11246" t="s">
        <v>45959</v>
      </c>
      <c r="C11246" t="s">
        <v>29414</v>
      </c>
      <c r="D11246" t="s">
        <v>29415</v>
      </c>
      <c r="E11246" t="s">
        <v>18516</v>
      </c>
      <c r="F11246" t="s">
        <v>18516</v>
      </c>
      <c r="G11246" t="s">
        <v>18516</v>
      </c>
      <c r="H11246" t="s">
        <v>18516</v>
      </c>
      <c r="I11246" t="s">
        <v>18516</v>
      </c>
      <c r="J11246" t="s">
        <v>18516</v>
      </c>
      <c r="K11246" t="s">
        <v>29707</v>
      </c>
      <c r="L11246" t="s">
        <v>18516</v>
      </c>
      <c r="M11246" t="s">
        <v>18516</v>
      </c>
    </row>
    <row r="11247" spans="1:13" ht="13.5">
      <c r="A11247" t="s">
        <v>11079</v>
      </c>
      <c r="B11247" t="s">
        <v>45960</v>
      </c>
      <c r="C11247" t="s">
        <v>29414</v>
      </c>
      <c r="D11247" t="s">
        <v>29415</v>
      </c>
      <c r="E11247" t="s">
        <v>18516</v>
      </c>
      <c r="F11247" t="s">
        <v>18516</v>
      </c>
      <c r="G11247" t="s">
        <v>18516</v>
      </c>
      <c r="H11247" t="s">
        <v>18516</v>
      </c>
      <c r="I11247" t="s">
        <v>18516</v>
      </c>
      <c r="J11247" t="s">
        <v>18516</v>
      </c>
      <c r="K11247" t="s">
        <v>29707</v>
      </c>
      <c r="L11247" t="s">
        <v>18516</v>
      </c>
      <c r="M11247" t="s">
        <v>18516</v>
      </c>
    </row>
    <row r="11248" spans="1:13" ht="13.5">
      <c r="A11248" t="s">
        <v>11070</v>
      </c>
      <c r="B11248" t="s">
        <v>45961</v>
      </c>
      <c r="C11248" t="s">
        <v>29414</v>
      </c>
      <c r="D11248" t="s">
        <v>29415</v>
      </c>
      <c r="E11248" t="s">
        <v>18516</v>
      </c>
      <c r="F11248" t="s">
        <v>18516</v>
      </c>
      <c r="G11248" t="s">
        <v>18516</v>
      </c>
      <c r="H11248" t="s">
        <v>18516</v>
      </c>
      <c r="I11248" t="s">
        <v>18516</v>
      </c>
      <c r="J11248" t="s">
        <v>18516</v>
      </c>
      <c r="K11248" t="s">
        <v>29707</v>
      </c>
      <c r="L11248" t="s">
        <v>18516</v>
      </c>
      <c r="M11248" t="s">
        <v>18516</v>
      </c>
    </row>
    <row r="11249" spans="1:13" ht="13.5">
      <c r="A11249" t="s">
        <v>11073</v>
      </c>
      <c r="B11249" t="s">
        <v>34528</v>
      </c>
      <c r="C11249" t="s">
        <v>29414</v>
      </c>
      <c r="D11249" t="s">
        <v>29415</v>
      </c>
      <c r="E11249" t="s">
        <v>18516</v>
      </c>
      <c r="F11249" t="s">
        <v>18516</v>
      </c>
      <c r="G11249" t="s">
        <v>18516</v>
      </c>
      <c r="H11249" t="s">
        <v>18516</v>
      </c>
      <c r="I11249" t="s">
        <v>18516</v>
      </c>
      <c r="J11249" t="s">
        <v>18516</v>
      </c>
      <c r="K11249" t="s">
        <v>29707</v>
      </c>
      <c r="L11249" t="s">
        <v>18516</v>
      </c>
      <c r="M11249" t="s">
        <v>18516</v>
      </c>
    </row>
    <row r="11250" spans="1:13" ht="13.5">
      <c r="A11250" t="s">
        <v>10806</v>
      </c>
      <c r="B11250" t="s">
        <v>45962</v>
      </c>
      <c r="C11250" t="s">
        <v>29424</v>
      </c>
      <c r="D11250" t="s">
        <v>29425</v>
      </c>
      <c r="E11250" s="164">
        <v>255</v>
      </c>
      <c r="F11250" s="164">
        <v>254</v>
      </c>
      <c r="G11250" s="165">
        <v>0.99</v>
      </c>
      <c r="H11250" t="s">
        <v>18516</v>
      </c>
      <c r="I11250" s="164">
        <v>77.07</v>
      </c>
      <c r="J11250" s="164">
        <v>331.07</v>
      </c>
      <c r="K11250">
        <v>35</v>
      </c>
      <c r="L11250" t="s">
        <v>18516</v>
      </c>
      <c r="M11250" t="s">
        <v>18516</v>
      </c>
    </row>
    <row r="11251" spans="1:13" ht="13.5">
      <c r="A11251" t="s">
        <v>10809</v>
      </c>
      <c r="B11251" t="s">
        <v>45963</v>
      </c>
      <c r="C11251" t="s">
        <v>29424</v>
      </c>
      <c r="D11251" t="s">
        <v>29425</v>
      </c>
      <c r="E11251" s="164">
        <v>235</v>
      </c>
      <c r="F11251" s="164">
        <v>235</v>
      </c>
      <c r="G11251" t="s">
        <v>18516</v>
      </c>
      <c r="H11251" t="s">
        <v>18516</v>
      </c>
      <c r="I11251" s="164">
        <v>77.07</v>
      </c>
      <c r="J11251" s="164">
        <v>312.07</v>
      </c>
      <c r="K11251">
        <v>0</v>
      </c>
      <c r="L11251" t="s">
        <v>18516</v>
      </c>
      <c r="M11251" t="s">
        <v>18516</v>
      </c>
    </row>
    <row r="11252" spans="1:13" ht="13.5">
      <c r="A11252" t="s">
        <v>10803</v>
      </c>
      <c r="B11252" t="s">
        <v>45964</v>
      </c>
      <c r="C11252" t="s">
        <v>29424</v>
      </c>
      <c r="D11252" t="s">
        <v>29425</v>
      </c>
      <c r="E11252" s="164">
        <v>245</v>
      </c>
      <c r="F11252" s="164">
        <v>245</v>
      </c>
      <c r="G11252" t="s">
        <v>18516</v>
      </c>
      <c r="H11252" t="s">
        <v>18516</v>
      </c>
      <c r="I11252" s="164">
        <v>83.44</v>
      </c>
      <c r="J11252" s="164">
        <v>328.44</v>
      </c>
      <c r="K11252">
        <v>64</v>
      </c>
      <c r="L11252" t="s">
        <v>18516</v>
      </c>
      <c r="M11252" t="s">
        <v>18516</v>
      </c>
    </row>
    <row r="11253" spans="1:13" ht="13.5">
      <c r="A11253" t="s">
        <v>10812</v>
      </c>
      <c r="B11253" t="s">
        <v>45965</v>
      </c>
      <c r="C11253" t="s">
        <v>29424</v>
      </c>
      <c r="D11253" t="s">
        <v>29425</v>
      </c>
      <c r="E11253" s="164">
        <v>245</v>
      </c>
      <c r="F11253" s="164">
        <v>245</v>
      </c>
      <c r="G11253" t="s">
        <v>18516</v>
      </c>
      <c r="H11253" t="s">
        <v>18516</v>
      </c>
      <c r="I11253" s="164">
        <v>83.44</v>
      </c>
      <c r="J11253" s="164">
        <v>328.44</v>
      </c>
      <c r="K11253">
        <v>50</v>
      </c>
      <c r="L11253" t="s">
        <v>18516</v>
      </c>
      <c r="M11253" t="s">
        <v>18516</v>
      </c>
    </row>
    <row r="11254" spans="1:13" ht="13.5">
      <c r="A11254" t="s">
        <v>10403</v>
      </c>
      <c r="B11254" t="s">
        <v>45966</v>
      </c>
      <c r="C11254" t="s">
        <v>31496</v>
      </c>
      <c r="D11254" t="s">
        <v>31497</v>
      </c>
      <c r="E11254" s="164">
        <v>86</v>
      </c>
      <c r="F11254" s="164">
        <v>85.14</v>
      </c>
      <c r="G11254" s="165">
        <v>0.99</v>
      </c>
      <c r="H11254" t="s">
        <v>29648</v>
      </c>
      <c r="I11254" s="164">
        <v>39.56</v>
      </c>
      <c r="J11254" s="164">
        <v>124.7</v>
      </c>
      <c r="K11254">
        <v>5</v>
      </c>
      <c r="L11254" t="s">
        <v>18516</v>
      </c>
      <c r="M11254" t="s">
        <v>18516</v>
      </c>
    </row>
    <row r="11255" spans="1:13" ht="13.5">
      <c r="A11255" t="s">
        <v>10409</v>
      </c>
      <c r="B11255" t="s">
        <v>45967</v>
      </c>
      <c r="C11255" t="s">
        <v>34664</v>
      </c>
      <c r="D11255" t="s">
        <v>34665</v>
      </c>
      <c r="E11255" s="164">
        <v>155</v>
      </c>
      <c r="F11255" s="164">
        <v>155</v>
      </c>
      <c r="G11255" t="s">
        <v>18516</v>
      </c>
      <c r="H11255" t="s">
        <v>18516</v>
      </c>
      <c r="I11255" s="164">
        <v>81.87</v>
      </c>
      <c r="J11255" s="164">
        <v>236.87</v>
      </c>
      <c r="K11255">
        <v>21</v>
      </c>
      <c r="L11255" t="s">
        <v>29455</v>
      </c>
      <c r="M11255" t="s">
        <v>31324</v>
      </c>
    </row>
    <row r="11256" spans="1:13" ht="13.5">
      <c r="A11256" t="s">
        <v>10415</v>
      </c>
      <c r="B11256" t="s">
        <v>45968</v>
      </c>
      <c r="C11256" t="s">
        <v>34664</v>
      </c>
      <c r="D11256" t="s">
        <v>34665</v>
      </c>
      <c r="E11256" s="164">
        <v>155</v>
      </c>
      <c r="F11256" s="164">
        <v>155</v>
      </c>
      <c r="G11256" t="s">
        <v>18516</v>
      </c>
      <c r="H11256" t="s">
        <v>18516</v>
      </c>
      <c r="I11256" s="164">
        <v>81.87</v>
      </c>
      <c r="J11256" s="164">
        <v>236.87</v>
      </c>
      <c r="K11256">
        <v>57</v>
      </c>
      <c r="L11256" t="s">
        <v>18516</v>
      </c>
      <c r="M11256" t="s">
        <v>18516</v>
      </c>
    </row>
    <row r="11257" spans="1:13" ht="13.5">
      <c r="A11257" t="s">
        <v>10412</v>
      </c>
      <c r="B11257" t="s">
        <v>45969</v>
      </c>
      <c r="C11257" t="s">
        <v>34664</v>
      </c>
      <c r="D11257" t="s">
        <v>34665</v>
      </c>
      <c r="E11257" s="164">
        <v>135</v>
      </c>
      <c r="F11257" s="164">
        <v>135</v>
      </c>
      <c r="G11257" t="s">
        <v>18516</v>
      </c>
      <c r="H11257" t="s">
        <v>18516</v>
      </c>
      <c r="I11257" s="164">
        <v>135.3</v>
      </c>
      <c r="J11257" s="164">
        <v>270.3</v>
      </c>
      <c r="K11257">
        <v>3</v>
      </c>
      <c r="L11257" t="s">
        <v>29455</v>
      </c>
      <c r="M11257" t="s">
        <v>31324</v>
      </c>
    </row>
    <row r="11258" spans="1:13" ht="13.5">
      <c r="A11258" t="s">
        <v>10406</v>
      </c>
      <c r="B11258" t="s">
        <v>45970</v>
      </c>
      <c r="C11258" t="s">
        <v>34664</v>
      </c>
      <c r="D11258" t="s">
        <v>34665</v>
      </c>
      <c r="E11258" t="s">
        <v>18516</v>
      </c>
      <c r="F11258" t="s">
        <v>18516</v>
      </c>
      <c r="G11258" t="s">
        <v>18516</v>
      </c>
      <c r="H11258" t="s">
        <v>18516</v>
      </c>
      <c r="I11258" t="s">
        <v>18516</v>
      </c>
      <c r="J11258" t="s">
        <v>18516</v>
      </c>
      <c r="K11258" t="s">
        <v>29707</v>
      </c>
      <c r="L11258" t="s">
        <v>18516</v>
      </c>
      <c r="M11258" t="s">
        <v>18516</v>
      </c>
    </row>
    <row r="11259" spans="1:13" ht="13.5">
      <c r="A11259" t="s">
        <v>45971</v>
      </c>
      <c r="B11259" t="s">
        <v>45972</v>
      </c>
      <c r="C11259" t="s">
        <v>29493</v>
      </c>
      <c r="D11259" t="s">
        <v>29494</v>
      </c>
      <c r="E11259" t="s">
        <v>18516</v>
      </c>
      <c r="F11259" t="s">
        <v>18516</v>
      </c>
      <c r="G11259" t="s">
        <v>18516</v>
      </c>
      <c r="H11259" t="s">
        <v>18516</v>
      </c>
      <c r="I11259" t="s">
        <v>18516</v>
      </c>
      <c r="J11259" t="s">
        <v>18516</v>
      </c>
      <c r="K11259" t="s">
        <v>29707</v>
      </c>
      <c r="L11259" t="s">
        <v>18516</v>
      </c>
      <c r="M11259" t="s">
        <v>18516</v>
      </c>
    </row>
    <row r="11260" spans="1:13" ht="13.5">
      <c r="A11260" t="s">
        <v>45973</v>
      </c>
      <c r="B11260" t="s">
        <v>45974</v>
      </c>
      <c r="C11260" t="s">
        <v>33244</v>
      </c>
      <c r="D11260" t="s">
        <v>33245</v>
      </c>
      <c r="E11260" t="s">
        <v>18516</v>
      </c>
      <c r="F11260" t="s">
        <v>18516</v>
      </c>
      <c r="G11260" t="s">
        <v>18516</v>
      </c>
      <c r="H11260" t="s">
        <v>18516</v>
      </c>
      <c r="I11260" t="s">
        <v>18516</v>
      </c>
      <c r="J11260" t="s">
        <v>18516</v>
      </c>
      <c r="K11260" t="s">
        <v>29707</v>
      </c>
      <c r="L11260" t="s">
        <v>18516</v>
      </c>
      <c r="M11260" t="s">
        <v>18516</v>
      </c>
    </row>
    <row r="11261" spans="1:13" ht="13.5">
      <c r="A11261" t="s">
        <v>45975</v>
      </c>
      <c r="B11261" t="s">
        <v>45976</v>
      </c>
      <c r="C11261" t="s">
        <v>33244</v>
      </c>
      <c r="D11261" t="s">
        <v>33245</v>
      </c>
      <c r="E11261" t="s">
        <v>18516</v>
      </c>
      <c r="F11261" t="s">
        <v>18516</v>
      </c>
      <c r="G11261" t="s">
        <v>18516</v>
      </c>
      <c r="H11261" t="s">
        <v>18516</v>
      </c>
      <c r="I11261" t="s">
        <v>18516</v>
      </c>
      <c r="J11261" t="s">
        <v>18516</v>
      </c>
      <c r="K11261" t="s">
        <v>29707</v>
      </c>
      <c r="L11261" t="s">
        <v>18516</v>
      </c>
      <c r="M11261" t="s">
        <v>18516</v>
      </c>
    </row>
    <row r="11262" spans="1:13" ht="13.5">
      <c r="A11262" t="s">
        <v>45977</v>
      </c>
      <c r="B11262" t="s">
        <v>45978</v>
      </c>
      <c r="C11262" t="s">
        <v>34143</v>
      </c>
      <c r="D11262" t="s">
        <v>34144</v>
      </c>
      <c r="E11262" t="s">
        <v>18516</v>
      </c>
      <c r="F11262" t="s">
        <v>18516</v>
      </c>
      <c r="G11262" t="s">
        <v>18516</v>
      </c>
      <c r="H11262" t="s">
        <v>18516</v>
      </c>
      <c r="I11262" t="s">
        <v>18516</v>
      </c>
      <c r="J11262" t="s">
        <v>18516</v>
      </c>
      <c r="K11262" t="s">
        <v>29707</v>
      </c>
      <c r="L11262" t="s">
        <v>18516</v>
      </c>
      <c r="M11262" t="s">
        <v>18516</v>
      </c>
    </row>
    <row r="11263" spans="1:13" ht="13.5">
      <c r="A11263" t="s">
        <v>45979</v>
      </c>
      <c r="B11263" t="s">
        <v>45980</v>
      </c>
      <c r="C11263" t="s">
        <v>34143</v>
      </c>
      <c r="D11263" t="s">
        <v>34144</v>
      </c>
      <c r="E11263" t="s">
        <v>18516</v>
      </c>
      <c r="F11263" t="s">
        <v>18516</v>
      </c>
      <c r="G11263" t="s">
        <v>18516</v>
      </c>
      <c r="H11263" t="s">
        <v>18516</v>
      </c>
      <c r="I11263" t="s">
        <v>18516</v>
      </c>
      <c r="J11263" t="s">
        <v>18516</v>
      </c>
      <c r="K11263" t="s">
        <v>29707</v>
      </c>
      <c r="L11263" t="s">
        <v>18516</v>
      </c>
      <c r="M11263" t="s">
        <v>18516</v>
      </c>
    </row>
    <row r="11264" spans="1:13" ht="13.5">
      <c r="A11264" t="s">
        <v>10968</v>
      </c>
      <c r="B11264" t="s">
        <v>45981</v>
      </c>
      <c r="C11264" t="s">
        <v>45982</v>
      </c>
      <c r="D11264" t="s">
        <v>45983</v>
      </c>
      <c r="E11264" t="s">
        <v>18516</v>
      </c>
      <c r="F11264" t="s">
        <v>18516</v>
      </c>
      <c r="G11264" t="s">
        <v>18516</v>
      </c>
      <c r="H11264" t="s">
        <v>18516</v>
      </c>
      <c r="I11264" t="s">
        <v>18516</v>
      </c>
      <c r="J11264" t="s">
        <v>18516</v>
      </c>
      <c r="K11264" t="s">
        <v>29707</v>
      </c>
      <c r="L11264" t="s">
        <v>18516</v>
      </c>
      <c r="M11264" t="s">
        <v>18516</v>
      </c>
    </row>
    <row r="11265" spans="1:13" ht="13.5">
      <c r="A11265" t="s">
        <v>10341</v>
      </c>
      <c r="B11265" t="s">
        <v>45984</v>
      </c>
      <c r="C11265" t="s">
        <v>35407</v>
      </c>
      <c r="D11265" t="s">
        <v>35408</v>
      </c>
      <c r="E11265" s="164">
        <v>74</v>
      </c>
      <c r="F11265" s="164">
        <v>74</v>
      </c>
      <c r="G11265" t="s">
        <v>18516</v>
      </c>
      <c r="H11265" t="s">
        <v>18516</v>
      </c>
      <c r="I11265" s="164">
        <v>38.16</v>
      </c>
      <c r="J11265" s="164">
        <v>112.16</v>
      </c>
      <c r="K11265">
        <v>69</v>
      </c>
      <c r="L11265" t="s">
        <v>29465</v>
      </c>
      <c r="M11265" t="s">
        <v>30982</v>
      </c>
    </row>
    <row r="11266" spans="1:13" ht="13.5">
      <c r="A11266" t="s">
        <v>10344</v>
      </c>
      <c r="B11266" t="s">
        <v>45985</v>
      </c>
      <c r="C11266" t="s">
        <v>35407</v>
      </c>
      <c r="D11266" t="s">
        <v>35408</v>
      </c>
      <c r="E11266" s="164">
        <v>74</v>
      </c>
      <c r="F11266" s="164">
        <v>74</v>
      </c>
      <c r="G11266" t="s">
        <v>18516</v>
      </c>
      <c r="H11266" t="s">
        <v>18516</v>
      </c>
      <c r="I11266" s="164">
        <v>38.13</v>
      </c>
      <c r="J11266" s="164">
        <v>112.13</v>
      </c>
      <c r="K11266">
        <v>0</v>
      </c>
      <c r="L11266" t="s">
        <v>18516</v>
      </c>
      <c r="M11266" t="s">
        <v>18516</v>
      </c>
    </row>
    <row r="11267" spans="1:13" ht="13.5">
      <c r="A11267" t="s">
        <v>45986</v>
      </c>
      <c r="B11267" t="s">
        <v>45987</v>
      </c>
      <c r="C11267" t="s">
        <v>29513</v>
      </c>
      <c r="D11267" t="s">
        <v>29514</v>
      </c>
      <c r="E11267" t="s">
        <v>18516</v>
      </c>
      <c r="F11267" t="s">
        <v>18516</v>
      </c>
      <c r="G11267" t="s">
        <v>18516</v>
      </c>
      <c r="H11267" t="s">
        <v>18516</v>
      </c>
      <c r="I11267" t="s">
        <v>18516</v>
      </c>
      <c r="J11267" t="s">
        <v>18516</v>
      </c>
      <c r="K11267" t="s">
        <v>29707</v>
      </c>
      <c r="L11267" t="s">
        <v>18516</v>
      </c>
      <c r="M11267" t="s">
        <v>18516</v>
      </c>
    </row>
    <row r="11268" spans="1:13" ht="13.5">
      <c r="A11268" t="s">
        <v>45988</v>
      </c>
      <c r="B11268" t="s">
        <v>45989</v>
      </c>
      <c r="C11268" t="s">
        <v>45990</v>
      </c>
      <c r="D11268" t="s">
        <v>45991</v>
      </c>
      <c r="E11268" t="s">
        <v>18516</v>
      </c>
      <c r="F11268" t="s">
        <v>18516</v>
      </c>
      <c r="G11268" t="s">
        <v>18516</v>
      </c>
      <c r="H11268" t="s">
        <v>18516</v>
      </c>
      <c r="I11268" t="s">
        <v>18516</v>
      </c>
      <c r="J11268" t="s">
        <v>18516</v>
      </c>
      <c r="K11268" t="s">
        <v>29707</v>
      </c>
      <c r="L11268" t="s">
        <v>18516</v>
      </c>
      <c r="M11268" t="s">
        <v>18516</v>
      </c>
    </row>
    <row r="11269" spans="1:13" ht="13.5">
      <c r="A11269" t="s">
        <v>10726</v>
      </c>
      <c r="B11269" t="s">
        <v>45992</v>
      </c>
      <c r="C11269" t="s">
        <v>29424</v>
      </c>
      <c r="D11269" t="s">
        <v>29425</v>
      </c>
      <c r="E11269" s="164">
        <v>265</v>
      </c>
      <c r="F11269" s="164">
        <v>265</v>
      </c>
      <c r="G11269" t="s">
        <v>18516</v>
      </c>
      <c r="H11269" t="s">
        <v>18516</v>
      </c>
      <c r="I11269" s="164">
        <v>96.05</v>
      </c>
      <c r="J11269" s="164">
        <v>361.05</v>
      </c>
      <c r="K11269">
        <v>0</v>
      </c>
      <c r="L11269" t="s">
        <v>18516</v>
      </c>
      <c r="M11269" t="s">
        <v>18516</v>
      </c>
    </row>
    <row r="11270" spans="1:13" ht="13.5">
      <c r="A11270" t="s">
        <v>10729</v>
      </c>
      <c r="B11270" t="s">
        <v>45993</v>
      </c>
      <c r="C11270" t="s">
        <v>29424</v>
      </c>
      <c r="D11270" t="s">
        <v>29425</v>
      </c>
      <c r="E11270" t="s">
        <v>18516</v>
      </c>
      <c r="F11270" t="s">
        <v>18516</v>
      </c>
      <c r="G11270" t="s">
        <v>18516</v>
      </c>
      <c r="H11270" t="s">
        <v>18516</v>
      </c>
      <c r="I11270" t="s">
        <v>18516</v>
      </c>
      <c r="J11270" t="s">
        <v>18516</v>
      </c>
      <c r="K11270" t="s">
        <v>29707</v>
      </c>
      <c r="L11270" t="s">
        <v>18516</v>
      </c>
      <c r="M11270" t="s">
        <v>18516</v>
      </c>
    </row>
    <row r="11271" spans="1:13" ht="13.5">
      <c r="A11271" t="s">
        <v>10739</v>
      </c>
      <c r="B11271" t="s">
        <v>45994</v>
      </c>
      <c r="C11271" t="s">
        <v>30645</v>
      </c>
      <c r="D11271" t="s">
        <v>30646</v>
      </c>
      <c r="E11271" s="164">
        <v>79</v>
      </c>
      <c r="F11271" s="164">
        <v>79</v>
      </c>
      <c r="G11271" t="s">
        <v>18516</v>
      </c>
      <c r="H11271" t="s">
        <v>18516</v>
      </c>
      <c r="I11271" s="164">
        <v>53.09</v>
      </c>
      <c r="J11271" s="164">
        <v>132.09</v>
      </c>
      <c r="K11271">
        <v>60</v>
      </c>
      <c r="L11271" t="s">
        <v>18516</v>
      </c>
      <c r="M11271" t="s">
        <v>18516</v>
      </c>
    </row>
    <row r="11272" spans="1:13" ht="13.5">
      <c r="A11272" t="s">
        <v>10742</v>
      </c>
      <c r="B11272" t="s">
        <v>45994</v>
      </c>
      <c r="C11272" t="s">
        <v>30645</v>
      </c>
      <c r="D11272" t="s">
        <v>30646</v>
      </c>
      <c r="E11272" t="s">
        <v>18516</v>
      </c>
      <c r="F11272" t="s">
        <v>18516</v>
      </c>
      <c r="G11272" t="s">
        <v>18516</v>
      </c>
      <c r="H11272" t="s">
        <v>18516</v>
      </c>
      <c r="I11272" t="s">
        <v>18516</v>
      </c>
      <c r="J11272" t="s">
        <v>18516</v>
      </c>
      <c r="K11272" t="s">
        <v>29707</v>
      </c>
      <c r="L11272" t="s">
        <v>18516</v>
      </c>
      <c r="M11272" t="s">
        <v>18516</v>
      </c>
    </row>
    <row r="11273" spans="1:13" ht="13.5">
      <c r="A11273" t="s">
        <v>10736</v>
      </c>
      <c r="B11273" t="s">
        <v>45994</v>
      </c>
      <c r="C11273" t="s">
        <v>30645</v>
      </c>
      <c r="D11273" t="s">
        <v>30646</v>
      </c>
      <c r="E11273" t="s">
        <v>18516</v>
      </c>
      <c r="F11273" t="s">
        <v>18516</v>
      </c>
      <c r="G11273" t="s">
        <v>18516</v>
      </c>
      <c r="H11273" t="s">
        <v>18516</v>
      </c>
      <c r="I11273" t="s">
        <v>18516</v>
      </c>
      <c r="J11273" t="s">
        <v>18516</v>
      </c>
      <c r="K11273" t="s">
        <v>29707</v>
      </c>
      <c r="L11273" t="s">
        <v>18516</v>
      </c>
      <c r="M11273" t="s">
        <v>18516</v>
      </c>
    </row>
    <row r="11274" spans="1:13" ht="13.5">
      <c r="A11274" t="s">
        <v>10748</v>
      </c>
      <c r="B11274" t="s">
        <v>45995</v>
      </c>
      <c r="C11274" t="s">
        <v>31203</v>
      </c>
      <c r="D11274" t="s">
        <v>31204</v>
      </c>
      <c r="E11274" s="164">
        <v>90</v>
      </c>
      <c r="F11274" s="164">
        <v>81</v>
      </c>
      <c r="G11274" s="165">
        <v>0.9</v>
      </c>
      <c r="H11274" t="s">
        <v>33134</v>
      </c>
      <c r="I11274" s="164">
        <v>49.14</v>
      </c>
      <c r="J11274" s="164">
        <v>130.14</v>
      </c>
      <c r="K11274">
        <v>45</v>
      </c>
      <c r="L11274" t="s">
        <v>29455</v>
      </c>
      <c r="M11274" t="s">
        <v>29416</v>
      </c>
    </row>
    <row r="11275" spans="1:13" ht="13.5">
      <c r="A11275" t="s">
        <v>10745</v>
      </c>
      <c r="B11275" t="s">
        <v>45995</v>
      </c>
      <c r="C11275" t="s">
        <v>31203</v>
      </c>
      <c r="D11275" t="s">
        <v>31204</v>
      </c>
      <c r="E11275" s="164">
        <v>119.9</v>
      </c>
      <c r="F11275" s="164">
        <v>119.9</v>
      </c>
      <c r="G11275" t="s">
        <v>18516</v>
      </c>
      <c r="H11275" t="s">
        <v>18516</v>
      </c>
      <c r="I11275" s="164">
        <v>49.14</v>
      </c>
      <c r="J11275" s="164">
        <v>169.04</v>
      </c>
      <c r="K11275">
        <v>60</v>
      </c>
      <c r="L11275" t="s">
        <v>29455</v>
      </c>
      <c r="M11275" t="s">
        <v>29416</v>
      </c>
    </row>
    <row r="11276" spans="1:13" ht="13.5">
      <c r="A11276" t="s">
        <v>45996</v>
      </c>
      <c r="B11276" t="s">
        <v>45997</v>
      </c>
      <c r="C11276" t="s">
        <v>34615</v>
      </c>
      <c r="D11276" t="s">
        <v>34615</v>
      </c>
      <c r="E11276" t="s">
        <v>18516</v>
      </c>
      <c r="F11276" t="s">
        <v>18516</v>
      </c>
      <c r="G11276" t="s">
        <v>18516</v>
      </c>
      <c r="H11276" t="s">
        <v>18516</v>
      </c>
      <c r="I11276" t="s">
        <v>18516</v>
      </c>
      <c r="J11276" t="s">
        <v>18516</v>
      </c>
      <c r="K11276" t="s">
        <v>29707</v>
      </c>
      <c r="L11276" t="s">
        <v>18516</v>
      </c>
      <c r="M11276" t="s">
        <v>18516</v>
      </c>
    </row>
    <row r="11277" spans="1:13" ht="13.5">
      <c r="A11277">
        <v>38015</v>
      </c>
      <c r="B11277" t="s">
        <v>45998</v>
      </c>
      <c r="C11277" t="s">
        <v>36139</v>
      </c>
      <c r="D11277" t="s">
        <v>36140</v>
      </c>
      <c r="E11277" t="s">
        <v>18516</v>
      </c>
      <c r="F11277" t="s">
        <v>18516</v>
      </c>
      <c r="G11277" t="s">
        <v>18516</v>
      </c>
      <c r="H11277" t="s">
        <v>18516</v>
      </c>
      <c r="I11277" t="s">
        <v>18516</v>
      </c>
      <c r="J11277" t="s">
        <v>18516</v>
      </c>
      <c r="K11277" t="s">
        <v>29707</v>
      </c>
      <c r="L11277" t="s">
        <v>18516</v>
      </c>
      <c r="M11277" t="s">
        <v>18516</v>
      </c>
    </row>
    <row r="11278" spans="1:13" ht="13.5">
      <c r="A11278" t="s">
        <v>10329</v>
      </c>
      <c r="B11278" t="s">
        <v>45999</v>
      </c>
      <c r="C11278" t="s">
        <v>35407</v>
      </c>
      <c r="D11278" t="s">
        <v>35408</v>
      </c>
      <c r="E11278" t="s">
        <v>18516</v>
      </c>
      <c r="F11278" t="s">
        <v>18516</v>
      </c>
      <c r="G11278" t="s">
        <v>18516</v>
      </c>
      <c r="H11278" t="s">
        <v>18516</v>
      </c>
      <c r="I11278" t="s">
        <v>18516</v>
      </c>
      <c r="J11278" t="s">
        <v>18516</v>
      </c>
      <c r="K11278" t="s">
        <v>29707</v>
      </c>
      <c r="L11278" t="s">
        <v>18516</v>
      </c>
      <c r="M11278" t="s">
        <v>18516</v>
      </c>
    </row>
    <row r="11279" spans="1:13" ht="13.5">
      <c r="A11279" t="s">
        <v>10326</v>
      </c>
      <c r="B11279" t="s">
        <v>46000</v>
      </c>
      <c r="C11279" t="s">
        <v>35407</v>
      </c>
      <c r="D11279" t="s">
        <v>35408</v>
      </c>
      <c r="E11279" t="s">
        <v>18516</v>
      </c>
      <c r="F11279" t="s">
        <v>18516</v>
      </c>
      <c r="G11279" t="s">
        <v>18516</v>
      </c>
      <c r="H11279" t="s">
        <v>18516</v>
      </c>
      <c r="I11279" t="s">
        <v>18516</v>
      </c>
      <c r="J11279" t="s">
        <v>18516</v>
      </c>
      <c r="K11279" t="s">
        <v>29707</v>
      </c>
      <c r="L11279" t="s">
        <v>18516</v>
      </c>
      <c r="M11279" t="s">
        <v>18516</v>
      </c>
    </row>
    <row r="11280" spans="1:13" ht="13.5">
      <c r="A11280" t="s">
        <v>10323</v>
      </c>
      <c r="B11280" t="s">
        <v>46001</v>
      </c>
      <c r="C11280" t="s">
        <v>35407</v>
      </c>
      <c r="D11280" t="s">
        <v>35408</v>
      </c>
      <c r="E11280" t="s">
        <v>18516</v>
      </c>
      <c r="F11280" t="s">
        <v>18516</v>
      </c>
      <c r="G11280" t="s">
        <v>18516</v>
      </c>
      <c r="H11280" t="s">
        <v>18516</v>
      </c>
      <c r="I11280" t="s">
        <v>18516</v>
      </c>
      <c r="J11280" t="s">
        <v>18516</v>
      </c>
      <c r="K11280" t="s">
        <v>29707</v>
      </c>
      <c r="L11280" t="s">
        <v>18516</v>
      </c>
      <c r="M11280" t="s">
        <v>18516</v>
      </c>
    </row>
    <row r="11281" spans="1:13" ht="13.5">
      <c r="A11281" t="s">
        <v>10505</v>
      </c>
      <c r="B11281" t="s">
        <v>46002</v>
      </c>
      <c r="C11281" t="s">
        <v>33244</v>
      </c>
      <c r="D11281" t="s">
        <v>33245</v>
      </c>
      <c r="E11281" t="s">
        <v>18516</v>
      </c>
      <c r="F11281" t="s">
        <v>18516</v>
      </c>
      <c r="G11281" t="s">
        <v>18516</v>
      </c>
      <c r="H11281" t="s">
        <v>18516</v>
      </c>
      <c r="I11281" t="s">
        <v>18516</v>
      </c>
      <c r="J11281" t="s">
        <v>18516</v>
      </c>
      <c r="K11281" t="s">
        <v>29707</v>
      </c>
      <c r="L11281" t="s">
        <v>18516</v>
      </c>
      <c r="M11281" t="s">
        <v>18516</v>
      </c>
    </row>
    <row r="11282" spans="1:13" ht="13.5">
      <c r="A11282" t="s">
        <v>10499</v>
      </c>
      <c r="B11282" t="s">
        <v>46003</v>
      </c>
      <c r="C11282" t="s">
        <v>33244</v>
      </c>
      <c r="D11282" t="s">
        <v>33245</v>
      </c>
      <c r="E11282" t="s">
        <v>18516</v>
      </c>
      <c r="F11282" t="s">
        <v>18516</v>
      </c>
      <c r="G11282" t="s">
        <v>18516</v>
      </c>
      <c r="H11282" t="s">
        <v>18516</v>
      </c>
      <c r="I11282" t="s">
        <v>18516</v>
      </c>
      <c r="J11282" t="s">
        <v>18516</v>
      </c>
      <c r="K11282" t="s">
        <v>29707</v>
      </c>
      <c r="L11282" t="s">
        <v>18516</v>
      </c>
      <c r="M11282" t="s">
        <v>18516</v>
      </c>
    </row>
    <row r="11283" spans="1:13" ht="13.5">
      <c r="A11283" t="s">
        <v>10502</v>
      </c>
      <c r="B11283" t="s">
        <v>46004</v>
      </c>
      <c r="C11283" t="s">
        <v>33244</v>
      </c>
      <c r="D11283" t="s">
        <v>33245</v>
      </c>
      <c r="E11283" t="s">
        <v>18516</v>
      </c>
      <c r="F11283" t="s">
        <v>18516</v>
      </c>
      <c r="G11283" t="s">
        <v>18516</v>
      </c>
      <c r="H11283" t="s">
        <v>18516</v>
      </c>
      <c r="I11283" t="s">
        <v>18516</v>
      </c>
      <c r="J11283" t="s">
        <v>18516</v>
      </c>
      <c r="K11283" t="s">
        <v>29707</v>
      </c>
      <c r="L11283" t="s">
        <v>18516</v>
      </c>
      <c r="M11283" t="s">
        <v>18516</v>
      </c>
    </row>
    <row r="11284" spans="1:13" ht="13.5">
      <c r="A11284" t="s">
        <v>10317</v>
      </c>
      <c r="B11284" t="s">
        <v>46005</v>
      </c>
      <c r="C11284" t="s">
        <v>36273</v>
      </c>
      <c r="D11284" t="s">
        <v>36274</v>
      </c>
      <c r="E11284" s="164">
        <v>159</v>
      </c>
      <c r="F11284" s="164">
        <v>159</v>
      </c>
      <c r="G11284" t="s">
        <v>18516</v>
      </c>
      <c r="H11284" t="s">
        <v>18516</v>
      </c>
      <c r="I11284" s="164">
        <v>49.24</v>
      </c>
      <c r="J11284" s="164">
        <v>208.24</v>
      </c>
      <c r="K11284">
        <v>0</v>
      </c>
      <c r="L11284" t="s">
        <v>18516</v>
      </c>
      <c r="M11284" t="s">
        <v>18516</v>
      </c>
    </row>
    <row r="11285" spans="1:13" ht="13.5">
      <c r="A11285" t="s">
        <v>10314</v>
      </c>
      <c r="B11285" t="s">
        <v>46005</v>
      </c>
      <c r="C11285" t="s">
        <v>36273</v>
      </c>
      <c r="D11285" t="s">
        <v>36274</v>
      </c>
      <c r="E11285" s="164">
        <v>159</v>
      </c>
      <c r="F11285" s="164">
        <v>159</v>
      </c>
      <c r="G11285" t="s">
        <v>18516</v>
      </c>
      <c r="H11285" t="s">
        <v>18516</v>
      </c>
      <c r="I11285" s="164">
        <v>49.24</v>
      </c>
      <c r="J11285" s="164">
        <v>208.24</v>
      </c>
      <c r="K11285">
        <v>18</v>
      </c>
      <c r="L11285" t="s">
        <v>18516</v>
      </c>
      <c r="M11285" t="s">
        <v>18516</v>
      </c>
    </row>
    <row r="11286" spans="1:13" ht="13.5">
      <c r="A11286" t="s">
        <v>46006</v>
      </c>
      <c r="B11286" t="s">
        <v>46007</v>
      </c>
      <c r="C11286" t="s">
        <v>29513</v>
      </c>
      <c r="D11286" t="s">
        <v>29514</v>
      </c>
      <c r="E11286" t="s">
        <v>18516</v>
      </c>
      <c r="F11286" t="s">
        <v>18516</v>
      </c>
      <c r="G11286" t="s">
        <v>18516</v>
      </c>
      <c r="H11286" t="s">
        <v>18516</v>
      </c>
      <c r="I11286" t="s">
        <v>18516</v>
      </c>
      <c r="J11286" t="s">
        <v>18516</v>
      </c>
      <c r="K11286" t="s">
        <v>29707</v>
      </c>
      <c r="L11286" t="s">
        <v>18516</v>
      </c>
      <c r="M11286" t="s">
        <v>18516</v>
      </c>
    </row>
    <row r="11287" spans="1:13" ht="13.5">
      <c r="A11287" t="s">
        <v>46008</v>
      </c>
      <c r="B11287" t="s">
        <v>46009</v>
      </c>
      <c r="C11287" t="s">
        <v>29513</v>
      </c>
      <c r="D11287" t="s">
        <v>29514</v>
      </c>
      <c r="E11287" t="s">
        <v>18516</v>
      </c>
      <c r="F11287" t="s">
        <v>18516</v>
      </c>
      <c r="G11287" t="s">
        <v>18516</v>
      </c>
      <c r="H11287" t="s">
        <v>18516</v>
      </c>
      <c r="I11287" t="s">
        <v>18516</v>
      </c>
      <c r="J11287" t="s">
        <v>18516</v>
      </c>
      <c r="K11287" t="s">
        <v>29707</v>
      </c>
      <c r="L11287" t="s">
        <v>18516</v>
      </c>
      <c r="M11287" t="s">
        <v>18516</v>
      </c>
    </row>
    <row r="11288" spans="1:13" ht="13.5">
      <c r="A11288" t="s">
        <v>10308</v>
      </c>
      <c r="B11288" t="s">
        <v>46010</v>
      </c>
      <c r="C11288" t="s">
        <v>35407</v>
      </c>
      <c r="D11288" t="s">
        <v>35408</v>
      </c>
      <c r="E11288" t="s">
        <v>18516</v>
      </c>
      <c r="F11288" t="s">
        <v>18516</v>
      </c>
      <c r="G11288" t="s">
        <v>18516</v>
      </c>
      <c r="H11288" t="s">
        <v>18516</v>
      </c>
      <c r="I11288" t="s">
        <v>18516</v>
      </c>
      <c r="J11288" t="s">
        <v>18516</v>
      </c>
      <c r="K11288" t="s">
        <v>29707</v>
      </c>
      <c r="L11288" t="s">
        <v>18516</v>
      </c>
      <c r="M11288" t="s">
        <v>18516</v>
      </c>
    </row>
    <row r="11289" spans="1:13" ht="13.5">
      <c r="A11289" t="s">
        <v>10311</v>
      </c>
      <c r="B11289" t="s">
        <v>46011</v>
      </c>
      <c r="C11289" t="s">
        <v>35407</v>
      </c>
      <c r="D11289" t="s">
        <v>35408</v>
      </c>
      <c r="E11289" t="s">
        <v>18516</v>
      </c>
      <c r="F11289" t="s">
        <v>18516</v>
      </c>
      <c r="G11289" t="s">
        <v>18516</v>
      </c>
      <c r="H11289" t="s">
        <v>18516</v>
      </c>
      <c r="I11289" t="s">
        <v>18516</v>
      </c>
      <c r="J11289" t="s">
        <v>18516</v>
      </c>
      <c r="K11289" t="s">
        <v>29707</v>
      </c>
      <c r="L11289" t="s">
        <v>18516</v>
      </c>
      <c r="M11289" t="s">
        <v>18516</v>
      </c>
    </row>
    <row r="11290" spans="1:13" ht="13.5">
      <c r="A11290" t="s">
        <v>10305</v>
      </c>
      <c r="B11290" t="s">
        <v>46012</v>
      </c>
      <c r="C11290" t="s">
        <v>35407</v>
      </c>
      <c r="D11290" t="s">
        <v>35408</v>
      </c>
      <c r="E11290" t="s">
        <v>18516</v>
      </c>
      <c r="F11290" t="s">
        <v>18516</v>
      </c>
      <c r="G11290" t="s">
        <v>18516</v>
      </c>
      <c r="H11290" t="s">
        <v>18516</v>
      </c>
      <c r="I11290" t="s">
        <v>18516</v>
      </c>
      <c r="J11290" t="s">
        <v>18516</v>
      </c>
      <c r="K11290" t="s">
        <v>29707</v>
      </c>
      <c r="L11290" t="s">
        <v>18516</v>
      </c>
      <c r="M11290" t="s">
        <v>18516</v>
      </c>
    </row>
    <row r="11291" spans="1:13" ht="13.5">
      <c r="A11291" t="s">
        <v>10296</v>
      </c>
      <c r="B11291" t="s">
        <v>46013</v>
      </c>
      <c r="C11291" t="s">
        <v>35407</v>
      </c>
      <c r="D11291" t="s">
        <v>35408</v>
      </c>
      <c r="E11291" s="164">
        <v>129</v>
      </c>
      <c r="F11291" s="164">
        <v>129</v>
      </c>
      <c r="G11291" t="s">
        <v>18516</v>
      </c>
      <c r="H11291" t="s">
        <v>18516</v>
      </c>
      <c r="I11291" s="164">
        <v>47.91</v>
      </c>
      <c r="J11291" s="164">
        <v>176.91</v>
      </c>
      <c r="K11291">
        <v>1</v>
      </c>
      <c r="L11291" t="s">
        <v>18516</v>
      </c>
      <c r="M11291" t="s">
        <v>18516</v>
      </c>
    </row>
    <row r="11292" spans="1:13" ht="13.5">
      <c r="A11292" t="s">
        <v>10302</v>
      </c>
      <c r="B11292" t="s">
        <v>46014</v>
      </c>
      <c r="C11292" t="s">
        <v>35407</v>
      </c>
      <c r="D11292" t="s">
        <v>35408</v>
      </c>
      <c r="E11292" s="164">
        <v>129</v>
      </c>
      <c r="F11292" s="164">
        <v>129</v>
      </c>
      <c r="G11292" t="s">
        <v>18516</v>
      </c>
      <c r="H11292" t="s">
        <v>18516</v>
      </c>
      <c r="I11292" s="164">
        <v>47.91</v>
      </c>
      <c r="J11292" s="164">
        <v>176.91</v>
      </c>
      <c r="K11292">
        <v>5</v>
      </c>
      <c r="L11292" t="s">
        <v>18516</v>
      </c>
      <c r="M11292" t="s">
        <v>18516</v>
      </c>
    </row>
    <row r="11293" spans="1:13" ht="13.5">
      <c r="A11293" t="s">
        <v>10299</v>
      </c>
      <c r="B11293" t="s">
        <v>46015</v>
      </c>
      <c r="C11293" t="s">
        <v>35407</v>
      </c>
      <c r="D11293" t="s">
        <v>35408</v>
      </c>
      <c r="E11293" t="s">
        <v>18516</v>
      </c>
      <c r="F11293" t="s">
        <v>18516</v>
      </c>
      <c r="G11293" t="s">
        <v>18516</v>
      </c>
      <c r="H11293" t="s">
        <v>18516</v>
      </c>
      <c r="I11293" t="s">
        <v>18516</v>
      </c>
      <c r="J11293" t="s">
        <v>18516</v>
      </c>
      <c r="K11293" t="s">
        <v>29707</v>
      </c>
      <c r="L11293" t="s">
        <v>18516</v>
      </c>
      <c r="M11293" t="s">
        <v>18516</v>
      </c>
    </row>
    <row r="11294" spans="1:13" ht="13.5">
      <c r="A11294" t="s">
        <v>10293</v>
      </c>
      <c r="B11294" t="s">
        <v>46016</v>
      </c>
      <c r="C11294" t="s">
        <v>35407</v>
      </c>
      <c r="D11294" t="s">
        <v>35408</v>
      </c>
      <c r="E11294" s="164">
        <v>75</v>
      </c>
      <c r="F11294" s="164">
        <v>75</v>
      </c>
      <c r="G11294" t="s">
        <v>18516</v>
      </c>
      <c r="H11294" t="s">
        <v>18516</v>
      </c>
      <c r="I11294" s="164">
        <v>45.51</v>
      </c>
      <c r="J11294" s="164">
        <v>120.51</v>
      </c>
      <c r="K11294">
        <v>0</v>
      </c>
      <c r="L11294" t="s">
        <v>18516</v>
      </c>
      <c r="M11294" t="s">
        <v>18516</v>
      </c>
    </row>
    <row r="11295" spans="1:13" ht="13.5">
      <c r="A11295" t="s">
        <v>10290</v>
      </c>
      <c r="B11295" t="s">
        <v>46017</v>
      </c>
      <c r="C11295" t="s">
        <v>35407</v>
      </c>
      <c r="D11295" t="s">
        <v>35408</v>
      </c>
      <c r="E11295" t="s">
        <v>18516</v>
      </c>
      <c r="F11295" t="s">
        <v>18516</v>
      </c>
      <c r="G11295" t="s">
        <v>18516</v>
      </c>
      <c r="H11295" t="s">
        <v>18516</v>
      </c>
      <c r="I11295" t="s">
        <v>18516</v>
      </c>
      <c r="J11295" t="s">
        <v>18516</v>
      </c>
      <c r="K11295" t="s">
        <v>29707</v>
      </c>
      <c r="L11295" t="s">
        <v>18516</v>
      </c>
      <c r="M11295" t="s">
        <v>18516</v>
      </c>
    </row>
    <row r="11296" spans="1:13" ht="13.5">
      <c r="A11296" t="s">
        <v>10287</v>
      </c>
      <c r="B11296" t="s">
        <v>46018</v>
      </c>
      <c r="C11296" t="s">
        <v>35407</v>
      </c>
      <c r="D11296" t="s">
        <v>35408</v>
      </c>
      <c r="E11296" t="s">
        <v>18516</v>
      </c>
      <c r="F11296" t="s">
        <v>18516</v>
      </c>
      <c r="G11296" t="s">
        <v>18516</v>
      </c>
      <c r="H11296" t="s">
        <v>18516</v>
      </c>
      <c r="I11296" t="s">
        <v>18516</v>
      </c>
      <c r="J11296" t="s">
        <v>18516</v>
      </c>
      <c r="K11296" t="s">
        <v>29707</v>
      </c>
      <c r="L11296" t="s">
        <v>18516</v>
      </c>
      <c r="M11296" t="s">
        <v>18516</v>
      </c>
    </row>
    <row r="11297" spans="1:13" ht="13.5">
      <c r="A11297" t="s">
        <v>10949</v>
      </c>
      <c r="B11297" t="s">
        <v>46019</v>
      </c>
      <c r="C11297" t="s">
        <v>33244</v>
      </c>
      <c r="D11297" t="s">
        <v>33245</v>
      </c>
      <c r="E11297" t="s">
        <v>18516</v>
      </c>
      <c r="F11297" t="s">
        <v>18516</v>
      </c>
      <c r="G11297" t="s">
        <v>18516</v>
      </c>
      <c r="H11297" t="s">
        <v>18516</v>
      </c>
      <c r="I11297" t="s">
        <v>18516</v>
      </c>
      <c r="J11297" t="s">
        <v>18516</v>
      </c>
      <c r="K11297" t="s">
        <v>29707</v>
      </c>
      <c r="L11297" t="s">
        <v>18516</v>
      </c>
      <c r="M11297" t="s">
        <v>18516</v>
      </c>
    </row>
    <row r="11298" spans="1:13" ht="13.5">
      <c r="A11298" t="s">
        <v>10952</v>
      </c>
      <c r="B11298" t="s">
        <v>46020</v>
      </c>
      <c r="C11298" t="s">
        <v>33244</v>
      </c>
      <c r="D11298" t="s">
        <v>33245</v>
      </c>
      <c r="E11298" t="s">
        <v>18516</v>
      </c>
      <c r="F11298" t="s">
        <v>18516</v>
      </c>
      <c r="G11298" t="s">
        <v>18516</v>
      </c>
      <c r="H11298" t="s">
        <v>18516</v>
      </c>
      <c r="I11298" t="s">
        <v>18516</v>
      </c>
      <c r="J11298" t="s">
        <v>18516</v>
      </c>
      <c r="K11298" t="s">
        <v>29707</v>
      </c>
      <c r="L11298" t="s">
        <v>18516</v>
      </c>
      <c r="M11298" t="s">
        <v>18516</v>
      </c>
    </row>
    <row r="11299" spans="1:13" ht="13.5">
      <c r="A11299" t="s">
        <v>10946</v>
      </c>
      <c r="B11299" t="s">
        <v>46021</v>
      </c>
      <c r="C11299" t="s">
        <v>33244</v>
      </c>
      <c r="D11299" t="s">
        <v>33245</v>
      </c>
      <c r="E11299" t="s">
        <v>18516</v>
      </c>
      <c r="F11299" t="s">
        <v>18516</v>
      </c>
      <c r="G11299" t="s">
        <v>18516</v>
      </c>
      <c r="H11299" t="s">
        <v>18516</v>
      </c>
      <c r="I11299" t="s">
        <v>18516</v>
      </c>
      <c r="J11299" t="s">
        <v>18516</v>
      </c>
      <c r="K11299" t="s">
        <v>29707</v>
      </c>
      <c r="L11299" t="s">
        <v>18516</v>
      </c>
      <c r="M11299" t="s">
        <v>18516</v>
      </c>
    </row>
    <row r="11300" spans="1:13" ht="13.5">
      <c r="A11300" t="s">
        <v>10940</v>
      </c>
      <c r="B11300" t="s">
        <v>46022</v>
      </c>
      <c r="C11300" t="s">
        <v>33244</v>
      </c>
      <c r="D11300" t="s">
        <v>33245</v>
      </c>
      <c r="E11300" t="s">
        <v>18516</v>
      </c>
      <c r="F11300" t="s">
        <v>18516</v>
      </c>
      <c r="G11300" t="s">
        <v>18516</v>
      </c>
      <c r="H11300" t="s">
        <v>18516</v>
      </c>
      <c r="I11300" t="s">
        <v>18516</v>
      </c>
      <c r="J11300" t="s">
        <v>18516</v>
      </c>
      <c r="K11300" t="s">
        <v>29707</v>
      </c>
      <c r="L11300" t="s">
        <v>18516</v>
      </c>
      <c r="M11300" t="s">
        <v>18516</v>
      </c>
    </row>
    <row r="11301" spans="1:13" ht="13.5">
      <c r="A11301" t="s">
        <v>10943</v>
      </c>
      <c r="B11301" t="s">
        <v>46023</v>
      </c>
      <c r="C11301" t="s">
        <v>33244</v>
      </c>
      <c r="D11301" t="s">
        <v>33245</v>
      </c>
      <c r="E11301" t="s">
        <v>18516</v>
      </c>
      <c r="F11301" t="s">
        <v>18516</v>
      </c>
      <c r="G11301" t="s">
        <v>18516</v>
      </c>
      <c r="H11301" t="s">
        <v>18516</v>
      </c>
      <c r="I11301" t="s">
        <v>18516</v>
      </c>
      <c r="J11301" t="s">
        <v>18516</v>
      </c>
      <c r="K11301" t="s">
        <v>29707</v>
      </c>
      <c r="L11301" t="s">
        <v>18516</v>
      </c>
      <c r="M11301" t="s">
        <v>18516</v>
      </c>
    </row>
    <row r="11302" spans="1:13" ht="13.5">
      <c r="A11302" t="s">
        <v>10955</v>
      </c>
      <c r="B11302" t="s">
        <v>46024</v>
      </c>
      <c r="C11302" t="s">
        <v>33244</v>
      </c>
      <c r="D11302" t="s">
        <v>33245</v>
      </c>
      <c r="E11302" t="s">
        <v>18516</v>
      </c>
      <c r="F11302" t="s">
        <v>18516</v>
      </c>
      <c r="G11302" t="s">
        <v>18516</v>
      </c>
      <c r="H11302" t="s">
        <v>18516</v>
      </c>
      <c r="I11302" t="s">
        <v>18516</v>
      </c>
      <c r="J11302" t="s">
        <v>18516</v>
      </c>
      <c r="K11302" t="s">
        <v>29707</v>
      </c>
      <c r="L11302" t="s">
        <v>18516</v>
      </c>
      <c r="M11302" t="s">
        <v>18516</v>
      </c>
    </row>
    <row r="11303" spans="1:13" ht="13.5">
      <c r="A11303" t="s">
        <v>46025</v>
      </c>
      <c r="B11303" t="s">
        <v>46026</v>
      </c>
      <c r="C11303" t="s">
        <v>34564</v>
      </c>
      <c r="D11303" t="s">
        <v>34565</v>
      </c>
      <c r="E11303" s="164">
        <v>112</v>
      </c>
      <c r="F11303" s="164">
        <v>112</v>
      </c>
      <c r="G11303" t="s">
        <v>18516</v>
      </c>
      <c r="H11303" t="s">
        <v>18516</v>
      </c>
      <c r="I11303" s="164">
        <v>46.77</v>
      </c>
      <c r="J11303" s="164">
        <v>158.77</v>
      </c>
      <c r="K11303">
        <v>0</v>
      </c>
      <c r="L11303" t="s">
        <v>18516</v>
      </c>
      <c r="M11303" t="s">
        <v>18516</v>
      </c>
    </row>
    <row r="11304" spans="1:13" ht="13.5">
      <c r="A11304" t="s">
        <v>46027</v>
      </c>
      <c r="B11304" t="s">
        <v>46028</v>
      </c>
      <c r="C11304" t="s">
        <v>34564</v>
      </c>
      <c r="D11304" t="s">
        <v>34565</v>
      </c>
      <c r="E11304" t="s">
        <v>18516</v>
      </c>
      <c r="F11304" t="s">
        <v>18516</v>
      </c>
      <c r="G11304" t="s">
        <v>18516</v>
      </c>
      <c r="H11304" t="s">
        <v>18516</v>
      </c>
      <c r="I11304" t="s">
        <v>18516</v>
      </c>
      <c r="J11304" t="s">
        <v>18516</v>
      </c>
      <c r="K11304" t="s">
        <v>29707</v>
      </c>
      <c r="L11304" t="s">
        <v>18516</v>
      </c>
      <c r="M11304" t="s">
        <v>18516</v>
      </c>
    </row>
    <row r="11305" spans="1:13" ht="13.5">
      <c r="A11305" t="s">
        <v>12271</v>
      </c>
      <c r="B11305" t="s">
        <v>46029</v>
      </c>
      <c r="C11305" t="s">
        <v>35787</v>
      </c>
      <c r="D11305" t="s">
        <v>35788</v>
      </c>
      <c r="E11305" t="s">
        <v>18516</v>
      </c>
      <c r="F11305" t="s">
        <v>18516</v>
      </c>
      <c r="G11305" t="s">
        <v>18516</v>
      </c>
      <c r="H11305" t="s">
        <v>18516</v>
      </c>
      <c r="I11305" t="s">
        <v>18516</v>
      </c>
      <c r="J11305" t="s">
        <v>18516</v>
      </c>
      <c r="K11305" t="s">
        <v>29707</v>
      </c>
      <c r="L11305" t="s">
        <v>18516</v>
      </c>
      <c r="M11305" t="s">
        <v>18516</v>
      </c>
    </row>
    <row r="11306" spans="1:13" ht="13.5">
      <c r="A11306" t="s">
        <v>12274</v>
      </c>
      <c r="B11306" t="s">
        <v>46030</v>
      </c>
      <c r="C11306" t="s">
        <v>35787</v>
      </c>
      <c r="D11306" t="s">
        <v>35788</v>
      </c>
      <c r="E11306" t="s">
        <v>18516</v>
      </c>
      <c r="F11306" t="s">
        <v>18516</v>
      </c>
      <c r="G11306" t="s">
        <v>18516</v>
      </c>
      <c r="H11306" t="s">
        <v>18516</v>
      </c>
      <c r="I11306" t="s">
        <v>18516</v>
      </c>
      <c r="J11306" t="s">
        <v>18516</v>
      </c>
      <c r="K11306" t="s">
        <v>29707</v>
      </c>
      <c r="L11306" t="s">
        <v>18516</v>
      </c>
      <c r="M11306" t="s">
        <v>18516</v>
      </c>
    </row>
    <row r="11307" spans="1:13" ht="13.5">
      <c r="A11307" t="s">
        <v>12265</v>
      </c>
      <c r="B11307" t="s">
        <v>46029</v>
      </c>
      <c r="C11307" t="s">
        <v>35787</v>
      </c>
      <c r="D11307" t="s">
        <v>35788</v>
      </c>
      <c r="E11307" t="s">
        <v>18516</v>
      </c>
      <c r="F11307" t="s">
        <v>18516</v>
      </c>
      <c r="G11307" t="s">
        <v>18516</v>
      </c>
      <c r="H11307" t="s">
        <v>18516</v>
      </c>
      <c r="I11307" t="s">
        <v>18516</v>
      </c>
      <c r="J11307" t="s">
        <v>18516</v>
      </c>
      <c r="K11307" t="s">
        <v>29707</v>
      </c>
      <c r="L11307" t="s">
        <v>18516</v>
      </c>
      <c r="M11307" t="s">
        <v>18516</v>
      </c>
    </row>
    <row r="11308" spans="1:13" ht="13.5">
      <c r="A11308" t="s">
        <v>12268</v>
      </c>
      <c r="B11308" t="s">
        <v>46030</v>
      </c>
      <c r="C11308" t="s">
        <v>35787</v>
      </c>
      <c r="D11308" t="s">
        <v>35788</v>
      </c>
      <c r="E11308" t="s">
        <v>18516</v>
      </c>
      <c r="F11308" t="s">
        <v>18516</v>
      </c>
      <c r="G11308" t="s">
        <v>18516</v>
      </c>
      <c r="H11308" t="s">
        <v>18516</v>
      </c>
      <c r="I11308" t="s">
        <v>18516</v>
      </c>
      <c r="J11308" t="s">
        <v>18516</v>
      </c>
      <c r="K11308" t="s">
        <v>29707</v>
      </c>
      <c r="L11308" t="s">
        <v>18516</v>
      </c>
      <c r="M11308" t="s">
        <v>18516</v>
      </c>
    </row>
    <row r="11309" spans="1:13" ht="13.5">
      <c r="A11309" t="s">
        <v>10524</v>
      </c>
      <c r="B11309" t="s">
        <v>46031</v>
      </c>
      <c r="C11309" t="s">
        <v>30226</v>
      </c>
      <c r="D11309" t="s">
        <v>30227</v>
      </c>
      <c r="E11309" t="s">
        <v>18516</v>
      </c>
      <c r="F11309" t="s">
        <v>18516</v>
      </c>
      <c r="G11309" t="s">
        <v>18516</v>
      </c>
      <c r="H11309" t="s">
        <v>18516</v>
      </c>
      <c r="I11309" t="s">
        <v>18516</v>
      </c>
      <c r="J11309" t="s">
        <v>18516</v>
      </c>
      <c r="K11309" t="s">
        <v>29707</v>
      </c>
      <c r="L11309" t="s">
        <v>18516</v>
      </c>
      <c r="M11309" t="s">
        <v>18516</v>
      </c>
    </row>
    <row r="11310" spans="1:13" ht="13.5">
      <c r="A11310" t="s">
        <v>12280</v>
      </c>
      <c r="B11310" t="s">
        <v>35786</v>
      </c>
      <c r="C11310" t="s">
        <v>35787</v>
      </c>
      <c r="D11310" t="s">
        <v>35788</v>
      </c>
      <c r="E11310" t="s">
        <v>18516</v>
      </c>
      <c r="F11310" t="s">
        <v>18516</v>
      </c>
      <c r="G11310" t="s">
        <v>18516</v>
      </c>
      <c r="H11310" t="s">
        <v>18516</v>
      </c>
      <c r="I11310" t="s">
        <v>18516</v>
      </c>
      <c r="J11310" t="s">
        <v>18516</v>
      </c>
      <c r="K11310" t="s">
        <v>29707</v>
      </c>
      <c r="L11310" t="s">
        <v>18516</v>
      </c>
      <c r="M11310" t="s">
        <v>18516</v>
      </c>
    </row>
    <row r="11311" spans="1:13" ht="13.5">
      <c r="A11311" t="s">
        <v>12277</v>
      </c>
      <c r="B11311" t="s">
        <v>35786</v>
      </c>
      <c r="C11311" t="s">
        <v>35787</v>
      </c>
      <c r="D11311" t="s">
        <v>35788</v>
      </c>
      <c r="E11311" t="s">
        <v>18516</v>
      </c>
      <c r="F11311" t="s">
        <v>18516</v>
      </c>
      <c r="G11311" t="s">
        <v>18516</v>
      </c>
      <c r="H11311" t="s">
        <v>18516</v>
      </c>
      <c r="I11311" t="s">
        <v>18516</v>
      </c>
      <c r="J11311" t="s">
        <v>18516</v>
      </c>
      <c r="K11311" t="s">
        <v>29707</v>
      </c>
      <c r="L11311" t="s">
        <v>18516</v>
      </c>
      <c r="M11311" t="s">
        <v>18516</v>
      </c>
    </row>
    <row r="11312" spans="1:13" ht="13.5">
      <c r="A11312" t="s">
        <v>46032</v>
      </c>
      <c r="B11312" t="s">
        <v>46033</v>
      </c>
      <c r="C11312" t="s">
        <v>35787</v>
      </c>
      <c r="D11312" t="s">
        <v>35788</v>
      </c>
      <c r="E11312" t="s">
        <v>18516</v>
      </c>
      <c r="F11312" t="s">
        <v>18516</v>
      </c>
      <c r="G11312" t="s">
        <v>18516</v>
      </c>
      <c r="H11312" t="s">
        <v>18516</v>
      </c>
      <c r="I11312" t="s">
        <v>18516</v>
      </c>
      <c r="J11312" t="s">
        <v>18516</v>
      </c>
      <c r="K11312" t="s">
        <v>29707</v>
      </c>
      <c r="L11312" t="s">
        <v>18516</v>
      </c>
      <c r="M11312" t="s">
        <v>18516</v>
      </c>
    </row>
    <row r="11313" spans="1:13" ht="13.5">
      <c r="A11313" t="s">
        <v>46034</v>
      </c>
      <c r="B11313" t="s">
        <v>46033</v>
      </c>
      <c r="C11313" t="s">
        <v>35787</v>
      </c>
      <c r="D11313" t="s">
        <v>35788</v>
      </c>
      <c r="E11313" t="s">
        <v>18516</v>
      </c>
      <c r="F11313" t="s">
        <v>18516</v>
      </c>
      <c r="G11313" t="s">
        <v>18516</v>
      </c>
      <c r="H11313" t="s">
        <v>18516</v>
      </c>
      <c r="I11313" t="s">
        <v>18516</v>
      </c>
      <c r="J11313" t="s">
        <v>18516</v>
      </c>
      <c r="K11313" t="s">
        <v>29707</v>
      </c>
      <c r="L11313" t="s">
        <v>18516</v>
      </c>
      <c r="M11313" t="s">
        <v>18516</v>
      </c>
    </row>
    <row r="11314" spans="1:13" ht="13.5">
      <c r="A11314" t="s">
        <v>10521</v>
      </c>
      <c r="B11314" t="s">
        <v>46035</v>
      </c>
      <c r="C11314" t="s">
        <v>30226</v>
      </c>
      <c r="D11314" t="s">
        <v>30227</v>
      </c>
      <c r="E11314" t="s">
        <v>18516</v>
      </c>
      <c r="F11314" t="s">
        <v>18516</v>
      </c>
      <c r="G11314" t="s">
        <v>18516</v>
      </c>
      <c r="H11314" t="s">
        <v>18516</v>
      </c>
      <c r="I11314" t="s">
        <v>18516</v>
      </c>
      <c r="J11314" t="s">
        <v>18516</v>
      </c>
      <c r="K11314" t="s">
        <v>29707</v>
      </c>
      <c r="L11314" t="s">
        <v>18516</v>
      </c>
      <c r="M11314" t="s">
        <v>18516</v>
      </c>
    </row>
    <row r="11315" spans="1:13" ht="13.5">
      <c r="A11315" t="s">
        <v>10533</v>
      </c>
      <c r="B11315" t="s">
        <v>46036</v>
      </c>
      <c r="C11315" t="s">
        <v>29804</v>
      </c>
      <c r="D11315" t="s">
        <v>29805</v>
      </c>
      <c r="E11315" s="164">
        <v>240</v>
      </c>
      <c r="F11315" s="164">
        <v>205</v>
      </c>
      <c r="G11315" s="165">
        <v>0.85</v>
      </c>
      <c r="H11315" t="s">
        <v>18516</v>
      </c>
      <c r="I11315" s="164">
        <v>49.24</v>
      </c>
      <c r="J11315" s="164">
        <v>254.24</v>
      </c>
      <c r="K11315">
        <v>9</v>
      </c>
      <c r="L11315" t="s">
        <v>29815</v>
      </c>
      <c r="M11315" t="s">
        <v>30982</v>
      </c>
    </row>
    <row r="11316" spans="1:13" ht="13.5">
      <c r="A11316" t="s">
        <v>10527</v>
      </c>
      <c r="B11316" t="s">
        <v>46037</v>
      </c>
      <c r="C11316" t="s">
        <v>29804</v>
      </c>
      <c r="D11316" t="s">
        <v>29805</v>
      </c>
      <c r="E11316" s="164">
        <v>240</v>
      </c>
      <c r="F11316" s="164">
        <v>205</v>
      </c>
      <c r="G11316" s="165">
        <v>0.85</v>
      </c>
      <c r="H11316" t="s">
        <v>18516</v>
      </c>
      <c r="I11316" s="164">
        <v>49.24</v>
      </c>
      <c r="J11316" s="164">
        <v>254.24</v>
      </c>
      <c r="K11316">
        <v>21</v>
      </c>
      <c r="L11316" t="s">
        <v>29455</v>
      </c>
      <c r="M11316" t="s">
        <v>30982</v>
      </c>
    </row>
    <row r="11317" spans="1:13" ht="13.5">
      <c r="A11317" t="s">
        <v>10542</v>
      </c>
      <c r="B11317" t="s">
        <v>46038</v>
      </c>
      <c r="C11317" t="s">
        <v>29804</v>
      </c>
      <c r="D11317" t="s">
        <v>29805</v>
      </c>
      <c r="E11317" s="164">
        <v>240</v>
      </c>
      <c r="F11317" s="164">
        <v>205</v>
      </c>
      <c r="G11317" s="165">
        <v>0.85</v>
      </c>
      <c r="H11317" t="s">
        <v>18516</v>
      </c>
      <c r="I11317" s="164">
        <v>49.24</v>
      </c>
      <c r="J11317" s="164">
        <v>254.24</v>
      </c>
      <c r="K11317">
        <v>158</v>
      </c>
      <c r="L11317" t="s">
        <v>29439</v>
      </c>
      <c r="M11317" t="s">
        <v>29416</v>
      </c>
    </row>
    <row r="11318" spans="1:13" ht="13.5">
      <c r="A11318" t="s">
        <v>10545</v>
      </c>
      <c r="B11318" t="s">
        <v>46039</v>
      </c>
      <c r="C11318" t="s">
        <v>29804</v>
      </c>
      <c r="D11318" t="s">
        <v>29805</v>
      </c>
      <c r="E11318" s="164">
        <v>240</v>
      </c>
      <c r="F11318" s="164">
        <v>205</v>
      </c>
      <c r="G11318" s="165">
        <v>0.85</v>
      </c>
      <c r="H11318" t="s">
        <v>18516</v>
      </c>
      <c r="I11318" s="164">
        <v>49.24</v>
      </c>
      <c r="J11318" s="164">
        <v>254.24</v>
      </c>
      <c r="K11318">
        <v>59</v>
      </c>
      <c r="L11318" t="s">
        <v>29410</v>
      </c>
      <c r="M11318" t="s">
        <v>29416</v>
      </c>
    </row>
    <row r="11319" spans="1:13" ht="13.5">
      <c r="A11319" t="s">
        <v>10548</v>
      </c>
      <c r="B11319" t="s">
        <v>46040</v>
      </c>
      <c r="C11319" t="s">
        <v>29804</v>
      </c>
      <c r="D11319" t="s">
        <v>29805</v>
      </c>
      <c r="E11319" s="164">
        <v>230</v>
      </c>
      <c r="F11319" s="164">
        <v>190</v>
      </c>
      <c r="G11319" s="165">
        <v>0.82</v>
      </c>
      <c r="H11319" t="s">
        <v>18516</v>
      </c>
      <c r="I11319" s="164">
        <v>38.3</v>
      </c>
      <c r="J11319" s="164">
        <v>228.3</v>
      </c>
      <c r="K11319">
        <v>16</v>
      </c>
      <c r="L11319" t="s">
        <v>29455</v>
      </c>
      <c r="M11319" t="s">
        <v>30982</v>
      </c>
    </row>
    <row r="11320" spans="1:13" ht="13.5">
      <c r="A11320" t="s">
        <v>10539</v>
      </c>
      <c r="B11320" t="s">
        <v>46041</v>
      </c>
      <c r="C11320" t="s">
        <v>29804</v>
      </c>
      <c r="D11320" t="s">
        <v>29805</v>
      </c>
      <c r="E11320" s="164">
        <v>225</v>
      </c>
      <c r="F11320" s="164">
        <v>190</v>
      </c>
      <c r="G11320" s="165">
        <v>0.84</v>
      </c>
      <c r="H11320" t="s">
        <v>18516</v>
      </c>
      <c r="I11320" s="164">
        <v>43.11</v>
      </c>
      <c r="J11320" s="164">
        <v>233.11</v>
      </c>
      <c r="K11320">
        <v>22</v>
      </c>
      <c r="L11320" t="s">
        <v>18516</v>
      </c>
      <c r="M11320" t="s">
        <v>18516</v>
      </c>
    </row>
    <row r="11321" spans="1:13" ht="13.5">
      <c r="A11321" t="s">
        <v>10536</v>
      </c>
      <c r="B11321" t="s">
        <v>46042</v>
      </c>
      <c r="C11321" t="s">
        <v>29804</v>
      </c>
      <c r="D11321" t="s">
        <v>29805</v>
      </c>
      <c r="E11321" t="s">
        <v>18516</v>
      </c>
      <c r="F11321" t="s">
        <v>18516</v>
      </c>
      <c r="G11321" t="s">
        <v>18516</v>
      </c>
      <c r="H11321" t="s">
        <v>18516</v>
      </c>
      <c r="I11321" t="s">
        <v>18516</v>
      </c>
      <c r="J11321" t="s">
        <v>18516</v>
      </c>
      <c r="K11321" t="s">
        <v>29707</v>
      </c>
      <c r="L11321" t="s">
        <v>18516</v>
      </c>
      <c r="M11321" t="s">
        <v>18516</v>
      </c>
    </row>
    <row r="11322" spans="1:13" ht="13.5">
      <c r="A11322" t="s">
        <v>10530</v>
      </c>
      <c r="B11322" t="s">
        <v>46043</v>
      </c>
      <c r="C11322" t="s">
        <v>29804</v>
      </c>
      <c r="D11322" t="s">
        <v>29805</v>
      </c>
      <c r="E11322" s="164">
        <v>170</v>
      </c>
      <c r="F11322" s="164">
        <v>150</v>
      </c>
      <c r="G11322" s="165">
        <v>0.88</v>
      </c>
      <c r="H11322" t="s">
        <v>18516</v>
      </c>
      <c r="I11322" s="164">
        <v>48.75</v>
      </c>
      <c r="J11322" s="164">
        <v>198.75</v>
      </c>
      <c r="K11322">
        <v>5</v>
      </c>
      <c r="L11322" t="s">
        <v>18516</v>
      </c>
      <c r="M11322" t="s">
        <v>18516</v>
      </c>
    </row>
    <row r="11323" spans="1:13" ht="13.5">
      <c r="A11323" t="s">
        <v>12289</v>
      </c>
      <c r="B11323" t="s">
        <v>35792</v>
      </c>
      <c r="C11323" t="s">
        <v>35787</v>
      </c>
      <c r="D11323" t="s">
        <v>35788</v>
      </c>
      <c r="E11323" t="s">
        <v>18516</v>
      </c>
      <c r="F11323" t="s">
        <v>18516</v>
      </c>
      <c r="G11323" t="s">
        <v>18516</v>
      </c>
      <c r="H11323" t="s">
        <v>18516</v>
      </c>
      <c r="I11323" t="s">
        <v>18516</v>
      </c>
      <c r="J11323" t="s">
        <v>18516</v>
      </c>
      <c r="K11323" t="s">
        <v>29707</v>
      </c>
      <c r="L11323" t="s">
        <v>18516</v>
      </c>
      <c r="M11323" t="s">
        <v>18516</v>
      </c>
    </row>
    <row r="11324" spans="1:13" ht="13.5">
      <c r="A11324" t="s">
        <v>12286</v>
      </c>
      <c r="B11324" t="s">
        <v>35790</v>
      </c>
      <c r="C11324" t="s">
        <v>35787</v>
      </c>
      <c r="D11324" t="s">
        <v>35788</v>
      </c>
      <c r="E11324" t="s">
        <v>18516</v>
      </c>
      <c r="F11324" t="s">
        <v>18516</v>
      </c>
      <c r="G11324" t="s">
        <v>18516</v>
      </c>
      <c r="H11324" t="s">
        <v>18516</v>
      </c>
      <c r="I11324" t="s">
        <v>18516</v>
      </c>
      <c r="J11324" t="s">
        <v>18516</v>
      </c>
      <c r="K11324" t="s">
        <v>29707</v>
      </c>
      <c r="L11324" t="s">
        <v>18516</v>
      </c>
      <c r="M11324" t="s">
        <v>18516</v>
      </c>
    </row>
    <row r="11325" spans="1:13" ht="13.5">
      <c r="A11325" t="s">
        <v>12283</v>
      </c>
      <c r="B11325" t="s">
        <v>35790</v>
      </c>
      <c r="C11325" t="s">
        <v>35787</v>
      </c>
      <c r="D11325" t="s">
        <v>35788</v>
      </c>
      <c r="E11325" t="s">
        <v>18516</v>
      </c>
      <c r="F11325" t="s">
        <v>18516</v>
      </c>
      <c r="G11325" t="s">
        <v>18516</v>
      </c>
      <c r="H11325" t="s">
        <v>18516</v>
      </c>
      <c r="I11325" t="s">
        <v>18516</v>
      </c>
      <c r="J11325" t="s">
        <v>18516</v>
      </c>
      <c r="K11325" t="s">
        <v>29707</v>
      </c>
      <c r="L11325" t="s">
        <v>18516</v>
      </c>
      <c r="M11325" t="s">
        <v>18516</v>
      </c>
    </row>
    <row r="11326" spans="1:13" ht="13.5">
      <c r="A11326" t="s">
        <v>12292</v>
      </c>
      <c r="B11326" t="s">
        <v>35792</v>
      </c>
      <c r="C11326" t="s">
        <v>35787</v>
      </c>
      <c r="D11326" t="s">
        <v>35788</v>
      </c>
      <c r="E11326" t="s">
        <v>18516</v>
      </c>
      <c r="F11326" t="s">
        <v>18516</v>
      </c>
      <c r="G11326" t="s">
        <v>18516</v>
      </c>
      <c r="H11326" t="s">
        <v>18516</v>
      </c>
      <c r="I11326" t="s">
        <v>18516</v>
      </c>
      <c r="J11326" t="s">
        <v>18516</v>
      </c>
      <c r="K11326" t="s">
        <v>29707</v>
      </c>
      <c r="L11326" t="s">
        <v>18516</v>
      </c>
      <c r="M11326" t="s">
        <v>18516</v>
      </c>
    </row>
    <row r="11327" spans="1:13" ht="13.5">
      <c r="A11327" t="s">
        <v>46044</v>
      </c>
      <c r="B11327" t="s">
        <v>46045</v>
      </c>
      <c r="C11327" t="s">
        <v>34769</v>
      </c>
      <c r="D11327" t="s">
        <v>34770</v>
      </c>
      <c r="E11327" t="s">
        <v>18516</v>
      </c>
      <c r="F11327" t="s">
        <v>18516</v>
      </c>
      <c r="G11327" t="s">
        <v>18516</v>
      </c>
      <c r="H11327" t="s">
        <v>18516</v>
      </c>
      <c r="I11327" t="s">
        <v>18516</v>
      </c>
      <c r="J11327" t="s">
        <v>18516</v>
      </c>
      <c r="K11327" t="s">
        <v>29707</v>
      </c>
      <c r="L11327" t="s">
        <v>18516</v>
      </c>
      <c r="M11327" t="s">
        <v>18516</v>
      </c>
    </row>
    <row r="11328" spans="1:13" ht="13.5">
      <c r="A11328" t="s">
        <v>46046</v>
      </c>
      <c r="B11328" t="s">
        <v>46045</v>
      </c>
      <c r="C11328" t="s">
        <v>34769</v>
      </c>
      <c r="D11328" t="s">
        <v>34770</v>
      </c>
      <c r="E11328" t="s">
        <v>18516</v>
      </c>
      <c r="F11328" t="s">
        <v>18516</v>
      </c>
      <c r="G11328" t="s">
        <v>18516</v>
      </c>
      <c r="H11328" t="s">
        <v>18516</v>
      </c>
      <c r="I11328" t="s">
        <v>18516</v>
      </c>
      <c r="J11328" t="s">
        <v>18516</v>
      </c>
      <c r="K11328" t="s">
        <v>29707</v>
      </c>
      <c r="L11328" t="s">
        <v>18516</v>
      </c>
      <c r="M11328" t="s">
        <v>18516</v>
      </c>
    </row>
    <row r="11329" spans="1:13" ht="13.5">
      <c r="A11329" t="s">
        <v>46047</v>
      </c>
      <c r="B11329" t="s">
        <v>46045</v>
      </c>
      <c r="C11329" t="s">
        <v>34769</v>
      </c>
      <c r="D11329" t="s">
        <v>34770</v>
      </c>
      <c r="E11329" t="s">
        <v>18516</v>
      </c>
      <c r="F11329" t="s">
        <v>18516</v>
      </c>
      <c r="G11329" t="s">
        <v>18516</v>
      </c>
      <c r="H11329" t="s">
        <v>18516</v>
      </c>
      <c r="I11329" t="s">
        <v>18516</v>
      </c>
      <c r="J11329" t="s">
        <v>18516</v>
      </c>
      <c r="K11329" t="s">
        <v>29707</v>
      </c>
      <c r="L11329" t="s">
        <v>18516</v>
      </c>
      <c r="M11329" t="s">
        <v>18516</v>
      </c>
    </row>
    <row r="11330" spans="1:13" ht="13.5">
      <c r="A11330" t="s">
        <v>10043</v>
      </c>
      <c r="B11330" t="s">
        <v>46048</v>
      </c>
      <c r="C11330" t="s">
        <v>31271</v>
      </c>
      <c r="D11330" t="s">
        <v>31272</v>
      </c>
      <c r="E11330" t="s">
        <v>18516</v>
      </c>
      <c r="F11330" t="s">
        <v>18516</v>
      </c>
      <c r="G11330" t="s">
        <v>18516</v>
      </c>
      <c r="H11330" t="s">
        <v>18516</v>
      </c>
      <c r="I11330" t="s">
        <v>18516</v>
      </c>
      <c r="J11330" t="s">
        <v>18516</v>
      </c>
      <c r="K11330" t="s">
        <v>29707</v>
      </c>
      <c r="L11330" t="s">
        <v>18516</v>
      </c>
      <c r="M11330" t="s">
        <v>18516</v>
      </c>
    </row>
    <row r="11331" spans="1:13" ht="13.5">
      <c r="A11331" t="s">
        <v>10040</v>
      </c>
      <c r="B11331" t="s">
        <v>46049</v>
      </c>
      <c r="C11331" t="s">
        <v>31271</v>
      </c>
      <c r="D11331" t="s">
        <v>31272</v>
      </c>
      <c r="E11331" s="164">
        <v>125</v>
      </c>
      <c r="F11331" s="164">
        <v>103</v>
      </c>
      <c r="G11331" s="165">
        <v>0.82</v>
      </c>
      <c r="H11331" t="s">
        <v>18516</v>
      </c>
      <c r="I11331" s="164">
        <v>47.37</v>
      </c>
      <c r="J11331" s="164">
        <v>150.37</v>
      </c>
      <c r="K11331">
        <v>0</v>
      </c>
      <c r="L11331" t="s">
        <v>29439</v>
      </c>
      <c r="M11331" t="s">
        <v>29623</v>
      </c>
    </row>
    <row r="11332" spans="1:13" ht="13.5">
      <c r="A11332" t="s">
        <v>10037</v>
      </c>
      <c r="B11332" t="s">
        <v>46050</v>
      </c>
      <c r="C11332" t="s">
        <v>31271</v>
      </c>
      <c r="D11332" t="s">
        <v>31272</v>
      </c>
      <c r="E11332" t="s">
        <v>18516</v>
      </c>
      <c r="F11332" t="s">
        <v>18516</v>
      </c>
      <c r="G11332" t="s">
        <v>18516</v>
      </c>
      <c r="H11332" t="s">
        <v>18516</v>
      </c>
      <c r="I11332" t="s">
        <v>18516</v>
      </c>
      <c r="J11332" t="s">
        <v>18516</v>
      </c>
      <c r="K11332" t="s">
        <v>29707</v>
      </c>
      <c r="L11332" t="s">
        <v>18516</v>
      </c>
      <c r="M11332" t="s">
        <v>18516</v>
      </c>
    </row>
    <row r="11333" spans="1:13" ht="13.5">
      <c r="A11333" t="s">
        <v>10754</v>
      </c>
      <c r="B11333" t="s">
        <v>46051</v>
      </c>
      <c r="C11333" t="s">
        <v>35407</v>
      </c>
      <c r="D11333" t="s">
        <v>35408</v>
      </c>
      <c r="E11333" t="s">
        <v>18516</v>
      </c>
      <c r="F11333" t="s">
        <v>18516</v>
      </c>
      <c r="G11333" t="s">
        <v>18516</v>
      </c>
      <c r="H11333" t="s">
        <v>18516</v>
      </c>
      <c r="I11333" t="s">
        <v>18516</v>
      </c>
      <c r="J11333" t="s">
        <v>18516</v>
      </c>
      <c r="K11333" t="s">
        <v>29707</v>
      </c>
      <c r="L11333" t="s">
        <v>18516</v>
      </c>
      <c r="M11333" t="s">
        <v>18516</v>
      </c>
    </row>
    <row r="11334" spans="1:13" ht="13.5">
      <c r="A11334" t="s">
        <v>10751</v>
      </c>
      <c r="B11334" t="s">
        <v>46052</v>
      </c>
      <c r="C11334" t="s">
        <v>35407</v>
      </c>
      <c r="D11334" t="s">
        <v>35408</v>
      </c>
      <c r="E11334" t="s">
        <v>18516</v>
      </c>
      <c r="F11334" t="s">
        <v>18516</v>
      </c>
      <c r="G11334" t="s">
        <v>18516</v>
      </c>
      <c r="H11334" t="s">
        <v>18516</v>
      </c>
      <c r="I11334" t="s">
        <v>18516</v>
      </c>
      <c r="J11334" t="s">
        <v>18516</v>
      </c>
      <c r="K11334" t="s">
        <v>29707</v>
      </c>
      <c r="L11334" t="s">
        <v>18516</v>
      </c>
      <c r="M11334" t="s">
        <v>18516</v>
      </c>
    </row>
    <row r="11335" spans="1:13" ht="13.5">
      <c r="A11335" t="s">
        <v>12228</v>
      </c>
      <c r="B11335" t="s">
        <v>46053</v>
      </c>
      <c r="C11335" t="s">
        <v>34743</v>
      </c>
      <c r="D11335" t="s">
        <v>34744</v>
      </c>
      <c r="E11335" t="s">
        <v>18516</v>
      </c>
      <c r="F11335" t="s">
        <v>18516</v>
      </c>
      <c r="G11335" t="s">
        <v>18516</v>
      </c>
      <c r="H11335" t="s">
        <v>18516</v>
      </c>
      <c r="I11335" t="s">
        <v>18516</v>
      </c>
      <c r="J11335" t="s">
        <v>18516</v>
      </c>
      <c r="K11335" t="s">
        <v>29707</v>
      </c>
      <c r="L11335" t="s">
        <v>18516</v>
      </c>
      <c r="M11335" t="s">
        <v>18516</v>
      </c>
    </row>
    <row r="11336" spans="1:13" ht="13.5">
      <c r="A11336" t="s">
        <v>12222</v>
      </c>
      <c r="B11336" t="s">
        <v>46054</v>
      </c>
      <c r="C11336" t="s">
        <v>34743</v>
      </c>
      <c r="D11336" t="s">
        <v>34744</v>
      </c>
      <c r="E11336" t="s">
        <v>18516</v>
      </c>
      <c r="F11336" t="s">
        <v>18516</v>
      </c>
      <c r="G11336" t="s">
        <v>18516</v>
      </c>
      <c r="H11336" t="s">
        <v>18516</v>
      </c>
      <c r="I11336" t="s">
        <v>18516</v>
      </c>
      <c r="J11336" t="s">
        <v>18516</v>
      </c>
      <c r="K11336" t="s">
        <v>29707</v>
      </c>
      <c r="L11336" t="s">
        <v>18516</v>
      </c>
      <c r="M11336" t="s">
        <v>18516</v>
      </c>
    </row>
    <row r="11337" spans="1:13" ht="13.5">
      <c r="A11337" t="s">
        <v>12225</v>
      </c>
      <c r="B11337" t="s">
        <v>46053</v>
      </c>
      <c r="C11337" t="s">
        <v>34743</v>
      </c>
      <c r="D11337" t="s">
        <v>34744</v>
      </c>
      <c r="E11337" t="s">
        <v>18516</v>
      </c>
      <c r="F11337" t="s">
        <v>18516</v>
      </c>
      <c r="G11337" t="s">
        <v>18516</v>
      </c>
      <c r="H11337" t="s">
        <v>18516</v>
      </c>
      <c r="I11337" t="s">
        <v>18516</v>
      </c>
      <c r="J11337" t="s">
        <v>18516</v>
      </c>
      <c r="K11337" t="s">
        <v>29707</v>
      </c>
      <c r="L11337" t="s">
        <v>18516</v>
      </c>
      <c r="M11337" t="s">
        <v>18516</v>
      </c>
    </row>
    <row r="11338" spans="1:13" ht="13.5">
      <c r="A11338" t="s">
        <v>12219</v>
      </c>
      <c r="B11338" t="s">
        <v>46054</v>
      </c>
      <c r="C11338" t="s">
        <v>34743</v>
      </c>
      <c r="D11338" t="s">
        <v>34744</v>
      </c>
      <c r="E11338" t="s">
        <v>18516</v>
      </c>
      <c r="F11338" t="s">
        <v>18516</v>
      </c>
      <c r="G11338" t="s">
        <v>18516</v>
      </c>
      <c r="H11338" t="s">
        <v>18516</v>
      </c>
      <c r="I11338" t="s">
        <v>18516</v>
      </c>
      <c r="J11338" t="s">
        <v>18516</v>
      </c>
      <c r="K11338" t="s">
        <v>29707</v>
      </c>
      <c r="L11338" t="s">
        <v>18516</v>
      </c>
      <c r="M11338" t="s">
        <v>18516</v>
      </c>
    </row>
    <row r="11339" spans="1:13" ht="13.5">
      <c r="A11339" t="s">
        <v>12255</v>
      </c>
      <c r="B11339" t="s">
        <v>46055</v>
      </c>
      <c r="C11339" t="s">
        <v>35407</v>
      </c>
      <c r="D11339" t="s">
        <v>35408</v>
      </c>
      <c r="E11339" t="s">
        <v>18516</v>
      </c>
      <c r="F11339" t="s">
        <v>18516</v>
      </c>
      <c r="G11339" t="s">
        <v>18516</v>
      </c>
      <c r="H11339" t="s">
        <v>18516</v>
      </c>
      <c r="I11339" t="s">
        <v>18516</v>
      </c>
      <c r="J11339" t="s">
        <v>18516</v>
      </c>
      <c r="K11339" t="s">
        <v>29707</v>
      </c>
      <c r="L11339" t="s">
        <v>18516</v>
      </c>
      <c r="M11339" t="s">
        <v>18516</v>
      </c>
    </row>
    <row r="11340" spans="1:13" ht="13.5">
      <c r="A11340" t="s">
        <v>12258</v>
      </c>
      <c r="B11340" t="s">
        <v>46056</v>
      </c>
      <c r="C11340" t="s">
        <v>35407</v>
      </c>
      <c r="D11340" t="s">
        <v>35408</v>
      </c>
      <c r="E11340" t="s">
        <v>18516</v>
      </c>
      <c r="F11340" t="s">
        <v>18516</v>
      </c>
      <c r="G11340" t="s">
        <v>18516</v>
      </c>
      <c r="H11340" t="s">
        <v>18516</v>
      </c>
      <c r="I11340" t="s">
        <v>18516</v>
      </c>
      <c r="J11340" t="s">
        <v>18516</v>
      </c>
      <c r="K11340" t="s">
        <v>29707</v>
      </c>
      <c r="L11340" t="s">
        <v>18516</v>
      </c>
      <c r="M11340" t="s">
        <v>18516</v>
      </c>
    </row>
    <row r="11341" spans="1:13" ht="13.5">
      <c r="A11341" t="s">
        <v>10617</v>
      </c>
      <c r="B11341" t="s">
        <v>46057</v>
      </c>
      <c r="C11341" t="s">
        <v>46058</v>
      </c>
      <c r="D11341" t="s">
        <v>46058</v>
      </c>
      <c r="E11341" s="164">
        <v>163.5</v>
      </c>
      <c r="F11341" s="164">
        <v>143.88</v>
      </c>
      <c r="G11341" s="165">
        <v>0.88</v>
      </c>
      <c r="H11341" t="s">
        <v>46059</v>
      </c>
      <c r="I11341" s="164">
        <v>47.37</v>
      </c>
      <c r="J11341" s="164">
        <v>191.25</v>
      </c>
      <c r="K11341">
        <v>42</v>
      </c>
      <c r="L11341" t="s">
        <v>18516</v>
      </c>
      <c r="M11341" t="s">
        <v>18516</v>
      </c>
    </row>
    <row r="11342" spans="1:13" ht="13.5">
      <c r="A11342" t="s">
        <v>10611</v>
      </c>
      <c r="B11342" t="s">
        <v>46060</v>
      </c>
      <c r="C11342" t="s">
        <v>46058</v>
      </c>
      <c r="D11342" t="s">
        <v>46058</v>
      </c>
      <c r="E11342" s="164">
        <v>153.5</v>
      </c>
      <c r="F11342" s="164">
        <v>153.5</v>
      </c>
      <c r="G11342" t="s">
        <v>18516</v>
      </c>
      <c r="H11342" t="s">
        <v>18516</v>
      </c>
      <c r="I11342" s="164">
        <v>43.99</v>
      </c>
      <c r="J11342" s="164">
        <v>197.49</v>
      </c>
      <c r="K11342">
        <v>0</v>
      </c>
      <c r="L11342" t="s">
        <v>18516</v>
      </c>
      <c r="M11342" t="s">
        <v>18516</v>
      </c>
    </row>
    <row r="11343" spans="1:13" ht="13.5">
      <c r="A11343" t="s">
        <v>10614</v>
      </c>
      <c r="B11343" t="s">
        <v>46061</v>
      </c>
      <c r="C11343" t="s">
        <v>46058</v>
      </c>
      <c r="D11343" t="s">
        <v>46058</v>
      </c>
      <c r="E11343" s="164">
        <v>153.5</v>
      </c>
      <c r="F11343" s="164">
        <v>153.5</v>
      </c>
      <c r="G11343" t="s">
        <v>18516</v>
      </c>
      <c r="H11343" t="s">
        <v>18516</v>
      </c>
      <c r="I11343" s="164">
        <v>40.26</v>
      </c>
      <c r="J11343" s="164">
        <v>193.76</v>
      </c>
      <c r="K11343">
        <v>0</v>
      </c>
      <c r="L11343" t="s">
        <v>18516</v>
      </c>
      <c r="M11343" t="s">
        <v>18516</v>
      </c>
    </row>
    <row r="11344" spans="1:13" ht="13.5">
      <c r="A11344" t="s">
        <v>10608</v>
      </c>
      <c r="B11344" t="s">
        <v>46062</v>
      </c>
      <c r="C11344" t="s">
        <v>46058</v>
      </c>
      <c r="D11344" t="s">
        <v>46058</v>
      </c>
      <c r="E11344" s="164">
        <v>142.5</v>
      </c>
      <c r="F11344" s="164">
        <v>142.5</v>
      </c>
      <c r="G11344" t="s">
        <v>18516</v>
      </c>
      <c r="H11344" t="s">
        <v>18516</v>
      </c>
      <c r="I11344" s="164">
        <v>39.52</v>
      </c>
      <c r="J11344" s="164">
        <v>182.02</v>
      </c>
      <c r="K11344">
        <v>0</v>
      </c>
      <c r="L11344" t="s">
        <v>18516</v>
      </c>
      <c r="M11344" t="s">
        <v>18516</v>
      </c>
    </row>
    <row r="11345" spans="1:13" ht="13.5">
      <c r="A11345" t="s">
        <v>12249</v>
      </c>
      <c r="B11345" t="s">
        <v>46063</v>
      </c>
      <c r="C11345" t="s">
        <v>35407</v>
      </c>
      <c r="D11345" t="s">
        <v>35408</v>
      </c>
      <c r="E11345" t="s">
        <v>18516</v>
      </c>
      <c r="F11345" t="s">
        <v>18516</v>
      </c>
      <c r="G11345" t="s">
        <v>18516</v>
      </c>
      <c r="H11345" t="s">
        <v>18516</v>
      </c>
      <c r="I11345" t="s">
        <v>18516</v>
      </c>
      <c r="J11345" t="s">
        <v>18516</v>
      </c>
      <c r="K11345" t="s">
        <v>29707</v>
      </c>
      <c r="L11345" t="s">
        <v>18516</v>
      </c>
      <c r="M11345" t="s">
        <v>18516</v>
      </c>
    </row>
    <row r="11346" spans="1:13" ht="13.5">
      <c r="A11346" t="s">
        <v>12252</v>
      </c>
      <c r="B11346" t="s">
        <v>46064</v>
      </c>
      <c r="C11346" t="s">
        <v>35407</v>
      </c>
      <c r="D11346" t="s">
        <v>35408</v>
      </c>
      <c r="E11346" t="s">
        <v>18516</v>
      </c>
      <c r="F11346" t="s">
        <v>18516</v>
      </c>
      <c r="G11346" t="s">
        <v>18516</v>
      </c>
      <c r="H11346" t="s">
        <v>18516</v>
      </c>
      <c r="I11346" t="s">
        <v>18516</v>
      </c>
      <c r="J11346" t="s">
        <v>18516</v>
      </c>
      <c r="K11346" t="s">
        <v>29707</v>
      </c>
      <c r="L11346" t="s">
        <v>18516</v>
      </c>
      <c r="M11346" t="s">
        <v>18516</v>
      </c>
    </row>
    <row r="11347" spans="1:13" ht="13.5">
      <c r="A11347" t="s">
        <v>12246</v>
      </c>
      <c r="B11347" t="s">
        <v>46065</v>
      </c>
      <c r="C11347" t="s">
        <v>35407</v>
      </c>
      <c r="D11347" t="s">
        <v>35408</v>
      </c>
      <c r="E11347" t="s">
        <v>18516</v>
      </c>
      <c r="F11347" t="s">
        <v>18516</v>
      </c>
      <c r="G11347" t="s">
        <v>18516</v>
      </c>
      <c r="H11347" t="s">
        <v>18516</v>
      </c>
      <c r="I11347" t="s">
        <v>18516</v>
      </c>
      <c r="J11347" t="s">
        <v>18516</v>
      </c>
      <c r="K11347" t="s">
        <v>29707</v>
      </c>
      <c r="L11347" t="s">
        <v>18516</v>
      </c>
      <c r="M11347" t="s">
        <v>18516</v>
      </c>
    </row>
    <row r="11348" spans="1:13" ht="13.5">
      <c r="A11348" t="s">
        <v>12216</v>
      </c>
      <c r="B11348" t="s">
        <v>46066</v>
      </c>
      <c r="C11348" t="s">
        <v>30586</v>
      </c>
      <c r="D11348" t="s">
        <v>30587</v>
      </c>
      <c r="E11348" t="s">
        <v>18516</v>
      </c>
      <c r="F11348" t="s">
        <v>18516</v>
      </c>
      <c r="G11348" t="s">
        <v>18516</v>
      </c>
      <c r="H11348" t="s">
        <v>18516</v>
      </c>
      <c r="I11348" t="s">
        <v>18516</v>
      </c>
      <c r="J11348" t="s">
        <v>18516</v>
      </c>
      <c r="K11348" t="s">
        <v>29707</v>
      </c>
      <c r="L11348" t="s">
        <v>18516</v>
      </c>
      <c r="M11348" t="s">
        <v>18516</v>
      </c>
    </row>
    <row r="11349" spans="1:13" ht="13.5">
      <c r="A11349" t="s">
        <v>12213</v>
      </c>
      <c r="B11349" t="s">
        <v>46067</v>
      </c>
      <c r="C11349" t="s">
        <v>30586</v>
      </c>
      <c r="D11349" t="s">
        <v>30587</v>
      </c>
      <c r="E11349" t="s">
        <v>18516</v>
      </c>
      <c r="F11349" t="s">
        <v>18516</v>
      </c>
      <c r="G11349" t="s">
        <v>18516</v>
      </c>
      <c r="H11349" t="s">
        <v>18516</v>
      </c>
      <c r="I11349" t="s">
        <v>18516</v>
      </c>
      <c r="J11349" t="s">
        <v>18516</v>
      </c>
      <c r="K11349" t="s">
        <v>29707</v>
      </c>
      <c r="L11349" t="s">
        <v>18516</v>
      </c>
      <c r="M11349" t="s">
        <v>18516</v>
      </c>
    </row>
    <row r="11350" spans="1:13" ht="13.5">
      <c r="A11350" t="s">
        <v>46068</v>
      </c>
      <c r="B11350" t="s">
        <v>46069</v>
      </c>
      <c r="C11350" t="s">
        <v>35870</v>
      </c>
      <c r="D11350" t="s">
        <v>35871</v>
      </c>
      <c r="E11350" t="s">
        <v>18516</v>
      </c>
      <c r="F11350" t="s">
        <v>18516</v>
      </c>
      <c r="G11350" t="s">
        <v>18516</v>
      </c>
      <c r="H11350" t="s">
        <v>18516</v>
      </c>
      <c r="I11350" t="s">
        <v>18516</v>
      </c>
      <c r="J11350" t="s">
        <v>18516</v>
      </c>
      <c r="K11350" t="s">
        <v>29707</v>
      </c>
      <c r="L11350" t="s">
        <v>18516</v>
      </c>
      <c r="M11350" t="s">
        <v>18516</v>
      </c>
    </row>
    <row r="11351" spans="1:13" ht="13.5">
      <c r="A11351" t="s">
        <v>7185</v>
      </c>
      <c r="B11351" t="s">
        <v>46070</v>
      </c>
      <c r="C11351" t="s">
        <v>30420</v>
      </c>
      <c r="D11351" t="s">
        <v>30421</v>
      </c>
      <c r="E11351" t="s">
        <v>18516</v>
      </c>
      <c r="F11351" t="s">
        <v>18516</v>
      </c>
      <c r="G11351" t="s">
        <v>18516</v>
      </c>
      <c r="H11351" t="s">
        <v>18516</v>
      </c>
      <c r="I11351" t="s">
        <v>18516</v>
      </c>
      <c r="J11351" t="s">
        <v>18516</v>
      </c>
      <c r="K11351" t="s">
        <v>29707</v>
      </c>
      <c r="L11351" t="s">
        <v>18516</v>
      </c>
      <c r="M11351" t="s">
        <v>18516</v>
      </c>
    </row>
    <row r="11352" spans="1:13" ht="13.5">
      <c r="A11352" t="s">
        <v>7179</v>
      </c>
      <c r="B11352" t="s">
        <v>46071</v>
      </c>
      <c r="C11352" t="s">
        <v>30420</v>
      </c>
      <c r="D11352" t="s">
        <v>30421</v>
      </c>
      <c r="E11352" t="s">
        <v>18516</v>
      </c>
      <c r="F11352" t="s">
        <v>18516</v>
      </c>
      <c r="G11352" t="s">
        <v>18516</v>
      </c>
      <c r="H11352" t="s">
        <v>18516</v>
      </c>
      <c r="I11352" t="s">
        <v>18516</v>
      </c>
      <c r="J11352" t="s">
        <v>18516</v>
      </c>
      <c r="K11352" t="s">
        <v>29707</v>
      </c>
      <c r="L11352" t="s">
        <v>18516</v>
      </c>
      <c r="M11352" t="s">
        <v>18516</v>
      </c>
    </row>
    <row r="11353" spans="1:13" ht="13.5">
      <c r="A11353" t="s">
        <v>3541</v>
      </c>
      <c r="B11353" t="s">
        <v>46072</v>
      </c>
      <c r="C11353" t="s">
        <v>29414</v>
      </c>
      <c r="D11353" t="s">
        <v>29415</v>
      </c>
      <c r="E11353" t="s">
        <v>18516</v>
      </c>
      <c r="F11353" t="s">
        <v>18516</v>
      </c>
      <c r="G11353" t="s">
        <v>18516</v>
      </c>
      <c r="H11353" t="s">
        <v>18516</v>
      </c>
      <c r="I11353" t="s">
        <v>18516</v>
      </c>
      <c r="J11353" t="s">
        <v>18516</v>
      </c>
      <c r="K11353" t="s">
        <v>29707</v>
      </c>
      <c r="L11353" t="s">
        <v>18516</v>
      </c>
      <c r="M11353" t="s">
        <v>18516</v>
      </c>
    </row>
    <row r="11354" spans="1:13" ht="13.5">
      <c r="A11354" t="s">
        <v>46073</v>
      </c>
      <c r="B11354" t="s">
        <v>44754</v>
      </c>
      <c r="C11354" t="s">
        <v>29414</v>
      </c>
      <c r="D11354" t="s">
        <v>29415</v>
      </c>
      <c r="E11354" t="s">
        <v>18516</v>
      </c>
      <c r="F11354" t="s">
        <v>18516</v>
      </c>
      <c r="G11354" t="s">
        <v>18516</v>
      </c>
      <c r="H11354" t="s">
        <v>18516</v>
      </c>
      <c r="I11354" t="s">
        <v>18516</v>
      </c>
      <c r="J11354" t="s">
        <v>18516</v>
      </c>
      <c r="K11354" t="s">
        <v>29707</v>
      </c>
      <c r="L11354" t="s">
        <v>18516</v>
      </c>
      <c r="M11354" t="s">
        <v>18516</v>
      </c>
    </row>
    <row r="11355" spans="1:13" ht="13.5">
      <c r="A11355" t="s">
        <v>46074</v>
      </c>
      <c r="B11355" t="s">
        <v>44754</v>
      </c>
      <c r="C11355" t="s">
        <v>29414</v>
      </c>
      <c r="D11355" t="s">
        <v>29415</v>
      </c>
      <c r="E11355" t="s">
        <v>18516</v>
      </c>
      <c r="F11355" t="s">
        <v>18516</v>
      </c>
      <c r="G11355" t="s">
        <v>18516</v>
      </c>
      <c r="H11355" t="s">
        <v>18516</v>
      </c>
      <c r="I11355" t="s">
        <v>18516</v>
      </c>
      <c r="J11355" t="s">
        <v>18516</v>
      </c>
      <c r="K11355" t="s">
        <v>29707</v>
      </c>
      <c r="L11355" t="s">
        <v>18516</v>
      </c>
      <c r="M11355" t="s">
        <v>18516</v>
      </c>
    </row>
    <row r="11356" spans="1:13" ht="13.5">
      <c r="A11356" t="s">
        <v>10584</v>
      </c>
      <c r="B11356" t="s">
        <v>46075</v>
      </c>
      <c r="C11356" t="s">
        <v>29414</v>
      </c>
      <c r="D11356" t="s">
        <v>29415</v>
      </c>
      <c r="E11356" s="164">
        <v>374</v>
      </c>
      <c r="F11356" s="164">
        <v>320</v>
      </c>
      <c r="G11356" s="165">
        <v>0.85</v>
      </c>
      <c r="H11356" t="s">
        <v>18516</v>
      </c>
      <c r="I11356" s="164">
        <v>102.52</v>
      </c>
      <c r="J11356" s="164">
        <v>422.52</v>
      </c>
      <c r="K11356">
        <v>80</v>
      </c>
      <c r="L11356" t="s">
        <v>18516</v>
      </c>
      <c r="M11356" t="s">
        <v>18516</v>
      </c>
    </row>
    <row r="11357" spans="1:13" ht="13.5">
      <c r="A11357" t="s">
        <v>10587</v>
      </c>
      <c r="B11357" t="s">
        <v>46076</v>
      </c>
      <c r="C11357" t="s">
        <v>29414</v>
      </c>
      <c r="D11357" t="s">
        <v>29415</v>
      </c>
      <c r="E11357" s="164">
        <v>374</v>
      </c>
      <c r="F11357" s="164">
        <v>320</v>
      </c>
      <c r="G11357" s="165">
        <v>0.85</v>
      </c>
      <c r="H11357" t="s">
        <v>18516</v>
      </c>
      <c r="I11357" s="164">
        <v>102.52</v>
      </c>
      <c r="J11357" s="164">
        <v>422.52</v>
      </c>
      <c r="K11357">
        <v>74</v>
      </c>
      <c r="L11357" t="s">
        <v>18516</v>
      </c>
      <c r="M11357" t="s">
        <v>18516</v>
      </c>
    </row>
    <row r="11358" spans="1:13" ht="13.5">
      <c r="A11358" t="s">
        <v>10128</v>
      </c>
      <c r="B11358" t="s">
        <v>46077</v>
      </c>
      <c r="C11358" t="s">
        <v>29414</v>
      </c>
      <c r="D11358" t="s">
        <v>29415</v>
      </c>
      <c r="E11358" t="s">
        <v>18516</v>
      </c>
      <c r="F11358" t="s">
        <v>18516</v>
      </c>
      <c r="G11358" t="s">
        <v>18516</v>
      </c>
      <c r="H11358" t="s">
        <v>18516</v>
      </c>
      <c r="I11358" t="s">
        <v>18516</v>
      </c>
      <c r="J11358" t="s">
        <v>18516</v>
      </c>
      <c r="K11358" t="s">
        <v>29707</v>
      </c>
      <c r="L11358" t="s">
        <v>18516</v>
      </c>
      <c r="M11358" t="s">
        <v>18516</v>
      </c>
    </row>
    <row r="11359" spans="1:13" ht="13.5">
      <c r="A11359" t="s">
        <v>10125</v>
      </c>
      <c r="B11359" t="s">
        <v>46078</v>
      </c>
      <c r="C11359" t="s">
        <v>29414</v>
      </c>
      <c r="D11359" t="s">
        <v>29415</v>
      </c>
      <c r="E11359" s="164">
        <v>254</v>
      </c>
      <c r="F11359" s="164">
        <v>210</v>
      </c>
      <c r="G11359" s="165">
        <v>0.82</v>
      </c>
      <c r="H11359" t="s">
        <v>18516</v>
      </c>
      <c r="I11359" s="164">
        <v>96.08</v>
      </c>
      <c r="J11359" s="164">
        <v>306.08</v>
      </c>
      <c r="K11359">
        <v>104</v>
      </c>
      <c r="L11359" t="s">
        <v>18516</v>
      </c>
      <c r="M11359" t="s">
        <v>18516</v>
      </c>
    </row>
    <row r="11360" spans="1:13" ht="13.5">
      <c r="A11360" t="s">
        <v>10066</v>
      </c>
      <c r="B11360" t="s">
        <v>46079</v>
      </c>
      <c r="C11360" t="s">
        <v>29414</v>
      </c>
      <c r="D11360" t="s">
        <v>29415</v>
      </c>
      <c r="E11360" t="s">
        <v>18516</v>
      </c>
      <c r="F11360" t="s">
        <v>18516</v>
      </c>
      <c r="G11360" t="s">
        <v>18516</v>
      </c>
      <c r="H11360" t="s">
        <v>18516</v>
      </c>
      <c r="I11360" t="s">
        <v>18516</v>
      </c>
      <c r="J11360" t="s">
        <v>18516</v>
      </c>
      <c r="K11360" t="s">
        <v>29707</v>
      </c>
      <c r="L11360" t="s">
        <v>18516</v>
      </c>
      <c r="M11360" t="s">
        <v>18516</v>
      </c>
    </row>
    <row r="11361" spans="1:13" ht="13.5">
      <c r="A11361" t="s">
        <v>10063</v>
      </c>
      <c r="B11361" t="s">
        <v>46080</v>
      </c>
      <c r="C11361" t="s">
        <v>29414</v>
      </c>
      <c r="D11361" t="s">
        <v>29415</v>
      </c>
      <c r="E11361" t="s">
        <v>18516</v>
      </c>
      <c r="F11361" t="s">
        <v>18516</v>
      </c>
      <c r="G11361" t="s">
        <v>18516</v>
      </c>
      <c r="H11361" t="s">
        <v>18516</v>
      </c>
      <c r="I11361" t="s">
        <v>18516</v>
      </c>
      <c r="J11361" t="s">
        <v>18516</v>
      </c>
      <c r="K11361" t="s">
        <v>29707</v>
      </c>
      <c r="L11361" t="s">
        <v>18516</v>
      </c>
      <c r="M11361" t="s">
        <v>18516</v>
      </c>
    </row>
    <row r="11362" spans="1:13" ht="13.5">
      <c r="A11362" t="s">
        <v>10060</v>
      </c>
      <c r="B11362" t="s">
        <v>46081</v>
      </c>
      <c r="C11362" t="s">
        <v>29414</v>
      </c>
      <c r="D11362" t="s">
        <v>29415</v>
      </c>
      <c r="E11362" t="s">
        <v>18516</v>
      </c>
      <c r="F11362" t="s">
        <v>18516</v>
      </c>
      <c r="G11362" t="s">
        <v>18516</v>
      </c>
      <c r="H11362" t="s">
        <v>18516</v>
      </c>
      <c r="I11362" t="s">
        <v>18516</v>
      </c>
      <c r="J11362" t="s">
        <v>18516</v>
      </c>
      <c r="K11362" t="s">
        <v>29707</v>
      </c>
      <c r="L11362" t="s">
        <v>18516</v>
      </c>
      <c r="M11362" t="s">
        <v>18516</v>
      </c>
    </row>
    <row r="11363" spans="1:13" ht="13.5">
      <c r="A11363" t="s">
        <v>10057</v>
      </c>
      <c r="B11363" t="s">
        <v>46082</v>
      </c>
      <c r="C11363" t="s">
        <v>29414</v>
      </c>
      <c r="D11363" t="s">
        <v>29415</v>
      </c>
      <c r="E11363" t="s">
        <v>18516</v>
      </c>
      <c r="F11363" t="s">
        <v>18516</v>
      </c>
      <c r="G11363" t="s">
        <v>18516</v>
      </c>
      <c r="H11363" t="s">
        <v>18516</v>
      </c>
      <c r="I11363" t="s">
        <v>18516</v>
      </c>
      <c r="J11363" t="s">
        <v>18516</v>
      </c>
      <c r="K11363" t="s">
        <v>29707</v>
      </c>
      <c r="L11363" t="s">
        <v>18516</v>
      </c>
      <c r="M11363" t="s">
        <v>18516</v>
      </c>
    </row>
    <row r="11364" spans="1:13" ht="13.5">
      <c r="A11364" t="s">
        <v>9872</v>
      </c>
      <c r="B11364" t="s">
        <v>46083</v>
      </c>
      <c r="C11364" t="s">
        <v>29414</v>
      </c>
      <c r="D11364" t="s">
        <v>29415</v>
      </c>
      <c r="E11364" s="164">
        <v>274</v>
      </c>
      <c r="F11364" s="164">
        <v>235</v>
      </c>
      <c r="G11364" s="165">
        <v>0.85</v>
      </c>
      <c r="H11364" t="s">
        <v>18516</v>
      </c>
      <c r="I11364" s="164">
        <v>126.98</v>
      </c>
      <c r="J11364" s="164">
        <v>361.98</v>
      </c>
      <c r="K11364">
        <v>0</v>
      </c>
      <c r="L11364" t="s">
        <v>18516</v>
      </c>
      <c r="M11364" t="s">
        <v>18516</v>
      </c>
    </row>
    <row r="11365" spans="1:13" ht="13.5">
      <c r="A11365" t="s">
        <v>46084</v>
      </c>
      <c r="B11365" t="s">
        <v>46085</v>
      </c>
      <c r="C11365" t="s">
        <v>29414</v>
      </c>
      <c r="D11365" t="s">
        <v>29415</v>
      </c>
      <c r="E11365" s="164">
        <v>767</v>
      </c>
      <c r="F11365" s="164">
        <v>767</v>
      </c>
      <c r="G11365" t="s">
        <v>18516</v>
      </c>
      <c r="H11365" t="s">
        <v>18516</v>
      </c>
      <c r="I11365" s="164">
        <v>235.46</v>
      </c>
      <c r="J11365" s="164">
        <v>1002.46</v>
      </c>
      <c r="K11365">
        <v>0</v>
      </c>
      <c r="L11365" t="s">
        <v>18516</v>
      </c>
      <c r="M11365" t="s">
        <v>18516</v>
      </c>
    </row>
    <row r="11366" spans="1:13" ht="13.5">
      <c r="A11366" t="s">
        <v>9612</v>
      </c>
      <c r="B11366" t="s">
        <v>46086</v>
      </c>
      <c r="C11366" t="s">
        <v>29414</v>
      </c>
      <c r="D11366" t="s">
        <v>29415</v>
      </c>
      <c r="E11366" t="s">
        <v>18516</v>
      </c>
      <c r="F11366" t="s">
        <v>18516</v>
      </c>
      <c r="G11366" t="s">
        <v>18516</v>
      </c>
      <c r="H11366" t="s">
        <v>18516</v>
      </c>
      <c r="I11366" t="s">
        <v>18516</v>
      </c>
      <c r="J11366" t="s">
        <v>18516</v>
      </c>
      <c r="K11366" t="s">
        <v>29707</v>
      </c>
      <c r="L11366" t="s">
        <v>18516</v>
      </c>
      <c r="M11366" t="s">
        <v>18516</v>
      </c>
    </row>
    <row r="11367" spans="1:13" ht="13.5">
      <c r="A11367" t="s">
        <v>9118</v>
      </c>
      <c r="B11367" t="s">
        <v>46087</v>
      </c>
      <c r="C11367" t="s">
        <v>29414</v>
      </c>
      <c r="D11367" t="s">
        <v>29415</v>
      </c>
      <c r="E11367" t="s">
        <v>18516</v>
      </c>
      <c r="F11367" t="s">
        <v>18516</v>
      </c>
      <c r="G11367" t="s">
        <v>18516</v>
      </c>
      <c r="H11367" t="s">
        <v>18516</v>
      </c>
      <c r="I11367" t="s">
        <v>18516</v>
      </c>
      <c r="J11367" t="s">
        <v>18516</v>
      </c>
      <c r="K11367" t="s">
        <v>29707</v>
      </c>
      <c r="L11367" t="s">
        <v>18516</v>
      </c>
      <c r="M11367" t="s">
        <v>18516</v>
      </c>
    </row>
    <row r="11368" spans="1:13" ht="13.5">
      <c r="A11368" t="s">
        <v>9112</v>
      </c>
      <c r="B11368" t="s">
        <v>46088</v>
      </c>
      <c r="C11368" t="s">
        <v>29414</v>
      </c>
      <c r="D11368" t="s">
        <v>29415</v>
      </c>
      <c r="E11368" t="s">
        <v>18516</v>
      </c>
      <c r="F11368" t="s">
        <v>18516</v>
      </c>
      <c r="G11368" t="s">
        <v>18516</v>
      </c>
      <c r="H11368" t="s">
        <v>18516</v>
      </c>
      <c r="I11368" t="s">
        <v>18516</v>
      </c>
      <c r="J11368" t="s">
        <v>18516</v>
      </c>
      <c r="K11368" t="s">
        <v>29707</v>
      </c>
      <c r="L11368" t="s">
        <v>18516</v>
      </c>
      <c r="M11368" t="s">
        <v>18516</v>
      </c>
    </row>
    <row r="11369" spans="1:13" ht="13.5">
      <c r="A11369" t="s">
        <v>9109</v>
      </c>
      <c r="B11369" t="s">
        <v>46089</v>
      </c>
      <c r="C11369" t="s">
        <v>29414</v>
      </c>
      <c r="D11369" t="s">
        <v>29415</v>
      </c>
      <c r="E11369" s="164">
        <v>189</v>
      </c>
      <c r="F11369" s="164">
        <v>140</v>
      </c>
      <c r="G11369" s="165">
        <v>0.74</v>
      </c>
      <c r="H11369" t="s">
        <v>18516</v>
      </c>
      <c r="I11369" s="164">
        <v>73.33</v>
      </c>
      <c r="J11369" s="164">
        <v>213.33</v>
      </c>
      <c r="K11369">
        <v>104</v>
      </c>
      <c r="L11369" t="s">
        <v>29439</v>
      </c>
      <c r="M11369" t="s">
        <v>50999</v>
      </c>
    </row>
    <row r="11370" spans="1:13" ht="13.5">
      <c r="A11370" t="s">
        <v>46090</v>
      </c>
      <c r="B11370" t="s">
        <v>46091</v>
      </c>
      <c r="C11370" t="s">
        <v>29414</v>
      </c>
      <c r="D11370" t="s">
        <v>29415</v>
      </c>
      <c r="E11370" t="s">
        <v>18516</v>
      </c>
      <c r="F11370" t="s">
        <v>18516</v>
      </c>
      <c r="G11370" t="s">
        <v>18516</v>
      </c>
      <c r="H11370" t="s">
        <v>18516</v>
      </c>
      <c r="I11370" t="s">
        <v>18516</v>
      </c>
      <c r="J11370" t="s">
        <v>18516</v>
      </c>
      <c r="K11370" t="s">
        <v>29707</v>
      </c>
      <c r="L11370" t="s">
        <v>18516</v>
      </c>
      <c r="M11370" t="s">
        <v>18516</v>
      </c>
    </row>
    <row r="11371" spans="1:13" ht="13.5">
      <c r="A11371" t="s">
        <v>27038</v>
      </c>
      <c r="B11371" t="s">
        <v>46092</v>
      </c>
      <c r="C11371" t="s">
        <v>29414</v>
      </c>
      <c r="D11371" t="s">
        <v>29415</v>
      </c>
      <c r="E11371" t="s">
        <v>18516</v>
      </c>
      <c r="F11371" t="s">
        <v>18516</v>
      </c>
      <c r="G11371" t="s">
        <v>18516</v>
      </c>
      <c r="H11371" t="s">
        <v>18516</v>
      </c>
      <c r="I11371" t="s">
        <v>18516</v>
      </c>
      <c r="J11371" t="s">
        <v>18516</v>
      </c>
      <c r="K11371" t="s">
        <v>29707</v>
      </c>
      <c r="L11371" t="s">
        <v>18516</v>
      </c>
      <c r="M11371" t="s">
        <v>18516</v>
      </c>
    </row>
    <row r="11372" spans="1:13" ht="13.5">
      <c r="A11372" t="s">
        <v>27041</v>
      </c>
      <c r="B11372" t="s">
        <v>46093</v>
      </c>
      <c r="C11372" t="s">
        <v>29414</v>
      </c>
      <c r="D11372" t="s">
        <v>29415</v>
      </c>
      <c r="E11372" t="s">
        <v>18516</v>
      </c>
      <c r="F11372" t="s">
        <v>18516</v>
      </c>
      <c r="G11372" t="s">
        <v>18516</v>
      </c>
      <c r="H11372" t="s">
        <v>18516</v>
      </c>
      <c r="I11372" t="s">
        <v>18516</v>
      </c>
      <c r="J11372" t="s">
        <v>18516</v>
      </c>
      <c r="K11372" t="s">
        <v>29707</v>
      </c>
      <c r="L11372" t="s">
        <v>18516</v>
      </c>
      <c r="M11372" t="s">
        <v>18516</v>
      </c>
    </row>
    <row r="11373" spans="1:13" ht="13.5">
      <c r="A11373" t="s">
        <v>7963</v>
      </c>
      <c r="B11373" t="s">
        <v>46094</v>
      </c>
      <c r="C11373" t="s">
        <v>29414</v>
      </c>
      <c r="D11373" t="s">
        <v>29415</v>
      </c>
      <c r="E11373" t="s">
        <v>18516</v>
      </c>
      <c r="F11373" t="s">
        <v>18516</v>
      </c>
      <c r="G11373" t="s">
        <v>18516</v>
      </c>
      <c r="H11373" t="s">
        <v>18516</v>
      </c>
      <c r="I11373" t="s">
        <v>18516</v>
      </c>
      <c r="J11373" t="s">
        <v>18516</v>
      </c>
      <c r="K11373" t="s">
        <v>29707</v>
      </c>
      <c r="L11373" t="s">
        <v>18516</v>
      </c>
      <c r="M11373" t="s">
        <v>18516</v>
      </c>
    </row>
    <row r="11374" spans="1:13" ht="13.5">
      <c r="A11374" t="s">
        <v>7966</v>
      </c>
      <c r="B11374" t="s">
        <v>46095</v>
      </c>
      <c r="C11374" t="s">
        <v>29414</v>
      </c>
      <c r="D11374" t="s">
        <v>29415</v>
      </c>
      <c r="E11374" t="s">
        <v>18516</v>
      </c>
      <c r="F11374" t="s">
        <v>18516</v>
      </c>
      <c r="G11374" t="s">
        <v>18516</v>
      </c>
      <c r="H11374" t="s">
        <v>18516</v>
      </c>
      <c r="I11374" t="s">
        <v>18516</v>
      </c>
      <c r="J11374" t="s">
        <v>18516</v>
      </c>
      <c r="K11374" t="s">
        <v>29707</v>
      </c>
      <c r="L11374" t="s">
        <v>18516</v>
      </c>
      <c r="M11374" t="s">
        <v>18516</v>
      </c>
    </row>
    <row r="11375" spans="1:13" ht="13.5">
      <c r="A11375" t="s">
        <v>7957</v>
      </c>
      <c r="B11375" t="s">
        <v>46096</v>
      </c>
      <c r="C11375" t="s">
        <v>29414</v>
      </c>
      <c r="D11375" t="s">
        <v>29415</v>
      </c>
      <c r="E11375" t="s">
        <v>18516</v>
      </c>
      <c r="F11375" t="s">
        <v>18516</v>
      </c>
      <c r="G11375" t="s">
        <v>18516</v>
      </c>
      <c r="H11375" t="s">
        <v>18516</v>
      </c>
      <c r="I11375" t="s">
        <v>18516</v>
      </c>
      <c r="J11375" t="s">
        <v>18516</v>
      </c>
      <c r="K11375" t="s">
        <v>29707</v>
      </c>
      <c r="L11375" t="s">
        <v>18516</v>
      </c>
      <c r="M11375" t="s">
        <v>18516</v>
      </c>
    </row>
    <row r="11376" spans="1:13" ht="13.5">
      <c r="A11376" t="s">
        <v>7924</v>
      </c>
      <c r="B11376" t="s">
        <v>46097</v>
      </c>
      <c r="C11376" t="s">
        <v>29414</v>
      </c>
      <c r="D11376" t="s">
        <v>29415</v>
      </c>
      <c r="E11376" t="s">
        <v>18516</v>
      </c>
      <c r="F11376" t="s">
        <v>18516</v>
      </c>
      <c r="G11376" t="s">
        <v>18516</v>
      </c>
      <c r="H11376" t="s">
        <v>18516</v>
      </c>
      <c r="I11376" t="s">
        <v>18516</v>
      </c>
      <c r="J11376" t="s">
        <v>18516</v>
      </c>
      <c r="K11376" t="s">
        <v>29707</v>
      </c>
      <c r="L11376" t="s">
        <v>18516</v>
      </c>
      <c r="M11376" t="s">
        <v>18516</v>
      </c>
    </row>
    <row r="11377" spans="1:13" ht="13.5">
      <c r="A11377" t="s">
        <v>46098</v>
      </c>
      <c r="B11377" t="s">
        <v>46099</v>
      </c>
      <c r="C11377" t="s">
        <v>29414</v>
      </c>
      <c r="D11377" t="s">
        <v>29415</v>
      </c>
      <c r="E11377" t="s">
        <v>18516</v>
      </c>
      <c r="F11377" t="s">
        <v>18516</v>
      </c>
      <c r="G11377" t="s">
        <v>18516</v>
      </c>
      <c r="H11377" t="s">
        <v>18516</v>
      </c>
      <c r="I11377" t="s">
        <v>18516</v>
      </c>
      <c r="J11377" t="s">
        <v>18516</v>
      </c>
      <c r="K11377" t="s">
        <v>29707</v>
      </c>
      <c r="L11377" t="s">
        <v>18516</v>
      </c>
      <c r="M11377" t="s">
        <v>18516</v>
      </c>
    </row>
    <row r="11378" spans="1:13" ht="13.5">
      <c r="A11378" t="s">
        <v>46100</v>
      </c>
      <c r="B11378" t="s">
        <v>46101</v>
      </c>
      <c r="C11378" t="s">
        <v>29414</v>
      </c>
      <c r="D11378" t="s">
        <v>29415</v>
      </c>
      <c r="E11378" t="s">
        <v>18516</v>
      </c>
      <c r="F11378" t="s">
        <v>18516</v>
      </c>
      <c r="G11378" t="s">
        <v>18516</v>
      </c>
      <c r="H11378" t="s">
        <v>18516</v>
      </c>
      <c r="I11378" t="s">
        <v>18516</v>
      </c>
      <c r="J11378" t="s">
        <v>18516</v>
      </c>
      <c r="K11378" t="s">
        <v>29707</v>
      </c>
      <c r="L11378" t="s">
        <v>18516</v>
      </c>
      <c r="M11378" t="s">
        <v>18516</v>
      </c>
    </row>
    <row r="11379" spans="1:13" ht="13.5">
      <c r="A11379" t="s">
        <v>46102</v>
      </c>
      <c r="B11379" t="s">
        <v>46103</v>
      </c>
      <c r="C11379" t="s">
        <v>29414</v>
      </c>
      <c r="D11379" t="s">
        <v>29415</v>
      </c>
      <c r="E11379" t="s">
        <v>18516</v>
      </c>
      <c r="F11379" t="s">
        <v>18516</v>
      </c>
      <c r="G11379" t="s">
        <v>18516</v>
      </c>
      <c r="H11379" t="s">
        <v>18516</v>
      </c>
      <c r="I11379" t="s">
        <v>18516</v>
      </c>
      <c r="J11379" t="s">
        <v>18516</v>
      </c>
      <c r="K11379" t="s">
        <v>29707</v>
      </c>
      <c r="L11379" t="s">
        <v>18516</v>
      </c>
      <c r="M11379" t="s">
        <v>18516</v>
      </c>
    </row>
    <row r="11380" spans="1:13" ht="13.5">
      <c r="A11380" t="s">
        <v>11825</v>
      </c>
      <c r="B11380" t="s">
        <v>46104</v>
      </c>
      <c r="C11380" t="s">
        <v>29414</v>
      </c>
      <c r="D11380" t="s">
        <v>29415</v>
      </c>
      <c r="E11380" s="164">
        <v>257</v>
      </c>
      <c r="F11380" s="164">
        <v>185</v>
      </c>
      <c r="G11380" s="165">
        <v>0.71</v>
      </c>
      <c r="H11380" t="s">
        <v>18516</v>
      </c>
      <c r="I11380" s="164">
        <v>91.12</v>
      </c>
      <c r="J11380" s="164">
        <v>276.12</v>
      </c>
      <c r="K11380">
        <v>0</v>
      </c>
      <c r="L11380" t="s">
        <v>18516</v>
      </c>
      <c r="M11380" t="s">
        <v>18516</v>
      </c>
    </row>
    <row r="11381" spans="1:13" ht="13.5">
      <c r="A11381" t="s">
        <v>3532</v>
      </c>
      <c r="B11381" t="s">
        <v>46105</v>
      </c>
      <c r="C11381" t="s">
        <v>29414</v>
      </c>
      <c r="D11381" t="s">
        <v>29415</v>
      </c>
      <c r="E11381" t="s">
        <v>18516</v>
      </c>
      <c r="F11381" t="s">
        <v>18516</v>
      </c>
      <c r="G11381" t="s">
        <v>18516</v>
      </c>
      <c r="H11381" t="s">
        <v>18516</v>
      </c>
      <c r="I11381" t="s">
        <v>18516</v>
      </c>
      <c r="J11381" t="s">
        <v>18516</v>
      </c>
      <c r="K11381" t="s">
        <v>29707</v>
      </c>
      <c r="L11381" t="s">
        <v>18516</v>
      </c>
      <c r="M11381" t="s">
        <v>18516</v>
      </c>
    </row>
    <row r="11382" spans="1:13" ht="13.5">
      <c r="A11382" t="s">
        <v>4948</v>
      </c>
      <c r="B11382" t="s">
        <v>44557</v>
      </c>
      <c r="C11382" t="s">
        <v>29414</v>
      </c>
      <c r="D11382" t="s">
        <v>29415</v>
      </c>
      <c r="E11382" t="s">
        <v>18516</v>
      </c>
      <c r="F11382" t="s">
        <v>18516</v>
      </c>
      <c r="G11382" t="s">
        <v>18516</v>
      </c>
      <c r="H11382" t="s">
        <v>18516</v>
      </c>
      <c r="I11382" t="s">
        <v>18516</v>
      </c>
      <c r="J11382" t="s">
        <v>18516</v>
      </c>
      <c r="K11382" t="s">
        <v>29707</v>
      </c>
      <c r="L11382" t="s">
        <v>18516</v>
      </c>
      <c r="M11382" t="s">
        <v>18516</v>
      </c>
    </row>
    <row r="11383" spans="1:13" ht="13.5">
      <c r="A11383" t="s">
        <v>4951</v>
      </c>
      <c r="B11383" t="s">
        <v>46106</v>
      </c>
      <c r="C11383" t="s">
        <v>29414</v>
      </c>
      <c r="D11383" t="s">
        <v>29415</v>
      </c>
      <c r="E11383" t="s">
        <v>18516</v>
      </c>
      <c r="F11383" t="s">
        <v>18516</v>
      </c>
      <c r="G11383" t="s">
        <v>18516</v>
      </c>
      <c r="H11383" t="s">
        <v>18516</v>
      </c>
      <c r="I11383" t="s">
        <v>18516</v>
      </c>
      <c r="J11383" t="s">
        <v>18516</v>
      </c>
      <c r="K11383" t="s">
        <v>29707</v>
      </c>
      <c r="L11383" t="s">
        <v>18516</v>
      </c>
      <c r="M11383" t="s">
        <v>18516</v>
      </c>
    </row>
    <row r="11384" spans="1:13" ht="13.5">
      <c r="A11384" t="s">
        <v>4507</v>
      </c>
      <c r="B11384" t="s">
        <v>46107</v>
      </c>
      <c r="C11384" t="s">
        <v>29414</v>
      </c>
      <c r="D11384" t="s">
        <v>29415</v>
      </c>
      <c r="E11384" t="s">
        <v>18516</v>
      </c>
      <c r="F11384" t="s">
        <v>18516</v>
      </c>
      <c r="G11384" t="s">
        <v>18516</v>
      </c>
      <c r="H11384" t="s">
        <v>18516</v>
      </c>
      <c r="I11384" t="s">
        <v>18516</v>
      </c>
      <c r="J11384" t="s">
        <v>18516</v>
      </c>
      <c r="K11384" t="s">
        <v>29707</v>
      </c>
      <c r="L11384" t="s">
        <v>18516</v>
      </c>
      <c r="M11384" t="s">
        <v>18516</v>
      </c>
    </row>
    <row r="11385" spans="1:13" ht="13.5">
      <c r="A11385" t="s">
        <v>4954</v>
      </c>
      <c r="B11385" t="s">
        <v>46108</v>
      </c>
      <c r="C11385" t="s">
        <v>29414</v>
      </c>
      <c r="D11385" t="s">
        <v>29415</v>
      </c>
      <c r="E11385" t="s">
        <v>18516</v>
      </c>
      <c r="F11385" t="s">
        <v>18516</v>
      </c>
      <c r="G11385" t="s">
        <v>18516</v>
      </c>
      <c r="H11385" t="s">
        <v>18516</v>
      </c>
      <c r="I11385" t="s">
        <v>18516</v>
      </c>
      <c r="J11385" t="s">
        <v>18516</v>
      </c>
      <c r="K11385" t="s">
        <v>29707</v>
      </c>
      <c r="L11385" t="s">
        <v>18516</v>
      </c>
      <c r="M11385" t="s">
        <v>18516</v>
      </c>
    </row>
    <row r="11386" spans="1:13" ht="13.5">
      <c r="A11386" t="s">
        <v>46109</v>
      </c>
      <c r="B11386" t="s">
        <v>46110</v>
      </c>
      <c r="C11386" t="s">
        <v>29414</v>
      </c>
      <c r="D11386" t="s">
        <v>29415</v>
      </c>
      <c r="E11386" t="s">
        <v>18516</v>
      </c>
      <c r="F11386" t="s">
        <v>18516</v>
      </c>
      <c r="G11386" t="s">
        <v>18516</v>
      </c>
      <c r="H11386" t="s">
        <v>18516</v>
      </c>
      <c r="I11386" t="s">
        <v>18516</v>
      </c>
      <c r="J11386" t="s">
        <v>18516</v>
      </c>
      <c r="K11386" t="s">
        <v>29707</v>
      </c>
      <c r="L11386" t="s">
        <v>18516</v>
      </c>
      <c r="M11386" t="s">
        <v>18516</v>
      </c>
    </row>
    <row r="11387" spans="1:13" ht="13.5">
      <c r="A11387" t="s">
        <v>46111</v>
      </c>
      <c r="B11387" t="s">
        <v>46110</v>
      </c>
      <c r="C11387" t="s">
        <v>29414</v>
      </c>
      <c r="D11387" t="s">
        <v>29415</v>
      </c>
      <c r="E11387" t="s">
        <v>18516</v>
      </c>
      <c r="F11387" t="s">
        <v>18516</v>
      </c>
      <c r="G11387" t="s">
        <v>18516</v>
      </c>
      <c r="H11387" t="s">
        <v>18516</v>
      </c>
      <c r="I11387" t="s">
        <v>18516</v>
      </c>
      <c r="J11387" t="s">
        <v>18516</v>
      </c>
      <c r="K11387" t="s">
        <v>29707</v>
      </c>
      <c r="L11387" t="s">
        <v>18516</v>
      </c>
      <c r="M11387" t="s">
        <v>18516</v>
      </c>
    </row>
    <row r="11388" spans="1:13" ht="13.5">
      <c r="A11388" t="s">
        <v>46112</v>
      </c>
      <c r="B11388" t="s">
        <v>46113</v>
      </c>
      <c r="C11388" t="s">
        <v>29414</v>
      </c>
      <c r="D11388" t="s">
        <v>29415</v>
      </c>
      <c r="E11388" t="s">
        <v>18516</v>
      </c>
      <c r="F11388" t="s">
        <v>18516</v>
      </c>
      <c r="G11388" t="s">
        <v>18516</v>
      </c>
      <c r="H11388" t="s">
        <v>18516</v>
      </c>
      <c r="I11388" t="s">
        <v>18516</v>
      </c>
      <c r="J11388" t="s">
        <v>18516</v>
      </c>
      <c r="K11388" t="s">
        <v>29707</v>
      </c>
      <c r="L11388" t="s">
        <v>18516</v>
      </c>
      <c r="M11388" t="s">
        <v>18516</v>
      </c>
    </row>
    <row r="11389" spans="1:13" ht="13.5">
      <c r="A11389" t="s">
        <v>9615</v>
      </c>
      <c r="B11389" t="s">
        <v>46114</v>
      </c>
      <c r="C11389" t="s">
        <v>29414</v>
      </c>
      <c r="D11389" t="s">
        <v>29415</v>
      </c>
      <c r="E11389" t="s">
        <v>18516</v>
      </c>
      <c r="F11389" t="s">
        <v>18516</v>
      </c>
      <c r="G11389" t="s">
        <v>18516</v>
      </c>
      <c r="H11389" t="s">
        <v>18516</v>
      </c>
      <c r="I11389" t="s">
        <v>18516</v>
      </c>
      <c r="J11389" t="s">
        <v>18516</v>
      </c>
      <c r="K11389" t="s">
        <v>29707</v>
      </c>
      <c r="L11389" t="s">
        <v>18516</v>
      </c>
      <c r="M11389" t="s">
        <v>18516</v>
      </c>
    </row>
    <row r="11390" spans="1:13" ht="13.5">
      <c r="A11390" t="s">
        <v>8963</v>
      </c>
      <c r="B11390" t="s">
        <v>46115</v>
      </c>
      <c r="C11390" t="s">
        <v>29414</v>
      </c>
      <c r="D11390" t="s">
        <v>29415</v>
      </c>
      <c r="E11390" t="s">
        <v>18516</v>
      </c>
      <c r="F11390" t="s">
        <v>18516</v>
      </c>
      <c r="G11390" t="s">
        <v>18516</v>
      </c>
      <c r="H11390" t="s">
        <v>18516</v>
      </c>
      <c r="I11390" t="s">
        <v>18516</v>
      </c>
      <c r="J11390" t="s">
        <v>18516</v>
      </c>
      <c r="K11390" t="s">
        <v>29707</v>
      </c>
      <c r="L11390" t="s">
        <v>18516</v>
      </c>
      <c r="M11390" t="s">
        <v>18516</v>
      </c>
    </row>
    <row r="11391" spans="1:13" ht="13.5">
      <c r="A11391" t="s">
        <v>8960</v>
      </c>
      <c r="B11391" t="s">
        <v>46116</v>
      </c>
      <c r="C11391" t="s">
        <v>29414</v>
      </c>
      <c r="D11391" t="s">
        <v>29415</v>
      </c>
      <c r="E11391" t="s">
        <v>18516</v>
      </c>
      <c r="F11391" t="s">
        <v>18516</v>
      </c>
      <c r="G11391" t="s">
        <v>18516</v>
      </c>
      <c r="H11391" t="s">
        <v>18516</v>
      </c>
      <c r="I11391" t="s">
        <v>18516</v>
      </c>
      <c r="J11391" t="s">
        <v>18516</v>
      </c>
      <c r="K11391" t="s">
        <v>29707</v>
      </c>
      <c r="L11391" t="s">
        <v>18516</v>
      </c>
      <c r="M11391" t="s">
        <v>18516</v>
      </c>
    </row>
    <row r="11392" spans="1:13" ht="13.5">
      <c r="A11392" t="s">
        <v>8954</v>
      </c>
      <c r="B11392" t="s">
        <v>46117</v>
      </c>
      <c r="C11392" t="s">
        <v>29414</v>
      </c>
      <c r="D11392" t="s">
        <v>29415</v>
      </c>
      <c r="E11392" t="s">
        <v>18516</v>
      </c>
      <c r="F11392" t="s">
        <v>18516</v>
      </c>
      <c r="G11392" t="s">
        <v>18516</v>
      </c>
      <c r="H11392" t="s">
        <v>18516</v>
      </c>
      <c r="I11392" t="s">
        <v>18516</v>
      </c>
      <c r="J11392" t="s">
        <v>18516</v>
      </c>
      <c r="K11392" t="s">
        <v>29707</v>
      </c>
      <c r="L11392" t="s">
        <v>18516</v>
      </c>
      <c r="M11392" t="s">
        <v>18516</v>
      </c>
    </row>
    <row r="11393" spans="1:13" ht="13.5">
      <c r="A11393" t="s">
        <v>27044</v>
      </c>
      <c r="B11393" t="s">
        <v>46118</v>
      </c>
      <c r="C11393" t="s">
        <v>29414</v>
      </c>
      <c r="D11393" t="s">
        <v>29415</v>
      </c>
      <c r="E11393" t="s">
        <v>18516</v>
      </c>
      <c r="F11393" t="s">
        <v>18516</v>
      </c>
      <c r="G11393" t="s">
        <v>18516</v>
      </c>
      <c r="H11393" t="s">
        <v>18516</v>
      </c>
      <c r="I11393" t="s">
        <v>18516</v>
      </c>
      <c r="J11393" t="s">
        <v>18516</v>
      </c>
      <c r="K11393" t="s">
        <v>29707</v>
      </c>
      <c r="L11393" t="s">
        <v>18516</v>
      </c>
      <c r="M11393" t="s">
        <v>18516</v>
      </c>
    </row>
    <row r="11394" spans="1:13" ht="13.5">
      <c r="A11394" t="s">
        <v>27047</v>
      </c>
      <c r="B11394" t="s">
        <v>46119</v>
      </c>
      <c r="C11394" t="s">
        <v>29414</v>
      </c>
      <c r="D11394" t="s">
        <v>29415</v>
      </c>
      <c r="E11394" t="s">
        <v>18516</v>
      </c>
      <c r="F11394" t="s">
        <v>18516</v>
      </c>
      <c r="G11394" t="s">
        <v>18516</v>
      </c>
      <c r="H11394" t="s">
        <v>18516</v>
      </c>
      <c r="I11394" t="s">
        <v>18516</v>
      </c>
      <c r="J11394" t="s">
        <v>18516</v>
      </c>
      <c r="K11394" t="s">
        <v>29707</v>
      </c>
      <c r="L11394" t="s">
        <v>18516</v>
      </c>
      <c r="M11394" t="s">
        <v>18516</v>
      </c>
    </row>
    <row r="11395" spans="1:13" ht="13.5">
      <c r="A11395" t="s">
        <v>46120</v>
      </c>
      <c r="B11395" t="s">
        <v>46121</v>
      </c>
      <c r="C11395" t="s">
        <v>29414</v>
      </c>
      <c r="D11395" t="s">
        <v>29415</v>
      </c>
      <c r="E11395" t="s">
        <v>18516</v>
      </c>
      <c r="F11395" t="s">
        <v>18516</v>
      </c>
      <c r="G11395" t="s">
        <v>18516</v>
      </c>
      <c r="H11395" t="s">
        <v>18516</v>
      </c>
      <c r="I11395" t="s">
        <v>18516</v>
      </c>
      <c r="J11395" t="s">
        <v>18516</v>
      </c>
      <c r="K11395" t="s">
        <v>29707</v>
      </c>
      <c r="L11395" t="s">
        <v>18516</v>
      </c>
      <c r="M11395" t="s">
        <v>18516</v>
      </c>
    </row>
    <row r="11396" spans="1:13" ht="13.5">
      <c r="A11396" t="s">
        <v>46122</v>
      </c>
      <c r="B11396" t="s">
        <v>46123</v>
      </c>
      <c r="C11396" t="s">
        <v>29414</v>
      </c>
      <c r="D11396" t="s">
        <v>29415</v>
      </c>
      <c r="E11396" t="s">
        <v>18516</v>
      </c>
      <c r="F11396" t="s">
        <v>18516</v>
      </c>
      <c r="G11396" t="s">
        <v>18516</v>
      </c>
      <c r="H11396" t="s">
        <v>18516</v>
      </c>
      <c r="I11396" t="s">
        <v>18516</v>
      </c>
      <c r="J11396" t="s">
        <v>18516</v>
      </c>
      <c r="K11396" t="s">
        <v>29707</v>
      </c>
      <c r="L11396" t="s">
        <v>18516</v>
      </c>
      <c r="M11396" t="s">
        <v>18516</v>
      </c>
    </row>
    <row r="11397" spans="1:13" ht="13.5">
      <c r="A11397" t="s">
        <v>8423</v>
      </c>
      <c r="B11397" t="s">
        <v>46124</v>
      </c>
      <c r="C11397" t="s">
        <v>29414</v>
      </c>
      <c r="D11397" t="s">
        <v>29415</v>
      </c>
      <c r="E11397" t="s">
        <v>18516</v>
      </c>
      <c r="F11397" t="s">
        <v>18516</v>
      </c>
      <c r="G11397" t="s">
        <v>18516</v>
      </c>
      <c r="H11397" t="s">
        <v>18516</v>
      </c>
      <c r="I11397" t="s">
        <v>18516</v>
      </c>
      <c r="J11397" t="s">
        <v>18516</v>
      </c>
      <c r="K11397" t="s">
        <v>29707</v>
      </c>
      <c r="L11397" t="s">
        <v>18516</v>
      </c>
      <c r="M11397" t="s">
        <v>18516</v>
      </c>
    </row>
    <row r="11398" spans="1:13" ht="13.5">
      <c r="A11398" t="s">
        <v>7921</v>
      </c>
      <c r="B11398" t="s">
        <v>46125</v>
      </c>
      <c r="C11398" t="s">
        <v>29414</v>
      </c>
      <c r="D11398" t="s">
        <v>29415</v>
      </c>
      <c r="E11398" t="s">
        <v>18516</v>
      </c>
      <c r="F11398" t="s">
        <v>18516</v>
      </c>
      <c r="G11398" t="s">
        <v>18516</v>
      </c>
      <c r="H11398" t="s">
        <v>18516</v>
      </c>
      <c r="I11398" t="s">
        <v>18516</v>
      </c>
      <c r="J11398" t="s">
        <v>18516</v>
      </c>
      <c r="K11398" t="s">
        <v>29707</v>
      </c>
      <c r="L11398" t="s">
        <v>18516</v>
      </c>
      <c r="M11398" t="s">
        <v>18516</v>
      </c>
    </row>
    <row r="11399" spans="1:13" ht="13.5">
      <c r="A11399" t="s">
        <v>7918</v>
      </c>
      <c r="B11399" t="s">
        <v>46126</v>
      </c>
      <c r="C11399" t="s">
        <v>29414</v>
      </c>
      <c r="D11399" t="s">
        <v>29415</v>
      </c>
      <c r="E11399" t="s">
        <v>18516</v>
      </c>
      <c r="F11399" t="s">
        <v>18516</v>
      </c>
      <c r="G11399" t="s">
        <v>18516</v>
      </c>
      <c r="H11399" t="s">
        <v>18516</v>
      </c>
      <c r="I11399" t="s">
        <v>18516</v>
      </c>
      <c r="J11399" t="s">
        <v>18516</v>
      </c>
      <c r="K11399" t="s">
        <v>29707</v>
      </c>
      <c r="L11399" t="s">
        <v>18516</v>
      </c>
      <c r="M11399" t="s">
        <v>18516</v>
      </c>
    </row>
    <row r="11400" spans="1:13" ht="13.5">
      <c r="A11400" t="s">
        <v>7915</v>
      </c>
      <c r="B11400" t="s">
        <v>46127</v>
      </c>
      <c r="C11400" t="s">
        <v>29414</v>
      </c>
      <c r="D11400" t="s">
        <v>29415</v>
      </c>
      <c r="E11400" t="s">
        <v>18516</v>
      </c>
      <c r="F11400" t="s">
        <v>18516</v>
      </c>
      <c r="G11400" t="s">
        <v>18516</v>
      </c>
      <c r="H11400" t="s">
        <v>18516</v>
      </c>
      <c r="I11400" t="s">
        <v>18516</v>
      </c>
      <c r="J11400" t="s">
        <v>18516</v>
      </c>
      <c r="K11400" t="s">
        <v>29707</v>
      </c>
      <c r="L11400" t="s">
        <v>18516</v>
      </c>
      <c r="M11400" t="s">
        <v>18516</v>
      </c>
    </row>
    <row r="11401" spans="1:13" ht="13.5">
      <c r="A11401" t="s">
        <v>8790</v>
      </c>
      <c r="B11401" t="s">
        <v>46128</v>
      </c>
      <c r="C11401" t="s">
        <v>29414</v>
      </c>
      <c r="D11401" t="s">
        <v>29415</v>
      </c>
      <c r="E11401" t="s">
        <v>18516</v>
      </c>
      <c r="F11401" t="s">
        <v>18516</v>
      </c>
      <c r="G11401" t="s">
        <v>18516</v>
      </c>
      <c r="H11401" t="s">
        <v>18516</v>
      </c>
      <c r="I11401" t="s">
        <v>18516</v>
      </c>
      <c r="J11401" t="s">
        <v>18516</v>
      </c>
      <c r="K11401" t="s">
        <v>29707</v>
      </c>
      <c r="L11401" t="s">
        <v>18516</v>
      </c>
      <c r="M11401" t="s">
        <v>18516</v>
      </c>
    </row>
    <row r="11402" spans="1:13" ht="13.5">
      <c r="A11402" t="s">
        <v>7876</v>
      </c>
      <c r="B11402" t="s">
        <v>46129</v>
      </c>
      <c r="C11402" t="s">
        <v>29414</v>
      </c>
      <c r="D11402" t="s">
        <v>29415</v>
      </c>
      <c r="E11402" s="164">
        <v>188</v>
      </c>
      <c r="F11402" s="164">
        <v>135</v>
      </c>
      <c r="G11402" s="165">
        <v>0.71</v>
      </c>
      <c r="H11402" t="s">
        <v>18516</v>
      </c>
      <c r="I11402" s="164">
        <v>39.69</v>
      </c>
      <c r="J11402" s="164">
        <v>174.69</v>
      </c>
      <c r="K11402">
        <v>87</v>
      </c>
      <c r="L11402" t="s">
        <v>29439</v>
      </c>
      <c r="M11402" t="s">
        <v>30549</v>
      </c>
    </row>
    <row r="11403" spans="1:13" ht="13.5">
      <c r="A11403" t="s">
        <v>8736</v>
      </c>
      <c r="B11403" t="s">
        <v>46130</v>
      </c>
      <c r="C11403" t="s">
        <v>29414</v>
      </c>
      <c r="D11403" t="s">
        <v>29415</v>
      </c>
      <c r="E11403" t="s">
        <v>18516</v>
      </c>
      <c r="F11403" t="s">
        <v>18516</v>
      </c>
      <c r="G11403" t="s">
        <v>18516</v>
      </c>
      <c r="H11403" t="s">
        <v>18516</v>
      </c>
      <c r="I11403" t="s">
        <v>18516</v>
      </c>
      <c r="J11403" t="s">
        <v>18516</v>
      </c>
      <c r="K11403" t="s">
        <v>29707</v>
      </c>
      <c r="L11403" t="s">
        <v>18516</v>
      </c>
      <c r="M11403" t="s">
        <v>18516</v>
      </c>
    </row>
    <row r="11404" spans="1:13" ht="13.5">
      <c r="A11404" t="s">
        <v>46131</v>
      </c>
      <c r="B11404" t="s">
        <v>46132</v>
      </c>
      <c r="C11404" t="s">
        <v>29414</v>
      </c>
      <c r="D11404" t="s">
        <v>29415</v>
      </c>
      <c r="E11404" t="s">
        <v>18516</v>
      </c>
      <c r="F11404" t="s">
        <v>18516</v>
      </c>
      <c r="G11404" t="s">
        <v>18516</v>
      </c>
      <c r="H11404" t="s">
        <v>18516</v>
      </c>
      <c r="I11404" t="s">
        <v>18516</v>
      </c>
      <c r="J11404" t="s">
        <v>18516</v>
      </c>
      <c r="K11404" t="s">
        <v>29707</v>
      </c>
      <c r="L11404" t="s">
        <v>18516</v>
      </c>
      <c r="M11404" t="s">
        <v>18516</v>
      </c>
    </row>
    <row r="11405" spans="1:13" ht="13.5">
      <c r="A11405" t="s">
        <v>46133</v>
      </c>
      <c r="B11405" t="s">
        <v>46134</v>
      </c>
      <c r="C11405" t="s">
        <v>29414</v>
      </c>
      <c r="D11405" t="s">
        <v>29415</v>
      </c>
      <c r="E11405" t="s">
        <v>18516</v>
      </c>
      <c r="F11405" t="s">
        <v>18516</v>
      </c>
      <c r="G11405" t="s">
        <v>18516</v>
      </c>
      <c r="H11405" t="s">
        <v>18516</v>
      </c>
      <c r="I11405" t="s">
        <v>18516</v>
      </c>
      <c r="J11405" t="s">
        <v>18516</v>
      </c>
      <c r="K11405" t="s">
        <v>29707</v>
      </c>
      <c r="L11405" t="s">
        <v>18516</v>
      </c>
      <c r="M11405" t="s">
        <v>18516</v>
      </c>
    </row>
    <row r="11406" spans="1:13" ht="13.5">
      <c r="A11406" t="s">
        <v>7289</v>
      </c>
      <c r="B11406" t="s">
        <v>46135</v>
      </c>
      <c r="C11406" t="s">
        <v>29414</v>
      </c>
      <c r="D11406" t="s">
        <v>29415</v>
      </c>
      <c r="E11406" t="s">
        <v>18516</v>
      </c>
      <c r="F11406" t="s">
        <v>18516</v>
      </c>
      <c r="G11406" t="s">
        <v>18516</v>
      </c>
      <c r="H11406" t="s">
        <v>18516</v>
      </c>
      <c r="I11406" t="s">
        <v>18516</v>
      </c>
      <c r="J11406" t="s">
        <v>18516</v>
      </c>
      <c r="K11406" t="s">
        <v>29707</v>
      </c>
      <c r="L11406" t="s">
        <v>18516</v>
      </c>
      <c r="M11406" t="s">
        <v>18516</v>
      </c>
    </row>
    <row r="11407" spans="1:13" ht="13.5">
      <c r="A11407" t="s">
        <v>46136</v>
      </c>
      <c r="B11407" t="s">
        <v>46137</v>
      </c>
      <c r="C11407" t="s">
        <v>29414</v>
      </c>
      <c r="D11407" t="s">
        <v>29415</v>
      </c>
      <c r="E11407" s="164">
        <v>418</v>
      </c>
      <c r="F11407" s="164">
        <v>418</v>
      </c>
      <c r="G11407" t="s">
        <v>18516</v>
      </c>
      <c r="H11407" t="s">
        <v>18516</v>
      </c>
      <c r="I11407" s="164">
        <v>133.69</v>
      </c>
      <c r="J11407" s="164">
        <v>551.69</v>
      </c>
      <c r="K11407">
        <v>2</v>
      </c>
      <c r="L11407" t="s">
        <v>18516</v>
      </c>
      <c r="M11407" t="s">
        <v>18516</v>
      </c>
    </row>
    <row r="11408" spans="1:13" ht="13.5">
      <c r="A11408" t="s">
        <v>4590</v>
      </c>
      <c r="B11408" t="s">
        <v>46138</v>
      </c>
      <c r="C11408" t="s">
        <v>29414</v>
      </c>
      <c r="D11408" t="s">
        <v>29415</v>
      </c>
      <c r="E11408" t="s">
        <v>18516</v>
      </c>
      <c r="F11408" t="s">
        <v>18516</v>
      </c>
      <c r="G11408" t="s">
        <v>18516</v>
      </c>
      <c r="H11408" t="s">
        <v>18516</v>
      </c>
      <c r="I11408" t="s">
        <v>18516</v>
      </c>
      <c r="J11408" t="s">
        <v>18516</v>
      </c>
      <c r="K11408" t="s">
        <v>29707</v>
      </c>
      <c r="L11408" t="s">
        <v>18516</v>
      </c>
      <c r="M11408" t="s">
        <v>18516</v>
      </c>
    </row>
    <row r="11409" spans="1:13" ht="13.5">
      <c r="A11409" t="s">
        <v>4593</v>
      </c>
      <c r="B11409" t="s">
        <v>46139</v>
      </c>
      <c r="C11409" t="s">
        <v>29414</v>
      </c>
      <c r="D11409" t="s">
        <v>29415</v>
      </c>
      <c r="E11409" t="s">
        <v>18516</v>
      </c>
      <c r="F11409" t="s">
        <v>18516</v>
      </c>
      <c r="G11409" t="s">
        <v>18516</v>
      </c>
      <c r="H11409" t="s">
        <v>18516</v>
      </c>
      <c r="I11409" t="s">
        <v>18516</v>
      </c>
      <c r="J11409" t="s">
        <v>18516</v>
      </c>
      <c r="K11409" t="s">
        <v>29707</v>
      </c>
      <c r="L11409" t="s">
        <v>18516</v>
      </c>
      <c r="M11409" t="s">
        <v>18516</v>
      </c>
    </row>
    <row r="11410" spans="1:13" ht="13.5">
      <c r="A11410" t="s">
        <v>4587</v>
      </c>
      <c r="B11410" t="s">
        <v>46140</v>
      </c>
      <c r="C11410" t="s">
        <v>29414</v>
      </c>
      <c r="D11410" t="s">
        <v>29415</v>
      </c>
      <c r="E11410" s="164">
        <v>245</v>
      </c>
      <c r="F11410" s="164">
        <v>245</v>
      </c>
      <c r="G11410" t="s">
        <v>18516</v>
      </c>
      <c r="H11410" t="s">
        <v>18516</v>
      </c>
      <c r="I11410" s="164">
        <v>85.74</v>
      </c>
      <c r="J11410" s="164">
        <v>330.74</v>
      </c>
      <c r="K11410">
        <v>0</v>
      </c>
      <c r="L11410" t="s">
        <v>18516</v>
      </c>
      <c r="M11410" t="s">
        <v>18516</v>
      </c>
    </row>
    <row r="11411" spans="1:13" ht="13.5">
      <c r="A11411" t="s">
        <v>3745</v>
      </c>
      <c r="B11411" t="s">
        <v>46141</v>
      </c>
      <c r="C11411" t="s">
        <v>29414</v>
      </c>
      <c r="D11411" t="s">
        <v>29415</v>
      </c>
      <c r="E11411" t="s">
        <v>18516</v>
      </c>
      <c r="F11411" t="s">
        <v>18516</v>
      </c>
      <c r="G11411" t="s">
        <v>18516</v>
      </c>
      <c r="H11411" t="s">
        <v>18516</v>
      </c>
      <c r="I11411" t="s">
        <v>18516</v>
      </c>
      <c r="J11411" t="s">
        <v>18516</v>
      </c>
      <c r="K11411" t="s">
        <v>29707</v>
      </c>
      <c r="L11411" t="s">
        <v>18516</v>
      </c>
      <c r="M11411" t="s">
        <v>18516</v>
      </c>
    </row>
    <row r="11412" spans="1:13" ht="13.5">
      <c r="A11412" t="s">
        <v>3586</v>
      </c>
      <c r="B11412" t="s">
        <v>46142</v>
      </c>
      <c r="C11412" t="s">
        <v>29414</v>
      </c>
      <c r="D11412" t="s">
        <v>29415</v>
      </c>
      <c r="E11412" t="s">
        <v>18516</v>
      </c>
      <c r="F11412" t="s">
        <v>18516</v>
      </c>
      <c r="G11412" t="s">
        <v>18516</v>
      </c>
      <c r="H11412" t="s">
        <v>18516</v>
      </c>
      <c r="I11412" t="s">
        <v>18516</v>
      </c>
      <c r="J11412" t="s">
        <v>18516</v>
      </c>
      <c r="K11412" t="s">
        <v>29707</v>
      </c>
      <c r="L11412" t="s">
        <v>18516</v>
      </c>
      <c r="M11412" t="s">
        <v>18516</v>
      </c>
    </row>
    <row r="11413" spans="1:13" ht="13.5">
      <c r="A11413" t="s">
        <v>1693</v>
      </c>
      <c r="B11413" t="s">
        <v>46143</v>
      </c>
      <c r="C11413" t="s">
        <v>29414</v>
      </c>
      <c r="D11413" t="s">
        <v>29415</v>
      </c>
      <c r="E11413" t="s">
        <v>18516</v>
      </c>
      <c r="F11413" t="s">
        <v>18516</v>
      </c>
      <c r="G11413" t="s">
        <v>18516</v>
      </c>
      <c r="H11413" t="s">
        <v>18516</v>
      </c>
      <c r="I11413" t="s">
        <v>18516</v>
      </c>
      <c r="J11413" t="s">
        <v>18516</v>
      </c>
      <c r="K11413" t="s">
        <v>29707</v>
      </c>
      <c r="L11413" t="s">
        <v>18516</v>
      </c>
      <c r="M11413" t="s">
        <v>18516</v>
      </c>
    </row>
    <row r="11414" spans="1:13" ht="13.5">
      <c r="A11414" t="s">
        <v>7052</v>
      </c>
      <c r="B11414" t="s">
        <v>46106</v>
      </c>
      <c r="C11414" t="s">
        <v>29414</v>
      </c>
      <c r="D11414" t="s">
        <v>29415</v>
      </c>
      <c r="E11414" t="s">
        <v>18516</v>
      </c>
      <c r="F11414" t="s">
        <v>18516</v>
      </c>
      <c r="G11414" t="s">
        <v>18516</v>
      </c>
      <c r="H11414" t="s">
        <v>18516</v>
      </c>
      <c r="I11414" t="s">
        <v>18516</v>
      </c>
      <c r="J11414" t="s">
        <v>18516</v>
      </c>
      <c r="K11414" t="s">
        <v>29707</v>
      </c>
      <c r="L11414" t="s">
        <v>18516</v>
      </c>
      <c r="M11414" t="s">
        <v>18516</v>
      </c>
    </row>
    <row r="11415" spans="1:13" ht="13.5">
      <c r="A11415" t="s">
        <v>46144</v>
      </c>
      <c r="B11415" t="s">
        <v>46145</v>
      </c>
      <c r="C11415" t="s">
        <v>29414</v>
      </c>
      <c r="D11415" t="s">
        <v>29415</v>
      </c>
      <c r="E11415" s="164">
        <v>289</v>
      </c>
      <c r="F11415" s="164">
        <v>289</v>
      </c>
      <c r="G11415" t="s">
        <v>18516</v>
      </c>
      <c r="H11415" t="s">
        <v>18516</v>
      </c>
      <c r="I11415" s="164">
        <v>98.84</v>
      </c>
      <c r="J11415" s="164">
        <v>387.84</v>
      </c>
      <c r="K11415">
        <v>40</v>
      </c>
      <c r="L11415" t="s">
        <v>29439</v>
      </c>
      <c r="M11415" t="s">
        <v>30549</v>
      </c>
    </row>
    <row r="11416" spans="1:13" ht="13.5">
      <c r="A11416" t="s">
        <v>46146</v>
      </c>
      <c r="B11416" t="s">
        <v>46147</v>
      </c>
      <c r="C11416" t="s">
        <v>29414</v>
      </c>
      <c r="D11416" t="s">
        <v>29415</v>
      </c>
      <c r="E11416" s="164">
        <v>270</v>
      </c>
      <c r="F11416" s="164">
        <v>270</v>
      </c>
      <c r="G11416" t="s">
        <v>18516</v>
      </c>
      <c r="H11416" t="s">
        <v>18516</v>
      </c>
      <c r="I11416" s="164">
        <v>93.58</v>
      </c>
      <c r="J11416" s="164">
        <v>363.58</v>
      </c>
      <c r="K11416">
        <v>64</v>
      </c>
      <c r="L11416" t="s">
        <v>29439</v>
      </c>
      <c r="M11416" t="s">
        <v>30549</v>
      </c>
    </row>
    <row r="11417" spans="1:13" ht="13.5">
      <c r="A11417" t="s">
        <v>46148</v>
      </c>
      <c r="B11417" t="s">
        <v>46149</v>
      </c>
      <c r="C11417" t="s">
        <v>29414</v>
      </c>
      <c r="D11417" t="s">
        <v>29415</v>
      </c>
      <c r="E11417" t="s">
        <v>18516</v>
      </c>
      <c r="F11417" t="s">
        <v>18516</v>
      </c>
      <c r="G11417" t="s">
        <v>18516</v>
      </c>
      <c r="H11417" t="s">
        <v>18516</v>
      </c>
      <c r="I11417" t="s">
        <v>18516</v>
      </c>
      <c r="J11417" t="s">
        <v>18516</v>
      </c>
      <c r="K11417" t="s">
        <v>29707</v>
      </c>
      <c r="L11417" t="s">
        <v>18516</v>
      </c>
      <c r="M11417" t="s">
        <v>18516</v>
      </c>
    </row>
    <row r="11418" spans="1:13" ht="13.5">
      <c r="A11418" t="s">
        <v>46150</v>
      </c>
      <c r="B11418" t="s">
        <v>46151</v>
      </c>
      <c r="C11418" t="s">
        <v>29414</v>
      </c>
      <c r="D11418" t="s">
        <v>29415</v>
      </c>
      <c r="E11418" t="s">
        <v>18516</v>
      </c>
      <c r="F11418" t="s">
        <v>18516</v>
      </c>
      <c r="G11418" t="s">
        <v>18516</v>
      </c>
      <c r="H11418" t="s">
        <v>18516</v>
      </c>
      <c r="I11418" t="s">
        <v>18516</v>
      </c>
      <c r="J11418" t="s">
        <v>18516</v>
      </c>
      <c r="K11418" t="s">
        <v>29707</v>
      </c>
      <c r="L11418" t="s">
        <v>18516</v>
      </c>
      <c r="M11418" t="s">
        <v>18516</v>
      </c>
    </row>
    <row r="11419" spans="1:13" ht="13.5">
      <c r="A11419" t="s">
        <v>46152</v>
      </c>
      <c r="B11419" t="s">
        <v>46113</v>
      </c>
      <c r="C11419" t="s">
        <v>29414</v>
      </c>
      <c r="D11419" t="s">
        <v>29415</v>
      </c>
      <c r="E11419" t="s">
        <v>18516</v>
      </c>
      <c r="F11419" t="s">
        <v>18516</v>
      </c>
      <c r="G11419" t="s">
        <v>18516</v>
      </c>
      <c r="H11419" t="s">
        <v>18516</v>
      </c>
      <c r="I11419" t="s">
        <v>18516</v>
      </c>
      <c r="J11419" t="s">
        <v>18516</v>
      </c>
      <c r="K11419" t="s">
        <v>29707</v>
      </c>
      <c r="L11419" t="s">
        <v>18516</v>
      </c>
      <c r="M11419" t="s">
        <v>18516</v>
      </c>
    </row>
    <row r="11420" spans="1:13" ht="13.5">
      <c r="A11420" t="s">
        <v>7418</v>
      </c>
      <c r="B11420" t="s">
        <v>31546</v>
      </c>
      <c r="C11420" t="s">
        <v>29414</v>
      </c>
      <c r="D11420" t="s">
        <v>29415</v>
      </c>
      <c r="E11420" s="164">
        <v>366</v>
      </c>
      <c r="F11420" s="164">
        <v>366</v>
      </c>
      <c r="G11420" t="s">
        <v>18516</v>
      </c>
      <c r="H11420" t="s">
        <v>18516</v>
      </c>
      <c r="I11420" s="164">
        <v>211.83</v>
      </c>
      <c r="J11420" s="164">
        <v>577.83</v>
      </c>
      <c r="K11420">
        <v>0</v>
      </c>
      <c r="L11420" t="s">
        <v>18516</v>
      </c>
      <c r="M11420" t="s">
        <v>18516</v>
      </c>
    </row>
    <row r="11421" spans="1:13" ht="13.5">
      <c r="A11421" t="s">
        <v>7421</v>
      </c>
      <c r="B11421" t="s">
        <v>31069</v>
      </c>
      <c r="C11421" t="s">
        <v>29414</v>
      </c>
      <c r="D11421" t="s">
        <v>29415</v>
      </c>
      <c r="E11421" s="164">
        <v>366</v>
      </c>
      <c r="F11421" s="164">
        <v>366</v>
      </c>
      <c r="G11421" t="s">
        <v>18516</v>
      </c>
      <c r="H11421" t="s">
        <v>18516</v>
      </c>
      <c r="I11421" s="164">
        <v>211.83</v>
      </c>
      <c r="J11421" s="164">
        <v>577.83</v>
      </c>
      <c r="K11421">
        <v>0</v>
      </c>
      <c r="L11421" t="s">
        <v>18516</v>
      </c>
      <c r="M11421" t="s">
        <v>18516</v>
      </c>
    </row>
    <row r="11422" spans="1:13" ht="13.5">
      <c r="A11422" t="s">
        <v>4081</v>
      </c>
      <c r="B11422" t="s">
        <v>46153</v>
      </c>
      <c r="C11422" t="s">
        <v>29414</v>
      </c>
      <c r="D11422" t="s">
        <v>29415</v>
      </c>
      <c r="E11422" t="s">
        <v>18516</v>
      </c>
      <c r="F11422" t="s">
        <v>18516</v>
      </c>
      <c r="G11422" t="s">
        <v>18516</v>
      </c>
      <c r="H11422" t="s">
        <v>18516</v>
      </c>
      <c r="I11422" t="s">
        <v>18516</v>
      </c>
      <c r="J11422" t="s">
        <v>18516</v>
      </c>
      <c r="K11422" t="s">
        <v>29707</v>
      </c>
      <c r="L11422" t="s">
        <v>18516</v>
      </c>
      <c r="M11422" t="s">
        <v>18516</v>
      </c>
    </row>
    <row r="11423" spans="1:13" ht="13.5">
      <c r="A11423" t="s">
        <v>4072</v>
      </c>
      <c r="B11423" t="s">
        <v>46154</v>
      </c>
      <c r="C11423" t="s">
        <v>29414</v>
      </c>
      <c r="D11423" t="s">
        <v>29415</v>
      </c>
      <c r="E11423" t="s">
        <v>18516</v>
      </c>
      <c r="F11423" t="s">
        <v>18516</v>
      </c>
      <c r="G11423" t="s">
        <v>18516</v>
      </c>
      <c r="H11423" t="s">
        <v>18516</v>
      </c>
      <c r="I11423" t="s">
        <v>18516</v>
      </c>
      <c r="J11423" t="s">
        <v>18516</v>
      </c>
      <c r="K11423" t="s">
        <v>29707</v>
      </c>
      <c r="L11423" t="s">
        <v>18516</v>
      </c>
      <c r="M11423" t="s">
        <v>18516</v>
      </c>
    </row>
    <row r="11424" spans="1:13" ht="13.5">
      <c r="A11424" t="s">
        <v>4364</v>
      </c>
      <c r="B11424" t="s">
        <v>46155</v>
      </c>
      <c r="C11424" t="s">
        <v>29414</v>
      </c>
      <c r="D11424" t="s">
        <v>29415</v>
      </c>
      <c r="E11424" s="164">
        <v>243</v>
      </c>
      <c r="F11424" s="164">
        <v>215</v>
      </c>
      <c r="G11424" s="165">
        <v>0.88</v>
      </c>
      <c r="H11424" t="s">
        <v>18516</v>
      </c>
      <c r="I11424" s="164">
        <v>85.07</v>
      </c>
      <c r="J11424" s="164">
        <v>300.07</v>
      </c>
      <c r="K11424">
        <v>126</v>
      </c>
      <c r="L11424" t="s">
        <v>29439</v>
      </c>
      <c r="M11424" t="s">
        <v>29935</v>
      </c>
    </row>
    <row r="11425" spans="1:13" ht="13.5">
      <c r="A11425" t="s">
        <v>46156</v>
      </c>
      <c r="B11425" t="s">
        <v>46157</v>
      </c>
      <c r="C11425" t="s">
        <v>29414</v>
      </c>
      <c r="D11425" t="s">
        <v>29415</v>
      </c>
      <c r="E11425" t="s">
        <v>18516</v>
      </c>
      <c r="F11425" t="s">
        <v>18516</v>
      </c>
      <c r="G11425" t="s">
        <v>18516</v>
      </c>
      <c r="H11425" t="s">
        <v>18516</v>
      </c>
      <c r="I11425" t="s">
        <v>18516</v>
      </c>
      <c r="J11425" t="s">
        <v>18516</v>
      </c>
      <c r="K11425" t="s">
        <v>29707</v>
      </c>
      <c r="L11425" t="s">
        <v>18516</v>
      </c>
      <c r="M11425" t="s">
        <v>18516</v>
      </c>
    </row>
    <row r="11426" spans="1:13" ht="13.5">
      <c r="A11426" t="s">
        <v>46158</v>
      </c>
      <c r="B11426" t="s">
        <v>46159</v>
      </c>
      <c r="C11426" t="s">
        <v>29414</v>
      </c>
      <c r="D11426" t="s">
        <v>29415</v>
      </c>
      <c r="E11426" t="s">
        <v>18516</v>
      </c>
      <c r="F11426" t="s">
        <v>18516</v>
      </c>
      <c r="G11426" t="s">
        <v>18516</v>
      </c>
      <c r="H11426" t="s">
        <v>18516</v>
      </c>
      <c r="I11426" t="s">
        <v>18516</v>
      </c>
      <c r="J11426" t="s">
        <v>18516</v>
      </c>
      <c r="K11426" t="s">
        <v>29707</v>
      </c>
      <c r="L11426" t="s">
        <v>18516</v>
      </c>
      <c r="M11426" t="s">
        <v>18516</v>
      </c>
    </row>
    <row r="11427" spans="1:13" ht="13.5">
      <c r="A11427" t="s">
        <v>7883</v>
      </c>
      <c r="B11427" t="s">
        <v>46160</v>
      </c>
      <c r="C11427" t="s">
        <v>29414</v>
      </c>
      <c r="D11427" t="s">
        <v>29415</v>
      </c>
      <c r="E11427" t="s">
        <v>18516</v>
      </c>
      <c r="F11427" t="s">
        <v>18516</v>
      </c>
      <c r="G11427" t="s">
        <v>18516</v>
      </c>
      <c r="H11427" t="s">
        <v>18516</v>
      </c>
      <c r="I11427" t="s">
        <v>18516</v>
      </c>
      <c r="J11427" t="s">
        <v>18516</v>
      </c>
      <c r="K11427" t="s">
        <v>29707</v>
      </c>
      <c r="L11427" t="s">
        <v>18516</v>
      </c>
      <c r="M11427" t="s">
        <v>18516</v>
      </c>
    </row>
    <row r="11428" spans="1:13" ht="13.5">
      <c r="A11428" t="s">
        <v>7886</v>
      </c>
      <c r="B11428" t="s">
        <v>46161</v>
      </c>
      <c r="C11428" t="s">
        <v>29414</v>
      </c>
      <c r="D11428" t="s">
        <v>29415</v>
      </c>
      <c r="E11428" t="s">
        <v>18516</v>
      </c>
      <c r="F11428" t="s">
        <v>18516</v>
      </c>
      <c r="G11428" t="s">
        <v>18516</v>
      </c>
      <c r="H11428" t="s">
        <v>18516</v>
      </c>
      <c r="I11428" t="s">
        <v>18516</v>
      </c>
      <c r="J11428" t="s">
        <v>18516</v>
      </c>
      <c r="K11428" t="s">
        <v>29707</v>
      </c>
      <c r="L11428" t="s">
        <v>18516</v>
      </c>
      <c r="M11428" t="s">
        <v>18516</v>
      </c>
    </row>
    <row r="11429" spans="1:13" ht="13.5">
      <c r="A11429" t="s">
        <v>1891</v>
      </c>
      <c r="B11429" t="s">
        <v>46162</v>
      </c>
      <c r="C11429" t="s">
        <v>29414</v>
      </c>
      <c r="D11429" t="s">
        <v>29415</v>
      </c>
      <c r="E11429" t="s">
        <v>18516</v>
      </c>
      <c r="F11429" t="s">
        <v>18516</v>
      </c>
      <c r="G11429" t="s">
        <v>18516</v>
      </c>
      <c r="H11429" t="s">
        <v>18516</v>
      </c>
      <c r="I11429" t="s">
        <v>18516</v>
      </c>
      <c r="J11429" t="s">
        <v>18516</v>
      </c>
      <c r="K11429" t="s">
        <v>29707</v>
      </c>
      <c r="L11429" t="s">
        <v>18516</v>
      </c>
      <c r="M11429" t="s">
        <v>18516</v>
      </c>
    </row>
    <row r="11430" spans="1:13" ht="13.5">
      <c r="A11430" t="s">
        <v>46163</v>
      </c>
      <c r="B11430" t="s">
        <v>46164</v>
      </c>
      <c r="C11430" t="s">
        <v>29414</v>
      </c>
      <c r="D11430" t="s">
        <v>29415</v>
      </c>
      <c r="E11430" t="s">
        <v>18516</v>
      </c>
      <c r="F11430" t="s">
        <v>18516</v>
      </c>
      <c r="G11430" t="s">
        <v>18516</v>
      </c>
      <c r="H11430" t="s">
        <v>18516</v>
      </c>
      <c r="I11430" t="s">
        <v>18516</v>
      </c>
      <c r="J11430" t="s">
        <v>18516</v>
      </c>
      <c r="K11430" t="s">
        <v>29707</v>
      </c>
      <c r="L11430" t="s">
        <v>18516</v>
      </c>
      <c r="M11430" t="s">
        <v>18516</v>
      </c>
    </row>
    <row r="11431" spans="1:13" ht="13.5">
      <c r="A11431" t="s">
        <v>1732</v>
      </c>
      <c r="B11431" t="s">
        <v>46165</v>
      </c>
      <c r="C11431" t="s">
        <v>29414</v>
      </c>
      <c r="D11431" t="s">
        <v>29415</v>
      </c>
      <c r="E11431" t="s">
        <v>18516</v>
      </c>
      <c r="F11431" t="s">
        <v>18516</v>
      </c>
      <c r="G11431" t="s">
        <v>18516</v>
      </c>
      <c r="H11431" t="s">
        <v>18516</v>
      </c>
      <c r="I11431" t="s">
        <v>18516</v>
      </c>
      <c r="J11431" t="s">
        <v>18516</v>
      </c>
      <c r="K11431" t="s">
        <v>29707</v>
      </c>
      <c r="L11431" t="s">
        <v>18516</v>
      </c>
      <c r="M11431" t="s">
        <v>18516</v>
      </c>
    </row>
    <row r="11432" spans="1:13" ht="13.5">
      <c r="A11432" t="s">
        <v>3538</v>
      </c>
      <c r="B11432" t="s">
        <v>46166</v>
      </c>
      <c r="C11432" t="s">
        <v>29414</v>
      </c>
      <c r="D11432" t="s">
        <v>29415</v>
      </c>
      <c r="E11432" t="s">
        <v>18516</v>
      </c>
      <c r="F11432" t="s">
        <v>18516</v>
      </c>
      <c r="G11432" t="s">
        <v>18516</v>
      </c>
      <c r="H11432" t="s">
        <v>18516</v>
      </c>
      <c r="I11432" t="s">
        <v>18516</v>
      </c>
      <c r="J11432" t="s">
        <v>18516</v>
      </c>
      <c r="K11432" t="s">
        <v>29707</v>
      </c>
      <c r="L11432" t="s">
        <v>18516</v>
      </c>
      <c r="M11432" t="s">
        <v>18516</v>
      </c>
    </row>
    <row r="11433" spans="1:13" ht="13.5">
      <c r="A11433" t="s">
        <v>3583</v>
      </c>
      <c r="B11433" t="s">
        <v>46167</v>
      </c>
      <c r="C11433" t="s">
        <v>29414</v>
      </c>
      <c r="D11433" t="s">
        <v>29415</v>
      </c>
      <c r="E11433" t="s">
        <v>18516</v>
      </c>
      <c r="F11433" t="s">
        <v>18516</v>
      </c>
      <c r="G11433" t="s">
        <v>18516</v>
      </c>
      <c r="H11433" t="s">
        <v>18516</v>
      </c>
      <c r="I11433" t="s">
        <v>18516</v>
      </c>
      <c r="J11433" t="s">
        <v>18516</v>
      </c>
      <c r="K11433" t="s">
        <v>29707</v>
      </c>
      <c r="L11433" t="s">
        <v>18516</v>
      </c>
      <c r="M11433" t="s">
        <v>18516</v>
      </c>
    </row>
    <row r="11434" spans="1:13" ht="13.5">
      <c r="A11434" t="s">
        <v>1876</v>
      </c>
      <c r="B11434" t="s">
        <v>46168</v>
      </c>
      <c r="C11434" t="s">
        <v>29414</v>
      </c>
      <c r="D11434" t="s">
        <v>29415</v>
      </c>
      <c r="E11434" s="164">
        <v>274</v>
      </c>
      <c r="F11434" s="164">
        <v>235</v>
      </c>
      <c r="G11434" s="165">
        <v>0.85</v>
      </c>
      <c r="H11434" t="s">
        <v>18516</v>
      </c>
      <c r="I11434" s="164">
        <v>126.98</v>
      </c>
      <c r="J11434" s="164">
        <v>361.98</v>
      </c>
      <c r="K11434">
        <v>0</v>
      </c>
      <c r="L11434" t="s">
        <v>18516</v>
      </c>
      <c r="M11434" t="s">
        <v>18516</v>
      </c>
    </row>
    <row r="11435" spans="1:13" ht="13.5">
      <c r="A11435" t="s">
        <v>14293</v>
      </c>
      <c r="B11435" t="s">
        <v>46169</v>
      </c>
      <c r="C11435" t="s">
        <v>29414</v>
      </c>
      <c r="D11435" t="s">
        <v>29415</v>
      </c>
      <c r="E11435" t="s">
        <v>18516</v>
      </c>
      <c r="F11435" t="s">
        <v>18516</v>
      </c>
      <c r="G11435" t="s">
        <v>18516</v>
      </c>
      <c r="H11435" t="s">
        <v>18516</v>
      </c>
      <c r="I11435" t="s">
        <v>18516</v>
      </c>
      <c r="J11435" t="s">
        <v>18516</v>
      </c>
      <c r="K11435" t="s">
        <v>29707</v>
      </c>
      <c r="L11435" t="s">
        <v>18516</v>
      </c>
      <c r="M11435" t="s">
        <v>18516</v>
      </c>
    </row>
    <row r="11436" spans="1:13" ht="13.5">
      <c r="A11436" t="s">
        <v>14290</v>
      </c>
      <c r="B11436" t="s">
        <v>46170</v>
      </c>
      <c r="C11436" t="s">
        <v>29414</v>
      </c>
      <c r="D11436" t="s">
        <v>29415</v>
      </c>
      <c r="E11436" t="s">
        <v>18516</v>
      </c>
      <c r="F11436" t="s">
        <v>18516</v>
      </c>
      <c r="G11436" t="s">
        <v>18516</v>
      </c>
      <c r="H11436" t="s">
        <v>18516</v>
      </c>
      <c r="I11436" t="s">
        <v>18516</v>
      </c>
      <c r="J11436" t="s">
        <v>18516</v>
      </c>
      <c r="K11436" t="s">
        <v>29707</v>
      </c>
      <c r="L11436" t="s">
        <v>18516</v>
      </c>
      <c r="M11436" t="s">
        <v>18516</v>
      </c>
    </row>
    <row r="11437" spans="1:13" ht="13.5">
      <c r="A11437" t="s">
        <v>1837</v>
      </c>
      <c r="B11437" t="s">
        <v>46171</v>
      </c>
      <c r="C11437" t="s">
        <v>29414</v>
      </c>
      <c r="D11437" t="s">
        <v>29415</v>
      </c>
      <c r="E11437" s="164">
        <v>269</v>
      </c>
      <c r="F11437" s="164">
        <v>220</v>
      </c>
      <c r="G11437" s="165">
        <v>0.81</v>
      </c>
      <c r="H11437" t="s">
        <v>18516</v>
      </c>
      <c r="I11437" s="164">
        <v>92.54</v>
      </c>
      <c r="J11437" s="164">
        <v>312.54</v>
      </c>
      <c r="K11437">
        <v>0</v>
      </c>
      <c r="L11437" t="s">
        <v>29439</v>
      </c>
      <c r="M11437" t="s">
        <v>30982</v>
      </c>
    </row>
    <row r="11438" spans="1:13" ht="13.5">
      <c r="A11438" t="s">
        <v>1834</v>
      </c>
      <c r="B11438" t="s">
        <v>46172</v>
      </c>
      <c r="C11438" t="s">
        <v>29414</v>
      </c>
      <c r="D11438" t="s">
        <v>29415</v>
      </c>
      <c r="E11438" s="164">
        <v>244</v>
      </c>
      <c r="F11438" s="164">
        <v>195</v>
      </c>
      <c r="G11438" s="165">
        <v>0.79</v>
      </c>
      <c r="H11438" t="s">
        <v>18516</v>
      </c>
      <c r="I11438" s="164">
        <v>85.8</v>
      </c>
      <c r="J11438" s="164">
        <v>280.8</v>
      </c>
      <c r="K11438">
        <v>0</v>
      </c>
      <c r="L11438" t="s">
        <v>29439</v>
      </c>
      <c r="M11438" t="s">
        <v>30982</v>
      </c>
    </row>
    <row r="11439" spans="1:13" ht="13.5">
      <c r="A11439" t="s">
        <v>1602</v>
      </c>
      <c r="B11439" t="s">
        <v>36980</v>
      </c>
      <c r="C11439" t="s">
        <v>29414</v>
      </c>
      <c r="D11439" t="s">
        <v>29415</v>
      </c>
      <c r="E11439" t="s">
        <v>18516</v>
      </c>
      <c r="F11439" t="s">
        <v>18516</v>
      </c>
      <c r="G11439" t="s">
        <v>18516</v>
      </c>
      <c r="H11439" t="s">
        <v>18516</v>
      </c>
      <c r="I11439" t="s">
        <v>18516</v>
      </c>
      <c r="J11439" t="s">
        <v>18516</v>
      </c>
      <c r="K11439" t="s">
        <v>29707</v>
      </c>
      <c r="L11439" t="s">
        <v>18516</v>
      </c>
      <c r="M11439" t="s">
        <v>18516</v>
      </c>
    </row>
    <row r="11440" spans="1:13" ht="13.5">
      <c r="A11440" t="s">
        <v>1605</v>
      </c>
      <c r="B11440" t="s">
        <v>36982</v>
      </c>
      <c r="C11440" t="s">
        <v>29414</v>
      </c>
      <c r="D11440" t="s">
        <v>29415</v>
      </c>
      <c r="E11440" t="s">
        <v>18516</v>
      </c>
      <c r="F11440" t="s">
        <v>18516</v>
      </c>
      <c r="G11440" t="s">
        <v>18516</v>
      </c>
      <c r="H11440" t="s">
        <v>18516</v>
      </c>
      <c r="I11440" t="s">
        <v>18516</v>
      </c>
      <c r="J11440" t="s">
        <v>18516</v>
      </c>
      <c r="K11440" t="s">
        <v>29707</v>
      </c>
      <c r="L11440" t="s">
        <v>18516</v>
      </c>
      <c r="M11440" t="s">
        <v>18516</v>
      </c>
    </row>
    <row r="11441" spans="1:13" ht="13.5">
      <c r="A11441" t="s">
        <v>1690</v>
      </c>
      <c r="B11441" t="s">
        <v>46173</v>
      </c>
      <c r="C11441" t="s">
        <v>29414</v>
      </c>
      <c r="D11441" t="s">
        <v>29415</v>
      </c>
      <c r="E11441" t="s">
        <v>18516</v>
      </c>
      <c r="F11441" t="s">
        <v>18516</v>
      </c>
      <c r="G11441" t="s">
        <v>18516</v>
      </c>
      <c r="H11441" t="s">
        <v>18516</v>
      </c>
      <c r="I11441" t="s">
        <v>18516</v>
      </c>
      <c r="J11441" t="s">
        <v>18516</v>
      </c>
      <c r="K11441" t="s">
        <v>29707</v>
      </c>
      <c r="L11441" t="s">
        <v>18516</v>
      </c>
      <c r="M11441" t="s">
        <v>18516</v>
      </c>
    </row>
    <row r="11442" spans="1:13" ht="13.5">
      <c r="A11442" t="s">
        <v>1867</v>
      </c>
      <c r="B11442" t="s">
        <v>46174</v>
      </c>
      <c r="C11442" t="s">
        <v>29414</v>
      </c>
      <c r="D11442" t="s">
        <v>29415</v>
      </c>
      <c r="E11442" t="s">
        <v>18516</v>
      </c>
      <c r="F11442" t="s">
        <v>18516</v>
      </c>
      <c r="G11442" t="s">
        <v>18516</v>
      </c>
      <c r="H11442" t="s">
        <v>18516</v>
      </c>
      <c r="I11442" t="s">
        <v>18516</v>
      </c>
      <c r="J11442" t="s">
        <v>18516</v>
      </c>
      <c r="K11442" t="s">
        <v>29707</v>
      </c>
      <c r="L11442" t="s">
        <v>18516</v>
      </c>
      <c r="M11442" t="s">
        <v>18516</v>
      </c>
    </row>
    <row r="11443" spans="1:13" ht="13.5">
      <c r="A11443" t="s">
        <v>3127</v>
      </c>
      <c r="B11443" t="s">
        <v>46175</v>
      </c>
      <c r="C11443" t="s">
        <v>29414</v>
      </c>
      <c r="D11443" t="s">
        <v>29415</v>
      </c>
      <c r="E11443" s="164">
        <v>490</v>
      </c>
      <c r="F11443" s="164">
        <v>350</v>
      </c>
      <c r="G11443" s="165">
        <v>0.71</v>
      </c>
      <c r="H11443" t="s">
        <v>18516</v>
      </c>
      <c r="I11443" s="164">
        <v>153.37</v>
      </c>
      <c r="J11443" s="164">
        <v>503.37</v>
      </c>
      <c r="K11443">
        <v>2</v>
      </c>
      <c r="L11443" t="s">
        <v>18516</v>
      </c>
      <c r="M11443" t="s">
        <v>18516</v>
      </c>
    </row>
    <row r="11444" spans="1:13" ht="13.5">
      <c r="A11444" t="s">
        <v>7975</v>
      </c>
      <c r="B11444" t="s">
        <v>46176</v>
      </c>
      <c r="C11444" t="s">
        <v>29414</v>
      </c>
      <c r="D11444" t="s">
        <v>29415</v>
      </c>
      <c r="E11444" s="164">
        <v>278</v>
      </c>
      <c r="F11444" s="164">
        <v>278</v>
      </c>
      <c r="G11444" t="s">
        <v>18516</v>
      </c>
      <c r="H11444" t="s">
        <v>18516</v>
      </c>
      <c r="I11444" s="164">
        <v>89.88</v>
      </c>
      <c r="J11444" s="164">
        <v>367.88</v>
      </c>
      <c r="K11444">
        <v>115</v>
      </c>
      <c r="L11444" t="s">
        <v>18516</v>
      </c>
      <c r="M11444" t="s">
        <v>18516</v>
      </c>
    </row>
    <row r="11445" spans="1:13" ht="13.5">
      <c r="A11445" t="s">
        <v>7969</v>
      </c>
      <c r="B11445" t="s">
        <v>46177</v>
      </c>
      <c r="C11445" t="s">
        <v>29414</v>
      </c>
      <c r="D11445" t="s">
        <v>29415</v>
      </c>
      <c r="E11445" s="164">
        <v>259</v>
      </c>
      <c r="F11445" s="164">
        <v>259</v>
      </c>
      <c r="G11445" t="s">
        <v>18516</v>
      </c>
      <c r="H11445" t="s">
        <v>18516</v>
      </c>
      <c r="I11445" s="164">
        <v>84.12</v>
      </c>
      <c r="J11445" s="164">
        <v>343.12</v>
      </c>
      <c r="K11445">
        <v>5</v>
      </c>
      <c r="L11445" t="s">
        <v>18516</v>
      </c>
      <c r="M11445" t="s">
        <v>18516</v>
      </c>
    </row>
    <row r="11446" spans="1:13" ht="13.5">
      <c r="A11446" t="s">
        <v>46178</v>
      </c>
      <c r="B11446" t="s">
        <v>46179</v>
      </c>
      <c r="C11446" t="s">
        <v>29414</v>
      </c>
      <c r="D11446" t="s">
        <v>29415</v>
      </c>
      <c r="E11446" t="s">
        <v>18516</v>
      </c>
      <c r="F11446" t="s">
        <v>18516</v>
      </c>
      <c r="G11446" t="s">
        <v>18516</v>
      </c>
      <c r="H11446" t="s">
        <v>18516</v>
      </c>
      <c r="I11446" t="s">
        <v>18516</v>
      </c>
      <c r="J11446" t="s">
        <v>18516</v>
      </c>
      <c r="K11446" t="s">
        <v>29707</v>
      </c>
      <c r="L11446" t="s">
        <v>18516</v>
      </c>
      <c r="M11446" t="s">
        <v>18516</v>
      </c>
    </row>
    <row r="11447" spans="1:13" ht="13.5">
      <c r="A11447" t="s">
        <v>2933</v>
      </c>
      <c r="B11447" t="s">
        <v>46180</v>
      </c>
      <c r="C11447" t="s">
        <v>29414</v>
      </c>
      <c r="D11447" t="s">
        <v>29415</v>
      </c>
      <c r="E11447" t="s">
        <v>18516</v>
      </c>
      <c r="F11447" t="s">
        <v>18516</v>
      </c>
      <c r="G11447" t="s">
        <v>18516</v>
      </c>
      <c r="H11447" t="s">
        <v>18516</v>
      </c>
      <c r="I11447" t="s">
        <v>18516</v>
      </c>
      <c r="J11447" t="s">
        <v>18516</v>
      </c>
      <c r="K11447" t="s">
        <v>29707</v>
      </c>
      <c r="L11447" t="s">
        <v>18516</v>
      </c>
      <c r="M11447" t="s">
        <v>18516</v>
      </c>
    </row>
    <row r="11448" spans="1:13" ht="13.5">
      <c r="A11448" t="s">
        <v>46181</v>
      </c>
      <c r="B11448" t="s">
        <v>46182</v>
      </c>
      <c r="C11448" t="s">
        <v>29414</v>
      </c>
      <c r="D11448" t="s">
        <v>29415</v>
      </c>
      <c r="E11448" t="s">
        <v>18516</v>
      </c>
      <c r="F11448" t="s">
        <v>18516</v>
      </c>
      <c r="G11448" t="s">
        <v>18516</v>
      </c>
      <c r="H11448" t="s">
        <v>18516</v>
      </c>
      <c r="I11448" t="s">
        <v>18516</v>
      </c>
      <c r="J11448" t="s">
        <v>18516</v>
      </c>
      <c r="K11448" t="s">
        <v>29707</v>
      </c>
      <c r="L11448" t="s">
        <v>18516</v>
      </c>
      <c r="M11448" t="s">
        <v>18516</v>
      </c>
    </row>
    <row r="11449" spans="1:13" ht="13.5">
      <c r="A11449" t="s">
        <v>944</v>
      </c>
      <c r="B11449" t="s">
        <v>32832</v>
      </c>
      <c r="C11449" t="s">
        <v>29414</v>
      </c>
      <c r="D11449" t="s">
        <v>29415</v>
      </c>
      <c r="E11449" s="164">
        <v>625</v>
      </c>
      <c r="F11449" s="164">
        <v>450</v>
      </c>
      <c r="G11449" s="165">
        <v>0.72</v>
      </c>
      <c r="H11449" t="s">
        <v>18516</v>
      </c>
      <c r="I11449" s="164">
        <v>236.95</v>
      </c>
      <c r="J11449" s="164">
        <v>686.95</v>
      </c>
      <c r="K11449">
        <v>15</v>
      </c>
      <c r="L11449" t="s">
        <v>18516</v>
      </c>
      <c r="M11449" t="s">
        <v>18516</v>
      </c>
    </row>
    <row r="11450" spans="1:13" ht="13.5">
      <c r="A11450" t="s">
        <v>941</v>
      </c>
      <c r="B11450" t="s">
        <v>36798</v>
      </c>
      <c r="C11450" t="s">
        <v>29414</v>
      </c>
      <c r="D11450" t="s">
        <v>29415</v>
      </c>
      <c r="E11450" t="s">
        <v>18516</v>
      </c>
      <c r="F11450" t="s">
        <v>18516</v>
      </c>
      <c r="G11450" t="s">
        <v>18516</v>
      </c>
      <c r="H11450" t="s">
        <v>18516</v>
      </c>
      <c r="I11450" t="s">
        <v>18516</v>
      </c>
      <c r="J11450" t="s">
        <v>18516</v>
      </c>
      <c r="K11450" t="s">
        <v>29707</v>
      </c>
      <c r="L11450" t="s">
        <v>18516</v>
      </c>
      <c r="M11450" t="s">
        <v>18516</v>
      </c>
    </row>
    <row r="11451" spans="1:13" ht="13.5">
      <c r="A11451" t="s">
        <v>866</v>
      </c>
      <c r="B11451" t="s">
        <v>34486</v>
      </c>
      <c r="C11451" t="s">
        <v>29414</v>
      </c>
      <c r="D11451" t="s">
        <v>29415</v>
      </c>
      <c r="E11451" t="s">
        <v>18516</v>
      </c>
      <c r="F11451" t="s">
        <v>18516</v>
      </c>
      <c r="G11451" t="s">
        <v>18516</v>
      </c>
      <c r="H11451" t="s">
        <v>18516</v>
      </c>
      <c r="I11451" t="s">
        <v>18516</v>
      </c>
      <c r="J11451" t="s">
        <v>18516</v>
      </c>
      <c r="K11451" t="s">
        <v>29707</v>
      </c>
      <c r="L11451" t="s">
        <v>18516</v>
      </c>
      <c r="M11451" t="s">
        <v>18516</v>
      </c>
    </row>
    <row r="11452" spans="1:13" ht="13.5">
      <c r="A11452" t="s">
        <v>46183</v>
      </c>
      <c r="B11452" t="s">
        <v>46184</v>
      </c>
      <c r="C11452" t="s">
        <v>29414</v>
      </c>
      <c r="D11452" t="s">
        <v>29415</v>
      </c>
      <c r="E11452" t="s">
        <v>18516</v>
      </c>
      <c r="F11452" t="s">
        <v>18516</v>
      </c>
      <c r="G11452" t="s">
        <v>18516</v>
      </c>
      <c r="H11452" t="s">
        <v>18516</v>
      </c>
      <c r="I11452" t="s">
        <v>18516</v>
      </c>
      <c r="J11452" t="s">
        <v>18516</v>
      </c>
      <c r="K11452" t="s">
        <v>29707</v>
      </c>
      <c r="L11452" t="s">
        <v>18516</v>
      </c>
      <c r="M11452" t="s">
        <v>18516</v>
      </c>
    </row>
    <row r="11453" spans="1:13" ht="13.5">
      <c r="A11453" t="s">
        <v>2309</v>
      </c>
      <c r="B11453" t="s">
        <v>46185</v>
      </c>
      <c r="C11453" t="s">
        <v>29414</v>
      </c>
      <c r="D11453" t="s">
        <v>29415</v>
      </c>
      <c r="E11453" s="164">
        <v>512</v>
      </c>
      <c r="F11453" s="164">
        <v>440</v>
      </c>
      <c r="G11453" s="165">
        <v>0.85</v>
      </c>
      <c r="H11453" t="s">
        <v>18516</v>
      </c>
      <c r="I11453" s="164">
        <v>160.27</v>
      </c>
      <c r="J11453" s="164">
        <v>600.27</v>
      </c>
      <c r="K11453">
        <v>47</v>
      </c>
      <c r="L11453" t="s">
        <v>18516</v>
      </c>
      <c r="M11453" t="s">
        <v>18516</v>
      </c>
    </row>
    <row r="11454" spans="1:13" ht="13.5">
      <c r="A11454" t="s">
        <v>46186</v>
      </c>
      <c r="B11454" t="s">
        <v>36222</v>
      </c>
      <c r="C11454" t="s">
        <v>29414</v>
      </c>
      <c r="D11454" t="s">
        <v>29415</v>
      </c>
      <c r="E11454" t="s">
        <v>18516</v>
      </c>
      <c r="F11454" t="s">
        <v>18516</v>
      </c>
      <c r="G11454" t="s">
        <v>18516</v>
      </c>
      <c r="H11454" t="s">
        <v>18516</v>
      </c>
      <c r="I11454" t="s">
        <v>18516</v>
      </c>
      <c r="J11454" t="s">
        <v>18516</v>
      </c>
      <c r="K11454" t="s">
        <v>29707</v>
      </c>
      <c r="L11454" t="s">
        <v>18516</v>
      </c>
      <c r="M11454" t="s">
        <v>18516</v>
      </c>
    </row>
    <row r="11455" spans="1:13" ht="13.5">
      <c r="A11455" t="s">
        <v>46187</v>
      </c>
      <c r="B11455" t="s">
        <v>36235</v>
      </c>
      <c r="C11455" t="s">
        <v>29414</v>
      </c>
      <c r="D11455" t="s">
        <v>29415</v>
      </c>
      <c r="E11455" t="s">
        <v>18516</v>
      </c>
      <c r="F11455" t="s">
        <v>18516</v>
      </c>
      <c r="G11455" t="s">
        <v>18516</v>
      </c>
      <c r="H11455" t="s">
        <v>18516</v>
      </c>
      <c r="I11455" t="s">
        <v>18516</v>
      </c>
      <c r="J11455" t="s">
        <v>18516</v>
      </c>
      <c r="K11455" t="s">
        <v>29707</v>
      </c>
      <c r="L11455" t="s">
        <v>18516</v>
      </c>
      <c r="M11455" t="s">
        <v>18516</v>
      </c>
    </row>
    <row r="11456" spans="1:13" ht="13.5">
      <c r="A11456" t="s">
        <v>46188</v>
      </c>
      <c r="B11456" t="s">
        <v>46189</v>
      </c>
      <c r="C11456" t="s">
        <v>29414</v>
      </c>
      <c r="D11456" t="s">
        <v>29415</v>
      </c>
      <c r="E11456" t="s">
        <v>18516</v>
      </c>
      <c r="F11456" t="s">
        <v>18516</v>
      </c>
      <c r="G11456" t="s">
        <v>18516</v>
      </c>
      <c r="H11456" t="s">
        <v>18516</v>
      </c>
      <c r="I11456" t="s">
        <v>18516</v>
      </c>
      <c r="J11456" t="s">
        <v>18516</v>
      </c>
      <c r="K11456" t="s">
        <v>29707</v>
      </c>
      <c r="L11456" t="s">
        <v>18516</v>
      </c>
      <c r="M11456" t="s">
        <v>18516</v>
      </c>
    </row>
    <row r="11457" spans="1:13" ht="13.5">
      <c r="A11457" t="s">
        <v>46190</v>
      </c>
      <c r="B11457" t="s">
        <v>33239</v>
      </c>
      <c r="C11457" t="s">
        <v>29414</v>
      </c>
      <c r="D11457" t="s">
        <v>29415</v>
      </c>
      <c r="E11457" t="s">
        <v>18516</v>
      </c>
      <c r="F11457" t="s">
        <v>18516</v>
      </c>
      <c r="G11457" t="s">
        <v>18516</v>
      </c>
      <c r="H11457" t="s">
        <v>18516</v>
      </c>
      <c r="I11457" t="s">
        <v>18516</v>
      </c>
      <c r="J11457" t="s">
        <v>18516</v>
      </c>
      <c r="K11457" t="s">
        <v>29707</v>
      </c>
      <c r="L11457" t="s">
        <v>18516</v>
      </c>
      <c r="M11457" t="s">
        <v>18516</v>
      </c>
    </row>
    <row r="11458" spans="1:13" ht="13.5">
      <c r="A11458" t="s">
        <v>46191</v>
      </c>
      <c r="B11458" t="s">
        <v>46192</v>
      </c>
      <c r="C11458" t="s">
        <v>29414</v>
      </c>
      <c r="D11458" t="s">
        <v>29415</v>
      </c>
      <c r="E11458" s="164">
        <v>410</v>
      </c>
      <c r="F11458" s="164">
        <v>410</v>
      </c>
      <c r="G11458" t="s">
        <v>18516</v>
      </c>
      <c r="H11458" t="s">
        <v>18516</v>
      </c>
      <c r="I11458" s="164">
        <v>143.89</v>
      </c>
      <c r="J11458" s="164">
        <v>553.89</v>
      </c>
      <c r="K11458">
        <v>210</v>
      </c>
      <c r="L11458" t="s">
        <v>18516</v>
      </c>
      <c r="M11458" t="s">
        <v>18516</v>
      </c>
    </row>
    <row r="11459" spans="1:13" ht="13.5">
      <c r="A11459" t="s">
        <v>256</v>
      </c>
      <c r="B11459" t="s">
        <v>46193</v>
      </c>
      <c r="C11459" t="s">
        <v>29414</v>
      </c>
      <c r="D11459" t="s">
        <v>29415</v>
      </c>
      <c r="E11459" s="164">
        <v>446</v>
      </c>
      <c r="F11459" s="164">
        <v>385</v>
      </c>
      <c r="G11459" s="165">
        <v>0.86</v>
      </c>
      <c r="H11459" t="s">
        <v>18516</v>
      </c>
      <c r="I11459" s="164">
        <v>141.62</v>
      </c>
      <c r="J11459" s="164">
        <v>526.62</v>
      </c>
      <c r="K11459">
        <v>95</v>
      </c>
      <c r="L11459" t="s">
        <v>18516</v>
      </c>
      <c r="M11459" t="s">
        <v>18516</v>
      </c>
    </row>
    <row r="11460" spans="1:13" ht="13.5">
      <c r="A11460" t="s">
        <v>7427</v>
      </c>
      <c r="B11460" t="s">
        <v>31547</v>
      </c>
      <c r="C11460" t="s">
        <v>29414</v>
      </c>
      <c r="D11460" t="s">
        <v>29415</v>
      </c>
      <c r="E11460" t="s">
        <v>18516</v>
      </c>
      <c r="F11460" t="s">
        <v>18516</v>
      </c>
      <c r="G11460" t="s">
        <v>18516</v>
      </c>
      <c r="H11460" t="s">
        <v>18516</v>
      </c>
      <c r="I11460" t="s">
        <v>18516</v>
      </c>
      <c r="J11460" t="s">
        <v>18516</v>
      </c>
      <c r="K11460" t="s">
        <v>29707</v>
      </c>
      <c r="L11460" t="s">
        <v>18516</v>
      </c>
      <c r="M11460" t="s">
        <v>18516</v>
      </c>
    </row>
    <row r="11461" spans="1:13" ht="13.5">
      <c r="A11461" t="s">
        <v>7424</v>
      </c>
      <c r="B11461" t="s">
        <v>31544</v>
      </c>
      <c r="C11461" t="s">
        <v>29414</v>
      </c>
      <c r="D11461" t="s">
        <v>29415</v>
      </c>
      <c r="E11461" t="s">
        <v>18516</v>
      </c>
      <c r="F11461" t="s">
        <v>18516</v>
      </c>
      <c r="G11461" t="s">
        <v>18516</v>
      </c>
      <c r="H11461" t="s">
        <v>18516</v>
      </c>
      <c r="I11461" t="s">
        <v>18516</v>
      </c>
      <c r="J11461" t="s">
        <v>18516</v>
      </c>
      <c r="K11461" t="s">
        <v>29707</v>
      </c>
      <c r="L11461" t="s">
        <v>18516</v>
      </c>
      <c r="M11461" t="s">
        <v>18516</v>
      </c>
    </row>
    <row r="11462" spans="1:13" ht="13.5">
      <c r="A11462" t="s">
        <v>4078</v>
      </c>
      <c r="B11462" t="s">
        <v>46194</v>
      </c>
      <c r="C11462" t="s">
        <v>29414</v>
      </c>
      <c r="D11462" t="s">
        <v>29415</v>
      </c>
      <c r="E11462" t="s">
        <v>18516</v>
      </c>
      <c r="F11462" t="s">
        <v>18516</v>
      </c>
      <c r="G11462" t="s">
        <v>18516</v>
      </c>
      <c r="H11462" t="s">
        <v>18516</v>
      </c>
      <c r="I11462" t="s">
        <v>18516</v>
      </c>
      <c r="J11462" t="s">
        <v>18516</v>
      </c>
      <c r="K11462" t="s">
        <v>29707</v>
      </c>
      <c r="L11462" t="s">
        <v>18516</v>
      </c>
      <c r="M11462" t="s">
        <v>18516</v>
      </c>
    </row>
    <row r="11463" spans="1:13" ht="13.5">
      <c r="A11463" t="s">
        <v>4075</v>
      </c>
      <c r="B11463" t="s">
        <v>46195</v>
      </c>
      <c r="C11463" t="s">
        <v>29414</v>
      </c>
      <c r="D11463" t="s">
        <v>29415</v>
      </c>
      <c r="E11463" t="s">
        <v>18516</v>
      </c>
      <c r="F11463" t="s">
        <v>18516</v>
      </c>
      <c r="G11463" t="s">
        <v>18516</v>
      </c>
      <c r="H11463" t="s">
        <v>18516</v>
      </c>
      <c r="I11463" t="s">
        <v>18516</v>
      </c>
      <c r="J11463" t="s">
        <v>18516</v>
      </c>
      <c r="K11463" t="s">
        <v>29707</v>
      </c>
      <c r="L11463" t="s">
        <v>18516</v>
      </c>
      <c r="M11463" t="s">
        <v>18516</v>
      </c>
    </row>
    <row r="11464" spans="1:13" ht="13.5">
      <c r="A11464" t="s">
        <v>3748</v>
      </c>
      <c r="B11464" t="s">
        <v>46196</v>
      </c>
      <c r="C11464" t="s">
        <v>29414</v>
      </c>
      <c r="D11464" t="s">
        <v>29415</v>
      </c>
      <c r="E11464" t="s">
        <v>18516</v>
      </c>
      <c r="F11464" t="s">
        <v>18516</v>
      </c>
      <c r="G11464" t="s">
        <v>18516</v>
      </c>
      <c r="H11464" t="s">
        <v>18516</v>
      </c>
      <c r="I11464" t="s">
        <v>18516</v>
      </c>
      <c r="J11464" t="s">
        <v>18516</v>
      </c>
      <c r="K11464" t="s">
        <v>29707</v>
      </c>
      <c r="L11464" t="s">
        <v>18516</v>
      </c>
      <c r="M11464" t="s">
        <v>18516</v>
      </c>
    </row>
    <row r="11465" spans="1:13" ht="13.5">
      <c r="A11465" t="s">
        <v>3739</v>
      </c>
      <c r="B11465" t="s">
        <v>46197</v>
      </c>
      <c r="C11465" t="s">
        <v>29414</v>
      </c>
      <c r="D11465" t="s">
        <v>29415</v>
      </c>
      <c r="E11465" t="s">
        <v>18516</v>
      </c>
      <c r="F11465" t="s">
        <v>18516</v>
      </c>
      <c r="G11465" t="s">
        <v>18516</v>
      </c>
      <c r="H11465" t="s">
        <v>18516</v>
      </c>
      <c r="I11465" t="s">
        <v>18516</v>
      </c>
      <c r="J11465" t="s">
        <v>18516</v>
      </c>
      <c r="K11465" t="s">
        <v>29707</v>
      </c>
      <c r="L11465" t="s">
        <v>18516</v>
      </c>
      <c r="M11465" t="s">
        <v>18516</v>
      </c>
    </row>
    <row r="11466" spans="1:13" ht="13.5">
      <c r="A11466" t="s">
        <v>46198</v>
      </c>
      <c r="B11466" t="s">
        <v>46199</v>
      </c>
      <c r="C11466" t="s">
        <v>29414</v>
      </c>
      <c r="D11466" t="s">
        <v>29415</v>
      </c>
      <c r="E11466" s="164">
        <v>285</v>
      </c>
      <c r="F11466" s="164">
        <v>245</v>
      </c>
      <c r="G11466" s="165">
        <v>0.85</v>
      </c>
      <c r="H11466" t="s">
        <v>18516</v>
      </c>
      <c r="I11466" s="164">
        <v>138.27</v>
      </c>
      <c r="J11466" s="164">
        <v>383.27</v>
      </c>
      <c r="K11466">
        <v>123</v>
      </c>
      <c r="L11466" t="s">
        <v>29410</v>
      </c>
      <c r="M11466" t="s">
        <v>30111</v>
      </c>
    </row>
    <row r="11467" spans="1:13" ht="13.5">
      <c r="A11467" t="s">
        <v>1894</v>
      </c>
      <c r="B11467" t="s">
        <v>46200</v>
      </c>
      <c r="C11467" t="s">
        <v>29414</v>
      </c>
      <c r="D11467" t="s">
        <v>29415</v>
      </c>
      <c r="E11467" t="s">
        <v>18516</v>
      </c>
      <c r="F11467" t="s">
        <v>18516</v>
      </c>
      <c r="G11467" t="s">
        <v>18516</v>
      </c>
      <c r="H11467" t="s">
        <v>18516</v>
      </c>
      <c r="I11467" t="s">
        <v>18516</v>
      </c>
      <c r="J11467" t="s">
        <v>18516</v>
      </c>
      <c r="K11467" t="s">
        <v>29707</v>
      </c>
      <c r="L11467" t="s">
        <v>18516</v>
      </c>
      <c r="M11467" t="s">
        <v>18516</v>
      </c>
    </row>
    <row r="11468" spans="1:13" ht="13.5">
      <c r="A11468" t="s">
        <v>46201</v>
      </c>
      <c r="B11468" t="s">
        <v>46202</v>
      </c>
      <c r="C11468" t="s">
        <v>29414</v>
      </c>
      <c r="D11468" t="s">
        <v>29415</v>
      </c>
      <c r="E11468" t="s">
        <v>18516</v>
      </c>
      <c r="F11468" t="s">
        <v>18516</v>
      </c>
      <c r="G11468" t="s">
        <v>18516</v>
      </c>
      <c r="H11468" t="s">
        <v>18516</v>
      </c>
      <c r="I11468" t="s">
        <v>18516</v>
      </c>
      <c r="J11468" t="s">
        <v>18516</v>
      </c>
      <c r="K11468" t="s">
        <v>29707</v>
      </c>
      <c r="L11468" t="s">
        <v>18516</v>
      </c>
      <c r="M11468" t="s">
        <v>18516</v>
      </c>
    </row>
    <row r="11469" spans="1:13" ht="13.5">
      <c r="A11469" t="s">
        <v>1357</v>
      </c>
      <c r="B11469" t="s">
        <v>46203</v>
      </c>
      <c r="C11469" t="s">
        <v>29414</v>
      </c>
      <c r="D11469" t="s">
        <v>29415</v>
      </c>
      <c r="E11469" t="s">
        <v>18516</v>
      </c>
      <c r="F11469" t="s">
        <v>18516</v>
      </c>
      <c r="G11469" t="s">
        <v>18516</v>
      </c>
      <c r="H11469" t="s">
        <v>18516</v>
      </c>
      <c r="I11469" t="s">
        <v>18516</v>
      </c>
      <c r="J11469" t="s">
        <v>18516</v>
      </c>
      <c r="K11469" t="s">
        <v>29707</v>
      </c>
      <c r="L11469" t="s">
        <v>18516</v>
      </c>
      <c r="M11469" t="s">
        <v>18516</v>
      </c>
    </row>
    <row r="11470" spans="1:13" ht="13.5">
      <c r="A11470" t="s">
        <v>1351</v>
      </c>
      <c r="B11470" t="s">
        <v>46204</v>
      </c>
      <c r="C11470" t="s">
        <v>29414</v>
      </c>
      <c r="D11470" t="s">
        <v>29415</v>
      </c>
      <c r="E11470" t="s">
        <v>18516</v>
      </c>
      <c r="F11470" t="s">
        <v>18516</v>
      </c>
      <c r="G11470" t="s">
        <v>18516</v>
      </c>
      <c r="H11470" t="s">
        <v>18516</v>
      </c>
      <c r="I11470" t="s">
        <v>18516</v>
      </c>
      <c r="J11470" t="s">
        <v>18516</v>
      </c>
      <c r="K11470" t="s">
        <v>29707</v>
      </c>
      <c r="L11470" t="s">
        <v>18516</v>
      </c>
      <c r="M11470" t="s">
        <v>18516</v>
      </c>
    </row>
    <row r="11471" spans="1:13" ht="13.5">
      <c r="A11471" t="s">
        <v>956</v>
      </c>
      <c r="B11471" t="s">
        <v>46205</v>
      </c>
      <c r="C11471" t="s">
        <v>29414</v>
      </c>
      <c r="D11471" t="s">
        <v>29415</v>
      </c>
      <c r="E11471" t="s">
        <v>18516</v>
      </c>
      <c r="F11471" t="s">
        <v>18516</v>
      </c>
      <c r="G11471" t="s">
        <v>18516</v>
      </c>
      <c r="H11471" t="s">
        <v>18516</v>
      </c>
      <c r="I11471" t="s">
        <v>18516</v>
      </c>
      <c r="J11471" t="s">
        <v>18516</v>
      </c>
      <c r="K11471" t="s">
        <v>29707</v>
      </c>
      <c r="L11471" t="s">
        <v>18516</v>
      </c>
      <c r="M11471" t="s">
        <v>18516</v>
      </c>
    </row>
    <row r="11472" spans="1:13" ht="13.5">
      <c r="A11472" t="s">
        <v>824</v>
      </c>
      <c r="B11472" t="s">
        <v>46206</v>
      </c>
      <c r="C11472" t="s">
        <v>29414</v>
      </c>
      <c r="D11472" t="s">
        <v>29415</v>
      </c>
      <c r="E11472" t="s">
        <v>18516</v>
      </c>
      <c r="F11472" t="s">
        <v>18516</v>
      </c>
      <c r="G11472" t="s">
        <v>18516</v>
      </c>
      <c r="H11472" t="s">
        <v>18516</v>
      </c>
      <c r="I11472" t="s">
        <v>18516</v>
      </c>
      <c r="J11472" t="s">
        <v>18516</v>
      </c>
      <c r="K11472" t="s">
        <v>29707</v>
      </c>
      <c r="L11472" t="s">
        <v>18516</v>
      </c>
      <c r="M11472" t="s">
        <v>18516</v>
      </c>
    </row>
    <row r="11473" spans="1:13" ht="13.5">
      <c r="A11473" t="s">
        <v>818</v>
      </c>
      <c r="B11473" t="s">
        <v>46207</v>
      </c>
      <c r="C11473" t="s">
        <v>29414</v>
      </c>
      <c r="D11473" t="s">
        <v>29415</v>
      </c>
      <c r="E11473" t="s">
        <v>18516</v>
      </c>
      <c r="F11473" t="s">
        <v>18516</v>
      </c>
      <c r="G11473" t="s">
        <v>18516</v>
      </c>
      <c r="H11473" t="s">
        <v>18516</v>
      </c>
      <c r="I11473" t="s">
        <v>18516</v>
      </c>
      <c r="J11473" t="s">
        <v>18516</v>
      </c>
      <c r="K11473" t="s">
        <v>29707</v>
      </c>
      <c r="L11473" t="s">
        <v>18516</v>
      </c>
      <c r="M11473" t="s">
        <v>18516</v>
      </c>
    </row>
    <row r="11474" spans="1:13" ht="13.5">
      <c r="A11474" t="s">
        <v>7978</v>
      </c>
      <c r="B11474" t="s">
        <v>46208</v>
      </c>
      <c r="C11474" t="s">
        <v>29414</v>
      </c>
      <c r="D11474" t="s">
        <v>29415</v>
      </c>
      <c r="E11474" s="164">
        <v>278</v>
      </c>
      <c r="F11474" s="164">
        <v>278</v>
      </c>
      <c r="G11474" t="s">
        <v>18516</v>
      </c>
      <c r="H11474" t="s">
        <v>18516</v>
      </c>
      <c r="I11474" s="164">
        <v>89.88</v>
      </c>
      <c r="J11474" s="164">
        <v>367.88</v>
      </c>
      <c r="K11474">
        <v>109</v>
      </c>
      <c r="L11474" t="s">
        <v>18516</v>
      </c>
      <c r="M11474" t="s">
        <v>18516</v>
      </c>
    </row>
    <row r="11475" spans="1:13" ht="13.5">
      <c r="A11475" t="s">
        <v>148</v>
      </c>
      <c r="B11475" t="s">
        <v>46209</v>
      </c>
      <c r="C11475" t="s">
        <v>29414</v>
      </c>
      <c r="D11475" t="s">
        <v>29415</v>
      </c>
      <c r="E11475" t="s">
        <v>18516</v>
      </c>
      <c r="F11475" t="s">
        <v>18516</v>
      </c>
      <c r="G11475" t="s">
        <v>18516</v>
      </c>
      <c r="H11475" t="s">
        <v>18516</v>
      </c>
      <c r="I11475" t="s">
        <v>18516</v>
      </c>
      <c r="J11475" t="s">
        <v>18516</v>
      </c>
      <c r="K11475" t="s">
        <v>29707</v>
      </c>
      <c r="L11475" t="s">
        <v>18516</v>
      </c>
      <c r="M11475" t="s">
        <v>18516</v>
      </c>
    </row>
    <row r="11476" spans="1:13" ht="13.5">
      <c r="A11476" t="s">
        <v>46210</v>
      </c>
      <c r="B11476" t="s">
        <v>46211</v>
      </c>
      <c r="C11476" t="s">
        <v>29414</v>
      </c>
      <c r="D11476" t="s">
        <v>29415</v>
      </c>
      <c r="E11476" t="s">
        <v>18516</v>
      </c>
      <c r="F11476" t="s">
        <v>18516</v>
      </c>
      <c r="G11476" t="s">
        <v>18516</v>
      </c>
      <c r="H11476" t="s">
        <v>18516</v>
      </c>
      <c r="I11476" t="s">
        <v>18516</v>
      </c>
      <c r="J11476" t="s">
        <v>18516</v>
      </c>
      <c r="K11476" t="s">
        <v>29707</v>
      </c>
      <c r="L11476" t="s">
        <v>18516</v>
      </c>
      <c r="M11476" t="s">
        <v>18516</v>
      </c>
    </row>
    <row r="11477" spans="1:13" ht="13.5">
      <c r="A11477" t="s">
        <v>2282</v>
      </c>
      <c r="B11477" t="s">
        <v>46212</v>
      </c>
      <c r="C11477" t="s">
        <v>29414</v>
      </c>
      <c r="D11477" t="s">
        <v>29415</v>
      </c>
      <c r="E11477" s="164">
        <v>418</v>
      </c>
      <c r="F11477" s="164">
        <v>418</v>
      </c>
      <c r="G11477" t="s">
        <v>18516</v>
      </c>
      <c r="H11477" t="s">
        <v>18516</v>
      </c>
      <c r="I11477" s="164">
        <v>131.46</v>
      </c>
      <c r="J11477" s="164">
        <v>549.46</v>
      </c>
      <c r="K11477">
        <v>47</v>
      </c>
      <c r="L11477" t="s">
        <v>29439</v>
      </c>
      <c r="M11477" t="s">
        <v>29711</v>
      </c>
    </row>
    <row r="11478" spans="1:13" ht="13.5">
      <c r="A11478" t="s">
        <v>869</v>
      </c>
      <c r="B11478" t="s">
        <v>46213</v>
      </c>
      <c r="C11478" t="s">
        <v>29414</v>
      </c>
      <c r="D11478" t="s">
        <v>29415</v>
      </c>
      <c r="E11478" t="s">
        <v>18516</v>
      </c>
      <c r="F11478" t="s">
        <v>18516</v>
      </c>
      <c r="G11478" t="s">
        <v>18516</v>
      </c>
      <c r="H11478" t="s">
        <v>18516</v>
      </c>
      <c r="I11478" t="s">
        <v>18516</v>
      </c>
      <c r="J11478" t="s">
        <v>18516</v>
      </c>
      <c r="K11478" t="s">
        <v>29707</v>
      </c>
      <c r="L11478" t="s">
        <v>18516</v>
      </c>
      <c r="M11478" t="s">
        <v>18516</v>
      </c>
    </row>
    <row r="11479" spans="1:13" ht="13.5">
      <c r="A11479" t="s">
        <v>46214</v>
      </c>
      <c r="B11479" t="s">
        <v>46215</v>
      </c>
      <c r="C11479" t="s">
        <v>29414</v>
      </c>
      <c r="D11479" t="s">
        <v>29415</v>
      </c>
      <c r="E11479" t="s">
        <v>18516</v>
      </c>
      <c r="F11479" t="s">
        <v>18516</v>
      </c>
      <c r="G11479" t="s">
        <v>18516</v>
      </c>
      <c r="H11479" t="s">
        <v>18516</v>
      </c>
      <c r="I11479" t="s">
        <v>18516</v>
      </c>
      <c r="J11479" t="s">
        <v>18516</v>
      </c>
      <c r="K11479" t="s">
        <v>29707</v>
      </c>
      <c r="L11479" t="s">
        <v>18516</v>
      </c>
      <c r="M11479" t="s">
        <v>18516</v>
      </c>
    </row>
    <row r="11480" spans="1:13" ht="13.5">
      <c r="A11480" t="s">
        <v>46216</v>
      </c>
      <c r="B11480" t="s">
        <v>46217</v>
      </c>
      <c r="C11480" t="s">
        <v>29414</v>
      </c>
      <c r="D11480" t="s">
        <v>29415</v>
      </c>
      <c r="E11480" s="164">
        <v>298</v>
      </c>
      <c r="F11480" s="164">
        <v>298</v>
      </c>
      <c r="G11480" t="s">
        <v>18516</v>
      </c>
      <c r="H11480" t="s">
        <v>18516</v>
      </c>
      <c r="I11480" s="164">
        <v>88.33</v>
      </c>
      <c r="J11480" s="164">
        <v>386.33</v>
      </c>
      <c r="K11480">
        <v>121</v>
      </c>
      <c r="L11480" t="s">
        <v>29439</v>
      </c>
      <c r="M11480" t="s">
        <v>29711</v>
      </c>
    </row>
    <row r="11481" spans="1:13" ht="13.5">
      <c r="A11481" t="s">
        <v>3698</v>
      </c>
      <c r="B11481" t="s">
        <v>46218</v>
      </c>
      <c r="C11481" t="s">
        <v>29414</v>
      </c>
      <c r="D11481" t="s">
        <v>29415</v>
      </c>
      <c r="E11481" s="164">
        <v>642</v>
      </c>
      <c r="F11481" s="164">
        <v>485</v>
      </c>
      <c r="G11481" s="165">
        <v>0.75</v>
      </c>
      <c r="H11481" t="s">
        <v>18516</v>
      </c>
      <c r="I11481" s="164">
        <v>105.75</v>
      </c>
      <c r="J11481" s="164">
        <v>590.75</v>
      </c>
      <c r="K11481">
        <v>133</v>
      </c>
      <c r="L11481" t="s">
        <v>18516</v>
      </c>
      <c r="M11481" t="s">
        <v>18516</v>
      </c>
    </row>
    <row r="11482" spans="1:13" ht="13.5">
      <c r="A11482" t="s">
        <v>46219</v>
      </c>
      <c r="B11482" t="s">
        <v>46220</v>
      </c>
      <c r="C11482" t="s">
        <v>29414</v>
      </c>
      <c r="D11482" t="s">
        <v>29415</v>
      </c>
      <c r="E11482" s="164">
        <v>217</v>
      </c>
      <c r="F11482" s="164">
        <v>217</v>
      </c>
      <c r="G11482" t="s">
        <v>18516</v>
      </c>
      <c r="H11482" t="s">
        <v>18516</v>
      </c>
      <c r="I11482" s="164">
        <v>54.49</v>
      </c>
      <c r="J11482" s="164">
        <v>271.49</v>
      </c>
      <c r="K11482">
        <v>211</v>
      </c>
      <c r="L11482" t="s">
        <v>18516</v>
      </c>
      <c r="M11482" t="s">
        <v>18516</v>
      </c>
    </row>
    <row r="11483" spans="1:13" ht="13.5">
      <c r="A11483" t="s">
        <v>3547</v>
      </c>
      <c r="B11483" t="s">
        <v>46221</v>
      </c>
      <c r="C11483" t="s">
        <v>29414</v>
      </c>
      <c r="D11483" t="s">
        <v>29415</v>
      </c>
      <c r="E11483" t="s">
        <v>18516</v>
      </c>
      <c r="F11483" t="s">
        <v>18516</v>
      </c>
      <c r="G11483" t="s">
        <v>18516</v>
      </c>
      <c r="H11483" t="s">
        <v>18516</v>
      </c>
      <c r="I11483" t="s">
        <v>18516</v>
      </c>
      <c r="J11483" t="s">
        <v>18516</v>
      </c>
      <c r="K11483" t="s">
        <v>29707</v>
      </c>
      <c r="L11483" t="s">
        <v>18516</v>
      </c>
      <c r="M11483" t="s">
        <v>18516</v>
      </c>
    </row>
    <row r="11484" spans="1:13" ht="13.5">
      <c r="A11484" t="s">
        <v>46222</v>
      </c>
      <c r="B11484" t="s">
        <v>46223</v>
      </c>
      <c r="C11484" t="s">
        <v>29414</v>
      </c>
      <c r="D11484" t="s">
        <v>29415</v>
      </c>
      <c r="E11484" t="s">
        <v>18516</v>
      </c>
      <c r="F11484" t="s">
        <v>18516</v>
      </c>
      <c r="G11484" t="s">
        <v>18516</v>
      </c>
      <c r="H11484" t="s">
        <v>18516</v>
      </c>
      <c r="I11484" t="s">
        <v>18516</v>
      </c>
      <c r="J11484" t="s">
        <v>18516</v>
      </c>
      <c r="K11484" t="s">
        <v>29707</v>
      </c>
      <c r="L11484" t="s">
        <v>18516</v>
      </c>
      <c r="M11484" t="s">
        <v>18516</v>
      </c>
    </row>
    <row r="11485" spans="1:13" ht="13.5">
      <c r="A11485" t="s">
        <v>46224</v>
      </c>
      <c r="B11485" t="s">
        <v>46225</v>
      </c>
      <c r="C11485" t="s">
        <v>29414</v>
      </c>
      <c r="D11485" t="s">
        <v>29415</v>
      </c>
      <c r="E11485" t="s">
        <v>18516</v>
      </c>
      <c r="F11485" t="s">
        <v>18516</v>
      </c>
      <c r="G11485" t="s">
        <v>18516</v>
      </c>
      <c r="H11485" t="s">
        <v>18516</v>
      </c>
      <c r="I11485" t="s">
        <v>18516</v>
      </c>
      <c r="J11485" t="s">
        <v>18516</v>
      </c>
      <c r="K11485" t="s">
        <v>29707</v>
      </c>
      <c r="L11485" t="s">
        <v>18516</v>
      </c>
      <c r="M11485" t="s">
        <v>18516</v>
      </c>
    </row>
    <row r="11486" spans="1:13" ht="13.5">
      <c r="A11486" t="s">
        <v>46226</v>
      </c>
      <c r="B11486" t="s">
        <v>46227</v>
      </c>
      <c r="C11486" t="s">
        <v>29414</v>
      </c>
      <c r="D11486" t="s">
        <v>29415</v>
      </c>
      <c r="E11486" t="s">
        <v>18516</v>
      </c>
      <c r="F11486" t="s">
        <v>18516</v>
      </c>
      <c r="G11486" t="s">
        <v>18516</v>
      </c>
      <c r="H11486" t="s">
        <v>18516</v>
      </c>
      <c r="I11486" t="s">
        <v>18516</v>
      </c>
      <c r="J11486" t="s">
        <v>18516</v>
      </c>
      <c r="K11486" t="s">
        <v>29707</v>
      </c>
      <c r="L11486" t="s">
        <v>18516</v>
      </c>
      <c r="M11486" t="s">
        <v>18516</v>
      </c>
    </row>
    <row r="11487" spans="1:13" ht="13.5">
      <c r="A11487" t="s">
        <v>2312</v>
      </c>
      <c r="B11487" t="s">
        <v>45935</v>
      </c>
      <c r="C11487" t="s">
        <v>29414</v>
      </c>
      <c r="D11487" t="s">
        <v>29415</v>
      </c>
      <c r="E11487" s="164">
        <v>512</v>
      </c>
      <c r="F11487" s="164">
        <v>440</v>
      </c>
      <c r="G11487" s="165">
        <v>0.85</v>
      </c>
      <c r="H11487" t="s">
        <v>18516</v>
      </c>
      <c r="I11487" s="164">
        <v>160.27</v>
      </c>
      <c r="J11487" s="164">
        <v>600.27</v>
      </c>
      <c r="K11487">
        <v>183</v>
      </c>
      <c r="L11487" t="s">
        <v>18516</v>
      </c>
      <c r="M11487" t="s">
        <v>18516</v>
      </c>
    </row>
    <row r="11488" spans="1:13" ht="13.5">
      <c r="A11488" t="s">
        <v>46228</v>
      </c>
      <c r="B11488" t="s">
        <v>46229</v>
      </c>
      <c r="C11488" t="s">
        <v>29414</v>
      </c>
      <c r="D11488" t="s">
        <v>29415</v>
      </c>
      <c r="E11488" s="164">
        <v>265</v>
      </c>
      <c r="F11488" s="164">
        <v>265</v>
      </c>
      <c r="G11488" t="s">
        <v>18516</v>
      </c>
      <c r="H11488" t="s">
        <v>18516</v>
      </c>
      <c r="I11488" s="164">
        <v>91.18</v>
      </c>
      <c r="J11488" s="164">
        <v>356.18</v>
      </c>
      <c r="K11488">
        <v>0</v>
      </c>
      <c r="L11488" t="s">
        <v>29439</v>
      </c>
      <c r="M11488" t="s">
        <v>30952</v>
      </c>
    </row>
    <row r="11489" spans="1:13" ht="13.5">
      <c r="A11489" t="s">
        <v>46230</v>
      </c>
      <c r="B11489" t="s">
        <v>46108</v>
      </c>
      <c r="C11489" t="s">
        <v>29414</v>
      </c>
      <c r="D11489" t="s">
        <v>29415</v>
      </c>
      <c r="E11489" t="s">
        <v>18516</v>
      </c>
      <c r="F11489" t="s">
        <v>18516</v>
      </c>
      <c r="G11489" t="s">
        <v>18516</v>
      </c>
      <c r="H11489" t="s">
        <v>18516</v>
      </c>
      <c r="I11489" t="s">
        <v>18516</v>
      </c>
      <c r="J11489" t="s">
        <v>18516</v>
      </c>
      <c r="K11489" t="s">
        <v>29707</v>
      </c>
      <c r="L11489" t="s">
        <v>18516</v>
      </c>
      <c r="M11489" t="s">
        <v>18516</v>
      </c>
    </row>
    <row r="11490" spans="1:13" ht="13.5">
      <c r="A11490" t="s">
        <v>2294</v>
      </c>
      <c r="B11490" t="s">
        <v>46231</v>
      </c>
      <c r="C11490" t="s">
        <v>29414</v>
      </c>
      <c r="D11490" t="s">
        <v>29415</v>
      </c>
      <c r="E11490" t="s">
        <v>18516</v>
      </c>
      <c r="F11490" t="s">
        <v>18516</v>
      </c>
      <c r="G11490" t="s">
        <v>18516</v>
      </c>
      <c r="H11490" t="s">
        <v>18516</v>
      </c>
      <c r="I11490" t="s">
        <v>18516</v>
      </c>
      <c r="J11490" t="s">
        <v>18516</v>
      </c>
      <c r="K11490" t="s">
        <v>29707</v>
      </c>
      <c r="L11490" t="s">
        <v>18516</v>
      </c>
      <c r="M11490" t="s">
        <v>18516</v>
      </c>
    </row>
    <row r="11491" spans="1:13" ht="13.5">
      <c r="A11491" t="s">
        <v>46232</v>
      </c>
      <c r="B11491" t="s">
        <v>46233</v>
      </c>
      <c r="C11491" t="s">
        <v>29414</v>
      </c>
      <c r="D11491" t="s">
        <v>29415</v>
      </c>
      <c r="E11491" s="164">
        <v>806</v>
      </c>
      <c r="F11491" s="164">
        <v>806</v>
      </c>
      <c r="G11491" t="s">
        <v>18516</v>
      </c>
      <c r="H11491" t="s">
        <v>18516</v>
      </c>
      <c r="I11491" s="164">
        <v>299.78</v>
      </c>
      <c r="J11491" s="164">
        <v>1105.78</v>
      </c>
      <c r="K11491">
        <v>0</v>
      </c>
      <c r="L11491" t="s">
        <v>18516</v>
      </c>
      <c r="M11491" t="s">
        <v>18516</v>
      </c>
    </row>
    <row r="11492" spans="1:13" ht="13.5">
      <c r="A11492" t="s">
        <v>46234</v>
      </c>
      <c r="B11492" t="s">
        <v>46235</v>
      </c>
      <c r="C11492" t="s">
        <v>29414</v>
      </c>
      <c r="D11492" t="s">
        <v>29415</v>
      </c>
      <c r="E11492" t="s">
        <v>18516</v>
      </c>
      <c r="F11492" t="s">
        <v>18516</v>
      </c>
      <c r="G11492" t="s">
        <v>18516</v>
      </c>
      <c r="H11492" t="s">
        <v>18516</v>
      </c>
      <c r="I11492" t="s">
        <v>18516</v>
      </c>
      <c r="J11492" t="s">
        <v>18516</v>
      </c>
      <c r="K11492" t="s">
        <v>29707</v>
      </c>
      <c r="L11492" t="s">
        <v>18516</v>
      </c>
      <c r="M11492" t="s">
        <v>18516</v>
      </c>
    </row>
    <row r="11493" spans="1:13" ht="13.5">
      <c r="A11493" t="s">
        <v>46236</v>
      </c>
      <c r="B11493" t="s">
        <v>46237</v>
      </c>
      <c r="C11493" t="s">
        <v>29414</v>
      </c>
      <c r="D11493" t="s">
        <v>29415</v>
      </c>
      <c r="E11493" t="s">
        <v>18516</v>
      </c>
      <c r="F11493" t="s">
        <v>18516</v>
      </c>
      <c r="G11493" t="s">
        <v>18516</v>
      </c>
      <c r="H11493" t="s">
        <v>18516</v>
      </c>
      <c r="I11493" t="s">
        <v>18516</v>
      </c>
      <c r="J11493" t="s">
        <v>18516</v>
      </c>
      <c r="K11493" t="s">
        <v>29707</v>
      </c>
      <c r="L11493" t="s">
        <v>18516</v>
      </c>
      <c r="M11493" t="s">
        <v>18516</v>
      </c>
    </row>
    <row r="11494" spans="1:13" ht="13.5">
      <c r="A11494" t="s">
        <v>46238</v>
      </c>
      <c r="B11494" t="s">
        <v>46239</v>
      </c>
      <c r="C11494" t="s">
        <v>29414</v>
      </c>
      <c r="D11494" t="s">
        <v>29415</v>
      </c>
      <c r="E11494" t="s">
        <v>18516</v>
      </c>
      <c r="F11494" t="s">
        <v>18516</v>
      </c>
      <c r="G11494" t="s">
        <v>18516</v>
      </c>
      <c r="H11494" t="s">
        <v>18516</v>
      </c>
      <c r="I11494" t="s">
        <v>18516</v>
      </c>
      <c r="J11494" t="s">
        <v>18516</v>
      </c>
      <c r="K11494" t="s">
        <v>29707</v>
      </c>
      <c r="L11494" t="s">
        <v>18516</v>
      </c>
      <c r="M11494" t="s">
        <v>18516</v>
      </c>
    </row>
    <row r="11495" spans="1:13" ht="13.5">
      <c r="A11495" t="s">
        <v>6946</v>
      </c>
      <c r="B11495" t="s">
        <v>46240</v>
      </c>
      <c r="C11495" t="s">
        <v>29414</v>
      </c>
      <c r="D11495" t="s">
        <v>29415</v>
      </c>
      <c r="E11495" s="164">
        <v>396</v>
      </c>
      <c r="F11495" s="164">
        <v>396</v>
      </c>
      <c r="G11495" t="s">
        <v>18516</v>
      </c>
      <c r="H11495" t="s">
        <v>18516</v>
      </c>
      <c r="I11495" s="164">
        <v>202.27</v>
      </c>
      <c r="J11495" s="164">
        <v>598.27</v>
      </c>
      <c r="K11495">
        <v>23</v>
      </c>
      <c r="L11495" t="s">
        <v>18516</v>
      </c>
      <c r="M11495" t="s">
        <v>18516</v>
      </c>
    </row>
    <row r="11496" spans="1:13" ht="13.5">
      <c r="A11496" t="s">
        <v>46241</v>
      </c>
      <c r="B11496" t="s">
        <v>46242</v>
      </c>
      <c r="C11496" t="s">
        <v>29414</v>
      </c>
      <c r="D11496" t="s">
        <v>29415</v>
      </c>
      <c r="E11496" s="164">
        <v>470</v>
      </c>
      <c r="F11496" s="164">
        <v>470</v>
      </c>
      <c r="G11496" t="s">
        <v>18516</v>
      </c>
      <c r="H11496" t="s">
        <v>18516</v>
      </c>
      <c r="I11496" s="164">
        <v>149.07</v>
      </c>
      <c r="J11496" s="164">
        <v>619.07</v>
      </c>
      <c r="K11496">
        <v>115</v>
      </c>
      <c r="L11496" t="s">
        <v>29439</v>
      </c>
      <c r="M11496" t="s">
        <v>30111</v>
      </c>
    </row>
    <row r="11497" spans="1:13" ht="13.5">
      <c r="A11497" t="s">
        <v>46243</v>
      </c>
      <c r="B11497" t="s">
        <v>46244</v>
      </c>
      <c r="C11497" t="s">
        <v>29414</v>
      </c>
      <c r="D11497" t="s">
        <v>29415</v>
      </c>
      <c r="E11497" s="164">
        <v>379</v>
      </c>
      <c r="F11497" s="164">
        <v>379</v>
      </c>
      <c r="G11497" t="s">
        <v>18516</v>
      </c>
      <c r="H11497" t="s">
        <v>18516</v>
      </c>
      <c r="I11497" s="164">
        <v>131.38</v>
      </c>
      <c r="J11497" s="164">
        <v>510.38</v>
      </c>
      <c r="K11497">
        <v>62</v>
      </c>
      <c r="L11497" t="s">
        <v>18516</v>
      </c>
      <c r="M11497" t="s">
        <v>18516</v>
      </c>
    </row>
    <row r="11498" spans="1:13" ht="13.5">
      <c r="A11498" t="s">
        <v>452</v>
      </c>
      <c r="B11498" t="s">
        <v>46245</v>
      </c>
      <c r="C11498" t="s">
        <v>29414</v>
      </c>
      <c r="D11498" t="s">
        <v>29415</v>
      </c>
      <c r="E11498" t="s">
        <v>18516</v>
      </c>
      <c r="F11498" t="s">
        <v>18516</v>
      </c>
      <c r="G11498" t="s">
        <v>18516</v>
      </c>
      <c r="H11498" t="s">
        <v>18516</v>
      </c>
      <c r="I11498" t="s">
        <v>18516</v>
      </c>
      <c r="J11498" t="s">
        <v>18516</v>
      </c>
      <c r="K11498" t="s">
        <v>29707</v>
      </c>
      <c r="L11498" t="s">
        <v>18516</v>
      </c>
      <c r="M11498" t="s">
        <v>18516</v>
      </c>
    </row>
    <row r="11499" spans="1:13" ht="13.5">
      <c r="A11499" t="s">
        <v>8781</v>
      </c>
      <c r="B11499" t="s">
        <v>46246</v>
      </c>
      <c r="C11499" t="s">
        <v>29414</v>
      </c>
      <c r="D11499" t="s">
        <v>29415</v>
      </c>
      <c r="E11499" s="164">
        <v>346</v>
      </c>
      <c r="F11499" s="164">
        <v>346</v>
      </c>
      <c r="G11499" t="s">
        <v>18516</v>
      </c>
      <c r="H11499" t="s">
        <v>18516</v>
      </c>
      <c r="I11499" s="164">
        <v>208.09</v>
      </c>
      <c r="J11499" s="164">
        <v>554.09</v>
      </c>
      <c r="K11499">
        <v>76</v>
      </c>
      <c r="L11499" t="s">
        <v>18516</v>
      </c>
      <c r="M11499" t="s">
        <v>18516</v>
      </c>
    </row>
    <row r="11500" spans="1:13" ht="13.5">
      <c r="A11500" t="s">
        <v>6378</v>
      </c>
      <c r="B11500" t="s">
        <v>46247</v>
      </c>
      <c r="C11500" t="s">
        <v>29414</v>
      </c>
      <c r="D11500" t="s">
        <v>29415</v>
      </c>
      <c r="E11500" t="s">
        <v>18516</v>
      </c>
      <c r="F11500" t="s">
        <v>18516</v>
      </c>
      <c r="G11500" t="s">
        <v>18516</v>
      </c>
      <c r="H11500" t="s">
        <v>18516</v>
      </c>
      <c r="I11500" t="s">
        <v>18516</v>
      </c>
      <c r="J11500" t="s">
        <v>18516</v>
      </c>
      <c r="K11500" t="s">
        <v>29707</v>
      </c>
      <c r="L11500" t="s">
        <v>18516</v>
      </c>
      <c r="M11500" t="s">
        <v>18516</v>
      </c>
    </row>
    <row r="11501" spans="1:13" ht="13.5">
      <c r="A11501" t="s">
        <v>4584</v>
      </c>
      <c r="B11501" t="s">
        <v>46248</v>
      </c>
      <c r="C11501" t="s">
        <v>29414</v>
      </c>
      <c r="D11501" t="s">
        <v>29415</v>
      </c>
      <c r="E11501" s="164">
        <v>245</v>
      </c>
      <c r="F11501" s="164">
        <v>245</v>
      </c>
      <c r="G11501" t="s">
        <v>18516</v>
      </c>
      <c r="H11501" t="s">
        <v>18516</v>
      </c>
      <c r="I11501" s="164">
        <v>85.74</v>
      </c>
      <c r="J11501" s="164">
        <v>330.74</v>
      </c>
      <c r="K11501">
        <v>13</v>
      </c>
      <c r="L11501" t="s">
        <v>18516</v>
      </c>
      <c r="M11501" t="s">
        <v>18516</v>
      </c>
    </row>
    <row r="11502" spans="1:13" ht="13.5">
      <c r="A11502" t="s">
        <v>4370</v>
      </c>
      <c r="B11502" t="s">
        <v>46249</v>
      </c>
      <c r="C11502" t="s">
        <v>29414</v>
      </c>
      <c r="D11502" t="s">
        <v>29415</v>
      </c>
      <c r="E11502" s="164">
        <v>183</v>
      </c>
      <c r="F11502" s="164">
        <v>183</v>
      </c>
      <c r="G11502" t="s">
        <v>18516</v>
      </c>
      <c r="H11502" t="s">
        <v>18516</v>
      </c>
      <c r="I11502" s="164">
        <v>39.69</v>
      </c>
      <c r="J11502" s="164">
        <v>222.69</v>
      </c>
      <c r="K11502">
        <v>250</v>
      </c>
      <c r="L11502" t="s">
        <v>18516</v>
      </c>
      <c r="M11502" t="s">
        <v>18516</v>
      </c>
    </row>
    <row r="11503" spans="1:13" ht="13.5">
      <c r="A11503" t="s">
        <v>46250</v>
      </c>
      <c r="B11503" t="s">
        <v>45961</v>
      </c>
      <c r="C11503" t="s">
        <v>29414</v>
      </c>
      <c r="D11503" t="s">
        <v>29415</v>
      </c>
      <c r="E11503" s="164">
        <v>436</v>
      </c>
      <c r="F11503" s="164">
        <v>436</v>
      </c>
      <c r="G11503" t="s">
        <v>18516</v>
      </c>
      <c r="H11503" t="s">
        <v>18516</v>
      </c>
      <c r="I11503" s="164">
        <v>205.63</v>
      </c>
      <c r="J11503" s="164">
        <v>641.63</v>
      </c>
      <c r="K11503">
        <v>111</v>
      </c>
      <c r="L11503" t="s">
        <v>18516</v>
      </c>
      <c r="M11503" t="s">
        <v>18516</v>
      </c>
    </row>
    <row r="11504" spans="1:13" ht="13.5">
      <c r="A11504" t="s">
        <v>2834</v>
      </c>
      <c r="B11504" t="s">
        <v>46251</v>
      </c>
      <c r="C11504" t="s">
        <v>29414</v>
      </c>
      <c r="D11504" t="s">
        <v>29415</v>
      </c>
      <c r="E11504" t="s">
        <v>18516</v>
      </c>
      <c r="F11504" t="s">
        <v>18516</v>
      </c>
      <c r="G11504" t="s">
        <v>18516</v>
      </c>
      <c r="H11504" t="s">
        <v>18516</v>
      </c>
      <c r="I11504" t="s">
        <v>18516</v>
      </c>
      <c r="J11504" t="s">
        <v>18516</v>
      </c>
      <c r="K11504" t="s">
        <v>29707</v>
      </c>
      <c r="L11504" t="s">
        <v>18516</v>
      </c>
      <c r="M11504" t="s">
        <v>18516</v>
      </c>
    </row>
    <row r="11505" spans="1:13" ht="13.5">
      <c r="A11505" t="s">
        <v>1416</v>
      </c>
      <c r="B11505" t="s">
        <v>46252</v>
      </c>
      <c r="C11505" t="s">
        <v>29414</v>
      </c>
      <c r="D11505" t="s">
        <v>29415</v>
      </c>
      <c r="E11505" s="164">
        <v>279</v>
      </c>
      <c r="F11505" s="164">
        <v>225</v>
      </c>
      <c r="G11505" s="165">
        <v>0.8</v>
      </c>
      <c r="H11505" t="s">
        <v>18516</v>
      </c>
      <c r="I11505" s="164">
        <v>90.33</v>
      </c>
      <c r="J11505" s="164">
        <v>315.33</v>
      </c>
      <c r="K11505">
        <v>63</v>
      </c>
      <c r="L11505" t="s">
        <v>18516</v>
      </c>
      <c r="M11505" t="s">
        <v>18516</v>
      </c>
    </row>
    <row r="11506" spans="1:13" ht="13.5">
      <c r="A11506" t="s">
        <v>959</v>
      </c>
      <c r="B11506" t="s">
        <v>46253</v>
      </c>
      <c r="C11506" t="s">
        <v>29414</v>
      </c>
      <c r="D11506" t="s">
        <v>29415</v>
      </c>
      <c r="E11506" t="s">
        <v>18516</v>
      </c>
      <c r="F11506" t="s">
        <v>18516</v>
      </c>
      <c r="G11506" t="s">
        <v>18516</v>
      </c>
      <c r="H11506" t="s">
        <v>18516</v>
      </c>
      <c r="I11506" t="s">
        <v>18516</v>
      </c>
      <c r="J11506" t="s">
        <v>18516</v>
      </c>
      <c r="K11506" t="s">
        <v>29707</v>
      </c>
      <c r="L11506" t="s">
        <v>18516</v>
      </c>
      <c r="M11506" t="s">
        <v>18516</v>
      </c>
    </row>
    <row r="11507" spans="1:13" ht="13.5">
      <c r="A11507" t="s">
        <v>3084</v>
      </c>
      <c r="B11507" t="s">
        <v>46254</v>
      </c>
      <c r="C11507" t="s">
        <v>29414</v>
      </c>
      <c r="D11507" t="s">
        <v>29415</v>
      </c>
      <c r="E11507" s="164">
        <v>764</v>
      </c>
      <c r="F11507" s="164">
        <v>566</v>
      </c>
      <c r="G11507" s="165">
        <v>0.74</v>
      </c>
      <c r="H11507" t="s">
        <v>18516</v>
      </c>
      <c r="I11507" s="164">
        <v>331.49</v>
      </c>
      <c r="J11507" s="164">
        <v>897.49</v>
      </c>
      <c r="K11507">
        <v>0</v>
      </c>
      <c r="L11507" t="s">
        <v>18516</v>
      </c>
      <c r="M11507" t="s">
        <v>18516</v>
      </c>
    </row>
    <row r="11508" spans="1:13" ht="13.5">
      <c r="A11508" t="s">
        <v>2279</v>
      </c>
      <c r="B11508" t="s">
        <v>46255</v>
      </c>
      <c r="C11508" t="s">
        <v>29414</v>
      </c>
      <c r="D11508" t="s">
        <v>29415</v>
      </c>
      <c r="E11508" s="164">
        <v>418</v>
      </c>
      <c r="F11508" s="164">
        <v>418</v>
      </c>
      <c r="G11508" t="s">
        <v>18516</v>
      </c>
      <c r="H11508" t="s">
        <v>18516</v>
      </c>
      <c r="I11508" s="164">
        <v>131.46</v>
      </c>
      <c r="J11508" s="164">
        <v>549.46</v>
      </c>
      <c r="K11508">
        <v>83</v>
      </c>
      <c r="L11508" t="s">
        <v>29439</v>
      </c>
      <c r="M11508" t="s">
        <v>29711</v>
      </c>
    </row>
    <row r="11509" spans="1:13" ht="13.5">
      <c r="A11509" t="s">
        <v>2559</v>
      </c>
      <c r="B11509" t="s">
        <v>46256</v>
      </c>
      <c r="C11509" t="s">
        <v>29414</v>
      </c>
      <c r="D11509" t="s">
        <v>29415</v>
      </c>
      <c r="E11509" t="s">
        <v>18516</v>
      </c>
      <c r="F11509" t="s">
        <v>18516</v>
      </c>
      <c r="G11509" t="s">
        <v>18516</v>
      </c>
      <c r="H11509" t="s">
        <v>18516</v>
      </c>
      <c r="I11509" t="s">
        <v>18516</v>
      </c>
      <c r="J11509" t="s">
        <v>18516</v>
      </c>
      <c r="K11509" t="s">
        <v>29707</v>
      </c>
      <c r="L11509" t="s">
        <v>18516</v>
      </c>
      <c r="M11509" t="s">
        <v>18516</v>
      </c>
    </row>
    <row r="11510" spans="1:13" ht="13.5">
      <c r="A11510" t="s">
        <v>3455</v>
      </c>
      <c r="B11510" t="s">
        <v>46257</v>
      </c>
      <c r="C11510" t="s">
        <v>29414</v>
      </c>
      <c r="D11510" t="s">
        <v>29415</v>
      </c>
      <c r="E11510" s="164">
        <v>289</v>
      </c>
      <c r="F11510" s="164">
        <v>249</v>
      </c>
      <c r="G11510" s="165">
        <v>0.86</v>
      </c>
      <c r="H11510" t="s">
        <v>18516</v>
      </c>
      <c r="I11510" s="164">
        <v>98.87</v>
      </c>
      <c r="J11510" s="164">
        <v>347.87</v>
      </c>
      <c r="K11510">
        <v>89</v>
      </c>
      <c r="L11510" t="s">
        <v>29439</v>
      </c>
      <c r="M11510" t="s">
        <v>31561</v>
      </c>
    </row>
    <row r="11511" spans="1:13" ht="13.5">
      <c r="A11511" t="s">
        <v>920</v>
      </c>
      <c r="B11511" t="s">
        <v>46258</v>
      </c>
      <c r="C11511" t="s">
        <v>29414</v>
      </c>
      <c r="D11511" t="s">
        <v>29415</v>
      </c>
      <c r="E11511" t="s">
        <v>18516</v>
      </c>
      <c r="F11511" t="s">
        <v>18516</v>
      </c>
      <c r="G11511" t="s">
        <v>18516</v>
      </c>
      <c r="H11511" t="s">
        <v>18516</v>
      </c>
      <c r="I11511" t="s">
        <v>18516</v>
      </c>
      <c r="J11511" t="s">
        <v>18516</v>
      </c>
      <c r="K11511" t="s">
        <v>29707</v>
      </c>
      <c r="L11511" t="s">
        <v>18516</v>
      </c>
      <c r="M11511" t="s">
        <v>18516</v>
      </c>
    </row>
    <row r="11512" spans="1:13" ht="13.5">
      <c r="A11512" t="s">
        <v>46259</v>
      </c>
      <c r="B11512" t="s">
        <v>46260</v>
      </c>
      <c r="C11512" t="s">
        <v>29414</v>
      </c>
      <c r="D11512" t="s">
        <v>29415</v>
      </c>
      <c r="E11512" t="s">
        <v>18516</v>
      </c>
      <c r="F11512" t="s">
        <v>18516</v>
      </c>
      <c r="G11512" t="s">
        <v>18516</v>
      </c>
      <c r="H11512" t="s">
        <v>18516</v>
      </c>
      <c r="I11512" t="s">
        <v>18516</v>
      </c>
      <c r="J11512" t="s">
        <v>18516</v>
      </c>
      <c r="K11512" t="s">
        <v>29707</v>
      </c>
      <c r="L11512" t="s">
        <v>18516</v>
      </c>
      <c r="M11512" t="s">
        <v>18516</v>
      </c>
    </row>
    <row r="11513" spans="1:13" ht="13.5">
      <c r="A11513" t="s">
        <v>46261</v>
      </c>
      <c r="B11513" t="s">
        <v>46262</v>
      </c>
      <c r="C11513" t="s">
        <v>29414</v>
      </c>
      <c r="D11513" t="s">
        <v>29415</v>
      </c>
      <c r="E11513" s="164">
        <v>212</v>
      </c>
      <c r="F11513" s="164">
        <v>212</v>
      </c>
      <c r="G11513" t="s">
        <v>18516</v>
      </c>
      <c r="H11513" t="s">
        <v>18516</v>
      </c>
      <c r="I11513" s="164">
        <v>49.28</v>
      </c>
      <c r="J11513" s="164">
        <v>261.28</v>
      </c>
      <c r="K11513">
        <v>83</v>
      </c>
      <c r="L11513" t="s">
        <v>29410</v>
      </c>
      <c r="M11513" t="s">
        <v>29711</v>
      </c>
    </row>
    <row r="11514" spans="1:13" ht="13.5">
      <c r="A11514" t="s">
        <v>46263</v>
      </c>
      <c r="B11514" t="s">
        <v>46264</v>
      </c>
      <c r="C11514" t="s">
        <v>29414</v>
      </c>
      <c r="D11514" t="s">
        <v>29415</v>
      </c>
      <c r="E11514" t="s">
        <v>18516</v>
      </c>
      <c r="F11514" t="s">
        <v>18516</v>
      </c>
      <c r="G11514" t="s">
        <v>18516</v>
      </c>
      <c r="H11514" t="s">
        <v>18516</v>
      </c>
      <c r="I11514" t="s">
        <v>18516</v>
      </c>
      <c r="J11514" t="s">
        <v>18516</v>
      </c>
      <c r="K11514" t="s">
        <v>29707</v>
      </c>
      <c r="L11514" t="s">
        <v>18516</v>
      </c>
      <c r="M11514" t="s">
        <v>18516</v>
      </c>
    </row>
    <row r="11515" spans="1:13" ht="13.5">
      <c r="A11515" t="s">
        <v>3243</v>
      </c>
      <c r="B11515" t="s">
        <v>46265</v>
      </c>
      <c r="C11515" t="s">
        <v>29414</v>
      </c>
      <c r="D11515" t="s">
        <v>29415</v>
      </c>
      <c r="E11515" t="s">
        <v>18516</v>
      </c>
      <c r="F11515" t="s">
        <v>18516</v>
      </c>
      <c r="G11515" t="s">
        <v>18516</v>
      </c>
      <c r="H11515" t="s">
        <v>18516</v>
      </c>
      <c r="I11515" t="s">
        <v>18516</v>
      </c>
      <c r="J11515" t="s">
        <v>18516</v>
      </c>
      <c r="K11515" t="s">
        <v>29707</v>
      </c>
      <c r="L11515" t="s">
        <v>18516</v>
      </c>
      <c r="M11515" t="s">
        <v>18516</v>
      </c>
    </row>
    <row r="11516" spans="1:13" ht="13.5">
      <c r="A11516" t="s">
        <v>2270</v>
      </c>
      <c r="B11516" t="s">
        <v>46266</v>
      </c>
      <c r="C11516" t="s">
        <v>29414</v>
      </c>
      <c r="D11516" t="s">
        <v>29415</v>
      </c>
      <c r="E11516" t="s">
        <v>18516</v>
      </c>
      <c r="F11516" t="s">
        <v>18516</v>
      </c>
      <c r="G11516" t="s">
        <v>18516</v>
      </c>
      <c r="H11516" t="s">
        <v>18516</v>
      </c>
      <c r="I11516" t="s">
        <v>18516</v>
      </c>
      <c r="J11516" t="s">
        <v>18516</v>
      </c>
      <c r="K11516" t="s">
        <v>29707</v>
      </c>
      <c r="L11516" t="s">
        <v>18516</v>
      </c>
      <c r="M11516" t="s">
        <v>18516</v>
      </c>
    </row>
    <row r="11517" spans="1:13" ht="13.5">
      <c r="A11517" t="s">
        <v>27674</v>
      </c>
      <c r="B11517" t="s">
        <v>46267</v>
      </c>
      <c r="C11517" t="s">
        <v>29414</v>
      </c>
      <c r="D11517" t="s">
        <v>29415</v>
      </c>
      <c r="E11517" s="164">
        <v>515</v>
      </c>
      <c r="F11517" s="164">
        <v>474</v>
      </c>
      <c r="G11517" s="165">
        <v>0.92</v>
      </c>
      <c r="H11517" t="s">
        <v>18516</v>
      </c>
      <c r="I11517" s="164">
        <v>137.68</v>
      </c>
      <c r="J11517" s="164">
        <v>611.68</v>
      </c>
      <c r="K11517">
        <v>174</v>
      </c>
      <c r="L11517" t="s">
        <v>29455</v>
      </c>
      <c r="M11517" t="s">
        <v>30982</v>
      </c>
    </row>
    <row r="11518" spans="1:13" ht="13.5">
      <c r="A11518" t="s">
        <v>878</v>
      </c>
      <c r="B11518" t="s">
        <v>46268</v>
      </c>
      <c r="C11518" t="s">
        <v>29414</v>
      </c>
      <c r="D11518" t="s">
        <v>29415</v>
      </c>
      <c r="E11518" s="164">
        <v>263</v>
      </c>
      <c r="F11518" s="164">
        <v>175</v>
      </c>
      <c r="G11518" s="165">
        <v>0.66</v>
      </c>
      <c r="H11518" t="s">
        <v>18516</v>
      </c>
      <c r="I11518" s="164">
        <v>99.46</v>
      </c>
      <c r="J11518" s="164">
        <v>274.46</v>
      </c>
      <c r="K11518">
        <v>26</v>
      </c>
      <c r="L11518" t="s">
        <v>29455</v>
      </c>
      <c r="M11518" t="s">
        <v>31588</v>
      </c>
    </row>
    <row r="11519" spans="1:13" ht="13.5">
      <c r="A11519" t="s">
        <v>46269</v>
      </c>
      <c r="B11519" t="s">
        <v>46270</v>
      </c>
      <c r="C11519" t="s">
        <v>29414</v>
      </c>
      <c r="D11519" t="s">
        <v>29415</v>
      </c>
      <c r="E11519" s="164">
        <v>278</v>
      </c>
      <c r="F11519" s="164">
        <v>278</v>
      </c>
      <c r="G11519" t="s">
        <v>18516</v>
      </c>
      <c r="H11519" t="s">
        <v>18516</v>
      </c>
      <c r="I11519" s="164">
        <v>84.44</v>
      </c>
      <c r="J11519" s="164">
        <v>362.44</v>
      </c>
      <c r="K11519">
        <v>56</v>
      </c>
      <c r="L11519" t="s">
        <v>29439</v>
      </c>
      <c r="M11519" t="s">
        <v>29808</v>
      </c>
    </row>
    <row r="11520" spans="1:13" ht="13.5">
      <c r="A11520" t="s">
        <v>46271</v>
      </c>
      <c r="B11520" t="s">
        <v>46272</v>
      </c>
      <c r="C11520" t="s">
        <v>29414</v>
      </c>
      <c r="D11520" t="s">
        <v>29415</v>
      </c>
      <c r="E11520" s="164">
        <v>186</v>
      </c>
      <c r="F11520" s="164">
        <v>186</v>
      </c>
      <c r="G11520" t="s">
        <v>18516</v>
      </c>
      <c r="H11520" t="s">
        <v>18516</v>
      </c>
      <c r="I11520" s="164">
        <v>56.62</v>
      </c>
      <c r="J11520" s="164">
        <v>242.62</v>
      </c>
      <c r="K11520">
        <v>168</v>
      </c>
      <c r="L11520" t="s">
        <v>18516</v>
      </c>
      <c r="M11520" t="s">
        <v>18516</v>
      </c>
    </row>
    <row r="11521" spans="1:13" ht="13.5">
      <c r="A11521" t="s">
        <v>46273</v>
      </c>
      <c r="B11521" t="s">
        <v>46274</v>
      </c>
      <c r="C11521" t="s">
        <v>29414</v>
      </c>
      <c r="D11521" t="s">
        <v>29415</v>
      </c>
      <c r="E11521" s="164">
        <v>465</v>
      </c>
      <c r="F11521" s="164">
        <v>465</v>
      </c>
      <c r="G11521" t="s">
        <v>18516</v>
      </c>
      <c r="H11521" t="s">
        <v>18516</v>
      </c>
      <c r="I11521" s="164">
        <v>147.69</v>
      </c>
      <c r="J11521" s="164">
        <v>612.69</v>
      </c>
      <c r="K11521">
        <v>10</v>
      </c>
      <c r="L11521" t="s">
        <v>18516</v>
      </c>
      <c r="M11521" t="s">
        <v>18516</v>
      </c>
    </row>
    <row r="11522" spans="1:13" ht="13.5">
      <c r="A11522" t="s">
        <v>46275</v>
      </c>
      <c r="B11522" t="s">
        <v>46276</v>
      </c>
      <c r="C11522" t="s">
        <v>29414</v>
      </c>
      <c r="D11522" t="s">
        <v>29415</v>
      </c>
      <c r="E11522" t="s">
        <v>18516</v>
      </c>
      <c r="F11522" t="s">
        <v>18516</v>
      </c>
      <c r="G11522" t="s">
        <v>18516</v>
      </c>
      <c r="H11522" t="s">
        <v>18516</v>
      </c>
      <c r="I11522" t="s">
        <v>18516</v>
      </c>
      <c r="J11522" t="s">
        <v>18516</v>
      </c>
      <c r="K11522" t="s">
        <v>29707</v>
      </c>
      <c r="L11522" t="s">
        <v>18516</v>
      </c>
      <c r="M11522" t="s">
        <v>18516</v>
      </c>
    </row>
    <row r="11523" spans="1:13" ht="13.5">
      <c r="A11523" t="s">
        <v>46277</v>
      </c>
      <c r="B11523" t="s">
        <v>46104</v>
      </c>
      <c r="C11523" t="s">
        <v>29414</v>
      </c>
      <c r="D11523" t="s">
        <v>29415</v>
      </c>
      <c r="E11523" t="s">
        <v>18516</v>
      </c>
      <c r="F11523" t="s">
        <v>18516</v>
      </c>
      <c r="G11523" t="s">
        <v>18516</v>
      </c>
      <c r="H11523" t="s">
        <v>18516</v>
      </c>
      <c r="I11523" t="s">
        <v>18516</v>
      </c>
      <c r="J11523" t="s">
        <v>18516</v>
      </c>
      <c r="K11523" t="s">
        <v>29707</v>
      </c>
      <c r="L11523" t="s">
        <v>18516</v>
      </c>
      <c r="M11523" t="s">
        <v>18516</v>
      </c>
    </row>
    <row r="11524" spans="1:13" ht="13.5">
      <c r="A11524" t="s">
        <v>2249</v>
      </c>
      <c r="B11524" t="s">
        <v>46278</v>
      </c>
      <c r="C11524" t="s">
        <v>29414</v>
      </c>
      <c r="D11524" t="s">
        <v>29415</v>
      </c>
      <c r="E11524" t="s">
        <v>18516</v>
      </c>
      <c r="F11524" t="s">
        <v>18516</v>
      </c>
      <c r="G11524" t="s">
        <v>18516</v>
      </c>
      <c r="H11524" t="s">
        <v>18516</v>
      </c>
      <c r="I11524" t="s">
        <v>18516</v>
      </c>
      <c r="J11524" t="s">
        <v>18516</v>
      </c>
      <c r="K11524" t="s">
        <v>29707</v>
      </c>
      <c r="L11524" t="s">
        <v>18516</v>
      </c>
      <c r="M11524" t="s">
        <v>18516</v>
      </c>
    </row>
    <row r="11525" spans="1:13" ht="13.5">
      <c r="A11525" t="s">
        <v>2252</v>
      </c>
      <c r="B11525" t="s">
        <v>46279</v>
      </c>
      <c r="C11525" t="s">
        <v>29414</v>
      </c>
      <c r="D11525" t="s">
        <v>29415</v>
      </c>
      <c r="E11525" t="s">
        <v>18516</v>
      </c>
      <c r="F11525" t="s">
        <v>18516</v>
      </c>
      <c r="G11525" t="s">
        <v>18516</v>
      </c>
      <c r="H11525" t="s">
        <v>18516</v>
      </c>
      <c r="I11525" t="s">
        <v>18516</v>
      </c>
      <c r="J11525" t="s">
        <v>18516</v>
      </c>
      <c r="K11525" t="s">
        <v>29707</v>
      </c>
      <c r="L11525" t="s">
        <v>18516</v>
      </c>
      <c r="M11525" t="s">
        <v>18516</v>
      </c>
    </row>
    <row r="11526" spans="1:13" ht="13.5">
      <c r="A11526" t="s">
        <v>2246</v>
      </c>
      <c r="B11526" t="s">
        <v>46280</v>
      </c>
      <c r="C11526" t="s">
        <v>29414</v>
      </c>
      <c r="D11526" t="s">
        <v>29415</v>
      </c>
      <c r="E11526" t="s">
        <v>18516</v>
      </c>
      <c r="F11526" t="s">
        <v>18516</v>
      </c>
      <c r="G11526" t="s">
        <v>18516</v>
      </c>
      <c r="H11526" t="s">
        <v>18516</v>
      </c>
      <c r="I11526" t="s">
        <v>18516</v>
      </c>
      <c r="J11526" t="s">
        <v>18516</v>
      </c>
      <c r="K11526" t="s">
        <v>29707</v>
      </c>
      <c r="L11526" t="s">
        <v>18516</v>
      </c>
      <c r="M11526" t="s">
        <v>18516</v>
      </c>
    </row>
    <row r="11527" spans="1:13" ht="13.5">
      <c r="A11527" t="s">
        <v>46281</v>
      </c>
      <c r="B11527" t="s">
        <v>44659</v>
      </c>
      <c r="C11527" t="s">
        <v>29414</v>
      </c>
      <c r="D11527" t="s">
        <v>29415</v>
      </c>
      <c r="E11527" s="164">
        <v>258</v>
      </c>
      <c r="F11527" s="164">
        <v>258</v>
      </c>
      <c r="G11527" t="s">
        <v>18516</v>
      </c>
      <c r="H11527" t="s">
        <v>18516</v>
      </c>
      <c r="I11527" s="164">
        <v>91.38</v>
      </c>
      <c r="J11527" s="164">
        <v>349.38</v>
      </c>
      <c r="K11527">
        <v>1</v>
      </c>
      <c r="L11527" t="s">
        <v>18516</v>
      </c>
      <c r="M11527" t="s">
        <v>18516</v>
      </c>
    </row>
    <row r="11528" spans="1:13" ht="13.5">
      <c r="A11528" t="s">
        <v>46282</v>
      </c>
      <c r="B11528" t="s">
        <v>46283</v>
      </c>
      <c r="C11528" t="s">
        <v>29414</v>
      </c>
      <c r="D11528" t="s">
        <v>29415</v>
      </c>
      <c r="E11528" t="s">
        <v>18516</v>
      </c>
      <c r="F11528" t="s">
        <v>18516</v>
      </c>
      <c r="G11528" t="s">
        <v>18516</v>
      </c>
      <c r="H11528" t="s">
        <v>18516</v>
      </c>
      <c r="I11528" t="s">
        <v>18516</v>
      </c>
      <c r="J11528" t="s">
        <v>18516</v>
      </c>
      <c r="K11528" t="s">
        <v>29707</v>
      </c>
      <c r="L11528" t="s">
        <v>18516</v>
      </c>
      <c r="M11528" t="s">
        <v>18516</v>
      </c>
    </row>
    <row r="11529" spans="1:13" ht="13.5">
      <c r="A11529" t="s">
        <v>46284</v>
      </c>
      <c r="B11529" t="s">
        <v>46285</v>
      </c>
      <c r="C11529" t="s">
        <v>29414</v>
      </c>
      <c r="D11529" t="s">
        <v>29415</v>
      </c>
      <c r="E11529" t="s">
        <v>18516</v>
      </c>
      <c r="F11529" t="s">
        <v>18516</v>
      </c>
      <c r="G11529" t="s">
        <v>18516</v>
      </c>
      <c r="H11529" t="s">
        <v>18516</v>
      </c>
      <c r="I11529" t="s">
        <v>18516</v>
      </c>
      <c r="J11529" t="s">
        <v>18516</v>
      </c>
      <c r="K11529" t="s">
        <v>29707</v>
      </c>
      <c r="L11529" t="s">
        <v>18516</v>
      </c>
      <c r="M11529" t="s">
        <v>18516</v>
      </c>
    </row>
    <row r="11530" spans="1:13" ht="13.5">
      <c r="A11530" t="s">
        <v>323</v>
      </c>
      <c r="B11530" t="s">
        <v>46286</v>
      </c>
      <c r="C11530" t="s">
        <v>29414</v>
      </c>
      <c r="D11530" t="s">
        <v>29415</v>
      </c>
      <c r="E11530" s="164">
        <v>511</v>
      </c>
      <c r="F11530" s="164">
        <v>415</v>
      </c>
      <c r="G11530" s="165">
        <v>0.81</v>
      </c>
      <c r="H11530" t="s">
        <v>18516</v>
      </c>
      <c r="I11530" s="164">
        <v>149.36</v>
      </c>
      <c r="J11530" s="164">
        <v>564.36</v>
      </c>
      <c r="K11530">
        <v>116</v>
      </c>
      <c r="L11530" t="s">
        <v>18516</v>
      </c>
      <c r="M11530" t="s">
        <v>18516</v>
      </c>
    </row>
    <row r="11531" spans="1:13" ht="13.5">
      <c r="A11531" t="s">
        <v>46287</v>
      </c>
      <c r="B11531" t="s">
        <v>44563</v>
      </c>
      <c r="C11531" t="s">
        <v>29414</v>
      </c>
      <c r="D11531" t="s">
        <v>29415</v>
      </c>
      <c r="E11531" s="164">
        <v>304</v>
      </c>
      <c r="F11531" s="164">
        <v>304</v>
      </c>
      <c r="G11531" t="s">
        <v>18516</v>
      </c>
      <c r="H11531" t="s">
        <v>18516</v>
      </c>
      <c r="I11531" s="164">
        <v>98.38</v>
      </c>
      <c r="J11531" s="164">
        <v>402.38</v>
      </c>
      <c r="K11531">
        <v>60</v>
      </c>
      <c r="L11531" t="s">
        <v>29410</v>
      </c>
      <c r="M11531" t="s">
        <v>29711</v>
      </c>
    </row>
    <row r="11532" spans="1:13" ht="13.5">
      <c r="A11532" t="s">
        <v>46288</v>
      </c>
      <c r="B11532" t="s">
        <v>44317</v>
      </c>
      <c r="C11532" t="s">
        <v>29414</v>
      </c>
      <c r="D11532" t="s">
        <v>29415</v>
      </c>
      <c r="E11532" s="164">
        <v>304</v>
      </c>
      <c r="F11532" s="164">
        <v>304</v>
      </c>
      <c r="G11532" t="s">
        <v>18516</v>
      </c>
      <c r="H11532" t="s">
        <v>18516</v>
      </c>
      <c r="I11532" s="164">
        <v>98.38</v>
      </c>
      <c r="J11532" s="164">
        <v>402.38</v>
      </c>
      <c r="K11532">
        <v>186</v>
      </c>
      <c r="L11532" t="s">
        <v>18516</v>
      </c>
      <c r="M11532" t="s">
        <v>18516</v>
      </c>
    </row>
    <row r="11533" spans="1:13" ht="13.5">
      <c r="A11533" t="s">
        <v>253</v>
      </c>
      <c r="B11533" t="s">
        <v>46289</v>
      </c>
      <c r="C11533" t="s">
        <v>29414</v>
      </c>
      <c r="D11533" t="s">
        <v>29415</v>
      </c>
      <c r="E11533" s="164">
        <v>446</v>
      </c>
      <c r="F11533" s="164">
        <v>385</v>
      </c>
      <c r="G11533" s="165">
        <v>0.86</v>
      </c>
      <c r="H11533" t="s">
        <v>18516</v>
      </c>
      <c r="I11533" s="164">
        <v>141.62</v>
      </c>
      <c r="J11533" s="164">
        <v>526.62</v>
      </c>
      <c r="K11533">
        <v>138</v>
      </c>
      <c r="L11533" t="s">
        <v>18516</v>
      </c>
      <c r="M11533" t="s">
        <v>18516</v>
      </c>
    </row>
    <row r="11534" spans="1:13" ht="13.5">
      <c r="A11534" t="s">
        <v>46290</v>
      </c>
      <c r="B11534" t="s">
        <v>46291</v>
      </c>
      <c r="C11534" t="s">
        <v>29414</v>
      </c>
      <c r="D11534" t="s">
        <v>29415</v>
      </c>
      <c r="E11534" s="164">
        <v>422</v>
      </c>
      <c r="F11534" s="164">
        <v>422</v>
      </c>
      <c r="G11534" t="s">
        <v>18516</v>
      </c>
      <c r="H11534" t="s">
        <v>18516</v>
      </c>
      <c r="I11534" s="164">
        <v>136.65</v>
      </c>
      <c r="J11534" s="164">
        <v>558.65</v>
      </c>
      <c r="K11534">
        <v>83</v>
      </c>
      <c r="L11534" t="s">
        <v>29439</v>
      </c>
      <c r="M11534" t="s">
        <v>29623</v>
      </c>
    </row>
    <row r="11535" spans="1:13" ht="13.5">
      <c r="A11535" t="s">
        <v>46292</v>
      </c>
      <c r="B11535" t="s">
        <v>46293</v>
      </c>
      <c r="C11535" t="s">
        <v>29414</v>
      </c>
      <c r="D11535" t="s">
        <v>29415</v>
      </c>
      <c r="E11535" s="164">
        <v>379</v>
      </c>
      <c r="F11535" s="164">
        <v>379</v>
      </c>
      <c r="G11535" t="s">
        <v>18516</v>
      </c>
      <c r="H11535" t="s">
        <v>18516</v>
      </c>
      <c r="I11535" s="164">
        <v>131.38</v>
      </c>
      <c r="J11535" s="164">
        <v>510.38</v>
      </c>
      <c r="K11535">
        <v>74</v>
      </c>
      <c r="L11535" t="s">
        <v>18516</v>
      </c>
      <c r="M11535" t="s">
        <v>18516</v>
      </c>
    </row>
    <row r="11536" spans="1:13" ht="13.5">
      <c r="A11536" t="s">
        <v>455</v>
      </c>
      <c r="B11536" t="s">
        <v>46294</v>
      </c>
      <c r="C11536" t="s">
        <v>29414</v>
      </c>
      <c r="D11536" t="s">
        <v>29415</v>
      </c>
      <c r="E11536" t="s">
        <v>18516</v>
      </c>
      <c r="F11536" t="s">
        <v>18516</v>
      </c>
      <c r="G11536" t="s">
        <v>18516</v>
      </c>
      <c r="H11536" t="s">
        <v>18516</v>
      </c>
      <c r="I11536" t="s">
        <v>18516</v>
      </c>
      <c r="J11536" t="s">
        <v>18516</v>
      </c>
      <c r="K11536" t="s">
        <v>29707</v>
      </c>
      <c r="L11536" t="s">
        <v>18516</v>
      </c>
      <c r="M11536" t="s">
        <v>18516</v>
      </c>
    </row>
    <row r="11537" spans="1:13" ht="13.5">
      <c r="A11537" t="s">
        <v>46295</v>
      </c>
      <c r="B11537" t="s">
        <v>46296</v>
      </c>
      <c r="C11537" t="s">
        <v>29414</v>
      </c>
      <c r="D11537" t="s">
        <v>29415</v>
      </c>
      <c r="E11537" t="s">
        <v>18516</v>
      </c>
      <c r="F11537" t="s">
        <v>18516</v>
      </c>
      <c r="G11537" t="s">
        <v>18516</v>
      </c>
      <c r="H11537" t="s">
        <v>18516</v>
      </c>
      <c r="I11537" t="s">
        <v>18516</v>
      </c>
      <c r="J11537" t="s">
        <v>18516</v>
      </c>
      <c r="K11537" t="s">
        <v>29707</v>
      </c>
      <c r="L11537" t="s">
        <v>18516</v>
      </c>
      <c r="M11537" t="s">
        <v>18516</v>
      </c>
    </row>
    <row r="11538" spans="1:13" ht="13.5">
      <c r="A11538" t="s">
        <v>4572</v>
      </c>
      <c r="B11538" t="s">
        <v>46297</v>
      </c>
      <c r="C11538" t="s">
        <v>29414</v>
      </c>
      <c r="D11538" t="s">
        <v>29415</v>
      </c>
      <c r="E11538" s="164">
        <v>403</v>
      </c>
      <c r="F11538" s="164">
        <v>403</v>
      </c>
      <c r="G11538" t="s">
        <v>18516</v>
      </c>
      <c r="H11538" t="s">
        <v>18516</v>
      </c>
      <c r="I11538" s="164">
        <v>156.11</v>
      </c>
      <c r="J11538" s="164">
        <v>559.11</v>
      </c>
      <c r="K11538">
        <v>167</v>
      </c>
      <c r="L11538" t="s">
        <v>18516</v>
      </c>
      <c r="M11538" t="s">
        <v>18516</v>
      </c>
    </row>
    <row r="11539" spans="1:13" ht="13.5">
      <c r="A11539" t="s">
        <v>3967</v>
      </c>
      <c r="B11539" t="s">
        <v>34292</v>
      </c>
      <c r="C11539" t="s">
        <v>29414</v>
      </c>
      <c r="D11539" t="s">
        <v>29415</v>
      </c>
      <c r="E11539" t="s">
        <v>18516</v>
      </c>
      <c r="F11539" t="s">
        <v>18516</v>
      </c>
      <c r="G11539" t="s">
        <v>18516</v>
      </c>
      <c r="H11539" t="s">
        <v>18516</v>
      </c>
      <c r="I11539" t="s">
        <v>18516</v>
      </c>
      <c r="J11539" t="s">
        <v>18516</v>
      </c>
      <c r="K11539" t="s">
        <v>29707</v>
      </c>
      <c r="L11539" t="s">
        <v>18516</v>
      </c>
      <c r="M11539" t="s">
        <v>18516</v>
      </c>
    </row>
    <row r="11540" spans="1:13" ht="13.5">
      <c r="A11540" t="s">
        <v>46298</v>
      </c>
      <c r="B11540" t="s">
        <v>46299</v>
      </c>
      <c r="C11540" t="s">
        <v>29414</v>
      </c>
      <c r="D11540" t="s">
        <v>29415</v>
      </c>
      <c r="E11540" t="s">
        <v>18516</v>
      </c>
      <c r="F11540" t="s">
        <v>18516</v>
      </c>
      <c r="G11540" t="s">
        <v>18516</v>
      </c>
      <c r="H11540" t="s">
        <v>18516</v>
      </c>
      <c r="I11540" t="s">
        <v>18516</v>
      </c>
      <c r="J11540" t="s">
        <v>18516</v>
      </c>
      <c r="K11540" t="s">
        <v>29707</v>
      </c>
      <c r="L11540" t="s">
        <v>18516</v>
      </c>
      <c r="M11540" t="s">
        <v>18516</v>
      </c>
    </row>
    <row r="11541" spans="1:13" ht="13.5">
      <c r="A11541" t="s">
        <v>46300</v>
      </c>
      <c r="B11541" t="s">
        <v>46301</v>
      </c>
      <c r="C11541" t="s">
        <v>29414</v>
      </c>
      <c r="D11541" t="s">
        <v>29415</v>
      </c>
      <c r="E11541" s="164">
        <v>344</v>
      </c>
      <c r="F11541" s="164">
        <v>344</v>
      </c>
      <c r="G11541" t="s">
        <v>18516</v>
      </c>
      <c r="H11541" t="s">
        <v>18516</v>
      </c>
      <c r="I11541" s="164">
        <v>109.37</v>
      </c>
      <c r="J11541" s="164">
        <v>453.37</v>
      </c>
      <c r="K11541">
        <v>45</v>
      </c>
      <c r="L11541" t="s">
        <v>18516</v>
      </c>
      <c r="M11541" t="s">
        <v>18516</v>
      </c>
    </row>
    <row r="11542" spans="1:13" ht="13.5">
      <c r="A11542" t="s">
        <v>1614</v>
      </c>
      <c r="B11542" t="s">
        <v>46302</v>
      </c>
      <c r="C11542" t="s">
        <v>29414</v>
      </c>
      <c r="D11542" t="s">
        <v>29415</v>
      </c>
      <c r="E11542" t="s">
        <v>18516</v>
      </c>
      <c r="F11542" t="s">
        <v>18516</v>
      </c>
      <c r="G11542" t="s">
        <v>18516</v>
      </c>
      <c r="H11542" t="s">
        <v>18516</v>
      </c>
      <c r="I11542" t="s">
        <v>18516</v>
      </c>
      <c r="J11542" t="s">
        <v>18516</v>
      </c>
      <c r="K11542" t="s">
        <v>29707</v>
      </c>
      <c r="L11542" t="s">
        <v>18516</v>
      </c>
      <c r="M11542" t="s">
        <v>18516</v>
      </c>
    </row>
    <row r="11543" spans="1:13" ht="13.5">
      <c r="A11543" t="s">
        <v>3282</v>
      </c>
      <c r="B11543" t="s">
        <v>46303</v>
      </c>
      <c r="C11543" t="s">
        <v>29414</v>
      </c>
      <c r="D11543" t="s">
        <v>29415</v>
      </c>
      <c r="E11543" t="s">
        <v>18516</v>
      </c>
      <c r="F11543" t="s">
        <v>18516</v>
      </c>
      <c r="G11543" t="s">
        <v>18516</v>
      </c>
      <c r="H11543" t="s">
        <v>18516</v>
      </c>
      <c r="I11543" t="s">
        <v>18516</v>
      </c>
      <c r="J11543" t="s">
        <v>18516</v>
      </c>
      <c r="K11543" t="s">
        <v>29707</v>
      </c>
      <c r="L11543" t="s">
        <v>18516</v>
      </c>
      <c r="M11543" t="s">
        <v>18516</v>
      </c>
    </row>
    <row r="11544" spans="1:13" ht="13.5">
      <c r="A11544" t="s">
        <v>1342</v>
      </c>
      <c r="B11544" t="s">
        <v>46304</v>
      </c>
      <c r="C11544" t="s">
        <v>29414</v>
      </c>
      <c r="D11544" t="s">
        <v>29415</v>
      </c>
      <c r="E11544" s="164">
        <v>305</v>
      </c>
      <c r="F11544" s="164">
        <v>255</v>
      </c>
      <c r="G11544" s="165">
        <v>0.83</v>
      </c>
      <c r="H11544" t="s">
        <v>18516</v>
      </c>
      <c r="I11544" s="164">
        <v>107.03</v>
      </c>
      <c r="J11544" s="164">
        <v>362.03</v>
      </c>
      <c r="K11544">
        <v>0</v>
      </c>
      <c r="L11544" t="s">
        <v>18516</v>
      </c>
      <c r="M11544" t="s">
        <v>18516</v>
      </c>
    </row>
    <row r="11545" spans="1:13" ht="13.5">
      <c r="A11545" t="s">
        <v>815</v>
      </c>
      <c r="B11545" t="s">
        <v>46305</v>
      </c>
      <c r="C11545" t="s">
        <v>29414</v>
      </c>
      <c r="D11545" t="s">
        <v>29415</v>
      </c>
      <c r="E11545" t="s">
        <v>18516</v>
      </c>
      <c r="F11545" t="s">
        <v>18516</v>
      </c>
      <c r="G11545" t="s">
        <v>18516</v>
      </c>
      <c r="H11545" t="s">
        <v>18516</v>
      </c>
      <c r="I11545" t="s">
        <v>18516</v>
      </c>
      <c r="J11545" t="s">
        <v>18516</v>
      </c>
      <c r="K11545" t="s">
        <v>29707</v>
      </c>
      <c r="L11545" t="s">
        <v>18516</v>
      </c>
      <c r="M11545" t="s">
        <v>18516</v>
      </c>
    </row>
    <row r="11546" spans="1:13" ht="13.5">
      <c r="A11546" t="s">
        <v>2544</v>
      </c>
      <c r="B11546" t="s">
        <v>46306</v>
      </c>
      <c r="C11546" t="s">
        <v>29414</v>
      </c>
      <c r="D11546" t="s">
        <v>29415</v>
      </c>
      <c r="E11546" t="s">
        <v>18516</v>
      </c>
      <c r="F11546" t="s">
        <v>18516</v>
      </c>
      <c r="G11546" t="s">
        <v>18516</v>
      </c>
      <c r="H11546" t="s">
        <v>18516</v>
      </c>
      <c r="I11546" t="s">
        <v>18516</v>
      </c>
      <c r="J11546" t="s">
        <v>18516</v>
      </c>
      <c r="K11546" t="s">
        <v>29707</v>
      </c>
      <c r="L11546" t="s">
        <v>18516</v>
      </c>
      <c r="M11546" t="s">
        <v>18516</v>
      </c>
    </row>
    <row r="11547" spans="1:13" ht="13.5">
      <c r="A11547" t="s">
        <v>46307</v>
      </c>
      <c r="B11547" t="s">
        <v>46308</v>
      </c>
      <c r="C11547" t="s">
        <v>29414</v>
      </c>
      <c r="D11547" t="s">
        <v>29415</v>
      </c>
      <c r="E11547" t="s">
        <v>18516</v>
      </c>
      <c r="F11547" t="s">
        <v>18516</v>
      </c>
      <c r="G11547" t="s">
        <v>18516</v>
      </c>
      <c r="H11547" t="s">
        <v>18516</v>
      </c>
      <c r="I11547" t="s">
        <v>18516</v>
      </c>
      <c r="J11547" t="s">
        <v>18516</v>
      </c>
      <c r="K11547" t="s">
        <v>29707</v>
      </c>
      <c r="L11547" t="s">
        <v>18516</v>
      </c>
      <c r="M11547" t="s">
        <v>18516</v>
      </c>
    </row>
    <row r="11548" spans="1:13" ht="13.5">
      <c r="A11548" t="s">
        <v>917</v>
      </c>
      <c r="B11548" t="s">
        <v>46309</v>
      </c>
      <c r="C11548" t="s">
        <v>29414</v>
      </c>
      <c r="D11548" t="s">
        <v>29415</v>
      </c>
      <c r="E11548" t="s">
        <v>18516</v>
      </c>
      <c r="F11548" t="s">
        <v>18516</v>
      </c>
      <c r="G11548" t="s">
        <v>18516</v>
      </c>
      <c r="H11548" t="s">
        <v>18516</v>
      </c>
      <c r="I11548" t="s">
        <v>18516</v>
      </c>
      <c r="J11548" t="s">
        <v>18516</v>
      </c>
      <c r="K11548" t="s">
        <v>29707</v>
      </c>
      <c r="L11548" t="s">
        <v>18516</v>
      </c>
      <c r="M11548" t="s">
        <v>18516</v>
      </c>
    </row>
    <row r="11549" spans="1:13" ht="13.5">
      <c r="A11549" t="s">
        <v>5750</v>
      </c>
      <c r="B11549" t="s">
        <v>46310</v>
      </c>
      <c r="C11549" t="s">
        <v>29414</v>
      </c>
      <c r="D11549" t="s">
        <v>29415</v>
      </c>
      <c r="E11549" s="164">
        <v>273</v>
      </c>
      <c r="F11549" s="164">
        <v>235</v>
      </c>
      <c r="G11549" s="165">
        <v>0.86</v>
      </c>
      <c r="H11549" t="s">
        <v>18516</v>
      </c>
      <c r="I11549" s="164">
        <v>89.22</v>
      </c>
      <c r="J11549" s="164">
        <v>324.22</v>
      </c>
      <c r="K11549">
        <v>61</v>
      </c>
      <c r="L11549" t="s">
        <v>29410</v>
      </c>
      <c r="M11549" t="s">
        <v>29446</v>
      </c>
    </row>
    <row r="11550" spans="1:13" ht="13.5">
      <c r="A11550" t="s">
        <v>3613</v>
      </c>
      <c r="B11550" t="s">
        <v>46311</v>
      </c>
      <c r="C11550" t="s">
        <v>29414</v>
      </c>
      <c r="D11550" t="s">
        <v>29415</v>
      </c>
      <c r="E11550" t="s">
        <v>18516</v>
      </c>
      <c r="F11550" t="s">
        <v>18516</v>
      </c>
      <c r="G11550" t="s">
        <v>18516</v>
      </c>
      <c r="H11550" t="s">
        <v>18516</v>
      </c>
      <c r="I11550" t="s">
        <v>18516</v>
      </c>
      <c r="J11550" t="s">
        <v>18516</v>
      </c>
      <c r="K11550" t="s">
        <v>29707</v>
      </c>
      <c r="L11550" t="s">
        <v>18516</v>
      </c>
      <c r="M11550" t="s">
        <v>18516</v>
      </c>
    </row>
    <row r="11551" spans="1:13" ht="13.5">
      <c r="A11551" t="s">
        <v>1176</v>
      </c>
      <c r="B11551" t="s">
        <v>42185</v>
      </c>
      <c r="C11551" t="s">
        <v>29414</v>
      </c>
      <c r="D11551" t="s">
        <v>29415</v>
      </c>
      <c r="E11551" t="s">
        <v>18516</v>
      </c>
      <c r="F11551" t="s">
        <v>18516</v>
      </c>
      <c r="G11551" t="s">
        <v>18516</v>
      </c>
      <c r="H11551" t="s">
        <v>18516</v>
      </c>
      <c r="I11551" t="s">
        <v>18516</v>
      </c>
      <c r="J11551" t="s">
        <v>18516</v>
      </c>
      <c r="K11551" t="s">
        <v>29707</v>
      </c>
      <c r="L11551" t="s">
        <v>18516</v>
      </c>
      <c r="M11551" t="s">
        <v>18516</v>
      </c>
    </row>
    <row r="11552" spans="1:13" ht="13.5">
      <c r="A11552" t="s">
        <v>46312</v>
      </c>
      <c r="B11552" t="s">
        <v>46313</v>
      </c>
      <c r="C11552" t="s">
        <v>29414</v>
      </c>
      <c r="D11552" t="s">
        <v>29415</v>
      </c>
      <c r="E11552" s="164">
        <v>233</v>
      </c>
      <c r="F11552" s="164">
        <v>233</v>
      </c>
      <c r="G11552" t="s">
        <v>18516</v>
      </c>
      <c r="H11552" t="s">
        <v>18516</v>
      </c>
      <c r="I11552" s="164">
        <v>55.35</v>
      </c>
      <c r="J11552" s="164">
        <v>288.35</v>
      </c>
      <c r="K11552">
        <v>31</v>
      </c>
      <c r="L11552" t="s">
        <v>29439</v>
      </c>
      <c r="M11552" t="s">
        <v>29711</v>
      </c>
    </row>
    <row r="11553" spans="1:13" ht="13.5">
      <c r="A11553" t="s">
        <v>46314</v>
      </c>
      <c r="B11553" t="s">
        <v>46315</v>
      </c>
      <c r="C11553" t="s">
        <v>29414</v>
      </c>
      <c r="D11553" t="s">
        <v>29415</v>
      </c>
      <c r="E11553" t="s">
        <v>18516</v>
      </c>
      <c r="F11553" t="s">
        <v>18516</v>
      </c>
      <c r="G11553" t="s">
        <v>18516</v>
      </c>
      <c r="H11553" t="s">
        <v>18516</v>
      </c>
      <c r="I11553" t="s">
        <v>18516</v>
      </c>
      <c r="J11553" t="s">
        <v>18516</v>
      </c>
      <c r="K11553" t="s">
        <v>29707</v>
      </c>
      <c r="L11553" t="s">
        <v>18516</v>
      </c>
      <c r="M11553" t="s">
        <v>18516</v>
      </c>
    </row>
    <row r="11554" spans="1:13" ht="13.5">
      <c r="A11554" t="s">
        <v>46316</v>
      </c>
      <c r="B11554" t="s">
        <v>46317</v>
      </c>
      <c r="C11554" t="s">
        <v>29414</v>
      </c>
      <c r="D11554" t="s">
        <v>29415</v>
      </c>
      <c r="E11554" t="s">
        <v>18516</v>
      </c>
      <c r="F11554" t="s">
        <v>18516</v>
      </c>
      <c r="G11554" t="s">
        <v>18516</v>
      </c>
      <c r="H11554" t="s">
        <v>18516</v>
      </c>
      <c r="I11554" t="s">
        <v>18516</v>
      </c>
      <c r="J11554" t="s">
        <v>18516</v>
      </c>
      <c r="K11554" t="s">
        <v>29707</v>
      </c>
      <c r="L11554" t="s">
        <v>18516</v>
      </c>
      <c r="M11554" t="s">
        <v>18516</v>
      </c>
    </row>
    <row r="11555" spans="1:13" ht="13.5">
      <c r="A11555" t="s">
        <v>3695</v>
      </c>
      <c r="B11555" t="s">
        <v>46318</v>
      </c>
      <c r="C11555" t="s">
        <v>29414</v>
      </c>
      <c r="D11555" t="s">
        <v>29415</v>
      </c>
      <c r="E11555" s="164">
        <v>642</v>
      </c>
      <c r="F11555" s="164">
        <v>485</v>
      </c>
      <c r="G11555" s="165">
        <v>0.75</v>
      </c>
      <c r="H11555" t="s">
        <v>18516</v>
      </c>
      <c r="I11555" s="164">
        <v>105.75</v>
      </c>
      <c r="J11555" s="164">
        <v>590.75</v>
      </c>
      <c r="K11555">
        <v>85</v>
      </c>
      <c r="L11555" t="s">
        <v>18516</v>
      </c>
      <c r="M11555" t="s">
        <v>18516</v>
      </c>
    </row>
    <row r="11556" spans="1:13" ht="13.5">
      <c r="A11556" t="s">
        <v>46319</v>
      </c>
      <c r="B11556" t="s">
        <v>46320</v>
      </c>
      <c r="C11556" t="s">
        <v>29414</v>
      </c>
      <c r="D11556" t="s">
        <v>29415</v>
      </c>
      <c r="E11556" t="s">
        <v>18516</v>
      </c>
      <c r="F11556" t="s">
        <v>18516</v>
      </c>
      <c r="G11556" t="s">
        <v>18516</v>
      </c>
      <c r="H11556" t="s">
        <v>18516</v>
      </c>
      <c r="I11556" t="s">
        <v>18516</v>
      </c>
      <c r="J11556" t="s">
        <v>18516</v>
      </c>
      <c r="K11556" t="s">
        <v>29707</v>
      </c>
      <c r="L11556" t="s">
        <v>18516</v>
      </c>
      <c r="M11556" t="s">
        <v>18516</v>
      </c>
    </row>
    <row r="11557" spans="1:13" ht="13.5">
      <c r="A11557" t="s">
        <v>3240</v>
      </c>
      <c r="B11557" t="s">
        <v>46321</v>
      </c>
      <c r="C11557" t="s">
        <v>29414</v>
      </c>
      <c r="D11557" t="s">
        <v>29415</v>
      </c>
      <c r="E11557" t="s">
        <v>18516</v>
      </c>
      <c r="F11557" t="s">
        <v>18516</v>
      </c>
      <c r="G11557" t="s">
        <v>18516</v>
      </c>
      <c r="H11557" t="s">
        <v>18516</v>
      </c>
      <c r="I11557" t="s">
        <v>18516</v>
      </c>
      <c r="J11557" t="s">
        <v>18516</v>
      </c>
      <c r="K11557" t="s">
        <v>29707</v>
      </c>
      <c r="L11557" t="s">
        <v>18516</v>
      </c>
      <c r="M11557" t="s">
        <v>18516</v>
      </c>
    </row>
    <row r="11558" spans="1:13" ht="13.5">
      <c r="A11558" t="s">
        <v>46322</v>
      </c>
      <c r="B11558" t="s">
        <v>46323</v>
      </c>
      <c r="C11558" t="s">
        <v>29414</v>
      </c>
      <c r="D11558" t="s">
        <v>29415</v>
      </c>
      <c r="E11558" s="164">
        <v>263</v>
      </c>
      <c r="F11558" s="164">
        <v>263</v>
      </c>
      <c r="G11558" t="s">
        <v>18516</v>
      </c>
      <c r="H11558" t="s">
        <v>18516</v>
      </c>
      <c r="I11558" s="164">
        <v>99.46</v>
      </c>
      <c r="J11558" s="164">
        <v>362.46</v>
      </c>
      <c r="K11558">
        <v>18</v>
      </c>
      <c r="L11558" t="s">
        <v>29455</v>
      </c>
      <c r="M11558" t="s">
        <v>31588</v>
      </c>
    </row>
    <row r="11559" spans="1:13" ht="13.5">
      <c r="A11559" t="s">
        <v>46324</v>
      </c>
      <c r="B11559" t="s">
        <v>46325</v>
      </c>
      <c r="C11559" t="s">
        <v>29414</v>
      </c>
      <c r="D11559" t="s">
        <v>29415</v>
      </c>
      <c r="E11559" s="164">
        <v>480</v>
      </c>
      <c r="F11559" s="164">
        <v>480</v>
      </c>
      <c r="G11559" t="s">
        <v>18516</v>
      </c>
      <c r="H11559" t="s">
        <v>18516</v>
      </c>
      <c r="I11559" s="164">
        <v>146.08</v>
      </c>
      <c r="J11559" s="164">
        <v>626.08</v>
      </c>
      <c r="K11559">
        <v>19</v>
      </c>
      <c r="L11559" t="s">
        <v>18516</v>
      </c>
      <c r="M11559" t="s">
        <v>18516</v>
      </c>
    </row>
    <row r="11560" spans="1:13" ht="13.5">
      <c r="A11560" t="s">
        <v>46326</v>
      </c>
      <c r="B11560" t="s">
        <v>46327</v>
      </c>
      <c r="C11560" t="s">
        <v>29414</v>
      </c>
      <c r="D11560" t="s">
        <v>29415</v>
      </c>
      <c r="E11560" s="164">
        <v>480</v>
      </c>
      <c r="F11560" s="164">
        <v>480</v>
      </c>
      <c r="G11560" t="s">
        <v>18516</v>
      </c>
      <c r="H11560" t="s">
        <v>18516</v>
      </c>
      <c r="I11560" s="164">
        <v>146.08</v>
      </c>
      <c r="J11560" s="164">
        <v>626.08</v>
      </c>
      <c r="K11560">
        <v>84</v>
      </c>
      <c r="L11560" t="s">
        <v>18516</v>
      </c>
      <c r="M11560" t="s">
        <v>18516</v>
      </c>
    </row>
    <row r="11561" spans="1:13" ht="13.5">
      <c r="A11561" t="s">
        <v>4272</v>
      </c>
      <c r="B11561" t="s">
        <v>46328</v>
      </c>
      <c r="C11561" t="s">
        <v>29414</v>
      </c>
      <c r="D11561" t="s">
        <v>29415</v>
      </c>
      <c r="E11561" s="164">
        <v>374</v>
      </c>
      <c r="F11561" s="164">
        <v>374</v>
      </c>
      <c r="G11561" t="s">
        <v>18516</v>
      </c>
      <c r="H11561" t="s">
        <v>18516</v>
      </c>
      <c r="I11561" s="164">
        <v>149.01</v>
      </c>
      <c r="J11561" s="164">
        <v>523.01</v>
      </c>
      <c r="K11561">
        <v>75</v>
      </c>
      <c r="L11561" t="s">
        <v>18516</v>
      </c>
      <c r="M11561" t="s">
        <v>18516</v>
      </c>
    </row>
    <row r="11562" spans="1:13" ht="13.5">
      <c r="A11562" t="s">
        <v>46329</v>
      </c>
      <c r="B11562" t="s">
        <v>46330</v>
      </c>
      <c r="C11562" t="s">
        <v>29414</v>
      </c>
      <c r="D11562" t="s">
        <v>29415</v>
      </c>
      <c r="E11562" s="164">
        <v>326</v>
      </c>
      <c r="F11562" s="164">
        <v>326</v>
      </c>
      <c r="G11562" t="s">
        <v>18516</v>
      </c>
      <c r="H11562" t="s">
        <v>18516</v>
      </c>
      <c r="I11562" s="164">
        <v>154.63</v>
      </c>
      <c r="J11562" s="164">
        <v>480.63</v>
      </c>
      <c r="K11562">
        <v>0</v>
      </c>
      <c r="L11562" t="s">
        <v>18516</v>
      </c>
      <c r="M11562" t="s">
        <v>18516</v>
      </c>
    </row>
    <row r="11563" spans="1:13" ht="13.5">
      <c r="A11563" t="s">
        <v>2243</v>
      </c>
      <c r="B11563" t="s">
        <v>46331</v>
      </c>
      <c r="C11563" t="s">
        <v>29414</v>
      </c>
      <c r="D11563" t="s">
        <v>29415</v>
      </c>
      <c r="E11563" t="s">
        <v>18516</v>
      </c>
      <c r="F11563" t="s">
        <v>18516</v>
      </c>
      <c r="G11563" t="s">
        <v>18516</v>
      </c>
      <c r="H11563" t="s">
        <v>18516</v>
      </c>
      <c r="I11563" t="s">
        <v>18516</v>
      </c>
      <c r="J11563" t="s">
        <v>18516</v>
      </c>
      <c r="K11563" t="s">
        <v>29707</v>
      </c>
      <c r="L11563" t="s">
        <v>18516</v>
      </c>
      <c r="M11563" t="s">
        <v>18516</v>
      </c>
    </row>
    <row r="11564" spans="1:13" ht="13.5">
      <c r="A11564" t="s">
        <v>46332</v>
      </c>
      <c r="B11564" t="s">
        <v>46333</v>
      </c>
      <c r="C11564" t="s">
        <v>29414</v>
      </c>
      <c r="D11564" t="s">
        <v>29415</v>
      </c>
      <c r="E11564" s="164">
        <v>466</v>
      </c>
      <c r="F11564" s="164">
        <v>466</v>
      </c>
      <c r="G11564" t="s">
        <v>18516</v>
      </c>
      <c r="H11564" t="s">
        <v>18516</v>
      </c>
      <c r="I11564" s="164">
        <v>141.02</v>
      </c>
      <c r="J11564" s="164">
        <v>607.02</v>
      </c>
      <c r="K11564">
        <v>118</v>
      </c>
      <c r="L11564" t="s">
        <v>29439</v>
      </c>
      <c r="M11564" t="s">
        <v>29935</v>
      </c>
    </row>
    <row r="11565" spans="1:13" ht="13.5">
      <c r="A11565" t="s">
        <v>46334</v>
      </c>
      <c r="B11565" t="s">
        <v>46335</v>
      </c>
      <c r="C11565" t="s">
        <v>29414</v>
      </c>
      <c r="D11565" t="s">
        <v>29415</v>
      </c>
      <c r="E11565" t="s">
        <v>18516</v>
      </c>
      <c r="F11565" t="s">
        <v>18516</v>
      </c>
      <c r="G11565" t="s">
        <v>18516</v>
      </c>
      <c r="H11565" t="s">
        <v>18516</v>
      </c>
      <c r="I11565" t="s">
        <v>18516</v>
      </c>
      <c r="J11565" t="s">
        <v>18516</v>
      </c>
      <c r="K11565" t="s">
        <v>29707</v>
      </c>
      <c r="L11565" t="s">
        <v>18516</v>
      </c>
      <c r="M11565" t="s">
        <v>18516</v>
      </c>
    </row>
    <row r="11566" spans="1:13" ht="13.5">
      <c r="A11566" t="s">
        <v>25867</v>
      </c>
      <c r="B11566" t="s">
        <v>46336</v>
      </c>
      <c r="C11566" t="s">
        <v>29414</v>
      </c>
      <c r="D11566" t="s">
        <v>29415</v>
      </c>
      <c r="E11566" s="164">
        <v>355</v>
      </c>
      <c r="F11566" s="164">
        <v>245</v>
      </c>
      <c r="G11566" s="165">
        <v>0.69</v>
      </c>
      <c r="H11566" t="s">
        <v>18516</v>
      </c>
      <c r="I11566" s="164">
        <v>155.42</v>
      </c>
      <c r="J11566" s="164">
        <v>400.42</v>
      </c>
      <c r="K11566">
        <v>0</v>
      </c>
      <c r="L11566" t="s">
        <v>18516</v>
      </c>
      <c r="M11566" t="s">
        <v>18516</v>
      </c>
    </row>
    <row r="11567" spans="1:13" ht="13.5">
      <c r="A11567" t="s">
        <v>46337</v>
      </c>
      <c r="B11567" t="s">
        <v>46338</v>
      </c>
      <c r="C11567" t="s">
        <v>29414</v>
      </c>
      <c r="D11567" t="s">
        <v>29415</v>
      </c>
      <c r="E11567" t="s">
        <v>18516</v>
      </c>
      <c r="F11567" t="s">
        <v>18516</v>
      </c>
      <c r="G11567" t="s">
        <v>18516</v>
      </c>
      <c r="H11567" t="s">
        <v>18516</v>
      </c>
      <c r="I11567" t="s">
        <v>18516</v>
      </c>
      <c r="J11567" t="s">
        <v>18516</v>
      </c>
      <c r="K11567" t="s">
        <v>29707</v>
      </c>
      <c r="L11567" t="s">
        <v>18516</v>
      </c>
      <c r="M11567" t="s">
        <v>18516</v>
      </c>
    </row>
    <row r="11568" spans="1:13" ht="13.5">
      <c r="A11568" t="s">
        <v>46339</v>
      </c>
      <c r="B11568" t="s">
        <v>46340</v>
      </c>
      <c r="C11568" t="s">
        <v>29414</v>
      </c>
      <c r="D11568" t="s">
        <v>29415</v>
      </c>
      <c r="E11568" s="164">
        <v>309</v>
      </c>
      <c r="F11568" s="164">
        <v>309</v>
      </c>
      <c r="G11568" t="s">
        <v>18516</v>
      </c>
      <c r="H11568" t="s">
        <v>18516</v>
      </c>
      <c r="I11568" s="164">
        <v>97.15</v>
      </c>
      <c r="J11568" s="164">
        <v>406.15</v>
      </c>
      <c r="K11568">
        <v>322</v>
      </c>
      <c r="L11568" t="s">
        <v>18516</v>
      </c>
      <c r="M11568" t="s">
        <v>18516</v>
      </c>
    </row>
    <row r="11569" spans="1:13" ht="13.5">
      <c r="A11569" t="s">
        <v>46341</v>
      </c>
      <c r="B11569" t="s">
        <v>46342</v>
      </c>
      <c r="C11569" t="s">
        <v>29414</v>
      </c>
      <c r="D11569" t="s">
        <v>29415</v>
      </c>
      <c r="E11569" s="164">
        <v>436</v>
      </c>
      <c r="F11569" s="164">
        <v>436</v>
      </c>
      <c r="G11569" t="s">
        <v>18516</v>
      </c>
      <c r="H11569" t="s">
        <v>18516</v>
      </c>
      <c r="I11569" s="164">
        <v>138.49</v>
      </c>
      <c r="J11569" s="164">
        <v>574.49</v>
      </c>
      <c r="K11569">
        <v>182</v>
      </c>
      <c r="L11569" t="s">
        <v>18516</v>
      </c>
      <c r="M11569" t="s">
        <v>18516</v>
      </c>
    </row>
    <row r="11570" spans="1:13" ht="13.5">
      <c r="A11570" t="s">
        <v>46343</v>
      </c>
      <c r="B11570" t="s">
        <v>46344</v>
      </c>
      <c r="C11570" t="s">
        <v>29414</v>
      </c>
      <c r="D11570" t="s">
        <v>29415</v>
      </c>
      <c r="E11570" s="164">
        <v>470</v>
      </c>
      <c r="F11570" s="164">
        <v>470</v>
      </c>
      <c r="G11570" t="s">
        <v>18516</v>
      </c>
      <c r="H11570" t="s">
        <v>18516</v>
      </c>
      <c r="I11570" s="164">
        <v>149.07</v>
      </c>
      <c r="J11570" s="164">
        <v>619.07</v>
      </c>
      <c r="K11570">
        <v>114</v>
      </c>
      <c r="L11570" t="s">
        <v>29439</v>
      </c>
      <c r="M11570" t="s">
        <v>30111</v>
      </c>
    </row>
    <row r="11571" spans="1:13" ht="13.5">
      <c r="A11571" t="s">
        <v>46345</v>
      </c>
      <c r="B11571" t="s">
        <v>46346</v>
      </c>
      <c r="C11571" t="s">
        <v>29414</v>
      </c>
      <c r="D11571" t="s">
        <v>29415</v>
      </c>
      <c r="E11571" s="164">
        <v>436</v>
      </c>
      <c r="F11571" s="164">
        <v>436</v>
      </c>
      <c r="G11571" t="s">
        <v>18516</v>
      </c>
      <c r="H11571" t="s">
        <v>18516</v>
      </c>
      <c r="I11571" s="164">
        <v>140.44</v>
      </c>
      <c r="J11571" s="164">
        <v>576.44</v>
      </c>
      <c r="K11571">
        <v>173</v>
      </c>
      <c r="L11571" t="s">
        <v>18516</v>
      </c>
      <c r="M11571" t="s">
        <v>18516</v>
      </c>
    </row>
    <row r="11572" spans="1:13" ht="13.5">
      <c r="A11572" t="s">
        <v>449</v>
      </c>
      <c r="B11572" t="s">
        <v>46347</v>
      </c>
      <c r="C11572" t="s">
        <v>29414</v>
      </c>
      <c r="D11572" t="s">
        <v>29415</v>
      </c>
      <c r="E11572" t="s">
        <v>18516</v>
      </c>
      <c r="F11572" t="s">
        <v>18516</v>
      </c>
      <c r="G11572" t="s">
        <v>18516</v>
      </c>
      <c r="H11572" t="s">
        <v>18516</v>
      </c>
      <c r="I11572" t="s">
        <v>18516</v>
      </c>
      <c r="J11572" t="s">
        <v>18516</v>
      </c>
      <c r="K11572" t="s">
        <v>29707</v>
      </c>
      <c r="L11572" t="s">
        <v>18516</v>
      </c>
      <c r="M11572" t="s">
        <v>18516</v>
      </c>
    </row>
    <row r="11573" spans="1:13" ht="13.5">
      <c r="A11573" t="s">
        <v>46348</v>
      </c>
      <c r="B11573" t="s">
        <v>46349</v>
      </c>
      <c r="C11573" t="s">
        <v>29414</v>
      </c>
      <c r="D11573" t="s">
        <v>29415</v>
      </c>
      <c r="E11573" s="164">
        <v>269</v>
      </c>
      <c r="F11573" s="164">
        <v>269</v>
      </c>
      <c r="G11573" t="s">
        <v>18516</v>
      </c>
      <c r="H11573" t="s">
        <v>18516</v>
      </c>
      <c r="I11573" s="164">
        <v>78.45</v>
      </c>
      <c r="J11573" s="164">
        <v>347.45</v>
      </c>
      <c r="K11573">
        <v>133</v>
      </c>
      <c r="L11573" t="s">
        <v>18516</v>
      </c>
      <c r="M11573" t="s">
        <v>18516</v>
      </c>
    </row>
    <row r="11574" spans="1:13" ht="13.5">
      <c r="A11574" t="s">
        <v>3220</v>
      </c>
      <c r="B11574" t="s">
        <v>46350</v>
      </c>
      <c r="C11574" t="s">
        <v>29414</v>
      </c>
      <c r="D11574" t="s">
        <v>29415</v>
      </c>
      <c r="E11574" s="164">
        <v>349</v>
      </c>
      <c r="F11574" s="164">
        <v>280</v>
      </c>
      <c r="G11574" s="165">
        <v>0.8</v>
      </c>
      <c r="H11574" t="s">
        <v>18516</v>
      </c>
      <c r="I11574" s="164">
        <v>92.7</v>
      </c>
      <c r="J11574" s="164">
        <v>372.7</v>
      </c>
      <c r="K11574">
        <v>0</v>
      </c>
      <c r="L11574" t="s">
        <v>29465</v>
      </c>
      <c r="M11574" t="s">
        <v>31588</v>
      </c>
    </row>
    <row r="11575" spans="1:13" ht="13.5">
      <c r="A11575" t="s">
        <v>46351</v>
      </c>
      <c r="B11575" t="s">
        <v>46352</v>
      </c>
      <c r="C11575" t="s">
        <v>29414</v>
      </c>
      <c r="D11575" t="s">
        <v>29415</v>
      </c>
      <c r="E11575" t="s">
        <v>18516</v>
      </c>
      <c r="F11575" t="s">
        <v>18516</v>
      </c>
      <c r="G11575" t="s">
        <v>18516</v>
      </c>
      <c r="H11575" t="s">
        <v>18516</v>
      </c>
      <c r="I11575" t="s">
        <v>18516</v>
      </c>
      <c r="J11575" t="s">
        <v>18516</v>
      </c>
      <c r="K11575" t="s">
        <v>29707</v>
      </c>
      <c r="L11575" t="s">
        <v>18516</v>
      </c>
      <c r="M11575" t="s">
        <v>18516</v>
      </c>
    </row>
    <row r="11576" spans="1:13" ht="13.5">
      <c r="A11576" t="s">
        <v>46353</v>
      </c>
      <c r="B11576" t="s">
        <v>46354</v>
      </c>
      <c r="C11576" t="s">
        <v>29414</v>
      </c>
      <c r="D11576" t="s">
        <v>29415</v>
      </c>
      <c r="E11576" t="s">
        <v>18516</v>
      </c>
      <c r="F11576" t="s">
        <v>18516</v>
      </c>
      <c r="G11576" t="s">
        <v>18516</v>
      </c>
      <c r="H11576" t="s">
        <v>18516</v>
      </c>
      <c r="I11576" t="s">
        <v>18516</v>
      </c>
      <c r="J11576" t="s">
        <v>18516</v>
      </c>
      <c r="K11576" t="s">
        <v>29707</v>
      </c>
      <c r="L11576" t="s">
        <v>18516</v>
      </c>
      <c r="M11576" t="s">
        <v>18516</v>
      </c>
    </row>
    <row r="11577" spans="1:13" ht="13.5">
      <c r="A11577" t="s">
        <v>7713</v>
      </c>
      <c r="B11577" t="s">
        <v>46355</v>
      </c>
      <c r="C11577" t="s">
        <v>29414</v>
      </c>
      <c r="D11577" t="s">
        <v>29415</v>
      </c>
      <c r="E11577" t="s">
        <v>18516</v>
      </c>
      <c r="F11577" t="s">
        <v>18516</v>
      </c>
      <c r="G11577" t="s">
        <v>18516</v>
      </c>
      <c r="H11577" t="s">
        <v>18516</v>
      </c>
      <c r="I11577" t="s">
        <v>18516</v>
      </c>
      <c r="J11577" t="s">
        <v>18516</v>
      </c>
      <c r="K11577" t="s">
        <v>29707</v>
      </c>
      <c r="L11577" t="s">
        <v>18516</v>
      </c>
      <c r="M11577" t="s">
        <v>18516</v>
      </c>
    </row>
    <row r="11578" spans="1:13" ht="13.5">
      <c r="A11578" t="s">
        <v>7403</v>
      </c>
      <c r="B11578" t="s">
        <v>46356</v>
      </c>
      <c r="C11578" t="s">
        <v>29414</v>
      </c>
      <c r="D11578" t="s">
        <v>29415</v>
      </c>
      <c r="E11578" t="s">
        <v>18516</v>
      </c>
      <c r="F11578" t="s">
        <v>18516</v>
      </c>
      <c r="G11578" t="s">
        <v>18516</v>
      </c>
      <c r="H11578" t="s">
        <v>18516</v>
      </c>
      <c r="I11578" t="s">
        <v>18516</v>
      </c>
      <c r="J11578" t="s">
        <v>18516</v>
      </c>
      <c r="K11578" t="s">
        <v>29707</v>
      </c>
      <c r="L11578" t="s">
        <v>18516</v>
      </c>
      <c r="M11578" t="s">
        <v>18516</v>
      </c>
    </row>
    <row r="11579" spans="1:13" ht="13.5">
      <c r="A11579" t="s">
        <v>46357</v>
      </c>
      <c r="B11579" t="s">
        <v>46358</v>
      </c>
      <c r="C11579" t="s">
        <v>29414</v>
      </c>
      <c r="D11579" t="s">
        <v>29415</v>
      </c>
      <c r="E11579" t="s">
        <v>18516</v>
      </c>
      <c r="F11579" t="s">
        <v>18516</v>
      </c>
      <c r="G11579" t="s">
        <v>18516</v>
      </c>
      <c r="H11579" t="s">
        <v>18516</v>
      </c>
      <c r="I11579" t="s">
        <v>18516</v>
      </c>
      <c r="J11579" t="s">
        <v>18516</v>
      </c>
      <c r="K11579" t="s">
        <v>29707</v>
      </c>
      <c r="L11579" t="s">
        <v>18516</v>
      </c>
      <c r="M11579" t="s">
        <v>18516</v>
      </c>
    </row>
    <row r="11580" spans="1:13" ht="13.5">
      <c r="A11580" t="s">
        <v>1819</v>
      </c>
      <c r="B11580" t="s">
        <v>46359</v>
      </c>
      <c r="C11580" t="s">
        <v>29414</v>
      </c>
      <c r="D11580" t="s">
        <v>29415</v>
      </c>
      <c r="E11580" t="s">
        <v>18516</v>
      </c>
      <c r="F11580" t="s">
        <v>18516</v>
      </c>
      <c r="G11580" t="s">
        <v>18516</v>
      </c>
      <c r="H11580" t="s">
        <v>18516</v>
      </c>
      <c r="I11580" t="s">
        <v>18516</v>
      </c>
      <c r="J11580" t="s">
        <v>18516</v>
      </c>
      <c r="K11580" t="s">
        <v>29707</v>
      </c>
      <c r="L11580" t="s">
        <v>18516</v>
      </c>
      <c r="M11580" t="s">
        <v>18516</v>
      </c>
    </row>
    <row r="11581" spans="1:13" ht="13.5">
      <c r="A11581" t="s">
        <v>1882</v>
      </c>
      <c r="B11581" t="s">
        <v>46360</v>
      </c>
      <c r="C11581" t="s">
        <v>29414</v>
      </c>
      <c r="D11581" t="s">
        <v>29415</v>
      </c>
      <c r="E11581" s="164">
        <v>295</v>
      </c>
      <c r="F11581" s="164">
        <v>230</v>
      </c>
      <c r="G11581" s="165">
        <v>0.77</v>
      </c>
      <c r="H11581" t="s">
        <v>18516</v>
      </c>
      <c r="I11581" s="164">
        <v>118.41</v>
      </c>
      <c r="J11581" s="164">
        <v>348.41</v>
      </c>
      <c r="K11581">
        <v>0</v>
      </c>
      <c r="L11581" t="s">
        <v>18516</v>
      </c>
      <c r="M11581" t="s">
        <v>18516</v>
      </c>
    </row>
    <row r="11582" spans="1:13" ht="13.5">
      <c r="A11582" t="s">
        <v>46361</v>
      </c>
      <c r="B11582" t="s">
        <v>46362</v>
      </c>
      <c r="C11582" t="s">
        <v>29414</v>
      </c>
      <c r="D11582" t="s">
        <v>29415</v>
      </c>
      <c r="E11582" t="s">
        <v>18516</v>
      </c>
      <c r="F11582" t="s">
        <v>18516</v>
      </c>
      <c r="G11582" t="s">
        <v>18516</v>
      </c>
      <c r="H11582" t="s">
        <v>18516</v>
      </c>
      <c r="I11582" t="s">
        <v>18516</v>
      </c>
      <c r="J11582" t="s">
        <v>18516</v>
      </c>
      <c r="K11582" t="s">
        <v>29707</v>
      </c>
      <c r="L11582" t="s">
        <v>18516</v>
      </c>
      <c r="M11582" t="s">
        <v>18516</v>
      </c>
    </row>
    <row r="11583" spans="1:13" ht="13.5">
      <c r="A11583" t="s">
        <v>1696</v>
      </c>
      <c r="B11583" t="s">
        <v>46363</v>
      </c>
      <c r="C11583" t="s">
        <v>29414</v>
      </c>
      <c r="D11583" t="s">
        <v>29415</v>
      </c>
      <c r="E11583" t="s">
        <v>18516</v>
      </c>
      <c r="F11583" t="s">
        <v>18516</v>
      </c>
      <c r="G11583" t="s">
        <v>18516</v>
      </c>
      <c r="H11583" t="s">
        <v>18516</v>
      </c>
      <c r="I11583" t="s">
        <v>18516</v>
      </c>
      <c r="J11583" t="s">
        <v>18516</v>
      </c>
      <c r="K11583" t="s">
        <v>29707</v>
      </c>
      <c r="L11583" t="s">
        <v>18516</v>
      </c>
      <c r="M11583" t="s">
        <v>18516</v>
      </c>
    </row>
    <row r="11584" spans="1:13" ht="13.5">
      <c r="A11584" t="s">
        <v>2840</v>
      </c>
      <c r="B11584" t="s">
        <v>46364</v>
      </c>
      <c r="C11584" t="s">
        <v>29414</v>
      </c>
      <c r="D11584" t="s">
        <v>29415</v>
      </c>
      <c r="E11584" t="s">
        <v>18516</v>
      </c>
      <c r="F11584" t="s">
        <v>18516</v>
      </c>
      <c r="G11584" t="s">
        <v>18516</v>
      </c>
      <c r="H11584" t="s">
        <v>18516</v>
      </c>
      <c r="I11584" t="s">
        <v>18516</v>
      </c>
      <c r="J11584" t="s">
        <v>18516</v>
      </c>
      <c r="K11584" t="s">
        <v>29707</v>
      </c>
      <c r="L11584" t="s">
        <v>18516</v>
      </c>
      <c r="M11584" t="s">
        <v>18516</v>
      </c>
    </row>
    <row r="11585" spans="1:13" ht="13.5">
      <c r="A11585" t="s">
        <v>1336</v>
      </c>
      <c r="B11585" t="s">
        <v>46365</v>
      </c>
      <c r="C11585" t="s">
        <v>29414</v>
      </c>
      <c r="D11585" t="s">
        <v>29415</v>
      </c>
      <c r="E11585" t="s">
        <v>18516</v>
      </c>
      <c r="F11585" t="s">
        <v>18516</v>
      </c>
      <c r="G11585" t="s">
        <v>18516</v>
      </c>
      <c r="H11585" t="s">
        <v>18516</v>
      </c>
      <c r="I11585" t="s">
        <v>18516</v>
      </c>
      <c r="J11585" t="s">
        <v>18516</v>
      </c>
      <c r="K11585" t="s">
        <v>29707</v>
      </c>
      <c r="L11585" t="s">
        <v>18516</v>
      </c>
      <c r="M11585" t="s">
        <v>18516</v>
      </c>
    </row>
    <row r="11586" spans="1:13" ht="13.5">
      <c r="A11586" t="s">
        <v>821</v>
      </c>
      <c r="B11586" t="s">
        <v>46366</v>
      </c>
      <c r="C11586" t="s">
        <v>29414</v>
      </c>
      <c r="D11586" t="s">
        <v>29415</v>
      </c>
      <c r="E11586" t="s">
        <v>18516</v>
      </c>
      <c r="F11586" t="s">
        <v>18516</v>
      </c>
      <c r="G11586" t="s">
        <v>18516</v>
      </c>
      <c r="H11586" t="s">
        <v>18516</v>
      </c>
      <c r="I11586" t="s">
        <v>18516</v>
      </c>
      <c r="J11586" t="s">
        <v>18516</v>
      </c>
      <c r="K11586" t="s">
        <v>29707</v>
      </c>
      <c r="L11586" t="s">
        <v>18516</v>
      </c>
      <c r="M11586" t="s">
        <v>18516</v>
      </c>
    </row>
    <row r="11587" spans="1:13" ht="13.5">
      <c r="A11587" t="s">
        <v>7972</v>
      </c>
      <c r="B11587" t="s">
        <v>46367</v>
      </c>
      <c r="C11587" t="s">
        <v>29414</v>
      </c>
      <c r="D11587" t="s">
        <v>29415</v>
      </c>
      <c r="E11587" s="164">
        <v>259</v>
      </c>
      <c r="F11587" s="164">
        <v>259</v>
      </c>
      <c r="G11587" t="s">
        <v>18516</v>
      </c>
      <c r="H11587" t="s">
        <v>18516</v>
      </c>
      <c r="I11587" s="164">
        <v>84.12</v>
      </c>
      <c r="J11587" s="164">
        <v>343.12</v>
      </c>
      <c r="K11587">
        <v>256</v>
      </c>
      <c r="L11587" t="s">
        <v>18516</v>
      </c>
      <c r="M11587" t="s">
        <v>18516</v>
      </c>
    </row>
    <row r="11588" spans="1:13" ht="13.5">
      <c r="A11588" t="s">
        <v>46368</v>
      </c>
      <c r="B11588" t="s">
        <v>46369</v>
      </c>
      <c r="C11588" t="s">
        <v>29414</v>
      </c>
      <c r="D11588" t="s">
        <v>29415</v>
      </c>
      <c r="E11588" s="164">
        <v>249</v>
      </c>
      <c r="F11588" s="164">
        <v>249</v>
      </c>
      <c r="G11588" t="s">
        <v>18516</v>
      </c>
      <c r="H11588" t="s">
        <v>18516</v>
      </c>
      <c r="I11588" s="164">
        <v>87.65</v>
      </c>
      <c r="J11588" s="164">
        <v>336.65</v>
      </c>
      <c r="K11588">
        <v>141</v>
      </c>
      <c r="L11588" t="s">
        <v>18516</v>
      </c>
      <c r="M11588" t="s">
        <v>18516</v>
      </c>
    </row>
    <row r="11589" spans="1:13" ht="13.5">
      <c r="A11589" t="s">
        <v>3297</v>
      </c>
      <c r="B11589" t="s">
        <v>46370</v>
      </c>
      <c r="C11589" t="s">
        <v>29414</v>
      </c>
      <c r="D11589" t="s">
        <v>29415</v>
      </c>
      <c r="E11589" s="164">
        <v>328</v>
      </c>
      <c r="F11589" s="164">
        <v>265</v>
      </c>
      <c r="G11589" s="165">
        <v>0.8</v>
      </c>
      <c r="H11589" t="s">
        <v>18516</v>
      </c>
      <c r="I11589" s="164">
        <v>99.08</v>
      </c>
      <c r="J11589" s="164">
        <v>364.08</v>
      </c>
      <c r="K11589">
        <v>120</v>
      </c>
      <c r="L11589" t="s">
        <v>29439</v>
      </c>
      <c r="M11589" t="s">
        <v>30982</v>
      </c>
    </row>
    <row r="11590" spans="1:13" ht="13.5">
      <c r="A11590" t="s">
        <v>145</v>
      </c>
      <c r="B11590" t="s">
        <v>46371</v>
      </c>
      <c r="C11590" t="s">
        <v>29414</v>
      </c>
      <c r="D11590" t="s">
        <v>29415</v>
      </c>
      <c r="E11590" t="s">
        <v>18516</v>
      </c>
      <c r="F11590" t="s">
        <v>18516</v>
      </c>
      <c r="G11590" t="s">
        <v>18516</v>
      </c>
      <c r="H11590" t="s">
        <v>18516</v>
      </c>
      <c r="I11590" t="s">
        <v>18516</v>
      </c>
      <c r="J11590" t="s">
        <v>18516</v>
      </c>
      <c r="K11590" t="s">
        <v>29707</v>
      </c>
      <c r="L11590" t="s">
        <v>18516</v>
      </c>
      <c r="M11590" t="s">
        <v>18516</v>
      </c>
    </row>
    <row r="11591" spans="1:13" ht="13.5">
      <c r="A11591" t="s">
        <v>46372</v>
      </c>
      <c r="B11591" t="s">
        <v>46373</v>
      </c>
      <c r="C11591" t="s">
        <v>29414</v>
      </c>
      <c r="D11591" t="s">
        <v>29415</v>
      </c>
      <c r="E11591" t="s">
        <v>18516</v>
      </c>
      <c r="F11591" t="s">
        <v>18516</v>
      </c>
      <c r="G11591" t="s">
        <v>18516</v>
      </c>
      <c r="H11591" t="s">
        <v>18516</v>
      </c>
      <c r="I11591" t="s">
        <v>18516</v>
      </c>
      <c r="J11591" t="s">
        <v>18516</v>
      </c>
      <c r="K11591" t="s">
        <v>29707</v>
      </c>
      <c r="L11591" t="s">
        <v>18516</v>
      </c>
      <c r="M11591" t="s">
        <v>18516</v>
      </c>
    </row>
    <row r="11592" spans="1:13" ht="13.5">
      <c r="A11592" t="s">
        <v>3306</v>
      </c>
      <c r="B11592" t="s">
        <v>36546</v>
      </c>
      <c r="C11592" t="s">
        <v>29414</v>
      </c>
      <c r="D11592" t="s">
        <v>29415</v>
      </c>
      <c r="E11592" s="164">
        <v>300</v>
      </c>
      <c r="F11592" s="164">
        <v>300</v>
      </c>
      <c r="G11592" t="s">
        <v>18516</v>
      </c>
      <c r="H11592" t="s">
        <v>18516</v>
      </c>
      <c r="I11592" s="164">
        <v>95.39</v>
      </c>
      <c r="J11592" s="164">
        <v>395.39</v>
      </c>
      <c r="K11592">
        <v>123</v>
      </c>
      <c r="L11592" t="s">
        <v>18516</v>
      </c>
      <c r="M11592" t="s">
        <v>18516</v>
      </c>
    </row>
    <row r="11593" spans="1:13" ht="13.5">
      <c r="A11593" t="s">
        <v>46374</v>
      </c>
      <c r="B11593" t="s">
        <v>46375</v>
      </c>
      <c r="C11593" t="s">
        <v>29414</v>
      </c>
      <c r="D11593" t="s">
        <v>29415</v>
      </c>
      <c r="E11593" t="s">
        <v>18516</v>
      </c>
      <c r="F11593" t="s">
        <v>18516</v>
      </c>
      <c r="G11593" t="s">
        <v>18516</v>
      </c>
      <c r="H11593" t="s">
        <v>18516</v>
      </c>
      <c r="I11593" t="s">
        <v>18516</v>
      </c>
      <c r="J11593" t="s">
        <v>18516</v>
      </c>
      <c r="K11593" t="s">
        <v>29707</v>
      </c>
      <c r="L11593" t="s">
        <v>18516</v>
      </c>
      <c r="M11593" t="s">
        <v>18516</v>
      </c>
    </row>
    <row r="11594" spans="1:13" ht="13.5">
      <c r="A11594" t="s">
        <v>926</v>
      </c>
      <c r="B11594" t="s">
        <v>46376</v>
      </c>
      <c r="C11594" t="s">
        <v>29414</v>
      </c>
      <c r="D11594" t="s">
        <v>29415</v>
      </c>
      <c r="E11594" t="s">
        <v>18516</v>
      </c>
      <c r="F11594" t="s">
        <v>18516</v>
      </c>
      <c r="G11594" t="s">
        <v>18516</v>
      </c>
      <c r="H11594" t="s">
        <v>18516</v>
      </c>
      <c r="I11594" t="s">
        <v>18516</v>
      </c>
      <c r="J11594" t="s">
        <v>18516</v>
      </c>
      <c r="K11594" t="s">
        <v>29707</v>
      </c>
      <c r="L11594" t="s">
        <v>18516</v>
      </c>
      <c r="M11594" t="s">
        <v>18516</v>
      </c>
    </row>
    <row r="11595" spans="1:13" ht="13.5">
      <c r="A11595" t="s">
        <v>46377</v>
      </c>
      <c r="B11595" t="s">
        <v>46378</v>
      </c>
      <c r="C11595" t="s">
        <v>29414</v>
      </c>
      <c r="D11595" t="s">
        <v>29415</v>
      </c>
      <c r="E11595" t="s">
        <v>18516</v>
      </c>
      <c r="F11595" t="s">
        <v>18516</v>
      </c>
      <c r="G11595" t="s">
        <v>18516</v>
      </c>
      <c r="H11595" t="s">
        <v>18516</v>
      </c>
      <c r="I11595" t="s">
        <v>18516</v>
      </c>
      <c r="J11595" t="s">
        <v>18516</v>
      </c>
      <c r="K11595" t="s">
        <v>29707</v>
      </c>
      <c r="L11595" t="s">
        <v>18516</v>
      </c>
      <c r="M11595" t="s">
        <v>18516</v>
      </c>
    </row>
    <row r="11596" spans="1:13" ht="13.5">
      <c r="A11596" t="s">
        <v>875</v>
      </c>
      <c r="B11596" t="s">
        <v>46379</v>
      </c>
      <c r="C11596" t="s">
        <v>29414</v>
      </c>
      <c r="D11596" t="s">
        <v>29415</v>
      </c>
      <c r="E11596" s="164">
        <v>322</v>
      </c>
      <c r="F11596" s="164">
        <v>322</v>
      </c>
      <c r="G11596" t="s">
        <v>18516</v>
      </c>
      <c r="H11596" t="s">
        <v>18516</v>
      </c>
      <c r="I11596" s="164">
        <v>104.49</v>
      </c>
      <c r="J11596" s="164">
        <v>426.49</v>
      </c>
      <c r="K11596">
        <v>72</v>
      </c>
      <c r="L11596" t="s">
        <v>29439</v>
      </c>
      <c r="M11596" t="s">
        <v>31255</v>
      </c>
    </row>
    <row r="11597" spans="1:13" ht="13.5">
      <c r="A11597" t="s">
        <v>46380</v>
      </c>
      <c r="B11597" t="s">
        <v>46381</v>
      </c>
      <c r="C11597" t="s">
        <v>29414</v>
      </c>
      <c r="D11597" t="s">
        <v>29415</v>
      </c>
      <c r="E11597" t="s">
        <v>18516</v>
      </c>
      <c r="F11597" t="s">
        <v>18516</v>
      </c>
      <c r="G11597" t="s">
        <v>18516</v>
      </c>
      <c r="H11597" t="s">
        <v>18516</v>
      </c>
      <c r="I11597" t="s">
        <v>18516</v>
      </c>
      <c r="J11597" t="s">
        <v>18516</v>
      </c>
      <c r="K11597" t="s">
        <v>29707</v>
      </c>
      <c r="L11597" t="s">
        <v>18516</v>
      </c>
      <c r="M11597" t="s">
        <v>18516</v>
      </c>
    </row>
    <row r="11598" spans="1:13" ht="13.5">
      <c r="A11598" t="s">
        <v>46382</v>
      </c>
      <c r="B11598" t="s">
        <v>46383</v>
      </c>
      <c r="C11598" t="s">
        <v>29414</v>
      </c>
      <c r="D11598" t="s">
        <v>29415</v>
      </c>
      <c r="E11598" t="s">
        <v>18516</v>
      </c>
      <c r="F11598" t="s">
        <v>18516</v>
      </c>
      <c r="G11598" t="s">
        <v>18516</v>
      </c>
      <c r="H11598" t="s">
        <v>18516</v>
      </c>
      <c r="I11598" t="s">
        <v>18516</v>
      </c>
      <c r="J11598" t="s">
        <v>18516</v>
      </c>
      <c r="K11598" t="s">
        <v>29707</v>
      </c>
      <c r="L11598" t="s">
        <v>18516</v>
      </c>
      <c r="M11598" t="s">
        <v>18516</v>
      </c>
    </row>
    <row r="11599" spans="1:13" ht="13.5">
      <c r="A11599" t="s">
        <v>2264</v>
      </c>
      <c r="B11599" t="s">
        <v>46384</v>
      </c>
      <c r="C11599" t="s">
        <v>29414</v>
      </c>
      <c r="D11599" t="s">
        <v>29415</v>
      </c>
      <c r="E11599" t="s">
        <v>18516</v>
      </c>
      <c r="F11599" t="s">
        <v>18516</v>
      </c>
      <c r="G11599" t="s">
        <v>18516</v>
      </c>
      <c r="H11599" t="s">
        <v>18516</v>
      </c>
      <c r="I11599" t="s">
        <v>18516</v>
      </c>
      <c r="J11599" t="s">
        <v>18516</v>
      </c>
      <c r="K11599" t="s">
        <v>29707</v>
      </c>
      <c r="L11599" t="s">
        <v>18516</v>
      </c>
      <c r="M11599" t="s">
        <v>18516</v>
      </c>
    </row>
    <row r="11600" spans="1:13" ht="13.5">
      <c r="A11600" t="s">
        <v>46385</v>
      </c>
      <c r="B11600" t="s">
        <v>46386</v>
      </c>
      <c r="C11600" t="s">
        <v>29414</v>
      </c>
      <c r="D11600" t="s">
        <v>29415</v>
      </c>
      <c r="E11600" t="s">
        <v>18516</v>
      </c>
      <c r="F11600" t="s">
        <v>18516</v>
      </c>
      <c r="G11600" t="s">
        <v>18516</v>
      </c>
      <c r="H11600" t="s">
        <v>18516</v>
      </c>
      <c r="I11600" t="s">
        <v>18516</v>
      </c>
      <c r="J11600" t="s">
        <v>18516</v>
      </c>
      <c r="K11600" t="s">
        <v>29707</v>
      </c>
      <c r="L11600" t="s">
        <v>18516</v>
      </c>
      <c r="M11600" t="s">
        <v>18516</v>
      </c>
    </row>
    <row r="11601" spans="1:13" ht="13.5">
      <c r="A11601" t="s">
        <v>133</v>
      </c>
      <c r="B11601" t="s">
        <v>46387</v>
      </c>
      <c r="C11601" t="s">
        <v>29414</v>
      </c>
      <c r="D11601" t="s">
        <v>29415</v>
      </c>
      <c r="E11601" t="s">
        <v>18516</v>
      </c>
      <c r="F11601" t="s">
        <v>18516</v>
      </c>
      <c r="G11601" t="s">
        <v>18516</v>
      </c>
      <c r="H11601" t="s">
        <v>18516</v>
      </c>
      <c r="I11601" t="s">
        <v>18516</v>
      </c>
      <c r="J11601" t="s">
        <v>18516</v>
      </c>
      <c r="K11601" t="s">
        <v>29707</v>
      </c>
      <c r="L11601" t="s">
        <v>18516</v>
      </c>
      <c r="M11601" t="s">
        <v>18516</v>
      </c>
    </row>
    <row r="11602" spans="1:13" ht="13.5">
      <c r="A11602" t="s">
        <v>899</v>
      </c>
      <c r="B11602" t="s">
        <v>46388</v>
      </c>
      <c r="C11602" t="s">
        <v>29414</v>
      </c>
      <c r="D11602" t="s">
        <v>29415</v>
      </c>
      <c r="E11602" s="164">
        <v>254</v>
      </c>
      <c r="F11602" s="164">
        <v>254</v>
      </c>
      <c r="G11602" t="s">
        <v>18516</v>
      </c>
      <c r="H11602" t="s">
        <v>18516</v>
      </c>
      <c r="I11602" s="164">
        <v>80.1</v>
      </c>
      <c r="J11602" s="164">
        <v>334.1</v>
      </c>
      <c r="K11602">
        <v>0</v>
      </c>
      <c r="L11602" t="s">
        <v>18516</v>
      </c>
      <c r="M11602" t="s">
        <v>18516</v>
      </c>
    </row>
    <row r="11603" spans="1:13" ht="13.5">
      <c r="A11603" t="s">
        <v>2303</v>
      </c>
      <c r="B11603" t="s">
        <v>46389</v>
      </c>
      <c r="C11603" t="s">
        <v>29414</v>
      </c>
      <c r="D11603" t="s">
        <v>29415</v>
      </c>
      <c r="E11603" s="164">
        <v>460</v>
      </c>
      <c r="F11603" s="164">
        <v>350</v>
      </c>
      <c r="G11603" s="165">
        <v>0.76</v>
      </c>
      <c r="H11603" t="s">
        <v>18516</v>
      </c>
      <c r="I11603" s="164">
        <v>144.17</v>
      </c>
      <c r="J11603" s="164">
        <v>494.17</v>
      </c>
      <c r="K11603">
        <v>129</v>
      </c>
      <c r="L11603" t="s">
        <v>18516</v>
      </c>
      <c r="M11603" t="s">
        <v>18516</v>
      </c>
    </row>
    <row r="11604" spans="1:13" ht="13.5">
      <c r="A11604" t="s">
        <v>46390</v>
      </c>
      <c r="B11604" t="s">
        <v>46391</v>
      </c>
      <c r="C11604" t="s">
        <v>29414</v>
      </c>
      <c r="D11604" t="s">
        <v>29415</v>
      </c>
      <c r="E11604" t="s">
        <v>18516</v>
      </c>
      <c r="F11604" t="s">
        <v>18516</v>
      </c>
      <c r="G11604" t="s">
        <v>18516</v>
      </c>
      <c r="H11604" t="s">
        <v>18516</v>
      </c>
      <c r="I11604" t="s">
        <v>18516</v>
      </c>
      <c r="J11604" t="s">
        <v>18516</v>
      </c>
      <c r="K11604" t="s">
        <v>29707</v>
      </c>
      <c r="L11604" t="s">
        <v>18516</v>
      </c>
      <c r="M11604" t="s">
        <v>18516</v>
      </c>
    </row>
    <row r="11605" spans="1:13" ht="13.5">
      <c r="A11605" t="s">
        <v>46392</v>
      </c>
      <c r="B11605" t="s">
        <v>46393</v>
      </c>
      <c r="C11605" t="s">
        <v>29414</v>
      </c>
      <c r="D11605" t="s">
        <v>29415</v>
      </c>
      <c r="E11605" s="164">
        <v>343</v>
      </c>
      <c r="F11605" s="164">
        <v>343</v>
      </c>
      <c r="G11605" t="s">
        <v>18516</v>
      </c>
      <c r="H11605" t="s">
        <v>18516</v>
      </c>
      <c r="I11605" s="164">
        <v>98.65</v>
      </c>
      <c r="J11605" s="164">
        <v>441.65</v>
      </c>
      <c r="K11605">
        <v>102</v>
      </c>
      <c r="L11605" t="s">
        <v>18516</v>
      </c>
      <c r="M11605" t="s">
        <v>18516</v>
      </c>
    </row>
    <row r="11606" spans="1:13" ht="13.5">
      <c r="A11606" t="s">
        <v>27677</v>
      </c>
      <c r="B11606" t="s">
        <v>46394</v>
      </c>
      <c r="C11606" t="s">
        <v>29414</v>
      </c>
      <c r="D11606" t="s">
        <v>29415</v>
      </c>
      <c r="E11606" s="164">
        <v>515</v>
      </c>
      <c r="F11606" s="164">
        <v>474</v>
      </c>
      <c r="G11606" s="165">
        <v>0.92</v>
      </c>
      <c r="H11606" t="s">
        <v>18516</v>
      </c>
      <c r="I11606" s="164">
        <v>137.68</v>
      </c>
      <c r="J11606" s="164">
        <v>611.68</v>
      </c>
      <c r="K11606">
        <v>148</v>
      </c>
      <c r="L11606" t="s">
        <v>29410</v>
      </c>
      <c r="M11606" t="s">
        <v>30982</v>
      </c>
    </row>
    <row r="11607" spans="1:13" ht="13.5">
      <c r="A11607" t="s">
        <v>46395</v>
      </c>
      <c r="B11607" t="s">
        <v>46396</v>
      </c>
      <c r="C11607" t="s">
        <v>29414</v>
      </c>
      <c r="D11607" t="s">
        <v>29415</v>
      </c>
      <c r="E11607" s="164">
        <v>233</v>
      </c>
      <c r="F11607" s="164">
        <v>233</v>
      </c>
      <c r="G11607" t="s">
        <v>18516</v>
      </c>
      <c r="H11607" t="s">
        <v>18516</v>
      </c>
      <c r="I11607" s="164">
        <v>52.97</v>
      </c>
      <c r="J11607" s="164">
        <v>285.97</v>
      </c>
      <c r="K11607">
        <v>64</v>
      </c>
      <c r="L11607" t="s">
        <v>18516</v>
      </c>
      <c r="M11607" t="s">
        <v>18516</v>
      </c>
    </row>
    <row r="11608" spans="1:13" ht="13.5">
      <c r="A11608" t="s">
        <v>46397</v>
      </c>
      <c r="B11608" t="s">
        <v>46106</v>
      </c>
      <c r="C11608" t="s">
        <v>29414</v>
      </c>
      <c r="D11608" t="s">
        <v>29415</v>
      </c>
      <c r="E11608" t="s">
        <v>18516</v>
      </c>
      <c r="F11608" t="s">
        <v>18516</v>
      </c>
      <c r="G11608" t="s">
        <v>18516</v>
      </c>
      <c r="H11608" t="s">
        <v>18516</v>
      </c>
      <c r="I11608" t="s">
        <v>18516</v>
      </c>
      <c r="J11608" t="s">
        <v>18516</v>
      </c>
      <c r="K11608" t="s">
        <v>29707</v>
      </c>
      <c r="L11608" t="s">
        <v>18516</v>
      </c>
      <c r="M11608" t="s">
        <v>18516</v>
      </c>
    </row>
    <row r="11609" spans="1:13" ht="13.5">
      <c r="A11609" t="s">
        <v>2300</v>
      </c>
      <c r="B11609" t="s">
        <v>46398</v>
      </c>
      <c r="C11609" t="s">
        <v>29414</v>
      </c>
      <c r="D11609" t="s">
        <v>29415</v>
      </c>
      <c r="E11609" s="164">
        <v>304</v>
      </c>
      <c r="F11609" s="164">
        <v>304</v>
      </c>
      <c r="G11609" t="s">
        <v>18516</v>
      </c>
      <c r="H11609" t="s">
        <v>18516</v>
      </c>
      <c r="I11609" s="164">
        <v>150.79</v>
      </c>
      <c r="J11609" s="164">
        <v>454.79</v>
      </c>
      <c r="K11609">
        <v>1</v>
      </c>
      <c r="L11609" t="s">
        <v>18516</v>
      </c>
      <c r="M11609" t="s">
        <v>18516</v>
      </c>
    </row>
    <row r="11610" spans="1:13" ht="13.5">
      <c r="A11610" t="s">
        <v>46399</v>
      </c>
      <c r="B11610" t="s">
        <v>46400</v>
      </c>
      <c r="C11610" t="s">
        <v>29414</v>
      </c>
      <c r="D11610" t="s">
        <v>29415</v>
      </c>
      <c r="E11610" s="164">
        <v>350</v>
      </c>
      <c r="F11610" s="164">
        <v>350</v>
      </c>
      <c r="G11610" t="s">
        <v>18516</v>
      </c>
      <c r="H11610" t="s">
        <v>18516</v>
      </c>
      <c r="I11610" s="164">
        <v>101.58</v>
      </c>
      <c r="J11610" s="164">
        <v>451.58</v>
      </c>
      <c r="K11610">
        <v>0</v>
      </c>
      <c r="L11610" t="s">
        <v>18516</v>
      </c>
      <c r="M11610" t="s">
        <v>18516</v>
      </c>
    </row>
    <row r="11611" spans="1:13" ht="13.5">
      <c r="A11611" t="s">
        <v>46401</v>
      </c>
      <c r="B11611" t="s">
        <v>46402</v>
      </c>
      <c r="C11611" t="s">
        <v>29414</v>
      </c>
      <c r="D11611" t="s">
        <v>29415</v>
      </c>
      <c r="E11611" t="s">
        <v>18516</v>
      </c>
      <c r="F11611" t="s">
        <v>18516</v>
      </c>
      <c r="G11611" t="s">
        <v>18516</v>
      </c>
      <c r="H11611" t="s">
        <v>18516</v>
      </c>
      <c r="I11611" t="s">
        <v>18516</v>
      </c>
      <c r="J11611" t="s">
        <v>18516</v>
      </c>
      <c r="K11611" t="s">
        <v>29707</v>
      </c>
      <c r="L11611" t="s">
        <v>18516</v>
      </c>
      <c r="M11611" t="s">
        <v>18516</v>
      </c>
    </row>
    <row r="11612" spans="1:13" ht="13.5">
      <c r="A11612" t="s">
        <v>46403</v>
      </c>
      <c r="B11612" t="s">
        <v>46404</v>
      </c>
      <c r="C11612" t="s">
        <v>29414</v>
      </c>
      <c r="D11612" t="s">
        <v>29415</v>
      </c>
      <c r="E11612" t="s">
        <v>18516</v>
      </c>
      <c r="F11612" t="s">
        <v>18516</v>
      </c>
      <c r="G11612" t="s">
        <v>18516</v>
      </c>
      <c r="H11612" t="s">
        <v>18516</v>
      </c>
      <c r="I11612" t="s">
        <v>18516</v>
      </c>
      <c r="J11612" t="s">
        <v>18516</v>
      </c>
      <c r="K11612" t="s">
        <v>29707</v>
      </c>
      <c r="L11612" t="s">
        <v>18516</v>
      </c>
      <c r="M11612" t="s">
        <v>18516</v>
      </c>
    </row>
    <row r="11613" spans="1:13" ht="13.5">
      <c r="A11613" t="s">
        <v>46405</v>
      </c>
      <c r="B11613" t="s">
        <v>46406</v>
      </c>
      <c r="C11613" t="s">
        <v>29414</v>
      </c>
      <c r="D11613" t="s">
        <v>29415</v>
      </c>
      <c r="E11613" s="164">
        <v>274</v>
      </c>
      <c r="F11613" s="164">
        <v>274</v>
      </c>
      <c r="G11613" t="s">
        <v>18516</v>
      </c>
      <c r="H11613" t="s">
        <v>18516</v>
      </c>
      <c r="I11613" s="164">
        <v>84.93</v>
      </c>
      <c r="J11613" s="164">
        <v>358.93</v>
      </c>
      <c r="K11613">
        <v>192</v>
      </c>
      <c r="L11613" t="s">
        <v>29410</v>
      </c>
      <c r="M11613" t="s">
        <v>29711</v>
      </c>
    </row>
    <row r="11614" spans="1:13" ht="13.5">
      <c r="A11614" t="s">
        <v>46407</v>
      </c>
      <c r="B11614" t="s">
        <v>46408</v>
      </c>
      <c r="C11614" t="s">
        <v>29414</v>
      </c>
      <c r="D11614" t="s">
        <v>29415</v>
      </c>
      <c r="E11614" s="164">
        <v>436</v>
      </c>
      <c r="F11614" s="164">
        <v>436</v>
      </c>
      <c r="G11614" t="s">
        <v>18516</v>
      </c>
      <c r="H11614" t="s">
        <v>18516</v>
      </c>
      <c r="I11614" s="164">
        <v>140.44</v>
      </c>
      <c r="J11614" s="164">
        <v>576.44</v>
      </c>
      <c r="K11614">
        <v>57</v>
      </c>
      <c r="L11614" t="s">
        <v>18516</v>
      </c>
      <c r="M11614" t="s">
        <v>18516</v>
      </c>
    </row>
    <row r="11615" spans="1:13" ht="13.5">
      <c r="A11615" t="s">
        <v>46409</v>
      </c>
      <c r="B11615" t="s">
        <v>46410</v>
      </c>
      <c r="C11615" t="s">
        <v>29414</v>
      </c>
      <c r="D11615" t="s">
        <v>29415</v>
      </c>
      <c r="E11615" s="164">
        <v>379</v>
      </c>
      <c r="F11615" s="164">
        <v>379</v>
      </c>
      <c r="G11615" t="s">
        <v>18516</v>
      </c>
      <c r="H11615" t="s">
        <v>18516</v>
      </c>
      <c r="I11615" s="164">
        <v>124.55</v>
      </c>
      <c r="J11615" s="164">
        <v>503.55</v>
      </c>
      <c r="K11615">
        <v>3</v>
      </c>
      <c r="L11615" t="s">
        <v>29439</v>
      </c>
      <c r="M11615" t="s">
        <v>29711</v>
      </c>
    </row>
    <row r="11616" spans="1:13" ht="13.5">
      <c r="A11616" t="s">
        <v>4513</v>
      </c>
      <c r="B11616" t="s">
        <v>46411</v>
      </c>
      <c r="C11616" t="s">
        <v>29414</v>
      </c>
      <c r="D11616" t="s">
        <v>29415</v>
      </c>
      <c r="E11616" t="s">
        <v>18516</v>
      </c>
      <c r="F11616" t="s">
        <v>18516</v>
      </c>
      <c r="G11616" t="s">
        <v>18516</v>
      </c>
      <c r="H11616" t="s">
        <v>18516</v>
      </c>
      <c r="I11616" t="s">
        <v>18516</v>
      </c>
      <c r="J11616" t="s">
        <v>18516</v>
      </c>
      <c r="K11616" t="s">
        <v>29707</v>
      </c>
      <c r="L11616" t="s">
        <v>18516</v>
      </c>
      <c r="M11616" t="s">
        <v>18516</v>
      </c>
    </row>
    <row r="11617" spans="1:13" ht="13.5">
      <c r="A11617" t="s">
        <v>46412</v>
      </c>
      <c r="B11617" t="s">
        <v>46413</v>
      </c>
      <c r="C11617" t="s">
        <v>29414</v>
      </c>
      <c r="D11617" t="s">
        <v>29415</v>
      </c>
      <c r="E11617" s="164">
        <v>354</v>
      </c>
      <c r="F11617" s="164">
        <v>354</v>
      </c>
      <c r="G11617" t="s">
        <v>18516</v>
      </c>
      <c r="H11617" t="s">
        <v>18516</v>
      </c>
      <c r="I11617" s="164">
        <v>102.52</v>
      </c>
      <c r="J11617" s="164">
        <v>456.52</v>
      </c>
      <c r="K11617">
        <v>88</v>
      </c>
      <c r="L11617" t="s">
        <v>18516</v>
      </c>
      <c r="M11617" t="s">
        <v>18516</v>
      </c>
    </row>
    <row r="11618" spans="1:13" ht="13.5">
      <c r="A11618" t="s">
        <v>46414</v>
      </c>
      <c r="B11618" t="s">
        <v>46415</v>
      </c>
      <c r="C11618" t="s">
        <v>29414</v>
      </c>
      <c r="D11618" t="s">
        <v>29415</v>
      </c>
      <c r="E11618" s="164">
        <v>333</v>
      </c>
      <c r="F11618" s="164">
        <v>333</v>
      </c>
      <c r="G11618" t="s">
        <v>18516</v>
      </c>
      <c r="H11618" t="s">
        <v>18516</v>
      </c>
      <c r="I11618" s="164">
        <v>90.58</v>
      </c>
      <c r="J11618" s="164">
        <v>423.58</v>
      </c>
      <c r="K11618">
        <v>337</v>
      </c>
      <c r="L11618" t="s">
        <v>18516</v>
      </c>
      <c r="M11618" t="s">
        <v>18516</v>
      </c>
    </row>
    <row r="11619" spans="1:13" ht="13.5">
      <c r="A11619" t="s">
        <v>2819</v>
      </c>
      <c r="B11619" t="s">
        <v>46416</v>
      </c>
      <c r="C11619" t="s">
        <v>29414</v>
      </c>
      <c r="D11619" t="s">
        <v>29415</v>
      </c>
      <c r="E11619" t="s">
        <v>18516</v>
      </c>
      <c r="F11619" t="s">
        <v>18516</v>
      </c>
      <c r="G11619" t="s">
        <v>18516</v>
      </c>
      <c r="H11619" t="s">
        <v>18516</v>
      </c>
      <c r="I11619" t="s">
        <v>18516</v>
      </c>
      <c r="J11619" t="s">
        <v>18516</v>
      </c>
      <c r="K11619" t="s">
        <v>29707</v>
      </c>
      <c r="L11619" t="s">
        <v>18516</v>
      </c>
      <c r="M11619" t="s">
        <v>18516</v>
      </c>
    </row>
    <row r="11620" spans="1:13" ht="13.5">
      <c r="A11620" t="s">
        <v>2816</v>
      </c>
      <c r="B11620" t="s">
        <v>46417</v>
      </c>
      <c r="C11620" t="s">
        <v>29414</v>
      </c>
      <c r="D11620" t="s">
        <v>29415</v>
      </c>
      <c r="E11620" t="s">
        <v>18516</v>
      </c>
      <c r="F11620" t="s">
        <v>18516</v>
      </c>
      <c r="G11620" t="s">
        <v>18516</v>
      </c>
      <c r="H11620" t="s">
        <v>18516</v>
      </c>
      <c r="I11620" t="s">
        <v>18516</v>
      </c>
      <c r="J11620" t="s">
        <v>18516</v>
      </c>
      <c r="K11620" t="s">
        <v>29707</v>
      </c>
      <c r="L11620" t="s">
        <v>18516</v>
      </c>
      <c r="M11620" t="s">
        <v>18516</v>
      </c>
    </row>
    <row r="11621" spans="1:13" ht="13.5">
      <c r="A11621" t="s">
        <v>46418</v>
      </c>
      <c r="B11621" t="s">
        <v>46419</v>
      </c>
      <c r="C11621" t="s">
        <v>29414</v>
      </c>
      <c r="D11621" t="s">
        <v>29415</v>
      </c>
      <c r="E11621" t="s">
        <v>18516</v>
      </c>
      <c r="F11621" t="s">
        <v>18516</v>
      </c>
      <c r="G11621" t="s">
        <v>18516</v>
      </c>
      <c r="H11621" t="s">
        <v>18516</v>
      </c>
      <c r="I11621" t="s">
        <v>18516</v>
      </c>
      <c r="J11621" t="s">
        <v>18516</v>
      </c>
      <c r="K11621" t="s">
        <v>29707</v>
      </c>
      <c r="L11621" t="s">
        <v>18516</v>
      </c>
      <c r="M11621" t="s">
        <v>18516</v>
      </c>
    </row>
    <row r="11622" spans="1:13" ht="13.5">
      <c r="A11622" t="s">
        <v>2556</v>
      </c>
      <c r="B11622" t="s">
        <v>46420</v>
      </c>
      <c r="C11622" t="s">
        <v>29414</v>
      </c>
      <c r="D11622" t="s">
        <v>29415</v>
      </c>
      <c r="E11622" t="s">
        <v>18516</v>
      </c>
      <c r="F11622" t="s">
        <v>18516</v>
      </c>
      <c r="G11622" t="s">
        <v>18516</v>
      </c>
      <c r="H11622" t="s">
        <v>18516</v>
      </c>
      <c r="I11622" t="s">
        <v>18516</v>
      </c>
      <c r="J11622" t="s">
        <v>18516</v>
      </c>
      <c r="K11622" t="s">
        <v>29707</v>
      </c>
      <c r="L11622" t="s">
        <v>18516</v>
      </c>
      <c r="M11622" t="s">
        <v>18516</v>
      </c>
    </row>
    <row r="11623" spans="1:13" ht="13.5">
      <c r="A11623" t="s">
        <v>8432</v>
      </c>
      <c r="B11623" t="s">
        <v>46421</v>
      </c>
      <c r="C11623" t="s">
        <v>29414</v>
      </c>
      <c r="D11623" t="s">
        <v>29415</v>
      </c>
      <c r="E11623" s="164">
        <v>137</v>
      </c>
      <c r="F11623" s="164">
        <v>137</v>
      </c>
      <c r="G11623" t="s">
        <v>18516</v>
      </c>
      <c r="H11623" t="s">
        <v>18516</v>
      </c>
      <c r="I11623" s="164">
        <v>46.77</v>
      </c>
      <c r="J11623" s="164">
        <v>183.77</v>
      </c>
      <c r="K11623">
        <v>1</v>
      </c>
      <c r="L11623" t="s">
        <v>18516</v>
      </c>
      <c r="M11623" t="s">
        <v>18516</v>
      </c>
    </row>
    <row r="11624" spans="1:13" ht="13.5">
      <c r="A11624" t="s">
        <v>335</v>
      </c>
      <c r="B11624" t="s">
        <v>46422</v>
      </c>
      <c r="C11624" t="s">
        <v>29414</v>
      </c>
      <c r="D11624" t="s">
        <v>29415</v>
      </c>
      <c r="E11624" t="s">
        <v>18516</v>
      </c>
      <c r="F11624" t="s">
        <v>18516</v>
      </c>
      <c r="G11624" t="s">
        <v>18516</v>
      </c>
      <c r="H11624" t="s">
        <v>18516</v>
      </c>
      <c r="I11624" t="s">
        <v>18516</v>
      </c>
      <c r="J11624" t="s">
        <v>18516</v>
      </c>
      <c r="K11624" t="s">
        <v>29707</v>
      </c>
      <c r="L11624" t="s">
        <v>18516</v>
      </c>
      <c r="M11624" t="s">
        <v>18516</v>
      </c>
    </row>
    <row r="11625" spans="1:13" ht="13.5">
      <c r="A11625" t="s">
        <v>3717</v>
      </c>
      <c r="B11625" t="s">
        <v>46423</v>
      </c>
      <c r="C11625" t="s">
        <v>29414</v>
      </c>
      <c r="D11625" t="s">
        <v>29415</v>
      </c>
      <c r="E11625" s="164">
        <v>303</v>
      </c>
      <c r="F11625" s="164">
        <v>303</v>
      </c>
      <c r="G11625" t="s">
        <v>18516</v>
      </c>
      <c r="H11625" t="s">
        <v>18516</v>
      </c>
      <c r="I11625" s="164">
        <v>140.62</v>
      </c>
      <c r="J11625" s="164">
        <v>443.62</v>
      </c>
      <c r="K11625">
        <v>5</v>
      </c>
      <c r="L11625" t="s">
        <v>18516</v>
      </c>
      <c r="M11625" t="s">
        <v>18516</v>
      </c>
    </row>
    <row r="11626" spans="1:13" ht="13.5">
      <c r="A11626" t="s">
        <v>46424</v>
      </c>
      <c r="B11626" t="s">
        <v>46425</v>
      </c>
      <c r="C11626" t="s">
        <v>29414</v>
      </c>
      <c r="D11626" t="s">
        <v>29415</v>
      </c>
      <c r="E11626" t="s">
        <v>18516</v>
      </c>
      <c r="F11626" t="s">
        <v>18516</v>
      </c>
      <c r="G11626" t="s">
        <v>18516</v>
      </c>
      <c r="H11626" t="s">
        <v>18516</v>
      </c>
      <c r="I11626" t="s">
        <v>18516</v>
      </c>
      <c r="J11626" t="s">
        <v>18516</v>
      </c>
      <c r="K11626" t="s">
        <v>29707</v>
      </c>
      <c r="L11626" t="s">
        <v>18516</v>
      </c>
      <c r="M11626" t="s">
        <v>18516</v>
      </c>
    </row>
    <row r="11627" spans="1:13" ht="13.5">
      <c r="A11627" t="s">
        <v>923</v>
      </c>
      <c r="B11627" t="s">
        <v>46426</v>
      </c>
      <c r="C11627" t="s">
        <v>29414</v>
      </c>
      <c r="D11627" t="s">
        <v>29415</v>
      </c>
      <c r="E11627" t="s">
        <v>18516</v>
      </c>
      <c r="F11627" t="s">
        <v>18516</v>
      </c>
      <c r="G11627" t="s">
        <v>18516</v>
      </c>
      <c r="H11627" t="s">
        <v>18516</v>
      </c>
      <c r="I11627" t="s">
        <v>18516</v>
      </c>
      <c r="J11627" t="s">
        <v>18516</v>
      </c>
      <c r="K11627" t="s">
        <v>29707</v>
      </c>
      <c r="L11627" t="s">
        <v>18516</v>
      </c>
      <c r="M11627" t="s">
        <v>18516</v>
      </c>
    </row>
    <row r="11628" spans="1:13" ht="13.5">
      <c r="A11628" t="s">
        <v>46427</v>
      </c>
      <c r="B11628" t="s">
        <v>46428</v>
      </c>
      <c r="C11628" t="s">
        <v>29414</v>
      </c>
      <c r="D11628" t="s">
        <v>29415</v>
      </c>
      <c r="E11628" t="s">
        <v>18516</v>
      </c>
      <c r="F11628" t="s">
        <v>18516</v>
      </c>
      <c r="G11628" t="s">
        <v>18516</v>
      </c>
      <c r="H11628" t="s">
        <v>18516</v>
      </c>
      <c r="I11628" t="s">
        <v>18516</v>
      </c>
      <c r="J11628" t="s">
        <v>18516</v>
      </c>
      <c r="K11628" t="s">
        <v>29707</v>
      </c>
      <c r="L11628" t="s">
        <v>18516</v>
      </c>
      <c r="M11628" t="s">
        <v>18516</v>
      </c>
    </row>
    <row r="11629" spans="1:13" ht="13.5">
      <c r="A11629" t="s">
        <v>46429</v>
      </c>
      <c r="B11629" t="s">
        <v>46430</v>
      </c>
      <c r="C11629" t="s">
        <v>29414</v>
      </c>
      <c r="D11629" t="s">
        <v>29415</v>
      </c>
      <c r="E11629" t="s">
        <v>18516</v>
      </c>
      <c r="F11629" t="s">
        <v>18516</v>
      </c>
      <c r="G11629" t="s">
        <v>18516</v>
      </c>
      <c r="H11629" t="s">
        <v>18516</v>
      </c>
      <c r="I11629" t="s">
        <v>18516</v>
      </c>
      <c r="J11629" t="s">
        <v>18516</v>
      </c>
      <c r="K11629" t="s">
        <v>29707</v>
      </c>
      <c r="L11629" t="s">
        <v>18516</v>
      </c>
      <c r="M11629" t="s">
        <v>18516</v>
      </c>
    </row>
    <row r="11630" spans="1:13" ht="13.5">
      <c r="A11630" t="s">
        <v>947</v>
      </c>
      <c r="B11630" t="s">
        <v>46431</v>
      </c>
      <c r="C11630" t="s">
        <v>29414</v>
      </c>
      <c r="D11630" t="s">
        <v>29415</v>
      </c>
      <c r="E11630" t="s">
        <v>18516</v>
      </c>
      <c r="F11630" t="s">
        <v>18516</v>
      </c>
      <c r="G11630" t="s">
        <v>18516</v>
      </c>
      <c r="H11630" t="s">
        <v>18516</v>
      </c>
      <c r="I11630" t="s">
        <v>18516</v>
      </c>
      <c r="J11630" t="s">
        <v>18516</v>
      </c>
      <c r="K11630" t="s">
        <v>29707</v>
      </c>
      <c r="L11630" t="s">
        <v>18516</v>
      </c>
      <c r="M11630" t="s">
        <v>18516</v>
      </c>
    </row>
    <row r="11631" spans="1:13" ht="13.5">
      <c r="A11631" t="s">
        <v>46432</v>
      </c>
      <c r="B11631" t="s">
        <v>46433</v>
      </c>
      <c r="C11631" t="s">
        <v>29414</v>
      </c>
      <c r="D11631" t="s">
        <v>29415</v>
      </c>
      <c r="E11631" s="164">
        <v>298</v>
      </c>
      <c r="F11631" s="164">
        <v>298</v>
      </c>
      <c r="G11631" t="s">
        <v>18516</v>
      </c>
      <c r="H11631" t="s">
        <v>18516</v>
      </c>
      <c r="I11631" s="164">
        <v>88.33</v>
      </c>
      <c r="J11631" s="164">
        <v>386.33</v>
      </c>
      <c r="K11631">
        <v>110</v>
      </c>
      <c r="L11631" t="s">
        <v>29410</v>
      </c>
      <c r="M11631" t="s">
        <v>29711</v>
      </c>
    </row>
    <row r="11632" spans="1:13" ht="13.5">
      <c r="A11632" t="s">
        <v>46434</v>
      </c>
      <c r="B11632" t="s">
        <v>46435</v>
      </c>
      <c r="C11632" t="s">
        <v>29414</v>
      </c>
      <c r="D11632" t="s">
        <v>29415</v>
      </c>
      <c r="E11632" t="s">
        <v>18516</v>
      </c>
      <c r="F11632" t="s">
        <v>18516</v>
      </c>
      <c r="G11632" t="s">
        <v>18516</v>
      </c>
      <c r="H11632" t="s">
        <v>18516</v>
      </c>
      <c r="I11632" t="s">
        <v>18516</v>
      </c>
      <c r="J11632" t="s">
        <v>18516</v>
      </c>
      <c r="K11632" t="s">
        <v>29707</v>
      </c>
      <c r="L11632" t="s">
        <v>18516</v>
      </c>
      <c r="M11632" t="s">
        <v>18516</v>
      </c>
    </row>
    <row r="11633" spans="1:13" ht="13.5">
      <c r="A11633" t="s">
        <v>46436</v>
      </c>
      <c r="B11633" t="s">
        <v>46437</v>
      </c>
      <c r="C11633" t="s">
        <v>29414</v>
      </c>
      <c r="D11633" t="s">
        <v>29415</v>
      </c>
      <c r="E11633" s="164">
        <v>318</v>
      </c>
      <c r="F11633" s="164">
        <v>318</v>
      </c>
      <c r="G11633" t="s">
        <v>18516</v>
      </c>
      <c r="H11633" t="s">
        <v>18516</v>
      </c>
      <c r="I11633" s="164">
        <v>91.04</v>
      </c>
      <c r="J11633" s="164">
        <v>409.04</v>
      </c>
      <c r="K11633">
        <v>63</v>
      </c>
      <c r="L11633" t="s">
        <v>18516</v>
      </c>
      <c r="M11633" t="s">
        <v>18516</v>
      </c>
    </row>
    <row r="11634" spans="1:13" ht="13.5">
      <c r="A11634" t="s">
        <v>46438</v>
      </c>
      <c r="B11634" t="s">
        <v>46439</v>
      </c>
      <c r="C11634" t="s">
        <v>29414</v>
      </c>
      <c r="D11634" t="s">
        <v>29415</v>
      </c>
      <c r="E11634" t="s">
        <v>18516</v>
      </c>
      <c r="F11634" t="s">
        <v>18516</v>
      </c>
      <c r="G11634" t="s">
        <v>18516</v>
      </c>
      <c r="H11634" t="s">
        <v>18516</v>
      </c>
      <c r="I11634" t="s">
        <v>18516</v>
      </c>
      <c r="J11634" t="s">
        <v>18516</v>
      </c>
      <c r="K11634" t="s">
        <v>29707</v>
      </c>
      <c r="L11634" t="s">
        <v>18516</v>
      </c>
      <c r="M11634" t="s">
        <v>18516</v>
      </c>
    </row>
    <row r="11635" spans="1:13" ht="13.5">
      <c r="A11635" t="s">
        <v>46440</v>
      </c>
      <c r="B11635" t="s">
        <v>46441</v>
      </c>
      <c r="C11635" t="s">
        <v>29414</v>
      </c>
      <c r="D11635" t="s">
        <v>29415</v>
      </c>
      <c r="E11635" t="s">
        <v>18516</v>
      </c>
      <c r="F11635" t="s">
        <v>18516</v>
      </c>
      <c r="G11635" t="s">
        <v>18516</v>
      </c>
      <c r="H11635" t="s">
        <v>18516</v>
      </c>
      <c r="I11635" t="s">
        <v>18516</v>
      </c>
      <c r="J11635" t="s">
        <v>18516</v>
      </c>
      <c r="K11635" t="s">
        <v>29707</v>
      </c>
      <c r="L11635" t="s">
        <v>18516</v>
      </c>
      <c r="M11635" t="s">
        <v>18516</v>
      </c>
    </row>
    <row r="11636" spans="1:13" ht="13.5">
      <c r="A11636" t="s">
        <v>2273</v>
      </c>
      <c r="B11636" t="s">
        <v>46442</v>
      </c>
      <c r="C11636" t="s">
        <v>29414</v>
      </c>
      <c r="D11636" t="s">
        <v>29415</v>
      </c>
      <c r="E11636" s="164">
        <v>436</v>
      </c>
      <c r="F11636" s="164">
        <v>299</v>
      </c>
      <c r="G11636" s="165">
        <v>0.68</v>
      </c>
      <c r="H11636" t="s">
        <v>18516</v>
      </c>
      <c r="I11636" s="164">
        <v>137.74</v>
      </c>
      <c r="J11636" s="164">
        <v>436.74</v>
      </c>
      <c r="K11636">
        <v>59</v>
      </c>
      <c r="L11636" t="s">
        <v>18516</v>
      </c>
      <c r="M11636" t="s">
        <v>18516</v>
      </c>
    </row>
    <row r="11637" spans="1:13" ht="13.5">
      <c r="A11637" t="s">
        <v>3212</v>
      </c>
      <c r="B11637" t="s">
        <v>46443</v>
      </c>
      <c r="C11637" t="s">
        <v>29414</v>
      </c>
      <c r="D11637" t="s">
        <v>29415</v>
      </c>
      <c r="E11637" s="164">
        <v>313</v>
      </c>
      <c r="F11637" s="164">
        <v>313</v>
      </c>
      <c r="G11637" t="s">
        <v>18516</v>
      </c>
      <c r="H11637" t="s">
        <v>18516</v>
      </c>
      <c r="I11637" s="164">
        <v>95</v>
      </c>
      <c r="J11637" s="164">
        <v>408</v>
      </c>
      <c r="K11637">
        <v>0</v>
      </c>
      <c r="L11637" t="s">
        <v>29410</v>
      </c>
      <c r="M11637" t="s">
        <v>29711</v>
      </c>
    </row>
    <row r="11638" spans="1:13" ht="13.5">
      <c r="A11638" t="s">
        <v>46444</v>
      </c>
      <c r="B11638" t="s">
        <v>46445</v>
      </c>
      <c r="C11638" t="s">
        <v>29414</v>
      </c>
      <c r="D11638" t="s">
        <v>29415</v>
      </c>
      <c r="E11638" s="164">
        <v>289</v>
      </c>
      <c r="F11638" s="164">
        <v>289</v>
      </c>
      <c r="G11638" t="s">
        <v>18516</v>
      </c>
      <c r="H11638" t="s">
        <v>18516</v>
      </c>
      <c r="I11638" s="164">
        <v>111.06</v>
      </c>
      <c r="J11638" s="164">
        <v>400.06</v>
      </c>
      <c r="K11638">
        <v>141</v>
      </c>
      <c r="L11638" t="s">
        <v>18516</v>
      </c>
      <c r="M11638" t="s">
        <v>18516</v>
      </c>
    </row>
    <row r="11639" spans="1:13" ht="13.5">
      <c r="A11639" t="s">
        <v>46446</v>
      </c>
      <c r="B11639" t="s">
        <v>46447</v>
      </c>
      <c r="C11639" t="s">
        <v>29414</v>
      </c>
      <c r="D11639" t="s">
        <v>29415</v>
      </c>
      <c r="E11639" t="s">
        <v>18516</v>
      </c>
      <c r="F11639" t="s">
        <v>18516</v>
      </c>
      <c r="G11639" t="s">
        <v>18516</v>
      </c>
      <c r="H11639" t="s">
        <v>18516</v>
      </c>
      <c r="I11639" t="s">
        <v>18516</v>
      </c>
      <c r="J11639" t="s">
        <v>18516</v>
      </c>
      <c r="K11639" t="s">
        <v>29707</v>
      </c>
      <c r="L11639" t="s">
        <v>18516</v>
      </c>
      <c r="M11639" t="s">
        <v>18516</v>
      </c>
    </row>
    <row r="11640" spans="1:13" ht="13.5">
      <c r="A11640" t="s">
        <v>46448</v>
      </c>
      <c r="B11640" t="s">
        <v>46449</v>
      </c>
      <c r="C11640" t="s">
        <v>29414</v>
      </c>
      <c r="D11640" t="s">
        <v>29415</v>
      </c>
      <c r="E11640" s="164">
        <v>465</v>
      </c>
      <c r="F11640" s="164">
        <v>465</v>
      </c>
      <c r="G11640" t="s">
        <v>18516</v>
      </c>
      <c r="H11640" t="s">
        <v>18516</v>
      </c>
      <c r="I11640" s="164">
        <v>147.69</v>
      </c>
      <c r="J11640" s="164">
        <v>612.69</v>
      </c>
      <c r="K11640">
        <v>44</v>
      </c>
      <c r="L11640" t="s">
        <v>18516</v>
      </c>
      <c r="M11640" t="s">
        <v>18516</v>
      </c>
    </row>
    <row r="11641" spans="1:13" ht="13.5">
      <c r="A11641" t="s">
        <v>46450</v>
      </c>
      <c r="B11641" t="s">
        <v>46451</v>
      </c>
      <c r="C11641" t="s">
        <v>29414</v>
      </c>
      <c r="D11641" t="s">
        <v>29415</v>
      </c>
      <c r="E11641" t="s">
        <v>18516</v>
      </c>
      <c r="F11641" t="s">
        <v>18516</v>
      </c>
      <c r="G11641" t="s">
        <v>18516</v>
      </c>
      <c r="H11641" t="s">
        <v>18516</v>
      </c>
      <c r="I11641" t="s">
        <v>18516</v>
      </c>
      <c r="J11641" t="s">
        <v>18516</v>
      </c>
      <c r="K11641" t="s">
        <v>29707</v>
      </c>
      <c r="L11641" t="s">
        <v>18516</v>
      </c>
      <c r="M11641" t="s">
        <v>18516</v>
      </c>
    </row>
    <row r="11642" spans="1:13" ht="13.5">
      <c r="A11642" t="s">
        <v>3309</v>
      </c>
      <c r="B11642" t="s">
        <v>46452</v>
      </c>
      <c r="C11642" t="s">
        <v>29414</v>
      </c>
      <c r="D11642" t="s">
        <v>29415</v>
      </c>
      <c r="E11642" s="164">
        <v>313</v>
      </c>
      <c r="F11642" s="164">
        <v>245</v>
      </c>
      <c r="G11642" s="165">
        <v>0.78</v>
      </c>
      <c r="H11642" t="s">
        <v>18516</v>
      </c>
      <c r="I11642" s="164">
        <v>95.39</v>
      </c>
      <c r="J11642" s="164">
        <v>340.39</v>
      </c>
      <c r="K11642">
        <v>114</v>
      </c>
      <c r="L11642" t="s">
        <v>18516</v>
      </c>
      <c r="M11642" t="s">
        <v>18516</v>
      </c>
    </row>
    <row r="11643" spans="1:13" ht="13.5">
      <c r="A11643" t="s">
        <v>2831</v>
      </c>
      <c r="B11643" t="s">
        <v>46453</v>
      </c>
      <c r="C11643" t="s">
        <v>29414</v>
      </c>
      <c r="D11643" t="s">
        <v>29415</v>
      </c>
      <c r="E11643" t="s">
        <v>18516</v>
      </c>
      <c r="F11643" t="s">
        <v>18516</v>
      </c>
      <c r="G11643" t="s">
        <v>18516</v>
      </c>
      <c r="H11643" t="s">
        <v>18516</v>
      </c>
      <c r="I11643" t="s">
        <v>18516</v>
      </c>
      <c r="J11643" t="s">
        <v>18516</v>
      </c>
      <c r="K11643" t="s">
        <v>29707</v>
      </c>
      <c r="L11643" t="s">
        <v>18516</v>
      </c>
      <c r="M11643" t="s">
        <v>18516</v>
      </c>
    </row>
    <row r="11644" spans="1:13" ht="13.5">
      <c r="A11644" t="s">
        <v>46454</v>
      </c>
      <c r="B11644" t="s">
        <v>46455</v>
      </c>
      <c r="C11644" t="s">
        <v>29414</v>
      </c>
      <c r="D11644" t="s">
        <v>29415</v>
      </c>
      <c r="E11644" s="164">
        <v>258</v>
      </c>
      <c r="F11644" s="164">
        <v>258</v>
      </c>
      <c r="G11644" t="s">
        <v>18516</v>
      </c>
      <c r="H11644" t="s">
        <v>18516</v>
      </c>
      <c r="I11644" s="164">
        <v>91.38</v>
      </c>
      <c r="J11644" s="164">
        <v>349.38</v>
      </c>
      <c r="K11644">
        <v>2</v>
      </c>
      <c r="L11644" t="s">
        <v>18516</v>
      </c>
      <c r="M11644" t="s">
        <v>18516</v>
      </c>
    </row>
    <row r="11645" spans="1:13" ht="13.5">
      <c r="A11645" t="s">
        <v>46456</v>
      </c>
      <c r="B11645" t="s">
        <v>46457</v>
      </c>
      <c r="C11645" t="s">
        <v>29414</v>
      </c>
      <c r="D11645" t="s">
        <v>29415</v>
      </c>
      <c r="E11645" s="164">
        <v>187</v>
      </c>
      <c r="F11645" s="164">
        <v>187</v>
      </c>
      <c r="G11645" t="s">
        <v>18516</v>
      </c>
      <c r="H11645" t="s">
        <v>18516</v>
      </c>
      <c r="I11645" s="164">
        <v>52.31</v>
      </c>
      <c r="J11645" s="164">
        <v>239.31</v>
      </c>
      <c r="K11645">
        <v>139</v>
      </c>
      <c r="L11645" t="s">
        <v>18516</v>
      </c>
      <c r="M11645" t="s">
        <v>18516</v>
      </c>
    </row>
    <row r="11646" spans="1:13" ht="13.5">
      <c r="A11646" t="s">
        <v>46458</v>
      </c>
      <c r="B11646" t="s">
        <v>46459</v>
      </c>
      <c r="C11646" t="s">
        <v>29414</v>
      </c>
      <c r="D11646" t="s">
        <v>29415</v>
      </c>
      <c r="E11646" s="164">
        <v>375</v>
      </c>
      <c r="F11646" s="164">
        <v>375</v>
      </c>
      <c r="G11646" t="s">
        <v>18516</v>
      </c>
      <c r="H11646" t="s">
        <v>18516</v>
      </c>
      <c r="I11646" s="164">
        <v>104.59</v>
      </c>
      <c r="J11646" s="164">
        <v>479.59</v>
      </c>
      <c r="K11646">
        <v>0</v>
      </c>
      <c r="L11646" t="s">
        <v>18516</v>
      </c>
      <c r="M11646" t="s">
        <v>18516</v>
      </c>
    </row>
    <row r="11647" spans="1:13" ht="13.5">
      <c r="A11647" t="s">
        <v>46460</v>
      </c>
      <c r="B11647" t="s">
        <v>46461</v>
      </c>
      <c r="C11647" t="s">
        <v>29414</v>
      </c>
      <c r="D11647" t="s">
        <v>29415</v>
      </c>
      <c r="E11647" s="164">
        <v>334</v>
      </c>
      <c r="F11647" s="164">
        <v>334</v>
      </c>
      <c r="G11647" t="s">
        <v>18516</v>
      </c>
      <c r="H11647" t="s">
        <v>18516</v>
      </c>
      <c r="I11647" s="164">
        <v>97.15</v>
      </c>
      <c r="J11647" s="164">
        <v>431.15</v>
      </c>
      <c r="K11647">
        <v>172</v>
      </c>
      <c r="L11647" t="s">
        <v>18516</v>
      </c>
      <c r="M11647" t="s">
        <v>18516</v>
      </c>
    </row>
    <row r="11648" spans="1:13" ht="13.5">
      <c r="A11648" t="s">
        <v>653</v>
      </c>
      <c r="B11648" t="s">
        <v>46462</v>
      </c>
      <c r="C11648" t="s">
        <v>29414</v>
      </c>
      <c r="D11648" t="s">
        <v>29415</v>
      </c>
      <c r="E11648" t="s">
        <v>18516</v>
      </c>
      <c r="F11648" t="s">
        <v>18516</v>
      </c>
      <c r="G11648" t="s">
        <v>18516</v>
      </c>
      <c r="H11648" t="s">
        <v>18516</v>
      </c>
      <c r="I11648" t="s">
        <v>18516</v>
      </c>
      <c r="J11648" t="s">
        <v>18516</v>
      </c>
      <c r="K11648" t="s">
        <v>29707</v>
      </c>
      <c r="L11648" t="s">
        <v>18516</v>
      </c>
      <c r="M11648" t="s">
        <v>18516</v>
      </c>
    </row>
    <row r="11649" spans="1:13" ht="13.5">
      <c r="A11649" t="s">
        <v>656</v>
      </c>
      <c r="B11649" t="s">
        <v>46463</v>
      </c>
      <c r="C11649" t="s">
        <v>29414</v>
      </c>
      <c r="D11649" t="s">
        <v>29415</v>
      </c>
      <c r="E11649" t="s">
        <v>18516</v>
      </c>
      <c r="F11649" t="s">
        <v>18516</v>
      </c>
      <c r="G11649" t="s">
        <v>18516</v>
      </c>
      <c r="H11649" t="s">
        <v>18516</v>
      </c>
      <c r="I11649" t="s">
        <v>18516</v>
      </c>
      <c r="J11649" t="s">
        <v>18516</v>
      </c>
      <c r="K11649" t="s">
        <v>29707</v>
      </c>
      <c r="L11649" t="s">
        <v>18516</v>
      </c>
      <c r="M11649" t="s">
        <v>18516</v>
      </c>
    </row>
    <row r="11650" spans="1:13" ht="13.5">
      <c r="A11650" t="s">
        <v>46464</v>
      </c>
      <c r="B11650" t="s">
        <v>46384</v>
      </c>
      <c r="C11650" t="s">
        <v>29414</v>
      </c>
      <c r="D11650" t="s">
        <v>29415</v>
      </c>
      <c r="E11650" t="s">
        <v>18516</v>
      </c>
      <c r="F11650" t="s">
        <v>18516</v>
      </c>
      <c r="G11650" t="s">
        <v>18516</v>
      </c>
      <c r="H11650" t="s">
        <v>18516</v>
      </c>
      <c r="I11650" t="s">
        <v>18516</v>
      </c>
      <c r="J11650" t="s">
        <v>18516</v>
      </c>
      <c r="K11650" t="s">
        <v>29707</v>
      </c>
      <c r="L11650" t="s">
        <v>18516</v>
      </c>
      <c r="M11650" t="s">
        <v>18516</v>
      </c>
    </row>
    <row r="11651" spans="1:13" ht="13.5">
      <c r="A11651" t="s">
        <v>46465</v>
      </c>
      <c r="B11651" t="s">
        <v>46466</v>
      </c>
      <c r="C11651" t="s">
        <v>29414</v>
      </c>
      <c r="D11651" t="s">
        <v>29415</v>
      </c>
      <c r="E11651" s="164">
        <v>333</v>
      </c>
      <c r="F11651" s="164">
        <v>333</v>
      </c>
      <c r="G11651" t="s">
        <v>18516</v>
      </c>
      <c r="H11651" t="s">
        <v>18516</v>
      </c>
      <c r="I11651" s="164">
        <v>90.58</v>
      </c>
      <c r="J11651" s="164">
        <v>423.58</v>
      </c>
      <c r="K11651">
        <v>238</v>
      </c>
      <c r="L11651" t="s">
        <v>18516</v>
      </c>
      <c r="M11651" t="s">
        <v>18516</v>
      </c>
    </row>
    <row r="11652" spans="1:13" ht="13.5">
      <c r="A11652" t="s">
        <v>2822</v>
      </c>
      <c r="B11652" t="s">
        <v>46467</v>
      </c>
      <c r="C11652" t="s">
        <v>29414</v>
      </c>
      <c r="D11652" t="s">
        <v>29415</v>
      </c>
      <c r="E11652" t="s">
        <v>18516</v>
      </c>
      <c r="F11652" t="s">
        <v>18516</v>
      </c>
      <c r="G11652" t="s">
        <v>18516</v>
      </c>
      <c r="H11652" t="s">
        <v>18516</v>
      </c>
      <c r="I11652" t="s">
        <v>18516</v>
      </c>
      <c r="J11652" t="s">
        <v>18516</v>
      </c>
      <c r="K11652" t="s">
        <v>29707</v>
      </c>
      <c r="L11652" t="s">
        <v>18516</v>
      </c>
      <c r="M11652" t="s">
        <v>18516</v>
      </c>
    </row>
    <row r="11653" spans="1:13" ht="13.5">
      <c r="A11653" t="s">
        <v>3300</v>
      </c>
      <c r="B11653" t="s">
        <v>46468</v>
      </c>
      <c r="C11653" t="s">
        <v>29414</v>
      </c>
      <c r="D11653" t="s">
        <v>29415</v>
      </c>
      <c r="E11653" s="164">
        <v>328</v>
      </c>
      <c r="F11653" s="164">
        <v>265</v>
      </c>
      <c r="G11653" s="165">
        <v>0.8</v>
      </c>
      <c r="H11653" t="s">
        <v>18516</v>
      </c>
      <c r="I11653" s="164">
        <v>99.08</v>
      </c>
      <c r="J11653" s="164">
        <v>364.08</v>
      </c>
      <c r="K11653">
        <v>125</v>
      </c>
      <c r="L11653" t="s">
        <v>18516</v>
      </c>
      <c r="M11653" t="s">
        <v>18516</v>
      </c>
    </row>
    <row r="11654" spans="1:13" ht="13.5">
      <c r="A11654" t="s">
        <v>46469</v>
      </c>
      <c r="B11654" t="s">
        <v>46470</v>
      </c>
      <c r="C11654" t="s">
        <v>29414</v>
      </c>
      <c r="D11654" t="s">
        <v>29415</v>
      </c>
      <c r="E11654" t="s">
        <v>18516</v>
      </c>
      <c r="F11654" t="s">
        <v>18516</v>
      </c>
      <c r="G11654" t="s">
        <v>18516</v>
      </c>
      <c r="H11654" t="s">
        <v>18516</v>
      </c>
      <c r="I11654" t="s">
        <v>18516</v>
      </c>
      <c r="J11654" t="s">
        <v>18516</v>
      </c>
      <c r="K11654" t="s">
        <v>29707</v>
      </c>
      <c r="L11654" t="s">
        <v>18516</v>
      </c>
      <c r="M11654" t="s">
        <v>18516</v>
      </c>
    </row>
    <row r="11655" spans="1:13" ht="13.5">
      <c r="A11655" t="s">
        <v>2547</v>
      </c>
      <c r="B11655" t="s">
        <v>46471</v>
      </c>
      <c r="C11655" t="s">
        <v>29414</v>
      </c>
      <c r="D11655" t="s">
        <v>29415</v>
      </c>
      <c r="E11655" t="s">
        <v>18516</v>
      </c>
      <c r="F11655" t="s">
        <v>18516</v>
      </c>
      <c r="G11655" t="s">
        <v>18516</v>
      </c>
      <c r="H11655" t="s">
        <v>18516</v>
      </c>
      <c r="I11655" t="s">
        <v>18516</v>
      </c>
      <c r="J11655" t="s">
        <v>18516</v>
      </c>
      <c r="K11655" t="s">
        <v>29707</v>
      </c>
      <c r="L11655" t="s">
        <v>18516</v>
      </c>
      <c r="M11655" t="s">
        <v>18516</v>
      </c>
    </row>
    <row r="11656" spans="1:13" ht="13.5">
      <c r="A11656" t="s">
        <v>905</v>
      </c>
      <c r="B11656" t="s">
        <v>46472</v>
      </c>
      <c r="C11656" t="s">
        <v>29414</v>
      </c>
      <c r="D11656" t="s">
        <v>29415</v>
      </c>
      <c r="E11656" t="s">
        <v>18516</v>
      </c>
      <c r="F11656" t="s">
        <v>18516</v>
      </c>
      <c r="G11656" t="s">
        <v>18516</v>
      </c>
      <c r="H11656" t="s">
        <v>18516</v>
      </c>
      <c r="I11656" t="s">
        <v>18516</v>
      </c>
      <c r="J11656" t="s">
        <v>18516</v>
      </c>
      <c r="K11656" t="s">
        <v>29707</v>
      </c>
      <c r="L11656" t="s">
        <v>18516</v>
      </c>
      <c r="M11656" t="s">
        <v>18516</v>
      </c>
    </row>
    <row r="11657" spans="1:13" ht="13.5">
      <c r="A11657" t="s">
        <v>46473</v>
      </c>
      <c r="B11657" t="s">
        <v>46474</v>
      </c>
      <c r="C11657" t="s">
        <v>29414</v>
      </c>
      <c r="D11657" t="s">
        <v>29415</v>
      </c>
      <c r="E11657" s="164">
        <v>218</v>
      </c>
      <c r="F11657" s="164">
        <v>218</v>
      </c>
      <c r="G11657" t="s">
        <v>18516</v>
      </c>
      <c r="H11657" t="s">
        <v>18516</v>
      </c>
      <c r="I11657" s="164">
        <v>81.55</v>
      </c>
      <c r="J11657" s="164">
        <v>299.55</v>
      </c>
      <c r="K11657">
        <v>23</v>
      </c>
      <c r="L11657" t="s">
        <v>29439</v>
      </c>
      <c r="M11657" t="s">
        <v>30529</v>
      </c>
    </row>
    <row r="11658" spans="1:13" ht="13.5">
      <c r="A11658" t="s">
        <v>3315</v>
      </c>
      <c r="B11658" t="s">
        <v>46475</v>
      </c>
      <c r="C11658" t="s">
        <v>29414</v>
      </c>
      <c r="D11658" t="s">
        <v>29415</v>
      </c>
      <c r="E11658" t="s">
        <v>18516</v>
      </c>
      <c r="F11658" t="s">
        <v>18516</v>
      </c>
      <c r="G11658" t="s">
        <v>18516</v>
      </c>
      <c r="H11658" t="s">
        <v>18516</v>
      </c>
      <c r="I11658" t="s">
        <v>18516</v>
      </c>
      <c r="J11658" t="s">
        <v>18516</v>
      </c>
      <c r="K11658" t="s">
        <v>29707</v>
      </c>
      <c r="L11658" t="s">
        <v>18516</v>
      </c>
      <c r="M11658" t="s">
        <v>18516</v>
      </c>
    </row>
    <row r="11659" spans="1:13" ht="13.5">
      <c r="A11659" t="s">
        <v>3686</v>
      </c>
      <c r="B11659" t="s">
        <v>46476</v>
      </c>
      <c r="C11659" t="s">
        <v>29414</v>
      </c>
      <c r="D11659" t="s">
        <v>29415</v>
      </c>
      <c r="E11659" s="164">
        <v>216</v>
      </c>
      <c r="F11659" s="164">
        <v>160</v>
      </c>
      <c r="G11659" s="165">
        <v>0.74</v>
      </c>
      <c r="H11659" t="s">
        <v>18516</v>
      </c>
      <c r="I11659" s="164">
        <v>46.11</v>
      </c>
      <c r="J11659" s="164">
        <v>206.11</v>
      </c>
      <c r="K11659">
        <v>119</v>
      </c>
      <c r="L11659" t="s">
        <v>18516</v>
      </c>
      <c r="M11659" t="s">
        <v>18516</v>
      </c>
    </row>
    <row r="11660" spans="1:13" ht="13.5">
      <c r="A11660" t="s">
        <v>3683</v>
      </c>
      <c r="B11660" t="s">
        <v>46477</v>
      </c>
      <c r="C11660" t="s">
        <v>29414</v>
      </c>
      <c r="D11660" t="s">
        <v>29415</v>
      </c>
      <c r="E11660" s="164">
        <v>216</v>
      </c>
      <c r="F11660" s="164">
        <v>160</v>
      </c>
      <c r="G11660" s="165">
        <v>0.74</v>
      </c>
      <c r="H11660" t="s">
        <v>18516</v>
      </c>
      <c r="I11660" s="164">
        <v>46.11</v>
      </c>
      <c r="J11660" s="164">
        <v>206.11</v>
      </c>
      <c r="K11660">
        <v>122</v>
      </c>
      <c r="L11660" t="s">
        <v>18516</v>
      </c>
      <c r="M11660" t="s">
        <v>18516</v>
      </c>
    </row>
    <row r="11661" spans="1:13" ht="13.5">
      <c r="A11661" t="s">
        <v>46478</v>
      </c>
      <c r="B11661" t="s">
        <v>46479</v>
      </c>
      <c r="C11661" t="s">
        <v>29414</v>
      </c>
      <c r="D11661" t="s">
        <v>29415</v>
      </c>
      <c r="E11661" s="164">
        <v>217</v>
      </c>
      <c r="F11661" s="164">
        <v>217</v>
      </c>
      <c r="G11661" t="s">
        <v>18516</v>
      </c>
      <c r="H11661" t="s">
        <v>18516</v>
      </c>
      <c r="I11661" s="164">
        <v>54.49</v>
      </c>
      <c r="J11661" s="164">
        <v>271.49</v>
      </c>
      <c r="K11661">
        <v>78</v>
      </c>
      <c r="L11661" t="s">
        <v>18516</v>
      </c>
      <c r="M11661" t="s">
        <v>18516</v>
      </c>
    </row>
    <row r="11662" spans="1:13" ht="13.5">
      <c r="A11662" t="s">
        <v>46480</v>
      </c>
      <c r="B11662" t="s">
        <v>46481</v>
      </c>
      <c r="C11662" t="s">
        <v>29414</v>
      </c>
      <c r="D11662" t="s">
        <v>29415</v>
      </c>
      <c r="E11662" t="s">
        <v>18516</v>
      </c>
      <c r="F11662" t="s">
        <v>18516</v>
      </c>
      <c r="G11662" t="s">
        <v>18516</v>
      </c>
      <c r="H11662" t="s">
        <v>18516</v>
      </c>
      <c r="I11662" t="s">
        <v>18516</v>
      </c>
      <c r="J11662" t="s">
        <v>18516</v>
      </c>
      <c r="K11662" t="s">
        <v>29707</v>
      </c>
      <c r="L11662" t="s">
        <v>18516</v>
      </c>
      <c r="M11662" t="s">
        <v>18516</v>
      </c>
    </row>
    <row r="11663" spans="1:13" ht="13.5">
      <c r="A11663" t="s">
        <v>46482</v>
      </c>
      <c r="B11663" t="s">
        <v>46483</v>
      </c>
      <c r="C11663" t="s">
        <v>29414</v>
      </c>
      <c r="D11663" t="s">
        <v>29415</v>
      </c>
      <c r="E11663" t="s">
        <v>18516</v>
      </c>
      <c r="F11663" t="s">
        <v>18516</v>
      </c>
      <c r="G11663" t="s">
        <v>18516</v>
      </c>
      <c r="H11663" t="s">
        <v>18516</v>
      </c>
      <c r="I11663" t="s">
        <v>18516</v>
      </c>
      <c r="J11663" t="s">
        <v>18516</v>
      </c>
      <c r="K11663" t="s">
        <v>29707</v>
      </c>
      <c r="L11663" t="s">
        <v>18516</v>
      </c>
      <c r="M11663" t="s">
        <v>18516</v>
      </c>
    </row>
    <row r="11664" spans="1:13" ht="13.5">
      <c r="A11664" t="s">
        <v>2306</v>
      </c>
      <c r="B11664" t="s">
        <v>46484</v>
      </c>
      <c r="C11664" t="s">
        <v>29414</v>
      </c>
      <c r="D11664" t="s">
        <v>29415</v>
      </c>
      <c r="E11664" s="164">
        <v>460</v>
      </c>
      <c r="F11664" s="164">
        <v>350</v>
      </c>
      <c r="G11664" s="165">
        <v>0.76</v>
      </c>
      <c r="H11664" t="s">
        <v>18516</v>
      </c>
      <c r="I11664" s="164">
        <v>144.17</v>
      </c>
      <c r="J11664" s="164">
        <v>494.17</v>
      </c>
      <c r="K11664">
        <v>255</v>
      </c>
      <c r="L11664" t="s">
        <v>18516</v>
      </c>
      <c r="M11664" t="s">
        <v>18516</v>
      </c>
    </row>
    <row r="11665" spans="1:13" ht="13.5">
      <c r="A11665" t="s">
        <v>46485</v>
      </c>
      <c r="B11665" t="s">
        <v>46486</v>
      </c>
      <c r="C11665" t="s">
        <v>29414</v>
      </c>
      <c r="D11665" t="s">
        <v>29415</v>
      </c>
      <c r="E11665" t="s">
        <v>18516</v>
      </c>
      <c r="F11665" t="s">
        <v>18516</v>
      </c>
      <c r="G11665" t="s">
        <v>18516</v>
      </c>
      <c r="H11665" t="s">
        <v>18516</v>
      </c>
      <c r="I11665" t="s">
        <v>18516</v>
      </c>
      <c r="J11665" t="s">
        <v>18516</v>
      </c>
      <c r="K11665" t="s">
        <v>29707</v>
      </c>
      <c r="L11665" t="s">
        <v>18516</v>
      </c>
      <c r="M11665" t="s">
        <v>18516</v>
      </c>
    </row>
    <row r="11666" spans="1:13" ht="13.5">
      <c r="A11666" t="s">
        <v>46487</v>
      </c>
      <c r="B11666" t="s">
        <v>46488</v>
      </c>
      <c r="C11666" t="s">
        <v>29414</v>
      </c>
      <c r="D11666" t="s">
        <v>29415</v>
      </c>
      <c r="E11666" s="164">
        <v>398.99</v>
      </c>
      <c r="F11666" s="164">
        <v>299</v>
      </c>
      <c r="G11666" s="165">
        <v>0.74</v>
      </c>
      <c r="H11666" t="s">
        <v>18516</v>
      </c>
      <c r="I11666" s="164">
        <v>107.28</v>
      </c>
      <c r="J11666" s="164">
        <v>406.28</v>
      </c>
      <c r="K11666">
        <v>74</v>
      </c>
      <c r="L11666" t="s">
        <v>18516</v>
      </c>
      <c r="M11666" t="s">
        <v>18516</v>
      </c>
    </row>
    <row r="11667" spans="1:13" ht="13.5">
      <c r="A11667" t="s">
        <v>3215</v>
      </c>
      <c r="B11667" t="s">
        <v>46489</v>
      </c>
      <c r="C11667" t="s">
        <v>29414</v>
      </c>
      <c r="D11667" t="s">
        <v>29415</v>
      </c>
      <c r="E11667" s="164">
        <v>310</v>
      </c>
      <c r="F11667" s="164">
        <v>310</v>
      </c>
      <c r="G11667" t="s">
        <v>18516</v>
      </c>
      <c r="H11667" t="s">
        <v>18516</v>
      </c>
      <c r="I11667" s="164">
        <v>95</v>
      </c>
      <c r="J11667" s="164">
        <v>405</v>
      </c>
      <c r="K11667">
        <v>0</v>
      </c>
      <c r="L11667" t="s">
        <v>29465</v>
      </c>
      <c r="M11667" t="s">
        <v>29711</v>
      </c>
    </row>
    <row r="11668" spans="1:13" ht="13.5">
      <c r="A11668" t="s">
        <v>46490</v>
      </c>
      <c r="B11668" t="s">
        <v>46491</v>
      </c>
      <c r="C11668" t="s">
        <v>29414</v>
      </c>
      <c r="D11668" t="s">
        <v>29415</v>
      </c>
      <c r="E11668" s="164">
        <v>289</v>
      </c>
      <c r="F11668" s="164">
        <v>289</v>
      </c>
      <c r="G11668" t="s">
        <v>18516</v>
      </c>
      <c r="H11668" t="s">
        <v>18516</v>
      </c>
      <c r="I11668" s="164">
        <v>111.06</v>
      </c>
      <c r="J11668" s="164">
        <v>400.06</v>
      </c>
      <c r="K11668">
        <v>216</v>
      </c>
      <c r="L11668" t="s">
        <v>18516</v>
      </c>
      <c r="M11668" t="s">
        <v>18516</v>
      </c>
    </row>
    <row r="11669" spans="1:13" ht="13.5">
      <c r="A11669" t="s">
        <v>2291</v>
      </c>
      <c r="B11669" t="s">
        <v>46492</v>
      </c>
      <c r="C11669" t="s">
        <v>29414</v>
      </c>
      <c r="D11669" t="s">
        <v>29415</v>
      </c>
      <c r="E11669" t="s">
        <v>18516</v>
      </c>
      <c r="F11669" t="s">
        <v>18516</v>
      </c>
      <c r="G11669" t="s">
        <v>18516</v>
      </c>
      <c r="H11669" t="s">
        <v>18516</v>
      </c>
      <c r="I11669" t="s">
        <v>18516</v>
      </c>
      <c r="J11669" t="s">
        <v>18516</v>
      </c>
      <c r="K11669" t="s">
        <v>29707</v>
      </c>
      <c r="L11669" t="s">
        <v>18516</v>
      </c>
      <c r="M11669" t="s">
        <v>18516</v>
      </c>
    </row>
    <row r="11670" spans="1:13" ht="13.5">
      <c r="A11670" t="s">
        <v>46493</v>
      </c>
      <c r="B11670" t="s">
        <v>46494</v>
      </c>
      <c r="C11670" t="s">
        <v>29414</v>
      </c>
      <c r="D11670" t="s">
        <v>29415</v>
      </c>
      <c r="E11670" t="s">
        <v>18516</v>
      </c>
      <c r="F11670" t="s">
        <v>18516</v>
      </c>
      <c r="G11670" t="s">
        <v>18516</v>
      </c>
      <c r="H11670" t="s">
        <v>18516</v>
      </c>
      <c r="I11670" t="s">
        <v>18516</v>
      </c>
      <c r="J11670" t="s">
        <v>18516</v>
      </c>
      <c r="K11670" t="s">
        <v>29707</v>
      </c>
      <c r="L11670" t="s">
        <v>18516</v>
      </c>
      <c r="M11670" t="s">
        <v>18516</v>
      </c>
    </row>
    <row r="11671" spans="1:13" ht="13.5">
      <c r="A11671" t="s">
        <v>46495</v>
      </c>
      <c r="B11671" t="s">
        <v>44731</v>
      </c>
      <c r="C11671" t="s">
        <v>29414</v>
      </c>
      <c r="D11671" t="s">
        <v>29415</v>
      </c>
      <c r="E11671" t="s">
        <v>18516</v>
      </c>
      <c r="F11671" t="s">
        <v>18516</v>
      </c>
      <c r="G11671" t="s">
        <v>18516</v>
      </c>
      <c r="H11671" t="s">
        <v>18516</v>
      </c>
      <c r="I11671" t="s">
        <v>18516</v>
      </c>
      <c r="J11671" t="s">
        <v>18516</v>
      </c>
      <c r="K11671" t="s">
        <v>29707</v>
      </c>
      <c r="L11671" t="s">
        <v>18516</v>
      </c>
      <c r="M11671" t="s">
        <v>18516</v>
      </c>
    </row>
    <row r="11672" spans="1:13" ht="13.5">
      <c r="A11672" t="s">
        <v>3037</v>
      </c>
      <c r="B11672" t="s">
        <v>44263</v>
      </c>
      <c r="C11672" t="s">
        <v>29414</v>
      </c>
      <c r="D11672" t="s">
        <v>29415</v>
      </c>
      <c r="E11672" t="s">
        <v>18516</v>
      </c>
      <c r="F11672" t="s">
        <v>18516</v>
      </c>
      <c r="G11672" t="s">
        <v>18516</v>
      </c>
      <c r="H11672" t="s">
        <v>18516</v>
      </c>
      <c r="I11672" t="s">
        <v>18516</v>
      </c>
      <c r="J11672" t="s">
        <v>18516</v>
      </c>
      <c r="K11672" t="s">
        <v>29707</v>
      </c>
      <c r="L11672" t="s">
        <v>18516</v>
      </c>
      <c r="M11672" t="s">
        <v>18516</v>
      </c>
    </row>
    <row r="11673" spans="1:13" ht="13.5">
      <c r="A11673" t="s">
        <v>46496</v>
      </c>
      <c r="B11673" t="s">
        <v>46497</v>
      </c>
      <c r="C11673" t="s">
        <v>29414</v>
      </c>
      <c r="D11673" t="s">
        <v>29415</v>
      </c>
      <c r="E11673" t="s">
        <v>18516</v>
      </c>
      <c r="F11673" t="s">
        <v>18516</v>
      </c>
      <c r="G11673" t="s">
        <v>18516</v>
      </c>
      <c r="H11673" t="s">
        <v>18516</v>
      </c>
      <c r="I11673" t="s">
        <v>18516</v>
      </c>
      <c r="J11673" t="s">
        <v>18516</v>
      </c>
      <c r="K11673" t="s">
        <v>29707</v>
      </c>
      <c r="L11673" t="s">
        <v>18516</v>
      </c>
      <c r="M11673" t="s">
        <v>18516</v>
      </c>
    </row>
    <row r="11674" spans="1:13" ht="13.5">
      <c r="A11674" t="s">
        <v>46498</v>
      </c>
      <c r="B11674" t="s">
        <v>46499</v>
      </c>
      <c r="C11674" t="s">
        <v>29414</v>
      </c>
      <c r="D11674" t="s">
        <v>29415</v>
      </c>
      <c r="E11674" t="s">
        <v>18516</v>
      </c>
      <c r="F11674" t="s">
        <v>18516</v>
      </c>
      <c r="G11674" t="s">
        <v>18516</v>
      </c>
      <c r="H11674" t="s">
        <v>18516</v>
      </c>
      <c r="I11674" t="s">
        <v>18516</v>
      </c>
      <c r="J11674" t="s">
        <v>18516</v>
      </c>
      <c r="K11674" t="s">
        <v>29707</v>
      </c>
      <c r="L11674" t="s">
        <v>18516</v>
      </c>
      <c r="M11674" t="s">
        <v>18516</v>
      </c>
    </row>
    <row r="11675" spans="1:13" ht="13.5">
      <c r="A11675" t="s">
        <v>46500</v>
      </c>
      <c r="B11675" t="s">
        <v>46501</v>
      </c>
      <c r="C11675" t="s">
        <v>29414</v>
      </c>
      <c r="D11675" t="s">
        <v>29415</v>
      </c>
      <c r="E11675" s="164">
        <v>228</v>
      </c>
      <c r="F11675" s="164">
        <v>228</v>
      </c>
      <c r="G11675" t="s">
        <v>18516</v>
      </c>
      <c r="H11675" t="s">
        <v>18516</v>
      </c>
      <c r="I11675" s="164">
        <v>78.76</v>
      </c>
      <c r="J11675" s="164">
        <v>306.76</v>
      </c>
      <c r="K11675">
        <v>1</v>
      </c>
      <c r="L11675" t="s">
        <v>18516</v>
      </c>
      <c r="M11675" t="s">
        <v>18516</v>
      </c>
    </row>
    <row r="11676" spans="1:13" ht="13.5">
      <c r="A11676" t="s">
        <v>46502</v>
      </c>
      <c r="B11676" t="s">
        <v>46503</v>
      </c>
      <c r="C11676" t="s">
        <v>29414</v>
      </c>
      <c r="D11676" t="s">
        <v>29415</v>
      </c>
      <c r="E11676" s="164">
        <v>344</v>
      </c>
      <c r="F11676" s="164">
        <v>344</v>
      </c>
      <c r="G11676" t="s">
        <v>18516</v>
      </c>
      <c r="H11676" t="s">
        <v>18516</v>
      </c>
      <c r="I11676" s="164">
        <v>102.38</v>
      </c>
      <c r="J11676" s="164">
        <v>446.38</v>
      </c>
      <c r="K11676">
        <v>79</v>
      </c>
      <c r="L11676" t="s">
        <v>29410</v>
      </c>
      <c r="M11676" t="s">
        <v>29711</v>
      </c>
    </row>
    <row r="11677" spans="1:13" ht="13.5">
      <c r="A11677" t="s">
        <v>46504</v>
      </c>
      <c r="B11677" t="s">
        <v>44741</v>
      </c>
      <c r="C11677" t="s">
        <v>29414</v>
      </c>
      <c r="D11677" t="s">
        <v>29415</v>
      </c>
      <c r="E11677" t="s">
        <v>18516</v>
      </c>
      <c r="F11677" t="s">
        <v>18516</v>
      </c>
      <c r="G11677" t="s">
        <v>18516</v>
      </c>
      <c r="H11677" t="s">
        <v>18516</v>
      </c>
      <c r="I11677" t="s">
        <v>18516</v>
      </c>
      <c r="J11677" t="s">
        <v>18516</v>
      </c>
      <c r="K11677" t="s">
        <v>29707</v>
      </c>
      <c r="L11677" t="s">
        <v>18516</v>
      </c>
      <c r="M11677" t="s">
        <v>18516</v>
      </c>
    </row>
    <row r="11678" spans="1:13" ht="13.5">
      <c r="A11678" t="s">
        <v>46505</v>
      </c>
      <c r="B11678" t="s">
        <v>46506</v>
      </c>
      <c r="C11678" t="s">
        <v>29414</v>
      </c>
      <c r="D11678" t="s">
        <v>29415</v>
      </c>
      <c r="E11678" s="164">
        <v>375</v>
      </c>
      <c r="F11678" s="164">
        <v>375</v>
      </c>
      <c r="G11678" t="s">
        <v>18516</v>
      </c>
      <c r="H11678" t="s">
        <v>18516</v>
      </c>
      <c r="I11678" s="164">
        <v>104.59</v>
      </c>
      <c r="J11678" s="164">
        <v>479.59</v>
      </c>
      <c r="K11678">
        <v>22</v>
      </c>
      <c r="L11678" t="s">
        <v>18516</v>
      </c>
      <c r="M11678" t="s">
        <v>18516</v>
      </c>
    </row>
    <row r="11679" spans="1:13" ht="13.5">
      <c r="A11679" t="s">
        <v>46507</v>
      </c>
      <c r="B11679" t="s">
        <v>46508</v>
      </c>
      <c r="C11679" t="s">
        <v>29414</v>
      </c>
      <c r="D11679" t="s">
        <v>29415</v>
      </c>
      <c r="E11679" s="164">
        <v>410</v>
      </c>
      <c r="F11679" s="164">
        <v>410</v>
      </c>
      <c r="G11679" t="s">
        <v>18516</v>
      </c>
      <c r="H11679" t="s">
        <v>18516</v>
      </c>
      <c r="I11679" s="164">
        <v>108.3</v>
      </c>
      <c r="J11679" s="164">
        <v>518.3</v>
      </c>
      <c r="K11679">
        <v>133</v>
      </c>
      <c r="L11679" t="s">
        <v>18516</v>
      </c>
      <c r="M11679" t="s">
        <v>18516</v>
      </c>
    </row>
    <row r="11680" spans="1:13" ht="13.5">
      <c r="A11680" t="s">
        <v>46509</v>
      </c>
      <c r="B11680" t="s">
        <v>46510</v>
      </c>
      <c r="C11680" t="s">
        <v>29414</v>
      </c>
      <c r="D11680" t="s">
        <v>29415</v>
      </c>
      <c r="E11680" s="164">
        <v>132</v>
      </c>
      <c r="F11680" s="164">
        <v>80</v>
      </c>
      <c r="G11680" s="165">
        <v>0.6</v>
      </c>
      <c r="H11680" t="s">
        <v>18516</v>
      </c>
      <c r="I11680" s="164">
        <v>34.57</v>
      </c>
      <c r="J11680" s="164">
        <v>114.57</v>
      </c>
      <c r="K11680">
        <v>147</v>
      </c>
      <c r="L11680" t="s">
        <v>18516</v>
      </c>
      <c r="M11680" t="s">
        <v>18516</v>
      </c>
    </row>
    <row r="11681" spans="1:13" ht="13.5">
      <c r="A11681" t="s">
        <v>46511</v>
      </c>
      <c r="B11681" t="s">
        <v>46512</v>
      </c>
      <c r="C11681" t="s">
        <v>29414</v>
      </c>
      <c r="D11681" t="s">
        <v>29415</v>
      </c>
      <c r="E11681" t="s">
        <v>18516</v>
      </c>
      <c r="F11681" t="s">
        <v>18516</v>
      </c>
      <c r="G11681" t="s">
        <v>18516</v>
      </c>
      <c r="H11681" t="s">
        <v>18516</v>
      </c>
      <c r="I11681" t="s">
        <v>18516</v>
      </c>
      <c r="J11681" t="s">
        <v>18516</v>
      </c>
      <c r="K11681" t="s">
        <v>29707</v>
      </c>
      <c r="L11681" t="s">
        <v>18516</v>
      </c>
      <c r="M11681" t="s">
        <v>18516</v>
      </c>
    </row>
    <row r="11682" spans="1:13" ht="13.5">
      <c r="A11682" t="s">
        <v>650</v>
      </c>
      <c r="B11682" t="s">
        <v>46513</v>
      </c>
      <c r="C11682" t="s">
        <v>29414</v>
      </c>
      <c r="D11682" t="s">
        <v>29415</v>
      </c>
      <c r="E11682" t="s">
        <v>18516</v>
      </c>
      <c r="F11682" t="s">
        <v>18516</v>
      </c>
      <c r="G11682" t="s">
        <v>18516</v>
      </c>
      <c r="H11682" t="s">
        <v>18516</v>
      </c>
      <c r="I11682" t="s">
        <v>18516</v>
      </c>
      <c r="J11682" t="s">
        <v>18516</v>
      </c>
      <c r="K11682" t="s">
        <v>29707</v>
      </c>
      <c r="L11682" t="s">
        <v>18516</v>
      </c>
      <c r="M11682" t="s">
        <v>18516</v>
      </c>
    </row>
    <row r="11683" spans="1:13" ht="13.5">
      <c r="A11683" t="s">
        <v>4581</v>
      </c>
      <c r="B11683" t="s">
        <v>46514</v>
      </c>
      <c r="C11683" t="s">
        <v>29414</v>
      </c>
      <c r="D11683" t="s">
        <v>29415</v>
      </c>
      <c r="E11683" t="s">
        <v>18516</v>
      </c>
      <c r="F11683" t="s">
        <v>18516</v>
      </c>
      <c r="G11683" t="s">
        <v>18516</v>
      </c>
      <c r="H11683" t="s">
        <v>18516</v>
      </c>
      <c r="I11683" t="s">
        <v>18516</v>
      </c>
      <c r="J11683" t="s">
        <v>18516</v>
      </c>
      <c r="K11683" t="s">
        <v>29707</v>
      </c>
      <c r="L11683" t="s">
        <v>18516</v>
      </c>
      <c r="M11683" t="s">
        <v>18516</v>
      </c>
    </row>
    <row r="11684" spans="1:13" ht="13.5">
      <c r="A11684" t="s">
        <v>1729</v>
      </c>
      <c r="B11684" t="s">
        <v>46515</v>
      </c>
      <c r="C11684" t="s">
        <v>29414</v>
      </c>
      <c r="D11684" t="s">
        <v>29415</v>
      </c>
      <c r="E11684" t="s">
        <v>18516</v>
      </c>
      <c r="F11684" t="s">
        <v>18516</v>
      </c>
      <c r="G11684" t="s">
        <v>18516</v>
      </c>
      <c r="H11684" t="s">
        <v>18516</v>
      </c>
      <c r="I11684" t="s">
        <v>18516</v>
      </c>
      <c r="J11684" t="s">
        <v>18516</v>
      </c>
      <c r="K11684" t="s">
        <v>29707</v>
      </c>
      <c r="L11684" t="s">
        <v>18516</v>
      </c>
      <c r="M11684" t="s">
        <v>18516</v>
      </c>
    </row>
    <row r="11685" spans="1:13" ht="13.5">
      <c r="A11685" t="s">
        <v>2837</v>
      </c>
      <c r="B11685" t="s">
        <v>46516</v>
      </c>
      <c r="C11685" t="s">
        <v>29414</v>
      </c>
      <c r="D11685" t="s">
        <v>29415</v>
      </c>
      <c r="E11685" t="s">
        <v>18516</v>
      </c>
      <c r="F11685" t="s">
        <v>18516</v>
      </c>
      <c r="G11685" t="s">
        <v>18516</v>
      </c>
      <c r="H11685" t="s">
        <v>18516</v>
      </c>
      <c r="I11685" t="s">
        <v>18516</v>
      </c>
      <c r="J11685" t="s">
        <v>18516</v>
      </c>
      <c r="K11685" t="s">
        <v>29707</v>
      </c>
      <c r="L11685" t="s">
        <v>18516</v>
      </c>
      <c r="M11685" t="s">
        <v>18516</v>
      </c>
    </row>
    <row r="11686" spans="1:13" ht="13.5">
      <c r="A11686" t="s">
        <v>953</v>
      </c>
      <c r="B11686" t="s">
        <v>46517</v>
      </c>
      <c r="C11686" t="s">
        <v>29414</v>
      </c>
      <c r="D11686" t="s">
        <v>29415</v>
      </c>
      <c r="E11686" t="s">
        <v>18516</v>
      </c>
      <c r="F11686" t="s">
        <v>18516</v>
      </c>
      <c r="G11686" t="s">
        <v>18516</v>
      </c>
      <c r="H11686" t="s">
        <v>18516</v>
      </c>
      <c r="I11686" t="s">
        <v>18516</v>
      </c>
      <c r="J11686" t="s">
        <v>18516</v>
      </c>
      <c r="K11686" t="s">
        <v>29707</v>
      </c>
      <c r="L11686" t="s">
        <v>18516</v>
      </c>
      <c r="M11686" t="s">
        <v>18516</v>
      </c>
    </row>
    <row r="11687" spans="1:13" ht="13.5">
      <c r="A11687" t="s">
        <v>1345</v>
      </c>
      <c r="B11687" t="s">
        <v>46518</v>
      </c>
      <c r="C11687" t="s">
        <v>29414</v>
      </c>
      <c r="D11687" t="s">
        <v>29415</v>
      </c>
      <c r="E11687" s="164">
        <v>305</v>
      </c>
      <c r="F11687" s="164">
        <v>305</v>
      </c>
      <c r="G11687" t="s">
        <v>18516</v>
      </c>
      <c r="H11687" t="s">
        <v>18516</v>
      </c>
      <c r="I11687" s="164">
        <v>107.03</v>
      </c>
      <c r="J11687" s="164">
        <v>412.03</v>
      </c>
      <c r="K11687">
        <v>0</v>
      </c>
      <c r="L11687" t="s">
        <v>18516</v>
      </c>
      <c r="M11687" t="s">
        <v>18516</v>
      </c>
    </row>
    <row r="11688" spans="1:13" ht="13.5">
      <c r="A11688" t="s">
        <v>2553</v>
      </c>
      <c r="B11688" t="s">
        <v>46519</v>
      </c>
      <c r="C11688" t="s">
        <v>29414</v>
      </c>
      <c r="D11688" t="s">
        <v>29415</v>
      </c>
      <c r="E11688" t="s">
        <v>18516</v>
      </c>
      <c r="F11688" t="s">
        <v>18516</v>
      </c>
      <c r="G11688" t="s">
        <v>18516</v>
      </c>
      <c r="H11688" t="s">
        <v>18516</v>
      </c>
      <c r="I11688" t="s">
        <v>18516</v>
      </c>
      <c r="J11688" t="s">
        <v>18516</v>
      </c>
      <c r="K11688" t="s">
        <v>29707</v>
      </c>
      <c r="L11688" t="s">
        <v>18516</v>
      </c>
      <c r="M11688" t="s">
        <v>18516</v>
      </c>
    </row>
    <row r="11689" spans="1:13" ht="13.5">
      <c r="A11689" t="s">
        <v>3589</v>
      </c>
      <c r="B11689" t="s">
        <v>46520</v>
      </c>
      <c r="C11689" t="s">
        <v>29414</v>
      </c>
      <c r="D11689" t="s">
        <v>29415</v>
      </c>
      <c r="E11689" s="164">
        <v>289</v>
      </c>
      <c r="F11689" s="164">
        <v>249</v>
      </c>
      <c r="G11689" s="165">
        <v>0.86</v>
      </c>
      <c r="H11689" t="s">
        <v>18516</v>
      </c>
      <c r="I11689" s="164">
        <v>98.87</v>
      </c>
      <c r="J11689" s="164">
        <v>347.87</v>
      </c>
      <c r="K11689">
        <v>30</v>
      </c>
      <c r="L11689" t="s">
        <v>29410</v>
      </c>
      <c r="M11689" t="s">
        <v>31561</v>
      </c>
    </row>
    <row r="11690" spans="1:13" ht="13.5">
      <c r="A11690" t="s">
        <v>5753</v>
      </c>
      <c r="B11690" t="s">
        <v>46521</v>
      </c>
      <c r="C11690" t="s">
        <v>29414</v>
      </c>
      <c r="D11690" t="s">
        <v>29415</v>
      </c>
      <c r="E11690" s="164">
        <v>273</v>
      </c>
      <c r="F11690" s="164">
        <v>235</v>
      </c>
      <c r="G11690" s="165">
        <v>0.86</v>
      </c>
      <c r="H11690" t="s">
        <v>18516</v>
      </c>
      <c r="I11690" s="164">
        <v>89.22</v>
      </c>
      <c r="J11690" s="164">
        <v>324.22</v>
      </c>
      <c r="K11690">
        <v>133</v>
      </c>
      <c r="L11690" t="s">
        <v>18516</v>
      </c>
      <c r="M11690" t="s">
        <v>18516</v>
      </c>
    </row>
    <row r="11691" spans="1:13" ht="13.5">
      <c r="A11691" t="s">
        <v>4329</v>
      </c>
      <c r="B11691" t="s">
        <v>46522</v>
      </c>
      <c r="C11691" t="s">
        <v>29414</v>
      </c>
      <c r="D11691" t="s">
        <v>29415</v>
      </c>
      <c r="E11691" t="s">
        <v>18516</v>
      </c>
      <c r="F11691" t="s">
        <v>18516</v>
      </c>
      <c r="G11691" t="s">
        <v>18516</v>
      </c>
      <c r="H11691" t="s">
        <v>18516</v>
      </c>
      <c r="I11691" t="s">
        <v>18516</v>
      </c>
      <c r="J11691" t="s">
        <v>18516</v>
      </c>
      <c r="K11691" t="s">
        <v>29707</v>
      </c>
      <c r="L11691" t="s">
        <v>18516</v>
      </c>
      <c r="M11691" t="s">
        <v>18516</v>
      </c>
    </row>
    <row r="11692" spans="1:13" ht="13.5">
      <c r="A11692" t="s">
        <v>872</v>
      </c>
      <c r="B11692" t="s">
        <v>46523</v>
      </c>
      <c r="C11692" t="s">
        <v>29414</v>
      </c>
      <c r="D11692" t="s">
        <v>29415</v>
      </c>
      <c r="E11692" s="164">
        <v>322</v>
      </c>
      <c r="F11692" s="164">
        <v>322</v>
      </c>
      <c r="G11692" t="s">
        <v>18516</v>
      </c>
      <c r="H11692" t="s">
        <v>18516</v>
      </c>
      <c r="I11692" s="164">
        <v>104.49</v>
      </c>
      <c r="J11692" s="164">
        <v>426.49</v>
      </c>
      <c r="K11692">
        <v>200</v>
      </c>
      <c r="L11692" t="s">
        <v>18516</v>
      </c>
      <c r="M11692" t="s">
        <v>18516</v>
      </c>
    </row>
    <row r="11693" spans="1:13" ht="13.5">
      <c r="A11693" t="s">
        <v>136</v>
      </c>
      <c r="B11693" t="s">
        <v>46524</v>
      </c>
      <c r="C11693" t="s">
        <v>29414</v>
      </c>
      <c r="D11693" t="s">
        <v>29415</v>
      </c>
      <c r="E11693" t="s">
        <v>18516</v>
      </c>
      <c r="F11693" t="s">
        <v>18516</v>
      </c>
      <c r="G11693" t="s">
        <v>18516</v>
      </c>
      <c r="H11693" t="s">
        <v>18516</v>
      </c>
      <c r="I11693" t="s">
        <v>18516</v>
      </c>
      <c r="J11693" t="s">
        <v>18516</v>
      </c>
      <c r="K11693" t="s">
        <v>29707</v>
      </c>
      <c r="L11693" t="s">
        <v>18516</v>
      </c>
      <c r="M11693" t="s">
        <v>18516</v>
      </c>
    </row>
    <row r="11694" spans="1:13" ht="13.5">
      <c r="A11694" t="s">
        <v>46525</v>
      </c>
      <c r="B11694" t="s">
        <v>46526</v>
      </c>
      <c r="C11694" t="s">
        <v>29414</v>
      </c>
      <c r="D11694" t="s">
        <v>29415</v>
      </c>
      <c r="E11694" t="s">
        <v>18516</v>
      </c>
      <c r="F11694" t="s">
        <v>18516</v>
      </c>
      <c r="G11694" t="s">
        <v>18516</v>
      </c>
      <c r="H11694" t="s">
        <v>18516</v>
      </c>
      <c r="I11694" t="s">
        <v>18516</v>
      </c>
      <c r="J11694" t="s">
        <v>18516</v>
      </c>
      <c r="K11694" t="s">
        <v>29707</v>
      </c>
      <c r="L11694" t="s">
        <v>18516</v>
      </c>
      <c r="M11694" t="s">
        <v>18516</v>
      </c>
    </row>
    <row r="11695" spans="1:13" ht="13.5">
      <c r="A11695" t="s">
        <v>46527</v>
      </c>
      <c r="B11695" t="s">
        <v>46528</v>
      </c>
      <c r="C11695" t="s">
        <v>29414</v>
      </c>
      <c r="D11695" t="s">
        <v>29415</v>
      </c>
      <c r="E11695" s="164">
        <v>422</v>
      </c>
      <c r="F11695" s="164">
        <v>422</v>
      </c>
      <c r="G11695" t="s">
        <v>18516</v>
      </c>
      <c r="H11695" t="s">
        <v>18516</v>
      </c>
      <c r="I11695" s="164">
        <v>136.65</v>
      </c>
      <c r="J11695" s="164">
        <v>558.65</v>
      </c>
      <c r="K11695">
        <v>161</v>
      </c>
      <c r="L11695" t="s">
        <v>29410</v>
      </c>
      <c r="M11695" t="s">
        <v>29623</v>
      </c>
    </row>
    <row r="11696" spans="1:13" ht="13.5">
      <c r="A11696" t="s">
        <v>46529</v>
      </c>
      <c r="B11696" t="s">
        <v>46110</v>
      </c>
      <c r="C11696" t="s">
        <v>29414</v>
      </c>
      <c r="D11696" t="s">
        <v>29415</v>
      </c>
      <c r="E11696" t="s">
        <v>18516</v>
      </c>
      <c r="F11696" t="s">
        <v>18516</v>
      </c>
      <c r="G11696" t="s">
        <v>18516</v>
      </c>
      <c r="H11696" t="s">
        <v>18516</v>
      </c>
      <c r="I11696" t="s">
        <v>18516</v>
      </c>
      <c r="J11696" t="s">
        <v>18516</v>
      </c>
      <c r="K11696" t="s">
        <v>29707</v>
      </c>
      <c r="L11696" t="s">
        <v>18516</v>
      </c>
      <c r="M11696" t="s">
        <v>18516</v>
      </c>
    </row>
    <row r="11697" spans="1:13" ht="13.5">
      <c r="A11697" t="s">
        <v>46530</v>
      </c>
      <c r="B11697" t="s">
        <v>46531</v>
      </c>
      <c r="C11697" t="s">
        <v>29414</v>
      </c>
      <c r="D11697" t="s">
        <v>29415</v>
      </c>
      <c r="E11697" t="s">
        <v>18516</v>
      </c>
      <c r="F11697" t="s">
        <v>18516</v>
      </c>
      <c r="G11697" t="s">
        <v>18516</v>
      </c>
      <c r="H11697" t="s">
        <v>18516</v>
      </c>
      <c r="I11697" t="s">
        <v>18516</v>
      </c>
      <c r="J11697" t="s">
        <v>18516</v>
      </c>
      <c r="K11697" t="s">
        <v>29707</v>
      </c>
      <c r="L11697" t="s">
        <v>18516</v>
      </c>
      <c r="M11697" t="s">
        <v>18516</v>
      </c>
    </row>
    <row r="11698" spans="1:13" ht="13.5">
      <c r="A11698" t="s">
        <v>647</v>
      </c>
      <c r="B11698" t="s">
        <v>46532</v>
      </c>
      <c r="C11698" t="s">
        <v>29414</v>
      </c>
      <c r="D11698" t="s">
        <v>29415</v>
      </c>
      <c r="E11698" t="s">
        <v>18516</v>
      </c>
      <c r="F11698" t="s">
        <v>18516</v>
      </c>
      <c r="G11698" t="s">
        <v>18516</v>
      </c>
      <c r="H11698" t="s">
        <v>18516</v>
      </c>
      <c r="I11698" t="s">
        <v>18516</v>
      </c>
      <c r="J11698" t="s">
        <v>18516</v>
      </c>
      <c r="K11698" t="s">
        <v>29707</v>
      </c>
      <c r="L11698" t="s">
        <v>18516</v>
      </c>
      <c r="M11698" t="s">
        <v>18516</v>
      </c>
    </row>
    <row r="11699" spans="1:13" ht="13.5">
      <c r="A11699" t="s">
        <v>2258</v>
      </c>
      <c r="B11699" t="s">
        <v>46533</v>
      </c>
      <c r="C11699" t="s">
        <v>29414</v>
      </c>
      <c r="D11699" t="s">
        <v>29415</v>
      </c>
      <c r="E11699" t="s">
        <v>18516</v>
      </c>
      <c r="F11699" t="s">
        <v>18516</v>
      </c>
      <c r="G11699" t="s">
        <v>18516</v>
      </c>
      <c r="H11699" t="s">
        <v>18516</v>
      </c>
      <c r="I11699" t="s">
        <v>18516</v>
      </c>
      <c r="J11699" t="s">
        <v>18516</v>
      </c>
      <c r="K11699" t="s">
        <v>29707</v>
      </c>
      <c r="L11699" t="s">
        <v>18516</v>
      </c>
      <c r="M11699" t="s">
        <v>18516</v>
      </c>
    </row>
    <row r="11700" spans="1:13" ht="13.5">
      <c r="A11700" t="s">
        <v>46534</v>
      </c>
      <c r="B11700" t="s">
        <v>46535</v>
      </c>
      <c r="C11700" t="s">
        <v>29414</v>
      </c>
      <c r="D11700" t="s">
        <v>29415</v>
      </c>
      <c r="E11700" t="s">
        <v>18516</v>
      </c>
      <c r="F11700" t="s">
        <v>18516</v>
      </c>
      <c r="G11700" t="s">
        <v>18516</v>
      </c>
      <c r="H11700" t="s">
        <v>18516</v>
      </c>
      <c r="I11700" t="s">
        <v>18516</v>
      </c>
      <c r="J11700" t="s">
        <v>18516</v>
      </c>
      <c r="K11700" t="s">
        <v>29707</v>
      </c>
      <c r="L11700" t="s">
        <v>18516</v>
      </c>
      <c r="M11700" t="s">
        <v>18516</v>
      </c>
    </row>
    <row r="11701" spans="1:13" ht="13.5">
      <c r="A11701" t="s">
        <v>1493</v>
      </c>
      <c r="B11701" t="s">
        <v>46536</v>
      </c>
      <c r="C11701" t="s">
        <v>29414</v>
      </c>
      <c r="D11701" t="s">
        <v>29415</v>
      </c>
      <c r="E11701" s="164">
        <v>239</v>
      </c>
      <c r="F11701" s="164">
        <v>239</v>
      </c>
      <c r="G11701" t="s">
        <v>18516</v>
      </c>
      <c r="H11701" t="s">
        <v>18516</v>
      </c>
      <c r="I11701" s="164">
        <v>88.04</v>
      </c>
      <c r="J11701" s="164">
        <v>327.04</v>
      </c>
      <c r="K11701">
        <v>21</v>
      </c>
      <c r="L11701" t="s">
        <v>18516</v>
      </c>
      <c r="M11701" t="s">
        <v>18516</v>
      </c>
    </row>
    <row r="11702" spans="1:13" ht="13.5">
      <c r="A11702" t="s">
        <v>46537</v>
      </c>
      <c r="B11702" t="s">
        <v>46538</v>
      </c>
      <c r="C11702" t="s">
        <v>29414</v>
      </c>
      <c r="D11702" t="s">
        <v>29415</v>
      </c>
      <c r="E11702" t="s">
        <v>18516</v>
      </c>
      <c r="F11702" t="s">
        <v>18516</v>
      </c>
      <c r="G11702" t="s">
        <v>18516</v>
      </c>
      <c r="H11702" t="s">
        <v>18516</v>
      </c>
      <c r="I11702" t="s">
        <v>18516</v>
      </c>
      <c r="J11702" t="s">
        <v>18516</v>
      </c>
      <c r="K11702" t="s">
        <v>29707</v>
      </c>
      <c r="L11702" t="s">
        <v>18516</v>
      </c>
      <c r="M11702" t="s">
        <v>18516</v>
      </c>
    </row>
    <row r="11703" spans="1:13" ht="13.5">
      <c r="A11703" t="s">
        <v>46539</v>
      </c>
      <c r="B11703" t="s">
        <v>46540</v>
      </c>
      <c r="C11703" t="s">
        <v>29414</v>
      </c>
      <c r="D11703" t="s">
        <v>29415</v>
      </c>
      <c r="E11703" s="164">
        <v>466</v>
      </c>
      <c r="F11703" s="164">
        <v>466</v>
      </c>
      <c r="G11703" t="s">
        <v>18516</v>
      </c>
      <c r="H11703" t="s">
        <v>18516</v>
      </c>
      <c r="I11703" s="164">
        <v>141.02</v>
      </c>
      <c r="J11703" s="164">
        <v>607.02</v>
      </c>
      <c r="K11703">
        <v>178</v>
      </c>
      <c r="L11703" t="s">
        <v>18516</v>
      </c>
      <c r="M11703" t="s">
        <v>18516</v>
      </c>
    </row>
    <row r="11704" spans="1:13" ht="13.5">
      <c r="A11704" t="s">
        <v>46541</v>
      </c>
      <c r="B11704" t="s">
        <v>46542</v>
      </c>
      <c r="C11704" t="s">
        <v>29414</v>
      </c>
      <c r="D11704" t="s">
        <v>29415</v>
      </c>
      <c r="E11704" t="s">
        <v>18516</v>
      </c>
      <c r="F11704" t="s">
        <v>18516</v>
      </c>
      <c r="G11704" t="s">
        <v>18516</v>
      </c>
      <c r="H11704" t="s">
        <v>18516</v>
      </c>
      <c r="I11704" t="s">
        <v>18516</v>
      </c>
      <c r="J11704" t="s">
        <v>18516</v>
      </c>
      <c r="K11704" t="s">
        <v>29707</v>
      </c>
      <c r="L11704" t="s">
        <v>18516</v>
      </c>
      <c r="M11704" t="s">
        <v>18516</v>
      </c>
    </row>
    <row r="11705" spans="1:13" ht="13.5">
      <c r="A11705" t="s">
        <v>46543</v>
      </c>
      <c r="B11705" t="s">
        <v>46544</v>
      </c>
      <c r="C11705" t="s">
        <v>29414</v>
      </c>
      <c r="D11705" t="s">
        <v>29415</v>
      </c>
      <c r="E11705" s="164">
        <v>191</v>
      </c>
      <c r="F11705" s="164">
        <v>191</v>
      </c>
      <c r="G11705" t="s">
        <v>18516</v>
      </c>
      <c r="H11705" t="s">
        <v>18516</v>
      </c>
      <c r="I11705" s="164">
        <v>45.24</v>
      </c>
      <c r="J11705" s="164">
        <v>236.24</v>
      </c>
      <c r="K11705">
        <v>218</v>
      </c>
      <c r="L11705" t="s">
        <v>18516</v>
      </c>
      <c r="M11705" t="s">
        <v>18516</v>
      </c>
    </row>
    <row r="11706" spans="1:13" ht="13.5">
      <c r="A11706" t="s">
        <v>26810</v>
      </c>
      <c r="B11706" t="s">
        <v>46545</v>
      </c>
      <c r="C11706" t="s">
        <v>29414</v>
      </c>
      <c r="D11706" t="s">
        <v>29415</v>
      </c>
      <c r="E11706" s="164">
        <v>180</v>
      </c>
      <c r="F11706" s="164">
        <v>180</v>
      </c>
      <c r="G11706" t="s">
        <v>18516</v>
      </c>
      <c r="H11706" t="s">
        <v>18516</v>
      </c>
      <c r="I11706" s="164">
        <v>75.01</v>
      </c>
      <c r="J11706" s="164">
        <v>255.01</v>
      </c>
      <c r="K11706">
        <v>22</v>
      </c>
      <c r="L11706" t="s">
        <v>29410</v>
      </c>
      <c r="M11706" t="s">
        <v>29446</v>
      </c>
    </row>
    <row r="11707" spans="1:13" ht="13.5">
      <c r="A11707" t="s">
        <v>46546</v>
      </c>
      <c r="B11707" t="s">
        <v>46547</v>
      </c>
      <c r="C11707" t="s">
        <v>29414</v>
      </c>
      <c r="D11707" t="s">
        <v>29415</v>
      </c>
      <c r="E11707" t="s">
        <v>18516</v>
      </c>
      <c r="F11707" t="s">
        <v>18516</v>
      </c>
      <c r="G11707" t="s">
        <v>18516</v>
      </c>
      <c r="H11707" t="s">
        <v>18516</v>
      </c>
      <c r="I11707" t="s">
        <v>18516</v>
      </c>
      <c r="J11707" t="s">
        <v>18516</v>
      </c>
      <c r="K11707" t="s">
        <v>29707</v>
      </c>
      <c r="L11707" t="s">
        <v>18516</v>
      </c>
      <c r="M11707" t="s">
        <v>18516</v>
      </c>
    </row>
    <row r="11708" spans="1:13" ht="13.5">
      <c r="A11708" t="s">
        <v>5181</v>
      </c>
      <c r="B11708" t="s">
        <v>46548</v>
      </c>
      <c r="C11708" t="s">
        <v>29414</v>
      </c>
      <c r="D11708" t="s">
        <v>29415</v>
      </c>
      <c r="E11708" t="s">
        <v>18516</v>
      </c>
      <c r="F11708" t="s">
        <v>18516</v>
      </c>
      <c r="G11708" t="s">
        <v>18516</v>
      </c>
      <c r="H11708" t="s">
        <v>18516</v>
      </c>
      <c r="I11708" t="s">
        <v>18516</v>
      </c>
      <c r="J11708" t="s">
        <v>18516</v>
      </c>
      <c r="K11708" t="s">
        <v>29707</v>
      </c>
      <c r="L11708" t="s">
        <v>18516</v>
      </c>
      <c r="M11708" t="s">
        <v>18516</v>
      </c>
    </row>
    <row r="11709" spans="1:13" ht="13.5">
      <c r="A11709" t="s">
        <v>26807</v>
      </c>
      <c r="B11709" t="s">
        <v>46549</v>
      </c>
      <c r="C11709" t="s">
        <v>29414</v>
      </c>
      <c r="D11709" t="s">
        <v>29415</v>
      </c>
      <c r="E11709" t="s">
        <v>18516</v>
      </c>
      <c r="F11709" t="s">
        <v>18516</v>
      </c>
      <c r="G11709" t="s">
        <v>18516</v>
      </c>
      <c r="H11709" t="s">
        <v>18516</v>
      </c>
      <c r="I11709" t="s">
        <v>18516</v>
      </c>
      <c r="J11709" t="s">
        <v>18516</v>
      </c>
      <c r="K11709" t="s">
        <v>29707</v>
      </c>
      <c r="L11709" t="s">
        <v>18516</v>
      </c>
      <c r="M11709" t="s">
        <v>18516</v>
      </c>
    </row>
    <row r="11710" spans="1:13" ht="13.5">
      <c r="A11710" t="s">
        <v>46550</v>
      </c>
      <c r="B11710" t="s">
        <v>46551</v>
      </c>
      <c r="C11710" t="s">
        <v>29414</v>
      </c>
      <c r="D11710" t="s">
        <v>29415</v>
      </c>
      <c r="E11710" s="164">
        <v>198</v>
      </c>
      <c r="F11710" s="164">
        <v>198</v>
      </c>
      <c r="G11710" t="s">
        <v>18516</v>
      </c>
      <c r="H11710" t="s">
        <v>18516</v>
      </c>
      <c r="I11710" s="164">
        <v>55.35</v>
      </c>
      <c r="J11710" s="164">
        <v>253.35</v>
      </c>
      <c r="K11710">
        <v>0</v>
      </c>
      <c r="L11710" t="s">
        <v>29439</v>
      </c>
      <c r="M11710" t="s">
        <v>30952</v>
      </c>
    </row>
    <row r="11711" spans="1:13" ht="13.5">
      <c r="A11711" t="s">
        <v>46552</v>
      </c>
      <c r="B11711" t="s">
        <v>46553</v>
      </c>
      <c r="C11711" t="s">
        <v>29414</v>
      </c>
      <c r="D11711" t="s">
        <v>29415</v>
      </c>
      <c r="E11711" s="164">
        <v>203</v>
      </c>
      <c r="F11711" s="164">
        <v>203</v>
      </c>
      <c r="G11711" t="s">
        <v>18516</v>
      </c>
      <c r="H11711" t="s">
        <v>18516</v>
      </c>
      <c r="I11711" s="164">
        <v>52.97</v>
      </c>
      <c r="J11711" s="164">
        <v>255.97</v>
      </c>
      <c r="K11711">
        <v>105</v>
      </c>
      <c r="L11711" t="s">
        <v>29410</v>
      </c>
      <c r="M11711" t="s">
        <v>30529</v>
      </c>
    </row>
    <row r="11712" spans="1:13" ht="13.5">
      <c r="A11712" t="s">
        <v>46554</v>
      </c>
      <c r="B11712" t="s">
        <v>46555</v>
      </c>
      <c r="C11712" t="s">
        <v>29414</v>
      </c>
      <c r="D11712" t="s">
        <v>29415</v>
      </c>
      <c r="E11712" t="s">
        <v>18516</v>
      </c>
      <c r="F11712" t="s">
        <v>18516</v>
      </c>
      <c r="G11712" t="s">
        <v>18516</v>
      </c>
      <c r="H11712" t="s">
        <v>18516</v>
      </c>
      <c r="I11712" t="s">
        <v>18516</v>
      </c>
      <c r="J11712" t="s">
        <v>18516</v>
      </c>
      <c r="K11712" t="s">
        <v>29707</v>
      </c>
      <c r="L11712" t="s">
        <v>18516</v>
      </c>
      <c r="M11712" t="s">
        <v>18516</v>
      </c>
    </row>
    <row r="11713" spans="1:13" ht="13.5">
      <c r="A11713" t="s">
        <v>46556</v>
      </c>
      <c r="B11713" t="s">
        <v>46557</v>
      </c>
      <c r="C11713" t="s">
        <v>29414</v>
      </c>
      <c r="D11713" t="s">
        <v>29415</v>
      </c>
      <c r="E11713" t="s">
        <v>18516</v>
      </c>
      <c r="F11713" t="s">
        <v>18516</v>
      </c>
      <c r="G11713" t="s">
        <v>18516</v>
      </c>
      <c r="H11713" t="s">
        <v>18516</v>
      </c>
      <c r="I11713" t="s">
        <v>18516</v>
      </c>
      <c r="J11713" t="s">
        <v>18516</v>
      </c>
      <c r="K11713" t="s">
        <v>29707</v>
      </c>
      <c r="L11713" t="s">
        <v>18516</v>
      </c>
      <c r="M11713" t="s">
        <v>18516</v>
      </c>
    </row>
    <row r="11714" spans="1:13" ht="13.5">
      <c r="A11714" t="s">
        <v>2913</v>
      </c>
      <c r="B11714" t="s">
        <v>46558</v>
      </c>
      <c r="C11714" t="s">
        <v>29414</v>
      </c>
      <c r="D11714" t="s">
        <v>29415</v>
      </c>
      <c r="E11714" t="s">
        <v>18516</v>
      </c>
      <c r="F11714" t="s">
        <v>18516</v>
      </c>
      <c r="G11714" t="s">
        <v>18516</v>
      </c>
      <c r="H11714" t="s">
        <v>18516</v>
      </c>
      <c r="I11714" t="s">
        <v>18516</v>
      </c>
      <c r="J11714" t="s">
        <v>18516</v>
      </c>
      <c r="K11714" t="s">
        <v>29707</v>
      </c>
      <c r="L11714" t="s">
        <v>18516</v>
      </c>
      <c r="M11714" t="s">
        <v>18516</v>
      </c>
    </row>
    <row r="11715" spans="1:13" ht="13.5">
      <c r="A11715" t="s">
        <v>46559</v>
      </c>
      <c r="B11715" t="s">
        <v>46560</v>
      </c>
      <c r="C11715" t="s">
        <v>29414</v>
      </c>
      <c r="D11715" t="s">
        <v>29415</v>
      </c>
      <c r="E11715" t="s">
        <v>18516</v>
      </c>
      <c r="F11715" t="s">
        <v>18516</v>
      </c>
      <c r="G11715" t="s">
        <v>18516</v>
      </c>
      <c r="H11715" t="s">
        <v>18516</v>
      </c>
      <c r="I11715" t="s">
        <v>18516</v>
      </c>
      <c r="J11715" t="s">
        <v>18516</v>
      </c>
      <c r="K11715" t="s">
        <v>29707</v>
      </c>
      <c r="L11715" t="s">
        <v>18516</v>
      </c>
      <c r="M11715" t="s">
        <v>18516</v>
      </c>
    </row>
    <row r="11716" spans="1:13" ht="13.5">
      <c r="A11716" t="s">
        <v>46561</v>
      </c>
      <c r="B11716" t="s">
        <v>46562</v>
      </c>
      <c r="C11716" t="s">
        <v>29414</v>
      </c>
      <c r="D11716" t="s">
        <v>29415</v>
      </c>
      <c r="E11716" t="s">
        <v>18516</v>
      </c>
      <c r="F11716" t="s">
        <v>18516</v>
      </c>
      <c r="G11716" t="s">
        <v>18516</v>
      </c>
      <c r="H11716" t="s">
        <v>18516</v>
      </c>
      <c r="I11716" t="s">
        <v>18516</v>
      </c>
      <c r="J11716" t="s">
        <v>18516</v>
      </c>
      <c r="K11716" t="s">
        <v>29707</v>
      </c>
      <c r="L11716" t="s">
        <v>18516</v>
      </c>
      <c r="M11716" t="s">
        <v>18516</v>
      </c>
    </row>
    <row r="11717" spans="1:13" ht="13.5">
      <c r="A11717" t="s">
        <v>46563</v>
      </c>
      <c r="B11717" t="s">
        <v>46564</v>
      </c>
      <c r="C11717" t="s">
        <v>29414</v>
      </c>
      <c r="D11717" t="s">
        <v>29415</v>
      </c>
      <c r="E11717" t="s">
        <v>18516</v>
      </c>
      <c r="F11717" t="s">
        <v>18516</v>
      </c>
      <c r="G11717" t="s">
        <v>18516</v>
      </c>
      <c r="H11717" t="s">
        <v>18516</v>
      </c>
      <c r="I11717" t="s">
        <v>18516</v>
      </c>
      <c r="J11717" t="s">
        <v>18516</v>
      </c>
      <c r="K11717" t="s">
        <v>29707</v>
      </c>
      <c r="L11717" t="s">
        <v>18516</v>
      </c>
      <c r="M11717" t="s">
        <v>18516</v>
      </c>
    </row>
    <row r="11718" spans="1:13" ht="13.5">
      <c r="A11718" t="s">
        <v>5837</v>
      </c>
      <c r="B11718" t="s">
        <v>46565</v>
      </c>
      <c r="C11718" t="s">
        <v>29414</v>
      </c>
      <c r="D11718" t="s">
        <v>29415</v>
      </c>
      <c r="E11718" t="s">
        <v>18516</v>
      </c>
      <c r="F11718" t="s">
        <v>18516</v>
      </c>
      <c r="G11718" t="s">
        <v>18516</v>
      </c>
      <c r="H11718" t="s">
        <v>18516</v>
      </c>
      <c r="I11718" t="s">
        <v>18516</v>
      </c>
      <c r="J11718" t="s">
        <v>18516</v>
      </c>
      <c r="K11718" t="s">
        <v>29707</v>
      </c>
      <c r="L11718" t="s">
        <v>18516</v>
      </c>
      <c r="M11718" t="s">
        <v>18516</v>
      </c>
    </row>
    <row r="11719" spans="1:13" ht="13.5">
      <c r="A11719" t="s">
        <v>46566</v>
      </c>
      <c r="B11719" t="s">
        <v>46567</v>
      </c>
      <c r="C11719" t="s">
        <v>29414</v>
      </c>
      <c r="D11719" t="s">
        <v>29415</v>
      </c>
      <c r="E11719" t="s">
        <v>18516</v>
      </c>
      <c r="F11719" t="s">
        <v>18516</v>
      </c>
      <c r="G11719" t="s">
        <v>18516</v>
      </c>
      <c r="H11719" t="s">
        <v>18516</v>
      </c>
      <c r="I11719" t="s">
        <v>18516</v>
      </c>
      <c r="J11719" t="s">
        <v>18516</v>
      </c>
      <c r="K11719" t="s">
        <v>29707</v>
      </c>
      <c r="L11719" t="s">
        <v>18516</v>
      </c>
      <c r="M11719" t="s">
        <v>18516</v>
      </c>
    </row>
    <row r="11720" spans="1:13" ht="13.5">
      <c r="A11720" t="s">
        <v>46568</v>
      </c>
      <c r="B11720" t="s">
        <v>46569</v>
      </c>
      <c r="C11720" t="s">
        <v>29414</v>
      </c>
      <c r="D11720" t="s">
        <v>29415</v>
      </c>
      <c r="E11720" t="s">
        <v>18516</v>
      </c>
      <c r="F11720" t="s">
        <v>18516</v>
      </c>
      <c r="G11720" t="s">
        <v>18516</v>
      </c>
      <c r="H11720" t="s">
        <v>18516</v>
      </c>
      <c r="I11720" t="s">
        <v>18516</v>
      </c>
      <c r="J11720" t="s">
        <v>18516</v>
      </c>
      <c r="K11720" t="s">
        <v>29707</v>
      </c>
      <c r="L11720" t="s">
        <v>18516</v>
      </c>
      <c r="M11720" t="s">
        <v>18516</v>
      </c>
    </row>
    <row r="11721" spans="1:13" ht="13.5">
      <c r="A11721" t="s">
        <v>7716</v>
      </c>
      <c r="B11721" t="s">
        <v>46570</v>
      </c>
      <c r="C11721" t="s">
        <v>29414</v>
      </c>
      <c r="D11721" t="s">
        <v>29415</v>
      </c>
      <c r="E11721" t="s">
        <v>18516</v>
      </c>
      <c r="F11721" t="s">
        <v>18516</v>
      </c>
      <c r="G11721" t="s">
        <v>18516</v>
      </c>
      <c r="H11721" t="s">
        <v>18516</v>
      </c>
      <c r="I11721" t="s">
        <v>18516</v>
      </c>
      <c r="J11721" t="s">
        <v>18516</v>
      </c>
      <c r="K11721" t="s">
        <v>29707</v>
      </c>
      <c r="L11721" t="s">
        <v>18516</v>
      </c>
      <c r="M11721" t="s">
        <v>18516</v>
      </c>
    </row>
    <row r="11722" spans="1:13" ht="13.5">
      <c r="A11722" t="s">
        <v>2916</v>
      </c>
      <c r="B11722" t="s">
        <v>46571</v>
      </c>
      <c r="C11722" t="s">
        <v>29414</v>
      </c>
      <c r="D11722" t="s">
        <v>29415</v>
      </c>
      <c r="E11722" t="s">
        <v>18516</v>
      </c>
      <c r="F11722" t="s">
        <v>18516</v>
      </c>
      <c r="G11722" t="s">
        <v>18516</v>
      </c>
      <c r="H11722" t="s">
        <v>18516</v>
      </c>
      <c r="I11722" t="s">
        <v>18516</v>
      </c>
      <c r="J11722" t="s">
        <v>18516</v>
      </c>
      <c r="K11722" t="s">
        <v>29707</v>
      </c>
      <c r="L11722" t="s">
        <v>18516</v>
      </c>
      <c r="M11722" t="s">
        <v>18516</v>
      </c>
    </row>
    <row r="11723" spans="1:13" ht="13.5">
      <c r="A11723" t="s">
        <v>46572</v>
      </c>
      <c r="B11723" t="s">
        <v>46573</v>
      </c>
      <c r="C11723" t="s">
        <v>29414</v>
      </c>
      <c r="D11723" t="s">
        <v>29415</v>
      </c>
      <c r="E11723" t="s">
        <v>18516</v>
      </c>
      <c r="F11723" t="s">
        <v>18516</v>
      </c>
      <c r="G11723" t="s">
        <v>18516</v>
      </c>
      <c r="H11723" t="s">
        <v>18516</v>
      </c>
      <c r="I11723" t="s">
        <v>18516</v>
      </c>
      <c r="J11723" t="s">
        <v>18516</v>
      </c>
      <c r="K11723" t="s">
        <v>29707</v>
      </c>
      <c r="L11723" t="s">
        <v>18516</v>
      </c>
      <c r="M11723" t="s">
        <v>18516</v>
      </c>
    </row>
    <row r="11724" spans="1:13" ht="13.5">
      <c r="A11724" t="s">
        <v>46574</v>
      </c>
      <c r="B11724" t="s">
        <v>46575</v>
      </c>
      <c r="C11724" t="s">
        <v>29414</v>
      </c>
      <c r="D11724" t="s">
        <v>29415</v>
      </c>
      <c r="E11724" t="s">
        <v>18516</v>
      </c>
      <c r="F11724" t="s">
        <v>18516</v>
      </c>
      <c r="G11724" t="s">
        <v>18516</v>
      </c>
      <c r="H11724" t="s">
        <v>18516</v>
      </c>
      <c r="I11724" t="s">
        <v>18516</v>
      </c>
      <c r="J11724" t="s">
        <v>18516</v>
      </c>
      <c r="K11724" t="s">
        <v>29707</v>
      </c>
      <c r="L11724" t="s">
        <v>18516</v>
      </c>
      <c r="M11724" t="s">
        <v>18516</v>
      </c>
    </row>
    <row r="11725" spans="1:13" ht="13.5">
      <c r="A11725" t="s">
        <v>10894</v>
      </c>
      <c r="B11725" t="s">
        <v>46576</v>
      </c>
      <c r="C11725" t="s">
        <v>33244</v>
      </c>
      <c r="D11725" t="s">
        <v>33245</v>
      </c>
      <c r="E11725" t="s">
        <v>18516</v>
      </c>
      <c r="F11725" t="s">
        <v>18516</v>
      </c>
      <c r="G11725" t="s">
        <v>18516</v>
      </c>
      <c r="H11725" t="s">
        <v>18516</v>
      </c>
      <c r="I11725" t="s">
        <v>18516</v>
      </c>
      <c r="J11725" t="s">
        <v>18516</v>
      </c>
      <c r="K11725" t="s">
        <v>29707</v>
      </c>
      <c r="L11725" t="s">
        <v>18516</v>
      </c>
      <c r="M11725" t="s">
        <v>18516</v>
      </c>
    </row>
    <row r="11726" spans="1:13" ht="13.5">
      <c r="A11726" t="s">
        <v>10137</v>
      </c>
      <c r="B11726" t="s">
        <v>46577</v>
      </c>
      <c r="C11726" t="s">
        <v>33244</v>
      </c>
      <c r="D11726" t="s">
        <v>33245</v>
      </c>
      <c r="E11726" t="s">
        <v>18516</v>
      </c>
      <c r="F11726" t="s">
        <v>18516</v>
      </c>
      <c r="G11726" t="s">
        <v>18516</v>
      </c>
      <c r="H11726" t="s">
        <v>18516</v>
      </c>
      <c r="I11726" t="s">
        <v>18516</v>
      </c>
      <c r="J11726" t="s">
        <v>18516</v>
      </c>
      <c r="K11726" t="s">
        <v>29707</v>
      </c>
      <c r="L11726" t="s">
        <v>18516</v>
      </c>
      <c r="M11726" t="s">
        <v>18516</v>
      </c>
    </row>
    <row r="11727" spans="1:13" ht="13.5">
      <c r="A11727" t="s">
        <v>10131</v>
      </c>
      <c r="B11727" t="s">
        <v>46578</v>
      </c>
      <c r="C11727" t="s">
        <v>33244</v>
      </c>
      <c r="D11727" t="s">
        <v>33245</v>
      </c>
      <c r="E11727" t="s">
        <v>18516</v>
      </c>
      <c r="F11727" t="s">
        <v>18516</v>
      </c>
      <c r="G11727" t="s">
        <v>18516</v>
      </c>
      <c r="H11727" t="s">
        <v>18516</v>
      </c>
      <c r="I11727" t="s">
        <v>18516</v>
      </c>
      <c r="J11727" t="s">
        <v>18516</v>
      </c>
      <c r="K11727" t="s">
        <v>29707</v>
      </c>
      <c r="L11727" t="s">
        <v>18516</v>
      </c>
      <c r="M11727" t="s">
        <v>18516</v>
      </c>
    </row>
    <row r="11728" spans="1:13" ht="13.5">
      <c r="A11728" t="s">
        <v>10092</v>
      </c>
      <c r="B11728" t="s">
        <v>46579</v>
      </c>
      <c r="C11728" t="s">
        <v>33244</v>
      </c>
      <c r="D11728" t="s">
        <v>33245</v>
      </c>
      <c r="E11728" t="s">
        <v>18516</v>
      </c>
      <c r="F11728" t="s">
        <v>18516</v>
      </c>
      <c r="G11728" t="s">
        <v>18516</v>
      </c>
      <c r="H11728" t="s">
        <v>18516</v>
      </c>
      <c r="I11728" t="s">
        <v>18516</v>
      </c>
      <c r="J11728" t="s">
        <v>18516</v>
      </c>
      <c r="K11728" t="s">
        <v>29707</v>
      </c>
      <c r="L11728" t="s">
        <v>18516</v>
      </c>
      <c r="M11728" t="s">
        <v>18516</v>
      </c>
    </row>
    <row r="11729" spans="1:13" ht="13.5">
      <c r="A11729" t="s">
        <v>10089</v>
      </c>
      <c r="B11729" t="s">
        <v>46580</v>
      </c>
      <c r="C11729" t="s">
        <v>33244</v>
      </c>
      <c r="D11729" t="s">
        <v>33245</v>
      </c>
      <c r="E11729" t="s">
        <v>18516</v>
      </c>
      <c r="F11729" t="s">
        <v>18516</v>
      </c>
      <c r="G11729" t="s">
        <v>18516</v>
      </c>
      <c r="H11729" t="s">
        <v>18516</v>
      </c>
      <c r="I11729" t="s">
        <v>18516</v>
      </c>
      <c r="J11729" t="s">
        <v>18516</v>
      </c>
      <c r="K11729" t="s">
        <v>29707</v>
      </c>
      <c r="L11729" t="s">
        <v>18516</v>
      </c>
      <c r="M11729" t="s">
        <v>18516</v>
      </c>
    </row>
    <row r="11730" spans="1:13" ht="13.5">
      <c r="A11730" t="s">
        <v>9819</v>
      </c>
      <c r="B11730" t="s">
        <v>46581</v>
      </c>
      <c r="C11730" t="s">
        <v>33244</v>
      </c>
      <c r="D11730" t="s">
        <v>33245</v>
      </c>
      <c r="E11730" t="s">
        <v>18516</v>
      </c>
      <c r="F11730" t="s">
        <v>18516</v>
      </c>
      <c r="G11730" t="s">
        <v>18516</v>
      </c>
      <c r="H11730" t="s">
        <v>18516</v>
      </c>
      <c r="I11730" t="s">
        <v>18516</v>
      </c>
      <c r="J11730" t="s">
        <v>18516</v>
      </c>
      <c r="K11730" t="s">
        <v>29707</v>
      </c>
      <c r="L11730" t="s">
        <v>18516</v>
      </c>
      <c r="M11730" t="s">
        <v>18516</v>
      </c>
    </row>
    <row r="11731" spans="1:13" ht="13.5">
      <c r="A11731" t="s">
        <v>9822</v>
      </c>
      <c r="B11731" t="s">
        <v>46582</v>
      </c>
      <c r="C11731" t="s">
        <v>33244</v>
      </c>
      <c r="D11731" t="s">
        <v>33245</v>
      </c>
      <c r="E11731" t="s">
        <v>18516</v>
      </c>
      <c r="F11731" t="s">
        <v>18516</v>
      </c>
      <c r="G11731" t="s">
        <v>18516</v>
      </c>
      <c r="H11731" t="s">
        <v>18516</v>
      </c>
      <c r="I11731" t="s">
        <v>18516</v>
      </c>
      <c r="J11731" t="s">
        <v>18516</v>
      </c>
      <c r="K11731" t="s">
        <v>29707</v>
      </c>
      <c r="L11731" t="s">
        <v>18516</v>
      </c>
      <c r="M11731" t="s">
        <v>18516</v>
      </c>
    </row>
    <row r="11732" spans="1:13" ht="13.5">
      <c r="A11732" t="s">
        <v>9813</v>
      </c>
      <c r="B11732" t="s">
        <v>46583</v>
      </c>
      <c r="C11732" t="s">
        <v>33244</v>
      </c>
      <c r="D11732" t="s">
        <v>33245</v>
      </c>
      <c r="E11732" t="s">
        <v>18516</v>
      </c>
      <c r="F11732" t="s">
        <v>18516</v>
      </c>
      <c r="G11732" t="s">
        <v>18516</v>
      </c>
      <c r="H11732" t="s">
        <v>18516</v>
      </c>
      <c r="I11732" t="s">
        <v>18516</v>
      </c>
      <c r="J11732" t="s">
        <v>18516</v>
      </c>
      <c r="K11732" t="s">
        <v>29707</v>
      </c>
      <c r="L11732" t="s">
        <v>18516</v>
      </c>
      <c r="M11732" t="s">
        <v>18516</v>
      </c>
    </row>
    <row r="11733" spans="1:13" ht="13.5">
      <c r="A11733" t="s">
        <v>9816</v>
      </c>
      <c r="B11733" t="s">
        <v>46584</v>
      </c>
      <c r="C11733" t="s">
        <v>33244</v>
      </c>
      <c r="D11733" t="s">
        <v>33245</v>
      </c>
      <c r="E11733" t="s">
        <v>18516</v>
      </c>
      <c r="F11733" t="s">
        <v>18516</v>
      </c>
      <c r="G11733" t="s">
        <v>18516</v>
      </c>
      <c r="H11733" t="s">
        <v>18516</v>
      </c>
      <c r="I11733" t="s">
        <v>18516</v>
      </c>
      <c r="J11733" t="s">
        <v>18516</v>
      </c>
      <c r="K11733" t="s">
        <v>29707</v>
      </c>
      <c r="L11733" t="s">
        <v>18516</v>
      </c>
      <c r="M11733" t="s">
        <v>18516</v>
      </c>
    </row>
    <row r="11734" spans="1:13" ht="13.5">
      <c r="A11734" t="s">
        <v>46585</v>
      </c>
      <c r="B11734" t="s">
        <v>46586</v>
      </c>
      <c r="C11734" t="s">
        <v>33244</v>
      </c>
      <c r="D11734" t="s">
        <v>33245</v>
      </c>
      <c r="E11734" t="s">
        <v>18516</v>
      </c>
      <c r="F11734" t="s">
        <v>18516</v>
      </c>
      <c r="G11734" t="s">
        <v>18516</v>
      </c>
      <c r="H11734" t="s">
        <v>18516</v>
      </c>
      <c r="I11734" t="s">
        <v>18516</v>
      </c>
      <c r="J11734" t="s">
        <v>18516</v>
      </c>
      <c r="K11734" t="s">
        <v>29707</v>
      </c>
      <c r="L11734" t="s">
        <v>18516</v>
      </c>
      <c r="M11734" t="s">
        <v>18516</v>
      </c>
    </row>
    <row r="11735" spans="1:13" ht="13.5">
      <c r="A11735" t="s">
        <v>46587</v>
      </c>
      <c r="B11735" t="s">
        <v>46588</v>
      </c>
      <c r="C11735" t="s">
        <v>33244</v>
      </c>
      <c r="D11735" t="s">
        <v>33245</v>
      </c>
      <c r="E11735" t="s">
        <v>18516</v>
      </c>
      <c r="F11735" t="s">
        <v>18516</v>
      </c>
      <c r="G11735" t="s">
        <v>18516</v>
      </c>
      <c r="H11735" t="s">
        <v>18516</v>
      </c>
      <c r="I11735" t="s">
        <v>18516</v>
      </c>
      <c r="J11735" t="s">
        <v>18516</v>
      </c>
      <c r="K11735" t="s">
        <v>29707</v>
      </c>
      <c r="L11735" t="s">
        <v>18516</v>
      </c>
      <c r="M11735" t="s">
        <v>18516</v>
      </c>
    </row>
    <row r="11736" spans="1:13" ht="13.5">
      <c r="A11736" t="s">
        <v>9843</v>
      </c>
      <c r="B11736" t="s">
        <v>46589</v>
      </c>
      <c r="C11736" t="s">
        <v>33244</v>
      </c>
      <c r="D11736" t="s">
        <v>33245</v>
      </c>
      <c r="E11736" t="s">
        <v>18516</v>
      </c>
      <c r="F11736" t="s">
        <v>18516</v>
      </c>
      <c r="G11736" t="s">
        <v>18516</v>
      </c>
      <c r="H11736" t="s">
        <v>18516</v>
      </c>
      <c r="I11736" t="s">
        <v>18516</v>
      </c>
      <c r="J11736" t="s">
        <v>18516</v>
      </c>
      <c r="K11736" t="s">
        <v>29707</v>
      </c>
      <c r="L11736" t="s">
        <v>18516</v>
      </c>
      <c r="M11736" t="s">
        <v>18516</v>
      </c>
    </row>
    <row r="11737" spans="1:13" ht="13.5">
      <c r="A11737" t="s">
        <v>9828</v>
      </c>
      <c r="B11737" t="s">
        <v>46590</v>
      </c>
      <c r="C11737" t="s">
        <v>33244</v>
      </c>
      <c r="D11737" t="s">
        <v>33245</v>
      </c>
      <c r="E11737" t="s">
        <v>18516</v>
      </c>
      <c r="F11737" t="s">
        <v>18516</v>
      </c>
      <c r="G11737" t="s">
        <v>18516</v>
      </c>
      <c r="H11737" t="s">
        <v>18516</v>
      </c>
      <c r="I11737" t="s">
        <v>18516</v>
      </c>
      <c r="J11737" t="s">
        <v>18516</v>
      </c>
      <c r="K11737" t="s">
        <v>29707</v>
      </c>
      <c r="L11737" t="s">
        <v>18516</v>
      </c>
      <c r="M11737" t="s">
        <v>18516</v>
      </c>
    </row>
    <row r="11738" spans="1:13" ht="13.5">
      <c r="A11738" t="s">
        <v>8420</v>
      </c>
      <c r="B11738" t="s">
        <v>46591</v>
      </c>
      <c r="C11738" t="s">
        <v>33244</v>
      </c>
      <c r="D11738" t="s">
        <v>33245</v>
      </c>
      <c r="E11738" t="s">
        <v>18516</v>
      </c>
      <c r="F11738" t="s">
        <v>18516</v>
      </c>
      <c r="G11738" t="s">
        <v>18516</v>
      </c>
      <c r="H11738" t="s">
        <v>18516</v>
      </c>
      <c r="I11738" t="s">
        <v>18516</v>
      </c>
      <c r="J11738" t="s">
        <v>18516</v>
      </c>
      <c r="K11738" t="s">
        <v>29707</v>
      </c>
      <c r="L11738" t="s">
        <v>18516</v>
      </c>
      <c r="M11738" t="s">
        <v>18516</v>
      </c>
    </row>
    <row r="11739" spans="1:13" ht="13.5">
      <c r="A11739" t="s">
        <v>8414</v>
      </c>
      <c r="B11739" t="s">
        <v>46592</v>
      </c>
      <c r="C11739" t="s">
        <v>33244</v>
      </c>
      <c r="D11739" t="s">
        <v>33245</v>
      </c>
      <c r="E11739" t="s">
        <v>18516</v>
      </c>
      <c r="F11739" t="s">
        <v>18516</v>
      </c>
      <c r="G11739" t="s">
        <v>18516</v>
      </c>
      <c r="H11739" t="s">
        <v>18516</v>
      </c>
      <c r="I11739" t="s">
        <v>18516</v>
      </c>
      <c r="J11739" t="s">
        <v>18516</v>
      </c>
      <c r="K11739" t="s">
        <v>29707</v>
      </c>
      <c r="L11739" t="s">
        <v>18516</v>
      </c>
      <c r="M11739" t="s">
        <v>18516</v>
      </c>
    </row>
    <row r="11740" spans="1:13" ht="13.5">
      <c r="A11740" t="s">
        <v>8402</v>
      </c>
      <c r="B11740" t="s">
        <v>46593</v>
      </c>
      <c r="C11740" t="s">
        <v>33244</v>
      </c>
      <c r="D11740" t="s">
        <v>33245</v>
      </c>
      <c r="E11740" t="s">
        <v>18516</v>
      </c>
      <c r="F11740" t="s">
        <v>18516</v>
      </c>
      <c r="G11740" t="s">
        <v>18516</v>
      </c>
      <c r="H11740" t="s">
        <v>18516</v>
      </c>
      <c r="I11740" t="s">
        <v>18516</v>
      </c>
      <c r="J11740" t="s">
        <v>18516</v>
      </c>
      <c r="K11740" t="s">
        <v>29707</v>
      </c>
      <c r="L11740" t="s">
        <v>18516</v>
      </c>
      <c r="M11740" t="s">
        <v>18516</v>
      </c>
    </row>
    <row r="11741" spans="1:13" ht="13.5">
      <c r="A11741" t="s">
        <v>8396</v>
      </c>
      <c r="B11741" t="s">
        <v>46594</v>
      </c>
      <c r="C11741" t="s">
        <v>33244</v>
      </c>
      <c r="D11741" t="s">
        <v>33245</v>
      </c>
      <c r="E11741" t="s">
        <v>18516</v>
      </c>
      <c r="F11741" t="s">
        <v>18516</v>
      </c>
      <c r="G11741" t="s">
        <v>18516</v>
      </c>
      <c r="H11741" t="s">
        <v>18516</v>
      </c>
      <c r="I11741" t="s">
        <v>18516</v>
      </c>
      <c r="J11741" t="s">
        <v>18516</v>
      </c>
      <c r="K11741" t="s">
        <v>29707</v>
      </c>
      <c r="L11741" t="s">
        <v>18516</v>
      </c>
      <c r="M11741" t="s">
        <v>18516</v>
      </c>
    </row>
    <row r="11742" spans="1:13" ht="13.5">
      <c r="A11742" t="s">
        <v>8411</v>
      </c>
      <c r="B11742" t="s">
        <v>46595</v>
      </c>
      <c r="C11742" t="s">
        <v>33244</v>
      </c>
      <c r="D11742" t="s">
        <v>33245</v>
      </c>
      <c r="E11742" t="s">
        <v>18516</v>
      </c>
      <c r="F11742" t="s">
        <v>18516</v>
      </c>
      <c r="G11742" t="s">
        <v>18516</v>
      </c>
      <c r="H11742" t="s">
        <v>18516</v>
      </c>
      <c r="I11742" t="s">
        <v>18516</v>
      </c>
      <c r="J11742" t="s">
        <v>18516</v>
      </c>
      <c r="K11742" t="s">
        <v>29707</v>
      </c>
      <c r="L11742" t="s">
        <v>18516</v>
      </c>
      <c r="M11742" t="s">
        <v>18516</v>
      </c>
    </row>
    <row r="11743" spans="1:13" ht="13.5">
      <c r="A11743" t="s">
        <v>8399</v>
      </c>
      <c r="B11743" t="s">
        <v>46596</v>
      </c>
      <c r="C11743" t="s">
        <v>33244</v>
      </c>
      <c r="D11743" t="s">
        <v>33245</v>
      </c>
      <c r="E11743" t="s">
        <v>18516</v>
      </c>
      <c r="F11743" t="s">
        <v>18516</v>
      </c>
      <c r="G11743" t="s">
        <v>18516</v>
      </c>
      <c r="H11743" t="s">
        <v>18516</v>
      </c>
      <c r="I11743" t="s">
        <v>18516</v>
      </c>
      <c r="J11743" t="s">
        <v>18516</v>
      </c>
      <c r="K11743" t="s">
        <v>29707</v>
      </c>
      <c r="L11743" t="s">
        <v>18516</v>
      </c>
      <c r="M11743" t="s">
        <v>18516</v>
      </c>
    </row>
    <row r="11744" spans="1:13" ht="13.5">
      <c r="A11744" t="s">
        <v>8387</v>
      </c>
      <c r="B11744" t="s">
        <v>46597</v>
      </c>
      <c r="C11744" t="s">
        <v>33244</v>
      </c>
      <c r="D11744" t="s">
        <v>33245</v>
      </c>
      <c r="E11744" t="s">
        <v>18516</v>
      </c>
      <c r="F11744" t="s">
        <v>18516</v>
      </c>
      <c r="G11744" t="s">
        <v>18516</v>
      </c>
      <c r="H11744" t="s">
        <v>18516</v>
      </c>
      <c r="I11744" t="s">
        <v>18516</v>
      </c>
      <c r="J11744" t="s">
        <v>18516</v>
      </c>
      <c r="K11744" t="s">
        <v>29707</v>
      </c>
      <c r="L11744" t="s">
        <v>18516</v>
      </c>
      <c r="M11744" t="s">
        <v>18516</v>
      </c>
    </row>
    <row r="11745" spans="1:13" ht="13.5">
      <c r="A11745" t="s">
        <v>8295</v>
      </c>
      <c r="B11745" t="s">
        <v>46598</v>
      </c>
      <c r="C11745" t="s">
        <v>33244</v>
      </c>
      <c r="D11745" t="s">
        <v>33245</v>
      </c>
      <c r="E11745" t="s">
        <v>18516</v>
      </c>
      <c r="F11745" t="s">
        <v>18516</v>
      </c>
      <c r="G11745" t="s">
        <v>18516</v>
      </c>
      <c r="H11745" t="s">
        <v>18516</v>
      </c>
      <c r="I11745" t="s">
        <v>18516</v>
      </c>
      <c r="J11745" t="s">
        <v>18516</v>
      </c>
      <c r="K11745" t="s">
        <v>29707</v>
      </c>
      <c r="L11745" t="s">
        <v>18516</v>
      </c>
      <c r="M11745" t="s">
        <v>18516</v>
      </c>
    </row>
    <row r="11746" spans="1:13" ht="13.5">
      <c r="A11746" t="s">
        <v>8292</v>
      </c>
      <c r="B11746" t="s">
        <v>46599</v>
      </c>
      <c r="C11746" t="s">
        <v>33244</v>
      </c>
      <c r="D11746" t="s">
        <v>33245</v>
      </c>
      <c r="E11746" t="s">
        <v>18516</v>
      </c>
      <c r="F11746" t="s">
        <v>18516</v>
      </c>
      <c r="G11746" t="s">
        <v>18516</v>
      </c>
      <c r="H11746" t="s">
        <v>18516</v>
      </c>
      <c r="I11746" t="s">
        <v>18516</v>
      </c>
      <c r="J11746" t="s">
        <v>18516</v>
      </c>
      <c r="K11746" t="s">
        <v>29707</v>
      </c>
      <c r="L11746" t="s">
        <v>18516</v>
      </c>
      <c r="M11746" t="s">
        <v>18516</v>
      </c>
    </row>
    <row r="11747" spans="1:13" ht="13.5">
      <c r="A11747" t="s">
        <v>9558</v>
      </c>
      <c r="B11747" t="s">
        <v>46600</v>
      </c>
      <c r="C11747" t="s">
        <v>33244</v>
      </c>
      <c r="D11747" t="s">
        <v>33245</v>
      </c>
      <c r="E11747" t="s">
        <v>18516</v>
      </c>
      <c r="F11747" t="s">
        <v>18516</v>
      </c>
      <c r="G11747" t="s">
        <v>18516</v>
      </c>
      <c r="H11747" t="s">
        <v>18516</v>
      </c>
      <c r="I11747" t="s">
        <v>18516</v>
      </c>
      <c r="J11747" t="s">
        <v>18516</v>
      </c>
      <c r="K11747" t="s">
        <v>29707</v>
      </c>
      <c r="L11747" t="s">
        <v>18516</v>
      </c>
      <c r="M11747" t="s">
        <v>18516</v>
      </c>
    </row>
    <row r="11748" spans="1:13" ht="13.5">
      <c r="A11748" t="s">
        <v>7449</v>
      </c>
      <c r="B11748" t="s">
        <v>46601</v>
      </c>
      <c r="C11748" t="s">
        <v>33244</v>
      </c>
      <c r="D11748" t="s">
        <v>33245</v>
      </c>
      <c r="E11748" t="s">
        <v>18516</v>
      </c>
      <c r="F11748" t="s">
        <v>18516</v>
      </c>
      <c r="G11748" t="s">
        <v>18516</v>
      </c>
      <c r="H11748" t="s">
        <v>18516</v>
      </c>
      <c r="I11748" t="s">
        <v>18516</v>
      </c>
      <c r="J11748" t="s">
        <v>18516</v>
      </c>
      <c r="K11748" t="s">
        <v>29707</v>
      </c>
      <c r="L11748" t="s">
        <v>18516</v>
      </c>
      <c r="M11748" t="s">
        <v>18516</v>
      </c>
    </row>
    <row r="11749" spans="1:13" ht="13.5">
      <c r="A11749" t="s">
        <v>7455</v>
      </c>
      <c r="B11749" t="s">
        <v>46602</v>
      </c>
      <c r="C11749" t="s">
        <v>33244</v>
      </c>
      <c r="D11749" t="s">
        <v>33245</v>
      </c>
      <c r="E11749" t="s">
        <v>18516</v>
      </c>
      <c r="F11749" t="s">
        <v>18516</v>
      </c>
      <c r="G11749" t="s">
        <v>18516</v>
      </c>
      <c r="H11749" t="s">
        <v>18516</v>
      </c>
      <c r="I11749" t="s">
        <v>18516</v>
      </c>
      <c r="J11749" t="s">
        <v>18516</v>
      </c>
      <c r="K11749" t="s">
        <v>29707</v>
      </c>
      <c r="L11749" t="s">
        <v>18516</v>
      </c>
      <c r="M11749" t="s">
        <v>18516</v>
      </c>
    </row>
    <row r="11750" spans="1:13" ht="13.5">
      <c r="A11750" t="s">
        <v>7235</v>
      </c>
      <c r="B11750" t="s">
        <v>46603</v>
      </c>
      <c r="C11750" t="s">
        <v>33244</v>
      </c>
      <c r="D11750" t="s">
        <v>33245</v>
      </c>
      <c r="E11750" t="s">
        <v>18516</v>
      </c>
      <c r="F11750" t="s">
        <v>18516</v>
      </c>
      <c r="G11750" t="s">
        <v>18516</v>
      </c>
      <c r="H11750" t="s">
        <v>18516</v>
      </c>
      <c r="I11750" t="s">
        <v>18516</v>
      </c>
      <c r="J11750" t="s">
        <v>18516</v>
      </c>
      <c r="K11750" t="s">
        <v>29707</v>
      </c>
      <c r="L11750" t="s">
        <v>18516</v>
      </c>
      <c r="M11750" t="s">
        <v>18516</v>
      </c>
    </row>
    <row r="11751" spans="1:13" ht="13.5">
      <c r="A11751" t="s">
        <v>46604</v>
      </c>
      <c r="B11751" t="s">
        <v>46605</v>
      </c>
      <c r="C11751" t="s">
        <v>33244</v>
      </c>
      <c r="D11751" t="s">
        <v>33245</v>
      </c>
      <c r="E11751" t="s">
        <v>18516</v>
      </c>
      <c r="F11751" t="s">
        <v>18516</v>
      </c>
      <c r="G11751" t="s">
        <v>18516</v>
      </c>
      <c r="H11751" t="s">
        <v>18516</v>
      </c>
      <c r="I11751" t="s">
        <v>18516</v>
      </c>
      <c r="J11751" t="s">
        <v>18516</v>
      </c>
      <c r="K11751" t="s">
        <v>29707</v>
      </c>
      <c r="L11751" t="s">
        <v>18516</v>
      </c>
      <c r="M11751" t="s">
        <v>18516</v>
      </c>
    </row>
    <row r="11752" spans="1:13" ht="13.5">
      <c r="A11752" t="s">
        <v>46606</v>
      </c>
      <c r="B11752" t="s">
        <v>46607</v>
      </c>
      <c r="C11752" t="s">
        <v>33244</v>
      </c>
      <c r="D11752" t="s">
        <v>33245</v>
      </c>
      <c r="E11752" t="s">
        <v>18516</v>
      </c>
      <c r="F11752" t="s">
        <v>18516</v>
      </c>
      <c r="G11752" t="s">
        <v>18516</v>
      </c>
      <c r="H11752" t="s">
        <v>18516</v>
      </c>
      <c r="I11752" t="s">
        <v>18516</v>
      </c>
      <c r="J11752" t="s">
        <v>18516</v>
      </c>
      <c r="K11752" t="s">
        <v>29707</v>
      </c>
      <c r="L11752" t="s">
        <v>18516</v>
      </c>
      <c r="M11752" t="s">
        <v>18516</v>
      </c>
    </row>
    <row r="11753" spans="1:13" ht="13.5">
      <c r="A11753" t="s">
        <v>46608</v>
      </c>
      <c r="B11753" t="s">
        <v>46609</v>
      </c>
      <c r="C11753" t="s">
        <v>33244</v>
      </c>
      <c r="D11753" t="s">
        <v>33245</v>
      </c>
      <c r="E11753" t="s">
        <v>18516</v>
      </c>
      <c r="F11753" t="s">
        <v>18516</v>
      </c>
      <c r="G11753" t="s">
        <v>18516</v>
      </c>
      <c r="H11753" t="s">
        <v>18516</v>
      </c>
      <c r="I11753" t="s">
        <v>18516</v>
      </c>
      <c r="J11753" t="s">
        <v>18516</v>
      </c>
      <c r="K11753" t="s">
        <v>29707</v>
      </c>
      <c r="L11753" t="s">
        <v>18516</v>
      </c>
      <c r="M11753" t="s">
        <v>18516</v>
      </c>
    </row>
    <row r="11754" spans="1:13" ht="13.5">
      <c r="A11754" t="s">
        <v>46610</v>
      </c>
      <c r="B11754" t="s">
        <v>46611</v>
      </c>
      <c r="C11754" t="s">
        <v>33244</v>
      </c>
      <c r="D11754" t="s">
        <v>33245</v>
      </c>
      <c r="E11754" t="s">
        <v>18516</v>
      </c>
      <c r="F11754" t="s">
        <v>18516</v>
      </c>
      <c r="G11754" t="s">
        <v>18516</v>
      </c>
      <c r="H11754" t="s">
        <v>18516</v>
      </c>
      <c r="I11754" t="s">
        <v>18516</v>
      </c>
      <c r="J11754" t="s">
        <v>18516</v>
      </c>
      <c r="K11754" t="s">
        <v>29707</v>
      </c>
      <c r="L11754" t="s">
        <v>18516</v>
      </c>
      <c r="M11754" t="s">
        <v>18516</v>
      </c>
    </row>
    <row r="11755" spans="1:13" ht="13.5">
      <c r="A11755" t="s">
        <v>46612</v>
      </c>
      <c r="B11755" t="s">
        <v>46613</v>
      </c>
      <c r="C11755" t="s">
        <v>33244</v>
      </c>
      <c r="D11755" t="s">
        <v>33245</v>
      </c>
      <c r="E11755" t="s">
        <v>18516</v>
      </c>
      <c r="F11755" t="s">
        <v>18516</v>
      </c>
      <c r="G11755" t="s">
        <v>18516</v>
      </c>
      <c r="H11755" t="s">
        <v>18516</v>
      </c>
      <c r="I11755" t="s">
        <v>18516</v>
      </c>
      <c r="J11755" t="s">
        <v>18516</v>
      </c>
      <c r="K11755" t="s">
        <v>29707</v>
      </c>
      <c r="L11755" t="s">
        <v>18516</v>
      </c>
      <c r="M11755" t="s">
        <v>18516</v>
      </c>
    </row>
    <row r="11756" spans="1:13" ht="13.5">
      <c r="A11756" t="s">
        <v>46614</v>
      </c>
      <c r="B11756" t="s">
        <v>46615</v>
      </c>
      <c r="C11756" t="s">
        <v>33244</v>
      </c>
      <c r="D11756" t="s">
        <v>33245</v>
      </c>
      <c r="E11756" t="s">
        <v>18516</v>
      </c>
      <c r="F11756" t="s">
        <v>18516</v>
      </c>
      <c r="G11756" t="s">
        <v>18516</v>
      </c>
      <c r="H11756" t="s">
        <v>18516</v>
      </c>
      <c r="I11756" t="s">
        <v>18516</v>
      </c>
      <c r="J11756" t="s">
        <v>18516</v>
      </c>
      <c r="K11756" t="s">
        <v>29707</v>
      </c>
      <c r="L11756" t="s">
        <v>18516</v>
      </c>
      <c r="M11756" t="s">
        <v>18516</v>
      </c>
    </row>
    <row r="11757" spans="1:13" ht="13.5">
      <c r="A11757" t="s">
        <v>46616</v>
      </c>
      <c r="B11757" t="s">
        <v>46617</v>
      </c>
      <c r="C11757" t="s">
        <v>33244</v>
      </c>
      <c r="D11757" t="s">
        <v>33245</v>
      </c>
      <c r="E11757" t="s">
        <v>18516</v>
      </c>
      <c r="F11757" t="s">
        <v>18516</v>
      </c>
      <c r="G11757" t="s">
        <v>18516</v>
      </c>
      <c r="H11757" t="s">
        <v>18516</v>
      </c>
      <c r="I11757" t="s">
        <v>18516</v>
      </c>
      <c r="J11757" t="s">
        <v>18516</v>
      </c>
      <c r="K11757" t="s">
        <v>29707</v>
      </c>
      <c r="L11757" t="s">
        <v>18516</v>
      </c>
      <c r="M11757" t="s">
        <v>18516</v>
      </c>
    </row>
    <row r="11758" spans="1:13" ht="13.5">
      <c r="A11758" t="s">
        <v>46618</v>
      </c>
      <c r="B11758" t="s">
        <v>46619</v>
      </c>
      <c r="C11758" t="s">
        <v>33244</v>
      </c>
      <c r="D11758" t="s">
        <v>33245</v>
      </c>
      <c r="E11758" t="s">
        <v>18516</v>
      </c>
      <c r="F11758" t="s">
        <v>18516</v>
      </c>
      <c r="G11758" t="s">
        <v>18516</v>
      </c>
      <c r="H11758" t="s">
        <v>18516</v>
      </c>
      <c r="I11758" t="s">
        <v>18516</v>
      </c>
      <c r="J11758" t="s">
        <v>18516</v>
      </c>
      <c r="K11758" t="s">
        <v>29707</v>
      </c>
      <c r="L11758" t="s">
        <v>18516</v>
      </c>
      <c r="M11758" t="s">
        <v>18516</v>
      </c>
    </row>
    <row r="11759" spans="1:13" ht="13.5">
      <c r="A11759" t="s">
        <v>46620</v>
      </c>
      <c r="B11759" t="s">
        <v>46621</v>
      </c>
      <c r="C11759" t="s">
        <v>33244</v>
      </c>
      <c r="D11759" t="s">
        <v>33245</v>
      </c>
      <c r="E11759" t="s">
        <v>18516</v>
      </c>
      <c r="F11759" t="s">
        <v>18516</v>
      </c>
      <c r="G11759" t="s">
        <v>18516</v>
      </c>
      <c r="H11759" t="s">
        <v>18516</v>
      </c>
      <c r="I11759" t="s">
        <v>18516</v>
      </c>
      <c r="J11759" t="s">
        <v>18516</v>
      </c>
      <c r="K11759" t="s">
        <v>29707</v>
      </c>
      <c r="L11759" t="s">
        <v>18516</v>
      </c>
      <c r="M11759" t="s">
        <v>18516</v>
      </c>
    </row>
    <row r="11760" spans="1:13" ht="13.5">
      <c r="A11760" t="s">
        <v>46622</v>
      </c>
      <c r="B11760" t="s">
        <v>46623</v>
      </c>
      <c r="C11760" t="s">
        <v>33244</v>
      </c>
      <c r="D11760" t="s">
        <v>33245</v>
      </c>
      <c r="E11760" t="s">
        <v>18516</v>
      </c>
      <c r="F11760" t="s">
        <v>18516</v>
      </c>
      <c r="G11760" t="s">
        <v>18516</v>
      </c>
      <c r="H11760" t="s">
        <v>18516</v>
      </c>
      <c r="I11760" t="s">
        <v>18516</v>
      </c>
      <c r="J11760" t="s">
        <v>18516</v>
      </c>
      <c r="K11760" t="s">
        <v>29707</v>
      </c>
      <c r="L11760" t="s">
        <v>18516</v>
      </c>
      <c r="M11760" t="s">
        <v>18516</v>
      </c>
    </row>
    <row r="11761" spans="1:13" ht="13.5">
      <c r="A11761" t="s">
        <v>2662</v>
      </c>
      <c r="B11761" t="s">
        <v>46624</v>
      </c>
      <c r="C11761" t="s">
        <v>33244</v>
      </c>
      <c r="D11761" t="s">
        <v>33245</v>
      </c>
      <c r="E11761" t="s">
        <v>18516</v>
      </c>
      <c r="F11761" t="s">
        <v>18516</v>
      </c>
      <c r="G11761" t="s">
        <v>18516</v>
      </c>
      <c r="H11761" t="s">
        <v>18516</v>
      </c>
      <c r="I11761" t="s">
        <v>18516</v>
      </c>
      <c r="J11761" t="s">
        <v>18516</v>
      </c>
      <c r="K11761" t="s">
        <v>29707</v>
      </c>
      <c r="L11761" t="s">
        <v>18516</v>
      </c>
      <c r="M11761" t="s">
        <v>18516</v>
      </c>
    </row>
    <row r="11762" spans="1:13" ht="13.5">
      <c r="A11762" t="s">
        <v>46625</v>
      </c>
      <c r="B11762" t="s">
        <v>46626</v>
      </c>
      <c r="C11762" t="s">
        <v>33244</v>
      </c>
      <c r="D11762" t="s">
        <v>33245</v>
      </c>
      <c r="E11762" t="s">
        <v>18516</v>
      </c>
      <c r="F11762" t="s">
        <v>18516</v>
      </c>
      <c r="G11762" t="s">
        <v>18516</v>
      </c>
      <c r="H11762" t="s">
        <v>18516</v>
      </c>
      <c r="I11762" t="s">
        <v>18516</v>
      </c>
      <c r="J11762" t="s">
        <v>18516</v>
      </c>
      <c r="K11762" t="s">
        <v>29707</v>
      </c>
      <c r="L11762" t="s">
        <v>18516</v>
      </c>
      <c r="M11762" t="s">
        <v>18516</v>
      </c>
    </row>
    <row r="11763" spans="1:13" ht="13.5">
      <c r="A11763" t="s">
        <v>46627</v>
      </c>
      <c r="B11763" t="s">
        <v>46628</v>
      </c>
      <c r="C11763" t="s">
        <v>33244</v>
      </c>
      <c r="D11763" t="s">
        <v>33245</v>
      </c>
      <c r="E11763" t="s">
        <v>18516</v>
      </c>
      <c r="F11763" t="s">
        <v>18516</v>
      </c>
      <c r="G11763" t="s">
        <v>18516</v>
      </c>
      <c r="H11763" t="s">
        <v>18516</v>
      </c>
      <c r="I11763" t="s">
        <v>18516</v>
      </c>
      <c r="J11763" t="s">
        <v>18516</v>
      </c>
      <c r="K11763" t="s">
        <v>29707</v>
      </c>
      <c r="L11763" t="s">
        <v>18516</v>
      </c>
      <c r="M11763" t="s">
        <v>18516</v>
      </c>
    </row>
    <row r="11764" spans="1:13" ht="13.5">
      <c r="A11764" t="s">
        <v>9831</v>
      </c>
      <c r="B11764" t="s">
        <v>46629</v>
      </c>
      <c r="C11764" t="s">
        <v>33244</v>
      </c>
      <c r="D11764" t="s">
        <v>33245</v>
      </c>
      <c r="E11764" t="s">
        <v>18516</v>
      </c>
      <c r="F11764" t="s">
        <v>18516</v>
      </c>
      <c r="G11764" t="s">
        <v>18516</v>
      </c>
      <c r="H11764" t="s">
        <v>18516</v>
      </c>
      <c r="I11764" t="s">
        <v>18516</v>
      </c>
      <c r="J11764" t="s">
        <v>18516</v>
      </c>
      <c r="K11764" t="s">
        <v>29707</v>
      </c>
      <c r="L11764" t="s">
        <v>18516</v>
      </c>
      <c r="M11764" t="s">
        <v>18516</v>
      </c>
    </row>
    <row r="11765" spans="1:13" ht="13.5">
      <c r="A11765" t="s">
        <v>9852</v>
      </c>
      <c r="B11765" t="s">
        <v>46630</v>
      </c>
      <c r="C11765" t="s">
        <v>33244</v>
      </c>
      <c r="D11765" t="s">
        <v>33245</v>
      </c>
      <c r="E11765" t="s">
        <v>18516</v>
      </c>
      <c r="F11765" t="s">
        <v>18516</v>
      </c>
      <c r="G11765" t="s">
        <v>18516</v>
      </c>
      <c r="H11765" t="s">
        <v>18516</v>
      </c>
      <c r="I11765" t="s">
        <v>18516</v>
      </c>
      <c r="J11765" t="s">
        <v>18516</v>
      </c>
      <c r="K11765" t="s">
        <v>29707</v>
      </c>
      <c r="L11765" t="s">
        <v>18516</v>
      </c>
      <c r="M11765" t="s">
        <v>18516</v>
      </c>
    </row>
    <row r="11766" spans="1:13" ht="13.5">
      <c r="A11766" t="s">
        <v>46631</v>
      </c>
      <c r="B11766" t="s">
        <v>46632</v>
      </c>
      <c r="C11766" t="s">
        <v>33244</v>
      </c>
      <c r="D11766" t="s">
        <v>33245</v>
      </c>
      <c r="E11766" t="s">
        <v>18516</v>
      </c>
      <c r="F11766" t="s">
        <v>18516</v>
      </c>
      <c r="G11766" t="s">
        <v>18516</v>
      </c>
      <c r="H11766" t="s">
        <v>18516</v>
      </c>
      <c r="I11766" t="s">
        <v>18516</v>
      </c>
      <c r="J11766" t="s">
        <v>18516</v>
      </c>
      <c r="K11766" t="s">
        <v>29707</v>
      </c>
      <c r="L11766" t="s">
        <v>18516</v>
      </c>
      <c r="M11766" t="s">
        <v>18516</v>
      </c>
    </row>
    <row r="11767" spans="1:13" ht="13.5">
      <c r="A11767" t="s">
        <v>46633</v>
      </c>
      <c r="B11767" t="s">
        <v>46634</v>
      </c>
      <c r="C11767" t="s">
        <v>33244</v>
      </c>
      <c r="D11767" t="s">
        <v>33245</v>
      </c>
      <c r="E11767" t="s">
        <v>18516</v>
      </c>
      <c r="F11767" t="s">
        <v>18516</v>
      </c>
      <c r="G11767" t="s">
        <v>18516</v>
      </c>
      <c r="H11767" t="s">
        <v>18516</v>
      </c>
      <c r="I11767" t="s">
        <v>18516</v>
      </c>
      <c r="J11767" t="s">
        <v>18516</v>
      </c>
      <c r="K11767" t="s">
        <v>29707</v>
      </c>
      <c r="L11767" t="s">
        <v>18516</v>
      </c>
      <c r="M11767" t="s">
        <v>18516</v>
      </c>
    </row>
    <row r="11768" spans="1:13" ht="13.5">
      <c r="A11768" t="s">
        <v>8393</v>
      </c>
      <c r="B11768" t="s">
        <v>46635</v>
      </c>
      <c r="C11768" t="s">
        <v>33244</v>
      </c>
      <c r="D11768" t="s">
        <v>33245</v>
      </c>
      <c r="E11768" t="s">
        <v>18516</v>
      </c>
      <c r="F11768" t="s">
        <v>18516</v>
      </c>
      <c r="G11768" t="s">
        <v>18516</v>
      </c>
      <c r="H11768" t="s">
        <v>18516</v>
      </c>
      <c r="I11768" t="s">
        <v>18516</v>
      </c>
      <c r="J11768" t="s">
        <v>18516</v>
      </c>
      <c r="K11768" t="s">
        <v>29707</v>
      </c>
      <c r="L11768" t="s">
        <v>18516</v>
      </c>
      <c r="M11768" t="s">
        <v>18516</v>
      </c>
    </row>
    <row r="11769" spans="1:13" ht="13.5">
      <c r="A11769" t="s">
        <v>8301</v>
      </c>
      <c r="B11769" t="s">
        <v>46636</v>
      </c>
      <c r="C11769" t="s">
        <v>33244</v>
      </c>
      <c r="D11769" t="s">
        <v>33245</v>
      </c>
      <c r="E11769" t="s">
        <v>18516</v>
      </c>
      <c r="F11769" t="s">
        <v>18516</v>
      </c>
      <c r="G11769" t="s">
        <v>18516</v>
      </c>
      <c r="H11769" t="s">
        <v>18516</v>
      </c>
      <c r="I11769" t="s">
        <v>18516</v>
      </c>
      <c r="J11769" t="s">
        <v>18516</v>
      </c>
      <c r="K11769" t="s">
        <v>29707</v>
      </c>
      <c r="L11769" t="s">
        <v>18516</v>
      </c>
      <c r="M11769" t="s">
        <v>18516</v>
      </c>
    </row>
    <row r="11770" spans="1:13" ht="13.5">
      <c r="A11770" t="s">
        <v>8298</v>
      </c>
      <c r="B11770" t="s">
        <v>46637</v>
      </c>
      <c r="C11770" t="s">
        <v>33244</v>
      </c>
      <c r="D11770" t="s">
        <v>33245</v>
      </c>
      <c r="E11770" t="s">
        <v>18516</v>
      </c>
      <c r="F11770" t="s">
        <v>18516</v>
      </c>
      <c r="G11770" t="s">
        <v>18516</v>
      </c>
      <c r="H11770" t="s">
        <v>18516</v>
      </c>
      <c r="I11770" t="s">
        <v>18516</v>
      </c>
      <c r="J11770" t="s">
        <v>18516</v>
      </c>
      <c r="K11770" t="s">
        <v>29707</v>
      </c>
      <c r="L11770" t="s">
        <v>18516</v>
      </c>
      <c r="M11770" t="s">
        <v>18516</v>
      </c>
    </row>
    <row r="11771" spans="1:13" ht="13.5">
      <c r="A11771" t="s">
        <v>9546</v>
      </c>
      <c r="B11771" t="s">
        <v>46638</v>
      </c>
      <c r="C11771" t="s">
        <v>33244</v>
      </c>
      <c r="D11771" t="s">
        <v>33245</v>
      </c>
      <c r="E11771" t="s">
        <v>18516</v>
      </c>
      <c r="F11771" t="s">
        <v>18516</v>
      </c>
      <c r="G11771" t="s">
        <v>18516</v>
      </c>
      <c r="H11771" t="s">
        <v>18516</v>
      </c>
      <c r="I11771" t="s">
        <v>18516</v>
      </c>
      <c r="J11771" t="s">
        <v>18516</v>
      </c>
      <c r="K11771" t="s">
        <v>29707</v>
      </c>
      <c r="L11771" t="s">
        <v>18516</v>
      </c>
      <c r="M11771" t="s">
        <v>18516</v>
      </c>
    </row>
    <row r="11772" spans="1:13" ht="13.5">
      <c r="A11772" t="s">
        <v>9549</v>
      </c>
      <c r="B11772" t="s">
        <v>46639</v>
      </c>
      <c r="C11772" t="s">
        <v>33244</v>
      </c>
      <c r="D11772" t="s">
        <v>33245</v>
      </c>
      <c r="E11772" t="s">
        <v>18516</v>
      </c>
      <c r="F11772" t="s">
        <v>18516</v>
      </c>
      <c r="G11772" t="s">
        <v>18516</v>
      </c>
      <c r="H11772" t="s">
        <v>18516</v>
      </c>
      <c r="I11772" t="s">
        <v>18516</v>
      </c>
      <c r="J11772" t="s">
        <v>18516</v>
      </c>
      <c r="K11772" t="s">
        <v>29707</v>
      </c>
      <c r="L11772" t="s">
        <v>18516</v>
      </c>
      <c r="M11772" t="s">
        <v>18516</v>
      </c>
    </row>
    <row r="11773" spans="1:13" ht="13.5">
      <c r="A11773" t="s">
        <v>8286</v>
      </c>
      <c r="B11773" t="s">
        <v>46640</v>
      </c>
      <c r="C11773" t="s">
        <v>33244</v>
      </c>
      <c r="D11773" t="s">
        <v>33245</v>
      </c>
      <c r="E11773" t="s">
        <v>18516</v>
      </c>
      <c r="F11773" t="s">
        <v>18516</v>
      </c>
      <c r="G11773" t="s">
        <v>18516</v>
      </c>
      <c r="H11773" t="s">
        <v>18516</v>
      </c>
      <c r="I11773" t="s">
        <v>18516</v>
      </c>
      <c r="J11773" t="s">
        <v>18516</v>
      </c>
      <c r="K11773" t="s">
        <v>29707</v>
      </c>
      <c r="L11773" t="s">
        <v>18516</v>
      </c>
      <c r="M11773" t="s">
        <v>18516</v>
      </c>
    </row>
    <row r="11774" spans="1:13" ht="13.5">
      <c r="A11774" t="s">
        <v>46641</v>
      </c>
      <c r="B11774" t="s">
        <v>46642</v>
      </c>
      <c r="C11774" t="s">
        <v>33244</v>
      </c>
      <c r="D11774" t="s">
        <v>33245</v>
      </c>
      <c r="E11774" t="s">
        <v>18516</v>
      </c>
      <c r="F11774" t="s">
        <v>18516</v>
      </c>
      <c r="G11774" t="s">
        <v>18516</v>
      </c>
      <c r="H11774" t="s">
        <v>18516</v>
      </c>
      <c r="I11774" t="s">
        <v>18516</v>
      </c>
      <c r="J11774" t="s">
        <v>18516</v>
      </c>
      <c r="K11774" t="s">
        <v>29707</v>
      </c>
      <c r="L11774" t="s">
        <v>18516</v>
      </c>
      <c r="M11774" t="s">
        <v>18516</v>
      </c>
    </row>
    <row r="11775" spans="1:13" ht="13.5">
      <c r="A11775" t="s">
        <v>8259</v>
      </c>
      <c r="B11775" t="s">
        <v>46643</v>
      </c>
      <c r="C11775" t="s">
        <v>33244</v>
      </c>
      <c r="D11775" t="s">
        <v>33245</v>
      </c>
      <c r="E11775" t="s">
        <v>18516</v>
      </c>
      <c r="F11775" t="s">
        <v>18516</v>
      </c>
      <c r="G11775" t="s">
        <v>18516</v>
      </c>
      <c r="H11775" t="s">
        <v>18516</v>
      </c>
      <c r="I11775" t="s">
        <v>18516</v>
      </c>
      <c r="J11775" t="s">
        <v>18516</v>
      </c>
      <c r="K11775" t="s">
        <v>29707</v>
      </c>
      <c r="L11775" t="s">
        <v>18516</v>
      </c>
      <c r="M11775" t="s">
        <v>18516</v>
      </c>
    </row>
    <row r="11776" spans="1:13" ht="13.5">
      <c r="A11776" t="s">
        <v>8256</v>
      </c>
      <c r="B11776" t="s">
        <v>46644</v>
      </c>
      <c r="C11776" t="s">
        <v>33244</v>
      </c>
      <c r="D11776" t="s">
        <v>33245</v>
      </c>
      <c r="E11776" t="s">
        <v>18516</v>
      </c>
      <c r="F11776" t="s">
        <v>18516</v>
      </c>
      <c r="G11776" t="s">
        <v>18516</v>
      </c>
      <c r="H11776" t="s">
        <v>18516</v>
      </c>
      <c r="I11776" t="s">
        <v>18516</v>
      </c>
      <c r="J11776" t="s">
        <v>18516</v>
      </c>
      <c r="K11776" t="s">
        <v>29707</v>
      </c>
      <c r="L11776" t="s">
        <v>18516</v>
      </c>
      <c r="M11776" t="s">
        <v>18516</v>
      </c>
    </row>
    <row r="11777" spans="1:13" ht="13.5">
      <c r="A11777" t="s">
        <v>9564</v>
      </c>
      <c r="B11777" t="s">
        <v>46645</v>
      </c>
      <c r="C11777" t="s">
        <v>33244</v>
      </c>
      <c r="D11777" t="s">
        <v>33245</v>
      </c>
      <c r="E11777" t="s">
        <v>18516</v>
      </c>
      <c r="F11777" t="s">
        <v>18516</v>
      </c>
      <c r="G11777" t="s">
        <v>18516</v>
      </c>
      <c r="H11777" t="s">
        <v>18516</v>
      </c>
      <c r="I11777" t="s">
        <v>18516</v>
      </c>
      <c r="J11777" t="s">
        <v>18516</v>
      </c>
      <c r="K11777" t="s">
        <v>29707</v>
      </c>
      <c r="L11777" t="s">
        <v>18516</v>
      </c>
      <c r="M11777" t="s">
        <v>18516</v>
      </c>
    </row>
    <row r="11778" spans="1:13" ht="13.5">
      <c r="A11778" t="s">
        <v>9567</v>
      </c>
      <c r="B11778" t="s">
        <v>46646</v>
      </c>
      <c r="C11778" t="s">
        <v>33244</v>
      </c>
      <c r="D11778" t="s">
        <v>33245</v>
      </c>
      <c r="E11778" t="s">
        <v>18516</v>
      </c>
      <c r="F11778" t="s">
        <v>18516</v>
      </c>
      <c r="G11778" t="s">
        <v>18516</v>
      </c>
      <c r="H11778" t="s">
        <v>18516</v>
      </c>
      <c r="I11778" t="s">
        <v>18516</v>
      </c>
      <c r="J11778" t="s">
        <v>18516</v>
      </c>
      <c r="K11778" t="s">
        <v>29707</v>
      </c>
      <c r="L11778" t="s">
        <v>18516</v>
      </c>
      <c r="M11778" t="s">
        <v>18516</v>
      </c>
    </row>
    <row r="11779" spans="1:13" ht="13.5">
      <c r="A11779" t="s">
        <v>7238</v>
      </c>
      <c r="B11779" t="s">
        <v>46647</v>
      </c>
      <c r="C11779" t="s">
        <v>33244</v>
      </c>
      <c r="D11779" t="s">
        <v>33245</v>
      </c>
      <c r="E11779" t="s">
        <v>18516</v>
      </c>
      <c r="F11779" t="s">
        <v>18516</v>
      </c>
      <c r="G11779" t="s">
        <v>18516</v>
      </c>
      <c r="H11779" t="s">
        <v>18516</v>
      </c>
      <c r="I11779" t="s">
        <v>18516</v>
      </c>
      <c r="J11779" t="s">
        <v>18516</v>
      </c>
      <c r="K11779" t="s">
        <v>29707</v>
      </c>
      <c r="L11779" t="s">
        <v>18516</v>
      </c>
      <c r="M11779" t="s">
        <v>18516</v>
      </c>
    </row>
    <row r="11780" spans="1:13" ht="13.5">
      <c r="A11780" t="s">
        <v>8687</v>
      </c>
      <c r="B11780" t="s">
        <v>46648</v>
      </c>
      <c r="C11780" t="s">
        <v>33244</v>
      </c>
      <c r="D11780" t="s">
        <v>33245</v>
      </c>
      <c r="E11780" t="s">
        <v>18516</v>
      </c>
      <c r="F11780" t="s">
        <v>18516</v>
      </c>
      <c r="G11780" t="s">
        <v>18516</v>
      </c>
      <c r="H11780" t="s">
        <v>18516</v>
      </c>
      <c r="I11780" t="s">
        <v>18516</v>
      </c>
      <c r="J11780" t="s">
        <v>18516</v>
      </c>
      <c r="K11780" t="s">
        <v>29707</v>
      </c>
      <c r="L11780" t="s">
        <v>18516</v>
      </c>
      <c r="M11780" t="s">
        <v>18516</v>
      </c>
    </row>
    <row r="11781" spans="1:13" ht="13.5">
      <c r="A11781" t="s">
        <v>8678</v>
      </c>
      <c r="B11781" t="s">
        <v>46649</v>
      </c>
      <c r="C11781" t="s">
        <v>33244</v>
      </c>
      <c r="D11781" t="s">
        <v>33245</v>
      </c>
      <c r="E11781" t="s">
        <v>18516</v>
      </c>
      <c r="F11781" t="s">
        <v>18516</v>
      </c>
      <c r="G11781" t="s">
        <v>18516</v>
      </c>
      <c r="H11781" t="s">
        <v>18516</v>
      </c>
      <c r="I11781" t="s">
        <v>18516</v>
      </c>
      <c r="J11781" t="s">
        <v>18516</v>
      </c>
      <c r="K11781" t="s">
        <v>29707</v>
      </c>
      <c r="L11781" t="s">
        <v>18516</v>
      </c>
      <c r="M11781" t="s">
        <v>18516</v>
      </c>
    </row>
    <row r="11782" spans="1:13" ht="13.5">
      <c r="A11782" t="s">
        <v>8681</v>
      </c>
      <c r="B11782" t="s">
        <v>46650</v>
      </c>
      <c r="C11782" t="s">
        <v>33244</v>
      </c>
      <c r="D11782" t="s">
        <v>33245</v>
      </c>
      <c r="E11782" t="s">
        <v>18516</v>
      </c>
      <c r="F11782" t="s">
        <v>18516</v>
      </c>
      <c r="G11782" t="s">
        <v>18516</v>
      </c>
      <c r="H11782" t="s">
        <v>18516</v>
      </c>
      <c r="I11782" t="s">
        <v>18516</v>
      </c>
      <c r="J11782" t="s">
        <v>18516</v>
      </c>
      <c r="K11782" t="s">
        <v>29707</v>
      </c>
      <c r="L11782" t="s">
        <v>18516</v>
      </c>
      <c r="M11782" t="s">
        <v>18516</v>
      </c>
    </row>
    <row r="11783" spans="1:13" ht="13.5">
      <c r="A11783" t="s">
        <v>46651</v>
      </c>
      <c r="B11783" t="s">
        <v>46652</v>
      </c>
      <c r="C11783" t="s">
        <v>33244</v>
      </c>
      <c r="D11783" t="s">
        <v>33245</v>
      </c>
      <c r="E11783" t="s">
        <v>18516</v>
      </c>
      <c r="F11783" t="s">
        <v>18516</v>
      </c>
      <c r="G11783" t="s">
        <v>18516</v>
      </c>
      <c r="H11783" t="s">
        <v>18516</v>
      </c>
      <c r="I11783" t="s">
        <v>18516</v>
      </c>
      <c r="J11783" t="s">
        <v>18516</v>
      </c>
      <c r="K11783" t="s">
        <v>29707</v>
      </c>
      <c r="L11783" t="s">
        <v>18516</v>
      </c>
      <c r="M11783" t="s">
        <v>18516</v>
      </c>
    </row>
    <row r="11784" spans="1:13" ht="13.5">
      <c r="A11784" t="s">
        <v>14193</v>
      </c>
      <c r="B11784" t="s">
        <v>46653</v>
      </c>
      <c r="C11784" t="s">
        <v>33244</v>
      </c>
      <c r="D11784" t="s">
        <v>33245</v>
      </c>
      <c r="E11784" t="s">
        <v>18516</v>
      </c>
      <c r="F11784" t="s">
        <v>18516</v>
      </c>
      <c r="G11784" t="s">
        <v>18516</v>
      </c>
      <c r="H11784" t="s">
        <v>18516</v>
      </c>
      <c r="I11784" t="s">
        <v>18516</v>
      </c>
      <c r="J11784" t="s">
        <v>18516</v>
      </c>
      <c r="K11784" t="s">
        <v>29707</v>
      </c>
      <c r="L11784" t="s">
        <v>18516</v>
      </c>
      <c r="M11784" t="s">
        <v>18516</v>
      </c>
    </row>
    <row r="11785" spans="1:13" ht="13.5">
      <c r="A11785" t="s">
        <v>46654</v>
      </c>
      <c r="B11785" t="s">
        <v>46655</v>
      </c>
      <c r="C11785" t="s">
        <v>33244</v>
      </c>
      <c r="D11785" t="s">
        <v>33245</v>
      </c>
      <c r="E11785" t="s">
        <v>18516</v>
      </c>
      <c r="F11785" t="s">
        <v>18516</v>
      </c>
      <c r="G11785" t="s">
        <v>18516</v>
      </c>
      <c r="H11785" t="s">
        <v>18516</v>
      </c>
      <c r="I11785" t="s">
        <v>18516</v>
      </c>
      <c r="J11785" t="s">
        <v>18516</v>
      </c>
      <c r="K11785" t="s">
        <v>29707</v>
      </c>
      <c r="L11785" t="s">
        <v>18516</v>
      </c>
      <c r="M11785" t="s">
        <v>18516</v>
      </c>
    </row>
    <row r="11786" spans="1:13" ht="13.5">
      <c r="A11786" t="s">
        <v>46656</v>
      </c>
      <c r="B11786" t="s">
        <v>46657</v>
      </c>
      <c r="C11786" t="s">
        <v>33244</v>
      </c>
      <c r="D11786" t="s">
        <v>33245</v>
      </c>
      <c r="E11786" t="s">
        <v>18516</v>
      </c>
      <c r="F11786" t="s">
        <v>18516</v>
      </c>
      <c r="G11786" t="s">
        <v>18516</v>
      </c>
      <c r="H11786" t="s">
        <v>18516</v>
      </c>
      <c r="I11786" t="s">
        <v>18516</v>
      </c>
      <c r="J11786" t="s">
        <v>18516</v>
      </c>
      <c r="K11786" t="s">
        <v>29707</v>
      </c>
      <c r="L11786" t="s">
        <v>18516</v>
      </c>
      <c r="M11786" t="s">
        <v>18516</v>
      </c>
    </row>
    <row r="11787" spans="1:13" ht="13.5">
      <c r="A11787" t="s">
        <v>46658</v>
      </c>
      <c r="B11787" t="s">
        <v>46659</v>
      </c>
      <c r="C11787" t="s">
        <v>33244</v>
      </c>
      <c r="D11787" t="s">
        <v>33245</v>
      </c>
      <c r="E11787" t="s">
        <v>18516</v>
      </c>
      <c r="F11787" t="s">
        <v>18516</v>
      </c>
      <c r="G11787" t="s">
        <v>18516</v>
      </c>
      <c r="H11787" t="s">
        <v>18516</v>
      </c>
      <c r="I11787" t="s">
        <v>18516</v>
      </c>
      <c r="J11787" t="s">
        <v>18516</v>
      </c>
      <c r="K11787" t="s">
        <v>29707</v>
      </c>
      <c r="L11787" t="s">
        <v>18516</v>
      </c>
      <c r="M11787" t="s">
        <v>18516</v>
      </c>
    </row>
    <row r="11788" spans="1:13" ht="13.5">
      <c r="A11788" t="s">
        <v>3949</v>
      </c>
      <c r="B11788" t="s">
        <v>46660</v>
      </c>
      <c r="C11788" t="s">
        <v>33244</v>
      </c>
      <c r="D11788" t="s">
        <v>33245</v>
      </c>
      <c r="E11788" t="s">
        <v>18516</v>
      </c>
      <c r="F11788" t="s">
        <v>18516</v>
      </c>
      <c r="G11788" t="s">
        <v>18516</v>
      </c>
      <c r="H11788" t="s">
        <v>18516</v>
      </c>
      <c r="I11788" t="s">
        <v>18516</v>
      </c>
      <c r="J11788" t="s">
        <v>18516</v>
      </c>
      <c r="K11788" t="s">
        <v>29707</v>
      </c>
      <c r="L11788" t="s">
        <v>18516</v>
      </c>
      <c r="M11788" t="s">
        <v>18516</v>
      </c>
    </row>
    <row r="11789" spans="1:13" ht="13.5">
      <c r="A11789" t="s">
        <v>46661</v>
      </c>
      <c r="B11789" t="s">
        <v>46662</v>
      </c>
      <c r="C11789" t="s">
        <v>33244</v>
      </c>
      <c r="D11789" t="s">
        <v>33245</v>
      </c>
      <c r="E11789" t="s">
        <v>18516</v>
      </c>
      <c r="F11789" t="s">
        <v>18516</v>
      </c>
      <c r="G11789" t="s">
        <v>18516</v>
      </c>
      <c r="H11789" t="s">
        <v>18516</v>
      </c>
      <c r="I11789" t="s">
        <v>18516</v>
      </c>
      <c r="J11789" t="s">
        <v>18516</v>
      </c>
      <c r="K11789" t="s">
        <v>29707</v>
      </c>
      <c r="L11789" t="s">
        <v>18516</v>
      </c>
      <c r="M11789" t="s">
        <v>18516</v>
      </c>
    </row>
    <row r="11790" spans="1:13" ht="13.5">
      <c r="A11790" t="s">
        <v>46663</v>
      </c>
      <c r="B11790" t="s">
        <v>46664</v>
      </c>
      <c r="C11790" t="s">
        <v>33244</v>
      </c>
      <c r="D11790" t="s">
        <v>33245</v>
      </c>
      <c r="E11790" t="s">
        <v>18516</v>
      </c>
      <c r="F11790" t="s">
        <v>18516</v>
      </c>
      <c r="G11790" t="s">
        <v>18516</v>
      </c>
      <c r="H11790" t="s">
        <v>18516</v>
      </c>
      <c r="I11790" t="s">
        <v>18516</v>
      </c>
      <c r="J11790" t="s">
        <v>18516</v>
      </c>
      <c r="K11790" t="s">
        <v>29707</v>
      </c>
      <c r="L11790" t="s">
        <v>18516</v>
      </c>
      <c r="M11790" t="s">
        <v>18516</v>
      </c>
    </row>
    <row r="11791" spans="1:13" ht="13.5">
      <c r="A11791" t="s">
        <v>46665</v>
      </c>
      <c r="B11791" t="s">
        <v>46666</v>
      </c>
      <c r="C11791" t="s">
        <v>33244</v>
      </c>
      <c r="D11791" t="s">
        <v>33245</v>
      </c>
      <c r="E11791" t="s">
        <v>18516</v>
      </c>
      <c r="F11791" t="s">
        <v>18516</v>
      </c>
      <c r="G11791" t="s">
        <v>18516</v>
      </c>
      <c r="H11791" t="s">
        <v>18516</v>
      </c>
      <c r="I11791" t="s">
        <v>18516</v>
      </c>
      <c r="J11791" t="s">
        <v>18516</v>
      </c>
      <c r="K11791" t="s">
        <v>29707</v>
      </c>
      <c r="L11791" t="s">
        <v>18516</v>
      </c>
      <c r="M11791" t="s">
        <v>18516</v>
      </c>
    </row>
    <row r="11792" spans="1:13" ht="13.5">
      <c r="A11792" t="s">
        <v>46667</v>
      </c>
      <c r="B11792" t="s">
        <v>46668</v>
      </c>
      <c r="C11792" t="s">
        <v>33244</v>
      </c>
      <c r="D11792" t="s">
        <v>33245</v>
      </c>
      <c r="E11792" t="s">
        <v>18516</v>
      </c>
      <c r="F11792" t="s">
        <v>18516</v>
      </c>
      <c r="G11792" t="s">
        <v>18516</v>
      </c>
      <c r="H11792" t="s">
        <v>18516</v>
      </c>
      <c r="I11792" t="s">
        <v>18516</v>
      </c>
      <c r="J11792" t="s">
        <v>18516</v>
      </c>
      <c r="K11792" t="s">
        <v>29707</v>
      </c>
      <c r="L11792" t="s">
        <v>18516</v>
      </c>
      <c r="M11792" t="s">
        <v>18516</v>
      </c>
    </row>
    <row r="11793" spans="1:13" ht="13.5">
      <c r="A11793" t="s">
        <v>7374</v>
      </c>
      <c r="B11793" t="s">
        <v>46669</v>
      </c>
      <c r="C11793" t="s">
        <v>33244</v>
      </c>
      <c r="D11793" t="s">
        <v>33245</v>
      </c>
      <c r="E11793" t="s">
        <v>18516</v>
      </c>
      <c r="F11793" t="s">
        <v>18516</v>
      </c>
      <c r="G11793" t="s">
        <v>18516</v>
      </c>
      <c r="H11793" t="s">
        <v>18516</v>
      </c>
      <c r="I11793" t="s">
        <v>18516</v>
      </c>
      <c r="J11793" t="s">
        <v>18516</v>
      </c>
      <c r="K11793" t="s">
        <v>29707</v>
      </c>
      <c r="L11793" t="s">
        <v>18516</v>
      </c>
      <c r="M11793" t="s">
        <v>18516</v>
      </c>
    </row>
    <row r="11794" spans="1:13" ht="13.5">
      <c r="A11794" t="s">
        <v>46670</v>
      </c>
      <c r="B11794" t="s">
        <v>46671</v>
      </c>
      <c r="C11794" t="s">
        <v>33244</v>
      </c>
      <c r="D11794" t="s">
        <v>33245</v>
      </c>
      <c r="E11794" t="s">
        <v>18516</v>
      </c>
      <c r="F11794" t="s">
        <v>18516</v>
      </c>
      <c r="G11794" t="s">
        <v>18516</v>
      </c>
      <c r="H11794" t="s">
        <v>18516</v>
      </c>
      <c r="I11794" t="s">
        <v>18516</v>
      </c>
      <c r="J11794" t="s">
        <v>18516</v>
      </c>
      <c r="K11794" t="s">
        <v>29707</v>
      </c>
      <c r="L11794" t="s">
        <v>18516</v>
      </c>
      <c r="M11794" t="s">
        <v>18516</v>
      </c>
    </row>
    <row r="11795" spans="1:13" ht="13.5">
      <c r="A11795" t="s">
        <v>46672</v>
      </c>
      <c r="B11795" t="s">
        <v>46673</v>
      </c>
      <c r="C11795" t="s">
        <v>33244</v>
      </c>
      <c r="D11795" t="s">
        <v>33245</v>
      </c>
      <c r="E11795" t="s">
        <v>18516</v>
      </c>
      <c r="F11795" t="s">
        <v>18516</v>
      </c>
      <c r="G11795" t="s">
        <v>18516</v>
      </c>
      <c r="H11795" t="s">
        <v>18516</v>
      </c>
      <c r="I11795" t="s">
        <v>18516</v>
      </c>
      <c r="J11795" t="s">
        <v>18516</v>
      </c>
      <c r="K11795" t="s">
        <v>29707</v>
      </c>
      <c r="L11795" t="s">
        <v>18516</v>
      </c>
      <c r="M11795" t="s">
        <v>18516</v>
      </c>
    </row>
    <row r="11796" spans="1:13" ht="13.5">
      <c r="A11796" t="s">
        <v>46674</v>
      </c>
      <c r="B11796" t="s">
        <v>46675</v>
      </c>
      <c r="C11796" t="s">
        <v>33244</v>
      </c>
      <c r="D11796" t="s">
        <v>33245</v>
      </c>
      <c r="E11796" t="s">
        <v>18516</v>
      </c>
      <c r="F11796" t="s">
        <v>18516</v>
      </c>
      <c r="G11796" t="s">
        <v>18516</v>
      </c>
      <c r="H11796" t="s">
        <v>18516</v>
      </c>
      <c r="I11796" t="s">
        <v>18516</v>
      </c>
      <c r="J11796" t="s">
        <v>18516</v>
      </c>
      <c r="K11796" t="s">
        <v>29707</v>
      </c>
      <c r="L11796" t="s">
        <v>18516</v>
      </c>
      <c r="M11796" t="s">
        <v>18516</v>
      </c>
    </row>
    <row r="11797" spans="1:13" ht="13.5">
      <c r="A11797" t="s">
        <v>46676</v>
      </c>
      <c r="B11797" t="s">
        <v>46677</v>
      </c>
      <c r="C11797" t="s">
        <v>33244</v>
      </c>
      <c r="D11797" t="s">
        <v>33245</v>
      </c>
      <c r="E11797" t="s">
        <v>18516</v>
      </c>
      <c r="F11797" t="s">
        <v>18516</v>
      </c>
      <c r="G11797" t="s">
        <v>18516</v>
      </c>
      <c r="H11797" t="s">
        <v>18516</v>
      </c>
      <c r="I11797" t="s">
        <v>18516</v>
      </c>
      <c r="J11797" t="s">
        <v>18516</v>
      </c>
      <c r="K11797" t="s">
        <v>29707</v>
      </c>
      <c r="L11797" t="s">
        <v>18516</v>
      </c>
      <c r="M11797" t="s">
        <v>18516</v>
      </c>
    </row>
    <row r="11798" spans="1:13" ht="13.5">
      <c r="A11798" t="s">
        <v>8262</v>
      </c>
      <c r="B11798" t="s">
        <v>46678</v>
      </c>
      <c r="C11798" t="s">
        <v>33244</v>
      </c>
      <c r="D11798" t="s">
        <v>33245</v>
      </c>
      <c r="E11798" t="s">
        <v>18516</v>
      </c>
      <c r="F11798" t="s">
        <v>18516</v>
      </c>
      <c r="G11798" t="s">
        <v>18516</v>
      </c>
      <c r="H11798" t="s">
        <v>18516</v>
      </c>
      <c r="I11798" t="s">
        <v>18516</v>
      </c>
      <c r="J11798" t="s">
        <v>18516</v>
      </c>
      <c r="K11798" t="s">
        <v>29707</v>
      </c>
      <c r="L11798" t="s">
        <v>18516</v>
      </c>
      <c r="M11798" t="s">
        <v>18516</v>
      </c>
    </row>
    <row r="11799" spans="1:13" ht="13.5">
      <c r="A11799" t="s">
        <v>8684</v>
      </c>
      <c r="B11799" t="s">
        <v>46679</v>
      </c>
      <c r="C11799" t="s">
        <v>33244</v>
      </c>
      <c r="D11799" t="s">
        <v>33245</v>
      </c>
      <c r="E11799" t="s">
        <v>18516</v>
      </c>
      <c r="F11799" t="s">
        <v>18516</v>
      </c>
      <c r="G11799" t="s">
        <v>18516</v>
      </c>
      <c r="H11799" t="s">
        <v>18516</v>
      </c>
      <c r="I11799" t="s">
        <v>18516</v>
      </c>
      <c r="J11799" t="s">
        <v>18516</v>
      </c>
      <c r="K11799" t="s">
        <v>29707</v>
      </c>
      <c r="L11799" t="s">
        <v>18516</v>
      </c>
      <c r="M11799" t="s">
        <v>18516</v>
      </c>
    </row>
    <row r="11800" spans="1:13" ht="13.5">
      <c r="A11800" t="s">
        <v>46680</v>
      </c>
      <c r="B11800" t="s">
        <v>46681</v>
      </c>
      <c r="C11800" t="s">
        <v>33244</v>
      </c>
      <c r="D11800" t="s">
        <v>33245</v>
      </c>
      <c r="E11800" t="s">
        <v>18516</v>
      </c>
      <c r="F11800" t="s">
        <v>18516</v>
      </c>
      <c r="G11800" t="s">
        <v>18516</v>
      </c>
      <c r="H11800" t="s">
        <v>18516</v>
      </c>
      <c r="I11800" t="s">
        <v>18516</v>
      </c>
      <c r="J11800" t="s">
        <v>18516</v>
      </c>
      <c r="K11800" t="s">
        <v>29707</v>
      </c>
      <c r="L11800" t="s">
        <v>18516</v>
      </c>
      <c r="M11800" t="s">
        <v>18516</v>
      </c>
    </row>
    <row r="11801" spans="1:13" ht="13.5">
      <c r="A11801" t="s">
        <v>46682</v>
      </c>
      <c r="B11801" t="s">
        <v>46683</v>
      </c>
      <c r="C11801" t="s">
        <v>33244</v>
      </c>
      <c r="D11801" t="s">
        <v>33245</v>
      </c>
      <c r="E11801" t="s">
        <v>18516</v>
      </c>
      <c r="F11801" t="s">
        <v>18516</v>
      </c>
      <c r="G11801" t="s">
        <v>18516</v>
      </c>
      <c r="H11801" t="s">
        <v>18516</v>
      </c>
      <c r="I11801" t="s">
        <v>18516</v>
      </c>
      <c r="J11801" t="s">
        <v>18516</v>
      </c>
      <c r="K11801" t="s">
        <v>29707</v>
      </c>
      <c r="L11801" t="s">
        <v>18516</v>
      </c>
      <c r="M11801" t="s">
        <v>18516</v>
      </c>
    </row>
    <row r="11802" spans="1:13" ht="13.5">
      <c r="A11802" t="s">
        <v>46684</v>
      </c>
      <c r="B11802" t="s">
        <v>46685</v>
      </c>
      <c r="C11802" t="s">
        <v>33244</v>
      </c>
      <c r="D11802" t="s">
        <v>33245</v>
      </c>
      <c r="E11802" t="s">
        <v>18516</v>
      </c>
      <c r="F11802" t="s">
        <v>18516</v>
      </c>
      <c r="G11802" t="s">
        <v>18516</v>
      </c>
      <c r="H11802" t="s">
        <v>18516</v>
      </c>
      <c r="I11802" t="s">
        <v>18516</v>
      </c>
      <c r="J11802" t="s">
        <v>18516</v>
      </c>
      <c r="K11802" t="s">
        <v>29707</v>
      </c>
      <c r="L11802" t="s">
        <v>18516</v>
      </c>
      <c r="M11802" t="s">
        <v>18516</v>
      </c>
    </row>
    <row r="11803" spans="1:13" ht="13.5">
      <c r="A11803" t="s">
        <v>46686</v>
      </c>
      <c r="B11803" t="s">
        <v>46687</v>
      </c>
      <c r="C11803" t="s">
        <v>33244</v>
      </c>
      <c r="D11803" t="s">
        <v>33245</v>
      </c>
      <c r="E11803" t="s">
        <v>18516</v>
      </c>
      <c r="F11803" t="s">
        <v>18516</v>
      </c>
      <c r="G11803" t="s">
        <v>18516</v>
      </c>
      <c r="H11803" t="s">
        <v>18516</v>
      </c>
      <c r="I11803" t="s">
        <v>18516</v>
      </c>
      <c r="J11803" t="s">
        <v>18516</v>
      </c>
      <c r="K11803" t="s">
        <v>29707</v>
      </c>
      <c r="L11803" t="s">
        <v>18516</v>
      </c>
      <c r="M11803" t="s">
        <v>18516</v>
      </c>
    </row>
    <row r="11804" spans="1:13" ht="13.5">
      <c r="A11804" t="s">
        <v>3955</v>
      </c>
      <c r="B11804" t="s">
        <v>46688</v>
      </c>
      <c r="C11804" t="s">
        <v>33244</v>
      </c>
      <c r="D11804" t="s">
        <v>33245</v>
      </c>
      <c r="E11804" t="s">
        <v>18516</v>
      </c>
      <c r="F11804" t="s">
        <v>18516</v>
      </c>
      <c r="G11804" t="s">
        <v>18516</v>
      </c>
      <c r="H11804" t="s">
        <v>18516</v>
      </c>
      <c r="I11804" t="s">
        <v>18516</v>
      </c>
      <c r="J11804" t="s">
        <v>18516</v>
      </c>
      <c r="K11804" t="s">
        <v>29707</v>
      </c>
      <c r="L11804" t="s">
        <v>18516</v>
      </c>
      <c r="M11804" t="s">
        <v>18516</v>
      </c>
    </row>
    <row r="11805" spans="1:13" ht="13.5">
      <c r="A11805" t="s">
        <v>2685</v>
      </c>
      <c r="B11805" t="s">
        <v>46689</v>
      </c>
      <c r="C11805" t="s">
        <v>33244</v>
      </c>
      <c r="D11805" t="s">
        <v>33245</v>
      </c>
      <c r="E11805" t="s">
        <v>18516</v>
      </c>
      <c r="F11805" t="s">
        <v>18516</v>
      </c>
      <c r="G11805" t="s">
        <v>18516</v>
      </c>
      <c r="H11805" t="s">
        <v>18516</v>
      </c>
      <c r="I11805" t="s">
        <v>18516</v>
      </c>
      <c r="J11805" t="s">
        <v>18516</v>
      </c>
      <c r="K11805" t="s">
        <v>29707</v>
      </c>
      <c r="L11805" t="s">
        <v>18516</v>
      </c>
      <c r="M11805" t="s">
        <v>18516</v>
      </c>
    </row>
    <row r="11806" spans="1:13" ht="13.5">
      <c r="A11806" t="s">
        <v>2673</v>
      </c>
      <c r="B11806" t="s">
        <v>46690</v>
      </c>
      <c r="C11806" t="s">
        <v>33244</v>
      </c>
      <c r="D11806" t="s">
        <v>33245</v>
      </c>
      <c r="E11806" t="s">
        <v>18516</v>
      </c>
      <c r="F11806" t="s">
        <v>18516</v>
      </c>
      <c r="G11806" t="s">
        <v>18516</v>
      </c>
      <c r="H11806" t="s">
        <v>18516</v>
      </c>
      <c r="I11806" t="s">
        <v>18516</v>
      </c>
      <c r="J11806" t="s">
        <v>18516</v>
      </c>
      <c r="K11806" t="s">
        <v>29707</v>
      </c>
      <c r="L11806" t="s">
        <v>18516</v>
      </c>
      <c r="M11806" t="s">
        <v>18516</v>
      </c>
    </row>
    <row r="11807" spans="1:13" ht="13.5">
      <c r="A11807" t="s">
        <v>46691</v>
      </c>
      <c r="B11807" t="s">
        <v>46692</v>
      </c>
      <c r="C11807" t="s">
        <v>33244</v>
      </c>
      <c r="D11807" t="s">
        <v>33245</v>
      </c>
      <c r="E11807" t="s">
        <v>18516</v>
      </c>
      <c r="F11807" t="s">
        <v>18516</v>
      </c>
      <c r="G11807" t="s">
        <v>18516</v>
      </c>
      <c r="H11807" t="s">
        <v>18516</v>
      </c>
      <c r="I11807" t="s">
        <v>18516</v>
      </c>
      <c r="J11807" t="s">
        <v>18516</v>
      </c>
      <c r="K11807" t="s">
        <v>29707</v>
      </c>
      <c r="L11807" t="s">
        <v>18516</v>
      </c>
      <c r="M11807" t="s">
        <v>18516</v>
      </c>
    </row>
    <row r="11808" spans="1:13" ht="13.5">
      <c r="A11808" t="s">
        <v>46693</v>
      </c>
      <c r="B11808" t="s">
        <v>46694</v>
      </c>
      <c r="C11808" t="s">
        <v>33244</v>
      </c>
      <c r="D11808" t="s">
        <v>33245</v>
      </c>
      <c r="E11808" t="s">
        <v>18516</v>
      </c>
      <c r="F11808" t="s">
        <v>18516</v>
      </c>
      <c r="G11808" t="s">
        <v>18516</v>
      </c>
      <c r="H11808" t="s">
        <v>18516</v>
      </c>
      <c r="I11808" t="s">
        <v>18516</v>
      </c>
      <c r="J11808" t="s">
        <v>18516</v>
      </c>
      <c r="K11808" t="s">
        <v>29707</v>
      </c>
      <c r="L11808" t="s">
        <v>18516</v>
      </c>
      <c r="M11808" t="s">
        <v>18516</v>
      </c>
    </row>
    <row r="11809" spans="1:13" ht="13.5">
      <c r="A11809" t="s">
        <v>46695</v>
      </c>
      <c r="B11809" t="s">
        <v>46696</v>
      </c>
      <c r="C11809" t="s">
        <v>33244</v>
      </c>
      <c r="D11809" t="s">
        <v>33245</v>
      </c>
      <c r="E11809" t="s">
        <v>18516</v>
      </c>
      <c r="F11809" t="s">
        <v>18516</v>
      </c>
      <c r="G11809" t="s">
        <v>18516</v>
      </c>
      <c r="H11809" t="s">
        <v>18516</v>
      </c>
      <c r="I11809" t="s">
        <v>18516</v>
      </c>
      <c r="J11809" t="s">
        <v>18516</v>
      </c>
      <c r="K11809" t="s">
        <v>29707</v>
      </c>
      <c r="L11809" t="s">
        <v>18516</v>
      </c>
      <c r="M11809" t="s">
        <v>18516</v>
      </c>
    </row>
    <row r="11810" spans="1:13" ht="13.5">
      <c r="A11810" t="s">
        <v>46697</v>
      </c>
      <c r="B11810" t="s">
        <v>46698</v>
      </c>
      <c r="C11810" t="s">
        <v>33244</v>
      </c>
      <c r="D11810" t="s">
        <v>33245</v>
      </c>
      <c r="E11810" t="s">
        <v>18516</v>
      </c>
      <c r="F11810" t="s">
        <v>18516</v>
      </c>
      <c r="G11810" t="s">
        <v>18516</v>
      </c>
      <c r="H11810" t="s">
        <v>18516</v>
      </c>
      <c r="I11810" t="s">
        <v>18516</v>
      </c>
      <c r="J11810" t="s">
        <v>18516</v>
      </c>
      <c r="K11810" t="s">
        <v>29707</v>
      </c>
      <c r="L11810" t="s">
        <v>18516</v>
      </c>
      <c r="M11810" t="s">
        <v>18516</v>
      </c>
    </row>
    <row r="11811" spans="1:13" ht="13.5">
      <c r="A11811" t="s">
        <v>46699</v>
      </c>
      <c r="B11811" t="s">
        <v>44149</v>
      </c>
      <c r="C11811" t="s">
        <v>33244</v>
      </c>
      <c r="D11811" t="s">
        <v>33245</v>
      </c>
      <c r="E11811" t="s">
        <v>18516</v>
      </c>
      <c r="F11811" t="s">
        <v>18516</v>
      </c>
      <c r="G11811" t="s">
        <v>18516</v>
      </c>
      <c r="H11811" t="s">
        <v>18516</v>
      </c>
      <c r="I11811" t="s">
        <v>18516</v>
      </c>
      <c r="J11811" t="s">
        <v>18516</v>
      </c>
      <c r="K11811" t="s">
        <v>29707</v>
      </c>
      <c r="L11811" t="s">
        <v>18516</v>
      </c>
      <c r="M11811" t="s">
        <v>18516</v>
      </c>
    </row>
    <row r="11812" spans="1:13" ht="13.5">
      <c r="A11812" t="s">
        <v>46700</v>
      </c>
      <c r="B11812" t="s">
        <v>46701</v>
      </c>
      <c r="C11812" t="s">
        <v>33244</v>
      </c>
      <c r="D11812" t="s">
        <v>33245</v>
      </c>
      <c r="E11812" t="s">
        <v>18516</v>
      </c>
      <c r="F11812" t="s">
        <v>18516</v>
      </c>
      <c r="G11812" t="s">
        <v>18516</v>
      </c>
      <c r="H11812" t="s">
        <v>18516</v>
      </c>
      <c r="I11812" t="s">
        <v>18516</v>
      </c>
      <c r="J11812" t="s">
        <v>18516</v>
      </c>
      <c r="K11812" t="s">
        <v>29707</v>
      </c>
      <c r="L11812" t="s">
        <v>18516</v>
      </c>
      <c r="M11812" t="s">
        <v>18516</v>
      </c>
    </row>
    <row r="11813" spans="1:13" ht="13.5">
      <c r="A11813" t="s">
        <v>46702</v>
      </c>
      <c r="B11813" t="s">
        <v>46703</v>
      </c>
      <c r="C11813" t="s">
        <v>33244</v>
      </c>
      <c r="D11813" t="s">
        <v>33245</v>
      </c>
      <c r="E11813" t="s">
        <v>18516</v>
      </c>
      <c r="F11813" t="s">
        <v>18516</v>
      </c>
      <c r="G11813" t="s">
        <v>18516</v>
      </c>
      <c r="H11813" t="s">
        <v>18516</v>
      </c>
      <c r="I11813" t="s">
        <v>18516</v>
      </c>
      <c r="J11813" t="s">
        <v>18516</v>
      </c>
      <c r="K11813" t="s">
        <v>29707</v>
      </c>
      <c r="L11813" t="s">
        <v>18516</v>
      </c>
      <c r="M11813" t="s">
        <v>18516</v>
      </c>
    </row>
    <row r="11814" spans="1:13" ht="13.5">
      <c r="A11814" t="s">
        <v>46704</v>
      </c>
      <c r="B11814" t="s">
        <v>46705</v>
      </c>
      <c r="C11814" t="s">
        <v>33244</v>
      </c>
      <c r="D11814" t="s">
        <v>33245</v>
      </c>
      <c r="E11814" t="s">
        <v>18516</v>
      </c>
      <c r="F11814" t="s">
        <v>18516</v>
      </c>
      <c r="G11814" t="s">
        <v>18516</v>
      </c>
      <c r="H11814" t="s">
        <v>18516</v>
      </c>
      <c r="I11814" t="s">
        <v>18516</v>
      </c>
      <c r="J11814" t="s">
        <v>18516</v>
      </c>
      <c r="K11814" t="s">
        <v>29707</v>
      </c>
      <c r="L11814" t="s">
        <v>18516</v>
      </c>
      <c r="M11814" t="s">
        <v>18516</v>
      </c>
    </row>
    <row r="11815" spans="1:13" ht="13.5">
      <c r="A11815" t="s">
        <v>7377</v>
      </c>
      <c r="B11815" t="s">
        <v>46706</v>
      </c>
      <c r="C11815" t="s">
        <v>33244</v>
      </c>
      <c r="D11815" t="s">
        <v>33245</v>
      </c>
      <c r="E11815" t="s">
        <v>18516</v>
      </c>
      <c r="F11815" t="s">
        <v>18516</v>
      </c>
      <c r="G11815" t="s">
        <v>18516</v>
      </c>
      <c r="H11815" t="s">
        <v>18516</v>
      </c>
      <c r="I11815" t="s">
        <v>18516</v>
      </c>
      <c r="J11815" t="s">
        <v>18516</v>
      </c>
      <c r="K11815" t="s">
        <v>29707</v>
      </c>
      <c r="L11815" t="s">
        <v>18516</v>
      </c>
      <c r="M11815" t="s">
        <v>18516</v>
      </c>
    </row>
    <row r="11816" spans="1:13" ht="13.5">
      <c r="A11816" t="s">
        <v>46707</v>
      </c>
      <c r="B11816" t="s">
        <v>46708</v>
      </c>
      <c r="C11816" t="s">
        <v>33244</v>
      </c>
      <c r="D11816" t="s">
        <v>33245</v>
      </c>
      <c r="E11816" t="s">
        <v>18516</v>
      </c>
      <c r="F11816" t="s">
        <v>18516</v>
      </c>
      <c r="G11816" t="s">
        <v>18516</v>
      </c>
      <c r="H11816" t="s">
        <v>18516</v>
      </c>
      <c r="I11816" t="s">
        <v>18516</v>
      </c>
      <c r="J11816" t="s">
        <v>18516</v>
      </c>
      <c r="K11816" t="s">
        <v>29707</v>
      </c>
      <c r="L11816" t="s">
        <v>18516</v>
      </c>
      <c r="M11816" t="s">
        <v>18516</v>
      </c>
    </row>
    <row r="11817" spans="1:13" ht="13.5">
      <c r="A11817" t="s">
        <v>46709</v>
      </c>
      <c r="B11817" t="s">
        <v>46710</v>
      </c>
      <c r="C11817" t="s">
        <v>33244</v>
      </c>
      <c r="D11817" t="s">
        <v>33245</v>
      </c>
      <c r="E11817" t="s">
        <v>18516</v>
      </c>
      <c r="F11817" t="s">
        <v>18516</v>
      </c>
      <c r="G11817" t="s">
        <v>18516</v>
      </c>
      <c r="H11817" t="s">
        <v>18516</v>
      </c>
      <c r="I11817" t="s">
        <v>18516</v>
      </c>
      <c r="J11817" t="s">
        <v>18516</v>
      </c>
      <c r="K11817" t="s">
        <v>29707</v>
      </c>
      <c r="L11817" t="s">
        <v>18516</v>
      </c>
      <c r="M11817" t="s">
        <v>18516</v>
      </c>
    </row>
    <row r="11818" spans="1:13" ht="13.5">
      <c r="A11818" t="s">
        <v>46711</v>
      </c>
      <c r="B11818" t="s">
        <v>46712</v>
      </c>
      <c r="C11818" t="s">
        <v>33244</v>
      </c>
      <c r="D11818" t="s">
        <v>33245</v>
      </c>
      <c r="E11818" t="s">
        <v>18516</v>
      </c>
      <c r="F11818" t="s">
        <v>18516</v>
      </c>
      <c r="G11818" t="s">
        <v>18516</v>
      </c>
      <c r="H11818" t="s">
        <v>18516</v>
      </c>
      <c r="I11818" t="s">
        <v>18516</v>
      </c>
      <c r="J11818" t="s">
        <v>18516</v>
      </c>
      <c r="K11818" t="s">
        <v>29707</v>
      </c>
      <c r="L11818" t="s">
        <v>18516</v>
      </c>
      <c r="M11818" t="s">
        <v>18516</v>
      </c>
    </row>
    <row r="11819" spans="1:13" ht="13.5">
      <c r="A11819" t="s">
        <v>46713</v>
      </c>
      <c r="B11819" t="s">
        <v>46714</v>
      </c>
      <c r="C11819" t="s">
        <v>33244</v>
      </c>
      <c r="D11819" t="s">
        <v>33245</v>
      </c>
      <c r="E11819" t="s">
        <v>18516</v>
      </c>
      <c r="F11819" t="s">
        <v>18516</v>
      </c>
      <c r="G11819" t="s">
        <v>18516</v>
      </c>
      <c r="H11819" t="s">
        <v>18516</v>
      </c>
      <c r="I11819" t="s">
        <v>18516</v>
      </c>
      <c r="J11819" t="s">
        <v>18516</v>
      </c>
      <c r="K11819" t="s">
        <v>29707</v>
      </c>
      <c r="L11819" t="s">
        <v>18516</v>
      </c>
      <c r="M11819" t="s">
        <v>18516</v>
      </c>
    </row>
    <row r="11820" spans="1:13" ht="13.5">
      <c r="A11820" t="s">
        <v>46715</v>
      </c>
      <c r="B11820" t="s">
        <v>46716</v>
      </c>
      <c r="C11820" t="s">
        <v>33244</v>
      </c>
      <c r="D11820" t="s">
        <v>33245</v>
      </c>
      <c r="E11820" t="s">
        <v>18516</v>
      </c>
      <c r="F11820" t="s">
        <v>18516</v>
      </c>
      <c r="G11820" t="s">
        <v>18516</v>
      </c>
      <c r="H11820" t="s">
        <v>18516</v>
      </c>
      <c r="I11820" t="s">
        <v>18516</v>
      </c>
      <c r="J11820" t="s">
        <v>18516</v>
      </c>
      <c r="K11820" t="s">
        <v>29707</v>
      </c>
      <c r="L11820" t="s">
        <v>18516</v>
      </c>
      <c r="M11820" t="s">
        <v>18516</v>
      </c>
    </row>
    <row r="11821" spans="1:13" ht="13.5">
      <c r="A11821" t="s">
        <v>46717</v>
      </c>
      <c r="B11821" t="s">
        <v>46718</v>
      </c>
      <c r="C11821" t="s">
        <v>33244</v>
      </c>
      <c r="D11821" t="s">
        <v>33245</v>
      </c>
      <c r="E11821" t="s">
        <v>18516</v>
      </c>
      <c r="F11821" t="s">
        <v>18516</v>
      </c>
      <c r="G11821" t="s">
        <v>18516</v>
      </c>
      <c r="H11821" t="s">
        <v>18516</v>
      </c>
      <c r="I11821" t="s">
        <v>18516</v>
      </c>
      <c r="J11821" t="s">
        <v>18516</v>
      </c>
      <c r="K11821" t="s">
        <v>29707</v>
      </c>
      <c r="L11821" t="s">
        <v>18516</v>
      </c>
      <c r="M11821" t="s">
        <v>18516</v>
      </c>
    </row>
    <row r="11822" spans="1:13" ht="13.5">
      <c r="A11822" t="s">
        <v>46719</v>
      </c>
      <c r="B11822" t="s">
        <v>46720</v>
      </c>
      <c r="C11822" t="s">
        <v>33244</v>
      </c>
      <c r="D11822" t="s">
        <v>33245</v>
      </c>
      <c r="E11822" t="s">
        <v>18516</v>
      </c>
      <c r="F11822" t="s">
        <v>18516</v>
      </c>
      <c r="G11822" t="s">
        <v>18516</v>
      </c>
      <c r="H11822" t="s">
        <v>18516</v>
      </c>
      <c r="I11822" t="s">
        <v>18516</v>
      </c>
      <c r="J11822" t="s">
        <v>18516</v>
      </c>
      <c r="K11822" t="s">
        <v>29707</v>
      </c>
      <c r="L11822" t="s">
        <v>18516</v>
      </c>
      <c r="M11822" t="s">
        <v>18516</v>
      </c>
    </row>
    <row r="11823" spans="1:13" ht="13.5">
      <c r="A11823" t="s">
        <v>46721</v>
      </c>
      <c r="B11823" t="s">
        <v>46722</v>
      </c>
      <c r="C11823" t="s">
        <v>33244</v>
      </c>
      <c r="D11823" t="s">
        <v>33245</v>
      </c>
      <c r="E11823" t="s">
        <v>18516</v>
      </c>
      <c r="F11823" t="s">
        <v>18516</v>
      </c>
      <c r="G11823" t="s">
        <v>18516</v>
      </c>
      <c r="H11823" t="s">
        <v>18516</v>
      </c>
      <c r="I11823" t="s">
        <v>18516</v>
      </c>
      <c r="J11823" t="s">
        <v>18516</v>
      </c>
      <c r="K11823" t="s">
        <v>29707</v>
      </c>
      <c r="L11823" t="s">
        <v>18516</v>
      </c>
      <c r="M11823" t="s">
        <v>18516</v>
      </c>
    </row>
    <row r="11824" spans="1:13" ht="13.5">
      <c r="A11824" t="s">
        <v>1248</v>
      </c>
      <c r="B11824" t="s">
        <v>43968</v>
      </c>
      <c r="C11824" t="s">
        <v>33244</v>
      </c>
      <c r="D11824" t="s">
        <v>33245</v>
      </c>
      <c r="E11824" t="s">
        <v>18516</v>
      </c>
      <c r="F11824" t="s">
        <v>18516</v>
      </c>
      <c r="G11824" t="s">
        <v>18516</v>
      </c>
      <c r="H11824" t="s">
        <v>18516</v>
      </c>
      <c r="I11824" t="s">
        <v>18516</v>
      </c>
      <c r="J11824" t="s">
        <v>18516</v>
      </c>
      <c r="K11824" t="s">
        <v>29707</v>
      </c>
      <c r="L11824" t="s">
        <v>18516</v>
      </c>
      <c r="M11824" t="s">
        <v>18516</v>
      </c>
    </row>
    <row r="11825" spans="1:13" ht="13.5">
      <c r="A11825" t="s">
        <v>46723</v>
      </c>
      <c r="B11825" t="s">
        <v>46724</v>
      </c>
      <c r="C11825" t="s">
        <v>33244</v>
      </c>
      <c r="D11825" t="s">
        <v>33245</v>
      </c>
      <c r="E11825" t="s">
        <v>18516</v>
      </c>
      <c r="F11825" t="s">
        <v>18516</v>
      </c>
      <c r="G11825" t="s">
        <v>18516</v>
      </c>
      <c r="H11825" t="s">
        <v>18516</v>
      </c>
      <c r="I11825" t="s">
        <v>18516</v>
      </c>
      <c r="J11825" t="s">
        <v>18516</v>
      </c>
      <c r="K11825" t="s">
        <v>29707</v>
      </c>
      <c r="L11825" t="s">
        <v>18516</v>
      </c>
      <c r="M11825" t="s">
        <v>18516</v>
      </c>
    </row>
    <row r="11826" spans="1:13" ht="13.5">
      <c r="A11826" t="s">
        <v>46725</v>
      </c>
      <c r="B11826" t="s">
        <v>46726</v>
      </c>
      <c r="C11826" t="s">
        <v>33244</v>
      </c>
      <c r="D11826" t="s">
        <v>33245</v>
      </c>
      <c r="E11826" t="s">
        <v>18516</v>
      </c>
      <c r="F11826" t="s">
        <v>18516</v>
      </c>
      <c r="G11826" t="s">
        <v>18516</v>
      </c>
      <c r="H11826" t="s">
        <v>18516</v>
      </c>
      <c r="I11826" t="s">
        <v>18516</v>
      </c>
      <c r="J11826" t="s">
        <v>18516</v>
      </c>
      <c r="K11826" t="s">
        <v>29707</v>
      </c>
      <c r="L11826" t="s">
        <v>18516</v>
      </c>
      <c r="M11826" t="s">
        <v>18516</v>
      </c>
    </row>
    <row r="11827" spans="1:13" ht="13.5">
      <c r="A11827" t="s">
        <v>46727</v>
      </c>
      <c r="B11827" t="s">
        <v>46728</v>
      </c>
      <c r="C11827" t="s">
        <v>33244</v>
      </c>
      <c r="D11827" t="s">
        <v>33245</v>
      </c>
      <c r="E11827" t="s">
        <v>18516</v>
      </c>
      <c r="F11827" t="s">
        <v>18516</v>
      </c>
      <c r="G11827" t="s">
        <v>18516</v>
      </c>
      <c r="H11827" t="s">
        <v>18516</v>
      </c>
      <c r="I11827" t="s">
        <v>18516</v>
      </c>
      <c r="J11827" t="s">
        <v>18516</v>
      </c>
      <c r="K11827" t="s">
        <v>29707</v>
      </c>
      <c r="L11827" t="s">
        <v>18516</v>
      </c>
      <c r="M11827" t="s">
        <v>18516</v>
      </c>
    </row>
    <row r="11828" spans="1:13" ht="13.5">
      <c r="A11828" t="s">
        <v>46729</v>
      </c>
      <c r="B11828" t="s">
        <v>46730</v>
      </c>
      <c r="C11828" t="s">
        <v>33244</v>
      </c>
      <c r="D11828" t="s">
        <v>33245</v>
      </c>
      <c r="E11828" t="s">
        <v>18516</v>
      </c>
      <c r="F11828" t="s">
        <v>18516</v>
      </c>
      <c r="G11828" t="s">
        <v>18516</v>
      </c>
      <c r="H11828" t="s">
        <v>18516</v>
      </c>
      <c r="I11828" t="s">
        <v>18516</v>
      </c>
      <c r="J11828" t="s">
        <v>18516</v>
      </c>
      <c r="K11828" t="s">
        <v>29707</v>
      </c>
      <c r="L11828" t="s">
        <v>18516</v>
      </c>
      <c r="M11828" t="s">
        <v>18516</v>
      </c>
    </row>
    <row r="11829" spans="1:13" ht="13.5">
      <c r="A11829" t="s">
        <v>851</v>
      </c>
      <c r="B11829" t="s">
        <v>46731</v>
      </c>
      <c r="C11829" t="s">
        <v>33244</v>
      </c>
      <c r="D11829" t="s">
        <v>33245</v>
      </c>
      <c r="E11829" t="s">
        <v>18516</v>
      </c>
      <c r="F11829" t="s">
        <v>18516</v>
      </c>
      <c r="G11829" t="s">
        <v>18516</v>
      </c>
      <c r="H11829" t="s">
        <v>18516</v>
      </c>
      <c r="I11829" t="s">
        <v>18516</v>
      </c>
      <c r="J11829" t="s">
        <v>18516</v>
      </c>
      <c r="K11829" t="s">
        <v>29707</v>
      </c>
      <c r="L11829" t="s">
        <v>18516</v>
      </c>
      <c r="M11829" t="s">
        <v>18516</v>
      </c>
    </row>
    <row r="11830" spans="1:13" ht="13.5">
      <c r="A11830" t="s">
        <v>46732</v>
      </c>
      <c r="B11830" t="s">
        <v>46733</v>
      </c>
      <c r="C11830" t="s">
        <v>33244</v>
      </c>
      <c r="D11830" t="s">
        <v>33245</v>
      </c>
      <c r="E11830" t="s">
        <v>18516</v>
      </c>
      <c r="F11830" t="s">
        <v>18516</v>
      </c>
      <c r="G11830" t="s">
        <v>18516</v>
      </c>
      <c r="H11830" t="s">
        <v>18516</v>
      </c>
      <c r="I11830" t="s">
        <v>18516</v>
      </c>
      <c r="J11830" t="s">
        <v>18516</v>
      </c>
      <c r="K11830" t="s">
        <v>29707</v>
      </c>
      <c r="L11830" t="s">
        <v>18516</v>
      </c>
      <c r="M11830" t="s">
        <v>18516</v>
      </c>
    </row>
    <row r="11831" spans="1:13" ht="13.5">
      <c r="A11831" t="s">
        <v>46734</v>
      </c>
      <c r="B11831" t="s">
        <v>46735</v>
      </c>
      <c r="C11831" t="s">
        <v>33244</v>
      </c>
      <c r="D11831" t="s">
        <v>33245</v>
      </c>
      <c r="E11831" t="s">
        <v>18516</v>
      </c>
      <c r="F11831" t="s">
        <v>18516</v>
      </c>
      <c r="G11831" t="s">
        <v>18516</v>
      </c>
      <c r="H11831" t="s">
        <v>18516</v>
      </c>
      <c r="I11831" t="s">
        <v>18516</v>
      </c>
      <c r="J11831" t="s">
        <v>18516</v>
      </c>
      <c r="K11831" t="s">
        <v>29707</v>
      </c>
      <c r="L11831" t="s">
        <v>18516</v>
      </c>
      <c r="M11831" t="s">
        <v>18516</v>
      </c>
    </row>
    <row r="11832" spans="1:13" ht="13.5">
      <c r="A11832" t="s">
        <v>46736</v>
      </c>
      <c r="B11832" t="s">
        <v>46737</v>
      </c>
      <c r="C11832" t="s">
        <v>33244</v>
      </c>
      <c r="D11832" t="s">
        <v>33245</v>
      </c>
      <c r="E11832" t="s">
        <v>18516</v>
      </c>
      <c r="F11832" t="s">
        <v>18516</v>
      </c>
      <c r="G11832" t="s">
        <v>18516</v>
      </c>
      <c r="H11832" t="s">
        <v>18516</v>
      </c>
      <c r="I11832" t="s">
        <v>18516</v>
      </c>
      <c r="J11832" t="s">
        <v>18516</v>
      </c>
      <c r="K11832" t="s">
        <v>29707</v>
      </c>
      <c r="L11832" t="s">
        <v>18516</v>
      </c>
      <c r="M11832" t="s">
        <v>18516</v>
      </c>
    </row>
    <row r="11833" spans="1:13" ht="13.5">
      <c r="A11833" t="s">
        <v>46738</v>
      </c>
      <c r="B11833" t="s">
        <v>46739</v>
      </c>
      <c r="C11833" t="s">
        <v>33244</v>
      </c>
      <c r="D11833" t="s">
        <v>33245</v>
      </c>
      <c r="E11833" t="s">
        <v>18516</v>
      </c>
      <c r="F11833" t="s">
        <v>18516</v>
      </c>
      <c r="G11833" t="s">
        <v>18516</v>
      </c>
      <c r="H11833" t="s">
        <v>18516</v>
      </c>
      <c r="I11833" t="s">
        <v>18516</v>
      </c>
      <c r="J11833" t="s">
        <v>18516</v>
      </c>
      <c r="K11833" t="s">
        <v>29707</v>
      </c>
      <c r="L11833" t="s">
        <v>18516</v>
      </c>
      <c r="M11833" t="s">
        <v>18516</v>
      </c>
    </row>
    <row r="11834" spans="1:13" ht="13.5">
      <c r="A11834" t="s">
        <v>46740</v>
      </c>
      <c r="B11834" t="s">
        <v>46741</v>
      </c>
      <c r="C11834" t="s">
        <v>33244</v>
      </c>
      <c r="D11834" t="s">
        <v>33245</v>
      </c>
      <c r="E11834" t="s">
        <v>18516</v>
      </c>
      <c r="F11834" t="s">
        <v>18516</v>
      </c>
      <c r="G11834" t="s">
        <v>18516</v>
      </c>
      <c r="H11834" t="s">
        <v>18516</v>
      </c>
      <c r="I11834" t="s">
        <v>18516</v>
      </c>
      <c r="J11834" t="s">
        <v>18516</v>
      </c>
      <c r="K11834" t="s">
        <v>29707</v>
      </c>
      <c r="L11834" t="s">
        <v>18516</v>
      </c>
      <c r="M11834" t="s">
        <v>18516</v>
      </c>
    </row>
    <row r="11835" spans="1:13" ht="13.5">
      <c r="A11835" t="s">
        <v>46742</v>
      </c>
      <c r="B11835" t="s">
        <v>46743</v>
      </c>
      <c r="C11835" t="s">
        <v>33244</v>
      </c>
      <c r="D11835" t="s">
        <v>33245</v>
      </c>
      <c r="E11835" t="s">
        <v>18516</v>
      </c>
      <c r="F11835" t="s">
        <v>18516</v>
      </c>
      <c r="G11835" t="s">
        <v>18516</v>
      </c>
      <c r="H11835" t="s">
        <v>18516</v>
      </c>
      <c r="I11835" t="s">
        <v>18516</v>
      </c>
      <c r="J11835" t="s">
        <v>18516</v>
      </c>
      <c r="K11835" t="s">
        <v>29707</v>
      </c>
      <c r="L11835" t="s">
        <v>18516</v>
      </c>
      <c r="M11835" t="s">
        <v>18516</v>
      </c>
    </row>
    <row r="11836" spans="1:13" ht="13.5">
      <c r="A11836" t="s">
        <v>46744</v>
      </c>
      <c r="B11836" t="s">
        <v>46745</v>
      </c>
      <c r="C11836" t="s">
        <v>33244</v>
      </c>
      <c r="D11836" t="s">
        <v>33245</v>
      </c>
      <c r="E11836" t="s">
        <v>18516</v>
      </c>
      <c r="F11836" t="s">
        <v>18516</v>
      </c>
      <c r="G11836" t="s">
        <v>18516</v>
      </c>
      <c r="H11836" t="s">
        <v>18516</v>
      </c>
      <c r="I11836" t="s">
        <v>18516</v>
      </c>
      <c r="J11836" t="s">
        <v>18516</v>
      </c>
      <c r="K11836" t="s">
        <v>29707</v>
      </c>
      <c r="L11836" t="s">
        <v>18516</v>
      </c>
      <c r="M11836" t="s">
        <v>18516</v>
      </c>
    </row>
    <row r="11837" spans="1:13" ht="13.5">
      <c r="A11837" t="s">
        <v>46746</v>
      </c>
      <c r="B11837" t="s">
        <v>44026</v>
      </c>
      <c r="C11837" t="s">
        <v>33244</v>
      </c>
      <c r="D11837" t="s">
        <v>33245</v>
      </c>
      <c r="E11837" t="s">
        <v>18516</v>
      </c>
      <c r="F11837" t="s">
        <v>18516</v>
      </c>
      <c r="G11837" t="s">
        <v>18516</v>
      </c>
      <c r="H11837" t="s">
        <v>18516</v>
      </c>
      <c r="I11837" t="s">
        <v>18516</v>
      </c>
      <c r="J11837" t="s">
        <v>18516</v>
      </c>
      <c r="K11837" t="s">
        <v>29707</v>
      </c>
      <c r="L11837" t="s">
        <v>18516</v>
      </c>
      <c r="M11837" t="s">
        <v>18516</v>
      </c>
    </row>
    <row r="11838" spans="1:13" ht="13.5">
      <c r="A11838" t="s">
        <v>46747</v>
      </c>
      <c r="B11838" t="s">
        <v>46748</v>
      </c>
      <c r="C11838" t="s">
        <v>33244</v>
      </c>
      <c r="D11838" t="s">
        <v>33245</v>
      </c>
      <c r="E11838" t="s">
        <v>18516</v>
      </c>
      <c r="F11838" t="s">
        <v>18516</v>
      </c>
      <c r="G11838" t="s">
        <v>18516</v>
      </c>
      <c r="H11838" t="s">
        <v>18516</v>
      </c>
      <c r="I11838" t="s">
        <v>18516</v>
      </c>
      <c r="J11838" t="s">
        <v>18516</v>
      </c>
      <c r="K11838" t="s">
        <v>29707</v>
      </c>
      <c r="L11838" t="s">
        <v>18516</v>
      </c>
      <c r="M11838" t="s">
        <v>18516</v>
      </c>
    </row>
    <row r="11839" spans="1:13" ht="13.5">
      <c r="A11839" t="s">
        <v>46749</v>
      </c>
      <c r="B11839" t="s">
        <v>46750</v>
      </c>
      <c r="C11839" t="s">
        <v>33244</v>
      </c>
      <c r="D11839" t="s">
        <v>33245</v>
      </c>
      <c r="E11839" t="s">
        <v>18516</v>
      </c>
      <c r="F11839" t="s">
        <v>18516</v>
      </c>
      <c r="G11839" t="s">
        <v>18516</v>
      </c>
      <c r="H11839" t="s">
        <v>18516</v>
      </c>
      <c r="I11839" t="s">
        <v>18516</v>
      </c>
      <c r="J11839" t="s">
        <v>18516</v>
      </c>
      <c r="K11839" t="s">
        <v>29707</v>
      </c>
      <c r="L11839" t="s">
        <v>18516</v>
      </c>
      <c r="M11839" t="s">
        <v>18516</v>
      </c>
    </row>
    <row r="11840" spans="1:13" ht="13.5">
      <c r="A11840" t="s">
        <v>46751</v>
      </c>
      <c r="B11840" t="s">
        <v>46752</v>
      </c>
      <c r="C11840" t="s">
        <v>33244</v>
      </c>
      <c r="D11840" t="s">
        <v>33245</v>
      </c>
      <c r="E11840" t="s">
        <v>18516</v>
      </c>
      <c r="F11840" t="s">
        <v>18516</v>
      </c>
      <c r="G11840" t="s">
        <v>18516</v>
      </c>
      <c r="H11840" t="s">
        <v>18516</v>
      </c>
      <c r="I11840" t="s">
        <v>18516</v>
      </c>
      <c r="J11840" t="s">
        <v>18516</v>
      </c>
      <c r="K11840" t="s">
        <v>29707</v>
      </c>
      <c r="L11840" t="s">
        <v>18516</v>
      </c>
      <c r="M11840" t="s">
        <v>18516</v>
      </c>
    </row>
    <row r="11841" spans="1:13" ht="13.5">
      <c r="A11841" t="s">
        <v>7232</v>
      </c>
      <c r="B11841" t="s">
        <v>46753</v>
      </c>
      <c r="C11841" t="s">
        <v>33244</v>
      </c>
      <c r="D11841" t="s">
        <v>33245</v>
      </c>
      <c r="E11841" t="s">
        <v>18516</v>
      </c>
      <c r="F11841" t="s">
        <v>18516</v>
      </c>
      <c r="G11841" t="s">
        <v>18516</v>
      </c>
      <c r="H11841" t="s">
        <v>18516</v>
      </c>
      <c r="I11841" t="s">
        <v>18516</v>
      </c>
      <c r="J11841" t="s">
        <v>18516</v>
      </c>
      <c r="K11841" t="s">
        <v>29707</v>
      </c>
      <c r="L11841" t="s">
        <v>18516</v>
      </c>
      <c r="M11841" t="s">
        <v>18516</v>
      </c>
    </row>
    <row r="11842" spans="1:13" ht="13.5">
      <c r="A11842" t="s">
        <v>46754</v>
      </c>
      <c r="B11842" t="s">
        <v>46755</v>
      </c>
      <c r="C11842" t="s">
        <v>33244</v>
      </c>
      <c r="D11842" t="s">
        <v>33245</v>
      </c>
      <c r="E11842" t="s">
        <v>18516</v>
      </c>
      <c r="F11842" t="s">
        <v>18516</v>
      </c>
      <c r="G11842" t="s">
        <v>18516</v>
      </c>
      <c r="H11842" t="s">
        <v>18516</v>
      </c>
      <c r="I11842" t="s">
        <v>18516</v>
      </c>
      <c r="J11842" t="s">
        <v>18516</v>
      </c>
      <c r="K11842" t="s">
        <v>29707</v>
      </c>
      <c r="L11842" t="s">
        <v>18516</v>
      </c>
      <c r="M11842" t="s">
        <v>18516</v>
      </c>
    </row>
    <row r="11843" spans="1:13" ht="13.5">
      <c r="A11843" t="s">
        <v>46756</v>
      </c>
      <c r="B11843" t="s">
        <v>46757</v>
      </c>
      <c r="C11843" t="s">
        <v>29893</v>
      </c>
      <c r="D11843" t="s">
        <v>29894</v>
      </c>
      <c r="E11843" t="s">
        <v>18516</v>
      </c>
      <c r="F11843" t="s">
        <v>18516</v>
      </c>
      <c r="G11843" t="s">
        <v>18516</v>
      </c>
      <c r="H11843" t="s">
        <v>18516</v>
      </c>
      <c r="I11843" t="s">
        <v>18516</v>
      </c>
      <c r="J11843" t="s">
        <v>18516</v>
      </c>
      <c r="K11843" t="s">
        <v>29707</v>
      </c>
      <c r="L11843" t="s">
        <v>18516</v>
      </c>
      <c r="M11843" t="s">
        <v>18516</v>
      </c>
    </row>
    <row r="11844" spans="1:13" ht="13.5">
      <c r="A11844" t="s">
        <v>46758</v>
      </c>
      <c r="B11844" t="s">
        <v>46759</v>
      </c>
      <c r="C11844" t="s">
        <v>29893</v>
      </c>
      <c r="D11844" t="s">
        <v>29894</v>
      </c>
      <c r="E11844" t="s">
        <v>18516</v>
      </c>
      <c r="F11844" t="s">
        <v>18516</v>
      </c>
      <c r="G11844" t="s">
        <v>18516</v>
      </c>
      <c r="H11844" t="s">
        <v>18516</v>
      </c>
      <c r="I11844" t="s">
        <v>18516</v>
      </c>
      <c r="J11844" t="s">
        <v>18516</v>
      </c>
      <c r="K11844" t="s">
        <v>29707</v>
      </c>
      <c r="L11844" t="s">
        <v>18516</v>
      </c>
      <c r="M11844" t="s">
        <v>18516</v>
      </c>
    </row>
    <row r="11845" spans="1:13" ht="13.5">
      <c r="A11845" t="s">
        <v>46760</v>
      </c>
      <c r="B11845" t="s">
        <v>46761</v>
      </c>
      <c r="C11845" t="s">
        <v>29893</v>
      </c>
      <c r="D11845" t="s">
        <v>29894</v>
      </c>
      <c r="E11845" t="s">
        <v>18516</v>
      </c>
      <c r="F11845" t="s">
        <v>18516</v>
      </c>
      <c r="G11845" t="s">
        <v>18516</v>
      </c>
      <c r="H11845" t="s">
        <v>18516</v>
      </c>
      <c r="I11845" t="s">
        <v>18516</v>
      </c>
      <c r="J11845" t="s">
        <v>18516</v>
      </c>
      <c r="K11845" t="s">
        <v>29707</v>
      </c>
      <c r="L11845" t="s">
        <v>18516</v>
      </c>
      <c r="M11845" t="s">
        <v>18516</v>
      </c>
    </row>
    <row r="11846" spans="1:13" ht="13.5">
      <c r="A11846" t="s">
        <v>46762</v>
      </c>
      <c r="B11846" t="s">
        <v>46763</v>
      </c>
      <c r="C11846" t="s">
        <v>29893</v>
      </c>
      <c r="D11846" t="s">
        <v>29894</v>
      </c>
      <c r="E11846" t="s">
        <v>18516</v>
      </c>
      <c r="F11846" t="s">
        <v>18516</v>
      </c>
      <c r="G11846" t="s">
        <v>18516</v>
      </c>
      <c r="H11846" t="s">
        <v>18516</v>
      </c>
      <c r="I11846" t="s">
        <v>18516</v>
      </c>
      <c r="J11846" t="s">
        <v>18516</v>
      </c>
      <c r="K11846" t="s">
        <v>29707</v>
      </c>
      <c r="L11846" t="s">
        <v>18516</v>
      </c>
      <c r="M11846" t="s">
        <v>18516</v>
      </c>
    </row>
    <row r="11847" spans="1:13" ht="13.5">
      <c r="A11847" t="s">
        <v>11347</v>
      </c>
      <c r="B11847" t="s">
        <v>46764</v>
      </c>
      <c r="C11847" t="s">
        <v>29893</v>
      </c>
      <c r="D11847" t="s">
        <v>29894</v>
      </c>
      <c r="E11847" t="s">
        <v>18516</v>
      </c>
      <c r="F11847" t="s">
        <v>18516</v>
      </c>
      <c r="G11847" t="s">
        <v>18516</v>
      </c>
      <c r="H11847" t="s">
        <v>18516</v>
      </c>
      <c r="I11847" t="s">
        <v>18516</v>
      </c>
      <c r="J11847" t="s">
        <v>18516</v>
      </c>
      <c r="K11847" t="s">
        <v>29707</v>
      </c>
      <c r="L11847" t="s">
        <v>18516</v>
      </c>
      <c r="M11847" t="s">
        <v>18516</v>
      </c>
    </row>
    <row r="11848" spans="1:13" ht="13.5">
      <c r="A11848" t="s">
        <v>9774</v>
      </c>
      <c r="B11848" t="s">
        <v>46765</v>
      </c>
      <c r="C11848" t="s">
        <v>29893</v>
      </c>
      <c r="D11848" t="s">
        <v>29894</v>
      </c>
      <c r="E11848" t="s">
        <v>18516</v>
      </c>
      <c r="F11848" t="s">
        <v>18516</v>
      </c>
      <c r="G11848" t="s">
        <v>18516</v>
      </c>
      <c r="H11848" t="s">
        <v>18516</v>
      </c>
      <c r="I11848" t="s">
        <v>18516</v>
      </c>
      <c r="J11848" t="s">
        <v>18516</v>
      </c>
      <c r="K11848" t="s">
        <v>29707</v>
      </c>
      <c r="L11848" t="s">
        <v>18516</v>
      </c>
      <c r="M11848" t="s">
        <v>18516</v>
      </c>
    </row>
    <row r="11849" spans="1:13" ht="13.5">
      <c r="A11849" t="s">
        <v>46766</v>
      </c>
      <c r="B11849" t="s">
        <v>46767</v>
      </c>
      <c r="C11849" t="s">
        <v>29893</v>
      </c>
      <c r="D11849" t="s">
        <v>29894</v>
      </c>
      <c r="E11849" t="s">
        <v>18516</v>
      </c>
      <c r="F11849" t="s">
        <v>18516</v>
      </c>
      <c r="G11849" t="s">
        <v>18516</v>
      </c>
      <c r="H11849" t="s">
        <v>18516</v>
      </c>
      <c r="I11849" t="s">
        <v>18516</v>
      </c>
      <c r="J11849" t="s">
        <v>18516</v>
      </c>
      <c r="K11849" t="s">
        <v>29707</v>
      </c>
      <c r="L11849" t="s">
        <v>18516</v>
      </c>
      <c r="M11849" t="s">
        <v>18516</v>
      </c>
    </row>
    <row r="11850" spans="1:13" ht="13.5">
      <c r="A11850" t="s">
        <v>46768</v>
      </c>
      <c r="B11850" t="s">
        <v>46769</v>
      </c>
      <c r="C11850" t="s">
        <v>29893</v>
      </c>
      <c r="D11850" t="s">
        <v>29894</v>
      </c>
      <c r="E11850" t="s">
        <v>18516</v>
      </c>
      <c r="F11850" t="s">
        <v>18516</v>
      </c>
      <c r="G11850" t="s">
        <v>18516</v>
      </c>
      <c r="H11850" t="s">
        <v>18516</v>
      </c>
      <c r="I11850" t="s">
        <v>18516</v>
      </c>
      <c r="J11850" t="s">
        <v>18516</v>
      </c>
      <c r="K11850" t="s">
        <v>29707</v>
      </c>
      <c r="L11850" t="s">
        <v>18516</v>
      </c>
      <c r="M11850" t="s">
        <v>18516</v>
      </c>
    </row>
    <row r="11851" spans="1:13" ht="13.5">
      <c r="A11851" t="s">
        <v>46770</v>
      </c>
      <c r="B11851" t="s">
        <v>46771</v>
      </c>
      <c r="C11851" t="s">
        <v>29893</v>
      </c>
      <c r="D11851" t="s">
        <v>29894</v>
      </c>
      <c r="E11851" s="164">
        <v>169</v>
      </c>
      <c r="F11851" s="164">
        <v>169</v>
      </c>
      <c r="G11851" t="s">
        <v>18516</v>
      </c>
      <c r="H11851" t="s">
        <v>18516</v>
      </c>
      <c r="I11851" s="164">
        <v>57.06</v>
      </c>
      <c r="J11851" s="164">
        <v>226.06</v>
      </c>
      <c r="K11851">
        <v>0</v>
      </c>
      <c r="L11851" t="s">
        <v>29439</v>
      </c>
      <c r="M11851" t="s">
        <v>29678</v>
      </c>
    </row>
    <row r="11852" spans="1:13" ht="13.5">
      <c r="A11852" t="s">
        <v>46772</v>
      </c>
      <c r="B11852" t="s">
        <v>46773</v>
      </c>
      <c r="C11852" t="s">
        <v>29893</v>
      </c>
      <c r="D11852" t="s">
        <v>29894</v>
      </c>
      <c r="E11852" t="s">
        <v>18516</v>
      </c>
      <c r="F11852" t="s">
        <v>18516</v>
      </c>
      <c r="G11852" t="s">
        <v>18516</v>
      </c>
      <c r="H11852" t="s">
        <v>18516</v>
      </c>
      <c r="I11852" t="s">
        <v>18516</v>
      </c>
      <c r="J11852" t="s">
        <v>18516</v>
      </c>
      <c r="K11852" t="s">
        <v>29707</v>
      </c>
      <c r="L11852" t="s">
        <v>18516</v>
      </c>
      <c r="M11852" t="s">
        <v>18516</v>
      </c>
    </row>
    <row r="11853" spans="1:13" ht="13.5">
      <c r="A11853" t="s">
        <v>46774</v>
      </c>
      <c r="B11853" t="s">
        <v>46775</v>
      </c>
      <c r="C11853" t="s">
        <v>29893</v>
      </c>
      <c r="D11853" t="s">
        <v>29894</v>
      </c>
      <c r="E11853" t="s">
        <v>18516</v>
      </c>
      <c r="F11853" t="s">
        <v>18516</v>
      </c>
      <c r="G11853" t="s">
        <v>18516</v>
      </c>
      <c r="H11853" t="s">
        <v>18516</v>
      </c>
      <c r="I11853" t="s">
        <v>18516</v>
      </c>
      <c r="J11853" t="s">
        <v>18516</v>
      </c>
      <c r="K11853" t="s">
        <v>29707</v>
      </c>
      <c r="L11853" t="s">
        <v>18516</v>
      </c>
      <c r="M11853" t="s">
        <v>18516</v>
      </c>
    </row>
    <row r="11854" spans="1:13" ht="13.5">
      <c r="A11854" t="s">
        <v>4141</v>
      </c>
      <c r="B11854" t="s">
        <v>46776</v>
      </c>
      <c r="C11854" t="s">
        <v>29893</v>
      </c>
      <c r="D11854" t="s">
        <v>29894</v>
      </c>
      <c r="E11854" t="s">
        <v>18516</v>
      </c>
      <c r="F11854" t="s">
        <v>18516</v>
      </c>
      <c r="G11854" t="s">
        <v>18516</v>
      </c>
      <c r="H11854" t="s">
        <v>18516</v>
      </c>
      <c r="I11854" t="s">
        <v>18516</v>
      </c>
      <c r="J11854" t="s">
        <v>18516</v>
      </c>
      <c r="K11854" t="s">
        <v>29707</v>
      </c>
      <c r="L11854" t="s">
        <v>18516</v>
      </c>
      <c r="M11854" t="s">
        <v>18516</v>
      </c>
    </row>
    <row r="11855" spans="1:13" ht="13.5">
      <c r="A11855" t="s">
        <v>4156</v>
      </c>
      <c r="B11855" t="s">
        <v>46777</v>
      </c>
      <c r="C11855" t="s">
        <v>29893</v>
      </c>
      <c r="D11855" t="s">
        <v>29894</v>
      </c>
      <c r="E11855" t="s">
        <v>18516</v>
      </c>
      <c r="F11855" t="s">
        <v>18516</v>
      </c>
      <c r="G11855" t="s">
        <v>18516</v>
      </c>
      <c r="H11855" t="s">
        <v>18516</v>
      </c>
      <c r="I11855" t="s">
        <v>18516</v>
      </c>
      <c r="J11855" t="s">
        <v>18516</v>
      </c>
      <c r="K11855" t="s">
        <v>29707</v>
      </c>
      <c r="L11855" t="s">
        <v>18516</v>
      </c>
      <c r="M11855" t="s">
        <v>18516</v>
      </c>
    </row>
    <row r="11856" spans="1:13" ht="13.5">
      <c r="A11856" t="s">
        <v>46778</v>
      </c>
      <c r="B11856" t="s">
        <v>46779</v>
      </c>
      <c r="C11856" t="s">
        <v>29893</v>
      </c>
      <c r="D11856" t="s">
        <v>29894</v>
      </c>
      <c r="E11856" s="164">
        <v>155</v>
      </c>
      <c r="F11856" s="164">
        <v>155</v>
      </c>
      <c r="G11856" t="s">
        <v>18516</v>
      </c>
      <c r="H11856" t="s">
        <v>18516</v>
      </c>
      <c r="I11856" s="164">
        <v>47.91</v>
      </c>
      <c r="J11856" s="164">
        <v>202.91</v>
      </c>
      <c r="K11856">
        <v>13</v>
      </c>
      <c r="L11856" t="s">
        <v>18516</v>
      </c>
      <c r="M11856" t="s">
        <v>18516</v>
      </c>
    </row>
    <row r="11857" spans="1:13" ht="13.5">
      <c r="A11857" t="s">
        <v>46780</v>
      </c>
      <c r="B11857" t="s">
        <v>46781</v>
      </c>
      <c r="C11857" t="s">
        <v>29893</v>
      </c>
      <c r="D11857" t="s">
        <v>29894</v>
      </c>
      <c r="E11857" t="s">
        <v>18516</v>
      </c>
      <c r="F11857" t="s">
        <v>18516</v>
      </c>
      <c r="G11857" t="s">
        <v>18516</v>
      </c>
      <c r="H11857" t="s">
        <v>18516</v>
      </c>
      <c r="I11857" t="s">
        <v>18516</v>
      </c>
      <c r="J11857" t="s">
        <v>18516</v>
      </c>
      <c r="K11857" t="s">
        <v>29707</v>
      </c>
      <c r="L11857" t="s">
        <v>18516</v>
      </c>
      <c r="M11857" t="s">
        <v>18516</v>
      </c>
    </row>
    <row r="11858" spans="1:13" ht="13.5">
      <c r="A11858" t="s">
        <v>46782</v>
      </c>
      <c r="B11858" t="s">
        <v>46764</v>
      </c>
      <c r="C11858" t="s">
        <v>29893</v>
      </c>
      <c r="D11858" t="s">
        <v>29894</v>
      </c>
      <c r="E11858" t="s">
        <v>18516</v>
      </c>
      <c r="F11858" t="s">
        <v>18516</v>
      </c>
      <c r="G11858" t="s">
        <v>18516</v>
      </c>
      <c r="H11858" t="s">
        <v>18516</v>
      </c>
      <c r="I11858" t="s">
        <v>18516</v>
      </c>
      <c r="J11858" t="s">
        <v>18516</v>
      </c>
      <c r="K11858" t="s">
        <v>29707</v>
      </c>
      <c r="L11858" t="s">
        <v>18516</v>
      </c>
      <c r="M11858" t="s">
        <v>18516</v>
      </c>
    </row>
    <row r="11859" spans="1:13" ht="13.5">
      <c r="A11859" t="s">
        <v>46783</v>
      </c>
      <c r="B11859" t="s">
        <v>46784</v>
      </c>
      <c r="C11859" t="s">
        <v>29893</v>
      </c>
      <c r="D11859" t="s">
        <v>29894</v>
      </c>
      <c r="E11859" t="s">
        <v>18516</v>
      </c>
      <c r="F11859" t="s">
        <v>18516</v>
      </c>
      <c r="G11859" t="s">
        <v>18516</v>
      </c>
      <c r="H11859" t="s">
        <v>18516</v>
      </c>
      <c r="I11859" t="s">
        <v>18516</v>
      </c>
      <c r="J11859" t="s">
        <v>18516</v>
      </c>
      <c r="K11859" t="s">
        <v>29707</v>
      </c>
      <c r="L11859" t="s">
        <v>18516</v>
      </c>
      <c r="M11859" t="s">
        <v>18516</v>
      </c>
    </row>
    <row r="11860" spans="1:13" ht="13.5">
      <c r="A11860" t="s">
        <v>46785</v>
      </c>
      <c r="B11860" t="s">
        <v>46786</v>
      </c>
      <c r="C11860" t="s">
        <v>29893</v>
      </c>
      <c r="D11860" t="s">
        <v>29894</v>
      </c>
      <c r="E11860" t="s">
        <v>18516</v>
      </c>
      <c r="F11860" t="s">
        <v>18516</v>
      </c>
      <c r="G11860" t="s">
        <v>18516</v>
      </c>
      <c r="H11860" t="s">
        <v>18516</v>
      </c>
      <c r="I11860" t="s">
        <v>18516</v>
      </c>
      <c r="J11860" t="s">
        <v>18516</v>
      </c>
      <c r="K11860" t="s">
        <v>29707</v>
      </c>
      <c r="L11860" t="s">
        <v>18516</v>
      </c>
      <c r="M11860" t="s">
        <v>18516</v>
      </c>
    </row>
    <row r="11861" spans="1:13" ht="13.5">
      <c r="A11861" t="s">
        <v>46787</v>
      </c>
      <c r="B11861" t="s">
        <v>46788</v>
      </c>
      <c r="C11861" t="s">
        <v>29893</v>
      </c>
      <c r="D11861" t="s">
        <v>29894</v>
      </c>
      <c r="E11861" t="s">
        <v>18516</v>
      </c>
      <c r="F11861" t="s">
        <v>18516</v>
      </c>
      <c r="G11861" t="s">
        <v>18516</v>
      </c>
      <c r="H11861" t="s">
        <v>18516</v>
      </c>
      <c r="I11861" t="s">
        <v>18516</v>
      </c>
      <c r="J11861" t="s">
        <v>18516</v>
      </c>
      <c r="K11861" t="s">
        <v>29707</v>
      </c>
      <c r="L11861" t="s">
        <v>18516</v>
      </c>
      <c r="M11861" t="s">
        <v>18516</v>
      </c>
    </row>
    <row r="11862" spans="1:13" ht="13.5">
      <c r="A11862" t="s">
        <v>46789</v>
      </c>
      <c r="B11862" t="s">
        <v>46790</v>
      </c>
      <c r="C11862" t="s">
        <v>29893</v>
      </c>
      <c r="D11862" t="s">
        <v>29894</v>
      </c>
      <c r="E11862" t="s">
        <v>18516</v>
      </c>
      <c r="F11862" t="s">
        <v>18516</v>
      </c>
      <c r="G11862" t="s">
        <v>18516</v>
      </c>
      <c r="H11862" t="s">
        <v>18516</v>
      </c>
      <c r="I11862" t="s">
        <v>18516</v>
      </c>
      <c r="J11862" t="s">
        <v>18516</v>
      </c>
      <c r="K11862" t="s">
        <v>29707</v>
      </c>
      <c r="L11862" t="s">
        <v>18516</v>
      </c>
      <c r="M11862" t="s">
        <v>18516</v>
      </c>
    </row>
    <row r="11863" spans="1:13" ht="13.5">
      <c r="A11863" t="s">
        <v>46791</v>
      </c>
      <c r="B11863" t="s">
        <v>46792</v>
      </c>
      <c r="C11863" t="s">
        <v>29893</v>
      </c>
      <c r="D11863" t="s">
        <v>29894</v>
      </c>
      <c r="E11863" t="s">
        <v>18516</v>
      </c>
      <c r="F11863" t="s">
        <v>18516</v>
      </c>
      <c r="G11863" t="s">
        <v>18516</v>
      </c>
      <c r="H11863" t="s">
        <v>18516</v>
      </c>
      <c r="I11863" t="s">
        <v>18516</v>
      </c>
      <c r="J11863" t="s">
        <v>18516</v>
      </c>
      <c r="K11863" t="s">
        <v>29707</v>
      </c>
      <c r="L11863" t="s">
        <v>18516</v>
      </c>
      <c r="M11863" t="s">
        <v>18516</v>
      </c>
    </row>
    <row r="11864" spans="1:13" ht="13.5">
      <c r="A11864" t="s">
        <v>13281</v>
      </c>
      <c r="B11864" t="s">
        <v>46793</v>
      </c>
      <c r="C11864" t="s">
        <v>29893</v>
      </c>
      <c r="D11864" t="s">
        <v>29894</v>
      </c>
      <c r="E11864" s="164">
        <v>159</v>
      </c>
      <c r="F11864" s="164">
        <v>134</v>
      </c>
      <c r="G11864" s="165">
        <v>0.84</v>
      </c>
      <c r="H11864" t="s">
        <v>18516</v>
      </c>
      <c r="I11864" s="164">
        <v>50.32</v>
      </c>
      <c r="J11864" s="164">
        <v>184.32</v>
      </c>
      <c r="K11864">
        <v>100</v>
      </c>
      <c r="L11864" t="s">
        <v>18516</v>
      </c>
      <c r="M11864" t="s">
        <v>18516</v>
      </c>
    </row>
    <row r="11865" spans="1:13" ht="13.5">
      <c r="A11865" t="s">
        <v>46794</v>
      </c>
      <c r="B11865" t="s">
        <v>46795</v>
      </c>
      <c r="C11865" t="s">
        <v>29893</v>
      </c>
      <c r="D11865" t="s">
        <v>29894</v>
      </c>
      <c r="E11865" s="164">
        <v>149</v>
      </c>
      <c r="F11865" s="164">
        <v>149</v>
      </c>
      <c r="G11865" t="s">
        <v>18516</v>
      </c>
      <c r="H11865" t="s">
        <v>18516</v>
      </c>
      <c r="I11865" s="164">
        <v>52.31</v>
      </c>
      <c r="J11865" s="164">
        <v>201.31</v>
      </c>
      <c r="K11865">
        <v>89</v>
      </c>
      <c r="L11865" t="s">
        <v>18516</v>
      </c>
      <c r="M11865" t="s">
        <v>18516</v>
      </c>
    </row>
    <row r="11866" spans="1:13" ht="13.5">
      <c r="A11866" t="s">
        <v>46796</v>
      </c>
      <c r="B11866" t="s">
        <v>41036</v>
      </c>
      <c r="C11866" t="s">
        <v>29893</v>
      </c>
      <c r="D11866" t="s">
        <v>29894</v>
      </c>
      <c r="E11866" s="164">
        <v>139</v>
      </c>
      <c r="F11866" s="164">
        <v>115</v>
      </c>
      <c r="G11866" s="165">
        <v>0.82</v>
      </c>
      <c r="H11866" t="s">
        <v>18516</v>
      </c>
      <c r="I11866" s="164">
        <v>51.26</v>
      </c>
      <c r="J11866" s="164">
        <v>166.26</v>
      </c>
      <c r="K11866">
        <v>0</v>
      </c>
      <c r="L11866" t="s">
        <v>18516</v>
      </c>
      <c r="M11866" t="s">
        <v>18516</v>
      </c>
    </row>
    <row r="11867" spans="1:13" ht="13.5">
      <c r="A11867" t="s">
        <v>46797</v>
      </c>
      <c r="B11867" t="s">
        <v>46798</v>
      </c>
      <c r="C11867" t="s">
        <v>29893</v>
      </c>
      <c r="D11867" t="s">
        <v>29894</v>
      </c>
      <c r="E11867" t="s">
        <v>18516</v>
      </c>
      <c r="F11867" t="s">
        <v>18516</v>
      </c>
      <c r="G11867" t="s">
        <v>18516</v>
      </c>
      <c r="H11867" t="s">
        <v>18516</v>
      </c>
      <c r="I11867" t="s">
        <v>18516</v>
      </c>
      <c r="J11867" t="s">
        <v>18516</v>
      </c>
      <c r="K11867" t="s">
        <v>29707</v>
      </c>
      <c r="L11867" t="s">
        <v>18516</v>
      </c>
      <c r="M11867" t="s">
        <v>18516</v>
      </c>
    </row>
    <row r="11868" spans="1:13" ht="13.5">
      <c r="A11868" t="s">
        <v>46799</v>
      </c>
      <c r="B11868" t="s">
        <v>46800</v>
      </c>
      <c r="C11868" t="s">
        <v>29893</v>
      </c>
      <c r="D11868" t="s">
        <v>29894</v>
      </c>
      <c r="E11868" s="164">
        <v>249</v>
      </c>
      <c r="F11868" s="164">
        <v>190</v>
      </c>
      <c r="G11868" s="165">
        <v>0.76</v>
      </c>
      <c r="H11868" t="s">
        <v>18516</v>
      </c>
      <c r="I11868" s="164">
        <v>107.01</v>
      </c>
      <c r="J11868" s="164">
        <v>297.01</v>
      </c>
      <c r="K11868">
        <v>38</v>
      </c>
      <c r="L11868" t="s">
        <v>18516</v>
      </c>
      <c r="M11868" t="s">
        <v>18516</v>
      </c>
    </row>
    <row r="11869" spans="1:13" ht="13.5">
      <c r="A11869" t="s">
        <v>46801</v>
      </c>
      <c r="B11869" t="s">
        <v>35257</v>
      </c>
      <c r="C11869" t="s">
        <v>29893</v>
      </c>
      <c r="D11869" t="s">
        <v>29894</v>
      </c>
      <c r="E11869" s="164">
        <v>149</v>
      </c>
      <c r="F11869" s="164">
        <v>149</v>
      </c>
      <c r="G11869" t="s">
        <v>18516</v>
      </c>
      <c r="H11869" t="s">
        <v>18516</v>
      </c>
      <c r="I11869" s="164">
        <v>55.31</v>
      </c>
      <c r="J11869" s="164">
        <v>204.31</v>
      </c>
      <c r="K11869">
        <v>67</v>
      </c>
      <c r="L11869" t="s">
        <v>29410</v>
      </c>
      <c r="M11869" t="s">
        <v>30529</v>
      </c>
    </row>
    <row r="11870" spans="1:13" ht="13.5">
      <c r="A11870" t="s">
        <v>46802</v>
      </c>
      <c r="B11870" t="s">
        <v>46803</v>
      </c>
      <c r="C11870" t="s">
        <v>29893</v>
      </c>
      <c r="D11870" t="s">
        <v>29894</v>
      </c>
      <c r="E11870" t="s">
        <v>18516</v>
      </c>
      <c r="F11870" t="s">
        <v>18516</v>
      </c>
      <c r="G11870" t="s">
        <v>18516</v>
      </c>
      <c r="H11870" t="s">
        <v>18516</v>
      </c>
      <c r="I11870" t="s">
        <v>18516</v>
      </c>
      <c r="J11870" t="s">
        <v>18516</v>
      </c>
      <c r="K11870" t="s">
        <v>29707</v>
      </c>
      <c r="L11870" t="s">
        <v>18516</v>
      </c>
      <c r="M11870" t="s">
        <v>18516</v>
      </c>
    </row>
    <row r="11871" spans="1:13" ht="13.5">
      <c r="A11871" t="s">
        <v>46804</v>
      </c>
      <c r="B11871" t="s">
        <v>46805</v>
      </c>
      <c r="C11871" t="s">
        <v>29893</v>
      </c>
      <c r="D11871" t="s">
        <v>29894</v>
      </c>
      <c r="E11871" t="s">
        <v>18516</v>
      </c>
      <c r="F11871" t="s">
        <v>18516</v>
      </c>
      <c r="G11871" t="s">
        <v>18516</v>
      </c>
      <c r="H11871" t="s">
        <v>18516</v>
      </c>
      <c r="I11871" t="s">
        <v>18516</v>
      </c>
      <c r="J11871" t="s">
        <v>18516</v>
      </c>
      <c r="K11871" t="s">
        <v>29707</v>
      </c>
      <c r="L11871" t="s">
        <v>18516</v>
      </c>
      <c r="M11871" t="s">
        <v>18516</v>
      </c>
    </row>
    <row r="11872" spans="1:13" ht="13.5">
      <c r="A11872" t="s">
        <v>46806</v>
      </c>
      <c r="B11872" t="s">
        <v>46807</v>
      </c>
      <c r="C11872" t="s">
        <v>29893</v>
      </c>
      <c r="D11872" t="s">
        <v>29894</v>
      </c>
      <c r="E11872" t="s">
        <v>18516</v>
      </c>
      <c r="F11872" t="s">
        <v>18516</v>
      </c>
      <c r="G11872" t="s">
        <v>18516</v>
      </c>
      <c r="H11872" t="s">
        <v>18516</v>
      </c>
      <c r="I11872" t="s">
        <v>18516</v>
      </c>
      <c r="J11872" t="s">
        <v>18516</v>
      </c>
      <c r="K11872" t="s">
        <v>29707</v>
      </c>
      <c r="L11872" t="s">
        <v>18516</v>
      </c>
      <c r="M11872" t="s">
        <v>18516</v>
      </c>
    </row>
    <row r="11873" spans="1:13" ht="13.5">
      <c r="A11873" t="s">
        <v>46808</v>
      </c>
      <c r="B11873" t="s">
        <v>46809</v>
      </c>
      <c r="C11873" t="s">
        <v>29893</v>
      </c>
      <c r="D11873" t="s">
        <v>29894</v>
      </c>
      <c r="E11873" t="s">
        <v>18516</v>
      </c>
      <c r="F11873" t="s">
        <v>18516</v>
      </c>
      <c r="G11873" t="s">
        <v>18516</v>
      </c>
      <c r="H11873" t="s">
        <v>18516</v>
      </c>
      <c r="I11873" t="s">
        <v>18516</v>
      </c>
      <c r="J11873" t="s">
        <v>18516</v>
      </c>
      <c r="K11873" t="s">
        <v>29707</v>
      </c>
      <c r="L11873" t="s">
        <v>18516</v>
      </c>
      <c r="M11873" t="s">
        <v>18516</v>
      </c>
    </row>
    <row r="11874" spans="1:13" ht="13.5">
      <c r="A11874" t="s">
        <v>4153</v>
      </c>
      <c r="B11874" t="s">
        <v>46810</v>
      </c>
      <c r="C11874" t="s">
        <v>29893</v>
      </c>
      <c r="D11874" t="s">
        <v>29894</v>
      </c>
      <c r="E11874" t="s">
        <v>18516</v>
      </c>
      <c r="F11874" t="s">
        <v>18516</v>
      </c>
      <c r="G11874" t="s">
        <v>18516</v>
      </c>
      <c r="H11874" t="s">
        <v>18516</v>
      </c>
      <c r="I11874" t="s">
        <v>18516</v>
      </c>
      <c r="J11874" t="s">
        <v>18516</v>
      </c>
      <c r="K11874" t="s">
        <v>29707</v>
      </c>
      <c r="L11874" t="s">
        <v>18516</v>
      </c>
      <c r="M11874" t="s">
        <v>18516</v>
      </c>
    </row>
    <row r="11875" spans="1:13" ht="13.5">
      <c r="A11875" t="s">
        <v>46811</v>
      </c>
      <c r="B11875" t="s">
        <v>46812</v>
      </c>
      <c r="C11875" t="s">
        <v>29893</v>
      </c>
      <c r="D11875" t="s">
        <v>29894</v>
      </c>
      <c r="E11875" t="s">
        <v>18516</v>
      </c>
      <c r="F11875" t="s">
        <v>18516</v>
      </c>
      <c r="G11875" t="s">
        <v>18516</v>
      </c>
      <c r="H11875" t="s">
        <v>18516</v>
      </c>
      <c r="I11875" t="s">
        <v>18516</v>
      </c>
      <c r="J11875" t="s">
        <v>18516</v>
      </c>
      <c r="K11875" t="s">
        <v>29707</v>
      </c>
      <c r="L11875" t="s">
        <v>18516</v>
      </c>
      <c r="M11875" t="s">
        <v>18516</v>
      </c>
    </row>
    <row r="11876" spans="1:13" ht="13.5">
      <c r="A11876" t="s">
        <v>46813</v>
      </c>
      <c r="B11876" t="s">
        <v>46814</v>
      </c>
      <c r="C11876" t="s">
        <v>29893</v>
      </c>
      <c r="D11876" t="s">
        <v>29894</v>
      </c>
      <c r="E11876" t="s">
        <v>18516</v>
      </c>
      <c r="F11876" t="s">
        <v>18516</v>
      </c>
      <c r="G11876" t="s">
        <v>18516</v>
      </c>
      <c r="H11876" t="s">
        <v>18516</v>
      </c>
      <c r="I11876" t="s">
        <v>18516</v>
      </c>
      <c r="J11876" t="s">
        <v>18516</v>
      </c>
      <c r="K11876" t="s">
        <v>29707</v>
      </c>
      <c r="L11876" t="s">
        <v>18516</v>
      </c>
      <c r="M11876" t="s">
        <v>18516</v>
      </c>
    </row>
    <row r="11877" spans="1:13" ht="13.5">
      <c r="A11877" t="s">
        <v>46815</v>
      </c>
      <c r="B11877" t="s">
        <v>46816</v>
      </c>
      <c r="C11877" t="s">
        <v>29893</v>
      </c>
      <c r="D11877" t="s">
        <v>29894</v>
      </c>
      <c r="E11877" t="s">
        <v>18516</v>
      </c>
      <c r="F11877" t="s">
        <v>18516</v>
      </c>
      <c r="G11877" t="s">
        <v>18516</v>
      </c>
      <c r="H11877" t="s">
        <v>18516</v>
      </c>
      <c r="I11877" t="s">
        <v>18516</v>
      </c>
      <c r="J11877" t="s">
        <v>18516</v>
      </c>
      <c r="K11877" t="s">
        <v>29707</v>
      </c>
      <c r="L11877" t="s">
        <v>18516</v>
      </c>
      <c r="M11877" t="s">
        <v>18516</v>
      </c>
    </row>
    <row r="11878" spans="1:13" ht="13.5">
      <c r="A11878" t="s">
        <v>46817</v>
      </c>
      <c r="B11878" t="s">
        <v>46818</v>
      </c>
      <c r="C11878" t="s">
        <v>29893</v>
      </c>
      <c r="D11878" t="s">
        <v>29894</v>
      </c>
      <c r="E11878" t="s">
        <v>18516</v>
      </c>
      <c r="F11878" t="s">
        <v>18516</v>
      </c>
      <c r="G11878" t="s">
        <v>18516</v>
      </c>
      <c r="H11878" t="s">
        <v>18516</v>
      </c>
      <c r="I11878" t="s">
        <v>18516</v>
      </c>
      <c r="J11878" t="s">
        <v>18516</v>
      </c>
      <c r="K11878" t="s">
        <v>29707</v>
      </c>
      <c r="L11878" t="s">
        <v>18516</v>
      </c>
      <c r="M11878" t="s">
        <v>18516</v>
      </c>
    </row>
    <row r="11879" spans="1:13" ht="13.5">
      <c r="A11879" t="s">
        <v>46819</v>
      </c>
      <c r="B11879" t="s">
        <v>46820</v>
      </c>
      <c r="C11879" t="s">
        <v>29893</v>
      </c>
      <c r="D11879" t="s">
        <v>29894</v>
      </c>
      <c r="E11879" t="s">
        <v>18516</v>
      </c>
      <c r="F11879" t="s">
        <v>18516</v>
      </c>
      <c r="G11879" t="s">
        <v>18516</v>
      </c>
      <c r="H11879" t="s">
        <v>18516</v>
      </c>
      <c r="I11879" t="s">
        <v>18516</v>
      </c>
      <c r="J11879" t="s">
        <v>18516</v>
      </c>
      <c r="K11879" t="s">
        <v>29707</v>
      </c>
      <c r="L11879" t="s">
        <v>18516</v>
      </c>
      <c r="M11879" t="s">
        <v>18516</v>
      </c>
    </row>
    <row r="11880" spans="1:13" ht="13.5">
      <c r="A11880" t="s">
        <v>46821</v>
      </c>
      <c r="B11880" t="s">
        <v>46822</v>
      </c>
      <c r="C11880" t="s">
        <v>29893</v>
      </c>
      <c r="D11880" t="s">
        <v>29894</v>
      </c>
      <c r="E11880" t="s">
        <v>18516</v>
      </c>
      <c r="F11880" t="s">
        <v>18516</v>
      </c>
      <c r="G11880" t="s">
        <v>18516</v>
      </c>
      <c r="H11880" t="s">
        <v>18516</v>
      </c>
      <c r="I11880" t="s">
        <v>18516</v>
      </c>
      <c r="J11880" t="s">
        <v>18516</v>
      </c>
      <c r="K11880" t="s">
        <v>29707</v>
      </c>
      <c r="L11880" t="s">
        <v>18516</v>
      </c>
      <c r="M11880" t="s">
        <v>18516</v>
      </c>
    </row>
    <row r="11881" spans="1:13" ht="13.5">
      <c r="A11881" t="s">
        <v>46823</v>
      </c>
      <c r="B11881" t="s">
        <v>46824</v>
      </c>
      <c r="C11881" t="s">
        <v>29893</v>
      </c>
      <c r="D11881" t="s">
        <v>29894</v>
      </c>
      <c r="E11881" t="s">
        <v>18516</v>
      </c>
      <c r="F11881" t="s">
        <v>18516</v>
      </c>
      <c r="G11881" t="s">
        <v>18516</v>
      </c>
      <c r="H11881" t="s">
        <v>18516</v>
      </c>
      <c r="I11881" t="s">
        <v>18516</v>
      </c>
      <c r="J11881" t="s">
        <v>18516</v>
      </c>
      <c r="K11881" t="s">
        <v>29707</v>
      </c>
      <c r="L11881" t="s">
        <v>18516</v>
      </c>
      <c r="M11881" t="s">
        <v>18516</v>
      </c>
    </row>
    <row r="11882" spans="1:13" ht="13.5">
      <c r="A11882" t="s">
        <v>46825</v>
      </c>
      <c r="B11882" t="s">
        <v>46826</v>
      </c>
      <c r="C11882" t="s">
        <v>29893</v>
      </c>
      <c r="D11882" t="s">
        <v>29894</v>
      </c>
      <c r="E11882" t="s">
        <v>18516</v>
      </c>
      <c r="F11882" t="s">
        <v>18516</v>
      </c>
      <c r="G11882" t="s">
        <v>18516</v>
      </c>
      <c r="H11882" t="s">
        <v>18516</v>
      </c>
      <c r="I11882" t="s">
        <v>18516</v>
      </c>
      <c r="J11882" t="s">
        <v>18516</v>
      </c>
      <c r="K11882" t="s">
        <v>29707</v>
      </c>
      <c r="L11882" t="s">
        <v>18516</v>
      </c>
      <c r="M11882" t="s">
        <v>18516</v>
      </c>
    </row>
    <row r="11883" spans="1:13" ht="13.5">
      <c r="A11883" t="s">
        <v>46827</v>
      </c>
      <c r="B11883" t="s">
        <v>46828</v>
      </c>
      <c r="C11883" t="s">
        <v>29893</v>
      </c>
      <c r="D11883" t="s">
        <v>29894</v>
      </c>
      <c r="E11883" t="s">
        <v>18516</v>
      </c>
      <c r="F11883" t="s">
        <v>18516</v>
      </c>
      <c r="G11883" t="s">
        <v>18516</v>
      </c>
      <c r="H11883" t="s">
        <v>18516</v>
      </c>
      <c r="I11883" t="s">
        <v>18516</v>
      </c>
      <c r="J11883" t="s">
        <v>18516</v>
      </c>
      <c r="K11883" t="s">
        <v>29707</v>
      </c>
      <c r="L11883" t="s">
        <v>18516</v>
      </c>
      <c r="M11883" t="s">
        <v>18516</v>
      </c>
    </row>
    <row r="11884" spans="1:13" ht="13.5">
      <c r="A11884" t="s">
        <v>46829</v>
      </c>
      <c r="B11884" t="s">
        <v>46830</v>
      </c>
      <c r="C11884" t="s">
        <v>29893</v>
      </c>
      <c r="D11884" t="s">
        <v>29894</v>
      </c>
      <c r="E11884" t="s">
        <v>18516</v>
      </c>
      <c r="F11884" t="s">
        <v>18516</v>
      </c>
      <c r="G11884" t="s">
        <v>18516</v>
      </c>
      <c r="H11884" t="s">
        <v>18516</v>
      </c>
      <c r="I11884" t="s">
        <v>18516</v>
      </c>
      <c r="J11884" t="s">
        <v>18516</v>
      </c>
      <c r="K11884" t="s">
        <v>29707</v>
      </c>
      <c r="L11884" t="s">
        <v>18516</v>
      </c>
      <c r="M11884" t="s">
        <v>18516</v>
      </c>
    </row>
    <row r="11885" spans="1:13" ht="13.5">
      <c r="A11885" t="s">
        <v>46831</v>
      </c>
      <c r="B11885" t="s">
        <v>46832</v>
      </c>
      <c r="C11885" t="s">
        <v>29893</v>
      </c>
      <c r="D11885" t="s">
        <v>29894</v>
      </c>
      <c r="E11885" t="s">
        <v>18516</v>
      </c>
      <c r="F11885" t="s">
        <v>18516</v>
      </c>
      <c r="G11885" t="s">
        <v>18516</v>
      </c>
      <c r="H11885" t="s">
        <v>18516</v>
      </c>
      <c r="I11885" t="s">
        <v>18516</v>
      </c>
      <c r="J11885" t="s">
        <v>18516</v>
      </c>
      <c r="K11885" t="s">
        <v>29707</v>
      </c>
      <c r="L11885" t="s">
        <v>18516</v>
      </c>
      <c r="M11885" t="s">
        <v>18516</v>
      </c>
    </row>
    <row r="11886" spans="1:13" ht="13.5">
      <c r="A11886" t="s">
        <v>46833</v>
      </c>
      <c r="B11886" t="s">
        <v>46834</v>
      </c>
      <c r="C11886" t="s">
        <v>29893</v>
      </c>
      <c r="D11886" t="s">
        <v>29894</v>
      </c>
      <c r="E11886" t="s">
        <v>18516</v>
      </c>
      <c r="F11886" t="s">
        <v>18516</v>
      </c>
      <c r="G11886" t="s">
        <v>18516</v>
      </c>
      <c r="H11886" t="s">
        <v>18516</v>
      </c>
      <c r="I11886" t="s">
        <v>18516</v>
      </c>
      <c r="J11886" t="s">
        <v>18516</v>
      </c>
      <c r="K11886" t="s">
        <v>29707</v>
      </c>
      <c r="L11886" t="s">
        <v>18516</v>
      </c>
      <c r="M11886" t="s">
        <v>18516</v>
      </c>
    </row>
    <row r="11887" spans="1:13" ht="13.5">
      <c r="A11887" t="s">
        <v>11103</v>
      </c>
      <c r="B11887" t="s">
        <v>46835</v>
      </c>
      <c r="C11887" t="s">
        <v>29893</v>
      </c>
      <c r="D11887" t="s">
        <v>29894</v>
      </c>
      <c r="E11887" t="s">
        <v>18516</v>
      </c>
      <c r="F11887" t="s">
        <v>18516</v>
      </c>
      <c r="G11887" t="s">
        <v>18516</v>
      </c>
      <c r="H11887" t="s">
        <v>18516</v>
      </c>
      <c r="I11887" t="s">
        <v>18516</v>
      </c>
      <c r="J11887" t="s">
        <v>18516</v>
      </c>
      <c r="K11887" t="s">
        <v>29707</v>
      </c>
      <c r="L11887" t="s">
        <v>18516</v>
      </c>
      <c r="M11887" t="s">
        <v>18516</v>
      </c>
    </row>
    <row r="11888" spans="1:13" ht="13.5">
      <c r="A11888" t="s">
        <v>46836</v>
      </c>
      <c r="B11888" t="s">
        <v>46837</v>
      </c>
      <c r="C11888" t="s">
        <v>29893</v>
      </c>
      <c r="D11888" t="s">
        <v>29894</v>
      </c>
      <c r="E11888" t="s">
        <v>18516</v>
      </c>
      <c r="F11888" t="s">
        <v>18516</v>
      </c>
      <c r="G11888" t="s">
        <v>18516</v>
      </c>
      <c r="H11888" t="s">
        <v>18516</v>
      </c>
      <c r="I11888" t="s">
        <v>18516</v>
      </c>
      <c r="J11888" t="s">
        <v>18516</v>
      </c>
      <c r="K11888" t="s">
        <v>29707</v>
      </c>
      <c r="L11888" t="s">
        <v>18516</v>
      </c>
      <c r="M11888" t="s">
        <v>18516</v>
      </c>
    </row>
    <row r="11889" spans="1:13" ht="13.5">
      <c r="A11889" t="s">
        <v>46838</v>
      </c>
      <c r="B11889" t="s">
        <v>46839</v>
      </c>
      <c r="C11889" t="s">
        <v>29893</v>
      </c>
      <c r="D11889" t="s">
        <v>29894</v>
      </c>
      <c r="E11889" t="s">
        <v>18516</v>
      </c>
      <c r="F11889" t="s">
        <v>18516</v>
      </c>
      <c r="G11889" t="s">
        <v>18516</v>
      </c>
      <c r="H11889" t="s">
        <v>18516</v>
      </c>
      <c r="I11889" t="s">
        <v>18516</v>
      </c>
      <c r="J11889" t="s">
        <v>18516</v>
      </c>
      <c r="K11889" t="s">
        <v>29707</v>
      </c>
      <c r="L11889" t="s">
        <v>18516</v>
      </c>
      <c r="M11889" t="s">
        <v>18516</v>
      </c>
    </row>
    <row r="11890" spans="1:13" ht="13.5">
      <c r="A11890" t="s">
        <v>4150</v>
      </c>
      <c r="B11890" t="s">
        <v>35242</v>
      </c>
      <c r="C11890" t="s">
        <v>29893</v>
      </c>
      <c r="D11890" t="s">
        <v>29894</v>
      </c>
      <c r="E11890" t="s">
        <v>18516</v>
      </c>
      <c r="F11890" t="s">
        <v>18516</v>
      </c>
      <c r="G11890" t="s">
        <v>18516</v>
      </c>
      <c r="H11890" t="s">
        <v>18516</v>
      </c>
      <c r="I11890" t="s">
        <v>18516</v>
      </c>
      <c r="J11890" t="s">
        <v>18516</v>
      </c>
      <c r="K11890" t="s">
        <v>29707</v>
      </c>
      <c r="L11890" t="s">
        <v>18516</v>
      </c>
      <c r="M11890" t="s">
        <v>18516</v>
      </c>
    </row>
    <row r="11891" spans="1:13" ht="13.5">
      <c r="A11891" t="s">
        <v>46840</v>
      </c>
      <c r="B11891" t="s">
        <v>46841</v>
      </c>
      <c r="C11891" t="s">
        <v>29893</v>
      </c>
      <c r="D11891" t="s">
        <v>29894</v>
      </c>
      <c r="E11891" t="s">
        <v>18516</v>
      </c>
      <c r="F11891" t="s">
        <v>18516</v>
      </c>
      <c r="G11891" t="s">
        <v>18516</v>
      </c>
      <c r="H11891" t="s">
        <v>18516</v>
      </c>
      <c r="I11891" t="s">
        <v>18516</v>
      </c>
      <c r="J11891" t="s">
        <v>18516</v>
      </c>
      <c r="K11891" t="s">
        <v>29707</v>
      </c>
      <c r="L11891" t="s">
        <v>18516</v>
      </c>
      <c r="M11891" t="s">
        <v>18516</v>
      </c>
    </row>
    <row r="11892" spans="1:13" ht="13.5">
      <c r="A11892" t="s">
        <v>46842</v>
      </c>
      <c r="B11892" t="s">
        <v>46843</v>
      </c>
      <c r="C11892" t="s">
        <v>29893</v>
      </c>
      <c r="D11892" t="s">
        <v>29894</v>
      </c>
      <c r="E11892" t="s">
        <v>18516</v>
      </c>
      <c r="F11892" t="s">
        <v>18516</v>
      </c>
      <c r="G11892" t="s">
        <v>18516</v>
      </c>
      <c r="H11892" t="s">
        <v>18516</v>
      </c>
      <c r="I11892" t="s">
        <v>18516</v>
      </c>
      <c r="J11892" t="s">
        <v>18516</v>
      </c>
      <c r="K11892" t="s">
        <v>29707</v>
      </c>
      <c r="L11892" t="s">
        <v>18516</v>
      </c>
      <c r="M11892" t="s">
        <v>18516</v>
      </c>
    </row>
    <row r="11893" spans="1:13" ht="13.5">
      <c r="A11893" t="s">
        <v>46844</v>
      </c>
      <c r="B11893" t="s">
        <v>46845</v>
      </c>
      <c r="C11893" t="s">
        <v>29893</v>
      </c>
      <c r="D11893" t="s">
        <v>29894</v>
      </c>
      <c r="E11893" t="s">
        <v>18516</v>
      </c>
      <c r="F11893" t="s">
        <v>18516</v>
      </c>
      <c r="G11893" t="s">
        <v>18516</v>
      </c>
      <c r="H11893" t="s">
        <v>18516</v>
      </c>
      <c r="I11893" t="s">
        <v>18516</v>
      </c>
      <c r="J11893" t="s">
        <v>18516</v>
      </c>
      <c r="K11893" t="s">
        <v>29707</v>
      </c>
      <c r="L11893" t="s">
        <v>18516</v>
      </c>
      <c r="M11893" t="s">
        <v>18516</v>
      </c>
    </row>
    <row r="11894" spans="1:13" ht="13.5">
      <c r="A11894" t="s">
        <v>4000</v>
      </c>
      <c r="B11894" t="s">
        <v>46846</v>
      </c>
      <c r="C11894" t="s">
        <v>29893</v>
      </c>
      <c r="D11894" t="s">
        <v>29894</v>
      </c>
      <c r="E11894" t="s">
        <v>18516</v>
      </c>
      <c r="F11894" t="s">
        <v>18516</v>
      </c>
      <c r="G11894" t="s">
        <v>18516</v>
      </c>
      <c r="H11894" t="s">
        <v>18516</v>
      </c>
      <c r="I11894" t="s">
        <v>18516</v>
      </c>
      <c r="J11894" t="s">
        <v>18516</v>
      </c>
      <c r="K11894" t="s">
        <v>29707</v>
      </c>
      <c r="L11894" t="s">
        <v>18516</v>
      </c>
      <c r="M11894" t="s">
        <v>18516</v>
      </c>
    </row>
    <row r="11895" spans="1:13" ht="13.5">
      <c r="A11895" t="s">
        <v>46847</v>
      </c>
      <c r="B11895" t="s">
        <v>46848</v>
      </c>
      <c r="C11895" t="s">
        <v>29893</v>
      </c>
      <c r="D11895" t="s">
        <v>29894</v>
      </c>
      <c r="E11895" t="s">
        <v>18516</v>
      </c>
      <c r="F11895" t="s">
        <v>18516</v>
      </c>
      <c r="G11895" t="s">
        <v>18516</v>
      </c>
      <c r="H11895" t="s">
        <v>18516</v>
      </c>
      <c r="I11895" t="s">
        <v>18516</v>
      </c>
      <c r="J11895" t="s">
        <v>18516</v>
      </c>
      <c r="K11895" t="s">
        <v>29707</v>
      </c>
      <c r="L11895" t="s">
        <v>18516</v>
      </c>
      <c r="M11895" t="s">
        <v>18516</v>
      </c>
    </row>
    <row r="11896" spans="1:13" ht="13.5">
      <c r="A11896" t="s">
        <v>46849</v>
      </c>
      <c r="B11896" t="s">
        <v>46850</v>
      </c>
      <c r="C11896" t="s">
        <v>29893</v>
      </c>
      <c r="D11896" t="s">
        <v>29894</v>
      </c>
      <c r="E11896" t="s">
        <v>18516</v>
      </c>
      <c r="F11896" t="s">
        <v>18516</v>
      </c>
      <c r="G11896" t="s">
        <v>18516</v>
      </c>
      <c r="H11896" t="s">
        <v>18516</v>
      </c>
      <c r="I11896" t="s">
        <v>18516</v>
      </c>
      <c r="J11896" t="s">
        <v>18516</v>
      </c>
      <c r="K11896" t="s">
        <v>29707</v>
      </c>
      <c r="L11896" t="s">
        <v>18516</v>
      </c>
      <c r="M11896" t="s">
        <v>18516</v>
      </c>
    </row>
    <row r="11897" spans="1:13" ht="13.5">
      <c r="A11897" t="s">
        <v>46851</v>
      </c>
      <c r="B11897" t="s">
        <v>46852</v>
      </c>
      <c r="C11897" t="s">
        <v>29893</v>
      </c>
      <c r="D11897" t="s">
        <v>29894</v>
      </c>
      <c r="E11897" t="s">
        <v>18516</v>
      </c>
      <c r="F11897" t="s">
        <v>18516</v>
      </c>
      <c r="G11897" t="s">
        <v>18516</v>
      </c>
      <c r="H11897" t="s">
        <v>18516</v>
      </c>
      <c r="I11897" t="s">
        <v>18516</v>
      </c>
      <c r="J11897" t="s">
        <v>18516</v>
      </c>
      <c r="K11897" t="s">
        <v>29707</v>
      </c>
      <c r="L11897" t="s">
        <v>18516</v>
      </c>
      <c r="M11897" t="s">
        <v>18516</v>
      </c>
    </row>
    <row r="11898" spans="1:13" ht="13.5">
      <c r="A11898" t="s">
        <v>46853</v>
      </c>
      <c r="B11898" t="s">
        <v>46854</v>
      </c>
      <c r="C11898" t="s">
        <v>29893</v>
      </c>
      <c r="D11898" t="s">
        <v>29894</v>
      </c>
      <c r="E11898" t="s">
        <v>18516</v>
      </c>
      <c r="F11898" t="s">
        <v>18516</v>
      </c>
      <c r="G11898" t="s">
        <v>18516</v>
      </c>
      <c r="H11898" t="s">
        <v>18516</v>
      </c>
      <c r="I11898" t="s">
        <v>18516</v>
      </c>
      <c r="J11898" t="s">
        <v>18516</v>
      </c>
      <c r="K11898" t="s">
        <v>29707</v>
      </c>
      <c r="L11898" t="s">
        <v>18516</v>
      </c>
      <c r="M11898" t="s">
        <v>18516</v>
      </c>
    </row>
    <row r="11899" spans="1:13" ht="13.5">
      <c r="A11899" t="s">
        <v>46855</v>
      </c>
      <c r="B11899" t="s">
        <v>46856</v>
      </c>
      <c r="C11899" t="s">
        <v>29893</v>
      </c>
      <c r="D11899" t="s">
        <v>29894</v>
      </c>
      <c r="E11899" t="s">
        <v>18516</v>
      </c>
      <c r="F11899" t="s">
        <v>18516</v>
      </c>
      <c r="G11899" t="s">
        <v>18516</v>
      </c>
      <c r="H11899" t="s">
        <v>18516</v>
      </c>
      <c r="I11899" t="s">
        <v>18516</v>
      </c>
      <c r="J11899" t="s">
        <v>18516</v>
      </c>
      <c r="K11899" t="s">
        <v>29707</v>
      </c>
      <c r="L11899" t="s">
        <v>18516</v>
      </c>
      <c r="M11899" t="s">
        <v>18516</v>
      </c>
    </row>
    <row r="11900" spans="1:13" ht="13.5">
      <c r="A11900" t="s">
        <v>46857</v>
      </c>
      <c r="B11900" t="s">
        <v>46858</v>
      </c>
      <c r="C11900" t="s">
        <v>29893</v>
      </c>
      <c r="D11900" t="s">
        <v>29894</v>
      </c>
      <c r="E11900" t="s">
        <v>18516</v>
      </c>
      <c r="F11900" t="s">
        <v>18516</v>
      </c>
      <c r="G11900" t="s">
        <v>18516</v>
      </c>
      <c r="H11900" t="s">
        <v>18516</v>
      </c>
      <c r="I11900" t="s">
        <v>18516</v>
      </c>
      <c r="J11900" t="s">
        <v>18516</v>
      </c>
      <c r="K11900" t="s">
        <v>29707</v>
      </c>
      <c r="L11900" t="s">
        <v>18516</v>
      </c>
      <c r="M11900" t="s">
        <v>18516</v>
      </c>
    </row>
    <row r="11901" spans="1:13" ht="13.5">
      <c r="A11901" t="s">
        <v>46859</v>
      </c>
      <c r="B11901" t="s">
        <v>46860</v>
      </c>
      <c r="C11901" t="s">
        <v>29893</v>
      </c>
      <c r="D11901" t="s">
        <v>29894</v>
      </c>
      <c r="E11901" t="s">
        <v>18516</v>
      </c>
      <c r="F11901" t="s">
        <v>18516</v>
      </c>
      <c r="G11901" t="s">
        <v>18516</v>
      </c>
      <c r="H11901" t="s">
        <v>18516</v>
      </c>
      <c r="I11901" t="s">
        <v>18516</v>
      </c>
      <c r="J11901" t="s">
        <v>18516</v>
      </c>
      <c r="K11901" t="s">
        <v>29707</v>
      </c>
      <c r="L11901" t="s">
        <v>18516</v>
      </c>
      <c r="M11901" t="s">
        <v>18516</v>
      </c>
    </row>
    <row r="11902" spans="1:13" ht="13.5">
      <c r="A11902" t="s">
        <v>46861</v>
      </c>
      <c r="B11902" t="s">
        <v>46862</v>
      </c>
      <c r="C11902" t="s">
        <v>29893</v>
      </c>
      <c r="D11902" t="s">
        <v>29894</v>
      </c>
      <c r="E11902" t="s">
        <v>18516</v>
      </c>
      <c r="F11902" t="s">
        <v>18516</v>
      </c>
      <c r="G11902" t="s">
        <v>18516</v>
      </c>
      <c r="H11902" t="s">
        <v>18516</v>
      </c>
      <c r="I11902" t="s">
        <v>18516</v>
      </c>
      <c r="J11902" t="s">
        <v>18516</v>
      </c>
      <c r="K11902" t="s">
        <v>29707</v>
      </c>
      <c r="L11902" t="s">
        <v>18516</v>
      </c>
      <c r="M11902" t="s">
        <v>18516</v>
      </c>
    </row>
    <row r="11903" spans="1:13" ht="13.5">
      <c r="A11903" t="s">
        <v>46863</v>
      </c>
      <c r="B11903" t="s">
        <v>46864</v>
      </c>
      <c r="C11903" t="s">
        <v>29893</v>
      </c>
      <c r="D11903" t="s">
        <v>29894</v>
      </c>
      <c r="E11903" t="s">
        <v>18516</v>
      </c>
      <c r="F11903" t="s">
        <v>18516</v>
      </c>
      <c r="G11903" t="s">
        <v>18516</v>
      </c>
      <c r="H11903" t="s">
        <v>18516</v>
      </c>
      <c r="I11903" t="s">
        <v>18516</v>
      </c>
      <c r="J11903" t="s">
        <v>18516</v>
      </c>
      <c r="K11903" t="s">
        <v>29707</v>
      </c>
      <c r="L11903" t="s">
        <v>18516</v>
      </c>
      <c r="M11903" t="s">
        <v>18516</v>
      </c>
    </row>
    <row r="11904" spans="1:13" ht="13.5">
      <c r="A11904" t="s">
        <v>46865</v>
      </c>
      <c r="B11904" t="s">
        <v>46866</v>
      </c>
      <c r="C11904" t="s">
        <v>29893</v>
      </c>
      <c r="D11904" t="s">
        <v>29894</v>
      </c>
      <c r="E11904" s="164">
        <v>135</v>
      </c>
      <c r="F11904" s="164">
        <v>120</v>
      </c>
      <c r="G11904" s="165">
        <v>0.88</v>
      </c>
      <c r="H11904" t="s">
        <v>18516</v>
      </c>
      <c r="I11904" s="164">
        <v>41.9</v>
      </c>
      <c r="J11904" s="164">
        <v>161.9</v>
      </c>
      <c r="K11904">
        <v>27</v>
      </c>
      <c r="L11904" t="s">
        <v>18516</v>
      </c>
      <c r="M11904" t="s">
        <v>18516</v>
      </c>
    </row>
    <row r="11905" spans="1:13" ht="13.5">
      <c r="A11905" t="s">
        <v>46867</v>
      </c>
      <c r="B11905" t="s">
        <v>46868</v>
      </c>
      <c r="C11905" t="s">
        <v>29893</v>
      </c>
      <c r="D11905" t="s">
        <v>29894</v>
      </c>
      <c r="E11905" t="s">
        <v>18516</v>
      </c>
      <c r="F11905" t="s">
        <v>18516</v>
      </c>
      <c r="G11905" t="s">
        <v>18516</v>
      </c>
      <c r="H11905" t="s">
        <v>18516</v>
      </c>
      <c r="I11905" t="s">
        <v>18516</v>
      </c>
      <c r="J11905" t="s">
        <v>18516</v>
      </c>
      <c r="K11905" t="s">
        <v>29707</v>
      </c>
      <c r="L11905" t="s">
        <v>18516</v>
      </c>
      <c r="M11905" t="s">
        <v>18516</v>
      </c>
    </row>
    <row r="11906" spans="1:13" ht="13.5">
      <c r="A11906" t="s">
        <v>46869</v>
      </c>
      <c r="B11906" t="s">
        <v>46870</v>
      </c>
      <c r="C11906" t="s">
        <v>29893</v>
      </c>
      <c r="D11906" t="s">
        <v>29894</v>
      </c>
      <c r="E11906" s="164">
        <v>245</v>
      </c>
      <c r="F11906" s="164">
        <v>225</v>
      </c>
      <c r="G11906" s="165">
        <v>0.91</v>
      </c>
      <c r="H11906" t="s">
        <v>18516</v>
      </c>
      <c r="I11906" s="164">
        <v>100.04</v>
      </c>
      <c r="J11906" s="164">
        <v>325.04</v>
      </c>
      <c r="K11906">
        <v>111</v>
      </c>
      <c r="L11906" t="s">
        <v>18516</v>
      </c>
      <c r="M11906" t="s">
        <v>18516</v>
      </c>
    </row>
    <row r="11907" spans="1:13" ht="13.5">
      <c r="A11907" t="s">
        <v>46871</v>
      </c>
      <c r="B11907" t="s">
        <v>46872</v>
      </c>
      <c r="C11907" t="s">
        <v>29893</v>
      </c>
      <c r="D11907" t="s">
        <v>29894</v>
      </c>
      <c r="E11907" t="s">
        <v>18516</v>
      </c>
      <c r="F11907" t="s">
        <v>18516</v>
      </c>
      <c r="G11907" t="s">
        <v>18516</v>
      </c>
      <c r="H11907" t="s">
        <v>18516</v>
      </c>
      <c r="I11907" t="s">
        <v>18516</v>
      </c>
      <c r="J11907" t="s">
        <v>18516</v>
      </c>
      <c r="K11907" t="s">
        <v>29707</v>
      </c>
      <c r="L11907" t="s">
        <v>18516</v>
      </c>
      <c r="M11907" t="s">
        <v>18516</v>
      </c>
    </row>
    <row r="11908" spans="1:13" ht="13.5">
      <c r="A11908" t="s">
        <v>46873</v>
      </c>
      <c r="B11908" t="s">
        <v>46874</v>
      </c>
      <c r="C11908" t="s">
        <v>29893</v>
      </c>
      <c r="D11908" t="s">
        <v>29894</v>
      </c>
      <c r="E11908" s="164">
        <v>149</v>
      </c>
      <c r="F11908" s="164">
        <v>149</v>
      </c>
      <c r="G11908" t="s">
        <v>18516</v>
      </c>
      <c r="H11908" t="s">
        <v>18516</v>
      </c>
      <c r="I11908" s="164">
        <v>55.31</v>
      </c>
      <c r="J11908" s="164">
        <v>204.31</v>
      </c>
      <c r="K11908">
        <v>142</v>
      </c>
      <c r="L11908" t="s">
        <v>29410</v>
      </c>
      <c r="M11908" t="s">
        <v>30529</v>
      </c>
    </row>
    <row r="11909" spans="1:13" ht="13.5">
      <c r="A11909" t="s">
        <v>4144</v>
      </c>
      <c r="B11909" t="s">
        <v>46875</v>
      </c>
      <c r="C11909" t="s">
        <v>29893</v>
      </c>
      <c r="D11909" t="s">
        <v>29894</v>
      </c>
      <c r="E11909" s="164">
        <v>169</v>
      </c>
      <c r="F11909" s="164">
        <v>159</v>
      </c>
      <c r="G11909" s="165">
        <v>0.94</v>
      </c>
      <c r="H11909" t="s">
        <v>18516</v>
      </c>
      <c r="I11909" s="164">
        <v>55.31</v>
      </c>
      <c r="J11909" s="164">
        <v>214.31</v>
      </c>
      <c r="K11909">
        <v>22</v>
      </c>
      <c r="L11909" t="s">
        <v>18516</v>
      </c>
      <c r="M11909" t="s">
        <v>18516</v>
      </c>
    </row>
    <row r="11910" spans="1:13" ht="13.5">
      <c r="A11910" t="s">
        <v>46876</v>
      </c>
      <c r="B11910" t="s">
        <v>46877</v>
      </c>
      <c r="C11910" t="s">
        <v>29893</v>
      </c>
      <c r="D11910" t="s">
        <v>29894</v>
      </c>
      <c r="E11910" s="164">
        <v>139</v>
      </c>
      <c r="F11910" s="164">
        <v>139</v>
      </c>
      <c r="G11910" t="s">
        <v>18516</v>
      </c>
      <c r="H11910" t="s">
        <v>18516</v>
      </c>
      <c r="I11910" s="164">
        <v>43.11</v>
      </c>
      <c r="J11910" s="164">
        <v>182.11</v>
      </c>
      <c r="K11910">
        <v>41</v>
      </c>
      <c r="L11910" t="s">
        <v>29439</v>
      </c>
      <c r="M11910" t="s">
        <v>29678</v>
      </c>
    </row>
    <row r="11911" spans="1:13" ht="13.5">
      <c r="A11911" t="s">
        <v>46878</v>
      </c>
      <c r="B11911" t="s">
        <v>46879</v>
      </c>
      <c r="C11911" t="s">
        <v>29893</v>
      </c>
      <c r="D11911" t="s">
        <v>29894</v>
      </c>
      <c r="E11911" t="s">
        <v>18516</v>
      </c>
      <c r="F11911" t="s">
        <v>18516</v>
      </c>
      <c r="G11911" t="s">
        <v>18516</v>
      </c>
      <c r="H11911" t="s">
        <v>18516</v>
      </c>
      <c r="I11911" t="s">
        <v>18516</v>
      </c>
      <c r="J11911" t="s">
        <v>18516</v>
      </c>
      <c r="K11911" t="s">
        <v>29707</v>
      </c>
      <c r="L11911" t="s">
        <v>18516</v>
      </c>
      <c r="M11911" t="s">
        <v>18516</v>
      </c>
    </row>
    <row r="11912" spans="1:13" ht="13.5">
      <c r="A11912" t="s">
        <v>46880</v>
      </c>
      <c r="B11912" t="s">
        <v>46881</v>
      </c>
      <c r="C11912" t="s">
        <v>29893</v>
      </c>
      <c r="D11912" t="s">
        <v>29894</v>
      </c>
      <c r="E11912" t="s">
        <v>18516</v>
      </c>
      <c r="F11912" t="s">
        <v>18516</v>
      </c>
      <c r="G11912" t="s">
        <v>18516</v>
      </c>
      <c r="H11912" t="s">
        <v>18516</v>
      </c>
      <c r="I11912" t="s">
        <v>18516</v>
      </c>
      <c r="J11912" t="s">
        <v>18516</v>
      </c>
      <c r="K11912" t="s">
        <v>29707</v>
      </c>
      <c r="L11912" t="s">
        <v>18516</v>
      </c>
      <c r="M11912" t="s">
        <v>18516</v>
      </c>
    </row>
    <row r="11913" spans="1:13" ht="13.5">
      <c r="A11913" t="s">
        <v>46882</v>
      </c>
      <c r="B11913" t="s">
        <v>46883</v>
      </c>
      <c r="C11913" t="s">
        <v>29893</v>
      </c>
      <c r="D11913" t="s">
        <v>29894</v>
      </c>
      <c r="E11913" t="s">
        <v>18516</v>
      </c>
      <c r="F11913" t="s">
        <v>18516</v>
      </c>
      <c r="G11913" t="s">
        <v>18516</v>
      </c>
      <c r="H11913" t="s">
        <v>18516</v>
      </c>
      <c r="I11913" t="s">
        <v>18516</v>
      </c>
      <c r="J11913" t="s">
        <v>18516</v>
      </c>
      <c r="K11913" t="s">
        <v>29707</v>
      </c>
      <c r="L11913" t="s">
        <v>18516</v>
      </c>
      <c r="M11913" t="s">
        <v>18516</v>
      </c>
    </row>
    <row r="11914" spans="1:13" ht="13.5">
      <c r="A11914" t="s">
        <v>46884</v>
      </c>
      <c r="B11914" t="s">
        <v>46885</v>
      </c>
      <c r="C11914" t="s">
        <v>29893</v>
      </c>
      <c r="D11914" t="s">
        <v>29894</v>
      </c>
      <c r="E11914" t="s">
        <v>18516</v>
      </c>
      <c r="F11914" t="s">
        <v>18516</v>
      </c>
      <c r="G11914" t="s">
        <v>18516</v>
      </c>
      <c r="H11914" t="s">
        <v>18516</v>
      </c>
      <c r="I11914" t="s">
        <v>18516</v>
      </c>
      <c r="J11914" t="s">
        <v>18516</v>
      </c>
      <c r="K11914" t="s">
        <v>29707</v>
      </c>
      <c r="L11914" t="s">
        <v>18516</v>
      </c>
      <c r="M11914" t="s">
        <v>18516</v>
      </c>
    </row>
    <row r="11915" spans="1:13" ht="13.5">
      <c r="A11915" t="s">
        <v>46886</v>
      </c>
      <c r="B11915" t="s">
        <v>46887</v>
      </c>
      <c r="C11915" t="s">
        <v>29893</v>
      </c>
      <c r="D11915" t="s">
        <v>29894</v>
      </c>
      <c r="E11915" t="s">
        <v>18516</v>
      </c>
      <c r="F11915" t="s">
        <v>18516</v>
      </c>
      <c r="G11915" t="s">
        <v>18516</v>
      </c>
      <c r="H11915" t="s">
        <v>18516</v>
      </c>
      <c r="I11915" t="s">
        <v>18516</v>
      </c>
      <c r="J11915" t="s">
        <v>18516</v>
      </c>
      <c r="K11915" t="s">
        <v>29707</v>
      </c>
      <c r="L11915" t="s">
        <v>18516</v>
      </c>
      <c r="M11915" t="s">
        <v>18516</v>
      </c>
    </row>
    <row r="11916" spans="1:13" ht="13.5">
      <c r="A11916" t="s">
        <v>46888</v>
      </c>
      <c r="B11916" t="s">
        <v>46889</v>
      </c>
      <c r="C11916" t="s">
        <v>29893</v>
      </c>
      <c r="D11916" t="s">
        <v>29894</v>
      </c>
      <c r="E11916" s="164">
        <v>140</v>
      </c>
      <c r="F11916" s="164">
        <v>140</v>
      </c>
      <c r="G11916" t="s">
        <v>18516</v>
      </c>
      <c r="H11916" t="s">
        <v>18516</v>
      </c>
      <c r="I11916" s="164">
        <v>40.26</v>
      </c>
      <c r="J11916" s="164">
        <v>180.26</v>
      </c>
      <c r="K11916">
        <v>0</v>
      </c>
      <c r="L11916" t="s">
        <v>29439</v>
      </c>
      <c r="M11916" t="s">
        <v>29418</v>
      </c>
    </row>
    <row r="11917" spans="1:13" ht="13.5">
      <c r="A11917" t="s">
        <v>46890</v>
      </c>
      <c r="B11917" t="s">
        <v>46891</v>
      </c>
      <c r="C11917" t="s">
        <v>29893</v>
      </c>
      <c r="D11917" t="s">
        <v>29894</v>
      </c>
      <c r="E11917" t="s">
        <v>18516</v>
      </c>
      <c r="F11917" t="s">
        <v>18516</v>
      </c>
      <c r="G11917" t="s">
        <v>18516</v>
      </c>
      <c r="H11917" t="s">
        <v>18516</v>
      </c>
      <c r="I11917" t="s">
        <v>18516</v>
      </c>
      <c r="J11917" t="s">
        <v>18516</v>
      </c>
      <c r="K11917" t="s">
        <v>29707</v>
      </c>
      <c r="L11917" t="s">
        <v>18516</v>
      </c>
      <c r="M11917" t="s">
        <v>18516</v>
      </c>
    </row>
    <row r="11918" spans="1:13" ht="13.5">
      <c r="A11918" t="s">
        <v>4180</v>
      </c>
      <c r="B11918" t="s">
        <v>46892</v>
      </c>
      <c r="C11918" t="s">
        <v>29893</v>
      </c>
      <c r="D11918" t="s">
        <v>29894</v>
      </c>
      <c r="E11918" t="s">
        <v>18516</v>
      </c>
      <c r="F11918" t="s">
        <v>18516</v>
      </c>
      <c r="G11918" t="s">
        <v>18516</v>
      </c>
      <c r="H11918" t="s">
        <v>18516</v>
      </c>
      <c r="I11918" t="s">
        <v>18516</v>
      </c>
      <c r="J11918" t="s">
        <v>18516</v>
      </c>
      <c r="K11918" t="s">
        <v>29707</v>
      </c>
      <c r="L11918" t="s">
        <v>18516</v>
      </c>
      <c r="M11918" t="s">
        <v>18516</v>
      </c>
    </row>
    <row r="11919" spans="1:13" ht="13.5">
      <c r="A11919" t="s">
        <v>46893</v>
      </c>
      <c r="B11919" t="s">
        <v>35203</v>
      </c>
      <c r="C11919" t="s">
        <v>29893</v>
      </c>
      <c r="D11919" t="s">
        <v>29894</v>
      </c>
      <c r="E11919" t="s">
        <v>18516</v>
      </c>
      <c r="F11919" t="s">
        <v>18516</v>
      </c>
      <c r="G11919" t="s">
        <v>18516</v>
      </c>
      <c r="H11919" t="s">
        <v>18516</v>
      </c>
      <c r="I11919" t="s">
        <v>18516</v>
      </c>
      <c r="J11919" t="s">
        <v>18516</v>
      </c>
      <c r="K11919" t="s">
        <v>29707</v>
      </c>
      <c r="L11919" t="s">
        <v>18516</v>
      </c>
      <c r="M11919" t="s">
        <v>18516</v>
      </c>
    </row>
    <row r="11920" spans="1:13" ht="13.5">
      <c r="A11920" t="s">
        <v>46894</v>
      </c>
      <c r="B11920" t="s">
        <v>46895</v>
      </c>
      <c r="C11920" t="s">
        <v>29893</v>
      </c>
      <c r="D11920" t="s">
        <v>29894</v>
      </c>
      <c r="E11920" s="164">
        <v>179</v>
      </c>
      <c r="F11920" s="164">
        <v>179</v>
      </c>
      <c r="G11920" t="s">
        <v>18516</v>
      </c>
      <c r="H11920" t="s">
        <v>18516</v>
      </c>
      <c r="I11920" s="164">
        <v>109.78</v>
      </c>
      <c r="J11920" s="164">
        <v>288.78</v>
      </c>
      <c r="K11920">
        <v>0</v>
      </c>
      <c r="L11920" t="s">
        <v>29439</v>
      </c>
      <c r="M11920" t="s">
        <v>30529</v>
      </c>
    </row>
    <row r="11921" spans="1:13" ht="13.5">
      <c r="A11921" t="s">
        <v>46896</v>
      </c>
      <c r="B11921" t="s">
        <v>46897</v>
      </c>
      <c r="C11921" t="s">
        <v>29893</v>
      </c>
      <c r="D11921" t="s">
        <v>29894</v>
      </c>
      <c r="E11921" t="s">
        <v>18516</v>
      </c>
      <c r="F11921" t="s">
        <v>18516</v>
      </c>
      <c r="G11921" t="s">
        <v>18516</v>
      </c>
      <c r="H11921" t="s">
        <v>18516</v>
      </c>
      <c r="I11921" t="s">
        <v>18516</v>
      </c>
      <c r="J11921" t="s">
        <v>18516</v>
      </c>
      <c r="K11921" t="s">
        <v>29707</v>
      </c>
      <c r="L11921" t="s">
        <v>18516</v>
      </c>
      <c r="M11921" t="s">
        <v>18516</v>
      </c>
    </row>
    <row r="11922" spans="1:13" ht="13.5">
      <c r="A11922" t="s">
        <v>46898</v>
      </c>
      <c r="B11922" t="s">
        <v>46899</v>
      </c>
      <c r="C11922" t="s">
        <v>29893</v>
      </c>
      <c r="D11922" t="s">
        <v>29894</v>
      </c>
      <c r="E11922" t="s">
        <v>18516</v>
      </c>
      <c r="F11922" t="s">
        <v>18516</v>
      </c>
      <c r="G11922" t="s">
        <v>18516</v>
      </c>
      <c r="H11922" t="s">
        <v>18516</v>
      </c>
      <c r="I11922" t="s">
        <v>18516</v>
      </c>
      <c r="J11922" t="s">
        <v>18516</v>
      </c>
      <c r="K11922" t="s">
        <v>29707</v>
      </c>
      <c r="L11922" t="s">
        <v>18516</v>
      </c>
      <c r="M11922" t="s">
        <v>18516</v>
      </c>
    </row>
    <row r="11923" spans="1:13" ht="13.5">
      <c r="A11923" t="s">
        <v>46900</v>
      </c>
      <c r="B11923" t="s">
        <v>46901</v>
      </c>
      <c r="C11923" t="s">
        <v>29893</v>
      </c>
      <c r="D11923" t="s">
        <v>29894</v>
      </c>
      <c r="E11923" t="s">
        <v>18516</v>
      </c>
      <c r="F11923" t="s">
        <v>18516</v>
      </c>
      <c r="G11923" t="s">
        <v>18516</v>
      </c>
      <c r="H11923" t="s">
        <v>18516</v>
      </c>
      <c r="I11923" t="s">
        <v>18516</v>
      </c>
      <c r="J11923" t="s">
        <v>18516</v>
      </c>
      <c r="K11923" t="s">
        <v>29707</v>
      </c>
      <c r="L11923" t="s">
        <v>18516</v>
      </c>
      <c r="M11923" t="s">
        <v>18516</v>
      </c>
    </row>
    <row r="11924" spans="1:13" ht="13.5">
      <c r="A11924" t="s">
        <v>46902</v>
      </c>
      <c r="B11924" t="s">
        <v>46903</v>
      </c>
      <c r="C11924" t="s">
        <v>29893</v>
      </c>
      <c r="D11924" t="s">
        <v>29894</v>
      </c>
      <c r="E11924" s="164">
        <v>175</v>
      </c>
      <c r="F11924" s="164">
        <v>159</v>
      </c>
      <c r="G11924" s="165">
        <v>0.9</v>
      </c>
      <c r="H11924" t="s">
        <v>18516</v>
      </c>
      <c r="I11924" s="164">
        <v>57.06</v>
      </c>
      <c r="J11924" s="164">
        <v>216.06</v>
      </c>
      <c r="K11924">
        <v>97</v>
      </c>
      <c r="L11924" t="s">
        <v>18516</v>
      </c>
      <c r="M11924" t="s">
        <v>18516</v>
      </c>
    </row>
    <row r="11925" spans="1:13" ht="13.5">
      <c r="A11925" t="s">
        <v>46904</v>
      </c>
      <c r="B11925" t="s">
        <v>46905</v>
      </c>
      <c r="C11925" t="s">
        <v>29893</v>
      </c>
      <c r="D11925" t="s">
        <v>29894</v>
      </c>
      <c r="E11925" t="s">
        <v>18516</v>
      </c>
      <c r="F11925" t="s">
        <v>18516</v>
      </c>
      <c r="G11925" t="s">
        <v>18516</v>
      </c>
      <c r="H11925" t="s">
        <v>18516</v>
      </c>
      <c r="I11925" t="s">
        <v>18516</v>
      </c>
      <c r="J11925" t="s">
        <v>18516</v>
      </c>
      <c r="K11925" t="s">
        <v>29707</v>
      </c>
      <c r="L11925" t="s">
        <v>18516</v>
      </c>
      <c r="M11925" t="s">
        <v>18516</v>
      </c>
    </row>
    <row r="11926" spans="1:13" ht="13.5">
      <c r="A11926" t="s">
        <v>4147</v>
      </c>
      <c r="B11926" t="s">
        <v>46906</v>
      </c>
      <c r="C11926" t="s">
        <v>29893</v>
      </c>
      <c r="D11926" t="s">
        <v>29894</v>
      </c>
      <c r="E11926" s="164">
        <v>175</v>
      </c>
      <c r="F11926" s="164">
        <v>159</v>
      </c>
      <c r="G11926" s="165">
        <v>0.9</v>
      </c>
      <c r="H11926" t="s">
        <v>18516</v>
      </c>
      <c r="I11926" s="164">
        <v>55.31</v>
      </c>
      <c r="J11926" s="164">
        <v>214.31</v>
      </c>
      <c r="K11926">
        <v>133</v>
      </c>
      <c r="L11926" t="s">
        <v>29439</v>
      </c>
      <c r="M11926" t="s">
        <v>29418</v>
      </c>
    </row>
    <row r="11927" spans="1:13" ht="13.5">
      <c r="A11927" t="s">
        <v>46907</v>
      </c>
      <c r="B11927" t="s">
        <v>46908</v>
      </c>
      <c r="C11927" t="s">
        <v>29893</v>
      </c>
      <c r="D11927" t="s">
        <v>29894</v>
      </c>
      <c r="E11927" t="s">
        <v>18516</v>
      </c>
      <c r="F11927" t="s">
        <v>18516</v>
      </c>
      <c r="G11927" t="s">
        <v>18516</v>
      </c>
      <c r="H11927" t="s">
        <v>18516</v>
      </c>
      <c r="I11927" t="s">
        <v>18516</v>
      </c>
      <c r="J11927" t="s">
        <v>18516</v>
      </c>
      <c r="K11927" t="s">
        <v>29707</v>
      </c>
      <c r="L11927" t="s">
        <v>18516</v>
      </c>
      <c r="M11927" t="s">
        <v>18516</v>
      </c>
    </row>
    <row r="11928" spans="1:13" ht="13.5">
      <c r="A11928" t="s">
        <v>46909</v>
      </c>
      <c r="B11928" t="s">
        <v>46910</v>
      </c>
      <c r="C11928" t="s">
        <v>29893</v>
      </c>
      <c r="D11928" t="s">
        <v>29894</v>
      </c>
      <c r="E11928" s="164">
        <v>139</v>
      </c>
      <c r="F11928" s="164">
        <v>139</v>
      </c>
      <c r="G11928" t="s">
        <v>18516</v>
      </c>
      <c r="H11928" t="s">
        <v>18516</v>
      </c>
      <c r="I11928" s="164">
        <v>43.11</v>
      </c>
      <c r="J11928" s="164">
        <v>182.11</v>
      </c>
      <c r="K11928">
        <v>47</v>
      </c>
      <c r="L11928" t="s">
        <v>29439</v>
      </c>
      <c r="M11928" t="s">
        <v>30982</v>
      </c>
    </row>
    <row r="11929" spans="1:13" ht="13.5">
      <c r="A11929" t="s">
        <v>4015</v>
      </c>
      <c r="B11929" t="s">
        <v>46911</v>
      </c>
      <c r="C11929" t="s">
        <v>29893</v>
      </c>
      <c r="D11929" t="s">
        <v>29894</v>
      </c>
      <c r="E11929" t="s">
        <v>18516</v>
      </c>
      <c r="F11929" t="s">
        <v>18516</v>
      </c>
      <c r="G11929" t="s">
        <v>18516</v>
      </c>
      <c r="H11929" t="s">
        <v>18516</v>
      </c>
      <c r="I11929" t="s">
        <v>18516</v>
      </c>
      <c r="J11929" t="s">
        <v>18516</v>
      </c>
      <c r="K11929" t="s">
        <v>29707</v>
      </c>
      <c r="L11929" t="s">
        <v>18516</v>
      </c>
      <c r="M11929" t="s">
        <v>18516</v>
      </c>
    </row>
    <row r="11930" spans="1:13" ht="13.5">
      <c r="A11930" t="s">
        <v>3994</v>
      </c>
      <c r="B11930" t="s">
        <v>46912</v>
      </c>
      <c r="C11930" t="s">
        <v>29893</v>
      </c>
      <c r="D11930" t="s">
        <v>29894</v>
      </c>
      <c r="E11930" t="s">
        <v>18516</v>
      </c>
      <c r="F11930" t="s">
        <v>18516</v>
      </c>
      <c r="G11930" t="s">
        <v>18516</v>
      </c>
      <c r="H11930" t="s">
        <v>18516</v>
      </c>
      <c r="I11930" t="s">
        <v>18516</v>
      </c>
      <c r="J11930" t="s">
        <v>18516</v>
      </c>
      <c r="K11930" t="s">
        <v>29707</v>
      </c>
      <c r="L11930" t="s">
        <v>18516</v>
      </c>
      <c r="M11930" t="s">
        <v>18516</v>
      </c>
    </row>
    <row r="11931" spans="1:13" ht="13.5">
      <c r="A11931" t="s">
        <v>46913</v>
      </c>
      <c r="B11931" t="s">
        <v>46914</v>
      </c>
      <c r="C11931" t="s">
        <v>29893</v>
      </c>
      <c r="D11931" t="s">
        <v>29894</v>
      </c>
      <c r="E11931" t="s">
        <v>18516</v>
      </c>
      <c r="F11931" t="s">
        <v>18516</v>
      </c>
      <c r="G11931" t="s">
        <v>18516</v>
      </c>
      <c r="H11931" t="s">
        <v>18516</v>
      </c>
      <c r="I11931" t="s">
        <v>18516</v>
      </c>
      <c r="J11931" t="s">
        <v>18516</v>
      </c>
      <c r="K11931" t="s">
        <v>29707</v>
      </c>
      <c r="L11931" t="s">
        <v>18516</v>
      </c>
      <c r="M11931" t="s">
        <v>18516</v>
      </c>
    </row>
    <row r="11932" spans="1:13" ht="13.5">
      <c r="A11932" t="s">
        <v>46915</v>
      </c>
      <c r="B11932" t="s">
        <v>46916</v>
      </c>
      <c r="C11932" t="s">
        <v>29893</v>
      </c>
      <c r="D11932" t="s">
        <v>29894</v>
      </c>
      <c r="E11932" t="s">
        <v>18516</v>
      </c>
      <c r="F11932" t="s">
        <v>18516</v>
      </c>
      <c r="G11932" t="s">
        <v>18516</v>
      </c>
      <c r="H11932" t="s">
        <v>18516</v>
      </c>
      <c r="I11932" t="s">
        <v>18516</v>
      </c>
      <c r="J11932" t="s">
        <v>18516</v>
      </c>
      <c r="K11932" t="s">
        <v>29707</v>
      </c>
      <c r="L11932" t="s">
        <v>18516</v>
      </c>
      <c r="M11932" t="s">
        <v>18516</v>
      </c>
    </row>
    <row r="11933" spans="1:13" ht="13.5">
      <c r="A11933" t="s">
        <v>46917</v>
      </c>
      <c r="B11933" t="s">
        <v>46918</v>
      </c>
      <c r="C11933" t="s">
        <v>29893</v>
      </c>
      <c r="D11933" t="s">
        <v>29894</v>
      </c>
      <c r="E11933" t="s">
        <v>18516</v>
      </c>
      <c r="F11933" t="s">
        <v>18516</v>
      </c>
      <c r="G11933" t="s">
        <v>18516</v>
      </c>
      <c r="H11933" t="s">
        <v>18516</v>
      </c>
      <c r="I11933" t="s">
        <v>18516</v>
      </c>
      <c r="J11933" t="s">
        <v>18516</v>
      </c>
      <c r="K11933" t="s">
        <v>29707</v>
      </c>
      <c r="L11933" t="s">
        <v>18516</v>
      </c>
      <c r="M11933" t="s">
        <v>18516</v>
      </c>
    </row>
    <row r="11934" spans="1:13" ht="13.5">
      <c r="A11934" t="s">
        <v>46919</v>
      </c>
      <c r="B11934" t="s">
        <v>46920</v>
      </c>
      <c r="C11934" t="s">
        <v>29893</v>
      </c>
      <c r="D11934" t="s">
        <v>29894</v>
      </c>
      <c r="E11934" s="164">
        <v>139</v>
      </c>
      <c r="F11934" s="164">
        <v>139</v>
      </c>
      <c r="G11934" t="s">
        <v>18516</v>
      </c>
      <c r="H11934" t="s">
        <v>18516</v>
      </c>
      <c r="I11934" s="164">
        <v>43.11</v>
      </c>
      <c r="J11934" s="164">
        <v>182.11</v>
      </c>
      <c r="K11934">
        <v>28</v>
      </c>
      <c r="L11934" t="s">
        <v>29410</v>
      </c>
      <c r="M11934" t="s">
        <v>29668</v>
      </c>
    </row>
    <row r="11935" spans="1:13" ht="13.5">
      <c r="A11935" t="s">
        <v>46921</v>
      </c>
      <c r="B11935" t="s">
        <v>46922</v>
      </c>
      <c r="C11935" t="s">
        <v>29893</v>
      </c>
      <c r="D11935" t="s">
        <v>29894</v>
      </c>
      <c r="E11935" t="s">
        <v>18516</v>
      </c>
      <c r="F11935" t="s">
        <v>18516</v>
      </c>
      <c r="G11935" t="s">
        <v>18516</v>
      </c>
      <c r="H11935" t="s">
        <v>18516</v>
      </c>
      <c r="I11935" t="s">
        <v>18516</v>
      </c>
      <c r="J11935" t="s">
        <v>18516</v>
      </c>
      <c r="K11935" t="s">
        <v>29707</v>
      </c>
      <c r="L11935" t="s">
        <v>18516</v>
      </c>
      <c r="M11935" t="s">
        <v>18516</v>
      </c>
    </row>
    <row r="11936" spans="1:13" ht="13.5">
      <c r="A11936" t="s">
        <v>46923</v>
      </c>
      <c r="B11936" t="s">
        <v>46924</v>
      </c>
      <c r="C11936" t="s">
        <v>29893</v>
      </c>
      <c r="D11936" t="s">
        <v>29894</v>
      </c>
      <c r="E11936" t="s">
        <v>18516</v>
      </c>
      <c r="F11936" t="s">
        <v>18516</v>
      </c>
      <c r="G11936" t="s">
        <v>18516</v>
      </c>
      <c r="H11936" t="s">
        <v>18516</v>
      </c>
      <c r="I11936" t="s">
        <v>18516</v>
      </c>
      <c r="J11936" t="s">
        <v>18516</v>
      </c>
      <c r="K11936" t="s">
        <v>29707</v>
      </c>
      <c r="L11936" t="s">
        <v>18516</v>
      </c>
      <c r="M11936" t="s">
        <v>18516</v>
      </c>
    </row>
    <row r="11937" spans="1:13" ht="13.5">
      <c r="A11937" t="s">
        <v>46925</v>
      </c>
      <c r="B11937" t="s">
        <v>46926</v>
      </c>
      <c r="C11937" t="s">
        <v>29893</v>
      </c>
      <c r="D11937" t="s">
        <v>29894</v>
      </c>
      <c r="E11937" t="s">
        <v>18516</v>
      </c>
      <c r="F11937" t="s">
        <v>18516</v>
      </c>
      <c r="G11937" t="s">
        <v>18516</v>
      </c>
      <c r="H11937" t="s">
        <v>18516</v>
      </c>
      <c r="I11937" t="s">
        <v>18516</v>
      </c>
      <c r="J11937" t="s">
        <v>18516</v>
      </c>
      <c r="K11937" t="s">
        <v>29707</v>
      </c>
      <c r="L11937" t="s">
        <v>18516</v>
      </c>
      <c r="M11937" t="s">
        <v>18516</v>
      </c>
    </row>
    <row r="11938" spans="1:13" ht="13.5">
      <c r="A11938" t="s">
        <v>3982</v>
      </c>
      <c r="B11938" t="s">
        <v>46927</v>
      </c>
      <c r="C11938" t="s">
        <v>29893</v>
      </c>
      <c r="D11938" t="s">
        <v>29894</v>
      </c>
      <c r="E11938" t="s">
        <v>18516</v>
      </c>
      <c r="F11938" t="s">
        <v>18516</v>
      </c>
      <c r="G11938" t="s">
        <v>18516</v>
      </c>
      <c r="H11938" t="s">
        <v>18516</v>
      </c>
      <c r="I11938" t="s">
        <v>18516</v>
      </c>
      <c r="J11938" t="s">
        <v>18516</v>
      </c>
      <c r="K11938" t="s">
        <v>29707</v>
      </c>
      <c r="L11938" t="s">
        <v>18516</v>
      </c>
      <c r="M11938" t="s">
        <v>18516</v>
      </c>
    </row>
    <row r="11939" spans="1:13" ht="13.5">
      <c r="A11939" t="s">
        <v>46928</v>
      </c>
      <c r="B11939" t="s">
        <v>46929</v>
      </c>
      <c r="C11939" t="s">
        <v>29893</v>
      </c>
      <c r="D11939" t="s">
        <v>29894</v>
      </c>
      <c r="E11939" t="s">
        <v>18516</v>
      </c>
      <c r="F11939" t="s">
        <v>18516</v>
      </c>
      <c r="G11939" t="s">
        <v>18516</v>
      </c>
      <c r="H11939" t="s">
        <v>18516</v>
      </c>
      <c r="I11939" t="s">
        <v>18516</v>
      </c>
      <c r="J11939" t="s">
        <v>18516</v>
      </c>
      <c r="K11939" t="s">
        <v>29707</v>
      </c>
      <c r="L11939" t="s">
        <v>18516</v>
      </c>
      <c r="M11939" t="s">
        <v>18516</v>
      </c>
    </row>
    <row r="11940" spans="1:13" ht="13.5">
      <c r="A11940" t="s">
        <v>46930</v>
      </c>
      <c r="B11940" t="s">
        <v>46931</v>
      </c>
      <c r="C11940" t="s">
        <v>29893</v>
      </c>
      <c r="D11940" t="s">
        <v>29894</v>
      </c>
      <c r="E11940" t="s">
        <v>18516</v>
      </c>
      <c r="F11940" t="s">
        <v>18516</v>
      </c>
      <c r="G11940" t="s">
        <v>18516</v>
      </c>
      <c r="H11940" t="s">
        <v>18516</v>
      </c>
      <c r="I11940" t="s">
        <v>18516</v>
      </c>
      <c r="J11940" t="s">
        <v>18516</v>
      </c>
      <c r="K11940" t="s">
        <v>29707</v>
      </c>
      <c r="L11940" t="s">
        <v>18516</v>
      </c>
      <c r="M11940" t="s">
        <v>18516</v>
      </c>
    </row>
    <row r="11941" spans="1:13" ht="13.5">
      <c r="A11941" t="s">
        <v>46932</v>
      </c>
      <c r="B11941" t="s">
        <v>46933</v>
      </c>
      <c r="C11941" t="s">
        <v>29893</v>
      </c>
      <c r="D11941" t="s">
        <v>29894</v>
      </c>
      <c r="E11941" t="s">
        <v>18516</v>
      </c>
      <c r="F11941" t="s">
        <v>18516</v>
      </c>
      <c r="G11941" t="s">
        <v>18516</v>
      </c>
      <c r="H11941" t="s">
        <v>18516</v>
      </c>
      <c r="I11941" t="s">
        <v>18516</v>
      </c>
      <c r="J11941" t="s">
        <v>18516</v>
      </c>
      <c r="K11941" t="s">
        <v>29707</v>
      </c>
      <c r="L11941" t="s">
        <v>18516</v>
      </c>
      <c r="M11941" t="s">
        <v>18516</v>
      </c>
    </row>
    <row r="11942" spans="1:13" ht="13.5">
      <c r="A11942" t="s">
        <v>4003</v>
      </c>
      <c r="B11942" t="s">
        <v>46934</v>
      </c>
      <c r="C11942" t="s">
        <v>29893</v>
      </c>
      <c r="D11942" t="s">
        <v>29894</v>
      </c>
      <c r="E11942" t="s">
        <v>18516</v>
      </c>
      <c r="F11942" t="s">
        <v>18516</v>
      </c>
      <c r="G11942" t="s">
        <v>18516</v>
      </c>
      <c r="H11942" t="s">
        <v>18516</v>
      </c>
      <c r="I11942" t="s">
        <v>18516</v>
      </c>
      <c r="J11942" t="s">
        <v>18516</v>
      </c>
      <c r="K11942" t="s">
        <v>29707</v>
      </c>
      <c r="L11942" t="s">
        <v>18516</v>
      </c>
      <c r="M11942" t="s">
        <v>18516</v>
      </c>
    </row>
    <row r="11943" spans="1:13" ht="13.5">
      <c r="A11943" t="s">
        <v>46935</v>
      </c>
      <c r="B11943" t="s">
        <v>46936</v>
      </c>
      <c r="C11943" t="s">
        <v>29893</v>
      </c>
      <c r="D11943" t="s">
        <v>29894</v>
      </c>
      <c r="E11943" s="164">
        <v>169</v>
      </c>
      <c r="F11943" s="164">
        <v>169</v>
      </c>
      <c r="G11943" t="s">
        <v>18516</v>
      </c>
      <c r="H11943" t="s">
        <v>18516</v>
      </c>
      <c r="I11943" s="164">
        <v>98.83</v>
      </c>
      <c r="J11943" s="164">
        <v>267.83</v>
      </c>
      <c r="K11943">
        <v>0</v>
      </c>
      <c r="L11943" t="s">
        <v>29439</v>
      </c>
      <c r="M11943" t="s">
        <v>30952</v>
      </c>
    </row>
    <row r="11944" spans="1:13" ht="13.5">
      <c r="A11944" t="s">
        <v>46937</v>
      </c>
      <c r="B11944" t="s">
        <v>46938</v>
      </c>
      <c r="C11944" t="s">
        <v>29893</v>
      </c>
      <c r="D11944" t="s">
        <v>29894</v>
      </c>
      <c r="E11944" s="164">
        <v>135</v>
      </c>
      <c r="F11944" s="164">
        <v>135</v>
      </c>
      <c r="G11944" t="s">
        <v>18516</v>
      </c>
      <c r="H11944" t="s">
        <v>18516</v>
      </c>
      <c r="I11944" s="164">
        <v>41.9</v>
      </c>
      <c r="J11944" s="164">
        <v>176.9</v>
      </c>
      <c r="K11944">
        <v>110</v>
      </c>
      <c r="L11944" t="s">
        <v>18516</v>
      </c>
      <c r="M11944" t="s">
        <v>18516</v>
      </c>
    </row>
    <row r="11945" spans="1:13" ht="13.5">
      <c r="A11945" t="s">
        <v>46939</v>
      </c>
      <c r="B11945" t="s">
        <v>46940</v>
      </c>
      <c r="C11945" t="s">
        <v>29893</v>
      </c>
      <c r="D11945" t="s">
        <v>29894</v>
      </c>
      <c r="E11945" t="s">
        <v>18516</v>
      </c>
      <c r="F11945" t="s">
        <v>18516</v>
      </c>
      <c r="G11945" t="s">
        <v>18516</v>
      </c>
      <c r="H11945" t="s">
        <v>18516</v>
      </c>
      <c r="I11945" t="s">
        <v>18516</v>
      </c>
      <c r="J11945" t="s">
        <v>18516</v>
      </c>
      <c r="K11945" t="s">
        <v>29707</v>
      </c>
      <c r="L11945" t="s">
        <v>18516</v>
      </c>
      <c r="M11945" t="s">
        <v>18516</v>
      </c>
    </row>
    <row r="11946" spans="1:13" ht="13.5">
      <c r="A11946" t="s">
        <v>46941</v>
      </c>
      <c r="B11946" t="s">
        <v>46942</v>
      </c>
      <c r="C11946" t="s">
        <v>29893</v>
      </c>
      <c r="D11946" t="s">
        <v>29894</v>
      </c>
      <c r="E11946" t="s">
        <v>18516</v>
      </c>
      <c r="F11946" t="s">
        <v>18516</v>
      </c>
      <c r="G11946" t="s">
        <v>18516</v>
      </c>
      <c r="H11946" t="s">
        <v>18516</v>
      </c>
      <c r="I11946" t="s">
        <v>18516</v>
      </c>
      <c r="J11946" t="s">
        <v>18516</v>
      </c>
      <c r="K11946" t="s">
        <v>29707</v>
      </c>
      <c r="L11946" t="s">
        <v>18516</v>
      </c>
      <c r="M11946" t="s">
        <v>18516</v>
      </c>
    </row>
    <row r="11947" spans="1:13" ht="13.5">
      <c r="A11947" t="s">
        <v>46943</v>
      </c>
      <c r="B11947" t="s">
        <v>46944</v>
      </c>
      <c r="C11947" t="s">
        <v>29893</v>
      </c>
      <c r="D11947" t="s">
        <v>29894</v>
      </c>
      <c r="E11947" t="s">
        <v>18516</v>
      </c>
      <c r="F11947" t="s">
        <v>18516</v>
      </c>
      <c r="G11947" t="s">
        <v>18516</v>
      </c>
      <c r="H11947" t="s">
        <v>18516</v>
      </c>
      <c r="I11947" t="s">
        <v>18516</v>
      </c>
      <c r="J11947" t="s">
        <v>18516</v>
      </c>
      <c r="K11947" t="s">
        <v>29707</v>
      </c>
      <c r="L11947" t="s">
        <v>18516</v>
      </c>
      <c r="M11947" t="s">
        <v>18516</v>
      </c>
    </row>
    <row r="11948" spans="1:13" ht="13.5">
      <c r="A11948" t="s">
        <v>46945</v>
      </c>
      <c r="B11948" t="s">
        <v>40978</v>
      </c>
      <c r="C11948" t="s">
        <v>29893</v>
      </c>
      <c r="D11948" t="s">
        <v>29894</v>
      </c>
      <c r="E11948" t="s">
        <v>18516</v>
      </c>
      <c r="F11948" t="s">
        <v>18516</v>
      </c>
      <c r="G11948" t="s">
        <v>18516</v>
      </c>
      <c r="H11948" t="s">
        <v>18516</v>
      </c>
      <c r="I11948" t="s">
        <v>18516</v>
      </c>
      <c r="J11948" t="s">
        <v>18516</v>
      </c>
      <c r="K11948" t="s">
        <v>29707</v>
      </c>
      <c r="L11948" t="s">
        <v>18516</v>
      </c>
      <c r="M11948" t="s">
        <v>18516</v>
      </c>
    </row>
    <row r="11949" spans="1:13" ht="13.5">
      <c r="A11949" t="s">
        <v>46946</v>
      </c>
      <c r="B11949" t="s">
        <v>46947</v>
      </c>
      <c r="C11949" t="s">
        <v>29893</v>
      </c>
      <c r="D11949" t="s">
        <v>29894</v>
      </c>
      <c r="E11949" s="164">
        <v>169</v>
      </c>
      <c r="F11949" s="164">
        <v>169</v>
      </c>
      <c r="G11949" t="s">
        <v>18516</v>
      </c>
      <c r="H11949" t="s">
        <v>18516</v>
      </c>
      <c r="I11949" s="164">
        <v>98.83</v>
      </c>
      <c r="J11949" s="164">
        <v>267.83</v>
      </c>
      <c r="K11949">
        <v>0</v>
      </c>
      <c r="L11949" t="s">
        <v>29439</v>
      </c>
      <c r="M11949" t="s">
        <v>30952</v>
      </c>
    </row>
    <row r="11950" spans="1:13" ht="13.5">
      <c r="A11950" t="s">
        <v>46948</v>
      </c>
      <c r="B11950" t="s">
        <v>46949</v>
      </c>
      <c r="C11950" t="s">
        <v>29893</v>
      </c>
      <c r="D11950" t="s">
        <v>29894</v>
      </c>
      <c r="E11950" t="s">
        <v>18516</v>
      </c>
      <c r="F11950" t="s">
        <v>18516</v>
      </c>
      <c r="G11950" t="s">
        <v>18516</v>
      </c>
      <c r="H11950" t="s">
        <v>18516</v>
      </c>
      <c r="I11950" t="s">
        <v>18516</v>
      </c>
      <c r="J11950" t="s">
        <v>18516</v>
      </c>
      <c r="K11950" t="s">
        <v>29707</v>
      </c>
      <c r="L11950" t="s">
        <v>18516</v>
      </c>
      <c r="M11950" t="s">
        <v>18516</v>
      </c>
    </row>
    <row r="11951" spans="1:13" ht="13.5">
      <c r="A11951" t="s">
        <v>46950</v>
      </c>
      <c r="B11951" t="s">
        <v>46951</v>
      </c>
      <c r="C11951" t="s">
        <v>29893</v>
      </c>
      <c r="D11951" t="s">
        <v>29894</v>
      </c>
      <c r="E11951" t="s">
        <v>18516</v>
      </c>
      <c r="F11951" t="s">
        <v>18516</v>
      </c>
      <c r="G11951" t="s">
        <v>18516</v>
      </c>
      <c r="H11951" t="s">
        <v>18516</v>
      </c>
      <c r="I11951" t="s">
        <v>18516</v>
      </c>
      <c r="J11951" t="s">
        <v>18516</v>
      </c>
      <c r="K11951" t="s">
        <v>29707</v>
      </c>
      <c r="L11951" t="s">
        <v>18516</v>
      </c>
      <c r="M11951" t="s">
        <v>18516</v>
      </c>
    </row>
    <row r="11952" spans="1:13" ht="13.5">
      <c r="A11952" t="s">
        <v>46952</v>
      </c>
      <c r="B11952" t="s">
        <v>46953</v>
      </c>
      <c r="C11952" t="s">
        <v>29893</v>
      </c>
      <c r="D11952" t="s">
        <v>29894</v>
      </c>
      <c r="E11952" t="s">
        <v>18516</v>
      </c>
      <c r="F11952" t="s">
        <v>18516</v>
      </c>
      <c r="G11952" t="s">
        <v>18516</v>
      </c>
      <c r="H11952" t="s">
        <v>18516</v>
      </c>
      <c r="I11952" t="s">
        <v>18516</v>
      </c>
      <c r="J11952" t="s">
        <v>18516</v>
      </c>
      <c r="K11952" t="s">
        <v>29707</v>
      </c>
      <c r="L11952" t="s">
        <v>18516</v>
      </c>
      <c r="M11952" t="s">
        <v>18516</v>
      </c>
    </row>
    <row r="11953" spans="1:13" ht="13.5">
      <c r="A11953" t="s">
        <v>46954</v>
      </c>
      <c r="B11953" t="s">
        <v>33913</v>
      </c>
      <c r="C11953" t="s">
        <v>29893</v>
      </c>
      <c r="D11953" t="s">
        <v>29894</v>
      </c>
      <c r="E11953" t="s">
        <v>18516</v>
      </c>
      <c r="F11953" t="s">
        <v>18516</v>
      </c>
      <c r="G11953" t="s">
        <v>18516</v>
      </c>
      <c r="H11953" t="s">
        <v>18516</v>
      </c>
      <c r="I11953" t="s">
        <v>18516</v>
      </c>
      <c r="J11953" t="s">
        <v>18516</v>
      </c>
      <c r="K11953" t="s">
        <v>29707</v>
      </c>
      <c r="L11953" t="s">
        <v>18516</v>
      </c>
      <c r="M11953" t="s">
        <v>18516</v>
      </c>
    </row>
    <row r="11954" spans="1:13" ht="13.5">
      <c r="A11954" t="s">
        <v>46955</v>
      </c>
      <c r="B11954" t="s">
        <v>46956</v>
      </c>
      <c r="C11954" t="s">
        <v>29893</v>
      </c>
      <c r="D11954" t="s">
        <v>29894</v>
      </c>
      <c r="E11954" s="164">
        <v>139</v>
      </c>
      <c r="F11954" s="164">
        <v>130</v>
      </c>
      <c r="G11954" s="165">
        <v>0.93</v>
      </c>
      <c r="H11954" t="s">
        <v>18516</v>
      </c>
      <c r="I11954" s="164">
        <v>40.26</v>
      </c>
      <c r="J11954" s="164">
        <v>170.26</v>
      </c>
      <c r="K11954">
        <v>27</v>
      </c>
      <c r="L11954" t="s">
        <v>29439</v>
      </c>
      <c r="M11954" t="s">
        <v>29418</v>
      </c>
    </row>
    <row r="11955" spans="1:13" ht="13.5">
      <c r="A11955" t="s">
        <v>46957</v>
      </c>
      <c r="B11955" t="s">
        <v>46958</v>
      </c>
      <c r="C11955" t="s">
        <v>29893</v>
      </c>
      <c r="D11955" t="s">
        <v>29894</v>
      </c>
      <c r="E11955" t="s">
        <v>18516</v>
      </c>
      <c r="F11955" t="s">
        <v>18516</v>
      </c>
      <c r="G11955" t="s">
        <v>18516</v>
      </c>
      <c r="H11955" t="s">
        <v>18516</v>
      </c>
      <c r="I11955" t="s">
        <v>18516</v>
      </c>
      <c r="J11955" t="s">
        <v>18516</v>
      </c>
      <c r="K11955" t="s">
        <v>29707</v>
      </c>
      <c r="L11955" t="s">
        <v>18516</v>
      </c>
      <c r="M11955" t="s">
        <v>18516</v>
      </c>
    </row>
    <row r="11956" spans="1:13" ht="13.5">
      <c r="A11956" t="s">
        <v>46959</v>
      </c>
      <c r="B11956" t="s">
        <v>46960</v>
      </c>
      <c r="C11956" t="s">
        <v>29893</v>
      </c>
      <c r="D11956" t="s">
        <v>29894</v>
      </c>
      <c r="E11956" s="164">
        <v>169</v>
      </c>
      <c r="F11956" s="164">
        <v>169</v>
      </c>
      <c r="G11956" t="s">
        <v>18516</v>
      </c>
      <c r="H11956" t="s">
        <v>18516</v>
      </c>
      <c r="I11956" s="164">
        <v>98.83</v>
      </c>
      <c r="J11956" s="164">
        <v>267.83</v>
      </c>
      <c r="K11956">
        <v>0</v>
      </c>
      <c r="L11956" t="s">
        <v>29410</v>
      </c>
      <c r="M11956" t="s">
        <v>30952</v>
      </c>
    </row>
    <row r="11957" spans="1:13" ht="13.5">
      <c r="A11957" t="s">
        <v>46961</v>
      </c>
      <c r="B11957" t="s">
        <v>46962</v>
      </c>
      <c r="C11957" t="s">
        <v>29893</v>
      </c>
      <c r="D11957" t="s">
        <v>29894</v>
      </c>
      <c r="E11957" t="s">
        <v>18516</v>
      </c>
      <c r="F11957" t="s">
        <v>18516</v>
      </c>
      <c r="G11957" t="s">
        <v>18516</v>
      </c>
      <c r="H11957" t="s">
        <v>18516</v>
      </c>
      <c r="I11957" t="s">
        <v>18516</v>
      </c>
      <c r="J11957" t="s">
        <v>18516</v>
      </c>
      <c r="K11957" t="s">
        <v>29707</v>
      </c>
      <c r="L11957" t="s">
        <v>18516</v>
      </c>
      <c r="M11957" t="s">
        <v>18516</v>
      </c>
    </row>
    <row r="11958" spans="1:13" ht="13.5">
      <c r="A11958" t="s">
        <v>46963</v>
      </c>
      <c r="B11958" t="s">
        <v>46964</v>
      </c>
      <c r="C11958" t="s">
        <v>29893</v>
      </c>
      <c r="D11958" t="s">
        <v>29894</v>
      </c>
      <c r="E11958" s="164">
        <v>139</v>
      </c>
      <c r="F11958" s="164">
        <v>125</v>
      </c>
      <c r="G11958" s="165">
        <v>0.89</v>
      </c>
      <c r="H11958" t="s">
        <v>18516</v>
      </c>
      <c r="I11958" s="164">
        <v>40.26</v>
      </c>
      <c r="J11958" s="164">
        <v>165.26</v>
      </c>
      <c r="K11958">
        <v>115</v>
      </c>
      <c r="L11958" t="s">
        <v>18516</v>
      </c>
      <c r="M11958" t="s">
        <v>18516</v>
      </c>
    </row>
    <row r="11959" spans="1:13" ht="13.5">
      <c r="A11959" t="s">
        <v>46965</v>
      </c>
      <c r="B11959" t="s">
        <v>46966</v>
      </c>
      <c r="C11959" t="s">
        <v>29893</v>
      </c>
      <c r="D11959" t="s">
        <v>29894</v>
      </c>
      <c r="E11959" t="s">
        <v>18516</v>
      </c>
      <c r="F11959" t="s">
        <v>18516</v>
      </c>
      <c r="G11959" t="s">
        <v>18516</v>
      </c>
      <c r="H11959" t="s">
        <v>18516</v>
      </c>
      <c r="I11959" t="s">
        <v>18516</v>
      </c>
      <c r="J11959" t="s">
        <v>18516</v>
      </c>
      <c r="K11959" t="s">
        <v>29707</v>
      </c>
      <c r="L11959" t="s">
        <v>18516</v>
      </c>
      <c r="M11959" t="s">
        <v>18516</v>
      </c>
    </row>
    <row r="11960" spans="1:13" ht="13.5">
      <c r="A11960" t="s">
        <v>46967</v>
      </c>
      <c r="B11960" t="s">
        <v>46968</v>
      </c>
      <c r="C11960" t="s">
        <v>29893</v>
      </c>
      <c r="D11960" t="s">
        <v>29894</v>
      </c>
      <c r="E11960" t="s">
        <v>18516</v>
      </c>
      <c r="F11960" t="s">
        <v>18516</v>
      </c>
      <c r="G11960" t="s">
        <v>18516</v>
      </c>
      <c r="H11960" t="s">
        <v>18516</v>
      </c>
      <c r="I11960" t="s">
        <v>18516</v>
      </c>
      <c r="J11960" t="s">
        <v>18516</v>
      </c>
      <c r="K11960" t="s">
        <v>29707</v>
      </c>
      <c r="L11960" t="s">
        <v>18516</v>
      </c>
      <c r="M11960" t="s">
        <v>18516</v>
      </c>
    </row>
    <row r="11961" spans="1:13" ht="13.5">
      <c r="A11961" t="s">
        <v>4009</v>
      </c>
      <c r="B11961" t="s">
        <v>46969</v>
      </c>
      <c r="C11961" t="s">
        <v>29893</v>
      </c>
      <c r="D11961" t="s">
        <v>29894</v>
      </c>
      <c r="E11961" t="s">
        <v>18516</v>
      </c>
      <c r="F11961" t="s">
        <v>18516</v>
      </c>
      <c r="G11961" t="s">
        <v>18516</v>
      </c>
      <c r="H11961" t="s">
        <v>18516</v>
      </c>
      <c r="I11961" t="s">
        <v>18516</v>
      </c>
      <c r="J11961" t="s">
        <v>18516</v>
      </c>
      <c r="K11961" t="s">
        <v>29707</v>
      </c>
      <c r="L11961" t="s">
        <v>18516</v>
      </c>
      <c r="M11961" t="s">
        <v>18516</v>
      </c>
    </row>
    <row r="11962" spans="1:13" ht="13.5">
      <c r="A11962" t="s">
        <v>46970</v>
      </c>
      <c r="B11962" t="s">
        <v>46971</v>
      </c>
      <c r="C11962" t="s">
        <v>29893</v>
      </c>
      <c r="D11962" t="s">
        <v>29894</v>
      </c>
      <c r="E11962" t="s">
        <v>18516</v>
      </c>
      <c r="F11962" t="s">
        <v>18516</v>
      </c>
      <c r="G11962" t="s">
        <v>18516</v>
      </c>
      <c r="H11962" t="s">
        <v>18516</v>
      </c>
      <c r="I11962" t="s">
        <v>18516</v>
      </c>
      <c r="J11962" t="s">
        <v>18516</v>
      </c>
      <c r="K11962" t="s">
        <v>29707</v>
      </c>
      <c r="L11962" t="s">
        <v>18516</v>
      </c>
      <c r="M11962" t="s">
        <v>18516</v>
      </c>
    </row>
    <row r="11963" spans="1:13" ht="13.5">
      <c r="A11963" t="s">
        <v>46972</v>
      </c>
      <c r="B11963" t="s">
        <v>46973</v>
      </c>
      <c r="C11963" t="s">
        <v>29893</v>
      </c>
      <c r="D11963" t="s">
        <v>29894</v>
      </c>
      <c r="E11963" t="s">
        <v>18516</v>
      </c>
      <c r="F11963" t="s">
        <v>18516</v>
      </c>
      <c r="G11963" t="s">
        <v>18516</v>
      </c>
      <c r="H11963" t="s">
        <v>18516</v>
      </c>
      <c r="I11963" t="s">
        <v>18516</v>
      </c>
      <c r="J11963" t="s">
        <v>18516</v>
      </c>
      <c r="K11963" t="s">
        <v>29707</v>
      </c>
      <c r="L11963" t="s">
        <v>18516</v>
      </c>
      <c r="M11963" t="s">
        <v>18516</v>
      </c>
    </row>
    <row r="11964" spans="1:13" ht="13.5">
      <c r="A11964" t="s">
        <v>46974</v>
      </c>
      <c r="B11964" t="s">
        <v>46975</v>
      </c>
      <c r="C11964" t="s">
        <v>29893</v>
      </c>
      <c r="D11964" t="s">
        <v>29894</v>
      </c>
      <c r="E11964" t="s">
        <v>18516</v>
      </c>
      <c r="F11964" t="s">
        <v>18516</v>
      </c>
      <c r="G11964" t="s">
        <v>18516</v>
      </c>
      <c r="H11964" t="s">
        <v>18516</v>
      </c>
      <c r="I11964" t="s">
        <v>18516</v>
      </c>
      <c r="J11964" t="s">
        <v>18516</v>
      </c>
      <c r="K11964" t="s">
        <v>29707</v>
      </c>
      <c r="L11964" t="s">
        <v>18516</v>
      </c>
      <c r="M11964" t="s">
        <v>18516</v>
      </c>
    </row>
    <row r="11965" spans="1:13" ht="13.5">
      <c r="A11965" t="s">
        <v>3997</v>
      </c>
      <c r="B11965" t="s">
        <v>46976</v>
      </c>
      <c r="C11965" t="s">
        <v>29893</v>
      </c>
      <c r="D11965" t="s">
        <v>29894</v>
      </c>
      <c r="E11965" t="s">
        <v>18516</v>
      </c>
      <c r="F11965" t="s">
        <v>18516</v>
      </c>
      <c r="G11965" t="s">
        <v>18516</v>
      </c>
      <c r="H11965" t="s">
        <v>18516</v>
      </c>
      <c r="I11965" t="s">
        <v>18516</v>
      </c>
      <c r="J11965" t="s">
        <v>18516</v>
      </c>
      <c r="K11965" t="s">
        <v>29707</v>
      </c>
      <c r="L11965" t="s">
        <v>18516</v>
      </c>
      <c r="M11965" t="s">
        <v>18516</v>
      </c>
    </row>
    <row r="11966" spans="1:13" ht="13.5">
      <c r="A11966" t="s">
        <v>46977</v>
      </c>
      <c r="B11966" t="s">
        <v>46978</v>
      </c>
      <c r="C11966" t="s">
        <v>29893</v>
      </c>
      <c r="D11966" t="s">
        <v>29894</v>
      </c>
      <c r="E11966" t="s">
        <v>18516</v>
      </c>
      <c r="F11966" t="s">
        <v>18516</v>
      </c>
      <c r="G11966" t="s">
        <v>18516</v>
      </c>
      <c r="H11966" t="s">
        <v>18516</v>
      </c>
      <c r="I11966" t="s">
        <v>18516</v>
      </c>
      <c r="J11966" t="s">
        <v>18516</v>
      </c>
      <c r="K11966" t="s">
        <v>29707</v>
      </c>
      <c r="L11966" t="s">
        <v>18516</v>
      </c>
      <c r="M11966" t="s">
        <v>18516</v>
      </c>
    </row>
    <row r="11967" spans="1:13" ht="13.5">
      <c r="A11967" t="s">
        <v>46979</v>
      </c>
      <c r="B11967" t="s">
        <v>46980</v>
      </c>
      <c r="C11967" t="s">
        <v>29893</v>
      </c>
      <c r="D11967" t="s">
        <v>29894</v>
      </c>
      <c r="E11967" s="164">
        <v>139</v>
      </c>
      <c r="F11967" s="164">
        <v>139</v>
      </c>
      <c r="G11967" t="s">
        <v>18516</v>
      </c>
      <c r="H11967" t="s">
        <v>18516</v>
      </c>
      <c r="I11967" s="164">
        <v>49.79</v>
      </c>
      <c r="J11967" s="164">
        <v>188.79</v>
      </c>
      <c r="K11967">
        <v>83</v>
      </c>
      <c r="L11967" t="s">
        <v>29410</v>
      </c>
      <c r="M11967" t="s">
        <v>30529</v>
      </c>
    </row>
    <row r="11968" spans="1:13" ht="13.5">
      <c r="A11968" t="s">
        <v>46981</v>
      </c>
      <c r="B11968" t="s">
        <v>35061</v>
      </c>
      <c r="C11968" t="s">
        <v>29893</v>
      </c>
      <c r="D11968" t="s">
        <v>29894</v>
      </c>
      <c r="E11968" s="164">
        <v>149</v>
      </c>
      <c r="F11968" s="164">
        <v>149</v>
      </c>
      <c r="G11968" t="s">
        <v>18516</v>
      </c>
      <c r="H11968" t="s">
        <v>18516</v>
      </c>
      <c r="I11968" s="164">
        <v>55.31</v>
      </c>
      <c r="J11968" s="164">
        <v>204.31</v>
      </c>
      <c r="K11968">
        <v>251</v>
      </c>
      <c r="L11968" t="s">
        <v>29410</v>
      </c>
      <c r="M11968" t="s">
        <v>30529</v>
      </c>
    </row>
    <row r="11969" spans="1:13" ht="13.5">
      <c r="A11969" t="s">
        <v>11759</v>
      </c>
      <c r="B11969" t="s">
        <v>46982</v>
      </c>
      <c r="C11969" t="s">
        <v>29893</v>
      </c>
      <c r="D11969" t="s">
        <v>29894</v>
      </c>
      <c r="E11969" t="s">
        <v>18516</v>
      </c>
      <c r="F11969" t="s">
        <v>18516</v>
      </c>
      <c r="G11969" t="s">
        <v>18516</v>
      </c>
      <c r="H11969" t="s">
        <v>18516</v>
      </c>
      <c r="I11969" t="s">
        <v>18516</v>
      </c>
      <c r="J11969" t="s">
        <v>18516</v>
      </c>
      <c r="K11969" t="s">
        <v>29707</v>
      </c>
      <c r="L11969" t="s">
        <v>18516</v>
      </c>
      <c r="M11969" t="s">
        <v>18516</v>
      </c>
    </row>
    <row r="11970" spans="1:13" ht="13.5">
      <c r="A11970" t="s">
        <v>46983</v>
      </c>
      <c r="B11970" t="s">
        <v>46984</v>
      </c>
      <c r="C11970" t="s">
        <v>29893</v>
      </c>
      <c r="D11970" t="s">
        <v>29894</v>
      </c>
      <c r="E11970" t="s">
        <v>18516</v>
      </c>
      <c r="F11970" t="s">
        <v>18516</v>
      </c>
      <c r="G11970" t="s">
        <v>18516</v>
      </c>
      <c r="H11970" t="s">
        <v>18516</v>
      </c>
      <c r="I11970" t="s">
        <v>18516</v>
      </c>
      <c r="J11970" t="s">
        <v>18516</v>
      </c>
      <c r="K11970" t="s">
        <v>29707</v>
      </c>
      <c r="L11970" t="s">
        <v>18516</v>
      </c>
      <c r="M11970" t="s">
        <v>18516</v>
      </c>
    </row>
    <row r="11971" spans="1:13" ht="13.5">
      <c r="A11971" t="s">
        <v>46985</v>
      </c>
      <c r="B11971" t="s">
        <v>46986</v>
      </c>
      <c r="C11971" t="s">
        <v>29893</v>
      </c>
      <c r="D11971" t="s">
        <v>29894</v>
      </c>
      <c r="E11971" t="s">
        <v>18516</v>
      </c>
      <c r="F11971" t="s">
        <v>18516</v>
      </c>
      <c r="G11971" t="s">
        <v>18516</v>
      </c>
      <c r="H11971" t="s">
        <v>18516</v>
      </c>
      <c r="I11971" t="s">
        <v>18516</v>
      </c>
      <c r="J11971" t="s">
        <v>18516</v>
      </c>
      <c r="K11971" t="s">
        <v>29707</v>
      </c>
      <c r="L11971" t="s">
        <v>18516</v>
      </c>
      <c r="M11971" t="s">
        <v>18516</v>
      </c>
    </row>
    <row r="11972" spans="1:13" ht="13.5">
      <c r="A11972" t="s">
        <v>11100</v>
      </c>
      <c r="B11972" t="s">
        <v>46987</v>
      </c>
      <c r="C11972" t="s">
        <v>29893</v>
      </c>
      <c r="D11972" t="s">
        <v>29894</v>
      </c>
      <c r="E11972" t="s">
        <v>18516</v>
      </c>
      <c r="F11972" t="s">
        <v>18516</v>
      </c>
      <c r="G11972" t="s">
        <v>18516</v>
      </c>
      <c r="H11972" t="s">
        <v>18516</v>
      </c>
      <c r="I11972" t="s">
        <v>18516</v>
      </c>
      <c r="J11972" t="s">
        <v>18516</v>
      </c>
      <c r="K11972" t="s">
        <v>29707</v>
      </c>
      <c r="L11972" t="s">
        <v>18516</v>
      </c>
      <c r="M11972" t="s">
        <v>18516</v>
      </c>
    </row>
    <row r="11973" spans="1:13" ht="13.5">
      <c r="A11973" t="s">
        <v>46988</v>
      </c>
      <c r="B11973" t="s">
        <v>46989</v>
      </c>
      <c r="C11973" t="s">
        <v>29893</v>
      </c>
      <c r="D11973" t="s">
        <v>29894</v>
      </c>
      <c r="E11973" t="s">
        <v>18516</v>
      </c>
      <c r="F11973" t="s">
        <v>18516</v>
      </c>
      <c r="G11973" t="s">
        <v>18516</v>
      </c>
      <c r="H11973" t="s">
        <v>18516</v>
      </c>
      <c r="I11973" t="s">
        <v>18516</v>
      </c>
      <c r="J11973" t="s">
        <v>18516</v>
      </c>
      <c r="K11973" t="s">
        <v>29707</v>
      </c>
      <c r="L11973" t="s">
        <v>18516</v>
      </c>
      <c r="M11973" t="s">
        <v>18516</v>
      </c>
    </row>
    <row r="11974" spans="1:13" ht="13.5">
      <c r="A11974" t="s">
        <v>46990</v>
      </c>
      <c r="B11974" t="s">
        <v>46991</v>
      </c>
      <c r="C11974" t="s">
        <v>29893</v>
      </c>
      <c r="D11974" t="s">
        <v>29894</v>
      </c>
      <c r="E11974" t="s">
        <v>18516</v>
      </c>
      <c r="F11974" t="s">
        <v>18516</v>
      </c>
      <c r="G11974" t="s">
        <v>18516</v>
      </c>
      <c r="H11974" t="s">
        <v>18516</v>
      </c>
      <c r="I11974" t="s">
        <v>18516</v>
      </c>
      <c r="J11974" t="s">
        <v>18516</v>
      </c>
      <c r="K11974" t="s">
        <v>29707</v>
      </c>
      <c r="L11974" t="s">
        <v>18516</v>
      </c>
      <c r="M11974" t="s">
        <v>18516</v>
      </c>
    </row>
    <row r="11975" spans="1:13" ht="13.5">
      <c r="A11975" t="s">
        <v>46992</v>
      </c>
      <c r="B11975" t="s">
        <v>46993</v>
      </c>
      <c r="C11975" t="s">
        <v>29893</v>
      </c>
      <c r="D11975" t="s">
        <v>29894</v>
      </c>
      <c r="E11975" s="164">
        <v>219</v>
      </c>
      <c r="F11975" s="164">
        <v>50</v>
      </c>
      <c r="G11975" s="165">
        <v>0.22</v>
      </c>
      <c r="H11975" t="s">
        <v>18516</v>
      </c>
      <c r="I11975" s="164">
        <v>33.26</v>
      </c>
      <c r="J11975" s="164">
        <v>83.26</v>
      </c>
      <c r="K11975">
        <v>63</v>
      </c>
      <c r="L11975" t="s">
        <v>18516</v>
      </c>
      <c r="M11975" t="s">
        <v>18516</v>
      </c>
    </row>
    <row r="11976" spans="1:13" ht="13.5">
      <c r="A11976" t="s">
        <v>46994</v>
      </c>
      <c r="B11976" t="s">
        <v>46995</v>
      </c>
      <c r="C11976" t="s">
        <v>29893</v>
      </c>
      <c r="D11976" t="s">
        <v>29894</v>
      </c>
      <c r="E11976" t="s">
        <v>18516</v>
      </c>
      <c r="F11976" t="s">
        <v>18516</v>
      </c>
      <c r="G11976" t="s">
        <v>18516</v>
      </c>
      <c r="H11976" t="s">
        <v>18516</v>
      </c>
      <c r="I11976" t="s">
        <v>18516</v>
      </c>
      <c r="J11976" t="s">
        <v>18516</v>
      </c>
      <c r="K11976" t="s">
        <v>29707</v>
      </c>
      <c r="L11976" t="s">
        <v>18516</v>
      </c>
      <c r="M11976" t="s">
        <v>18516</v>
      </c>
    </row>
    <row r="11977" spans="1:13" ht="13.5">
      <c r="A11977" t="s">
        <v>46996</v>
      </c>
      <c r="B11977" t="s">
        <v>46997</v>
      </c>
      <c r="C11977" t="s">
        <v>29893</v>
      </c>
      <c r="D11977" t="s">
        <v>29894</v>
      </c>
      <c r="E11977" t="s">
        <v>18516</v>
      </c>
      <c r="F11977" t="s">
        <v>18516</v>
      </c>
      <c r="G11977" t="s">
        <v>18516</v>
      </c>
      <c r="H11977" t="s">
        <v>18516</v>
      </c>
      <c r="I11977" t="s">
        <v>18516</v>
      </c>
      <c r="J11977" t="s">
        <v>18516</v>
      </c>
      <c r="K11977" t="s">
        <v>29707</v>
      </c>
      <c r="L11977" t="s">
        <v>18516</v>
      </c>
      <c r="M11977" t="s">
        <v>18516</v>
      </c>
    </row>
    <row r="11978" spans="1:13" ht="13.5">
      <c r="A11978" t="s">
        <v>46998</v>
      </c>
      <c r="B11978" t="s">
        <v>46999</v>
      </c>
      <c r="C11978" t="s">
        <v>29893</v>
      </c>
      <c r="D11978" t="s">
        <v>29894</v>
      </c>
      <c r="E11978" t="s">
        <v>18516</v>
      </c>
      <c r="F11978" t="s">
        <v>18516</v>
      </c>
      <c r="G11978" t="s">
        <v>18516</v>
      </c>
      <c r="H11978" t="s">
        <v>18516</v>
      </c>
      <c r="I11978" t="s">
        <v>18516</v>
      </c>
      <c r="J11978" t="s">
        <v>18516</v>
      </c>
      <c r="K11978" t="s">
        <v>29707</v>
      </c>
      <c r="L11978" t="s">
        <v>18516</v>
      </c>
      <c r="M11978" t="s">
        <v>18516</v>
      </c>
    </row>
    <row r="11979" spans="1:13" ht="13.5">
      <c r="A11979" t="s">
        <v>4021</v>
      </c>
      <c r="B11979" t="s">
        <v>46934</v>
      </c>
      <c r="C11979" t="s">
        <v>29893</v>
      </c>
      <c r="D11979" t="s">
        <v>29894</v>
      </c>
      <c r="E11979" t="s">
        <v>18516</v>
      </c>
      <c r="F11979" t="s">
        <v>18516</v>
      </c>
      <c r="G11979" t="s">
        <v>18516</v>
      </c>
      <c r="H11979" t="s">
        <v>18516</v>
      </c>
      <c r="I11979" t="s">
        <v>18516</v>
      </c>
      <c r="J11979" t="s">
        <v>18516</v>
      </c>
      <c r="K11979" t="s">
        <v>29707</v>
      </c>
      <c r="L11979" t="s">
        <v>18516</v>
      </c>
      <c r="M11979" t="s">
        <v>18516</v>
      </c>
    </row>
    <row r="11980" spans="1:13" ht="13.5">
      <c r="A11980" t="s">
        <v>47000</v>
      </c>
      <c r="B11980" t="s">
        <v>47001</v>
      </c>
      <c r="C11980" t="s">
        <v>29893</v>
      </c>
      <c r="D11980" t="s">
        <v>29894</v>
      </c>
      <c r="E11980" t="s">
        <v>18516</v>
      </c>
      <c r="F11980" t="s">
        <v>18516</v>
      </c>
      <c r="G11980" t="s">
        <v>18516</v>
      </c>
      <c r="H11980" t="s">
        <v>18516</v>
      </c>
      <c r="I11980" t="s">
        <v>18516</v>
      </c>
      <c r="J11980" t="s">
        <v>18516</v>
      </c>
      <c r="K11980" t="s">
        <v>29707</v>
      </c>
      <c r="L11980" t="s">
        <v>18516</v>
      </c>
      <c r="M11980" t="s">
        <v>18516</v>
      </c>
    </row>
    <row r="11981" spans="1:13" ht="13.5">
      <c r="A11981" t="s">
        <v>47002</v>
      </c>
      <c r="B11981" t="s">
        <v>47003</v>
      </c>
      <c r="C11981" t="s">
        <v>29893</v>
      </c>
      <c r="D11981" t="s">
        <v>29894</v>
      </c>
      <c r="E11981" t="s">
        <v>18516</v>
      </c>
      <c r="F11981" t="s">
        <v>18516</v>
      </c>
      <c r="G11981" t="s">
        <v>18516</v>
      </c>
      <c r="H11981" t="s">
        <v>18516</v>
      </c>
      <c r="I11981" t="s">
        <v>18516</v>
      </c>
      <c r="J11981" t="s">
        <v>18516</v>
      </c>
      <c r="K11981" t="s">
        <v>29707</v>
      </c>
      <c r="L11981" t="s">
        <v>18516</v>
      </c>
      <c r="M11981" t="s">
        <v>18516</v>
      </c>
    </row>
    <row r="11982" spans="1:13" ht="13.5">
      <c r="A11982" t="s">
        <v>47004</v>
      </c>
      <c r="B11982" t="s">
        <v>47005</v>
      </c>
      <c r="C11982" t="s">
        <v>29893</v>
      </c>
      <c r="D11982" t="s">
        <v>29894</v>
      </c>
      <c r="E11982" t="s">
        <v>18516</v>
      </c>
      <c r="F11982" t="s">
        <v>18516</v>
      </c>
      <c r="G11982" t="s">
        <v>18516</v>
      </c>
      <c r="H11982" t="s">
        <v>18516</v>
      </c>
      <c r="I11982" t="s">
        <v>18516</v>
      </c>
      <c r="J11982" t="s">
        <v>18516</v>
      </c>
      <c r="K11982" t="s">
        <v>29707</v>
      </c>
      <c r="L11982" t="s">
        <v>18516</v>
      </c>
      <c r="M11982" t="s">
        <v>18516</v>
      </c>
    </row>
    <row r="11983" spans="1:13" ht="13.5">
      <c r="A11983" t="s">
        <v>26205</v>
      </c>
      <c r="B11983" t="s">
        <v>47006</v>
      </c>
      <c r="C11983" t="s">
        <v>29893</v>
      </c>
      <c r="D11983" t="s">
        <v>29894</v>
      </c>
      <c r="E11983" t="s">
        <v>18516</v>
      </c>
      <c r="F11983" t="s">
        <v>18516</v>
      </c>
      <c r="G11983" t="s">
        <v>18516</v>
      </c>
      <c r="H11983" t="s">
        <v>18516</v>
      </c>
      <c r="I11983" t="s">
        <v>18516</v>
      </c>
      <c r="J11983" t="s">
        <v>18516</v>
      </c>
      <c r="K11983" t="s">
        <v>29707</v>
      </c>
      <c r="L11983" t="s">
        <v>18516</v>
      </c>
      <c r="M11983" t="s">
        <v>18516</v>
      </c>
    </row>
    <row r="11984" spans="1:13" ht="13.5">
      <c r="A11984" t="s">
        <v>47007</v>
      </c>
      <c r="B11984" t="s">
        <v>47008</v>
      </c>
      <c r="C11984" t="s">
        <v>29893</v>
      </c>
      <c r="D11984" t="s">
        <v>29894</v>
      </c>
      <c r="E11984" t="s">
        <v>18516</v>
      </c>
      <c r="F11984" t="s">
        <v>18516</v>
      </c>
      <c r="G11984" t="s">
        <v>18516</v>
      </c>
      <c r="H11984" t="s">
        <v>18516</v>
      </c>
      <c r="I11984" t="s">
        <v>18516</v>
      </c>
      <c r="J11984" t="s">
        <v>18516</v>
      </c>
      <c r="K11984" t="s">
        <v>29707</v>
      </c>
      <c r="L11984" t="s">
        <v>18516</v>
      </c>
      <c r="M11984" t="s">
        <v>18516</v>
      </c>
    </row>
    <row r="11985" spans="1:13" ht="13.5">
      <c r="A11985" t="s">
        <v>4165</v>
      </c>
      <c r="B11985" t="s">
        <v>47009</v>
      </c>
      <c r="C11985" t="s">
        <v>29893</v>
      </c>
      <c r="D11985" t="s">
        <v>29894</v>
      </c>
      <c r="E11985" t="s">
        <v>18516</v>
      </c>
      <c r="F11985" t="s">
        <v>18516</v>
      </c>
      <c r="G11985" t="s">
        <v>18516</v>
      </c>
      <c r="H11985" t="s">
        <v>18516</v>
      </c>
      <c r="I11985" t="s">
        <v>18516</v>
      </c>
      <c r="J11985" t="s">
        <v>18516</v>
      </c>
      <c r="K11985" t="s">
        <v>29707</v>
      </c>
      <c r="L11985" t="s">
        <v>18516</v>
      </c>
      <c r="M11985" t="s">
        <v>18516</v>
      </c>
    </row>
    <row r="11986" spans="1:13" ht="13.5">
      <c r="A11986" t="s">
        <v>47010</v>
      </c>
      <c r="B11986" t="s">
        <v>47011</v>
      </c>
      <c r="C11986" t="s">
        <v>29893</v>
      </c>
      <c r="D11986" t="s">
        <v>29894</v>
      </c>
      <c r="E11986" s="164">
        <v>139</v>
      </c>
      <c r="F11986" s="164">
        <v>139</v>
      </c>
      <c r="G11986" t="s">
        <v>18516</v>
      </c>
      <c r="H11986" t="s">
        <v>18516</v>
      </c>
      <c r="I11986" s="164">
        <v>49.79</v>
      </c>
      <c r="J11986" s="164">
        <v>188.79</v>
      </c>
      <c r="K11986">
        <v>73</v>
      </c>
      <c r="L11986" t="s">
        <v>29439</v>
      </c>
      <c r="M11986" t="s">
        <v>30529</v>
      </c>
    </row>
    <row r="11987" spans="1:13" ht="13.5">
      <c r="A11987" t="s">
        <v>47012</v>
      </c>
      <c r="B11987" t="s">
        <v>47013</v>
      </c>
      <c r="C11987" t="s">
        <v>29893</v>
      </c>
      <c r="D11987" t="s">
        <v>29894</v>
      </c>
      <c r="E11987" t="s">
        <v>18516</v>
      </c>
      <c r="F11987" t="s">
        <v>18516</v>
      </c>
      <c r="G11987" t="s">
        <v>18516</v>
      </c>
      <c r="H11987" t="s">
        <v>18516</v>
      </c>
      <c r="I11987" t="s">
        <v>18516</v>
      </c>
      <c r="J11987" t="s">
        <v>18516</v>
      </c>
      <c r="K11987" t="s">
        <v>29707</v>
      </c>
      <c r="L11987" t="s">
        <v>18516</v>
      </c>
      <c r="M11987" t="s">
        <v>18516</v>
      </c>
    </row>
    <row r="11988" spans="1:13" ht="13.5">
      <c r="A11988" t="s">
        <v>47014</v>
      </c>
      <c r="B11988" t="s">
        <v>47015</v>
      </c>
      <c r="C11988" t="s">
        <v>29893</v>
      </c>
      <c r="D11988" t="s">
        <v>29894</v>
      </c>
      <c r="E11988" t="s">
        <v>18516</v>
      </c>
      <c r="F11988" t="s">
        <v>18516</v>
      </c>
      <c r="G11988" t="s">
        <v>18516</v>
      </c>
      <c r="H11988" t="s">
        <v>18516</v>
      </c>
      <c r="I11988" t="s">
        <v>18516</v>
      </c>
      <c r="J11988" t="s">
        <v>18516</v>
      </c>
      <c r="K11988" t="s">
        <v>29707</v>
      </c>
      <c r="L11988" t="s">
        <v>18516</v>
      </c>
      <c r="M11988" t="s">
        <v>18516</v>
      </c>
    </row>
    <row r="11989" spans="1:13" ht="13.5">
      <c r="A11989" t="s">
        <v>47016</v>
      </c>
      <c r="B11989" t="s">
        <v>47017</v>
      </c>
      <c r="C11989" t="s">
        <v>29893</v>
      </c>
      <c r="D11989" t="s">
        <v>29894</v>
      </c>
      <c r="E11989" t="s">
        <v>18516</v>
      </c>
      <c r="F11989" t="s">
        <v>18516</v>
      </c>
      <c r="G11989" t="s">
        <v>18516</v>
      </c>
      <c r="H11989" t="s">
        <v>18516</v>
      </c>
      <c r="I11989" t="s">
        <v>18516</v>
      </c>
      <c r="J11989" t="s">
        <v>18516</v>
      </c>
      <c r="K11989" t="s">
        <v>29707</v>
      </c>
      <c r="L11989" t="s">
        <v>18516</v>
      </c>
      <c r="M11989" t="s">
        <v>18516</v>
      </c>
    </row>
    <row r="11990" spans="1:13" ht="13.5">
      <c r="A11990" t="s">
        <v>47018</v>
      </c>
      <c r="B11990" t="s">
        <v>47019</v>
      </c>
      <c r="C11990" t="s">
        <v>29893</v>
      </c>
      <c r="D11990" t="s">
        <v>29894</v>
      </c>
      <c r="E11990" t="s">
        <v>18516</v>
      </c>
      <c r="F11990" t="s">
        <v>18516</v>
      </c>
      <c r="G11990" t="s">
        <v>18516</v>
      </c>
      <c r="H11990" t="s">
        <v>18516</v>
      </c>
      <c r="I11990" t="s">
        <v>18516</v>
      </c>
      <c r="J11990" t="s">
        <v>18516</v>
      </c>
      <c r="K11990" t="s">
        <v>29707</v>
      </c>
      <c r="L11990" t="s">
        <v>18516</v>
      </c>
      <c r="M11990" t="s">
        <v>18516</v>
      </c>
    </row>
    <row r="11991" spans="1:13" ht="13.5">
      <c r="A11991" t="s">
        <v>47020</v>
      </c>
      <c r="B11991" t="s">
        <v>47021</v>
      </c>
      <c r="C11991" t="s">
        <v>29893</v>
      </c>
      <c r="D11991" t="s">
        <v>29894</v>
      </c>
      <c r="E11991" t="s">
        <v>18516</v>
      </c>
      <c r="F11991" t="s">
        <v>18516</v>
      </c>
      <c r="G11991" t="s">
        <v>18516</v>
      </c>
      <c r="H11991" t="s">
        <v>18516</v>
      </c>
      <c r="I11991" t="s">
        <v>18516</v>
      </c>
      <c r="J11991" t="s">
        <v>18516</v>
      </c>
      <c r="K11991" t="s">
        <v>29707</v>
      </c>
      <c r="L11991" t="s">
        <v>18516</v>
      </c>
      <c r="M11991" t="s">
        <v>18516</v>
      </c>
    </row>
    <row r="11992" spans="1:13" ht="13.5">
      <c r="A11992" t="s">
        <v>47022</v>
      </c>
      <c r="B11992" t="s">
        <v>47023</v>
      </c>
      <c r="C11992" t="s">
        <v>29893</v>
      </c>
      <c r="D11992" t="s">
        <v>29894</v>
      </c>
      <c r="E11992" t="s">
        <v>18516</v>
      </c>
      <c r="F11992" t="s">
        <v>18516</v>
      </c>
      <c r="G11992" t="s">
        <v>18516</v>
      </c>
      <c r="H11992" t="s">
        <v>18516</v>
      </c>
      <c r="I11992" t="s">
        <v>18516</v>
      </c>
      <c r="J11992" t="s">
        <v>18516</v>
      </c>
      <c r="K11992" t="s">
        <v>29707</v>
      </c>
      <c r="L11992" t="s">
        <v>18516</v>
      </c>
      <c r="M11992" t="s">
        <v>18516</v>
      </c>
    </row>
    <row r="11993" spans="1:13" ht="13.5">
      <c r="A11993" t="s">
        <v>47024</v>
      </c>
      <c r="B11993" t="s">
        <v>47025</v>
      </c>
      <c r="C11993" t="s">
        <v>29893</v>
      </c>
      <c r="D11993" t="s">
        <v>29894</v>
      </c>
      <c r="E11993" t="s">
        <v>18516</v>
      </c>
      <c r="F11993" t="s">
        <v>18516</v>
      </c>
      <c r="G11993" t="s">
        <v>18516</v>
      </c>
      <c r="H11993" t="s">
        <v>18516</v>
      </c>
      <c r="I11993" t="s">
        <v>18516</v>
      </c>
      <c r="J11993" t="s">
        <v>18516</v>
      </c>
      <c r="K11993" t="s">
        <v>29707</v>
      </c>
      <c r="L11993" t="s">
        <v>18516</v>
      </c>
      <c r="M11993" t="s">
        <v>18516</v>
      </c>
    </row>
    <row r="11994" spans="1:13" ht="13.5">
      <c r="A11994" t="s">
        <v>47026</v>
      </c>
      <c r="B11994" t="s">
        <v>46763</v>
      </c>
      <c r="C11994" t="s">
        <v>29893</v>
      </c>
      <c r="D11994" t="s">
        <v>29894</v>
      </c>
      <c r="E11994" t="s">
        <v>18516</v>
      </c>
      <c r="F11994" t="s">
        <v>18516</v>
      </c>
      <c r="G11994" t="s">
        <v>18516</v>
      </c>
      <c r="H11994" t="s">
        <v>18516</v>
      </c>
      <c r="I11994" t="s">
        <v>18516</v>
      </c>
      <c r="J11994" t="s">
        <v>18516</v>
      </c>
      <c r="K11994" t="s">
        <v>29707</v>
      </c>
      <c r="L11994" t="s">
        <v>18516</v>
      </c>
      <c r="M11994" t="s">
        <v>18516</v>
      </c>
    </row>
    <row r="11995" spans="1:13" ht="13.5">
      <c r="A11995" t="s">
        <v>47027</v>
      </c>
      <c r="B11995" t="s">
        <v>47028</v>
      </c>
      <c r="C11995" t="s">
        <v>29893</v>
      </c>
      <c r="D11995" t="s">
        <v>29894</v>
      </c>
      <c r="E11995" t="s">
        <v>18516</v>
      </c>
      <c r="F11995" t="s">
        <v>18516</v>
      </c>
      <c r="G11995" t="s">
        <v>18516</v>
      </c>
      <c r="H11995" t="s">
        <v>18516</v>
      </c>
      <c r="I11995" t="s">
        <v>18516</v>
      </c>
      <c r="J11995" t="s">
        <v>18516</v>
      </c>
      <c r="K11995" t="s">
        <v>29707</v>
      </c>
      <c r="L11995" t="s">
        <v>18516</v>
      </c>
      <c r="M11995" t="s">
        <v>18516</v>
      </c>
    </row>
    <row r="11996" spans="1:13" ht="13.5">
      <c r="A11996" t="s">
        <v>4006</v>
      </c>
      <c r="B11996" t="s">
        <v>47029</v>
      </c>
      <c r="C11996" t="s">
        <v>29893</v>
      </c>
      <c r="D11996" t="s">
        <v>29894</v>
      </c>
      <c r="E11996" t="s">
        <v>18516</v>
      </c>
      <c r="F11996" t="s">
        <v>18516</v>
      </c>
      <c r="G11996" t="s">
        <v>18516</v>
      </c>
      <c r="H11996" t="s">
        <v>18516</v>
      </c>
      <c r="I11996" t="s">
        <v>18516</v>
      </c>
      <c r="J11996" t="s">
        <v>18516</v>
      </c>
      <c r="K11996" t="s">
        <v>29707</v>
      </c>
      <c r="L11996" t="s">
        <v>18516</v>
      </c>
      <c r="M11996" t="s">
        <v>18516</v>
      </c>
    </row>
    <row r="11997" spans="1:13" ht="13.5">
      <c r="A11997" t="s">
        <v>3991</v>
      </c>
      <c r="B11997" t="s">
        <v>47030</v>
      </c>
      <c r="C11997" t="s">
        <v>29893</v>
      </c>
      <c r="D11997" t="s">
        <v>29894</v>
      </c>
      <c r="E11997" t="s">
        <v>18516</v>
      </c>
      <c r="F11997" t="s">
        <v>18516</v>
      </c>
      <c r="G11997" t="s">
        <v>18516</v>
      </c>
      <c r="H11997" t="s">
        <v>18516</v>
      </c>
      <c r="I11997" t="s">
        <v>18516</v>
      </c>
      <c r="J11997" t="s">
        <v>18516</v>
      </c>
      <c r="K11997" t="s">
        <v>29707</v>
      </c>
      <c r="L11997" t="s">
        <v>18516</v>
      </c>
      <c r="M11997" t="s">
        <v>18516</v>
      </c>
    </row>
    <row r="11998" spans="1:13" ht="13.5">
      <c r="A11998" t="s">
        <v>47031</v>
      </c>
      <c r="B11998" t="s">
        <v>47032</v>
      </c>
      <c r="C11998" t="s">
        <v>29893</v>
      </c>
      <c r="D11998" t="s">
        <v>29894</v>
      </c>
      <c r="E11998" t="s">
        <v>18516</v>
      </c>
      <c r="F11998" t="s">
        <v>18516</v>
      </c>
      <c r="G11998" t="s">
        <v>18516</v>
      </c>
      <c r="H11998" t="s">
        <v>18516</v>
      </c>
      <c r="I11998" t="s">
        <v>18516</v>
      </c>
      <c r="J11998" t="s">
        <v>18516</v>
      </c>
      <c r="K11998" t="s">
        <v>29707</v>
      </c>
      <c r="L11998" t="s">
        <v>18516</v>
      </c>
      <c r="M11998" t="s">
        <v>18516</v>
      </c>
    </row>
    <row r="11999" spans="1:13" ht="13.5">
      <c r="A11999" t="s">
        <v>47033</v>
      </c>
      <c r="B11999" t="s">
        <v>47034</v>
      </c>
      <c r="C11999" t="s">
        <v>29893</v>
      </c>
      <c r="D11999" t="s">
        <v>29894</v>
      </c>
      <c r="E11999" t="s">
        <v>18516</v>
      </c>
      <c r="F11999" t="s">
        <v>18516</v>
      </c>
      <c r="G11999" t="s">
        <v>18516</v>
      </c>
      <c r="H11999" t="s">
        <v>18516</v>
      </c>
      <c r="I11999" t="s">
        <v>18516</v>
      </c>
      <c r="J11999" t="s">
        <v>18516</v>
      </c>
      <c r="K11999" t="s">
        <v>29707</v>
      </c>
      <c r="L11999" t="s">
        <v>18516</v>
      </c>
      <c r="M11999" t="s">
        <v>18516</v>
      </c>
    </row>
    <row r="12000" spans="1:13" ht="13.5">
      <c r="A12000" t="s">
        <v>47035</v>
      </c>
      <c r="B12000" t="s">
        <v>47036</v>
      </c>
      <c r="C12000" t="s">
        <v>29893</v>
      </c>
      <c r="D12000" t="s">
        <v>29894</v>
      </c>
      <c r="E12000" s="164">
        <v>79</v>
      </c>
      <c r="F12000" s="164">
        <v>70</v>
      </c>
      <c r="G12000" s="165">
        <v>0.88</v>
      </c>
      <c r="H12000" t="s">
        <v>18516</v>
      </c>
      <c r="I12000" s="164">
        <v>24.53</v>
      </c>
      <c r="J12000" s="164">
        <v>94.53</v>
      </c>
      <c r="K12000">
        <v>53</v>
      </c>
      <c r="L12000" t="s">
        <v>29465</v>
      </c>
      <c r="M12000" t="s">
        <v>33855</v>
      </c>
    </row>
    <row r="12001" spans="1:13" ht="13.5">
      <c r="A12001" t="s">
        <v>47037</v>
      </c>
      <c r="B12001" t="s">
        <v>47038</v>
      </c>
      <c r="C12001" t="s">
        <v>29893</v>
      </c>
      <c r="D12001" t="s">
        <v>29894</v>
      </c>
      <c r="E12001" t="s">
        <v>18516</v>
      </c>
      <c r="F12001" t="s">
        <v>18516</v>
      </c>
      <c r="G12001" t="s">
        <v>18516</v>
      </c>
      <c r="H12001" t="s">
        <v>18516</v>
      </c>
      <c r="I12001" t="s">
        <v>18516</v>
      </c>
      <c r="J12001" t="s">
        <v>18516</v>
      </c>
      <c r="K12001" t="s">
        <v>29707</v>
      </c>
      <c r="L12001" t="s">
        <v>18516</v>
      </c>
      <c r="M12001" t="s">
        <v>18516</v>
      </c>
    </row>
    <row r="12002" spans="1:13" ht="13.5">
      <c r="A12002" t="s">
        <v>47039</v>
      </c>
      <c r="B12002" t="s">
        <v>47040</v>
      </c>
      <c r="C12002" t="s">
        <v>29893</v>
      </c>
      <c r="D12002" t="s">
        <v>29894</v>
      </c>
      <c r="E12002" t="s">
        <v>18516</v>
      </c>
      <c r="F12002" t="s">
        <v>18516</v>
      </c>
      <c r="G12002" t="s">
        <v>18516</v>
      </c>
      <c r="H12002" t="s">
        <v>18516</v>
      </c>
      <c r="I12002" t="s">
        <v>18516</v>
      </c>
      <c r="J12002" t="s">
        <v>18516</v>
      </c>
      <c r="K12002" t="s">
        <v>29707</v>
      </c>
      <c r="L12002" t="s">
        <v>18516</v>
      </c>
      <c r="M12002" t="s">
        <v>18516</v>
      </c>
    </row>
    <row r="12003" spans="1:13" ht="13.5">
      <c r="A12003" t="s">
        <v>47041</v>
      </c>
      <c r="B12003" t="s">
        <v>47042</v>
      </c>
      <c r="C12003" t="s">
        <v>29893</v>
      </c>
      <c r="D12003" t="s">
        <v>29894</v>
      </c>
      <c r="E12003" t="s">
        <v>18516</v>
      </c>
      <c r="F12003" t="s">
        <v>18516</v>
      </c>
      <c r="G12003" t="s">
        <v>18516</v>
      </c>
      <c r="H12003" t="s">
        <v>18516</v>
      </c>
      <c r="I12003" t="s">
        <v>18516</v>
      </c>
      <c r="J12003" t="s">
        <v>18516</v>
      </c>
      <c r="K12003" t="s">
        <v>29707</v>
      </c>
      <c r="L12003" t="s">
        <v>18516</v>
      </c>
      <c r="M12003" t="s">
        <v>18516</v>
      </c>
    </row>
    <row r="12004" spans="1:13" ht="13.5">
      <c r="A12004" t="s">
        <v>47043</v>
      </c>
      <c r="B12004" t="s">
        <v>47044</v>
      </c>
      <c r="C12004" t="s">
        <v>29893</v>
      </c>
      <c r="D12004" t="s">
        <v>29894</v>
      </c>
      <c r="E12004" t="s">
        <v>18516</v>
      </c>
      <c r="F12004" t="s">
        <v>18516</v>
      </c>
      <c r="G12004" t="s">
        <v>18516</v>
      </c>
      <c r="H12004" t="s">
        <v>18516</v>
      </c>
      <c r="I12004" t="s">
        <v>18516</v>
      </c>
      <c r="J12004" t="s">
        <v>18516</v>
      </c>
      <c r="K12004" t="s">
        <v>29707</v>
      </c>
      <c r="L12004" t="s">
        <v>18516</v>
      </c>
      <c r="M12004" t="s">
        <v>18516</v>
      </c>
    </row>
    <row r="12005" spans="1:13" ht="13.5">
      <c r="A12005" t="s">
        <v>47045</v>
      </c>
      <c r="B12005" t="s">
        <v>47046</v>
      </c>
      <c r="C12005" t="s">
        <v>29893</v>
      </c>
      <c r="D12005" t="s">
        <v>29894</v>
      </c>
      <c r="E12005" s="164">
        <v>89</v>
      </c>
      <c r="F12005" s="164">
        <v>89</v>
      </c>
      <c r="G12005" t="s">
        <v>18516</v>
      </c>
      <c r="H12005" t="s">
        <v>18516</v>
      </c>
      <c r="I12005" s="164">
        <v>38.27</v>
      </c>
      <c r="J12005" s="164">
        <v>127.27</v>
      </c>
      <c r="K12005">
        <v>0</v>
      </c>
      <c r="L12005" t="s">
        <v>18516</v>
      </c>
      <c r="M12005" t="s">
        <v>18516</v>
      </c>
    </row>
    <row r="12006" spans="1:13" ht="13.5">
      <c r="A12006" t="s">
        <v>47047</v>
      </c>
      <c r="B12006" t="s">
        <v>47048</v>
      </c>
      <c r="C12006" t="s">
        <v>29893</v>
      </c>
      <c r="D12006" t="s">
        <v>29894</v>
      </c>
      <c r="E12006" t="s">
        <v>18516</v>
      </c>
      <c r="F12006" t="s">
        <v>18516</v>
      </c>
      <c r="G12006" t="s">
        <v>18516</v>
      </c>
      <c r="H12006" t="s">
        <v>18516</v>
      </c>
      <c r="I12006" t="s">
        <v>18516</v>
      </c>
      <c r="J12006" t="s">
        <v>18516</v>
      </c>
      <c r="K12006" t="s">
        <v>29707</v>
      </c>
      <c r="L12006" t="s">
        <v>18516</v>
      </c>
      <c r="M12006" t="s">
        <v>18516</v>
      </c>
    </row>
    <row r="12007" spans="1:13" ht="13.5">
      <c r="A12007" t="s">
        <v>3985</v>
      </c>
      <c r="B12007" t="s">
        <v>47049</v>
      </c>
      <c r="C12007" t="s">
        <v>29893</v>
      </c>
      <c r="D12007" t="s">
        <v>29894</v>
      </c>
      <c r="E12007" t="s">
        <v>18516</v>
      </c>
      <c r="F12007" t="s">
        <v>18516</v>
      </c>
      <c r="G12007" t="s">
        <v>18516</v>
      </c>
      <c r="H12007" t="s">
        <v>18516</v>
      </c>
      <c r="I12007" t="s">
        <v>18516</v>
      </c>
      <c r="J12007" t="s">
        <v>18516</v>
      </c>
      <c r="K12007" t="s">
        <v>29707</v>
      </c>
      <c r="L12007" t="s">
        <v>18516</v>
      </c>
      <c r="M12007" t="s">
        <v>18516</v>
      </c>
    </row>
    <row r="12008" spans="1:13" ht="13.5">
      <c r="A12008" t="s">
        <v>47050</v>
      </c>
      <c r="B12008" t="s">
        <v>47051</v>
      </c>
      <c r="C12008" t="s">
        <v>29893</v>
      </c>
      <c r="D12008" t="s">
        <v>29894</v>
      </c>
      <c r="E12008" t="s">
        <v>18516</v>
      </c>
      <c r="F12008" t="s">
        <v>18516</v>
      </c>
      <c r="G12008" t="s">
        <v>18516</v>
      </c>
      <c r="H12008" t="s">
        <v>18516</v>
      </c>
      <c r="I12008" t="s">
        <v>18516</v>
      </c>
      <c r="J12008" t="s">
        <v>18516</v>
      </c>
      <c r="K12008" t="s">
        <v>29707</v>
      </c>
      <c r="L12008" t="s">
        <v>18516</v>
      </c>
      <c r="M12008" t="s">
        <v>18516</v>
      </c>
    </row>
    <row r="12009" spans="1:13" ht="13.5">
      <c r="A12009" t="s">
        <v>47052</v>
      </c>
      <c r="B12009" t="s">
        <v>47053</v>
      </c>
      <c r="C12009" t="s">
        <v>29893</v>
      </c>
      <c r="D12009" t="s">
        <v>29894</v>
      </c>
      <c r="E12009" t="s">
        <v>18516</v>
      </c>
      <c r="F12009" t="s">
        <v>18516</v>
      </c>
      <c r="G12009" t="s">
        <v>18516</v>
      </c>
      <c r="H12009" t="s">
        <v>18516</v>
      </c>
      <c r="I12009" t="s">
        <v>18516</v>
      </c>
      <c r="J12009" t="s">
        <v>18516</v>
      </c>
      <c r="K12009" t="s">
        <v>29707</v>
      </c>
      <c r="L12009" t="s">
        <v>18516</v>
      </c>
      <c r="M12009" t="s">
        <v>18516</v>
      </c>
    </row>
    <row r="12010" spans="1:13" ht="13.5">
      <c r="A12010" t="s">
        <v>47054</v>
      </c>
      <c r="B12010" t="s">
        <v>47055</v>
      </c>
      <c r="C12010" t="s">
        <v>29893</v>
      </c>
      <c r="D12010" t="s">
        <v>29894</v>
      </c>
      <c r="E12010" s="164">
        <v>79</v>
      </c>
      <c r="F12010" s="164">
        <v>70</v>
      </c>
      <c r="G12010" s="165">
        <v>0.88</v>
      </c>
      <c r="H12010" t="s">
        <v>18516</v>
      </c>
      <c r="I12010" s="164">
        <v>24.53</v>
      </c>
      <c r="J12010" s="164">
        <v>94.53</v>
      </c>
      <c r="K12010">
        <v>34</v>
      </c>
      <c r="L12010" t="s">
        <v>29410</v>
      </c>
      <c r="M12010" t="s">
        <v>29668</v>
      </c>
    </row>
    <row r="12011" spans="1:13" ht="13.5">
      <c r="A12011" t="s">
        <v>47056</v>
      </c>
      <c r="B12011" t="s">
        <v>47057</v>
      </c>
      <c r="C12011" t="s">
        <v>29893</v>
      </c>
      <c r="D12011" t="s">
        <v>29894</v>
      </c>
      <c r="E12011" s="164">
        <v>120</v>
      </c>
      <c r="F12011" s="164">
        <v>120</v>
      </c>
      <c r="G12011" t="s">
        <v>18516</v>
      </c>
      <c r="H12011" t="s">
        <v>18516</v>
      </c>
      <c r="I12011" s="164">
        <v>23.77</v>
      </c>
      <c r="J12011" s="164">
        <v>143.77</v>
      </c>
      <c r="K12011">
        <v>2</v>
      </c>
      <c r="L12011" t="s">
        <v>18516</v>
      </c>
      <c r="M12011" t="s">
        <v>18516</v>
      </c>
    </row>
    <row r="12012" spans="1:13" ht="13.5">
      <c r="A12012" t="s">
        <v>47058</v>
      </c>
      <c r="B12012" t="s">
        <v>47059</v>
      </c>
      <c r="C12012" t="s">
        <v>29893</v>
      </c>
      <c r="D12012" t="s">
        <v>29894</v>
      </c>
      <c r="E12012" t="s">
        <v>18516</v>
      </c>
      <c r="F12012" t="s">
        <v>18516</v>
      </c>
      <c r="G12012" t="s">
        <v>18516</v>
      </c>
      <c r="H12012" t="s">
        <v>18516</v>
      </c>
      <c r="I12012" t="s">
        <v>18516</v>
      </c>
      <c r="J12012" t="s">
        <v>18516</v>
      </c>
      <c r="K12012" t="s">
        <v>29707</v>
      </c>
      <c r="L12012" t="s">
        <v>18516</v>
      </c>
      <c r="M12012" t="s">
        <v>18516</v>
      </c>
    </row>
    <row r="12013" spans="1:13" ht="13.5">
      <c r="A12013" t="s">
        <v>47060</v>
      </c>
      <c r="B12013" t="s">
        <v>47061</v>
      </c>
      <c r="C12013" t="s">
        <v>29893</v>
      </c>
      <c r="D12013" t="s">
        <v>29894</v>
      </c>
      <c r="E12013" t="s">
        <v>18516</v>
      </c>
      <c r="F12013" t="s">
        <v>18516</v>
      </c>
      <c r="G12013" t="s">
        <v>18516</v>
      </c>
      <c r="H12013" t="s">
        <v>18516</v>
      </c>
      <c r="I12013" t="s">
        <v>18516</v>
      </c>
      <c r="J12013" t="s">
        <v>18516</v>
      </c>
      <c r="K12013" t="s">
        <v>29707</v>
      </c>
      <c r="L12013" t="s">
        <v>18516</v>
      </c>
      <c r="M12013" t="s">
        <v>18516</v>
      </c>
    </row>
    <row r="12014" spans="1:13" ht="13.5">
      <c r="A12014" t="s">
        <v>47062</v>
      </c>
      <c r="B12014" t="s">
        <v>47063</v>
      </c>
      <c r="C12014" t="s">
        <v>29893</v>
      </c>
      <c r="D12014" t="s">
        <v>29894</v>
      </c>
      <c r="E12014" t="s">
        <v>18516</v>
      </c>
      <c r="F12014" t="s">
        <v>18516</v>
      </c>
      <c r="G12014" t="s">
        <v>18516</v>
      </c>
      <c r="H12014" t="s">
        <v>18516</v>
      </c>
      <c r="I12014" t="s">
        <v>18516</v>
      </c>
      <c r="J12014" t="s">
        <v>18516</v>
      </c>
      <c r="K12014" t="s">
        <v>29707</v>
      </c>
      <c r="L12014" t="s">
        <v>18516</v>
      </c>
      <c r="M12014" t="s">
        <v>18516</v>
      </c>
    </row>
    <row r="12015" spans="1:13" ht="13.5">
      <c r="A12015" t="s">
        <v>4018</v>
      </c>
      <c r="B12015" t="s">
        <v>46934</v>
      </c>
      <c r="C12015" t="s">
        <v>29893</v>
      </c>
      <c r="D12015" t="s">
        <v>29894</v>
      </c>
      <c r="E12015" t="s">
        <v>18516</v>
      </c>
      <c r="F12015" t="s">
        <v>18516</v>
      </c>
      <c r="G12015" t="s">
        <v>18516</v>
      </c>
      <c r="H12015" t="s">
        <v>18516</v>
      </c>
      <c r="I12015" t="s">
        <v>18516</v>
      </c>
      <c r="J12015" t="s">
        <v>18516</v>
      </c>
      <c r="K12015" t="s">
        <v>29707</v>
      </c>
      <c r="L12015" t="s">
        <v>18516</v>
      </c>
      <c r="M12015" t="s">
        <v>18516</v>
      </c>
    </row>
    <row r="12016" spans="1:13" ht="13.5">
      <c r="A12016" t="s">
        <v>47064</v>
      </c>
      <c r="B12016" t="s">
        <v>40968</v>
      </c>
      <c r="C12016" t="s">
        <v>29893</v>
      </c>
      <c r="D12016" t="s">
        <v>29894</v>
      </c>
      <c r="E12016" t="s">
        <v>18516</v>
      </c>
      <c r="F12016" t="s">
        <v>18516</v>
      </c>
      <c r="G12016" t="s">
        <v>18516</v>
      </c>
      <c r="H12016" t="s">
        <v>18516</v>
      </c>
      <c r="I12016" t="s">
        <v>18516</v>
      </c>
      <c r="J12016" t="s">
        <v>18516</v>
      </c>
      <c r="K12016" t="s">
        <v>29707</v>
      </c>
      <c r="L12016" t="s">
        <v>18516</v>
      </c>
      <c r="M12016" t="s">
        <v>18516</v>
      </c>
    </row>
    <row r="12017" spans="1:13" ht="13.5">
      <c r="A12017" t="s">
        <v>47065</v>
      </c>
      <c r="B12017" t="s">
        <v>47066</v>
      </c>
      <c r="C12017" t="s">
        <v>29893</v>
      </c>
      <c r="D12017" t="s">
        <v>29894</v>
      </c>
      <c r="E12017" s="164">
        <v>179</v>
      </c>
      <c r="F12017" s="164">
        <v>179</v>
      </c>
      <c r="G12017" t="s">
        <v>18516</v>
      </c>
      <c r="H12017" t="s">
        <v>18516</v>
      </c>
      <c r="I12017" s="164">
        <v>109.78</v>
      </c>
      <c r="J12017" s="164">
        <v>288.78</v>
      </c>
      <c r="K12017">
        <v>0</v>
      </c>
      <c r="L12017" t="s">
        <v>29439</v>
      </c>
      <c r="M12017" t="s">
        <v>31089</v>
      </c>
    </row>
    <row r="12018" spans="1:13" ht="13.5">
      <c r="A12018" t="s">
        <v>47067</v>
      </c>
      <c r="B12018" t="s">
        <v>47068</v>
      </c>
      <c r="C12018" t="s">
        <v>29893</v>
      </c>
      <c r="D12018" t="s">
        <v>29894</v>
      </c>
      <c r="E12018" t="s">
        <v>18516</v>
      </c>
      <c r="F12018" t="s">
        <v>18516</v>
      </c>
      <c r="G12018" t="s">
        <v>18516</v>
      </c>
      <c r="H12018" t="s">
        <v>18516</v>
      </c>
      <c r="I12018" t="s">
        <v>18516</v>
      </c>
      <c r="J12018" t="s">
        <v>18516</v>
      </c>
      <c r="K12018" t="s">
        <v>29707</v>
      </c>
      <c r="L12018" t="s">
        <v>18516</v>
      </c>
      <c r="M12018" t="s">
        <v>18516</v>
      </c>
    </row>
    <row r="12019" spans="1:13" ht="13.5">
      <c r="A12019" t="s">
        <v>47069</v>
      </c>
      <c r="B12019" t="s">
        <v>47070</v>
      </c>
      <c r="C12019" t="s">
        <v>29893</v>
      </c>
      <c r="D12019" t="s">
        <v>29894</v>
      </c>
      <c r="E12019" t="s">
        <v>18516</v>
      </c>
      <c r="F12019" t="s">
        <v>18516</v>
      </c>
      <c r="G12019" t="s">
        <v>18516</v>
      </c>
      <c r="H12019" t="s">
        <v>18516</v>
      </c>
      <c r="I12019" t="s">
        <v>18516</v>
      </c>
      <c r="J12019" t="s">
        <v>18516</v>
      </c>
      <c r="K12019" t="s">
        <v>29707</v>
      </c>
      <c r="L12019" t="s">
        <v>18516</v>
      </c>
      <c r="M12019" t="s">
        <v>18516</v>
      </c>
    </row>
    <row r="12020" spans="1:13" ht="13.5">
      <c r="A12020" t="s">
        <v>47071</v>
      </c>
      <c r="B12020" t="s">
        <v>47015</v>
      </c>
      <c r="C12020" t="s">
        <v>29893</v>
      </c>
      <c r="D12020" t="s">
        <v>29894</v>
      </c>
      <c r="E12020" t="s">
        <v>18516</v>
      </c>
      <c r="F12020" t="s">
        <v>18516</v>
      </c>
      <c r="G12020" t="s">
        <v>18516</v>
      </c>
      <c r="H12020" t="s">
        <v>18516</v>
      </c>
      <c r="I12020" t="s">
        <v>18516</v>
      </c>
      <c r="J12020" t="s">
        <v>18516</v>
      </c>
      <c r="K12020" t="s">
        <v>29707</v>
      </c>
      <c r="L12020" t="s">
        <v>18516</v>
      </c>
      <c r="M12020" t="s">
        <v>18516</v>
      </c>
    </row>
    <row r="12021" spans="1:13" ht="13.5">
      <c r="A12021" t="s">
        <v>47072</v>
      </c>
      <c r="B12021" t="s">
        <v>47073</v>
      </c>
      <c r="C12021" t="s">
        <v>29893</v>
      </c>
      <c r="D12021" t="s">
        <v>29894</v>
      </c>
      <c r="E12021" t="s">
        <v>18516</v>
      </c>
      <c r="F12021" t="s">
        <v>18516</v>
      </c>
      <c r="G12021" t="s">
        <v>18516</v>
      </c>
      <c r="H12021" t="s">
        <v>18516</v>
      </c>
      <c r="I12021" t="s">
        <v>18516</v>
      </c>
      <c r="J12021" t="s">
        <v>18516</v>
      </c>
      <c r="K12021" t="s">
        <v>29707</v>
      </c>
      <c r="L12021" t="s">
        <v>18516</v>
      </c>
      <c r="M12021" t="s">
        <v>18516</v>
      </c>
    </row>
    <row r="12022" spans="1:13" ht="13.5">
      <c r="A12022" t="s">
        <v>47074</v>
      </c>
      <c r="B12022" t="s">
        <v>47075</v>
      </c>
      <c r="C12022" t="s">
        <v>29893</v>
      </c>
      <c r="D12022" t="s">
        <v>29894</v>
      </c>
      <c r="E12022" t="s">
        <v>18516</v>
      </c>
      <c r="F12022" t="s">
        <v>18516</v>
      </c>
      <c r="G12022" t="s">
        <v>18516</v>
      </c>
      <c r="H12022" t="s">
        <v>18516</v>
      </c>
      <c r="I12022" t="s">
        <v>18516</v>
      </c>
      <c r="J12022" t="s">
        <v>18516</v>
      </c>
      <c r="K12022" t="s">
        <v>29707</v>
      </c>
      <c r="L12022" t="s">
        <v>18516</v>
      </c>
      <c r="M12022" t="s">
        <v>18516</v>
      </c>
    </row>
    <row r="12023" spans="1:13" ht="13.5">
      <c r="A12023" t="s">
        <v>47076</v>
      </c>
      <c r="B12023" t="s">
        <v>47077</v>
      </c>
      <c r="C12023" t="s">
        <v>29893</v>
      </c>
      <c r="D12023" t="s">
        <v>29894</v>
      </c>
      <c r="E12023" t="s">
        <v>18516</v>
      </c>
      <c r="F12023" t="s">
        <v>18516</v>
      </c>
      <c r="G12023" t="s">
        <v>18516</v>
      </c>
      <c r="H12023" t="s">
        <v>18516</v>
      </c>
      <c r="I12023" t="s">
        <v>18516</v>
      </c>
      <c r="J12023" t="s">
        <v>18516</v>
      </c>
      <c r="K12023" t="s">
        <v>29707</v>
      </c>
      <c r="L12023" t="s">
        <v>18516</v>
      </c>
      <c r="M12023" t="s">
        <v>18516</v>
      </c>
    </row>
    <row r="12024" spans="1:13" ht="13.5">
      <c r="A12024" t="s">
        <v>47078</v>
      </c>
      <c r="B12024" t="s">
        <v>47079</v>
      </c>
      <c r="C12024" t="s">
        <v>29893</v>
      </c>
      <c r="D12024" t="s">
        <v>29894</v>
      </c>
      <c r="E12024" t="s">
        <v>18516</v>
      </c>
      <c r="F12024" t="s">
        <v>18516</v>
      </c>
      <c r="G12024" t="s">
        <v>18516</v>
      </c>
      <c r="H12024" t="s">
        <v>18516</v>
      </c>
      <c r="I12024" t="s">
        <v>18516</v>
      </c>
      <c r="J12024" t="s">
        <v>18516</v>
      </c>
      <c r="K12024" t="s">
        <v>29707</v>
      </c>
      <c r="L12024" t="s">
        <v>18516</v>
      </c>
      <c r="M12024" t="s">
        <v>18516</v>
      </c>
    </row>
    <row r="12025" spans="1:13" ht="13.5">
      <c r="A12025" t="s">
        <v>47080</v>
      </c>
      <c r="B12025" t="s">
        <v>47081</v>
      </c>
      <c r="C12025" t="s">
        <v>29893</v>
      </c>
      <c r="D12025" t="s">
        <v>29894</v>
      </c>
      <c r="E12025" s="164">
        <v>169</v>
      </c>
      <c r="F12025" s="164">
        <v>169</v>
      </c>
      <c r="G12025" t="s">
        <v>18516</v>
      </c>
      <c r="H12025" t="s">
        <v>18516</v>
      </c>
      <c r="I12025" s="164">
        <v>57.03</v>
      </c>
      <c r="J12025" s="164">
        <v>226.03</v>
      </c>
      <c r="K12025">
        <v>2</v>
      </c>
      <c r="L12025" t="s">
        <v>18516</v>
      </c>
      <c r="M12025" t="s">
        <v>18516</v>
      </c>
    </row>
    <row r="12026" spans="1:13" ht="13.5">
      <c r="A12026" t="s">
        <v>11846</v>
      </c>
      <c r="B12026" t="s">
        <v>47082</v>
      </c>
      <c r="C12026" t="s">
        <v>29424</v>
      </c>
      <c r="D12026" t="s">
        <v>29425</v>
      </c>
      <c r="E12026" t="s">
        <v>18516</v>
      </c>
      <c r="F12026" t="s">
        <v>18516</v>
      </c>
      <c r="G12026" t="s">
        <v>18516</v>
      </c>
      <c r="H12026" t="s">
        <v>18516</v>
      </c>
      <c r="I12026" t="s">
        <v>18516</v>
      </c>
      <c r="J12026" t="s">
        <v>18516</v>
      </c>
      <c r="K12026" t="s">
        <v>29707</v>
      </c>
      <c r="L12026" t="s">
        <v>18516</v>
      </c>
      <c r="M12026" t="s">
        <v>18516</v>
      </c>
    </row>
    <row r="12027" spans="1:13" ht="13.5">
      <c r="A12027" t="s">
        <v>11849</v>
      </c>
      <c r="B12027" t="s">
        <v>47083</v>
      </c>
      <c r="C12027" t="s">
        <v>29424</v>
      </c>
      <c r="D12027" t="s">
        <v>29425</v>
      </c>
      <c r="E12027" t="s">
        <v>18516</v>
      </c>
      <c r="F12027" t="s">
        <v>18516</v>
      </c>
      <c r="G12027" t="s">
        <v>18516</v>
      </c>
      <c r="H12027" t="s">
        <v>18516</v>
      </c>
      <c r="I12027" t="s">
        <v>18516</v>
      </c>
      <c r="J12027" t="s">
        <v>18516</v>
      </c>
      <c r="K12027" t="s">
        <v>29707</v>
      </c>
      <c r="L12027" t="s">
        <v>18516</v>
      </c>
      <c r="M12027" t="s">
        <v>18516</v>
      </c>
    </row>
    <row r="12028" spans="1:13" ht="13.5">
      <c r="A12028" t="s">
        <v>11843</v>
      </c>
      <c r="B12028" t="s">
        <v>47084</v>
      </c>
      <c r="C12028" t="s">
        <v>29424</v>
      </c>
      <c r="D12028" t="s">
        <v>29425</v>
      </c>
      <c r="E12028" t="s">
        <v>18516</v>
      </c>
      <c r="F12028" t="s">
        <v>18516</v>
      </c>
      <c r="G12028" t="s">
        <v>18516</v>
      </c>
      <c r="H12028" t="s">
        <v>18516</v>
      </c>
      <c r="I12028" t="s">
        <v>18516</v>
      </c>
      <c r="J12028" t="s">
        <v>18516</v>
      </c>
      <c r="K12028" t="s">
        <v>29707</v>
      </c>
      <c r="L12028" t="s">
        <v>18516</v>
      </c>
      <c r="M12028" t="s">
        <v>18516</v>
      </c>
    </row>
    <row r="12029" spans="1:13" ht="13.5">
      <c r="A12029" t="s">
        <v>47085</v>
      </c>
      <c r="B12029" t="s">
        <v>47086</v>
      </c>
      <c r="C12029" t="s">
        <v>29424</v>
      </c>
      <c r="D12029" t="s">
        <v>29425</v>
      </c>
      <c r="E12029" s="164">
        <v>170</v>
      </c>
      <c r="F12029" s="164">
        <v>170</v>
      </c>
      <c r="G12029" t="s">
        <v>18516</v>
      </c>
      <c r="H12029" t="s">
        <v>18516</v>
      </c>
      <c r="I12029" s="164">
        <v>91.36</v>
      </c>
      <c r="J12029" s="164">
        <v>261.36</v>
      </c>
      <c r="K12029">
        <v>0</v>
      </c>
      <c r="L12029" t="s">
        <v>18516</v>
      </c>
      <c r="M12029" t="s">
        <v>18516</v>
      </c>
    </row>
    <row r="12030" spans="1:13" ht="13.5">
      <c r="A12030" t="s">
        <v>47087</v>
      </c>
      <c r="B12030" t="s">
        <v>47088</v>
      </c>
      <c r="C12030" t="s">
        <v>29424</v>
      </c>
      <c r="D12030" t="s">
        <v>29425</v>
      </c>
      <c r="E12030" s="164">
        <v>155</v>
      </c>
      <c r="F12030" s="164">
        <v>155</v>
      </c>
      <c r="G12030" t="s">
        <v>18516</v>
      </c>
      <c r="H12030" t="s">
        <v>18516</v>
      </c>
      <c r="I12030" s="164">
        <v>85.63</v>
      </c>
      <c r="J12030" s="164">
        <v>240.63</v>
      </c>
      <c r="K12030">
        <v>0</v>
      </c>
      <c r="L12030" t="s">
        <v>18516</v>
      </c>
      <c r="M12030" t="s">
        <v>18516</v>
      </c>
    </row>
    <row r="12031" spans="1:13" ht="13.5">
      <c r="A12031" t="s">
        <v>47089</v>
      </c>
      <c r="B12031" t="s">
        <v>47090</v>
      </c>
      <c r="C12031" t="s">
        <v>29424</v>
      </c>
      <c r="D12031" t="s">
        <v>29425</v>
      </c>
      <c r="E12031" t="s">
        <v>18516</v>
      </c>
      <c r="F12031" t="s">
        <v>18516</v>
      </c>
      <c r="G12031" t="s">
        <v>18516</v>
      </c>
      <c r="H12031" t="s">
        <v>18516</v>
      </c>
      <c r="I12031" t="s">
        <v>18516</v>
      </c>
      <c r="J12031" t="s">
        <v>18516</v>
      </c>
      <c r="K12031" t="s">
        <v>29707</v>
      </c>
      <c r="L12031" t="s">
        <v>18516</v>
      </c>
      <c r="M12031" t="s">
        <v>18516</v>
      </c>
    </row>
    <row r="12032" spans="1:13" ht="13.5">
      <c r="A12032" t="s">
        <v>47091</v>
      </c>
      <c r="B12032" t="s">
        <v>47092</v>
      </c>
      <c r="C12032" t="s">
        <v>29424</v>
      </c>
      <c r="D12032" t="s">
        <v>29425</v>
      </c>
      <c r="E12032" t="s">
        <v>18516</v>
      </c>
      <c r="F12032" t="s">
        <v>18516</v>
      </c>
      <c r="G12032" t="s">
        <v>18516</v>
      </c>
      <c r="H12032" t="s">
        <v>18516</v>
      </c>
      <c r="I12032" t="s">
        <v>18516</v>
      </c>
      <c r="J12032" t="s">
        <v>18516</v>
      </c>
      <c r="K12032" t="s">
        <v>29707</v>
      </c>
      <c r="L12032" t="s">
        <v>18516</v>
      </c>
      <c r="M12032" t="s">
        <v>18516</v>
      </c>
    </row>
    <row r="12033" spans="1:13" ht="13.5">
      <c r="A12033" t="s">
        <v>47093</v>
      </c>
      <c r="B12033" t="s">
        <v>47094</v>
      </c>
      <c r="C12033" t="s">
        <v>29424</v>
      </c>
      <c r="D12033" t="s">
        <v>29425</v>
      </c>
      <c r="E12033" t="s">
        <v>18516</v>
      </c>
      <c r="F12033" t="s">
        <v>18516</v>
      </c>
      <c r="G12033" t="s">
        <v>18516</v>
      </c>
      <c r="H12033" t="s">
        <v>18516</v>
      </c>
      <c r="I12033" t="s">
        <v>18516</v>
      </c>
      <c r="J12033" t="s">
        <v>18516</v>
      </c>
      <c r="K12033" t="s">
        <v>29707</v>
      </c>
      <c r="L12033" t="s">
        <v>18516</v>
      </c>
      <c r="M12033" t="s">
        <v>18516</v>
      </c>
    </row>
    <row r="12034" spans="1:13" ht="13.5">
      <c r="A12034" t="s">
        <v>13886</v>
      </c>
      <c r="B12034" t="s">
        <v>47095</v>
      </c>
      <c r="C12034" t="s">
        <v>29424</v>
      </c>
      <c r="D12034" t="s">
        <v>29425</v>
      </c>
      <c r="E12034" s="164">
        <v>50</v>
      </c>
      <c r="F12034" s="164">
        <v>50</v>
      </c>
      <c r="G12034" t="s">
        <v>18516</v>
      </c>
      <c r="H12034" t="s">
        <v>18516</v>
      </c>
      <c r="I12034" s="164">
        <v>75.06</v>
      </c>
      <c r="J12034" s="164">
        <v>125.06</v>
      </c>
      <c r="K12034">
        <v>0</v>
      </c>
      <c r="L12034" t="s">
        <v>18516</v>
      </c>
      <c r="M12034" t="s">
        <v>18516</v>
      </c>
    </row>
    <row r="12035" spans="1:13" ht="13.5">
      <c r="A12035" t="s">
        <v>13889</v>
      </c>
      <c r="B12035" t="s">
        <v>47096</v>
      </c>
      <c r="C12035" t="s">
        <v>29424</v>
      </c>
      <c r="D12035" t="s">
        <v>29425</v>
      </c>
      <c r="E12035" t="s">
        <v>18516</v>
      </c>
      <c r="F12035" t="s">
        <v>18516</v>
      </c>
      <c r="G12035" t="s">
        <v>18516</v>
      </c>
      <c r="H12035" t="s">
        <v>18516</v>
      </c>
      <c r="I12035" t="s">
        <v>18516</v>
      </c>
      <c r="J12035" t="s">
        <v>18516</v>
      </c>
      <c r="K12035" t="s">
        <v>29707</v>
      </c>
      <c r="L12035" t="s">
        <v>18516</v>
      </c>
      <c r="M12035" t="s">
        <v>18516</v>
      </c>
    </row>
    <row r="12036" spans="1:13" ht="13.5">
      <c r="A12036" t="s">
        <v>47097</v>
      </c>
      <c r="B12036" t="s">
        <v>47098</v>
      </c>
      <c r="C12036" t="s">
        <v>29424</v>
      </c>
      <c r="D12036" t="s">
        <v>29425</v>
      </c>
      <c r="E12036" t="s">
        <v>18516</v>
      </c>
      <c r="F12036" t="s">
        <v>18516</v>
      </c>
      <c r="G12036" t="s">
        <v>18516</v>
      </c>
      <c r="H12036" t="s">
        <v>18516</v>
      </c>
      <c r="I12036" t="s">
        <v>18516</v>
      </c>
      <c r="J12036" t="s">
        <v>18516</v>
      </c>
      <c r="K12036" t="s">
        <v>29707</v>
      </c>
      <c r="L12036" t="s">
        <v>18516</v>
      </c>
      <c r="M12036" t="s">
        <v>18516</v>
      </c>
    </row>
    <row r="12037" spans="1:13" ht="13.5">
      <c r="A12037" t="s">
        <v>7277</v>
      </c>
      <c r="B12037" t="s">
        <v>47099</v>
      </c>
      <c r="C12037" t="s">
        <v>29424</v>
      </c>
      <c r="D12037" t="s">
        <v>29425</v>
      </c>
      <c r="E12037" t="s">
        <v>18516</v>
      </c>
      <c r="F12037" t="s">
        <v>18516</v>
      </c>
      <c r="G12037" t="s">
        <v>18516</v>
      </c>
      <c r="H12037" t="s">
        <v>18516</v>
      </c>
      <c r="I12037" t="s">
        <v>18516</v>
      </c>
      <c r="J12037" t="s">
        <v>18516</v>
      </c>
      <c r="K12037" t="s">
        <v>29707</v>
      </c>
      <c r="L12037" t="s">
        <v>18516</v>
      </c>
      <c r="M12037" t="s">
        <v>18516</v>
      </c>
    </row>
    <row r="12038" spans="1:13" ht="13.5">
      <c r="A12038" t="s">
        <v>7283</v>
      </c>
      <c r="B12038" t="s">
        <v>47100</v>
      </c>
      <c r="C12038" t="s">
        <v>29424</v>
      </c>
      <c r="D12038" t="s">
        <v>29425</v>
      </c>
      <c r="E12038" t="s">
        <v>18516</v>
      </c>
      <c r="F12038" t="s">
        <v>18516</v>
      </c>
      <c r="G12038" t="s">
        <v>18516</v>
      </c>
      <c r="H12038" t="s">
        <v>18516</v>
      </c>
      <c r="I12038" t="s">
        <v>18516</v>
      </c>
      <c r="J12038" t="s">
        <v>18516</v>
      </c>
      <c r="K12038" t="s">
        <v>29707</v>
      </c>
      <c r="L12038" t="s">
        <v>18516</v>
      </c>
      <c r="M12038" t="s">
        <v>18516</v>
      </c>
    </row>
    <row r="12039" spans="1:13" ht="13.5">
      <c r="A12039" t="s">
        <v>7280</v>
      </c>
      <c r="B12039" t="s">
        <v>47101</v>
      </c>
      <c r="C12039" t="s">
        <v>29424</v>
      </c>
      <c r="D12039" t="s">
        <v>29425</v>
      </c>
      <c r="E12039" t="s">
        <v>18516</v>
      </c>
      <c r="F12039" t="s">
        <v>18516</v>
      </c>
      <c r="G12039" t="s">
        <v>18516</v>
      </c>
      <c r="H12039" t="s">
        <v>18516</v>
      </c>
      <c r="I12039" t="s">
        <v>18516</v>
      </c>
      <c r="J12039" t="s">
        <v>18516</v>
      </c>
      <c r="K12039" t="s">
        <v>29707</v>
      </c>
      <c r="L12039" t="s">
        <v>18516</v>
      </c>
      <c r="M12039" t="s">
        <v>18516</v>
      </c>
    </row>
    <row r="12040" spans="1:13" ht="13.5">
      <c r="A12040" t="s">
        <v>6724</v>
      </c>
      <c r="B12040" t="s">
        <v>47102</v>
      </c>
      <c r="C12040" t="s">
        <v>29424</v>
      </c>
      <c r="D12040" t="s">
        <v>29425</v>
      </c>
      <c r="E12040" t="s">
        <v>18516</v>
      </c>
      <c r="F12040" t="s">
        <v>18516</v>
      </c>
      <c r="G12040" t="s">
        <v>18516</v>
      </c>
      <c r="H12040" t="s">
        <v>18516</v>
      </c>
      <c r="I12040" t="s">
        <v>18516</v>
      </c>
      <c r="J12040" t="s">
        <v>18516</v>
      </c>
      <c r="K12040" t="s">
        <v>29707</v>
      </c>
      <c r="L12040" t="s">
        <v>18516</v>
      </c>
      <c r="M12040" t="s">
        <v>18516</v>
      </c>
    </row>
    <row r="12041" spans="1:13" ht="13.5">
      <c r="A12041" t="s">
        <v>6712</v>
      </c>
      <c r="B12041" t="s">
        <v>47103</v>
      </c>
      <c r="C12041" t="s">
        <v>29424</v>
      </c>
      <c r="D12041" t="s">
        <v>29425</v>
      </c>
      <c r="E12041" s="164">
        <v>150</v>
      </c>
      <c r="F12041" s="164">
        <v>150</v>
      </c>
      <c r="G12041" t="s">
        <v>18516</v>
      </c>
      <c r="H12041" t="s">
        <v>18516</v>
      </c>
      <c r="I12041" s="164">
        <v>74.98</v>
      </c>
      <c r="J12041" s="164">
        <v>224.98</v>
      </c>
      <c r="K12041">
        <v>0</v>
      </c>
      <c r="L12041" t="s">
        <v>18516</v>
      </c>
      <c r="M12041" t="s">
        <v>18516</v>
      </c>
    </row>
    <row r="12042" spans="1:13" ht="13.5">
      <c r="A12042" t="s">
        <v>6727</v>
      </c>
      <c r="B12042" t="s">
        <v>47104</v>
      </c>
      <c r="C12042" t="s">
        <v>29424</v>
      </c>
      <c r="D12042" t="s">
        <v>29425</v>
      </c>
      <c r="E12042" t="s">
        <v>18516</v>
      </c>
      <c r="F12042" t="s">
        <v>18516</v>
      </c>
      <c r="G12042" t="s">
        <v>18516</v>
      </c>
      <c r="H12042" t="s">
        <v>18516</v>
      </c>
      <c r="I12042" t="s">
        <v>18516</v>
      </c>
      <c r="J12042" t="s">
        <v>18516</v>
      </c>
      <c r="K12042" t="s">
        <v>29707</v>
      </c>
      <c r="L12042" t="s">
        <v>18516</v>
      </c>
      <c r="M12042" t="s">
        <v>18516</v>
      </c>
    </row>
    <row r="12043" spans="1:13" ht="13.5">
      <c r="A12043" t="s">
        <v>47105</v>
      </c>
      <c r="B12043" t="s">
        <v>47106</v>
      </c>
      <c r="C12043" t="s">
        <v>29424</v>
      </c>
      <c r="D12043" t="s">
        <v>29425</v>
      </c>
      <c r="E12043" s="164">
        <v>240</v>
      </c>
      <c r="F12043" s="164">
        <v>240</v>
      </c>
      <c r="G12043" t="s">
        <v>18516</v>
      </c>
      <c r="H12043" t="s">
        <v>18516</v>
      </c>
      <c r="I12043" s="164">
        <v>88.69</v>
      </c>
      <c r="J12043" s="164">
        <v>328.69</v>
      </c>
      <c r="K12043">
        <v>0</v>
      </c>
      <c r="L12043" t="s">
        <v>18516</v>
      </c>
      <c r="M12043" t="s">
        <v>18516</v>
      </c>
    </row>
    <row r="12044" spans="1:13" ht="13.5">
      <c r="A12044" t="s">
        <v>47107</v>
      </c>
      <c r="B12044" t="s">
        <v>47108</v>
      </c>
      <c r="C12044" t="s">
        <v>29424</v>
      </c>
      <c r="D12044" t="s">
        <v>29425</v>
      </c>
      <c r="E12044" t="s">
        <v>18516</v>
      </c>
      <c r="F12044" t="s">
        <v>18516</v>
      </c>
      <c r="G12044" t="s">
        <v>18516</v>
      </c>
      <c r="H12044" t="s">
        <v>18516</v>
      </c>
      <c r="I12044" t="s">
        <v>18516</v>
      </c>
      <c r="J12044" t="s">
        <v>18516</v>
      </c>
      <c r="K12044" t="s">
        <v>29707</v>
      </c>
      <c r="L12044" t="s">
        <v>18516</v>
      </c>
      <c r="M12044" t="s">
        <v>18516</v>
      </c>
    </row>
    <row r="12045" spans="1:13" ht="13.5">
      <c r="A12045" t="s">
        <v>47109</v>
      </c>
      <c r="B12045" t="s">
        <v>47110</v>
      </c>
      <c r="C12045" t="s">
        <v>29424</v>
      </c>
      <c r="D12045" t="s">
        <v>29425</v>
      </c>
      <c r="E12045" t="s">
        <v>18516</v>
      </c>
      <c r="F12045" t="s">
        <v>18516</v>
      </c>
      <c r="G12045" t="s">
        <v>18516</v>
      </c>
      <c r="H12045" t="s">
        <v>18516</v>
      </c>
      <c r="I12045" t="s">
        <v>18516</v>
      </c>
      <c r="J12045" t="s">
        <v>18516</v>
      </c>
      <c r="K12045" t="s">
        <v>29707</v>
      </c>
      <c r="L12045" t="s">
        <v>18516</v>
      </c>
      <c r="M12045" t="s">
        <v>18516</v>
      </c>
    </row>
    <row r="12046" spans="1:13" ht="13.5">
      <c r="A12046" t="s">
        <v>47111</v>
      </c>
      <c r="B12046" t="s">
        <v>47112</v>
      </c>
      <c r="C12046" t="s">
        <v>29424</v>
      </c>
      <c r="D12046" t="s">
        <v>29425</v>
      </c>
      <c r="E12046" t="s">
        <v>18516</v>
      </c>
      <c r="F12046" t="s">
        <v>18516</v>
      </c>
      <c r="G12046" t="s">
        <v>18516</v>
      </c>
      <c r="H12046" t="s">
        <v>18516</v>
      </c>
      <c r="I12046" t="s">
        <v>18516</v>
      </c>
      <c r="J12046" t="s">
        <v>18516</v>
      </c>
      <c r="K12046" t="s">
        <v>29707</v>
      </c>
      <c r="L12046" t="s">
        <v>18516</v>
      </c>
      <c r="M12046" t="s">
        <v>18516</v>
      </c>
    </row>
    <row r="12047" spans="1:13" ht="13.5">
      <c r="A12047" t="s">
        <v>47113</v>
      </c>
      <c r="B12047" t="s">
        <v>47114</v>
      </c>
      <c r="C12047" t="s">
        <v>29424</v>
      </c>
      <c r="D12047" t="s">
        <v>29425</v>
      </c>
      <c r="E12047" t="s">
        <v>18516</v>
      </c>
      <c r="F12047" t="s">
        <v>18516</v>
      </c>
      <c r="G12047" t="s">
        <v>18516</v>
      </c>
      <c r="H12047" t="s">
        <v>18516</v>
      </c>
      <c r="I12047" t="s">
        <v>18516</v>
      </c>
      <c r="J12047" t="s">
        <v>18516</v>
      </c>
      <c r="K12047" t="s">
        <v>29707</v>
      </c>
      <c r="L12047" t="s">
        <v>18516</v>
      </c>
      <c r="M12047" t="s">
        <v>18516</v>
      </c>
    </row>
    <row r="12048" spans="1:13" ht="13.5">
      <c r="A12048" t="s">
        <v>47115</v>
      </c>
      <c r="B12048" t="s">
        <v>47116</v>
      </c>
      <c r="C12048" t="s">
        <v>29424</v>
      </c>
      <c r="D12048" t="s">
        <v>29425</v>
      </c>
      <c r="E12048" t="s">
        <v>18516</v>
      </c>
      <c r="F12048" t="s">
        <v>18516</v>
      </c>
      <c r="G12048" t="s">
        <v>18516</v>
      </c>
      <c r="H12048" t="s">
        <v>18516</v>
      </c>
      <c r="I12048" t="s">
        <v>18516</v>
      </c>
      <c r="J12048" t="s">
        <v>18516</v>
      </c>
      <c r="K12048" t="s">
        <v>29707</v>
      </c>
      <c r="L12048" t="s">
        <v>18516</v>
      </c>
      <c r="M12048" t="s">
        <v>18516</v>
      </c>
    </row>
    <row r="12049" spans="1:13" ht="13.5">
      <c r="A12049" t="s">
        <v>47117</v>
      </c>
      <c r="B12049" t="s">
        <v>47118</v>
      </c>
      <c r="C12049" t="s">
        <v>29424</v>
      </c>
      <c r="D12049" t="s">
        <v>29425</v>
      </c>
      <c r="E12049" t="s">
        <v>18516</v>
      </c>
      <c r="F12049" t="s">
        <v>18516</v>
      </c>
      <c r="G12049" t="s">
        <v>18516</v>
      </c>
      <c r="H12049" t="s">
        <v>18516</v>
      </c>
      <c r="I12049" t="s">
        <v>18516</v>
      </c>
      <c r="J12049" t="s">
        <v>18516</v>
      </c>
      <c r="K12049" t="s">
        <v>29707</v>
      </c>
      <c r="L12049" t="s">
        <v>18516</v>
      </c>
      <c r="M12049" t="s">
        <v>18516</v>
      </c>
    </row>
    <row r="12050" spans="1:13" ht="13.5">
      <c r="A12050" t="s">
        <v>14462</v>
      </c>
      <c r="B12050" t="s">
        <v>47119</v>
      </c>
      <c r="C12050" t="s">
        <v>29424</v>
      </c>
      <c r="D12050" t="s">
        <v>29425</v>
      </c>
      <c r="E12050" s="164">
        <v>155</v>
      </c>
      <c r="F12050" s="164">
        <v>155</v>
      </c>
      <c r="G12050" t="s">
        <v>18516</v>
      </c>
      <c r="H12050" t="s">
        <v>18516</v>
      </c>
      <c r="I12050" s="164">
        <v>64.42</v>
      </c>
      <c r="J12050" s="164">
        <v>219.42</v>
      </c>
      <c r="K12050">
        <v>10</v>
      </c>
      <c r="L12050" t="s">
        <v>29455</v>
      </c>
      <c r="M12050" t="s">
        <v>29711</v>
      </c>
    </row>
    <row r="12051" spans="1:13" ht="13.5">
      <c r="A12051" t="s">
        <v>14465</v>
      </c>
      <c r="B12051" t="s">
        <v>47120</v>
      </c>
      <c r="C12051" t="s">
        <v>29424</v>
      </c>
      <c r="D12051" t="s">
        <v>29425</v>
      </c>
      <c r="E12051" s="164">
        <v>170</v>
      </c>
      <c r="F12051" s="164">
        <v>170</v>
      </c>
      <c r="G12051" t="s">
        <v>18516</v>
      </c>
      <c r="H12051" t="s">
        <v>18516</v>
      </c>
      <c r="I12051" s="164">
        <v>64.42</v>
      </c>
      <c r="J12051" s="164">
        <v>234.42</v>
      </c>
      <c r="K12051">
        <v>0</v>
      </c>
      <c r="L12051" t="s">
        <v>29455</v>
      </c>
      <c r="M12051" t="s">
        <v>29711</v>
      </c>
    </row>
    <row r="12052" spans="1:13" ht="13.5">
      <c r="A12052" t="s">
        <v>47121</v>
      </c>
      <c r="B12052" t="s">
        <v>47122</v>
      </c>
      <c r="C12052" t="s">
        <v>29424</v>
      </c>
      <c r="D12052" t="s">
        <v>29425</v>
      </c>
      <c r="E12052" t="s">
        <v>18516</v>
      </c>
      <c r="F12052" t="s">
        <v>18516</v>
      </c>
      <c r="G12052" t="s">
        <v>18516</v>
      </c>
      <c r="H12052" t="s">
        <v>18516</v>
      </c>
      <c r="I12052" t="s">
        <v>18516</v>
      </c>
      <c r="J12052" t="s">
        <v>18516</v>
      </c>
      <c r="K12052" t="s">
        <v>29707</v>
      </c>
      <c r="L12052" t="s">
        <v>18516</v>
      </c>
      <c r="M12052" t="s">
        <v>18516</v>
      </c>
    </row>
    <row r="12053" spans="1:13" ht="13.5">
      <c r="A12053" t="s">
        <v>47123</v>
      </c>
      <c r="B12053" t="s">
        <v>47124</v>
      </c>
      <c r="C12053" t="s">
        <v>29424</v>
      </c>
      <c r="D12053" t="s">
        <v>29425</v>
      </c>
      <c r="E12053" t="s">
        <v>18516</v>
      </c>
      <c r="F12053" t="s">
        <v>18516</v>
      </c>
      <c r="G12053" t="s">
        <v>18516</v>
      </c>
      <c r="H12053" t="s">
        <v>18516</v>
      </c>
      <c r="I12053" t="s">
        <v>18516</v>
      </c>
      <c r="J12053" t="s">
        <v>18516</v>
      </c>
      <c r="K12053" t="s">
        <v>29707</v>
      </c>
      <c r="L12053" t="s">
        <v>18516</v>
      </c>
      <c r="M12053" t="s">
        <v>18516</v>
      </c>
    </row>
    <row r="12054" spans="1:13" ht="13.5">
      <c r="A12054" t="s">
        <v>47125</v>
      </c>
      <c r="B12054" t="s">
        <v>47126</v>
      </c>
      <c r="C12054" t="s">
        <v>29424</v>
      </c>
      <c r="D12054" t="s">
        <v>29425</v>
      </c>
      <c r="E12054" t="s">
        <v>18516</v>
      </c>
      <c r="F12054" t="s">
        <v>18516</v>
      </c>
      <c r="G12054" t="s">
        <v>18516</v>
      </c>
      <c r="H12054" t="s">
        <v>18516</v>
      </c>
      <c r="I12054" t="s">
        <v>18516</v>
      </c>
      <c r="J12054" t="s">
        <v>18516</v>
      </c>
      <c r="K12054" t="s">
        <v>29707</v>
      </c>
      <c r="L12054" t="s">
        <v>18516</v>
      </c>
      <c r="M12054" t="s">
        <v>18516</v>
      </c>
    </row>
    <row r="12055" spans="1:13" ht="13.5">
      <c r="A12055" t="s">
        <v>47127</v>
      </c>
      <c r="B12055" t="s">
        <v>47128</v>
      </c>
      <c r="C12055" t="s">
        <v>29424</v>
      </c>
      <c r="D12055" t="s">
        <v>29425</v>
      </c>
      <c r="E12055" t="s">
        <v>18516</v>
      </c>
      <c r="F12055" t="s">
        <v>18516</v>
      </c>
      <c r="G12055" t="s">
        <v>18516</v>
      </c>
      <c r="H12055" t="s">
        <v>18516</v>
      </c>
      <c r="I12055" t="s">
        <v>18516</v>
      </c>
      <c r="J12055" t="s">
        <v>18516</v>
      </c>
      <c r="K12055" t="s">
        <v>29707</v>
      </c>
      <c r="L12055" t="s">
        <v>18516</v>
      </c>
      <c r="M12055" t="s">
        <v>18516</v>
      </c>
    </row>
    <row r="12056" spans="1:13" ht="13.5">
      <c r="A12056" t="s">
        <v>47129</v>
      </c>
      <c r="B12056" t="s">
        <v>47130</v>
      </c>
      <c r="C12056" t="s">
        <v>29424</v>
      </c>
      <c r="D12056" t="s">
        <v>29425</v>
      </c>
      <c r="E12056" t="s">
        <v>18516</v>
      </c>
      <c r="F12056" t="s">
        <v>18516</v>
      </c>
      <c r="G12056" t="s">
        <v>18516</v>
      </c>
      <c r="H12056" t="s">
        <v>18516</v>
      </c>
      <c r="I12056" t="s">
        <v>18516</v>
      </c>
      <c r="J12056" t="s">
        <v>18516</v>
      </c>
      <c r="K12056" t="s">
        <v>29707</v>
      </c>
      <c r="L12056" t="s">
        <v>18516</v>
      </c>
      <c r="M12056" t="s">
        <v>18516</v>
      </c>
    </row>
    <row r="12057" spans="1:13" ht="13.5">
      <c r="A12057" t="s">
        <v>8805</v>
      </c>
      <c r="B12057" t="s">
        <v>47131</v>
      </c>
      <c r="C12057" t="s">
        <v>29424</v>
      </c>
      <c r="D12057" t="s">
        <v>29425</v>
      </c>
      <c r="E12057" t="s">
        <v>18516</v>
      </c>
      <c r="F12057" t="s">
        <v>18516</v>
      </c>
      <c r="G12057" t="s">
        <v>18516</v>
      </c>
      <c r="H12057" t="s">
        <v>18516</v>
      </c>
      <c r="I12057" t="s">
        <v>18516</v>
      </c>
      <c r="J12057" t="s">
        <v>18516</v>
      </c>
      <c r="K12057" t="s">
        <v>29707</v>
      </c>
      <c r="L12057" t="s">
        <v>18516</v>
      </c>
      <c r="M12057" t="s">
        <v>18516</v>
      </c>
    </row>
    <row r="12058" spans="1:13" ht="13.5">
      <c r="A12058" t="s">
        <v>8808</v>
      </c>
      <c r="B12058" t="s">
        <v>47132</v>
      </c>
      <c r="C12058" t="s">
        <v>29424</v>
      </c>
      <c r="D12058" t="s">
        <v>29425</v>
      </c>
      <c r="E12058" t="s">
        <v>18516</v>
      </c>
      <c r="F12058" t="s">
        <v>18516</v>
      </c>
      <c r="G12058" t="s">
        <v>18516</v>
      </c>
      <c r="H12058" t="s">
        <v>18516</v>
      </c>
      <c r="I12058" t="s">
        <v>18516</v>
      </c>
      <c r="J12058" t="s">
        <v>18516</v>
      </c>
      <c r="K12058" t="s">
        <v>29707</v>
      </c>
      <c r="L12058" t="s">
        <v>18516</v>
      </c>
      <c r="M12058" t="s">
        <v>18516</v>
      </c>
    </row>
    <row r="12059" spans="1:13" ht="13.5">
      <c r="A12059" t="s">
        <v>47133</v>
      </c>
      <c r="B12059" t="s">
        <v>47134</v>
      </c>
      <c r="C12059" t="s">
        <v>29424</v>
      </c>
      <c r="D12059" t="s">
        <v>29425</v>
      </c>
      <c r="E12059" t="s">
        <v>18516</v>
      </c>
      <c r="F12059" t="s">
        <v>18516</v>
      </c>
      <c r="G12059" t="s">
        <v>18516</v>
      </c>
      <c r="H12059" t="s">
        <v>18516</v>
      </c>
      <c r="I12059" t="s">
        <v>18516</v>
      </c>
      <c r="J12059" t="s">
        <v>18516</v>
      </c>
      <c r="K12059" t="s">
        <v>29707</v>
      </c>
      <c r="L12059" t="s">
        <v>18516</v>
      </c>
      <c r="M12059" t="s">
        <v>18516</v>
      </c>
    </row>
    <row r="12060" spans="1:13" ht="13.5">
      <c r="A12060" t="s">
        <v>7082</v>
      </c>
      <c r="B12060" t="s">
        <v>47135</v>
      </c>
      <c r="C12060" t="s">
        <v>29424</v>
      </c>
      <c r="D12060" t="s">
        <v>29425</v>
      </c>
      <c r="E12060" t="s">
        <v>18516</v>
      </c>
      <c r="F12060" t="s">
        <v>18516</v>
      </c>
      <c r="G12060" t="s">
        <v>18516</v>
      </c>
      <c r="H12060" t="s">
        <v>18516</v>
      </c>
      <c r="I12060" t="s">
        <v>18516</v>
      </c>
      <c r="J12060" t="s">
        <v>18516</v>
      </c>
      <c r="K12060" t="s">
        <v>29707</v>
      </c>
      <c r="L12060" t="s">
        <v>18516</v>
      </c>
      <c r="M12060" t="s">
        <v>18516</v>
      </c>
    </row>
    <row r="12061" spans="1:13" ht="13.5">
      <c r="A12061" t="s">
        <v>7079</v>
      </c>
      <c r="B12061" t="s">
        <v>47136</v>
      </c>
      <c r="C12061" t="s">
        <v>29424</v>
      </c>
      <c r="D12061" t="s">
        <v>29425</v>
      </c>
      <c r="E12061" s="164">
        <v>135</v>
      </c>
      <c r="F12061" s="164">
        <v>135</v>
      </c>
      <c r="G12061" t="s">
        <v>18516</v>
      </c>
      <c r="H12061" t="s">
        <v>18516</v>
      </c>
      <c r="I12061" s="164">
        <v>79.52</v>
      </c>
      <c r="J12061" s="164">
        <v>214.52</v>
      </c>
      <c r="K12061">
        <v>0</v>
      </c>
      <c r="L12061" t="s">
        <v>18516</v>
      </c>
      <c r="M12061" t="s">
        <v>18516</v>
      </c>
    </row>
    <row r="12062" spans="1:13" ht="13.5">
      <c r="A12062" t="s">
        <v>47137</v>
      </c>
      <c r="B12062" t="s">
        <v>47138</v>
      </c>
      <c r="C12062" t="s">
        <v>29424</v>
      </c>
      <c r="D12062" t="s">
        <v>29425</v>
      </c>
      <c r="E12062" t="s">
        <v>18516</v>
      </c>
      <c r="F12062" t="s">
        <v>18516</v>
      </c>
      <c r="G12062" t="s">
        <v>18516</v>
      </c>
      <c r="H12062" t="s">
        <v>18516</v>
      </c>
      <c r="I12062" t="s">
        <v>18516</v>
      </c>
      <c r="J12062" t="s">
        <v>18516</v>
      </c>
      <c r="K12062" t="s">
        <v>29707</v>
      </c>
      <c r="L12062" t="s">
        <v>18516</v>
      </c>
      <c r="M12062" t="s">
        <v>18516</v>
      </c>
    </row>
    <row r="12063" spans="1:13" ht="13.5">
      <c r="A12063" t="s">
        <v>7295</v>
      </c>
      <c r="B12063" t="s">
        <v>47139</v>
      </c>
      <c r="C12063" t="s">
        <v>29424</v>
      </c>
      <c r="D12063" t="s">
        <v>29425</v>
      </c>
      <c r="E12063" t="s">
        <v>18516</v>
      </c>
      <c r="F12063" t="s">
        <v>18516</v>
      </c>
      <c r="G12063" t="s">
        <v>18516</v>
      </c>
      <c r="H12063" t="s">
        <v>18516</v>
      </c>
      <c r="I12063" t="s">
        <v>18516</v>
      </c>
      <c r="J12063" t="s">
        <v>18516</v>
      </c>
      <c r="K12063" t="s">
        <v>29707</v>
      </c>
      <c r="L12063" t="s">
        <v>18516</v>
      </c>
      <c r="M12063" t="s">
        <v>18516</v>
      </c>
    </row>
    <row r="12064" spans="1:13" ht="13.5">
      <c r="A12064" t="s">
        <v>6739</v>
      </c>
      <c r="B12064" t="s">
        <v>47140</v>
      </c>
      <c r="C12064" t="s">
        <v>29424</v>
      </c>
      <c r="D12064" t="s">
        <v>29425</v>
      </c>
      <c r="E12064" t="s">
        <v>18516</v>
      </c>
      <c r="F12064" t="s">
        <v>18516</v>
      </c>
      <c r="G12064" t="s">
        <v>18516</v>
      </c>
      <c r="H12064" t="s">
        <v>18516</v>
      </c>
      <c r="I12064" t="s">
        <v>18516</v>
      </c>
      <c r="J12064" t="s">
        <v>18516</v>
      </c>
      <c r="K12064" t="s">
        <v>29707</v>
      </c>
      <c r="L12064" t="s">
        <v>18516</v>
      </c>
      <c r="M12064" t="s">
        <v>18516</v>
      </c>
    </row>
    <row r="12065" spans="1:13" ht="13.5">
      <c r="A12065" t="s">
        <v>6730</v>
      </c>
      <c r="B12065" t="s">
        <v>47141</v>
      </c>
      <c r="C12065" t="s">
        <v>29424</v>
      </c>
      <c r="D12065" t="s">
        <v>29425</v>
      </c>
      <c r="E12065" t="s">
        <v>18516</v>
      </c>
      <c r="F12065" t="s">
        <v>18516</v>
      </c>
      <c r="G12065" t="s">
        <v>18516</v>
      </c>
      <c r="H12065" t="s">
        <v>18516</v>
      </c>
      <c r="I12065" t="s">
        <v>18516</v>
      </c>
      <c r="J12065" t="s">
        <v>18516</v>
      </c>
      <c r="K12065" t="s">
        <v>29707</v>
      </c>
      <c r="L12065" t="s">
        <v>18516</v>
      </c>
      <c r="M12065" t="s">
        <v>18516</v>
      </c>
    </row>
    <row r="12066" spans="1:13" ht="13.5">
      <c r="A12066" t="s">
        <v>6733</v>
      </c>
      <c r="B12066" t="s">
        <v>47142</v>
      </c>
      <c r="C12066" t="s">
        <v>29424</v>
      </c>
      <c r="D12066" t="s">
        <v>29425</v>
      </c>
      <c r="E12066" t="s">
        <v>18516</v>
      </c>
      <c r="F12066" t="s">
        <v>18516</v>
      </c>
      <c r="G12066" t="s">
        <v>18516</v>
      </c>
      <c r="H12066" t="s">
        <v>18516</v>
      </c>
      <c r="I12066" t="s">
        <v>18516</v>
      </c>
      <c r="J12066" t="s">
        <v>18516</v>
      </c>
      <c r="K12066" t="s">
        <v>29707</v>
      </c>
      <c r="L12066" t="s">
        <v>18516</v>
      </c>
      <c r="M12066" t="s">
        <v>18516</v>
      </c>
    </row>
    <row r="12067" spans="1:13" ht="13.5">
      <c r="A12067" t="s">
        <v>6736</v>
      </c>
      <c r="B12067" t="s">
        <v>47143</v>
      </c>
      <c r="C12067" t="s">
        <v>29424</v>
      </c>
      <c r="D12067" t="s">
        <v>29425</v>
      </c>
      <c r="E12067" t="s">
        <v>18516</v>
      </c>
      <c r="F12067" t="s">
        <v>18516</v>
      </c>
      <c r="G12067" t="s">
        <v>18516</v>
      </c>
      <c r="H12067" t="s">
        <v>18516</v>
      </c>
      <c r="I12067" t="s">
        <v>18516</v>
      </c>
      <c r="J12067" t="s">
        <v>18516</v>
      </c>
      <c r="K12067" t="s">
        <v>29707</v>
      </c>
      <c r="L12067" t="s">
        <v>18516</v>
      </c>
      <c r="M12067" t="s">
        <v>18516</v>
      </c>
    </row>
    <row r="12068" spans="1:13" ht="13.5">
      <c r="A12068" t="s">
        <v>5989</v>
      </c>
      <c r="B12068" t="s">
        <v>47144</v>
      </c>
      <c r="C12068" t="s">
        <v>29424</v>
      </c>
      <c r="D12068" t="s">
        <v>29425</v>
      </c>
      <c r="E12068" t="s">
        <v>18516</v>
      </c>
      <c r="F12068" t="s">
        <v>18516</v>
      </c>
      <c r="G12068" t="s">
        <v>18516</v>
      </c>
      <c r="H12068" t="s">
        <v>18516</v>
      </c>
      <c r="I12068" t="s">
        <v>18516</v>
      </c>
      <c r="J12068" t="s">
        <v>18516</v>
      </c>
      <c r="K12068" t="s">
        <v>29707</v>
      </c>
      <c r="L12068" t="s">
        <v>18516</v>
      </c>
      <c r="M12068" t="s">
        <v>18516</v>
      </c>
    </row>
    <row r="12069" spans="1:13" ht="13.5">
      <c r="A12069" t="s">
        <v>5977</v>
      </c>
      <c r="B12069" t="s">
        <v>47145</v>
      </c>
      <c r="C12069" t="s">
        <v>29424</v>
      </c>
      <c r="D12069" t="s">
        <v>29425</v>
      </c>
      <c r="E12069" t="s">
        <v>18516</v>
      </c>
      <c r="F12069" t="s">
        <v>18516</v>
      </c>
      <c r="G12069" t="s">
        <v>18516</v>
      </c>
      <c r="H12069" t="s">
        <v>18516</v>
      </c>
      <c r="I12069" t="s">
        <v>18516</v>
      </c>
      <c r="J12069" t="s">
        <v>18516</v>
      </c>
      <c r="K12069" t="s">
        <v>29707</v>
      </c>
      <c r="L12069" t="s">
        <v>18516</v>
      </c>
      <c r="M12069" t="s">
        <v>18516</v>
      </c>
    </row>
    <row r="12070" spans="1:13" ht="13.5">
      <c r="A12070" t="s">
        <v>5980</v>
      </c>
      <c r="B12070" t="s">
        <v>47146</v>
      </c>
      <c r="C12070" t="s">
        <v>29424</v>
      </c>
      <c r="D12070" t="s">
        <v>29425</v>
      </c>
      <c r="E12070" t="s">
        <v>18516</v>
      </c>
      <c r="F12070" t="s">
        <v>18516</v>
      </c>
      <c r="G12070" t="s">
        <v>18516</v>
      </c>
      <c r="H12070" t="s">
        <v>18516</v>
      </c>
      <c r="I12070" t="s">
        <v>18516</v>
      </c>
      <c r="J12070" t="s">
        <v>18516</v>
      </c>
      <c r="K12070" t="s">
        <v>29707</v>
      </c>
      <c r="L12070" t="s">
        <v>18516</v>
      </c>
      <c r="M12070" t="s">
        <v>18516</v>
      </c>
    </row>
    <row r="12071" spans="1:13" ht="13.5">
      <c r="A12071" t="s">
        <v>5971</v>
      </c>
      <c r="B12071" t="s">
        <v>47147</v>
      </c>
      <c r="C12071" t="s">
        <v>29424</v>
      </c>
      <c r="D12071" t="s">
        <v>29425</v>
      </c>
      <c r="E12071" t="s">
        <v>18516</v>
      </c>
      <c r="F12071" t="s">
        <v>18516</v>
      </c>
      <c r="G12071" t="s">
        <v>18516</v>
      </c>
      <c r="H12071" t="s">
        <v>18516</v>
      </c>
      <c r="I12071" t="s">
        <v>18516</v>
      </c>
      <c r="J12071" t="s">
        <v>18516</v>
      </c>
      <c r="K12071" t="s">
        <v>29707</v>
      </c>
      <c r="L12071" t="s">
        <v>18516</v>
      </c>
      <c r="M12071" t="s">
        <v>18516</v>
      </c>
    </row>
    <row r="12072" spans="1:13" ht="13.5">
      <c r="A12072" t="s">
        <v>5974</v>
      </c>
      <c r="B12072" t="s">
        <v>47148</v>
      </c>
      <c r="C12072" t="s">
        <v>29424</v>
      </c>
      <c r="D12072" t="s">
        <v>29425</v>
      </c>
      <c r="E12072" t="s">
        <v>18516</v>
      </c>
      <c r="F12072" t="s">
        <v>18516</v>
      </c>
      <c r="G12072" t="s">
        <v>18516</v>
      </c>
      <c r="H12072" t="s">
        <v>18516</v>
      </c>
      <c r="I12072" t="s">
        <v>18516</v>
      </c>
      <c r="J12072" t="s">
        <v>18516</v>
      </c>
      <c r="K12072" t="s">
        <v>29707</v>
      </c>
      <c r="L12072" t="s">
        <v>18516</v>
      </c>
      <c r="M12072" t="s">
        <v>18516</v>
      </c>
    </row>
    <row r="12073" spans="1:13" ht="13.5">
      <c r="A12073" t="s">
        <v>5968</v>
      </c>
      <c r="B12073" t="s">
        <v>47149</v>
      </c>
      <c r="C12073" t="s">
        <v>29424</v>
      </c>
      <c r="D12073" t="s">
        <v>29425</v>
      </c>
      <c r="E12073" t="s">
        <v>18516</v>
      </c>
      <c r="F12073" t="s">
        <v>18516</v>
      </c>
      <c r="G12073" t="s">
        <v>18516</v>
      </c>
      <c r="H12073" t="s">
        <v>18516</v>
      </c>
      <c r="I12073" t="s">
        <v>18516</v>
      </c>
      <c r="J12073" t="s">
        <v>18516</v>
      </c>
      <c r="K12073" t="s">
        <v>29707</v>
      </c>
      <c r="L12073" t="s">
        <v>18516</v>
      </c>
      <c r="M12073" t="s">
        <v>18516</v>
      </c>
    </row>
    <row r="12074" spans="1:13" ht="13.5">
      <c r="A12074" t="s">
        <v>6016</v>
      </c>
      <c r="B12074" t="s">
        <v>47150</v>
      </c>
      <c r="C12074" t="s">
        <v>29424</v>
      </c>
      <c r="D12074" t="s">
        <v>29425</v>
      </c>
      <c r="E12074" t="s">
        <v>18516</v>
      </c>
      <c r="F12074" t="s">
        <v>18516</v>
      </c>
      <c r="G12074" t="s">
        <v>18516</v>
      </c>
      <c r="H12074" t="s">
        <v>18516</v>
      </c>
      <c r="I12074" t="s">
        <v>18516</v>
      </c>
      <c r="J12074" t="s">
        <v>18516</v>
      </c>
      <c r="K12074" t="s">
        <v>29707</v>
      </c>
      <c r="L12074" t="s">
        <v>18516</v>
      </c>
      <c r="M12074" t="s">
        <v>18516</v>
      </c>
    </row>
    <row r="12075" spans="1:13" ht="13.5">
      <c r="A12075" t="s">
        <v>47151</v>
      </c>
      <c r="B12075" t="s">
        <v>47152</v>
      </c>
      <c r="C12075" t="s">
        <v>29424</v>
      </c>
      <c r="D12075" t="s">
        <v>29425</v>
      </c>
      <c r="E12075" t="s">
        <v>18516</v>
      </c>
      <c r="F12075" t="s">
        <v>18516</v>
      </c>
      <c r="G12075" t="s">
        <v>18516</v>
      </c>
      <c r="H12075" t="s">
        <v>18516</v>
      </c>
      <c r="I12075" t="s">
        <v>18516</v>
      </c>
      <c r="J12075" t="s">
        <v>18516</v>
      </c>
      <c r="K12075" t="s">
        <v>29707</v>
      </c>
      <c r="L12075" t="s">
        <v>18516</v>
      </c>
      <c r="M12075" t="s">
        <v>18516</v>
      </c>
    </row>
    <row r="12076" spans="1:13" ht="13.5">
      <c r="A12076" t="s">
        <v>47153</v>
      </c>
      <c r="B12076" t="s">
        <v>47154</v>
      </c>
      <c r="C12076" t="s">
        <v>29424</v>
      </c>
      <c r="D12076" t="s">
        <v>29425</v>
      </c>
      <c r="E12076" t="s">
        <v>18516</v>
      </c>
      <c r="F12076" t="s">
        <v>18516</v>
      </c>
      <c r="G12076" t="s">
        <v>18516</v>
      </c>
      <c r="H12076" t="s">
        <v>18516</v>
      </c>
      <c r="I12076" t="s">
        <v>18516</v>
      </c>
      <c r="J12076" t="s">
        <v>18516</v>
      </c>
      <c r="K12076" t="s">
        <v>29707</v>
      </c>
      <c r="L12076" t="s">
        <v>18516</v>
      </c>
      <c r="M12076" t="s">
        <v>18516</v>
      </c>
    </row>
    <row r="12077" spans="1:13" ht="13.5">
      <c r="A12077" t="s">
        <v>247</v>
      </c>
      <c r="B12077" t="s">
        <v>47155</v>
      </c>
      <c r="C12077" t="s">
        <v>29424</v>
      </c>
      <c r="D12077" t="s">
        <v>29425</v>
      </c>
      <c r="E12077" t="s">
        <v>18516</v>
      </c>
      <c r="F12077" t="s">
        <v>18516</v>
      </c>
      <c r="G12077" t="s">
        <v>18516</v>
      </c>
      <c r="H12077" t="s">
        <v>18516</v>
      </c>
      <c r="I12077" t="s">
        <v>18516</v>
      </c>
      <c r="J12077" t="s">
        <v>18516</v>
      </c>
      <c r="K12077" t="s">
        <v>29707</v>
      </c>
      <c r="L12077" t="s">
        <v>18516</v>
      </c>
      <c r="M12077" t="s">
        <v>18516</v>
      </c>
    </row>
    <row r="12078" spans="1:13" ht="13.5">
      <c r="A12078" t="s">
        <v>47156</v>
      </c>
      <c r="B12078" t="s">
        <v>47157</v>
      </c>
      <c r="C12078" t="s">
        <v>29424</v>
      </c>
      <c r="D12078" t="s">
        <v>29425</v>
      </c>
      <c r="E12078" t="s">
        <v>18516</v>
      </c>
      <c r="F12078" t="s">
        <v>18516</v>
      </c>
      <c r="G12078" t="s">
        <v>18516</v>
      </c>
      <c r="H12078" t="s">
        <v>18516</v>
      </c>
      <c r="I12078" t="s">
        <v>18516</v>
      </c>
      <c r="J12078" t="s">
        <v>18516</v>
      </c>
      <c r="K12078" t="s">
        <v>29707</v>
      </c>
      <c r="L12078" t="s">
        <v>18516</v>
      </c>
      <c r="M12078" t="s">
        <v>18516</v>
      </c>
    </row>
    <row r="12079" spans="1:13" ht="13.5">
      <c r="A12079" t="s">
        <v>14555</v>
      </c>
      <c r="B12079" t="s">
        <v>47158</v>
      </c>
      <c r="C12079" t="s">
        <v>29424</v>
      </c>
      <c r="D12079" t="s">
        <v>29425</v>
      </c>
      <c r="E12079" t="s">
        <v>18516</v>
      </c>
      <c r="F12079" t="s">
        <v>18516</v>
      </c>
      <c r="G12079" t="s">
        <v>18516</v>
      </c>
      <c r="H12079" t="s">
        <v>18516</v>
      </c>
      <c r="I12079" t="s">
        <v>18516</v>
      </c>
      <c r="J12079" t="s">
        <v>18516</v>
      </c>
      <c r="K12079" t="s">
        <v>29707</v>
      </c>
      <c r="L12079" t="s">
        <v>18516</v>
      </c>
      <c r="M12079" t="s">
        <v>18516</v>
      </c>
    </row>
    <row r="12080" spans="1:13" ht="13.5">
      <c r="A12080" t="s">
        <v>14549</v>
      </c>
      <c r="B12080" t="s">
        <v>47159</v>
      </c>
      <c r="C12080" t="s">
        <v>29424</v>
      </c>
      <c r="D12080" t="s">
        <v>29425</v>
      </c>
      <c r="E12080" t="s">
        <v>18516</v>
      </c>
      <c r="F12080" t="s">
        <v>18516</v>
      </c>
      <c r="G12080" t="s">
        <v>18516</v>
      </c>
      <c r="H12080" t="s">
        <v>18516</v>
      </c>
      <c r="I12080" t="s">
        <v>18516</v>
      </c>
      <c r="J12080" t="s">
        <v>18516</v>
      </c>
      <c r="K12080" t="s">
        <v>29707</v>
      </c>
      <c r="L12080" t="s">
        <v>18516</v>
      </c>
      <c r="M12080" t="s">
        <v>18516</v>
      </c>
    </row>
    <row r="12081" spans="1:13" ht="13.5">
      <c r="A12081" t="s">
        <v>47160</v>
      </c>
      <c r="B12081" t="s">
        <v>47161</v>
      </c>
      <c r="C12081" t="s">
        <v>29424</v>
      </c>
      <c r="D12081" t="s">
        <v>29425</v>
      </c>
      <c r="E12081" s="164">
        <v>220</v>
      </c>
      <c r="F12081" s="164">
        <v>220</v>
      </c>
      <c r="G12081" t="s">
        <v>18516</v>
      </c>
      <c r="H12081" t="s">
        <v>18516</v>
      </c>
      <c r="I12081" s="164">
        <v>91.36</v>
      </c>
      <c r="J12081" s="164">
        <v>311.36</v>
      </c>
      <c r="K12081">
        <v>89</v>
      </c>
      <c r="L12081" t="s">
        <v>18516</v>
      </c>
      <c r="M12081" t="s">
        <v>18516</v>
      </c>
    </row>
    <row r="12082" spans="1:13" ht="13.5">
      <c r="A12082" t="s">
        <v>47162</v>
      </c>
      <c r="B12082" t="s">
        <v>47163</v>
      </c>
      <c r="C12082" t="s">
        <v>29424</v>
      </c>
      <c r="D12082" t="s">
        <v>29425</v>
      </c>
      <c r="E12082" t="s">
        <v>18516</v>
      </c>
      <c r="F12082" t="s">
        <v>18516</v>
      </c>
      <c r="G12082" t="s">
        <v>18516</v>
      </c>
      <c r="H12082" t="s">
        <v>18516</v>
      </c>
      <c r="I12082" t="s">
        <v>18516</v>
      </c>
      <c r="J12082" t="s">
        <v>18516</v>
      </c>
      <c r="K12082" t="s">
        <v>29707</v>
      </c>
      <c r="L12082" t="s">
        <v>18516</v>
      </c>
      <c r="M12082" t="s">
        <v>18516</v>
      </c>
    </row>
    <row r="12083" spans="1:13" ht="13.5">
      <c r="A12083" t="s">
        <v>47164</v>
      </c>
      <c r="B12083" t="s">
        <v>47165</v>
      </c>
      <c r="C12083" t="s">
        <v>29424</v>
      </c>
      <c r="D12083" t="s">
        <v>29425</v>
      </c>
      <c r="E12083" t="s">
        <v>18516</v>
      </c>
      <c r="F12083" t="s">
        <v>18516</v>
      </c>
      <c r="G12083" t="s">
        <v>18516</v>
      </c>
      <c r="H12083" t="s">
        <v>18516</v>
      </c>
      <c r="I12083" t="s">
        <v>18516</v>
      </c>
      <c r="J12083" t="s">
        <v>18516</v>
      </c>
      <c r="K12083" t="s">
        <v>29707</v>
      </c>
      <c r="L12083" t="s">
        <v>18516</v>
      </c>
      <c r="M12083" t="s">
        <v>18516</v>
      </c>
    </row>
    <row r="12084" spans="1:13" ht="13.5">
      <c r="A12084" t="s">
        <v>47166</v>
      </c>
      <c r="B12084" t="s">
        <v>47167</v>
      </c>
      <c r="C12084" t="s">
        <v>29424</v>
      </c>
      <c r="D12084" t="s">
        <v>29425</v>
      </c>
      <c r="E12084" t="s">
        <v>18516</v>
      </c>
      <c r="F12084" t="s">
        <v>18516</v>
      </c>
      <c r="G12084" t="s">
        <v>18516</v>
      </c>
      <c r="H12084" t="s">
        <v>18516</v>
      </c>
      <c r="I12084" t="s">
        <v>18516</v>
      </c>
      <c r="J12084" t="s">
        <v>18516</v>
      </c>
      <c r="K12084" t="s">
        <v>29707</v>
      </c>
      <c r="L12084" t="s">
        <v>18516</v>
      </c>
      <c r="M12084" t="s">
        <v>18516</v>
      </c>
    </row>
    <row r="12085" spans="1:13" ht="13.5">
      <c r="A12085" t="s">
        <v>14049</v>
      </c>
      <c r="B12085" t="s">
        <v>47168</v>
      </c>
      <c r="C12085" t="s">
        <v>29424</v>
      </c>
      <c r="D12085" t="s">
        <v>29425</v>
      </c>
      <c r="E12085" t="s">
        <v>18516</v>
      </c>
      <c r="F12085" t="s">
        <v>18516</v>
      </c>
      <c r="G12085" t="s">
        <v>18516</v>
      </c>
      <c r="H12085" t="s">
        <v>18516</v>
      </c>
      <c r="I12085" t="s">
        <v>18516</v>
      </c>
      <c r="J12085" t="s">
        <v>18516</v>
      </c>
      <c r="K12085" t="s">
        <v>29707</v>
      </c>
      <c r="L12085" t="s">
        <v>18516</v>
      </c>
      <c r="M12085" t="s">
        <v>18516</v>
      </c>
    </row>
    <row r="12086" spans="1:13" ht="13.5">
      <c r="A12086" t="s">
        <v>47169</v>
      </c>
      <c r="B12086" t="s">
        <v>47170</v>
      </c>
      <c r="C12086" t="s">
        <v>29424</v>
      </c>
      <c r="D12086" t="s">
        <v>29425</v>
      </c>
      <c r="E12086" t="s">
        <v>18516</v>
      </c>
      <c r="F12086" t="s">
        <v>18516</v>
      </c>
      <c r="G12086" t="s">
        <v>18516</v>
      </c>
      <c r="H12086" t="s">
        <v>18516</v>
      </c>
      <c r="I12086" t="s">
        <v>18516</v>
      </c>
      <c r="J12086" t="s">
        <v>18516</v>
      </c>
      <c r="K12086" t="s">
        <v>29707</v>
      </c>
      <c r="L12086" t="s">
        <v>18516</v>
      </c>
      <c r="M12086" t="s">
        <v>18516</v>
      </c>
    </row>
    <row r="12087" spans="1:13" ht="13.5">
      <c r="A12087" t="s">
        <v>47171</v>
      </c>
      <c r="B12087" t="s">
        <v>47172</v>
      </c>
      <c r="C12087" t="s">
        <v>29424</v>
      </c>
      <c r="D12087" t="s">
        <v>29425</v>
      </c>
      <c r="E12087" t="s">
        <v>18516</v>
      </c>
      <c r="F12087" t="s">
        <v>18516</v>
      </c>
      <c r="G12087" t="s">
        <v>18516</v>
      </c>
      <c r="H12087" t="s">
        <v>18516</v>
      </c>
      <c r="I12087" t="s">
        <v>18516</v>
      </c>
      <c r="J12087" t="s">
        <v>18516</v>
      </c>
      <c r="K12087" t="s">
        <v>29707</v>
      </c>
      <c r="L12087" t="s">
        <v>18516</v>
      </c>
      <c r="M12087" t="s">
        <v>18516</v>
      </c>
    </row>
    <row r="12088" spans="1:13" ht="13.5">
      <c r="A12088" t="s">
        <v>47173</v>
      </c>
      <c r="B12088" t="s">
        <v>47174</v>
      </c>
      <c r="C12088" t="s">
        <v>29424</v>
      </c>
      <c r="D12088" t="s">
        <v>29425</v>
      </c>
      <c r="E12088" t="s">
        <v>18516</v>
      </c>
      <c r="F12088" t="s">
        <v>18516</v>
      </c>
      <c r="G12088" t="s">
        <v>18516</v>
      </c>
      <c r="H12088" t="s">
        <v>18516</v>
      </c>
      <c r="I12088" t="s">
        <v>18516</v>
      </c>
      <c r="J12088" t="s">
        <v>18516</v>
      </c>
      <c r="K12088" t="s">
        <v>29707</v>
      </c>
      <c r="L12088" t="s">
        <v>18516</v>
      </c>
      <c r="M12088" t="s">
        <v>18516</v>
      </c>
    </row>
    <row r="12089" spans="1:13" ht="13.5">
      <c r="A12089" t="s">
        <v>47175</v>
      </c>
      <c r="B12089" t="s">
        <v>47176</v>
      </c>
      <c r="C12089" t="s">
        <v>29424</v>
      </c>
      <c r="D12089" t="s">
        <v>29425</v>
      </c>
      <c r="E12089" t="s">
        <v>18516</v>
      </c>
      <c r="F12089" t="s">
        <v>18516</v>
      </c>
      <c r="G12089" t="s">
        <v>18516</v>
      </c>
      <c r="H12089" t="s">
        <v>18516</v>
      </c>
      <c r="I12089" t="s">
        <v>18516</v>
      </c>
      <c r="J12089" t="s">
        <v>18516</v>
      </c>
      <c r="K12089" t="s">
        <v>29707</v>
      </c>
      <c r="L12089" t="s">
        <v>18516</v>
      </c>
      <c r="M12089" t="s">
        <v>18516</v>
      </c>
    </row>
    <row r="12090" spans="1:13" ht="13.5">
      <c r="A12090" t="s">
        <v>47177</v>
      </c>
      <c r="B12090" t="s">
        <v>47178</v>
      </c>
      <c r="C12090" t="s">
        <v>29424</v>
      </c>
      <c r="D12090" t="s">
        <v>29425</v>
      </c>
      <c r="E12090" t="s">
        <v>18516</v>
      </c>
      <c r="F12090" t="s">
        <v>18516</v>
      </c>
      <c r="G12090" t="s">
        <v>18516</v>
      </c>
      <c r="H12090" t="s">
        <v>18516</v>
      </c>
      <c r="I12090" t="s">
        <v>18516</v>
      </c>
      <c r="J12090" t="s">
        <v>18516</v>
      </c>
      <c r="K12090" t="s">
        <v>29707</v>
      </c>
      <c r="L12090" t="s">
        <v>18516</v>
      </c>
      <c r="M12090" t="s">
        <v>18516</v>
      </c>
    </row>
    <row r="12091" spans="1:13" ht="13.5">
      <c r="A12091" t="s">
        <v>47179</v>
      </c>
      <c r="B12091" t="s">
        <v>47180</v>
      </c>
      <c r="C12091" t="s">
        <v>29424</v>
      </c>
      <c r="D12091" t="s">
        <v>29425</v>
      </c>
      <c r="E12091" t="s">
        <v>18516</v>
      </c>
      <c r="F12091" t="s">
        <v>18516</v>
      </c>
      <c r="G12091" t="s">
        <v>18516</v>
      </c>
      <c r="H12091" t="s">
        <v>18516</v>
      </c>
      <c r="I12091" t="s">
        <v>18516</v>
      </c>
      <c r="J12091" t="s">
        <v>18516</v>
      </c>
      <c r="K12091" t="s">
        <v>29707</v>
      </c>
      <c r="L12091" t="s">
        <v>18516</v>
      </c>
      <c r="M12091" t="s">
        <v>18516</v>
      </c>
    </row>
    <row r="12092" spans="1:13" ht="13.5">
      <c r="A12092" t="s">
        <v>47181</v>
      </c>
      <c r="B12092" t="s">
        <v>47182</v>
      </c>
      <c r="C12092" t="s">
        <v>29424</v>
      </c>
      <c r="D12092" t="s">
        <v>29425</v>
      </c>
      <c r="E12092" t="s">
        <v>18516</v>
      </c>
      <c r="F12092" t="s">
        <v>18516</v>
      </c>
      <c r="G12092" t="s">
        <v>18516</v>
      </c>
      <c r="H12092" t="s">
        <v>18516</v>
      </c>
      <c r="I12092" t="s">
        <v>18516</v>
      </c>
      <c r="J12092" t="s">
        <v>18516</v>
      </c>
      <c r="K12092" t="s">
        <v>29707</v>
      </c>
      <c r="L12092" t="s">
        <v>18516</v>
      </c>
      <c r="M12092" t="s">
        <v>18516</v>
      </c>
    </row>
    <row r="12093" spans="1:13" ht="13.5">
      <c r="A12093" t="s">
        <v>47183</v>
      </c>
      <c r="B12093" t="s">
        <v>47184</v>
      </c>
      <c r="C12093" t="s">
        <v>29424</v>
      </c>
      <c r="D12093" t="s">
        <v>29425</v>
      </c>
      <c r="E12093" t="s">
        <v>18516</v>
      </c>
      <c r="F12093" t="s">
        <v>18516</v>
      </c>
      <c r="G12093" t="s">
        <v>18516</v>
      </c>
      <c r="H12093" t="s">
        <v>18516</v>
      </c>
      <c r="I12093" t="s">
        <v>18516</v>
      </c>
      <c r="J12093" t="s">
        <v>18516</v>
      </c>
      <c r="K12093" t="s">
        <v>29707</v>
      </c>
      <c r="L12093" t="s">
        <v>18516</v>
      </c>
      <c r="M12093" t="s">
        <v>18516</v>
      </c>
    </row>
    <row r="12094" spans="1:13" ht="13.5">
      <c r="A12094" t="s">
        <v>47185</v>
      </c>
      <c r="B12094" t="s">
        <v>47186</v>
      </c>
      <c r="C12094" t="s">
        <v>29424</v>
      </c>
      <c r="D12094" t="s">
        <v>29425</v>
      </c>
      <c r="E12094" t="s">
        <v>18516</v>
      </c>
      <c r="F12094" t="s">
        <v>18516</v>
      </c>
      <c r="G12094" t="s">
        <v>18516</v>
      </c>
      <c r="H12094" t="s">
        <v>18516</v>
      </c>
      <c r="I12094" t="s">
        <v>18516</v>
      </c>
      <c r="J12094" t="s">
        <v>18516</v>
      </c>
      <c r="K12094" t="s">
        <v>29707</v>
      </c>
      <c r="L12094" t="s">
        <v>18516</v>
      </c>
      <c r="M12094" t="s">
        <v>18516</v>
      </c>
    </row>
    <row r="12095" spans="1:13" ht="13.5">
      <c r="A12095" t="s">
        <v>47187</v>
      </c>
      <c r="B12095" t="s">
        <v>47188</v>
      </c>
      <c r="C12095" t="s">
        <v>29424</v>
      </c>
      <c r="D12095" t="s">
        <v>29425</v>
      </c>
      <c r="E12095" t="s">
        <v>18516</v>
      </c>
      <c r="F12095" t="s">
        <v>18516</v>
      </c>
      <c r="G12095" t="s">
        <v>18516</v>
      </c>
      <c r="H12095" t="s">
        <v>18516</v>
      </c>
      <c r="I12095" t="s">
        <v>18516</v>
      </c>
      <c r="J12095" t="s">
        <v>18516</v>
      </c>
      <c r="K12095" t="s">
        <v>29707</v>
      </c>
      <c r="L12095" t="s">
        <v>18516</v>
      </c>
      <c r="M12095" t="s">
        <v>18516</v>
      </c>
    </row>
    <row r="12096" spans="1:13" ht="13.5">
      <c r="A12096" t="s">
        <v>47189</v>
      </c>
      <c r="B12096" t="s">
        <v>47190</v>
      </c>
      <c r="C12096" t="s">
        <v>29424</v>
      </c>
      <c r="D12096" t="s">
        <v>29425</v>
      </c>
      <c r="E12096" t="s">
        <v>18516</v>
      </c>
      <c r="F12096" t="s">
        <v>18516</v>
      </c>
      <c r="G12096" t="s">
        <v>18516</v>
      </c>
      <c r="H12096" t="s">
        <v>18516</v>
      </c>
      <c r="I12096" t="s">
        <v>18516</v>
      </c>
      <c r="J12096" t="s">
        <v>18516</v>
      </c>
      <c r="K12096" t="s">
        <v>29707</v>
      </c>
      <c r="L12096" t="s">
        <v>18516</v>
      </c>
      <c r="M12096" t="s">
        <v>18516</v>
      </c>
    </row>
    <row r="12097" spans="1:13" ht="13.5">
      <c r="A12097" t="s">
        <v>7412</v>
      </c>
      <c r="B12097" t="s">
        <v>47191</v>
      </c>
      <c r="C12097" t="s">
        <v>29424</v>
      </c>
      <c r="D12097" t="s">
        <v>29425</v>
      </c>
      <c r="E12097" t="s">
        <v>18516</v>
      </c>
      <c r="F12097" t="s">
        <v>18516</v>
      </c>
      <c r="G12097" t="s">
        <v>18516</v>
      </c>
      <c r="H12097" t="s">
        <v>18516</v>
      </c>
      <c r="I12097" t="s">
        <v>18516</v>
      </c>
      <c r="J12097" t="s">
        <v>18516</v>
      </c>
      <c r="K12097" t="s">
        <v>29707</v>
      </c>
      <c r="L12097" t="s">
        <v>18516</v>
      </c>
      <c r="M12097" t="s">
        <v>18516</v>
      </c>
    </row>
    <row r="12098" spans="1:13" ht="13.5">
      <c r="A12098" t="s">
        <v>6721</v>
      </c>
      <c r="B12098" t="s">
        <v>47192</v>
      </c>
      <c r="C12098" t="s">
        <v>29424</v>
      </c>
      <c r="D12098" t="s">
        <v>29425</v>
      </c>
      <c r="E12098" t="s">
        <v>18516</v>
      </c>
      <c r="F12098" t="s">
        <v>18516</v>
      </c>
      <c r="G12098" t="s">
        <v>18516</v>
      </c>
      <c r="H12098" t="s">
        <v>18516</v>
      </c>
      <c r="I12098" t="s">
        <v>18516</v>
      </c>
      <c r="J12098" t="s">
        <v>18516</v>
      </c>
      <c r="K12098" t="s">
        <v>29707</v>
      </c>
      <c r="L12098" t="s">
        <v>18516</v>
      </c>
      <c r="M12098" t="s">
        <v>18516</v>
      </c>
    </row>
    <row r="12099" spans="1:13" ht="13.5">
      <c r="A12099" t="s">
        <v>6200</v>
      </c>
      <c r="B12099" t="s">
        <v>47193</v>
      </c>
      <c r="C12099" t="s">
        <v>29424</v>
      </c>
      <c r="D12099" t="s">
        <v>29425</v>
      </c>
      <c r="E12099" t="s">
        <v>18516</v>
      </c>
      <c r="F12099" t="s">
        <v>18516</v>
      </c>
      <c r="G12099" t="s">
        <v>18516</v>
      </c>
      <c r="H12099" t="s">
        <v>18516</v>
      </c>
      <c r="I12099" t="s">
        <v>18516</v>
      </c>
      <c r="J12099" t="s">
        <v>18516</v>
      </c>
      <c r="K12099" t="s">
        <v>29707</v>
      </c>
      <c r="L12099" t="s">
        <v>18516</v>
      </c>
      <c r="M12099" t="s">
        <v>18516</v>
      </c>
    </row>
    <row r="12100" spans="1:13" ht="13.5">
      <c r="A12100" t="s">
        <v>47194</v>
      </c>
      <c r="B12100" t="s">
        <v>47195</v>
      </c>
      <c r="C12100" t="s">
        <v>29424</v>
      </c>
      <c r="D12100" t="s">
        <v>29425</v>
      </c>
      <c r="E12100" t="s">
        <v>18516</v>
      </c>
      <c r="F12100" t="s">
        <v>18516</v>
      </c>
      <c r="G12100" t="s">
        <v>18516</v>
      </c>
      <c r="H12100" t="s">
        <v>18516</v>
      </c>
      <c r="I12100" t="s">
        <v>18516</v>
      </c>
      <c r="J12100" t="s">
        <v>18516</v>
      </c>
      <c r="K12100" t="s">
        <v>29707</v>
      </c>
      <c r="L12100" t="s">
        <v>18516</v>
      </c>
      <c r="M12100" t="s">
        <v>18516</v>
      </c>
    </row>
    <row r="12101" spans="1:13" ht="13.5">
      <c r="A12101" t="s">
        <v>6559</v>
      </c>
      <c r="B12101" t="s">
        <v>47196</v>
      </c>
      <c r="C12101" t="s">
        <v>29424</v>
      </c>
      <c r="D12101" t="s">
        <v>29425</v>
      </c>
      <c r="E12101" t="s">
        <v>18516</v>
      </c>
      <c r="F12101" t="s">
        <v>18516</v>
      </c>
      <c r="G12101" t="s">
        <v>18516</v>
      </c>
      <c r="H12101" t="s">
        <v>18516</v>
      </c>
      <c r="I12101" t="s">
        <v>18516</v>
      </c>
      <c r="J12101" t="s">
        <v>18516</v>
      </c>
      <c r="K12101" t="s">
        <v>29707</v>
      </c>
      <c r="L12101" t="s">
        <v>18516</v>
      </c>
      <c r="M12101" t="s">
        <v>18516</v>
      </c>
    </row>
    <row r="12102" spans="1:13" ht="13.5">
      <c r="A12102" t="s">
        <v>6565</v>
      </c>
      <c r="B12102" t="s">
        <v>47197</v>
      </c>
      <c r="C12102" t="s">
        <v>29424</v>
      </c>
      <c r="D12102" t="s">
        <v>29425</v>
      </c>
      <c r="E12102" t="s">
        <v>18516</v>
      </c>
      <c r="F12102" t="s">
        <v>18516</v>
      </c>
      <c r="G12102" t="s">
        <v>18516</v>
      </c>
      <c r="H12102" t="s">
        <v>18516</v>
      </c>
      <c r="I12102" t="s">
        <v>18516</v>
      </c>
      <c r="J12102" t="s">
        <v>18516</v>
      </c>
      <c r="K12102" t="s">
        <v>29707</v>
      </c>
      <c r="L12102" t="s">
        <v>18516</v>
      </c>
      <c r="M12102" t="s">
        <v>18516</v>
      </c>
    </row>
    <row r="12103" spans="1:13" ht="13.5">
      <c r="A12103" t="s">
        <v>47198</v>
      </c>
      <c r="B12103" t="s">
        <v>47199</v>
      </c>
      <c r="C12103" t="s">
        <v>29424</v>
      </c>
      <c r="D12103" t="s">
        <v>29425</v>
      </c>
      <c r="E12103" t="s">
        <v>18516</v>
      </c>
      <c r="F12103" t="s">
        <v>18516</v>
      </c>
      <c r="G12103" t="s">
        <v>18516</v>
      </c>
      <c r="H12103" t="s">
        <v>18516</v>
      </c>
      <c r="I12103" t="s">
        <v>18516</v>
      </c>
      <c r="J12103" t="s">
        <v>18516</v>
      </c>
      <c r="K12103" t="s">
        <v>29707</v>
      </c>
      <c r="L12103" t="s">
        <v>18516</v>
      </c>
      <c r="M12103" t="s">
        <v>18516</v>
      </c>
    </row>
    <row r="12104" spans="1:13" ht="13.5">
      <c r="A12104" t="s">
        <v>1777</v>
      </c>
      <c r="B12104" t="s">
        <v>47200</v>
      </c>
      <c r="C12104" t="s">
        <v>29424</v>
      </c>
      <c r="D12104" t="s">
        <v>29425</v>
      </c>
      <c r="E12104" t="s">
        <v>18516</v>
      </c>
      <c r="F12104" t="s">
        <v>18516</v>
      </c>
      <c r="G12104" t="s">
        <v>18516</v>
      </c>
      <c r="H12104" t="s">
        <v>18516</v>
      </c>
      <c r="I12104" t="s">
        <v>18516</v>
      </c>
      <c r="J12104" t="s">
        <v>18516</v>
      </c>
      <c r="K12104" t="s">
        <v>29707</v>
      </c>
      <c r="L12104" t="s">
        <v>18516</v>
      </c>
      <c r="M12104" t="s">
        <v>18516</v>
      </c>
    </row>
    <row r="12105" spans="1:13" ht="13.5">
      <c r="A12105" t="s">
        <v>1771</v>
      </c>
      <c r="B12105" t="s">
        <v>47201</v>
      </c>
      <c r="C12105" t="s">
        <v>29424</v>
      </c>
      <c r="D12105" t="s">
        <v>29425</v>
      </c>
      <c r="E12105" t="s">
        <v>18516</v>
      </c>
      <c r="F12105" t="s">
        <v>18516</v>
      </c>
      <c r="G12105" t="s">
        <v>18516</v>
      </c>
      <c r="H12105" t="s">
        <v>18516</v>
      </c>
      <c r="I12105" t="s">
        <v>18516</v>
      </c>
      <c r="J12105" t="s">
        <v>18516</v>
      </c>
      <c r="K12105" t="s">
        <v>29707</v>
      </c>
      <c r="L12105" t="s">
        <v>18516</v>
      </c>
      <c r="M12105" t="s">
        <v>18516</v>
      </c>
    </row>
    <row r="12106" spans="1:13" ht="13.5">
      <c r="A12106" t="s">
        <v>14900</v>
      </c>
      <c r="B12106" t="s">
        <v>47202</v>
      </c>
      <c r="C12106" t="s">
        <v>29424</v>
      </c>
      <c r="D12106" t="s">
        <v>29425</v>
      </c>
      <c r="E12106" t="s">
        <v>18516</v>
      </c>
      <c r="F12106" t="s">
        <v>18516</v>
      </c>
      <c r="G12106" t="s">
        <v>18516</v>
      </c>
      <c r="H12106" t="s">
        <v>18516</v>
      </c>
      <c r="I12106" t="s">
        <v>18516</v>
      </c>
      <c r="J12106" t="s">
        <v>18516</v>
      </c>
      <c r="K12106" t="s">
        <v>29707</v>
      </c>
      <c r="L12106" t="s">
        <v>18516</v>
      </c>
      <c r="M12106" t="s">
        <v>18516</v>
      </c>
    </row>
    <row r="12107" spans="1:13" ht="13.5">
      <c r="A12107" t="s">
        <v>1381</v>
      </c>
      <c r="B12107" t="s">
        <v>47203</v>
      </c>
      <c r="C12107" t="s">
        <v>29424</v>
      </c>
      <c r="D12107" t="s">
        <v>29425</v>
      </c>
      <c r="E12107" t="s">
        <v>18516</v>
      </c>
      <c r="F12107" t="s">
        <v>18516</v>
      </c>
      <c r="G12107" t="s">
        <v>18516</v>
      </c>
      <c r="H12107" t="s">
        <v>18516</v>
      </c>
      <c r="I12107" t="s">
        <v>18516</v>
      </c>
      <c r="J12107" t="s">
        <v>18516</v>
      </c>
      <c r="K12107" t="s">
        <v>29707</v>
      </c>
      <c r="L12107" t="s">
        <v>18516</v>
      </c>
      <c r="M12107" t="s">
        <v>18516</v>
      </c>
    </row>
    <row r="12108" spans="1:13" ht="13.5">
      <c r="A12108" t="s">
        <v>2887</v>
      </c>
      <c r="B12108" t="s">
        <v>47204</v>
      </c>
      <c r="C12108" t="s">
        <v>29424</v>
      </c>
      <c r="D12108" t="s">
        <v>29425</v>
      </c>
      <c r="E12108" s="164">
        <v>215</v>
      </c>
      <c r="F12108" s="164">
        <v>215</v>
      </c>
      <c r="G12108" t="s">
        <v>18516</v>
      </c>
      <c r="H12108" t="s">
        <v>18516</v>
      </c>
      <c r="I12108" s="164">
        <v>98.23</v>
      </c>
      <c r="J12108" s="164">
        <v>313.23</v>
      </c>
      <c r="K12108">
        <v>0</v>
      </c>
      <c r="L12108" t="s">
        <v>18516</v>
      </c>
      <c r="M12108" t="s">
        <v>18516</v>
      </c>
    </row>
    <row r="12109" spans="1:13" ht="13.5">
      <c r="A12109" t="s">
        <v>47205</v>
      </c>
      <c r="B12109" t="s">
        <v>47206</v>
      </c>
      <c r="C12109" t="s">
        <v>29424</v>
      </c>
      <c r="D12109" t="s">
        <v>29425</v>
      </c>
      <c r="E12109" t="s">
        <v>18516</v>
      </c>
      <c r="F12109" t="s">
        <v>18516</v>
      </c>
      <c r="G12109" t="s">
        <v>18516</v>
      </c>
      <c r="H12109" t="s">
        <v>18516</v>
      </c>
      <c r="I12109" t="s">
        <v>18516</v>
      </c>
      <c r="J12109" t="s">
        <v>18516</v>
      </c>
      <c r="K12109" t="s">
        <v>29707</v>
      </c>
      <c r="L12109" t="s">
        <v>18516</v>
      </c>
      <c r="M12109" t="s">
        <v>18516</v>
      </c>
    </row>
    <row r="12110" spans="1:13" ht="13.5">
      <c r="A12110" t="s">
        <v>47207</v>
      </c>
      <c r="B12110" t="s">
        <v>47208</v>
      </c>
      <c r="C12110" t="s">
        <v>29424</v>
      </c>
      <c r="D12110" t="s">
        <v>29425</v>
      </c>
      <c r="E12110" t="s">
        <v>18516</v>
      </c>
      <c r="F12110" t="s">
        <v>18516</v>
      </c>
      <c r="G12110" t="s">
        <v>18516</v>
      </c>
      <c r="H12110" t="s">
        <v>18516</v>
      </c>
      <c r="I12110" t="s">
        <v>18516</v>
      </c>
      <c r="J12110" t="s">
        <v>18516</v>
      </c>
      <c r="K12110" t="s">
        <v>29707</v>
      </c>
      <c r="L12110" t="s">
        <v>18516</v>
      </c>
      <c r="M12110" t="s">
        <v>18516</v>
      </c>
    </row>
    <row r="12111" spans="1:13" ht="13.5">
      <c r="A12111" t="s">
        <v>47209</v>
      </c>
      <c r="B12111" t="s">
        <v>47210</v>
      </c>
      <c r="C12111" t="s">
        <v>29424</v>
      </c>
      <c r="D12111" t="s">
        <v>29425</v>
      </c>
      <c r="E12111" t="s">
        <v>18516</v>
      </c>
      <c r="F12111" t="s">
        <v>18516</v>
      </c>
      <c r="G12111" t="s">
        <v>18516</v>
      </c>
      <c r="H12111" t="s">
        <v>18516</v>
      </c>
      <c r="I12111" t="s">
        <v>18516</v>
      </c>
      <c r="J12111" t="s">
        <v>18516</v>
      </c>
      <c r="K12111" t="s">
        <v>29707</v>
      </c>
      <c r="L12111" t="s">
        <v>18516</v>
      </c>
      <c r="M12111" t="s">
        <v>18516</v>
      </c>
    </row>
    <row r="12112" spans="1:13" ht="13.5">
      <c r="A12112" t="s">
        <v>47211</v>
      </c>
      <c r="B12112" t="s">
        <v>47212</v>
      </c>
      <c r="C12112" t="s">
        <v>29424</v>
      </c>
      <c r="D12112" t="s">
        <v>29425</v>
      </c>
      <c r="E12112" t="s">
        <v>18516</v>
      </c>
      <c r="F12112" t="s">
        <v>18516</v>
      </c>
      <c r="G12112" t="s">
        <v>18516</v>
      </c>
      <c r="H12112" t="s">
        <v>18516</v>
      </c>
      <c r="I12112" t="s">
        <v>18516</v>
      </c>
      <c r="J12112" t="s">
        <v>18516</v>
      </c>
      <c r="K12112" t="s">
        <v>29707</v>
      </c>
      <c r="L12112" t="s">
        <v>18516</v>
      </c>
      <c r="M12112" t="s">
        <v>18516</v>
      </c>
    </row>
    <row r="12113" spans="1:13" ht="13.5">
      <c r="A12113" t="s">
        <v>7085</v>
      </c>
      <c r="B12113" t="s">
        <v>47213</v>
      </c>
      <c r="C12113" t="s">
        <v>29424</v>
      </c>
      <c r="D12113" t="s">
        <v>29425</v>
      </c>
      <c r="E12113" t="s">
        <v>18516</v>
      </c>
      <c r="F12113" t="s">
        <v>18516</v>
      </c>
      <c r="G12113" t="s">
        <v>18516</v>
      </c>
      <c r="H12113" t="s">
        <v>18516</v>
      </c>
      <c r="I12113" t="s">
        <v>18516</v>
      </c>
      <c r="J12113" t="s">
        <v>18516</v>
      </c>
      <c r="K12113" t="s">
        <v>29707</v>
      </c>
      <c r="L12113" t="s">
        <v>18516</v>
      </c>
      <c r="M12113" t="s">
        <v>18516</v>
      </c>
    </row>
    <row r="12114" spans="1:13" ht="13.5">
      <c r="A12114" t="s">
        <v>6693</v>
      </c>
      <c r="B12114" t="s">
        <v>47214</v>
      </c>
      <c r="C12114" t="s">
        <v>29424</v>
      </c>
      <c r="D12114" t="s">
        <v>29425</v>
      </c>
      <c r="E12114" t="s">
        <v>18516</v>
      </c>
      <c r="F12114" t="s">
        <v>18516</v>
      </c>
      <c r="G12114" t="s">
        <v>18516</v>
      </c>
      <c r="H12114" t="s">
        <v>18516</v>
      </c>
      <c r="I12114" t="s">
        <v>18516</v>
      </c>
      <c r="J12114" t="s">
        <v>18516</v>
      </c>
      <c r="K12114" t="s">
        <v>29707</v>
      </c>
      <c r="L12114" t="s">
        <v>18516</v>
      </c>
      <c r="M12114" t="s">
        <v>18516</v>
      </c>
    </row>
    <row r="12115" spans="1:13" ht="13.5">
      <c r="A12115" t="s">
        <v>5998</v>
      </c>
      <c r="B12115" t="s">
        <v>47215</v>
      </c>
      <c r="C12115" t="s">
        <v>29424</v>
      </c>
      <c r="D12115" t="s">
        <v>29425</v>
      </c>
      <c r="E12115" s="164">
        <v>160</v>
      </c>
      <c r="F12115" s="164">
        <v>160</v>
      </c>
      <c r="G12115" t="s">
        <v>18516</v>
      </c>
      <c r="H12115" t="s">
        <v>18516</v>
      </c>
      <c r="I12115" s="164">
        <v>82.37</v>
      </c>
      <c r="J12115" s="164">
        <v>242.37</v>
      </c>
      <c r="K12115">
        <v>0</v>
      </c>
      <c r="L12115" t="s">
        <v>18516</v>
      </c>
      <c r="M12115" t="s">
        <v>18516</v>
      </c>
    </row>
    <row r="12116" spans="1:13" ht="13.5">
      <c r="A12116" t="s">
        <v>47216</v>
      </c>
      <c r="B12116" t="s">
        <v>32687</v>
      </c>
      <c r="C12116" t="s">
        <v>29424</v>
      </c>
      <c r="D12116" t="s">
        <v>29425</v>
      </c>
      <c r="E12116" t="s">
        <v>18516</v>
      </c>
      <c r="F12116" t="s">
        <v>18516</v>
      </c>
      <c r="G12116" t="s">
        <v>18516</v>
      </c>
      <c r="H12116" t="s">
        <v>18516</v>
      </c>
      <c r="I12116" t="s">
        <v>18516</v>
      </c>
      <c r="J12116" t="s">
        <v>18516</v>
      </c>
      <c r="K12116" t="s">
        <v>29707</v>
      </c>
      <c r="L12116" t="s">
        <v>18516</v>
      </c>
      <c r="M12116" t="s">
        <v>18516</v>
      </c>
    </row>
    <row r="12117" spans="1:13" ht="13.5">
      <c r="A12117" t="s">
        <v>47217</v>
      </c>
      <c r="B12117" t="s">
        <v>32689</v>
      </c>
      <c r="C12117" t="s">
        <v>29424</v>
      </c>
      <c r="D12117" t="s">
        <v>29425</v>
      </c>
      <c r="E12117" t="s">
        <v>18516</v>
      </c>
      <c r="F12117" t="s">
        <v>18516</v>
      </c>
      <c r="G12117" t="s">
        <v>18516</v>
      </c>
      <c r="H12117" t="s">
        <v>18516</v>
      </c>
      <c r="I12117" t="s">
        <v>18516</v>
      </c>
      <c r="J12117" t="s">
        <v>18516</v>
      </c>
      <c r="K12117" t="s">
        <v>29707</v>
      </c>
      <c r="L12117" t="s">
        <v>18516</v>
      </c>
      <c r="M12117" t="s">
        <v>18516</v>
      </c>
    </row>
    <row r="12118" spans="1:13" ht="13.5">
      <c r="A12118" t="s">
        <v>47218</v>
      </c>
      <c r="B12118" t="s">
        <v>47219</v>
      </c>
      <c r="C12118" t="s">
        <v>29424</v>
      </c>
      <c r="D12118" t="s">
        <v>29425</v>
      </c>
      <c r="E12118" t="s">
        <v>18516</v>
      </c>
      <c r="F12118" t="s">
        <v>18516</v>
      </c>
      <c r="G12118" t="s">
        <v>18516</v>
      </c>
      <c r="H12118" t="s">
        <v>18516</v>
      </c>
      <c r="I12118" t="s">
        <v>18516</v>
      </c>
      <c r="J12118" t="s">
        <v>18516</v>
      </c>
      <c r="K12118" t="s">
        <v>29707</v>
      </c>
      <c r="L12118" t="s">
        <v>18516</v>
      </c>
      <c r="M12118" t="s">
        <v>18516</v>
      </c>
    </row>
    <row r="12119" spans="1:13" ht="13.5">
      <c r="A12119" t="s">
        <v>47220</v>
      </c>
      <c r="B12119" t="s">
        <v>47221</v>
      </c>
      <c r="C12119" t="s">
        <v>29424</v>
      </c>
      <c r="D12119" t="s">
        <v>29425</v>
      </c>
      <c r="E12119" t="s">
        <v>18516</v>
      </c>
      <c r="F12119" t="s">
        <v>18516</v>
      </c>
      <c r="G12119" t="s">
        <v>18516</v>
      </c>
      <c r="H12119" t="s">
        <v>18516</v>
      </c>
      <c r="I12119" t="s">
        <v>18516</v>
      </c>
      <c r="J12119" t="s">
        <v>18516</v>
      </c>
      <c r="K12119" t="s">
        <v>29707</v>
      </c>
      <c r="L12119" t="s">
        <v>18516</v>
      </c>
      <c r="M12119" t="s">
        <v>18516</v>
      </c>
    </row>
    <row r="12120" spans="1:13" ht="13.5">
      <c r="A12120" t="s">
        <v>47222</v>
      </c>
      <c r="B12120" t="s">
        <v>47223</v>
      </c>
      <c r="C12120" t="s">
        <v>29424</v>
      </c>
      <c r="D12120" t="s">
        <v>29425</v>
      </c>
      <c r="E12120" t="s">
        <v>18516</v>
      </c>
      <c r="F12120" t="s">
        <v>18516</v>
      </c>
      <c r="G12120" t="s">
        <v>18516</v>
      </c>
      <c r="H12120" t="s">
        <v>18516</v>
      </c>
      <c r="I12120" t="s">
        <v>18516</v>
      </c>
      <c r="J12120" t="s">
        <v>18516</v>
      </c>
      <c r="K12120" t="s">
        <v>29707</v>
      </c>
      <c r="L12120" t="s">
        <v>18516</v>
      </c>
      <c r="M12120" t="s">
        <v>18516</v>
      </c>
    </row>
    <row r="12121" spans="1:13" ht="13.5">
      <c r="A12121" t="s">
        <v>4299</v>
      </c>
      <c r="B12121" t="s">
        <v>47224</v>
      </c>
      <c r="C12121" t="s">
        <v>29424</v>
      </c>
      <c r="D12121" t="s">
        <v>29425</v>
      </c>
      <c r="E12121" s="164">
        <v>305</v>
      </c>
      <c r="F12121" s="164">
        <v>305</v>
      </c>
      <c r="G12121" t="s">
        <v>18516</v>
      </c>
      <c r="H12121" t="s">
        <v>18516</v>
      </c>
      <c r="I12121" s="164">
        <v>300.08</v>
      </c>
      <c r="J12121" s="164">
        <v>605.08</v>
      </c>
      <c r="K12121">
        <v>0</v>
      </c>
      <c r="L12121" t="s">
        <v>18516</v>
      </c>
      <c r="M12121" t="s">
        <v>18516</v>
      </c>
    </row>
    <row r="12122" spans="1:13" ht="13.5">
      <c r="A12122" t="s">
        <v>241</v>
      </c>
      <c r="B12122" t="s">
        <v>47225</v>
      </c>
      <c r="C12122" t="s">
        <v>29424</v>
      </c>
      <c r="D12122" t="s">
        <v>29425</v>
      </c>
      <c r="E12122" t="s">
        <v>18516</v>
      </c>
      <c r="F12122" t="s">
        <v>18516</v>
      </c>
      <c r="G12122" t="s">
        <v>18516</v>
      </c>
      <c r="H12122" t="s">
        <v>18516</v>
      </c>
      <c r="I12122" t="s">
        <v>18516</v>
      </c>
      <c r="J12122" t="s">
        <v>18516</v>
      </c>
      <c r="K12122" t="s">
        <v>29707</v>
      </c>
      <c r="L12122" t="s">
        <v>18516</v>
      </c>
      <c r="M12122" t="s">
        <v>18516</v>
      </c>
    </row>
    <row r="12123" spans="1:13" ht="13.5">
      <c r="A12123" t="s">
        <v>47226</v>
      </c>
      <c r="B12123" t="s">
        <v>47227</v>
      </c>
      <c r="C12123" t="s">
        <v>29424</v>
      </c>
      <c r="D12123" t="s">
        <v>29425</v>
      </c>
      <c r="E12123" t="s">
        <v>18516</v>
      </c>
      <c r="F12123" t="s">
        <v>18516</v>
      </c>
      <c r="G12123" t="s">
        <v>18516</v>
      </c>
      <c r="H12123" t="s">
        <v>18516</v>
      </c>
      <c r="I12123" t="s">
        <v>18516</v>
      </c>
      <c r="J12123" t="s">
        <v>18516</v>
      </c>
      <c r="K12123" t="s">
        <v>29707</v>
      </c>
      <c r="L12123" t="s">
        <v>18516</v>
      </c>
      <c r="M12123" t="s">
        <v>18516</v>
      </c>
    </row>
    <row r="12124" spans="1:13" ht="13.5">
      <c r="A12124" t="s">
        <v>1061</v>
      </c>
      <c r="B12124" t="s">
        <v>47228</v>
      </c>
      <c r="C12124" t="s">
        <v>29424</v>
      </c>
      <c r="D12124" t="s">
        <v>29425</v>
      </c>
      <c r="E12124" s="164">
        <v>230</v>
      </c>
      <c r="F12124" s="164">
        <v>230</v>
      </c>
      <c r="G12124" t="s">
        <v>18516</v>
      </c>
      <c r="H12124" t="s">
        <v>18516</v>
      </c>
      <c r="I12124" s="164">
        <v>90.7</v>
      </c>
      <c r="J12124" s="164">
        <v>320.7</v>
      </c>
      <c r="K12124">
        <v>25</v>
      </c>
      <c r="L12124" t="s">
        <v>18516</v>
      </c>
      <c r="M12124" t="s">
        <v>18516</v>
      </c>
    </row>
    <row r="12125" spans="1:13" ht="13.5">
      <c r="A12125" t="s">
        <v>47229</v>
      </c>
      <c r="B12125" t="s">
        <v>47230</v>
      </c>
      <c r="C12125" t="s">
        <v>29424</v>
      </c>
      <c r="D12125" t="s">
        <v>29425</v>
      </c>
      <c r="E12125" t="s">
        <v>18516</v>
      </c>
      <c r="F12125" t="s">
        <v>18516</v>
      </c>
      <c r="G12125" t="s">
        <v>18516</v>
      </c>
      <c r="H12125" t="s">
        <v>18516</v>
      </c>
      <c r="I12125" t="s">
        <v>18516</v>
      </c>
      <c r="J12125" t="s">
        <v>18516</v>
      </c>
      <c r="K12125" t="s">
        <v>29707</v>
      </c>
      <c r="L12125" t="s">
        <v>18516</v>
      </c>
      <c r="M12125" t="s">
        <v>18516</v>
      </c>
    </row>
    <row r="12126" spans="1:13" ht="13.5">
      <c r="A12126" t="s">
        <v>47231</v>
      </c>
      <c r="B12126" t="s">
        <v>47232</v>
      </c>
      <c r="C12126" t="s">
        <v>29424</v>
      </c>
      <c r="D12126" t="s">
        <v>29425</v>
      </c>
      <c r="E12126" t="s">
        <v>18516</v>
      </c>
      <c r="F12126" t="s">
        <v>18516</v>
      </c>
      <c r="G12126" t="s">
        <v>18516</v>
      </c>
      <c r="H12126" t="s">
        <v>18516</v>
      </c>
      <c r="I12126" t="s">
        <v>18516</v>
      </c>
      <c r="J12126" t="s">
        <v>18516</v>
      </c>
      <c r="K12126" t="s">
        <v>29707</v>
      </c>
      <c r="L12126" t="s">
        <v>18516</v>
      </c>
      <c r="M12126" t="s">
        <v>18516</v>
      </c>
    </row>
    <row r="12127" spans="1:13" ht="13.5">
      <c r="A12127" t="s">
        <v>1792</v>
      </c>
      <c r="B12127" t="s">
        <v>47233</v>
      </c>
      <c r="C12127" t="s">
        <v>29424</v>
      </c>
      <c r="D12127" t="s">
        <v>29425</v>
      </c>
      <c r="E12127" t="s">
        <v>18516</v>
      </c>
      <c r="F12127" t="s">
        <v>18516</v>
      </c>
      <c r="G12127" t="s">
        <v>18516</v>
      </c>
      <c r="H12127" t="s">
        <v>18516</v>
      </c>
      <c r="I12127" t="s">
        <v>18516</v>
      </c>
      <c r="J12127" t="s">
        <v>18516</v>
      </c>
      <c r="K12127" t="s">
        <v>29707</v>
      </c>
      <c r="L12127" t="s">
        <v>18516</v>
      </c>
      <c r="M12127" t="s">
        <v>18516</v>
      </c>
    </row>
    <row r="12128" spans="1:13" ht="13.5">
      <c r="A12128" t="s">
        <v>1789</v>
      </c>
      <c r="B12128" t="s">
        <v>47234</v>
      </c>
      <c r="C12128" t="s">
        <v>29424</v>
      </c>
      <c r="D12128" t="s">
        <v>29425</v>
      </c>
      <c r="E12128" t="s">
        <v>18516</v>
      </c>
      <c r="F12128" t="s">
        <v>18516</v>
      </c>
      <c r="G12128" t="s">
        <v>18516</v>
      </c>
      <c r="H12128" t="s">
        <v>18516</v>
      </c>
      <c r="I12128" t="s">
        <v>18516</v>
      </c>
      <c r="J12128" t="s">
        <v>18516</v>
      </c>
      <c r="K12128" t="s">
        <v>29707</v>
      </c>
      <c r="L12128" t="s">
        <v>18516</v>
      </c>
      <c r="M12128" t="s">
        <v>18516</v>
      </c>
    </row>
    <row r="12129" spans="1:13" ht="13.5">
      <c r="A12129" t="s">
        <v>1774</v>
      </c>
      <c r="B12129" t="s">
        <v>47235</v>
      </c>
      <c r="C12129" t="s">
        <v>29424</v>
      </c>
      <c r="D12129" t="s">
        <v>29425</v>
      </c>
      <c r="E12129" t="s">
        <v>18516</v>
      </c>
      <c r="F12129" t="s">
        <v>18516</v>
      </c>
      <c r="G12129" t="s">
        <v>18516</v>
      </c>
      <c r="H12129" t="s">
        <v>18516</v>
      </c>
      <c r="I12129" t="s">
        <v>18516</v>
      </c>
      <c r="J12129" t="s">
        <v>18516</v>
      </c>
      <c r="K12129" t="s">
        <v>29707</v>
      </c>
      <c r="L12129" t="s">
        <v>18516</v>
      </c>
      <c r="M12129" t="s">
        <v>18516</v>
      </c>
    </row>
    <row r="12130" spans="1:13" ht="13.5">
      <c r="A12130" t="s">
        <v>47236</v>
      </c>
      <c r="B12130" t="s">
        <v>47237</v>
      </c>
      <c r="C12130" t="s">
        <v>29424</v>
      </c>
      <c r="D12130" t="s">
        <v>29425</v>
      </c>
      <c r="E12130" t="s">
        <v>18516</v>
      </c>
      <c r="F12130" t="s">
        <v>18516</v>
      </c>
      <c r="G12130" t="s">
        <v>18516</v>
      </c>
      <c r="H12130" t="s">
        <v>18516</v>
      </c>
      <c r="I12130" t="s">
        <v>18516</v>
      </c>
      <c r="J12130" t="s">
        <v>18516</v>
      </c>
      <c r="K12130" t="s">
        <v>29707</v>
      </c>
      <c r="L12130" t="s">
        <v>18516</v>
      </c>
      <c r="M12130" t="s">
        <v>18516</v>
      </c>
    </row>
    <row r="12131" spans="1:13" ht="13.5">
      <c r="A12131" t="s">
        <v>47238</v>
      </c>
      <c r="B12131" t="s">
        <v>47239</v>
      </c>
      <c r="C12131" t="s">
        <v>29424</v>
      </c>
      <c r="D12131" t="s">
        <v>29425</v>
      </c>
      <c r="E12131" t="s">
        <v>18516</v>
      </c>
      <c r="F12131" t="s">
        <v>18516</v>
      </c>
      <c r="G12131" t="s">
        <v>18516</v>
      </c>
      <c r="H12131" t="s">
        <v>18516</v>
      </c>
      <c r="I12131" t="s">
        <v>18516</v>
      </c>
      <c r="J12131" t="s">
        <v>18516</v>
      </c>
      <c r="K12131" t="s">
        <v>29707</v>
      </c>
      <c r="L12131" t="s">
        <v>18516</v>
      </c>
      <c r="M12131" t="s">
        <v>18516</v>
      </c>
    </row>
    <row r="12132" spans="1:13" ht="13.5">
      <c r="A12132" t="s">
        <v>47240</v>
      </c>
      <c r="B12132" t="s">
        <v>47241</v>
      </c>
      <c r="C12132" t="s">
        <v>29424</v>
      </c>
      <c r="D12132" t="s">
        <v>29425</v>
      </c>
      <c r="E12132" t="s">
        <v>18516</v>
      </c>
      <c r="F12132" t="s">
        <v>18516</v>
      </c>
      <c r="G12132" t="s">
        <v>18516</v>
      </c>
      <c r="H12132" t="s">
        <v>18516</v>
      </c>
      <c r="I12132" t="s">
        <v>18516</v>
      </c>
      <c r="J12132" t="s">
        <v>18516</v>
      </c>
      <c r="K12132" t="s">
        <v>29707</v>
      </c>
      <c r="L12132" t="s">
        <v>18516</v>
      </c>
      <c r="M12132" t="s">
        <v>18516</v>
      </c>
    </row>
    <row r="12133" spans="1:13" ht="13.5">
      <c r="A12133" t="s">
        <v>47242</v>
      </c>
      <c r="B12133" t="s">
        <v>47243</v>
      </c>
      <c r="C12133" t="s">
        <v>29424</v>
      </c>
      <c r="D12133" t="s">
        <v>29425</v>
      </c>
      <c r="E12133" t="s">
        <v>18516</v>
      </c>
      <c r="F12133" t="s">
        <v>18516</v>
      </c>
      <c r="G12133" t="s">
        <v>18516</v>
      </c>
      <c r="H12133" t="s">
        <v>18516</v>
      </c>
      <c r="I12133" t="s">
        <v>18516</v>
      </c>
      <c r="J12133" t="s">
        <v>18516</v>
      </c>
      <c r="K12133" t="s">
        <v>29707</v>
      </c>
      <c r="L12133" t="s">
        <v>18516</v>
      </c>
      <c r="M12133" t="s">
        <v>18516</v>
      </c>
    </row>
    <row r="12134" spans="1:13" ht="13.5">
      <c r="A12134" t="s">
        <v>47244</v>
      </c>
      <c r="B12134" t="s">
        <v>47245</v>
      </c>
      <c r="C12134" t="s">
        <v>29424</v>
      </c>
      <c r="D12134" t="s">
        <v>29425</v>
      </c>
      <c r="E12134" t="s">
        <v>18516</v>
      </c>
      <c r="F12134" t="s">
        <v>18516</v>
      </c>
      <c r="G12134" t="s">
        <v>18516</v>
      </c>
      <c r="H12134" t="s">
        <v>18516</v>
      </c>
      <c r="I12134" t="s">
        <v>18516</v>
      </c>
      <c r="J12134" t="s">
        <v>18516</v>
      </c>
      <c r="K12134" t="s">
        <v>29707</v>
      </c>
      <c r="L12134" t="s">
        <v>18516</v>
      </c>
      <c r="M12134" t="s">
        <v>18516</v>
      </c>
    </row>
    <row r="12135" spans="1:13" ht="13.5">
      <c r="A12135" t="s">
        <v>47246</v>
      </c>
      <c r="B12135" t="s">
        <v>47247</v>
      </c>
      <c r="C12135" t="s">
        <v>29424</v>
      </c>
      <c r="D12135" t="s">
        <v>29425</v>
      </c>
      <c r="E12135" s="164">
        <v>90</v>
      </c>
      <c r="F12135" s="164">
        <v>90</v>
      </c>
      <c r="G12135" t="s">
        <v>18516</v>
      </c>
      <c r="H12135" t="s">
        <v>18516</v>
      </c>
      <c r="I12135" s="164">
        <v>78.67</v>
      </c>
      <c r="J12135" s="164">
        <v>168.67</v>
      </c>
      <c r="K12135">
        <v>0</v>
      </c>
      <c r="L12135" t="s">
        <v>18516</v>
      </c>
      <c r="M12135" t="s">
        <v>18516</v>
      </c>
    </row>
    <row r="12136" spans="1:13" ht="13.5">
      <c r="A12136" t="s">
        <v>47248</v>
      </c>
      <c r="B12136" t="s">
        <v>47249</v>
      </c>
      <c r="C12136" t="s">
        <v>29424</v>
      </c>
      <c r="D12136" t="s">
        <v>29425</v>
      </c>
      <c r="E12136" t="s">
        <v>18516</v>
      </c>
      <c r="F12136" t="s">
        <v>18516</v>
      </c>
      <c r="G12136" t="s">
        <v>18516</v>
      </c>
      <c r="H12136" t="s">
        <v>18516</v>
      </c>
      <c r="I12136" t="s">
        <v>18516</v>
      </c>
      <c r="J12136" t="s">
        <v>18516</v>
      </c>
      <c r="K12136" t="s">
        <v>29707</v>
      </c>
      <c r="L12136" t="s">
        <v>18516</v>
      </c>
      <c r="M12136" t="s">
        <v>18516</v>
      </c>
    </row>
    <row r="12137" spans="1:13" ht="13.5">
      <c r="A12137" t="s">
        <v>3751</v>
      </c>
      <c r="B12137" t="s">
        <v>47250</v>
      </c>
      <c r="C12137" t="s">
        <v>29424</v>
      </c>
      <c r="D12137" t="s">
        <v>29425</v>
      </c>
      <c r="E12137" s="164">
        <v>228</v>
      </c>
      <c r="F12137" s="164">
        <v>214</v>
      </c>
      <c r="G12137" s="165">
        <v>0.93</v>
      </c>
      <c r="H12137" t="s">
        <v>18516</v>
      </c>
      <c r="I12137" s="164">
        <v>76.14</v>
      </c>
      <c r="J12137" s="164">
        <v>290.14</v>
      </c>
      <c r="K12137">
        <v>81</v>
      </c>
      <c r="L12137" t="s">
        <v>18516</v>
      </c>
      <c r="M12137" t="s">
        <v>18516</v>
      </c>
    </row>
    <row r="12138" spans="1:13" ht="13.5">
      <c r="A12138" t="s">
        <v>47251</v>
      </c>
      <c r="B12138" t="s">
        <v>47252</v>
      </c>
      <c r="C12138" t="s">
        <v>29424</v>
      </c>
      <c r="D12138" t="s">
        <v>29425</v>
      </c>
      <c r="E12138" t="s">
        <v>18516</v>
      </c>
      <c r="F12138" t="s">
        <v>18516</v>
      </c>
      <c r="G12138" t="s">
        <v>18516</v>
      </c>
      <c r="H12138" t="s">
        <v>18516</v>
      </c>
      <c r="I12138" t="s">
        <v>18516</v>
      </c>
      <c r="J12138" t="s">
        <v>18516</v>
      </c>
      <c r="K12138" t="s">
        <v>29707</v>
      </c>
      <c r="L12138" t="s">
        <v>18516</v>
      </c>
      <c r="M12138" t="s">
        <v>18516</v>
      </c>
    </row>
    <row r="12139" spans="1:13" ht="13.5">
      <c r="A12139" t="s">
        <v>47253</v>
      </c>
      <c r="B12139" t="s">
        <v>47254</v>
      </c>
      <c r="C12139" t="s">
        <v>29424</v>
      </c>
      <c r="D12139" t="s">
        <v>29425</v>
      </c>
      <c r="E12139" t="s">
        <v>18516</v>
      </c>
      <c r="F12139" t="s">
        <v>18516</v>
      </c>
      <c r="G12139" t="s">
        <v>18516</v>
      </c>
      <c r="H12139" t="s">
        <v>18516</v>
      </c>
      <c r="I12139" t="s">
        <v>18516</v>
      </c>
      <c r="J12139" t="s">
        <v>18516</v>
      </c>
      <c r="K12139" t="s">
        <v>29707</v>
      </c>
      <c r="L12139" t="s">
        <v>18516</v>
      </c>
      <c r="M12139" t="s">
        <v>18516</v>
      </c>
    </row>
    <row r="12140" spans="1:13" ht="13.5">
      <c r="A12140" t="s">
        <v>47255</v>
      </c>
      <c r="B12140" t="s">
        <v>47256</v>
      </c>
      <c r="C12140" t="s">
        <v>29424</v>
      </c>
      <c r="D12140" t="s">
        <v>29425</v>
      </c>
      <c r="E12140" t="s">
        <v>18516</v>
      </c>
      <c r="F12140" t="s">
        <v>18516</v>
      </c>
      <c r="G12140" t="s">
        <v>18516</v>
      </c>
      <c r="H12140" t="s">
        <v>18516</v>
      </c>
      <c r="I12140" t="s">
        <v>18516</v>
      </c>
      <c r="J12140" t="s">
        <v>18516</v>
      </c>
      <c r="K12140" t="s">
        <v>29707</v>
      </c>
      <c r="L12140" t="s">
        <v>18516</v>
      </c>
      <c r="M12140" t="s">
        <v>18516</v>
      </c>
    </row>
    <row r="12141" spans="1:13" ht="13.5">
      <c r="A12141" t="s">
        <v>47257</v>
      </c>
      <c r="B12141" t="s">
        <v>47258</v>
      </c>
      <c r="C12141" t="s">
        <v>29424</v>
      </c>
      <c r="D12141" t="s">
        <v>29425</v>
      </c>
      <c r="E12141" t="s">
        <v>18516</v>
      </c>
      <c r="F12141" t="s">
        <v>18516</v>
      </c>
      <c r="G12141" t="s">
        <v>18516</v>
      </c>
      <c r="H12141" t="s">
        <v>18516</v>
      </c>
      <c r="I12141" t="s">
        <v>18516</v>
      </c>
      <c r="J12141" t="s">
        <v>18516</v>
      </c>
      <c r="K12141" t="s">
        <v>29707</v>
      </c>
      <c r="L12141" t="s">
        <v>18516</v>
      </c>
      <c r="M12141" t="s">
        <v>18516</v>
      </c>
    </row>
    <row r="12142" spans="1:13" ht="13.5">
      <c r="A12142" t="s">
        <v>47259</v>
      </c>
      <c r="B12142" t="s">
        <v>47260</v>
      </c>
      <c r="C12142" t="s">
        <v>29424</v>
      </c>
      <c r="D12142" t="s">
        <v>29425</v>
      </c>
      <c r="E12142" t="s">
        <v>18516</v>
      </c>
      <c r="F12142" t="s">
        <v>18516</v>
      </c>
      <c r="G12142" t="s">
        <v>18516</v>
      </c>
      <c r="H12142" t="s">
        <v>18516</v>
      </c>
      <c r="I12142" t="s">
        <v>18516</v>
      </c>
      <c r="J12142" t="s">
        <v>18516</v>
      </c>
      <c r="K12142" t="s">
        <v>29707</v>
      </c>
      <c r="L12142" t="s">
        <v>18516</v>
      </c>
      <c r="M12142" t="s">
        <v>18516</v>
      </c>
    </row>
    <row r="12143" spans="1:13" ht="13.5">
      <c r="A12143" t="s">
        <v>47261</v>
      </c>
      <c r="B12143" t="s">
        <v>47262</v>
      </c>
      <c r="C12143" t="s">
        <v>29424</v>
      </c>
      <c r="D12143" t="s">
        <v>29425</v>
      </c>
      <c r="E12143" t="s">
        <v>18516</v>
      </c>
      <c r="F12143" t="s">
        <v>18516</v>
      </c>
      <c r="G12143" t="s">
        <v>18516</v>
      </c>
      <c r="H12143" t="s">
        <v>18516</v>
      </c>
      <c r="I12143" t="s">
        <v>18516</v>
      </c>
      <c r="J12143" t="s">
        <v>18516</v>
      </c>
      <c r="K12143" t="s">
        <v>29707</v>
      </c>
      <c r="L12143" t="s">
        <v>18516</v>
      </c>
      <c r="M12143" t="s">
        <v>18516</v>
      </c>
    </row>
    <row r="12144" spans="1:13" ht="13.5">
      <c r="A12144" t="s">
        <v>47263</v>
      </c>
      <c r="B12144" t="s">
        <v>47264</v>
      </c>
      <c r="C12144" t="s">
        <v>29424</v>
      </c>
      <c r="D12144" t="s">
        <v>29425</v>
      </c>
      <c r="E12144" t="s">
        <v>18516</v>
      </c>
      <c r="F12144" t="s">
        <v>18516</v>
      </c>
      <c r="G12144" t="s">
        <v>18516</v>
      </c>
      <c r="H12144" t="s">
        <v>18516</v>
      </c>
      <c r="I12144" t="s">
        <v>18516</v>
      </c>
      <c r="J12144" t="s">
        <v>18516</v>
      </c>
      <c r="K12144" t="s">
        <v>29707</v>
      </c>
      <c r="L12144" t="s">
        <v>18516</v>
      </c>
      <c r="M12144" t="s">
        <v>18516</v>
      </c>
    </row>
    <row r="12145" spans="1:13" ht="13.5">
      <c r="A12145" t="s">
        <v>47265</v>
      </c>
      <c r="B12145" t="s">
        <v>47266</v>
      </c>
      <c r="C12145" t="s">
        <v>29424</v>
      </c>
      <c r="D12145" t="s">
        <v>29425</v>
      </c>
      <c r="E12145" s="164">
        <v>193</v>
      </c>
      <c r="F12145" s="164">
        <v>193</v>
      </c>
      <c r="G12145" t="s">
        <v>18516</v>
      </c>
      <c r="H12145" t="s">
        <v>18516</v>
      </c>
      <c r="I12145" s="164">
        <v>52.31</v>
      </c>
      <c r="J12145" s="164">
        <v>245.31</v>
      </c>
      <c r="K12145">
        <v>16</v>
      </c>
      <c r="L12145" t="s">
        <v>18516</v>
      </c>
      <c r="M12145" t="s">
        <v>18516</v>
      </c>
    </row>
    <row r="12146" spans="1:13" ht="13.5">
      <c r="A12146" t="s">
        <v>47267</v>
      </c>
      <c r="B12146" t="s">
        <v>47268</v>
      </c>
      <c r="C12146" t="s">
        <v>29424</v>
      </c>
      <c r="D12146" t="s">
        <v>29425</v>
      </c>
      <c r="E12146" s="164">
        <v>143</v>
      </c>
      <c r="F12146" s="164">
        <v>143</v>
      </c>
      <c r="G12146" t="s">
        <v>18516</v>
      </c>
      <c r="H12146" t="s">
        <v>18516</v>
      </c>
      <c r="I12146" s="164">
        <v>70.39</v>
      </c>
      <c r="J12146" s="164">
        <v>213.39</v>
      </c>
      <c r="K12146">
        <v>0</v>
      </c>
      <c r="L12146" t="s">
        <v>18516</v>
      </c>
      <c r="M12146" t="s">
        <v>18516</v>
      </c>
    </row>
    <row r="12147" spans="1:13" ht="13.5">
      <c r="A12147" t="s">
        <v>47269</v>
      </c>
      <c r="B12147" t="s">
        <v>47270</v>
      </c>
      <c r="C12147" t="s">
        <v>29424</v>
      </c>
      <c r="D12147" t="s">
        <v>29425</v>
      </c>
      <c r="E12147" s="164">
        <v>128</v>
      </c>
      <c r="F12147" s="164">
        <v>128</v>
      </c>
      <c r="G12147" t="s">
        <v>18516</v>
      </c>
      <c r="H12147" t="s">
        <v>18516</v>
      </c>
      <c r="I12147" s="164">
        <v>70.39</v>
      </c>
      <c r="J12147" s="164">
        <v>198.39</v>
      </c>
      <c r="K12147">
        <v>0</v>
      </c>
      <c r="L12147" t="s">
        <v>18516</v>
      </c>
      <c r="M12147" t="s">
        <v>18516</v>
      </c>
    </row>
    <row r="12148" spans="1:13" ht="13.5">
      <c r="A12148" t="s">
        <v>47271</v>
      </c>
      <c r="B12148" t="s">
        <v>47272</v>
      </c>
      <c r="C12148" t="s">
        <v>29424</v>
      </c>
      <c r="D12148" t="s">
        <v>29425</v>
      </c>
      <c r="E12148" t="s">
        <v>18516</v>
      </c>
      <c r="F12148" t="s">
        <v>18516</v>
      </c>
      <c r="G12148" t="s">
        <v>18516</v>
      </c>
      <c r="H12148" t="s">
        <v>18516</v>
      </c>
      <c r="I12148" t="s">
        <v>18516</v>
      </c>
      <c r="J12148" t="s">
        <v>18516</v>
      </c>
      <c r="K12148" t="s">
        <v>29707</v>
      </c>
      <c r="L12148" t="s">
        <v>18516</v>
      </c>
      <c r="M12148" t="s">
        <v>18516</v>
      </c>
    </row>
    <row r="12149" spans="1:13" ht="13.5">
      <c r="A12149" t="s">
        <v>47273</v>
      </c>
      <c r="B12149" t="s">
        <v>47274</v>
      </c>
      <c r="C12149" t="s">
        <v>29424</v>
      </c>
      <c r="D12149" t="s">
        <v>29425</v>
      </c>
      <c r="E12149" t="s">
        <v>18516</v>
      </c>
      <c r="F12149" t="s">
        <v>18516</v>
      </c>
      <c r="G12149" t="s">
        <v>18516</v>
      </c>
      <c r="H12149" t="s">
        <v>18516</v>
      </c>
      <c r="I12149" t="s">
        <v>18516</v>
      </c>
      <c r="J12149" t="s">
        <v>18516</v>
      </c>
      <c r="K12149" t="s">
        <v>29707</v>
      </c>
      <c r="L12149" t="s">
        <v>18516</v>
      </c>
      <c r="M12149" t="s">
        <v>18516</v>
      </c>
    </row>
    <row r="12150" spans="1:13" ht="13.5">
      <c r="A12150" t="s">
        <v>47275</v>
      </c>
      <c r="B12150" t="s">
        <v>47276</v>
      </c>
      <c r="C12150" t="s">
        <v>29424</v>
      </c>
      <c r="D12150" t="s">
        <v>29425</v>
      </c>
      <c r="E12150" t="s">
        <v>18516</v>
      </c>
      <c r="F12150" t="s">
        <v>18516</v>
      </c>
      <c r="G12150" t="s">
        <v>18516</v>
      </c>
      <c r="H12150" t="s">
        <v>18516</v>
      </c>
      <c r="I12150" t="s">
        <v>18516</v>
      </c>
      <c r="J12150" t="s">
        <v>18516</v>
      </c>
      <c r="K12150" t="s">
        <v>29707</v>
      </c>
      <c r="L12150" t="s">
        <v>18516</v>
      </c>
      <c r="M12150" t="s">
        <v>18516</v>
      </c>
    </row>
    <row r="12151" spans="1:13" ht="13.5">
      <c r="A12151" t="s">
        <v>47277</v>
      </c>
      <c r="B12151" t="s">
        <v>47278</v>
      </c>
      <c r="C12151" t="s">
        <v>29424</v>
      </c>
      <c r="D12151" t="s">
        <v>29425</v>
      </c>
      <c r="E12151" t="s">
        <v>18516</v>
      </c>
      <c r="F12151" t="s">
        <v>18516</v>
      </c>
      <c r="G12151" t="s">
        <v>18516</v>
      </c>
      <c r="H12151" t="s">
        <v>18516</v>
      </c>
      <c r="I12151" t="s">
        <v>18516</v>
      </c>
      <c r="J12151" t="s">
        <v>18516</v>
      </c>
      <c r="K12151" t="s">
        <v>29707</v>
      </c>
      <c r="L12151" t="s">
        <v>18516</v>
      </c>
      <c r="M12151" t="s">
        <v>18516</v>
      </c>
    </row>
    <row r="12152" spans="1:13" ht="13.5">
      <c r="A12152" t="s">
        <v>47279</v>
      </c>
      <c r="B12152" t="s">
        <v>47280</v>
      </c>
      <c r="C12152" t="s">
        <v>29424</v>
      </c>
      <c r="D12152" t="s">
        <v>29425</v>
      </c>
      <c r="E12152" t="s">
        <v>18516</v>
      </c>
      <c r="F12152" t="s">
        <v>18516</v>
      </c>
      <c r="G12152" t="s">
        <v>18516</v>
      </c>
      <c r="H12152" t="s">
        <v>18516</v>
      </c>
      <c r="I12152" t="s">
        <v>18516</v>
      </c>
      <c r="J12152" t="s">
        <v>18516</v>
      </c>
      <c r="K12152" t="s">
        <v>29707</v>
      </c>
      <c r="L12152" t="s">
        <v>18516</v>
      </c>
      <c r="M12152" t="s">
        <v>18516</v>
      </c>
    </row>
    <row r="12153" spans="1:13" ht="13.5">
      <c r="A12153" t="s">
        <v>5995</v>
      </c>
      <c r="B12153" t="s">
        <v>47281</v>
      </c>
      <c r="C12153" t="s">
        <v>29424</v>
      </c>
      <c r="D12153" t="s">
        <v>29425</v>
      </c>
      <c r="E12153" s="164">
        <v>215</v>
      </c>
      <c r="F12153" s="164">
        <v>160</v>
      </c>
      <c r="G12153" s="165">
        <v>0.74</v>
      </c>
      <c r="H12153" t="s">
        <v>18516</v>
      </c>
      <c r="I12153" s="164">
        <v>82.37</v>
      </c>
      <c r="J12153" s="164">
        <v>242.37</v>
      </c>
      <c r="K12153">
        <v>145</v>
      </c>
      <c r="L12153" t="s">
        <v>18516</v>
      </c>
      <c r="M12153" t="s">
        <v>18516</v>
      </c>
    </row>
    <row r="12154" spans="1:13" ht="13.5">
      <c r="A12154" t="s">
        <v>5992</v>
      </c>
      <c r="B12154" t="s">
        <v>47282</v>
      </c>
      <c r="C12154" t="s">
        <v>29424</v>
      </c>
      <c r="D12154" t="s">
        <v>29425</v>
      </c>
      <c r="E12154" s="164">
        <v>215</v>
      </c>
      <c r="F12154" s="164">
        <v>165</v>
      </c>
      <c r="G12154" s="165">
        <v>0.76</v>
      </c>
      <c r="H12154" t="s">
        <v>18516</v>
      </c>
      <c r="I12154" s="164">
        <v>82.37</v>
      </c>
      <c r="J12154" s="164">
        <v>247.37</v>
      </c>
      <c r="K12154">
        <v>134</v>
      </c>
      <c r="L12154" t="s">
        <v>18516</v>
      </c>
      <c r="M12154" t="s">
        <v>18516</v>
      </c>
    </row>
    <row r="12155" spans="1:13" ht="13.5">
      <c r="A12155" t="s">
        <v>7034</v>
      </c>
      <c r="B12155" t="s">
        <v>47283</v>
      </c>
      <c r="C12155" t="s">
        <v>29424</v>
      </c>
      <c r="D12155" t="s">
        <v>29425</v>
      </c>
      <c r="E12155" s="164">
        <v>270</v>
      </c>
      <c r="F12155" s="164">
        <v>270</v>
      </c>
      <c r="G12155" t="s">
        <v>18516</v>
      </c>
      <c r="H12155" t="s">
        <v>18516</v>
      </c>
      <c r="I12155" s="164">
        <v>80.01</v>
      </c>
      <c r="J12155" s="164">
        <v>350.01</v>
      </c>
      <c r="K12155">
        <v>47</v>
      </c>
      <c r="L12155" t="s">
        <v>18516</v>
      </c>
      <c r="M12155" t="s">
        <v>18516</v>
      </c>
    </row>
    <row r="12156" spans="1:13" ht="13.5">
      <c r="A12156" t="s">
        <v>7028</v>
      </c>
      <c r="B12156" t="s">
        <v>47284</v>
      </c>
      <c r="C12156" t="s">
        <v>29424</v>
      </c>
      <c r="D12156" t="s">
        <v>29425</v>
      </c>
      <c r="E12156" s="164">
        <v>280</v>
      </c>
      <c r="F12156" s="164">
        <v>280</v>
      </c>
      <c r="G12156" t="s">
        <v>18516</v>
      </c>
      <c r="H12156" t="s">
        <v>18516</v>
      </c>
      <c r="I12156" s="164">
        <v>80.01</v>
      </c>
      <c r="J12156" s="164">
        <v>360.01</v>
      </c>
      <c r="K12156">
        <v>178</v>
      </c>
      <c r="L12156" t="s">
        <v>18516</v>
      </c>
      <c r="M12156" t="s">
        <v>18516</v>
      </c>
    </row>
    <row r="12157" spans="1:13" ht="13.5">
      <c r="A12157" t="s">
        <v>6184</v>
      </c>
      <c r="B12157" t="s">
        <v>47285</v>
      </c>
      <c r="C12157" t="s">
        <v>29424</v>
      </c>
      <c r="D12157" t="s">
        <v>29425</v>
      </c>
      <c r="E12157" s="164">
        <v>190</v>
      </c>
      <c r="F12157" s="164">
        <v>172</v>
      </c>
      <c r="G12157" s="165">
        <v>0.9</v>
      </c>
      <c r="H12157" t="s">
        <v>18516</v>
      </c>
      <c r="I12157" s="164">
        <v>129.6</v>
      </c>
      <c r="J12157" s="164">
        <v>301.6</v>
      </c>
      <c r="K12157">
        <v>0</v>
      </c>
      <c r="L12157" t="s">
        <v>18516</v>
      </c>
      <c r="M12157" t="s">
        <v>18516</v>
      </c>
    </row>
    <row r="12158" spans="1:13" ht="13.5">
      <c r="A12158" t="s">
        <v>47286</v>
      </c>
      <c r="B12158" t="s">
        <v>47287</v>
      </c>
      <c r="C12158" t="s">
        <v>29424</v>
      </c>
      <c r="D12158" t="s">
        <v>29425</v>
      </c>
      <c r="E12158" t="s">
        <v>18516</v>
      </c>
      <c r="F12158" t="s">
        <v>18516</v>
      </c>
      <c r="G12158" t="s">
        <v>18516</v>
      </c>
      <c r="H12158" t="s">
        <v>18516</v>
      </c>
      <c r="I12158" t="s">
        <v>18516</v>
      </c>
      <c r="J12158" t="s">
        <v>18516</v>
      </c>
      <c r="K12158" t="s">
        <v>29707</v>
      </c>
      <c r="L12158" t="s">
        <v>18516</v>
      </c>
      <c r="M12158" t="s">
        <v>18516</v>
      </c>
    </row>
    <row r="12159" spans="1:13" ht="13.5">
      <c r="A12159" t="s">
        <v>47288</v>
      </c>
      <c r="B12159" t="s">
        <v>47289</v>
      </c>
      <c r="C12159" t="s">
        <v>29424</v>
      </c>
      <c r="D12159" t="s">
        <v>29425</v>
      </c>
      <c r="E12159" s="164">
        <v>175</v>
      </c>
      <c r="F12159" s="164">
        <v>175</v>
      </c>
      <c r="G12159" t="s">
        <v>18516</v>
      </c>
      <c r="H12159" t="s">
        <v>18516</v>
      </c>
      <c r="I12159" s="164">
        <v>89.4</v>
      </c>
      <c r="J12159" s="164">
        <v>264.4</v>
      </c>
      <c r="K12159">
        <v>0</v>
      </c>
      <c r="L12159" t="s">
        <v>18516</v>
      </c>
      <c r="M12159" t="s">
        <v>18516</v>
      </c>
    </row>
    <row r="12160" spans="1:13" ht="13.5">
      <c r="A12160" t="s">
        <v>1076</v>
      </c>
      <c r="B12160" t="s">
        <v>47290</v>
      </c>
      <c r="C12160" t="s">
        <v>29424</v>
      </c>
      <c r="D12160" t="s">
        <v>29425</v>
      </c>
      <c r="E12160" s="164">
        <v>210</v>
      </c>
      <c r="F12160" s="164">
        <v>210</v>
      </c>
      <c r="G12160" t="s">
        <v>18516</v>
      </c>
      <c r="H12160" t="s">
        <v>18516</v>
      </c>
      <c r="I12160" s="164">
        <v>119.37</v>
      </c>
      <c r="J12160" s="164">
        <v>329.37</v>
      </c>
      <c r="K12160">
        <v>0</v>
      </c>
      <c r="L12160" t="s">
        <v>18516</v>
      </c>
      <c r="M12160" t="s">
        <v>18516</v>
      </c>
    </row>
    <row r="12161" spans="1:13" ht="13.5">
      <c r="A12161" t="s">
        <v>1070</v>
      </c>
      <c r="B12161" t="s">
        <v>47291</v>
      </c>
      <c r="C12161" t="s">
        <v>29424</v>
      </c>
      <c r="D12161" t="s">
        <v>29425</v>
      </c>
      <c r="E12161" s="164">
        <v>230</v>
      </c>
      <c r="F12161" s="164">
        <v>230</v>
      </c>
      <c r="G12161" t="s">
        <v>18516</v>
      </c>
      <c r="H12161" t="s">
        <v>18516</v>
      </c>
      <c r="I12161" s="164">
        <v>119.37</v>
      </c>
      <c r="J12161" s="164">
        <v>349.37</v>
      </c>
      <c r="K12161">
        <v>98</v>
      </c>
      <c r="L12161" t="s">
        <v>29439</v>
      </c>
      <c r="M12161" t="s">
        <v>29902</v>
      </c>
    </row>
    <row r="12162" spans="1:13" ht="13.5">
      <c r="A12162" t="s">
        <v>47292</v>
      </c>
      <c r="B12162" t="s">
        <v>47293</v>
      </c>
      <c r="C12162" t="s">
        <v>29424</v>
      </c>
      <c r="D12162" t="s">
        <v>29425</v>
      </c>
      <c r="E12162" t="s">
        <v>18516</v>
      </c>
      <c r="F12162" t="s">
        <v>18516</v>
      </c>
      <c r="G12162" t="s">
        <v>18516</v>
      </c>
      <c r="H12162" t="s">
        <v>18516</v>
      </c>
      <c r="I12162" t="s">
        <v>18516</v>
      </c>
      <c r="J12162" t="s">
        <v>18516</v>
      </c>
      <c r="K12162" t="s">
        <v>29707</v>
      </c>
      <c r="L12162" t="s">
        <v>18516</v>
      </c>
      <c r="M12162" t="s">
        <v>18516</v>
      </c>
    </row>
    <row r="12163" spans="1:13" ht="13.5">
      <c r="A12163" t="s">
        <v>47294</v>
      </c>
      <c r="B12163" t="s">
        <v>47295</v>
      </c>
      <c r="C12163" t="s">
        <v>29424</v>
      </c>
      <c r="D12163" t="s">
        <v>29425</v>
      </c>
      <c r="E12163" t="s">
        <v>18516</v>
      </c>
      <c r="F12163" t="s">
        <v>18516</v>
      </c>
      <c r="G12163" t="s">
        <v>18516</v>
      </c>
      <c r="H12163" t="s">
        <v>18516</v>
      </c>
      <c r="I12163" t="s">
        <v>18516</v>
      </c>
      <c r="J12163" t="s">
        <v>18516</v>
      </c>
      <c r="K12163" t="s">
        <v>29707</v>
      </c>
      <c r="L12163" t="s">
        <v>18516</v>
      </c>
      <c r="M12163" t="s">
        <v>18516</v>
      </c>
    </row>
    <row r="12164" spans="1:13" ht="13.5">
      <c r="A12164" t="s">
        <v>47296</v>
      </c>
      <c r="B12164" t="s">
        <v>47297</v>
      </c>
      <c r="C12164" t="s">
        <v>29424</v>
      </c>
      <c r="D12164" t="s">
        <v>29425</v>
      </c>
      <c r="E12164" t="s">
        <v>18516</v>
      </c>
      <c r="F12164" t="s">
        <v>18516</v>
      </c>
      <c r="G12164" t="s">
        <v>18516</v>
      </c>
      <c r="H12164" t="s">
        <v>18516</v>
      </c>
      <c r="I12164" t="s">
        <v>18516</v>
      </c>
      <c r="J12164" t="s">
        <v>18516</v>
      </c>
      <c r="K12164" t="s">
        <v>29707</v>
      </c>
      <c r="L12164" t="s">
        <v>18516</v>
      </c>
      <c r="M12164" t="s">
        <v>18516</v>
      </c>
    </row>
    <row r="12165" spans="1:13" ht="13.5">
      <c r="A12165" t="s">
        <v>1786</v>
      </c>
      <c r="B12165" t="s">
        <v>47298</v>
      </c>
      <c r="C12165" t="s">
        <v>29424</v>
      </c>
      <c r="D12165" t="s">
        <v>29425</v>
      </c>
      <c r="E12165" t="s">
        <v>18516</v>
      </c>
      <c r="F12165" t="s">
        <v>18516</v>
      </c>
      <c r="G12165" t="s">
        <v>18516</v>
      </c>
      <c r="H12165" t="s">
        <v>18516</v>
      </c>
      <c r="I12165" t="s">
        <v>18516</v>
      </c>
      <c r="J12165" t="s">
        <v>18516</v>
      </c>
      <c r="K12165" t="s">
        <v>29707</v>
      </c>
      <c r="L12165" t="s">
        <v>18516</v>
      </c>
      <c r="M12165" t="s">
        <v>18516</v>
      </c>
    </row>
    <row r="12166" spans="1:13" ht="13.5">
      <c r="A12166" t="s">
        <v>6611</v>
      </c>
      <c r="B12166" t="s">
        <v>47299</v>
      </c>
      <c r="C12166" t="s">
        <v>29424</v>
      </c>
      <c r="D12166" t="s">
        <v>29425</v>
      </c>
      <c r="E12166" s="164">
        <v>180</v>
      </c>
      <c r="F12166" s="164">
        <v>177</v>
      </c>
      <c r="G12166" s="165">
        <v>0.98</v>
      </c>
      <c r="H12166" t="s">
        <v>18516</v>
      </c>
      <c r="I12166" s="164">
        <v>54.49</v>
      </c>
      <c r="J12166" s="164">
        <v>231.49</v>
      </c>
      <c r="K12166">
        <v>24</v>
      </c>
      <c r="L12166" t="s">
        <v>18516</v>
      </c>
      <c r="M12166" t="s">
        <v>18516</v>
      </c>
    </row>
    <row r="12167" spans="1:13" ht="13.5">
      <c r="A12167" t="s">
        <v>1242</v>
      </c>
      <c r="B12167" t="s">
        <v>47300</v>
      </c>
      <c r="C12167" t="s">
        <v>29424</v>
      </c>
      <c r="D12167" t="s">
        <v>29425</v>
      </c>
      <c r="E12167" t="s">
        <v>18516</v>
      </c>
      <c r="F12167" t="s">
        <v>18516</v>
      </c>
      <c r="G12167" t="s">
        <v>18516</v>
      </c>
      <c r="H12167" t="s">
        <v>18516</v>
      </c>
      <c r="I12167" t="s">
        <v>18516</v>
      </c>
      <c r="J12167" t="s">
        <v>18516</v>
      </c>
      <c r="K12167" t="s">
        <v>29707</v>
      </c>
      <c r="L12167" t="s">
        <v>18516</v>
      </c>
      <c r="M12167" t="s">
        <v>18516</v>
      </c>
    </row>
    <row r="12168" spans="1:13" ht="13.5">
      <c r="A12168" t="s">
        <v>1239</v>
      </c>
      <c r="B12168" t="s">
        <v>47301</v>
      </c>
      <c r="C12168" t="s">
        <v>29424</v>
      </c>
      <c r="D12168" t="s">
        <v>29425</v>
      </c>
      <c r="E12168" t="s">
        <v>18516</v>
      </c>
      <c r="F12168" t="s">
        <v>18516</v>
      </c>
      <c r="G12168" t="s">
        <v>18516</v>
      </c>
      <c r="H12168" t="s">
        <v>18516</v>
      </c>
      <c r="I12168" t="s">
        <v>18516</v>
      </c>
      <c r="J12168" t="s">
        <v>18516</v>
      </c>
      <c r="K12168" t="s">
        <v>29707</v>
      </c>
      <c r="L12168" t="s">
        <v>18516</v>
      </c>
      <c r="M12168" t="s">
        <v>18516</v>
      </c>
    </row>
    <row r="12169" spans="1:13" ht="13.5">
      <c r="A12169" t="s">
        <v>1233</v>
      </c>
      <c r="B12169" t="s">
        <v>47302</v>
      </c>
      <c r="C12169" t="s">
        <v>29424</v>
      </c>
      <c r="D12169" t="s">
        <v>29425</v>
      </c>
      <c r="E12169" t="s">
        <v>18516</v>
      </c>
      <c r="F12169" t="s">
        <v>18516</v>
      </c>
      <c r="G12169" t="s">
        <v>18516</v>
      </c>
      <c r="H12169" t="s">
        <v>18516</v>
      </c>
      <c r="I12169" t="s">
        <v>18516</v>
      </c>
      <c r="J12169" t="s">
        <v>18516</v>
      </c>
      <c r="K12169" t="s">
        <v>29707</v>
      </c>
      <c r="L12169" t="s">
        <v>18516</v>
      </c>
      <c r="M12169" t="s">
        <v>18516</v>
      </c>
    </row>
    <row r="12170" spans="1:13" ht="13.5">
      <c r="A12170" t="s">
        <v>47303</v>
      </c>
      <c r="B12170" t="s">
        <v>47304</v>
      </c>
      <c r="C12170" t="s">
        <v>29424</v>
      </c>
      <c r="D12170" t="s">
        <v>29425</v>
      </c>
      <c r="E12170" t="s">
        <v>18516</v>
      </c>
      <c r="F12170" t="s">
        <v>18516</v>
      </c>
      <c r="G12170" t="s">
        <v>18516</v>
      </c>
      <c r="H12170" t="s">
        <v>18516</v>
      </c>
      <c r="I12170" t="s">
        <v>18516</v>
      </c>
      <c r="J12170" t="s">
        <v>18516</v>
      </c>
      <c r="K12170" t="s">
        <v>29707</v>
      </c>
      <c r="L12170" t="s">
        <v>18516</v>
      </c>
      <c r="M12170" t="s">
        <v>18516</v>
      </c>
    </row>
    <row r="12171" spans="1:13" ht="13.5">
      <c r="A12171" t="s">
        <v>14558</v>
      </c>
      <c r="B12171" t="s">
        <v>47305</v>
      </c>
      <c r="C12171" t="s">
        <v>29424</v>
      </c>
      <c r="D12171" t="s">
        <v>29425</v>
      </c>
      <c r="E12171" t="s">
        <v>18516</v>
      </c>
      <c r="F12171" t="s">
        <v>18516</v>
      </c>
      <c r="G12171" t="s">
        <v>18516</v>
      </c>
      <c r="H12171" t="s">
        <v>18516</v>
      </c>
      <c r="I12171" t="s">
        <v>18516</v>
      </c>
      <c r="J12171" t="s">
        <v>18516</v>
      </c>
      <c r="K12171" t="s">
        <v>29707</v>
      </c>
      <c r="L12171" t="s">
        <v>18516</v>
      </c>
      <c r="M12171" t="s">
        <v>18516</v>
      </c>
    </row>
    <row r="12172" spans="1:13" ht="13.5">
      <c r="A12172" t="s">
        <v>14897</v>
      </c>
      <c r="B12172" t="s">
        <v>47306</v>
      </c>
      <c r="C12172" t="s">
        <v>29424</v>
      </c>
      <c r="D12172" t="s">
        <v>29425</v>
      </c>
      <c r="E12172" t="s">
        <v>18516</v>
      </c>
      <c r="F12172" t="s">
        <v>18516</v>
      </c>
      <c r="G12172" t="s">
        <v>18516</v>
      </c>
      <c r="H12172" t="s">
        <v>18516</v>
      </c>
      <c r="I12172" t="s">
        <v>18516</v>
      </c>
      <c r="J12172" t="s">
        <v>18516</v>
      </c>
      <c r="K12172" t="s">
        <v>29707</v>
      </c>
      <c r="L12172" t="s">
        <v>18516</v>
      </c>
      <c r="M12172" t="s">
        <v>18516</v>
      </c>
    </row>
    <row r="12173" spans="1:13" ht="13.5">
      <c r="A12173" t="s">
        <v>47307</v>
      </c>
      <c r="B12173" t="s">
        <v>47308</v>
      </c>
      <c r="C12173" t="s">
        <v>29424</v>
      </c>
      <c r="D12173" t="s">
        <v>29425</v>
      </c>
      <c r="E12173" t="s">
        <v>18516</v>
      </c>
      <c r="F12173" t="s">
        <v>18516</v>
      </c>
      <c r="G12173" t="s">
        <v>18516</v>
      </c>
      <c r="H12173" t="s">
        <v>18516</v>
      </c>
      <c r="I12173" t="s">
        <v>18516</v>
      </c>
      <c r="J12173" t="s">
        <v>18516</v>
      </c>
      <c r="K12173" t="s">
        <v>29707</v>
      </c>
      <c r="L12173" t="s">
        <v>18516</v>
      </c>
      <c r="M12173" t="s">
        <v>18516</v>
      </c>
    </row>
    <row r="12174" spans="1:13" ht="13.5">
      <c r="A12174" t="s">
        <v>2884</v>
      </c>
      <c r="B12174" t="s">
        <v>47309</v>
      </c>
      <c r="C12174" t="s">
        <v>29424</v>
      </c>
      <c r="D12174" t="s">
        <v>29425</v>
      </c>
      <c r="E12174" s="164">
        <v>165</v>
      </c>
      <c r="F12174" s="164">
        <v>165</v>
      </c>
      <c r="G12174" t="s">
        <v>18516</v>
      </c>
      <c r="H12174" t="s">
        <v>18516</v>
      </c>
      <c r="I12174" s="164">
        <v>98.23</v>
      </c>
      <c r="J12174" s="164">
        <v>263.23</v>
      </c>
      <c r="K12174">
        <v>0</v>
      </c>
      <c r="L12174" t="s">
        <v>18516</v>
      </c>
      <c r="M12174" t="s">
        <v>18516</v>
      </c>
    </row>
    <row r="12175" spans="1:13" ht="13.5">
      <c r="A12175" t="s">
        <v>47310</v>
      </c>
      <c r="B12175" t="s">
        <v>47311</v>
      </c>
      <c r="C12175" t="s">
        <v>29424</v>
      </c>
      <c r="D12175" t="s">
        <v>29425</v>
      </c>
      <c r="E12175" t="s">
        <v>18516</v>
      </c>
      <c r="F12175" t="s">
        <v>18516</v>
      </c>
      <c r="G12175" t="s">
        <v>18516</v>
      </c>
      <c r="H12175" t="s">
        <v>18516</v>
      </c>
      <c r="I12175" t="s">
        <v>18516</v>
      </c>
      <c r="J12175" t="s">
        <v>18516</v>
      </c>
      <c r="K12175" t="s">
        <v>29707</v>
      </c>
      <c r="L12175" t="s">
        <v>18516</v>
      </c>
      <c r="M12175" t="s">
        <v>18516</v>
      </c>
    </row>
    <row r="12176" spans="1:13" ht="13.5">
      <c r="A12176" t="s">
        <v>47312</v>
      </c>
      <c r="B12176" t="s">
        <v>47313</v>
      </c>
      <c r="C12176" t="s">
        <v>29424</v>
      </c>
      <c r="D12176" t="s">
        <v>29425</v>
      </c>
      <c r="E12176" t="s">
        <v>18516</v>
      </c>
      <c r="F12176" t="s">
        <v>18516</v>
      </c>
      <c r="G12176" t="s">
        <v>18516</v>
      </c>
      <c r="H12176" t="s">
        <v>18516</v>
      </c>
      <c r="I12176" t="s">
        <v>18516</v>
      </c>
      <c r="J12176" t="s">
        <v>18516</v>
      </c>
      <c r="K12176" t="s">
        <v>29707</v>
      </c>
      <c r="L12176" t="s">
        <v>18516</v>
      </c>
      <c r="M12176" t="s">
        <v>18516</v>
      </c>
    </row>
    <row r="12177" spans="1:13" ht="13.5">
      <c r="A12177" t="s">
        <v>1305</v>
      </c>
      <c r="B12177" t="s">
        <v>47314</v>
      </c>
      <c r="C12177" t="s">
        <v>29424</v>
      </c>
      <c r="D12177" t="s">
        <v>29425</v>
      </c>
      <c r="E12177" s="164">
        <v>208</v>
      </c>
      <c r="F12177" s="164">
        <v>208</v>
      </c>
      <c r="G12177" t="s">
        <v>18516</v>
      </c>
      <c r="H12177" t="s">
        <v>18516</v>
      </c>
      <c r="I12177" s="164">
        <v>77.1</v>
      </c>
      <c r="J12177" s="164">
        <v>285.1</v>
      </c>
      <c r="K12177">
        <v>21</v>
      </c>
      <c r="L12177" t="s">
        <v>18516</v>
      </c>
      <c r="M12177" t="s">
        <v>18516</v>
      </c>
    </row>
    <row r="12178" spans="1:13" ht="13.5">
      <c r="A12178" t="s">
        <v>47315</v>
      </c>
      <c r="B12178" t="s">
        <v>47316</v>
      </c>
      <c r="C12178" t="s">
        <v>29424</v>
      </c>
      <c r="D12178" t="s">
        <v>29425</v>
      </c>
      <c r="E12178" t="s">
        <v>18516</v>
      </c>
      <c r="F12178" t="s">
        <v>18516</v>
      </c>
      <c r="G12178" t="s">
        <v>18516</v>
      </c>
      <c r="H12178" t="s">
        <v>18516</v>
      </c>
      <c r="I12178" t="s">
        <v>18516</v>
      </c>
      <c r="J12178" t="s">
        <v>18516</v>
      </c>
      <c r="K12178" t="s">
        <v>29707</v>
      </c>
      <c r="L12178" t="s">
        <v>18516</v>
      </c>
      <c r="M12178" t="s">
        <v>18516</v>
      </c>
    </row>
    <row r="12179" spans="1:13" ht="13.5">
      <c r="A12179" t="s">
        <v>47317</v>
      </c>
      <c r="B12179" t="s">
        <v>47318</v>
      </c>
      <c r="C12179" t="s">
        <v>29424</v>
      </c>
      <c r="D12179" t="s">
        <v>29425</v>
      </c>
      <c r="E12179" t="s">
        <v>18516</v>
      </c>
      <c r="F12179" t="s">
        <v>18516</v>
      </c>
      <c r="G12179" t="s">
        <v>18516</v>
      </c>
      <c r="H12179" t="s">
        <v>18516</v>
      </c>
      <c r="I12179" t="s">
        <v>18516</v>
      </c>
      <c r="J12179" t="s">
        <v>18516</v>
      </c>
      <c r="K12179" t="s">
        <v>29707</v>
      </c>
      <c r="L12179" t="s">
        <v>18516</v>
      </c>
      <c r="M12179" t="s">
        <v>18516</v>
      </c>
    </row>
    <row r="12180" spans="1:13" ht="13.5">
      <c r="A12180" t="s">
        <v>3914</v>
      </c>
      <c r="B12180" t="s">
        <v>47319</v>
      </c>
      <c r="C12180" t="s">
        <v>29424</v>
      </c>
      <c r="D12180" t="s">
        <v>29425</v>
      </c>
      <c r="E12180" t="s">
        <v>18516</v>
      </c>
      <c r="F12180" t="s">
        <v>18516</v>
      </c>
      <c r="G12180" t="s">
        <v>18516</v>
      </c>
      <c r="H12180" t="s">
        <v>18516</v>
      </c>
      <c r="I12180" t="s">
        <v>18516</v>
      </c>
      <c r="J12180" t="s">
        <v>18516</v>
      </c>
      <c r="K12180" t="s">
        <v>29707</v>
      </c>
      <c r="L12180" t="s">
        <v>18516</v>
      </c>
      <c r="M12180" t="s">
        <v>18516</v>
      </c>
    </row>
    <row r="12181" spans="1:13" ht="13.5">
      <c r="A12181" t="s">
        <v>2878</v>
      </c>
      <c r="B12181" t="s">
        <v>47320</v>
      </c>
      <c r="C12181" t="s">
        <v>29424</v>
      </c>
      <c r="D12181" t="s">
        <v>29425</v>
      </c>
      <c r="E12181" s="164">
        <v>309</v>
      </c>
      <c r="F12181" s="164">
        <v>309</v>
      </c>
      <c r="G12181" t="s">
        <v>18516</v>
      </c>
      <c r="H12181" t="s">
        <v>18516</v>
      </c>
      <c r="I12181" s="164">
        <v>152.37</v>
      </c>
      <c r="J12181" s="164">
        <v>461.37</v>
      </c>
      <c r="K12181">
        <v>0</v>
      </c>
      <c r="L12181" t="s">
        <v>18516</v>
      </c>
      <c r="M12181" t="s">
        <v>18516</v>
      </c>
    </row>
    <row r="12182" spans="1:13" ht="13.5">
      <c r="A12182" t="s">
        <v>47321</v>
      </c>
      <c r="B12182" t="s">
        <v>47322</v>
      </c>
      <c r="C12182" t="s">
        <v>29424</v>
      </c>
      <c r="D12182" t="s">
        <v>29425</v>
      </c>
      <c r="E12182" t="s">
        <v>18516</v>
      </c>
      <c r="F12182" t="s">
        <v>18516</v>
      </c>
      <c r="G12182" t="s">
        <v>18516</v>
      </c>
      <c r="H12182" t="s">
        <v>18516</v>
      </c>
      <c r="I12182" t="s">
        <v>18516</v>
      </c>
      <c r="J12182" t="s">
        <v>18516</v>
      </c>
      <c r="K12182" t="s">
        <v>29707</v>
      </c>
      <c r="L12182" t="s">
        <v>18516</v>
      </c>
      <c r="M12182" t="s">
        <v>18516</v>
      </c>
    </row>
    <row r="12183" spans="1:13" ht="13.5">
      <c r="A12183" t="s">
        <v>235</v>
      </c>
      <c r="B12183" t="s">
        <v>47323</v>
      </c>
      <c r="C12183" t="s">
        <v>29424</v>
      </c>
      <c r="D12183" t="s">
        <v>29425</v>
      </c>
      <c r="E12183" s="164">
        <v>230</v>
      </c>
      <c r="F12183" s="164">
        <v>227</v>
      </c>
      <c r="G12183" s="165">
        <v>0.98</v>
      </c>
      <c r="H12183" t="s">
        <v>18516</v>
      </c>
      <c r="I12183" s="164">
        <v>84.85</v>
      </c>
      <c r="J12183" s="164">
        <v>311.85</v>
      </c>
      <c r="K12183">
        <v>0</v>
      </c>
      <c r="L12183" t="s">
        <v>18516</v>
      </c>
      <c r="M12183" t="s">
        <v>18516</v>
      </c>
    </row>
    <row r="12184" spans="1:13" ht="13.5">
      <c r="A12184" t="s">
        <v>47324</v>
      </c>
      <c r="B12184" t="s">
        <v>47325</v>
      </c>
      <c r="C12184" t="s">
        <v>29424</v>
      </c>
      <c r="D12184" t="s">
        <v>29425</v>
      </c>
      <c r="E12184" s="164">
        <v>260</v>
      </c>
      <c r="F12184" s="164">
        <v>260</v>
      </c>
      <c r="G12184" t="s">
        <v>18516</v>
      </c>
      <c r="H12184" t="s">
        <v>18516</v>
      </c>
      <c r="I12184" s="164">
        <v>88.69</v>
      </c>
      <c r="J12184" s="164">
        <v>348.69</v>
      </c>
      <c r="K12184">
        <v>0</v>
      </c>
      <c r="L12184" t="s">
        <v>18516</v>
      </c>
      <c r="M12184" t="s">
        <v>18516</v>
      </c>
    </row>
    <row r="12185" spans="1:13" ht="13.5">
      <c r="A12185" t="s">
        <v>47326</v>
      </c>
      <c r="B12185" t="s">
        <v>47327</v>
      </c>
      <c r="C12185" t="s">
        <v>29424</v>
      </c>
      <c r="D12185" t="s">
        <v>29425</v>
      </c>
      <c r="E12185" t="s">
        <v>18516</v>
      </c>
      <c r="F12185" t="s">
        <v>18516</v>
      </c>
      <c r="G12185" t="s">
        <v>18516</v>
      </c>
      <c r="H12185" t="s">
        <v>18516</v>
      </c>
      <c r="I12185" t="s">
        <v>18516</v>
      </c>
      <c r="J12185" t="s">
        <v>18516</v>
      </c>
      <c r="K12185" t="s">
        <v>29707</v>
      </c>
      <c r="L12185" t="s">
        <v>18516</v>
      </c>
      <c r="M12185" t="s">
        <v>18516</v>
      </c>
    </row>
    <row r="12186" spans="1:13" ht="13.5">
      <c r="A12186" t="s">
        <v>47328</v>
      </c>
      <c r="B12186" t="s">
        <v>47329</v>
      </c>
      <c r="C12186" t="s">
        <v>29424</v>
      </c>
      <c r="D12186" t="s">
        <v>29425</v>
      </c>
      <c r="E12186" t="s">
        <v>18516</v>
      </c>
      <c r="F12186" t="s">
        <v>18516</v>
      </c>
      <c r="G12186" t="s">
        <v>18516</v>
      </c>
      <c r="H12186" t="s">
        <v>18516</v>
      </c>
      <c r="I12186" t="s">
        <v>18516</v>
      </c>
      <c r="J12186" t="s">
        <v>18516</v>
      </c>
      <c r="K12186" t="s">
        <v>29707</v>
      </c>
      <c r="L12186" t="s">
        <v>18516</v>
      </c>
      <c r="M12186" t="s">
        <v>18516</v>
      </c>
    </row>
    <row r="12187" spans="1:13" ht="13.5">
      <c r="A12187" t="s">
        <v>47330</v>
      </c>
      <c r="B12187" t="s">
        <v>47331</v>
      </c>
      <c r="C12187" t="s">
        <v>29424</v>
      </c>
      <c r="D12187" t="s">
        <v>29425</v>
      </c>
      <c r="E12187" t="s">
        <v>18516</v>
      </c>
      <c r="F12187" t="s">
        <v>18516</v>
      </c>
      <c r="G12187" t="s">
        <v>18516</v>
      </c>
      <c r="H12187" t="s">
        <v>18516</v>
      </c>
      <c r="I12187" t="s">
        <v>18516</v>
      </c>
      <c r="J12187" t="s">
        <v>18516</v>
      </c>
      <c r="K12187" t="s">
        <v>29707</v>
      </c>
      <c r="L12187" t="s">
        <v>18516</v>
      </c>
      <c r="M12187" t="s">
        <v>18516</v>
      </c>
    </row>
    <row r="12188" spans="1:13" ht="13.5">
      <c r="A12188" t="s">
        <v>47332</v>
      </c>
      <c r="B12188" t="s">
        <v>47333</v>
      </c>
      <c r="C12188" t="s">
        <v>29424</v>
      </c>
      <c r="D12188" t="s">
        <v>29425</v>
      </c>
      <c r="E12188" t="s">
        <v>18516</v>
      </c>
      <c r="F12188" t="s">
        <v>18516</v>
      </c>
      <c r="G12188" t="s">
        <v>18516</v>
      </c>
      <c r="H12188" t="s">
        <v>18516</v>
      </c>
      <c r="I12188" t="s">
        <v>18516</v>
      </c>
      <c r="J12188" t="s">
        <v>18516</v>
      </c>
      <c r="K12188" t="s">
        <v>29707</v>
      </c>
      <c r="L12188" t="s">
        <v>18516</v>
      </c>
      <c r="M12188" t="s">
        <v>18516</v>
      </c>
    </row>
    <row r="12189" spans="1:13" ht="13.5">
      <c r="A12189" t="s">
        <v>47334</v>
      </c>
      <c r="B12189" t="s">
        <v>47335</v>
      </c>
      <c r="C12189" t="s">
        <v>29424</v>
      </c>
      <c r="D12189" t="s">
        <v>29425</v>
      </c>
      <c r="E12189" s="164">
        <v>199</v>
      </c>
      <c r="F12189" s="164">
        <v>199</v>
      </c>
      <c r="G12189" t="s">
        <v>18516</v>
      </c>
      <c r="H12189" t="s">
        <v>18516</v>
      </c>
      <c r="I12189" s="164">
        <v>95.07</v>
      </c>
      <c r="J12189" s="164">
        <v>294.07</v>
      </c>
      <c r="K12189">
        <v>0</v>
      </c>
      <c r="L12189" t="s">
        <v>29410</v>
      </c>
      <c r="M12189" t="s">
        <v>30549</v>
      </c>
    </row>
    <row r="12190" spans="1:13" ht="13.5">
      <c r="A12190" t="s">
        <v>2532</v>
      </c>
      <c r="B12190" t="s">
        <v>47336</v>
      </c>
      <c r="C12190" t="s">
        <v>29424</v>
      </c>
      <c r="D12190" t="s">
        <v>29425</v>
      </c>
      <c r="E12190" t="s">
        <v>18516</v>
      </c>
      <c r="F12190" t="s">
        <v>18516</v>
      </c>
      <c r="G12190" t="s">
        <v>18516</v>
      </c>
      <c r="H12190" t="s">
        <v>18516</v>
      </c>
      <c r="I12190" t="s">
        <v>18516</v>
      </c>
      <c r="J12190" t="s">
        <v>18516</v>
      </c>
      <c r="K12190" t="s">
        <v>29707</v>
      </c>
      <c r="L12190" t="s">
        <v>18516</v>
      </c>
      <c r="M12190" t="s">
        <v>18516</v>
      </c>
    </row>
    <row r="12191" spans="1:13" ht="13.5">
      <c r="A12191" t="s">
        <v>2526</v>
      </c>
      <c r="B12191" t="s">
        <v>47337</v>
      </c>
      <c r="C12191" t="s">
        <v>29424</v>
      </c>
      <c r="D12191" t="s">
        <v>29425</v>
      </c>
      <c r="E12191" t="s">
        <v>18516</v>
      </c>
      <c r="F12191" t="s">
        <v>18516</v>
      </c>
      <c r="G12191" t="s">
        <v>18516</v>
      </c>
      <c r="H12191" t="s">
        <v>18516</v>
      </c>
      <c r="I12191" t="s">
        <v>18516</v>
      </c>
      <c r="J12191" t="s">
        <v>18516</v>
      </c>
      <c r="K12191" t="s">
        <v>29707</v>
      </c>
      <c r="L12191" t="s">
        <v>18516</v>
      </c>
      <c r="M12191" t="s">
        <v>18516</v>
      </c>
    </row>
    <row r="12192" spans="1:13" ht="13.5">
      <c r="A12192" t="s">
        <v>8283</v>
      </c>
      <c r="B12192" t="s">
        <v>47284</v>
      </c>
      <c r="C12192" t="s">
        <v>29424</v>
      </c>
      <c r="D12192" t="s">
        <v>29425</v>
      </c>
      <c r="E12192" s="164">
        <v>201</v>
      </c>
      <c r="F12192" s="164">
        <v>201</v>
      </c>
      <c r="G12192" t="s">
        <v>18516</v>
      </c>
      <c r="H12192" t="s">
        <v>18516</v>
      </c>
      <c r="I12192" s="164">
        <v>78.82</v>
      </c>
      <c r="J12192" s="164">
        <v>279.82</v>
      </c>
      <c r="K12192">
        <v>59</v>
      </c>
      <c r="L12192" t="s">
        <v>18516</v>
      </c>
      <c r="M12192" t="s">
        <v>18516</v>
      </c>
    </row>
    <row r="12193" spans="1:13" ht="13.5">
      <c r="A12193" t="s">
        <v>6690</v>
      </c>
      <c r="B12193" t="s">
        <v>47338</v>
      </c>
      <c r="C12193" t="s">
        <v>29424</v>
      </c>
      <c r="D12193" t="s">
        <v>29425</v>
      </c>
      <c r="E12193" t="s">
        <v>18516</v>
      </c>
      <c r="F12193" t="s">
        <v>18516</v>
      </c>
      <c r="G12193" t="s">
        <v>18516</v>
      </c>
      <c r="H12193" t="s">
        <v>18516</v>
      </c>
      <c r="I12193" t="s">
        <v>18516</v>
      </c>
      <c r="J12193" t="s">
        <v>18516</v>
      </c>
      <c r="K12193" t="s">
        <v>29707</v>
      </c>
      <c r="L12193" t="s">
        <v>18516</v>
      </c>
      <c r="M12193" t="s">
        <v>18516</v>
      </c>
    </row>
    <row r="12194" spans="1:13" ht="13.5">
      <c r="A12194" t="s">
        <v>244</v>
      </c>
      <c r="B12194" t="s">
        <v>47339</v>
      </c>
      <c r="C12194" t="s">
        <v>29424</v>
      </c>
      <c r="D12194" t="s">
        <v>29425</v>
      </c>
      <c r="E12194" t="s">
        <v>18516</v>
      </c>
      <c r="F12194" t="s">
        <v>18516</v>
      </c>
      <c r="G12194" t="s">
        <v>18516</v>
      </c>
      <c r="H12194" t="s">
        <v>18516</v>
      </c>
      <c r="I12194" t="s">
        <v>18516</v>
      </c>
      <c r="J12194" t="s">
        <v>18516</v>
      </c>
      <c r="K12194" t="s">
        <v>29707</v>
      </c>
      <c r="L12194" t="s">
        <v>18516</v>
      </c>
      <c r="M12194" t="s">
        <v>18516</v>
      </c>
    </row>
    <row r="12195" spans="1:13" ht="13.5">
      <c r="A12195" t="s">
        <v>47340</v>
      </c>
      <c r="B12195" t="s">
        <v>47341</v>
      </c>
      <c r="C12195" t="s">
        <v>29424</v>
      </c>
      <c r="D12195" t="s">
        <v>29425</v>
      </c>
      <c r="E12195" t="s">
        <v>18516</v>
      </c>
      <c r="F12195" t="s">
        <v>18516</v>
      </c>
      <c r="G12195" t="s">
        <v>18516</v>
      </c>
      <c r="H12195" t="s">
        <v>18516</v>
      </c>
      <c r="I12195" t="s">
        <v>18516</v>
      </c>
      <c r="J12195" t="s">
        <v>18516</v>
      </c>
      <c r="K12195" t="s">
        <v>29707</v>
      </c>
      <c r="L12195" t="s">
        <v>18516</v>
      </c>
      <c r="M12195" t="s">
        <v>18516</v>
      </c>
    </row>
    <row r="12196" spans="1:13" ht="13.5">
      <c r="A12196" t="s">
        <v>1849</v>
      </c>
      <c r="B12196" t="s">
        <v>47342</v>
      </c>
      <c r="C12196" t="s">
        <v>29424</v>
      </c>
      <c r="D12196" t="s">
        <v>29425</v>
      </c>
      <c r="E12196" t="s">
        <v>18516</v>
      </c>
      <c r="F12196" t="s">
        <v>18516</v>
      </c>
      <c r="G12196" t="s">
        <v>18516</v>
      </c>
      <c r="H12196" t="s">
        <v>18516</v>
      </c>
      <c r="I12196" t="s">
        <v>18516</v>
      </c>
      <c r="J12196" t="s">
        <v>18516</v>
      </c>
      <c r="K12196" t="s">
        <v>29707</v>
      </c>
      <c r="L12196" t="s">
        <v>18516</v>
      </c>
      <c r="M12196" t="s">
        <v>18516</v>
      </c>
    </row>
    <row r="12197" spans="1:13" ht="13.5">
      <c r="A12197" t="s">
        <v>1855</v>
      </c>
      <c r="B12197" t="s">
        <v>47343</v>
      </c>
      <c r="C12197" t="s">
        <v>29424</v>
      </c>
      <c r="D12197" t="s">
        <v>29425</v>
      </c>
      <c r="E12197" t="s">
        <v>18516</v>
      </c>
      <c r="F12197" t="s">
        <v>18516</v>
      </c>
      <c r="G12197" t="s">
        <v>18516</v>
      </c>
      <c r="H12197" t="s">
        <v>18516</v>
      </c>
      <c r="I12197" t="s">
        <v>18516</v>
      </c>
      <c r="J12197" t="s">
        <v>18516</v>
      </c>
      <c r="K12197" t="s">
        <v>29707</v>
      </c>
      <c r="L12197" t="s">
        <v>18516</v>
      </c>
      <c r="M12197" t="s">
        <v>18516</v>
      </c>
    </row>
    <row r="12198" spans="1:13" ht="13.5">
      <c r="A12198" t="s">
        <v>1843</v>
      </c>
      <c r="B12198" t="s">
        <v>47344</v>
      </c>
      <c r="C12198" t="s">
        <v>29424</v>
      </c>
      <c r="D12198" t="s">
        <v>29425</v>
      </c>
      <c r="E12198" t="s">
        <v>18516</v>
      </c>
      <c r="F12198" t="s">
        <v>18516</v>
      </c>
      <c r="G12198" t="s">
        <v>18516</v>
      </c>
      <c r="H12198" t="s">
        <v>18516</v>
      </c>
      <c r="I12198" t="s">
        <v>18516</v>
      </c>
      <c r="J12198" t="s">
        <v>18516</v>
      </c>
      <c r="K12198" t="s">
        <v>29707</v>
      </c>
      <c r="L12198" t="s">
        <v>18516</v>
      </c>
      <c r="M12198" t="s">
        <v>18516</v>
      </c>
    </row>
    <row r="12199" spans="1:13" ht="13.5">
      <c r="A12199" t="s">
        <v>2011</v>
      </c>
      <c r="B12199" t="s">
        <v>47345</v>
      </c>
      <c r="C12199" t="s">
        <v>29424</v>
      </c>
      <c r="D12199" t="s">
        <v>29425</v>
      </c>
      <c r="E12199" t="s">
        <v>18516</v>
      </c>
      <c r="F12199" t="s">
        <v>18516</v>
      </c>
      <c r="G12199" t="s">
        <v>18516</v>
      </c>
      <c r="H12199" t="s">
        <v>18516</v>
      </c>
      <c r="I12199" t="s">
        <v>18516</v>
      </c>
      <c r="J12199" t="s">
        <v>18516</v>
      </c>
      <c r="K12199" t="s">
        <v>29707</v>
      </c>
      <c r="L12199" t="s">
        <v>18516</v>
      </c>
      <c r="M12199" t="s">
        <v>18516</v>
      </c>
    </row>
    <row r="12200" spans="1:13" ht="13.5">
      <c r="A12200" t="s">
        <v>1206</v>
      </c>
      <c r="B12200" t="s">
        <v>47346</v>
      </c>
      <c r="C12200" t="s">
        <v>29424</v>
      </c>
      <c r="D12200" t="s">
        <v>29425</v>
      </c>
      <c r="E12200" t="s">
        <v>18516</v>
      </c>
      <c r="F12200" t="s">
        <v>18516</v>
      </c>
      <c r="G12200" t="s">
        <v>18516</v>
      </c>
      <c r="H12200" t="s">
        <v>18516</v>
      </c>
      <c r="I12200" t="s">
        <v>18516</v>
      </c>
      <c r="J12200" t="s">
        <v>18516</v>
      </c>
      <c r="K12200" t="s">
        <v>29707</v>
      </c>
      <c r="L12200" t="s">
        <v>18516</v>
      </c>
      <c r="M12200" t="s">
        <v>18516</v>
      </c>
    </row>
    <row r="12201" spans="1:13" ht="13.5">
      <c r="A12201" t="s">
        <v>1378</v>
      </c>
      <c r="B12201" t="s">
        <v>47347</v>
      </c>
      <c r="C12201" t="s">
        <v>29424</v>
      </c>
      <c r="D12201" t="s">
        <v>29425</v>
      </c>
      <c r="E12201" t="s">
        <v>18516</v>
      </c>
      <c r="F12201" t="s">
        <v>18516</v>
      </c>
      <c r="G12201" t="s">
        <v>18516</v>
      </c>
      <c r="H12201" t="s">
        <v>18516</v>
      </c>
      <c r="I12201" t="s">
        <v>18516</v>
      </c>
      <c r="J12201" t="s">
        <v>18516</v>
      </c>
      <c r="K12201" t="s">
        <v>29707</v>
      </c>
      <c r="L12201" t="s">
        <v>18516</v>
      </c>
      <c r="M12201" t="s">
        <v>18516</v>
      </c>
    </row>
    <row r="12202" spans="1:13" ht="13.5">
      <c r="A12202" t="s">
        <v>47348</v>
      </c>
      <c r="B12202" t="s">
        <v>47349</v>
      </c>
      <c r="C12202" t="s">
        <v>29424</v>
      </c>
      <c r="D12202" t="s">
        <v>29425</v>
      </c>
      <c r="E12202" t="s">
        <v>18516</v>
      </c>
      <c r="F12202" t="s">
        <v>18516</v>
      </c>
      <c r="G12202" t="s">
        <v>18516</v>
      </c>
      <c r="H12202" t="s">
        <v>18516</v>
      </c>
      <c r="I12202" t="s">
        <v>18516</v>
      </c>
      <c r="J12202" t="s">
        <v>18516</v>
      </c>
      <c r="K12202" t="s">
        <v>29707</v>
      </c>
      <c r="L12202" t="s">
        <v>18516</v>
      </c>
      <c r="M12202" t="s">
        <v>18516</v>
      </c>
    </row>
    <row r="12203" spans="1:13" ht="13.5">
      <c r="A12203" t="s">
        <v>47350</v>
      </c>
      <c r="B12203" t="s">
        <v>47351</v>
      </c>
      <c r="C12203" t="s">
        <v>29424</v>
      </c>
      <c r="D12203" t="s">
        <v>29425</v>
      </c>
      <c r="E12203" s="164">
        <v>232</v>
      </c>
      <c r="F12203" s="164">
        <v>232</v>
      </c>
      <c r="G12203" t="s">
        <v>18516</v>
      </c>
      <c r="H12203" t="s">
        <v>18516</v>
      </c>
      <c r="I12203" s="164">
        <v>76.04</v>
      </c>
      <c r="J12203" s="164">
        <v>308.04</v>
      </c>
      <c r="K12203">
        <v>28</v>
      </c>
      <c r="L12203" t="s">
        <v>18516</v>
      </c>
      <c r="M12203" t="s">
        <v>18516</v>
      </c>
    </row>
    <row r="12204" spans="1:13" ht="13.5">
      <c r="A12204" t="s">
        <v>47352</v>
      </c>
      <c r="B12204" t="s">
        <v>47353</v>
      </c>
      <c r="C12204" t="s">
        <v>29424</v>
      </c>
      <c r="D12204" t="s">
        <v>29425</v>
      </c>
      <c r="E12204" t="s">
        <v>18516</v>
      </c>
      <c r="F12204" t="s">
        <v>18516</v>
      </c>
      <c r="G12204" t="s">
        <v>18516</v>
      </c>
      <c r="H12204" t="s">
        <v>18516</v>
      </c>
      <c r="I12204" t="s">
        <v>18516</v>
      </c>
      <c r="J12204" t="s">
        <v>18516</v>
      </c>
      <c r="K12204" t="s">
        <v>29707</v>
      </c>
      <c r="L12204" t="s">
        <v>18516</v>
      </c>
      <c r="M12204" t="s">
        <v>18516</v>
      </c>
    </row>
    <row r="12205" spans="1:13" ht="13.5">
      <c r="A12205" t="s">
        <v>47354</v>
      </c>
      <c r="B12205" t="s">
        <v>47355</v>
      </c>
      <c r="C12205" t="s">
        <v>29424</v>
      </c>
      <c r="D12205" t="s">
        <v>29425</v>
      </c>
      <c r="E12205" t="s">
        <v>18516</v>
      </c>
      <c r="F12205" t="s">
        <v>18516</v>
      </c>
      <c r="G12205" t="s">
        <v>18516</v>
      </c>
      <c r="H12205" t="s">
        <v>18516</v>
      </c>
      <c r="I12205" t="s">
        <v>18516</v>
      </c>
      <c r="J12205" t="s">
        <v>18516</v>
      </c>
      <c r="K12205" t="s">
        <v>29707</v>
      </c>
      <c r="L12205" t="s">
        <v>18516</v>
      </c>
      <c r="M12205" t="s">
        <v>18516</v>
      </c>
    </row>
    <row r="12206" spans="1:13" ht="13.5">
      <c r="A12206" t="s">
        <v>47356</v>
      </c>
      <c r="B12206" t="s">
        <v>47357</v>
      </c>
      <c r="C12206" t="s">
        <v>29424</v>
      </c>
      <c r="D12206" t="s">
        <v>29425</v>
      </c>
      <c r="E12206" t="s">
        <v>18516</v>
      </c>
      <c r="F12206" t="s">
        <v>18516</v>
      </c>
      <c r="G12206" t="s">
        <v>18516</v>
      </c>
      <c r="H12206" t="s">
        <v>18516</v>
      </c>
      <c r="I12206" t="s">
        <v>18516</v>
      </c>
      <c r="J12206" t="s">
        <v>18516</v>
      </c>
      <c r="K12206" t="s">
        <v>29707</v>
      </c>
      <c r="L12206" t="s">
        <v>18516</v>
      </c>
      <c r="M12206" t="s">
        <v>18516</v>
      </c>
    </row>
    <row r="12207" spans="1:13" ht="13.5">
      <c r="A12207" t="s">
        <v>1308</v>
      </c>
      <c r="B12207" t="s">
        <v>47358</v>
      </c>
      <c r="C12207" t="s">
        <v>29424</v>
      </c>
      <c r="D12207" t="s">
        <v>29425</v>
      </c>
      <c r="E12207" s="164">
        <v>188</v>
      </c>
      <c r="F12207" s="164">
        <v>188</v>
      </c>
      <c r="G12207" t="s">
        <v>18516</v>
      </c>
      <c r="H12207" t="s">
        <v>18516</v>
      </c>
      <c r="I12207" s="164">
        <v>77.1</v>
      </c>
      <c r="J12207" s="164">
        <v>265.1</v>
      </c>
      <c r="K12207">
        <v>0</v>
      </c>
      <c r="L12207" t="s">
        <v>18516</v>
      </c>
      <c r="M12207" t="s">
        <v>18516</v>
      </c>
    </row>
    <row r="12208" spans="1:13" ht="13.5">
      <c r="A12208" t="s">
        <v>3754</v>
      </c>
      <c r="B12208" t="s">
        <v>47359</v>
      </c>
      <c r="C12208" t="s">
        <v>29424</v>
      </c>
      <c r="D12208" t="s">
        <v>29425</v>
      </c>
      <c r="E12208" s="164">
        <v>213</v>
      </c>
      <c r="F12208" s="164">
        <v>213</v>
      </c>
      <c r="G12208" t="s">
        <v>18516</v>
      </c>
      <c r="H12208" t="s">
        <v>18516</v>
      </c>
      <c r="I12208" s="164">
        <v>76.14</v>
      </c>
      <c r="J12208" s="164">
        <v>289.14</v>
      </c>
      <c r="K12208">
        <v>62</v>
      </c>
      <c r="L12208" t="s">
        <v>18516</v>
      </c>
      <c r="M12208" t="s">
        <v>18516</v>
      </c>
    </row>
    <row r="12209" spans="1:13" ht="13.5">
      <c r="A12209" t="s">
        <v>8011</v>
      </c>
      <c r="B12209" t="s">
        <v>47360</v>
      </c>
      <c r="C12209" t="s">
        <v>29424</v>
      </c>
      <c r="D12209" t="s">
        <v>29425</v>
      </c>
      <c r="E12209" s="164">
        <v>175</v>
      </c>
      <c r="F12209" s="164">
        <v>175</v>
      </c>
      <c r="G12209" t="s">
        <v>18516</v>
      </c>
      <c r="H12209" t="s">
        <v>18516</v>
      </c>
      <c r="I12209" s="164">
        <v>84.76</v>
      </c>
      <c r="J12209" s="164">
        <v>259.76</v>
      </c>
      <c r="K12209">
        <v>0</v>
      </c>
      <c r="L12209" t="s">
        <v>18516</v>
      </c>
      <c r="M12209" t="s">
        <v>18516</v>
      </c>
    </row>
    <row r="12210" spans="1:13" ht="13.5">
      <c r="A12210" t="s">
        <v>47361</v>
      </c>
      <c r="B12210" t="s">
        <v>47362</v>
      </c>
      <c r="C12210" t="s">
        <v>29424</v>
      </c>
      <c r="D12210" t="s">
        <v>29425</v>
      </c>
      <c r="E12210" t="s">
        <v>18516</v>
      </c>
      <c r="F12210" t="s">
        <v>18516</v>
      </c>
      <c r="G12210" t="s">
        <v>18516</v>
      </c>
      <c r="H12210" t="s">
        <v>18516</v>
      </c>
      <c r="I12210" t="s">
        <v>18516</v>
      </c>
      <c r="J12210" t="s">
        <v>18516</v>
      </c>
      <c r="K12210" t="s">
        <v>29707</v>
      </c>
      <c r="L12210" t="s">
        <v>18516</v>
      </c>
      <c r="M12210" t="s">
        <v>18516</v>
      </c>
    </row>
    <row r="12211" spans="1:13" ht="13.5">
      <c r="A12211" t="s">
        <v>47363</v>
      </c>
      <c r="B12211" t="s">
        <v>47364</v>
      </c>
      <c r="C12211" t="s">
        <v>29424</v>
      </c>
      <c r="D12211" t="s">
        <v>29425</v>
      </c>
      <c r="E12211" t="s">
        <v>18516</v>
      </c>
      <c r="F12211" t="s">
        <v>18516</v>
      </c>
      <c r="G12211" t="s">
        <v>18516</v>
      </c>
      <c r="H12211" t="s">
        <v>18516</v>
      </c>
      <c r="I12211" t="s">
        <v>18516</v>
      </c>
      <c r="J12211" t="s">
        <v>18516</v>
      </c>
      <c r="K12211" t="s">
        <v>29707</v>
      </c>
      <c r="L12211" t="s">
        <v>18516</v>
      </c>
      <c r="M12211" t="s">
        <v>18516</v>
      </c>
    </row>
    <row r="12212" spans="1:13" ht="13.5">
      <c r="A12212" t="s">
        <v>47365</v>
      </c>
      <c r="B12212" t="s">
        <v>47366</v>
      </c>
      <c r="C12212" t="s">
        <v>29424</v>
      </c>
      <c r="D12212" t="s">
        <v>29425</v>
      </c>
      <c r="E12212" t="s">
        <v>18516</v>
      </c>
      <c r="F12212" t="s">
        <v>18516</v>
      </c>
      <c r="G12212" t="s">
        <v>18516</v>
      </c>
      <c r="H12212" t="s">
        <v>18516</v>
      </c>
      <c r="I12212" t="s">
        <v>18516</v>
      </c>
      <c r="J12212" t="s">
        <v>18516</v>
      </c>
      <c r="K12212" t="s">
        <v>29707</v>
      </c>
      <c r="L12212" t="s">
        <v>18516</v>
      </c>
      <c r="M12212" t="s">
        <v>18516</v>
      </c>
    </row>
    <row r="12213" spans="1:13" ht="13.5">
      <c r="A12213" t="s">
        <v>1031</v>
      </c>
      <c r="B12213" t="s">
        <v>47367</v>
      </c>
      <c r="C12213" t="s">
        <v>29424</v>
      </c>
      <c r="D12213" t="s">
        <v>29425</v>
      </c>
      <c r="E12213" t="s">
        <v>18516</v>
      </c>
      <c r="F12213" t="s">
        <v>18516</v>
      </c>
      <c r="G12213" t="s">
        <v>18516</v>
      </c>
      <c r="H12213" t="s">
        <v>18516</v>
      </c>
      <c r="I12213" t="s">
        <v>18516</v>
      </c>
      <c r="J12213" t="s">
        <v>18516</v>
      </c>
      <c r="K12213" t="s">
        <v>29707</v>
      </c>
      <c r="L12213" t="s">
        <v>18516</v>
      </c>
      <c r="M12213" t="s">
        <v>18516</v>
      </c>
    </row>
    <row r="12214" spans="1:13" ht="13.5">
      <c r="A12214" t="s">
        <v>1034</v>
      </c>
      <c r="B12214" t="s">
        <v>47368</v>
      </c>
      <c r="C12214" t="s">
        <v>29424</v>
      </c>
      <c r="D12214" t="s">
        <v>29425</v>
      </c>
      <c r="E12214" t="s">
        <v>18516</v>
      </c>
      <c r="F12214" t="s">
        <v>18516</v>
      </c>
      <c r="G12214" t="s">
        <v>18516</v>
      </c>
      <c r="H12214" t="s">
        <v>18516</v>
      </c>
      <c r="I12214" t="s">
        <v>18516</v>
      </c>
      <c r="J12214" t="s">
        <v>18516</v>
      </c>
      <c r="K12214" t="s">
        <v>29707</v>
      </c>
      <c r="L12214" t="s">
        <v>18516</v>
      </c>
      <c r="M12214" t="s">
        <v>18516</v>
      </c>
    </row>
    <row r="12215" spans="1:13" ht="13.5">
      <c r="A12215" t="s">
        <v>47369</v>
      </c>
      <c r="B12215" t="s">
        <v>47370</v>
      </c>
      <c r="C12215" t="s">
        <v>29424</v>
      </c>
      <c r="D12215" t="s">
        <v>29425</v>
      </c>
      <c r="E12215" t="s">
        <v>18516</v>
      </c>
      <c r="F12215" t="s">
        <v>18516</v>
      </c>
      <c r="G12215" t="s">
        <v>18516</v>
      </c>
      <c r="H12215" t="s">
        <v>18516</v>
      </c>
      <c r="I12215" t="s">
        <v>18516</v>
      </c>
      <c r="J12215" t="s">
        <v>18516</v>
      </c>
      <c r="K12215" t="s">
        <v>29707</v>
      </c>
      <c r="L12215" t="s">
        <v>18516</v>
      </c>
      <c r="M12215" t="s">
        <v>18516</v>
      </c>
    </row>
    <row r="12216" spans="1:13" ht="13.5">
      <c r="A12216" t="s">
        <v>47371</v>
      </c>
      <c r="B12216" t="s">
        <v>47372</v>
      </c>
      <c r="C12216" t="s">
        <v>29424</v>
      </c>
      <c r="D12216" t="s">
        <v>29425</v>
      </c>
      <c r="E12216" t="s">
        <v>18516</v>
      </c>
      <c r="F12216" t="s">
        <v>18516</v>
      </c>
      <c r="G12216" t="s">
        <v>18516</v>
      </c>
      <c r="H12216" t="s">
        <v>18516</v>
      </c>
      <c r="I12216" t="s">
        <v>18516</v>
      </c>
      <c r="J12216" t="s">
        <v>18516</v>
      </c>
      <c r="K12216" t="s">
        <v>29707</v>
      </c>
      <c r="L12216" t="s">
        <v>18516</v>
      </c>
      <c r="M12216" t="s">
        <v>18516</v>
      </c>
    </row>
    <row r="12217" spans="1:13" ht="13.5">
      <c r="A12217" t="s">
        <v>47373</v>
      </c>
      <c r="B12217" t="s">
        <v>47374</v>
      </c>
      <c r="C12217" t="s">
        <v>29424</v>
      </c>
      <c r="D12217" t="s">
        <v>29425</v>
      </c>
      <c r="E12217" s="164">
        <v>122</v>
      </c>
      <c r="F12217" s="164">
        <v>122</v>
      </c>
      <c r="G12217" t="s">
        <v>18516</v>
      </c>
      <c r="H12217" t="s">
        <v>18516</v>
      </c>
      <c r="I12217" s="164">
        <v>45.51</v>
      </c>
      <c r="J12217" s="164">
        <v>167.51</v>
      </c>
      <c r="K12217">
        <v>8</v>
      </c>
      <c r="L12217" t="s">
        <v>18516</v>
      </c>
      <c r="M12217" t="s">
        <v>18516</v>
      </c>
    </row>
    <row r="12218" spans="1:13" ht="13.5">
      <c r="A12218" t="s">
        <v>47375</v>
      </c>
      <c r="B12218" t="s">
        <v>47376</v>
      </c>
      <c r="C12218" t="s">
        <v>29424</v>
      </c>
      <c r="D12218" t="s">
        <v>29425</v>
      </c>
      <c r="E12218" s="164">
        <v>170</v>
      </c>
      <c r="F12218" s="164">
        <v>170</v>
      </c>
      <c r="G12218" t="s">
        <v>18516</v>
      </c>
      <c r="H12218" t="s">
        <v>18516</v>
      </c>
      <c r="I12218" s="164">
        <v>89.24</v>
      </c>
      <c r="J12218" s="164">
        <v>259.24</v>
      </c>
      <c r="K12218">
        <v>34</v>
      </c>
      <c r="L12218" t="s">
        <v>29455</v>
      </c>
      <c r="M12218" t="s">
        <v>30549</v>
      </c>
    </row>
    <row r="12219" spans="1:13" ht="13.5">
      <c r="A12219" t="s">
        <v>47377</v>
      </c>
      <c r="B12219" t="s">
        <v>47378</v>
      </c>
      <c r="C12219" t="s">
        <v>29424</v>
      </c>
      <c r="D12219" t="s">
        <v>29425</v>
      </c>
      <c r="E12219" s="164">
        <v>178</v>
      </c>
      <c r="F12219" s="164">
        <v>178</v>
      </c>
      <c r="G12219" t="s">
        <v>18516</v>
      </c>
      <c r="H12219" t="s">
        <v>18516</v>
      </c>
      <c r="I12219" s="164">
        <v>89.24</v>
      </c>
      <c r="J12219" s="164">
        <v>267.24</v>
      </c>
      <c r="K12219">
        <v>114</v>
      </c>
      <c r="L12219" t="s">
        <v>29455</v>
      </c>
      <c r="M12219" t="s">
        <v>30549</v>
      </c>
    </row>
    <row r="12220" spans="1:13" ht="13.5">
      <c r="A12220" t="s">
        <v>2523</v>
      </c>
      <c r="B12220" t="s">
        <v>47379</v>
      </c>
      <c r="C12220" t="s">
        <v>29424</v>
      </c>
      <c r="D12220" t="s">
        <v>29425</v>
      </c>
      <c r="E12220" t="s">
        <v>18516</v>
      </c>
      <c r="F12220" t="s">
        <v>18516</v>
      </c>
      <c r="G12220" t="s">
        <v>18516</v>
      </c>
      <c r="H12220" t="s">
        <v>18516</v>
      </c>
      <c r="I12220" t="s">
        <v>18516</v>
      </c>
      <c r="J12220" t="s">
        <v>18516</v>
      </c>
      <c r="K12220" t="s">
        <v>29707</v>
      </c>
      <c r="L12220" t="s">
        <v>18516</v>
      </c>
      <c r="M12220" t="s">
        <v>18516</v>
      </c>
    </row>
    <row r="12221" spans="1:13" ht="13.5">
      <c r="A12221" t="s">
        <v>47380</v>
      </c>
      <c r="B12221" t="s">
        <v>47381</v>
      </c>
      <c r="C12221" t="s">
        <v>29424</v>
      </c>
      <c r="D12221" t="s">
        <v>29425</v>
      </c>
      <c r="E12221" s="164">
        <v>88</v>
      </c>
      <c r="F12221" s="164">
        <v>88</v>
      </c>
      <c r="G12221" t="s">
        <v>18516</v>
      </c>
      <c r="H12221" t="s">
        <v>18516</v>
      </c>
      <c r="I12221" s="164">
        <v>38.3</v>
      </c>
      <c r="J12221" s="164">
        <v>126.3</v>
      </c>
      <c r="K12221">
        <v>91</v>
      </c>
      <c r="L12221" t="s">
        <v>18516</v>
      </c>
      <c r="M12221" t="s">
        <v>18516</v>
      </c>
    </row>
    <row r="12222" spans="1:13" ht="13.5">
      <c r="A12222" t="s">
        <v>47382</v>
      </c>
      <c r="B12222" t="s">
        <v>47383</v>
      </c>
      <c r="C12222" t="s">
        <v>29424</v>
      </c>
      <c r="D12222" t="s">
        <v>29425</v>
      </c>
      <c r="E12222" t="s">
        <v>18516</v>
      </c>
      <c r="F12222" t="s">
        <v>18516</v>
      </c>
      <c r="G12222" t="s">
        <v>18516</v>
      </c>
      <c r="H12222" t="s">
        <v>18516</v>
      </c>
      <c r="I12222" t="s">
        <v>18516</v>
      </c>
      <c r="J12222" t="s">
        <v>18516</v>
      </c>
      <c r="K12222" t="s">
        <v>29707</v>
      </c>
      <c r="L12222" t="s">
        <v>18516</v>
      </c>
      <c r="M12222" t="s">
        <v>18516</v>
      </c>
    </row>
    <row r="12223" spans="1:13" ht="13.5">
      <c r="A12223" t="s">
        <v>47384</v>
      </c>
      <c r="B12223" t="s">
        <v>47385</v>
      </c>
      <c r="C12223" t="s">
        <v>29424</v>
      </c>
      <c r="D12223" t="s">
        <v>29425</v>
      </c>
      <c r="E12223" s="164">
        <v>289</v>
      </c>
      <c r="F12223" s="164">
        <v>289</v>
      </c>
      <c r="G12223" t="s">
        <v>18516</v>
      </c>
      <c r="H12223" t="s">
        <v>18516</v>
      </c>
      <c r="I12223" s="164">
        <v>196.88</v>
      </c>
      <c r="J12223" s="164">
        <v>485.88</v>
      </c>
      <c r="K12223">
        <v>0</v>
      </c>
      <c r="L12223" t="s">
        <v>18516</v>
      </c>
      <c r="M12223" t="s">
        <v>18516</v>
      </c>
    </row>
    <row r="12224" spans="1:13" ht="13.5">
      <c r="A12224" t="s">
        <v>8277</v>
      </c>
      <c r="B12224" t="s">
        <v>47283</v>
      </c>
      <c r="C12224" t="s">
        <v>29424</v>
      </c>
      <c r="D12224" t="s">
        <v>29425</v>
      </c>
      <c r="E12224" s="164">
        <v>193</v>
      </c>
      <c r="F12224" s="164">
        <v>193</v>
      </c>
      <c r="G12224" t="s">
        <v>18516</v>
      </c>
      <c r="H12224" t="s">
        <v>18516</v>
      </c>
      <c r="I12224" s="164">
        <v>78.82</v>
      </c>
      <c r="J12224" s="164">
        <v>271.82</v>
      </c>
      <c r="K12224">
        <v>34</v>
      </c>
      <c r="L12224" t="s">
        <v>18516</v>
      </c>
      <c r="M12224" t="s">
        <v>18516</v>
      </c>
    </row>
    <row r="12225" spans="1:13" ht="13.5">
      <c r="A12225" t="s">
        <v>47386</v>
      </c>
      <c r="B12225" t="s">
        <v>47387</v>
      </c>
      <c r="C12225" t="s">
        <v>29424</v>
      </c>
      <c r="D12225" t="s">
        <v>29425</v>
      </c>
      <c r="E12225" s="164">
        <v>186</v>
      </c>
      <c r="F12225" s="164">
        <v>186</v>
      </c>
      <c r="G12225" t="s">
        <v>18516</v>
      </c>
      <c r="H12225" t="s">
        <v>18516</v>
      </c>
      <c r="I12225" s="164">
        <v>90.29</v>
      </c>
      <c r="J12225" s="164">
        <v>276.29</v>
      </c>
      <c r="K12225">
        <v>0</v>
      </c>
      <c r="L12225" t="s">
        <v>18516</v>
      </c>
      <c r="M12225" t="s">
        <v>18516</v>
      </c>
    </row>
    <row r="12226" spans="1:13" ht="13.5">
      <c r="A12226" t="s">
        <v>6696</v>
      </c>
      <c r="B12226" t="s">
        <v>47388</v>
      </c>
      <c r="C12226" t="s">
        <v>29424</v>
      </c>
      <c r="D12226" t="s">
        <v>29425</v>
      </c>
      <c r="E12226" t="s">
        <v>18516</v>
      </c>
      <c r="F12226" t="s">
        <v>18516</v>
      </c>
      <c r="G12226" t="s">
        <v>18516</v>
      </c>
      <c r="H12226" t="s">
        <v>18516</v>
      </c>
      <c r="I12226" t="s">
        <v>18516</v>
      </c>
      <c r="J12226" t="s">
        <v>18516</v>
      </c>
      <c r="K12226" t="s">
        <v>29707</v>
      </c>
      <c r="L12226" t="s">
        <v>18516</v>
      </c>
      <c r="M12226" t="s">
        <v>18516</v>
      </c>
    </row>
    <row r="12227" spans="1:13" ht="13.5">
      <c r="A12227" t="s">
        <v>1314</v>
      </c>
      <c r="B12227" t="s">
        <v>47389</v>
      </c>
      <c r="C12227" t="s">
        <v>29424</v>
      </c>
      <c r="D12227" t="s">
        <v>29425</v>
      </c>
      <c r="E12227" s="164">
        <v>193</v>
      </c>
      <c r="F12227" s="164">
        <v>193</v>
      </c>
      <c r="G12227" t="s">
        <v>18516</v>
      </c>
      <c r="H12227" t="s">
        <v>18516</v>
      </c>
      <c r="I12227" s="164">
        <v>80.4</v>
      </c>
      <c r="J12227" s="164">
        <v>273.4</v>
      </c>
      <c r="K12227">
        <v>53</v>
      </c>
      <c r="L12227" t="s">
        <v>18516</v>
      </c>
      <c r="M12227" t="s">
        <v>18516</v>
      </c>
    </row>
    <row r="12228" spans="1:13" ht="13.5">
      <c r="A12228" t="s">
        <v>47390</v>
      </c>
      <c r="B12228" t="s">
        <v>47391</v>
      </c>
      <c r="C12228" t="s">
        <v>29424</v>
      </c>
      <c r="D12228" t="s">
        <v>29425</v>
      </c>
      <c r="E12228" s="164">
        <v>258</v>
      </c>
      <c r="F12228" s="164">
        <v>258</v>
      </c>
      <c r="G12228" t="s">
        <v>18516</v>
      </c>
      <c r="H12228" t="s">
        <v>18516</v>
      </c>
      <c r="I12228" s="164">
        <v>82.39</v>
      </c>
      <c r="J12228" s="164">
        <v>340.39</v>
      </c>
      <c r="K12228">
        <v>101</v>
      </c>
      <c r="L12228" t="s">
        <v>18516</v>
      </c>
      <c r="M12228" t="s">
        <v>18516</v>
      </c>
    </row>
    <row r="12229" spans="1:13" ht="13.5">
      <c r="A12229" t="s">
        <v>232</v>
      </c>
      <c r="B12229" t="s">
        <v>47392</v>
      </c>
      <c r="C12229" t="s">
        <v>29424</v>
      </c>
      <c r="D12229" t="s">
        <v>29425</v>
      </c>
      <c r="E12229" s="164">
        <v>190</v>
      </c>
      <c r="F12229" s="164">
        <v>190</v>
      </c>
      <c r="G12229" t="s">
        <v>18516</v>
      </c>
      <c r="H12229" t="s">
        <v>18516</v>
      </c>
      <c r="I12229" s="164">
        <v>91.26</v>
      </c>
      <c r="J12229" s="164">
        <v>281.26</v>
      </c>
      <c r="K12229">
        <v>3</v>
      </c>
      <c r="L12229" t="s">
        <v>18516</v>
      </c>
      <c r="M12229" t="s">
        <v>18516</v>
      </c>
    </row>
    <row r="12230" spans="1:13" ht="13.5">
      <c r="A12230" t="s">
        <v>47393</v>
      </c>
      <c r="B12230" t="s">
        <v>47394</v>
      </c>
      <c r="C12230" t="s">
        <v>29424</v>
      </c>
      <c r="D12230" t="s">
        <v>29425</v>
      </c>
      <c r="E12230" s="164">
        <v>196</v>
      </c>
      <c r="F12230" s="164">
        <v>196</v>
      </c>
      <c r="G12230" t="s">
        <v>18516</v>
      </c>
      <c r="H12230" t="s">
        <v>18516</v>
      </c>
      <c r="I12230" s="164">
        <v>78.91</v>
      </c>
      <c r="J12230" s="164">
        <v>274.91</v>
      </c>
      <c r="K12230">
        <v>0</v>
      </c>
      <c r="L12230" t="s">
        <v>18516</v>
      </c>
      <c r="M12230" t="s">
        <v>18516</v>
      </c>
    </row>
    <row r="12231" spans="1:13" ht="13.5">
      <c r="A12231" t="s">
        <v>47395</v>
      </c>
      <c r="B12231" t="s">
        <v>47396</v>
      </c>
      <c r="C12231" t="s">
        <v>29424</v>
      </c>
      <c r="D12231" t="s">
        <v>29425</v>
      </c>
      <c r="E12231" s="164">
        <v>196</v>
      </c>
      <c r="F12231" s="164">
        <v>196</v>
      </c>
      <c r="G12231" t="s">
        <v>18516</v>
      </c>
      <c r="H12231" t="s">
        <v>18516</v>
      </c>
      <c r="I12231" s="164">
        <v>78.91</v>
      </c>
      <c r="J12231" s="164">
        <v>274.91</v>
      </c>
      <c r="K12231">
        <v>0</v>
      </c>
      <c r="L12231" t="s">
        <v>18516</v>
      </c>
      <c r="M12231" t="s">
        <v>18516</v>
      </c>
    </row>
    <row r="12232" spans="1:13" ht="13.5">
      <c r="A12232" t="s">
        <v>47397</v>
      </c>
      <c r="B12232" t="s">
        <v>47398</v>
      </c>
      <c r="C12232" t="s">
        <v>29424</v>
      </c>
      <c r="D12232" t="s">
        <v>29425</v>
      </c>
      <c r="E12232" s="164">
        <v>142</v>
      </c>
      <c r="F12232" s="164">
        <v>142</v>
      </c>
      <c r="G12232" t="s">
        <v>18516</v>
      </c>
      <c r="H12232" t="s">
        <v>18516</v>
      </c>
      <c r="I12232" s="164">
        <v>45.51</v>
      </c>
      <c r="J12232" s="164">
        <v>187.51</v>
      </c>
      <c r="K12232">
        <v>50</v>
      </c>
      <c r="L12232" t="s">
        <v>18516</v>
      </c>
      <c r="M12232" t="s">
        <v>18516</v>
      </c>
    </row>
    <row r="12233" spans="1:13" ht="13.5">
      <c r="A12233" t="s">
        <v>47399</v>
      </c>
      <c r="B12233" t="s">
        <v>47400</v>
      </c>
      <c r="C12233" t="s">
        <v>29424</v>
      </c>
      <c r="D12233" t="s">
        <v>29425</v>
      </c>
      <c r="E12233" t="s">
        <v>18516</v>
      </c>
      <c r="F12233" t="s">
        <v>18516</v>
      </c>
      <c r="G12233" t="s">
        <v>18516</v>
      </c>
      <c r="H12233" t="s">
        <v>18516</v>
      </c>
      <c r="I12233" t="s">
        <v>18516</v>
      </c>
      <c r="J12233" t="s">
        <v>18516</v>
      </c>
      <c r="K12233" t="s">
        <v>29707</v>
      </c>
      <c r="L12233" t="s">
        <v>18516</v>
      </c>
      <c r="M12233" t="s">
        <v>18516</v>
      </c>
    </row>
    <row r="12234" spans="1:13" ht="13.5">
      <c r="A12234" t="s">
        <v>8002</v>
      </c>
      <c r="B12234" t="s">
        <v>47401</v>
      </c>
      <c r="C12234" t="s">
        <v>29424</v>
      </c>
      <c r="D12234" t="s">
        <v>29425</v>
      </c>
      <c r="E12234" s="164">
        <v>171</v>
      </c>
      <c r="F12234" s="164">
        <v>171</v>
      </c>
      <c r="G12234" t="s">
        <v>18516</v>
      </c>
      <c r="H12234" t="s">
        <v>18516</v>
      </c>
      <c r="I12234" s="164">
        <v>79.75</v>
      </c>
      <c r="J12234" s="164">
        <v>250.75</v>
      </c>
      <c r="K12234">
        <v>0</v>
      </c>
      <c r="L12234" t="s">
        <v>18516</v>
      </c>
      <c r="M12234" t="s">
        <v>18516</v>
      </c>
    </row>
    <row r="12235" spans="1:13" ht="13.5">
      <c r="A12235" t="s">
        <v>6715</v>
      </c>
      <c r="B12235" t="s">
        <v>47402</v>
      </c>
      <c r="C12235" t="s">
        <v>29424</v>
      </c>
      <c r="D12235" t="s">
        <v>29425</v>
      </c>
      <c r="E12235" t="s">
        <v>18516</v>
      </c>
      <c r="F12235" t="s">
        <v>18516</v>
      </c>
      <c r="G12235" t="s">
        <v>18516</v>
      </c>
      <c r="H12235" t="s">
        <v>18516</v>
      </c>
      <c r="I12235" t="s">
        <v>18516</v>
      </c>
      <c r="J12235" t="s">
        <v>18516</v>
      </c>
      <c r="K12235" t="s">
        <v>29707</v>
      </c>
      <c r="L12235" t="s">
        <v>18516</v>
      </c>
      <c r="M12235" t="s">
        <v>18516</v>
      </c>
    </row>
    <row r="12236" spans="1:13" ht="13.5">
      <c r="A12236" t="s">
        <v>47403</v>
      </c>
      <c r="B12236" t="s">
        <v>47404</v>
      </c>
      <c r="C12236" t="s">
        <v>29424</v>
      </c>
      <c r="D12236" t="s">
        <v>29425</v>
      </c>
      <c r="E12236" t="s">
        <v>18516</v>
      </c>
      <c r="F12236" t="s">
        <v>18516</v>
      </c>
      <c r="G12236" t="s">
        <v>18516</v>
      </c>
      <c r="H12236" t="s">
        <v>18516</v>
      </c>
      <c r="I12236" t="s">
        <v>18516</v>
      </c>
      <c r="J12236" t="s">
        <v>18516</v>
      </c>
      <c r="K12236" t="s">
        <v>29707</v>
      </c>
      <c r="L12236" t="s">
        <v>18516</v>
      </c>
      <c r="M12236" t="s">
        <v>18516</v>
      </c>
    </row>
    <row r="12237" spans="1:13" ht="13.5">
      <c r="A12237" t="s">
        <v>1780</v>
      </c>
      <c r="B12237" t="s">
        <v>47405</v>
      </c>
      <c r="C12237" t="s">
        <v>29424</v>
      </c>
      <c r="D12237" t="s">
        <v>29425</v>
      </c>
      <c r="E12237" t="s">
        <v>18516</v>
      </c>
      <c r="F12237" t="s">
        <v>18516</v>
      </c>
      <c r="G12237" t="s">
        <v>18516</v>
      </c>
      <c r="H12237" t="s">
        <v>18516</v>
      </c>
      <c r="I12237" t="s">
        <v>18516</v>
      </c>
      <c r="J12237" t="s">
        <v>18516</v>
      </c>
      <c r="K12237" t="s">
        <v>29707</v>
      </c>
      <c r="L12237" t="s">
        <v>18516</v>
      </c>
      <c r="M12237" t="s">
        <v>18516</v>
      </c>
    </row>
    <row r="12238" spans="1:13" ht="13.5">
      <c r="A12238" t="s">
        <v>47406</v>
      </c>
      <c r="B12238" t="s">
        <v>47407</v>
      </c>
      <c r="C12238" t="s">
        <v>29424</v>
      </c>
      <c r="D12238" t="s">
        <v>29425</v>
      </c>
      <c r="E12238" t="s">
        <v>18516</v>
      </c>
      <c r="F12238" t="s">
        <v>18516</v>
      </c>
      <c r="G12238" t="s">
        <v>18516</v>
      </c>
      <c r="H12238" t="s">
        <v>18516</v>
      </c>
      <c r="I12238" t="s">
        <v>18516</v>
      </c>
      <c r="J12238" t="s">
        <v>18516</v>
      </c>
      <c r="K12238" t="s">
        <v>29707</v>
      </c>
      <c r="L12238" t="s">
        <v>18516</v>
      </c>
      <c r="M12238" t="s">
        <v>18516</v>
      </c>
    </row>
    <row r="12239" spans="1:13" ht="13.5">
      <c r="A12239" t="s">
        <v>47408</v>
      </c>
      <c r="B12239" t="s">
        <v>47409</v>
      </c>
      <c r="C12239" t="s">
        <v>29424</v>
      </c>
      <c r="D12239" t="s">
        <v>29425</v>
      </c>
      <c r="E12239" s="164">
        <v>170</v>
      </c>
      <c r="F12239" s="164">
        <v>170</v>
      </c>
      <c r="G12239" t="s">
        <v>18516</v>
      </c>
      <c r="H12239" t="s">
        <v>18516</v>
      </c>
      <c r="I12239" s="164">
        <v>55.81</v>
      </c>
      <c r="J12239" s="164">
        <v>225.81</v>
      </c>
      <c r="K12239">
        <v>46</v>
      </c>
      <c r="L12239" t="s">
        <v>18516</v>
      </c>
      <c r="M12239" t="s">
        <v>18516</v>
      </c>
    </row>
    <row r="12240" spans="1:13" ht="13.5">
      <c r="A12240" t="s">
        <v>47410</v>
      </c>
      <c r="B12240" t="s">
        <v>47411</v>
      </c>
      <c r="C12240" t="s">
        <v>29424</v>
      </c>
      <c r="D12240" t="s">
        <v>29425</v>
      </c>
      <c r="E12240" t="s">
        <v>18516</v>
      </c>
      <c r="F12240" t="s">
        <v>18516</v>
      </c>
      <c r="G12240" t="s">
        <v>18516</v>
      </c>
      <c r="H12240" t="s">
        <v>18516</v>
      </c>
      <c r="I12240" t="s">
        <v>18516</v>
      </c>
      <c r="J12240" t="s">
        <v>18516</v>
      </c>
      <c r="K12240" t="s">
        <v>29707</v>
      </c>
      <c r="L12240" t="s">
        <v>18516</v>
      </c>
      <c r="M12240" t="s">
        <v>18516</v>
      </c>
    </row>
    <row r="12241" spans="1:13" ht="13.5">
      <c r="A12241" t="s">
        <v>14894</v>
      </c>
      <c r="B12241" t="s">
        <v>47412</v>
      </c>
      <c r="C12241" t="s">
        <v>29424</v>
      </c>
      <c r="D12241" t="s">
        <v>29425</v>
      </c>
      <c r="E12241" t="s">
        <v>18516</v>
      </c>
      <c r="F12241" t="s">
        <v>18516</v>
      </c>
      <c r="G12241" t="s">
        <v>18516</v>
      </c>
      <c r="H12241" t="s">
        <v>18516</v>
      </c>
      <c r="I12241" t="s">
        <v>18516</v>
      </c>
      <c r="J12241" t="s">
        <v>18516</v>
      </c>
      <c r="K12241" t="s">
        <v>29707</v>
      </c>
      <c r="L12241" t="s">
        <v>18516</v>
      </c>
      <c r="M12241" t="s">
        <v>18516</v>
      </c>
    </row>
    <row r="12242" spans="1:13" ht="13.5">
      <c r="A12242" t="s">
        <v>47413</v>
      </c>
      <c r="B12242" t="s">
        <v>47414</v>
      </c>
      <c r="C12242" t="s">
        <v>29424</v>
      </c>
      <c r="D12242" t="s">
        <v>29425</v>
      </c>
      <c r="E12242" s="164">
        <v>205</v>
      </c>
      <c r="F12242" s="164">
        <v>205</v>
      </c>
      <c r="G12242" t="s">
        <v>18516</v>
      </c>
      <c r="H12242" t="s">
        <v>18516</v>
      </c>
      <c r="I12242" s="164">
        <v>55.81</v>
      </c>
      <c r="J12242" s="164">
        <v>260.81</v>
      </c>
      <c r="K12242">
        <v>41</v>
      </c>
      <c r="L12242" t="s">
        <v>18516</v>
      </c>
      <c r="M12242" t="s">
        <v>18516</v>
      </c>
    </row>
    <row r="12243" spans="1:13" ht="13.5">
      <c r="A12243" t="s">
        <v>5983</v>
      </c>
      <c r="B12243" t="s">
        <v>47415</v>
      </c>
      <c r="C12243" t="s">
        <v>29424</v>
      </c>
      <c r="D12243" t="s">
        <v>29425</v>
      </c>
      <c r="E12243" t="s">
        <v>18516</v>
      </c>
      <c r="F12243" t="s">
        <v>18516</v>
      </c>
      <c r="G12243" t="s">
        <v>18516</v>
      </c>
      <c r="H12243" t="s">
        <v>18516</v>
      </c>
      <c r="I12243" t="s">
        <v>18516</v>
      </c>
      <c r="J12243" t="s">
        <v>18516</v>
      </c>
      <c r="K12243" t="s">
        <v>29707</v>
      </c>
      <c r="L12243" t="s">
        <v>18516</v>
      </c>
      <c r="M12243" t="s">
        <v>18516</v>
      </c>
    </row>
    <row r="12244" spans="1:13" ht="13.5">
      <c r="A12244" t="s">
        <v>47416</v>
      </c>
      <c r="B12244" t="s">
        <v>47417</v>
      </c>
      <c r="C12244" t="s">
        <v>29424</v>
      </c>
      <c r="D12244" t="s">
        <v>29425</v>
      </c>
      <c r="E12244" t="s">
        <v>18516</v>
      </c>
      <c r="F12244" t="s">
        <v>18516</v>
      </c>
      <c r="G12244" t="s">
        <v>18516</v>
      </c>
      <c r="H12244" t="s">
        <v>18516</v>
      </c>
      <c r="I12244" t="s">
        <v>18516</v>
      </c>
      <c r="J12244" t="s">
        <v>18516</v>
      </c>
      <c r="K12244" t="s">
        <v>29707</v>
      </c>
      <c r="L12244" t="s">
        <v>18516</v>
      </c>
      <c r="M12244" t="s">
        <v>18516</v>
      </c>
    </row>
    <row r="12245" spans="1:13" ht="13.5">
      <c r="A12245" t="s">
        <v>14903</v>
      </c>
      <c r="B12245" t="s">
        <v>47418</v>
      </c>
      <c r="C12245" t="s">
        <v>29424</v>
      </c>
      <c r="D12245" t="s">
        <v>29425</v>
      </c>
      <c r="E12245" t="s">
        <v>18516</v>
      </c>
      <c r="F12245" t="s">
        <v>18516</v>
      </c>
      <c r="G12245" t="s">
        <v>18516</v>
      </c>
      <c r="H12245" t="s">
        <v>18516</v>
      </c>
      <c r="I12245" t="s">
        <v>18516</v>
      </c>
      <c r="J12245" t="s">
        <v>18516</v>
      </c>
      <c r="K12245" t="s">
        <v>29707</v>
      </c>
      <c r="L12245" t="s">
        <v>18516</v>
      </c>
      <c r="M12245" t="s">
        <v>18516</v>
      </c>
    </row>
    <row r="12246" spans="1:13" ht="13.5">
      <c r="A12246" t="s">
        <v>47419</v>
      </c>
      <c r="B12246" t="s">
        <v>47420</v>
      </c>
      <c r="C12246" t="s">
        <v>29509</v>
      </c>
      <c r="D12246" t="s">
        <v>29510</v>
      </c>
      <c r="E12246" t="s">
        <v>18516</v>
      </c>
      <c r="F12246" t="s">
        <v>18516</v>
      </c>
      <c r="G12246" t="s">
        <v>18516</v>
      </c>
      <c r="H12246" t="s">
        <v>18516</v>
      </c>
      <c r="I12246" t="s">
        <v>18516</v>
      </c>
      <c r="J12246" t="s">
        <v>18516</v>
      </c>
      <c r="K12246" t="s">
        <v>29707</v>
      </c>
      <c r="L12246" t="s">
        <v>18516</v>
      </c>
      <c r="M12246" t="s">
        <v>18516</v>
      </c>
    </row>
    <row r="12247" spans="1:13" ht="13.5">
      <c r="A12247" t="s">
        <v>47421</v>
      </c>
      <c r="B12247" t="s">
        <v>47422</v>
      </c>
      <c r="C12247" t="s">
        <v>29509</v>
      </c>
      <c r="D12247" t="s">
        <v>29510</v>
      </c>
      <c r="E12247" t="s">
        <v>18516</v>
      </c>
      <c r="F12247" t="s">
        <v>18516</v>
      </c>
      <c r="G12247" t="s">
        <v>18516</v>
      </c>
      <c r="H12247" t="s">
        <v>18516</v>
      </c>
      <c r="I12247" t="s">
        <v>18516</v>
      </c>
      <c r="J12247" t="s">
        <v>18516</v>
      </c>
      <c r="K12247" t="s">
        <v>29707</v>
      </c>
      <c r="L12247" t="s">
        <v>18516</v>
      </c>
      <c r="M12247" t="s">
        <v>18516</v>
      </c>
    </row>
    <row r="12248" spans="1:13" ht="13.5">
      <c r="A12248" t="s">
        <v>8660</v>
      </c>
      <c r="B12248" t="s">
        <v>44978</v>
      </c>
      <c r="C12248" t="s">
        <v>29509</v>
      </c>
      <c r="D12248" t="s">
        <v>29510</v>
      </c>
      <c r="E12248" t="s">
        <v>18516</v>
      </c>
      <c r="F12248" t="s">
        <v>18516</v>
      </c>
      <c r="G12248" t="s">
        <v>18516</v>
      </c>
      <c r="H12248" t="s">
        <v>18516</v>
      </c>
      <c r="I12248" t="s">
        <v>18516</v>
      </c>
      <c r="J12248" t="s">
        <v>18516</v>
      </c>
      <c r="K12248" t="s">
        <v>29707</v>
      </c>
      <c r="L12248" t="s">
        <v>18516</v>
      </c>
      <c r="M12248" t="s">
        <v>18516</v>
      </c>
    </row>
    <row r="12249" spans="1:13" ht="13.5">
      <c r="A12249" t="s">
        <v>47423</v>
      </c>
      <c r="B12249" t="s">
        <v>47424</v>
      </c>
      <c r="C12249" t="s">
        <v>29509</v>
      </c>
      <c r="D12249" t="s">
        <v>29510</v>
      </c>
      <c r="E12249" t="s">
        <v>18516</v>
      </c>
      <c r="F12249" t="s">
        <v>18516</v>
      </c>
      <c r="G12249" t="s">
        <v>18516</v>
      </c>
      <c r="H12249" t="s">
        <v>18516</v>
      </c>
      <c r="I12249" t="s">
        <v>18516</v>
      </c>
      <c r="J12249" t="s">
        <v>18516</v>
      </c>
      <c r="K12249" t="s">
        <v>29707</v>
      </c>
      <c r="L12249" t="s">
        <v>18516</v>
      </c>
      <c r="M12249" t="s">
        <v>18516</v>
      </c>
    </row>
    <row r="12250" spans="1:13" ht="13.5">
      <c r="A12250" t="s">
        <v>47425</v>
      </c>
      <c r="B12250" t="s">
        <v>47426</v>
      </c>
      <c r="C12250" t="s">
        <v>29509</v>
      </c>
      <c r="D12250" t="s">
        <v>29510</v>
      </c>
      <c r="E12250" t="s">
        <v>18516</v>
      </c>
      <c r="F12250" t="s">
        <v>18516</v>
      </c>
      <c r="G12250" t="s">
        <v>18516</v>
      </c>
      <c r="H12250" t="s">
        <v>18516</v>
      </c>
      <c r="I12250" t="s">
        <v>18516</v>
      </c>
      <c r="J12250" t="s">
        <v>18516</v>
      </c>
      <c r="K12250" t="s">
        <v>29707</v>
      </c>
      <c r="L12250" t="s">
        <v>18516</v>
      </c>
      <c r="M12250" t="s">
        <v>18516</v>
      </c>
    </row>
    <row r="12251" spans="1:13" ht="13.5">
      <c r="A12251" t="s">
        <v>47427</v>
      </c>
      <c r="B12251" t="s">
        <v>47428</v>
      </c>
      <c r="C12251" t="s">
        <v>29509</v>
      </c>
      <c r="D12251" t="s">
        <v>29510</v>
      </c>
      <c r="E12251" t="s">
        <v>18516</v>
      </c>
      <c r="F12251" t="s">
        <v>18516</v>
      </c>
      <c r="G12251" t="s">
        <v>18516</v>
      </c>
      <c r="H12251" t="s">
        <v>18516</v>
      </c>
      <c r="I12251" t="s">
        <v>18516</v>
      </c>
      <c r="J12251" t="s">
        <v>18516</v>
      </c>
      <c r="K12251" t="s">
        <v>29707</v>
      </c>
      <c r="L12251" t="s">
        <v>18516</v>
      </c>
      <c r="M12251" t="s">
        <v>18516</v>
      </c>
    </row>
    <row r="12252" spans="1:13" ht="13.5">
      <c r="A12252" t="s">
        <v>47429</v>
      </c>
      <c r="B12252" t="s">
        <v>47430</v>
      </c>
      <c r="C12252" t="s">
        <v>29509</v>
      </c>
      <c r="D12252" t="s">
        <v>29510</v>
      </c>
      <c r="E12252" t="s">
        <v>18516</v>
      </c>
      <c r="F12252" t="s">
        <v>18516</v>
      </c>
      <c r="G12252" t="s">
        <v>18516</v>
      </c>
      <c r="H12252" t="s">
        <v>18516</v>
      </c>
      <c r="I12252" t="s">
        <v>18516</v>
      </c>
      <c r="J12252" t="s">
        <v>18516</v>
      </c>
      <c r="K12252" t="s">
        <v>29707</v>
      </c>
      <c r="L12252" t="s">
        <v>18516</v>
      </c>
      <c r="M12252" t="s">
        <v>18516</v>
      </c>
    </row>
    <row r="12253" spans="1:13" ht="13.5">
      <c r="A12253" t="s">
        <v>47431</v>
      </c>
      <c r="B12253" t="s">
        <v>47432</v>
      </c>
      <c r="C12253" t="s">
        <v>29509</v>
      </c>
      <c r="D12253" t="s">
        <v>29510</v>
      </c>
      <c r="E12253" t="s">
        <v>18516</v>
      </c>
      <c r="F12253" t="s">
        <v>18516</v>
      </c>
      <c r="G12253" t="s">
        <v>18516</v>
      </c>
      <c r="H12253" t="s">
        <v>18516</v>
      </c>
      <c r="I12253" t="s">
        <v>18516</v>
      </c>
      <c r="J12253" t="s">
        <v>18516</v>
      </c>
      <c r="K12253" t="s">
        <v>29707</v>
      </c>
      <c r="L12253" t="s">
        <v>18516</v>
      </c>
      <c r="M12253" t="s">
        <v>18516</v>
      </c>
    </row>
    <row r="12254" spans="1:13" ht="13.5">
      <c r="A12254" t="s">
        <v>47433</v>
      </c>
      <c r="B12254" t="s">
        <v>47434</v>
      </c>
      <c r="C12254" t="s">
        <v>29509</v>
      </c>
      <c r="D12254" t="s">
        <v>29510</v>
      </c>
      <c r="E12254" t="s">
        <v>18516</v>
      </c>
      <c r="F12254" t="s">
        <v>18516</v>
      </c>
      <c r="G12254" t="s">
        <v>18516</v>
      </c>
      <c r="H12254" t="s">
        <v>18516</v>
      </c>
      <c r="I12254" t="s">
        <v>18516</v>
      </c>
      <c r="J12254" t="s">
        <v>18516</v>
      </c>
      <c r="K12254" t="s">
        <v>29707</v>
      </c>
      <c r="L12254" t="s">
        <v>18516</v>
      </c>
      <c r="M12254" t="s">
        <v>18516</v>
      </c>
    </row>
    <row r="12255" spans="1:13" ht="13.5">
      <c r="A12255" t="s">
        <v>47435</v>
      </c>
      <c r="B12255" t="s">
        <v>43058</v>
      </c>
      <c r="C12255" t="s">
        <v>29493</v>
      </c>
      <c r="D12255" t="s">
        <v>29494</v>
      </c>
      <c r="E12255" s="164">
        <v>215</v>
      </c>
      <c r="F12255" s="164">
        <v>215</v>
      </c>
      <c r="G12255" t="s">
        <v>18516</v>
      </c>
      <c r="H12255" t="s">
        <v>18516</v>
      </c>
      <c r="I12255" s="164">
        <v>86.09</v>
      </c>
      <c r="J12255" s="164">
        <v>301.09</v>
      </c>
      <c r="K12255">
        <v>38</v>
      </c>
      <c r="L12255" t="s">
        <v>29439</v>
      </c>
      <c r="M12255" t="s">
        <v>30549</v>
      </c>
    </row>
    <row r="12256" spans="1:13" ht="13.5">
      <c r="A12256" t="s">
        <v>47436</v>
      </c>
      <c r="B12256" t="s">
        <v>42955</v>
      </c>
      <c r="C12256" t="s">
        <v>29493</v>
      </c>
      <c r="D12256" t="s">
        <v>29494</v>
      </c>
      <c r="E12256" s="164">
        <v>215</v>
      </c>
      <c r="F12256" s="164">
        <v>215</v>
      </c>
      <c r="G12256" t="s">
        <v>18516</v>
      </c>
      <c r="H12256" t="s">
        <v>18516</v>
      </c>
      <c r="I12256" s="164">
        <v>86.09</v>
      </c>
      <c r="J12256" s="164">
        <v>301.09</v>
      </c>
      <c r="K12256">
        <v>2</v>
      </c>
      <c r="L12256" t="s">
        <v>29439</v>
      </c>
      <c r="M12256" t="s">
        <v>30549</v>
      </c>
    </row>
    <row r="12257" spans="1:13" ht="13.5">
      <c r="A12257" t="s">
        <v>12195</v>
      </c>
      <c r="B12257" t="s">
        <v>47437</v>
      </c>
      <c r="C12257" t="s">
        <v>29493</v>
      </c>
      <c r="D12257" t="s">
        <v>29494</v>
      </c>
      <c r="E12257" t="s">
        <v>18516</v>
      </c>
      <c r="F12257" t="s">
        <v>18516</v>
      </c>
      <c r="G12257" t="s">
        <v>18516</v>
      </c>
      <c r="H12257" t="s">
        <v>18516</v>
      </c>
      <c r="I12257" t="s">
        <v>18516</v>
      </c>
      <c r="J12257" t="s">
        <v>18516</v>
      </c>
      <c r="K12257" t="s">
        <v>29707</v>
      </c>
      <c r="L12257" t="s">
        <v>18516</v>
      </c>
      <c r="M12257" t="s">
        <v>18516</v>
      </c>
    </row>
    <row r="12258" spans="1:13" ht="13.5">
      <c r="A12258" t="s">
        <v>12192</v>
      </c>
      <c r="B12258" t="s">
        <v>47438</v>
      </c>
      <c r="C12258" t="s">
        <v>29493</v>
      </c>
      <c r="D12258" t="s">
        <v>29494</v>
      </c>
      <c r="E12258" t="s">
        <v>18516</v>
      </c>
      <c r="F12258" t="s">
        <v>18516</v>
      </c>
      <c r="G12258" t="s">
        <v>18516</v>
      </c>
      <c r="H12258" t="s">
        <v>18516</v>
      </c>
      <c r="I12258" t="s">
        <v>18516</v>
      </c>
      <c r="J12258" t="s">
        <v>18516</v>
      </c>
      <c r="K12258" t="s">
        <v>29707</v>
      </c>
      <c r="L12258" t="s">
        <v>18516</v>
      </c>
      <c r="M12258" t="s">
        <v>18516</v>
      </c>
    </row>
    <row r="12259" spans="1:13" ht="13.5">
      <c r="A12259" t="s">
        <v>9066</v>
      </c>
      <c r="B12259" t="s">
        <v>47439</v>
      </c>
      <c r="C12259" t="s">
        <v>29493</v>
      </c>
      <c r="D12259" t="s">
        <v>29494</v>
      </c>
      <c r="E12259" t="s">
        <v>18516</v>
      </c>
      <c r="F12259" t="s">
        <v>18516</v>
      </c>
      <c r="G12259" t="s">
        <v>18516</v>
      </c>
      <c r="H12259" t="s">
        <v>18516</v>
      </c>
      <c r="I12259" t="s">
        <v>18516</v>
      </c>
      <c r="J12259" t="s">
        <v>18516</v>
      </c>
      <c r="K12259" t="s">
        <v>29707</v>
      </c>
      <c r="L12259" t="s">
        <v>18516</v>
      </c>
      <c r="M12259" t="s">
        <v>18516</v>
      </c>
    </row>
    <row r="12260" spans="1:13" ht="13.5">
      <c r="A12260" t="s">
        <v>9063</v>
      </c>
      <c r="B12260" t="s">
        <v>47440</v>
      </c>
      <c r="C12260" t="s">
        <v>29493</v>
      </c>
      <c r="D12260" t="s">
        <v>29494</v>
      </c>
      <c r="E12260" t="s">
        <v>18516</v>
      </c>
      <c r="F12260" t="s">
        <v>18516</v>
      </c>
      <c r="G12260" t="s">
        <v>18516</v>
      </c>
      <c r="H12260" t="s">
        <v>18516</v>
      </c>
      <c r="I12260" t="s">
        <v>18516</v>
      </c>
      <c r="J12260" t="s">
        <v>18516</v>
      </c>
      <c r="K12260" t="s">
        <v>29707</v>
      </c>
      <c r="L12260" t="s">
        <v>18516</v>
      </c>
      <c r="M12260" t="s">
        <v>18516</v>
      </c>
    </row>
    <row r="12261" spans="1:13" ht="13.5">
      <c r="A12261" t="s">
        <v>47441</v>
      </c>
      <c r="B12261" t="s">
        <v>47442</v>
      </c>
      <c r="C12261" t="s">
        <v>29493</v>
      </c>
      <c r="D12261" t="s">
        <v>29494</v>
      </c>
      <c r="E12261" t="s">
        <v>18516</v>
      </c>
      <c r="F12261" t="s">
        <v>18516</v>
      </c>
      <c r="G12261" t="s">
        <v>18516</v>
      </c>
      <c r="H12261" t="s">
        <v>18516</v>
      </c>
      <c r="I12261" t="s">
        <v>18516</v>
      </c>
      <c r="J12261" t="s">
        <v>18516</v>
      </c>
      <c r="K12261" t="s">
        <v>29707</v>
      </c>
      <c r="L12261" t="s">
        <v>18516</v>
      </c>
      <c r="M12261" t="s">
        <v>18516</v>
      </c>
    </row>
    <row r="12262" spans="1:13" ht="13.5">
      <c r="A12262" t="s">
        <v>13737</v>
      </c>
      <c r="B12262" t="s">
        <v>47443</v>
      </c>
      <c r="C12262" t="s">
        <v>29493</v>
      </c>
      <c r="D12262" t="s">
        <v>29494</v>
      </c>
      <c r="E12262" t="s">
        <v>18516</v>
      </c>
      <c r="F12262" t="s">
        <v>18516</v>
      </c>
      <c r="G12262" t="s">
        <v>18516</v>
      </c>
      <c r="H12262" t="s">
        <v>18516</v>
      </c>
      <c r="I12262" t="s">
        <v>18516</v>
      </c>
      <c r="J12262" t="s">
        <v>18516</v>
      </c>
      <c r="K12262" t="s">
        <v>29707</v>
      </c>
      <c r="L12262" t="s">
        <v>18516</v>
      </c>
      <c r="M12262" t="s">
        <v>18516</v>
      </c>
    </row>
    <row r="12263" spans="1:13" ht="13.5">
      <c r="A12263" t="s">
        <v>47444</v>
      </c>
      <c r="B12263" t="s">
        <v>47445</v>
      </c>
      <c r="C12263" t="s">
        <v>29493</v>
      </c>
      <c r="D12263" t="s">
        <v>29494</v>
      </c>
      <c r="E12263" t="s">
        <v>18516</v>
      </c>
      <c r="F12263" t="s">
        <v>18516</v>
      </c>
      <c r="G12263" t="s">
        <v>18516</v>
      </c>
      <c r="H12263" t="s">
        <v>18516</v>
      </c>
      <c r="I12263" t="s">
        <v>18516</v>
      </c>
      <c r="J12263" t="s">
        <v>18516</v>
      </c>
      <c r="K12263" t="s">
        <v>29707</v>
      </c>
      <c r="L12263" t="s">
        <v>18516</v>
      </c>
      <c r="M12263" t="s">
        <v>18516</v>
      </c>
    </row>
    <row r="12264" spans="1:13" ht="13.5">
      <c r="A12264" t="s">
        <v>6934</v>
      </c>
      <c r="B12264" t="s">
        <v>43087</v>
      </c>
      <c r="C12264" t="s">
        <v>29493</v>
      </c>
      <c r="D12264" t="s">
        <v>29494</v>
      </c>
      <c r="E12264" t="s">
        <v>18516</v>
      </c>
      <c r="F12264" t="s">
        <v>18516</v>
      </c>
      <c r="G12264" t="s">
        <v>18516</v>
      </c>
      <c r="H12264" t="s">
        <v>18516</v>
      </c>
      <c r="I12264" t="s">
        <v>18516</v>
      </c>
      <c r="J12264" t="s">
        <v>18516</v>
      </c>
      <c r="K12264" t="s">
        <v>29707</v>
      </c>
      <c r="L12264" t="s">
        <v>18516</v>
      </c>
      <c r="M12264" t="s">
        <v>18516</v>
      </c>
    </row>
    <row r="12265" spans="1:13" ht="13.5">
      <c r="A12265" t="s">
        <v>1572</v>
      </c>
      <c r="B12265" t="s">
        <v>35329</v>
      </c>
      <c r="C12265" t="s">
        <v>29493</v>
      </c>
      <c r="D12265" t="s">
        <v>29494</v>
      </c>
      <c r="E12265" t="s">
        <v>18516</v>
      </c>
      <c r="F12265" t="s">
        <v>18516</v>
      </c>
      <c r="G12265" t="s">
        <v>18516</v>
      </c>
      <c r="H12265" t="s">
        <v>18516</v>
      </c>
      <c r="I12265" t="s">
        <v>18516</v>
      </c>
      <c r="J12265" t="s">
        <v>18516</v>
      </c>
      <c r="K12265" t="s">
        <v>29707</v>
      </c>
      <c r="L12265" t="s">
        <v>18516</v>
      </c>
      <c r="M12265" t="s">
        <v>18516</v>
      </c>
    </row>
    <row r="12266" spans="1:13" ht="13.5">
      <c r="A12266" t="s">
        <v>47446</v>
      </c>
      <c r="B12266" t="s">
        <v>47447</v>
      </c>
      <c r="C12266" t="s">
        <v>29493</v>
      </c>
      <c r="D12266" t="s">
        <v>29494</v>
      </c>
      <c r="E12266" s="164">
        <v>205</v>
      </c>
      <c r="F12266" s="164">
        <v>205</v>
      </c>
      <c r="G12266" t="s">
        <v>18516</v>
      </c>
      <c r="H12266" t="s">
        <v>18516</v>
      </c>
      <c r="I12266" s="164">
        <v>97.01</v>
      </c>
      <c r="J12266" s="164">
        <v>302.01</v>
      </c>
      <c r="K12266">
        <v>0</v>
      </c>
      <c r="L12266" t="s">
        <v>18516</v>
      </c>
      <c r="M12266" t="s">
        <v>18516</v>
      </c>
    </row>
    <row r="12267" spans="1:13" ht="13.5">
      <c r="A12267" t="s">
        <v>8498</v>
      </c>
      <c r="B12267" t="s">
        <v>47448</v>
      </c>
      <c r="C12267" t="s">
        <v>29493</v>
      </c>
      <c r="D12267" t="s">
        <v>29494</v>
      </c>
      <c r="E12267" s="164">
        <v>284</v>
      </c>
      <c r="F12267" s="164">
        <v>284</v>
      </c>
      <c r="G12267" t="s">
        <v>18516</v>
      </c>
      <c r="H12267" t="s">
        <v>18516</v>
      </c>
      <c r="I12267" s="164">
        <v>89.63</v>
      </c>
      <c r="J12267" s="164">
        <v>373.63</v>
      </c>
      <c r="K12267">
        <v>0</v>
      </c>
      <c r="L12267" t="s">
        <v>18516</v>
      </c>
      <c r="M12267" t="s">
        <v>18516</v>
      </c>
    </row>
    <row r="12268" spans="1:13" ht="13.5">
      <c r="A12268" t="s">
        <v>8495</v>
      </c>
      <c r="B12268" t="s">
        <v>47449</v>
      </c>
      <c r="C12268" t="s">
        <v>29493</v>
      </c>
      <c r="D12268" t="s">
        <v>29494</v>
      </c>
      <c r="E12268" s="164">
        <v>284</v>
      </c>
      <c r="F12268" s="164">
        <v>284</v>
      </c>
      <c r="G12268" t="s">
        <v>18516</v>
      </c>
      <c r="H12268" t="s">
        <v>18516</v>
      </c>
      <c r="I12268" s="164">
        <v>89.63</v>
      </c>
      <c r="J12268" s="164">
        <v>373.63</v>
      </c>
      <c r="K12268">
        <v>0</v>
      </c>
      <c r="L12268" t="s">
        <v>18516</v>
      </c>
      <c r="M12268" t="s">
        <v>18516</v>
      </c>
    </row>
    <row r="12269" spans="1:13" ht="13.5">
      <c r="A12269" t="s">
        <v>8492</v>
      </c>
      <c r="B12269" t="s">
        <v>47450</v>
      </c>
      <c r="C12269" t="s">
        <v>29493</v>
      </c>
      <c r="D12269" t="s">
        <v>29494</v>
      </c>
      <c r="E12269" s="164">
        <v>284</v>
      </c>
      <c r="F12269" s="164">
        <v>284</v>
      </c>
      <c r="G12269" t="s">
        <v>18516</v>
      </c>
      <c r="H12269" t="s">
        <v>18516</v>
      </c>
      <c r="I12269" s="164">
        <v>89.63</v>
      </c>
      <c r="J12269" s="164">
        <v>373.63</v>
      </c>
      <c r="K12269">
        <v>0</v>
      </c>
      <c r="L12269" t="s">
        <v>18516</v>
      </c>
      <c r="M12269" t="s">
        <v>18516</v>
      </c>
    </row>
    <row r="12270" spans="1:13" ht="13.5">
      <c r="A12270" t="s">
        <v>8489</v>
      </c>
      <c r="B12270" t="s">
        <v>47451</v>
      </c>
      <c r="C12270" t="s">
        <v>29493</v>
      </c>
      <c r="D12270" t="s">
        <v>29494</v>
      </c>
      <c r="E12270" s="164">
        <v>254</v>
      </c>
      <c r="F12270" s="164">
        <v>254</v>
      </c>
      <c r="G12270" t="s">
        <v>18516</v>
      </c>
      <c r="H12270" t="s">
        <v>18516</v>
      </c>
      <c r="I12270" s="164">
        <v>80.92</v>
      </c>
      <c r="J12270" s="164">
        <v>334.92</v>
      </c>
      <c r="K12270">
        <v>0</v>
      </c>
      <c r="L12270" t="s">
        <v>18516</v>
      </c>
      <c r="M12270" t="s">
        <v>18516</v>
      </c>
    </row>
    <row r="12271" spans="1:13" ht="13.5">
      <c r="A12271" t="s">
        <v>8593</v>
      </c>
      <c r="B12271" t="s">
        <v>47452</v>
      </c>
      <c r="C12271" t="s">
        <v>29493</v>
      </c>
      <c r="D12271" t="s">
        <v>29494</v>
      </c>
      <c r="E12271" t="s">
        <v>18516</v>
      </c>
      <c r="F12271" t="s">
        <v>18516</v>
      </c>
      <c r="G12271" t="s">
        <v>18516</v>
      </c>
      <c r="H12271" t="s">
        <v>18516</v>
      </c>
      <c r="I12271" t="s">
        <v>18516</v>
      </c>
      <c r="J12271" t="s">
        <v>18516</v>
      </c>
      <c r="K12271" t="s">
        <v>29707</v>
      </c>
      <c r="L12271" t="s">
        <v>18516</v>
      </c>
      <c r="M12271" t="s">
        <v>18516</v>
      </c>
    </row>
    <row r="12272" spans="1:13" ht="13.5">
      <c r="A12272" t="s">
        <v>8590</v>
      </c>
      <c r="B12272" t="s">
        <v>47453</v>
      </c>
      <c r="C12272" t="s">
        <v>29493</v>
      </c>
      <c r="D12272" t="s">
        <v>29494</v>
      </c>
      <c r="E12272" t="s">
        <v>18516</v>
      </c>
      <c r="F12272" t="s">
        <v>18516</v>
      </c>
      <c r="G12272" t="s">
        <v>18516</v>
      </c>
      <c r="H12272" t="s">
        <v>18516</v>
      </c>
      <c r="I12272" t="s">
        <v>18516</v>
      </c>
      <c r="J12272" t="s">
        <v>18516</v>
      </c>
      <c r="K12272" t="s">
        <v>29707</v>
      </c>
      <c r="L12272" t="s">
        <v>18516</v>
      </c>
      <c r="M12272" t="s">
        <v>18516</v>
      </c>
    </row>
    <row r="12273" spans="1:13" ht="13.5">
      <c r="A12273" t="s">
        <v>8587</v>
      </c>
      <c r="B12273" t="s">
        <v>47454</v>
      </c>
      <c r="C12273" t="s">
        <v>29493</v>
      </c>
      <c r="D12273" t="s">
        <v>29494</v>
      </c>
      <c r="E12273" t="s">
        <v>18516</v>
      </c>
      <c r="F12273" t="s">
        <v>18516</v>
      </c>
      <c r="G12273" t="s">
        <v>18516</v>
      </c>
      <c r="H12273" t="s">
        <v>18516</v>
      </c>
      <c r="I12273" t="s">
        <v>18516</v>
      </c>
      <c r="J12273" t="s">
        <v>18516</v>
      </c>
      <c r="K12273" t="s">
        <v>29707</v>
      </c>
      <c r="L12273" t="s">
        <v>18516</v>
      </c>
      <c r="M12273" t="s">
        <v>18516</v>
      </c>
    </row>
    <row r="12274" spans="1:13" ht="13.5">
      <c r="A12274" t="s">
        <v>8584</v>
      </c>
      <c r="B12274" t="s">
        <v>47455</v>
      </c>
      <c r="C12274" t="s">
        <v>29493</v>
      </c>
      <c r="D12274" t="s">
        <v>29494</v>
      </c>
      <c r="E12274" t="s">
        <v>18516</v>
      </c>
      <c r="F12274" t="s">
        <v>18516</v>
      </c>
      <c r="G12274" t="s">
        <v>18516</v>
      </c>
      <c r="H12274" t="s">
        <v>18516</v>
      </c>
      <c r="I12274" t="s">
        <v>18516</v>
      </c>
      <c r="J12274" t="s">
        <v>18516</v>
      </c>
      <c r="K12274" t="s">
        <v>29707</v>
      </c>
      <c r="L12274" t="s">
        <v>18516</v>
      </c>
      <c r="M12274" t="s">
        <v>18516</v>
      </c>
    </row>
    <row r="12275" spans="1:13" ht="13.5">
      <c r="A12275" t="s">
        <v>8581</v>
      </c>
      <c r="B12275" t="s">
        <v>47456</v>
      </c>
      <c r="C12275" t="s">
        <v>29493</v>
      </c>
      <c r="D12275" t="s">
        <v>29494</v>
      </c>
      <c r="E12275" s="164">
        <v>365</v>
      </c>
      <c r="F12275" s="164">
        <v>365</v>
      </c>
      <c r="G12275" t="s">
        <v>18516</v>
      </c>
      <c r="H12275" t="s">
        <v>18516</v>
      </c>
      <c r="I12275" s="164">
        <v>102.37</v>
      </c>
      <c r="J12275" s="164">
        <v>467.37</v>
      </c>
      <c r="K12275">
        <v>71</v>
      </c>
      <c r="L12275" t="s">
        <v>18516</v>
      </c>
      <c r="M12275" t="s">
        <v>18516</v>
      </c>
    </row>
    <row r="12276" spans="1:13" ht="13.5">
      <c r="A12276" t="s">
        <v>8578</v>
      </c>
      <c r="B12276" t="s">
        <v>47457</v>
      </c>
      <c r="C12276" t="s">
        <v>29493</v>
      </c>
      <c r="D12276" t="s">
        <v>29494</v>
      </c>
      <c r="E12276" s="164">
        <v>365</v>
      </c>
      <c r="F12276" s="164">
        <v>365</v>
      </c>
      <c r="G12276" t="s">
        <v>18516</v>
      </c>
      <c r="H12276" t="s">
        <v>18516</v>
      </c>
      <c r="I12276" s="164">
        <v>102.37</v>
      </c>
      <c r="J12276" s="164">
        <v>467.37</v>
      </c>
      <c r="K12276">
        <v>73</v>
      </c>
      <c r="L12276" t="s">
        <v>18516</v>
      </c>
      <c r="M12276" t="s">
        <v>18516</v>
      </c>
    </row>
    <row r="12277" spans="1:13" ht="13.5">
      <c r="A12277" t="s">
        <v>8575</v>
      </c>
      <c r="B12277" t="s">
        <v>47458</v>
      </c>
      <c r="C12277" t="s">
        <v>29493</v>
      </c>
      <c r="D12277" t="s">
        <v>29494</v>
      </c>
      <c r="E12277" s="164">
        <v>365</v>
      </c>
      <c r="F12277" s="164">
        <v>365</v>
      </c>
      <c r="G12277" t="s">
        <v>18516</v>
      </c>
      <c r="H12277" t="s">
        <v>18516</v>
      </c>
      <c r="I12277" s="164">
        <v>102.37</v>
      </c>
      <c r="J12277" s="164">
        <v>467.37</v>
      </c>
      <c r="K12277">
        <v>101</v>
      </c>
      <c r="L12277" t="s">
        <v>18516</v>
      </c>
      <c r="M12277" t="s">
        <v>18516</v>
      </c>
    </row>
    <row r="12278" spans="1:13" ht="13.5">
      <c r="A12278" t="s">
        <v>8569</v>
      </c>
      <c r="B12278" t="s">
        <v>47459</v>
      </c>
      <c r="C12278" t="s">
        <v>29493</v>
      </c>
      <c r="D12278" t="s">
        <v>29494</v>
      </c>
      <c r="E12278" s="164">
        <v>340</v>
      </c>
      <c r="F12278" s="164">
        <v>300</v>
      </c>
      <c r="G12278" s="165">
        <v>0.88</v>
      </c>
      <c r="H12278" t="s">
        <v>18516</v>
      </c>
      <c r="I12278" s="164">
        <v>91.35</v>
      </c>
      <c r="J12278" s="164">
        <v>391.35</v>
      </c>
      <c r="K12278">
        <v>40</v>
      </c>
      <c r="L12278" t="s">
        <v>18516</v>
      </c>
      <c r="M12278" t="s">
        <v>18516</v>
      </c>
    </row>
    <row r="12279" spans="1:13" ht="13.5">
      <c r="A12279" t="s">
        <v>1726</v>
      </c>
      <c r="B12279" t="s">
        <v>47460</v>
      </c>
      <c r="C12279" t="s">
        <v>29493</v>
      </c>
      <c r="D12279" t="s">
        <v>29494</v>
      </c>
      <c r="E12279" t="s">
        <v>18516</v>
      </c>
      <c r="F12279" t="s">
        <v>18516</v>
      </c>
      <c r="G12279" t="s">
        <v>18516</v>
      </c>
      <c r="H12279" t="s">
        <v>18516</v>
      </c>
      <c r="I12279" t="s">
        <v>18516</v>
      </c>
      <c r="J12279" t="s">
        <v>18516</v>
      </c>
      <c r="K12279" t="s">
        <v>29707</v>
      </c>
      <c r="L12279" t="s">
        <v>18516</v>
      </c>
      <c r="M12279" t="s">
        <v>18516</v>
      </c>
    </row>
    <row r="12280" spans="1:13" ht="13.5">
      <c r="A12280" t="s">
        <v>9072</v>
      </c>
      <c r="B12280" t="s">
        <v>47461</v>
      </c>
      <c r="C12280" t="s">
        <v>29493</v>
      </c>
      <c r="D12280" t="s">
        <v>29494</v>
      </c>
      <c r="E12280" t="s">
        <v>18516</v>
      </c>
      <c r="F12280" t="s">
        <v>18516</v>
      </c>
      <c r="G12280" t="s">
        <v>18516</v>
      </c>
      <c r="H12280" t="s">
        <v>18516</v>
      </c>
      <c r="I12280" t="s">
        <v>18516</v>
      </c>
      <c r="J12280" t="s">
        <v>18516</v>
      </c>
      <c r="K12280" t="s">
        <v>29707</v>
      </c>
      <c r="L12280" t="s">
        <v>18516</v>
      </c>
      <c r="M12280" t="s">
        <v>18516</v>
      </c>
    </row>
    <row r="12281" spans="1:13" ht="13.5">
      <c r="A12281" t="s">
        <v>9069</v>
      </c>
      <c r="B12281" t="s">
        <v>47462</v>
      </c>
      <c r="C12281" t="s">
        <v>29493</v>
      </c>
      <c r="D12281" t="s">
        <v>29494</v>
      </c>
      <c r="E12281" t="s">
        <v>18516</v>
      </c>
      <c r="F12281" t="s">
        <v>18516</v>
      </c>
      <c r="G12281" t="s">
        <v>18516</v>
      </c>
      <c r="H12281" t="s">
        <v>18516</v>
      </c>
      <c r="I12281" t="s">
        <v>18516</v>
      </c>
      <c r="J12281" t="s">
        <v>18516</v>
      </c>
      <c r="K12281" t="s">
        <v>29707</v>
      </c>
      <c r="L12281" t="s">
        <v>18516</v>
      </c>
      <c r="M12281" t="s">
        <v>18516</v>
      </c>
    </row>
    <row r="12282" spans="1:13" ht="13.5">
      <c r="A12282" t="s">
        <v>47463</v>
      </c>
      <c r="B12282" t="s">
        <v>47464</v>
      </c>
      <c r="C12282" t="s">
        <v>29493</v>
      </c>
      <c r="D12282" t="s">
        <v>29494</v>
      </c>
      <c r="E12282" t="s">
        <v>18516</v>
      </c>
      <c r="F12282" t="s">
        <v>18516</v>
      </c>
      <c r="G12282" t="s">
        <v>18516</v>
      </c>
      <c r="H12282" t="s">
        <v>18516</v>
      </c>
      <c r="I12282" t="s">
        <v>18516</v>
      </c>
      <c r="J12282" t="s">
        <v>18516</v>
      </c>
      <c r="K12282" t="s">
        <v>29707</v>
      </c>
      <c r="L12282" t="s">
        <v>18516</v>
      </c>
      <c r="M12282" t="s">
        <v>18516</v>
      </c>
    </row>
    <row r="12283" spans="1:13" ht="13.5">
      <c r="A12283" t="s">
        <v>8454</v>
      </c>
      <c r="B12283" t="s">
        <v>47465</v>
      </c>
      <c r="C12283" t="s">
        <v>29493</v>
      </c>
      <c r="D12283" t="s">
        <v>29494</v>
      </c>
      <c r="E12283" t="s">
        <v>18516</v>
      </c>
      <c r="F12283" t="s">
        <v>18516</v>
      </c>
      <c r="G12283" t="s">
        <v>18516</v>
      </c>
      <c r="H12283" t="s">
        <v>18516</v>
      </c>
      <c r="I12283" t="s">
        <v>18516</v>
      </c>
      <c r="J12283" t="s">
        <v>18516</v>
      </c>
      <c r="K12283" t="s">
        <v>29707</v>
      </c>
      <c r="L12283" t="s">
        <v>18516</v>
      </c>
      <c r="M12283" t="s">
        <v>18516</v>
      </c>
    </row>
    <row r="12284" spans="1:13" ht="13.5">
      <c r="A12284" t="s">
        <v>8451</v>
      </c>
      <c r="B12284" t="s">
        <v>47466</v>
      </c>
      <c r="C12284" t="s">
        <v>29493</v>
      </c>
      <c r="D12284" t="s">
        <v>29494</v>
      </c>
      <c r="E12284" s="164">
        <v>445</v>
      </c>
      <c r="F12284" s="164">
        <v>400</v>
      </c>
      <c r="G12284" s="165">
        <v>0.89</v>
      </c>
      <c r="H12284" t="s">
        <v>18516</v>
      </c>
      <c r="I12284" s="164">
        <v>140.67</v>
      </c>
      <c r="J12284" s="164">
        <v>540.67</v>
      </c>
      <c r="K12284">
        <v>23</v>
      </c>
      <c r="L12284" t="s">
        <v>18516</v>
      </c>
      <c r="M12284" t="s">
        <v>18516</v>
      </c>
    </row>
    <row r="12285" spans="1:13" ht="13.5">
      <c r="A12285" t="s">
        <v>8448</v>
      </c>
      <c r="B12285" t="s">
        <v>47467</v>
      </c>
      <c r="C12285" t="s">
        <v>29493</v>
      </c>
      <c r="D12285" t="s">
        <v>29494</v>
      </c>
      <c r="E12285" s="164">
        <v>420</v>
      </c>
      <c r="F12285" s="164">
        <v>400</v>
      </c>
      <c r="G12285" s="165">
        <v>0.95</v>
      </c>
      <c r="H12285" t="s">
        <v>18516</v>
      </c>
      <c r="I12285" s="164">
        <v>140.67</v>
      </c>
      <c r="J12285" s="164">
        <v>540.67</v>
      </c>
      <c r="K12285">
        <v>0</v>
      </c>
      <c r="L12285" t="s">
        <v>18516</v>
      </c>
      <c r="M12285" t="s">
        <v>18516</v>
      </c>
    </row>
    <row r="12286" spans="1:13" ht="13.5">
      <c r="A12286" t="s">
        <v>8329</v>
      </c>
      <c r="B12286" t="s">
        <v>31543</v>
      </c>
      <c r="C12286" t="s">
        <v>29493</v>
      </c>
      <c r="D12286" t="s">
        <v>29494</v>
      </c>
      <c r="E12286" t="s">
        <v>18516</v>
      </c>
      <c r="F12286" t="s">
        <v>18516</v>
      </c>
      <c r="G12286" t="s">
        <v>18516</v>
      </c>
      <c r="H12286" t="s">
        <v>18516</v>
      </c>
      <c r="I12286" t="s">
        <v>18516</v>
      </c>
      <c r="J12286" t="s">
        <v>18516</v>
      </c>
      <c r="K12286" t="s">
        <v>29707</v>
      </c>
      <c r="L12286" t="s">
        <v>18516</v>
      </c>
      <c r="M12286" t="s">
        <v>18516</v>
      </c>
    </row>
    <row r="12287" spans="1:13" ht="13.5">
      <c r="A12287" t="s">
        <v>8326</v>
      </c>
      <c r="B12287" t="s">
        <v>31807</v>
      </c>
      <c r="C12287" t="s">
        <v>29493</v>
      </c>
      <c r="D12287" t="s">
        <v>29494</v>
      </c>
      <c r="E12287" t="s">
        <v>18516</v>
      </c>
      <c r="F12287" t="s">
        <v>18516</v>
      </c>
      <c r="G12287" t="s">
        <v>18516</v>
      </c>
      <c r="H12287" t="s">
        <v>18516</v>
      </c>
      <c r="I12287" t="s">
        <v>18516</v>
      </c>
      <c r="J12287" t="s">
        <v>18516</v>
      </c>
      <c r="K12287" t="s">
        <v>29707</v>
      </c>
      <c r="L12287" t="s">
        <v>18516</v>
      </c>
      <c r="M12287" t="s">
        <v>18516</v>
      </c>
    </row>
    <row r="12288" spans="1:13" ht="13.5">
      <c r="A12288" t="s">
        <v>13731</v>
      </c>
      <c r="B12288" t="s">
        <v>47468</v>
      </c>
      <c r="C12288" t="s">
        <v>29493</v>
      </c>
      <c r="D12288" t="s">
        <v>29494</v>
      </c>
      <c r="E12288" t="s">
        <v>18516</v>
      </c>
      <c r="F12288" t="s">
        <v>18516</v>
      </c>
      <c r="G12288" t="s">
        <v>18516</v>
      </c>
      <c r="H12288" t="s">
        <v>18516</v>
      </c>
      <c r="I12288" t="s">
        <v>18516</v>
      </c>
      <c r="J12288" t="s">
        <v>18516</v>
      </c>
      <c r="K12288" t="s">
        <v>29707</v>
      </c>
      <c r="L12288" t="s">
        <v>18516</v>
      </c>
      <c r="M12288" t="s">
        <v>18516</v>
      </c>
    </row>
    <row r="12289" spans="1:13" ht="13.5">
      <c r="A12289" t="s">
        <v>13734</v>
      </c>
      <c r="B12289" t="s">
        <v>47469</v>
      </c>
      <c r="C12289" t="s">
        <v>29493</v>
      </c>
      <c r="D12289" t="s">
        <v>29494</v>
      </c>
      <c r="E12289" t="s">
        <v>18516</v>
      </c>
      <c r="F12289" t="s">
        <v>18516</v>
      </c>
      <c r="G12289" t="s">
        <v>18516</v>
      </c>
      <c r="H12289" t="s">
        <v>18516</v>
      </c>
      <c r="I12289" t="s">
        <v>18516</v>
      </c>
      <c r="J12289" t="s">
        <v>18516</v>
      </c>
      <c r="K12289" t="s">
        <v>29707</v>
      </c>
      <c r="L12289" t="s">
        <v>18516</v>
      </c>
      <c r="M12289" t="s">
        <v>18516</v>
      </c>
    </row>
    <row r="12290" spans="1:13" ht="13.5">
      <c r="A12290" t="s">
        <v>47470</v>
      </c>
      <c r="B12290" t="s">
        <v>47471</v>
      </c>
      <c r="C12290" t="s">
        <v>29493</v>
      </c>
      <c r="D12290" t="s">
        <v>29494</v>
      </c>
      <c r="E12290" t="s">
        <v>18516</v>
      </c>
      <c r="F12290" t="s">
        <v>18516</v>
      </c>
      <c r="G12290" t="s">
        <v>18516</v>
      </c>
      <c r="H12290" t="s">
        <v>18516</v>
      </c>
      <c r="I12290" t="s">
        <v>18516</v>
      </c>
      <c r="J12290" t="s">
        <v>18516</v>
      </c>
      <c r="K12290" t="s">
        <v>29707</v>
      </c>
      <c r="L12290" t="s">
        <v>18516</v>
      </c>
      <c r="M12290" t="s">
        <v>18516</v>
      </c>
    </row>
    <row r="12291" spans="1:13" ht="13.5">
      <c r="A12291" t="s">
        <v>10877</v>
      </c>
      <c r="B12291" t="s">
        <v>47472</v>
      </c>
      <c r="C12291" t="s">
        <v>29493</v>
      </c>
      <c r="D12291" t="s">
        <v>29494</v>
      </c>
      <c r="E12291" t="s">
        <v>18516</v>
      </c>
      <c r="F12291" t="s">
        <v>18516</v>
      </c>
      <c r="G12291" t="s">
        <v>18516</v>
      </c>
      <c r="H12291" t="s">
        <v>18516</v>
      </c>
      <c r="I12291" t="s">
        <v>18516</v>
      </c>
      <c r="J12291" t="s">
        <v>18516</v>
      </c>
      <c r="K12291" t="s">
        <v>29707</v>
      </c>
      <c r="L12291" t="s">
        <v>18516</v>
      </c>
      <c r="M12291" t="s">
        <v>18516</v>
      </c>
    </row>
    <row r="12292" spans="1:13" ht="13.5">
      <c r="A12292" t="s">
        <v>10874</v>
      </c>
      <c r="B12292" t="s">
        <v>47473</v>
      </c>
      <c r="C12292" t="s">
        <v>29493</v>
      </c>
      <c r="D12292" t="s">
        <v>29494</v>
      </c>
      <c r="E12292" t="s">
        <v>18516</v>
      </c>
      <c r="F12292" t="s">
        <v>18516</v>
      </c>
      <c r="G12292" t="s">
        <v>18516</v>
      </c>
      <c r="H12292" t="s">
        <v>18516</v>
      </c>
      <c r="I12292" t="s">
        <v>18516</v>
      </c>
      <c r="J12292" t="s">
        <v>18516</v>
      </c>
      <c r="K12292" t="s">
        <v>29707</v>
      </c>
      <c r="L12292" t="s">
        <v>18516</v>
      </c>
      <c r="M12292" t="s">
        <v>18516</v>
      </c>
    </row>
    <row r="12293" spans="1:13" ht="13.5">
      <c r="A12293" t="s">
        <v>47474</v>
      </c>
      <c r="B12293" t="s">
        <v>47475</v>
      </c>
      <c r="C12293" t="s">
        <v>29493</v>
      </c>
      <c r="D12293" t="s">
        <v>29494</v>
      </c>
      <c r="E12293" t="s">
        <v>18516</v>
      </c>
      <c r="F12293" t="s">
        <v>18516</v>
      </c>
      <c r="G12293" t="s">
        <v>18516</v>
      </c>
      <c r="H12293" t="s">
        <v>18516</v>
      </c>
      <c r="I12293" t="s">
        <v>18516</v>
      </c>
      <c r="J12293" t="s">
        <v>18516</v>
      </c>
      <c r="K12293" t="s">
        <v>29707</v>
      </c>
      <c r="L12293" t="s">
        <v>18516</v>
      </c>
      <c r="M12293" t="s">
        <v>18516</v>
      </c>
    </row>
    <row r="12294" spans="1:13" ht="13.5">
      <c r="A12294" t="s">
        <v>47476</v>
      </c>
      <c r="B12294" t="s">
        <v>47477</v>
      </c>
      <c r="C12294" t="s">
        <v>29493</v>
      </c>
      <c r="D12294" t="s">
        <v>29494</v>
      </c>
      <c r="E12294" t="s">
        <v>18516</v>
      </c>
      <c r="F12294" t="s">
        <v>18516</v>
      </c>
      <c r="G12294" t="s">
        <v>18516</v>
      </c>
      <c r="H12294" t="s">
        <v>18516</v>
      </c>
      <c r="I12294" t="s">
        <v>18516</v>
      </c>
      <c r="J12294" t="s">
        <v>18516</v>
      </c>
      <c r="K12294" t="s">
        <v>29707</v>
      </c>
      <c r="L12294" t="s">
        <v>18516</v>
      </c>
      <c r="M12294" t="s">
        <v>18516</v>
      </c>
    </row>
    <row r="12295" spans="1:13" ht="13.5">
      <c r="A12295" t="s">
        <v>47478</v>
      </c>
      <c r="B12295" t="s">
        <v>47479</v>
      </c>
      <c r="C12295" t="s">
        <v>29493</v>
      </c>
      <c r="D12295" t="s">
        <v>29494</v>
      </c>
      <c r="E12295" t="s">
        <v>18516</v>
      </c>
      <c r="F12295" t="s">
        <v>18516</v>
      </c>
      <c r="G12295" t="s">
        <v>18516</v>
      </c>
      <c r="H12295" t="s">
        <v>18516</v>
      </c>
      <c r="I12295" t="s">
        <v>18516</v>
      </c>
      <c r="J12295" t="s">
        <v>18516</v>
      </c>
      <c r="K12295" t="s">
        <v>29707</v>
      </c>
      <c r="L12295" t="s">
        <v>18516</v>
      </c>
      <c r="M12295" t="s">
        <v>18516</v>
      </c>
    </row>
    <row r="12296" spans="1:13" ht="13.5">
      <c r="A12296" t="s">
        <v>47480</v>
      </c>
      <c r="B12296" t="s">
        <v>47481</v>
      </c>
      <c r="C12296" t="s">
        <v>29493</v>
      </c>
      <c r="D12296" t="s">
        <v>29494</v>
      </c>
      <c r="E12296" t="s">
        <v>18516</v>
      </c>
      <c r="F12296" t="s">
        <v>18516</v>
      </c>
      <c r="G12296" t="s">
        <v>18516</v>
      </c>
      <c r="H12296" t="s">
        <v>18516</v>
      </c>
      <c r="I12296" t="s">
        <v>18516</v>
      </c>
      <c r="J12296" t="s">
        <v>18516</v>
      </c>
      <c r="K12296" t="s">
        <v>29707</v>
      </c>
      <c r="L12296" t="s">
        <v>18516</v>
      </c>
      <c r="M12296" t="s">
        <v>18516</v>
      </c>
    </row>
    <row r="12297" spans="1:13" ht="13.5">
      <c r="A12297" t="s">
        <v>10768</v>
      </c>
      <c r="B12297" t="s">
        <v>47482</v>
      </c>
      <c r="C12297" t="s">
        <v>29493</v>
      </c>
      <c r="D12297" t="s">
        <v>29494</v>
      </c>
      <c r="E12297" t="s">
        <v>18516</v>
      </c>
      <c r="F12297" t="s">
        <v>18516</v>
      </c>
      <c r="G12297" t="s">
        <v>18516</v>
      </c>
      <c r="H12297" t="s">
        <v>18516</v>
      </c>
      <c r="I12297" t="s">
        <v>18516</v>
      </c>
      <c r="J12297" t="s">
        <v>18516</v>
      </c>
      <c r="K12297" t="s">
        <v>29707</v>
      </c>
      <c r="L12297" t="s">
        <v>18516</v>
      </c>
      <c r="M12297" t="s">
        <v>18516</v>
      </c>
    </row>
    <row r="12298" spans="1:13" ht="13.5">
      <c r="A12298" t="s">
        <v>10771</v>
      </c>
      <c r="B12298" t="s">
        <v>47483</v>
      </c>
      <c r="C12298" t="s">
        <v>29493</v>
      </c>
      <c r="D12298" t="s">
        <v>29494</v>
      </c>
      <c r="E12298" t="s">
        <v>18516</v>
      </c>
      <c r="F12298" t="s">
        <v>18516</v>
      </c>
      <c r="G12298" t="s">
        <v>18516</v>
      </c>
      <c r="H12298" t="s">
        <v>18516</v>
      </c>
      <c r="I12298" t="s">
        <v>18516</v>
      </c>
      <c r="J12298" t="s">
        <v>18516</v>
      </c>
      <c r="K12298" t="s">
        <v>29707</v>
      </c>
      <c r="L12298" t="s">
        <v>18516</v>
      </c>
      <c r="M12298" t="s">
        <v>18516</v>
      </c>
    </row>
    <row r="12299" spans="1:13" ht="13.5">
      <c r="A12299" t="s">
        <v>10774</v>
      </c>
      <c r="B12299" t="s">
        <v>47484</v>
      </c>
      <c r="C12299" t="s">
        <v>29493</v>
      </c>
      <c r="D12299" t="s">
        <v>29494</v>
      </c>
      <c r="E12299" t="s">
        <v>18516</v>
      </c>
      <c r="F12299" t="s">
        <v>18516</v>
      </c>
      <c r="G12299" t="s">
        <v>18516</v>
      </c>
      <c r="H12299" t="s">
        <v>18516</v>
      </c>
      <c r="I12299" t="s">
        <v>18516</v>
      </c>
      <c r="J12299" t="s">
        <v>18516</v>
      </c>
      <c r="K12299" t="s">
        <v>29707</v>
      </c>
      <c r="L12299" t="s">
        <v>18516</v>
      </c>
      <c r="M12299" t="s">
        <v>18516</v>
      </c>
    </row>
    <row r="12300" spans="1:13" ht="13.5">
      <c r="A12300" t="s">
        <v>47485</v>
      </c>
      <c r="B12300" t="s">
        <v>47486</v>
      </c>
      <c r="C12300" t="s">
        <v>29493</v>
      </c>
      <c r="D12300" t="s">
        <v>29494</v>
      </c>
      <c r="E12300" t="s">
        <v>18516</v>
      </c>
      <c r="F12300" t="s">
        <v>18516</v>
      </c>
      <c r="G12300" t="s">
        <v>18516</v>
      </c>
      <c r="H12300" t="s">
        <v>18516</v>
      </c>
      <c r="I12300" t="s">
        <v>18516</v>
      </c>
      <c r="J12300" t="s">
        <v>18516</v>
      </c>
      <c r="K12300" t="s">
        <v>29707</v>
      </c>
      <c r="L12300" t="s">
        <v>18516</v>
      </c>
      <c r="M12300" t="s">
        <v>18516</v>
      </c>
    </row>
    <row r="12301" spans="1:13" ht="13.5">
      <c r="A12301" t="s">
        <v>1768</v>
      </c>
      <c r="B12301" t="s">
        <v>47487</v>
      </c>
      <c r="C12301" t="s">
        <v>29493</v>
      </c>
      <c r="D12301" t="s">
        <v>29494</v>
      </c>
      <c r="E12301" t="s">
        <v>18516</v>
      </c>
      <c r="F12301" t="s">
        <v>18516</v>
      </c>
      <c r="G12301" t="s">
        <v>18516</v>
      </c>
      <c r="H12301" t="s">
        <v>18516</v>
      </c>
      <c r="I12301" t="s">
        <v>18516</v>
      </c>
      <c r="J12301" t="s">
        <v>18516</v>
      </c>
      <c r="K12301" t="s">
        <v>29707</v>
      </c>
      <c r="L12301" t="s">
        <v>18516</v>
      </c>
      <c r="M12301" t="s">
        <v>18516</v>
      </c>
    </row>
    <row r="12302" spans="1:13" ht="13.5">
      <c r="A12302" t="s">
        <v>47488</v>
      </c>
      <c r="B12302" t="s">
        <v>47489</v>
      </c>
      <c r="C12302" t="s">
        <v>29493</v>
      </c>
      <c r="D12302" t="s">
        <v>29494</v>
      </c>
      <c r="E12302" s="164">
        <v>435</v>
      </c>
      <c r="F12302" s="164">
        <v>435</v>
      </c>
      <c r="G12302" t="s">
        <v>18516</v>
      </c>
      <c r="H12302" t="s">
        <v>18516</v>
      </c>
      <c r="I12302" s="164">
        <v>153.73</v>
      </c>
      <c r="J12302" s="164">
        <v>588.73</v>
      </c>
      <c r="K12302">
        <v>0</v>
      </c>
      <c r="L12302" t="s">
        <v>18516</v>
      </c>
      <c r="M12302" t="s">
        <v>18516</v>
      </c>
    </row>
    <row r="12303" spans="1:13" ht="13.5">
      <c r="A12303" t="s">
        <v>8486</v>
      </c>
      <c r="B12303" t="s">
        <v>47490</v>
      </c>
      <c r="C12303" t="s">
        <v>29493</v>
      </c>
      <c r="D12303" t="s">
        <v>29494</v>
      </c>
      <c r="E12303" s="164">
        <v>254</v>
      </c>
      <c r="F12303" s="164">
        <v>254</v>
      </c>
      <c r="G12303" t="s">
        <v>18516</v>
      </c>
      <c r="H12303" t="s">
        <v>18516</v>
      </c>
      <c r="I12303" s="164">
        <v>80.92</v>
      </c>
      <c r="J12303" s="164">
        <v>334.92</v>
      </c>
      <c r="K12303">
        <v>0</v>
      </c>
      <c r="L12303" t="s">
        <v>18516</v>
      </c>
      <c r="M12303" t="s">
        <v>18516</v>
      </c>
    </row>
    <row r="12304" spans="1:13" ht="13.5">
      <c r="A12304" t="s">
        <v>8483</v>
      </c>
      <c r="B12304" t="s">
        <v>47491</v>
      </c>
      <c r="C12304" t="s">
        <v>29493</v>
      </c>
      <c r="D12304" t="s">
        <v>29494</v>
      </c>
      <c r="E12304" s="164">
        <v>254</v>
      </c>
      <c r="F12304" s="164">
        <v>254</v>
      </c>
      <c r="G12304" t="s">
        <v>18516</v>
      </c>
      <c r="H12304" t="s">
        <v>18516</v>
      </c>
      <c r="I12304" s="164">
        <v>80.92</v>
      </c>
      <c r="J12304" s="164">
        <v>334.92</v>
      </c>
      <c r="K12304">
        <v>0</v>
      </c>
      <c r="L12304" t="s">
        <v>18516</v>
      </c>
      <c r="M12304" t="s">
        <v>18516</v>
      </c>
    </row>
    <row r="12305" spans="1:13" ht="13.5">
      <c r="A12305" t="s">
        <v>12189</v>
      </c>
      <c r="B12305" t="s">
        <v>47492</v>
      </c>
      <c r="C12305" t="s">
        <v>29493</v>
      </c>
      <c r="D12305" t="s">
        <v>29494</v>
      </c>
      <c r="E12305" t="s">
        <v>18516</v>
      </c>
      <c r="F12305" t="s">
        <v>18516</v>
      </c>
      <c r="G12305" t="s">
        <v>18516</v>
      </c>
      <c r="H12305" t="s">
        <v>18516</v>
      </c>
      <c r="I12305" t="s">
        <v>18516</v>
      </c>
      <c r="J12305" t="s">
        <v>18516</v>
      </c>
      <c r="K12305" t="s">
        <v>29707</v>
      </c>
      <c r="L12305" t="s">
        <v>18516</v>
      </c>
      <c r="M12305" t="s">
        <v>18516</v>
      </c>
    </row>
    <row r="12306" spans="1:13" ht="13.5">
      <c r="A12306" t="s">
        <v>12186</v>
      </c>
      <c r="B12306" t="s">
        <v>47493</v>
      </c>
      <c r="C12306" t="s">
        <v>29493</v>
      </c>
      <c r="D12306" t="s">
        <v>29494</v>
      </c>
      <c r="E12306" t="s">
        <v>18516</v>
      </c>
      <c r="F12306" t="s">
        <v>18516</v>
      </c>
      <c r="G12306" t="s">
        <v>18516</v>
      </c>
      <c r="H12306" t="s">
        <v>18516</v>
      </c>
      <c r="I12306" t="s">
        <v>18516</v>
      </c>
      <c r="J12306" t="s">
        <v>18516</v>
      </c>
      <c r="K12306" t="s">
        <v>29707</v>
      </c>
      <c r="L12306" t="s">
        <v>18516</v>
      </c>
      <c r="M12306" t="s">
        <v>18516</v>
      </c>
    </row>
    <row r="12307" spans="1:13" ht="13.5">
      <c r="A12307" t="s">
        <v>47494</v>
      </c>
      <c r="B12307" t="s">
        <v>47495</v>
      </c>
      <c r="C12307" t="s">
        <v>29493</v>
      </c>
      <c r="D12307" t="s">
        <v>29494</v>
      </c>
      <c r="E12307" t="s">
        <v>18516</v>
      </c>
      <c r="F12307" t="s">
        <v>18516</v>
      </c>
      <c r="G12307" t="s">
        <v>18516</v>
      </c>
      <c r="H12307" t="s">
        <v>18516</v>
      </c>
      <c r="I12307" t="s">
        <v>18516</v>
      </c>
      <c r="J12307" t="s">
        <v>18516</v>
      </c>
      <c r="K12307" t="s">
        <v>29707</v>
      </c>
      <c r="L12307" t="s">
        <v>18516</v>
      </c>
      <c r="M12307" t="s">
        <v>18516</v>
      </c>
    </row>
    <row r="12308" spans="1:13" ht="13.5">
      <c r="A12308" t="s">
        <v>47496</v>
      </c>
      <c r="B12308" t="s">
        <v>47497</v>
      </c>
      <c r="C12308" t="s">
        <v>29493</v>
      </c>
      <c r="D12308" t="s">
        <v>29494</v>
      </c>
      <c r="E12308" t="s">
        <v>18516</v>
      </c>
      <c r="F12308" t="s">
        <v>18516</v>
      </c>
      <c r="G12308" t="s">
        <v>18516</v>
      </c>
      <c r="H12308" t="s">
        <v>18516</v>
      </c>
      <c r="I12308" t="s">
        <v>18516</v>
      </c>
      <c r="J12308" t="s">
        <v>18516</v>
      </c>
      <c r="K12308" t="s">
        <v>29707</v>
      </c>
      <c r="L12308" t="s">
        <v>18516</v>
      </c>
      <c r="M12308" t="s">
        <v>18516</v>
      </c>
    </row>
    <row r="12309" spans="1:13" ht="13.5">
      <c r="A12309" t="s">
        <v>8338</v>
      </c>
      <c r="B12309" t="s">
        <v>40391</v>
      </c>
      <c r="C12309" t="s">
        <v>29493</v>
      </c>
      <c r="D12309" t="s">
        <v>29494</v>
      </c>
      <c r="E12309" t="s">
        <v>18516</v>
      </c>
      <c r="F12309" t="s">
        <v>18516</v>
      </c>
      <c r="G12309" t="s">
        <v>18516</v>
      </c>
      <c r="H12309" t="s">
        <v>18516</v>
      </c>
      <c r="I12309" t="s">
        <v>18516</v>
      </c>
      <c r="J12309" t="s">
        <v>18516</v>
      </c>
      <c r="K12309" t="s">
        <v>29707</v>
      </c>
      <c r="L12309" t="s">
        <v>18516</v>
      </c>
      <c r="M12309" t="s">
        <v>18516</v>
      </c>
    </row>
    <row r="12310" spans="1:13" ht="13.5">
      <c r="A12310" t="s">
        <v>47498</v>
      </c>
      <c r="B12310" t="s">
        <v>47499</v>
      </c>
      <c r="C12310" t="s">
        <v>29493</v>
      </c>
      <c r="D12310" t="s">
        <v>29494</v>
      </c>
      <c r="E12310" t="s">
        <v>18516</v>
      </c>
      <c r="F12310" t="s">
        <v>18516</v>
      </c>
      <c r="G12310" t="s">
        <v>18516</v>
      </c>
      <c r="H12310" t="s">
        <v>18516</v>
      </c>
      <c r="I12310" t="s">
        <v>18516</v>
      </c>
      <c r="J12310" t="s">
        <v>18516</v>
      </c>
      <c r="K12310" t="s">
        <v>29707</v>
      </c>
      <c r="L12310" t="s">
        <v>18516</v>
      </c>
      <c r="M12310" t="s">
        <v>18516</v>
      </c>
    </row>
    <row r="12311" spans="1:13" ht="13.5">
      <c r="A12311" t="s">
        <v>47500</v>
      </c>
      <c r="B12311" t="s">
        <v>47501</v>
      </c>
      <c r="C12311" t="s">
        <v>29493</v>
      </c>
      <c r="D12311" t="s">
        <v>29494</v>
      </c>
      <c r="E12311" t="s">
        <v>18516</v>
      </c>
      <c r="F12311" t="s">
        <v>18516</v>
      </c>
      <c r="G12311" t="s">
        <v>18516</v>
      </c>
      <c r="H12311" t="s">
        <v>18516</v>
      </c>
      <c r="I12311" t="s">
        <v>18516</v>
      </c>
      <c r="J12311" t="s">
        <v>18516</v>
      </c>
      <c r="K12311" t="s">
        <v>29707</v>
      </c>
      <c r="L12311" t="s">
        <v>18516</v>
      </c>
      <c r="M12311" t="s">
        <v>18516</v>
      </c>
    </row>
    <row r="12312" spans="1:13" ht="13.5">
      <c r="A12312" t="s">
        <v>8745</v>
      </c>
      <c r="B12312" t="s">
        <v>47502</v>
      </c>
      <c r="C12312" t="s">
        <v>29493</v>
      </c>
      <c r="D12312" t="s">
        <v>29494</v>
      </c>
      <c r="E12312" t="s">
        <v>18516</v>
      </c>
      <c r="F12312" t="s">
        <v>18516</v>
      </c>
      <c r="G12312" t="s">
        <v>18516</v>
      </c>
      <c r="H12312" t="s">
        <v>18516</v>
      </c>
      <c r="I12312" t="s">
        <v>18516</v>
      </c>
      <c r="J12312" t="s">
        <v>18516</v>
      </c>
      <c r="K12312" t="s">
        <v>29707</v>
      </c>
      <c r="L12312" t="s">
        <v>18516</v>
      </c>
      <c r="M12312" t="s">
        <v>18516</v>
      </c>
    </row>
    <row r="12313" spans="1:13" ht="13.5">
      <c r="A12313" t="s">
        <v>8742</v>
      </c>
      <c r="B12313" t="s">
        <v>47503</v>
      </c>
      <c r="C12313" t="s">
        <v>29493</v>
      </c>
      <c r="D12313" t="s">
        <v>29494</v>
      </c>
      <c r="E12313" t="s">
        <v>18516</v>
      </c>
      <c r="F12313" t="s">
        <v>18516</v>
      </c>
      <c r="G12313" t="s">
        <v>18516</v>
      </c>
      <c r="H12313" t="s">
        <v>18516</v>
      </c>
      <c r="I12313" t="s">
        <v>18516</v>
      </c>
      <c r="J12313" t="s">
        <v>18516</v>
      </c>
      <c r="K12313" t="s">
        <v>29707</v>
      </c>
      <c r="L12313" t="s">
        <v>18516</v>
      </c>
      <c r="M12313" t="s">
        <v>18516</v>
      </c>
    </row>
    <row r="12314" spans="1:13" ht="13.5">
      <c r="A12314" t="s">
        <v>8739</v>
      </c>
      <c r="B12314" t="s">
        <v>47504</v>
      </c>
      <c r="C12314" t="s">
        <v>29493</v>
      </c>
      <c r="D12314" t="s">
        <v>29494</v>
      </c>
      <c r="E12314" t="s">
        <v>18516</v>
      </c>
      <c r="F12314" t="s">
        <v>18516</v>
      </c>
      <c r="G12314" t="s">
        <v>18516</v>
      </c>
      <c r="H12314" t="s">
        <v>18516</v>
      </c>
      <c r="I12314" t="s">
        <v>18516</v>
      </c>
      <c r="J12314" t="s">
        <v>18516</v>
      </c>
      <c r="K12314" t="s">
        <v>29707</v>
      </c>
      <c r="L12314" t="s">
        <v>18516</v>
      </c>
      <c r="M12314" t="s">
        <v>18516</v>
      </c>
    </row>
    <row r="12315" spans="1:13" ht="13.5">
      <c r="A12315" t="s">
        <v>8754</v>
      </c>
      <c r="B12315" t="s">
        <v>47505</v>
      </c>
      <c r="C12315" t="s">
        <v>29493</v>
      </c>
      <c r="D12315" t="s">
        <v>29494</v>
      </c>
      <c r="E12315" t="s">
        <v>18516</v>
      </c>
      <c r="F12315" t="s">
        <v>18516</v>
      </c>
      <c r="G12315" t="s">
        <v>18516</v>
      </c>
      <c r="H12315" t="s">
        <v>18516</v>
      </c>
      <c r="I12315" t="s">
        <v>18516</v>
      </c>
      <c r="J12315" t="s">
        <v>18516</v>
      </c>
      <c r="K12315" t="s">
        <v>29707</v>
      </c>
      <c r="L12315" t="s">
        <v>18516</v>
      </c>
      <c r="M12315" t="s">
        <v>18516</v>
      </c>
    </row>
    <row r="12316" spans="1:13" ht="13.5">
      <c r="A12316" t="s">
        <v>8751</v>
      </c>
      <c r="B12316" t="s">
        <v>47506</v>
      </c>
      <c r="C12316" t="s">
        <v>29493</v>
      </c>
      <c r="D12316" t="s">
        <v>29494</v>
      </c>
      <c r="E12316" t="s">
        <v>18516</v>
      </c>
      <c r="F12316" t="s">
        <v>18516</v>
      </c>
      <c r="G12316" t="s">
        <v>18516</v>
      </c>
      <c r="H12316" t="s">
        <v>18516</v>
      </c>
      <c r="I12316" t="s">
        <v>18516</v>
      </c>
      <c r="J12316" t="s">
        <v>18516</v>
      </c>
      <c r="K12316" t="s">
        <v>29707</v>
      </c>
      <c r="L12316" t="s">
        <v>18516</v>
      </c>
      <c r="M12316" t="s">
        <v>18516</v>
      </c>
    </row>
    <row r="12317" spans="1:13" ht="13.5">
      <c r="A12317" t="s">
        <v>8748</v>
      </c>
      <c r="B12317" t="s">
        <v>47507</v>
      </c>
      <c r="C12317" t="s">
        <v>29493</v>
      </c>
      <c r="D12317" t="s">
        <v>29494</v>
      </c>
      <c r="E12317" t="s">
        <v>18516</v>
      </c>
      <c r="F12317" t="s">
        <v>18516</v>
      </c>
      <c r="G12317" t="s">
        <v>18516</v>
      </c>
      <c r="H12317" t="s">
        <v>18516</v>
      </c>
      <c r="I12317" t="s">
        <v>18516</v>
      </c>
      <c r="J12317" t="s">
        <v>18516</v>
      </c>
      <c r="K12317" t="s">
        <v>29707</v>
      </c>
      <c r="L12317" t="s">
        <v>18516</v>
      </c>
      <c r="M12317" t="s">
        <v>18516</v>
      </c>
    </row>
    <row r="12318" spans="1:13" ht="13.5">
      <c r="A12318" t="s">
        <v>47508</v>
      </c>
      <c r="B12318" t="s">
        <v>47509</v>
      </c>
      <c r="C12318" t="s">
        <v>29493</v>
      </c>
      <c r="D12318" t="s">
        <v>29494</v>
      </c>
      <c r="E12318" s="164">
        <v>435</v>
      </c>
      <c r="F12318" s="164">
        <v>435</v>
      </c>
      <c r="G12318" t="s">
        <v>18516</v>
      </c>
      <c r="H12318" t="s">
        <v>18516</v>
      </c>
      <c r="I12318" s="164">
        <v>153.73</v>
      </c>
      <c r="J12318" s="164">
        <v>588.73</v>
      </c>
      <c r="K12318">
        <v>0</v>
      </c>
      <c r="L12318" t="s">
        <v>18516</v>
      </c>
      <c r="M12318" t="s">
        <v>18516</v>
      </c>
    </row>
    <row r="12319" spans="1:13" ht="13.5">
      <c r="A12319" t="s">
        <v>6999</v>
      </c>
      <c r="B12319" t="s">
        <v>42758</v>
      </c>
      <c r="C12319" t="s">
        <v>29493</v>
      </c>
      <c r="D12319" t="s">
        <v>29494</v>
      </c>
      <c r="E12319" s="164">
        <v>230</v>
      </c>
      <c r="F12319" s="164">
        <v>215</v>
      </c>
      <c r="G12319" s="165">
        <v>0.93</v>
      </c>
      <c r="H12319" t="s">
        <v>18516</v>
      </c>
      <c r="I12319" s="164">
        <v>56.62</v>
      </c>
      <c r="J12319" s="164">
        <v>271.62</v>
      </c>
      <c r="K12319">
        <v>71</v>
      </c>
      <c r="L12319" t="s">
        <v>18516</v>
      </c>
      <c r="M12319" t="s">
        <v>18516</v>
      </c>
    </row>
    <row r="12320" spans="1:13" ht="13.5">
      <c r="A12320" t="s">
        <v>6994</v>
      </c>
      <c r="B12320" t="s">
        <v>43237</v>
      </c>
      <c r="C12320" t="s">
        <v>29493</v>
      </c>
      <c r="D12320" t="s">
        <v>29494</v>
      </c>
      <c r="E12320" s="164">
        <v>230</v>
      </c>
      <c r="F12320" s="164">
        <v>215</v>
      </c>
      <c r="G12320" s="165">
        <v>0.93</v>
      </c>
      <c r="H12320" t="s">
        <v>18516</v>
      </c>
      <c r="I12320" s="164">
        <v>56.62</v>
      </c>
      <c r="J12320" s="164">
        <v>271.62</v>
      </c>
      <c r="K12320">
        <v>86</v>
      </c>
      <c r="L12320" t="s">
        <v>18516</v>
      </c>
      <c r="M12320" t="s">
        <v>18516</v>
      </c>
    </row>
    <row r="12321" spans="1:13" ht="13.5">
      <c r="A12321" t="s">
        <v>7759</v>
      </c>
      <c r="B12321" t="s">
        <v>47510</v>
      </c>
      <c r="C12321" t="s">
        <v>29493</v>
      </c>
      <c r="D12321" t="s">
        <v>29494</v>
      </c>
      <c r="E12321" t="s">
        <v>18516</v>
      </c>
      <c r="F12321" t="s">
        <v>18516</v>
      </c>
      <c r="G12321" t="s">
        <v>18516</v>
      </c>
      <c r="H12321" t="s">
        <v>18516</v>
      </c>
      <c r="I12321" t="s">
        <v>18516</v>
      </c>
      <c r="J12321" t="s">
        <v>18516</v>
      </c>
      <c r="K12321" t="s">
        <v>29707</v>
      </c>
      <c r="L12321" t="s">
        <v>18516</v>
      </c>
      <c r="M12321" t="s">
        <v>18516</v>
      </c>
    </row>
    <row r="12322" spans="1:13" ht="13.5">
      <c r="A12322" t="s">
        <v>8802</v>
      </c>
      <c r="B12322" t="s">
        <v>47511</v>
      </c>
      <c r="C12322" t="s">
        <v>29493</v>
      </c>
      <c r="D12322" t="s">
        <v>29494</v>
      </c>
      <c r="E12322" t="s">
        <v>18516</v>
      </c>
      <c r="F12322" t="s">
        <v>18516</v>
      </c>
      <c r="G12322" t="s">
        <v>18516</v>
      </c>
      <c r="H12322" t="s">
        <v>18516</v>
      </c>
      <c r="I12322" t="s">
        <v>18516</v>
      </c>
      <c r="J12322" t="s">
        <v>18516</v>
      </c>
      <c r="K12322" t="s">
        <v>29707</v>
      </c>
      <c r="L12322" t="s">
        <v>18516</v>
      </c>
      <c r="M12322" t="s">
        <v>18516</v>
      </c>
    </row>
    <row r="12323" spans="1:13" ht="13.5">
      <c r="A12323" t="s">
        <v>8799</v>
      </c>
      <c r="B12323" t="s">
        <v>47512</v>
      </c>
      <c r="C12323" t="s">
        <v>29493</v>
      </c>
      <c r="D12323" t="s">
        <v>29494</v>
      </c>
      <c r="E12323" t="s">
        <v>18516</v>
      </c>
      <c r="F12323" t="s">
        <v>18516</v>
      </c>
      <c r="G12323" t="s">
        <v>18516</v>
      </c>
      <c r="H12323" t="s">
        <v>18516</v>
      </c>
      <c r="I12323" t="s">
        <v>18516</v>
      </c>
      <c r="J12323" t="s">
        <v>18516</v>
      </c>
      <c r="K12323" t="s">
        <v>29707</v>
      </c>
      <c r="L12323" t="s">
        <v>18516</v>
      </c>
      <c r="M12323" t="s">
        <v>18516</v>
      </c>
    </row>
    <row r="12324" spans="1:13" ht="13.5">
      <c r="A12324" t="s">
        <v>6441</v>
      </c>
      <c r="B12324" t="s">
        <v>47513</v>
      </c>
      <c r="C12324" t="s">
        <v>29493</v>
      </c>
      <c r="D12324" t="s">
        <v>29494</v>
      </c>
      <c r="E12324" t="s">
        <v>18516</v>
      </c>
      <c r="F12324" t="s">
        <v>18516</v>
      </c>
      <c r="G12324" t="s">
        <v>18516</v>
      </c>
      <c r="H12324" t="s">
        <v>18516</v>
      </c>
      <c r="I12324" t="s">
        <v>18516</v>
      </c>
      <c r="J12324" t="s">
        <v>18516</v>
      </c>
      <c r="K12324" t="s">
        <v>29707</v>
      </c>
      <c r="L12324" t="s">
        <v>18516</v>
      </c>
      <c r="M12324" t="s">
        <v>18516</v>
      </c>
    </row>
    <row r="12325" spans="1:13" ht="13.5">
      <c r="A12325" t="s">
        <v>26011</v>
      </c>
      <c r="B12325" t="s">
        <v>47514</v>
      </c>
      <c r="C12325" t="s">
        <v>29493</v>
      </c>
      <c r="D12325" t="s">
        <v>29494</v>
      </c>
      <c r="E12325" s="164">
        <v>358</v>
      </c>
      <c r="F12325" s="164">
        <v>265</v>
      </c>
      <c r="G12325" s="165">
        <v>0.74</v>
      </c>
      <c r="H12325" t="s">
        <v>18516</v>
      </c>
      <c r="I12325" s="164">
        <v>83.74</v>
      </c>
      <c r="J12325" s="164">
        <v>348.74</v>
      </c>
      <c r="K12325">
        <v>0</v>
      </c>
      <c r="L12325" t="s">
        <v>18516</v>
      </c>
      <c r="M12325" t="s">
        <v>18516</v>
      </c>
    </row>
    <row r="12326" spans="1:13" ht="13.5">
      <c r="A12326" t="s">
        <v>47515</v>
      </c>
      <c r="B12326" t="s">
        <v>47516</v>
      </c>
      <c r="C12326" t="s">
        <v>29493</v>
      </c>
      <c r="D12326" t="s">
        <v>29494</v>
      </c>
      <c r="E12326" t="s">
        <v>18516</v>
      </c>
      <c r="F12326" t="s">
        <v>18516</v>
      </c>
      <c r="G12326" t="s">
        <v>18516</v>
      </c>
      <c r="H12326" t="s">
        <v>18516</v>
      </c>
      <c r="I12326" t="s">
        <v>18516</v>
      </c>
      <c r="J12326" t="s">
        <v>18516</v>
      </c>
      <c r="K12326" t="s">
        <v>29707</v>
      </c>
      <c r="L12326" t="s">
        <v>18516</v>
      </c>
      <c r="M12326" t="s">
        <v>18516</v>
      </c>
    </row>
    <row r="12327" spans="1:13" ht="13.5">
      <c r="A12327" t="s">
        <v>4527</v>
      </c>
      <c r="B12327" t="s">
        <v>47517</v>
      </c>
      <c r="C12327" t="s">
        <v>29493</v>
      </c>
      <c r="D12327" t="s">
        <v>29494</v>
      </c>
      <c r="E12327" t="s">
        <v>18516</v>
      </c>
      <c r="F12327" t="s">
        <v>18516</v>
      </c>
      <c r="G12327" t="s">
        <v>18516</v>
      </c>
      <c r="H12327" t="s">
        <v>18516</v>
      </c>
      <c r="I12327" t="s">
        <v>18516</v>
      </c>
      <c r="J12327" t="s">
        <v>18516</v>
      </c>
      <c r="K12327" t="s">
        <v>29707</v>
      </c>
      <c r="L12327" t="s">
        <v>18516</v>
      </c>
      <c r="M12327" t="s">
        <v>18516</v>
      </c>
    </row>
    <row r="12328" spans="1:13" ht="13.5">
      <c r="A12328" t="s">
        <v>2196</v>
      </c>
      <c r="B12328" t="s">
        <v>47518</v>
      </c>
      <c r="C12328" t="s">
        <v>29493</v>
      </c>
      <c r="D12328" t="s">
        <v>29494</v>
      </c>
      <c r="E12328" t="s">
        <v>18516</v>
      </c>
      <c r="F12328" t="s">
        <v>18516</v>
      </c>
      <c r="G12328" t="s">
        <v>18516</v>
      </c>
      <c r="H12328" t="s">
        <v>18516</v>
      </c>
      <c r="I12328" t="s">
        <v>18516</v>
      </c>
      <c r="J12328" t="s">
        <v>18516</v>
      </c>
      <c r="K12328" t="s">
        <v>29707</v>
      </c>
      <c r="L12328" t="s">
        <v>18516</v>
      </c>
      <c r="M12328" t="s">
        <v>18516</v>
      </c>
    </row>
    <row r="12329" spans="1:13" ht="13.5">
      <c r="A12329" t="s">
        <v>2190</v>
      </c>
      <c r="B12329" t="s">
        <v>47519</v>
      </c>
      <c r="C12329" t="s">
        <v>29493</v>
      </c>
      <c r="D12329" t="s">
        <v>29494</v>
      </c>
      <c r="E12329" t="s">
        <v>18516</v>
      </c>
      <c r="F12329" t="s">
        <v>18516</v>
      </c>
      <c r="G12329" t="s">
        <v>18516</v>
      </c>
      <c r="H12329" t="s">
        <v>18516</v>
      </c>
      <c r="I12329" t="s">
        <v>18516</v>
      </c>
      <c r="J12329" t="s">
        <v>18516</v>
      </c>
      <c r="K12329" t="s">
        <v>29707</v>
      </c>
      <c r="L12329" t="s">
        <v>18516</v>
      </c>
      <c r="M12329" t="s">
        <v>18516</v>
      </c>
    </row>
    <row r="12330" spans="1:13" ht="13.5">
      <c r="A12330" t="s">
        <v>2193</v>
      </c>
      <c r="B12330" t="s">
        <v>47520</v>
      </c>
      <c r="C12330" t="s">
        <v>29493</v>
      </c>
      <c r="D12330" t="s">
        <v>29494</v>
      </c>
      <c r="E12330" t="s">
        <v>18516</v>
      </c>
      <c r="F12330" t="s">
        <v>18516</v>
      </c>
      <c r="G12330" t="s">
        <v>18516</v>
      </c>
      <c r="H12330" t="s">
        <v>18516</v>
      </c>
      <c r="I12330" t="s">
        <v>18516</v>
      </c>
      <c r="J12330" t="s">
        <v>18516</v>
      </c>
      <c r="K12330" t="s">
        <v>29707</v>
      </c>
      <c r="L12330" t="s">
        <v>18516</v>
      </c>
      <c r="M12330" t="s">
        <v>18516</v>
      </c>
    </row>
    <row r="12331" spans="1:13" ht="13.5">
      <c r="A12331" t="s">
        <v>47521</v>
      </c>
      <c r="B12331" t="s">
        <v>47522</v>
      </c>
      <c r="C12331" t="s">
        <v>29493</v>
      </c>
      <c r="D12331" t="s">
        <v>29494</v>
      </c>
      <c r="E12331" t="s">
        <v>18516</v>
      </c>
      <c r="F12331" t="s">
        <v>18516</v>
      </c>
      <c r="G12331" t="s">
        <v>18516</v>
      </c>
      <c r="H12331" t="s">
        <v>18516</v>
      </c>
      <c r="I12331" t="s">
        <v>18516</v>
      </c>
      <c r="J12331" t="s">
        <v>18516</v>
      </c>
      <c r="K12331" t="s">
        <v>29707</v>
      </c>
      <c r="L12331" t="s">
        <v>18516</v>
      </c>
      <c r="M12331" t="s">
        <v>18516</v>
      </c>
    </row>
    <row r="12332" spans="1:13" ht="13.5">
      <c r="A12332" t="s">
        <v>1714</v>
      </c>
      <c r="B12332" t="s">
        <v>47523</v>
      </c>
      <c r="C12332" t="s">
        <v>29493</v>
      </c>
      <c r="D12332" t="s">
        <v>29494</v>
      </c>
      <c r="E12332" t="s">
        <v>18516</v>
      </c>
      <c r="F12332" t="s">
        <v>18516</v>
      </c>
      <c r="G12332" t="s">
        <v>18516</v>
      </c>
      <c r="H12332" t="s">
        <v>18516</v>
      </c>
      <c r="I12332" t="s">
        <v>18516</v>
      </c>
      <c r="J12332" t="s">
        <v>18516</v>
      </c>
      <c r="K12332" t="s">
        <v>29707</v>
      </c>
      <c r="L12332" t="s">
        <v>18516</v>
      </c>
      <c r="M12332" t="s">
        <v>18516</v>
      </c>
    </row>
    <row r="12333" spans="1:13" ht="13.5">
      <c r="A12333" t="s">
        <v>8787</v>
      </c>
      <c r="B12333" t="s">
        <v>47524</v>
      </c>
      <c r="C12333" t="s">
        <v>29493</v>
      </c>
      <c r="D12333" t="s">
        <v>29494</v>
      </c>
      <c r="E12333" s="164">
        <v>790</v>
      </c>
      <c r="F12333" s="164">
        <v>790</v>
      </c>
      <c r="G12333" t="s">
        <v>18516</v>
      </c>
      <c r="H12333" t="s">
        <v>18516</v>
      </c>
      <c r="I12333" s="164">
        <v>232.32</v>
      </c>
      <c r="J12333" s="164">
        <v>1022.32</v>
      </c>
      <c r="K12333">
        <v>1</v>
      </c>
      <c r="L12333" t="s">
        <v>18516</v>
      </c>
      <c r="M12333" t="s">
        <v>18516</v>
      </c>
    </row>
    <row r="12334" spans="1:13" ht="13.5">
      <c r="A12334" t="s">
        <v>8784</v>
      </c>
      <c r="B12334" t="s">
        <v>47525</v>
      </c>
      <c r="C12334" t="s">
        <v>29493</v>
      </c>
      <c r="D12334" t="s">
        <v>29494</v>
      </c>
      <c r="E12334" t="s">
        <v>18516</v>
      </c>
      <c r="F12334" t="s">
        <v>18516</v>
      </c>
      <c r="G12334" t="s">
        <v>18516</v>
      </c>
      <c r="H12334" t="s">
        <v>18516</v>
      </c>
      <c r="I12334" t="s">
        <v>18516</v>
      </c>
      <c r="J12334" t="s">
        <v>18516</v>
      </c>
      <c r="K12334" t="s">
        <v>29707</v>
      </c>
      <c r="L12334" t="s">
        <v>18516</v>
      </c>
      <c r="M12334" t="s">
        <v>18516</v>
      </c>
    </row>
    <row r="12335" spans="1:13" ht="13.5">
      <c r="A12335" t="s">
        <v>8133</v>
      </c>
      <c r="B12335" t="s">
        <v>47526</v>
      </c>
      <c r="C12335" t="s">
        <v>29493</v>
      </c>
      <c r="D12335" t="s">
        <v>29494</v>
      </c>
      <c r="E12335" s="164">
        <v>294</v>
      </c>
      <c r="F12335" s="164">
        <v>294</v>
      </c>
      <c r="G12335" t="s">
        <v>18516</v>
      </c>
      <c r="H12335" t="s">
        <v>18516</v>
      </c>
      <c r="I12335" s="164">
        <v>71.56</v>
      </c>
      <c r="J12335" s="164">
        <v>365.56</v>
      </c>
      <c r="K12335">
        <v>29</v>
      </c>
      <c r="L12335" t="s">
        <v>18516</v>
      </c>
      <c r="M12335" t="s">
        <v>18516</v>
      </c>
    </row>
    <row r="12336" spans="1:13" ht="13.5">
      <c r="A12336" t="s">
        <v>6432</v>
      </c>
      <c r="B12336" t="s">
        <v>47527</v>
      </c>
      <c r="C12336" t="s">
        <v>29493</v>
      </c>
      <c r="D12336" t="s">
        <v>29494</v>
      </c>
      <c r="E12336" t="s">
        <v>18516</v>
      </c>
      <c r="F12336" t="s">
        <v>18516</v>
      </c>
      <c r="G12336" t="s">
        <v>18516</v>
      </c>
      <c r="H12336" t="s">
        <v>18516</v>
      </c>
      <c r="I12336" t="s">
        <v>18516</v>
      </c>
      <c r="J12336" t="s">
        <v>18516</v>
      </c>
      <c r="K12336" t="s">
        <v>29707</v>
      </c>
      <c r="L12336" t="s">
        <v>18516</v>
      </c>
      <c r="M12336" t="s">
        <v>18516</v>
      </c>
    </row>
    <row r="12337" spans="1:13" ht="13.5">
      <c r="A12337" t="s">
        <v>6435</v>
      </c>
      <c r="B12337" t="s">
        <v>47528</v>
      </c>
      <c r="C12337" t="s">
        <v>29493</v>
      </c>
      <c r="D12337" t="s">
        <v>29494</v>
      </c>
      <c r="E12337" t="s">
        <v>18516</v>
      </c>
      <c r="F12337" t="s">
        <v>18516</v>
      </c>
      <c r="G12337" t="s">
        <v>18516</v>
      </c>
      <c r="H12337" t="s">
        <v>18516</v>
      </c>
      <c r="I12337" t="s">
        <v>18516</v>
      </c>
      <c r="J12337" t="s">
        <v>18516</v>
      </c>
      <c r="K12337" t="s">
        <v>29707</v>
      </c>
      <c r="L12337" t="s">
        <v>18516</v>
      </c>
      <c r="M12337" t="s">
        <v>18516</v>
      </c>
    </row>
    <row r="12338" spans="1:13" ht="13.5">
      <c r="A12338" t="s">
        <v>6429</v>
      </c>
      <c r="B12338" t="s">
        <v>33522</v>
      </c>
      <c r="C12338" t="s">
        <v>29493</v>
      </c>
      <c r="D12338" t="s">
        <v>29494</v>
      </c>
      <c r="E12338" t="s">
        <v>18516</v>
      </c>
      <c r="F12338" t="s">
        <v>18516</v>
      </c>
      <c r="G12338" t="s">
        <v>18516</v>
      </c>
      <c r="H12338" t="s">
        <v>18516</v>
      </c>
      <c r="I12338" t="s">
        <v>18516</v>
      </c>
      <c r="J12338" t="s">
        <v>18516</v>
      </c>
      <c r="K12338" t="s">
        <v>29707</v>
      </c>
      <c r="L12338" t="s">
        <v>18516</v>
      </c>
      <c r="M12338" t="s">
        <v>18516</v>
      </c>
    </row>
    <row r="12339" spans="1:13" ht="13.5">
      <c r="A12339" t="s">
        <v>47529</v>
      </c>
      <c r="B12339" t="s">
        <v>33536</v>
      </c>
      <c r="C12339" t="s">
        <v>29493</v>
      </c>
      <c r="D12339" t="s">
        <v>29494</v>
      </c>
      <c r="E12339" t="s">
        <v>18516</v>
      </c>
      <c r="F12339" t="s">
        <v>18516</v>
      </c>
      <c r="G12339" t="s">
        <v>18516</v>
      </c>
      <c r="H12339" t="s">
        <v>18516</v>
      </c>
      <c r="I12339" t="s">
        <v>18516</v>
      </c>
      <c r="J12339" t="s">
        <v>18516</v>
      </c>
      <c r="K12339" t="s">
        <v>29707</v>
      </c>
      <c r="L12339" t="s">
        <v>18516</v>
      </c>
      <c r="M12339" t="s">
        <v>18516</v>
      </c>
    </row>
    <row r="12340" spans="1:13" ht="13.5">
      <c r="A12340" t="s">
        <v>47530</v>
      </c>
      <c r="B12340" t="s">
        <v>47531</v>
      </c>
      <c r="C12340" t="s">
        <v>29493</v>
      </c>
      <c r="D12340" t="s">
        <v>29494</v>
      </c>
      <c r="E12340" t="s">
        <v>18516</v>
      </c>
      <c r="F12340" t="s">
        <v>18516</v>
      </c>
      <c r="G12340" t="s">
        <v>18516</v>
      </c>
      <c r="H12340" t="s">
        <v>18516</v>
      </c>
      <c r="I12340" t="s">
        <v>18516</v>
      </c>
      <c r="J12340" t="s">
        <v>18516</v>
      </c>
      <c r="K12340" t="s">
        <v>29707</v>
      </c>
      <c r="L12340" t="s">
        <v>18516</v>
      </c>
      <c r="M12340" t="s">
        <v>18516</v>
      </c>
    </row>
    <row r="12341" spans="1:13" ht="13.5">
      <c r="A12341" t="s">
        <v>211</v>
      </c>
      <c r="B12341" t="s">
        <v>47532</v>
      </c>
      <c r="C12341" t="s">
        <v>29493</v>
      </c>
      <c r="D12341" t="s">
        <v>29494</v>
      </c>
      <c r="E12341" s="164">
        <v>370</v>
      </c>
      <c r="F12341" s="164">
        <v>365</v>
      </c>
      <c r="G12341" s="165">
        <v>0.98</v>
      </c>
      <c r="H12341" t="s">
        <v>18516</v>
      </c>
      <c r="I12341" s="164">
        <v>204.4</v>
      </c>
      <c r="J12341" s="164">
        <v>569.4</v>
      </c>
      <c r="K12341">
        <v>0</v>
      </c>
      <c r="L12341" t="s">
        <v>18516</v>
      </c>
      <c r="M12341" t="s">
        <v>18516</v>
      </c>
    </row>
    <row r="12342" spans="1:13" ht="13.5">
      <c r="A12342" t="s">
        <v>4578</v>
      </c>
      <c r="B12342" t="s">
        <v>47533</v>
      </c>
      <c r="C12342" t="s">
        <v>29493</v>
      </c>
      <c r="D12342" t="s">
        <v>29494</v>
      </c>
      <c r="E12342" s="164">
        <v>395</v>
      </c>
      <c r="F12342" s="164">
        <v>370</v>
      </c>
      <c r="G12342" s="165">
        <v>0.93</v>
      </c>
      <c r="H12342" t="s">
        <v>18516</v>
      </c>
      <c r="I12342" s="164">
        <v>299.31</v>
      </c>
      <c r="J12342" s="164">
        <v>669.31</v>
      </c>
      <c r="K12342">
        <v>6</v>
      </c>
      <c r="L12342" t="s">
        <v>18516</v>
      </c>
      <c r="M12342" t="s">
        <v>18516</v>
      </c>
    </row>
    <row r="12343" spans="1:13" ht="13.5">
      <c r="A12343" t="s">
        <v>10765</v>
      </c>
      <c r="B12343" t="s">
        <v>47534</v>
      </c>
      <c r="C12343" t="s">
        <v>29493</v>
      </c>
      <c r="D12343" t="s">
        <v>29494</v>
      </c>
      <c r="E12343" t="s">
        <v>18516</v>
      </c>
      <c r="F12343" t="s">
        <v>18516</v>
      </c>
      <c r="G12343" t="s">
        <v>18516</v>
      </c>
      <c r="H12343" t="s">
        <v>18516</v>
      </c>
      <c r="I12343" t="s">
        <v>18516</v>
      </c>
      <c r="J12343" t="s">
        <v>18516</v>
      </c>
      <c r="K12343" t="s">
        <v>29707</v>
      </c>
      <c r="L12343" t="s">
        <v>18516</v>
      </c>
      <c r="M12343" t="s">
        <v>18516</v>
      </c>
    </row>
    <row r="12344" spans="1:13" ht="13.5">
      <c r="A12344" t="s">
        <v>82</v>
      </c>
      <c r="B12344" t="s">
        <v>33168</v>
      </c>
      <c r="C12344" t="s">
        <v>29493</v>
      </c>
      <c r="D12344" t="s">
        <v>29494</v>
      </c>
      <c r="E12344" t="s">
        <v>18516</v>
      </c>
      <c r="F12344" t="s">
        <v>18516</v>
      </c>
      <c r="G12344" t="s">
        <v>18516</v>
      </c>
      <c r="H12344" t="s">
        <v>18516</v>
      </c>
      <c r="I12344" t="s">
        <v>18516</v>
      </c>
      <c r="J12344" t="s">
        <v>18516</v>
      </c>
      <c r="K12344" t="s">
        <v>29707</v>
      </c>
      <c r="L12344" t="s">
        <v>18516</v>
      </c>
      <c r="M12344" t="s">
        <v>18516</v>
      </c>
    </row>
    <row r="12345" spans="1:13" ht="13.5">
      <c r="A12345" t="s">
        <v>1738</v>
      </c>
      <c r="B12345" t="s">
        <v>47535</v>
      </c>
      <c r="C12345" t="s">
        <v>29493</v>
      </c>
      <c r="D12345" t="s">
        <v>29494</v>
      </c>
      <c r="E12345" t="s">
        <v>18516</v>
      </c>
      <c r="F12345" t="s">
        <v>18516</v>
      </c>
      <c r="G12345" t="s">
        <v>18516</v>
      </c>
      <c r="H12345" t="s">
        <v>18516</v>
      </c>
      <c r="I12345" t="s">
        <v>18516</v>
      </c>
      <c r="J12345" t="s">
        <v>18516</v>
      </c>
      <c r="K12345" t="s">
        <v>29707</v>
      </c>
      <c r="L12345" t="s">
        <v>18516</v>
      </c>
      <c r="M12345" t="s">
        <v>18516</v>
      </c>
    </row>
    <row r="12346" spans="1:13" ht="13.5">
      <c r="A12346" t="s">
        <v>1584</v>
      </c>
      <c r="B12346" t="s">
        <v>47536</v>
      </c>
      <c r="C12346" t="s">
        <v>29493</v>
      </c>
      <c r="D12346" t="s">
        <v>29494</v>
      </c>
      <c r="E12346" t="s">
        <v>18516</v>
      </c>
      <c r="F12346" t="s">
        <v>18516</v>
      </c>
      <c r="G12346" t="s">
        <v>18516</v>
      </c>
      <c r="H12346" t="s">
        <v>18516</v>
      </c>
      <c r="I12346" t="s">
        <v>18516</v>
      </c>
      <c r="J12346" t="s">
        <v>18516</v>
      </c>
      <c r="K12346" t="s">
        <v>29707</v>
      </c>
      <c r="L12346" t="s">
        <v>18516</v>
      </c>
      <c r="M12346" t="s">
        <v>18516</v>
      </c>
    </row>
    <row r="12347" spans="1:13" ht="13.5">
      <c r="A12347" t="s">
        <v>1575</v>
      </c>
      <c r="B12347" t="s">
        <v>35327</v>
      </c>
      <c r="C12347" t="s">
        <v>29493</v>
      </c>
      <c r="D12347" t="s">
        <v>29494</v>
      </c>
      <c r="E12347" t="s">
        <v>18516</v>
      </c>
      <c r="F12347" t="s">
        <v>18516</v>
      </c>
      <c r="G12347" t="s">
        <v>18516</v>
      </c>
      <c r="H12347" t="s">
        <v>18516</v>
      </c>
      <c r="I12347" t="s">
        <v>18516</v>
      </c>
      <c r="J12347" t="s">
        <v>18516</v>
      </c>
      <c r="K12347" t="s">
        <v>29707</v>
      </c>
      <c r="L12347" t="s">
        <v>18516</v>
      </c>
      <c r="M12347" t="s">
        <v>18516</v>
      </c>
    </row>
    <row r="12348" spans="1:13" ht="13.5">
      <c r="A12348" t="s">
        <v>47537</v>
      </c>
      <c r="B12348" t="s">
        <v>47538</v>
      </c>
      <c r="C12348" t="s">
        <v>29493</v>
      </c>
      <c r="D12348" t="s">
        <v>29494</v>
      </c>
      <c r="E12348" t="s">
        <v>18516</v>
      </c>
      <c r="F12348" t="s">
        <v>18516</v>
      </c>
      <c r="G12348" t="s">
        <v>18516</v>
      </c>
      <c r="H12348" t="s">
        <v>18516</v>
      </c>
      <c r="I12348" t="s">
        <v>18516</v>
      </c>
      <c r="J12348" t="s">
        <v>18516</v>
      </c>
      <c r="K12348" t="s">
        <v>29707</v>
      </c>
      <c r="L12348" t="s">
        <v>18516</v>
      </c>
      <c r="M12348" t="s">
        <v>18516</v>
      </c>
    </row>
    <row r="12349" spans="1:13" ht="13.5">
      <c r="A12349" t="s">
        <v>1581</v>
      </c>
      <c r="B12349" t="s">
        <v>34965</v>
      </c>
      <c r="C12349" t="s">
        <v>29493</v>
      </c>
      <c r="D12349" t="s">
        <v>29494</v>
      </c>
      <c r="E12349" t="s">
        <v>18516</v>
      </c>
      <c r="F12349" t="s">
        <v>18516</v>
      </c>
      <c r="G12349" t="s">
        <v>18516</v>
      </c>
      <c r="H12349" t="s">
        <v>18516</v>
      </c>
      <c r="I12349" t="s">
        <v>18516</v>
      </c>
      <c r="J12349" t="s">
        <v>18516</v>
      </c>
      <c r="K12349" t="s">
        <v>29707</v>
      </c>
      <c r="L12349" t="s">
        <v>18516</v>
      </c>
      <c r="M12349" t="s">
        <v>18516</v>
      </c>
    </row>
    <row r="12350" spans="1:13" ht="13.5">
      <c r="A12350" t="s">
        <v>1759</v>
      </c>
      <c r="B12350" t="s">
        <v>47539</v>
      </c>
      <c r="C12350" t="s">
        <v>29493</v>
      </c>
      <c r="D12350" t="s">
        <v>29494</v>
      </c>
      <c r="E12350" t="s">
        <v>18516</v>
      </c>
      <c r="F12350" t="s">
        <v>18516</v>
      </c>
      <c r="G12350" t="s">
        <v>18516</v>
      </c>
      <c r="H12350" t="s">
        <v>18516</v>
      </c>
      <c r="I12350" t="s">
        <v>18516</v>
      </c>
      <c r="J12350" t="s">
        <v>18516</v>
      </c>
      <c r="K12350" t="s">
        <v>29707</v>
      </c>
      <c r="L12350" t="s">
        <v>18516</v>
      </c>
      <c r="M12350" t="s">
        <v>18516</v>
      </c>
    </row>
    <row r="12351" spans="1:13" ht="13.5">
      <c r="A12351" t="s">
        <v>47540</v>
      </c>
      <c r="B12351" t="s">
        <v>47541</v>
      </c>
      <c r="C12351" t="s">
        <v>29493</v>
      </c>
      <c r="D12351" t="s">
        <v>29494</v>
      </c>
      <c r="E12351" t="s">
        <v>18516</v>
      </c>
      <c r="F12351" t="s">
        <v>18516</v>
      </c>
      <c r="G12351" t="s">
        <v>18516</v>
      </c>
      <c r="H12351" t="s">
        <v>18516</v>
      </c>
      <c r="I12351" t="s">
        <v>18516</v>
      </c>
      <c r="J12351" t="s">
        <v>18516</v>
      </c>
      <c r="K12351" t="s">
        <v>29707</v>
      </c>
      <c r="L12351" t="s">
        <v>18516</v>
      </c>
      <c r="M12351" t="s">
        <v>18516</v>
      </c>
    </row>
    <row r="12352" spans="1:13" ht="13.5">
      <c r="A12352" t="s">
        <v>47542</v>
      </c>
      <c r="B12352" t="s">
        <v>47543</v>
      </c>
      <c r="C12352" t="s">
        <v>29493</v>
      </c>
      <c r="D12352" t="s">
        <v>29494</v>
      </c>
      <c r="E12352" t="s">
        <v>18516</v>
      </c>
      <c r="F12352" t="s">
        <v>18516</v>
      </c>
      <c r="G12352" t="s">
        <v>18516</v>
      </c>
      <c r="H12352" t="s">
        <v>18516</v>
      </c>
      <c r="I12352" t="s">
        <v>18516</v>
      </c>
      <c r="J12352" t="s">
        <v>18516</v>
      </c>
      <c r="K12352" t="s">
        <v>29707</v>
      </c>
      <c r="L12352" t="s">
        <v>18516</v>
      </c>
      <c r="M12352" t="s">
        <v>18516</v>
      </c>
    </row>
    <row r="12353" spans="1:13" ht="13.5">
      <c r="A12353" t="s">
        <v>2797</v>
      </c>
      <c r="B12353" t="s">
        <v>47544</v>
      </c>
      <c r="C12353" t="s">
        <v>29493</v>
      </c>
      <c r="D12353" t="s">
        <v>29494</v>
      </c>
      <c r="E12353" t="s">
        <v>18516</v>
      </c>
      <c r="F12353" t="s">
        <v>18516</v>
      </c>
      <c r="G12353" t="s">
        <v>18516</v>
      </c>
      <c r="H12353" t="s">
        <v>18516</v>
      </c>
      <c r="I12353" t="s">
        <v>18516</v>
      </c>
      <c r="J12353" t="s">
        <v>18516</v>
      </c>
      <c r="K12353" t="s">
        <v>29707</v>
      </c>
      <c r="L12353" t="s">
        <v>18516</v>
      </c>
      <c r="M12353" t="s">
        <v>18516</v>
      </c>
    </row>
    <row r="12354" spans="1:13" ht="13.5">
      <c r="A12354" t="s">
        <v>47545</v>
      </c>
      <c r="B12354" t="s">
        <v>47546</v>
      </c>
      <c r="C12354" t="s">
        <v>29493</v>
      </c>
      <c r="D12354" t="s">
        <v>29494</v>
      </c>
      <c r="E12354" t="s">
        <v>18516</v>
      </c>
      <c r="F12354" t="s">
        <v>18516</v>
      </c>
      <c r="G12354" t="s">
        <v>18516</v>
      </c>
      <c r="H12354" t="s">
        <v>18516</v>
      </c>
      <c r="I12354" t="s">
        <v>18516</v>
      </c>
      <c r="J12354" t="s">
        <v>18516</v>
      </c>
      <c r="K12354" t="s">
        <v>29707</v>
      </c>
      <c r="L12354" t="s">
        <v>18516</v>
      </c>
      <c r="M12354" t="s">
        <v>18516</v>
      </c>
    </row>
    <row r="12355" spans="1:13" ht="13.5">
      <c r="A12355" t="s">
        <v>47547</v>
      </c>
      <c r="B12355" t="s">
        <v>47548</v>
      </c>
      <c r="C12355" t="s">
        <v>29493</v>
      </c>
      <c r="D12355" t="s">
        <v>29494</v>
      </c>
      <c r="E12355" t="s">
        <v>18516</v>
      </c>
      <c r="F12355" t="s">
        <v>18516</v>
      </c>
      <c r="G12355" t="s">
        <v>18516</v>
      </c>
      <c r="H12355" t="s">
        <v>18516</v>
      </c>
      <c r="I12355" t="s">
        <v>18516</v>
      </c>
      <c r="J12355" t="s">
        <v>18516</v>
      </c>
      <c r="K12355" t="s">
        <v>29707</v>
      </c>
      <c r="L12355" t="s">
        <v>18516</v>
      </c>
      <c r="M12355" t="s">
        <v>18516</v>
      </c>
    </row>
    <row r="12356" spans="1:13" ht="13.5">
      <c r="A12356" t="s">
        <v>986</v>
      </c>
      <c r="B12356" t="s">
        <v>36689</v>
      </c>
      <c r="C12356" t="s">
        <v>29493</v>
      </c>
      <c r="D12356" t="s">
        <v>29494</v>
      </c>
      <c r="E12356" t="s">
        <v>18516</v>
      </c>
      <c r="F12356" t="s">
        <v>18516</v>
      </c>
      <c r="G12356" t="s">
        <v>18516</v>
      </c>
      <c r="H12356" t="s">
        <v>18516</v>
      </c>
      <c r="I12356" t="s">
        <v>18516</v>
      </c>
      <c r="J12356" t="s">
        <v>18516</v>
      </c>
      <c r="K12356" t="s">
        <v>29707</v>
      </c>
      <c r="L12356" t="s">
        <v>18516</v>
      </c>
      <c r="M12356" t="s">
        <v>18516</v>
      </c>
    </row>
    <row r="12357" spans="1:13" ht="13.5">
      <c r="A12357" t="s">
        <v>989</v>
      </c>
      <c r="B12357" t="s">
        <v>33510</v>
      </c>
      <c r="C12357" t="s">
        <v>29493</v>
      </c>
      <c r="D12357" t="s">
        <v>29494</v>
      </c>
      <c r="E12357" t="s">
        <v>18516</v>
      </c>
      <c r="F12357" t="s">
        <v>18516</v>
      </c>
      <c r="G12357" t="s">
        <v>18516</v>
      </c>
      <c r="H12357" t="s">
        <v>18516</v>
      </c>
      <c r="I12357" t="s">
        <v>18516</v>
      </c>
      <c r="J12357" t="s">
        <v>18516</v>
      </c>
      <c r="K12357" t="s">
        <v>29707</v>
      </c>
      <c r="L12357" t="s">
        <v>18516</v>
      </c>
      <c r="M12357" t="s">
        <v>18516</v>
      </c>
    </row>
    <row r="12358" spans="1:13" ht="13.5">
      <c r="A12358" t="s">
        <v>983</v>
      </c>
      <c r="B12358" t="s">
        <v>36690</v>
      </c>
      <c r="C12358" t="s">
        <v>29493</v>
      </c>
      <c r="D12358" t="s">
        <v>29494</v>
      </c>
      <c r="E12358" t="s">
        <v>18516</v>
      </c>
      <c r="F12358" t="s">
        <v>18516</v>
      </c>
      <c r="G12358" t="s">
        <v>18516</v>
      </c>
      <c r="H12358" t="s">
        <v>18516</v>
      </c>
      <c r="I12358" t="s">
        <v>18516</v>
      </c>
      <c r="J12358" t="s">
        <v>18516</v>
      </c>
      <c r="K12358" t="s">
        <v>29707</v>
      </c>
      <c r="L12358" t="s">
        <v>18516</v>
      </c>
      <c r="M12358" t="s">
        <v>18516</v>
      </c>
    </row>
    <row r="12359" spans="1:13" ht="13.5">
      <c r="A12359" t="s">
        <v>47549</v>
      </c>
      <c r="B12359" t="s">
        <v>47550</v>
      </c>
      <c r="C12359" t="s">
        <v>29493</v>
      </c>
      <c r="D12359" t="s">
        <v>29494</v>
      </c>
      <c r="E12359" t="s">
        <v>18516</v>
      </c>
      <c r="F12359" t="s">
        <v>18516</v>
      </c>
      <c r="G12359" t="s">
        <v>18516</v>
      </c>
      <c r="H12359" t="s">
        <v>18516</v>
      </c>
      <c r="I12359" t="s">
        <v>18516</v>
      </c>
      <c r="J12359" t="s">
        <v>18516</v>
      </c>
      <c r="K12359" t="s">
        <v>29707</v>
      </c>
      <c r="L12359" t="s">
        <v>18516</v>
      </c>
      <c r="M12359" t="s">
        <v>18516</v>
      </c>
    </row>
    <row r="12360" spans="1:13" ht="13.5">
      <c r="A12360" t="s">
        <v>47551</v>
      </c>
      <c r="B12360" t="s">
        <v>47552</v>
      </c>
      <c r="C12360" t="s">
        <v>29493</v>
      </c>
      <c r="D12360" t="s">
        <v>29494</v>
      </c>
      <c r="E12360" t="s">
        <v>18516</v>
      </c>
      <c r="F12360" t="s">
        <v>18516</v>
      </c>
      <c r="G12360" t="s">
        <v>18516</v>
      </c>
      <c r="H12360" t="s">
        <v>18516</v>
      </c>
      <c r="I12360" t="s">
        <v>18516</v>
      </c>
      <c r="J12360" t="s">
        <v>18516</v>
      </c>
      <c r="K12360" t="s">
        <v>29707</v>
      </c>
      <c r="L12360" t="s">
        <v>18516</v>
      </c>
      <c r="M12360" t="s">
        <v>18516</v>
      </c>
    </row>
    <row r="12361" spans="1:13" ht="13.5">
      <c r="A12361" t="s">
        <v>47553</v>
      </c>
      <c r="B12361" t="s">
        <v>33394</v>
      </c>
      <c r="C12361" t="s">
        <v>29493</v>
      </c>
      <c r="D12361" t="s">
        <v>29494</v>
      </c>
      <c r="E12361" t="s">
        <v>18516</v>
      </c>
      <c r="F12361" t="s">
        <v>18516</v>
      </c>
      <c r="G12361" t="s">
        <v>18516</v>
      </c>
      <c r="H12361" t="s">
        <v>18516</v>
      </c>
      <c r="I12361" t="s">
        <v>18516</v>
      </c>
      <c r="J12361" t="s">
        <v>18516</v>
      </c>
      <c r="K12361" t="s">
        <v>29707</v>
      </c>
      <c r="L12361" t="s">
        <v>18516</v>
      </c>
      <c r="M12361" t="s">
        <v>18516</v>
      </c>
    </row>
    <row r="12362" spans="1:13" ht="13.5">
      <c r="A12362" t="s">
        <v>47554</v>
      </c>
      <c r="B12362" t="s">
        <v>47555</v>
      </c>
      <c r="C12362" t="s">
        <v>29493</v>
      </c>
      <c r="D12362" t="s">
        <v>29494</v>
      </c>
      <c r="E12362" t="s">
        <v>18516</v>
      </c>
      <c r="F12362" t="s">
        <v>18516</v>
      </c>
      <c r="G12362" t="s">
        <v>18516</v>
      </c>
      <c r="H12362" t="s">
        <v>18516</v>
      </c>
      <c r="I12362" t="s">
        <v>18516</v>
      </c>
      <c r="J12362" t="s">
        <v>18516</v>
      </c>
      <c r="K12362" t="s">
        <v>29707</v>
      </c>
      <c r="L12362" t="s">
        <v>18516</v>
      </c>
      <c r="M12362" t="s">
        <v>18516</v>
      </c>
    </row>
    <row r="12363" spans="1:13" ht="13.5">
      <c r="A12363" t="s">
        <v>157</v>
      </c>
      <c r="B12363" t="s">
        <v>35364</v>
      </c>
      <c r="C12363" t="s">
        <v>29493</v>
      </c>
      <c r="D12363" t="s">
        <v>29494</v>
      </c>
      <c r="E12363" t="s">
        <v>18516</v>
      </c>
      <c r="F12363" t="s">
        <v>18516</v>
      </c>
      <c r="G12363" t="s">
        <v>18516</v>
      </c>
      <c r="H12363" t="s">
        <v>18516</v>
      </c>
      <c r="I12363" t="s">
        <v>18516</v>
      </c>
      <c r="J12363" t="s">
        <v>18516</v>
      </c>
      <c r="K12363" t="s">
        <v>29707</v>
      </c>
      <c r="L12363" t="s">
        <v>18516</v>
      </c>
      <c r="M12363" t="s">
        <v>18516</v>
      </c>
    </row>
    <row r="12364" spans="1:13" ht="13.5">
      <c r="A12364" t="s">
        <v>47556</v>
      </c>
      <c r="B12364" t="s">
        <v>43001</v>
      </c>
      <c r="C12364" t="s">
        <v>29493</v>
      </c>
      <c r="D12364" t="s">
        <v>29494</v>
      </c>
      <c r="E12364" t="s">
        <v>18516</v>
      </c>
      <c r="F12364" t="s">
        <v>18516</v>
      </c>
      <c r="G12364" t="s">
        <v>18516</v>
      </c>
      <c r="H12364" t="s">
        <v>18516</v>
      </c>
      <c r="I12364" t="s">
        <v>18516</v>
      </c>
      <c r="J12364" t="s">
        <v>18516</v>
      </c>
      <c r="K12364" t="s">
        <v>29707</v>
      </c>
      <c r="L12364" t="s">
        <v>18516</v>
      </c>
      <c r="M12364" t="s">
        <v>18516</v>
      </c>
    </row>
    <row r="12365" spans="1:13" ht="13.5">
      <c r="A12365" t="s">
        <v>47557</v>
      </c>
      <c r="B12365" t="s">
        <v>47558</v>
      </c>
      <c r="C12365" t="s">
        <v>29493</v>
      </c>
      <c r="D12365" t="s">
        <v>29494</v>
      </c>
      <c r="E12365" t="s">
        <v>18516</v>
      </c>
      <c r="F12365" t="s">
        <v>18516</v>
      </c>
      <c r="G12365" t="s">
        <v>18516</v>
      </c>
      <c r="H12365" t="s">
        <v>18516</v>
      </c>
      <c r="I12365" t="s">
        <v>18516</v>
      </c>
      <c r="J12365" t="s">
        <v>18516</v>
      </c>
      <c r="K12365" t="s">
        <v>29707</v>
      </c>
      <c r="L12365" t="s">
        <v>18516</v>
      </c>
      <c r="M12365" t="s">
        <v>18516</v>
      </c>
    </row>
    <row r="12366" spans="1:13" ht="13.5">
      <c r="A12366" t="s">
        <v>47559</v>
      </c>
      <c r="B12366" t="s">
        <v>47560</v>
      </c>
      <c r="C12366" t="s">
        <v>29493</v>
      </c>
      <c r="D12366" t="s">
        <v>29494</v>
      </c>
      <c r="E12366" t="s">
        <v>18516</v>
      </c>
      <c r="F12366" t="s">
        <v>18516</v>
      </c>
      <c r="G12366" t="s">
        <v>18516</v>
      </c>
      <c r="H12366" t="s">
        <v>18516</v>
      </c>
      <c r="I12366" t="s">
        <v>18516</v>
      </c>
      <c r="J12366" t="s">
        <v>18516</v>
      </c>
      <c r="K12366" t="s">
        <v>29707</v>
      </c>
      <c r="L12366" t="s">
        <v>18516</v>
      </c>
      <c r="M12366" t="s">
        <v>18516</v>
      </c>
    </row>
    <row r="12367" spans="1:13" ht="13.5">
      <c r="A12367" t="s">
        <v>47561</v>
      </c>
      <c r="B12367" t="s">
        <v>47562</v>
      </c>
      <c r="C12367" t="s">
        <v>29493</v>
      </c>
      <c r="D12367" t="s">
        <v>29494</v>
      </c>
      <c r="E12367" t="s">
        <v>18516</v>
      </c>
      <c r="F12367" t="s">
        <v>18516</v>
      </c>
      <c r="G12367" t="s">
        <v>18516</v>
      </c>
      <c r="H12367" t="s">
        <v>18516</v>
      </c>
      <c r="I12367" t="s">
        <v>18516</v>
      </c>
      <c r="J12367" t="s">
        <v>18516</v>
      </c>
      <c r="K12367" t="s">
        <v>29707</v>
      </c>
      <c r="L12367" t="s">
        <v>18516</v>
      </c>
      <c r="M12367" t="s">
        <v>18516</v>
      </c>
    </row>
    <row r="12368" spans="1:13" ht="13.5">
      <c r="A12368" t="s">
        <v>47563</v>
      </c>
      <c r="B12368" t="s">
        <v>47564</v>
      </c>
      <c r="C12368" t="s">
        <v>29493</v>
      </c>
      <c r="D12368" t="s">
        <v>29494</v>
      </c>
      <c r="E12368" t="s">
        <v>18516</v>
      </c>
      <c r="F12368" t="s">
        <v>18516</v>
      </c>
      <c r="G12368" t="s">
        <v>18516</v>
      </c>
      <c r="H12368" t="s">
        <v>18516</v>
      </c>
      <c r="I12368" t="s">
        <v>18516</v>
      </c>
      <c r="J12368" t="s">
        <v>18516</v>
      </c>
      <c r="K12368" t="s">
        <v>29707</v>
      </c>
      <c r="L12368" t="s">
        <v>18516</v>
      </c>
      <c r="M12368" t="s">
        <v>18516</v>
      </c>
    </row>
    <row r="12369" spans="1:13" ht="13.5">
      <c r="A12369" t="s">
        <v>47565</v>
      </c>
      <c r="B12369" t="s">
        <v>35372</v>
      </c>
      <c r="C12369" t="s">
        <v>29493</v>
      </c>
      <c r="D12369" t="s">
        <v>29494</v>
      </c>
      <c r="E12369" t="s">
        <v>18516</v>
      </c>
      <c r="F12369" t="s">
        <v>18516</v>
      </c>
      <c r="G12369" t="s">
        <v>18516</v>
      </c>
      <c r="H12369" t="s">
        <v>18516</v>
      </c>
      <c r="I12369" t="s">
        <v>18516</v>
      </c>
      <c r="J12369" t="s">
        <v>18516</v>
      </c>
      <c r="K12369" t="s">
        <v>29707</v>
      </c>
      <c r="L12369" t="s">
        <v>18516</v>
      </c>
      <c r="M12369" t="s">
        <v>18516</v>
      </c>
    </row>
    <row r="12370" spans="1:13" ht="13.5">
      <c r="A12370" t="s">
        <v>47566</v>
      </c>
      <c r="B12370" t="s">
        <v>47567</v>
      </c>
      <c r="C12370" t="s">
        <v>29493</v>
      </c>
      <c r="D12370" t="s">
        <v>29494</v>
      </c>
      <c r="E12370" t="s">
        <v>18516</v>
      </c>
      <c r="F12370" t="s">
        <v>18516</v>
      </c>
      <c r="G12370" t="s">
        <v>18516</v>
      </c>
      <c r="H12370" t="s">
        <v>18516</v>
      </c>
      <c r="I12370" t="s">
        <v>18516</v>
      </c>
      <c r="J12370" t="s">
        <v>18516</v>
      </c>
      <c r="K12370" t="s">
        <v>29707</v>
      </c>
      <c r="L12370" t="s">
        <v>18516</v>
      </c>
      <c r="M12370" t="s">
        <v>18516</v>
      </c>
    </row>
    <row r="12371" spans="1:13" ht="13.5">
      <c r="A12371" t="s">
        <v>47568</v>
      </c>
      <c r="B12371" t="s">
        <v>47569</v>
      </c>
      <c r="C12371" t="s">
        <v>29493</v>
      </c>
      <c r="D12371" t="s">
        <v>29494</v>
      </c>
      <c r="E12371" s="164">
        <v>409</v>
      </c>
      <c r="F12371" s="164">
        <v>409</v>
      </c>
      <c r="G12371" t="s">
        <v>18516</v>
      </c>
      <c r="H12371" t="s">
        <v>18516</v>
      </c>
      <c r="I12371" s="164">
        <v>135.23</v>
      </c>
      <c r="J12371" s="164">
        <v>544.23</v>
      </c>
      <c r="K12371">
        <v>17</v>
      </c>
      <c r="L12371" t="s">
        <v>29439</v>
      </c>
      <c r="M12371" t="s">
        <v>29446</v>
      </c>
    </row>
    <row r="12372" spans="1:13" ht="13.5">
      <c r="A12372" t="s">
        <v>47570</v>
      </c>
      <c r="B12372" t="s">
        <v>47571</v>
      </c>
      <c r="C12372" t="s">
        <v>29493</v>
      </c>
      <c r="D12372" t="s">
        <v>29494</v>
      </c>
      <c r="E12372" t="s">
        <v>18516</v>
      </c>
      <c r="F12372" t="s">
        <v>18516</v>
      </c>
      <c r="G12372" t="s">
        <v>18516</v>
      </c>
      <c r="H12372" t="s">
        <v>18516</v>
      </c>
      <c r="I12372" t="s">
        <v>18516</v>
      </c>
      <c r="J12372" t="s">
        <v>18516</v>
      </c>
      <c r="K12372" t="s">
        <v>29707</v>
      </c>
      <c r="L12372" t="s">
        <v>18516</v>
      </c>
      <c r="M12372" t="s">
        <v>18516</v>
      </c>
    </row>
    <row r="12373" spans="1:13" ht="13.5">
      <c r="A12373" t="s">
        <v>47572</v>
      </c>
      <c r="B12373" t="s">
        <v>47573</v>
      </c>
      <c r="C12373" t="s">
        <v>29493</v>
      </c>
      <c r="D12373" t="s">
        <v>29494</v>
      </c>
      <c r="E12373" t="s">
        <v>18516</v>
      </c>
      <c r="F12373" t="s">
        <v>18516</v>
      </c>
      <c r="G12373" t="s">
        <v>18516</v>
      </c>
      <c r="H12373" t="s">
        <v>18516</v>
      </c>
      <c r="I12373" t="s">
        <v>18516</v>
      </c>
      <c r="J12373" t="s">
        <v>18516</v>
      </c>
      <c r="K12373" t="s">
        <v>29707</v>
      </c>
      <c r="L12373" t="s">
        <v>18516</v>
      </c>
      <c r="M12373" t="s">
        <v>18516</v>
      </c>
    </row>
    <row r="12374" spans="1:13" ht="13.5">
      <c r="A12374" t="s">
        <v>2026</v>
      </c>
      <c r="B12374" t="s">
        <v>47574</v>
      </c>
      <c r="C12374" t="s">
        <v>29493</v>
      </c>
      <c r="D12374" t="s">
        <v>29494</v>
      </c>
      <c r="E12374" t="s">
        <v>18516</v>
      </c>
      <c r="F12374" t="s">
        <v>18516</v>
      </c>
      <c r="G12374" t="s">
        <v>18516</v>
      </c>
      <c r="H12374" t="s">
        <v>18516</v>
      </c>
      <c r="I12374" t="s">
        <v>18516</v>
      </c>
      <c r="J12374" t="s">
        <v>18516</v>
      </c>
      <c r="K12374" t="s">
        <v>29707</v>
      </c>
      <c r="L12374" t="s">
        <v>18516</v>
      </c>
      <c r="M12374" t="s">
        <v>18516</v>
      </c>
    </row>
    <row r="12375" spans="1:13" ht="13.5">
      <c r="A12375" t="s">
        <v>2020</v>
      </c>
      <c r="B12375" t="s">
        <v>47575</v>
      </c>
      <c r="C12375" t="s">
        <v>29493</v>
      </c>
      <c r="D12375" t="s">
        <v>29494</v>
      </c>
      <c r="E12375" t="s">
        <v>18516</v>
      </c>
      <c r="F12375" t="s">
        <v>18516</v>
      </c>
      <c r="G12375" t="s">
        <v>18516</v>
      </c>
      <c r="H12375" t="s">
        <v>18516</v>
      </c>
      <c r="I12375" t="s">
        <v>18516</v>
      </c>
      <c r="J12375" t="s">
        <v>18516</v>
      </c>
      <c r="K12375" t="s">
        <v>29707</v>
      </c>
      <c r="L12375" t="s">
        <v>18516</v>
      </c>
      <c r="M12375" t="s">
        <v>18516</v>
      </c>
    </row>
    <row r="12376" spans="1:13" ht="13.5">
      <c r="A12376" t="s">
        <v>214</v>
      </c>
      <c r="B12376" t="s">
        <v>47576</v>
      </c>
      <c r="C12376" t="s">
        <v>29493</v>
      </c>
      <c r="D12376" t="s">
        <v>29494</v>
      </c>
      <c r="E12376" s="164">
        <v>420</v>
      </c>
      <c r="F12376" s="164">
        <v>365</v>
      </c>
      <c r="G12376" s="165">
        <v>0.86</v>
      </c>
      <c r="H12376" t="s">
        <v>18516</v>
      </c>
      <c r="I12376" s="164">
        <v>204.4</v>
      </c>
      <c r="J12376" s="164">
        <v>569.4</v>
      </c>
      <c r="K12376">
        <v>0</v>
      </c>
      <c r="L12376" t="s">
        <v>18516</v>
      </c>
      <c r="M12376" t="s">
        <v>18516</v>
      </c>
    </row>
    <row r="12377" spans="1:13" ht="13.5">
      <c r="A12377" t="s">
        <v>10780</v>
      </c>
      <c r="B12377" t="s">
        <v>47577</v>
      </c>
      <c r="C12377" t="s">
        <v>29493</v>
      </c>
      <c r="D12377" t="s">
        <v>29494</v>
      </c>
      <c r="E12377" t="s">
        <v>18516</v>
      </c>
      <c r="F12377" t="s">
        <v>18516</v>
      </c>
      <c r="G12377" t="s">
        <v>18516</v>
      </c>
      <c r="H12377" t="s">
        <v>18516</v>
      </c>
      <c r="I12377" t="s">
        <v>18516</v>
      </c>
      <c r="J12377" t="s">
        <v>18516</v>
      </c>
      <c r="K12377" t="s">
        <v>29707</v>
      </c>
      <c r="L12377" t="s">
        <v>18516</v>
      </c>
      <c r="M12377" t="s">
        <v>18516</v>
      </c>
    </row>
    <row r="12378" spans="1:13" ht="13.5">
      <c r="A12378" t="s">
        <v>73</v>
      </c>
      <c r="B12378" t="s">
        <v>33170</v>
      </c>
      <c r="C12378" t="s">
        <v>29493</v>
      </c>
      <c r="D12378" t="s">
        <v>29494</v>
      </c>
      <c r="E12378" t="s">
        <v>18516</v>
      </c>
      <c r="F12378" t="s">
        <v>18516</v>
      </c>
      <c r="G12378" t="s">
        <v>18516</v>
      </c>
      <c r="H12378" t="s">
        <v>18516</v>
      </c>
      <c r="I12378" t="s">
        <v>18516</v>
      </c>
      <c r="J12378" t="s">
        <v>18516</v>
      </c>
      <c r="K12378" t="s">
        <v>29707</v>
      </c>
      <c r="L12378" t="s">
        <v>18516</v>
      </c>
      <c r="M12378" t="s">
        <v>18516</v>
      </c>
    </row>
    <row r="12379" spans="1:13" ht="13.5">
      <c r="A12379" t="s">
        <v>166</v>
      </c>
      <c r="B12379" t="s">
        <v>47578</v>
      </c>
      <c r="C12379" t="s">
        <v>29493</v>
      </c>
      <c r="D12379" t="s">
        <v>29494</v>
      </c>
      <c r="E12379" t="s">
        <v>18516</v>
      </c>
      <c r="F12379" t="s">
        <v>18516</v>
      </c>
      <c r="G12379" t="s">
        <v>18516</v>
      </c>
      <c r="H12379" t="s">
        <v>18516</v>
      </c>
      <c r="I12379" t="s">
        <v>18516</v>
      </c>
      <c r="J12379" t="s">
        <v>18516</v>
      </c>
      <c r="K12379" t="s">
        <v>29707</v>
      </c>
      <c r="L12379" t="s">
        <v>18516</v>
      </c>
      <c r="M12379" t="s">
        <v>18516</v>
      </c>
    </row>
    <row r="12380" spans="1:13" ht="13.5">
      <c r="A12380" t="s">
        <v>1587</v>
      </c>
      <c r="B12380" t="s">
        <v>47579</v>
      </c>
      <c r="C12380" t="s">
        <v>29493</v>
      </c>
      <c r="D12380" t="s">
        <v>29494</v>
      </c>
      <c r="E12380" t="s">
        <v>18516</v>
      </c>
      <c r="F12380" t="s">
        <v>18516</v>
      </c>
      <c r="G12380" t="s">
        <v>18516</v>
      </c>
      <c r="H12380" t="s">
        <v>18516</v>
      </c>
      <c r="I12380" t="s">
        <v>18516</v>
      </c>
      <c r="J12380" t="s">
        <v>18516</v>
      </c>
      <c r="K12380" t="s">
        <v>29707</v>
      </c>
      <c r="L12380" t="s">
        <v>18516</v>
      </c>
      <c r="M12380" t="s">
        <v>18516</v>
      </c>
    </row>
    <row r="12381" spans="1:13" ht="13.5">
      <c r="A12381" t="s">
        <v>1596</v>
      </c>
      <c r="B12381" t="s">
        <v>47580</v>
      </c>
      <c r="C12381" t="s">
        <v>29493</v>
      </c>
      <c r="D12381" t="s">
        <v>29494</v>
      </c>
      <c r="E12381" t="s">
        <v>18516</v>
      </c>
      <c r="F12381" t="s">
        <v>18516</v>
      </c>
      <c r="G12381" t="s">
        <v>18516</v>
      </c>
      <c r="H12381" t="s">
        <v>18516</v>
      </c>
      <c r="I12381" t="s">
        <v>18516</v>
      </c>
      <c r="J12381" t="s">
        <v>18516</v>
      </c>
      <c r="K12381" t="s">
        <v>29707</v>
      </c>
      <c r="L12381" t="s">
        <v>18516</v>
      </c>
      <c r="M12381" t="s">
        <v>18516</v>
      </c>
    </row>
    <row r="12382" spans="1:13" ht="13.5">
      <c r="A12382" t="s">
        <v>1578</v>
      </c>
      <c r="B12382" t="s">
        <v>34967</v>
      </c>
      <c r="C12382" t="s">
        <v>29493</v>
      </c>
      <c r="D12382" t="s">
        <v>29494</v>
      </c>
      <c r="E12382" t="s">
        <v>18516</v>
      </c>
      <c r="F12382" t="s">
        <v>18516</v>
      </c>
      <c r="G12382" t="s">
        <v>18516</v>
      </c>
      <c r="H12382" t="s">
        <v>18516</v>
      </c>
      <c r="I12382" t="s">
        <v>18516</v>
      </c>
      <c r="J12382" t="s">
        <v>18516</v>
      </c>
      <c r="K12382" t="s">
        <v>29707</v>
      </c>
      <c r="L12382" t="s">
        <v>18516</v>
      </c>
      <c r="M12382" t="s">
        <v>18516</v>
      </c>
    </row>
    <row r="12383" spans="1:13" ht="13.5">
      <c r="A12383" t="s">
        <v>1449</v>
      </c>
      <c r="B12383" t="s">
        <v>47581</v>
      </c>
      <c r="C12383" t="s">
        <v>29493</v>
      </c>
      <c r="D12383" t="s">
        <v>29494</v>
      </c>
      <c r="E12383" t="s">
        <v>18516</v>
      </c>
      <c r="F12383" t="s">
        <v>18516</v>
      </c>
      <c r="G12383" t="s">
        <v>18516</v>
      </c>
      <c r="H12383" t="s">
        <v>18516</v>
      </c>
      <c r="I12383" t="s">
        <v>18516</v>
      </c>
      <c r="J12383" t="s">
        <v>18516</v>
      </c>
      <c r="K12383" t="s">
        <v>29707</v>
      </c>
      <c r="L12383" t="s">
        <v>18516</v>
      </c>
      <c r="M12383" t="s">
        <v>18516</v>
      </c>
    </row>
    <row r="12384" spans="1:13" ht="13.5">
      <c r="A12384" t="s">
        <v>3152</v>
      </c>
      <c r="B12384" t="s">
        <v>47582</v>
      </c>
      <c r="C12384" t="s">
        <v>29493</v>
      </c>
      <c r="D12384" t="s">
        <v>29494</v>
      </c>
      <c r="E12384" t="s">
        <v>18516</v>
      </c>
      <c r="F12384" t="s">
        <v>18516</v>
      </c>
      <c r="G12384" t="s">
        <v>18516</v>
      </c>
      <c r="H12384" t="s">
        <v>18516</v>
      </c>
      <c r="I12384" t="s">
        <v>18516</v>
      </c>
      <c r="J12384" t="s">
        <v>18516</v>
      </c>
      <c r="K12384" t="s">
        <v>29707</v>
      </c>
      <c r="L12384" t="s">
        <v>18516</v>
      </c>
      <c r="M12384" t="s">
        <v>18516</v>
      </c>
    </row>
    <row r="12385" spans="1:13" ht="13.5">
      <c r="A12385" t="s">
        <v>1399</v>
      </c>
      <c r="B12385" t="s">
        <v>32310</v>
      </c>
      <c r="C12385" t="s">
        <v>29493</v>
      </c>
      <c r="D12385" t="s">
        <v>29494</v>
      </c>
      <c r="E12385" t="s">
        <v>18516</v>
      </c>
      <c r="F12385" t="s">
        <v>18516</v>
      </c>
      <c r="G12385" t="s">
        <v>18516</v>
      </c>
      <c r="H12385" t="s">
        <v>18516</v>
      </c>
      <c r="I12385" t="s">
        <v>18516</v>
      </c>
      <c r="J12385" t="s">
        <v>18516</v>
      </c>
      <c r="K12385" t="s">
        <v>29707</v>
      </c>
      <c r="L12385" t="s">
        <v>18516</v>
      </c>
      <c r="M12385" t="s">
        <v>18516</v>
      </c>
    </row>
    <row r="12386" spans="1:13" ht="13.5">
      <c r="A12386" t="s">
        <v>47583</v>
      </c>
      <c r="B12386" t="s">
        <v>47584</v>
      </c>
      <c r="C12386" t="s">
        <v>29493</v>
      </c>
      <c r="D12386" t="s">
        <v>29494</v>
      </c>
      <c r="E12386" t="s">
        <v>18516</v>
      </c>
      <c r="F12386" t="s">
        <v>18516</v>
      </c>
      <c r="G12386" t="s">
        <v>18516</v>
      </c>
      <c r="H12386" t="s">
        <v>18516</v>
      </c>
      <c r="I12386" t="s">
        <v>18516</v>
      </c>
      <c r="J12386" t="s">
        <v>18516</v>
      </c>
      <c r="K12386" t="s">
        <v>29707</v>
      </c>
      <c r="L12386" t="s">
        <v>18516</v>
      </c>
      <c r="M12386" t="s">
        <v>18516</v>
      </c>
    </row>
    <row r="12387" spans="1:13" ht="13.5">
      <c r="A12387" t="s">
        <v>47585</v>
      </c>
      <c r="B12387" t="s">
        <v>47586</v>
      </c>
      <c r="C12387" t="s">
        <v>29493</v>
      </c>
      <c r="D12387" t="s">
        <v>29494</v>
      </c>
      <c r="E12387" t="s">
        <v>18516</v>
      </c>
      <c r="F12387" t="s">
        <v>18516</v>
      </c>
      <c r="G12387" t="s">
        <v>18516</v>
      </c>
      <c r="H12387" t="s">
        <v>18516</v>
      </c>
      <c r="I12387" t="s">
        <v>18516</v>
      </c>
      <c r="J12387" t="s">
        <v>18516</v>
      </c>
      <c r="K12387" t="s">
        <v>29707</v>
      </c>
      <c r="L12387" t="s">
        <v>18516</v>
      </c>
      <c r="M12387" t="s">
        <v>18516</v>
      </c>
    </row>
    <row r="12388" spans="1:13" ht="13.5">
      <c r="A12388" t="s">
        <v>2969</v>
      </c>
      <c r="B12388" t="s">
        <v>47587</v>
      </c>
      <c r="C12388" t="s">
        <v>29493</v>
      </c>
      <c r="D12388" t="s">
        <v>29494</v>
      </c>
      <c r="E12388" t="s">
        <v>18516</v>
      </c>
      <c r="F12388" t="s">
        <v>18516</v>
      </c>
      <c r="G12388" t="s">
        <v>18516</v>
      </c>
      <c r="H12388" t="s">
        <v>18516</v>
      </c>
      <c r="I12388" t="s">
        <v>18516</v>
      </c>
      <c r="J12388" t="s">
        <v>18516</v>
      </c>
      <c r="K12388" t="s">
        <v>29707</v>
      </c>
      <c r="L12388" t="s">
        <v>18516</v>
      </c>
      <c r="M12388" t="s">
        <v>18516</v>
      </c>
    </row>
    <row r="12389" spans="1:13" ht="13.5">
      <c r="A12389" t="s">
        <v>47588</v>
      </c>
      <c r="B12389" t="s">
        <v>47589</v>
      </c>
      <c r="C12389" t="s">
        <v>29493</v>
      </c>
      <c r="D12389" t="s">
        <v>29494</v>
      </c>
      <c r="E12389" t="s">
        <v>18516</v>
      </c>
      <c r="F12389" t="s">
        <v>18516</v>
      </c>
      <c r="G12389" t="s">
        <v>18516</v>
      </c>
      <c r="H12389" t="s">
        <v>18516</v>
      </c>
      <c r="I12389" t="s">
        <v>18516</v>
      </c>
      <c r="J12389" t="s">
        <v>18516</v>
      </c>
      <c r="K12389" t="s">
        <v>29707</v>
      </c>
      <c r="L12389" t="s">
        <v>18516</v>
      </c>
      <c r="M12389" t="s">
        <v>18516</v>
      </c>
    </row>
    <row r="12390" spans="1:13" ht="13.5">
      <c r="A12390" t="s">
        <v>47590</v>
      </c>
      <c r="B12390" t="s">
        <v>47591</v>
      </c>
      <c r="C12390" t="s">
        <v>29493</v>
      </c>
      <c r="D12390" t="s">
        <v>29494</v>
      </c>
      <c r="E12390" t="s">
        <v>18516</v>
      </c>
      <c r="F12390" t="s">
        <v>18516</v>
      </c>
      <c r="G12390" t="s">
        <v>18516</v>
      </c>
      <c r="H12390" t="s">
        <v>18516</v>
      </c>
      <c r="I12390" t="s">
        <v>18516</v>
      </c>
      <c r="J12390" t="s">
        <v>18516</v>
      </c>
      <c r="K12390" t="s">
        <v>29707</v>
      </c>
      <c r="L12390" t="s">
        <v>18516</v>
      </c>
      <c r="M12390" t="s">
        <v>18516</v>
      </c>
    </row>
    <row r="12391" spans="1:13" ht="13.5">
      <c r="A12391" t="s">
        <v>47592</v>
      </c>
      <c r="B12391" t="s">
        <v>47593</v>
      </c>
      <c r="C12391" t="s">
        <v>29493</v>
      </c>
      <c r="D12391" t="s">
        <v>29494</v>
      </c>
      <c r="E12391" t="s">
        <v>18516</v>
      </c>
      <c r="F12391" t="s">
        <v>18516</v>
      </c>
      <c r="G12391" t="s">
        <v>18516</v>
      </c>
      <c r="H12391" t="s">
        <v>18516</v>
      </c>
      <c r="I12391" t="s">
        <v>18516</v>
      </c>
      <c r="J12391" t="s">
        <v>18516</v>
      </c>
      <c r="K12391" t="s">
        <v>29707</v>
      </c>
      <c r="L12391" t="s">
        <v>18516</v>
      </c>
      <c r="M12391" t="s">
        <v>18516</v>
      </c>
    </row>
    <row r="12392" spans="1:13" ht="13.5">
      <c r="A12392" t="s">
        <v>3444</v>
      </c>
      <c r="B12392" t="s">
        <v>47594</v>
      </c>
      <c r="C12392" t="s">
        <v>29493</v>
      </c>
      <c r="D12392" t="s">
        <v>29494</v>
      </c>
      <c r="E12392" t="s">
        <v>18516</v>
      </c>
      <c r="F12392" t="s">
        <v>18516</v>
      </c>
      <c r="G12392" t="s">
        <v>18516</v>
      </c>
      <c r="H12392" t="s">
        <v>18516</v>
      </c>
      <c r="I12392" t="s">
        <v>18516</v>
      </c>
      <c r="J12392" t="s">
        <v>18516</v>
      </c>
      <c r="K12392" t="s">
        <v>29707</v>
      </c>
      <c r="L12392" t="s">
        <v>18516</v>
      </c>
      <c r="M12392" t="s">
        <v>18516</v>
      </c>
    </row>
    <row r="12393" spans="1:13" ht="13.5">
      <c r="A12393" t="s">
        <v>47595</v>
      </c>
      <c r="B12393" t="s">
        <v>47596</v>
      </c>
      <c r="C12393" t="s">
        <v>29493</v>
      </c>
      <c r="D12393" t="s">
        <v>29494</v>
      </c>
      <c r="E12393" s="164">
        <v>446</v>
      </c>
      <c r="F12393" s="164">
        <v>446</v>
      </c>
      <c r="G12393" t="s">
        <v>18516</v>
      </c>
      <c r="H12393" t="s">
        <v>18516</v>
      </c>
      <c r="I12393" s="164">
        <v>189.49</v>
      </c>
      <c r="J12393" s="164">
        <v>635.49</v>
      </c>
      <c r="K12393">
        <v>7</v>
      </c>
      <c r="L12393" t="s">
        <v>18516</v>
      </c>
      <c r="M12393" t="s">
        <v>18516</v>
      </c>
    </row>
    <row r="12394" spans="1:13" ht="13.5">
      <c r="A12394" t="s">
        <v>47597</v>
      </c>
      <c r="B12394" t="s">
        <v>33377</v>
      </c>
      <c r="C12394" t="s">
        <v>29493</v>
      </c>
      <c r="D12394" t="s">
        <v>29494</v>
      </c>
      <c r="E12394" t="s">
        <v>18516</v>
      </c>
      <c r="F12394" t="s">
        <v>18516</v>
      </c>
      <c r="G12394" t="s">
        <v>18516</v>
      </c>
      <c r="H12394" t="s">
        <v>18516</v>
      </c>
      <c r="I12394" t="s">
        <v>18516</v>
      </c>
      <c r="J12394" t="s">
        <v>18516</v>
      </c>
      <c r="K12394" t="s">
        <v>29707</v>
      </c>
      <c r="L12394" t="s">
        <v>18516</v>
      </c>
      <c r="M12394" t="s">
        <v>18516</v>
      </c>
    </row>
    <row r="12395" spans="1:13" ht="13.5">
      <c r="A12395" t="s">
        <v>47598</v>
      </c>
      <c r="B12395" t="s">
        <v>47599</v>
      </c>
      <c r="C12395" t="s">
        <v>29493</v>
      </c>
      <c r="D12395" t="s">
        <v>29494</v>
      </c>
      <c r="E12395" t="s">
        <v>18516</v>
      </c>
      <c r="F12395" t="s">
        <v>18516</v>
      </c>
      <c r="G12395" t="s">
        <v>18516</v>
      </c>
      <c r="H12395" t="s">
        <v>18516</v>
      </c>
      <c r="I12395" t="s">
        <v>18516</v>
      </c>
      <c r="J12395" t="s">
        <v>18516</v>
      </c>
      <c r="K12395" t="s">
        <v>29707</v>
      </c>
      <c r="L12395" t="s">
        <v>18516</v>
      </c>
      <c r="M12395" t="s">
        <v>18516</v>
      </c>
    </row>
    <row r="12396" spans="1:13" ht="13.5">
      <c r="A12396" t="s">
        <v>47600</v>
      </c>
      <c r="B12396" t="s">
        <v>47601</v>
      </c>
      <c r="C12396" t="s">
        <v>29493</v>
      </c>
      <c r="D12396" t="s">
        <v>29494</v>
      </c>
      <c r="E12396" t="s">
        <v>18516</v>
      </c>
      <c r="F12396" t="s">
        <v>18516</v>
      </c>
      <c r="G12396" t="s">
        <v>18516</v>
      </c>
      <c r="H12396" t="s">
        <v>18516</v>
      </c>
      <c r="I12396" t="s">
        <v>18516</v>
      </c>
      <c r="J12396" t="s">
        <v>18516</v>
      </c>
      <c r="K12396" t="s">
        <v>29707</v>
      </c>
      <c r="L12396" t="s">
        <v>18516</v>
      </c>
      <c r="M12396" t="s">
        <v>18516</v>
      </c>
    </row>
    <row r="12397" spans="1:13" ht="13.5">
      <c r="A12397" t="s">
        <v>47602</v>
      </c>
      <c r="B12397" t="s">
        <v>47603</v>
      </c>
      <c r="C12397" t="s">
        <v>29493</v>
      </c>
      <c r="D12397" t="s">
        <v>29494</v>
      </c>
      <c r="E12397" t="s">
        <v>18516</v>
      </c>
      <c r="F12397" t="s">
        <v>18516</v>
      </c>
      <c r="G12397" t="s">
        <v>18516</v>
      </c>
      <c r="H12397" t="s">
        <v>18516</v>
      </c>
      <c r="I12397" t="s">
        <v>18516</v>
      </c>
      <c r="J12397" t="s">
        <v>18516</v>
      </c>
      <c r="K12397" t="s">
        <v>29707</v>
      </c>
      <c r="L12397" t="s">
        <v>18516</v>
      </c>
      <c r="M12397" t="s">
        <v>18516</v>
      </c>
    </row>
    <row r="12398" spans="1:13" ht="13.5">
      <c r="A12398" t="s">
        <v>47604</v>
      </c>
      <c r="B12398" t="s">
        <v>47605</v>
      </c>
      <c r="C12398" t="s">
        <v>29493</v>
      </c>
      <c r="D12398" t="s">
        <v>29494</v>
      </c>
      <c r="E12398" t="s">
        <v>18516</v>
      </c>
      <c r="F12398" t="s">
        <v>18516</v>
      </c>
      <c r="G12398" t="s">
        <v>18516</v>
      </c>
      <c r="H12398" t="s">
        <v>18516</v>
      </c>
      <c r="I12398" t="s">
        <v>18516</v>
      </c>
      <c r="J12398" t="s">
        <v>18516</v>
      </c>
      <c r="K12398" t="s">
        <v>29707</v>
      </c>
      <c r="L12398" t="s">
        <v>18516</v>
      </c>
      <c r="M12398" t="s">
        <v>18516</v>
      </c>
    </row>
    <row r="12399" spans="1:13" ht="13.5">
      <c r="A12399" t="s">
        <v>47606</v>
      </c>
      <c r="B12399" t="s">
        <v>47607</v>
      </c>
      <c r="C12399" t="s">
        <v>29493</v>
      </c>
      <c r="D12399" t="s">
        <v>29494</v>
      </c>
      <c r="E12399" s="164">
        <v>198</v>
      </c>
      <c r="F12399" s="164">
        <v>198</v>
      </c>
      <c r="G12399" t="s">
        <v>18516</v>
      </c>
      <c r="H12399" t="s">
        <v>18516</v>
      </c>
      <c r="I12399" s="164">
        <v>84.44</v>
      </c>
      <c r="J12399" s="164">
        <v>282.44</v>
      </c>
      <c r="K12399">
        <v>3</v>
      </c>
      <c r="L12399" t="s">
        <v>18516</v>
      </c>
      <c r="M12399" t="s">
        <v>18516</v>
      </c>
    </row>
    <row r="12400" spans="1:13" ht="13.5">
      <c r="A12400" t="s">
        <v>47608</v>
      </c>
      <c r="B12400" t="s">
        <v>47609</v>
      </c>
      <c r="C12400" t="s">
        <v>29493</v>
      </c>
      <c r="D12400" t="s">
        <v>29494</v>
      </c>
      <c r="E12400" t="s">
        <v>18516</v>
      </c>
      <c r="F12400" t="s">
        <v>18516</v>
      </c>
      <c r="G12400" t="s">
        <v>18516</v>
      </c>
      <c r="H12400" t="s">
        <v>18516</v>
      </c>
      <c r="I12400" t="s">
        <v>18516</v>
      </c>
      <c r="J12400" t="s">
        <v>18516</v>
      </c>
      <c r="K12400" t="s">
        <v>29707</v>
      </c>
      <c r="L12400" t="s">
        <v>18516</v>
      </c>
      <c r="M12400" t="s">
        <v>18516</v>
      </c>
    </row>
    <row r="12401" spans="1:13" ht="13.5">
      <c r="A12401" t="s">
        <v>47610</v>
      </c>
      <c r="B12401" t="s">
        <v>47611</v>
      </c>
      <c r="C12401" t="s">
        <v>29493</v>
      </c>
      <c r="D12401" t="s">
        <v>29494</v>
      </c>
      <c r="E12401" t="s">
        <v>18516</v>
      </c>
      <c r="F12401" t="s">
        <v>18516</v>
      </c>
      <c r="G12401" t="s">
        <v>18516</v>
      </c>
      <c r="H12401" t="s">
        <v>18516</v>
      </c>
      <c r="I12401" t="s">
        <v>18516</v>
      </c>
      <c r="J12401" t="s">
        <v>18516</v>
      </c>
      <c r="K12401" t="s">
        <v>29707</v>
      </c>
      <c r="L12401" t="s">
        <v>18516</v>
      </c>
      <c r="M12401" t="s">
        <v>18516</v>
      </c>
    </row>
    <row r="12402" spans="1:13" ht="13.5">
      <c r="A12402" t="s">
        <v>47612</v>
      </c>
      <c r="B12402" t="s">
        <v>47613</v>
      </c>
      <c r="C12402" t="s">
        <v>29493</v>
      </c>
      <c r="D12402" t="s">
        <v>29494</v>
      </c>
      <c r="E12402" t="s">
        <v>18516</v>
      </c>
      <c r="F12402" t="s">
        <v>18516</v>
      </c>
      <c r="G12402" t="s">
        <v>18516</v>
      </c>
      <c r="H12402" t="s">
        <v>18516</v>
      </c>
      <c r="I12402" t="s">
        <v>18516</v>
      </c>
      <c r="J12402" t="s">
        <v>18516</v>
      </c>
      <c r="K12402" t="s">
        <v>29707</v>
      </c>
      <c r="L12402" t="s">
        <v>18516</v>
      </c>
      <c r="M12402" t="s">
        <v>18516</v>
      </c>
    </row>
    <row r="12403" spans="1:13" ht="13.5">
      <c r="A12403" t="s">
        <v>47614</v>
      </c>
      <c r="B12403" t="s">
        <v>35374</v>
      </c>
      <c r="C12403" t="s">
        <v>29493</v>
      </c>
      <c r="D12403" t="s">
        <v>29494</v>
      </c>
      <c r="E12403" t="s">
        <v>18516</v>
      </c>
      <c r="F12403" t="s">
        <v>18516</v>
      </c>
      <c r="G12403" t="s">
        <v>18516</v>
      </c>
      <c r="H12403" t="s">
        <v>18516</v>
      </c>
      <c r="I12403" t="s">
        <v>18516</v>
      </c>
      <c r="J12403" t="s">
        <v>18516</v>
      </c>
      <c r="K12403" t="s">
        <v>29707</v>
      </c>
      <c r="L12403" t="s">
        <v>18516</v>
      </c>
      <c r="M12403" t="s">
        <v>18516</v>
      </c>
    </row>
    <row r="12404" spans="1:13" ht="13.5">
      <c r="A12404" t="s">
        <v>47615</v>
      </c>
      <c r="B12404" t="s">
        <v>35376</v>
      </c>
      <c r="C12404" t="s">
        <v>29493</v>
      </c>
      <c r="D12404" t="s">
        <v>29494</v>
      </c>
      <c r="E12404" t="s">
        <v>18516</v>
      </c>
      <c r="F12404" t="s">
        <v>18516</v>
      </c>
      <c r="G12404" t="s">
        <v>18516</v>
      </c>
      <c r="H12404" t="s">
        <v>18516</v>
      </c>
      <c r="I12404" t="s">
        <v>18516</v>
      </c>
      <c r="J12404" t="s">
        <v>18516</v>
      </c>
      <c r="K12404" t="s">
        <v>29707</v>
      </c>
      <c r="L12404" t="s">
        <v>18516</v>
      </c>
      <c r="M12404" t="s">
        <v>18516</v>
      </c>
    </row>
    <row r="12405" spans="1:13" ht="13.5">
      <c r="A12405" t="s">
        <v>47616</v>
      </c>
      <c r="B12405" t="s">
        <v>47617</v>
      </c>
      <c r="C12405" t="s">
        <v>29493</v>
      </c>
      <c r="D12405" t="s">
        <v>29494</v>
      </c>
      <c r="E12405" t="s">
        <v>18516</v>
      </c>
      <c r="F12405" t="s">
        <v>18516</v>
      </c>
      <c r="G12405" t="s">
        <v>18516</v>
      </c>
      <c r="H12405" t="s">
        <v>18516</v>
      </c>
      <c r="I12405" t="s">
        <v>18516</v>
      </c>
      <c r="J12405" t="s">
        <v>18516</v>
      </c>
      <c r="K12405" t="s">
        <v>29707</v>
      </c>
      <c r="L12405" t="s">
        <v>18516</v>
      </c>
      <c r="M12405" t="s">
        <v>18516</v>
      </c>
    </row>
    <row r="12406" spans="1:13" ht="13.5">
      <c r="A12406" t="s">
        <v>2433</v>
      </c>
      <c r="B12406" t="s">
        <v>47618</v>
      </c>
      <c r="C12406" t="s">
        <v>29493</v>
      </c>
      <c r="D12406" t="s">
        <v>29494</v>
      </c>
      <c r="E12406" t="s">
        <v>18516</v>
      </c>
      <c r="F12406" t="s">
        <v>18516</v>
      </c>
      <c r="G12406" t="s">
        <v>18516</v>
      </c>
      <c r="H12406" t="s">
        <v>18516</v>
      </c>
      <c r="I12406" t="s">
        <v>18516</v>
      </c>
      <c r="J12406" t="s">
        <v>18516</v>
      </c>
      <c r="K12406" t="s">
        <v>29707</v>
      </c>
      <c r="L12406" t="s">
        <v>18516</v>
      </c>
      <c r="M12406" t="s">
        <v>18516</v>
      </c>
    </row>
    <row r="12407" spans="1:13" ht="13.5">
      <c r="A12407" t="s">
        <v>47619</v>
      </c>
      <c r="B12407" t="s">
        <v>47620</v>
      </c>
      <c r="C12407" t="s">
        <v>29493</v>
      </c>
      <c r="D12407" t="s">
        <v>29494</v>
      </c>
      <c r="E12407" t="s">
        <v>18516</v>
      </c>
      <c r="F12407" t="s">
        <v>18516</v>
      </c>
      <c r="G12407" t="s">
        <v>18516</v>
      </c>
      <c r="H12407" t="s">
        <v>18516</v>
      </c>
      <c r="I12407" t="s">
        <v>18516</v>
      </c>
      <c r="J12407" t="s">
        <v>18516</v>
      </c>
      <c r="K12407" t="s">
        <v>29707</v>
      </c>
      <c r="L12407" t="s">
        <v>18516</v>
      </c>
      <c r="M12407" t="s">
        <v>18516</v>
      </c>
    </row>
    <row r="12408" spans="1:13" ht="13.5">
      <c r="A12408" t="s">
        <v>47621</v>
      </c>
      <c r="B12408" t="s">
        <v>47622</v>
      </c>
      <c r="C12408" t="s">
        <v>29493</v>
      </c>
      <c r="D12408" t="s">
        <v>29494</v>
      </c>
      <c r="E12408" t="s">
        <v>18516</v>
      </c>
      <c r="F12408" t="s">
        <v>18516</v>
      </c>
      <c r="G12408" t="s">
        <v>18516</v>
      </c>
      <c r="H12408" t="s">
        <v>18516</v>
      </c>
      <c r="I12408" t="s">
        <v>18516</v>
      </c>
      <c r="J12408" t="s">
        <v>18516</v>
      </c>
      <c r="K12408" t="s">
        <v>29707</v>
      </c>
      <c r="L12408" t="s">
        <v>18516</v>
      </c>
      <c r="M12408" t="s">
        <v>18516</v>
      </c>
    </row>
    <row r="12409" spans="1:13" ht="13.5">
      <c r="A12409" t="s">
        <v>47623</v>
      </c>
      <c r="B12409" t="s">
        <v>47624</v>
      </c>
      <c r="C12409" t="s">
        <v>29493</v>
      </c>
      <c r="D12409" t="s">
        <v>29494</v>
      </c>
      <c r="E12409" t="s">
        <v>18516</v>
      </c>
      <c r="F12409" t="s">
        <v>18516</v>
      </c>
      <c r="G12409" t="s">
        <v>18516</v>
      </c>
      <c r="H12409" t="s">
        <v>18516</v>
      </c>
      <c r="I12409" t="s">
        <v>18516</v>
      </c>
      <c r="J12409" t="s">
        <v>18516</v>
      </c>
      <c r="K12409" t="s">
        <v>29707</v>
      </c>
      <c r="L12409" t="s">
        <v>18516</v>
      </c>
      <c r="M12409" t="s">
        <v>18516</v>
      </c>
    </row>
    <row r="12410" spans="1:13" ht="13.5">
      <c r="A12410" t="s">
        <v>47625</v>
      </c>
      <c r="B12410" t="s">
        <v>47626</v>
      </c>
      <c r="C12410" t="s">
        <v>29493</v>
      </c>
      <c r="D12410" t="s">
        <v>29494</v>
      </c>
      <c r="E12410" t="s">
        <v>18516</v>
      </c>
      <c r="F12410" t="s">
        <v>18516</v>
      </c>
      <c r="G12410" t="s">
        <v>18516</v>
      </c>
      <c r="H12410" t="s">
        <v>18516</v>
      </c>
      <c r="I12410" t="s">
        <v>18516</v>
      </c>
      <c r="J12410" t="s">
        <v>18516</v>
      </c>
      <c r="K12410" t="s">
        <v>29707</v>
      </c>
      <c r="L12410" t="s">
        <v>18516</v>
      </c>
      <c r="M12410" t="s">
        <v>18516</v>
      </c>
    </row>
    <row r="12411" spans="1:13" ht="13.5">
      <c r="A12411" t="s">
        <v>47627</v>
      </c>
      <c r="B12411" t="s">
        <v>47628</v>
      </c>
      <c r="C12411" t="s">
        <v>29493</v>
      </c>
      <c r="D12411" t="s">
        <v>29494</v>
      </c>
      <c r="E12411" t="s">
        <v>18516</v>
      </c>
      <c r="F12411" t="s">
        <v>18516</v>
      </c>
      <c r="G12411" t="s">
        <v>18516</v>
      </c>
      <c r="H12411" t="s">
        <v>18516</v>
      </c>
      <c r="I12411" t="s">
        <v>18516</v>
      </c>
      <c r="J12411" t="s">
        <v>18516</v>
      </c>
      <c r="K12411" t="s">
        <v>29707</v>
      </c>
      <c r="L12411" t="s">
        <v>18516</v>
      </c>
      <c r="M12411" t="s">
        <v>18516</v>
      </c>
    </row>
    <row r="12412" spans="1:13" ht="13.5">
      <c r="A12412" t="s">
        <v>47629</v>
      </c>
      <c r="B12412" t="s">
        <v>47630</v>
      </c>
      <c r="C12412" t="s">
        <v>29493</v>
      </c>
      <c r="D12412" t="s">
        <v>29494</v>
      </c>
      <c r="E12412" t="s">
        <v>18516</v>
      </c>
      <c r="F12412" t="s">
        <v>18516</v>
      </c>
      <c r="G12412" t="s">
        <v>18516</v>
      </c>
      <c r="H12412" t="s">
        <v>18516</v>
      </c>
      <c r="I12412" t="s">
        <v>18516</v>
      </c>
      <c r="J12412" t="s">
        <v>18516</v>
      </c>
      <c r="K12412" t="s">
        <v>29707</v>
      </c>
      <c r="L12412" t="s">
        <v>18516</v>
      </c>
      <c r="M12412" t="s">
        <v>18516</v>
      </c>
    </row>
    <row r="12413" spans="1:13" ht="13.5">
      <c r="A12413" t="s">
        <v>47631</v>
      </c>
      <c r="B12413" t="s">
        <v>47632</v>
      </c>
      <c r="C12413" t="s">
        <v>29493</v>
      </c>
      <c r="D12413" t="s">
        <v>29494</v>
      </c>
      <c r="E12413" s="164">
        <v>212</v>
      </c>
      <c r="F12413" s="164">
        <v>212</v>
      </c>
      <c r="G12413" t="s">
        <v>18516</v>
      </c>
      <c r="H12413" t="s">
        <v>18516</v>
      </c>
      <c r="I12413" s="164">
        <v>148.54</v>
      </c>
      <c r="J12413" s="164">
        <v>360.54</v>
      </c>
      <c r="K12413">
        <v>0</v>
      </c>
      <c r="L12413" t="s">
        <v>18516</v>
      </c>
      <c r="M12413" t="s">
        <v>18516</v>
      </c>
    </row>
    <row r="12414" spans="1:13" ht="13.5">
      <c r="A12414" t="s">
        <v>2199</v>
      </c>
      <c r="B12414" t="s">
        <v>47633</v>
      </c>
      <c r="C12414" t="s">
        <v>29493</v>
      </c>
      <c r="D12414" t="s">
        <v>29494</v>
      </c>
      <c r="E12414" t="s">
        <v>18516</v>
      </c>
      <c r="F12414" t="s">
        <v>18516</v>
      </c>
      <c r="G12414" t="s">
        <v>18516</v>
      </c>
      <c r="H12414" t="s">
        <v>18516</v>
      </c>
      <c r="I12414" t="s">
        <v>18516</v>
      </c>
      <c r="J12414" t="s">
        <v>18516</v>
      </c>
      <c r="K12414" t="s">
        <v>29707</v>
      </c>
      <c r="L12414" t="s">
        <v>18516</v>
      </c>
      <c r="M12414" t="s">
        <v>18516</v>
      </c>
    </row>
    <row r="12415" spans="1:13" ht="13.5">
      <c r="A12415" t="s">
        <v>178</v>
      </c>
      <c r="B12415" t="s">
        <v>47634</v>
      </c>
      <c r="C12415" t="s">
        <v>29493</v>
      </c>
      <c r="D12415" t="s">
        <v>29494</v>
      </c>
      <c r="E12415" s="164">
        <v>498</v>
      </c>
      <c r="F12415" s="164">
        <v>378</v>
      </c>
      <c r="G12415" s="165">
        <v>0.75</v>
      </c>
      <c r="H12415" t="s">
        <v>18516</v>
      </c>
      <c r="I12415" s="164">
        <v>131.25</v>
      </c>
      <c r="J12415" s="164">
        <v>509.25</v>
      </c>
      <c r="K12415">
        <v>57</v>
      </c>
      <c r="L12415" t="s">
        <v>18516</v>
      </c>
      <c r="M12415" t="s">
        <v>18516</v>
      </c>
    </row>
    <row r="12416" spans="1:13" ht="13.5">
      <c r="A12416" t="s">
        <v>169</v>
      </c>
      <c r="B12416" t="s">
        <v>47635</v>
      </c>
      <c r="C12416" t="s">
        <v>29493</v>
      </c>
      <c r="D12416" t="s">
        <v>29494</v>
      </c>
      <c r="E12416" s="164">
        <v>501</v>
      </c>
      <c r="F12416" s="164">
        <v>381</v>
      </c>
      <c r="G12416" s="165">
        <v>0.76</v>
      </c>
      <c r="H12416" t="s">
        <v>18516</v>
      </c>
      <c r="I12416" s="164">
        <v>177.27</v>
      </c>
      <c r="J12416" s="164">
        <v>558.27</v>
      </c>
      <c r="K12416">
        <v>25</v>
      </c>
      <c r="L12416" t="s">
        <v>18516</v>
      </c>
      <c r="M12416" t="s">
        <v>18516</v>
      </c>
    </row>
    <row r="12417" spans="1:13" ht="13.5">
      <c r="A12417" t="s">
        <v>1735</v>
      </c>
      <c r="B12417" t="s">
        <v>32703</v>
      </c>
      <c r="C12417" t="s">
        <v>29493</v>
      </c>
      <c r="D12417" t="s">
        <v>29494</v>
      </c>
      <c r="E12417" t="s">
        <v>18516</v>
      </c>
      <c r="F12417" t="s">
        <v>18516</v>
      </c>
      <c r="G12417" t="s">
        <v>18516</v>
      </c>
      <c r="H12417" t="s">
        <v>18516</v>
      </c>
      <c r="I12417" t="s">
        <v>18516</v>
      </c>
      <c r="J12417" t="s">
        <v>18516</v>
      </c>
      <c r="K12417" t="s">
        <v>29707</v>
      </c>
      <c r="L12417" t="s">
        <v>18516</v>
      </c>
      <c r="M12417" t="s">
        <v>18516</v>
      </c>
    </row>
    <row r="12418" spans="1:13" ht="13.5">
      <c r="A12418" t="s">
        <v>1756</v>
      </c>
      <c r="B12418" t="s">
        <v>47636</v>
      </c>
      <c r="C12418" t="s">
        <v>29493</v>
      </c>
      <c r="D12418" t="s">
        <v>29494</v>
      </c>
      <c r="E12418" t="s">
        <v>18516</v>
      </c>
      <c r="F12418" t="s">
        <v>18516</v>
      </c>
      <c r="G12418" t="s">
        <v>18516</v>
      </c>
      <c r="H12418" t="s">
        <v>18516</v>
      </c>
      <c r="I12418" t="s">
        <v>18516</v>
      </c>
      <c r="J12418" t="s">
        <v>18516</v>
      </c>
      <c r="K12418" t="s">
        <v>29707</v>
      </c>
      <c r="L12418" t="s">
        <v>18516</v>
      </c>
      <c r="M12418" t="s">
        <v>18516</v>
      </c>
    </row>
    <row r="12419" spans="1:13" ht="13.5">
      <c r="A12419" t="s">
        <v>1753</v>
      </c>
      <c r="B12419" t="s">
        <v>47637</v>
      </c>
      <c r="C12419" t="s">
        <v>29493</v>
      </c>
      <c r="D12419" t="s">
        <v>29494</v>
      </c>
      <c r="E12419" t="s">
        <v>18516</v>
      </c>
      <c r="F12419" t="s">
        <v>18516</v>
      </c>
      <c r="G12419" t="s">
        <v>18516</v>
      </c>
      <c r="H12419" t="s">
        <v>18516</v>
      </c>
      <c r="I12419" t="s">
        <v>18516</v>
      </c>
      <c r="J12419" t="s">
        <v>18516</v>
      </c>
      <c r="K12419" t="s">
        <v>29707</v>
      </c>
      <c r="L12419" t="s">
        <v>18516</v>
      </c>
      <c r="M12419" t="s">
        <v>18516</v>
      </c>
    </row>
    <row r="12420" spans="1:13" ht="13.5">
      <c r="A12420" t="s">
        <v>3149</v>
      </c>
      <c r="B12420" t="s">
        <v>47638</v>
      </c>
      <c r="C12420" t="s">
        <v>29493</v>
      </c>
      <c r="D12420" t="s">
        <v>29494</v>
      </c>
      <c r="E12420" t="s">
        <v>18516</v>
      </c>
      <c r="F12420" t="s">
        <v>18516</v>
      </c>
      <c r="G12420" t="s">
        <v>18516</v>
      </c>
      <c r="H12420" t="s">
        <v>18516</v>
      </c>
      <c r="I12420" t="s">
        <v>18516</v>
      </c>
      <c r="J12420" t="s">
        <v>18516</v>
      </c>
      <c r="K12420" t="s">
        <v>29707</v>
      </c>
      <c r="L12420" t="s">
        <v>18516</v>
      </c>
      <c r="M12420" t="s">
        <v>18516</v>
      </c>
    </row>
    <row r="12421" spans="1:13" ht="13.5">
      <c r="A12421" t="s">
        <v>998</v>
      </c>
      <c r="B12421" t="s">
        <v>33390</v>
      </c>
      <c r="C12421" t="s">
        <v>29493</v>
      </c>
      <c r="D12421" t="s">
        <v>29494</v>
      </c>
      <c r="E12421" t="s">
        <v>18516</v>
      </c>
      <c r="F12421" t="s">
        <v>18516</v>
      </c>
      <c r="G12421" t="s">
        <v>18516</v>
      </c>
      <c r="H12421" t="s">
        <v>18516</v>
      </c>
      <c r="I12421" t="s">
        <v>18516</v>
      </c>
      <c r="J12421" t="s">
        <v>18516</v>
      </c>
      <c r="K12421" t="s">
        <v>29707</v>
      </c>
      <c r="L12421" t="s">
        <v>18516</v>
      </c>
      <c r="M12421" t="s">
        <v>18516</v>
      </c>
    </row>
    <row r="12422" spans="1:13" ht="13.5">
      <c r="A12422" t="s">
        <v>3133</v>
      </c>
      <c r="B12422" t="s">
        <v>35063</v>
      </c>
      <c r="C12422" t="s">
        <v>29493</v>
      </c>
      <c r="D12422" t="s">
        <v>29494</v>
      </c>
      <c r="E12422" t="s">
        <v>18516</v>
      </c>
      <c r="F12422" t="s">
        <v>18516</v>
      </c>
      <c r="G12422" t="s">
        <v>18516</v>
      </c>
      <c r="H12422" t="s">
        <v>18516</v>
      </c>
      <c r="I12422" t="s">
        <v>18516</v>
      </c>
      <c r="J12422" t="s">
        <v>18516</v>
      </c>
      <c r="K12422" t="s">
        <v>29707</v>
      </c>
      <c r="L12422" t="s">
        <v>18516</v>
      </c>
      <c r="M12422" t="s">
        <v>18516</v>
      </c>
    </row>
    <row r="12423" spans="1:13" ht="13.5">
      <c r="A12423" t="s">
        <v>2990</v>
      </c>
      <c r="B12423" t="s">
        <v>35065</v>
      </c>
      <c r="C12423" t="s">
        <v>29493</v>
      </c>
      <c r="D12423" t="s">
        <v>29494</v>
      </c>
      <c r="E12423" t="s">
        <v>18516</v>
      </c>
      <c r="F12423" t="s">
        <v>18516</v>
      </c>
      <c r="G12423" t="s">
        <v>18516</v>
      </c>
      <c r="H12423" t="s">
        <v>18516</v>
      </c>
      <c r="I12423" t="s">
        <v>18516</v>
      </c>
      <c r="J12423" t="s">
        <v>18516</v>
      </c>
      <c r="K12423" t="s">
        <v>29707</v>
      </c>
      <c r="L12423" t="s">
        <v>18516</v>
      </c>
      <c r="M12423" t="s">
        <v>18516</v>
      </c>
    </row>
    <row r="12424" spans="1:13" ht="13.5">
      <c r="A12424" t="s">
        <v>47639</v>
      </c>
      <c r="B12424" t="s">
        <v>47640</v>
      </c>
      <c r="C12424" t="s">
        <v>29493</v>
      </c>
      <c r="D12424" t="s">
        <v>29494</v>
      </c>
      <c r="E12424" t="s">
        <v>18516</v>
      </c>
      <c r="F12424" t="s">
        <v>18516</v>
      </c>
      <c r="G12424" t="s">
        <v>18516</v>
      </c>
      <c r="H12424" t="s">
        <v>18516</v>
      </c>
      <c r="I12424" t="s">
        <v>18516</v>
      </c>
      <c r="J12424" t="s">
        <v>18516</v>
      </c>
      <c r="K12424" t="s">
        <v>29707</v>
      </c>
      <c r="L12424" t="s">
        <v>18516</v>
      </c>
      <c r="M12424" t="s">
        <v>18516</v>
      </c>
    </row>
    <row r="12425" spans="1:13" ht="13.5">
      <c r="A12425" t="s">
        <v>2505</v>
      </c>
      <c r="B12425" t="s">
        <v>47641</v>
      </c>
      <c r="C12425" t="s">
        <v>29493</v>
      </c>
      <c r="D12425" t="s">
        <v>29494</v>
      </c>
      <c r="E12425" t="s">
        <v>18516</v>
      </c>
      <c r="F12425" t="s">
        <v>18516</v>
      </c>
      <c r="G12425" t="s">
        <v>18516</v>
      </c>
      <c r="H12425" t="s">
        <v>18516</v>
      </c>
      <c r="I12425" t="s">
        <v>18516</v>
      </c>
      <c r="J12425" t="s">
        <v>18516</v>
      </c>
      <c r="K12425" t="s">
        <v>29707</v>
      </c>
      <c r="L12425" t="s">
        <v>18516</v>
      </c>
      <c r="M12425" t="s">
        <v>18516</v>
      </c>
    </row>
    <row r="12426" spans="1:13" ht="13.5">
      <c r="A12426" t="s">
        <v>2502</v>
      </c>
      <c r="B12426" t="s">
        <v>47642</v>
      </c>
      <c r="C12426" t="s">
        <v>29493</v>
      </c>
      <c r="D12426" t="s">
        <v>29494</v>
      </c>
      <c r="E12426" t="s">
        <v>18516</v>
      </c>
      <c r="F12426" t="s">
        <v>18516</v>
      </c>
      <c r="G12426" t="s">
        <v>18516</v>
      </c>
      <c r="H12426" t="s">
        <v>18516</v>
      </c>
      <c r="I12426" t="s">
        <v>18516</v>
      </c>
      <c r="J12426" t="s">
        <v>18516</v>
      </c>
      <c r="K12426" t="s">
        <v>29707</v>
      </c>
      <c r="L12426" t="s">
        <v>18516</v>
      </c>
      <c r="M12426" t="s">
        <v>18516</v>
      </c>
    </row>
    <row r="12427" spans="1:13" ht="13.5">
      <c r="A12427" t="s">
        <v>199</v>
      </c>
      <c r="B12427" t="s">
        <v>47643</v>
      </c>
      <c r="C12427" t="s">
        <v>29493</v>
      </c>
      <c r="D12427" t="s">
        <v>29494</v>
      </c>
      <c r="E12427" t="s">
        <v>18516</v>
      </c>
      <c r="F12427" t="s">
        <v>18516</v>
      </c>
      <c r="G12427" t="s">
        <v>18516</v>
      </c>
      <c r="H12427" t="s">
        <v>18516</v>
      </c>
      <c r="I12427" t="s">
        <v>18516</v>
      </c>
      <c r="J12427" t="s">
        <v>18516</v>
      </c>
      <c r="K12427" t="s">
        <v>29707</v>
      </c>
      <c r="L12427" t="s">
        <v>18516</v>
      </c>
      <c r="M12427" t="s">
        <v>18516</v>
      </c>
    </row>
    <row r="12428" spans="1:13" ht="13.5">
      <c r="A12428" t="s">
        <v>47644</v>
      </c>
      <c r="B12428" t="s">
        <v>47645</v>
      </c>
      <c r="C12428" t="s">
        <v>29493</v>
      </c>
      <c r="D12428" t="s">
        <v>29494</v>
      </c>
      <c r="E12428" t="s">
        <v>18516</v>
      </c>
      <c r="F12428" t="s">
        <v>18516</v>
      </c>
      <c r="G12428" t="s">
        <v>18516</v>
      </c>
      <c r="H12428" t="s">
        <v>18516</v>
      </c>
      <c r="I12428" t="s">
        <v>18516</v>
      </c>
      <c r="J12428" t="s">
        <v>18516</v>
      </c>
      <c r="K12428" t="s">
        <v>29707</v>
      </c>
      <c r="L12428" t="s">
        <v>18516</v>
      </c>
      <c r="M12428" t="s">
        <v>18516</v>
      </c>
    </row>
    <row r="12429" spans="1:13" ht="13.5">
      <c r="A12429" t="s">
        <v>47646</v>
      </c>
      <c r="B12429" t="s">
        <v>47647</v>
      </c>
      <c r="C12429" t="s">
        <v>29493</v>
      </c>
      <c r="D12429" t="s">
        <v>29494</v>
      </c>
      <c r="E12429" t="s">
        <v>18516</v>
      </c>
      <c r="F12429" t="s">
        <v>18516</v>
      </c>
      <c r="G12429" t="s">
        <v>18516</v>
      </c>
      <c r="H12429" t="s">
        <v>18516</v>
      </c>
      <c r="I12429" t="s">
        <v>18516</v>
      </c>
      <c r="J12429" t="s">
        <v>18516</v>
      </c>
      <c r="K12429" t="s">
        <v>29707</v>
      </c>
      <c r="L12429" t="s">
        <v>18516</v>
      </c>
      <c r="M12429" t="s">
        <v>18516</v>
      </c>
    </row>
    <row r="12430" spans="1:13" ht="13.5">
      <c r="A12430" t="s">
        <v>47648</v>
      </c>
      <c r="B12430" t="s">
        <v>47649</v>
      </c>
      <c r="C12430" t="s">
        <v>29493</v>
      </c>
      <c r="D12430" t="s">
        <v>29494</v>
      </c>
      <c r="E12430" t="s">
        <v>18516</v>
      </c>
      <c r="F12430" t="s">
        <v>18516</v>
      </c>
      <c r="G12430" t="s">
        <v>18516</v>
      </c>
      <c r="H12430" t="s">
        <v>18516</v>
      </c>
      <c r="I12430" t="s">
        <v>18516</v>
      </c>
      <c r="J12430" t="s">
        <v>18516</v>
      </c>
      <c r="K12430" t="s">
        <v>29707</v>
      </c>
      <c r="L12430" t="s">
        <v>18516</v>
      </c>
      <c r="M12430" t="s">
        <v>18516</v>
      </c>
    </row>
    <row r="12431" spans="1:13" ht="13.5">
      <c r="A12431" t="s">
        <v>47650</v>
      </c>
      <c r="B12431" t="s">
        <v>31742</v>
      </c>
      <c r="C12431" t="s">
        <v>29493</v>
      </c>
      <c r="D12431" t="s">
        <v>29494</v>
      </c>
      <c r="E12431" t="s">
        <v>18516</v>
      </c>
      <c r="F12431" t="s">
        <v>18516</v>
      </c>
      <c r="G12431" t="s">
        <v>18516</v>
      </c>
      <c r="H12431" t="s">
        <v>18516</v>
      </c>
      <c r="I12431" t="s">
        <v>18516</v>
      </c>
      <c r="J12431" t="s">
        <v>18516</v>
      </c>
      <c r="K12431" t="s">
        <v>29707</v>
      </c>
      <c r="L12431" t="s">
        <v>18516</v>
      </c>
      <c r="M12431" t="s">
        <v>18516</v>
      </c>
    </row>
    <row r="12432" spans="1:13" ht="13.5">
      <c r="A12432" t="s">
        <v>47651</v>
      </c>
      <c r="B12432" t="s">
        <v>47652</v>
      </c>
      <c r="C12432" t="s">
        <v>29493</v>
      </c>
      <c r="D12432" t="s">
        <v>29494</v>
      </c>
      <c r="E12432" t="s">
        <v>18516</v>
      </c>
      <c r="F12432" t="s">
        <v>18516</v>
      </c>
      <c r="G12432" t="s">
        <v>18516</v>
      </c>
      <c r="H12432" t="s">
        <v>18516</v>
      </c>
      <c r="I12432" t="s">
        <v>18516</v>
      </c>
      <c r="J12432" t="s">
        <v>18516</v>
      </c>
      <c r="K12432" t="s">
        <v>29707</v>
      </c>
      <c r="L12432" t="s">
        <v>18516</v>
      </c>
      <c r="M12432" t="s">
        <v>18516</v>
      </c>
    </row>
    <row r="12433" spans="1:13" ht="13.5">
      <c r="A12433" t="s">
        <v>47653</v>
      </c>
      <c r="B12433" t="s">
        <v>47654</v>
      </c>
      <c r="C12433" t="s">
        <v>29493</v>
      </c>
      <c r="D12433" t="s">
        <v>29494</v>
      </c>
      <c r="E12433" t="s">
        <v>18516</v>
      </c>
      <c r="F12433" t="s">
        <v>18516</v>
      </c>
      <c r="G12433" t="s">
        <v>18516</v>
      </c>
      <c r="H12433" t="s">
        <v>18516</v>
      </c>
      <c r="I12433" t="s">
        <v>18516</v>
      </c>
      <c r="J12433" t="s">
        <v>18516</v>
      </c>
      <c r="K12433" t="s">
        <v>29707</v>
      </c>
      <c r="L12433" t="s">
        <v>18516</v>
      </c>
      <c r="M12433" t="s">
        <v>18516</v>
      </c>
    </row>
    <row r="12434" spans="1:13" ht="13.5">
      <c r="A12434" t="s">
        <v>47655</v>
      </c>
      <c r="B12434" t="s">
        <v>43061</v>
      </c>
      <c r="C12434" t="s">
        <v>29493</v>
      </c>
      <c r="D12434" t="s">
        <v>29494</v>
      </c>
      <c r="E12434" t="s">
        <v>18516</v>
      </c>
      <c r="F12434" t="s">
        <v>18516</v>
      </c>
      <c r="G12434" t="s">
        <v>18516</v>
      </c>
      <c r="H12434" t="s">
        <v>18516</v>
      </c>
      <c r="I12434" t="s">
        <v>18516</v>
      </c>
      <c r="J12434" t="s">
        <v>18516</v>
      </c>
      <c r="K12434" t="s">
        <v>29707</v>
      </c>
      <c r="L12434" t="s">
        <v>18516</v>
      </c>
      <c r="M12434" t="s">
        <v>18516</v>
      </c>
    </row>
    <row r="12435" spans="1:13" ht="13.5">
      <c r="A12435" t="s">
        <v>47656</v>
      </c>
      <c r="B12435" t="s">
        <v>43495</v>
      </c>
      <c r="C12435" t="s">
        <v>29493</v>
      </c>
      <c r="D12435" t="s">
        <v>29494</v>
      </c>
      <c r="E12435" t="s">
        <v>18516</v>
      </c>
      <c r="F12435" t="s">
        <v>18516</v>
      </c>
      <c r="G12435" t="s">
        <v>18516</v>
      </c>
      <c r="H12435" t="s">
        <v>18516</v>
      </c>
      <c r="I12435" t="s">
        <v>18516</v>
      </c>
      <c r="J12435" t="s">
        <v>18516</v>
      </c>
      <c r="K12435" t="s">
        <v>29707</v>
      </c>
      <c r="L12435" t="s">
        <v>18516</v>
      </c>
      <c r="M12435" t="s">
        <v>18516</v>
      </c>
    </row>
    <row r="12436" spans="1:13" ht="13.5">
      <c r="A12436" t="s">
        <v>2487</v>
      </c>
      <c r="B12436" t="s">
        <v>47657</v>
      </c>
      <c r="C12436" t="s">
        <v>29493</v>
      </c>
      <c r="D12436" t="s">
        <v>29494</v>
      </c>
      <c r="E12436" s="164">
        <v>402</v>
      </c>
      <c r="F12436" s="164">
        <v>367</v>
      </c>
      <c r="G12436" s="165">
        <v>0.91</v>
      </c>
      <c r="H12436" t="s">
        <v>18516</v>
      </c>
      <c r="I12436" s="164">
        <v>136.24</v>
      </c>
      <c r="J12436" s="164">
        <v>503.24</v>
      </c>
      <c r="K12436">
        <v>0</v>
      </c>
      <c r="L12436" t="s">
        <v>18516</v>
      </c>
      <c r="M12436" t="s">
        <v>18516</v>
      </c>
    </row>
    <row r="12437" spans="1:13" ht="13.5">
      <c r="A12437" t="s">
        <v>6940</v>
      </c>
      <c r="B12437" t="s">
        <v>47658</v>
      </c>
      <c r="C12437" t="s">
        <v>29493</v>
      </c>
      <c r="D12437" t="s">
        <v>29494</v>
      </c>
      <c r="E12437" t="s">
        <v>18516</v>
      </c>
      <c r="F12437" t="s">
        <v>18516</v>
      </c>
      <c r="G12437" t="s">
        <v>18516</v>
      </c>
      <c r="H12437" t="s">
        <v>18516</v>
      </c>
      <c r="I12437" t="s">
        <v>18516</v>
      </c>
      <c r="J12437" t="s">
        <v>18516</v>
      </c>
      <c r="K12437" t="s">
        <v>29707</v>
      </c>
      <c r="L12437" t="s">
        <v>18516</v>
      </c>
      <c r="M12437" t="s">
        <v>18516</v>
      </c>
    </row>
    <row r="12438" spans="1:13" ht="13.5">
      <c r="A12438" t="s">
        <v>47659</v>
      </c>
      <c r="B12438" t="s">
        <v>47660</v>
      </c>
      <c r="C12438" t="s">
        <v>29493</v>
      </c>
      <c r="D12438" t="s">
        <v>29494</v>
      </c>
      <c r="E12438" t="s">
        <v>18516</v>
      </c>
      <c r="F12438" t="s">
        <v>18516</v>
      </c>
      <c r="G12438" t="s">
        <v>18516</v>
      </c>
      <c r="H12438" t="s">
        <v>18516</v>
      </c>
      <c r="I12438" t="s">
        <v>18516</v>
      </c>
      <c r="J12438" t="s">
        <v>18516</v>
      </c>
      <c r="K12438" t="s">
        <v>29707</v>
      </c>
      <c r="L12438" t="s">
        <v>18516</v>
      </c>
      <c r="M12438" t="s">
        <v>18516</v>
      </c>
    </row>
    <row r="12439" spans="1:13" ht="13.5">
      <c r="A12439" t="s">
        <v>47661</v>
      </c>
      <c r="B12439" t="s">
        <v>47662</v>
      </c>
      <c r="C12439" t="s">
        <v>29493</v>
      </c>
      <c r="D12439" t="s">
        <v>29494</v>
      </c>
      <c r="E12439" t="s">
        <v>18516</v>
      </c>
      <c r="F12439" t="s">
        <v>18516</v>
      </c>
      <c r="G12439" t="s">
        <v>18516</v>
      </c>
      <c r="H12439" t="s">
        <v>18516</v>
      </c>
      <c r="I12439" t="s">
        <v>18516</v>
      </c>
      <c r="J12439" t="s">
        <v>18516</v>
      </c>
      <c r="K12439" t="s">
        <v>29707</v>
      </c>
      <c r="L12439" t="s">
        <v>18516</v>
      </c>
      <c r="M12439" t="s">
        <v>18516</v>
      </c>
    </row>
    <row r="12440" spans="1:13" ht="13.5">
      <c r="A12440" t="s">
        <v>47663</v>
      </c>
      <c r="B12440" t="s">
        <v>32742</v>
      </c>
      <c r="C12440" t="s">
        <v>29493</v>
      </c>
      <c r="D12440" t="s">
        <v>29494</v>
      </c>
      <c r="E12440" t="s">
        <v>18516</v>
      </c>
      <c r="F12440" t="s">
        <v>18516</v>
      </c>
      <c r="G12440" t="s">
        <v>18516</v>
      </c>
      <c r="H12440" t="s">
        <v>18516</v>
      </c>
      <c r="I12440" t="s">
        <v>18516</v>
      </c>
      <c r="J12440" t="s">
        <v>18516</v>
      </c>
      <c r="K12440" t="s">
        <v>29707</v>
      </c>
      <c r="L12440" t="s">
        <v>18516</v>
      </c>
      <c r="M12440" t="s">
        <v>18516</v>
      </c>
    </row>
    <row r="12441" spans="1:13" ht="13.5">
      <c r="A12441" t="s">
        <v>47664</v>
      </c>
      <c r="B12441" t="s">
        <v>47457</v>
      </c>
      <c r="C12441" t="s">
        <v>29493</v>
      </c>
      <c r="D12441" t="s">
        <v>29494</v>
      </c>
      <c r="E12441" t="s">
        <v>18516</v>
      </c>
      <c r="F12441" t="s">
        <v>18516</v>
      </c>
      <c r="G12441" t="s">
        <v>18516</v>
      </c>
      <c r="H12441" t="s">
        <v>18516</v>
      </c>
      <c r="I12441" t="s">
        <v>18516</v>
      </c>
      <c r="J12441" t="s">
        <v>18516</v>
      </c>
      <c r="K12441" t="s">
        <v>29707</v>
      </c>
      <c r="L12441" t="s">
        <v>18516</v>
      </c>
      <c r="M12441" t="s">
        <v>18516</v>
      </c>
    </row>
    <row r="12442" spans="1:13" ht="13.5">
      <c r="A12442" t="s">
        <v>47665</v>
      </c>
      <c r="B12442" t="s">
        <v>47666</v>
      </c>
      <c r="C12442" t="s">
        <v>29493</v>
      </c>
      <c r="D12442" t="s">
        <v>29494</v>
      </c>
      <c r="E12442" s="164">
        <v>434</v>
      </c>
      <c r="F12442" s="164">
        <v>434</v>
      </c>
      <c r="G12442" t="s">
        <v>18516</v>
      </c>
      <c r="H12442" t="s">
        <v>18516</v>
      </c>
      <c r="I12442" s="164">
        <v>135.23</v>
      </c>
      <c r="J12442" s="164">
        <v>569.23</v>
      </c>
      <c r="K12442">
        <v>0</v>
      </c>
      <c r="L12442" t="s">
        <v>29439</v>
      </c>
      <c r="M12442" t="s">
        <v>29446</v>
      </c>
    </row>
    <row r="12443" spans="1:13" ht="13.5">
      <c r="A12443" t="s">
        <v>47667</v>
      </c>
      <c r="B12443" t="s">
        <v>47668</v>
      </c>
      <c r="C12443" t="s">
        <v>29493</v>
      </c>
      <c r="D12443" t="s">
        <v>29494</v>
      </c>
      <c r="E12443" s="164">
        <v>419</v>
      </c>
      <c r="F12443" s="164">
        <v>419</v>
      </c>
      <c r="G12443" t="s">
        <v>18516</v>
      </c>
      <c r="H12443" t="s">
        <v>18516</v>
      </c>
      <c r="I12443" s="164">
        <v>135.23</v>
      </c>
      <c r="J12443" s="164">
        <v>554.23</v>
      </c>
      <c r="K12443">
        <v>0</v>
      </c>
      <c r="L12443" t="s">
        <v>29439</v>
      </c>
      <c r="M12443" t="s">
        <v>29446</v>
      </c>
    </row>
    <row r="12444" spans="1:13" ht="13.5">
      <c r="A12444" t="s">
        <v>47669</v>
      </c>
      <c r="B12444" t="s">
        <v>47670</v>
      </c>
      <c r="C12444" t="s">
        <v>29493</v>
      </c>
      <c r="D12444" t="s">
        <v>29494</v>
      </c>
      <c r="E12444" t="s">
        <v>18516</v>
      </c>
      <c r="F12444" t="s">
        <v>18516</v>
      </c>
      <c r="G12444" t="s">
        <v>18516</v>
      </c>
      <c r="H12444" t="s">
        <v>18516</v>
      </c>
      <c r="I12444" t="s">
        <v>18516</v>
      </c>
      <c r="J12444" t="s">
        <v>18516</v>
      </c>
      <c r="K12444" t="s">
        <v>29707</v>
      </c>
      <c r="L12444" t="s">
        <v>18516</v>
      </c>
      <c r="M12444" t="s">
        <v>18516</v>
      </c>
    </row>
    <row r="12445" spans="1:13" ht="13.5">
      <c r="A12445" t="s">
        <v>47671</v>
      </c>
      <c r="B12445" t="s">
        <v>47672</v>
      </c>
      <c r="C12445" t="s">
        <v>29493</v>
      </c>
      <c r="D12445" t="s">
        <v>29494</v>
      </c>
      <c r="E12445" t="s">
        <v>18516</v>
      </c>
      <c r="F12445" t="s">
        <v>18516</v>
      </c>
      <c r="G12445" t="s">
        <v>18516</v>
      </c>
      <c r="H12445" t="s">
        <v>18516</v>
      </c>
      <c r="I12445" t="s">
        <v>18516</v>
      </c>
      <c r="J12445" t="s">
        <v>18516</v>
      </c>
      <c r="K12445" t="s">
        <v>29707</v>
      </c>
      <c r="L12445" t="s">
        <v>18516</v>
      </c>
      <c r="M12445" t="s">
        <v>18516</v>
      </c>
    </row>
    <row r="12446" spans="1:13" ht="13.5">
      <c r="A12446" t="s">
        <v>47673</v>
      </c>
      <c r="B12446" t="s">
        <v>47674</v>
      </c>
      <c r="C12446" t="s">
        <v>29493</v>
      </c>
      <c r="D12446" t="s">
        <v>29494</v>
      </c>
      <c r="E12446" t="s">
        <v>18516</v>
      </c>
      <c r="F12446" t="s">
        <v>18516</v>
      </c>
      <c r="G12446" t="s">
        <v>18516</v>
      </c>
      <c r="H12446" t="s">
        <v>18516</v>
      </c>
      <c r="I12446" t="s">
        <v>18516</v>
      </c>
      <c r="J12446" t="s">
        <v>18516</v>
      </c>
      <c r="K12446" t="s">
        <v>29707</v>
      </c>
      <c r="L12446" t="s">
        <v>18516</v>
      </c>
      <c r="M12446" t="s">
        <v>18516</v>
      </c>
    </row>
    <row r="12447" spans="1:13" ht="13.5">
      <c r="A12447" t="s">
        <v>47675</v>
      </c>
      <c r="B12447" t="s">
        <v>47676</v>
      </c>
      <c r="C12447" t="s">
        <v>29493</v>
      </c>
      <c r="D12447" t="s">
        <v>29494</v>
      </c>
      <c r="E12447" t="s">
        <v>18516</v>
      </c>
      <c r="F12447" t="s">
        <v>18516</v>
      </c>
      <c r="G12447" t="s">
        <v>18516</v>
      </c>
      <c r="H12447" t="s">
        <v>18516</v>
      </c>
      <c r="I12447" t="s">
        <v>18516</v>
      </c>
      <c r="J12447" t="s">
        <v>18516</v>
      </c>
      <c r="K12447" t="s">
        <v>29707</v>
      </c>
      <c r="L12447" t="s">
        <v>18516</v>
      </c>
      <c r="M12447" t="s">
        <v>18516</v>
      </c>
    </row>
    <row r="12448" spans="1:13" ht="13.5">
      <c r="A12448" t="s">
        <v>47677</v>
      </c>
      <c r="B12448" t="s">
        <v>47678</v>
      </c>
      <c r="C12448" t="s">
        <v>29493</v>
      </c>
      <c r="D12448" t="s">
        <v>29494</v>
      </c>
      <c r="E12448" s="164">
        <v>283</v>
      </c>
      <c r="F12448" s="164">
        <v>283</v>
      </c>
      <c r="G12448" t="s">
        <v>18516</v>
      </c>
      <c r="H12448" t="s">
        <v>18516</v>
      </c>
      <c r="I12448" s="164">
        <v>84.55</v>
      </c>
      <c r="J12448" s="164">
        <v>367.55</v>
      </c>
      <c r="K12448">
        <v>21</v>
      </c>
      <c r="L12448" t="s">
        <v>18516</v>
      </c>
      <c r="M12448" t="s">
        <v>18516</v>
      </c>
    </row>
    <row r="12449" spans="1:13" ht="13.5">
      <c r="A12449" t="s">
        <v>47679</v>
      </c>
      <c r="B12449" t="s">
        <v>47680</v>
      </c>
      <c r="C12449" t="s">
        <v>29493</v>
      </c>
      <c r="D12449" t="s">
        <v>29494</v>
      </c>
      <c r="E12449" t="s">
        <v>18516</v>
      </c>
      <c r="F12449" t="s">
        <v>18516</v>
      </c>
      <c r="G12449" t="s">
        <v>18516</v>
      </c>
      <c r="H12449" t="s">
        <v>18516</v>
      </c>
      <c r="I12449" t="s">
        <v>18516</v>
      </c>
      <c r="J12449" t="s">
        <v>18516</v>
      </c>
      <c r="K12449" t="s">
        <v>29707</v>
      </c>
      <c r="L12449" t="s">
        <v>18516</v>
      </c>
      <c r="M12449" t="s">
        <v>18516</v>
      </c>
    </row>
    <row r="12450" spans="1:13" ht="13.5">
      <c r="A12450" t="s">
        <v>47681</v>
      </c>
      <c r="B12450" t="s">
        <v>47682</v>
      </c>
      <c r="C12450" t="s">
        <v>29493</v>
      </c>
      <c r="D12450" t="s">
        <v>29494</v>
      </c>
      <c r="E12450" t="s">
        <v>18516</v>
      </c>
      <c r="F12450" t="s">
        <v>18516</v>
      </c>
      <c r="G12450" t="s">
        <v>18516</v>
      </c>
      <c r="H12450" t="s">
        <v>18516</v>
      </c>
      <c r="I12450" t="s">
        <v>18516</v>
      </c>
      <c r="J12450" t="s">
        <v>18516</v>
      </c>
      <c r="K12450" t="s">
        <v>29707</v>
      </c>
      <c r="L12450" t="s">
        <v>18516</v>
      </c>
      <c r="M12450" t="s">
        <v>18516</v>
      </c>
    </row>
    <row r="12451" spans="1:13" ht="13.5">
      <c r="A12451" t="s">
        <v>47683</v>
      </c>
      <c r="B12451" t="s">
        <v>47684</v>
      </c>
      <c r="C12451" t="s">
        <v>29493</v>
      </c>
      <c r="D12451" t="s">
        <v>29494</v>
      </c>
      <c r="E12451" t="s">
        <v>18516</v>
      </c>
      <c r="F12451" t="s">
        <v>18516</v>
      </c>
      <c r="G12451" t="s">
        <v>18516</v>
      </c>
      <c r="H12451" t="s">
        <v>18516</v>
      </c>
      <c r="I12451" t="s">
        <v>18516</v>
      </c>
      <c r="J12451" t="s">
        <v>18516</v>
      </c>
      <c r="K12451" t="s">
        <v>29707</v>
      </c>
      <c r="L12451" t="s">
        <v>18516</v>
      </c>
      <c r="M12451" t="s">
        <v>18516</v>
      </c>
    </row>
    <row r="12452" spans="1:13" ht="13.5">
      <c r="A12452" t="s">
        <v>47685</v>
      </c>
      <c r="B12452" t="s">
        <v>47686</v>
      </c>
      <c r="C12452" t="s">
        <v>29493</v>
      </c>
      <c r="D12452" t="s">
        <v>29494</v>
      </c>
      <c r="E12452" t="s">
        <v>18516</v>
      </c>
      <c r="F12452" t="s">
        <v>18516</v>
      </c>
      <c r="G12452" t="s">
        <v>18516</v>
      </c>
      <c r="H12452" t="s">
        <v>18516</v>
      </c>
      <c r="I12452" t="s">
        <v>18516</v>
      </c>
      <c r="J12452" t="s">
        <v>18516</v>
      </c>
      <c r="K12452" t="s">
        <v>29707</v>
      </c>
      <c r="L12452" t="s">
        <v>18516</v>
      </c>
      <c r="M12452" t="s">
        <v>18516</v>
      </c>
    </row>
    <row r="12453" spans="1:13" ht="13.5">
      <c r="A12453" t="s">
        <v>47687</v>
      </c>
      <c r="B12453" t="s">
        <v>47688</v>
      </c>
      <c r="C12453" t="s">
        <v>29493</v>
      </c>
      <c r="D12453" t="s">
        <v>29494</v>
      </c>
      <c r="E12453" t="s">
        <v>18516</v>
      </c>
      <c r="F12453" t="s">
        <v>18516</v>
      </c>
      <c r="G12453" t="s">
        <v>18516</v>
      </c>
      <c r="H12453" t="s">
        <v>18516</v>
      </c>
      <c r="I12453" t="s">
        <v>18516</v>
      </c>
      <c r="J12453" t="s">
        <v>18516</v>
      </c>
      <c r="K12453" t="s">
        <v>29707</v>
      </c>
      <c r="L12453" t="s">
        <v>18516</v>
      </c>
      <c r="M12453" t="s">
        <v>18516</v>
      </c>
    </row>
    <row r="12454" spans="1:13" ht="13.5">
      <c r="A12454" t="s">
        <v>4575</v>
      </c>
      <c r="B12454" t="s">
        <v>47689</v>
      </c>
      <c r="C12454" t="s">
        <v>29493</v>
      </c>
      <c r="D12454" t="s">
        <v>29494</v>
      </c>
      <c r="E12454" s="164">
        <v>395</v>
      </c>
      <c r="F12454" s="164">
        <v>370</v>
      </c>
      <c r="G12454" s="165">
        <v>0.93</v>
      </c>
      <c r="H12454" t="s">
        <v>18516</v>
      </c>
      <c r="I12454" s="164">
        <v>299.31</v>
      </c>
      <c r="J12454" s="164">
        <v>669.31</v>
      </c>
      <c r="K12454">
        <v>7</v>
      </c>
      <c r="L12454" t="s">
        <v>18516</v>
      </c>
      <c r="M12454" t="s">
        <v>18516</v>
      </c>
    </row>
    <row r="12455" spans="1:13" ht="13.5">
      <c r="A12455" t="s">
        <v>47690</v>
      </c>
      <c r="B12455" t="s">
        <v>47662</v>
      </c>
      <c r="C12455" t="s">
        <v>29493</v>
      </c>
      <c r="D12455" t="s">
        <v>29494</v>
      </c>
      <c r="E12455" s="164">
        <v>480</v>
      </c>
      <c r="F12455" s="164">
        <v>480</v>
      </c>
      <c r="G12455" t="s">
        <v>18516</v>
      </c>
      <c r="H12455" t="s">
        <v>18516</v>
      </c>
      <c r="I12455" s="164">
        <v>143.27</v>
      </c>
      <c r="J12455" s="164">
        <v>623.27</v>
      </c>
      <c r="K12455">
        <v>2</v>
      </c>
      <c r="L12455" t="s">
        <v>18516</v>
      </c>
      <c r="M12455" t="s">
        <v>18516</v>
      </c>
    </row>
    <row r="12456" spans="1:13" ht="13.5">
      <c r="A12456" t="s">
        <v>47691</v>
      </c>
      <c r="B12456" t="s">
        <v>47692</v>
      </c>
      <c r="C12456" t="s">
        <v>29493</v>
      </c>
      <c r="D12456" t="s">
        <v>29494</v>
      </c>
      <c r="E12456" s="164">
        <v>503</v>
      </c>
      <c r="F12456" s="164">
        <v>503</v>
      </c>
      <c r="G12456" t="s">
        <v>18516</v>
      </c>
      <c r="H12456" t="s">
        <v>18516</v>
      </c>
      <c r="I12456" s="164">
        <v>143.27</v>
      </c>
      <c r="J12456" s="164">
        <v>646.27</v>
      </c>
      <c r="K12456">
        <v>121</v>
      </c>
      <c r="L12456" t="s">
        <v>18516</v>
      </c>
      <c r="M12456" t="s">
        <v>18516</v>
      </c>
    </row>
    <row r="12457" spans="1:13" ht="13.5">
      <c r="A12457" t="s">
        <v>1741</v>
      </c>
      <c r="B12457" t="s">
        <v>47693</v>
      </c>
      <c r="C12457" t="s">
        <v>29493</v>
      </c>
      <c r="D12457" t="s">
        <v>29494</v>
      </c>
      <c r="E12457" s="164">
        <v>319</v>
      </c>
      <c r="F12457" s="164">
        <v>314</v>
      </c>
      <c r="G12457" s="165">
        <v>0.98</v>
      </c>
      <c r="H12457" t="s">
        <v>18516</v>
      </c>
      <c r="I12457" s="164">
        <v>105.94</v>
      </c>
      <c r="J12457" s="164">
        <v>419.94</v>
      </c>
      <c r="K12457">
        <v>94</v>
      </c>
      <c r="L12457" t="s">
        <v>18516</v>
      </c>
      <c r="M12457" t="s">
        <v>18516</v>
      </c>
    </row>
    <row r="12458" spans="1:13" ht="13.5">
      <c r="A12458" t="s">
        <v>47694</v>
      </c>
      <c r="B12458" t="s">
        <v>47552</v>
      </c>
      <c r="C12458" t="s">
        <v>29493</v>
      </c>
      <c r="D12458" t="s">
        <v>29494</v>
      </c>
      <c r="E12458" t="s">
        <v>18516</v>
      </c>
      <c r="F12458" t="s">
        <v>18516</v>
      </c>
      <c r="G12458" t="s">
        <v>18516</v>
      </c>
      <c r="H12458" t="s">
        <v>18516</v>
      </c>
      <c r="I12458" t="s">
        <v>18516</v>
      </c>
      <c r="J12458" t="s">
        <v>18516</v>
      </c>
      <c r="K12458" t="s">
        <v>29707</v>
      </c>
      <c r="L12458" t="s">
        <v>18516</v>
      </c>
      <c r="M12458" t="s">
        <v>18516</v>
      </c>
    </row>
    <row r="12459" spans="1:13" ht="13.5">
      <c r="A12459" t="s">
        <v>2987</v>
      </c>
      <c r="B12459" t="s">
        <v>35057</v>
      </c>
      <c r="C12459" t="s">
        <v>29493</v>
      </c>
      <c r="D12459" t="s">
        <v>29494</v>
      </c>
      <c r="E12459" t="s">
        <v>18516</v>
      </c>
      <c r="F12459" t="s">
        <v>18516</v>
      </c>
      <c r="G12459" t="s">
        <v>18516</v>
      </c>
      <c r="H12459" t="s">
        <v>18516</v>
      </c>
      <c r="I12459" t="s">
        <v>18516</v>
      </c>
      <c r="J12459" t="s">
        <v>18516</v>
      </c>
      <c r="K12459" t="s">
        <v>29707</v>
      </c>
      <c r="L12459" t="s">
        <v>18516</v>
      </c>
      <c r="M12459" t="s">
        <v>18516</v>
      </c>
    </row>
    <row r="12460" spans="1:13" ht="13.5">
      <c r="A12460" t="s">
        <v>47695</v>
      </c>
      <c r="B12460" t="s">
        <v>47696</v>
      </c>
      <c r="C12460" t="s">
        <v>29493</v>
      </c>
      <c r="D12460" t="s">
        <v>29494</v>
      </c>
      <c r="E12460" t="s">
        <v>18516</v>
      </c>
      <c r="F12460" t="s">
        <v>18516</v>
      </c>
      <c r="G12460" t="s">
        <v>18516</v>
      </c>
      <c r="H12460" t="s">
        <v>18516</v>
      </c>
      <c r="I12460" t="s">
        <v>18516</v>
      </c>
      <c r="J12460" t="s">
        <v>18516</v>
      </c>
      <c r="K12460" t="s">
        <v>29707</v>
      </c>
      <c r="L12460" t="s">
        <v>18516</v>
      </c>
      <c r="M12460" t="s">
        <v>18516</v>
      </c>
    </row>
    <row r="12461" spans="1:13" ht="13.5">
      <c r="A12461" t="s">
        <v>4320</v>
      </c>
      <c r="B12461" t="s">
        <v>47697</v>
      </c>
      <c r="C12461" t="s">
        <v>29493</v>
      </c>
      <c r="D12461" t="s">
        <v>29494</v>
      </c>
      <c r="E12461" s="164">
        <v>369</v>
      </c>
      <c r="F12461" s="164">
        <v>339</v>
      </c>
      <c r="G12461" s="165">
        <v>0.91</v>
      </c>
      <c r="H12461" t="s">
        <v>18516</v>
      </c>
      <c r="I12461" s="164">
        <v>149.98</v>
      </c>
      <c r="J12461" s="164">
        <v>488.98</v>
      </c>
      <c r="K12461">
        <v>65</v>
      </c>
      <c r="L12461" t="s">
        <v>18516</v>
      </c>
      <c r="M12461" t="s">
        <v>18516</v>
      </c>
    </row>
    <row r="12462" spans="1:13" ht="13.5">
      <c r="A12462" t="s">
        <v>47698</v>
      </c>
      <c r="B12462" t="s">
        <v>47699</v>
      </c>
      <c r="C12462" t="s">
        <v>29493</v>
      </c>
      <c r="D12462" t="s">
        <v>29494</v>
      </c>
      <c r="E12462" t="s">
        <v>18516</v>
      </c>
      <c r="F12462" t="s">
        <v>18516</v>
      </c>
      <c r="G12462" t="s">
        <v>18516</v>
      </c>
      <c r="H12462" t="s">
        <v>18516</v>
      </c>
      <c r="I12462" t="s">
        <v>18516</v>
      </c>
      <c r="J12462" t="s">
        <v>18516</v>
      </c>
      <c r="K12462" t="s">
        <v>29707</v>
      </c>
      <c r="L12462" t="s">
        <v>18516</v>
      </c>
      <c r="M12462" t="s">
        <v>18516</v>
      </c>
    </row>
    <row r="12463" spans="1:13" ht="13.5">
      <c r="A12463" t="s">
        <v>47700</v>
      </c>
      <c r="B12463" t="s">
        <v>47526</v>
      </c>
      <c r="C12463" t="s">
        <v>29493</v>
      </c>
      <c r="D12463" t="s">
        <v>29494</v>
      </c>
      <c r="E12463" t="s">
        <v>18516</v>
      </c>
      <c r="F12463" t="s">
        <v>18516</v>
      </c>
      <c r="G12463" t="s">
        <v>18516</v>
      </c>
      <c r="H12463" t="s">
        <v>18516</v>
      </c>
      <c r="I12463" t="s">
        <v>18516</v>
      </c>
      <c r="J12463" t="s">
        <v>18516</v>
      </c>
      <c r="K12463" t="s">
        <v>29707</v>
      </c>
      <c r="L12463" t="s">
        <v>18516</v>
      </c>
      <c r="M12463" t="s">
        <v>18516</v>
      </c>
    </row>
    <row r="12464" spans="1:13" ht="13.5">
      <c r="A12464" t="s">
        <v>47701</v>
      </c>
      <c r="B12464" t="s">
        <v>47702</v>
      </c>
      <c r="C12464" t="s">
        <v>29493</v>
      </c>
      <c r="D12464" t="s">
        <v>29494</v>
      </c>
      <c r="E12464" t="s">
        <v>18516</v>
      </c>
      <c r="F12464" t="s">
        <v>18516</v>
      </c>
      <c r="G12464" t="s">
        <v>18516</v>
      </c>
      <c r="H12464" t="s">
        <v>18516</v>
      </c>
      <c r="I12464" t="s">
        <v>18516</v>
      </c>
      <c r="J12464" t="s">
        <v>18516</v>
      </c>
      <c r="K12464" t="s">
        <v>29707</v>
      </c>
      <c r="L12464" t="s">
        <v>18516</v>
      </c>
      <c r="M12464" t="s">
        <v>18516</v>
      </c>
    </row>
    <row r="12465" spans="1:13" ht="13.5">
      <c r="A12465" t="s">
        <v>47703</v>
      </c>
      <c r="B12465" t="s">
        <v>47704</v>
      </c>
      <c r="C12465" t="s">
        <v>29493</v>
      </c>
      <c r="D12465" t="s">
        <v>29494</v>
      </c>
      <c r="E12465" t="s">
        <v>18516</v>
      </c>
      <c r="F12465" t="s">
        <v>18516</v>
      </c>
      <c r="G12465" t="s">
        <v>18516</v>
      </c>
      <c r="H12465" t="s">
        <v>18516</v>
      </c>
      <c r="I12465" t="s">
        <v>18516</v>
      </c>
      <c r="J12465" t="s">
        <v>18516</v>
      </c>
      <c r="K12465" t="s">
        <v>29707</v>
      </c>
      <c r="L12465" t="s">
        <v>18516</v>
      </c>
      <c r="M12465" t="s">
        <v>18516</v>
      </c>
    </row>
    <row r="12466" spans="1:13" ht="13.5">
      <c r="A12466" t="s">
        <v>47705</v>
      </c>
      <c r="B12466" t="s">
        <v>47706</v>
      </c>
      <c r="C12466" t="s">
        <v>29493</v>
      </c>
      <c r="D12466" t="s">
        <v>29494</v>
      </c>
      <c r="E12466" t="s">
        <v>18516</v>
      </c>
      <c r="F12466" t="s">
        <v>18516</v>
      </c>
      <c r="G12466" t="s">
        <v>18516</v>
      </c>
      <c r="H12466" t="s">
        <v>18516</v>
      </c>
      <c r="I12466" t="s">
        <v>18516</v>
      </c>
      <c r="J12466" t="s">
        <v>18516</v>
      </c>
      <c r="K12466" t="s">
        <v>29707</v>
      </c>
      <c r="L12466" t="s">
        <v>18516</v>
      </c>
      <c r="M12466" t="s">
        <v>18516</v>
      </c>
    </row>
    <row r="12467" spans="1:13" ht="13.5">
      <c r="A12467" t="s">
        <v>47707</v>
      </c>
      <c r="B12467" t="s">
        <v>47708</v>
      </c>
      <c r="C12467" t="s">
        <v>29493</v>
      </c>
      <c r="D12467" t="s">
        <v>29494</v>
      </c>
      <c r="E12467" s="164">
        <v>168</v>
      </c>
      <c r="F12467" s="164">
        <v>168</v>
      </c>
      <c r="G12467" t="s">
        <v>18516</v>
      </c>
      <c r="H12467" t="s">
        <v>18516</v>
      </c>
      <c r="I12467" s="164">
        <v>51.68</v>
      </c>
      <c r="J12467" s="164">
        <v>219.68</v>
      </c>
      <c r="K12467">
        <v>71</v>
      </c>
      <c r="L12467" t="s">
        <v>18516</v>
      </c>
      <c r="M12467" t="s">
        <v>18516</v>
      </c>
    </row>
    <row r="12468" spans="1:13" ht="13.5">
      <c r="A12468" t="s">
        <v>151</v>
      </c>
      <c r="B12468" t="s">
        <v>35362</v>
      </c>
      <c r="C12468" t="s">
        <v>29493</v>
      </c>
      <c r="D12468" t="s">
        <v>29494</v>
      </c>
      <c r="E12468" t="s">
        <v>18516</v>
      </c>
      <c r="F12468" t="s">
        <v>18516</v>
      </c>
      <c r="G12468" t="s">
        <v>18516</v>
      </c>
      <c r="H12468" t="s">
        <v>18516</v>
      </c>
      <c r="I12468" t="s">
        <v>18516</v>
      </c>
      <c r="J12468" t="s">
        <v>18516</v>
      </c>
      <c r="K12468" t="s">
        <v>29707</v>
      </c>
      <c r="L12468" t="s">
        <v>18516</v>
      </c>
      <c r="M12468" t="s">
        <v>18516</v>
      </c>
    </row>
    <row r="12469" spans="1:13" ht="13.5">
      <c r="A12469" t="s">
        <v>47709</v>
      </c>
      <c r="B12469" t="s">
        <v>47710</v>
      </c>
      <c r="C12469" t="s">
        <v>29493</v>
      </c>
      <c r="D12469" t="s">
        <v>29494</v>
      </c>
      <c r="E12469" t="s">
        <v>18516</v>
      </c>
      <c r="F12469" t="s">
        <v>18516</v>
      </c>
      <c r="G12469" t="s">
        <v>18516</v>
      </c>
      <c r="H12469" t="s">
        <v>18516</v>
      </c>
      <c r="I12469" t="s">
        <v>18516</v>
      </c>
      <c r="J12469" t="s">
        <v>18516</v>
      </c>
      <c r="K12469" t="s">
        <v>29707</v>
      </c>
      <c r="L12469" t="s">
        <v>18516</v>
      </c>
      <c r="M12469" t="s">
        <v>18516</v>
      </c>
    </row>
    <row r="12470" spans="1:13" ht="13.5">
      <c r="A12470" t="s">
        <v>47711</v>
      </c>
      <c r="B12470" t="s">
        <v>47712</v>
      </c>
      <c r="C12470" t="s">
        <v>29493</v>
      </c>
      <c r="D12470" t="s">
        <v>29494</v>
      </c>
      <c r="E12470" t="s">
        <v>18516</v>
      </c>
      <c r="F12470" t="s">
        <v>18516</v>
      </c>
      <c r="G12470" t="s">
        <v>18516</v>
      </c>
      <c r="H12470" t="s">
        <v>18516</v>
      </c>
      <c r="I12470" t="s">
        <v>18516</v>
      </c>
      <c r="J12470" t="s">
        <v>18516</v>
      </c>
      <c r="K12470" t="s">
        <v>29707</v>
      </c>
      <c r="L12470" t="s">
        <v>18516</v>
      </c>
      <c r="M12470" t="s">
        <v>18516</v>
      </c>
    </row>
    <row r="12471" spans="1:13" ht="13.5">
      <c r="A12471" t="s">
        <v>47713</v>
      </c>
      <c r="B12471" t="s">
        <v>42817</v>
      </c>
      <c r="C12471" t="s">
        <v>29493</v>
      </c>
      <c r="D12471" t="s">
        <v>29494</v>
      </c>
      <c r="E12471" t="s">
        <v>18516</v>
      </c>
      <c r="F12471" t="s">
        <v>18516</v>
      </c>
      <c r="G12471" t="s">
        <v>18516</v>
      </c>
      <c r="H12471" t="s">
        <v>18516</v>
      </c>
      <c r="I12471" t="s">
        <v>18516</v>
      </c>
      <c r="J12471" t="s">
        <v>18516</v>
      </c>
      <c r="K12471" t="s">
        <v>29707</v>
      </c>
      <c r="L12471" t="s">
        <v>18516</v>
      </c>
      <c r="M12471" t="s">
        <v>18516</v>
      </c>
    </row>
    <row r="12472" spans="1:13" ht="13.5">
      <c r="A12472" t="s">
        <v>47714</v>
      </c>
      <c r="B12472" t="s">
        <v>47715</v>
      </c>
      <c r="C12472" t="s">
        <v>29493</v>
      </c>
      <c r="D12472" t="s">
        <v>29494</v>
      </c>
      <c r="E12472" t="s">
        <v>18516</v>
      </c>
      <c r="F12472" t="s">
        <v>18516</v>
      </c>
      <c r="G12472" t="s">
        <v>18516</v>
      </c>
      <c r="H12472" t="s">
        <v>18516</v>
      </c>
      <c r="I12472" t="s">
        <v>18516</v>
      </c>
      <c r="J12472" t="s">
        <v>18516</v>
      </c>
      <c r="K12472" t="s">
        <v>29707</v>
      </c>
      <c r="L12472" t="s">
        <v>18516</v>
      </c>
      <c r="M12472" t="s">
        <v>18516</v>
      </c>
    </row>
    <row r="12473" spans="1:13" ht="13.5">
      <c r="A12473" t="s">
        <v>47716</v>
      </c>
      <c r="B12473" t="s">
        <v>47717</v>
      </c>
      <c r="C12473" t="s">
        <v>29493</v>
      </c>
      <c r="D12473" t="s">
        <v>29494</v>
      </c>
      <c r="E12473" s="164">
        <v>130</v>
      </c>
      <c r="F12473" s="164">
        <v>105</v>
      </c>
      <c r="G12473" s="165">
        <v>0.8</v>
      </c>
      <c r="H12473" t="s">
        <v>18516</v>
      </c>
      <c r="I12473" s="164">
        <v>86.69</v>
      </c>
      <c r="J12473" s="164">
        <v>191.69</v>
      </c>
      <c r="K12473">
        <v>6</v>
      </c>
      <c r="L12473" t="s">
        <v>18516</v>
      </c>
      <c r="M12473" t="s">
        <v>18516</v>
      </c>
    </row>
    <row r="12474" spans="1:13" ht="13.5">
      <c r="A12474" t="s">
        <v>47718</v>
      </c>
      <c r="B12474" t="s">
        <v>47719</v>
      </c>
      <c r="C12474" t="s">
        <v>29493</v>
      </c>
      <c r="D12474" t="s">
        <v>29494</v>
      </c>
      <c r="E12474" s="164">
        <v>318</v>
      </c>
      <c r="F12474" s="164">
        <v>318</v>
      </c>
      <c r="G12474" t="s">
        <v>18516</v>
      </c>
      <c r="H12474" t="s">
        <v>18516</v>
      </c>
      <c r="I12474" s="164">
        <v>80.18</v>
      </c>
      <c r="J12474" s="164">
        <v>398.18</v>
      </c>
      <c r="K12474">
        <v>46</v>
      </c>
      <c r="L12474" t="s">
        <v>18516</v>
      </c>
      <c r="M12474" t="s">
        <v>18516</v>
      </c>
    </row>
    <row r="12475" spans="1:13" ht="13.5">
      <c r="A12475" t="s">
        <v>47720</v>
      </c>
      <c r="B12475" t="s">
        <v>47721</v>
      </c>
      <c r="C12475" t="s">
        <v>29493</v>
      </c>
      <c r="D12475" t="s">
        <v>29494</v>
      </c>
      <c r="E12475" t="s">
        <v>18516</v>
      </c>
      <c r="F12475" t="s">
        <v>18516</v>
      </c>
      <c r="G12475" t="s">
        <v>18516</v>
      </c>
      <c r="H12475" t="s">
        <v>18516</v>
      </c>
      <c r="I12475" t="s">
        <v>18516</v>
      </c>
      <c r="J12475" t="s">
        <v>18516</v>
      </c>
      <c r="K12475" t="s">
        <v>29707</v>
      </c>
      <c r="L12475" t="s">
        <v>18516</v>
      </c>
      <c r="M12475" t="s">
        <v>18516</v>
      </c>
    </row>
    <row r="12476" spans="1:13" ht="13.5">
      <c r="A12476" t="s">
        <v>47722</v>
      </c>
      <c r="B12476" t="s">
        <v>47723</v>
      </c>
      <c r="C12476" t="s">
        <v>29493</v>
      </c>
      <c r="D12476" t="s">
        <v>29494</v>
      </c>
      <c r="E12476" t="s">
        <v>18516</v>
      </c>
      <c r="F12476" t="s">
        <v>18516</v>
      </c>
      <c r="G12476" t="s">
        <v>18516</v>
      </c>
      <c r="H12476" t="s">
        <v>18516</v>
      </c>
      <c r="I12476" t="s">
        <v>18516</v>
      </c>
      <c r="J12476" t="s">
        <v>18516</v>
      </c>
      <c r="K12476" t="s">
        <v>29707</v>
      </c>
      <c r="L12476" t="s">
        <v>18516</v>
      </c>
      <c r="M12476" t="s">
        <v>18516</v>
      </c>
    </row>
    <row r="12477" spans="1:13" ht="13.5">
      <c r="A12477" t="s">
        <v>47724</v>
      </c>
      <c r="B12477" t="s">
        <v>47725</v>
      </c>
      <c r="C12477" t="s">
        <v>29493</v>
      </c>
      <c r="D12477" t="s">
        <v>29494</v>
      </c>
      <c r="E12477" t="s">
        <v>18516</v>
      </c>
      <c r="F12477" t="s">
        <v>18516</v>
      </c>
      <c r="G12477" t="s">
        <v>18516</v>
      </c>
      <c r="H12477" t="s">
        <v>18516</v>
      </c>
      <c r="I12477" t="s">
        <v>18516</v>
      </c>
      <c r="J12477" t="s">
        <v>18516</v>
      </c>
      <c r="K12477" t="s">
        <v>29707</v>
      </c>
      <c r="L12477" t="s">
        <v>18516</v>
      </c>
      <c r="M12477" t="s">
        <v>18516</v>
      </c>
    </row>
    <row r="12478" spans="1:13" ht="13.5">
      <c r="A12478" t="s">
        <v>47726</v>
      </c>
      <c r="B12478" t="s">
        <v>32906</v>
      </c>
      <c r="C12478" t="s">
        <v>29493</v>
      </c>
      <c r="D12478" t="s">
        <v>29494</v>
      </c>
      <c r="E12478" t="s">
        <v>18516</v>
      </c>
      <c r="F12478" t="s">
        <v>18516</v>
      </c>
      <c r="G12478" t="s">
        <v>18516</v>
      </c>
      <c r="H12478" t="s">
        <v>18516</v>
      </c>
      <c r="I12478" t="s">
        <v>18516</v>
      </c>
      <c r="J12478" t="s">
        <v>18516</v>
      </c>
      <c r="K12478" t="s">
        <v>29707</v>
      </c>
      <c r="L12478" t="s">
        <v>18516</v>
      </c>
      <c r="M12478" t="s">
        <v>18516</v>
      </c>
    </row>
    <row r="12479" spans="1:13" ht="13.5">
      <c r="A12479" t="s">
        <v>47727</v>
      </c>
      <c r="B12479" t="s">
        <v>47728</v>
      </c>
      <c r="C12479" t="s">
        <v>29493</v>
      </c>
      <c r="D12479" t="s">
        <v>29494</v>
      </c>
      <c r="E12479" t="s">
        <v>18516</v>
      </c>
      <c r="F12479" t="s">
        <v>18516</v>
      </c>
      <c r="G12479" t="s">
        <v>18516</v>
      </c>
      <c r="H12479" t="s">
        <v>18516</v>
      </c>
      <c r="I12479" t="s">
        <v>18516</v>
      </c>
      <c r="J12479" t="s">
        <v>18516</v>
      </c>
      <c r="K12479" t="s">
        <v>29707</v>
      </c>
      <c r="L12479" t="s">
        <v>18516</v>
      </c>
      <c r="M12479" t="s">
        <v>18516</v>
      </c>
    </row>
    <row r="12480" spans="1:13" ht="13.5">
      <c r="A12480" t="s">
        <v>47729</v>
      </c>
      <c r="B12480" t="s">
        <v>47730</v>
      </c>
      <c r="C12480" t="s">
        <v>29493</v>
      </c>
      <c r="D12480" t="s">
        <v>29494</v>
      </c>
      <c r="E12480" t="s">
        <v>18516</v>
      </c>
      <c r="F12480" t="s">
        <v>18516</v>
      </c>
      <c r="G12480" t="s">
        <v>18516</v>
      </c>
      <c r="H12480" t="s">
        <v>18516</v>
      </c>
      <c r="I12480" t="s">
        <v>18516</v>
      </c>
      <c r="J12480" t="s">
        <v>18516</v>
      </c>
      <c r="K12480" t="s">
        <v>29707</v>
      </c>
      <c r="L12480" t="s">
        <v>18516</v>
      </c>
      <c r="M12480" t="s">
        <v>18516</v>
      </c>
    </row>
    <row r="12481" spans="1:13" ht="13.5">
      <c r="A12481" t="s">
        <v>47731</v>
      </c>
      <c r="B12481" t="s">
        <v>47732</v>
      </c>
      <c r="C12481" t="s">
        <v>29493</v>
      </c>
      <c r="D12481" t="s">
        <v>29494</v>
      </c>
      <c r="E12481" t="s">
        <v>18516</v>
      </c>
      <c r="F12481" t="s">
        <v>18516</v>
      </c>
      <c r="G12481" t="s">
        <v>18516</v>
      </c>
      <c r="H12481" t="s">
        <v>18516</v>
      </c>
      <c r="I12481" t="s">
        <v>18516</v>
      </c>
      <c r="J12481" t="s">
        <v>18516</v>
      </c>
      <c r="K12481" t="s">
        <v>29707</v>
      </c>
      <c r="L12481" t="s">
        <v>18516</v>
      </c>
      <c r="M12481" t="s">
        <v>18516</v>
      </c>
    </row>
    <row r="12482" spans="1:13" ht="13.5">
      <c r="A12482" t="s">
        <v>47733</v>
      </c>
      <c r="B12482" t="s">
        <v>47734</v>
      </c>
      <c r="C12482" t="s">
        <v>29493</v>
      </c>
      <c r="D12482" t="s">
        <v>29494</v>
      </c>
      <c r="E12482" t="s">
        <v>18516</v>
      </c>
      <c r="F12482" t="s">
        <v>18516</v>
      </c>
      <c r="G12482" t="s">
        <v>18516</v>
      </c>
      <c r="H12482" t="s">
        <v>18516</v>
      </c>
      <c r="I12482" t="s">
        <v>18516</v>
      </c>
      <c r="J12482" t="s">
        <v>18516</v>
      </c>
      <c r="K12482" t="s">
        <v>29707</v>
      </c>
      <c r="L12482" t="s">
        <v>18516</v>
      </c>
      <c r="M12482" t="s">
        <v>18516</v>
      </c>
    </row>
    <row r="12483" spans="1:13" ht="13.5">
      <c r="A12483" t="s">
        <v>47735</v>
      </c>
      <c r="B12483" t="s">
        <v>47736</v>
      </c>
      <c r="C12483" t="s">
        <v>29493</v>
      </c>
      <c r="D12483" t="s">
        <v>29494</v>
      </c>
      <c r="E12483" t="s">
        <v>18516</v>
      </c>
      <c r="F12483" t="s">
        <v>18516</v>
      </c>
      <c r="G12483" t="s">
        <v>18516</v>
      </c>
      <c r="H12483" t="s">
        <v>18516</v>
      </c>
      <c r="I12483" t="s">
        <v>18516</v>
      </c>
      <c r="J12483" t="s">
        <v>18516</v>
      </c>
      <c r="K12483" t="s">
        <v>29707</v>
      </c>
      <c r="L12483" t="s">
        <v>18516</v>
      </c>
      <c r="M12483" t="s">
        <v>18516</v>
      </c>
    </row>
    <row r="12484" spans="1:13" ht="13.5">
      <c r="A12484" t="s">
        <v>2430</v>
      </c>
      <c r="B12484" t="s">
        <v>47737</v>
      </c>
      <c r="C12484" t="s">
        <v>29493</v>
      </c>
      <c r="D12484" t="s">
        <v>29494</v>
      </c>
      <c r="E12484" t="s">
        <v>18516</v>
      </c>
      <c r="F12484" t="s">
        <v>18516</v>
      </c>
      <c r="G12484" t="s">
        <v>18516</v>
      </c>
      <c r="H12484" t="s">
        <v>18516</v>
      </c>
      <c r="I12484" t="s">
        <v>18516</v>
      </c>
      <c r="J12484" t="s">
        <v>18516</v>
      </c>
      <c r="K12484" t="s">
        <v>29707</v>
      </c>
      <c r="L12484" t="s">
        <v>18516</v>
      </c>
      <c r="M12484" t="s">
        <v>18516</v>
      </c>
    </row>
    <row r="12485" spans="1:13" ht="13.5">
      <c r="A12485" t="s">
        <v>47738</v>
      </c>
      <c r="B12485" t="s">
        <v>47739</v>
      </c>
      <c r="C12485" t="s">
        <v>29493</v>
      </c>
      <c r="D12485" t="s">
        <v>29494</v>
      </c>
      <c r="E12485" t="s">
        <v>18516</v>
      </c>
      <c r="F12485" t="s">
        <v>18516</v>
      </c>
      <c r="G12485" t="s">
        <v>18516</v>
      </c>
      <c r="H12485" t="s">
        <v>18516</v>
      </c>
      <c r="I12485" t="s">
        <v>18516</v>
      </c>
      <c r="J12485" t="s">
        <v>18516</v>
      </c>
      <c r="K12485" t="s">
        <v>29707</v>
      </c>
      <c r="L12485" t="s">
        <v>18516</v>
      </c>
      <c r="M12485" t="s">
        <v>18516</v>
      </c>
    </row>
    <row r="12486" spans="1:13" ht="13.5">
      <c r="A12486" t="s">
        <v>47740</v>
      </c>
      <c r="B12486" t="s">
        <v>47620</v>
      </c>
      <c r="C12486" t="s">
        <v>29493</v>
      </c>
      <c r="D12486" t="s">
        <v>29494</v>
      </c>
      <c r="E12486" t="s">
        <v>18516</v>
      </c>
      <c r="F12486" t="s">
        <v>18516</v>
      </c>
      <c r="G12486" t="s">
        <v>18516</v>
      </c>
      <c r="H12486" t="s">
        <v>18516</v>
      </c>
      <c r="I12486" t="s">
        <v>18516</v>
      </c>
      <c r="J12486" t="s">
        <v>18516</v>
      </c>
      <c r="K12486" t="s">
        <v>29707</v>
      </c>
      <c r="L12486" t="s">
        <v>18516</v>
      </c>
      <c r="M12486" t="s">
        <v>18516</v>
      </c>
    </row>
    <row r="12487" spans="1:13" ht="13.5">
      <c r="A12487" t="s">
        <v>47741</v>
      </c>
      <c r="B12487" t="s">
        <v>47742</v>
      </c>
      <c r="C12487" t="s">
        <v>29493</v>
      </c>
      <c r="D12487" t="s">
        <v>29494</v>
      </c>
      <c r="E12487" s="164">
        <v>415</v>
      </c>
      <c r="F12487" s="164">
        <v>415</v>
      </c>
      <c r="G12487" t="s">
        <v>18516</v>
      </c>
      <c r="H12487" t="s">
        <v>18516</v>
      </c>
      <c r="I12487" s="164">
        <v>150.51</v>
      </c>
      <c r="J12487" s="164">
        <v>565.51</v>
      </c>
      <c r="K12487">
        <v>41</v>
      </c>
      <c r="L12487" t="s">
        <v>18516</v>
      </c>
      <c r="M12487" t="s">
        <v>18516</v>
      </c>
    </row>
    <row r="12488" spans="1:13" ht="13.5">
      <c r="A12488" t="s">
        <v>47743</v>
      </c>
      <c r="B12488" t="s">
        <v>47744</v>
      </c>
      <c r="C12488" t="s">
        <v>29493</v>
      </c>
      <c r="D12488" t="s">
        <v>29494</v>
      </c>
      <c r="E12488" t="s">
        <v>18516</v>
      </c>
      <c r="F12488" t="s">
        <v>18516</v>
      </c>
      <c r="G12488" t="s">
        <v>18516</v>
      </c>
      <c r="H12488" t="s">
        <v>18516</v>
      </c>
      <c r="I12488" t="s">
        <v>18516</v>
      </c>
      <c r="J12488" t="s">
        <v>18516</v>
      </c>
      <c r="K12488" t="s">
        <v>29707</v>
      </c>
      <c r="L12488" t="s">
        <v>18516</v>
      </c>
      <c r="M12488" t="s">
        <v>18516</v>
      </c>
    </row>
    <row r="12489" spans="1:13" ht="13.5">
      <c r="A12489" t="s">
        <v>401</v>
      </c>
      <c r="B12489" t="s">
        <v>47745</v>
      </c>
      <c r="C12489" t="s">
        <v>29493</v>
      </c>
      <c r="D12489" t="s">
        <v>29494</v>
      </c>
      <c r="E12489" t="s">
        <v>18516</v>
      </c>
      <c r="F12489" t="s">
        <v>18516</v>
      </c>
      <c r="G12489" t="s">
        <v>18516</v>
      </c>
      <c r="H12489" t="s">
        <v>18516</v>
      </c>
      <c r="I12489" t="s">
        <v>18516</v>
      </c>
      <c r="J12489" t="s">
        <v>18516</v>
      </c>
      <c r="K12489" t="s">
        <v>29707</v>
      </c>
      <c r="L12489" t="s">
        <v>18516</v>
      </c>
      <c r="M12489" t="s">
        <v>18516</v>
      </c>
    </row>
    <row r="12490" spans="1:13" ht="13.5">
      <c r="A12490" t="s">
        <v>47746</v>
      </c>
      <c r="B12490" t="s">
        <v>47747</v>
      </c>
      <c r="C12490" t="s">
        <v>29493</v>
      </c>
      <c r="D12490" t="s">
        <v>29494</v>
      </c>
      <c r="E12490" s="164">
        <v>359</v>
      </c>
      <c r="F12490" s="164">
        <v>359</v>
      </c>
      <c r="G12490" t="s">
        <v>18516</v>
      </c>
      <c r="H12490" t="s">
        <v>18516</v>
      </c>
      <c r="I12490" s="164">
        <v>128.25</v>
      </c>
      <c r="J12490" s="164">
        <v>487.25</v>
      </c>
      <c r="K12490">
        <v>12</v>
      </c>
      <c r="L12490" t="s">
        <v>18516</v>
      </c>
      <c r="M12490" t="s">
        <v>18516</v>
      </c>
    </row>
    <row r="12491" spans="1:13" ht="13.5">
      <c r="A12491" t="s">
        <v>47748</v>
      </c>
      <c r="B12491" t="s">
        <v>47749</v>
      </c>
      <c r="C12491" t="s">
        <v>29493</v>
      </c>
      <c r="D12491" t="s">
        <v>29494</v>
      </c>
      <c r="E12491" t="s">
        <v>18516</v>
      </c>
      <c r="F12491" t="s">
        <v>18516</v>
      </c>
      <c r="G12491" t="s">
        <v>18516</v>
      </c>
      <c r="H12491" t="s">
        <v>18516</v>
      </c>
      <c r="I12491" t="s">
        <v>18516</v>
      </c>
      <c r="J12491" t="s">
        <v>18516</v>
      </c>
      <c r="K12491" t="s">
        <v>29707</v>
      </c>
      <c r="L12491" t="s">
        <v>18516</v>
      </c>
      <c r="M12491" t="s">
        <v>18516</v>
      </c>
    </row>
    <row r="12492" spans="1:13" ht="13.5">
      <c r="A12492" t="s">
        <v>47750</v>
      </c>
      <c r="B12492" t="s">
        <v>47751</v>
      </c>
      <c r="C12492" t="s">
        <v>29493</v>
      </c>
      <c r="D12492" t="s">
        <v>29494</v>
      </c>
      <c r="E12492" t="s">
        <v>18516</v>
      </c>
      <c r="F12492" t="s">
        <v>18516</v>
      </c>
      <c r="G12492" t="s">
        <v>18516</v>
      </c>
      <c r="H12492" t="s">
        <v>18516</v>
      </c>
      <c r="I12492" t="s">
        <v>18516</v>
      </c>
      <c r="J12492" t="s">
        <v>18516</v>
      </c>
      <c r="K12492" t="s">
        <v>29707</v>
      </c>
      <c r="L12492" t="s">
        <v>18516</v>
      </c>
      <c r="M12492" t="s">
        <v>18516</v>
      </c>
    </row>
    <row r="12493" spans="1:13" ht="13.5">
      <c r="A12493" t="s">
        <v>6928</v>
      </c>
      <c r="B12493" t="s">
        <v>47752</v>
      </c>
      <c r="C12493" t="s">
        <v>29493</v>
      </c>
      <c r="D12493" t="s">
        <v>29494</v>
      </c>
      <c r="E12493" t="s">
        <v>18516</v>
      </c>
      <c r="F12493" t="s">
        <v>18516</v>
      </c>
      <c r="G12493" t="s">
        <v>18516</v>
      </c>
      <c r="H12493" t="s">
        <v>18516</v>
      </c>
      <c r="I12493" t="s">
        <v>18516</v>
      </c>
      <c r="J12493" t="s">
        <v>18516</v>
      </c>
      <c r="K12493" t="s">
        <v>29707</v>
      </c>
      <c r="L12493" t="s">
        <v>18516</v>
      </c>
      <c r="M12493" t="s">
        <v>18516</v>
      </c>
    </row>
    <row r="12494" spans="1:13" ht="13.5">
      <c r="A12494" t="s">
        <v>47753</v>
      </c>
      <c r="B12494" t="s">
        <v>33534</v>
      </c>
      <c r="C12494" t="s">
        <v>29493</v>
      </c>
      <c r="D12494" t="s">
        <v>29494</v>
      </c>
      <c r="E12494" t="s">
        <v>18516</v>
      </c>
      <c r="F12494" t="s">
        <v>18516</v>
      </c>
      <c r="G12494" t="s">
        <v>18516</v>
      </c>
      <c r="H12494" t="s">
        <v>18516</v>
      </c>
      <c r="I12494" t="s">
        <v>18516</v>
      </c>
      <c r="J12494" t="s">
        <v>18516</v>
      </c>
      <c r="K12494" t="s">
        <v>29707</v>
      </c>
      <c r="L12494" t="s">
        <v>18516</v>
      </c>
      <c r="M12494" t="s">
        <v>18516</v>
      </c>
    </row>
    <row r="12495" spans="1:13" ht="13.5">
      <c r="A12495" t="s">
        <v>2029</v>
      </c>
      <c r="B12495" t="s">
        <v>47754</v>
      </c>
      <c r="C12495" t="s">
        <v>29493</v>
      </c>
      <c r="D12495" t="s">
        <v>29494</v>
      </c>
      <c r="E12495" t="s">
        <v>18516</v>
      </c>
      <c r="F12495" t="s">
        <v>18516</v>
      </c>
      <c r="G12495" t="s">
        <v>18516</v>
      </c>
      <c r="H12495" t="s">
        <v>18516</v>
      </c>
      <c r="I12495" t="s">
        <v>18516</v>
      </c>
      <c r="J12495" t="s">
        <v>18516</v>
      </c>
      <c r="K12495" t="s">
        <v>29707</v>
      </c>
      <c r="L12495" t="s">
        <v>18516</v>
      </c>
      <c r="M12495" t="s">
        <v>18516</v>
      </c>
    </row>
    <row r="12496" spans="1:13" ht="13.5">
      <c r="A12496" t="s">
        <v>2017</v>
      </c>
      <c r="B12496" t="s">
        <v>47755</v>
      </c>
      <c r="C12496" t="s">
        <v>29493</v>
      </c>
      <c r="D12496" t="s">
        <v>29494</v>
      </c>
      <c r="E12496" t="s">
        <v>18516</v>
      </c>
      <c r="F12496" t="s">
        <v>18516</v>
      </c>
      <c r="G12496" t="s">
        <v>18516</v>
      </c>
      <c r="H12496" t="s">
        <v>18516</v>
      </c>
      <c r="I12496" t="s">
        <v>18516</v>
      </c>
      <c r="J12496" t="s">
        <v>18516</v>
      </c>
      <c r="K12496" t="s">
        <v>29707</v>
      </c>
      <c r="L12496" t="s">
        <v>18516</v>
      </c>
      <c r="M12496" t="s">
        <v>18516</v>
      </c>
    </row>
    <row r="12497" spans="1:13" ht="13.5">
      <c r="A12497" t="s">
        <v>2014</v>
      </c>
      <c r="B12497" t="s">
        <v>47756</v>
      </c>
      <c r="C12497" t="s">
        <v>29493</v>
      </c>
      <c r="D12497" t="s">
        <v>29494</v>
      </c>
      <c r="E12497" t="s">
        <v>18516</v>
      </c>
      <c r="F12497" t="s">
        <v>18516</v>
      </c>
      <c r="G12497" t="s">
        <v>18516</v>
      </c>
      <c r="H12497" t="s">
        <v>18516</v>
      </c>
      <c r="I12497" t="s">
        <v>18516</v>
      </c>
      <c r="J12497" t="s">
        <v>18516</v>
      </c>
      <c r="K12497" t="s">
        <v>29707</v>
      </c>
      <c r="L12497" t="s">
        <v>18516</v>
      </c>
      <c r="M12497" t="s">
        <v>18516</v>
      </c>
    </row>
    <row r="12498" spans="1:13" ht="13.5">
      <c r="A12498" t="s">
        <v>1599</v>
      </c>
      <c r="B12498" t="s">
        <v>33390</v>
      </c>
      <c r="C12498" t="s">
        <v>29493</v>
      </c>
      <c r="D12498" t="s">
        <v>29494</v>
      </c>
      <c r="E12498" t="s">
        <v>18516</v>
      </c>
      <c r="F12498" t="s">
        <v>18516</v>
      </c>
      <c r="G12498" t="s">
        <v>18516</v>
      </c>
      <c r="H12498" t="s">
        <v>18516</v>
      </c>
      <c r="I12498" t="s">
        <v>18516</v>
      </c>
      <c r="J12498" t="s">
        <v>18516</v>
      </c>
      <c r="K12498" t="s">
        <v>29707</v>
      </c>
      <c r="L12498" t="s">
        <v>18516</v>
      </c>
      <c r="M12498" t="s">
        <v>18516</v>
      </c>
    </row>
    <row r="12499" spans="1:13" ht="13.5">
      <c r="A12499" t="s">
        <v>47757</v>
      </c>
      <c r="B12499" t="s">
        <v>33394</v>
      </c>
      <c r="C12499" t="s">
        <v>29493</v>
      </c>
      <c r="D12499" t="s">
        <v>29494</v>
      </c>
      <c r="E12499" t="s">
        <v>18516</v>
      </c>
      <c r="F12499" t="s">
        <v>18516</v>
      </c>
      <c r="G12499" t="s">
        <v>18516</v>
      </c>
      <c r="H12499" t="s">
        <v>18516</v>
      </c>
      <c r="I12499" t="s">
        <v>18516</v>
      </c>
      <c r="J12499" t="s">
        <v>18516</v>
      </c>
      <c r="K12499" t="s">
        <v>29707</v>
      </c>
      <c r="L12499" t="s">
        <v>18516</v>
      </c>
      <c r="M12499" t="s">
        <v>18516</v>
      </c>
    </row>
    <row r="12500" spans="1:13" ht="13.5">
      <c r="A12500" t="s">
        <v>839</v>
      </c>
      <c r="B12500" t="s">
        <v>47758</v>
      </c>
      <c r="C12500" t="s">
        <v>29493</v>
      </c>
      <c r="D12500" t="s">
        <v>29494</v>
      </c>
      <c r="E12500" s="164">
        <v>456</v>
      </c>
      <c r="F12500" s="164">
        <v>431</v>
      </c>
      <c r="G12500" s="165">
        <v>0.94</v>
      </c>
      <c r="H12500" t="s">
        <v>18516</v>
      </c>
      <c r="I12500" s="164">
        <v>163</v>
      </c>
      <c r="J12500" s="164">
        <v>594</v>
      </c>
      <c r="K12500">
        <v>0</v>
      </c>
      <c r="L12500" t="s">
        <v>18516</v>
      </c>
      <c r="M12500" t="s">
        <v>18516</v>
      </c>
    </row>
    <row r="12501" spans="1:13" ht="13.5">
      <c r="A12501" t="s">
        <v>47759</v>
      </c>
      <c r="B12501" t="s">
        <v>47760</v>
      </c>
      <c r="C12501" t="s">
        <v>29493</v>
      </c>
      <c r="D12501" t="s">
        <v>29494</v>
      </c>
      <c r="E12501" t="s">
        <v>18516</v>
      </c>
      <c r="F12501" t="s">
        <v>18516</v>
      </c>
      <c r="G12501" t="s">
        <v>18516</v>
      </c>
      <c r="H12501" t="s">
        <v>18516</v>
      </c>
      <c r="I12501" t="s">
        <v>18516</v>
      </c>
      <c r="J12501" t="s">
        <v>18516</v>
      </c>
      <c r="K12501" t="s">
        <v>29707</v>
      </c>
      <c r="L12501" t="s">
        <v>18516</v>
      </c>
      <c r="M12501" t="s">
        <v>18516</v>
      </c>
    </row>
    <row r="12502" spans="1:13" ht="13.5">
      <c r="A12502" t="s">
        <v>47761</v>
      </c>
      <c r="B12502" t="s">
        <v>47762</v>
      </c>
      <c r="C12502" t="s">
        <v>29493</v>
      </c>
      <c r="D12502" t="s">
        <v>29494</v>
      </c>
      <c r="E12502" t="s">
        <v>18516</v>
      </c>
      <c r="F12502" t="s">
        <v>18516</v>
      </c>
      <c r="G12502" t="s">
        <v>18516</v>
      </c>
      <c r="H12502" t="s">
        <v>18516</v>
      </c>
      <c r="I12502" t="s">
        <v>18516</v>
      </c>
      <c r="J12502" t="s">
        <v>18516</v>
      </c>
      <c r="K12502" t="s">
        <v>29707</v>
      </c>
      <c r="L12502" t="s">
        <v>18516</v>
      </c>
      <c r="M12502" t="s">
        <v>18516</v>
      </c>
    </row>
    <row r="12503" spans="1:13" ht="13.5">
      <c r="A12503" t="s">
        <v>992</v>
      </c>
      <c r="B12503" t="s">
        <v>33388</v>
      </c>
      <c r="C12503" t="s">
        <v>29493</v>
      </c>
      <c r="D12503" t="s">
        <v>29494</v>
      </c>
      <c r="E12503" t="s">
        <v>18516</v>
      </c>
      <c r="F12503" t="s">
        <v>18516</v>
      </c>
      <c r="G12503" t="s">
        <v>18516</v>
      </c>
      <c r="H12503" t="s">
        <v>18516</v>
      </c>
      <c r="I12503" t="s">
        <v>18516</v>
      </c>
      <c r="J12503" t="s">
        <v>18516</v>
      </c>
      <c r="K12503" t="s">
        <v>29707</v>
      </c>
      <c r="L12503" t="s">
        <v>18516</v>
      </c>
      <c r="M12503" t="s">
        <v>18516</v>
      </c>
    </row>
    <row r="12504" spans="1:13" ht="13.5">
      <c r="A12504" t="s">
        <v>2966</v>
      </c>
      <c r="B12504" t="s">
        <v>47763</v>
      </c>
      <c r="C12504" t="s">
        <v>29493</v>
      </c>
      <c r="D12504" t="s">
        <v>29494</v>
      </c>
      <c r="E12504" t="s">
        <v>18516</v>
      </c>
      <c r="F12504" t="s">
        <v>18516</v>
      </c>
      <c r="G12504" t="s">
        <v>18516</v>
      </c>
      <c r="H12504" t="s">
        <v>18516</v>
      </c>
      <c r="I12504" t="s">
        <v>18516</v>
      </c>
      <c r="J12504" t="s">
        <v>18516</v>
      </c>
      <c r="K12504" t="s">
        <v>29707</v>
      </c>
      <c r="L12504" t="s">
        <v>18516</v>
      </c>
      <c r="M12504" t="s">
        <v>18516</v>
      </c>
    </row>
    <row r="12505" spans="1:13" ht="13.5">
      <c r="A12505" t="s">
        <v>413</v>
      </c>
      <c r="B12505" t="s">
        <v>47764</v>
      </c>
      <c r="C12505" t="s">
        <v>29493</v>
      </c>
      <c r="D12505" t="s">
        <v>29494</v>
      </c>
      <c r="E12505" t="s">
        <v>18516</v>
      </c>
      <c r="F12505" t="s">
        <v>18516</v>
      </c>
      <c r="G12505" t="s">
        <v>18516</v>
      </c>
      <c r="H12505" t="s">
        <v>18516</v>
      </c>
      <c r="I12505" t="s">
        <v>18516</v>
      </c>
      <c r="J12505" t="s">
        <v>18516</v>
      </c>
      <c r="K12505" t="s">
        <v>29707</v>
      </c>
      <c r="L12505" t="s">
        <v>18516</v>
      </c>
      <c r="M12505" t="s">
        <v>18516</v>
      </c>
    </row>
    <row r="12506" spans="1:13" ht="13.5">
      <c r="A12506" t="s">
        <v>3438</v>
      </c>
      <c r="B12506" t="s">
        <v>33539</v>
      </c>
      <c r="C12506" t="s">
        <v>29493</v>
      </c>
      <c r="D12506" t="s">
        <v>29494</v>
      </c>
      <c r="E12506" t="s">
        <v>18516</v>
      </c>
      <c r="F12506" t="s">
        <v>18516</v>
      </c>
      <c r="G12506" t="s">
        <v>18516</v>
      </c>
      <c r="H12506" t="s">
        <v>18516</v>
      </c>
      <c r="I12506" t="s">
        <v>18516</v>
      </c>
      <c r="J12506" t="s">
        <v>18516</v>
      </c>
      <c r="K12506" t="s">
        <v>29707</v>
      </c>
      <c r="L12506" t="s">
        <v>18516</v>
      </c>
      <c r="M12506" t="s">
        <v>18516</v>
      </c>
    </row>
    <row r="12507" spans="1:13" ht="13.5">
      <c r="A12507" t="s">
        <v>47765</v>
      </c>
      <c r="B12507" t="s">
        <v>47766</v>
      </c>
      <c r="C12507" t="s">
        <v>29493</v>
      </c>
      <c r="D12507" t="s">
        <v>29494</v>
      </c>
      <c r="E12507" t="s">
        <v>18516</v>
      </c>
      <c r="F12507" t="s">
        <v>18516</v>
      </c>
      <c r="G12507" t="s">
        <v>18516</v>
      </c>
      <c r="H12507" t="s">
        <v>18516</v>
      </c>
      <c r="I12507" t="s">
        <v>18516</v>
      </c>
      <c r="J12507" t="s">
        <v>18516</v>
      </c>
      <c r="K12507" t="s">
        <v>29707</v>
      </c>
      <c r="L12507" t="s">
        <v>18516</v>
      </c>
      <c r="M12507" t="s">
        <v>18516</v>
      </c>
    </row>
    <row r="12508" spans="1:13" ht="13.5">
      <c r="A12508" t="s">
        <v>47767</v>
      </c>
      <c r="B12508" t="s">
        <v>47768</v>
      </c>
      <c r="C12508" t="s">
        <v>29493</v>
      </c>
      <c r="D12508" t="s">
        <v>29494</v>
      </c>
      <c r="E12508" t="s">
        <v>18516</v>
      </c>
      <c r="F12508" t="s">
        <v>18516</v>
      </c>
      <c r="G12508" t="s">
        <v>18516</v>
      </c>
      <c r="H12508" t="s">
        <v>18516</v>
      </c>
      <c r="I12508" t="s">
        <v>18516</v>
      </c>
      <c r="J12508" t="s">
        <v>18516</v>
      </c>
      <c r="K12508" t="s">
        <v>29707</v>
      </c>
      <c r="L12508" t="s">
        <v>18516</v>
      </c>
      <c r="M12508" t="s">
        <v>18516</v>
      </c>
    </row>
    <row r="12509" spans="1:13" ht="13.5">
      <c r="A12509" t="s">
        <v>47769</v>
      </c>
      <c r="B12509" t="s">
        <v>47770</v>
      </c>
      <c r="C12509" t="s">
        <v>29493</v>
      </c>
      <c r="D12509" t="s">
        <v>29494</v>
      </c>
      <c r="E12509" t="s">
        <v>18516</v>
      </c>
      <c r="F12509" t="s">
        <v>18516</v>
      </c>
      <c r="G12509" t="s">
        <v>18516</v>
      </c>
      <c r="H12509" t="s">
        <v>18516</v>
      </c>
      <c r="I12509" t="s">
        <v>18516</v>
      </c>
      <c r="J12509" t="s">
        <v>18516</v>
      </c>
      <c r="K12509" t="s">
        <v>29707</v>
      </c>
      <c r="L12509" t="s">
        <v>18516</v>
      </c>
      <c r="M12509" t="s">
        <v>18516</v>
      </c>
    </row>
    <row r="12510" spans="1:13" ht="13.5">
      <c r="A12510" t="s">
        <v>47771</v>
      </c>
      <c r="B12510" t="s">
        <v>35365</v>
      </c>
      <c r="C12510" t="s">
        <v>29493</v>
      </c>
      <c r="D12510" t="s">
        <v>29494</v>
      </c>
      <c r="E12510" t="s">
        <v>18516</v>
      </c>
      <c r="F12510" t="s">
        <v>18516</v>
      </c>
      <c r="G12510" t="s">
        <v>18516</v>
      </c>
      <c r="H12510" t="s">
        <v>18516</v>
      </c>
      <c r="I12510" t="s">
        <v>18516</v>
      </c>
      <c r="J12510" t="s">
        <v>18516</v>
      </c>
      <c r="K12510" t="s">
        <v>29707</v>
      </c>
      <c r="L12510" t="s">
        <v>18516</v>
      </c>
      <c r="M12510" t="s">
        <v>18516</v>
      </c>
    </row>
    <row r="12511" spans="1:13" ht="13.5">
      <c r="A12511" t="s">
        <v>47772</v>
      </c>
      <c r="B12511" t="s">
        <v>47605</v>
      </c>
      <c r="C12511" t="s">
        <v>29493</v>
      </c>
      <c r="D12511" t="s">
        <v>29494</v>
      </c>
      <c r="E12511" t="s">
        <v>18516</v>
      </c>
      <c r="F12511" t="s">
        <v>18516</v>
      </c>
      <c r="G12511" t="s">
        <v>18516</v>
      </c>
      <c r="H12511" t="s">
        <v>18516</v>
      </c>
      <c r="I12511" t="s">
        <v>18516</v>
      </c>
      <c r="J12511" t="s">
        <v>18516</v>
      </c>
      <c r="K12511" t="s">
        <v>29707</v>
      </c>
      <c r="L12511" t="s">
        <v>18516</v>
      </c>
      <c r="M12511" t="s">
        <v>18516</v>
      </c>
    </row>
    <row r="12512" spans="1:13" ht="13.5">
      <c r="A12512" t="s">
        <v>47773</v>
      </c>
      <c r="B12512" t="s">
        <v>47774</v>
      </c>
      <c r="C12512" t="s">
        <v>29493</v>
      </c>
      <c r="D12512" t="s">
        <v>29494</v>
      </c>
      <c r="E12512" t="s">
        <v>18516</v>
      </c>
      <c r="F12512" t="s">
        <v>18516</v>
      </c>
      <c r="G12512" t="s">
        <v>18516</v>
      </c>
      <c r="H12512" t="s">
        <v>18516</v>
      </c>
      <c r="I12512" t="s">
        <v>18516</v>
      </c>
      <c r="J12512" t="s">
        <v>18516</v>
      </c>
      <c r="K12512" t="s">
        <v>29707</v>
      </c>
      <c r="L12512" t="s">
        <v>18516</v>
      </c>
      <c r="M12512" t="s">
        <v>18516</v>
      </c>
    </row>
    <row r="12513" spans="1:13" ht="13.5">
      <c r="A12513" t="s">
        <v>47775</v>
      </c>
      <c r="B12513" t="s">
        <v>31746</v>
      </c>
      <c r="C12513" t="s">
        <v>29493</v>
      </c>
      <c r="D12513" t="s">
        <v>29494</v>
      </c>
      <c r="E12513" t="s">
        <v>18516</v>
      </c>
      <c r="F12513" t="s">
        <v>18516</v>
      </c>
      <c r="G12513" t="s">
        <v>18516</v>
      </c>
      <c r="H12513" t="s">
        <v>18516</v>
      </c>
      <c r="I12513" t="s">
        <v>18516</v>
      </c>
      <c r="J12513" t="s">
        <v>18516</v>
      </c>
      <c r="K12513" t="s">
        <v>29707</v>
      </c>
      <c r="L12513" t="s">
        <v>18516</v>
      </c>
      <c r="M12513" t="s">
        <v>18516</v>
      </c>
    </row>
    <row r="12514" spans="1:13" ht="13.5">
      <c r="A12514" t="s">
        <v>47776</v>
      </c>
      <c r="B12514" t="s">
        <v>47777</v>
      </c>
      <c r="C12514" t="s">
        <v>29493</v>
      </c>
      <c r="D12514" t="s">
        <v>29494</v>
      </c>
      <c r="E12514" t="s">
        <v>18516</v>
      </c>
      <c r="F12514" t="s">
        <v>18516</v>
      </c>
      <c r="G12514" t="s">
        <v>18516</v>
      </c>
      <c r="H12514" t="s">
        <v>18516</v>
      </c>
      <c r="I12514" t="s">
        <v>18516</v>
      </c>
      <c r="J12514" t="s">
        <v>18516</v>
      </c>
      <c r="K12514" t="s">
        <v>29707</v>
      </c>
      <c r="L12514" t="s">
        <v>18516</v>
      </c>
      <c r="M12514" t="s">
        <v>18516</v>
      </c>
    </row>
    <row r="12515" spans="1:13" ht="13.5">
      <c r="A12515" t="s">
        <v>47778</v>
      </c>
      <c r="B12515" t="s">
        <v>47779</v>
      </c>
      <c r="C12515" t="s">
        <v>29493</v>
      </c>
      <c r="D12515" t="s">
        <v>29494</v>
      </c>
      <c r="E12515" t="s">
        <v>18516</v>
      </c>
      <c r="F12515" t="s">
        <v>18516</v>
      </c>
      <c r="G12515" t="s">
        <v>18516</v>
      </c>
      <c r="H12515" t="s">
        <v>18516</v>
      </c>
      <c r="I12515" t="s">
        <v>18516</v>
      </c>
      <c r="J12515" t="s">
        <v>18516</v>
      </c>
      <c r="K12515" t="s">
        <v>29707</v>
      </c>
      <c r="L12515" t="s">
        <v>18516</v>
      </c>
      <c r="M12515" t="s">
        <v>18516</v>
      </c>
    </row>
    <row r="12516" spans="1:13" ht="13.5">
      <c r="A12516" t="s">
        <v>47780</v>
      </c>
      <c r="B12516" t="s">
        <v>47781</v>
      </c>
      <c r="C12516" t="s">
        <v>29493</v>
      </c>
      <c r="D12516" t="s">
        <v>29494</v>
      </c>
      <c r="E12516" t="s">
        <v>18516</v>
      </c>
      <c r="F12516" t="s">
        <v>18516</v>
      </c>
      <c r="G12516" t="s">
        <v>18516</v>
      </c>
      <c r="H12516" t="s">
        <v>18516</v>
      </c>
      <c r="I12516" t="s">
        <v>18516</v>
      </c>
      <c r="J12516" t="s">
        <v>18516</v>
      </c>
      <c r="K12516" t="s">
        <v>29707</v>
      </c>
      <c r="L12516" t="s">
        <v>18516</v>
      </c>
      <c r="M12516" t="s">
        <v>18516</v>
      </c>
    </row>
    <row r="12517" spans="1:13" ht="13.5">
      <c r="A12517" t="s">
        <v>2490</v>
      </c>
      <c r="B12517" t="s">
        <v>47782</v>
      </c>
      <c r="C12517" t="s">
        <v>29493</v>
      </c>
      <c r="D12517" t="s">
        <v>29494</v>
      </c>
      <c r="E12517" s="164">
        <v>485</v>
      </c>
      <c r="F12517" s="164">
        <v>420</v>
      </c>
      <c r="G12517" s="165">
        <v>0.86</v>
      </c>
      <c r="H12517" t="s">
        <v>18516</v>
      </c>
      <c r="I12517" s="164">
        <v>147.82</v>
      </c>
      <c r="J12517" s="164">
        <v>567.82</v>
      </c>
      <c r="K12517">
        <v>29</v>
      </c>
      <c r="L12517" t="s">
        <v>18516</v>
      </c>
      <c r="M12517" t="s">
        <v>18516</v>
      </c>
    </row>
    <row r="12518" spans="1:13" ht="13.5">
      <c r="A12518" t="s">
        <v>47783</v>
      </c>
      <c r="B12518" t="s">
        <v>47784</v>
      </c>
      <c r="C12518" t="s">
        <v>29493</v>
      </c>
      <c r="D12518" t="s">
        <v>29494</v>
      </c>
      <c r="E12518" t="s">
        <v>18516</v>
      </c>
      <c r="F12518" t="s">
        <v>18516</v>
      </c>
      <c r="G12518" t="s">
        <v>18516</v>
      </c>
      <c r="H12518" t="s">
        <v>18516</v>
      </c>
      <c r="I12518" t="s">
        <v>18516</v>
      </c>
      <c r="J12518" t="s">
        <v>18516</v>
      </c>
      <c r="K12518" t="s">
        <v>29707</v>
      </c>
      <c r="L12518" t="s">
        <v>18516</v>
      </c>
      <c r="M12518" t="s">
        <v>18516</v>
      </c>
    </row>
    <row r="12519" spans="1:13" ht="13.5">
      <c r="A12519" t="s">
        <v>47785</v>
      </c>
      <c r="B12519" t="s">
        <v>47786</v>
      </c>
      <c r="C12519" t="s">
        <v>29493</v>
      </c>
      <c r="D12519" t="s">
        <v>29494</v>
      </c>
      <c r="E12519" s="164">
        <v>425</v>
      </c>
      <c r="F12519" s="164">
        <v>425</v>
      </c>
      <c r="G12519" t="s">
        <v>18516</v>
      </c>
      <c r="H12519" t="s">
        <v>18516</v>
      </c>
      <c r="I12519" s="164">
        <v>204.35</v>
      </c>
      <c r="J12519" s="164">
        <v>629.35</v>
      </c>
      <c r="K12519">
        <v>14</v>
      </c>
      <c r="L12519" t="s">
        <v>18516</v>
      </c>
      <c r="M12519" t="s">
        <v>18516</v>
      </c>
    </row>
    <row r="12520" spans="1:13" ht="13.5">
      <c r="A12520" t="s">
        <v>47787</v>
      </c>
      <c r="B12520" t="s">
        <v>32741</v>
      </c>
      <c r="C12520" t="s">
        <v>29493</v>
      </c>
      <c r="D12520" t="s">
        <v>29494</v>
      </c>
      <c r="E12520" t="s">
        <v>18516</v>
      </c>
      <c r="F12520" t="s">
        <v>18516</v>
      </c>
      <c r="G12520" t="s">
        <v>18516</v>
      </c>
      <c r="H12520" t="s">
        <v>18516</v>
      </c>
      <c r="I12520" t="s">
        <v>18516</v>
      </c>
      <c r="J12520" t="s">
        <v>18516</v>
      </c>
      <c r="K12520" t="s">
        <v>29707</v>
      </c>
      <c r="L12520" t="s">
        <v>18516</v>
      </c>
      <c r="M12520" t="s">
        <v>18516</v>
      </c>
    </row>
    <row r="12521" spans="1:13" ht="13.5">
      <c r="A12521" t="s">
        <v>47788</v>
      </c>
      <c r="B12521" t="s">
        <v>47789</v>
      </c>
      <c r="C12521" t="s">
        <v>29493</v>
      </c>
      <c r="D12521" t="s">
        <v>29494</v>
      </c>
      <c r="E12521" t="s">
        <v>18516</v>
      </c>
      <c r="F12521" t="s">
        <v>18516</v>
      </c>
      <c r="G12521" t="s">
        <v>18516</v>
      </c>
      <c r="H12521" t="s">
        <v>18516</v>
      </c>
      <c r="I12521" t="s">
        <v>18516</v>
      </c>
      <c r="J12521" t="s">
        <v>18516</v>
      </c>
      <c r="K12521" t="s">
        <v>29707</v>
      </c>
      <c r="L12521" t="s">
        <v>18516</v>
      </c>
      <c r="M12521" t="s">
        <v>18516</v>
      </c>
    </row>
    <row r="12522" spans="1:13" ht="13.5">
      <c r="A12522" t="s">
        <v>47790</v>
      </c>
      <c r="B12522" t="s">
        <v>47791</v>
      </c>
      <c r="C12522" t="s">
        <v>29493</v>
      </c>
      <c r="D12522" t="s">
        <v>29494</v>
      </c>
      <c r="E12522" t="s">
        <v>18516</v>
      </c>
      <c r="F12522" t="s">
        <v>18516</v>
      </c>
      <c r="G12522" t="s">
        <v>18516</v>
      </c>
      <c r="H12522" t="s">
        <v>18516</v>
      </c>
      <c r="I12522" t="s">
        <v>18516</v>
      </c>
      <c r="J12522" t="s">
        <v>18516</v>
      </c>
      <c r="K12522" t="s">
        <v>29707</v>
      </c>
      <c r="L12522" t="s">
        <v>18516</v>
      </c>
      <c r="M12522" t="s">
        <v>18516</v>
      </c>
    </row>
    <row r="12523" spans="1:13" ht="13.5">
      <c r="A12523" t="s">
        <v>47792</v>
      </c>
      <c r="B12523" t="s">
        <v>47793</v>
      </c>
      <c r="C12523" t="s">
        <v>29493</v>
      </c>
      <c r="D12523" t="s">
        <v>29494</v>
      </c>
      <c r="E12523" t="s">
        <v>18516</v>
      </c>
      <c r="F12523" t="s">
        <v>18516</v>
      </c>
      <c r="G12523" t="s">
        <v>18516</v>
      </c>
      <c r="H12523" t="s">
        <v>18516</v>
      </c>
      <c r="I12523" t="s">
        <v>18516</v>
      </c>
      <c r="J12523" t="s">
        <v>18516</v>
      </c>
      <c r="K12523" t="s">
        <v>29707</v>
      </c>
      <c r="L12523" t="s">
        <v>18516</v>
      </c>
      <c r="M12523" t="s">
        <v>18516</v>
      </c>
    </row>
    <row r="12524" spans="1:13" ht="13.5">
      <c r="A12524" t="s">
        <v>47794</v>
      </c>
      <c r="B12524" t="s">
        <v>47795</v>
      </c>
      <c r="C12524" t="s">
        <v>29493</v>
      </c>
      <c r="D12524" t="s">
        <v>29494</v>
      </c>
      <c r="E12524" t="s">
        <v>18516</v>
      </c>
      <c r="F12524" t="s">
        <v>18516</v>
      </c>
      <c r="G12524" t="s">
        <v>18516</v>
      </c>
      <c r="H12524" t="s">
        <v>18516</v>
      </c>
      <c r="I12524" t="s">
        <v>18516</v>
      </c>
      <c r="J12524" t="s">
        <v>18516</v>
      </c>
      <c r="K12524" t="s">
        <v>29707</v>
      </c>
      <c r="L12524" t="s">
        <v>18516</v>
      </c>
      <c r="M12524" t="s">
        <v>18516</v>
      </c>
    </row>
    <row r="12525" spans="1:13" ht="13.5">
      <c r="A12525" t="s">
        <v>47796</v>
      </c>
      <c r="B12525" t="s">
        <v>47797</v>
      </c>
      <c r="C12525" t="s">
        <v>29493</v>
      </c>
      <c r="D12525" t="s">
        <v>29494</v>
      </c>
      <c r="E12525" t="s">
        <v>18516</v>
      </c>
      <c r="F12525" t="s">
        <v>18516</v>
      </c>
      <c r="G12525" t="s">
        <v>18516</v>
      </c>
      <c r="H12525" t="s">
        <v>18516</v>
      </c>
      <c r="I12525" t="s">
        <v>18516</v>
      </c>
      <c r="J12525" t="s">
        <v>18516</v>
      </c>
      <c r="K12525" t="s">
        <v>29707</v>
      </c>
      <c r="L12525" t="s">
        <v>18516</v>
      </c>
      <c r="M12525" t="s">
        <v>18516</v>
      </c>
    </row>
    <row r="12526" spans="1:13" ht="13.5">
      <c r="A12526" t="s">
        <v>47798</v>
      </c>
      <c r="B12526" t="s">
        <v>47799</v>
      </c>
      <c r="C12526" t="s">
        <v>29493</v>
      </c>
      <c r="D12526" t="s">
        <v>29494</v>
      </c>
      <c r="E12526" s="164">
        <v>560</v>
      </c>
      <c r="F12526" s="164">
        <v>560</v>
      </c>
      <c r="G12526" t="s">
        <v>18516</v>
      </c>
      <c r="H12526" t="s">
        <v>18516</v>
      </c>
      <c r="I12526" s="164">
        <v>129.32</v>
      </c>
      <c r="J12526" s="164">
        <v>689.32</v>
      </c>
      <c r="K12526">
        <v>17</v>
      </c>
      <c r="L12526" t="s">
        <v>18516</v>
      </c>
      <c r="M12526" t="s">
        <v>18516</v>
      </c>
    </row>
    <row r="12527" spans="1:13" ht="13.5">
      <c r="A12527" t="s">
        <v>47800</v>
      </c>
      <c r="B12527" t="s">
        <v>47801</v>
      </c>
      <c r="C12527" t="s">
        <v>29493</v>
      </c>
      <c r="D12527" t="s">
        <v>29494</v>
      </c>
      <c r="E12527" s="164">
        <v>454</v>
      </c>
      <c r="F12527" s="164">
        <v>454</v>
      </c>
      <c r="G12527" t="s">
        <v>18516</v>
      </c>
      <c r="H12527" t="s">
        <v>18516</v>
      </c>
      <c r="I12527" s="164">
        <v>135.23</v>
      </c>
      <c r="J12527" s="164">
        <v>589.23</v>
      </c>
      <c r="K12527">
        <v>2</v>
      </c>
      <c r="L12527" t="s">
        <v>29439</v>
      </c>
      <c r="M12527" t="s">
        <v>29446</v>
      </c>
    </row>
    <row r="12528" spans="1:13" ht="13.5">
      <c r="A12528" t="s">
        <v>47802</v>
      </c>
      <c r="B12528" t="s">
        <v>47803</v>
      </c>
      <c r="C12528" t="s">
        <v>29493</v>
      </c>
      <c r="D12528" t="s">
        <v>29494</v>
      </c>
      <c r="E12528" t="s">
        <v>18516</v>
      </c>
      <c r="F12528" t="s">
        <v>18516</v>
      </c>
      <c r="G12528" t="s">
        <v>18516</v>
      </c>
      <c r="H12528" t="s">
        <v>18516</v>
      </c>
      <c r="I12528" t="s">
        <v>18516</v>
      </c>
      <c r="J12528" t="s">
        <v>18516</v>
      </c>
      <c r="K12528" t="s">
        <v>29707</v>
      </c>
      <c r="L12528" t="s">
        <v>18516</v>
      </c>
      <c r="M12528" t="s">
        <v>18516</v>
      </c>
    </row>
    <row r="12529" spans="1:13" ht="13.5">
      <c r="A12529" t="s">
        <v>47804</v>
      </c>
      <c r="B12529" t="s">
        <v>47805</v>
      </c>
      <c r="C12529" t="s">
        <v>29493</v>
      </c>
      <c r="D12529" t="s">
        <v>29494</v>
      </c>
      <c r="E12529" t="s">
        <v>18516</v>
      </c>
      <c r="F12529" t="s">
        <v>18516</v>
      </c>
      <c r="G12529" t="s">
        <v>18516</v>
      </c>
      <c r="H12529" t="s">
        <v>18516</v>
      </c>
      <c r="I12529" t="s">
        <v>18516</v>
      </c>
      <c r="J12529" t="s">
        <v>18516</v>
      </c>
      <c r="K12529" t="s">
        <v>29707</v>
      </c>
      <c r="L12529" t="s">
        <v>18516</v>
      </c>
      <c r="M12529" t="s">
        <v>18516</v>
      </c>
    </row>
    <row r="12530" spans="1:13" ht="13.5">
      <c r="A12530" t="s">
        <v>47806</v>
      </c>
      <c r="B12530" t="s">
        <v>47807</v>
      </c>
      <c r="C12530" t="s">
        <v>29493</v>
      </c>
      <c r="D12530" t="s">
        <v>29494</v>
      </c>
      <c r="E12530" s="164">
        <v>380</v>
      </c>
      <c r="F12530" s="164">
        <v>380</v>
      </c>
      <c r="G12530" t="s">
        <v>18516</v>
      </c>
      <c r="H12530" t="s">
        <v>18516</v>
      </c>
      <c r="I12530" s="164">
        <v>128.89</v>
      </c>
      <c r="J12530" s="164">
        <v>508.89</v>
      </c>
      <c r="K12530">
        <v>4</v>
      </c>
      <c r="L12530" t="s">
        <v>18516</v>
      </c>
      <c r="M12530" t="s">
        <v>18516</v>
      </c>
    </row>
    <row r="12531" spans="1:13" ht="13.5">
      <c r="A12531" t="s">
        <v>47808</v>
      </c>
      <c r="B12531" t="s">
        <v>47809</v>
      </c>
      <c r="C12531" t="s">
        <v>29493</v>
      </c>
      <c r="D12531" t="s">
        <v>29494</v>
      </c>
      <c r="E12531" t="s">
        <v>18516</v>
      </c>
      <c r="F12531" t="s">
        <v>18516</v>
      </c>
      <c r="G12531" t="s">
        <v>18516</v>
      </c>
      <c r="H12531" t="s">
        <v>18516</v>
      </c>
      <c r="I12531" t="s">
        <v>18516</v>
      </c>
      <c r="J12531" t="s">
        <v>18516</v>
      </c>
      <c r="K12531" t="s">
        <v>29707</v>
      </c>
      <c r="L12531" t="s">
        <v>18516</v>
      </c>
      <c r="M12531" t="s">
        <v>18516</v>
      </c>
    </row>
    <row r="12532" spans="1:13" ht="13.5">
      <c r="A12532" t="s">
        <v>47810</v>
      </c>
      <c r="B12532" t="s">
        <v>47811</v>
      </c>
      <c r="C12532" t="s">
        <v>29493</v>
      </c>
      <c r="D12532" t="s">
        <v>29494</v>
      </c>
      <c r="E12532" t="s">
        <v>18516</v>
      </c>
      <c r="F12532" t="s">
        <v>18516</v>
      </c>
      <c r="G12532" t="s">
        <v>18516</v>
      </c>
      <c r="H12532" t="s">
        <v>18516</v>
      </c>
      <c r="I12532" t="s">
        <v>18516</v>
      </c>
      <c r="J12532" t="s">
        <v>18516</v>
      </c>
      <c r="K12532" t="s">
        <v>29707</v>
      </c>
      <c r="L12532" t="s">
        <v>18516</v>
      </c>
      <c r="M12532" t="s">
        <v>18516</v>
      </c>
    </row>
    <row r="12533" spans="1:13" ht="13.5">
      <c r="A12533" t="s">
        <v>8341</v>
      </c>
      <c r="B12533" t="s">
        <v>47812</v>
      </c>
      <c r="C12533" t="s">
        <v>29493</v>
      </c>
      <c r="D12533" t="s">
        <v>29494</v>
      </c>
      <c r="E12533" t="s">
        <v>18516</v>
      </c>
      <c r="F12533" t="s">
        <v>18516</v>
      </c>
      <c r="G12533" t="s">
        <v>18516</v>
      </c>
      <c r="H12533" t="s">
        <v>18516</v>
      </c>
      <c r="I12533" t="s">
        <v>18516</v>
      </c>
      <c r="J12533" t="s">
        <v>18516</v>
      </c>
      <c r="K12533" t="s">
        <v>29707</v>
      </c>
      <c r="L12533" t="s">
        <v>18516</v>
      </c>
      <c r="M12533" t="s">
        <v>18516</v>
      </c>
    </row>
    <row r="12534" spans="1:13" ht="13.5">
      <c r="A12534" t="s">
        <v>6426</v>
      </c>
      <c r="B12534" t="s">
        <v>47813</v>
      </c>
      <c r="C12534" t="s">
        <v>29493</v>
      </c>
      <c r="D12534" t="s">
        <v>29494</v>
      </c>
      <c r="E12534" t="s">
        <v>18516</v>
      </c>
      <c r="F12534" t="s">
        <v>18516</v>
      </c>
      <c r="G12534" t="s">
        <v>18516</v>
      </c>
      <c r="H12534" t="s">
        <v>18516</v>
      </c>
      <c r="I12534" t="s">
        <v>18516</v>
      </c>
      <c r="J12534" t="s">
        <v>18516</v>
      </c>
      <c r="K12534" t="s">
        <v>29707</v>
      </c>
      <c r="L12534" t="s">
        <v>18516</v>
      </c>
      <c r="M12534" t="s">
        <v>18516</v>
      </c>
    </row>
    <row r="12535" spans="1:13" ht="13.5">
      <c r="A12535" t="s">
        <v>5368</v>
      </c>
      <c r="B12535" t="s">
        <v>47814</v>
      </c>
      <c r="C12535" t="s">
        <v>29493</v>
      </c>
      <c r="D12535" t="s">
        <v>29494</v>
      </c>
      <c r="E12535" s="164">
        <v>445</v>
      </c>
      <c r="F12535" s="164">
        <v>420</v>
      </c>
      <c r="G12535" s="165">
        <v>0.94</v>
      </c>
      <c r="H12535" t="s">
        <v>18516</v>
      </c>
      <c r="I12535" s="164">
        <v>249.02</v>
      </c>
      <c r="J12535" s="164">
        <v>669.02</v>
      </c>
      <c r="K12535">
        <v>57</v>
      </c>
      <c r="L12535" t="s">
        <v>18516</v>
      </c>
      <c r="M12535" t="s">
        <v>18516</v>
      </c>
    </row>
    <row r="12536" spans="1:13" ht="13.5">
      <c r="A12536" t="s">
        <v>1708</v>
      </c>
      <c r="B12536" t="s">
        <v>47815</v>
      </c>
      <c r="C12536" t="s">
        <v>29493</v>
      </c>
      <c r="D12536" t="s">
        <v>29494</v>
      </c>
      <c r="E12536" s="164">
        <v>580</v>
      </c>
      <c r="F12536" s="164">
        <v>580</v>
      </c>
      <c r="G12536" t="s">
        <v>18516</v>
      </c>
      <c r="H12536" t="s">
        <v>18516</v>
      </c>
      <c r="I12536" s="164">
        <v>208.1</v>
      </c>
      <c r="J12536" s="164">
        <v>788.1</v>
      </c>
      <c r="K12536">
        <v>10</v>
      </c>
      <c r="L12536" t="s">
        <v>18516</v>
      </c>
      <c r="M12536" t="s">
        <v>18516</v>
      </c>
    </row>
    <row r="12537" spans="1:13" ht="13.5">
      <c r="A12537" t="s">
        <v>15730</v>
      </c>
      <c r="B12537" t="s">
        <v>47816</v>
      </c>
      <c r="C12537" t="s">
        <v>29493</v>
      </c>
      <c r="D12537" t="s">
        <v>29494</v>
      </c>
      <c r="E12537" s="164">
        <v>225</v>
      </c>
      <c r="F12537" s="164">
        <v>225</v>
      </c>
      <c r="G12537" t="s">
        <v>18516</v>
      </c>
      <c r="H12537" t="s">
        <v>18516</v>
      </c>
      <c r="I12537" s="164">
        <v>130.49</v>
      </c>
      <c r="J12537" s="164">
        <v>355.49</v>
      </c>
      <c r="K12537">
        <v>8</v>
      </c>
      <c r="L12537" t="s">
        <v>18516</v>
      </c>
      <c r="M12537" t="s">
        <v>18516</v>
      </c>
    </row>
    <row r="12538" spans="1:13" ht="13.5">
      <c r="A12538" t="s">
        <v>47817</v>
      </c>
      <c r="B12538" t="s">
        <v>47818</v>
      </c>
      <c r="C12538" t="s">
        <v>29493</v>
      </c>
      <c r="D12538" t="s">
        <v>29494</v>
      </c>
      <c r="E12538" t="s">
        <v>18516</v>
      </c>
      <c r="F12538" t="s">
        <v>18516</v>
      </c>
      <c r="G12538" t="s">
        <v>18516</v>
      </c>
      <c r="H12538" t="s">
        <v>18516</v>
      </c>
      <c r="I12538" t="s">
        <v>18516</v>
      </c>
      <c r="J12538" t="s">
        <v>18516</v>
      </c>
      <c r="K12538" t="s">
        <v>29707</v>
      </c>
      <c r="L12538" t="s">
        <v>18516</v>
      </c>
      <c r="M12538" t="s">
        <v>18516</v>
      </c>
    </row>
    <row r="12539" spans="1:13" ht="13.5">
      <c r="A12539" t="s">
        <v>1001</v>
      </c>
      <c r="B12539" t="s">
        <v>47580</v>
      </c>
      <c r="C12539" t="s">
        <v>29493</v>
      </c>
      <c r="D12539" t="s">
        <v>29494</v>
      </c>
      <c r="E12539" t="s">
        <v>18516</v>
      </c>
      <c r="F12539" t="s">
        <v>18516</v>
      </c>
      <c r="G12539" t="s">
        <v>18516</v>
      </c>
      <c r="H12539" t="s">
        <v>18516</v>
      </c>
      <c r="I12539" t="s">
        <v>18516</v>
      </c>
      <c r="J12539" t="s">
        <v>18516</v>
      </c>
      <c r="K12539" t="s">
        <v>29707</v>
      </c>
      <c r="L12539" t="s">
        <v>18516</v>
      </c>
      <c r="M12539" t="s">
        <v>18516</v>
      </c>
    </row>
    <row r="12540" spans="1:13" ht="13.5">
      <c r="A12540" t="s">
        <v>47819</v>
      </c>
      <c r="B12540" t="s">
        <v>47820</v>
      </c>
      <c r="C12540" t="s">
        <v>29493</v>
      </c>
      <c r="D12540" t="s">
        <v>29494</v>
      </c>
      <c r="E12540" t="s">
        <v>18516</v>
      </c>
      <c r="F12540" t="s">
        <v>18516</v>
      </c>
      <c r="G12540" t="s">
        <v>18516</v>
      </c>
      <c r="H12540" t="s">
        <v>18516</v>
      </c>
      <c r="I12540" t="s">
        <v>18516</v>
      </c>
      <c r="J12540" t="s">
        <v>18516</v>
      </c>
      <c r="K12540" t="s">
        <v>29707</v>
      </c>
      <c r="L12540" t="s">
        <v>18516</v>
      </c>
      <c r="M12540" t="s">
        <v>18516</v>
      </c>
    </row>
    <row r="12541" spans="1:13" ht="13.5">
      <c r="A12541" t="s">
        <v>2472</v>
      </c>
      <c r="B12541" t="s">
        <v>47821</v>
      </c>
      <c r="C12541" t="s">
        <v>29493</v>
      </c>
      <c r="D12541" t="s">
        <v>29494</v>
      </c>
      <c r="E12541" t="s">
        <v>18516</v>
      </c>
      <c r="F12541" t="s">
        <v>18516</v>
      </c>
      <c r="G12541" t="s">
        <v>18516</v>
      </c>
      <c r="H12541" t="s">
        <v>18516</v>
      </c>
      <c r="I12541" t="s">
        <v>18516</v>
      </c>
      <c r="J12541" t="s">
        <v>18516</v>
      </c>
      <c r="K12541" t="s">
        <v>29707</v>
      </c>
      <c r="L12541" t="s">
        <v>18516</v>
      </c>
      <c r="M12541" t="s">
        <v>18516</v>
      </c>
    </row>
    <row r="12542" spans="1:13" ht="13.5">
      <c r="A12542" t="s">
        <v>47822</v>
      </c>
      <c r="B12542" t="s">
        <v>47823</v>
      </c>
      <c r="C12542" t="s">
        <v>29493</v>
      </c>
      <c r="D12542" t="s">
        <v>29494</v>
      </c>
      <c r="E12542" t="s">
        <v>18516</v>
      </c>
      <c r="F12542" t="s">
        <v>18516</v>
      </c>
      <c r="G12542" t="s">
        <v>18516</v>
      </c>
      <c r="H12542" t="s">
        <v>18516</v>
      </c>
      <c r="I12542" t="s">
        <v>18516</v>
      </c>
      <c r="J12542" t="s">
        <v>18516</v>
      </c>
      <c r="K12542" t="s">
        <v>29707</v>
      </c>
      <c r="L12542" t="s">
        <v>18516</v>
      </c>
      <c r="M12542" t="s">
        <v>18516</v>
      </c>
    </row>
    <row r="12543" spans="1:13" ht="13.5">
      <c r="A12543" t="s">
        <v>47824</v>
      </c>
      <c r="B12543" t="s">
        <v>47825</v>
      </c>
      <c r="C12543" t="s">
        <v>29493</v>
      </c>
      <c r="D12543" t="s">
        <v>29494</v>
      </c>
      <c r="E12543" s="164">
        <v>481</v>
      </c>
      <c r="F12543" s="164">
        <v>481</v>
      </c>
      <c r="G12543" t="s">
        <v>18516</v>
      </c>
      <c r="H12543" t="s">
        <v>18516</v>
      </c>
      <c r="I12543" s="164">
        <v>189.49</v>
      </c>
      <c r="J12543" s="164">
        <v>670.49</v>
      </c>
      <c r="K12543">
        <v>1</v>
      </c>
      <c r="L12543" t="s">
        <v>18516</v>
      </c>
      <c r="M12543" t="s">
        <v>18516</v>
      </c>
    </row>
    <row r="12544" spans="1:13" ht="13.5">
      <c r="A12544" t="s">
        <v>47826</v>
      </c>
      <c r="B12544" t="s">
        <v>47827</v>
      </c>
      <c r="C12544" t="s">
        <v>29493</v>
      </c>
      <c r="D12544" t="s">
        <v>29494</v>
      </c>
      <c r="E12544" t="s">
        <v>18516</v>
      </c>
      <c r="F12544" t="s">
        <v>18516</v>
      </c>
      <c r="G12544" t="s">
        <v>18516</v>
      </c>
      <c r="H12544" t="s">
        <v>18516</v>
      </c>
      <c r="I12544" t="s">
        <v>18516</v>
      </c>
      <c r="J12544" t="s">
        <v>18516</v>
      </c>
      <c r="K12544" t="s">
        <v>29707</v>
      </c>
      <c r="L12544" t="s">
        <v>18516</v>
      </c>
      <c r="M12544" t="s">
        <v>18516</v>
      </c>
    </row>
    <row r="12545" spans="1:13" ht="13.5">
      <c r="A12545" t="s">
        <v>6499</v>
      </c>
      <c r="B12545" t="s">
        <v>47828</v>
      </c>
      <c r="C12545" t="s">
        <v>29493</v>
      </c>
      <c r="D12545" t="s">
        <v>29494</v>
      </c>
      <c r="E12545" t="s">
        <v>18516</v>
      </c>
      <c r="F12545" t="s">
        <v>18516</v>
      </c>
      <c r="G12545" t="s">
        <v>18516</v>
      </c>
      <c r="H12545" t="s">
        <v>18516</v>
      </c>
      <c r="I12545" t="s">
        <v>18516</v>
      </c>
      <c r="J12545" t="s">
        <v>18516</v>
      </c>
      <c r="K12545" t="s">
        <v>29707</v>
      </c>
      <c r="L12545" t="s">
        <v>18516</v>
      </c>
      <c r="M12545" t="s">
        <v>18516</v>
      </c>
    </row>
    <row r="12546" spans="1:13" ht="13.5">
      <c r="A12546" t="s">
        <v>47829</v>
      </c>
      <c r="B12546" t="s">
        <v>32909</v>
      </c>
      <c r="C12546" t="s">
        <v>29493</v>
      </c>
      <c r="D12546" t="s">
        <v>29494</v>
      </c>
      <c r="E12546" t="s">
        <v>18516</v>
      </c>
      <c r="F12546" t="s">
        <v>18516</v>
      </c>
      <c r="G12546" t="s">
        <v>18516</v>
      </c>
      <c r="H12546" t="s">
        <v>18516</v>
      </c>
      <c r="I12546" t="s">
        <v>18516</v>
      </c>
      <c r="J12546" t="s">
        <v>18516</v>
      </c>
      <c r="K12546" t="s">
        <v>29707</v>
      </c>
      <c r="L12546" t="s">
        <v>18516</v>
      </c>
      <c r="M12546" t="s">
        <v>18516</v>
      </c>
    </row>
    <row r="12547" spans="1:13" ht="13.5">
      <c r="A12547" t="s">
        <v>47830</v>
      </c>
      <c r="B12547" t="s">
        <v>47831</v>
      </c>
      <c r="C12547" t="s">
        <v>29493</v>
      </c>
      <c r="D12547" t="s">
        <v>29494</v>
      </c>
      <c r="E12547" t="s">
        <v>18516</v>
      </c>
      <c r="F12547" t="s">
        <v>18516</v>
      </c>
      <c r="G12547" t="s">
        <v>18516</v>
      </c>
      <c r="H12547" t="s">
        <v>18516</v>
      </c>
      <c r="I12547" t="s">
        <v>18516</v>
      </c>
      <c r="J12547" t="s">
        <v>18516</v>
      </c>
      <c r="K12547" t="s">
        <v>29707</v>
      </c>
      <c r="L12547" t="s">
        <v>18516</v>
      </c>
      <c r="M12547" t="s">
        <v>18516</v>
      </c>
    </row>
    <row r="12548" spans="1:13" ht="13.5">
      <c r="A12548" t="s">
        <v>2496</v>
      </c>
      <c r="B12548" t="s">
        <v>47832</v>
      </c>
      <c r="C12548" t="s">
        <v>29493</v>
      </c>
      <c r="D12548" t="s">
        <v>29494</v>
      </c>
      <c r="E12548" s="164">
        <v>495</v>
      </c>
      <c r="F12548" s="164">
        <v>380</v>
      </c>
      <c r="G12548" s="165">
        <v>0.76</v>
      </c>
      <c r="H12548" t="s">
        <v>18516</v>
      </c>
      <c r="I12548" s="164">
        <v>147.82</v>
      </c>
      <c r="J12548" s="164">
        <v>527.82</v>
      </c>
      <c r="K12548">
        <v>4</v>
      </c>
      <c r="L12548" t="s">
        <v>18516</v>
      </c>
      <c r="M12548" t="s">
        <v>18516</v>
      </c>
    </row>
    <row r="12549" spans="1:13" ht="13.5">
      <c r="A12549" t="s">
        <v>47833</v>
      </c>
      <c r="B12549" t="s">
        <v>47834</v>
      </c>
      <c r="C12549" t="s">
        <v>29493</v>
      </c>
      <c r="D12549" t="s">
        <v>29494</v>
      </c>
      <c r="E12549" t="s">
        <v>18516</v>
      </c>
      <c r="F12549" t="s">
        <v>18516</v>
      </c>
      <c r="G12549" t="s">
        <v>18516</v>
      </c>
      <c r="H12549" t="s">
        <v>18516</v>
      </c>
      <c r="I12549" t="s">
        <v>18516</v>
      </c>
      <c r="J12549" t="s">
        <v>18516</v>
      </c>
      <c r="K12549" t="s">
        <v>29707</v>
      </c>
      <c r="L12549" t="s">
        <v>18516</v>
      </c>
      <c r="M12549" t="s">
        <v>18516</v>
      </c>
    </row>
    <row r="12550" spans="1:13" ht="13.5">
      <c r="A12550" t="s">
        <v>47835</v>
      </c>
      <c r="B12550" t="s">
        <v>47836</v>
      </c>
      <c r="C12550" t="s">
        <v>29493</v>
      </c>
      <c r="D12550" t="s">
        <v>29494</v>
      </c>
      <c r="E12550" t="s">
        <v>18516</v>
      </c>
      <c r="F12550" t="s">
        <v>18516</v>
      </c>
      <c r="G12550" t="s">
        <v>18516</v>
      </c>
      <c r="H12550" t="s">
        <v>18516</v>
      </c>
      <c r="I12550" t="s">
        <v>18516</v>
      </c>
      <c r="J12550" t="s">
        <v>18516</v>
      </c>
      <c r="K12550" t="s">
        <v>29707</v>
      </c>
      <c r="L12550" t="s">
        <v>18516</v>
      </c>
      <c r="M12550" t="s">
        <v>18516</v>
      </c>
    </row>
    <row r="12551" spans="1:13" ht="13.5">
      <c r="A12551" t="s">
        <v>2062</v>
      </c>
      <c r="B12551" t="s">
        <v>47837</v>
      </c>
      <c r="C12551" t="s">
        <v>29493</v>
      </c>
      <c r="D12551" t="s">
        <v>29494</v>
      </c>
      <c r="E12551" t="s">
        <v>18516</v>
      </c>
      <c r="F12551" t="s">
        <v>18516</v>
      </c>
      <c r="G12551" t="s">
        <v>18516</v>
      </c>
      <c r="H12551" t="s">
        <v>18516</v>
      </c>
      <c r="I12551" t="s">
        <v>18516</v>
      </c>
      <c r="J12551" t="s">
        <v>18516</v>
      </c>
      <c r="K12551" t="s">
        <v>29707</v>
      </c>
      <c r="L12551" t="s">
        <v>18516</v>
      </c>
      <c r="M12551" t="s">
        <v>18516</v>
      </c>
    </row>
    <row r="12552" spans="1:13" ht="13.5">
      <c r="A12552" t="s">
        <v>47838</v>
      </c>
      <c r="B12552" t="s">
        <v>47839</v>
      </c>
      <c r="C12552" t="s">
        <v>29493</v>
      </c>
      <c r="D12552" t="s">
        <v>29494</v>
      </c>
      <c r="E12552" s="164">
        <v>412</v>
      </c>
      <c r="F12552" s="164">
        <v>412</v>
      </c>
      <c r="G12552" t="s">
        <v>18516</v>
      </c>
      <c r="H12552" t="s">
        <v>18516</v>
      </c>
      <c r="I12552" s="164">
        <v>130.8</v>
      </c>
      <c r="J12552" s="164">
        <v>542.8</v>
      </c>
      <c r="K12552">
        <v>1</v>
      </c>
      <c r="L12552" t="s">
        <v>18516</v>
      </c>
      <c r="M12552" t="s">
        <v>18516</v>
      </c>
    </row>
    <row r="12553" spans="1:13" ht="13.5">
      <c r="A12553" t="s">
        <v>47840</v>
      </c>
      <c r="B12553" t="s">
        <v>47841</v>
      </c>
      <c r="C12553" t="s">
        <v>29493</v>
      </c>
      <c r="D12553" t="s">
        <v>29494</v>
      </c>
      <c r="E12553" s="164">
        <v>429</v>
      </c>
      <c r="F12553" s="164">
        <v>429</v>
      </c>
      <c r="G12553" t="s">
        <v>18516</v>
      </c>
      <c r="H12553" t="s">
        <v>18516</v>
      </c>
      <c r="I12553" s="164">
        <v>124.73</v>
      </c>
      <c r="J12553" s="164">
        <v>553.73</v>
      </c>
      <c r="K12553">
        <v>18</v>
      </c>
      <c r="L12553" t="s">
        <v>29410</v>
      </c>
      <c r="M12553" t="s">
        <v>29711</v>
      </c>
    </row>
    <row r="12554" spans="1:13" ht="13.5">
      <c r="A12554" t="s">
        <v>47842</v>
      </c>
      <c r="B12554" t="s">
        <v>47843</v>
      </c>
      <c r="C12554" t="s">
        <v>29493</v>
      </c>
      <c r="D12554" t="s">
        <v>29494</v>
      </c>
      <c r="E12554" t="s">
        <v>18516</v>
      </c>
      <c r="F12554" t="s">
        <v>18516</v>
      </c>
      <c r="G12554" t="s">
        <v>18516</v>
      </c>
      <c r="H12554" t="s">
        <v>18516</v>
      </c>
      <c r="I12554" t="s">
        <v>18516</v>
      </c>
      <c r="J12554" t="s">
        <v>18516</v>
      </c>
      <c r="K12554" t="s">
        <v>29707</v>
      </c>
      <c r="L12554" t="s">
        <v>18516</v>
      </c>
      <c r="M12554" t="s">
        <v>18516</v>
      </c>
    </row>
    <row r="12555" spans="1:13" ht="13.5">
      <c r="A12555" t="s">
        <v>47844</v>
      </c>
      <c r="B12555" t="s">
        <v>47692</v>
      </c>
      <c r="C12555" t="s">
        <v>29493</v>
      </c>
      <c r="D12555" t="s">
        <v>29494</v>
      </c>
      <c r="E12555" t="s">
        <v>18516</v>
      </c>
      <c r="F12555" t="s">
        <v>18516</v>
      </c>
      <c r="G12555" t="s">
        <v>18516</v>
      </c>
      <c r="H12555" t="s">
        <v>18516</v>
      </c>
      <c r="I12555" t="s">
        <v>18516</v>
      </c>
      <c r="J12555" t="s">
        <v>18516</v>
      </c>
      <c r="K12555" t="s">
        <v>29707</v>
      </c>
      <c r="L12555" t="s">
        <v>18516</v>
      </c>
      <c r="M12555" t="s">
        <v>18516</v>
      </c>
    </row>
    <row r="12556" spans="1:13" ht="13.5">
      <c r="A12556" t="s">
        <v>47845</v>
      </c>
      <c r="B12556" t="s">
        <v>47456</v>
      </c>
      <c r="C12556" t="s">
        <v>29493</v>
      </c>
      <c r="D12556" t="s">
        <v>29494</v>
      </c>
      <c r="E12556" t="s">
        <v>18516</v>
      </c>
      <c r="F12556" t="s">
        <v>18516</v>
      </c>
      <c r="G12556" t="s">
        <v>18516</v>
      </c>
      <c r="H12556" t="s">
        <v>18516</v>
      </c>
      <c r="I12556" t="s">
        <v>18516</v>
      </c>
      <c r="J12556" t="s">
        <v>18516</v>
      </c>
      <c r="K12556" t="s">
        <v>29707</v>
      </c>
      <c r="L12556" t="s">
        <v>18516</v>
      </c>
      <c r="M12556" t="s">
        <v>18516</v>
      </c>
    </row>
    <row r="12557" spans="1:13" ht="13.5">
      <c r="A12557" t="s">
        <v>47846</v>
      </c>
      <c r="B12557" t="s">
        <v>47847</v>
      </c>
      <c r="C12557" t="s">
        <v>29493</v>
      </c>
      <c r="D12557" t="s">
        <v>29494</v>
      </c>
      <c r="E12557" t="s">
        <v>18516</v>
      </c>
      <c r="F12557" t="s">
        <v>18516</v>
      </c>
      <c r="G12557" t="s">
        <v>18516</v>
      </c>
      <c r="H12557" t="s">
        <v>18516</v>
      </c>
      <c r="I12557" t="s">
        <v>18516</v>
      </c>
      <c r="J12557" t="s">
        <v>18516</v>
      </c>
      <c r="K12557" t="s">
        <v>29707</v>
      </c>
      <c r="L12557" t="s">
        <v>18516</v>
      </c>
      <c r="M12557" t="s">
        <v>18516</v>
      </c>
    </row>
    <row r="12558" spans="1:13" ht="13.5">
      <c r="A12558" t="s">
        <v>47848</v>
      </c>
      <c r="B12558" t="s">
        <v>47849</v>
      </c>
      <c r="C12558" t="s">
        <v>29493</v>
      </c>
      <c r="D12558" t="s">
        <v>29494</v>
      </c>
      <c r="E12558" t="s">
        <v>18516</v>
      </c>
      <c r="F12558" t="s">
        <v>18516</v>
      </c>
      <c r="G12558" t="s">
        <v>18516</v>
      </c>
      <c r="H12558" t="s">
        <v>18516</v>
      </c>
      <c r="I12558" t="s">
        <v>18516</v>
      </c>
      <c r="J12558" t="s">
        <v>18516</v>
      </c>
      <c r="K12558" t="s">
        <v>29707</v>
      </c>
      <c r="L12558" t="s">
        <v>18516</v>
      </c>
      <c r="M12558" t="s">
        <v>18516</v>
      </c>
    </row>
    <row r="12559" spans="1:13" ht="13.5">
      <c r="A12559" t="s">
        <v>47850</v>
      </c>
      <c r="B12559" t="s">
        <v>47851</v>
      </c>
      <c r="C12559" t="s">
        <v>29493</v>
      </c>
      <c r="D12559" t="s">
        <v>29494</v>
      </c>
      <c r="E12559" t="s">
        <v>18516</v>
      </c>
      <c r="F12559" t="s">
        <v>18516</v>
      </c>
      <c r="G12559" t="s">
        <v>18516</v>
      </c>
      <c r="H12559" t="s">
        <v>18516</v>
      </c>
      <c r="I12559" t="s">
        <v>18516</v>
      </c>
      <c r="J12559" t="s">
        <v>18516</v>
      </c>
      <c r="K12559" t="s">
        <v>29707</v>
      </c>
      <c r="L12559" t="s">
        <v>18516</v>
      </c>
      <c r="M12559" t="s">
        <v>18516</v>
      </c>
    </row>
    <row r="12560" spans="1:13" ht="13.5">
      <c r="A12560" t="s">
        <v>47852</v>
      </c>
      <c r="B12560" t="s">
        <v>47853</v>
      </c>
      <c r="C12560" t="s">
        <v>29493</v>
      </c>
      <c r="D12560" t="s">
        <v>29494</v>
      </c>
      <c r="E12560" s="164">
        <v>388</v>
      </c>
      <c r="F12560" s="164">
        <v>388</v>
      </c>
      <c r="G12560" t="s">
        <v>18516</v>
      </c>
      <c r="H12560" t="s">
        <v>18516</v>
      </c>
      <c r="I12560" s="164">
        <v>142.93</v>
      </c>
      <c r="J12560" s="164">
        <v>530.93</v>
      </c>
      <c r="K12560">
        <v>19</v>
      </c>
      <c r="L12560" t="s">
        <v>18516</v>
      </c>
      <c r="M12560" t="s">
        <v>18516</v>
      </c>
    </row>
    <row r="12561" spans="1:13" ht="13.5">
      <c r="A12561" t="s">
        <v>47854</v>
      </c>
      <c r="B12561" t="s">
        <v>47855</v>
      </c>
      <c r="C12561" t="s">
        <v>29493</v>
      </c>
      <c r="D12561" t="s">
        <v>29494</v>
      </c>
      <c r="E12561" s="164">
        <v>404</v>
      </c>
      <c r="F12561" s="164">
        <v>404</v>
      </c>
      <c r="G12561" t="s">
        <v>18516</v>
      </c>
      <c r="H12561" t="s">
        <v>18516</v>
      </c>
      <c r="I12561" s="164">
        <v>150.51</v>
      </c>
      <c r="J12561" s="164">
        <v>554.51</v>
      </c>
      <c r="K12561">
        <v>1</v>
      </c>
      <c r="L12561" t="s">
        <v>18516</v>
      </c>
      <c r="M12561" t="s">
        <v>18516</v>
      </c>
    </row>
    <row r="12562" spans="1:13" ht="13.5">
      <c r="A12562" t="s">
        <v>47856</v>
      </c>
      <c r="B12562" t="s">
        <v>47857</v>
      </c>
      <c r="C12562" t="s">
        <v>29493</v>
      </c>
      <c r="D12562" t="s">
        <v>29494</v>
      </c>
      <c r="E12562" t="s">
        <v>18516</v>
      </c>
      <c r="F12562" t="s">
        <v>18516</v>
      </c>
      <c r="G12562" t="s">
        <v>18516</v>
      </c>
      <c r="H12562" t="s">
        <v>18516</v>
      </c>
      <c r="I12562" t="s">
        <v>18516</v>
      </c>
      <c r="J12562" t="s">
        <v>18516</v>
      </c>
      <c r="K12562" t="s">
        <v>29707</v>
      </c>
      <c r="L12562" t="s">
        <v>18516</v>
      </c>
      <c r="M12562" t="s">
        <v>18516</v>
      </c>
    </row>
    <row r="12563" spans="1:13" ht="13.5">
      <c r="A12563" t="s">
        <v>47858</v>
      </c>
      <c r="B12563" t="s">
        <v>47859</v>
      </c>
      <c r="C12563" t="s">
        <v>29493</v>
      </c>
      <c r="D12563" t="s">
        <v>29494</v>
      </c>
      <c r="E12563" t="s">
        <v>18516</v>
      </c>
      <c r="F12563" t="s">
        <v>18516</v>
      </c>
      <c r="G12563" t="s">
        <v>18516</v>
      </c>
      <c r="H12563" t="s">
        <v>18516</v>
      </c>
      <c r="I12563" t="s">
        <v>18516</v>
      </c>
      <c r="J12563" t="s">
        <v>18516</v>
      </c>
      <c r="K12563" t="s">
        <v>29707</v>
      </c>
      <c r="L12563" t="s">
        <v>18516</v>
      </c>
      <c r="M12563" t="s">
        <v>18516</v>
      </c>
    </row>
    <row r="12564" spans="1:13" ht="13.5">
      <c r="A12564" t="s">
        <v>47860</v>
      </c>
      <c r="B12564" t="s">
        <v>47861</v>
      </c>
      <c r="C12564" t="s">
        <v>29493</v>
      </c>
      <c r="D12564" t="s">
        <v>29494</v>
      </c>
      <c r="E12564" t="s">
        <v>18516</v>
      </c>
      <c r="F12564" t="s">
        <v>18516</v>
      </c>
      <c r="G12564" t="s">
        <v>18516</v>
      </c>
      <c r="H12564" t="s">
        <v>18516</v>
      </c>
      <c r="I12564" t="s">
        <v>18516</v>
      </c>
      <c r="J12564" t="s">
        <v>18516</v>
      </c>
      <c r="K12564" t="s">
        <v>29707</v>
      </c>
      <c r="L12564" t="s">
        <v>18516</v>
      </c>
      <c r="M12564" t="s">
        <v>18516</v>
      </c>
    </row>
    <row r="12565" spans="1:13" ht="13.5">
      <c r="A12565" t="s">
        <v>47862</v>
      </c>
      <c r="B12565" t="s">
        <v>47863</v>
      </c>
      <c r="C12565" t="s">
        <v>29493</v>
      </c>
      <c r="D12565" t="s">
        <v>29494</v>
      </c>
      <c r="E12565" t="s">
        <v>18516</v>
      </c>
      <c r="F12565" t="s">
        <v>18516</v>
      </c>
      <c r="G12565" t="s">
        <v>18516</v>
      </c>
      <c r="H12565" t="s">
        <v>18516</v>
      </c>
      <c r="I12565" t="s">
        <v>18516</v>
      </c>
      <c r="J12565" t="s">
        <v>18516</v>
      </c>
      <c r="K12565" t="s">
        <v>29707</v>
      </c>
      <c r="L12565" t="s">
        <v>18516</v>
      </c>
      <c r="M12565" t="s">
        <v>18516</v>
      </c>
    </row>
    <row r="12566" spans="1:13" ht="13.5">
      <c r="A12566" t="s">
        <v>47864</v>
      </c>
      <c r="B12566" t="s">
        <v>47865</v>
      </c>
      <c r="C12566" t="s">
        <v>29493</v>
      </c>
      <c r="D12566" t="s">
        <v>29494</v>
      </c>
      <c r="E12566" t="s">
        <v>18516</v>
      </c>
      <c r="F12566" t="s">
        <v>18516</v>
      </c>
      <c r="G12566" t="s">
        <v>18516</v>
      </c>
      <c r="H12566" t="s">
        <v>18516</v>
      </c>
      <c r="I12566" t="s">
        <v>18516</v>
      </c>
      <c r="J12566" t="s">
        <v>18516</v>
      </c>
      <c r="K12566" t="s">
        <v>29707</v>
      </c>
      <c r="L12566" t="s">
        <v>18516</v>
      </c>
      <c r="M12566" t="s">
        <v>18516</v>
      </c>
    </row>
    <row r="12567" spans="1:13" ht="13.5">
      <c r="A12567" t="s">
        <v>47866</v>
      </c>
      <c r="B12567" t="s">
        <v>47867</v>
      </c>
      <c r="C12567" t="s">
        <v>29493</v>
      </c>
      <c r="D12567" t="s">
        <v>29494</v>
      </c>
      <c r="E12567" s="164">
        <v>548</v>
      </c>
      <c r="F12567" s="164">
        <v>548</v>
      </c>
      <c r="G12567" t="s">
        <v>18516</v>
      </c>
      <c r="H12567" t="s">
        <v>18516</v>
      </c>
      <c r="I12567" s="164">
        <v>129.32</v>
      </c>
      <c r="J12567" s="164">
        <v>677.32</v>
      </c>
      <c r="K12567">
        <v>57</v>
      </c>
      <c r="L12567" t="s">
        <v>18516</v>
      </c>
      <c r="M12567" t="s">
        <v>18516</v>
      </c>
    </row>
    <row r="12568" spans="1:13" ht="13.5">
      <c r="A12568" t="s">
        <v>47868</v>
      </c>
      <c r="B12568" t="s">
        <v>47869</v>
      </c>
      <c r="C12568" t="s">
        <v>29493</v>
      </c>
      <c r="D12568" t="s">
        <v>29494</v>
      </c>
      <c r="E12568" s="164">
        <v>591</v>
      </c>
      <c r="F12568" s="164">
        <v>591</v>
      </c>
      <c r="G12568" t="s">
        <v>18516</v>
      </c>
      <c r="H12568" t="s">
        <v>18516</v>
      </c>
      <c r="I12568" s="164">
        <v>129.32</v>
      </c>
      <c r="J12568" s="164">
        <v>720.32</v>
      </c>
      <c r="K12568">
        <v>3</v>
      </c>
      <c r="L12568" t="s">
        <v>18516</v>
      </c>
      <c r="M12568" t="s">
        <v>18516</v>
      </c>
    </row>
    <row r="12569" spans="1:13" ht="13.5">
      <c r="A12569" t="s">
        <v>47870</v>
      </c>
      <c r="B12569" t="s">
        <v>47871</v>
      </c>
      <c r="C12569" t="s">
        <v>29493</v>
      </c>
      <c r="D12569" t="s">
        <v>29494</v>
      </c>
      <c r="E12569" t="s">
        <v>18516</v>
      </c>
      <c r="F12569" t="s">
        <v>18516</v>
      </c>
      <c r="G12569" t="s">
        <v>18516</v>
      </c>
      <c r="H12569" t="s">
        <v>18516</v>
      </c>
      <c r="I12569" t="s">
        <v>18516</v>
      </c>
      <c r="J12569" t="s">
        <v>18516</v>
      </c>
      <c r="K12569" t="s">
        <v>29707</v>
      </c>
      <c r="L12569" t="s">
        <v>18516</v>
      </c>
      <c r="M12569" t="s">
        <v>18516</v>
      </c>
    </row>
    <row r="12570" spans="1:13" ht="13.5">
      <c r="A12570" t="s">
        <v>47872</v>
      </c>
      <c r="B12570" t="s">
        <v>47873</v>
      </c>
      <c r="C12570" t="s">
        <v>29493</v>
      </c>
      <c r="D12570" t="s">
        <v>29494</v>
      </c>
      <c r="E12570" t="s">
        <v>18516</v>
      </c>
      <c r="F12570" t="s">
        <v>18516</v>
      </c>
      <c r="G12570" t="s">
        <v>18516</v>
      </c>
      <c r="H12570" t="s">
        <v>18516</v>
      </c>
      <c r="I12570" t="s">
        <v>18516</v>
      </c>
      <c r="J12570" t="s">
        <v>18516</v>
      </c>
      <c r="K12570" t="s">
        <v>29707</v>
      </c>
      <c r="L12570" t="s">
        <v>18516</v>
      </c>
      <c r="M12570" t="s">
        <v>18516</v>
      </c>
    </row>
    <row r="12571" spans="1:13" ht="13.5">
      <c r="A12571" t="s">
        <v>47874</v>
      </c>
      <c r="B12571" t="s">
        <v>47875</v>
      </c>
      <c r="C12571" t="s">
        <v>29493</v>
      </c>
      <c r="D12571" t="s">
        <v>29494</v>
      </c>
      <c r="E12571" t="s">
        <v>18516</v>
      </c>
      <c r="F12571" t="s">
        <v>18516</v>
      </c>
      <c r="G12571" t="s">
        <v>18516</v>
      </c>
      <c r="H12571" t="s">
        <v>18516</v>
      </c>
      <c r="I12571" t="s">
        <v>18516</v>
      </c>
      <c r="J12571" t="s">
        <v>18516</v>
      </c>
      <c r="K12571" t="s">
        <v>29707</v>
      </c>
      <c r="L12571" t="s">
        <v>18516</v>
      </c>
      <c r="M12571" t="s">
        <v>18516</v>
      </c>
    </row>
    <row r="12572" spans="1:13" ht="13.5">
      <c r="A12572" t="s">
        <v>47876</v>
      </c>
      <c r="B12572" t="s">
        <v>47877</v>
      </c>
      <c r="C12572" t="s">
        <v>29493</v>
      </c>
      <c r="D12572" t="s">
        <v>29494</v>
      </c>
      <c r="E12572" t="s">
        <v>18516</v>
      </c>
      <c r="F12572" t="s">
        <v>18516</v>
      </c>
      <c r="G12572" t="s">
        <v>18516</v>
      </c>
      <c r="H12572" t="s">
        <v>18516</v>
      </c>
      <c r="I12572" t="s">
        <v>18516</v>
      </c>
      <c r="J12572" t="s">
        <v>18516</v>
      </c>
      <c r="K12572" t="s">
        <v>29707</v>
      </c>
      <c r="L12572" t="s">
        <v>18516</v>
      </c>
      <c r="M12572" t="s">
        <v>18516</v>
      </c>
    </row>
    <row r="12573" spans="1:13" ht="13.5">
      <c r="A12573" t="s">
        <v>6447</v>
      </c>
      <c r="B12573" t="s">
        <v>47878</v>
      </c>
      <c r="C12573" t="s">
        <v>29493</v>
      </c>
      <c r="D12573" t="s">
        <v>29494</v>
      </c>
      <c r="E12573" t="s">
        <v>18516</v>
      </c>
      <c r="F12573" t="s">
        <v>18516</v>
      </c>
      <c r="G12573" t="s">
        <v>18516</v>
      </c>
      <c r="H12573" t="s">
        <v>18516</v>
      </c>
      <c r="I12573" t="s">
        <v>18516</v>
      </c>
      <c r="J12573" t="s">
        <v>18516</v>
      </c>
      <c r="K12573" t="s">
        <v>29707</v>
      </c>
      <c r="L12573" t="s">
        <v>18516</v>
      </c>
      <c r="M12573" t="s">
        <v>18516</v>
      </c>
    </row>
    <row r="12574" spans="1:13" ht="13.5">
      <c r="A12574" t="s">
        <v>3520</v>
      </c>
      <c r="B12574" t="s">
        <v>47879</v>
      </c>
      <c r="C12574" t="s">
        <v>29493</v>
      </c>
      <c r="D12574" t="s">
        <v>29494</v>
      </c>
      <c r="E12574" t="s">
        <v>18516</v>
      </c>
      <c r="F12574" t="s">
        <v>18516</v>
      </c>
      <c r="G12574" t="s">
        <v>18516</v>
      </c>
      <c r="H12574" t="s">
        <v>18516</v>
      </c>
      <c r="I12574" t="s">
        <v>18516</v>
      </c>
      <c r="J12574" t="s">
        <v>18516</v>
      </c>
      <c r="K12574" t="s">
        <v>29707</v>
      </c>
      <c r="L12574" t="s">
        <v>18516</v>
      </c>
      <c r="M12574" t="s">
        <v>18516</v>
      </c>
    </row>
    <row r="12575" spans="1:13" ht="13.5">
      <c r="A12575" t="s">
        <v>3526</v>
      </c>
      <c r="B12575" t="s">
        <v>47880</v>
      </c>
      <c r="C12575" t="s">
        <v>29493</v>
      </c>
      <c r="D12575" t="s">
        <v>29494</v>
      </c>
      <c r="E12575" t="s">
        <v>18516</v>
      </c>
      <c r="F12575" t="s">
        <v>18516</v>
      </c>
      <c r="G12575" t="s">
        <v>18516</v>
      </c>
      <c r="H12575" t="s">
        <v>18516</v>
      </c>
      <c r="I12575" t="s">
        <v>18516</v>
      </c>
      <c r="J12575" t="s">
        <v>18516</v>
      </c>
      <c r="K12575" t="s">
        <v>29707</v>
      </c>
      <c r="L12575" t="s">
        <v>18516</v>
      </c>
      <c r="M12575" t="s">
        <v>18516</v>
      </c>
    </row>
    <row r="12576" spans="1:13" ht="13.5">
      <c r="A12576" t="s">
        <v>1747</v>
      </c>
      <c r="B12576" t="s">
        <v>47881</v>
      </c>
      <c r="C12576" t="s">
        <v>29493</v>
      </c>
      <c r="D12576" t="s">
        <v>29494</v>
      </c>
      <c r="E12576" s="164">
        <v>319</v>
      </c>
      <c r="F12576" s="164">
        <v>314</v>
      </c>
      <c r="G12576" s="165">
        <v>0.98</v>
      </c>
      <c r="H12576" t="s">
        <v>18516</v>
      </c>
      <c r="I12576" s="164">
        <v>105.94</v>
      </c>
      <c r="J12576" s="164">
        <v>419.94</v>
      </c>
      <c r="K12576">
        <v>0</v>
      </c>
      <c r="L12576" t="s">
        <v>18516</v>
      </c>
      <c r="M12576" t="s">
        <v>18516</v>
      </c>
    </row>
    <row r="12577" spans="1:13" ht="13.5">
      <c r="A12577" t="s">
        <v>1443</v>
      </c>
      <c r="B12577" t="s">
        <v>47882</v>
      </c>
      <c r="C12577" t="s">
        <v>29493</v>
      </c>
      <c r="D12577" t="s">
        <v>29494</v>
      </c>
      <c r="E12577" t="s">
        <v>18516</v>
      </c>
      <c r="F12577" t="s">
        <v>18516</v>
      </c>
      <c r="G12577" t="s">
        <v>18516</v>
      </c>
      <c r="H12577" t="s">
        <v>18516</v>
      </c>
      <c r="I12577" t="s">
        <v>18516</v>
      </c>
      <c r="J12577" t="s">
        <v>18516</v>
      </c>
      <c r="K12577" t="s">
        <v>29707</v>
      </c>
      <c r="L12577" t="s">
        <v>18516</v>
      </c>
      <c r="M12577" t="s">
        <v>18516</v>
      </c>
    </row>
    <row r="12578" spans="1:13" ht="13.5">
      <c r="A12578" t="s">
        <v>1016</v>
      </c>
      <c r="B12578" t="s">
        <v>47883</v>
      </c>
      <c r="C12578" t="s">
        <v>29493</v>
      </c>
      <c r="D12578" t="s">
        <v>29494</v>
      </c>
      <c r="E12578" s="164">
        <v>497</v>
      </c>
      <c r="F12578" s="164">
        <v>477</v>
      </c>
      <c r="G12578" s="165">
        <v>0.95</v>
      </c>
      <c r="H12578" t="s">
        <v>18516</v>
      </c>
      <c r="I12578" s="164">
        <v>210.55</v>
      </c>
      <c r="J12578" s="164">
        <v>687.55</v>
      </c>
      <c r="K12578">
        <v>6</v>
      </c>
      <c r="L12578" t="s">
        <v>18516</v>
      </c>
      <c r="M12578" t="s">
        <v>18516</v>
      </c>
    </row>
    <row r="12579" spans="1:13" ht="13.5">
      <c r="A12579" t="s">
        <v>2773</v>
      </c>
      <c r="B12579" t="s">
        <v>47884</v>
      </c>
      <c r="C12579" t="s">
        <v>29493</v>
      </c>
      <c r="D12579" t="s">
        <v>29494</v>
      </c>
      <c r="E12579" s="164">
        <v>370</v>
      </c>
      <c r="F12579" s="164">
        <v>325</v>
      </c>
      <c r="G12579" s="165">
        <v>0.87</v>
      </c>
      <c r="H12579" t="s">
        <v>18516</v>
      </c>
      <c r="I12579" s="164">
        <v>197.77</v>
      </c>
      <c r="J12579" s="164">
        <v>522.77</v>
      </c>
      <c r="K12579">
        <v>38</v>
      </c>
      <c r="L12579" t="s">
        <v>18516</v>
      </c>
      <c r="M12579" t="s">
        <v>18516</v>
      </c>
    </row>
    <row r="12580" spans="1:13" ht="13.5">
      <c r="A12580" t="s">
        <v>47885</v>
      </c>
      <c r="B12580" t="s">
        <v>47886</v>
      </c>
      <c r="C12580" t="s">
        <v>29493</v>
      </c>
      <c r="D12580" t="s">
        <v>29494</v>
      </c>
      <c r="E12580" t="s">
        <v>18516</v>
      </c>
      <c r="F12580" t="s">
        <v>18516</v>
      </c>
      <c r="G12580" t="s">
        <v>18516</v>
      </c>
      <c r="H12580" t="s">
        <v>18516</v>
      </c>
      <c r="I12580" t="s">
        <v>18516</v>
      </c>
      <c r="J12580" t="s">
        <v>18516</v>
      </c>
      <c r="K12580" t="s">
        <v>29707</v>
      </c>
      <c r="L12580" t="s">
        <v>18516</v>
      </c>
      <c r="M12580" t="s">
        <v>18516</v>
      </c>
    </row>
    <row r="12581" spans="1:13" ht="13.5">
      <c r="A12581" t="s">
        <v>47887</v>
      </c>
      <c r="B12581" t="s">
        <v>47888</v>
      </c>
      <c r="C12581" t="s">
        <v>29493</v>
      </c>
      <c r="D12581" t="s">
        <v>29494</v>
      </c>
      <c r="E12581" t="s">
        <v>18516</v>
      </c>
      <c r="F12581" t="s">
        <v>18516</v>
      </c>
      <c r="G12581" t="s">
        <v>18516</v>
      </c>
      <c r="H12581" t="s">
        <v>18516</v>
      </c>
      <c r="I12581" t="s">
        <v>18516</v>
      </c>
      <c r="J12581" t="s">
        <v>18516</v>
      </c>
      <c r="K12581" t="s">
        <v>29707</v>
      </c>
      <c r="L12581" t="s">
        <v>18516</v>
      </c>
      <c r="M12581" t="s">
        <v>18516</v>
      </c>
    </row>
    <row r="12582" spans="1:13" ht="13.5">
      <c r="A12582" t="s">
        <v>1010</v>
      </c>
      <c r="B12582" t="s">
        <v>47889</v>
      </c>
      <c r="C12582" t="s">
        <v>29493</v>
      </c>
      <c r="D12582" t="s">
        <v>29494</v>
      </c>
      <c r="E12582" s="164">
        <v>490</v>
      </c>
      <c r="F12582" s="164">
        <v>468</v>
      </c>
      <c r="G12582" s="165">
        <v>0.95</v>
      </c>
      <c r="H12582" t="s">
        <v>18516</v>
      </c>
      <c r="I12582" s="164">
        <v>149.01</v>
      </c>
      <c r="J12582" s="164">
        <v>617.01</v>
      </c>
      <c r="K12582">
        <v>0</v>
      </c>
      <c r="L12582" t="s">
        <v>18516</v>
      </c>
      <c r="M12582" t="s">
        <v>18516</v>
      </c>
    </row>
    <row r="12583" spans="1:13" ht="13.5">
      <c r="A12583" t="s">
        <v>995</v>
      </c>
      <c r="B12583" t="s">
        <v>34571</v>
      </c>
      <c r="C12583" t="s">
        <v>29493</v>
      </c>
      <c r="D12583" t="s">
        <v>29494</v>
      </c>
      <c r="E12583" t="s">
        <v>18516</v>
      </c>
      <c r="F12583" t="s">
        <v>18516</v>
      </c>
      <c r="G12583" t="s">
        <v>18516</v>
      </c>
      <c r="H12583" t="s">
        <v>18516</v>
      </c>
      <c r="I12583" t="s">
        <v>18516</v>
      </c>
      <c r="J12583" t="s">
        <v>18516</v>
      </c>
      <c r="K12583" t="s">
        <v>29707</v>
      </c>
      <c r="L12583" t="s">
        <v>18516</v>
      </c>
      <c r="M12583" t="s">
        <v>18516</v>
      </c>
    </row>
    <row r="12584" spans="1:13" ht="13.5">
      <c r="A12584" t="s">
        <v>12714</v>
      </c>
      <c r="B12584" t="s">
        <v>47890</v>
      </c>
      <c r="C12584" t="s">
        <v>29493</v>
      </c>
      <c r="D12584" t="s">
        <v>29494</v>
      </c>
      <c r="E12584" s="164">
        <v>509</v>
      </c>
      <c r="F12584" s="164">
        <v>479</v>
      </c>
      <c r="G12584" s="165">
        <v>0.94</v>
      </c>
      <c r="H12584" t="s">
        <v>18516</v>
      </c>
      <c r="I12584" s="164">
        <v>190.04</v>
      </c>
      <c r="J12584" s="164">
        <v>669.04</v>
      </c>
      <c r="K12584">
        <v>0</v>
      </c>
      <c r="L12584" t="s">
        <v>18516</v>
      </c>
      <c r="M12584" t="s">
        <v>18516</v>
      </c>
    </row>
    <row r="12585" spans="1:13" ht="13.5">
      <c r="A12585" t="s">
        <v>47891</v>
      </c>
      <c r="B12585" t="s">
        <v>47892</v>
      </c>
      <c r="C12585" t="s">
        <v>29493</v>
      </c>
      <c r="D12585" t="s">
        <v>29494</v>
      </c>
      <c r="E12585" t="s">
        <v>18516</v>
      </c>
      <c r="F12585" t="s">
        <v>18516</v>
      </c>
      <c r="G12585" t="s">
        <v>18516</v>
      </c>
      <c r="H12585" t="s">
        <v>18516</v>
      </c>
      <c r="I12585" t="s">
        <v>18516</v>
      </c>
      <c r="J12585" t="s">
        <v>18516</v>
      </c>
      <c r="K12585" t="s">
        <v>29707</v>
      </c>
      <c r="L12585" t="s">
        <v>18516</v>
      </c>
      <c r="M12585" t="s">
        <v>18516</v>
      </c>
    </row>
    <row r="12586" spans="1:13" ht="13.5">
      <c r="A12586" t="s">
        <v>2785</v>
      </c>
      <c r="B12586" t="s">
        <v>47893</v>
      </c>
      <c r="C12586" t="s">
        <v>29493</v>
      </c>
      <c r="D12586" t="s">
        <v>29494</v>
      </c>
      <c r="E12586" t="s">
        <v>18516</v>
      </c>
      <c r="F12586" t="s">
        <v>18516</v>
      </c>
      <c r="G12586" t="s">
        <v>18516</v>
      </c>
      <c r="H12586" t="s">
        <v>18516</v>
      </c>
      <c r="I12586" t="s">
        <v>18516</v>
      </c>
      <c r="J12586" t="s">
        <v>18516</v>
      </c>
      <c r="K12586" t="s">
        <v>29707</v>
      </c>
      <c r="L12586" t="s">
        <v>18516</v>
      </c>
      <c r="M12586" t="s">
        <v>18516</v>
      </c>
    </row>
    <row r="12587" spans="1:13" ht="13.5">
      <c r="A12587" t="s">
        <v>2520</v>
      </c>
      <c r="B12587" t="s">
        <v>47894</v>
      </c>
      <c r="C12587" t="s">
        <v>29493</v>
      </c>
      <c r="D12587" t="s">
        <v>29494</v>
      </c>
      <c r="E12587" t="s">
        <v>18516</v>
      </c>
      <c r="F12587" t="s">
        <v>18516</v>
      </c>
      <c r="G12587" t="s">
        <v>18516</v>
      </c>
      <c r="H12587" t="s">
        <v>18516</v>
      </c>
      <c r="I12587" t="s">
        <v>18516</v>
      </c>
      <c r="J12587" t="s">
        <v>18516</v>
      </c>
      <c r="K12587" t="s">
        <v>29707</v>
      </c>
      <c r="L12587" t="s">
        <v>18516</v>
      </c>
      <c r="M12587" t="s">
        <v>18516</v>
      </c>
    </row>
    <row r="12588" spans="1:13" ht="13.5">
      <c r="A12588" t="s">
        <v>47895</v>
      </c>
      <c r="B12588" t="s">
        <v>47896</v>
      </c>
      <c r="C12588" t="s">
        <v>29493</v>
      </c>
      <c r="D12588" t="s">
        <v>29494</v>
      </c>
      <c r="E12588" t="s">
        <v>18516</v>
      </c>
      <c r="F12588" t="s">
        <v>18516</v>
      </c>
      <c r="G12588" t="s">
        <v>18516</v>
      </c>
      <c r="H12588" t="s">
        <v>18516</v>
      </c>
      <c r="I12588" t="s">
        <v>18516</v>
      </c>
      <c r="J12588" t="s">
        <v>18516</v>
      </c>
      <c r="K12588" t="s">
        <v>29707</v>
      </c>
      <c r="L12588" t="s">
        <v>18516</v>
      </c>
      <c r="M12588" t="s">
        <v>18516</v>
      </c>
    </row>
    <row r="12589" spans="1:13" ht="13.5">
      <c r="A12589" t="s">
        <v>47897</v>
      </c>
      <c r="B12589" t="s">
        <v>47898</v>
      </c>
      <c r="C12589" t="s">
        <v>29493</v>
      </c>
      <c r="D12589" t="s">
        <v>29494</v>
      </c>
      <c r="E12589" t="s">
        <v>18516</v>
      </c>
      <c r="F12589" t="s">
        <v>18516</v>
      </c>
      <c r="G12589" t="s">
        <v>18516</v>
      </c>
      <c r="H12589" t="s">
        <v>18516</v>
      </c>
      <c r="I12589" t="s">
        <v>18516</v>
      </c>
      <c r="J12589" t="s">
        <v>18516</v>
      </c>
      <c r="K12589" t="s">
        <v>29707</v>
      </c>
      <c r="L12589" t="s">
        <v>18516</v>
      </c>
      <c r="M12589" t="s">
        <v>18516</v>
      </c>
    </row>
    <row r="12590" spans="1:13" ht="13.5">
      <c r="A12590" t="s">
        <v>47899</v>
      </c>
      <c r="B12590" t="s">
        <v>47900</v>
      </c>
      <c r="C12590" t="s">
        <v>29493</v>
      </c>
      <c r="D12590" t="s">
        <v>29494</v>
      </c>
      <c r="E12590" s="164">
        <v>150</v>
      </c>
      <c r="F12590" s="164">
        <v>150</v>
      </c>
      <c r="G12590" t="s">
        <v>18516</v>
      </c>
      <c r="H12590" t="s">
        <v>18516</v>
      </c>
      <c r="I12590" s="164">
        <v>46.11</v>
      </c>
      <c r="J12590" s="164">
        <v>196.11</v>
      </c>
      <c r="K12590">
        <v>119</v>
      </c>
      <c r="L12590" t="s">
        <v>18516</v>
      </c>
      <c r="M12590" t="s">
        <v>18516</v>
      </c>
    </row>
    <row r="12591" spans="1:13" ht="13.5">
      <c r="A12591" t="s">
        <v>47901</v>
      </c>
      <c r="B12591" t="s">
        <v>47902</v>
      </c>
      <c r="C12591" t="s">
        <v>29493</v>
      </c>
      <c r="D12591" t="s">
        <v>29494</v>
      </c>
      <c r="E12591" t="s">
        <v>18516</v>
      </c>
      <c r="F12591" t="s">
        <v>18516</v>
      </c>
      <c r="G12591" t="s">
        <v>18516</v>
      </c>
      <c r="H12591" t="s">
        <v>18516</v>
      </c>
      <c r="I12591" t="s">
        <v>18516</v>
      </c>
      <c r="J12591" t="s">
        <v>18516</v>
      </c>
      <c r="K12591" t="s">
        <v>29707</v>
      </c>
      <c r="L12591" t="s">
        <v>18516</v>
      </c>
      <c r="M12591" t="s">
        <v>18516</v>
      </c>
    </row>
    <row r="12592" spans="1:13" ht="13.5">
      <c r="A12592" t="s">
        <v>47903</v>
      </c>
      <c r="B12592" t="s">
        <v>47904</v>
      </c>
      <c r="C12592" t="s">
        <v>29493</v>
      </c>
      <c r="D12592" t="s">
        <v>29494</v>
      </c>
      <c r="E12592" t="s">
        <v>18516</v>
      </c>
      <c r="F12592" t="s">
        <v>18516</v>
      </c>
      <c r="G12592" t="s">
        <v>18516</v>
      </c>
      <c r="H12592" t="s">
        <v>18516</v>
      </c>
      <c r="I12592" t="s">
        <v>18516</v>
      </c>
      <c r="J12592" t="s">
        <v>18516</v>
      </c>
      <c r="K12592" t="s">
        <v>29707</v>
      </c>
      <c r="L12592" t="s">
        <v>18516</v>
      </c>
      <c r="M12592" t="s">
        <v>18516</v>
      </c>
    </row>
    <row r="12593" spans="1:13" ht="13.5">
      <c r="A12593" t="s">
        <v>47905</v>
      </c>
      <c r="B12593" t="s">
        <v>32907</v>
      </c>
      <c r="C12593" t="s">
        <v>29493</v>
      </c>
      <c r="D12593" t="s">
        <v>29494</v>
      </c>
      <c r="E12593" t="s">
        <v>18516</v>
      </c>
      <c r="F12593" t="s">
        <v>18516</v>
      </c>
      <c r="G12593" t="s">
        <v>18516</v>
      </c>
      <c r="H12593" t="s">
        <v>18516</v>
      </c>
      <c r="I12593" t="s">
        <v>18516</v>
      </c>
      <c r="J12593" t="s">
        <v>18516</v>
      </c>
      <c r="K12593" t="s">
        <v>29707</v>
      </c>
      <c r="L12593" t="s">
        <v>18516</v>
      </c>
      <c r="M12593" t="s">
        <v>18516</v>
      </c>
    </row>
    <row r="12594" spans="1:13" ht="13.5">
      <c r="A12594" t="s">
        <v>47906</v>
      </c>
      <c r="B12594" t="s">
        <v>47907</v>
      </c>
      <c r="C12594" t="s">
        <v>29493</v>
      </c>
      <c r="D12594" t="s">
        <v>29494</v>
      </c>
      <c r="E12594" t="s">
        <v>18516</v>
      </c>
      <c r="F12594" t="s">
        <v>18516</v>
      </c>
      <c r="G12594" t="s">
        <v>18516</v>
      </c>
      <c r="H12594" t="s">
        <v>18516</v>
      </c>
      <c r="I12594" t="s">
        <v>18516</v>
      </c>
      <c r="J12594" t="s">
        <v>18516</v>
      </c>
      <c r="K12594" t="s">
        <v>29707</v>
      </c>
      <c r="L12594" t="s">
        <v>18516</v>
      </c>
      <c r="M12594" t="s">
        <v>18516</v>
      </c>
    </row>
    <row r="12595" spans="1:13" ht="13.5">
      <c r="A12595" t="s">
        <v>47908</v>
      </c>
      <c r="B12595" t="s">
        <v>47909</v>
      </c>
      <c r="C12595" t="s">
        <v>29493</v>
      </c>
      <c r="D12595" t="s">
        <v>29494</v>
      </c>
      <c r="E12595" t="s">
        <v>18516</v>
      </c>
      <c r="F12595" t="s">
        <v>18516</v>
      </c>
      <c r="G12595" t="s">
        <v>18516</v>
      </c>
      <c r="H12595" t="s">
        <v>18516</v>
      </c>
      <c r="I12595" t="s">
        <v>18516</v>
      </c>
      <c r="J12595" t="s">
        <v>18516</v>
      </c>
      <c r="K12595" t="s">
        <v>29707</v>
      </c>
      <c r="L12595" t="s">
        <v>18516</v>
      </c>
      <c r="M12595" t="s">
        <v>18516</v>
      </c>
    </row>
    <row r="12596" spans="1:13" ht="13.5">
      <c r="A12596" t="s">
        <v>47910</v>
      </c>
      <c r="B12596" t="s">
        <v>47911</v>
      </c>
      <c r="C12596" t="s">
        <v>29493</v>
      </c>
      <c r="D12596" t="s">
        <v>29494</v>
      </c>
      <c r="E12596" t="s">
        <v>18516</v>
      </c>
      <c r="F12596" t="s">
        <v>18516</v>
      </c>
      <c r="G12596" t="s">
        <v>18516</v>
      </c>
      <c r="H12596" t="s">
        <v>18516</v>
      </c>
      <c r="I12596" t="s">
        <v>18516</v>
      </c>
      <c r="J12596" t="s">
        <v>18516</v>
      </c>
      <c r="K12596" t="s">
        <v>29707</v>
      </c>
      <c r="L12596" t="s">
        <v>18516</v>
      </c>
      <c r="M12596" t="s">
        <v>18516</v>
      </c>
    </row>
    <row r="12597" spans="1:13" ht="13.5">
      <c r="A12597" t="s">
        <v>2481</v>
      </c>
      <c r="B12597" t="s">
        <v>47912</v>
      </c>
      <c r="C12597" t="s">
        <v>29493</v>
      </c>
      <c r="D12597" t="s">
        <v>29494</v>
      </c>
      <c r="E12597" s="164">
        <v>430</v>
      </c>
      <c r="F12597" s="164">
        <v>367</v>
      </c>
      <c r="G12597" s="165">
        <v>0.85</v>
      </c>
      <c r="H12597" t="s">
        <v>18516</v>
      </c>
      <c r="I12597" s="164">
        <v>136.24</v>
      </c>
      <c r="J12597" s="164">
        <v>503.24</v>
      </c>
      <c r="K12597">
        <v>0</v>
      </c>
      <c r="L12597" t="s">
        <v>18516</v>
      </c>
      <c r="M12597" t="s">
        <v>18516</v>
      </c>
    </row>
    <row r="12598" spans="1:13" ht="13.5">
      <c r="A12598" t="s">
        <v>47913</v>
      </c>
      <c r="B12598" t="s">
        <v>47914</v>
      </c>
      <c r="C12598" t="s">
        <v>29493</v>
      </c>
      <c r="D12598" t="s">
        <v>29494</v>
      </c>
      <c r="E12598" s="164">
        <v>425</v>
      </c>
      <c r="F12598" s="164">
        <v>425</v>
      </c>
      <c r="G12598" t="s">
        <v>18516</v>
      </c>
      <c r="H12598" t="s">
        <v>18516</v>
      </c>
      <c r="I12598" s="164">
        <v>130.8</v>
      </c>
      <c r="J12598" s="164">
        <v>555.8</v>
      </c>
      <c r="K12598">
        <v>1</v>
      </c>
      <c r="L12598" t="s">
        <v>18516</v>
      </c>
      <c r="M12598" t="s">
        <v>18516</v>
      </c>
    </row>
    <row r="12599" spans="1:13" ht="13.5">
      <c r="A12599" t="s">
        <v>47915</v>
      </c>
      <c r="B12599" t="s">
        <v>47916</v>
      </c>
      <c r="C12599" t="s">
        <v>29493</v>
      </c>
      <c r="D12599" t="s">
        <v>29494</v>
      </c>
      <c r="E12599" t="s">
        <v>18516</v>
      </c>
      <c r="F12599" t="s">
        <v>18516</v>
      </c>
      <c r="G12599" t="s">
        <v>18516</v>
      </c>
      <c r="H12599" t="s">
        <v>18516</v>
      </c>
      <c r="I12599" t="s">
        <v>18516</v>
      </c>
      <c r="J12599" t="s">
        <v>18516</v>
      </c>
      <c r="K12599" t="s">
        <v>29707</v>
      </c>
      <c r="L12599" t="s">
        <v>18516</v>
      </c>
      <c r="M12599" t="s">
        <v>18516</v>
      </c>
    </row>
    <row r="12600" spans="1:13" ht="13.5">
      <c r="A12600" t="s">
        <v>47917</v>
      </c>
      <c r="B12600" t="s">
        <v>47918</v>
      </c>
      <c r="C12600" t="s">
        <v>29493</v>
      </c>
      <c r="D12600" t="s">
        <v>29494</v>
      </c>
      <c r="E12600" s="164">
        <v>326</v>
      </c>
      <c r="F12600" s="164">
        <v>326</v>
      </c>
      <c r="G12600" t="s">
        <v>18516</v>
      </c>
      <c r="H12600" t="s">
        <v>18516</v>
      </c>
      <c r="I12600" s="164">
        <v>93.46</v>
      </c>
      <c r="J12600" s="164">
        <v>419.46</v>
      </c>
      <c r="K12600">
        <v>17</v>
      </c>
      <c r="L12600" t="s">
        <v>18516</v>
      </c>
      <c r="M12600" t="s">
        <v>18516</v>
      </c>
    </row>
    <row r="12601" spans="1:13" ht="13.5">
      <c r="A12601" t="s">
        <v>47919</v>
      </c>
      <c r="B12601" t="s">
        <v>47458</v>
      </c>
      <c r="C12601" t="s">
        <v>29493</v>
      </c>
      <c r="D12601" t="s">
        <v>29494</v>
      </c>
      <c r="E12601" t="s">
        <v>18516</v>
      </c>
      <c r="F12601" t="s">
        <v>18516</v>
      </c>
      <c r="G12601" t="s">
        <v>18516</v>
      </c>
      <c r="H12601" t="s">
        <v>18516</v>
      </c>
      <c r="I12601" t="s">
        <v>18516</v>
      </c>
      <c r="J12601" t="s">
        <v>18516</v>
      </c>
      <c r="K12601" t="s">
        <v>29707</v>
      </c>
      <c r="L12601" t="s">
        <v>18516</v>
      </c>
      <c r="M12601" t="s">
        <v>18516</v>
      </c>
    </row>
    <row r="12602" spans="1:13" ht="13.5">
      <c r="A12602" t="s">
        <v>47920</v>
      </c>
      <c r="B12602" t="s">
        <v>47921</v>
      </c>
      <c r="C12602" t="s">
        <v>29493</v>
      </c>
      <c r="D12602" t="s">
        <v>29494</v>
      </c>
      <c r="E12602" t="s">
        <v>18516</v>
      </c>
      <c r="F12602" t="s">
        <v>18516</v>
      </c>
      <c r="G12602" t="s">
        <v>18516</v>
      </c>
      <c r="H12602" t="s">
        <v>18516</v>
      </c>
      <c r="I12602" t="s">
        <v>18516</v>
      </c>
      <c r="J12602" t="s">
        <v>18516</v>
      </c>
      <c r="K12602" t="s">
        <v>29707</v>
      </c>
      <c r="L12602" t="s">
        <v>18516</v>
      </c>
      <c r="M12602" t="s">
        <v>18516</v>
      </c>
    </row>
    <row r="12603" spans="1:13" ht="13.5">
      <c r="A12603" t="s">
        <v>47922</v>
      </c>
      <c r="B12603" t="s">
        <v>47923</v>
      </c>
      <c r="C12603" t="s">
        <v>29493</v>
      </c>
      <c r="D12603" t="s">
        <v>29494</v>
      </c>
      <c r="E12603" t="s">
        <v>18516</v>
      </c>
      <c r="F12603" t="s">
        <v>18516</v>
      </c>
      <c r="G12603" t="s">
        <v>18516</v>
      </c>
      <c r="H12603" t="s">
        <v>18516</v>
      </c>
      <c r="I12603" t="s">
        <v>18516</v>
      </c>
      <c r="J12603" t="s">
        <v>18516</v>
      </c>
      <c r="K12603" t="s">
        <v>29707</v>
      </c>
      <c r="L12603" t="s">
        <v>18516</v>
      </c>
      <c r="M12603" t="s">
        <v>18516</v>
      </c>
    </row>
    <row r="12604" spans="1:13" ht="13.5">
      <c r="A12604" t="s">
        <v>47924</v>
      </c>
      <c r="B12604" t="s">
        <v>47925</v>
      </c>
      <c r="C12604" t="s">
        <v>29493</v>
      </c>
      <c r="D12604" t="s">
        <v>29494</v>
      </c>
      <c r="E12604" s="164">
        <v>303</v>
      </c>
      <c r="F12604" s="164">
        <v>303</v>
      </c>
      <c r="G12604" t="s">
        <v>18516</v>
      </c>
      <c r="H12604" t="s">
        <v>18516</v>
      </c>
      <c r="I12604" s="164">
        <v>68.06</v>
      </c>
      <c r="J12604" s="164">
        <v>371.06</v>
      </c>
      <c r="K12604">
        <v>0</v>
      </c>
      <c r="L12604" t="s">
        <v>18516</v>
      </c>
      <c r="M12604" t="s">
        <v>18516</v>
      </c>
    </row>
    <row r="12605" spans="1:13" ht="13.5">
      <c r="A12605" t="s">
        <v>47926</v>
      </c>
      <c r="B12605" t="s">
        <v>47927</v>
      </c>
      <c r="C12605" t="s">
        <v>29493</v>
      </c>
      <c r="D12605" t="s">
        <v>29494</v>
      </c>
      <c r="E12605" t="s">
        <v>18516</v>
      </c>
      <c r="F12605" t="s">
        <v>18516</v>
      </c>
      <c r="G12605" t="s">
        <v>18516</v>
      </c>
      <c r="H12605" t="s">
        <v>18516</v>
      </c>
      <c r="I12605" t="s">
        <v>18516</v>
      </c>
      <c r="J12605" t="s">
        <v>18516</v>
      </c>
      <c r="K12605" t="s">
        <v>29707</v>
      </c>
      <c r="L12605" t="s">
        <v>18516</v>
      </c>
      <c r="M12605" t="s">
        <v>18516</v>
      </c>
    </row>
    <row r="12606" spans="1:13" ht="13.5">
      <c r="A12606" t="s">
        <v>47928</v>
      </c>
      <c r="B12606" t="s">
        <v>47929</v>
      </c>
      <c r="C12606" t="s">
        <v>29493</v>
      </c>
      <c r="D12606" t="s">
        <v>29494</v>
      </c>
      <c r="E12606" t="s">
        <v>18516</v>
      </c>
      <c r="F12606" t="s">
        <v>18516</v>
      </c>
      <c r="G12606" t="s">
        <v>18516</v>
      </c>
      <c r="H12606" t="s">
        <v>18516</v>
      </c>
      <c r="I12606" t="s">
        <v>18516</v>
      </c>
      <c r="J12606" t="s">
        <v>18516</v>
      </c>
      <c r="K12606" t="s">
        <v>29707</v>
      </c>
      <c r="L12606" t="s">
        <v>18516</v>
      </c>
      <c r="M12606" t="s">
        <v>18516</v>
      </c>
    </row>
    <row r="12607" spans="1:13" ht="13.5">
      <c r="A12607" t="s">
        <v>47930</v>
      </c>
      <c r="B12607" t="s">
        <v>47931</v>
      </c>
      <c r="C12607" t="s">
        <v>29493</v>
      </c>
      <c r="D12607" t="s">
        <v>29494</v>
      </c>
      <c r="E12607" t="s">
        <v>18516</v>
      </c>
      <c r="F12607" t="s">
        <v>18516</v>
      </c>
      <c r="G12607" t="s">
        <v>18516</v>
      </c>
      <c r="H12607" t="s">
        <v>18516</v>
      </c>
      <c r="I12607" t="s">
        <v>18516</v>
      </c>
      <c r="J12607" t="s">
        <v>18516</v>
      </c>
      <c r="K12607" t="s">
        <v>29707</v>
      </c>
      <c r="L12607" t="s">
        <v>18516</v>
      </c>
      <c r="M12607" t="s">
        <v>18516</v>
      </c>
    </row>
    <row r="12608" spans="1:13" ht="13.5">
      <c r="A12608" t="s">
        <v>47932</v>
      </c>
      <c r="B12608" t="s">
        <v>47933</v>
      </c>
      <c r="C12608" t="s">
        <v>29493</v>
      </c>
      <c r="D12608" t="s">
        <v>29494</v>
      </c>
      <c r="E12608" t="s">
        <v>18516</v>
      </c>
      <c r="F12608" t="s">
        <v>18516</v>
      </c>
      <c r="G12608" t="s">
        <v>18516</v>
      </c>
      <c r="H12608" t="s">
        <v>18516</v>
      </c>
      <c r="I12608" t="s">
        <v>18516</v>
      </c>
      <c r="J12608" t="s">
        <v>18516</v>
      </c>
      <c r="K12608" t="s">
        <v>29707</v>
      </c>
      <c r="L12608" t="s">
        <v>18516</v>
      </c>
      <c r="M12608" t="s">
        <v>18516</v>
      </c>
    </row>
    <row r="12609" spans="1:13" ht="13.5">
      <c r="A12609" t="s">
        <v>47934</v>
      </c>
      <c r="B12609" t="s">
        <v>47935</v>
      </c>
      <c r="C12609" t="s">
        <v>29493</v>
      </c>
      <c r="D12609" t="s">
        <v>29494</v>
      </c>
      <c r="E12609" t="s">
        <v>18516</v>
      </c>
      <c r="F12609" t="s">
        <v>18516</v>
      </c>
      <c r="G12609" t="s">
        <v>18516</v>
      </c>
      <c r="H12609" t="s">
        <v>18516</v>
      </c>
      <c r="I12609" t="s">
        <v>18516</v>
      </c>
      <c r="J12609" t="s">
        <v>18516</v>
      </c>
      <c r="K12609" t="s">
        <v>29707</v>
      </c>
      <c r="L12609" t="s">
        <v>18516</v>
      </c>
      <c r="M12609" t="s">
        <v>18516</v>
      </c>
    </row>
    <row r="12610" spans="1:13" ht="13.5">
      <c r="A12610" t="s">
        <v>47936</v>
      </c>
      <c r="B12610" t="s">
        <v>47937</v>
      </c>
      <c r="C12610" t="s">
        <v>29493</v>
      </c>
      <c r="D12610" t="s">
        <v>29494</v>
      </c>
      <c r="E12610" t="s">
        <v>18516</v>
      </c>
      <c r="F12610" t="s">
        <v>18516</v>
      </c>
      <c r="G12610" t="s">
        <v>18516</v>
      </c>
      <c r="H12610" t="s">
        <v>18516</v>
      </c>
      <c r="I12610" t="s">
        <v>18516</v>
      </c>
      <c r="J12610" t="s">
        <v>18516</v>
      </c>
      <c r="K12610" t="s">
        <v>29707</v>
      </c>
      <c r="L12610" t="s">
        <v>18516</v>
      </c>
      <c r="M12610" t="s">
        <v>18516</v>
      </c>
    </row>
    <row r="12611" spans="1:13" ht="13.5">
      <c r="A12611" t="s">
        <v>47938</v>
      </c>
      <c r="B12611" t="s">
        <v>47939</v>
      </c>
      <c r="C12611" t="s">
        <v>29493</v>
      </c>
      <c r="D12611" t="s">
        <v>29494</v>
      </c>
      <c r="E12611" s="164">
        <v>151</v>
      </c>
      <c r="F12611" s="164">
        <v>151</v>
      </c>
      <c r="G12611" t="s">
        <v>18516</v>
      </c>
      <c r="H12611" t="s">
        <v>18516</v>
      </c>
      <c r="I12611" s="164">
        <v>57.51</v>
      </c>
      <c r="J12611" s="164">
        <v>208.51</v>
      </c>
      <c r="K12611">
        <v>0</v>
      </c>
      <c r="L12611" t="s">
        <v>29439</v>
      </c>
      <c r="M12611" t="s">
        <v>30529</v>
      </c>
    </row>
    <row r="12612" spans="1:13" ht="13.5">
      <c r="A12612" t="s">
        <v>6753</v>
      </c>
      <c r="B12612" t="s">
        <v>47940</v>
      </c>
      <c r="C12612" t="s">
        <v>29493</v>
      </c>
      <c r="D12612" t="s">
        <v>29494</v>
      </c>
      <c r="E12612" t="s">
        <v>18516</v>
      </c>
      <c r="F12612" t="s">
        <v>18516</v>
      </c>
      <c r="G12612" t="s">
        <v>18516</v>
      </c>
      <c r="H12612" t="s">
        <v>18516</v>
      </c>
      <c r="I12612" t="s">
        <v>18516</v>
      </c>
      <c r="J12612" t="s">
        <v>18516</v>
      </c>
      <c r="K12612" t="s">
        <v>29707</v>
      </c>
      <c r="L12612" t="s">
        <v>18516</v>
      </c>
      <c r="M12612" t="s">
        <v>18516</v>
      </c>
    </row>
    <row r="12613" spans="1:13" ht="13.5">
      <c r="A12613" t="s">
        <v>5371</v>
      </c>
      <c r="B12613" t="s">
        <v>47941</v>
      </c>
      <c r="C12613" t="s">
        <v>29493</v>
      </c>
      <c r="D12613" t="s">
        <v>29494</v>
      </c>
      <c r="E12613" t="s">
        <v>18516</v>
      </c>
      <c r="F12613" t="s">
        <v>18516</v>
      </c>
      <c r="G12613" t="s">
        <v>18516</v>
      </c>
      <c r="H12613" t="s">
        <v>18516</v>
      </c>
      <c r="I12613" t="s">
        <v>18516</v>
      </c>
      <c r="J12613" t="s">
        <v>18516</v>
      </c>
      <c r="K12613" t="s">
        <v>29707</v>
      </c>
      <c r="L12613" t="s">
        <v>18516</v>
      </c>
      <c r="M12613" t="s">
        <v>18516</v>
      </c>
    </row>
    <row r="12614" spans="1:13" ht="13.5">
      <c r="A12614" t="s">
        <v>1765</v>
      </c>
      <c r="B12614" t="s">
        <v>47942</v>
      </c>
      <c r="C12614" t="s">
        <v>29493</v>
      </c>
      <c r="D12614" t="s">
        <v>29494</v>
      </c>
      <c r="E12614" t="s">
        <v>18516</v>
      </c>
      <c r="F12614" t="s">
        <v>18516</v>
      </c>
      <c r="G12614" t="s">
        <v>18516</v>
      </c>
      <c r="H12614" t="s">
        <v>18516</v>
      </c>
      <c r="I12614" t="s">
        <v>18516</v>
      </c>
      <c r="J12614" t="s">
        <v>18516</v>
      </c>
      <c r="K12614" t="s">
        <v>29707</v>
      </c>
      <c r="L12614" t="s">
        <v>18516</v>
      </c>
      <c r="M12614" t="s">
        <v>18516</v>
      </c>
    </row>
    <row r="12615" spans="1:13" ht="13.5">
      <c r="A12615" t="s">
        <v>1375</v>
      </c>
      <c r="B12615" t="s">
        <v>47943</v>
      </c>
      <c r="C12615" t="s">
        <v>29493</v>
      </c>
      <c r="D12615" t="s">
        <v>29494</v>
      </c>
      <c r="E12615" t="s">
        <v>18516</v>
      </c>
      <c r="F12615" t="s">
        <v>18516</v>
      </c>
      <c r="G12615" t="s">
        <v>18516</v>
      </c>
      <c r="H12615" t="s">
        <v>18516</v>
      </c>
      <c r="I12615" t="s">
        <v>18516</v>
      </c>
      <c r="J12615" t="s">
        <v>18516</v>
      </c>
      <c r="K12615" t="s">
        <v>29707</v>
      </c>
      <c r="L12615" t="s">
        <v>18516</v>
      </c>
      <c r="M12615" t="s">
        <v>18516</v>
      </c>
    </row>
    <row r="12616" spans="1:13" ht="13.5">
      <c r="A12616" t="s">
        <v>2770</v>
      </c>
      <c r="B12616" t="s">
        <v>47944</v>
      </c>
      <c r="C12616" t="s">
        <v>29493</v>
      </c>
      <c r="D12616" t="s">
        <v>29494</v>
      </c>
      <c r="E12616" s="164">
        <v>360</v>
      </c>
      <c r="F12616" s="164">
        <v>325</v>
      </c>
      <c r="G12616" s="165">
        <v>0.9</v>
      </c>
      <c r="H12616" t="s">
        <v>18516</v>
      </c>
      <c r="I12616" s="164">
        <v>197.77</v>
      </c>
      <c r="J12616" s="164">
        <v>522.77</v>
      </c>
      <c r="K12616">
        <v>81</v>
      </c>
      <c r="L12616" t="s">
        <v>18516</v>
      </c>
      <c r="M12616" t="s">
        <v>18516</v>
      </c>
    </row>
    <row r="12617" spans="1:13" ht="13.5">
      <c r="A12617" t="s">
        <v>2761</v>
      </c>
      <c r="B12617" t="s">
        <v>47945</v>
      </c>
      <c r="C12617" t="s">
        <v>29493</v>
      </c>
      <c r="D12617" t="s">
        <v>29494</v>
      </c>
      <c r="E12617" s="164">
        <v>200</v>
      </c>
      <c r="F12617" s="164">
        <v>175</v>
      </c>
      <c r="G12617" s="165">
        <v>0.87</v>
      </c>
      <c r="H12617" t="s">
        <v>18516</v>
      </c>
      <c r="I12617" s="164">
        <v>146.87</v>
      </c>
      <c r="J12617" s="164">
        <v>321.87</v>
      </c>
      <c r="K12617">
        <v>0</v>
      </c>
      <c r="L12617" t="s">
        <v>18516</v>
      </c>
      <c r="M12617" t="s">
        <v>18516</v>
      </c>
    </row>
    <row r="12618" spans="1:13" ht="13.5">
      <c r="A12618" t="s">
        <v>1019</v>
      </c>
      <c r="B12618" t="s">
        <v>47946</v>
      </c>
      <c r="C12618" t="s">
        <v>29493</v>
      </c>
      <c r="D12618" t="s">
        <v>29494</v>
      </c>
      <c r="E12618" t="s">
        <v>18516</v>
      </c>
      <c r="F12618" t="s">
        <v>18516</v>
      </c>
      <c r="G12618" t="s">
        <v>18516</v>
      </c>
      <c r="H12618" t="s">
        <v>18516</v>
      </c>
      <c r="I12618" t="s">
        <v>18516</v>
      </c>
      <c r="J12618" t="s">
        <v>18516</v>
      </c>
      <c r="K12618" t="s">
        <v>29707</v>
      </c>
      <c r="L12618" t="s">
        <v>18516</v>
      </c>
      <c r="M12618" t="s">
        <v>18516</v>
      </c>
    </row>
    <row r="12619" spans="1:13" ht="13.5">
      <c r="A12619" t="s">
        <v>5586</v>
      </c>
      <c r="B12619" t="s">
        <v>47947</v>
      </c>
      <c r="C12619" t="s">
        <v>29493</v>
      </c>
      <c r="D12619" t="s">
        <v>29494</v>
      </c>
      <c r="E12619" t="s">
        <v>18516</v>
      </c>
      <c r="F12619" t="s">
        <v>18516</v>
      </c>
      <c r="G12619" t="s">
        <v>18516</v>
      </c>
      <c r="H12619" t="s">
        <v>18516</v>
      </c>
      <c r="I12619" t="s">
        <v>18516</v>
      </c>
      <c r="J12619" t="s">
        <v>18516</v>
      </c>
      <c r="K12619" t="s">
        <v>29707</v>
      </c>
      <c r="L12619" t="s">
        <v>18516</v>
      </c>
      <c r="M12619" t="s">
        <v>18516</v>
      </c>
    </row>
    <row r="12620" spans="1:13" ht="13.5">
      <c r="A12620" t="s">
        <v>47948</v>
      </c>
      <c r="B12620" t="s">
        <v>47949</v>
      </c>
      <c r="C12620" t="s">
        <v>29493</v>
      </c>
      <c r="D12620" t="s">
        <v>29494</v>
      </c>
      <c r="E12620" t="s">
        <v>18516</v>
      </c>
      <c r="F12620" t="s">
        <v>18516</v>
      </c>
      <c r="G12620" t="s">
        <v>18516</v>
      </c>
      <c r="H12620" t="s">
        <v>18516</v>
      </c>
      <c r="I12620" t="s">
        <v>18516</v>
      </c>
      <c r="J12620" t="s">
        <v>18516</v>
      </c>
      <c r="K12620" t="s">
        <v>29707</v>
      </c>
      <c r="L12620" t="s">
        <v>18516</v>
      </c>
      <c r="M12620" t="s">
        <v>18516</v>
      </c>
    </row>
    <row r="12621" spans="1:13" ht="13.5">
      <c r="A12621" t="s">
        <v>47950</v>
      </c>
      <c r="B12621" t="s">
        <v>47951</v>
      </c>
      <c r="C12621" t="s">
        <v>29493</v>
      </c>
      <c r="D12621" t="s">
        <v>29494</v>
      </c>
      <c r="E12621" t="s">
        <v>18516</v>
      </c>
      <c r="F12621" t="s">
        <v>18516</v>
      </c>
      <c r="G12621" t="s">
        <v>18516</v>
      </c>
      <c r="H12621" t="s">
        <v>18516</v>
      </c>
      <c r="I12621" t="s">
        <v>18516</v>
      </c>
      <c r="J12621" t="s">
        <v>18516</v>
      </c>
      <c r="K12621" t="s">
        <v>29707</v>
      </c>
      <c r="L12621" t="s">
        <v>18516</v>
      </c>
      <c r="M12621" t="s">
        <v>18516</v>
      </c>
    </row>
    <row r="12622" spans="1:13" ht="13.5">
      <c r="A12622" t="s">
        <v>47952</v>
      </c>
      <c r="B12622" t="s">
        <v>42933</v>
      </c>
      <c r="C12622" t="s">
        <v>29493</v>
      </c>
      <c r="D12622" t="s">
        <v>29494</v>
      </c>
      <c r="E12622" t="s">
        <v>18516</v>
      </c>
      <c r="F12622" t="s">
        <v>18516</v>
      </c>
      <c r="G12622" t="s">
        <v>18516</v>
      </c>
      <c r="H12622" t="s">
        <v>18516</v>
      </c>
      <c r="I12622" t="s">
        <v>18516</v>
      </c>
      <c r="J12622" t="s">
        <v>18516</v>
      </c>
      <c r="K12622" t="s">
        <v>29707</v>
      </c>
      <c r="L12622" t="s">
        <v>18516</v>
      </c>
      <c r="M12622" t="s">
        <v>18516</v>
      </c>
    </row>
    <row r="12623" spans="1:13" ht="13.5">
      <c r="A12623" t="s">
        <v>2514</v>
      </c>
      <c r="B12623" t="s">
        <v>47953</v>
      </c>
      <c r="C12623" t="s">
        <v>29493</v>
      </c>
      <c r="D12623" t="s">
        <v>29494</v>
      </c>
      <c r="E12623" t="s">
        <v>18516</v>
      </c>
      <c r="F12623" t="s">
        <v>18516</v>
      </c>
      <c r="G12623" t="s">
        <v>18516</v>
      </c>
      <c r="H12623" t="s">
        <v>18516</v>
      </c>
      <c r="I12623" t="s">
        <v>18516</v>
      </c>
      <c r="J12623" t="s">
        <v>18516</v>
      </c>
      <c r="K12623" t="s">
        <v>29707</v>
      </c>
      <c r="L12623" t="s">
        <v>18516</v>
      </c>
      <c r="M12623" t="s">
        <v>18516</v>
      </c>
    </row>
    <row r="12624" spans="1:13" ht="13.5">
      <c r="A12624" t="s">
        <v>980</v>
      </c>
      <c r="B12624" t="s">
        <v>33512</v>
      </c>
      <c r="C12624" t="s">
        <v>29493</v>
      </c>
      <c r="D12624" t="s">
        <v>29494</v>
      </c>
      <c r="E12624" t="s">
        <v>18516</v>
      </c>
      <c r="F12624" t="s">
        <v>18516</v>
      </c>
      <c r="G12624" t="s">
        <v>18516</v>
      </c>
      <c r="H12624" t="s">
        <v>18516</v>
      </c>
      <c r="I12624" t="s">
        <v>18516</v>
      </c>
      <c r="J12624" t="s">
        <v>18516</v>
      </c>
      <c r="K12624" t="s">
        <v>29707</v>
      </c>
      <c r="L12624" t="s">
        <v>18516</v>
      </c>
      <c r="M12624" t="s">
        <v>18516</v>
      </c>
    </row>
    <row r="12625" spans="1:13" ht="13.5">
      <c r="A12625" t="s">
        <v>47954</v>
      </c>
      <c r="B12625" t="s">
        <v>47955</v>
      </c>
      <c r="C12625" t="s">
        <v>29493</v>
      </c>
      <c r="D12625" t="s">
        <v>29494</v>
      </c>
      <c r="E12625" t="s">
        <v>18516</v>
      </c>
      <c r="F12625" t="s">
        <v>18516</v>
      </c>
      <c r="G12625" t="s">
        <v>18516</v>
      </c>
      <c r="H12625" t="s">
        <v>18516</v>
      </c>
      <c r="I12625" t="s">
        <v>18516</v>
      </c>
      <c r="J12625" t="s">
        <v>18516</v>
      </c>
      <c r="K12625" t="s">
        <v>29707</v>
      </c>
      <c r="L12625" t="s">
        <v>18516</v>
      </c>
      <c r="M12625" t="s">
        <v>18516</v>
      </c>
    </row>
    <row r="12626" spans="1:13" ht="13.5">
      <c r="A12626" t="s">
        <v>196</v>
      </c>
      <c r="B12626" t="s">
        <v>47956</v>
      </c>
      <c r="C12626" t="s">
        <v>29493</v>
      </c>
      <c r="D12626" t="s">
        <v>29494</v>
      </c>
      <c r="E12626" s="164">
        <v>228</v>
      </c>
      <c r="F12626" s="164">
        <v>218</v>
      </c>
      <c r="G12626" s="165">
        <v>0.95</v>
      </c>
      <c r="H12626" t="s">
        <v>18516</v>
      </c>
      <c r="I12626" s="164">
        <v>141.94</v>
      </c>
      <c r="J12626" s="164">
        <v>359.94</v>
      </c>
      <c r="K12626">
        <v>0</v>
      </c>
      <c r="L12626" t="s">
        <v>18516</v>
      </c>
      <c r="M12626" t="s">
        <v>18516</v>
      </c>
    </row>
    <row r="12627" spans="1:13" ht="13.5">
      <c r="A12627" t="s">
        <v>193</v>
      </c>
      <c r="B12627" t="s">
        <v>47957</v>
      </c>
      <c r="C12627" t="s">
        <v>29493</v>
      </c>
      <c r="D12627" t="s">
        <v>29494</v>
      </c>
      <c r="E12627" s="164">
        <v>270</v>
      </c>
      <c r="F12627" s="164">
        <v>270</v>
      </c>
      <c r="G12627" t="s">
        <v>18516</v>
      </c>
      <c r="H12627" t="s">
        <v>18516</v>
      </c>
      <c r="I12627" s="164">
        <v>139.46</v>
      </c>
      <c r="J12627" s="164">
        <v>409.46</v>
      </c>
      <c r="K12627">
        <v>0</v>
      </c>
      <c r="L12627" t="s">
        <v>29439</v>
      </c>
      <c r="M12627" t="s">
        <v>31663</v>
      </c>
    </row>
    <row r="12628" spans="1:13" ht="13.5">
      <c r="A12628" t="s">
        <v>47958</v>
      </c>
      <c r="B12628" t="s">
        <v>47959</v>
      </c>
      <c r="C12628" t="s">
        <v>29493</v>
      </c>
      <c r="D12628" t="s">
        <v>29494</v>
      </c>
      <c r="E12628" s="164">
        <v>205</v>
      </c>
      <c r="F12628" s="164">
        <v>125</v>
      </c>
      <c r="G12628" s="165">
        <v>0.6</v>
      </c>
      <c r="H12628" t="s">
        <v>18516</v>
      </c>
      <c r="I12628" s="164">
        <v>67.9</v>
      </c>
      <c r="J12628" s="164">
        <v>192.9</v>
      </c>
      <c r="K12628">
        <v>146</v>
      </c>
      <c r="L12628" t="s">
        <v>18516</v>
      </c>
      <c r="M12628" t="s">
        <v>18516</v>
      </c>
    </row>
    <row r="12629" spans="1:13" ht="13.5">
      <c r="A12629" t="s">
        <v>47960</v>
      </c>
      <c r="B12629" t="s">
        <v>47961</v>
      </c>
      <c r="C12629" t="s">
        <v>29493</v>
      </c>
      <c r="D12629" t="s">
        <v>29494</v>
      </c>
      <c r="E12629" s="164">
        <v>162</v>
      </c>
      <c r="F12629" s="164">
        <v>162</v>
      </c>
      <c r="G12629" t="s">
        <v>18516</v>
      </c>
      <c r="H12629" t="s">
        <v>18516</v>
      </c>
      <c r="I12629" s="164">
        <v>51.68</v>
      </c>
      <c r="J12629" s="164">
        <v>213.68</v>
      </c>
      <c r="K12629">
        <v>75</v>
      </c>
      <c r="L12629" t="s">
        <v>18516</v>
      </c>
      <c r="M12629" t="s">
        <v>18516</v>
      </c>
    </row>
    <row r="12630" spans="1:13" ht="13.5">
      <c r="A12630" t="s">
        <v>7578</v>
      </c>
      <c r="B12630" t="s">
        <v>47962</v>
      </c>
      <c r="C12630" t="s">
        <v>29493</v>
      </c>
      <c r="D12630" t="s">
        <v>29494</v>
      </c>
      <c r="E12630" t="s">
        <v>18516</v>
      </c>
      <c r="F12630" t="s">
        <v>18516</v>
      </c>
      <c r="G12630" t="s">
        <v>18516</v>
      </c>
      <c r="H12630" t="s">
        <v>18516</v>
      </c>
      <c r="I12630" t="s">
        <v>18516</v>
      </c>
      <c r="J12630" t="s">
        <v>18516</v>
      </c>
      <c r="K12630" t="s">
        <v>29707</v>
      </c>
      <c r="L12630" t="s">
        <v>18516</v>
      </c>
      <c r="M12630" t="s">
        <v>18516</v>
      </c>
    </row>
    <row r="12631" spans="1:13" ht="13.5">
      <c r="A12631" t="s">
        <v>6508</v>
      </c>
      <c r="B12631" t="s">
        <v>47963</v>
      </c>
      <c r="C12631" t="s">
        <v>29493</v>
      </c>
      <c r="D12631" t="s">
        <v>29494</v>
      </c>
      <c r="E12631" t="s">
        <v>18516</v>
      </c>
      <c r="F12631" t="s">
        <v>18516</v>
      </c>
      <c r="G12631" t="s">
        <v>18516</v>
      </c>
      <c r="H12631" t="s">
        <v>18516</v>
      </c>
      <c r="I12631" t="s">
        <v>18516</v>
      </c>
      <c r="J12631" t="s">
        <v>18516</v>
      </c>
      <c r="K12631" t="s">
        <v>29707</v>
      </c>
      <c r="L12631" t="s">
        <v>18516</v>
      </c>
      <c r="M12631" t="s">
        <v>18516</v>
      </c>
    </row>
    <row r="12632" spans="1:13" ht="13.5">
      <c r="A12632" t="s">
        <v>47964</v>
      </c>
      <c r="B12632" t="s">
        <v>32908</v>
      </c>
      <c r="C12632" t="s">
        <v>29493</v>
      </c>
      <c r="D12632" t="s">
        <v>29494</v>
      </c>
      <c r="E12632" t="s">
        <v>18516</v>
      </c>
      <c r="F12632" t="s">
        <v>18516</v>
      </c>
      <c r="G12632" t="s">
        <v>18516</v>
      </c>
      <c r="H12632" t="s">
        <v>18516</v>
      </c>
      <c r="I12632" t="s">
        <v>18516</v>
      </c>
      <c r="J12632" t="s">
        <v>18516</v>
      </c>
      <c r="K12632" t="s">
        <v>29707</v>
      </c>
      <c r="L12632" t="s">
        <v>18516</v>
      </c>
      <c r="M12632" t="s">
        <v>18516</v>
      </c>
    </row>
    <row r="12633" spans="1:13" ht="13.5">
      <c r="A12633" t="s">
        <v>47965</v>
      </c>
      <c r="B12633" t="s">
        <v>47966</v>
      </c>
      <c r="C12633" t="s">
        <v>29493</v>
      </c>
      <c r="D12633" t="s">
        <v>29494</v>
      </c>
      <c r="E12633" t="s">
        <v>18516</v>
      </c>
      <c r="F12633" t="s">
        <v>18516</v>
      </c>
      <c r="G12633" t="s">
        <v>18516</v>
      </c>
      <c r="H12633" t="s">
        <v>18516</v>
      </c>
      <c r="I12633" t="s">
        <v>18516</v>
      </c>
      <c r="J12633" t="s">
        <v>18516</v>
      </c>
      <c r="K12633" t="s">
        <v>29707</v>
      </c>
      <c r="L12633" t="s">
        <v>18516</v>
      </c>
      <c r="M12633" t="s">
        <v>18516</v>
      </c>
    </row>
    <row r="12634" spans="1:13" ht="13.5">
      <c r="A12634" t="s">
        <v>47967</v>
      </c>
      <c r="B12634" t="s">
        <v>47968</v>
      </c>
      <c r="C12634" t="s">
        <v>29493</v>
      </c>
      <c r="D12634" t="s">
        <v>29494</v>
      </c>
      <c r="E12634" t="s">
        <v>18516</v>
      </c>
      <c r="F12634" t="s">
        <v>18516</v>
      </c>
      <c r="G12634" t="s">
        <v>18516</v>
      </c>
      <c r="H12634" t="s">
        <v>18516</v>
      </c>
      <c r="I12634" t="s">
        <v>18516</v>
      </c>
      <c r="J12634" t="s">
        <v>18516</v>
      </c>
      <c r="K12634" t="s">
        <v>29707</v>
      </c>
      <c r="L12634" t="s">
        <v>18516</v>
      </c>
      <c r="M12634" t="s">
        <v>18516</v>
      </c>
    </row>
    <row r="12635" spans="1:13" ht="13.5">
      <c r="A12635" t="s">
        <v>47969</v>
      </c>
      <c r="B12635" t="s">
        <v>47970</v>
      </c>
      <c r="C12635" t="s">
        <v>29493</v>
      </c>
      <c r="D12635" t="s">
        <v>29494</v>
      </c>
      <c r="E12635" s="164">
        <v>385</v>
      </c>
      <c r="F12635" s="164">
        <v>385</v>
      </c>
      <c r="G12635" t="s">
        <v>18516</v>
      </c>
      <c r="H12635" t="s">
        <v>18516</v>
      </c>
      <c r="I12635" s="164">
        <v>140.63</v>
      </c>
      <c r="J12635" s="164">
        <v>525.63</v>
      </c>
      <c r="K12635">
        <v>24</v>
      </c>
      <c r="L12635" t="s">
        <v>29439</v>
      </c>
      <c r="M12635" t="s">
        <v>29446</v>
      </c>
    </row>
    <row r="12636" spans="1:13" ht="13.5">
      <c r="A12636" t="s">
        <v>6517</v>
      </c>
      <c r="B12636" t="s">
        <v>47971</v>
      </c>
      <c r="C12636" t="s">
        <v>29493</v>
      </c>
      <c r="D12636" t="s">
        <v>29494</v>
      </c>
      <c r="E12636" s="164">
        <v>580</v>
      </c>
      <c r="F12636" s="164">
        <v>580</v>
      </c>
      <c r="G12636" t="s">
        <v>18516</v>
      </c>
      <c r="H12636" t="s">
        <v>18516</v>
      </c>
      <c r="I12636" s="164">
        <v>124.62</v>
      </c>
      <c r="J12636" s="164">
        <v>704.62</v>
      </c>
      <c r="K12636">
        <v>155</v>
      </c>
      <c r="L12636" t="s">
        <v>18516</v>
      </c>
      <c r="M12636" t="s">
        <v>18516</v>
      </c>
    </row>
    <row r="12637" spans="1:13" ht="13.5">
      <c r="A12637" t="s">
        <v>47972</v>
      </c>
      <c r="B12637" t="s">
        <v>47973</v>
      </c>
      <c r="C12637" t="s">
        <v>29493</v>
      </c>
      <c r="D12637" t="s">
        <v>29494</v>
      </c>
      <c r="E12637" t="s">
        <v>18516</v>
      </c>
      <c r="F12637" t="s">
        <v>18516</v>
      </c>
      <c r="G12637" t="s">
        <v>18516</v>
      </c>
      <c r="H12637" t="s">
        <v>18516</v>
      </c>
      <c r="I12637" t="s">
        <v>18516</v>
      </c>
      <c r="J12637" t="s">
        <v>18516</v>
      </c>
      <c r="K12637" t="s">
        <v>29707</v>
      </c>
      <c r="L12637" t="s">
        <v>18516</v>
      </c>
      <c r="M12637" t="s">
        <v>18516</v>
      </c>
    </row>
    <row r="12638" spans="1:13" ht="13.5">
      <c r="A12638" t="s">
        <v>47974</v>
      </c>
      <c r="B12638" t="s">
        <v>47975</v>
      </c>
      <c r="C12638" t="s">
        <v>29493</v>
      </c>
      <c r="D12638" t="s">
        <v>29494</v>
      </c>
      <c r="E12638" t="s">
        <v>18516</v>
      </c>
      <c r="F12638" t="s">
        <v>18516</v>
      </c>
      <c r="G12638" t="s">
        <v>18516</v>
      </c>
      <c r="H12638" t="s">
        <v>18516</v>
      </c>
      <c r="I12638" t="s">
        <v>18516</v>
      </c>
      <c r="J12638" t="s">
        <v>18516</v>
      </c>
      <c r="K12638" t="s">
        <v>29707</v>
      </c>
      <c r="L12638" t="s">
        <v>18516</v>
      </c>
      <c r="M12638" t="s">
        <v>18516</v>
      </c>
    </row>
    <row r="12639" spans="1:13" ht="13.5">
      <c r="A12639" t="s">
        <v>47976</v>
      </c>
      <c r="B12639" t="s">
        <v>47977</v>
      </c>
      <c r="C12639" t="s">
        <v>29493</v>
      </c>
      <c r="D12639" t="s">
        <v>29494</v>
      </c>
      <c r="E12639" t="s">
        <v>18516</v>
      </c>
      <c r="F12639" t="s">
        <v>18516</v>
      </c>
      <c r="G12639" t="s">
        <v>18516</v>
      </c>
      <c r="H12639" t="s">
        <v>18516</v>
      </c>
      <c r="I12639" t="s">
        <v>18516</v>
      </c>
      <c r="J12639" t="s">
        <v>18516</v>
      </c>
      <c r="K12639" t="s">
        <v>29707</v>
      </c>
      <c r="L12639" t="s">
        <v>18516</v>
      </c>
      <c r="M12639" t="s">
        <v>18516</v>
      </c>
    </row>
    <row r="12640" spans="1:13" ht="13.5">
      <c r="A12640" t="s">
        <v>47978</v>
      </c>
      <c r="B12640" t="s">
        <v>47979</v>
      </c>
      <c r="C12640" t="s">
        <v>29493</v>
      </c>
      <c r="D12640" t="s">
        <v>29494</v>
      </c>
      <c r="E12640" t="s">
        <v>18516</v>
      </c>
      <c r="F12640" t="s">
        <v>18516</v>
      </c>
      <c r="G12640" t="s">
        <v>18516</v>
      </c>
      <c r="H12640" t="s">
        <v>18516</v>
      </c>
      <c r="I12640" t="s">
        <v>18516</v>
      </c>
      <c r="J12640" t="s">
        <v>18516</v>
      </c>
      <c r="K12640" t="s">
        <v>29707</v>
      </c>
      <c r="L12640" t="s">
        <v>18516</v>
      </c>
      <c r="M12640" t="s">
        <v>18516</v>
      </c>
    </row>
    <row r="12641" spans="1:13" ht="13.5">
      <c r="A12641" t="s">
        <v>47980</v>
      </c>
      <c r="B12641" t="s">
        <v>47981</v>
      </c>
      <c r="C12641" t="s">
        <v>29493</v>
      </c>
      <c r="D12641" t="s">
        <v>29494</v>
      </c>
      <c r="E12641" t="s">
        <v>18516</v>
      </c>
      <c r="F12641" t="s">
        <v>18516</v>
      </c>
      <c r="G12641" t="s">
        <v>18516</v>
      </c>
      <c r="H12641" t="s">
        <v>18516</v>
      </c>
      <c r="I12641" t="s">
        <v>18516</v>
      </c>
      <c r="J12641" t="s">
        <v>18516</v>
      </c>
      <c r="K12641" t="s">
        <v>29707</v>
      </c>
      <c r="L12641" t="s">
        <v>18516</v>
      </c>
      <c r="M12641" t="s">
        <v>18516</v>
      </c>
    </row>
    <row r="12642" spans="1:13" ht="13.5">
      <c r="A12642" t="s">
        <v>47982</v>
      </c>
      <c r="B12642" t="s">
        <v>47983</v>
      </c>
      <c r="C12642" t="s">
        <v>29493</v>
      </c>
      <c r="D12642" t="s">
        <v>29494</v>
      </c>
      <c r="E12642" t="s">
        <v>18516</v>
      </c>
      <c r="F12642" t="s">
        <v>18516</v>
      </c>
      <c r="G12642" t="s">
        <v>18516</v>
      </c>
      <c r="H12642" t="s">
        <v>18516</v>
      </c>
      <c r="I12642" t="s">
        <v>18516</v>
      </c>
      <c r="J12642" t="s">
        <v>18516</v>
      </c>
      <c r="K12642" t="s">
        <v>29707</v>
      </c>
      <c r="L12642" t="s">
        <v>18516</v>
      </c>
      <c r="M12642" t="s">
        <v>18516</v>
      </c>
    </row>
    <row r="12643" spans="1:13" ht="13.5">
      <c r="A12643" t="s">
        <v>47984</v>
      </c>
      <c r="B12643" t="s">
        <v>47985</v>
      </c>
      <c r="C12643" t="s">
        <v>29493</v>
      </c>
      <c r="D12643" t="s">
        <v>29494</v>
      </c>
      <c r="E12643" t="s">
        <v>18516</v>
      </c>
      <c r="F12643" t="s">
        <v>18516</v>
      </c>
      <c r="G12643" t="s">
        <v>18516</v>
      </c>
      <c r="H12643" t="s">
        <v>18516</v>
      </c>
      <c r="I12643" t="s">
        <v>18516</v>
      </c>
      <c r="J12643" t="s">
        <v>18516</v>
      </c>
      <c r="K12643" t="s">
        <v>29707</v>
      </c>
      <c r="L12643" t="s">
        <v>18516</v>
      </c>
      <c r="M12643" t="s">
        <v>18516</v>
      </c>
    </row>
    <row r="12644" spans="1:13" ht="13.5">
      <c r="A12644" t="s">
        <v>47986</v>
      </c>
      <c r="B12644" t="s">
        <v>47987</v>
      </c>
      <c r="C12644" t="s">
        <v>29493</v>
      </c>
      <c r="D12644" t="s">
        <v>29494</v>
      </c>
      <c r="E12644" t="s">
        <v>18516</v>
      </c>
      <c r="F12644" t="s">
        <v>18516</v>
      </c>
      <c r="G12644" t="s">
        <v>18516</v>
      </c>
      <c r="H12644" t="s">
        <v>18516</v>
      </c>
      <c r="I12644" t="s">
        <v>18516</v>
      </c>
      <c r="J12644" t="s">
        <v>18516</v>
      </c>
      <c r="K12644" t="s">
        <v>29707</v>
      </c>
      <c r="L12644" t="s">
        <v>18516</v>
      </c>
      <c r="M12644" t="s">
        <v>18516</v>
      </c>
    </row>
    <row r="12645" spans="1:13" ht="13.5">
      <c r="A12645" t="s">
        <v>47988</v>
      </c>
      <c r="B12645" t="s">
        <v>47989</v>
      </c>
      <c r="C12645" t="s">
        <v>29493</v>
      </c>
      <c r="D12645" t="s">
        <v>29494</v>
      </c>
      <c r="E12645" t="s">
        <v>18516</v>
      </c>
      <c r="F12645" t="s">
        <v>18516</v>
      </c>
      <c r="G12645" t="s">
        <v>18516</v>
      </c>
      <c r="H12645" t="s">
        <v>18516</v>
      </c>
      <c r="I12645" t="s">
        <v>18516</v>
      </c>
      <c r="J12645" t="s">
        <v>18516</v>
      </c>
      <c r="K12645" t="s">
        <v>29707</v>
      </c>
      <c r="L12645" t="s">
        <v>18516</v>
      </c>
      <c r="M12645" t="s">
        <v>18516</v>
      </c>
    </row>
    <row r="12646" spans="1:13" ht="13.5">
      <c r="A12646" t="s">
        <v>47990</v>
      </c>
      <c r="B12646" t="s">
        <v>47991</v>
      </c>
      <c r="C12646" t="s">
        <v>29493</v>
      </c>
      <c r="D12646" t="s">
        <v>29494</v>
      </c>
      <c r="E12646" t="s">
        <v>18516</v>
      </c>
      <c r="F12646" t="s">
        <v>18516</v>
      </c>
      <c r="G12646" t="s">
        <v>18516</v>
      </c>
      <c r="H12646" t="s">
        <v>18516</v>
      </c>
      <c r="I12646" t="s">
        <v>18516</v>
      </c>
      <c r="J12646" t="s">
        <v>18516</v>
      </c>
      <c r="K12646" t="s">
        <v>29707</v>
      </c>
      <c r="L12646" t="s">
        <v>18516</v>
      </c>
      <c r="M12646" t="s">
        <v>18516</v>
      </c>
    </row>
    <row r="12647" spans="1:13" ht="13.5">
      <c r="A12647" t="s">
        <v>47992</v>
      </c>
      <c r="B12647" t="s">
        <v>47993</v>
      </c>
      <c r="C12647" t="s">
        <v>29493</v>
      </c>
      <c r="D12647" t="s">
        <v>29494</v>
      </c>
      <c r="E12647" t="s">
        <v>18516</v>
      </c>
      <c r="F12647" t="s">
        <v>18516</v>
      </c>
      <c r="G12647" t="s">
        <v>18516</v>
      </c>
      <c r="H12647" t="s">
        <v>18516</v>
      </c>
      <c r="I12647" t="s">
        <v>18516</v>
      </c>
      <c r="J12647" t="s">
        <v>18516</v>
      </c>
      <c r="K12647" t="s">
        <v>29707</v>
      </c>
      <c r="L12647" t="s">
        <v>18516</v>
      </c>
      <c r="M12647" t="s">
        <v>18516</v>
      </c>
    </row>
    <row r="12648" spans="1:13" ht="13.5">
      <c r="A12648" t="s">
        <v>47994</v>
      </c>
      <c r="B12648" t="s">
        <v>47995</v>
      </c>
      <c r="C12648" t="s">
        <v>29493</v>
      </c>
      <c r="D12648" t="s">
        <v>29494</v>
      </c>
      <c r="E12648" t="s">
        <v>18516</v>
      </c>
      <c r="F12648" t="s">
        <v>18516</v>
      </c>
      <c r="G12648" t="s">
        <v>18516</v>
      </c>
      <c r="H12648" t="s">
        <v>18516</v>
      </c>
      <c r="I12648" t="s">
        <v>18516</v>
      </c>
      <c r="J12648" t="s">
        <v>18516</v>
      </c>
      <c r="K12648" t="s">
        <v>29707</v>
      </c>
      <c r="L12648" t="s">
        <v>18516</v>
      </c>
      <c r="M12648" t="s">
        <v>18516</v>
      </c>
    </row>
    <row r="12649" spans="1:13" ht="13.5">
      <c r="A12649" t="s">
        <v>47996</v>
      </c>
      <c r="B12649" t="s">
        <v>47997</v>
      </c>
      <c r="C12649" t="s">
        <v>29493</v>
      </c>
      <c r="D12649" t="s">
        <v>29494</v>
      </c>
      <c r="E12649" s="164">
        <v>211</v>
      </c>
      <c r="F12649" s="164">
        <v>211</v>
      </c>
      <c r="G12649" t="s">
        <v>18516</v>
      </c>
      <c r="H12649" t="s">
        <v>18516</v>
      </c>
      <c r="I12649" s="164">
        <v>49.28</v>
      </c>
      <c r="J12649" s="164">
        <v>260.28</v>
      </c>
      <c r="K12649">
        <v>0</v>
      </c>
      <c r="L12649" t="s">
        <v>18516</v>
      </c>
      <c r="M12649" t="s">
        <v>18516</v>
      </c>
    </row>
    <row r="12650" spans="1:13" ht="13.5">
      <c r="A12650" t="s">
        <v>47998</v>
      </c>
      <c r="B12650" t="s">
        <v>47999</v>
      </c>
      <c r="C12650" t="s">
        <v>29493</v>
      </c>
      <c r="D12650" t="s">
        <v>29494</v>
      </c>
      <c r="E12650" t="s">
        <v>18516</v>
      </c>
      <c r="F12650" t="s">
        <v>18516</v>
      </c>
      <c r="G12650" t="s">
        <v>18516</v>
      </c>
      <c r="H12650" t="s">
        <v>18516</v>
      </c>
      <c r="I12650" t="s">
        <v>18516</v>
      </c>
      <c r="J12650" t="s">
        <v>18516</v>
      </c>
      <c r="K12650" t="s">
        <v>29707</v>
      </c>
      <c r="L12650" t="s">
        <v>18516</v>
      </c>
      <c r="M12650" t="s">
        <v>18516</v>
      </c>
    </row>
    <row r="12651" spans="1:13" ht="13.5">
      <c r="A12651" t="s">
        <v>48000</v>
      </c>
      <c r="B12651" t="s">
        <v>48001</v>
      </c>
      <c r="C12651" t="s">
        <v>29493</v>
      </c>
      <c r="D12651" t="s">
        <v>29494</v>
      </c>
      <c r="E12651" t="s">
        <v>18516</v>
      </c>
      <c r="F12651" t="s">
        <v>18516</v>
      </c>
      <c r="G12651" t="s">
        <v>18516</v>
      </c>
      <c r="H12651" t="s">
        <v>18516</v>
      </c>
      <c r="I12651" t="s">
        <v>18516</v>
      </c>
      <c r="J12651" t="s">
        <v>18516</v>
      </c>
      <c r="K12651" t="s">
        <v>29707</v>
      </c>
      <c r="L12651" t="s">
        <v>18516</v>
      </c>
      <c r="M12651" t="s">
        <v>18516</v>
      </c>
    </row>
    <row r="12652" spans="1:13" ht="13.5">
      <c r="A12652" t="s">
        <v>48002</v>
      </c>
      <c r="B12652" t="s">
        <v>48003</v>
      </c>
      <c r="C12652" t="s">
        <v>29493</v>
      </c>
      <c r="D12652" t="s">
        <v>29494</v>
      </c>
      <c r="E12652" t="s">
        <v>18516</v>
      </c>
      <c r="F12652" t="s">
        <v>18516</v>
      </c>
      <c r="G12652" t="s">
        <v>18516</v>
      </c>
      <c r="H12652" t="s">
        <v>18516</v>
      </c>
      <c r="I12652" t="s">
        <v>18516</v>
      </c>
      <c r="J12652" t="s">
        <v>18516</v>
      </c>
      <c r="K12652" t="s">
        <v>29707</v>
      </c>
      <c r="L12652" t="s">
        <v>18516</v>
      </c>
      <c r="M12652" t="s">
        <v>18516</v>
      </c>
    </row>
    <row r="12653" spans="1:13" ht="13.5">
      <c r="A12653" t="s">
        <v>48004</v>
      </c>
      <c r="B12653" t="s">
        <v>33377</v>
      </c>
      <c r="C12653" t="s">
        <v>29493</v>
      </c>
      <c r="D12653" t="s">
        <v>29494</v>
      </c>
      <c r="E12653" t="s">
        <v>18516</v>
      </c>
      <c r="F12653" t="s">
        <v>18516</v>
      </c>
      <c r="G12653" t="s">
        <v>18516</v>
      </c>
      <c r="H12653" t="s">
        <v>18516</v>
      </c>
      <c r="I12653" t="s">
        <v>18516</v>
      </c>
      <c r="J12653" t="s">
        <v>18516</v>
      </c>
      <c r="K12653" t="s">
        <v>29707</v>
      </c>
      <c r="L12653" t="s">
        <v>18516</v>
      </c>
      <c r="M12653" t="s">
        <v>18516</v>
      </c>
    </row>
    <row r="12654" spans="1:13" ht="13.5">
      <c r="A12654" t="s">
        <v>1299</v>
      </c>
      <c r="B12654" t="s">
        <v>48005</v>
      </c>
      <c r="C12654" t="s">
        <v>29493</v>
      </c>
      <c r="D12654" t="s">
        <v>29494</v>
      </c>
      <c r="E12654" s="164">
        <v>506</v>
      </c>
      <c r="F12654" s="164">
        <v>496</v>
      </c>
      <c r="G12654" s="165">
        <v>0.98</v>
      </c>
      <c r="H12654" t="s">
        <v>18516</v>
      </c>
      <c r="I12654" s="164">
        <v>241.16</v>
      </c>
      <c r="J12654" s="164">
        <v>737.16</v>
      </c>
      <c r="K12654">
        <v>61</v>
      </c>
      <c r="L12654" t="s">
        <v>18516</v>
      </c>
      <c r="M12654" t="s">
        <v>18516</v>
      </c>
    </row>
    <row r="12655" spans="1:13" ht="13.5">
      <c r="A12655" t="s">
        <v>1296</v>
      </c>
      <c r="B12655" t="s">
        <v>48006</v>
      </c>
      <c r="C12655" t="s">
        <v>29493</v>
      </c>
      <c r="D12655" t="s">
        <v>29494</v>
      </c>
      <c r="E12655" s="164">
        <v>506</v>
      </c>
      <c r="F12655" s="164">
        <v>496</v>
      </c>
      <c r="G12655" s="165">
        <v>0.98</v>
      </c>
      <c r="H12655" t="s">
        <v>18516</v>
      </c>
      <c r="I12655" s="164">
        <v>241.16</v>
      </c>
      <c r="J12655" s="164">
        <v>737.16</v>
      </c>
      <c r="K12655">
        <v>0</v>
      </c>
      <c r="L12655" t="s">
        <v>18516</v>
      </c>
      <c r="M12655" t="s">
        <v>18516</v>
      </c>
    </row>
    <row r="12656" spans="1:13" ht="13.5">
      <c r="A12656" t="s">
        <v>2984</v>
      </c>
      <c r="B12656" t="s">
        <v>35059</v>
      </c>
      <c r="C12656" t="s">
        <v>29493</v>
      </c>
      <c r="D12656" t="s">
        <v>29494</v>
      </c>
      <c r="E12656" t="s">
        <v>18516</v>
      </c>
      <c r="F12656" t="s">
        <v>18516</v>
      </c>
      <c r="G12656" t="s">
        <v>18516</v>
      </c>
      <c r="H12656" t="s">
        <v>18516</v>
      </c>
      <c r="I12656" t="s">
        <v>18516</v>
      </c>
      <c r="J12656" t="s">
        <v>18516</v>
      </c>
      <c r="K12656" t="s">
        <v>29707</v>
      </c>
      <c r="L12656" t="s">
        <v>18516</v>
      </c>
      <c r="M12656" t="s">
        <v>18516</v>
      </c>
    </row>
    <row r="12657" spans="1:13" ht="13.5">
      <c r="A12657" t="s">
        <v>48007</v>
      </c>
      <c r="B12657" t="s">
        <v>48008</v>
      </c>
      <c r="C12657" t="s">
        <v>29493</v>
      </c>
      <c r="D12657" t="s">
        <v>29494</v>
      </c>
      <c r="E12657" s="164">
        <v>227</v>
      </c>
      <c r="F12657" s="164">
        <v>227</v>
      </c>
      <c r="G12657" t="s">
        <v>18516</v>
      </c>
      <c r="H12657" t="s">
        <v>18516</v>
      </c>
      <c r="I12657" s="164">
        <v>84.78</v>
      </c>
      <c r="J12657" s="164">
        <v>311.78</v>
      </c>
      <c r="K12657">
        <v>46</v>
      </c>
      <c r="L12657" t="s">
        <v>18516</v>
      </c>
      <c r="M12657" t="s">
        <v>18516</v>
      </c>
    </row>
    <row r="12658" spans="1:13" ht="13.5">
      <c r="A12658" t="s">
        <v>48009</v>
      </c>
      <c r="B12658" t="s">
        <v>48010</v>
      </c>
      <c r="C12658" t="s">
        <v>29493</v>
      </c>
      <c r="D12658" t="s">
        <v>29494</v>
      </c>
      <c r="E12658" t="s">
        <v>18516</v>
      </c>
      <c r="F12658" t="s">
        <v>18516</v>
      </c>
      <c r="G12658" t="s">
        <v>18516</v>
      </c>
      <c r="H12658" t="s">
        <v>18516</v>
      </c>
      <c r="I12658" t="s">
        <v>18516</v>
      </c>
      <c r="J12658" t="s">
        <v>18516</v>
      </c>
      <c r="K12658" t="s">
        <v>29707</v>
      </c>
      <c r="L12658" t="s">
        <v>18516</v>
      </c>
      <c r="M12658" t="s">
        <v>18516</v>
      </c>
    </row>
    <row r="12659" spans="1:13" ht="13.5">
      <c r="A12659" t="s">
        <v>6511</v>
      </c>
      <c r="B12659" t="s">
        <v>48011</v>
      </c>
      <c r="C12659" t="s">
        <v>29493</v>
      </c>
      <c r="D12659" t="s">
        <v>29494</v>
      </c>
      <c r="E12659" t="s">
        <v>18516</v>
      </c>
      <c r="F12659" t="s">
        <v>18516</v>
      </c>
      <c r="G12659" t="s">
        <v>18516</v>
      </c>
      <c r="H12659" t="s">
        <v>18516</v>
      </c>
      <c r="I12659" t="s">
        <v>18516</v>
      </c>
      <c r="J12659" t="s">
        <v>18516</v>
      </c>
      <c r="K12659" t="s">
        <v>29707</v>
      </c>
      <c r="L12659" t="s">
        <v>18516</v>
      </c>
      <c r="M12659" t="s">
        <v>18516</v>
      </c>
    </row>
    <row r="12660" spans="1:13" ht="13.5">
      <c r="A12660" t="s">
        <v>10185</v>
      </c>
      <c r="B12660" t="s">
        <v>48012</v>
      </c>
      <c r="C12660" t="s">
        <v>29493</v>
      </c>
      <c r="D12660" t="s">
        <v>29494</v>
      </c>
      <c r="E12660" t="s">
        <v>18516</v>
      </c>
      <c r="F12660" t="s">
        <v>18516</v>
      </c>
      <c r="G12660" t="s">
        <v>18516</v>
      </c>
      <c r="H12660" t="s">
        <v>18516</v>
      </c>
      <c r="I12660" t="s">
        <v>18516</v>
      </c>
      <c r="J12660" t="s">
        <v>18516</v>
      </c>
      <c r="K12660" t="s">
        <v>29707</v>
      </c>
      <c r="L12660" t="s">
        <v>18516</v>
      </c>
      <c r="M12660" t="s">
        <v>18516</v>
      </c>
    </row>
    <row r="12661" spans="1:13" ht="13.5">
      <c r="A12661" t="s">
        <v>48013</v>
      </c>
      <c r="B12661" t="s">
        <v>48014</v>
      </c>
      <c r="C12661" t="s">
        <v>29493</v>
      </c>
      <c r="D12661" t="s">
        <v>29494</v>
      </c>
      <c r="E12661" t="s">
        <v>18516</v>
      </c>
      <c r="F12661" t="s">
        <v>18516</v>
      </c>
      <c r="G12661" t="s">
        <v>18516</v>
      </c>
      <c r="H12661" t="s">
        <v>18516</v>
      </c>
      <c r="I12661" t="s">
        <v>18516</v>
      </c>
      <c r="J12661" t="s">
        <v>18516</v>
      </c>
      <c r="K12661" t="s">
        <v>29707</v>
      </c>
      <c r="L12661" t="s">
        <v>18516</v>
      </c>
      <c r="M12661" t="s">
        <v>18516</v>
      </c>
    </row>
    <row r="12662" spans="1:13" ht="13.5">
      <c r="A12662" t="s">
        <v>48015</v>
      </c>
      <c r="B12662" t="s">
        <v>48016</v>
      </c>
      <c r="C12662" t="s">
        <v>29493</v>
      </c>
      <c r="D12662" t="s">
        <v>29494</v>
      </c>
      <c r="E12662" t="s">
        <v>18516</v>
      </c>
      <c r="F12662" t="s">
        <v>18516</v>
      </c>
      <c r="G12662" t="s">
        <v>18516</v>
      </c>
      <c r="H12662" t="s">
        <v>18516</v>
      </c>
      <c r="I12662" t="s">
        <v>18516</v>
      </c>
      <c r="J12662" t="s">
        <v>18516</v>
      </c>
      <c r="K12662" t="s">
        <v>29707</v>
      </c>
      <c r="L12662" t="s">
        <v>18516</v>
      </c>
      <c r="M12662" t="s">
        <v>18516</v>
      </c>
    </row>
    <row r="12663" spans="1:13" ht="13.5">
      <c r="A12663" t="s">
        <v>48017</v>
      </c>
      <c r="B12663" t="s">
        <v>47678</v>
      </c>
      <c r="C12663" t="s">
        <v>29493</v>
      </c>
      <c r="D12663" t="s">
        <v>29494</v>
      </c>
      <c r="E12663" t="s">
        <v>18516</v>
      </c>
      <c r="F12663" t="s">
        <v>18516</v>
      </c>
      <c r="G12663" t="s">
        <v>18516</v>
      </c>
      <c r="H12663" t="s">
        <v>18516</v>
      </c>
      <c r="I12663" t="s">
        <v>18516</v>
      </c>
      <c r="J12663" t="s">
        <v>18516</v>
      </c>
      <c r="K12663" t="s">
        <v>29707</v>
      </c>
      <c r="L12663" t="s">
        <v>18516</v>
      </c>
      <c r="M12663" t="s">
        <v>18516</v>
      </c>
    </row>
    <row r="12664" spans="1:13" ht="13.5">
      <c r="A12664" t="s">
        <v>6937</v>
      </c>
      <c r="B12664" t="s">
        <v>48018</v>
      </c>
      <c r="C12664" t="s">
        <v>29493</v>
      </c>
      <c r="D12664" t="s">
        <v>29494</v>
      </c>
      <c r="E12664" t="s">
        <v>18516</v>
      </c>
      <c r="F12664" t="s">
        <v>18516</v>
      </c>
      <c r="G12664" t="s">
        <v>18516</v>
      </c>
      <c r="H12664" t="s">
        <v>18516</v>
      </c>
      <c r="I12664" t="s">
        <v>18516</v>
      </c>
      <c r="J12664" t="s">
        <v>18516</v>
      </c>
      <c r="K12664" t="s">
        <v>29707</v>
      </c>
      <c r="L12664" t="s">
        <v>18516</v>
      </c>
      <c r="M12664" t="s">
        <v>18516</v>
      </c>
    </row>
    <row r="12665" spans="1:13" ht="13.5">
      <c r="A12665" t="s">
        <v>48019</v>
      </c>
      <c r="B12665" t="s">
        <v>47752</v>
      </c>
      <c r="C12665" t="s">
        <v>29493</v>
      </c>
      <c r="D12665" t="s">
        <v>29494</v>
      </c>
      <c r="E12665" t="s">
        <v>18516</v>
      </c>
      <c r="F12665" t="s">
        <v>18516</v>
      </c>
      <c r="G12665" t="s">
        <v>18516</v>
      </c>
      <c r="H12665" t="s">
        <v>18516</v>
      </c>
      <c r="I12665" t="s">
        <v>18516</v>
      </c>
      <c r="J12665" t="s">
        <v>18516</v>
      </c>
      <c r="K12665" t="s">
        <v>29707</v>
      </c>
      <c r="L12665" t="s">
        <v>18516</v>
      </c>
      <c r="M12665" t="s">
        <v>18516</v>
      </c>
    </row>
    <row r="12666" spans="1:13" ht="13.5">
      <c r="A12666" t="s">
        <v>48020</v>
      </c>
      <c r="B12666" t="s">
        <v>48021</v>
      </c>
      <c r="C12666" t="s">
        <v>29493</v>
      </c>
      <c r="D12666" t="s">
        <v>29494</v>
      </c>
      <c r="E12666" t="s">
        <v>18516</v>
      </c>
      <c r="F12666" t="s">
        <v>18516</v>
      </c>
      <c r="G12666" t="s">
        <v>18516</v>
      </c>
      <c r="H12666" t="s">
        <v>18516</v>
      </c>
      <c r="I12666" t="s">
        <v>18516</v>
      </c>
      <c r="J12666" t="s">
        <v>18516</v>
      </c>
      <c r="K12666" t="s">
        <v>29707</v>
      </c>
      <c r="L12666" t="s">
        <v>18516</v>
      </c>
      <c r="M12666" t="s">
        <v>18516</v>
      </c>
    </row>
    <row r="12667" spans="1:13" ht="13.5">
      <c r="A12667" t="s">
        <v>2068</v>
      </c>
      <c r="B12667" t="s">
        <v>48022</v>
      </c>
      <c r="C12667" t="s">
        <v>29493</v>
      </c>
      <c r="D12667" t="s">
        <v>29494</v>
      </c>
      <c r="E12667" s="164">
        <v>335</v>
      </c>
      <c r="F12667" s="164">
        <v>322</v>
      </c>
      <c r="G12667" s="165">
        <v>0.96</v>
      </c>
      <c r="H12667" t="s">
        <v>18516</v>
      </c>
      <c r="I12667" s="164">
        <v>89.4</v>
      </c>
      <c r="J12667" s="164">
        <v>411.4</v>
      </c>
      <c r="K12667">
        <v>1</v>
      </c>
      <c r="L12667" t="s">
        <v>18516</v>
      </c>
      <c r="M12667" t="s">
        <v>18516</v>
      </c>
    </row>
    <row r="12668" spans="1:13" ht="13.5">
      <c r="A12668" t="s">
        <v>48023</v>
      </c>
      <c r="B12668" t="s">
        <v>48024</v>
      </c>
      <c r="C12668" t="s">
        <v>29493</v>
      </c>
      <c r="D12668" t="s">
        <v>29494</v>
      </c>
      <c r="E12668" t="s">
        <v>18516</v>
      </c>
      <c r="F12668" t="s">
        <v>18516</v>
      </c>
      <c r="G12668" t="s">
        <v>18516</v>
      </c>
      <c r="H12668" t="s">
        <v>18516</v>
      </c>
      <c r="I12668" t="s">
        <v>18516</v>
      </c>
      <c r="J12668" t="s">
        <v>18516</v>
      </c>
      <c r="K12668" t="s">
        <v>29707</v>
      </c>
      <c r="L12668" t="s">
        <v>18516</v>
      </c>
      <c r="M12668" t="s">
        <v>18516</v>
      </c>
    </row>
    <row r="12669" spans="1:13" ht="13.5">
      <c r="A12669" t="s">
        <v>48025</v>
      </c>
      <c r="B12669" t="s">
        <v>48026</v>
      </c>
      <c r="C12669" t="s">
        <v>29493</v>
      </c>
      <c r="D12669" t="s">
        <v>29494</v>
      </c>
      <c r="E12669" s="164">
        <v>429</v>
      </c>
      <c r="F12669" s="164">
        <v>429</v>
      </c>
      <c r="G12669" t="s">
        <v>18516</v>
      </c>
      <c r="H12669" t="s">
        <v>18516</v>
      </c>
      <c r="I12669" s="164">
        <v>124.73</v>
      </c>
      <c r="J12669" s="164">
        <v>553.73</v>
      </c>
      <c r="K12669">
        <v>0</v>
      </c>
      <c r="L12669" t="s">
        <v>18516</v>
      </c>
      <c r="M12669" t="s">
        <v>18516</v>
      </c>
    </row>
    <row r="12670" spans="1:13" ht="13.5">
      <c r="A12670" t="s">
        <v>48027</v>
      </c>
      <c r="B12670" t="s">
        <v>48028</v>
      </c>
      <c r="C12670" t="s">
        <v>29493</v>
      </c>
      <c r="D12670" t="s">
        <v>29494</v>
      </c>
      <c r="E12670" s="164">
        <v>298</v>
      </c>
      <c r="F12670" s="164">
        <v>298</v>
      </c>
      <c r="G12670" t="s">
        <v>18516</v>
      </c>
      <c r="H12670" t="s">
        <v>18516</v>
      </c>
      <c r="I12670" s="164">
        <v>80.18</v>
      </c>
      <c r="J12670" s="164">
        <v>378.18</v>
      </c>
      <c r="K12670">
        <v>21</v>
      </c>
      <c r="L12670" t="s">
        <v>18516</v>
      </c>
      <c r="M12670" t="s">
        <v>18516</v>
      </c>
    </row>
    <row r="12671" spans="1:13" ht="13.5">
      <c r="A12671" t="s">
        <v>48029</v>
      </c>
      <c r="B12671" t="s">
        <v>48030</v>
      </c>
      <c r="C12671" t="s">
        <v>29493</v>
      </c>
      <c r="D12671" t="s">
        <v>29494</v>
      </c>
      <c r="E12671" t="s">
        <v>18516</v>
      </c>
      <c r="F12671" t="s">
        <v>18516</v>
      </c>
      <c r="G12671" t="s">
        <v>18516</v>
      </c>
      <c r="H12671" t="s">
        <v>18516</v>
      </c>
      <c r="I12671" t="s">
        <v>18516</v>
      </c>
      <c r="J12671" t="s">
        <v>18516</v>
      </c>
      <c r="K12671" t="s">
        <v>29707</v>
      </c>
      <c r="L12671" t="s">
        <v>18516</v>
      </c>
      <c r="M12671" t="s">
        <v>18516</v>
      </c>
    </row>
    <row r="12672" spans="1:13" ht="13.5">
      <c r="A12672" t="s">
        <v>48031</v>
      </c>
      <c r="B12672" t="s">
        <v>48032</v>
      </c>
      <c r="C12672" t="s">
        <v>29493</v>
      </c>
      <c r="D12672" t="s">
        <v>29494</v>
      </c>
      <c r="E12672" s="164">
        <v>485</v>
      </c>
      <c r="F12672" s="164">
        <v>485</v>
      </c>
      <c r="G12672" t="s">
        <v>18516</v>
      </c>
      <c r="H12672" t="s">
        <v>18516</v>
      </c>
      <c r="I12672" s="164">
        <v>202.3</v>
      </c>
      <c r="J12672" s="164">
        <v>687.3</v>
      </c>
      <c r="K12672">
        <v>56</v>
      </c>
      <c r="L12672" t="s">
        <v>18516</v>
      </c>
      <c r="M12672" t="s">
        <v>18516</v>
      </c>
    </row>
    <row r="12673" spans="1:13" ht="13.5">
      <c r="A12673" t="s">
        <v>48033</v>
      </c>
      <c r="B12673" t="s">
        <v>48034</v>
      </c>
      <c r="C12673" t="s">
        <v>29493</v>
      </c>
      <c r="D12673" t="s">
        <v>29494</v>
      </c>
      <c r="E12673" t="s">
        <v>18516</v>
      </c>
      <c r="F12673" t="s">
        <v>18516</v>
      </c>
      <c r="G12673" t="s">
        <v>18516</v>
      </c>
      <c r="H12673" t="s">
        <v>18516</v>
      </c>
      <c r="I12673" t="s">
        <v>18516</v>
      </c>
      <c r="J12673" t="s">
        <v>18516</v>
      </c>
      <c r="K12673" t="s">
        <v>29707</v>
      </c>
      <c r="L12673" t="s">
        <v>18516</v>
      </c>
      <c r="M12673" t="s">
        <v>18516</v>
      </c>
    </row>
    <row r="12674" spans="1:13" ht="13.5">
      <c r="A12674" t="s">
        <v>48035</v>
      </c>
      <c r="B12674" t="s">
        <v>48036</v>
      </c>
      <c r="C12674" t="s">
        <v>29493</v>
      </c>
      <c r="D12674" t="s">
        <v>29494</v>
      </c>
      <c r="E12674" t="s">
        <v>18516</v>
      </c>
      <c r="F12674" t="s">
        <v>18516</v>
      </c>
      <c r="G12674" t="s">
        <v>18516</v>
      </c>
      <c r="H12674" t="s">
        <v>18516</v>
      </c>
      <c r="I12674" t="s">
        <v>18516</v>
      </c>
      <c r="J12674" t="s">
        <v>18516</v>
      </c>
      <c r="K12674" t="s">
        <v>29707</v>
      </c>
      <c r="L12674" t="s">
        <v>18516</v>
      </c>
      <c r="M12674" t="s">
        <v>18516</v>
      </c>
    </row>
    <row r="12675" spans="1:13" ht="13.5">
      <c r="A12675" t="s">
        <v>48037</v>
      </c>
      <c r="B12675" t="s">
        <v>48038</v>
      </c>
      <c r="C12675" t="s">
        <v>29493</v>
      </c>
      <c r="D12675" t="s">
        <v>29494</v>
      </c>
      <c r="E12675" t="s">
        <v>18516</v>
      </c>
      <c r="F12675" t="s">
        <v>18516</v>
      </c>
      <c r="G12675" t="s">
        <v>18516</v>
      </c>
      <c r="H12675" t="s">
        <v>18516</v>
      </c>
      <c r="I12675" t="s">
        <v>18516</v>
      </c>
      <c r="J12675" t="s">
        <v>18516</v>
      </c>
      <c r="K12675" t="s">
        <v>29707</v>
      </c>
      <c r="L12675" t="s">
        <v>18516</v>
      </c>
      <c r="M12675" t="s">
        <v>18516</v>
      </c>
    </row>
    <row r="12676" spans="1:13" ht="13.5">
      <c r="A12676" t="s">
        <v>386</v>
      </c>
      <c r="B12676" t="s">
        <v>48039</v>
      </c>
      <c r="C12676" t="s">
        <v>29493</v>
      </c>
      <c r="D12676" t="s">
        <v>29494</v>
      </c>
      <c r="E12676" s="164">
        <v>181</v>
      </c>
      <c r="F12676" s="164">
        <v>151</v>
      </c>
      <c r="G12676" s="165">
        <v>0.83</v>
      </c>
      <c r="H12676" t="s">
        <v>18516</v>
      </c>
      <c r="I12676" s="164">
        <v>62.72</v>
      </c>
      <c r="J12676" s="164">
        <v>213.72</v>
      </c>
      <c r="K12676">
        <v>0</v>
      </c>
      <c r="L12676" t="s">
        <v>18516</v>
      </c>
      <c r="M12676" t="s">
        <v>18516</v>
      </c>
    </row>
    <row r="12677" spans="1:13" ht="13.5">
      <c r="A12677" t="s">
        <v>48040</v>
      </c>
      <c r="B12677" t="s">
        <v>48041</v>
      </c>
      <c r="C12677" t="s">
        <v>29493</v>
      </c>
      <c r="D12677" t="s">
        <v>29494</v>
      </c>
      <c r="E12677" t="s">
        <v>18516</v>
      </c>
      <c r="F12677" t="s">
        <v>18516</v>
      </c>
      <c r="G12677" t="s">
        <v>18516</v>
      </c>
      <c r="H12677" t="s">
        <v>18516</v>
      </c>
      <c r="I12677" t="s">
        <v>18516</v>
      </c>
      <c r="J12677" t="s">
        <v>18516</v>
      </c>
      <c r="K12677" t="s">
        <v>29707</v>
      </c>
      <c r="L12677" t="s">
        <v>18516</v>
      </c>
      <c r="M12677" t="s">
        <v>18516</v>
      </c>
    </row>
    <row r="12678" spans="1:13" ht="13.5">
      <c r="A12678" t="s">
        <v>48042</v>
      </c>
      <c r="B12678" t="s">
        <v>47620</v>
      </c>
      <c r="C12678" t="s">
        <v>29493</v>
      </c>
      <c r="D12678" t="s">
        <v>29494</v>
      </c>
      <c r="E12678" t="s">
        <v>18516</v>
      </c>
      <c r="F12678" t="s">
        <v>18516</v>
      </c>
      <c r="G12678" t="s">
        <v>18516</v>
      </c>
      <c r="H12678" t="s">
        <v>18516</v>
      </c>
      <c r="I12678" t="s">
        <v>18516</v>
      </c>
      <c r="J12678" t="s">
        <v>18516</v>
      </c>
      <c r="K12678" t="s">
        <v>29707</v>
      </c>
      <c r="L12678" t="s">
        <v>18516</v>
      </c>
      <c r="M12678" t="s">
        <v>18516</v>
      </c>
    </row>
    <row r="12679" spans="1:13" ht="13.5">
      <c r="A12679" t="s">
        <v>371</v>
      </c>
      <c r="B12679" t="s">
        <v>43407</v>
      </c>
      <c r="C12679" t="s">
        <v>29493</v>
      </c>
      <c r="D12679" t="s">
        <v>29494</v>
      </c>
      <c r="E12679" t="s">
        <v>18516</v>
      </c>
      <c r="F12679" t="s">
        <v>18516</v>
      </c>
      <c r="G12679" t="s">
        <v>18516</v>
      </c>
      <c r="H12679" t="s">
        <v>18516</v>
      </c>
      <c r="I12679" t="s">
        <v>18516</v>
      </c>
      <c r="J12679" t="s">
        <v>18516</v>
      </c>
      <c r="K12679" t="s">
        <v>29707</v>
      </c>
      <c r="L12679" t="s">
        <v>18516</v>
      </c>
      <c r="M12679" t="s">
        <v>18516</v>
      </c>
    </row>
    <row r="12680" spans="1:13" ht="13.5">
      <c r="A12680" t="s">
        <v>743</v>
      </c>
      <c r="B12680" t="s">
        <v>48043</v>
      </c>
      <c r="C12680" t="s">
        <v>29493</v>
      </c>
      <c r="D12680" t="s">
        <v>29494</v>
      </c>
      <c r="E12680" t="s">
        <v>18516</v>
      </c>
      <c r="F12680" t="s">
        <v>18516</v>
      </c>
      <c r="G12680" t="s">
        <v>18516</v>
      </c>
      <c r="H12680" t="s">
        <v>18516</v>
      </c>
      <c r="I12680" t="s">
        <v>18516</v>
      </c>
      <c r="J12680" t="s">
        <v>18516</v>
      </c>
      <c r="K12680" t="s">
        <v>29707</v>
      </c>
      <c r="L12680" t="s">
        <v>18516</v>
      </c>
      <c r="M12680" t="s">
        <v>18516</v>
      </c>
    </row>
    <row r="12681" spans="1:13" ht="13.5">
      <c r="A12681" t="s">
        <v>48044</v>
      </c>
      <c r="B12681" t="s">
        <v>48045</v>
      </c>
      <c r="C12681" t="s">
        <v>29493</v>
      </c>
      <c r="D12681" t="s">
        <v>29494</v>
      </c>
      <c r="E12681" t="s">
        <v>18516</v>
      </c>
      <c r="F12681" t="s">
        <v>18516</v>
      </c>
      <c r="G12681" t="s">
        <v>18516</v>
      </c>
      <c r="H12681" t="s">
        <v>18516</v>
      </c>
      <c r="I12681" t="s">
        <v>18516</v>
      </c>
      <c r="J12681" t="s">
        <v>18516</v>
      </c>
      <c r="K12681" t="s">
        <v>29707</v>
      </c>
      <c r="L12681" t="s">
        <v>18516</v>
      </c>
      <c r="M12681" t="s">
        <v>18516</v>
      </c>
    </row>
    <row r="12682" spans="1:13" ht="13.5">
      <c r="A12682" t="s">
        <v>48046</v>
      </c>
      <c r="B12682" t="s">
        <v>48047</v>
      </c>
      <c r="C12682" t="s">
        <v>29493</v>
      </c>
      <c r="D12682" t="s">
        <v>29494</v>
      </c>
      <c r="E12682" t="s">
        <v>18516</v>
      </c>
      <c r="F12682" t="s">
        <v>18516</v>
      </c>
      <c r="G12682" t="s">
        <v>18516</v>
      </c>
      <c r="H12682" t="s">
        <v>18516</v>
      </c>
      <c r="I12682" t="s">
        <v>18516</v>
      </c>
      <c r="J12682" t="s">
        <v>18516</v>
      </c>
      <c r="K12682" t="s">
        <v>29707</v>
      </c>
      <c r="L12682" t="s">
        <v>18516</v>
      </c>
      <c r="M12682" t="s">
        <v>18516</v>
      </c>
    </row>
    <row r="12683" spans="1:13" ht="13.5">
      <c r="A12683" t="s">
        <v>48048</v>
      </c>
      <c r="B12683" t="s">
        <v>48049</v>
      </c>
      <c r="C12683" t="s">
        <v>29493</v>
      </c>
      <c r="D12683" t="s">
        <v>29494</v>
      </c>
      <c r="E12683" s="164">
        <v>394</v>
      </c>
      <c r="F12683" s="164">
        <v>394</v>
      </c>
      <c r="G12683" t="s">
        <v>18516</v>
      </c>
      <c r="H12683" t="s">
        <v>18516</v>
      </c>
      <c r="I12683" s="164">
        <v>127</v>
      </c>
      <c r="J12683" s="164">
        <v>521</v>
      </c>
      <c r="K12683">
        <v>28</v>
      </c>
      <c r="L12683" t="s">
        <v>18516</v>
      </c>
      <c r="M12683" t="s">
        <v>18516</v>
      </c>
    </row>
    <row r="12684" spans="1:13" ht="13.5">
      <c r="A12684" t="s">
        <v>48050</v>
      </c>
      <c r="B12684" t="s">
        <v>43069</v>
      </c>
      <c r="C12684" t="s">
        <v>29493</v>
      </c>
      <c r="D12684" t="s">
        <v>29494</v>
      </c>
      <c r="E12684" t="s">
        <v>18516</v>
      </c>
      <c r="F12684" t="s">
        <v>18516</v>
      </c>
      <c r="G12684" t="s">
        <v>18516</v>
      </c>
      <c r="H12684" t="s">
        <v>18516</v>
      </c>
      <c r="I12684" t="s">
        <v>18516</v>
      </c>
      <c r="J12684" t="s">
        <v>18516</v>
      </c>
      <c r="K12684" t="s">
        <v>29707</v>
      </c>
      <c r="L12684" t="s">
        <v>18516</v>
      </c>
      <c r="M12684" t="s">
        <v>18516</v>
      </c>
    </row>
    <row r="12685" spans="1:13" ht="13.5">
      <c r="A12685" t="s">
        <v>48051</v>
      </c>
      <c r="B12685" t="s">
        <v>48052</v>
      </c>
      <c r="C12685" t="s">
        <v>29493</v>
      </c>
      <c r="D12685" t="s">
        <v>29494</v>
      </c>
      <c r="E12685" t="s">
        <v>18516</v>
      </c>
      <c r="F12685" t="s">
        <v>18516</v>
      </c>
      <c r="G12685" t="s">
        <v>18516</v>
      </c>
      <c r="H12685" t="s">
        <v>18516</v>
      </c>
      <c r="I12685" t="s">
        <v>18516</v>
      </c>
      <c r="J12685" t="s">
        <v>18516</v>
      </c>
      <c r="K12685" t="s">
        <v>29707</v>
      </c>
      <c r="L12685" t="s">
        <v>18516</v>
      </c>
      <c r="M12685" t="s">
        <v>18516</v>
      </c>
    </row>
    <row r="12686" spans="1:13" ht="13.5">
      <c r="A12686" t="s">
        <v>48053</v>
      </c>
      <c r="B12686" t="s">
        <v>48054</v>
      </c>
      <c r="C12686" t="s">
        <v>29493</v>
      </c>
      <c r="D12686" t="s">
        <v>29494</v>
      </c>
      <c r="E12686" t="s">
        <v>18516</v>
      </c>
      <c r="F12686" t="s">
        <v>18516</v>
      </c>
      <c r="G12686" t="s">
        <v>18516</v>
      </c>
      <c r="H12686" t="s">
        <v>18516</v>
      </c>
      <c r="I12686" t="s">
        <v>18516</v>
      </c>
      <c r="J12686" t="s">
        <v>18516</v>
      </c>
      <c r="K12686" t="s">
        <v>29707</v>
      </c>
      <c r="L12686" t="s">
        <v>18516</v>
      </c>
      <c r="M12686" t="s">
        <v>18516</v>
      </c>
    </row>
    <row r="12687" spans="1:13" ht="13.5">
      <c r="A12687" t="s">
        <v>48055</v>
      </c>
      <c r="B12687" t="s">
        <v>48056</v>
      </c>
      <c r="C12687" t="s">
        <v>29493</v>
      </c>
      <c r="D12687" t="s">
        <v>29494</v>
      </c>
      <c r="E12687" t="s">
        <v>18516</v>
      </c>
      <c r="F12687" t="s">
        <v>18516</v>
      </c>
      <c r="G12687" t="s">
        <v>18516</v>
      </c>
      <c r="H12687" t="s">
        <v>18516</v>
      </c>
      <c r="I12687" t="s">
        <v>18516</v>
      </c>
      <c r="J12687" t="s">
        <v>18516</v>
      </c>
      <c r="K12687" t="s">
        <v>29707</v>
      </c>
      <c r="L12687" t="s">
        <v>18516</v>
      </c>
      <c r="M12687" t="s">
        <v>18516</v>
      </c>
    </row>
    <row r="12688" spans="1:13" ht="13.5">
      <c r="A12688" t="s">
        <v>48057</v>
      </c>
      <c r="B12688" t="s">
        <v>48058</v>
      </c>
      <c r="C12688" t="s">
        <v>29493</v>
      </c>
      <c r="D12688" t="s">
        <v>29494</v>
      </c>
      <c r="E12688" t="s">
        <v>18516</v>
      </c>
      <c r="F12688" t="s">
        <v>18516</v>
      </c>
      <c r="G12688" t="s">
        <v>18516</v>
      </c>
      <c r="H12688" t="s">
        <v>18516</v>
      </c>
      <c r="I12688" t="s">
        <v>18516</v>
      </c>
      <c r="J12688" t="s">
        <v>18516</v>
      </c>
      <c r="K12688" t="s">
        <v>29707</v>
      </c>
      <c r="L12688" t="s">
        <v>18516</v>
      </c>
      <c r="M12688" t="s">
        <v>18516</v>
      </c>
    </row>
    <row r="12689" spans="1:13" ht="13.5">
      <c r="A12689" t="s">
        <v>48059</v>
      </c>
      <c r="B12689" t="s">
        <v>48060</v>
      </c>
      <c r="C12689" t="s">
        <v>29493</v>
      </c>
      <c r="D12689" t="s">
        <v>29494</v>
      </c>
      <c r="E12689" t="s">
        <v>18516</v>
      </c>
      <c r="F12689" t="s">
        <v>18516</v>
      </c>
      <c r="G12689" t="s">
        <v>18516</v>
      </c>
      <c r="H12689" t="s">
        <v>18516</v>
      </c>
      <c r="I12689" t="s">
        <v>18516</v>
      </c>
      <c r="J12689" t="s">
        <v>18516</v>
      </c>
      <c r="K12689" t="s">
        <v>29707</v>
      </c>
      <c r="L12689" t="s">
        <v>18516</v>
      </c>
      <c r="M12689" t="s">
        <v>18516</v>
      </c>
    </row>
    <row r="12690" spans="1:13" ht="13.5">
      <c r="A12690" t="s">
        <v>48061</v>
      </c>
      <c r="B12690" t="s">
        <v>48062</v>
      </c>
      <c r="C12690" t="s">
        <v>29493</v>
      </c>
      <c r="D12690" t="s">
        <v>29494</v>
      </c>
      <c r="E12690" t="s">
        <v>18516</v>
      </c>
      <c r="F12690" t="s">
        <v>18516</v>
      </c>
      <c r="G12690" t="s">
        <v>18516</v>
      </c>
      <c r="H12690" t="s">
        <v>18516</v>
      </c>
      <c r="I12690" t="s">
        <v>18516</v>
      </c>
      <c r="J12690" t="s">
        <v>18516</v>
      </c>
      <c r="K12690" t="s">
        <v>29707</v>
      </c>
      <c r="L12690" t="s">
        <v>18516</v>
      </c>
      <c r="M12690" t="s">
        <v>18516</v>
      </c>
    </row>
    <row r="12691" spans="1:13" ht="13.5">
      <c r="A12691" t="s">
        <v>1723</v>
      </c>
      <c r="B12691" t="s">
        <v>47524</v>
      </c>
      <c r="C12691" t="s">
        <v>29493</v>
      </c>
      <c r="D12691" t="s">
        <v>29494</v>
      </c>
      <c r="E12691" t="s">
        <v>18516</v>
      </c>
      <c r="F12691" t="s">
        <v>18516</v>
      </c>
      <c r="G12691" t="s">
        <v>18516</v>
      </c>
      <c r="H12691" t="s">
        <v>18516</v>
      </c>
      <c r="I12691" t="s">
        <v>18516</v>
      </c>
      <c r="J12691" t="s">
        <v>18516</v>
      </c>
      <c r="K12691" t="s">
        <v>29707</v>
      </c>
      <c r="L12691" t="s">
        <v>18516</v>
      </c>
      <c r="M12691" t="s">
        <v>18516</v>
      </c>
    </row>
    <row r="12692" spans="1:13" ht="13.5">
      <c r="A12692" t="s">
        <v>48063</v>
      </c>
      <c r="B12692" t="s">
        <v>48064</v>
      </c>
      <c r="C12692" t="s">
        <v>29493</v>
      </c>
      <c r="D12692" t="s">
        <v>29494</v>
      </c>
      <c r="E12692" s="164">
        <v>465</v>
      </c>
      <c r="F12692" s="164">
        <v>465</v>
      </c>
      <c r="G12692" t="s">
        <v>18516</v>
      </c>
      <c r="H12692" t="s">
        <v>18516</v>
      </c>
      <c r="I12692" s="164">
        <v>134.76</v>
      </c>
      <c r="J12692" s="164">
        <v>599.76</v>
      </c>
      <c r="K12692">
        <v>52</v>
      </c>
      <c r="L12692" t="s">
        <v>29410</v>
      </c>
      <c r="M12692" t="s">
        <v>29935</v>
      </c>
    </row>
    <row r="12693" spans="1:13" ht="13.5">
      <c r="A12693" t="s">
        <v>1287</v>
      </c>
      <c r="B12693" t="s">
        <v>48065</v>
      </c>
      <c r="C12693" t="s">
        <v>29493</v>
      </c>
      <c r="D12693" t="s">
        <v>29494</v>
      </c>
      <c r="E12693" s="164">
        <v>466</v>
      </c>
      <c r="F12693" s="164">
        <v>461</v>
      </c>
      <c r="G12693" s="165">
        <v>0.98</v>
      </c>
      <c r="H12693" t="s">
        <v>18516</v>
      </c>
      <c r="I12693" s="164">
        <v>190.95</v>
      </c>
      <c r="J12693" s="164">
        <v>651.95</v>
      </c>
      <c r="K12693">
        <v>0</v>
      </c>
      <c r="L12693" t="s">
        <v>18516</v>
      </c>
      <c r="M12693" t="s">
        <v>18516</v>
      </c>
    </row>
    <row r="12694" spans="1:13" ht="13.5">
      <c r="A12694" t="s">
        <v>1004</v>
      </c>
      <c r="B12694" t="s">
        <v>48066</v>
      </c>
      <c r="C12694" t="s">
        <v>29493</v>
      </c>
      <c r="D12694" t="s">
        <v>29494</v>
      </c>
      <c r="E12694" t="s">
        <v>18516</v>
      </c>
      <c r="F12694" t="s">
        <v>18516</v>
      </c>
      <c r="G12694" t="s">
        <v>18516</v>
      </c>
      <c r="H12694" t="s">
        <v>18516</v>
      </c>
      <c r="I12694" t="s">
        <v>18516</v>
      </c>
      <c r="J12694" t="s">
        <v>18516</v>
      </c>
      <c r="K12694" t="s">
        <v>29707</v>
      </c>
      <c r="L12694" t="s">
        <v>18516</v>
      </c>
      <c r="M12694" t="s">
        <v>18516</v>
      </c>
    </row>
    <row r="12695" spans="1:13" ht="13.5">
      <c r="A12695" t="s">
        <v>48067</v>
      </c>
      <c r="B12695" t="s">
        <v>48068</v>
      </c>
      <c r="C12695" t="s">
        <v>29493</v>
      </c>
      <c r="D12695" t="s">
        <v>29494</v>
      </c>
      <c r="E12695" s="164">
        <v>679</v>
      </c>
      <c r="F12695" s="164">
        <v>679</v>
      </c>
      <c r="G12695" t="s">
        <v>18516</v>
      </c>
      <c r="H12695" t="s">
        <v>18516</v>
      </c>
      <c r="I12695" s="164">
        <v>273.22</v>
      </c>
      <c r="J12695" s="164">
        <v>952.22</v>
      </c>
      <c r="K12695">
        <v>0</v>
      </c>
      <c r="L12695" t="s">
        <v>18516</v>
      </c>
      <c r="M12695" t="s">
        <v>18516</v>
      </c>
    </row>
    <row r="12696" spans="1:13" ht="13.5">
      <c r="A12696" t="s">
        <v>4323</v>
      </c>
      <c r="B12696" t="s">
        <v>48069</v>
      </c>
      <c r="C12696" t="s">
        <v>29493</v>
      </c>
      <c r="D12696" t="s">
        <v>29494</v>
      </c>
      <c r="E12696" s="164">
        <v>369</v>
      </c>
      <c r="F12696" s="164">
        <v>339</v>
      </c>
      <c r="G12696" s="165">
        <v>0.91</v>
      </c>
      <c r="H12696" t="s">
        <v>18516</v>
      </c>
      <c r="I12696" s="164">
        <v>149.98</v>
      </c>
      <c r="J12696" s="164">
        <v>488.98</v>
      </c>
      <c r="K12696">
        <v>44</v>
      </c>
      <c r="L12696" t="s">
        <v>18516</v>
      </c>
      <c r="M12696" t="s">
        <v>18516</v>
      </c>
    </row>
    <row r="12697" spans="1:13" ht="13.5">
      <c r="A12697" t="s">
        <v>416</v>
      </c>
      <c r="B12697" t="s">
        <v>48070</v>
      </c>
      <c r="C12697" t="s">
        <v>29493</v>
      </c>
      <c r="D12697" t="s">
        <v>29494</v>
      </c>
      <c r="E12697" t="s">
        <v>18516</v>
      </c>
      <c r="F12697" t="s">
        <v>18516</v>
      </c>
      <c r="G12697" t="s">
        <v>18516</v>
      </c>
      <c r="H12697" t="s">
        <v>18516</v>
      </c>
      <c r="I12697" t="s">
        <v>18516</v>
      </c>
      <c r="J12697" t="s">
        <v>18516</v>
      </c>
      <c r="K12697" t="s">
        <v>29707</v>
      </c>
      <c r="L12697" t="s">
        <v>18516</v>
      </c>
      <c r="M12697" t="s">
        <v>18516</v>
      </c>
    </row>
    <row r="12698" spans="1:13" ht="13.5">
      <c r="A12698" t="s">
        <v>2499</v>
      </c>
      <c r="B12698" t="s">
        <v>48071</v>
      </c>
      <c r="C12698" t="s">
        <v>29493</v>
      </c>
      <c r="D12698" t="s">
        <v>29494</v>
      </c>
      <c r="E12698" t="s">
        <v>18516</v>
      </c>
      <c r="F12698" t="s">
        <v>18516</v>
      </c>
      <c r="G12698" t="s">
        <v>18516</v>
      </c>
      <c r="H12698" t="s">
        <v>18516</v>
      </c>
      <c r="I12698" t="s">
        <v>18516</v>
      </c>
      <c r="J12698" t="s">
        <v>18516</v>
      </c>
      <c r="K12698" t="s">
        <v>29707</v>
      </c>
      <c r="L12698" t="s">
        <v>18516</v>
      </c>
      <c r="M12698" t="s">
        <v>18516</v>
      </c>
    </row>
    <row r="12699" spans="1:13" ht="13.5">
      <c r="A12699" t="s">
        <v>7549</v>
      </c>
      <c r="B12699" t="s">
        <v>48072</v>
      </c>
      <c r="C12699" t="s">
        <v>29493</v>
      </c>
      <c r="D12699" t="s">
        <v>29494</v>
      </c>
      <c r="E12699" t="s">
        <v>18516</v>
      </c>
      <c r="F12699" t="s">
        <v>18516</v>
      </c>
      <c r="G12699" t="s">
        <v>18516</v>
      </c>
      <c r="H12699" t="s">
        <v>18516</v>
      </c>
      <c r="I12699" t="s">
        <v>18516</v>
      </c>
      <c r="J12699" t="s">
        <v>18516</v>
      </c>
      <c r="K12699" t="s">
        <v>29707</v>
      </c>
      <c r="L12699" t="s">
        <v>18516</v>
      </c>
      <c r="M12699" t="s">
        <v>18516</v>
      </c>
    </row>
    <row r="12700" spans="1:13" ht="13.5">
      <c r="A12700" t="s">
        <v>3441</v>
      </c>
      <c r="B12700" t="s">
        <v>48073</v>
      </c>
      <c r="C12700" t="s">
        <v>29493</v>
      </c>
      <c r="D12700" t="s">
        <v>29494</v>
      </c>
      <c r="E12700" t="s">
        <v>18516</v>
      </c>
      <c r="F12700" t="s">
        <v>18516</v>
      </c>
      <c r="G12700" t="s">
        <v>18516</v>
      </c>
      <c r="H12700" t="s">
        <v>18516</v>
      </c>
      <c r="I12700" t="s">
        <v>18516</v>
      </c>
      <c r="J12700" t="s">
        <v>18516</v>
      </c>
      <c r="K12700" t="s">
        <v>29707</v>
      </c>
      <c r="L12700" t="s">
        <v>18516</v>
      </c>
      <c r="M12700" t="s">
        <v>18516</v>
      </c>
    </row>
    <row r="12701" spans="1:13" ht="13.5">
      <c r="A12701" t="s">
        <v>48074</v>
      </c>
      <c r="B12701" t="s">
        <v>43530</v>
      </c>
      <c r="C12701" t="s">
        <v>29493</v>
      </c>
      <c r="D12701" t="s">
        <v>29494</v>
      </c>
      <c r="E12701" t="s">
        <v>18516</v>
      </c>
      <c r="F12701" t="s">
        <v>18516</v>
      </c>
      <c r="G12701" t="s">
        <v>18516</v>
      </c>
      <c r="H12701" t="s">
        <v>18516</v>
      </c>
      <c r="I12701" t="s">
        <v>18516</v>
      </c>
      <c r="J12701" t="s">
        <v>18516</v>
      </c>
      <c r="K12701" t="s">
        <v>29707</v>
      </c>
      <c r="L12701" t="s">
        <v>18516</v>
      </c>
      <c r="M12701" t="s">
        <v>18516</v>
      </c>
    </row>
    <row r="12702" spans="1:13" ht="13.5">
      <c r="A12702" t="s">
        <v>202</v>
      </c>
      <c r="B12702" t="s">
        <v>47956</v>
      </c>
      <c r="C12702" t="s">
        <v>29493</v>
      </c>
      <c r="D12702" t="s">
        <v>29494</v>
      </c>
      <c r="E12702" s="164">
        <v>193</v>
      </c>
      <c r="F12702" s="164">
        <v>188</v>
      </c>
      <c r="G12702" s="165">
        <v>0.97</v>
      </c>
      <c r="H12702" t="s">
        <v>18516</v>
      </c>
      <c r="I12702" s="164">
        <v>91.32</v>
      </c>
      <c r="J12702" s="164">
        <v>279.32</v>
      </c>
      <c r="K12702">
        <v>0</v>
      </c>
      <c r="L12702" t="s">
        <v>18516</v>
      </c>
      <c r="M12702" t="s">
        <v>18516</v>
      </c>
    </row>
    <row r="12703" spans="1:13" ht="13.5">
      <c r="A12703" t="s">
        <v>48075</v>
      </c>
      <c r="B12703" t="s">
        <v>48076</v>
      </c>
      <c r="C12703" t="s">
        <v>29493</v>
      </c>
      <c r="D12703" t="s">
        <v>29494</v>
      </c>
      <c r="E12703" s="164">
        <v>154</v>
      </c>
      <c r="F12703" s="164">
        <v>154</v>
      </c>
      <c r="G12703" t="s">
        <v>18516</v>
      </c>
      <c r="H12703" t="s">
        <v>18516</v>
      </c>
      <c r="I12703" s="164">
        <v>51.68</v>
      </c>
      <c r="J12703" s="164">
        <v>205.68</v>
      </c>
      <c r="K12703">
        <v>102</v>
      </c>
      <c r="L12703" t="s">
        <v>18516</v>
      </c>
      <c r="M12703" t="s">
        <v>18516</v>
      </c>
    </row>
    <row r="12704" spans="1:13" ht="13.5">
      <c r="A12704" t="s">
        <v>48077</v>
      </c>
      <c r="B12704" t="s">
        <v>48078</v>
      </c>
      <c r="C12704" t="s">
        <v>29493</v>
      </c>
      <c r="D12704" t="s">
        <v>29494</v>
      </c>
      <c r="E12704" t="s">
        <v>18516</v>
      </c>
      <c r="F12704" t="s">
        <v>18516</v>
      </c>
      <c r="G12704" t="s">
        <v>18516</v>
      </c>
      <c r="H12704" t="s">
        <v>18516</v>
      </c>
      <c r="I12704" t="s">
        <v>18516</v>
      </c>
      <c r="J12704" t="s">
        <v>18516</v>
      </c>
      <c r="K12704" t="s">
        <v>29707</v>
      </c>
      <c r="L12704" t="s">
        <v>18516</v>
      </c>
      <c r="M12704" t="s">
        <v>18516</v>
      </c>
    </row>
    <row r="12705" spans="1:13" ht="13.5">
      <c r="A12705" t="s">
        <v>48079</v>
      </c>
      <c r="B12705" t="s">
        <v>48080</v>
      </c>
      <c r="C12705" t="s">
        <v>29493</v>
      </c>
      <c r="D12705" t="s">
        <v>29494</v>
      </c>
      <c r="E12705" t="s">
        <v>18516</v>
      </c>
      <c r="F12705" t="s">
        <v>18516</v>
      </c>
      <c r="G12705" t="s">
        <v>18516</v>
      </c>
      <c r="H12705" t="s">
        <v>18516</v>
      </c>
      <c r="I12705" t="s">
        <v>18516</v>
      </c>
      <c r="J12705" t="s">
        <v>18516</v>
      </c>
      <c r="K12705" t="s">
        <v>29707</v>
      </c>
      <c r="L12705" t="s">
        <v>18516</v>
      </c>
      <c r="M12705" t="s">
        <v>18516</v>
      </c>
    </row>
    <row r="12706" spans="1:13" ht="13.5">
      <c r="A12706" t="s">
        <v>10182</v>
      </c>
      <c r="B12706" t="s">
        <v>48081</v>
      </c>
      <c r="C12706" t="s">
        <v>29493</v>
      </c>
      <c r="D12706" t="s">
        <v>29494</v>
      </c>
      <c r="E12706" s="164">
        <v>461</v>
      </c>
      <c r="F12706" s="164">
        <v>461</v>
      </c>
      <c r="G12706" t="s">
        <v>18516</v>
      </c>
      <c r="H12706" t="s">
        <v>18516</v>
      </c>
      <c r="I12706" s="164">
        <v>204.12</v>
      </c>
      <c r="J12706" s="164">
        <v>665.12</v>
      </c>
      <c r="K12706">
        <v>5</v>
      </c>
      <c r="L12706" t="s">
        <v>18516</v>
      </c>
      <c r="M12706" t="s">
        <v>18516</v>
      </c>
    </row>
    <row r="12707" spans="1:13" ht="13.5">
      <c r="A12707" t="s">
        <v>48082</v>
      </c>
      <c r="B12707" t="s">
        <v>43255</v>
      </c>
      <c r="C12707" t="s">
        <v>29493</v>
      </c>
      <c r="D12707" t="s">
        <v>29494</v>
      </c>
      <c r="E12707" t="s">
        <v>18516</v>
      </c>
      <c r="F12707" t="s">
        <v>18516</v>
      </c>
      <c r="G12707" t="s">
        <v>18516</v>
      </c>
      <c r="H12707" t="s">
        <v>18516</v>
      </c>
      <c r="I12707" t="s">
        <v>18516</v>
      </c>
      <c r="J12707" t="s">
        <v>18516</v>
      </c>
      <c r="K12707" t="s">
        <v>29707</v>
      </c>
      <c r="L12707" t="s">
        <v>18516</v>
      </c>
      <c r="M12707" t="s">
        <v>18516</v>
      </c>
    </row>
    <row r="12708" spans="1:13" ht="13.5">
      <c r="A12708" t="s">
        <v>48083</v>
      </c>
      <c r="B12708" t="s">
        <v>48084</v>
      </c>
      <c r="C12708" t="s">
        <v>29493</v>
      </c>
      <c r="D12708" t="s">
        <v>29494</v>
      </c>
      <c r="E12708" t="s">
        <v>18516</v>
      </c>
      <c r="F12708" t="s">
        <v>18516</v>
      </c>
      <c r="G12708" t="s">
        <v>18516</v>
      </c>
      <c r="H12708" t="s">
        <v>18516</v>
      </c>
      <c r="I12708" t="s">
        <v>18516</v>
      </c>
      <c r="J12708" t="s">
        <v>18516</v>
      </c>
      <c r="K12708" t="s">
        <v>29707</v>
      </c>
      <c r="L12708" t="s">
        <v>18516</v>
      </c>
      <c r="M12708" t="s">
        <v>18516</v>
      </c>
    </row>
    <row r="12709" spans="1:13" ht="13.5">
      <c r="A12709" t="s">
        <v>48085</v>
      </c>
      <c r="B12709" t="s">
        <v>43538</v>
      </c>
      <c r="C12709" t="s">
        <v>29493</v>
      </c>
      <c r="D12709" t="s">
        <v>29494</v>
      </c>
      <c r="E12709" t="s">
        <v>18516</v>
      </c>
      <c r="F12709" t="s">
        <v>18516</v>
      </c>
      <c r="G12709" t="s">
        <v>18516</v>
      </c>
      <c r="H12709" t="s">
        <v>18516</v>
      </c>
      <c r="I12709" t="s">
        <v>18516</v>
      </c>
      <c r="J12709" t="s">
        <v>18516</v>
      </c>
      <c r="K12709" t="s">
        <v>29707</v>
      </c>
      <c r="L12709" t="s">
        <v>18516</v>
      </c>
      <c r="M12709" t="s">
        <v>18516</v>
      </c>
    </row>
    <row r="12710" spans="1:13" ht="13.5">
      <c r="A12710" t="s">
        <v>48086</v>
      </c>
      <c r="B12710" t="s">
        <v>48087</v>
      </c>
      <c r="C12710" t="s">
        <v>29493</v>
      </c>
      <c r="D12710" t="s">
        <v>29494</v>
      </c>
      <c r="E12710" t="s">
        <v>18516</v>
      </c>
      <c r="F12710" t="s">
        <v>18516</v>
      </c>
      <c r="G12710" t="s">
        <v>18516</v>
      </c>
      <c r="H12710" t="s">
        <v>18516</v>
      </c>
      <c r="I12710" t="s">
        <v>18516</v>
      </c>
      <c r="J12710" t="s">
        <v>18516</v>
      </c>
      <c r="K12710" t="s">
        <v>29707</v>
      </c>
      <c r="L12710" t="s">
        <v>18516</v>
      </c>
      <c r="M12710" t="s">
        <v>18516</v>
      </c>
    </row>
    <row r="12711" spans="1:13" ht="13.5">
      <c r="A12711" t="s">
        <v>48088</v>
      </c>
      <c r="B12711" t="s">
        <v>48089</v>
      </c>
      <c r="C12711" t="s">
        <v>29493</v>
      </c>
      <c r="D12711" t="s">
        <v>29494</v>
      </c>
      <c r="E12711" t="s">
        <v>18516</v>
      </c>
      <c r="F12711" t="s">
        <v>18516</v>
      </c>
      <c r="G12711" t="s">
        <v>18516</v>
      </c>
      <c r="H12711" t="s">
        <v>18516</v>
      </c>
      <c r="I12711" t="s">
        <v>18516</v>
      </c>
      <c r="J12711" t="s">
        <v>18516</v>
      </c>
      <c r="K12711" t="s">
        <v>29707</v>
      </c>
      <c r="L12711" t="s">
        <v>18516</v>
      </c>
      <c r="M12711" t="s">
        <v>18516</v>
      </c>
    </row>
    <row r="12712" spans="1:13" ht="13.5">
      <c r="A12712" t="s">
        <v>2065</v>
      </c>
      <c r="B12712" t="s">
        <v>48090</v>
      </c>
      <c r="C12712" t="s">
        <v>29493</v>
      </c>
      <c r="D12712" t="s">
        <v>29494</v>
      </c>
      <c r="E12712" s="164">
        <v>335</v>
      </c>
      <c r="F12712" s="164">
        <v>322</v>
      </c>
      <c r="G12712" s="165">
        <v>0.96</v>
      </c>
      <c r="H12712" t="s">
        <v>18516</v>
      </c>
      <c r="I12712" s="164">
        <v>89.4</v>
      </c>
      <c r="J12712" s="164">
        <v>411.4</v>
      </c>
      <c r="K12712">
        <v>1</v>
      </c>
      <c r="L12712" t="s">
        <v>18516</v>
      </c>
      <c r="M12712" t="s">
        <v>18516</v>
      </c>
    </row>
    <row r="12713" spans="1:13" ht="13.5">
      <c r="A12713" t="s">
        <v>48091</v>
      </c>
      <c r="B12713" t="s">
        <v>48092</v>
      </c>
      <c r="C12713" t="s">
        <v>29493</v>
      </c>
      <c r="D12713" t="s">
        <v>29494</v>
      </c>
      <c r="E12713" s="164">
        <v>429</v>
      </c>
      <c r="F12713" s="164">
        <v>429</v>
      </c>
      <c r="G12713" t="s">
        <v>18516</v>
      </c>
      <c r="H12713" t="s">
        <v>18516</v>
      </c>
      <c r="I12713" s="164">
        <v>124.73</v>
      </c>
      <c r="J12713" s="164">
        <v>553.73</v>
      </c>
      <c r="K12713">
        <v>38</v>
      </c>
      <c r="L12713" t="s">
        <v>18516</v>
      </c>
      <c r="M12713" t="s">
        <v>18516</v>
      </c>
    </row>
    <row r="12714" spans="1:13" ht="13.5">
      <c r="A12714" t="s">
        <v>48093</v>
      </c>
      <c r="B12714" t="s">
        <v>48094</v>
      </c>
      <c r="C12714" t="s">
        <v>29493</v>
      </c>
      <c r="D12714" t="s">
        <v>29494</v>
      </c>
      <c r="E12714" t="s">
        <v>18516</v>
      </c>
      <c r="F12714" t="s">
        <v>18516</v>
      </c>
      <c r="G12714" t="s">
        <v>18516</v>
      </c>
      <c r="H12714" t="s">
        <v>18516</v>
      </c>
      <c r="I12714" t="s">
        <v>18516</v>
      </c>
      <c r="J12714" t="s">
        <v>18516</v>
      </c>
      <c r="K12714" t="s">
        <v>29707</v>
      </c>
      <c r="L12714" t="s">
        <v>18516</v>
      </c>
      <c r="M12714" t="s">
        <v>18516</v>
      </c>
    </row>
    <row r="12715" spans="1:13" ht="13.5">
      <c r="A12715" t="s">
        <v>48095</v>
      </c>
      <c r="B12715" t="s">
        <v>48096</v>
      </c>
      <c r="C12715" t="s">
        <v>29493</v>
      </c>
      <c r="D12715" t="s">
        <v>29494</v>
      </c>
      <c r="E12715" t="s">
        <v>18516</v>
      </c>
      <c r="F12715" t="s">
        <v>18516</v>
      </c>
      <c r="G12715" t="s">
        <v>18516</v>
      </c>
      <c r="H12715" t="s">
        <v>18516</v>
      </c>
      <c r="I12715" t="s">
        <v>18516</v>
      </c>
      <c r="J12715" t="s">
        <v>18516</v>
      </c>
      <c r="K12715" t="s">
        <v>29707</v>
      </c>
      <c r="L12715" t="s">
        <v>18516</v>
      </c>
      <c r="M12715" t="s">
        <v>18516</v>
      </c>
    </row>
    <row r="12716" spans="1:13" ht="13.5">
      <c r="A12716" t="s">
        <v>48097</v>
      </c>
      <c r="B12716" t="s">
        <v>48098</v>
      </c>
      <c r="C12716" t="s">
        <v>29493</v>
      </c>
      <c r="D12716" t="s">
        <v>29494</v>
      </c>
      <c r="E12716" t="s">
        <v>18516</v>
      </c>
      <c r="F12716" t="s">
        <v>18516</v>
      </c>
      <c r="G12716" t="s">
        <v>18516</v>
      </c>
      <c r="H12716" t="s">
        <v>18516</v>
      </c>
      <c r="I12716" t="s">
        <v>18516</v>
      </c>
      <c r="J12716" t="s">
        <v>18516</v>
      </c>
      <c r="K12716" t="s">
        <v>29707</v>
      </c>
      <c r="L12716" t="s">
        <v>18516</v>
      </c>
      <c r="M12716" t="s">
        <v>18516</v>
      </c>
    </row>
    <row r="12717" spans="1:13" ht="13.5">
      <c r="A12717" t="s">
        <v>48099</v>
      </c>
      <c r="B12717" t="s">
        <v>43407</v>
      </c>
      <c r="C12717" t="s">
        <v>29493</v>
      </c>
      <c r="D12717" t="s">
        <v>29494</v>
      </c>
      <c r="E12717" t="s">
        <v>18516</v>
      </c>
      <c r="F12717" t="s">
        <v>18516</v>
      </c>
      <c r="G12717" t="s">
        <v>18516</v>
      </c>
      <c r="H12717" t="s">
        <v>18516</v>
      </c>
      <c r="I12717" t="s">
        <v>18516</v>
      </c>
      <c r="J12717" t="s">
        <v>18516</v>
      </c>
      <c r="K12717" t="s">
        <v>29707</v>
      </c>
      <c r="L12717" t="s">
        <v>18516</v>
      </c>
      <c r="M12717" t="s">
        <v>18516</v>
      </c>
    </row>
    <row r="12718" spans="1:13" ht="13.5">
      <c r="A12718" t="s">
        <v>48100</v>
      </c>
      <c r="B12718" t="s">
        <v>48101</v>
      </c>
      <c r="C12718" t="s">
        <v>29493</v>
      </c>
      <c r="D12718" t="s">
        <v>29494</v>
      </c>
      <c r="E12718" t="s">
        <v>18516</v>
      </c>
      <c r="F12718" t="s">
        <v>18516</v>
      </c>
      <c r="G12718" t="s">
        <v>18516</v>
      </c>
      <c r="H12718" t="s">
        <v>18516</v>
      </c>
      <c r="I12718" t="s">
        <v>18516</v>
      </c>
      <c r="J12718" t="s">
        <v>18516</v>
      </c>
      <c r="K12718" t="s">
        <v>29707</v>
      </c>
      <c r="L12718" t="s">
        <v>18516</v>
      </c>
      <c r="M12718" t="s">
        <v>18516</v>
      </c>
    </row>
    <row r="12719" spans="1:13" ht="13.5">
      <c r="A12719" t="s">
        <v>48102</v>
      </c>
      <c r="B12719" t="s">
        <v>48103</v>
      </c>
      <c r="C12719" t="s">
        <v>29493</v>
      </c>
      <c r="D12719" t="s">
        <v>29494</v>
      </c>
      <c r="E12719" t="s">
        <v>18516</v>
      </c>
      <c r="F12719" t="s">
        <v>18516</v>
      </c>
      <c r="G12719" t="s">
        <v>18516</v>
      </c>
      <c r="H12719" t="s">
        <v>18516</v>
      </c>
      <c r="I12719" t="s">
        <v>18516</v>
      </c>
      <c r="J12719" t="s">
        <v>18516</v>
      </c>
      <c r="K12719" t="s">
        <v>29707</v>
      </c>
      <c r="L12719" t="s">
        <v>18516</v>
      </c>
      <c r="M12719" t="s">
        <v>18516</v>
      </c>
    </row>
    <row r="12720" spans="1:13" ht="13.5">
      <c r="A12720" t="s">
        <v>48104</v>
      </c>
      <c r="B12720" t="s">
        <v>48105</v>
      </c>
      <c r="C12720" t="s">
        <v>29493</v>
      </c>
      <c r="D12720" t="s">
        <v>29494</v>
      </c>
      <c r="E12720" t="s">
        <v>18516</v>
      </c>
      <c r="F12720" t="s">
        <v>18516</v>
      </c>
      <c r="G12720" t="s">
        <v>18516</v>
      </c>
      <c r="H12720" t="s">
        <v>18516</v>
      </c>
      <c r="I12720" t="s">
        <v>18516</v>
      </c>
      <c r="J12720" t="s">
        <v>18516</v>
      </c>
      <c r="K12720" t="s">
        <v>29707</v>
      </c>
      <c r="L12720" t="s">
        <v>18516</v>
      </c>
      <c r="M12720" t="s">
        <v>18516</v>
      </c>
    </row>
    <row r="12721" spans="1:13" ht="13.5">
      <c r="A12721" t="s">
        <v>48106</v>
      </c>
      <c r="B12721" t="s">
        <v>48107</v>
      </c>
      <c r="C12721" t="s">
        <v>29493</v>
      </c>
      <c r="D12721" t="s">
        <v>29494</v>
      </c>
      <c r="E12721" s="164">
        <v>251</v>
      </c>
      <c r="F12721" s="164">
        <v>251</v>
      </c>
      <c r="G12721" t="s">
        <v>18516</v>
      </c>
      <c r="H12721" t="s">
        <v>18516</v>
      </c>
      <c r="I12721" s="164">
        <v>49.28</v>
      </c>
      <c r="J12721" s="164">
        <v>300.28</v>
      </c>
      <c r="K12721">
        <v>0</v>
      </c>
      <c r="L12721" t="s">
        <v>18516</v>
      </c>
      <c r="M12721" t="s">
        <v>18516</v>
      </c>
    </row>
    <row r="12722" spans="1:13" ht="13.5">
      <c r="A12722" t="s">
        <v>48108</v>
      </c>
      <c r="B12722" t="s">
        <v>48109</v>
      </c>
      <c r="C12722" t="s">
        <v>29493</v>
      </c>
      <c r="D12722" t="s">
        <v>29494</v>
      </c>
      <c r="E12722" t="s">
        <v>18516</v>
      </c>
      <c r="F12722" t="s">
        <v>18516</v>
      </c>
      <c r="G12722" t="s">
        <v>18516</v>
      </c>
      <c r="H12722" t="s">
        <v>18516</v>
      </c>
      <c r="I12722" t="s">
        <v>18516</v>
      </c>
      <c r="J12722" t="s">
        <v>18516</v>
      </c>
      <c r="K12722" t="s">
        <v>29707</v>
      </c>
      <c r="L12722" t="s">
        <v>18516</v>
      </c>
      <c r="M12722" t="s">
        <v>18516</v>
      </c>
    </row>
    <row r="12723" spans="1:13" ht="13.5">
      <c r="A12723" t="s">
        <v>48110</v>
      </c>
      <c r="B12723" t="s">
        <v>42828</v>
      </c>
      <c r="C12723" t="s">
        <v>29493</v>
      </c>
      <c r="D12723" t="s">
        <v>29494</v>
      </c>
      <c r="E12723" t="s">
        <v>18516</v>
      </c>
      <c r="F12723" t="s">
        <v>18516</v>
      </c>
      <c r="G12723" t="s">
        <v>18516</v>
      </c>
      <c r="H12723" t="s">
        <v>18516</v>
      </c>
      <c r="I12723" t="s">
        <v>18516</v>
      </c>
      <c r="J12723" t="s">
        <v>18516</v>
      </c>
      <c r="K12723" t="s">
        <v>29707</v>
      </c>
      <c r="L12723" t="s">
        <v>18516</v>
      </c>
      <c r="M12723" t="s">
        <v>18516</v>
      </c>
    </row>
    <row r="12724" spans="1:13" ht="13.5">
      <c r="A12724" t="s">
        <v>2758</v>
      </c>
      <c r="B12724" t="s">
        <v>48111</v>
      </c>
      <c r="C12724" t="s">
        <v>29493</v>
      </c>
      <c r="D12724" t="s">
        <v>29494</v>
      </c>
      <c r="E12724" s="164">
        <v>200</v>
      </c>
      <c r="F12724" s="164">
        <v>175</v>
      </c>
      <c r="G12724" s="165">
        <v>0.87</v>
      </c>
      <c r="H12724" t="s">
        <v>18516</v>
      </c>
      <c r="I12724" s="164">
        <v>146.87</v>
      </c>
      <c r="J12724" s="164">
        <v>321.87</v>
      </c>
      <c r="K12724">
        <v>69</v>
      </c>
      <c r="L12724" t="s">
        <v>18516</v>
      </c>
      <c r="M12724" t="s">
        <v>18516</v>
      </c>
    </row>
    <row r="12725" spans="1:13" ht="13.5">
      <c r="A12725" t="s">
        <v>1025</v>
      </c>
      <c r="B12725" t="s">
        <v>48112</v>
      </c>
      <c r="C12725" t="s">
        <v>29493</v>
      </c>
      <c r="D12725" t="s">
        <v>29494</v>
      </c>
      <c r="E12725" t="s">
        <v>18516</v>
      </c>
      <c r="F12725" t="s">
        <v>18516</v>
      </c>
      <c r="G12725" t="s">
        <v>18516</v>
      </c>
      <c r="H12725" t="s">
        <v>18516</v>
      </c>
      <c r="I12725" t="s">
        <v>18516</v>
      </c>
      <c r="J12725" t="s">
        <v>18516</v>
      </c>
      <c r="K12725" t="s">
        <v>29707</v>
      </c>
      <c r="L12725" t="s">
        <v>18516</v>
      </c>
      <c r="M12725" t="s">
        <v>18516</v>
      </c>
    </row>
    <row r="12726" spans="1:13" ht="13.5">
      <c r="A12726" t="s">
        <v>1013</v>
      </c>
      <c r="B12726" t="s">
        <v>48113</v>
      </c>
      <c r="C12726" t="s">
        <v>29493</v>
      </c>
      <c r="D12726" t="s">
        <v>29494</v>
      </c>
      <c r="E12726" s="164">
        <v>490</v>
      </c>
      <c r="F12726" s="164">
        <v>468</v>
      </c>
      <c r="G12726" s="165">
        <v>0.95</v>
      </c>
      <c r="H12726" t="s">
        <v>18516</v>
      </c>
      <c r="I12726" s="164">
        <v>149.01</v>
      </c>
      <c r="J12726" s="164">
        <v>617.01</v>
      </c>
      <c r="K12726">
        <v>0</v>
      </c>
      <c r="L12726" t="s">
        <v>18516</v>
      </c>
      <c r="M12726" t="s">
        <v>18516</v>
      </c>
    </row>
    <row r="12727" spans="1:13" ht="13.5">
      <c r="A12727" t="s">
        <v>48114</v>
      </c>
      <c r="B12727" t="s">
        <v>48115</v>
      </c>
      <c r="C12727" t="s">
        <v>29493</v>
      </c>
      <c r="D12727" t="s">
        <v>29494</v>
      </c>
      <c r="E12727" s="164">
        <v>400</v>
      </c>
      <c r="F12727" s="164">
        <v>400</v>
      </c>
      <c r="G12727" t="s">
        <v>18516</v>
      </c>
      <c r="H12727" t="s">
        <v>18516</v>
      </c>
      <c r="I12727" s="164">
        <v>138.12</v>
      </c>
      <c r="J12727" s="164">
        <v>538.12</v>
      </c>
      <c r="K12727">
        <v>69</v>
      </c>
      <c r="L12727" t="s">
        <v>18516</v>
      </c>
      <c r="M12727" t="s">
        <v>18516</v>
      </c>
    </row>
    <row r="12728" spans="1:13" ht="13.5">
      <c r="A12728" t="s">
        <v>48116</v>
      </c>
      <c r="B12728" t="s">
        <v>48117</v>
      </c>
      <c r="C12728" t="s">
        <v>29493</v>
      </c>
      <c r="D12728" t="s">
        <v>29494</v>
      </c>
      <c r="E12728" s="164">
        <v>515</v>
      </c>
      <c r="F12728" s="164">
        <v>515</v>
      </c>
      <c r="G12728" t="s">
        <v>18516</v>
      </c>
      <c r="H12728" t="s">
        <v>18516</v>
      </c>
      <c r="I12728" s="164">
        <v>151.5</v>
      </c>
      <c r="J12728" s="164">
        <v>666.5</v>
      </c>
      <c r="K12728">
        <v>1</v>
      </c>
      <c r="L12728" t="s">
        <v>18516</v>
      </c>
      <c r="M12728" t="s">
        <v>18516</v>
      </c>
    </row>
    <row r="12729" spans="1:13" ht="13.5">
      <c r="A12729" t="s">
        <v>48118</v>
      </c>
      <c r="B12729" t="s">
        <v>48119</v>
      </c>
      <c r="C12729" t="s">
        <v>29493</v>
      </c>
      <c r="D12729" t="s">
        <v>29494</v>
      </c>
      <c r="E12729" s="164">
        <v>360</v>
      </c>
      <c r="F12729" s="164">
        <v>360</v>
      </c>
      <c r="G12729" t="s">
        <v>18516</v>
      </c>
      <c r="H12729" t="s">
        <v>18516</v>
      </c>
      <c r="I12729" s="164">
        <v>101.54</v>
      </c>
      <c r="J12729" s="164">
        <v>461.54</v>
      </c>
      <c r="K12729">
        <v>120</v>
      </c>
      <c r="L12729" t="s">
        <v>18516</v>
      </c>
      <c r="M12729" t="s">
        <v>18516</v>
      </c>
    </row>
    <row r="12730" spans="1:13" ht="13.5">
      <c r="A12730" t="s">
        <v>2517</v>
      </c>
      <c r="B12730" t="s">
        <v>48120</v>
      </c>
      <c r="C12730" t="s">
        <v>29493</v>
      </c>
      <c r="D12730" t="s">
        <v>29494</v>
      </c>
      <c r="E12730" t="s">
        <v>18516</v>
      </c>
      <c r="F12730" t="s">
        <v>18516</v>
      </c>
      <c r="G12730" t="s">
        <v>18516</v>
      </c>
      <c r="H12730" t="s">
        <v>18516</v>
      </c>
      <c r="I12730" t="s">
        <v>18516</v>
      </c>
      <c r="J12730" t="s">
        <v>18516</v>
      </c>
      <c r="K12730" t="s">
        <v>29707</v>
      </c>
      <c r="L12730" t="s">
        <v>18516</v>
      </c>
      <c r="M12730" t="s">
        <v>18516</v>
      </c>
    </row>
    <row r="12731" spans="1:13" ht="13.5">
      <c r="A12731" t="s">
        <v>48121</v>
      </c>
      <c r="B12731" t="s">
        <v>43608</v>
      </c>
      <c r="C12731" t="s">
        <v>29493</v>
      </c>
      <c r="D12731" t="s">
        <v>29494</v>
      </c>
      <c r="E12731" t="s">
        <v>18516</v>
      </c>
      <c r="F12731" t="s">
        <v>18516</v>
      </c>
      <c r="G12731" t="s">
        <v>18516</v>
      </c>
      <c r="H12731" t="s">
        <v>18516</v>
      </c>
      <c r="I12731" t="s">
        <v>18516</v>
      </c>
      <c r="J12731" t="s">
        <v>18516</v>
      </c>
      <c r="K12731" t="s">
        <v>29707</v>
      </c>
      <c r="L12731" t="s">
        <v>18516</v>
      </c>
      <c r="M12731" t="s">
        <v>18516</v>
      </c>
    </row>
    <row r="12732" spans="1:13" ht="13.5">
      <c r="A12732" t="s">
        <v>48122</v>
      </c>
      <c r="B12732" t="s">
        <v>48123</v>
      </c>
      <c r="C12732" t="s">
        <v>29493</v>
      </c>
      <c r="D12732" t="s">
        <v>29494</v>
      </c>
      <c r="E12732" t="s">
        <v>18516</v>
      </c>
      <c r="F12732" t="s">
        <v>18516</v>
      </c>
      <c r="G12732" t="s">
        <v>18516</v>
      </c>
      <c r="H12732" t="s">
        <v>18516</v>
      </c>
      <c r="I12732" t="s">
        <v>18516</v>
      </c>
      <c r="J12732" t="s">
        <v>18516</v>
      </c>
      <c r="K12732" t="s">
        <v>29707</v>
      </c>
      <c r="L12732" t="s">
        <v>18516</v>
      </c>
      <c r="M12732" t="s">
        <v>18516</v>
      </c>
    </row>
    <row r="12733" spans="1:13" ht="13.5">
      <c r="A12733" t="s">
        <v>48124</v>
      </c>
      <c r="B12733" t="s">
        <v>48125</v>
      </c>
      <c r="C12733" t="s">
        <v>29493</v>
      </c>
      <c r="D12733" t="s">
        <v>29494</v>
      </c>
      <c r="E12733" s="164">
        <v>172</v>
      </c>
      <c r="F12733" s="164">
        <v>172</v>
      </c>
      <c r="G12733" t="s">
        <v>18516</v>
      </c>
      <c r="H12733" t="s">
        <v>18516</v>
      </c>
      <c r="I12733" s="164">
        <v>51.68</v>
      </c>
      <c r="J12733" s="164">
        <v>223.68</v>
      </c>
      <c r="K12733">
        <v>139</v>
      </c>
      <c r="L12733" t="s">
        <v>18516</v>
      </c>
      <c r="M12733" t="s">
        <v>18516</v>
      </c>
    </row>
    <row r="12734" spans="1:13" ht="13.5">
      <c r="A12734" t="s">
        <v>48126</v>
      </c>
      <c r="B12734" t="s">
        <v>48127</v>
      </c>
      <c r="C12734" t="s">
        <v>29493</v>
      </c>
      <c r="D12734" t="s">
        <v>29494</v>
      </c>
      <c r="E12734" s="164">
        <v>250</v>
      </c>
      <c r="F12734" s="164">
        <v>250</v>
      </c>
      <c r="G12734" t="s">
        <v>18516</v>
      </c>
      <c r="H12734" t="s">
        <v>18516</v>
      </c>
      <c r="I12734" s="164">
        <v>88.4</v>
      </c>
      <c r="J12734" s="164">
        <v>338.4</v>
      </c>
      <c r="K12734">
        <v>62</v>
      </c>
      <c r="L12734" t="s">
        <v>18516</v>
      </c>
      <c r="M12734" t="s">
        <v>18516</v>
      </c>
    </row>
    <row r="12735" spans="1:13" ht="13.5">
      <c r="A12735" t="s">
        <v>48128</v>
      </c>
      <c r="B12735" t="s">
        <v>48129</v>
      </c>
      <c r="C12735" t="s">
        <v>29493</v>
      </c>
      <c r="D12735" t="s">
        <v>29494</v>
      </c>
      <c r="E12735" t="s">
        <v>18516</v>
      </c>
      <c r="F12735" t="s">
        <v>18516</v>
      </c>
      <c r="G12735" t="s">
        <v>18516</v>
      </c>
      <c r="H12735" t="s">
        <v>18516</v>
      </c>
      <c r="I12735" t="s">
        <v>18516</v>
      </c>
      <c r="J12735" t="s">
        <v>18516</v>
      </c>
      <c r="K12735" t="s">
        <v>29707</v>
      </c>
      <c r="L12735" t="s">
        <v>18516</v>
      </c>
      <c r="M12735" t="s">
        <v>18516</v>
      </c>
    </row>
    <row r="12736" spans="1:13" ht="13.5">
      <c r="A12736" t="s">
        <v>6514</v>
      </c>
      <c r="B12736" t="s">
        <v>48130</v>
      </c>
      <c r="C12736" t="s">
        <v>29493</v>
      </c>
      <c r="D12736" t="s">
        <v>29494</v>
      </c>
      <c r="E12736" s="164">
        <v>570</v>
      </c>
      <c r="F12736" s="164">
        <v>570</v>
      </c>
      <c r="G12736" t="s">
        <v>18516</v>
      </c>
      <c r="H12736" t="s">
        <v>18516</v>
      </c>
      <c r="I12736" s="164">
        <v>124.62</v>
      </c>
      <c r="J12736" s="164">
        <v>694.62</v>
      </c>
      <c r="K12736">
        <v>153</v>
      </c>
      <c r="L12736" t="s">
        <v>18516</v>
      </c>
      <c r="M12736" t="s">
        <v>18516</v>
      </c>
    </row>
    <row r="12737" spans="1:13" ht="13.5">
      <c r="A12737" t="s">
        <v>6490</v>
      </c>
      <c r="B12737" t="s">
        <v>48131</v>
      </c>
      <c r="C12737" t="s">
        <v>29493</v>
      </c>
      <c r="D12737" t="s">
        <v>29494</v>
      </c>
      <c r="E12737" s="164">
        <v>580</v>
      </c>
      <c r="F12737" s="164">
        <v>580</v>
      </c>
      <c r="G12737" t="s">
        <v>18516</v>
      </c>
      <c r="H12737" t="s">
        <v>18516</v>
      </c>
      <c r="I12737" s="164">
        <v>124.62</v>
      </c>
      <c r="J12737" s="164">
        <v>704.62</v>
      </c>
      <c r="K12737">
        <v>308</v>
      </c>
      <c r="L12737" t="s">
        <v>18516</v>
      </c>
      <c r="M12737" t="s">
        <v>18516</v>
      </c>
    </row>
    <row r="12738" spans="1:13" ht="13.5">
      <c r="A12738" t="s">
        <v>48132</v>
      </c>
      <c r="B12738" t="s">
        <v>48133</v>
      </c>
      <c r="C12738" t="s">
        <v>29493</v>
      </c>
      <c r="D12738" t="s">
        <v>29494</v>
      </c>
      <c r="E12738" t="s">
        <v>18516</v>
      </c>
      <c r="F12738" t="s">
        <v>18516</v>
      </c>
      <c r="G12738" t="s">
        <v>18516</v>
      </c>
      <c r="H12738" t="s">
        <v>18516</v>
      </c>
      <c r="I12738" t="s">
        <v>18516</v>
      </c>
      <c r="J12738" t="s">
        <v>18516</v>
      </c>
      <c r="K12738" t="s">
        <v>29707</v>
      </c>
      <c r="L12738" t="s">
        <v>18516</v>
      </c>
      <c r="M12738" t="s">
        <v>18516</v>
      </c>
    </row>
    <row r="12739" spans="1:13" ht="13.5">
      <c r="A12739" t="s">
        <v>48134</v>
      </c>
      <c r="B12739" t="s">
        <v>48135</v>
      </c>
      <c r="C12739" t="s">
        <v>29493</v>
      </c>
      <c r="D12739" t="s">
        <v>29494</v>
      </c>
      <c r="E12739" t="s">
        <v>18516</v>
      </c>
      <c r="F12739" t="s">
        <v>18516</v>
      </c>
      <c r="G12739" t="s">
        <v>18516</v>
      </c>
      <c r="H12739" t="s">
        <v>18516</v>
      </c>
      <c r="I12739" t="s">
        <v>18516</v>
      </c>
      <c r="J12739" t="s">
        <v>18516</v>
      </c>
      <c r="K12739" t="s">
        <v>29707</v>
      </c>
      <c r="L12739" t="s">
        <v>18516</v>
      </c>
      <c r="M12739" t="s">
        <v>18516</v>
      </c>
    </row>
    <row r="12740" spans="1:13" ht="13.5">
      <c r="A12740" t="s">
        <v>2059</v>
      </c>
      <c r="B12740" t="s">
        <v>48136</v>
      </c>
      <c r="C12740" t="s">
        <v>29493</v>
      </c>
      <c r="D12740" t="s">
        <v>29494</v>
      </c>
      <c r="E12740" s="164">
        <v>335</v>
      </c>
      <c r="F12740" s="164">
        <v>322</v>
      </c>
      <c r="G12740" s="165">
        <v>0.96</v>
      </c>
      <c r="H12740" t="s">
        <v>18516</v>
      </c>
      <c r="I12740" s="164">
        <v>89.4</v>
      </c>
      <c r="J12740" s="164">
        <v>411.4</v>
      </c>
      <c r="K12740">
        <v>9</v>
      </c>
      <c r="L12740" t="s">
        <v>18516</v>
      </c>
      <c r="M12740" t="s">
        <v>18516</v>
      </c>
    </row>
    <row r="12741" spans="1:13" ht="13.5">
      <c r="A12741" t="s">
        <v>48137</v>
      </c>
      <c r="B12741" t="s">
        <v>48138</v>
      </c>
      <c r="C12741" t="s">
        <v>29493</v>
      </c>
      <c r="D12741" t="s">
        <v>29494</v>
      </c>
      <c r="E12741" s="164">
        <v>435</v>
      </c>
      <c r="F12741" s="164">
        <v>435</v>
      </c>
      <c r="G12741" t="s">
        <v>18516</v>
      </c>
      <c r="H12741" t="s">
        <v>18516</v>
      </c>
      <c r="I12741" s="164">
        <v>204.35</v>
      </c>
      <c r="J12741" s="164">
        <v>639.35</v>
      </c>
      <c r="K12741">
        <v>31</v>
      </c>
      <c r="L12741" t="s">
        <v>18516</v>
      </c>
      <c r="M12741" t="s">
        <v>18516</v>
      </c>
    </row>
    <row r="12742" spans="1:13" ht="13.5">
      <c r="A12742" t="s">
        <v>10236</v>
      </c>
      <c r="B12742" t="s">
        <v>48139</v>
      </c>
      <c r="C12742" t="s">
        <v>29493</v>
      </c>
      <c r="D12742" t="s">
        <v>29494</v>
      </c>
      <c r="E12742" s="164">
        <v>235</v>
      </c>
      <c r="F12742" s="164">
        <v>235</v>
      </c>
      <c r="G12742" t="s">
        <v>18516</v>
      </c>
      <c r="H12742" t="s">
        <v>18516</v>
      </c>
      <c r="I12742" s="164">
        <v>83.5</v>
      </c>
      <c r="J12742" s="164">
        <v>318.5</v>
      </c>
      <c r="K12742">
        <v>10</v>
      </c>
      <c r="L12742" t="s">
        <v>18516</v>
      </c>
      <c r="M12742" t="s">
        <v>18516</v>
      </c>
    </row>
    <row r="12743" spans="1:13" ht="13.5">
      <c r="A12743" t="s">
        <v>48140</v>
      </c>
      <c r="B12743" t="s">
        <v>47605</v>
      </c>
      <c r="C12743" t="s">
        <v>29493</v>
      </c>
      <c r="D12743" t="s">
        <v>29494</v>
      </c>
      <c r="E12743" t="s">
        <v>18516</v>
      </c>
      <c r="F12743" t="s">
        <v>18516</v>
      </c>
      <c r="G12743" t="s">
        <v>18516</v>
      </c>
      <c r="H12743" t="s">
        <v>18516</v>
      </c>
      <c r="I12743" t="s">
        <v>18516</v>
      </c>
      <c r="J12743" t="s">
        <v>18516</v>
      </c>
      <c r="K12743" t="s">
        <v>29707</v>
      </c>
      <c r="L12743" t="s">
        <v>18516</v>
      </c>
      <c r="M12743" t="s">
        <v>18516</v>
      </c>
    </row>
    <row r="12744" spans="1:13" ht="13.5">
      <c r="A12744" t="s">
        <v>368</v>
      </c>
      <c r="B12744" t="s">
        <v>42892</v>
      </c>
      <c r="C12744" t="s">
        <v>29493</v>
      </c>
      <c r="D12744" t="s">
        <v>29494</v>
      </c>
      <c r="E12744" t="s">
        <v>18516</v>
      </c>
      <c r="F12744" t="s">
        <v>18516</v>
      </c>
      <c r="G12744" t="s">
        <v>18516</v>
      </c>
      <c r="H12744" t="s">
        <v>18516</v>
      </c>
      <c r="I12744" t="s">
        <v>18516</v>
      </c>
      <c r="J12744" t="s">
        <v>18516</v>
      </c>
      <c r="K12744" t="s">
        <v>29707</v>
      </c>
      <c r="L12744" t="s">
        <v>18516</v>
      </c>
      <c r="M12744" t="s">
        <v>18516</v>
      </c>
    </row>
    <row r="12745" spans="1:13" ht="13.5">
      <c r="A12745" t="s">
        <v>48141</v>
      </c>
      <c r="B12745" t="s">
        <v>48142</v>
      </c>
      <c r="C12745" t="s">
        <v>29493</v>
      </c>
      <c r="D12745" t="s">
        <v>29494</v>
      </c>
      <c r="E12745" t="s">
        <v>18516</v>
      </c>
      <c r="F12745" t="s">
        <v>18516</v>
      </c>
      <c r="G12745" t="s">
        <v>18516</v>
      </c>
      <c r="H12745" t="s">
        <v>18516</v>
      </c>
      <c r="I12745" t="s">
        <v>18516</v>
      </c>
      <c r="J12745" t="s">
        <v>18516</v>
      </c>
      <c r="K12745" t="s">
        <v>29707</v>
      </c>
      <c r="L12745" t="s">
        <v>18516</v>
      </c>
      <c r="M12745" t="s">
        <v>18516</v>
      </c>
    </row>
    <row r="12746" spans="1:13" ht="13.5">
      <c r="A12746" t="s">
        <v>48143</v>
      </c>
      <c r="B12746" t="s">
        <v>48144</v>
      </c>
      <c r="C12746" t="s">
        <v>29493</v>
      </c>
      <c r="D12746" t="s">
        <v>29494</v>
      </c>
      <c r="E12746" t="s">
        <v>18516</v>
      </c>
      <c r="F12746" t="s">
        <v>18516</v>
      </c>
      <c r="G12746" t="s">
        <v>18516</v>
      </c>
      <c r="H12746" t="s">
        <v>18516</v>
      </c>
      <c r="I12746" t="s">
        <v>18516</v>
      </c>
      <c r="J12746" t="s">
        <v>18516</v>
      </c>
      <c r="K12746" t="s">
        <v>29707</v>
      </c>
      <c r="L12746" t="s">
        <v>18516</v>
      </c>
      <c r="M12746" t="s">
        <v>18516</v>
      </c>
    </row>
    <row r="12747" spans="1:13" ht="13.5">
      <c r="A12747" t="s">
        <v>48145</v>
      </c>
      <c r="B12747" t="s">
        <v>48146</v>
      </c>
      <c r="C12747" t="s">
        <v>29493</v>
      </c>
      <c r="D12747" t="s">
        <v>29494</v>
      </c>
      <c r="E12747" t="s">
        <v>18516</v>
      </c>
      <c r="F12747" t="s">
        <v>18516</v>
      </c>
      <c r="G12747" t="s">
        <v>18516</v>
      </c>
      <c r="H12747" t="s">
        <v>18516</v>
      </c>
      <c r="I12747" t="s">
        <v>18516</v>
      </c>
      <c r="J12747" t="s">
        <v>18516</v>
      </c>
      <c r="K12747" t="s">
        <v>29707</v>
      </c>
      <c r="L12747" t="s">
        <v>18516</v>
      </c>
      <c r="M12747" t="s">
        <v>18516</v>
      </c>
    </row>
    <row r="12748" spans="1:13" ht="13.5">
      <c r="A12748" t="s">
        <v>48147</v>
      </c>
      <c r="B12748" t="s">
        <v>48148</v>
      </c>
      <c r="C12748" t="s">
        <v>29493</v>
      </c>
      <c r="D12748" t="s">
        <v>29494</v>
      </c>
      <c r="E12748" t="s">
        <v>18516</v>
      </c>
      <c r="F12748" t="s">
        <v>18516</v>
      </c>
      <c r="G12748" t="s">
        <v>18516</v>
      </c>
      <c r="H12748" t="s">
        <v>18516</v>
      </c>
      <c r="I12748" t="s">
        <v>18516</v>
      </c>
      <c r="J12748" t="s">
        <v>18516</v>
      </c>
      <c r="K12748" t="s">
        <v>29707</v>
      </c>
      <c r="L12748" t="s">
        <v>18516</v>
      </c>
      <c r="M12748" t="s">
        <v>18516</v>
      </c>
    </row>
    <row r="12749" spans="1:13" ht="13.5">
      <c r="A12749" t="s">
        <v>48149</v>
      </c>
      <c r="B12749" t="s">
        <v>48150</v>
      </c>
      <c r="C12749" t="s">
        <v>29493</v>
      </c>
      <c r="D12749" t="s">
        <v>29494</v>
      </c>
      <c r="E12749" t="s">
        <v>18516</v>
      </c>
      <c r="F12749" t="s">
        <v>18516</v>
      </c>
      <c r="G12749" t="s">
        <v>18516</v>
      </c>
      <c r="H12749" t="s">
        <v>18516</v>
      </c>
      <c r="I12749" t="s">
        <v>18516</v>
      </c>
      <c r="J12749" t="s">
        <v>18516</v>
      </c>
      <c r="K12749" t="s">
        <v>29707</v>
      </c>
      <c r="L12749" t="s">
        <v>18516</v>
      </c>
      <c r="M12749" t="s">
        <v>18516</v>
      </c>
    </row>
    <row r="12750" spans="1:13" ht="13.5">
      <c r="A12750" t="s">
        <v>48151</v>
      </c>
      <c r="B12750" t="s">
        <v>48152</v>
      </c>
      <c r="C12750" t="s">
        <v>29493</v>
      </c>
      <c r="D12750" t="s">
        <v>29494</v>
      </c>
      <c r="E12750" t="s">
        <v>18516</v>
      </c>
      <c r="F12750" t="s">
        <v>18516</v>
      </c>
      <c r="G12750" t="s">
        <v>18516</v>
      </c>
      <c r="H12750" t="s">
        <v>18516</v>
      </c>
      <c r="I12750" t="s">
        <v>18516</v>
      </c>
      <c r="J12750" t="s">
        <v>18516</v>
      </c>
      <c r="K12750" t="s">
        <v>29707</v>
      </c>
      <c r="L12750" t="s">
        <v>18516</v>
      </c>
      <c r="M12750" t="s">
        <v>18516</v>
      </c>
    </row>
    <row r="12751" spans="1:13" ht="13.5">
      <c r="A12751" t="s">
        <v>48153</v>
      </c>
      <c r="B12751" t="s">
        <v>43003</v>
      </c>
      <c r="C12751" t="s">
        <v>29493</v>
      </c>
      <c r="D12751" t="s">
        <v>29494</v>
      </c>
      <c r="E12751" t="s">
        <v>18516</v>
      </c>
      <c r="F12751" t="s">
        <v>18516</v>
      </c>
      <c r="G12751" t="s">
        <v>18516</v>
      </c>
      <c r="H12751" t="s">
        <v>18516</v>
      </c>
      <c r="I12751" t="s">
        <v>18516</v>
      </c>
      <c r="J12751" t="s">
        <v>18516</v>
      </c>
      <c r="K12751" t="s">
        <v>29707</v>
      </c>
      <c r="L12751" t="s">
        <v>18516</v>
      </c>
      <c r="M12751" t="s">
        <v>18516</v>
      </c>
    </row>
    <row r="12752" spans="1:13" ht="13.5">
      <c r="A12752" t="s">
        <v>48154</v>
      </c>
      <c r="B12752" t="s">
        <v>48155</v>
      </c>
      <c r="C12752" t="s">
        <v>29493</v>
      </c>
      <c r="D12752" t="s">
        <v>29494</v>
      </c>
      <c r="E12752" t="s">
        <v>18516</v>
      </c>
      <c r="F12752" t="s">
        <v>18516</v>
      </c>
      <c r="G12752" t="s">
        <v>18516</v>
      </c>
      <c r="H12752" t="s">
        <v>18516</v>
      </c>
      <c r="I12752" t="s">
        <v>18516</v>
      </c>
      <c r="J12752" t="s">
        <v>18516</v>
      </c>
      <c r="K12752" t="s">
        <v>29707</v>
      </c>
      <c r="L12752" t="s">
        <v>18516</v>
      </c>
      <c r="M12752" t="s">
        <v>18516</v>
      </c>
    </row>
    <row r="12753" spans="1:13" ht="13.5">
      <c r="A12753" t="s">
        <v>48156</v>
      </c>
      <c r="B12753" t="s">
        <v>48157</v>
      </c>
      <c r="C12753" t="s">
        <v>29493</v>
      </c>
      <c r="D12753" t="s">
        <v>29494</v>
      </c>
      <c r="E12753" t="s">
        <v>18516</v>
      </c>
      <c r="F12753" t="s">
        <v>18516</v>
      </c>
      <c r="G12753" t="s">
        <v>18516</v>
      </c>
      <c r="H12753" t="s">
        <v>18516</v>
      </c>
      <c r="I12753" t="s">
        <v>18516</v>
      </c>
      <c r="J12753" t="s">
        <v>18516</v>
      </c>
      <c r="K12753" t="s">
        <v>29707</v>
      </c>
      <c r="L12753" t="s">
        <v>18516</v>
      </c>
      <c r="M12753" t="s">
        <v>18516</v>
      </c>
    </row>
    <row r="12754" spans="1:13" ht="13.5">
      <c r="A12754" t="s">
        <v>48158</v>
      </c>
      <c r="B12754" t="s">
        <v>48159</v>
      </c>
      <c r="C12754" t="s">
        <v>29493</v>
      </c>
      <c r="D12754" t="s">
        <v>29494</v>
      </c>
      <c r="E12754" s="164">
        <v>145</v>
      </c>
      <c r="F12754" s="164">
        <v>145</v>
      </c>
      <c r="G12754" t="s">
        <v>18516</v>
      </c>
      <c r="H12754" t="s">
        <v>18516</v>
      </c>
      <c r="I12754" s="164">
        <v>37.39</v>
      </c>
      <c r="J12754" s="164">
        <v>182.39</v>
      </c>
      <c r="K12754">
        <v>0</v>
      </c>
      <c r="L12754" t="s">
        <v>29439</v>
      </c>
      <c r="M12754" t="s">
        <v>29416</v>
      </c>
    </row>
    <row r="12755" spans="1:13" ht="13.5">
      <c r="A12755" t="s">
        <v>48160</v>
      </c>
      <c r="B12755" t="s">
        <v>48161</v>
      </c>
      <c r="C12755" t="s">
        <v>29493</v>
      </c>
      <c r="D12755" t="s">
        <v>29494</v>
      </c>
      <c r="E12755" t="s">
        <v>18516</v>
      </c>
      <c r="F12755" t="s">
        <v>18516</v>
      </c>
      <c r="G12755" t="s">
        <v>18516</v>
      </c>
      <c r="H12755" t="s">
        <v>18516</v>
      </c>
      <c r="I12755" t="s">
        <v>18516</v>
      </c>
      <c r="J12755" t="s">
        <v>18516</v>
      </c>
      <c r="K12755" t="s">
        <v>29707</v>
      </c>
      <c r="L12755" t="s">
        <v>18516</v>
      </c>
      <c r="M12755" t="s">
        <v>18516</v>
      </c>
    </row>
    <row r="12756" spans="1:13" ht="13.5">
      <c r="A12756" t="s">
        <v>48162</v>
      </c>
      <c r="B12756" t="s">
        <v>48163</v>
      </c>
      <c r="C12756" t="s">
        <v>29493</v>
      </c>
      <c r="D12756" t="s">
        <v>29494</v>
      </c>
      <c r="E12756" s="164">
        <v>193</v>
      </c>
      <c r="F12756" s="164">
        <v>193</v>
      </c>
      <c r="G12756" t="s">
        <v>18516</v>
      </c>
      <c r="H12756" t="s">
        <v>18516</v>
      </c>
      <c r="I12756" s="164">
        <v>91.32</v>
      </c>
      <c r="J12756" s="164">
        <v>284.32</v>
      </c>
      <c r="K12756">
        <v>0</v>
      </c>
      <c r="L12756" t="s">
        <v>18516</v>
      </c>
      <c r="M12756" t="s">
        <v>18516</v>
      </c>
    </row>
    <row r="12757" spans="1:13" ht="13.5">
      <c r="A12757" t="s">
        <v>175</v>
      </c>
      <c r="B12757" t="s">
        <v>48164</v>
      </c>
      <c r="C12757" t="s">
        <v>29493</v>
      </c>
      <c r="D12757" t="s">
        <v>29494</v>
      </c>
      <c r="E12757" s="164">
        <v>501</v>
      </c>
      <c r="F12757" s="164">
        <v>381</v>
      </c>
      <c r="G12757" s="165">
        <v>0.76</v>
      </c>
      <c r="H12757" t="s">
        <v>18516</v>
      </c>
      <c r="I12757" s="164">
        <v>177.27</v>
      </c>
      <c r="J12757" s="164">
        <v>558.27</v>
      </c>
      <c r="K12757">
        <v>27</v>
      </c>
      <c r="L12757" t="s">
        <v>18516</v>
      </c>
      <c r="M12757" t="s">
        <v>18516</v>
      </c>
    </row>
    <row r="12758" spans="1:13" ht="13.5">
      <c r="A12758" t="s">
        <v>1807</v>
      </c>
      <c r="B12758" t="s">
        <v>48165</v>
      </c>
      <c r="C12758" t="s">
        <v>29493</v>
      </c>
      <c r="D12758" t="s">
        <v>29494</v>
      </c>
      <c r="E12758" s="164">
        <v>300</v>
      </c>
      <c r="F12758" s="164">
        <v>300</v>
      </c>
      <c r="G12758" t="s">
        <v>18516</v>
      </c>
      <c r="H12758" t="s">
        <v>18516</v>
      </c>
      <c r="I12758" s="164">
        <v>111.16</v>
      </c>
      <c r="J12758" s="164">
        <v>411.16</v>
      </c>
      <c r="K12758">
        <v>58</v>
      </c>
      <c r="L12758" t="s">
        <v>18516</v>
      </c>
      <c r="M12758" t="s">
        <v>18516</v>
      </c>
    </row>
    <row r="12759" spans="1:13" ht="13.5">
      <c r="A12759" t="s">
        <v>48166</v>
      </c>
      <c r="B12759" t="s">
        <v>48167</v>
      </c>
      <c r="C12759" t="s">
        <v>29493</v>
      </c>
      <c r="D12759" t="s">
        <v>29494</v>
      </c>
      <c r="E12759" s="164">
        <v>426</v>
      </c>
      <c r="F12759" s="164">
        <v>426</v>
      </c>
      <c r="G12759" t="s">
        <v>18516</v>
      </c>
      <c r="H12759" t="s">
        <v>18516</v>
      </c>
      <c r="I12759" s="164">
        <v>192.44</v>
      </c>
      <c r="J12759" s="164">
        <v>618.44</v>
      </c>
      <c r="K12759">
        <v>2</v>
      </c>
      <c r="L12759" t="s">
        <v>18516</v>
      </c>
      <c r="M12759" t="s">
        <v>18516</v>
      </c>
    </row>
    <row r="12760" spans="1:13" ht="13.5">
      <c r="A12760" t="s">
        <v>2478</v>
      </c>
      <c r="B12760" t="s">
        <v>48168</v>
      </c>
      <c r="C12760" t="s">
        <v>29493</v>
      </c>
      <c r="D12760" t="s">
        <v>29494</v>
      </c>
      <c r="E12760" s="164">
        <v>421</v>
      </c>
      <c r="F12760" s="164">
        <v>381</v>
      </c>
      <c r="G12760" s="165">
        <v>0.9</v>
      </c>
      <c r="H12760" t="s">
        <v>18516</v>
      </c>
      <c r="I12760" s="164">
        <v>200.81</v>
      </c>
      <c r="J12760" s="164">
        <v>581.81</v>
      </c>
      <c r="K12760">
        <v>21</v>
      </c>
      <c r="L12760" t="s">
        <v>18516</v>
      </c>
      <c r="M12760" t="s">
        <v>18516</v>
      </c>
    </row>
    <row r="12761" spans="1:13" ht="13.5">
      <c r="A12761" t="s">
        <v>48169</v>
      </c>
      <c r="B12761" t="s">
        <v>48170</v>
      </c>
      <c r="C12761" t="s">
        <v>29493</v>
      </c>
      <c r="D12761" t="s">
        <v>29494</v>
      </c>
      <c r="E12761" s="164">
        <v>530</v>
      </c>
      <c r="F12761" s="164">
        <v>530</v>
      </c>
      <c r="G12761" t="s">
        <v>18516</v>
      </c>
      <c r="H12761" t="s">
        <v>18516</v>
      </c>
      <c r="I12761" s="164">
        <v>151.5</v>
      </c>
      <c r="J12761" s="164">
        <v>681.5</v>
      </c>
      <c r="K12761">
        <v>38</v>
      </c>
      <c r="L12761" t="s">
        <v>18516</v>
      </c>
      <c r="M12761" t="s">
        <v>18516</v>
      </c>
    </row>
    <row r="12762" spans="1:13" ht="13.5">
      <c r="A12762" t="s">
        <v>48171</v>
      </c>
      <c r="B12762" t="s">
        <v>48172</v>
      </c>
      <c r="C12762" t="s">
        <v>29493</v>
      </c>
      <c r="D12762" t="s">
        <v>29494</v>
      </c>
      <c r="E12762" s="164">
        <v>190</v>
      </c>
      <c r="F12762" s="164">
        <v>125</v>
      </c>
      <c r="G12762" s="165">
        <v>0.65</v>
      </c>
      <c r="H12762" t="s">
        <v>18516</v>
      </c>
      <c r="I12762" s="164">
        <v>67.9</v>
      </c>
      <c r="J12762" s="164">
        <v>192.9</v>
      </c>
      <c r="K12762">
        <v>100</v>
      </c>
      <c r="L12762" t="s">
        <v>18516</v>
      </c>
      <c r="M12762" t="s">
        <v>18516</v>
      </c>
    </row>
    <row r="12763" spans="1:13" ht="13.5">
      <c r="A12763" t="s">
        <v>48173</v>
      </c>
      <c r="B12763" t="s">
        <v>48174</v>
      </c>
      <c r="C12763" t="s">
        <v>29493</v>
      </c>
      <c r="D12763" t="s">
        <v>29494</v>
      </c>
      <c r="E12763" t="s">
        <v>18516</v>
      </c>
      <c r="F12763" t="s">
        <v>18516</v>
      </c>
      <c r="G12763" t="s">
        <v>18516</v>
      </c>
      <c r="H12763" t="s">
        <v>18516</v>
      </c>
      <c r="I12763" t="s">
        <v>18516</v>
      </c>
      <c r="J12763" t="s">
        <v>18516</v>
      </c>
      <c r="K12763" t="s">
        <v>29707</v>
      </c>
      <c r="L12763" t="s">
        <v>18516</v>
      </c>
      <c r="M12763" t="s">
        <v>18516</v>
      </c>
    </row>
    <row r="12764" spans="1:13" ht="13.5">
      <c r="A12764" t="s">
        <v>48175</v>
      </c>
      <c r="B12764" t="s">
        <v>48176</v>
      </c>
      <c r="C12764" t="s">
        <v>29493</v>
      </c>
      <c r="D12764" t="s">
        <v>29494</v>
      </c>
      <c r="E12764" s="164">
        <v>250</v>
      </c>
      <c r="F12764" s="164">
        <v>250</v>
      </c>
      <c r="G12764" t="s">
        <v>18516</v>
      </c>
      <c r="H12764" t="s">
        <v>18516</v>
      </c>
      <c r="I12764" s="164">
        <v>88.4</v>
      </c>
      <c r="J12764" s="164">
        <v>338.4</v>
      </c>
      <c r="K12764">
        <v>0</v>
      </c>
      <c r="L12764" t="s">
        <v>18516</v>
      </c>
      <c r="M12764" t="s">
        <v>18516</v>
      </c>
    </row>
    <row r="12765" spans="1:13" ht="13.5">
      <c r="A12765" t="s">
        <v>48177</v>
      </c>
      <c r="B12765" t="s">
        <v>47442</v>
      </c>
      <c r="C12765" t="s">
        <v>29493</v>
      </c>
      <c r="D12765" t="s">
        <v>29494</v>
      </c>
      <c r="E12765" t="s">
        <v>18516</v>
      </c>
      <c r="F12765" t="s">
        <v>18516</v>
      </c>
      <c r="G12765" t="s">
        <v>18516</v>
      </c>
      <c r="H12765" t="s">
        <v>18516</v>
      </c>
      <c r="I12765" t="s">
        <v>18516</v>
      </c>
      <c r="J12765" t="s">
        <v>18516</v>
      </c>
      <c r="K12765" t="s">
        <v>29707</v>
      </c>
      <c r="L12765" t="s">
        <v>18516</v>
      </c>
      <c r="M12765" t="s">
        <v>18516</v>
      </c>
    </row>
    <row r="12766" spans="1:13" ht="13.5">
      <c r="A12766" t="s">
        <v>707</v>
      </c>
      <c r="B12766" t="s">
        <v>42910</v>
      </c>
      <c r="C12766" t="s">
        <v>29493</v>
      </c>
      <c r="D12766" t="s">
        <v>29494</v>
      </c>
      <c r="E12766" t="s">
        <v>18516</v>
      </c>
      <c r="F12766" t="s">
        <v>18516</v>
      </c>
      <c r="G12766" t="s">
        <v>18516</v>
      </c>
      <c r="H12766" t="s">
        <v>18516</v>
      </c>
      <c r="I12766" t="s">
        <v>18516</v>
      </c>
      <c r="J12766" t="s">
        <v>18516</v>
      </c>
      <c r="K12766" t="s">
        <v>29707</v>
      </c>
      <c r="L12766" t="s">
        <v>18516</v>
      </c>
      <c r="M12766" t="s">
        <v>18516</v>
      </c>
    </row>
    <row r="12767" spans="1:13" ht="13.5">
      <c r="A12767" t="s">
        <v>48178</v>
      </c>
      <c r="B12767" t="s">
        <v>48179</v>
      </c>
      <c r="C12767" t="s">
        <v>29493</v>
      </c>
      <c r="D12767" t="s">
        <v>29494</v>
      </c>
      <c r="E12767" s="164">
        <v>403</v>
      </c>
      <c r="F12767" s="164">
        <v>403</v>
      </c>
      <c r="G12767" t="s">
        <v>18516</v>
      </c>
      <c r="H12767" t="s">
        <v>18516</v>
      </c>
      <c r="I12767" s="164">
        <v>142.93</v>
      </c>
      <c r="J12767" s="164">
        <v>545.93</v>
      </c>
      <c r="K12767">
        <v>44</v>
      </c>
      <c r="L12767" t="s">
        <v>18516</v>
      </c>
      <c r="M12767" t="s">
        <v>18516</v>
      </c>
    </row>
    <row r="12768" spans="1:13" ht="13.5">
      <c r="A12768" t="s">
        <v>48180</v>
      </c>
      <c r="B12768" t="s">
        <v>48181</v>
      </c>
      <c r="C12768" t="s">
        <v>29493</v>
      </c>
      <c r="D12768" t="s">
        <v>29494</v>
      </c>
      <c r="E12768" t="s">
        <v>18516</v>
      </c>
      <c r="F12768" t="s">
        <v>18516</v>
      </c>
      <c r="G12768" t="s">
        <v>18516</v>
      </c>
      <c r="H12768" t="s">
        <v>18516</v>
      </c>
      <c r="I12768" t="s">
        <v>18516</v>
      </c>
      <c r="J12768" t="s">
        <v>18516</v>
      </c>
      <c r="K12768" t="s">
        <v>29707</v>
      </c>
      <c r="L12768" t="s">
        <v>18516</v>
      </c>
      <c r="M12768" t="s">
        <v>18516</v>
      </c>
    </row>
    <row r="12769" spans="1:13" ht="13.5">
      <c r="A12769" t="s">
        <v>48182</v>
      </c>
      <c r="B12769" t="s">
        <v>43067</v>
      </c>
      <c r="C12769" t="s">
        <v>29493</v>
      </c>
      <c r="D12769" t="s">
        <v>29494</v>
      </c>
      <c r="E12769" t="s">
        <v>18516</v>
      </c>
      <c r="F12769" t="s">
        <v>18516</v>
      </c>
      <c r="G12769" t="s">
        <v>18516</v>
      </c>
      <c r="H12769" t="s">
        <v>18516</v>
      </c>
      <c r="I12769" t="s">
        <v>18516</v>
      </c>
      <c r="J12769" t="s">
        <v>18516</v>
      </c>
      <c r="K12769" t="s">
        <v>29707</v>
      </c>
      <c r="L12769" t="s">
        <v>18516</v>
      </c>
      <c r="M12769" t="s">
        <v>18516</v>
      </c>
    </row>
    <row r="12770" spans="1:13" ht="13.5">
      <c r="A12770" t="s">
        <v>48183</v>
      </c>
      <c r="B12770" t="s">
        <v>48184</v>
      </c>
      <c r="C12770" t="s">
        <v>29493</v>
      </c>
      <c r="D12770" t="s">
        <v>29494</v>
      </c>
      <c r="E12770" t="s">
        <v>18516</v>
      </c>
      <c r="F12770" t="s">
        <v>18516</v>
      </c>
      <c r="G12770" t="s">
        <v>18516</v>
      </c>
      <c r="H12770" t="s">
        <v>18516</v>
      </c>
      <c r="I12770" t="s">
        <v>18516</v>
      </c>
      <c r="J12770" t="s">
        <v>18516</v>
      </c>
      <c r="K12770" t="s">
        <v>29707</v>
      </c>
      <c r="L12770" t="s">
        <v>18516</v>
      </c>
      <c r="M12770" t="s">
        <v>18516</v>
      </c>
    </row>
    <row r="12771" spans="1:13" ht="13.5">
      <c r="A12771" t="s">
        <v>48185</v>
      </c>
      <c r="B12771" t="s">
        <v>48186</v>
      </c>
      <c r="C12771" t="s">
        <v>29493</v>
      </c>
      <c r="D12771" t="s">
        <v>29494</v>
      </c>
      <c r="E12771" t="s">
        <v>18516</v>
      </c>
      <c r="F12771" t="s">
        <v>18516</v>
      </c>
      <c r="G12771" t="s">
        <v>18516</v>
      </c>
      <c r="H12771" t="s">
        <v>18516</v>
      </c>
      <c r="I12771" t="s">
        <v>18516</v>
      </c>
      <c r="J12771" t="s">
        <v>18516</v>
      </c>
      <c r="K12771" t="s">
        <v>29707</v>
      </c>
      <c r="L12771" t="s">
        <v>18516</v>
      </c>
      <c r="M12771" t="s">
        <v>18516</v>
      </c>
    </row>
    <row r="12772" spans="1:13" ht="13.5">
      <c r="A12772" t="s">
        <v>48187</v>
      </c>
      <c r="B12772" t="s">
        <v>48186</v>
      </c>
      <c r="C12772" t="s">
        <v>29493</v>
      </c>
      <c r="D12772" t="s">
        <v>29494</v>
      </c>
      <c r="E12772" t="s">
        <v>18516</v>
      </c>
      <c r="F12772" t="s">
        <v>18516</v>
      </c>
      <c r="G12772" t="s">
        <v>18516</v>
      </c>
      <c r="H12772" t="s">
        <v>18516</v>
      </c>
      <c r="I12772" t="s">
        <v>18516</v>
      </c>
      <c r="J12772" t="s">
        <v>18516</v>
      </c>
      <c r="K12772" t="s">
        <v>29707</v>
      </c>
      <c r="L12772" t="s">
        <v>18516</v>
      </c>
      <c r="M12772" t="s">
        <v>18516</v>
      </c>
    </row>
    <row r="12773" spans="1:13" ht="13.5">
      <c r="A12773" t="s">
        <v>1762</v>
      </c>
      <c r="B12773" t="s">
        <v>48188</v>
      </c>
      <c r="C12773" t="s">
        <v>29493</v>
      </c>
      <c r="D12773" t="s">
        <v>29494</v>
      </c>
      <c r="E12773" t="s">
        <v>18516</v>
      </c>
      <c r="F12773" t="s">
        <v>18516</v>
      </c>
      <c r="G12773" t="s">
        <v>18516</v>
      </c>
      <c r="H12773" t="s">
        <v>18516</v>
      </c>
      <c r="I12773" t="s">
        <v>18516</v>
      </c>
      <c r="J12773" t="s">
        <v>18516</v>
      </c>
      <c r="K12773" t="s">
        <v>29707</v>
      </c>
      <c r="L12773" t="s">
        <v>18516</v>
      </c>
      <c r="M12773" t="s">
        <v>18516</v>
      </c>
    </row>
    <row r="12774" spans="1:13" ht="13.5">
      <c r="A12774" t="s">
        <v>1446</v>
      </c>
      <c r="B12774" t="s">
        <v>48189</v>
      </c>
      <c r="C12774" t="s">
        <v>29493</v>
      </c>
      <c r="D12774" t="s">
        <v>29494</v>
      </c>
      <c r="E12774" t="s">
        <v>18516</v>
      </c>
      <c r="F12774" t="s">
        <v>18516</v>
      </c>
      <c r="G12774" t="s">
        <v>18516</v>
      </c>
      <c r="H12774" t="s">
        <v>18516</v>
      </c>
      <c r="I12774" t="s">
        <v>18516</v>
      </c>
      <c r="J12774" t="s">
        <v>18516</v>
      </c>
      <c r="K12774" t="s">
        <v>29707</v>
      </c>
      <c r="L12774" t="s">
        <v>18516</v>
      </c>
      <c r="M12774" t="s">
        <v>18516</v>
      </c>
    </row>
    <row r="12775" spans="1:13" ht="13.5">
      <c r="A12775" t="s">
        <v>1022</v>
      </c>
      <c r="B12775" t="s">
        <v>48190</v>
      </c>
      <c r="C12775" t="s">
        <v>29493</v>
      </c>
      <c r="D12775" t="s">
        <v>29494</v>
      </c>
      <c r="E12775" t="s">
        <v>18516</v>
      </c>
      <c r="F12775" t="s">
        <v>18516</v>
      </c>
      <c r="G12775" t="s">
        <v>18516</v>
      </c>
      <c r="H12775" t="s">
        <v>18516</v>
      </c>
      <c r="I12775" t="s">
        <v>18516</v>
      </c>
      <c r="J12775" t="s">
        <v>18516</v>
      </c>
      <c r="K12775" t="s">
        <v>29707</v>
      </c>
      <c r="L12775" t="s">
        <v>18516</v>
      </c>
      <c r="M12775" t="s">
        <v>18516</v>
      </c>
    </row>
    <row r="12776" spans="1:13" ht="13.5">
      <c r="A12776" t="s">
        <v>48191</v>
      </c>
      <c r="B12776" t="s">
        <v>48192</v>
      </c>
      <c r="C12776" t="s">
        <v>29493</v>
      </c>
      <c r="D12776" t="s">
        <v>29494</v>
      </c>
      <c r="E12776" t="s">
        <v>18516</v>
      </c>
      <c r="F12776" t="s">
        <v>18516</v>
      </c>
      <c r="G12776" t="s">
        <v>18516</v>
      </c>
      <c r="H12776" t="s">
        <v>18516</v>
      </c>
      <c r="I12776" t="s">
        <v>18516</v>
      </c>
      <c r="J12776" t="s">
        <v>18516</v>
      </c>
      <c r="K12776" t="s">
        <v>29707</v>
      </c>
      <c r="L12776" t="s">
        <v>18516</v>
      </c>
      <c r="M12776" t="s">
        <v>18516</v>
      </c>
    </row>
    <row r="12777" spans="1:13" ht="13.5">
      <c r="A12777" t="s">
        <v>48193</v>
      </c>
      <c r="B12777" t="s">
        <v>43528</v>
      </c>
      <c r="C12777" t="s">
        <v>29493</v>
      </c>
      <c r="D12777" t="s">
        <v>29494</v>
      </c>
      <c r="E12777" t="s">
        <v>18516</v>
      </c>
      <c r="F12777" t="s">
        <v>18516</v>
      </c>
      <c r="G12777" t="s">
        <v>18516</v>
      </c>
      <c r="H12777" t="s">
        <v>18516</v>
      </c>
      <c r="I12777" t="s">
        <v>18516</v>
      </c>
      <c r="J12777" t="s">
        <v>18516</v>
      </c>
      <c r="K12777" t="s">
        <v>29707</v>
      </c>
      <c r="L12777" t="s">
        <v>18516</v>
      </c>
      <c r="M12777" t="s">
        <v>18516</v>
      </c>
    </row>
    <row r="12778" spans="1:13" ht="13.5">
      <c r="A12778" t="s">
        <v>48194</v>
      </c>
      <c r="B12778" t="s">
        <v>48195</v>
      </c>
      <c r="C12778" t="s">
        <v>29493</v>
      </c>
      <c r="D12778" t="s">
        <v>29494</v>
      </c>
      <c r="E12778" t="s">
        <v>18516</v>
      </c>
      <c r="F12778" t="s">
        <v>18516</v>
      </c>
      <c r="G12778" t="s">
        <v>18516</v>
      </c>
      <c r="H12778" t="s">
        <v>18516</v>
      </c>
      <c r="I12778" t="s">
        <v>18516</v>
      </c>
      <c r="J12778" t="s">
        <v>18516</v>
      </c>
      <c r="K12778" t="s">
        <v>29707</v>
      </c>
      <c r="L12778" t="s">
        <v>18516</v>
      </c>
      <c r="M12778" t="s">
        <v>18516</v>
      </c>
    </row>
    <row r="12779" spans="1:13" ht="13.5">
      <c r="A12779" t="s">
        <v>48196</v>
      </c>
      <c r="B12779" t="s">
        <v>48197</v>
      </c>
      <c r="C12779" t="s">
        <v>29493</v>
      </c>
      <c r="D12779" t="s">
        <v>29494</v>
      </c>
      <c r="E12779" t="s">
        <v>18516</v>
      </c>
      <c r="F12779" t="s">
        <v>18516</v>
      </c>
      <c r="G12779" t="s">
        <v>18516</v>
      </c>
      <c r="H12779" t="s">
        <v>18516</v>
      </c>
      <c r="I12779" t="s">
        <v>18516</v>
      </c>
      <c r="J12779" t="s">
        <v>18516</v>
      </c>
      <c r="K12779" t="s">
        <v>29707</v>
      </c>
      <c r="L12779" t="s">
        <v>18516</v>
      </c>
      <c r="M12779" t="s">
        <v>18516</v>
      </c>
    </row>
    <row r="12780" spans="1:13" ht="13.5">
      <c r="A12780" t="s">
        <v>2436</v>
      </c>
      <c r="B12780" t="s">
        <v>48198</v>
      </c>
      <c r="C12780" t="s">
        <v>29493</v>
      </c>
      <c r="D12780" t="s">
        <v>29494</v>
      </c>
      <c r="E12780" t="s">
        <v>18516</v>
      </c>
      <c r="F12780" t="s">
        <v>18516</v>
      </c>
      <c r="G12780" t="s">
        <v>18516</v>
      </c>
      <c r="H12780" t="s">
        <v>18516</v>
      </c>
      <c r="I12780" t="s">
        <v>18516</v>
      </c>
      <c r="J12780" t="s">
        <v>18516</v>
      </c>
      <c r="K12780" t="s">
        <v>29707</v>
      </c>
      <c r="L12780" t="s">
        <v>18516</v>
      </c>
      <c r="M12780" t="s">
        <v>18516</v>
      </c>
    </row>
    <row r="12781" spans="1:13" ht="13.5">
      <c r="A12781" t="s">
        <v>48199</v>
      </c>
      <c r="B12781" t="s">
        <v>48200</v>
      </c>
      <c r="C12781" t="s">
        <v>29493</v>
      </c>
      <c r="D12781" t="s">
        <v>29494</v>
      </c>
      <c r="E12781" t="s">
        <v>18516</v>
      </c>
      <c r="F12781" t="s">
        <v>18516</v>
      </c>
      <c r="G12781" t="s">
        <v>18516</v>
      </c>
      <c r="H12781" t="s">
        <v>18516</v>
      </c>
      <c r="I12781" t="s">
        <v>18516</v>
      </c>
      <c r="J12781" t="s">
        <v>18516</v>
      </c>
      <c r="K12781" t="s">
        <v>29707</v>
      </c>
      <c r="L12781" t="s">
        <v>18516</v>
      </c>
      <c r="M12781" t="s">
        <v>18516</v>
      </c>
    </row>
    <row r="12782" spans="1:13" ht="13.5">
      <c r="A12782" t="s">
        <v>48201</v>
      </c>
      <c r="B12782" t="s">
        <v>42835</v>
      </c>
      <c r="C12782" t="s">
        <v>29493</v>
      </c>
      <c r="D12782" t="s">
        <v>29494</v>
      </c>
      <c r="E12782" t="s">
        <v>18516</v>
      </c>
      <c r="F12782" t="s">
        <v>18516</v>
      </c>
      <c r="G12782" t="s">
        <v>18516</v>
      </c>
      <c r="H12782" t="s">
        <v>18516</v>
      </c>
      <c r="I12782" t="s">
        <v>18516</v>
      </c>
      <c r="J12782" t="s">
        <v>18516</v>
      </c>
      <c r="K12782" t="s">
        <v>29707</v>
      </c>
      <c r="L12782" t="s">
        <v>18516</v>
      </c>
      <c r="M12782" t="s">
        <v>18516</v>
      </c>
    </row>
    <row r="12783" spans="1:13" ht="13.5">
      <c r="A12783" t="s">
        <v>48202</v>
      </c>
      <c r="B12783" t="s">
        <v>48203</v>
      </c>
      <c r="C12783" t="s">
        <v>29493</v>
      </c>
      <c r="D12783" t="s">
        <v>29494</v>
      </c>
      <c r="E12783" s="164">
        <v>202</v>
      </c>
      <c r="F12783" s="164">
        <v>202</v>
      </c>
      <c r="G12783" t="s">
        <v>18516</v>
      </c>
      <c r="H12783" t="s">
        <v>18516</v>
      </c>
      <c r="I12783" s="164">
        <v>76.96</v>
      </c>
      <c r="J12783" s="164">
        <v>278.96</v>
      </c>
      <c r="K12783">
        <v>35</v>
      </c>
      <c r="L12783" t="s">
        <v>29455</v>
      </c>
      <c r="M12783" t="s">
        <v>30549</v>
      </c>
    </row>
    <row r="12784" spans="1:13" ht="13.5">
      <c r="A12784" t="s">
        <v>48204</v>
      </c>
      <c r="B12784" t="s">
        <v>48205</v>
      </c>
      <c r="C12784" t="s">
        <v>29493</v>
      </c>
      <c r="D12784" t="s">
        <v>29494</v>
      </c>
      <c r="E12784" t="s">
        <v>18516</v>
      </c>
      <c r="F12784" t="s">
        <v>18516</v>
      </c>
      <c r="G12784" t="s">
        <v>18516</v>
      </c>
      <c r="H12784" t="s">
        <v>18516</v>
      </c>
      <c r="I12784" t="s">
        <v>18516</v>
      </c>
      <c r="J12784" t="s">
        <v>18516</v>
      </c>
      <c r="K12784" t="s">
        <v>29707</v>
      </c>
      <c r="L12784" t="s">
        <v>18516</v>
      </c>
      <c r="M12784" t="s">
        <v>18516</v>
      </c>
    </row>
    <row r="12785" spans="1:13" ht="13.5">
      <c r="A12785" t="s">
        <v>48206</v>
      </c>
      <c r="B12785" t="s">
        <v>48207</v>
      </c>
      <c r="C12785" t="s">
        <v>29493</v>
      </c>
      <c r="D12785" t="s">
        <v>29494</v>
      </c>
      <c r="E12785" t="s">
        <v>18516</v>
      </c>
      <c r="F12785" t="s">
        <v>18516</v>
      </c>
      <c r="G12785" t="s">
        <v>18516</v>
      </c>
      <c r="H12785" t="s">
        <v>18516</v>
      </c>
      <c r="I12785" t="s">
        <v>18516</v>
      </c>
      <c r="J12785" t="s">
        <v>18516</v>
      </c>
      <c r="K12785" t="s">
        <v>29707</v>
      </c>
      <c r="L12785" t="s">
        <v>18516</v>
      </c>
      <c r="M12785" t="s">
        <v>18516</v>
      </c>
    </row>
    <row r="12786" spans="1:13" ht="13.5">
      <c r="A12786" t="s">
        <v>48208</v>
      </c>
      <c r="B12786" t="s">
        <v>48209</v>
      </c>
      <c r="C12786" t="s">
        <v>29493</v>
      </c>
      <c r="D12786" t="s">
        <v>29494</v>
      </c>
      <c r="E12786" t="s">
        <v>18516</v>
      </c>
      <c r="F12786" t="s">
        <v>18516</v>
      </c>
      <c r="G12786" t="s">
        <v>18516</v>
      </c>
      <c r="H12786" t="s">
        <v>18516</v>
      </c>
      <c r="I12786" t="s">
        <v>18516</v>
      </c>
      <c r="J12786" t="s">
        <v>18516</v>
      </c>
      <c r="K12786" t="s">
        <v>29707</v>
      </c>
      <c r="L12786" t="s">
        <v>18516</v>
      </c>
      <c r="M12786" t="s">
        <v>18516</v>
      </c>
    </row>
    <row r="12787" spans="1:13" ht="13.5">
      <c r="A12787" t="s">
        <v>48210</v>
      </c>
      <c r="B12787" t="s">
        <v>48211</v>
      </c>
      <c r="C12787" t="s">
        <v>29493</v>
      </c>
      <c r="D12787" t="s">
        <v>29494</v>
      </c>
      <c r="E12787" t="s">
        <v>18516</v>
      </c>
      <c r="F12787" t="s">
        <v>18516</v>
      </c>
      <c r="G12787" t="s">
        <v>18516</v>
      </c>
      <c r="H12787" t="s">
        <v>18516</v>
      </c>
      <c r="I12787" t="s">
        <v>18516</v>
      </c>
      <c r="J12787" t="s">
        <v>18516</v>
      </c>
      <c r="K12787" t="s">
        <v>29707</v>
      </c>
      <c r="L12787" t="s">
        <v>18516</v>
      </c>
      <c r="M12787" t="s">
        <v>18516</v>
      </c>
    </row>
    <row r="12788" spans="1:13" ht="13.5">
      <c r="A12788" t="s">
        <v>6943</v>
      </c>
      <c r="B12788" t="s">
        <v>48212</v>
      </c>
      <c r="C12788" t="s">
        <v>29493</v>
      </c>
      <c r="D12788" t="s">
        <v>29494</v>
      </c>
      <c r="E12788" t="s">
        <v>18516</v>
      </c>
      <c r="F12788" t="s">
        <v>18516</v>
      </c>
      <c r="G12788" t="s">
        <v>18516</v>
      </c>
      <c r="H12788" t="s">
        <v>18516</v>
      </c>
      <c r="I12788" t="s">
        <v>18516</v>
      </c>
      <c r="J12788" t="s">
        <v>18516</v>
      </c>
      <c r="K12788" t="s">
        <v>29707</v>
      </c>
      <c r="L12788" t="s">
        <v>18516</v>
      </c>
      <c r="M12788" t="s">
        <v>18516</v>
      </c>
    </row>
    <row r="12789" spans="1:13" ht="13.5">
      <c r="A12789" t="s">
        <v>48213</v>
      </c>
      <c r="B12789" t="s">
        <v>48214</v>
      </c>
      <c r="C12789" t="s">
        <v>29493</v>
      </c>
      <c r="D12789" t="s">
        <v>29494</v>
      </c>
      <c r="E12789" t="s">
        <v>18516</v>
      </c>
      <c r="F12789" t="s">
        <v>18516</v>
      </c>
      <c r="G12789" t="s">
        <v>18516</v>
      </c>
      <c r="H12789" t="s">
        <v>18516</v>
      </c>
      <c r="I12789" t="s">
        <v>18516</v>
      </c>
      <c r="J12789" t="s">
        <v>18516</v>
      </c>
      <c r="K12789" t="s">
        <v>29707</v>
      </c>
      <c r="L12789" t="s">
        <v>18516</v>
      </c>
      <c r="M12789" t="s">
        <v>18516</v>
      </c>
    </row>
    <row r="12790" spans="1:13" ht="13.5">
      <c r="A12790" t="s">
        <v>70</v>
      </c>
      <c r="B12790" t="s">
        <v>48215</v>
      </c>
      <c r="C12790" t="s">
        <v>29493</v>
      </c>
      <c r="D12790" t="s">
        <v>29494</v>
      </c>
      <c r="E12790" t="s">
        <v>18516</v>
      </c>
      <c r="F12790" t="s">
        <v>18516</v>
      </c>
      <c r="G12790" t="s">
        <v>18516</v>
      </c>
      <c r="H12790" t="s">
        <v>18516</v>
      </c>
      <c r="I12790" t="s">
        <v>18516</v>
      </c>
      <c r="J12790" t="s">
        <v>18516</v>
      </c>
      <c r="K12790" t="s">
        <v>29707</v>
      </c>
      <c r="L12790" t="s">
        <v>18516</v>
      </c>
      <c r="M12790" t="s">
        <v>18516</v>
      </c>
    </row>
    <row r="12791" spans="1:13" ht="13.5">
      <c r="A12791" t="s">
        <v>1425</v>
      </c>
      <c r="B12791" t="s">
        <v>43623</v>
      </c>
      <c r="C12791" t="s">
        <v>29493</v>
      </c>
      <c r="D12791" t="s">
        <v>29494</v>
      </c>
      <c r="E12791" t="s">
        <v>18516</v>
      </c>
      <c r="F12791" t="s">
        <v>18516</v>
      </c>
      <c r="G12791" t="s">
        <v>18516</v>
      </c>
      <c r="H12791" t="s">
        <v>18516</v>
      </c>
      <c r="I12791" t="s">
        <v>18516</v>
      </c>
      <c r="J12791" t="s">
        <v>18516</v>
      </c>
      <c r="K12791" t="s">
        <v>29707</v>
      </c>
      <c r="L12791" t="s">
        <v>18516</v>
      </c>
      <c r="M12791" t="s">
        <v>18516</v>
      </c>
    </row>
    <row r="12792" spans="1:13" ht="13.5">
      <c r="A12792" t="s">
        <v>1422</v>
      </c>
      <c r="B12792" t="s">
        <v>43623</v>
      </c>
      <c r="C12792" t="s">
        <v>29493</v>
      </c>
      <c r="D12792" t="s">
        <v>29494</v>
      </c>
      <c r="E12792" t="s">
        <v>18516</v>
      </c>
      <c r="F12792" t="s">
        <v>18516</v>
      </c>
      <c r="G12792" t="s">
        <v>18516</v>
      </c>
      <c r="H12792" t="s">
        <v>18516</v>
      </c>
      <c r="I12792" t="s">
        <v>18516</v>
      </c>
      <c r="J12792" t="s">
        <v>18516</v>
      </c>
      <c r="K12792" t="s">
        <v>29707</v>
      </c>
      <c r="L12792" t="s">
        <v>18516</v>
      </c>
      <c r="M12792" t="s">
        <v>18516</v>
      </c>
    </row>
    <row r="12793" spans="1:13" ht="13.5">
      <c r="A12793" t="s">
        <v>7223</v>
      </c>
      <c r="B12793" t="s">
        <v>48216</v>
      </c>
      <c r="C12793" t="s">
        <v>29493</v>
      </c>
      <c r="D12793" t="s">
        <v>29494</v>
      </c>
      <c r="E12793" t="s">
        <v>18516</v>
      </c>
      <c r="F12793" t="s">
        <v>18516</v>
      </c>
      <c r="G12793" t="s">
        <v>18516</v>
      </c>
      <c r="H12793" t="s">
        <v>18516</v>
      </c>
      <c r="I12793" t="s">
        <v>18516</v>
      </c>
      <c r="J12793" t="s">
        <v>18516</v>
      </c>
      <c r="K12793" t="s">
        <v>29707</v>
      </c>
      <c r="L12793" t="s">
        <v>18516</v>
      </c>
      <c r="M12793" t="s">
        <v>18516</v>
      </c>
    </row>
    <row r="12794" spans="1:13" ht="13.5">
      <c r="A12794" t="s">
        <v>48217</v>
      </c>
      <c r="B12794" t="s">
        <v>35302</v>
      </c>
      <c r="C12794" t="s">
        <v>29493</v>
      </c>
      <c r="D12794" t="s">
        <v>29494</v>
      </c>
      <c r="E12794" t="s">
        <v>18516</v>
      </c>
      <c r="F12794" t="s">
        <v>18516</v>
      </c>
      <c r="G12794" t="s">
        <v>18516</v>
      </c>
      <c r="H12794" t="s">
        <v>18516</v>
      </c>
      <c r="I12794" t="s">
        <v>18516</v>
      </c>
      <c r="J12794" t="s">
        <v>18516</v>
      </c>
      <c r="K12794" t="s">
        <v>29707</v>
      </c>
      <c r="L12794" t="s">
        <v>18516</v>
      </c>
      <c r="M12794" t="s">
        <v>18516</v>
      </c>
    </row>
    <row r="12795" spans="1:13" ht="13.5">
      <c r="A12795" t="s">
        <v>48218</v>
      </c>
      <c r="B12795" t="s">
        <v>48219</v>
      </c>
      <c r="C12795" t="s">
        <v>29493</v>
      </c>
      <c r="D12795" t="s">
        <v>29494</v>
      </c>
      <c r="E12795" t="s">
        <v>18516</v>
      </c>
      <c r="F12795" t="s">
        <v>18516</v>
      </c>
      <c r="G12795" t="s">
        <v>18516</v>
      </c>
      <c r="H12795" t="s">
        <v>18516</v>
      </c>
      <c r="I12795" t="s">
        <v>18516</v>
      </c>
      <c r="J12795" t="s">
        <v>18516</v>
      </c>
      <c r="K12795" t="s">
        <v>29707</v>
      </c>
      <c r="L12795" t="s">
        <v>18516</v>
      </c>
      <c r="M12795" t="s">
        <v>18516</v>
      </c>
    </row>
    <row r="12796" spans="1:13" ht="13.5">
      <c r="A12796" t="s">
        <v>48220</v>
      </c>
      <c r="B12796" t="s">
        <v>48221</v>
      </c>
      <c r="C12796" t="s">
        <v>29493</v>
      </c>
      <c r="D12796" t="s">
        <v>29494</v>
      </c>
      <c r="E12796" t="s">
        <v>18516</v>
      </c>
      <c r="F12796" t="s">
        <v>18516</v>
      </c>
      <c r="G12796" t="s">
        <v>18516</v>
      </c>
      <c r="H12796" t="s">
        <v>18516</v>
      </c>
      <c r="I12796" t="s">
        <v>18516</v>
      </c>
      <c r="J12796" t="s">
        <v>18516</v>
      </c>
      <c r="K12796" t="s">
        <v>29707</v>
      </c>
      <c r="L12796" t="s">
        <v>18516</v>
      </c>
      <c r="M12796" t="s">
        <v>18516</v>
      </c>
    </row>
    <row r="12797" spans="1:13" ht="13.5">
      <c r="A12797" t="s">
        <v>1363</v>
      </c>
      <c r="B12797" t="s">
        <v>48222</v>
      </c>
      <c r="C12797" t="s">
        <v>29493</v>
      </c>
      <c r="D12797" t="s">
        <v>29494</v>
      </c>
      <c r="E12797" t="s">
        <v>18516</v>
      </c>
      <c r="F12797" t="s">
        <v>18516</v>
      </c>
      <c r="G12797" t="s">
        <v>18516</v>
      </c>
      <c r="H12797" t="s">
        <v>18516</v>
      </c>
      <c r="I12797" t="s">
        <v>18516</v>
      </c>
      <c r="J12797" t="s">
        <v>18516</v>
      </c>
      <c r="K12797" t="s">
        <v>29707</v>
      </c>
      <c r="L12797" t="s">
        <v>18516</v>
      </c>
      <c r="M12797" t="s">
        <v>18516</v>
      </c>
    </row>
    <row r="12798" spans="1:13" ht="13.5">
      <c r="A12798" t="s">
        <v>5589</v>
      </c>
      <c r="B12798" t="s">
        <v>48223</v>
      </c>
      <c r="C12798" t="s">
        <v>29493</v>
      </c>
      <c r="D12798" t="s">
        <v>29494</v>
      </c>
      <c r="E12798" t="s">
        <v>18516</v>
      </c>
      <c r="F12798" t="s">
        <v>18516</v>
      </c>
      <c r="G12798" t="s">
        <v>18516</v>
      </c>
      <c r="H12798" t="s">
        <v>18516</v>
      </c>
      <c r="I12798" t="s">
        <v>18516</v>
      </c>
      <c r="J12798" t="s">
        <v>18516</v>
      </c>
      <c r="K12798" t="s">
        <v>29707</v>
      </c>
      <c r="L12798" t="s">
        <v>18516</v>
      </c>
      <c r="M12798" t="s">
        <v>18516</v>
      </c>
    </row>
    <row r="12799" spans="1:13" ht="13.5">
      <c r="A12799" t="s">
        <v>48224</v>
      </c>
      <c r="B12799" t="s">
        <v>48225</v>
      </c>
      <c r="C12799" t="s">
        <v>29493</v>
      </c>
      <c r="D12799" t="s">
        <v>29494</v>
      </c>
      <c r="E12799" t="s">
        <v>18516</v>
      </c>
      <c r="F12799" t="s">
        <v>18516</v>
      </c>
      <c r="G12799" t="s">
        <v>18516</v>
      </c>
      <c r="H12799" t="s">
        <v>18516</v>
      </c>
      <c r="I12799" t="s">
        <v>18516</v>
      </c>
      <c r="J12799" t="s">
        <v>18516</v>
      </c>
      <c r="K12799" t="s">
        <v>29707</v>
      </c>
      <c r="L12799" t="s">
        <v>18516</v>
      </c>
      <c r="M12799" t="s">
        <v>18516</v>
      </c>
    </row>
    <row r="12800" spans="1:13" ht="13.5">
      <c r="A12800" t="s">
        <v>48226</v>
      </c>
      <c r="B12800" t="s">
        <v>48227</v>
      </c>
      <c r="C12800" t="s">
        <v>29493</v>
      </c>
      <c r="D12800" t="s">
        <v>29494</v>
      </c>
      <c r="E12800" s="164">
        <v>185</v>
      </c>
      <c r="F12800" s="164">
        <v>185</v>
      </c>
      <c r="G12800" t="s">
        <v>18516</v>
      </c>
      <c r="H12800" t="s">
        <v>18516</v>
      </c>
      <c r="I12800" s="164">
        <v>54.49</v>
      </c>
      <c r="J12800" s="164">
        <v>239.49</v>
      </c>
      <c r="K12800">
        <v>16</v>
      </c>
      <c r="L12800" t="s">
        <v>18516</v>
      </c>
      <c r="M12800" t="s">
        <v>18516</v>
      </c>
    </row>
    <row r="12801" spans="1:13" ht="13.5">
      <c r="A12801" t="s">
        <v>48228</v>
      </c>
      <c r="B12801" t="s">
        <v>48010</v>
      </c>
      <c r="C12801" t="s">
        <v>29493</v>
      </c>
      <c r="D12801" t="s">
        <v>29494</v>
      </c>
      <c r="E12801" s="164">
        <v>213</v>
      </c>
      <c r="F12801" s="164">
        <v>213</v>
      </c>
      <c r="G12801" t="s">
        <v>18516</v>
      </c>
      <c r="H12801" t="s">
        <v>18516</v>
      </c>
      <c r="I12801" s="164">
        <v>76.96</v>
      </c>
      <c r="J12801" s="164">
        <v>289.96</v>
      </c>
      <c r="K12801">
        <v>51</v>
      </c>
      <c r="L12801" t="s">
        <v>29439</v>
      </c>
      <c r="M12801" t="s">
        <v>30549</v>
      </c>
    </row>
    <row r="12802" spans="1:13" ht="13.5">
      <c r="A12802" t="s">
        <v>5571</v>
      </c>
      <c r="B12802" t="s">
        <v>48229</v>
      </c>
      <c r="C12802" t="s">
        <v>29493</v>
      </c>
      <c r="D12802" t="s">
        <v>29494</v>
      </c>
      <c r="E12802" t="s">
        <v>18516</v>
      </c>
      <c r="F12802" t="s">
        <v>18516</v>
      </c>
      <c r="G12802" t="s">
        <v>18516</v>
      </c>
      <c r="H12802" t="s">
        <v>18516</v>
      </c>
      <c r="I12802" t="s">
        <v>18516</v>
      </c>
      <c r="J12802" t="s">
        <v>18516</v>
      </c>
      <c r="K12802" t="s">
        <v>29707</v>
      </c>
      <c r="L12802" t="s">
        <v>18516</v>
      </c>
      <c r="M12802" t="s">
        <v>18516</v>
      </c>
    </row>
    <row r="12803" spans="1:13" ht="13.5">
      <c r="A12803" t="s">
        <v>48230</v>
      </c>
      <c r="B12803" t="s">
        <v>48231</v>
      </c>
      <c r="C12803" t="s">
        <v>29493</v>
      </c>
      <c r="D12803" t="s">
        <v>29494</v>
      </c>
      <c r="E12803" t="s">
        <v>18516</v>
      </c>
      <c r="F12803" t="s">
        <v>18516</v>
      </c>
      <c r="G12803" t="s">
        <v>18516</v>
      </c>
      <c r="H12803" t="s">
        <v>18516</v>
      </c>
      <c r="I12803" t="s">
        <v>18516</v>
      </c>
      <c r="J12803" t="s">
        <v>18516</v>
      </c>
      <c r="K12803" t="s">
        <v>29707</v>
      </c>
      <c r="L12803" t="s">
        <v>18516</v>
      </c>
      <c r="M12803" t="s">
        <v>18516</v>
      </c>
    </row>
    <row r="12804" spans="1:13" ht="13.5">
      <c r="A12804" t="s">
        <v>48232</v>
      </c>
      <c r="B12804" t="s">
        <v>48233</v>
      </c>
      <c r="C12804" t="s">
        <v>29493</v>
      </c>
      <c r="D12804" t="s">
        <v>29494</v>
      </c>
      <c r="E12804" s="164">
        <v>307</v>
      </c>
      <c r="F12804" s="164">
        <v>307</v>
      </c>
      <c r="G12804" t="s">
        <v>18516</v>
      </c>
      <c r="H12804" t="s">
        <v>18516</v>
      </c>
      <c r="I12804" s="164">
        <v>83.54</v>
      </c>
      <c r="J12804" s="164">
        <v>390.54</v>
      </c>
      <c r="K12804">
        <v>43</v>
      </c>
      <c r="L12804" t="s">
        <v>18516</v>
      </c>
      <c r="M12804" t="s">
        <v>18516</v>
      </c>
    </row>
    <row r="12805" spans="1:13" ht="13.5">
      <c r="A12805" t="s">
        <v>5583</v>
      </c>
      <c r="B12805" t="s">
        <v>48234</v>
      </c>
      <c r="C12805" t="s">
        <v>29493</v>
      </c>
      <c r="D12805" t="s">
        <v>29494</v>
      </c>
      <c r="E12805" t="s">
        <v>18516</v>
      </c>
      <c r="F12805" t="s">
        <v>18516</v>
      </c>
      <c r="G12805" t="s">
        <v>18516</v>
      </c>
      <c r="H12805" t="s">
        <v>18516</v>
      </c>
      <c r="I12805" t="s">
        <v>18516</v>
      </c>
      <c r="J12805" t="s">
        <v>18516</v>
      </c>
      <c r="K12805" t="s">
        <v>29707</v>
      </c>
      <c r="L12805" t="s">
        <v>18516</v>
      </c>
      <c r="M12805" t="s">
        <v>18516</v>
      </c>
    </row>
    <row r="12806" spans="1:13" ht="13.5">
      <c r="A12806" t="s">
        <v>14028</v>
      </c>
      <c r="B12806" t="s">
        <v>48235</v>
      </c>
      <c r="C12806" t="s">
        <v>29493</v>
      </c>
      <c r="D12806" t="s">
        <v>29494</v>
      </c>
      <c r="E12806" s="164">
        <v>167</v>
      </c>
      <c r="F12806" s="164">
        <v>156</v>
      </c>
      <c r="G12806" s="165">
        <v>0.93</v>
      </c>
      <c r="H12806" t="s">
        <v>18516</v>
      </c>
      <c r="I12806" s="164">
        <v>40.26</v>
      </c>
      <c r="J12806" s="164">
        <v>196.26</v>
      </c>
      <c r="K12806">
        <v>212</v>
      </c>
      <c r="L12806" t="s">
        <v>18516</v>
      </c>
      <c r="M12806" t="s">
        <v>18516</v>
      </c>
    </row>
    <row r="12807" spans="1:13" ht="13.5">
      <c r="A12807" t="s">
        <v>6502</v>
      </c>
      <c r="B12807" t="s">
        <v>48236</v>
      </c>
      <c r="C12807" t="s">
        <v>29493</v>
      </c>
      <c r="D12807" t="s">
        <v>29494</v>
      </c>
      <c r="E12807" t="s">
        <v>18516</v>
      </c>
      <c r="F12807" t="s">
        <v>18516</v>
      </c>
      <c r="G12807" t="s">
        <v>18516</v>
      </c>
      <c r="H12807" t="s">
        <v>18516</v>
      </c>
      <c r="I12807" t="s">
        <v>18516</v>
      </c>
      <c r="J12807" t="s">
        <v>18516</v>
      </c>
      <c r="K12807" t="s">
        <v>29707</v>
      </c>
      <c r="L12807" t="s">
        <v>18516</v>
      </c>
      <c r="M12807" t="s">
        <v>18516</v>
      </c>
    </row>
    <row r="12808" spans="1:13" ht="13.5">
      <c r="A12808" t="s">
        <v>48237</v>
      </c>
      <c r="B12808" t="s">
        <v>48238</v>
      </c>
      <c r="C12808" t="s">
        <v>29493</v>
      </c>
      <c r="D12808" t="s">
        <v>29494</v>
      </c>
      <c r="E12808" s="164">
        <v>150</v>
      </c>
      <c r="F12808" s="164">
        <v>150</v>
      </c>
      <c r="G12808" t="s">
        <v>18516</v>
      </c>
      <c r="H12808" t="s">
        <v>18516</v>
      </c>
      <c r="I12808" s="164">
        <v>53.09</v>
      </c>
      <c r="J12808" s="164">
        <v>203.09</v>
      </c>
      <c r="K12808">
        <v>117</v>
      </c>
      <c r="L12808" t="s">
        <v>18516</v>
      </c>
      <c r="M12808" t="s">
        <v>18516</v>
      </c>
    </row>
    <row r="12809" spans="1:13" ht="13.5">
      <c r="A12809" t="s">
        <v>48239</v>
      </c>
      <c r="B12809" t="s">
        <v>48240</v>
      </c>
      <c r="C12809" t="s">
        <v>29493</v>
      </c>
      <c r="D12809" t="s">
        <v>29494</v>
      </c>
      <c r="E12809" s="164">
        <v>348</v>
      </c>
      <c r="F12809" s="164">
        <v>348</v>
      </c>
      <c r="G12809" t="s">
        <v>18516</v>
      </c>
      <c r="H12809" t="s">
        <v>18516</v>
      </c>
      <c r="I12809" s="164">
        <v>84.24</v>
      </c>
      <c r="J12809" s="164">
        <v>432.24</v>
      </c>
      <c r="K12809">
        <v>68</v>
      </c>
      <c r="L12809" t="s">
        <v>29439</v>
      </c>
      <c r="M12809" t="s">
        <v>29446</v>
      </c>
    </row>
    <row r="12810" spans="1:13" ht="13.5">
      <c r="A12810" t="s">
        <v>48241</v>
      </c>
      <c r="B12810" t="s">
        <v>48242</v>
      </c>
      <c r="C12810" t="s">
        <v>29493</v>
      </c>
      <c r="D12810" t="s">
        <v>29494</v>
      </c>
      <c r="E12810" t="s">
        <v>18516</v>
      </c>
      <c r="F12810" t="s">
        <v>18516</v>
      </c>
      <c r="G12810" t="s">
        <v>18516</v>
      </c>
      <c r="H12810" t="s">
        <v>18516</v>
      </c>
      <c r="I12810" t="s">
        <v>18516</v>
      </c>
      <c r="J12810" t="s">
        <v>18516</v>
      </c>
      <c r="K12810" t="s">
        <v>29707</v>
      </c>
      <c r="L12810" t="s">
        <v>18516</v>
      </c>
      <c r="M12810" t="s">
        <v>18516</v>
      </c>
    </row>
    <row r="12811" spans="1:13" ht="13.5">
      <c r="A12811" t="s">
        <v>48243</v>
      </c>
      <c r="B12811" t="s">
        <v>48244</v>
      </c>
      <c r="C12811" t="s">
        <v>29493</v>
      </c>
      <c r="D12811" t="s">
        <v>29494</v>
      </c>
      <c r="E12811" s="164">
        <v>456</v>
      </c>
      <c r="F12811" s="164">
        <v>456</v>
      </c>
      <c r="G12811" t="s">
        <v>18516</v>
      </c>
      <c r="H12811" t="s">
        <v>18516</v>
      </c>
      <c r="I12811" s="164">
        <v>163</v>
      </c>
      <c r="J12811" s="164">
        <v>619</v>
      </c>
      <c r="K12811">
        <v>32</v>
      </c>
      <c r="L12811" t="s">
        <v>18516</v>
      </c>
      <c r="M12811" t="s">
        <v>18516</v>
      </c>
    </row>
    <row r="12812" spans="1:13" ht="13.5">
      <c r="A12812" t="s">
        <v>48245</v>
      </c>
      <c r="B12812" t="s">
        <v>48246</v>
      </c>
      <c r="C12812" t="s">
        <v>29493</v>
      </c>
      <c r="D12812" t="s">
        <v>29494</v>
      </c>
      <c r="E12812" t="s">
        <v>18516</v>
      </c>
      <c r="F12812" t="s">
        <v>18516</v>
      </c>
      <c r="G12812" t="s">
        <v>18516</v>
      </c>
      <c r="H12812" t="s">
        <v>18516</v>
      </c>
      <c r="I12812" t="s">
        <v>18516</v>
      </c>
      <c r="J12812" t="s">
        <v>18516</v>
      </c>
      <c r="K12812" t="s">
        <v>29707</v>
      </c>
      <c r="L12812" t="s">
        <v>18516</v>
      </c>
      <c r="M12812" t="s">
        <v>18516</v>
      </c>
    </row>
    <row r="12813" spans="1:13" ht="13.5">
      <c r="A12813" t="s">
        <v>48247</v>
      </c>
      <c r="B12813" t="s">
        <v>35458</v>
      </c>
      <c r="C12813" t="s">
        <v>29493</v>
      </c>
      <c r="D12813" t="s">
        <v>29494</v>
      </c>
      <c r="E12813" t="s">
        <v>18516</v>
      </c>
      <c r="F12813" t="s">
        <v>18516</v>
      </c>
      <c r="G12813" t="s">
        <v>18516</v>
      </c>
      <c r="H12813" t="s">
        <v>18516</v>
      </c>
      <c r="I12813" t="s">
        <v>18516</v>
      </c>
      <c r="J12813" t="s">
        <v>18516</v>
      </c>
      <c r="K12813" t="s">
        <v>29707</v>
      </c>
      <c r="L12813" t="s">
        <v>18516</v>
      </c>
      <c r="M12813" t="s">
        <v>18516</v>
      </c>
    </row>
    <row r="12814" spans="1:13" ht="13.5">
      <c r="A12814" t="s">
        <v>48248</v>
      </c>
      <c r="B12814" t="s">
        <v>48249</v>
      </c>
      <c r="C12814" t="s">
        <v>29493</v>
      </c>
      <c r="D12814" t="s">
        <v>29494</v>
      </c>
      <c r="E12814" s="164">
        <v>156</v>
      </c>
      <c r="F12814" s="164">
        <v>156</v>
      </c>
      <c r="G12814" t="s">
        <v>18516</v>
      </c>
      <c r="H12814" t="s">
        <v>18516</v>
      </c>
      <c r="I12814" s="164">
        <v>46.34</v>
      </c>
      <c r="J12814" s="164">
        <v>202.34</v>
      </c>
      <c r="K12814">
        <v>133</v>
      </c>
      <c r="L12814" t="s">
        <v>18516</v>
      </c>
      <c r="M12814" t="s">
        <v>18516</v>
      </c>
    </row>
    <row r="12815" spans="1:13" ht="13.5">
      <c r="A12815" t="s">
        <v>7596</v>
      </c>
      <c r="B12815" t="s">
        <v>48250</v>
      </c>
      <c r="C12815" t="s">
        <v>29493</v>
      </c>
      <c r="D12815" t="s">
        <v>29494</v>
      </c>
      <c r="E12815" s="164">
        <v>168</v>
      </c>
      <c r="F12815" s="164">
        <v>157</v>
      </c>
      <c r="G12815" s="165">
        <v>0.93</v>
      </c>
      <c r="H12815" t="s">
        <v>18516</v>
      </c>
      <c r="I12815" s="164">
        <v>53.21</v>
      </c>
      <c r="J12815" s="164">
        <v>210.21</v>
      </c>
      <c r="K12815">
        <v>56</v>
      </c>
      <c r="L12815" t="s">
        <v>18516</v>
      </c>
      <c r="M12815" t="s">
        <v>18516</v>
      </c>
    </row>
    <row r="12816" spans="1:13" ht="13.5">
      <c r="A12816" t="s">
        <v>6505</v>
      </c>
      <c r="B12816" t="s">
        <v>48251</v>
      </c>
      <c r="C12816" t="s">
        <v>29493</v>
      </c>
      <c r="D12816" t="s">
        <v>29494</v>
      </c>
      <c r="E12816" t="s">
        <v>18516</v>
      </c>
      <c r="F12816" t="s">
        <v>18516</v>
      </c>
      <c r="G12816" t="s">
        <v>18516</v>
      </c>
      <c r="H12816" t="s">
        <v>18516</v>
      </c>
      <c r="I12816" t="s">
        <v>18516</v>
      </c>
      <c r="J12816" t="s">
        <v>18516</v>
      </c>
      <c r="K12816" t="s">
        <v>29707</v>
      </c>
      <c r="L12816" t="s">
        <v>18516</v>
      </c>
      <c r="M12816" t="s">
        <v>18516</v>
      </c>
    </row>
    <row r="12817" spans="1:13" ht="13.5">
      <c r="A12817" t="s">
        <v>48252</v>
      </c>
      <c r="B12817" t="s">
        <v>48253</v>
      </c>
      <c r="C12817" t="s">
        <v>29493</v>
      </c>
      <c r="D12817" t="s">
        <v>29494</v>
      </c>
      <c r="E12817" t="s">
        <v>18516</v>
      </c>
      <c r="F12817" t="s">
        <v>18516</v>
      </c>
      <c r="G12817" t="s">
        <v>18516</v>
      </c>
      <c r="H12817" t="s">
        <v>18516</v>
      </c>
      <c r="I12817" t="s">
        <v>18516</v>
      </c>
      <c r="J12817" t="s">
        <v>18516</v>
      </c>
      <c r="K12817" t="s">
        <v>29707</v>
      </c>
      <c r="L12817" t="s">
        <v>18516</v>
      </c>
      <c r="M12817" t="s">
        <v>18516</v>
      </c>
    </row>
    <row r="12818" spans="1:13" ht="13.5">
      <c r="A12818" t="s">
        <v>48254</v>
      </c>
      <c r="B12818" t="s">
        <v>48255</v>
      </c>
      <c r="C12818" t="s">
        <v>29493</v>
      </c>
      <c r="D12818" t="s">
        <v>29494</v>
      </c>
      <c r="E12818" t="s">
        <v>18516</v>
      </c>
      <c r="F12818" t="s">
        <v>18516</v>
      </c>
      <c r="G12818" t="s">
        <v>18516</v>
      </c>
      <c r="H12818" t="s">
        <v>18516</v>
      </c>
      <c r="I12818" t="s">
        <v>18516</v>
      </c>
      <c r="J12818" t="s">
        <v>18516</v>
      </c>
      <c r="K12818" t="s">
        <v>29707</v>
      </c>
      <c r="L12818" t="s">
        <v>18516</v>
      </c>
      <c r="M12818" t="s">
        <v>18516</v>
      </c>
    </row>
    <row r="12819" spans="1:13" ht="13.5">
      <c r="A12819" t="s">
        <v>48256</v>
      </c>
      <c r="B12819" t="s">
        <v>48257</v>
      </c>
      <c r="C12819" t="s">
        <v>29493</v>
      </c>
      <c r="D12819" t="s">
        <v>29494</v>
      </c>
      <c r="E12819" s="164">
        <v>160</v>
      </c>
      <c r="F12819" s="164">
        <v>160</v>
      </c>
      <c r="G12819" t="s">
        <v>18516</v>
      </c>
      <c r="H12819" t="s">
        <v>18516</v>
      </c>
      <c r="I12819" s="164">
        <v>44.35</v>
      </c>
      <c r="J12819" s="164">
        <v>204.35</v>
      </c>
      <c r="K12819">
        <v>0</v>
      </c>
      <c r="L12819" t="s">
        <v>18516</v>
      </c>
      <c r="M12819" t="s">
        <v>18516</v>
      </c>
    </row>
    <row r="12820" spans="1:13" ht="13.5">
      <c r="A12820" t="s">
        <v>1711</v>
      </c>
      <c r="B12820" t="s">
        <v>48258</v>
      </c>
      <c r="C12820" t="s">
        <v>29493</v>
      </c>
      <c r="D12820" t="s">
        <v>29494</v>
      </c>
      <c r="E12820" s="164">
        <v>580</v>
      </c>
      <c r="F12820" s="164">
        <v>580</v>
      </c>
      <c r="G12820" t="s">
        <v>18516</v>
      </c>
      <c r="H12820" t="s">
        <v>18516</v>
      </c>
      <c r="I12820" s="164">
        <v>208.1</v>
      </c>
      <c r="J12820" s="164">
        <v>788.1</v>
      </c>
      <c r="K12820">
        <v>0</v>
      </c>
      <c r="L12820" t="s">
        <v>18516</v>
      </c>
      <c r="M12820" t="s">
        <v>18516</v>
      </c>
    </row>
    <row r="12821" spans="1:13" ht="13.5">
      <c r="A12821" t="s">
        <v>1795</v>
      </c>
      <c r="B12821" t="s">
        <v>48259</v>
      </c>
      <c r="C12821" t="s">
        <v>29493</v>
      </c>
      <c r="D12821" t="s">
        <v>29494</v>
      </c>
      <c r="E12821" s="164">
        <v>245</v>
      </c>
      <c r="F12821" s="164">
        <v>220</v>
      </c>
      <c r="G12821" s="165">
        <v>0.89</v>
      </c>
      <c r="H12821" t="s">
        <v>18516</v>
      </c>
      <c r="I12821" s="164">
        <v>153.85</v>
      </c>
      <c r="J12821" s="164">
        <v>373.85</v>
      </c>
      <c r="K12821">
        <v>29</v>
      </c>
      <c r="L12821" t="s">
        <v>18516</v>
      </c>
      <c r="M12821" t="s">
        <v>18516</v>
      </c>
    </row>
    <row r="12822" spans="1:13" ht="13.5">
      <c r="A12822" t="s">
        <v>1437</v>
      </c>
      <c r="B12822" t="s">
        <v>48260</v>
      </c>
      <c r="C12822" t="s">
        <v>29493</v>
      </c>
      <c r="D12822" t="s">
        <v>29494</v>
      </c>
      <c r="E12822" t="s">
        <v>18516</v>
      </c>
      <c r="F12822" t="s">
        <v>18516</v>
      </c>
      <c r="G12822" t="s">
        <v>18516</v>
      </c>
      <c r="H12822" t="s">
        <v>18516</v>
      </c>
      <c r="I12822" t="s">
        <v>18516</v>
      </c>
      <c r="J12822" t="s">
        <v>18516</v>
      </c>
      <c r="K12822" t="s">
        <v>29707</v>
      </c>
      <c r="L12822" t="s">
        <v>18516</v>
      </c>
      <c r="M12822" t="s">
        <v>18516</v>
      </c>
    </row>
    <row r="12823" spans="1:13" ht="13.5">
      <c r="A12823" t="s">
        <v>1434</v>
      </c>
      <c r="B12823" t="s">
        <v>48261</v>
      </c>
      <c r="C12823" t="s">
        <v>29493</v>
      </c>
      <c r="D12823" t="s">
        <v>29494</v>
      </c>
      <c r="E12823" t="s">
        <v>18516</v>
      </c>
      <c r="F12823" t="s">
        <v>18516</v>
      </c>
      <c r="G12823" t="s">
        <v>18516</v>
      </c>
      <c r="H12823" t="s">
        <v>18516</v>
      </c>
      <c r="I12823" t="s">
        <v>18516</v>
      </c>
      <c r="J12823" t="s">
        <v>18516</v>
      </c>
      <c r="K12823" t="s">
        <v>29707</v>
      </c>
      <c r="L12823" t="s">
        <v>18516</v>
      </c>
      <c r="M12823" t="s">
        <v>18516</v>
      </c>
    </row>
    <row r="12824" spans="1:13" ht="13.5">
      <c r="A12824" t="s">
        <v>14031</v>
      </c>
      <c r="B12824" t="s">
        <v>48262</v>
      </c>
      <c r="C12824" t="s">
        <v>29493</v>
      </c>
      <c r="D12824" t="s">
        <v>29494</v>
      </c>
      <c r="E12824" s="164">
        <v>166</v>
      </c>
      <c r="F12824" s="164">
        <v>165</v>
      </c>
      <c r="G12824" s="165">
        <v>0.99</v>
      </c>
      <c r="H12824" t="s">
        <v>18516</v>
      </c>
      <c r="I12824" s="164">
        <v>43.11</v>
      </c>
      <c r="J12824" s="164">
        <v>208.11</v>
      </c>
      <c r="K12824">
        <v>273</v>
      </c>
      <c r="L12824" t="s">
        <v>18516</v>
      </c>
      <c r="M12824" t="s">
        <v>18516</v>
      </c>
    </row>
    <row r="12825" spans="1:13" ht="13.5">
      <c r="A12825" t="s">
        <v>48263</v>
      </c>
      <c r="B12825" t="s">
        <v>48264</v>
      </c>
      <c r="C12825" t="s">
        <v>29493</v>
      </c>
      <c r="D12825" t="s">
        <v>29494</v>
      </c>
      <c r="E12825" s="164">
        <v>150</v>
      </c>
      <c r="F12825" s="164">
        <v>150</v>
      </c>
      <c r="G12825" t="s">
        <v>18516</v>
      </c>
      <c r="H12825" t="s">
        <v>18516</v>
      </c>
      <c r="I12825" s="164">
        <v>46.34</v>
      </c>
      <c r="J12825" s="164">
        <v>196.34</v>
      </c>
      <c r="K12825">
        <v>100</v>
      </c>
      <c r="L12825" t="s">
        <v>18516</v>
      </c>
      <c r="M12825" t="s">
        <v>18516</v>
      </c>
    </row>
    <row r="12826" spans="1:13" ht="13.5">
      <c r="A12826" t="s">
        <v>48265</v>
      </c>
      <c r="B12826" t="s">
        <v>48266</v>
      </c>
      <c r="C12826" t="s">
        <v>29493</v>
      </c>
      <c r="D12826" t="s">
        <v>29494</v>
      </c>
      <c r="E12826" s="164">
        <v>150</v>
      </c>
      <c r="F12826" s="164">
        <v>150</v>
      </c>
      <c r="G12826" t="s">
        <v>18516</v>
      </c>
      <c r="H12826" t="s">
        <v>18516</v>
      </c>
      <c r="I12826" s="164">
        <v>46.34</v>
      </c>
      <c r="J12826" s="164">
        <v>196.34</v>
      </c>
      <c r="K12826">
        <v>117</v>
      </c>
      <c r="L12826" t="s">
        <v>18516</v>
      </c>
      <c r="M12826" t="s">
        <v>18516</v>
      </c>
    </row>
    <row r="12827" spans="1:13" ht="13.5">
      <c r="A12827" t="s">
        <v>48267</v>
      </c>
      <c r="B12827" t="s">
        <v>48268</v>
      </c>
      <c r="C12827" t="s">
        <v>29493</v>
      </c>
      <c r="D12827" t="s">
        <v>29494</v>
      </c>
      <c r="E12827" t="s">
        <v>18516</v>
      </c>
      <c r="F12827" t="s">
        <v>18516</v>
      </c>
      <c r="G12827" t="s">
        <v>18516</v>
      </c>
      <c r="H12827" t="s">
        <v>18516</v>
      </c>
      <c r="I12827" t="s">
        <v>18516</v>
      </c>
      <c r="J12827" t="s">
        <v>18516</v>
      </c>
      <c r="K12827" t="s">
        <v>29707</v>
      </c>
      <c r="L12827" t="s">
        <v>18516</v>
      </c>
      <c r="M12827" t="s">
        <v>18516</v>
      </c>
    </row>
    <row r="12828" spans="1:13" ht="13.5">
      <c r="A12828" t="s">
        <v>1152</v>
      </c>
      <c r="B12828" t="s">
        <v>48269</v>
      </c>
      <c r="C12828" t="s">
        <v>29493</v>
      </c>
      <c r="D12828" t="s">
        <v>29494</v>
      </c>
      <c r="E12828" t="s">
        <v>18516</v>
      </c>
      <c r="F12828" t="s">
        <v>18516</v>
      </c>
      <c r="G12828" t="s">
        <v>18516</v>
      </c>
      <c r="H12828" t="s">
        <v>18516</v>
      </c>
      <c r="I12828" t="s">
        <v>18516</v>
      </c>
      <c r="J12828" t="s">
        <v>18516</v>
      </c>
      <c r="K12828" t="s">
        <v>29707</v>
      </c>
      <c r="L12828" t="s">
        <v>18516</v>
      </c>
      <c r="M12828" t="s">
        <v>18516</v>
      </c>
    </row>
    <row r="12829" spans="1:13" ht="13.5">
      <c r="A12829" t="s">
        <v>48270</v>
      </c>
      <c r="B12829" t="s">
        <v>43458</v>
      </c>
      <c r="C12829" t="s">
        <v>29493</v>
      </c>
      <c r="D12829" t="s">
        <v>29494</v>
      </c>
      <c r="E12829" t="s">
        <v>18516</v>
      </c>
      <c r="F12829" t="s">
        <v>18516</v>
      </c>
      <c r="G12829" t="s">
        <v>18516</v>
      </c>
      <c r="H12829" t="s">
        <v>18516</v>
      </c>
      <c r="I12829" t="s">
        <v>18516</v>
      </c>
      <c r="J12829" t="s">
        <v>18516</v>
      </c>
      <c r="K12829" t="s">
        <v>29707</v>
      </c>
      <c r="L12829" t="s">
        <v>18516</v>
      </c>
      <c r="M12829" t="s">
        <v>18516</v>
      </c>
    </row>
    <row r="12830" spans="1:13" ht="13.5">
      <c r="A12830" t="s">
        <v>6496</v>
      </c>
      <c r="B12830" t="s">
        <v>48271</v>
      </c>
      <c r="C12830" t="s">
        <v>29493</v>
      </c>
      <c r="D12830" t="s">
        <v>29494</v>
      </c>
      <c r="E12830" t="s">
        <v>18516</v>
      </c>
      <c r="F12830" t="s">
        <v>18516</v>
      </c>
      <c r="G12830" t="s">
        <v>18516</v>
      </c>
      <c r="H12830" t="s">
        <v>18516</v>
      </c>
      <c r="I12830" t="s">
        <v>18516</v>
      </c>
      <c r="J12830" t="s">
        <v>18516</v>
      </c>
      <c r="K12830" t="s">
        <v>29707</v>
      </c>
      <c r="L12830" t="s">
        <v>18516</v>
      </c>
      <c r="M12830" t="s">
        <v>18516</v>
      </c>
    </row>
    <row r="12831" spans="1:13" ht="13.5">
      <c r="A12831" t="s">
        <v>48272</v>
      </c>
      <c r="B12831" t="s">
        <v>48273</v>
      </c>
      <c r="C12831" t="s">
        <v>29493</v>
      </c>
      <c r="D12831" t="s">
        <v>29494</v>
      </c>
      <c r="E12831" t="s">
        <v>18516</v>
      </c>
      <c r="F12831" t="s">
        <v>18516</v>
      </c>
      <c r="G12831" t="s">
        <v>18516</v>
      </c>
      <c r="H12831" t="s">
        <v>18516</v>
      </c>
      <c r="I12831" t="s">
        <v>18516</v>
      </c>
      <c r="J12831" t="s">
        <v>18516</v>
      </c>
      <c r="K12831" t="s">
        <v>29707</v>
      </c>
      <c r="L12831" t="s">
        <v>18516</v>
      </c>
      <c r="M12831" t="s">
        <v>18516</v>
      </c>
    </row>
    <row r="12832" spans="1:13" ht="13.5">
      <c r="A12832" t="s">
        <v>48274</v>
      </c>
      <c r="B12832" t="s">
        <v>48275</v>
      </c>
      <c r="C12832" t="s">
        <v>29493</v>
      </c>
      <c r="D12832" t="s">
        <v>29494</v>
      </c>
      <c r="E12832" t="s">
        <v>18516</v>
      </c>
      <c r="F12832" t="s">
        <v>18516</v>
      </c>
      <c r="G12832" t="s">
        <v>18516</v>
      </c>
      <c r="H12832" t="s">
        <v>18516</v>
      </c>
      <c r="I12832" t="s">
        <v>18516</v>
      </c>
      <c r="J12832" t="s">
        <v>18516</v>
      </c>
      <c r="K12832" t="s">
        <v>29707</v>
      </c>
      <c r="L12832" t="s">
        <v>18516</v>
      </c>
      <c r="M12832" t="s">
        <v>18516</v>
      </c>
    </row>
    <row r="12833" spans="1:13" ht="13.5">
      <c r="A12833" t="s">
        <v>48276</v>
      </c>
      <c r="B12833" t="s">
        <v>48277</v>
      </c>
      <c r="C12833" t="s">
        <v>29493</v>
      </c>
      <c r="D12833" t="s">
        <v>29494</v>
      </c>
      <c r="E12833" s="164">
        <v>365</v>
      </c>
      <c r="F12833" s="164">
        <v>365</v>
      </c>
      <c r="G12833" t="s">
        <v>18516</v>
      </c>
      <c r="H12833" t="s">
        <v>18516</v>
      </c>
      <c r="I12833" s="164">
        <v>119.12</v>
      </c>
      <c r="J12833" s="164">
        <v>484.12</v>
      </c>
      <c r="K12833">
        <v>4</v>
      </c>
      <c r="L12833" t="s">
        <v>18516</v>
      </c>
      <c r="M12833" t="s">
        <v>18516</v>
      </c>
    </row>
    <row r="12834" spans="1:13" ht="13.5">
      <c r="A12834" t="s">
        <v>48278</v>
      </c>
      <c r="B12834" t="s">
        <v>42824</v>
      </c>
      <c r="C12834" t="s">
        <v>29493</v>
      </c>
      <c r="D12834" t="s">
        <v>29494</v>
      </c>
      <c r="E12834" s="164">
        <v>222</v>
      </c>
      <c r="F12834" s="164">
        <v>222</v>
      </c>
      <c r="G12834" t="s">
        <v>18516</v>
      </c>
      <c r="H12834" t="s">
        <v>18516</v>
      </c>
      <c r="I12834" s="164">
        <v>45.24</v>
      </c>
      <c r="J12834" s="164">
        <v>267.24</v>
      </c>
      <c r="K12834">
        <v>0</v>
      </c>
      <c r="L12834" t="s">
        <v>29410</v>
      </c>
      <c r="M12834" t="s">
        <v>30359</v>
      </c>
    </row>
    <row r="12835" spans="1:13" ht="13.5">
      <c r="A12835" t="s">
        <v>48279</v>
      </c>
      <c r="B12835" t="s">
        <v>48280</v>
      </c>
      <c r="C12835" t="s">
        <v>29493</v>
      </c>
      <c r="D12835" t="s">
        <v>29494</v>
      </c>
      <c r="E12835" s="164">
        <v>105</v>
      </c>
      <c r="F12835" s="164">
        <v>105</v>
      </c>
      <c r="G12835" t="s">
        <v>18516</v>
      </c>
      <c r="H12835" t="s">
        <v>18516</v>
      </c>
      <c r="I12835" s="164">
        <v>41.9</v>
      </c>
      <c r="J12835" s="164">
        <v>146.9</v>
      </c>
      <c r="K12835">
        <v>63</v>
      </c>
      <c r="L12835" t="s">
        <v>18516</v>
      </c>
      <c r="M12835" t="s">
        <v>18516</v>
      </c>
    </row>
    <row r="12836" spans="1:13" ht="13.5">
      <c r="A12836" t="s">
        <v>163</v>
      </c>
      <c r="B12836" t="s">
        <v>48281</v>
      </c>
      <c r="C12836" t="s">
        <v>29493</v>
      </c>
      <c r="D12836" t="s">
        <v>29494</v>
      </c>
      <c r="E12836" s="164">
        <v>479</v>
      </c>
      <c r="F12836" s="164">
        <v>374</v>
      </c>
      <c r="G12836" s="165">
        <v>0.78</v>
      </c>
      <c r="H12836" t="s">
        <v>18516</v>
      </c>
      <c r="I12836" s="164">
        <v>122.81</v>
      </c>
      <c r="J12836" s="164">
        <v>496.81</v>
      </c>
      <c r="K12836">
        <v>35</v>
      </c>
      <c r="L12836" t="s">
        <v>18516</v>
      </c>
      <c r="M12836" t="s">
        <v>18516</v>
      </c>
    </row>
    <row r="12837" spans="1:13" ht="13.5">
      <c r="A12837" t="s">
        <v>3117</v>
      </c>
      <c r="B12837" t="s">
        <v>48282</v>
      </c>
      <c r="C12837" t="s">
        <v>29493</v>
      </c>
      <c r="D12837" t="s">
        <v>29494</v>
      </c>
      <c r="E12837" s="164">
        <v>175</v>
      </c>
      <c r="F12837" s="164">
        <v>150</v>
      </c>
      <c r="G12837" s="165">
        <v>0.85</v>
      </c>
      <c r="H12837" t="s">
        <v>18516</v>
      </c>
      <c r="I12837" s="164">
        <v>82.45</v>
      </c>
      <c r="J12837" s="164">
        <v>232.45</v>
      </c>
      <c r="K12837">
        <v>13</v>
      </c>
      <c r="L12837" t="s">
        <v>18516</v>
      </c>
      <c r="M12837" t="s">
        <v>18516</v>
      </c>
    </row>
    <row r="12838" spans="1:13" ht="13.5">
      <c r="A12838" t="s">
        <v>48283</v>
      </c>
      <c r="B12838" t="s">
        <v>48284</v>
      </c>
      <c r="C12838" t="s">
        <v>29493</v>
      </c>
      <c r="D12838" t="s">
        <v>29494</v>
      </c>
      <c r="E12838" s="164">
        <v>360</v>
      </c>
      <c r="F12838" s="164">
        <v>335</v>
      </c>
      <c r="G12838" s="165">
        <v>0.93</v>
      </c>
      <c r="H12838" t="s">
        <v>18516</v>
      </c>
      <c r="I12838" s="164">
        <v>147.97</v>
      </c>
      <c r="J12838" s="164">
        <v>482.97</v>
      </c>
      <c r="K12838">
        <v>68</v>
      </c>
      <c r="L12838" t="s">
        <v>18516</v>
      </c>
      <c r="M12838" t="s">
        <v>18516</v>
      </c>
    </row>
    <row r="12839" spans="1:13" ht="13.5">
      <c r="A12839" t="s">
        <v>5487</v>
      </c>
      <c r="B12839" t="s">
        <v>48285</v>
      </c>
      <c r="C12839" t="s">
        <v>29493</v>
      </c>
      <c r="D12839" t="s">
        <v>29494</v>
      </c>
      <c r="E12839" t="s">
        <v>18516</v>
      </c>
      <c r="F12839" t="s">
        <v>18516</v>
      </c>
      <c r="G12839" t="s">
        <v>18516</v>
      </c>
      <c r="H12839" t="s">
        <v>18516</v>
      </c>
      <c r="I12839" t="s">
        <v>18516</v>
      </c>
      <c r="J12839" t="s">
        <v>18516</v>
      </c>
      <c r="K12839" t="s">
        <v>29707</v>
      </c>
      <c r="L12839" t="s">
        <v>18516</v>
      </c>
      <c r="M12839" t="s">
        <v>18516</v>
      </c>
    </row>
    <row r="12840" spans="1:13" ht="13.5">
      <c r="A12840" t="s">
        <v>48286</v>
      </c>
      <c r="B12840" t="s">
        <v>47401</v>
      </c>
      <c r="C12840" t="s">
        <v>29493</v>
      </c>
      <c r="D12840" t="s">
        <v>29494</v>
      </c>
      <c r="E12840" t="s">
        <v>18516</v>
      </c>
      <c r="F12840" t="s">
        <v>18516</v>
      </c>
      <c r="G12840" t="s">
        <v>18516</v>
      </c>
      <c r="H12840" t="s">
        <v>18516</v>
      </c>
      <c r="I12840" t="s">
        <v>18516</v>
      </c>
      <c r="J12840" t="s">
        <v>18516</v>
      </c>
      <c r="K12840" t="s">
        <v>29707</v>
      </c>
      <c r="L12840" t="s">
        <v>18516</v>
      </c>
      <c r="M12840" t="s">
        <v>18516</v>
      </c>
    </row>
    <row r="12841" spans="1:13" ht="13.5">
      <c r="A12841" t="s">
        <v>14752</v>
      </c>
      <c r="B12841" t="s">
        <v>48287</v>
      </c>
      <c r="C12841" t="s">
        <v>29493</v>
      </c>
      <c r="D12841" t="s">
        <v>29494</v>
      </c>
      <c r="E12841" s="164">
        <v>177</v>
      </c>
      <c r="F12841" s="164">
        <v>177</v>
      </c>
      <c r="G12841" t="s">
        <v>18516</v>
      </c>
      <c r="H12841" t="s">
        <v>18516</v>
      </c>
      <c r="I12841" s="164">
        <v>54.07</v>
      </c>
      <c r="J12841" s="164">
        <v>231.07</v>
      </c>
      <c r="K12841">
        <v>36</v>
      </c>
      <c r="L12841" t="s">
        <v>18516</v>
      </c>
      <c r="M12841" t="s">
        <v>18516</v>
      </c>
    </row>
    <row r="12842" spans="1:13" ht="13.5">
      <c r="A12842" t="s">
        <v>14040</v>
      </c>
      <c r="B12842" t="s">
        <v>48288</v>
      </c>
      <c r="C12842" t="s">
        <v>29493</v>
      </c>
      <c r="D12842" t="s">
        <v>29494</v>
      </c>
      <c r="E12842" s="164">
        <v>166</v>
      </c>
      <c r="F12842" s="164">
        <v>160</v>
      </c>
      <c r="G12842" s="165">
        <v>0.96</v>
      </c>
      <c r="H12842" t="s">
        <v>18516</v>
      </c>
      <c r="I12842" s="164">
        <v>43.11</v>
      </c>
      <c r="J12842" s="164">
        <v>203.11</v>
      </c>
      <c r="K12842">
        <v>75</v>
      </c>
      <c r="L12842" t="s">
        <v>18516</v>
      </c>
      <c r="M12842" t="s">
        <v>18516</v>
      </c>
    </row>
    <row r="12843" spans="1:13" ht="13.5">
      <c r="A12843" t="s">
        <v>7605</v>
      </c>
      <c r="B12843" t="s">
        <v>47962</v>
      </c>
      <c r="C12843" t="s">
        <v>29493</v>
      </c>
      <c r="D12843" t="s">
        <v>29494</v>
      </c>
      <c r="E12843" s="164">
        <v>168</v>
      </c>
      <c r="F12843" s="164">
        <v>152</v>
      </c>
      <c r="G12843" s="165">
        <v>0.9</v>
      </c>
      <c r="H12843" t="s">
        <v>18516</v>
      </c>
      <c r="I12843" s="164">
        <v>53.21</v>
      </c>
      <c r="J12843" s="164">
        <v>205.21</v>
      </c>
      <c r="K12843">
        <v>0</v>
      </c>
      <c r="L12843" t="s">
        <v>18516</v>
      </c>
      <c r="M12843" t="s">
        <v>18516</v>
      </c>
    </row>
    <row r="12844" spans="1:13" ht="13.5">
      <c r="A12844" t="s">
        <v>7572</v>
      </c>
      <c r="B12844" t="s">
        <v>43342</v>
      </c>
      <c r="C12844" t="s">
        <v>29493</v>
      </c>
      <c r="D12844" t="s">
        <v>29494</v>
      </c>
      <c r="E12844" t="s">
        <v>18516</v>
      </c>
      <c r="F12844" t="s">
        <v>18516</v>
      </c>
      <c r="G12844" t="s">
        <v>18516</v>
      </c>
      <c r="H12844" t="s">
        <v>18516</v>
      </c>
      <c r="I12844" t="s">
        <v>18516</v>
      </c>
      <c r="J12844" t="s">
        <v>18516</v>
      </c>
      <c r="K12844" t="s">
        <v>29707</v>
      </c>
      <c r="L12844" t="s">
        <v>18516</v>
      </c>
      <c r="M12844" t="s">
        <v>18516</v>
      </c>
    </row>
    <row r="12845" spans="1:13" ht="13.5">
      <c r="A12845" t="s">
        <v>7505</v>
      </c>
      <c r="B12845" t="s">
        <v>48289</v>
      </c>
      <c r="C12845" t="s">
        <v>29493</v>
      </c>
      <c r="D12845" t="s">
        <v>29494</v>
      </c>
      <c r="E12845" t="s">
        <v>18516</v>
      </c>
      <c r="F12845" t="s">
        <v>18516</v>
      </c>
      <c r="G12845" t="s">
        <v>18516</v>
      </c>
      <c r="H12845" t="s">
        <v>18516</v>
      </c>
      <c r="I12845" t="s">
        <v>18516</v>
      </c>
      <c r="J12845" t="s">
        <v>18516</v>
      </c>
      <c r="K12845" t="s">
        <v>29707</v>
      </c>
      <c r="L12845" t="s">
        <v>18516</v>
      </c>
      <c r="M12845" t="s">
        <v>18516</v>
      </c>
    </row>
    <row r="12846" spans="1:13" ht="13.5">
      <c r="A12846" t="s">
        <v>48290</v>
      </c>
      <c r="B12846" t="s">
        <v>48291</v>
      </c>
      <c r="C12846" t="s">
        <v>29493</v>
      </c>
      <c r="D12846" t="s">
        <v>29494</v>
      </c>
      <c r="E12846" t="s">
        <v>18516</v>
      </c>
      <c r="F12846" t="s">
        <v>18516</v>
      </c>
      <c r="G12846" t="s">
        <v>18516</v>
      </c>
      <c r="H12846" t="s">
        <v>18516</v>
      </c>
      <c r="I12846" t="s">
        <v>18516</v>
      </c>
      <c r="J12846" t="s">
        <v>18516</v>
      </c>
      <c r="K12846" t="s">
        <v>29707</v>
      </c>
      <c r="L12846" t="s">
        <v>18516</v>
      </c>
      <c r="M12846" t="s">
        <v>18516</v>
      </c>
    </row>
    <row r="12847" spans="1:13" ht="13.5">
      <c r="A12847" t="s">
        <v>48292</v>
      </c>
      <c r="B12847" t="s">
        <v>48293</v>
      </c>
      <c r="C12847" t="s">
        <v>29493</v>
      </c>
      <c r="D12847" t="s">
        <v>29494</v>
      </c>
      <c r="E12847" t="s">
        <v>18516</v>
      </c>
      <c r="F12847" t="s">
        <v>18516</v>
      </c>
      <c r="G12847" t="s">
        <v>18516</v>
      </c>
      <c r="H12847" t="s">
        <v>18516</v>
      </c>
      <c r="I12847" t="s">
        <v>18516</v>
      </c>
      <c r="J12847" t="s">
        <v>18516</v>
      </c>
      <c r="K12847" t="s">
        <v>29707</v>
      </c>
      <c r="L12847" t="s">
        <v>18516</v>
      </c>
      <c r="M12847" t="s">
        <v>18516</v>
      </c>
    </row>
    <row r="12848" spans="1:13" ht="13.5">
      <c r="A12848" t="s">
        <v>1158</v>
      </c>
      <c r="B12848" t="s">
        <v>48294</v>
      </c>
      <c r="C12848" t="s">
        <v>29493</v>
      </c>
      <c r="D12848" t="s">
        <v>29494</v>
      </c>
      <c r="E12848" t="s">
        <v>18516</v>
      </c>
      <c r="F12848" t="s">
        <v>18516</v>
      </c>
      <c r="G12848" t="s">
        <v>18516</v>
      </c>
      <c r="H12848" t="s">
        <v>18516</v>
      </c>
      <c r="I12848" t="s">
        <v>18516</v>
      </c>
      <c r="J12848" t="s">
        <v>18516</v>
      </c>
      <c r="K12848" t="s">
        <v>29707</v>
      </c>
      <c r="L12848" t="s">
        <v>18516</v>
      </c>
      <c r="M12848" t="s">
        <v>18516</v>
      </c>
    </row>
    <row r="12849" spans="1:13" ht="13.5">
      <c r="A12849" t="s">
        <v>48295</v>
      </c>
      <c r="B12849" t="s">
        <v>48296</v>
      </c>
      <c r="C12849" t="s">
        <v>29493</v>
      </c>
      <c r="D12849" t="s">
        <v>29494</v>
      </c>
      <c r="E12849" s="164">
        <v>181</v>
      </c>
      <c r="F12849" s="164">
        <v>181</v>
      </c>
      <c r="G12849" t="s">
        <v>18516</v>
      </c>
      <c r="H12849" t="s">
        <v>18516</v>
      </c>
      <c r="I12849" s="164">
        <v>38.2</v>
      </c>
      <c r="J12849" s="164">
        <v>219.2</v>
      </c>
      <c r="K12849">
        <v>80</v>
      </c>
      <c r="L12849" t="s">
        <v>18516</v>
      </c>
      <c r="M12849" t="s">
        <v>18516</v>
      </c>
    </row>
    <row r="12850" spans="1:13" ht="13.5">
      <c r="A12850" t="s">
        <v>48297</v>
      </c>
      <c r="B12850" t="s">
        <v>48298</v>
      </c>
      <c r="C12850" t="s">
        <v>29493</v>
      </c>
      <c r="D12850" t="s">
        <v>29494</v>
      </c>
      <c r="E12850" t="s">
        <v>18516</v>
      </c>
      <c r="F12850" t="s">
        <v>18516</v>
      </c>
      <c r="G12850" t="s">
        <v>18516</v>
      </c>
      <c r="H12850" t="s">
        <v>18516</v>
      </c>
      <c r="I12850" t="s">
        <v>18516</v>
      </c>
      <c r="J12850" t="s">
        <v>18516</v>
      </c>
      <c r="K12850" t="s">
        <v>29707</v>
      </c>
      <c r="L12850" t="s">
        <v>18516</v>
      </c>
      <c r="M12850" t="s">
        <v>18516</v>
      </c>
    </row>
    <row r="12851" spans="1:13" ht="13.5">
      <c r="A12851" t="s">
        <v>10245</v>
      </c>
      <c r="B12851" t="s">
        <v>43559</v>
      </c>
      <c r="C12851" t="s">
        <v>29493</v>
      </c>
      <c r="D12851" t="s">
        <v>29494</v>
      </c>
      <c r="E12851" s="164">
        <v>232</v>
      </c>
      <c r="F12851" s="164">
        <v>232</v>
      </c>
      <c r="G12851" t="s">
        <v>18516</v>
      </c>
      <c r="H12851" t="s">
        <v>18516</v>
      </c>
      <c r="I12851" s="164">
        <v>82.48</v>
      </c>
      <c r="J12851" s="164">
        <v>314.48</v>
      </c>
      <c r="K12851">
        <v>0</v>
      </c>
      <c r="L12851" t="s">
        <v>18516</v>
      </c>
      <c r="M12851" t="s">
        <v>18516</v>
      </c>
    </row>
    <row r="12852" spans="1:13" ht="13.5">
      <c r="A12852" t="s">
        <v>48299</v>
      </c>
      <c r="B12852" t="s">
        <v>48300</v>
      </c>
      <c r="C12852" t="s">
        <v>29493</v>
      </c>
      <c r="D12852" t="s">
        <v>29494</v>
      </c>
      <c r="E12852" t="s">
        <v>18516</v>
      </c>
      <c r="F12852" t="s">
        <v>18516</v>
      </c>
      <c r="G12852" t="s">
        <v>18516</v>
      </c>
      <c r="H12852" t="s">
        <v>18516</v>
      </c>
      <c r="I12852" t="s">
        <v>18516</v>
      </c>
      <c r="J12852" t="s">
        <v>18516</v>
      </c>
      <c r="K12852" t="s">
        <v>29707</v>
      </c>
      <c r="L12852" t="s">
        <v>18516</v>
      </c>
      <c r="M12852" t="s">
        <v>18516</v>
      </c>
    </row>
    <row r="12853" spans="1:13" ht="13.5">
      <c r="A12853" t="s">
        <v>48301</v>
      </c>
      <c r="B12853" t="s">
        <v>48302</v>
      </c>
      <c r="C12853" t="s">
        <v>29493</v>
      </c>
      <c r="D12853" t="s">
        <v>29494</v>
      </c>
      <c r="E12853" t="s">
        <v>18516</v>
      </c>
      <c r="F12853" t="s">
        <v>18516</v>
      </c>
      <c r="G12853" t="s">
        <v>18516</v>
      </c>
      <c r="H12853" t="s">
        <v>18516</v>
      </c>
      <c r="I12853" t="s">
        <v>18516</v>
      </c>
      <c r="J12853" t="s">
        <v>18516</v>
      </c>
      <c r="K12853" t="s">
        <v>29707</v>
      </c>
      <c r="L12853" t="s">
        <v>18516</v>
      </c>
      <c r="M12853" t="s">
        <v>18516</v>
      </c>
    </row>
    <row r="12854" spans="1:13" ht="13.5">
      <c r="A12854" t="s">
        <v>48303</v>
      </c>
      <c r="B12854" t="s">
        <v>48304</v>
      </c>
      <c r="C12854" t="s">
        <v>29493</v>
      </c>
      <c r="D12854" t="s">
        <v>29494</v>
      </c>
      <c r="E12854" t="s">
        <v>18516</v>
      </c>
      <c r="F12854" t="s">
        <v>18516</v>
      </c>
      <c r="G12854" t="s">
        <v>18516</v>
      </c>
      <c r="H12854" t="s">
        <v>18516</v>
      </c>
      <c r="I12854" t="s">
        <v>18516</v>
      </c>
      <c r="J12854" t="s">
        <v>18516</v>
      </c>
      <c r="K12854" t="s">
        <v>29707</v>
      </c>
      <c r="L12854" t="s">
        <v>18516</v>
      </c>
      <c r="M12854" t="s">
        <v>18516</v>
      </c>
    </row>
    <row r="12855" spans="1:13" ht="13.5">
      <c r="A12855" t="s">
        <v>425</v>
      </c>
      <c r="B12855" t="s">
        <v>48305</v>
      </c>
      <c r="C12855" t="s">
        <v>29493</v>
      </c>
      <c r="D12855" t="s">
        <v>29494</v>
      </c>
      <c r="E12855" t="s">
        <v>18516</v>
      </c>
      <c r="F12855" t="s">
        <v>18516</v>
      </c>
      <c r="G12855" t="s">
        <v>18516</v>
      </c>
      <c r="H12855" t="s">
        <v>18516</v>
      </c>
      <c r="I12855" t="s">
        <v>18516</v>
      </c>
      <c r="J12855" t="s">
        <v>18516</v>
      </c>
      <c r="K12855" t="s">
        <v>29707</v>
      </c>
      <c r="L12855" t="s">
        <v>18516</v>
      </c>
      <c r="M12855" t="s">
        <v>18516</v>
      </c>
    </row>
    <row r="12856" spans="1:13" ht="13.5">
      <c r="A12856" t="s">
        <v>713</v>
      </c>
      <c r="B12856" t="s">
        <v>48150</v>
      </c>
      <c r="C12856" t="s">
        <v>29493</v>
      </c>
      <c r="D12856" t="s">
        <v>29494</v>
      </c>
      <c r="E12856" t="s">
        <v>18516</v>
      </c>
      <c r="F12856" t="s">
        <v>18516</v>
      </c>
      <c r="G12856" t="s">
        <v>18516</v>
      </c>
      <c r="H12856" t="s">
        <v>18516</v>
      </c>
      <c r="I12856" t="s">
        <v>18516</v>
      </c>
      <c r="J12856" t="s">
        <v>18516</v>
      </c>
      <c r="K12856" t="s">
        <v>29707</v>
      </c>
      <c r="L12856" t="s">
        <v>18516</v>
      </c>
      <c r="M12856" t="s">
        <v>18516</v>
      </c>
    </row>
    <row r="12857" spans="1:13" ht="13.5">
      <c r="A12857" t="s">
        <v>48306</v>
      </c>
      <c r="B12857" t="s">
        <v>48307</v>
      </c>
      <c r="C12857" t="s">
        <v>29493</v>
      </c>
      <c r="D12857" t="s">
        <v>29494</v>
      </c>
      <c r="E12857" t="s">
        <v>18516</v>
      </c>
      <c r="F12857" t="s">
        <v>18516</v>
      </c>
      <c r="G12857" t="s">
        <v>18516</v>
      </c>
      <c r="H12857" t="s">
        <v>18516</v>
      </c>
      <c r="I12857" t="s">
        <v>18516</v>
      </c>
      <c r="J12857" t="s">
        <v>18516</v>
      </c>
      <c r="K12857" t="s">
        <v>29707</v>
      </c>
      <c r="L12857" t="s">
        <v>18516</v>
      </c>
      <c r="M12857" t="s">
        <v>18516</v>
      </c>
    </row>
    <row r="12858" spans="1:13" ht="13.5">
      <c r="A12858" t="s">
        <v>410</v>
      </c>
      <c r="B12858" t="s">
        <v>48308</v>
      </c>
      <c r="C12858" t="s">
        <v>29493</v>
      </c>
      <c r="D12858" t="s">
        <v>29494</v>
      </c>
      <c r="E12858" s="164">
        <v>350</v>
      </c>
      <c r="F12858" s="164">
        <v>304</v>
      </c>
      <c r="G12858" s="165">
        <v>0.86</v>
      </c>
      <c r="H12858" t="s">
        <v>18516</v>
      </c>
      <c r="I12858" s="164">
        <v>71.22</v>
      </c>
      <c r="J12858" s="164">
        <v>375.22</v>
      </c>
      <c r="K12858">
        <v>70</v>
      </c>
      <c r="L12858" t="s">
        <v>18516</v>
      </c>
      <c r="M12858" t="s">
        <v>18516</v>
      </c>
    </row>
    <row r="12859" spans="1:13" ht="13.5">
      <c r="A12859" t="s">
        <v>48309</v>
      </c>
      <c r="B12859" t="s">
        <v>48310</v>
      </c>
      <c r="C12859" t="s">
        <v>29493</v>
      </c>
      <c r="D12859" t="s">
        <v>29494</v>
      </c>
      <c r="E12859" s="164">
        <v>351</v>
      </c>
      <c r="F12859" s="164">
        <v>351</v>
      </c>
      <c r="G12859" t="s">
        <v>18516</v>
      </c>
      <c r="H12859" t="s">
        <v>18516</v>
      </c>
      <c r="I12859" s="164">
        <v>84.24</v>
      </c>
      <c r="J12859" s="164">
        <v>435.24</v>
      </c>
      <c r="K12859">
        <v>1</v>
      </c>
      <c r="L12859" t="s">
        <v>29410</v>
      </c>
      <c r="M12859" t="s">
        <v>29446</v>
      </c>
    </row>
    <row r="12860" spans="1:13" ht="13.5">
      <c r="A12860" t="s">
        <v>48311</v>
      </c>
      <c r="B12860" t="s">
        <v>48312</v>
      </c>
      <c r="C12860" t="s">
        <v>29493</v>
      </c>
      <c r="D12860" t="s">
        <v>29494</v>
      </c>
      <c r="E12860" t="s">
        <v>18516</v>
      </c>
      <c r="F12860" t="s">
        <v>18516</v>
      </c>
      <c r="G12860" t="s">
        <v>18516</v>
      </c>
      <c r="H12860" t="s">
        <v>18516</v>
      </c>
      <c r="I12860" t="s">
        <v>18516</v>
      </c>
      <c r="J12860" t="s">
        <v>18516</v>
      </c>
      <c r="K12860" t="s">
        <v>29707</v>
      </c>
      <c r="L12860" t="s">
        <v>18516</v>
      </c>
      <c r="M12860" t="s">
        <v>18516</v>
      </c>
    </row>
    <row r="12861" spans="1:13" ht="13.5">
      <c r="A12861" t="s">
        <v>48313</v>
      </c>
      <c r="B12861" t="s">
        <v>47605</v>
      </c>
      <c r="C12861" t="s">
        <v>29493</v>
      </c>
      <c r="D12861" t="s">
        <v>29494</v>
      </c>
      <c r="E12861" t="s">
        <v>18516</v>
      </c>
      <c r="F12861" t="s">
        <v>18516</v>
      </c>
      <c r="G12861" t="s">
        <v>18516</v>
      </c>
      <c r="H12861" t="s">
        <v>18516</v>
      </c>
      <c r="I12861" t="s">
        <v>18516</v>
      </c>
      <c r="J12861" t="s">
        <v>18516</v>
      </c>
      <c r="K12861" t="s">
        <v>29707</v>
      </c>
      <c r="L12861" t="s">
        <v>18516</v>
      </c>
      <c r="M12861" t="s">
        <v>18516</v>
      </c>
    </row>
    <row r="12862" spans="1:13" ht="13.5">
      <c r="A12862" t="s">
        <v>48314</v>
      </c>
      <c r="B12862" t="s">
        <v>48315</v>
      </c>
      <c r="C12862" t="s">
        <v>29493</v>
      </c>
      <c r="D12862" t="s">
        <v>29494</v>
      </c>
      <c r="E12862" s="164">
        <v>156</v>
      </c>
      <c r="F12862" s="164">
        <v>156</v>
      </c>
      <c r="G12862" t="s">
        <v>18516</v>
      </c>
      <c r="H12862" t="s">
        <v>18516</v>
      </c>
      <c r="I12862" s="164">
        <v>45.51</v>
      </c>
      <c r="J12862" s="164">
        <v>201.51</v>
      </c>
      <c r="K12862">
        <v>19</v>
      </c>
      <c r="L12862" t="s">
        <v>29439</v>
      </c>
      <c r="M12862" t="s">
        <v>29711</v>
      </c>
    </row>
    <row r="12863" spans="1:13" ht="13.5">
      <c r="A12863" t="s">
        <v>48316</v>
      </c>
      <c r="B12863" t="s">
        <v>43503</v>
      </c>
      <c r="C12863" t="s">
        <v>29493</v>
      </c>
      <c r="D12863" t="s">
        <v>29494</v>
      </c>
      <c r="E12863" s="164">
        <v>208</v>
      </c>
      <c r="F12863" s="164">
        <v>208</v>
      </c>
      <c r="G12863" t="s">
        <v>18516</v>
      </c>
      <c r="H12863" t="s">
        <v>18516</v>
      </c>
      <c r="I12863" s="164">
        <v>46.34</v>
      </c>
      <c r="J12863" s="164">
        <v>254.34</v>
      </c>
      <c r="K12863">
        <v>0</v>
      </c>
      <c r="L12863" t="s">
        <v>29439</v>
      </c>
      <c r="M12863" t="s">
        <v>30359</v>
      </c>
    </row>
    <row r="12864" spans="1:13" ht="13.5">
      <c r="A12864" t="s">
        <v>48317</v>
      </c>
      <c r="B12864" t="s">
        <v>48318</v>
      </c>
      <c r="C12864" t="s">
        <v>29493</v>
      </c>
      <c r="D12864" t="s">
        <v>29494</v>
      </c>
      <c r="E12864" s="164">
        <v>208</v>
      </c>
      <c r="F12864" s="164">
        <v>208</v>
      </c>
      <c r="G12864" t="s">
        <v>18516</v>
      </c>
      <c r="H12864" t="s">
        <v>18516</v>
      </c>
      <c r="I12864" s="164">
        <v>43.61</v>
      </c>
      <c r="J12864" s="164">
        <v>251.61</v>
      </c>
      <c r="K12864">
        <v>0</v>
      </c>
      <c r="L12864" t="s">
        <v>29439</v>
      </c>
      <c r="M12864" t="s">
        <v>29711</v>
      </c>
    </row>
    <row r="12865" spans="1:13" ht="13.5">
      <c r="A12865" t="s">
        <v>48319</v>
      </c>
      <c r="B12865" t="s">
        <v>48320</v>
      </c>
      <c r="C12865" t="s">
        <v>29493</v>
      </c>
      <c r="D12865" t="s">
        <v>29494</v>
      </c>
      <c r="E12865" t="s">
        <v>18516</v>
      </c>
      <c r="F12865" t="s">
        <v>18516</v>
      </c>
      <c r="G12865" t="s">
        <v>18516</v>
      </c>
      <c r="H12865" t="s">
        <v>18516</v>
      </c>
      <c r="I12865" t="s">
        <v>18516</v>
      </c>
      <c r="J12865" t="s">
        <v>18516</v>
      </c>
      <c r="K12865" t="s">
        <v>29707</v>
      </c>
      <c r="L12865" t="s">
        <v>18516</v>
      </c>
      <c r="M12865" t="s">
        <v>18516</v>
      </c>
    </row>
    <row r="12866" spans="1:13" ht="13.5">
      <c r="A12866" t="s">
        <v>48321</v>
      </c>
      <c r="B12866" t="s">
        <v>48322</v>
      </c>
      <c r="C12866" t="s">
        <v>29493</v>
      </c>
      <c r="D12866" t="s">
        <v>29494</v>
      </c>
      <c r="E12866" s="164">
        <v>473</v>
      </c>
      <c r="F12866" s="164">
        <v>435</v>
      </c>
      <c r="G12866" s="165">
        <v>0.91</v>
      </c>
      <c r="H12866" t="s">
        <v>18516</v>
      </c>
      <c r="I12866" s="164">
        <v>137.73</v>
      </c>
      <c r="J12866" s="164">
        <v>572.73</v>
      </c>
      <c r="K12866">
        <v>173</v>
      </c>
      <c r="L12866" t="s">
        <v>18516</v>
      </c>
      <c r="M12866" t="s">
        <v>18516</v>
      </c>
    </row>
    <row r="12867" spans="1:13" ht="13.5">
      <c r="A12867" t="s">
        <v>48323</v>
      </c>
      <c r="B12867" t="s">
        <v>48324</v>
      </c>
      <c r="C12867" t="s">
        <v>29493</v>
      </c>
      <c r="D12867" t="s">
        <v>29494</v>
      </c>
      <c r="E12867" t="s">
        <v>18516</v>
      </c>
      <c r="F12867" t="s">
        <v>18516</v>
      </c>
      <c r="G12867" t="s">
        <v>18516</v>
      </c>
      <c r="H12867" t="s">
        <v>18516</v>
      </c>
      <c r="I12867" t="s">
        <v>18516</v>
      </c>
      <c r="J12867" t="s">
        <v>18516</v>
      </c>
      <c r="K12867" t="s">
        <v>29707</v>
      </c>
      <c r="L12867" t="s">
        <v>18516</v>
      </c>
      <c r="M12867" t="s">
        <v>18516</v>
      </c>
    </row>
    <row r="12868" spans="1:13" ht="13.5">
      <c r="A12868" t="s">
        <v>48325</v>
      </c>
      <c r="B12868" t="s">
        <v>48326</v>
      </c>
      <c r="C12868" t="s">
        <v>29493</v>
      </c>
      <c r="D12868" t="s">
        <v>29494</v>
      </c>
      <c r="E12868" s="164">
        <v>209</v>
      </c>
      <c r="F12868" s="164">
        <v>209</v>
      </c>
      <c r="G12868" t="s">
        <v>18516</v>
      </c>
      <c r="H12868" t="s">
        <v>18516</v>
      </c>
      <c r="I12868" s="164">
        <v>86.93</v>
      </c>
      <c r="J12868" s="164">
        <v>295.93</v>
      </c>
      <c r="K12868">
        <v>67</v>
      </c>
      <c r="L12868" t="s">
        <v>18516</v>
      </c>
      <c r="M12868" t="s">
        <v>18516</v>
      </c>
    </row>
    <row r="12869" spans="1:13" ht="13.5">
      <c r="A12869" t="s">
        <v>48327</v>
      </c>
      <c r="B12869" t="s">
        <v>48328</v>
      </c>
      <c r="C12869" t="s">
        <v>29493</v>
      </c>
      <c r="D12869" t="s">
        <v>29494</v>
      </c>
      <c r="E12869" s="164">
        <v>359</v>
      </c>
      <c r="F12869" s="164">
        <v>359</v>
      </c>
      <c r="G12869" t="s">
        <v>18516</v>
      </c>
      <c r="H12869" t="s">
        <v>18516</v>
      </c>
      <c r="I12869" s="164">
        <v>101.54</v>
      </c>
      <c r="J12869" s="164">
        <v>460.54</v>
      </c>
      <c r="K12869">
        <v>29</v>
      </c>
      <c r="L12869" t="s">
        <v>18516</v>
      </c>
      <c r="M12869" t="s">
        <v>18516</v>
      </c>
    </row>
    <row r="12870" spans="1:13" ht="13.5">
      <c r="A12870" t="s">
        <v>4314</v>
      </c>
      <c r="B12870" t="s">
        <v>48329</v>
      </c>
      <c r="C12870" t="s">
        <v>29493</v>
      </c>
      <c r="D12870" t="s">
        <v>29494</v>
      </c>
      <c r="E12870" s="164">
        <v>343</v>
      </c>
      <c r="F12870" s="164">
        <v>303</v>
      </c>
      <c r="G12870" s="165">
        <v>0.88</v>
      </c>
      <c r="H12870" t="s">
        <v>18516</v>
      </c>
      <c r="I12870" s="164">
        <v>101.47</v>
      </c>
      <c r="J12870" s="164">
        <v>404.47</v>
      </c>
      <c r="K12870">
        <v>144</v>
      </c>
      <c r="L12870" t="s">
        <v>18516</v>
      </c>
      <c r="M12870" t="s">
        <v>18516</v>
      </c>
    </row>
    <row r="12871" spans="1:13" ht="13.5">
      <c r="A12871" t="s">
        <v>48330</v>
      </c>
      <c r="B12871" t="s">
        <v>48331</v>
      </c>
      <c r="C12871" t="s">
        <v>29493</v>
      </c>
      <c r="D12871" t="s">
        <v>29494</v>
      </c>
      <c r="E12871" t="s">
        <v>18516</v>
      </c>
      <c r="F12871" t="s">
        <v>18516</v>
      </c>
      <c r="G12871" t="s">
        <v>18516</v>
      </c>
      <c r="H12871" t="s">
        <v>18516</v>
      </c>
      <c r="I12871" t="s">
        <v>18516</v>
      </c>
      <c r="J12871" t="s">
        <v>18516</v>
      </c>
      <c r="K12871" t="s">
        <v>29707</v>
      </c>
      <c r="L12871" t="s">
        <v>18516</v>
      </c>
      <c r="M12871" t="s">
        <v>18516</v>
      </c>
    </row>
    <row r="12872" spans="1:13" ht="13.5">
      <c r="A12872" t="s">
        <v>6493</v>
      </c>
      <c r="B12872" t="s">
        <v>48332</v>
      </c>
      <c r="C12872" t="s">
        <v>29493</v>
      </c>
      <c r="D12872" t="s">
        <v>29494</v>
      </c>
      <c r="E12872" t="s">
        <v>18516</v>
      </c>
      <c r="F12872" t="s">
        <v>18516</v>
      </c>
      <c r="G12872" t="s">
        <v>18516</v>
      </c>
      <c r="H12872" t="s">
        <v>18516</v>
      </c>
      <c r="I12872" t="s">
        <v>18516</v>
      </c>
      <c r="J12872" t="s">
        <v>18516</v>
      </c>
      <c r="K12872" t="s">
        <v>29707</v>
      </c>
      <c r="L12872" t="s">
        <v>18516</v>
      </c>
      <c r="M12872" t="s">
        <v>18516</v>
      </c>
    </row>
    <row r="12873" spans="1:13" ht="13.5">
      <c r="A12873" t="s">
        <v>7587</v>
      </c>
      <c r="B12873" t="s">
        <v>42855</v>
      </c>
      <c r="C12873" t="s">
        <v>29493</v>
      </c>
      <c r="D12873" t="s">
        <v>29494</v>
      </c>
      <c r="E12873" t="s">
        <v>18516</v>
      </c>
      <c r="F12873" t="s">
        <v>18516</v>
      </c>
      <c r="G12873" t="s">
        <v>18516</v>
      </c>
      <c r="H12873" t="s">
        <v>18516</v>
      </c>
      <c r="I12873" t="s">
        <v>18516</v>
      </c>
      <c r="J12873" t="s">
        <v>18516</v>
      </c>
      <c r="K12873" t="s">
        <v>29707</v>
      </c>
      <c r="L12873" t="s">
        <v>18516</v>
      </c>
      <c r="M12873" t="s">
        <v>18516</v>
      </c>
    </row>
    <row r="12874" spans="1:13" ht="13.5">
      <c r="A12874" t="s">
        <v>7575</v>
      </c>
      <c r="B12874" t="s">
        <v>48250</v>
      </c>
      <c r="C12874" t="s">
        <v>29493</v>
      </c>
      <c r="D12874" t="s">
        <v>29494</v>
      </c>
      <c r="E12874" t="s">
        <v>18516</v>
      </c>
      <c r="F12874" t="s">
        <v>18516</v>
      </c>
      <c r="G12874" t="s">
        <v>18516</v>
      </c>
      <c r="H12874" t="s">
        <v>18516</v>
      </c>
      <c r="I12874" t="s">
        <v>18516</v>
      </c>
      <c r="J12874" t="s">
        <v>18516</v>
      </c>
      <c r="K12874" t="s">
        <v>29707</v>
      </c>
      <c r="L12874" t="s">
        <v>18516</v>
      </c>
      <c r="M12874" t="s">
        <v>18516</v>
      </c>
    </row>
    <row r="12875" spans="1:13" ht="13.5">
      <c r="A12875" t="s">
        <v>48333</v>
      </c>
      <c r="B12875" t="s">
        <v>48334</v>
      </c>
      <c r="C12875" t="s">
        <v>29493</v>
      </c>
      <c r="D12875" t="s">
        <v>29494</v>
      </c>
      <c r="E12875" s="164">
        <v>135</v>
      </c>
      <c r="F12875" s="164">
        <v>135</v>
      </c>
      <c r="G12875" t="s">
        <v>18516</v>
      </c>
      <c r="H12875" t="s">
        <v>18516</v>
      </c>
      <c r="I12875" s="164">
        <v>88.25</v>
      </c>
      <c r="J12875" s="164">
        <v>223.25</v>
      </c>
      <c r="K12875">
        <v>31</v>
      </c>
      <c r="L12875" t="s">
        <v>18516</v>
      </c>
      <c r="M12875" t="s">
        <v>18516</v>
      </c>
    </row>
    <row r="12876" spans="1:13" ht="13.5">
      <c r="A12876" t="s">
        <v>6487</v>
      </c>
      <c r="B12876" t="s">
        <v>48335</v>
      </c>
      <c r="C12876" t="s">
        <v>29493</v>
      </c>
      <c r="D12876" t="s">
        <v>29494</v>
      </c>
      <c r="E12876" t="s">
        <v>18516</v>
      </c>
      <c r="F12876" t="s">
        <v>18516</v>
      </c>
      <c r="G12876" t="s">
        <v>18516</v>
      </c>
      <c r="H12876" t="s">
        <v>18516</v>
      </c>
      <c r="I12876" t="s">
        <v>18516</v>
      </c>
      <c r="J12876" t="s">
        <v>18516</v>
      </c>
      <c r="K12876" t="s">
        <v>29707</v>
      </c>
      <c r="L12876" t="s">
        <v>18516</v>
      </c>
      <c r="M12876" t="s">
        <v>18516</v>
      </c>
    </row>
    <row r="12877" spans="1:13" ht="13.5">
      <c r="A12877" t="s">
        <v>6484</v>
      </c>
      <c r="B12877" t="s">
        <v>48336</v>
      </c>
      <c r="C12877" t="s">
        <v>29493</v>
      </c>
      <c r="D12877" t="s">
        <v>29494</v>
      </c>
      <c r="E12877" t="s">
        <v>18516</v>
      </c>
      <c r="F12877" t="s">
        <v>18516</v>
      </c>
      <c r="G12877" t="s">
        <v>18516</v>
      </c>
      <c r="H12877" t="s">
        <v>18516</v>
      </c>
      <c r="I12877" t="s">
        <v>18516</v>
      </c>
      <c r="J12877" t="s">
        <v>18516</v>
      </c>
      <c r="K12877" t="s">
        <v>29707</v>
      </c>
      <c r="L12877" t="s">
        <v>18516</v>
      </c>
      <c r="M12877" t="s">
        <v>18516</v>
      </c>
    </row>
    <row r="12878" spans="1:13" ht="13.5">
      <c r="A12878" t="s">
        <v>8471</v>
      </c>
      <c r="B12878" t="s">
        <v>42583</v>
      </c>
      <c r="C12878" t="s">
        <v>29493</v>
      </c>
      <c r="D12878" t="s">
        <v>29494</v>
      </c>
      <c r="E12878" t="s">
        <v>18516</v>
      </c>
      <c r="F12878" t="s">
        <v>18516</v>
      </c>
      <c r="G12878" t="s">
        <v>18516</v>
      </c>
      <c r="H12878" t="s">
        <v>18516</v>
      </c>
      <c r="I12878" t="s">
        <v>18516</v>
      </c>
      <c r="J12878" t="s">
        <v>18516</v>
      </c>
      <c r="K12878" t="s">
        <v>29707</v>
      </c>
      <c r="L12878" t="s">
        <v>18516</v>
      </c>
      <c r="M12878" t="s">
        <v>18516</v>
      </c>
    </row>
    <row r="12879" spans="1:13" ht="13.5">
      <c r="A12879" t="s">
        <v>48337</v>
      </c>
      <c r="B12879" t="s">
        <v>48338</v>
      </c>
      <c r="C12879" t="s">
        <v>29493</v>
      </c>
      <c r="D12879" t="s">
        <v>29494</v>
      </c>
      <c r="E12879" s="164">
        <v>196</v>
      </c>
      <c r="F12879" s="164">
        <v>196</v>
      </c>
      <c r="G12879" t="s">
        <v>18516</v>
      </c>
      <c r="H12879" t="s">
        <v>18516</v>
      </c>
      <c r="I12879" s="164">
        <v>46.77</v>
      </c>
      <c r="J12879" s="164">
        <v>242.77</v>
      </c>
      <c r="K12879">
        <v>40</v>
      </c>
      <c r="L12879" t="s">
        <v>18516</v>
      </c>
      <c r="M12879" t="s">
        <v>18516</v>
      </c>
    </row>
    <row r="12880" spans="1:13" ht="13.5">
      <c r="A12880" t="s">
        <v>48339</v>
      </c>
      <c r="B12880" t="s">
        <v>48340</v>
      </c>
      <c r="C12880" t="s">
        <v>29493</v>
      </c>
      <c r="D12880" t="s">
        <v>29494</v>
      </c>
      <c r="E12880" s="164">
        <v>153</v>
      </c>
      <c r="F12880" s="164">
        <v>153</v>
      </c>
      <c r="G12880" t="s">
        <v>18516</v>
      </c>
      <c r="H12880" t="s">
        <v>18516</v>
      </c>
      <c r="I12880" s="164">
        <v>38.2</v>
      </c>
      <c r="J12880" s="164">
        <v>191.2</v>
      </c>
      <c r="K12880">
        <v>108</v>
      </c>
      <c r="L12880" t="s">
        <v>18516</v>
      </c>
      <c r="M12880" t="s">
        <v>18516</v>
      </c>
    </row>
    <row r="12881" spans="1:13" ht="13.5">
      <c r="A12881" t="s">
        <v>10251</v>
      </c>
      <c r="B12881" t="s">
        <v>48341</v>
      </c>
      <c r="C12881" t="s">
        <v>29493</v>
      </c>
      <c r="D12881" t="s">
        <v>29494</v>
      </c>
      <c r="E12881" s="164">
        <v>242</v>
      </c>
      <c r="F12881" s="164">
        <v>242</v>
      </c>
      <c r="G12881" t="s">
        <v>18516</v>
      </c>
      <c r="H12881" t="s">
        <v>18516</v>
      </c>
      <c r="I12881" s="164">
        <v>82.48</v>
      </c>
      <c r="J12881" s="164">
        <v>324.48</v>
      </c>
      <c r="K12881">
        <v>0</v>
      </c>
      <c r="L12881" t="s">
        <v>18516</v>
      </c>
      <c r="M12881" t="s">
        <v>18516</v>
      </c>
    </row>
    <row r="12882" spans="1:13" ht="13.5">
      <c r="A12882" t="s">
        <v>9895</v>
      </c>
      <c r="B12882" t="s">
        <v>48342</v>
      </c>
      <c r="C12882" t="s">
        <v>29493</v>
      </c>
      <c r="D12882" t="s">
        <v>29494</v>
      </c>
      <c r="E12882" t="s">
        <v>18516</v>
      </c>
      <c r="F12882" t="s">
        <v>18516</v>
      </c>
      <c r="G12882" t="s">
        <v>18516</v>
      </c>
      <c r="H12882" t="s">
        <v>18516</v>
      </c>
      <c r="I12882" t="s">
        <v>18516</v>
      </c>
      <c r="J12882" t="s">
        <v>18516</v>
      </c>
      <c r="K12882" t="s">
        <v>29707</v>
      </c>
      <c r="L12882" t="s">
        <v>18516</v>
      </c>
      <c r="M12882" t="s">
        <v>18516</v>
      </c>
    </row>
    <row r="12883" spans="1:13" ht="13.5">
      <c r="A12883" t="s">
        <v>6769</v>
      </c>
      <c r="B12883" t="s">
        <v>43183</v>
      </c>
      <c r="C12883" t="s">
        <v>29493</v>
      </c>
      <c r="D12883" t="s">
        <v>29494</v>
      </c>
      <c r="E12883" t="s">
        <v>18516</v>
      </c>
      <c r="F12883" t="s">
        <v>18516</v>
      </c>
      <c r="G12883" t="s">
        <v>18516</v>
      </c>
      <c r="H12883" t="s">
        <v>18516</v>
      </c>
      <c r="I12883" t="s">
        <v>18516</v>
      </c>
      <c r="J12883" t="s">
        <v>18516</v>
      </c>
      <c r="K12883" t="s">
        <v>29707</v>
      </c>
      <c r="L12883" t="s">
        <v>18516</v>
      </c>
      <c r="M12883" t="s">
        <v>18516</v>
      </c>
    </row>
    <row r="12884" spans="1:13" ht="13.5">
      <c r="A12884" t="s">
        <v>6778</v>
      </c>
      <c r="B12884" t="s">
        <v>48343</v>
      </c>
      <c r="C12884" t="s">
        <v>29493</v>
      </c>
      <c r="D12884" t="s">
        <v>29494</v>
      </c>
      <c r="E12884" t="s">
        <v>18516</v>
      </c>
      <c r="F12884" t="s">
        <v>18516</v>
      </c>
      <c r="G12884" t="s">
        <v>18516</v>
      </c>
      <c r="H12884" t="s">
        <v>18516</v>
      </c>
      <c r="I12884" t="s">
        <v>18516</v>
      </c>
      <c r="J12884" t="s">
        <v>18516</v>
      </c>
      <c r="K12884" t="s">
        <v>29707</v>
      </c>
      <c r="L12884" t="s">
        <v>18516</v>
      </c>
      <c r="M12884" t="s">
        <v>18516</v>
      </c>
    </row>
    <row r="12885" spans="1:13" ht="13.5">
      <c r="A12885" t="s">
        <v>5628</v>
      </c>
      <c r="B12885" t="s">
        <v>48344</v>
      </c>
      <c r="C12885" t="s">
        <v>29493</v>
      </c>
      <c r="D12885" t="s">
        <v>29494</v>
      </c>
      <c r="E12885" t="s">
        <v>18516</v>
      </c>
      <c r="F12885" t="s">
        <v>18516</v>
      </c>
      <c r="G12885" t="s">
        <v>18516</v>
      </c>
      <c r="H12885" t="s">
        <v>18516</v>
      </c>
      <c r="I12885" t="s">
        <v>18516</v>
      </c>
      <c r="J12885" t="s">
        <v>18516</v>
      </c>
      <c r="K12885" t="s">
        <v>29707</v>
      </c>
      <c r="L12885" t="s">
        <v>18516</v>
      </c>
      <c r="M12885" t="s">
        <v>18516</v>
      </c>
    </row>
    <row r="12886" spans="1:13" ht="13.5">
      <c r="A12886" t="s">
        <v>48345</v>
      </c>
      <c r="B12886" t="s">
        <v>48346</v>
      </c>
      <c r="C12886" t="s">
        <v>29493</v>
      </c>
      <c r="D12886" t="s">
        <v>29494</v>
      </c>
      <c r="E12886" s="164">
        <v>110</v>
      </c>
      <c r="F12886" s="164">
        <v>110</v>
      </c>
      <c r="G12886" t="s">
        <v>18516</v>
      </c>
      <c r="H12886" t="s">
        <v>18516</v>
      </c>
      <c r="I12886" s="164">
        <v>42.22</v>
      </c>
      <c r="J12886" s="164">
        <v>152.22</v>
      </c>
      <c r="K12886">
        <v>0</v>
      </c>
      <c r="L12886" t="s">
        <v>18516</v>
      </c>
      <c r="M12886" t="s">
        <v>18516</v>
      </c>
    </row>
    <row r="12887" spans="1:13" ht="13.5">
      <c r="A12887" t="s">
        <v>419</v>
      </c>
      <c r="B12887" t="s">
        <v>48347</v>
      </c>
      <c r="C12887" t="s">
        <v>29493</v>
      </c>
      <c r="D12887" t="s">
        <v>29494</v>
      </c>
      <c r="E12887" t="s">
        <v>18516</v>
      </c>
      <c r="F12887" t="s">
        <v>18516</v>
      </c>
      <c r="G12887" t="s">
        <v>18516</v>
      </c>
      <c r="H12887" t="s">
        <v>18516</v>
      </c>
      <c r="I12887" t="s">
        <v>18516</v>
      </c>
      <c r="J12887" t="s">
        <v>18516</v>
      </c>
      <c r="K12887" t="s">
        <v>29707</v>
      </c>
      <c r="L12887" t="s">
        <v>18516</v>
      </c>
      <c r="M12887" t="s">
        <v>18516</v>
      </c>
    </row>
    <row r="12888" spans="1:13" ht="13.5">
      <c r="A12888" t="s">
        <v>422</v>
      </c>
      <c r="B12888" t="s">
        <v>48348</v>
      </c>
      <c r="C12888" t="s">
        <v>29493</v>
      </c>
      <c r="D12888" t="s">
        <v>29494</v>
      </c>
      <c r="E12888" t="s">
        <v>18516</v>
      </c>
      <c r="F12888" t="s">
        <v>18516</v>
      </c>
      <c r="G12888" t="s">
        <v>18516</v>
      </c>
      <c r="H12888" t="s">
        <v>18516</v>
      </c>
      <c r="I12888" t="s">
        <v>18516</v>
      </c>
      <c r="J12888" t="s">
        <v>18516</v>
      </c>
      <c r="K12888" t="s">
        <v>29707</v>
      </c>
      <c r="L12888" t="s">
        <v>18516</v>
      </c>
      <c r="M12888" t="s">
        <v>18516</v>
      </c>
    </row>
    <row r="12889" spans="1:13" ht="13.5">
      <c r="A12889" t="s">
        <v>48349</v>
      </c>
      <c r="B12889" t="s">
        <v>48350</v>
      </c>
      <c r="C12889" t="s">
        <v>29493</v>
      </c>
      <c r="D12889" t="s">
        <v>29494</v>
      </c>
      <c r="E12889" t="s">
        <v>18516</v>
      </c>
      <c r="F12889" t="s">
        <v>18516</v>
      </c>
      <c r="G12889" t="s">
        <v>18516</v>
      </c>
      <c r="H12889" t="s">
        <v>18516</v>
      </c>
      <c r="I12889" t="s">
        <v>18516</v>
      </c>
      <c r="J12889" t="s">
        <v>18516</v>
      </c>
      <c r="K12889" t="s">
        <v>29707</v>
      </c>
      <c r="L12889" t="s">
        <v>18516</v>
      </c>
      <c r="M12889" t="s">
        <v>18516</v>
      </c>
    </row>
    <row r="12890" spans="1:13" ht="13.5">
      <c r="A12890" t="s">
        <v>48351</v>
      </c>
      <c r="B12890" t="s">
        <v>48352</v>
      </c>
      <c r="C12890" t="s">
        <v>29493</v>
      </c>
      <c r="D12890" t="s">
        <v>29494</v>
      </c>
      <c r="E12890" t="s">
        <v>18516</v>
      </c>
      <c r="F12890" t="s">
        <v>18516</v>
      </c>
      <c r="G12890" t="s">
        <v>18516</v>
      </c>
      <c r="H12890" t="s">
        <v>18516</v>
      </c>
      <c r="I12890" t="s">
        <v>18516</v>
      </c>
      <c r="J12890" t="s">
        <v>18516</v>
      </c>
      <c r="K12890" t="s">
        <v>29707</v>
      </c>
      <c r="L12890" t="s">
        <v>18516</v>
      </c>
      <c r="M12890" t="s">
        <v>18516</v>
      </c>
    </row>
    <row r="12891" spans="1:13" ht="13.5">
      <c r="A12891" t="s">
        <v>15847</v>
      </c>
      <c r="B12891" t="s">
        <v>48353</v>
      </c>
      <c r="C12891" t="s">
        <v>29493</v>
      </c>
      <c r="D12891" t="s">
        <v>29494</v>
      </c>
      <c r="E12891" t="s">
        <v>18516</v>
      </c>
      <c r="F12891" t="s">
        <v>18516</v>
      </c>
      <c r="G12891" t="s">
        <v>18516</v>
      </c>
      <c r="H12891" t="s">
        <v>18516</v>
      </c>
      <c r="I12891" t="s">
        <v>18516</v>
      </c>
      <c r="J12891" t="s">
        <v>18516</v>
      </c>
      <c r="K12891" t="s">
        <v>29707</v>
      </c>
      <c r="L12891" t="s">
        <v>18516</v>
      </c>
      <c r="M12891" t="s">
        <v>18516</v>
      </c>
    </row>
    <row r="12892" spans="1:13" ht="13.5">
      <c r="A12892" t="s">
        <v>15853</v>
      </c>
      <c r="B12892" t="s">
        <v>48354</v>
      </c>
      <c r="C12892" t="s">
        <v>29493</v>
      </c>
      <c r="D12892" t="s">
        <v>29494</v>
      </c>
      <c r="E12892" t="s">
        <v>18516</v>
      </c>
      <c r="F12892" t="s">
        <v>18516</v>
      </c>
      <c r="G12892" t="s">
        <v>18516</v>
      </c>
      <c r="H12892" t="s">
        <v>18516</v>
      </c>
      <c r="I12892" t="s">
        <v>18516</v>
      </c>
      <c r="J12892" t="s">
        <v>18516</v>
      </c>
      <c r="K12892" t="s">
        <v>29707</v>
      </c>
      <c r="L12892" t="s">
        <v>18516</v>
      </c>
      <c r="M12892" t="s">
        <v>18516</v>
      </c>
    </row>
    <row r="12893" spans="1:13" ht="13.5">
      <c r="A12893" t="s">
        <v>1266</v>
      </c>
      <c r="B12893" t="s">
        <v>48355</v>
      </c>
      <c r="C12893" t="s">
        <v>29493</v>
      </c>
      <c r="D12893" t="s">
        <v>29494</v>
      </c>
      <c r="E12893" t="s">
        <v>18516</v>
      </c>
      <c r="F12893" t="s">
        <v>18516</v>
      </c>
      <c r="G12893" t="s">
        <v>18516</v>
      </c>
      <c r="H12893" t="s">
        <v>18516</v>
      </c>
      <c r="I12893" t="s">
        <v>18516</v>
      </c>
      <c r="J12893" t="s">
        <v>18516</v>
      </c>
      <c r="K12893" t="s">
        <v>29707</v>
      </c>
      <c r="L12893" t="s">
        <v>18516</v>
      </c>
      <c r="M12893" t="s">
        <v>18516</v>
      </c>
    </row>
    <row r="12894" spans="1:13" ht="13.5">
      <c r="A12894" t="s">
        <v>48356</v>
      </c>
      <c r="B12894" t="s">
        <v>48357</v>
      </c>
      <c r="C12894" t="s">
        <v>29493</v>
      </c>
      <c r="D12894" t="s">
        <v>29494</v>
      </c>
      <c r="E12894" t="s">
        <v>18516</v>
      </c>
      <c r="F12894" t="s">
        <v>18516</v>
      </c>
      <c r="G12894" t="s">
        <v>18516</v>
      </c>
      <c r="H12894" t="s">
        <v>18516</v>
      </c>
      <c r="I12894" t="s">
        <v>18516</v>
      </c>
      <c r="J12894" t="s">
        <v>18516</v>
      </c>
      <c r="K12894" t="s">
        <v>29707</v>
      </c>
      <c r="L12894" t="s">
        <v>18516</v>
      </c>
      <c r="M12894" t="s">
        <v>18516</v>
      </c>
    </row>
    <row r="12895" spans="1:13" ht="13.5">
      <c r="A12895" t="s">
        <v>48358</v>
      </c>
      <c r="B12895" t="s">
        <v>48359</v>
      </c>
      <c r="C12895" t="s">
        <v>29493</v>
      </c>
      <c r="D12895" t="s">
        <v>29494</v>
      </c>
      <c r="E12895" t="s">
        <v>18516</v>
      </c>
      <c r="F12895" t="s">
        <v>18516</v>
      </c>
      <c r="G12895" t="s">
        <v>18516</v>
      </c>
      <c r="H12895" t="s">
        <v>18516</v>
      </c>
      <c r="I12895" t="s">
        <v>18516</v>
      </c>
      <c r="J12895" t="s">
        <v>18516</v>
      </c>
      <c r="K12895" t="s">
        <v>29707</v>
      </c>
      <c r="L12895" t="s">
        <v>18516</v>
      </c>
      <c r="M12895" t="s">
        <v>18516</v>
      </c>
    </row>
    <row r="12896" spans="1:13" ht="13.5">
      <c r="A12896" t="s">
        <v>48360</v>
      </c>
      <c r="B12896" t="s">
        <v>48361</v>
      </c>
      <c r="C12896" t="s">
        <v>29493</v>
      </c>
      <c r="D12896" t="s">
        <v>29494</v>
      </c>
      <c r="E12896" t="s">
        <v>18516</v>
      </c>
      <c r="F12896" t="s">
        <v>18516</v>
      </c>
      <c r="G12896" t="s">
        <v>18516</v>
      </c>
      <c r="H12896" t="s">
        <v>18516</v>
      </c>
      <c r="I12896" t="s">
        <v>18516</v>
      </c>
      <c r="J12896" t="s">
        <v>18516</v>
      </c>
      <c r="K12896" t="s">
        <v>29707</v>
      </c>
      <c r="L12896" t="s">
        <v>18516</v>
      </c>
      <c r="M12896" t="s">
        <v>18516</v>
      </c>
    </row>
    <row r="12897" spans="1:13" ht="13.5">
      <c r="A12897" t="s">
        <v>48362</v>
      </c>
      <c r="B12897" t="s">
        <v>48363</v>
      </c>
      <c r="C12897" t="s">
        <v>29493</v>
      </c>
      <c r="D12897" t="s">
        <v>29494</v>
      </c>
      <c r="E12897" t="s">
        <v>18516</v>
      </c>
      <c r="F12897" t="s">
        <v>18516</v>
      </c>
      <c r="G12897" t="s">
        <v>18516</v>
      </c>
      <c r="H12897" t="s">
        <v>18516</v>
      </c>
      <c r="I12897" t="s">
        <v>18516</v>
      </c>
      <c r="J12897" t="s">
        <v>18516</v>
      </c>
      <c r="K12897" t="s">
        <v>29707</v>
      </c>
      <c r="L12897" t="s">
        <v>18516</v>
      </c>
      <c r="M12897" t="s">
        <v>18516</v>
      </c>
    </row>
    <row r="12898" spans="1:13" ht="13.5">
      <c r="A12898" t="s">
        <v>48364</v>
      </c>
      <c r="B12898" t="s">
        <v>43220</v>
      </c>
      <c r="C12898" t="s">
        <v>29493</v>
      </c>
      <c r="D12898" t="s">
        <v>29494</v>
      </c>
      <c r="E12898" s="164">
        <v>225</v>
      </c>
      <c r="F12898" s="164">
        <v>225</v>
      </c>
      <c r="G12898" t="s">
        <v>18516</v>
      </c>
      <c r="H12898" t="s">
        <v>18516</v>
      </c>
      <c r="I12898" s="164">
        <v>45.24</v>
      </c>
      <c r="J12898" s="164">
        <v>270.24</v>
      </c>
      <c r="K12898">
        <v>0</v>
      </c>
      <c r="L12898" t="s">
        <v>29410</v>
      </c>
      <c r="M12898" t="s">
        <v>30359</v>
      </c>
    </row>
    <row r="12899" spans="1:13" ht="13.5">
      <c r="A12899" t="s">
        <v>48365</v>
      </c>
      <c r="B12899" t="s">
        <v>48366</v>
      </c>
      <c r="C12899" t="s">
        <v>29493</v>
      </c>
      <c r="D12899" t="s">
        <v>29494</v>
      </c>
      <c r="E12899" t="s">
        <v>18516</v>
      </c>
      <c r="F12899" t="s">
        <v>18516</v>
      </c>
      <c r="G12899" t="s">
        <v>18516</v>
      </c>
      <c r="H12899" t="s">
        <v>18516</v>
      </c>
      <c r="I12899" t="s">
        <v>18516</v>
      </c>
      <c r="J12899" t="s">
        <v>18516</v>
      </c>
      <c r="K12899" t="s">
        <v>29707</v>
      </c>
      <c r="L12899" t="s">
        <v>18516</v>
      </c>
      <c r="M12899" t="s">
        <v>18516</v>
      </c>
    </row>
    <row r="12900" spans="1:13" ht="13.5">
      <c r="A12900" t="s">
        <v>3517</v>
      </c>
      <c r="B12900" t="s">
        <v>48367</v>
      </c>
      <c r="C12900" t="s">
        <v>29493</v>
      </c>
      <c r="D12900" t="s">
        <v>29494</v>
      </c>
      <c r="E12900" t="s">
        <v>18516</v>
      </c>
      <c r="F12900" t="s">
        <v>18516</v>
      </c>
      <c r="G12900" t="s">
        <v>18516</v>
      </c>
      <c r="H12900" t="s">
        <v>18516</v>
      </c>
      <c r="I12900" t="s">
        <v>18516</v>
      </c>
      <c r="J12900" t="s">
        <v>18516</v>
      </c>
      <c r="K12900" t="s">
        <v>29707</v>
      </c>
      <c r="L12900" t="s">
        <v>18516</v>
      </c>
      <c r="M12900" t="s">
        <v>18516</v>
      </c>
    </row>
    <row r="12901" spans="1:13" ht="13.5">
      <c r="A12901" t="s">
        <v>3523</v>
      </c>
      <c r="B12901" t="s">
        <v>48368</v>
      </c>
      <c r="C12901" t="s">
        <v>29493</v>
      </c>
      <c r="D12901" t="s">
        <v>29494</v>
      </c>
      <c r="E12901" t="s">
        <v>18516</v>
      </c>
      <c r="F12901" t="s">
        <v>18516</v>
      </c>
      <c r="G12901" t="s">
        <v>18516</v>
      </c>
      <c r="H12901" t="s">
        <v>18516</v>
      </c>
      <c r="I12901" t="s">
        <v>18516</v>
      </c>
      <c r="J12901" t="s">
        <v>18516</v>
      </c>
      <c r="K12901" t="s">
        <v>29707</v>
      </c>
      <c r="L12901" t="s">
        <v>18516</v>
      </c>
      <c r="M12901" t="s">
        <v>18516</v>
      </c>
    </row>
    <row r="12902" spans="1:13" ht="13.5">
      <c r="A12902" t="s">
        <v>15745</v>
      </c>
      <c r="B12902" t="s">
        <v>48369</v>
      </c>
      <c r="C12902" t="s">
        <v>29493</v>
      </c>
      <c r="D12902" t="s">
        <v>29494</v>
      </c>
      <c r="E12902" s="164">
        <v>185</v>
      </c>
      <c r="F12902" s="164">
        <v>160</v>
      </c>
      <c r="G12902" s="165">
        <v>0.86</v>
      </c>
      <c r="H12902" t="s">
        <v>18516</v>
      </c>
      <c r="I12902" s="164">
        <v>136.59</v>
      </c>
      <c r="J12902" s="164">
        <v>296.59</v>
      </c>
      <c r="K12902">
        <v>0</v>
      </c>
      <c r="L12902" t="s">
        <v>18516</v>
      </c>
      <c r="M12902" t="s">
        <v>18516</v>
      </c>
    </row>
    <row r="12903" spans="1:13" ht="13.5">
      <c r="A12903" t="s">
        <v>15742</v>
      </c>
      <c r="B12903" t="s">
        <v>48370</v>
      </c>
      <c r="C12903" t="s">
        <v>29493</v>
      </c>
      <c r="D12903" t="s">
        <v>29494</v>
      </c>
      <c r="E12903" s="164">
        <v>195</v>
      </c>
      <c r="F12903" s="164">
        <v>170</v>
      </c>
      <c r="G12903" s="165">
        <v>0.87</v>
      </c>
      <c r="H12903" t="s">
        <v>18516</v>
      </c>
      <c r="I12903" s="164">
        <v>136.59</v>
      </c>
      <c r="J12903" s="164">
        <v>306.59</v>
      </c>
      <c r="K12903">
        <v>17</v>
      </c>
      <c r="L12903" t="s">
        <v>18516</v>
      </c>
      <c r="M12903" t="s">
        <v>18516</v>
      </c>
    </row>
    <row r="12904" spans="1:13" ht="13.5">
      <c r="A12904" t="s">
        <v>48371</v>
      </c>
      <c r="B12904" t="s">
        <v>48372</v>
      </c>
      <c r="C12904" t="s">
        <v>29493</v>
      </c>
      <c r="D12904" t="s">
        <v>29494</v>
      </c>
      <c r="E12904" t="s">
        <v>18516</v>
      </c>
      <c r="F12904" t="s">
        <v>18516</v>
      </c>
      <c r="G12904" t="s">
        <v>18516</v>
      </c>
      <c r="H12904" t="s">
        <v>18516</v>
      </c>
      <c r="I12904" t="s">
        <v>18516</v>
      </c>
      <c r="J12904" t="s">
        <v>18516</v>
      </c>
      <c r="K12904" t="s">
        <v>29707</v>
      </c>
      <c r="L12904" t="s">
        <v>18516</v>
      </c>
      <c r="M12904" t="s">
        <v>18516</v>
      </c>
    </row>
    <row r="12905" spans="1:13" ht="13.5">
      <c r="A12905" t="s">
        <v>48373</v>
      </c>
      <c r="B12905" t="s">
        <v>48374</v>
      </c>
      <c r="C12905" t="s">
        <v>29493</v>
      </c>
      <c r="D12905" t="s">
        <v>29494</v>
      </c>
      <c r="E12905" t="s">
        <v>18516</v>
      </c>
      <c r="F12905" t="s">
        <v>18516</v>
      </c>
      <c r="G12905" t="s">
        <v>18516</v>
      </c>
      <c r="H12905" t="s">
        <v>18516</v>
      </c>
      <c r="I12905" t="s">
        <v>18516</v>
      </c>
      <c r="J12905" t="s">
        <v>18516</v>
      </c>
      <c r="K12905" t="s">
        <v>29707</v>
      </c>
      <c r="L12905" t="s">
        <v>18516</v>
      </c>
      <c r="M12905" t="s">
        <v>18516</v>
      </c>
    </row>
    <row r="12906" spans="1:13" ht="13.5">
      <c r="A12906" t="s">
        <v>7226</v>
      </c>
      <c r="B12906" t="s">
        <v>48375</v>
      </c>
      <c r="C12906" t="s">
        <v>29493</v>
      </c>
      <c r="D12906" t="s">
        <v>29494</v>
      </c>
      <c r="E12906" t="s">
        <v>18516</v>
      </c>
      <c r="F12906" t="s">
        <v>18516</v>
      </c>
      <c r="G12906" t="s">
        <v>18516</v>
      </c>
      <c r="H12906" t="s">
        <v>18516</v>
      </c>
      <c r="I12906" t="s">
        <v>18516</v>
      </c>
      <c r="J12906" t="s">
        <v>18516</v>
      </c>
      <c r="K12906" t="s">
        <v>29707</v>
      </c>
      <c r="L12906" t="s">
        <v>18516</v>
      </c>
      <c r="M12906" t="s">
        <v>18516</v>
      </c>
    </row>
    <row r="12907" spans="1:13" ht="13.5">
      <c r="A12907" t="s">
        <v>1440</v>
      </c>
      <c r="B12907" t="s">
        <v>48376</v>
      </c>
      <c r="C12907" t="s">
        <v>29493</v>
      </c>
      <c r="D12907" t="s">
        <v>29494</v>
      </c>
      <c r="E12907" t="s">
        <v>18516</v>
      </c>
      <c r="F12907" t="s">
        <v>18516</v>
      </c>
      <c r="G12907" t="s">
        <v>18516</v>
      </c>
      <c r="H12907" t="s">
        <v>18516</v>
      </c>
      <c r="I12907" t="s">
        <v>18516</v>
      </c>
      <c r="J12907" t="s">
        <v>18516</v>
      </c>
      <c r="K12907" t="s">
        <v>29707</v>
      </c>
      <c r="L12907" t="s">
        <v>18516</v>
      </c>
      <c r="M12907" t="s">
        <v>18516</v>
      </c>
    </row>
    <row r="12908" spans="1:13" ht="13.5">
      <c r="A12908" t="s">
        <v>48377</v>
      </c>
      <c r="B12908" t="s">
        <v>43565</v>
      </c>
      <c r="C12908" t="s">
        <v>29493</v>
      </c>
      <c r="D12908" t="s">
        <v>29494</v>
      </c>
      <c r="E12908" s="164">
        <v>187</v>
      </c>
      <c r="F12908" s="164">
        <v>187</v>
      </c>
      <c r="G12908" t="s">
        <v>18516</v>
      </c>
      <c r="H12908" t="s">
        <v>18516</v>
      </c>
      <c r="I12908" s="164">
        <v>87.01</v>
      </c>
      <c r="J12908" s="164">
        <v>274.01</v>
      </c>
      <c r="K12908">
        <v>0</v>
      </c>
      <c r="L12908" t="s">
        <v>18516</v>
      </c>
      <c r="M12908" t="s">
        <v>18516</v>
      </c>
    </row>
    <row r="12909" spans="1:13" ht="13.5">
      <c r="A12909" t="s">
        <v>48378</v>
      </c>
      <c r="B12909" t="s">
        <v>48379</v>
      </c>
      <c r="C12909" t="s">
        <v>29493</v>
      </c>
      <c r="D12909" t="s">
        <v>29494</v>
      </c>
      <c r="E12909" t="s">
        <v>18516</v>
      </c>
      <c r="F12909" t="s">
        <v>18516</v>
      </c>
      <c r="G12909" t="s">
        <v>18516</v>
      </c>
      <c r="H12909" t="s">
        <v>18516</v>
      </c>
      <c r="I12909" t="s">
        <v>18516</v>
      </c>
      <c r="J12909" t="s">
        <v>18516</v>
      </c>
      <c r="K12909" t="s">
        <v>29707</v>
      </c>
      <c r="L12909" t="s">
        <v>18516</v>
      </c>
      <c r="M12909" t="s">
        <v>18516</v>
      </c>
    </row>
    <row r="12910" spans="1:13" ht="13.5">
      <c r="A12910" t="s">
        <v>48380</v>
      </c>
      <c r="B12910" t="s">
        <v>35460</v>
      </c>
      <c r="C12910" t="s">
        <v>29493</v>
      </c>
      <c r="D12910" t="s">
        <v>29494</v>
      </c>
      <c r="E12910" t="s">
        <v>18516</v>
      </c>
      <c r="F12910" t="s">
        <v>18516</v>
      </c>
      <c r="G12910" t="s">
        <v>18516</v>
      </c>
      <c r="H12910" t="s">
        <v>18516</v>
      </c>
      <c r="I12910" t="s">
        <v>18516</v>
      </c>
      <c r="J12910" t="s">
        <v>18516</v>
      </c>
      <c r="K12910" t="s">
        <v>29707</v>
      </c>
      <c r="L12910" t="s">
        <v>18516</v>
      </c>
      <c r="M12910" t="s">
        <v>18516</v>
      </c>
    </row>
    <row r="12911" spans="1:13" ht="13.5">
      <c r="A12911" t="s">
        <v>48381</v>
      </c>
      <c r="B12911" t="s">
        <v>48382</v>
      </c>
      <c r="C12911" t="s">
        <v>29493</v>
      </c>
      <c r="D12911" t="s">
        <v>29494</v>
      </c>
      <c r="E12911" t="s">
        <v>18516</v>
      </c>
      <c r="F12911" t="s">
        <v>18516</v>
      </c>
      <c r="G12911" t="s">
        <v>18516</v>
      </c>
      <c r="H12911" t="s">
        <v>18516</v>
      </c>
      <c r="I12911" t="s">
        <v>18516</v>
      </c>
      <c r="J12911" t="s">
        <v>18516</v>
      </c>
      <c r="K12911" t="s">
        <v>29707</v>
      </c>
      <c r="L12911" t="s">
        <v>18516</v>
      </c>
      <c r="M12911" t="s">
        <v>18516</v>
      </c>
    </row>
    <row r="12912" spans="1:13" ht="13.5">
      <c r="A12912" t="s">
        <v>48383</v>
      </c>
      <c r="B12912" t="s">
        <v>48384</v>
      </c>
      <c r="C12912" t="s">
        <v>29493</v>
      </c>
      <c r="D12912" t="s">
        <v>29494</v>
      </c>
      <c r="E12912" t="s">
        <v>18516</v>
      </c>
      <c r="F12912" t="s">
        <v>18516</v>
      </c>
      <c r="G12912" t="s">
        <v>18516</v>
      </c>
      <c r="H12912" t="s">
        <v>18516</v>
      </c>
      <c r="I12912" t="s">
        <v>18516</v>
      </c>
      <c r="J12912" t="s">
        <v>18516</v>
      </c>
      <c r="K12912" t="s">
        <v>29707</v>
      </c>
      <c r="L12912" t="s">
        <v>18516</v>
      </c>
      <c r="M12912" t="s">
        <v>18516</v>
      </c>
    </row>
    <row r="12913" spans="1:13" ht="13.5">
      <c r="A12913" t="s">
        <v>48385</v>
      </c>
      <c r="B12913" t="s">
        <v>48386</v>
      </c>
      <c r="C12913" t="s">
        <v>29493</v>
      </c>
      <c r="D12913" t="s">
        <v>29494</v>
      </c>
      <c r="E12913" t="s">
        <v>18516</v>
      </c>
      <c r="F12913" t="s">
        <v>18516</v>
      </c>
      <c r="G12913" t="s">
        <v>18516</v>
      </c>
      <c r="H12913" t="s">
        <v>18516</v>
      </c>
      <c r="I12913" t="s">
        <v>18516</v>
      </c>
      <c r="J12913" t="s">
        <v>18516</v>
      </c>
      <c r="K12913" t="s">
        <v>29707</v>
      </c>
      <c r="L12913" t="s">
        <v>18516</v>
      </c>
      <c r="M12913" t="s">
        <v>18516</v>
      </c>
    </row>
    <row r="12914" spans="1:13" ht="13.5">
      <c r="A12914" t="s">
        <v>48387</v>
      </c>
      <c r="B12914" t="s">
        <v>48388</v>
      </c>
      <c r="C12914" t="s">
        <v>29493</v>
      </c>
      <c r="D12914" t="s">
        <v>29494</v>
      </c>
      <c r="E12914" t="s">
        <v>18516</v>
      </c>
      <c r="F12914" t="s">
        <v>18516</v>
      </c>
      <c r="G12914" t="s">
        <v>18516</v>
      </c>
      <c r="H12914" t="s">
        <v>18516</v>
      </c>
      <c r="I12914" t="s">
        <v>18516</v>
      </c>
      <c r="J12914" t="s">
        <v>18516</v>
      </c>
      <c r="K12914" t="s">
        <v>29707</v>
      </c>
      <c r="L12914" t="s">
        <v>18516</v>
      </c>
      <c r="M12914" t="s">
        <v>18516</v>
      </c>
    </row>
    <row r="12915" spans="1:13" ht="13.5">
      <c r="A12915" t="s">
        <v>48389</v>
      </c>
      <c r="B12915" t="s">
        <v>48390</v>
      </c>
      <c r="C12915" t="s">
        <v>29493</v>
      </c>
      <c r="D12915" t="s">
        <v>29494</v>
      </c>
      <c r="E12915" t="s">
        <v>18516</v>
      </c>
      <c r="F12915" t="s">
        <v>18516</v>
      </c>
      <c r="G12915" t="s">
        <v>18516</v>
      </c>
      <c r="H12915" t="s">
        <v>18516</v>
      </c>
      <c r="I12915" t="s">
        <v>18516</v>
      </c>
      <c r="J12915" t="s">
        <v>18516</v>
      </c>
      <c r="K12915" t="s">
        <v>29707</v>
      </c>
      <c r="L12915" t="s">
        <v>18516</v>
      </c>
      <c r="M12915" t="s">
        <v>18516</v>
      </c>
    </row>
    <row r="12916" spans="1:13" ht="13.5">
      <c r="A12916" t="s">
        <v>7602</v>
      </c>
      <c r="B12916" t="s">
        <v>43560</v>
      </c>
      <c r="C12916" t="s">
        <v>29493</v>
      </c>
      <c r="D12916" t="s">
        <v>29494</v>
      </c>
      <c r="E12916" t="s">
        <v>18516</v>
      </c>
      <c r="F12916" t="s">
        <v>18516</v>
      </c>
      <c r="G12916" t="s">
        <v>18516</v>
      </c>
      <c r="H12916" t="s">
        <v>18516</v>
      </c>
      <c r="I12916" t="s">
        <v>18516</v>
      </c>
      <c r="J12916" t="s">
        <v>18516</v>
      </c>
      <c r="K12916" t="s">
        <v>29707</v>
      </c>
      <c r="L12916" t="s">
        <v>18516</v>
      </c>
      <c r="M12916" t="s">
        <v>18516</v>
      </c>
    </row>
    <row r="12917" spans="1:13" ht="13.5">
      <c r="A12917" t="s">
        <v>48391</v>
      </c>
      <c r="B12917" t="s">
        <v>48392</v>
      </c>
      <c r="C12917" t="s">
        <v>29493</v>
      </c>
      <c r="D12917" t="s">
        <v>29494</v>
      </c>
      <c r="E12917" s="164">
        <v>250</v>
      </c>
      <c r="F12917" s="164">
        <v>250</v>
      </c>
      <c r="G12917" t="s">
        <v>18516</v>
      </c>
      <c r="H12917" t="s">
        <v>18516</v>
      </c>
      <c r="I12917" s="164">
        <v>88.4</v>
      </c>
      <c r="J12917" s="164">
        <v>338.4</v>
      </c>
      <c r="K12917">
        <v>0</v>
      </c>
      <c r="L12917" t="s">
        <v>18516</v>
      </c>
      <c r="M12917" t="s">
        <v>18516</v>
      </c>
    </row>
    <row r="12918" spans="1:13" ht="13.5">
      <c r="A12918" t="s">
        <v>7520</v>
      </c>
      <c r="B12918" t="s">
        <v>48393</v>
      </c>
      <c r="C12918" t="s">
        <v>29493</v>
      </c>
      <c r="D12918" t="s">
        <v>29494</v>
      </c>
      <c r="E12918" t="s">
        <v>18516</v>
      </c>
      <c r="F12918" t="s">
        <v>18516</v>
      </c>
      <c r="G12918" t="s">
        <v>18516</v>
      </c>
      <c r="H12918" t="s">
        <v>18516</v>
      </c>
      <c r="I12918" t="s">
        <v>18516</v>
      </c>
      <c r="J12918" t="s">
        <v>18516</v>
      </c>
      <c r="K12918" t="s">
        <v>29707</v>
      </c>
      <c r="L12918" t="s">
        <v>18516</v>
      </c>
      <c r="M12918" t="s">
        <v>18516</v>
      </c>
    </row>
    <row r="12919" spans="1:13" ht="13.5">
      <c r="A12919" t="s">
        <v>6478</v>
      </c>
      <c r="B12919" t="s">
        <v>48394</v>
      </c>
      <c r="C12919" t="s">
        <v>29493</v>
      </c>
      <c r="D12919" t="s">
        <v>29494</v>
      </c>
      <c r="E12919" t="s">
        <v>18516</v>
      </c>
      <c r="F12919" t="s">
        <v>18516</v>
      </c>
      <c r="G12919" t="s">
        <v>18516</v>
      </c>
      <c r="H12919" t="s">
        <v>18516</v>
      </c>
      <c r="I12919" t="s">
        <v>18516</v>
      </c>
      <c r="J12919" t="s">
        <v>18516</v>
      </c>
      <c r="K12919" t="s">
        <v>29707</v>
      </c>
      <c r="L12919" t="s">
        <v>18516</v>
      </c>
      <c r="M12919" t="s">
        <v>18516</v>
      </c>
    </row>
    <row r="12920" spans="1:13" ht="13.5">
      <c r="A12920" t="s">
        <v>48395</v>
      </c>
      <c r="B12920" t="s">
        <v>48396</v>
      </c>
      <c r="C12920" t="s">
        <v>29493</v>
      </c>
      <c r="D12920" t="s">
        <v>29494</v>
      </c>
      <c r="E12920" t="s">
        <v>18516</v>
      </c>
      <c r="F12920" t="s">
        <v>18516</v>
      </c>
      <c r="G12920" t="s">
        <v>18516</v>
      </c>
      <c r="H12920" t="s">
        <v>18516</v>
      </c>
      <c r="I12920" t="s">
        <v>18516</v>
      </c>
      <c r="J12920" t="s">
        <v>18516</v>
      </c>
      <c r="K12920" t="s">
        <v>29707</v>
      </c>
      <c r="L12920" t="s">
        <v>18516</v>
      </c>
      <c r="M12920" t="s">
        <v>18516</v>
      </c>
    </row>
    <row r="12921" spans="1:13" ht="13.5">
      <c r="A12921" t="s">
        <v>48397</v>
      </c>
      <c r="B12921" t="s">
        <v>48398</v>
      </c>
      <c r="C12921" t="s">
        <v>29493</v>
      </c>
      <c r="D12921" t="s">
        <v>29494</v>
      </c>
      <c r="E12921" s="164">
        <v>120</v>
      </c>
      <c r="F12921" s="164">
        <v>95</v>
      </c>
      <c r="G12921" s="165">
        <v>0.79</v>
      </c>
      <c r="H12921" t="s">
        <v>18516</v>
      </c>
      <c r="I12921" s="164">
        <v>46.77</v>
      </c>
      <c r="J12921" s="164">
        <v>141.77</v>
      </c>
      <c r="K12921">
        <v>103</v>
      </c>
      <c r="L12921" t="s">
        <v>18516</v>
      </c>
      <c r="M12921" t="s">
        <v>18516</v>
      </c>
    </row>
    <row r="12922" spans="1:13" ht="13.5">
      <c r="A12922" t="s">
        <v>48399</v>
      </c>
      <c r="B12922" t="s">
        <v>48400</v>
      </c>
      <c r="C12922" t="s">
        <v>29493</v>
      </c>
      <c r="D12922" t="s">
        <v>29494</v>
      </c>
      <c r="E12922" t="s">
        <v>18516</v>
      </c>
      <c r="F12922" t="s">
        <v>18516</v>
      </c>
      <c r="G12922" t="s">
        <v>18516</v>
      </c>
      <c r="H12922" t="s">
        <v>18516</v>
      </c>
      <c r="I12922" t="s">
        <v>18516</v>
      </c>
      <c r="J12922" t="s">
        <v>18516</v>
      </c>
      <c r="K12922" t="s">
        <v>29707</v>
      </c>
      <c r="L12922" t="s">
        <v>18516</v>
      </c>
      <c r="M12922" t="s">
        <v>18516</v>
      </c>
    </row>
    <row r="12923" spans="1:13" ht="13.5">
      <c r="A12923" t="s">
        <v>3136</v>
      </c>
      <c r="B12923" t="s">
        <v>48401</v>
      </c>
      <c r="C12923" t="s">
        <v>29493</v>
      </c>
      <c r="D12923" t="s">
        <v>29494</v>
      </c>
      <c r="E12923" s="164">
        <v>252</v>
      </c>
      <c r="F12923" s="164">
        <v>217</v>
      </c>
      <c r="G12923" s="165">
        <v>0.86</v>
      </c>
      <c r="H12923" t="s">
        <v>18516</v>
      </c>
      <c r="I12923" s="164">
        <v>77.46</v>
      </c>
      <c r="J12923" s="164">
        <v>294.46</v>
      </c>
      <c r="K12923">
        <v>0</v>
      </c>
      <c r="L12923" t="s">
        <v>18516</v>
      </c>
      <c r="M12923" t="s">
        <v>18516</v>
      </c>
    </row>
    <row r="12924" spans="1:13" ht="13.5">
      <c r="A12924" t="s">
        <v>3142</v>
      </c>
      <c r="B12924" t="s">
        <v>48402</v>
      </c>
      <c r="C12924" t="s">
        <v>29493</v>
      </c>
      <c r="D12924" t="s">
        <v>29494</v>
      </c>
      <c r="E12924" s="164">
        <v>242</v>
      </c>
      <c r="F12924" s="164">
        <v>217</v>
      </c>
      <c r="G12924" s="165">
        <v>0.89</v>
      </c>
      <c r="H12924" t="s">
        <v>18516</v>
      </c>
      <c r="I12924" s="164">
        <v>77.46</v>
      </c>
      <c r="J12924" s="164">
        <v>294.46</v>
      </c>
      <c r="K12924">
        <v>0</v>
      </c>
      <c r="L12924" t="s">
        <v>18516</v>
      </c>
      <c r="M12924" t="s">
        <v>18516</v>
      </c>
    </row>
    <row r="12925" spans="1:13" ht="13.5">
      <c r="A12925" t="s">
        <v>3139</v>
      </c>
      <c r="B12925" t="s">
        <v>48403</v>
      </c>
      <c r="C12925" t="s">
        <v>29493</v>
      </c>
      <c r="D12925" t="s">
        <v>29494</v>
      </c>
      <c r="E12925" s="164">
        <v>242</v>
      </c>
      <c r="F12925" s="164">
        <v>217</v>
      </c>
      <c r="G12925" s="165">
        <v>0.89</v>
      </c>
      <c r="H12925" t="s">
        <v>18516</v>
      </c>
      <c r="I12925" s="164">
        <v>77.46</v>
      </c>
      <c r="J12925" s="164">
        <v>294.46</v>
      </c>
      <c r="K12925">
        <v>0</v>
      </c>
      <c r="L12925" t="s">
        <v>18516</v>
      </c>
      <c r="M12925" t="s">
        <v>18516</v>
      </c>
    </row>
    <row r="12926" spans="1:13" ht="13.5">
      <c r="A12926" t="s">
        <v>14402</v>
      </c>
      <c r="B12926" t="s">
        <v>48404</v>
      </c>
      <c r="C12926" t="s">
        <v>29493</v>
      </c>
      <c r="D12926" t="s">
        <v>29494</v>
      </c>
      <c r="E12926" t="s">
        <v>18516</v>
      </c>
      <c r="F12926" t="s">
        <v>18516</v>
      </c>
      <c r="G12926" t="s">
        <v>18516</v>
      </c>
      <c r="H12926" t="s">
        <v>18516</v>
      </c>
      <c r="I12926" t="s">
        <v>18516</v>
      </c>
      <c r="J12926" t="s">
        <v>18516</v>
      </c>
      <c r="K12926" t="s">
        <v>29707</v>
      </c>
      <c r="L12926" t="s">
        <v>18516</v>
      </c>
      <c r="M12926" t="s">
        <v>18516</v>
      </c>
    </row>
    <row r="12927" spans="1:13" ht="13.5">
      <c r="A12927" t="s">
        <v>48405</v>
      </c>
      <c r="B12927" t="s">
        <v>48406</v>
      </c>
      <c r="C12927" t="s">
        <v>29493</v>
      </c>
      <c r="D12927" t="s">
        <v>29494</v>
      </c>
      <c r="E12927" t="s">
        <v>18516</v>
      </c>
      <c r="F12927" t="s">
        <v>18516</v>
      </c>
      <c r="G12927" t="s">
        <v>18516</v>
      </c>
      <c r="H12927" t="s">
        <v>18516</v>
      </c>
      <c r="I12927" t="s">
        <v>18516</v>
      </c>
      <c r="J12927" t="s">
        <v>18516</v>
      </c>
      <c r="K12927" t="s">
        <v>29707</v>
      </c>
      <c r="L12927" t="s">
        <v>18516</v>
      </c>
      <c r="M12927" t="s">
        <v>18516</v>
      </c>
    </row>
    <row r="12928" spans="1:13" ht="13.5">
      <c r="A12928" t="s">
        <v>1263</v>
      </c>
      <c r="B12928" t="s">
        <v>48407</v>
      </c>
      <c r="C12928" t="s">
        <v>29493</v>
      </c>
      <c r="D12928" t="s">
        <v>29494</v>
      </c>
      <c r="E12928" t="s">
        <v>18516</v>
      </c>
      <c r="F12928" t="s">
        <v>18516</v>
      </c>
      <c r="G12928" t="s">
        <v>18516</v>
      </c>
      <c r="H12928" t="s">
        <v>18516</v>
      </c>
      <c r="I12928" t="s">
        <v>18516</v>
      </c>
      <c r="J12928" t="s">
        <v>18516</v>
      </c>
      <c r="K12928" t="s">
        <v>29707</v>
      </c>
      <c r="L12928" t="s">
        <v>18516</v>
      </c>
      <c r="M12928" t="s">
        <v>18516</v>
      </c>
    </row>
    <row r="12929" spans="1:13" ht="13.5">
      <c r="A12929" t="s">
        <v>313</v>
      </c>
      <c r="B12929" t="s">
        <v>48408</v>
      </c>
      <c r="C12929" t="s">
        <v>29493</v>
      </c>
      <c r="D12929" t="s">
        <v>29494</v>
      </c>
      <c r="E12929" t="s">
        <v>18516</v>
      </c>
      <c r="F12929" t="s">
        <v>18516</v>
      </c>
      <c r="G12929" t="s">
        <v>18516</v>
      </c>
      <c r="H12929" t="s">
        <v>18516</v>
      </c>
      <c r="I12929" t="s">
        <v>18516</v>
      </c>
      <c r="J12929" t="s">
        <v>18516</v>
      </c>
      <c r="K12929" t="s">
        <v>29707</v>
      </c>
      <c r="L12929" t="s">
        <v>18516</v>
      </c>
      <c r="M12929" t="s">
        <v>18516</v>
      </c>
    </row>
    <row r="12930" spans="1:13" ht="13.5">
      <c r="A12930" t="s">
        <v>48409</v>
      </c>
      <c r="B12930" t="s">
        <v>48410</v>
      </c>
      <c r="C12930" t="s">
        <v>29493</v>
      </c>
      <c r="D12930" t="s">
        <v>29494</v>
      </c>
      <c r="E12930" s="164">
        <v>356</v>
      </c>
      <c r="F12930" s="164">
        <v>356</v>
      </c>
      <c r="G12930" t="s">
        <v>18516</v>
      </c>
      <c r="H12930" t="s">
        <v>18516</v>
      </c>
      <c r="I12930" s="164">
        <v>84.24</v>
      </c>
      <c r="J12930" s="164">
        <v>440.24</v>
      </c>
      <c r="K12930">
        <v>50</v>
      </c>
      <c r="L12930" t="s">
        <v>29439</v>
      </c>
      <c r="M12930" t="s">
        <v>29446</v>
      </c>
    </row>
    <row r="12931" spans="1:13" ht="13.5">
      <c r="A12931" t="s">
        <v>392</v>
      </c>
      <c r="B12931" t="s">
        <v>48411</v>
      </c>
      <c r="C12931" t="s">
        <v>29493</v>
      </c>
      <c r="D12931" t="s">
        <v>29494</v>
      </c>
      <c r="E12931" s="164">
        <v>394</v>
      </c>
      <c r="F12931" s="164">
        <v>330</v>
      </c>
      <c r="G12931" s="165">
        <v>0.83</v>
      </c>
      <c r="H12931" t="s">
        <v>18516</v>
      </c>
      <c r="I12931" s="164">
        <v>97.23</v>
      </c>
      <c r="J12931" s="164">
        <v>427.23</v>
      </c>
      <c r="K12931">
        <v>0</v>
      </c>
      <c r="L12931" t="s">
        <v>18516</v>
      </c>
      <c r="M12931" t="s">
        <v>18516</v>
      </c>
    </row>
    <row r="12932" spans="1:13" ht="13.5">
      <c r="A12932" t="s">
        <v>48412</v>
      </c>
      <c r="B12932" t="s">
        <v>48413</v>
      </c>
      <c r="C12932" t="s">
        <v>29493</v>
      </c>
      <c r="D12932" t="s">
        <v>29494</v>
      </c>
      <c r="E12932" s="164">
        <v>200</v>
      </c>
      <c r="F12932" s="164">
        <v>200</v>
      </c>
      <c r="G12932" t="s">
        <v>18516</v>
      </c>
      <c r="H12932" t="s">
        <v>18516</v>
      </c>
      <c r="I12932" s="164">
        <v>43.61</v>
      </c>
      <c r="J12932" s="164">
        <v>243.61</v>
      </c>
      <c r="K12932">
        <v>55</v>
      </c>
      <c r="L12932" t="s">
        <v>29439</v>
      </c>
      <c r="M12932" t="s">
        <v>29711</v>
      </c>
    </row>
    <row r="12933" spans="1:13" ht="13.5">
      <c r="A12933" t="s">
        <v>8332</v>
      </c>
      <c r="B12933" t="s">
        <v>31461</v>
      </c>
      <c r="C12933" t="s">
        <v>29493</v>
      </c>
      <c r="D12933" t="s">
        <v>29494</v>
      </c>
      <c r="E12933" t="s">
        <v>18516</v>
      </c>
      <c r="F12933" t="s">
        <v>18516</v>
      </c>
      <c r="G12933" t="s">
        <v>18516</v>
      </c>
      <c r="H12933" t="s">
        <v>18516</v>
      </c>
      <c r="I12933" t="s">
        <v>18516</v>
      </c>
      <c r="J12933" t="s">
        <v>18516</v>
      </c>
      <c r="K12933" t="s">
        <v>29707</v>
      </c>
      <c r="L12933" t="s">
        <v>18516</v>
      </c>
      <c r="M12933" t="s">
        <v>18516</v>
      </c>
    </row>
    <row r="12934" spans="1:13" ht="13.5">
      <c r="A12934" t="s">
        <v>7756</v>
      </c>
      <c r="B12934" t="s">
        <v>48414</v>
      </c>
      <c r="C12934" t="s">
        <v>29493</v>
      </c>
      <c r="D12934" t="s">
        <v>29494</v>
      </c>
      <c r="E12934" t="s">
        <v>18516</v>
      </c>
      <c r="F12934" t="s">
        <v>18516</v>
      </c>
      <c r="G12934" t="s">
        <v>18516</v>
      </c>
      <c r="H12934" t="s">
        <v>18516</v>
      </c>
      <c r="I12934" t="s">
        <v>18516</v>
      </c>
      <c r="J12934" t="s">
        <v>18516</v>
      </c>
      <c r="K12934" t="s">
        <v>29707</v>
      </c>
      <c r="L12934" t="s">
        <v>18516</v>
      </c>
      <c r="M12934" t="s">
        <v>18516</v>
      </c>
    </row>
    <row r="12935" spans="1:13" ht="13.5">
      <c r="A12935" t="s">
        <v>7753</v>
      </c>
      <c r="B12935" t="s">
        <v>48415</v>
      </c>
      <c r="C12935" t="s">
        <v>29493</v>
      </c>
      <c r="D12935" t="s">
        <v>29494</v>
      </c>
      <c r="E12935" t="s">
        <v>18516</v>
      </c>
      <c r="F12935" t="s">
        <v>18516</v>
      </c>
      <c r="G12935" t="s">
        <v>18516</v>
      </c>
      <c r="H12935" t="s">
        <v>18516</v>
      </c>
      <c r="I12935" t="s">
        <v>18516</v>
      </c>
      <c r="J12935" t="s">
        <v>18516</v>
      </c>
      <c r="K12935" t="s">
        <v>29707</v>
      </c>
      <c r="L12935" t="s">
        <v>18516</v>
      </c>
      <c r="M12935" t="s">
        <v>18516</v>
      </c>
    </row>
    <row r="12936" spans="1:13" ht="13.5">
      <c r="A12936" t="s">
        <v>5687</v>
      </c>
      <c r="B12936" t="s">
        <v>48416</v>
      </c>
      <c r="C12936" t="s">
        <v>29493</v>
      </c>
      <c r="D12936" t="s">
        <v>29494</v>
      </c>
      <c r="E12936" t="s">
        <v>18516</v>
      </c>
      <c r="F12936" t="s">
        <v>18516</v>
      </c>
      <c r="G12936" t="s">
        <v>18516</v>
      </c>
      <c r="H12936" t="s">
        <v>18516</v>
      </c>
      <c r="I12936" t="s">
        <v>18516</v>
      </c>
      <c r="J12936" t="s">
        <v>18516</v>
      </c>
      <c r="K12936" t="s">
        <v>29707</v>
      </c>
      <c r="L12936" t="s">
        <v>18516</v>
      </c>
      <c r="M12936" t="s">
        <v>18516</v>
      </c>
    </row>
    <row r="12937" spans="1:13" ht="13.5">
      <c r="A12937" t="s">
        <v>48417</v>
      </c>
      <c r="B12937" t="s">
        <v>48418</v>
      </c>
      <c r="C12937" t="s">
        <v>29493</v>
      </c>
      <c r="D12937" t="s">
        <v>29494</v>
      </c>
      <c r="E12937" t="s">
        <v>18516</v>
      </c>
      <c r="F12937" t="s">
        <v>18516</v>
      </c>
      <c r="G12937" t="s">
        <v>18516</v>
      </c>
      <c r="H12937" t="s">
        <v>18516</v>
      </c>
      <c r="I12937" t="s">
        <v>18516</v>
      </c>
      <c r="J12937" t="s">
        <v>18516</v>
      </c>
      <c r="K12937" t="s">
        <v>29707</v>
      </c>
      <c r="L12937" t="s">
        <v>18516</v>
      </c>
      <c r="M12937" t="s">
        <v>18516</v>
      </c>
    </row>
    <row r="12938" spans="1:13" ht="13.5">
      <c r="A12938" t="s">
        <v>48419</v>
      </c>
      <c r="B12938" t="s">
        <v>48420</v>
      </c>
      <c r="C12938" t="s">
        <v>29493</v>
      </c>
      <c r="D12938" t="s">
        <v>29494</v>
      </c>
      <c r="E12938" t="s">
        <v>18516</v>
      </c>
      <c r="F12938" t="s">
        <v>18516</v>
      </c>
      <c r="G12938" t="s">
        <v>18516</v>
      </c>
      <c r="H12938" t="s">
        <v>18516</v>
      </c>
      <c r="I12938" t="s">
        <v>18516</v>
      </c>
      <c r="J12938" t="s">
        <v>18516</v>
      </c>
      <c r="K12938" t="s">
        <v>29707</v>
      </c>
      <c r="L12938" t="s">
        <v>18516</v>
      </c>
      <c r="M12938" t="s">
        <v>18516</v>
      </c>
    </row>
    <row r="12939" spans="1:13" ht="13.5">
      <c r="A12939" t="s">
        <v>48421</v>
      </c>
      <c r="B12939" t="s">
        <v>48422</v>
      </c>
      <c r="C12939" t="s">
        <v>29493</v>
      </c>
      <c r="D12939" t="s">
        <v>29494</v>
      </c>
      <c r="E12939" t="s">
        <v>18516</v>
      </c>
      <c r="F12939" t="s">
        <v>18516</v>
      </c>
      <c r="G12939" t="s">
        <v>18516</v>
      </c>
      <c r="H12939" t="s">
        <v>18516</v>
      </c>
      <c r="I12939" t="s">
        <v>18516</v>
      </c>
      <c r="J12939" t="s">
        <v>18516</v>
      </c>
      <c r="K12939" t="s">
        <v>29707</v>
      </c>
      <c r="L12939" t="s">
        <v>18516</v>
      </c>
      <c r="M12939" t="s">
        <v>18516</v>
      </c>
    </row>
    <row r="12940" spans="1:13" ht="13.5">
      <c r="A12940" t="s">
        <v>48423</v>
      </c>
      <c r="B12940" t="s">
        <v>48424</v>
      </c>
      <c r="C12940" t="s">
        <v>29493</v>
      </c>
      <c r="D12940" t="s">
        <v>29494</v>
      </c>
      <c r="E12940" t="s">
        <v>18516</v>
      </c>
      <c r="F12940" t="s">
        <v>18516</v>
      </c>
      <c r="G12940" t="s">
        <v>18516</v>
      </c>
      <c r="H12940" t="s">
        <v>18516</v>
      </c>
      <c r="I12940" t="s">
        <v>18516</v>
      </c>
      <c r="J12940" t="s">
        <v>18516</v>
      </c>
      <c r="K12940" t="s">
        <v>29707</v>
      </c>
      <c r="L12940" t="s">
        <v>18516</v>
      </c>
      <c r="M12940" t="s">
        <v>18516</v>
      </c>
    </row>
    <row r="12941" spans="1:13" ht="13.5">
      <c r="A12941" t="s">
        <v>10777</v>
      </c>
      <c r="B12941" t="s">
        <v>48425</v>
      </c>
      <c r="C12941" t="s">
        <v>29493</v>
      </c>
      <c r="D12941" t="s">
        <v>29494</v>
      </c>
      <c r="E12941" t="s">
        <v>18516</v>
      </c>
      <c r="F12941" t="s">
        <v>18516</v>
      </c>
      <c r="G12941" t="s">
        <v>18516</v>
      </c>
      <c r="H12941" t="s">
        <v>18516</v>
      </c>
      <c r="I12941" t="s">
        <v>18516</v>
      </c>
      <c r="J12941" t="s">
        <v>18516</v>
      </c>
      <c r="K12941" t="s">
        <v>29707</v>
      </c>
      <c r="L12941" t="s">
        <v>18516</v>
      </c>
      <c r="M12941" t="s">
        <v>18516</v>
      </c>
    </row>
    <row r="12942" spans="1:13" ht="13.5">
      <c r="A12942" t="s">
        <v>48426</v>
      </c>
      <c r="B12942" t="s">
        <v>48427</v>
      </c>
      <c r="C12942" t="s">
        <v>29493</v>
      </c>
      <c r="D12942" t="s">
        <v>29494</v>
      </c>
      <c r="E12942" t="s">
        <v>18516</v>
      </c>
      <c r="F12942" t="s">
        <v>18516</v>
      </c>
      <c r="G12942" t="s">
        <v>18516</v>
      </c>
      <c r="H12942" t="s">
        <v>18516</v>
      </c>
      <c r="I12942" t="s">
        <v>18516</v>
      </c>
      <c r="J12942" t="s">
        <v>18516</v>
      </c>
      <c r="K12942" t="s">
        <v>29707</v>
      </c>
      <c r="L12942" t="s">
        <v>18516</v>
      </c>
      <c r="M12942" t="s">
        <v>18516</v>
      </c>
    </row>
    <row r="12943" spans="1:13" ht="13.5">
      <c r="A12943" t="s">
        <v>7229</v>
      </c>
      <c r="B12943" t="s">
        <v>48428</v>
      </c>
      <c r="C12943" t="s">
        <v>29493</v>
      </c>
      <c r="D12943" t="s">
        <v>29494</v>
      </c>
      <c r="E12943" t="s">
        <v>18516</v>
      </c>
      <c r="F12943" t="s">
        <v>18516</v>
      </c>
      <c r="G12943" t="s">
        <v>18516</v>
      </c>
      <c r="H12943" t="s">
        <v>18516</v>
      </c>
      <c r="I12943" t="s">
        <v>18516</v>
      </c>
      <c r="J12943" t="s">
        <v>18516</v>
      </c>
      <c r="K12943" t="s">
        <v>29707</v>
      </c>
      <c r="L12943" t="s">
        <v>18516</v>
      </c>
      <c r="M12943" t="s">
        <v>18516</v>
      </c>
    </row>
    <row r="12944" spans="1:13" ht="13.5">
      <c r="A12944" t="s">
        <v>3114</v>
      </c>
      <c r="B12944" t="s">
        <v>48429</v>
      </c>
      <c r="C12944" t="s">
        <v>29493</v>
      </c>
      <c r="D12944" t="s">
        <v>29494</v>
      </c>
      <c r="E12944" s="164">
        <v>175</v>
      </c>
      <c r="F12944" s="164">
        <v>150</v>
      </c>
      <c r="G12944" s="165">
        <v>0.85</v>
      </c>
      <c r="H12944" t="s">
        <v>18516</v>
      </c>
      <c r="I12944" s="164">
        <v>82.45</v>
      </c>
      <c r="J12944" s="164">
        <v>232.45</v>
      </c>
      <c r="K12944">
        <v>0</v>
      </c>
      <c r="L12944" t="s">
        <v>18516</v>
      </c>
      <c r="M12944" t="s">
        <v>18516</v>
      </c>
    </row>
    <row r="12945" spans="1:13" ht="13.5">
      <c r="A12945" t="s">
        <v>48430</v>
      </c>
      <c r="B12945" t="s">
        <v>48431</v>
      </c>
      <c r="C12945" t="s">
        <v>29493</v>
      </c>
      <c r="D12945" t="s">
        <v>29494</v>
      </c>
      <c r="E12945" t="s">
        <v>18516</v>
      </c>
      <c r="F12945" t="s">
        <v>18516</v>
      </c>
      <c r="G12945" t="s">
        <v>18516</v>
      </c>
      <c r="H12945" t="s">
        <v>18516</v>
      </c>
      <c r="I12945" t="s">
        <v>18516</v>
      </c>
      <c r="J12945" t="s">
        <v>18516</v>
      </c>
      <c r="K12945" t="s">
        <v>29707</v>
      </c>
      <c r="L12945" t="s">
        <v>18516</v>
      </c>
      <c r="M12945" t="s">
        <v>18516</v>
      </c>
    </row>
    <row r="12946" spans="1:13" ht="13.5">
      <c r="A12946" t="s">
        <v>1804</v>
      </c>
      <c r="B12946" t="s">
        <v>48432</v>
      </c>
      <c r="C12946" t="s">
        <v>29493</v>
      </c>
      <c r="D12946" t="s">
        <v>29494</v>
      </c>
      <c r="E12946" s="164">
        <v>230</v>
      </c>
      <c r="F12946" s="164">
        <v>205</v>
      </c>
      <c r="G12946" s="165">
        <v>0.89</v>
      </c>
      <c r="H12946" t="s">
        <v>18516</v>
      </c>
      <c r="I12946" s="164">
        <v>188.5</v>
      </c>
      <c r="J12946" s="164">
        <v>393.5</v>
      </c>
      <c r="K12946">
        <v>51</v>
      </c>
      <c r="L12946" t="s">
        <v>18516</v>
      </c>
      <c r="M12946" t="s">
        <v>18516</v>
      </c>
    </row>
    <row r="12947" spans="1:13" ht="13.5">
      <c r="A12947" t="s">
        <v>1801</v>
      </c>
      <c r="B12947" t="s">
        <v>48433</v>
      </c>
      <c r="C12947" t="s">
        <v>29493</v>
      </c>
      <c r="D12947" t="s">
        <v>29494</v>
      </c>
      <c r="E12947" s="164">
        <v>230</v>
      </c>
      <c r="F12947" s="164">
        <v>205</v>
      </c>
      <c r="G12947" s="165">
        <v>0.89</v>
      </c>
      <c r="H12947" t="s">
        <v>18516</v>
      </c>
      <c r="I12947" s="164">
        <v>188.5</v>
      </c>
      <c r="J12947" s="164">
        <v>393.5</v>
      </c>
      <c r="K12947">
        <v>28</v>
      </c>
      <c r="L12947" t="s">
        <v>18516</v>
      </c>
      <c r="M12947" t="s">
        <v>18516</v>
      </c>
    </row>
    <row r="12948" spans="1:13" ht="13.5">
      <c r="A12948" t="s">
        <v>48434</v>
      </c>
      <c r="B12948" t="s">
        <v>48435</v>
      </c>
      <c r="C12948" t="s">
        <v>29493</v>
      </c>
      <c r="D12948" t="s">
        <v>29494</v>
      </c>
      <c r="E12948" t="s">
        <v>18516</v>
      </c>
      <c r="F12948" t="s">
        <v>18516</v>
      </c>
      <c r="G12948" t="s">
        <v>18516</v>
      </c>
      <c r="H12948" t="s">
        <v>18516</v>
      </c>
      <c r="I12948" t="s">
        <v>18516</v>
      </c>
      <c r="J12948" t="s">
        <v>18516</v>
      </c>
      <c r="K12948" t="s">
        <v>29707</v>
      </c>
      <c r="L12948" t="s">
        <v>18516</v>
      </c>
      <c r="M12948" t="s">
        <v>18516</v>
      </c>
    </row>
    <row r="12949" spans="1:13" ht="13.5">
      <c r="A12949" t="s">
        <v>5604</v>
      </c>
      <c r="B12949" t="s">
        <v>48436</v>
      </c>
      <c r="C12949" t="s">
        <v>29493</v>
      </c>
      <c r="D12949" t="s">
        <v>29494</v>
      </c>
      <c r="E12949" t="s">
        <v>18516</v>
      </c>
      <c r="F12949" t="s">
        <v>18516</v>
      </c>
      <c r="G12949" t="s">
        <v>18516</v>
      </c>
      <c r="H12949" t="s">
        <v>18516</v>
      </c>
      <c r="I12949" t="s">
        <v>18516</v>
      </c>
      <c r="J12949" t="s">
        <v>18516</v>
      </c>
      <c r="K12949" t="s">
        <v>29707</v>
      </c>
      <c r="L12949" t="s">
        <v>18516</v>
      </c>
      <c r="M12949" t="s">
        <v>18516</v>
      </c>
    </row>
    <row r="12950" spans="1:13" ht="13.5">
      <c r="A12950" t="s">
        <v>48437</v>
      </c>
      <c r="B12950" t="s">
        <v>48438</v>
      </c>
      <c r="C12950" t="s">
        <v>29493</v>
      </c>
      <c r="D12950" t="s">
        <v>29494</v>
      </c>
      <c r="E12950" s="164">
        <v>228</v>
      </c>
      <c r="F12950" s="164">
        <v>228</v>
      </c>
      <c r="G12950" t="s">
        <v>18516</v>
      </c>
      <c r="H12950" t="s">
        <v>18516</v>
      </c>
      <c r="I12950" s="164">
        <v>87.1</v>
      </c>
      <c r="J12950" s="164">
        <v>315.1</v>
      </c>
      <c r="K12950">
        <v>0</v>
      </c>
      <c r="L12950" t="s">
        <v>18516</v>
      </c>
      <c r="M12950" t="s">
        <v>18516</v>
      </c>
    </row>
    <row r="12951" spans="1:13" ht="13.5">
      <c r="A12951" t="s">
        <v>8524</v>
      </c>
      <c r="B12951" t="s">
        <v>48439</v>
      </c>
      <c r="C12951" t="s">
        <v>29493</v>
      </c>
      <c r="D12951" t="s">
        <v>29494</v>
      </c>
      <c r="E12951" t="s">
        <v>18516</v>
      </c>
      <c r="F12951" t="s">
        <v>18516</v>
      </c>
      <c r="G12951" t="s">
        <v>18516</v>
      </c>
      <c r="H12951" t="s">
        <v>18516</v>
      </c>
      <c r="I12951" t="s">
        <v>18516</v>
      </c>
      <c r="J12951" t="s">
        <v>18516</v>
      </c>
      <c r="K12951" t="s">
        <v>29707</v>
      </c>
      <c r="L12951" t="s">
        <v>18516</v>
      </c>
      <c r="M12951" t="s">
        <v>18516</v>
      </c>
    </row>
    <row r="12952" spans="1:13" ht="13.5">
      <c r="A12952" t="s">
        <v>48440</v>
      </c>
      <c r="B12952" t="s">
        <v>48441</v>
      </c>
      <c r="C12952" t="s">
        <v>29493</v>
      </c>
      <c r="D12952" t="s">
        <v>29494</v>
      </c>
      <c r="E12952" t="s">
        <v>18516</v>
      </c>
      <c r="F12952" t="s">
        <v>18516</v>
      </c>
      <c r="G12952" t="s">
        <v>18516</v>
      </c>
      <c r="H12952" t="s">
        <v>18516</v>
      </c>
      <c r="I12952" t="s">
        <v>18516</v>
      </c>
      <c r="J12952" t="s">
        <v>18516</v>
      </c>
      <c r="K12952" t="s">
        <v>29707</v>
      </c>
      <c r="L12952" t="s">
        <v>18516</v>
      </c>
      <c r="M12952" t="s">
        <v>18516</v>
      </c>
    </row>
    <row r="12953" spans="1:13" ht="13.5">
      <c r="A12953" t="s">
        <v>14749</v>
      </c>
      <c r="B12953" t="s">
        <v>48442</v>
      </c>
      <c r="C12953" t="s">
        <v>29493</v>
      </c>
      <c r="D12953" t="s">
        <v>29494</v>
      </c>
      <c r="E12953" s="164">
        <v>177</v>
      </c>
      <c r="F12953" s="164">
        <v>177</v>
      </c>
      <c r="G12953" t="s">
        <v>18516</v>
      </c>
      <c r="H12953" t="s">
        <v>18516</v>
      </c>
      <c r="I12953" s="164">
        <v>54.07</v>
      </c>
      <c r="J12953" s="164">
        <v>231.07</v>
      </c>
      <c r="K12953">
        <v>183</v>
      </c>
      <c r="L12953" t="s">
        <v>18516</v>
      </c>
      <c r="M12953" t="s">
        <v>18516</v>
      </c>
    </row>
    <row r="12954" spans="1:13" ht="13.5">
      <c r="A12954" t="s">
        <v>48443</v>
      </c>
      <c r="B12954" t="s">
        <v>48444</v>
      </c>
      <c r="C12954" t="s">
        <v>29493</v>
      </c>
      <c r="D12954" t="s">
        <v>29494</v>
      </c>
      <c r="E12954" t="s">
        <v>18516</v>
      </c>
      <c r="F12954" t="s">
        <v>18516</v>
      </c>
      <c r="G12954" t="s">
        <v>18516</v>
      </c>
      <c r="H12954" t="s">
        <v>18516</v>
      </c>
      <c r="I12954" t="s">
        <v>18516</v>
      </c>
      <c r="J12954" t="s">
        <v>18516</v>
      </c>
      <c r="K12954" t="s">
        <v>29707</v>
      </c>
      <c r="L12954" t="s">
        <v>18516</v>
      </c>
      <c r="M12954" t="s">
        <v>18516</v>
      </c>
    </row>
    <row r="12955" spans="1:13" ht="13.5">
      <c r="A12955" t="s">
        <v>48445</v>
      </c>
      <c r="B12955" t="s">
        <v>42817</v>
      </c>
      <c r="C12955" t="s">
        <v>29493</v>
      </c>
      <c r="D12955" t="s">
        <v>29494</v>
      </c>
      <c r="E12955" t="s">
        <v>18516</v>
      </c>
      <c r="F12955" t="s">
        <v>18516</v>
      </c>
      <c r="G12955" t="s">
        <v>18516</v>
      </c>
      <c r="H12955" t="s">
        <v>18516</v>
      </c>
      <c r="I12955" t="s">
        <v>18516</v>
      </c>
      <c r="J12955" t="s">
        <v>18516</v>
      </c>
      <c r="K12955" t="s">
        <v>29707</v>
      </c>
      <c r="L12955" t="s">
        <v>18516</v>
      </c>
      <c r="M12955" t="s">
        <v>18516</v>
      </c>
    </row>
    <row r="12956" spans="1:13" ht="13.5">
      <c r="A12956" t="s">
        <v>8465</v>
      </c>
      <c r="B12956" t="s">
        <v>48435</v>
      </c>
      <c r="C12956" t="s">
        <v>29493</v>
      </c>
      <c r="D12956" t="s">
        <v>29494</v>
      </c>
      <c r="E12956" t="s">
        <v>18516</v>
      </c>
      <c r="F12956" t="s">
        <v>18516</v>
      </c>
      <c r="G12956" t="s">
        <v>18516</v>
      </c>
      <c r="H12956" t="s">
        <v>18516</v>
      </c>
      <c r="I12956" t="s">
        <v>18516</v>
      </c>
      <c r="J12956" t="s">
        <v>18516</v>
      </c>
      <c r="K12956" t="s">
        <v>29707</v>
      </c>
      <c r="L12956" t="s">
        <v>18516</v>
      </c>
      <c r="M12956" t="s">
        <v>18516</v>
      </c>
    </row>
    <row r="12957" spans="1:13" ht="13.5">
      <c r="A12957" t="s">
        <v>8474</v>
      </c>
      <c r="B12957" t="s">
        <v>43428</v>
      </c>
      <c r="C12957" t="s">
        <v>29493</v>
      </c>
      <c r="D12957" t="s">
        <v>29494</v>
      </c>
      <c r="E12957" t="s">
        <v>18516</v>
      </c>
      <c r="F12957" t="s">
        <v>18516</v>
      </c>
      <c r="G12957" t="s">
        <v>18516</v>
      </c>
      <c r="H12957" t="s">
        <v>18516</v>
      </c>
      <c r="I12957" t="s">
        <v>18516</v>
      </c>
      <c r="J12957" t="s">
        <v>18516</v>
      </c>
      <c r="K12957" t="s">
        <v>29707</v>
      </c>
      <c r="L12957" t="s">
        <v>18516</v>
      </c>
      <c r="M12957" t="s">
        <v>18516</v>
      </c>
    </row>
    <row r="12958" spans="1:13" ht="13.5">
      <c r="A12958" t="s">
        <v>48446</v>
      </c>
      <c r="B12958" t="s">
        <v>48447</v>
      </c>
      <c r="C12958" t="s">
        <v>29493</v>
      </c>
      <c r="D12958" t="s">
        <v>29494</v>
      </c>
      <c r="E12958" t="s">
        <v>18516</v>
      </c>
      <c r="F12958" t="s">
        <v>18516</v>
      </c>
      <c r="G12958" t="s">
        <v>18516</v>
      </c>
      <c r="H12958" t="s">
        <v>18516</v>
      </c>
      <c r="I12958" t="s">
        <v>18516</v>
      </c>
      <c r="J12958" t="s">
        <v>18516</v>
      </c>
      <c r="K12958" t="s">
        <v>29707</v>
      </c>
      <c r="L12958" t="s">
        <v>18516</v>
      </c>
      <c r="M12958" t="s">
        <v>18516</v>
      </c>
    </row>
    <row r="12959" spans="1:13" ht="13.5">
      <c r="A12959" t="s">
        <v>48448</v>
      </c>
      <c r="B12959" t="s">
        <v>48449</v>
      </c>
      <c r="C12959" t="s">
        <v>29493</v>
      </c>
      <c r="D12959" t="s">
        <v>29494</v>
      </c>
      <c r="E12959" s="164">
        <v>236</v>
      </c>
      <c r="F12959" s="164">
        <v>236</v>
      </c>
      <c r="G12959" t="s">
        <v>18516</v>
      </c>
      <c r="H12959" t="s">
        <v>18516</v>
      </c>
      <c r="I12959" s="164">
        <v>52.31</v>
      </c>
      <c r="J12959" s="164">
        <v>288.31</v>
      </c>
      <c r="K12959">
        <v>62</v>
      </c>
      <c r="L12959" t="s">
        <v>18516</v>
      </c>
      <c r="M12959" t="s">
        <v>18516</v>
      </c>
    </row>
    <row r="12960" spans="1:13" ht="13.5">
      <c r="A12960" t="s">
        <v>48450</v>
      </c>
      <c r="B12960" t="s">
        <v>43550</v>
      </c>
      <c r="C12960" t="s">
        <v>29493</v>
      </c>
      <c r="D12960" t="s">
        <v>29494</v>
      </c>
      <c r="E12960" t="s">
        <v>18516</v>
      </c>
      <c r="F12960" t="s">
        <v>18516</v>
      </c>
      <c r="G12960" t="s">
        <v>18516</v>
      </c>
      <c r="H12960" t="s">
        <v>18516</v>
      </c>
      <c r="I12960" t="s">
        <v>18516</v>
      </c>
      <c r="J12960" t="s">
        <v>18516</v>
      </c>
      <c r="K12960" t="s">
        <v>29707</v>
      </c>
      <c r="L12960" t="s">
        <v>18516</v>
      </c>
      <c r="M12960" t="s">
        <v>18516</v>
      </c>
    </row>
    <row r="12961" spans="1:13" ht="13.5">
      <c r="A12961" t="s">
        <v>48451</v>
      </c>
      <c r="B12961" t="s">
        <v>48452</v>
      </c>
      <c r="C12961" t="s">
        <v>29493</v>
      </c>
      <c r="D12961" t="s">
        <v>29494</v>
      </c>
      <c r="E12961" t="s">
        <v>18516</v>
      </c>
      <c r="F12961" t="s">
        <v>18516</v>
      </c>
      <c r="G12961" t="s">
        <v>18516</v>
      </c>
      <c r="H12961" t="s">
        <v>18516</v>
      </c>
      <c r="I12961" t="s">
        <v>18516</v>
      </c>
      <c r="J12961" t="s">
        <v>18516</v>
      </c>
      <c r="K12961" t="s">
        <v>29707</v>
      </c>
      <c r="L12961" t="s">
        <v>18516</v>
      </c>
      <c r="M12961" t="s">
        <v>18516</v>
      </c>
    </row>
    <row r="12962" spans="1:13" ht="13.5">
      <c r="A12962" t="s">
        <v>6781</v>
      </c>
      <c r="B12962" t="s">
        <v>48453</v>
      </c>
      <c r="C12962" t="s">
        <v>29493</v>
      </c>
      <c r="D12962" t="s">
        <v>29494</v>
      </c>
      <c r="E12962" t="s">
        <v>18516</v>
      </c>
      <c r="F12962" t="s">
        <v>18516</v>
      </c>
      <c r="G12962" t="s">
        <v>18516</v>
      </c>
      <c r="H12962" t="s">
        <v>18516</v>
      </c>
      <c r="I12962" t="s">
        <v>18516</v>
      </c>
      <c r="J12962" t="s">
        <v>18516</v>
      </c>
      <c r="K12962" t="s">
        <v>29707</v>
      </c>
      <c r="L12962" t="s">
        <v>18516</v>
      </c>
      <c r="M12962" t="s">
        <v>18516</v>
      </c>
    </row>
    <row r="12963" spans="1:13" ht="13.5">
      <c r="A12963" t="s">
        <v>404</v>
      </c>
      <c r="B12963" t="s">
        <v>48454</v>
      </c>
      <c r="C12963" t="s">
        <v>29493</v>
      </c>
      <c r="D12963" t="s">
        <v>29494</v>
      </c>
      <c r="E12963" s="164">
        <v>350</v>
      </c>
      <c r="F12963" s="164">
        <v>350</v>
      </c>
      <c r="G12963" t="s">
        <v>18516</v>
      </c>
      <c r="H12963" t="s">
        <v>18516</v>
      </c>
      <c r="I12963" s="164">
        <v>71.22</v>
      </c>
      <c r="J12963" s="164">
        <v>421.22</v>
      </c>
      <c r="K12963">
        <v>140</v>
      </c>
      <c r="L12963" t="s">
        <v>18516</v>
      </c>
      <c r="M12963" t="s">
        <v>18516</v>
      </c>
    </row>
    <row r="12964" spans="1:13" ht="13.5">
      <c r="A12964" t="s">
        <v>7007</v>
      </c>
      <c r="B12964" t="s">
        <v>48455</v>
      </c>
      <c r="C12964" t="s">
        <v>29493</v>
      </c>
      <c r="D12964" t="s">
        <v>29494</v>
      </c>
      <c r="E12964" t="s">
        <v>18516</v>
      </c>
      <c r="F12964" t="s">
        <v>18516</v>
      </c>
      <c r="G12964" t="s">
        <v>18516</v>
      </c>
      <c r="H12964" t="s">
        <v>18516</v>
      </c>
      <c r="I12964" t="s">
        <v>18516</v>
      </c>
      <c r="J12964" t="s">
        <v>18516</v>
      </c>
      <c r="K12964" t="s">
        <v>29707</v>
      </c>
      <c r="L12964" t="s">
        <v>18516</v>
      </c>
      <c r="M12964" t="s">
        <v>18516</v>
      </c>
    </row>
    <row r="12965" spans="1:13" ht="13.5">
      <c r="A12965" t="s">
        <v>389</v>
      </c>
      <c r="B12965" t="s">
        <v>48456</v>
      </c>
      <c r="C12965" t="s">
        <v>29493</v>
      </c>
      <c r="D12965" t="s">
        <v>29494</v>
      </c>
      <c r="E12965" s="164">
        <v>399</v>
      </c>
      <c r="F12965" s="164">
        <v>330</v>
      </c>
      <c r="G12965" s="165">
        <v>0.82</v>
      </c>
      <c r="H12965" t="s">
        <v>18516</v>
      </c>
      <c r="I12965" s="164">
        <v>97.23</v>
      </c>
      <c r="J12965" s="164">
        <v>427.23</v>
      </c>
      <c r="K12965">
        <v>99</v>
      </c>
      <c r="L12965" t="s">
        <v>18516</v>
      </c>
      <c r="M12965" t="s">
        <v>18516</v>
      </c>
    </row>
    <row r="12966" spans="1:13" ht="13.5">
      <c r="A12966" t="s">
        <v>48457</v>
      </c>
      <c r="B12966" t="s">
        <v>48458</v>
      </c>
      <c r="C12966" t="s">
        <v>29493</v>
      </c>
      <c r="D12966" t="s">
        <v>29494</v>
      </c>
      <c r="E12966" t="s">
        <v>18516</v>
      </c>
      <c r="F12966" t="s">
        <v>18516</v>
      </c>
      <c r="G12966" t="s">
        <v>18516</v>
      </c>
      <c r="H12966" t="s">
        <v>18516</v>
      </c>
      <c r="I12966" t="s">
        <v>18516</v>
      </c>
      <c r="J12966" t="s">
        <v>18516</v>
      </c>
      <c r="K12966" t="s">
        <v>29707</v>
      </c>
      <c r="L12966" t="s">
        <v>18516</v>
      </c>
      <c r="M12966" t="s">
        <v>18516</v>
      </c>
    </row>
    <row r="12967" spans="1:13" ht="13.5">
      <c r="A12967" t="s">
        <v>48459</v>
      </c>
      <c r="B12967" t="s">
        <v>48460</v>
      </c>
      <c r="C12967" t="s">
        <v>29493</v>
      </c>
      <c r="D12967" t="s">
        <v>29494</v>
      </c>
      <c r="E12967" t="s">
        <v>18516</v>
      </c>
      <c r="F12967" t="s">
        <v>18516</v>
      </c>
      <c r="G12967" t="s">
        <v>18516</v>
      </c>
      <c r="H12967" t="s">
        <v>18516</v>
      </c>
      <c r="I12967" t="s">
        <v>18516</v>
      </c>
      <c r="J12967" t="s">
        <v>18516</v>
      </c>
      <c r="K12967" t="s">
        <v>29707</v>
      </c>
      <c r="L12967" t="s">
        <v>18516</v>
      </c>
      <c r="M12967" t="s">
        <v>18516</v>
      </c>
    </row>
    <row r="12968" spans="1:13" ht="13.5">
      <c r="A12968" t="s">
        <v>48461</v>
      </c>
      <c r="B12968" t="s">
        <v>48462</v>
      </c>
      <c r="C12968" t="s">
        <v>29493</v>
      </c>
      <c r="D12968" t="s">
        <v>29494</v>
      </c>
      <c r="E12968" t="s">
        <v>18516</v>
      </c>
      <c r="F12968" t="s">
        <v>18516</v>
      </c>
      <c r="G12968" t="s">
        <v>18516</v>
      </c>
      <c r="H12968" t="s">
        <v>18516</v>
      </c>
      <c r="I12968" t="s">
        <v>18516</v>
      </c>
      <c r="J12968" t="s">
        <v>18516</v>
      </c>
      <c r="K12968" t="s">
        <v>29707</v>
      </c>
      <c r="L12968" t="s">
        <v>18516</v>
      </c>
      <c r="M12968" t="s">
        <v>18516</v>
      </c>
    </row>
    <row r="12969" spans="1:13" ht="13.5">
      <c r="A12969" t="s">
        <v>6438</v>
      </c>
      <c r="B12969" t="s">
        <v>48463</v>
      </c>
      <c r="C12969" t="s">
        <v>29493</v>
      </c>
      <c r="D12969" t="s">
        <v>29494</v>
      </c>
      <c r="E12969" t="s">
        <v>18516</v>
      </c>
      <c r="F12969" t="s">
        <v>18516</v>
      </c>
      <c r="G12969" t="s">
        <v>18516</v>
      </c>
      <c r="H12969" t="s">
        <v>18516</v>
      </c>
      <c r="I12969" t="s">
        <v>18516</v>
      </c>
      <c r="J12969" t="s">
        <v>18516</v>
      </c>
      <c r="K12969" t="s">
        <v>29707</v>
      </c>
      <c r="L12969" t="s">
        <v>18516</v>
      </c>
      <c r="M12969" t="s">
        <v>18516</v>
      </c>
    </row>
    <row r="12970" spans="1:13" ht="13.5">
      <c r="A12970" t="s">
        <v>27383</v>
      </c>
      <c r="B12970" t="s">
        <v>48464</v>
      </c>
      <c r="C12970" t="s">
        <v>29493</v>
      </c>
      <c r="D12970" t="s">
        <v>29494</v>
      </c>
      <c r="E12970" s="164">
        <v>358</v>
      </c>
      <c r="F12970" s="164">
        <v>265</v>
      </c>
      <c r="G12970" s="165">
        <v>0.74</v>
      </c>
      <c r="H12970" t="s">
        <v>18516</v>
      </c>
      <c r="I12970" s="164">
        <v>83.74</v>
      </c>
      <c r="J12970" s="164">
        <v>348.74</v>
      </c>
      <c r="K12970">
        <v>27</v>
      </c>
      <c r="L12970" t="s">
        <v>18516</v>
      </c>
      <c r="M12970" t="s">
        <v>18516</v>
      </c>
    </row>
    <row r="12971" spans="1:13" ht="13.5">
      <c r="A12971" t="s">
        <v>48465</v>
      </c>
      <c r="B12971" t="s">
        <v>47699</v>
      </c>
      <c r="C12971" t="s">
        <v>29493</v>
      </c>
      <c r="D12971" t="s">
        <v>29494</v>
      </c>
      <c r="E12971" s="164">
        <v>385</v>
      </c>
      <c r="F12971" s="164">
        <v>350</v>
      </c>
      <c r="G12971" s="165">
        <v>0.9</v>
      </c>
      <c r="H12971" t="s">
        <v>18516</v>
      </c>
      <c r="I12971" s="164">
        <v>146.71</v>
      </c>
      <c r="J12971" s="164">
        <v>496.71</v>
      </c>
      <c r="K12971">
        <v>33</v>
      </c>
      <c r="L12971" t="s">
        <v>18516</v>
      </c>
      <c r="M12971" t="s">
        <v>18516</v>
      </c>
    </row>
    <row r="12972" spans="1:13" ht="13.5">
      <c r="A12972" t="s">
        <v>48466</v>
      </c>
      <c r="B12972" t="s">
        <v>47546</v>
      </c>
      <c r="C12972" t="s">
        <v>29493</v>
      </c>
      <c r="D12972" t="s">
        <v>29494</v>
      </c>
      <c r="E12972" s="164">
        <v>300</v>
      </c>
      <c r="F12972" s="164">
        <v>300</v>
      </c>
      <c r="G12972" t="s">
        <v>18516</v>
      </c>
      <c r="H12972" t="s">
        <v>18516</v>
      </c>
      <c r="I12972" s="164">
        <v>199.44</v>
      </c>
      <c r="J12972" s="164">
        <v>499.44</v>
      </c>
      <c r="K12972">
        <v>73</v>
      </c>
      <c r="L12972" t="s">
        <v>18516</v>
      </c>
      <c r="M12972" t="s">
        <v>18516</v>
      </c>
    </row>
    <row r="12973" spans="1:13" ht="13.5">
      <c r="A12973" t="s">
        <v>48467</v>
      </c>
      <c r="B12973" t="s">
        <v>48468</v>
      </c>
      <c r="C12973" t="s">
        <v>29493</v>
      </c>
      <c r="D12973" t="s">
        <v>29494</v>
      </c>
      <c r="E12973" s="164">
        <v>440</v>
      </c>
      <c r="F12973" s="164">
        <v>440</v>
      </c>
      <c r="G12973" t="s">
        <v>18516</v>
      </c>
      <c r="H12973" t="s">
        <v>18516</v>
      </c>
      <c r="I12973" s="164">
        <v>153.73</v>
      </c>
      <c r="J12973" s="164">
        <v>593.73</v>
      </c>
      <c r="K12973">
        <v>40</v>
      </c>
      <c r="L12973" t="s">
        <v>18516</v>
      </c>
      <c r="M12973" t="s">
        <v>18516</v>
      </c>
    </row>
    <row r="12974" spans="1:13" ht="13.5">
      <c r="A12974" t="s">
        <v>48469</v>
      </c>
      <c r="B12974" t="s">
        <v>48470</v>
      </c>
      <c r="C12974" t="s">
        <v>29493</v>
      </c>
      <c r="D12974" t="s">
        <v>29494</v>
      </c>
      <c r="E12974" t="s">
        <v>18516</v>
      </c>
      <c r="F12974" t="s">
        <v>18516</v>
      </c>
      <c r="G12974" t="s">
        <v>18516</v>
      </c>
      <c r="H12974" t="s">
        <v>18516</v>
      </c>
      <c r="I12974" t="s">
        <v>18516</v>
      </c>
      <c r="J12974" t="s">
        <v>18516</v>
      </c>
      <c r="K12974" t="s">
        <v>29707</v>
      </c>
      <c r="L12974" t="s">
        <v>18516</v>
      </c>
      <c r="M12974" t="s">
        <v>18516</v>
      </c>
    </row>
    <row r="12975" spans="1:13" ht="13.5">
      <c r="A12975" t="s">
        <v>48471</v>
      </c>
      <c r="B12975" t="s">
        <v>48472</v>
      </c>
      <c r="C12975" t="s">
        <v>29493</v>
      </c>
      <c r="D12975" t="s">
        <v>29494</v>
      </c>
      <c r="E12975" t="s">
        <v>18516</v>
      </c>
      <c r="F12975" t="s">
        <v>18516</v>
      </c>
      <c r="G12975" t="s">
        <v>18516</v>
      </c>
      <c r="H12975" t="s">
        <v>18516</v>
      </c>
      <c r="I12975" t="s">
        <v>18516</v>
      </c>
      <c r="J12975" t="s">
        <v>18516</v>
      </c>
      <c r="K12975" t="s">
        <v>29707</v>
      </c>
      <c r="L12975" t="s">
        <v>18516</v>
      </c>
      <c r="M12975" t="s">
        <v>18516</v>
      </c>
    </row>
    <row r="12976" spans="1:13" ht="13.5">
      <c r="A12976" t="s">
        <v>1750</v>
      </c>
      <c r="B12976" t="s">
        <v>48473</v>
      </c>
      <c r="C12976" t="s">
        <v>29493</v>
      </c>
      <c r="D12976" t="s">
        <v>29494</v>
      </c>
      <c r="E12976" t="s">
        <v>18516</v>
      </c>
      <c r="F12976" t="s">
        <v>18516</v>
      </c>
      <c r="G12976" t="s">
        <v>18516</v>
      </c>
      <c r="H12976" t="s">
        <v>18516</v>
      </c>
      <c r="I12976" t="s">
        <v>18516</v>
      </c>
      <c r="J12976" t="s">
        <v>18516</v>
      </c>
      <c r="K12976" t="s">
        <v>29707</v>
      </c>
      <c r="L12976" t="s">
        <v>18516</v>
      </c>
      <c r="M12976" t="s">
        <v>18516</v>
      </c>
    </row>
    <row r="12977" spans="1:13" ht="13.5">
      <c r="A12977" t="s">
        <v>48474</v>
      </c>
      <c r="B12977" t="s">
        <v>42583</v>
      </c>
      <c r="C12977" t="s">
        <v>29493</v>
      </c>
      <c r="D12977" t="s">
        <v>29494</v>
      </c>
      <c r="E12977" t="s">
        <v>18516</v>
      </c>
      <c r="F12977" t="s">
        <v>18516</v>
      </c>
      <c r="G12977" t="s">
        <v>18516</v>
      </c>
      <c r="H12977" t="s">
        <v>18516</v>
      </c>
      <c r="I12977" t="s">
        <v>18516</v>
      </c>
      <c r="J12977" t="s">
        <v>18516</v>
      </c>
      <c r="K12977" t="s">
        <v>29707</v>
      </c>
      <c r="L12977" t="s">
        <v>18516</v>
      </c>
      <c r="M12977" t="s">
        <v>18516</v>
      </c>
    </row>
    <row r="12978" spans="1:13" ht="13.5">
      <c r="A12978" t="s">
        <v>5592</v>
      </c>
      <c r="B12978" t="s">
        <v>48475</v>
      </c>
      <c r="C12978" t="s">
        <v>29493</v>
      </c>
      <c r="D12978" t="s">
        <v>29494</v>
      </c>
      <c r="E12978" t="s">
        <v>18516</v>
      </c>
      <c r="F12978" t="s">
        <v>18516</v>
      </c>
      <c r="G12978" t="s">
        <v>18516</v>
      </c>
      <c r="H12978" t="s">
        <v>18516</v>
      </c>
      <c r="I12978" t="s">
        <v>18516</v>
      </c>
      <c r="J12978" t="s">
        <v>18516</v>
      </c>
      <c r="K12978" t="s">
        <v>29707</v>
      </c>
      <c r="L12978" t="s">
        <v>18516</v>
      </c>
      <c r="M12978" t="s">
        <v>18516</v>
      </c>
    </row>
    <row r="12979" spans="1:13" ht="13.5">
      <c r="A12979" t="s">
        <v>48476</v>
      </c>
      <c r="B12979" t="s">
        <v>48477</v>
      </c>
      <c r="C12979" t="s">
        <v>29493</v>
      </c>
      <c r="D12979" t="s">
        <v>29494</v>
      </c>
      <c r="E12979" t="s">
        <v>18516</v>
      </c>
      <c r="F12979" t="s">
        <v>18516</v>
      </c>
      <c r="G12979" t="s">
        <v>18516</v>
      </c>
      <c r="H12979" t="s">
        <v>18516</v>
      </c>
      <c r="I12979" t="s">
        <v>18516</v>
      </c>
      <c r="J12979" t="s">
        <v>18516</v>
      </c>
      <c r="K12979" t="s">
        <v>29707</v>
      </c>
      <c r="L12979" t="s">
        <v>18516</v>
      </c>
      <c r="M12979" t="s">
        <v>18516</v>
      </c>
    </row>
    <row r="12980" spans="1:13" ht="13.5">
      <c r="A12980" t="s">
        <v>187</v>
      </c>
      <c r="B12980" t="s">
        <v>48478</v>
      </c>
      <c r="C12980" t="s">
        <v>29493</v>
      </c>
      <c r="D12980" t="s">
        <v>29494</v>
      </c>
      <c r="E12980" t="s">
        <v>18516</v>
      </c>
      <c r="F12980" t="s">
        <v>18516</v>
      </c>
      <c r="G12980" t="s">
        <v>18516</v>
      </c>
      <c r="H12980" t="s">
        <v>18516</v>
      </c>
      <c r="I12980" t="s">
        <v>18516</v>
      </c>
      <c r="J12980" t="s">
        <v>18516</v>
      </c>
      <c r="K12980" t="s">
        <v>29707</v>
      </c>
      <c r="L12980" t="s">
        <v>18516</v>
      </c>
      <c r="M12980" t="s">
        <v>18516</v>
      </c>
    </row>
    <row r="12981" spans="1:13" ht="13.5">
      <c r="A12981" t="s">
        <v>48479</v>
      </c>
      <c r="B12981" t="s">
        <v>48480</v>
      </c>
      <c r="C12981" t="s">
        <v>29493</v>
      </c>
      <c r="D12981" t="s">
        <v>29494</v>
      </c>
      <c r="E12981" t="s">
        <v>18516</v>
      </c>
      <c r="F12981" t="s">
        <v>18516</v>
      </c>
      <c r="G12981" t="s">
        <v>18516</v>
      </c>
      <c r="H12981" t="s">
        <v>18516</v>
      </c>
      <c r="I12981" t="s">
        <v>18516</v>
      </c>
      <c r="J12981" t="s">
        <v>18516</v>
      </c>
      <c r="K12981" t="s">
        <v>29707</v>
      </c>
      <c r="L12981" t="s">
        <v>18516</v>
      </c>
      <c r="M12981" t="s">
        <v>18516</v>
      </c>
    </row>
    <row r="12982" spans="1:13" ht="13.5">
      <c r="A12982" t="s">
        <v>8468</v>
      </c>
      <c r="B12982" t="s">
        <v>42382</v>
      </c>
      <c r="C12982" t="s">
        <v>29493</v>
      </c>
      <c r="D12982" t="s">
        <v>29494</v>
      </c>
      <c r="E12982" t="s">
        <v>18516</v>
      </c>
      <c r="F12982" t="s">
        <v>18516</v>
      </c>
      <c r="G12982" t="s">
        <v>18516</v>
      </c>
      <c r="H12982" t="s">
        <v>18516</v>
      </c>
      <c r="I12982" t="s">
        <v>18516</v>
      </c>
      <c r="J12982" t="s">
        <v>18516</v>
      </c>
      <c r="K12982" t="s">
        <v>29707</v>
      </c>
      <c r="L12982" t="s">
        <v>18516</v>
      </c>
      <c r="M12982" t="s">
        <v>18516</v>
      </c>
    </row>
    <row r="12983" spans="1:13" ht="13.5">
      <c r="A12983" t="s">
        <v>48481</v>
      </c>
      <c r="B12983" t="s">
        <v>48482</v>
      </c>
      <c r="C12983" t="s">
        <v>29493</v>
      </c>
      <c r="D12983" t="s">
        <v>29494</v>
      </c>
      <c r="E12983" s="164">
        <v>173</v>
      </c>
      <c r="F12983" s="164">
        <v>173</v>
      </c>
      <c r="G12983" t="s">
        <v>18516</v>
      </c>
      <c r="H12983" t="s">
        <v>18516</v>
      </c>
      <c r="I12983" s="164">
        <v>38.2</v>
      </c>
      <c r="J12983" s="164">
        <v>211.2</v>
      </c>
      <c r="K12983">
        <v>190</v>
      </c>
      <c r="L12983" t="s">
        <v>18516</v>
      </c>
      <c r="M12983" t="s">
        <v>18516</v>
      </c>
    </row>
    <row r="12984" spans="1:13" ht="13.5">
      <c r="A12984" t="s">
        <v>48483</v>
      </c>
      <c r="B12984" t="s">
        <v>48484</v>
      </c>
      <c r="C12984" t="s">
        <v>29493</v>
      </c>
      <c r="D12984" t="s">
        <v>29494</v>
      </c>
      <c r="E12984" s="164">
        <v>166</v>
      </c>
      <c r="F12984" s="164">
        <v>118</v>
      </c>
      <c r="G12984" s="165">
        <v>0.71</v>
      </c>
      <c r="H12984" t="s">
        <v>18516</v>
      </c>
      <c r="I12984" s="164">
        <v>37.39</v>
      </c>
      <c r="J12984" s="164">
        <v>155.39</v>
      </c>
      <c r="K12984">
        <v>2</v>
      </c>
      <c r="L12984" t="s">
        <v>18516</v>
      </c>
      <c r="M12984" t="s">
        <v>18516</v>
      </c>
    </row>
    <row r="12985" spans="1:13" ht="13.5">
      <c r="A12985" t="s">
        <v>9367</v>
      </c>
      <c r="B12985" t="s">
        <v>48485</v>
      </c>
      <c r="C12985" t="s">
        <v>29493</v>
      </c>
      <c r="D12985" t="s">
        <v>29494</v>
      </c>
      <c r="E12985" t="s">
        <v>18516</v>
      </c>
      <c r="F12985" t="s">
        <v>18516</v>
      </c>
      <c r="G12985" t="s">
        <v>18516</v>
      </c>
      <c r="H12985" t="s">
        <v>18516</v>
      </c>
      <c r="I12985" t="s">
        <v>18516</v>
      </c>
      <c r="J12985" t="s">
        <v>18516</v>
      </c>
      <c r="K12985" t="s">
        <v>29707</v>
      </c>
      <c r="L12985" t="s">
        <v>18516</v>
      </c>
      <c r="M12985" t="s">
        <v>18516</v>
      </c>
    </row>
    <row r="12986" spans="1:13" ht="13.5">
      <c r="A12986" t="s">
        <v>48486</v>
      </c>
      <c r="B12986" t="s">
        <v>48487</v>
      </c>
      <c r="C12986" t="s">
        <v>29493</v>
      </c>
      <c r="D12986" t="s">
        <v>29494</v>
      </c>
      <c r="E12986" t="s">
        <v>18516</v>
      </c>
      <c r="F12986" t="s">
        <v>18516</v>
      </c>
      <c r="G12986" t="s">
        <v>18516</v>
      </c>
      <c r="H12986" t="s">
        <v>18516</v>
      </c>
      <c r="I12986" t="s">
        <v>18516</v>
      </c>
      <c r="J12986" t="s">
        <v>18516</v>
      </c>
      <c r="K12986" t="s">
        <v>29707</v>
      </c>
      <c r="L12986" t="s">
        <v>18516</v>
      </c>
      <c r="M12986" t="s">
        <v>18516</v>
      </c>
    </row>
    <row r="12987" spans="1:13" ht="13.5">
      <c r="A12987" t="s">
        <v>1275</v>
      </c>
      <c r="B12987" t="s">
        <v>48488</v>
      </c>
      <c r="C12987" t="s">
        <v>29493</v>
      </c>
      <c r="D12987" t="s">
        <v>29494</v>
      </c>
      <c r="E12987" t="s">
        <v>18516</v>
      </c>
      <c r="F12987" t="s">
        <v>18516</v>
      </c>
      <c r="G12987" t="s">
        <v>18516</v>
      </c>
      <c r="H12987" t="s">
        <v>18516</v>
      </c>
      <c r="I12987" t="s">
        <v>18516</v>
      </c>
      <c r="J12987" t="s">
        <v>18516</v>
      </c>
      <c r="K12987" t="s">
        <v>29707</v>
      </c>
      <c r="L12987" t="s">
        <v>18516</v>
      </c>
      <c r="M12987" t="s">
        <v>18516</v>
      </c>
    </row>
    <row r="12988" spans="1:13" ht="13.5">
      <c r="A12988" t="s">
        <v>1798</v>
      </c>
      <c r="B12988" t="s">
        <v>48489</v>
      </c>
      <c r="C12988" t="s">
        <v>29493</v>
      </c>
      <c r="D12988" t="s">
        <v>29494</v>
      </c>
      <c r="E12988" s="164">
        <v>245</v>
      </c>
      <c r="F12988" s="164">
        <v>220</v>
      </c>
      <c r="G12988" s="165">
        <v>0.89</v>
      </c>
      <c r="H12988" t="s">
        <v>18516</v>
      </c>
      <c r="I12988" s="164">
        <v>153.85</v>
      </c>
      <c r="J12988" s="164">
        <v>373.85</v>
      </c>
      <c r="K12988">
        <v>41</v>
      </c>
      <c r="L12988" t="s">
        <v>18516</v>
      </c>
      <c r="M12988" t="s">
        <v>18516</v>
      </c>
    </row>
    <row r="12989" spans="1:13" ht="13.5">
      <c r="A12989" t="s">
        <v>48490</v>
      </c>
      <c r="B12989" t="s">
        <v>48491</v>
      </c>
      <c r="C12989" t="s">
        <v>29493</v>
      </c>
      <c r="D12989" t="s">
        <v>29494</v>
      </c>
      <c r="E12989" s="164">
        <v>228</v>
      </c>
      <c r="F12989" s="164">
        <v>228</v>
      </c>
      <c r="G12989" t="s">
        <v>18516</v>
      </c>
      <c r="H12989" t="s">
        <v>18516</v>
      </c>
      <c r="I12989" s="164">
        <v>87.1</v>
      </c>
      <c r="J12989" s="164">
        <v>315.1</v>
      </c>
      <c r="K12989">
        <v>0</v>
      </c>
      <c r="L12989" t="s">
        <v>18516</v>
      </c>
      <c r="M12989" t="s">
        <v>18516</v>
      </c>
    </row>
    <row r="12990" spans="1:13" ht="13.5">
      <c r="A12990" t="s">
        <v>48492</v>
      </c>
      <c r="B12990" t="s">
        <v>48493</v>
      </c>
      <c r="C12990" t="s">
        <v>29493</v>
      </c>
      <c r="D12990" t="s">
        <v>29494</v>
      </c>
      <c r="E12990" t="s">
        <v>18516</v>
      </c>
      <c r="F12990" t="s">
        <v>18516</v>
      </c>
      <c r="G12990" t="s">
        <v>18516</v>
      </c>
      <c r="H12990" t="s">
        <v>18516</v>
      </c>
      <c r="I12990" t="s">
        <v>18516</v>
      </c>
      <c r="J12990" t="s">
        <v>18516</v>
      </c>
      <c r="K12990" t="s">
        <v>29707</v>
      </c>
      <c r="L12990" t="s">
        <v>18516</v>
      </c>
      <c r="M12990" t="s">
        <v>18516</v>
      </c>
    </row>
    <row r="12991" spans="1:13" ht="13.5">
      <c r="A12991" t="s">
        <v>398</v>
      </c>
      <c r="B12991" t="s">
        <v>48494</v>
      </c>
      <c r="C12991" t="s">
        <v>29493</v>
      </c>
      <c r="D12991" t="s">
        <v>29494</v>
      </c>
      <c r="E12991" s="164">
        <v>304</v>
      </c>
      <c r="F12991" s="164">
        <v>280</v>
      </c>
      <c r="G12991" s="165">
        <v>0.92</v>
      </c>
      <c r="H12991" t="s">
        <v>18516</v>
      </c>
      <c r="I12991" s="164">
        <v>94.01</v>
      </c>
      <c r="J12991" s="164">
        <v>374.01</v>
      </c>
      <c r="K12991">
        <v>2</v>
      </c>
      <c r="L12991" t="s">
        <v>18516</v>
      </c>
      <c r="M12991" t="s">
        <v>18516</v>
      </c>
    </row>
    <row r="12992" spans="1:13" ht="13.5">
      <c r="A12992" t="s">
        <v>12243</v>
      </c>
      <c r="B12992" t="s">
        <v>48495</v>
      </c>
      <c r="C12992" t="s">
        <v>36902</v>
      </c>
      <c r="D12992" t="s">
        <v>36903</v>
      </c>
      <c r="E12992" t="s">
        <v>18516</v>
      </c>
      <c r="F12992" t="s">
        <v>18516</v>
      </c>
      <c r="G12992" t="s">
        <v>18516</v>
      </c>
      <c r="H12992" t="s">
        <v>18516</v>
      </c>
      <c r="I12992" t="s">
        <v>18516</v>
      </c>
      <c r="J12992" t="s">
        <v>18516</v>
      </c>
      <c r="K12992" t="s">
        <v>29707</v>
      </c>
      <c r="L12992" t="s">
        <v>18516</v>
      </c>
      <c r="M12992" t="s">
        <v>18516</v>
      </c>
    </row>
    <row r="12993" spans="1:13" ht="13.5">
      <c r="A12993" t="s">
        <v>12237</v>
      </c>
      <c r="B12993" t="s">
        <v>48495</v>
      </c>
      <c r="C12993" t="s">
        <v>36902</v>
      </c>
      <c r="D12993" t="s">
        <v>36903</v>
      </c>
      <c r="E12993" t="s">
        <v>18516</v>
      </c>
      <c r="F12993" t="s">
        <v>18516</v>
      </c>
      <c r="G12993" t="s">
        <v>18516</v>
      </c>
      <c r="H12993" t="s">
        <v>18516</v>
      </c>
      <c r="I12993" t="s">
        <v>18516</v>
      </c>
      <c r="J12993" t="s">
        <v>18516</v>
      </c>
      <c r="K12993" t="s">
        <v>29707</v>
      </c>
      <c r="L12993" t="s">
        <v>18516</v>
      </c>
      <c r="M12993" t="s">
        <v>18516</v>
      </c>
    </row>
    <row r="12994" spans="1:13" ht="13.5">
      <c r="A12994" t="s">
        <v>12234</v>
      </c>
      <c r="B12994" t="s">
        <v>48496</v>
      </c>
      <c r="C12994" t="s">
        <v>36902</v>
      </c>
      <c r="D12994" t="s">
        <v>36903</v>
      </c>
      <c r="E12994" t="s">
        <v>18516</v>
      </c>
      <c r="F12994" t="s">
        <v>18516</v>
      </c>
      <c r="G12994" t="s">
        <v>18516</v>
      </c>
      <c r="H12994" t="s">
        <v>18516</v>
      </c>
      <c r="I12994" t="s">
        <v>18516</v>
      </c>
      <c r="J12994" t="s">
        <v>18516</v>
      </c>
      <c r="K12994" t="s">
        <v>29707</v>
      </c>
      <c r="L12994" t="s">
        <v>18516</v>
      </c>
      <c r="M12994" t="s">
        <v>18516</v>
      </c>
    </row>
    <row r="12995" spans="1:13" ht="13.5">
      <c r="A12995" t="s">
        <v>12231</v>
      </c>
      <c r="B12995" t="s">
        <v>48497</v>
      </c>
      <c r="C12995" t="s">
        <v>36902</v>
      </c>
      <c r="D12995" t="s">
        <v>36903</v>
      </c>
      <c r="E12995" t="s">
        <v>18516</v>
      </c>
      <c r="F12995" t="s">
        <v>18516</v>
      </c>
      <c r="G12995" t="s">
        <v>18516</v>
      </c>
      <c r="H12995" t="s">
        <v>18516</v>
      </c>
      <c r="I12995" t="s">
        <v>18516</v>
      </c>
      <c r="J12995" t="s">
        <v>18516</v>
      </c>
      <c r="K12995" t="s">
        <v>29707</v>
      </c>
      <c r="L12995" t="s">
        <v>18516</v>
      </c>
      <c r="M12995" t="s">
        <v>18516</v>
      </c>
    </row>
    <row r="12996" spans="1:13" ht="13.5">
      <c r="A12996" t="s">
        <v>12240</v>
      </c>
      <c r="B12996" t="s">
        <v>48498</v>
      </c>
      <c r="C12996" t="s">
        <v>36902</v>
      </c>
      <c r="D12996" t="s">
        <v>36903</v>
      </c>
      <c r="E12996" t="s">
        <v>18516</v>
      </c>
      <c r="F12996" t="s">
        <v>18516</v>
      </c>
      <c r="G12996" t="s">
        <v>18516</v>
      </c>
      <c r="H12996" t="s">
        <v>18516</v>
      </c>
      <c r="I12996" t="s">
        <v>18516</v>
      </c>
      <c r="J12996" t="s">
        <v>18516</v>
      </c>
      <c r="K12996" t="s">
        <v>29707</v>
      </c>
      <c r="L12996" t="s">
        <v>18516</v>
      </c>
      <c r="M12996" t="s">
        <v>18516</v>
      </c>
    </row>
    <row r="12997" spans="1:13" ht="13.5">
      <c r="A12997" t="s">
        <v>10632</v>
      </c>
      <c r="B12997" t="s">
        <v>48499</v>
      </c>
      <c r="C12997" t="s">
        <v>48500</v>
      </c>
      <c r="D12997" t="s">
        <v>48501</v>
      </c>
      <c r="E12997" t="s">
        <v>18516</v>
      </c>
      <c r="F12997" t="s">
        <v>18516</v>
      </c>
      <c r="G12997" t="s">
        <v>18516</v>
      </c>
      <c r="H12997" t="s">
        <v>18516</v>
      </c>
      <c r="I12997" t="s">
        <v>18516</v>
      </c>
      <c r="J12997" t="s">
        <v>18516</v>
      </c>
      <c r="K12997" t="s">
        <v>29707</v>
      </c>
      <c r="L12997" t="s">
        <v>18516</v>
      </c>
      <c r="M12997" t="s">
        <v>18516</v>
      </c>
    </row>
    <row r="12998" spans="1:13" ht="13.5">
      <c r="A12998" t="s">
        <v>10647</v>
      </c>
      <c r="B12998" t="s">
        <v>48502</v>
      </c>
      <c r="C12998" t="s">
        <v>48500</v>
      </c>
      <c r="D12998" t="s">
        <v>48501</v>
      </c>
      <c r="E12998" t="s">
        <v>18516</v>
      </c>
      <c r="F12998" t="s">
        <v>18516</v>
      </c>
      <c r="G12998" t="s">
        <v>18516</v>
      </c>
      <c r="H12998" t="s">
        <v>18516</v>
      </c>
      <c r="I12998" t="s">
        <v>18516</v>
      </c>
      <c r="J12998" t="s">
        <v>18516</v>
      </c>
      <c r="K12998" t="s">
        <v>29707</v>
      </c>
      <c r="L12998" t="s">
        <v>18516</v>
      </c>
      <c r="M12998" t="s">
        <v>18516</v>
      </c>
    </row>
    <row r="12999" spans="1:13" ht="13.5">
      <c r="A12999" t="s">
        <v>10638</v>
      </c>
      <c r="B12999" t="s">
        <v>48503</v>
      </c>
      <c r="C12999" t="s">
        <v>48500</v>
      </c>
      <c r="D12999" t="s">
        <v>48501</v>
      </c>
      <c r="E12999" t="s">
        <v>18516</v>
      </c>
      <c r="F12999" t="s">
        <v>18516</v>
      </c>
      <c r="G12999" t="s">
        <v>18516</v>
      </c>
      <c r="H12999" t="s">
        <v>18516</v>
      </c>
      <c r="I12999" t="s">
        <v>18516</v>
      </c>
      <c r="J12999" t="s">
        <v>18516</v>
      </c>
      <c r="K12999" t="s">
        <v>29707</v>
      </c>
      <c r="L12999" t="s">
        <v>18516</v>
      </c>
      <c r="M12999" t="s">
        <v>18516</v>
      </c>
    </row>
    <row r="13000" spans="1:13" ht="13.5">
      <c r="A13000" t="s">
        <v>10635</v>
      </c>
      <c r="B13000" t="s">
        <v>48504</v>
      </c>
      <c r="C13000" t="s">
        <v>45982</v>
      </c>
      <c r="D13000" t="s">
        <v>45983</v>
      </c>
      <c r="E13000" t="s">
        <v>18516</v>
      </c>
      <c r="F13000" t="s">
        <v>18516</v>
      </c>
      <c r="G13000" t="s">
        <v>18516</v>
      </c>
      <c r="H13000" t="s">
        <v>18516</v>
      </c>
      <c r="I13000" t="s">
        <v>18516</v>
      </c>
      <c r="J13000" t="s">
        <v>18516</v>
      </c>
      <c r="K13000" t="s">
        <v>29707</v>
      </c>
      <c r="L13000" t="s">
        <v>18516</v>
      </c>
      <c r="M13000" t="s">
        <v>18516</v>
      </c>
    </row>
    <row r="13001" spans="1:13" ht="13.5">
      <c r="A13001" t="s">
        <v>10644</v>
      </c>
      <c r="B13001" t="s">
        <v>48504</v>
      </c>
      <c r="C13001" t="s">
        <v>45982</v>
      </c>
      <c r="D13001" t="s">
        <v>45983</v>
      </c>
      <c r="E13001" t="s">
        <v>18516</v>
      </c>
      <c r="F13001" t="s">
        <v>18516</v>
      </c>
      <c r="G13001" t="s">
        <v>18516</v>
      </c>
      <c r="H13001" t="s">
        <v>18516</v>
      </c>
      <c r="I13001" t="s">
        <v>18516</v>
      </c>
      <c r="J13001" t="s">
        <v>18516</v>
      </c>
      <c r="K13001" t="s">
        <v>29707</v>
      </c>
      <c r="L13001" t="s">
        <v>18516</v>
      </c>
      <c r="M13001" t="s">
        <v>18516</v>
      </c>
    </row>
    <row r="13002" spans="1:13" ht="13.5">
      <c r="A13002" t="s">
        <v>10641</v>
      </c>
      <c r="B13002" t="s">
        <v>48504</v>
      </c>
      <c r="C13002" t="s">
        <v>45982</v>
      </c>
      <c r="D13002" t="s">
        <v>45983</v>
      </c>
      <c r="E13002" t="s">
        <v>18516</v>
      </c>
      <c r="F13002" t="s">
        <v>18516</v>
      </c>
      <c r="G13002" t="s">
        <v>18516</v>
      </c>
      <c r="H13002" t="s">
        <v>18516</v>
      </c>
      <c r="I13002" t="s">
        <v>18516</v>
      </c>
      <c r="J13002" t="s">
        <v>18516</v>
      </c>
      <c r="K13002" t="s">
        <v>29707</v>
      </c>
      <c r="L13002" t="s">
        <v>18516</v>
      </c>
      <c r="M13002" t="s">
        <v>18516</v>
      </c>
    </row>
    <row r="13003" spans="1:13" ht="13.5">
      <c r="A13003" t="s">
        <v>10656</v>
      </c>
      <c r="B13003" t="s">
        <v>48505</v>
      </c>
      <c r="C13003" t="s">
        <v>45982</v>
      </c>
      <c r="D13003" t="s">
        <v>45983</v>
      </c>
      <c r="E13003" t="s">
        <v>18516</v>
      </c>
      <c r="F13003" t="s">
        <v>18516</v>
      </c>
      <c r="G13003" t="s">
        <v>18516</v>
      </c>
      <c r="H13003" t="s">
        <v>18516</v>
      </c>
      <c r="I13003" t="s">
        <v>18516</v>
      </c>
      <c r="J13003" t="s">
        <v>18516</v>
      </c>
      <c r="K13003" t="s">
        <v>29707</v>
      </c>
      <c r="L13003" t="s">
        <v>18516</v>
      </c>
      <c r="M13003" t="s">
        <v>18516</v>
      </c>
    </row>
    <row r="13004" spans="1:13" ht="13.5">
      <c r="A13004" t="s">
        <v>10668</v>
      </c>
      <c r="B13004" t="s">
        <v>48506</v>
      </c>
      <c r="C13004" t="s">
        <v>45982</v>
      </c>
      <c r="D13004" t="s">
        <v>45983</v>
      </c>
      <c r="E13004" t="s">
        <v>18516</v>
      </c>
      <c r="F13004" t="s">
        <v>18516</v>
      </c>
      <c r="G13004" t="s">
        <v>18516</v>
      </c>
      <c r="H13004" t="s">
        <v>18516</v>
      </c>
      <c r="I13004" t="s">
        <v>18516</v>
      </c>
      <c r="J13004" t="s">
        <v>18516</v>
      </c>
      <c r="K13004" t="s">
        <v>29707</v>
      </c>
      <c r="L13004" t="s">
        <v>18516</v>
      </c>
      <c r="M13004" t="s">
        <v>18516</v>
      </c>
    </row>
    <row r="13005" spans="1:13" ht="13.5">
      <c r="A13005" t="s">
        <v>10650</v>
      </c>
      <c r="B13005" t="s">
        <v>48507</v>
      </c>
      <c r="C13005" t="s">
        <v>45982</v>
      </c>
      <c r="D13005" t="s">
        <v>45983</v>
      </c>
      <c r="E13005" t="s">
        <v>18516</v>
      </c>
      <c r="F13005" t="s">
        <v>18516</v>
      </c>
      <c r="G13005" t="s">
        <v>18516</v>
      </c>
      <c r="H13005" t="s">
        <v>18516</v>
      </c>
      <c r="I13005" t="s">
        <v>18516</v>
      </c>
      <c r="J13005" t="s">
        <v>18516</v>
      </c>
      <c r="K13005" t="s">
        <v>29707</v>
      </c>
      <c r="L13005" t="s">
        <v>18516</v>
      </c>
      <c r="M13005" t="s">
        <v>18516</v>
      </c>
    </row>
    <row r="13006" spans="1:13" ht="13.5">
      <c r="A13006" t="s">
        <v>10653</v>
      </c>
      <c r="B13006" t="s">
        <v>48508</v>
      </c>
      <c r="C13006" t="s">
        <v>45982</v>
      </c>
      <c r="D13006" t="s">
        <v>45983</v>
      </c>
      <c r="E13006" t="s">
        <v>18516</v>
      </c>
      <c r="F13006" t="s">
        <v>18516</v>
      </c>
      <c r="G13006" t="s">
        <v>18516</v>
      </c>
      <c r="H13006" t="s">
        <v>18516</v>
      </c>
      <c r="I13006" t="s">
        <v>18516</v>
      </c>
      <c r="J13006" t="s">
        <v>18516</v>
      </c>
      <c r="K13006" t="s">
        <v>29707</v>
      </c>
      <c r="L13006" t="s">
        <v>18516</v>
      </c>
      <c r="M13006" t="s">
        <v>18516</v>
      </c>
    </row>
    <row r="13007" spans="1:13" ht="13.5">
      <c r="A13007" t="s">
        <v>10659</v>
      </c>
      <c r="B13007" t="s">
        <v>48509</v>
      </c>
      <c r="C13007" t="s">
        <v>45982</v>
      </c>
      <c r="D13007" t="s">
        <v>45983</v>
      </c>
      <c r="E13007" t="s">
        <v>18516</v>
      </c>
      <c r="F13007" t="s">
        <v>18516</v>
      </c>
      <c r="G13007" t="s">
        <v>18516</v>
      </c>
      <c r="H13007" t="s">
        <v>18516</v>
      </c>
      <c r="I13007" t="s">
        <v>18516</v>
      </c>
      <c r="J13007" t="s">
        <v>18516</v>
      </c>
      <c r="K13007" t="s">
        <v>29707</v>
      </c>
      <c r="L13007" t="s">
        <v>18516</v>
      </c>
      <c r="M13007" t="s">
        <v>18516</v>
      </c>
    </row>
    <row r="13008" spans="1:13" ht="13.5">
      <c r="A13008" t="s">
        <v>10665</v>
      </c>
      <c r="B13008" t="s">
        <v>48509</v>
      </c>
      <c r="C13008" t="s">
        <v>45982</v>
      </c>
      <c r="D13008" t="s">
        <v>45983</v>
      </c>
      <c r="E13008" t="s">
        <v>18516</v>
      </c>
      <c r="F13008" t="s">
        <v>18516</v>
      </c>
      <c r="G13008" t="s">
        <v>18516</v>
      </c>
      <c r="H13008" t="s">
        <v>18516</v>
      </c>
      <c r="I13008" t="s">
        <v>18516</v>
      </c>
      <c r="J13008" t="s">
        <v>18516</v>
      </c>
      <c r="K13008" t="s">
        <v>29707</v>
      </c>
      <c r="L13008" t="s">
        <v>18516</v>
      </c>
      <c r="M13008" t="s">
        <v>18516</v>
      </c>
    </row>
    <row r="13009" spans="1:13" ht="13.5">
      <c r="A13009" t="s">
        <v>10662</v>
      </c>
      <c r="B13009" t="s">
        <v>48510</v>
      </c>
      <c r="C13009" t="s">
        <v>45982</v>
      </c>
      <c r="D13009" t="s">
        <v>45983</v>
      </c>
      <c r="E13009" t="s">
        <v>18516</v>
      </c>
      <c r="F13009" t="s">
        <v>18516</v>
      </c>
      <c r="G13009" t="s">
        <v>18516</v>
      </c>
      <c r="H13009" t="s">
        <v>18516</v>
      </c>
      <c r="I13009" t="s">
        <v>18516</v>
      </c>
      <c r="J13009" t="s">
        <v>18516</v>
      </c>
      <c r="K13009" t="s">
        <v>29707</v>
      </c>
      <c r="L13009" t="s">
        <v>18516</v>
      </c>
      <c r="M13009" t="s">
        <v>18516</v>
      </c>
    </row>
    <row r="13010" spans="1:13" ht="13.5">
      <c r="A13010" t="s">
        <v>10671</v>
      </c>
      <c r="B13010" t="s">
        <v>48511</v>
      </c>
      <c r="C13010" t="s">
        <v>45982</v>
      </c>
      <c r="D13010" t="s">
        <v>45983</v>
      </c>
      <c r="E13010" t="s">
        <v>18516</v>
      </c>
      <c r="F13010" t="s">
        <v>18516</v>
      </c>
      <c r="G13010" t="s">
        <v>18516</v>
      </c>
      <c r="H13010" t="s">
        <v>18516</v>
      </c>
      <c r="I13010" t="s">
        <v>18516</v>
      </c>
      <c r="J13010" t="s">
        <v>18516</v>
      </c>
      <c r="K13010" t="s">
        <v>29707</v>
      </c>
      <c r="L13010" t="s">
        <v>18516</v>
      </c>
      <c r="M13010" t="s">
        <v>18516</v>
      </c>
    </row>
    <row r="13011" spans="1:13" ht="13.5">
      <c r="A13011" t="s">
        <v>10677</v>
      </c>
      <c r="B13011" t="s">
        <v>48512</v>
      </c>
      <c r="C13011" t="s">
        <v>48513</v>
      </c>
      <c r="D13011" t="s">
        <v>48513</v>
      </c>
      <c r="E13011" s="164">
        <v>159</v>
      </c>
      <c r="F13011" s="164">
        <v>159</v>
      </c>
      <c r="G13011" t="s">
        <v>18516</v>
      </c>
      <c r="H13011" t="s">
        <v>18516</v>
      </c>
      <c r="I13011" s="164">
        <v>43.61</v>
      </c>
      <c r="J13011" s="164">
        <v>202.61</v>
      </c>
      <c r="K13011">
        <v>2</v>
      </c>
      <c r="L13011" t="s">
        <v>18516</v>
      </c>
      <c r="M13011" t="s">
        <v>18516</v>
      </c>
    </row>
    <row r="13012" spans="1:13" ht="13.5">
      <c r="A13012" t="s">
        <v>10674</v>
      </c>
      <c r="B13012" t="s">
        <v>48514</v>
      </c>
      <c r="C13012" t="s">
        <v>48513</v>
      </c>
      <c r="D13012" t="s">
        <v>48513</v>
      </c>
      <c r="E13012" s="164">
        <v>159</v>
      </c>
      <c r="F13012" s="164">
        <v>159</v>
      </c>
      <c r="G13012" t="s">
        <v>18516</v>
      </c>
      <c r="H13012" t="s">
        <v>18516</v>
      </c>
      <c r="I13012" s="164">
        <v>43.61</v>
      </c>
      <c r="J13012" s="164">
        <v>202.61</v>
      </c>
      <c r="K13012">
        <v>28</v>
      </c>
      <c r="L13012" t="s">
        <v>18516</v>
      </c>
      <c r="M13012" t="s">
        <v>18516</v>
      </c>
    </row>
    <row r="13013" spans="1:13" ht="13.5">
      <c r="A13013" t="s">
        <v>10680</v>
      </c>
      <c r="B13013" t="s">
        <v>48515</v>
      </c>
      <c r="C13013" t="s">
        <v>48513</v>
      </c>
      <c r="D13013" t="s">
        <v>48513</v>
      </c>
      <c r="E13013" s="164">
        <v>159</v>
      </c>
      <c r="F13013" s="164">
        <v>159</v>
      </c>
      <c r="G13013" t="s">
        <v>18516</v>
      </c>
      <c r="H13013" t="s">
        <v>18516</v>
      </c>
      <c r="I13013" s="164">
        <v>43.61</v>
      </c>
      <c r="J13013" s="164">
        <v>202.61</v>
      </c>
      <c r="K13013">
        <v>62</v>
      </c>
      <c r="L13013" t="s">
        <v>18516</v>
      </c>
      <c r="M13013" t="s">
        <v>18516</v>
      </c>
    </row>
    <row r="13014" spans="1:13" ht="13.5">
      <c r="A13014" t="s">
        <v>10692</v>
      </c>
      <c r="B13014" t="s">
        <v>35279</v>
      </c>
      <c r="C13014" t="s">
        <v>30141</v>
      </c>
      <c r="D13014" t="s">
        <v>30142</v>
      </c>
      <c r="E13014" t="s">
        <v>18516</v>
      </c>
      <c r="F13014" t="s">
        <v>18516</v>
      </c>
      <c r="G13014" t="s">
        <v>18516</v>
      </c>
      <c r="H13014" t="s">
        <v>18516</v>
      </c>
      <c r="I13014" t="s">
        <v>18516</v>
      </c>
      <c r="J13014" t="s">
        <v>18516</v>
      </c>
      <c r="K13014" t="s">
        <v>29707</v>
      </c>
      <c r="L13014" t="s">
        <v>18516</v>
      </c>
      <c r="M13014" t="s">
        <v>18516</v>
      </c>
    </row>
    <row r="13015" spans="1:13" ht="13.5">
      <c r="A13015" t="s">
        <v>10683</v>
      </c>
      <c r="B13015" t="s">
        <v>48516</v>
      </c>
      <c r="C13015" t="s">
        <v>30141</v>
      </c>
      <c r="D13015" t="s">
        <v>30142</v>
      </c>
      <c r="E13015" t="s">
        <v>18516</v>
      </c>
      <c r="F13015" t="s">
        <v>18516</v>
      </c>
      <c r="G13015" t="s">
        <v>18516</v>
      </c>
      <c r="H13015" t="s">
        <v>18516</v>
      </c>
      <c r="I13015" t="s">
        <v>18516</v>
      </c>
      <c r="J13015" t="s">
        <v>18516</v>
      </c>
      <c r="K13015" t="s">
        <v>29707</v>
      </c>
      <c r="L13015" t="s">
        <v>18516</v>
      </c>
      <c r="M13015" t="s">
        <v>18516</v>
      </c>
    </row>
    <row r="13016" spans="1:13" ht="13.5">
      <c r="A13016" t="s">
        <v>10686</v>
      </c>
      <c r="B13016" t="s">
        <v>48517</v>
      </c>
      <c r="C13016" t="s">
        <v>30141</v>
      </c>
      <c r="D13016" t="s">
        <v>30142</v>
      </c>
      <c r="E13016" t="s">
        <v>18516</v>
      </c>
      <c r="F13016" t="s">
        <v>18516</v>
      </c>
      <c r="G13016" t="s">
        <v>18516</v>
      </c>
      <c r="H13016" t="s">
        <v>18516</v>
      </c>
      <c r="I13016" t="s">
        <v>18516</v>
      </c>
      <c r="J13016" t="s">
        <v>18516</v>
      </c>
      <c r="K13016" t="s">
        <v>29707</v>
      </c>
      <c r="L13016" t="s">
        <v>18516</v>
      </c>
      <c r="M13016" t="s">
        <v>18516</v>
      </c>
    </row>
    <row r="13017" spans="1:13" ht="13.5">
      <c r="A13017" t="s">
        <v>10689</v>
      </c>
      <c r="B13017" t="s">
        <v>48518</v>
      </c>
      <c r="C13017" t="s">
        <v>30141</v>
      </c>
      <c r="D13017" t="s">
        <v>30142</v>
      </c>
      <c r="E13017" t="s">
        <v>18516</v>
      </c>
      <c r="F13017" t="s">
        <v>18516</v>
      </c>
      <c r="G13017" t="s">
        <v>18516</v>
      </c>
      <c r="H13017" t="s">
        <v>18516</v>
      </c>
      <c r="I13017" t="s">
        <v>18516</v>
      </c>
      <c r="J13017" t="s">
        <v>18516</v>
      </c>
      <c r="K13017" t="s">
        <v>29707</v>
      </c>
      <c r="L13017" t="s">
        <v>18516</v>
      </c>
      <c r="M13017" t="s">
        <v>18516</v>
      </c>
    </row>
    <row r="13018" spans="1:13" ht="13.5">
      <c r="A13018" t="s">
        <v>10698</v>
      </c>
      <c r="B13018" t="s">
        <v>48519</v>
      </c>
      <c r="C13018" t="s">
        <v>30141</v>
      </c>
      <c r="D13018" t="s">
        <v>30142</v>
      </c>
      <c r="E13018" t="s">
        <v>18516</v>
      </c>
      <c r="F13018" t="s">
        <v>18516</v>
      </c>
      <c r="G13018" t="s">
        <v>18516</v>
      </c>
      <c r="H13018" t="s">
        <v>18516</v>
      </c>
      <c r="I13018" t="s">
        <v>18516</v>
      </c>
      <c r="J13018" t="s">
        <v>18516</v>
      </c>
      <c r="K13018" t="s">
        <v>29707</v>
      </c>
      <c r="L13018" t="s">
        <v>18516</v>
      </c>
      <c r="M13018" t="s">
        <v>18516</v>
      </c>
    </row>
    <row r="13019" spans="1:13" ht="13.5">
      <c r="A13019" t="s">
        <v>10695</v>
      </c>
      <c r="B13019" t="s">
        <v>48520</v>
      </c>
      <c r="C13019" t="s">
        <v>30141</v>
      </c>
      <c r="D13019" t="s">
        <v>30142</v>
      </c>
      <c r="E13019" t="s">
        <v>18516</v>
      </c>
      <c r="F13019" t="s">
        <v>18516</v>
      </c>
      <c r="G13019" t="s">
        <v>18516</v>
      </c>
      <c r="H13019" t="s">
        <v>18516</v>
      </c>
      <c r="I13019" t="s">
        <v>18516</v>
      </c>
      <c r="J13019" t="s">
        <v>18516</v>
      </c>
      <c r="K13019" t="s">
        <v>29707</v>
      </c>
      <c r="L13019" t="s">
        <v>18516</v>
      </c>
      <c r="M13019" t="s">
        <v>18516</v>
      </c>
    </row>
    <row r="13020" spans="1:13" ht="13.5">
      <c r="A13020" t="s">
        <v>48521</v>
      </c>
      <c r="B13020" t="s">
        <v>48522</v>
      </c>
      <c r="C13020" t="s">
        <v>36850</v>
      </c>
      <c r="D13020" t="s">
        <v>36851</v>
      </c>
      <c r="E13020" t="s">
        <v>18516</v>
      </c>
      <c r="F13020" t="s">
        <v>18516</v>
      </c>
      <c r="G13020" t="s">
        <v>18516</v>
      </c>
      <c r="H13020" t="s">
        <v>18516</v>
      </c>
      <c r="I13020" t="s">
        <v>18516</v>
      </c>
      <c r="J13020" t="s">
        <v>18516</v>
      </c>
      <c r="K13020" t="s">
        <v>29707</v>
      </c>
      <c r="L13020" t="s">
        <v>18516</v>
      </c>
      <c r="M13020" t="s">
        <v>18516</v>
      </c>
    </row>
    <row r="13021" spans="1:13" ht="13.5">
      <c r="A13021" t="s">
        <v>10723</v>
      </c>
      <c r="B13021" t="s">
        <v>48523</v>
      </c>
      <c r="C13021" t="s">
        <v>30586</v>
      </c>
      <c r="D13021" t="s">
        <v>30587</v>
      </c>
      <c r="E13021" t="s">
        <v>18516</v>
      </c>
      <c r="F13021" t="s">
        <v>18516</v>
      </c>
      <c r="G13021" t="s">
        <v>18516</v>
      </c>
      <c r="H13021" t="s">
        <v>18516</v>
      </c>
      <c r="I13021" t="s">
        <v>18516</v>
      </c>
      <c r="J13021" t="s">
        <v>18516</v>
      </c>
      <c r="K13021" t="s">
        <v>29707</v>
      </c>
      <c r="L13021" t="s">
        <v>18516</v>
      </c>
      <c r="M13021" t="s">
        <v>18516</v>
      </c>
    </row>
    <row r="13022" spans="1:13" ht="13.5">
      <c r="A13022" t="s">
        <v>48524</v>
      </c>
      <c r="B13022" t="s">
        <v>48525</v>
      </c>
      <c r="C13022" t="s">
        <v>30586</v>
      </c>
      <c r="D13022" t="s">
        <v>30587</v>
      </c>
      <c r="E13022" t="s">
        <v>18516</v>
      </c>
      <c r="F13022" t="s">
        <v>18516</v>
      </c>
      <c r="G13022" t="s">
        <v>18516</v>
      </c>
      <c r="H13022" t="s">
        <v>18516</v>
      </c>
      <c r="I13022" t="s">
        <v>18516</v>
      </c>
      <c r="J13022" t="s">
        <v>18516</v>
      </c>
      <c r="K13022" t="s">
        <v>29707</v>
      </c>
      <c r="L13022" t="s">
        <v>18516</v>
      </c>
      <c r="M13022" t="s">
        <v>18516</v>
      </c>
    </row>
    <row r="13023" spans="1:13" ht="13.5">
      <c r="A13023" t="s">
        <v>10710</v>
      </c>
      <c r="B13023" t="s">
        <v>48526</v>
      </c>
      <c r="C13023" t="s">
        <v>30586</v>
      </c>
      <c r="D13023" t="s">
        <v>30587</v>
      </c>
      <c r="E13023" t="s">
        <v>18516</v>
      </c>
      <c r="F13023" t="s">
        <v>18516</v>
      </c>
      <c r="G13023" t="s">
        <v>18516</v>
      </c>
      <c r="H13023" t="s">
        <v>18516</v>
      </c>
      <c r="I13023" t="s">
        <v>18516</v>
      </c>
      <c r="J13023" t="s">
        <v>18516</v>
      </c>
      <c r="K13023" t="s">
        <v>29707</v>
      </c>
      <c r="L13023" t="s">
        <v>18516</v>
      </c>
      <c r="M13023" t="s">
        <v>18516</v>
      </c>
    </row>
    <row r="13024" spans="1:13" ht="13.5">
      <c r="A13024" t="s">
        <v>10707</v>
      </c>
      <c r="B13024" t="s">
        <v>48527</v>
      </c>
      <c r="C13024" t="s">
        <v>30586</v>
      </c>
      <c r="D13024" t="s">
        <v>30587</v>
      </c>
      <c r="E13024" t="s">
        <v>18516</v>
      </c>
      <c r="F13024" t="s">
        <v>18516</v>
      </c>
      <c r="G13024" t="s">
        <v>18516</v>
      </c>
      <c r="H13024" t="s">
        <v>18516</v>
      </c>
      <c r="I13024" t="s">
        <v>18516</v>
      </c>
      <c r="J13024" t="s">
        <v>18516</v>
      </c>
      <c r="K13024" t="s">
        <v>29707</v>
      </c>
      <c r="L13024" t="s">
        <v>18516</v>
      </c>
      <c r="M13024" t="s">
        <v>18516</v>
      </c>
    </row>
    <row r="13025" spans="1:13" ht="13.5">
      <c r="A13025" t="s">
        <v>10713</v>
      </c>
      <c r="B13025" t="s">
        <v>48528</v>
      </c>
      <c r="C13025" t="s">
        <v>30586</v>
      </c>
      <c r="D13025" t="s">
        <v>30587</v>
      </c>
      <c r="E13025" t="s">
        <v>18516</v>
      </c>
      <c r="F13025" t="s">
        <v>18516</v>
      </c>
      <c r="G13025" t="s">
        <v>18516</v>
      </c>
      <c r="H13025" t="s">
        <v>18516</v>
      </c>
      <c r="I13025" t="s">
        <v>18516</v>
      </c>
      <c r="J13025" t="s">
        <v>18516</v>
      </c>
      <c r="K13025" t="s">
        <v>29707</v>
      </c>
      <c r="L13025" t="s">
        <v>18516</v>
      </c>
      <c r="M13025" t="s">
        <v>18516</v>
      </c>
    </row>
    <row r="13026" spans="1:13" ht="13.5">
      <c r="A13026" t="s">
        <v>9479</v>
      </c>
      <c r="B13026" t="s">
        <v>48529</v>
      </c>
      <c r="C13026" t="s">
        <v>29414</v>
      </c>
      <c r="D13026" t="s">
        <v>29415</v>
      </c>
      <c r="E13026" t="s">
        <v>18516</v>
      </c>
      <c r="F13026" t="s">
        <v>18516</v>
      </c>
      <c r="G13026" t="s">
        <v>18516</v>
      </c>
      <c r="H13026" t="s">
        <v>18516</v>
      </c>
      <c r="I13026" t="s">
        <v>18516</v>
      </c>
      <c r="J13026" t="s">
        <v>18516</v>
      </c>
      <c r="K13026" t="s">
        <v>29707</v>
      </c>
      <c r="L13026" t="s">
        <v>18516</v>
      </c>
      <c r="M13026" t="s">
        <v>18516</v>
      </c>
    </row>
    <row r="13027" spans="1:13" ht="13.5">
      <c r="A13027" t="s">
        <v>9476</v>
      </c>
      <c r="B13027" t="s">
        <v>48530</v>
      </c>
      <c r="C13027" t="s">
        <v>29414</v>
      </c>
      <c r="D13027" t="s">
        <v>29415</v>
      </c>
      <c r="E13027" t="s">
        <v>18516</v>
      </c>
      <c r="F13027" t="s">
        <v>18516</v>
      </c>
      <c r="G13027" t="s">
        <v>18516</v>
      </c>
      <c r="H13027" t="s">
        <v>18516</v>
      </c>
      <c r="I13027" t="s">
        <v>18516</v>
      </c>
      <c r="J13027" t="s">
        <v>18516</v>
      </c>
      <c r="K13027" t="s">
        <v>29707</v>
      </c>
      <c r="L13027" t="s">
        <v>18516</v>
      </c>
      <c r="M13027" t="s">
        <v>18516</v>
      </c>
    </row>
    <row r="13028" spans="1:13" ht="13.5">
      <c r="A13028" t="s">
        <v>9915</v>
      </c>
      <c r="B13028" t="s">
        <v>48531</v>
      </c>
      <c r="C13028" t="s">
        <v>30586</v>
      </c>
      <c r="D13028" t="s">
        <v>30587</v>
      </c>
      <c r="E13028" t="s">
        <v>18516</v>
      </c>
      <c r="F13028" t="s">
        <v>18516</v>
      </c>
      <c r="G13028" t="s">
        <v>18516</v>
      </c>
      <c r="H13028" t="s">
        <v>18516</v>
      </c>
      <c r="I13028" t="s">
        <v>18516</v>
      </c>
      <c r="J13028" t="s">
        <v>18516</v>
      </c>
      <c r="K13028" t="s">
        <v>29707</v>
      </c>
      <c r="L13028" t="s">
        <v>18516</v>
      </c>
      <c r="M13028" t="s">
        <v>18516</v>
      </c>
    </row>
    <row r="13029" spans="1:13" ht="13.5">
      <c r="A13029" t="s">
        <v>7790</v>
      </c>
      <c r="B13029" t="s">
        <v>48532</v>
      </c>
      <c r="C13029" t="s">
        <v>29881</v>
      </c>
      <c r="D13029" t="s">
        <v>29882</v>
      </c>
      <c r="E13029" s="164">
        <v>269</v>
      </c>
      <c r="F13029" s="164">
        <v>269</v>
      </c>
      <c r="G13029" t="s">
        <v>18516</v>
      </c>
      <c r="H13029" t="s">
        <v>18516</v>
      </c>
      <c r="I13029" s="164">
        <v>89.7</v>
      </c>
      <c r="J13029" s="164">
        <v>358.7</v>
      </c>
      <c r="K13029">
        <v>0</v>
      </c>
      <c r="L13029" t="s">
        <v>18516</v>
      </c>
      <c r="M13029" t="s">
        <v>18516</v>
      </c>
    </row>
    <row r="13030" spans="1:13" ht="13.5">
      <c r="A13030" t="s">
        <v>7793</v>
      </c>
      <c r="B13030" t="s">
        <v>48533</v>
      </c>
      <c r="C13030" t="s">
        <v>29881</v>
      </c>
      <c r="D13030" t="s">
        <v>29882</v>
      </c>
      <c r="E13030" s="164">
        <v>269</v>
      </c>
      <c r="F13030" s="164">
        <v>269</v>
      </c>
      <c r="G13030" t="s">
        <v>18516</v>
      </c>
      <c r="H13030" t="s">
        <v>18516</v>
      </c>
      <c r="I13030" s="164">
        <v>89.7</v>
      </c>
      <c r="J13030" s="164">
        <v>358.7</v>
      </c>
      <c r="K13030">
        <v>0</v>
      </c>
      <c r="L13030" t="s">
        <v>18516</v>
      </c>
      <c r="M13030" t="s">
        <v>18516</v>
      </c>
    </row>
    <row r="13031" spans="1:13" ht="13.5">
      <c r="A13031" t="s">
        <v>7787</v>
      </c>
      <c r="B13031" t="s">
        <v>48534</v>
      </c>
      <c r="C13031" t="s">
        <v>29881</v>
      </c>
      <c r="D13031" t="s">
        <v>29882</v>
      </c>
      <c r="E13031" t="s">
        <v>18516</v>
      </c>
      <c r="F13031" t="s">
        <v>18516</v>
      </c>
      <c r="G13031" t="s">
        <v>18516</v>
      </c>
      <c r="H13031" t="s">
        <v>18516</v>
      </c>
      <c r="I13031" t="s">
        <v>18516</v>
      </c>
      <c r="J13031" t="s">
        <v>18516</v>
      </c>
      <c r="K13031" t="s">
        <v>29707</v>
      </c>
      <c r="L13031" t="s">
        <v>18516</v>
      </c>
      <c r="M13031" t="s">
        <v>18516</v>
      </c>
    </row>
    <row r="13032" spans="1:13" ht="13.5">
      <c r="A13032" t="s">
        <v>9921</v>
      </c>
      <c r="B13032" t="s">
        <v>48535</v>
      </c>
      <c r="C13032" t="s">
        <v>30586</v>
      </c>
      <c r="D13032" t="s">
        <v>30587</v>
      </c>
      <c r="E13032" t="s">
        <v>18516</v>
      </c>
      <c r="F13032" t="s">
        <v>18516</v>
      </c>
      <c r="G13032" t="s">
        <v>18516</v>
      </c>
      <c r="H13032" t="s">
        <v>18516</v>
      </c>
      <c r="I13032" t="s">
        <v>18516</v>
      </c>
      <c r="J13032" t="s">
        <v>18516</v>
      </c>
      <c r="K13032" t="s">
        <v>29707</v>
      </c>
      <c r="L13032" t="s">
        <v>18516</v>
      </c>
      <c r="M13032" t="s">
        <v>18516</v>
      </c>
    </row>
    <row r="13033" spans="1:13" ht="13.5">
      <c r="A13033" t="s">
        <v>9912</v>
      </c>
      <c r="B13033" t="s">
        <v>48536</v>
      </c>
      <c r="C13033" t="s">
        <v>30586</v>
      </c>
      <c r="D13033" t="s">
        <v>30587</v>
      </c>
      <c r="E13033" t="s">
        <v>18516</v>
      </c>
      <c r="F13033" t="s">
        <v>18516</v>
      </c>
      <c r="G13033" t="s">
        <v>18516</v>
      </c>
      <c r="H13033" t="s">
        <v>18516</v>
      </c>
      <c r="I13033" t="s">
        <v>18516</v>
      </c>
      <c r="J13033" t="s">
        <v>18516</v>
      </c>
      <c r="K13033" t="s">
        <v>29707</v>
      </c>
      <c r="L13033" t="s">
        <v>18516</v>
      </c>
      <c r="M13033" t="s">
        <v>18516</v>
      </c>
    </row>
    <row r="13034" spans="1:13" ht="13.5">
      <c r="A13034" t="s">
        <v>9918</v>
      </c>
      <c r="B13034" t="s">
        <v>48537</v>
      </c>
      <c r="C13034" t="s">
        <v>30586</v>
      </c>
      <c r="D13034" t="s">
        <v>30587</v>
      </c>
      <c r="E13034" t="s">
        <v>18516</v>
      </c>
      <c r="F13034" t="s">
        <v>18516</v>
      </c>
      <c r="G13034" t="s">
        <v>18516</v>
      </c>
      <c r="H13034" t="s">
        <v>18516</v>
      </c>
      <c r="I13034" t="s">
        <v>18516</v>
      </c>
      <c r="J13034" t="s">
        <v>18516</v>
      </c>
      <c r="K13034" t="s">
        <v>29707</v>
      </c>
      <c r="L13034" t="s">
        <v>18516</v>
      </c>
      <c r="M13034" t="s">
        <v>18516</v>
      </c>
    </row>
    <row r="13035" spans="1:13" ht="13.5">
      <c r="A13035" t="s">
        <v>9927</v>
      </c>
      <c r="B13035" t="s">
        <v>48538</v>
      </c>
      <c r="C13035" t="s">
        <v>30586</v>
      </c>
      <c r="D13035" t="s">
        <v>30587</v>
      </c>
      <c r="E13035" t="s">
        <v>18516</v>
      </c>
      <c r="F13035" t="s">
        <v>18516</v>
      </c>
      <c r="G13035" t="s">
        <v>18516</v>
      </c>
      <c r="H13035" t="s">
        <v>18516</v>
      </c>
      <c r="I13035" t="s">
        <v>18516</v>
      </c>
      <c r="J13035" t="s">
        <v>18516</v>
      </c>
      <c r="K13035" t="s">
        <v>29707</v>
      </c>
      <c r="L13035" t="s">
        <v>18516</v>
      </c>
      <c r="M13035" t="s">
        <v>18516</v>
      </c>
    </row>
    <row r="13036" spans="1:13" ht="13.5">
      <c r="A13036" t="s">
        <v>9924</v>
      </c>
      <c r="B13036" t="s">
        <v>48539</v>
      </c>
      <c r="C13036" t="s">
        <v>30586</v>
      </c>
      <c r="D13036" t="s">
        <v>30587</v>
      </c>
      <c r="E13036" t="s">
        <v>18516</v>
      </c>
      <c r="F13036" t="s">
        <v>18516</v>
      </c>
      <c r="G13036" t="s">
        <v>18516</v>
      </c>
      <c r="H13036" t="s">
        <v>18516</v>
      </c>
      <c r="I13036" t="s">
        <v>18516</v>
      </c>
      <c r="J13036" t="s">
        <v>18516</v>
      </c>
      <c r="K13036" t="s">
        <v>29707</v>
      </c>
      <c r="L13036" t="s">
        <v>18516</v>
      </c>
      <c r="M13036" t="s">
        <v>18516</v>
      </c>
    </row>
    <row r="13037" spans="1:13" ht="13.5">
      <c r="A13037" t="s">
        <v>9473</v>
      </c>
      <c r="B13037" t="s">
        <v>48540</v>
      </c>
      <c r="C13037" t="s">
        <v>35407</v>
      </c>
      <c r="D13037" t="s">
        <v>35408</v>
      </c>
      <c r="E13037" t="s">
        <v>18516</v>
      </c>
      <c r="F13037" t="s">
        <v>18516</v>
      </c>
      <c r="G13037" t="s">
        <v>18516</v>
      </c>
      <c r="H13037" t="s">
        <v>18516</v>
      </c>
      <c r="I13037" t="s">
        <v>18516</v>
      </c>
      <c r="J13037" t="s">
        <v>18516</v>
      </c>
      <c r="K13037" t="s">
        <v>29707</v>
      </c>
      <c r="L13037" t="s">
        <v>18516</v>
      </c>
      <c r="M13037" t="s">
        <v>18516</v>
      </c>
    </row>
    <row r="13038" spans="1:13" ht="13.5">
      <c r="A13038" t="s">
        <v>9470</v>
      </c>
      <c r="B13038" t="s">
        <v>48541</v>
      </c>
      <c r="C13038" t="s">
        <v>35407</v>
      </c>
      <c r="D13038" t="s">
        <v>35408</v>
      </c>
      <c r="E13038" s="164">
        <v>79</v>
      </c>
      <c r="F13038" s="164">
        <v>79</v>
      </c>
      <c r="G13038" t="s">
        <v>18516</v>
      </c>
      <c r="H13038" t="s">
        <v>18516</v>
      </c>
      <c r="I13038" s="164">
        <v>38.13</v>
      </c>
      <c r="J13038" s="164">
        <v>117.13</v>
      </c>
      <c r="K13038">
        <v>0</v>
      </c>
      <c r="L13038" t="s">
        <v>18516</v>
      </c>
      <c r="M13038" t="s">
        <v>18516</v>
      </c>
    </row>
    <row r="13039" spans="1:13" ht="13.5">
      <c r="A13039" t="s">
        <v>9467</v>
      </c>
      <c r="B13039" t="s">
        <v>48542</v>
      </c>
      <c r="C13039" t="s">
        <v>35407</v>
      </c>
      <c r="D13039" t="s">
        <v>35408</v>
      </c>
      <c r="E13039" s="164">
        <v>109</v>
      </c>
      <c r="F13039" s="164">
        <v>109</v>
      </c>
      <c r="G13039" t="s">
        <v>18516</v>
      </c>
      <c r="H13039" t="s">
        <v>18516</v>
      </c>
      <c r="I13039" s="164">
        <v>27.57</v>
      </c>
      <c r="J13039" s="164">
        <v>136.57</v>
      </c>
      <c r="K13039">
        <v>0</v>
      </c>
      <c r="L13039" t="s">
        <v>18516</v>
      </c>
      <c r="M13039" t="s">
        <v>18516</v>
      </c>
    </row>
    <row r="13040" spans="1:13" ht="13.5">
      <c r="A13040" t="s">
        <v>9452</v>
      </c>
      <c r="B13040" t="s">
        <v>48543</v>
      </c>
      <c r="C13040" t="s">
        <v>36850</v>
      </c>
      <c r="D13040" t="s">
        <v>36851</v>
      </c>
      <c r="E13040" t="s">
        <v>18516</v>
      </c>
      <c r="F13040" t="s">
        <v>18516</v>
      </c>
      <c r="G13040" t="s">
        <v>18516</v>
      </c>
      <c r="H13040" t="s">
        <v>18516</v>
      </c>
      <c r="I13040" t="s">
        <v>18516</v>
      </c>
      <c r="J13040" t="s">
        <v>18516</v>
      </c>
      <c r="K13040" t="s">
        <v>29707</v>
      </c>
      <c r="L13040" t="s">
        <v>18516</v>
      </c>
      <c r="M13040" t="s">
        <v>18516</v>
      </c>
    </row>
    <row r="13041" spans="1:13" ht="13.5">
      <c r="A13041" t="s">
        <v>48544</v>
      </c>
      <c r="B13041" t="s">
        <v>48545</v>
      </c>
      <c r="C13041" t="s">
        <v>33153</v>
      </c>
      <c r="D13041" t="s">
        <v>33154</v>
      </c>
      <c r="E13041" t="s">
        <v>18516</v>
      </c>
      <c r="F13041" t="s">
        <v>18516</v>
      </c>
      <c r="G13041" t="s">
        <v>18516</v>
      </c>
      <c r="H13041" t="s">
        <v>18516</v>
      </c>
      <c r="I13041" t="s">
        <v>18516</v>
      </c>
      <c r="J13041" t="s">
        <v>18516</v>
      </c>
      <c r="K13041" t="s">
        <v>29707</v>
      </c>
      <c r="L13041" t="s">
        <v>18516</v>
      </c>
      <c r="M13041" t="s">
        <v>18516</v>
      </c>
    </row>
    <row r="13042" spans="1:13" ht="13.5">
      <c r="A13042" t="s">
        <v>9464</v>
      </c>
      <c r="B13042" t="s">
        <v>48546</v>
      </c>
      <c r="C13042" t="s">
        <v>36850</v>
      </c>
      <c r="D13042" t="s">
        <v>36851</v>
      </c>
      <c r="E13042" t="s">
        <v>18516</v>
      </c>
      <c r="F13042" t="s">
        <v>18516</v>
      </c>
      <c r="G13042" t="s">
        <v>18516</v>
      </c>
      <c r="H13042" t="s">
        <v>18516</v>
      </c>
      <c r="I13042" t="s">
        <v>18516</v>
      </c>
      <c r="J13042" t="s">
        <v>18516</v>
      </c>
      <c r="K13042" t="s">
        <v>29707</v>
      </c>
      <c r="L13042" t="s">
        <v>18516</v>
      </c>
      <c r="M13042" t="s">
        <v>18516</v>
      </c>
    </row>
    <row r="13043" spans="1:13" ht="13.5">
      <c r="A13043" t="s">
        <v>9461</v>
      </c>
      <c r="B13043" t="s">
        <v>48546</v>
      </c>
      <c r="C13043" t="s">
        <v>36850</v>
      </c>
      <c r="D13043" t="s">
        <v>36851</v>
      </c>
      <c r="E13043" t="s">
        <v>18516</v>
      </c>
      <c r="F13043" t="s">
        <v>18516</v>
      </c>
      <c r="G13043" t="s">
        <v>18516</v>
      </c>
      <c r="H13043" t="s">
        <v>18516</v>
      </c>
      <c r="I13043" t="s">
        <v>18516</v>
      </c>
      <c r="J13043" t="s">
        <v>18516</v>
      </c>
      <c r="K13043" t="s">
        <v>29707</v>
      </c>
      <c r="L13043" t="s">
        <v>18516</v>
      </c>
      <c r="M13043" t="s">
        <v>18516</v>
      </c>
    </row>
    <row r="13044" spans="1:13" ht="13.5">
      <c r="A13044" t="s">
        <v>9458</v>
      </c>
      <c r="B13044" t="s">
        <v>48546</v>
      </c>
      <c r="C13044" t="s">
        <v>36850</v>
      </c>
      <c r="D13044" t="s">
        <v>36851</v>
      </c>
      <c r="E13044" t="s">
        <v>18516</v>
      </c>
      <c r="F13044" t="s">
        <v>18516</v>
      </c>
      <c r="G13044" t="s">
        <v>18516</v>
      </c>
      <c r="H13044" t="s">
        <v>18516</v>
      </c>
      <c r="I13044" t="s">
        <v>18516</v>
      </c>
      <c r="J13044" t="s">
        <v>18516</v>
      </c>
      <c r="K13044" t="s">
        <v>29707</v>
      </c>
      <c r="L13044" t="s">
        <v>18516</v>
      </c>
      <c r="M13044" t="s">
        <v>18516</v>
      </c>
    </row>
    <row r="13045" spans="1:13" ht="13.5">
      <c r="A13045" t="s">
        <v>9455</v>
      </c>
      <c r="B13045" t="s">
        <v>48546</v>
      </c>
      <c r="C13045" t="s">
        <v>36850</v>
      </c>
      <c r="D13045" t="s">
        <v>36851</v>
      </c>
      <c r="E13045" t="s">
        <v>18516</v>
      </c>
      <c r="F13045" t="s">
        <v>18516</v>
      </c>
      <c r="G13045" t="s">
        <v>18516</v>
      </c>
      <c r="H13045" t="s">
        <v>18516</v>
      </c>
      <c r="I13045" t="s">
        <v>18516</v>
      </c>
      <c r="J13045" t="s">
        <v>18516</v>
      </c>
      <c r="K13045" t="s">
        <v>29707</v>
      </c>
      <c r="L13045" t="s">
        <v>18516</v>
      </c>
      <c r="M13045" t="s">
        <v>18516</v>
      </c>
    </row>
    <row r="13046" spans="1:13" ht="13.5">
      <c r="A13046" t="s">
        <v>9449</v>
      </c>
      <c r="B13046" t="s">
        <v>48543</v>
      </c>
      <c r="C13046" t="s">
        <v>36850</v>
      </c>
      <c r="D13046" t="s">
        <v>36851</v>
      </c>
      <c r="E13046" t="s">
        <v>18516</v>
      </c>
      <c r="F13046" t="s">
        <v>18516</v>
      </c>
      <c r="G13046" t="s">
        <v>18516</v>
      </c>
      <c r="H13046" t="s">
        <v>18516</v>
      </c>
      <c r="I13046" t="s">
        <v>18516</v>
      </c>
      <c r="J13046" t="s">
        <v>18516</v>
      </c>
      <c r="K13046" t="s">
        <v>29707</v>
      </c>
      <c r="L13046" t="s">
        <v>18516</v>
      </c>
      <c r="M13046" t="s">
        <v>18516</v>
      </c>
    </row>
    <row r="13047" spans="1:13" ht="13.5">
      <c r="A13047" t="s">
        <v>9446</v>
      </c>
      <c r="B13047" t="s">
        <v>48547</v>
      </c>
      <c r="C13047" t="s">
        <v>36850</v>
      </c>
      <c r="D13047" t="s">
        <v>36851</v>
      </c>
      <c r="E13047" t="s">
        <v>18516</v>
      </c>
      <c r="F13047" t="s">
        <v>18516</v>
      </c>
      <c r="G13047" t="s">
        <v>18516</v>
      </c>
      <c r="H13047" t="s">
        <v>18516</v>
      </c>
      <c r="I13047" t="s">
        <v>18516</v>
      </c>
      <c r="J13047" t="s">
        <v>18516</v>
      </c>
      <c r="K13047" t="s">
        <v>29707</v>
      </c>
      <c r="L13047" t="s">
        <v>18516</v>
      </c>
      <c r="M13047" t="s">
        <v>18516</v>
      </c>
    </row>
    <row r="13048" spans="1:13" ht="13.5">
      <c r="A13048" t="s">
        <v>9443</v>
      </c>
      <c r="B13048" t="s">
        <v>48547</v>
      </c>
      <c r="C13048" t="s">
        <v>36850</v>
      </c>
      <c r="D13048" t="s">
        <v>36851</v>
      </c>
      <c r="E13048" t="s">
        <v>18516</v>
      </c>
      <c r="F13048" t="s">
        <v>18516</v>
      </c>
      <c r="G13048" t="s">
        <v>18516</v>
      </c>
      <c r="H13048" t="s">
        <v>18516</v>
      </c>
      <c r="I13048" t="s">
        <v>18516</v>
      </c>
      <c r="J13048" t="s">
        <v>18516</v>
      </c>
      <c r="K13048" t="s">
        <v>29707</v>
      </c>
      <c r="L13048" t="s">
        <v>18516</v>
      </c>
      <c r="M13048" t="s">
        <v>18516</v>
      </c>
    </row>
    <row r="13049" spans="1:13" ht="13.5">
      <c r="A13049" t="s">
        <v>4120</v>
      </c>
      <c r="B13049" t="s">
        <v>48548</v>
      </c>
      <c r="C13049" t="s">
        <v>29865</v>
      </c>
      <c r="D13049" t="s">
        <v>29866</v>
      </c>
      <c r="E13049" s="164">
        <v>179</v>
      </c>
      <c r="F13049" s="164">
        <v>179</v>
      </c>
      <c r="G13049" t="s">
        <v>18516</v>
      </c>
      <c r="H13049" t="s">
        <v>18516</v>
      </c>
      <c r="I13049" s="164">
        <v>80.35</v>
      </c>
      <c r="J13049" s="164">
        <v>259.35</v>
      </c>
      <c r="K13049">
        <v>81</v>
      </c>
      <c r="L13049" t="s">
        <v>18516</v>
      </c>
      <c r="M13049" t="s">
        <v>18516</v>
      </c>
    </row>
    <row r="13050" spans="1:13" ht="13.5">
      <c r="A13050" t="s">
        <v>9958</v>
      </c>
      <c r="B13050" t="s">
        <v>48549</v>
      </c>
      <c r="C13050" t="s">
        <v>31271</v>
      </c>
      <c r="D13050" t="s">
        <v>31272</v>
      </c>
      <c r="E13050" t="s">
        <v>18516</v>
      </c>
      <c r="F13050" t="s">
        <v>18516</v>
      </c>
      <c r="G13050" t="s">
        <v>18516</v>
      </c>
      <c r="H13050" t="s">
        <v>18516</v>
      </c>
      <c r="I13050" t="s">
        <v>18516</v>
      </c>
      <c r="J13050" t="s">
        <v>18516</v>
      </c>
      <c r="K13050" t="s">
        <v>29707</v>
      </c>
      <c r="L13050" t="s">
        <v>18516</v>
      </c>
      <c r="M13050" t="s">
        <v>18516</v>
      </c>
    </row>
    <row r="13051" spans="1:13" ht="13.5">
      <c r="A13051" t="s">
        <v>9967</v>
      </c>
      <c r="B13051" t="s">
        <v>48550</v>
      </c>
      <c r="C13051" t="s">
        <v>31271</v>
      </c>
      <c r="D13051" t="s">
        <v>31272</v>
      </c>
      <c r="E13051" t="s">
        <v>18516</v>
      </c>
      <c r="F13051" t="s">
        <v>18516</v>
      </c>
      <c r="G13051" t="s">
        <v>18516</v>
      </c>
      <c r="H13051" t="s">
        <v>18516</v>
      </c>
      <c r="I13051" t="s">
        <v>18516</v>
      </c>
      <c r="J13051" t="s">
        <v>18516</v>
      </c>
      <c r="K13051" t="s">
        <v>29707</v>
      </c>
      <c r="L13051" t="s">
        <v>18516</v>
      </c>
      <c r="M13051" t="s">
        <v>18516</v>
      </c>
    </row>
    <row r="13052" spans="1:13" ht="13.5">
      <c r="A13052" t="s">
        <v>9955</v>
      </c>
      <c r="B13052" t="s">
        <v>48551</v>
      </c>
      <c r="C13052" t="s">
        <v>31271</v>
      </c>
      <c r="D13052" t="s">
        <v>31272</v>
      </c>
      <c r="E13052" t="s">
        <v>18516</v>
      </c>
      <c r="F13052" t="s">
        <v>18516</v>
      </c>
      <c r="G13052" t="s">
        <v>18516</v>
      </c>
      <c r="H13052" t="s">
        <v>18516</v>
      </c>
      <c r="I13052" t="s">
        <v>18516</v>
      </c>
      <c r="J13052" t="s">
        <v>18516</v>
      </c>
      <c r="K13052" t="s">
        <v>29707</v>
      </c>
      <c r="L13052" t="s">
        <v>18516</v>
      </c>
      <c r="M13052" t="s">
        <v>18516</v>
      </c>
    </row>
    <row r="13053" spans="1:13" ht="13.5">
      <c r="A13053" t="s">
        <v>9961</v>
      </c>
      <c r="B13053" t="s">
        <v>48552</v>
      </c>
      <c r="C13053" t="s">
        <v>31271</v>
      </c>
      <c r="D13053" t="s">
        <v>31272</v>
      </c>
      <c r="E13053" t="s">
        <v>18516</v>
      </c>
      <c r="F13053" t="s">
        <v>18516</v>
      </c>
      <c r="G13053" t="s">
        <v>18516</v>
      </c>
      <c r="H13053" t="s">
        <v>18516</v>
      </c>
      <c r="I13053" t="s">
        <v>18516</v>
      </c>
      <c r="J13053" t="s">
        <v>18516</v>
      </c>
      <c r="K13053" t="s">
        <v>29707</v>
      </c>
      <c r="L13053" t="s">
        <v>18516</v>
      </c>
      <c r="M13053" t="s">
        <v>18516</v>
      </c>
    </row>
    <row r="13054" spans="1:13" ht="13.5">
      <c r="A13054" t="s">
        <v>9979</v>
      </c>
      <c r="B13054" t="s">
        <v>48553</v>
      </c>
      <c r="C13054" t="s">
        <v>31271</v>
      </c>
      <c r="D13054" t="s">
        <v>31272</v>
      </c>
      <c r="E13054" t="s">
        <v>18516</v>
      </c>
      <c r="F13054" t="s">
        <v>18516</v>
      </c>
      <c r="G13054" t="s">
        <v>18516</v>
      </c>
      <c r="H13054" t="s">
        <v>18516</v>
      </c>
      <c r="I13054" t="s">
        <v>18516</v>
      </c>
      <c r="J13054" t="s">
        <v>18516</v>
      </c>
      <c r="K13054" t="s">
        <v>29707</v>
      </c>
      <c r="L13054" t="s">
        <v>18516</v>
      </c>
      <c r="M13054" t="s">
        <v>18516</v>
      </c>
    </row>
    <row r="13055" spans="1:13" ht="13.5">
      <c r="A13055" t="s">
        <v>9970</v>
      </c>
      <c r="B13055" t="s">
        <v>48554</v>
      </c>
      <c r="C13055" t="s">
        <v>31271</v>
      </c>
      <c r="D13055" t="s">
        <v>31272</v>
      </c>
      <c r="E13055" t="s">
        <v>18516</v>
      </c>
      <c r="F13055" t="s">
        <v>18516</v>
      </c>
      <c r="G13055" t="s">
        <v>18516</v>
      </c>
      <c r="H13055" t="s">
        <v>18516</v>
      </c>
      <c r="I13055" t="s">
        <v>18516</v>
      </c>
      <c r="J13055" t="s">
        <v>18516</v>
      </c>
      <c r="K13055" t="s">
        <v>29707</v>
      </c>
      <c r="L13055" t="s">
        <v>18516</v>
      </c>
      <c r="M13055" t="s">
        <v>18516</v>
      </c>
    </row>
    <row r="13056" spans="1:13" ht="13.5">
      <c r="A13056" t="s">
        <v>9973</v>
      </c>
      <c r="B13056" t="s">
        <v>48555</v>
      </c>
      <c r="C13056" t="s">
        <v>31271</v>
      </c>
      <c r="D13056" t="s">
        <v>31272</v>
      </c>
      <c r="E13056" t="s">
        <v>18516</v>
      </c>
      <c r="F13056" t="s">
        <v>18516</v>
      </c>
      <c r="G13056" t="s">
        <v>18516</v>
      </c>
      <c r="H13056" t="s">
        <v>18516</v>
      </c>
      <c r="I13056" t="s">
        <v>18516</v>
      </c>
      <c r="J13056" t="s">
        <v>18516</v>
      </c>
      <c r="K13056" t="s">
        <v>29707</v>
      </c>
      <c r="L13056" t="s">
        <v>18516</v>
      </c>
      <c r="M13056" t="s">
        <v>18516</v>
      </c>
    </row>
    <row r="13057" spans="1:13" ht="13.5">
      <c r="A13057" t="s">
        <v>9952</v>
      </c>
      <c r="B13057" t="s">
        <v>48556</v>
      </c>
      <c r="C13057" t="s">
        <v>31271</v>
      </c>
      <c r="D13057" t="s">
        <v>31272</v>
      </c>
      <c r="E13057" t="s">
        <v>18516</v>
      </c>
      <c r="F13057" t="s">
        <v>18516</v>
      </c>
      <c r="G13057" t="s">
        <v>18516</v>
      </c>
      <c r="H13057" t="s">
        <v>18516</v>
      </c>
      <c r="I13057" t="s">
        <v>18516</v>
      </c>
      <c r="J13057" t="s">
        <v>18516</v>
      </c>
      <c r="K13057" t="s">
        <v>29707</v>
      </c>
      <c r="L13057" t="s">
        <v>18516</v>
      </c>
      <c r="M13057" t="s">
        <v>18516</v>
      </c>
    </row>
    <row r="13058" spans="1:13" ht="13.5">
      <c r="A13058" t="s">
        <v>9964</v>
      </c>
      <c r="B13058" t="s">
        <v>48557</v>
      </c>
      <c r="C13058" t="s">
        <v>31271</v>
      </c>
      <c r="D13058" t="s">
        <v>31272</v>
      </c>
      <c r="E13058" t="s">
        <v>18516</v>
      </c>
      <c r="F13058" t="s">
        <v>18516</v>
      </c>
      <c r="G13058" t="s">
        <v>18516</v>
      </c>
      <c r="H13058" t="s">
        <v>18516</v>
      </c>
      <c r="I13058" t="s">
        <v>18516</v>
      </c>
      <c r="J13058" t="s">
        <v>18516</v>
      </c>
      <c r="K13058" t="s">
        <v>29707</v>
      </c>
      <c r="L13058" t="s">
        <v>18516</v>
      </c>
      <c r="M13058" t="s">
        <v>18516</v>
      </c>
    </row>
    <row r="13059" spans="1:13" ht="13.5">
      <c r="A13059" t="s">
        <v>48558</v>
      </c>
      <c r="B13059" t="s">
        <v>48559</v>
      </c>
      <c r="C13059" t="s">
        <v>33623</v>
      </c>
      <c r="D13059" t="s">
        <v>33624</v>
      </c>
      <c r="E13059" t="s">
        <v>18516</v>
      </c>
      <c r="F13059" t="s">
        <v>18516</v>
      </c>
      <c r="G13059" t="s">
        <v>18516</v>
      </c>
      <c r="H13059" t="s">
        <v>18516</v>
      </c>
      <c r="I13059" t="s">
        <v>18516</v>
      </c>
      <c r="J13059" t="s">
        <v>18516</v>
      </c>
      <c r="K13059" t="s">
        <v>29707</v>
      </c>
      <c r="L13059" t="s">
        <v>18516</v>
      </c>
      <c r="M13059" t="s">
        <v>18516</v>
      </c>
    </row>
    <row r="13060" spans="1:13" ht="13.5">
      <c r="A13060" t="s">
        <v>48560</v>
      </c>
      <c r="B13060" t="s">
        <v>48561</v>
      </c>
      <c r="C13060" t="s">
        <v>29518</v>
      </c>
      <c r="D13060" t="s">
        <v>29519</v>
      </c>
      <c r="E13060" t="s">
        <v>18516</v>
      </c>
      <c r="F13060" t="s">
        <v>18516</v>
      </c>
      <c r="G13060" t="s">
        <v>18516</v>
      </c>
      <c r="H13060" t="s">
        <v>18516</v>
      </c>
      <c r="I13060" t="s">
        <v>18516</v>
      </c>
      <c r="J13060" t="s">
        <v>18516</v>
      </c>
      <c r="K13060" t="s">
        <v>29707</v>
      </c>
      <c r="L13060" t="s">
        <v>18516</v>
      </c>
      <c r="M13060" t="s">
        <v>18516</v>
      </c>
    </row>
    <row r="13061" spans="1:13" ht="13.5">
      <c r="A13061" t="s">
        <v>48562</v>
      </c>
      <c r="B13061" t="s">
        <v>35411</v>
      </c>
      <c r="C13061" t="s">
        <v>29619</v>
      </c>
      <c r="D13061" t="s">
        <v>29620</v>
      </c>
      <c r="E13061" s="164">
        <v>269</v>
      </c>
      <c r="F13061" s="164">
        <v>239</v>
      </c>
      <c r="G13061" s="165">
        <v>0.88</v>
      </c>
      <c r="H13061" t="s">
        <v>18516</v>
      </c>
      <c r="I13061" s="164">
        <v>81.89</v>
      </c>
      <c r="J13061" s="164">
        <v>320.89</v>
      </c>
      <c r="K13061">
        <v>0</v>
      </c>
      <c r="L13061" t="s">
        <v>18516</v>
      </c>
      <c r="M13061" t="s">
        <v>18516</v>
      </c>
    </row>
    <row r="13062" spans="1:13" ht="13.5">
      <c r="A13062" t="s">
        <v>14265</v>
      </c>
      <c r="B13062" t="s">
        <v>48563</v>
      </c>
      <c r="C13062" t="s">
        <v>31271</v>
      </c>
      <c r="D13062" t="s">
        <v>31272</v>
      </c>
      <c r="E13062" t="s">
        <v>18516</v>
      </c>
      <c r="F13062" t="s">
        <v>18516</v>
      </c>
      <c r="G13062" t="s">
        <v>18516</v>
      </c>
      <c r="H13062" t="s">
        <v>18516</v>
      </c>
      <c r="I13062" t="s">
        <v>18516</v>
      </c>
      <c r="J13062" t="s">
        <v>18516</v>
      </c>
      <c r="K13062" t="s">
        <v>29707</v>
      </c>
      <c r="L13062" t="s">
        <v>18516</v>
      </c>
      <c r="M13062" t="s">
        <v>18516</v>
      </c>
    </row>
    <row r="13063" spans="1:13" ht="13.5">
      <c r="A13063" t="s">
        <v>9004</v>
      </c>
      <c r="B13063" t="s">
        <v>48564</v>
      </c>
      <c r="C13063" t="s">
        <v>31271</v>
      </c>
      <c r="D13063" t="s">
        <v>31272</v>
      </c>
      <c r="E13063" t="s">
        <v>18516</v>
      </c>
      <c r="F13063" t="s">
        <v>18516</v>
      </c>
      <c r="G13063" t="s">
        <v>18516</v>
      </c>
      <c r="H13063" t="s">
        <v>18516</v>
      </c>
      <c r="I13063" t="s">
        <v>18516</v>
      </c>
      <c r="J13063" t="s">
        <v>18516</v>
      </c>
      <c r="K13063" t="s">
        <v>29707</v>
      </c>
      <c r="L13063" t="s">
        <v>18516</v>
      </c>
      <c r="M13063" t="s">
        <v>18516</v>
      </c>
    </row>
    <row r="13064" spans="1:13" ht="13.5">
      <c r="A13064" t="s">
        <v>9001</v>
      </c>
      <c r="B13064" t="s">
        <v>48565</v>
      </c>
      <c r="C13064" t="s">
        <v>31271</v>
      </c>
      <c r="D13064" t="s">
        <v>31272</v>
      </c>
      <c r="E13064" t="s">
        <v>18516</v>
      </c>
      <c r="F13064" t="s">
        <v>18516</v>
      </c>
      <c r="G13064" t="s">
        <v>18516</v>
      </c>
      <c r="H13064" t="s">
        <v>18516</v>
      </c>
      <c r="I13064" t="s">
        <v>18516</v>
      </c>
      <c r="J13064" t="s">
        <v>18516</v>
      </c>
      <c r="K13064" t="s">
        <v>29707</v>
      </c>
      <c r="L13064" t="s">
        <v>18516</v>
      </c>
      <c r="M13064" t="s">
        <v>18516</v>
      </c>
    </row>
    <row r="13065" spans="1:13" ht="13.5">
      <c r="A13065" t="s">
        <v>14257</v>
      </c>
      <c r="B13065" t="s">
        <v>48566</v>
      </c>
      <c r="C13065" t="s">
        <v>31271</v>
      </c>
      <c r="D13065" t="s">
        <v>31272</v>
      </c>
      <c r="E13065" t="s">
        <v>18516</v>
      </c>
      <c r="F13065" t="s">
        <v>18516</v>
      </c>
      <c r="G13065" t="s">
        <v>18516</v>
      </c>
      <c r="H13065" t="s">
        <v>18516</v>
      </c>
      <c r="I13065" t="s">
        <v>18516</v>
      </c>
      <c r="J13065" t="s">
        <v>18516</v>
      </c>
      <c r="K13065" t="s">
        <v>29707</v>
      </c>
      <c r="L13065" t="s">
        <v>18516</v>
      </c>
      <c r="M13065" t="s">
        <v>18516</v>
      </c>
    </row>
    <row r="13066" spans="1:13" ht="13.5">
      <c r="A13066" t="s">
        <v>14262</v>
      </c>
      <c r="B13066" t="s">
        <v>48567</v>
      </c>
      <c r="C13066" t="s">
        <v>31271</v>
      </c>
      <c r="D13066" t="s">
        <v>31272</v>
      </c>
      <c r="E13066" t="s">
        <v>18516</v>
      </c>
      <c r="F13066" t="s">
        <v>18516</v>
      </c>
      <c r="G13066" t="s">
        <v>18516</v>
      </c>
      <c r="H13066" t="s">
        <v>18516</v>
      </c>
      <c r="I13066" t="s">
        <v>18516</v>
      </c>
      <c r="J13066" t="s">
        <v>18516</v>
      </c>
      <c r="K13066" t="s">
        <v>29707</v>
      </c>
      <c r="L13066" t="s">
        <v>18516</v>
      </c>
      <c r="M13066" t="s">
        <v>18516</v>
      </c>
    </row>
    <row r="13067" spans="1:13" ht="13.5">
      <c r="A13067" t="s">
        <v>48568</v>
      </c>
      <c r="B13067" t="s">
        <v>34156</v>
      </c>
      <c r="C13067" t="s">
        <v>30581</v>
      </c>
      <c r="D13067" t="s">
        <v>30582</v>
      </c>
      <c r="E13067" t="s">
        <v>18516</v>
      </c>
      <c r="F13067" t="s">
        <v>18516</v>
      </c>
      <c r="G13067" t="s">
        <v>18516</v>
      </c>
      <c r="H13067" t="s">
        <v>18516</v>
      </c>
      <c r="I13067" t="s">
        <v>18516</v>
      </c>
      <c r="J13067" t="s">
        <v>18516</v>
      </c>
      <c r="K13067" t="s">
        <v>29707</v>
      </c>
      <c r="L13067" t="s">
        <v>18516</v>
      </c>
      <c r="M13067" t="s">
        <v>18516</v>
      </c>
    </row>
    <row r="13068" spans="1:13" ht="13.5">
      <c r="A13068" t="s">
        <v>9976</v>
      </c>
      <c r="B13068" t="s">
        <v>48569</v>
      </c>
      <c r="C13068" t="s">
        <v>31271</v>
      </c>
      <c r="D13068" t="s">
        <v>31272</v>
      </c>
      <c r="E13068" t="s">
        <v>18516</v>
      </c>
      <c r="F13068" t="s">
        <v>18516</v>
      </c>
      <c r="G13068" t="s">
        <v>18516</v>
      </c>
      <c r="H13068" t="s">
        <v>18516</v>
      </c>
      <c r="I13068" t="s">
        <v>18516</v>
      </c>
      <c r="J13068" t="s">
        <v>18516</v>
      </c>
      <c r="K13068" t="s">
        <v>29707</v>
      </c>
      <c r="L13068" t="s">
        <v>18516</v>
      </c>
      <c r="M13068" t="s">
        <v>18516</v>
      </c>
    </row>
    <row r="13069" spans="1:13" ht="13.5">
      <c r="A13069" t="s">
        <v>9886</v>
      </c>
      <c r="B13069" t="s">
        <v>48570</v>
      </c>
      <c r="C13069" t="s">
        <v>31271</v>
      </c>
      <c r="D13069" t="s">
        <v>31272</v>
      </c>
      <c r="E13069" t="s">
        <v>18516</v>
      </c>
      <c r="F13069" t="s">
        <v>18516</v>
      </c>
      <c r="G13069" t="s">
        <v>18516</v>
      </c>
      <c r="H13069" t="s">
        <v>18516</v>
      </c>
      <c r="I13069" t="s">
        <v>18516</v>
      </c>
      <c r="J13069" t="s">
        <v>18516</v>
      </c>
      <c r="K13069" t="s">
        <v>29707</v>
      </c>
      <c r="L13069" t="s">
        <v>18516</v>
      </c>
      <c r="M13069" t="s">
        <v>18516</v>
      </c>
    </row>
    <row r="13070" spans="1:13" ht="13.5">
      <c r="A13070" t="s">
        <v>9883</v>
      </c>
      <c r="B13070" t="s">
        <v>48571</v>
      </c>
      <c r="C13070" t="s">
        <v>31271</v>
      </c>
      <c r="D13070" t="s">
        <v>31272</v>
      </c>
      <c r="E13070" t="s">
        <v>18516</v>
      </c>
      <c r="F13070" t="s">
        <v>18516</v>
      </c>
      <c r="G13070" t="s">
        <v>18516</v>
      </c>
      <c r="H13070" t="s">
        <v>18516</v>
      </c>
      <c r="I13070" t="s">
        <v>18516</v>
      </c>
      <c r="J13070" t="s">
        <v>18516</v>
      </c>
      <c r="K13070" t="s">
        <v>29707</v>
      </c>
      <c r="L13070" t="s">
        <v>18516</v>
      </c>
      <c r="M13070" t="s">
        <v>18516</v>
      </c>
    </row>
    <row r="13071" spans="1:13" ht="13.5">
      <c r="A13071" t="s">
        <v>9440</v>
      </c>
      <c r="B13071" t="s">
        <v>48572</v>
      </c>
      <c r="C13071" t="s">
        <v>29625</v>
      </c>
      <c r="D13071" t="s">
        <v>29626</v>
      </c>
      <c r="E13071" t="s">
        <v>18516</v>
      </c>
      <c r="F13071" t="s">
        <v>18516</v>
      </c>
      <c r="G13071" t="s">
        <v>18516</v>
      </c>
      <c r="H13071" t="s">
        <v>18516</v>
      </c>
      <c r="I13071" t="s">
        <v>18516</v>
      </c>
      <c r="J13071" t="s">
        <v>18516</v>
      </c>
      <c r="K13071" t="s">
        <v>29707</v>
      </c>
      <c r="L13071" t="s">
        <v>18516</v>
      </c>
      <c r="M13071" t="s">
        <v>18516</v>
      </c>
    </row>
    <row r="13072" spans="1:13" ht="13.5">
      <c r="A13072" t="s">
        <v>9437</v>
      </c>
      <c r="B13072" t="s">
        <v>48573</v>
      </c>
      <c r="C13072" t="s">
        <v>29625</v>
      </c>
      <c r="D13072" t="s">
        <v>29626</v>
      </c>
      <c r="E13072" t="s">
        <v>18516</v>
      </c>
      <c r="F13072" t="s">
        <v>18516</v>
      </c>
      <c r="G13072" t="s">
        <v>18516</v>
      </c>
      <c r="H13072" t="s">
        <v>18516</v>
      </c>
      <c r="I13072" t="s">
        <v>18516</v>
      </c>
      <c r="J13072" t="s">
        <v>18516</v>
      </c>
      <c r="K13072" t="s">
        <v>29707</v>
      </c>
      <c r="L13072" t="s">
        <v>18516</v>
      </c>
      <c r="M13072" t="s">
        <v>18516</v>
      </c>
    </row>
    <row r="13073" spans="1:13" ht="13.5">
      <c r="A13073" t="s">
        <v>9434</v>
      </c>
      <c r="B13073" t="s">
        <v>48574</v>
      </c>
      <c r="C13073" t="s">
        <v>29625</v>
      </c>
      <c r="D13073" t="s">
        <v>29626</v>
      </c>
      <c r="E13073" t="s">
        <v>18516</v>
      </c>
      <c r="F13073" t="s">
        <v>18516</v>
      </c>
      <c r="G13073" t="s">
        <v>18516</v>
      </c>
      <c r="H13073" t="s">
        <v>18516</v>
      </c>
      <c r="I13073" t="s">
        <v>18516</v>
      </c>
      <c r="J13073" t="s">
        <v>18516</v>
      </c>
      <c r="K13073" t="s">
        <v>29707</v>
      </c>
      <c r="L13073" t="s">
        <v>18516</v>
      </c>
      <c r="M13073" t="s">
        <v>18516</v>
      </c>
    </row>
    <row r="13074" spans="1:13" ht="13.5">
      <c r="A13074" t="s">
        <v>9431</v>
      </c>
      <c r="B13074" t="s">
        <v>48575</v>
      </c>
      <c r="C13074" t="s">
        <v>29625</v>
      </c>
      <c r="D13074" t="s">
        <v>29626</v>
      </c>
      <c r="E13074" t="s">
        <v>18516</v>
      </c>
      <c r="F13074" t="s">
        <v>18516</v>
      </c>
      <c r="G13074" t="s">
        <v>18516</v>
      </c>
      <c r="H13074" t="s">
        <v>18516</v>
      </c>
      <c r="I13074" t="s">
        <v>18516</v>
      </c>
      <c r="J13074" t="s">
        <v>18516</v>
      </c>
      <c r="K13074" t="s">
        <v>29707</v>
      </c>
      <c r="L13074" t="s">
        <v>18516</v>
      </c>
      <c r="M13074" t="s">
        <v>18516</v>
      </c>
    </row>
    <row r="13075" spans="1:13" ht="13.5">
      <c r="A13075" t="s">
        <v>9428</v>
      </c>
      <c r="B13075" t="s">
        <v>48576</v>
      </c>
      <c r="C13075" t="s">
        <v>29625</v>
      </c>
      <c r="D13075" t="s">
        <v>29626</v>
      </c>
      <c r="E13075" t="s">
        <v>18516</v>
      </c>
      <c r="F13075" t="s">
        <v>18516</v>
      </c>
      <c r="G13075" t="s">
        <v>18516</v>
      </c>
      <c r="H13075" t="s">
        <v>18516</v>
      </c>
      <c r="I13075" t="s">
        <v>18516</v>
      </c>
      <c r="J13075" t="s">
        <v>18516</v>
      </c>
      <c r="K13075" t="s">
        <v>29707</v>
      </c>
      <c r="L13075" t="s">
        <v>18516</v>
      </c>
      <c r="M13075" t="s">
        <v>18516</v>
      </c>
    </row>
    <row r="13076" spans="1:13" ht="13.5">
      <c r="A13076" t="s">
        <v>9425</v>
      </c>
      <c r="B13076" t="s">
        <v>48577</v>
      </c>
      <c r="C13076" t="s">
        <v>29625</v>
      </c>
      <c r="D13076" t="s">
        <v>29626</v>
      </c>
      <c r="E13076" t="s">
        <v>18516</v>
      </c>
      <c r="F13076" t="s">
        <v>18516</v>
      </c>
      <c r="G13076" t="s">
        <v>18516</v>
      </c>
      <c r="H13076" t="s">
        <v>18516</v>
      </c>
      <c r="I13076" t="s">
        <v>18516</v>
      </c>
      <c r="J13076" t="s">
        <v>18516</v>
      </c>
      <c r="K13076" t="s">
        <v>29707</v>
      </c>
      <c r="L13076" t="s">
        <v>18516</v>
      </c>
      <c r="M13076" t="s">
        <v>18516</v>
      </c>
    </row>
    <row r="13077" spans="1:13" ht="13.5">
      <c r="A13077" t="s">
        <v>8250</v>
      </c>
      <c r="B13077" t="s">
        <v>48578</v>
      </c>
      <c r="C13077" t="s">
        <v>48579</v>
      </c>
      <c r="D13077" t="s">
        <v>48580</v>
      </c>
      <c r="E13077" s="164">
        <v>155.5</v>
      </c>
      <c r="F13077" s="164">
        <v>155.5</v>
      </c>
      <c r="G13077" t="s">
        <v>18516</v>
      </c>
      <c r="H13077" t="s">
        <v>18516</v>
      </c>
      <c r="I13077" s="164">
        <v>87.59</v>
      </c>
      <c r="J13077" s="164">
        <v>243.09</v>
      </c>
      <c r="K13077">
        <v>549</v>
      </c>
      <c r="L13077" t="s">
        <v>18516</v>
      </c>
      <c r="M13077" t="s">
        <v>18516</v>
      </c>
    </row>
    <row r="13078" spans="1:13" ht="13.5">
      <c r="A13078" t="s">
        <v>9414</v>
      </c>
      <c r="B13078" t="s">
        <v>48581</v>
      </c>
      <c r="C13078" t="s">
        <v>30645</v>
      </c>
      <c r="D13078" t="s">
        <v>30646</v>
      </c>
      <c r="E13078" s="164">
        <v>99</v>
      </c>
      <c r="F13078" s="164">
        <v>82.17</v>
      </c>
      <c r="G13078" s="165">
        <v>0.83</v>
      </c>
      <c r="H13078" t="s">
        <v>29478</v>
      </c>
      <c r="I13078" s="164">
        <v>48.75</v>
      </c>
      <c r="J13078" s="164">
        <v>130.92</v>
      </c>
      <c r="K13078">
        <v>36</v>
      </c>
      <c r="L13078" t="s">
        <v>18516</v>
      </c>
      <c r="M13078" t="s">
        <v>18516</v>
      </c>
    </row>
    <row r="13079" spans="1:13" ht="13.5">
      <c r="A13079" t="s">
        <v>9411</v>
      </c>
      <c r="B13079" t="s">
        <v>48582</v>
      </c>
      <c r="C13079" t="s">
        <v>30645</v>
      </c>
      <c r="D13079" t="s">
        <v>30646</v>
      </c>
      <c r="E13079" s="164">
        <v>99</v>
      </c>
      <c r="F13079" s="164">
        <v>82.17</v>
      </c>
      <c r="G13079" s="165">
        <v>0.83</v>
      </c>
      <c r="H13079" t="s">
        <v>29478</v>
      </c>
      <c r="I13079" s="164">
        <v>48.75</v>
      </c>
      <c r="J13079" s="164">
        <v>130.92</v>
      </c>
      <c r="K13079">
        <v>38</v>
      </c>
      <c r="L13079" t="s">
        <v>18516</v>
      </c>
      <c r="M13079" t="s">
        <v>18516</v>
      </c>
    </row>
    <row r="13080" spans="1:13" ht="13.5">
      <c r="A13080" t="s">
        <v>9408</v>
      </c>
      <c r="B13080" t="s">
        <v>48583</v>
      </c>
      <c r="C13080" t="s">
        <v>34795</v>
      </c>
      <c r="D13080" t="s">
        <v>34796</v>
      </c>
      <c r="E13080" t="s">
        <v>18516</v>
      </c>
      <c r="F13080" t="s">
        <v>18516</v>
      </c>
      <c r="G13080" t="s">
        <v>18516</v>
      </c>
      <c r="H13080" t="s">
        <v>18516</v>
      </c>
      <c r="I13080" t="s">
        <v>18516</v>
      </c>
      <c r="J13080" t="s">
        <v>18516</v>
      </c>
      <c r="K13080" t="s">
        <v>29707</v>
      </c>
      <c r="L13080" t="s">
        <v>18516</v>
      </c>
      <c r="M13080" t="s">
        <v>18516</v>
      </c>
    </row>
    <row r="13081" spans="1:13" ht="13.5">
      <c r="A13081" t="s">
        <v>9405</v>
      </c>
      <c r="B13081" t="s">
        <v>48584</v>
      </c>
      <c r="C13081" t="s">
        <v>34795</v>
      </c>
      <c r="D13081" t="s">
        <v>34796</v>
      </c>
      <c r="E13081" t="s">
        <v>18516</v>
      </c>
      <c r="F13081" t="s">
        <v>18516</v>
      </c>
      <c r="G13081" t="s">
        <v>18516</v>
      </c>
      <c r="H13081" t="s">
        <v>18516</v>
      </c>
      <c r="I13081" t="s">
        <v>18516</v>
      </c>
      <c r="J13081" t="s">
        <v>18516</v>
      </c>
      <c r="K13081" t="s">
        <v>29707</v>
      </c>
      <c r="L13081" t="s">
        <v>18516</v>
      </c>
      <c r="M13081" t="s">
        <v>18516</v>
      </c>
    </row>
    <row r="13082" spans="1:13" ht="13.5">
      <c r="A13082" t="s">
        <v>48585</v>
      </c>
      <c r="B13082" t="s">
        <v>48586</v>
      </c>
      <c r="C13082" t="s">
        <v>48587</v>
      </c>
      <c r="D13082" t="s">
        <v>48588</v>
      </c>
      <c r="E13082" t="s">
        <v>18516</v>
      </c>
      <c r="F13082" t="s">
        <v>18516</v>
      </c>
      <c r="G13082" t="s">
        <v>18516</v>
      </c>
      <c r="H13082" t="s">
        <v>18516</v>
      </c>
      <c r="I13082" t="s">
        <v>18516</v>
      </c>
      <c r="J13082" t="s">
        <v>18516</v>
      </c>
      <c r="K13082" t="s">
        <v>29707</v>
      </c>
      <c r="L13082" t="s">
        <v>18516</v>
      </c>
      <c r="M13082" t="s">
        <v>18516</v>
      </c>
    </row>
    <row r="13083" spans="1:13" ht="13.5">
      <c r="A13083" t="s">
        <v>9906</v>
      </c>
      <c r="B13083" t="s">
        <v>48589</v>
      </c>
      <c r="C13083" t="s">
        <v>48587</v>
      </c>
      <c r="D13083" t="s">
        <v>48588</v>
      </c>
      <c r="E13083" t="s">
        <v>18516</v>
      </c>
      <c r="F13083" t="s">
        <v>18516</v>
      </c>
      <c r="G13083" t="s">
        <v>18516</v>
      </c>
      <c r="H13083" t="s">
        <v>18516</v>
      </c>
      <c r="I13083" t="s">
        <v>18516</v>
      </c>
      <c r="J13083" t="s">
        <v>18516</v>
      </c>
      <c r="K13083" t="s">
        <v>29707</v>
      </c>
      <c r="L13083" t="s">
        <v>18516</v>
      </c>
      <c r="M13083" t="s">
        <v>18516</v>
      </c>
    </row>
    <row r="13084" spans="1:13" ht="13.5">
      <c r="A13084" t="s">
        <v>9909</v>
      </c>
      <c r="B13084" t="s">
        <v>48590</v>
      </c>
      <c r="C13084" t="s">
        <v>48587</v>
      </c>
      <c r="D13084" t="s">
        <v>48588</v>
      </c>
      <c r="E13084" t="s">
        <v>18516</v>
      </c>
      <c r="F13084" t="s">
        <v>18516</v>
      </c>
      <c r="G13084" t="s">
        <v>18516</v>
      </c>
      <c r="H13084" t="s">
        <v>18516</v>
      </c>
      <c r="I13084" t="s">
        <v>18516</v>
      </c>
      <c r="J13084" t="s">
        <v>18516</v>
      </c>
      <c r="K13084" t="s">
        <v>29707</v>
      </c>
      <c r="L13084" t="s">
        <v>18516</v>
      </c>
      <c r="M13084" t="s">
        <v>18516</v>
      </c>
    </row>
    <row r="13085" spans="1:13" ht="13.5">
      <c r="A13085" t="s">
        <v>48591</v>
      </c>
      <c r="B13085" t="s">
        <v>48592</v>
      </c>
      <c r="C13085" t="s">
        <v>48587</v>
      </c>
      <c r="D13085" t="s">
        <v>48588</v>
      </c>
      <c r="E13085" t="s">
        <v>18516</v>
      </c>
      <c r="F13085" t="s">
        <v>18516</v>
      </c>
      <c r="G13085" t="s">
        <v>18516</v>
      </c>
      <c r="H13085" t="s">
        <v>18516</v>
      </c>
      <c r="I13085" t="s">
        <v>18516</v>
      </c>
      <c r="J13085" t="s">
        <v>18516</v>
      </c>
      <c r="K13085" t="s">
        <v>29707</v>
      </c>
      <c r="L13085" t="s">
        <v>18516</v>
      </c>
      <c r="M13085" t="s">
        <v>18516</v>
      </c>
    </row>
    <row r="13086" spans="1:13" ht="13.5">
      <c r="A13086" t="s">
        <v>48593</v>
      </c>
      <c r="B13086" t="s">
        <v>48594</v>
      </c>
      <c r="C13086" t="s">
        <v>30146</v>
      </c>
      <c r="D13086" t="s">
        <v>30147</v>
      </c>
      <c r="E13086" t="s">
        <v>18516</v>
      </c>
      <c r="F13086" t="s">
        <v>18516</v>
      </c>
      <c r="G13086" t="s">
        <v>18516</v>
      </c>
      <c r="H13086" t="s">
        <v>18516</v>
      </c>
      <c r="I13086" t="s">
        <v>18516</v>
      </c>
      <c r="J13086" t="s">
        <v>18516</v>
      </c>
      <c r="K13086" t="s">
        <v>29707</v>
      </c>
      <c r="L13086" t="s">
        <v>18516</v>
      </c>
      <c r="M13086" t="s">
        <v>18516</v>
      </c>
    </row>
    <row r="13087" spans="1:13" ht="13.5">
      <c r="A13087" t="s">
        <v>9402</v>
      </c>
      <c r="B13087" t="s">
        <v>48595</v>
      </c>
      <c r="C13087" t="s">
        <v>30645</v>
      </c>
      <c r="D13087" t="s">
        <v>30646</v>
      </c>
      <c r="E13087" t="s">
        <v>18516</v>
      </c>
      <c r="F13087" t="s">
        <v>18516</v>
      </c>
      <c r="G13087" t="s">
        <v>18516</v>
      </c>
      <c r="H13087" t="s">
        <v>18516</v>
      </c>
      <c r="I13087" t="s">
        <v>18516</v>
      </c>
      <c r="J13087" t="s">
        <v>18516</v>
      </c>
      <c r="K13087" t="s">
        <v>29707</v>
      </c>
      <c r="L13087" t="s">
        <v>18516</v>
      </c>
      <c r="M13087" t="s">
        <v>18516</v>
      </c>
    </row>
    <row r="13088" spans="1:13" ht="13.5">
      <c r="A13088" t="s">
        <v>9399</v>
      </c>
      <c r="B13088" t="s">
        <v>48595</v>
      </c>
      <c r="C13088" t="s">
        <v>30645</v>
      </c>
      <c r="D13088" t="s">
        <v>30646</v>
      </c>
      <c r="E13088" s="164">
        <v>89</v>
      </c>
      <c r="F13088" s="164">
        <v>73.87</v>
      </c>
      <c r="G13088" s="165">
        <v>0.83</v>
      </c>
      <c r="H13088" t="s">
        <v>29478</v>
      </c>
      <c r="I13088" s="164">
        <v>42.1</v>
      </c>
      <c r="J13088" s="164">
        <v>115.97</v>
      </c>
      <c r="K13088">
        <v>42</v>
      </c>
      <c r="L13088" t="s">
        <v>18516</v>
      </c>
      <c r="M13088" t="s">
        <v>18516</v>
      </c>
    </row>
    <row r="13089" spans="1:13" ht="13.5">
      <c r="A13089" t="s">
        <v>9396</v>
      </c>
      <c r="B13089" t="s">
        <v>48596</v>
      </c>
      <c r="C13089" t="s">
        <v>30645</v>
      </c>
      <c r="D13089" t="s">
        <v>30646</v>
      </c>
      <c r="E13089" t="s">
        <v>18516</v>
      </c>
      <c r="F13089" t="s">
        <v>18516</v>
      </c>
      <c r="G13089" t="s">
        <v>18516</v>
      </c>
      <c r="H13089" t="s">
        <v>18516</v>
      </c>
      <c r="I13089" t="s">
        <v>18516</v>
      </c>
      <c r="J13089" t="s">
        <v>18516</v>
      </c>
      <c r="K13089" t="s">
        <v>29707</v>
      </c>
      <c r="L13089" t="s">
        <v>18516</v>
      </c>
      <c r="M13089" t="s">
        <v>18516</v>
      </c>
    </row>
    <row r="13090" spans="1:13" ht="13.5">
      <c r="A13090" t="s">
        <v>9393</v>
      </c>
      <c r="B13090" t="s">
        <v>48596</v>
      </c>
      <c r="C13090" t="s">
        <v>30645</v>
      </c>
      <c r="D13090" t="s">
        <v>30646</v>
      </c>
      <c r="E13090" t="s">
        <v>18516</v>
      </c>
      <c r="F13090" t="s">
        <v>18516</v>
      </c>
      <c r="G13090" t="s">
        <v>18516</v>
      </c>
      <c r="H13090" t="s">
        <v>18516</v>
      </c>
      <c r="I13090" t="s">
        <v>18516</v>
      </c>
      <c r="J13090" t="s">
        <v>18516</v>
      </c>
      <c r="K13090" t="s">
        <v>29707</v>
      </c>
      <c r="L13090" t="s">
        <v>18516</v>
      </c>
      <c r="M13090" t="s">
        <v>18516</v>
      </c>
    </row>
    <row r="13091" spans="1:13" ht="13.5">
      <c r="A13091" t="s">
        <v>48597</v>
      </c>
      <c r="B13091" t="s">
        <v>48598</v>
      </c>
      <c r="C13091" t="s">
        <v>36349</v>
      </c>
      <c r="D13091" t="s">
        <v>36350</v>
      </c>
      <c r="E13091" t="s">
        <v>18516</v>
      </c>
      <c r="F13091" t="s">
        <v>18516</v>
      </c>
      <c r="G13091" t="s">
        <v>18516</v>
      </c>
      <c r="H13091" t="s">
        <v>18516</v>
      </c>
      <c r="I13091" t="s">
        <v>18516</v>
      </c>
      <c r="J13091" t="s">
        <v>18516</v>
      </c>
      <c r="K13091" t="s">
        <v>29707</v>
      </c>
      <c r="L13091" t="s">
        <v>18516</v>
      </c>
      <c r="M13091" t="s">
        <v>18516</v>
      </c>
    </row>
    <row r="13092" spans="1:13" ht="13.5">
      <c r="A13092" t="s">
        <v>9136</v>
      </c>
      <c r="B13092" t="s">
        <v>48599</v>
      </c>
      <c r="C13092" t="s">
        <v>30861</v>
      </c>
      <c r="D13092" t="s">
        <v>30861</v>
      </c>
      <c r="E13092" t="s">
        <v>18516</v>
      </c>
      <c r="F13092" t="s">
        <v>18516</v>
      </c>
      <c r="G13092" t="s">
        <v>18516</v>
      </c>
      <c r="H13092" t="s">
        <v>18516</v>
      </c>
      <c r="I13092" t="s">
        <v>18516</v>
      </c>
      <c r="J13092" t="s">
        <v>18516</v>
      </c>
      <c r="K13092" t="s">
        <v>29707</v>
      </c>
      <c r="L13092" t="s">
        <v>18516</v>
      </c>
      <c r="M13092" t="s">
        <v>18516</v>
      </c>
    </row>
    <row r="13093" spans="1:13" ht="13.5">
      <c r="A13093" t="s">
        <v>9133</v>
      </c>
      <c r="B13093" t="s">
        <v>32929</v>
      </c>
      <c r="C13093" t="s">
        <v>30861</v>
      </c>
      <c r="D13093" t="s">
        <v>30861</v>
      </c>
      <c r="E13093" t="s">
        <v>18516</v>
      </c>
      <c r="F13093" t="s">
        <v>18516</v>
      </c>
      <c r="G13093" t="s">
        <v>18516</v>
      </c>
      <c r="H13093" t="s">
        <v>18516</v>
      </c>
      <c r="I13093" t="s">
        <v>18516</v>
      </c>
      <c r="J13093" t="s">
        <v>18516</v>
      </c>
      <c r="K13093" t="s">
        <v>29707</v>
      </c>
      <c r="L13093" t="s">
        <v>18516</v>
      </c>
      <c r="M13093" t="s">
        <v>18516</v>
      </c>
    </row>
    <row r="13094" spans="1:13" ht="13.5">
      <c r="A13094" t="s">
        <v>9130</v>
      </c>
      <c r="B13094" t="s">
        <v>32924</v>
      </c>
      <c r="C13094" t="s">
        <v>30861</v>
      </c>
      <c r="D13094" t="s">
        <v>30861</v>
      </c>
      <c r="E13094" t="s">
        <v>18516</v>
      </c>
      <c r="F13094" t="s">
        <v>18516</v>
      </c>
      <c r="G13094" t="s">
        <v>18516</v>
      </c>
      <c r="H13094" t="s">
        <v>18516</v>
      </c>
      <c r="I13094" t="s">
        <v>18516</v>
      </c>
      <c r="J13094" t="s">
        <v>18516</v>
      </c>
      <c r="K13094" t="s">
        <v>29707</v>
      </c>
      <c r="L13094" t="s">
        <v>18516</v>
      </c>
      <c r="M13094" t="s">
        <v>18516</v>
      </c>
    </row>
    <row r="13095" spans="1:13" ht="13.5">
      <c r="A13095" t="s">
        <v>9127</v>
      </c>
      <c r="B13095" t="s">
        <v>32922</v>
      </c>
      <c r="C13095" t="s">
        <v>30861</v>
      </c>
      <c r="D13095" t="s">
        <v>30861</v>
      </c>
      <c r="E13095" t="s">
        <v>18516</v>
      </c>
      <c r="F13095" t="s">
        <v>18516</v>
      </c>
      <c r="G13095" t="s">
        <v>18516</v>
      </c>
      <c r="H13095" t="s">
        <v>18516</v>
      </c>
      <c r="I13095" t="s">
        <v>18516</v>
      </c>
      <c r="J13095" t="s">
        <v>18516</v>
      </c>
      <c r="K13095" t="s">
        <v>29707</v>
      </c>
      <c r="L13095" t="s">
        <v>18516</v>
      </c>
      <c r="M13095" t="s">
        <v>18516</v>
      </c>
    </row>
    <row r="13096" spans="1:13" ht="13.5">
      <c r="A13096" t="s">
        <v>9124</v>
      </c>
      <c r="B13096" t="s">
        <v>34800</v>
      </c>
      <c r="C13096" t="s">
        <v>30861</v>
      </c>
      <c r="D13096" t="s">
        <v>30861</v>
      </c>
      <c r="E13096" t="s">
        <v>18516</v>
      </c>
      <c r="F13096" t="s">
        <v>18516</v>
      </c>
      <c r="G13096" t="s">
        <v>18516</v>
      </c>
      <c r="H13096" t="s">
        <v>18516</v>
      </c>
      <c r="I13096" t="s">
        <v>18516</v>
      </c>
      <c r="J13096" t="s">
        <v>18516</v>
      </c>
      <c r="K13096" t="s">
        <v>29707</v>
      </c>
      <c r="L13096" t="s">
        <v>18516</v>
      </c>
      <c r="M13096" t="s">
        <v>18516</v>
      </c>
    </row>
    <row r="13097" spans="1:13" ht="13.5">
      <c r="A13097" t="s">
        <v>9121</v>
      </c>
      <c r="B13097" t="s">
        <v>34799</v>
      </c>
      <c r="C13097" t="s">
        <v>30861</v>
      </c>
      <c r="D13097" t="s">
        <v>30861</v>
      </c>
      <c r="E13097" t="s">
        <v>18516</v>
      </c>
      <c r="F13097" t="s">
        <v>18516</v>
      </c>
      <c r="G13097" t="s">
        <v>18516</v>
      </c>
      <c r="H13097" t="s">
        <v>18516</v>
      </c>
      <c r="I13097" t="s">
        <v>18516</v>
      </c>
      <c r="J13097" t="s">
        <v>18516</v>
      </c>
      <c r="K13097" t="s">
        <v>29707</v>
      </c>
      <c r="L13097" t="s">
        <v>18516</v>
      </c>
      <c r="M13097" t="s">
        <v>18516</v>
      </c>
    </row>
    <row r="13098" spans="1:13" ht="13.5">
      <c r="A13098" t="s">
        <v>9783</v>
      </c>
      <c r="B13098" t="s">
        <v>48600</v>
      </c>
      <c r="C13098" t="s">
        <v>33623</v>
      </c>
      <c r="D13098" t="s">
        <v>33624</v>
      </c>
      <c r="E13098" t="s">
        <v>18516</v>
      </c>
      <c r="F13098" t="s">
        <v>18516</v>
      </c>
      <c r="G13098" t="s">
        <v>18516</v>
      </c>
      <c r="H13098" t="s">
        <v>18516</v>
      </c>
      <c r="I13098" t="s">
        <v>18516</v>
      </c>
      <c r="J13098" t="s">
        <v>18516</v>
      </c>
      <c r="K13098" t="s">
        <v>29707</v>
      </c>
      <c r="L13098" t="s">
        <v>18516</v>
      </c>
      <c r="M13098" t="s">
        <v>18516</v>
      </c>
    </row>
    <row r="13099" spans="1:13" ht="13.5">
      <c r="A13099" t="s">
        <v>9798</v>
      </c>
      <c r="B13099" t="s">
        <v>48600</v>
      </c>
      <c r="C13099" t="s">
        <v>33623</v>
      </c>
      <c r="D13099" t="s">
        <v>33624</v>
      </c>
      <c r="E13099" t="s">
        <v>18516</v>
      </c>
      <c r="F13099" t="s">
        <v>18516</v>
      </c>
      <c r="G13099" t="s">
        <v>18516</v>
      </c>
      <c r="H13099" t="s">
        <v>18516</v>
      </c>
      <c r="I13099" t="s">
        <v>18516</v>
      </c>
      <c r="J13099" t="s">
        <v>18516</v>
      </c>
      <c r="K13099" t="s">
        <v>29707</v>
      </c>
      <c r="L13099" t="s">
        <v>18516</v>
      </c>
      <c r="M13099" t="s">
        <v>18516</v>
      </c>
    </row>
    <row r="13100" spans="1:13" ht="13.5">
      <c r="A13100" t="s">
        <v>9786</v>
      </c>
      <c r="B13100" t="s">
        <v>48600</v>
      </c>
      <c r="C13100" t="s">
        <v>33623</v>
      </c>
      <c r="D13100" t="s">
        <v>33624</v>
      </c>
      <c r="E13100" t="s">
        <v>18516</v>
      </c>
      <c r="F13100" t="s">
        <v>18516</v>
      </c>
      <c r="G13100" t="s">
        <v>18516</v>
      </c>
      <c r="H13100" t="s">
        <v>18516</v>
      </c>
      <c r="I13100" t="s">
        <v>18516</v>
      </c>
      <c r="J13100" t="s">
        <v>18516</v>
      </c>
      <c r="K13100" t="s">
        <v>29707</v>
      </c>
      <c r="L13100" t="s">
        <v>18516</v>
      </c>
      <c r="M13100" t="s">
        <v>18516</v>
      </c>
    </row>
    <row r="13101" spans="1:13" ht="13.5">
      <c r="A13101" t="s">
        <v>9804</v>
      </c>
      <c r="B13101" t="s">
        <v>48601</v>
      </c>
      <c r="C13101" t="s">
        <v>33623</v>
      </c>
      <c r="D13101" t="s">
        <v>33624</v>
      </c>
      <c r="E13101" t="s">
        <v>18516</v>
      </c>
      <c r="F13101" t="s">
        <v>18516</v>
      </c>
      <c r="G13101" t="s">
        <v>18516</v>
      </c>
      <c r="H13101" t="s">
        <v>18516</v>
      </c>
      <c r="I13101" t="s">
        <v>18516</v>
      </c>
      <c r="J13101" t="s">
        <v>18516</v>
      </c>
      <c r="K13101" t="s">
        <v>29707</v>
      </c>
      <c r="L13101" t="s">
        <v>18516</v>
      </c>
      <c r="M13101" t="s">
        <v>18516</v>
      </c>
    </row>
    <row r="13102" spans="1:13" ht="13.5">
      <c r="A13102" t="s">
        <v>9810</v>
      </c>
      <c r="B13102" t="s">
        <v>48602</v>
      </c>
      <c r="C13102" t="s">
        <v>33623</v>
      </c>
      <c r="D13102" t="s">
        <v>33624</v>
      </c>
      <c r="E13102" t="s">
        <v>18516</v>
      </c>
      <c r="F13102" t="s">
        <v>18516</v>
      </c>
      <c r="G13102" t="s">
        <v>18516</v>
      </c>
      <c r="H13102" t="s">
        <v>18516</v>
      </c>
      <c r="I13102" t="s">
        <v>18516</v>
      </c>
      <c r="J13102" t="s">
        <v>18516</v>
      </c>
      <c r="K13102" t="s">
        <v>29707</v>
      </c>
      <c r="L13102" t="s">
        <v>18516</v>
      </c>
      <c r="M13102" t="s">
        <v>18516</v>
      </c>
    </row>
    <row r="13103" spans="1:13" ht="13.5">
      <c r="A13103" t="s">
        <v>26161</v>
      </c>
      <c r="B13103" t="s">
        <v>48603</v>
      </c>
      <c r="C13103" t="s">
        <v>33623</v>
      </c>
      <c r="D13103" t="s">
        <v>33624</v>
      </c>
      <c r="E13103" t="s">
        <v>18516</v>
      </c>
      <c r="F13103" t="s">
        <v>18516</v>
      </c>
      <c r="G13103" t="s">
        <v>18516</v>
      </c>
      <c r="H13103" t="s">
        <v>18516</v>
      </c>
      <c r="I13103" t="s">
        <v>18516</v>
      </c>
      <c r="J13103" t="s">
        <v>18516</v>
      </c>
      <c r="K13103" t="s">
        <v>29707</v>
      </c>
      <c r="L13103" t="s">
        <v>18516</v>
      </c>
      <c r="M13103" t="s">
        <v>18516</v>
      </c>
    </row>
    <row r="13104" spans="1:13" ht="13.5">
      <c r="A13104" t="s">
        <v>9795</v>
      </c>
      <c r="B13104" t="s">
        <v>48604</v>
      </c>
      <c r="C13104" t="s">
        <v>33623</v>
      </c>
      <c r="D13104" t="s">
        <v>33624</v>
      </c>
      <c r="E13104" t="s">
        <v>18516</v>
      </c>
      <c r="F13104" t="s">
        <v>18516</v>
      </c>
      <c r="G13104" t="s">
        <v>18516</v>
      </c>
      <c r="H13104" t="s">
        <v>18516</v>
      </c>
      <c r="I13104" t="s">
        <v>18516</v>
      </c>
      <c r="J13104" t="s">
        <v>18516</v>
      </c>
      <c r="K13104" t="s">
        <v>29707</v>
      </c>
      <c r="L13104" t="s">
        <v>18516</v>
      </c>
      <c r="M13104" t="s">
        <v>18516</v>
      </c>
    </row>
    <row r="13105" spans="1:13" ht="13.5">
      <c r="A13105" t="s">
        <v>9789</v>
      </c>
      <c r="B13105" t="s">
        <v>48605</v>
      </c>
      <c r="C13105" t="s">
        <v>33623</v>
      </c>
      <c r="D13105" t="s">
        <v>33624</v>
      </c>
      <c r="E13105" t="s">
        <v>18516</v>
      </c>
      <c r="F13105" t="s">
        <v>18516</v>
      </c>
      <c r="G13105" t="s">
        <v>18516</v>
      </c>
      <c r="H13105" t="s">
        <v>18516</v>
      </c>
      <c r="I13105" t="s">
        <v>18516</v>
      </c>
      <c r="J13105" t="s">
        <v>18516</v>
      </c>
      <c r="K13105" t="s">
        <v>29707</v>
      </c>
      <c r="L13105" t="s">
        <v>18516</v>
      </c>
      <c r="M13105" t="s">
        <v>18516</v>
      </c>
    </row>
    <row r="13106" spans="1:13" ht="13.5">
      <c r="A13106" t="s">
        <v>9777</v>
      </c>
      <c r="B13106" t="s">
        <v>48606</v>
      </c>
      <c r="C13106" t="s">
        <v>33623</v>
      </c>
      <c r="D13106" t="s">
        <v>33624</v>
      </c>
      <c r="E13106" t="s">
        <v>18516</v>
      </c>
      <c r="F13106" t="s">
        <v>18516</v>
      </c>
      <c r="G13106" t="s">
        <v>18516</v>
      </c>
      <c r="H13106" t="s">
        <v>18516</v>
      </c>
      <c r="I13106" t="s">
        <v>18516</v>
      </c>
      <c r="J13106" t="s">
        <v>18516</v>
      </c>
      <c r="K13106" t="s">
        <v>29707</v>
      </c>
      <c r="L13106" t="s">
        <v>18516</v>
      </c>
      <c r="M13106" t="s">
        <v>18516</v>
      </c>
    </row>
    <row r="13107" spans="1:13" ht="13.5">
      <c r="A13107" t="s">
        <v>9780</v>
      </c>
      <c r="B13107" t="s">
        <v>48607</v>
      </c>
      <c r="C13107" t="s">
        <v>33623</v>
      </c>
      <c r="D13107" t="s">
        <v>33624</v>
      </c>
      <c r="E13107" s="164">
        <v>120</v>
      </c>
      <c r="F13107" s="164">
        <v>120</v>
      </c>
      <c r="G13107" t="s">
        <v>18516</v>
      </c>
      <c r="H13107" t="s">
        <v>18516</v>
      </c>
      <c r="I13107" s="164">
        <v>25.77</v>
      </c>
      <c r="J13107" s="164">
        <v>145.77</v>
      </c>
      <c r="K13107">
        <v>12</v>
      </c>
      <c r="L13107" t="s">
        <v>29410</v>
      </c>
      <c r="M13107" t="s">
        <v>29915</v>
      </c>
    </row>
    <row r="13108" spans="1:13" ht="13.5">
      <c r="A13108" t="s">
        <v>9792</v>
      </c>
      <c r="B13108" t="s">
        <v>48607</v>
      </c>
      <c r="C13108" t="s">
        <v>33623</v>
      </c>
      <c r="D13108" t="s">
        <v>33624</v>
      </c>
      <c r="E13108" s="164">
        <v>120</v>
      </c>
      <c r="F13108" s="164">
        <v>120</v>
      </c>
      <c r="G13108" t="s">
        <v>18516</v>
      </c>
      <c r="H13108" t="s">
        <v>18516</v>
      </c>
      <c r="I13108" s="164">
        <v>25.77</v>
      </c>
      <c r="J13108" s="164">
        <v>145.77</v>
      </c>
      <c r="K13108">
        <v>172</v>
      </c>
      <c r="L13108" t="s">
        <v>29439</v>
      </c>
      <c r="M13108" t="s">
        <v>31561</v>
      </c>
    </row>
    <row r="13109" spans="1:13" ht="13.5">
      <c r="A13109" t="s">
        <v>9801</v>
      </c>
      <c r="B13109" t="s">
        <v>48607</v>
      </c>
      <c r="C13109" t="s">
        <v>33623</v>
      </c>
      <c r="D13109" t="s">
        <v>33624</v>
      </c>
      <c r="E13109" s="164">
        <v>120</v>
      </c>
      <c r="F13109" s="164">
        <v>120</v>
      </c>
      <c r="G13109" t="s">
        <v>18516</v>
      </c>
      <c r="H13109" t="s">
        <v>18516</v>
      </c>
      <c r="I13109" s="164">
        <v>25.77</v>
      </c>
      <c r="J13109" s="164">
        <v>145.77</v>
      </c>
      <c r="K13109">
        <v>106</v>
      </c>
      <c r="L13109" t="s">
        <v>29465</v>
      </c>
      <c r="M13109" t="s">
        <v>29915</v>
      </c>
    </row>
    <row r="13110" spans="1:13" ht="13.5">
      <c r="A13110" t="s">
        <v>8435</v>
      </c>
      <c r="B13110" t="s">
        <v>48608</v>
      </c>
      <c r="C13110" t="s">
        <v>45990</v>
      </c>
      <c r="D13110" t="s">
        <v>45991</v>
      </c>
      <c r="E13110" t="s">
        <v>18516</v>
      </c>
      <c r="F13110" t="s">
        <v>18516</v>
      </c>
      <c r="G13110" t="s">
        <v>18516</v>
      </c>
      <c r="H13110" t="s">
        <v>18516</v>
      </c>
      <c r="I13110" t="s">
        <v>18516</v>
      </c>
      <c r="J13110" t="s">
        <v>18516</v>
      </c>
      <c r="K13110" t="s">
        <v>29707</v>
      </c>
      <c r="L13110" t="s">
        <v>18516</v>
      </c>
      <c r="M13110" t="s">
        <v>18516</v>
      </c>
    </row>
    <row r="13111" spans="1:13" ht="13.5">
      <c r="A13111" t="s">
        <v>9307</v>
      </c>
      <c r="B13111" t="s">
        <v>48609</v>
      </c>
      <c r="C13111" t="s">
        <v>30675</v>
      </c>
      <c r="D13111" t="s">
        <v>30676</v>
      </c>
      <c r="E13111" s="164">
        <v>32</v>
      </c>
      <c r="F13111" s="164">
        <v>28.8</v>
      </c>
      <c r="G13111" s="165">
        <v>0.9</v>
      </c>
      <c r="H13111" t="s">
        <v>29648</v>
      </c>
      <c r="I13111" s="164">
        <v>18.29</v>
      </c>
      <c r="J13111" s="164">
        <v>47.09</v>
      </c>
      <c r="K13111">
        <v>134</v>
      </c>
      <c r="L13111" t="s">
        <v>18516</v>
      </c>
      <c r="M13111" t="s">
        <v>18516</v>
      </c>
    </row>
    <row r="13112" spans="1:13" ht="13.5">
      <c r="A13112" t="s">
        <v>9301</v>
      </c>
      <c r="B13112" t="s">
        <v>48610</v>
      </c>
      <c r="C13112" t="s">
        <v>30675</v>
      </c>
      <c r="D13112" t="s">
        <v>30676</v>
      </c>
      <c r="E13112" s="164">
        <v>32</v>
      </c>
      <c r="F13112" s="164">
        <v>28.8</v>
      </c>
      <c r="G13112" s="165">
        <v>0.9</v>
      </c>
      <c r="H13112" t="s">
        <v>29648</v>
      </c>
      <c r="I13112" s="164">
        <v>18.29</v>
      </c>
      <c r="J13112" s="164">
        <v>47.09</v>
      </c>
      <c r="K13112">
        <v>66</v>
      </c>
      <c r="L13112" t="s">
        <v>29439</v>
      </c>
      <c r="M13112" t="s">
        <v>29495</v>
      </c>
    </row>
    <row r="13113" spans="1:13" ht="13.5">
      <c r="A13113" t="s">
        <v>9304</v>
      </c>
      <c r="B13113" t="s">
        <v>48611</v>
      </c>
      <c r="C13113" t="s">
        <v>30675</v>
      </c>
      <c r="D13113" t="s">
        <v>30676</v>
      </c>
      <c r="E13113" s="164">
        <v>32</v>
      </c>
      <c r="F13113" s="164">
        <v>28.16</v>
      </c>
      <c r="G13113" s="165">
        <v>0.88</v>
      </c>
      <c r="H13113" t="s">
        <v>29648</v>
      </c>
      <c r="I13113" s="164">
        <v>18.29</v>
      </c>
      <c r="J13113" s="164">
        <v>46.45</v>
      </c>
      <c r="K13113">
        <v>154</v>
      </c>
      <c r="L13113" t="s">
        <v>29439</v>
      </c>
      <c r="M13113" t="s">
        <v>30054</v>
      </c>
    </row>
    <row r="13114" spans="1:13" ht="13.5">
      <c r="A13114" t="s">
        <v>9336</v>
      </c>
      <c r="B13114" t="s">
        <v>48612</v>
      </c>
      <c r="C13114" t="s">
        <v>30100</v>
      </c>
      <c r="D13114" t="s">
        <v>30101</v>
      </c>
      <c r="E13114" s="164">
        <v>99.99</v>
      </c>
      <c r="F13114" s="164">
        <v>90</v>
      </c>
      <c r="G13114" s="165">
        <v>0.9</v>
      </c>
      <c r="H13114" t="s">
        <v>30115</v>
      </c>
      <c r="I13114" s="164">
        <v>45.24</v>
      </c>
      <c r="J13114" s="164">
        <v>135.24</v>
      </c>
      <c r="K13114">
        <v>78</v>
      </c>
      <c r="L13114" t="s">
        <v>18516</v>
      </c>
      <c r="M13114" t="s">
        <v>18516</v>
      </c>
    </row>
    <row r="13115" spans="1:13" ht="13.5">
      <c r="A13115" t="s">
        <v>9333</v>
      </c>
      <c r="B13115" t="s">
        <v>48613</v>
      </c>
      <c r="C13115" t="s">
        <v>30100</v>
      </c>
      <c r="D13115" t="s">
        <v>30101</v>
      </c>
      <c r="E13115" t="s">
        <v>18516</v>
      </c>
      <c r="F13115" t="s">
        <v>18516</v>
      </c>
      <c r="G13115" t="s">
        <v>18516</v>
      </c>
      <c r="H13115" t="s">
        <v>18516</v>
      </c>
      <c r="I13115" t="s">
        <v>18516</v>
      </c>
      <c r="J13115" t="s">
        <v>18516</v>
      </c>
      <c r="K13115" t="s">
        <v>29707</v>
      </c>
      <c r="L13115" t="s">
        <v>18516</v>
      </c>
      <c r="M13115" t="s">
        <v>18516</v>
      </c>
    </row>
    <row r="13116" spans="1:13" ht="13.5">
      <c r="A13116" t="s">
        <v>25807</v>
      </c>
      <c r="B13116" t="s">
        <v>48614</v>
      </c>
      <c r="C13116" t="s">
        <v>30100</v>
      </c>
      <c r="D13116" t="s">
        <v>30101</v>
      </c>
      <c r="E13116" s="164">
        <v>89.99</v>
      </c>
      <c r="F13116" s="164">
        <v>81</v>
      </c>
      <c r="G13116" s="165">
        <v>0.9</v>
      </c>
      <c r="H13116" t="s">
        <v>30115</v>
      </c>
      <c r="I13116" s="164">
        <v>41.9</v>
      </c>
      <c r="J13116" s="164">
        <v>122.9</v>
      </c>
      <c r="K13116">
        <v>150</v>
      </c>
      <c r="L13116" t="s">
        <v>18516</v>
      </c>
      <c r="M13116" t="s">
        <v>18516</v>
      </c>
    </row>
    <row r="13117" spans="1:13" ht="13.5">
      <c r="A13117" t="s">
        <v>9330</v>
      </c>
      <c r="B13117" t="s">
        <v>48615</v>
      </c>
      <c r="C13117" t="s">
        <v>30100</v>
      </c>
      <c r="D13117" t="s">
        <v>30101</v>
      </c>
      <c r="E13117" s="164">
        <v>99.99</v>
      </c>
      <c r="F13117" s="164">
        <v>90</v>
      </c>
      <c r="G13117" s="165">
        <v>0.9</v>
      </c>
      <c r="H13117" t="s">
        <v>30115</v>
      </c>
      <c r="I13117" s="164">
        <v>38.44</v>
      </c>
      <c r="J13117" s="164">
        <v>128.44</v>
      </c>
      <c r="K13117">
        <v>82</v>
      </c>
      <c r="L13117" t="s">
        <v>18516</v>
      </c>
      <c r="M13117" t="s">
        <v>18516</v>
      </c>
    </row>
    <row r="13118" spans="1:13" ht="13.5">
      <c r="A13118" t="s">
        <v>9327</v>
      </c>
      <c r="B13118" t="s">
        <v>48616</v>
      </c>
      <c r="C13118" t="s">
        <v>30100</v>
      </c>
      <c r="D13118" t="s">
        <v>30101</v>
      </c>
      <c r="E13118" s="164">
        <v>79.99</v>
      </c>
      <c r="F13118" s="164">
        <v>72</v>
      </c>
      <c r="G13118" s="165">
        <v>0.9</v>
      </c>
      <c r="H13118" t="s">
        <v>30115</v>
      </c>
      <c r="I13118" s="164">
        <v>39.52</v>
      </c>
      <c r="J13118" s="164">
        <v>111.52</v>
      </c>
      <c r="K13118">
        <v>115</v>
      </c>
      <c r="L13118" t="s">
        <v>18516</v>
      </c>
      <c r="M13118" t="s">
        <v>18516</v>
      </c>
    </row>
    <row r="13119" spans="1:13" ht="13.5">
      <c r="A13119" t="s">
        <v>9324</v>
      </c>
      <c r="B13119" t="s">
        <v>48617</v>
      </c>
      <c r="C13119" t="s">
        <v>30100</v>
      </c>
      <c r="D13119" t="s">
        <v>30101</v>
      </c>
      <c r="E13119" s="164">
        <v>99.99</v>
      </c>
      <c r="F13119" s="164">
        <v>90</v>
      </c>
      <c r="G13119" s="165">
        <v>0.9</v>
      </c>
      <c r="H13119" t="s">
        <v>30115</v>
      </c>
      <c r="I13119" s="164">
        <v>38.3</v>
      </c>
      <c r="J13119" s="164">
        <v>128.3</v>
      </c>
      <c r="K13119">
        <v>10</v>
      </c>
      <c r="L13119" t="s">
        <v>18516</v>
      </c>
      <c r="M13119" t="s">
        <v>18516</v>
      </c>
    </row>
    <row r="13120" spans="1:13" ht="13.5">
      <c r="A13120" t="s">
        <v>9321</v>
      </c>
      <c r="B13120" t="s">
        <v>48618</v>
      </c>
      <c r="C13120" t="s">
        <v>30100</v>
      </c>
      <c r="D13120" t="s">
        <v>30101</v>
      </c>
      <c r="E13120" t="s">
        <v>18516</v>
      </c>
      <c r="F13120" t="s">
        <v>18516</v>
      </c>
      <c r="G13120" t="s">
        <v>18516</v>
      </c>
      <c r="H13120" t="s">
        <v>18516</v>
      </c>
      <c r="I13120" t="s">
        <v>18516</v>
      </c>
      <c r="J13120" t="s">
        <v>18516</v>
      </c>
      <c r="K13120" t="s">
        <v>29707</v>
      </c>
      <c r="L13120" t="s">
        <v>18516</v>
      </c>
      <c r="M13120" t="s">
        <v>18516</v>
      </c>
    </row>
    <row r="13121" spans="1:13" ht="13.5">
      <c r="A13121" t="s">
        <v>9318</v>
      </c>
      <c r="B13121" t="s">
        <v>48619</v>
      </c>
      <c r="C13121" t="s">
        <v>30100</v>
      </c>
      <c r="D13121" t="s">
        <v>30101</v>
      </c>
      <c r="E13121" s="164">
        <v>79.99</v>
      </c>
      <c r="F13121" s="164">
        <v>72</v>
      </c>
      <c r="G13121" s="165">
        <v>0.9</v>
      </c>
      <c r="H13121" t="s">
        <v>30115</v>
      </c>
      <c r="I13121" s="164">
        <v>25.77</v>
      </c>
      <c r="J13121" s="164">
        <v>97.77</v>
      </c>
      <c r="K13121">
        <v>73</v>
      </c>
      <c r="L13121" t="s">
        <v>18516</v>
      </c>
      <c r="M13121" t="s">
        <v>18516</v>
      </c>
    </row>
    <row r="13122" spans="1:13" ht="13.5">
      <c r="A13122" t="s">
        <v>6532</v>
      </c>
      <c r="B13122" t="s">
        <v>48620</v>
      </c>
      <c r="C13122" t="s">
        <v>30420</v>
      </c>
      <c r="D13122" t="s">
        <v>30421</v>
      </c>
      <c r="E13122" s="164">
        <v>125.11</v>
      </c>
      <c r="F13122" s="164">
        <v>106.1</v>
      </c>
      <c r="G13122" s="165">
        <v>0.84</v>
      </c>
      <c r="H13122" t="s">
        <v>18516</v>
      </c>
      <c r="I13122" s="164">
        <v>48.07</v>
      </c>
      <c r="J13122" s="164">
        <v>154.17</v>
      </c>
      <c r="K13122">
        <v>47</v>
      </c>
      <c r="L13122" t="s">
        <v>18516</v>
      </c>
      <c r="M13122" t="s">
        <v>18516</v>
      </c>
    </row>
    <row r="13123" spans="1:13" ht="13.5">
      <c r="A13123" t="s">
        <v>8382</v>
      </c>
      <c r="B13123" t="s">
        <v>48621</v>
      </c>
      <c r="C13123" t="s">
        <v>30420</v>
      </c>
      <c r="D13123" t="s">
        <v>30421</v>
      </c>
      <c r="E13123" t="s">
        <v>18516</v>
      </c>
      <c r="F13123" t="s">
        <v>18516</v>
      </c>
      <c r="G13123" t="s">
        <v>18516</v>
      </c>
      <c r="H13123" t="s">
        <v>18516</v>
      </c>
      <c r="I13123" t="s">
        <v>18516</v>
      </c>
      <c r="J13123" t="s">
        <v>18516</v>
      </c>
      <c r="K13123" t="s">
        <v>29707</v>
      </c>
      <c r="L13123" t="s">
        <v>18516</v>
      </c>
      <c r="M13123" t="s">
        <v>18516</v>
      </c>
    </row>
    <row r="13124" spans="1:13" ht="13.5">
      <c r="A13124" t="s">
        <v>6544</v>
      </c>
      <c r="B13124" t="s">
        <v>48622</v>
      </c>
      <c r="C13124" t="s">
        <v>30420</v>
      </c>
      <c r="D13124" t="s">
        <v>30421</v>
      </c>
      <c r="E13124" t="s">
        <v>18516</v>
      </c>
      <c r="F13124" t="s">
        <v>18516</v>
      </c>
      <c r="G13124" t="s">
        <v>18516</v>
      </c>
      <c r="H13124" t="s">
        <v>18516</v>
      </c>
      <c r="I13124" t="s">
        <v>18516</v>
      </c>
      <c r="J13124" t="s">
        <v>18516</v>
      </c>
      <c r="K13124" t="s">
        <v>29707</v>
      </c>
      <c r="L13124" t="s">
        <v>18516</v>
      </c>
      <c r="M13124" t="s">
        <v>18516</v>
      </c>
    </row>
    <row r="13125" spans="1:13" ht="13.5">
      <c r="A13125" t="s">
        <v>8377</v>
      </c>
      <c r="B13125" t="s">
        <v>48623</v>
      </c>
      <c r="C13125" t="s">
        <v>30420</v>
      </c>
      <c r="D13125" t="s">
        <v>30421</v>
      </c>
      <c r="E13125" s="164">
        <v>100.7</v>
      </c>
      <c r="F13125" s="164">
        <v>100.7</v>
      </c>
      <c r="G13125" t="s">
        <v>18516</v>
      </c>
      <c r="H13125" t="s">
        <v>18516</v>
      </c>
      <c r="I13125" s="164">
        <v>48.75</v>
      </c>
      <c r="J13125" s="164">
        <v>149.45</v>
      </c>
      <c r="K13125">
        <v>29</v>
      </c>
      <c r="L13125" t="s">
        <v>18516</v>
      </c>
      <c r="M13125" t="s">
        <v>18516</v>
      </c>
    </row>
    <row r="13126" spans="1:13" ht="13.5">
      <c r="A13126" t="s">
        <v>8374</v>
      </c>
      <c r="B13126" t="s">
        <v>48624</v>
      </c>
      <c r="C13126" t="s">
        <v>30420</v>
      </c>
      <c r="D13126" t="s">
        <v>30421</v>
      </c>
      <c r="E13126" t="s">
        <v>18516</v>
      </c>
      <c r="F13126" t="s">
        <v>18516</v>
      </c>
      <c r="G13126" t="s">
        <v>18516</v>
      </c>
      <c r="H13126" t="s">
        <v>18516</v>
      </c>
      <c r="I13126" t="s">
        <v>18516</v>
      </c>
      <c r="J13126" t="s">
        <v>18516</v>
      </c>
      <c r="K13126" t="s">
        <v>29707</v>
      </c>
      <c r="L13126" t="s">
        <v>18516</v>
      </c>
      <c r="M13126" t="s">
        <v>18516</v>
      </c>
    </row>
    <row r="13127" spans="1:13" ht="13.5">
      <c r="A13127" t="s">
        <v>9573</v>
      </c>
      <c r="B13127" t="s">
        <v>48625</v>
      </c>
      <c r="C13127" t="s">
        <v>30645</v>
      </c>
      <c r="D13127" t="s">
        <v>30646</v>
      </c>
      <c r="E13127" s="164">
        <v>49</v>
      </c>
      <c r="F13127" s="164">
        <v>49</v>
      </c>
      <c r="G13127" t="s">
        <v>18516</v>
      </c>
      <c r="H13127" t="s">
        <v>18516</v>
      </c>
      <c r="I13127" s="164">
        <v>27.57</v>
      </c>
      <c r="J13127" s="164">
        <v>76.57</v>
      </c>
      <c r="K13127">
        <v>78</v>
      </c>
      <c r="L13127" t="s">
        <v>29815</v>
      </c>
      <c r="M13127" t="s">
        <v>29808</v>
      </c>
    </row>
    <row r="13128" spans="1:13" ht="13.5">
      <c r="A13128" t="s">
        <v>9570</v>
      </c>
      <c r="B13128" t="s">
        <v>48626</v>
      </c>
      <c r="C13128" t="s">
        <v>30645</v>
      </c>
      <c r="D13128" t="s">
        <v>30646</v>
      </c>
      <c r="E13128" s="164">
        <v>49</v>
      </c>
      <c r="F13128" s="164">
        <v>49</v>
      </c>
      <c r="G13128" t="s">
        <v>18516</v>
      </c>
      <c r="H13128" t="s">
        <v>18516</v>
      </c>
      <c r="I13128" s="164">
        <v>27.57</v>
      </c>
      <c r="J13128" s="164">
        <v>76.57</v>
      </c>
      <c r="K13128">
        <v>25</v>
      </c>
      <c r="L13128" t="s">
        <v>18516</v>
      </c>
      <c r="M13128" t="s">
        <v>18516</v>
      </c>
    </row>
    <row r="13129" spans="1:13" ht="13.5">
      <c r="A13129" t="s">
        <v>8041</v>
      </c>
      <c r="B13129" t="s">
        <v>48627</v>
      </c>
      <c r="C13129" t="s">
        <v>30650</v>
      </c>
      <c r="D13129" t="s">
        <v>30651</v>
      </c>
      <c r="E13129" s="164">
        <v>160</v>
      </c>
      <c r="F13129" s="164">
        <v>135</v>
      </c>
      <c r="G13129" s="165">
        <v>0.84</v>
      </c>
      <c r="H13129" t="s">
        <v>18516</v>
      </c>
      <c r="I13129" s="164">
        <v>37.87</v>
      </c>
      <c r="J13129" s="164">
        <v>172.87</v>
      </c>
      <c r="K13129">
        <v>0</v>
      </c>
      <c r="L13129" t="s">
        <v>29439</v>
      </c>
      <c r="M13129" t="s">
        <v>29479</v>
      </c>
    </row>
    <row r="13130" spans="1:13" ht="13.5">
      <c r="A13130" t="s">
        <v>8038</v>
      </c>
      <c r="B13130" t="s">
        <v>48628</v>
      </c>
      <c r="C13130" t="s">
        <v>30650</v>
      </c>
      <c r="D13130" t="s">
        <v>30651</v>
      </c>
      <c r="E13130" s="164">
        <v>160</v>
      </c>
      <c r="F13130" s="164">
        <v>135</v>
      </c>
      <c r="G13130" s="165">
        <v>0.84</v>
      </c>
      <c r="H13130" t="s">
        <v>18516</v>
      </c>
      <c r="I13130" s="164">
        <v>37.04</v>
      </c>
      <c r="J13130" s="164">
        <v>172.04</v>
      </c>
      <c r="K13130">
        <v>0</v>
      </c>
      <c r="L13130" t="s">
        <v>29439</v>
      </c>
      <c r="M13130" t="s">
        <v>29479</v>
      </c>
    </row>
    <row r="13131" spans="1:13" ht="13.5">
      <c r="A13131" t="s">
        <v>8024</v>
      </c>
      <c r="B13131" t="s">
        <v>48629</v>
      </c>
      <c r="C13131" t="s">
        <v>30650</v>
      </c>
      <c r="D13131" t="s">
        <v>30651</v>
      </c>
      <c r="E13131" s="164">
        <v>160</v>
      </c>
      <c r="F13131" s="164">
        <v>135</v>
      </c>
      <c r="G13131" s="165">
        <v>0.84</v>
      </c>
      <c r="H13131" t="s">
        <v>18516</v>
      </c>
      <c r="I13131" s="164">
        <v>37.87</v>
      </c>
      <c r="J13131" s="164">
        <v>172.87</v>
      </c>
      <c r="K13131">
        <v>48</v>
      </c>
      <c r="L13131" t="s">
        <v>18516</v>
      </c>
      <c r="M13131" t="s">
        <v>18516</v>
      </c>
    </row>
    <row r="13132" spans="1:13" ht="13.5">
      <c r="A13132" t="s">
        <v>8021</v>
      </c>
      <c r="B13132" t="s">
        <v>48630</v>
      </c>
      <c r="C13132" t="s">
        <v>30650</v>
      </c>
      <c r="D13132" t="s">
        <v>30651</v>
      </c>
      <c r="E13132" s="164">
        <v>160</v>
      </c>
      <c r="F13132" s="164">
        <v>135</v>
      </c>
      <c r="G13132" s="165">
        <v>0.84</v>
      </c>
      <c r="H13132" t="s">
        <v>18516</v>
      </c>
      <c r="I13132" s="164">
        <v>37.14</v>
      </c>
      <c r="J13132" s="164">
        <v>172.14</v>
      </c>
      <c r="K13132">
        <v>0</v>
      </c>
      <c r="L13132" t="s">
        <v>29439</v>
      </c>
      <c r="M13132" t="s">
        <v>29479</v>
      </c>
    </row>
    <row r="13133" spans="1:13" ht="13.5">
      <c r="A13133" t="s">
        <v>8035</v>
      </c>
      <c r="B13133" t="s">
        <v>48631</v>
      </c>
      <c r="C13133" t="s">
        <v>30650</v>
      </c>
      <c r="D13133" t="s">
        <v>30651</v>
      </c>
      <c r="E13133" s="164">
        <v>160</v>
      </c>
      <c r="F13133" s="164">
        <v>135</v>
      </c>
      <c r="G13133" s="165">
        <v>0.84</v>
      </c>
      <c r="H13133" t="s">
        <v>18516</v>
      </c>
      <c r="I13133" s="164">
        <v>37.92</v>
      </c>
      <c r="J13133" s="164">
        <v>172.92</v>
      </c>
      <c r="K13133">
        <v>0</v>
      </c>
      <c r="L13133" t="s">
        <v>29439</v>
      </c>
      <c r="M13133" t="s">
        <v>29479</v>
      </c>
    </row>
    <row r="13134" spans="1:13" ht="13.5">
      <c r="A13134" t="s">
        <v>48632</v>
      </c>
      <c r="B13134" t="s">
        <v>44460</v>
      </c>
      <c r="C13134" t="s">
        <v>29414</v>
      </c>
      <c r="D13134" t="s">
        <v>29415</v>
      </c>
      <c r="E13134" t="s">
        <v>18516</v>
      </c>
      <c r="F13134" t="s">
        <v>18516</v>
      </c>
      <c r="G13134" t="s">
        <v>18516</v>
      </c>
      <c r="H13134" t="s">
        <v>18516</v>
      </c>
      <c r="I13134" t="s">
        <v>18516</v>
      </c>
      <c r="J13134" t="s">
        <v>18516</v>
      </c>
      <c r="K13134" t="s">
        <v>29707</v>
      </c>
      <c r="L13134" t="s">
        <v>18516</v>
      </c>
      <c r="M13134" t="s">
        <v>18516</v>
      </c>
    </row>
    <row r="13135" spans="1:13" ht="13.5">
      <c r="A13135" t="s">
        <v>48633</v>
      </c>
      <c r="B13135" t="s">
        <v>48634</v>
      </c>
      <c r="C13135" t="s">
        <v>33623</v>
      </c>
      <c r="D13135" t="s">
        <v>33624</v>
      </c>
      <c r="E13135" t="s">
        <v>18516</v>
      </c>
      <c r="F13135" t="s">
        <v>18516</v>
      </c>
      <c r="G13135" t="s">
        <v>18516</v>
      </c>
      <c r="H13135" t="s">
        <v>18516</v>
      </c>
      <c r="I13135" t="s">
        <v>18516</v>
      </c>
      <c r="J13135" t="s">
        <v>18516</v>
      </c>
      <c r="K13135" t="s">
        <v>29707</v>
      </c>
      <c r="L13135" t="s">
        <v>18516</v>
      </c>
      <c r="M13135" t="s">
        <v>18516</v>
      </c>
    </row>
    <row r="13136" spans="1:13" ht="13.5">
      <c r="A13136" t="s">
        <v>48635</v>
      </c>
      <c r="B13136" t="s">
        <v>35411</v>
      </c>
      <c r="C13136" t="s">
        <v>29619</v>
      </c>
      <c r="D13136" t="s">
        <v>29620</v>
      </c>
      <c r="E13136" s="164">
        <v>269</v>
      </c>
      <c r="F13136" s="164">
        <v>239</v>
      </c>
      <c r="G13136" s="165">
        <v>0.88</v>
      </c>
      <c r="H13136" t="s">
        <v>18516</v>
      </c>
      <c r="I13136" s="164">
        <v>81.89</v>
      </c>
      <c r="J13136" s="164">
        <v>320.89</v>
      </c>
      <c r="K13136">
        <v>0</v>
      </c>
      <c r="L13136" t="s">
        <v>18516</v>
      </c>
      <c r="M13136" t="s">
        <v>18516</v>
      </c>
    </row>
    <row r="13137" spans="1:13" ht="13.5">
      <c r="A13137" t="s">
        <v>9657</v>
      </c>
      <c r="B13137" t="s">
        <v>35148</v>
      </c>
      <c r="C13137" t="s">
        <v>33623</v>
      </c>
      <c r="D13137" t="s">
        <v>33624</v>
      </c>
      <c r="E13137" t="s">
        <v>18516</v>
      </c>
      <c r="F13137" t="s">
        <v>18516</v>
      </c>
      <c r="G13137" t="s">
        <v>18516</v>
      </c>
      <c r="H13137" t="s">
        <v>18516</v>
      </c>
      <c r="I13137" t="s">
        <v>18516</v>
      </c>
      <c r="J13137" t="s">
        <v>18516</v>
      </c>
      <c r="K13137" t="s">
        <v>29707</v>
      </c>
      <c r="L13137" t="s">
        <v>18516</v>
      </c>
      <c r="M13137" t="s">
        <v>18516</v>
      </c>
    </row>
    <row r="13138" spans="1:13" ht="13.5">
      <c r="A13138" t="s">
        <v>9642</v>
      </c>
      <c r="B13138" t="s">
        <v>48636</v>
      </c>
      <c r="C13138" t="s">
        <v>33623</v>
      </c>
      <c r="D13138" t="s">
        <v>33624</v>
      </c>
      <c r="E13138" t="s">
        <v>18516</v>
      </c>
      <c r="F13138" t="s">
        <v>18516</v>
      </c>
      <c r="G13138" t="s">
        <v>18516</v>
      </c>
      <c r="H13138" t="s">
        <v>18516</v>
      </c>
      <c r="I13138" t="s">
        <v>18516</v>
      </c>
      <c r="J13138" t="s">
        <v>18516</v>
      </c>
      <c r="K13138" t="s">
        <v>29707</v>
      </c>
      <c r="L13138" t="s">
        <v>18516</v>
      </c>
      <c r="M13138" t="s">
        <v>18516</v>
      </c>
    </row>
    <row r="13139" spans="1:13" ht="13.5">
      <c r="A13139" t="s">
        <v>9654</v>
      </c>
      <c r="B13139" t="s">
        <v>35148</v>
      </c>
      <c r="C13139" t="s">
        <v>33623</v>
      </c>
      <c r="D13139" t="s">
        <v>33624</v>
      </c>
      <c r="E13139" t="s">
        <v>18516</v>
      </c>
      <c r="F13139" t="s">
        <v>18516</v>
      </c>
      <c r="G13139" t="s">
        <v>18516</v>
      </c>
      <c r="H13139" t="s">
        <v>18516</v>
      </c>
      <c r="I13139" t="s">
        <v>18516</v>
      </c>
      <c r="J13139" t="s">
        <v>18516</v>
      </c>
      <c r="K13139" t="s">
        <v>29707</v>
      </c>
      <c r="L13139" t="s">
        <v>18516</v>
      </c>
      <c r="M13139" t="s">
        <v>18516</v>
      </c>
    </row>
    <row r="13140" spans="1:13" ht="13.5">
      <c r="A13140" t="s">
        <v>9651</v>
      </c>
      <c r="B13140" t="s">
        <v>48636</v>
      </c>
      <c r="C13140" t="s">
        <v>33623</v>
      </c>
      <c r="D13140" t="s">
        <v>33624</v>
      </c>
      <c r="E13140" t="s">
        <v>18516</v>
      </c>
      <c r="F13140" t="s">
        <v>18516</v>
      </c>
      <c r="G13140" t="s">
        <v>18516</v>
      </c>
      <c r="H13140" t="s">
        <v>18516</v>
      </c>
      <c r="I13140" t="s">
        <v>18516</v>
      </c>
      <c r="J13140" t="s">
        <v>18516</v>
      </c>
      <c r="K13140" t="s">
        <v>29707</v>
      </c>
      <c r="L13140" t="s">
        <v>18516</v>
      </c>
      <c r="M13140" t="s">
        <v>18516</v>
      </c>
    </row>
    <row r="13141" spans="1:13" ht="13.5">
      <c r="A13141" t="s">
        <v>9648</v>
      </c>
      <c r="B13141" t="s">
        <v>48637</v>
      </c>
      <c r="C13141" t="s">
        <v>33623</v>
      </c>
      <c r="D13141" t="s">
        <v>33624</v>
      </c>
      <c r="E13141" s="164">
        <v>98</v>
      </c>
      <c r="F13141" s="164">
        <v>98</v>
      </c>
      <c r="G13141" t="s">
        <v>18516</v>
      </c>
      <c r="H13141" t="s">
        <v>18516</v>
      </c>
      <c r="I13141" s="164">
        <v>24.28</v>
      </c>
      <c r="J13141" s="164">
        <v>122.28</v>
      </c>
      <c r="K13141">
        <v>31</v>
      </c>
      <c r="L13141" t="s">
        <v>29410</v>
      </c>
      <c r="M13141" t="s">
        <v>30216</v>
      </c>
    </row>
    <row r="13142" spans="1:13" ht="13.5">
      <c r="A13142" t="s">
        <v>9645</v>
      </c>
      <c r="B13142" t="s">
        <v>48637</v>
      </c>
      <c r="C13142" t="s">
        <v>33623</v>
      </c>
      <c r="D13142" t="s">
        <v>33624</v>
      </c>
      <c r="E13142" s="164">
        <v>98</v>
      </c>
      <c r="F13142" s="164">
        <v>98</v>
      </c>
      <c r="G13142" t="s">
        <v>18516</v>
      </c>
      <c r="H13142" t="s">
        <v>18516</v>
      </c>
      <c r="I13142" s="164">
        <v>24.28</v>
      </c>
      <c r="J13142" s="164">
        <v>122.28</v>
      </c>
      <c r="K13142">
        <v>33</v>
      </c>
      <c r="L13142" t="s">
        <v>29410</v>
      </c>
      <c r="M13142" t="s">
        <v>30952</v>
      </c>
    </row>
    <row r="13143" spans="1:13" ht="13.5">
      <c r="A13143" t="s">
        <v>9660</v>
      </c>
      <c r="B13143" t="s">
        <v>48637</v>
      </c>
      <c r="C13143" t="s">
        <v>33623</v>
      </c>
      <c r="D13143" t="s">
        <v>33624</v>
      </c>
      <c r="E13143" s="164">
        <v>98</v>
      </c>
      <c r="F13143" s="164">
        <v>98</v>
      </c>
      <c r="G13143" t="s">
        <v>18516</v>
      </c>
      <c r="H13143" t="s">
        <v>18516</v>
      </c>
      <c r="I13143" s="164">
        <v>24.28</v>
      </c>
      <c r="J13143" s="164">
        <v>122.28</v>
      </c>
      <c r="K13143">
        <v>52</v>
      </c>
      <c r="L13143" t="s">
        <v>29439</v>
      </c>
      <c r="M13143" t="s">
        <v>30952</v>
      </c>
    </row>
    <row r="13144" spans="1:13" ht="13.5">
      <c r="A13144" t="s">
        <v>9669</v>
      </c>
      <c r="B13144" t="s">
        <v>35151</v>
      </c>
      <c r="C13144" t="s">
        <v>33623</v>
      </c>
      <c r="D13144" t="s">
        <v>33624</v>
      </c>
      <c r="E13144" t="s">
        <v>18516</v>
      </c>
      <c r="F13144" t="s">
        <v>18516</v>
      </c>
      <c r="G13144" t="s">
        <v>18516</v>
      </c>
      <c r="H13144" t="s">
        <v>18516</v>
      </c>
      <c r="I13144" t="s">
        <v>18516</v>
      </c>
      <c r="J13144" t="s">
        <v>18516</v>
      </c>
      <c r="K13144" t="s">
        <v>29707</v>
      </c>
      <c r="L13144" t="s">
        <v>18516</v>
      </c>
      <c r="M13144" t="s">
        <v>18516</v>
      </c>
    </row>
    <row r="13145" spans="1:13" ht="13.5">
      <c r="A13145" t="s">
        <v>9666</v>
      </c>
      <c r="B13145" t="s">
        <v>35151</v>
      </c>
      <c r="C13145" t="s">
        <v>33623</v>
      </c>
      <c r="D13145" t="s">
        <v>33624</v>
      </c>
      <c r="E13145" t="s">
        <v>18516</v>
      </c>
      <c r="F13145" t="s">
        <v>18516</v>
      </c>
      <c r="G13145" t="s">
        <v>18516</v>
      </c>
      <c r="H13145" t="s">
        <v>18516</v>
      </c>
      <c r="I13145" t="s">
        <v>18516</v>
      </c>
      <c r="J13145" t="s">
        <v>18516</v>
      </c>
      <c r="K13145" t="s">
        <v>29707</v>
      </c>
      <c r="L13145" t="s">
        <v>18516</v>
      </c>
      <c r="M13145" t="s">
        <v>18516</v>
      </c>
    </row>
    <row r="13146" spans="1:13" ht="13.5">
      <c r="A13146" t="s">
        <v>9678</v>
      </c>
      <c r="B13146" t="s">
        <v>35151</v>
      </c>
      <c r="C13146" t="s">
        <v>33623</v>
      </c>
      <c r="D13146" t="s">
        <v>33624</v>
      </c>
      <c r="E13146" t="s">
        <v>18516</v>
      </c>
      <c r="F13146" t="s">
        <v>18516</v>
      </c>
      <c r="G13146" t="s">
        <v>18516</v>
      </c>
      <c r="H13146" t="s">
        <v>18516</v>
      </c>
      <c r="I13146" t="s">
        <v>18516</v>
      </c>
      <c r="J13146" t="s">
        <v>18516</v>
      </c>
      <c r="K13146" t="s">
        <v>29707</v>
      </c>
      <c r="L13146" t="s">
        <v>18516</v>
      </c>
      <c r="M13146" t="s">
        <v>18516</v>
      </c>
    </row>
    <row r="13147" spans="1:13" ht="13.5">
      <c r="A13147" t="s">
        <v>9675</v>
      </c>
      <c r="B13147" t="s">
        <v>33622</v>
      </c>
      <c r="C13147" t="s">
        <v>33623</v>
      </c>
      <c r="D13147" t="s">
        <v>33624</v>
      </c>
      <c r="E13147" t="s">
        <v>18516</v>
      </c>
      <c r="F13147" t="s">
        <v>18516</v>
      </c>
      <c r="G13147" t="s">
        <v>18516</v>
      </c>
      <c r="H13147" t="s">
        <v>18516</v>
      </c>
      <c r="I13147" t="s">
        <v>18516</v>
      </c>
      <c r="J13147" t="s">
        <v>18516</v>
      </c>
      <c r="K13147" t="s">
        <v>29707</v>
      </c>
      <c r="L13147" t="s">
        <v>18516</v>
      </c>
      <c r="M13147" t="s">
        <v>18516</v>
      </c>
    </row>
    <row r="13148" spans="1:13" ht="13.5">
      <c r="A13148" t="s">
        <v>9672</v>
      </c>
      <c r="B13148" t="s">
        <v>33622</v>
      </c>
      <c r="C13148" t="s">
        <v>33623</v>
      </c>
      <c r="D13148" t="s">
        <v>33624</v>
      </c>
      <c r="E13148" t="s">
        <v>18516</v>
      </c>
      <c r="F13148" t="s">
        <v>18516</v>
      </c>
      <c r="G13148" t="s">
        <v>18516</v>
      </c>
      <c r="H13148" t="s">
        <v>18516</v>
      </c>
      <c r="I13148" t="s">
        <v>18516</v>
      </c>
      <c r="J13148" t="s">
        <v>18516</v>
      </c>
      <c r="K13148" t="s">
        <v>29707</v>
      </c>
      <c r="L13148" t="s">
        <v>18516</v>
      </c>
      <c r="M13148" t="s">
        <v>18516</v>
      </c>
    </row>
    <row r="13149" spans="1:13" ht="13.5">
      <c r="A13149" t="s">
        <v>9663</v>
      </c>
      <c r="B13149" t="s">
        <v>33622</v>
      </c>
      <c r="C13149" t="s">
        <v>33623</v>
      </c>
      <c r="D13149" t="s">
        <v>33624</v>
      </c>
      <c r="E13149" t="s">
        <v>18516</v>
      </c>
      <c r="F13149" t="s">
        <v>18516</v>
      </c>
      <c r="G13149" t="s">
        <v>18516</v>
      </c>
      <c r="H13149" t="s">
        <v>18516</v>
      </c>
      <c r="I13149" t="s">
        <v>18516</v>
      </c>
      <c r="J13149" t="s">
        <v>18516</v>
      </c>
      <c r="K13149" t="s">
        <v>29707</v>
      </c>
      <c r="L13149" t="s">
        <v>18516</v>
      </c>
      <c r="M13149" t="s">
        <v>18516</v>
      </c>
    </row>
    <row r="13150" spans="1:13" ht="13.5">
      <c r="A13150" t="s">
        <v>48638</v>
      </c>
      <c r="B13150" t="s">
        <v>33622</v>
      </c>
      <c r="C13150" t="s">
        <v>33623</v>
      </c>
      <c r="D13150" t="s">
        <v>33624</v>
      </c>
      <c r="E13150" t="s">
        <v>18516</v>
      </c>
      <c r="F13150" t="s">
        <v>18516</v>
      </c>
      <c r="G13150" t="s">
        <v>18516</v>
      </c>
      <c r="H13150" t="s">
        <v>18516</v>
      </c>
      <c r="I13150" t="s">
        <v>18516</v>
      </c>
      <c r="J13150" t="s">
        <v>18516</v>
      </c>
      <c r="K13150" t="s">
        <v>29707</v>
      </c>
      <c r="L13150" t="s">
        <v>18516</v>
      </c>
      <c r="M13150" t="s">
        <v>18516</v>
      </c>
    </row>
    <row r="13151" spans="1:13" ht="13.5">
      <c r="A13151" t="s">
        <v>48639</v>
      </c>
      <c r="B13151" t="s">
        <v>33622</v>
      </c>
      <c r="C13151" t="s">
        <v>33623</v>
      </c>
      <c r="D13151" t="s">
        <v>33624</v>
      </c>
      <c r="E13151" t="s">
        <v>18516</v>
      </c>
      <c r="F13151" t="s">
        <v>18516</v>
      </c>
      <c r="G13151" t="s">
        <v>18516</v>
      </c>
      <c r="H13151" t="s">
        <v>18516</v>
      </c>
      <c r="I13151" t="s">
        <v>18516</v>
      </c>
      <c r="J13151" t="s">
        <v>18516</v>
      </c>
      <c r="K13151" t="s">
        <v>29707</v>
      </c>
      <c r="L13151" t="s">
        <v>18516</v>
      </c>
      <c r="M13151" t="s">
        <v>18516</v>
      </c>
    </row>
    <row r="13152" spans="1:13" ht="13.5">
      <c r="A13152" t="s">
        <v>14242</v>
      </c>
      <c r="B13152" t="s">
        <v>38581</v>
      </c>
      <c r="C13152" t="s">
        <v>30897</v>
      </c>
      <c r="D13152" t="s">
        <v>30898</v>
      </c>
      <c r="E13152" t="s">
        <v>18516</v>
      </c>
      <c r="F13152" t="s">
        <v>18516</v>
      </c>
      <c r="G13152" t="s">
        <v>18516</v>
      </c>
      <c r="H13152" t="s">
        <v>18516</v>
      </c>
      <c r="I13152" t="s">
        <v>18516</v>
      </c>
      <c r="J13152" t="s">
        <v>18516</v>
      </c>
      <c r="K13152" t="s">
        <v>29707</v>
      </c>
      <c r="L13152" t="s">
        <v>18516</v>
      </c>
      <c r="M13152" t="s">
        <v>18516</v>
      </c>
    </row>
    <row r="13153" spans="1:13" ht="13.5">
      <c r="A13153" t="s">
        <v>14239</v>
      </c>
      <c r="B13153" t="s">
        <v>38581</v>
      </c>
      <c r="C13153" t="s">
        <v>30897</v>
      </c>
      <c r="D13153" t="s">
        <v>30898</v>
      </c>
      <c r="E13153" t="s">
        <v>18516</v>
      </c>
      <c r="F13153" t="s">
        <v>18516</v>
      </c>
      <c r="G13153" t="s">
        <v>18516</v>
      </c>
      <c r="H13153" t="s">
        <v>18516</v>
      </c>
      <c r="I13153" t="s">
        <v>18516</v>
      </c>
      <c r="J13153" t="s">
        <v>18516</v>
      </c>
      <c r="K13153" t="s">
        <v>29707</v>
      </c>
      <c r="L13153" t="s">
        <v>18516</v>
      </c>
      <c r="M13153" t="s">
        <v>18516</v>
      </c>
    </row>
    <row r="13154" spans="1:13" ht="13.5">
      <c r="A13154" t="s">
        <v>9198</v>
      </c>
      <c r="B13154" t="s">
        <v>48640</v>
      </c>
      <c r="C13154" t="s">
        <v>30071</v>
      </c>
      <c r="D13154" t="s">
        <v>30072</v>
      </c>
      <c r="E13154" s="164">
        <v>155</v>
      </c>
      <c r="F13154" s="164">
        <v>155</v>
      </c>
      <c r="G13154" t="s">
        <v>18516</v>
      </c>
      <c r="H13154" t="s">
        <v>18516</v>
      </c>
      <c r="I13154" s="164">
        <v>42.22</v>
      </c>
      <c r="J13154" s="164">
        <v>197.22</v>
      </c>
      <c r="K13154">
        <v>13</v>
      </c>
      <c r="L13154" t="s">
        <v>29455</v>
      </c>
      <c r="M13154" t="s">
        <v>29446</v>
      </c>
    </row>
    <row r="13155" spans="1:13" ht="13.5">
      <c r="A13155" t="s">
        <v>9195</v>
      </c>
      <c r="B13155" t="s">
        <v>48641</v>
      </c>
      <c r="C13155" t="s">
        <v>30071</v>
      </c>
      <c r="D13155" t="s">
        <v>30072</v>
      </c>
      <c r="E13155" s="164">
        <v>155</v>
      </c>
      <c r="F13155" s="164">
        <v>155</v>
      </c>
      <c r="G13155" t="s">
        <v>18516</v>
      </c>
      <c r="H13155" t="s">
        <v>18516</v>
      </c>
      <c r="I13155" s="164">
        <v>42.22</v>
      </c>
      <c r="J13155" s="164">
        <v>197.22</v>
      </c>
      <c r="K13155">
        <v>16</v>
      </c>
      <c r="L13155" t="s">
        <v>29455</v>
      </c>
      <c r="M13155" t="s">
        <v>29446</v>
      </c>
    </row>
    <row r="13156" spans="1:13" ht="13.5">
      <c r="A13156" t="s">
        <v>9192</v>
      </c>
      <c r="B13156" t="s">
        <v>48642</v>
      </c>
      <c r="C13156" t="s">
        <v>30071</v>
      </c>
      <c r="D13156" t="s">
        <v>30072</v>
      </c>
      <c r="E13156" s="164">
        <v>155</v>
      </c>
      <c r="F13156" s="164">
        <v>155</v>
      </c>
      <c r="G13156" t="s">
        <v>18516</v>
      </c>
      <c r="H13156" t="s">
        <v>18516</v>
      </c>
      <c r="I13156" s="164">
        <v>42.22</v>
      </c>
      <c r="J13156" s="164">
        <v>197.22</v>
      </c>
      <c r="K13156">
        <v>25</v>
      </c>
      <c r="L13156" t="s">
        <v>18516</v>
      </c>
      <c r="M13156" t="s">
        <v>18516</v>
      </c>
    </row>
    <row r="13157" spans="1:13" ht="13.5">
      <c r="A13157" t="s">
        <v>9189</v>
      </c>
      <c r="B13157" t="s">
        <v>48643</v>
      </c>
      <c r="C13157" t="s">
        <v>30071</v>
      </c>
      <c r="D13157" t="s">
        <v>30072</v>
      </c>
      <c r="E13157" s="164">
        <v>155</v>
      </c>
      <c r="F13157" s="164">
        <v>155</v>
      </c>
      <c r="G13157" t="s">
        <v>18516</v>
      </c>
      <c r="H13157" t="s">
        <v>18516</v>
      </c>
      <c r="I13157" s="164">
        <v>42.22</v>
      </c>
      <c r="J13157" s="164">
        <v>197.22</v>
      </c>
      <c r="K13157">
        <v>10</v>
      </c>
      <c r="L13157" t="s">
        <v>18516</v>
      </c>
      <c r="M13157" t="s">
        <v>18516</v>
      </c>
    </row>
    <row r="13158" spans="1:13" ht="13.5">
      <c r="A13158" t="s">
        <v>9186</v>
      </c>
      <c r="B13158" t="s">
        <v>48644</v>
      </c>
      <c r="C13158" t="s">
        <v>30071</v>
      </c>
      <c r="D13158" t="s">
        <v>30072</v>
      </c>
      <c r="E13158" s="164">
        <v>155</v>
      </c>
      <c r="F13158" s="164">
        <v>155</v>
      </c>
      <c r="G13158" t="s">
        <v>18516</v>
      </c>
      <c r="H13158" t="s">
        <v>18516</v>
      </c>
      <c r="I13158" s="164">
        <v>42.22</v>
      </c>
      <c r="J13158" s="164">
        <v>197.22</v>
      </c>
      <c r="K13158">
        <v>0</v>
      </c>
      <c r="L13158" t="s">
        <v>18516</v>
      </c>
      <c r="M13158" t="s">
        <v>18516</v>
      </c>
    </row>
    <row r="13159" spans="1:13" ht="13.5">
      <c r="A13159" t="s">
        <v>9711</v>
      </c>
      <c r="B13159" t="s">
        <v>48645</v>
      </c>
      <c r="C13159" t="s">
        <v>35523</v>
      </c>
      <c r="D13159" t="s">
        <v>35524</v>
      </c>
      <c r="E13159" t="s">
        <v>18516</v>
      </c>
      <c r="F13159" t="s">
        <v>18516</v>
      </c>
      <c r="G13159" t="s">
        <v>18516</v>
      </c>
      <c r="H13159" t="s">
        <v>18516</v>
      </c>
      <c r="I13159" t="s">
        <v>18516</v>
      </c>
      <c r="J13159" t="s">
        <v>18516</v>
      </c>
      <c r="K13159" t="s">
        <v>29707</v>
      </c>
      <c r="L13159" t="s">
        <v>18516</v>
      </c>
      <c r="M13159" t="s">
        <v>18516</v>
      </c>
    </row>
    <row r="13160" spans="1:13" ht="13.5">
      <c r="A13160" t="s">
        <v>9708</v>
      </c>
      <c r="B13160" t="s">
        <v>48646</v>
      </c>
      <c r="C13160" t="s">
        <v>35523</v>
      </c>
      <c r="D13160" t="s">
        <v>35524</v>
      </c>
      <c r="E13160" t="s">
        <v>18516</v>
      </c>
      <c r="F13160" t="s">
        <v>18516</v>
      </c>
      <c r="G13160" t="s">
        <v>18516</v>
      </c>
      <c r="H13160" t="s">
        <v>18516</v>
      </c>
      <c r="I13160" t="s">
        <v>18516</v>
      </c>
      <c r="J13160" t="s">
        <v>18516</v>
      </c>
      <c r="K13160" t="s">
        <v>29707</v>
      </c>
      <c r="L13160" t="s">
        <v>18516</v>
      </c>
      <c r="M13160" t="s">
        <v>18516</v>
      </c>
    </row>
    <row r="13161" spans="1:13" ht="13.5">
      <c r="A13161" t="s">
        <v>48647</v>
      </c>
      <c r="B13161" t="s">
        <v>48648</v>
      </c>
      <c r="C13161" t="s">
        <v>31245</v>
      </c>
      <c r="D13161" t="s">
        <v>31246</v>
      </c>
      <c r="E13161" s="164">
        <v>150</v>
      </c>
      <c r="F13161" s="164">
        <v>150</v>
      </c>
      <c r="G13161" t="s">
        <v>18516</v>
      </c>
      <c r="H13161" t="s">
        <v>18516</v>
      </c>
      <c r="I13161" s="164">
        <v>88.11</v>
      </c>
      <c r="J13161" s="164">
        <v>238.11</v>
      </c>
      <c r="K13161">
        <v>98</v>
      </c>
      <c r="L13161" t="s">
        <v>18516</v>
      </c>
      <c r="M13161" t="s">
        <v>18516</v>
      </c>
    </row>
    <row r="13162" spans="1:13" ht="13.5">
      <c r="A13162" t="s">
        <v>48649</v>
      </c>
      <c r="B13162" t="s">
        <v>48650</v>
      </c>
      <c r="C13162" t="s">
        <v>34690</v>
      </c>
      <c r="D13162" t="s">
        <v>34691</v>
      </c>
      <c r="E13162" s="164">
        <v>175.38</v>
      </c>
      <c r="F13162" s="164">
        <v>175.38</v>
      </c>
      <c r="G13162" t="s">
        <v>18516</v>
      </c>
      <c r="H13162" t="s">
        <v>18516</v>
      </c>
      <c r="I13162" s="164">
        <v>43.25</v>
      </c>
      <c r="J13162" s="164">
        <v>218.63</v>
      </c>
      <c r="K13162">
        <v>94</v>
      </c>
      <c r="L13162" t="s">
        <v>18516</v>
      </c>
      <c r="M13162" t="s">
        <v>18516</v>
      </c>
    </row>
    <row r="13163" spans="1:13" ht="13.5">
      <c r="A13163" t="s">
        <v>48651</v>
      </c>
      <c r="B13163" t="s">
        <v>48652</v>
      </c>
      <c r="C13163" t="s">
        <v>31245</v>
      </c>
      <c r="D13163" t="s">
        <v>31246</v>
      </c>
      <c r="E13163" t="s">
        <v>18516</v>
      </c>
      <c r="F13163" t="s">
        <v>18516</v>
      </c>
      <c r="G13163" t="s">
        <v>18516</v>
      </c>
      <c r="H13163" t="s">
        <v>18516</v>
      </c>
      <c r="I13163" t="s">
        <v>18516</v>
      </c>
      <c r="J13163" t="s">
        <v>18516</v>
      </c>
      <c r="K13163" t="s">
        <v>29707</v>
      </c>
      <c r="L13163" t="s">
        <v>18516</v>
      </c>
      <c r="M13163" t="s">
        <v>18516</v>
      </c>
    </row>
    <row r="13164" spans="1:13" ht="13.5">
      <c r="A13164" t="s">
        <v>48653</v>
      </c>
      <c r="B13164" t="s">
        <v>48654</v>
      </c>
      <c r="C13164" t="s">
        <v>29562</v>
      </c>
      <c r="D13164" t="s">
        <v>29562</v>
      </c>
      <c r="E13164" t="s">
        <v>18516</v>
      </c>
      <c r="F13164" t="s">
        <v>18516</v>
      </c>
      <c r="G13164" t="s">
        <v>18516</v>
      </c>
      <c r="H13164" t="s">
        <v>18516</v>
      </c>
      <c r="I13164" t="s">
        <v>18516</v>
      </c>
      <c r="J13164" t="s">
        <v>18516</v>
      </c>
      <c r="K13164" t="s">
        <v>29707</v>
      </c>
      <c r="L13164" t="s">
        <v>18516</v>
      </c>
      <c r="M13164" t="s">
        <v>18516</v>
      </c>
    </row>
    <row r="13165" spans="1:13" ht="13.5">
      <c r="A13165" t="s">
        <v>48655</v>
      </c>
      <c r="B13165" t="s">
        <v>34156</v>
      </c>
      <c r="C13165" t="s">
        <v>30581</v>
      </c>
      <c r="D13165" t="s">
        <v>30582</v>
      </c>
      <c r="E13165" t="s">
        <v>18516</v>
      </c>
      <c r="F13165" t="s">
        <v>18516</v>
      </c>
      <c r="G13165" t="s">
        <v>18516</v>
      </c>
      <c r="H13165" t="s">
        <v>18516</v>
      </c>
      <c r="I13165" t="s">
        <v>18516</v>
      </c>
      <c r="J13165" t="s">
        <v>18516</v>
      </c>
      <c r="K13165" t="s">
        <v>29707</v>
      </c>
      <c r="L13165" t="s">
        <v>18516</v>
      </c>
      <c r="M13165" t="s">
        <v>18516</v>
      </c>
    </row>
    <row r="13166" spans="1:13" ht="13.5">
      <c r="A13166" t="s">
        <v>7662</v>
      </c>
      <c r="B13166" t="s">
        <v>48656</v>
      </c>
      <c r="C13166" t="s">
        <v>29881</v>
      </c>
      <c r="D13166" t="s">
        <v>29882</v>
      </c>
      <c r="E13166" t="s">
        <v>18516</v>
      </c>
      <c r="F13166" t="s">
        <v>18516</v>
      </c>
      <c r="G13166" t="s">
        <v>18516</v>
      </c>
      <c r="H13166" t="s">
        <v>18516</v>
      </c>
      <c r="I13166" t="s">
        <v>18516</v>
      </c>
      <c r="J13166" t="s">
        <v>18516</v>
      </c>
      <c r="K13166" t="s">
        <v>29707</v>
      </c>
      <c r="L13166" t="s">
        <v>18516</v>
      </c>
      <c r="M13166" t="s">
        <v>18516</v>
      </c>
    </row>
    <row r="13167" spans="1:13" ht="13.5">
      <c r="A13167" t="s">
        <v>48657</v>
      </c>
      <c r="B13167" t="s">
        <v>48658</v>
      </c>
      <c r="C13167" t="s">
        <v>34911</v>
      </c>
      <c r="D13167" t="s">
        <v>34912</v>
      </c>
      <c r="E13167" t="s">
        <v>18516</v>
      </c>
      <c r="F13167" t="s">
        <v>18516</v>
      </c>
      <c r="G13167" t="s">
        <v>18516</v>
      </c>
      <c r="H13167" t="s">
        <v>18516</v>
      </c>
      <c r="I13167" t="s">
        <v>18516</v>
      </c>
      <c r="J13167" t="s">
        <v>18516</v>
      </c>
      <c r="K13167" t="s">
        <v>29707</v>
      </c>
      <c r="L13167" t="s">
        <v>18516</v>
      </c>
      <c r="M13167" t="s">
        <v>18516</v>
      </c>
    </row>
    <row r="13168" spans="1:13" ht="13.5">
      <c r="A13168" t="s">
        <v>7443</v>
      </c>
      <c r="B13168" t="s">
        <v>48659</v>
      </c>
      <c r="C13168" t="s">
        <v>31271</v>
      </c>
      <c r="D13168" t="s">
        <v>31272</v>
      </c>
      <c r="E13168" t="s">
        <v>18516</v>
      </c>
      <c r="F13168" t="s">
        <v>18516</v>
      </c>
      <c r="G13168" t="s">
        <v>18516</v>
      </c>
      <c r="H13168" t="s">
        <v>18516</v>
      </c>
      <c r="I13168" t="s">
        <v>18516</v>
      </c>
      <c r="J13168" t="s">
        <v>18516</v>
      </c>
      <c r="K13168" t="s">
        <v>29707</v>
      </c>
      <c r="L13168" t="s">
        <v>18516</v>
      </c>
      <c r="M13168" t="s">
        <v>18516</v>
      </c>
    </row>
    <row r="13169" spans="1:13" ht="13.5">
      <c r="A13169" t="s">
        <v>14184</v>
      </c>
      <c r="B13169" t="s">
        <v>48660</v>
      </c>
      <c r="C13169" t="s">
        <v>34755</v>
      </c>
      <c r="D13169" t="s">
        <v>34756</v>
      </c>
      <c r="E13169" t="s">
        <v>18516</v>
      </c>
      <c r="F13169" t="s">
        <v>18516</v>
      </c>
      <c r="G13169" t="s">
        <v>18516</v>
      </c>
      <c r="H13169" t="s">
        <v>18516</v>
      </c>
      <c r="I13169" t="s">
        <v>18516</v>
      </c>
      <c r="J13169" t="s">
        <v>18516</v>
      </c>
      <c r="K13169" t="s">
        <v>29707</v>
      </c>
      <c r="L13169" t="s">
        <v>18516</v>
      </c>
      <c r="M13169" t="s">
        <v>18516</v>
      </c>
    </row>
    <row r="13170" spans="1:13" ht="13.5">
      <c r="A13170" t="s">
        <v>48661</v>
      </c>
      <c r="B13170" t="s">
        <v>48662</v>
      </c>
      <c r="C13170" t="s">
        <v>45982</v>
      </c>
      <c r="D13170" t="s">
        <v>45983</v>
      </c>
      <c r="E13170" s="164">
        <v>169</v>
      </c>
      <c r="F13170" s="164">
        <v>169</v>
      </c>
      <c r="G13170" t="s">
        <v>18516</v>
      </c>
      <c r="H13170" t="s">
        <v>18516</v>
      </c>
      <c r="I13170" s="164">
        <v>39.12</v>
      </c>
      <c r="J13170" s="164">
        <v>208.12</v>
      </c>
      <c r="K13170">
        <v>33</v>
      </c>
      <c r="L13170" t="s">
        <v>29465</v>
      </c>
      <c r="M13170" t="s">
        <v>29623</v>
      </c>
    </row>
    <row r="13171" spans="1:13" ht="13.5">
      <c r="A13171" t="s">
        <v>7674</v>
      </c>
      <c r="B13171" t="s">
        <v>48663</v>
      </c>
      <c r="C13171" t="s">
        <v>29881</v>
      </c>
      <c r="D13171" t="s">
        <v>29882</v>
      </c>
      <c r="E13171" t="s">
        <v>18516</v>
      </c>
      <c r="F13171" t="s">
        <v>18516</v>
      </c>
      <c r="G13171" t="s">
        <v>18516</v>
      </c>
      <c r="H13171" t="s">
        <v>18516</v>
      </c>
      <c r="I13171" t="s">
        <v>18516</v>
      </c>
      <c r="J13171" t="s">
        <v>18516</v>
      </c>
      <c r="K13171" t="s">
        <v>29707</v>
      </c>
      <c r="L13171" t="s">
        <v>18516</v>
      </c>
      <c r="M13171" t="s">
        <v>18516</v>
      </c>
    </row>
    <row r="13172" spans="1:13" ht="13.5">
      <c r="A13172" t="s">
        <v>7668</v>
      </c>
      <c r="B13172" t="s">
        <v>48664</v>
      </c>
      <c r="C13172" t="s">
        <v>29881</v>
      </c>
      <c r="D13172" t="s">
        <v>29882</v>
      </c>
      <c r="E13172" t="s">
        <v>18516</v>
      </c>
      <c r="F13172" t="s">
        <v>18516</v>
      </c>
      <c r="G13172" t="s">
        <v>18516</v>
      </c>
      <c r="H13172" t="s">
        <v>18516</v>
      </c>
      <c r="I13172" t="s">
        <v>18516</v>
      </c>
      <c r="J13172" t="s">
        <v>18516</v>
      </c>
      <c r="K13172" t="s">
        <v>29707</v>
      </c>
      <c r="L13172" t="s">
        <v>18516</v>
      </c>
      <c r="M13172" t="s">
        <v>18516</v>
      </c>
    </row>
    <row r="13173" spans="1:13" ht="13.5">
      <c r="A13173" t="s">
        <v>7671</v>
      </c>
      <c r="B13173" t="s">
        <v>48665</v>
      </c>
      <c r="C13173" t="s">
        <v>29881</v>
      </c>
      <c r="D13173" t="s">
        <v>29882</v>
      </c>
      <c r="E13173" t="s">
        <v>18516</v>
      </c>
      <c r="F13173" t="s">
        <v>18516</v>
      </c>
      <c r="G13173" t="s">
        <v>18516</v>
      </c>
      <c r="H13173" t="s">
        <v>18516</v>
      </c>
      <c r="I13173" t="s">
        <v>18516</v>
      </c>
      <c r="J13173" t="s">
        <v>18516</v>
      </c>
      <c r="K13173" t="s">
        <v>29707</v>
      </c>
      <c r="L13173" t="s">
        <v>18516</v>
      </c>
      <c r="M13173" t="s">
        <v>18516</v>
      </c>
    </row>
    <row r="13174" spans="1:13" ht="13.5">
      <c r="A13174" t="s">
        <v>5038</v>
      </c>
      <c r="B13174" t="s">
        <v>48666</v>
      </c>
      <c r="C13174" t="s">
        <v>31281</v>
      </c>
      <c r="D13174" t="s">
        <v>31282</v>
      </c>
      <c r="E13174" s="164">
        <v>93</v>
      </c>
      <c r="F13174" s="164">
        <v>83</v>
      </c>
      <c r="G13174" s="165">
        <v>0.89</v>
      </c>
      <c r="H13174" t="s">
        <v>18516</v>
      </c>
      <c r="I13174" s="164">
        <v>26.87</v>
      </c>
      <c r="J13174" s="164">
        <v>109.87</v>
      </c>
      <c r="K13174">
        <v>37</v>
      </c>
      <c r="L13174" t="s">
        <v>18516</v>
      </c>
      <c r="M13174" t="s">
        <v>18516</v>
      </c>
    </row>
    <row r="13175" spans="1:13" ht="13.5">
      <c r="A13175" t="s">
        <v>7091</v>
      </c>
      <c r="B13175" t="s">
        <v>48667</v>
      </c>
      <c r="C13175" t="s">
        <v>30420</v>
      </c>
      <c r="D13175" t="s">
        <v>30421</v>
      </c>
      <c r="E13175" t="s">
        <v>18516</v>
      </c>
      <c r="F13175" t="s">
        <v>18516</v>
      </c>
      <c r="G13175" t="s">
        <v>18516</v>
      </c>
      <c r="H13175" t="s">
        <v>18516</v>
      </c>
      <c r="I13175" t="s">
        <v>18516</v>
      </c>
      <c r="J13175" t="s">
        <v>18516</v>
      </c>
      <c r="K13175" t="s">
        <v>29707</v>
      </c>
      <c r="L13175" t="s">
        <v>18516</v>
      </c>
      <c r="M13175" t="s">
        <v>18516</v>
      </c>
    </row>
    <row r="13176" spans="1:13" ht="13.5">
      <c r="A13176" t="s">
        <v>48668</v>
      </c>
      <c r="B13176" t="s">
        <v>48669</v>
      </c>
      <c r="C13176" t="s">
        <v>33656</v>
      </c>
      <c r="D13176" t="s">
        <v>33657</v>
      </c>
      <c r="E13176" t="s">
        <v>18516</v>
      </c>
      <c r="F13176" t="s">
        <v>18516</v>
      </c>
      <c r="G13176" t="s">
        <v>18516</v>
      </c>
      <c r="H13176" t="s">
        <v>18516</v>
      </c>
      <c r="I13176" t="s">
        <v>18516</v>
      </c>
      <c r="J13176" t="s">
        <v>18516</v>
      </c>
      <c r="K13176" t="s">
        <v>29707</v>
      </c>
      <c r="L13176" t="s">
        <v>18516</v>
      </c>
      <c r="M13176" t="s">
        <v>18516</v>
      </c>
    </row>
    <row r="13177" spans="1:13" ht="13.5">
      <c r="A13177" t="s">
        <v>5356</v>
      </c>
      <c r="B13177" t="s">
        <v>48670</v>
      </c>
      <c r="C13177" t="s">
        <v>36850</v>
      </c>
      <c r="D13177" t="s">
        <v>36851</v>
      </c>
      <c r="E13177" t="s">
        <v>18516</v>
      </c>
      <c r="F13177" t="s">
        <v>18516</v>
      </c>
      <c r="G13177" t="s">
        <v>18516</v>
      </c>
      <c r="H13177" t="s">
        <v>18516</v>
      </c>
      <c r="I13177" t="s">
        <v>18516</v>
      </c>
      <c r="J13177" t="s">
        <v>18516</v>
      </c>
      <c r="K13177" t="s">
        <v>29707</v>
      </c>
      <c r="L13177" t="s">
        <v>18516</v>
      </c>
      <c r="M13177" t="s">
        <v>18516</v>
      </c>
    </row>
    <row r="13178" spans="1:13" ht="13.5">
      <c r="A13178" t="s">
        <v>5353</v>
      </c>
      <c r="B13178" t="s">
        <v>48670</v>
      </c>
      <c r="C13178" t="s">
        <v>36850</v>
      </c>
      <c r="D13178" t="s">
        <v>36851</v>
      </c>
      <c r="E13178" t="s">
        <v>18516</v>
      </c>
      <c r="F13178" t="s">
        <v>18516</v>
      </c>
      <c r="G13178" t="s">
        <v>18516</v>
      </c>
      <c r="H13178" t="s">
        <v>18516</v>
      </c>
      <c r="I13178" t="s">
        <v>18516</v>
      </c>
      <c r="J13178" t="s">
        <v>18516</v>
      </c>
      <c r="K13178" t="s">
        <v>29707</v>
      </c>
      <c r="L13178" t="s">
        <v>18516</v>
      </c>
      <c r="M13178" t="s">
        <v>18516</v>
      </c>
    </row>
    <row r="13179" spans="1:13" ht="13.5">
      <c r="A13179" t="s">
        <v>5350</v>
      </c>
      <c r="B13179" t="s">
        <v>48670</v>
      </c>
      <c r="C13179" t="s">
        <v>36850</v>
      </c>
      <c r="D13179" t="s">
        <v>36851</v>
      </c>
      <c r="E13179" t="s">
        <v>18516</v>
      </c>
      <c r="F13179" t="s">
        <v>18516</v>
      </c>
      <c r="G13179" t="s">
        <v>18516</v>
      </c>
      <c r="H13179" t="s">
        <v>18516</v>
      </c>
      <c r="I13179" t="s">
        <v>18516</v>
      </c>
      <c r="J13179" t="s">
        <v>18516</v>
      </c>
      <c r="K13179" t="s">
        <v>29707</v>
      </c>
      <c r="L13179" t="s">
        <v>18516</v>
      </c>
      <c r="M13179" t="s">
        <v>18516</v>
      </c>
    </row>
    <row r="13180" spans="1:13" ht="13.5">
      <c r="A13180" t="s">
        <v>5344</v>
      </c>
      <c r="B13180" t="s">
        <v>36849</v>
      </c>
      <c r="C13180" t="s">
        <v>36850</v>
      </c>
      <c r="D13180" t="s">
        <v>36851</v>
      </c>
      <c r="E13180" t="s">
        <v>18516</v>
      </c>
      <c r="F13180" t="s">
        <v>18516</v>
      </c>
      <c r="G13180" t="s">
        <v>18516</v>
      </c>
      <c r="H13180" t="s">
        <v>18516</v>
      </c>
      <c r="I13180" t="s">
        <v>18516</v>
      </c>
      <c r="J13180" t="s">
        <v>18516</v>
      </c>
      <c r="K13180" t="s">
        <v>29707</v>
      </c>
      <c r="L13180" t="s">
        <v>18516</v>
      </c>
      <c r="M13180" t="s">
        <v>18516</v>
      </c>
    </row>
    <row r="13181" spans="1:13" ht="13.5">
      <c r="A13181" t="s">
        <v>5341</v>
      </c>
      <c r="B13181" t="s">
        <v>36849</v>
      </c>
      <c r="C13181" t="s">
        <v>36850</v>
      </c>
      <c r="D13181" t="s">
        <v>36851</v>
      </c>
      <c r="E13181" t="s">
        <v>18516</v>
      </c>
      <c r="F13181" t="s">
        <v>18516</v>
      </c>
      <c r="G13181" t="s">
        <v>18516</v>
      </c>
      <c r="H13181" t="s">
        <v>18516</v>
      </c>
      <c r="I13181" t="s">
        <v>18516</v>
      </c>
      <c r="J13181" t="s">
        <v>18516</v>
      </c>
      <c r="K13181" t="s">
        <v>29707</v>
      </c>
      <c r="L13181" t="s">
        <v>18516</v>
      </c>
      <c r="M13181" t="s">
        <v>18516</v>
      </c>
    </row>
    <row r="13182" spans="1:13" ht="13.5">
      <c r="A13182" t="s">
        <v>5077</v>
      </c>
      <c r="B13182" t="s">
        <v>48671</v>
      </c>
      <c r="C13182" t="s">
        <v>31261</v>
      </c>
      <c r="D13182" t="s">
        <v>31262</v>
      </c>
      <c r="E13182" s="164">
        <v>400</v>
      </c>
      <c r="F13182" s="164">
        <v>400</v>
      </c>
      <c r="G13182" t="s">
        <v>18516</v>
      </c>
      <c r="H13182" t="s">
        <v>18516</v>
      </c>
      <c r="I13182" s="164">
        <v>116.7</v>
      </c>
      <c r="J13182" s="164">
        <v>516.7</v>
      </c>
      <c r="K13182">
        <v>37</v>
      </c>
      <c r="L13182" t="s">
        <v>18516</v>
      </c>
      <c r="M13182" t="s">
        <v>18516</v>
      </c>
    </row>
    <row r="13183" spans="1:13" ht="13.5">
      <c r="A13183" t="s">
        <v>5071</v>
      </c>
      <c r="B13183" t="s">
        <v>48672</v>
      </c>
      <c r="C13183" t="s">
        <v>30146</v>
      </c>
      <c r="D13183" t="s">
        <v>30147</v>
      </c>
      <c r="E13183" s="164">
        <v>439</v>
      </c>
      <c r="F13183" s="164">
        <v>355</v>
      </c>
      <c r="G13183" s="165">
        <v>0.8</v>
      </c>
      <c r="H13183" t="s">
        <v>18516</v>
      </c>
      <c r="I13183" s="164">
        <v>99.8</v>
      </c>
      <c r="J13183" s="164">
        <v>454.8</v>
      </c>
      <c r="K13183">
        <v>80</v>
      </c>
      <c r="L13183" t="s">
        <v>18516</v>
      </c>
      <c r="M13183" t="s">
        <v>18516</v>
      </c>
    </row>
    <row r="13184" spans="1:13" ht="13.5">
      <c r="A13184" t="s">
        <v>5068</v>
      </c>
      <c r="B13184" t="s">
        <v>48672</v>
      </c>
      <c r="C13184" t="s">
        <v>30146</v>
      </c>
      <c r="D13184" t="s">
        <v>30147</v>
      </c>
      <c r="E13184" s="164">
        <v>436</v>
      </c>
      <c r="F13184" s="164">
        <v>348.8</v>
      </c>
      <c r="G13184" s="165">
        <v>0.8</v>
      </c>
      <c r="H13184" t="s">
        <v>29914</v>
      </c>
      <c r="I13184" s="164">
        <v>99.8</v>
      </c>
      <c r="J13184" s="164">
        <v>448.6</v>
      </c>
      <c r="K13184">
        <v>82</v>
      </c>
      <c r="L13184" t="s">
        <v>18516</v>
      </c>
      <c r="M13184" t="s">
        <v>18516</v>
      </c>
    </row>
    <row r="13185" spans="1:13" ht="13.5">
      <c r="A13185" t="s">
        <v>5053</v>
      </c>
      <c r="B13185" t="s">
        <v>48673</v>
      </c>
      <c r="C13185" t="s">
        <v>48674</v>
      </c>
      <c r="D13185" t="s">
        <v>48675</v>
      </c>
      <c r="E13185" t="s">
        <v>18516</v>
      </c>
      <c r="F13185" t="s">
        <v>18516</v>
      </c>
      <c r="G13185" t="s">
        <v>18516</v>
      </c>
      <c r="H13185" t="s">
        <v>18516</v>
      </c>
      <c r="I13185" t="s">
        <v>18516</v>
      </c>
      <c r="J13185" t="s">
        <v>18516</v>
      </c>
      <c r="K13185" t="s">
        <v>29707</v>
      </c>
      <c r="L13185" t="s">
        <v>18516</v>
      </c>
      <c r="M13185" t="s">
        <v>18516</v>
      </c>
    </row>
    <row r="13186" spans="1:13" ht="13.5">
      <c r="A13186" t="s">
        <v>5050</v>
      </c>
      <c r="B13186" t="s">
        <v>48676</v>
      </c>
      <c r="C13186" t="s">
        <v>34362</v>
      </c>
      <c r="D13186" t="s">
        <v>34363</v>
      </c>
      <c r="E13186" t="s">
        <v>18516</v>
      </c>
      <c r="F13186" t="s">
        <v>18516</v>
      </c>
      <c r="G13186" t="s">
        <v>18516</v>
      </c>
      <c r="H13186" t="s">
        <v>18516</v>
      </c>
      <c r="I13186" t="s">
        <v>18516</v>
      </c>
      <c r="J13186" t="s">
        <v>18516</v>
      </c>
      <c r="K13186" t="s">
        <v>29707</v>
      </c>
      <c r="L13186" t="s">
        <v>18516</v>
      </c>
      <c r="M13186" t="s">
        <v>18516</v>
      </c>
    </row>
    <row r="13187" spans="1:13" ht="13.5">
      <c r="A13187" t="s">
        <v>5047</v>
      </c>
      <c r="B13187" t="s">
        <v>48677</v>
      </c>
      <c r="C13187" t="s">
        <v>34362</v>
      </c>
      <c r="D13187" t="s">
        <v>34363</v>
      </c>
      <c r="E13187" t="s">
        <v>18516</v>
      </c>
      <c r="F13187" t="s">
        <v>18516</v>
      </c>
      <c r="G13187" t="s">
        <v>18516</v>
      </c>
      <c r="H13187" t="s">
        <v>18516</v>
      </c>
      <c r="I13187" t="s">
        <v>18516</v>
      </c>
      <c r="J13187" t="s">
        <v>18516</v>
      </c>
      <c r="K13187" t="s">
        <v>29707</v>
      </c>
      <c r="L13187" t="s">
        <v>18516</v>
      </c>
      <c r="M13187" t="s">
        <v>18516</v>
      </c>
    </row>
    <row r="13188" spans="1:13" ht="13.5">
      <c r="A13188" t="s">
        <v>5044</v>
      </c>
      <c r="B13188" t="s">
        <v>48678</v>
      </c>
      <c r="C13188" t="s">
        <v>48674</v>
      </c>
      <c r="D13188" t="s">
        <v>48675</v>
      </c>
      <c r="E13188" t="s">
        <v>18516</v>
      </c>
      <c r="F13188" t="s">
        <v>18516</v>
      </c>
      <c r="G13188" t="s">
        <v>18516</v>
      </c>
      <c r="H13188" t="s">
        <v>18516</v>
      </c>
      <c r="I13188" t="s">
        <v>18516</v>
      </c>
      <c r="J13188" t="s">
        <v>18516</v>
      </c>
      <c r="K13188" t="s">
        <v>29707</v>
      </c>
      <c r="L13188" t="s">
        <v>18516</v>
      </c>
      <c r="M13188" t="s">
        <v>18516</v>
      </c>
    </row>
    <row r="13189" spans="1:13" ht="13.5">
      <c r="A13189" t="s">
        <v>13657</v>
      </c>
      <c r="B13189" t="s">
        <v>48679</v>
      </c>
      <c r="C13189" t="s">
        <v>29933</v>
      </c>
      <c r="D13189" t="s">
        <v>29934</v>
      </c>
      <c r="E13189" t="s">
        <v>18516</v>
      </c>
      <c r="F13189" t="s">
        <v>18516</v>
      </c>
      <c r="G13189" t="s">
        <v>18516</v>
      </c>
      <c r="H13189" t="s">
        <v>18516</v>
      </c>
      <c r="I13189" t="s">
        <v>18516</v>
      </c>
      <c r="J13189" t="s">
        <v>18516</v>
      </c>
      <c r="K13189" t="s">
        <v>29707</v>
      </c>
      <c r="L13189" t="s">
        <v>18516</v>
      </c>
      <c r="M13189" t="s">
        <v>18516</v>
      </c>
    </row>
    <row r="13190" spans="1:13" ht="13.5">
      <c r="A13190" t="s">
        <v>5359</v>
      </c>
      <c r="B13190" t="s">
        <v>48680</v>
      </c>
      <c r="C13190" t="s">
        <v>36850</v>
      </c>
      <c r="D13190" t="s">
        <v>36851</v>
      </c>
      <c r="E13190" t="s">
        <v>18516</v>
      </c>
      <c r="F13190" t="s">
        <v>18516</v>
      </c>
      <c r="G13190" t="s">
        <v>18516</v>
      </c>
      <c r="H13190" t="s">
        <v>18516</v>
      </c>
      <c r="I13190" t="s">
        <v>18516</v>
      </c>
      <c r="J13190" t="s">
        <v>18516</v>
      </c>
      <c r="K13190" t="s">
        <v>29707</v>
      </c>
      <c r="L13190" t="s">
        <v>18516</v>
      </c>
      <c r="M13190" t="s">
        <v>18516</v>
      </c>
    </row>
    <row r="13191" spans="1:13" ht="13.5">
      <c r="A13191" t="s">
        <v>5362</v>
      </c>
      <c r="B13191" t="s">
        <v>48680</v>
      </c>
      <c r="C13191" t="s">
        <v>36850</v>
      </c>
      <c r="D13191" t="s">
        <v>36851</v>
      </c>
      <c r="E13191" t="s">
        <v>18516</v>
      </c>
      <c r="F13191" t="s">
        <v>18516</v>
      </c>
      <c r="G13191" t="s">
        <v>18516</v>
      </c>
      <c r="H13191" t="s">
        <v>18516</v>
      </c>
      <c r="I13191" t="s">
        <v>18516</v>
      </c>
      <c r="J13191" t="s">
        <v>18516</v>
      </c>
      <c r="K13191" t="s">
        <v>29707</v>
      </c>
      <c r="L13191" t="s">
        <v>18516</v>
      </c>
      <c r="M13191" t="s">
        <v>18516</v>
      </c>
    </row>
    <row r="13192" spans="1:13" ht="13.5">
      <c r="A13192" t="s">
        <v>5365</v>
      </c>
      <c r="B13192" t="s">
        <v>48680</v>
      </c>
      <c r="C13192" t="s">
        <v>36850</v>
      </c>
      <c r="D13192" t="s">
        <v>36851</v>
      </c>
      <c r="E13192" t="s">
        <v>18516</v>
      </c>
      <c r="F13192" t="s">
        <v>18516</v>
      </c>
      <c r="G13192" t="s">
        <v>18516</v>
      </c>
      <c r="H13192" t="s">
        <v>18516</v>
      </c>
      <c r="I13192" t="s">
        <v>18516</v>
      </c>
      <c r="J13192" t="s">
        <v>18516</v>
      </c>
      <c r="K13192" t="s">
        <v>29707</v>
      </c>
      <c r="L13192" t="s">
        <v>18516</v>
      </c>
      <c r="M13192" t="s">
        <v>18516</v>
      </c>
    </row>
    <row r="13193" spans="1:13" ht="13.5">
      <c r="A13193" t="s">
        <v>13645</v>
      </c>
      <c r="B13193" t="s">
        <v>48681</v>
      </c>
      <c r="C13193" t="s">
        <v>34690</v>
      </c>
      <c r="D13193" t="s">
        <v>34691</v>
      </c>
      <c r="E13193" s="164">
        <v>170.99</v>
      </c>
      <c r="F13193" s="164">
        <v>170.99</v>
      </c>
      <c r="G13193" t="s">
        <v>18516</v>
      </c>
      <c r="H13193" t="s">
        <v>18516</v>
      </c>
      <c r="I13193" s="164">
        <v>42.37</v>
      </c>
      <c r="J13193" s="164">
        <v>213.36</v>
      </c>
      <c r="K13193">
        <v>60</v>
      </c>
      <c r="L13193" t="s">
        <v>18516</v>
      </c>
      <c r="M13193" t="s">
        <v>18516</v>
      </c>
    </row>
    <row r="13194" spans="1:13" ht="13.5">
      <c r="A13194" t="s">
        <v>13642</v>
      </c>
      <c r="B13194" t="s">
        <v>48682</v>
      </c>
      <c r="C13194" t="s">
        <v>34690</v>
      </c>
      <c r="D13194" t="s">
        <v>34691</v>
      </c>
      <c r="E13194" s="164">
        <v>152.99</v>
      </c>
      <c r="F13194" s="164">
        <v>152.99</v>
      </c>
      <c r="G13194" t="s">
        <v>18516</v>
      </c>
      <c r="H13194" t="s">
        <v>18516</v>
      </c>
      <c r="I13194" s="164">
        <v>42.33</v>
      </c>
      <c r="J13194" s="164">
        <v>195.32</v>
      </c>
      <c r="K13194">
        <v>40</v>
      </c>
      <c r="L13194" t="s">
        <v>18516</v>
      </c>
      <c r="M13194" t="s">
        <v>18516</v>
      </c>
    </row>
    <row r="13195" spans="1:13" ht="13.5">
      <c r="A13195" t="s">
        <v>13630</v>
      </c>
      <c r="B13195" t="s">
        <v>48683</v>
      </c>
      <c r="C13195" t="s">
        <v>48684</v>
      </c>
      <c r="D13195" t="s">
        <v>48685</v>
      </c>
      <c r="E13195" t="s">
        <v>18516</v>
      </c>
      <c r="F13195" t="s">
        <v>18516</v>
      </c>
      <c r="G13195" t="s">
        <v>18516</v>
      </c>
      <c r="H13195" t="s">
        <v>18516</v>
      </c>
      <c r="I13195" t="s">
        <v>18516</v>
      </c>
      <c r="J13195" t="s">
        <v>18516</v>
      </c>
      <c r="K13195" t="s">
        <v>29707</v>
      </c>
      <c r="L13195" t="s">
        <v>18516</v>
      </c>
      <c r="M13195" t="s">
        <v>18516</v>
      </c>
    </row>
    <row r="13196" spans="1:13" ht="13.5">
      <c r="A13196" t="s">
        <v>13627</v>
      </c>
      <c r="B13196" t="s">
        <v>48686</v>
      </c>
      <c r="C13196" t="s">
        <v>48684</v>
      </c>
      <c r="D13196" t="s">
        <v>48685</v>
      </c>
      <c r="E13196" t="s">
        <v>18516</v>
      </c>
      <c r="F13196" t="s">
        <v>18516</v>
      </c>
      <c r="G13196" t="s">
        <v>18516</v>
      </c>
      <c r="H13196" t="s">
        <v>18516</v>
      </c>
      <c r="I13196" t="s">
        <v>18516</v>
      </c>
      <c r="J13196" t="s">
        <v>18516</v>
      </c>
      <c r="K13196" t="s">
        <v>29707</v>
      </c>
      <c r="L13196" t="s">
        <v>18516</v>
      </c>
      <c r="M13196" t="s">
        <v>18516</v>
      </c>
    </row>
    <row r="13197" spans="1:13" ht="13.5">
      <c r="A13197" t="s">
        <v>13612</v>
      </c>
      <c r="B13197" t="s">
        <v>48687</v>
      </c>
      <c r="C13197" t="s">
        <v>48674</v>
      </c>
      <c r="D13197" t="s">
        <v>48675</v>
      </c>
      <c r="E13197" t="s">
        <v>18516</v>
      </c>
      <c r="F13197" t="s">
        <v>18516</v>
      </c>
      <c r="G13197" t="s">
        <v>18516</v>
      </c>
      <c r="H13197" t="s">
        <v>18516</v>
      </c>
      <c r="I13197" t="s">
        <v>18516</v>
      </c>
      <c r="J13197" t="s">
        <v>18516</v>
      </c>
      <c r="K13197" t="s">
        <v>29707</v>
      </c>
      <c r="L13197" t="s">
        <v>18516</v>
      </c>
      <c r="M13197" t="s">
        <v>18516</v>
      </c>
    </row>
    <row r="13198" spans="1:13" ht="13.5">
      <c r="A13198" t="s">
        <v>13609</v>
      </c>
      <c r="B13198" t="s">
        <v>48688</v>
      </c>
      <c r="C13198" t="s">
        <v>34690</v>
      </c>
      <c r="D13198" t="s">
        <v>34691</v>
      </c>
      <c r="E13198" t="s">
        <v>18516</v>
      </c>
      <c r="F13198" t="s">
        <v>18516</v>
      </c>
      <c r="G13198" t="s">
        <v>18516</v>
      </c>
      <c r="H13198" t="s">
        <v>18516</v>
      </c>
      <c r="I13198" t="s">
        <v>18516</v>
      </c>
      <c r="J13198" t="s">
        <v>18516</v>
      </c>
      <c r="K13198" t="s">
        <v>29707</v>
      </c>
      <c r="L13198" t="s">
        <v>18516</v>
      </c>
      <c r="M13198" t="s">
        <v>18516</v>
      </c>
    </row>
    <row r="13199" spans="1:13" ht="13.5">
      <c r="A13199" t="s">
        <v>13606</v>
      </c>
      <c r="B13199" t="s">
        <v>48689</v>
      </c>
      <c r="C13199" t="s">
        <v>48690</v>
      </c>
      <c r="D13199" t="s">
        <v>48691</v>
      </c>
      <c r="E13199" t="s">
        <v>18516</v>
      </c>
      <c r="F13199" t="s">
        <v>18516</v>
      </c>
      <c r="G13199" t="s">
        <v>18516</v>
      </c>
      <c r="H13199" t="s">
        <v>18516</v>
      </c>
      <c r="I13199" t="s">
        <v>18516</v>
      </c>
      <c r="J13199" t="s">
        <v>18516</v>
      </c>
      <c r="K13199" t="s">
        <v>29707</v>
      </c>
      <c r="L13199" t="s">
        <v>18516</v>
      </c>
      <c r="M13199" t="s">
        <v>18516</v>
      </c>
    </row>
    <row r="13200" spans="1:13" ht="13.5">
      <c r="A13200" t="s">
        <v>13603</v>
      </c>
      <c r="B13200" t="s">
        <v>48692</v>
      </c>
      <c r="C13200" t="s">
        <v>48690</v>
      </c>
      <c r="D13200" t="s">
        <v>48691</v>
      </c>
      <c r="E13200" t="s">
        <v>18516</v>
      </c>
      <c r="F13200" t="s">
        <v>18516</v>
      </c>
      <c r="G13200" t="s">
        <v>18516</v>
      </c>
      <c r="H13200" t="s">
        <v>18516</v>
      </c>
      <c r="I13200" t="s">
        <v>18516</v>
      </c>
      <c r="J13200" t="s">
        <v>18516</v>
      </c>
      <c r="K13200" t="s">
        <v>29707</v>
      </c>
      <c r="L13200" t="s">
        <v>18516</v>
      </c>
      <c r="M13200" t="s">
        <v>18516</v>
      </c>
    </row>
    <row r="13201" spans="1:13" ht="13.5">
      <c r="A13201" t="s">
        <v>13600</v>
      </c>
      <c r="B13201" t="s">
        <v>48693</v>
      </c>
      <c r="C13201" t="s">
        <v>34362</v>
      </c>
      <c r="D13201" t="s">
        <v>34363</v>
      </c>
      <c r="E13201" t="s">
        <v>18516</v>
      </c>
      <c r="F13201" t="s">
        <v>18516</v>
      </c>
      <c r="G13201" t="s">
        <v>18516</v>
      </c>
      <c r="H13201" t="s">
        <v>18516</v>
      </c>
      <c r="I13201" t="s">
        <v>18516</v>
      </c>
      <c r="J13201" t="s">
        <v>18516</v>
      </c>
      <c r="K13201" t="s">
        <v>29707</v>
      </c>
      <c r="L13201" t="s">
        <v>18516</v>
      </c>
      <c r="M13201" t="s">
        <v>18516</v>
      </c>
    </row>
    <row r="13202" spans="1:13" ht="13.5">
      <c r="A13202" t="s">
        <v>13597</v>
      </c>
      <c r="B13202" t="s">
        <v>48694</v>
      </c>
      <c r="C13202" t="s">
        <v>34362</v>
      </c>
      <c r="D13202" t="s">
        <v>34363</v>
      </c>
      <c r="E13202" t="s">
        <v>18516</v>
      </c>
      <c r="F13202" t="s">
        <v>18516</v>
      </c>
      <c r="G13202" t="s">
        <v>18516</v>
      </c>
      <c r="H13202" t="s">
        <v>18516</v>
      </c>
      <c r="I13202" t="s">
        <v>18516</v>
      </c>
      <c r="J13202" t="s">
        <v>18516</v>
      </c>
      <c r="K13202" t="s">
        <v>29707</v>
      </c>
      <c r="L13202" t="s">
        <v>18516</v>
      </c>
      <c r="M13202" t="s">
        <v>18516</v>
      </c>
    </row>
    <row r="13203" spans="1:13" ht="13.5">
      <c r="A13203" t="s">
        <v>13594</v>
      </c>
      <c r="B13203" t="s">
        <v>48695</v>
      </c>
      <c r="C13203" t="s">
        <v>34362</v>
      </c>
      <c r="D13203" t="s">
        <v>34363</v>
      </c>
      <c r="E13203" t="s">
        <v>18516</v>
      </c>
      <c r="F13203" t="s">
        <v>18516</v>
      </c>
      <c r="G13203" t="s">
        <v>18516</v>
      </c>
      <c r="H13203" t="s">
        <v>18516</v>
      </c>
      <c r="I13203" t="s">
        <v>18516</v>
      </c>
      <c r="J13203" t="s">
        <v>18516</v>
      </c>
      <c r="K13203" t="s">
        <v>29707</v>
      </c>
      <c r="L13203" t="s">
        <v>18516</v>
      </c>
      <c r="M13203" t="s">
        <v>18516</v>
      </c>
    </row>
    <row r="13204" spans="1:13" ht="13.5">
      <c r="A13204" t="s">
        <v>13591</v>
      </c>
      <c r="B13204" t="s">
        <v>48696</v>
      </c>
      <c r="C13204" t="s">
        <v>34362</v>
      </c>
      <c r="D13204" t="s">
        <v>34363</v>
      </c>
      <c r="E13204" t="s">
        <v>18516</v>
      </c>
      <c r="F13204" t="s">
        <v>18516</v>
      </c>
      <c r="G13204" t="s">
        <v>18516</v>
      </c>
      <c r="H13204" t="s">
        <v>18516</v>
      </c>
      <c r="I13204" t="s">
        <v>18516</v>
      </c>
      <c r="J13204" t="s">
        <v>18516</v>
      </c>
      <c r="K13204" t="s">
        <v>29707</v>
      </c>
      <c r="L13204" t="s">
        <v>18516</v>
      </c>
      <c r="M13204" t="s">
        <v>18516</v>
      </c>
    </row>
    <row r="13205" spans="1:13" ht="13.5">
      <c r="A13205" t="s">
        <v>13588</v>
      </c>
      <c r="B13205" t="s">
        <v>48697</v>
      </c>
      <c r="C13205" t="s">
        <v>34362</v>
      </c>
      <c r="D13205" t="s">
        <v>34363</v>
      </c>
      <c r="E13205" t="s">
        <v>18516</v>
      </c>
      <c r="F13205" t="s">
        <v>18516</v>
      </c>
      <c r="G13205" t="s">
        <v>18516</v>
      </c>
      <c r="H13205" t="s">
        <v>18516</v>
      </c>
      <c r="I13205" t="s">
        <v>18516</v>
      </c>
      <c r="J13205" t="s">
        <v>18516</v>
      </c>
      <c r="K13205" t="s">
        <v>29707</v>
      </c>
      <c r="L13205" t="s">
        <v>18516</v>
      </c>
      <c r="M13205" t="s">
        <v>18516</v>
      </c>
    </row>
    <row r="13206" spans="1:13" ht="13.5">
      <c r="A13206" t="s">
        <v>48698</v>
      </c>
      <c r="B13206" t="s">
        <v>48699</v>
      </c>
      <c r="C13206" t="s">
        <v>40487</v>
      </c>
      <c r="D13206" t="s">
        <v>40488</v>
      </c>
      <c r="E13206" t="s">
        <v>18516</v>
      </c>
      <c r="F13206" t="s">
        <v>18516</v>
      </c>
      <c r="G13206" t="s">
        <v>18516</v>
      </c>
      <c r="H13206" t="s">
        <v>18516</v>
      </c>
      <c r="I13206" t="s">
        <v>18516</v>
      </c>
      <c r="J13206" t="s">
        <v>18516</v>
      </c>
      <c r="K13206" t="s">
        <v>29707</v>
      </c>
      <c r="L13206" t="s">
        <v>18516</v>
      </c>
      <c r="M13206" t="s">
        <v>18516</v>
      </c>
    </row>
    <row r="13207" spans="1:13" ht="13.5">
      <c r="A13207" t="s">
        <v>48700</v>
      </c>
      <c r="B13207" t="s">
        <v>48701</v>
      </c>
      <c r="C13207" t="s">
        <v>40487</v>
      </c>
      <c r="D13207" t="s">
        <v>40488</v>
      </c>
      <c r="E13207" t="s">
        <v>18516</v>
      </c>
      <c r="F13207" t="s">
        <v>18516</v>
      </c>
      <c r="G13207" t="s">
        <v>18516</v>
      </c>
      <c r="H13207" t="s">
        <v>18516</v>
      </c>
      <c r="I13207" t="s">
        <v>18516</v>
      </c>
      <c r="J13207" t="s">
        <v>18516</v>
      </c>
      <c r="K13207" t="s">
        <v>29707</v>
      </c>
      <c r="L13207" t="s">
        <v>18516</v>
      </c>
      <c r="M13207" t="s">
        <v>18516</v>
      </c>
    </row>
    <row r="13208" spans="1:13" ht="13.5">
      <c r="A13208" t="s">
        <v>48702</v>
      </c>
      <c r="B13208" t="s">
        <v>48703</v>
      </c>
      <c r="C13208" t="s">
        <v>33623</v>
      </c>
      <c r="D13208" t="s">
        <v>33624</v>
      </c>
      <c r="E13208" t="s">
        <v>18516</v>
      </c>
      <c r="F13208" t="s">
        <v>18516</v>
      </c>
      <c r="G13208" t="s">
        <v>18516</v>
      </c>
      <c r="H13208" t="s">
        <v>18516</v>
      </c>
      <c r="I13208" t="s">
        <v>18516</v>
      </c>
      <c r="J13208" t="s">
        <v>18516</v>
      </c>
      <c r="K13208" t="s">
        <v>29707</v>
      </c>
      <c r="L13208" t="s">
        <v>18516</v>
      </c>
      <c r="M13208" t="s">
        <v>18516</v>
      </c>
    </row>
    <row r="13209" spans="1:13" ht="13.5">
      <c r="A13209" t="s">
        <v>48704</v>
      </c>
      <c r="B13209" t="s">
        <v>48705</v>
      </c>
      <c r="C13209" t="s">
        <v>36811</v>
      </c>
      <c r="D13209" t="s">
        <v>36812</v>
      </c>
      <c r="E13209" t="s">
        <v>18516</v>
      </c>
      <c r="F13209" t="s">
        <v>18516</v>
      </c>
      <c r="G13209" t="s">
        <v>18516</v>
      </c>
      <c r="H13209" t="s">
        <v>18516</v>
      </c>
      <c r="I13209" t="s">
        <v>18516</v>
      </c>
      <c r="J13209" t="s">
        <v>18516</v>
      </c>
      <c r="K13209" t="s">
        <v>29707</v>
      </c>
      <c r="L13209" t="s">
        <v>18516</v>
      </c>
      <c r="M13209" t="s">
        <v>18516</v>
      </c>
    </row>
    <row r="13210" spans="1:13" ht="13.5">
      <c r="A13210" t="s">
        <v>48706</v>
      </c>
      <c r="B13210" t="s">
        <v>48707</v>
      </c>
      <c r="C13210" t="s">
        <v>48708</v>
      </c>
      <c r="D13210" t="s">
        <v>48709</v>
      </c>
      <c r="E13210" t="s">
        <v>18516</v>
      </c>
      <c r="F13210" t="s">
        <v>18516</v>
      </c>
      <c r="G13210" t="s">
        <v>18516</v>
      </c>
      <c r="H13210" t="s">
        <v>18516</v>
      </c>
      <c r="I13210" t="s">
        <v>18516</v>
      </c>
      <c r="J13210" t="s">
        <v>18516</v>
      </c>
      <c r="K13210" t="s">
        <v>29707</v>
      </c>
      <c r="L13210" t="s">
        <v>18516</v>
      </c>
      <c r="M13210" t="s">
        <v>18516</v>
      </c>
    </row>
    <row r="13211" spans="1:13" ht="13.5">
      <c r="A13211" t="s">
        <v>48710</v>
      </c>
      <c r="B13211" t="s">
        <v>48711</v>
      </c>
      <c r="C13211" t="s">
        <v>48712</v>
      </c>
      <c r="D13211" t="s">
        <v>48713</v>
      </c>
      <c r="E13211" t="s">
        <v>18516</v>
      </c>
      <c r="F13211" t="s">
        <v>18516</v>
      </c>
      <c r="G13211" t="s">
        <v>18516</v>
      </c>
      <c r="H13211" t="s">
        <v>18516</v>
      </c>
      <c r="I13211" t="s">
        <v>18516</v>
      </c>
      <c r="J13211" t="s">
        <v>18516</v>
      </c>
      <c r="K13211" t="s">
        <v>29707</v>
      </c>
      <c r="L13211" t="s">
        <v>18516</v>
      </c>
      <c r="M13211" t="s">
        <v>18516</v>
      </c>
    </row>
    <row r="13212" spans="1:13" ht="13.5">
      <c r="A13212" t="s">
        <v>48714</v>
      </c>
      <c r="B13212" t="s">
        <v>48715</v>
      </c>
      <c r="C13212" t="s">
        <v>48712</v>
      </c>
      <c r="D13212" t="s">
        <v>48713</v>
      </c>
      <c r="E13212" t="s">
        <v>18516</v>
      </c>
      <c r="F13212" t="s">
        <v>18516</v>
      </c>
      <c r="G13212" t="s">
        <v>18516</v>
      </c>
      <c r="H13212" t="s">
        <v>18516</v>
      </c>
      <c r="I13212" t="s">
        <v>18516</v>
      </c>
      <c r="J13212" t="s">
        <v>18516</v>
      </c>
      <c r="K13212" t="s">
        <v>29707</v>
      </c>
      <c r="L13212" t="s">
        <v>18516</v>
      </c>
      <c r="M13212" t="s">
        <v>18516</v>
      </c>
    </row>
    <row r="13213" spans="1:13" ht="13.5">
      <c r="A13213" t="s">
        <v>48716</v>
      </c>
      <c r="B13213" t="s">
        <v>48715</v>
      </c>
      <c r="C13213" t="s">
        <v>48712</v>
      </c>
      <c r="D13213" t="s">
        <v>48713</v>
      </c>
      <c r="E13213" t="s">
        <v>18516</v>
      </c>
      <c r="F13213" t="s">
        <v>18516</v>
      </c>
      <c r="G13213" t="s">
        <v>18516</v>
      </c>
      <c r="H13213" t="s">
        <v>18516</v>
      </c>
      <c r="I13213" t="s">
        <v>18516</v>
      </c>
      <c r="J13213" t="s">
        <v>18516</v>
      </c>
      <c r="K13213" t="s">
        <v>29707</v>
      </c>
      <c r="L13213" t="s">
        <v>18516</v>
      </c>
      <c r="M13213" t="s">
        <v>18516</v>
      </c>
    </row>
    <row r="13214" spans="1:13" ht="13.5">
      <c r="A13214" t="s">
        <v>48717</v>
      </c>
      <c r="B13214" t="s">
        <v>48718</v>
      </c>
      <c r="C13214" t="s">
        <v>33244</v>
      </c>
      <c r="D13214" t="s">
        <v>33245</v>
      </c>
      <c r="E13214" t="s">
        <v>18516</v>
      </c>
      <c r="F13214" t="s">
        <v>18516</v>
      </c>
      <c r="G13214" t="s">
        <v>18516</v>
      </c>
      <c r="H13214" t="s">
        <v>18516</v>
      </c>
      <c r="I13214" t="s">
        <v>18516</v>
      </c>
      <c r="J13214" t="s">
        <v>18516</v>
      </c>
      <c r="K13214" t="s">
        <v>29707</v>
      </c>
      <c r="L13214" t="s">
        <v>18516</v>
      </c>
      <c r="M13214" t="s">
        <v>18516</v>
      </c>
    </row>
    <row r="13215" spans="1:13" ht="13.5">
      <c r="A13215" t="s">
        <v>13585</v>
      </c>
      <c r="B13215" t="s">
        <v>48719</v>
      </c>
      <c r="C13215" t="s">
        <v>36805</v>
      </c>
      <c r="D13215" t="s">
        <v>36806</v>
      </c>
      <c r="E13215" s="164">
        <v>249</v>
      </c>
      <c r="F13215" s="164">
        <v>249</v>
      </c>
      <c r="G13215" t="s">
        <v>18516</v>
      </c>
      <c r="H13215" t="s">
        <v>18516</v>
      </c>
      <c r="I13215" s="164">
        <v>91.99</v>
      </c>
      <c r="J13215" s="164">
        <v>340.99</v>
      </c>
      <c r="K13215">
        <v>15</v>
      </c>
      <c r="L13215" t="s">
        <v>18516</v>
      </c>
      <c r="M13215" t="s">
        <v>18516</v>
      </c>
    </row>
    <row r="13216" spans="1:13" ht="13.5">
      <c r="A13216" t="s">
        <v>13582</v>
      </c>
      <c r="B13216" t="s">
        <v>48720</v>
      </c>
      <c r="C13216" t="s">
        <v>36805</v>
      </c>
      <c r="D13216" t="s">
        <v>36806</v>
      </c>
      <c r="E13216" t="s">
        <v>18516</v>
      </c>
      <c r="F13216" t="s">
        <v>18516</v>
      </c>
      <c r="G13216" t="s">
        <v>18516</v>
      </c>
      <c r="H13216" t="s">
        <v>18516</v>
      </c>
      <c r="I13216" t="s">
        <v>18516</v>
      </c>
      <c r="J13216" t="s">
        <v>18516</v>
      </c>
      <c r="K13216" t="s">
        <v>29707</v>
      </c>
      <c r="L13216" t="s">
        <v>18516</v>
      </c>
      <c r="M13216" t="s">
        <v>18516</v>
      </c>
    </row>
    <row r="13217" spans="1:13" ht="13.5">
      <c r="A13217" t="s">
        <v>13576</v>
      </c>
      <c r="B13217" t="s">
        <v>48721</v>
      </c>
      <c r="C13217" t="s">
        <v>36918</v>
      </c>
      <c r="D13217" t="s">
        <v>36919</v>
      </c>
      <c r="E13217" s="164">
        <v>264.99</v>
      </c>
      <c r="F13217" s="164">
        <v>264.99</v>
      </c>
      <c r="G13217" t="s">
        <v>18516</v>
      </c>
      <c r="H13217" t="s">
        <v>18516</v>
      </c>
      <c r="I13217" s="164">
        <v>88.18</v>
      </c>
      <c r="J13217" s="164">
        <v>353.17</v>
      </c>
      <c r="K13217">
        <v>4</v>
      </c>
      <c r="L13217" t="s">
        <v>18516</v>
      </c>
      <c r="M13217" t="s">
        <v>18516</v>
      </c>
    </row>
    <row r="13218" spans="1:13" ht="13.5">
      <c r="A13218" t="s">
        <v>13564</v>
      </c>
      <c r="B13218" t="s">
        <v>48722</v>
      </c>
      <c r="C13218" t="s">
        <v>29661</v>
      </c>
      <c r="D13218" t="s">
        <v>29662</v>
      </c>
      <c r="E13218" s="164">
        <v>500</v>
      </c>
      <c r="F13218" s="164">
        <v>460</v>
      </c>
      <c r="G13218" s="165">
        <v>0.92</v>
      </c>
      <c r="H13218" t="s">
        <v>18516</v>
      </c>
      <c r="I13218" s="164">
        <v>124.92</v>
      </c>
      <c r="J13218" s="164">
        <v>584.92</v>
      </c>
      <c r="K13218">
        <v>122</v>
      </c>
      <c r="L13218" t="s">
        <v>29410</v>
      </c>
      <c r="M13218" t="s">
        <v>29456</v>
      </c>
    </row>
    <row r="13219" spans="1:13" ht="13.5">
      <c r="A13219" t="s">
        <v>13561</v>
      </c>
      <c r="B13219" t="s">
        <v>48723</v>
      </c>
      <c r="C13219" t="s">
        <v>48724</v>
      </c>
      <c r="D13219" t="s">
        <v>48725</v>
      </c>
      <c r="E13219" s="164">
        <v>260</v>
      </c>
      <c r="F13219" s="164">
        <v>260</v>
      </c>
      <c r="G13219" t="s">
        <v>18516</v>
      </c>
      <c r="H13219" t="s">
        <v>18516</v>
      </c>
      <c r="I13219" s="164">
        <v>92.31</v>
      </c>
      <c r="J13219" s="164">
        <v>352.31</v>
      </c>
      <c r="K13219">
        <v>0</v>
      </c>
      <c r="L13219" t="s">
        <v>18516</v>
      </c>
      <c r="M13219" t="s">
        <v>18516</v>
      </c>
    </row>
    <row r="13220" spans="1:13" ht="13.5">
      <c r="A13220" t="s">
        <v>13558</v>
      </c>
      <c r="B13220" t="s">
        <v>48726</v>
      </c>
      <c r="C13220" t="s">
        <v>36805</v>
      </c>
      <c r="D13220" t="s">
        <v>36806</v>
      </c>
      <c r="E13220" t="s">
        <v>18516</v>
      </c>
      <c r="F13220" t="s">
        <v>18516</v>
      </c>
      <c r="G13220" t="s">
        <v>18516</v>
      </c>
      <c r="H13220" t="s">
        <v>18516</v>
      </c>
      <c r="I13220" t="s">
        <v>18516</v>
      </c>
      <c r="J13220" t="s">
        <v>18516</v>
      </c>
      <c r="K13220" t="s">
        <v>29707</v>
      </c>
      <c r="L13220" t="s">
        <v>18516</v>
      </c>
      <c r="M13220" t="s">
        <v>18516</v>
      </c>
    </row>
    <row r="13221" spans="1:13" ht="13.5">
      <c r="A13221" t="s">
        <v>13555</v>
      </c>
      <c r="B13221" t="s">
        <v>48726</v>
      </c>
      <c r="C13221" t="s">
        <v>36805</v>
      </c>
      <c r="D13221" t="s">
        <v>36806</v>
      </c>
      <c r="E13221" t="s">
        <v>18516</v>
      </c>
      <c r="F13221" t="s">
        <v>18516</v>
      </c>
      <c r="G13221" t="s">
        <v>18516</v>
      </c>
      <c r="H13221" t="s">
        <v>18516</v>
      </c>
      <c r="I13221" t="s">
        <v>18516</v>
      </c>
      <c r="J13221" t="s">
        <v>18516</v>
      </c>
      <c r="K13221" t="s">
        <v>29707</v>
      </c>
      <c r="L13221" t="s">
        <v>18516</v>
      </c>
      <c r="M13221" t="s">
        <v>18516</v>
      </c>
    </row>
    <row r="13222" spans="1:13" ht="13.5">
      <c r="A13222" t="s">
        <v>48727</v>
      </c>
      <c r="B13222" t="s">
        <v>48728</v>
      </c>
      <c r="C13222" t="s">
        <v>48729</v>
      </c>
      <c r="D13222" t="s">
        <v>48730</v>
      </c>
      <c r="E13222" t="s">
        <v>18516</v>
      </c>
      <c r="F13222" t="s">
        <v>18516</v>
      </c>
      <c r="G13222" t="s">
        <v>18516</v>
      </c>
      <c r="H13222" t="s">
        <v>18516</v>
      </c>
      <c r="I13222" t="s">
        <v>18516</v>
      </c>
      <c r="J13222" t="s">
        <v>18516</v>
      </c>
      <c r="K13222" t="s">
        <v>29707</v>
      </c>
      <c r="L13222" t="s">
        <v>18516</v>
      </c>
      <c r="M13222" t="s">
        <v>18516</v>
      </c>
    </row>
    <row r="13223" spans="1:13" ht="13.5">
      <c r="A13223" t="s">
        <v>48731</v>
      </c>
      <c r="B13223" t="s">
        <v>48732</v>
      </c>
      <c r="C13223" t="s">
        <v>48733</v>
      </c>
      <c r="D13223" t="s">
        <v>48734</v>
      </c>
      <c r="E13223" t="s">
        <v>18516</v>
      </c>
      <c r="F13223" t="s">
        <v>18516</v>
      </c>
      <c r="G13223" t="s">
        <v>18516</v>
      </c>
      <c r="H13223" t="s">
        <v>18516</v>
      </c>
      <c r="I13223" t="s">
        <v>18516</v>
      </c>
      <c r="J13223" t="s">
        <v>18516</v>
      </c>
      <c r="K13223" t="s">
        <v>29707</v>
      </c>
      <c r="L13223" t="s">
        <v>18516</v>
      </c>
      <c r="M13223" t="s">
        <v>18516</v>
      </c>
    </row>
    <row r="13224" spans="1:13" ht="13.5">
      <c r="A13224" t="s">
        <v>48735</v>
      </c>
      <c r="B13224" t="s">
        <v>48736</v>
      </c>
      <c r="C13224" t="s">
        <v>48733</v>
      </c>
      <c r="D13224" t="s">
        <v>48734</v>
      </c>
      <c r="E13224" t="s">
        <v>18516</v>
      </c>
      <c r="F13224" t="s">
        <v>18516</v>
      </c>
      <c r="G13224" t="s">
        <v>18516</v>
      </c>
      <c r="H13224" t="s">
        <v>18516</v>
      </c>
      <c r="I13224" t="s">
        <v>18516</v>
      </c>
      <c r="J13224" t="s">
        <v>18516</v>
      </c>
      <c r="K13224" t="s">
        <v>29707</v>
      </c>
      <c r="L13224" t="s">
        <v>18516</v>
      </c>
      <c r="M13224" t="s">
        <v>18516</v>
      </c>
    </row>
    <row r="13225" spans="1:13" ht="13.5">
      <c r="A13225" t="s">
        <v>48737</v>
      </c>
      <c r="B13225" t="s">
        <v>48738</v>
      </c>
      <c r="C13225" t="s">
        <v>48739</v>
      </c>
      <c r="D13225" t="s">
        <v>48739</v>
      </c>
      <c r="E13225" t="s">
        <v>18516</v>
      </c>
      <c r="F13225" t="s">
        <v>18516</v>
      </c>
      <c r="G13225" t="s">
        <v>18516</v>
      </c>
      <c r="H13225" t="s">
        <v>18516</v>
      </c>
      <c r="I13225" t="s">
        <v>18516</v>
      </c>
      <c r="J13225" t="s">
        <v>18516</v>
      </c>
      <c r="K13225" t="s">
        <v>29707</v>
      </c>
      <c r="L13225" t="s">
        <v>18516</v>
      </c>
      <c r="M13225" t="s">
        <v>18516</v>
      </c>
    </row>
    <row r="13226" spans="1:13" ht="13.5">
      <c r="A13226" t="s">
        <v>48740</v>
      </c>
      <c r="B13226" t="s">
        <v>48741</v>
      </c>
      <c r="C13226" t="s">
        <v>48739</v>
      </c>
      <c r="D13226" t="s">
        <v>48739</v>
      </c>
      <c r="E13226" t="s">
        <v>18516</v>
      </c>
      <c r="F13226" t="s">
        <v>18516</v>
      </c>
      <c r="G13226" t="s">
        <v>18516</v>
      </c>
      <c r="H13226" t="s">
        <v>18516</v>
      </c>
      <c r="I13226" t="s">
        <v>18516</v>
      </c>
      <c r="J13226" t="s">
        <v>18516</v>
      </c>
      <c r="K13226" t="s">
        <v>29707</v>
      </c>
      <c r="L13226" t="s">
        <v>18516</v>
      </c>
      <c r="M13226" t="s">
        <v>18516</v>
      </c>
    </row>
    <row r="13227" spans="1:13" ht="13.5">
      <c r="A13227" t="s">
        <v>48742</v>
      </c>
      <c r="B13227" t="s">
        <v>48743</v>
      </c>
      <c r="C13227" t="s">
        <v>48733</v>
      </c>
      <c r="D13227" t="s">
        <v>48734</v>
      </c>
      <c r="E13227" t="s">
        <v>18516</v>
      </c>
      <c r="F13227" t="s">
        <v>18516</v>
      </c>
      <c r="G13227" t="s">
        <v>18516</v>
      </c>
      <c r="H13227" t="s">
        <v>18516</v>
      </c>
      <c r="I13227" t="s">
        <v>18516</v>
      </c>
      <c r="J13227" t="s">
        <v>18516</v>
      </c>
      <c r="K13227" t="s">
        <v>29707</v>
      </c>
      <c r="L13227" t="s">
        <v>18516</v>
      </c>
      <c r="M13227" t="s">
        <v>18516</v>
      </c>
    </row>
    <row r="13228" spans="1:13" ht="13.5">
      <c r="A13228" t="s">
        <v>48744</v>
      </c>
      <c r="B13228" t="s">
        <v>48743</v>
      </c>
      <c r="C13228" t="s">
        <v>48733</v>
      </c>
      <c r="D13228" t="s">
        <v>48734</v>
      </c>
      <c r="E13228" t="s">
        <v>18516</v>
      </c>
      <c r="F13228" t="s">
        <v>18516</v>
      </c>
      <c r="G13228" t="s">
        <v>18516</v>
      </c>
      <c r="H13228" t="s">
        <v>18516</v>
      </c>
      <c r="I13228" t="s">
        <v>18516</v>
      </c>
      <c r="J13228" t="s">
        <v>18516</v>
      </c>
      <c r="K13228" t="s">
        <v>29707</v>
      </c>
      <c r="L13228" t="s">
        <v>18516</v>
      </c>
      <c r="M13228" t="s">
        <v>18516</v>
      </c>
    </row>
    <row r="13229" spans="1:13" ht="13.5">
      <c r="A13229" t="s">
        <v>48745</v>
      </c>
      <c r="B13229" t="s">
        <v>48746</v>
      </c>
      <c r="C13229" t="s">
        <v>36785</v>
      </c>
      <c r="D13229" t="s">
        <v>36786</v>
      </c>
      <c r="E13229" t="s">
        <v>18516</v>
      </c>
      <c r="F13229" t="s">
        <v>18516</v>
      </c>
      <c r="G13229" t="s">
        <v>18516</v>
      </c>
      <c r="H13229" t="s">
        <v>18516</v>
      </c>
      <c r="I13229" t="s">
        <v>18516</v>
      </c>
      <c r="J13229" t="s">
        <v>18516</v>
      </c>
      <c r="K13229" t="s">
        <v>29707</v>
      </c>
      <c r="L13229" t="s">
        <v>18516</v>
      </c>
      <c r="M13229" t="s">
        <v>18516</v>
      </c>
    </row>
    <row r="13230" spans="1:13" ht="13.5">
      <c r="A13230" t="s">
        <v>48747</v>
      </c>
      <c r="B13230" t="s">
        <v>48748</v>
      </c>
      <c r="C13230" t="s">
        <v>30586</v>
      </c>
      <c r="D13230" t="s">
        <v>30587</v>
      </c>
      <c r="E13230" t="s">
        <v>18516</v>
      </c>
      <c r="F13230" t="s">
        <v>18516</v>
      </c>
      <c r="G13230" t="s">
        <v>18516</v>
      </c>
      <c r="H13230" t="s">
        <v>18516</v>
      </c>
      <c r="I13230" t="s">
        <v>18516</v>
      </c>
      <c r="J13230" t="s">
        <v>18516</v>
      </c>
      <c r="K13230" t="s">
        <v>29707</v>
      </c>
      <c r="L13230" t="s">
        <v>18516</v>
      </c>
      <c r="M13230" t="s">
        <v>18516</v>
      </c>
    </row>
    <row r="13231" spans="1:13" ht="13.5">
      <c r="A13231" t="s">
        <v>48749</v>
      </c>
      <c r="B13231" t="s">
        <v>48750</v>
      </c>
      <c r="C13231" t="s">
        <v>30586</v>
      </c>
      <c r="D13231" t="s">
        <v>30587</v>
      </c>
      <c r="E13231" t="s">
        <v>18516</v>
      </c>
      <c r="F13231" t="s">
        <v>18516</v>
      </c>
      <c r="G13231" t="s">
        <v>18516</v>
      </c>
      <c r="H13231" t="s">
        <v>18516</v>
      </c>
      <c r="I13231" t="s">
        <v>18516</v>
      </c>
      <c r="J13231" t="s">
        <v>18516</v>
      </c>
      <c r="K13231" t="s">
        <v>29707</v>
      </c>
      <c r="L13231" t="s">
        <v>18516</v>
      </c>
      <c r="M13231" t="s">
        <v>18516</v>
      </c>
    </row>
    <row r="13232" spans="1:13" ht="13.5">
      <c r="A13232" t="s">
        <v>48751</v>
      </c>
      <c r="B13232" t="s">
        <v>48752</v>
      </c>
      <c r="C13232" t="s">
        <v>30586</v>
      </c>
      <c r="D13232" t="s">
        <v>30587</v>
      </c>
      <c r="E13232" t="s">
        <v>18516</v>
      </c>
      <c r="F13232" t="s">
        <v>18516</v>
      </c>
      <c r="G13232" t="s">
        <v>18516</v>
      </c>
      <c r="H13232" t="s">
        <v>18516</v>
      </c>
      <c r="I13232" t="s">
        <v>18516</v>
      </c>
      <c r="J13232" t="s">
        <v>18516</v>
      </c>
      <c r="K13232" t="s">
        <v>29707</v>
      </c>
      <c r="L13232" t="s">
        <v>18516</v>
      </c>
      <c r="M13232" t="s">
        <v>18516</v>
      </c>
    </row>
    <row r="13233" spans="1:13" ht="13.5">
      <c r="A13233" t="s">
        <v>48753</v>
      </c>
      <c r="B13233" t="s">
        <v>48754</v>
      </c>
      <c r="C13233" t="s">
        <v>30586</v>
      </c>
      <c r="D13233" t="s">
        <v>30587</v>
      </c>
      <c r="E13233" t="s">
        <v>18516</v>
      </c>
      <c r="F13233" t="s">
        <v>18516</v>
      </c>
      <c r="G13233" t="s">
        <v>18516</v>
      </c>
      <c r="H13233" t="s">
        <v>18516</v>
      </c>
      <c r="I13233" t="s">
        <v>18516</v>
      </c>
      <c r="J13233" t="s">
        <v>18516</v>
      </c>
      <c r="K13233" t="s">
        <v>29707</v>
      </c>
      <c r="L13233" t="s">
        <v>18516</v>
      </c>
      <c r="M13233" t="s">
        <v>18516</v>
      </c>
    </row>
    <row r="13234" spans="1:13" ht="13.5">
      <c r="A13234" t="s">
        <v>48755</v>
      </c>
      <c r="B13234" t="s">
        <v>48756</v>
      </c>
      <c r="C13234" t="s">
        <v>30146</v>
      </c>
      <c r="D13234" t="s">
        <v>30147</v>
      </c>
      <c r="E13234" t="s">
        <v>18516</v>
      </c>
      <c r="F13234" t="s">
        <v>18516</v>
      </c>
      <c r="G13234" t="s">
        <v>18516</v>
      </c>
      <c r="H13234" t="s">
        <v>18516</v>
      </c>
      <c r="I13234" t="s">
        <v>18516</v>
      </c>
      <c r="J13234" t="s">
        <v>18516</v>
      </c>
      <c r="K13234" t="s">
        <v>29707</v>
      </c>
      <c r="L13234" t="s">
        <v>18516</v>
      </c>
      <c r="M13234" t="s">
        <v>18516</v>
      </c>
    </row>
    <row r="13235" spans="1:13" ht="13.5">
      <c r="A13235" t="s">
        <v>48757</v>
      </c>
      <c r="B13235" t="s">
        <v>48756</v>
      </c>
      <c r="C13235" t="s">
        <v>30146</v>
      </c>
      <c r="D13235" t="s">
        <v>30147</v>
      </c>
      <c r="E13235" t="s">
        <v>18516</v>
      </c>
      <c r="F13235" t="s">
        <v>18516</v>
      </c>
      <c r="G13235" t="s">
        <v>18516</v>
      </c>
      <c r="H13235" t="s">
        <v>18516</v>
      </c>
      <c r="I13235" t="s">
        <v>18516</v>
      </c>
      <c r="J13235" t="s">
        <v>18516</v>
      </c>
      <c r="K13235" t="s">
        <v>29707</v>
      </c>
      <c r="L13235" t="s">
        <v>18516</v>
      </c>
      <c r="M13235" t="s">
        <v>18516</v>
      </c>
    </row>
    <row r="13236" spans="1:13" ht="13.5">
      <c r="A13236" t="s">
        <v>48758</v>
      </c>
      <c r="B13236" t="s">
        <v>48759</v>
      </c>
      <c r="C13236" t="s">
        <v>36838</v>
      </c>
      <c r="D13236" t="s">
        <v>36839</v>
      </c>
      <c r="E13236" t="s">
        <v>18516</v>
      </c>
      <c r="F13236" t="s">
        <v>18516</v>
      </c>
      <c r="G13236" t="s">
        <v>18516</v>
      </c>
      <c r="H13236" t="s">
        <v>18516</v>
      </c>
      <c r="I13236" t="s">
        <v>18516</v>
      </c>
      <c r="J13236" t="s">
        <v>18516</v>
      </c>
      <c r="K13236" t="s">
        <v>29707</v>
      </c>
      <c r="L13236" t="s">
        <v>18516</v>
      </c>
      <c r="M13236" t="s">
        <v>18516</v>
      </c>
    </row>
    <row r="13237" spans="1:13" ht="13.5">
      <c r="A13237" t="s">
        <v>5099</v>
      </c>
      <c r="B13237" t="s">
        <v>48760</v>
      </c>
      <c r="C13237" t="s">
        <v>31261</v>
      </c>
      <c r="D13237" t="s">
        <v>31262</v>
      </c>
      <c r="E13237" t="s">
        <v>18516</v>
      </c>
      <c r="F13237" t="s">
        <v>18516</v>
      </c>
      <c r="G13237" t="s">
        <v>18516</v>
      </c>
      <c r="H13237" t="s">
        <v>18516</v>
      </c>
      <c r="I13237" t="s">
        <v>18516</v>
      </c>
      <c r="J13237" t="s">
        <v>18516</v>
      </c>
      <c r="K13237" t="s">
        <v>29707</v>
      </c>
      <c r="L13237" t="s">
        <v>18516</v>
      </c>
      <c r="M13237" t="s">
        <v>18516</v>
      </c>
    </row>
    <row r="13238" spans="1:13" ht="13.5">
      <c r="A13238" t="s">
        <v>5105</v>
      </c>
      <c r="B13238" t="s">
        <v>48761</v>
      </c>
      <c r="C13238" t="s">
        <v>31261</v>
      </c>
      <c r="D13238" t="s">
        <v>31262</v>
      </c>
      <c r="E13238" t="s">
        <v>18516</v>
      </c>
      <c r="F13238" t="s">
        <v>18516</v>
      </c>
      <c r="G13238" t="s">
        <v>18516</v>
      </c>
      <c r="H13238" t="s">
        <v>18516</v>
      </c>
      <c r="I13238" t="s">
        <v>18516</v>
      </c>
      <c r="J13238" t="s">
        <v>18516</v>
      </c>
      <c r="K13238" t="s">
        <v>29707</v>
      </c>
      <c r="L13238" t="s">
        <v>18516</v>
      </c>
      <c r="M13238" t="s">
        <v>18516</v>
      </c>
    </row>
    <row r="13239" spans="1:13" ht="13.5">
      <c r="A13239" t="s">
        <v>5108</v>
      </c>
      <c r="B13239" t="s">
        <v>48762</v>
      </c>
      <c r="C13239" t="s">
        <v>34362</v>
      </c>
      <c r="D13239" t="s">
        <v>34363</v>
      </c>
      <c r="E13239" t="s">
        <v>18516</v>
      </c>
      <c r="F13239" t="s">
        <v>18516</v>
      </c>
      <c r="G13239" t="s">
        <v>18516</v>
      </c>
      <c r="H13239" t="s">
        <v>18516</v>
      </c>
      <c r="I13239" t="s">
        <v>18516</v>
      </c>
      <c r="J13239" t="s">
        <v>18516</v>
      </c>
      <c r="K13239" t="s">
        <v>29707</v>
      </c>
      <c r="L13239" t="s">
        <v>18516</v>
      </c>
      <c r="M13239" t="s">
        <v>18516</v>
      </c>
    </row>
    <row r="13240" spans="1:13" ht="13.5">
      <c r="A13240" t="s">
        <v>5227</v>
      </c>
      <c r="B13240" t="s">
        <v>48763</v>
      </c>
      <c r="C13240" t="s">
        <v>48764</v>
      </c>
      <c r="D13240" t="s">
        <v>48765</v>
      </c>
      <c r="E13240" t="s">
        <v>18516</v>
      </c>
      <c r="F13240" t="s">
        <v>18516</v>
      </c>
      <c r="G13240" t="s">
        <v>18516</v>
      </c>
      <c r="H13240" t="s">
        <v>18516</v>
      </c>
      <c r="I13240" t="s">
        <v>18516</v>
      </c>
      <c r="J13240" t="s">
        <v>18516</v>
      </c>
      <c r="K13240" t="s">
        <v>29707</v>
      </c>
      <c r="L13240" t="s">
        <v>18516</v>
      </c>
      <c r="M13240" t="s">
        <v>18516</v>
      </c>
    </row>
    <row r="13241" spans="1:13" ht="13.5">
      <c r="A13241" t="s">
        <v>5230</v>
      </c>
      <c r="B13241" t="s">
        <v>48766</v>
      </c>
      <c r="C13241" t="s">
        <v>48764</v>
      </c>
      <c r="D13241" t="s">
        <v>48765</v>
      </c>
      <c r="E13241" s="164">
        <v>105</v>
      </c>
      <c r="F13241" s="164">
        <v>91.35</v>
      </c>
      <c r="G13241" s="165">
        <v>0.87</v>
      </c>
      <c r="H13241" t="s">
        <v>48767</v>
      </c>
      <c r="I13241" s="164">
        <v>38.76</v>
      </c>
      <c r="J13241" s="164">
        <v>130.11</v>
      </c>
      <c r="K13241">
        <v>225</v>
      </c>
      <c r="L13241" t="s">
        <v>18516</v>
      </c>
      <c r="M13241" t="s">
        <v>18516</v>
      </c>
    </row>
    <row r="13242" spans="1:13" ht="13.5">
      <c r="A13242" t="s">
        <v>5135</v>
      </c>
      <c r="B13242" t="s">
        <v>48768</v>
      </c>
      <c r="C13242" t="s">
        <v>36782</v>
      </c>
      <c r="D13242" t="s">
        <v>36783</v>
      </c>
      <c r="E13242" t="s">
        <v>18516</v>
      </c>
      <c r="F13242" t="s">
        <v>18516</v>
      </c>
      <c r="G13242" t="s">
        <v>18516</v>
      </c>
      <c r="H13242" t="s">
        <v>18516</v>
      </c>
      <c r="I13242" t="s">
        <v>18516</v>
      </c>
      <c r="J13242" t="s">
        <v>18516</v>
      </c>
      <c r="K13242" t="s">
        <v>29707</v>
      </c>
      <c r="L13242" t="s">
        <v>18516</v>
      </c>
      <c r="M13242" t="s">
        <v>18516</v>
      </c>
    </row>
    <row r="13243" spans="1:13" ht="13.5">
      <c r="A13243" t="s">
        <v>5141</v>
      </c>
      <c r="B13243" t="s">
        <v>48769</v>
      </c>
      <c r="C13243" t="s">
        <v>30650</v>
      </c>
      <c r="D13243" t="s">
        <v>30651</v>
      </c>
      <c r="E13243" s="164">
        <v>140</v>
      </c>
      <c r="F13243" s="164">
        <v>140</v>
      </c>
      <c r="G13243" t="s">
        <v>18516</v>
      </c>
      <c r="H13243" t="s">
        <v>18516</v>
      </c>
      <c r="I13243" s="164">
        <v>38.3</v>
      </c>
      <c r="J13243" s="164">
        <v>178.3</v>
      </c>
      <c r="K13243">
        <v>70</v>
      </c>
      <c r="L13243" t="s">
        <v>18516</v>
      </c>
      <c r="M13243" t="s">
        <v>18516</v>
      </c>
    </row>
    <row r="13244" spans="1:13" ht="13.5">
      <c r="A13244" t="s">
        <v>5144</v>
      </c>
      <c r="B13244" t="s">
        <v>48770</v>
      </c>
      <c r="C13244" t="s">
        <v>30650</v>
      </c>
      <c r="D13244" t="s">
        <v>30651</v>
      </c>
      <c r="E13244" s="164">
        <v>140</v>
      </c>
      <c r="F13244" s="164">
        <v>140</v>
      </c>
      <c r="G13244" t="s">
        <v>18516</v>
      </c>
      <c r="H13244" t="s">
        <v>18516</v>
      </c>
      <c r="I13244" s="164">
        <v>38.3</v>
      </c>
      <c r="J13244" s="164">
        <v>178.3</v>
      </c>
      <c r="K13244">
        <v>242</v>
      </c>
      <c r="L13244" t="s">
        <v>18516</v>
      </c>
      <c r="M13244" t="s">
        <v>18516</v>
      </c>
    </row>
    <row r="13245" spans="1:13" ht="13.5">
      <c r="A13245" t="s">
        <v>5150</v>
      </c>
      <c r="B13245" t="s">
        <v>48771</v>
      </c>
      <c r="C13245" t="s">
        <v>36795</v>
      </c>
      <c r="D13245" t="s">
        <v>36796</v>
      </c>
      <c r="E13245" s="164">
        <v>299</v>
      </c>
      <c r="F13245" s="164">
        <v>299</v>
      </c>
      <c r="G13245" t="s">
        <v>18516</v>
      </c>
      <c r="H13245" t="s">
        <v>18516</v>
      </c>
      <c r="I13245" s="164">
        <v>100.04</v>
      </c>
      <c r="J13245" s="164">
        <v>399.04</v>
      </c>
      <c r="K13245">
        <v>0</v>
      </c>
      <c r="L13245" t="s">
        <v>18516</v>
      </c>
      <c r="M13245" t="s">
        <v>18516</v>
      </c>
    </row>
    <row r="13246" spans="1:13" ht="13.5">
      <c r="A13246" t="s">
        <v>5159</v>
      </c>
      <c r="B13246" t="s">
        <v>48772</v>
      </c>
      <c r="C13246" t="s">
        <v>36782</v>
      </c>
      <c r="D13246" t="s">
        <v>36783</v>
      </c>
      <c r="E13246" t="s">
        <v>18516</v>
      </c>
      <c r="F13246" t="s">
        <v>18516</v>
      </c>
      <c r="G13246" t="s">
        <v>18516</v>
      </c>
      <c r="H13246" t="s">
        <v>18516</v>
      </c>
      <c r="I13246" t="s">
        <v>18516</v>
      </c>
      <c r="J13246" t="s">
        <v>18516</v>
      </c>
      <c r="K13246" t="s">
        <v>29707</v>
      </c>
      <c r="L13246" t="s">
        <v>18516</v>
      </c>
      <c r="M13246" t="s">
        <v>18516</v>
      </c>
    </row>
    <row r="13247" spans="1:13" ht="13.5">
      <c r="A13247" t="s">
        <v>5156</v>
      </c>
      <c r="B13247" t="s">
        <v>36858</v>
      </c>
      <c r="C13247" t="s">
        <v>36782</v>
      </c>
      <c r="D13247" t="s">
        <v>36783</v>
      </c>
      <c r="E13247" t="s">
        <v>18516</v>
      </c>
      <c r="F13247" t="s">
        <v>18516</v>
      </c>
      <c r="G13247" t="s">
        <v>18516</v>
      </c>
      <c r="H13247" t="s">
        <v>18516</v>
      </c>
      <c r="I13247" t="s">
        <v>18516</v>
      </c>
      <c r="J13247" t="s">
        <v>18516</v>
      </c>
      <c r="K13247" t="s">
        <v>29707</v>
      </c>
      <c r="L13247" t="s">
        <v>18516</v>
      </c>
      <c r="M13247" t="s">
        <v>18516</v>
      </c>
    </row>
    <row r="13248" spans="1:13" ht="13.5">
      <c r="A13248" t="s">
        <v>5162</v>
      </c>
      <c r="B13248" t="s">
        <v>48773</v>
      </c>
      <c r="C13248" t="s">
        <v>36782</v>
      </c>
      <c r="D13248" t="s">
        <v>36783</v>
      </c>
      <c r="E13248" t="s">
        <v>18516</v>
      </c>
      <c r="F13248" t="s">
        <v>18516</v>
      </c>
      <c r="G13248" t="s">
        <v>18516</v>
      </c>
      <c r="H13248" t="s">
        <v>18516</v>
      </c>
      <c r="I13248" t="s">
        <v>18516</v>
      </c>
      <c r="J13248" t="s">
        <v>18516</v>
      </c>
      <c r="K13248" t="s">
        <v>29707</v>
      </c>
      <c r="L13248" t="s">
        <v>18516</v>
      </c>
      <c r="M13248" t="s">
        <v>18516</v>
      </c>
    </row>
    <row r="13249" spans="1:13" ht="13.5">
      <c r="A13249" t="s">
        <v>15895</v>
      </c>
      <c r="B13249" t="s">
        <v>48774</v>
      </c>
      <c r="C13249" t="s">
        <v>30087</v>
      </c>
      <c r="D13249" t="s">
        <v>30088</v>
      </c>
      <c r="E13249" t="s">
        <v>18516</v>
      </c>
      <c r="F13249" t="s">
        <v>18516</v>
      </c>
      <c r="G13249" t="s">
        <v>18516</v>
      </c>
      <c r="H13249" t="s">
        <v>18516</v>
      </c>
      <c r="I13249" t="s">
        <v>18516</v>
      </c>
      <c r="J13249" t="s">
        <v>18516</v>
      </c>
      <c r="K13249" t="s">
        <v>29707</v>
      </c>
      <c r="L13249" t="s">
        <v>18516</v>
      </c>
      <c r="M13249" t="s">
        <v>18516</v>
      </c>
    </row>
    <row r="13250" spans="1:13" ht="13.5">
      <c r="A13250" t="s">
        <v>5236</v>
      </c>
      <c r="B13250" t="s">
        <v>48775</v>
      </c>
      <c r="C13250" t="s">
        <v>30301</v>
      </c>
      <c r="D13250" t="s">
        <v>30302</v>
      </c>
      <c r="E13250" t="s">
        <v>18516</v>
      </c>
      <c r="F13250" t="s">
        <v>18516</v>
      </c>
      <c r="G13250" t="s">
        <v>18516</v>
      </c>
      <c r="H13250" t="s">
        <v>18516</v>
      </c>
      <c r="I13250" t="s">
        <v>18516</v>
      </c>
      <c r="J13250" t="s">
        <v>18516</v>
      </c>
      <c r="K13250" t="s">
        <v>29707</v>
      </c>
      <c r="L13250" t="s">
        <v>18516</v>
      </c>
      <c r="M13250" t="s">
        <v>18516</v>
      </c>
    </row>
    <row r="13251" spans="1:13" ht="13.5">
      <c r="A13251" t="s">
        <v>48776</v>
      </c>
      <c r="B13251" t="s">
        <v>48775</v>
      </c>
      <c r="C13251" t="s">
        <v>30301</v>
      </c>
      <c r="D13251" t="s">
        <v>30302</v>
      </c>
      <c r="E13251" t="s">
        <v>18516</v>
      </c>
      <c r="F13251" t="s">
        <v>18516</v>
      </c>
      <c r="G13251" t="s">
        <v>18516</v>
      </c>
      <c r="H13251" t="s">
        <v>18516</v>
      </c>
      <c r="I13251" t="s">
        <v>18516</v>
      </c>
      <c r="J13251" t="s">
        <v>18516</v>
      </c>
      <c r="K13251" t="s">
        <v>29707</v>
      </c>
      <c r="L13251" t="s">
        <v>18516</v>
      </c>
      <c r="M13251" t="s">
        <v>18516</v>
      </c>
    </row>
    <row r="13252" spans="1:13" ht="13.5">
      <c r="A13252" t="s">
        <v>5245</v>
      </c>
      <c r="B13252" t="s">
        <v>48777</v>
      </c>
      <c r="C13252" t="s">
        <v>34362</v>
      </c>
      <c r="D13252" t="s">
        <v>34363</v>
      </c>
      <c r="E13252" t="s">
        <v>18516</v>
      </c>
      <c r="F13252" t="s">
        <v>18516</v>
      </c>
      <c r="G13252" t="s">
        <v>18516</v>
      </c>
      <c r="H13252" t="s">
        <v>18516</v>
      </c>
      <c r="I13252" t="s">
        <v>18516</v>
      </c>
      <c r="J13252" t="s">
        <v>18516</v>
      </c>
      <c r="K13252" t="s">
        <v>29707</v>
      </c>
      <c r="L13252" t="s">
        <v>18516</v>
      </c>
      <c r="M13252" t="s">
        <v>18516</v>
      </c>
    </row>
    <row r="13253" spans="1:13" ht="13.5">
      <c r="A13253" t="s">
        <v>5251</v>
      </c>
      <c r="B13253" t="s">
        <v>48778</v>
      </c>
      <c r="C13253" t="s">
        <v>29661</v>
      </c>
      <c r="D13253" t="s">
        <v>29662</v>
      </c>
      <c r="E13253" s="164">
        <v>650</v>
      </c>
      <c r="F13253" s="164">
        <v>620</v>
      </c>
      <c r="G13253" s="165">
        <v>0.95</v>
      </c>
      <c r="H13253" t="s">
        <v>18516</v>
      </c>
      <c r="I13253" s="164">
        <v>158.13</v>
      </c>
      <c r="J13253" s="164">
        <v>778.13</v>
      </c>
      <c r="K13253">
        <v>52</v>
      </c>
      <c r="L13253" t="s">
        <v>18516</v>
      </c>
      <c r="M13253" t="s">
        <v>18516</v>
      </c>
    </row>
    <row r="13254" spans="1:13" ht="13.5">
      <c r="A13254" t="s">
        <v>48779</v>
      </c>
      <c r="B13254" t="s">
        <v>48780</v>
      </c>
      <c r="C13254" t="s">
        <v>48781</v>
      </c>
      <c r="D13254" t="s">
        <v>48782</v>
      </c>
      <c r="E13254" t="s">
        <v>18516</v>
      </c>
      <c r="F13254" t="s">
        <v>18516</v>
      </c>
      <c r="G13254" t="s">
        <v>18516</v>
      </c>
      <c r="H13254" t="s">
        <v>18516</v>
      </c>
      <c r="I13254" t="s">
        <v>18516</v>
      </c>
      <c r="J13254" t="s">
        <v>18516</v>
      </c>
      <c r="K13254" t="s">
        <v>29707</v>
      </c>
      <c r="L13254" t="s">
        <v>18516</v>
      </c>
      <c r="M13254" t="s">
        <v>18516</v>
      </c>
    </row>
    <row r="13255" spans="1:13" ht="13.5">
      <c r="A13255" t="s">
        <v>48783</v>
      </c>
      <c r="B13255" t="s">
        <v>48784</v>
      </c>
      <c r="C13255" t="s">
        <v>48781</v>
      </c>
      <c r="D13255" t="s">
        <v>48782</v>
      </c>
      <c r="E13255" t="s">
        <v>18516</v>
      </c>
      <c r="F13255" t="s">
        <v>18516</v>
      </c>
      <c r="G13255" t="s">
        <v>18516</v>
      </c>
      <c r="H13255" t="s">
        <v>18516</v>
      </c>
      <c r="I13255" t="s">
        <v>18516</v>
      </c>
      <c r="J13255" t="s">
        <v>18516</v>
      </c>
      <c r="K13255" t="s">
        <v>29707</v>
      </c>
      <c r="L13255" t="s">
        <v>18516</v>
      </c>
      <c r="M13255" t="s">
        <v>18516</v>
      </c>
    </row>
    <row r="13256" spans="1:13" ht="13.5">
      <c r="A13256" t="s">
        <v>13783</v>
      </c>
      <c r="B13256" t="s">
        <v>48785</v>
      </c>
      <c r="C13256" t="s">
        <v>30324</v>
      </c>
      <c r="D13256" t="s">
        <v>30325</v>
      </c>
      <c r="E13256" t="s">
        <v>18516</v>
      </c>
      <c r="F13256" t="s">
        <v>18516</v>
      </c>
      <c r="G13256" t="s">
        <v>18516</v>
      </c>
      <c r="H13256" t="s">
        <v>18516</v>
      </c>
      <c r="I13256" t="s">
        <v>18516</v>
      </c>
      <c r="J13256" t="s">
        <v>18516</v>
      </c>
      <c r="K13256" t="s">
        <v>29707</v>
      </c>
      <c r="L13256" t="s">
        <v>18516</v>
      </c>
      <c r="M13256" t="s">
        <v>18516</v>
      </c>
    </row>
    <row r="13257" spans="1:13" ht="13.5">
      <c r="A13257" t="s">
        <v>5515</v>
      </c>
      <c r="B13257" t="s">
        <v>48785</v>
      </c>
      <c r="C13257" t="s">
        <v>30324</v>
      </c>
      <c r="D13257" t="s">
        <v>30325</v>
      </c>
      <c r="E13257" t="s">
        <v>18516</v>
      </c>
      <c r="F13257" t="s">
        <v>18516</v>
      </c>
      <c r="G13257" t="s">
        <v>18516</v>
      </c>
      <c r="H13257" t="s">
        <v>18516</v>
      </c>
      <c r="I13257" t="s">
        <v>18516</v>
      </c>
      <c r="J13257" t="s">
        <v>18516</v>
      </c>
      <c r="K13257" t="s">
        <v>29707</v>
      </c>
      <c r="L13257" t="s">
        <v>18516</v>
      </c>
      <c r="M13257" t="s">
        <v>18516</v>
      </c>
    </row>
    <row r="13258" spans="1:13" ht="13.5">
      <c r="A13258">
        <v>66256</v>
      </c>
      <c r="B13258" t="s">
        <v>48785</v>
      </c>
      <c r="C13258" t="s">
        <v>30324</v>
      </c>
      <c r="D13258" t="s">
        <v>30325</v>
      </c>
      <c r="E13258" t="s">
        <v>18516</v>
      </c>
      <c r="F13258" t="s">
        <v>18516</v>
      </c>
      <c r="G13258" t="s">
        <v>18516</v>
      </c>
      <c r="H13258" t="s">
        <v>18516</v>
      </c>
      <c r="I13258" t="s">
        <v>18516</v>
      </c>
      <c r="J13258" t="s">
        <v>18516</v>
      </c>
      <c r="K13258" t="s">
        <v>29707</v>
      </c>
      <c r="L13258" t="s">
        <v>18516</v>
      </c>
      <c r="M13258" t="s">
        <v>18516</v>
      </c>
    </row>
    <row r="13259" spans="1:13" ht="13.5">
      <c r="A13259" t="s">
        <v>48786</v>
      </c>
      <c r="B13259" t="s">
        <v>36455</v>
      </c>
      <c r="C13259" t="s">
        <v>29619</v>
      </c>
      <c r="D13259" t="s">
        <v>29620</v>
      </c>
      <c r="E13259" t="s">
        <v>18516</v>
      </c>
      <c r="F13259" t="s">
        <v>18516</v>
      </c>
      <c r="G13259" t="s">
        <v>18516</v>
      </c>
      <c r="H13259" t="s">
        <v>18516</v>
      </c>
      <c r="I13259" t="s">
        <v>18516</v>
      </c>
      <c r="J13259" t="s">
        <v>18516</v>
      </c>
      <c r="K13259" t="s">
        <v>29707</v>
      </c>
      <c r="L13259" t="s">
        <v>18516</v>
      </c>
      <c r="M13259" t="s">
        <v>18516</v>
      </c>
    </row>
    <row r="13260" spans="1:13" ht="13.5">
      <c r="A13260" t="s">
        <v>48787</v>
      </c>
      <c r="B13260" t="s">
        <v>48788</v>
      </c>
      <c r="C13260" t="s">
        <v>48789</v>
      </c>
      <c r="D13260" t="s">
        <v>48790</v>
      </c>
      <c r="E13260" t="s">
        <v>18516</v>
      </c>
      <c r="F13260" t="s">
        <v>18516</v>
      </c>
      <c r="G13260" t="s">
        <v>18516</v>
      </c>
      <c r="H13260" t="s">
        <v>18516</v>
      </c>
      <c r="I13260" t="s">
        <v>18516</v>
      </c>
      <c r="J13260" t="s">
        <v>18516</v>
      </c>
      <c r="K13260" t="s">
        <v>29707</v>
      </c>
      <c r="L13260" t="s">
        <v>18516</v>
      </c>
      <c r="M13260" t="s">
        <v>18516</v>
      </c>
    </row>
    <row r="13261">
      <c r="A13261" t="s">
        <v>48791</v>
      </c>
      <c r="B13261" t="s">
        <v>48792</v>
      </c>
      <c r="C13261" t="s">
        <v>48793</v>
      </c>
      <c r="D13261" t="s">
        <v>48794</v>
      </c>
      <c r="E13261" t="s">
        <v>18516</v>
      </c>
      <c r="F13261" t="s">
        <v>18516</v>
      </c>
      <c r="G13261" t="s">
        <v>18516</v>
      </c>
      <c r="H13261" t="s">
        <v>18516</v>
      </c>
      <c r="I13261" t="s">
        <v>18516</v>
      </c>
      <c r="J13261" t="s">
        <v>18516</v>
      </c>
      <c r="K13261" t="s">
        <v>29707</v>
      </c>
      <c r="L13261" t="s">
        <v>18516</v>
      </c>
      <c r="M13261" t="s">
        <v>18516</v>
      </c>
    </row>
    <row r="13262">
      <c r="A13262" t="s">
        <v>48795</v>
      </c>
      <c r="B13262" t="s">
        <v>48796</v>
      </c>
      <c r="C13262" t="s">
        <v>48793</v>
      </c>
      <c r="D13262" t="s">
        <v>48794</v>
      </c>
      <c r="E13262" t="s">
        <v>18516</v>
      </c>
      <c r="F13262" t="s">
        <v>18516</v>
      </c>
      <c r="G13262" t="s">
        <v>18516</v>
      </c>
      <c r="H13262" t="s">
        <v>18516</v>
      </c>
      <c r="I13262" t="s">
        <v>18516</v>
      </c>
      <c r="J13262" t="s">
        <v>18516</v>
      </c>
      <c r="K13262" t="s">
        <v>29707</v>
      </c>
      <c r="L13262" t="s">
        <v>18516</v>
      </c>
      <c r="M13262" t="s">
        <v>18516</v>
      </c>
    </row>
    <row r="13263">
      <c r="A13263" t="s">
        <v>48797</v>
      </c>
      <c r="B13263" t="s">
        <v>48798</v>
      </c>
      <c r="C13263" t="s">
        <v>29619</v>
      </c>
      <c r="D13263" t="s">
        <v>29620</v>
      </c>
      <c r="E13263" s="164">
        <v>185</v>
      </c>
      <c r="F13263" s="164">
        <v>140</v>
      </c>
      <c r="G13263" s="165">
        <v>0.75</v>
      </c>
      <c r="H13263" t="s">
        <v>18516</v>
      </c>
      <c r="I13263" s="164">
        <v>46.77</v>
      </c>
      <c r="J13263" s="164">
        <v>186.77</v>
      </c>
      <c r="K13263">
        <v>0</v>
      </c>
      <c r="L13263" t="s">
        <v>18516</v>
      </c>
      <c r="M13263" t="s">
        <v>18516</v>
      </c>
    </row>
    <row r="13264">
      <c r="A13264" t="s">
        <v>48799</v>
      </c>
      <c r="B13264" t="s">
        <v>35551</v>
      </c>
      <c r="C13264" t="s">
        <v>29619</v>
      </c>
      <c r="D13264" t="s">
        <v>29620</v>
      </c>
      <c r="E13264" s="164">
        <v>185</v>
      </c>
      <c r="F13264" s="164">
        <v>140</v>
      </c>
      <c r="G13264" s="165">
        <v>0.75</v>
      </c>
      <c r="H13264" t="s">
        <v>18516</v>
      </c>
      <c r="I13264" s="164">
        <v>46.77</v>
      </c>
      <c r="J13264" s="164">
        <v>186.77</v>
      </c>
      <c r="K13264">
        <v>0</v>
      </c>
      <c r="L13264" t="s">
        <v>18516</v>
      </c>
      <c r="M13264" t="s">
        <v>18516</v>
      </c>
    </row>
    <row r="13265">
      <c r="A13265" t="s">
        <v>3404</v>
      </c>
      <c r="B13265" t="s">
        <v>48800</v>
      </c>
      <c r="C13265" t="s">
        <v>29562</v>
      </c>
      <c r="D13265" t="s">
        <v>29562</v>
      </c>
      <c r="E13265" t="s">
        <v>18516</v>
      </c>
      <c r="F13265" t="s">
        <v>18516</v>
      </c>
      <c r="G13265" t="s">
        <v>18516</v>
      </c>
      <c r="H13265" t="s">
        <v>18516</v>
      </c>
      <c r="I13265" t="s">
        <v>18516</v>
      </c>
      <c r="J13265" t="s">
        <v>18516</v>
      </c>
      <c r="K13265" t="s">
        <v>29707</v>
      </c>
      <c r="L13265" t="s">
        <v>18516</v>
      </c>
      <c r="M13265" t="s">
        <v>18516</v>
      </c>
    </row>
    <row r="13266">
      <c r="A13266" t="s">
        <v>48801</v>
      </c>
      <c r="B13266" t="s">
        <v>48802</v>
      </c>
      <c r="C13266" t="s">
        <v>29562</v>
      </c>
      <c r="D13266" t="s">
        <v>29562</v>
      </c>
      <c r="E13266" t="s">
        <v>18516</v>
      </c>
      <c r="F13266" t="s">
        <v>18516</v>
      </c>
      <c r="G13266" t="s">
        <v>18516</v>
      </c>
      <c r="H13266" t="s">
        <v>18516</v>
      </c>
      <c r="I13266" t="s">
        <v>18516</v>
      </c>
      <c r="J13266" t="s">
        <v>18516</v>
      </c>
      <c r="K13266" t="s">
        <v>29707</v>
      </c>
      <c r="L13266" t="s">
        <v>18516</v>
      </c>
      <c r="M13266" t="s">
        <v>18516</v>
      </c>
    </row>
    <row r="13267">
      <c r="A13267" t="s">
        <v>4498</v>
      </c>
      <c r="B13267" t="s">
        <v>36934</v>
      </c>
      <c r="C13267" t="s">
        <v>33947</v>
      </c>
      <c r="D13267" t="s">
        <v>33948</v>
      </c>
      <c r="E13267" t="s">
        <v>18516</v>
      </c>
      <c r="F13267" t="s">
        <v>18516</v>
      </c>
      <c r="G13267" t="s">
        <v>18516</v>
      </c>
      <c r="H13267" t="s">
        <v>18516</v>
      </c>
      <c r="I13267" t="s">
        <v>18516</v>
      </c>
      <c r="J13267" t="s">
        <v>18516</v>
      </c>
      <c r="K13267" t="s">
        <v>29707</v>
      </c>
      <c r="L13267" t="s">
        <v>18516</v>
      </c>
      <c r="M13267" t="s">
        <v>18516</v>
      </c>
    </row>
    <row r="13268">
      <c r="A13268" t="s">
        <v>4456</v>
      </c>
      <c r="B13268" t="s">
        <v>48803</v>
      </c>
      <c r="C13268" t="s">
        <v>29761</v>
      </c>
      <c r="D13268" t="s">
        <v>29762</v>
      </c>
      <c r="E13268" t="s">
        <v>18516</v>
      </c>
      <c r="F13268" t="s">
        <v>18516</v>
      </c>
      <c r="G13268" t="s">
        <v>18516</v>
      </c>
      <c r="H13268" t="s">
        <v>18516</v>
      </c>
      <c r="I13268" t="s">
        <v>18516</v>
      </c>
      <c r="J13268" t="s">
        <v>18516</v>
      </c>
      <c r="K13268" t="s">
        <v>29707</v>
      </c>
      <c r="L13268" t="s">
        <v>18516</v>
      </c>
      <c r="M13268" t="s">
        <v>18516</v>
      </c>
    </row>
    <row r="13269">
      <c r="A13269" t="s">
        <v>4340</v>
      </c>
      <c r="B13269" t="s">
        <v>48804</v>
      </c>
      <c r="C13269" t="s">
        <v>29414</v>
      </c>
      <c r="D13269" t="s">
        <v>29415</v>
      </c>
      <c r="E13269" t="s">
        <v>18516</v>
      </c>
      <c r="F13269" t="s">
        <v>18516</v>
      </c>
      <c r="G13269" t="s">
        <v>18516</v>
      </c>
      <c r="H13269" t="s">
        <v>18516</v>
      </c>
      <c r="I13269" t="s">
        <v>18516</v>
      </c>
      <c r="J13269" t="s">
        <v>18516</v>
      </c>
      <c r="K13269" t="s">
        <v>29707</v>
      </c>
      <c r="L13269" t="s">
        <v>18516</v>
      </c>
      <c r="M13269" t="s">
        <v>18516</v>
      </c>
    </row>
    <row r="13270">
      <c r="A13270" t="s">
        <v>2205</v>
      </c>
      <c r="B13270" t="s">
        <v>48805</v>
      </c>
      <c r="C13270" t="s">
        <v>29518</v>
      </c>
      <c r="D13270" t="s">
        <v>29519</v>
      </c>
      <c r="E13270" t="s">
        <v>18516</v>
      </c>
      <c r="F13270" t="s">
        <v>18516</v>
      </c>
      <c r="G13270" t="s">
        <v>18516</v>
      </c>
      <c r="H13270" t="s">
        <v>18516</v>
      </c>
      <c r="I13270" t="s">
        <v>18516</v>
      </c>
      <c r="J13270" t="s">
        <v>18516</v>
      </c>
      <c r="K13270" t="s">
        <v>29707</v>
      </c>
      <c r="L13270" t="s">
        <v>18516</v>
      </c>
      <c r="M13270" t="s">
        <v>18516</v>
      </c>
    </row>
    <row r="13271">
      <c r="A13271" t="s">
        <v>5565</v>
      </c>
      <c r="B13271" t="s">
        <v>48806</v>
      </c>
      <c r="C13271" t="s">
        <v>29940</v>
      </c>
      <c r="D13271" t="s">
        <v>29941</v>
      </c>
      <c r="E13271" s="164">
        <v>350</v>
      </c>
      <c r="F13271" s="164">
        <v>279</v>
      </c>
      <c r="G13271" s="165">
        <v>0.79</v>
      </c>
      <c r="H13271" t="s">
        <v>18516</v>
      </c>
      <c r="I13271" s="164">
        <v>88.6</v>
      </c>
      <c r="J13271" s="164">
        <v>367.6</v>
      </c>
      <c r="K13271">
        <v>330</v>
      </c>
      <c r="L13271" t="s">
        <v>18516</v>
      </c>
      <c r="M13271" t="s">
        <v>18516</v>
      </c>
    </row>
    <row r="13272">
      <c r="A13272" t="s">
        <v>48807</v>
      </c>
      <c r="B13272" t="s">
        <v>48808</v>
      </c>
      <c r="C13272" t="s">
        <v>29583</v>
      </c>
      <c r="D13272" t="s">
        <v>29583</v>
      </c>
      <c r="E13272" t="s">
        <v>18516</v>
      </c>
      <c r="F13272" t="s">
        <v>18516</v>
      </c>
      <c r="G13272" t="s">
        <v>18516</v>
      </c>
      <c r="H13272" t="s">
        <v>18516</v>
      </c>
      <c r="I13272" t="s">
        <v>18516</v>
      </c>
      <c r="J13272" t="s">
        <v>18516</v>
      </c>
      <c r="K13272" t="s">
        <v>29707</v>
      </c>
      <c r="L13272" t="s">
        <v>18516</v>
      </c>
      <c r="M13272" t="s">
        <v>18516</v>
      </c>
    </row>
    <row r="13273">
      <c r="A13273" t="s">
        <v>48809</v>
      </c>
      <c r="B13273" t="s">
        <v>48810</v>
      </c>
      <c r="C13273" t="s">
        <v>29583</v>
      </c>
      <c r="D13273" t="s">
        <v>29583</v>
      </c>
      <c r="E13273" t="s">
        <v>18516</v>
      </c>
      <c r="F13273" t="s">
        <v>18516</v>
      </c>
      <c r="G13273" t="s">
        <v>18516</v>
      </c>
      <c r="H13273" t="s">
        <v>18516</v>
      </c>
      <c r="I13273" t="s">
        <v>18516</v>
      </c>
      <c r="J13273" t="s">
        <v>18516</v>
      </c>
      <c r="K13273" t="s">
        <v>29707</v>
      </c>
      <c r="L13273" t="s">
        <v>18516</v>
      </c>
      <c r="M13273" t="s">
        <v>18516</v>
      </c>
    </row>
    <row r="13274">
      <c r="A13274" t="s">
        <v>5257</v>
      </c>
      <c r="B13274" t="s">
        <v>48811</v>
      </c>
      <c r="C13274" t="s">
        <v>32485</v>
      </c>
      <c r="D13274" t="s">
        <v>32486</v>
      </c>
      <c r="E13274" s="164">
        <v>150</v>
      </c>
      <c r="F13274" s="164">
        <v>126</v>
      </c>
      <c r="G13274" s="165">
        <v>0.84</v>
      </c>
      <c r="H13274" t="s">
        <v>29552</v>
      </c>
      <c r="I13274" s="164">
        <v>41.05</v>
      </c>
      <c r="J13274" s="164">
        <v>167.05</v>
      </c>
      <c r="K13274">
        <v>335</v>
      </c>
      <c r="L13274" t="s">
        <v>29465</v>
      </c>
      <c r="M13274" t="s">
        <v>44774</v>
      </c>
    </row>
    <row r="13275">
      <c r="A13275" t="s">
        <v>5254</v>
      </c>
      <c r="B13275" t="s">
        <v>48812</v>
      </c>
      <c r="C13275" t="s">
        <v>32485</v>
      </c>
      <c r="D13275" t="s">
        <v>32486</v>
      </c>
      <c r="E13275" s="164">
        <v>139</v>
      </c>
      <c r="F13275" s="164">
        <v>126</v>
      </c>
      <c r="G13275" s="165">
        <v>0.9</v>
      </c>
      <c r="H13275" t="s">
        <v>29552</v>
      </c>
      <c r="I13275" s="164">
        <v>40.49</v>
      </c>
      <c r="J13275" s="164">
        <v>166.49</v>
      </c>
      <c r="K13275">
        <v>373</v>
      </c>
      <c r="L13275" t="s">
        <v>18516</v>
      </c>
      <c r="M13275" t="s">
        <v>18516</v>
      </c>
    </row>
    <row r="13276">
      <c r="A13276" t="s">
        <v>48813</v>
      </c>
      <c r="B13276" t="s">
        <v>48814</v>
      </c>
      <c r="C13276" t="s">
        <v>48815</v>
      </c>
      <c r="D13276" t="s">
        <v>48816</v>
      </c>
      <c r="E13276" t="s">
        <v>18516</v>
      </c>
      <c r="F13276" t="s">
        <v>18516</v>
      </c>
      <c r="G13276" t="s">
        <v>18516</v>
      </c>
      <c r="H13276" t="s">
        <v>18516</v>
      </c>
      <c r="I13276" t="s">
        <v>18516</v>
      </c>
      <c r="J13276" t="s">
        <v>18516</v>
      </c>
      <c r="K13276" t="s">
        <v>29707</v>
      </c>
      <c r="L13276" t="s">
        <v>18516</v>
      </c>
      <c r="M13276" t="s">
        <v>18516</v>
      </c>
    </row>
    <row r="13277">
      <c r="A13277" t="s">
        <v>48817</v>
      </c>
      <c r="B13277" t="s">
        <v>48818</v>
      </c>
      <c r="C13277" t="s">
        <v>29414</v>
      </c>
      <c r="D13277" t="s">
        <v>29415</v>
      </c>
      <c r="E13277" t="s">
        <v>18516</v>
      </c>
      <c r="F13277" t="s">
        <v>18516</v>
      </c>
      <c r="G13277" t="s">
        <v>18516</v>
      </c>
      <c r="H13277" t="s">
        <v>18516</v>
      </c>
      <c r="I13277" t="s">
        <v>18516</v>
      </c>
      <c r="J13277" t="s">
        <v>18516</v>
      </c>
      <c r="K13277" t="s">
        <v>29707</v>
      </c>
      <c r="L13277" t="s">
        <v>18516</v>
      </c>
      <c r="M13277" t="s">
        <v>18516</v>
      </c>
    </row>
    <row r="13278">
      <c r="A13278" t="s">
        <v>2737</v>
      </c>
      <c r="B13278" t="s">
        <v>48819</v>
      </c>
      <c r="C13278" t="s">
        <v>30380</v>
      </c>
      <c r="D13278" t="s">
        <v>30381</v>
      </c>
      <c r="E13278" t="s">
        <v>18516</v>
      </c>
      <c r="F13278" t="s">
        <v>18516</v>
      </c>
      <c r="G13278" t="s">
        <v>18516</v>
      </c>
      <c r="H13278" t="s">
        <v>18516</v>
      </c>
      <c r="I13278" t="s">
        <v>18516</v>
      </c>
      <c r="J13278" t="s">
        <v>18516</v>
      </c>
      <c r="K13278" t="s">
        <v>29707</v>
      </c>
      <c r="L13278" t="s">
        <v>18516</v>
      </c>
      <c r="M13278" t="s">
        <v>18516</v>
      </c>
    </row>
  </sheetData>
  <sheetCalcPr fullCalcOnLoad="1"/>
  <conditionalFormatting sqref="P1">
    <cfRule type="duplicateValues" dxfId="1" priority="1" aboveAverage="1"/>
  </conditionalFormatting>
  <conditionalFormatting sqref="P2:P10890 P10892:P1048576">
    <cfRule type="duplicateValues" dxfId="1" priority="57" aboveAverage="1"/>
  </conditionalFormatting>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N172"/>
  <sheetViews>
    <sheetView topLeftCell="F1" zoomScale="85" zoomScaleNormal="85" workbookViewId="0">
      <pane ySplit="1" topLeftCell="A2" activePane="bottomLeft" state="frozen"/>
      <selection/>
      <selection pane="bottomLeft" activeCell="K19" sqref="K19"/>
    </sheetView>
  </sheetViews>
  <sheetFormatPr baseColWidth="8" defaultColWidth="9" defaultRowHeight="13.5"/>
  <cols>
    <col min="1" max="1" width="25.5666666666667" style="124" customWidth="1"/>
    <col min="2" max="2" width="19.3833333333333" style="124" hidden="1" customWidth="1"/>
    <col min="3" max="3" width="26.5" style="124" customWidth="1"/>
    <col min="4" max="4" width="17.8833333333333" style="124" customWidth="1"/>
    <col min="5" max="6" width="15.5" style="124" customWidth="1"/>
    <col min="7" max="7" width="15.6333333333333" style="124" customWidth="1"/>
    <col min="8" max="8" width="11.6333333333333" style="124" customWidth="1"/>
    <col min="9" max="9" width="16.8833333333333" style="124" customWidth="1"/>
    <col min="10" max="10" width="15.3833333333333" style="124" customWidth="1"/>
    <col min="11" max="11" width="34.3833333333333" style="124" customWidth="1"/>
    <col min="12" max="12" width="29.5" style="124" customWidth="1"/>
    <col min="13" max="13" width="12.5" style="124" customWidth="1"/>
    <col min="14" max="14" width="12" style="124" customWidth="1"/>
    <col min="15" max="20" width="9" style="124"/>
    <col min="21" max="30" width="9" style="124" hidden="1" customWidth="1"/>
    <col min="31" max="31" width="9" style="124"/>
    <col min="32" max="32" width="9" style="124" customWidth="1"/>
    <col min="33" max="35" width="9" style="124" hidden="1" customWidth="1"/>
    <col min="36" max="38" width="9" style="133"/>
    <col min="39" max="16384" width="9" style="124"/>
  </cols>
  <sheetData>
    <row r="1" spans="1:40" s="124" customFormat="1" ht="21" customHeight="1">
      <c r="A1" s="124" t="s">
        <v>48820</v>
      </c>
      <c r="B1" s="124" t="s">
        <v>48821</v>
      </c>
      <c r="C1" s="124" t="s">
        <v>48822</v>
      </c>
      <c r="D1" s="124" t="s">
        <v>48823</v>
      </c>
      <c r="E1" s="124" t="s">
        <v>48824</v>
      </c>
      <c r="F1" s="124" t="s">
        <v>48825</v>
      </c>
      <c r="G1" s="124" t="s">
        <v>48826</v>
      </c>
      <c r="H1" s="124" t="s">
        <v>48827</v>
      </c>
      <c r="I1" s="124" t="s">
        <v>48828</v>
      </c>
      <c r="J1" s="124" t="s">
        <v>48829</v>
      </c>
      <c r="K1" s="124" t="s">
        <v>48830</v>
      </c>
      <c r="L1" s="124" t="s">
        <v>48831</v>
      </c>
      <c r="M1" s="124" t="s">
        <v>48832</v>
      </c>
      <c r="N1" s="124" t="s">
        <v>48833</v>
      </c>
      <c r="O1" s="124" t="s">
        <v>48834</v>
      </c>
      <c r="P1" s="124" t="s">
        <v>48835</v>
      </c>
      <c r="Q1" s="124" t="s">
        <v>48836</v>
      </c>
      <c r="R1" s="124" t="s">
        <v>48837</v>
      </c>
      <c r="S1" s="124" t="s">
        <v>48838</v>
      </c>
      <c r="T1" s="124" t="s">
        <v>48839</v>
      </c>
      <c r="U1" s="124" t="s">
        <v>48840</v>
      </c>
      <c r="V1" s="124" t="s">
        <v>48841</v>
      </c>
      <c r="W1" s="124" t="s">
        <v>48842</v>
      </c>
      <c r="X1" s="124" t="s">
        <v>48843</v>
      </c>
      <c r="Y1" s="124" t="s">
        <v>48844</v>
      </c>
      <c r="Z1" s="124" t="s">
        <v>48845</v>
      </c>
      <c r="AA1" s="124" t="s">
        <v>48846</v>
      </c>
      <c r="AB1" s="124" t="s">
        <v>48847</v>
      </c>
      <c r="AC1" s="124" t="s">
        <v>48848</v>
      </c>
      <c r="AD1" s="124" t="s">
        <v>48849</v>
      </c>
      <c r="AE1" s="124" t="s">
        <v>48850</v>
      </c>
      <c r="AF1" s="124" t="s">
        <v>48851</v>
      </c>
      <c r="AG1" s="124" t="s">
        <v>48852</v>
      </c>
      <c r="AH1" s="124" t="s">
        <v>48853</v>
      </c>
      <c r="AI1" s="124" t="s">
        <v>48854</v>
      </c>
      <c r="AJ1" s="133" t="s">
        <v>48855</v>
      </c>
      <c r="AK1" s="133" t="s">
        <v>48855</v>
      </c>
      <c r="AL1" s="133" t="s">
        <v>48856</v>
      </c>
      <c r="AM1" s="124" t="s">
        <v>48857</v>
      </c>
      <c r="AN1" s="124" t="s">
        <v>31</v>
      </c>
    </row>
    <row r="2" spans="1:40">
      <c r="A2" s="167" t="s">
        <v>51121</v>
      </c>
      <c r="B2" t="s">
        <v>18516</v>
      </c>
      <c r="C2" t="s">
        <v>51122</v>
      </c>
      <c r="D2" t="s">
        <v>51123</v>
      </c>
      <c r="E2" t="s">
        <v>48861</v>
      </c>
      <c r="F2" t="s">
        <v>48862</v>
      </c>
      <c r="G2" t="s">
        <v>48863</v>
      </c>
      <c r="H2" t="s">
        <v>48864</v>
      </c>
      <c r="I2" t="s">
        <v>18516</v>
      </c>
      <c r="J2" t="s">
        <v>48865</v>
      </c>
      <c r="K2" t="s">
        <v>48909</v>
      </c>
      <c r="L2" t="s">
        <v>16093</v>
      </c>
      <c r="M2" t="s">
        <v>16094</v>
      </c>
      <c r="N2" t="s">
        <v>48867</v>
      </c>
      <c r="O2">
        <v>1</v>
      </c>
      <c r="P2" t="s">
        <v>48868</v>
      </c>
      <c r="Q2">
        <v>246.99</v>
      </c>
      <c r="R2">
        <v>17.91</v>
      </c>
      <c r="S2">
        <v>129.99</v>
      </c>
      <c r="T2">
        <v>9.42</v>
      </c>
      <c r="U2" t="s">
        <v>18516</v>
      </c>
      <c r="V2" t="s">
        <v>18516</v>
      </c>
      <c r="W2" t="s">
        <v>18516</v>
      </c>
      <c r="X2" t="s">
        <v>18516</v>
      </c>
      <c r="Y2" t="s">
        <v>51124</v>
      </c>
      <c r="Z2" t="s">
        <v>48989</v>
      </c>
      <c r="AA2" t="s">
        <v>51125</v>
      </c>
      <c r="AB2" t="s">
        <v>48871</v>
      </c>
      <c r="AC2" t="s">
        <v>18516</v>
      </c>
      <c r="AD2" t="s">
        <v>18516</v>
      </c>
      <c r="AE2" t="s">
        <v>48872</v>
      </c>
      <c r="AF2" t="s">
        <v>18516</v>
      </c>
      <c r="AG2" t="s">
        <v>18516</v>
      </c>
      <c r="AH2" t="s">
        <v>48872</v>
      </c>
      <c r="AI2" t="s">
        <v>18516</v>
      </c>
      <c r="AJ2" t="s">
        <v>18516</v>
      </c>
      <c r="AK2" t="s">
        <v>18516</v>
      </c>
      <c r="AL2" s="133" t="str">
        <f>VLOOKUP(L2,映射表!A:G,7,0)</f>
        <v>丁芳芳</v>
      </c>
      <c r="AM2" s="124" t="str">
        <f>VLOOKUP(L2,映射表!A:C,3,0)</f>
        <v>W2580S00065</v>
      </c>
      <c r="AN2" t="s">
        <v>5</v>
      </c>
    </row>
    <row r="3" spans="1:40">
      <c r="A3" t="s">
        <v>51126</v>
      </c>
      <c r="B3" t="s">
        <v>18516</v>
      </c>
      <c r="C3" t="s">
        <v>51127</v>
      </c>
      <c r="D3" t="s">
        <v>51128</v>
      </c>
      <c r="E3" t="s">
        <v>48861</v>
      </c>
      <c r="F3" t="s">
        <v>48862</v>
      </c>
      <c r="G3" t="s">
        <v>48863</v>
      </c>
      <c r="H3" t="s">
        <v>48864</v>
      </c>
      <c r="I3" t="s">
        <v>18516</v>
      </c>
      <c r="J3" t="s">
        <v>48865</v>
      </c>
      <c r="K3" t="s">
        <v>51129</v>
      </c>
      <c r="L3" t="s">
        <v>18644</v>
      </c>
      <c r="M3" t="s">
        <v>18645</v>
      </c>
      <c r="N3" t="s">
        <v>48867</v>
      </c>
      <c r="O3">
        <v>1</v>
      </c>
      <c r="P3" t="s">
        <v>48868</v>
      </c>
      <c r="Q3">
        <v>297.99</v>
      </c>
      <c r="R3">
        <v>22.35</v>
      </c>
      <c r="S3">
        <v>139.99</v>
      </c>
      <c r="T3" t="s">
        <v>18516</v>
      </c>
      <c r="U3" t="s">
        <v>18516</v>
      </c>
      <c r="V3" t="s">
        <v>18516</v>
      </c>
      <c r="W3" t="s">
        <v>18516</v>
      </c>
      <c r="X3" t="s">
        <v>18516</v>
      </c>
      <c r="Y3" t="s">
        <v>49154</v>
      </c>
      <c r="Z3" t="s">
        <v>48971</v>
      </c>
      <c r="AA3" t="s">
        <v>51130</v>
      </c>
      <c r="AB3" t="s">
        <v>48871</v>
      </c>
      <c r="AC3" t="s">
        <v>18516</v>
      </c>
      <c r="AD3" t="s">
        <v>18516</v>
      </c>
      <c r="AE3" t="s">
        <v>48872</v>
      </c>
      <c r="AF3" t="s">
        <v>18516</v>
      </c>
      <c r="AG3" t="s">
        <v>18516</v>
      </c>
      <c r="AH3" t="s">
        <v>48872</v>
      </c>
      <c r="AI3" t="s">
        <v>18516</v>
      </c>
      <c r="AJ3" t="s">
        <v>18516</v>
      </c>
      <c r="AK3" t="s">
        <v>18516</v>
      </c>
      <c r="AL3" s="133" t="str">
        <f>VLOOKUP(L3,映射表!A:G,7,0)</f>
        <v>丁芳芳</v>
      </c>
      <c r="AM3" s="124" t="str">
        <f>VLOOKUP(L3,映射表!A:C,3,0)</f>
        <v>W2593S00041</v>
      </c>
      <c r="AN3" t="s">
        <v>5</v>
      </c>
    </row>
    <row r="4" spans="1:40">
      <c r="A4" t="s">
        <v>51131</v>
      </c>
      <c r="B4" t="s">
        <v>18516</v>
      </c>
      <c r="C4" t="s">
        <v>51132</v>
      </c>
      <c r="D4" t="s">
        <v>51133</v>
      </c>
      <c r="E4" t="s">
        <v>48861</v>
      </c>
      <c r="F4" t="s">
        <v>48862</v>
      </c>
      <c r="G4" t="s">
        <v>48863</v>
      </c>
      <c r="H4" t="s">
        <v>48864</v>
      </c>
      <c r="I4" t="s">
        <v>18516</v>
      </c>
      <c r="J4" t="s">
        <v>48865</v>
      </c>
      <c r="K4" t="s">
        <v>51134</v>
      </c>
      <c r="L4" t="s">
        <v>20269</v>
      </c>
      <c r="M4" t="s">
        <v>20270</v>
      </c>
      <c r="N4" t="s">
        <v>48867</v>
      </c>
      <c r="O4">
        <v>1</v>
      </c>
      <c r="P4" t="s">
        <v>48868</v>
      </c>
      <c r="Q4">
        <v>156.99</v>
      </c>
      <c r="R4">
        <v>10.99</v>
      </c>
      <c r="S4">
        <v>59.99</v>
      </c>
      <c r="T4" t="s">
        <v>18516</v>
      </c>
      <c r="U4" t="s">
        <v>18516</v>
      </c>
      <c r="V4" t="s">
        <v>18516</v>
      </c>
      <c r="W4" t="s">
        <v>18516</v>
      </c>
      <c r="X4" t="s">
        <v>18516</v>
      </c>
      <c r="Y4" t="s">
        <v>51135</v>
      </c>
      <c r="Z4" t="s">
        <v>48971</v>
      </c>
      <c r="AA4" t="s">
        <v>51136</v>
      </c>
      <c r="AB4" t="s">
        <v>48871</v>
      </c>
      <c r="AC4" t="s">
        <v>18516</v>
      </c>
      <c r="AD4" t="s">
        <v>18516</v>
      </c>
      <c r="AE4" t="s">
        <v>48872</v>
      </c>
      <c r="AF4" t="s">
        <v>18516</v>
      </c>
      <c r="AG4" t="s">
        <v>18516</v>
      </c>
      <c r="AH4" t="s">
        <v>48872</v>
      </c>
      <c r="AI4" t="s">
        <v>18516</v>
      </c>
      <c r="AJ4" t="s">
        <v>18516</v>
      </c>
      <c r="AK4" t="s">
        <v>18516</v>
      </c>
      <c r="AL4" s="133" t="str">
        <f>VLOOKUP(L4,映射表!A:G,7,0)</f>
        <v>莫美玉</v>
      </c>
      <c r="AM4" s="124" t="str">
        <f>VLOOKUP(L4,映射表!A:C,3,0)</f>
        <v>W2580S00063</v>
      </c>
      <c r="AN4" t="s">
        <v>5</v>
      </c>
    </row>
    <row r="5" spans="1:40">
      <c r="A5" t="s">
        <v>51137</v>
      </c>
      <c r="B5" t="s">
        <v>18516</v>
      </c>
      <c r="C5" t="s">
        <v>51138</v>
      </c>
      <c r="D5" t="s">
        <v>51139</v>
      </c>
      <c r="E5" t="s">
        <v>48861</v>
      </c>
      <c r="F5" t="s">
        <v>48862</v>
      </c>
      <c r="G5" t="s">
        <v>48863</v>
      </c>
      <c r="H5" t="s">
        <v>48864</v>
      </c>
      <c r="I5" t="s">
        <v>18516</v>
      </c>
      <c r="J5" t="s">
        <v>48865</v>
      </c>
      <c r="K5" t="s">
        <v>48866</v>
      </c>
      <c r="L5" t="s">
        <v>16090</v>
      </c>
      <c r="M5" t="s">
        <v>16091</v>
      </c>
      <c r="N5" t="s">
        <v>48867</v>
      </c>
      <c r="O5">
        <v>1</v>
      </c>
      <c r="P5" t="s">
        <v>48868</v>
      </c>
      <c r="Q5">
        <v>239.99</v>
      </c>
      <c r="R5">
        <v>14.4</v>
      </c>
      <c r="S5">
        <v>119.99</v>
      </c>
      <c r="T5">
        <v>7.2</v>
      </c>
      <c r="U5" t="s">
        <v>18516</v>
      </c>
      <c r="V5" t="s">
        <v>18516</v>
      </c>
      <c r="W5" t="s">
        <v>18516</v>
      </c>
      <c r="X5" t="s">
        <v>18516</v>
      </c>
      <c r="Y5" t="s">
        <v>51140</v>
      </c>
      <c r="Z5" t="s">
        <v>49177</v>
      </c>
      <c r="AA5" t="s">
        <v>51141</v>
      </c>
      <c r="AB5" t="s">
        <v>48871</v>
      </c>
      <c r="AC5" t="s">
        <v>18516</v>
      </c>
      <c r="AD5" t="s">
        <v>18516</v>
      </c>
      <c r="AE5" t="s">
        <v>48872</v>
      </c>
      <c r="AF5" t="s">
        <v>18516</v>
      </c>
      <c r="AG5" t="s">
        <v>18516</v>
      </c>
      <c r="AH5" t="s">
        <v>48872</v>
      </c>
      <c r="AI5" t="s">
        <v>18516</v>
      </c>
      <c r="AJ5" t="s">
        <v>18516</v>
      </c>
      <c r="AK5" t="s">
        <v>18516</v>
      </c>
      <c r="AL5" s="133" t="str">
        <f>VLOOKUP(L5,映射表!A:G,7,0)</f>
        <v>丁芳芳</v>
      </c>
      <c r="AM5" s="124" t="str">
        <f>VLOOKUP(L5,映射表!A:C,3,0)</f>
        <v>W2580S00065</v>
      </c>
      <c r="AN5" t="s">
        <v>5</v>
      </c>
    </row>
    <row r="6" spans="1:40">
      <c r="A6" t="s">
        <v>51142</v>
      </c>
      <c r="B6" t="s">
        <v>18516</v>
      </c>
      <c r="C6" t="s">
        <v>51143</v>
      </c>
      <c r="D6" t="s">
        <v>51144</v>
      </c>
      <c r="E6" t="s">
        <v>48861</v>
      </c>
      <c r="F6" t="s">
        <v>48862</v>
      </c>
      <c r="G6" t="s">
        <v>48863</v>
      </c>
      <c r="H6" t="s">
        <v>48864</v>
      </c>
      <c r="I6" t="s">
        <v>18516</v>
      </c>
      <c r="J6" t="s">
        <v>48865</v>
      </c>
      <c r="K6" t="s">
        <v>51145</v>
      </c>
      <c r="L6" t="s">
        <v>19289</v>
      </c>
      <c r="M6" t="s">
        <v>19290</v>
      </c>
      <c r="N6" t="s">
        <v>48867</v>
      </c>
      <c r="O6">
        <v>2</v>
      </c>
      <c r="P6" t="s">
        <v>48868</v>
      </c>
      <c r="Q6">
        <v>531.98</v>
      </c>
      <c r="R6">
        <v>55.86</v>
      </c>
      <c r="S6">
        <v>259.98</v>
      </c>
      <c r="T6" t="s">
        <v>18516</v>
      </c>
      <c r="U6" t="s">
        <v>18516</v>
      </c>
      <c r="V6" t="s">
        <v>18516</v>
      </c>
      <c r="W6" t="s">
        <v>18516</v>
      </c>
      <c r="X6" t="s">
        <v>18516</v>
      </c>
      <c r="Y6" t="s">
        <v>51146</v>
      </c>
      <c r="Z6" t="s">
        <v>49066</v>
      </c>
      <c r="AA6" t="s">
        <v>51147</v>
      </c>
      <c r="AB6" t="s">
        <v>48871</v>
      </c>
      <c r="AC6" t="s">
        <v>18516</v>
      </c>
      <c r="AD6" t="s">
        <v>18516</v>
      </c>
      <c r="AE6" t="s">
        <v>48872</v>
      </c>
      <c r="AF6" t="s">
        <v>18516</v>
      </c>
      <c r="AG6" t="s">
        <v>18516</v>
      </c>
      <c r="AH6" t="s">
        <v>48872</v>
      </c>
      <c r="AI6" t="s">
        <v>18516</v>
      </c>
      <c r="AJ6" t="s">
        <v>18516</v>
      </c>
      <c r="AK6" t="s">
        <v>18516</v>
      </c>
      <c r="AL6" s="133" t="str">
        <f>VLOOKUP(L6,映射表!A:G,7,0)</f>
        <v>丁芳芳</v>
      </c>
      <c r="AM6" s="124" t="str">
        <f>VLOOKUP(L6,映射表!A:C,3,0)</f>
        <v>W504S00316</v>
      </c>
      <c r="AN6" t="s">
        <v>5</v>
      </c>
    </row>
    <row r="7" spans="1:40">
      <c r="A7" t="s">
        <v>51148</v>
      </c>
      <c r="B7" t="s">
        <v>18516</v>
      </c>
      <c r="C7" t="s">
        <v>51149</v>
      </c>
      <c r="D7" t="s">
        <v>51150</v>
      </c>
      <c r="E7" t="s">
        <v>48963</v>
      </c>
      <c r="F7" t="s">
        <v>48862</v>
      </c>
      <c r="G7" t="s">
        <v>48863</v>
      </c>
      <c r="H7" t="s">
        <v>48864</v>
      </c>
      <c r="I7" t="s">
        <v>18516</v>
      </c>
      <c r="J7" t="s">
        <v>48865</v>
      </c>
      <c r="K7" t="s">
        <v>51151</v>
      </c>
      <c r="L7" t="s">
        <v>19892</v>
      </c>
      <c r="M7" t="s">
        <v>19893</v>
      </c>
      <c r="N7" t="s">
        <v>48963</v>
      </c>
      <c r="O7">
        <v>1</v>
      </c>
      <c r="P7" t="s">
        <v>48868</v>
      </c>
      <c r="Q7">
        <v>289.99</v>
      </c>
      <c r="R7">
        <v>25.23</v>
      </c>
      <c r="S7">
        <v>119.99</v>
      </c>
      <c r="T7">
        <v>10.44</v>
      </c>
      <c r="U7" t="s">
        <v>18516</v>
      </c>
      <c r="V7" t="s">
        <v>18516</v>
      </c>
      <c r="W7" t="s">
        <v>18516</v>
      </c>
      <c r="X7" t="s">
        <v>18516</v>
      </c>
      <c r="Y7" t="s">
        <v>51152</v>
      </c>
      <c r="Z7" t="s">
        <v>49050</v>
      </c>
      <c r="AA7" t="s">
        <v>51153</v>
      </c>
      <c r="AB7" t="s">
        <v>48871</v>
      </c>
      <c r="AC7" t="s">
        <v>18516</v>
      </c>
      <c r="AD7" t="s">
        <v>18516</v>
      </c>
      <c r="AE7" t="s">
        <v>48872</v>
      </c>
      <c r="AF7" t="s">
        <v>18516</v>
      </c>
      <c r="AG7" t="s">
        <v>18516</v>
      </c>
      <c r="AH7" t="s">
        <v>48872</v>
      </c>
      <c r="AI7" t="s">
        <v>18516</v>
      </c>
      <c r="AJ7" t="s">
        <v>18516</v>
      </c>
      <c r="AK7" t="s">
        <v>18516</v>
      </c>
      <c r="AL7" s="133" t="str">
        <f>VLOOKUP(L7,映射表!A:G,7,0)</f>
        <v>丁芳芳</v>
      </c>
      <c r="AM7" s="124" t="str">
        <f>VLOOKUP(L7,映射表!A:C,3,0)</f>
        <v>W2580S00059</v>
      </c>
      <c r="AN7" t="s">
        <v>5</v>
      </c>
    </row>
    <row r="8" spans="1:40">
      <c r="A8" t="s">
        <v>51154</v>
      </c>
      <c r="B8" t="s">
        <v>18516</v>
      </c>
      <c r="C8" t="s">
        <v>51155</v>
      </c>
      <c r="D8" t="s">
        <v>51156</v>
      </c>
      <c r="E8" t="s">
        <v>48883</v>
      </c>
      <c r="F8" t="s">
        <v>48862</v>
      </c>
      <c r="G8" t="s">
        <v>48863</v>
      </c>
      <c r="H8" t="s">
        <v>48864</v>
      </c>
      <c r="I8" t="s">
        <v>18516</v>
      </c>
      <c r="J8" t="s">
        <v>48865</v>
      </c>
      <c r="K8" t="s">
        <v>51151</v>
      </c>
      <c r="L8" t="s">
        <v>19892</v>
      </c>
      <c r="M8" t="s">
        <v>19893</v>
      </c>
      <c r="N8" t="s">
        <v>18516</v>
      </c>
      <c r="O8">
        <v>0</v>
      </c>
      <c r="P8" t="s">
        <v>18516</v>
      </c>
      <c r="Q8" t="s">
        <v>18516</v>
      </c>
      <c r="R8" t="s">
        <v>18516</v>
      </c>
      <c r="S8" t="s">
        <v>18516</v>
      </c>
      <c r="T8" t="s">
        <v>18516</v>
      </c>
      <c r="U8" t="s">
        <v>18516</v>
      </c>
      <c r="V8" t="s">
        <v>18516</v>
      </c>
      <c r="W8" t="s">
        <v>18516</v>
      </c>
      <c r="X8" t="s">
        <v>18516</v>
      </c>
      <c r="Y8" t="s">
        <v>51157</v>
      </c>
      <c r="Z8" t="s">
        <v>49050</v>
      </c>
      <c r="AA8">
        <v>98665</v>
      </c>
      <c r="AB8" t="s">
        <v>48871</v>
      </c>
      <c r="AC8" t="s">
        <v>18516</v>
      </c>
      <c r="AD8" t="s">
        <v>18516</v>
      </c>
      <c r="AE8" t="s">
        <v>48872</v>
      </c>
      <c r="AF8" t="s">
        <v>18516</v>
      </c>
      <c r="AG8" t="s">
        <v>18516</v>
      </c>
      <c r="AH8" t="s">
        <v>48872</v>
      </c>
      <c r="AI8" t="s">
        <v>18516</v>
      </c>
      <c r="AJ8" t="s">
        <v>18516</v>
      </c>
      <c r="AK8" t="s">
        <v>18516</v>
      </c>
      <c r="AL8" s="133" t="str">
        <f>VLOOKUP(L8,映射表!A:G,7,0)</f>
        <v>丁芳芳</v>
      </c>
      <c r="AM8" s="124" t="str">
        <f>VLOOKUP(L8,映射表!A:C,3,0)</f>
        <v>W2580S00055</v>
      </c>
      <c r="AN8" t="s">
        <v>5</v>
      </c>
    </row>
    <row r="9" spans="1:40">
      <c r="A9" t="s">
        <v>51158</v>
      </c>
      <c r="B9" t="s">
        <v>18516</v>
      </c>
      <c r="C9" t="s">
        <v>51159</v>
      </c>
      <c r="D9" t="s">
        <v>51160</v>
      </c>
      <c r="E9" t="s">
        <v>48963</v>
      </c>
      <c r="F9" t="s">
        <v>48862</v>
      </c>
      <c r="G9" t="s">
        <v>48863</v>
      </c>
      <c r="H9" t="s">
        <v>48864</v>
      </c>
      <c r="I9" t="s">
        <v>18516</v>
      </c>
      <c r="J9" t="s">
        <v>48865</v>
      </c>
      <c r="K9" t="s">
        <v>49048</v>
      </c>
      <c r="L9" t="s">
        <v>18641</v>
      </c>
      <c r="M9" t="s">
        <v>18642</v>
      </c>
      <c r="N9" t="s">
        <v>48963</v>
      </c>
      <c r="O9">
        <v>1</v>
      </c>
      <c r="P9" t="s">
        <v>48868</v>
      </c>
      <c r="Q9">
        <v>278.99</v>
      </c>
      <c r="R9">
        <v>19.53</v>
      </c>
      <c r="S9">
        <v>139.99</v>
      </c>
      <c r="T9" t="s">
        <v>18516</v>
      </c>
      <c r="U9" t="s">
        <v>18516</v>
      </c>
      <c r="V9" t="s">
        <v>18516</v>
      </c>
      <c r="W9" t="s">
        <v>18516</v>
      </c>
      <c r="X9" t="s">
        <v>18516</v>
      </c>
      <c r="Y9" t="s">
        <v>49031</v>
      </c>
      <c r="Z9" t="s">
        <v>48971</v>
      </c>
      <c r="AA9" t="s">
        <v>51161</v>
      </c>
      <c r="AB9" t="s">
        <v>48871</v>
      </c>
      <c r="AC9" t="s">
        <v>18516</v>
      </c>
      <c r="AD9" t="s">
        <v>18516</v>
      </c>
      <c r="AE9" t="s">
        <v>48872</v>
      </c>
      <c r="AF9" t="s">
        <v>18516</v>
      </c>
      <c r="AG9" t="s">
        <v>18516</v>
      </c>
      <c r="AH9" t="s">
        <v>48872</v>
      </c>
      <c r="AI9" t="s">
        <v>18516</v>
      </c>
      <c r="AJ9" t="s">
        <v>18516</v>
      </c>
      <c r="AK9" t="s">
        <v>18516</v>
      </c>
      <c r="AL9" s="133" t="str">
        <f>VLOOKUP(L9,映射表!A:G,7,0)</f>
        <v>丁芳芳</v>
      </c>
      <c r="AM9" s="124" t="str">
        <f>VLOOKUP(L9,映射表!A:C,3,0)</f>
        <v>W2593S00061</v>
      </c>
      <c r="AN9" t="s">
        <v>5</v>
      </c>
    </row>
    <row r="10" spans="1:40">
      <c r="A10" t="s">
        <v>51162</v>
      </c>
      <c r="B10" t="s">
        <v>18516</v>
      </c>
      <c r="C10" t="s">
        <v>51163</v>
      </c>
      <c r="D10" t="s">
        <v>51164</v>
      </c>
      <c r="E10" t="s">
        <v>48963</v>
      </c>
      <c r="F10" t="s">
        <v>48862</v>
      </c>
      <c r="G10" t="s">
        <v>48863</v>
      </c>
      <c r="H10" t="s">
        <v>48864</v>
      </c>
      <c r="I10" t="s">
        <v>18516</v>
      </c>
      <c r="J10" t="s">
        <v>48865</v>
      </c>
      <c r="K10" t="s">
        <v>48950</v>
      </c>
      <c r="L10" t="s">
        <v>18365</v>
      </c>
      <c r="M10" t="s">
        <v>18366</v>
      </c>
      <c r="N10" t="s">
        <v>48963</v>
      </c>
      <c r="O10">
        <v>1</v>
      </c>
      <c r="P10" t="s">
        <v>48868</v>
      </c>
      <c r="Q10">
        <v>259.99</v>
      </c>
      <c r="R10">
        <v>17.55</v>
      </c>
      <c r="S10">
        <v>119.99</v>
      </c>
      <c r="T10">
        <v>8.1</v>
      </c>
      <c r="U10" t="s">
        <v>18516</v>
      </c>
      <c r="V10" t="s">
        <v>18516</v>
      </c>
      <c r="W10" t="s">
        <v>18516</v>
      </c>
      <c r="X10" t="s">
        <v>18516</v>
      </c>
      <c r="Y10" t="s">
        <v>51165</v>
      </c>
      <c r="Z10" t="s">
        <v>48904</v>
      </c>
      <c r="AA10" t="s">
        <v>51166</v>
      </c>
      <c r="AB10" t="s">
        <v>48871</v>
      </c>
      <c r="AC10" t="s">
        <v>18516</v>
      </c>
      <c r="AD10" t="s">
        <v>18516</v>
      </c>
      <c r="AE10" t="s">
        <v>48872</v>
      </c>
      <c r="AF10" t="s">
        <v>18516</v>
      </c>
      <c r="AG10" t="s">
        <v>18516</v>
      </c>
      <c r="AH10" t="s">
        <v>48872</v>
      </c>
      <c r="AI10" t="s">
        <v>18516</v>
      </c>
      <c r="AJ10" t="s">
        <v>18516</v>
      </c>
      <c r="AK10" t="s">
        <v>18516</v>
      </c>
      <c r="AL10" s="133" t="str">
        <f>VLOOKUP(L10,映射表!A:G,7,0)</f>
        <v>丁芳芳</v>
      </c>
      <c r="AM10" s="124" t="str">
        <f>VLOOKUP(L10,映射表!A:C,3,0)</f>
        <v>W504P296786</v>
      </c>
      <c r="AN10" t="s">
        <v>5</v>
      </c>
    </row>
    <row r="11" spans="1:40">
      <c r="A11" t="s">
        <v>51167</v>
      </c>
      <c r="B11" t="s">
        <v>18516</v>
      </c>
      <c r="C11" t="s">
        <v>51168</v>
      </c>
      <c r="D11" t="s">
        <v>51169</v>
      </c>
      <c r="E11" t="s">
        <v>48963</v>
      </c>
      <c r="F11" t="s">
        <v>48862</v>
      </c>
      <c r="G11" t="s">
        <v>48863</v>
      </c>
      <c r="H11" t="s">
        <v>48864</v>
      </c>
      <c r="I11" t="s">
        <v>18516</v>
      </c>
      <c r="J11" t="s">
        <v>48865</v>
      </c>
      <c r="K11" t="s">
        <v>51170</v>
      </c>
      <c r="L11" t="s">
        <v>19882</v>
      </c>
      <c r="M11" t="s">
        <v>19883</v>
      </c>
      <c r="N11" t="s">
        <v>48963</v>
      </c>
      <c r="O11">
        <v>1</v>
      </c>
      <c r="P11" t="s">
        <v>48868</v>
      </c>
      <c r="Q11">
        <v>277.88</v>
      </c>
      <c r="R11">
        <v>22.93</v>
      </c>
      <c r="S11">
        <v>129.99</v>
      </c>
      <c r="T11">
        <v>10.72</v>
      </c>
      <c r="U11" t="s">
        <v>18516</v>
      </c>
      <c r="V11" t="s">
        <v>18516</v>
      </c>
      <c r="W11" t="s">
        <v>18516</v>
      </c>
      <c r="X11" t="s">
        <v>18516</v>
      </c>
      <c r="Y11" t="s">
        <v>51171</v>
      </c>
      <c r="Z11" t="s">
        <v>48904</v>
      </c>
      <c r="AA11" t="s">
        <v>51172</v>
      </c>
      <c r="AB11" t="s">
        <v>48871</v>
      </c>
      <c r="AC11" t="s">
        <v>18516</v>
      </c>
      <c r="AD11" t="s">
        <v>18516</v>
      </c>
      <c r="AE11" t="s">
        <v>48872</v>
      </c>
      <c r="AF11" t="s">
        <v>18516</v>
      </c>
      <c r="AG11" t="s">
        <v>18516</v>
      </c>
      <c r="AH11" t="s">
        <v>48872</v>
      </c>
      <c r="AI11" t="s">
        <v>18516</v>
      </c>
      <c r="AJ11" t="s">
        <v>18516</v>
      </c>
      <c r="AK11" t="s">
        <v>18516</v>
      </c>
      <c r="AL11" s="133" t="str">
        <f>VLOOKUP(L11,映射表!A:G,7,0)</f>
        <v>丁芳芳</v>
      </c>
      <c r="AM11" s="124" t="str">
        <f>VLOOKUP(L11,映射表!A:C,3,0)</f>
        <v>W2593P440573</v>
      </c>
      <c r="AN11" t="s">
        <v>5</v>
      </c>
    </row>
    <row r="12" spans="1:40">
      <c r="A12" t="s">
        <v>51173</v>
      </c>
      <c r="B12" t="s">
        <v>18516</v>
      </c>
      <c r="C12" t="s">
        <v>51174</v>
      </c>
      <c r="D12" t="s">
        <v>51175</v>
      </c>
      <c r="E12" t="s">
        <v>48861</v>
      </c>
      <c r="F12" t="s">
        <v>48862</v>
      </c>
      <c r="G12" t="s">
        <v>48863</v>
      </c>
      <c r="H12" t="s">
        <v>48864</v>
      </c>
      <c r="I12" t="s">
        <v>18516</v>
      </c>
      <c r="J12" t="s">
        <v>48865</v>
      </c>
      <c r="K12" t="s">
        <v>51176</v>
      </c>
      <c r="L12" t="s">
        <v>20362</v>
      </c>
      <c r="M12" t="s">
        <v>20363</v>
      </c>
      <c r="N12" t="s">
        <v>48867</v>
      </c>
      <c r="O12">
        <v>1</v>
      </c>
      <c r="P12" t="s">
        <v>48868</v>
      </c>
      <c r="Q12">
        <v>135.99</v>
      </c>
      <c r="R12">
        <v>10.2</v>
      </c>
      <c r="S12">
        <v>69.99</v>
      </c>
      <c r="T12" t="s">
        <v>18516</v>
      </c>
      <c r="U12" t="s">
        <v>18516</v>
      </c>
      <c r="V12" t="s">
        <v>18516</v>
      </c>
      <c r="W12" t="s">
        <v>18516</v>
      </c>
      <c r="X12" t="s">
        <v>18516</v>
      </c>
      <c r="Y12" t="s">
        <v>51177</v>
      </c>
      <c r="Z12" t="s">
        <v>48971</v>
      </c>
      <c r="AA12" t="s">
        <v>51178</v>
      </c>
      <c r="AB12" t="s">
        <v>48871</v>
      </c>
      <c r="AC12" t="s">
        <v>18516</v>
      </c>
      <c r="AD12" t="s">
        <v>18516</v>
      </c>
      <c r="AE12" t="s">
        <v>48872</v>
      </c>
      <c r="AF12" t="s">
        <v>18516</v>
      </c>
      <c r="AG12" t="s">
        <v>18516</v>
      </c>
      <c r="AH12" t="s">
        <v>48872</v>
      </c>
      <c r="AI12" t="s">
        <v>18516</v>
      </c>
      <c r="AJ12" t="s">
        <v>18516</v>
      </c>
      <c r="AK12" t="s">
        <v>18516</v>
      </c>
      <c r="AL12" s="133" t="str">
        <f>VLOOKUP(L12,映射表!A:G,7,0)</f>
        <v>丁芳芳</v>
      </c>
      <c r="AM12" s="124" t="str">
        <f>VLOOKUP(L12,映射表!A:C,3,0)</f>
        <v>W2580S00055</v>
      </c>
      <c r="AN12" t="s">
        <v>5</v>
      </c>
    </row>
    <row r="13" spans="1:40">
      <c r="A13" t="s">
        <v>51179</v>
      </c>
      <c r="B13" t="s">
        <v>18516</v>
      </c>
      <c r="C13" t="s">
        <v>51180</v>
      </c>
      <c r="D13" t="s">
        <v>51169</v>
      </c>
      <c r="E13" t="s">
        <v>48963</v>
      </c>
      <c r="F13" t="s">
        <v>48862</v>
      </c>
      <c r="G13" t="s">
        <v>48863</v>
      </c>
      <c r="H13" t="s">
        <v>48864</v>
      </c>
      <c r="I13" t="s">
        <v>18516</v>
      </c>
      <c r="J13" t="s">
        <v>48865</v>
      </c>
      <c r="K13" t="s">
        <v>51134</v>
      </c>
      <c r="L13" t="s">
        <v>20269</v>
      </c>
      <c r="M13" t="s">
        <v>20270</v>
      </c>
      <c r="N13" t="s">
        <v>48963</v>
      </c>
      <c r="O13">
        <v>1</v>
      </c>
      <c r="P13" t="s">
        <v>48868</v>
      </c>
      <c r="Q13">
        <v>156.99</v>
      </c>
      <c r="R13">
        <v>10.99</v>
      </c>
      <c r="S13">
        <v>59.99</v>
      </c>
      <c r="T13">
        <v>4.2</v>
      </c>
      <c r="U13" t="s">
        <v>18516</v>
      </c>
      <c r="V13" t="s">
        <v>18516</v>
      </c>
      <c r="W13" t="s">
        <v>18516</v>
      </c>
      <c r="X13" t="s">
        <v>18516</v>
      </c>
      <c r="Y13" t="s">
        <v>51181</v>
      </c>
      <c r="Z13" t="s">
        <v>49260</v>
      </c>
      <c r="AA13" t="s">
        <v>51182</v>
      </c>
      <c r="AB13" t="s">
        <v>48871</v>
      </c>
      <c r="AC13" t="s">
        <v>18516</v>
      </c>
      <c r="AD13" t="s">
        <v>18516</v>
      </c>
      <c r="AE13" t="s">
        <v>48872</v>
      </c>
      <c r="AF13" t="s">
        <v>18516</v>
      </c>
      <c r="AG13" t="s">
        <v>18516</v>
      </c>
      <c r="AH13" t="s">
        <v>48872</v>
      </c>
      <c r="AI13" t="s">
        <v>18516</v>
      </c>
      <c r="AJ13" t="s">
        <v>18516</v>
      </c>
      <c r="AK13" t="s">
        <v>18516</v>
      </c>
      <c r="AL13" s="133" t="str">
        <f>VLOOKUP(L13,映射表!A:G,7,0)</f>
        <v>丁芳芳</v>
      </c>
      <c r="AM13" s="124" t="str">
        <f>VLOOKUP(L13,映射表!A:C,3,0)</f>
        <v>W2580S00065</v>
      </c>
      <c r="AN13" t="s">
        <v>5</v>
      </c>
    </row>
    <row r="14" spans="1:40">
      <c r="A14" t="s">
        <v>51183</v>
      </c>
      <c r="B14" t="s">
        <v>18516</v>
      </c>
      <c r="C14" t="s">
        <v>51184</v>
      </c>
      <c r="D14" t="s">
        <v>51185</v>
      </c>
      <c r="E14" t="s">
        <v>48883</v>
      </c>
      <c r="F14" t="s">
        <v>48862</v>
      </c>
      <c r="G14" t="s">
        <v>48863</v>
      </c>
      <c r="H14" t="s">
        <v>48864</v>
      </c>
      <c r="I14" t="s">
        <v>18516</v>
      </c>
      <c r="J14" t="s">
        <v>48865</v>
      </c>
      <c r="K14" t="s">
        <v>51186</v>
      </c>
      <c r="L14" t="s">
        <v>19735</v>
      </c>
      <c r="M14" t="s">
        <v>19736</v>
      </c>
      <c r="N14" t="s">
        <v>18516</v>
      </c>
      <c r="O14">
        <v>0</v>
      </c>
      <c r="P14" t="s">
        <v>48868</v>
      </c>
      <c r="Q14">
        <v>139.99</v>
      </c>
      <c r="R14">
        <v>11.48</v>
      </c>
      <c r="S14">
        <v>99.99</v>
      </c>
      <c r="T14">
        <v>8.2</v>
      </c>
      <c r="U14" t="s">
        <v>18516</v>
      </c>
      <c r="V14" t="s">
        <v>18516</v>
      </c>
      <c r="W14" t="s">
        <v>18516</v>
      </c>
      <c r="X14" t="s">
        <v>18516</v>
      </c>
      <c r="Y14" t="s">
        <v>49932</v>
      </c>
      <c r="Z14" t="s">
        <v>49203</v>
      </c>
      <c r="AA14" t="s">
        <v>51187</v>
      </c>
      <c r="AB14" t="s">
        <v>48871</v>
      </c>
      <c r="AC14" t="s">
        <v>18516</v>
      </c>
      <c r="AD14" t="s">
        <v>18516</v>
      </c>
      <c r="AE14" t="s">
        <v>48872</v>
      </c>
      <c r="AF14" t="s">
        <v>18516</v>
      </c>
      <c r="AG14" t="s">
        <v>18516</v>
      </c>
      <c r="AH14" t="s">
        <v>48872</v>
      </c>
      <c r="AI14" t="s">
        <v>18516</v>
      </c>
      <c r="AJ14" t="s">
        <v>18516</v>
      </c>
      <c r="AK14" t="s">
        <v>18516</v>
      </c>
      <c r="AL14" s="133" t="str">
        <f>VLOOKUP(L14,映射表!A:G,7,0)</f>
        <v>欧阳博文</v>
      </c>
      <c r="AM14" s="124" t="str">
        <f>VLOOKUP(L14,映射表!A:C,3,0)</f>
        <v>W2593S00067</v>
      </c>
      <c r="AN14" t="s">
        <v>5</v>
      </c>
    </row>
    <row r="15" spans="1:40" ht="15">
      <c r="A15" t="s">
        <v>51188</v>
      </c>
      <c r="B15" t="s">
        <v>18516</v>
      </c>
      <c r="C15" t="s">
        <v>51189</v>
      </c>
      <c r="D15" t="s">
        <v>51169</v>
      </c>
      <c r="E15" t="s">
        <v>48963</v>
      </c>
      <c r="F15" t="s">
        <v>48862</v>
      </c>
      <c r="G15" t="s">
        <v>48863</v>
      </c>
      <c r="H15" t="s">
        <v>48864</v>
      </c>
      <c r="I15" t="s">
        <v>18516</v>
      </c>
      <c r="J15" t="s">
        <v>48865</v>
      </c>
      <c r="K15" t="s">
        <v>51190</v>
      </c>
      <c r="L15" t="s">
        <v>4390</v>
      </c>
      <c r="M15" t="s">
        <v>4391</v>
      </c>
      <c r="N15" t="s">
        <v>48963</v>
      </c>
      <c r="O15">
        <v>1</v>
      </c>
      <c r="P15" t="s">
        <v>48868</v>
      </c>
      <c r="Q15">
        <v>107.99</v>
      </c>
      <c r="R15">
        <v>9.99</v>
      </c>
      <c r="S15">
        <v>89.99</v>
      </c>
      <c r="T15">
        <v>8.32</v>
      </c>
      <c r="U15" t="s">
        <v>18516</v>
      </c>
      <c r="V15" t="s">
        <v>18516</v>
      </c>
      <c r="W15" t="s">
        <v>18516</v>
      </c>
      <c r="X15" t="s">
        <v>18516</v>
      </c>
      <c r="Y15" t="s">
        <v>51191</v>
      </c>
      <c r="Z15" t="s">
        <v>48878</v>
      </c>
      <c r="AA15" t="s">
        <v>51192</v>
      </c>
      <c r="AB15" t="s">
        <v>48871</v>
      </c>
      <c r="AC15" t="s">
        <v>18516</v>
      </c>
      <c r="AD15" t="s">
        <v>18516</v>
      </c>
      <c r="AE15" t="s">
        <v>48872</v>
      </c>
      <c r="AF15" t="s">
        <v>18516</v>
      </c>
      <c r="AG15" t="s">
        <v>18516</v>
      </c>
      <c r="AH15" t="s">
        <v>48872</v>
      </c>
      <c r="AI15" t="s">
        <v>18516</v>
      </c>
      <c r="AJ15" t="s">
        <v>18516</v>
      </c>
      <c r="AK15" t="s">
        <v>18516</v>
      </c>
      <c r="AL15" s="133" t="str">
        <f>VLOOKUP(L15,映射表!A:G,7,0)</f>
        <v>丁芳芳</v>
      </c>
      <c r="AM15" s="124" t="str">
        <f>VLOOKUP(L15,映射表!A:C,3,0)</f>
        <v>W2580S00056</v>
      </c>
      <c r="AN15" t="s">
        <v>5</v>
      </c>
    </row>
    <row r="16" spans="1:40">
      <c r="A16" t="s">
        <v>51193</v>
      </c>
      <c r="B16" t="s">
        <v>18516</v>
      </c>
      <c r="C16" t="s">
        <v>51194</v>
      </c>
      <c r="D16" t="s">
        <v>51195</v>
      </c>
      <c r="E16" t="s">
        <v>48861</v>
      </c>
      <c r="F16" t="s">
        <v>48862</v>
      </c>
      <c r="G16" t="s">
        <v>48863</v>
      </c>
      <c r="H16" t="s">
        <v>48864</v>
      </c>
      <c r="I16" t="s">
        <v>18516</v>
      </c>
      <c r="J16" t="s">
        <v>48865</v>
      </c>
      <c r="K16" t="s">
        <v>51196</v>
      </c>
      <c r="L16" t="s">
        <v>20450</v>
      </c>
      <c r="M16" t="s">
        <v>20451</v>
      </c>
      <c r="N16" t="s">
        <v>48867</v>
      </c>
      <c r="O16">
        <v>1</v>
      </c>
      <c r="P16" t="s">
        <v>48868</v>
      </c>
      <c r="Q16">
        <v>201.99</v>
      </c>
      <c r="R16">
        <v>15.65</v>
      </c>
      <c r="S16">
        <v>99.99</v>
      </c>
      <c r="T16">
        <v>7.75</v>
      </c>
      <c r="U16" t="s">
        <v>18516</v>
      </c>
      <c r="V16" t="s">
        <v>18516</v>
      </c>
      <c r="W16" t="s">
        <v>18516</v>
      </c>
      <c r="X16" t="s">
        <v>18516</v>
      </c>
      <c r="Y16" t="s">
        <v>51197</v>
      </c>
      <c r="Z16" t="s">
        <v>48878</v>
      </c>
      <c r="AA16" t="s">
        <v>51198</v>
      </c>
      <c r="AB16" t="s">
        <v>48871</v>
      </c>
      <c r="AC16" t="s">
        <v>18516</v>
      </c>
      <c r="AD16" t="s">
        <v>18516</v>
      </c>
      <c r="AE16" t="s">
        <v>48872</v>
      </c>
      <c r="AF16" t="s">
        <v>18516</v>
      </c>
      <c r="AG16" t="s">
        <v>18516</v>
      </c>
      <c r="AH16" t="s">
        <v>48872</v>
      </c>
      <c r="AI16" t="s">
        <v>18516</v>
      </c>
      <c r="AJ16" t="s">
        <v>18516</v>
      </c>
      <c r="AK16" t="s">
        <v>18516</v>
      </c>
      <c r="AL16" s="133" t="str">
        <f>VLOOKUP(L16,映射表!A:G,7,0)</f>
        <v>丁芳芳</v>
      </c>
      <c r="AM16" s="124" t="str">
        <f>VLOOKUP(L16,映射表!A:C,3,0)</f>
        <v>W2593S00068</v>
      </c>
      <c r="AN16" t="s">
        <v>5</v>
      </c>
    </row>
    <row r="17" spans="1:40">
      <c r="A17" t="s">
        <v>51199</v>
      </c>
      <c r="B17" t="s">
        <v>18516</v>
      </c>
      <c r="C17" t="s">
        <v>51200</v>
      </c>
      <c r="D17" t="s">
        <v>51201</v>
      </c>
      <c r="E17" t="s">
        <v>48963</v>
      </c>
      <c r="F17" t="s">
        <v>48862</v>
      </c>
      <c r="G17" t="s">
        <v>48863</v>
      </c>
      <c r="H17" t="s">
        <v>48864</v>
      </c>
      <c r="I17" t="s">
        <v>18516</v>
      </c>
      <c r="J17" t="s">
        <v>48865</v>
      </c>
      <c r="K17" t="s">
        <v>48902</v>
      </c>
      <c r="L17" t="s">
        <v>18912</v>
      </c>
      <c r="M17" t="s">
        <v>18913</v>
      </c>
      <c r="N17" t="s">
        <v>48963</v>
      </c>
      <c r="O17">
        <v>1</v>
      </c>
      <c r="P17" t="s">
        <v>48868</v>
      </c>
      <c r="Q17">
        <v>273.77</v>
      </c>
      <c r="R17">
        <v>16.43</v>
      </c>
      <c r="S17">
        <v>129.99</v>
      </c>
      <c r="T17">
        <v>7.8</v>
      </c>
      <c r="U17" t="s">
        <v>18516</v>
      </c>
      <c r="V17" t="s">
        <v>18516</v>
      </c>
      <c r="W17" t="s">
        <v>18516</v>
      </c>
      <c r="X17" t="s">
        <v>18516</v>
      </c>
      <c r="Y17" t="s">
        <v>51202</v>
      </c>
      <c r="Z17" t="s">
        <v>51203</v>
      </c>
      <c r="AA17">
        <v>17331</v>
      </c>
      <c r="AB17" t="s">
        <v>48871</v>
      </c>
      <c r="AC17" t="s">
        <v>18516</v>
      </c>
      <c r="AD17" t="s">
        <v>18516</v>
      </c>
      <c r="AE17" t="s">
        <v>48872</v>
      </c>
      <c r="AF17" t="s">
        <v>18516</v>
      </c>
      <c r="AG17" t="s">
        <v>18516</v>
      </c>
      <c r="AH17" t="s">
        <v>48872</v>
      </c>
      <c r="AI17" t="s">
        <v>18516</v>
      </c>
      <c r="AJ17" t="s">
        <v>18516</v>
      </c>
      <c r="AK17" t="s">
        <v>18516</v>
      </c>
      <c r="AL17" s="133" t="str">
        <f>VLOOKUP(L17,映射表!A:G,7,0)</f>
        <v>丁芳芳</v>
      </c>
      <c r="AM17" s="124" t="str">
        <f>VLOOKUP(L17,映射表!A:C,3,0)</f>
        <v>W2580S00056</v>
      </c>
      <c r="AN17" t="s">
        <v>5</v>
      </c>
    </row>
    <row r="18" spans="1:40">
      <c r="A18" t="s">
        <v>51204</v>
      </c>
      <c r="B18" t="s">
        <v>18516</v>
      </c>
      <c r="C18" t="s">
        <v>51205</v>
      </c>
      <c r="D18" t="s">
        <v>51206</v>
      </c>
      <c r="E18" t="s">
        <v>48963</v>
      </c>
      <c r="F18" t="s">
        <v>48862</v>
      </c>
      <c r="G18" t="s">
        <v>48863</v>
      </c>
      <c r="H18" t="s">
        <v>48864</v>
      </c>
      <c r="I18" t="s">
        <v>18516</v>
      </c>
      <c r="J18" t="s">
        <v>48865</v>
      </c>
      <c r="K18" t="s">
        <v>51207</v>
      </c>
      <c r="L18" t="s">
        <v>16468</v>
      </c>
      <c r="M18" t="s">
        <v>16469</v>
      </c>
      <c r="N18" t="s">
        <v>48963</v>
      </c>
      <c r="O18">
        <v>1</v>
      </c>
      <c r="P18" t="s">
        <v>48868</v>
      </c>
      <c r="Q18">
        <v>184.99</v>
      </c>
      <c r="R18">
        <v>14.8</v>
      </c>
      <c r="S18">
        <v>119.99</v>
      </c>
      <c r="T18">
        <v>9.6</v>
      </c>
      <c r="U18" t="s">
        <v>18516</v>
      </c>
      <c r="V18" t="s">
        <v>18516</v>
      </c>
      <c r="W18" t="s">
        <v>18516</v>
      </c>
      <c r="X18" t="s">
        <v>18516</v>
      </c>
      <c r="Y18" t="s">
        <v>51208</v>
      </c>
      <c r="Z18" t="s">
        <v>48924</v>
      </c>
      <c r="AA18">
        <v>13850</v>
      </c>
      <c r="AB18" t="s">
        <v>48871</v>
      </c>
      <c r="AC18" t="s">
        <v>18516</v>
      </c>
      <c r="AD18" t="s">
        <v>18516</v>
      </c>
      <c r="AE18" t="s">
        <v>48872</v>
      </c>
      <c r="AF18" t="s">
        <v>18516</v>
      </c>
      <c r="AG18" t="s">
        <v>18516</v>
      </c>
      <c r="AH18" t="s">
        <v>48872</v>
      </c>
      <c r="AI18" t="s">
        <v>18516</v>
      </c>
      <c r="AJ18" t="s">
        <v>18516</v>
      </c>
      <c r="AK18" t="s">
        <v>18516</v>
      </c>
      <c r="AL18" s="133" t="str">
        <f>VLOOKUP(L18,映射表!A:G,7,0)</f>
        <v>欧阳博文</v>
      </c>
      <c r="AM18" s="124" t="str">
        <f>VLOOKUP(L18,映射表!A:C,3,0)</f>
        <v>N729P184479O</v>
      </c>
      <c r="AN18" t="s">
        <v>5</v>
      </c>
    </row>
    <row r="19" spans="1:40">
      <c r="A19" t="s">
        <v>51209</v>
      </c>
      <c r="B19" t="s">
        <v>18516</v>
      </c>
      <c r="C19" t="s">
        <v>51210</v>
      </c>
      <c r="D19" t="s">
        <v>51211</v>
      </c>
      <c r="E19" t="s">
        <v>48963</v>
      </c>
      <c r="F19" t="s">
        <v>48862</v>
      </c>
      <c r="G19" t="s">
        <v>48863</v>
      </c>
      <c r="H19" t="s">
        <v>48864</v>
      </c>
      <c r="I19" t="s">
        <v>18516</v>
      </c>
      <c r="J19" t="s">
        <v>48865</v>
      </c>
      <c r="K19" t="s">
        <v>49205</v>
      </c>
      <c r="L19" t="s">
        <v>10936</v>
      </c>
      <c r="M19" t="s">
        <v>10937</v>
      </c>
      <c r="N19" t="s">
        <v>48963</v>
      </c>
      <c r="O19">
        <v>1</v>
      </c>
      <c r="P19" t="s">
        <v>48868</v>
      </c>
      <c r="Q19">
        <v>219.99</v>
      </c>
      <c r="R19">
        <v>17.6</v>
      </c>
      <c r="S19">
        <v>179.99</v>
      </c>
      <c r="T19">
        <v>14.4</v>
      </c>
      <c r="U19" t="s">
        <v>18516</v>
      </c>
      <c r="V19" t="s">
        <v>18516</v>
      </c>
      <c r="W19" t="s">
        <v>18516</v>
      </c>
      <c r="X19" t="s">
        <v>18516</v>
      </c>
      <c r="Y19" t="s">
        <v>51212</v>
      </c>
      <c r="Z19" t="s">
        <v>49260</v>
      </c>
      <c r="AA19" t="s">
        <v>51213</v>
      </c>
      <c r="AB19" t="s">
        <v>48871</v>
      </c>
      <c r="AC19" t="s">
        <v>18516</v>
      </c>
      <c r="AD19" t="s">
        <v>18516</v>
      </c>
      <c r="AE19" t="s">
        <v>48872</v>
      </c>
      <c r="AF19" t="s">
        <v>18516</v>
      </c>
      <c r="AG19" t="s">
        <v>18516</v>
      </c>
      <c r="AH19" t="s">
        <v>48872</v>
      </c>
      <c r="AI19" t="s">
        <v>18516</v>
      </c>
      <c r="AJ19" t="s">
        <v>18516</v>
      </c>
      <c r="AK19" t="s">
        <v>18516</v>
      </c>
      <c r="AL19" s="133" t="str">
        <f>VLOOKUP(L19,映射表!A:G,7,0)</f>
        <v>丁芳芳</v>
      </c>
      <c r="AM19" s="124" t="str">
        <f>VLOOKUP(L19,映射表!A:C,3,0)</f>
        <v>W2580S00056</v>
      </c>
      <c r="AN19" t="s">
        <v>5</v>
      </c>
    </row>
    <row r="20" spans="1:40">
      <c r="A20" t="s">
        <v>51214</v>
      </c>
      <c r="B20" t="s">
        <v>18516</v>
      </c>
      <c r="C20" t="s">
        <v>51215</v>
      </c>
      <c r="D20" t="s">
        <v>51216</v>
      </c>
      <c r="E20" t="s">
        <v>48963</v>
      </c>
      <c r="F20" t="s">
        <v>48862</v>
      </c>
      <c r="G20" t="s">
        <v>48863</v>
      </c>
      <c r="H20" t="s">
        <v>48864</v>
      </c>
      <c r="I20" t="s">
        <v>18516</v>
      </c>
      <c r="J20" t="s">
        <v>48865</v>
      </c>
      <c r="K20" t="s">
        <v>48866</v>
      </c>
      <c r="L20" t="s">
        <v>16090</v>
      </c>
      <c r="M20" t="s">
        <v>16091</v>
      </c>
      <c r="N20" t="s">
        <v>48963</v>
      </c>
      <c r="O20">
        <v>1</v>
      </c>
      <c r="P20" t="s">
        <v>48868</v>
      </c>
      <c r="Q20">
        <v>239.99</v>
      </c>
      <c r="R20" t="s">
        <v>18516</v>
      </c>
      <c r="S20">
        <v>119.99</v>
      </c>
      <c r="T20" t="s">
        <v>18516</v>
      </c>
      <c r="U20" t="s">
        <v>18516</v>
      </c>
      <c r="V20" t="s">
        <v>18516</v>
      </c>
      <c r="W20" t="s">
        <v>18516</v>
      </c>
      <c r="X20" t="s">
        <v>18516</v>
      </c>
      <c r="Y20" t="s">
        <v>51217</v>
      </c>
      <c r="Z20" t="s">
        <v>51218</v>
      </c>
      <c r="AA20" t="s">
        <v>51219</v>
      </c>
      <c r="AB20" t="s">
        <v>48871</v>
      </c>
      <c r="AC20" t="s">
        <v>18516</v>
      </c>
      <c r="AD20" t="s">
        <v>18516</v>
      </c>
      <c r="AE20" t="s">
        <v>48872</v>
      </c>
      <c r="AF20" t="s">
        <v>18516</v>
      </c>
      <c r="AG20" t="s">
        <v>18516</v>
      </c>
      <c r="AH20" t="s">
        <v>48872</v>
      </c>
      <c r="AI20" t="s">
        <v>18516</v>
      </c>
      <c r="AJ20" t="s">
        <v>18516</v>
      </c>
      <c r="AK20" t="s">
        <v>18516</v>
      </c>
      <c r="AL20" s="133" t="str">
        <f>VLOOKUP(L20,映射表!A:G,7,0)</f>
        <v>丁芳芳</v>
      </c>
      <c r="AM20" s="124" t="str">
        <f>VLOOKUP(L20,映射表!A:C,3,0)</f>
        <v>W2580S00056</v>
      </c>
      <c r="AN20" t="s">
        <v>5</v>
      </c>
    </row>
    <row r="21" spans="1:40">
      <c r="A21" t="s">
        <v>51220</v>
      </c>
      <c r="B21" t="s">
        <v>18516</v>
      </c>
      <c r="C21" t="s">
        <v>51221</v>
      </c>
      <c r="D21" t="s">
        <v>51222</v>
      </c>
      <c r="E21" t="s">
        <v>48883</v>
      </c>
      <c r="F21" t="s">
        <v>48862</v>
      </c>
      <c r="G21" t="s">
        <v>48863</v>
      </c>
      <c r="H21" t="s">
        <v>48864</v>
      </c>
      <c r="I21" t="s">
        <v>18516</v>
      </c>
      <c r="J21" t="s">
        <v>48865</v>
      </c>
      <c r="K21" t="s">
        <v>51223</v>
      </c>
      <c r="L21" t="s">
        <v>18122</v>
      </c>
      <c r="M21" t="s">
        <v>18123</v>
      </c>
      <c r="N21" t="s">
        <v>18516</v>
      </c>
      <c r="O21">
        <v>0</v>
      </c>
      <c r="P21" t="s">
        <v>18516</v>
      </c>
      <c r="Q21" t="s">
        <v>18516</v>
      </c>
      <c r="R21" t="s">
        <v>18516</v>
      </c>
      <c r="S21" t="s">
        <v>18516</v>
      </c>
      <c r="T21" t="s">
        <v>18516</v>
      </c>
      <c r="U21" t="s">
        <v>18516</v>
      </c>
      <c r="V21" t="s">
        <v>18516</v>
      </c>
      <c r="W21" t="s">
        <v>18516</v>
      </c>
      <c r="X21" t="s">
        <v>18516</v>
      </c>
      <c r="Y21" t="s">
        <v>51224</v>
      </c>
      <c r="Z21" t="s">
        <v>49310</v>
      </c>
      <c r="AA21" t="s">
        <v>51225</v>
      </c>
      <c r="AB21" t="s">
        <v>48871</v>
      </c>
      <c r="AC21" t="s">
        <v>18516</v>
      </c>
      <c r="AD21" t="s">
        <v>18516</v>
      </c>
      <c r="AE21" t="s">
        <v>48872</v>
      </c>
      <c r="AF21" t="s">
        <v>18516</v>
      </c>
      <c r="AG21" t="s">
        <v>18516</v>
      </c>
      <c r="AH21" t="s">
        <v>48872</v>
      </c>
      <c r="AI21" t="s">
        <v>18516</v>
      </c>
      <c r="AJ21" t="s">
        <v>18516</v>
      </c>
      <c r="AK21" t="s">
        <v>18516</v>
      </c>
      <c r="AL21" s="133" t="str">
        <f>VLOOKUP(L21,映射表!A:G,7,0)</f>
        <v>丁芳芳</v>
      </c>
      <c r="AM21" s="124" t="str">
        <f>VLOOKUP(L21,映射表!A:C,3,0)</f>
        <v>W2593P440591</v>
      </c>
      <c r="AN21" t="s">
        <v>5</v>
      </c>
    </row>
    <row r="22" spans="1:40">
      <c r="A22" t="s">
        <v>51226</v>
      </c>
      <c r="B22" t="s">
        <v>18516</v>
      </c>
      <c r="C22" t="s">
        <v>51227</v>
      </c>
      <c r="D22" t="s">
        <v>51228</v>
      </c>
      <c r="E22" t="s">
        <v>48963</v>
      </c>
      <c r="F22" t="s">
        <v>48862</v>
      </c>
      <c r="G22" t="s">
        <v>48863</v>
      </c>
      <c r="H22" t="s">
        <v>48864</v>
      </c>
      <c r="I22" t="s">
        <v>18516</v>
      </c>
      <c r="J22" t="s">
        <v>48865</v>
      </c>
      <c r="K22" t="s">
        <v>51223</v>
      </c>
      <c r="L22" t="s">
        <v>18122</v>
      </c>
      <c r="M22" t="s">
        <v>18123</v>
      </c>
      <c r="N22" t="s">
        <v>48963</v>
      </c>
      <c r="O22">
        <v>1</v>
      </c>
      <c r="P22" t="s">
        <v>48868</v>
      </c>
      <c r="Q22">
        <v>297.99</v>
      </c>
      <c r="R22">
        <v>23.84</v>
      </c>
      <c r="S22">
        <v>139.99</v>
      </c>
      <c r="T22">
        <v>11.2</v>
      </c>
      <c r="U22" t="s">
        <v>18516</v>
      </c>
      <c r="V22" t="s">
        <v>18516</v>
      </c>
      <c r="W22" t="s">
        <v>18516</v>
      </c>
      <c r="X22" t="s">
        <v>18516</v>
      </c>
      <c r="Y22" t="s">
        <v>51229</v>
      </c>
      <c r="Z22" t="s">
        <v>48989</v>
      </c>
      <c r="AA22" t="s">
        <v>51230</v>
      </c>
      <c r="AB22" t="s">
        <v>48871</v>
      </c>
      <c r="AC22" t="s">
        <v>18516</v>
      </c>
      <c r="AD22" t="s">
        <v>18516</v>
      </c>
      <c r="AE22" t="s">
        <v>48872</v>
      </c>
      <c r="AF22" t="s">
        <v>18516</v>
      </c>
      <c r="AG22" t="s">
        <v>18516</v>
      </c>
      <c r="AH22" t="s">
        <v>48872</v>
      </c>
      <c r="AI22" t="s">
        <v>18516</v>
      </c>
      <c r="AJ22" t="s">
        <v>18516</v>
      </c>
      <c r="AK22" t="s">
        <v>18516</v>
      </c>
      <c r="AL22" s="133" t="str">
        <f>VLOOKUP(L22,映射表!A:G,7,0)</f>
        <v>丁芳芳</v>
      </c>
      <c r="AM22" s="124" t="str">
        <f>VLOOKUP(L22,映射表!A:C,3,0)</f>
        <v>W2580S00057</v>
      </c>
      <c r="AN22" t="s">
        <v>5</v>
      </c>
    </row>
    <row r="23" spans="1:40">
      <c r="A23" t="s">
        <v>51231</v>
      </c>
      <c r="B23" t="s">
        <v>18516</v>
      </c>
      <c r="C23" t="s">
        <v>51232</v>
      </c>
      <c r="D23" t="s">
        <v>51164</v>
      </c>
      <c r="E23" t="s">
        <v>48963</v>
      </c>
      <c r="F23" t="s">
        <v>48862</v>
      </c>
      <c r="G23" t="s">
        <v>48863</v>
      </c>
      <c r="H23" t="s">
        <v>48864</v>
      </c>
      <c r="I23" t="s">
        <v>18516</v>
      </c>
      <c r="J23" t="s">
        <v>48865</v>
      </c>
      <c r="K23" t="s">
        <v>48902</v>
      </c>
      <c r="L23" t="s">
        <v>18912</v>
      </c>
      <c r="M23" t="s">
        <v>18913</v>
      </c>
      <c r="N23" t="s">
        <v>48963</v>
      </c>
      <c r="O23">
        <v>1</v>
      </c>
      <c r="P23" t="s">
        <v>48868</v>
      </c>
      <c r="Q23">
        <v>273.77</v>
      </c>
      <c r="R23">
        <v>20.4</v>
      </c>
      <c r="S23">
        <v>129.99</v>
      </c>
      <c r="T23" t="s">
        <v>18516</v>
      </c>
      <c r="U23" t="s">
        <v>18516</v>
      </c>
      <c r="V23" t="s">
        <v>18516</v>
      </c>
      <c r="W23" t="s">
        <v>18516</v>
      </c>
      <c r="X23" t="s">
        <v>18516</v>
      </c>
      <c r="Y23" t="s">
        <v>51233</v>
      </c>
      <c r="Z23" t="s">
        <v>51234</v>
      </c>
      <c r="AA23" t="s">
        <v>51235</v>
      </c>
      <c r="AB23" t="s">
        <v>48871</v>
      </c>
      <c r="AC23" t="s">
        <v>18516</v>
      </c>
      <c r="AD23" t="s">
        <v>18516</v>
      </c>
      <c r="AE23" t="s">
        <v>48872</v>
      </c>
      <c r="AF23" t="s">
        <v>18516</v>
      </c>
      <c r="AG23" t="s">
        <v>18516</v>
      </c>
      <c r="AH23" t="s">
        <v>48872</v>
      </c>
      <c r="AI23" t="s">
        <v>18516</v>
      </c>
      <c r="AJ23" t="s">
        <v>18516</v>
      </c>
      <c r="AK23" t="s">
        <v>18516</v>
      </c>
      <c r="AL23" s="133" t="str">
        <f>VLOOKUP(L23,映射表!A:G,7,0)</f>
        <v>欧阳博文</v>
      </c>
      <c r="AM23" s="124" t="str">
        <f>VLOOKUP(L23,映射表!A:C,3,0)</f>
        <v>W1097S00058</v>
      </c>
      <c r="AN23" t="s">
        <v>5</v>
      </c>
    </row>
    <row r="24" spans="1:40">
      <c r="A24" t="s">
        <v>51236</v>
      </c>
      <c r="B24" t="s">
        <v>18516</v>
      </c>
      <c r="C24" t="s">
        <v>51237</v>
      </c>
      <c r="D24" t="s">
        <v>51238</v>
      </c>
      <c r="E24" t="s">
        <v>48963</v>
      </c>
      <c r="F24" t="s">
        <v>48862</v>
      </c>
      <c r="G24" t="s">
        <v>48863</v>
      </c>
      <c r="H24" t="s">
        <v>48864</v>
      </c>
      <c r="I24" t="s">
        <v>18516</v>
      </c>
      <c r="J24" t="s">
        <v>48865</v>
      </c>
      <c r="K24" t="s">
        <v>48909</v>
      </c>
      <c r="L24" t="s">
        <v>16093</v>
      </c>
      <c r="M24" t="s">
        <v>16094</v>
      </c>
      <c r="N24" t="s">
        <v>48963</v>
      </c>
      <c r="O24">
        <v>1</v>
      </c>
      <c r="P24" t="s">
        <v>48868</v>
      </c>
      <c r="Q24">
        <v>246.99</v>
      </c>
      <c r="R24">
        <v>19.88</v>
      </c>
      <c r="S24">
        <v>129.99</v>
      </c>
      <c r="T24">
        <v>10.46</v>
      </c>
      <c r="U24" t="s">
        <v>18516</v>
      </c>
      <c r="V24" t="s">
        <v>18516</v>
      </c>
      <c r="W24" t="s">
        <v>18516</v>
      </c>
      <c r="X24" t="s">
        <v>18516</v>
      </c>
      <c r="Y24" t="s">
        <v>51239</v>
      </c>
      <c r="Z24" t="s">
        <v>49398</v>
      </c>
      <c r="AA24" t="s">
        <v>51240</v>
      </c>
      <c r="AB24" t="s">
        <v>48871</v>
      </c>
      <c r="AC24" t="s">
        <v>18516</v>
      </c>
      <c r="AD24" t="s">
        <v>18516</v>
      </c>
      <c r="AE24" t="s">
        <v>48872</v>
      </c>
      <c r="AF24" t="s">
        <v>18516</v>
      </c>
      <c r="AG24" t="s">
        <v>18516</v>
      </c>
      <c r="AH24" t="s">
        <v>48872</v>
      </c>
      <c r="AI24" t="s">
        <v>18516</v>
      </c>
      <c r="AJ24" t="s">
        <v>18516</v>
      </c>
      <c r="AK24" t="s">
        <v>18516</v>
      </c>
      <c r="AL24" s="133" t="str">
        <f>VLOOKUP(L24,映射表!A:G,7,0)</f>
        <v>丁芳芳</v>
      </c>
      <c r="AM24" s="124" t="str">
        <f>VLOOKUP(L24,映射表!A:C,3,0)</f>
        <v>W2580S00065</v>
      </c>
      <c r="AN24" t="s">
        <v>5</v>
      </c>
    </row>
    <row r="25" spans="1:40">
      <c r="A25" t="s">
        <v>51241</v>
      </c>
      <c r="B25" t="s">
        <v>18516</v>
      </c>
      <c r="C25" t="s">
        <v>51242</v>
      </c>
      <c r="D25" t="s">
        <v>51243</v>
      </c>
      <c r="E25" t="s">
        <v>48883</v>
      </c>
      <c r="F25" t="s">
        <v>48862</v>
      </c>
      <c r="G25" t="s">
        <v>48863</v>
      </c>
      <c r="H25" t="s">
        <v>48864</v>
      </c>
      <c r="I25" t="s">
        <v>18516</v>
      </c>
      <c r="J25" t="s">
        <v>48865</v>
      </c>
      <c r="K25" t="s">
        <v>51244</v>
      </c>
      <c r="L25" t="s">
        <v>19868</v>
      </c>
      <c r="M25" t="s">
        <v>19869</v>
      </c>
      <c r="N25" t="s">
        <v>18516</v>
      </c>
      <c r="O25">
        <v>0</v>
      </c>
      <c r="P25" t="s">
        <v>48868</v>
      </c>
      <c r="Q25">
        <v>99.99</v>
      </c>
      <c r="R25">
        <v>7</v>
      </c>
      <c r="S25">
        <v>59.99</v>
      </c>
      <c r="T25">
        <v>4.2</v>
      </c>
      <c r="U25" t="s">
        <v>18516</v>
      </c>
      <c r="V25" t="s">
        <v>18516</v>
      </c>
      <c r="W25" t="s">
        <v>18516</v>
      </c>
      <c r="X25" t="s">
        <v>18516</v>
      </c>
      <c r="Y25" t="s">
        <v>51245</v>
      </c>
      <c r="Z25" t="s">
        <v>49796</v>
      </c>
      <c r="AA25" t="s">
        <v>51246</v>
      </c>
      <c r="AB25" t="s">
        <v>48871</v>
      </c>
      <c r="AC25" t="s">
        <v>18516</v>
      </c>
      <c r="AD25" t="s">
        <v>18516</v>
      </c>
      <c r="AE25" t="s">
        <v>48872</v>
      </c>
      <c r="AF25" t="s">
        <v>18516</v>
      </c>
      <c r="AG25" t="s">
        <v>18516</v>
      </c>
      <c r="AH25" t="s">
        <v>48872</v>
      </c>
      <c r="AI25" t="s">
        <v>18516</v>
      </c>
      <c r="AJ25" t="s">
        <v>18516</v>
      </c>
      <c r="AK25" t="s">
        <v>18516</v>
      </c>
      <c r="AL25" s="133" t="str">
        <f>VLOOKUP(L25,映射表!A:G,7,0)</f>
        <v>丁芳芳</v>
      </c>
      <c r="AM25" s="124" t="str">
        <f>VLOOKUP(L25,映射表!A:C,3,0)</f>
        <v>W2580S00075</v>
      </c>
      <c r="AN25" t="s">
        <v>5</v>
      </c>
    </row>
    <row r="26" spans="1:40">
      <c r="A26" t="s">
        <v>51247</v>
      </c>
      <c r="B26" t="s">
        <v>18516</v>
      </c>
      <c r="C26" t="s">
        <v>51248</v>
      </c>
      <c r="D26" t="s">
        <v>51249</v>
      </c>
      <c r="E26" t="s">
        <v>48963</v>
      </c>
      <c r="F26" t="s">
        <v>48862</v>
      </c>
      <c r="G26" t="s">
        <v>48863</v>
      </c>
      <c r="H26" t="s">
        <v>48864</v>
      </c>
      <c r="I26" t="s">
        <v>18516</v>
      </c>
      <c r="J26" t="s">
        <v>48865</v>
      </c>
      <c r="K26" t="s">
        <v>51250</v>
      </c>
      <c r="L26" t="s">
        <v>20367</v>
      </c>
      <c r="M26" t="s">
        <v>20368</v>
      </c>
      <c r="N26" t="s">
        <v>48963</v>
      </c>
      <c r="O26">
        <v>1</v>
      </c>
      <c r="P26" t="s">
        <v>48868</v>
      </c>
      <c r="Q26">
        <v>123.99</v>
      </c>
      <c r="R26">
        <v>7.75</v>
      </c>
      <c r="S26">
        <v>49.99</v>
      </c>
      <c r="T26" t="s">
        <v>18516</v>
      </c>
      <c r="U26" t="s">
        <v>18516</v>
      </c>
      <c r="V26" t="s">
        <v>18516</v>
      </c>
      <c r="W26" t="s">
        <v>18516</v>
      </c>
      <c r="X26" t="s">
        <v>18516</v>
      </c>
      <c r="Y26" t="s">
        <v>49437</v>
      </c>
      <c r="Z26" t="s">
        <v>49171</v>
      </c>
      <c r="AA26" t="s">
        <v>51251</v>
      </c>
      <c r="AB26" t="s">
        <v>48871</v>
      </c>
      <c r="AC26" t="s">
        <v>18516</v>
      </c>
      <c r="AD26" t="s">
        <v>18516</v>
      </c>
      <c r="AE26" t="s">
        <v>48872</v>
      </c>
      <c r="AF26" t="s">
        <v>18516</v>
      </c>
      <c r="AG26" t="s">
        <v>18516</v>
      </c>
      <c r="AH26" t="s">
        <v>48872</v>
      </c>
      <c r="AI26" t="s">
        <v>18516</v>
      </c>
      <c r="AJ26" t="s">
        <v>18516</v>
      </c>
      <c r="AK26" t="s">
        <v>18516</v>
      </c>
      <c r="AL26" s="133" t="str">
        <f>VLOOKUP(L26,映射表!A:G,7,0)</f>
        <v>丁芳芳</v>
      </c>
      <c r="AM26" s="124" t="str">
        <f>VLOOKUP(L26,映射表!A:C,3,0)</f>
        <v>W2580S00065</v>
      </c>
      <c r="AN26" t="s">
        <v>5</v>
      </c>
    </row>
    <row r="27" spans="1:40">
      <c r="A27" t="s">
        <v>51252</v>
      </c>
      <c r="B27" t="s">
        <v>18516</v>
      </c>
      <c r="C27" t="s">
        <v>51253</v>
      </c>
      <c r="D27" t="s">
        <v>51254</v>
      </c>
      <c r="E27" t="s">
        <v>48963</v>
      </c>
      <c r="F27" t="s">
        <v>48862</v>
      </c>
      <c r="G27" t="s">
        <v>48863</v>
      </c>
      <c r="H27" t="s">
        <v>48864</v>
      </c>
      <c r="I27" t="s">
        <v>18516</v>
      </c>
      <c r="J27" t="s">
        <v>48865</v>
      </c>
      <c r="K27" t="s">
        <v>51145</v>
      </c>
      <c r="L27" t="s">
        <v>19289</v>
      </c>
      <c r="M27" t="s">
        <v>19290</v>
      </c>
      <c r="N27" t="s">
        <v>48963</v>
      </c>
      <c r="O27">
        <v>1</v>
      </c>
      <c r="P27" t="s">
        <v>48868</v>
      </c>
      <c r="Q27">
        <v>265.99</v>
      </c>
      <c r="R27">
        <v>19.28</v>
      </c>
      <c r="S27">
        <v>129.99</v>
      </c>
      <c r="T27" t="s">
        <v>18516</v>
      </c>
      <c r="U27" t="s">
        <v>18516</v>
      </c>
      <c r="V27" t="s">
        <v>18516</v>
      </c>
      <c r="W27" t="s">
        <v>18516</v>
      </c>
      <c r="X27" t="s">
        <v>18516</v>
      </c>
      <c r="Y27" t="s">
        <v>51255</v>
      </c>
      <c r="Z27" t="s">
        <v>49066</v>
      </c>
      <c r="AA27" t="s">
        <v>51256</v>
      </c>
      <c r="AB27" t="s">
        <v>48871</v>
      </c>
      <c r="AC27" t="s">
        <v>18516</v>
      </c>
      <c r="AD27" t="s">
        <v>18516</v>
      </c>
      <c r="AE27" t="s">
        <v>48872</v>
      </c>
      <c r="AF27" t="s">
        <v>18516</v>
      </c>
      <c r="AG27" t="s">
        <v>18516</v>
      </c>
      <c r="AH27" t="s">
        <v>48872</v>
      </c>
      <c r="AI27" t="s">
        <v>18516</v>
      </c>
      <c r="AJ27" t="s">
        <v>18516</v>
      </c>
      <c r="AK27" t="s">
        <v>18516</v>
      </c>
      <c r="AL27" s="133" t="str">
        <f>VLOOKUP(L27,映射表!A:G,7,0)</f>
        <v>丁芳芳</v>
      </c>
      <c r="AM27" s="124" t="str">
        <f>VLOOKUP(L27,映射表!A:C,3,0)</f>
        <v>W2580S00061</v>
      </c>
      <c r="AN27" t="s">
        <v>5</v>
      </c>
    </row>
    <row r="28" spans="1:40">
      <c r="A28" t="s">
        <v>51257</v>
      </c>
      <c r="B28" t="s">
        <v>18516</v>
      </c>
      <c r="C28" t="s">
        <v>51258</v>
      </c>
      <c r="D28" t="s">
        <v>51259</v>
      </c>
      <c r="E28" t="s">
        <v>48963</v>
      </c>
      <c r="F28" t="s">
        <v>48862</v>
      </c>
      <c r="G28" t="s">
        <v>48863</v>
      </c>
      <c r="H28" t="s">
        <v>48864</v>
      </c>
      <c r="I28" t="s">
        <v>18516</v>
      </c>
      <c r="J28" t="s">
        <v>48865</v>
      </c>
      <c r="K28" t="s">
        <v>51223</v>
      </c>
      <c r="L28" t="s">
        <v>18122</v>
      </c>
      <c r="M28" t="s">
        <v>18123</v>
      </c>
      <c r="N28" t="s">
        <v>48963</v>
      </c>
      <c r="O28">
        <v>1</v>
      </c>
      <c r="P28" t="s">
        <v>48868</v>
      </c>
      <c r="Q28">
        <v>297.99</v>
      </c>
      <c r="R28">
        <v>12.59</v>
      </c>
      <c r="S28">
        <v>139.99</v>
      </c>
      <c r="T28">
        <v>5.91</v>
      </c>
      <c r="U28" t="s">
        <v>18516</v>
      </c>
      <c r="V28" t="s">
        <v>18516</v>
      </c>
      <c r="W28" t="s">
        <v>18516</v>
      </c>
      <c r="X28" t="s">
        <v>18516</v>
      </c>
      <c r="Y28" t="s">
        <v>51260</v>
      </c>
      <c r="Z28" t="s">
        <v>48897</v>
      </c>
      <c r="AA28" t="s">
        <v>51261</v>
      </c>
      <c r="AB28" t="s">
        <v>48871</v>
      </c>
      <c r="AC28" t="s">
        <v>18516</v>
      </c>
      <c r="AD28" t="s">
        <v>18516</v>
      </c>
      <c r="AE28" t="s">
        <v>48872</v>
      </c>
      <c r="AF28" t="s">
        <v>18516</v>
      </c>
      <c r="AG28" t="s">
        <v>18516</v>
      </c>
      <c r="AH28" t="s">
        <v>48872</v>
      </c>
      <c r="AI28" t="s">
        <v>18516</v>
      </c>
      <c r="AJ28" t="s">
        <v>18516</v>
      </c>
      <c r="AK28" t="s">
        <v>18516</v>
      </c>
      <c r="AL28" s="133" t="str">
        <f>VLOOKUP(L28,映射表!A:G,7,0)</f>
        <v>欧阳博文</v>
      </c>
      <c r="AM28" s="124" t="str">
        <f>VLOOKUP(L28,映射表!A:C,3,0)</f>
        <v>W2593P471233</v>
      </c>
      <c r="AN28" t="s">
        <v>5</v>
      </c>
    </row>
    <row r="29" spans="1:40">
      <c r="A29" t="s">
        <v>51262</v>
      </c>
      <c r="B29" t="s">
        <v>18516</v>
      </c>
      <c r="C29" t="s">
        <v>51263</v>
      </c>
      <c r="D29" t="s">
        <v>51264</v>
      </c>
      <c r="E29" t="s">
        <v>48963</v>
      </c>
      <c r="F29" t="s">
        <v>48862</v>
      </c>
      <c r="G29" t="s">
        <v>48863</v>
      </c>
      <c r="H29" t="s">
        <v>48864</v>
      </c>
      <c r="I29" t="s">
        <v>18516</v>
      </c>
      <c r="J29" t="s">
        <v>48865</v>
      </c>
      <c r="K29" t="s">
        <v>51265</v>
      </c>
      <c r="L29" t="s">
        <v>15622</v>
      </c>
      <c r="M29" t="s">
        <v>15623</v>
      </c>
      <c r="N29" t="s">
        <v>48963</v>
      </c>
      <c r="O29">
        <v>1</v>
      </c>
      <c r="P29" t="s">
        <v>48868</v>
      </c>
      <c r="Q29">
        <v>289.99</v>
      </c>
      <c r="R29">
        <v>19.57</v>
      </c>
      <c r="S29">
        <v>119.99</v>
      </c>
      <c r="T29">
        <v>8.1</v>
      </c>
      <c r="U29" t="s">
        <v>18516</v>
      </c>
      <c r="V29" t="s">
        <v>18516</v>
      </c>
      <c r="W29" t="s">
        <v>18516</v>
      </c>
      <c r="X29" t="s">
        <v>18516</v>
      </c>
      <c r="Y29" t="s">
        <v>51266</v>
      </c>
      <c r="Z29" t="s">
        <v>48977</v>
      </c>
      <c r="AA29" t="s">
        <v>51267</v>
      </c>
      <c r="AB29" t="s">
        <v>48871</v>
      </c>
      <c r="AC29" t="s">
        <v>18516</v>
      </c>
      <c r="AD29" t="s">
        <v>18516</v>
      </c>
      <c r="AE29" t="s">
        <v>48872</v>
      </c>
      <c r="AF29" t="s">
        <v>18516</v>
      </c>
      <c r="AG29" t="s">
        <v>18516</v>
      </c>
      <c r="AH29" t="s">
        <v>48872</v>
      </c>
      <c r="AI29" t="s">
        <v>18516</v>
      </c>
      <c r="AJ29" t="s">
        <v>18516</v>
      </c>
      <c r="AK29" t="s">
        <v>18516</v>
      </c>
      <c r="AL29" s="133" t="str">
        <f>VLOOKUP(L29,映射表!A:G,7,0)</f>
        <v>欧阳博文</v>
      </c>
      <c r="AM29" s="124" t="str">
        <f>VLOOKUP(L29,映射表!A:C,3,0)</f>
        <v>W2593P430278</v>
      </c>
      <c r="AN29" t="s">
        <v>5</v>
      </c>
    </row>
    <row r="30" spans="1:40">
      <c r="A30" t="s">
        <v>51268</v>
      </c>
      <c r="B30" t="s">
        <v>18516</v>
      </c>
      <c r="C30" t="s">
        <v>51269</v>
      </c>
      <c r="D30" t="s">
        <v>51270</v>
      </c>
      <c r="E30" t="s">
        <v>48963</v>
      </c>
      <c r="F30" t="s">
        <v>48862</v>
      </c>
      <c r="G30" t="s">
        <v>48863</v>
      </c>
      <c r="H30" t="s">
        <v>48864</v>
      </c>
      <c r="I30" t="s">
        <v>18516</v>
      </c>
      <c r="J30" t="s">
        <v>48865</v>
      </c>
      <c r="K30" t="s">
        <v>51271</v>
      </c>
      <c r="L30" t="s">
        <v>2144</v>
      </c>
      <c r="M30" t="s">
        <v>2145</v>
      </c>
      <c r="N30" t="s">
        <v>48963</v>
      </c>
      <c r="O30">
        <v>1</v>
      </c>
      <c r="P30" t="s">
        <v>48868</v>
      </c>
      <c r="Q30">
        <v>65.99</v>
      </c>
      <c r="R30">
        <v>4.62</v>
      </c>
      <c r="S30">
        <v>69.99</v>
      </c>
      <c r="T30">
        <v>4.9</v>
      </c>
      <c r="U30" t="s">
        <v>18516</v>
      </c>
      <c r="V30" t="s">
        <v>18516</v>
      </c>
      <c r="W30" t="s">
        <v>18516</v>
      </c>
      <c r="X30" t="s">
        <v>18516</v>
      </c>
      <c r="Y30" t="s">
        <v>51272</v>
      </c>
      <c r="Z30" t="s">
        <v>49796</v>
      </c>
      <c r="AA30" t="s">
        <v>51273</v>
      </c>
      <c r="AB30" t="s">
        <v>48871</v>
      </c>
      <c r="AC30" t="s">
        <v>18516</v>
      </c>
      <c r="AD30" t="s">
        <v>18516</v>
      </c>
      <c r="AE30" t="s">
        <v>48872</v>
      </c>
      <c r="AF30" t="s">
        <v>18516</v>
      </c>
      <c r="AG30" t="s">
        <v>18516</v>
      </c>
      <c r="AH30" t="s">
        <v>48872</v>
      </c>
      <c r="AI30" t="s">
        <v>18516</v>
      </c>
      <c r="AJ30" t="s">
        <v>18516</v>
      </c>
      <c r="AK30" t="s">
        <v>18516</v>
      </c>
      <c r="AL30" s="133" t="str">
        <f>VLOOKUP(L30,映射表!A:G,7,0)</f>
        <v>丁芳芳</v>
      </c>
      <c r="AM30" s="124" t="str">
        <f>VLOOKUP(L30,映射表!A:C,3,0)</f>
        <v>W2580S00050</v>
      </c>
      <c r="AN30" t="s">
        <v>5</v>
      </c>
    </row>
    <row r="31" spans="1:40">
      <c r="A31" t="s">
        <v>51274</v>
      </c>
      <c r="B31" t="s">
        <v>18516</v>
      </c>
      <c r="C31" t="s">
        <v>51275</v>
      </c>
      <c r="D31" t="s">
        <v>51276</v>
      </c>
      <c r="E31" t="s">
        <v>48861</v>
      </c>
      <c r="F31" t="s">
        <v>48862</v>
      </c>
      <c r="G31" t="s">
        <v>48863</v>
      </c>
      <c r="H31" t="s">
        <v>48864</v>
      </c>
      <c r="I31" t="s">
        <v>18516</v>
      </c>
      <c r="J31" t="s">
        <v>48865</v>
      </c>
      <c r="K31" t="s">
        <v>51277</v>
      </c>
      <c r="L31" t="s">
        <v>19933</v>
      </c>
      <c r="M31" t="s">
        <v>19934</v>
      </c>
      <c r="N31" t="s">
        <v>48867</v>
      </c>
      <c r="O31">
        <v>2</v>
      </c>
      <c r="P31" t="s">
        <v>48868</v>
      </c>
      <c r="Q31">
        <v>347.98</v>
      </c>
      <c r="R31">
        <v>22.62</v>
      </c>
      <c r="S31">
        <v>119.98</v>
      </c>
      <c r="T31" t="s">
        <v>18516</v>
      </c>
      <c r="U31" t="s">
        <v>18516</v>
      </c>
      <c r="V31" t="s">
        <v>18516</v>
      </c>
      <c r="W31" t="s">
        <v>18516</v>
      </c>
      <c r="X31" t="s">
        <v>18516</v>
      </c>
      <c r="Y31" t="s">
        <v>51278</v>
      </c>
      <c r="Z31" t="s">
        <v>48971</v>
      </c>
      <c r="AA31" t="s">
        <v>51279</v>
      </c>
      <c r="AB31" t="s">
        <v>48871</v>
      </c>
      <c r="AC31" t="s">
        <v>18516</v>
      </c>
      <c r="AD31" t="s">
        <v>18516</v>
      </c>
      <c r="AE31" t="s">
        <v>48872</v>
      </c>
      <c r="AF31" t="s">
        <v>18516</v>
      </c>
      <c r="AG31" t="s">
        <v>18516</v>
      </c>
      <c r="AH31" t="s">
        <v>48872</v>
      </c>
      <c r="AI31" t="s">
        <v>18516</v>
      </c>
      <c r="AJ31" t="s">
        <v>18516</v>
      </c>
      <c r="AK31" t="s">
        <v>18516</v>
      </c>
      <c r="AL31" s="133" t="str">
        <f>VLOOKUP(L31,映射表!A:G,7,0)</f>
        <v>丁芳芳</v>
      </c>
      <c r="AM31" s="124" t="str">
        <f>VLOOKUP(L31,映射表!A:C,3,0)</f>
        <v>W2580S00080</v>
      </c>
      <c r="AN31" t="s">
        <v>5</v>
      </c>
    </row>
    <row r="32" spans="1:40">
      <c r="A32" t="s">
        <v>51280</v>
      </c>
      <c r="B32" t="s">
        <v>18516</v>
      </c>
      <c r="C32" t="s">
        <v>51281</v>
      </c>
      <c r="D32" t="s">
        <v>51282</v>
      </c>
      <c r="E32" t="s">
        <v>48963</v>
      </c>
      <c r="F32" t="s">
        <v>48862</v>
      </c>
      <c r="G32" t="s">
        <v>48863</v>
      </c>
      <c r="H32" t="s">
        <v>48864</v>
      </c>
      <c r="I32" t="s">
        <v>18516</v>
      </c>
      <c r="J32" t="s">
        <v>48865</v>
      </c>
      <c r="K32" t="s">
        <v>51283</v>
      </c>
      <c r="L32" t="s">
        <v>19190</v>
      </c>
      <c r="M32" t="s">
        <v>19191</v>
      </c>
      <c r="N32" t="s">
        <v>48963</v>
      </c>
      <c r="O32">
        <v>1</v>
      </c>
      <c r="P32" t="s">
        <v>48868</v>
      </c>
      <c r="Q32">
        <v>179.99</v>
      </c>
      <c r="R32">
        <v>10.8</v>
      </c>
      <c r="S32">
        <v>79.99</v>
      </c>
      <c r="T32">
        <v>4.8</v>
      </c>
      <c r="U32" t="s">
        <v>18516</v>
      </c>
      <c r="V32" t="s">
        <v>18516</v>
      </c>
      <c r="W32" t="s">
        <v>18516</v>
      </c>
      <c r="X32" t="s">
        <v>18516</v>
      </c>
      <c r="Y32" t="s">
        <v>51284</v>
      </c>
      <c r="Z32" t="s">
        <v>49128</v>
      </c>
      <c r="AA32" t="s">
        <v>51285</v>
      </c>
      <c r="AB32" t="s">
        <v>48871</v>
      </c>
      <c r="AC32" t="s">
        <v>18516</v>
      </c>
      <c r="AD32" t="s">
        <v>18516</v>
      </c>
      <c r="AE32" t="s">
        <v>48872</v>
      </c>
      <c r="AF32" t="s">
        <v>18516</v>
      </c>
      <c r="AG32" t="s">
        <v>18516</v>
      </c>
      <c r="AH32" t="s">
        <v>48872</v>
      </c>
      <c r="AI32" t="s">
        <v>18516</v>
      </c>
      <c r="AJ32" t="s">
        <v>18516</v>
      </c>
      <c r="AK32" t="s">
        <v>18516</v>
      </c>
      <c r="AL32" s="133" t="str">
        <f>VLOOKUP(L32,映射表!A:G,7,0)</f>
        <v>丁芳芳</v>
      </c>
      <c r="AM32" s="124" t="str">
        <f>VLOOKUP(L32,映射表!A:C,3,0)</f>
        <v>W2580S00059</v>
      </c>
      <c r="AN32" t="s">
        <v>5</v>
      </c>
    </row>
    <row r="33" spans="1:40">
      <c r="A33" t="s">
        <v>51286</v>
      </c>
      <c r="B33" t="s">
        <v>18516</v>
      </c>
      <c r="C33" t="s">
        <v>51287</v>
      </c>
      <c r="D33" t="s">
        <v>51288</v>
      </c>
      <c r="E33" t="s">
        <v>48963</v>
      </c>
      <c r="F33" t="s">
        <v>48862</v>
      </c>
      <c r="G33" t="s">
        <v>48863</v>
      </c>
      <c r="H33" t="s">
        <v>48864</v>
      </c>
      <c r="I33" t="s">
        <v>18516</v>
      </c>
      <c r="J33" t="s">
        <v>48865</v>
      </c>
      <c r="K33" t="s">
        <v>51289</v>
      </c>
      <c r="L33" t="s">
        <v>2042</v>
      </c>
      <c r="M33" t="s">
        <v>2043</v>
      </c>
      <c r="N33" t="s">
        <v>48963</v>
      </c>
      <c r="O33">
        <v>1</v>
      </c>
      <c r="P33" t="s">
        <v>48868</v>
      </c>
      <c r="Q33">
        <v>118.99</v>
      </c>
      <c r="R33">
        <v>8.03</v>
      </c>
      <c r="S33">
        <v>59.99</v>
      </c>
      <c r="T33">
        <v>4.05</v>
      </c>
      <c r="U33" t="s">
        <v>18516</v>
      </c>
      <c r="V33" t="s">
        <v>18516</v>
      </c>
      <c r="W33" t="s">
        <v>18516</v>
      </c>
      <c r="X33" t="s">
        <v>18516</v>
      </c>
      <c r="Y33" t="s">
        <v>51290</v>
      </c>
      <c r="Z33" t="s">
        <v>48989</v>
      </c>
      <c r="AA33" t="s">
        <v>51291</v>
      </c>
      <c r="AB33" t="s">
        <v>48871</v>
      </c>
      <c r="AC33" t="s">
        <v>18516</v>
      </c>
      <c r="AD33" t="s">
        <v>18516</v>
      </c>
      <c r="AE33" t="s">
        <v>48872</v>
      </c>
      <c r="AF33" t="s">
        <v>18516</v>
      </c>
      <c r="AG33" t="s">
        <v>18516</v>
      </c>
      <c r="AH33" t="s">
        <v>48872</v>
      </c>
      <c r="AI33" t="s">
        <v>18516</v>
      </c>
      <c r="AJ33" t="s">
        <v>18516</v>
      </c>
      <c r="AK33" t="s">
        <v>18516</v>
      </c>
      <c r="AL33" s="133" t="str">
        <f>VLOOKUP(L33,映射表!A:G,7,0)</f>
        <v>欧阳博文</v>
      </c>
      <c r="AM33" s="124" t="str">
        <f>VLOOKUP(L33,映射表!A:C,3,0)</f>
        <v>W2580S00065</v>
      </c>
      <c r="AN33" t="s">
        <v>5</v>
      </c>
    </row>
    <row r="34" spans="1:40">
      <c r="A34" t="s">
        <v>51292</v>
      </c>
      <c r="B34" t="s">
        <v>18516</v>
      </c>
      <c r="C34" t="s">
        <v>51293</v>
      </c>
      <c r="D34" t="s">
        <v>51294</v>
      </c>
      <c r="E34" t="s">
        <v>48963</v>
      </c>
      <c r="F34" t="s">
        <v>48862</v>
      </c>
      <c r="G34" t="s">
        <v>48863</v>
      </c>
      <c r="H34" t="s">
        <v>48864</v>
      </c>
      <c r="I34" t="s">
        <v>18516</v>
      </c>
      <c r="J34" t="s">
        <v>48865</v>
      </c>
      <c r="K34" t="s">
        <v>51295</v>
      </c>
      <c r="L34" t="s">
        <v>19045</v>
      </c>
      <c r="M34" t="s">
        <v>19046</v>
      </c>
      <c r="N34" t="s">
        <v>48963</v>
      </c>
      <c r="O34">
        <v>1</v>
      </c>
      <c r="P34" t="s">
        <v>48868</v>
      </c>
      <c r="Q34">
        <v>265.99</v>
      </c>
      <c r="R34">
        <v>21.28</v>
      </c>
      <c r="S34">
        <v>179.99</v>
      </c>
      <c r="T34">
        <v>14.4</v>
      </c>
      <c r="U34" t="s">
        <v>18516</v>
      </c>
      <c r="V34" t="s">
        <v>18516</v>
      </c>
      <c r="W34" t="s">
        <v>18516</v>
      </c>
      <c r="X34" t="s">
        <v>18516</v>
      </c>
      <c r="Y34" t="s">
        <v>51296</v>
      </c>
      <c r="Z34" t="s">
        <v>51297</v>
      </c>
      <c r="AA34">
        <v>35235</v>
      </c>
      <c r="AB34" t="s">
        <v>48871</v>
      </c>
      <c r="AC34" t="s">
        <v>18516</v>
      </c>
      <c r="AD34" t="s">
        <v>18516</v>
      </c>
      <c r="AE34" t="s">
        <v>48872</v>
      </c>
      <c r="AF34" t="s">
        <v>18516</v>
      </c>
      <c r="AG34" t="s">
        <v>18516</v>
      </c>
      <c r="AH34" t="s">
        <v>48872</v>
      </c>
      <c r="AI34" t="s">
        <v>18516</v>
      </c>
      <c r="AJ34" t="s">
        <v>18516</v>
      </c>
      <c r="AK34" t="s">
        <v>18516</v>
      </c>
      <c r="AL34" s="133" t="str">
        <f>VLOOKUP(L34,映射表!A:G,7,0)</f>
        <v>欧阳博文</v>
      </c>
      <c r="AM34" s="124" t="str">
        <f>VLOOKUP(L34,映射表!A:C,3,0)</f>
        <v>W2593P471233</v>
      </c>
      <c r="AN34" t="s">
        <v>5</v>
      </c>
    </row>
    <row r="35" spans="1:40">
      <c r="A35" t="s">
        <v>51298</v>
      </c>
      <c r="B35" t="s">
        <v>18516</v>
      </c>
      <c r="C35" t="s">
        <v>51299</v>
      </c>
      <c r="D35" t="s">
        <v>51300</v>
      </c>
      <c r="E35" t="s">
        <v>48861</v>
      </c>
      <c r="F35" t="s">
        <v>48862</v>
      </c>
      <c r="G35" t="s">
        <v>48863</v>
      </c>
      <c r="H35" t="s">
        <v>48864</v>
      </c>
      <c r="I35" t="s">
        <v>18516</v>
      </c>
      <c r="J35" t="s">
        <v>48865</v>
      </c>
      <c r="K35" t="s">
        <v>51301</v>
      </c>
      <c r="L35" t="s">
        <v>23153</v>
      </c>
      <c r="M35" t="s">
        <v>23154</v>
      </c>
      <c r="N35" t="s">
        <v>48867</v>
      </c>
      <c r="O35">
        <v>1</v>
      </c>
      <c r="P35" t="s">
        <v>48868</v>
      </c>
      <c r="Q35">
        <v>183.88</v>
      </c>
      <c r="R35">
        <v>16.09</v>
      </c>
      <c r="S35">
        <v>58.88</v>
      </c>
      <c r="T35">
        <v>5.15</v>
      </c>
      <c r="U35" t="s">
        <v>18516</v>
      </c>
      <c r="V35" t="s">
        <v>18516</v>
      </c>
      <c r="W35" t="s">
        <v>18516</v>
      </c>
      <c r="X35" t="s">
        <v>18516</v>
      </c>
      <c r="Y35" t="s">
        <v>51302</v>
      </c>
      <c r="Z35" t="s">
        <v>49203</v>
      </c>
      <c r="AA35" t="s">
        <v>51303</v>
      </c>
      <c r="AB35" t="s">
        <v>48871</v>
      </c>
      <c r="AC35" t="s">
        <v>18516</v>
      </c>
      <c r="AD35" t="s">
        <v>18516</v>
      </c>
      <c r="AE35" t="s">
        <v>48872</v>
      </c>
      <c r="AF35" t="s">
        <v>18516</v>
      </c>
      <c r="AG35" t="s">
        <v>18516</v>
      </c>
      <c r="AH35" t="s">
        <v>48872</v>
      </c>
      <c r="AI35" t="s">
        <v>18516</v>
      </c>
      <c r="AJ35" t="s">
        <v>18516</v>
      </c>
      <c r="AK35" t="s">
        <v>18516</v>
      </c>
      <c r="AL35" s="133" t="str">
        <f>VLOOKUP(L35,映射表!A:G,7,0)</f>
        <v>丁芳芳</v>
      </c>
      <c r="AM35" s="124" t="str">
        <f>VLOOKUP(L35,映射表!A:C,3,0)</f>
        <v>W2580S00065</v>
      </c>
      <c r="AN35" t="s">
        <v>10</v>
      </c>
    </row>
    <row r="36" spans="1:40">
      <c r="A36" t="s">
        <v>51304</v>
      </c>
      <c r="B36" t="s">
        <v>18516</v>
      </c>
      <c r="C36" t="s">
        <v>51138</v>
      </c>
      <c r="D36" t="s">
        <v>51305</v>
      </c>
      <c r="E36" t="s">
        <v>48861</v>
      </c>
      <c r="F36" t="s">
        <v>48862</v>
      </c>
      <c r="G36" t="s">
        <v>48863</v>
      </c>
      <c r="H36" t="s">
        <v>48864</v>
      </c>
      <c r="I36" t="s">
        <v>18516</v>
      </c>
      <c r="J36" t="s">
        <v>48865</v>
      </c>
      <c r="K36" t="s">
        <v>51306</v>
      </c>
      <c r="L36" t="s">
        <v>22292</v>
      </c>
      <c r="M36" t="s">
        <v>22293</v>
      </c>
      <c r="N36" t="s">
        <v>48867</v>
      </c>
      <c r="O36">
        <v>1</v>
      </c>
      <c r="P36" t="s">
        <v>48868</v>
      </c>
      <c r="Q36">
        <v>166.1</v>
      </c>
      <c r="R36">
        <v>9.97</v>
      </c>
      <c r="S36">
        <v>58.88</v>
      </c>
      <c r="T36">
        <v>3.53</v>
      </c>
      <c r="U36" t="s">
        <v>18516</v>
      </c>
      <c r="V36" t="s">
        <v>18516</v>
      </c>
      <c r="W36" t="s">
        <v>18516</v>
      </c>
      <c r="X36" t="s">
        <v>18516</v>
      </c>
      <c r="Y36" t="s">
        <v>51140</v>
      </c>
      <c r="Z36" t="s">
        <v>49177</v>
      </c>
      <c r="AA36" t="s">
        <v>51141</v>
      </c>
      <c r="AB36" t="s">
        <v>48871</v>
      </c>
      <c r="AC36" t="s">
        <v>18516</v>
      </c>
      <c r="AD36" t="s">
        <v>18516</v>
      </c>
      <c r="AE36" t="s">
        <v>48872</v>
      </c>
      <c r="AF36" t="s">
        <v>18516</v>
      </c>
      <c r="AG36" t="s">
        <v>18516</v>
      </c>
      <c r="AH36" t="s">
        <v>48872</v>
      </c>
      <c r="AI36" t="s">
        <v>18516</v>
      </c>
      <c r="AJ36" t="s">
        <v>18516</v>
      </c>
      <c r="AK36" t="s">
        <v>18516</v>
      </c>
      <c r="AL36" s="133" t="str">
        <f>VLOOKUP(L36,映射表!A:G,7,0)</f>
        <v>丁芳芳</v>
      </c>
      <c r="AM36" s="124" t="str">
        <f>VLOOKUP(L36,映射表!A:C,3,0)</f>
        <v>W2580S00059</v>
      </c>
      <c r="AN36" t="s">
        <v>10</v>
      </c>
    </row>
    <row r="37" spans="1:40">
      <c r="A37" t="s">
        <v>51307</v>
      </c>
      <c r="B37" t="s">
        <v>18516</v>
      </c>
      <c r="C37" t="s">
        <v>51308</v>
      </c>
      <c r="D37" t="s">
        <v>51309</v>
      </c>
      <c r="E37" t="s">
        <v>48861</v>
      </c>
      <c r="F37" t="s">
        <v>48862</v>
      </c>
      <c r="G37" t="s">
        <v>48863</v>
      </c>
      <c r="H37" t="s">
        <v>48864</v>
      </c>
      <c r="I37" t="s">
        <v>18516</v>
      </c>
      <c r="J37" t="s">
        <v>48865</v>
      </c>
      <c r="K37" t="s">
        <v>51310</v>
      </c>
      <c r="L37" t="s">
        <v>21006</v>
      </c>
      <c r="M37" t="s">
        <v>21007</v>
      </c>
      <c r="N37" t="s">
        <v>48867</v>
      </c>
      <c r="O37">
        <v>1</v>
      </c>
      <c r="P37" t="s">
        <v>48868</v>
      </c>
      <c r="Q37">
        <v>120.88</v>
      </c>
      <c r="R37">
        <v>8.16</v>
      </c>
      <c r="S37">
        <v>58.88</v>
      </c>
      <c r="T37">
        <v>3.97</v>
      </c>
      <c r="U37" t="s">
        <v>18516</v>
      </c>
      <c r="V37" t="s">
        <v>18516</v>
      </c>
      <c r="W37" t="s">
        <v>18516</v>
      </c>
      <c r="X37" t="s">
        <v>18516</v>
      </c>
      <c r="Y37" t="s">
        <v>51311</v>
      </c>
      <c r="Z37" t="s">
        <v>48977</v>
      </c>
      <c r="AA37" t="s">
        <v>51312</v>
      </c>
      <c r="AB37" t="s">
        <v>48871</v>
      </c>
      <c r="AC37" t="s">
        <v>18516</v>
      </c>
      <c r="AD37" t="s">
        <v>18516</v>
      </c>
      <c r="AE37" t="s">
        <v>48872</v>
      </c>
      <c r="AF37" t="s">
        <v>18516</v>
      </c>
      <c r="AG37" t="s">
        <v>18516</v>
      </c>
      <c r="AH37" t="s">
        <v>48872</v>
      </c>
      <c r="AI37" t="s">
        <v>18516</v>
      </c>
      <c r="AJ37" t="s">
        <v>18516</v>
      </c>
      <c r="AK37" t="s">
        <v>18516</v>
      </c>
      <c r="AL37" s="133" t="str">
        <f>VLOOKUP(L37,映射表!A:G,7,0)</f>
        <v>莫美玉</v>
      </c>
      <c r="AM37" s="124" t="str">
        <f>VLOOKUP(L37,映射表!A:C,3,0)</f>
        <v>N733P180013D</v>
      </c>
      <c r="AN37" t="s">
        <v>10</v>
      </c>
    </row>
    <row r="38" spans="1:40">
      <c r="A38" t="s">
        <v>51313</v>
      </c>
      <c r="B38" t="s">
        <v>18516</v>
      </c>
      <c r="C38" t="s">
        <v>51314</v>
      </c>
      <c r="D38" t="s">
        <v>51315</v>
      </c>
      <c r="E38" t="s">
        <v>48883</v>
      </c>
      <c r="F38" t="s">
        <v>48862</v>
      </c>
      <c r="G38" t="s">
        <v>48863</v>
      </c>
      <c r="H38" t="s">
        <v>48864</v>
      </c>
      <c r="I38" t="s">
        <v>18516</v>
      </c>
      <c r="J38" t="s">
        <v>48865</v>
      </c>
      <c r="K38" t="s">
        <v>51316</v>
      </c>
      <c r="L38" t="s">
        <v>23839</v>
      </c>
      <c r="M38" t="s">
        <v>23840</v>
      </c>
      <c r="N38" t="s">
        <v>18516</v>
      </c>
      <c r="O38">
        <v>0</v>
      </c>
      <c r="P38" t="s">
        <v>18516</v>
      </c>
      <c r="Q38" t="s">
        <v>18516</v>
      </c>
      <c r="R38" t="s">
        <v>18516</v>
      </c>
      <c r="S38" t="s">
        <v>18516</v>
      </c>
      <c r="T38" t="s">
        <v>18516</v>
      </c>
      <c r="U38" t="s">
        <v>18516</v>
      </c>
      <c r="V38" t="s">
        <v>18516</v>
      </c>
      <c r="W38" t="s">
        <v>18516</v>
      </c>
      <c r="X38" t="s">
        <v>18516</v>
      </c>
      <c r="Y38" t="s">
        <v>51317</v>
      </c>
      <c r="Z38" t="s">
        <v>48989</v>
      </c>
      <c r="AA38" t="s">
        <v>51318</v>
      </c>
      <c r="AB38" t="s">
        <v>48871</v>
      </c>
      <c r="AC38" t="s">
        <v>18516</v>
      </c>
      <c r="AD38" t="s">
        <v>18516</v>
      </c>
      <c r="AE38" t="s">
        <v>48872</v>
      </c>
      <c r="AF38" t="s">
        <v>18516</v>
      </c>
      <c r="AG38" t="s">
        <v>18516</v>
      </c>
      <c r="AH38" t="s">
        <v>48872</v>
      </c>
      <c r="AI38" t="s">
        <v>18516</v>
      </c>
      <c r="AJ38" t="s">
        <v>18516</v>
      </c>
      <c r="AK38" t="s">
        <v>18516</v>
      </c>
      <c r="AL38" s="133" t="str">
        <f>VLOOKUP(L38,映射表!A:G,7,0)</f>
        <v>丁芳芳</v>
      </c>
      <c r="AM38" s="124" t="str">
        <f>VLOOKUP(L38,映射表!A:C,3,0)</f>
        <v>W2593P289144</v>
      </c>
      <c r="AN38" t="s">
        <v>10</v>
      </c>
    </row>
    <row r="39" spans="1:40">
      <c r="A39" t="s">
        <v>51319</v>
      </c>
      <c r="B39" t="s">
        <v>18516</v>
      </c>
      <c r="C39" t="s">
        <v>51320</v>
      </c>
      <c r="D39" t="s">
        <v>51321</v>
      </c>
      <c r="E39" t="s">
        <v>48963</v>
      </c>
      <c r="F39" t="s">
        <v>48862</v>
      </c>
      <c r="G39" t="s">
        <v>48863</v>
      </c>
      <c r="H39" t="s">
        <v>48864</v>
      </c>
      <c r="I39" t="s">
        <v>18516</v>
      </c>
      <c r="J39" t="s">
        <v>48865</v>
      </c>
      <c r="K39" t="s">
        <v>51322</v>
      </c>
      <c r="L39" t="s">
        <v>21369</v>
      </c>
      <c r="M39" t="s">
        <v>21370</v>
      </c>
      <c r="N39" t="s">
        <v>48963</v>
      </c>
      <c r="O39">
        <v>1</v>
      </c>
      <c r="P39" t="s">
        <v>48868</v>
      </c>
      <c r="Q39">
        <v>255.1</v>
      </c>
      <c r="R39" t="s">
        <v>18516</v>
      </c>
      <c r="S39">
        <v>98.88</v>
      </c>
      <c r="T39" t="s">
        <v>18516</v>
      </c>
      <c r="U39" t="s">
        <v>18516</v>
      </c>
      <c r="V39" t="s">
        <v>18516</v>
      </c>
      <c r="W39" t="s">
        <v>18516</v>
      </c>
      <c r="X39" t="s">
        <v>18516</v>
      </c>
      <c r="Y39" t="s">
        <v>51323</v>
      </c>
      <c r="Z39" t="s">
        <v>49094</v>
      </c>
      <c r="AA39">
        <v>97015</v>
      </c>
      <c r="AB39" t="s">
        <v>48871</v>
      </c>
      <c r="AC39" t="s">
        <v>18516</v>
      </c>
      <c r="AD39" t="s">
        <v>18516</v>
      </c>
      <c r="AE39" t="s">
        <v>48872</v>
      </c>
      <c r="AF39" t="s">
        <v>18516</v>
      </c>
      <c r="AG39" t="s">
        <v>18516</v>
      </c>
      <c r="AH39" t="s">
        <v>48872</v>
      </c>
      <c r="AI39" t="s">
        <v>18516</v>
      </c>
      <c r="AJ39" t="s">
        <v>18516</v>
      </c>
      <c r="AK39" t="s">
        <v>18516</v>
      </c>
      <c r="AL39" s="133" t="str">
        <f>VLOOKUP(L39,映射表!A:G,7,0)</f>
        <v>欧阳博文</v>
      </c>
      <c r="AM39" s="124" t="str">
        <f>VLOOKUP(L39,映射表!A:C,3,0)</f>
        <v>W2580S00055</v>
      </c>
      <c r="AN39" t="s">
        <v>10</v>
      </c>
    </row>
    <row r="40" spans="1:40">
      <c r="A40" t="s">
        <v>51324</v>
      </c>
      <c r="B40" t="s">
        <v>18516</v>
      </c>
      <c r="C40" t="s">
        <v>51325</v>
      </c>
      <c r="D40" t="s">
        <v>51326</v>
      </c>
      <c r="E40" t="s">
        <v>48963</v>
      </c>
      <c r="F40" t="s">
        <v>48862</v>
      </c>
      <c r="G40" t="s">
        <v>48863</v>
      </c>
      <c r="H40" t="s">
        <v>48864</v>
      </c>
      <c r="I40" t="s">
        <v>18516</v>
      </c>
      <c r="J40" t="s">
        <v>48865</v>
      </c>
      <c r="K40" t="s">
        <v>51327</v>
      </c>
      <c r="L40" t="s">
        <v>23527</v>
      </c>
      <c r="M40" t="s">
        <v>23528</v>
      </c>
      <c r="N40" t="s">
        <v>48963</v>
      </c>
      <c r="O40">
        <v>1</v>
      </c>
      <c r="P40" t="s">
        <v>48868</v>
      </c>
      <c r="Q40">
        <v>120.88</v>
      </c>
      <c r="R40" t="s">
        <v>18516</v>
      </c>
      <c r="S40">
        <v>58.88</v>
      </c>
      <c r="T40" t="s">
        <v>18516</v>
      </c>
      <c r="U40" t="s">
        <v>18516</v>
      </c>
      <c r="V40" t="s">
        <v>18516</v>
      </c>
      <c r="W40" t="s">
        <v>18516</v>
      </c>
      <c r="X40" t="s">
        <v>18516</v>
      </c>
      <c r="Y40" t="s">
        <v>51328</v>
      </c>
      <c r="Z40" t="s">
        <v>49094</v>
      </c>
      <c r="AA40" t="s">
        <v>51329</v>
      </c>
      <c r="AB40" t="s">
        <v>48871</v>
      </c>
      <c r="AC40" t="s">
        <v>18516</v>
      </c>
      <c r="AD40" t="s">
        <v>18516</v>
      </c>
      <c r="AE40" t="s">
        <v>48872</v>
      </c>
      <c r="AF40" t="s">
        <v>18516</v>
      </c>
      <c r="AG40" t="s">
        <v>18516</v>
      </c>
      <c r="AH40" t="s">
        <v>48872</v>
      </c>
      <c r="AI40" t="s">
        <v>18516</v>
      </c>
      <c r="AJ40" t="s">
        <v>18516</v>
      </c>
      <c r="AK40" t="s">
        <v>18516</v>
      </c>
      <c r="AL40" s="133" t="str">
        <f>VLOOKUP(L40,映射表!A:G,7,0)</f>
        <v>欧阳博文</v>
      </c>
      <c r="AM40" s="124" t="str">
        <f>VLOOKUP(L40,映射表!A:C,3,0)</f>
        <v>W2593P471246</v>
      </c>
      <c r="AN40" t="s">
        <v>10</v>
      </c>
    </row>
    <row r="41" spans="1:40">
      <c r="A41" t="s">
        <v>51330</v>
      </c>
      <c r="B41" t="s">
        <v>18516</v>
      </c>
      <c r="C41" t="s">
        <v>51331</v>
      </c>
      <c r="D41" t="s">
        <v>51332</v>
      </c>
      <c r="E41" t="s">
        <v>48883</v>
      </c>
      <c r="F41" t="s">
        <v>48862</v>
      </c>
      <c r="G41" t="s">
        <v>48863</v>
      </c>
      <c r="H41" t="s">
        <v>48864</v>
      </c>
      <c r="I41" t="s">
        <v>18516</v>
      </c>
      <c r="J41" t="s">
        <v>48865</v>
      </c>
      <c r="K41" t="s">
        <v>49231</v>
      </c>
      <c r="L41" t="s">
        <v>21259</v>
      </c>
      <c r="M41" t="s">
        <v>21260</v>
      </c>
      <c r="N41" t="s">
        <v>18516</v>
      </c>
      <c r="O41">
        <v>0</v>
      </c>
      <c r="P41" t="s">
        <v>18516</v>
      </c>
      <c r="Q41" t="s">
        <v>18516</v>
      </c>
      <c r="R41" t="s">
        <v>18516</v>
      </c>
      <c r="S41" t="s">
        <v>18516</v>
      </c>
      <c r="T41" t="s">
        <v>18516</v>
      </c>
      <c r="U41" t="s">
        <v>18516</v>
      </c>
      <c r="V41" t="s">
        <v>18516</v>
      </c>
      <c r="W41" t="s">
        <v>18516</v>
      </c>
      <c r="X41" t="s">
        <v>18516</v>
      </c>
      <c r="Y41" t="s">
        <v>49932</v>
      </c>
      <c r="Z41" t="s">
        <v>49203</v>
      </c>
      <c r="AA41" t="s">
        <v>51333</v>
      </c>
      <c r="AB41" t="s">
        <v>48871</v>
      </c>
      <c r="AC41" t="s">
        <v>18516</v>
      </c>
      <c r="AD41" t="s">
        <v>18516</v>
      </c>
      <c r="AE41" t="s">
        <v>48872</v>
      </c>
      <c r="AF41" t="s">
        <v>18516</v>
      </c>
      <c r="AG41" t="s">
        <v>18516</v>
      </c>
      <c r="AH41" t="s">
        <v>48872</v>
      </c>
      <c r="AI41" t="s">
        <v>18516</v>
      </c>
      <c r="AJ41" t="s">
        <v>18516</v>
      </c>
      <c r="AK41" t="s">
        <v>18516</v>
      </c>
      <c r="AL41" s="133" t="str">
        <f>VLOOKUP(L41,映射表!A:G,7,0)</f>
        <v>丁芳芳</v>
      </c>
      <c r="AM41" s="124" t="str">
        <f>VLOOKUP(L41,映射表!A:C,3,0)</f>
        <v>W2593P289145</v>
      </c>
      <c r="AN41" t="s">
        <v>10</v>
      </c>
    </row>
    <row r="42" spans="1:40">
      <c r="A42" t="s">
        <v>51334</v>
      </c>
      <c r="B42" t="s">
        <v>18516</v>
      </c>
      <c r="C42" t="s">
        <v>51335</v>
      </c>
      <c r="D42" t="s">
        <v>51336</v>
      </c>
      <c r="E42" t="s">
        <v>48861</v>
      </c>
      <c r="F42" t="s">
        <v>48862</v>
      </c>
      <c r="G42" t="s">
        <v>48863</v>
      </c>
      <c r="H42" t="s">
        <v>48864</v>
      </c>
      <c r="I42" t="s">
        <v>18516</v>
      </c>
      <c r="J42" t="s">
        <v>48865</v>
      </c>
      <c r="K42" t="s">
        <v>51337</v>
      </c>
      <c r="L42" t="s">
        <v>22881</v>
      </c>
      <c r="M42" t="s">
        <v>22882</v>
      </c>
      <c r="N42" t="s">
        <v>48867</v>
      </c>
      <c r="O42">
        <v>1</v>
      </c>
      <c r="P42" t="s">
        <v>48868</v>
      </c>
      <c r="Q42">
        <v>148.88</v>
      </c>
      <c r="R42">
        <v>8.93</v>
      </c>
      <c r="S42">
        <v>58.88</v>
      </c>
      <c r="T42">
        <v>3.53</v>
      </c>
      <c r="U42" t="s">
        <v>18516</v>
      </c>
      <c r="V42" t="s">
        <v>18516</v>
      </c>
      <c r="W42" t="s">
        <v>18516</v>
      </c>
      <c r="X42" t="s">
        <v>18516</v>
      </c>
      <c r="Y42" t="s">
        <v>51284</v>
      </c>
      <c r="Z42" t="s">
        <v>49128</v>
      </c>
      <c r="AA42" t="s">
        <v>51338</v>
      </c>
      <c r="AB42" t="s">
        <v>48871</v>
      </c>
      <c r="AC42" t="s">
        <v>18516</v>
      </c>
      <c r="AD42" t="s">
        <v>18516</v>
      </c>
      <c r="AE42" t="s">
        <v>48872</v>
      </c>
      <c r="AF42" t="s">
        <v>18516</v>
      </c>
      <c r="AG42" t="s">
        <v>18516</v>
      </c>
      <c r="AH42" t="s">
        <v>48872</v>
      </c>
      <c r="AI42" t="s">
        <v>18516</v>
      </c>
      <c r="AJ42" t="s">
        <v>18516</v>
      </c>
      <c r="AK42" t="s">
        <v>18516</v>
      </c>
      <c r="AL42" s="133" t="str">
        <f>VLOOKUP(L42,映射表!A:G,7,0)</f>
        <v>丁芳芳</v>
      </c>
      <c r="AM42" s="124" t="str">
        <f>VLOOKUP(L42,映射表!A:C,3,0)</f>
        <v>W2580S00058</v>
      </c>
      <c r="AN42" t="s">
        <v>10</v>
      </c>
    </row>
    <row r="43" spans="1:40">
      <c r="A43" t="s">
        <v>51339</v>
      </c>
      <c r="B43" t="s">
        <v>18516</v>
      </c>
      <c r="C43" t="s">
        <v>51340</v>
      </c>
      <c r="D43" t="s">
        <v>51341</v>
      </c>
      <c r="E43" t="s">
        <v>48963</v>
      </c>
      <c r="F43" t="s">
        <v>48862</v>
      </c>
      <c r="G43" t="s">
        <v>48863</v>
      </c>
      <c r="H43" t="s">
        <v>48864</v>
      </c>
      <c r="I43" t="s">
        <v>18516</v>
      </c>
      <c r="J43" t="s">
        <v>48865</v>
      </c>
      <c r="K43" t="s">
        <v>51310</v>
      </c>
      <c r="L43" t="s">
        <v>21006</v>
      </c>
      <c r="M43" t="s">
        <v>21007</v>
      </c>
      <c r="N43" t="s">
        <v>48963</v>
      </c>
      <c r="O43">
        <v>1</v>
      </c>
      <c r="P43" t="s">
        <v>48868</v>
      </c>
      <c r="Q43">
        <v>120.88</v>
      </c>
      <c r="R43" t="s">
        <v>18516</v>
      </c>
      <c r="S43">
        <v>58.88</v>
      </c>
      <c r="T43" t="s">
        <v>18516</v>
      </c>
      <c r="U43" t="s">
        <v>18516</v>
      </c>
      <c r="V43" t="s">
        <v>18516</v>
      </c>
      <c r="W43" t="s">
        <v>18516</v>
      </c>
      <c r="X43" t="s">
        <v>18516</v>
      </c>
      <c r="Y43" t="s">
        <v>49924</v>
      </c>
      <c r="Z43" t="s">
        <v>48904</v>
      </c>
      <c r="AA43" t="s">
        <v>51342</v>
      </c>
      <c r="AB43" t="s">
        <v>48871</v>
      </c>
      <c r="AC43" t="s">
        <v>18516</v>
      </c>
      <c r="AD43" t="s">
        <v>18516</v>
      </c>
      <c r="AE43" t="s">
        <v>48891</v>
      </c>
      <c r="AF43" t="s">
        <v>18516</v>
      </c>
      <c r="AG43" t="s">
        <v>18516</v>
      </c>
      <c r="AH43" t="s">
        <v>48872</v>
      </c>
      <c r="AI43" t="s">
        <v>18516</v>
      </c>
      <c r="AJ43" t="s">
        <v>18516</v>
      </c>
      <c r="AK43" t="s">
        <v>18516</v>
      </c>
      <c r="AL43" s="133" t="str">
        <f>VLOOKUP(L43,映射表!A:G,7,0)</f>
        <v>莫美玉</v>
      </c>
      <c r="AM43" s="124" t="str">
        <f>VLOOKUP(L43,映射表!A:C,3,0)</f>
        <v>W2593P445043</v>
      </c>
      <c r="AN43" t="s">
        <v>10</v>
      </c>
    </row>
    <row r="44" spans="1:40">
      <c r="A44" t="s">
        <v>51343</v>
      </c>
      <c r="B44" t="s">
        <v>18516</v>
      </c>
      <c r="C44" t="s">
        <v>51344</v>
      </c>
      <c r="D44" t="s">
        <v>51345</v>
      </c>
      <c r="E44" t="s">
        <v>48963</v>
      </c>
      <c r="F44" t="s">
        <v>48862</v>
      </c>
      <c r="G44" t="s">
        <v>48863</v>
      </c>
      <c r="H44" t="s">
        <v>48864</v>
      </c>
      <c r="I44" t="s">
        <v>18516</v>
      </c>
      <c r="J44" t="s">
        <v>48865</v>
      </c>
      <c r="K44" t="s">
        <v>51310</v>
      </c>
      <c r="L44" t="s">
        <v>21006</v>
      </c>
      <c r="M44" t="s">
        <v>21007</v>
      </c>
      <c r="N44" t="s">
        <v>48963</v>
      </c>
      <c r="O44">
        <v>1</v>
      </c>
      <c r="P44" t="s">
        <v>48868</v>
      </c>
      <c r="Q44">
        <v>120.88</v>
      </c>
      <c r="R44" t="s">
        <v>18516</v>
      </c>
      <c r="S44">
        <v>58.88</v>
      </c>
      <c r="T44" t="s">
        <v>18516</v>
      </c>
      <c r="U44" t="s">
        <v>18516</v>
      </c>
      <c r="V44" t="s">
        <v>18516</v>
      </c>
      <c r="W44" t="s">
        <v>18516</v>
      </c>
      <c r="X44" t="s">
        <v>18516</v>
      </c>
      <c r="Y44" t="s">
        <v>49924</v>
      </c>
      <c r="Z44" t="s">
        <v>48904</v>
      </c>
      <c r="AA44" t="s">
        <v>51342</v>
      </c>
      <c r="AB44" t="s">
        <v>48871</v>
      </c>
      <c r="AC44" t="s">
        <v>18516</v>
      </c>
      <c r="AD44" t="s">
        <v>18516</v>
      </c>
      <c r="AE44" t="s">
        <v>48891</v>
      </c>
      <c r="AF44" t="s">
        <v>18516</v>
      </c>
      <c r="AG44" t="s">
        <v>18516</v>
      </c>
      <c r="AH44" t="s">
        <v>48872</v>
      </c>
      <c r="AI44" t="s">
        <v>18516</v>
      </c>
      <c r="AJ44" t="s">
        <v>18516</v>
      </c>
      <c r="AK44" t="s">
        <v>18516</v>
      </c>
      <c r="AL44" s="133" t="str">
        <f>VLOOKUP(L44,映射表!A:G,7,0)</f>
        <v>欧阳博文</v>
      </c>
      <c r="AM44" s="124" t="str">
        <f>VLOOKUP(L44,映射表!A:C,3,0)</f>
        <v>W5219S00003</v>
      </c>
      <c r="AN44" t="s">
        <v>10</v>
      </c>
    </row>
    <row r="45" spans="1:40">
      <c r="A45" t="s">
        <v>51346</v>
      </c>
      <c r="B45" t="s">
        <v>18516</v>
      </c>
      <c r="C45" t="s">
        <v>51347</v>
      </c>
      <c r="D45" t="s">
        <v>51341</v>
      </c>
      <c r="E45" t="s">
        <v>48963</v>
      </c>
      <c r="F45" t="s">
        <v>48862</v>
      </c>
      <c r="G45" t="s">
        <v>48863</v>
      </c>
      <c r="H45" t="s">
        <v>48864</v>
      </c>
      <c r="I45" t="s">
        <v>18516</v>
      </c>
      <c r="J45" t="s">
        <v>48865</v>
      </c>
      <c r="K45" t="s">
        <v>49240</v>
      </c>
      <c r="L45" t="s">
        <v>21010</v>
      </c>
      <c r="M45" t="s">
        <v>21011</v>
      </c>
      <c r="N45" t="s">
        <v>48963</v>
      </c>
      <c r="O45">
        <v>1</v>
      </c>
      <c r="P45" t="s">
        <v>48868</v>
      </c>
      <c r="Q45">
        <v>133.88</v>
      </c>
      <c r="R45">
        <v>11.05</v>
      </c>
      <c r="S45">
        <v>58.88</v>
      </c>
      <c r="T45">
        <v>4.86</v>
      </c>
      <c r="U45" t="s">
        <v>18516</v>
      </c>
      <c r="V45" t="s">
        <v>18516</v>
      </c>
      <c r="W45" t="s">
        <v>18516</v>
      </c>
      <c r="X45" t="s">
        <v>18516</v>
      </c>
      <c r="Y45" t="s">
        <v>51348</v>
      </c>
      <c r="Z45" t="s">
        <v>48904</v>
      </c>
      <c r="AA45" t="s">
        <v>51349</v>
      </c>
      <c r="AB45" t="s">
        <v>48871</v>
      </c>
      <c r="AC45" t="s">
        <v>18516</v>
      </c>
      <c r="AD45" t="s">
        <v>18516</v>
      </c>
      <c r="AE45" t="s">
        <v>48872</v>
      </c>
      <c r="AF45" t="s">
        <v>18516</v>
      </c>
      <c r="AG45" t="s">
        <v>18516</v>
      </c>
      <c r="AH45" t="s">
        <v>48872</v>
      </c>
      <c r="AI45" t="s">
        <v>18516</v>
      </c>
      <c r="AJ45" t="s">
        <v>18516</v>
      </c>
      <c r="AK45" t="s">
        <v>18516</v>
      </c>
      <c r="AL45" s="133" t="str">
        <f>VLOOKUP(L45,映射表!A:G,7,0)</f>
        <v>丁芳芳</v>
      </c>
      <c r="AM45" s="124" t="str">
        <f>VLOOKUP(L45,映射表!A:C,3,0)</f>
        <v>W2580P379998</v>
      </c>
      <c r="AN45" t="s">
        <v>10</v>
      </c>
    </row>
    <row r="46" spans="1:40">
      <c r="A46" t="s">
        <v>51350</v>
      </c>
      <c r="B46" t="s">
        <v>18516</v>
      </c>
      <c r="C46" t="s">
        <v>51351</v>
      </c>
      <c r="D46" t="s">
        <v>51352</v>
      </c>
      <c r="E46" t="s">
        <v>48861</v>
      </c>
      <c r="F46" t="s">
        <v>48862</v>
      </c>
      <c r="G46" t="s">
        <v>48863</v>
      </c>
      <c r="H46" t="s">
        <v>48864</v>
      </c>
      <c r="I46" t="s">
        <v>18516</v>
      </c>
      <c r="J46" t="s">
        <v>48865</v>
      </c>
      <c r="K46" t="s">
        <v>49325</v>
      </c>
      <c r="L46" t="s">
        <v>24130</v>
      </c>
      <c r="M46" t="s">
        <v>16769</v>
      </c>
      <c r="N46" t="s">
        <v>48867</v>
      </c>
      <c r="O46">
        <v>1</v>
      </c>
      <c r="P46" t="s">
        <v>48868</v>
      </c>
      <c r="Q46">
        <v>145.99</v>
      </c>
      <c r="R46">
        <v>12.23</v>
      </c>
      <c r="S46">
        <v>69.99</v>
      </c>
      <c r="T46">
        <v>5.86</v>
      </c>
      <c r="U46" t="s">
        <v>18516</v>
      </c>
      <c r="V46" t="s">
        <v>18516</v>
      </c>
      <c r="W46" t="s">
        <v>18516</v>
      </c>
      <c r="X46" t="s">
        <v>18516</v>
      </c>
      <c r="Y46" t="s">
        <v>49404</v>
      </c>
      <c r="Z46" t="s">
        <v>49391</v>
      </c>
      <c r="AA46" t="s">
        <v>51353</v>
      </c>
      <c r="AB46" t="s">
        <v>48871</v>
      </c>
      <c r="AC46" t="s">
        <v>18516</v>
      </c>
      <c r="AD46" t="s">
        <v>18516</v>
      </c>
      <c r="AE46" t="s">
        <v>48891</v>
      </c>
      <c r="AF46" t="s">
        <v>18516</v>
      </c>
      <c r="AG46" t="s">
        <v>18516</v>
      </c>
      <c r="AH46" t="s">
        <v>48872</v>
      </c>
      <c r="AI46" t="s">
        <v>18516</v>
      </c>
      <c r="AJ46" t="s">
        <v>18516</v>
      </c>
      <c r="AK46" t="s">
        <v>18516</v>
      </c>
      <c r="AL46" s="133" t="str">
        <f>VLOOKUP(L46,映射表!A:G,7,0)</f>
        <v>丁芳芳</v>
      </c>
      <c r="AM46" s="124" t="str">
        <f>VLOOKUP(L46,映射表!A:C,3,0)</f>
        <v>W2580S00055</v>
      </c>
      <c r="AN46" t="s">
        <v>8</v>
      </c>
    </row>
    <row r="47" spans="1:40">
      <c r="A47" t="s">
        <v>51354</v>
      </c>
      <c r="B47" t="s">
        <v>18516</v>
      </c>
      <c r="C47" t="s">
        <v>51355</v>
      </c>
      <c r="D47" t="s">
        <v>51356</v>
      </c>
      <c r="E47" t="s">
        <v>48861</v>
      </c>
      <c r="F47" t="s">
        <v>48862</v>
      </c>
      <c r="G47" t="s">
        <v>48863</v>
      </c>
      <c r="H47" t="s">
        <v>48864</v>
      </c>
      <c r="I47" t="s">
        <v>18516</v>
      </c>
      <c r="J47" t="s">
        <v>48865</v>
      </c>
      <c r="K47" t="s">
        <v>51357</v>
      </c>
      <c r="L47" t="s">
        <v>25269</v>
      </c>
      <c r="M47" t="s">
        <v>25270</v>
      </c>
      <c r="N47" t="s">
        <v>48867</v>
      </c>
      <c r="O47">
        <v>1</v>
      </c>
      <c r="P47" t="s">
        <v>48868</v>
      </c>
      <c r="Q47">
        <v>449.99</v>
      </c>
      <c r="R47">
        <v>38.25</v>
      </c>
      <c r="S47">
        <v>189.99</v>
      </c>
      <c r="T47">
        <v>16.15</v>
      </c>
      <c r="U47" t="s">
        <v>18516</v>
      </c>
      <c r="V47" t="s">
        <v>18516</v>
      </c>
      <c r="W47" t="s">
        <v>18516</v>
      </c>
      <c r="X47" t="s">
        <v>18516</v>
      </c>
      <c r="Y47" t="s">
        <v>51358</v>
      </c>
      <c r="Z47" t="s">
        <v>48878</v>
      </c>
      <c r="AA47" t="s">
        <v>51359</v>
      </c>
      <c r="AB47" t="s">
        <v>48871</v>
      </c>
      <c r="AC47" t="s">
        <v>18516</v>
      </c>
      <c r="AD47" t="s">
        <v>18516</v>
      </c>
      <c r="AE47" t="s">
        <v>48872</v>
      </c>
      <c r="AF47" t="s">
        <v>18516</v>
      </c>
      <c r="AG47" t="s">
        <v>18516</v>
      </c>
      <c r="AH47" t="s">
        <v>48891</v>
      </c>
      <c r="AI47" t="s">
        <v>18516</v>
      </c>
      <c r="AJ47" t="s">
        <v>18516</v>
      </c>
      <c r="AK47" t="s">
        <v>18516</v>
      </c>
      <c r="AL47" s="133" t="str">
        <f>VLOOKUP(L47,映射表!A:G,7,0)</f>
        <v>欧阳博文</v>
      </c>
      <c r="AM47" s="124" t="str">
        <f>VLOOKUP(L47,映射表!A:C,3,0)</f>
        <v>W697P435882</v>
      </c>
      <c r="AN47" t="s">
        <v>8</v>
      </c>
    </row>
    <row r="48" spans="1:40">
      <c r="A48" t="s">
        <v>51360</v>
      </c>
      <c r="B48" t="s">
        <v>18516</v>
      </c>
      <c r="C48" t="s">
        <v>51361</v>
      </c>
      <c r="D48" t="s">
        <v>51362</v>
      </c>
      <c r="E48" t="s">
        <v>48861</v>
      </c>
      <c r="F48" t="s">
        <v>48862</v>
      </c>
      <c r="G48" t="s">
        <v>48863</v>
      </c>
      <c r="H48" t="s">
        <v>48864</v>
      </c>
      <c r="I48" t="s">
        <v>18516</v>
      </c>
      <c r="J48" t="s">
        <v>48865</v>
      </c>
      <c r="K48" t="s">
        <v>49641</v>
      </c>
      <c r="L48" t="s">
        <v>25730</v>
      </c>
      <c r="M48" t="s">
        <v>25731</v>
      </c>
      <c r="N48" t="s">
        <v>48867</v>
      </c>
      <c r="O48">
        <v>1</v>
      </c>
      <c r="P48" t="s">
        <v>48868</v>
      </c>
      <c r="Q48">
        <v>109.99</v>
      </c>
      <c r="R48">
        <v>8.41</v>
      </c>
      <c r="S48">
        <v>59.99</v>
      </c>
      <c r="T48" t="s">
        <v>18516</v>
      </c>
      <c r="U48" t="s">
        <v>18516</v>
      </c>
      <c r="V48" t="s">
        <v>18516</v>
      </c>
      <c r="W48" t="s">
        <v>18516</v>
      </c>
      <c r="X48" t="s">
        <v>18516</v>
      </c>
      <c r="Y48" t="s">
        <v>51363</v>
      </c>
      <c r="Z48" t="s">
        <v>51234</v>
      </c>
      <c r="AA48" t="s">
        <v>51364</v>
      </c>
      <c r="AB48" t="s">
        <v>48871</v>
      </c>
      <c r="AC48" t="s">
        <v>18516</v>
      </c>
      <c r="AD48" t="s">
        <v>18516</v>
      </c>
      <c r="AE48" t="s">
        <v>48872</v>
      </c>
      <c r="AF48" t="s">
        <v>18516</v>
      </c>
      <c r="AG48" t="s">
        <v>18516</v>
      </c>
      <c r="AH48" t="s">
        <v>48872</v>
      </c>
      <c r="AI48" t="s">
        <v>18516</v>
      </c>
      <c r="AJ48" t="s">
        <v>18516</v>
      </c>
      <c r="AK48" t="s">
        <v>18516</v>
      </c>
      <c r="AL48" s="133" t="str">
        <f>VLOOKUP(L48,映射表!A:G,7,0)</f>
        <v>丁芳芳</v>
      </c>
      <c r="AM48" s="124" t="str">
        <f>VLOOKUP(L48,映射表!A:C,3,0)</f>
        <v>W2580S00057</v>
      </c>
      <c r="AN48" t="s">
        <v>8</v>
      </c>
    </row>
    <row r="49" spans="1:40">
      <c r="A49" t="s">
        <v>51365</v>
      </c>
      <c r="B49" t="s">
        <v>18516</v>
      </c>
      <c r="C49" t="s">
        <v>51366</v>
      </c>
      <c r="D49" t="s">
        <v>51367</v>
      </c>
      <c r="E49" t="s">
        <v>48861</v>
      </c>
      <c r="F49" t="s">
        <v>48862</v>
      </c>
      <c r="G49" t="s">
        <v>48863</v>
      </c>
      <c r="H49" t="s">
        <v>48864</v>
      </c>
      <c r="I49" t="s">
        <v>18516</v>
      </c>
      <c r="J49" t="s">
        <v>48865</v>
      </c>
      <c r="K49" t="s">
        <v>49320</v>
      </c>
      <c r="L49" t="s">
        <v>24659</v>
      </c>
      <c r="M49" t="s">
        <v>24660</v>
      </c>
      <c r="N49" t="s">
        <v>48867</v>
      </c>
      <c r="O49">
        <v>1</v>
      </c>
      <c r="P49" t="s">
        <v>48868</v>
      </c>
      <c r="Q49">
        <v>90.99</v>
      </c>
      <c r="R49">
        <v>6.37</v>
      </c>
      <c r="S49">
        <v>49.99</v>
      </c>
      <c r="T49">
        <v>3.5</v>
      </c>
      <c r="U49" t="s">
        <v>18516</v>
      </c>
      <c r="V49" t="s">
        <v>18516</v>
      </c>
      <c r="W49" t="s">
        <v>18516</v>
      </c>
      <c r="X49" t="s">
        <v>18516</v>
      </c>
      <c r="Y49" t="s">
        <v>51245</v>
      </c>
      <c r="Z49" t="s">
        <v>49796</v>
      </c>
      <c r="AA49" t="s">
        <v>51246</v>
      </c>
      <c r="AB49" t="s">
        <v>48871</v>
      </c>
      <c r="AC49" t="s">
        <v>18516</v>
      </c>
      <c r="AD49" t="s">
        <v>18516</v>
      </c>
      <c r="AE49" t="s">
        <v>48872</v>
      </c>
      <c r="AF49" t="s">
        <v>18516</v>
      </c>
      <c r="AG49" t="s">
        <v>18516</v>
      </c>
      <c r="AH49" t="s">
        <v>48872</v>
      </c>
      <c r="AI49" t="s">
        <v>18516</v>
      </c>
      <c r="AJ49" t="s">
        <v>18516</v>
      </c>
      <c r="AK49" t="s">
        <v>18516</v>
      </c>
      <c r="AL49" s="133" t="str">
        <f>VLOOKUP(L49,映射表!A:G,7,0)</f>
        <v>丁芳芳</v>
      </c>
      <c r="AM49" s="124" t="str">
        <f>VLOOKUP(L49,映射表!A:C,3,0)</f>
        <v>W2580S00050</v>
      </c>
      <c r="AN49" t="s">
        <v>8</v>
      </c>
    </row>
    <row r="50" spans="1:40">
      <c r="A50" s="167" t="s">
        <v>51368</v>
      </c>
      <c r="B50" t="s">
        <v>18516</v>
      </c>
      <c r="C50" t="s">
        <v>51369</v>
      </c>
      <c r="D50" t="s">
        <v>51370</v>
      </c>
      <c r="E50" t="s">
        <v>48861</v>
      </c>
      <c r="F50" t="s">
        <v>48862</v>
      </c>
      <c r="G50" t="s">
        <v>48863</v>
      </c>
      <c r="H50" t="s">
        <v>48864</v>
      </c>
      <c r="I50" t="s">
        <v>18516</v>
      </c>
      <c r="J50" t="s">
        <v>48865</v>
      </c>
      <c r="K50" t="s">
        <v>49325</v>
      </c>
      <c r="L50" t="s">
        <v>24130</v>
      </c>
      <c r="M50" t="s">
        <v>16769</v>
      </c>
      <c r="N50" t="s">
        <v>48867</v>
      </c>
      <c r="O50">
        <v>1</v>
      </c>
      <c r="P50" t="s">
        <v>48868</v>
      </c>
      <c r="Q50">
        <v>145.99</v>
      </c>
      <c r="R50">
        <v>7.74</v>
      </c>
      <c r="S50">
        <v>69.99</v>
      </c>
      <c r="T50">
        <v>3.71</v>
      </c>
      <c r="U50" t="s">
        <v>18516</v>
      </c>
      <c r="V50" t="s">
        <v>18516</v>
      </c>
      <c r="W50" t="s">
        <v>18516</v>
      </c>
      <c r="X50" t="s">
        <v>18516</v>
      </c>
      <c r="Y50" t="s">
        <v>51371</v>
      </c>
      <c r="Z50" t="s">
        <v>49128</v>
      </c>
      <c r="AA50" t="s">
        <v>51372</v>
      </c>
      <c r="AB50" t="s">
        <v>48871</v>
      </c>
      <c r="AC50" t="s">
        <v>18516</v>
      </c>
      <c r="AD50" t="s">
        <v>18516</v>
      </c>
      <c r="AE50" t="s">
        <v>48872</v>
      </c>
      <c r="AF50" t="s">
        <v>18516</v>
      </c>
      <c r="AG50" t="s">
        <v>18516</v>
      </c>
      <c r="AH50" t="s">
        <v>48872</v>
      </c>
      <c r="AI50" t="s">
        <v>18516</v>
      </c>
      <c r="AJ50" t="s">
        <v>18516</v>
      </c>
      <c r="AK50" t="s">
        <v>18516</v>
      </c>
      <c r="AL50" s="133" t="str">
        <f>VLOOKUP(L50,映射表!A:G,7,0)</f>
        <v>丁芳芳</v>
      </c>
      <c r="AM50" s="124" t="str">
        <f>VLOOKUP(L50,映射表!A:C,3,0)</f>
        <v>W2580S00056</v>
      </c>
      <c r="AN50" t="s">
        <v>8</v>
      </c>
    </row>
    <row r="51" spans="1:40">
      <c r="A51" t="s">
        <v>51373</v>
      </c>
      <c r="B51" t="s">
        <v>18516</v>
      </c>
      <c r="C51" t="s">
        <v>51374</v>
      </c>
      <c r="D51" t="s">
        <v>51375</v>
      </c>
      <c r="E51" t="s">
        <v>48861</v>
      </c>
      <c r="F51" t="s">
        <v>48862</v>
      </c>
      <c r="G51" t="s">
        <v>48863</v>
      </c>
      <c r="H51" t="s">
        <v>48864</v>
      </c>
      <c r="I51" t="s">
        <v>18516</v>
      </c>
      <c r="J51" t="s">
        <v>48865</v>
      </c>
      <c r="K51" t="s">
        <v>51376</v>
      </c>
      <c r="L51" t="s">
        <v>24829</v>
      </c>
      <c r="M51" t="s">
        <v>24830</v>
      </c>
      <c r="N51" t="s">
        <v>48867</v>
      </c>
      <c r="O51">
        <v>1</v>
      </c>
      <c r="P51" t="s">
        <v>48868</v>
      </c>
      <c r="Q51">
        <v>150.99</v>
      </c>
      <c r="R51">
        <v>10</v>
      </c>
      <c r="S51">
        <v>69.99</v>
      </c>
      <c r="T51">
        <v>4.64</v>
      </c>
      <c r="U51" t="s">
        <v>18516</v>
      </c>
      <c r="V51" t="s">
        <v>18516</v>
      </c>
      <c r="W51" t="s">
        <v>18516</v>
      </c>
      <c r="X51" t="s">
        <v>18516</v>
      </c>
      <c r="Y51" t="s">
        <v>51377</v>
      </c>
      <c r="Z51" t="s">
        <v>49655</v>
      </c>
      <c r="AA51" t="s">
        <v>51378</v>
      </c>
      <c r="AB51" t="s">
        <v>48871</v>
      </c>
      <c r="AC51" t="s">
        <v>18516</v>
      </c>
      <c r="AD51" t="s">
        <v>18516</v>
      </c>
      <c r="AE51" t="s">
        <v>48872</v>
      </c>
      <c r="AF51" t="s">
        <v>18516</v>
      </c>
      <c r="AG51" t="s">
        <v>18516</v>
      </c>
      <c r="AH51" t="s">
        <v>48872</v>
      </c>
      <c r="AI51" t="s">
        <v>18516</v>
      </c>
      <c r="AJ51" t="s">
        <v>18516</v>
      </c>
      <c r="AK51" t="s">
        <v>18516</v>
      </c>
      <c r="AL51" s="133" t="str">
        <f>VLOOKUP(L51,映射表!A:G,7,0)</f>
        <v>丁芳芳</v>
      </c>
      <c r="AM51" s="124" t="str">
        <f>VLOOKUP(L51,映射表!A:C,3,0)</f>
        <v>W2580S00052</v>
      </c>
      <c r="AN51" t="s">
        <v>8</v>
      </c>
    </row>
    <row r="52" spans="1:40">
      <c r="A52" t="s">
        <v>51379</v>
      </c>
      <c r="B52" t="s">
        <v>18516</v>
      </c>
      <c r="C52" t="s">
        <v>51380</v>
      </c>
      <c r="D52" t="s">
        <v>51381</v>
      </c>
      <c r="E52" t="s">
        <v>48861</v>
      </c>
      <c r="F52" t="s">
        <v>48862</v>
      </c>
      <c r="G52" t="s">
        <v>48863</v>
      </c>
      <c r="H52" t="s">
        <v>48864</v>
      </c>
      <c r="I52" t="s">
        <v>18516</v>
      </c>
      <c r="J52" t="s">
        <v>48865</v>
      </c>
      <c r="K52" t="s">
        <v>49641</v>
      </c>
      <c r="L52" t="s">
        <v>25730</v>
      </c>
      <c r="M52" t="s">
        <v>25731</v>
      </c>
      <c r="N52" t="s">
        <v>48867</v>
      </c>
      <c r="O52">
        <v>1</v>
      </c>
      <c r="P52" t="s">
        <v>48868</v>
      </c>
      <c r="Q52">
        <v>109.99</v>
      </c>
      <c r="R52">
        <v>6.6</v>
      </c>
      <c r="S52">
        <v>59.99</v>
      </c>
      <c r="T52">
        <v>3.6</v>
      </c>
      <c r="U52" t="s">
        <v>18516</v>
      </c>
      <c r="V52" t="s">
        <v>18516</v>
      </c>
      <c r="W52" t="s">
        <v>18516</v>
      </c>
      <c r="X52" t="s">
        <v>18516</v>
      </c>
      <c r="Y52" t="s">
        <v>51382</v>
      </c>
      <c r="Z52" t="s">
        <v>48917</v>
      </c>
      <c r="AA52">
        <v>17331</v>
      </c>
      <c r="AB52" t="s">
        <v>48871</v>
      </c>
      <c r="AC52" t="s">
        <v>18516</v>
      </c>
      <c r="AD52" t="s">
        <v>18516</v>
      </c>
      <c r="AE52" t="s">
        <v>48872</v>
      </c>
      <c r="AF52" t="s">
        <v>18516</v>
      </c>
      <c r="AG52" t="s">
        <v>18516</v>
      </c>
      <c r="AH52" t="s">
        <v>48872</v>
      </c>
      <c r="AI52" t="s">
        <v>18516</v>
      </c>
      <c r="AJ52" t="s">
        <v>18516</v>
      </c>
      <c r="AK52" t="s">
        <v>18516</v>
      </c>
      <c r="AL52" s="133" t="str">
        <f>VLOOKUP(L52,映射表!A:G,7,0)</f>
        <v>丁芳芳</v>
      </c>
      <c r="AM52" s="124" t="str">
        <f>VLOOKUP(L52,映射表!A:C,3,0)</f>
        <v>W2580S00057</v>
      </c>
      <c r="AN52" t="s">
        <v>8</v>
      </c>
    </row>
    <row r="53" spans="1:40">
      <c r="A53" t="s">
        <v>51383</v>
      </c>
      <c r="B53" t="s">
        <v>18516</v>
      </c>
      <c r="C53" t="s">
        <v>51384</v>
      </c>
      <c r="D53" t="s">
        <v>51385</v>
      </c>
      <c r="E53" t="s">
        <v>48861</v>
      </c>
      <c r="F53" t="s">
        <v>48862</v>
      </c>
      <c r="G53" t="s">
        <v>48863</v>
      </c>
      <c r="H53" t="s">
        <v>48864</v>
      </c>
      <c r="I53" t="s">
        <v>18516</v>
      </c>
      <c r="J53" t="s">
        <v>48865</v>
      </c>
      <c r="K53" t="s">
        <v>51386</v>
      </c>
      <c r="L53" t="s">
        <v>25424</v>
      </c>
      <c r="M53" t="s">
        <v>25425</v>
      </c>
      <c r="N53" t="s">
        <v>48867</v>
      </c>
      <c r="O53">
        <v>1</v>
      </c>
      <c r="P53" t="s">
        <v>48868</v>
      </c>
      <c r="Q53">
        <v>334.99</v>
      </c>
      <c r="R53">
        <v>20.1</v>
      </c>
      <c r="S53">
        <v>119.99</v>
      </c>
      <c r="T53">
        <v>7.2</v>
      </c>
      <c r="U53" t="s">
        <v>18516</v>
      </c>
      <c r="V53" t="s">
        <v>18516</v>
      </c>
      <c r="W53" t="s">
        <v>18516</v>
      </c>
      <c r="X53" t="s">
        <v>18516</v>
      </c>
      <c r="Y53" t="s">
        <v>49642</v>
      </c>
      <c r="Z53" t="s">
        <v>49128</v>
      </c>
      <c r="AA53" t="s">
        <v>51387</v>
      </c>
      <c r="AB53" t="s">
        <v>48871</v>
      </c>
      <c r="AC53" t="s">
        <v>18516</v>
      </c>
      <c r="AD53" t="s">
        <v>18516</v>
      </c>
      <c r="AE53" t="s">
        <v>48872</v>
      </c>
      <c r="AF53" t="s">
        <v>18516</v>
      </c>
      <c r="AG53" t="s">
        <v>18516</v>
      </c>
      <c r="AH53" t="s">
        <v>48872</v>
      </c>
      <c r="AI53" t="s">
        <v>18516</v>
      </c>
      <c r="AJ53" t="s">
        <v>18516</v>
      </c>
      <c r="AK53" t="s">
        <v>18516</v>
      </c>
      <c r="AL53" s="133" t="str">
        <f>VLOOKUP(L53,映射表!A:G,7,0)</f>
        <v>丁芳芳</v>
      </c>
      <c r="AM53" s="124" t="str">
        <f>VLOOKUP(L53,映射表!A:C,3,0)</f>
        <v>W2580S00065</v>
      </c>
      <c r="AN53" t="s">
        <v>8</v>
      </c>
    </row>
    <row r="54" spans="1:40">
      <c r="A54" t="s">
        <v>51388</v>
      </c>
      <c r="B54" t="s">
        <v>18516</v>
      </c>
      <c r="C54" t="s">
        <v>51389</v>
      </c>
      <c r="D54" t="s">
        <v>51390</v>
      </c>
      <c r="E54" t="s">
        <v>48861</v>
      </c>
      <c r="F54" t="s">
        <v>48862</v>
      </c>
      <c r="G54" t="s">
        <v>48863</v>
      </c>
      <c r="H54" t="s">
        <v>48864</v>
      </c>
      <c r="I54" t="s">
        <v>18516</v>
      </c>
      <c r="J54" t="s">
        <v>48865</v>
      </c>
      <c r="K54" t="s">
        <v>51391</v>
      </c>
      <c r="L54" t="s">
        <v>25193</v>
      </c>
      <c r="M54" t="s">
        <v>25194</v>
      </c>
      <c r="N54" t="s">
        <v>48867</v>
      </c>
      <c r="O54">
        <v>1</v>
      </c>
      <c r="P54" t="s">
        <v>48868</v>
      </c>
      <c r="Q54">
        <v>249.99</v>
      </c>
      <c r="R54">
        <v>17.5</v>
      </c>
      <c r="S54">
        <v>119.99</v>
      </c>
      <c r="T54" t="s">
        <v>18516</v>
      </c>
      <c r="U54" t="s">
        <v>18516</v>
      </c>
      <c r="V54" t="s">
        <v>18516</v>
      </c>
      <c r="W54" t="s">
        <v>18516</v>
      </c>
      <c r="X54" t="s">
        <v>18516</v>
      </c>
      <c r="Y54" t="s">
        <v>51392</v>
      </c>
      <c r="Z54" t="s">
        <v>49573</v>
      </c>
      <c r="AA54" t="s">
        <v>51393</v>
      </c>
      <c r="AB54" t="s">
        <v>48871</v>
      </c>
      <c r="AC54" t="s">
        <v>18516</v>
      </c>
      <c r="AD54" t="s">
        <v>18516</v>
      </c>
      <c r="AE54" t="s">
        <v>48872</v>
      </c>
      <c r="AF54" t="s">
        <v>18516</v>
      </c>
      <c r="AG54" t="s">
        <v>18516</v>
      </c>
      <c r="AH54" t="s">
        <v>48872</v>
      </c>
      <c r="AI54" t="s">
        <v>18516</v>
      </c>
      <c r="AJ54" t="s">
        <v>18516</v>
      </c>
      <c r="AK54" t="s">
        <v>18516</v>
      </c>
      <c r="AL54" s="133" t="str">
        <f>VLOOKUP(L54,映射表!A:G,7,0)</f>
        <v>丁芳芳</v>
      </c>
      <c r="AM54" s="124" t="str">
        <f>VLOOKUP(L54,映射表!A:C,3,0)</f>
        <v>W2580S00055</v>
      </c>
      <c r="AN54" t="s">
        <v>8</v>
      </c>
    </row>
    <row r="55" spans="1:40">
      <c r="A55" t="s">
        <v>51394</v>
      </c>
      <c r="B55" t="s">
        <v>18516</v>
      </c>
      <c r="C55" t="s">
        <v>51395</v>
      </c>
      <c r="D55" t="s">
        <v>51396</v>
      </c>
      <c r="E55" t="s">
        <v>48963</v>
      </c>
      <c r="F55" t="s">
        <v>48862</v>
      </c>
      <c r="G55" t="s">
        <v>48863</v>
      </c>
      <c r="H55" t="s">
        <v>48864</v>
      </c>
      <c r="I55" t="s">
        <v>18516</v>
      </c>
      <c r="J55" t="s">
        <v>48865</v>
      </c>
      <c r="K55" t="s">
        <v>49337</v>
      </c>
      <c r="L55" t="s">
        <v>25841</v>
      </c>
      <c r="M55" t="s">
        <v>25842</v>
      </c>
      <c r="N55" t="s">
        <v>48963</v>
      </c>
      <c r="O55">
        <v>1</v>
      </c>
      <c r="P55" t="s">
        <v>48868</v>
      </c>
      <c r="Q55">
        <v>107.99</v>
      </c>
      <c r="R55">
        <v>6.48</v>
      </c>
      <c r="S55">
        <v>49.99</v>
      </c>
      <c r="T55">
        <v>3</v>
      </c>
      <c r="U55" t="s">
        <v>18516</v>
      </c>
      <c r="V55" t="s">
        <v>18516</v>
      </c>
      <c r="W55" t="s">
        <v>18516</v>
      </c>
      <c r="X55" t="s">
        <v>18516</v>
      </c>
      <c r="Y55" t="s">
        <v>51397</v>
      </c>
      <c r="Z55" t="s">
        <v>48917</v>
      </c>
      <c r="AA55">
        <v>18974</v>
      </c>
      <c r="AB55" t="s">
        <v>48871</v>
      </c>
      <c r="AC55" t="s">
        <v>18516</v>
      </c>
      <c r="AD55" t="s">
        <v>18516</v>
      </c>
      <c r="AE55" t="s">
        <v>48872</v>
      </c>
      <c r="AF55" t="s">
        <v>18516</v>
      </c>
      <c r="AG55" t="s">
        <v>18516</v>
      </c>
      <c r="AH55" t="s">
        <v>48872</v>
      </c>
      <c r="AI55" t="s">
        <v>18516</v>
      </c>
      <c r="AJ55" t="s">
        <v>18516</v>
      </c>
      <c r="AK55" t="s">
        <v>18516</v>
      </c>
      <c r="AL55" s="133" t="str">
        <f>VLOOKUP(L55,映射表!A:G,7,0)</f>
        <v>丁芳芳</v>
      </c>
      <c r="AM55" s="124" t="str">
        <f>VLOOKUP(L55,映射表!A:C,3,0)</f>
        <v>W2580S00059</v>
      </c>
      <c r="AN55" t="s">
        <v>8</v>
      </c>
    </row>
    <row r="56" spans="1:40">
      <c r="A56" t="s">
        <v>51398</v>
      </c>
      <c r="B56" t="s">
        <v>18516</v>
      </c>
      <c r="C56" t="s">
        <v>51399</v>
      </c>
      <c r="D56" t="s">
        <v>51400</v>
      </c>
      <c r="E56" t="s">
        <v>48963</v>
      </c>
      <c r="F56" t="s">
        <v>48862</v>
      </c>
      <c r="G56" t="s">
        <v>48863</v>
      </c>
      <c r="H56" t="s">
        <v>48864</v>
      </c>
      <c r="I56" t="s">
        <v>18516</v>
      </c>
      <c r="J56" t="s">
        <v>48865</v>
      </c>
      <c r="K56" t="s">
        <v>49325</v>
      </c>
      <c r="L56" t="s">
        <v>24130</v>
      </c>
      <c r="M56" t="s">
        <v>16769</v>
      </c>
      <c r="N56" t="s">
        <v>48963</v>
      </c>
      <c r="O56">
        <v>1</v>
      </c>
      <c r="P56" t="s">
        <v>48868</v>
      </c>
      <c r="Q56">
        <v>145.99</v>
      </c>
      <c r="R56">
        <v>10.22</v>
      </c>
      <c r="S56">
        <v>69.99</v>
      </c>
      <c r="T56" t="s">
        <v>18516</v>
      </c>
      <c r="U56" t="s">
        <v>18516</v>
      </c>
      <c r="V56" t="s">
        <v>18516</v>
      </c>
      <c r="W56" t="s">
        <v>18516</v>
      </c>
      <c r="X56" t="s">
        <v>18516</v>
      </c>
      <c r="Y56" t="s">
        <v>49431</v>
      </c>
      <c r="Z56" t="s">
        <v>48971</v>
      </c>
      <c r="AA56" t="s">
        <v>51401</v>
      </c>
      <c r="AB56" t="s">
        <v>48871</v>
      </c>
      <c r="AC56" t="s">
        <v>18516</v>
      </c>
      <c r="AD56" t="s">
        <v>18516</v>
      </c>
      <c r="AE56" t="s">
        <v>48872</v>
      </c>
      <c r="AF56" t="s">
        <v>18516</v>
      </c>
      <c r="AG56" t="s">
        <v>18516</v>
      </c>
      <c r="AH56" t="s">
        <v>48872</v>
      </c>
      <c r="AI56" t="s">
        <v>18516</v>
      </c>
      <c r="AJ56" t="s">
        <v>18516</v>
      </c>
      <c r="AK56" t="s">
        <v>18516</v>
      </c>
      <c r="AL56" s="133" t="str">
        <f>VLOOKUP(L56,映射表!A:G,7,0)</f>
        <v>丁芳芳</v>
      </c>
      <c r="AM56" s="124" t="str">
        <f>VLOOKUP(L56,映射表!A:C,3,0)</f>
        <v>W2580S00058</v>
      </c>
      <c r="AN56" t="s">
        <v>8</v>
      </c>
    </row>
    <row r="57" spans="1:40">
      <c r="A57" t="s">
        <v>51402</v>
      </c>
      <c r="B57" t="s">
        <v>18516</v>
      </c>
      <c r="C57" t="s">
        <v>51403</v>
      </c>
      <c r="D57" t="s">
        <v>51404</v>
      </c>
      <c r="E57" t="s">
        <v>48861</v>
      </c>
      <c r="F57" t="s">
        <v>48862</v>
      </c>
      <c r="G57" t="s">
        <v>48863</v>
      </c>
      <c r="H57" t="s">
        <v>48864</v>
      </c>
      <c r="I57" t="s">
        <v>18516</v>
      </c>
      <c r="J57" t="s">
        <v>48865</v>
      </c>
      <c r="K57" t="s">
        <v>49331</v>
      </c>
      <c r="L57" t="s">
        <v>24669</v>
      </c>
      <c r="M57" t="s">
        <v>24670</v>
      </c>
      <c r="N57" t="s">
        <v>48867</v>
      </c>
      <c r="O57">
        <v>1</v>
      </c>
      <c r="P57" t="s">
        <v>48868</v>
      </c>
      <c r="Q57">
        <v>89.99</v>
      </c>
      <c r="R57">
        <v>6.52</v>
      </c>
      <c r="S57">
        <v>49.99</v>
      </c>
      <c r="T57">
        <v>3.62</v>
      </c>
      <c r="U57" t="s">
        <v>18516</v>
      </c>
      <c r="V57" t="s">
        <v>18516</v>
      </c>
      <c r="W57" t="s">
        <v>18516</v>
      </c>
      <c r="X57" t="s">
        <v>18516</v>
      </c>
      <c r="Y57" t="s">
        <v>51405</v>
      </c>
      <c r="Z57" t="s">
        <v>48977</v>
      </c>
      <c r="AA57" t="s">
        <v>51406</v>
      </c>
      <c r="AB57" t="s">
        <v>48871</v>
      </c>
      <c r="AC57" t="s">
        <v>18516</v>
      </c>
      <c r="AD57" t="s">
        <v>18516</v>
      </c>
      <c r="AE57" t="s">
        <v>48872</v>
      </c>
      <c r="AF57" t="s">
        <v>18516</v>
      </c>
      <c r="AG57" t="s">
        <v>18516</v>
      </c>
      <c r="AH57" t="s">
        <v>48872</v>
      </c>
      <c r="AI57" t="s">
        <v>18516</v>
      </c>
      <c r="AJ57" t="s">
        <v>18516</v>
      </c>
      <c r="AK57" t="s">
        <v>18516</v>
      </c>
      <c r="AL57" s="133" t="str">
        <f>VLOOKUP(L57,映射表!A:G,7,0)</f>
        <v>丁芳芳</v>
      </c>
      <c r="AM57" s="124" t="str">
        <f>VLOOKUP(L57,映射表!A:C,3,0)</f>
        <v>W2580P379983</v>
      </c>
      <c r="AN57" t="s">
        <v>8</v>
      </c>
    </row>
    <row r="58" spans="1:40">
      <c r="A58" t="s">
        <v>51407</v>
      </c>
      <c r="B58" t="s">
        <v>18516</v>
      </c>
      <c r="C58" t="s">
        <v>51408</v>
      </c>
      <c r="D58" t="s">
        <v>51409</v>
      </c>
      <c r="E58" t="s">
        <v>48963</v>
      </c>
      <c r="F58" t="s">
        <v>48862</v>
      </c>
      <c r="G58" t="s">
        <v>48863</v>
      </c>
      <c r="H58" t="s">
        <v>48864</v>
      </c>
      <c r="I58" t="s">
        <v>18516</v>
      </c>
      <c r="J58" t="s">
        <v>48865</v>
      </c>
      <c r="K58" t="s">
        <v>51410</v>
      </c>
      <c r="L58" t="s">
        <v>24648</v>
      </c>
      <c r="M58" t="s">
        <v>24649</v>
      </c>
      <c r="N58" t="s">
        <v>48963</v>
      </c>
      <c r="O58">
        <v>1</v>
      </c>
      <c r="P58" t="s">
        <v>48868</v>
      </c>
      <c r="Q58">
        <v>90.99</v>
      </c>
      <c r="R58">
        <v>8.87</v>
      </c>
      <c r="S58">
        <v>49.99</v>
      </c>
      <c r="T58">
        <v>4.87</v>
      </c>
      <c r="U58" t="s">
        <v>18516</v>
      </c>
      <c r="V58" t="s">
        <v>18516</v>
      </c>
      <c r="W58" t="s">
        <v>18516</v>
      </c>
      <c r="X58" t="s">
        <v>18516</v>
      </c>
      <c r="Y58" t="s">
        <v>51411</v>
      </c>
      <c r="Z58" t="s">
        <v>51412</v>
      </c>
      <c r="AA58">
        <v>38382</v>
      </c>
      <c r="AB58" t="s">
        <v>48871</v>
      </c>
      <c r="AC58" t="s">
        <v>18516</v>
      </c>
      <c r="AD58" t="s">
        <v>18516</v>
      </c>
      <c r="AE58" t="s">
        <v>48872</v>
      </c>
      <c r="AF58" t="s">
        <v>18516</v>
      </c>
      <c r="AG58" t="s">
        <v>18516</v>
      </c>
      <c r="AH58" t="s">
        <v>48872</v>
      </c>
      <c r="AI58" t="s">
        <v>18516</v>
      </c>
      <c r="AJ58" t="s">
        <v>18516</v>
      </c>
      <c r="AK58" t="s">
        <v>18516</v>
      </c>
      <c r="AL58" s="133" t="str">
        <f>VLOOKUP(L58,映射表!A:G,7,0)</f>
        <v>丁芳芳</v>
      </c>
      <c r="AM58" s="124" t="str">
        <f>VLOOKUP(L58,映射表!A:C,3,0)</f>
        <v>W2580S00055</v>
      </c>
      <c r="AN58" t="s">
        <v>8</v>
      </c>
    </row>
    <row r="59" spans="1:40">
      <c r="A59" t="s">
        <v>51413</v>
      </c>
      <c r="B59" t="s">
        <v>18516</v>
      </c>
      <c r="C59" t="s">
        <v>51414</v>
      </c>
      <c r="D59" t="s">
        <v>51415</v>
      </c>
      <c r="E59" t="s">
        <v>48861</v>
      </c>
      <c r="F59" t="s">
        <v>48862</v>
      </c>
      <c r="G59" t="s">
        <v>48863</v>
      </c>
      <c r="H59" t="s">
        <v>48864</v>
      </c>
      <c r="I59" t="s">
        <v>18516</v>
      </c>
      <c r="J59" t="s">
        <v>48865</v>
      </c>
      <c r="K59" t="s">
        <v>49331</v>
      </c>
      <c r="L59" t="s">
        <v>24669</v>
      </c>
      <c r="M59" t="s">
        <v>24670</v>
      </c>
      <c r="N59" t="s">
        <v>48867</v>
      </c>
      <c r="O59">
        <v>1</v>
      </c>
      <c r="P59" t="s">
        <v>48868</v>
      </c>
      <c r="Q59">
        <v>89.99</v>
      </c>
      <c r="R59">
        <v>7.76</v>
      </c>
      <c r="S59">
        <v>49.99</v>
      </c>
      <c r="T59">
        <v>4.31</v>
      </c>
      <c r="U59" t="s">
        <v>18516</v>
      </c>
      <c r="V59" t="s">
        <v>18516</v>
      </c>
      <c r="W59" t="s">
        <v>18516</v>
      </c>
      <c r="X59" t="s">
        <v>18516</v>
      </c>
      <c r="Y59" t="s">
        <v>51416</v>
      </c>
      <c r="Z59" t="s">
        <v>48924</v>
      </c>
      <c r="AA59">
        <v>11542</v>
      </c>
      <c r="AB59" t="s">
        <v>48871</v>
      </c>
      <c r="AC59" t="s">
        <v>18516</v>
      </c>
      <c r="AD59" t="s">
        <v>18516</v>
      </c>
      <c r="AE59" t="s">
        <v>48872</v>
      </c>
      <c r="AF59" t="s">
        <v>18516</v>
      </c>
      <c r="AG59" t="s">
        <v>18516</v>
      </c>
      <c r="AH59" t="s">
        <v>48872</v>
      </c>
      <c r="AI59" t="s">
        <v>18516</v>
      </c>
      <c r="AJ59" t="s">
        <v>18516</v>
      </c>
      <c r="AK59" t="s">
        <v>18516</v>
      </c>
      <c r="AL59" s="133" t="str">
        <f>VLOOKUP(L59,映射表!A:G,7,0)</f>
        <v>丁芳芳</v>
      </c>
      <c r="AM59" s="124" t="str">
        <f>VLOOKUP(L59,映射表!A:C,3,0)</f>
        <v>W2593S00053</v>
      </c>
      <c r="AN59" t="s">
        <v>8</v>
      </c>
    </row>
    <row r="60" spans="1:40">
      <c r="A60" t="s">
        <v>51417</v>
      </c>
      <c r="B60" t="s">
        <v>18516</v>
      </c>
      <c r="C60" t="s">
        <v>51418</v>
      </c>
      <c r="D60" t="s">
        <v>51419</v>
      </c>
      <c r="E60" t="s">
        <v>48963</v>
      </c>
      <c r="F60" t="s">
        <v>48862</v>
      </c>
      <c r="G60" t="s">
        <v>48863</v>
      </c>
      <c r="H60" t="s">
        <v>48864</v>
      </c>
      <c r="I60" t="s">
        <v>18516</v>
      </c>
      <c r="J60" t="s">
        <v>48865</v>
      </c>
      <c r="K60" t="s">
        <v>49382</v>
      </c>
      <c r="L60" t="s">
        <v>25183</v>
      </c>
      <c r="M60" t="s">
        <v>25184</v>
      </c>
      <c r="N60" t="s">
        <v>48963</v>
      </c>
      <c r="O60">
        <v>1</v>
      </c>
      <c r="P60" t="s">
        <v>48868</v>
      </c>
      <c r="Q60">
        <v>109.89</v>
      </c>
      <c r="R60">
        <v>7.69</v>
      </c>
      <c r="S60">
        <v>59.99</v>
      </c>
      <c r="T60">
        <v>4.2</v>
      </c>
      <c r="U60" t="s">
        <v>18516</v>
      </c>
      <c r="V60" t="s">
        <v>18516</v>
      </c>
      <c r="W60" t="s">
        <v>18516</v>
      </c>
      <c r="X60" t="s">
        <v>18516</v>
      </c>
      <c r="Y60" t="s">
        <v>51420</v>
      </c>
      <c r="Z60" t="s">
        <v>49260</v>
      </c>
      <c r="AA60" t="s">
        <v>51421</v>
      </c>
      <c r="AB60" t="s">
        <v>48871</v>
      </c>
      <c r="AC60" t="s">
        <v>18516</v>
      </c>
      <c r="AD60" t="s">
        <v>18516</v>
      </c>
      <c r="AE60" t="s">
        <v>48872</v>
      </c>
      <c r="AF60" t="s">
        <v>18516</v>
      </c>
      <c r="AG60" t="s">
        <v>18516</v>
      </c>
      <c r="AH60" t="s">
        <v>48872</v>
      </c>
      <c r="AI60" t="s">
        <v>18516</v>
      </c>
      <c r="AJ60" t="s">
        <v>18516</v>
      </c>
      <c r="AK60" t="s">
        <v>18516</v>
      </c>
      <c r="AL60" s="133" t="str">
        <f>VLOOKUP(L60,映射表!A:G,7,0)</f>
        <v>欧阳博文</v>
      </c>
      <c r="AM60" s="124" t="str">
        <f>VLOOKUP(L60,映射表!A:C,3,0)</f>
        <v>WY000485AAE</v>
      </c>
      <c r="AN60" t="s">
        <v>8</v>
      </c>
    </row>
    <row r="61" spans="1:40">
      <c r="A61" t="s">
        <v>51422</v>
      </c>
      <c r="B61" t="s">
        <v>18516</v>
      </c>
      <c r="C61" t="s">
        <v>51423</v>
      </c>
      <c r="D61" t="s">
        <v>51321</v>
      </c>
      <c r="E61" t="s">
        <v>48963</v>
      </c>
      <c r="F61" t="s">
        <v>48862</v>
      </c>
      <c r="G61" t="s">
        <v>48863</v>
      </c>
      <c r="H61" t="s">
        <v>48864</v>
      </c>
      <c r="I61" t="s">
        <v>18516</v>
      </c>
      <c r="J61" t="s">
        <v>48865</v>
      </c>
      <c r="K61" t="s">
        <v>49482</v>
      </c>
      <c r="L61" t="s">
        <v>24821</v>
      </c>
      <c r="M61" t="s">
        <v>24822</v>
      </c>
      <c r="N61" t="s">
        <v>48963</v>
      </c>
      <c r="O61">
        <v>1</v>
      </c>
      <c r="P61" t="s">
        <v>48868</v>
      </c>
      <c r="Q61">
        <v>136</v>
      </c>
      <c r="R61">
        <v>10.88</v>
      </c>
      <c r="S61">
        <v>79.99</v>
      </c>
      <c r="T61">
        <v>6.4</v>
      </c>
      <c r="U61" t="s">
        <v>18516</v>
      </c>
      <c r="V61" t="s">
        <v>18516</v>
      </c>
      <c r="W61" t="s">
        <v>18516</v>
      </c>
      <c r="X61" t="s">
        <v>18516</v>
      </c>
      <c r="Y61" t="s">
        <v>48970</v>
      </c>
      <c r="Z61" t="s">
        <v>49050</v>
      </c>
      <c r="AA61" t="s">
        <v>51424</v>
      </c>
      <c r="AB61" t="s">
        <v>48871</v>
      </c>
      <c r="AC61" t="s">
        <v>18516</v>
      </c>
      <c r="AD61" t="s">
        <v>18516</v>
      </c>
      <c r="AE61" t="s">
        <v>48872</v>
      </c>
      <c r="AF61" t="s">
        <v>18516</v>
      </c>
      <c r="AG61" t="s">
        <v>18516</v>
      </c>
      <c r="AH61" t="s">
        <v>48872</v>
      </c>
      <c r="AI61" t="s">
        <v>18516</v>
      </c>
      <c r="AJ61" t="s">
        <v>18516</v>
      </c>
      <c r="AK61" t="s">
        <v>18516</v>
      </c>
      <c r="AL61" s="133" t="str">
        <f>VLOOKUP(L61,映射表!A:G,7,0)</f>
        <v>丁芳芳</v>
      </c>
      <c r="AM61" s="124" t="str">
        <f>VLOOKUP(L61,映射表!A:C,3,0)</f>
        <v>W2580S00065</v>
      </c>
      <c r="AN61" t="s">
        <v>8</v>
      </c>
    </row>
    <row r="62" spans="1:40">
      <c r="A62" t="s">
        <v>51425</v>
      </c>
      <c r="B62" t="s">
        <v>18516</v>
      </c>
      <c r="C62" t="s">
        <v>51426</v>
      </c>
      <c r="D62" t="s">
        <v>51400</v>
      </c>
      <c r="E62" t="s">
        <v>48963</v>
      </c>
      <c r="F62" t="s">
        <v>48862</v>
      </c>
      <c r="G62" t="s">
        <v>48863</v>
      </c>
      <c r="H62" t="s">
        <v>48864</v>
      </c>
      <c r="I62" t="s">
        <v>18516</v>
      </c>
      <c r="J62" t="s">
        <v>48865</v>
      </c>
      <c r="K62" t="s">
        <v>51427</v>
      </c>
      <c r="L62" t="s">
        <v>24137</v>
      </c>
      <c r="M62" t="s">
        <v>16156</v>
      </c>
      <c r="N62" t="s">
        <v>48963</v>
      </c>
      <c r="O62">
        <v>1</v>
      </c>
      <c r="P62" t="s">
        <v>48868</v>
      </c>
      <c r="Q62">
        <v>299.99</v>
      </c>
      <c r="R62">
        <v>18</v>
      </c>
      <c r="S62">
        <v>139.99</v>
      </c>
      <c r="T62">
        <v>8.4</v>
      </c>
      <c r="U62" t="s">
        <v>18516</v>
      </c>
      <c r="V62" t="s">
        <v>18516</v>
      </c>
      <c r="W62" t="s">
        <v>18516</v>
      </c>
      <c r="X62" t="s">
        <v>18516</v>
      </c>
      <c r="Y62" t="s">
        <v>51428</v>
      </c>
      <c r="Z62" t="s">
        <v>48917</v>
      </c>
      <c r="AA62" t="s">
        <v>51429</v>
      </c>
      <c r="AB62" t="s">
        <v>48871</v>
      </c>
      <c r="AC62" t="s">
        <v>18516</v>
      </c>
      <c r="AD62" t="s">
        <v>18516</v>
      </c>
      <c r="AE62" t="s">
        <v>48872</v>
      </c>
      <c r="AF62" t="s">
        <v>18516</v>
      </c>
      <c r="AG62" t="s">
        <v>18516</v>
      </c>
      <c r="AH62" t="s">
        <v>48872</v>
      </c>
      <c r="AI62" t="s">
        <v>18516</v>
      </c>
      <c r="AJ62" t="s">
        <v>18516</v>
      </c>
      <c r="AK62" t="s">
        <v>18516</v>
      </c>
      <c r="AL62" s="133" t="str">
        <f>VLOOKUP(L62,映射表!A:G,7,0)</f>
        <v>丁芳芳</v>
      </c>
      <c r="AM62" s="124" t="str">
        <f>VLOOKUP(L62,映射表!A:C,3,0)</f>
        <v>W2580S00065</v>
      </c>
      <c r="AN62" t="s">
        <v>8</v>
      </c>
    </row>
    <row r="63" spans="1:40">
      <c r="A63" s="167" t="s">
        <v>51430</v>
      </c>
      <c r="B63" t="s">
        <v>18516</v>
      </c>
      <c r="C63" t="s">
        <v>51431</v>
      </c>
      <c r="D63" t="s">
        <v>51432</v>
      </c>
      <c r="E63" t="s">
        <v>48861</v>
      </c>
      <c r="F63" t="s">
        <v>48862</v>
      </c>
      <c r="G63" t="s">
        <v>48863</v>
      </c>
      <c r="H63" t="s">
        <v>48864</v>
      </c>
      <c r="I63" t="s">
        <v>18516</v>
      </c>
      <c r="J63" t="s">
        <v>48865</v>
      </c>
      <c r="K63" t="s">
        <v>49315</v>
      </c>
      <c r="L63" t="s">
        <v>24692</v>
      </c>
      <c r="M63" t="s">
        <v>24693</v>
      </c>
      <c r="N63" t="s">
        <v>48867</v>
      </c>
      <c r="O63">
        <v>1</v>
      </c>
      <c r="P63" t="s">
        <v>48868</v>
      </c>
      <c r="Q63">
        <v>115.99</v>
      </c>
      <c r="R63">
        <v>9.28</v>
      </c>
      <c r="S63">
        <v>69.99</v>
      </c>
      <c r="T63">
        <v>5.6</v>
      </c>
      <c r="U63" t="s">
        <v>18516</v>
      </c>
      <c r="V63" t="s">
        <v>18516</v>
      </c>
      <c r="W63" t="s">
        <v>18516</v>
      </c>
      <c r="X63" t="s">
        <v>18516</v>
      </c>
      <c r="Y63" t="s">
        <v>51433</v>
      </c>
      <c r="Z63" t="s">
        <v>49310</v>
      </c>
      <c r="AA63" t="s">
        <v>51434</v>
      </c>
      <c r="AB63" t="s">
        <v>48871</v>
      </c>
      <c r="AC63" t="s">
        <v>18516</v>
      </c>
      <c r="AD63" t="s">
        <v>18516</v>
      </c>
      <c r="AE63" t="s">
        <v>48872</v>
      </c>
      <c r="AF63" t="s">
        <v>18516</v>
      </c>
      <c r="AG63" t="s">
        <v>18516</v>
      </c>
      <c r="AH63" t="s">
        <v>48872</v>
      </c>
      <c r="AI63" t="s">
        <v>18516</v>
      </c>
      <c r="AJ63" t="s">
        <v>18516</v>
      </c>
      <c r="AK63" t="s">
        <v>18516</v>
      </c>
      <c r="AL63" s="133" t="str">
        <f>VLOOKUP(L63,映射表!A:G,7,0)</f>
        <v>欧阳博文</v>
      </c>
      <c r="AM63" s="124" t="str">
        <f>VLOOKUP(L63,映射表!A:C,3,0)</f>
        <v>W2593P471245</v>
      </c>
      <c r="AN63" t="s">
        <v>8</v>
      </c>
    </row>
    <row r="64" spans="1:40" ht="15">
      <c r="A64" t="s">
        <v>51435</v>
      </c>
      <c r="B64" t="s">
        <v>18516</v>
      </c>
      <c r="C64" t="s">
        <v>51436</v>
      </c>
      <c r="D64" t="s">
        <v>51437</v>
      </c>
      <c r="E64" t="s">
        <v>48963</v>
      </c>
      <c r="F64" t="s">
        <v>48862</v>
      </c>
      <c r="G64" t="s">
        <v>48863</v>
      </c>
      <c r="H64" t="s">
        <v>48864</v>
      </c>
      <c r="I64" t="s">
        <v>18516</v>
      </c>
      <c r="J64" t="s">
        <v>48865</v>
      </c>
      <c r="K64" t="s">
        <v>51438</v>
      </c>
      <c r="L64" t="s">
        <v>25047</v>
      </c>
      <c r="M64" t="s">
        <v>25048</v>
      </c>
      <c r="N64" t="s">
        <v>48963</v>
      </c>
      <c r="O64">
        <v>1</v>
      </c>
      <c r="P64" t="s">
        <v>48868</v>
      </c>
      <c r="Q64">
        <v>109.99</v>
      </c>
      <c r="R64">
        <v>9.9</v>
      </c>
      <c r="S64">
        <v>59.99</v>
      </c>
      <c r="T64">
        <v>5.4</v>
      </c>
      <c r="U64" t="s">
        <v>18516</v>
      </c>
      <c r="V64" t="s">
        <v>18516</v>
      </c>
      <c r="W64" t="s">
        <v>18516</v>
      </c>
      <c r="X64" t="s">
        <v>18516</v>
      </c>
      <c r="Y64" t="s">
        <v>51439</v>
      </c>
      <c r="Z64" t="s">
        <v>51440</v>
      </c>
      <c r="AA64" t="s">
        <v>51441</v>
      </c>
      <c r="AB64" t="s">
        <v>48871</v>
      </c>
      <c r="AC64" t="s">
        <v>18516</v>
      </c>
      <c r="AD64" t="s">
        <v>18516</v>
      </c>
      <c r="AE64" t="s">
        <v>48872</v>
      </c>
      <c r="AF64" t="s">
        <v>18516</v>
      </c>
      <c r="AG64" t="s">
        <v>18516</v>
      </c>
      <c r="AH64" t="s">
        <v>48872</v>
      </c>
      <c r="AI64" t="s">
        <v>18516</v>
      </c>
      <c r="AJ64" t="s">
        <v>18516</v>
      </c>
      <c r="AK64" t="s">
        <v>18516</v>
      </c>
      <c r="AL64" s="133" t="str">
        <f>VLOOKUP(L64,映射表!A:G,7,0)</f>
        <v>谭熹杰</v>
      </c>
      <c r="AM64" s="124" t="str">
        <f>VLOOKUP(L64,映射表!A:C,3,0)</f>
        <v>W2580S00059</v>
      </c>
      <c r="AN64" t="s">
        <v>8</v>
      </c>
    </row>
    <row r="65" spans="1:40">
      <c r="A65" t="s">
        <v>51442</v>
      </c>
      <c r="B65" t="s">
        <v>18516</v>
      </c>
      <c r="C65" t="s">
        <v>51443</v>
      </c>
      <c r="D65" t="s">
        <v>51444</v>
      </c>
      <c r="E65" t="s">
        <v>48963</v>
      </c>
      <c r="F65" t="s">
        <v>48862</v>
      </c>
      <c r="G65" t="s">
        <v>48863</v>
      </c>
      <c r="H65" t="s">
        <v>48864</v>
      </c>
      <c r="I65" t="s">
        <v>18516</v>
      </c>
      <c r="J65" t="s">
        <v>48865</v>
      </c>
      <c r="K65" t="s">
        <v>49447</v>
      </c>
      <c r="L65" t="s">
        <v>25087</v>
      </c>
      <c r="M65" t="s">
        <v>25088</v>
      </c>
      <c r="N65" t="s">
        <v>48963</v>
      </c>
      <c r="O65">
        <v>1</v>
      </c>
      <c r="P65" t="s">
        <v>48868</v>
      </c>
      <c r="Q65">
        <v>155.99</v>
      </c>
      <c r="R65">
        <v>12.87</v>
      </c>
      <c r="S65">
        <v>69.99</v>
      </c>
      <c r="T65">
        <v>5.77</v>
      </c>
      <c r="U65" t="s">
        <v>18516</v>
      </c>
      <c r="V65" t="s">
        <v>18516</v>
      </c>
      <c r="W65" t="s">
        <v>18516</v>
      </c>
      <c r="X65" t="s">
        <v>18516</v>
      </c>
      <c r="Y65" t="s">
        <v>49849</v>
      </c>
      <c r="Z65" t="s">
        <v>48904</v>
      </c>
      <c r="AA65" t="s">
        <v>51445</v>
      </c>
      <c r="AB65" t="s">
        <v>48871</v>
      </c>
      <c r="AC65" t="s">
        <v>18516</v>
      </c>
      <c r="AD65" t="s">
        <v>18516</v>
      </c>
      <c r="AE65" t="s">
        <v>48872</v>
      </c>
      <c r="AF65" t="s">
        <v>18516</v>
      </c>
      <c r="AG65" t="s">
        <v>18516</v>
      </c>
      <c r="AH65" t="s">
        <v>48872</v>
      </c>
      <c r="AI65" t="s">
        <v>18516</v>
      </c>
      <c r="AJ65" t="s">
        <v>18516</v>
      </c>
      <c r="AK65" t="s">
        <v>18516</v>
      </c>
      <c r="AL65" s="133" t="str">
        <f>VLOOKUP(L65,映射表!A:G,7,0)</f>
        <v>谭熹杰</v>
      </c>
      <c r="AM65" s="124" t="str">
        <f>VLOOKUP(L65,映射表!A:C,3,0)</f>
        <v>W2593P440604</v>
      </c>
      <c r="AN65" t="s">
        <v>8</v>
      </c>
    </row>
    <row r="66" spans="1:40">
      <c r="A66" t="s">
        <v>51446</v>
      </c>
      <c r="B66" t="s">
        <v>18516</v>
      </c>
      <c r="C66" t="s">
        <v>51447</v>
      </c>
      <c r="D66" t="s">
        <v>51448</v>
      </c>
      <c r="E66" t="s">
        <v>48963</v>
      </c>
      <c r="F66" t="s">
        <v>48862</v>
      </c>
      <c r="G66" t="s">
        <v>48863</v>
      </c>
      <c r="H66" t="s">
        <v>48864</v>
      </c>
      <c r="I66" t="s">
        <v>18516</v>
      </c>
      <c r="J66" t="s">
        <v>48865</v>
      </c>
      <c r="K66" t="s">
        <v>51449</v>
      </c>
      <c r="L66" t="s">
        <v>24663</v>
      </c>
      <c r="M66" t="s">
        <v>24664</v>
      </c>
      <c r="N66" t="s">
        <v>48963</v>
      </c>
      <c r="O66">
        <v>1</v>
      </c>
      <c r="P66" t="s">
        <v>48868</v>
      </c>
      <c r="Q66">
        <v>89.99</v>
      </c>
      <c r="R66">
        <v>8.21</v>
      </c>
      <c r="S66">
        <v>49.99</v>
      </c>
      <c r="T66" t="s">
        <v>18516</v>
      </c>
      <c r="U66" t="s">
        <v>18516</v>
      </c>
      <c r="V66" t="s">
        <v>18516</v>
      </c>
      <c r="W66" t="s">
        <v>18516</v>
      </c>
      <c r="X66" t="s">
        <v>18516</v>
      </c>
      <c r="Y66" t="s">
        <v>51450</v>
      </c>
      <c r="Z66" t="s">
        <v>49248</v>
      </c>
      <c r="AA66" t="s">
        <v>51451</v>
      </c>
      <c r="AB66" t="s">
        <v>48871</v>
      </c>
      <c r="AC66" t="s">
        <v>18516</v>
      </c>
      <c r="AD66" t="s">
        <v>18516</v>
      </c>
      <c r="AE66" t="s">
        <v>48872</v>
      </c>
      <c r="AF66" t="s">
        <v>18516</v>
      </c>
      <c r="AG66" t="s">
        <v>18516</v>
      </c>
      <c r="AH66" t="s">
        <v>48872</v>
      </c>
      <c r="AI66" t="s">
        <v>18516</v>
      </c>
      <c r="AJ66" t="s">
        <v>18516</v>
      </c>
      <c r="AK66" t="s">
        <v>18516</v>
      </c>
      <c r="AL66" s="133" t="str">
        <f>VLOOKUP(L66,映射表!A:G,7,0)</f>
        <v>谭熹杰</v>
      </c>
      <c r="AM66" s="124" t="str">
        <f>VLOOKUP(L66,映射表!A:C,3,0)</f>
        <v>W2593P333586</v>
      </c>
      <c r="AN66" t="s">
        <v>8</v>
      </c>
    </row>
    <row r="67" spans="1:40">
      <c r="A67" t="s">
        <v>51452</v>
      </c>
      <c r="B67" t="s">
        <v>18516</v>
      </c>
      <c r="C67" t="s">
        <v>51453</v>
      </c>
      <c r="D67" t="s">
        <v>51454</v>
      </c>
      <c r="E67" t="s">
        <v>48963</v>
      </c>
      <c r="F67" t="s">
        <v>48862</v>
      </c>
      <c r="G67" t="s">
        <v>48863</v>
      </c>
      <c r="H67" t="s">
        <v>48864</v>
      </c>
      <c r="I67" t="s">
        <v>18516</v>
      </c>
      <c r="J67" t="s">
        <v>48865</v>
      </c>
      <c r="K67" t="s">
        <v>49482</v>
      </c>
      <c r="L67" t="s">
        <v>24821</v>
      </c>
      <c r="M67" t="s">
        <v>24822</v>
      </c>
      <c r="N67" t="s">
        <v>48963</v>
      </c>
      <c r="O67">
        <v>1</v>
      </c>
      <c r="P67" t="s">
        <v>48868</v>
      </c>
      <c r="Q67">
        <v>136</v>
      </c>
      <c r="R67">
        <v>10.2</v>
      </c>
      <c r="S67">
        <v>79.99</v>
      </c>
      <c r="T67" t="s">
        <v>18516</v>
      </c>
      <c r="U67" t="s">
        <v>18516</v>
      </c>
      <c r="V67" t="s">
        <v>18516</v>
      </c>
      <c r="W67" t="s">
        <v>18516</v>
      </c>
      <c r="X67" t="s">
        <v>18516</v>
      </c>
      <c r="Y67" t="s">
        <v>49154</v>
      </c>
      <c r="Z67" t="s">
        <v>48971</v>
      </c>
      <c r="AA67" t="s">
        <v>51455</v>
      </c>
      <c r="AB67" t="s">
        <v>48871</v>
      </c>
      <c r="AC67" t="s">
        <v>18516</v>
      </c>
      <c r="AD67" t="s">
        <v>18516</v>
      </c>
      <c r="AE67" t="s">
        <v>48872</v>
      </c>
      <c r="AF67" t="s">
        <v>18516</v>
      </c>
      <c r="AG67" t="s">
        <v>18516</v>
      </c>
      <c r="AH67" t="s">
        <v>48872</v>
      </c>
      <c r="AI67" t="s">
        <v>18516</v>
      </c>
      <c r="AJ67" t="s">
        <v>18516</v>
      </c>
      <c r="AK67" t="s">
        <v>18516</v>
      </c>
      <c r="AL67" s="133" t="str">
        <f>VLOOKUP(L67,映射表!A:G,7,0)</f>
        <v>谭熹杰</v>
      </c>
      <c r="AM67" s="124" t="str">
        <f>VLOOKUP(L67,映射表!A:C,3,0)</f>
        <v>W504S00260</v>
      </c>
      <c r="AN67" t="s">
        <v>8</v>
      </c>
    </row>
    <row r="68" spans="1:40">
      <c r="A68" t="s">
        <v>51456</v>
      </c>
      <c r="B68" t="s">
        <v>18516</v>
      </c>
      <c r="C68" t="s">
        <v>51457</v>
      </c>
      <c r="D68" t="s">
        <v>51458</v>
      </c>
      <c r="E68" t="s">
        <v>48883</v>
      </c>
      <c r="F68" t="s">
        <v>48862</v>
      </c>
      <c r="G68" t="s">
        <v>48863</v>
      </c>
      <c r="H68" t="s">
        <v>48864</v>
      </c>
      <c r="I68" t="s">
        <v>18516</v>
      </c>
      <c r="J68" t="s">
        <v>48865</v>
      </c>
      <c r="K68" t="s">
        <v>49403</v>
      </c>
      <c r="L68" t="s">
        <v>24935</v>
      </c>
      <c r="M68" t="s">
        <v>24936</v>
      </c>
      <c r="N68" t="s">
        <v>18516</v>
      </c>
      <c r="O68">
        <v>0</v>
      </c>
      <c r="P68" t="s">
        <v>48868</v>
      </c>
      <c r="Q68">
        <v>271.99</v>
      </c>
      <c r="R68">
        <v>17.68</v>
      </c>
      <c r="S68">
        <v>99.99</v>
      </c>
      <c r="T68" t="s">
        <v>18516</v>
      </c>
      <c r="U68" t="s">
        <v>18516</v>
      </c>
      <c r="V68" t="s">
        <v>18516</v>
      </c>
      <c r="W68" t="s">
        <v>18516</v>
      </c>
      <c r="X68" t="s">
        <v>18516</v>
      </c>
      <c r="Y68" t="s">
        <v>51459</v>
      </c>
      <c r="Z68" t="s">
        <v>48971</v>
      </c>
      <c r="AA68" t="s">
        <v>51460</v>
      </c>
      <c r="AB68" t="s">
        <v>48871</v>
      </c>
      <c r="AC68" t="s">
        <v>18516</v>
      </c>
      <c r="AD68" t="s">
        <v>18516</v>
      </c>
      <c r="AE68" t="s">
        <v>48872</v>
      </c>
      <c r="AF68" t="s">
        <v>18516</v>
      </c>
      <c r="AG68" t="s">
        <v>18516</v>
      </c>
      <c r="AH68" t="s">
        <v>48872</v>
      </c>
      <c r="AI68" t="s">
        <v>18516</v>
      </c>
      <c r="AJ68" t="s">
        <v>18516</v>
      </c>
      <c r="AK68" t="s">
        <v>18516</v>
      </c>
      <c r="AL68" s="133" t="str">
        <f>VLOOKUP(L68,映射表!A:G,7,0)</f>
        <v>谭熹杰</v>
      </c>
      <c r="AM68" s="124" t="str">
        <f>VLOOKUP(L68,映射表!A:C,3,0)</f>
        <v>W504S00260</v>
      </c>
      <c r="AN68" t="s">
        <v>8</v>
      </c>
    </row>
    <row r="69" spans="1:40">
      <c r="A69" t="s">
        <v>51461</v>
      </c>
      <c r="B69" t="s">
        <v>18516</v>
      </c>
      <c r="C69" t="s">
        <v>51462</v>
      </c>
      <c r="D69" t="s">
        <v>51341</v>
      </c>
      <c r="E69" t="s">
        <v>48963</v>
      </c>
      <c r="F69" t="s">
        <v>48862</v>
      </c>
      <c r="G69" t="s">
        <v>48863</v>
      </c>
      <c r="H69" t="s">
        <v>48864</v>
      </c>
      <c r="I69" t="s">
        <v>18516</v>
      </c>
      <c r="J69" t="s">
        <v>48865</v>
      </c>
      <c r="K69" t="s">
        <v>51463</v>
      </c>
      <c r="L69" t="s">
        <v>25838</v>
      </c>
      <c r="M69" t="s">
        <v>25839</v>
      </c>
      <c r="N69" t="s">
        <v>48963</v>
      </c>
      <c r="O69">
        <v>1</v>
      </c>
      <c r="P69" t="s">
        <v>48868</v>
      </c>
      <c r="Q69">
        <v>107.99</v>
      </c>
      <c r="R69">
        <v>7.67</v>
      </c>
      <c r="S69">
        <v>49.99</v>
      </c>
      <c r="T69">
        <v>3.55</v>
      </c>
      <c r="U69" t="s">
        <v>18516</v>
      </c>
      <c r="V69" t="s">
        <v>18516</v>
      </c>
      <c r="W69" t="s">
        <v>18516</v>
      </c>
      <c r="X69" t="s">
        <v>18516</v>
      </c>
      <c r="Y69" t="s">
        <v>51464</v>
      </c>
      <c r="Z69" t="s">
        <v>48897</v>
      </c>
      <c r="AA69" t="s">
        <v>51465</v>
      </c>
      <c r="AB69" t="s">
        <v>48871</v>
      </c>
      <c r="AC69" t="s">
        <v>18516</v>
      </c>
      <c r="AD69" t="s">
        <v>18516</v>
      </c>
      <c r="AE69" t="s">
        <v>48872</v>
      </c>
      <c r="AF69" t="s">
        <v>18516</v>
      </c>
      <c r="AG69" t="s">
        <v>18516</v>
      </c>
      <c r="AH69" t="s">
        <v>48872</v>
      </c>
      <c r="AI69" t="s">
        <v>18516</v>
      </c>
      <c r="AJ69" t="s">
        <v>18516</v>
      </c>
      <c r="AK69" t="s">
        <v>18516</v>
      </c>
      <c r="AL69" s="133" t="str">
        <f>VLOOKUP(L69,映射表!A:G,7,0)</f>
        <v>谭熹杰</v>
      </c>
      <c r="AM69" s="124" t="str">
        <f>VLOOKUP(L69,映射表!A:C,3,0)</f>
        <v>W2593P440573</v>
      </c>
      <c r="AN69" t="s">
        <v>8</v>
      </c>
    </row>
    <row r="70" spans="1:40">
      <c r="A70" t="s">
        <v>51466</v>
      </c>
      <c r="B70" t="s">
        <v>18516</v>
      </c>
      <c r="C70" t="s">
        <v>51467</v>
      </c>
      <c r="D70" t="s">
        <v>51468</v>
      </c>
      <c r="E70" t="s">
        <v>48963</v>
      </c>
      <c r="F70" t="s">
        <v>48862</v>
      </c>
      <c r="G70" t="s">
        <v>48863</v>
      </c>
      <c r="H70" t="s">
        <v>48864</v>
      </c>
      <c r="I70" t="s">
        <v>18516</v>
      </c>
      <c r="J70" t="s">
        <v>48865</v>
      </c>
      <c r="K70" t="s">
        <v>49497</v>
      </c>
      <c r="L70" t="s">
        <v>24128</v>
      </c>
      <c r="M70" t="s">
        <v>16154</v>
      </c>
      <c r="N70" t="s">
        <v>48963</v>
      </c>
      <c r="O70">
        <v>2</v>
      </c>
      <c r="P70" t="s">
        <v>48868</v>
      </c>
      <c r="Q70">
        <v>411.98</v>
      </c>
      <c r="R70">
        <v>24.72</v>
      </c>
      <c r="S70">
        <v>239.98</v>
      </c>
      <c r="T70" t="s">
        <v>18516</v>
      </c>
      <c r="U70" t="s">
        <v>18516</v>
      </c>
      <c r="V70" t="s">
        <v>18516</v>
      </c>
      <c r="W70" t="s">
        <v>18516</v>
      </c>
      <c r="X70" t="s">
        <v>18516</v>
      </c>
      <c r="Y70" t="s">
        <v>51469</v>
      </c>
      <c r="Z70" t="s">
        <v>49038</v>
      </c>
      <c r="AA70" t="s">
        <v>51470</v>
      </c>
      <c r="AB70" t="s">
        <v>48871</v>
      </c>
      <c r="AC70" t="s">
        <v>18516</v>
      </c>
      <c r="AD70" t="s">
        <v>18516</v>
      </c>
      <c r="AE70" t="s">
        <v>48872</v>
      </c>
      <c r="AF70" t="s">
        <v>18516</v>
      </c>
      <c r="AG70" t="s">
        <v>18516</v>
      </c>
      <c r="AH70" t="s">
        <v>48872</v>
      </c>
      <c r="AI70" t="s">
        <v>18516</v>
      </c>
      <c r="AJ70" t="s">
        <v>18516</v>
      </c>
      <c r="AK70" t="s">
        <v>18516</v>
      </c>
      <c r="AL70" s="133" t="str">
        <f>VLOOKUP(L70,映射表!A:G,7,0)</f>
        <v>李小婉</v>
      </c>
      <c r="AM70" s="124" t="str">
        <f>VLOOKUP(L70,映射表!A:C,3,0)</f>
        <v>N704G201618K</v>
      </c>
      <c r="AN70" t="s">
        <v>8</v>
      </c>
    </row>
    <row r="71" spans="1:40">
      <c r="A71" t="s">
        <v>51471</v>
      </c>
      <c r="B71" t="s">
        <v>18516</v>
      </c>
      <c r="C71" t="s">
        <v>51472</v>
      </c>
      <c r="D71" t="s">
        <v>51473</v>
      </c>
      <c r="E71" t="s">
        <v>48963</v>
      </c>
      <c r="F71" t="s">
        <v>48862</v>
      </c>
      <c r="G71" t="s">
        <v>48863</v>
      </c>
      <c r="H71" t="s">
        <v>48864</v>
      </c>
      <c r="I71" t="s">
        <v>18516</v>
      </c>
      <c r="J71" t="s">
        <v>48865</v>
      </c>
      <c r="K71" t="s">
        <v>49630</v>
      </c>
      <c r="L71" t="s">
        <v>24721</v>
      </c>
      <c r="M71" t="s">
        <v>24722</v>
      </c>
      <c r="N71" t="s">
        <v>48963</v>
      </c>
      <c r="O71">
        <v>1</v>
      </c>
      <c r="P71" t="s">
        <v>48868</v>
      </c>
      <c r="Q71">
        <v>252.99</v>
      </c>
      <c r="R71">
        <v>17.71</v>
      </c>
      <c r="S71">
        <v>179.99</v>
      </c>
      <c r="T71">
        <v>12.6</v>
      </c>
      <c r="U71" t="s">
        <v>18516</v>
      </c>
      <c r="V71" t="s">
        <v>18516</v>
      </c>
      <c r="W71" t="s">
        <v>18516</v>
      </c>
      <c r="X71" t="s">
        <v>18516</v>
      </c>
      <c r="Y71" t="s">
        <v>51474</v>
      </c>
      <c r="Z71" t="s">
        <v>49260</v>
      </c>
      <c r="AA71" t="s">
        <v>51475</v>
      </c>
      <c r="AB71" t="s">
        <v>48871</v>
      </c>
      <c r="AC71" t="s">
        <v>18516</v>
      </c>
      <c r="AD71" t="s">
        <v>18516</v>
      </c>
      <c r="AE71" t="s">
        <v>48872</v>
      </c>
      <c r="AF71" t="s">
        <v>18516</v>
      </c>
      <c r="AG71" t="s">
        <v>18516</v>
      </c>
      <c r="AH71" t="s">
        <v>48872</v>
      </c>
      <c r="AI71" t="s">
        <v>18516</v>
      </c>
      <c r="AJ71" t="s">
        <v>18516</v>
      </c>
      <c r="AK71" t="s">
        <v>18516</v>
      </c>
      <c r="AL71" s="133" t="str">
        <f>VLOOKUP(L71,映射表!A:G,7,0)</f>
        <v>谭熹杰</v>
      </c>
      <c r="AM71" s="124" t="str">
        <f>VLOOKUP(L71,映射表!A:C,3,0)</f>
        <v>N7090001046E</v>
      </c>
      <c r="AN71" t="s">
        <v>8</v>
      </c>
    </row>
    <row r="72" spans="1:40">
      <c r="A72" t="s">
        <v>51476</v>
      </c>
      <c r="B72" t="s">
        <v>18516</v>
      </c>
      <c r="C72" t="s">
        <v>51477</v>
      </c>
      <c r="D72" t="s">
        <v>51478</v>
      </c>
      <c r="E72" t="s">
        <v>48861</v>
      </c>
      <c r="F72" t="s">
        <v>48862</v>
      </c>
      <c r="G72" t="s">
        <v>48863</v>
      </c>
      <c r="H72" t="s">
        <v>48864</v>
      </c>
      <c r="I72" t="s">
        <v>18516</v>
      </c>
      <c r="J72" t="s">
        <v>48865</v>
      </c>
      <c r="K72" t="s">
        <v>51479</v>
      </c>
      <c r="L72" t="s">
        <v>28363</v>
      </c>
      <c r="M72" t="s">
        <v>28364</v>
      </c>
      <c r="N72" t="s">
        <v>48867</v>
      </c>
      <c r="O72">
        <v>1</v>
      </c>
      <c r="P72" t="s">
        <v>48868</v>
      </c>
      <c r="Q72">
        <v>154.99</v>
      </c>
      <c r="R72">
        <v>12.79</v>
      </c>
      <c r="S72">
        <v>69.99</v>
      </c>
      <c r="T72">
        <v>5.77</v>
      </c>
      <c r="U72" t="s">
        <v>18516</v>
      </c>
      <c r="V72" t="s">
        <v>18516</v>
      </c>
      <c r="W72" t="s">
        <v>18516</v>
      </c>
      <c r="X72" t="s">
        <v>18516</v>
      </c>
      <c r="Y72" t="s">
        <v>51480</v>
      </c>
      <c r="Z72" t="s">
        <v>48904</v>
      </c>
      <c r="AA72" t="s">
        <v>51481</v>
      </c>
      <c r="AB72" t="s">
        <v>48871</v>
      </c>
      <c r="AC72" t="s">
        <v>18516</v>
      </c>
      <c r="AD72" t="s">
        <v>18516</v>
      </c>
      <c r="AE72" t="s">
        <v>48872</v>
      </c>
      <c r="AF72" t="s">
        <v>18516</v>
      </c>
      <c r="AG72" t="s">
        <v>18516</v>
      </c>
      <c r="AH72" t="s">
        <v>48872</v>
      </c>
      <c r="AI72" t="s">
        <v>18516</v>
      </c>
      <c r="AJ72" t="s">
        <v>18516</v>
      </c>
      <c r="AK72" t="s">
        <v>18516</v>
      </c>
      <c r="AL72" s="133" t="str">
        <f>VLOOKUP(L72,映射表!A:G,7,0)</f>
        <v>谭熹杰</v>
      </c>
      <c r="AM72" s="124" t="str">
        <f>VLOOKUP(L72,映射表!A:C,3,0)</f>
        <v>W2580S00057</v>
      </c>
      <c r="AN72" t="s">
        <v>12</v>
      </c>
    </row>
    <row r="73" spans="1:40">
      <c r="A73" t="s">
        <v>51482</v>
      </c>
      <c r="B73" t="s">
        <v>18516</v>
      </c>
      <c r="C73" t="s">
        <v>51483</v>
      </c>
      <c r="D73" t="s">
        <v>51484</v>
      </c>
      <c r="E73" t="s">
        <v>48861</v>
      </c>
      <c r="F73" t="s">
        <v>48862</v>
      </c>
      <c r="G73" t="s">
        <v>48863</v>
      </c>
      <c r="H73" t="s">
        <v>48864</v>
      </c>
      <c r="I73" t="s">
        <v>18516</v>
      </c>
      <c r="J73" t="s">
        <v>48865</v>
      </c>
      <c r="K73" t="s">
        <v>51485</v>
      </c>
      <c r="L73" t="s">
        <v>28676</v>
      </c>
      <c r="M73" t="s">
        <v>28677</v>
      </c>
      <c r="N73" t="s">
        <v>48867</v>
      </c>
      <c r="O73">
        <v>1</v>
      </c>
      <c r="P73" t="s">
        <v>48868</v>
      </c>
      <c r="Q73">
        <v>145.77</v>
      </c>
      <c r="R73">
        <v>11.84</v>
      </c>
      <c r="S73">
        <v>89.99</v>
      </c>
      <c r="T73">
        <v>7.31</v>
      </c>
      <c r="U73" t="s">
        <v>18516</v>
      </c>
      <c r="V73" t="s">
        <v>18516</v>
      </c>
      <c r="W73" t="s">
        <v>18516</v>
      </c>
      <c r="X73" t="s">
        <v>18516</v>
      </c>
      <c r="Y73" t="s">
        <v>51486</v>
      </c>
      <c r="Z73" t="s">
        <v>48924</v>
      </c>
      <c r="AA73" t="s">
        <v>51487</v>
      </c>
      <c r="AB73" t="s">
        <v>48871</v>
      </c>
      <c r="AC73" t="s">
        <v>18516</v>
      </c>
      <c r="AD73" t="s">
        <v>18516</v>
      </c>
      <c r="AE73" t="s">
        <v>48872</v>
      </c>
      <c r="AF73" t="s">
        <v>18516</v>
      </c>
      <c r="AG73" t="s">
        <v>18516</v>
      </c>
      <c r="AH73" t="s">
        <v>48872</v>
      </c>
      <c r="AI73" t="s">
        <v>18516</v>
      </c>
      <c r="AJ73" t="s">
        <v>18516</v>
      </c>
      <c r="AK73" t="s">
        <v>18516</v>
      </c>
      <c r="AL73" s="133" t="str">
        <f>VLOOKUP(L73,映射表!A:G,7,0)</f>
        <v>谭熹杰</v>
      </c>
      <c r="AM73" s="124" t="str">
        <f>VLOOKUP(L73,映射表!A:C,3,0)</f>
        <v>W2580S00057</v>
      </c>
      <c r="AN73" t="s">
        <v>12</v>
      </c>
    </row>
    <row r="74" spans="1:40">
      <c r="A74" s="167" t="s">
        <v>51488</v>
      </c>
      <c r="B74" t="s">
        <v>18516</v>
      </c>
      <c r="C74" t="s">
        <v>51489</v>
      </c>
      <c r="D74" t="s">
        <v>51490</v>
      </c>
      <c r="E74" t="s">
        <v>48861</v>
      </c>
      <c r="F74" t="s">
        <v>48862</v>
      </c>
      <c r="G74" t="s">
        <v>48863</v>
      </c>
      <c r="H74" t="s">
        <v>48864</v>
      </c>
      <c r="I74" t="s">
        <v>18516</v>
      </c>
      <c r="J74" t="s">
        <v>48865</v>
      </c>
      <c r="K74" t="s">
        <v>49687</v>
      </c>
      <c r="L74" t="s">
        <v>28083</v>
      </c>
      <c r="M74" t="s">
        <v>28084</v>
      </c>
      <c r="N74" t="s">
        <v>48867</v>
      </c>
      <c r="O74">
        <v>1</v>
      </c>
      <c r="P74" t="s">
        <v>48868</v>
      </c>
      <c r="Q74">
        <v>142.77</v>
      </c>
      <c r="R74">
        <v>8.57</v>
      </c>
      <c r="S74">
        <v>49.99</v>
      </c>
      <c r="T74">
        <v>3</v>
      </c>
      <c r="U74" t="s">
        <v>18516</v>
      </c>
      <c r="V74" t="s">
        <v>18516</v>
      </c>
      <c r="W74" t="s">
        <v>18516</v>
      </c>
      <c r="X74" t="s">
        <v>18516</v>
      </c>
      <c r="Y74" t="s">
        <v>51491</v>
      </c>
      <c r="Z74" t="s">
        <v>51492</v>
      </c>
      <c r="AA74" t="s">
        <v>51493</v>
      </c>
      <c r="AB74" t="s">
        <v>48871</v>
      </c>
      <c r="AC74" t="s">
        <v>18516</v>
      </c>
      <c r="AD74" t="s">
        <v>18516</v>
      </c>
      <c r="AE74" t="s">
        <v>48872</v>
      </c>
      <c r="AF74" t="s">
        <v>18516</v>
      </c>
      <c r="AG74" t="s">
        <v>18516</v>
      </c>
      <c r="AH74" t="s">
        <v>48891</v>
      </c>
      <c r="AI74" t="s">
        <v>18516</v>
      </c>
      <c r="AJ74" t="s">
        <v>18516</v>
      </c>
      <c r="AK74" t="s">
        <v>18516</v>
      </c>
      <c r="AL74" s="133" t="str">
        <f>VLOOKUP(L74,映射表!A:G,7,0)</f>
        <v>谭熹杰</v>
      </c>
      <c r="AM74" s="124" t="str">
        <f>VLOOKUP(L74,映射表!A:C,3,0)</f>
        <v>W2580S00057</v>
      </c>
      <c r="AN74" t="s">
        <v>12</v>
      </c>
    </row>
    <row r="75" spans="1:40">
      <c r="A75" t="s">
        <v>51494</v>
      </c>
      <c r="B75" t="s">
        <v>18516</v>
      </c>
      <c r="C75" t="s">
        <v>51495</v>
      </c>
      <c r="D75" t="s">
        <v>51496</v>
      </c>
      <c r="E75" t="s">
        <v>48861</v>
      </c>
      <c r="F75" t="s">
        <v>48862</v>
      </c>
      <c r="G75" t="s">
        <v>48863</v>
      </c>
      <c r="H75" t="s">
        <v>48864</v>
      </c>
      <c r="I75" t="s">
        <v>18516</v>
      </c>
      <c r="J75" t="s">
        <v>48865</v>
      </c>
      <c r="K75" t="s">
        <v>51497</v>
      </c>
      <c r="L75" t="s">
        <v>27446</v>
      </c>
      <c r="M75" t="s">
        <v>17077</v>
      </c>
      <c r="N75" t="s">
        <v>48867</v>
      </c>
      <c r="O75">
        <v>1</v>
      </c>
      <c r="P75" t="s">
        <v>48868</v>
      </c>
      <c r="Q75">
        <v>162.77</v>
      </c>
      <c r="R75">
        <v>14.81</v>
      </c>
      <c r="S75">
        <v>79.99</v>
      </c>
      <c r="T75">
        <v>7.28</v>
      </c>
      <c r="U75" t="s">
        <v>18516</v>
      </c>
      <c r="V75" t="s">
        <v>18516</v>
      </c>
      <c r="W75" t="s">
        <v>18516</v>
      </c>
      <c r="X75" t="s">
        <v>18516</v>
      </c>
      <c r="Y75" t="s">
        <v>51498</v>
      </c>
      <c r="Z75" t="s">
        <v>49398</v>
      </c>
      <c r="AA75" t="s">
        <v>51499</v>
      </c>
      <c r="AB75" t="s">
        <v>48871</v>
      </c>
      <c r="AC75" t="s">
        <v>18516</v>
      </c>
      <c r="AD75" t="s">
        <v>18516</v>
      </c>
      <c r="AE75" t="s">
        <v>48872</v>
      </c>
      <c r="AF75" t="s">
        <v>18516</v>
      </c>
      <c r="AG75" t="s">
        <v>18516</v>
      </c>
      <c r="AH75" t="s">
        <v>48872</v>
      </c>
      <c r="AI75" t="s">
        <v>18516</v>
      </c>
      <c r="AJ75" t="s">
        <v>18516</v>
      </c>
      <c r="AK75" t="s">
        <v>18516</v>
      </c>
      <c r="AL75" s="133" t="str">
        <f>VLOOKUP(L75,映射表!A:G,7,0)</f>
        <v>李小婉</v>
      </c>
      <c r="AM75" s="124" t="str">
        <f>VLOOKUP(L75,映射表!A:C,3,0)</f>
        <v>N704P287850P</v>
      </c>
      <c r="AN75" t="s">
        <v>12</v>
      </c>
    </row>
    <row r="76" spans="1:40">
      <c r="A76" t="s">
        <v>51500</v>
      </c>
      <c r="B76" t="s">
        <v>18516</v>
      </c>
      <c r="C76" t="s">
        <v>51501</v>
      </c>
      <c r="D76" t="s">
        <v>51502</v>
      </c>
      <c r="E76" t="s">
        <v>48861</v>
      </c>
      <c r="F76" t="s">
        <v>48862</v>
      </c>
      <c r="G76" t="s">
        <v>48863</v>
      </c>
      <c r="H76" t="s">
        <v>48864</v>
      </c>
      <c r="I76" t="s">
        <v>18516</v>
      </c>
      <c r="J76" t="s">
        <v>48865</v>
      </c>
      <c r="K76" t="s">
        <v>49687</v>
      </c>
      <c r="L76" t="s">
        <v>28083</v>
      </c>
      <c r="M76" t="s">
        <v>28084</v>
      </c>
      <c r="N76" t="s">
        <v>48867</v>
      </c>
      <c r="O76">
        <v>1</v>
      </c>
      <c r="P76" t="s">
        <v>48868</v>
      </c>
      <c r="Q76">
        <v>142.77</v>
      </c>
      <c r="R76">
        <v>9.99</v>
      </c>
      <c r="S76">
        <v>49.99</v>
      </c>
      <c r="T76" t="s">
        <v>18516</v>
      </c>
      <c r="U76" t="s">
        <v>18516</v>
      </c>
      <c r="V76" t="s">
        <v>18516</v>
      </c>
      <c r="W76" t="s">
        <v>18516</v>
      </c>
      <c r="X76" t="s">
        <v>18516</v>
      </c>
      <c r="Y76" t="s">
        <v>51503</v>
      </c>
      <c r="Z76" t="s">
        <v>49066</v>
      </c>
      <c r="AA76" t="s">
        <v>51504</v>
      </c>
      <c r="AB76" t="s">
        <v>48871</v>
      </c>
      <c r="AC76" t="s">
        <v>18516</v>
      </c>
      <c r="AD76" t="s">
        <v>18516</v>
      </c>
      <c r="AE76" t="s">
        <v>48872</v>
      </c>
      <c r="AF76" t="s">
        <v>18516</v>
      </c>
      <c r="AG76" t="s">
        <v>18516</v>
      </c>
      <c r="AH76" t="s">
        <v>48872</v>
      </c>
      <c r="AI76" t="s">
        <v>18516</v>
      </c>
      <c r="AJ76" t="s">
        <v>18516</v>
      </c>
      <c r="AK76" t="s">
        <v>18516</v>
      </c>
      <c r="AL76" s="133" t="str">
        <f>VLOOKUP(L76,映射表!A:G,7,0)</f>
        <v>谭熹杰</v>
      </c>
      <c r="AM76" s="124" t="str">
        <f>VLOOKUP(L76,映射表!A:C,3,0)</f>
        <v>W2593P430286</v>
      </c>
      <c r="AN76" t="s">
        <v>12</v>
      </c>
    </row>
    <row r="77" spans="1:40">
      <c r="A77" t="s">
        <v>51505</v>
      </c>
      <c r="B77" t="s">
        <v>18516</v>
      </c>
      <c r="C77" t="s">
        <v>51506</v>
      </c>
      <c r="D77" t="s">
        <v>51507</v>
      </c>
      <c r="E77" t="s">
        <v>48861</v>
      </c>
      <c r="F77" t="s">
        <v>48862</v>
      </c>
      <c r="G77" t="s">
        <v>48863</v>
      </c>
      <c r="H77" t="s">
        <v>48864</v>
      </c>
      <c r="I77" t="s">
        <v>18516</v>
      </c>
      <c r="J77" t="s">
        <v>48865</v>
      </c>
      <c r="K77" t="s">
        <v>49687</v>
      </c>
      <c r="L77" t="s">
        <v>28083</v>
      </c>
      <c r="M77" t="s">
        <v>28084</v>
      </c>
      <c r="N77" t="s">
        <v>48867</v>
      </c>
      <c r="O77">
        <v>1</v>
      </c>
      <c r="P77" t="s">
        <v>48868</v>
      </c>
      <c r="Q77">
        <v>142.77</v>
      </c>
      <c r="R77">
        <v>11.78</v>
      </c>
      <c r="S77">
        <v>49.99</v>
      </c>
      <c r="T77">
        <v>4.12</v>
      </c>
      <c r="U77" t="s">
        <v>18516</v>
      </c>
      <c r="V77" t="s">
        <v>18516</v>
      </c>
      <c r="W77" t="s">
        <v>18516</v>
      </c>
      <c r="X77" t="s">
        <v>18516</v>
      </c>
      <c r="Y77" t="s">
        <v>51508</v>
      </c>
      <c r="Z77" t="s">
        <v>48904</v>
      </c>
      <c r="AA77" t="s">
        <v>51509</v>
      </c>
      <c r="AB77" t="s">
        <v>48871</v>
      </c>
      <c r="AC77" t="s">
        <v>18516</v>
      </c>
      <c r="AD77" t="s">
        <v>18516</v>
      </c>
      <c r="AE77" t="s">
        <v>48872</v>
      </c>
      <c r="AF77" t="s">
        <v>18516</v>
      </c>
      <c r="AG77" t="s">
        <v>18516</v>
      </c>
      <c r="AH77" t="s">
        <v>48872</v>
      </c>
      <c r="AI77" t="s">
        <v>18516</v>
      </c>
      <c r="AJ77" t="s">
        <v>18516</v>
      </c>
      <c r="AK77" t="s">
        <v>18516</v>
      </c>
      <c r="AL77" s="133" t="str">
        <f>VLOOKUP(L77,映射表!A:G,7,0)</f>
        <v>谭熹杰</v>
      </c>
      <c r="AM77" s="124" t="str">
        <f>VLOOKUP(L77,映射表!A:C,3,0)</f>
        <v>W1670P420458</v>
      </c>
      <c r="AN77" t="s">
        <v>12</v>
      </c>
    </row>
    <row r="78" spans="1:40">
      <c r="A78" t="s">
        <v>51510</v>
      </c>
      <c r="B78" t="s">
        <v>18516</v>
      </c>
      <c r="C78" t="s">
        <v>51511</v>
      </c>
      <c r="D78" t="s">
        <v>51512</v>
      </c>
      <c r="E78" t="s">
        <v>48861</v>
      </c>
      <c r="F78" t="s">
        <v>48862</v>
      </c>
      <c r="G78" t="s">
        <v>48863</v>
      </c>
      <c r="H78" t="s">
        <v>48864</v>
      </c>
      <c r="I78" t="s">
        <v>18516</v>
      </c>
      <c r="J78" t="s">
        <v>48865</v>
      </c>
      <c r="K78" t="s">
        <v>49756</v>
      </c>
      <c r="L78" t="s">
        <v>27390</v>
      </c>
      <c r="M78" t="s">
        <v>16338</v>
      </c>
      <c r="N78" t="s">
        <v>48867</v>
      </c>
      <c r="O78">
        <v>1</v>
      </c>
      <c r="P78" t="s">
        <v>48868</v>
      </c>
      <c r="Q78">
        <v>205.99</v>
      </c>
      <c r="R78">
        <v>18.02</v>
      </c>
      <c r="S78">
        <v>129.99</v>
      </c>
      <c r="T78">
        <v>11.37</v>
      </c>
      <c r="U78" t="s">
        <v>18516</v>
      </c>
      <c r="V78" t="s">
        <v>18516</v>
      </c>
      <c r="W78" t="s">
        <v>18516</v>
      </c>
      <c r="X78" t="s">
        <v>18516</v>
      </c>
      <c r="Y78" t="s">
        <v>51513</v>
      </c>
      <c r="Z78" t="s">
        <v>48878</v>
      </c>
      <c r="AA78" t="s">
        <v>51514</v>
      </c>
      <c r="AB78" t="s">
        <v>48871</v>
      </c>
      <c r="AC78" t="s">
        <v>18516</v>
      </c>
      <c r="AD78" t="s">
        <v>18516</v>
      </c>
      <c r="AE78" t="s">
        <v>48872</v>
      </c>
      <c r="AF78" t="s">
        <v>18516</v>
      </c>
      <c r="AG78" t="s">
        <v>18516</v>
      </c>
      <c r="AH78" t="s">
        <v>48872</v>
      </c>
      <c r="AI78" t="s">
        <v>18516</v>
      </c>
      <c r="AJ78" t="s">
        <v>18516</v>
      </c>
      <c r="AK78" t="s">
        <v>18516</v>
      </c>
      <c r="AL78" s="133" t="str">
        <f>VLOOKUP(L78,映射表!A:G,7,0)</f>
        <v>谭熹杰</v>
      </c>
      <c r="AM78" s="124" t="str">
        <f>VLOOKUP(L78,映射表!A:C,3,0)</f>
        <v>W1716S00036</v>
      </c>
      <c r="AN78" t="s">
        <v>12</v>
      </c>
    </row>
    <row r="79" spans="1:40">
      <c r="A79" t="s">
        <v>51515</v>
      </c>
      <c r="B79" t="s">
        <v>18516</v>
      </c>
      <c r="C79" t="s">
        <v>51516</v>
      </c>
      <c r="D79" t="s">
        <v>51517</v>
      </c>
      <c r="E79" t="s">
        <v>48883</v>
      </c>
      <c r="F79" t="s">
        <v>48862</v>
      </c>
      <c r="G79" t="s">
        <v>48863</v>
      </c>
      <c r="H79" t="s">
        <v>48864</v>
      </c>
      <c r="I79" t="s">
        <v>18516</v>
      </c>
      <c r="J79" t="s">
        <v>48865</v>
      </c>
      <c r="K79" t="s">
        <v>49756</v>
      </c>
      <c r="L79" t="s">
        <v>27390</v>
      </c>
      <c r="M79" t="s">
        <v>16338</v>
      </c>
      <c r="N79" t="s">
        <v>18516</v>
      </c>
      <c r="O79">
        <v>0</v>
      </c>
      <c r="P79" t="s">
        <v>18516</v>
      </c>
      <c r="Q79" t="s">
        <v>18516</v>
      </c>
      <c r="R79" t="s">
        <v>18516</v>
      </c>
      <c r="S79" t="s">
        <v>18516</v>
      </c>
      <c r="T79" t="s">
        <v>18516</v>
      </c>
      <c r="U79" t="s">
        <v>18516</v>
      </c>
      <c r="V79" t="s">
        <v>18516</v>
      </c>
      <c r="W79" t="s">
        <v>18516</v>
      </c>
      <c r="X79" t="s">
        <v>18516</v>
      </c>
      <c r="Y79" t="s">
        <v>49154</v>
      </c>
      <c r="Z79" t="s">
        <v>48971</v>
      </c>
      <c r="AA79" t="s">
        <v>51518</v>
      </c>
      <c r="AB79" t="s">
        <v>48871</v>
      </c>
      <c r="AC79" t="s">
        <v>18516</v>
      </c>
      <c r="AD79" t="s">
        <v>18516</v>
      </c>
      <c r="AE79" t="s">
        <v>48872</v>
      </c>
      <c r="AF79" t="s">
        <v>18516</v>
      </c>
      <c r="AG79" t="s">
        <v>18516</v>
      </c>
      <c r="AH79" t="s">
        <v>48872</v>
      </c>
      <c r="AI79" t="s">
        <v>18516</v>
      </c>
      <c r="AJ79" t="s">
        <v>18516</v>
      </c>
      <c r="AK79" t="s">
        <v>18516</v>
      </c>
      <c r="AL79" s="133" t="str">
        <f>VLOOKUP(L79,映射表!A:G,7,0)</f>
        <v>莫美玉</v>
      </c>
      <c r="AM79" s="124" t="str">
        <f>VLOOKUP(L79,映射表!A:C,3,0)</f>
        <v>W504P286390</v>
      </c>
      <c r="AN79" t="s">
        <v>12</v>
      </c>
    </row>
    <row r="80" spans="1:40">
      <c r="A80" t="s">
        <v>51519</v>
      </c>
      <c r="B80" t="s">
        <v>18516</v>
      </c>
      <c r="C80" t="s">
        <v>51520</v>
      </c>
      <c r="D80" t="s">
        <v>51409</v>
      </c>
      <c r="E80" t="s">
        <v>48963</v>
      </c>
      <c r="F80" t="s">
        <v>48862</v>
      </c>
      <c r="G80" t="s">
        <v>48863</v>
      </c>
      <c r="H80" t="s">
        <v>48864</v>
      </c>
      <c r="I80" t="s">
        <v>18516</v>
      </c>
      <c r="J80" t="s">
        <v>48865</v>
      </c>
      <c r="K80" t="s">
        <v>49687</v>
      </c>
      <c r="L80" t="s">
        <v>28083</v>
      </c>
      <c r="M80" t="s">
        <v>28084</v>
      </c>
      <c r="N80" t="s">
        <v>48963</v>
      </c>
      <c r="O80">
        <v>1</v>
      </c>
      <c r="P80" t="s">
        <v>48868</v>
      </c>
      <c r="Q80">
        <v>142.77</v>
      </c>
      <c r="R80">
        <v>11.78</v>
      </c>
      <c r="S80">
        <v>49.99</v>
      </c>
      <c r="T80">
        <v>4.12</v>
      </c>
      <c r="U80" t="s">
        <v>18516</v>
      </c>
      <c r="V80" t="s">
        <v>18516</v>
      </c>
      <c r="W80" t="s">
        <v>18516</v>
      </c>
      <c r="X80" t="s">
        <v>18516</v>
      </c>
      <c r="Y80" t="s">
        <v>49849</v>
      </c>
      <c r="Z80" t="s">
        <v>48904</v>
      </c>
      <c r="AA80" t="s">
        <v>51521</v>
      </c>
      <c r="AB80" t="s">
        <v>48871</v>
      </c>
      <c r="AC80" t="s">
        <v>18516</v>
      </c>
      <c r="AD80" t="s">
        <v>18516</v>
      </c>
      <c r="AE80" t="s">
        <v>48872</v>
      </c>
      <c r="AF80" t="s">
        <v>18516</v>
      </c>
      <c r="AG80" t="s">
        <v>18516</v>
      </c>
      <c r="AH80" t="s">
        <v>48872</v>
      </c>
      <c r="AI80" t="s">
        <v>18516</v>
      </c>
      <c r="AJ80" t="s">
        <v>18516</v>
      </c>
      <c r="AK80" t="s">
        <v>18516</v>
      </c>
      <c r="AL80" s="133" t="str">
        <f>VLOOKUP(L80,映射表!A:G,7,0)</f>
        <v>莫美玉</v>
      </c>
      <c r="AM80" s="124" t="str">
        <f>VLOOKUP(L80,映射表!A:C,3,0)</f>
        <v>W504P286376</v>
      </c>
      <c r="AN80" t="s">
        <v>12</v>
      </c>
    </row>
    <row r="81" spans="1:40">
      <c r="A81" t="s">
        <v>51522</v>
      </c>
      <c r="B81" t="s">
        <v>18516</v>
      </c>
      <c r="C81" t="s">
        <v>51523</v>
      </c>
      <c r="D81" t="s">
        <v>51524</v>
      </c>
      <c r="E81" t="s">
        <v>48883</v>
      </c>
      <c r="F81" t="s">
        <v>48862</v>
      </c>
      <c r="G81" t="s">
        <v>48863</v>
      </c>
      <c r="H81" t="s">
        <v>48864</v>
      </c>
      <c r="I81" t="s">
        <v>18516</v>
      </c>
      <c r="J81" t="s">
        <v>48865</v>
      </c>
      <c r="K81" t="s">
        <v>49687</v>
      </c>
      <c r="L81" t="s">
        <v>28083</v>
      </c>
      <c r="M81" t="s">
        <v>28084</v>
      </c>
      <c r="N81" t="s">
        <v>18516</v>
      </c>
      <c r="O81">
        <v>0</v>
      </c>
      <c r="P81" t="s">
        <v>18516</v>
      </c>
      <c r="Q81" t="s">
        <v>18516</v>
      </c>
      <c r="R81" t="s">
        <v>18516</v>
      </c>
      <c r="S81" t="s">
        <v>18516</v>
      </c>
      <c r="T81" t="s">
        <v>18516</v>
      </c>
      <c r="U81" t="s">
        <v>18516</v>
      </c>
      <c r="V81" t="s">
        <v>18516</v>
      </c>
      <c r="W81" t="s">
        <v>18516</v>
      </c>
      <c r="X81" t="s">
        <v>18516</v>
      </c>
      <c r="Y81" t="s">
        <v>51525</v>
      </c>
      <c r="Z81" t="s">
        <v>48904</v>
      </c>
      <c r="AA81" t="s">
        <v>51526</v>
      </c>
      <c r="AB81" t="s">
        <v>48871</v>
      </c>
      <c r="AC81" t="s">
        <v>18516</v>
      </c>
      <c r="AD81" t="s">
        <v>18516</v>
      </c>
      <c r="AE81" t="s">
        <v>48872</v>
      </c>
      <c r="AF81" t="s">
        <v>18516</v>
      </c>
      <c r="AG81" t="s">
        <v>18516</v>
      </c>
      <c r="AH81" t="s">
        <v>48872</v>
      </c>
      <c r="AI81" t="s">
        <v>18516</v>
      </c>
      <c r="AJ81" t="s">
        <v>18516</v>
      </c>
      <c r="AK81" t="s">
        <v>18516</v>
      </c>
      <c r="AL81" s="133" t="str">
        <f>VLOOKUP(L81,映射表!A:G,7,0)</f>
        <v>莫美玉</v>
      </c>
      <c r="AM81" s="124" t="str">
        <f>VLOOKUP(L81,映射表!A:C,3,0)</f>
        <v>W2593P440573</v>
      </c>
      <c r="AN81" t="s">
        <v>12</v>
      </c>
    </row>
    <row r="82" spans="1:40">
      <c r="A82" t="s">
        <v>51527</v>
      </c>
      <c r="B82" t="s">
        <v>18516</v>
      </c>
      <c r="C82" t="s">
        <v>51528</v>
      </c>
      <c r="D82" t="s">
        <v>51529</v>
      </c>
      <c r="E82" t="s">
        <v>48963</v>
      </c>
      <c r="F82" t="s">
        <v>48862</v>
      </c>
      <c r="G82" t="s">
        <v>48863</v>
      </c>
      <c r="H82" t="s">
        <v>48864</v>
      </c>
      <c r="I82" t="s">
        <v>18516</v>
      </c>
      <c r="J82" t="s">
        <v>48865</v>
      </c>
      <c r="K82" t="s">
        <v>49708</v>
      </c>
      <c r="L82" t="s">
        <v>29175</v>
      </c>
      <c r="M82" t="s">
        <v>29176</v>
      </c>
      <c r="N82" t="s">
        <v>48963</v>
      </c>
      <c r="O82">
        <v>1</v>
      </c>
      <c r="P82" t="s">
        <v>48868</v>
      </c>
      <c r="Q82">
        <v>87.77</v>
      </c>
      <c r="R82">
        <v>5.27</v>
      </c>
      <c r="S82">
        <v>79.99</v>
      </c>
      <c r="T82">
        <v>4.8</v>
      </c>
      <c r="U82" t="s">
        <v>18516</v>
      </c>
      <c r="V82" t="s">
        <v>18516</v>
      </c>
      <c r="W82" t="s">
        <v>18516</v>
      </c>
      <c r="X82" t="s">
        <v>18516</v>
      </c>
      <c r="Y82" t="s">
        <v>48916</v>
      </c>
      <c r="Z82" t="s">
        <v>48917</v>
      </c>
      <c r="AA82" t="s">
        <v>51530</v>
      </c>
      <c r="AB82" t="s">
        <v>48871</v>
      </c>
      <c r="AC82" t="s">
        <v>18516</v>
      </c>
      <c r="AD82" t="s">
        <v>18516</v>
      </c>
      <c r="AE82" t="s">
        <v>48872</v>
      </c>
      <c r="AF82" t="s">
        <v>18516</v>
      </c>
      <c r="AG82" t="s">
        <v>18516</v>
      </c>
      <c r="AH82" t="s">
        <v>48872</v>
      </c>
      <c r="AI82" t="s">
        <v>18516</v>
      </c>
      <c r="AJ82" t="s">
        <v>18516</v>
      </c>
      <c r="AK82" t="s">
        <v>18516</v>
      </c>
      <c r="AL82" s="133" t="str">
        <f>VLOOKUP(L82,映射表!A:G,7,0)</f>
        <v>莫美玉</v>
      </c>
      <c r="AM82" s="124" t="str">
        <f>VLOOKUP(L82,映射表!A:C,3,0)</f>
        <v>W504P286399</v>
      </c>
      <c r="AN82" t="s">
        <v>12</v>
      </c>
    </row>
    <row r="83" spans="1:40">
      <c r="A83" t="s">
        <v>51531</v>
      </c>
      <c r="B83" t="s">
        <v>18516</v>
      </c>
      <c r="C83" t="s">
        <v>51532</v>
      </c>
      <c r="D83" t="s">
        <v>51533</v>
      </c>
      <c r="E83" t="s">
        <v>48963</v>
      </c>
      <c r="F83" t="s">
        <v>48862</v>
      </c>
      <c r="G83" t="s">
        <v>48863</v>
      </c>
      <c r="H83" t="s">
        <v>48864</v>
      </c>
      <c r="I83" t="s">
        <v>18516</v>
      </c>
      <c r="J83" t="s">
        <v>48865</v>
      </c>
      <c r="K83" t="s">
        <v>49687</v>
      </c>
      <c r="L83" t="s">
        <v>28083</v>
      </c>
      <c r="M83" t="s">
        <v>28084</v>
      </c>
      <c r="N83" t="s">
        <v>48963</v>
      </c>
      <c r="O83">
        <v>1</v>
      </c>
      <c r="P83" t="s">
        <v>48868</v>
      </c>
      <c r="Q83">
        <v>142.77</v>
      </c>
      <c r="R83">
        <v>9.99</v>
      </c>
      <c r="S83">
        <v>49.99</v>
      </c>
      <c r="T83">
        <v>3.5</v>
      </c>
      <c r="U83" t="s">
        <v>18516</v>
      </c>
      <c r="V83" t="s">
        <v>18516</v>
      </c>
      <c r="W83" t="s">
        <v>18516</v>
      </c>
      <c r="X83" t="s">
        <v>18516</v>
      </c>
      <c r="Y83" t="s">
        <v>51534</v>
      </c>
      <c r="Z83" t="s">
        <v>49260</v>
      </c>
      <c r="AA83" t="s">
        <v>51535</v>
      </c>
      <c r="AB83" t="s">
        <v>48871</v>
      </c>
      <c r="AC83" t="s">
        <v>18516</v>
      </c>
      <c r="AD83" t="s">
        <v>18516</v>
      </c>
      <c r="AE83" t="s">
        <v>48872</v>
      </c>
      <c r="AF83" t="s">
        <v>18516</v>
      </c>
      <c r="AG83" t="s">
        <v>18516</v>
      </c>
      <c r="AH83" t="s">
        <v>48872</v>
      </c>
      <c r="AI83" t="s">
        <v>18516</v>
      </c>
      <c r="AJ83" t="s">
        <v>18516</v>
      </c>
      <c r="AK83" t="s">
        <v>18516</v>
      </c>
      <c r="AL83" s="133" t="str">
        <f>VLOOKUP(L83,映射表!A:G,7,0)</f>
        <v>朱小燕</v>
      </c>
      <c r="AM83" s="124" t="str">
        <f>VLOOKUP(L83,映射表!A:C,3,0)</f>
        <v>W5568P445701</v>
      </c>
      <c r="AN83" t="s">
        <v>12</v>
      </c>
    </row>
    <row r="84" spans="1:40">
      <c r="A84" t="s">
        <v>51536</v>
      </c>
      <c r="B84" t="s">
        <v>18516</v>
      </c>
      <c r="C84" t="s">
        <v>51537</v>
      </c>
      <c r="D84" t="s">
        <v>51448</v>
      </c>
      <c r="E84" t="s">
        <v>48963</v>
      </c>
      <c r="F84" t="s">
        <v>48862</v>
      </c>
      <c r="G84" t="s">
        <v>48863</v>
      </c>
      <c r="H84" t="s">
        <v>48864</v>
      </c>
      <c r="I84" t="s">
        <v>18516</v>
      </c>
      <c r="J84" t="s">
        <v>48865</v>
      </c>
      <c r="K84" t="s">
        <v>49756</v>
      </c>
      <c r="L84" t="s">
        <v>27390</v>
      </c>
      <c r="M84" t="s">
        <v>16338</v>
      </c>
      <c r="N84" t="s">
        <v>48963</v>
      </c>
      <c r="O84">
        <v>1</v>
      </c>
      <c r="P84" t="s">
        <v>48868</v>
      </c>
      <c r="Q84">
        <v>205.99</v>
      </c>
      <c r="R84">
        <v>20.08</v>
      </c>
      <c r="S84">
        <v>129.99</v>
      </c>
      <c r="T84" t="s">
        <v>18516</v>
      </c>
      <c r="U84" t="s">
        <v>18516</v>
      </c>
      <c r="V84" t="s">
        <v>18516</v>
      </c>
      <c r="W84" t="s">
        <v>18516</v>
      </c>
      <c r="X84" t="s">
        <v>18516</v>
      </c>
      <c r="Y84" t="s">
        <v>51538</v>
      </c>
      <c r="Z84" t="s">
        <v>49066</v>
      </c>
      <c r="AA84" t="s">
        <v>51539</v>
      </c>
      <c r="AB84" t="s">
        <v>48871</v>
      </c>
      <c r="AC84" t="s">
        <v>18516</v>
      </c>
      <c r="AD84" t="s">
        <v>18516</v>
      </c>
      <c r="AE84" t="s">
        <v>48872</v>
      </c>
      <c r="AF84" t="s">
        <v>18516</v>
      </c>
      <c r="AG84" t="s">
        <v>18516</v>
      </c>
      <c r="AH84" t="s">
        <v>48891</v>
      </c>
      <c r="AI84" t="s">
        <v>18516</v>
      </c>
      <c r="AJ84" t="s">
        <v>18516</v>
      </c>
      <c r="AK84" t="s">
        <v>18516</v>
      </c>
      <c r="AL84" s="133" t="str">
        <f>VLOOKUP(L84,映射表!A:G,7,0)</f>
        <v>莫美玉</v>
      </c>
      <c r="AM84" s="124" t="str">
        <f>VLOOKUP(L84,映射表!A:C,3,0)</f>
        <v>W2593P375482</v>
      </c>
      <c r="AN84" t="s">
        <v>12</v>
      </c>
    </row>
    <row r="85" spans="1:40">
      <c r="A85" t="s">
        <v>51540</v>
      </c>
      <c r="B85" t="s">
        <v>18516</v>
      </c>
      <c r="C85" t="s">
        <v>51541</v>
      </c>
      <c r="D85" t="s">
        <v>51542</v>
      </c>
      <c r="E85" t="s">
        <v>48861</v>
      </c>
      <c r="F85" t="s">
        <v>48862</v>
      </c>
      <c r="G85" t="s">
        <v>48863</v>
      </c>
      <c r="H85" t="s">
        <v>48864</v>
      </c>
      <c r="I85" t="s">
        <v>18516</v>
      </c>
      <c r="J85" t="s">
        <v>48865</v>
      </c>
      <c r="K85" t="s">
        <v>51543</v>
      </c>
      <c r="L85" t="s">
        <v>28854</v>
      </c>
      <c r="M85" t="s">
        <v>28855</v>
      </c>
      <c r="N85" t="s">
        <v>48867</v>
      </c>
      <c r="O85">
        <v>1</v>
      </c>
      <c r="P85" t="s">
        <v>48868</v>
      </c>
      <c r="Q85">
        <v>119.99</v>
      </c>
      <c r="R85">
        <v>10.65</v>
      </c>
      <c r="S85">
        <v>49.99</v>
      </c>
      <c r="T85">
        <v>4.44</v>
      </c>
      <c r="U85" t="s">
        <v>18516</v>
      </c>
      <c r="V85" t="s">
        <v>18516</v>
      </c>
      <c r="W85" t="s">
        <v>18516</v>
      </c>
      <c r="X85" t="s">
        <v>18516</v>
      </c>
      <c r="Y85" t="s">
        <v>49054</v>
      </c>
      <c r="Z85" t="s">
        <v>48924</v>
      </c>
      <c r="AA85" t="s">
        <v>51544</v>
      </c>
      <c r="AB85" t="s">
        <v>48871</v>
      </c>
      <c r="AC85" t="s">
        <v>18516</v>
      </c>
      <c r="AD85" t="s">
        <v>18516</v>
      </c>
      <c r="AE85" t="s">
        <v>48872</v>
      </c>
      <c r="AF85" t="s">
        <v>18516</v>
      </c>
      <c r="AG85" t="s">
        <v>18516</v>
      </c>
      <c r="AH85" t="s">
        <v>48872</v>
      </c>
      <c r="AI85" t="s">
        <v>18516</v>
      </c>
      <c r="AJ85" t="s">
        <v>18516</v>
      </c>
      <c r="AK85" t="s">
        <v>18516</v>
      </c>
      <c r="AL85" s="133" t="str">
        <f>VLOOKUP(L85,映射表!A:G,7,0)</f>
        <v>莫美玉</v>
      </c>
      <c r="AM85" s="124" t="str">
        <f>VLOOKUP(L85,映射表!A:C,3,0)</f>
        <v>W2593P367066</v>
      </c>
      <c r="AN85" t="s">
        <v>12</v>
      </c>
    </row>
    <row r="86" spans="1:40">
      <c r="A86" t="s">
        <v>51545</v>
      </c>
      <c r="B86" t="s">
        <v>18516</v>
      </c>
      <c r="C86" t="s">
        <v>51546</v>
      </c>
      <c r="D86" t="s">
        <v>51547</v>
      </c>
      <c r="E86" t="s">
        <v>48883</v>
      </c>
      <c r="F86" t="s">
        <v>48862</v>
      </c>
      <c r="G86" t="s">
        <v>48863</v>
      </c>
      <c r="H86" t="s">
        <v>48864</v>
      </c>
      <c r="I86" t="s">
        <v>18516</v>
      </c>
      <c r="J86" t="s">
        <v>48865</v>
      </c>
      <c r="K86" t="s">
        <v>51543</v>
      </c>
      <c r="L86" t="s">
        <v>28854</v>
      </c>
      <c r="M86" t="s">
        <v>28855</v>
      </c>
      <c r="N86" t="s">
        <v>18516</v>
      </c>
      <c r="O86">
        <v>0</v>
      </c>
      <c r="P86" t="s">
        <v>18516</v>
      </c>
      <c r="Q86" t="s">
        <v>18516</v>
      </c>
      <c r="R86" t="s">
        <v>18516</v>
      </c>
      <c r="S86" t="s">
        <v>18516</v>
      </c>
      <c r="T86" t="s">
        <v>18516</v>
      </c>
      <c r="U86" t="s">
        <v>18516</v>
      </c>
      <c r="V86" t="s">
        <v>18516</v>
      </c>
      <c r="W86" t="s">
        <v>18516</v>
      </c>
      <c r="X86" t="s">
        <v>18516</v>
      </c>
      <c r="Y86" t="s">
        <v>49054</v>
      </c>
      <c r="Z86" t="s">
        <v>48924</v>
      </c>
      <c r="AA86" t="s">
        <v>51544</v>
      </c>
      <c r="AB86" t="s">
        <v>48871</v>
      </c>
      <c r="AC86" t="s">
        <v>18516</v>
      </c>
      <c r="AD86" t="s">
        <v>18516</v>
      </c>
      <c r="AE86" t="s">
        <v>48872</v>
      </c>
      <c r="AF86" t="s">
        <v>18516</v>
      </c>
      <c r="AG86" t="s">
        <v>18516</v>
      </c>
      <c r="AH86" t="s">
        <v>48872</v>
      </c>
      <c r="AI86" t="s">
        <v>18516</v>
      </c>
      <c r="AJ86" t="s">
        <v>18516</v>
      </c>
      <c r="AK86" t="s">
        <v>18516</v>
      </c>
      <c r="AL86" s="133" t="str">
        <f>VLOOKUP(L86,映射表!A:G,7,0)</f>
        <v>莫美玉</v>
      </c>
      <c r="AM86" s="124" t="str">
        <f>VLOOKUP(L86,映射表!A:C,3,0)</f>
        <v>W2593P333796</v>
      </c>
      <c r="AN86" t="s">
        <v>12</v>
      </c>
    </row>
    <row r="87" spans="1:40">
      <c r="A87" t="s">
        <v>51548</v>
      </c>
      <c r="B87" t="s">
        <v>18516</v>
      </c>
      <c r="C87" t="s">
        <v>51549</v>
      </c>
      <c r="D87" t="s">
        <v>51164</v>
      </c>
      <c r="E87" t="s">
        <v>48963</v>
      </c>
      <c r="F87" t="s">
        <v>48862</v>
      </c>
      <c r="G87" t="s">
        <v>48863</v>
      </c>
      <c r="H87" t="s">
        <v>48864</v>
      </c>
      <c r="I87" t="s">
        <v>18516</v>
      </c>
      <c r="J87" t="s">
        <v>48865</v>
      </c>
      <c r="K87" t="s">
        <v>51550</v>
      </c>
      <c r="L87" t="s">
        <v>28977</v>
      </c>
      <c r="M87" t="s">
        <v>28978</v>
      </c>
      <c r="N87" t="s">
        <v>48963</v>
      </c>
      <c r="O87">
        <v>1</v>
      </c>
      <c r="P87" t="s">
        <v>48868</v>
      </c>
      <c r="Q87">
        <v>247.99</v>
      </c>
      <c r="R87">
        <v>19.84</v>
      </c>
      <c r="S87">
        <v>169.99</v>
      </c>
      <c r="T87">
        <v>13.6</v>
      </c>
      <c r="U87" t="s">
        <v>18516</v>
      </c>
      <c r="V87" t="s">
        <v>18516</v>
      </c>
      <c r="W87" t="s">
        <v>18516</v>
      </c>
      <c r="X87" t="s">
        <v>18516</v>
      </c>
      <c r="Y87" t="s">
        <v>51551</v>
      </c>
      <c r="Z87" t="s">
        <v>48924</v>
      </c>
      <c r="AA87" t="s">
        <v>51552</v>
      </c>
      <c r="AB87" t="s">
        <v>48871</v>
      </c>
      <c r="AC87" t="s">
        <v>18516</v>
      </c>
      <c r="AD87" t="s">
        <v>18516</v>
      </c>
      <c r="AE87" t="s">
        <v>48872</v>
      </c>
      <c r="AF87" t="s">
        <v>18516</v>
      </c>
      <c r="AG87" t="s">
        <v>18516</v>
      </c>
      <c r="AH87" t="s">
        <v>48872</v>
      </c>
      <c r="AI87" t="s">
        <v>18516</v>
      </c>
      <c r="AJ87" t="s">
        <v>18516</v>
      </c>
      <c r="AK87" t="s">
        <v>18516</v>
      </c>
      <c r="AL87" s="133" t="str">
        <f>VLOOKUP(L87,映射表!A:G,7,0)</f>
        <v>莫美玉</v>
      </c>
      <c r="AM87" s="124" t="str">
        <f>VLOOKUP(L87,映射表!A:C,3,0)</f>
        <v>W504S00257</v>
      </c>
      <c r="AN87" t="s">
        <v>12</v>
      </c>
    </row>
    <row r="88" spans="1:40">
      <c r="A88" t="s">
        <v>51553</v>
      </c>
      <c r="B88" t="s">
        <v>18516</v>
      </c>
      <c r="C88" t="s">
        <v>51554</v>
      </c>
      <c r="D88" t="s">
        <v>51555</v>
      </c>
      <c r="E88" t="s">
        <v>48861</v>
      </c>
      <c r="F88" t="s">
        <v>48862</v>
      </c>
      <c r="G88" t="s">
        <v>48863</v>
      </c>
      <c r="H88" t="s">
        <v>48864</v>
      </c>
      <c r="I88" t="s">
        <v>18516</v>
      </c>
      <c r="J88" t="s">
        <v>48865</v>
      </c>
      <c r="K88" t="s">
        <v>49762</v>
      </c>
      <c r="L88" t="s">
        <v>28427</v>
      </c>
      <c r="M88" t="s">
        <v>28428</v>
      </c>
      <c r="N88" t="s">
        <v>48867</v>
      </c>
      <c r="O88">
        <v>1</v>
      </c>
      <c r="P88" t="s">
        <v>48868</v>
      </c>
      <c r="Q88">
        <v>159.99</v>
      </c>
      <c r="R88">
        <v>9.6</v>
      </c>
      <c r="S88">
        <v>79.99</v>
      </c>
      <c r="T88">
        <v>4.8</v>
      </c>
      <c r="U88" t="s">
        <v>18516</v>
      </c>
      <c r="V88" t="s">
        <v>18516</v>
      </c>
      <c r="W88" t="s">
        <v>18516</v>
      </c>
      <c r="X88" t="s">
        <v>18516</v>
      </c>
      <c r="Y88" t="s">
        <v>51556</v>
      </c>
      <c r="Z88" t="s">
        <v>48917</v>
      </c>
      <c r="AA88" t="s">
        <v>51557</v>
      </c>
      <c r="AB88" t="s">
        <v>48871</v>
      </c>
      <c r="AC88" t="s">
        <v>18516</v>
      </c>
      <c r="AD88" t="s">
        <v>18516</v>
      </c>
      <c r="AE88" t="s">
        <v>48872</v>
      </c>
      <c r="AF88" t="s">
        <v>18516</v>
      </c>
      <c r="AG88" t="s">
        <v>18516</v>
      </c>
      <c r="AH88" t="s">
        <v>48872</v>
      </c>
      <c r="AI88" t="s">
        <v>18516</v>
      </c>
      <c r="AJ88" t="s">
        <v>18516</v>
      </c>
      <c r="AK88" t="s">
        <v>18516</v>
      </c>
      <c r="AL88" s="133" t="str">
        <f>VLOOKUP(L88,映射表!A:G,7,0)</f>
        <v>莫美玉</v>
      </c>
      <c r="AM88" s="124" t="str">
        <f>VLOOKUP(L88,映射表!A:C,3,0)</f>
        <v>W2593P333796</v>
      </c>
      <c r="AN88" t="s">
        <v>12</v>
      </c>
    </row>
    <row r="89" spans="1:40">
      <c r="A89" t="s">
        <v>51558</v>
      </c>
      <c r="B89" t="s">
        <v>18516</v>
      </c>
      <c r="C89" t="s">
        <v>51559</v>
      </c>
      <c r="D89" t="s">
        <v>51259</v>
      </c>
      <c r="E89" t="s">
        <v>48963</v>
      </c>
      <c r="F89" t="s">
        <v>48862</v>
      </c>
      <c r="G89" t="s">
        <v>48863</v>
      </c>
      <c r="H89" t="s">
        <v>48864</v>
      </c>
      <c r="I89" t="s">
        <v>18516</v>
      </c>
      <c r="J89" t="s">
        <v>48865</v>
      </c>
      <c r="K89" t="s">
        <v>51560</v>
      </c>
      <c r="L89" t="s">
        <v>28313</v>
      </c>
      <c r="M89" t="s">
        <v>28314</v>
      </c>
      <c r="N89" t="s">
        <v>48963</v>
      </c>
      <c r="O89">
        <v>1</v>
      </c>
      <c r="P89" t="s">
        <v>48868</v>
      </c>
      <c r="Q89">
        <v>167.77</v>
      </c>
      <c r="R89">
        <v>12.5</v>
      </c>
      <c r="S89">
        <v>79.99</v>
      </c>
      <c r="T89" t="s">
        <v>18516</v>
      </c>
      <c r="U89" t="s">
        <v>18516</v>
      </c>
      <c r="V89" t="s">
        <v>18516</v>
      </c>
      <c r="W89" t="s">
        <v>18516</v>
      </c>
      <c r="X89" t="s">
        <v>18516</v>
      </c>
      <c r="Y89" t="s">
        <v>51561</v>
      </c>
      <c r="Z89" t="s">
        <v>51234</v>
      </c>
      <c r="AA89" t="s">
        <v>51562</v>
      </c>
      <c r="AB89" t="s">
        <v>48871</v>
      </c>
      <c r="AC89" t="s">
        <v>18516</v>
      </c>
      <c r="AD89" t="s">
        <v>18516</v>
      </c>
      <c r="AE89" t="s">
        <v>48872</v>
      </c>
      <c r="AF89" t="s">
        <v>18516</v>
      </c>
      <c r="AG89" t="s">
        <v>18516</v>
      </c>
      <c r="AH89" t="s">
        <v>48872</v>
      </c>
      <c r="AI89" t="s">
        <v>18516</v>
      </c>
      <c r="AJ89" t="s">
        <v>18516</v>
      </c>
      <c r="AK89" t="s">
        <v>18516</v>
      </c>
      <c r="AL89" s="133" t="str">
        <f>VLOOKUP(L89,映射表!A:G,7,0)</f>
        <v>莫美玉</v>
      </c>
      <c r="AM89" s="124" t="str">
        <f>VLOOKUP(L89,映射表!A:C,3,0)</f>
        <v>W2593P406939</v>
      </c>
      <c r="AN89" t="s">
        <v>12</v>
      </c>
    </row>
    <row r="90" spans="1:40">
      <c r="A90" t="s">
        <v>51563</v>
      </c>
      <c r="B90" t="s">
        <v>18516</v>
      </c>
      <c r="C90" t="s">
        <v>51564</v>
      </c>
      <c r="D90" t="s">
        <v>51288</v>
      </c>
      <c r="E90" t="s">
        <v>48963</v>
      </c>
      <c r="F90" t="s">
        <v>48862</v>
      </c>
      <c r="G90" t="s">
        <v>48863</v>
      </c>
      <c r="H90" t="s">
        <v>48864</v>
      </c>
      <c r="I90" t="s">
        <v>18516</v>
      </c>
      <c r="J90" t="s">
        <v>48865</v>
      </c>
      <c r="K90" t="s">
        <v>51565</v>
      </c>
      <c r="L90" t="s">
        <v>29017</v>
      </c>
      <c r="M90" t="s">
        <v>29018</v>
      </c>
      <c r="N90" t="s">
        <v>48963</v>
      </c>
      <c r="O90">
        <v>1</v>
      </c>
      <c r="P90" t="s">
        <v>48868</v>
      </c>
      <c r="Q90">
        <v>205.77</v>
      </c>
      <c r="R90">
        <v>12.14</v>
      </c>
      <c r="S90">
        <v>29.99</v>
      </c>
      <c r="T90">
        <v>1.77</v>
      </c>
      <c r="U90" t="s">
        <v>18516</v>
      </c>
      <c r="V90" t="s">
        <v>18516</v>
      </c>
      <c r="W90" t="s">
        <v>18516</v>
      </c>
      <c r="X90" t="s">
        <v>18516</v>
      </c>
      <c r="Y90" t="s">
        <v>51566</v>
      </c>
      <c r="Z90" t="s">
        <v>49203</v>
      </c>
      <c r="AA90" t="s">
        <v>51567</v>
      </c>
      <c r="AB90" t="s">
        <v>48871</v>
      </c>
      <c r="AC90" t="s">
        <v>18516</v>
      </c>
      <c r="AD90" t="s">
        <v>18516</v>
      </c>
      <c r="AE90" t="s">
        <v>48872</v>
      </c>
      <c r="AF90" t="s">
        <v>18516</v>
      </c>
      <c r="AG90" t="s">
        <v>18516</v>
      </c>
      <c r="AH90" t="s">
        <v>48872</v>
      </c>
      <c r="AI90" t="s">
        <v>18516</v>
      </c>
      <c r="AJ90" t="s">
        <v>18516</v>
      </c>
      <c r="AK90" t="s">
        <v>18516</v>
      </c>
      <c r="AL90" s="133" t="str">
        <f>VLOOKUP(L90,映射表!A:G,7,0)</f>
        <v>莫美玉</v>
      </c>
      <c r="AM90" s="124" t="str">
        <f>VLOOKUP(L90,映射表!A:C,3,0)</f>
        <v>W2593P375482</v>
      </c>
      <c r="AN90" t="s">
        <v>12</v>
      </c>
    </row>
    <row r="91" spans="1:40">
      <c r="A91" t="s">
        <v>51568</v>
      </c>
      <c r="B91" t="s">
        <v>18516</v>
      </c>
      <c r="C91" t="s">
        <v>51569</v>
      </c>
      <c r="D91" t="s">
        <v>51570</v>
      </c>
      <c r="E91" t="s">
        <v>48861</v>
      </c>
      <c r="F91" t="s">
        <v>48862</v>
      </c>
      <c r="G91" t="s">
        <v>48863</v>
      </c>
      <c r="H91" t="s">
        <v>48864</v>
      </c>
      <c r="I91" t="s">
        <v>18516</v>
      </c>
      <c r="J91" t="s">
        <v>48865</v>
      </c>
      <c r="K91" t="s">
        <v>51543</v>
      </c>
      <c r="L91" t="s">
        <v>28854</v>
      </c>
      <c r="M91" t="s">
        <v>28855</v>
      </c>
      <c r="N91" t="s">
        <v>48867</v>
      </c>
      <c r="O91">
        <v>1</v>
      </c>
      <c r="P91" t="s">
        <v>48868</v>
      </c>
      <c r="Q91">
        <v>119.99</v>
      </c>
      <c r="R91">
        <v>9.3</v>
      </c>
      <c r="S91">
        <v>49.99</v>
      </c>
      <c r="T91">
        <v>3.87</v>
      </c>
      <c r="U91" t="s">
        <v>18516</v>
      </c>
      <c r="V91" t="s">
        <v>18516</v>
      </c>
      <c r="W91" t="s">
        <v>18516</v>
      </c>
      <c r="X91" t="s">
        <v>18516</v>
      </c>
      <c r="Y91" t="s">
        <v>51571</v>
      </c>
      <c r="Z91" t="s">
        <v>48878</v>
      </c>
      <c r="AA91" t="s">
        <v>51572</v>
      </c>
      <c r="AB91" t="s">
        <v>48871</v>
      </c>
      <c r="AC91" t="s">
        <v>18516</v>
      </c>
      <c r="AD91" t="s">
        <v>18516</v>
      </c>
      <c r="AE91" t="s">
        <v>48872</v>
      </c>
      <c r="AF91" t="s">
        <v>18516</v>
      </c>
      <c r="AG91" t="s">
        <v>18516</v>
      </c>
      <c r="AH91" t="s">
        <v>48872</v>
      </c>
      <c r="AI91" t="s">
        <v>18516</v>
      </c>
      <c r="AJ91" t="s">
        <v>18516</v>
      </c>
      <c r="AK91" t="s">
        <v>18516</v>
      </c>
      <c r="AL91" s="133" t="str">
        <f>VLOOKUP(L91,映射表!A:G,7,0)</f>
        <v>莫美玉</v>
      </c>
      <c r="AM91" s="124" t="str">
        <f>VLOOKUP(L91,映射表!A:C,3,0)</f>
        <v>W1858P382400</v>
      </c>
      <c r="AN91" t="s">
        <v>12</v>
      </c>
    </row>
    <row r="92" spans="1:40">
      <c r="A92" t="s">
        <v>51573</v>
      </c>
      <c r="B92" t="s">
        <v>18516</v>
      </c>
      <c r="C92" t="s">
        <v>51574</v>
      </c>
      <c r="D92" t="s">
        <v>51254</v>
      </c>
      <c r="E92" t="s">
        <v>48963</v>
      </c>
      <c r="F92" t="s">
        <v>48862</v>
      </c>
      <c r="G92" t="s">
        <v>48863</v>
      </c>
      <c r="H92" t="s">
        <v>48864</v>
      </c>
      <c r="I92" t="s">
        <v>18516</v>
      </c>
      <c r="J92" t="s">
        <v>48865</v>
      </c>
      <c r="K92" t="s">
        <v>51575</v>
      </c>
      <c r="L92" t="s">
        <v>28099</v>
      </c>
      <c r="M92" t="s">
        <v>28100</v>
      </c>
      <c r="N92" t="s">
        <v>48963</v>
      </c>
      <c r="O92">
        <v>1</v>
      </c>
      <c r="P92" t="s">
        <v>48868</v>
      </c>
      <c r="Q92">
        <v>96.77</v>
      </c>
      <c r="R92">
        <v>5.81</v>
      </c>
      <c r="S92">
        <v>39.99</v>
      </c>
      <c r="T92">
        <v>2.4</v>
      </c>
      <c r="U92" t="s">
        <v>18516</v>
      </c>
      <c r="V92" t="s">
        <v>18516</v>
      </c>
      <c r="W92" t="s">
        <v>18516</v>
      </c>
      <c r="X92" t="s">
        <v>18516</v>
      </c>
      <c r="Y92" t="s">
        <v>51576</v>
      </c>
      <c r="Z92" t="s">
        <v>48917</v>
      </c>
      <c r="AA92" t="s">
        <v>51577</v>
      </c>
      <c r="AB92" t="s">
        <v>48871</v>
      </c>
      <c r="AC92" t="s">
        <v>18516</v>
      </c>
      <c r="AD92" t="s">
        <v>18516</v>
      </c>
      <c r="AE92" t="s">
        <v>48872</v>
      </c>
      <c r="AF92" t="s">
        <v>18516</v>
      </c>
      <c r="AG92" t="s">
        <v>18516</v>
      </c>
      <c r="AH92" t="s">
        <v>48872</v>
      </c>
      <c r="AI92" t="s">
        <v>18516</v>
      </c>
      <c r="AJ92" t="s">
        <v>18516</v>
      </c>
      <c r="AK92" t="s">
        <v>18516</v>
      </c>
      <c r="AL92" s="133" t="str">
        <f>VLOOKUP(L92,映射表!A:G,7,0)</f>
        <v>莫美玉</v>
      </c>
      <c r="AM92" s="124" t="str">
        <f>VLOOKUP(L92,映射表!A:C,3,0)</f>
        <v>W2593S00054</v>
      </c>
      <c r="AN92" t="s">
        <v>12</v>
      </c>
    </row>
    <row r="93" spans="1:40">
      <c r="A93" t="s">
        <v>51578</v>
      </c>
      <c r="B93" t="s">
        <v>18516</v>
      </c>
      <c r="C93" t="s">
        <v>51579</v>
      </c>
      <c r="D93" t="s">
        <v>51580</v>
      </c>
      <c r="E93" t="s">
        <v>48963</v>
      </c>
      <c r="F93" t="s">
        <v>48862</v>
      </c>
      <c r="G93" t="s">
        <v>48863</v>
      </c>
      <c r="H93" t="s">
        <v>48864</v>
      </c>
      <c r="I93" t="s">
        <v>18516</v>
      </c>
      <c r="J93" t="s">
        <v>48865</v>
      </c>
      <c r="K93" t="s">
        <v>51581</v>
      </c>
      <c r="L93" t="s">
        <v>27748</v>
      </c>
      <c r="M93" t="s">
        <v>18510</v>
      </c>
      <c r="N93" t="s">
        <v>48963</v>
      </c>
      <c r="O93">
        <v>1</v>
      </c>
      <c r="P93" t="s">
        <v>48868</v>
      </c>
      <c r="Q93">
        <v>186.99</v>
      </c>
      <c r="R93">
        <v>18.23</v>
      </c>
      <c r="S93">
        <v>29.99</v>
      </c>
      <c r="T93">
        <v>2.92</v>
      </c>
      <c r="U93" t="s">
        <v>18516</v>
      </c>
      <c r="V93" t="s">
        <v>18516</v>
      </c>
      <c r="W93" t="s">
        <v>18516</v>
      </c>
      <c r="X93" t="s">
        <v>18516</v>
      </c>
      <c r="Y93" t="s">
        <v>51582</v>
      </c>
      <c r="Z93" t="s">
        <v>51583</v>
      </c>
      <c r="AA93" t="s">
        <v>51584</v>
      </c>
      <c r="AB93" t="s">
        <v>48871</v>
      </c>
      <c r="AC93" t="s">
        <v>18516</v>
      </c>
      <c r="AD93" t="s">
        <v>18516</v>
      </c>
      <c r="AE93" t="s">
        <v>48872</v>
      </c>
      <c r="AF93" t="s">
        <v>18516</v>
      </c>
      <c r="AG93" t="s">
        <v>18516</v>
      </c>
      <c r="AH93" t="s">
        <v>48872</v>
      </c>
      <c r="AI93" t="s">
        <v>18516</v>
      </c>
      <c r="AJ93" t="s">
        <v>18516</v>
      </c>
      <c r="AK93" t="s">
        <v>18516</v>
      </c>
      <c r="AL93" s="133" t="str">
        <f>VLOOKUP(L93,映射表!A:G,7,0)</f>
        <v>莫美玉</v>
      </c>
      <c r="AM93" s="124" t="str">
        <f>VLOOKUP(L93,映射表!A:C,3,0)</f>
        <v>W504S00262</v>
      </c>
      <c r="AN93" t="s">
        <v>12</v>
      </c>
    </row>
    <row r="94" spans="1:40">
      <c r="A94" t="s">
        <v>51585</v>
      </c>
      <c r="B94" t="s">
        <v>18516</v>
      </c>
      <c r="C94" t="s">
        <v>51586</v>
      </c>
      <c r="D94" t="s">
        <v>51587</v>
      </c>
      <c r="E94" t="s">
        <v>48963</v>
      </c>
      <c r="F94" t="s">
        <v>48862</v>
      </c>
      <c r="G94" t="s">
        <v>48863</v>
      </c>
      <c r="H94" t="s">
        <v>48864</v>
      </c>
      <c r="I94" t="s">
        <v>18516</v>
      </c>
      <c r="J94" t="s">
        <v>48865</v>
      </c>
      <c r="K94" t="s">
        <v>51588</v>
      </c>
      <c r="L94" t="s">
        <v>27444</v>
      </c>
      <c r="M94" t="s">
        <v>17081</v>
      </c>
      <c r="N94" t="s">
        <v>48963</v>
      </c>
      <c r="O94">
        <v>1</v>
      </c>
      <c r="P94" t="s">
        <v>48868</v>
      </c>
      <c r="Q94">
        <v>136.99</v>
      </c>
      <c r="R94">
        <v>8.9</v>
      </c>
      <c r="S94">
        <v>79.99</v>
      </c>
      <c r="T94" t="s">
        <v>18516</v>
      </c>
      <c r="U94" t="s">
        <v>18516</v>
      </c>
      <c r="V94" t="s">
        <v>18516</v>
      </c>
      <c r="W94" t="s">
        <v>18516</v>
      </c>
      <c r="X94" t="s">
        <v>18516</v>
      </c>
      <c r="Y94" t="s">
        <v>51589</v>
      </c>
      <c r="Z94" t="s">
        <v>48971</v>
      </c>
      <c r="AA94" t="s">
        <v>51590</v>
      </c>
      <c r="AB94" t="s">
        <v>48871</v>
      </c>
      <c r="AC94" t="s">
        <v>18516</v>
      </c>
      <c r="AD94" t="s">
        <v>18516</v>
      </c>
      <c r="AE94" t="s">
        <v>48872</v>
      </c>
      <c r="AF94" t="s">
        <v>18516</v>
      </c>
      <c r="AG94" t="s">
        <v>18516</v>
      </c>
      <c r="AH94" t="s">
        <v>48872</v>
      </c>
      <c r="AI94" t="s">
        <v>18516</v>
      </c>
      <c r="AJ94" t="s">
        <v>18516</v>
      </c>
      <c r="AK94" t="s">
        <v>18516</v>
      </c>
      <c r="AL94" s="133" t="str">
        <f>VLOOKUP(L94,映射表!A:G,7,0)</f>
        <v>莫美玉</v>
      </c>
      <c r="AM94" s="124" t="str">
        <f>VLOOKUP(L94,映射表!A:C,3,0)</f>
        <v>W504S00316</v>
      </c>
      <c r="AN94" t="s">
        <v>12</v>
      </c>
    </row>
    <row r="95" spans="1:40">
      <c r="AL95" s="133" t="str">
        <f>VLOOKUP(L95,映射表!A:G,7,0)</f>
        <v>莫美玉</v>
      </c>
      <c r="AM95" s="124" t="str">
        <f>VLOOKUP(L95,映射表!A:C,3,0)</f>
        <v>W2593P333586</v>
      </c>
    </row>
    <row r="96" spans="1:40">
      <c r="AL96" s="133" t="str">
        <f>VLOOKUP(L96,映射表!A:G,7,0)</f>
        <v>莫美玉</v>
      </c>
      <c r="AM96" s="124" t="str">
        <f>VLOOKUP(L96,映射表!A:C,3,0)</f>
        <v>W1858S00007</v>
      </c>
    </row>
    <row r="97" spans="1:40">
      <c r="AL97" s="133" t="str">
        <f>VLOOKUP(L97,映射表!A:G,7,0)</f>
        <v>莫美玉</v>
      </c>
      <c r="AM97" s="124" t="str">
        <f>VLOOKUP(L97,映射表!A:C,3,0)</f>
        <v>W504P287642</v>
      </c>
    </row>
    <row r="98" spans="1:40">
      <c r="AL98" s="133" t="str">
        <f>VLOOKUP(L98,映射表!A:G,7,0)</f>
        <v>莫美玉</v>
      </c>
      <c r="AM98" s="124" t="str">
        <f>VLOOKUP(L98,映射表!A:C,3,0)</f>
        <v>W504P286376</v>
      </c>
    </row>
    <row r="99" spans="1:40">
      <c r="AL99" s="133" t="str">
        <f>VLOOKUP(L99,映射表!A:G,7,0)</f>
        <v>莫美玉</v>
      </c>
      <c r="AM99" s="124" t="str">
        <f>VLOOKUP(L99,映射表!A:C,3,0)</f>
        <v>W1858P382398</v>
      </c>
    </row>
    <row r="100" spans="1:40">
      <c r="AL100" s="133" t="str">
        <f>VLOOKUP(L100,映射表!A:G,7,0)</f>
        <v>莫美玉</v>
      </c>
      <c r="AM100" s="124" t="str">
        <f>VLOOKUP(L100,映射表!A:C,3,0)</f>
        <v>W2580P379995</v>
      </c>
    </row>
    <row r="101" spans="1:40">
      <c r="AL101" s="133" t="str">
        <f>VLOOKUP(L101,映射表!A:G,7,0)</f>
        <v>莫美玉</v>
      </c>
      <c r="AM101" s="124" t="str">
        <f>VLOOKUP(L101,映射表!A:C,3,0)</f>
        <v>W504S00316</v>
      </c>
    </row>
    <row r="102" spans="1:40" ht="15">
      <c r="AL102" s="133" t="str">
        <f>VLOOKUP(L102,映射表!A:G,7,0)</f>
        <v>莫美玉</v>
      </c>
      <c r="AM102" s="124" t="str">
        <f>VLOOKUP(L102,映射表!A:C,3,0)</f>
        <v>W2593P440591</v>
      </c>
    </row>
    <row r="103" spans="1:40">
      <c r="AL103" s="133" t="str">
        <f>VLOOKUP(L103,映射表!A:G,7,0)</f>
        <v>莫美玉</v>
      </c>
      <c r="AM103" s="124" t="str">
        <f>VLOOKUP(L103,映射表!A:C,3,0)</f>
        <v>W504P429337</v>
      </c>
    </row>
    <row r="104" spans="1:40">
      <c r="AL104" s="133" t="str">
        <f>VLOOKUP(L104,映射表!A:G,7,0)</f>
        <v>莫美玉</v>
      </c>
      <c r="AM104" s="124" t="str">
        <f>VLOOKUP(L104,映射表!A:C,3,0)</f>
        <v>W504P286394</v>
      </c>
    </row>
    <row r="105" spans="1:40">
      <c r="AL105" s="133" t="str">
        <f>VLOOKUP(L105,映射表!A:G,7,0)</f>
        <v>莫美玉</v>
      </c>
      <c r="AM105" s="124" t="str">
        <f>VLOOKUP(L105,映射表!A:C,3,0)</f>
        <v>W2593P333565</v>
      </c>
    </row>
    <row r="106" spans="1:40">
      <c r="AL106" s="133" t="str">
        <f>VLOOKUP(L106,映射表!A:G,7,0)</f>
        <v>莫美玉</v>
      </c>
      <c r="AM106" s="124" t="str">
        <f>VLOOKUP(L106,映射表!A:C,3,0)</f>
        <v>W1670P255558</v>
      </c>
    </row>
    <row r="107" spans="1:40">
      <c r="AL107" s="133" t="str">
        <f>VLOOKUP(L107,映射表!A:G,7,0)</f>
        <v>莫美玉</v>
      </c>
      <c r="AM107" s="124" t="str">
        <f>VLOOKUP(L107,映射表!A:C,3,0)</f>
        <v>W504P370528</v>
      </c>
    </row>
    <row r="108" spans="1:40">
      <c r="AL108" s="133" t="str">
        <f>VLOOKUP(L108,映射表!A:G,7,0)</f>
        <v>莫美玉</v>
      </c>
      <c r="AM108" s="124" t="str">
        <f>VLOOKUP(L108,映射表!A:C,3,0)</f>
        <v>W2593P367052</v>
      </c>
    </row>
    <row r="109" spans="1:40">
      <c r="AL109" s="133" t="str">
        <f>VLOOKUP(L109,映射表!A:G,7,0)</f>
        <v>莫美玉</v>
      </c>
      <c r="AM109" s="124" t="str">
        <f>VLOOKUP(L109,映射表!A:C,3,0)</f>
        <v>W2593P367052</v>
      </c>
    </row>
    <row r="110" spans="1:40">
      <c r="AL110" s="133" t="str">
        <f>VLOOKUP(L110,映射表!A:G,7,0)</f>
        <v>莫美玉</v>
      </c>
      <c r="AM110" s="124" t="str">
        <f>VLOOKUP(L110,映射表!A:C,3,0)</f>
        <v>W2593P440591</v>
      </c>
    </row>
    <row r="111" spans="1:40">
      <c r="AL111" s="133" t="str">
        <f>VLOOKUP(L111,映射表!A:G,7,0)</f>
        <v>莫美玉</v>
      </c>
      <c r="AM111" s="124" t="str">
        <f>VLOOKUP(L111,映射表!A:C,3,0)</f>
        <v>W2580S00062</v>
      </c>
    </row>
    <row r="112" spans="1:40">
      <c r="AL112" s="133" t="str">
        <f>VLOOKUP(L112,映射表!A:G,7,0)</f>
        <v>莫美玉</v>
      </c>
      <c r="AM112" s="124" t="str">
        <f>VLOOKUP(L112,映射表!A:C,3,0)</f>
        <v>W2580S00062</v>
      </c>
    </row>
    <row r="113" spans="1:40">
      <c r="AL113" s="133" t="str">
        <f>VLOOKUP(L113,映射表!A:G,7,0)</f>
        <v>莫美玉</v>
      </c>
      <c r="AM113" s="124" t="str">
        <f>VLOOKUP(L113,映射表!A:C,3,0)</f>
        <v>W504P429279</v>
      </c>
    </row>
    <row r="114" spans="1:40">
      <c r="AL114" s="133" t="str">
        <f>VLOOKUP(L114,映射表!A:G,7,0)</f>
        <v>莫美玉</v>
      </c>
      <c r="AM114" s="124" t="str">
        <f>VLOOKUP(L114,映射表!A:C,3,0)</f>
        <v>W504P296793</v>
      </c>
    </row>
    <row r="115" spans="1:40">
      <c r="AL115" s="133" t="str">
        <f>VLOOKUP(L115,映射表!A:G,7,0)</f>
        <v>莫美玉</v>
      </c>
      <c r="AM115" s="124" t="str">
        <f>VLOOKUP(L115,映射表!A:C,3,0)</f>
        <v>W504S00280</v>
      </c>
    </row>
    <row r="116" spans="1:40">
      <c r="AL116" s="133" t="str">
        <f>VLOOKUP(L116,映射表!A:G,7,0)</f>
        <v>莫美玉</v>
      </c>
      <c r="AM116" s="124" t="str">
        <f>VLOOKUP(L116,映射表!A:C,3,0)</f>
        <v>W504P286386</v>
      </c>
    </row>
    <row r="117" spans="1:40">
      <c r="AL117" s="133" t="str">
        <f>VLOOKUP(L117,映射表!A:G,7,0)</f>
        <v>莫美玉</v>
      </c>
      <c r="AM117" s="124" t="str">
        <f>VLOOKUP(L117,映射表!A:C,3,0)</f>
        <v>W2593P333571</v>
      </c>
    </row>
    <row r="118" spans="1:40">
      <c r="AL118" s="133" t="str">
        <f>VLOOKUP(L118,映射表!A:G,7,0)</f>
        <v>朱小燕</v>
      </c>
      <c r="AM118" s="124" t="str">
        <f>VLOOKUP(L118,映射表!A:C,3,0)</f>
        <v>W5568P445701</v>
      </c>
    </row>
    <row r="119" spans="1:40">
      <c r="AL119" s="133" t="str">
        <f>VLOOKUP(L119,映射表!A:G,7,0)</f>
        <v>莫美玉</v>
      </c>
      <c r="AM119" s="124" t="str">
        <f>VLOOKUP(L119,映射表!A:C,3,0)</f>
        <v>W2593P437117</v>
      </c>
    </row>
    <row r="120" spans="1:40">
      <c r="AL120" s="133" t="str">
        <f>VLOOKUP(L120,映射表!A:G,7,0)</f>
        <v>莫美玉</v>
      </c>
      <c r="AM120" s="124" t="str">
        <f>VLOOKUP(L120,映射表!A:C,3,0)</f>
        <v>W504S00316</v>
      </c>
    </row>
    <row r="121" spans="1:40">
      <c r="AL121" s="133" t="str">
        <f>VLOOKUP(L121,映射表!A:G,7,0)</f>
        <v>莫美玉</v>
      </c>
      <c r="AM121" s="124" t="str">
        <f>VLOOKUP(L121,映射表!A:C,3,0)</f>
        <v>W1716S00037</v>
      </c>
    </row>
    <row r="122" spans="1:40">
      <c r="AL122" s="133" t="str">
        <f>VLOOKUP(L122,映射表!A:G,7,0)</f>
        <v>莫美玉</v>
      </c>
      <c r="AM122" s="124" t="str">
        <f>VLOOKUP(L122,映射表!A:C,3,0)</f>
        <v>W2580S00018</v>
      </c>
    </row>
    <row r="123" spans="1:40">
      <c r="AL123" s="133" t="str">
        <f>VLOOKUP(L123,映射表!A:G,7,0)</f>
        <v>莫美玉</v>
      </c>
      <c r="AM123" s="124" t="str">
        <f>VLOOKUP(L123,映射表!A:C,3,0)</f>
        <v>W2593P333586</v>
      </c>
    </row>
    <row r="124" spans="1:40">
      <c r="AL124" s="133" t="str">
        <f>VLOOKUP(L124,映射表!A:G,7,0)</f>
        <v>莫美玉</v>
      </c>
      <c r="AM124" s="124" t="str">
        <f>VLOOKUP(L124,映射表!A:C,3,0)</f>
        <v>W504P286386</v>
      </c>
    </row>
    <row r="125" spans="1:40">
      <c r="AL125" s="133" t="str">
        <f>VLOOKUP(L125,映射表!A:G,7,0)</f>
        <v>莫美玉</v>
      </c>
      <c r="AM125" s="124" t="str">
        <f>VLOOKUP(L125,映射表!A:C,3,0)</f>
        <v>W2593P367052</v>
      </c>
    </row>
    <row r="126" spans="1:40">
      <c r="AL126" s="133" t="str">
        <f>VLOOKUP(L126,映射表!A:G,7,0)</f>
        <v>莫美玉</v>
      </c>
      <c r="AM126" s="124" t="str">
        <f>VLOOKUP(L126,映射表!A:C,3,0)</f>
        <v>W2593P395809</v>
      </c>
    </row>
    <row r="127" spans="1:40">
      <c r="AL127" s="133" t="str">
        <f>VLOOKUP(L127,映射表!A:G,7,0)</f>
        <v>莫美玉</v>
      </c>
      <c r="AM127" s="124" t="str">
        <f>VLOOKUP(L127,映射表!A:C,3,0)</f>
        <v>W2580S00075</v>
      </c>
    </row>
    <row r="128" spans="1:40">
      <c r="AL128" s="133" t="str">
        <f>VLOOKUP(L128,映射表!A:G,7,0)</f>
        <v>莫美玉</v>
      </c>
      <c r="AM128" s="124" t="str">
        <f>VLOOKUP(L128,映射表!A:C,3,0)</f>
        <v>W504P429273</v>
      </c>
    </row>
    <row r="129" spans="1:40">
      <c r="AL129" s="133" t="str">
        <f>VLOOKUP(L129,映射表!A:G,7,0)</f>
        <v>莫美玉</v>
      </c>
      <c r="AM129" s="124" t="str">
        <f>VLOOKUP(L129,映射表!A:C,3,0)</f>
        <v>W504P287642</v>
      </c>
    </row>
    <row r="130" spans="1:40">
      <c r="AL130" s="133" t="str">
        <f>VLOOKUP(L130,映射表!A:G,7,0)</f>
        <v>朱小燕</v>
      </c>
      <c r="AM130" s="124" t="str">
        <f>VLOOKUP(L130,映射表!A:C,3,0)</f>
        <v>W5568P445701</v>
      </c>
    </row>
    <row r="131" spans="1:40">
      <c r="AL131" s="133" t="str">
        <f>VLOOKUP(L131,映射表!A:G,7,0)</f>
        <v>朱小燕</v>
      </c>
      <c r="AM131" s="124" t="str">
        <f>VLOOKUP(L131,映射表!A:C,3,0)</f>
        <v>W5568P445702</v>
      </c>
    </row>
    <row r="132" spans="1:40">
      <c r="AL132" s="133" t="str">
        <f>VLOOKUP(L132,映射表!A:G,7,0)</f>
        <v>莫美玉</v>
      </c>
      <c r="AM132" s="124" t="str">
        <f>VLOOKUP(L132,映射表!A:C,3,0)</f>
        <v>W504P370522</v>
      </c>
    </row>
    <row r="133" spans="1:40">
      <c r="AL133" s="133" t="str">
        <f>VLOOKUP(L133,映射表!A:G,7,0)</f>
        <v>莫美玉</v>
      </c>
      <c r="AM133" s="124" t="str">
        <f>VLOOKUP(L133,映射表!A:C,3,0)</f>
        <v>W1858P382400</v>
      </c>
    </row>
    <row r="134" spans="1:40">
      <c r="AL134" s="133" t="str">
        <f>VLOOKUP(L134,映射表!A:G,7,0)</f>
        <v>莫美玉</v>
      </c>
      <c r="AM134" s="124" t="str">
        <f>VLOOKUP(L134,映射表!A:C,3,0)</f>
        <v>W504P429273</v>
      </c>
    </row>
    <row r="135" spans="1:40">
      <c r="AL135" s="133" t="str">
        <f>VLOOKUP(L135,映射表!A:G,7,0)</f>
        <v>莫美玉</v>
      </c>
      <c r="AM135" s="124" t="str">
        <f>VLOOKUP(L135,映射表!A:C,3,0)</f>
        <v>W504P287652</v>
      </c>
    </row>
    <row r="136" spans="1:40" ht="15">
      <c r="AL136" s="133" t="str">
        <f>VLOOKUP(L136,映射表!A:G,7,0)</f>
        <v>莫美玉</v>
      </c>
      <c r="AM136" s="124" t="str">
        <f>VLOOKUP(L136,映射表!A:C,3,0)</f>
        <v>W504P296776</v>
      </c>
    </row>
    <row r="137" spans="1:40">
      <c r="AL137" s="133" t="str">
        <f>VLOOKUP(L137,映射表!A:G,7,0)</f>
        <v>莫美玉</v>
      </c>
      <c r="AM137" s="124" t="str">
        <f>VLOOKUP(L137,映射表!A:C,3,0)</f>
        <v>W2593S00065</v>
      </c>
    </row>
    <row r="138" spans="1:40" ht="15">
      <c r="AL138" s="133" t="str">
        <f>VLOOKUP(L138,映射表!A:G,7,0)</f>
        <v>莫美玉</v>
      </c>
      <c r="AM138" s="124" t="str">
        <f>VLOOKUP(L138,映射表!A:C,3,0)</f>
        <v>W504P370520</v>
      </c>
    </row>
    <row r="139" spans="1:40">
      <c r="AL139" s="133" t="str">
        <f>VLOOKUP(L139,映射表!A:G,7,0)</f>
        <v>莫美玉</v>
      </c>
      <c r="AM139" s="124" t="str">
        <f>VLOOKUP(L139,映射表!A:C,3,0)</f>
        <v>W2593P406936</v>
      </c>
    </row>
    <row r="140" spans="1:40" ht="15">
      <c r="AL140" s="133" t="str">
        <f>VLOOKUP(L140,映射表!A:G,7,0)</f>
        <v>莫美玉</v>
      </c>
      <c r="AM140" s="124" t="str">
        <f>VLOOKUP(L140,映射表!A:C,3,0)</f>
        <v>W504P345769</v>
      </c>
    </row>
    <row r="141" spans="1:40" ht="15">
      <c r="AL141" s="133" t="str">
        <f>VLOOKUP(L141,映射表!A:G,7,0)</f>
        <v>欧阳博文</v>
      </c>
      <c r="AM141" s="124" t="str">
        <f>VLOOKUP(L141,映射表!A:C,3,0)</f>
        <v>W2593P333565</v>
      </c>
    </row>
    <row r="142" spans="1:40">
      <c r="AL142" s="133" t="str">
        <f>VLOOKUP(L142,映射表!A:G,7,0)</f>
        <v>欧阳博文</v>
      </c>
      <c r="AM142" s="124" t="str">
        <f>VLOOKUP(L142,映射表!A:C,3,0)</f>
        <v>W2593P333565</v>
      </c>
    </row>
    <row r="143" spans="1:40">
      <c r="AL143" s="133" t="str">
        <f>VLOOKUP(L143,映射表!A:G,7,0)</f>
        <v>欧阳博文</v>
      </c>
      <c r="AM143" s="124" t="str">
        <f>VLOOKUP(L143,映射表!A:C,3,0)</f>
        <v>W2593P333565</v>
      </c>
    </row>
    <row r="144" spans="1:40">
      <c r="AL144" s="133" t="str">
        <f>VLOOKUP(L144,映射表!A:G,7,0)</f>
        <v>欧阳博文</v>
      </c>
      <c r="AM144" s="124" t="str">
        <f>VLOOKUP(L144,映射表!A:C,3,0)</f>
        <v>W2580S00063</v>
      </c>
    </row>
    <row r="145" spans="1:40">
      <c r="AL145" s="133" t="str">
        <f>VLOOKUP(L145,映射表!A:G,7,0)</f>
        <v>唐璇淑</v>
      </c>
      <c r="AM145" s="124" t="str">
        <f>VLOOKUP(L145,映射表!A:C,3,0)</f>
        <v>W2593P406936</v>
      </c>
    </row>
    <row r="146" spans="1:40">
      <c r="AL146" s="133" t="str">
        <f>VLOOKUP(L146,映射表!A:G,7,0)</f>
        <v>唐璇淑</v>
      </c>
      <c r="AM146" s="124" t="str">
        <f>VLOOKUP(L146,映射表!A:C,3,0)</f>
        <v>W504P277596</v>
      </c>
    </row>
    <row r="147" spans="1:40">
      <c r="AL147" s="133" t="str">
        <f>VLOOKUP(L147,映射表!A:G,7,0)</f>
        <v>欧阳博文</v>
      </c>
      <c r="AM147" s="124" t="str">
        <f>VLOOKUP(L147,映射表!A:C,3,0)</f>
        <v>W2593P333565</v>
      </c>
    </row>
    <row r="148" spans="1:40">
      <c r="AL148" s="133" t="str">
        <f>VLOOKUP(L148,映射表!A:G,7,0)</f>
        <v>欧阳博文</v>
      </c>
      <c r="AM148" s="124" t="str">
        <f>VLOOKUP(L148,映射表!A:C,3,0)</f>
        <v>W2593P333586</v>
      </c>
    </row>
    <row r="149" spans="1:40">
      <c r="AL149" s="133" t="str">
        <f>VLOOKUP(L149,映射表!A:G,7,0)</f>
        <v>唐璇淑</v>
      </c>
      <c r="AM149" s="124" t="str">
        <f>VLOOKUP(L149,映射表!A:C,3,0)</f>
        <v>W2580S00054</v>
      </c>
    </row>
    <row r="150" spans="1:40">
      <c r="AL150" s="133" t="str">
        <f>VLOOKUP(L150,映射表!A:G,7,0)</f>
        <v>欧阳博文</v>
      </c>
      <c r="AM150" s="124" t="str">
        <f>VLOOKUP(L150,映射表!A:C,3,0)</f>
        <v>W2593P333565</v>
      </c>
    </row>
    <row r="151" spans="1:40">
      <c r="AL151" s="133" t="str">
        <f>VLOOKUP(L151,映射表!A:G,7,0)</f>
        <v>唐璇淑</v>
      </c>
      <c r="AM151" s="124" t="str">
        <f>VLOOKUP(L151,映射表!A:C,3,0)</f>
        <v>W2580S00054</v>
      </c>
    </row>
    <row r="152" spans="1:40">
      <c r="AL152" s="133" t="str">
        <f>VLOOKUP(L152,映射表!A:G,7,0)</f>
        <v>欧阳博文</v>
      </c>
      <c r="AM152" s="124" t="str">
        <f>VLOOKUP(L152,映射表!A:C,3,0)</f>
        <v>W2593P333586</v>
      </c>
    </row>
    <row r="153" spans="1:40">
      <c r="AL153" s="133" t="str">
        <f>VLOOKUP(L153,映射表!A:G,7,0)</f>
        <v>唐璇淑</v>
      </c>
      <c r="AM153" s="124" t="str">
        <f>VLOOKUP(L153,映射表!A:C,3,0)</f>
        <v>W2593P406937</v>
      </c>
    </row>
    <row r="154" spans="1:40">
      <c r="AL154" s="133" t="str">
        <f>VLOOKUP(L154,映射表!A:G,7,0)</f>
        <v>唐璇淑</v>
      </c>
      <c r="AM154" s="124" t="str">
        <f>VLOOKUP(L154,映射表!A:C,3,0)</f>
        <v>W2593P406940</v>
      </c>
    </row>
    <row r="155" spans="1:40">
      <c r="AL155" s="133" t="str">
        <f>VLOOKUP(L155,映射表!A:G,7,0)</f>
        <v>唐璇淑</v>
      </c>
      <c r="AM155" s="124" t="str">
        <f>VLOOKUP(L155,映射表!A:C,3,0)</f>
        <v>W2593P406936</v>
      </c>
    </row>
    <row r="156" spans="1:40"/>
    <row r="157" spans="1:40"/>
    <row r="158" spans="1:40"/>
    <row r="159" spans="1:40"/>
    <row r="160" spans="1:40"/>
    <row r="161" spans="1:40"/>
    <row r="162" spans="1:40"/>
    <row r="163" spans="1:40"/>
    <row r="164" spans="1:40"/>
    <row r="165" spans="1:40"/>
    <row r="166" spans="1:40"/>
    <row r="167" spans="1:40"/>
    <row r="168" spans="1:40"/>
    <row r="169" spans="1:40"/>
    <row r="170" spans="1:40"/>
    <row r="171" spans="1:40"/>
    <row r="172" spans="1:40"/>
  </sheetData>
  <sheetCalcPr fullCalcOnLoad="1"/>
  <autoFilter ref="A1:AN172">
    <extLst/>
  </autoFilter>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H1048492"/>
  <sheetViews>
    <sheetView topLeftCell="A107" zoomScale="85" zoomScaleNormal="85" workbookViewId="0">
      <selection activeCell="AH131" sqref="AH131"/>
    </sheetView>
  </sheetViews>
  <sheetFormatPr baseColWidth="8" defaultColWidth="9" defaultRowHeight="16" customHeight="1"/>
  <cols>
    <col min="1" max="1" width="27.8833333333333" style="103" customWidth="1"/>
    <col min="2" max="2" width="16.5" style="103" customWidth="1"/>
    <col min="3" max="3" width="16.1333333333333" style="103" customWidth="1"/>
    <col min="4" max="4" width="23.7583333333333" style="103" customWidth="1"/>
    <col min="5" max="5" width="23" style="103" customWidth="1"/>
    <col min="6" max="6" width="9" style="103" hidden="1" customWidth="1"/>
    <col min="7" max="7" width="9" style="103"/>
    <col min="8" max="11" width="9" style="103" hidden="1" customWidth="1"/>
    <col min="12" max="12" width="30" style="103" hidden="1" customWidth="1"/>
    <col min="13" max="13" width="13.3833333333333" style="103" hidden="1" customWidth="1"/>
    <col min="14" max="14" width="5.25833333333333" style="103" customWidth="1"/>
    <col min="15" max="15" width="14.8833333333333" style="103" customWidth="1"/>
    <col min="16" max="16" width="9" style="103"/>
    <col min="17" max="17" width="9" style="103" hidden="1" customWidth="1"/>
    <col min="18" max="18" width="9" style="103"/>
    <col min="19" max="27" width="9" style="103" hidden="1" customWidth="1"/>
    <col min="28" max="28" width="11.6333333333333" style="103" hidden="1" customWidth="1"/>
    <col min="29" max="29" width="11.2583333333333" style="103" customWidth="1"/>
    <col min="30" max="30" width="11.6333333333333" style="103" customWidth="1"/>
    <col min="31" max="31" width="9" style="103"/>
    <col min="32" max="32" width="20.775" style="103" customWidth="1"/>
    <col min="33" max="33" width="14" style="103" customWidth="1"/>
    <col min="34" max="34" width="9.75833333333333" style="103" customWidth="1"/>
    <col min="35" max="64" width="9" style="103"/>
    <col min="65" max="16366" width="15.8833333333333" style="103"/>
    <col min="16367" max="16384" width="15.8833333333333" style="59"/>
  </cols>
  <sheetData>
    <row r="1" spans="1:34" s="103" customFormat="1" customHeight="1">
      <c r="A1" s="30" t="s">
        <v>49807</v>
      </c>
      <c r="B1" s="30" t="s">
        <v>49808</v>
      </c>
      <c r="C1" s="30" t="s">
        <v>49809</v>
      </c>
      <c r="D1" s="30" t="s">
        <v>49810</v>
      </c>
      <c r="E1" s="30" t="s">
        <v>48831</v>
      </c>
      <c r="F1" s="30" t="s">
        <v>49811</v>
      </c>
      <c r="G1" s="30" t="s">
        <v>48834</v>
      </c>
      <c r="H1" s="30" t="s">
        <v>49812</v>
      </c>
      <c r="I1" s="30" t="s">
        <v>49813</v>
      </c>
      <c r="J1" s="30" t="s">
        <v>49814</v>
      </c>
      <c r="K1" s="30" t="s">
        <v>49815</v>
      </c>
      <c r="L1" s="30" t="s">
        <v>49816</v>
      </c>
      <c r="M1" s="30" t="s">
        <v>49817</v>
      </c>
      <c r="N1" s="30" t="s">
        <v>49818</v>
      </c>
      <c r="O1" s="30" t="s">
        <v>49819</v>
      </c>
      <c r="P1" s="30" t="s">
        <v>49820</v>
      </c>
      <c r="Q1" s="30" t="s">
        <v>49821</v>
      </c>
      <c r="R1" s="30" t="s">
        <v>49822</v>
      </c>
      <c r="S1" s="30" t="s">
        <v>49823</v>
      </c>
      <c r="T1" s="30" t="s">
        <v>49824</v>
      </c>
      <c r="U1" s="30" t="s">
        <v>49825</v>
      </c>
      <c r="V1" s="30" t="s">
        <v>49826</v>
      </c>
      <c r="W1" s="30" t="s">
        <v>49827</v>
      </c>
      <c r="X1" s="30" t="s">
        <v>49828</v>
      </c>
      <c r="Y1" s="30" t="s">
        <v>49829</v>
      </c>
      <c r="Z1" s="30" t="s">
        <v>49830</v>
      </c>
      <c r="AA1" s="30" t="s">
        <v>49831</v>
      </c>
      <c r="AB1" s="30" t="s">
        <v>49832</v>
      </c>
      <c r="AC1" s="30" t="s">
        <v>49833</v>
      </c>
      <c r="AE1" s="103" t="s">
        <v>48856</v>
      </c>
      <c r="AF1" s="103" t="s">
        <v>49834</v>
      </c>
      <c r="AG1" s="103" t="s">
        <v>31</v>
      </c>
      <c r="AH1" s="103" t="s">
        <v>49835</v>
      </c>
    </row>
    <row r="2" spans="1:34" s="103" customFormat="1" customHeight="1">
      <c r="A2" s="103" t="s">
        <v>51591</v>
      </c>
      <c r="B2" s="103">
        <v>26670403951</v>
      </c>
      <c r="C2" s="103" t="s">
        <v>49840</v>
      </c>
      <c r="D2" s="103" t="s">
        <v>51592</v>
      </c>
      <c r="E2" s="103" t="s">
        <v>16093</v>
      </c>
      <c r="F2" s="103" t="s">
        <v>49865</v>
      </c>
      <c r="G2" s="103">
        <v>1</v>
      </c>
      <c r="H2" s="103" t="s">
        <v>49843</v>
      </c>
      <c r="I2" s="103" t="s">
        <v>49844</v>
      </c>
      <c r="J2" s="103" t="s">
        <v>51593</v>
      </c>
      <c r="K2" s="103" t="s">
        <v>48878</v>
      </c>
      <c r="L2" s="103">
        <v>94303</v>
      </c>
      <c r="M2" s="103" t="s">
        <v>49846</v>
      </c>
      <c r="N2" s="103">
        <v>246.99</v>
      </c>
      <c r="O2" s="103">
        <v>24.39</v>
      </c>
      <c r="P2" s="103">
        <v>129.99</v>
      </c>
      <c r="Q2" s="103">
        <v>12.84</v>
      </c>
      <c r="R2" s="103">
        <v>0</v>
      </c>
      <c r="S2" s="103">
        <v>0</v>
      </c>
      <c r="T2" s="103">
        <v>0</v>
      </c>
      <c r="U2" s="103">
        <v>0</v>
      </c>
      <c r="V2" s="103">
        <v>0</v>
      </c>
      <c r="W2" s="103">
        <v>0</v>
      </c>
      <c r="X2" s="103">
        <v>-37.23</v>
      </c>
      <c r="Y2" s="103">
        <v>-47.7</v>
      </c>
      <c r="Z2" s="103">
        <v>0</v>
      </c>
      <c r="AA2" s="103">
        <v>0</v>
      </c>
      <c r="AB2" s="103">
        <v>0</v>
      </c>
      <c r="AC2" s="103">
        <v>329.28</v>
      </c>
      <c r="AE2" s="103" t="e">
        <f>VLOOKUP(E2,映射表!A:G,7,0)</f>
        <v>#N/A</v>
      </c>
      <c r="AF2" s="103" t="e">
        <f>VLOOKUP(E2,映射表!A:C,3,0)</f>
        <v>#N/A</v>
      </c>
      <c r="AG2" s="103" t="s">
        <v>5</v>
      </c>
      <c r="AH2" s="103" t="e">
        <f>VLOOKUP(AF2,'B2B（ol)'!A:N,3,0)</f>
        <v>#N/A</v>
      </c>
    </row>
    <row r="3" spans="1:34" s="103" customFormat="1" customHeight="1">
      <c r="A3" s="103" t="s">
        <v>51594</v>
      </c>
      <c r="B3" s="103">
        <v>26670403951</v>
      </c>
      <c r="C3" s="103" t="s">
        <v>49840</v>
      </c>
      <c r="D3" s="103" t="s">
        <v>51595</v>
      </c>
      <c r="E3" s="103" t="s">
        <v>2747</v>
      </c>
      <c r="F3" s="103" t="s">
        <v>51596</v>
      </c>
      <c r="G3" s="103">
        <v>1</v>
      </c>
      <c r="H3" s="103" t="s">
        <v>49843</v>
      </c>
      <c r="I3" s="103" t="s">
        <v>49844</v>
      </c>
      <c r="J3" s="103" t="s">
        <v>51597</v>
      </c>
      <c r="K3" s="103" t="s">
        <v>51234</v>
      </c>
      <c r="L3" s="103">
        <v>84074</v>
      </c>
      <c r="M3" s="103" t="s">
        <v>49846</v>
      </c>
      <c r="N3" s="103">
        <v>92.99</v>
      </c>
      <c r="O3" s="103">
        <v>6.51</v>
      </c>
      <c r="P3" s="103">
        <v>79.99</v>
      </c>
      <c r="Q3" s="103">
        <v>0</v>
      </c>
      <c r="R3" s="103">
        <v>0</v>
      </c>
      <c r="S3" s="103">
        <v>0</v>
      </c>
      <c r="T3" s="103">
        <v>0</v>
      </c>
      <c r="U3" s="103">
        <v>0</v>
      </c>
      <c r="V3" s="103">
        <v>0</v>
      </c>
      <c r="W3" s="103">
        <v>0</v>
      </c>
      <c r="X3" s="103">
        <v>-6.51</v>
      </c>
      <c r="Y3" s="103">
        <v>-25.95</v>
      </c>
      <c r="Z3" s="103">
        <v>0</v>
      </c>
      <c r="AA3" s="103">
        <v>0</v>
      </c>
      <c r="AB3" s="103">
        <v>0</v>
      </c>
      <c r="AC3" s="103">
        <v>147.03</v>
      </c>
      <c r="AE3" s="103" t="str">
        <f>VLOOKUP(E3,映射表!A:G,7,0)</f>
        <v>丁芳芳</v>
      </c>
      <c r="AF3" s="103" t="str">
        <f>VLOOKUP(E3,映射表!A:C,3,0)</f>
        <v>W2580P379998</v>
      </c>
      <c r="AG3" s="103" t="s">
        <v>5</v>
      </c>
      <c r="AH3" s="103" t="str">
        <f>VLOOKUP(AF3,'B2B（ol)'!A:N,3,0)</f>
        <v>W2580</v>
      </c>
    </row>
    <row r="4" spans="1:34" s="103" customFormat="1" customHeight="1">
      <c r="A4" s="103" t="s">
        <v>51598</v>
      </c>
      <c r="B4" s="103">
        <v>26670403951</v>
      </c>
      <c r="C4" s="103" t="s">
        <v>49840</v>
      </c>
      <c r="D4" s="103" t="s">
        <v>51599</v>
      </c>
      <c r="E4" s="103" t="s">
        <v>18914</v>
      </c>
      <c r="F4" s="103" t="s">
        <v>49870</v>
      </c>
      <c r="G4" s="103">
        <v>1</v>
      </c>
      <c r="H4" s="103" t="s">
        <v>49843</v>
      </c>
      <c r="I4" s="103" t="s">
        <v>49844</v>
      </c>
      <c r="J4" s="103" t="s">
        <v>51600</v>
      </c>
      <c r="K4" s="103" t="s">
        <v>48989</v>
      </c>
      <c r="L4" s="103">
        <v>45458</v>
      </c>
      <c r="M4" s="103" t="s">
        <v>49846</v>
      </c>
      <c r="N4" s="103">
        <v>269.99</v>
      </c>
      <c r="O4" s="103">
        <v>18.22</v>
      </c>
      <c r="P4" s="103">
        <v>119.99</v>
      </c>
      <c r="Q4" s="103">
        <v>8.1</v>
      </c>
      <c r="R4" s="103">
        <v>0</v>
      </c>
      <c r="S4" s="103">
        <v>0</v>
      </c>
      <c r="T4" s="103">
        <v>0</v>
      </c>
      <c r="U4" s="103">
        <v>0</v>
      </c>
      <c r="V4" s="103">
        <v>0</v>
      </c>
      <c r="W4" s="103">
        <v>0</v>
      </c>
      <c r="X4" s="103">
        <v>-26.32</v>
      </c>
      <c r="Y4" s="103">
        <v>-49</v>
      </c>
      <c r="Z4" s="103">
        <v>0</v>
      </c>
      <c r="AA4" s="103">
        <v>0</v>
      </c>
      <c r="AB4" s="103">
        <v>0</v>
      </c>
      <c r="AC4" s="103">
        <v>340.98</v>
      </c>
      <c r="AE4" s="103" t="str">
        <f>VLOOKUP(E4,映射表!A:G,7,0)</f>
        <v>丁芳芳</v>
      </c>
      <c r="AF4" s="103" t="str">
        <f>VLOOKUP(E4,映射表!A:C,3,0)</f>
        <v>W2580S00057</v>
      </c>
      <c r="AG4" s="103" t="s">
        <v>5</v>
      </c>
      <c r="AH4" s="103" t="str">
        <f>VLOOKUP(AF4,'B2B（ol)'!A:N,3,0)</f>
        <v>W2580</v>
      </c>
    </row>
    <row r="5" spans="1:34" s="103" customFormat="1" customHeight="1">
      <c r="A5" s="103" t="s">
        <v>51601</v>
      </c>
      <c r="B5" s="103">
        <v>26670403951</v>
      </c>
      <c r="C5" s="103" t="s">
        <v>49840</v>
      </c>
      <c r="D5" s="103" t="s">
        <v>51602</v>
      </c>
      <c r="E5" s="103" t="s">
        <v>19898</v>
      </c>
      <c r="F5" s="103" t="s">
        <v>51603</v>
      </c>
      <c r="G5" s="103">
        <v>1</v>
      </c>
      <c r="H5" s="103" t="s">
        <v>49843</v>
      </c>
      <c r="I5" s="103" t="s">
        <v>49844</v>
      </c>
      <c r="J5" s="103" t="s">
        <v>51604</v>
      </c>
      <c r="K5" s="103" t="s">
        <v>48971</v>
      </c>
      <c r="L5" s="103">
        <v>33024</v>
      </c>
      <c r="M5" s="103" t="s">
        <v>49846</v>
      </c>
      <c r="N5" s="103">
        <v>137.99</v>
      </c>
      <c r="O5" s="103">
        <v>9.66</v>
      </c>
      <c r="P5" s="103">
        <v>69.99</v>
      </c>
      <c r="Q5" s="103">
        <v>0</v>
      </c>
      <c r="R5" s="103">
        <v>0</v>
      </c>
      <c r="S5" s="103">
        <v>0</v>
      </c>
      <c r="T5" s="103">
        <v>0</v>
      </c>
      <c r="U5" s="103">
        <v>0</v>
      </c>
      <c r="V5" s="103">
        <v>0</v>
      </c>
      <c r="W5" s="103">
        <v>0</v>
      </c>
      <c r="X5" s="103">
        <v>-9.66</v>
      </c>
      <c r="Y5" s="103">
        <v>-30.8</v>
      </c>
      <c r="Z5" s="103">
        <v>0</v>
      </c>
      <c r="AA5" s="103">
        <v>0</v>
      </c>
      <c r="AB5" s="103">
        <v>0</v>
      </c>
      <c r="AC5" s="103">
        <v>177.18</v>
      </c>
      <c r="AE5" s="103" t="e">
        <f>VLOOKUP(E5,映射表!A:G,7,0)</f>
        <v>#N/A</v>
      </c>
      <c r="AF5" s="103" t="e">
        <f>VLOOKUP(E5,映射表!A:C,3,0)</f>
        <v>#N/A</v>
      </c>
      <c r="AG5" s="103" t="s">
        <v>5</v>
      </c>
      <c r="AH5" s="103" t="e">
        <f>VLOOKUP(AF5,'B2B（ol)'!A:N,3,0)</f>
        <v>#N/A</v>
      </c>
    </row>
    <row r="6" spans="1:34" s="103" customFormat="1" customHeight="1">
      <c r="A6" s="103" t="s">
        <v>51605</v>
      </c>
      <c r="B6" s="103">
        <v>26670403951</v>
      </c>
      <c r="C6" s="103" t="s">
        <v>49840</v>
      </c>
      <c r="D6" s="103" t="s">
        <v>51606</v>
      </c>
      <c r="E6" s="103" t="s">
        <v>18262</v>
      </c>
      <c r="F6" s="103" t="s">
        <v>49894</v>
      </c>
      <c r="G6" s="103">
        <v>1</v>
      </c>
      <c r="H6" s="103" t="s">
        <v>49843</v>
      </c>
      <c r="I6" s="103" t="s">
        <v>49844</v>
      </c>
      <c r="J6" s="103" t="s">
        <v>51607</v>
      </c>
      <c r="K6" s="103" t="s">
        <v>51608</v>
      </c>
      <c r="L6" s="103">
        <v>83858</v>
      </c>
      <c r="M6" s="103" t="s">
        <v>49846</v>
      </c>
      <c r="N6" s="103">
        <v>283.99</v>
      </c>
      <c r="O6" s="103">
        <v>17.04</v>
      </c>
      <c r="P6" s="103">
        <v>139.99</v>
      </c>
      <c r="Q6" s="103">
        <v>0</v>
      </c>
      <c r="R6" s="103">
        <v>0</v>
      </c>
      <c r="S6" s="103">
        <v>0</v>
      </c>
      <c r="T6" s="103">
        <v>0</v>
      </c>
      <c r="U6" s="103">
        <v>0</v>
      </c>
      <c r="V6" s="103">
        <v>0</v>
      </c>
      <c r="W6" s="103">
        <v>0</v>
      </c>
      <c r="X6" s="103">
        <v>-17.04</v>
      </c>
      <c r="Y6" s="103">
        <v>-52.4</v>
      </c>
      <c r="Z6" s="103">
        <v>0</v>
      </c>
      <c r="AA6" s="103">
        <v>0</v>
      </c>
      <c r="AB6" s="103">
        <v>0</v>
      </c>
      <c r="AC6" s="103">
        <v>371.58</v>
      </c>
      <c r="AE6" s="103" t="str">
        <f>VLOOKUP(E6,映射表!A:G,7,0)</f>
        <v>丁芳芳</v>
      </c>
      <c r="AF6" s="103" t="str">
        <f>VLOOKUP(E6,映射表!A:C,3,0)</f>
        <v>W2593P289145</v>
      </c>
      <c r="AG6" s="103" t="s">
        <v>5</v>
      </c>
      <c r="AH6" s="103" t="str">
        <f>VLOOKUP(AF6,'B2B（ol)'!A:N,3,0)</f>
        <v>W2593</v>
      </c>
    </row>
    <row r="7" spans="1:34" s="103" customFormat="1" customHeight="1">
      <c r="A7" s="103" t="s">
        <v>51609</v>
      </c>
      <c r="B7" s="103">
        <v>26670403951</v>
      </c>
      <c r="C7" s="103" t="s">
        <v>49840</v>
      </c>
      <c r="D7" s="103" t="s">
        <v>51610</v>
      </c>
      <c r="E7" s="103" t="s">
        <v>19001</v>
      </c>
      <c r="F7" s="103" t="s">
        <v>49900</v>
      </c>
      <c r="G7" s="103">
        <v>1</v>
      </c>
      <c r="H7" s="103" t="s">
        <v>49843</v>
      </c>
      <c r="I7" s="103" t="s">
        <v>49844</v>
      </c>
      <c r="J7" s="103" t="s">
        <v>51611</v>
      </c>
      <c r="K7" s="103" t="s">
        <v>48977</v>
      </c>
      <c r="L7" s="103">
        <v>28673</v>
      </c>
      <c r="M7" s="103" t="s">
        <v>49846</v>
      </c>
      <c r="N7" s="103">
        <v>253.99</v>
      </c>
      <c r="O7" s="103">
        <v>17.78</v>
      </c>
      <c r="P7" s="103">
        <v>99.99</v>
      </c>
      <c r="Q7" s="103">
        <v>7</v>
      </c>
      <c r="R7" s="103">
        <v>0</v>
      </c>
      <c r="S7" s="103">
        <v>0</v>
      </c>
      <c r="T7" s="103">
        <v>0</v>
      </c>
      <c r="U7" s="103">
        <v>0</v>
      </c>
      <c r="V7" s="103">
        <v>0</v>
      </c>
      <c r="W7" s="103">
        <v>0</v>
      </c>
      <c r="X7" s="103">
        <v>-24.78</v>
      </c>
      <c r="Y7" s="103">
        <v>-45.4</v>
      </c>
      <c r="Z7" s="103">
        <v>0</v>
      </c>
      <c r="AA7" s="103">
        <v>0</v>
      </c>
      <c r="AB7" s="103">
        <v>0</v>
      </c>
      <c r="AC7" s="103">
        <v>308.58</v>
      </c>
      <c r="AE7" s="103" t="str">
        <f>VLOOKUP(E7,映射表!A:G,7,0)</f>
        <v>丁芳芳</v>
      </c>
      <c r="AF7" s="103" t="str">
        <f>VLOOKUP(E7,映射表!A:C,3,0)</f>
        <v>W2580P379980</v>
      </c>
      <c r="AG7" s="103" t="s">
        <v>5</v>
      </c>
      <c r="AH7" s="103" t="str">
        <f>VLOOKUP(AF7,'B2B（ol)'!A:N,3,0)</f>
        <v>W2580</v>
      </c>
    </row>
    <row r="8" spans="1:34" s="103" customFormat="1" customHeight="1">
      <c r="A8" s="103" t="s">
        <v>51609</v>
      </c>
      <c r="B8" s="103">
        <v>26670403951</v>
      </c>
      <c r="C8" s="103" t="s">
        <v>49840</v>
      </c>
      <c r="D8" s="103" t="s">
        <v>51612</v>
      </c>
      <c r="E8" s="103" t="s">
        <v>18262</v>
      </c>
      <c r="F8" s="103" t="s">
        <v>49894</v>
      </c>
      <c r="G8" s="103">
        <v>1</v>
      </c>
      <c r="H8" s="103" t="s">
        <v>49843</v>
      </c>
      <c r="I8" s="103" t="s">
        <v>49844</v>
      </c>
      <c r="J8" s="103" t="s">
        <v>51613</v>
      </c>
      <c r="K8" s="103" t="s">
        <v>51614</v>
      </c>
      <c r="L8" s="103">
        <v>92404</v>
      </c>
      <c r="M8" s="103" t="s">
        <v>49846</v>
      </c>
      <c r="N8" s="103">
        <v>283.99</v>
      </c>
      <c r="O8" s="103">
        <v>24.85</v>
      </c>
      <c r="P8" s="103">
        <v>139.99</v>
      </c>
      <c r="Q8" s="103">
        <v>12.25</v>
      </c>
      <c r="R8" s="103">
        <v>0</v>
      </c>
      <c r="S8" s="103">
        <v>0</v>
      </c>
      <c r="T8" s="103">
        <v>0</v>
      </c>
      <c r="U8" s="103">
        <v>0</v>
      </c>
      <c r="V8" s="103">
        <v>0</v>
      </c>
      <c r="W8" s="103">
        <v>0</v>
      </c>
      <c r="X8" s="103">
        <v>-37.1</v>
      </c>
      <c r="Y8" s="103">
        <v>-52.4</v>
      </c>
      <c r="Z8" s="103">
        <v>0</v>
      </c>
      <c r="AA8" s="103">
        <v>0</v>
      </c>
      <c r="AB8" s="103">
        <v>0</v>
      </c>
      <c r="AC8" s="103">
        <v>371.58</v>
      </c>
      <c r="AE8" s="103" t="str">
        <f>VLOOKUP(E8,映射表!A:G,7,0)</f>
        <v>丁芳芳</v>
      </c>
      <c r="AF8" s="103" t="str">
        <f>VLOOKUP(E8,映射表!A:C,3,0)</f>
        <v>W2580S00065</v>
      </c>
      <c r="AG8" s="103" t="s">
        <v>5</v>
      </c>
      <c r="AH8" s="103" t="str">
        <f>VLOOKUP(AF8,'B2B（ol)'!A:N,3,0)</f>
        <v>W2580</v>
      </c>
    </row>
    <row r="9" spans="1:34" s="103" customFormat="1" customHeight="1">
      <c r="A9" s="103" t="s">
        <v>51615</v>
      </c>
      <c r="B9" s="103">
        <v>26670403951</v>
      </c>
      <c r="C9" s="103" t="s">
        <v>49840</v>
      </c>
      <c r="D9" s="103" t="s">
        <v>51616</v>
      </c>
      <c r="E9" s="103" t="s">
        <v>18365</v>
      </c>
      <c r="F9" s="103" t="s">
        <v>49870</v>
      </c>
      <c r="G9" s="103">
        <v>1</v>
      </c>
      <c r="H9" s="103" t="s">
        <v>49843</v>
      </c>
      <c r="I9" s="103" t="s">
        <v>49844</v>
      </c>
      <c r="J9" s="103" t="s">
        <v>51617</v>
      </c>
      <c r="K9" s="103" t="s">
        <v>48971</v>
      </c>
      <c r="L9" s="103">
        <v>32332</v>
      </c>
      <c r="M9" s="103" t="s">
        <v>49846</v>
      </c>
      <c r="N9" s="103">
        <v>259.99</v>
      </c>
      <c r="O9" s="103">
        <v>19.5</v>
      </c>
      <c r="P9" s="103">
        <v>119.99</v>
      </c>
      <c r="Q9" s="103">
        <v>0</v>
      </c>
      <c r="R9" s="103">
        <v>0</v>
      </c>
      <c r="S9" s="103">
        <v>0</v>
      </c>
      <c r="T9" s="103">
        <v>0</v>
      </c>
      <c r="U9" s="103">
        <v>0</v>
      </c>
      <c r="V9" s="103">
        <v>0</v>
      </c>
      <c r="W9" s="103">
        <v>0</v>
      </c>
      <c r="X9" s="103">
        <v>-19.5</v>
      </c>
      <c r="Y9" s="103">
        <v>-48</v>
      </c>
      <c r="Z9" s="103">
        <v>0</v>
      </c>
      <c r="AA9" s="103">
        <v>0</v>
      </c>
      <c r="AB9" s="103">
        <v>0</v>
      </c>
      <c r="AC9" s="103">
        <v>331.98</v>
      </c>
      <c r="AE9" s="103" t="str">
        <f>VLOOKUP(E9,映射表!A:G,7,0)</f>
        <v>丁芳芳</v>
      </c>
      <c r="AF9" s="103" t="str">
        <f>VLOOKUP(E9,映射表!A:C,3,0)</f>
        <v>W2580S00059</v>
      </c>
      <c r="AG9" s="103" t="s">
        <v>5</v>
      </c>
      <c r="AH9" s="103" t="str">
        <f>VLOOKUP(AF9,'B2B（ol)'!A:N,3,0)</f>
        <v>W2580</v>
      </c>
    </row>
    <row r="10" spans="1:34" s="103" customFormat="1" customHeight="1">
      <c r="A10" s="103" t="s">
        <v>51618</v>
      </c>
      <c r="B10" s="103">
        <v>26670403951</v>
      </c>
      <c r="C10" s="103" t="s">
        <v>49840</v>
      </c>
      <c r="D10" s="103" t="s">
        <v>51619</v>
      </c>
      <c r="E10" s="103" t="s">
        <v>17625</v>
      </c>
      <c r="F10" s="103" t="s">
        <v>51620</v>
      </c>
      <c r="G10" s="103">
        <v>1</v>
      </c>
      <c r="H10" s="103" t="s">
        <v>49843</v>
      </c>
      <c r="I10" s="103" t="s">
        <v>49844</v>
      </c>
      <c r="J10" s="103" t="s">
        <v>51621</v>
      </c>
      <c r="K10" s="103" t="s">
        <v>51234</v>
      </c>
      <c r="L10" s="103">
        <v>84015</v>
      </c>
      <c r="M10" s="103" t="s">
        <v>49846</v>
      </c>
      <c r="N10" s="103">
        <v>250.99</v>
      </c>
      <c r="O10" s="103">
        <v>18.2</v>
      </c>
      <c r="P10" s="103">
        <v>99.99</v>
      </c>
      <c r="Q10" s="103">
        <v>0</v>
      </c>
      <c r="R10" s="103">
        <v>0</v>
      </c>
      <c r="S10" s="103">
        <v>0</v>
      </c>
      <c r="T10" s="103">
        <v>0</v>
      </c>
      <c r="U10" s="103">
        <v>0</v>
      </c>
      <c r="V10" s="103">
        <v>0</v>
      </c>
      <c r="W10" s="103">
        <v>0</v>
      </c>
      <c r="X10" s="103">
        <v>-18.2</v>
      </c>
      <c r="Y10" s="103">
        <v>-45.1</v>
      </c>
      <c r="Z10" s="103">
        <v>0</v>
      </c>
      <c r="AA10" s="103">
        <v>0</v>
      </c>
      <c r="AB10" s="103">
        <v>0</v>
      </c>
      <c r="AC10" s="103">
        <v>305.88</v>
      </c>
      <c r="AE10" s="103" t="str">
        <f>VLOOKUP(E10,映射表!A:G,7,0)</f>
        <v>丁芳芳</v>
      </c>
      <c r="AF10" s="103" t="str">
        <f>VLOOKUP(E10,映射表!A:C,3,0)</f>
        <v>W2580S00065</v>
      </c>
      <c r="AG10" s="103" t="s">
        <v>5</v>
      </c>
      <c r="AH10" s="103" t="str">
        <f>VLOOKUP(AF10,'B2B（ol)'!A:N,3,0)</f>
        <v>W2580</v>
      </c>
    </row>
    <row r="11" spans="1:34" s="103" customFormat="1" customHeight="1">
      <c r="A11" s="103" t="s">
        <v>51622</v>
      </c>
      <c r="B11" s="103">
        <v>26670403951</v>
      </c>
      <c r="C11" s="103" t="s">
        <v>49840</v>
      </c>
      <c r="D11" s="103" t="s">
        <v>51623</v>
      </c>
      <c r="E11" s="103" t="s">
        <v>19892</v>
      </c>
      <c r="F11" s="103" t="s">
        <v>51624</v>
      </c>
      <c r="G11" s="103">
        <v>1</v>
      </c>
      <c r="H11" s="103" t="s">
        <v>49843</v>
      </c>
      <c r="I11" s="103" t="s">
        <v>49844</v>
      </c>
      <c r="J11" s="103" t="s">
        <v>51625</v>
      </c>
      <c r="K11" s="103" t="s">
        <v>48878</v>
      </c>
      <c r="L11" s="103">
        <v>92056</v>
      </c>
      <c r="M11" s="103" t="s">
        <v>49846</v>
      </c>
      <c r="N11" s="103">
        <v>289.99</v>
      </c>
      <c r="O11" s="103">
        <v>23.92</v>
      </c>
      <c r="P11" s="103">
        <v>119.99</v>
      </c>
      <c r="Q11" s="103">
        <v>9.9</v>
      </c>
      <c r="R11" s="103">
        <v>0</v>
      </c>
      <c r="S11" s="103">
        <v>0</v>
      </c>
      <c r="T11" s="103">
        <v>0</v>
      </c>
      <c r="U11" s="103">
        <v>0</v>
      </c>
      <c r="V11" s="103">
        <v>0</v>
      </c>
      <c r="W11" s="103">
        <v>0</v>
      </c>
      <c r="X11" s="103">
        <v>-33.82</v>
      </c>
      <c r="Y11" s="103">
        <v>-51</v>
      </c>
      <c r="Z11" s="103">
        <v>0</v>
      </c>
      <c r="AA11" s="103">
        <v>0</v>
      </c>
      <c r="AB11" s="103">
        <v>0</v>
      </c>
      <c r="AC11" s="103">
        <v>358.98</v>
      </c>
      <c r="AE11" s="103" t="str">
        <f>VLOOKUP(E11,映射表!A:G,7,0)</f>
        <v>丁芳芳</v>
      </c>
      <c r="AF11" s="103" t="str">
        <f>VLOOKUP(E11,映射表!A:C,3,0)</f>
        <v>W2580S00057</v>
      </c>
      <c r="AG11" s="103" t="s">
        <v>5</v>
      </c>
      <c r="AH11" s="103" t="str">
        <f>VLOOKUP(AF11,'B2B（ol)'!A:N,3,0)</f>
        <v>W2580</v>
      </c>
    </row>
    <row r="12" spans="1:34" s="103" customFormat="1" customHeight="1">
      <c r="A12" s="103" t="s">
        <v>51626</v>
      </c>
      <c r="B12" s="103">
        <v>26670403951</v>
      </c>
      <c r="C12" s="103" t="s">
        <v>49918</v>
      </c>
      <c r="D12" s="103" t="s">
        <v>51627</v>
      </c>
      <c r="E12" s="103" t="s">
        <v>19933</v>
      </c>
      <c r="F12" s="103" t="s">
        <v>51628</v>
      </c>
      <c r="G12" s="103">
        <v>1</v>
      </c>
      <c r="H12" s="103" t="s">
        <v>49843</v>
      </c>
      <c r="I12" s="103" t="s">
        <v>49844</v>
      </c>
      <c r="J12" s="103" t="s">
        <v>49920</v>
      </c>
      <c r="K12" s="103" t="s">
        <v>48971</v>
      </c>
      <c r="L12" s="103">
        <v>33032</v>
      </c>
      <c r="M12" s="103" t="s">
        <v>49846</v>
      </c>
      <c r="N12" s="103">
        <v>-169.99</v>
      </c>
      <c r="O12" s="103">
        <v>-11.9</v>
      </c>
      <c r="P12" s="103">
        <v>-59.99</v>
      </c>
      <c r="Q12" s="103">
        <v>0</v>
      </c>
      <c r="R12" s="103">
        <v>0</v>
      </c>
      <c r="S12" s="103">
        <v>0</v>
      </c>
      <c r="T12" s="103">
        <v>0</v>
      </c>
      <c r="U12" s="103">
        <v>0</v>
      </c>
      <c r="V12" s="103">
        <v>0</v>
      </c>
      <c r="W12" s="103">
        <v>0</v>
      </c>
      <c r="X12" s="103">
        <v>11.9</v>
      </c>
      <c r="Y12" s="103">
        <v>28</v>
      </c>
      <c r="Z12" s="103">
        <v>0</v>
      </c>
      <c r="AA12" s="103">
        <v>0</v>
      </c>
      <c r="AB12" s="103">
        <v>0</v>
      </c>
      <c r="AC12" s="103">
        <v>-201.98</v>
      </c>
      <c r="AE12" s="103" t="str">
        <f>VLOOKUP(E12,映射表!A:G,7,0)</f>
        <v>欧阳博文</v>
      </c>
      <c r="AF12" s="103" t="str">
        <f>VLOOKUP(E12,映射表!A:C,3,0)</f>
        <v>N711P389502A</v>
      </c>
      <c r="AG12" s="103" t="s">
        <v>5</v>
      </c>
      <c r="AH12" s="103" t="str">
        <f>VLOOKUP(AF12,'B2B（ol)'!A:N,3,0)</f>
        <v>N711</v>
      </c>
    </row>
    <row r="13" spans="1:34" s="103" customFormat="1" customHeight="1">
      <c r="A13" s="103" t="s">
        <v>51629</v>
      </c>
      <c r="B13" s="103">
        <v>26670403951</v>
      </c>
      <c r="C13" s="103" t="s">
        <v>49840</v>
      </c>
      <c r="D13" s="103" t="s">
        <v>51630</v>
      </c>
      <c r="E13" s="103" t="s">
        <v>18825</v>
      </c>
      <c r="F13" s="103" t="s">
        <v>51631</v>
      </c>
      <c r="G13" s="103">
        <v>1</v>
      </c>
      <c r="H13" s="103" t="s">
        <v>49843</v>
      </c>
      <c r="I13" s="103" t="s">
        <v>49844</v>
      </c>
      <c r="J13" s="103" t="s">
        <v>51632</v>
      </c>
      <c r="K13" s="103" t="s">
        <v>48878</v>
      </c>
      <c r="L13" s="103">
        <v>95336</v>
      </c>
      <c r="M13" s="103" t="s">
        <v>49846</v>
      </c>
      <c r="N13" s="103">
        <v>136</v>
      </c>
      <c r="O13" s="103">
        <v>12.24</v>
      </c>
      <c r="P13" s="103">
        <v>79.99</v>
      </c>
      <c r="Q13" s="103">
        <v>7.2</v>
      </c>
      <c r="R13" s="103">
        <v>0</v>
      </c>
      <c r="S13" s="103">
        <v>0</v>
      </c>
      <c r="T13" s="103">
        <v>0</v>
      </c>
      <c r="U13" s="103">
        <v>0</v>
      </c>
      <c r="V13" s="103">
        <v>0</v>
      </c>
      <c r="W13" s="103">
        <v>0</v>
      </c>
      <c r="X13" s="103">
        <v>-19.44</v>
      </c>
      <c r="Y13" s="103">
        <v>-31.6</v>
      </c>
      <c r="Z13" s="103">
        <v>0</v>
      </c>
      <c r="AA13" s="103">
        <v>0</v>
      </c>
      <c r="AB13" s="103">
        <v>0</v>
      </c>
      <c r="AC13" s="103">
        <v>184.39</v>
      </c>
      <c r="AE13" s="103" t="str">
        <f>VLOOKUP(E13,映射表!A:G,7,0)</f>
        <v>丁芳芳</v>
      </c>
      <c r="AF13" s="103" t="str">
        <f>VLOOKUP(E13,映射表!A:C,3,0)</f>
        <v>W2580S00057</v>
      </c>
      <c r="AG13" s="103" t="s">
        <v>5</v>
      </c>
      <c r="AH13" s="103" t="str">
        <f>VLOOKUP(AF13,'B2B（ol)'!A:N,3,0)</f>
        <v>W2580</v>
      </c>
    </row>
    <row r="14" spans="1:34" s="103" customFormat="1" customHeight="1">
      <c r="A14" s="103" t="s">
        <v>51633</v>
      </c>
      <c r="B14" s="103">
        <v>26670403951</v>
      </c>
      <c r="C14" s="103" t="s">
        <v>49840</v>
      </c>
      <c r="D14" s="103" t="s">
        <v>51634</v>
      </c>
      <c r="E14" s="103" t="s">
        <v>2135</v>
      </c>
      <c r="F14" s="103" t="s">
        <v>51635</v>
      </c>
      <c r="G14" s="103">
        <v>1</v>
      </c>
      <c r="H14" s="103" t="s">
        <v>49843</v>
      </c>
      <c r="I14" s="103" t="s">
        <v>49844</v>
      </c>
      <c r="J14" s="103" t="s">
        <v>51636</v>
      </c>
      <c r="K14" s="103" t="s">
        <v>48952</v>
      </c>
      <c r="L14" s="103">
        <v>37692</v>
      </c>
      <c r="M14" s="103" t="s">
        <v>49846</v>
      </c>
      <c r="N14" s="103">
        <v>73.99</v>
      </c>
      <c r="O14" s="103">
        <v>7.21</v>
      </c>
      <c r="P14" s="103">
        <v>69.99</v>
      </c>
      <c r="Q14" s="103">
        <v>6.82</v>
      </c>
      <c r="R14" s="103">
        <v>0</v>
      </c>
      <c r="S14" s="103">
        <v>0</v>
      </c>
      <c r="T14" s="103">
        <v>0</v>
      </c>
      <c r="U14" s="103">
        <v>0</v>
      </c>
      <c r="V14" s="103">
        <v>0</v>
      </c>
      <c r="W14" s="103">
        <v>0</v>
      </c>
      <c r="X14" s="103">
        <v>-14.03</v>
      </c>
      <c r="Y14" s="103">
        <v>-21.6</v>
      </c>
      <c r="Z14" s="103">
        <v>0</v>
      </c>
      <c r="AA14" s="103">
        <v>0</v>
      </c>
      <c r="AB14" s="103">
        <v>0</v>
      </c>
      <c r="AC14" s="103">
        <v>122.38</v>
      </c>
      <c r="AE14" s="103" t="str">
        <f>VLOOKUP(E14,映射表!A:G,7,0)</f>
        <v>欧阳博文</v>
      </c>
      <c r="AF14" s="103" t="str">
        <f>VLOOKUP(E14,映射表!A:C,3,0)</f>
        <v>W2593P471245</v>
      </c>
      <c r="AG14" s="103" t="s">
        <v>5</v>
      </c>
      <c r="AH14" s="103" t="str">
        <f>VLOOKUP(AF14,'B2B（ol)'!A:N,3,0)</f>
        <v>W2593</v>
      </c>
    </row>
    <row r="15" spans="1:34" s="103" customFormat="1" customHeight="1">
      <c r="A15" s="103" t="s">
        <v>51637</v>
      </c>
      <c r="B15" s="103">
        <v>26670403951</v>
      </c>
      <c r="C15" s="103" t="s">
        <v>49926</v>
      </c>
      <c r="D15" s="103" t="s">
        <v>51638</v>
      </c>
      <c r="E15" s="103" t="s">
        <v>18516</v>
      </c>
      <c r="F15" s="103" t="s">
        <v>49928</v>
      </c>
      <c r="G15" s="103" t="s">
        <v>18516</v>
      </c>
      <c r="H15" s="103" t="s">
        <v>18516</v>
      </c>
      <c r="I15" s="103" t="s">
        <v>18516</v>
      </c>
      <c r="J15" s="103" t="s">
        <v>18516</v>
      </c>
      <c r="K15" s="103" t="s">
        <v>18516</v>
      </c>
      <c r="L15" s="103" t="s">
        <v>18516</v>
      </c>
      <c r="M15" s="103" t="s">
        <v>18516</v>
      </c>
      <c r="N15" s="103">
        <v>0</v>
      </c>
      <c r="O15" s="103">
        <v>0</v>
      </c>
      <c r="P15" s="103">
        <v>0</v>
      </c>
      <c r="Q15" s="103">
        <v>0</v>
      </c>
      <c r="R15" s="103">
        <v>0</v>
      </c>
      <c r="S15" s="103">
        <v>0</v>
      </c>
      <c r="T15" s="103">
        <v>0</v>
      </c>
      <c r="U15" s="103">
        <v>0</v>
      </c>
      <c r="V15" s="103">
        <v>0</v>
      </c>
      <c r="W15" s="103">
        <v>0</v>
      </c>
      <c r="X15" s="103">
        <v>0</v>
      </c>
      <c r="Y15" s="103">
        <v>0</v>
      </c>
      <c r="Z15" s="103">
        <v>0</v>
      </c>
      <c r="AA15" s="103">
        <v>0</v>
      </c>
      <c r="AB15" s="103">
        <v>-4.56</v>
      </c>
      <c r="AC15" s="103">
        <v>-4.56</v>
      </c>
      <c r="AE15" s="103" t="str">
        <f>VLOOKUP(E15,映射表!A:G,7,0)</f>
        <v>丁芳芳</v>
      </c>
      <c r="AF15" s="103" t="str">
        <f>VLOOKUP(E15,映射表!A:C,3,0)</f>
        <v>W2580S00056</v>
      </c>
      <c r="AG15" s="103" t="s">
        <v>5</v>
      </c>
      <c r="AH15" s="103" t="str">
        <f>VLOOKUP(AF15,'B2B（ol)'!A:N,3,0)</f>
        <v>W2580</v>
      </c>
    </row>
    <row r="16" spans="1:34" s="103" customFormat="1" customHeight="1">
      <c r="A16" s="103" t="s">
        <v>51639</v>
      </c>
      <c r="B16" s="103">
        <v>26670403951</v>
      </c>
      <c r="C16" s="103" t="s">
        <v>49837</v>
      </c>
      <c r="D16" s="103" t="s">
        <v>18516</v>
      </c>
      <c r="E16" s="103" t="s">
        <v>18516</v>
      </c>
      <c r="F16" s="103" t="s">
        <v>49838</v>
      </c>
      <c r="G16" s="103" t="s">
        <v>18516</v>
      </c>
      <c r="H16" s="103" t="s">
        <v>18516</v>
      </c>
      <c r="I16" s="103" t="s">
        <v>18516</v>
      </c>
      <c r="J16" s="103" t="s">
        <v>18516</v>
      </c>
      <c r="K16" s="103" t="s">
        <v>18516</v>
      </c>
      <c r="L16" s="103" t="s">
        <v>18516</v>
      </c>
      <c r="M16" s="103" t="s">
        <v>18516</v>
      </c>
      <c r="N16" s="103">
        <v>0</v>
      </c>
      <c r="O16" s="103">
        <v>0</v>
      </c>
      <c r="P16" s="103">
        <v>0</v>
      </c>
      <c r="Q16" s="103">
        <v>0</v>
      </c>
      <c r="R16" s="103">
        <v>0</v>
      </c>
      <c r="S16" s="103">
        <v>0</v>
      </c>
      <c r="T16" s="103">
        <v>0</v>
      </c>
      <c r="U16" s="103">
        <v>0</v>
      </c>
      <c r="V16" s="103">
        <v>0</v>
      </c>
      <c r="W16" s="103">
        <v>0</v>
      </c>
      <c r="X16" s="103">
        <v>0</v>
      </c>
      <c r="Y16" s="103">
        <v>0</v>
      </c>
      <c r="Z16" s="103">
        <v>0</v>
      </c>
      <c r="AA16" s="103">
        <v>-500.82</v>
      </c>
      <c r="AB16" s="103">
        <v>0</v>
      </c>
      <c r="AC16" s="103">
        <v>-500.82</v>
      </c>
      <c r="AE16" s="103" t="str">
        <f>VLOOKUP(E16,映射表!A:G,7,0)</f>
        <v>丁芳芳</v>
      </c>
      <c r="AF16" s="103" t="str">
        <f>VLOOKUP(E16,映射表!A:C,3,0)</f>
        <v>W2580P379983</v>
      </c>
      <c r="AG16" s="103" t="s">
        <v>5</v>
      </c>
      <c r="AH16" s="103" t="str">
        <f>VLOOKUP(AF16,'B2B（ol)'!A:N,3,0)</f>
        <v>W2580</v>
      </c>
    </row>
    <row r="17" spans="1:34" s="103" customFormat="1" customHeight="1">
      <c r="A17" s="103" t="s">
        <v>51640</v>
      </c>
      <c r="B17" s="103">
        <v>26687834711</v>
      </c>
      <c r="C17" s="103" t="s">
        <v>49840</v>
      </c>
      <c r="D17" s="103" t="s">
        <v>51641</v>
      </c>
      <c r="E17" s="103" t="s">
        <v>19711</v>
      </c>
      <c r="F17" s="103" t="s">
        <v>49912</v>
      </c>
      <c r="G17" s="103">
        <v>1</v>
      </c>
      <c r="H17" s="103" t="s">
        <v>49843</v>
      </c>
      <c r="I17" s="103" t="s">
        <v>49844</v>
      </c>
      <c r="J17" s="103" t="s">
        <v>51642</v>
      </c>
      <c r="K17" s="103" t="s">
        <v>51492</v>
      </c>
      <c r="L17" s="103">
        <v>21050</v>
      </c>
      <c r="M17" s="103" t="s">
        <v>49846</v>
      </c>
      <c r="N17" s="103">
        <v>255.99</v>
      </c>
      <c r="O17" s="103">
        <v>15.36</v>
      </c>
      <c r="P17" s="103">
        <v>129.99</v>
      </c>
      <c r="Q17" s="103">
        <v>7.8</v>
      </c>
      <c r="R17" s="103">
        <v>0</v>
      </c>
      <c r="S17" s="103">
        <v>0</v>
      </c>
      <c r="T17" s="103">
        <v>0</v>
      </c>
      <c r="U17" s="103">
        <v>0</v>
      </c>
      <c r="V17" s="103">
        <v>0</v>
      </c>
      <c r="W17" s="103">
        <v>0</v>
      </c>
      <c r="X17" s="103">
        <v>-23.16</v>
      </c>
      <c r="Y17" s="103">
        <v>-48.6</v>
      </c>
      <c r="Z17" s="103">
        <v>0</v>
      </c>
      <c r="AA17" s="103">
        <v>0</v>
      </c>
      <c r="AB17" s="103">
        <v>0</v>
      </c>
      <c r="AC17" s="103">
        <v>337.38</v>
      </c>
      <c r="AE17" s="103" t="str">
        <f>VLOOKUP(E17,映射表!A:G,7,0)</f>
        <v>丁芳芳</v>
      </c>
      <c r="AF17" s="103" t="str">
        <f>VLOOKUP(E17,映射表!A:C,3,0)</f>
        <v>W2580S00058</v>
      </c>
      <c r="AG17" s="103" t="s">
        <v>5</v>
      </c>
      <c r="AH17" s="103" t="str">
        <f>VLOOKUP(AF17,'B2B（ol)'!A:N,3,0)</f>
        <v>W2580</v>
      </c>
    </row>
    <row r="18" spans="1:34" s="103" customFormat="1" customHeight="1">
      <c r="A18" s="103" t="s">
        <v>51643</v>
      </c>
      <c r="B18" s="103">
        <v>26687834711</v>
      </c>
      <c r="C18" s="103" t="s">
        <v>49840</v>
      </c>
      <c r="D18" s="103" t="s">
        <v>51280</v>
      </c>
      <c r="E18" s="103" t="s">
        <v>19190</v>
      </c>
      <c r="F18" s="103" t="s">
        <v>51644</v>
      </c>
      <c r="G18" s="103">
        <v>1</v>
      </c>
      <c r="H18" s="103" t="s">
        <v>49843</v>
      </c>
      <c r="I18" s="103" t="s">
        <v>49844</v>
      </c>
      <c r="J18" s="103" t="s">
        <v>51284</v>
      </c>
      <c r="K18" s="103" t="s">
        <v>49128</v>
      </c>
      <c r="L18" s="103">
        <v>22193</v>
      </c>
      <c r="M18" s="103" t="s">
        <v>49846</v>
      </c>
      <c r="N18" s="103">
        <v>179.99</v>
      </c>
      <c r="O18" s="103">
        <v>10.8</v>
      </c>
      <c r="P18" s="103">
        <v>79.99</v>
      </c>
      <c r="Q18" s="103">
        <v>4.8</v>
      </c>
      <c r="R18" s="103">
        <v>0</v>
      </c>
      <c r="S18" s="103">
        <v>0</v>
      </c>
      <c r="T18" s="103">
        <v>0</v>
      </c>
      <c r="U18" s="103">
        <v>0</v>
      </c>
      <c r="V18" s="103">
        <v>0</v>
      </c>
      <c r="W18" s="103">
        <v>0</v>
      </c>
      <c r="X18" s="103">
        <v>-15.6</v>
      </c>
      <c r="Y18" s="103">
        <v>-36</v>
      </c>
      <c r="Z18" s="103">
        <v>0</v>
      </c>
      <c r="AA18" s="103">
        <v>0</v>
      </c>
      <c r="AB18" s="103">
        <v>0</v>
      </c>
      <c r="AC18" s="103">
        <v>223.98</v>
      </c>
      <c r="AE18" s="103" t="str">
        <f>VLOOKUP(E18,映射表!A:G,7,0)</f>
        <v>莫美玉</v>
      </c>
      <c r="AF18" s="103" t="str">
        <f>VLOOKUP(E18,映射表!A:C,3,0)</f>
        <v>W2593P445043</v>
      </c>
      <c r="AG18" s="103" t="s">
        <v>5</v>
      </c>
      <c r="AH18" s="103" t="str">
        <f>VLOOKUP(AF18,'B2B（ol)'!A:N,3,0)</f>
        <v>W2593</v>
      </c>
    </row>
    <row r="19" spans="1:34" s="103" customFormat="1" customHeight="1">
      <c r="A19" s="103" t="s">
        <v>51645</v>
      </c>
      <c r="B19" s="103">
        <v>26687834711</v>
      </c>
      <c r="C19" s="103" t="s">
        <v>49840</v>
      </c>
      <c r="D19" s="103" t="s">
        <v>51236</v>
      </c>
      <c r="E19" s="103" t="s">
        <v>16093</v>
      </c>
      <c r="F19" s="103" t="s">
        <v>49865</v>
      </c>
      <c r="G19" s="103">
        <v>1</v>
      </c>
      <c r="H19" s="103" t="s">
        <v>49843</v>
      </c>
      <c r="I19" s="103" t="s">
        <v>49844</v>
      </c>
      <c r="J19" s="103" t="s">
        <v>51239</v>
      </c>
      <c r="K19" s="103" t="s">
        <v>49398</v>
      </c>
      <c r="L19" s="103">
        <v>85650</v>
      </c>
      <c r="M19" s="103" t="s">
        <v>49846</v>
      </c>
      <c r="N19" s="103">
        <v>246.99</v>
      </c>
      <c r="O19" s="103">
        <v>19.88</v>
      </c>
      <c r="P19" s="103">
        <v>129.99</v>
      </c>
      <c r="Q19" s="103">
        <v>10.46</v>
      </c>
      <c r="R19" s="103">
        <v>0</v>
      </c>
      <c r="S19" s="103">
        <v>0</v>
      </c>
      <c r="T19" s="103">
        <v>0</v>
      </c>
      <c r="U19" s="103">
        <v>0</v>
      </c>
      <c r="V19" s="103">
        <v>0</v>
      </c>
      <c r="W19" s="103">
        <v>0</v>
      </c>
      <c r="X19" s="103">
        <v>-30.34</v>
      </c>
      <c r="Y19" s="103">
        <v>-47.7</v>
      </c>
      <c r="Z19" s="103">
        <v>0</v>
      </c>
      <c r="AA19" s="103">
        <v>0</v>
      </c>
      <c r="AB19" s="103">
        <v>0</v>
      </c>
      <c r="AC19" s="103">
        <v>329.28</v>
      </c>
      <c r="AE19" s="103" t="str">
        <f>VLOOKUP(E19,映射表!A:G,7,0)</f>
        <v>丁芳芳</v>
      </c>
      <c r="AF19" s="103" t="str">
        <f>VLOOKUP(E19,映射表!A:C,3,0)</f>
        <v>W2580S00059</v>
      </c>
      <c r="AG19" s="103" t="s">
        <v>5</v>
      </c>
      <c r="AH19" s="103" t="str">
        <f>VLOOKUP(AF19,'B2B（ol)'!A:N,3,0)</f>
        <v>W2580</v>
      </c>
    </row>
    <row r="20" spans="1:34" s="103" customFormat="1" customHeight="1">
      <c r="A20" s="103" t="s">
        <v>51646</v>
      </c>
      <c r="B20" s="103">
        <v>26687834711</v>
      </c>
      <c r="C20" s="103" t="s">
        <v>49840</v>
      </c>
      <c r="D20" s="103" t="s">
        <v>51231</v>
      </c>
      <c r="E20" s="103" t="s">
        <v>18912</v>
      </c>
      <c r="F20" s="103" t="s">
        <v>49848</v>
      </c>
      <c r="G20" s="103">
        <v>1</v>
      </c>
      <c r="H20" s="103" t="s">
        <v>49843</v>
      </c>
      <c r="I20" s="103" t="s">
        <v>49844</v>
      </c>
      <c r="J20" s="103" t="s">
        <v>51233</v>
      </c>
      <c r="K20" s="103" t="s">
        <v>51234</v>
      </c>
      <c r="L20" s="103">
        <v>84604</v>
      </c>
      <c r="M20" s="103" t="s">
        <v>49846</v>
      </c>
      <c r="N20" s="103">
        <v>273.77</v>
      </c>
      <c r="O20" s="103">
        <v>20.4</v>
      </c>
      <c r="P20" s="103">
        <v>129.99</v>
      </c>
      <c r="Q20" s="103">
        <v>0</v>
      </c>
      <c r="R20" s="103">
        <v>0</v>
      </c>
      <c r="S20" s="103">
        <v>0</v>
      </c>
      <c r="T20" s="103">
        <v>0</v>
      </c>
      <c r="U20" s="103">
        <v>0</v>
      </c>
      <c r="V20" s="103">
        <v>0</v>
      </c>
      <c r="W20" s="103">
        <v>0</v>
      </c>
      <c r="X20" s="103">
        <v>-20.4</v>
      </c>
      <c r="Y20" s="103">
        <v>-50.38</v>
      </c>
      <c r="Z20" s="103">
        <v>0</v>
      </c>
      <c r="AA20" s="103">
        <v>0</v>
      </c>
      <c r="AB20" s="103">
        <v>0</v>
      </c>
      <c r="AC20" s="103">
        <v>353.38</v>
      </c>
      <c r="AE20" s="103" t="str">
        <f>VLOOKUP(E20,映射表!A:G,7,0)</f>
        <v>丁芳芳</v>
      </c>
      <c r="AF20" s="103" t="str">
        <f>VLOOKUP(E20,映射表!A:C,3,0)</f>
        <v>W2580S00058</v>
      </c>
      <c r="AG20" s="103" t="s">
        <v>5</v>
      </c>
      <c r="AH20" s="103" t="str">
        <f>VLOOKUP(AF20,'B2B（ol)'!A:N,3,0)</f>
        <v>W2580</v>
      </c>
    </row>
    <row r="21" spans="1:34" s="103" customFormat="1" customHeight="1">
      <c r="A21" s="103" t="s">
        <v>51647</v>
      </c>
      <c r="B21" s="103">
        <v>26687834711</v>
      </c>
      <c r="C21" s="103" t="s">
        <v>49840</v>
      </c>
      <c r="D21" s="103" t="s">
        <v>51247</v>
      </c>
      <c r="E21" s="103" t="s">
        <v>20367</v>
      </c>
      <c r="F21" s="103" t="s">
        <v>51648</v>
      </c>
      <c r="G21" s="103">
        <v>1</v>
      </c>
      <c r="H21" s="103" t="s">
        <v>49843</v>
      </c>
      <c r="I21" s="103" t="s">
        <v>49844</v>
      </c>
      <c r="J21" s="103" t="s">
        <v>49437</v>
      </c>
      <c r="K21" s="103" t="s">
        <v>49171</v>
      </c>
      <c r="L21" s="103" t="s">
        <v>50013</v>
      </c>
      <c r="M21" s="103" t="s">
        <v>49846</v>
      </c>
      <c r="N21" s="103">
        <v>123.99</v>
      </c>
      <c r="O21" s="103">
        <v>7.75</v>
      </c>
      <c r="P21" s="103">
        <v>49.99</v>
      </c>
      <c r="Q21" s="103">
        <v>0</v>
      </c>
      <c r="R21" s="103">
        <v>0</v>
      </c>
      <c r="S21" s="103">
        <v>0</v>
      </c>
      <c r="T21" s="103">
        <v>0</v>
      </c>
      <c r="U21" s="103">
        <v>0</v>
      </c>
      <c r="V21" s="103">
        <v>0</v>
      </c>
      <c r="W21" s="103">
        <v>0</v>
      </c>
      <c r="X21" s="103">
        <v>-7.75</v>
      </c>
      <c r="Y21" s="103">
        <v>-26.1</v>
      </c>
      <c r="Z21" s="103">
        <v>0</v>
      </c>
      <c r="AA21" s="103">
        <v>0</v>
      </c>
      <c r="AB21" s="103">
        <v>0</v>
      </c>
      <c r="AC21" s="103">
        <v>147.88</v>
      </c>
      <c r="AE21" s="103" t="str">
        <f>VLOOKUP(E21,映射表!A:G,7,0)</f>
        <v>丁芳芳</v>
      </c>
      <c r="AF21" s="103" t="str">
        <f>VLOOKUP(E21,映射表!A:C,3,0)</f>
        <v>W2580S00065</v>
      </c>
      <c r="AG21" s="103" t="s">
        <v>5</v>
      </c>
      <c r="AH21" s="103" t="str">
        <f>VLOOKUP(AF21,'B2B（ol)'!A:N,3,0)</f>
        <v>W2580</v>
      </c>
    </row>
    <row r="22" spans="1:34" s="103" customFormat="1" customHeight="1">
      <c r="A22" s="103" t="s">
        <v>51649</v>
      </c>
      <c r="B22" s="103">
        <v>26687834711</v>
      </c>
      <c r="C22" s="103" t="s">
        <v>49840</v>
      </c>
      <c r="D22" s="103" t="s">
        <v>51292</v>
      </c>
      <c r="E22" s="103" t="s">
        <v>19045</v>
      </c>
      <c r="F22" s="103" t="s">
        <v>51650</v>
      </c>
      <c r="G22" s="103">
        <v>1</v>
      </c>
      <c r="H22" s="103" t="s">
        <v>49843</v>
      </c>
      <c r="I22" s="103" t="s">
        <v>49844</v>
      </c>
      <c r="J22" s="103" t="s">
        <v>51296</v>
      </c>
      <c r="K22" s="103" t="s">
        <v>51297</v>
      </c>
      <c r="L22" s="103">
        <v>35235</v>
      </c>
      <c r="M22" s="103" t="s">
        <v>49846</v>
      </c>
      <c r="N22" s="103">
        <v>265.99</v>
      </c>
      <c r="O22" s="103">
        <v>21.28</v>
      </c>
      <c r="P22" s="103">
        <v>179.99</v>
      </c>
      <c r="Q22" s="103">
        <v>14.4</v>
      </c>
      <c r="R22" s="103">
        <v>0</v>
      </c>
      <c r="S22" s="103">
        <v>0</v>
      </c>
      <c r="T22" s="103">
        <v>0</v>
      </c>
      <c r="U22" s="103">
        <v>0</v>
      </c>
      <c r="V22" s="103">
        <v>0</v>
      </c>
      <c r="W22" s="103">
        <v>0</v>
      </c>
      <c r="X22" s="103">
        <v>-35.68</v>
      </c>
      <c r="Y22" s="103">
        <v>-54.6</v>
      </c>
      <c r="Z22" s="103">
        <v>0</v>
      </c>
      <c r="AA22" s="103">
        <v>0</v>
      </c>
      <c r="AB22" s="103">
        <v>0</v>
      </c>
      <c r="AC22" s="103">
        <v>391.38</v>
      </c>
      <c r="AE22" s="103" t="str">
        <f>VLOOKUP(E22,映射表!A:G,7,0)</f>
        <v>丁芳芳</v>
      </c>
      <c r="AF22" s="103" t="str">
        <f>VLOOKUP(E22,映射表!A:C,3,0)</f>
        <v>W2580S00057</v>
      </c>
      <c r="AG22" s="103" t="s">
        <v>5</v>
      </c>
      <c r="AH22" s="103" t="str">
        <f>VLOOKUP(AF22,'B2B（ol)'!A:N,3,0)</f>
        <v>W2580</v>
      </c>
    </row>
    <row r="23" spans="1:34" s="103" customFormat="1" customHeight="1">
      <c r="A23" s="103" t="s">
        <v>51651</v>
      </c>
      <c r="B23" s="103">
        <v>26687834711</v>
      </c>
      <c r="C23" s="103" t="s">
        <v>49840</v>
      </c>
      <c r="D23" s="103" t="s">
        <v>51148</v>
      </c>
      <c r="E23" s="103" t="s">
        <v>19892</v>
      </c>
      <c r="F23" s="103" t="s">
        <v>51624</v>
      </c>
      <c r="G23" s="103">
        <v>1</v>
      </c>
      <c r="H23" s="103" t="s">
        <v>49843</v>
      </c>
      <c r="I23" s="103" t="s">
        <v>49844</v>
      </c>
      <c r="J23" s="103" t="s">
        <v>51152</v>
      </c>
      <c r="K23" s="103" t="s">
        <v>49050</v>
      </c>
      <c r="L23" s="103">
        <v>98685</v>
      </c>
      <c r="M23" s="103" t="s">
        <v>49846</v>
      </c>
      <c r="N23" s="103">
        <v>289.99</v>
      </c>
      <c r="O23" s="103">
        <v>25.23</v>
      </c>
      <c r="P23" s="103">
        <v>119.99</v>
      </c>
      <c r="Q23" s="103">
        <v>10.44</v>
      </c>
      <c r="R23" s="103">
        <v>0</v>
      </c>
      <c r="S23" s="103">
        <v>0</v>
      </c>
      <c r="T23" s="103">
        <v>0</v>
      </c>
      <c r="U23" s="103">
        <v>0</v>
      </c>
      <c r="V23" s="103">
        <v>0</v>
      </c>
      <c r="W23" s="103">
        <v>0</v>
      </c>
      <c r="X23" s="103">
        <v>-35.67</v>
      </c>
      <c r="Y23" s="103">
        <v>-51</v>
      </c>
      <c r="Z23" s="103">
        <v>0</v>
      </c>
      <c r="AA23" s="103">
        <v>0</v>
      </c>
      <c r="AB23" s="103">
        <v>0</v>
      </c>
      <c r="AC23" s="103">
        <v>358.98</v>
      </c>
      <c r="AE23" s="103" t="str">
        <f>VLOOKUP(E23,映射表!A:G,7,0)</f>
        <v>丁芳芳</v>
      </c>
      <c r="AF23" s="103" t="str">
        <f>VLOOKUP(E23,映射表!A:C,3,0)</f>
        <v>W2580S00059</v>
      </c>
      <c r="AG23" s="103" t="s">
        <v>5</v>
      </c>
      <c r="AH23" s="103" t="str">
        <f>VLOOKUP(AF23,'B2B（ol)'!A:N,3,0)</f>
        <v>W2580</v>
      </c>
    </row>
    <row r="24" spans="1:34" s="103" customFormat="1" customHeight="1">
      <c r="A24" s="103" t="s">
        <v>51652</v>
      </c>
      <c r="B24" s="103">
        <v>26687834711</v>
      </c>
      <c r="C24" s="103" t="s">
        <v>49840</v>
      </c>
      <c r="D24" s="103" t="s">
        <v>51214</v>
      </c>
      <c r="E24" s="103" t="s">
        <v>16090</v>
      </c>
      <c r="F24" s="103" t="s">
        <v>49859</v>
      </c>
      <c r="G24" s="103">
        <v>1</v>
      </c>
      <c r="H24" s="103" t="s">
        <v>49843</v>
      </c>
      <c r="I24" s="103" t="s">
        <v>49844</v>
      </c>
      <c r="J24" s="103" t="s">
        <v>51217</v>
      </c>
      <c r="K24" s="103" t="s">
        <v>51218</v>
      </c>
      <c r="L24" s="103">
        <v>59937</v>
      </c>
      <c r="M24" s="103" t="s">
        <v>18516</v>
      </c>
      <c r="N24" s="103">
        <v>239.99</v>
      </c>
      <c r="O24" s="103">
        <v>0</v>
      </c>
      <c r="P24" s="103">
        <v>119.99</v>
      </c>
      <c r="Q24" s="103">
        <v>0</v>
      </c>
      <c r="R24" s="103">
        <v>0</v>
      </c>
      <c r="S24" s="103">
        <v>0</v>
      </c>
      <c r="T24" s="103">
        <v>0</v>
      </c>
      <c r="U24" s="103">
        <v>0</v>
      </c>
      <c r="V24" s="103">
        <v>0</v>
      </c>
      <c r="W24" s="103">
        <v>0</v>
      </c>
      <c r="X24" s="103">
        <v>0</v>
      </c>
      <c r="Y24" s="103">
        <v>-46</v>
      </c>
      <c r="Z24" s="103">
        <v>0</v>
      </c>
      <c r="AA24" s="103">
        <v>0</v>
      </c>
      <c r="AB24" s="103">
        <v>0</v>
      </c>
      <c r="AC24" s="103">
        <v>313.98</v>
      </c>
      <c r="AE24" s="103" t="str">
        <f>VLOOKUP(E24,映射表!A:G,7,0)</f>
        <v>丁芳芳</v>
      </c>
      <c r="AF24" s="103" t="str">
        <f>VLOOKUP(E24,映射表!A:C,3,0)</f>
        <v>W2580S00056</v>
      </c>
      <c r="AG24" s="103" t="s">
        <v>5</v>
      </c>
      <c r="AH24" s="103" t="str">
        <f>VLOOKUP(AF24,'B2B（ol)'!A:N,3,0)</f>
        <v>W2580</v>
      </c>
    </row>
    <row r="25" spans="1:34" s="103" customFormat="1" customHeight="1">
      <c r="A25" s="103" t="s">
        <v>51653</v>
      </c>
      <c r="B25" s="103">
        <v>26687834711</v>
      </c>
      <c r="C25" s="103" t="s">
        <v>49840</v>
      </c>
      <c r="D25" s="103" t="s">
        <v>51286</v>
      </c>
      <c r="E25" s="103" t="s">
        <v>2042</v>
      </c>
      <c r="F25" s="103" t="s">
        <v>51654</v>
      </c>
      <c r="G25" s="103">
        <v>1</v>
      </c>
      <c r="H25" s="103" t="s">
        <v>49843</v>
      </c>
      <c r="I25" s="103" t="s">
        <v>49844</v>
      </c>
      <c r="J25" s="103" t="s">
        <v>51290</v>
      </c>
      <c r="K25" s="103" t="s">
        <v>48989</v>
      </c>
      <c r="L25" s="103">
        <v>44314</v>
      </c>
      <c r="M25" s="103" t="s">
        <v>49846</v>
      </c>
      <c r="N25" s="103">
        <v>118.99</v>
      </c>
      <c r="O25" s="103">
        <v>8.03</v>
      </c>
      <c r="P25" s="103">
        <v>59.99</v>
      </c>
      <c r="Q25" s="103">
        <v>4.05</v>
      </c>
      <c r="R25" s="103">
        <v>0</v>
      </c>
      <c r="S25" s="103">
        <v>0</v>
      </c>
      <c r="T25" s="103">
        <v>0</v>
      </c>
      <c r="U25" s="103">
        <v>0</v>
      </c>
      <c r="V25" s="103">
        <v>0</v>
      </c>
      <c r="W25" s="103">
        <v>0</v>
      </c>
      <c r="X25" s="103">
        <v>-12.08</v>
      </c>
      <c r="Y25" s="103">
        <v>-26.85</v>
      </c>
      <c r="Z25" s="103">
        <v>0</v>
      </c>
      <c r="AA25" s="103">
        <v>0</v>
      </c>
      <c r="AB25" s="103">
        <v>0</v>
      </c>
      <c r="AC25" s="103">
        <v>152.13</v>
      </c>
      <c r="AE25" s="103" t="str">
        <f>VLOOKUP(E25,映射表!A:G,7,0)</f>
        <v>丁芳芳</v>
      </c>
      <c r="AF25" s="103" t="str">
        <f>VLOOKUP(E25,映射表!A:C,3,0)</f>
        <v>W2580S00050</v>
      </c>
      <c r="AG25" s="103" t="s">
        <v>5</v>
      </c>
      <c r="AH25" s="103" t="str">
        <f>VLOOKUP(AF25,'B2B（ol)'!A:N,3,0)</f>
        <v>W2580</v>
      </c>
    </row>
    <row r="26" spans="1:34" s="103" customFormat="1" customHeight="1">
      <c r="A26" s="103" t="s">
        <v>51655</v>
      </c>
      <c r="B26" s="103">
        <v>26687834711</v>
      </c>
      <c r="C26" s="103" t="s">
        <v>49840</v>
      </c>
      <c r="D26" s="103" t="s">
        <v>51262</v>
      </c>
      <c r="E26" s="103" t="s">
        <v>15622</v>
      </c>
      <c r="F26" s="103" t="s">
        <v>51265</v>
      </c>
      <c r="G26" s="103">
        <v>1</v>
      </c>
      <c r="H26" s="103" t="s">
        <v>49843</v>
      </c>
      <c r="I26" s="103" t="s">
        <v>49844</v>
      </c>
      <c r="J26" s="103" t="s">
        <v>51266</v>
      </c>
      <c r="K26" s="103" t="s">
        <v>48977</v>
      </c>
      <c r="L26" s="103">
        <v>28461</v>
      </c>
      <c r="M26" s="103" t="s">
        <v>49846</v>
      </c>
      <c r="N26" s="103">
        <v>289.99</v>
      </c>
      <c r="O26" s="103">
        <v>19.57</v>
      </c>
      <c r="P26" s="103">
        <v>119.99</v>
      </c>
      <c r="Q26" s="103">
        <v>8.1</v>
      </c>
      <c r="R26" s="103">
        <v>0</v>
      </c>
      <c r="S26" s="103">
        <v>0</v>
      </c>
      <c r="T26" s="103">
        <v>0</v>
      </c>
      <c r="U26" s="103">
        <v>0</v>
      </c>
      <c r="V26" s="103">
        <v>0</v>
      </c>
      <c r="W26" s="103">
        <v>0</v>
      </c>
      <c r="X26" s="103">
        <v>-27.67</v>
      </c>
      <c r="Y26" s="103">
        <v>-51</v>
      </c>
      <c r="Z26" s="103">
        <v>0</v>
      </c>
      <c r="AA26" s="103">
        <v>0</v>
      </c>
      <c r="AB26" s="103">
        <v>0</v>
      </c>
      <c r="AC26" s="103">
        <v>358.98</v>
      </c>
      <c r="AE26" s="103" t="str">
        <f>VLOOKUP(E26,映射表!A:G,7,0)</f>
        <v>欧阳博文</v>
      </c>
      <c r="AF26" s="103" t="str">
        <f>VLOOKUP(E26,映射表!A:C,3,0)</f>
        <v>W697P435882</v>
      </c>
      <c r="AG26" s="103" t="s">
        <v>5</v>
      </c>
      <c r="AH26" s="103" t="str">
        <f>VLOOKUP(AF26,'B2B（ol)'!A:N,3,0)</f>
        <v>W697</v>
      </c>
    </row>
    <row r="27" spans="1:34" s="103" customFormat="1" customHeight="1">
      <c r="A27" s="103" t="s">
        <v>51656</v>
      </c>
      <c r="B27" s="103">
        <v>26687834711</v>
      </c>
      <c r="C27" s="103" t="s">
        <v>49840</v>
      </c>
      <c r="D27" s="103" t="s">
        <v>51188</v>
      </c>
      <c r="E27" s="103" t="s">
        <v>4390</v>
      </c>
      <c r="F27" s="103" t="s">
        <v>51657</v>
      </c>
      <c r="G27" s="103">
        <v>1</v>
      </c>
      <c r="H27" s="103" t="s">
        <v>49843</v>
      </c>
      <c r="I27" s="103" t="s">
        <v>49844</v>
      </c>
      <c r="J27" s="103" t="s">
        <v>51191</v>
      </c>
      <c r="K27" s="103" t="s">
        <v>48878</v>
      </c>
      <c r="L27" s="103">
        <v>93960</v>
      </c>
      <c r="M27" s="103" t="s">
        <v>49846</v>
      </c>
      <c r="N27" s="103">
        <v>107.99</v>
      </c>
      <c r="O27" s="103">
        <v>9.99</v>
      </c>
      <c r="P27" s="103">
        <v>89.99</v>
      </c>
      <c r="Q27" s="103">
        <v>8.32</v>
      </c>
      <c r="R27" s="103">
        <v>0</v>
      </c>
      <c r="S27" s="103">
        <v>0</v>
      </c>
      <c r="T27" s="103">
        <v>0</v>
      </c>
      <c r="U27" s="103">
        <v>0</v>
      </c>
      <c r="V27" s="103">
        <v>0</v>
      </c>
      <c r="W27" s="103">
        <v>0</v>
      </c>
      <c r="X27" s="103">
        <v>-18.31</v>
      </c>
      <c r="Y27" s="103">
        <v>-29.7</v>
      </c>
      <c r="Z27" s="103">
        <v>0</v>
      </c>
      <c r="AA27" s="103">
        <v>0</v>
      </c>
      <c r="AB27" s="103">
        <v>0</v>
      </c>
      <c r="AC27" s="103">
        <v>168.28</v>
      </c>
      <c r="AE27" s="103" t="str">
        <f>VLOOKUP(E27,映射表!A:G,7,0)</f>
        <v>丁芳芳</v>
      </c>
      <c r="AF27" s="103" t="str">
        <f>VLOOKUP(E27,映射表!A:C,3,0)</f>
        <v>W2580S00075</v>
      </c>
      <c r="AG27" s="103" t="s">
        <v>5</v>
      </c>
      <c r="AH27" s="103" t="str">
        <f>VLOOKUP(AF27,'B2B（ol)'!A:N,3,0)</f>
        <v>W2580</v>
      </c>
    </row>
    <row r="28" spans="1:34" s="103" customFormat="1" customHeight="1">
      <c r="A28" s="103" t="s">
        <v>51656</v>
      </c>
      <c r="B28" s="103">
        <v>26687834711</v>
      </c>
      <c r="C28" s="103" t="s">
        <v>49840</v>
      </c>
      <c r="D28" s="103" t="s">
        <v>51268</v>
      </c>
      <c r="E28" s="103" t="s">
        <v>2144</v>
      </c>
      <c r="F28" s="103" t="s">
        <v>51635</v>
      </c>
      <c r="G28" s="103">
        <v>1</v>
      </c>
      <c r="H28" s="103" t="s">
        <v>49843</v>
      </c>
      <c r="I28" s="103" t="s">
        <v>49844</v>
      </c>
      <c r="J28" s="103" t="s">
        <v>51272</v>
      </c>
      <c r="K28" s="103" t="s">
        <v>49796</v>
      </c>
      <c r="L28" s="103">
        <v>39540</v>
      </c>
      <c r="M28" s="103" t="s">
        <v>49846</v>
      </c>
      <c r="N28" s="103">
        <v>65.99</v>
      </c>
      <c r="O28" s="103">
        <v>4.62</v>
      </c>
      <c r="P28" s="103">
        <v>69.99</v>
      </c>
      <c r="Q28" s="103">
        <v>4.9</v>
      </c>
      <c r="R28" s="103">
        <v>0</v>
      </c>
      <c r="S28" s="103">
        <v>0</v>
      </c>
      <c r="T28" s="103">
        <v>0</v>
      </c>
      <c r="U28" s="103">
        <v>0</v>
      </c>
      <c r="V28" s="103">
        <v>0</v>
      </c>
      <c r="W28" s="103">
        <v>0</v>
      </c>
      <c r="X28" s="103">
        <v>-9.52</v>
      </c>
      <c r="Y28" s="103">
        <v>-20.4</v>
      </c>
      <c r="Z28" s="103">
        <v>0</v>
      </c>
      <c r="AA28" s="103">
        <v>0</v>
      </c>
      <c r="AB28" s="103">
        <v>0</v>
      </c>
      <c r="AC28" s="103">
        <v>115.58</v>
      </c>
      <c r="AE28" s="103" t="str">
        <f>VLOOKUP(E28,映射表!A:G,7,0)</f>
        <v>欧阳博文</v>
      </c>
      <c r="AF28" s="103" t="str">
        <f>VLOOKUP(E28,映射表!A:C,3,0)</f>
        <v>WY000485AAE</v>
      </c>
      <c r="AG28" s="103" t="s">
        <v>5</v>
      </c>
      <c r="AH28" s="103" t="str">
        <f>VLOOKUP(AF28,'B2B（ol)'!A:N,3,0)</f>
        <v>N711</v>
      </c>
    </row>
    <row r="29" spans="1:34" s="103" customFormat="1" customHeight="1">
      <c r="A29" s="103" t="s">
        <v>51658</v>
      </c>
      <c r="B29" s="103">
        <v>26687834711</v>
      </c>
      <c r="C29" s="103" t="s">
        <v>49840</v>
      </c>
      <c r="D29" s="103" t="s">
        <v>51199</v>
      </c>
      <c r="E29" s="103" t="s">
        <v>18912</v>
      </c>
      <c r="F29" s="103" t="s">
        <v>49848</v>
      </c>
      <c r="G29" s="103">
        <v>1</v>
      </c>
      <c r="H29" s="103" t="s">
        <v>49843</v>
      </c>
      <c r="I29" s="103" t="s">
        <v>49844</v>
      </c>
      <c r="J29" s="103" t="s">
        <v>51202</v>
      </c>
      <c r="K29" s="103" t="s">
        <v>51203</v>
      </c>
      <c r="L29" s="103">
        <v>17331</v>
      </c>
      <c r="M29" s="103" t="s">
        <v>49846</v>
      </c>
      <c r="N29" s="103">
        <v>273.77</v>
      </c>
      <c r="O29" s="103">
        <v>16.43</v>
      </c>
      <c r="P29" s="103">
        <v>129.99</v>
      </c>
      <c r="Q29" s="103">
        <v>7.8</v>
      </c>
      <c r="R29" s="103">
        <v>0</v>
      </c>
      <c r="S29" s="103">
        <v>0</v>
      </c>
      <c r="T29" s="103">
        <v>0</v>
      </c>
      <c r="U29" s="103">
        <v>0</v>
      </c>
      <c r="V29" s="103">
        <v>0</v>
      </c>
      <c r="W29" s="103">
        <v>0</v>
      </c>
      <c r="X29" s="103">
        <v>-24.23</v>
      </c>
      <c r="Y29" s="103">
        <v>-50.38</v>
      </c>
      <c r="Z29" s="103">
        <v>0</v>
      </c>
      <c r="AA29" s="103">
        <v>0</v>
      </c>
      <c r="AB29" s="103">
        <v>0</v>
      </c>
      <c r="AC29" s="103">
        <v>353.38</v>
      </c>
      <c r="AE29" s="103" t="str">
        <f>VLOOKUP(E29,映射表!A:G,7,0)</f>
        <v>欧阳博文</v>
      </c>
      <c r="AF29" s="103" t="str">
        <f>VLOOKUP(E29,映射表!A:C,3,0)</f>
        <v>W2593P471233</v>
      </c>
      <c r="AG29" s="103" t="s">
        <v>5</v>
      </c>
      <c r="AH29" s="103" t="str">
        <f>VLOOKUP(AF29,'B2B（ol)'!A:N,3,0)</f>
        <v>W2593</v>
      </c>
    </row>
    <row r="30" spans="1:34" s="103" customFormat="1" customHeight="1">
      <c r="A30" s="103" t="s">
        <v>51658</v>
      </c>
      <c r="B30" s="103">
        <v>26687834711</v>
      </c>
      <c r="C30" s="103" t="s">
        <v>49840</v>
      </c>
      <c r="D30" s="103" t="s">
        <v>51204</v>
      </c>
      <c r="E30" s="103" t="s">
        <v>16468</v>
      </c>
      <c r="F30" s="103" t="s">
        <v>51659</v>
      </c>
      <c r="G30" s="103">
        <v>1</v>
      </c>
      <c r="H30" s="103" t="s">
        <v>49843</v>
      </c>
      <c r="I30" s="103" t="s">
        <v>49844</v>
      </c>
      <c r="J30" s="103" t="s">
        <v>51208</v>
      </c>
      <c r="K30" s="103" t="s">
        <v>48924</v>
      </c>
      <c r="L30" s="103">
        <v>13850</v>
      </c>
      <c r="M30" s="103" t="s">
        <v>49846</v>
      </c>
      <c r="N30" s="103">
        <v>184.99</v>
      </c>
      <c r="O30" s="103">
        <v>14.8</v>
      </c>
      <c r="P30" s="103">
        <v>119.99</v>
      </c>
      <c r="Q30" s="103">
        <v>9.6</v>
      </c>
      <c r="R30" s="103">
        <v>0</v>
      </c>
      <c r="S30" s="103">
        <v>0</v>
      </c>
      <c r="T30" s="103">
        <v>0</v>
      </c>
      <c r="U30" s="103">
        <v>0</v>
      </c>
      <c r="V30" s="103">
        <v>0</v>
      </c>
      <c r="W30" s="103">
        <v>0</v>
      </c>
      <c r="X30" s="103">
        <v>-24.4</v>
      </c>
      <c r="Y30" s="103">
        <v>-40.5</v>
      </c>
      <c r="Z30" s="103">
        <v>0</v>
      </c>
      <c r="AA30" s="103">
        <v>0</v>
      </c>
      <c r="AB30" s="103">
        <v>0</v>
      </c>
      <c r="AC30" s="103">
        <v>264.48</v>
      </c>
      <c r="AE30" s="103" t="str">
        <f>VLOOKUP(E30,映射表!A:G,7,0)</f>
        <v>欧阳博文</v>
      </c>
      <c r="AF30" s="103" t="str">
        <f>VLOOKUP(E30,映射表!A:C,3,0)</f>
        <v>W2580S00065</v>
      </c>
      <c r="AG30" s="103" t="s">
        <v>5</v>
      </c>
      <c r="AH30" s="103" t="str">
        <f>VLOOKUP(AF30,'B2B（ol)'!A:N,3,0)</f>
        <v>W2580</v>
      </c>
    </row>
    <row r="31" spans="1:34" s="103" customFormat="1" customHeight="1">
      <c r="A31" s="103" t="s">
        <v>51660</v>
      </c>
      <c r="B31" s="103">
        <v>26687834711</v>
      </c>
      <c r="C31" s="103" t="s">
        <v>49840</v>
      </c>
      <c r="D31" s="103" t="s">
        <v>51162</v>
      </c>
      <c r="E31" s="103" t="s">
        <v>18365</v>
      </c>
      <c r="F31" s="103" t="s">
        <v>49870</v>
      </c>
      <c r="G31" s="103">
        <v>1</v>
      </c>
      <c r="H31" s="103" t="s">
        <v>49843</v>
      </c>
      <c r="I31" s="103" t="s">
        <v>49844</v>
      </c>
      <c r="J31" s="103" t="s">
        <v>51165</v>
      </c>
      <c r="K31" s="103" t="s">
        <v>48904</v>
      </c>
      <c r="L31" s="103">
        <v>77583</v>
      </c>
      <c r="M31" s="103" t="s">
        <v>49846</v>
      </c>
      <c r="N31" s="103">
        <v>259.99</v>
      </c>
      <c r="O31" s="103">
        <v>17.55</v>
      </c>
      <c r="P31" s="103">
        <v>119.99</v>
      </c>
      <c r="Q31" s="103">
        <v>8.1</v>
      </c>
      <c r="R31" s="103">
        <v>0</v>
      </c>
      <c r="S31" s="103">
        <v>0</v>
      </c>
      <c r="T31" s="103">
        <v>0</v>
      </c>
      <c r="U31" s="103">
        <v>0</v>
      </c>
      <c r="V31" s="103">
        <v>0</v>
      </c>
      <c r="W31" s="103">
        <v>0</v>
      </c>
      <c r="X31" s="103">
        <v>-25.65</v>
      </c>
      <c r="Y31" s="103">
        <v>-48</v>
      </c>
      <c r="Z31" s="103">
        <v>0</v>
      </c>
      <c r="AA31" s="103">
        <v>0</v>
      </c>
      <c r="AB31" s="103">
        <v>0</v>
      </c>
      <c r="AC31" s="103">
        <v>331.98</v>
      </c>
      <c r="AE31" s="103" t="str">
        <f>VLOOKUP(E31,映射表!A:G,7,0)</f>
        <v>丁芳芳</v>
      </c>
      <c r="AF31" s="103" t="str">
        <f>VLOOKUP(E31,映射表!A:C,3,0)</f>
        <v>W2580S00080</v>
      </c>
      <c r="AG31" s="103" t="s">
        <v>5</v>
      </c>
      <c r="AH31" s="103" t="str">
        <f>VLOOKUP(AF31,'B2B（ol)'!A:N,3,0)</f>
        <v>W2580</v>
      </c>
    </row>
    <row r="32" spans="1:34" s="103" customFormat="1" customHeight="1">
      <c r="A32" s="103" t="s">
        <v>51661</v>
      </c>
      <c r="B32" s="103">
        <v>26687834711</v>
      </c>
      <c r="C32" s="103" t="s">
        <v>49840</v>
      </c>
      <c r="D32" s="103" t="s">
        <v>51179</v>
      </c>
      <c r="E32" s="103" t="s">
        <v>20269</v>
      </c>
      <c r="F32" s="103" t="s">
        <v>49885</v>
      </c>
      <c r="G32" s="103">
        <v>1</v>
      </c>
      <c r="H32" s="103" t="s">
        <v>49843</v>
      </c>
      <c r="I32" s="103" t="s">
        <v>49844</v>
      </c>
      <c r="J32" s="103" t="s">
        <v>51181</v>
      </c>
      <c r="K32" s="103" t="s">
        <v>49260</v>
      </c>
      <c r="L32" s="103">
        <v>30184</v>
      </c>
      <c r="M32" s="103" t="s">
        <v>49846</v>
      </c>
      <c r="N32" s="103">
        <v>156.99</v>
      </c>
      <c r="O32" s="103">
        <v>10.99</v>
      </c>
      <c r="P32" s="103">
        <v>59.99</v>
      </c>
      <c r="Q32" s="103">
        <v>4.2</v>
      </c>
      <c r="R32" s="103">
        <v>0</v>
      </c>
      <c r="S32" s="103">
        <v>0</v>
      </c>
      <c r="T32" s="103">
        <v>0</v>
      </c>
      <c r="U32" s="103">
        <v>0</v>
      </c>
      <c r="V32" s="103">
        <v>0</v>
      </c>
      <c r="W32" s="103">
        <v>0</v>
      </c>
      <c r="X32" s="103">
        <v>-15.19</v>
      </c>
      <c r="Y32" s="103">
        <v>-31.7</v>
      </c>
      <c r="Z32" s="103">
        <v>0</v>
      </c>
      <c r="AA32" s="103">
        <v>0</v>
      </c>
      <c r="AB32" s="103">
        <v>0</v>
      </c>
      <c r="AC32" s="103">
        <v>185.28</v>
      </c>
      <c r="AE32" s="103" t="str">
        <f>VLOOKUP(E32,映射表!A:G,7,0)</f>
        <v>欧阳博文</v>
      </c>
      <c r="AF32" s="103" t="str">
        <f>VLOOKUP(E32,映射表!A:C,3,0)</f>
        <v>W2580S00055</v>
      </c>
      <c r="AG32" s="103" t="s">
        <v>5</v>
      </c>
      <c r="AH32" s="103" t="str">
        <f>VLOOKUP(AF32,'B2B（ol)'!A:N,3,0)</f>
        <v>W2580</v>
      </c>
    </row>
    <row r="33" spans="1:34" s="103" customFormat="1" customHeight="1">
      <c r="A33" s="103" t="s">
        <v>51662</v>
      </c>
      <c r="B33" s="103">
        <v>26687834711</v>
      </c>
      <c r="C33" s="103" t="s">
        <v>49840</v>
      </c>
      <c r="D33" s="103" t="s">
        <v>51167</v>
      </c>
      <c r="E33" s="103" t="s">
        <v>19882</v>
      </c>
      <c r="F33" s="103" t="s">
        <v>51663</v>
      </c>
      <c r="G33" s="103">
        <v>1</v>
      </c>
      <c r="H33" s="103" t="s">
        <v>49843</v>
      </c>
      <c r="I33" s="103" t="s">
        <v>49844</v>
      </c>
      <c r="J33" s="103" t="s">
        <v>51171</v>
      </c>
      <c r="K33" s="103" t="s">
        <v>48904</v>
      </c>
      <c r="L33" s="103">
        <v>79762</v>
      </c>
      <c r="M33" s="103" t="s">
        <v>49846</v>
      </c>
      <c r="N33" s="103">
        <v>277.88</v>
      </c>
      <c r="O33" s="103">
        <v>22.93</v>
      </c>
      <c r="P33" s="103">
        <v>129.99</v>
      </c>
      <c r="Q33" s="103">
        <v>10.72</v>
      </c>
      <c r="R33" s="103">
        <v>0</v>
      </c>
      <c r="S33" s="103">
        <v>0</v>
      </c>
      <c r="T33" s="103">
        <v>0</v>
      </c>
      <c r="U33" s="103">
        <v>0</v>
      </c>
      <c r="V33" s="103">
        <v>0</v>
      </c>
      <c r="W33" s="103">
        <v>0</v>
      </c>
      <c r="X33" s="103">
        <v>-33.65</v>
      </c>
      <c r="Y33" s="103">
        <v>-50.79</v>
      </c>
      <c r="Z33" s="103">
        <v>0</v>
      </c>
      <c r="AA33" s="103">
        <v>0</v>
      </c>
      <c r="AB33" s="103">
        <v>0</v>
      </c>
      <c r="AC33" s="103">
        <v>357.08</v>
      </c>
      <c r="AE33" s="103" t="str">
        <f>VLOOKUP(E33,映射表!A:G,7,0)</f>
        <v>欧阳博文</v>
      </c>
      <c r="AF33" s="103" t="str">
        <f>VLOOKUP(E33,映射表!A:C,3,0)</f>
        <v>W2593P471246</v>
      </c>
      <c r="AG33" s="103" t="s">
        <v>5</v>
      </c>
      <c r="AH33" s="103" t="str">
        <f>VLOOKUP(AF33,'B2B（ol)'!A:N,3,0)</f>
        <v>W2593</v>
      </c>
    </row>
    <row r="34" spans="1:34" s="103" customFormat="1" customHeight="1">
      <c r="A34" s="103" t="s">
        <v>51664</v>
      </c>
      <c r="B34" s="103">
        <v>26687834711</v>
      </c>
      <c r="C34" s="103" t="s">
        <v>49840</v>
      </c>
      <c r="D34" s="103" t="s">
        <v>51257</v>
      </c>
      <c r="E34" s="103" t="s">
        <v>18122</v>
      </c>
      <c r="F34" s="103" t="s">
        <v>51665</v>
      </c>
      <c r="G34" s="103">
        <v>1</v>
      </c>
      <c r="H34" s="103" t="s">
        <v>49843</v>
      </c>
      <c r="I34" s="103" t="s">
        <v>49844</v>
      </c>
      <c r="J34" s="103" t="s">
        <v>51260</v>
      </c>
      <c r="K34" s="103" t="s">
        <v>48897</v>
      </c>
      <c r="L34" s="103">
        <v>65738</v>
      </c>
      <c r="M34" s="103" t="s">
        <v>49846</v>
      </c>
      <c r="N34" s="103">
        <v>297.99</v>
      </c>
      <c r="O34" s="103">
        <v>12.59</v>
      </c>
      <c r="P34" s="103">
        <v>139.99</v>
      </c>
      <c r="Q34" s="103">
        <v>5.91</v>
      </c>
      <c r="R34" s="103">
        <v>0</v>
      </c>
      <c r="S34" s="103">
        <v>0</v>
      </c>
      <c r="T34" s="103">
        <v>0</v>
      </c>
      <c r="U34" s="103">
        <v>0</v>
      </c>
      <c r="V34" s="103">
        <v>0</v>
      </c>
      <c r="W34" s="103">
        <v>0</v>
      </c>
      <c r="X34" s="103">
        <v>-18.5</v>
      </c>
      <c r="Y34" s="103">
        <v>-53.8</v>
      </c>
      <c r="Z34" s="103">
        <v>0</v>
      </c>
      <c r="AA34" s="103">
        <v>0</v>
      </c>
      <c r="AB34" s="103">
        <v>0</v>
      </c>
      <c r="AC34" s="103">
        <v>384.18</v>
      </c>
      <c r="AE34" s="103" t="str">
        <f>VLOOKUP(E34,映射表!A:G,7,0)</f>
        <v>丁芳芳</v>
      </c>
      <c r="AF34" s="103" t="str">
        <f>VLOOKUP(E34,映射表!A:C,3,0)</f>
        <v>W2580S00055</v>
      </c>
      <c r="AG34" s="103" t="s">
        <v>5</v>
      </c>
      <c r="AH34" s="103" t="str">
        <f>VLOOKUP(AF34,'B2B（ol)'!A:N,3,0)</f>
        <v>W2580</v>
      </c>
    </row>
    <row r="35" spans="1:34" s="103" customFormat="1" customHeight="1">
      <c r="A35" s="103" t="s">
        <v>51666</v>
      </c>
      <c r="B35" s="103">
        <v>26687834711</v>
      </c>
      <c r="C35" s="103" t="s">
        <v>49840</v>
      </c>
      <c r="D35" s="103" t="s">
        <v>51226</v>
      </c>
      <c r="E35" s="103" t="s">
        <v>18122</v>
      </c>
      <c r="F35" s="103" t="s">
        <v>51665</v>
      </c>
      <c r="G35" s="103">
        <v>1</v>
      </c>
      <c r="H35" s="103" t="s">
        <v>49843</v>
      </c>
      <c r="I35" s="103" t="s">
        <v>49844</v>
      </c>
      <c r="J35" s="103" t="s">
        <v>51229</v>
      </c>
      <c r="K35" s="103" t="s">
        <v>48989</v>
      </c>
      <c r="L35" s="103">
        <v>43123</v>
      </c>
      <c r="M35" s="103" t="s">
        <v>49846</v>
      </c>
      <c r="N35" s="103">
        <v>297.99</v>
      </c>
      <c r="O35" s="103">
        <v>23.84</v>
      </c>
      <c r="P35" s="103">
        <v>139.99</v>
      </c>
      <c r="Q35" s="103">
        <v>11.2</v>
      </c>
      <c r="R35" s="103">
        <v>0</v>
      </c>
      <c r="S35" s="103">
        <v>0</v>
      </c>
      <c r="T35" s="103">
        <v>0</v>
      </c>
      <c r="U35" s="103">
        <v>0</v>
      </c>
      <c r="V35" s="103">
        <v>0</v>
      </c>
      <c r="W35" s="103">
        <v>0</v>
      </c>
      <c r="X35" s="103">
        <v>-35.04</v>
      </c>
      <c r="Y35" s="103">
        <v>-53.8</v>
      </c>
      <c r="Z35" s="103">
        <v>0</v>
      </c>
      <c r="AA35" s="103">
        <v>0</v>
      </c>
      <c r="AB35" s="103">
        <v>0</v>
      </c>
      <c r="AC35" s="103">
        <v>384.18</v>
      </c>
      <c r="AE35" s="103" t="str">
        <f>VLOOKUP(E35,映射表!A:G,7,0)</f>
        <v>丁芳芳</v>
      </c>
      <c r="AF35" s="103" t="str">
        <f>VLOOKUP(E35,映射表!A:C,3,0)</f>
        <v>W2580S00061</v>
      </c>
      <c r="AG35" s="103" t="s">
        <v>5</v>
      </c>
      <c r="AH35" s="103" t="str">
        <f>VLOOKUP(AF35,'B2B（ol)'!A:N,3,0)</f>
        <v>W2580</v>
      </c>
    </row>
    <row r="36" spans="1:34" s="103" customFormat="1" customHeight="1">
      <c r="A36" s="103" t="s">
        <v>51667</v>
      </c>
      <c r="B36" s="103">
        <v>26687834711</v>
      </c>
      <c r="C36" s="103" t="s">
        <v>49840</v>
      </c>
      <c r="D36" s="103" t="s">
        <v>51158</v>
      </c>
      <c r="E36" s="103" t="s">
        <v>18641</v>
      </c>
      <c r="F36" s="103" t="s">
        <v>49894</v>
      </c>
      <c r="G36" s="103">
        <v>1</v>
      </c>
      <c r="H36" s="103" t="s">
        <v>49843</v>
      </c>
      <c r="I36" s="103" t="s">
        <v>49844</v>
      </c>
      <c r="J36" s="103" t="s">
        <v>49031</v>
      </c>
      <c r="K36" s="103" t="s">
        <v>48971</v>
      </c>
      <c r="L36" s="103">
        <v>33143</v>
      </c>
      <c r="M36" s="103" t="s">
        <v>49846</v>
      </c>
      <c r="N36" s="103">
        <v>278.99</v>
      </c>
      <c r="O36" s="103">
        <v>19.53</v>
      </c>
      <c r="P36" s="103">
        <v>139.99</v>
      </c>
      <c r="Q36" s="103">
        <v>0</v>
      </c>
      <c r="R36" s="103">
        <v>0</v>
      </c>
      <c r="S36" s="103">
        <v>0</v>
      </c>
      <c r="T36" s="103">
        <v>0</v>
      </c>
      <c r="U36" s="103">
        <v>0</v>
      </c>
      <c r="V36" s="103">
        <v>0</v>
      </c>
      <c r="W36" s="103">
        <v>0</v>
      </c>
      <c r="X36" s="103">
        <v>-19.53</v>
      </c>
      <c r="Y36" s="103">
        <v>-51.9</v>
      </c>
      <c r="Z36" s="103">
        <v>0</v>
      </c>
      <c r="AA36" s="103">
        <v>0</v>
      </c>
      <c r="AB36" s="103">
        <v>0</v>
      </c>
      <c r="AC36" s="103">
        <v>367.08</v>
      </c>
      <c r="AE36" s="103" t="str">
        <f>VLOOKUP(E36,映射表!A:G,7,0)</f>
        <v>欧阳博文</v>
      </c>
      <c r="AF36" s="103" t="str">
        <f>VLOOKUP(E36,映射表!A:C,3,0)</f>
        <v>W2593P471233</v>
      </c>
      <c r="AG36" s="103" t="s">
        <v>5</v>
      </c>
      <c r="AH36" s="103" t="str">
        <f>VLOOKUP(AF36,'B2B（ol)'!A:N,3,0)</f>
        <v>W2593</v>
      </c>
    </row>
    <row r="37" spans="1:34" s="103" customFormat="1" customHeight="1">
      <c r="A37" s="103" t="s">
        <v>51668</v>
      </c>
      <c r="B37" s="103">
        <v>26687834711</v>
      </c>
      <c r="C37" s="103" t="s">
        <v>49840</v>
      </c>
      <c r="D37" s="103" t="s">
        <v>51252</v>
      </c>
      <c r="E37" s="103" t="s">
        <v>19289</v>
      </c>
      <c r="F37" s="103" t="s">
        <v>51669</v>
      </c>
      <c r="G37" s="103">
        <v>1</v>
      </c>
      <c r="H37" s="103" t="s">
        <v>49843</v>
      </c>
      <c r="I37" s="103" t="s">
        <v>49844</v>
      </c>
      <c r="J37" s="103" t="s">
        <v>51255</v>
      </c>
      <c r="K37" s="103" t="s">
        <v>49066</v>
      </c>
      <c r="L37" s="103">
        <v>62233</v>
      </c>
      <c r="M37" s="103" t="s">
        <v>49846</v>
      </c>
      <c r="N37" s="103">
        <v>265.99</v>
      </c>
      <c r="O37" s="103">
        <v>19.28</v>
      </c>
      <c r="P37" s="103">
        <v>129.99</v>
      </c>
      <c r="Q37" s="103">
        <v>0</v>
      </c>
      <c r="R37" s="103">
        <v>0</v>
      </c>
      <c r="S37" s="103">
        <v>0</v>
      </c>
      <c r="T37" s="103">
        <v>0</v>
      </c>
      <c r="U37" s="103">
        <v>0</v>
      </c>
      <c r="V37" s="103">
        <v>0</v>
      </c>
      <c r="W37" s="103">
        <v>0</v>
      </c>
      <c r="X37" s="103">
        <v>-19.28</v>
      </c>
      <c r="Y37" s="103">
        <v>-49.6</v>
      </c>
      <c r="Z37" s="103">
        <v>0</v>
      </c>
      <c r="AA37" s="103">
        <v>0</v>
      </c>
      <c r="AB37" s="103">
        <v>0</v>
      </c>
      <c r="AC37" s="103">
        <v>346.38</v>
      </c>
      <c r="AE37" s="103" t="str">
        <f>VLOOKUP(E37,映射表!A:G,7,0)</f>
        <v>丁芳芳</v>
      </c>
      <c r="AF37" s="103" t="str">
        <f>VLOOKUP(E37,映射表!A:C,3,0)</f>
        <v>W2580S00065</v>
      </c>
      <c r="AG37" s="103" t="s">
        <v>5</v>
      </c>
      <c r="AH37" s="103" t="str">
        <f>VLOOKUP(AF37,'B2B（ol)'!A:N,3,0)</f>
        <v>W2580</v>
      </c>
    </row>
    <row r="38" spans="1:34" s="103" customFormat="1" customHeight="1">
      <c r="A38" s="103" t="s">
        <v>51670</v>
      </c>
      <c r="B38" s="103">
        <v>26687834711</v>
      </c>
      <c r="C38" s="103" t="s">
        <v>49840</v>
      </c>
      <c r="D38" s="103" t="s">
        <v>51209</v>
      </c>
      <c r="E38" s="103" t="s">
        <v>10936</v>
      </c>
      <c r="F38" s="103" t="s">
        <v>51671</v>
      </c>
      <c r="G38" s="103">
        <v>1</v>
      </c>
      <c r="H38" s="103" t="s">
        <v>49843</v>
      </c>
      <c r="I38" s="103" t="s">
        <v>49844</v>
      </c>
      <c r="J38" s="103" t="s">
        <v>51212</v>
      </c>
      <c r="K38" s="103" t="s">
        <v>49260</v>
      </c>
      <c r="L38" s="103">
        <v>30345</v>
      </c>
      <c r="M38" s="103" t="s">
        <v>49846</v>
      </c>
      <c r="N38" s="103">
        <v>219.99</v>
      </c>
      <c r="O38" s="103">
        <v>17.6</v>
      </c>
      <c r="P38" s="103">
        <v>179.99</v>
      </c>
      <c r="Q38" s="103">
        <v>14.4</v>
      </c>
      <c r="R38" s="103">
        <v>0</v>
      </c>
      <c r="S38" s="103">
        <v>0</v>
      </c>
      <c r="T38" s="103">
        <v>0</v>
      </c>
      <c r="U38" s="103">
        <v>0</v>
      </c>
      <c r="V38" s="103">
        <v>0</v>
      </c>
      <c r="W38" s="103">
        <v>0</v>
      </c>
      <c r="X38" s="103">
        <v>-32</v>
      </c>
      <c r="Y38" s="103">
        <v>-50</v>
      </c>
      <c r="Z38" s="103">
        <v>0</v>
      </c>
      <c r="AA38" s="103">
        <v>0</v>
      </c>
      <c r="AB38" s="103">
        <v>0</v>
      </c>
      <c r="AC38" s="103">
        <v>349.98</v>
      </c>
      <c r="AE38" s="103" t="str">
        <f>VLOOKUP(E38,映射表!A:G,7,0)</f>
        <v>欧阳博文</v>
      </c>
      <c r="AF38" s="103" t="str">
        <f>VLOOKUP(E38,映射表!A:C,3,0)</f>
        <v>W2593P430278</v>
      </c>
      <c r="AG38" s="103" t="s">
        <v>5</v>
      </c>
      <c r="AH38" s="103" t="str">
        <f>VLOOKUP(AF38,'B2B（ol)'!A:N,3,0)</f>
        <v>W2593</v>
      </c>
    </row>
    <row r="39" spans="1:34" s="103" customFormat="1" customHeight="1">
      <c r="A39" s="103" t="s">
        <v>51672</v>
      </c>
      <c r="B39" s="103">
        <v>26687834711</v>
      </c>
      <c r="C39" s="103" t="s">
        <v>49840</v>
      </c>
      <c r="D39" s="103" t="s">
        <v>49199</v>
      </c>
      <c r="E39" s="103" t="s">
        <v>10936</v>
      </c>
      <c r="F39" s="103" t="s">
        <v>51671</v>
      </c>
      <c r="G39" s="103">
        <v>1</v>
      </c>
      <c r="H39" s="103" t="s">
        <v>49843</v>
      </c>
      <c r="I39" s="103" t="s">
        <v>49844</v>
      </c>
      <c r="J39" s="103" t="s">
        <v>49202</v>
      </c>
      <c r="K39" s="103" t="s">
        <v>49203</v>
      </c>
      <c r="L39" s="103">
        <v>80102</v>
      </c>
      <c r="M39" s="103" t="s">
        <v>49846</v>
      </c>
      <c r="N39" s="103">
        <v>219.99</v>
      </c>
      <c r="O39" s="103">
        <v>17.05</v>
      </c>
      <c r="P39" s="103">
        <v>179.99</v>
      </c>
      <c r="Q39" s="103">
        <v>13.95</v>
      </c>
      <c r="R39" s="103">
        <v>0</v>
      </c>
      <c r="S39" s="103">
        <v>0</v>
      </c>
      <c r="T39" s="103">
        <v>0</v>
      </c>
      <c r="U39" s="103">
        <v>0</v>
      </c>
      <c r="V39" s="103">
        <v>0</v>
      </c>
      <c r="W39" s="103">
        <v>0</v>
      </c>
      <c r="X39" s="103">
        <v>-31</v>
      </c>
      <c r="Y39" s="103">
        <v>-50</v>
      </c>
      <c r="Z39" s="103">
        <v>0</v>
      </c>
      <c r="AA39" s="103">
        <v>0</v>
      </c>
      <c r="AB39" s="103">
        <v>0</v>
      </c>
      <c r="AC39" s="103">
        <v>349.98</v>
      </c>
      <c r="AE39" s="103" t="str">
        <f>VLOOKUP(E39,映射表!A:G,7,0)</f>
        <v>丁芳芳</v>
      </c>
      <c r="AF39" s="103" t="str">
        <f>VLOOKUP(E39,映射表!A:C,3,0)</f>
        <v>W2580S00065</v>
      </c>
      <c r="AG39" s="103" t="s">
        <v>5</v>
      </c>
      <c r="AH39" s="103" t="str">
        <f>VLOOKUP(AF39,'B2B（ol)'!A:N,3,0)</f>
        <v>W2580</v>
      </c>
    </row>
    <row r="40" spans="1:34" s="103" customFormat="1" customHeight="1">
      <c r="A40" s="103" t="s">
        <v>51672</v>
      </c>
      <c r="B40" s="103">
        <v>26687834711</v>
      </c>
      <c r="C40" s="103" t="s">
        <v>49840</v>
      </c>
      <c r="D40" s="103" t="s">
        <v>49199</v>
      </c>
      <c r="E40" s="103" t="s">
        <v>16093</v>
      </c>
      <c r="F40" s="103" t="s">
        <v>49865</v>
      </c>
      <c r="G40" s="103">
        <v>1</v>
      </c>
      <c r="H40" s="103" t="s">
        <v>49843</v>
      </c>
      <c r="I40" s="103" t="s">
        <v>49844</v>
      </c>
      <c r="J40" s="103" t="s">
        <v>49202</v>
      </c>
      <c r="K40" s="103" t="s">
        <v>49203</v>
      </c>
      <c r="L40" s="103">
        <v>80102</v>
      </c>
      <c r="M40" s="103" t="s">
        <v>49846</v>
      </c>
      <c r="N40" s="103">
        <v>246.99</v>
      </c>
      <c r="O40" s="103">
        <v>19.14</v>
      </c>
      <c r="P40" s="103">
        <v>129.99</v>
      </c>
      <c r="Q40" s="103">
        <v>10.07</v>
      </c>
      <c r="R40" s="103">
        <v>0</v>
      </c>
      <c r="S40" s="103">
        <v>0</v>
      </c>
      <c r="T40" s="103">
        <v>0</v>
      </c>
      <c r="U40" s="103">
        <v>0</v>
      </c>
      <c r="V40" s="103">
        <v>0</v>
      </c>
      <c r="W40" s="103">
        <v>0</v>
      </c>
      <c r="X40" s="103">
        <v>-29.21</v>
      </c>
      <c r="Y40" s="103">
        <v>-47.7</v>
      </c>
      <c r="Z40" s="103">
        <v>0</v>
      </c>
      <c r="AA40" s="103">
        <v>0</v>
      </c>
      <c r="AB40" s="103">
        <v>0</v>
      </c>
      <c r="AC40" s="103">
        <v>329.28</v>
      </c>
      <c r="AE40" s="103" t="str">
        <f>VLOOKUP(E40,映射表!A:G,7,0)</f>
        <v>丁芳芳</v>
      </c>
      <c r="AF40" s="103" t="str">
        <f>VLOOKUP(E40,映射表!A:C,3,0)</f>
        <v>W2580S00050</v>
      </c>
      <c r="AG40" s="103" t="s">
        <v>5</v>
      </c>
      <c r="AH40" s="103" t="str">
        <f>VLOOKUP(AF40,'B2B（ol)'!A:N,3,0)</f>
        <v>W2580</v>
      </c>
    </row>
    <row r="41" spans="1:34" s="103" customFormat="1" customHeight="1">
      <c r="A41" s="103" t="s">
        <v>51673</v>
      </c>
      <c r="B41" s="103">
        <v>26687834711</v>
      </c>
      <c r="C41" s="103" t="s">
        <v>49840</v>
      </c>
      <c r="D41" s="103" t="s">
        <v>51674</v>
      </c>
      <c r="E41" s="103" t="s">
        <v>19001</v>
      </c>
      <c r="F41" s="103" t="s">
        <v>49900</v>
      </c>
      <c r="G41" s="103">
        <v>2</v>
      </c>
      <c r="H41" s="103" t="s">
        <v>49843</v>
      </c>
      <c r="I41" s="103" t="s">
        <v>49844</v>
      </c>
      <c r="J41" s="103" t="s">
        <v>51675</v>
      </c>
      <c r="K41" s="103" t="s">
        <v>49114</v>
      </c>
      <c r="L41" s="103">
        <v>58422</v>
      </c>
      <c r="M41" s="103" t="s">
        <v>49846</v>
      </c>
      <c r="N41" s="103">
        <v>507.98</v>
      </c>
      <c r="O41" s="103">
        <v>25.4</v>
      </c>
      <c r="P41" s="103">
        <v>199.98</v>
      </c>
      <c r="Q41" s="103">
        <v>10</v>
      </c>
      <c r="R41" s="103">
        <v>0</v>
      </c>
      <c r="S41" s="103">
        <v>0</v>
      </c>
      <c r="T41" s="103">
        <v>0</v>
      </c>
      <c r="U41" s="103">
        <v>0</v>
      </c>
      <c r="V41" s="103">
        <v>0</v>
      </c>
      <c r="W41" s="103">
        <v>0</v>
      </c>
      <c r="X41" s="103">
        <v>-35.4</v>
      </c>
      <c r="Y41" s="103">
        <v>-90.8</v>
      </c>
      <c r="Z41" s="103">
        <v>0</v>
      </c>
      <c r="AA41" s="103">
        <v>0</v>
      </c>
      <c r="AB41" s="103">
        <v>0</v>
      </c>
      <c r="AC41" s="103">
        <v>617.16</v>
      </c>
      <c r="AE41" s="103" t="str">
        <f>VLOOKUP(E41,映射表!A:G,7,0)</f>
        <v>欧阳博文</v>
      </c>
      <c r="AF41" s="103" t="str">
        <f>VLOOKUP(E41,映射表!A:C,3,0)</f>
        <v>W5219S00003</v>
      </c>
      <c r="AG41" s="103" t="s">
        <v>5</v>
      </c>
      <c r="AH41" s="103" t="str">
        <f>VLOOKUP(AF41,'B2B（ol)'!A:N,3,0)</f>
        <v>W5219</v>
      </c>
    </row>
    <row r="42" spans="1:34" s="103" customFormat="1" customHeight="1">
      <c r="A42" s="103" t="s">
        <v>51676</v>
      </c>
      <c r="B42" s="103">
        <v>26687834711</v>
      </c>
      <c r="C42" s="103" t="s">
        <v>51677</v>
      </c>
      <c r="D42" s="103" t="s">
        <v>18516</v>
      </c>
      <c r="E42" s="103" t="s">
        <v>18516</v>
      </c>
      <c r="F42" s="103" t="s">
        <v>51678</v>
      </c>
      <c r="G42" s="103" t="s">
        <v>18516</v>
      </c>
      <c r="H42" s="103" t="s">
        <v>18516</v>
      </c>
      <c r="I42" s="103" t="s">
        <v>18516</v>
      </c>
      <c r="J42" s="103" t="s">
        <v>18516</v>
      </c>
      <c r="K42" s="103" t="s">
        <v>18516</v>
      </c>
      <c r="L42" s="103" t="s">
        <v>18516</v>
      </c>
      <c r="M42" s="103" t="s">
        <v>18516</v>
      </c>
      <c r="N42" s="103">
        <v>0</v>
      </c>
      <c r="O42" s="103">
        <v>0</v>
      </c>
      <c r="P42" s="103">
        <v>0</v>
      </c>
      <c r="Q42" s="103">
        <v>0</v>
      </c>
      <c r="R42" s="103">
        <v>0</v>
      </c>
      <c r="S42" s="103">
        <v>0</v>
      </c>
      <c r="T42" s="103">
        <v>0</v>
      </c>
      <c r="U42" s="103">
        <v>0</v>
      </c>
      <c r="V42" s="103">
        <v>0</v>
      </c>
      <c r="W42" s="103">
        <v>0</v>
      </c>
      <c r="X42" s="103">
        <v>0</v>
      </c>
      <c r="Y42" s="103">
        <v>0</v>
      </c>
      <c r="Z42" s="103">
        <v>0</v>
      </c>
      <c r="AA42" s="103">
        <v>0</v>
      </c>
      <c r="AB42" s="103">
        <v>-18025.48</v>
      </c>
      <c r="AC42" s="103">
        <v>-18025.48</v>
      </c>
      <c r="AE42" s="103" t="str">
        <f>VLOOKUP(E42,映射表!A:G,7,0)</f>
        <v>丁芳芳</v>
      </c>
      <c r="AF42" s="103" t="str">
        <f>VLOOKUP(E42,映射表!A:C,3,0)</f>
        <v>W2593P440591</v>
      </c>
      <c r="AG42" s="103" t="s">
        <v>5</v>
      </c>
      <c r="AH42" s="103" t="str">
        <f>VLOOKUP(AF42,'B2B（ol)'!A:N,3,0)</f>
        <v>W2593</v>
      </c>
    </row>
    <row r="43" spans="1:34" s="103" customFormat="1" customHeight="1">
      <c r="A43" s="103" t="s">
        <v>51679</v>
      </c>
      <c r="B43" s="103">
        <v>26670473571</v>
      </c>
      <c r="C43" s="103" t="s">
        <v>49840</v>
      </c>
      <c r="D43" s="103" t="s">
        <v>51680</v>
      </c>
      <c r="E43" s="103" t="s">
        <v>21012</v>
      </c>
      <c r="F43" s="103" t="s">
        <v>51681</v>
      </c>
      <c r="G43" s="103">
        <v>1</v>
      </c>
      <c r="H43" s="103" t="s">
        <v>49843</v>
      </c>
      <c r="I43" s="103" t="s">
        <v>49844</v>
      </c>
      <c r="J43" s="103" t="s">
        <v>49404</v>
      </c>
      <c r="K43" s="103" t="s">
        <v>49391</v>
      </c>
      <c r="L43" s="103">
        <v>89147</v>
      </c>
      <c r="M43" s="103" t="s">
        <v>49846</v>
      </c>
      <c r="N43" s="103">
        <v>120.88</v>
      </c>
      <c r="O43" s="103">
        <v>10.12</v>
      </c>
      <c r="P43" s="103">
        <v>58.88</v>
      </c>
      <c r="Q43" s="103">
        <v>4.93</v>
      </c>
      <c r="R43" s="103">
        <v>0</v>
      </c>
      <c r="S43" s="103">
        <v>0</v>
      </c>
      <c r="T43" s="103">
        <v>0</v>
      </c>
      <c r="U43" s="103">
        <v>0</v>
      </c>
      <c r="V43" s="103">
        <v>0</v>
      </c>
      <c r="W43" s="103">
        <v>0</v>
      </c>
      <c r="X43" s="103">
        <v>-15.05</v>
      </c>
      <c r="Y43" s="103">
        <v>-26.96</v>
      </c>
      <c r="Z43" s="103">
        <v>0</v>
      </c>
      <c r="AA43" s="103">
        <v>0</v>
      </c>
      <c r="AB43" s="103">
        <v>0</v>
      </c>
      <c r="AC43" s="103">
        <v>152.8</v>
      </c>
      <c r="AE43" s="103" t="str">
        <f>VLOOKUP(E43,映射表!A:G,7,0)</f>
        <v>丁芳芳</v>
      </c>
      <c r="AF43" s="103" t="str">
        <f>VLOOKUP(E43,映射表!A:C,3,0)</f>
        <v>W2580S00056</v>
      </c>
      <c r="AG43" s="103" t="s">
        <v>10</v>
      </c>
      <c r="AH43" s="103" t="str">
        <f>VLOOKUP(AF43,'B2B（ol)'!A:N,3,0)</f>
        <v>W2580</v>
      </c>
    </row>
    <row r="44" spans="1:34" s="103" customFormat="1" customHeight="1">
      <c r="A44" s="103" t="s">
        <v>51682</v>
      </c>
      <c r="B44" s="103">
        <v>26670473571</v>
      </c>
      <c r="C44" s="103" t="s">
        <v>49840</v>
      </c>
      <c r="D44" s="103" t="s">
        <v>51683</v>
      </c>
      <c r="E44" s="103" t="s">
        <v>23529</v>
      </c>
      <c r="F44" s="103" t="s">
        <v>51684</v>
      </c>
      <c r="G44" s="103">
        <v>1</v>
      </c>
      <c r="H44" s="103" t="s">
        <v>49843</v>
      </c>
      <c r="I44" s="103" t="s">
        <v>49844</v>
      </c>
      <c r="J44" s="103" t="s">
        <v>51685</v>
      </c>
      <c r="K44" s="103" t="s">
        <v>49101</v>
      </c>
      <c r="L44" s="103">
        <v>87144</v>
      </c>
      <c r="M44" s="103" t="s">
        <v>49846</v>
      </c>
      <c r="N44" s="103">
        <v>108.88</v>
      </c>
      <c r="O44" s="103">
        <v>8.1</v>
      </c>
      <c r="P44" s="103">
        <v>58.88</v>
      </c>
      <c r="Q44" s="103">
        <v>4.38</v>
      </c>
      <c r="R44" s="103">
        <v>0</v>
      </c>
      <c r="S44" s="103">
        <v>0</v>
      </c>
      <c r="T44" s="103">
        <v>0</v>
      </c>
      <c r="U44" s="103">
        <v>0</v>
      </c>
      <c r="V44" s="103">
        <v>0</v>
      </c>
      <c r="W44" s="103">
        <v>0</v>
      </c>
      <c r="X44" s="103">
        <v>-12.48</v>
      </c>
      <c r="Y44" s="103">
        <v>-25.16</v>
      </c>
      <c r="Z44" s="103">
        <v>0</v>
      </c>
      <c r="AA44" s="103">
        <v>0</v>
      </c>
      <c r="AB44" s="103">
        <v>0</v>
      </c>
      <c r="AC44" s="103">
        <v>142.6</v>
      </c>
      <c r="AE44" s="103" t="str">
        <f>VLOOKUP(E44,映射表!A:G,7,0)</f>
        <v>丁芳芳</v>
      </c>
      <c r="AF44" s="103" t="str">
        <f>VLOOKUP(E44,映射表!A:C,3,0)</f>
        <v>W2580S00052</v>
      </c>
      <c r="AG44" s="103" t="s">
        <v>10</v>
      </c>
      <c r="AH44" s="103" t="str">
        <f>VLOOKUP(AF44,'B2B（ol)'!A:N,3,0)</f>
        <v>W2580</v>
      </c>
    </row>
    <row r="45" spans="1:34" s="103" customFormat="1" customHeight="1">
      <c r="A45" s="103" t="s">
        <v>51686</v>
      </c>
      <c r="B45" s="103">
        <v>26670473571</v>
      </c>
      <c r="C45" s="103" t="s">
        <v>49840</v>
      </c>
      <c r="D45" s="103" t="s">
        <v>51687</v>
      </c>
      <c r="E45" s="103" t="s">
        <v>21510</v>
      </c>
      <c r="F45" s="103" t="s">
        <v>51688</v>
      </c>
      <c r="G45" s="103">
        <v>1</v>
      </c>
      <c r="H45" s="103" t="s">
        <v>49843</v>
      </c>
      <c r="I45" s="103" t="s">
        <v>49844</v>
      </c>
      <c r="J45" s="103" t="s">
        <v>51689</v>
      </c>
      <c r="K45" s="103" t="s">
        <v>48878</v>
      </c>
      <c r="L45" s="103">
        <v>95210</v>
      </c>
      <c r="M45" s="103" t="s">
        <v>49846</v>
      </c>
      <c r="N45" s="103">
        <v>166.1</v>
      </c>
      <c r="O45" s="103">
        <v>14.95</v>
      </c>
      <c r="P45" s="103">
        <v>58.88</v>
      </c>
      <c r="Q45" s="103">
        <v>5.3</v>
      </c>
      <c r="R45" s="103">
        <v>0</v>
      </c>
      <c r="S45" s="103">
        <v>0</v>
      </c>
      <c r="T45" s="103">
        <v>0</v>
      </c>
      <c r="U45" s="103">
        <v>0</v>
      </c>
      <c r="V45" s="103">
        <v>0</v>
      </c>
      <c r="W45" s="103">
        <v>0</v>
      </c>
      <c r="X45" s="103">
        <v>-20.25</v>
      </c>
      <c r="Y45" s="103">
        <v>-32.5</v>
      </c>
      <c r="Z45" s="103">
        <v>0</v>
      </c>
      <c r="AA45" s="103">
        <v>0</v>
      </c>
      <c r="AB45" s="103">
        <v>0</v>
      </c>
      <c r="AC45" s="103">
        <v>192.48</v>
      </c>
      <c r="AE45" s="103" t="str">
        <f>VLOOKUP(E45,映射表!A:G,7,0)</f>
        <v>丁芳芳</v>
      </c>
      <c r="AF45" s="103" t="str">
        <f>VLOOKUP(E45,映射表!A:C,3,0)</f>
        <v>W2593P289144</v>
      </c>
      <c r="AG45" s="103" t="s">
        <v>10</v>
      </c>
      <c r="AH45" s="103" t="str">
        <f>VLOOKUP(AF45,'B2B（ol)'!A:N,3,0)</f>
        <v>W2593</v>
      </c>
    </row>
    <row r="46" spans="1:34" s="103" customFormat="1" customHeight="1">
      <c r="A46" s="103" t="s">
        <v>51690</v>
      </c>
      <c r="B46" s="103">
        <v>26688743481</v>
      </c>
      <c r="C46" s="103" t="s">
        <v>49840</v>
      </c>
      <c r="D46" s="103" t="s">
        <v>51339</v>
      </c>
      <c r="E46" s="103" t="s">
        <v>21006</v>
      </c>
      <c r="F46" s="103" t="s">
        <v>51681</v>
      </c>
      <c r="G46" s="103">
        <v>1</v>
      </c>
      <c r="H46" s="103" t="s">
        <v>49843</v>
      </c>
      <c r="I46" s="103" t="s">
        <v>49844</v>
      </c>
      <c r="J46" s="103" t="s">
        <v>49924</v>
      </c>
      <c r="K46" s="103" t="s">
        <v>48904</v>
      </c>
      <c r="L46" s="103">
        <v>78201</v>
      </c>
      <c r="M46" s="103" t="s">
        <v>49846</v>
      </c>
      <c r="N46" s="103">
        <v>120.88</v>
      </c>
      <c r="O46" s="103">
        <v>0</v>
      </c>
      <c r="P46" s="103">
        <v>58.88</v>
      </c>
      <c r="Q46" s="103">
        <v>0</v>
      </c>
      <c r="R46" s="103">
        <v>0</v>
      </c>
      <c r="S46" s="103">
        <v>0</v>
      </c>
      <c r="T46" s="103">
        <v>0</v>
      </c>
      <c r="U46" s="103">
        <v>0</v>
      </c>
      <c r="V46" s="103">
        <v>0</v>
      </c>
      <c r="W46" s="103">
        <v>0</v>
      </c>
      <c r="X46" s="103">
        <v>0</v>
      </c>
      <c r="Y46" s="103">
        <v>-26.96</v>
      </c>
      <c r="Z46" s="103">
        <v>0</v>
      </c>
      <c r="AA46" s="103">
        <v>0</v>
      </c>
      <c r="AB46" s="103">
        <v>0</v>
      </c>
      <c r="AC46" s="103">
        <v>152.8</v>
      </c>
      <c r="AE46" s="103" t="str">
        <f>VLOOKUP(E46,映射表!A:G,7,0)</f>
        <v>丁芳芳</v>
      </c>
      <c r="AF46" s="103" t="str">
        <f>VLOOKUP(E46,映射表!A:C,3,0)</f>
        <v>W2580S00056</v>
      </c>
      <c r="AG46" s="103" t="s">
        <v>10</v>
      </c>
      <c r="AH46" s="103" t="str">
        <f>VLOOKUP(AF46,'B2B（ol)'!A:N,3,0)</f>
        <v>W2580</v>
      </c>
    </row>
    <row r="47" spans="1:34" s="103" customFormat="1" customHeight="1">
      <c r="A47" s="103" t="s">
        <v>51691</v>
      </c>
      <c r="B47" s="103">
        <v>26688743481</v>
      </c>
      <c r="C47" s="103" t="s">
        <v>49840</v>
      </c>
      <c r="D47" s="103" t="s">
        <v>51343</v>
      </c>
      <c r="E47" s="103" t="s">
        <v>21006</v>
      </c>
      <c r="F47" s="103" t="s">
        <v>51681</v>
      </c>
      <c r="G47" s="103">
        <v>1</v>
      </c>
      <c r="H47" s="103" t="s">
        <v>49843</v>
      </c>
      <c r="I47" s="103" t="s">
        <v>49844</v>
      </c>
      <c r="J47" s="103" t="s">
        <v>49924</v>
      </c>
      <c r="K47" s="103" t="s">
        <v>48904</v>
      </c>
      <c r="L47" s="103">
        <v>78201</v>
      </c>
      <c r="M47" s="103" t="s">
        <v>49846</v>
      </c>
      <c r="N47" s="103">
        <v>120.88</v>
      </c>
      <c r="O47" s="103">
        <v>0</v>
      </c>
      <c r="P47" s="103">
        <v>58.88</v>
      </c>
      <c r="Q47" s="103">
        <v>0</v>
      </c>
      <c r="R47" s="103">
        <v>0</v>
      </c>
      <c r="S47" s="103">
        <v>0</v>
      </c>
      <c r="T47" s="103">
        <v>0</v>
      </c>
      <c r="U47" s="103">
        <v>0</v>
      </c>
      <c r="V47" s="103">
        <v>0</v>
      </c>
      <c r="W47" s="103">
        <v>0</v>
      </c>
      <c r="X47" s="103">
        <v>0</v>
      </c>
      <c r="Y47" s="103">
        <v>-26.96</v>
      </c>
      <c r="Z47" s="103">
        <v>0</v>
      </c>
      <c r="AA47" s="103">
        <v>0</v>
      </c>
      <c r="AB47" s="103">
        <v>0</v>
      </c>
      <c r="AC47" s="103">
        <v>152.8</v>
      </c>
      <c r="AE47" s="103" t="str">
        <f>VLOOKUP(E47,映射表!A:G,7,0)</f>
        <v>丁芳芳</v>
      </c>
      <c r="AF47" s="103" t="str">
        <f>VLOOKUP(E47,映射表!A:C,3,0)</f>
        <v>W2580S00065</v>
      </c>
      <c r="AG47" s="103" t="s">
        <v>10</v>
      </c>
      <c r="AH47" s="103" t="str">
        <f>VLOOKUP(AF47,'B2B（ol)'!A:N,3,0)</f>
        <v>W2580</v>
      </c>
    </row>
    <row r="48" spans="1:34" s="103" customFormat="1" customHeight="1">
      <c r="A48" s="103" t="s">
        <v>51655</v>
      </c>
      <c r="B48" s="103">
        <v>26688743481</v>
      </c>
      <c r="C48" s="103" t="s">
        <v>49840</v>
      </c>
      <c r="D48" s="103" t="s">
        <v>51319</v>
      </c>
      <c r="E48" s="103" t="s">
        <v>21369</v>
      </c>
      <c r="F48" s="103" t="s">
        <v>51692</v>
      </c>
      <c r="G48" s="103">
        <v>1</v>
      </c>
      <c r="H48" s="103" t="s">
        <v>49843</v>
      </c>
      <c r="I48" s="103" t="s">
        <v>49844</v>
      </c>
      <c r="J48" s="103" t="s">
        <v>51323</v>
      </c>
      <c r="K48" s="103" t="s">
        <v>49094</v>
      </c>
      <c r="L48" s="103">
        <v>97015</v>
      </c>
      <c r="M48" s="103" t="s">
        <v>18516</v>
      </c>
      <c r="N48" s="103">
        <v>255.1</v>
      </c>
      <c r="O48" s="103">
        <v>0</v>
      </c>
      <c r="P48" s="103">
        <v>98.88</v>
      </c>
      <c r="Q48" s="103">
        <v>0</v>
      </c>
      <c r="R48" s="103">
        <v>0</v>
      </c>
      <c r="S48" s="103">
        <v>0</v>
      </c>
      <c r="T48" s="103">
        <v>0</v>
      </c>
      <c r="U48" s="103">
        <v>0</v>
      </c>
      <c r="V48" s="103">
        <v>0</v>
      </c>
      <c r="W48" s="103">
        <v>0</v>
      </c>
      <c r="X48" s="103">
        <v>0</v>
      </c>
      <c r="Y48" s="103">
        <v>-45.4</v>
      </c>
      <c r="Z48" s="103">
        <v>0</v>
      </c>
      <c r="AA48" s="103">
        <v>0</v>
      </c>
      <c r="AB48" s="103">
        <v>0</v>
      </c>
      <c r="AC48" s="103">
        <v>308.58</v>
      </c>
      <c r="AE48" s="103" t="str">
        <f>VLOOKUP(E48,映射表!A:G,7,0)</f>
        <v>丁芳芳</v>
      </c>
      <c r="AF48" s="103" t="str">
        <f>VLOOKUP(E48,映射表!A:C,3,0)</f>
        <v>W2580S00055</v>
      </c>
      <c r="AG48" s="103" t="s">
        <v>10</v>
      </c>
      <c r="AH48" s="103" t="str">
        <f>VLOOKUP(AF48,'B2B（ol)'!A:N,3,0)</f>
        <v>W2580</v>
      </c>
    </row>
    <row r="49" spans="1:34" s="103" customFormat="1" customHeight="1">
      <c r="A49" s="103" t="s">
        <v>51658</v>
      </c>
      <c r="B49" s="103">
        <v>26688743481</v>
      </c>
      <c r="C49" s="103" t="s">
        <v>49840</v>
      </c>
      <c r="D49" s="103" t="s">
        <v>51346</v>
      </c>
      <c r="E49" s="103" t="s">
        <v>21010</v>
      </c>
      <c r="F49" s="103" t="s">
        <v>49954</v>
      </c>
      <c r="G49" s="103">
        <v>1</v>
      </c>
      <c r="H49" s="103" t="s">
        <v>49843</v>
      </c>
      <c r="I49" s="103" t="s">
        <v>49844</v>
      </c>
      <c r="J49" s="103" t="s">
        <v>51348</v>
      </c>
      <c r="K49" s="103" t="s">
        <v>48904</v>
      </c>
      <c r="L49" s="103">
        <v>77535</v>
      </c>
      <c r="M49" s="103" t="s">
        <v>49846</v>
      </c>
      <c r="N49" s="103">
        <v>133.88</v>
      </c>
      <c r="O49" s="103">
        <v>11.05</v>
      </c>
      <c r="P49" s="103">
        <v>58.88</v>
      </c>
      <c r="Q49" s="103">
        <v>4.86</v>
      </c>
      <c r="R49" s="103">
        <v>0</v>
      </c>
      <c r="S49" s="103">
        <v>0</v>
      </c>
      <c r="T49" s="103">
        <v>0</v>
      </c>
      <c r="U49" s="103">
        <v>0</v>
      </c>
      <c r="V49" s="103">
        <v>0</v>
      </c>
      <c r="W49" s="103">
        <v>0</v>
      </c>
      <c r="X49" s="103">
        <v>-15.91</v>
      </c>
      <c r="Y49" s="103">
        <v>-28.91</v>
      </c>
      <c r="Z49" s="103">
        <v>0</v>
      </c>
      <c r="AA49" s="103">
        <v>0</v>
      </c>
      <c r="AB49" s="103">
        <v>0</v>
      </c>
      <c r="AC49" s="103">
        <v>163.85</v>
      </c>
      <c r="AE49" s="103" t="str">
        <f>VLOOKUP(E49,映射表!A:G,7,0)</f>
        <v>丁芳芳</v>
      </c>
      <c r="AF49" s="103" t="str">
        <f>VLOOKUP(E49,映射表!A:C,3,0)</f>
        <v>W504P252031</v>
      </c>
      <c r="AG49" s="103" t="s">
        <v>10</v>
      </c>
      <c r="AH49" s="103" t="str">
        <f>VLOOKUP(AF49,'B2B（ol)'!A:N,3,0)</f>
        <v>W504</v>
      </c>
    </row>
    <row r="50" spans="1:34" s="103" customFormat="1" customHeight="1">
      <c r="A50" s="103" t="s">
        <v>51693</v>
      </c>
      <c r="B50" s="103">
        <v>26688743481</v>
      </c>
      <c r="C50" s="103" t="s">
        <v>49840</v>
      </c>
      <c r="D50" s="103" t="s">
        <v>51324</v>
      </c>
      <c r="E50" s="103" t="s">
        <v>23527</v>
      </c>
      <c r="F50" s="103" t="s">
        <v>51694</v>
      </c>
      <c r="G50" s="103">
        <v>1</v>
      </c>
      <c r="H50" s="103" t="s">
        <v>49843</v>
      </c>
      <c r="I50" s="103" t="s">
        <v>49844</v>
      </c>
      <c r="J50" s="103" t="s">
        <v>51328</v>
      </c>
      <c r="K50" s="103" t="s">
        <v>49094</v>
      </c>
      <c r="L50" s="103">
        <v>97071</v>
      </c>
      <c r="M50" s="103" t="s">
        <v>18516</v>
      </c>
      <c r="N50" s="103">
        <v>120.88</v>
      </c>
      <c r="O50" s="103">
        <v>0</v>
      </c>
      <c r="P50" s="103">
        <v>58.88</v>
      </c>
      <c r="Q50" s="103">
        <v>0</v>
      </c>
      <c r="R50" s="103">
        <v>0</v>
      </c>
      <c r="S50" s="103">
        <v>0</v>
      </c>
      <c r="T50" s="103">
        <v>0</v>
      </c>
      <c r="U50" s="103">
        <v>0</v>
      </c>
      <c r="V50" s="103">
        <v>0</v>
      </c>
      <c r="W50" s="103">
        <v>0</v>
      </c>
      <c r="X50" s="103">
        <v>0</v>
      </c>
      <c r="Y50" s="103">
        <v>-26.96</v>
      </c>
      <c r="Z50" s="103">
        <v>0</v>
      </c>
      <c r="AA50" s="103">
        <v>0</v>
      </c>
      <c r="AB50" s="103">
        <v>0</v>
      </c>
      <c r="AC50" s="103">
        <v>152.8</v>
      </c>
      <c r="AE50" s="103" t="e">
        <f>VLOOKUP(E50,映射表!A:G,7,0)</f>
        <v>#N/A</v>
      </c>
      <c r="AF50" s="103" t="e">
        <f>VLOOKUP(E50,映射表!A:C,3,0)</f>
        <v>#N/A</v>
      </c>
      <c r="AG50" s="103" t="s">
        <v>10</v>
      </c>
      <c r="AH50" s="103" t="e">
        <f>VLOOKUP(AF50,'B2B（ol)'!A:N,3,0)</f>
        <v>#N/A</v>
      </c>
    </row>
    <row r="51" spans="1:34" s="103" customFormat="1" customHeight="1">
      <c r="A51" s="103" t="s">
        <v>51695</v>
      </c>
      <c r="B51" s="103">
        <v>26688743481</v>
      </c>
      <c r="C51" s="103" t="s">
        <v>49840</v>
      </c>
      <c r="D51" s="103" t="s">
        <v>51696</v>
      </c>
      <c r="E51" s="103" t="s">
        <v>23529</v>
      </c>
      <c r="F51" s="103" t="s">
        <v>51684</v>
      </c>
      <c r="G51" s="103">
        <v>2</v>
      </c>
      <c r="H51" s="103" t="s">
        <v>49843</v>
      </c>
      <c r="I51" s="103" t="s">
        <v>49844</v>
      </c>
      <c r="J51" s="103" t="s">
        <v>51697</v>
      </c>
      <c r="K51" s="103" t="s">
        <v>49203</v>
      </c>
      <c r="L51" s="103">
        <v>80011</v>
      </c>
      <c r="M51" s="103" t="s">
        <v>49846</v>
      </c>
      <c r="N51" s="103">
        <v>217.76</v>
      </c>
      <c r="O51" s="103">
        <v>17.42</v>
      </c>
      <c r="P51" s="103">
        <v>117.76</v>
      </c>
      <c r="Q51" s="103">
        <v>9.42</v>
      </c>
      <c r="R51" s="103">
        <v>0</v>
      </c>
      <c r="S51" s="103">
        <v>0</v>
      </c>
      <c r="T51" s="103">
        <v>0</v>
      </c>
      <c r="U51" s="103">
        <v>0</v>
      </c>
      <c r="V51" s="103">
        <v>0</v>
      </c>
      <c r="W51" s="103">
        <v>0</v>
      </c>
      <c r="X51" s="103">
        <v>-26.84</v>
      </c>
      <c r="Y51" s="103">
        <v>-50.32</v>
      </c>
      <c r="Z51" s="103">
        <v>0</v>
      </c>
      <c r="AA51" s="103">
        <v>0</v>
      </c>
      <c r="AB51" s="103">
        <v>0</v>
      </c>
      <c r="AC51" s="103">
        <v>285.2</v>
      </c>
      <c r="AE51" s="103" t="str">
        <f>VLOOKUP(E51,映射表!A:G,7,0)</f>
        <v>谭熹杰</v>
      </c>
      <c r="AF51" s="103" t="str">
        <f>VLOOKUP(E51,映射表!A:C,3,0)</f>
        <v>W2580S00080</v>
      </c>
      <c r="AG51" s="103" t="s">
        <v>10</v>
      </c>
      <c r="AH51" s="103" t="str">
        <f>VLOOKUP(AF51,'B2B（ol)'!A:N,3,0)</f>
        <v>W2580</v>
      </c>
    </row>
    <row r="52" spans="1:34" s="103" customFormat="1" customHeight="1">
      <c r="A52" s="103" t="s">
        <v>51698</v>
      </c>
      <c r="B52" s="103">
        <v>26688743481</v>
      </c>
      <c r="C52" s="103" t="s">
        <v>49918</v>
      </c>
      <c r="D52" s="103" t="s">
        <v>51699</v>
      </c>
      <c r="E52" s="103" t="s">
        <v>21096</v>
      </c>
      <c r="F52" s="103" t="s">
        <v>51700</v>
      </c>
      <c r="G52" s="103">
        <v>1</v>
      </c>
      <c r="H52" s="103" t="s">
        <v>49843</v>
      </c>
      <c r="I52" s="103" t="s">
        <v>49844</v>
      </c>
      <c r="J52" s="103" t="s">
        <v>51701</v>
      </c>
      <c r="K52" s="103" t="s">
        <v>49038</v>
      </c>
      <c r="L52" s="103">
        <v>48185</v>
      </c>
      <c r="M52" s="103" t="s">
        <v>49846</v>
      </c>
      <c r="N52" s="103">
        <v>-247.1</v>
      </c>
      <c r="O52" s="103">
        <v>-14.83</v>
      </c>
      <c r="P52" s="103">
        <v>-98.88</v>
      </c>
      <c r="Q52" s="103">
        <v>0</v>
      </c>
      <c r="R52" s="103">
        <v>0</v>
      </c>
      <c r="S52" s="103">
        <v>0</v>
      </c>
      <c r="T52" s="103">
        <v>0</v>
      </c>
      <c r="U52" s="103">
        <v>0</v>
      </c>
      <c r="V52" s="103">
        <v>0</v>
      </c>
      <c r="W52" s="103">
        <v>0</v>
      </c>
      <c r="X52" s="103">
        <v>14.83</v>
      </c>
      <c r="Y52" s="103">
        <v>39.6</v>
      </c>
      <c r="Z52" s="103">
        <v>0</v>
      </c>
      <c r="AA52" s="103">
        <v>0</v>
      </c>
      <c r="AB52" s="103">
        <v>0</v>
      </c>
      <c r="AC52" s="103">
        <v>-306.38</v>
      </c>
      <c r="AE52" s="103" t="str">
        <f>VLOOKUP(E52,映射表!A:G,7,0)</f>
        <v>谭熹杰</v>
      </c>
      <c r="AF52" s="103" t="str">
        <f>VLOOKUP(E52,映射表!A:C,3,0)</f>
        <v>W504S00260</v>
      </c>
      <c r="AG52" s="103" t="s">
        <v>10</v>
      </c>
      <c r="AH52" s="103" t="str">
        <f>VLOOKUP(AF52,'B2B（ol)'!A:N,3,0)</f>
        <v>W504</v>
      </c>
    </row>
    <row r="53" spans="1:34" s="103" customFormat="1" customHeight="1">
      <c r="A53" s="103" t="s">
        <v>51702</v>
      </c>
      <c r="B53" s="103">
        <v>26688743481</v>
      </c>
      <c r="C53" s="103" t="s">
        <v>51677</v>
      </c>
      <c r="D53" s="103" t="s">
        <v>18516</v>
      </c>
      <c r="E53" s="103" t="s">
        <v>18516</v>
      </c>
      <c r="F53" s="103" t="s">
        <v>51703</v>
      </c>
      <c r="G53" s="103" t="s">
        <v>18516</v>
      </c>
      <c r="H53" s="103" t="s">
        <v>18516</v>
      </c>
      <c r="I53" s="103" t="s">
        <v>18516</v>
      </c>
      <c r="J53" s="103" t="s">
        <v>18516</v>
      </c>
      <c r="K53" s="103" t="s">
        <v>18516</v>
      </c>
      <c r="L53" s="103" t="s">
        <v>18516</v>
      </c>
      <c r="M53" s="103" t="s">
        <v>18516</v>
      </c>
      <c r="N53" s="103">
        <v>0</v>
      </c>
      <c r="O53" s="103">
        <v>0</v>
      </c>
      <c r="P53" s="103">
        <v>0</v>
      </c>
      <c r="Q53" s="103">
        <v>0</v>
      </c>
      <c r="R53" s="103">
        <v>0</v>
      </c>
      <c r="S53" s="103">
        <v>0</v>
      </c>
      <c r="T53" s="103">
        <v>0</v>
      </c>
      <c r="U53" s="103">
        <v>0</v>
      </c>
      <c r="V53" s="103">
        <v>0</v>
      </c>
      <c r="W53" s="103">
        <v>0</v>
      </c>
      <c r="X53" s="103">
        <v>0</v>
      </c>
      <c r="Y53" s="103">
        <v>0</v>
      </c>
      <c r="Z53" s="103">
        <v>0</v>
      </c>
      <c r="AA53" s="103">
        <v>0</v>
      </c>
      <c r="AB53" s="103">
        <v>-3974.71</v>
      </c>
      <c r="AC53" s="103">
        <v>-3974.71</v>
      </c>
      <c r="AE53" s="103" t="e">
        <f>VLOOKUP(E53,映射表!A:G,7,0)</f>
        <v>#N/A</v>
      </c>
      <c r="AF53" s="103" t="e">
        <f>VLOOKUP(E53,映射表!A:C,3,0)</f>
        <v>#N/A</v>
      </c>
      <c r="AG53" s="103" t="s">
        <v>10</v>
      </c>
      <c r="AH53" s="103" t="e">
        <f>VLOOKUP(AF53,'B2B（ol)'!A:N,3,0)</f>
        <v>#N/A</v>
      </c>
    </row>
    <row r="54" spans="1:34" s="103" customFormat="1" customHeight="1">
      <c r="A54" s="103" t="s">
        <v>51704</v>
      </c>
      <c r="B54" s="103">
        <v>26669795801</v>
      </c>
      <c r="C54" s="103" t="s">
        <v>49840</v>
      </c>
      <c r="D54" s="103" t="s">
        <v>51705</v>
      </c>
      <c r="E54" s="103" t="s">
        <v>25153</v>
      </c>
      <c r="F54" s="103" t="s">
        <v>51706</v>
      </c>
      <c r="G54" s="103">
        <v>1</v>
      </c>
      <c r="H54" s="103" t="s">
        <v>49843</v>
      </c>
      <c r="I54" s="103" t="s">
        <v>49844</v>
      </c>
      <c r="J54" s="103" t="s">
        <v>51707</v>
      </c>
      <c r="K54" s="103" t="s">
        <v>49094</v>
      </c>
      <c r="L54" s="103">
        <v>97467</v>
      </c>
      <c r="M54" s="103" t="s">
        <v>18516</v>
      </c>
      <c r="N54" s="103">
        <v>107.99</v>
      </c>
      <c r="O54" s="103">
        <v>0</v>
      </c>
      <c r="P54" s="103">
        <v>69.99</v>
      </c>
      <c r="Q54" s="103">
        <v>0</v>
      </c>
      <c r="R54" s="103">
        <v>0</v>
      </c>
      <c r="S54" s="103">
        <v>0</v>
      </c>
      <c r="T54" s="103">
        <v>0</v>
      </c>
      <c r="U54" s="103">
        <v>0</v>
      </c>
      <c r="V54" s="103">
        <v>0</v>
      </c>
      <c r="W54" s="103">
        <v>0</v>
      </c>
      <c r="X54" s="103">
        <v>0</v>
      </c>
      <c r="Y54" s="103">
        <v>-26.7</v>
      </c>
      <c r="Z54" s="103">
        <v>0</v>
      </c>
      <c r="AA54" s="103">
        <v>0</v>
      </c>
      <c r="AB54" s="103">
        <v>0</v>
      </c>
      <c r="AC54" s="103">
        <v>151.28</v>
      </c>
      <c r="AE54" s="103" t="str">
        <f>VLOOKUP(E54,映射表!A:G,7,0)</f>
        <v>谭熹杰</v>
      </c>
      <c r="AF54" s="103" t="str">
        <f>VLOOKUP(E54,映射表!A:C,3,0)</f>
        <v>W1670P420458</v>
      </c>
      <c r="AG54" s="103" t="s">
        <v>8</v>
      </c>
      <c r="AH54" s="103" t="str">
        <f>VLOOKUP(AF54,'B2B（ol)'!A:N,3,0)</f>
        <v>W1670</v>
      </c>
    </row>
    <row r="55" spans="1:34" s="103" customFormat="1" customHeight="1">
      <c r="A55" s="103" t="s">
        <v>51708</v>
      </c>
      <c r="B55" s="103">
        <v>26669795801</v>
      </c>
      <c r="C55" s="103" t="s">
        <v>49840</v>
      </c>
      <c r="D55" s="103" t="s">
        <v>51709</v>
      </c>
      <c r="E55" s="103" t="s">
        <v>24056</v>
      </c>
      <c r="F55" s="103" t="s">
        <v>50000</v>
      </c>
      <c r="G55" s="103">
        <v>1</v>
      </c>
      <c r="H55" s="103" t="s">
        <v>49843</v>
      </c>
      <c r="I55" s="103" t="s">
        <v>49844</v>
      </c>
      <c r="J55" s="103" t="s">
        <v>51317</v>
      </c>
      <c r="K55" s="103" t="s">
        <v>48989</v>
      </c>
      <c r="L55" s="103">
        <v>44052</v>
      </c>
      <c r="M55" s="103" t="s">
        <v>49846</v>
      </c>
      <c r="N55" s="103">
        <v>122.99</v>
      </c>
      <c r="O55" s="103">
        <v>7.99</v>
      </c>
      <c r="P55" s="103">
        <v>59.99</v>
      </c>
      <c r="Q55" s="103">
        <v>3.9</v>
      </c>
      <c r="R55" s="103">
        <v>0</v>
      </c>
      <c r="S55" s="103">
        <v>0</v>
      </c>
      <c r="T55" s="103">
        <v>0</v>
      </c>
      <c r="U55" s="103">
        <v>0</v>
      </c>
      <c r="V55" s="103">
        <v>0</v>
      </c>
      <c r="W55" s="103">
        <v>0</v>
      </c>
      <c r="X55" s="103">
        <v>-11.89</v>
      </c>
      <c r="Y55" s="103">
        <v>-27.45</v>
      </c>
      <c r="Z55" s="103">
        <v>0</v>
      </c>
      <c r="AA55" s="103">
        <v>0</v>
      </c>
      <c r="AB55" s="103">
        <v>0</v>
      </c>
      <c r="AC55" s="103">
        <v>155.53</v>
      </c>
      <c r="AE55" s="103" t="str">
        <f>VLOOKUP(E55,映射表!A:G,7,0)</f>
        <v>谭熹杰</v>
      </c>
      <c r="AF55" s="103" t="str">
        <f>VLOOKUP(E55,映射表!A:C,3,0)</f>
        <v>W2580S00057</v>
      </c>
      <c r="AG55" s="103" t="s">
        <v>8</v>
      </c>
      <c r="AH55" s="103" t="str">
        <f>VLOOKUP(AF55,'B2B（ol)'!A:N,3,0)</f>
        <v>W2580</v>
      </c>
    </row>
    <row r="56" spans="1:34" s="103" customFormat="1" customHeight="1">
      <c r="A56" s="103" t="s">
        <v>51710</v>
      </c>
      <c r="B56" s="103">
        <v>26669795801</v>
      </c>
      <c r="C56" s="103" t="s">
        <v>49840</v>
      </c>
      <c r="D56" s="103" t="s">
        <v>51711</v>
      </c>
      <c r="E56" s="103" t="s">
        <v>24721</v>
      </c>
      <c r="F56" s="103" t="s">
        <v>49997</v>
      </c>
      <c r="G56" s="103">
        <v>1</v>
      </c>
      <c r="H56" s="103" t="s">
        <v>49843</v>
      </c>
      <c r="I56" s="103" t="s">
        <v>49844</v>
      </c>
      <c r="J56" s="103" t="s">
        <v>51712</v>
      </c>
      <c r="K56" s="103" t="s">
        <v>49050</v>
      </c>
      <c r="L56" s="103">
        <v>98109</v>
      </c>
      <c r="M56" s="103" t="s">
        <v>49846</v>
      </c>
      <c r="N56" s="103">
        <v>252.99</v>
      </c>
      <c r="O56" s="103">
        <v>26.69</v>
      </c>
      <c r="P56" s="103">
        <v>179.99</v>
      </c>
      <c r="Q56" s="103">
        <v>18.99</v>
      </c>
      <c r="R56" s="103">
        <v>0</v>
      </c>
      <c r="S56" s="103">
        <v>0</v>
      </c>
      <c r="T56" s="103">
        <v>0</v>
      </c>
      <c r="U56" s="103">
        <v>0</v>
      </c>
      <c r="V56" s="103">
        <v>0</v>
      </c>
      <c r="W56" s="103">
        <v>0</v>
      </c>
      <c r="X56" s="103">
        <v>-45.68</v>
      </c>
      <c r="Y56" s="103">
        <v>-53.3</v>
      </c>
      <c r="Z56" s="103">
        <v>0</v>
      </c>
      <c r="AA56" s="103">
        <v>0</v>
      </c>
      <c r="AB56" s="103">
        <v>0</v>
      </c>
      <c r="AC56" s="103">
        <v>379.68</v>
      </c>
      <c r="AE56" s="103" t="str">
        <f>VLOOKUP(E56,映射表!A:G,7,0)</f>
        <v>李小婉</v>
      </c>
      <c r="AF56" s="103" t="str">
        <f>VLOOKUP(E56,映射表!A:C,3,0)</f>
        <v>N704G201618K</v>
      </c>
      <c r="AG56" s="103" t="s">
        <v>8</v>
      </c>
      <c r="AH56" s="103" t="str">
        <f>VLOOKUP(AF56,'B2B（ol)'!A:N,3,0)</f>
        <v>N704</v>
      </c>
    </row>
    <row r="57" spans="1:34" s="103" customFormat="1" customHeight="1">
      <c r="A57" s="103" t="s">
        <v>51713</v>
      </c>
      <c r="B57" s="103">
        <v>26669795801</v>
      </c>
      <c r="C57" s="103" t="s">
        <v>49840</v>
      </c>
      <c r="D57" s="103" t="s">
        <v>51714</v>
      </c>
      <c r="E57" s="103" t="s">
        <v>24051</v>
      </c>
      <c r="F57" s="103" t="s">
        <v>50019</v>
      </c>
      <c r="G57" s="103">
        <v>1</v>
      </c>
      <c r="H57" s="103" t="s">
        <v>49843</v>
      </c>
      <c r="I57" s="103" t="s">
        <v>49844</v>
      </c>
      <c r="J57" s="103" t="s">
        <v>51302</v>
      </c>
      <c r="K57" s="103" t="s">
        <v>48878</v>
      </c>
      <c r="L57" s="103">
        <v>92683</v>
      </c>
      <c r="M57" s="103" t="s">
        <v>49846</v>
      </c>
      <c r="N57" s="103">
        <v>119.77</v>
      </c>
      <c r="O57" s="103">
        <v>11.08</v>
      </c>
      <c r="P57" s="103">
        <v>59.99</v>
      </c>
      <c r="Q57" s="103">
        <v>5.55</v>
      </c>
      <c r="R57" s="103">
        <v>0</v>
      </c>
      <c r="S57" s="103">
        <v>0</v>
      </c>
      <c r="T57" s="103">
        <v>0</v>
      </c>
      <c r="U57" s="103">
        <v>0</v>
      </c>
      <c r="V57" s="103">
        <v>0</v>
      </c>
      <c r="W57" s="103">
        <v>0</v>
      </c>
      <c r="X57" s="103">
        <v>-16.63</v>
      </c>
      <c r="Y57" s="103">
        <v>-26.96</v>
      </c>
      <c r="Z57" s="103">
        <v>0</v>
      </c>
      <c r="AA57" s="103">
        <v>0</v>
      </c>
      <c r="AB57" s="103">
        <v>0</v>
      </c>
      <c r="AC57" s="103">
        <v>152.8</v>
      </c>
      <c r="AE57" s="103" t="str">
        <f>VLOOKUP(E57,映射表!A:G,7,0)</f>
        <v>李小婉</v>
      </c>
      <c r="AF57" s="103" t="str">
        <f>VLOOKUP(E57,映射表!A:C,3,0)</f>
        <v>N704P287850P</v>
      </c>
      <c r="AG57" s="103" t="s">
        <v>8</v>
      </c>
      <c r="AH57" s="103" t="str">
        <f>VLOOKUP(AF57,'B2B（ol)'!A:N,3,0)</f>
        <v>N704</v>
      </c>
    </row>
    <row r="58" spans="1:34" s="103" customFormat="1" customHeight="1">
      <c r="A58" s="103" t="s">
        <v>51715</v>
      </c>
      <c r="B58" s="103">
        <v>26669795801</v>
      </c>
      <c r="C58" s="103" t="s">
        <v>49840</v>
      </c>
      <c r="D58" s="103" t="s">
        <v>51716</v>
      </c>
      <c r="E58" s="103" t="s">
        <v>25183</v>
      </c>
      <c r="F58" s="103" t="s">
        <v>50039</v>
      </c>
      <c r="G58" s="103">
        <v>1</v>
      </c>
      <c r="H58" s="103" t="s">
        <v>49843</v>
      </c>
      <c r="I58" s="103" t="s">
        <v>49844</v>
      </c>
      <c r="J58" s="103" t="s">
        <v>51717</v>
      </c>
      <c r="K58" s="103" t="s">
        <v>48904</v>
      </c>
      <c r="L58" s="103">
        <v>79382</v>
      </c>
      <c r="M58" s="103" t="s">
        <v>49846</v>
      </c>
      <c r="N58" s="103">
        <v>109.89</v>
      </c>
      <c r="O58" s="103">
        <v>9.07</v>
      </c>
      <c r="P58" s="103">
        <v>59.99</v>
      </c>
      <c r="Q58" s="103">
        <v>4.95</v>
      </c>
      <c r="R58" s="103">
        <v>0</v>
      </c>
      <c r="S58" s="103">
        <v>0</v>
      </c>
      <c r="T58" s="103">
        <v>0</v>
      </c>
      <c r="U58" s="103">
        <v>0</v>
      </c>
      <c r="V58" s="103">
        <v>0</v>
      </c>
      <c r="W58" s="103">
        <v>0</v>
      </c>
      <c r="X58" s="103">
        <v>-14.02</v>
      </c>
      <c r="Y58" s="103">
        <v>-25.48</v>
      </c>
      <c r="Z58" s="103">
        <v>0</v>
      </c>
      <c r="AA58" s="103">
        <v>0</v>
      </c>
      <c r="AB58" s="103">
        <v>0</v>
      </c>
      <c r="AC58" s="103">
        <v>144.4</v>
      </c>
      <c r="AE58" s="103" t="str">
        <f>VLOOKUP(E58,映射表!A:G,7,0)</f>
        <v>谭熹杰</v>
      </c>
      <c r="AF58" s="103" t="str">
        <f>VLOOKUP(E58,映射表!A:C,3,0)</f>
        <v>N7090001046E</v>
      </c>
      <c r="AG58" s="103" t="s">
        <v>8</v>
      </c>
      <c r="AH58" s="103" t="str">
        <f>VLOOKUP(AF58,'B2B（ol)'!A:N,3,0)</f>
        <v>N709</v>
      </c>
    </row>
    <row r="59" spans="1:34" s="103" customFormat="1" customHeight="1">
      <c r="A59" s="103" t="s">
        <v>51718</v>
      </c>
      <c r="B59" s="103">
        <v>26669795801</v>
      </c>
      <c r="C59" s="103" t="s">
        <v>49837</v>
      </c>
      <c r="D59" s="103" t="s">
        <v>18516</v>
      </c>
      <c r="E59" s="103" t="s">
        <v>18516</v>
      </c>
      <c r="F59" s="103" t="s">
        <v>49838</v>
      </c>
      <c r="G59" s="103" t="s">
        <v>18516</v>
      </c>
      <c r="H59" s="103" t="s">
        <v>18516</v>
      </c>
      <c r="I59" s="103" t="s">
        <v>18516</v>
      </c>
      <c r="J59" s="103" t="s">
        <v>18516</v>
      </c>
      <c r="K59" s="103" t="s">
        <v>18516</v>
      </c>
      <c r="L59" s="103" t="s">
        <v>18516</v>
      </c>
      <c r="M59" s="103" t="s">
        <v>18516</v>
      </c>
      <c r="N59" s="103">
        <v>0</v>
      </c>
      <c r="O59" s="103">
        <v>0</v>
      </c>
      <c r="P59" s="103">
        <v>0</v>
      </c>
      <c r="Q59" s="103">
        <v>0</v>
      </c>
      <c r="R59" s="103">
        <v>0</v>
      </c>
      <c r="S59" s="103">
        <v>0</v>
      </c>
      <c r="T59" s="103">
        <v>0</v>
      </c>
      <c r="U59" s="103">
        <v>0</v>
      </c>
      <c r="V59" s="103">
        <v>0</v>
      </c>
      <c r="W59" s="103">
        <v>0</v>
      </c>
      <c r="X59" s="103">
        <v>0</v>
      </c>
      <c r="Y59" s="103">
        <v>0</v>
      </c>
      <c r="Z59" s="103">
        <v>0</v>
      </c>
      <c r="AA59" s="103">
        <v>-503.99</v>
      </c>
      <c r="AB59" s="103">
        <v>0</v>
      </c>
      <c r="AC59" s="103">
        <v>-503.99</v>
      </c>
      <c r="AE59" s="103" t="str">
        <f>VLOOKUP(E59,映射表!A:G,7,0)</f>
        <v>谭熹杰</v>
      </c>
      <c r="AF59" s="103" t="str">
        <f>VLOOKUP(E59,映射表!A:C,3,0)</f>
        <v>W2593P430286</v>
      </c>
      <c r="AG59" s="103" t="s">
        <v>8</v>
      </c>
      <c r="AH59" s="103" t="str">
        <f>VLOOKUP(AF59,'B2B（ol)'!A:N,3,0)</f>
        <v>W2593</v>
      </c>
    </row>
    <row r="60" spans="1:34" s="103" customFormat="1" customHeight="1">
      <c r="A60" s="103" t="s">
        <v>51719</v>
      </c>
      <c r="B60" s="103">
        <v>26669795801</v>
      </c>
      <c r="C60" s="103" t="s">
        <v>49840</v>
      </c>
      <c r="D60" s="103" t="s">
        <v>51720</v>
      </c>
      <c r="E60" s="103" t="s">
        <v>25769</v>
      </c>
      <c r="F60" s="103" t="s">
        <v>51721</v>
      </c>
      <c r="G60" s="103">
        <v>1</v>
      </c>
      <c r="H60" s="103" t="s">
        <v>49843</v>
      </c>
      <c r="I60" s="103" t="s">
        <v>49844</v>
      </c>
      <c r="J60" s="103" t="s">
        <v>51722</v>
      </c>
      <c r="K60" s="103" t="s">
        <v>48971</v>
      </c>
      <c r="L60" s="103">
        <v>33194</v>
      </c>
      <c r="M60" s="103" t="s">
        <v>49846</v>
      </c>
      <c r="N60" s="103">
        <v>169.99</v>
      </c>
      <c r="O60" s="103">
        <v>11.9</v>
      </c>
      <c r="P60" s="103">
        <v>69.99</v>
      </c>
      <c r="Q60" s="103">
        <v>0</v>
      </c>
      <c r="R60" s="103">
        <v>0</v>
      </c>
      <c r="S60" s="103">
        <v>0</v>
      </c>
      <c r="T60" s="103">
        <v>0</v>
      </c>
      <c r="U60" s="103">
        <v>0</v>
      </c>
      <c r="V60" s="103">
        <v>0</v>
      </c>
      <c r="W60" s="103">
        <v>0</v>
      </c>
      <c r="X60" s="103">
        <v>-11.9</v>
      </c>
      <c r="Y60" s="103">
        <v>-34</v>
      </c>
      <c r="Z60" s="103">
        <v>0</v>
      </c>
      <c r="AA60" s="103">
        <v>0</v>
      </c>
      <c r="AB60" s="103">
        <v>0</v>
      </c>
      <c r="AC60" s="103">
        <v>205.98</v>
      </c>
      <c r="AE60" s="103" t="str">
        <f>VLOOKUP(E60,映射表!A:G,7,0)</f>
        <v>谭熹杰</v>
      </c>
      <c r="AF60" s="103" t="str">
        <f>VLOOKUP(E60,映射表!A:C,3,0)</f>
        <v>W2593S00065</v>
      </c>
      <c r="AG60" s="103" t="s">
        <v>8</v>
      </c>
      <c r="AH60" s="103" t="str">
        <f>VLOOKUP(AF60,'B2B（ol)'!A:N,3,0)</f>
        <v>W2593</v>
      </c>
    </row>
    <row r="61" spans="1:34" s="103" customFormat="1" customHeight="1">
      <c r="A61" s="103" t="s">
        <v>51723</v>
      </c>
      <c r="B61" s="103">
        <v>26687239161</v>
      </c>
      <c r="C61" s="103" t="s">
        <v>49840</v>
      </c>
      <c r="D61" s="103" t="s">
        <v>51466</v>
      </c>
      <c r="E61" s="103" t="s">
        <v>24128</v>
      </c>
      <c r="F61" s="103" t="s">
        <v>50016</v>
      </c>
      <c r="G61" s="103">
        <v>2</v>
      </c>
      <c r="H61" s="103" t="s">
        <v>49843</v>
      </c>
      <c r="I61" s="103" t="s">
        <v>49844</v>
      </c>
      <c r="J61" s="103" t="s">
        <v>51469</v>
      </c>
      <c r="K61" s="103" t="s">
        <v>49038</v>
      </c>
      <c r="L61" s="103">
        <v>49090</v>
      </c>
      <c r="M61" s="103" t="s">
        <v>49846</v>
      </c>
      <c r="N61" s="103">
        <v>411.98</v>
      </c>
      <c r="O61" s="103">
        <v>24.72</v>
      </c>
      <c r="P61" s="103">
        <v>239.98</v>
      </c>
      <c r="Q61" s="103">
        <v>0</v>
      </c>
      <c r="R61" s="103">
        <v>0</v>
      </c>
      <c r="S61" s="103">
        <v>0</v>
      </c>
      <c r="T61" s="103">
        <v>0</v>
      </c>
      <c r="U61" s="103">
        <v>0</v>
      </c>
      <c r="V61" s="103">
        <v>0</v>
      </c>
      <c r="W61" s="103">
        <v>0</v>
      </c>
      <c r="X61" s="103">
        <v>-24.72</v>
      </c>
      <c r="Y61" s="103">
        <v>-85.2</v>
      </c>
      <c r="Z61" s="103">
        <v>0</v>
      </c>
      <c r="AA61" s="103">
        <v>0</v>
      </c>
      <c r="AB61" s="103">
        <v>0</v>
      </c>
      <c r="AC61" s="103">
        <v>566.76</v>
      </c>
      <c r="AE61" s="103" t="str">
        <f>VLOOKUP(E61,映射表!A:G,7,0)</f>
        <v>谭熹杰</v>
      </c>
      <c r="AF61" s="103" t="str">
        <f>VLOOKUP(E61,映射表!A:C,3,0)</f>
        <v>W2593P333586</v>
      </c>
      <c r="AG61" s="103" t="s">
        <v>8</v>
      </c>
      <c r="AH61" s="103" t="str">
        <f>VLOOKUP(AF61,'B2B（ol)'!A:N,3,0)</f>
        <v>W2593</v>
      </c>
    </row>
    <row r="62" spans="1:34" s="103" customFormat="1" customHeight="1">
      <c r="A62" s="103" t="s">
        <v>51724</v>
      </c>
      <c r="B62" s="103">
        <v>26687239161</v>
      </c>
      <c r="C62" s="103" t="s">
        <v>49840</v>
      </c>
      <c r="D62" s="103" t="s">
        <v>51461</v>
      </c>
      <c r="E62" s="103" t="s">
        <v>25838</v>
      </c>
      <c r="F62" s="103" t="s">
        <v>49993</v>
      </c>
      <c r="G62" s="103">
        <v>1</v>
      </c>
      <c r="H62" s="103" t="s">
        <v>49843</v>
      </c>
      <c r="I62" s="103" t="s">
        <v>49844</v>
      </c>
      <c r="J62" s="103" t="s">
        <v>51464</v>
      </c>
      <c r="K62" s="103" t="s">
        <v>48897</v>
      </c>
      <c r="L62" s="103">
        <v>64055</v>
      </c>
      <c r="M62" s="103" t="s">
        <v>49846</v>
      </c>
      <c r="N62" s="103">
        <v>107.99</v>
      </c>
      <c r="O62" s="103">
        <v>7.67</v>
      </c>
      <c r="P62" s="103">
        <v>49.99</v>
      </c>
      <c r="Q62" s="103">
        <v>3.55</v>
      </c>
      <c r="R62" s="103">
        <v>0</v>
      </c>
      <c r="S62" s="103">
        <v>0</v>
      </c>
      <c r="T62" s="103">
        <v>0</v>
      </c>
      <c r="U62" s="103">
        <v>0</v>
      </c>
      <c r="V62" s="103">
        <v>0</v>
      </c>
      <c r="W62" s="103">
        <v>0</v>
      </c>
      <c r="X62" s="103">
        <v>-11.22</v>
      </c>
      <c r="Y62" s="103">
        <v>-23.7</v>
      </c>
      <c r="Z62" s="103">
        <v>0</v>
      </c>
      <c r="AA62" s="103">
        <v>0</v>
      </c>
      <c r="AB62" s="103">
        <v>0</v>
      </c>
      <c r="AC62" s="103">
        <v>134.28</v>
      </c>
      <c r="AE62" s="103" t="str">
        <f>VLOOKUP(E62,映射表!A:G,7,0)</f>
        <v>谭熹杰</v>
      </c>
      <c r="AF62" s="103" t="str">
        <f>VLOOKUP(E62,映射表!A:C,3,0)</f>
        <v>W2593P440573</v>
      </c>
      <c r="AG62" s="103" t="s">
        <v>8</v>
      </c>
      <c r="AH62" s="103" t="str">
        <f>VLOOKUP(AF62,'B2B（ol)'!A:N,3,0)</f>
        <v>W2593</v>
      </c>
    </row>
    <row r="63" spans="1:34" s="103" customFormat="1" customHeight="1">
      <c r="A63" s="103" t="s">
        <v>51725</v>
      </c>
      <c r="B63" s="103">
        <v>26687239161</v>
      </c>
      <c r="C63" s="103" t="s">
        <v>49840</v>
      </c>
      <c r="D63" s="103" t="s">
        <v>51398</v>
      </c>
      <c r="E63" s="103" t="s">
        <v>24130</v>
      </c>
      <c r="F63" s="103" t="s">
        <v>49965</v>
      </c>
      <c r="G63" s="103">
        <v>1</v>
      </c>
      <c r="H63" s="103" t="s">
        <v>49843</v>
      </c>
      <c r="I63" s="103" t="s">
        <v>49844</v>
      </c>
      <c r="J63" s="103" t="s">
        <v>49431</v>
      </c>
      <c r="K63" s="103" t="s">
        <v>48971</v>
      </c>
      <c r="L63" s="103">
        <v>33064</v>
      </c>
      <c r="M63" s="103" t="s">
        <v>49846</v>
      </c>
      <c r="N63" s="103">
        <v>145.99</v>
      </c>
      <c r="O63" s="103">
        <v>10.22</v>
      </c>
      <c r="P63" s="103">
        <v>69.99</v>
      </c>
      <c r="Q63" s="103">
        <v>0</v>
      </c>
      <c r="R63" s="103">
        <v>0</v>
      </c>
      <c r="S63" s="103">
        <v>0</v>
      </c>
      <c r="T63" s="103">
        <v>0</v>
      </c>
      <c r="U63" s="103">
        <v>0</v>
      </c>
      <c r="V63" s="103">
        <v>0</v>
      </c>
      <c r="W63" s="103">
        <v>0</v>
      </c>
      <c r="X63" s="103">
        <v>-10.22</v>
      </c>
      <c r="Y63" s="103">
        <v>-31.6</v>
      </c>
      <c r="Z63" s="103">
        <v>0</v>
      </c>
      <c r="AA63" s="103">
        <v>0</v>
      </c>
      <c r="AB63" s="103">
        <v>0</v>
      </c>
      <c r="AC63" s="103">
        <v>184.38</v>
      </c>
      <c r="AE63" s="103" t="str">
        <f>VLOOKUP(E63,映射表!A:G,7,0)</f>
        <v>谭熹杰</v>
      </c>
      <c r="AF63" s="103" t="str">
        <f>VLOOKUP(E63,映射表!A:C,3,0)</f>
        <v>W1716S00036</v>
      </c>
      <c r="AG63" s="103" t="s">
        <v>8</v>
      </c>
      <c r="AH63" s="103" t="str">
        <f>VLOOKUP(AF63,'B2B（ol)'!A:N,3,0)</f>
        <v>W1716</v>
      </c>
    </row>
    <row r="64" spans="1:34" s="103" customFormat="1" customHeight="1">
      <c r="A64" s="103" t="s">
        <v>51726</v>
      </c>
      <c r="B64" s="103">
        <v>26687239161</v>
      </c>
      <c r="C64" s="103" t="s">
        <v>49840</v>
      </c>
      <c r="D64" s="103" t="s">
        <v>51394</v>
      </c>
      <c r="E64" s="103" t="s">
        <v>25841</v>
      </c>
      <c r="F64" s="103" t="s">
        <v>49989</v>
      </c>
      <c r="G64" s="103">
        <v>1</v>
      </c>
      <c r="H64" s="103" t="s">
        <v>49843</v>
      </c>
      <c r="I64" s="103" t="s">
        <v>49844</v>
      </c>
      <c r="J64" s="103" t="s">
        <v>51397</v>
      </c>
      <c r="K64" s="103" t="s">
        <v>48917</v>
      </c>
      <c r="L64" s="103">
        <v>18974</v>
      </c>
      <c r="M64" s="103" t="s">
        <v>49846</v>
      </c>
      <c r="N64" s="103">
        <v>107.99</v>
      </c>
      <c r="O64" s="103">
        <v>6.48</v>
      </c>
      <c r="P64" s="103">
        <v>49.99</v>
      </c>
      <c r="Q64" s="103">
        <v>3</v>
      </c>
      <c r="R64" s="103">
        <v>0</v>
      </c>
      <c r="S64" s="103">
        <v>0</v>
      </c>
      <c r="T64" s="103">
        <v>0</v>
      </c>
      <c r="U64" s="103">
        <v>0</v>
      </c>
      <c r="V64" s="103">
        <v>0</v>
      </c>
      <c r="W64" s="103">
        <v>0</v>
      </c>
      <c r="X64" s="103">
        <v>-9.48</v>
      </c>
      <c r="Y64" s="103">
        <v>-23.7</v>
      </c>
      <c r="Z64" s="103">
        <v>0</v>
      </c>
      <c r="AA64" s="103">
        <v>0</v>
      </c>
      <c r="AB64" s="103">
        <v>0</v>
      </c>
      <c r="AC64" s="103">
        <v>134.28</v>
      </c>
      <c r="AE64" s="103" t="str">
        <f>VLOOKUP(E64,映射表!A:G,7,0)</f>
        <v>谭熹杰</v>
      </c>
      <c r="AF64" s="103" t="str">
        <f>VLOOKUP(E64,映射表!A:C,3,0)</f>
        <v>W2593P333587</v>
      </c>
      <c r="AG64" s="103" t="s">
        <v>8</v>
      </c>
      <c r="AH64" s="103" t="str">
        <f>VLOOKUP(AF64,'B2B（ol)'!A:N,3,0)</f>
        <v>W2593</v>
      </c>
    </row>
    <row r="65" spans="1:34" s="103" customFormat="1" customHeight="1">
      <c r="A65" s="103" t="s">
        <v>51658</v>
      </c>
      <c r="B65" s="103">
        <v>26687239161</v>
      </c>
      <c r="C65" s="103" t="s">
        <v>49840</v>
      </c>
      <c r="D65" s="103" t="s">
        <v>51452</v>
      </c>
      <c r="E65" s="103" t="s">
        <v>24821</v>
      </c>
      <c r="F65" s="103" t="s">
        <v>49986</v>
      </c>
      <c r="G65" s="103">
        <v>1</v>
      </c>
      <c r="H65" s="103" t="s">
        <v>49843</v>
      </c>
      <c r="I65" s="103" t="s">
        <v>49844</v>
      </c>
      <c r="J65" s="103" t="s">
        <v>49154</v>
      </c>
      <c r="K65" s="103" t="s">
        <v>48971</v>
      </c>
      <c r="L65" s="103">
        <v>32224</v>
      </c>
      <c r="M65" s="103" t="s">
        <v>49846</v>
      </c>
      <c r="N65" s="103">
        <v>136</v>
      </c>
      <c r="O65" s="103">
        <v>10.2</v>
      </c>
      <c r="P65" s="103">
        <v>79.99</v>
      </c>
      <c r="Q65" s="103">
        <v>0</v>
      </c>
      <c r="R65" s="103">
        <v>0</v>
      </c>
      <c r="S65" s="103">
        <v>0</v>
      </c>
      <c r="T65" s="103">
        <v>0</v>
      </c>
      <c r="U65" s="103">
        <v>0</v>
      </c>
      <c r="V65" s="103">
        <v>0</v>
      </c>
      <c r="W65" s="103">
        <v>0</v>
      </c>
      <c r="X65" s="103">
        <v>-10.2</v>
      </c>
      <c r="Y65" s="103">
        <v>-31.6</v>
      </c>
      <c r="Z65" s="103">
        <v>0</v>
      </c>
      <c r="AA65" s="103">
        <v>0</v>
      </c>
      <c r="AB65" s="103">
        <v>0</v>
      </c>
      <c r="AC65" s="103">
        <v>184.39</v>
      </c>
      <c r="AE65" s="103" t="str">
        <f>VLOOKUP(E65,映射表!A:G,7,0)</f>
        <v>莫美玉</v>
      </c>
      <c r="AF65" s="103" t="str">
        <f>VLOOKUP(E65,映射表!A:C,3,0)</f>
        <v>W2593P440573</v>
      </c>
      <c r="AG65" s="103" t="s">
        <v>8</v>
      </c>
      <c r="AH65" s="103" t="str">
        <f>VLOOKUP(AF65,'B2B（ol)'!A:N,3,0)</f>
        <v>W2593</v>
      </c>
    </row>
    <row r="66" spans="1:34" s="30" customFormat="1" customHeight="1">
      <c r="A66" s="30" t="s">
        <v>51658</v>
      </c>
      <c r="B66" s="30">
        <v>26687239161</v>
      </c>
      <c r="C66" s="30" t="s">
        <v>49840</v>
      </c>
      <c r="D66" s="30" t="s">
        <v>51446</v>
      </c>
      <c r="E66" s="30" t="s">
        <v>24663</v>
      </c>
      <c r="F66" s="30" t="s">
        <v>50008</v>
      </c>
      <c r="G66" s="30">
        <v>1</v>
      </c>
      <c r="H66" s="30" t="s">
        <v>49843</v>
      </c>
      <c r="I66" s="30" t="s">
        <v>49844</v>
      </c>
      <c r="J66" s="30" t="s">
        <v>51450</v>
      </c>
      <c r="K66" s="30" t="s">
        <v>49248</v>
      </c>
      <c r="L66" s="30">
        <v>73401</v>
      </c>
      <c r="M66" s="30" t="s">
        <v>49846</v>
      </c>
      <c r="N66" s="30">
        <v>89.99</v>
      </c>
      <c r="O66" s="30">
        <v>8.21</v>
      </c>
      <c r="P66" s="30">
        <v>49.99</v>
      </c>
      <c r="Q66" s="30">
        <v>0</v>
      </c>
      <c r="R66" s="30">
        <v>0</v>
      </c>
      <c r="S66" s="30">
        <v>0</v>
      </c>
      <c r="T66" s="30">
        <v>0</v>
      </c>
      <c r="U66" s="30">
        <v>0</v>
      </c>
      <c r="V66" s="30">
        <v>0</v>
      </c>
      <c r="W66" s="30">
        <v>0</v>
      </c>
      <c r="X66" s="30">
        <v>-8.21</v>
      </c>
      <c r="Y66" s="30">
        <v>-21</v>
      </c>
      <c r="Z66" s="30">
        <v>0</v>
      </c>
      <c r="AA66" s="30">
        <v>0</v>
      </c>
      <c r="AB66" s="30">
        <v>0</v>
      </c>
      <c r="AC66" s="30">
        <v>118.98</v>
      </c>
      <c r="AE66" s="103" t="str">
        <f>VLOOKUP(E66,映射表!A:G,7,0)</f>
        <v>莫美玉</v>
      </c>
      <c r="AF66" s="103" t="str">
        <f>VLOOKUP(E66,映射表!A:C,3,0)</f>
        <v>W504P286386</v>
      </c>
      <c r="AG66" s="30" t="s">
        <v>8</v>
      </c>
      <c r="AH66" s="103" t="str">
        <f>VLOOKUP(AF66,'B2B（ol)'!A:N,3,0)</f>
        <v>W504</v>
      </c>
    </row>
    <row r="67" spans="1:34" s="103" customFormat="1" customHeight="1">
      <c r="A67" s="103" t="s">
        <v>51727</v>
      </c>
      <c r="B67" s="103">
        <v>26687239161</v>
      </c>
      <c r="C67" s="103" t="s">
        <v>49840</v>
      </c>
      <c r="D67" s="103" t="s">
        <v>51425</v>
      </c>
      <c r="E67" s="103" t="s">
        <v>24137</v>
      </c>
      <c r="F67" s="103" t="s">
        <v>51728</v>
      </c>
      <c r="G67" s="103">
        <v>1</v>
      </c>
      <c r="H67" s="103" t="s">
        <v>49843</v>
      </c>
      <c r="I67" s="103" t="s">
        <v>49844</v>
      </c>
      <c r="J67" s="103" t="s">
        <v>51428</v>
      </c>
      <c r="K67" s="103" t="s">
        <v>48917</v>
      </c>
      <c r="L67" s="103">
        <v>15442</v>
      </c>
      <c r="M67" s="103" t="s">
        <v>49846</v>
      </c>
      <c r="N67" s="103">
        <v>299.99</v>
      </c>
      <c r="O67" s="103">
        <v>18</v>
      </c>
      <c r="P67" s="103">
        <v>139.99</v>
      </c>
      <c r="Q67" s="103">
        <v>8.4</v>
      </c>
      <c r="R67" s="103">
        <v>0</v>
      </c>
      <c r="S67" s="103">
        <v>0</v>
      </c>
      <c r="T67" s="103">
        <v>0</v>
      </c>
      <c r="U67" s="103">
        <v>0</v>
      </c>
      <c r="V67" s="103">
        <v>0</v>
      </c>
      <c r="W67" s="103">
        <v>0</v>
      </c>
      <c r="X67" s="103">
        <v>-26.4</v>
      </c>
      <c r="Y67" s="103">
        <v>-54</v>
      </c>
      <c r="Z67" s="103">
        <v>0</v>
      </c>
      <c r="AA67" s="103">
        <v>0</v>
      </c>
      <c r="AB67" s="103">
        <v>0</v>
      </c>
      <c r="AC67" s="103">
        <v>385.98</v>
      </c>
      <c r="AE67" s="103" t="str">
        <f>VLOOKUP(E67,映射表!A:G,7,0)</f>
        <v>莫美玉</v>
      </c>
      <c r="AF67" s="103" t="str">
        <f>VLOOKUP(E67,映射表!A:C,3,0)</f>
        <v>N757P256984K</v>
      </c>
      <c r="AG67" s="103" t="s">
        <v>8</v>
      </c>
      <c r="AH67" s="103" t="str">
        <f>VLOOKUP(AF67,'B2B（ol)'!A:N,3,0)</f>
        <v>N757</v>
      </c>
    </row>
    <row r="68" spans="1:34" s="103" customFormat="1" customHeight="1">
      <c r="A68" s="103" t="s">
        <v>51729</v>
      </c>
      <c r="B68" s="103">
        <v>26687239161</v>
      </c>
      <c r="C68" s="103" t="s">
        <v>49840</v>
      </c>
      <c r="D68" s="103" t="s">
        <v>51422</v>
      </c>
      <c r="E68" s="103" t="s">
        <v>24821</v>
      </c>
      <c r="F68" s="103" t="s">
        <v>49986</v>
      </c>
      <c r="G68" s="103">
        <v>1</v>
      </c>
      <c r="H68" s="103" t="s">
        <v>49843</v>
      </c>
      <c r="I68" s="103" t="s">
        <v>49844</v>
      </c>
      <c r="J68" s="103" t="s">
        <v>48970</v>
      </c>
      <c r="K68" s="103" t="s">
        <v>49050</v>
      </c>
      <c r="L68" s="103">
        <v>99122</v>
      </c>
      <c r="M68" s="103" t="s">
        <v>49846</v>
      </c>
      <c r="N68" s="103">
        <v>136</v>
      </c>
      <c r="O68" s="103">
        <v>10.88</v>
      </c>
      <c r="P68" s="103">
        <v>79.99</v>
      </c>
      <c r="Q68" s="103">
        <v>6.4</v>
      </c>
      <c r="R68" s="103">
        <v>0</v>
      </c>
      <c r="S68" s="103">
        <v>0</v>
      </c>
      <c r="T68" s="103">
        <v>0</v>
      </c>
      <c r="U68" s="103">
        <v>0</v>
      </c>
      <c r="V68" s="103">
        <v>0</v>
      </c>
      <c r="W68" s="103">
        <v>0</v>
      </c>
      <c r="X68" s="103">
        <v>-17.28</v>
      </c>
      <c r="Y68" s="103">
        <v>-31.6</v>
      </c>
      <c r="Z68" s="103">
        <v>0</v>
      </c>
      <c r="AA68" s="103">
        <v>0</v>
      </c>
      <c r="AB68" s="103">
        <v>0</v>
      </c>
      <c r="AC68" s="103">
        <v>184.39</v>
      </c>
      <c r="AE68" s="103" t="str">
        <f>VLOOKUP(E68,映射表!A:G,7,0)</f>
        <v>莫美玉</v>
      </c>
      <c r="AF68" s="103" t="str">
        <f>VLOOKUP(E68,映射表!A:C,3,0)</f>
        <v>W2593P440594</v>
      </c>
      <c r="AG68" s="103" t="s">
        <v>8</v>
      </c>
      <c r="AH68" s="103" t="str">
        <f>VLOOKUP(AF68,'B2B（ol)'!A:N,3,0)</f>
        <v>W2593</v>
      </c>
    </row>
    <row r="69" spans="1:34" s="103" customFormat="1" customHeight="1">
      <c r="A69" s="103" t="s">
        <v>51730</v>
      </c>
      <c r="B69" s="103">
        <v>26687239161</v>
      </c>
      <c r="C69" s="103" t="s">
        <v>49840</v>
      </c>
      <c r="D69" s="103" t="s">
        <v>51407</v>
      </c>
      <c r="E69" s="103" t="s">
        <v>24648</v>
      </c>
      <c r="F69" s="103" t="s">
        <v>50035</v>
      </c>
      <c r="G69" s="103">
        <v>1</v>
      </c>
      <c r="H69" s="103" t="s">
        <v>49843</v>
      </c>
      <c r="I69" s="103" t="s">
        <v>49844</v>
      </c>
      <c r="J69" s="103" t="s">
        <v>51411</v>
      </c>
      <c r="K69" s="103" t="s">
        <v>51412</v>
      </c>
      <c r="L69" s="103">
        <v>38382</v>
      </c>
      <c r="M69" s="103" t="s">
        <v>49846</v>
      </c>
      <c r="N69" s="103">
        <v>90.99</v>
      </c>
      <c r="O69" s="103">
        <v>8.87</v>
      </c>
      <c r="P69" s="103">
        <v>49.99</v>
      </c>
      <c r="Q69" s="103">
        <v>4.87</v>
      </c>
      <c r="R69" s="103">
        <v>0</v>
      </c>
      <c r="S69" s="103">
        <v>0</v>
      </c>
      <c r="T69" s="103">
        <v>0</v>
      </c>
      <c r="U69" s="103">
        <v>0</v>
      </c>
      <c r="V69" s="103">
        <v>0</v>
      </c>
      <c r="W69" s="103">
        <v>0</v>
      </c>
      <c r="X69" s="103">
        <v>-13.74</v>
      </c>
      <c r="Y69" s="103">
        <v>-21.15</v>
      </c>
      <c r="Z69" s="103">
        <v>0</v>
      </c>
      <c r="AA69" s="103">
        <v>0</v>
      </c>
      <c r="AB69" s="103">
        <v>0</v>
      </c>
      <c r="AC69" s="103">
        <v>119.83</v>
      </c>
      <c r="AE69" s="103" t="e">
        <f>VLOOKUP(E69,映射表!A:G,7,0)</f>
        <v>#N/A</v>
      </c>
      <c r="AF69" s="103" t="e">
        <f>VLOOKUP(E69,映射表!A:C,3,0)</f>
        <v>#N/A</v>
      </c>
      <c r="AG69" s="103" t="s">
        <v>8</v>
      </c>
      <c r="AH69" s="103" t="e">
        <f>VLOOKUP(AF69,'B2B（ol)'!A:N,3,0)</f>
        <v>#N/A</v>
      </c>
    </row>
    <row r="70" spans="1:34" s="103" customFormat="1" customHeight="1">
      <c r="A70" s="103" t="s">
        <v>51731</v>
      </c>
      <c r="B70" s="103">
        <v>26687239161</v>
      </c>
      <c r="C70" s="103" t="s">
        <v>49840</v>
      </c>
      <c r="D70" s="103" t="s">
        <v>51417</v>
      </c>
      <c r="E70" s="103" t="s">
        <v>25183</v>
      </c>
      <c r="F70" s="103" t="s">
        <v>50039</v>
      </c>
      <c r="G70" s="103">
        <v>1</v>
      </c>
      <c r="H70" s="103" t="s">
        <v>49843</v>
      </c>
      <c r="I70" s="103" t="s">
        <v>49844</v>
      </c>
      <c r="J70" s="103" t="s">
        <v>51420</v>
      </c>
      <c r="K70" s="103" t="s">
        <v>49260</v>
      </c>
      <c r="L70" s="103">
        <v>30028</v>
      </c>
      <c r="M70" s="103" t="s">
        <v>49846</v>
      </c>
      <c r="N70" s="103">
        <v>109.89</v>
      </c>
      <c r="O70" s="103">
        <v>7.69</v>
      </c>
      <c r="P70" s="103">
        <v>59.99</v>
      </c>
      <c r="Q70" s="103">
        <v>4.2</v>
      </c>
      <c r="R70" s="103">
        <v>0</v>
      </c>
      <c r="S70" s="103">
        <v>0</v>
      </c>
      <c r="T70" s="103">
        <v>0</v>
      </c>
      <c r="U70" s="103">
        <v>0</v>
      </c>
      <c r="V70" s="103">
        <v>0</v>
      </c>
      <c r="W70" s="103">
        <v>0</v>
      </c>
      <c r="X70" s="103">
        <v>-11.89</v>
      </c>
      <c r="Y70" s="103">
        <v>-25.48</v>
      </c>
      <c r="Z70" s="103">
        <v>0</v>
      </c>
      <c r="AA70" s="103">
        <v>0</v>
      </c>
      <c r="AB70" s="103">
        <v>0</v>
      </c>
      <c r="AC70" s="103">
        <v>144.4</v>
      </c>
      <c r="AE70" s="103" t="str">
        <f>VLOOKUP(E70,映射表!A:G,7,0)</f>
        <v>莫美玉</v>
      </c>
      <c r="AF70" s="103" t="str">
        <f>VLOOKUP(E70,映射表!A:C,3,0)</f>
        <v>W504S00272</v>
      </c>
      <c r="AG70" s="103" t="s">
        <v>8</v>
      </c>
      <c r="AH70" s="103" t="str">
        <f>VLOOKUP(AF70,'B2B（ol)'!A:N,3,0)</f>
        <v>W504</v>
      </c>
    </row>
    <row r="71" spans="1:34" s="103" customFormat="1" customHeight="1">
      <c r="A71" s="103" t="s">
        <v>51732</v>
      </c>
      <c r="B71" s="103">
        <v>26687239161</v>
      </c>
      <c r="C71" s="103" t="s">
        <v>49840</v>
      </c>
      <c r="D71" s="103" t="s">
        <v>51471</v>
      </c>
      <c r="E71" s="103" t="s">
        <v>24721</v>
      </c>
      <c r="F71" s="103" t="s">
        <v>49997</v>
      </c>
      <c r="G71" s="103">
        <v>1</v>
      </c>
      <c r="H71" s="103" t="s">
        <v>49843</v>
      </c>
      <c r="I71" s="103" t="s">
        <v>49844</v>
      </c>
      <c r="J71" s="103" t="s">
        <v>51474</v>
      </c>
      <c r="K71" s="103" t="s">
        <v>49260</v>
      </c>
      <c r="L71" s="103">
        <v>30566</v>
      </c>
      <c r="M71" s="103" t="s">
        <v>49846</v>
      </c>
      <c r="N71" s="103">
        <v>252.99</v>
      </c>
      <c r="O71" s="103">
        <v>17.71</v>
      </c>
      <c r="P71" s="103">
        <v>179.99</v>
      </c>
      <c r="Q71" s="103">
        <v>12.6</v>
      </c>
      <c r="R71" s="103">
        <v>0</v>
      </c>
      <c r="S71" s="103">
        <v>0</v>
      </c>
      <c r="T71" s="103">
        <v>0</v>
      </c>
      <c r="U71" s="103">
        <v>0</v>
      </c>
      <c r="V71" s="103">
        <v>0</v>
      </c>
      <c r="W71" s="103">
        <v>0</v>
      </c>
      <c r="X71" s="103">
        <v>-30.31</v>
      </c>
      <c r="Y71" s="103">
        <v>-53.3</v>
      </c>
      <c r="Z71" s="103">
        <v>0</v>
      </c>
      <c r="AA71" s="103">
        <v>0</v>
      </c>
      <c r="AB71" s="103">
        <v>0</v>
      </c>
      <c r="AC71" s="103">
        <v>379.68</v>
      </c>
      <c r="AE71" s="103" t="str">
        <f>VLOOKUP(E71,映射表!A:G,7,0)</f>
        <v>莫美玉</v>
      </c>
      <c r="AF71" s="103" t="str">
        <f>VLOOKUP(E71,映射表!A:C,3,0)</f>
        <v>W2593P406936</v>
      </c>
      <c r="AG71" s="103" t="s">
        <v>8</v>
      </c>
      <c r="AH71" s="103" t="str">
        <f>VLOOKUP(AF71,'B2B（ol)'!A:N,3,0)</f>
        <v>W2593</v>
      </c>
    </row>
    <row r="72" spans="1:34" s="103" customFormat="1" customHeight="1">
      <c r="A72" s="103" t="s">
        <v>51733</v>
      </c>
      <c r="B72" s="103">
        <v>26687239161</v>
      </c>
      <c r="C72" s="103" t="s">
        <v>49840</v>
      </c>
      <c r="D72" s="103" t="s">
        <v>51435</v>
      </c>
      <c r="E72" s="103" t="s">
        <v>25047</v>
      </c>
      <c r="F72" s="103" t="s">
        <v>51734</v>
      </c>
      <c r="G72" s="103">
        <v>1</v>
      </c>
      <c r="H72" s="103" t="s">
        <v>49843</v>
      </c>
      <c r="I72" s="103" t="s">
        <v>49844</v>
      </c>
      <c r="J72" s="103" t="s">
        <v>51439</v>
      </c>
      <c r="K72" s="103" t="s">
        <v>51440</v>
      </c>
      <c r="L72" s="103">
        <v>70507</v>
      </c>
      <c r="M72" s="103" t="s">
        <v>49846</v>
      </c>
      <c r="N72" s="103">
        <v>109.99</v>
      </c>
      <c r="O72" s="103">
        <v>9.9</v>
      </c>
      <c r="P72" s="103">
        <v>59.99</v>
      </c>
      <c r="Q72" s="103">
        <v>5.4</v>
      </c>
      <c r="R72" s="103">
        <v>0</v>
      </c>
      <c r="S72" s="103">
        <v>0</v>
      </c>
      <c r="T72" s="103">
        <v>0</v>
      </c>
      <c r="U72" s="103">
        <v>0</v>
      </c>
      <c r="V72" s="103">
        <v>0</v>
      </c>
      <c r="W72" s="103">
        <v>0</v>
      </c>
      <c r="X72" s="103">
        <v>-15.3</v>
      </c>
      <c r="Y72" s="103">
        <v>-25.5</v>
      </c>
      <c r="Z72" s="103">
        <v>0</v>
      </c>
      <c r="AA72" s="103">
        <v>0</v>
      </c>
      <c r="AB72" s="103">
        <v>0</v>
      </c>
      <c r="AC72" s="103">
        <v>144.48</v>
      </c>
      <c r="AE72" s="103" t="str">
        <f>VLOOKUP(E72,映射表!A:G,7,0)</f>
        <v>莫美玉</v>
      </c>
      <c r="AF72" s="103" t="str">
        <f>VLOOKUP(E72,映射表!A:C,3,0)</f>
        <v>W2593P367052</v>
      </c>
      <c r="AG72" s="103" t="s">
        <v>8</v>
      </c>
      <c r="AH72" s="103" t="str">
        <f>VLOOKUP(AF72,'B2B（ol)'!A:N,3,0)</f>
        <v>W2593</v>
      </c>
    </row>
    <row r="73" spans="1:34" s="103" customFormat="1" customHeight="1">
      <c r="A73" s="103" t="s">
        <v>51735</v>
      </c>
      <c r="B73" s="103">
        <v>26687239161</v>
      </c>
      <c r="C73" s="103" t="s">
        <v>49840</v>
      </c>
      <c r="D73" s="103" t="s">
        <v>51442</v>
      </c>
      <c r="E73" s="103" t="s">
        <v>25087</v>
      </c>
      <c r="F73" s="103" t="s">
        <v>50024</v>
      </c>
      <c r="G73" s="103">
        <v>1</v>
      </c>
      <c r="H73" s="103" t="s">
        <v>49843</v>
      </c>
      <c r="I73" s="103" t="s">
        <v>49844</v>
      </c>
      <c r="J73" s="103" t="s">
        <v>49849</v>
      </c>
      <c r="K73" s="103" t="s">
        <v>48904</v>
      </c>
      <c r="L73" s="103">
        <v>77047</v>
      </c>
      <c r="M73" s="103" t="s">
        <v>49846</v>
      </c>
      <c r="N73" s="103">
        <v>155.99</v>
      </c>
      <c r="O73" s="103">
        <v>12.87</v>
      </c>
      <c r="P73" s="103">
        <v>69.99</v>
      </c>
      <c r="Q73" s="103">
        <v>5.77</v>
      </c>
      <c r="R73" s="103">
        <v>0</v>
      </c>
      <c r="S73" s="103">
        <v>0</v>
      </c>
      <c r="T73" s="103">
        <v>0</v>
      </c>
      <c r="U73" s="103">
        <v>0</v>
      </c>
      <c r="V73" s="103">
        <v>0</v>
      </c>
      <c r="W73" s="103">
        <v>0</v>
      </c>
      <c r="X73" s="103">
        <v>-18.64</v>
      </c>
      <c r="Y73" s="103">
        <v>-32.6</v>
      </c>
      <c r="Z73" s="103">
        <v>0</v>
      </c>
      <c r="AA73" s="103">
        <v>0</v>
      </c>
      <c r="AB73" s="103">
        <v>0</v>
      </c>
      <c r="AC73" s="103">
        <v>193.38</v>
      </c>
      <c r="AE73" s="103" t="str">
        <f>VLOOKUP(E73,映射表!A:G,7,0)</f>
        <v>朱小燕</v>
      </c>
      <c r="AF73" s="103" t="str">
        <f>VLOOKUP(E73,映射表!A:C,3,0)</f>
        <v>W5568P445701</v>
      </c>
      <c r="AG73" s="103" t="s">
        <v>8</v>
      </c>
      <c r="AH73" s="103" t="str">
        <f>VLOOKUP(AF73,'B2B（ol)'!A:N,3,0)</f>
        <v>W5568</v>
      </c>
    </row>
    <row r="74" spans="1:34" s="103" customFormat="1" customHeight="1">
      <c r="A74" s="103" t="s">
        <v>51736</v>
      </c>
      <c r="B74" s="103">
        <v>26687239161</v>
      </c>
      <c r="C74" s="103" t="s">
        <v>49840</v>
      </c>
      <c r="D74" s="103" t="s">
        <v>51737</v>
      </c>
      <c r="E74" s="103" t="s">
        <v>25903</v>
      </c>
      <c r="F74" s="103" t="s">
        <v>51738</v>
      </c>
      <c r="G74" s="103">
        <v>2</v>
      </c>
      <c r="H74" s="103" t="s">
        <v>49843</v>
      </c>
      <c r="I74" s="103" t="s">
        <v>49844</v>
      </c>
      <c r="J74" s="103" t="s">
        <v>49100</v>
      </c>
      <c r="K74" s="103" t="s">
        <v>49101</v>
      </c>
      <c r="L74" s="103">
        <v>87121</v>
      </c>
      <c r="M74" s="103" t="s">
        <v>49846</v>
      </c>
      <c r="N74" s="103">
        <v>219.98</v>
      </c>
      <c r="O74" s="103">
        <v>16.78</v>
      </c>
      <c r="P74" s="103">
        <v>119.98</v>
      </c>
      <c r="Q74" s="103">
        <v>9.14</v>
      </c>
      <c r="R74" s="103">
        <v>0</v>
      </c>
      <c r="S74" s="103">
        <v>0</v>
      </c>
      <c r="T74" s="103">
        <v>0</v>
      </c>
      <c r="U74" s="103">
        <v>0</v>
      </c>
      <c r="V74" s="103">
        <v>0</v>
      </c>
      <c r="W74" s="103">
        <v>0</v>
      </c>
      <c r="X74" s="103">
        <v>-25.92</v>
      </c>
      <c r="Y74" s="103">
        <v>-51</v>
      </c>
      <c r="Z74" s="103">
        <v>0</v>
      </c>
      <c r="AA74" s="103">
        <v>0</v>
      </c>
      <c r="AB74" s="103">
        <v>0</v>
      </c>
      <c r="AC74" s="103">
        <v>288.96</v>
      </c>
      <c r="AE74" s="103" t="str">
        <f>VLOOKUP(E74,映射表!A:G,7,0)</f>
        <v>莫美玉</v>
      </c>
      <c r="AF74" s="103" t="str">
        <f>VLOOKUP(E74,映射表!A:C,3,0)</f>
        <v>W1716S00037</v>
      </c>
      <c r="AG74" s="103" t="s">
        <v>8</v>
      </c>
      <c r="AH74" s="103" t="str">
        <f>VLOOKUP(AF74,'B2B（ol)'!A:N,3,0)</f>
        <v>W1716</v>
      </c>
    </row>
    <row r="75" spans="1:34" s="103" customFormat="1" customHeight="1">
      <c r="A75" s="103" t="s">
        <v>51739</v>
      </c>
      <c r="B75" s="103">
        <v>26687239161</v>
      </c>
      <c r="C75" s="103" t="s">
        <v>51677</v>
      </c>
      <c r="D75" s="103" t="s">
        <v>18516</v>
      </c>
      <c r="E75" s="103" t="s">
        <v>18516</v>
      </c>
      <c r="F75" s="103" t="s">
        <v>51740</v>
      </c>
      <c r="G75" s="103" t="s">
        <v>18516</v>
      </c>
      <c r="H75" s="103" t="s">
        <v>18516</v>
      </c>
      <c r="I75" s="103" t="s">
        <v>18516</v>
      </c>
      <c r="J75" s="103" t="s">
        <v>18516</v>
      </c>
      <c r="K75" s="103" t="s">
        <v>18516</v>
      </c>
      <c r="L75" s="103" t="s">
        <v>18516</v>
      </c>
      <c r="M75" s="103" t="s">
        <v>18516</v>
      </c>
      <c r="N75" s="103">
        <v>0</v>
      </c>
      <c r="O75" s="103">
        <v>0</v>
      </c>
      <c r="P75" s="103">
        <v>0</v>
      </c>
      <c r="Q75" s="103">
        <v>0</v>
      </c>
      <c r="R75" s="103">
        <v>0</v>
      </c>
      <c r="S75" s="103">
        <v>0</v>
      </c>
      <c r="T75" s="103">
        <v>0</v>
      </c>
      <c r="U75" s="103">
        <v>0</v>
      </c>
      <c r="V75" s="103">
        <v>0</v>
      </c>
      <c r="W75" s="103">
        <v>0</v>
      </c>
      <c r="X75" s="103">
        <v>0</v>
      </c>
      <c r="Y75" s="103">
        <v>0</v>
      </c>
      <c r="Z75" s="103">
        <v>0</v>
      </c>
      <c r="AA75" s="103">
        <v>0</v>
      </c>
      <c r="AB75" s="103">
        <v>-10746.73</v>
      </c>
      <c r="AC75" s="103">
        <v>-10746.73</v>
      </c>
      <c r="AE75" s="103" t="str">
        <f>VLOOKUP(E75,映射表!A:G,7,0)</f>
        <v>朱小燕</v>
      </c>
      <c r="AF75" s="103" t="str">
        <f>VLOOKUP(E75,映射表!A:C,3,0)</f>
        <v>W5568P445702</v>
      </c>
      <c r="AG75" s="103" t="s">
        <v>8</v>
      </c>
      <c r="AH75" s="103" t="str">
        <f>VLOOKUP(AF75,'B2B（ol)'!A:N,3,0)</f>
        <v>W5568</v>
      </c>
    </row>
    <row r="76" spans="1:34" s="103" customFormat="1" customHeight="1">
      <c r="A76" s="103" t="s">
        <v>51741</v>
      </c>
      <c r="B76" s="103">
        <v>26687239161</v>
      </c>
      <c r="C76" s="103" t="s">
        <v>49918</v>
      </c>
      <c r="D76" s="103" t="s">
        <v>51742</v>
      </c>
      <c r="E76" s="103" t="s">
        <v>24935</v>
      </c>
      <c r="F76" s="103" t="s">
        <v>50006</v>
      </c>
      <c r="G76" s="103">
        <v>1</v>
      </c>
      <c r="H76" s="103" t="s">
        <v>49843</v>
      </c>
      <c r="I76" s="103" t="s">
        <v>49844</v>
      </c>
      <c r="J76" s="103" t="s">
        <v>51743</v>
      </c>
      <c r="K76" s="103" t="s">
        <v>48952</v>
      </c>
      <c r="L76" s="103">
        <v>37203</v>
      </c>
      <c r="M76" s="103" t="s">
        <v>49846</v>
      </c>
      <c r="N76" s="103">
        <v>-60</v>
      </c>
      <c r="O76" s="103">
        <v>0</v>
      </c>
      <c r="P76" s="103">
        <v>0</v>
      </c>
      <c r="Q76" s="103">
        <v>0</v>
      </c>
      <c r="R76" s="103">
        <v>0</v>
      </c>
      <c r="S76" s="103">
        <v>0</v>
      </c>
      <c r="T76" s="103">
        <v>0</v>
      </c>
      <c r="U76" s="103">
        <v>0</v>
      </c>
      <c r="V76" s="103">
        <v>0</v>
      </c>
      <c r="W76" s="103">
        <v>0</v>
      </c>
      <c r="X76" s="103">
        <v>0</v>
      </c>
      <c r="Y76" s="103">
        <v>6.09</v>
      </c>
      <c r="Z76" s="103">
        <v>0</v>
      </c>
      <c r="AA76" s="103">
        <v>0</v>
      </c>
      <c r="AB76" s="103">
        <v>0</v>
      </c>
      <c r="AC76" s="103">
        <v>-53.91</v>
      </c>
      <c r="AE76" s="103" t="str">
        <f>VLOOKUP(E76,映射表!A:G,7,0)</f>
        <v>莫美玉</v>
      </c>
      <c r="AF76" s="103" t="str">
        <f>VLOOKUP(E76,映射表!A:C,3,0)</f>
        <v>W504S00316</v>
      </c>
      <c r="AG76" s="103" t="s">
        <v>8</v>
      </c>
      <c r="AH76" s="103" t="str">
        <f>VLOOKUP(AF76,'B2B（ol)'!A:N,3,0)</f>
        <v>W504</v>
      </c>
    </row>
    <row r="77" spans="1:34" s="103" customFormat="1" customHeight="1">
      <c r="A77" s="103" t="s">
        <v>51744</v>
      </c>
      <c r="B77" s="103">
        <v>26669938791</v>
      </c>
      <c r="C77" s="103" t="s">
        <v>49840</v>
      </c>
      <c r="D77" s="103" t="s">
        <v>51745</v>
      </c>
      <c r="E77" s="103" t="s">
        <v>28620</v>
      </c>
      <c r="F77" s="103" t="s">
        <v>51746</v>
      </c>
      <c r="G77" s="103">
        <v>1</v>
      </c>
      <c r="H77" s="103" t="s">
        <v>49843</v>
      </c>
      <c r="I77" s="103" t="s">
        <v>49844</v>
      </c>
      <c r="J77" s="103" t="s">
        <v>51747</v>
      </c>
      <c r="K77" s="103" t="s">
        <v>51748</v>
      </c>
      <c r="L77" s="103">
        <v>84737</v>
      </c>
      <c r="M77" s="103" t="s">
        <v>49846</v>
      </c>
      <c r="N77" s="103">
        <v>89.88</v>
      </c>
      <c r="O77" s="103">
        <v>6.36</v>
      </c>
      <c r="P77" s="103">
        <v>49.99</v>
      </c>
      <c r="Q77" s="103">
        <v>0</v>
      </c>
      <c r="R77" s="103">
        <v>0</v>
      </c>
      <c r="S77" s="103">
        <v>0</v>
      </c>
      <c r="T77" s="103">
        <v>0</v>
      </c>
      <c r="U77" s="103">
        <v>0</v>
      </c>
      <c r="V77" s="103">
        <v>0</v>
      </c>
      <c r="W77" s="103">
        <v>0</v>
      </c>
      <c r="X77" s="103">
        <v>-6.36</v>
      </c>
      <c r="Y77" s="103">
        <v>-20.98</v>
      </c>
      <c r="Z77" s="103">
        <v>0</v>
      </c>
      <c r="AA77" s="103">
        <v>0</v>
      </c>
      <c r="AB77" s="103">
        <v>0</v>
      </c>
      <c r="AC77" s="103">
        <v>118.89</v>
      </c>
      <c r="AE77" s="103" t="str">
        <f>VLOOKUP(E77,映射表!A:G,7,0)</f>
        <v>莫美玉</v>
      </c>
      <c r="AF77" s="103" t="str">
        <f>VLOOKUP(E77,映射表!A:C,3,0)</f>
        <v>W2593S00065</v>
      </c>
      <c r="AG77" s="103" t="s">
        <v>12</v>
      </c>
      <c r="AH77" s="103" t="str">
        <f>VLOOKUP(AF77,'B2B（ol)'!A:N,3,0)</f>
        <v>W2593</v>
      </c>
    </row>
    <row r="78" spans="1:34" s="103" customFormat="1" customHeight="1">
      <c r="A78" s="103" t="s">
        <v>51749</v>
      </c>
      <c r="B78" s="103">
        <v>26669938791</v>
      </c>
      <c r="C78" s="103" t="s">
        <v>49918</v>
      </c>
      <c r="D78" s="103" t="s">
        <v>51750</v>
      </c>
      <c r="E78" s="103" t="s">
        <v>27390</v>
      </c>
      <c r="F78" s="103" t="s">
        <v>51751</v>
      </c>
      <c r="G78" s="103">
        <v>1</v>
      </c>
      <c r="H78" s="103" t="s">
        <v>49843</v>
      </c>
      <c r="I78" s="103" t="s">
        <v>49844</v>
      </c>
      <c r="J78" s="103" t="s">
        <v>51752</v>
      </c>
      <c r="K78" s="103" t="s">
        <v>49260</v>
      </c>
      <c r="L78" s="103">
        <v>30830</v>
      </c>
      <c r="M78" s="103" t="s">
        <v>49846</v>
      </c>
      <c r="N78" s="103">
        <v>-205.99</v>
      </c>
      <c r="O78" s="103">
        <v>-14.42</v>
      </c>
      <c r="P78" s="103">
        <v>-129.99</v>
      </c>
      <c r="Q78" s="103">
        <v>-9.1</v>
      </c>
      <c r="R78" s="103">
        <v>0</v>
      </c>
      <c r="S78" s="103">
        <v>0</v>
      </c>
      <c r="T78" s="103">
        <v>0</v>
      </c>
      <c r="U78" s="103">
        <v>0</v>
      </c>
      <c r="V78" s="103">
        <v>0</v>
      </c>
      <c r="W78" s="103">
        <v>0</v>
      </c>
      <c r="X78" s="103">
        <v>23.52</v>
      </c>
      <c r="Y78" s="103">
        <v>38.6</v>
      </c>
      <c r="Z78" s="103">
        <v>0</v>
      </c>
      <c r="AA78" s="103">
        <v>0</v>
      </c>
      <c r="AB78" s="103">
        <v>0</v>
      </c>
      <c r="AC78" s="103">
        <v>-297.38</v>
      </c>
      <c r="AE78" s="103" t="str">
        <f>VLOOKUP(E78,映射表!A:G,7,0)</f>
        <v>唐璇淑</v>
      </c>
      <c r="AF78" s="103" t="str">
        <f>VLOOKUP(E78,映射表!A:C,3,0)</f>
        <v>W2593S00042</v>
      </c>
      <c r="AG78" s="103" t="s">
        <v>12</v>
      </c>
      <c r="AH78" s="103" t="str">
        <f>VLOOKUP(AF78,'B2B（ol)'!A:N,3,0)</f>
        <v>W2593</v>
      </c>
    </row>
    <row r="79" spans="1:34" s="103" customFormat="1" customHeight="1">
      <c r="A79" s="103" t="s">
        <v>51753</v>
      </c>
      <c r="B79" s="103">
        <v>26687239631</v>
      </c>
      <c r="C79" s="103" t="s">
        <v>49837</v>
      </c>
      <c r="D79" s="103" t="s">
        <v>18516</v>
      </c>
      <c r="E79" s="103" t="s">
        <v>18516</v>
      </c>
      <c r="F79" s="103" t="s">
        <v>49838</v>
      </c>
      <c r="G79" s="103" t="s">
        <v>18516</v>
      </c>
      <c r="H79" s="103" t="s">
        <v>18516</v>
      </c>
      <c r="I79" s="103" t="s">
        <v>18516</v>
      </c>
      <c r="J79" s="103" t="s">
        <v>18516</v>
      </c>
      <c r="K79" s="103" t="s">
        <v>18516</v>
      </c>
      <c r="L79" s="103" t="s">
        <v>18516</v>
      </c>
      <c r="M79" s="103" t="s">
        <v>18516</v>
      </c>
      <c r="N79" s="103">
        <v>0</v>
      </c>
      <c r="O79" s="103">
        <v>0</v>
      </c>
      <c r="P79" s="103">
        <v>0</v>
      </c>
      <c r="Q79" s="103">
        <v>0</v>
      </c>
      <c r="R79" s="103">
        <v>0</v>
      </c>
      <c r="S79" s="103">
        <v>0</v>
      </c>
      <c r="T79" s="103">
        <v>0</v>
      </c>
      <c r="U79" s="103">
        <v>0</v>
      </c>
      <c r="V79" s="103">
        <v>0</v>
      </c>
      <c r="W79" s="103">
        <v>0</v>
      </c>
      <c r="X79" s="103">
        <v>0</v>
      </c>
      <c r="Y79" s="103">
        <v>0</v>
      </c>
      <c r="Z79" s="103">
        <v>0</v>
      </c>
      <c r="AA79" s="103">
        <v>-499.1</v>
      </c>
      <c r="AB79" s="103">
        <v>0</v>
      </c>
      <c r="AC79" s="103">
        <v>-499.1</v>
      </c>
      <c r="AE79" s="103" t="str">
        <f>VLOOKUP(E79,映射表!A:G,7,0)</f>
        <v>莫美玉</v>
      </c>
      <c r="AF79" s="103" t="str">
        <f>VLOOKUP(E79,映射表!A:C,3,0)</f>
        <v>W2593P333586</v>
      </c>
      <c r="AG79" s="103" t="s">
        <v>12</v>
      </c>
      <c r="AH79" s="103" t="str">
        <f>VLOOKUP(AF79,'B2B（ol)'!A:N,3,0)</f>
        <v>W2593</v>
      </c>
    </row>
    <row r="80" spans="1:34" s="103" customFormat="1" customHeight="1">
      <c r="A80" s="103" t="s">
        <v>51754</v>
      </c>
      <c r="B80" s="103">
        <v>26687239631</v>
      </c>
      <c r="C80" s="103" t="s">
        <v>49840</v>
      </c>
      <c r="D80" s="103" t="s">
        <v>51558</v>
      </c>
      <c r="E80" s="103" t="s">
        <v>28313</v>
      </c>
      <c r="F80" s="103" t="s">
        <v>51755</v>
      </c>
      <c r="G80" s="103">
        <v>1</v>
      </c>
      <c r="H80" s="103" t="s">
        <v>49843</v>
      </c>
      <c r="I80" s="103" t="s">
        <v>49844</v>
      </c>
      <c r="J80" s="103" t="s">
        <v>51561</v>
      </c>
      <c r="K80" s="103" t="s">
        <v>51234</v>
      </c>
      <c r="L80" s="103">
        <v>84003</v>
      </c>
      <c r="M80" s="103" t="s">
        <v>49846</v>
      </c>
      <c r="N80" s="103">
        <v>167.77</v>
      </c>
      <c r="O80" s="103">
        <v>12.5</v>
      </c>
      <c r="P80" s="103">
        <v>79.99</v>
      </c>
      <c r="Q80" s="103">
        <v>0</v>
      </c>
      <c r="R80" s="103">
        <v>0</v>
      </c>
      <c r="S80" s="103">
        <v>0</v>
      </c>
      <c r="T80" s="103">
        <v>0</v>
      </c>
      <c r="U80" s="103">
        <v>0</v>
      </c>
      <c r="V80" s="103">
        <v>0</v>
      </c>
      <c r="W80" s="103">
        <v>0</v>
      </c>
      <c r="X80" s="103">
        <v>-12.5</v>
      </c>
      <c r="Y80" s="103">
        <v>-34.78</v>
      </c>
      <c r="Z80" s="103">
        <v>0</v>
      </c>
      <c r="AA80" s="103">
        <v>0</v>
      </c>
      <c r="AB80" s="103">
        <v>0</v>
      </c>
      <c r="AC80" s="103">
        <v>212.98</v>
      </c>
      <c r="AE80" s="103" t="str">
        <f>VLOOKUP(E80,映射表!A:G,7,0)</f>
        <v>莫美玉</v>
      </c>
      <c r="AF80" s="103" t="str">
        <f>VLOOKUP(E80,映射表!A:C,3,0)</f>
        <v>W2593P395809</v>
      </c>
      <c r="AG80" s="103" t="s">
        <v>12</v>
      </c>
      <c r="AH80" s="103" t="str">
        <f>VLOOKUP(AF80,'B2B（ol)'!A:N,3,0)</f>
        <v>W2593</v>
      </c>
    </row>
    <row r="81" spans="1:34" s="103" customFormat="1" customHeight="1">
      <c r="A81" s="103" t="s">
        <v>51655</v>
      </c>
      <c r="B81" s="103">
        <v>26687239631</v>
      </c>
      <c r="C81" s="103" t="s">
        <v>49840</v>
      </c>
      <c r="D81" s="103" t="s">
        <v>51563</v>
      </c>
      <c r="E81" s="103" t="s">
        <v>29017</v>
      </c>
      <c r="F81" s="103" t="s">
        <v>51756</v>
      </c>
      <c r="G81" s="103">
        <v>1</v>
      </c>
      <c r="H81" s="103" t="s">
        <v>49843</v>
      </c>
      <c r="I81" s="103" t="s">
        <v>49844</v>
      </c>
      <c r="J81" s="103" t="s">
        <v>51566</v>
      </c>
      <c r="K81" s="103" t="s">
        <v>49203</v>
      </c>
      <c r="L81" s="103">
        <v>80550</v>
      </c>
      <c r="M81" s="103" t="s">
        <v>49846</v>
      </c>
      <c r="N81" s="103">
        <v>205.77</v>
      </c>
      <c r="O81" s="103">
        <v>12.14</v>
      </c>
      <c r="P81" s="103">
        <v>29.99</v>
      </c>
      <c r="Q81" s="103">
        <v>1.77</v>
      </c>
      <c r="R81" s="103">
        <v>0</v>
      </c>
      <c r="S81" s="103">
        <v>0</v>
      </c>
      <c r="T81" s="103">
        <v>0</v>
      </c>
      <c r="U81" s="103">
        <v>0</v>
      </c>
      <c r="V81" s="103">
        <v>0</v>
      </c>
      <c r="W81" s="103">
        <v>0</v>
      </c>
      <c r="X81" s="103">
        <v>-13.91</v>
      </c>
      <c r="Y81" s="103">
        <v>-33.58</v>
      </c>
      <c r="Z81" s="103">
        <v>0</v>
      </c>
      <c r="AA81" s="103">
        <v>0</v>
      </c>
      <c r="AB81" s="103">
        <v>0</v>
      </c>
      <c r="AC81" s="103">
        <v>202.18</v>
      </c>
      <c r="AE81" s="103" t="str">
        <f>VLOOKUP(E81,映射表!A:G,7,0)</f>
        <v>莫美玉</v>
      </c>
      <c r="AF81" s="103" t="str">
        <f>VLOOKUP(E81,映射表!A:C,3,0)</f>
        <v>W2593P437117</v>
      </c>
      <c r="AG81" s="103" t="s">
        <v>12</v>
      </c>
      <c r="AH81" s="103" t="str">
        <f>VLOOKUP(AF81,'B2B（ol)'!A:N,3,0)</f>
        <v>W2593</v>
      </c>
    </row>
    <row r="82" spans="1:34" s="103" customFormat="1" customHeight="1">
      <c r="A82" s="103" t="s">
        <v>51757</v>
      </c>
      <c r="B82" s="103">
        <v>26687239631</v>
      </c>
      <c r="C82" s="103" t="s">
        <v>49840</v>
      </c>
      <c r="D82" s="103" t="s">
        <v>51536</v>
      </c>
      <c r="E82" s="103" t="s">
        <v>27390</v>
      </c>
      <c r="F82" s="103" t="s">
        <v>50062</v>
      </c>
      <c r="G82" s="103">
        <v>1</v>
      </c>
      <c r="H82" s="103" t="s">
        <v>49843</v>
      </c>
      <c r="I82" s="103" t="s">
        <v>49844</v>
      </c>
      <c r="J82" s="103" t="s">
        <v>51538</v>
      </c>
      <c r="K82" s="103" t="s">
        <v>49066</v>
      </c>
      <c r="L82" s="103">
        <v>62703</v>
      </c>
      <c r="M82" s="103" t="s">
        <v>49846</v>
      </c>
      <c r="N82" s="103">
        <v>205.99</v>
      </c>
      <c r="O82" s="103">
        <v>20.08</v>
      </c>
      <c r="P82" s="103">
        <v>129.99</v>
      </c>
      <c r="Q82" s="103">
        <v>0</v>
      </c>
      <c r="R82" s="103">
        <v>0</v>
      </c>
      <c r="S82" s="103">
        <v>0</v>
      </c>
      <c r="T82" s="103">
        <v>0</v>
      </c>
      <c r="U82" s="103">
        <v>0</v>
      </c>
      <c r="V82" s="103">
        <v>0</v>
      </c>
      <c r="W82" s="103">
        <v>0</v>
      </c>
      <c r="X82" s="103">
        <v>-20.08</v>
      </c>
      <c r="Y82" s="103">
        <v>-43.6</v>
      </c>
      <c r="Z82" s="103">
        <v>0</v>
      </c>
      <c r="AA82" s="103">
        <v>0</v>
      </c>
      <c r="AB82" s="103">
        <v>0</v>
      </c>
      <c r="AC82" s="103">
        <v>292.38</v>
      </c>
      <c r="AE82" s="103" t="str">
        <f>VLOOKUP(E82,映射表!A:G,7,0)</f>
        <v>莫美玉</v>
      </c>
      <c r="AF82" s="103" t="str">
        <f>VLOOKUP(E82,映射表!A:C,3,0)</f>
        <v>W504S00316</v>
      </c>
      <c r="AG82" s="103" t="s">
        <v>12</v>
      </c>
      <c r="AH82" s="103" t="str">
        <f>VLOOKUP(AF82,'B2B（ol)'!A:N,3,0)</f>
        <v>W504</v>
      </c>
    </row>
    <row r="83" spans="1:34" s="103" customFormat="1" customHeight="1">
      <c r="A83" s="103" t="s">
        <v>51726</v>
      </c>
      <c r="B83" s="103">
        <v>26687239631</v>
      </c>
      <c r="C83" s="103" t="s">
        <v>49840</v>
      </c>
      <c r="D83" s="103" t="s">
        <v>51531</v>
      </c>
      <c r="E83" s="103" t="s">
        <v>28083</v>
      </c>
      <c r="F83" s="103" t="s">
        <v>50056</v>
      </c>
      <c r="G83" s="103">
        <v>1</v>
      </c>
      <c r="H83" s="103" t="s">
        <v>49843</v>
      </c>
      <c r="I83" s="103" t="s">
        <v>49844</v>
      </c>
      <c r="J83" s="103" t="s">
        <v>51534</v>
      </c>
      <c r="K83" s="103" t="s">
        <v>49260</v>
      </c>
      <c r="L83" s="103">
        <v>31088</v>
      </c>
      <c r="M83" s="103" t="s">
        <v>49846</v>
      </c>
      <c r="N83" s="103">
        <v>142.77</v>
      </c>
      <c r="O83" s="103">
        <v>9.99</v>
      </c>
      <c r="P83" s="103">
        <v>49.99</v>
      </c>
      <c r="Q83" s="103">
        <v>3.5</v>
      </c>
      <c r="R83" s="103">
        <v>0</v>
      </c>
      <c r="S83" s="103">
        <v>0</v>
      </c>
      <c r="T83" s="103">
        <v>0</v>
      </c>
      <c r="U83" s="103">
        <v>0</v>
      </c>
      <c r="V83" s="103">
        <v>0</v>
      </c>
      <c r="W83" s="103">
        <v>0</v>
      </c>
      <c r="X83" s="103">
        <v>-13.49</v>
      </c>
      <c r="Y83" s="103">
        <v>-28.91</v>
      </c>
      <c r="Z83" s="103">
        <v>0</v>
      </c>
      <c r="AA83" s="103">
        <v>0</v>
      </c>
      <c r="AB83" s="103">
        <v>0</v>
      </c>
      <c r="AC83" s="103">
        <v>163.85</v>
      </c>
      <c r="AE83" s="103" t="str">
        <f>VLOOKUP(E83,映射表!A:G,7,0)</f>
        <v>莫美玉</v>
      </c>
      <c r="AF83" s="103" t="str">
        <f>VLOOKUP(E83,映射表!A:C,3,0)</f>
        <v>W504S00316</v>
      </c>
      <c r="AG83" s="103" t="s">
        <v>12</v>
      </c>
      <c r="AH83" s="103" t="str">
        <f>VLOOKUP(AF83,'B2B（ol)'!A:N,3,0)</f>
        <v>W504</v>
      </c>
    </row>
    <row r="84" spans="1:34" s="103" customFormat="1" customHeight="1">
      <c r="A84" s="103" t="s">
        <v>51758</v>
      </c>
      <c r="B84" s="103">
        <v>26687239631</v>
      </c>
      <c r="C84" s="103" t="s">
        <v>49840</v>
      </c>
      <c r="D84" s="103" t="s">
        <v>51585</v>
      </c>
      <c r="E84" s="103" t="s">
        <v>27444</v>
      </c>
      <c r="F84" s="103" t="s">
        <v>51759</v>
      </c>
      <c r="G84" s="103">
        <v>1</v>
      </c>
      <c r="H84" s="103" t="s">
        <v>49843</v>
      </c>
      <c r="I84" s="103" t="s">
        <v>49844</v>
      </c>
      <c r="J84" s="103" t="s">
        <v>51589</v>
      </c>
      <c r="K84" s="103" t="s">
        <v>48971</v>
      </c>
      <c r="L84" s="103">
        <v>34601</v>
      </c>
      <c r="M84" s="103" t="s">
        <v>49846</v>
      </c>
      <c r="N84" s="103">
        <v>136.99</v>
      </c>
      <c r="O84" s="103">
        <v>8.9</v>
      </c>
      <c r="P84" s="103">
        <v>79.99</v>
      </c>
      <c r="Q84" s="103">
        <v>0</v>
      </c>
      <c r="R84" s="103">
        <v>0</v>
      </c>
      <c r="S84" s="103">
        <v>0</v>
      </c>
      <c r="T84" s="103">
        <v>0</v>
      </c>
      <c r="U84" s="103">
        <v>0</v>
      </c>
      <c r="V84" s="103">
        <v>0</v>
      </c>
      <c r="W84" s="103">
        <v>0</v>
      </c>
      <c r="X84" s="103">
        <v>-8.9</v>
      </c>
      <c r="Y84" s="103">
        <v>-31.7</v>
      </c>
      <c r="Z84" s="103">
        <v>0</v>
      </c>
      <c r="AA84" s="103">
        <v>0</v>
      </c>
      <c r="AB84" s="103">
        <v>0</v>
      </c>
      <c r="AC84" s="103">
        <v>185.28</v>
      </c>
      <c r="AE84" s="103" t="str">
        <f>VLOOKUP(E84,映射表!A:G,7,0)</f>
        <v>莫美玉</v>
      </c>
      <c r="AF84" s="103" t="str">
        <f>VLOOKUP(E84,映射表!A:C,3,0)</f>
        <v>W504S00280</v>
      </c>
      <c r="AG84" s="103" t="s">
        <v>12</v>
      </c>
      <c r="AH84" s="103" t="str">
        <f>VLOOKUP(AF84,'B2B（ol)'!A:N,3,0)</f>
        <v>W504</v>
      </c>
    </row>
    <row r="85" spans="1:34" s="103" customFormat="1" customHeight="1">
      <c r="A85" s="103" t="s">
        <v>51660</v>
      </c>
      <c r="B85" s="103">
        <v>26687239631</v>
      </c>
      <c r="C85" s="103" t="s">
        <v>49840</v>
      </c>
      <c r="D85" s="103" t="s">
        <v>51578</v>
      </c>
      <c r="E85" s="103" t="s">
        <v>27748</v>
      </c>
      <c r="F85" s="103" t="s">
        <v>51760</v>
      </c>
      <c r="G85" s="103">
        <v>1</v>
      </c>
      <c r="H85" s="103" t="s">
        <v>49843</v>
      </c>
      <c r="I85" s="103" t="s">
        <v>49844</v>
      </c>
      <c r="J85" s="103" t="s">
        <v>51582</v>
      </c>
      <c r="K85" s="103" t="s">
        <v>51583</v>
      </c>
      <c r="L85" s="103">
        <v>72730</v>
      </c>
      <c r="M85" s="103" t="s">
        <v>49846</v>
      </c>
      <c r="N85" s="103">
        <v>186.99</v>
      </c>
      <c r="O85" s="103">
        <v>18.23</v>
      </c>
      <c r="P85" s="103">
        <v>29.99</v>
      </c>
      <c r="Q85" s="103">
        <v>2.92</v>
      </c>
      <c r="R85" s="103">
        <v>0</v>
      </c>
      <c r="S85" s="103">
        <v>0</v>
      </c>
      <c r="T85" s="103">
        <v>0</v>
      </c>
      <c r="U85" s="103">
        <v>0</v>
      </c>
      <c r="V85" s="103">
        <v>0</v>
      </c>
      <c r="W85" s="103">
        <v>0</v>
      </c>
      <c r="X85" s="103">
        <v>-21.15</v>
      </c>
      <c r="Y85" s="103">
        <v>-31.7</v>
      </c>
      <c r="Z85" s="103">
        <v>0</v>
      </c>
      <c r="AA85" s="103">
        <v>0</v>
      </c>
      <c r="AB85" s="103">
        <v>0</v>
      </c>
      <c r="AC85" s="103">
        <v>185.28</v>
      </c>
      <c r="AE85" s="103" t="str">
        <f>VLOOKUP(E85,映射表!A:G,7,0)</f>
        <v>莫美玉</v>
      </c>
      <c r="AF85" s="103" t="str">
        <f>VLOOKUP(E85,映射表!A:C,3,0)</f>
        <v>W504P429337</v>
      </c>
      <c r="AG85" s="103" t="s">
        <v>12</v>
      </c>
      <c r="AH85" s="103" t="str">
        <f>VLOOKUP(AF85,'B2B（ol)'!A:N,3,0)</f>
        <v>W504</v>
      </c>
    </row>
    <row r="86" spans="1:34" s="103" customFormat="1" customHeight="1">
      <c r="A86" s="103" t="s">
        <v>51667</v>
      </c>
      <c r="B86" s="103">
        <v>26687239631</v>
      </c>
      <c r="C86" s="103" t="s">
        <v>49840</v>
      </c>
      <c r="D86" s="103" t="s">
        <v>51519</v>
      </c>
      <c r="E86" s="103" t="s">
        <v>28083</v>
      </c>
      <c r="F86" s="103" t="s">
        <v>50056</v>
      </c>
      <c r="G86" s="103">
        <v>1</v>
      </c>
      <c r="H86" s="103" t="s">
        <v>49843</v>
      </c>
      <c r="I86" s="103" t="s">
        <v>49844</v>
      </c>
      <c r="J86" s="103" t="s">
        <v>49849</v>
      </c>
      <c r="K86" s="103" t="s">
        <v>48904</v>
      </c>
      <c r="L86" s="103">
        <v>77090</v>
      </c>
      <c r="M86" s="103" t="s">
        <v>49846</v>
      </c>
      <c r="N86" s="103">
        <v>142.77</v>
      </c>
      <c r="O86" s="103">
        <v>11.78</v>
      </c>
      <c r="P86" s="103">
        <v>49.99</v>
      </c>
      <c r="Q86" s="103">
        <v>4.12</v>
      </c>
      <c r="R86" s="103">
        <v>0</v>
      </c>
      <c r="S86" s="103">
        <v>0</v>
      </c>
      <c r="T86" s="103">
        <v>0</v>
      </c>
      <c r="U86" s="103">
        <v>0</v>
      </c>
      <c r="V86" s="103">
        <v>0</v>
      </c>
      <c r="W86" s="103">
        <v>0</v>
      </c>
      <c r="X86" s="103">
        <v>-15.9</v>
      </c>
      <c r="Y86" s="103">
        <v>-28.91</v>
      </c>
      <c r="Z86" s="103">
        <v>0</v>
      </c>
      <c r="AA86" s="103">
        <v>0</v>
      </c>
      <c r="AB86" s="103">
        <v>0</v>
      </c>
      <c r="AC86" s="103">
        <v>163.85</v>
      </c>
      <c r="AE86" s="103" t="str">
        <f>VLOOKUP(E86,映射表!A:G,7,0)</f>
        <v>莫美玉</v>
      </c>
      <c r="AF86" s="103" t="str">
        <f>VLOOKUP(E86,映射表!A:C,3,0)</f>
        <v>W2580S00075</v>
      </c>
      <c r="AG86" s="103" t="s">
        <v>12</v>
      </c>
      <c r="AH86" s="103" t="str">
        <f>VLOOKUP(AF86,'B2B（ol)'!A:N,3,0)</f>
        <v>W2580</v>
      </c>
    </row>
    <row r="87" spans="1:34" s="103" customFormat="1" customHeight="1">
      <c r="A87" s="103" t="s">
        <v>51761</v>
      </c>
      <c r="B87" s="103">
        <v>26687239631</v>
      </c>
      <c r="C87" s="103" t="s">
        <v>49840</v>
      </c>
      <c r="D87" s="103" t="s">
        <v>51548</v>
      </c>
      <c r="E87" s="103" t="s">
        <v>28977</v>
      </c>
      <c r="F87" s="103" t="s">
        <v>51762</v>
      </c>
      <c r="G87" s="103">
        <v>1</v>
      </c>
      <c r="H87" s="103" t="s">
        <v>49843</v>
      </c>
      <c r="I87" s="103" t="s">
        <v>49844</v>
      </c>
      <c r="J87" s="103" t="s">
        <v>51551</v>
      </c>
      <c r="K87" s="103" t="s">
        <v>48924</v>
      </c>
      <c r="L87" s="103">
        <v>14609</v>
      </c>
      <c r="M87" s="103" t="s">
        <v>49846</v>
      </c>
      <c r="N87" s="103">
        <v>247.99</v>
      </c>
      <c r="O87" s="103">
        <v>19.84</v>
      </c>
      <c r="P87" s="103">
        <v>169.99</v>
      </c>
      <c r="Q87" s="103">
        <v>13.6</v>
      </c>
      <c r="R87" s="103">
        <v>0</v>
      </c>
      <c r="S87" s="103">
        <v>0</v>
      </c>
      <c r="T87" s="103">
        <v>0</v>
      </c>
      <c r="U87" s="103">
        <v>0</v>
      </c>
      <c r="V87" s="103">
        <v>0</v>
      </c>
      <c r="W87" s="103">
        <v>0</v>
      </c>
      <c r="X87" s="103">
        <v>-33.44</v>
      </c>
      <c r="Y87" s="103">
        <v>-51.8</v>
      </c>
      <c r="Z87" s="103">
        <v>0</v>
      </c>
      <c r="AA87" s="103">
        <v>0</v>
      </c>
      <c r="AB87" s="103">
        <v>0</v>
      </c>
      <c r="AC87" s="103">
        <v>366.18</v>
      </c>
      <c r="AE87" s="103" t="str">
        <f>VLOOKUP(E87,映射表!A:G,7,0)</f>
        <v>莫美玉</v>
      </c>
      <c r="AF87" s="103" t="str">
        <f>VLOOKUP(E87,映射表!A:C,3,0)</f>
        <v>W504P286386</v>
      </c>
      <c r="AG87" s="103" t="s">
        <v>12</v>
      </c>
      <c r="AH87" s="103" t="str">
        <f>VLOOKUP(AF87,'B2B（ol)'!A:N,3,0)</f>
        <v>W504</v>
      </c>
    </row>
    <row r="88" spans="1:34" s="103" customFormat="1" customHeight="1">
      <c r="A88" s="103" t="s">
        <v>51763</v>
      </c>
      <c r="B88" s="103">
        <v>26687239631</v>
      </c>
      <c r="C88" s="103" t="s">
        <v>49840</v>
      </c>
      <c r="D88" s="103" t="s">
        <v>51527</v>
      </c>
      <c r="E88" s="103" t="s">
        <v>29175</v>
      </c>
      <c r="F88" s="103" t="s">
        <v>50060</v>
      </c>
      <c r="G88" s="103">
        <v>1</v>
      </c>
      <c r="H88" s="103" t="s">
        <v>49843</v>
      </c>
      <c r="I88" s="103" t="s">
        <v>49844</v>
      </c>
      <c r="J88" s="103" t="s">
        <v>48916</v>
      </c>
      <c r="K88" s="103" t="s">
        <v>48917</v>
      </c>
      <c r="L88" s="103">
        <v>19136</v>
      </c>
      <c r="M88" s="103" t="s">
        <v>49846</v>
      </c>
      <c r="N88" s="103">
        <v>87.77</v>
      </c>
      <c r="O88" s="103">
        <v>5.27</v>
      </c>
      <c r="P88" s="103">
        <v>79.99</v>
      </c>
      <c r="Q88" s="103">
        <v>4.8</v>
      </c>
      <c r="R88" s="103">
        <v>0</v>
      </c>
      <c r="S88" s="103">
        <v>0</v>
      </c>
      <c r="T88" s="103">
        <v>0</v>
      </c>
      <c r="U88" s="103">
        <v>0</v>
      </c>
      <c r="V88" s="103">
        <v>0</v>
      </c>
      <c r="W88" s="103">
        <v>0</v>
      </c>
      <c r="X88" s="103">
        <v>-10.07</v>
      </c>
      <c r="Y88" s="103">
        <v>-25.16</v>
      </c>
      <c r="Z88" s="103">
        <v>0</v>
      </c>
      <c r="AA88" s="103">
        <v>0</v>
      </c>
      <c r="AB88" s="103">
        <v>0</v>
      </c>
      <c r="AC88" s="103">
        <v>142.6</v>
      </c>
      <c r="AE88" s="103" t="str">
        <f>VLOOKUP(E88,映射表!A:G,7,0)</f>
        <v>莫美玉</v>
      </c>
      <c r="AF88" s="103" t="str">
        <f>VLOOKUP(E88,映射表!A:C,3,0)</f>
        <v>W2580P379995</v>
      </c>
      <c r="AG88" s="103" t="s">
        <v>12</v>
      </c>
      <c r="AH88" s="103" t="str">
        <f>VLOOKUP(AF88,'B2B（ol)'!A:N,3,0)</f>
        <v>W2580</v>
      </c>
    </row>
    <row r="89" spans="1:34" s="103" customFormat="1" customHeight="1">
      <c r="A89" s="103" t="s">
        <v>51764</v>
      </c>
      <c r="B89" s="103">
        <v>26687239631</v>
      </c>
      <c r="C89" s="103" t="s">
        <v>49840</v>
      </c>
      <c r="D89" s="103" t="s">
        <v>51573</v>
      </c>
      <c r="E89" s="103" t="s">
        <v>28099</v>
      </c>
      <c r="F89" s="103" t="s">
        <v>51765</v>
      </c>
      <c r="G89" s="103">
        <v>1</v>
      </c>
      <c r="H89" s="103" t="s">
        <v>49843</v>
      </c>
      <c r="I89" s="103" t="s">
        <v>49844</v>
      </c>
      <c r="J89" s="103" t="s">
        <v>51576</v>
      </c>
      <c r="K89" s="103" t="s">
        <v>48917</v>
      </c>
      <c r="L89" s="103">
        <v>17360</v>
      </c>
      <c r="M89" s="103" t="s">
        <v>49846</v>
      </c>
      <c r="N89" s="103">
        <v>96.77</v>
      </c>
      <c r="O89" s="103">
        <v>5.81</v>
      </c>
      <c r="P89" s="103">
        <v>39.99</v>
      </c>
      <c r="Q89" s="103">
        <v>2.4</v>
      </c>
      <c r="R89" s="103">
        <v>0</v>
      </c>
      <c r="S89" s="103">
        <v>0</v>
      </c>
      <c r="T89" s="103">
        <v>0</v>
      </c>
      <c r="U89" s="103">
        <v>0</v>
      </c>
      <c r="V89" s="103">
        <v>0</v>
      </c>
      <c r="W89" s="103">
        <v>0</v>
      </c>
      <c r="X89" s="103">
        <v>-8.21</v>
      </c>
      <c r="Y89" s="103">
        <v>-20.51</v>
      </c>
      <c r="Z89" s="103">
        <v>0</v>
      </c>
      <c r="AA89" s="103">
        <v>0</v>
      </c>
      <c r="AB89" s="103">
        <v>0</v>
      </c>
      <c r="AC89" s="103">
        <v>116.25</v>
      </c>
      <c r="AE89" s="103" t="str">
        <f>VLOOKUP(E89,映射表!A:G,7,0)</f>
        <v>莫美玉</v>
      </c>
      <c r="AF89" s="103" t="str">
        <f>VLOOKUP(E89,映射表!A:C,3,0)</f>
        <v>W504P370528</v>
      </c>
      <c r="AG89" s="103" t="s">
        <v>12</v>
      </c>
      <c r="AH89" s="103" t="str">
        <f>VLOOKUP(AF89,'B2B（ol)'!A:N,3,0)</f>
        <v>W504</v>
      </c>
    </row>
    <row r="90" spans="1:34" s="103" customFormat="1" customHeight="1">
      <c r="A90" s="103" t="s">
        <v>51766</v>
      </c>
      <c r="B90" s="103">
        <v>26687239631</v>
      </c>
      <c r="C90" s="103" t="s">
        <v>51677</v>
      </c>
      <c r="D90" s="103" t="s">
        <v>18516</v>
      </c>
      <c r="E90" s="103" t="s">
        <v>18516</v>
      </c>
      <c r="F90" s="103" t="s">
        <v>51767</v>
      </c>
      <c r="G90" s="103" t="s">
        <v>18516</v>
      </c>
      <c r="H90" s="103" t="s">
        <v>18516</v>
      </c>
      <c r="I90" s="103" t="s">
        <v>18516</v>
      </c>
      <c r="J90" s="103" t="s">
        <v>18516</v>
      </c>
      <c r="K90" s="103" t="s">
        <v>18516</v>
      </c>
      <c r="L90" s="103" t="s">
        <v>18516</v>
      </c>
      <c r="M90" s="103" t="s">
        <v>18516</v>
      </c>
      <c r="N90" s="103">
        <v>0</v>
      </c>
      <c r="O90" s="103">
        <v>0</v>
      </c>
      <c r="P90" s="103">
        <v>0</v>
      </c>
      <c r="Q90" s="103">
        <v>0</v>
      </c>
      <c r="R90" s="103">
        <v>0</v>
      </c>
      <c r="S90" s="103">
        <v>0</v>
      </c>
      <c r="T90" s="103">
        <v>0</v>
      </c>
      <c r="U90" s="103">
        <v>0</v>
      </c>
      <c r="V90" s="103">
        <v>0</v>
      </c>
      <c r="W90" s="103">
        <v>0</v>
      </c>
      <c r="X90" s="103">
        <v>0</v>
      </c>
      <c r="Y90" s="103">
        <v>0</v>
      </c>
      <c r="Z90" s="103">
        <v>0</v>
      </c>
      <c r="AA90" s="103">
        <v>0</v>
      </c>
      <c r="AB90" s="103">
        <v>-6758.85</v>
      </c>
      <c r="AC90" s="103">
        <v>-6758.85</v>
      </c>
      <c r="AE90" s="103" t="str">
        <f>VLOOKUP(E90,映射表!A:G,7,0)</f>
        <v>莫美玉</v>
      </c>
      <c r="AF90" s="103" t="str">
        <f>VLOOKUP(E90,映射表!A:C,3,0)</f>
        <v>W504S00262</v>
      </c>
      <c r="AG90" s="103" t="s">
        <v>12</v>
      </c>
      <c r="AH90" s="103" t="str">
        <f>VLOOKUP(AF90,'B2B（ol)'!A:N,3,0)</f>
        <v>W504</v>
      </c>
    </row>
    <row r="91" spans="1:34" s="103" customFormat="1" customHeight="1">
      <c r="AE91" s="103" t="str">
        <f>VLOOKUP(E91,映射表!A:G,7,0)</f>
        <v>莫美玉</v>
      </c>
      <c r="AF91" s="103" t="str">
        <f>VLOOKUP(E91,映射表!A:C,3,0)</f>
        <v>W2580S00062</v>
      </c>
      <c r="AH91" s="103" t="str">
        <f>VLOOKUP(AF91,'B2B（ol)'!A:N,3,0)</f>
        <v>W2580</v>
      </c>
    </row>
    <row r="92" spans="1:34" s="103" customFormat="1" customHeight="1">
      <c r="AE92" s="103" t="str">
        <f>VLOOKUP(E92,映射表!A:G,7,0)</f>
        <v>莫美玉</v>
      </c>
      <c r="AF92" s="103" t="str">
        <f>VLOOKUP(E92,映射表!A:C,3,0)</f>
        <v>W1670P255558</v>
      </c>
      <c r="AH92" s="103" t="str">
        <f>VLOOKUP(AF92,'B2B（ol)'!A:N,3,0)</f>
        <v>W1670</v>
      </c>
    </row>
    <row r="93" spans="1:34" s="103" customFormat="1" customHeight="1">
      <c r="AE93" s="103" t="str">
        <f>VLOOKUP(E93,映射表!A:G,7,0)</f>
        <v>莫美玉</v>
      </c>
      <c r="AF93" s="103" t="str">
        <f>VLOOKUP(E93,映射表!A:C,3,0)</f>
        <v>W504P286386</v>
      </c>
      <c r="AH93" s="103" t="str">
        <f>VLOOKUP(AF93,'B2B（ol)'!A:N,3,0)</f>
        <v>W504</v>
      </c>
    </row>
    <row r="94" spans="1:34" s="103" customFormat="1" customHeight="1">
      <c r="AE94" s="103" t="str">
        <f>VLOOKUP(E94,映射表!A:G,7,0)</f>
        <v>莫美玉</v>
      </c>
      <c r="AF94" s="103" t="str">
        <f>VLOOKUP(E94,映射表!A:C,3,0)</f>
        <v>W504S00316</v>
      </c>
      <c r="AH94" s="103" t="str">
        <f>VLOOKUP(AF94,'B2B（ol)'!A:N,3,0)</f>
        <v>W504</v>
      </c>
    </row>
    <row r="95" spans="1:34" s="103" customFormat="1" customHeight="1">
      <c r="AE95" s="103" t="str">
        <f>VLOOKUP(E95,映射表!A:G,7,0)</f>
        <v>莫美玉</v>
      </c>
      <c r="AF95" s="103" t="str">
        <f>VLOOKUP(E95,映射表!A:C,3,0)</f>
        <v>W2593P333565</v>
      </c>
      <c r="AH95" s="103" t="str">
        <f>VLOOKUP(AF95,'B2B（ol)'!A:N,3,0)</f>
        <v>W2593</v>
      </c>
    </row>
    <row r="96" spans="1:34" s="103" customFormat="1" customHeight="1">
      <c r="AE96" s="103" t="str">
        <f>VLOOKUP(E96,映射表!A:G,7,0)</f>
        <v>莫美玉</v>
      </c>
      <c r="AF96" s="103" t="str">
        <f>VLOOKUP(E96,映射表!A:C,3,0)</f>
        <v>W2593P333586</v>
      </c>
      <c r="AH96" s="103" t="str">
        <f>VLOOKUP(AF96,'B2B（ol)'!A:N,3,0)</f>
        <v>W2593</v>
      </c>
    </row>
    <row r="97" spans="1:34" s="103" customFormat="1" customHeight="1">
      <c r="AE97" s="103" t="str">
        <f>VLOOKUP(E97,映射表!A:G,7,0)</f>
        <v>莫美玉</v>
      </c>
      <c r="AF97" s="103" t="str">
        <f>VLOOKUP(E97,映射表!A:C,3,0)</f>
        <v>W2593S00054</v>
      </c>
      <c r="AH97" s="103" t="str">
        <f>VLOOKUP(AF97,'B2B（ol)'!A:N,3,0)</f>
        <v>W2593</v>
      </c>
    </row>
    <row r="98" spans="1:34" s="103" customFormat="1" customHeight="1">
      <c r="AE98" s="103" t="str">
        <f>VLOOKUP(E98,映射表!A:G,7,0)</f>
        <v>莫美玉</v>
      </c>
      <c r="AF98" s="103" t="str">
        <f>VLOOKUP(E98,映射表!A:C,3,0)</f>
        <v>W2593P440591</v>
      </c>
      <c r="AH98" s="103" t="str">
        <f>VLOOKUP(AF98,'B2B（ol)'!A:N,3,0)</f>
        <v>W2593</v>
      </c>
    </row>
    <row r="99" spans="1:34" s="103" customFormat="1" customHeight="1">
      <c r="AE99" s="103" t="str">
        <f>VLOOKUP(E99,映射表!A:G,7,0)</f>
        <v>莫美玉</v>
      </c>
      <c r="AF99" s="103" t="str">
        <f>VLOOKUP(E99,映射表!A:C,3,0)</f>
        <v>W504P287642</v>
      </c>
      <c r="AH99" s="103" t="str">
        <f>VLOOKUP(AF99,'B2B（ol)'!A:N,3,0)</f>
        <v>W504</v>
      </c>
    </row>
    <row r="100" spans="1:34" s="103" customFormat="1" customHeight="1">
      <c r="AE100" s="103" t="str">
        <f>VLOOKUP(E100,映射表!A:G,7,0)</f>
        <v>莫美玉</v>
      </c>
      <c r="AF100" s="103" t="str">
        <f>VLOOKUP(E100,映射表!A:C,3,0)</f>
        <v>W1858P382398</v>
      </c>
      <c r="AH100" s="103" t="str">
        <f>VLOOKUP(AF100,'B2B（ol)'!A:N,3,0)</f>
        <v>W1858</v>
      </c>
    </row>
    <row r="101" spans="1:34" s="103" customFormat="1" customHeight="1">
      <c r="AE101" s="103" t="str">
        <f>VLOOKUP(E101,映射表!A:G,7,0)</f>
        <v>莫美玉</v>
      </c>
      <c r="AF101" s="103" t="str">
        <f>VLOOKUP(E101,映射表!A:C,3,0)</f>
        <v>W2593P333796</v>
      </c>
      <c r="AH101" s="103" t="str">
        <f>VLOOKUP(AF101,'B2B（ol)'!A:N,3,0)</f>
        <v>W2593</v>
      </c>
    </row>
    <row r="102" spans="1:34" s="103" customFormat="1" customHeight="1">
      <c r="AE102" s="103" t="str">
        <f>VLOOKUP(E102,映射表!A:G,7,0)</f>
        <v>莫美玉</v>
      </c>
      <c r="AF102" s="103" t="str">
        <f>VLOOKUP(E102,映射表!A:C,3,0)</f>
        <v>W504P287652</v>
      </c>
      <c r="AH102" s="103" t="str">
        <f>VLOOKUP(AF102,'B2B（ol)'!A:N,3,0)</f>
        <v>W504</v>
      </c>
    </row>
    <row r="103" spans="1:34" s="103" customFormat="1" customHeight="1">
      <c r="AE103" s="103" t="str">
        <f>VLOOKUP(E103,映射表!A:G,7,0)</f>
        <v>莫美玉</v>
      </c>
      <c r="AF103" s="103" t="str">
        <f>VLOOKUP(E103,映射表!A:C,3,0)</f>
        <v>W504P287642</v>
      </c>
      <c r="AH103" s="103" t="str">
        <f>VLOOKUP(AF103,'B2B（ol)'!A:N,3,0)</f>
        <v>W504</v>
      </c>
    </row>
    <row r="104" spans="1:34" s="103" customFormat="1" customHeight="1">
      <c r="AE104" s="103" t="str">
        <f>VLOOKUP(E104,映射表!A:G,7,0)</f>
        <v>莫美玉</v>
      </c>
      <c r="AF104" s="103" t="str">
        <f>VLOOKUP(E104,映射表!A:C,3,0)</f>
        <v>W504P429273</v>
      </c>
      <c r="AH104" s="103" t="str">
        <f>VLOOKUP(AF104,'B2B（ol)'!A:N,3,0)</f>
        <v>W504</v>
      </c>
    </row>
    <row r="105" spans="1:34" s="103" customFormat="1" customHeight="1">
      <c r="AE105" s="103" t="str">
        <f>VLOOKUP(E105,映射表!A:G,7,0)</f>
        <v>莫美玉</v>
      </c>
      <c r="AF105" s="103" t="str">
        <f>VLOOKUP(E105,映射表!A:C,3,0)</f>
        <v>W2593P333571</v>
      </c>
      <c r="AH105" s="103" t="str">
        <f>VLOOKUP(AF105,'B2B（ol)'!A:N,3,0)</f>
        <v>W2593</v>
      </c>
    </row>
    <row r="106" spans="1:34" s="103" customFormat="1" customHeight="1">
      <c r="AE106" s="103" t="str">
        <f>VLOOKUP(E106,映射表!A:G,7,0)</f>
        <v>莫美玉</v>
      </c>
      <c r="AF106" s="103" t="str">
        <f>VLOOKUP(E106,映射表!A:C,3,0)</f>
        <v>W1858P382400</v>
      </c>
      <c r="AH106" s="103" t="str">
        <f>VLOOKUP(AF106,'B2B（ol)'!A:N,3,0)</f>
        <v>W1858</v>
      </c>
    </row>
    <row r="107" spans="1:34" s="103" customFormat="1" customHeight="1">
      <c r="AE107" s="103" t="str">
        <f>VLOOKUP(E107,映射表!A:G,7,0)</f>
        <v>莫美玉</v>
      </c>
      <c r="AF107" s="103" t="str">
        <f>VLOOKUP(E107,映射表!A:C,3,0)</f>
        <v>W504P296793</v>
      </c>
      <c r="AH107" s="103" t="str">
        <f>VLOOKUP(AF107,'B2B（ol)'!A:N,3,0)</f>
        <v>W504</v>
      </c>
    </row>
    <row r="108" spans="1:34" s="103" customFormat="1" customHeight="1">
      <c r="AE108" s="103" t="str">
        <f>VLOOKUP(E108,映射表!A:G,7,0)</f>
        <v>莫美玉</v>
      </c>
      <c r="AF108" s="103" t="str">
        <f>VLOOKUP(E108,映射表!A:C,3,0)</f>
        <v>W2593P333796</v>
      </c>
      <c r="AH108" s="103" t="str">
        <f>VLOOKUP(AF108,'B2B（ol)'!A:N,3,0)</f>
        <v>W2593</v>
      </c>
    </row>
    <row r="109" spans="1:34" s="103" customFormat="1" customHeight="1">
      <c r="AE109" s="103" t="str">
        <f>VLOOKUP(E109,映射表!A:G,7,0)</f>
        <v>莫美玉</v>
      </c>
      <c r="AF109" s="103" t="str">
        <f>VLOOKUP(E109,映射表!A:C,3,0)</f>
        <v>W2593P367052</v>
      </c>
      <c r="AH109" s="103" t="str">
        <f>VLOOKUP(AF109,'B2B（ol)'!A:N,3,0)</f>
        <v>W2593</v>
      </c>
    </row>
    <row r="110" spans="1:34" s="103" customFormat="1" customHeight="1">
      <c r="AE110" s="103" t="str">
        <f>VLOOKUP(E110,映射表!A:G,7,0)</f>
        <v>莫美玉</v>
      </c>
      <c r="AF110" s="103" t="str">
        <f>VLOOKUP(E110,映射表!A:C,3,0)</f>
        <v>W2593P406939</v>
      </c>
      <c r="AH110" s="103" t="str">
        <f>VLOOKUP(AF110,'B2B（ol)'!A:N,3,0)</f>
        <v>W2593</v>
      </c>
    </row>
    <row r="111" spans="1:34" s="103" customFormat="1" customHeight="1">
      <c r="AE111" s="103" t="str">
        <f>VLOOKUP(E111,映射表!A:G,7,0)</f>
        <v>莫美玉</v>
      </c>
      <c r="AF111" s="103" t="str">
        <f>VLOOKUP(E111,映射表!A:C,3,0)</f>
        <v>W504P286394</v>
      </c>
      <c r="AH111" s="103" t="str">
        <f>VLOOKUP(AF111,'B2B（ol)'!A:N,3,0)</f>
        <v>W504</v>
      </c>
    </row>
    <row r="112" spans="1:34" s="103" customFormat="1" customHeight="1">
      <c r="AE112" s="103" t="str">
        <f>VLOOKUP(E112,映射表!A:G,7,0)</f>
        <v>莫美玉</v>
      </c>
      <c r="AF112" s="103" t="str">
        <f>VLOOKUP(E112,映射表!A:C,3,0)</f>
        <v>W504S00262</v>
      </c>
      <c r="AH112" s="103" t="str">
        <f>VLOOKUP(AF112,'B2B（ol)'!A:N,3,0)</f>
        <v>W504</v>
      </c>
    </row>
    <row r="113" spans="1:34" s="103" customFormat="1" customHeight="1">
      <c r="AE113" s="103" t="str">
        <f>VLOOKUP(E113,映射表!A:G,7,0)</f>
        <v>欧阳博文</v>
      </c>
      <c r="AF113" s="103" t="str">
        <f>VLOOKUP(E113,映射表!A:C,3,0)</f>
        <v>W2593P333565</v>
      </c>
      <c r="AH113" s="103" t="str">
        <f>VLOOKUP(AF113,'B2B（ol)'!A:N,3,0)</f>
        <v>W2593</v>
      </c>
    </row>
    <row r="114" spans="1:34" s="103" customFormat="1" customHeight="1">
      <c r="AE114" s="103" t="str">
        <f>VLOOKUP(E114,映射表!A:G,7,0)</f>
        <v>欧阳博文</v>
      </c>
      <c r="AF114" s="103" t="str">
        <f>VLOOKUP(E114,映射表!A:C,3,0)</f>
        <v>W2593P333586</v>
      </c>
      <c r="AH114" s="103" t="str">
        <f>VLOOKUP(AF114,'B2B（ol)'!A:N,3,0)</f>
        <v>W2593</v>
      </c>
    </row>
    <row r="115" spans="1:34" s="103" customFormat="1" customHeight="1">
      <c r="AE115" s="103" t="str">
        <f>VLOOKUP(E115,映射表!A:G,7,0)</f>
        <v>唐璇淑</v>
      </c>
      <c r="AF115" s="103" t="str">
        <f>VLOOKUP(E115,映射表!A:C,3,0)</f>
        <v>W2593P406936</v>
      </c>
      <c r="AH115" s="103" t="str">
        <f>VLOOKUP(AF115,'B2B（ol)'!A:N,3,0)</f>
        <v>W2593</v>
      </c>
    </row>
    <row r="116" spans="1:34" s="103" customFormat="1" customHeight="1">
      <c r="AE116" s="103" t="str">
        <f>VLOOKUP(E116,映射表!A:G,7,0)</f>
        <v>唐璇淑</v>
      </c>
      <c r="AF116" s="103" t="str">
        <f>VLOOKUP(E116,映射表!A:C,3,0)</f>
        <v>W2593P406937</v>
      </c>
      <c r="AH116" s="103" t="str">
        <f>VLOOKUP(AF116,'B2B（ol)'!A:N,3,0)</f>
        <v>W2593</v>
      </c>
    </row>
    <row r="117" spans="1:34" s="103" customFormat="1" customHeight="1">
      <c r="AE117" s="103" t="str">
        <f>VLOOKUP(E117,映射表!A:G,7,0)</f>
        <v>欧阳博文</v>
      </c>
      <c r="AF117" s="103" t="str">
        <f>VLOOKUP(E117,映射表!A:C,3,0)</f>
        <v>W2593P333586</v>
      </c>
      <c r="AH117" s="103" t="str">
        <f>VLOOKUP(AF117,'B2B（ol)'!A:N,3,0)</f>
        <v>W2593</v>
      </c>
    </row>
    <row r="118" spans="1:34" s="103" customFormat="1" customHeight="1">
      <c r="AE118" s="103" t="str">
        <f>VLOOKUP(E118,映射表!A:G,7,0)</f>
        <v>欧阳博文</v>
      </c>
      <c r="AF118" s="103" t="str">
        <f>VLOOKUP(E118,映射表!A:C,3,0)</f>
        <v>W2593P333797</v>
      </c>
      <c r="AH118" s="103" t="str">
        <f>VLOOKUP(AF118,'B2B（ol)'!A:N,3,0)</f>
        <v>W2593</v>
      </c>
    </row>
    <row r="119" spans="1:34" s="103" customFormat="1" customHeight="1">
      <c r="AE119" s="103" t="str">
        <f>VLOOKUP(E119,映射表!A:G,7,0)</f>
        <v>唐璇淑</v>
      </c>
      <c r="AF119" s="103" t="str">
        <f>VLOOKUP(E119,映射表!A:C,3,0)</f>
        <v>W3752S00011</v>
      </c>
      <c r="AH119" s="103" t="str">
        <f>VLOOKUP(AF119,'B2B（ol)'!A:N,3,0)</f>
        <v>W3752</v>
      </c>
    </row>
    <row r="120" spans="1:34" s="103" customFormat="1" customHeight="1">
      <c r="AE120" s="103" t="str">
        <f>VLOOKUP(E120,映射表!A:G,7,0)</f>
        <v>欧阳博文</v>
      </c>
      <c r="AF120" s="103" t="str">
        <f>VLOOKUP(E120,映射表!A:C,3,0)</f>
        <v>W2593P333797</v>
      </c>
      <c r="AH120" s="103" t="str">
        <f>VLOOKUP(AF120,'B2B（ol)'!A:N,3,0)</f>
        <v>W2593</v>
      </c>
    </row>
    <row r="121" spans="1:34" s="103" customFormat="1" customHeight="1">
      <c r="AE121" s="103" t="str">
        <f>VLOOKUP(E121,映射表!A:G,7,0)</f>
        <v>唐璇淑</v>
      </c>
      <c r="AF121" s="103" t="str">
        <f>VLOOKUP(E121,映射表!A:C,3,0)</f>
        <v>W2593S00042</v>
      </c>
      <c r="AH121" s="103" t="str">
        <f>VLOOKUP(AF121,'B2B（ol)'!A:N,3,0)</f>
        <v>W2593</v>
      </c>
    </row>
    <row r="122" spans="1:34" s="103" customFormat="1" customHeight="1">
      <c r="AE122" s="103" t="str">
        <f>VLOOKUP(E122,映射表!A:G,7,0)</f>
        <v>欧阳博文</v>
      </c>
      <c r="AF122" s="103" t="str">
        <f>VLOOKUP(E122,映射表!A:C,3,0)</f>
        <v>W2593P367066</v>
      </c>
      <c r="AH122" s="103" t="str">
        <f>VLOOKUP(AF122,'B2B（ol)'!A:N,3,0)</f>
        <v>W2593</v>
      </c>
    </row>
    <row r="123" spans="1:34" s="103" customFormat="1" customHeight="1">
      <c r="AE123" s="103" t="str">
        <f>VLOOKUP(E123,映射表!A:G,7,0)</f>
        <v>欧阳博文</v>
      </c>
      <c r="AF123" s="103" t="str">
        <f>VLOOKUP(E123,映射表!A:C,3,0)</f>
        <v>W2593P333565</v>
      </c>
      <c r="AH123" s="103" t="str">
        <f>VLOOKUP(AF123,'B2B（ol)'!A:N,3,0)</f>
        <v>W2593</v>
      </c>
    </row>
    <row r="124" spans="1:34" s="103" customFormat="1" customHeight="1">
      <c r="AE124" s="103" t="str">
        <f>VLOOKUP(E124,映射表!A:G,7,0)</f>
        <v>欧阳博文</v>
      </c>
      <c r="AF124" s="103" t="str">
        <f>VLOOKUP(E124,映射表!A:C,3,0)</f>
        <v>W2580S00091</v>
      </c>
      <c r="AH124" s="103" t="str">
        <f>VLOOKUP(AF124,'B2B（ol)'!A:N,3,0)</f>
        <v>W2580</v>
      </c>
    </row>
    <row r="125" spans="1:34" s="103" customFormat="1" customHeight="1">
      <c r="AE125" s="103" t="str">
        <f>VLOOKUP(E125,映射表!A:G,7,0)</f>
        <v>欧阳博文</v>
      </c>
      <c r="AF125" s="103" t="str">
        <f>VLOOKUP(E125,映射表!A:C,3,0)</f>
        <v>W2593P333565</v>
      </c>
      <c r="AH125" s="103" t="str">
        <f>VLOOKUP(AF125,'B2B（ol)'!A:N,3,0)</f>
        <v>W2593</v>
      </c>
    </row>
    <row r="126" spans="1:34" s="103" customFormat="1" customHeight="1">
      <c r="AE126" s="103" t="str">
        <f>VLOOKUP(E126,映射表!A:G,7,0)</f>
        <v>欧阳博文</v>
      </c>
      <c r="AF126" s="103" t="str">
        <f>VLOOKUP(E126,映射表!A:C,3,0)</f>
        <v>W504P345768</v>
      </c>
      <c r="AH126" s="103" t="str">
        <f>VLOOKUP(AF126,'B2B（ol)'!A:N,3,0)</f>
        <v>W504</v>
      </c>
    </row>
    <row r="127" spans="1:34" s="103" customFormat="1" customHeight="1">
      <c r="AE127" s="103" t="str">
        <f>VLOOKUP(E127,映射表!A:G,7,0)</f>
        <v>唐璇淑</v>
      </c>
      <c r="AF127" s="103" t="str">
        <f>VLOOKUP(E127,映射表!A:C,3,0)</f>
        <v>W2593P406940</v>
      </c>
      <c r="AH127" s="103" t="str">
        <f>VLOOKUP(AF127,'B2B（ol)'!A:N,3,0)</f>
        <v>W2593</v>
      </c>
    </row>
    <row r="128" spans="1:34" s="103" customFormat="1" customHeight="1">
      <c r="AE128" s="103" t="str">
        <f>VLOOKUP(E128,映射表!A:G,7,0)</f>
        <v>欧阳博文</v>
      </c>
      <c r="AF128" s="103" t="str">
        <f>VLOOKUP(E128,映射表!A:C,3,0)</f>
        <v>W2593P333565</v>
      </c>
      <c r="AH128" s="103" t="str">
        <f>VLOOKUP(AF128,'B2B（ol)'!A:N,3,0)</f>
        <v>W2593</v>
      </c>
    </row>
    <row r="129" spans="1:34" s="103" customFormat="1" customHeight="1">
      <c r="AE129" s="103" t="str">
        <f>VLOOKUP(E129,映射表!A:G,7,0)</f>
        <v>唐璇淑</v>
      </c>
      <c r="AF129" s="103" t="str">
        <f>VLOOKUP(E129,映射表!A:C,3,0)</f>
        <v>W2593P406936</v>
      </c>
      <c r="AH129" s="103" t="str">
        <f>VLOOKUP(AF129,'B2B（ol)'!A:N,3,0)</f>
        <v>W2593</v>
      </c>
    </row>
    <row r="130" spans="1:34" s="103" customFormat="1" customHeight="1">
      <c r="AE130" s="103" t="e">
        <f>VLOOKUP(E130,映射表!A:G,7,0)</f>
        <v>#N/A</v>
      </c>
      <c r="AF130" s="103" t="e">
        <f>VLOOKUP(E130,映射表!A:C,3,0)</f>
        <v>#N/A</v>
      </c>
      <c r="AH130" s="103" t="e">
        <f>VLOOKUP(AF130,'B2B（ol)'!A:N,3,0)</f>
        <v>#N/A</v>
      </c>
    </row>
    <row r="131" spans="1:34" s="103" customFormat="1" customHeight="1">
      <c r="AE131" s="103" t="e">
        <f>VLOOKUP(E131,映射表!A:G,7,0)</f>
        <v>#N/A</v>
      </c>
      <c r="AF131" s="103" t="e">
        <f>VLOOKUP(E131,映射表!A:C,3,0)</f>
        <v>#N/A</v>
      </c>
      <c r="AH131" s="103" t="e">
        <f>VLOOKUP(AF131,'B2B（ol)'!A:N,3,0)</f>
        <v>#N/A</v>
      </c>
    </row>
    <row r="132" spans="1:34" s="103" customFormat="1" customHeight="1">
      <c r="AE132" s="103" t="e">
        <f>VLOOKUP(E132,映射表!A:G,7,0)</f>
        <v>#N/A</v>
      </c>
      <c r="AF132" s="103" t="e">
        <f>VLOOKUP(E132,映射表!A:C,3,0)</f>
        <v>#N/A</v>
      </c>
      <c r="AH132" s="103" t="e">
        <f>VLOOKUP(AF132,'B2B（ol)'!A:N,3,0)</f>
        <v>#N/A</v>
      </c>
    </row>
    <row r="133" spans="1:34" s="103" customFormat="1" customHeight="1">
      <c r="AE133" s="103" t="e">
        <f>VLOOKUP(E133,映射表!A:G,7,0)</f>
        <v>#N/A</v>
      </c>
      <c r="AF133" s="103" t="e">
        <f>VLOOKUP(E133,映射表!A:C,3,0)</f>
        <v>#N/A</v>
      </c>
      <c r="AH133" s="103" t="e">
        <f>VLOOKUP(AF133,'B2B（ol)'!A:N,3,0)</f>
        <v>#N/A</v>
      </c>
    </row>
    <row r="134" spans="1:34" s="103" customFormat="1" customHeight="1">
      <c r="AE134" s="103" t="e">
        <f>VLOOKUP(E134,映射表!A:G,7,0)</f>
        <v>#N/A</v>
      </c>
      <c r="AF134" s="103" t="e">
        <f>VLOOKUP(E134,映射表!A:C,3,0)</f>
        <v>#N/A</v>
      </c>
      <c r="AH134" s="103" t="e">
        <f>VLOOKUP(AF134,'B2B（ol)'!A:N,3,0)</f>
        <v>#N/A</v>
      </c>
    </row>
    <row r="135" spans="1:34" s="103" customFormat="1" customHeight="1">
      <c r="AE135" s="103" t="e">
        <f>VLOOKUP(E135,映射表!A:G,7,0)</f>
        <v>#N/A</v>
      </c>
      <c r="AF135" s="103" t="e">
        <f>VLOOKUP(E135,映射表!A:C,3,0)</f>
        <v>#N/A</v>
      </c>
      <c r="AH135" s="103" t="e">
        <f>VLOOKUP(AF135,'B2B（ol)'!A:N,3,0)</f>
        <v>#N/A</v>
      </c>
    </row>
    <row r="136" spans="1:34" s="103" customFormat="1" customHeight="1">
      <c r="AE136" s="103" t="e">
        <f>VLOOKUP(E136,映射表!A:G,7,0)</f>
        <v>#N/A</v>
      </c>
      <c r="AF136" s="103" t="e">
        <f>VLOOKUP(E136,映射表!A:C,3,0)</f>
        <v>#N/A</v>
      </c>
      <c r="AH136" s="103" t="e">
        <f>VLOOKUP(AF136,'B2B（ol)'!A:N,3,0)</f>
        <v>#N/A</v>
      </c>
    </row>
    <row r="137" spans="1:34" s="103" customFormat="1" customHeight="1">
      <c r="AE137" s="103" t="e">
        <f>VLOOKUP(E137,映射表!A:G,7,0)</f>
        <v>#N/A</v>
      </c>
      <c r="AF137" s="103" t="e">
        <f>VLOOKUP(E137,映射表!A:C,3,0)</f>
        <v>#N/A</v>
      </c>
      <c r="AH137" s="103" t="e">
        <f>VLOOKUP(AF137,'B2B（ol)'!A:N,3,0)</f>
        <v>#N/A</v>
      </c>
    </row>
    <row r="138" spans="1:34" s="103" customFormat="1" customHeight="1">
      <c r="AE138" s="103" t="e">
        <f>VLOOKUP(E138,映射表!A:G,7,0)</f>
        <v>#N/A</v>
      </c>
      <c r="AF138" s="103" t="e">
        <f>VLOOKUP(E138,映射表!A:C,3,0)</f>
        <v>#N/A</v>
      </c>
      <c r="AH138" s="103" t="e">
        <f>VLOOKUP(AF138,'B2B（ol)'!A:N,3,0)</f>
        <v>#N/A</v>
      </c>
    </row>
    <row r="139" spans="1:34" s="103" customFormat="1" customHeight="1">
      <c r="AE139" s="103" t="e">
        <f>VLOOKUP(E139,映射表!A:G,7,0)</f>
        <v>#N/A</v>
      </c>
      <c r="AF139" s="103" t="e">
        <f>VLOOKUP(E139,映射表!A:C,3,0)</f>
        <v>#N/A</v>
      </c>
      <c r="AH139" s="103" t="e">
        <f>VLOOKUP(AF139,'B2B（ol)'!A:N,3,0)</f>
        <v>#N/A</v>
      </c>
    </row>
    <row r="140" spans="1:34" s="103" customFormat="1" customHeight="1">
      <c r="AE140" s="103" t="e">
        <f>VLOOKUP(E140,映射表!A:G,7,0)</f>
        <v>#N/A</v>
      </c>
      <c r="AF140" s="103" t="e">
        <f>VLOOKUP(E140,映射表!A:C,3,0)</f>
        <v>#N/A</v>
      </c>
      <c r="AH140" s="103" t="e">
        <f>VLOOKUP(AF140,'B2B（ol)'!A:N,3,0)</f>
        <v>#N/A</v>
      </c>
    </row>
    <row r="141" spans="1:34" s="103" customFormat="1" customHeight="1">
      <c r="AE141" s="103" t="e">
        <f>VLOOKUP(E141,映射表!A:G,7,0)</f>
        <v>#N/A</v>
      </c>
      <c r="AF141" s="103" t="e">
        <f>VLOOKUP(E141,映射表!A:C,3,0)</f>
        <v>#N/A</v>
      </c>
      <c r="AH141" s="103" t="e">
        <f>VLOOKUP(AF141,'B2B（ol)'!A:N,3,0)</f>
        <v>#N/A</v>
      </c>
    </row>
    <row r="142" spans="1:34" s="103" customFormat="1" customHeight="1">
      <c r="AE142" s="103" t="e">
        <f>VLOOKUP(E142,映射表!A:G,7,0)</f>
        <v>#N/A</v>
      </c>
      <c r="AF142" s="103" t="e">
        <f>VLOOKUP(E142,映射表!A:C,3,0)</f>
        <v>#N/A</v>
      </c>
      <c r="AH142" s="103" t="e">
        <f>VLOOKUP(AF142,'B2B（ol)'!A:N,3,0)</f>
        <v>#N/A</v>
      </c>
    </row>
    <row r="143" spans="1:34" s="103" customFormat="1" customHeight="1">
      <c r="AE143" s="103" t="e">
        <f>VLOOKUP(E143,映射表!A:G,7,0)</f>
        <v>#N/A</v>
      </c>
      <c r="AF143" s="103" t="e">
        <f>VLOOKUP(E143,映射表!A:C,3,0)</f>
        <v>#N/A</v>
      </c>
      <c r="AH143" s="103" t="e">
        <f>VLOOKUP(AF143,'B2B（ol)'!A:N,3,0)</f>
        <v>#N/A</v>
      </c>
    </row>
    <row r="144" spans="1:34" s="103" customFormat="1" customHeight="1">
      <c r="AE144" s="103" t="e">
        <f>VLOOKUP(E144,映射表!A:G,7,0)</f>
        <v>#N/A</v>
      </c>
      <c r="AF144" s="103" t="e">
        <f>VLOOKUP(E144,映射表!A:C,3,0)</f>
        <v>#N/A</v>
      </c>
      <c r="AH144" s="103" t="e">
        <f>VLOOKUP(AF144,'B2B（ol)'!A:N,3,0)</f>
        <v>#N/A</v>
      </c>
    </row>
    <row r="145" spans="31:34" s="103" customFormat="1" customHeight="1">
      <c r="AE145" s="103" t="e">
        <f>VLOOKUP(E145,映射表!A:G,7,0)</f>
        <v>#N/A</v>
      </c>
      <c r="AF145" s="103" t="e">
        <f>VLOOKUP(E145,映射表!A:C,3,0)</f>
        <v>#N/A</v>
      </c>
      <c r="AH145" s="103" t="e">
        <f>VLOOKUP(AF145,'B2B（ol)'!A:N,3,0)</f>
        <v>#N/A</v>
      </c>
    </row>
    <row r="146" spans="31:34" s="103" customFormat="1" customHeight="1">
      <c r="AE146" s="103" t="e">
        <f>VLOOKUP(E146,映射表!A:G,7,0)</f>
        <v>#N/A</v>
      </c>
      <c r="AF146" s="103" t="e">
        <f>VLOOKUP(E146,映射表!A:C,3,0)</f>
        <v>#N/A</v>
      </c>
      <c r="AH146" s="103" t="e">
        <f>VLOOKUP(AF146,'B2B（ol)'!A:N,3,0)</f>
        <v>#N/A</v>
      </c>
    </row>
    <row r="147" spans="31:34" s="103" customFormat="1" customHeight="1">
      <c r="AE147" s="103" t="e">
        <f>VLOOKUP(E147,映射表!A:G,7,0)</f>
        <v>#N/A</v>
      </c>
      <c r="AF147" s="103" t="e">
        <f>VLOOKUP(E147,映射表!A:C,3,0)</f>
        <v>#N/A</v>
      </c>
      <c r="AH147" s="103" t="e">
        <f>VLOOKUP(AF147,'B2B（ol)'!A:N,3,0)</f>
        <v>#N/A</v>
      </c>
    </row>
    <row r="148" spans="31:34" s="103" customFormat="1" customHeight="1">
      <c r="AE148" s="103" t="e">
        <f>VLOOKUP(E148,映射表!A:G,7,0)</f>
        <v>#N/A</v>
      </c>
      <c r="AF148" s="103" t="e">
        <f>VLOOKUP(E148,映射表!A:C,3,0)</f>
        <v>#N/A</v>
      </c>
      <c r="AH148" s="103" t="e">
        <f>VLOOKUP(AF148,'B2B（ol)'!A:N,3,0)</f>
        <v>#N/A</v>
      </c>
    </row>
    <row r="149" spans="31:34" s="103" customFormat="1" customHeight="1">
      <c r="AE149" s="103" t="e">
        <f>VLOOKUP(E149,映射表!A:G,7,0)</f>
        <v>#N/A</v>
      </c>
      <c r="AF149" s="103" t="e">
        <f>VLOOKUP(E149,映射表!A:C,3,0)</f>
        <v>#N/A</v>
      </c>
      <c r="AH149" s="103" t="e">
        <f>VLOOKUP(AF149,'B2B（ol)'!A:N,3,0)</f>
        <v>#N/A</v>
      </c>
    </row>
    <row r="150" spans="31:34" s="103" customFormat="1" customHeight="1">
      <c r="AE150" s="103" t="e">
        <f>VLOOKUP(E150,映射表!A:G,7,0)</f>
        <v>#N/A</v>
      </c>
      <c r="AF150" s="103" t="e">
        <f>VLOOKUP(E150,映射表!A:C,3,0)</f>
        <v>#N/A</v>
      </c>
      <c r="AH150" s="103" t="e">
        <f>VLOOKUP(AF150,'B2B（ol)'!A:N,3,0)</f>
        <v>#N/A</v>
      </c>
    </row>
    <row r="151" spans="31:34" s="103" customFormat="1" customHeight="1">
      <c r="AE151" s="103" t="e">
        <f>VLOOKUP(E151,映射表!A:G,7,0)</f>
        <v>#N/A</v>
      </c>
      <c r="AF151" s="103" t="e">
        <f>VLOOKUP(E151,映射表!A:C,3,0)</f>
        <v>#N/A</v>
      </c>
      <c r="AH151" s="103" t="e">
        <f>VLOOKUP(AF151,'B2B（ol)'!A:N,3,0)</f>
        <v>#N/A</v>
      </c>
    </row>
    <row r="152" spans="31:34" s="103" customFormat="1" customHeight="1">
      <c r="AE152" s="103" t="e">
        <f>VLOOKUP(E152,映射表!A:G,7,0)</f>
        <v>#N/A</v>
      </c>
      <c r="AF152" s="103" t="e">
        <f>VLOOKUP(E152,映射表!A:C,3,0)</f>
        <v>#N/A</v>
      </c>
      <c r="AH152" s="103" t="e">
        <f>VLOOKUP(AF152,'B2B（ol)'!A:N,3,0)</f>
        <v>#N/A</v>
      </c>
    </row>
    <row r="153" spans="31:34" s="103" customFormat="1" customHeight="1">
      <c r="AE153" s="103" t="e">
        <f>VLOOKUP(E153,映射表!A:G,7,0)</f>
        <v>#N/A</v>
      </c>
      <c r="AF153" s="103" t="e">
        <f>VLOOKUP(E153,映射表!A:C,3,0)</f>
        <v>#N/A</v>
      </c>
      <c r="AH153" s="103" t="e">
        <f>VLOOKUP(AF153,'B2B（ol)'!A:N,3,0)</f>
        <v>#N/A</v>
      </c>
    </row>
    <row r="154" spans="31:34" s="103" customFormat="1" customHeight="1">
      <c r="AE154" s="103" t="e">
        <f>VLOOKUP(E154,映射表!A:G,7,0)</f>
        <v>#N/A</v>
      </c>
      <c r="AF154" s="103" t="e">
        <f>VLOOKUP(E154,映射表!A:C,3,0)</f>
        <v>#N/A</v>
      </c>
      <c r="AH154" s="103" t="e">
        <f>VLOOKUP(AF154,'B2B（ol)'!A:N,3,0)</f>
        <v>#N/A</v>
      </c>
    </row>
    <row r="155" spans="31:34" s="103" customFormat="1" customHeight="1">
      <c r="AE155" s="103" t="e">
        <f>VLOOKUP(E155,映射表!A:G,7,0)</f>
        <v>#N/A</v>
      </c>
      <c r="AF155" s="103" t="e">
        <f>VLOOKUP(E155,映射表!A:C,3,0)</f>
        <v>#N/A</v>
      </c>
      <c r="AH155" s="103" t="e">
        <f>VLOOKUP(AF155,'B2B（ol)'!A:N,3,0)</f>
        <v>#N/A</v>
      </c>
    </row>
    <row r="156" spans="31:34" s="103" customFormat="1" customHeight="1">
      <c r="AE156" s="103" t="e">
        <f>VLOOKUP(E156,映射表!A:G,7,0)</f>
        <v>#N/A</v>
      </c>
      <c r="AF156" s="103" t="e">
        <f>VLOOKUP(E156,映射表!A:C,3,0)</f>
        <v>#N/A</v>
      </c>
      <c r="AH156" s="103" t="e">
        <f>VLOOKUP(AF156,'B2B（ol)'!A:N,3,0)</f>
        <v>#N/A</v>
      </c>
    </row>
    <row r="157" spans="31:34" s="103" customFormat="1" customHeight="1">
      <c r="AE157" s="103" t="e">
        <f>VLOOKUP(E157,映射表!A:G,7,0)</f>
        <v>#N/A</v>
      </c>
      <c r="AF157" s="103" t="e">
        <f>VLOOKUP(E157,映射表!A:C,3,0)</f>
        <v>#N/A</v>
      </c>
      <c r="AH157" s="103" t="e">
        <f>VLOOKUP(AF157,'B2B（ol)'!A:N,3,0)</f>
        <v>#N/A</v>
      </c>
    </row>
    <row r="158" spans="31:34" s="103" customFormat="1" customHeight="1">
      <c r="AE158" s="103" t="e">
        <f>VLOOKUP(E158,映射表!A:G,7,0)</f>
        <v>#N/A</v>
      </c>
      <c r="AF158" s="103" t="e">
        <f>VLOOKUP(E158,映射表!A:C,3,0)</f>
        <v>#N/A</v>
      </c>
      <c r="AH158" s="103" t="e">
        <f>VLOOKUP(AF158,'B2B（ol)'!A:N,3,0)</f>
        <v>#N/A</v>
      </c>
    </row>
    <row r="159" spans="31:34" s="103" customFormat="1" customHeight="1">
      <c r="AE159" s="103" t="e">
        <f>VLOOKUP(E159,映射表!A:G,7,0)</f>
        <v>#N/A</v>
      </c>
      <c r="AF159" s="103" t="e">
        <f>VLOOKUP(E159,映射表!A:C,3,0)</f>
        <v>#N/A</v>
      </c>
      <c r="AH159" s="103" t="e">
        <f>VLOOKUP(AF159,'B2B（ol)'!A:N,3,0)</f>
        <v>#N/A</v>
      </c>
    </row>
    <row r="160" spans="31:34" s="103" customFormat="1" customHeight="1">
      <c r="AE160" s="103" t="e">
        <f>VLOOKUP(E160,映射表!A:G,7,0)</f>
        <v>#N/A</v>
      </c>
      <c r="AF160" s="103" t="e">
        <f>VLOOKUP(E160,映射表!A:C,3,0)</f>
        <v>#N/A</v>
      </c>
      <c r="AH160" s="103" t="e">
        <f>VLOOKUP(AF160,'B2B（ol)'!A:N,3,0)</f>
        <v>#N/A</v>
      </c>
    </row>
    <row r="161" spans="31:34" s="103" customFormat="1" customHeight="1">
      <c r="AE161" s="103" t="e">
        <f>VLOOKUP(E161,映射表!A:G,7,0)</f>
        <v>#N/A</v>
      </c>
      <c r="AF161" s="103" t="e">
        <f>VLOOKUP(E161,映射表!A:C,3,0)</f>
        <v>#N/A</v>
      </c>
      <c r="AH161" s="103" t="e">
        <f>VLOOKUP(AF161,'B2B（ol)'!A:N,3,0)</f>
        <v>#N/A</v>
      </c>
    </row>
    <row r="162" spans="31:34" s="103" customFormat="1" customHeight="1">
      <c r="AE162" s="103" t="e">
        <f>VLOOKUP(E162,映射表!A:G,7,0)</f>
        <v>#N/A</v>
      </c>
      <c r="AF162" s="103" t="e">
        <f>VLOOKUP(E162,映射表!A:C,3,0)</f>
        <v>#N/A</v>
      </c>
      <c r="AH162" s="103" t="e">
        <f>VLOOKUP(AF162,'B2B（ol)'!A:N,3,0)</f>
        <v>#N/A</v>
      </c>
    </row>
    <row r="163" spans="31:34" s="103" customFormat="1" customHeight="1">
      <c r="AE163" s="103" t="e">
        <f>VLOOKUP(E163,映射表!A:G,7,0)</f>
        <v>#N/A</v>
      </c>
      <c r="AF163" s="103" t="e">
        <f>VLOOKUP(E163,映射表!A:C,3,0)</f>
        <v>#N/A</v>
      </c>
      <c r="AH163" s="103" t="e">
        <f>VLOOKUP(AF163,'B2B（ol)'!A:N,3,0)</f>
        <v>#N/A</v>
      </c>
    </row>
    <row r="164" spans="31:34" s="103" customFormat="1" customHeight="1">
      <c r="AE164" s="103" t="e">
        <f>VLOOKUP(E164,映射表!A:G,7,0)</f>
        <v>#N/A</v>
      </c>
      <c r="AF164" s="103" t="e">
        <f>VLOOKUP(E164,映射表!A:C,3,0)</f>
        <v>#N/A</v>
      </c>
      <c r="AH164" s="103" t="e">
        <f>VLOOKUP(AF164,'B2B（ol)'!A:N,3,0)</f>
        <v>#N/A</v>
      </c>
    </row>
    <row r="165" spans="31:34" s="103" customFormat="1" customHeight="1">
      <c r="AE165" s="103" t="e">
        <f>VLOOKUP(E165,映射表!A:G,7,0)</f>
        <v>#N/A</v>
      </c>
      <c r="AF165" s="103" t="e">
        <f>VLOOKUP(E165,映射表!A:C,3,0)</f>
        <v>#N/A</v>
      </c>
      <c r="AH165" s="103" t="e">
        <f>VLOOKUP(AF165,'B2B（ol)'!A:N,3,0)</f>
        <v>#N/A</v>
      </c>
    </row>
    <row r="166" spans="31:34" s="103" customFormat="1" customHeight="1">
      <c r="AE166" s="103" t="e">
        <f>VLOOKUP(E166,映射表!A:G,7,0)</f>
        <v>#N/A</v>
      </c>
      <c r="AF166" s="103" t="e">
        <f>VLOOKUP(E166,映射表!A:C,3,0)</f>
        <v>#N/A</v>
      </c>
      <c r="AH166" s="103" t="e">
        <f>VLOOKUP(AF166,'B2B（ol)'!A:N,3,0)</f>
        <v>#N/A</v>
      </c>
    </row>
    <row r="167" spans="31:34" s="103" customFormat="1" customHeight="1">
      <c r="AE167" s="103" t="e">
        <f>VLOOKUP(E167,映射表!A:G,7,0)</f>
        <v>#N/A</v>
      </c>
      <c r="AF167" s="103" t="e">
        <f>VLOOKUP(E167,映射表!A:C,3,0)</f>
        <v>#N/A</v>
      </c>
      <c r="AH167" s="103" t="e">
        <f>VLOOKUP(AF167,'B2B（ol)'!A:N,3,0)</f>
        <v>#N/A</v>
      </c>
    </row>
    <row r="168" spans="31:34" s="103" customFormat="1" customHeight="1">
      <c r="AE168" s="103" t="e">
        <f>VLOOKUP(E168,映射表!A:G,7,0)</f>
        <v>#N/A</v>
      </c>
      <c r="AF168" s="103" t="e">
        <f>VLOOKUP(E168,映射表!A:C,3,0)</f>
        <v>#N/A</v>
      </c>
      <c r="AH168" s="103" t="e">
        <f>VLOOKUP(AF168,'B2B（ol)'!A:N,3,0)</f>
        <v>#N/A</v>
      </c>
    </row>
    <row r="169" spans="31:34" s="103" customFormat="1" customHeight="1">
      <c r="AE169" s="103" t="e">
        <f>VLOOKUP(E169,映射表!A:G,7,0)</f>
        <v>#N/A</v>
      </c>
      <c r="AF169" s="103" t="e">
        <f>VLOOKUP(E169,映射表!A:C,3,0)</f>
        <v>#N/A</v>
      </c>
      <c r="AH169" s="103" t="e">
        <f>VLOOKUP(AF169,'B2B（ol)'!A:N,3,0)</f>
        <v>#N/A</v>
      </c>
    </row>
    <row r="170" spans="31:34" s="103" customFormat="1" customHeight="1">
      <c r="AE170" s="103" t="e">
        <f>VLOOKUP(E170,映射表!A:G,7,0)</f>
        <v>#N/A</v>
      </c>
      <c r="AF170" s="103" t="e">
        <f>VLOOKUP(E170,映射表!A:C,3,0)</f>
        <v>#N/A</v>
      </c>
      <c r="AH170" s="103" t="e">
        <f>VLOOKUP(AF170,'B2B（ol)'!A:N,3,0)</f>
        <v>#N/A</v>
      </c>
    </row>
    <row r="171" spans="31:34" s="103" customFormat="1" customHeight="1">
      <c r="AE171" s="103" t="e">
        <f>VLOOKUP(E171,映射表!A:G,7,0)</f>
        <v>#N/A</v>
      </c>
      <c r="AF171" s="103" t="e">
        <f>VLOOKUP(E171,映射表!A:C,3,0)</f>
        <v>#N/A</v>
      </c>
      <c r="AH171" s="103" t="e">
        <f>VLOOKUP(AF171,'B2B（ol)'!A:N,3,0)</f>
        <v>#N/A</v>
      </c>
    </row>
    <row r="172" spans="31:34" s="103" customFormat="1" customHeight="1">
      <c r="AE172" s="103" t="e">
        <f>VLOOKUP(E172,映射表!A:G,7,0)</f>
        <v>#N/A</v>
      </c>
      <c r="AF172" s="103" t="e">
        <f>VLOOKUP(E172,映射表!A:C,3,0)</f>
        <v>#N/A</v>
      </c>
      <c r="AH172" s="103" t="e">
        <f>VLOOKUP(AF172,'B2B（ol)'!A:N,3,0)</f>
        <v>#N/A</v>
      </c>
    </row>
    <row r="173" spans="31:34" s="103" customFormat="1" customHeight="1">
      <c r="AE173" s="103" t="e">
        <f>VLOOKUP(E173,映射表!A:G,7,0)</f>
        <v>#N/A</v>
      </c>
      <c r="AF173" s="103" t="e">
        <f>VLOOKUP(E173,映射表!A:C,3,0)</f>
        <v>#N/A</v>
      </c>
      <c r="AH173" s="103" t="e">
        <f>VLOOKUP(AF173,'B2B（ol)'!A:N,3,0)</f>
        <v>#N/A</v>
      </c>
    </row>
    <row r="174" spans="31:34" s="103" customFormat="1" customHeight="1">
      <c r="AE174" s="103" t="e">
        <f>VLOOKUP(E174,映射表!A:G,7,0)</f>
        <v>#N/A</v>
      </c>
      <c r="AF174" s="103" t="e">
        <f>VLOOKUP(E174,映射表!A:C,3,0)</f>
        <v>#N/A</v>
      </c>
      <c r="AH174" s="103" t="e">
        <f>VLOOKUP(AF174,'B2B（ol)'!A:N,3,0)</f>
        <v>#N/A</v>
      </c>
    </row>
    <row r="175" spans="31:34" s="103" customFormat="1" customHeight="1">
      <c r="AE175" s="103" t="e">
        <f>VLOOKUP(E175,映射表!A:G,7,0)</f>
        <v>#N/A</v>
      </c>
      <c r="AF175" s="103" t="e">
        <f>VLOOKUP(E175,映射表!A:C,3,0)</f>
        <v>#N/A</v>
      </c>
      <c r="AH175" s="103" t="e">
        <f>VLOOKUP(AF175,'B2B（ol)'!A:N,3,0)</f>
        <v>#N/A</v>
      </c>
    </row>
    <row r="176" spans="31:34" s="103" customFormat="1" customHeight="1">
      <c r="AE176" s="103" t="e">
        <f>VLOOKUP(E176,映射表!A:G,7,0)</f>
        <v>#N/A</v>
      </c>
      <c r="AF176" s="103" t="e">
        <f>VLOOKUP(E176,映射表!A:C,3,0)</f>
        <v>#N/A</v>
      </c>
      <c r="AH176" s="103" t="e">
        <f>VLOOKUP(AF176,'B2B（ol)'!A:N,3,0)</f>
        <v>#N/A</v>
      </c>
    </row>
    <row r="177" spans="31:34" s="103" customFormat="1" customHeight="1">
      <c r="AE177" s="103" t="e">
        <f>VLOOKUP(E177,映射表!A:G,7,0)</f>
        <v>#N/A</v>
      </c>
      <c r="AF177" s="103" t="e">
        <f>VLOOKUP(E177,映射表!A:C,3,0)</f>
        <v>#N/A</v>
      </c>
      <c r="AH177" s="103" t="e">
        <f>VLOOKUP(AF177,'B2B（ol)'!A:N,3,0)</f>
        <v>#N/A</v>
      </c>
    </row>
    <row r="178" spans="31:34" s="103" customFormat="1" customHeight="1">
      <c r="AE178" s="103" t="e">
        <f>VLOOKUP(E178,映射表!A:G,7,0)</f>
        <v>#N/A</v>
      </c>
      <c r="AF178" s="103" t="e">
        <f>VLOOKUP(E178,映射表!A:C,3,0)</f>
        <v>#N/A</v>
      </c>
      <c r="AH178" s="103" t="e">
        <f>VLOOKUP(AF178,'B2B（ol)'!A:N,3,0)</f>
        <v>#N/A</v>
      </c>
    </row>
    <row r="179" spans="31:34" s="103" customFormat="1" customHeight="1">
      <c r="AE179" s="103" t="e">
        <f>VLOOKUP(E179,映射表!A:G,7,0)</f>
        <v>#N/A</v>
      </c>
      <c r="AF179" s="103" t="e">
        <f>VLOOKUP(E179,映射表!A:C,3,0)</f>
        <v>#N/A</v>
      </c>
      <c r="AH179" s="103" t="e">
        <f>VLOOKUP(AF179,'B2B（ol)'!A:N,3,0)</f>
        <v>#N/A</v>
      </c>
    </row>
    <row r="180" spans="31:34" s="103" customFormat="1" customHeight="1">
      <c r="AE180" s="103" t="e">
        <f>VLOOKUP(E180,映射表!A:G,7,0)</f>
        <v>#N/A</v>
      </c>
      <c r="AF180" s="103" t="e">
        <f>VLOOKUP(E180,映射表!A:C,3,0)</f>
        <v>#N/A</v>
      </c>
      <c r="AH180" s="103" t="e">
        <f>VLOOKUP(AF180,'B2B（ol)'!A:N,3,0)</f>
        <v>#N/A</v>
      </c>
    </row>
    <row r="181" spans="31:34" s="103" customFormat="1" customHeight="1">
      <c r="AE181" s="103" t="e">
        <f>VLOOKUP(E181,映射表!A:G,7,0)</f>
        <v>#N/A</v>
      </c>
      <c r="AF181" s="103" t="e">
        <f>VLOOKUP(E181,映射表!A:C,3,0)</f>
        <v>#N/A</v>
      </c>
      <c r="AH181" s="103" t="e">
        <f>VLOOKUP(AF181,'B2B（ol)'!A:N,3,0)</f>
        <v>#N/A</v>
      </c>
    </row>
    <row r="182" spans="31:34" s="103" customFormat="1" customHeight="1">
      <c r="AE182" s="103" t="e">
        <f>VLOOKUP(E182,映射表!A:G,7,0)</f>
        <v>#N/A</v>
      </c>
      <c r="AF182" s="103" t="e">
        <f>VLOOKUP(E182,映射表!A:C,3,0)</f>
        <v>#N/A</v>
      </c>
      <c r="AH182" s="103" t="e">
        <f>VLOOKUP(AF182,'B2B（ol)'!A:N,3,0)</f>
        <v>#N/A</v>
      </c>
    </row>
    <row r="183" spans="31:34" s="103" customFormat="1" customHeight="1">
      <c r="AE183" s="103" t="e">
        <f>VLOOKUP(E183,映射表!A:G,7,0)</f>
        <v>#N/A</v>
      </c>
      <c r="AF183" s="103" t="e">
        <f>VLOOKUP(E183,映射表!A:C,3,0)</f>
        <v>#N/A</v>
      </c>
      <c r="AH183" s="103" t="e">
        <f>VLOOKUP(AF183,'B2B（ol)'!A:N,3,0)</f>
        <v>#N/A</v>
      </c>
    </row>
    <row r="184" spans="31:34" s="103" customFormat="1" customHeight="1">
      <c r="AE184" s="103" t="e">
        <f>VLOOKUP(E184,映射表!A:G,7,0)</f>
        <v>#N/A</v>
      </c>
      <c r="AF184" s="103" t="e">
        <f>VLOOKUP(E184,映射表!A:C,3,0)</f>
        <v>#N/A</v>
      </c>
      <c r="AH184" s="103" t="e">
        <f>VLOOKUP(AF184,'B2B（ol)'!A:N,3,0)</f>
        <v>#N/A</v>
      </c>
    </row>
    <row r="185" spans="31:34" s="103" customFormat="1" customHeight="1">
      <c r="AE185" s="103" t="e">
        <f>VLOOKUP(E185,映射表!A:G,7,0)</f>
        <v>#N/A</v>
      </c>
      <c r="AF185" s="103" t="e">
        <f>VLOOKUP(E185,映射表!A:C,3,0)</f>
        <v>#N/A</v>
      </c>
      <c r="AH185" s="103" t="e">
        <f>VLOOKUP(AF185,'B2B（ol)'!A:N,3,0)</f>
        <v>#N/A</v>
      </c>
    </row>
    <row r="186" spans="31:34" s="103" customFormat="1" customHeight="1">
      <c r="AE186" s="103" t="e">
        <f>VLOOKUP(E186,映射表!A:G,7,0)</f>
        <v>#N/A</v>
      </c>
      <c r="AF186" s="103" t="e">
        <f>VLOOKUP(E186,映射表!A:C,3,0)</f>
        <v>#N/A</v>
      </c>
      <c r="AH186" s="103" t="e">
        <f>VLOOKUP(AF186,'B2B（ol)'!A:N,3,0)</f>
        <v>#N/A</v>
      </c>
    </row>
    <row r="187" spans="31:34" s="103" customFormat="1" customHeight="1">
      <c r="AE187" s="103" t="e">
        <f>VLOOKUP(E187,映射表!A:G,7,0)</f>
        <v>#N/A</v>
      </c>
      <c r="AF187" s="103" t="e">
        <f>VLOOKUP(E187,映射表!A:C,3,0)</f>
        <v>#N/A</v>
      </c>
      <c r="AH187" s="103" t="e">
        <f>VLOOKUP(AF187,'B2B（ol)'!A:N,3,0)</f>
        <v>#N/A</v>
      </c>
    </row>
    <row r="188" spans="31:34" s="103" customFormat="1" customHeight="1">
      <c r="AE188" s="103" t="e">
        <f>VLOOKUP(E188,映射表!A:G,7,0)</f>
        <v>#N/A</v>
      </c>
      <c r="AF188" s="103" t="e">
        <f>VLOOKUP(E188,映射表!A:C,3,0)</f>
        <v>#N/A</v>
      </c>
      <c r="AH188" s="103" t="e">
        <f>VLOOKUP(AF188,'B2B（ol)'!A:N,3,0)</f>
        <v>#N/A</v>
      </c>
    </row>
    <row r="189" spans="31:34" s="103" customFormat="1" customHeight="1">
      <c r="AE189" s="103" t="e">
        <f>VLOOKUP(E189,映射表!A:G,7,0)</f>
        <v>#N/A</v>
      </c>
      <c r="AF189" s="103" t="e">
        <f>VLOOKUP(E189,映射表!A:C,3,0)</f>
        <v>#N/A</v>
      </c>
      <c r="AH189" s="103" t="e">
        <f>VLOOKUP(AF189,'B2B（ol)'!A:N,3,0)</f>
        <v>#N/A</v>
      </c>
    </row>
    <row r="190" spans="31:34" s="103" customFormat="1" customHeight="1">
      <c r="AE190" s="103" t="e">
        <f>VLOOKUP(E190,映射表!A:G,7,0)</f>
        <v>#N/A</v>
      </c>
      <c r="AF190" s="103" t="e">
        <f>VLOOKUP(E190,映射表!A:C,3,0)</f>
        <v>#N/A</v>
      </c>
      <c r="AH190" s="103" t="e">
        <f>VLOOKUP(AF190,'B2B（ol)'!A:N,3,0)</f>
        <v>#N/A</v>
      </c>
    </row>
    <row r="191" spans="31:34" s="103" customFormat="1" customHeight="1">
      <c r="AE191" s="103" t="e">
        <f>VLOOKUP(E191,映射表!A:G,7,0)</f>
        <v>#N/A</v>
      </c>
      <c r="AF191" s="103" t="e">
        <f>VLOOKUP(E191,映射表!A:C,3,0)</f>
        <v>#N/A</v>
      </c>
      <c r="AH191" s="103" t="e">
        <f>VLOOKUP(AF191,'B2B（ol)'!A:N,3,0)</f>
        <v>#N/A</v>
      </c>
    </row>
    <row r="192" spans="31:34" s="103" customFormat="1" customHeight="1">
      <c r="AE192" s="103" t="e">
        <f>VLOOKUP(E192,映射表!A:G,7,0)</f>
        <v>#N/A</v>
      </c>
      <c r="AF192" s="103" t="e">
        <f>VLOOKUP(E192,映射表!A:C,3,0)</f>
        <v>#N/A</v>
      </c>
      <c r="AH192" s="103" t="e">
        <f>VLOOKUP(AF192,'B2B（ol)'!A:N,3,0)</f>
        <v>#N/A</v>
      </c>
    </row>
    <row r="193" spans="31:34" s="103" customFormat="1" customHeight="1">
      <c r="AE193" s="103" t="e">
        <f>VLOOKUP(E193,映射表!A:G,7,0)</f>
        <v>#N/A</v>
      </c>
      <c r="AF193" s="103" t="e">
        <f>VLOOKUP(E193,映射表!A:C,3,0)</f>
        <v>#N/A</v>
      </c>
      <c r="AH193" s="103" t="e">
        <f>VLOOKUP(AF193,'B2B（ol)'!A:N,3,0)</f>
        <v>#N/A</v>
      </c>
    </row>
    <row r="194" spans="31:34" s="103" customFormat="1" customHeight="1">
      <c r="AE194" s="103" t="e">
        <f>VLOOKUP(E194,映射表!A:G,7,0)</f>
        <v>#N/A</v>
      </c>
      <c r="AF194" s="103" t="e">
        <f>VLOOKUP(E194,映射表!A:C,3,0)</f>
        <v>#N/A</v>
      </c>
      <c r="AH194" s="103" t="e">
        <f>VLOOKUP(AF194,'B2B（ol)'!A:N,3,0)</f>
        <v>#N/A</v>
      </c>
    </row>
    <row r="195" spans="31:34" s="103" customFormat="1" customHeight="1">
      <c r="AE195" s="103" t="e">
        <f>VLOOKUP(E195,映射表!A:G,7,0)</f>
        <v>#N/A</v>
      </c>
      <c r="AF195" s="103" t="e">
        <f>VLOOKUP(E195,映射表!A:C,3,0)</f>
        <v>#N/A</v>
      </c>
      <c r="AH195" s="103" t="e">
        <f>VLOOKUP(AF195,'B2B（ol)'!A:N,3,0)</f>
        <v>#N/A</v>
      </c>
    </row>
    <row r="196" spans="31:34" s="103" customFormat="1" customHeight="1">
      <c r="AE196" s="103" t="e">
        <f>VLOOKUP(E196,映射表!A:G,7,0)</f>
        <v>#N/A</v>
      </c>
      <c r="AF196" s="103" t="e">
        <f>VLOOKUP(E196,映射表!A:C,3,0)</f>
        <v>#N/A</v>
      </c>
      <c r="AH196" s="103" t="e">
        <f>VLOOKUP(AF196,'B2B（ol)'!A:N,3,0)</f>
        <v>#N/A</v>
      </c>
    </row>
    <row r="197" spans="31:34" s="103" customFormat="1" customHeight="1">
      <c r="AE197" s="103" t="e">
        <f>VLOOKUP(E197,映射表!A:G,7,0)</f>
        <v>#N/A</v>
      </c>
      <c r="AF197" s="103" t="e">
        <f>VLOOKUP(E197,映射表!A:C,3,0)</f>
        <v>#N/A</v>
      </c>
      <c r="AH197" s="103" t="e">
        <f>VLOOKUP(AF197,'B2B（ol)'!A:N,3,0)</f>
        <v>#N/A</v>
      </c>
    </row>
    <row r="198" spans="31:34" s="103" customFormat="1" customHeight="1">
      <c r="AE198" s="103" t="e">
        <f>VLOOKUP(E198,映射表!A:G,7,0)</f>
        <v>#N/A</v>
      </c>
      <c r="AF198" s="103" t="e">
        <f>VLOOKUP(E198,映射表!A:C,3,0)</f>
        <v>#N/A</v>
      </c>
      <c r="AH198" s="103" t="e">
        <f>VLOOKUP(AF198,'B2B（ol)'!A:N,3,0)</f>
        <v>#N/A</v>
      </c>
    </row>
    <row r="199" spans="31:34" s="103" customFormat="1" customHeight="1">
      <c r="AE199" s="103" t="e">
        <f>VLOOKUP(E199,映射表!A:G,7,0)</f>
        <v>#N/A</v>
      </c>
      <c r="AF199" s="103" t="e">
        <f>VLOOKUP(E199,映射表!A:C,3,0)</f>
        <v>#N/A</v>
      </c>
      <c r="AH199" s="103" t="e">
        <f>VLOOKUP(AF199,'B2B（ol)'!A:N,3,0)</f>
        <v>#N/A</v>
      </c>
    </row>
    <row r="200" spans="31:34" s="103" customFormat="1" customHeight="1">
      <c r="AE200" s="103" t="e">
        <f>VLOOKUP(E200,映射表!A:G,7,0)</f>
        <v>#N/A</v>
      </c>
      <c r="AF200" s="103" t="e">
        <f>VLOOKUP(E200,映射表!A:C,3,0)</f>
        <v>#N/A</v>
      </c>
      <c r="AH200" s="103" t="e">
        <f>VLOOKUP(AF200,'B2B（ol)'!A:N,3,0)</f>
        <v>#N/A</v>
      </c>
    </row>
    <row r="201" spans="31:34" s="103" customFormat="1" customHeight="1">
      <c r="AE201" s="103" t="e">
        <f>VLOOKUP(E201,映射表!A:G,7,0)</f>
        <v>#N/A</v>
      </c>
      <c r="AF201" s="103" t="e">
        <f>VLOOKUP(E201,映射表!A:C,3,0)</f>
        <v>#N/A</v>
      </c>
      <c r="AH201" s="103" t="e">
        <f>VLOOKUP(AF201,'B2B（ol)'!A:N,3,0)</f>
        <v>#N/A</v>
      </c>
    </row>
    <row r="202" spans="31:34" s="103" customFormat="1" customHeight="1">
      <c r="AE202" s="103" t="e">
        <f>VLOOKUP(E202,映射表!A:G,7,0)</f>
        <v>#N/A</v>
      </c>
      <c r="AF202" s="103" t="e">
        <f>VLOOKUP(E202,映射表!A:C,3,0)</f>
        <v>#N/A</v>
      </c>
      <c r="AH202" s="103" t="e">
        <f>VLOOKUP(AF202,'B2B（ol)'!A:N,3,0)</f>
        <v>#N/A</v>
      </c>
    </row>
    <row r="203" spans="31:34" s="103" customFormat="1" customHeight="1">
      <c r="AE203" s="103" t="e">
        <f>VLOOKUP(E203,映射表!A:G,7,0)</f>
        <v>#N/A</v>
      </c>
      <c r="AF203" s="103" t="e">
        <f>VLOOKUP(E203,映射表!A:C,3,0)</f>
        <v>#N/A</v>
      </c>
      <c r="AH203" s="103" t="e">
        <f>VLOOKUP(AF203,'B2B（ol)'!A:N,3,0)</f>
        <v>#N/A</v>
      </c>
    </row>
    <row r="204" spans="31:34" s="103" customFormat="1" customHeight="1">
      <c r="AE204" s="103" t="e">
        <f>VLOOKUP(E204,映射表!A:G,7,0)</f>
        <v>#N/A</v>
      </c>
      <c r="AF204" s="103" t="e">
        <f>VLOOKUP(E204,映射表!A:C,3,0)</f>
        <v>#N/A</v>
      </c>
      <c r="AH204" s="103" t="e">
        <f>VLOOKUP(AF204,'B2B（ol)'!A:N,3,0)</f>
        <v>#N/A</v>
      </c>
    </row>
    <row r="205" spans="31:34" s="103" customFormat="1" customHeight="1">
      <c r="AE205" s="103" t="e">
        <f>VLOOKUP(E205,映射表!A:G,7,0)</f>
        <v>#N/A</v>
      </c>
      <c r="AF205" s="103" t="e">
        <f>VLOOKUP(E205,映射表!A:C,3,0)</f>
        <v>#N/A</v>
      </c>
      <c r="AH205" s="103" t="e">
        <f>VLOOKUP(AF205,'B2B（ol)'!A:N,3,0)</f>
        <v>#N/A</v>
      </c>
    </row>
    <row r="206" spans="31:34" s="103" customFormat="1" customHeight="1">
      <c r="AE206" s="103" t="e">
        <f>VLOOKUP(E206,映射表!A:G,7,0)</f>
        <v>#N/A</v>
      </c>
      <c r="AF206" s="103" t="e">
        <f>VLOOKUP(E206,映射表!A:C,3,0)</f>
        <v>#N/A</v>
      </c>
      <c r="AH206" s="103" t="e">
        <f>VLOOKUP(AF206,'B2B（ol)'!A:N,3,0)</f>
        <v>#N/A</v>
      </c>
    </row>
    <row r="207" spans="31:34" s="103" customFormat="1" customHeight="1">
      <c r="AE207" s="103" t="e">
        <f>VLOOKUP(E207,映射表!A:G,7,0)</f>
        <v>#N/A</v>
      </c>
      <c r="AF207" s="103" t="e">
        <f>VLOOKUP(E207,映射表!A:C,3,0)</f>
        <v>#N/A</v>
      </c>
      <c r="AH207" s="103" t="e">
        <f>VLOOKUP(AF207,'B2B（ol)'!A:N,3,0)</f>
        <v>#N/A</v>
      </c>
    </row>
    <row r="208" spans="31:34" s="103" customFormat="1" customHeight="1">
      <c r="AE208" s="103" t="e">
        <f>VLOOKUP(E208,映射表!A:G,7,0)</f>
        <v>#N/A</v>
      </c>
      <c r="AF208" s="103" t="e">
        <f>VLOOKUP(E208,映射表!A:C,3,0)</f>
        <v>#N/A</v>
      </c>
      <c r="AH208" s="103" t="e">
        <f>VLOOKUP(AF208,'B2B（ol)'!A:N,3,0)</f>
        <v>#N/A</v>
      </c>
    </row>
    <row r="209" spans="31:34" s="103" customFormat="1" customHeight="1">
      <c r="AE209" s="103" t="e">
        <f>VLOOKUP(E209,映射表!A:G,7,0)</f>
        <v>#N/A</v>
      </c>
      <c r="AF209" s="103" t="e">
        <f>VLOOKUP(E209,映射表!A:C,3,0)</f>
        <v>#N/A</v>
      </c>
      <c r="AH209" s="103" t="e">
        <f>VLOOKUP(AF209,'B2B（ol)'!A:N,3,0)</f>
        <v>#N/A</v>
      </c>
    </row>
    <row r="210" spans="31:34" s="103" customFormat="1" customHeight="1">
      <c r="AE210" s="103" t="e">
        <f>VLOOKUP(E210,映射表!A:G,7,0)</f>
        <v>#N/A</v>
      </c>
      <c r="AF210" s="103" t="e">
        <f>VLOOKUP(E210,映射表!A:C,3,0)</f>
        <v>#N/A</v>
      </c>
      <c r="AH210" s="103" t="e">
        <f>VLOOKUP(AF210,'B2B（ol)'!A:N,3,0)</f>
        <v>#N/A</v>
      </c>
    </row>
    <row r="211" spans="31:34" s="103" customFormat="1" customHeight="1">
      <c r="AE211" s="103" t="e">
        <f>VLOOKUP(E211,映射表!A:G,7,0)</f>
        <v>#N/A</v>
      </c>
      <c r="AF211" s="103" t="e">
        <f>VLOOKUP(E211,映射表!A:C,3,0)</f>
        <v>#N/A</v>
      </c>
      <c r="AH211" s="103" t="e">
        <f>VLOOKUP(AF211,'B2B（ol)'!A:N,3,0)</f>
        <v>#N/A</v>
      </c>
    </row>
    <row r="212" spans="31:34" s="103" customFormat="1" customHeight="1">
      <c r="AE212" s="103" t="e">
        <f>VLOOKUP(E212,映射表!A:G,7,0)</f>
        <v>#N/A</v>
      </c>
      <c r="AF212" s="103" t="e">
        <f>VLOOKUP(E212,映射表!A:C,3,0)</f>
        <v>#N/A</v>
      </c>
      <c r="AH212" s="103" t="e">
        <f>VLOOKUP(AF212,'B2B（ol)'!A:N,3,0)</f>
        <v>#N/A</v>
      </c>
    </row>
    <row r="213" spans="31:34" s="103" customFormat="1" customHeight="1">
      <c r="AE213" s="103" t="e">
        <f>VLOOKUP(E213,映射表!A:G,7,0)</f>
        <v>#N/A</v>
      </c>
      <c r="AF213" s="103" t="e">
        <f>VLOOKUP(E213,映射表!A:C,3,0)</f>
        <v>#N/A</v>
      </c>
      <c r="AH213" s="103" t="e">
        <f>VLOOKUP(AF213,'B2B（ol)'!A:N,3,0)</f>
        <v>#N/A</v>
      </c>
    </row>
    <row r="214" spans="31:34" s="103" customFormat="1" customHeight="1">
      <c r="AE214" s="103" t="e">
        <f>VLOOKUP(E214,映射表!A:G,7,0)</f>
        <v>#N/A</v>
      </c>
      <c r="AF214" s="103" t="e">
        <f>VLOOKUP(E214,映射表!A:C,3,0)</f>
        <v>#N/A</v>
      </c>
      <c r="AH214" s="103" t="e">
        <f>VLOOKUP(AF214,'B2B（ol)'!A:N,3,0)</f>
        <v>#N/A</v>
      </c>
    </row>
    <row r="215" spans="31:34" s="103" customFormat="1" customHeight="1">
      <c r="AE215" s="103" t="e">
        <f>VLOOKUP(E215,映射表!A:G,7,0)</f>
        <v>#N/A</v>
      </c>
      <c r="AF215" s="103" t="e">
        <f>VLOOKUP(E215,映射表!A:C,3,0)</f>
        <v>#N/A</v>
      </c>
      <c r="AH215" s="103" t="e">
        <f>VLOOKUP(AF215,'B2B（ol)'!A:N,3,0)</f>
        <v>#N/A</v>
      </c>
    </row>
    <row r="216" spans="31:34" s="103" customFormat="1" customHeight="1">
      <c r="AE216" s="103" t="e">
        <f>VLOOKUP(E216,映射表!A:G,7,0)</f>
        <v>#N/A</v>
      </c>
      <c r="AF216" s="103" t="e">
        <f>VLOOKUP(E216,映射表!A:C,3,0)</f>
        <v>#N/A</v>
      </c>
      <c r="AH216" s="103" t="e">
        <f>VLOOKUP(AF216,'B2B（ol)'!A:N,3,0)</f>
        <v>#N/A</v>
      </c>
    </row>
    <row r="217" spans="31:34" s="103" customFormat="1" customHeight="1">
      <c r="AE217" s="103" t="e">
        <f>VLOOKUP(E217,映射表!A:G,7,0)</f>
        <v>#N/A</v>
      </c>
      <c r="AF217" s="103" t="e">
        <f>VLOOKUP(E217,映射表!A:C,3,0)</f>
        <v>#N/A</v>
      </c>
      <c r="AH217" s="103" t="e">
        <f>VLOOKUP(AF217,'B2B（ol)'!A:N,3,0)</f>
        <v>#N/A</v>
      </c>
    </row>
    <row r="218" spans="31:34" s="103" customFormat="1" customHeight="1">
      <c r="AE218" s="103" t="e">
        <f>VLOOKUP(E218,映射表!A:G,7,0)</f>
        <v>#N/A</v>
      </c>
      <c r="AF218" s="103" t="e">
        <f>VLOOKUP(E218,映射表!A:C,3,0)</f>
        <v>#N/A</v>
      </c>
      <c r="AH218" s="103" t="e">
        <f>VLOOKUP(AF218,'B2B（ol)'!A:N,3,0)</f>
        <v>#N/A</v>
      </c>
    </row>
    <row r="219" spans="31:34" s="103" customFormat="1" customHeight="1">
      <c r="AE219" s="103" t="e">
        <f>VLOOKUP(E219,映射表!A:G,7,0)</f>
        <v>#N/A</v>
      </c>
      <c r="AF219" s="103" t="e">
        <f>VLOOKUP(E219,映射表!A:C,3,0)</f>
        <v>#N/A</v>
      </c>
      <c r="AH219" s="103" t="e">
        <f>VLOOKUP(AF219,'B2B（ol)'!A:N,3,0)</f>
        <v>#N/A</v>
      </c>
    </row>
    <row r="220" spans="31:34" s="103" customFormat="1" customHeight="1">
      <c r="AE220" s="103" t="e">
        <f>VLOOKUP(E220,映射表!A:G,7,0)</f>
        <v>#N/A</v>
      </c>
      <c r="AF220" s="103" t="e">
        <f>VLOOKUP(E220,映射表!A:C,3,0)</f>
        <v>#N/A</v>
      </c>
      <c r="AH220" s="103" t="e">
        <f>VLOOKUP(AF220,'B2B（ol)'!A:N,3,0)</f>
        <v>#N/A</v>
      </c>
    </row>
    <row r="221" spans="31:34" s="103" customFormat="1" customHeight="1">
      <c r="AE221" s="103" t="e">
        <f>VLOOKUP(E221,映射表!A:G,7,0)</f>
        <v>#N/A</v>
      </c>
      <c r="AF221" s="103" t="e">
        <f>VLOOKUP(E221,映射表!A:C,3,0)</f>
        <v>#N/A</v>
      </c>
      <c r="AH221" s="103" t="e">
        <f>VLOOKUP(AF221,'B2B（ol)'!A:N,3,0)</f>
        <v>#N/A</v>
      </c>
    </row>
    <row r="222" spans="31:34" s="103" customFormat="1" customHeight="1">
      <c r="AE222" s="103" t="e">
        <f>VLOOKUP(E222,映射表!A:G,7,0)</f>
        <v>#N/A</v>
      </c>
      <c r="AF222" s="103" t="e">
        <f>VLOOKUP(E222,映射表!A:C,3,0)</f>
        <v>#N/A</v>
      </c>
      <c r="AH222" s="103" t="e">
        <f>VLOOKUP(AF222,'B2B（ol)'!A:N,3,0)</f>
        <v>#N/A</v>
      </c>
    </row>
    <row r="223" spans="31:34" s="103" customFormat="1" customHeight="1">
      <c r="AE223" s="103" t="e">
        <f>VLOOKUP(E223,映射表!A:G,7,0)</f>
        <v>#N/A</v>
      </c>
      <c r="AF223" s="103" t="e">
        <f>VLOOKUP(E223,映射表!A:C,3,0)</f>
        <v>#N/A</v>
      </c>
      <c r="AH223" s="103" t="e">
        <f>VLOOKUP(AF223,'B2B（ol)'!A:N,3,0)</f>
        <v>#N/A</v>
      </c>
    </row>
    <row r="224" spans="31:34" s="103" customFormat="1" customHeight="1">
      <c r="AE224" s="103" t="e">
        <f>VLOOKUP(E224,映射表!A:G,7,0)</f>
        <v>#N/A</v>
      </c>
      <c r="AF224" s="103" t="e">
        <f>VLOOKUP(E224,映射表!A:C,3,0)</f>
        <v>#N/A</v>
      </c>
      <c r="AH224" s="103" t="e">
        <f>VLOOKUP(AF224,'B2B（ol)'!A:N,3,0)</f>
        <v>#N/A</v>
      </c>
    </row>
    <row r="225" spans="31:34" s="103" customFormat="1" customHeight="1">
      <c r="AE225" s="103" t="e">
        <f>VLOOKUP(E225,映射表!A:G,7,0)</f>
        <v>#N/A</v>
      </c>
      <c r="AF225" s="103" t="e">
        <f>VLOOKUP(E225,映射表!A:C,3,0)</f>
        <v>#N/A</v>
      </c>
      <c r="AH225" s="103" t="e">
        <f>VLOOKUP(AF225,'B2B（ol)'!A:N,3,0)</f>
        <v>#N/A</v>
      </c>
    </row>
    <row r="226" spans="31:34" s="103" customFormat="1" customHeight="1">
      <c r="AE226" s="103" t="e">
        <f>VLOOKUP(E226,映射表!A:G,7,0)</f>
        <v>#N/A</v>
      </c>
      <c r="AF226" s="103" t="e">
        <f>VLOOKUP(E226,映射表!A:C,3,0)</f>
        <v>#N/A</v>
      </c>
      <c r="AH226" s="103" t="e">
        <f>VLOOKUP(AF226,'B2B（ol)'!A:N,3,0)</f>
        <v>#N/A</v>
      </c>
    </row>
    <row r="227" spans="31:34" s="103" customFormat="1" customHeight="1">
      <c r="AE227" s="103" t="e">
        <f>VLOOKUP(E227,映射表!A:G,7,0)</f>
        <v>#N/A</v>
      </c>
      <c r="AF227" s="103" t="e">
        <f>VLOOKUP(E227,映射表!A:C,3,0)</f>
        <v>#N/A</v>
      </c>
      <c r="AH227" s="103" t="e">
        <f>VLOOKUP(AF227,'B2B（ol)'!A:N,3,0)</f>
        <v>#N/A</v>
      </c>
    </row>
    <row r="228" spans="31:34" s="103" customFormat="1" customHeight="1">
      <c r="AE228" s="103" t="e">
        <f>VLOOKUP(E228,映射表!A:G,7,0)</f>
        <v>#N/A</v>
      </c>
      <c r="AF228" s="103" t="e">
        <f>VLOOKUP(E228,映射表!A:C,3,0)</f>
        <v>#N/A</v>
      </c>
      <c r="AH228" s="103" t="e">
        <f>VLOOKUP(AF228,'B2B（ol)'!A:N,3,0)</f>
        <v>#N/A</v>
      </c>
    </row>
    <row r="229" spans="31:34" s="103" customFormat="1" customHeight="1">
      <c r="AE229" s="103" t="e">
        <f>VLOOKUP(E229,映射表!A:G,7,0)</f>
        <v>#N/A</v>
      </c>
      <c r="AF229" s="103" t="e">
        <f>VLOOKUP(E229,映射表!A:C,3,0)</f>
        <v>#N/A</v>
      </c>
      <c r="AH229" s="103" t="e">
        <f>VLOOKUP(AF229,'B2B（ol)'!A:N,3,0)</f>
        <v>#N/A</v>
      </c>
    </row>
    <row r="230" spans="31:34" s="103" customFormat="1" customHeight="1">
      <c r="AE230" s="103" t="e">
        <f>VLOOKUP(E230,映射表!A:G,7,0)</f>
        <v>#N/A</v>
      </c>
      <c r="AF230" s="103" t="e">
        <f>VLOOKUP(E230,映射表!A:C,3,0)</f>
        <v>#N/A</v>
      </c>
      <c r="AH230" s="103" t="e">
        <f>VLOOKUP(AF230,'B2B（ol)'!A:N,3,0)</f>
        <v>#N/A</v>
      </c>
    </row>
    <row r="231" spans="31:34" s="103" customFormat="1" customHeight="1">
      <c r="AE231" s="103" t="e">
        <f>VLOOKUP(E231,映射表!A:G,7,0)</f>
        <v>#N/A</v>
      </c>
      <c r="AF231" s="103" t="e">
        <f>VLOOKUP(E231,映射表!A:C,3,0)</f>
        <v>#N/A</v>
      </c>
      <c r="AH231" s="103" t="e">
        <f>VLOOKUP(AF231,'B2B（ol)'!A:N,3,0)</f>
        <v>#N/A</v>
      </c>
    </row>
    <row r="232" spans="31:34" s="103" customFormat="1" customHeight="1">
      <c r="AE232" s="103" t="e">
        <f>VLOOKUP(E232,映射表!A:G,7,0)</f>
        <v>#N/A</v>
      </c>
      <c r="AF232" s="103" t="e">
        <f>VLOOKUP(E232,映射表!A:C,3,0)</f>
        <v>#N/A</v>
      </c>
      <c r="AH232" s="103" t="e">
        <f>VLOOKUP(AF232,'B2B（ol)'!A:N,3,0)</f>
        <v>#N/A</v>
      </c>
    </row>
    <row r="233" spans="31:34" s="103" customFormat="1" customHeight="1">
      <c r="AE233" s="103" t="e">
        <f>VLOOKUP(E233,映射表!A:G,7,0)</f>
        <v>#N/A</v>
      </c>
      <c r="AF233" s="103" t="e">
        <f>VLOOKUP(E233,映射表!A:C,3,0)</f>
        <v>#N/A</v>
      </c>
      <c r="AH233" s="103" t="e">
        <f>VLOOKUP(AF233,'B2B（ol)'!A:N,3,0)</f>
        <v>#N/A</v>
      </c>
    </row>
    <row r="234" spans="31:34" s="103" customFormat="1" customHeight="1">
      <c r="AE234" s="103" t="e">
        <f>VLOOKUP(E234,映射表!A:G,7,0)</f>
        <v>#N/A</v>
      </c>
      <c r="AF234" s="103" t="e">
        <f>VLOOKUP(E234,映射表!A:C,3,0)</f>
        <v>#N/A</v>
      </c>
      <c r="AH234" s="103" t="e">
        <f>VLOOKUP(AF234,'B2B（ol)'!A:N,3,0)</f>
        <v>#N/A</v>
      </c>
    </row>
    <row r="235" spans="31:34" s="103" customFormat="1" customHeight="1">
      <c r="AE235" s="103" t="e">
        <f>VLOOKUP(E235,映射表!A:G,7,0)</f>
        <v>#N/A</v>
      </c>
      <c r="AF235" s="103" t="e">
        <f>VLOOKUP(E235,映射表!A:C,3,0)</f>
        <v>#N/A</v>
      </c>
      <c r="AH235" s="103" t="e">
        <f>VLOOKUP(AF235,'B2B（ol)'!A:N,3,0)</f>
        <v>#N/A</v>
      </c>
    </row>
    <row r="236" spans="31:34" s="103" customFormat="1" customHeight="1">
      <c r="AE236" s="103" t="e">
        <f>VLOOKUP(E236,映射表!A:G,7,0)</f>
        <v>#N/A</v>
      </c>
      <c r="AF236" s="103" t="e">
        <f>VLOOKUP(E236,映射表!A:C,3,0)</f>
        <v>#N/A</v>
      </c>
      <c r="AH236" s="103" t="e">
        <f>VLOOKUP(AF236,'B2B（ol)'!A:N,3,0)</f>
        <v>#N/A</v>
      </c>
    </row>
    <row r="237" spans="31:34" s="103" customFormat="1" customHeight="1">
      <c r="AE237" s="103" t="e">
        <f>VLOOKUP(E237,映射表!A:G,7,0)</f>
        <v>#N/A</v>
      </c>
      <c r="AF237" s="103" t="e">
        <f>VLOOKUP(E237,映射表!A:C,3,0)</f>
        <v>#N/A</v>
      </c>
      <c r="AH237" s="103" t="e">
        <f>VLOOKUP(AF237,'B2B（ol)'!A:N,3,0)</f>
        <v>#N/A</v>
      </c>
    </row>
    <row r="238" spans="31:34" s="103" customFormat="1" customHeight="1">
      <c r="AE238" s="103" t="e">
        <f>VLOOKUP(E238,映射表!A:G,7,0)</f>
        <v>#N/A</v>
      </c>
      <c r="AF238" s="103" t="e">
        <f>VLOOKUP(E238,映射表!A:C,3,0)</f>
        <v>#N/A</v>
      </c>
      <c r="AH238" s="103" t="e">
        <f>VLOOKUP(AF238,'B2B（ol)'!A:N,3,0)</f>
        <v>#N/A</v>
      </c>
    </row>
    <row r="239" spans="31:34" s="103" customFormat="1" customHeight="1">
      <c r="AE239" s="103" t="e">
        <f>VLOOKUP(E239,映射表!A:G,7,0)</f>
        <v>#N/A</v>
      </c>
      <c r="AF239" s="103" t="e">
        <f>VLOOKUP(E239,映射表!A:C,3,0)</f>
        <v>#N/A</v>
      </c>
      <c r="AH239" s="103" t="e">
        <f>VLOOKUP(AF239,'B2B（ol)'!A:N,3,0)</f>
        <v>#N/A</v>
      </c>
    </row>
    <row r="240" spans="31:34" s="103" customFormat="1" customHeight="1">
      <c r="AE240" s="103" t="e">
        <f>VLOOKUP(E240,映射表!A:G,7,0)</f>
        <v>#N/A</v>
      </c>
      <c r="AF240" s="103" t="e">
        <f>VLOOKUP(E240,映射表!A:C,3,0)</f>
        <v>#N/A</v>
      </c>
      <c r="AH240" s="103" t="e">
        <f>VLOOKUP(AF240,'B2B（ol)'!A:N,3,0)</f>
        <v>#N/A</v>
      </c>
    </row>
    <row r="241" spans="31:34" s="103" customFormat="1" customHeight="1">
      <c r="AE241" s="103" t="e">
        <f>VLOOKUP(E241,映射表!A:G,7,0)</f>
        <v>#N/A</v>
      </c>
      <c r="AF241" s="103" t="e">
        <f>VLOOKUP(E241,映射表!A:C,3,0)</f>
        <v>#N/A</v>
      </c>
      <c r="AH241" s="103" t="e">
        <f>VLOOKUP(AF241,'B2B（ol)'!A:N,3,0)</f>
        <v>#N/A</v>
      </c>
    </row>
    <row r="242" spans="31:34" s="103" customFormat="1" customHeight="1">
      <c r="AE242" s="103" t="e">
        <f>VLOOKUP(E242,映射表!A:G,7,0)</f>
        <v>#N/A</v>
      </c>
      <c r="AF242" s="103" t="e">
        <f>VLOOKUP(E242,映射表!A:C,3,0)</f>
        <v>#N/A</v>
      </c>
      <c r="AH242" s="103" t="e">
        <f>VLOOKUP(AF242,'B2B（ol)'!A:N,3,0)</f>
        <v>#N/A</v>
      </c>
    </row>
    <row r="243" spans="31:34" s="103" customFormat="1" customHeight="1">
      <c r="AE243" s="103" t="e">
        <f>VLOOKUP(E243,映射表!A:G,7,0)</f>
        <v>#N/A</v>
      </c>
      <c r="AF243" s="103" t="e">
        <f>VLOOKUP(E243,映射表!A:C,3,0)</f>
        <v>#N/A</v>
      </c>
      <c r="AH243" s="103" t="e">
        <f>VLOOKUP(AF243,'B2B（ol)'!A:N,3,0)</f>
        <v>#N/A</v>
      </c>
    </row>
    <row r="244" spans="31:34" s="103" customFormat="1" customHeight="1">
      <c r="AE244" s="103" t="e">
        <f>VLOOKUP(E244,映射表!A:G,7,0)</f>
        <v>#N/A</v>
      </c>
      <c r="AF244" s="103" t="e">
        <f>VLOOKUP(E244,映射表!A:C,3,0)</f>
        <v>#N/A</v>
      </c>
      <c r="AH244" s="103" t="e">
        <f>VLOOKUP(AF244,'B2B（ol)'!A:N,3,0)</f>
        <v>#N/A</v>
      </c>
    </row>
    <row r="245" spans="31:34" s="103" customFormat="1" customHeight="1">
      <c r="AE245" s="103" t="e">
        <f>VLOOKUP(E245,映射表!A:G,7,0)</f>
        <v>#N/A</v>
      </c>
      <c r="AF245" s="103" t="e">
        <f>VLOOKUP(E245,映射表!A:C,3,0)</f>
        <v>#N/A</v>
      </c>
      <c r="AH245" s="103" t="e">
        <f>VLOOKUP(AF245,'B2B（ol)'!A:N,3,0)</f>
        <v>#N/A</v>
      </c>
    </row>
    <row r="246" spans="31:34" s="103" customFormat="1" customHeight="1">
      <c r="AE246" s="103" t="e">
        <f>VLOOKUP(E246,映射表!A:G,7,0)</f>
        <v>#N/A</v>
      </c>
      <c r="AF246" s="103" t="e">
        <f>VLOOKUP(E246,映射表!A:C,3,0)</f>
        <v>#N/A</v>
      </c>
      <c r="AH246" s="103" t="e">
        <f>VLOOKUP(AF246,'B2B（ol)'!A:N,3,0)</f>
        <v>#N/A</v>
      </c>
    </row>
    <row r="247" spans="31:34" s="103" customFormat="1" customHeight="1">
      <c r="AE247" s="103" t="e">
        <f>VLOOKUP(E247,映射表!A:G,7,0)</f>
        <v>#N/A</v>
      </c>
      <c r="AF247" s="103" t="e">
        <f>VLOOKUP(E247,映射表!A:C,3,0)</f>
        <v>#N/A</v>
      </c>
      <c r="AH247" s="103" t="e">
        <f>VLOOKUP(AF247,'B2B（ol)'!A:N,3,0)</f>
        <v>#N/A</v>
      </c>
    </row>
    <row r="248" spans="31:34" s="103" customFormat="1" customHeight="1">
      <c r="AE248" s="103" t="e">
        <f>VLOOKUP(E248,映射表!A:G,7,0)</f>
        <v>#N/A</v>
      </c>
      <c r="AF248" s="103" t="e">
        <f>VLOOKUP(E248,映射表!A:C,3,0)</f>
        <v>#N/A</v>
      </c>
      <c r="AH248" s="103" t="e">
        <f>VLOOKUP(AF248,'B2B（ol)'!A:N,3,0)</f>
        <v>#N/A</v>
      </c>
    </row>
    <row r="249" spans="31:34" s="103" customFormat="1" customHeight="1">
      <c r="AE249" s="103" t="e">
        <f>VLOOKUP(E249,映射表!A:G,7,0)</f>
        <v>#N/A</v>
      </c>
      <c r="AF249" s="103" t="e">
        <f>VLOOKUP(E249,映射表!A:C,3,0)</f>
        <v>#N/A</v>
      </c>
      <c r="AH249" s="103" t="e">
        <f>VLOOKUP(AF249,'B2B（ol)'!A:N,3,0)</f>
        <v>#N/A</v>
      </c>
    </row>
    <row r="250" spans="31:34" s="103" customFormat="1" customHeight="1">
      <c r="AE250" s="103" t="e">
        <f>VLOOKUP(E250,映射表!A:G,7,0)</f>
        <v>#N/A</v>
      </c>
      <c r="AF250" s="103" t="e">
        <f>VLOOKUP(E250,映射表!A:C,3,0)</f>
        <v>#N/A</v>
      </c>
      <c r="AH250" s="103" t="e">
        <f>VLOOKUP(AF250,'B2B（ol)'!A:N,3,0)</f>
        <v>#N/A</v>
      </c>
    </row>
    <row r="251" spans="31:34" s="103" customFormat="1" customHeight="1">
      <c r="AE251" s="103" t="e">
        <f>VLOOKUP(E251,映射表!A:G,7,0)</f>
        <v>#N/A</v>
      </c>
      <c r="AF251" s="103" t="e">
        <f>VLOOKUP(E251,映射表!A:C,3,0)</f>
        <v>#N/A</v>
      </c>
      <c r="AH251" s="103" t="e">
        <f>VLOOKUP(AF251,'B2B（ol)'!A:N,3,0)</f>
        <v>#N/A</v>
      </c>
    </row>
    <row r="252" spans="31:34" s="103" customFormat="1" customHeight="1">
      <c r="AE252" s="103" t="e">
        <f>VLOOKUP(E252,映射表!A:G,7,0)</f>
        <v>#N/A</v>
      </c>
      <c r="AF252" s="103" t="e">
        <f>VLOOKUP(E252,映射表!A:C,3,0)</f>
        <v>#N/A</v>
      </c>
      <c r="AH252" s="103" t="e">
        <f>VLOOKUP(AF252,'B2B（ol)'!A:N,3,0)</f>
        <v>#N/A</v>
      </c>
    </row>
    <row r="253" spans="31:34" s="103" customFormat="1" customHeight="1">
      <c r="AE253" s="103" t="e">
        <f>VLOOKUP(E253,映射表!A:G,7,0)</f>
        <v>#N/A</v>
      </c>
      <c r="AF253" s="103" t="e">
        <f>VLOOKUP(E253,映射表!A:C,3,0)</f>
        <v>#N/A</v>
      </c>
      <c r="AH253" s="103" t="e">
        <f>VLOOKUP(AF253,'B2B（ol)'!A:N,3,0)</f>
        <v>#N/A</v>
      </c>
    </row>
    <row r="254" spans="31:34" s="103" customFormat="1" customHeight="1">
      <c r="AE254" s="103" t="e">
        <f>VLOOKUP(E254,映射表!A:G,7,0)</f>
        <v>#N/A</v>
      </c>
      <c r="AF254" s="103" t="e">
        <f>VLOOKUP(E254,映射表!A:C,3,0)</f>
        <v>#N/A</v>
      </c>
      <c r="AH254" s="103" t="e">
        <f>VLOOKUP(AF254,'B2B（ol)'!A:N,3,0)</f>
        <v>#N/A</v>
      </c>
    </row>
    <row r="255" spans="31:34" s="103" customFormat="1" customHeight="1">
      <c r="AE255" s="103" t="e">
        <f>VLOOKUP(E255,映射表!A:G,7,0)</f>
        <v>#N/A</v>
      </c>
      <c r="AF255" s="103" t="e">
        <f>VLOOKUP(E255,映射表!A:C,3,0)</f>
        <v>#N/A</v>
      </c>
      <c r="AH255" s="103" t="e">
        <f>VLOOKUP(AF255,'B2B（ol)'!A:N,3,0)</f>
        <v>#N/A</v>
      </c>
    </row>
    <row r="256" spans="31:34" s="103" customFormat="1" customHeight="1">
      <c r="AE256" s="103" t="e">
        <f>VLOOKUP(E256,映射表!A:G,7,0)</f>
        <v>#N/A</v>
      </c>
      <c r="AF256" s="103" t="e">
        <f>VLOOKUP(E256,映射表!A:C,3,0)</f>
        <v>#N/A</v>
      </c>
      <c r="AH256" s="103" t="e">
        <f>VLOOKUP(AF256,'B2B（ol)'!A:N,3,0)</f>
        <v>#N/A</v>
      </c>
    </row>
    <row r="257" spans="31:34" s="103" customFormat="1" customHeight="1">
      <c r="AE257" s="103" t="e">
        <f>VLOOKUP(E257,映射表!A:G,7,0)</f>
        <v>#N/A</v>
      </c>
      <c r="AF257" s="103" t="e">
        <f>VLOOKUP(E257,映射表!A:C,3,0)</f>
        <v>#N/A</v>
      </c>
      <c r="AH257" s="103" t="e">
        <f>VLOOKUP(AF257,'B2B（ol)'!A:N,3,0)</f>
        <v>#N/A</v>
      </c>
    </row>
    <row r="258" spans="31:34" s="103" customFormat="1" customHeight="1">
      <c r="AE258" s="103" t="e">
        <f>VLOOKUP(E258,映射表!A:G,7,0)</f>
        <v>#N/A</v>
      </c>
      <c r="AF258" s="103" t="e">
        <f>VLOOKUP(E258,映射表!A:C,3,0)</f>
        <v>#N/A</v>
      </c>
      <c r="AH258" s="103" t="e">
        <f>VLOOKUP(AF258,'B2B（ol)'!A:N,3,0)</f>
        <v>#N/A</v>
      </c>
    </row>
    <row r="259" spans="31:34" s="103" customFormat="1" customHeight="1">
      <c r="AE259" s="103" t="e">
        <f>VLOOKUP(E259,映射表!A:G,7,0)</f>
        <v>#N/A</v>
      </c>
      <c r="AF259" s="103" t="e">
        <f>VLOOKUP(E259,映射表!A:C,3,0)</f>
        <v>#N/A</v>
      </c>
      <c r="AH259" s="103" t="e">
        <f>VLOOKUP(AF259,'B2B（ol)'!A:N,3,0)</f>
        <v>#N/A</v>
      </c>
    </row>
    <row r="260" spans="31:34" s="103" customFormat="1" customHeight="1">
      <c r="AE260" s="103" t="e">
        <f>VLOOKUP(E260,映射表!A:G,7,0)</f>
        <v>#N/A</v>
      </c>
      <c r="AF260" s="103" t="e">
        <f>VLOOKUP(E260,映射表!A:C,3,0)</f>
        <v>#N/A</v>
      </c>
      <c r="AH260" s="103" t="e">
        <f>VLOOKUP(AF260,'B2B（ol)'!A:N,3,0)</f>
        <v>#N/A</v>
      </c>
    </row>
    <row r="261" spans="31:34" s="103" customFormat="1" customHeight="1">
      <c r="AE261" s="103" t="e">
        <f>VLOOKUP(E261,映射表!A:G,7,0)</f>
        <v>#N/A</v>
      </c>
      <c r="AF261" s="103" t="e">
        <f>VLOOKUP(E261,映射表!A:C,3,0)</f>
        <v>#N/A</v>
      </c>
      <c r="AH261" s="103" t="e">
        <f>VLOOKUP(AF261,'B2B（ol)'!A:N,3,0)</f>
        <v>#N/A</v>
      </c>
    </row>
    <row r="262" spans="31:34" s="103" customFormat="1" customHeight="1">
      <c r="AE262" s="103" t="e">
        <f>VLOOKUP(E262,映射表!A:G,7,0)</f>
        <v>#N/A</v>
      </c>
      <c r="AF262" s="103" t="e">
        <f>VLOOKUP(E262,映射表!A:C,3,0)</f>
        <v>#N/A</v>
      </c>
      <c r="AH262" s="103" t="e">
        <f>VLOOKUP(AF262,'B2B（ol)'!A:N,3,0)</f>
        <v>#N/A</v>
      </c>
    </row>
    <row r="263" spans="31:34" s="103" customFormat="1" customHeight="1">
      <c r="AE263" s="103" t="e">
        <f>VLOOKUP(E263,映射表!A:G,7,0)</f>
        <v>#N/A</v>
      </c>
      <c r="AF263" s="103" t="e">
        <f>VLOOKUP(E263,映射表!A:C,3,0)</f>
        <v>#N/A</v>
      </c>
      <c r="AH263" s="103" t="e">
        <f>VLOOKUP(AF263,'B2B（ol)'!A:N,3,0)</f>
        <v>#N/A</v>
      </c>
    </row>
    <row r="264" spans="31:34" s="103" customFormat="1" customHeight="1">
      <c r="AE264" s="103" t="e">
        <f>VLOOKUP(E264,映射表!A:G,7,0)</f>
        <v>#N/A</v>
      </c>
      <c r="AF264" s="103" t="e">
        <f>VLOOKUP(E264,映射表!A:C,3,0)</f>
        <v>#N/A</v>
      </c>
      <c r="AH264" s="103" t="e">
        <f>VLOOKUP(AF264,'B2B（ol)'!A:N,3,0)</f>
        <v>#N/A</v>
      </c>
    </row>
    <row r="265" spans="31:34" s="103" customFormat="1" customHeight="1">
      <c r="AE265" s="103" t="e">
        <f>VLOOKUP(E265,映射表!A:G,7,0)</f>
        <v>#N/A</v>
      </c>
      <c r="AF265" s="103" t="e">
        <f>VLOOKUP(E265,映射表!A:C,3,0)</f>
        <v>#N/A</v>
      </c>
      <c r="AH265" s="103" t="e">
        <f>VLOOKUP(AF265,'B2B（ol)'!A:N,3,0)</f>
        <v>#N/A</v>
      </c>
    </row>
    <row r="266" spans="31:34" s="103" customFormat="1" customHeight="1">
      <c r="AE266" s="103" t="e">
        <f>VLOOKUP(E266,映射表!A:G,7,0)</f>
        <v>#N/A</v>
      </c>
      <c r="AF266" s="103" t="e">
        <f>VLOOKUP(E266,映射表!A:C,3,0)</f>
        <v>#N/A</v>
      </c>
      <c r="AH266" s="103" t="e">
        <f>VLOOKUP(AF266,'B2B（ol)'!A:N,3,0)</f>
        <v>#N/A</v>
      </c>
    </row>
    <row r="267" spans="31:34" s="103" customFormat="1" customHeight="1">
      <c r="AE267" s="103" t="e">
        <f>VLOOKUP(E267,映射表!A:G,7,0)</f>
        <v>#N/A</v>
      </c>
      <c r="AF267" s="103" t="e">
        <f>VLOOKUP(E267,映射表!A:C,3,0)</f>
        <v>#N/A</v>
      </c>
      <c r="AH267" s="103" t="e">
        <f>VLOOKUP(AF267,'B2B（ol)'!A:N,3,0)</f>
        <v>#N/A</v>
      </c>
    </row>
    <row r="268" spans="31:34" s="103" customFormat="1" customHeight="1">
      <c r="AE268" s="103" t="e">
        <f>VLOOKUP(E268,映射表!A:G,7,0)</f>
        <v>#N/A</v>
      </c>
      <c r="AF268" s="103" t="e">
        <f>VLOOKUP(E268,映射表!A:C,3,0)</f>
        <v>#N/A</v>
      </c>
      <c r="AH268" s="103" t="e">
        <f>VLOOKUP(AF268,'B2B（ol)'!A:N,3,0)</f>
        <v>#N/A</v>
      </c>
    </row>
    <row r="269" spans="31:34" s="103" customFormat="1" customHeight="1">
      <c r="AE269" s="103" t="e">
        <f>VLOOKUP(E269,映射表!A:G,7,0)</f>
        <v>#N/A</v>
      </c>
      <c r="AF269" s="103" t="e">
        <f>VLOOKUP(E269,映射表!A:C,3,0)</f>
        <v>#N/A</v>
      </c>
      <c r="AH269" s="103" t="e">
        <f>VLOOKUP(AF269,'B2B（ol)'!A:N,3,0)</f>
        <v>#N/A</v>
      </c>
    </row>
    <row r="270" spans="31:34" s="103" customFormat="1" customHeight="1">
      <c r="AE270" s="103" t="e">
        <f>VLOOKUP(E270,映射表!A:G,7,0)</f>
        <v>#N/A</v>
      </c>
      <c r="AF270" s="103" t="e">
        <f>VLOOKUP(E270,映射表!A:C,3,0)</f>
        <v>#N/A</v>
      </c>
      <c r="AH270" s="103" t="e">
        <f>VLOOKUP(AF270,'B2B（ol)'!A:N,3,0)</f>
        <v>#N/A</v>
      </c>
    </row>
    <row r="271" spans="31:34" s="103" customFormat="1" customHeight="1">
      <c r="AE271" s="103" t="e">
        <f>VLOOKUP(E271,映射表!A:G,7,0)</f>
        <v>#N/A</v>
      </c>
      <c r="AF271" s="103" t="e">
        <f>VLOOKUP(E271,映射表!A:C,3,0)</f>
        <v>#N/A</v>
      </c>
      <c r="AH271" s="103" t="e">
        <f>VLOOKUP(AF271,'B2B（ol)'!A:N,3,0)</f>
        <v>#N/A</v>
      </c>
    </row>
    <row r="272" spans="31:34" s="103" customFormat="1" customHeight="1">
      <c r="AE272" s="103" t="e">
        <f>VLOOKUP(E272,映射表!A:G,7,0)</f>
        <v>#N/A</v>
      </c>
      <c r="AF272" s="103" t="e">
        <f>VLOOKUP(E272,映射表!A:C,3,0)</f>
        <v>#N/A</v>
      </c>
      <c r="AH272" s="103" t="e">
        <f>VLOOKUP(AF272,'B2B（ol)'!A:N,3,0)</f>
        <v>#N/A</v>
      </c>
    </row>
    <row r="273" spans="31:34" s="103" customFormat="1" customHeight="1">
      <c r="AE273" s="103" t="e">
        <f>VLOOKUP(E273,映射表!A:G,7,0)</f>
        <v>#N/A</v>
      </c>
      <c r="AF273" s="103" t="e">
        <f>VLOOKUP(E273,映射表!A:C,3,0)</f>
        <v>#N/A</v>
      </c>
      <c r="AH273" s="103" t="e">
        <f>VLOOKUP(AF273,'B2B（ol)'!A:N,3,0)</f>
        <v>#N/A</v>
      </c>
    </row>
    <row r="274" spans="31:34" s="103" customFormat="1" customHeight="1">
      <c r="AE274" s="103" t="e">
        <f>VLOOKUP(E274,映射表!A:G,7,0)</f>
        <v>#N/A</v>
      </c>
      <c r="AF274" s="103" t="e">
        <f>VLOOKUP(E274,映射表!A:C,3,0)</f>
        <v>#N/A</v>
      </c>
      <c r="AH274" s="103" t="e">
        <f>VLOOKUP(AF274,'B2B（ol)'!A:N,3,0)</f>
        <v>#N/A</v>
      </c>
    </row>
    <row r="275" spans="31:34" s="103" customFormat="1" customHeight="1">
      <c r="AE275" s="103" t="e">
        <f>VLOOKUP(E275,映射表!A:G,7,0)</f>
        <v>#N/A</v>
      </c>
      <c r="AF275" s="103" t="e">
        <f>VLOOKUP(E275,映射表!A:C,3,0)</f>
        <v>#N/A</v>
      </c>
      <c r="AH275" s="103" t="e">
        <f>VLOOKUP(AF275,'B2B（ol)'!A:N,3,0)</f>
        <v>#N/A</v>
      </c>
    </row>
    <row r="276" spans="31:34" s="103" customFormat="1" customHeight="1">
      <c r="AE276" s="103" t="e">
        <f>VLOOKUP(E276,映射表!A:G,7,0)</f>
        <v>#N/A</v>
      </c>
      <c r="AF276" s="103" t="e">
        <f>VLOOKUP(E276,映射表!A:C,3,0)</f>
        <v>#N/A</v>
      </c>
      <c r="AH276" s="103" t="e">
        <f>VLOOKUP(AF276,'B2B（ol)'!A:N,3,0)</f>
        <v>#N/A</v>
      </c>
    </row>
    <row r="277" spans="31:34" s="103" customFormat="1" customHeight="1">
      <c r="AE277" s="103" t="e">
        <f>VLOOKUP(E277,映射表!A:G,7,0)</f>
        <v>#N/A</v>
      </c>
      <c r="AF277" s="103" t="e">
        <f>VLOOKUP(E277,映射表!A:C,3,0)</f>
        <v>#N/A</v>
      </c>
      <c r="AH277" s="103" t="e">
        <f>VLOOKUP(AF277,'B2B（ol)'!A:N,3,0)</f>
        <v>#N/A</v>
      </c>
    </row>
    <row r="278" spans="31:34" s="103" customFormat="1" customHeight="1">
      <c r="AE278" s="103" t="e">
        <f>VLOOKUP(E278,映射表!A:G,7,0)</f>
        <v>#N/A</v>
      </c>
      <c r="AF278" s="103" t="e">
        <f>VLOOKUP(E278,映射表!A:C,3,0)</f>
        <v>#N/A</v>
      </c>
      <c r="AH278" s="103" t="e">
        <f>VLOOKUP(AF278,'B2B（ol)'!A:N,3,0)</f>
        <v>#N/A</v>
      </c>
    </row>
    <row r="279" spans="31:34" s="103" customFormat="1" customHeight="1">
      <c r="AE279" s="103" t="e">
        <f>VLOOKUP(E279,映射表!A:G,7,0)</f>
        <v>#N/A</v>
      </c>
      <c r="AF279" s="103" t="e">
        <f>VLOOKUP(E279,映射表!A:C,3,0)</f>
        <v>#N/A</v>
      </c>
      <c r="AH279" s="103" t="e">
        <f>VLOOKUP(AF279,'B2B（ol)'!A:N,3,0)</f>
        <v>#N/A</v>
      </c>
    </row>
    <row r="280" spans="31:34" s="103" customFormat="1" customHeight="1">
      <c r="AE280" s="103" t="e">
        <f>VLOOKUP(E280,映射表!A:G,7,0)</f>
        <v>#N/A</v>
      </c>
      <c r="AF280" s="103" t="e">
        <f>VLOOKUP(E280,映射表!A:C,3,0)</f>
        <v>#N/A</v>
      </c>
      <c r="AH280" s="103" t="e">
        <f>VLOOKUP(AF280,'B2B（ol)'!A:N,3,0)</f>
        <v>#N/A</v>
      </c>
    </row>
    <row r="281" spans="31:34" s="103" customFormat="1" customHeight="1">
      <c r="AE281" s="103" t="e">
        <f>VLOOKUP(E281,映射表!A:G,7,0)</f>
        <v>#N/A</v>
      </c>
      <c r="AF281" s="103" t="e">
        <f>VLOOKUP(E281,映射表!A:C,3,0)</f>
        <v>#N/A</v>
      </c>
      <c r="AH281" s="103" t="e">
        <f>VLOOKUP(AF281,'B2B（ol)'!A:N,3,0)</f>
        <v>#N/A</v>
      </c>
    </row>
    <row r="282" spans="31:34" s="103" customFormat="1" customHeight="1">
      <c r="AE282" s="103" t="e">
        <f>VLOOKUP(E282,映射表!A:G,7,0)</f>
        <v>#N/A</v>
      </c>
      <c r="AF282" s="103" t="e">
        <f>VLOOKUP(E282,映射表!A:C,3,0)</f>
        <v>#N/A</v>
      </c>
      <c r="AH282" s="103" t="e">
        <f>VLOOKUP(AF282,'B2B（ol)'!A:N,3,0)</f>
        <v>#N/A</v>
      </c>
    </row>
    <row r="283" spans="31:34" s="103" customFormat="1" customHeight="1">
      <c r="AE283" s="103" t="e">
        <f>VLOOKUP(E283,映射表!A:G,7,0)</f>
        <v>#N/A</v>
      </c>
      <c r="AF283" s="103" t="e">
        <f>VLOOKUP(E283,映射表!A:C,3,0)</f>
        <v>#N/A</v>
      </c>
      <c r="AH283" s="103" t="e">
        <f>VLOOKUP(AF283,'B2B（ol)'!A:N,3,0)</f>
        <v>#N/A</v>
      </c>
    </row>
    <row r="284" spans="31:34" s="103" customFormat="1" customHeight="1">
      <c r="AE284" s="103" t="e">
        <f>VLOOKUP(E284,映射表!A:G,7,0)</f>
        <v>#N/A</v>
      </c>
      <c r="AF284" s="103" t="e">
        <f>VLOOKUP(E284,映射表!A:C,3,0)</f>
        <v>#N/A</v>
      </c>
      <c r="AH284" s="103" t="e">
        <f>VLOOKUP(AF284,'B2B（ol)'!A:N,3,0)</f>
        <v>#N/A</v>
      </c>
    </row>
    <row r="285" spans="31:34" s="103" customFormat="1" customHeight="1">
      <c r="AE285" s="103" t="e">
        <f>VLOOKUP(E285,映射表!A:G,7,0)</f>
        <v>#N/A</v>
      </c>
      <c r="AF285" s="103" t="e">
        <f>VLOOKUP(E285,映射表!A:C,3,0)</f>
        <v>#N/A</v>
      </c>
      <c r="AH285" s="103" t="e">
        <f>VLOOKUP(AF285,'B2B（ol)'!A:N,3,0)</f>
        <v>#N/A</v>
      </c>
    </row>
    <row r="286" spans="31:34" s="103" customFormat="1" customHeight="1">
      <c r="AE286" s="103" t="e">
        <f>VLOOKUP(E286,映射表!A:G,7,0)</f>
        <v>#N/A</v>
      </c>
      <c r="AF286" s="103" t="e">
        <f>VLOOKUP(E286,映射表!A:C,3,0)</f>
        <v>#N/A</v>
      </c>
      <c r="AH286" s="103" t="e">
        <f>VLOOKUP(AF286,'B2B（ol)'!A:N,3,0)</f>
        <v>#N/A</v>
      </c>
    </row>
    <row r="287" spans="31:34" s="103" customFormat="1" customHeight="1">
      <c r="AE287" s="103" t="e">
        <f>VLOOKUP(E287,映射表!A:G,7,0)</f>
        <v>#N/A</v>
      </c>
      <c r="AF287" s="103" t="e">
        <f>VLOOKUP(E287,映射表!A:C,3,0)</f>
        <v>#N/A</v>
      </c>
      <c r="AH287" s="103" t="e">
        <f>VLOOKUP(AF287,'B2B（ol)'!A:N,3,0)</f>
        <v>#N/A</v>
      </c>
    </row>
    <row r="288" spans="31:34" s="103" customFormat="1" customHeight="1">
      <c r="AE288" s="103" t="e">
        <f>VLOOKUP(E288,映射表!A:G,7,0)</f>
        <v>#N/A</v>
      </c>
      <c r="AF288" s="103" t="e">
        <f>VLOOKUP(E288,映射表!A:C,3,0)</f>
        <v>#N/A</v>
      </c>
      <c r="AH288" s="103" t="e">
        <f>VLOOKUP(AF288,'B2B（ol)'!A:N,3,0)</f>
        <v>#N/A</v>
      </c>
    </row>
    <row r="289" spans="31:34" s="103" customFormat="1" customHeight="1">
      <c r="AE289" s="103" t="e">
        <f>VLOOKUP(E289,映射表!A:G,7,0)</f>
        <v>#N/A</v>
      </c>
      <c r="AF289" s="103" t="e">
        <f>VLOOKUP(E289,映射表!A:C,3,0)</f>
        <v>#N/A</v>
      </c>
      <c r="AH289" s="103" t="e">
        <f>VLOOKUP(AF289,'B2B（ol)'!A:N,3,0)</f>
        <v>#N/A</v>
      </c>
    </row>
    <row r="290" spans="31:34" s="103" customFormat="1" customHeight="1">
      <c r="AE290" s="103" t="e">
        <f>VLOOKUP(E290,映射表!A:G,7,0)</f>
        <v>#N/A</v>
      </c>
      <c r="AF290" s="103" t="e">
        <f>VLOOKUP(E290,映射表!A:C,3,0)</f>
        <v>#N/A</v>
      </c>
      <c r="AH290" s="103" t="e">
        <f>VLOOKUP(AF290,'B2B（ol)'!A:N,3,0)</f>
        <v>#N/A</v>
      </c>
    </row>
    <row r="291" spans="31:34" s="103" customFormat="1" customHeight="1">
      <c r="AE291" s="103" t="e">
        <f>VLOOKUP(E291,映射表!A:G,7,0)</f>
        <v>#N/A</v>
      </c>
      <c r="AF291" s="103" t="e">
        <f>VLOOKUP(E291,映射表!A:C,3,0)</f>
        <v>#N/A</v>
      </c>
      <c r="AH291" s="103" t="e">
        <f>VLOOKUP(AF291,'B2B（ol)'!A:N,3,0)</f>
        <v>#N/A</v>
      </c>
    </row>
    <row r="292" spans="31:34" s="103" customFormat="1" customHeight="1">
      <c r="AE292" s="103" t="e">
        <f>VLOOKUP(E292,映射表!A:G,7,0)</f>
        <v>#N/A</v>
      </c>
      <c r="AF292" s="103" t="e">
        <f>VLOOKUP(E292,映射表!A:C,3,0)</f>
        <v>#N/A</v>
      </c>
      <c r="AH292" s="103" t="e">
        <f>VLOOKUP(AF292,'B2B（ol)'!A:N,3,0)</f>
        <v>#N/A</v>
      </c>
    </row>
    <row r="293" spans="31:34" s="103" customFormat="1" customHeight="1">
      <c r="AE293" s="103" t="e">
        <f>VLOOKUP(E293,映射表!A:G,7,0)</f>
        <v>#N/A</v>
      </c>
      <c r="AF293" s="103" t="e">
        <f>VLOOKUP(E293,映射表!A:C,3,0)</f>
        <v>#N/A</v>
      </c>
      <c r="AH293" s="103" t="e">
        <f>VLOOKUP(AF293,'B2B（ol)'!A:N,3,0)</f>
        <v>#N/A</v>
      </c>
    </row>
    <row r="294" spans="31:34" s="103" customFormat="1" customHeight="1">
      <c r="AE294" s="103" t="e">
        <f>VLOOKUP(E294,映射表!A:G,7,0)</f>
        <v>#N/A</v>
      </c>
      <c r="AF294" s="103" t="e">
        <f>VLOOKUP(E294,映射表!A:C,3,0)</f>
        <v>#N/A</v>
      </c>
      <c r="AH294" s="103" t="e">
        <f>VLOOKUP(AF294,'B2B（ol)'!A:N,3,0)</f>
        <v>#N/A</v>
      </c>
    </row>
    <row r="295" spans="31:34" s="103" customFormat="1" customHeight="1">
      <c r="AE295" s="103" t="e">
        <f>VLOOKUP(E295,映射表!A:G,7,0)</f>
        <v>#N/A</v>
      </c>
      <c r="AF295" s="103" t="e">
        <f>VLOOKUP(E295,映射表!A:C,3,0)</f>
        <v>#N/A</v>
      </c>
      <c r="AH295" s="103" t="e">
        <f>VLOOKUP(AF295,'B2B（ol)'!A:N,3,0)</f>
        <v>#N/A</v>
      </c>
    </row>
    <row r="296" spans="31:34" s="103" customFormat="1" customHeight="1">
      <c r="AE296" s="103" t="e">
        <f>VLOOKUP(E296,映射表!A:G,7,0)</f>
        <v>#N/A</v>
      </c>
      <c r="AF296" s="103" t="e">
        <f>VLOOKUP(E296,映射表!A:C,3,0)</f>
        <v>#N/A</v>
      </c>
      <c r="AH296" s="103" t="e">
        <f>VLOOKUP(AF296,'B2B（ol)'!A:N,3,0)</f>
        <v>#N/A</v>
      </c>
    </row>
    <row r="297" spans="31:34" s="103" customFormat="1" customHeight="1">
      <c r="AE297" s="103" t="e">
        <f>VLOOKUP(E297,映射表!A:G,7,0)</f>
        <v>#N/A</v>
      </c>
      <c r="AF297" s="103" t="e">
        <f>VLOOKUP(E297,映射表!A:C,3,0)</f>
        <v>#N/A</v>
      </c>
      <c r="AH297" s="103" t="e">
        <f>VLOOKUP(AF297,'B2B（ol)'!A:N,3,0)</f>
        <v>#N/A</v>
      </c>
    </row>
    <row r="298" spans="31:34" s="103" customFormat="1" customHeight="1">
      <c r="AE298" s="103" t="e">
        <f>VLOOKUP(E298,映射表!A:G,7,0)</f>
        <v>#N/A</v>
      </c>
      <c r="AF298" s="103" t="e">
        <f>VLOOKUP(E298,映射表!A:C,3,0)</f>
        <v>#N/A</v>
      </c>
      <c r="AH298" s="103" t="e">
        <f>VLOOKUP(AF298,'B2B（ol)'!A:N,3,0)</f>
        <v>#N/A</v>
      </c>
    </row>
    <row r="299" spans="31:34" s="103" customFormat="1" customHeight="1">
      <c r="AE299" s="103" t="e">
        <f>VLOOKUP(E299,映射表!A:G,7,0)</f>
        <v>#N/A</v>
      </c>
      <c r="AF299" s="103" t="e">
        <f>VLOOKUP(E299,映射表!A:C,3,0)</f>
        <v>#N/A</v>
      </c>
      <c r="AH299" s="103" t="e">
        <f>VLOOKUP(AF299,'B2B（ol)'!A:N,3,0)</f>
        <v>#N/A</v>
      </c>
    </row>
    <row r="300" spans="31:34" s="103" customFormat="1" customHeight="1">
      <c r="AE300" s="103" t="e">
        <f>VLOOKUP(E300,映射表!A:G,7,0)</f>
        <v>#N/A</v>
      </c>
      <c r="AF300" s="103" t="e">
        <f>VLOOKUP(E300,映射表!A:C,3,0)</f>
        <v>#N/A</v>
      </c>
      <c r="AH300" s="103" t="e">
        <f>VLOOKUP(AF300,'B2B（ol)'!A:N,3,0)</f>
        <v>#N/A</v>
      </c>
    </row>
    <row r="301" spans="31:34" s="103" customFormat="1" customHeight="1">
      <c r="AE301" s="103" t="e">
        <f>VLOOKUP(E301,映射表!A:G,7,0)</f>
        <v>#N/A</v>
      </c>
      <c r="AF301" s="103" t="e">
        <f>VLOOKUP(E301,映射表!A:C,3,0)</f>
        <v>#N/A</v>
      </c>
      <c r="AH301" s="103" t="e">
        <f>VLOOKUP(AF301,'B2B（ol)'!A:N,3,0)</f>
        <v>#N/A</v>
      </c>
    </row>
    <row r="302" spans="31:34" s="103" customFormat="1" customHeight="1">
      <c r="AE302" s="103" t="e">
        <f>VLOOKUP(E302,映射表!A:G,7,0)</f>
        <v>#N/A</v>
      </c>
      <c r="AF302" s="103" t="e">
        <f>VLOOKUP(E302,映射表!A:C,3,0)</f>
        <v>#N/A</v>
      </c>
      <c r="AH302" s="103" t="e">
        <f>VLOOKUP(AF302,'B2B（ol)'!A:N,3,0)</f>
        <v>#N/A</v>
      </c>
    </row>
    <row r="303" spans="31:34" s="103" customFormat="1" customHeight="1">
      <c r="AE303" s="103" t="e">
        <f>VLOOKUP(E303,映射表!A:G,7,0)</f>
        <v>#N/A</v>
      </c>
      <c r="AF303" s="103" t="e">
        <f>VLOOKUP(E303,映射表!A:C,3,0)</f>
        <v>#N/A</v>
      </c>
      <c r="AH303" s="103" t="e">
        <f>VLOOKUP(AF303,'B2B（ol)'!A:N,3,0)</f>
        <v>#N/A</v>
      </c>
    </row>
    <row r="304" spans="31:34" s="103" customFormat="1" customHeight="1">
      <c r="AE304" s="103" t="e">
        <f>VLOOKUP(E304,映射表!A:G,7,0)</f>
        <v>#N/A</v>
      </c>
      <c r="AF304" s="103" t="e">
        <f>VLOOKUP(E304,映射表!A:C,3,0)</f>
        <v>#N/A</v>
      </c>
      <c r="AH304" s="103" t="e">
        <f>VLOOKUP(AF304,'B2B（ol)'!A:N,3,0)</f>
        <v>#N/A</v>
      </c>
    </row>
    <row r="305" spans="31:34" s="103" customFormat="1" customHeight="1">
      <c r="AE305" s="103" t="e">
        <f>VLOOKUP(E305,映射表!A:G,7,0)</f>
        <v>#N/A</v>
      </c>
      <c r="AF305" s="103" t="e">
        <f>VLOOKUP(E305,映射表!A:C,3,0)</f>
        <v>#N/A</v>
      </c>
      <c r="AH305" s="103" t="e">
        <f>VLOOKUP(AF305,'B2B（ol)'!A:N,3,0)</f>
        <v>#N/A</v>
      </c>
    </row>
    <row r="306" spans="31:34" s="103" customFormat="1" customHeight="1">
      <c r="AE306" s="103" t="e">
        <f>VLOOKUP(E306,映射表!A:G,7,0)</f>
        <v>#N/A</v>
      </c>
      <c r="AF306" s="103" t="e">
        <f>VLOOKUP(E306,映射表!A:C,3,0)</f>
        <v>#N/A</v>
      </c>
      <c r="AH306" s="103" t="e">
        <f>VLOOKUP(AF306,'B2B（ol)'!A:N,3,0)</f>
        <v>#N/A</v>
      </c>
    </row>
    <row r="307" spans="31:34" s="103" customFormat="1" customHeight="1">
      <c r="AE307" s="103" t="e">
        <f>VLOOKUP(E307,映射表!A:G,7,0)</f>
        <v>#N/A</v>
      </c>
      <c r="AF307" s="103" t="e">
        <f>VLOOKUP(E307,映射表!A:C,3,0)</f>
        <v>#N/A</v>
      </c>
      <c r="AH307" s="103" t="e">
        <f>VLOOKUP(AF307,'B2B（ol)'!A:N,3,0)</f>
        <v>#N/A</v>
      </c>
    </row>
    <row r="308" spans="31:34" s="103" customFormat="1" customHeight="1">
      <c r="AE308" s="103" t="e">
        <f>VLOOKUP(E308,映射表!A:G,7,0)</f>
        <v>#N/A</v>
      </c>
      <c r="AF308" s="103" t="e">
        <f>VLOOKUP(E308,映射表!A:C,3,0)</f>
        <v>#N/A</v>
      </c>
      <c r="AH308" s="103" t="e">
        <f>VLOOKUP(AF308,'B2B（ol)'!A:N,3,0)</f>
        <v>#N/A</v>
      </c>
    </row>
    <row r="309" spans="31:34" s="103" customFormat="1" customHeight="1">
      <c r="AE309" s="103" t="e">
        <f>VLOOKUP(E309,映射表!A:G,7,0)</f>
        <v>#N/A</v>
      </c>
      <c r="AF309" s="103" t="e">
        <f>VLOOKUP(E309,映射表!A:C,3,0)</f>
        <v>#N/A</v>
      </c>
      <c r="AH309" s="103" t="e">
        <f>VLOOKUP(AF309,'B2B（ol)'!A:N,3,0)</f>
        <v>#N/A</v>
      </c>
    </row>
    <row r="310" spans="31:34" s="103" customFormat="1" customHeight="1">
      <c r="AE310" s="103" t="e">
        <f>VLOOKUP(E310,映射表!A:G,7,0)</f>
        <v>#N/A</v>
      </c>
      <c r="AF310" s="103" t="e">
        <f>VLOOKUP(E310,映射表!A:C,3,0)</f>
        <v>#N/A</v>
      </c>
      <c r="AH310" s="103" t="e">
        <f>VLOOKUP(AF310,'B2B（ol)'!A:N,3,0)</f>
        <v>#N/A</v>
      </c>
    </row>
    <row r="311" spans="31:34" s="103" customFormat="1" customHeight="1">
      <c r="AE311" s="103" t="e">
        <f>VLOOKUP(E311,映射表!A:G,7,0)</f>
        <v>#N/A</v>
      </c>
      <c r="AF311" s="103" t="e">
        <f>VLOOKUP(E311,映射表!A:C,3,0)</f>
        <v>#N/A</v>
      </c>
      <c r="AH311" s="103" t="e">
        <f>VLOOKUP(AF311,'B2B（ol)'!A:N,3,0)</f>
        <v>#N/A</v>
      </c>
    </row>
    <row r="312" spans="31:34" s="103" customFormat="1" customHeight="1">
      <c r="AE312" s="103" t="e">
        <f>VLOOKUP(E312,映射表!A:G,7,0)</f>
        <v>#N/A</v>
      </c>
      <c r="AF312" s="103" t="e">
        <f>VLOOKUP(E312,映射表!A:C,3,0)</f>
        <v>#N/A</v>
      </c>
      <c r="AH312" s="103" t="e">
        <f>VLOOKUP(AF312,'B2B（ol)'!A:N,3,0)</f>
        <v>#N/A</v>
      </c>
    </row>
    <row r="313" spans="31:34" s="103" customFormat="1" customHeight="1">
      <c r="AE313" s="103" t="e">
        <f>VLOOKUP(E313,映射表!A:G,7,0)</f>
        <v>#N/A</v>
      </c>
      <c r="AF313" s="103" t="e">
        <f>VLOOKUP(E313,映射表!A:C,3,0)</f>
        <v>#N/A</v>
      </c>
      <c r="AH313" s="103" t="e">
        <f>VLOOKUP(AF313,'B2B（ol)'!A:N,3,0)</f>
        <v>#N/A</v>
      </c>
    </row>
    <row r="314" spans="31:34" s="103" customFormat="1" customHeight="1">
      <c r="AE314" s="103" t="e">
        <f>VLOOKUP(E314,映射表!A:G,7,0)</f>
        <v>#N/A</v>
      </c>
      <c r="AF314" s="103" t="e">
        <f>VLOOKUP(E314,映射表!A:C,3,0)</f>
        <v>#N/A</v>
      </c>
      <c r="AH314" s="103" t="e">
        <f>VLOOKUP(AF314,'B2B（ol)'!A:N,3,0)</f>
        <v>#N/A</v>
      </c>
    </row>
    <row r="315" spans="31:34" s="103" customFormat="1" customHeight="1">
      <c r="AE315" s="103" t="e">
        <f>VLOOKUP(E315,映射表!A:G,7,0)</f>
        <v>#N/A</v>
      </c>
      <c r="AF315" s="103" t="e">
        <f>VLOOKUP(E315,映射表!A:C,3,0)</f>
        <v>#N/A</v>
      </c>
      <c r="AH315" s="103" t="e">
        <f>VLOOKUP(AF315,'B2B（ol)'!A:N,3,0)</f>
        <v>#N/A</v>
      </c>
    </row>
    <row r="316" spans="31:34" s="103" customFormat="1" customHeight="1">
      <c r="AE316" s="103" t="e">
        <f>VLOOKUP(E316,映射表!A:G,7,0)</f>
        <v>#N/A</v>
      </c>
      <c r="AF316" s="103" t="e">
        <f>VLOOKUP(E316,映射表!A:C,3,0)</f>
        <v>#N/A</v>
      </c>
      <c r="AH316" s="103" t="e">
        <f>VLOOKUP(AF316,'B2B（ol)'!A:N,3,0)</f>
        <v>#N/A</v>
      </c>
    </row>
    <row r="317" spans="31:34" s="103" customFormat="1" customHeight="1">
      <c r="AE317" s="103" t="e">
        <f>VLOOKUP(E317,映射表!A:G,7,0)</f>
        <v>#N/A</v>
      </c>
      <c r="AF317" s="103" t="e">
        <f>VLOOKUP(E317,映射表!A:C,3,0)</f>
        <v>#N/A</v>
      </c>
      <c r="AH317" s="103" t="e">
        <f>VLOOKUP(AF317,'B2B（ol)'!A:N,3,0)</f>
        <v>#N/A</v>
      </c>
    </row>
    <row r="318" spans="31:34" s="103" customFormat="1" customHeight="1">
      <c r="AE318" s="103" t="e">
        <f>VLOOKUP(E318,映射表!A:G,7,0)</f>
        <v>#N/A</v>
      </c>
      <c r="AF318" s="103" t="e">
        <f>VLOOKUP(E318,映射表!A:C,3,0)</f>
        <v>#N/A</v>
      </c>
      <c r="AH318" s="103" t="e">
        <f>VLOOKUP(AF318,'B2B（ol)'!A:N,3,0)</f>
        <v>#N/A</v>
      </c>
    </row>
    <row r="319" spans="31:34" s="103" customFormat="1" customHeight="1">
      <c r="AE319" s="103" t="e">
        <f>VLOOKUP(E319,映射表!A:G,7,0)</f>
        <v>#N/A</v>
      </c>
      <c r="AF319" s="103" t="e">
        <f>VLOOKUP(E319,映射表!A:C,3,0)</f>
        <v>#N/A</v>
      </c>
      <c r="AH319" s="103" t="e">
        <f>VLOOKUP(AF319,'B2B（ol)'!A:N,3,0)</f>
        <v>#N/A</v>
      </c>
    </row>
    <row r="320" spans="31:34" s="103" customFormat="1" customHeight="1">
      <c r="AE320" s="103" t="e">
        <f>VLOOKUP(E320,映射表!A:G,7,0)</f>
        <v>#N/A</v>
      </c>
      <c r="AF320" s="103" t="e">
        <f>VLOOKUP(E320,映射表!A:C,3,0)</f>
        <v>#N/A</v>
      </c>
      <c r="AH320" s="103" t="e">
        <f>VLOOKUP(AF320,'B2B（ol)'!A:N,3,0)</f>
        <v>#N/A</v>
      </c>
    </row>
    <row r="321" spans="31:34" s="103" customFormat="1" customHeight="1">
      <c r="AE321" s="103" t="e">
        <f>VLOOKUP(E321,映射表!A:G,7,0)</f>
        <v>#N/A</v>
      </c>
      <c r="AF321" s="103" t="e">
        <f>VLOOKUP(E321,映射表!A:C,3,0)</f>
        <v>#N/A</v>
      </c>
      <c r="AH321" s="103" t="e">
        <f>VLOOKUP(AF321,'B2B（ol)'!A:N,3,0)</f>
        <v>#N/A</v>
      </c>
    </row>
    <row r="322" spans="31:34" s="103" customFormat="1" customHeight="1">
      <c r="AE322" s="103" t="e">
        <f>VLOOKUP(E322,映射表!A:G,7,0)</f>
        <v>#N/A</v>
      </c>
      <c r="AF322" s="103" t="e">
        <f>VLOOKUP(E322,映射表!A:C,3,0)</f>
        <v>#N/A</v>
      </c>
      <c r="AH322" s="103" t="e">
        <f>VLOOKUP(AF322,'B2B（ol)'!A:N,3,0)</f>
        <v>#N/A</v>
      </c>
    </row>
    <row r="323" spans="31:34" s="103" customFormat="1" customHeight="1">
      <c r="AE323" s="103" t="e">
        <f>VLOOKUP(E323,映射表!A:G,7,0)</f>
        <v>#N/A</v>
      </c>
      <c r="AF323" s="103" t="e">
        <f>VLOOKUP(E323,映射表!A:C,3,0)</f>
        <v>#N/A</v>
      </c>
      <c r="AH323" s="103" t="e">
        <f>VLOOKUP(AF323,'B2B（ol)'!A:N,3,0)</f>
        <v>#N/A</v>
      </c>
    </row>
    <row r="324" spans="31:34" s="103" customFormat="1" customHeight="1">
      <c r="AE324" s="103" t="e">
        <f>VLOOKUP(E324,映射表!A:G,7,0)</f>
        <v>#N/A</v>
      </c>
      <c r="AF324" s="103" t="e">
        <f>VLOOKUP(E324,映射表!A:C,3,0)</f>
        <v>#N/A</v>
      </c>
      <c r="AH324" s="103" t="e">
        <f>VLOOKUP(AF324,'B2B（ol)'!A:N,3,0)</f>
        <v>#N/A</v>
      </c>
    </row>
    <row r="325" spans="31:34" s="103" customFormat="1" customHeight="1">
      <c r="AE325" s="103" t="e">
        <f>VLOOKUP(E325,映射表!A:G,7,0)</f>
        <v>#N/A</v>
      </c>
      <c r="AF325" s="103" t="e">
        <f>VLOOKUP(E325,映射表!A:C,3,0)</f>
        <v>#N/A</v>
      </c>
      <c r="AH325" s="103" t="e">
        <f>VLOOKUP(AF325,'B2B（ol)'!A:N,3,0)</f>
        <v>#N/A</v>
      </c>
    </row>
    <row r="326" spans="31:34" s="103" customFormat="1" customHeight="1">
      <c r="AE326" s="103" t="e">
        <f>VLOOKUP(E326,映射表!A:G,7,0)</f>
        <v>#N/A</v>
      </c>
      <c r="AF326" s="103" t="e">
        <f>VLOOKUP(E326,映射表!A:C,3,0)</f>
        <v>#N/A</v>
      </c>
      <c r="AH326" s="103" t="e">
        <f>VLOOKUP(AF326,'B2B（ol)'!A:N,3,0)</f>
        <v>#N/A</v>
      </c>
    </row>
    <row r="327" spans="31:34" s="103" customFormat="1" customHeight="1">
      <c r="AE327" s="103" t="e">
        <f>VLOOKUP(E327,映射表!A:G,7,0)</f>
        <v>#N/A</v>
      </c>
      <c r="AF327" s="103" t="e">
        <f>VLOOKUP(E327,映射表!A:C,3,0)</f>
        <v>#N/A</v>
      </c>
      <c r="AH327" s="103" t="e">
        <f>VLOOKUP(AF327,'B2B（ol)'!A:N,3,0)</f>
        <v>#N/A</v>
      </c>
    </row>
    <row r="328" spans="31:34" s="103" customFormat="1" customHeight="1">
      <c r="AE328" s="103" t="e">
        <f>VLOOKUP(E328,映射表!A:G,7,0)</f>
        <v>#N/A</v>
      </c>
      <c r="AF328" s="103" t="e">
        <f>VLOOKUP(E328,映射表!A:C,3,0)</f>
        <v>#N/A</v>
      </c>
      <c r="AH328" s="103" t="e">
        <f>VLOOKUP(AF328,'B2B（ol)'!A:N,3,0)</f>
        <v>#N/A</v>
      </c>
    </row>
    <row r="329" spans="31:34" s="103" customFormat="1" customHeight="1">
      <c r="AE329" s="103" t="e">
        <f>VLOOKUP(E329,映射表!A:G,7,0)</f>
        <v>#N/A</v>
      </c>
      <c r="AF329" s="103" t="e">
        <f>VLOOKUP(E329,映射表!A:C,3,0)</f>
        <v>#N/A</v>
      </c>
      <c r="AH329" s="103" t="e">
        <f>VLOOKUP(AF329,'B2B（ol)'!A:N,3,0)</f>
        <v>#N/A</v>
      </c>
    </row>
    <row r="330" spans="31:34" s="103" customFormat="1" customHeight="1">
      <c r="AE330" s="103" t="e">
        <f>VLOOKUP(E330,映射表!A:G,7,0)</f>
        <v>#N/A</v>
      </c>
      <c r="AF330" s="103" t="e">
        <f>VLOOKUP(E330,映射表!A:C,3,0)</f>
        <v>#N/A</v>
      </c>
      <c r="AH330" s="103" t="e">
        <f>VLOOKUP(AF330,'B2B（ol)'!A:N,3,0)</f>
        <v>#N/A</v>
      </c>
    </row>
    <row r="331" spans="31:34" s="103" customFormat="1" customHeight="1">
      <c r="AE331" s="103" t="e">
        <f>VLOOKUP(E331,映射表!A:G,7,0)</f>
        <v>#N/A</v>
      </c>
      <c r="AF331" s="103" t="e">
        <f>VLOOKUP(E331,映射表!A:C,3,0)</f>
        <v>#N/A</v>
      </c>
      <c r="AH331" s="103" t="e">
        <f>VLOOKUP(AF331,'B2B（ol)'!A:N,3,0)</f>
        <v>#N/A</v>
      </c>
    </row>
    <row r="332" spans="31:34" s="103" customFormat="1" customHeight="1">
      <c r="AE332" s="103" t="e">
        <f>VLOOKUP(E332,映射表!A:G,7,0)</f>
        <v>#N/A</v>
      </c>
      <c r="AF332" s="103" t="e">
        <f>VLOOKUP(E332,映射表!A:C,3,0)</f>
        <v>#N/A</v>
      </c>
      <c r="AH332" s="103" t="e">
        <f>VLOOKUP(AF332,'B2B（ol)'!A:N,3,0)</f>
        <v>#N/A</v>
      </c>
    </row>
    <row r="333" spans="31:34" s="103" customFormat="1" customHeight="1">
      <c r="AE333" s="103" t="e">
        <f>VLOOKUP(E333,映射表!A:G,7,0)</f>
        <v>#N/A</v>
      </c>
      <c r="AF333" s="103" t="e">
        <f>VLOOKUP(E333,映射表!A:C,3,0)</f>
        <v>#N/A</v>
      </c>
      <c r="AH333" s="103" t="e">
        <f>VLOOKUP(AF333,'B2B（ol)'!A:N,3,0)</f>
        <v>#N/A</v>
      </c>
    </row>
    <row r="334" spans="31:34" s="103" customFormat="1" customHeight="1">
      <c r="AE334" s="103" t="e">
        <f>VLOOKUP(E334,映射表!A:G,7,0)</f>
        <v>#N/A</v>
      </c>
      <c r="AF334" s="103" t="e">
        <f>VLOOKUP(E334,映射表!A:C,3,0)</f>
        <v>#N/A</v>
      </c>
      <c r="AH334" s="103" t="e">
        <f>VLOOKUP(AF334,'B2B（ol)'!A:N,3,0)</f>
        <v>#N/A</v>
      </c>
    </row>
    <row r="335" spans="31:34" s="103" customFormat="1" customHeight="1">
      <c r="AE335" s="103" t="e">
        <f>VLOOKUP(E335,映射表!A:G,7,0)</f>
        <v>#N/A</v>
      </c>
      <c r="AF335" s="103" t="e">
        <f>VLOOKUP(E335,映射表!A:C,3,0)</f>
        <v>#N/A</v>
      </c>
      <c r="AH335" s="103" t="e">
        <f>VLOOKUP(AF335,'B2B（ol)'!A:N,3,0)</f>
        <v>#N/A</v>
      </c>
    </row>
    <row r="336" spans="31:34" s="103" customFormat="1" customHeight="1">
      <c r="AE336" s="103" t="e">
        <f>VLOOKUP(E336,映射表!A:G,7,0)</f>
        <v>#N/A</v>
      </c>
      <c r="AF336" s="103" t="e">
        <f>VLOOKUP(E336,映射表!A:C,3,0)</f>
        <v>#N/A</v>
      </c>
      <c r="AH336" s="103" t="e">
        <f>VLOOKUP(AF336,'B2B（ol)'!A:N,3,0)</f>
        <v>#N/A</v>
      </c>
    </row>
    <row r="337" spans="31:34" s="103" customFormat="1" customHeight="1">
      <c r="AE337" s="103" t="e">
        <f>VLOOKUP(E337,映射表!A:G,7,0)</f>
        <v>#N/A</v>
      </c>
      <c r="AF337" s="103" t="e">
        <f>VLOOKUP(E337,映射表!A:C,3,0)</f>
        <v>#N/A</v>
      </c>
      <c r="AH337" s="103" t="e">
        <f>VLOOKUP(AF337,'B2B（ol)'!A:N,3,0)</f>
        <v>#N/A</v>
      </c>
    </row>
    <row r="338" spans="31:34" s="103" customFormat="1" customHeight="1">
      <c r="AE338" s="103" t="e">
        <f>VLOOKUP(E338,映射表!A:G,7,0)</f>
        <v>#N/A</v>
      </c>
      <c r="AF338" s="103" t="e">
        <f>VLOOKUP(E338,映射表!A:C,3,0)</f>
        <v>#N/A</v>
      </c>
      <c r="AH338" s="103" t="e">
        <f>VLOOKUP(AF338,'B2B（ol)'!A:N,3,0)</f>
        <v>#N/A</v>
      </c>
    </row>
    <row r="339" spans="31:34" s="103" customFormat="1" customHeight="1">
      <c r="AE339" s="103" t="e">
        <f>VLOOKUP(E339,映射表!A:G,7,0)</f>
        <v>#N/A</v>
      </c>
      <c r="AF339" s="103" t="e">
        <f>VLOOKUP(E339,映射表!A:C,3,0)</f>
        <v>#N/A</v>
      </c>
      <c r="AH339" s="103" t="e">
        <f>VLOOKUP(AF339,'B2B（ol)'!A:N,3,0)</f>
        <v>#N/A</v>
      </c>
    </row>
    <row r="340" spans="31:34" s="103" customFormat="1" customHeight="1">
      <c r="AE340" s="103" t="e">
        <f>VLOOKUP(E340,映射表!A:G,7,0)</f>
        <v>#N/A</v>
      </c>
      <c r="AF340" s="103" t="e">
        <f>VLOOKUP(E340,映射表!A:C,3,0)</f>
        <v>#N/A</v>
      </c>
      <c r="AH340" s="103" t="e">
        <f>VLOOKUP(AF340,'B2B（ol)'!A:N,3,0)</f>
        <v>#N/A</v>
      </c>
    </row>
    <row r="341" spans="31:34" s="103" customFormat="1" customHeight="1">
      <c r="AE341" s="103" t="e">
        <f>VLOOKUP(E341,映射表!A:G,7,0)</f>
        <v>#N/A</v>
      </c>
      <c r="AF341" s="103" t="e">
        <f>VLOOKUP(E341,映射表!A:C,3,0)</f>
        <v>#N/A</v>
      </c>
      <c r="AH341" s="103" t="e">
        <f>VLOOKUP(AF341,'B2B（ol)'!A:N,3,0)</f>
        <v>#N/A</v>
      </c>
    </row>
    <row r="342" spans="31:34" s="103" customFormat="1" customHeight="1">
      <c r="AE342" s="103" t="e">
        <f>VLOOKUP(E342,映射表!A:G,7,0)</f>
        <v>#N/A</v>
      </c>
      <c r="AF342" s="103" t="e">
        <f>VLOOKUP(E342,映射表!A:C,3,0)</f>
        <v>#N/A</v>
      </c>
      <c r="AH342" s="103" t="e">
        <f>VLOOKUP(AF342,'B2B（ol)'!A:N,3,0)</f>
        <v>#N/A</v>
      </c>
    </row>
    <row r="343" spans="31:34" s="103" customFormat="1" customHeight="1">
      <c r="AE343" s="103" t="e">
        <f>VLOOKUP(E343,映射表!A:G,7,0)</f>
        <v>#N/A</v>
      </c>
      <c r="AF343" s="103" t="e">
        <f>VLOOKUP(E343,映射表!A:C,3,0)</f>
        <v>#N/A</v>
      </c>
      <c r="AH343" s="103" t="e">
        <f>VLOOKUP(AF343,'B2B（ol)'!A:N,3,0)</f>
        <v>#N/A</v>
      </c>
    </row>
    <row r="344" spans="31:34" s="103" customFormat="1" customHeight="1">
      <c r="AE344" s="103" t="e">
        <f>VLOOKUP(E344,映射表!A:G,7,0)</f>
        <v>#N/A</v>
      </c>
      <c r="AF344" s="103" t="e">
        <f>VLOOKUP(E344,映射表!A:C,3,0)</f>
        <v>#N/A</v>
      </c>
      <c r="AH344" s="103" t="e">
        <f>VLOOKUP(AF344,'B2B（ol)'!A:N,3,0)</f>
        <v>#N/A</v>
      </c>
    </row>
    <row r="345" spans="31:34" s="103" customFormat="1" customHeight="1">
      <c r="AE345" s="103" t="e">
        <f>VLOOKUP(E345,映射表!A:G,7,0)</f>
        <v>#N/A</v>
      </c>
      <c r="AF345" s="103" t="e">
        <f>VLOOKUP(E345,映射表!A:C,3,0)</f>
        <v>#N/A</v>
      </c>
      <c r="AH345" s="103" t="e">
        <f>VLOOKUP(AF345,'B2B（ol)'!A:N,3,0)</f>
        <v>#N/A</v>
      </c>
    </row>
    <row r="346" spans="31:34" s="103" customFormat="1" customHeight="1">
      <c r="AE346" s="103" t="e">
        <f>VLOOKUP(E346,映射表!A:G,7,0)</f>
        <v>#N/A</v>
      </c>
      <c r="AF346" s="103" t="e">
        <f>VLOOKUP(E346,映射表!A:C,3,0)</f>
        <v>#N/A</v>
      </c>
      <c r="AH346" s="103" t="e">
        <f>VLOOKUP(AF346,'B2B（ol)'!A:N,3,0)</f>
        <v>#N/A</v>
      </c>
    </row>
    <row r="347" spans="31:34" s="103" customFormat="1" customHeight="1">
      <c r="AE347" s="103" t="e">
        <f>VLOOKUP(E347,映射表!A:G,7,0)</f>
        <v>#N/A</v>
      </c>
      <c r="AF347" s="103" t="e">
        <f>VLOOKUP(E347,映射表!A:C,3,0)</f>
        <v>#N/A</v>
      </c>
      <c r="AH347" s="103" t="e">
        <f>VLOOKUP(AF347,'B2B（ol)'!A:N,3,0)</f>
        <v>#N/A</v>
      </c>
    </row>
    <row r="348" spans="31:34" s="103" customFormat="1" customHeight="1">
      <c r="AE348" s="103" t="e">
        <f>VLOOKUP(E348,映射表!A:G,7,0)</f>
        <v>#N/A</v>
      </c>
      <c r="AF348" s="103" t="e">
        <f>VLOOKUP(E348,映射表!A:C,3,0)</f>
        <v>#N/A</v>
      </c>
      <c r="AH348" s="103" t="e">
        <f>VLOOKUP(AF348,'B2B（ol)'!A:N,3,0)</f>
        <v>#N/A</v>
      </c>
    </row>
    <row r="349" spans="31:34" s="103" customFormat="1" customHeight="1">
      <c r="AE349" s="103" t="e">
        <f>VLOOKUP(E349,映射表!A:G,7,0)</f>
        <v>#N/A</v>
      </c>
      <c r="AF349" s="103" t="e">
        <f>VLOOKUP(E349,映射表!A:C,3,0)</f>
        <v>#N/A</v>
      </c>
      <c r="AH349" s="103" t="e">
        <f>VLOOKUP(AF349,'B2B（ol)'!A:N,3,0)</f>
        <v>#N/A</v>
      </c>
    </row>
    <row r="350" spans="31:34" s="103" customFormat="1" customHeight="1">
      <c r="AE350" s="103" t="e">
        <f>VLOOKUP(E350,映射表!A:G,7,0)</f>
        <v>#N/A</v>
      </c>
      <c r="AF350" s="103" t="e">
        <f>VLOOKUP(E350,映射表!A:C,3,0)</f>
        <v>#N/A</v>
      </c>
      <c r="AH350" s="103" t="e">
        <f>VLOOKUP(AF350,'B2B（ol)'!A:N,3,0)</f>
        <v>#N/A</v>
      </c>
    </row>
    <row r="351" spans="31:34" s="103" customFormat="1" customHeight="1">
      <c r="AE351" s="103" t="e">
        <f>VLOOKUP(E351,映射表!A:G,7,0)</f>
        <v>#N/A</v>
      </c>
      <c r="AF351" s="103" t="e">
        <f>VLOOKUP(E351,映射表!A:C,3,0)</f>
        <v>#N/A</v>
      </c>
      <c r="AH351" s="103" t="e">
        <f>VLOOKUP(AF351,'B2B（ol)'!A:N,3,0)</f>
        <v>#N/A</v>
      </c>
    </row>
    <row r="352" spans="31:34" s="103" customFormat="1" customHeight="1">
      <c r="AE352" s="103" t="e">
        <f>VLOOKUP(E352,映射表!A:G,7,0)</f>
        <v>#N/A</v>
      </c>
      <c r="AF352" s="103" t="e">
        <f>VLOOKUP(E352,映射表!A:C,3,0)</f>
        <v>#N/A</v>
      </c>
      <c r="AH352" s="103" t="e">
        <f>VLOOKUP(AF352,'B2B（ol)'!A:N,3,0)</f>
        <v>#N/A</v>
      </c>
    </row>
    <row r="353" spans="31:34" s="103" customFormat="1" customHeight="1">
      <c r="AE353" s="103" t="e">
        <f>VLOOKUP(E353,映射表!A:G,7,0)</f>
        <v>#N/A</v>
      </c>
      <c r="AF353" s="103" t="e">
        <f>VLOOKUP(E353,映射表!A:C,3,0)</f>
        <v>#N/A</v>
      </c>
      <c r="AH353" s="103" t="e">
        <f>VLOOKUP(AF353,'B2B（ol)'!A:N,3,0)</f>
        <v>#N/A</v>
      </c>
    </row>
    <row r="354" spans="31:34" s="103" customFormat="1" customHeight="1">
      <c r="AE354" s="103" t="e">
        <f>VLOOKUP(E354,映射表!A:G,7,0)</f>
        <v>#N/A</v>
      </c>
      <c r="AF354" s="103" t="e">
        <f>VLOOKUP(E354,映射表!A:C,3,0)</f>
        <v>#N/A</v>
      </c>
      <c r="AH354" s="103" t="e">
        <f>VLOOKUP(AF354,'B2B（ol)'!A:N,3,0)</f>
        <v>#N/A</v>
      </c>
    </row>
    <row r="355" spans="31:34" s="103" customFormat="1" customHeight="1">
      <c r="AE355" s="103" t="e">
        <f>VLOOKUP(E355,映射表!A:G,7,0)</f>
        <v>#N/A</v>
      </c>
      <c r="AF355" s="103" t="e">
        <f>VLOOKUP(E355,映射表!A:C,3,0)</f>
        <v>#N/A</v>
      </c>
      <c r="AH355" s="103" t="e">
        <f>VLOOKUP(AF355,'B2B（ol)'!A:N,3,0)</f>
        <v>#N/A</v>
      </c>
    </row>
    <row r="356" spans="31:34" s="103" customFormat="1" customHeight="1">
      <c r="AE356" s="103" t="e">
        <f>VLOOKUP(E356,映射表!A:G,7,0)</f>
        <v>#N/A</v>
      </c>
      <c r="AF356" s="103" t="e">
        <f>VLOOKUP(E356,映射表!A:C,3,0)</f>
        <v>#N/A</v>
      </c>
      <c r="AH356" s="103" t="e">
        <f>VLOOKUP(AF356,'B2B（ol)'!A:N,3,0)</f>
        <v>#N/A</v>
      </c>
    </row>
    <row r="357" spans="31:34" s="103" customFormat="1" customHeight="1">
      <c r="AE357" s="103" t="e">
        <f>VLOOKUP(E357,映射表!A:G,7,0)</f>
        <v>#N/A</v>
      </c>
      <c r="AF357" s="103" t="e">
        <f>VLOOKUP(E357,映射表!A:C,3,0)</f>
        <v>#N/A</v>
      </c>
      <c r="AH357" s="103" t="e">
        <f>VLOOKUP(AF357,'B2B（ol)'!A:N,3,0)</f>
        <v>#N/A</v>
      </c>
    </row>
    <row r="358" spans="31:34" s="103" customFormat="1" customHeight="1">
      <c r="AE358" s="103" t="e">
        <f>VLOOKUP(E358,映射表!A:G,7,0)</f>
        <v>#N/A</v>
      </c>
      <c r="AF358" s="103" t="e">
        <f>VLOOKUP(E358,映射表!A:C,3,0)</f>
        <v>#N/A</v>
      </c>
      <c r="AH358" s="103" t="e">
        <f>VLOOKUP(AF358,'B2B（ol)'!A:N,3,0)</f>
        <v>#N/A</v>
      </c>
    </row>
    <row r="359" spans="31:34" s="103" customFormat="1" customHeight="1">
      <c r="AE359" s="103" t="e">
        <f>VLOOKUP(E359,映射表!A:G,7,0)</f>
        <v>#N/A</v>
      </c>
      <c r="AF359" s="103" t="e">
        <f>VLOOKUP(E359,映射表!A:C,3,0)</f>
        <v>#N/A</v>
      </c>
      <c r="AH359" s="103" t="e">
        <f>VLOOKUP(AF359,'B2B（ol)'!A:N,3,0)</f>
        <v>#N/A</v>
      </c>
    </row>
    <row r="360" spans="31:34" s="103" customFormat="1" customHeight="1">
      <c r="AE360" s="103" t="e">
        <f>VLOOKUP(E360,映射表!A:G,7,0)</f>
        <v>#N/A</v>
      </c>
      <c r="AF360" s="103" t="e">
        <f>VLOOKUP(E360,映射表!A:C,3,0)</f>
        <v>#N/A</v>
      </c>
      <c r="AH360" s="103" t="e">
        <f>VLOOKUP(AF360,'B2B（ol)'!A:N,3,0)</f>
        <v>#N/A</v>
      </c>
    </row>
    <row r="361" spans="31:34" s="103" customFormat="1" customHeight="1">
      <c r="AE361" s="103" t="e">
        <f>VLOOKUP(E361,映射表!A:G,7,0)</f>
        <v>#N/A</v>
      </c>
      <c r="AF361" s="103" t="e">
        <f>VLOOKUP(E361,映射表!A:C,3,0)</f>
        <v>#N/A</v>
      </c>
      <c r="AH361" s="103" t="e">
        <f>VLOOKUP(AF361,'B2B（ol)'!A:N,3,0)</f>
        <v>#N/A</v>
      </c>
    </row>
    <row r="362" spans="31:34" s="103" customFormat="1" customHeight="1">
      <c r="AE362" s="103" t="e">
        <f>VLOOKUP(E362,映射表!A:G,7,0)</f>
        <v>#N/A</v>
      </c>
      <c r="AF362" s="103" t="e">
        <f>VLOOKUP(E362,映射表!A:C,3,0)</f>
        <v>#N/A</v>
      </c>
      <c r="AH362" s="103" t="e">
        <f>VLOOKUP(AF362,'B2B（ol)'!A:N,3,0)</f>
        <v>#N/A</v>
      </c>
    </row>
    <row r="363" spans="31:34" s="103" customFormat="1" customHeight="1">
      <c r="AE363" s="103" t="e">
        <f>VLOOKUP(E363,映射表!A:G,7,0)</f>
        <v>#N/A</v>
      </c>
      <c r="AF363" s="103" t="e">
        <f>VLOOKUP(E363,映射表!A:C,3,0)</f>
        <v>#N/A</v>
      </c>
      <c r="AH363" s="103" t="e">
        <f>VLOOKUP(AF363,'B2B（ol)'!A:N,3,0)</f>
        <v>#N/A</v>
      </c>
    </row>
    <row r="364" spans="31:34" s="103" customFormat="1" customHeight="1">
      <c r="AE364" s="103" t="e">
        <f>VLOOKUP(E364,映射表!A:G,7,0)</f>
        <v>#N/A</v>
      </c>
      <c r="AF364" s="103" t="e">
        <f>VLOOKUP(E364,映射表!A:C,3,0)</f>
        <v>#N/A</v>
      </c>
      <c r="AH364" s="103" t="e">
        <f>VLOOKUP(AF364,'B2B（ol)'!A:N,3,0)</f>
        <v>#N/A</v>
      </c>
    </row>
    <row r="365" spans="31:34" s="103" customFormat="1" customHeight="1">
      <c r="AE365" s="103" t="e">
        <f>VLOOKUP(E365,映射表!A:G,7,0)</f>
        <v>#N/A</v>
      </c>
      <c r="AF365" s="103" t="e">
        <f>VLOOKUP(E365,映射表!A:C,3,0)</f>
        <v>#N/A</v>
      </c>
      <c r="AH365" s="103" t="e">
        <f>VLOOKUP(AF365,'B2B（ol)'!A:N,3,0)</f>
        <v>#N/A</v>
      </c>
    </row>
    <row r="366" spans="31:34" s="103" customFormat="1" customHeight="1">
      <c r="AE366" s="103" t="e">
        <f>VLOOKUP(E366,映射表!A:G,7,0)</f>
        <v>#N/A</v>
      </c>
      <c r="AF366" s="103" t="e">
        <f>VLOOKUP(E366,映射表!A:C,3,0)</f>
        <v>#N/A</v>
      </c>
      <c r="AH366" s="103" t="e">
        <f>VLOOKUP(AF366,'B2B（ol)'!A:N,3,0)</f>
        <v>#N/A</v>
      </c>
    </row>
    <row r="367" spans="31:34" s="103" customFormat="1" customHeight="1">
      <c r="AE367" s="103" t="e">
        <f>VLOOKUP(E367,映射表!A:G,7,0)</f>
        <v>#N/A</v>
      </c>
      <c r="AF367" s="103" t="e">
        <f>VLOOKUP(E367,映射表!A:C,3,0)</f>
        <v>#N/A</v>
      </c>
      <c r="AH367" s="103" t="e">
        <f>VLOOKUP(AF367,'B2B（ol)'!A:N,3,0)</f>
        <v>#N/A</v>
      </c>
    </row>
    <row r="368" spans="31:34" s="103" customFormat="1" customHeight="1">
      <c r="AE368" s="103" t="e">
        <f>VLOOKUP(E368,映射表!A:G,7,0)</f>
        <v>#N/A</v>
      </c>
      <c r="AF368" s="103" t="e">
        <f>VLOOKUP(E368,映射表!A:C,3,0)</f>
        <v>#N/A</v>
      </c>
      <c r="AH368" s="103" t="e">
        <f>VLOOKUP(AF368,'B2B（ol)'!A:N,3,0)</f>
        <v>#N/A</v>
      </c>
    </row>
    <row r="369" spans="31:34" s="103" customFormat="1" customHeight="1">
      <c r="AE369" s="103" t="e">
        <f>VLOOKUP(E369,映射表!A:G,7,0)</f>
        <v>#N/A</v>
      </c>
      <c r="AF369" s="103" t="e">
        <f>VLOOKUP(E369,映射表!A:C,3,0)</f>
        <v>#N/A</v>
      </c>
      <c r="AH369" s="103" t="e">
        <f>VLOOKUP(AF369,'B2B（ol)'!A:N,3,0)</f>
        <v>#N/A</v>
      </c>
    </row>
    <row r="370" spans="31:34" s="103" customFormat="1" customHeight="1">
      <c r="AE370" s="103" t="e">
        <f>VLOOKUP(E370,映射表!A:G,7,0)</f>
        <v>#N/A</v>
      </c>
      <c r="AF370" s="103" t="e">
        <f>VLOOKUP(E370,映射表!A:C,3,0)</f>
        <v>#N/A</v>
      </c>
      <c r="AH370" s="103" t="e">
        <f>VLOOKUP(AF370,'B2B（ol)'!A:N,3,0)</f>
        <v>#N/A</v>
      </c>
    </row>
    <row r="371" spans="31:34" s="103" customFormat="1" customHeight="1">
      <c r="AE371" s="103" t="e">
        <f>VLOOKUP(E371,映射表!A:G,7,0)</f>
        <v>#N/A</v>
      </c>
      <c r="AF371" s="103" t="e">
        <f>VLOOKUP(E371,映射表!A:C,3,0)</f>
        <v>#N/A</v>
      </c>
      <c r="AH371" s="103" t="e">
        <f>VLOOKUP(AF371,'B2B（ol)'!A:N,3,0)</f>
        <v>#N/A</v>
      </c>
    </row>
    <row r="372" spans="31:34" s="103" customFormat="1" customHeight="1">
      <c r="AE372" s="103" t="e">
        <f>VLOOKUP(E372,映射表!A:G,7,0)</f>
        <v>#N/A</v>
      </c>
      <c r="AF372" s="103" t="e">
        <f>VLOOKUP(E372,映射表!A:C,3,0)</f>
        <v>#N/A</v>
      </c>
      <c r="AH372" s="103" t="e">
        <f>VLOOKUP(AF372,'B2B（ol)'!A:N,3,0)</f>
        <v>#N/A</v>
      </c>
    </row>
    <row r="373" spans="31:34" s="103" customFormat="1" customHeight="1">
      <c r="AE373" s="103" t="e">
        <f>VLOOKUP(E373,映射表!A:G,7,0)</f>
        <v>#N/A</v>
      </c>
      <c r="AF373" s="103" t="e">
        <f>VLOOKUP(E373,映射表!A:C,3,0)</f>
        <v>#N/A</v>
      </c>
      <c r="AH373" s="103" t="e">
        <f>VLOOKUP(AF373,'B2B（ol)'!A:N,3,0)</f>
        <v>#N/A</v>
      </c>
    </row>
    <row r="374" spans="31:34" s="103" customFormat="1" customHeight="1">
      <c r="AE374" s="103" t="e">
        <f>VLOOKUP(E374,映射表!A:G,7,0)</f>
        <v>#N/A</v>
      </c>
      <c r="AF374" s="103" t="e">
        <f>VLOOKUP(E374,映射表!A:C,3,0)</f>
        <v>#N/A</v>
      </c>
      <c r="AH374" s="103" t="e">
        <f>VLOOKUP(AF374,'B2B（ol)'!A:N,3,0)</f>
        <v>#N/A</v>
      </c>
    </row>
    <row r="375" spans="31:34" s="103" customFormat="1" customHeight="1">
      <c r="AE375" s="103" t="e">
        <f>VLOOKUP(E375,映射表!A:G,7,0)</f>
        <v>#N/A</v>
      </c>
      <c r="AF375" s="103" t="e">
        <f>VLOOKUP(E375,映射表!A:C,3,0)</f>
        <v>#N/A</v>
      </c>
      <c r="AH375" s="103" t="e">
        <f>VLOOKUP(AF375,'B2B（ol)'!A:N,3,0)</f>
        <v>#N/A</v>
      </c>
    </row>
    <row r="376" spans="31:34" s="103" customFormat="1" customHeight="1">
      <c r="AE376" s="103" t="e">
        <f>VLOOKUP(E376,映射表!A:G,7,0)</f>
        <v>#N/A</v>
      </c>
      <c r="AF376" s="103" t="e">
        <f>VLOOKUP(E376,映射表!A:C,3,0)</f>
        <v>#N/A</v>
      </c>
      <c r="AH376" s="103" t="e">
        <f>VLOOKUP(AF376,'B2B（ol)'!A:N,3,0)</f>
        <v>#N/A</v>
      </c>
    </row>
    <row r="377" spans="31:34" s="103" customFormat="1" customHeight="1">
      <c r="AE377" s="103" t="e">
        <f>VLOOKUP(E377,映射表!A:G,7,0)</f>
        <v>#N/A</v>
      </c>
      <c r="AF377" s="103" t="e">
        <f>VLOOKUP(E377,映射表!A:C,3,0)</f>
        <v>#N/A</v>
      </c>
      <c r="AH377" s="103" t="e">
        <f>VLOOKUP(AF377,'B2B（ol)'!A:N,3,0)</f>
        <v>#N/A</v>
      </c>
    </row>
    <row r="378" spans="31:34" s="103" customFormat="1" customHeight="1">
      <c r="AE378" s="103" t="e">
        <f>VLOOKUP(E378,映射表!A:G,7,0)</f>
        <v>#N/A</v>
      </c>
      <c r="AF378" s="103" t="e">
        <f>VLOOKUP(E378,映射表!A:C,3,0)</f>
        <v>#N/A</v>
      </c>
      <c r="AH378" s="103" t="e">
        <f>VLOOKUP(AF378,'B2B（ol)'!A:N,3,0)</f>
        <v>#N/A</v>
      </c>
    </row>
    <row r="379" spans="31:34" s="103" customFormat="1" customHeight="1">
      <c r="AE379" s="103" t="e">
        <f>VLOOKUP(E379,映射表!A:G,7,0)</f>
        <v>#N/A</v>
      </c>
      <c r="AF379" s="103" t="e">
        <f>VLOOKUP(E379,映射表!A:C,3,0)</f>
        <v>#N/A</v>
      </c>
      <c r="AH379" s="103" t="e">
        <f>VLOOKUP(AF379,'B2B（ol)'!A:N,3,0)</f>
        <v>#N/A</v>
      </c>
    </row>
    <row r="380" spans="31:34" s="103" customFormat="1" customHeight="1">
      <c r="AE380" s="103" t="e">
        <f>VLOOKUP(E380,映射表!A:G,7,0)</f>
        <v>#N/A</v>
      </c>
      <c r="AF380" s="103" t="e">
        <f>VLOOKUP(E380,映射表!A:C,3,0)</f>
        <v>#N/A</v>
      </c>
      <c r="AH380" s="103" t="e">
        <f>VLOOKUP(AF380,'B2B（ol)'!A:N,3,0)</f>
        <v>#N/A</v>
      </c>
    </row>
    <row r="381" spans="31:34" s="103" customFormat="1" customHeight="1">
      <c r="AE381" s="103" t="e">
        <f>VLOOKUP(E381,映射表!A:G,7,0)</f>
        <v>#N/A</v>
      </c>
      <c r="AF381" s="103" t="e">
        <f>VLOOKUP(E381,映射表!A:C,3,0)</f>
        <v>#N/A</v>
      </c>
      <c r="AH381" s="103" t="e">
        <f>VLOOKUP(AF381,'B2B（ol)'!A:N,3,0)</f>
        <v>#N/A</v>
      </c>
    </row>
    <row r="382" spans="31:34" s="103" customFormat="1" customHeight="1">
      <c r="AE382" s="103" t="e">
        <f>VLOOKUP(E382,映射表!A:G,7,0)</f>
        <v>#N/A</v>
      </c>
      <c r="AF382" s="103" t="e">
        <f>VLOOKUP(E382,映射表!A:C,3,0)</f>
        <v>#N/A</v>
      </c>
      <c r="AH382" s="103" t="e">
        <f>VLOOKUP(AF382,'B2B（ol)'!A:N,3,0)</f>
        <v>#N/A</v>
      </c>
    </row>
    <row r="383" spans="31:34" s="103" customFormat="1" customHeight="1">
      <c r="AE383" s="103" t="e">
        <f>VLOOKUP(E383,映射表!A:G,7,0)</f>
        <v>#N/A</v>
      </c>
      <c r="AF383" s="103" t="e">
        <f>VLOOKUP(E383,映射表!A:C,3,0)</f>
        <v>#N/A</v>
      </c>
      <c r="AH383" s="103" t="e">
        <f>VLOOKUP(AF383,'B2B（ol)'!A:N,3,0)</f>
        <v>#N/A</v>
      </c>
    </row>
    <row r="384" spans="31:34" s="103" customFormat="1" customHeight="1">
      <c r="AE384" s="103" t="e">
        <f>VLOOKUP(E384,映射表!A:G,7,0)</f>
        <v>#N/A</v>
      </c>
      <c r="AF384" s="103" t="e">
        <f>VLOOKUP(E384,映射表!A:C,3,0)</f>
        <v>#N/A</v>
      </c>
      <c r="AH384" s="103" t="e">
        <f>VLOOKUP(AF384,'B2B（ol)'!A:N,3,0)</f>
        <v>#N/A</v>
      </c>
    </row>
    <row r="385" spans="31:34" s="103" customFormat="1" customHeight="1">
      <c r="AE385" s="103" t="e">
        <f>VLOOKUP(E385,映射表!A:G,7,0)</f>
        <v>#N/A</v>
      </c>
      <c r="AF385" s="103" t="e">
        <f>VLOOKUP(E385,映射表!A:C,3,0)</f>
        <v>#N/A</v>
      </c>
      <c r="AH385" s="103" t="e">
        <f>VLOOKUP(AF385,'B2B（ol)'!A:N,3,0)</f>
        <v>#N/A</v>
      </c>
    </row>
    <row r="386" spans="31:34" s="103" customFormat="1" customHeight="1">
      <c r="AE386" s="103" t="e">
        <f>VLOOKUP(E386,映射表!A:G,7,0)</f>
        <v>#N/A</v>
      </c>
      <c r="AF386" s="103" t="e">
        <f>VLOOKUP(E386,映射表!A:C,3,0)</f>
        <v>#N/A</v>
      </c>
      <c r="AH386" s="103" t="e">
        <f>VLOOKUP(AF386,'B2B（ol)'!A:N,3,0)</f>
        <v>#N/A</v>
      </c>
    </row>
    <row r="387" spans="31:34" s="103" customFormat="1" customHeight="1">
      <c r="AE387" s="103" t="e">
        <f>VLOOKUP(E387,映射表!A:G,7,0)</f>
        <v>#N/A</v>
      </c>
      <c r="AF387" s="103" t="e">
        <f>VLOOKUP(E387,映射表!A:C,3,0)</f>
        <v>#N/A</v>
      </c>
      <c r="AH387" s="103" t="e">
        <f>VLOOKUP(AF387,'B2B（ol)'!A:N,3,0)</f>
        <v>#N/A</v>
      </c>
    </row>
    <row r="388" spans="31:34" s="103" customFormat="1" customHeight="1">
      <c r="AE388" s="103" t="e">
        <f>VLOOKUP(E388,映射表!A:G,7,0)</f>
        <v>#N/A</v>
      </c>
      <c r="AF388" s="103" t="e">
        <f>VLOOKUP(E388,映射表!A:C,3,0)</f>
        <v>#N/A</v>
      </c>
      <c r="AH388" s="103" t="e">
        <f>VLOOKUP(AF388,'B2B（ol)'!A:N,3,0)</f>
        <v>#N/A</v>
      </c>
    </row>
    <row r="389" spans="31:34" s="103" customFormat="1" customHeight="1">
      <c r="AE389" s="103" t="e">
        <f>VLOOKUP(E389,映射表!A:G,7,0)</f>
        <v>#N/A</v>
      </c>
      <c r="AF389" s="103" t="e">
        <f>VLOOKUP(E389,映射表!A:C,3,0)</f>
        <v>#N/A</v>
      </c>
      <c r="AH389" s="103" t="e">
        <f>VLOOKUP(AF389,'B2B（ol)'!A:N,3,0)</f>
        <v>#N/A</v>
      </c>
    </row>
    <row r="390" spans="31:34" s="103" customFormat="1" customHeight="1">
      <c r="AE390" s="103" t="e">
        <f>VLOOKUP(E390,映射表!A:G,7,0)</f>
        <v>#N/A</v>
      </c>
      <c r="AF390" s="103" t="e">
        <f>VLOOKUP(E390,映射表!A:C,3,0)</f>
        <v>#N/A</v>
      </c>
      <c r="AH390" s="103" t="e">
        <f>VLOOKUP(AF390,'B2B（ol)'!A:N,3,0)</f>
        <v>#N/A</v>
      </c>
    </row>
    <row r="391" spans="31:34" s="103" customFormat="1" customHeight="1">
      <c r="AE391" s="103" t="e">
        <f>VLOOKUP(E391,映射表!A:G,7,0)</f>
        <v>#N/A</v>
      </c>
      <c r="AF391" s="103" t="e">
        <f>VLOOKUP(E391,映射表!A:C,3,0)</f>
        <v>#N/A</v>
      </c>
      <c r="AH391" s="103" t="e">
        <f>VLOOKUP(AF391,'B2B（ol)'!A:N,3,0)</f>
        <v>#N/A</v>
      </c>
    </row>
    <row r="392" spans="31:34" s="103" customFormat="1" customHeight="1">
      <c r="AE392" s="103" t="e">
        <f>VLOOKUP(E392,映射表!A:G,7,0)</f>
        <v>#N/A</v>
      </c>
      <c r="AF392" s="103" t="e">
        <f>VLOOKUP(E392,映射表!A:C,3,0)</f>
        <v>#N/A</v>
      </c>
      <c r="AH392" s="103" t="e">
        <f>VLOOKUP(AF392,'B2B（ol)'!A:N,3,0)</f>
        <v>#N/A</v>
      </c>
    </row>
    <row r="393" spans="31:34" s="103" customFormat="1" customHeight="1">
      <c r="AE393" s="103" t="e">
        <f>VLOOKUP(E393,映射表!A:G,7,0)</f>
        <v>#N/A</v>
      </c>
      <c r="AF393" s="103" t="e">
        <f>VLOOKUP(E393,映射表!A:C,3,0)</f>
        <v>#N/A</v>
      </c>
      <c r="AH393" s="103" t="e">
        <f>VLOOKUP(AF393,'B2B（ol)'!A:N,3,0)</f>
        <v>#N/A</v>
      </c>
    </row>
    <row r="394" spans="31:34" s="103" customFormat="1" customHeight="1">
      <c r="AE394" s="103" t="e">
        <f>VLOOKUP(E394,映射表!A:G,7,0)</f>
        <v>#N/A</v>
      </c>
      <c r="AF394" s="103" t="e">
        <f>VLOOKUP(E394,映射表!A:C,3,0)</f>
        <v>#N/A</v>
      </c>
      <c r="AH394" s="103" t="e">
        <f>VLOOKUP(AF394,'B2B（ol)'!A:N,3,0)</f>
        <v>#N/A</v>
      </c>
    </row>
    <row r="395" spans="31:34" s="103" customFormat="1" customHeight="1">
      <c r="AE395" s="103" t="e">
        <f>VLOOKUP(E395,映射表!A:G,7,0)</f>
        <v>#N/A</v>
      </c>
      <c r="AF395" s="103" t="e">
        <f>VLOOKUP(E395,映射表!A:C,3,0)</f>
        <v>#N/A</v>
      </c>
      <c r="AH395" s="103" t="e">
        <f>VLOOKUP(AF395,'B2B（ol)'!A:N,3,0)</f>
        <v>#N/A</v>
      </c>
    </row>
    <row r="396" spans="31:34" s="103" customFormat="1" customHeight="1">
      <c r="AE396" s="103" t="e">
        <f>VLOOKUP(E396,映射表!A:G,7,0)</f>
        <v>#N/A</v>
      </c>
      <c r="AF396" s="103" t="e">
        <f>VLOOKUP(E396,映射表!A:C,3,0)</f>
        <v>#N/A</v>
      </c>
      <c r="AH396" s="103" t="e">
        <f>VLOOKUP(AF396,'B2B（ol)'!A:N,3,0)</f>
        <v>#N/A</v>
      </c>
    </row>
    <row r="397" spans="31:34" s="103" customFormat="1" customHeight="1">
      <c r="AE397" s="103" t="e">
        <f>VLOOKUP(E397,映射表!A:G,7,0)</f>
        <v>#N/A</v>
      </c>
      <c r="AF397" s="103" t="e">
        <f>VLOOKUP(E397,映射表!A:C,3,0)</f>
        <v>#N/A</v>
      </c>
      <c r="AH397" s="103" t="e">
        <f>VLOOKUP(AF397,'B2B（ol)'!A:N,3,0)</f>
        <v>#N/A</v>
      </c>
    </row>
    <row r="398" spans="31:34" s="103" customFormat="1" customHeight="1">
      <c r="AE398" s="103" t="e">
        <f>VLOOKUP(E398,映射表!A:G,7,0)</f>
        <v>#N/A</v>
      </c>
      <c r="AF398" s="103" t="e">
        <f>VLOOKUP(E398,映射表!A:C,3,0)</f>
        <v>#N/A</v>
      </c>
      <c r="AH398" s="103" t="e">
        <f>VLOOKUP(AF398,'B2B（ol)'!A:N,3,0)</f>
        <v>#N/A</v>
      </c>
    </row>
    <row r="399" spans="31:34" s="103" customFormat="1" customHeight="1">
      <c r="AE399" s="103" t="e">
        <f>VLOOKUP(E399,映射表!A:G,7,0)</f>
        <v>#N/A</v>
      </c>
      <c r="AF399" s="103" t="e">
        <f>VLOOKUP(E399,映射表!A:C,3,0)</f>
        <v>#N/A</v>
      </c>
      <c r="AH399" s="103" t="e">
        <f>VLOOKUP(AF399,'B2B（ol)'!A:N,3,0)</f>
        <v>#N/A</v>
      </c>
    </row>
    <row r="400" spans="31:34" s="103" customFormat="1" customHeight="1">
      <c r="AE400" s="103" t="e">
        <f>VLOOKUP(E400,映射表!A:G,7,0)</f>
        <v>#N/A</v>
      </c>
      <c r="AF400" s="103" t="e">
        <f>VLOOKUP(E400,映射表!A:C,3,0)</f>
        <v>#N/A</v>
      </c>
      <c r="AH400" s="103" t="e">
        <f>VLOOKUP(AF400,'B2B（ol)'!A:N,3,0)</f>
        <v>#N/A</v>
      </c>
    </row>
    <row r="401" spans="31:34" s="103" customFormat="1" customHeight="1">
      <c r="AE401" s="103" t="e">
        <f>VLOOKUP(E401,映射表!A:G,7,0)</f>
        <v>#N/A</v>
      </c>
      <c r="AF401" s="103" t="e">
        <f>VLOOKUP(E401,映射表!A:C,3,0)</f>
        <v>#N/A</v>
      </c>
      <c r="AH401" s="103" t="e">
        <f>VLOOKUP(AF401,'B2B（ol)'!A:N,3,0)</f>
        <v>#N/A</v>
      </c>
    </row>
    <row r="402" spans="31:34" s="103" customFormat="1" customHeight="1">
      <c r="AE402" s="103" t="e">
        <f>VLOOKUP(E402,映射表!A:G,7,0)</f>
        <v>#N/A</v>
      </c>
      <c r="AF402" s="103" t="e">
        <f>VLOOKUP(E402,映射表!A:C,3,0)</f>
        <v>#N/A</v>
      </c>
      <c r="AH402" s="103" t="e">
        <f>VLOOKUP(AF402,'B2B（ol)'!A:N,3,0)</f>
        <v>#N/A</v>
      </c>
    </row>
    <row r="403" spans="31:34" s="103" customFormat="1" customHeight="1">
      <c r="AE403" s="103" t="e">
        <f>VLOOKUP(E403,映射表!A:G,7,0)</f>
        <v>#N/A</v>
      </c>
      <c r="AF403" s="103" t="e">
        <f>VLOOKUP(E403,映射表!A:C,3,0)</f>
        <v>#N/A</v>
      </c>
      <c r="AH403" s="103" t="e">
        <f>VLOOKUP(AF403,'B2B（ol)'!A:N,3,0)</f>
        <v>#N/A</v>
      </c>
    </row>
    <row r="404" spans="31:34" s="103" customFormat="1" customHeight="1">
      <c r="AE404" s="103" t="e">
        <f>VLOOKUP(E404,映射表!A:G,7,0)</f>
        <v>#N/A</v>
      </c>
      <c r="AF404" s="103" t="e">
        <f>VLOOKUP(E404,映射表!A:C,3,0)</f>
        <v>#N/A</v>
      </c>
      <c r="AH404" s="103" t="e">
        <f>VLOOKUP(AF404,'B2B（ol)'!A:N,3,0)</f>
        <v>#N/A</v>
      </c>
    </row>
    <row r="405" spans="31:34" s="103" customFormat="1" customHeight="1">
      <c r="AE405" s="103" t="e">
        <f>VLOOKUP(E405,映射表!A:G,7,0)</f>
        <v>#N/A</v>
      </c>
      <c r="AF405" s="103" t="e">
        <f>VLOOKUP(E405,映射表!A:C,3,0)</f>
        <v>#N/A</v>
      </c>
      <c r="AH405" s="103" t="e">
        <f>VLOOKUP(AF405,'B2B（ol)'!A:N,3,0)</f>
        <v>#N/A</v>
      </c>
    </row>
    <row r="406" spans="31:34" s="103" customFormat="1" customHeight="1">
      <c r="AE406" s="103" t="e">
        <f>VLOOKUP(E406,映射表!A:G,7,0)</f>
        <v>#N/A</v>
      </c>
      <c r="AF406" s="103" t="e">
        <f>VLOOKUP(E406,映射表!A:C,3,0)</f>
        <v>#N/A</v>
      </c>
      <c r="AH406" s="103" t="e">
        <f>VLOOKUP(AF406,'B2B（ol)'!A:N,3,0)</f>
        <v>#N/A</v>
      </c>
    </row>
    <row r="407" spans="31:34" s="103" customFormat="1" customHeight="1">
      <c r="AE407" s="103" t="e">
        <f>VLOOKUP(E407,映射表!A:G,7,0)</f>
        <v>#N/A</v>
      </c>
      <c r="AF407" s="103" t="e">
        <f>VLOOKUP(E407,映射表!A:C,3,0)</f>
        <v>#N/A</v>
      </c>
      <c r="AH407" s="103" t="e">
        <f>VLOOKUP(AF407,'B2B（ol)'!A:N,3,0)</f>
        <v>#N/A</v>
      </c>
    </row>
    <row r="408" spans="31:34" s="103" customFormat="1" customHeight="1">
      <c r="AE408" s="103" t="e">
        <f>VLOOKUP(E408,映射表!A:G,7,0)</f>
        <v>#N/A</v>
      </c>
      <c r="AF408" s="103" t="e">
        <f>VLOOKUP(E408,映射表!A:C,3,0)</f>
        <v>#N/A</v>
      </c>
      <c r="AH408" s="103" t="e">
        <f>VLOOKUP(AF408,'B2B（ol)'!A:N,3,0)</f>
        <v>#N/A</v>
      </c>
    </row>
    <row r="409" spans="31:34" s="103" customFormat="1" customHeight="1">
      <c r="AE409" s="103" t="e">
        <f>VLOOKUP(E409,映射表!A:G,7,0)</f>
        <v>#N/A</v>
      </c>
      <c r="AF409" s="103" t="e">
        <f>VLOOKUP(E409,映射表!A:C,3,0)</f>
        <v>#N/A</v>
      </c>
      <c r="AH409" s="103" t="e">
        <f>VLOOKUP(AF409,'B2B（ol)'!A:N,3,0)</f>
        <v>#N/A</v>
      </c>
    </row>
    <row r="410" spans="31:34" s="103" customFormat="1" customHeight="1">
      <c r="AE410" s="103" t="e">
        <f>VLOOKUP(E410,映射表!A:G,7,0)</f>
        <v>#N/A</v>
      </c>
      <c r="AF410" s="103" t="e">
        <f>VLOOKUP(E410,映射表!A:C,3,0)</f>
        <v>#N/A</v>
      </c>
      <c r="AH410" s="103" t="e">
        <f>VLOOKUP(AF410,'B2B（ol)'!A:N,3,0)</f>
        <v>#N/A</v>
      </c>
    </row>
    <row r="411" spans="31:34" s="103" customFormat="1" customHeight="1">
      <c r="AE411" s="103" t="e">
        <f>VLOOKUP(E411,映射表!A:G,7,0)</f>
        <v>#N/A</v>
      </c>
      <c r="AF411" s="103" t="e">
        <f>VLOOKUP(E411,映射表!A:C,3,0)</f>
        <v>#N/A</v>
      </c>
      <c r="AH411" s="103" t="e">
        <f>VLOOKUP(AF411,'B2B（ol)'!A:N,3,0)</f>
        <v>#N/A</v>
      </c>
    </row>
    <row r="412" spans="31:34" s="103" customFormat="1" customHeight="1">
      <c r="AE412" s="103" t="e">
        <f>VLOOKUP(E412,映射表!A:G,7,0)</f>
        <v>#N/A</v>
      </c>
      <c r="AF412" s="103" t="e">
        <f>VLOOKUP(E412,映射表!A:C,3,0)</f>
        <v>#N/A</v>
      </c>
      <c r="AH412" s="103" t="e">
        <f>VLOOKUP(AF412,'B2B（ol)'!A:N,3,0)</f>
        <v>#N/A</v>
      </c>
    </row>
    <row r="413" spans="31:34" s="103" customFormat="1" customHeight="1">
      <c r="AE413" s="103" t="e">
        <f>VLOOKUP(E413,映射表!A:G,7,0)</f>
        <v>#N/A</v>
      </c>
      <c r="AF413" s="103" t="e">
        <f>VLOOKUP(E413,映射表!A:C,3,0)</f>
        <v>#N/A</v>
      </c>
      <c r="AH413" s="103" t="e">
        <f>VLOOKUP(AF413,'B2B（ol)'!A:N,3,0)</f>
        <v>#N/A</v>
      </c>
    </row>
    <row r="414" spans="31:34" s="103" customFormat="1" customHeight="1">
      <c r="AE414" s="103" t="e">
        <f>VLOOKUP(E414,映射表!A:G,7,0)</f>
        <v>#N/A</v>
      </c>
      <c r="AF414" s="103" t="e">
        <f>VLOOKUP(E414,映射表!A:C,3,0)</f>
        <v>#N/A</v>
      </c>
      <c r="AH414" s="103" t="e">
        <f>VLOOKUP(AF414,'B2B（ol)'!A:N,3,0)</f>
        <v>#N/A</v>
      </c>
    </row>
    <row r="415" spans="31:34" s="103" customFormat="1" customHeight="1">
      <c r="AE415" s="103" t="e">
        <f>VLOOKUP(E415,映射表!A:G,7,0)</f>
        <v>#N/A</v>
      </c>
      <c r="AF415" s="103" t="e">
        <f>VLOOKUP(E415,映射表!A:C,3,0)</f>
        <v>#N/A</v>
      </c>
      <c r="AH415" s="103" t="e">
        <f>VLOOKUP(AF415,'B2B（ol)'!A:N,3,0)</f>
        <v>#N/A</v>
      </c>
    </row>
    <row r="416" spans="31:34" s="103" customFormat="1" customHeight="1">
      <c r="AE416" s="103" t="e">
        <f>VLOOKUP(E416,映射表!A:G,7,0)</f>
        <v>#N/A</v>
      </c>
      <c r="AF416" s="103" t="e">
        <f>VLOOKUP(E416,映射表!A:C,3,0)</f>
        <v>#N/A</v>
      </c>
      <c r="AH416" s="103" t="e">
        <f>VLOOKUP(AF416,'B2B（ol)'!A:N,3,0)</f>
        <v>#N/A</v>
      </c>
    </row>
    <row r="417" spans="31:34" s="103" customFormat="1" customHeight="1">
      <c r="AE417" s="103" t="e">
        <f>VLOOKUP(E417,映射表!A:G,7,0)</f>
        <v>#N/A</v>
      </c>
      <c r="AF417" s="103" t="e">
        <f>VLOOKUP(E417,映射表!A:C,3,0)</f>
        <v>#N/A</v>
      </c>
      <c r="AH417" s="103" t="e">
        <f>VLOOKUP(AF417,'B2B（ol)'!A:N,3,0)</f>
        <v>#N/A</v>
      </c>
    </row>
    <row r="418" spans="31:34" s="103" customFormat="1" customHeight="1">
      <c r="AE418" s="103" t="e">
        <f>VLOOKUP(E418,映射表!A:G,7,0)</f>
        <v>#N/A</v>
      </c>
      <c r="AF418" s="103" t="e">
        <f>VLOOKUP(E418,映射表!A:C,3,0)</f>
        <v>#N/A</v>
      </c>
      <c r="AH418" s="103" t="e">
        <f>VLOOKUP(AF418,'B2B（ol)'!A:N,3,0)</f>
        <v>#N/A</v>
      </c>
    </row>
    <row r="419" spans="31:34" s="103" customFormat="1" customHeight="1">
      <c r="AE419" s="103" t="e">
        <f>VLOOKUP(E419,映射表!A:G,7,0)</f>
        <v>#N/A</v>
      </c>
      <c r="AF419" s="103" t="e">
        <f>VLOOKUP(E419,映射表!A:C,3,0)</f>
        <v>#N/A</v>
      </c>
      <c r="AH419" s="103" t="e">
        <f>VLOOKUP(AF419,'B2B（ol)'!A:N,3,0)</f>
        <v>#N/A</v>
      </c>
    </row>
    <row r="420" spans="31:34" s="103" customFormat="1" customHeight="1">
      <c r="AE420" s="103" t="e">
        <f>VLOOKUP(E420,映射表!A:G,7,0)</f>
        <v>#N/A</v>
      </c>
      <c r="AF420" s="103" t="e">
        <f>VLOOKUP(E420,映射表!A:C,3,0)</f>
        <v>#N/A</v>
      </c>
      <c r="AH420" s="103" t="e">
        <f>VLOOKUP(AF420,'B2B（ol)'!A:N,3,0)</f>
        <v>#N/A</v>
      </c>
    </row>
    <row r="421" spans="31:34" s="103" customFormat="1" customHeight="1">
      <c r="AE421" s="103" t="e">
        <f>VLOOKUP(E421,映射表!A:G,7,0)</f>
        <v>#N/A</v>
      </c>
      <c r="AF421" s="103" t="e">
        <f>VLOOKUP(E421,映射表!A:C,3,0)</f>
        <v>#N/A</v>
      </c>
      <c r="AH421" s="103" t="e">
        <f>VLOOKUP(AF421,'B2B（ol)'!A:N,3,0)</f>
        <v>#N/A</v>
      </c>
    </row>
    <row r="422" spans="31:34" s="103" customFormat="1" customHeight="1">
      <c r="AE422" s="103" t="e">
        <f>VLOOKUP(E422,映射表!A:G,7,0)</f>
        <v>#N/A</v>
      </c>
      <c r="AF422" s="103" t="e">
        <f>VLOOKUP(E422,映射表!A:C,3,0)</f>
        <v>#N/A</v>
      </c>
      <c r="AH422" s="103" t="e">
        <f>VLOOKUP(AF422,'B2B（ol)'!A:N,3,0)</f>
        <v>#N/A</v>
      </c>
    </row>
    <row r="423" spans="31:34" s="103" customFormat="1" customHeight="1">
      <c r="AE423" s="103" t="e">
        <f>VLOOKUP(E423,映射表!A:G,7,0)</f>
        <v>#N/A</v>
      </c>
      <c r="AF423" s="103" t="e">
        <f>VLOOKUP(E423,映射表!A:C,3,0)</f>
        <v>#N/A</v>
      </c>
      <c r="AH423" s="103" t="e">
        <f>VLOOKUP(AF423,'B2B（ol)'!A:N,3,0)</f>
        <v>#N/A</v>
      </c>
    </row>
    <row r="424" spans="31:34" s="103" customFormat="1" customHeight="1">
      <c r="AE424" s="103" t="e">
        <f>VLOOKUP(E424,映射表!A:G,7,0)</f>
        <v>#N/A</v>
      </c>
      <c r="AF424" s="103" t="e">
        <f>VLOOKUP(E424,映射表!A:C,3,0)</f>
        <v>#N/A</v>
      </c>
      <c r="AH424" s="103" t="e">
        <f>VLOOKUP(AF424,'B2B（ol)'!A:N,3,0)</f>
        <v>#N/A</v>
      </c>
    </row>
    <row r="425" spans="31:34" s="103" customFormat="1" customHeight="1">
      <c r="AE425" s="103" t="e">
        <f>VLOOKUP(E425,映射表!A:G,7,0)</f>
        <v>#N/A</v>
      </c>
      <c r="AF425" s="103" t="e">
        <f>VLOOKUP(E425,映射表!A:C,3,0)</f>
        <v>#N/A</v>
      </c>
      <c r="AH425" s="103" t="e">
        <f>VLOOKUP(AF425,'B2B（ol)'!A:N,3,0)</f>
        <v>#N/A</v>
      </c>
    </row>
    <row r="426" spans="31:34" s="103" customFormat="1" customHeight="1">
      <c r="AE426" s="103" t="e">
        <f>VLOOKUP(E426,映射表!A:G,7,0)</f>
        <v>#N/A</v>
      </c>
      <c r="AF426" s="103" t="e">
        <f>VLOOKUP(E426,映射表!A:C,3,0)</f>
        <v>#N/A</v>
      </c>
      <c r="AH426" s="103" t="e">
        <f>VLOOKUP(AF426,'B2B（ol)'!A:N,3,0)</f>
        <v>#N/A</v>
      </c>
    </row>
    <row r="427" spans="31:34" s="103" customFormat="1" customHeight="1">
      <c r="AE427" s="103" t="e">
        <f>VLOOKUP(E427,映射表!A:G,7,0)</f>
        <v>#N/A</v>
      </c>
      <c r="AF427" s="103" t="e">
        <f>VLOOKUP(E427,映射表!A:C,3,0)</f>
        <v>#N/A</v>
      </c>
      <c r="AH427" s="103" t="e">
        <f>VLOOKUP(AF427,'B2B（ol)'!A:N,3,0)</f>
        <v>#N/A</v>
      </c>
    </row>
    <row r="428" spans="31:34" s="103" customFormat="1" customHeight="1">
      <c r="AE428" s="103" t="e">
        <f>VLOOKUP(E428,映射表!A:G,7,0)</f>
        <v>#N/A</v>
      </c>
      <c r="AF428" s="103" t="e">
        <f>VLOOKUP(E428,映射表!A:C,3,0)</f>
        <v>#N/A</v>
      </c>
      <c r="AH428" s="103" t="e">
        <f>VLOOKUP(AF428,'B2B（ol)'!A:N,3,0)</f>
        <v>#N/A</v>
      </c>
    </row>
    <row r="429" spans="31:34" s="103" customFormat="1" customHeight="1">
      <c r="AE429" s="103" t="e">
        <f>VLOOKUP(E429,映射表!A:G,7,0)</f>
        <v>#N/A</v>
      </c>
      <c r="AF429" s="103" t="e">
        <f>VLOOKUP(E429,映射表!A:C,3,0)</f>
        <v>#N/A</v>
      </c>
      <c r="AH429" s="103" t="e">
        <f>VLOOKUP(AF429,'B2B（ol)'!A:N,3,0)</f>
        <v>#N/A</v>
      </c>
    </row>
    <row r="430" spans="31:34" s="103" customFormat="1" customHeight="1">
      <c r="AE430" s="103" t="e">
        <f>VLOOKUP(E430,映射表!A:G,7,0)</f>
        <v>#N/A</v>
      </c>
      <c r="AF430" s="103" t="e">
        <f>VLOOKUP(E430,映射表!A:C,3,0)</f>
        <v>#N/A</v>
      </c>
      <c r="AH430" s="103" t="e">
        <f>VLOOKUP(AF430,'B2B（ol)'!A:N,3,0)</f>
        <v>#N/A</v>
      </c>
    </row>
    <row r="431" spans="31:34" s="103" customFormat="1" customHeight="1">
      <c r="AE431" s="103" t="e">
        <f>VLOOKUP(E431,映射表!A:G,7,0)</f>
        <v>#N/A</v>
      </c>
      <c r="AF431" s="103" t="e">
        <f>VLOOKUP(E431,映射表!A:C,3,0)</f>
        <v>#N/A</v>
      </c>
      <c r="AH431" s="103" t="e">
        <f>VLOOKUP(AF431,'B2B（ol)'!A:N,3,0)</f>
        <v>#N/A</v>
      </c>
    </row>
    <row r="432" spans="31:34" s="103" customFormat="1" customHeight="1">
      <c r="AE432" s="103" t="e">
        <f>VLOOKUP(E432,映射表!A:G,7,0)</f>
        <v>#N/A</v>
      </c>
      <c r="AF432" s="103" t="e">
        <f>VLOOKUP(E432,映射表!A:C,3,0)</f>
        <v>#N/A</v>
      </c>
      <c r="AH432" s="103" t="e">
        <f>VLOOKUP(AF432,'B2B（ol)'!A:N,3,0)</f>
        <v>#N/A</v>
      </c>
    </row>
    <row r="433" spans="31:34" s="103" customFormat="1" customHeight="1">
      <c r="AE433" s="103" t="e">
        <f>VLOOKUP(E433,映射表!A:G,7,0)</f>
        <v>#N/A</v>
      </c>
      <c r="AF433" s="103" t="e">
        <f>VLOOKUP(E433,映射表!A:C,3,0)</f>
        <v>#N/A</v>
      </c>
      <c r="AH433" s="103" t="e">
        <f>VLOOKUP(AF433,'B2B（ol)'!A:N,3,0)</f>
        <v>#N/A</v>
      </c>
    </row>
    <row r="434" spans="31:34" s="103" customFormat="1" customHeight="1">
      <c r="AE434" s="103" t="e">
        <f>VLOOKUP(E434,映射表!A:G,7,0)</f>
        <v>#N/A</v>
      </c>
      <c r="AF434" s="103" t="e">
        <f>VLOOKUP(E434,映射表!A:C,3,0)</f>
        <v>#N/A</v>
      </c>
      <c r="AH434" s="103" t="e">
        <f>VLOOKUP(AF434,'B2B（ol)'!A:N,3,0)</f>
        <v>#N/A</v>
      </c>
    </row>
    <row r="435" spans="31:34" s="103" customFormat="1" customHeight="1">
      <c r="AE435" s="103" t="e">
        <f>VLOOKUP(E435,映射表!A:G,7,0)</f>
        <v>#N/A</v>
      </c>
      <c r="AF435" s="103" t="e">
        <f>VLOOKUP(E435,映射表!A:C,3,0)</f>
        <v>#N/A</v>
      </c>
      <c r="AH435" s="103" t="e">
        <f>VLOOKUP(AF435,'B2B（ol)'!A:N,3,0)</f>
        <v>#N/A</v>
      </c>
    </row>
    <row r="436" spans="31:34" s="103" customFormat="1" customHeight="1">
      <c r="AE436" s="103" t="e">
        <f>VLOOKUP(E436,映射表!A:G,7,0)</f>
        <v>#N/A</v>
      </c>
      <c r="AF436" s="103" t="e">
        <f>VLOOKUP(E436,映射表!A:C,3,0)</f>
        <v>#N/A</v>
      </c>
      <c r="AH436" s="103" t="e">
        <f>VLOOKUP(AF436,'B2B（ol)'!A:N,3,0)</f>
        <v>#N/A</v>
      </c>
    </row>
    <row r="437" spans="31:34" s="103" customFormat="1" customHeight="1">
      <c r="AE437" s="103" t="e">
        <f>VLOOKUP(E437,映射表!A:G,7,0)</f>
        <v>#N/A</v>
      </c>
      <c r="AF437" s="103" t="e">
        <f>VLOOKUP(E437,映射表!A:C,3,0)</f>
        <v>#N/A</v>
      </c>
      <c r="AH437" s="103" t="e">
        <f>VLOOKUP(AF437,'B2B（ol)'!A:N,3,0)</f>
        <v>#N/A</v>
      </c>
    </row>
    <row r="438" spans="31:34" s="103" customFormat="1" customHeight="1">
      <c r="AE438" s="103" t="e">
        <f>VLOOKUP(E438,映射表!A:G,7,0)</f>
        <v>#N/A</v>
      </c>
      <c r="AF438" s="103" t="e">
        <f>VLOOKUP(E438,映射表!A:C,3,0)</f>
        <v>#N/A</v>
      </c>
      <c r="AH438" s="103" t="e">
        <f>VLOOKUP(AF438,'B2B（ol)'!A:N,3,0)</f>
        <v>#N/A</v>
      </c>
    </row>
    <row r="439" spans="31:34" s="103" customFormat="1" customHeight="1">
      <c r="AE439" s="103" t="e">
        <f>VLOOKUP(E439,映射表!A:G,7,0)</f>
        <v>#N/A</v>
      </c>
      <c r="AF439" s="103" t="e">
        <f>VLOOKUP(E439,映射表!A:C,3,0)</f>
        <v>#N/A</v>
      </c>
      <c r="AH439" s="103" t="e">
        <f>VLOOKUP(AF439,'B2B（ol)'!A:N,3,0)</f>
        <v>#N/A</v>
      </c>
    </row>
    <row r="440" spans="31:34" s="103" customFormat="1" customHeight="1">
      <c r="AE440" s="103" t="e">
        <f>VLOOKUP(E440,映射表!A:G,7,0)</f>
        <v>#N/A</v>
      </c>
      <c r="AF440" s="103" t="e">
        <f>VLOOKUP(E440,映射表!A:C,3,0)</f>
        <v>#N/A</v>
      </c>
      <c r="AH440" s="103" t="e">
        <f>VLOOKUP(AF440,'B2B（ol)'!A:N,3,0)</f>
        <v>#N/A</v>
      </c>
    </row>
    <row r="441" spans="31:34" s="103" customFormat="1" customHeight="1">
      <c r="AE441" s="103" t="e">
        <f>VLOOKUP(E441,映射表!A:G,7,0)</f>
        <v>#N/A</v>
      </c>
      <c r="AF441" s="103" t="e">
        <f>VLOOKUP(E441,映射表!A:C,3,0)</f>
        <v>#N/A</v>
      </c>
      <c r="AH441" s="103" t="e">
        <f>VLOOKUP(AF441,'B2B（ol)'!A:N,3,0)</f>
        <v>#N/A</v>
      </c>
    </row>
    <row r="442" spans="31:34" s="103" customFormat="1" customHeight="1">
      <c r="AE442" s="103" t="e">
        <f>VLOOKUP(E442,映射表!A:G,7,0)</f>
        <v>#N/A</v>
      </c>
      <c r="AF442" s="103" t="e">
        <f>VLOOKUP(E442,映射表!A:C,3,0)</f>
        <v>#N/A</v>
      </c>
      <c r="AH442" s="103" t="e">
        <f>VLOOKUP(AF442,'B2B（ol)'!A:N,3,0)</f>
        <v>#N/A</v>
      </c>
    </row>
    <row r="443" spans="31:34" s="103" customFormat="1" customHeight="1">
      <c r="AE443" s="103" t="e">
        <f>VLOOKUP(E443,映射表!A:G,7,0)</f>
        <v>#N/A</v>
      </c>
      <c r="AF443" s="103" t="e">
        <f>VLOOKUP(E443,映射表!A:C,3,0)</f>
        <v>#N/A</v>
      </c>
      <c r="AH443" s="103" t="e">
        <f>VLOOKUP(AF443,'B2B（ol)'!A:N,3,0)</f>
        <v>#N/A</v>
      </c>
    </row>
    <row r="444" spans="31:34" s="103" customFormat="1" customHeight="1">
      <c r="AE444" s="103" t="e">
        <f>VLOOKUP(E444,映射表!A:G,7,0)</f>
        <v>#N/A</v>
      </c>
      <c r="AF444" s="103" t="e">
        <f>VLOOKUP(E444,映射表!A:C,3,0)</f>
        <v>#N/A</v>
      </c>
      <c r="AH444" s="103" t="e">
        <f>VLOOKUP(AF444,'B2B（ol)'!A:N,3,0)</f>
        <v>#N/A</v>
      </c>
    </row>
    <row r="445" spans="31:34" s="103" customFormat="1" customHeight="1">
      <c r="AE445" s="103" t="e">
        <f>VLOOKUP(E445,映射表!A:G,7,0)</f>
        <v>#N/A</v>
      </c>
      <c r="AF445" s="103" t="e">
        <f>VLOOKUP(E445,映射表!A:C,3,0)</f>
        <v>#N/A</v>
      </c>
      <c r="AH445" s="103" t="e">
        <f>VLOOKUP(AF445,'B2B（ol)'!A:N,3,0)</f>
        <v>#N/A</v>
      </c>
    </row>
    <row r="446" spans="31:34" s="103" customFormat="1" customHeight="1">
      <c r="AE446" s="103" t="e">
        <f>VLOOKUP(E446,映射表!A:G,7,0)</f>
        <v>#N/A</v>
      </c>
      <c r="AF446" s="103" t="e">
        <f>VLOOKUP(E446,映射表!A:C,3,0)</f>
        <v>#N/A</v>
      </c>
      <c r="AH446" s="103" t="e">
        <f>VLOOKUP(AF446,'B2B（ol)'!A:N,3,0)</f>
        <v>#N/A</v>
      </c>
    </row>
    <row r="447" spans="31:34" s="103" customFormat="1" customHeight="1">
      <c r="AE447" s="103" t="e">
        <f>VLOOKUP(E447,映射表!A:G,7,0)</f>
        <v>#N/A</v>
      </c>
      <c r="AF447" s="103" t="e">
        <f>VLOOKUP(E447,映射表!A:C,3,0)</f>
        <v>#N/A</v>
      </c>
      <c r="AH447" s="103" t="e">
        <f>VLOOKUP(AF447,'B2B（ol)'!A:N,3,0)</f>
        <v>#N/A</v>
      </c>
    </row>
    <row r="448" spans="31:34" s="103" customFormat="1" customHeight="1">
      <c r="AE448" s="103" t="e">
        <f>VLOOKUP(E448,映射表!A:G,7,0)</f>
        <v>#N/A</v>
      </c>
      <c r="AF448" s="103" t="e">
        <f>VLOOKUP(E448,映射表!A:C,3,0)</f>
        <v>#N/A</v>
      </c>
      <c r="AH448" s="103" t="e">
        <f>VLOOKUP(AF448,'B2B（ol)'!A:N,3,0)</f>
        <v>#N/A</v>
      </c>
    </row>
    <row r="449" spans="31:34" s="103" customFormat="1" customHeight="1">
      <c r="AE449" s="103" t="e">
        <f>VLOOKUP(E449,映射表!A:G,7,0)</f>
        <v>#N/A</v>
      </c>
      <c r="AF449" s="103" t="e">
        <f>VLOOKUP(E449,映射表!A:C,3,0)</f>
        <v>#N/A</v>
      </c>
      <c r="AH449" s="103" t="e">
        <f>VLOOKUP(AF449,'B2B（ol)'!A:N,3,0)</f>
        <v>#N/A</v>
      </c>
    </row>
    <row r="450" spans="31:34" s="103" customFormat="1" customHeight="1">
      <c r="AE450" s="103" t="e">
        <f>VLOOKUP(E450,映射表!A:G,7,0)</f>
        <v>#N/A</v>
      </c>
      <c r="AF450" s="103" t="e">
        <f>VLOOKUP(E450,映射表!A:C,3,0)</f>
        <v>#N/A</v>
      </c>
      <c r="AH450" s="103" t="e">
        <f>VLOOKUP(AF450,'B2B（ol)'!A:N,3,0)</f>
        <v>#N/A</v>
      </c>
    </row>
    <row r="451" spans="31:34" s="103" customFormat="1" customHeight="1">
      <c r="AE451" s="103" t="e">
        <f>VLOOKUP(E451,映射表!A:G,7,0)</f>
        <v>#N/A</v>
      </c>
      <c r="AF451" s="103" t="e">
        <f>VLOOKUP(E451,映射表!A:C,3,0)</f>
        <v>#N/A</v>
      </c>
      <c r="AH451" s="103" t="e">
        <f>VLOOKUP(AF451,'B2B（ol)'!A:N,3,0)</f>
        <v>#N/A</v>
      </c>
    </row>
    <row r="452" spans="31:34" s="103" customFormat="1" customHeight="1">
      <c r="AE452" s="103" t="e">
        <f>VLOOKUP(E452,映射表!A:G,7,0)</f>
        <v>#N/A</v>
      </c>
      <c r="AF452" s="103" t="e">
        <f>VLOOKUP(E452,映射表!A:C,3,0)</f>
        <v>#N/A</v>
      </c>
      <c r="AH452" s="103" t="e">
        <f>VLOOKUP(AF452,'B2B（ol)'!A:N,3,0)</f>
        <v>#N/A</v>
      </c>
    </row>
    <row r="453" spans="31:34" s="103" customFormat="1" customHeight="1">
      <c r="AE453" s="103" t="e">
        <f>VLOOKUP(E453,映射表!A:G,7,0)</f>
        <v>#N/A</v>
      </c>
      <c r="AF453" s="103" t="e">
        <f>VLOOKUP(E453,映射表!A:C,3,0)</f>
        <v>#N/A</v>
      </c>
      <c r="AH453" s="103" t="e">
        <f>VLOOKUP(AF453,'B2B（ol)'!A:N,3,0)</f>
        <v>#N/A</v>
      </c>
    </row>
    <row r="454" spans="31:34" s="103" customFormat="1" customHeight="1">
      <c r="AE454" s="103" t="e">
        <f>VLOOKUP(E454,映射表!A:G,7,0)</f>
        <v>#N/A</v>
      </c>
      <c r="AF454" s="103" t="e">
        <f>VLOOKUP(E454,映射表!A:C,3,0)</f>
        <v>#N/A</v>
      </c>
      <c r="AH454" s="103" t="e">
        <f>VLOOKUP(AF454,'B2B（ol)'!A:N,3,0)</f>
        <v>#N/A</v>
      </c>
    </row>
    <row r="455" spans="31:34" s="103" customFormat="1" customHeight="1">
      <c r="AE455" s="103" t="e">
        <f>VLOOKUP(E455,映射表!A:G,7,0)</f>
        <v>#N/A</v>
      </c>
      <c r="AF455" s="103" t="e">
        <f>VLOOKUP(E455,映射表!A:C,3,0)</f>
        <v>#N/A</v>
      </c>
      <c r="AH455" s="103" t="e">
        <f>VLOOKUP(AF455,'B2B（ol)'!A:N,3,0)</f>
        <v>#N/A</v>
      </c>
    </row>
    <row r="456" spans="31:34" s="103" customFormat="1" customHeight="1">
      <c r="AE456" s="103" t="e">
        <f>VLOOKUP(E456,映射表!A:G,7,0)</f>
        <v>#N/A</v>
      </c>
      <c r="AF456" s="103" t="e">
        <f>VLOOKUP(E456,映射表!A:C,3,0)</f>
        <v>#N/A</v>
      </c>
      <c r="AH456" s="103" t="e">
        <f>VLOOKUP(AF456,'B2B（ol)'!A:N,3,0)</f>
        <v>#N/A</v>
      </c>
    </row>
    <row r="457" spans="31:34" s="103" customFormat="1" customHeight="1">
      <c r="AE457" s="103" t="e">
        <f>VLOOKUP(E457,映射表!A:G,7,0)</f>
        <v>#N/A</v>
      </c>
      <c r="AF457" s="103" t="e">
        <f>VLOOKUP(E457,映射表!A:C,3,0)</f>
        <v>#N/A</v>
      </c>
      <c r="AH457" s="103" t="e">
        <f>VLOOKUP(AF457,'B2B（ol)'!A:N,3,0)</f>
        <v>#N/A</v>
      </c>
    </row>
    <row r="458" spans="31:34" s="103" customFormat="1" customHeight="1">
      <c r="AE458" s="103" t="e">
        <f>VLOOKUP(E458,映射表!A:G,7,0)</f>
        <v>#N/A</v>
      </c>
      <c r="AF458" s="103" t="e">
        <f>VLOOKUP(E458,映射表!A:C,3,0)</f>
        <v>#N/A</v>
      </c>
      <c r="AH458" s="103" t="e">
        <f>VLOOKUP(AF458,'B2B（ol)'!A:N,3,0)</f>
        <v>#N/A</v>
      </c>
    </row>
    <row r="459" spans="31:34" s="103" customFormat="1" customHeight="1">
      <c r="AE459" s="103" t="e">
        <f>VLOOKUP(E459,映射表!A:G,7,0)</f>
        <v>#N/A</v>
      </c>
      <c r="AF459" s="103" t="e">
        <f>VLOOKUP(E459,映射表!A:C,3,0)</f>
        <v>#N/A</v>
      </c>
      <c r="AH459" s="103" t="e">
        <f>VLOOKUP(AF459,'B2B（ol)'!A:N,3,0)</f>
        <v>#N/A</v>
      </c>
    </row>
    <row r="460" spans="31:34" s="103" customFormat="1" customHeight="1">
      <c r="AE460" s="103" t="e">
        <f>VLOOKUP(E460,映射表!A:G,7,0)</f>
        <v>#N/A</v>
      </c>
      <c r="AF460" s="103" t="e">
        <f>VLOOKUP(E460,映射表!A:C,3,0)</f>
        <v>#N/A</v>
      </c>
      <c r="AH460" s="103" t="e">
        <f>VLOOKUP(AF460,'B2B（ol)'!A:N,3,0)</f>
        <v>#N/A</v>
      </c>
    </row>
    <row r="461" spans="31:34" s="103" customFormat="1" customHeight="1">
      <c r="AE461" s="103" t="e">
        <f>VLOOKUP(E461,映射表!A:G,7,0)</f>
        <v>#N/A</v>
      </c>
      <c r="AF461" s="103" t="e">
        <f>VLOOKUP(E461,映射表!A:C,3,0)</f>
        <v>#N/A</v>
      </c>
      <c r="AH461" s="103" t="e">
        <f>VLOOKUP(AF461,'B2B（ol)'!A:N,3,0)</f>
        <v>#N/A</v>
      </c>
    </row>
    <row r="462" spans="31:34" s="103" customFormat="1" customHeight="1">
      <c r="AE462" s="103" t="e">
        <f>VLOOKUP(E462,映射表!A:G,7,0)</f>
        <v>#N/A</v>
      </c>
      <c r="AF462" s="103" t="e">
        <f>VLOOKUP(E462,映射表!A:C,3,0)</f>
        <v>#N/A</v>
      </c>
      <c r="AH462" s="103" t="e">
        <f>VLOOKUP(AF462,'B2B（ol)'!A:N,3,0)</f>
        <v>#N/A</v>
      </c>
    </row>
    <row r="463" spans="31:34" s="103" customFormat="1" customHeight="1">
      <c r="AE463" s="103" t="e">
        <f>VLOOKUP(E463,映射表!A:G,7,0)</f>
        <v>#N/A</v>
      </c>
      <c r="AF463" s="103" t="e">
        <f>VLOOKUP(E463,映射表!A:C,3,0)</f>
        <v>#N/A</v>
      </c>
      <c r="AH463" s="103" t="e">
        <f>VLOOKUP(AF463,'B2B（ol)'!A:N,3,0)</f>
        <v>#N/A</v>
      </c>
    </row>
    <row r="464" s="103" customFormat="1" customHeight="1"/>
    <row r="465" s="103" customFormat="1" customHeight="1"/>
    <row r="466" s="103" customFormat="1" customHeight="1"/>
    <row r="467" s="103" customFormat="1" customHeight="1"/>
    <row r="468" s="103" customFormat="1" customHeight="1"/>
    <row r="469" s="103" customFormat="1" customHeight="1"/>
    <row r="470" s="103" customFormat="1" customHeight="1"/>
    <row r="471" s="103" customFormat="1" customHeight="1"/>
    <row r="472" s="103" customFormat="1" customHeight="1"/>
    <row r="473" s="103" customFormat="1" customHeight="1"/>
    <row r="474" s="103" customFormat="1" customHeight="1"/>
    <row r="475" s="103" customFormat="1" customHeight="1"/>
    <row r="476" s="103" customFormat="1" customHeight="1"/>
    <row r="477" s="103" customFormat="1" customHeight="1"/>
    <row r="478" s="103" customFormat="1" customHeight="1"/>
    <row r="479" s="103" customFormat="1" customHeight="1"/>
    <row r="480" s="103" customFormat="1" customHeight="1"/>
    <row r="481" s="103" customFormat="1" customHeight="1"/>
    <row r="482" s="103" customFormat="1" customHeight="1"/>
    <row r="483" s="103" customFormat="1" customHeight="1"/>
    <row r="484" s="103" customFormat="1" customHeight="1"/>
    <row r="485" s="103" customFormat="1" customHeight="1"/>
    <row r="486" s="103" customFormat="1" customHeight="1"/>
    <row r="487" s="103" customFormat="1" customHeight="1"/>
    <row r="488" s="103" customFormat="1" customHeight="1"/>
    <row r="489" s="103" customFormat="1" customHeight="1"/>
    <row r="490" s="103" customFormat="1" customHeight="1"/>
    <row r="491" s="103" customFormat="1" customHeight="1"/>
    <row r="492" s="103" customFormat="1" customHeight="1"/>
    <row r="493" s="103" customFormat="1" customHeight="1"/>
    <row r="494" s="103" customFormat="1" customHeight="1"/>
    <row r="495" s="103" customFormat="1" customHeight="1"/>
    <row r="496" s="103" customFormat="1" customHeight="1"/>
    <row r="497" s="103" customFormat="1" customHeight="1"/>
    <row r="498" s="103" customFormat="1" customHeight="1"/>
    <row r="499" s="103" customFormat="1" customHeight="1"/>
    <row r="500" s="103" customFormat="1" customHeight="1"/>
    <row r="501" s="103" customFormat="1" customHeight="1"/>
    <row r="502" s="103" customFormat="1" customHeight="1"/>
    <row r="503" s="103" customFormat="1" customHeight="1"/>
    <row r="504" s="103" customFormat="1" customHeight="1"/>
    <row r="505" s="103" customFormat="1" customHeight="1"/>
    <row r="506" s="103" customFormat="1" customHeight="1"/>
    <row r="507" s="103" customFormat="1" customHeight="1"/>
    <row r="508" s="103" customFormat="1" customHeight="1"/>
    <row r="509" s="103" customFormat="1" customHeight="1"/>
    <row r="510" s="103" customFormat="1" customHeight="1"/>
    <row r="511" s="103" customFormat="1" customHeight="1"/>
    <row r="512" s="103" customFormat="1" customHeight="1"/>
    <row r="513" s="103" customFormat="1" customHeight="1"/>
    <row r="514" s="103" customFormat="1" customHeight="1"/>
    <row r="515" s="103" customFormat="1" customHeight="1"/>
    <row r="516" s="103" customFormat="1" customHeight="1"/>
    <row r="517" s="103" customFormat="1" customHeight="1"/>
    <row r="518" s="103" customFormat="1" customHeight="1"/>
    <row r="519" s="103" customFormat="1" customHeight="1"/>
    <row r="520" s="103" customFormat="1" customHeight="1"/>
    <row r="521" s="103" customFormat="1" customHeight="1"/>
    <row r="522" s="103" customFormat="1" customHeight="1"/>
    <row r="523" s="103" customFormat="1" customHeight="1"/>
    <row r="524" s="103" customFormat="1" customHeight="1"/>
    <row r="525" s="103" customFormat="1" customHeight="1"/>
    <row r="526" s="103" customFormat="1" customHeight="1"/>
    <row r="527" s="103" customFormat="1" customHeight="1"/>
    <row r="528" s="103" customFormat="1" customHeight="1"/>
    <row r="529" s="103" customFormat="1" customHeight="1"/>
    <row r="530" s="103" customFormat="1" customHeight="1"/>
    <row r="531" s="103" customFormat="1" customHeight="1"/>
    <row r="532" s="103" customFormat="1" customHeight="1"/>
    <row r="533" s="103" customFormat="1" customHeight="1"/>
    <row r="534" s="103" customFormat="1" customHeight="1"/>
    <row r="535" s="103" customFormat="1" customHeight="1"/>
    <row r="536" s="103" customFormat="1" customHeight="1"/>
    <row r="537" s="103" customFormat="1" customHeight="1"/>
    <row r="538" s="103" customFormat="1" customHeight="1"/>
    <row r="539" s="103" customFormat="1" customHeight="1"/>
    <row r="540" s="103" customFormat="1" customHeight="1"/>
    <row r="541" s="103" customFormat="1" customHeight="1"/>
    <row r="542" s="103" customFormat="1" customHeight="1"/>
    <row r="543" s="103" customFormat="1" customHeight="1"/>
    <row r="544" s="103" customFormat="1" customHeight="1"/>
    <row r="545" s="103" customFormat="1" customHeight="1"/>
    <row r="546" s="103" customFormat="1" customHeight="1"/>
    <row r="547" s="103" customFormat="1" customHeight="1"/>
    <row r="548" s="103" customFormat="1" customHeight="1"/>
    <row r="549" s="103" customFormat="1" customHeight="1"/>
    <row r="550" s="103" customFormat="1" customHeight="1"/>
    <row r="551" s="103" customFormat="1" customHeight="1"/>
    <row r="552" s="103" customFormat="1" customHeight="1"/>
    <row r="553" s="103" customFormat="1" customHeight="1"/>
    <row r="554" s="103" customFormat="1" customHeight="1"/>
    <row r="555" s="103" customFormat="1" customHeight="1"/>
    <row r="556" s="103" customFormat="1" customHeight="1"/>
    <row r="557" s="103" customFormat="1" customHeight="1"/>
    <row r="558" s="103" customFormat="1" customHeight="1"/>
    <row r="559" s="103" customFormat="1" customHeight="1"/>
    <row r="560" s="103" customFormat="1" customHeight="1"/>
    <row r="561" s="103" customFormat="1" customHeight="1"/>
    <row r="562" s="103" customFormat="1" customHeight="1"/>
    <row r="563" s="103" customFormat="1" customHeight="1"/>
    <row r="564" s="103" customFormat="1" customHeight="1"/>
    <row r="565" s="103" customFormat="1" customHeight="1"/>
    <row r="566" s="103" customFormat="1" customHeight="1"/>
    <row r="567" s="103" customFormat="1" customHeight="1"/>
    <row r="568" s="103" customFormat="1" customHeight="1"/>
    <row r="569" s="103" customFormat="1" customHeight="1"/>
    <row r="570" s="103" customFormat="1" customHeight="1"/>
    <row r="571" s="103" customFormat="1" customHeight="1"/>
    <row r="572" s="103" customFormat="1" customHeight="1"/>
    <row r="573" s="103" customFormat="1" customHeight="1"/>
    <row r="574" s="103" customFormat="1" customHeight="1"/>
    <row r="575" s="103" customFormat="1" customHeight="1"/>
    <row r="576" s="103" customFormat="1" customHeight="1"/>
    <row r="577" s="103" customFormat="1" customHeight="1"/>
    <row r="578" s="103" customFormat="1" customHeight="1"/>
    <row r="579" s="103" customFormat="1" customHeight="1"/>
    <row r="580" s="103" customFormat="1" customHeight="1"/>
    <row r="581" s="103" customFormat="1" customHeight="1"/>
    <row r="582" s="103" customFormat="1" customHeight="1"/>
    <row r="583" s="103" customFormat="1" customHeight="1"/>
    <row r="584" s="103" customFormat="1" customHeight="1"/>
    <row r="585" s="103" customFormat="1" customHeight="1"/>
    <row r="586" s="103" customFormat="1" customHeight="1"/>
    <row r="587" s="103" customFormat="1" customHeight="1"/>
    <row r="588" s="103" customFormat="1" customHeight="1"/>
    <row r="589" s="103" customFormat="1" customHeight="1"/>
    <row r="590" s="103" customFormat="1" customHeight="1"/>
    <row r="591" s="103" customFormat="1" customHeight="1"/>
    <row r="592" s="103" customFormat="1" customHeight="1"/>
    <row r="593" s="103" customFormat="1" customHeight="1"/>
    <row r="594" s="103" customFormat="1" customHeight="1"/>
    <row r="595" s="103" customFormat="1" customHeight="1"/>
    <row r="596" s="103" customFormat="1" customHeight="1"/>
    <row r="597" s="103" customFormat="1" customHeight="1"/>
    <row r="598" s="103" customFormat="1" customHeight="1"/>
    <row r="599" s="103" customFormat="1" customHeight="1"/>
    <row r="600" s="103" customFormat="1" customHeight="1"/>
    <row r="601" s="103" customFormat="1" customHeight="1"/>
    <row r="602" s="103" customFormat="1" customHeight="1"/>
    <row r="603" s="103" customFormat="1" customHeight="1"/>
    <row r="604" s="103" customFormat="1" customHeight="1"/>
    <row r="605" s="103" customFormat="1" customHeight="1"/>
    <row r="606" s="103" customFormat="1" customHeight="1"/>
    <row r="607" s="103" customFormat="1" customHeight="1"/>
    <row r="608" s="103" customFormat="1" customHeight="1"/>
    <row r="609" s="103" customFormat="1" customHeight="1"/>
    <row r="610" s="103" customFormat="1" customHeight="1"/>
    <row r="611" s="103" customFormat="1" customHeight="1"/>
    <row r="612" s="103" customFormat="1" customHeight="1"/>
    <row r="613" s="103" customFormat="1" customHeight="1"/>
    <row r="614" s="103" customFormat="1" customHeight="1"/>
    <row r="615" s="103" customFormat="1" customHeight="1"/>
    <row r="616" s="103" customFormat="1" customHeight="1"/>
    <row r="617" s="103" customFormat="1" customHeight="1"/>
    <row r="618" s="103" customFormat="1" customHeight="1"/>
    <row r="619" s="103" customFormat="1" customHeight="1"/>
    <row r="620" s="103" customFormat="1" customHeight="1"/>
    <row r="621" s="103" customFormat="1" customHeight="1"/>
    <row r="622" s="103" customFormat="1" customHeight="1"/>
    <row r="623" s="103" customFormat="1" customHeight="1"/>
    <row r="624" s="103" customFormat="1" customHeight="1"/>
    <row r="625" s="103" customFormat="1" customHeight="1"/>
    <row r="626" s="103" customFormat="1" customHeight="1"/>
    <row r="627" s="103" customFormat="1" customHeight="1"/>
    <row r="628" s="103" customFormat="1" customHeight="1"/>
    <row r="629" s="103" customFormat="1" customHeight="1"/>
    <row r="630" s="103" customFormat="1" customHeight="1"/>
    <row r="631" s="103" customFormat="1" customHeight="1"/>
    <row r="632" s="103" customFormat="1" customHeight="1"/>
    <row r="633" s="103" customFormat="1" customHeight="1"/>
    <row r="634" s="103" customFormat="1" customHeight="1"/>
    <row r="635" s="103" customFormat="1" customHeight="1"/>
    <row r="636" s="103" customFormat="1" customHeight="1"/>
    <row r="637" s="103" customFormat="1" customHeight="1"/>
    <row r="638" s="103" customFormat="1" customHeight="1"/>
    <row r="639" s="103" customFormat="1" customHeight="1"/>
    <row r="640" s="103" customFormat="1" customHeight="1"/>
    <row r="641" s="103" customFormat="1" customHeight="1"/>
    <row r="642" s="103" customFormat="1" customHeight="1"/>
    <row r="643" s="103" customFormat="1" customHeight="1"/>
    <row r="644" s="103" customFormat="1" customHeight="1"/>
    <row r="645" s="103" customFormat="1" customHeight="1"/>
    <row r="646" s="103" customFormat="1" customHeight="1"/>
    <row r="647" s="103" customFormat="1" customHeight="1"/>
    <row r="648" s="103" customFormat="1" customHeight="1"/>
    <row r="649" s="103" customFormat="1" customHeight="1"/>
    <row r="650" s="103" customFormat="1" customHeight="1"/>
    <row r="651" s="103" customFormat="1" customHeight="1"/>
    <row r="652" s="103" customFormat="1" customHeight="1"/>
    <row r="653" s="103" customFormat="1" customHeight="1"/>
    <row r="654" s="103" customFormat="1" customHeight="1"/>
    <row r="655" s="103" customFormat="1" customHeight="1"/>
    <row r="656" s="103" customFormat="1" customHeight="1"/>
    <row r="657" s="103" customFormat="1" customHeight="1"/>
    <row r="658" s="103" customFormat="1" customHeight="1"/>
    <row r="659" s="103" customFormat="1" customHeight="1"/>
    <row r="660" s="103" customFormat="1" customHeight="1"/>
    <row r="661" s="103" customFormat="1" customHeight="1"/>
    <row r="662" s="103" customFormat="1" customHeight="1"/>
    <row r="663" s="103" customFormat="1" customHeight="1"/>
    <row r="664" s="103" customFormat="1" customHeight="1"/>
    <row r="665" s="103" customFormat="1" customHeight="1"/>
    <row r="666" s="103" customFormat="1" customHeight="1"/>
    <row r="667" s="103" customFormat="1" customHeight="1"/>
    <row r="668" s="103" customFormat="1" customHeight="1"/>
    <row r="669" s="103" customFormat="1" customHeight="1"/>
    <row r="670" s="103" customFormat="1" customHeight="1"/>
    <row r="671" s="103" customFormat="1" customHeight="1"/>
    <row r="672" s="103" customFormat="1" customHeight="1"/>
    <row r="673" s="103" customFormat="1" customHeight="1"/>
    <row r="674" s="103" customFormat="1" customHeight="1"/>
    <row r="675" s="103" customFormat="1" customHeight="1"/>
    <row r="676" s="103" customFormat="1" customHeight="1"/>
    <row r="677" s="103" customFormat="1" customHeight="1"/>
    <row r="678" s="103" customFormat="1" customHeight="1"/>
    <row r="679" s="103" customFormat="1" customHeight="1"/>
    <row r="680" s="103" customFormat="1" customHeight="1"/>
    <row r="681" s="103" customFormat="1" customHeight="1"/>
    <row r="682" s="103" customFormat="1" customHeight="1"/>
    <row r="683" s="103" customFormat="1" customHeight="1"/>
    <row r="684" s="103" customFormat="1" customHeight="1"/>
    <row r="685" s="103" customFormat="1" customHeight="1"/>
    <row r="686" s="103" customFormat="1" customHeight="1"/>
    <row r="687" s="103" customFormat="1" customHeight="1"/>
    <row r="688" s="103" customFormat="1" customHeight="1"/>
    <row r="689" s="103" customFormat="1" customHeight="1"/>
    <row r="690" s="103" customFormat="1" customHeight="1"/>
    <row r="691" s="103" customFormat="1" customHeight="1"/>
    <row r="692" s="103" customFormat="1" customHeight="1"/>
    <row r="693" s="103" customFormat="1" customHeight="1"/>
    <row r="694" s="103" customFormat="1" customHeight="1"/>
    <row r="695" s="103" customFormat="1" customHeight="1"/>
    <row r="696" s="103" customFormat="1" customHeight="1"/>
    <row r="697" s="103" customFormat="1" customHeight="1"/>
    <row r="698" s="103" customFormat="1" customHeight="1"/>
    <row r="699" s="103" customFormat="1" customHeight="1"/>
    <row r="700" s="103" customFormat="1" customHeight="1"/>
    <row r="701" s="103" customFormat="1" customHeight="1"/>
    <row r="702" s="103" customFormat="1" customHeight="1"/>
    <row r="703" s="103" customFormat="1" customHeight="1"/>
    <row r="704" s="103" customFormat="1" customHeight="1"/>
    <row r="705" s="103" customFormat="1" customHeight="1"/>
    <row r="706" s="103" customFormat="1" customHeight="1"/>
    <row r="707" s="103" customFormat="1" customHeight="1"/>
    <row r="708" s="103" customFormat="1" customHeight="1"/>
    <row r="709" s="103" customFormat="1" customHeight="1"/>
    <row r="710" s="103" customFormat="1" customHeight="1"/>
    <row r="711" s="103" customFormat="1" customHeight="1"/>
    <row r="1048479" s="59" customFormat="1" customHeight="1"/>
    <row r="1048480" s="59" customFormat="1" customHeight="1"/>
    <row r="1048481" s="59" customFormat="1" customHeight="1"/>
    <row r="1048482" s="59" customFormat="1" customHeight="1"/>
    <row r="1048483" s="59" customFormat="1" customHeight="1"/>
    <row r="1048484" s="59" customFormat="1" customHeight="1"/>
    <row r="1048485" s="59" customFormat="1" customHeight="1"/>
    <row r="1048486" s="59" customFormat="1" customHeight="1"/>
    <row r="1048487" s="59" customFormat="1" customHeight="1"/>
    <row r="1048488" s="59" customFormat="1" customHeight="1"/>
    <row r="1048489" s="59" customFormat="1" customHeight="1"/>
    <row r="1048490" s="59" customFormat="1" customHeight="1"/>
    <row r="1048491" s="59" customFormat="1" customHeight="1"/>
    <row r="1048492" s="59" customFormat="1" customHeight="1"/>
  </sheetData>
  <sheetCalcPr fullCalcOnLoad="1"/>
  <autoFilter ref="A1:AG463">
    <extLst/>
  </autoFilter>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P7227"/>
  <sheetViews>
    <sheetView zoomScale="70" zoomScaleNormal="70" workbookViewId="0">
      <selection activeCell="L773" sqref="L773"/>
    </sheetView>
  </sheetViews>
  <sheetFormatPr baseColWidth="8" defaultColWidth="8.725" defaultRowHeight="13.5"/>
  <cols>
    <col min="1" max="1" width="13.7583333333333" customWidth="1"/>
    <col min="2" max="2" width="14"/>
    <col min="4" max="4" width="6.88333333333333" customWidth="1"/>
    <col min="5" max="5" width="31.3833333333333" customWidth="1"/>
    <col min="6" max="6" width="35" customWidth="1"/>
    <col min="7" max="7" width="22.6333333333333" customWidth="1"/>
    <col min="8" max="8" width="12.8833333333333" customWidth="1"/>
    <col min="10" max="10" width="9.38333333333333" customWidth="1"/>
    <col min="11" max="11" width="12.6333333333333"/>
    <col min="12" max="12" width="12.8166666666667"/>
    <col min="13" max="13" width="9.64166666666667" style="126" customWidth="1"/>
    <col min="14" max="14" width="11.1333333333333" style="127" customWidth="1"/>
    <col min="15" max="15" width="14.3833333333333" style="128" customWidth="1"/>
    <col min="16" max="16" width="8.725" style="128"/>
  </cols>
  <sheetData>
    <row r="1" spans="1:16" ht="16" customHeight="1">
      <c r="A1" s="129" t="s">
        <v>50069</v>
      </c>
      <c r="B1" s="129" t="s">
        <v>50070</v>
      </c>
      <c r="C1" s="129" t="s">
        <v>50071</v>
      </c>
      <c r="D1" s="129" t="s">
        <v>50072</v>
      </c>
      <c r="E1" s="129" t="s">
        <v>50073</v>
      </c>
      <c r="F1" s="129" t="s">
        <v>50074</v>
      </c>
      <c r="G1" s="129" t="s">
        <v>50075</v>
      </c>
      <c r="H1" s="129" t="s">
        <v>50076</v>
      </c>
      <c r="I1" s="129" t="s">
        <v>50077</v>
      </c>
      <c r="J1" s="129" t="s">
        <v>50078</v>
      </c>
      <c r="K1" s="129" t="s">
        <v>50079</v>
      </c>
      <c r="L1" s="129" t="s">
        <v>50080</v>
      </c>
      <c r="M1" s="129" t="s">
        <v>50081</v>
      </c>
      <c r="N1" s="127" t="s">
        <v>48856</v>
      </c>
      <c r="O1" s="128" t="s">
        <v>30</v>
      </c>
      <c r="P1" s="128" t="s">
        <v>31</v>
      </c>
    </row>
    <row r="2" spans="1:16">
      <c r="A2" s="166">
        <v>46169</v>
      </c>
      <c r="B2" s="166">
        <v>46169</v>
      </c>
      <c r="C2" t="s">
        <v>50082</v>
      </c>
      <c r="D2" t="s">
        <v>48868</v>
      </c>
      <c r="E2" t="s">
        <v>50083</v>
      </c>
      <c r="F2" t="s">
        <v>50084</v>
      </c>
      <c r="G2" t="s">
        <v>3702</v>
      </c>
      <c r="H2" t="s">
        <v>3703</v>
      </c>
      <c r="I2">
        <v>69</v>
      </c>
      <c r="J2">
        <v>0</v>
      </c>
      <c r="K2" s="165">
        <v>0</v>
      </c>
      <c r="L2" t="s">
        <v>18516</v>
      </c>
      <c r="M2" s="164">
        <v>0</v>
      </c>
      <c r="N2" s="127" t="str">
        <f>VLOOKUP(G2,映射表!A:G,7,0)</f>
        <v>丁芳芳</v>
      </c>
      <c r="O2" s="128" t="str">
        <f>VLOOKUP(G2,映射表!A:C,3,0)</f>
        <v>W504P277596</v>
      </c>
      <c r="P2" t="s">
        <v>5</v>
      </c>
    </row>
    <row r="3" spans="1:16">
      <c r="A3" s="166">
        <v>46169</v>
      </c>
      <c r="B3" s="166">
        <v>46169</v>
      </c>
      <c r="C3" t="s">
        <v>50085</v>
      </c>
      <c r="D3" t="s">
        <v>48868</v>
      </c>
      <c r="E3" t="s">
        <v>50086</v>
      </c>
      <c r="F3" t="s">
        <v>50087</v>
      </c>
      <c r="G3" t="s">
        <v>2747</v>
      </c>
      <c r="H3" t="s">
        <v>2748</v>
      </c>
      <c r="I3">
        <v>820</v>
      </c>
      <c r="J3">
        <v>11</v>
      </c>
      <c r="K3" s="165">
        <v>0.013415</v>
      </c>
      <c r="L3" s="164">
        <v>0.31</v>
      </c>
      <c r="M3" s="164">
        <v>3.46</v>
      </c>
      <c r="N3" s="127" t="str">
        <f>VLOOKUP(G3,映射表!A:G,7,0)</f>
        <v>丁芳芳</v>
      </c>
      <c r="O3" s="128" t="str">
        <f>VLOOKUP(G3,映射表!A:C,3,0)</f>
        <v>W504P277595</v>
      </c>
      <c r="P3" t="s">
        <v>5</v>
      </c>
    </row>
    <row r="4" spans="1:16">
      <c r="A4" s="166">
        <v>46169</v>
      </c>
      <c r="B4" s="166">
        <v>46169</v>
      </c>
      <c r="C4" t="s">
        <v>50085</v>
      </c>
      <c r="D4" t="s">
        <v>48868</v>
      </c>
      <c r="E4" t="s">
        <v>50086</v>
      </c>
      <c r="F4" t="s">
        <v>50087</v>
      </c>
      <c r="G4" t="s">
        <v>2042</v>
      </c>
      <c r="H4" t="s">
        <v>2043</v>
      </c>
      <c r="I4">
        <v>177</v>
      </c>
      <c r="J4">
        <v>5</v>
      </c>
      <c r="K4" s="165">
        <v>0.028249</v>
      </c>
      <c r="L4" s="164">
        <v>0.34</v>
      </c>
      <c r="M4" s="164">
        <v>1.69</v>
      </c>
      <c r="N4" s="127" t="str">
        <f>VLOOKUP(G4,映射表!A:G,7,0)</f>
        <v>丁芳芳</v>
      </c>
      <c r="O4" s="128" t="str">
        <f>VLOOKUP(G4,映射表!A:C,3,0)</f>
        <v>W504P345783</v>
      </c>
      <c r="P4" t="s">
        <v>5</v>
      </c>
    </row>
    <row r="5" spans="1:16">
      <c r="A5" s="166">
        <v>46169</v>
      </c>
      <c r="B5" s="166">
        <v>46169</v>
      </c>
      <c r="C5" t="s">
        <v>50088</v>
      </c>
      <c r="D5" t="s">
        <v>48868</v>
      </c>
      <c r="E5" t="s">
        <v>50089</v>
      </c>
      <c r="F5" t="s">
        <v>50090</v>
      </c>
      <c r="G5" t="s">
        <v>10936</v>
      </c>
      <c r="H5" t="s">
        <v>10937</v>
      </c>
      <c r="I5">
        <v>4587</v>
      </c>
      <c r="J5">
        <v>25</v>
      </c>
      <c r="K5" s="165">
        <v>0.00545</v>
      </c>
      <c r="L5" s="164">
        <v>0.36</v>
      </c>
      <c r="M5" s="164">
        <v>9.1</v>
      </c>
      <c r="N5" s="127" t="str">
        <f>VLOOKUP(G5,映射表!A:G,7,0)</f>
        <v>丁芳芳</v>
      </c>
      <c r="O5" s="128" t="str">
        <f>VLOOKUP(G5,映射表!A:C,3,0)</f>
        <v>W504P345777</v>
      </c>
      <c r="P5" t="s">
        <v>5</v>
      </c>
    </row>
    <row r="6" spans="1:16">
      <c r="A6" s="166">
        <v>46169</v>
      </c>
      <c r="B6" s="166">
        <v>46169</v>
      </c>
      <c r="C6" t="s">
        <v>50091</v>
      </c>
      <c r="D6" t="s">
        <v>48868</v>
      </c>
      <c r="E6" t="s">
        <v>50092</v>
      </c>
      <c r="F6" t="s">
        <v>50093</v>
      </c>
      <c r="G6" t="s">
        <v>7938</v>
      </c>
      <c r="H6" t="s">
        <v>7939</v>
      </c>
      <c r="I6">
        <v>1</v>
      </c>
      <c r="J6">
        <v>0</v>
      </c>
      <c r="K6" s="165">
        <v>0</v>
      </c>
      <c r="L6" t="s">
        <v>18516</v>
      </c>
      <c r="M6" s="164">
        <v>0</v>
      </c>
      <c r="N6" s="127" t="str">
        <f>VLOOKUP(G6,映射表!A:G,7,0)</f>
        <v>丁芳芳</v>
      </c>
      <c r="O6" s="128" t="str">
        <f>VLOOKUP(G6,映射表!A:C,3,0)</f>
        <v>W2593S00053</v>
      </c>
      <c r="P6" t="s">
        <v>5</v>
      </c>
    </row>
    <row r="7" spans="1:16">
      <c r="A7" s="166">
        <v>46169</v>
      </c>
      <c r="B7" s="166">
        <v>46169</v>
      </c>
      <c r="C7" t="s">
        <v>50094</v>
      </c>
      <c r="D7" t="s">
        <v>48868</v>
      </c>
      <c r="E7" t="s">
        <v>50095</v>
      </c>
      <c r="F7" t="s">
        <v>50096</v>
      </c>
      <c r="G7" t="s">
        <v>7931</v>
      </c>
      <c r="H7" t="s">
        <v>7932</v>
      </c>
      <c r="I7">
        <v>512</v>
      </c>
      <c r="J7">
        <v>6</v>
      </c>
      <c r="K7" s="165">
        <v>0.011719</v>
      </c>
      <c r="L7" s="164">
        <v>0.32</v>
      </c>
      <c r="M7" s="164">
        <v>1.9</v>
      </c>
      <c r="N7" s="127" t="str">
        <f>VLOOKUP(G7,映射表!A:G,7,0)</f>
        <v>莫美玉</v>
      </c>
      <c r="O7" s="128" t="str">
        <f>VLOOKUP(G7,映射表!A:C,3,0)</f>
        <v>W504S00262</v>
      </c>
      <c r="P7" t="s">
        <v>5</v>
      </c>
    </row>
    <row r="8" spans="1:16">
      <c r="A8" s="166">
        <v>46169</v>
      </c>
      <c r="B8" s="166">
        <v>46169</v>
      </c>
      <c r="C8" t="s">
        <v>50088</v>
      </c>
      <c r="D8" t="s">
        <v>48868</v>
      </c>
      <c r="E8" t="s">
        <v>50097</v>
      </c>
      <c r="F8" t="s">
        <v>50098</v>
      </c>
      <c r="G8" t="s">
        <v>12525</v>
      </c>
      <c r="H8" t="s">
        <v>12526</v>
      </c>
      <c r="I8">
        <v>10</v>
      </c>
      <c r="J8">
        <v>0</v>
      </c>
      <c r="K8" s="165">
        <v>0</v>
      </c>
      <c r="L8" t="s">
        <v>18516</v>
      </c>
      <c r="M8" s="164">
        <v>0</v>
      </c>
      <c r="N8" s="127" t="str">
        <f>VLOOKUP(G8,映射表!A:G,7,0)</f>
        <v>莫美玉</v>
      </c>
      <c r="O8" s="128" t="str">
        <f>VLOOKUP(G8,映射表!A:C,3,0)</f>
        <v>W504S00263</v>
      </c>
      <c r="P8" t="s">
        <v>5</v>
      </c>
    </row>
    <row r="9" spans="1:16">
      <c r="A9" s="166">
        <v>46169</v>
      </c>
      <c r="B9" s="166">
        <v>46169</v>
      </c>
      <c r="C9" t="s">
        <v>50088</v>
      </c>
      <c r="D9" t="s">
        <v>48868</v>
      </c>
      <c r="E9" t="s">
        <v>50097</v>
      </c>
      <c r="F9" t="s">
        <v>50098</v>
      </c>
      <c r="G9" t="s">
        <v>12519</v>
      </c>
      <c r="H9" t="s">
        <v>12520</v>
      </c>
      <c r="I9">
        <v>223</v>
      </c>
      <c r="J9">
        <v>6</v>
      </c>
      <c r="K9" s="165">
        <v>0.026906</v>
      </c>
      <c r="L9" s="164">
        <v>0.32</v>
      </c>
      <c r="M9" s="164">
        <v>1.89</v>
      </c>
      <c r="N9" s="127" t="str">
        <f>VLOOKUP(G9,映射表!A:G,7,0)</f>
        <v>丁芳芳</v>
      </c>
      <c r="O9" s="128" t="str">
        <f>VLOOKUP(G9,映射表!A:C,3,0)</f>
        <v>W2593P333571</v>
      </c>
      <c r="P9" t="s">
        <v>5</v>
      </c>
    </row>
    <row r="10" spans="1:16">
      <c r="A10" s="166">
        <v>46169</v>
      </c>
      <c r="B10" s="166">
        <v>46169</v>
      </c>
      <c r="C10" t="s">
        <v>50088</v>
      </c>
      <c r="D10" t="s">
        <v>48868</v>
      </c>
      <c r="E10" t="s">
        <v>50097</v>
      </c>
      <c r="F10" t="s">
        <v>50098</v>
      </c>
      <c r="G10" t="s">
        <v>12513</v>
      </c>
      <c r="H10" t="s">
        <v>12514</v>
      </c>
      <c r="I10">
        <v>536</v>
      </c>
      <c r="J10">
        <v>2</v>
      </c>
      <c r="K10" s="165">
        <v>0.003731</v>
      </c>
      <c r="L10" s="164">
        <v>0.3</v>
      </c>
      <c r="M10" s="164">
        <v>0.6</v>
      </c>
      <c r="N10" s="127" t="str">
        <f>VLOOKUP(G10,映射表!A:G,7,0)</f>
        <v>丁芳芳</v>
      </c>
      <c r="O10" s="128" t="str">
        <f>VLOOKUP(G10,映射表!A:C,3,0)</f>
        <v>W504S00176</v>
      </c>
      <c r="P10" t="s">
        <v>5</v>
      </c>
    </row>
    <row r="11" spans="1:16">
      <c r="A11" s="166">
        <v>46169</v>
      </c>
      <c r="B11" s="166">
        <v>46169</v>
      </c>
      <c r="C11" t="s">
        <v>50088</v>
      </c>
      <c r="D11" t="s">
        <v>48868</v>
      </c>
      <c r="E11" t="s">
        <v>50097</v>
      </c>
      <c r="F11" t="s">
        <v>50098</v>
      </c>
      <c r="G11" t="s">
        <v>12516</v>
      </c>
      <c r="H11" t="s">
        <v>12517</v>
      </c>
      <c r="I11">
        <v>71</v>
      </c>
      <c r="J11">
        <v>0</v>
      </c>
      <c r="K11" s="165">
        <v>0</v>
      </c>
      <c r="L11" t="s">
        <v>18516</v>
      </c>
      <c r="M11" s="164">
        <v>0</v>
      </c>
      <c r="N11" s="127" t="str">
        <f>VLOOKUP(G11,映射表!A:G,7,0)</f>
        <v>丁芳芳</v>
      </c>
      <c r="O11" s="128" t="str">
        <f>VLOOKUP(G11,映射表!A:C,3,0)</f>
        <v>W504S00173</v>
      </c>
      <c r="P11" t="s">
        <v>5</v>
      </c>
    </row>
    <row r="12" spans="1:16">
      <c r="A12" s="166">
        <v>46169</v>
      </c>
      <c r="B12" s="166">
        <v>46169</v>
      </c>
      <c r="C12" t="s">
        <v>50082</v>
      </c>
      <c r="D12" t="s">
        <v>48868</v>
      </c>
      <c r="E12" t="s">
        <v>50099</v>
      </c>
      <c r="F12" t="s">
        <v>50100</v>
      </c>
      <c r="G12" t="s">
        <v>12848</v>
      </c>
      <c r="H12" t="s">
        <v>12849</v>
      </c>
      <c r="I12">
        <v>363</v>
      </c>
      <c r="J12">
        <v>4</v>
      </c>
      <c r="K12" s="165">
        <v>0.011019000000000001</v>
      </c>
      <c r="L12" s="164">
        <v>0.46</v>
      </c>
      <c r="M12" s="164">
        <v>1.84</v>
      </c>
      <c r="N12" s="127" t="str">
        <f>VLOOKUP(G12,映射表!A:G,7,0)</f>
        <v>丁芳芳</v>
      </c>
      <c r="O12" s="128" t="str">
        <f>VLOOKUP(G12,映射表!A:C,3,0)</f>
        <v>W504S00171</v>
      </c>
      <c r="P12" t="s">
        <v>5</v>
      </c>
    </row>
    <row r="13" spans="1:16">
      <c r="A13" s="166">
        <v>46169</v>
      </c>
      <c r="B13" s="166">
        <v>46169</v>
      </c>
      <c r="C13" t="s">
        <v>50082</v>
      </c>
      <c r="D13" t="s">
        <v>48868</v>
      </c>
      <c r="E13" t="s">
        <v>50099</v>
      </c>
      <c r="F13" t="s">
        <v>50100</v>
      </c>
      <c r="G13" t="s">
        <v>12845</v>
      </c>
      <c r="H13" t="s">
        <v>12846</v>
      </c>
      <c r="I13">
        <v>163</v>
      </c>
      <c r="J13">
        <v>0</v>
      </c>
      <c r="K13" s="165">
        <v>0</v>
      </c>
      <c r="L13" t="s">
        <v>18516</v>
      </c>
      <c r="M13" s="164">
        <v>0</v>
      </c>
      <c r="N13" s="127" t="str">
        <f>VLOOKUP(G13,映射表!A:G,7,0)</f>
        <v>丁芳芳</v>
      </c>
      <c r="O13" s="128" t="str">
        <f>VLOOKUP(G13,映射表!A:C,3,0)</f>
        <v>W504S00172</v>
      </c>
      <c r="P13" t="s">
        <v>5</v>
      </c>
    </row>
    <row r="14" spans="1:16">
      <c r="A14" s="166">
        <v>46169</v>
      </c>
      <c r="B14" s="166">
        <v>46169</v>
      </c>
      <c r="C14" t="s">
        <v>50101</v>
      </c>
      <c r="D14" t="s">
        <v>48868</v>
      </c>
      <c r="E14" t="s">
        <v>50102</v>
      </c>
      <c r="F14" t="s">
        <v>50103</v>
      </c>
      <c r="G14" t="s">
        <v>13259</v>
      </c>
      <c r="H14" t="s">
        <v>13260</v>
      </c>
      <c r="I14">
        <v>98</v>
      </c>
      <c r="J14">
        <v>0</v>
      </c>
      <c r="K14" s="165">
        <v>0</v>
      </c>
      <c r="L14" t="s">
        <v>18516</v>
      </c>
      <c r="M14" s="164">
        <v>0</v>
      </c>
      <c r="N14" s="127" t="str">
        <f>VLOOKUP(G14,映射表!A:G,7,0)</f>
        <v>丁芳芳</v>
      </c>
      <c r="O14" s="128" t="str">
        <f>VLOOKUP(G14,映射表!A:C,3,0)</f>
        <v>W504P174636</v>
      </c>
      <c r="P14" t="s">
        <v>5</v>
      </c>
    </row>
    <row r="15" spans="1:16">
      <c r="A15" s="166">
        <v>46169</v>
      </c>
      <c r="B15" s="166">
        <v>46169</v>
      </c>
      <c r="C15" t="s">
        <v>50085</v>
      </c>
      <c r="D15" t="s">
        <v>48868</v>
      </c>
      <c r="E15" t="s">
        <v>50104</v>
      </c>
      <c r="F15" t="s">
        <v>50105</v>
      </c>
      <c r="G15" t="s">
        <v>13263</v>
      </c>
      <c r="H15" t="s">
        <v>13264</v>
      </c>
      <c r="I15">
        <v>60</v>
      </c>
      <c r="J15">
        <v>0</v>
      </c>
      <c r="K15" s="165">
        <v>0</v>
      </c>
      <c r="L15" t="s">
        <v>18516</v>
      </c>
      <c r="M15" s="164">
        <v>0</v>
      </c>
      <c r="N15" s="127" t="str">
        <f>VLOOKUP(G15,映射表!A:G,7,0)</f>
        <v>丁芳芳</v>
      </c>
      <c r="O15" s="128" t="str">
        <f>VLOOKUP(G15,映射表!A:C,3,0)</f>
        <v>W504P286408</v>
      </c>
      <c r="P15" t="s">
        <v>5</v>
      </c>
    </row>
    <row r="16" spans="1:16">
      <c r="A16" s="166">
        <v>46169</v>
      </c>
      <c r="B16" s="166">
        <v>46169</v>
      </c>
      <c r="C16" t="s">
        <v>50094</v>
      </c>
      <c r="D16" t="s">
        <v>48868</v>
      </c>
      <c r="E16" t="s">
        <v>50106</v>
      </c>
      <c r="F16" t="s">
        <v>50107</v>
      </c>
      <c r="G16" t="s">
        <v>7931</v>
      </c>
      <c r="H16" t="s">
        <v>7932</v>
      </c>
      <c r="I16">
        <v>575</v>
      </c>
      <c r="J16">
        <v>7</v>
      </c>
      <c r="K16" s="165">
        <v>0.012174</v>
      </c>
      <c r="L16" s="164">
        <v>0.33</v>
      </c>
      <c r="M16" s="164">
        <v>2.33</v>
      </c>
      <c r="N16" s="127" t="str">
        <f>VLOOKUP(G16,映射表!A:G,7,0)</f>
        <v>丁芳芳</v>
      </c>
      <c r="O16" s="128" t="str">
        <f>VLOOKUP(G16,映射表!A:C,3,0)</f>
        <v>W2580P285206</v>
      </c>
      <c r="P16" t="s">
        <v>5</v>
      </c>
    </row>
    <row r="17" spans="1:16">
      <c r="A17" s="166">
        <v>46169</v>
      </c>
      <c r="B17" s="166">
        <v>46169</v>
      </c>
      <c r="C17" t="s">
        <v>50088</v>
      </c>
      <c r="D17" t="s">
        <v>48868</v>
      </c>
      <c r="E17" t="s">
        <v>50108</v>
      </c>
      <c r="F17" t="s">
        <v>50109</v>
      </c>
      <c r="G17" t="s">
        <v>15666</v>
      </c>
      <c r="H17" t="s">
        <v>15667</v>
      </c>
      <c r="I17">
        <v>1136</v>
      </c>
      <c r="J17">
        <v>16</v>
      </c>
      <c r="K17" s="165">
        <v>0.014085</v>
      </c>
      <c r="L17" s="164">
        <v>0.29</v>
      </c>
      <c r="M17" s="164">
        <v>4.7</v>
      </c>
      <c r="N17" s="127" t="str">
        <f>VLOOKUP(G17,映射表!A:G,7,0)</f>
        <v>丁芳芳</v>
      </c>
      <c r="O17" s="128" t="str">
        <f>VLOOKUP(G17,映射表!A:C,3,0)</f>
        <v>W2580S00018</v>
      </c>
      <c r="P17" t="s">
        <v>5</v>
      </c>
    </row>
    <row r="18" spans="1:16">
      <c r="A18" s="166">
        <v>46169</v>
      </c>
      <c r="B18" s="166">
        <v>46169</v>
      </c>
      <c r="C18" t="s">
        <v>50088</v>
      </c>
      <c r="D18" t="s">
        <v>48868</v>
      </c>
      <c r="E18" t="s">
        <v>50108</v>
      </c>
      <c r="F18" t="s">
        <v>50109</v>
      </c>
      <c r="G18" t="s">
        <v>15664</v>
      </c>
      <c r="H18" t="s">
        <v>15665</v>
      </c>
      <c r="I18">
        <v>1175</v>
      </c>
      <c r="J18">
        <v>30</v>
      </c>
      <c r="K18" s="165">
        <v>0.025532</v>
      </c>
      <c r="L18" s="164">
        <v>0.31</v>
      </c>
      <c r="M18" s="164">
        <v>9.32</v>
      </c>
      <c r="N18" s="127" t="str">
        <f>VLOOKUP(G18,映射表!A:G,7,0)</f>
        <v>丁芳芳</v>
      </c>
      <c r="O18" s="128" t="str">
        <f>VLOOKUP(G18,映射表!A:C,3,0)</f>
        <v>W2593P333571</v>
      </c>
      <c r="P18" t="s">
        <v>5</v>
      </c>
    </row>
    <row r="19" spans="1:16">
      <c r="A19" s="166">
        <v>46169</v>
      </c>
      <c r="B19" s="166">
        <v>46169</v>
      </c>
      <c r="C19" t="s">
        <v>50110</v>
      </c>
      <c r="D19" t="s">
        <v>48868</v>
      </c>
      <c r="E19" t="s">
        <v>50111</v>
      </c>
      <c r="F19" t="s">
        <v>50112</v>
      </c>
      <c r="G19" t="s">
        <v>15650</v>
      </c>
      <c r="H19" t="s">
        <v>15651</v>
      </c>
      <c r="I19">
        <v>11</v>
      </c>
      <c r="J19">
        <v>0</v>
      </c>
      <c r="K19" s="165">
        <v>0</v>
      </c>
      <c r="L19" t="s">
        <v>18516</v>
      </c>
      <c r="M19" s="164">
        <v>0</v>
      </c>
      <c r="N19" s="127" t="str">
        <f>VLOOKUP(G19,映射表!A:G,7,0)</f>
        <v>丁芳芳</v>
      </c>
      <c r="O19" s="128" t="str">
        <f>VLOOKUP(G19,映射表!A:C,3,0)</f>
        <v>W2593P440573</v>
      </c>
      <c r="P19" t="s">
        <v>5</v>
      </c>
    </row>
    <row r="20" spans="1:16">
      <c r="A20" s="166">
        <v>46169</v>
      </c>
      <c r="B20" s="166">
        <v>46169</v>
      </c>
      <c r="C20" t="s">
        <v>50110</v>
      </c>
      <c r="D20" t="s">
        <v>48868</v>
      </c>
      <c r="E20" t="s">
        <v>51768</v>
      </c>
      <c r="F20" t="s">
        <v>51769</v>
      </c>
      <c r="G20" t="s">
        <v>15650</v>
      </c>
      <c r="H20" t="s">
        <v>15651</v>
      </c>
      <c r="I20">
        <v>32</v>
      </c>
      <c r="J20">
        <v>0</v>
      </c>
      <c r="K20" s="165">
        <v>0</v>
      </c>
      <c r="L20" t="s">
        <v>18516</v>
      </c>
      <c r="M20" s="164">
        <v>0</v>
      </c>
      <c r="N20" s="127" t="str">
        <f>VLOOKUP(G20,映射表!A:G,7,0)</f>
        <v>丁芳芳</v>
      </c>
      <c r="O20" s="128" t="str">
        <f>VLOOKUP(G20,映射表!A:C,3,0)</f>
        <v>W2593P296909</v>
      </c>
      <c r="P20" t="s">
        <v>5</v>
      </c>
    </row>
    <row r="21" spans="1:16">
      <c r="A21" s="166">
        <v>46169</v>
      </c>
      <c r="B21" s="166">
        <v>46169</v>
      </c>
      <c r="C21" t="s">
        <v>50085</v>
      </c>
      <c r="D21" t="s">
        <v>48868</v>
      </c>
      <c r="E21" t="s">
        <v>51770</v>
      </c>
      <c r="F21" t="s">
        <v>51771</v>
      </c>
      <c r="G21" t="s">
        <v>15656</v>
      </c>
      <c r="H21" t="s">
        <v>15657</v>
      </c>
      <c r="I21">
        <v>35</v>
      </c>
      <c r="J21">
        <v>0</v>
      </c>
      <c r="K21" s="165">
        <v>0</v>
      </c>
      <c r="L21" t="s">
        <v>18516</v>
      </c>
      <c r="M21" s="164">
        <v>0</v>
      </c>
      <c r="N21" s="127" t="str">
        <f>VLOOKUP(G21,映射表!A:G,7,0)</f>
        <v>丁芳芳</v>
      </c>
      <c r="O21" s="128" t="str">
        <f>VLOOKUP(G21,映射表!A:C,3,0)</f>
        <v>W2593P289124</v>
      </c>
      <c r="P21" t="s">
        <v>5</v>
      </c>
    </row>
    <row r="22" spans="1:16">
      <c r="A22" s="166">
        <v>46169</v>
      </c>
      <c r="B22" s="166">
        <v>46169</v>
      </c>
      <c r="C22" t="s">
        <v>50085</v>
      </c>
      <c r="D22" t="s">
        <v>48868</v>
      </c>
      <c r="E22" t="s">
        <v>51770</v>
      </c>
      <c r="F22" t="s">
        <v>51771</v>
      </c>
      <c r="G22" t="s">
        <v>15654</v>
      </c>
      <c r="H22" t="s">
        <v>15655</v>
      </c>
      <c r="I22">
        <v>4</v>
      </c>
      <c r="J22">
        <v>0</v>
      </c>
      <c r="K22" s="165">
        <v>0</v>
      </c>
      <c r="L22" t="s">
        <v>18516</v>
      </c>
      <c r="M22" s="164">
        <v>0</v>
      </c>
      <c r="N22" s="127" t="str">
        <f>VLOOKUP(G22,映射表!A:G,7,0)</f>
        <v>莫美玉</v>
      </c>
      <c r="O22" s="128" t="str">
        <f>VLOOKUP(G22,映射表!A:C,3,0)</f>
        <v>W2580S00063</v>
      </c>
      <c r="P22" t="s">
        <v>5</v>
      </c>
    </row>
    <row r="23" spans="1:16">
      <c r="A23" s="166">
        <v>46169</v>
      </c>
      <c r="B23" s="166">
        <v>46169</v>
      </c>
      <c r="C23" t="s">
        <v>50085</v>
      </c>
      <c r="D23" t="s">
        <v>48868</v>
      </c>
      <c r="E23" t="s">
        <v>50113</v>
      </c>
      <c r="F23" t="s">
        <v>50114</v>
      </c>
      <c r="G23" t="s">
        <v>15896</v>
      </c>
      <c r="H23" t="s">
        <v>15897</v>
      </c>
      <c r="I23">
        <v>670</v>
      </c>
      <c r="J23">
        <v>5</v>
      </c>
      <c r="K23" s="165">
        <v>0.007463</v>
      </c>
      <c r="L23" s="164">
        <v>0.33</v>
      </c>
      <c r="M23" s="164">
        <v>1.63</v>
      </c>
      <c r="N23" s="127" t="str">
        <f>VLOOKUP(G23,映射表!A:G,7,0)</f>
        <v>欧阳博文</v>
      </c>
      <c r="O23" s="128" t="str">
        <f>VLOOKUP(G23,映射表!A:C,3,0)</f>
        <v>WF324043AAK</v>
      </c>
      <c r="P23" t="s">
        <v>5</v>
      </c>
    </row>
    <row r="24" spans="1:16">
      <c r="A24" s="166">
        <v>46169</v>
      </c>
      <c r="B24" s="166">
        <v>46169</v>
      </c>
      <c r="C24" t="s">
        <v>50115</v>
      </c>
      <c r="D24" t="s">
        <v>48868</v>
      </c>
      <c r="E24" t="s">
        <v>50116</v>
      </c>
      <c r="F24" t="s">
        <v>50117</v>
      </c>
      <c r="G24" t="s">
        <v>13044</v>
      </c>
      <c r="H24" t="s">
        <v>13045</v>
      </c>
      <c r="I24">
        <v>129</v>
      </c>
      <c r="J24">
        <v>0</v>
      </c>
      <c r="K24" s="165">
        <v>0</v>
      </c>
      <c r="L24" t="s">
        <v>18516</v>
      </c>
      <c r="M24" s="164">
        <v>0</v>
      </c>
      <c r="N24" s="127" t="str">
        <f>VLOOKUP(G24,映射表!A:G,7,0)</f>
        <v>欧阳博文</v>
      </c>
      <c r="O24" s="128" t="str">
        <f>VLOOKUP(G24,映射表!A:C,3,0)</f>
        <v>WF324043AAE</v>
      </c>
      <c r="P24" t="s">
        <v>5</v>
      </c>
    </row>
    <row r="25" spans="1:16">
      <c r="A25" s="166">
        <v>46169</v>
      </c>
      <c r="B25" s="166">
        <v>46169</v>
      </c>
      <c r="C25" t="s">
        <v>50115</v>
      </c>
      <c r="D25" t="s">
        <v>48868</v>
      </c>
      <c r="E25" t="s">
        <v>50116</v>
      </c>
      <c r="F25" t="s">
        <v>50117</v>
      </c>
      <c r="G25" t="s">
        <v>13038</v>
      </c>
      <c r="H25" t="s">
        <v>13039</v>
      </c>
      <c r="I25">
        <v>91</v>
      </c>
      <c r="J25">
        <v>0</v>
      </c>
      <c r="K25" s="165">
        <v>0</v>
      </c>
      <c r="L25" t="s">
        <v>18516</v>
      </c>
      <c r="M25" s="164">
        <v>0</v>
      </c>
      <c r="N25" s="127" t="str">
        <f>VLOOKUP(G25,映射表!A:G,7,0)</f>
        <v>欧阳博文</v>
      </c>
      <c r="O25" s="128" t="str">
        <f>VLOOKUP(G25,映射表!A:C,3,0)</f>
        <v>WF324043AAB</v>
      </c>
      <c r="P25" t="s">
        <v>5</v>
      </c>
    </row>
    <row r="26" spans="1:16">
      <c r="A26" s="166">
        <v>46169</v>
      </c>
      <c r="B26" s="166">
        <v>46169</v>
      </c>
      <c r="C26" t="s">
        <v>50115</v>
      </c>
      <c r="D26" t="s">
        <v>48868</v>
      </c>
      <c r="E26" t="s">
        <v>50116</v>
      </c>
      <c r="F26" t="s">
        <v>50117</v>
      </c>
      <c r="G26" t="s">
        <v>13035</v>
      </c>
      <c r="H26" t="s">
        <v>13036</v>
      </c>
      <c r="I26">
        <v>545</v>
      </c>
      <c r="J26">
        <v>6</v>
      </c>
      <c r="K26" s="165">
        <v>0.011009</v>
      </c>
      <c r="L26" s="164">
        <v>0.38</v>
      </c>
      <c r="M26" s="164">
        <v>2.27</v>
      </c>
      <c r="N26" s="127" t="str">
        <f>VLOOKUP(G26,映射表!A:G,7,0)</f>
        <v>丁芳芳</v>
      </c>
      <c r="O26" s="128" t="str">
        <f>VLOOKUP(G26,映射表!A:C,3,0)</f>
        <v>W2593P333797</v>
      </c>
      <c r="P26" t="s">
        <v>5</v>
      </c>
    </row>
    <row r="27" spans="1:16">
      <c r="A27" s="166">
        <v>46169</v>
      </c>
      <c r="B27" s="166">
        <v>46169</v>
      </c>
      <c r="C27" t="s">
        <v>50115</v>
      </c>
      <c r="D27" t="s">
        <v>48868</v>
      </c>
      <c r="E27" t="s">
        <v>50116</v>
      </c>
      <c r="F27" t="s">
        <v>50117</v>
      </c>
      <c r="G27" t="s">
        <v>13041</v>
      </c>
      <c r="H27" t="s">
        <v>13042</v>
      </c>
      <c r="I27">
        <v>181</v>
      </c>
      <c r="J27">
        <v>1</v>
      </c>
      <c r="K27" s="165">
        <v>0.0055249999999999995</v>
      </c>
      <c r="L27" s="164">
        <v>0.48</v>
      </c>
      <c r="M27" s="164">
        <v>0.48</v>
      </c>
      <c r="N27" s="127" t="str">
        <f>VLOOKUP(G27,映射表!A:G,7,0)</f>
        <v>丁芳芳</v>
      </c>
      <c r="O27" s="128" t="str">
        <f>VLOOKUP(G27,映射表!A:C,3,0)</f>
        <v>W2580S00065</v>
      </c>
      <c r="P27" t="s">
        <v>5</v>
      </c>
    </row>
    <row r="28" spans="1:16">
      <c r="A28" s="166">
        <v>46169</v>
      </c>
      <c r="B28" s="166">
        <v>46169</v>
      </c>
      <c r="C28" t="s">
        <v>50115</v>
      </c>
      <c r="D28" t="s">
        <v>48868</v>
      </c>
      <c r="E28" t="s">
        <v>50116</v>
      </c>
      <c r="F28" t="s">
        <v>50117</v>
      </c>
      <c r="G28" t="s">
        <v>13047</v>
      </c>
      <c r="H28" t="s">
        <v>13048</v>
      </c>
      <c r="I28">
        <v>673</v>
      </c>
      <c r="J28">
        <v>8</v>
      </c>
      <c r="K28" s="165">
        <v>0.011887000000000002</v>
      </c>
      <c r="L28" s="164">
        <v>0.47</v>
      </c>
      <c r="M28" s="164">
        <v>3.73</v>
      </c>
      <c r="N28" s="127" t="str">
        <f>VLOOKUP(G28,映射表!A:G,7,0)</f>
        <v>欧阳博文</v>
      </c>
      <c r="O28" s="128" t="str">
        <f>VLOOKUP(G28,映射表!A:C,3,0)</f>
        <v>W2580S00055</v>
      </c>
      <c r="P28" t="s">
        <v>5</v>
      </c>
    </row>
    <row r="29" spans="1:16">
      <c r="A29" s="166">
        <v>46169</v>
      </c>
      <c r="B29" s="166">
        <v>46169</v>
      </c>
      <c r="C29" t="s">
        <v>50094</v>
      </c>
      <c r="D29" t="s">
        <v>48868</v>
      </c>
      <c r="E29" t="s">
        <v>50106</v>
      </c>
      <c r="F29" t="s">
        <v>50107</v>
      </c>
      <c r="G29" t="s">
        <v>17084</v>
      </c>
      <c r="H29" t="s">
        <v>17085</v>
      </c>
      <c r="I29">
        <v>80</v>
      </c>
      <c r="J29">
        <v>1</v>
      </c>
      <c r="K29" s="165">
        <v>0.0125</v>
      </c>
      <c r="L29" s="164">
        <v>0.33</v>
      </c>
      <c r="M29" s="164">
        <v>0.33</v>
      </c>
      <c r="N29" s="127" t="str">
        <f>VLOOKUP(G29,映射表!A:G,7,0)</f>
        <v>丁芳芳</v>
      </c>
      <c r="O29" s="128" t="str">
        <f>VLOOKUP(G29,映射表!A:C,3,0)</f>
        <v>W2580S00065</v>
      </c>
      <c r="P29" t="s">
        <v>5</v>
      </c>
    </row>
    <row r="30" spans="1:16">
      <c r="A30" s="166">
        <v>46169</v>
      </c>
      <c r="B30" s="166">
        <v>46169</v>
      </c>
      <c r="C30" t="s">
        <v>50118</v>
      </c>
      <c r="D30" t="s">
        <v>48868</v>
      </c>
      <c r="E30" t="s">
        <v>50119</v>
      </c>
      <c r="F30" t="s">
        <v>50120</v>
      </c>
      <c r="G30" t="s">
        <v>16090</v>
      </c>
      <c r="H30" t="s">
        <v>16091</v>
      </c>
      <c r="I30">
        <v>2271</v>
      </c>
      <c r="J30">
        <v>17</v>
      </c>
      <c r="K30" s="165">
        <v>0.0074860000000000005</v>
      </c>
      <c r="L30" s="164">
        <v>0.48</v>
      </c>
      <c r="M30" s="164">
        <v>8.13</v>
      </c>
      <c r="N30" s="127" t="str">
        <f>VLOOKUP(G30,映射表!A:G,7,0)</f>
        <v>欧阳博文</v>
      </c>
      <c r="O30" s="128" t="str">
        <f>VLOOKUP(G30,映射表!A:C,3,0)</f>
        <v>W2580S00065</v>
      </c>
      <c r="P30" t="s">
        <v>5</v>
      </c>
    </row>
    <row r="31" spans="1:16">
      <c r="A31" s="166">
        <v>46169</v>
      </c>
      <c r="B31" s="166">
        <v>46169</v>
      </c>
      <c r="C31" t="s">
        <v>50121</v>
      </c>
      <c r="D31" t="s">
        <v>48868</v>
      </c>
      <c r="E31" t="s">
        <v>50122</v>
      </c>
      <c r="F31" t="s">
        <v>16485</v>
      </c>
      <c r="G31" t="s">
        <v>16485</v>
      </c>
      <c r="H31" t="s">
        <v>16486</v>
      </c>
      <c r="I31">
        <v>415</v>
      </c>
      <c r="J31">
        <v>7</v>
      </c>
      <c r="K31" s="165">
        <v>0.016867</v>
      </c>
      <c r="L31" s="164">
        <v>0.31</v>
      </c>
      <c r="M31" s="164">
        <v>2.16</v>
      </c>
      <c r="N31" s="127" t="str">
        <f>VLOOKUP(G31,映射表!A:G,7,0)</f>
        <v>莫美玉</v>
      </c>
      <c r="O31" s="128" t="str">
        <f>VLOOKUP(G31,映射表!A:C,3,0)</f>
        <v>W2580S00055</v>
      </c>
      <c r="P31" t="s">
        <v>5</v>
      </c>
    </row>
    <row r="32" spans="1:16">
      <c r="A32" s="166">
        <v>46169</v>
      </c>
      <c r="B32" s="166">
        <v>46169</v>
      </c>
      <c r="C32" t="s">
        <v>50123</v>
      </c>
      <c r="D32" t="s">
        <v>48868</v>
      </c>
      <c r="E32" t="s">
        <v>50124</v>
      </c>
      <c r="F32" t="s">
        <v>50125</v>
      </c>
      <c r="G32" t="s">
        <v>16090</v>
      </c>
      <c r="H32" t="s">
        <v>16091</v>
      </c>
      <c r="I32">
        <v>3450</v>
      </c>
      <c r="J32">
        <v>49</v>
      </c>
      <c r="K32" s="165">
        <v>0.014202999999999999</v>
      </c>
      <c r="L32" s="164">
        <v>0.34</v>
      </c>
      <c r="M32" s="164">
        <v>16.68</v>
      </c>
      <c r="N32" s="127" t="str">
        <f>VLOOKUP(G32,映射表!A:G,7,0)</f>
        <v>丁芳芳</v>
      </c>
      <c r="O32" s="128" t="str">
        <f>VLOOKUP(G32,映射表!A:C,3,0)</f>
        <v>W2593P289145</v>
      </c>
      <c r="P32" t="s">
        <v>5</v>
      </c>
    </row>
    <row r="33" spans="1:16">
      <c r="A33" s="166">
        <v>46169</v>
      </c>
      <c r="B33" s="166">
        <v>46169</v>
      </c>
      <c r="C33" t="s">
        <v>50121</v>
      </c>
      <c r="D33" t="s">
        <v>48868</v>
      </c>
      <c r="E33" t="s">
        <v>50126</v>
      </c>
      <c r="F33" t="s">
        <v>18147</v>
      </c>
      <c r="G33" t="s">
        <v>16487</v>
      </c>
      <c r="H33" t="s">
        <v>16488</v>
      </c>
      <c r="I33">
        <v>658</v>
      </c>
      <c r="J33">
        <v>10</v>
      </c>
      <c r="K33" s="165">
        <v>0.015198</v>
      </c>
      <c r="L33" s="164">
        <v>0.37</v>
      </c>
      <c r="M33" s="164">
        <v>3.69</v>
      </c>
      <c r="N33" s="127" t="str">
        <f>VLOOKUP(G33,映射表!A:G,7,0)</f>
        <v>丁芳芳</v>
      </c>
      <c r="O33" s="128" t="str">
        <f>VLOOKUP(G33,映射表!A:C,3,0)</f>
        <v>W2593S00053</v>
      </c>
      <c r="P33" t="s">
        <v>5</v>
      </c>
    </row>
    <row r="34" spans="1:16">
      <c r="A34" s="166">
        <v>46169</v>
      </c>
      <c r="B34" s="166">
        <v>46169</v>
      </c>
      <c r="C34" t="s">
        <v>50110</v>
      </c>
      <c r="D34" t="s">
        <v>48868</v>
      </c>
      <c r="E34" t="s">
        <v>50130</v>
      </c>
      <c r="F34" t="s">
        <v>50131</v>
      </c>
      <c r="G34" t="s">
        <v>17945</v>
      </c>
      <c r="H34" t="s">
        <v>17946</v>
      </c>
      <c r="I34">
        <v>416</v>
      </c>
      <c r="J34">
        <v>2</v>
      </c>
      <c r="K34" s="165">
        <v>0.004808</v>
      </c>
      <c r="L34" s="164">
        <v>0.3</v>
      </c>
      <c r="M34" s="164">
        <v>0.6</v>
      </c>
      <c r="N34" s="127" t="str">
        <f>VLOOKUP(G34,映射表!A:G,7,0)</f>
        <v>莫美玉</v>
      </c>
      <c r="O34" s="128" t="str">
        <f>VLOOKUP(G34,映射表!A:C,3,0)</f>
        <v>W1716S00017</v>
      </c>
      <c r="P34" t="s">
        <v>5</v>
      </c>
    </row>
    <row r="35" spans="1:16">
      <c r="A35" s="166">
        <v>46169</v>
      </c>
      <c r="B35" s="166">
        <v>46169</v>
      </c>
      <c r="C35" t="s">
        <v>50088</v>
      </c>
      <c r="D35" t="s">
        <v>48868</v>
      </c>
      <c r="E35" t="s">
        <v>50132</v>
      </c>
      <c r="F35" t="s">
        <v>50133</v>
      </c>
      <c r="G35" t="s">
        <v>18058</v>
      </c>
      <c r="H35" t="s">
        <v>18059</v>
      </c>
      <c r="I35">
        <v>5</v>
      </c>
      <c r="J35">
        <v>0</v>
      </c>
      <c r="K35" s="165">
        <v>0</v>
      </c>
      <c r="L35" t="s">
        <v>18516</v>
      </c>
      <c r="M35" s="164">
        <v>0</v>
      </c>
      <c r="N35" s="127" t="str">
        <f>VLOOKUP(G35,映射表!A:G,7,0)</f>
        <v>莫美玉</v>
      </c>
      <c r="O35" s="128" t="str">
        <f>VLOOKUP(G35,映射表!A:C,3,0)</f>
        <v>W1716S00018</v>
      </c>
      <c r="P35" t="s">
        <v>5</v>
      </c>
    </row>
    <row r="36" spans="1:16">
      <c r="A36" s="166">
        <v>46169</v>
      </c>
      <c r="B36" s="166">
        <v>46169</v>
      </c>
      <c r="C36" t="s">
        <v>50101</v>
      </c>
      <c r="D36" t="s">
        <v>48868</v>
      </c>
      <c r="E36" t="s">
        <v>50102</v>
      </c>
      <c r="F36" t="s">
        <v>50103</v>
      </c>
      <c r="G36" t="s">
        <v>18033</v>
      </c>
      <c r="H36" t="s">
        <v>18034</v>
      </c>
      <c r="I36">
        <v>65</v>
      </c>
      <c r="J36">
        <v>0</v>
      </c>
      <c r="K36" s="165">
        <v>0</v>
      </c>
      <c r="L36" t="s">
        <v>18516</v>
      </c>
      <c r="M36" s="164">
        <v>0</v>
      </c>
      <c r="N36" s="127" t="str">
        <f>VLOOKUP(G36,映射表!A:G,7,0)</f>
        <v>丁芳芳</v>
      </c>
      <c r="O36" s="128" t="str">
        <f>VLOOKUP(G36,映射表!A:C,3,0)</f>
        <v>W2580S00048</v>
      </c>
      <c r="P36" t="s">
        <v>5</v>
      </c>
    </row>
    <row r="37" spans="1:16">
      <c r="A37" s="166">
        <v>46169</v>
      </c>
      <c r="B37" s="166">
        <v>46169</v>
      </c>
      <c r="C37" t="s">
        <v>50121</v>
      </c>
      <c r="D37" t="s">
        <v>48868</v>
      </c>
      <c r="E37" t="s">
        <v>50126</v>
      </c>
      <c r="F37" t="s">
        <v>18147</v>
      </c>
      <c r="G37" t="s">
        <v>18461</v>
      </c>
      <c r="H37" t="s">
        <v>18462</v>
      </c>
      <c r="I37">
        <v>439</v>
      </c>
      <c r="J37">
        <v>4</v>
      </c>
      <c r="K37" s="165">
        <v>0.009112</v>
      </c>
      <c r="L37" s="164">
        <v>0.35</v>
      </c>
      <c r="M37" s="164">
        <v>1.39</v>
      </c>
      <c r="N37" s="127" t="str">
        <f>VLOOKUP(G37,映射表!A:G,7,0)</f>
        <v>欧阳博文</v>
      </c>
      <c r="O37" s="128" t="str">
        <f>VLOOKUP(G37,映射表!A:C,3,0)</f>
        <v>W2580S00056</v>
      </c>
      <c r="P37" t="s">
        <v>5</v>
      </c>
    </row>
    <row r="38" spans="1:16">
      <c r="A38" s="166">
        <v>46169</v>
      </c>
      <c r="B38" s="166">
        <v>46169</v>
      </c>
      <c r="C38" t="s">
        <v>50121</v>
      </c>
      <c r="D38" t="s">
        <v>48868</v>
      </c>
      <c r="E38" t="s">
        <v>50122</v>
      </c>
      <c r="F38" t="s">
        <v>16485</v>
      </c>
      <c r="G38" t="s">
        <v>18459</v>
      </c>
      <c r="H38" t="s">
        <v>18460</v>
      </c>
      <c r="I38">
        <v>142</v>
      </c>
      <c r="J38">
        <v>1</v>
      </c>
      <c r="K38" s="165">
        <v>0.0070420000000000005</v>
      </c>
      <c r="L38" s="164">
        <v>0.32</v>
      </c>
      <c r="M38" s="164">
        <v>0.32</v>
      </c>
      <c r="N38" s="127" t="str">
        <f>VLOOKUP(G38,映射表!A:G,7,0)</f>
        <v>欧阳博文</v>
      </c>
      <c r="O38" s="128" t="str">
        <f>VLOOKUP(G38,映射表!A:C,3,0)</f>
        <v>W2580S00057</v>
      </c>
      <c r="P38" t="s">
        <v>5</v>
      </c>
    </row>
    <row r="39" spans="1:16">
      <c r="A39" s="166">
        <v>46169</v>
      </c>
      <c r="B39" s="166">
        <v>46169</v>
      </c>
      <c r="C39" t="s">
        <v>50088</v>
      </c>
      <c r="D39" t="s">
        <v>48868</v>
      </c>
      <c r="E39" t="s">
        <v>50134</v>
      </c>
      <c r="F39" t="s">
        <v>50135</v>
      </c>
      <c r="G39" t="s">
        <v>18541</v>
      </c>
      <c r="H39" t="s">
        <v>18542</v>
      </c>
      <c r="I39">
        <v>3135</v>
      </c>
      <c r="J39">
        <v>44</v>
      </c>
      <c r="K39" s="165">
        <v>0.014034999999999999</v>
      </c>
      <c r="L39" s="164">
        <v>0.31</v>
      </c>
      <c r="M39" s="164">
        <v>13.83</v>
      </c>
      <c r="N39" s="127" t="str">
        <f>VLOOKUP(G39,映射表!A:G,7,0)</f>
        <v>丁芳芳</v>
      </c>
      <c r="O39" s="128" t="str">
        <f>VLOOKUP(G39,映射表!A:C,3,0)</f>
        <v>W504S00290</v>
      </c>
      <c r="P39" t="s">
        <v>5</v>
      </c>
    </row>
    <row r="40" spans="1:16">
      <c r="A40" s="166">
        <v>46169</v>
      </c>
      <c r="B40" s="166">
        <v>46169</v>
      </c>
      <c r="C40" t="s">
        <v>50110</v>
      </c>
      <c r="D40" t="s">
        <v>48868</v>
      </c>
      <c r="E40" t="s">
        <v>50111</v>
      </c>
      <c r="F40" t="s">
        <v>50112</v>
      </c>
      <c r="G40" t="s">
        <v>17945</v>
      </c>
      <c r="H40" t="s">
        <v>17946</v>
      </c>
      <c r="I40">
        <v>2</v>
      </c>
      <c r="J40">
        <v>0</v>
      </c>
      <c r="K40" s="165">
        <v>0</v>
      </c>
      <c r="L40" t="s">
        <v>18516</v>
      </c>
      <c r="M40" s="164">
        <v>0</v>
      </c>
      <c r="N40" s="127" t="str">
        <f>VLOOKUP(G40,映射表!A:G,7,0)</f>
        <v>欧阳博文</v>
      </c>
      <c r="O40" s="128" t="str">
        <f>VLOOKUP(G40,映射表!A:C,3,0)</f>
        <v>W2580S00059</v>
      </c>
      <c r="P40" t="s">
        <v>5</v>
      </c>
    </row>
    <row r="41" spans="1:16">
      <c r="A41" s="166">
        <v>46169</v>
      </c>
      <c r="B41" s="166">
        <v>46169</v>
      </c>
      <c r="C41" t="s">
        <v>50121</v>
      </c>
      <c r="D41" t="s">
        <v>48868</v>
      </c>
      <c r="E41" t="s">
        <v>50122</v>
      </c>
      <c r="F41" t="s">
        <v>16485</v>
      </c>
      <c r="G41" t="s">
        <v>18901</v>
      </c>
      <c r="H41" t="s">
        <v>18902</v>
      </c>
      <c r="I41">
        <v>136</v>
      </c>
      <c r="J41">
        <v>0</v>
      </c>
      <c r="K41" s="165">
        <v>0</v>
      </c>
      <c r="L41" t="s">
        <v>18516</v>
      </c>
      <c r="M41" s="164">
        <v>0</v>
      </c>
      <c r="N41" s="127" t="str">
        <f>VLOOKUP(G41,映射表!A:G,7,0)</f>
        <v>丁芳芳</v>
      </c>
      <c r="O41" s="128" t="str">
        <f>VLOOKUP(G41,映射表!A:C,3,0)</f>
        <v>W2593P289144</v>
      </c>
      <c r="P41" t="s">
        <v>5</v>
      </c>
    </row>
    <row r="42" spans="1:16">
      <c r="A42" s="166">
        <v>46169</v>
      </c>
      <c r="B42" s="166">
        <v>46169</v>
      </c>
      <c r="C42" t="s">
        <v>50110</v>
      </c>
      <c r="D42" t="s">
        <v>48868</v>
      </c>
      <c r="E42" t="s">
        <v>50136</v>
      </c>
      <c r="F42" t="s">
        <v>50137</v>
      </c>
      <c r="G42" t="s">
        <v>19194</v>
      </c>
      <c r="H42" t="s">
        <v>19195</v>
      </c>
      <c r="I42">
        <v>281</v>
      </c>
      <c r="J42">
        <v>6</v>
      </c>
      <c r="K42" s="165">
        <v>0.021352000000000003</v>
      </c>
      <c r="L42" s="164">
        <v>0.3</v>
      </c>
      <c r="M42" s="164">
        <v>1.8</v>
      </c>
      <c r="N42" s="127" t="str">
        <f>VLOOKUP(G42,映射表!A:G,7,0)</f>
        <v>丁芳芳</v>
      </c>
      <c r="O42" s="128" t="str">
        <f>VLOOKUP(G42,映射表!A:C,3,0)</f>
        <v>W2593P337445</v>
      </c>
      <c r="P42" t="s">
        <v>5</v>
      </c>
    </row>
    <row r="43" spans="1:16">
      <c r="A43" s="166">
        <v>46169</v>
      </c>
      <c r="B43" s="166">
        <v>46169</v>
      </c>
      <c r="C43" t="s">
        <v>50094</v>
      </c>
      <c r="D43" t="s">
        <v>48868</v>
      </c>
      <c r="E43" t="s">
        <v>50138</v>
      </c>
      <c r="F43" t="s">
        <v>50139</v>
      </c>
      <c r="G43" t="s">
        <v>19169</v>
      </c>
      <c r="H43" t="s">
        <v>19170</v>
      </c>
      <c r="I43">
        <v>18</v>
      </c>
      <c r="J43">
        <v>0</v>
      </c>
      <c r="K43" s="165">
        <v>0</v>
      </c>
      <c r="L43" t="s">
        <v>18516</v>
      </c>
      <c r="M43" s="164">
        <v>0</v>
      </c>
      <c r="N43" s="127" t="str">
        <f>VLOOKUP(G43,映射表!A:G,7,0)</f>
        <v>莫美玉</v>
      </c>
      <c r="O43" s="128" t="str">
        <f>VLOOKUP(G43,映射表!A:C,3,0)</f>
        <v>W2593S00039</v>
      </c>
      <c r="P43" t="s">
        <v>5</v>
      </c>
    </row>
    <row r="44" spans="1:16">
      <c r="A44" s="166">
        <v>46169</v>
      </c>
      <c r="B44" s="166">
        <v>46169</v>
      </c>
      <c r="C44" t="s">
        <v>50121</v>
      </c>
      <c r="D44" t="s">
        <v>48868</v>
      </c>
      <c r="E44" t="s">
        <v>50126</v>
      </c>
      <c r="F44" t="s">
        <v>18147</v>
      </c>
      <c r="G44" t="s">
        <v>18898</v>
      </c>
      <c r="H44" t="s">
        <v>18899</v>
      </c>
      <c r="I44">
        <v>124</v>
      </c>
      <c r="J44">
        <v>3</v>
      </c>
      <c r="K44" s="165">
        <v>0.024194</v>
      </c>
      <c r="L44" s="164">
        <v>0.27</v>
      </c>
      <c r="M44" s="164">
        <v>0.8</v>
      </c>
      <c r="N44" s="127" t="str">
        <f>VLOOKUP(G44,映射表!A:G,7,0)</f>
        <v>欧阳博文</v>
      </c>
      <c r="O44" s="128" t="str">
        <f>VLOOKUP(G44,映射表!A:C,3,0)</f>
        <v>W2580S00058</v>
      </c>
      <c r="P44" t="s">
        <v>5</v>
      </c>
    </row>
    <row r="45" spans="1:16">
      <c r="A45" s="166">
        <v>46169</v>
      </c>
      <c r="B45" s="166">
        <v>46169</v>
      </c>
      <c r="C45" t="s">
        <v>50140</v>
      </c>
      <c r="D45" t="s">
        <v>48868</v>
      </c>
      <c r="E45" t="s">
        <v>50141</v>
      </c>
      <c r="F45" t="s">
        <v>50142</v>
      </c>
      <c r="G45" t="s">
        <v>19013</v>
      </c>
      <c r="H45" t="s">
        <v>19014</v>
      </c>
      <c r="I45">
        <v>323</v>
      </c>
      <c r="J45">
        <v>2</v>
      </c>
      <c r="K45" s="165">
        <v>0.006192</v>
      </c>
      <c r="L45" s="164">
        <v>0.35</v>
      </c>
      <c r="M45" s="164">
        <v>0.7</v>
      </c>
      <c r="N45" s="127" t="str">
        <f>VLOOKUP(G45,映射表!A:G,7,0)</f>
        <v>莫美玉</v>
      </c>
      <c r="O45" s="128" t="str">
        <f>VLOOKUP(G45,映射表!A:C,3,0)</f>
        <v>W2593P409119</v>
      </c>
      <c r="P45" t="s">
        <v>5</v>
      </c>
    </row>
    <row r="46" spans="1:16">
      <c r="A46" s="166">
        <v>46169</v>
      </c>
      <c r="B46" s="166">
        <v>46169</v>
      </c>
      <c r="C46" t="s">
        <v>50140</v>
      </c>
      <c r="D46" t="s">
        <v>48868</v>
      </c>
      <c r="E46" t="s">
        <v>50141</v>
      </c>
      <c r="F46" t="s">
        <v>50142</v>
      </c>
      <c r="G46" t="s">
        <v>18825</v>
      </c>
      <c r="H46" t="s">
        <v>18826</v>
      </c>
      <c r="I46">
        <v>481</v>
      </c>
      <c r="J46">
        <v>5</v>
      </c>
      <c r="K46" s="165">
        <v>0.010395000000000001</v>
      </c>
      <c r="L46" s="164">
        <v>0.35</v>
      </c>
      <c r="M46" s="164">
        <v>1.77</v>
      </c>
      <c r="N46" s="127" t="str">
        <f>VLOOKUP(G46,映射表!A:G,7,0)</f>
        <v>莫美玉</v>
      </c>
      <c r="O46" s="128" t="str">
        <f>VLOOKUP(G46,映射表!A:C,3,0)</f>
        <v>W2593P367052</v>
      </c>
      <c r="P46" t="s">
        <v>5</v>
      </c>
    </row>
    <row r="47" spans="1:16">
      <c r="A47" s="166">
        <v>46169</v>
      </c>
      <c r="B47" s="166">
        <v>46169</v>
      </c>
      <c r="C47" t="s">
        <v>50082</v>
      </c>
      <c r="D47" t="s">
        <v>48868</v>
      </c>
      <c r="E47" t="s">
        <v>50143</v>
      </c>
      <c r="F47" t="s">
        <v>50144</v>
      </c>
      <c r="G47" t="s">
        <v>19341</v>
      </c>
      <c r="H47" t="s">
        <v>19342</v>
      </c>
      <c r="I47">
        <v>30</v>
      </c>
      <c r="J47">
        <v>1</v>
      </c>
      <c r="K47" s="165">
        <v>0.033333</v>
      </c>
      <c r="L47" s="164">
        <v>0.3</v>
      </c>
      <c r="M47" s="164">
        <v>0.3</v>
      </c>
      <c r="N47" s="127" t="str">
        <f>VLOOKUP(G47,映射表!A:G,7,0)</f>
        <v>丁芳芳</v>
      </c>
      <c r="O47" s="128" t="str">
        <f>VLOOKUP(G47,映射表!A:C,3,0)</f>
        <v>W504P190954</v>
      </c>
      <c r="P47" t="s">
        <v>5</v>
      </c>
    </row>
    <row r="48" spans="1:16">
      <c r="A48" s="166">
        <v>46169</v>
      </c>
      <c r="B48" s="166">
        <v>46169</v>
      </c>
      <c r="C48" t="s">
        <v>19711</v>
      </c>
      <c r="D48" t="s">
        <v>48868</v>
      </c>
      <c r="E48" t="s">
        <v>50145</v>
      </c>
      <c r="F48" t="s">
        <v>50146</v>
      </c>
      <c r="G48" t="s">
        <v>19711</v>
      </c>
      <c r="H48" t="s">
        <v>19712</v>
      </c>
      <c r="I48">
        <v>806</v>
      </c>
      <c r="J48">
        <v>10</v>
      </c>
      <c r="K48" s="165">
        <v>0.012407</v>
      </c>
      <c r="L48" s="164">
        <v>0.44</v>
      </c>
      <c r="M48" s="164">
        <v>4.38</v>
      </c>
      <c r="N48" s="127" t="str">
        <f>VLOOKUP(G48,映射表!A:G,7,0)</f>
        <v>丁芳芳</v>
      </c>
      <c r="O48" s="128" t="str">
        <f>VLOOKUP(G48,映射表!A:C,3,0)</f>
        <v>W2580S00052</v>
      </c>
      <c r="P48" t="s">
        <v>5</v>
      </c>
    </row>
    <row r="49" spans="1:16">
      <c r="A49" s="166">
        <v>46169</v>
      </c>
      <c r="B49" s="166">
        <v>46169</v>
      </c>
      <c r="C49" t="s">
        <v>50123</v>
      </c>
      <c r="D49" t="s">
        <v>48868</v>
      </c>
      <c r="E49" t="s">
        <v>50147</v>
      </c>
      <c r="F49" t="s">
        <v>50148</v>
      </c>
      <c r="G49" t="s">
        <v>16090</v>
      </c>
      <c r="H49" t="s">
        <v>16091</v>
      </c>
      <c r="I49">
        <v>78</v>
      </c>
      <c r="J49">
        <v>3</v>
      </c>
      <c r="K49" s="165">
        <v>0.038462</v>
      </c>
      <c r="L49" s="164">
        <v>0.67</v>
      </c>
      <c r="M49" s="164">
        <v>2.02</v>
      </c>
      <c r="N49" s="127" t="str">
        <f>VLOOKUP(G49,映射表!A:G,7,0)</f>
        <v>丁芳芳</v>
      </c>
      <c r="O49" s="128" t="str">
        <f>VLOOKUP(G49,映射表!A:C,3,0)</f>
        <v>W2580S00065</v>
      </c>
      <c r="P49" t="s">
        <v>5</v>
      </c>
    </row>
    <row r="50" spans="1:16">
      <c r="A50" s="166">
        <v>46169</v>
      </c>
      <c r="B50" s="166">
        <v>46169</v>
      </c>
      <c r="C50" t="s">
        <v>50085</v>
      </c>
      <c r="D50" t="s">
        <v>48868</v>
      </c>
      <c r="E50" t="s">
        <v>50149</v>
      </c>
      <c r="F50" t="s">
        <v>50150</v>
      </c>
      <c r="G50" t="s">
        <v>16090</v>
      </c>
      <c r="H50" t="s">
        <v>16091</v>
      </c>
      <c r="I50">
        <v>61</v>
      </c>
      <c r="J50">
        <v>0</v>
      </c>
      <c r="K50" s="165">
        <v>0</v>
      </c>
      <c r="L50" t="s">
        <v>18516</v>
      </c>
      <c r="M50" s="164">
        <v>0</v>
      </c>
      <c r="N50" s="127" t="str">
        <f>VLOOKUP(G50,映射表!A:G,7,0)</f>
        <v>丁芳芳</v>
      </c>
      <c r="O50" s="128" t="str">
        <f>VLOOKUP(G50,映射表!A:C,3,0)</f>
        <v>W2580S00065</v>
      </c>
      <c r="P50" t="s">
        <v>5</v>
      </c>
    </row>
    <row r="51" spans="1:16">
      <c r="A51" s="166">
        <v>46169</v>
      </c>
      <c r="B51" s="166">
        <v>46169</v>
      </c>
      <c r="C51" t="s">
        <v>50118</v>
      </c>
      <c r="D51" t="s">
        <v>48868</v>
      </c>
      <c r="E51" t="s">
        <v>50151</v>
      </c>
      <c r="F51" t="s">
        <v>50152</v>
      </c>
      <c r="G51" t="s">
        <v>16090</v>
      </c>
      <c r="H51" t="s">
        <v>16091</v>
      </c>
      <c r="I51">
        <v>110</v>
      </c>
      <c r="J51">
        <v>5</v>
      </c>
      <c r="K51" s="165">
        <v>0.045454999999999995</v>
      </c>
      <c r="L51" s="164">
        <v>0.44</v>
      </c>
      <c r="M51" s="164">
        <v>2.21</v>
      </c>
      <c r="N51" s="127" t="str">
        <f>VLOOKUP(G51,映射表!A:G,7,0)</f>
        <v>丁芳芳</v>
      </c>
      <c r="O51" s="128" t="str">
        <f>VLOOKUP(G51,映射表!A:C,3,0)</f>
        <v>W2580S00065</v>
      </c>
      <c r="P51" t="s">
        <v>5</v>
      </c>
    </row>
    <row r="52" spans="1:16">
      <c r="A52" s="166">
        <v>46169</v>
      </c>
      <c r="B52" s="166">
        <v>46169</v>
      </c>
      <c r="C52" t="s">
        <v>50115</v>
      </c>
      <c r="D52" t="s">
        <v>48868</v>
      </c>
      <c r="E52" t="s">
        <v>19861</v>
      </c>
      <c r="F52" t="s">
        <v>19861</v>
      </c>
      <c r="G52" t="s">
        <v>19861</v>
      </c>
      <c r="H52" t="s">
        <v>19862</v>
      </c>
      <c r="I52">
        <v>281</v>
      </c>
      <c r="J52">
        <v>5</v>
      </c>
      <c r="K52" s="165">
        <v>0.017794</v>
      </c>
      <c r="L52" s="164">
        <v>0.39</v>
      </c>
      <c r="M52" s="164">
        <v>1.94</v>
      </c>
      <c r="N52" s="127" t="str">
        <f>VLOOKUP(G52,映射表!A:G,7,0)</f>
        <v>欧阳博文</v>
      </c>
      <c r="O52" s="128" t="str">
        <f>VLOOKUP(G52,映射表!A:C,3,0)</f>
        <v>N729P000013O</v>
      </c>
      <c r="P52" t="s">
        <v>5</v>
      </c>
    </row>
    <row r="53" spans="1:16">
      <c r="A53" s="166">
        <v>46169</v>
      </c>
      <c r="B53" s="166">
        <v>46169</v>
      </c>
      <c r="C53" t="s">
        <v>50123</v>
      </c>
      <c r="D53" t="s">
        <v>48868</v>
      </c>
      <c r="E53" t="s">
        <v>50153</v>
      </c>
      <c r="F53" t="s">
        <v>50154</v>
      </c>
      <c r="G53" t="s">
        <v>16090</v>
      </c>
      <c r="H53" t="s">
        <v>16091</v>
      </c>
      <c r="I53">
        <v>1508</v>
      </c>
      <c r="J53">
        <v>27</v>
      </c>
      <c r="K53" s="165">
        <v>0.017905</v>
      </c>
      <c r="L53" s="164">
        <v>0.49</v>
      </c>
      <c r="M53" s="164">
        <v>13.22</v>
      </c>
      <c r="N53" s="127" t="str">
        <f>VLOOKUP(G53,映射表!A:G,7,0)</f>
        <v>丁芳芳</v>
      </c>
      <c r="O53" s="128" t="str">
        <f>VLOOKUP(G53,映射表!A:C,3,0)</f>
        <v>W2580S00065</v>
      </c>
      <c r="P53" t="s">
        <v>5</v>
      </c>
    </row>
    <row r="54" spans="1:16">
      <c r="A54" s="166">
        <v>46169</v>
      </c>
      <c r="B54" s="166">
        <v>46169</v>
      </c>
      <c r="C54" t="s">
        <v>50242</v>
      </c>
      <c r="D54" t="s">
        <v>48868</v>
      </c>
      <c r="E54" t="s">
        <v>51772</v>
      </c>
      <c r="F54" t="s">
        <v>51772</v>
      </c>
      <c r="G54" t="s">
        <v>19877</v>
      </c>
      <c r="H54" t="s">
        <v>19878</v>
      </c>
      <c r="I54">
        <v>12</v>
      </c>
      <c r="J54">
        <v>0</v>
      </c>
      <c r="K54" s="165">
        <v>0</v>
      </c>
      <c r="L54" t="s">
        <v>18516</v>
      </c>
      <c r="M54" s="164">
        <v>0</v>
      </c>
      <c r="N54" s="127" t="str">
        <f>VLOOKUP(G54,映射表!A:G,7,0)</f>
        <v>欧阳博文</v>
      </c>
      <c r="O54" s="128" t="str">
        <f>VLOOKUP(G54,映射表!A:C,3,0)</f>
        <v>W1858P410403</v>
      </c>
      <c r="P54" t="s">
        <v>5</v>
      </c>
    </row>
    <row r="55" spans="1:16">
      <c r="A55" s="166">
        <v>46169</v>
      </c>
      <c r="B55" s="166">
        <v>46169</v>
      </c>
      <c r="C55" t="s">
        <v>50242</v>
      </c>
      <c r="D55" t="s">
        <v>48868</v>
      </c>
      <c r="E55" t="s">
        <v>51772</v>
      </c>
      <c r="F55" t="s">
        <v>51772</v>
      </c>
      <c r="G55" t="s">
        <v>19868</v>
      </c>
      <c r="H55" t="s">
        <v>19869</v>
      </c>
      <c r="I55">
        <v>1182</v>
      </c>
      <c r="J55">
        <v>41</v>
      </c>
      <c r="K55" s="165">
        <v>0.034687</v>
      </c>
      <c r="L55" s="164">
        <v>0.3</v>
      </c>
      <c r="M55" s="164">
        <v>12.23</v>
      </c>
      <c r="N55" s="127" t="str">
        <f>VLOOKUP(G55,映射表!A:G,7,0)</f>
        <v>欧阳博文</v>
      </c>
      <c r="O55" s="128" t="str">
        <f>VLOOKUP(G55,映射表!A:C,3,0)</f>
        <v>N711P389502E</v>
      </c>
      <c r="P55" t="s">
        <v>5</v>
      </c>
    </row>
    <row r="56" spans="1:16">
      <c r="A56" s="166">
        <v>46169</v>
      </c>
      <c r="B56" s="166">
        <v>46169</v>
      </c>
      <c r="C56" t="s">
        <v>50155</v>
      </c>
      <c r="D56" t="s">
        <v>48868</v>
      </c>
      <c r="E56" t="s">
        <v>50156</v>
      </c>
      <c r="F56" t="s">
        <v>50156</v>
      </c>
      <c r="G56" t="s">
        <v>19898</v>
      </c>
      <c r="H56" t="s">
        <v>19899</v>
      </c>
      <c r="I56">
        <v>1615</v>
      </c>
      <c r="J56">
        <v>27</v>
      </c>
      <c r="K56" s="165">
        <v>0.016718</v>
      </c>
      <c r="L56" s="164">
        <v>0.22</v>
      </c>
      <c r="M56" s="164">
        <v>5.81</v>
      </c>
      <c r="N56" s="127" t="str">
        <f>VLOOKUP(G56,映射表!A:G,7,0)</f>
        <v>欧阳博文</v>
      </c>
      <c r="O56" s="128" t="str">
        <f>VLOOKUP(G56,映射表!A:C,3,0)</f>
        <v>N711P389502A</v>
      </c>
      <c r="P56" t="s">
        <v>5</v>
      </c>
    </row>
    <row r="57" spans="1:16">
      <c r="A57" s="166">
        <v>46169</v>
      </c>
      <c r="B57" s="166">
        <v>46169</v>
      </c>
      <c r="C57" t="s">
        <v>50157</v>
      </c>
      <c r="D57" t="s">
        <v>48868</v>
      </c>
      <c r="E57" t="s">
        <v>50158</v>
      </c>
      <c r="F57" t="s">
        <v>50159</v>
      </c>
      <c r="G57" t="s">
        <v>19933</v>
      </c>
      <c r="H57" t="s">
        <v>19934</v>
      </c>
      <c r="I57">
        <v>272</v>
      </c>
      <c r="J57">
        <v>5</v>
      </c>
      <c r="K57" s="165">
        <v>0.018382</v>
      </c>
      <c r="L57" s="164">
        <v>0.21</v>
      </c>
      <c r="M57" s="164">
        <v>1.07</v>
      </c>
      <c r="N57" s="127" t="str">
        <f>VLOOKUP(G57,映射表!A:G,7,0)</f>
        <v>丁芳芳</v>
      </c>
      <c r="O57" s="128" t="str">
        <f>VLOOKUP(G57,映射表!A:C,3,0)</f>
        <v>W2580S00065</v>
      </c>
      <c r="P57" t="s">
        <v>5</v>
      </c>
    </row>
    <row r="58" spans="1:16">
      <c r="A58" s="166">
        <v>46169</v>
      </c>
      <c r="B58" s="166">
        <v>46169</v>
      </c>
      <c r="C58" t="s">
        <v>50118</v>
      </c>
      <c r="D58" t="s">
        <v>48868</v>
      </c>
      <c r="E58" t="s">
        <v>50160</v>
      </c>
      <c r="F58" t="s">
        <v>50161</v>
      </c>
      <c r="G58" t="s">
        <v>16090</v>
      </c>
      <c r="H58" t="s">
        <v>16091</v>
      </c>
      <c r="I58">
        <v>123</v>
      </c>
      <c r="J58">
        <v>0</v>
      </c>
      <c r="K58" s="165">
        <v>0</v>
      </c>
      <c r="L58" t="s">
        <v>18516</v>
      </c>
      <c r="M58" s="164">
        <v>0</v>
      </c>
      <c r="N58" s="127" t="str">
        <f>VLOOKUP(G58,映射表!A:G,7,0)</f>
        <v>丁芳芳</v>
      </c>
      <c r="O58" s="128" t="str">
        <f>VLOOKUP(G58,映射表!A:C,3,0)</f>
        <v>W2580S00058</v>
      </c>
      <c r="P58" t="s">
        <v>5</v>
      </c>
    </row>
    <row r="59" spans="1:16">
      <c r="A59" s="166">
        <v>46169</v>
      </c>
      <c r="B59" s="166">
        <v>46169</v>
      </c>
      <c r="C59" t="s">
        <v>50118</v>
      </c>
      <c r="D59" t="s">
        <v>48868</v>
      </c>
      <c r="E59" t="s">
        <v>50160</v>
      </c>
      <c r="F59" t="s">
        <v>50161</v>
      </c>
      <c r="G59" t="s">
        <v>18914</v>
      </c>
      <c r="H59" t="s">
        <v>18915</v>
      </c>
      <c r="I59">
        <v>12</v>
      </c>
      <c r="J59">
        <v>0</v>
      </c>
      <c r="K59" s="165">
        <v>0</v>
      </c>
      <c r="L59" t="s">
        <v>18516</v>
      </c>
      <c r="M59" s="164">
        <v>0</v>
      </c>
      <c r="N59" s="127" t="str">
        <f>VLOOKUP(G59,映射表!A:G,7,0)</f>
        <v>丁芳芳</v>
      </c>
      <c r="O59" s="128" t="str">
        <f>VLOOKUP(G59,映射表!A:C,3,0)</f>
        <v>W2580S00057</v>
      </c>
      <c r="P59" t="s">
        <v>5</v>
      </c>
    </row>
    <row r="60" spans="1:16">
      <c r="A60" s="166">
        <v>46169</v>
      </c>
      <c r="B60" s="166">
        <v>46169</v>
      </c>
      <c r="C60" t="s">
        <v>50118</v>
      </c>
      <c r="D60" t="s">
        <v>48868</v>
      </c>
      <c r="E60" t="s">
        <v>50160</v>
      </c>
      <c r="F60" t="s">
        <v>50161</v>
      </c>
      <c r="G60" t="s">
        <v>18405</v>
      </c>
      <c r="H60" t="s">
        <v>18406</v>
      </c>
      <c r="I60">
        <v>377</v>
      </c>
      <c r="J60">
        <v>5</v>
      </c>
      <c r="K60" s="165">
        <v>0.013263</v>
      </c>
      <c r="L60" s="164">
        <v>0.49</v>
      </c>
      <c r="M60" s="164">
        <v>2.44</v>
      </c>
      <c r="N60" s="127" t="str">
        <f>VLOOKUP(G60,映射表!A:G,7,0)</f>
        <v>丁芳芳</v>
      </c>
      <c r="O60" s="128" t="str">
        <f>VLOOKUP(G60,映射表!A:C,3,0)</f>
        <v>W2580S00055</v>
      </c>
      <c r="P60" t="s">
        <v>5</v>
      </c>
    </row>
    <row r="61" spans="1:16">
      <c r="A61" s="166">
        <v>46169</v>
      </c>
      <c r="B61" s="166">
        <v>46169</v>
      </c>
      <c r="C61" t="s">
        <v>16093</v>
      </c>
      <c r="D61" t="s">
        <v>48868</v>
      </c>
      <c r="E61" t="s">
        <v>50162</v>
      </c>
      <c r="F61" t="s">
        <v>50162</v>
      </c>
      <c r="G61" t="s">
        <v>16093</v>
      </c>
      <c r="H61" t="s">
        <v>16094</v>
      </c>
      <c r="I61">
        <v>221</v>
      </c>
      <c r="J61">
        <v>0</v>
      </c>
      <c r="K61" s="165">
        <v>0</v>
      </c>
      <c r="L61" t="s">
        <v>18516</v>
      </c>
      <c r="M61" s="164">
        <v>0</v>
      </c>
      <c r="N61" s="127" t="str">
        <f>VLOOKUP(G61,映射表!A:G,7,0)</f>
        <v>丁芳芳</v>
      </c>
      <c r="O61" s="128" t="str">
        <f>VLOOKUP(G61,映射表!A:C,3,0)</f>
        <v>W2580S00055</v>
      </c>
      <c r="P61" t="s">
        <v>5</v>
      </c>
    </row>
    <row r="62" spans="1:16">
      <c r="A62" s="166">
        <v>46169</v>
      </c>
      <c r="B62" s="166">
        <v>46169</v>
      </c>
      <c r="C62" t="s">
        <v>16093</v>
      </c>
      <c r="D62" t="s">
        <v>48868</v>
      </c>
      <c r="E62" t="s">
        <v>50163</v>
      </c>
      <c r="F62" t="s">
        <v>50163</v>
      </c>
      <c r="G62" t="s">
        <v>16093</v>
      </c>
      <c r="H62" t="s">
        <v>16094</v>
      </c>
      <c r="I62">
        <v>336</v>
      </c>
      <c r="J62">
        <v>2</v>
      </c>
      <c r="K62" s="165">
        <v>0.005952</v>
      </c>
      <c r="L62" s="164">
        <v>0.31</v>
      </c>
      <c r="M62" s="164">
        <v>0.62</v>
      </c>
      <c r="N62" s="127" t="str">
        <f>VLOOKUP(G62,映射表!A:G,7,0)</f>
        <v>丁芳芳</v>
      </c>
      <c r="O62" s="128" t="str">
        <f>VLOOKUP(G62,映射表!A:C,3,0)</f>
        <v>W2580S00055</v>
      </c>
      <c r="P62" t="s">
        <v>5</v>
      </c>
    </row>
    <row r="63" spans="1:16">
      <c r="A63" s="166">
        <v>46169</v>
      </c>
      <c r="B63" s="166">
        <v>46169</v>
      </c>
      <c r="C63" t="s">
        <v>50164</v>
      </c>
      <c r="D63" t="s">
        <v>48868</v>
      </c>
      <c r="E63" t="s">
        <v>50165</v>
      </c>
      <c r="F63" t="s">
        <v>50165</v>
      </c>
      <c r="G63" t="s">
        <v>16093</v>
      </c>
      <c r="H63" t="s">
        <v>16094</v>
      </c>
      <c r="I63">
        <v>2</v>
      </c>
      <c r="J63">
        <v>0</v>
      </c>
      <c r="K63" s="165">
        <v>0</v>
      </c>
      <c r="L63" t="s">
        <v>18516</v>
      </c>
      <c r="M63" s="164">
        <v>0</v>
      </c>
      <c r="N63" s="127" t="str">
        <f>VLOOKUP(G63,映射表!A:G,7,0)</f>
        <v>丁芳芳</v>
      </c>
      <c r="O63" s="128" t="str">
        <f>VLOOKUP(G63,映射表!A:C,3,0)</f>
        <v>W2580S00055</v>
      </c>
      <c r="P63" t="s">
        <v>5</v>
      </c>
    </row>
    <row r="64" spans="1:16">
      <c r="A64" s="166">
        <v>46169</v>
      </c>
      <c r="B64" s="166">
        <v>46169</v>
      </c>
      <c r="C64" t="s">
        <v>16093</v>
      </c>
      <c r="D64" t="s">
        <v>48868</v>
      </c>
      <c r="E64" t="s">
        <v>50168</v>
      </c>
      <c r="F64" t="s">
        <v>50169</v>
      </c>
      <c r="G64" t="s">
        <v>16093</v>
      </c>
      <c r="H64" t="s">
        <v>16094</v>
      </c>
      <c r="I64">
        <v>552</v>
      </c>
      <c r="J64">
        <v>9</v>
      </c>
      <c r="K64" s="165">
        <v>0.016304</v>
      </c>
      <c r="L64" s="164">
        <v>0.28</v>
      </c>
      <c r="M64" s="164">
        <v>2.48</v>
      </c>
      <c r="N64" s="127" t="str">
        <f>VLOOKUP(G64,映射表!A:G,7,0)</f>
        <v>丁芳芳</v>
      </c>
      <c r="O64" s="128" t="str">
        <f>VLOOKUP(G64,映射表!A:C,3,0)</f>
        <v>W2580S00055</v>
      </c>
      <c r="P64" t="s">
        <v>5</v>
      </c>
    </row>
    <row r="65" spans="1:16">
      <c r="A65" s="166">
        <v>46169</v>
      </c>
      <c r="B65" s="166">
        <v>46169</v>
      </c>
      <c r="C65" t="s">
        <v>50164</v>
      </c>
      <c r="D65" t="s">
        <v>48868</v>
      </c>
      <c r="E65" t="s">
        <v>50170</v>
      </c>
      <c r="F65" t="s">
        <v>50171</v>
      </c>
      <c r="G65" t="s">
        <v>16093</v>
      </c>
      <c r="H65" t="s">
        <v>16094</v>
      </c>
      <c r="I65">
        <v>320</v>
      </c>
      <c r="J65">
        <v>4</v>
      </c>
      <c r="K65" s="165">
        <v>0.0125</v>
      </c>
      <c r="L65" s="164">
        <v>0.3</v>
      </c>
      <c r="M65" s="164">
        <v>1.19</v>
      </c>
      <c r="N65" s="127" t="str">
        <f>VLOOKUP(G65,映射表!A:G,7,0)</f>
        <v>丁芳芳</v>
      </c>
      <c r="O65" s="128" t="str">
        <f>VLOOKUP(G65,映射表!A:C,3,0)</f>
        <v>W2580S00055</v>
      </c>
      <c r="P65" t="s">
        <v>5</v>
      </c>
    </row>
    <row r="66" spans="1:16">
      <c r="A66" s="166">
        <v>46169</v>
      </c>
      <c r="B66" s="166">
        <v>46169</v>
      </c>
      <c r="C66" t="s">
        <v>16093</v>
      </c>
      <c r="D66" t="s">
        <v>48868</v>
      </c>
      <c r="E66" t="s">
        <v>50172</v>
      </c>
      <c r="F66" t="s">
        <v>50172</v>
      </c>
      <c r="G66" t="s">
        <v>16093</v>
      </c>
      <c r="H66" t="s">
        <v>16094</v>
      </c>
      <c r="I66">
        <v>1012</v>
      </c>
      <c r="J66">
        <v>29</v>
      </c>
      <c r="K66" s="165">
        <v>0.028656</v>
      </c>
      <c r="L66" s="164">
        <v>0.56</v>
      </c>
      <c r="M66" s="164">
        <v>16.23</v>
      </c>
      <c r="N66" s="127" t="str">
        <f>VLOOKUP(G66,映射表!A:G,7,0)</f>
        <v>丁芳芳</v>
      </c>
      <c r="O66" s="128" t="str">
        <f>VLOOKUP(G66,映射表!A:C,3,0)</f>
        <v>W2580S00055</v>
      </c>
      <c r="P66" t="s">
        <v>5</v>
      </c>
    </row>
    <row r="67" spans="1:16">
      <c r="A67" s="166">
        <v>46169</v>
      </c>
      <c r="B67" s="166">
        <v>46169</v>
      </c>
      <c r="C67" t="s">
        <v>50115</v>
      </c>
      <c r="D67" t="s">
        <v>48868</v>
      </c>
      <c r="E67" t="s">
        <v>50173</v>
      </c>
      <c r="F67" t="s">
        <v>50173</v>
      </c>
      <c r="G67" t="s">
        <v>19859</v>
      </c>
      <c r="H67" t="s">
        <v>19860</v>
      </c>
      <c r="I67">
        <v>47</v>
      </c>
      <c r="J67">
        <v>1</v>
      </c>
      <c r="K67" s="165">
        <v>0.021277</v>
      </c>
      <c r="L67" s="164">
        <v>0.36</v>
      </c>
      <c r="M67" s="164">
        <v>0.36</v>
      </c>
      <c r="N67" s="127" t="str">
        <f>VLOOKUP(G67,映射表!A:G,7,0)</f>
        <v>欧阳博文</v>
      </c>
      <c r="O67" s="128" t="str">
        <f>VLOOKUP(G67,映射表!A:C,3,0)</f>
        <v>N725P269701B</v>
      </c>
      <c r="P67" t="s">
        <v>5</v>
      </c>
    </row>
    <row r="68" spans="1:16">
      <c r="A68" s="166">
        <v>46169</v>
      </c>
      <c r="B68" s="166">
        <v>46169</v>
      </c>
      <c r="C68" t="s">
        <v>50115</v>
      </c>
      <c r="D68" t="s">
        <v>48868</v>
      </c>
      <c r="E68" t="s">
        <v>50173</v>
      </c>
      <c r="F68" t="s">
        <v>50173</v>
      </c>
      <c r="G68" t="s">
        <v>20030</v>
      </c>
      <c r="H68" t="s">
        <v>20031</v>
      </c>
      <c r="I68">
        <v>27</v>
      </c>
      <c r="J68">
        <v>2</v>
      </c>
      <c r="K68" s="165">
        <v>0.074074</v>
      </c>
      <c r="L68" s="164">
        <v>0.3</v>
      </c>
      <c r="M68" s="164">
        <v>0.6</v>
      </c>
      <c r="N68" s="127" t="str">
        <f>VLOOKUP(G68,映射表!A:G,7,0)</f>
        <v>欧阳博文</v>
      </c>
      <c r="O68" s="128" t="str">
        <f>VLOOKUP(G68,映射表!A:C,3,0)</f>
        <v>N725P269701K</v>
      </c>
      <c r="P68" t="s">
        <v>5</v>
      </c>
    </row>
    <row r="69" spans="1:16">
      <c r="A69" s="166">
        <v>46169</v>
      </c>
      <c r="B69" s="166">
        <v>46169</v>
      </c>
      <c r="C69" t="s">
        <v>16093</v>
      </c>
      <c r="D69" t="s">
        <v>48868</v>
      </c>
      <c r="E69" t="s">
        <v>50162</v>
      </c>
      <c r="F69" t="s">
        <v>50162</v>
      </c>
      <c r="G69" t="s">
        <v>19711</v>
      </c>
      <c r="H69" t="s">
        <v>19712</v>
      </c>
      <c r="I69">
        <v>45</v>
      </c>
      <c r="J69">
        <v>0</v>
      </c>
      <c r="K69" s="165">
        <v>0</v>
      </c>
      <c r="L69" t="s">
        <v>18516</v>
      </c>
      <c r="M69" s="164">
        <v>0</v>
      </c>
      <c r="N69" s="127" t="str">
        <f>VLOOKUP(G69,映射表!A:G,7,0)</f>
        <v>丁芳芳</v>
      </c>
      <c r="O69" s="128" t="str">
        <f>VLOOKUP(G69,映射表!A:C,3,0)</f>
        <v>W2580S00052</v>
      </c>
      <c r="P69" t="s">
        <v>5</v>
      </c>
    </row>
    <row r="70" spans="1:16">
      <c r="A70" s="166">
        <v>46169</v>
      </c>
      <c r="B70" s="166">
        <v>46169</v>
      </c>
      <c r="C70" t="s">
        <v>50164</v>
      </c>
      <c r="D70" t="s">
        <v>48868</v>
      </c>
      <c r="E70" t="s">
        <v>50170</v>
      </c>
      <c r="F70" t="s">
        <v>50171</v>
      </c>
      <c r="G70" t="s">
        <v>19711</v>
      </c>
      <c r="H70" t="s">
        <v>19712</v>
      </c>
      <c r="I70">
        <v>299</v>
      </c>
      <c r="J70">
        <v>3</v>
      </c>
      <c r="K70" s="165">
        <v>0.010033</v>
      </c>
      <c r="L70" s="164">
        <v>0.28</v>
      </c>
      <c r="M70" s="164">
        <v>0.85</v>
      </c>
      <c r="N70" s="127" t="str">
        <f>VLOOKUP(G70,映射表!A:G,7,0)</f>
        <v>丁芳芳</v>
      </c>
      <c r="O70" s="128" t="str">
        <f>VLOOKUP(G70,映射表!A:C,3,0)</f>
        <v>W2580S00052</v>
      </c>
      <c r="P70" t="s">
        <v>5</v>
      </c>
    </row>
    <row r="71" spans="1:16">
      <c r="A71" s="166">
        <v>46169</v>
      </c>
      <c r="B71" s="166">
        <v>46169</v>
      </c>
      <c r="C71" t="s">
        <v>16093</v>
      </c>
      <c r="D71" t="s">
        <v>48868</v>
      </c>
      <c r="E71" t="s">
        <v>50163</v>
      </c>
      <c r="F71" t="s">
        <v>50163</v>
      </c>
      <c r="G71" t="s">
        <v>19711</v>
      </c>
      <c r="H71" t="s">
        <v>19712</v>
      </c>
      <c r="I71">
        <v>35</v>
      </c>
      <c r="J71">
        <v>0</v>
      </c>
      <c r="K71" s="165">
        <v>0</v>
      </c>
      <c r="L71" t="s">
        <v>18516</v>
      </c>
      <c r="M71" s="164">
        <v>0</v>
      </c>
      <c r="N71" s="127" t="str">
        <f>VLOOKUP(G71,映射表!A:G,7,0)</f>
        <v>丁芳芳</v>
      </c>
      <c r="O71" s="128" t="str">
        <f>VLOOKUP(G71,映射表!A:C,3,0)</f>
        <v>W2580S00052</v>
      </c>
      <c r="P71" t="s">
        <v>5</v>
      </c>
    </row>
    <row r="72" spans="1:16">
      <c r="A72" s="166">
        <v>46169</v>
      </c>
      <c r="B72" s="166">
        <v>46169</v>
      </c>
      <c r="C72" t="s">
        <v>50110</v>
      </c>
      <c r="D72" t="s">
        <v>48868</v>
      </c>
      <c r="E72" t="s">
        <v>50174</v>
      </c>
      <c r="F72" t="s">
        <v>50175</v>
      </c>
      <c r="G72" t="s">
        <v>17945</v>
      </c>
      <c r="H72" t="s">
        <v>17946</v>
      </c>
      <c r="I72">
        <v>42</v>
      </c>
      <c r="J72">
        <v>1</v>
      </c>
      <c r="K72" s="165">
        <v>0.023809999999999998</v>
      </c>
      <c r="L72" s="164">
        <v>0.45</v>
      </c>
      <c r="M72" s="164">
        <v>0.45</v>
      </c>
      <c r="N72" s="127" t="str">
        <f>VLOOKUP(G72,映射表!A:G,7,0)</f>
        <v>丁芳芳</v>
      </c>
      <c r="O72" s="128" t="str">
        <f>VLOOKUP(G72,映射表!A:C,3,0)</f>
        <v>W2593P289145</v>
      </c>
      <c r="P72" t="s">
        <v>5</v>
      </c>
    </row>
    <row r="73" spans="1:16">
      <c r="A73" s="166">
        <v>46169</v>
      </c>
      <c r="B73" s="166">
        <v>46169</v>
      </c>
      <c r="C73" t="s">
        <v>50110</v>
      </c>
      <c r="D73" t="s">
        <v>48868</v>
      </c>
      <c r="E73" t="s">
        <v>50174</v>
      </c>
      <c r="F73" t="s">
        <v>50175</v>
      </c>
      <c r="G73" t="s">
        <v>19192</v>
      </c>
      <c r="H73" t="s">
        <v>19193</v>
      </c>
      <c r="I73">
        <v>14</v>
      </c>
      <c r="J73">
        <v>0</v>
      </c>
      <c r="K73" s="165">
        <v>0</v>
      </c>
      <c r="L73" t="s">
        <v>18516</v>
      </c>
      <c r="M73" s="164">
        <v>0</v>
      </c>
      <c r="N73" s="127" t="str">
        <f>VLOOKUP(G73,映射表!A:G,7,0)</f>
        <v>丁芳芳</v>
      </c>
      <c r="O73" s="128" t="str">
        <f>VLOOKUP(G73,映射表!A:C,3,0)</f>
        <v>W2593P289143</v>
      </c>
      <c r="P73" t="s">
        <v>5</v>
      </c>
    </row>
    <row r="74" spans="1:16">
      <c r="A74" s="166">
        <v>46169</v>
      </c>
      <c r="B74" s="166">
        <v>46169</v>
      </c>
      <c r="C74" t="s">
        <v>50101</v>
      </c>
      <c r="D74" t="s">
        <v>48868</v>
      </c>
      <c r="E74" t="s">
        <v>50176</v>
      </c>
      <c r="F74" t="s">
        <v>50177</v>
      </c>
      <c r="G74" t="s">
        <v>20104</v>
      </c>
      <c r="H74" t="s">
        <v>20105</v>
      </c>
      <c r="I74">
        <v>12</v>
      </c>
      <c r="J74">
        <v>2</v>
      </c>
      <c r="K74" s="165">
        <v>0.16666699999999998</v>
      </c>
      <c r="L74" s="164">
        <v>0.35</v>
      </c>
      <c r="M74" s="164">
        <v>0.7</v>
      </c>
      <c r="N74" s="127" t="str">
        <f>VLOOKUP(G74,映射表!A:G,7,0)</f>
        <v>丁芳芳</v>
      </c>
      <c r="O74" s="128" t="str">
        <f>VLOOKUP(G74,映射表!A:C,3,0)</f>
        <v>W504S00286</v>
      </c>
      <c r="P74" t="s">
        <v>5</v>
      </c>
    </row>
    <row r="75" spans="1:16">
      <c r="A75" s="166">
        <v>46169</v>
      </c>
      <c r="B75" s="166">
        <v>46169</v>
      </c>
      <c r="C75" t="s">
        <v>50101</v>
      </c>
      <c r="D75" t="s">
        <v>48868</v>
      </c>
      <c r="E75" t="s">
        <v>50176</v>
      </c>
      <c r="F75" t="s">
        <v>50177</v>
      </c>
      <c r="G75" t="s">
        <v>20106</v>
      </c>
      <c r="H75" t="s">
        <v>20107</v>
      </c>
      <c r="I75">
        <v>64</v>
      </c>
      <c r="J75">
        <v>2</v>
      </c>
      <c r="K75" s="165">
        <v>0.03125</v>
      </c>
      <c r="L75" s="164">
        <v>0.26</v>
      </c>
      <c r="M75" s="164">
        <v>0.52</v>
      </c>
      <c r="N75" s="127" t="str">
        <f>VLOOKUP(G75,映射表!A:G,7,0)</f>
        <v>丁芳芳</v>
      </c>
      <c r="O75" s="128" t="str">
        <f>VLOOKUP(G75,映射表!A:C,3,0)</f>
        <v>W504S00264</v>
      </c>
      <c r="P75" t="s">
        <v>5</v>
      </c>
    </row>
    <row r="76" spans="1:16">
      <c r="A76" s="166">
        <v>46169</v>
      </c>
      <c r="B76" s="166">
        <v>46169</v>
      </c>
      <c r="C76" t="s">
        <v>50179</v>
      </c>
      <c r="D76" t="s">
        <v>48868</v>
      </c>
      <c r="E76" t="s">
        <v>50180</v>
      </c>
      <c r="F76" t="s">
        <v>50181</v>
      </c>
      <c r="G76" t="s">
        <v>20098</v>
      </c>
      <c r="H76" t="s">
        <v>20099</v>
      </c>
      <c r="I76">
        <v>66</v>
      </c>
      <c r="J76">
        <v>0</v>
      </c>
      <c r="K76" s="165">
        <v>0</v>
      </c>
      <c r="L76" t="s">
        <v>18516</v>
      </c>
      <c r="M76" s="164">
        <v>0</v>
      </c>
      <c r="N76" s="127" t="str">
        <f>VLOOKUP(G76,映射表!A:G,7,0)</f>
        <v>欧阳博文</v>
      </c>
      <c r="O76" s="128" t="str">
        <f>VLOOKUP(G76,映射表!A:C,3,0)</f>
        <v>N729P396834K</v>
      </c>
      <c r="P76" t="s">
        <v>5</v>
      </c>
    </row>
    <row r="77" spans="1:16">
      <c r="A77" s="166">
        <v>46169</v>
      </c>
      <c r="B77" s="166">
        <v>46169</v>
      </c>
      <c r="C77" t="s">
        <v>50182</v>
      </c>
      <c r="D77" t="s">
        <v>48868</v>
      </c>
      <c r="E77" t="s">
        <v>50183</v>
      </c>
      <c r="F77" t="s">
        <v>50182</v>
      </c>
      <c r="G77" t="s">
        <v>20079</v>
      </c>
      <c r="H77" t="s">
        <v>20080</v>
      </c>
      <c r="I77">
        <v>1017</v>
      </c>
      <c r="J77">
        <v>18</v>
      </c>
      <c r="K77" s="165">
        <v>0.017699</v>
      </c>
      <c r="L77" s="164">
        <v>0.21</v>
      </c>
      <c r="M77" s="164">
        <v>3.86</v>
      </c>
      <c r="N77" s="127" t="str">
        <f>VLOOKUP(G77,映射表!A:G,7,0)</f>
        <v>欧阳博文</v>
      </c>
      <c r="O77" s="128" t="str">
        <f>VLOOKUP(G77,映射表!A:C,3,0)</f>
        <v>N729P396833K</v>
      </c>
      <c r="P77" t="s">
        <v>5</v>
      </c>
    </row>
    <row r="78" spans="1:16">
      <c r="A78" s="166">
        <v>46169</v>
      </c>
      <c r="B78" s="166">
        <v>46169</v>
      </c>
      <c r="C78" t="s">
        <v>20088</v>
      </c>
      <c r="D78" t="s">
        <v>48868</v>
      </c>
      <c r="E78" t="s">
        <v>50184</v>
      </c>
      <c r="F78" t="s">
        <v>20088</v>
      </c>
      <c r="G78" t="s">
        <v>20088</v>
      </c>
      <c r="H78" t="s">
        <v>20089</v>
      </c>
      <c r="I78">
        <v>1280</v>
      </c>
      <c r="J78">
        <v>42</v>
      </c>
      <c r="K78" s="165">
        <v>0.032813</v>
      </c>
      <c r="L78" s="164">
        <v>0.14</v>
      </c>
      <c r="M78" s="164">
        <v>6.05</v>
      </c>
      <c r="N78" s="127" t="str">
        <f>VLOOKUP(G78,映射表!A:G,7,0)</f>
        <v>丁芳芳</v>
      </c>
      <c r="O78" s="128" t="str">
        <f>VLOOKUP(G78,映射表!A:C,3,0)</f>
        <v>W2580S00077</v>
      </c>
      <c r="P78" t="s">
        <v>5</v>
      </c>
    </row>
    <row r="79" spans="1:16">
      <c r="A79" s="166">
        <v>46169</v>
      </c>
      <c r="B79" s="166">
        <v>46169</v>
      </c>
      <c r="C79" t="s">
        <v>50185</v>
      </c>
      <c r="D79" t="s">
        <v>48868</v>
      </c>
      <c r="E79" t="s">
        <v>50186</v>
      </c>
      <c r="F79" t="s">
        <v>19552</v>
      </c>
      <c r="G79" t="s">
        <v>19552</v>
      </c>
      <c r="H79" t="s">
        <v>19553</v>
      </c>
      <c r="I79">
        <v>22</v>
      </c>
      <c r="J79">
        <v>0</v>
      </c>
      <c r="K79" s="165">
        <v>0</v>
      </c>
      <c r="L79" t="s">
        <v>18516</v>
      </c>
      <c r="M79" s="164">
        <v>0</v>
      </c>
      <c r="N79" s="127" t="str">
        <f>VLOOKUP(G79,映射表!A:G,7,0)</f>
        <v>欧阳博文</v>
      </c>
      <c r="O79" s="128" t="str">
        <f>VLOOKUP(G79,映射表!A:C,3,0)</f>
        <v>W2593P437117</v>
      </c>
      <c r="P79" t="s">
        <v>5</v>
      </c>
    </row>
    <row r="80" spans="1:16">
      <c r="A80" s="166">
        <v>46169</v>
      </c>
      <c r="B80" s="166">
        <v>46169</v>
      </c>
      <c r="C80" t="s">
        <v>50115</v>
      </c>
      <c r="D80" t="s">
        <v>48868</v>
      </c>
      <c r="E80" t="s">
        <v>50190</v>
      </c>
      <c r="F80" t="s">
        <v>50191</v>
      </c>
      <c r="G80" t="s">
        <v>18421</v>
      </c>
      <c r="H80" t="s">
        <v>18422</v>
      </c>
      <c r="I80">
        <v>4</v>
      </c>
      <c r="J80">
        <v>0</v>
      </c>
      <c r="K80" s="165">
        <v>0</v>
      </c>
      <c r="L80" t="s">
        <v>18516</v>
      </c>
      <c r="M80" s="164">
        <v>0</v>
      </c>
      <c r="N80" s="127" t="str">
        <f>VLOOKUP(G80,映射表!A:G,7,0)</f>
        <v>欧阳博文</v>
      </c>
      <c r="O80" s="128" t="str">
        <f>VLOOKUP(G80,映射表!A:C,3,0)</f>
        <v>W2593P437109</v>
      </c>
      <c r="P80" t="s">
        <v>5</v>
      </c>
    </row>
    <row r="81" spans="1:16">
      <c r="A81" s="166">
        <v>46169</v>
      </c>
      <c r="B81" s="166">
        <v>46169</v>
      </c>
      <c r="C81" t="s">
        <v>50115</v>
      </c>
      <c r="D81" t="s">
        <v>48868</v>
      </c>
      <c r="E81" t="s">
        <v>50190</v>
      </c>
      <c r="F81" t="s">
        <v>50191</v>
      </c>
      <c r="G81" t="s">
        <v>13052</v>
      </c>
      <c r="H81" t="s">
        <v>13053</v>
      </c>
      <c r="I81">
        <v>24</v>
      </c>
      <c r="J81">
        <v>1</v>
      </c>
      <c r="K81" s="165">
        <v>0.041666999999999996</v>
      </c>
      <c r="L81" s="164">
        <v>0.4</v>
      </c>
      <c r="M81" s="164">
        <v>0.4</v>
      </c>
      <c r="N81" s="127" t="str">
        <f>VLOOKUP(G81,映射表!A:G,7,0)</f>
        <v>欧阳博文</v>
      </c>
      <c r="O81" s="128" t="str">
        <f>VLOOKUP(G81,映射表!A:C,3,0)</f>
        <v>W2593P440594</v>
      </c>
      <c r="P81" t="s">
        <v>5</v>
      </c>
    </row>
    <row r="82" spans="1:16">
      <c r="A82" s="166">
        <v>46169</v>
      </c>
      <c r="B82" s="166">
        <v>46169</v>
      </c>
      <c r="C82" t="s">
        <v>50115</v>
      </c>
      <c r="D82" t="s">
        <v>48868</v>
      </c>
      <c r="E82" t="s">
        <v>50190</v>
      </c>
      <c r="F82" t="s">
        <v>50191</v>
      </c>
      <c r="G82" t="s">
        <v>13056</v>
      </c>
      <c r="H82" t="s">
        <v>13057</v>
      </c>
      <c r="I82">
        <v>60</v>
      </c>
      <c r="J82">
        <v>4</v>
      </c>
      <c r="K82" s="165">
        <v>0.06666699999999999</v>
      </c>
      <c r="L82" s="164">
        <v>0.4</v>
      </c>
      <c r="M82" s="164">
        <v>1.6</v>
      </c>
      <c r="N82" s="127" t="str">
        <f>VLOOKUP(G82,映射表!A:G,7,0)</f>
        <v>欧阳博文</v>
      </c>
      <c r="O82" s="128" t="str">
        <f>VLOOKUP(G82,映射表!A:C,3,0)</f>
        <v>W2593S00049</v>
      </c>
      <c r="P82" t="s">
        <v>5</v>
      </c>
    </row>
    <row r="83" spans="1:16">
      <c r="A83" s="166">
        <v>46169</v>
      </c>
      <c r="B83" s="166">
        <v>46169</v>
      </c>
      <c r="C83" t="s">
        <v>50115</v>
      </c>
      <c r="D83" t="s">
        <v>48868</v>
      </c>
      <c r="E83" t="s">
        <v>50190</v>
      </c>
      <c r="F83" t="s">
        <v>50191</v>
      </c>
      <c r="G83" t="s">
        <v>18416</v>
      </c>
      <c r="H83" t="s">
        <v>18417</v>
      </c>
      <c r="I83">
        <v>1034</v>
      </c>
      <c r="J83">
        <v>15</v>
      </c>
      <c r="K83" s="165">
        <v>0.014507</v>
      </c>
      <c r="L83" s="164">
        <v>0.39</v>
      </c>
      <c r="M83" s="164">
        <v>5.9</v>
      </c>
      <c r="N83" s="127" t="str">
        <f>VLOOKUP(G83,映射表!A:G,7,0)</f>
        <v>欧阳博文</v>
      </c>
      <c r="O83" s="128" t="str">
        <f>VLOOKUP(G83,映射表!A:C,3,0)</f>
        <v>WF321698AAC</v>
      </c>
      <c r="P83" t="s">
        <v>5</v>
      </c>
    </row>
    <row r="84" spans="1:16">
      <c r="A84" s="166">
        <v>46169</v>
      </c>
      <c r="B84" s="166">
        <v>46169</v>
      </c>
      <c r="C84" t="s">
        <v>50115</v>
      </c>
      <c r="D84" t="s">
        <v>48868</v>
      </c>
      <c r="E84" t="s">
        <v>50190</v>
      </c>
      <c r="F84" t="s">
        <v>50191</v>
      </c>
      <c r="G84" t="s">
        <v>17681</v>
      </c>
      <c r="H84" t="s">
        <v>17682</v>
      </c>
      <c r="I84">
        <v>8</v>
      </c>
      <c r="J84">
        <v>0</v>
      </c>
      <c r="K84" s="165">
        <v>0</v>
      </c>
      <c r="L84" t="s">
        <v>18516</v>
      </c>
      <c r="M84" s="164">
        <v>0</v>
      </c>
      <c r="N84" s="127" t="str">
        <f>VLOOKUP(G84,映射表!A:G,7,0)</f>
        <v>欧阳博文</v>
      </c>
      <c r="O84" s="128" t="str">
        <f>VLOOKUP(G84,映射表!A:C,3,0)</f>
        <v>WF321698AAK</v>
      </c>
      <c r="P84" t="s">
        <v>5</v>
      </c>
    </row>
    <row r="85" spans="1:16">
      <c r="A85" s="166">
        <v>46169</v>
      </c>
      <c r="B85" s="166">
        <v>46169</v>
      </c>
      <c r="C85" t="s">
        <v>50115</v>
      </c>
      <c r="D85" t="s">
        <v>48868</v>
      </c>
      <c r="E85" t="s">
        <v>50192</v>
      </c>
      <c r="F85" t="s">
        <v>50191</v>
      </c>
      <c r="G85" t="s">
        <v>18421</v>
      </c>
      <c r="H85" t="s">
        <v>18422</v>
      </c>
      <c r="I85">
        <v>7</v>
      </c>
      <c r="J85">
        <v>0</v>
      </c>
      <c r="K85" s="165">
        <v>0</v>
      </c>
      <c r="L85" t="s">
        <v>18516</v>
      </c>
      <c r="M85" s="164">
        <v>0</v>
      </c>
      <c r="N85" s="127" t="str">
        <f>VLOOKUP(G85,映射表!A:G,7,0)</f>
        <v>欧阳博文</v>
      </c>
      <c r="O85" s="128" t="str">
        <f>VLOOKUP(G85,映射表!A:C,3,0)</f>
        <v>N729P170557B</v>
      </c>
      <c r="P85" t="s">
        <v>5</v>
      </c>
    </row>
    <row r="86" spans="1:16">
      <c r="A86" s="166">
        <v>46169</v>
      </c>
      <c r="B86" s="166">
        <v>46169</v>
      </c>
      <c r="C86" t="s">
        <v>50115</v>
      </c>
      <c r="D86" t="s">
        <v>48868</v>
      </c>
      <c r="E86" t="s">
        <v>50192</v>
      </c>
      <c r="F86" t="s">
        <v>50191</v>
      </c>
      <c r="G86" t="s">
        <v>13052</v>
      </c>
      <c r="H86" t="s">
        <v>13053</v>
      </c>
      <c r="I86">
        <v>20</v>
      </c>
      <c r="J86">
        <v>0</v>
      </c>
      <c r="K86" s="165">
        <v>0</v>
      </c>
      <c r="L86" t="s">
        <v>18516</v>
      </c>
      <c r="M86" s="164">
        <v>0</v>
      </c>
      <c r="N86" s="127" t="str">
        <f>VLOOKUP(G86,映射表!A:G,7,0)</f>
        <v>欧阳博文</v>
      </c>
      <c r="O86" s="128" t="str">
        <f>VLOOKUP(G86,映射表!A:C,3,0)</f>
        <v>WF321698AAC</v>
      </c>
      <c r="P86" t="s">
        <v>5</v>
      </c>
    </row>
    <row r="87" spans="1:16">
      <c r="A87" s="166">
        <v>46169</v>
      </c>
      <c r="B87" s="166">
        <v>46169</v>
      </c>
      <c r="C87" t="s">
        <v>50115</v>
      </c>
      <c r="D87" t="s">
        <v>48868</v>
      </c>
      <c r="E87" t="s">
        <v>50192</v>
      </c>
      <c r="F87" t="s">
        <v>50191</v>
      </c>
      <c r="G87" t="s">
        <v>13056</v>
      </c>
      <c r="H87" t="s">
        <v>13057</v>
      </c>
      <c r="I87">
        <v>100</v>
      </c>
      <c r="J87">
        <v>1</v>
      </c>
      <c r="K87" s="165">
        <v>0.01</v>
      </c>
      <c r="L87" s="164">
        <v>0.2</v>
      </c>
      <c r="M87" s="164">
        <v>0.2</v>
      </c>
      <c r="N87" s="127" t="str">
        <f>VLOOKUP(G87,映射表!A:G,7,0)</f>
        <v>欧阳博文</v>
      </c>
      <c r="O87" s="128" t="str">
        <f>VLOOKUP(G87,映射表!A:C,3,0)</f>
        <v>WF321698AAK</v>
      </c>
      <c r="P87" t="s">
        <v>5</v>
      </c>
    </row>
    <row r="88" spans="1:16">
      <c r="A88" s="166">
        <v>46169</v>
      </c>
      <c r="B88" s="166">
        <v>46169</v>
      </c>
      <c r="C88" t="s">
        <v>50115</v>
      </c>
      <c r="D88" t="s">
        <v>48868</v>
      </c>
      <c r="E88" t="s">
        <v>50192</v>
      </c>
      <c r="F88" t="s">
        <v>50191</v>
      </c>
      <c r="G88" t="s">
        <v>17681</v>
      </c>
      <c r="H88" t="s">
        <v>17682</v>
      </c>
      <c r="I88">
        <v>5</v>
      </c>
      <c r="J88">
        <v>0</v>
      </c>
      <c r="K88" s="165">
        <v>0</v>
      </c>
      <c r="L88" t="s">
        <v>18516</v>
      </c>
      <c r="M88" s="164">
        <v>0</v>
      </c>
      <c r="N88" s="127" t="str">
        <f>VLOOKUP(G88,映射表!A:G,7,0)</f>
        <v>欧阳博文</v>
      </c>
      <c r="O88" s="128" t="str">
        <f>VLOOKUP(G88,映射表!A:C,3,0)</f>
        <v>N729P170557B</v>
      </c>
      <c r="P88" t="s">
        <v>5</v>
      </c>
    </row>
    <row r="89" spans="1:16">
      <c r="A89" s="166">
        <v>46169</v>
      </c>
      <c r="B89" s="166">
        <v>46169</v>
      </c>
      <c r="C89" t="s">
        <v>50115</v>
      </c>
      <c r="D89" t="s">
        <v>48868</v>
      </c>
      <c r="E89" t="s">
        <v>50192</v>
      </c>
      <c r="F89" t="s">
        <v>50191</v>
      </c>
      <c r="G89" t="s">
        <v>18416</v>
      </c>
      <c r="H89" t="s">
        <v>18417</v>
      </c>
      <c r="I89">
        <v>369</v>
      </c>
      <c r="J89">
        <v>6</v>
      </c>
      <c r="K89" s="165">
        <v>0.01626</v>
      </c>
      <c r="L89" s="164">
        <v>0.28</v>
      </c>
      <c r="M89" s="164">
        <v>1.67</v>
      </c>
      <c r="N89" s="127" t="str">
        <f>VLOOKUP(G89,映射表!A:G,7,0)</f>
        <v>欧阳博文</v>
      </c>
      <c r="O89" s="128" t="str">
        <f>VLOOKUP(G89,映射表!A:C,3,0)</f>
        <v>W2593P440601</v>
      </c>
      <c r="P89" t="s">
        <v>5</v>
      </c>
    </row>
    <row r="90" spans="1:16">
      <c r="A90" s="166">
        <v>46169</v>
      </c>
      <c r="B90" s="166">
        <v>46169</v>
      </c>
      <c r="C90" t="s">
        <v>50185</v>
      </c>
      <c r="D90" t="s">
        <v>48868</v>
      </c>
      <c r="E90" t="s">
        <v>50186</v>
      </c>
      <c r="F90" t="s">
        <v>19552</v>
      </c>
      <c r="G90" t="s">
        <v>19585</v>
      </c>
      <c r="H90" t="s">
        <v>19586</v>
      </c>
      <c r="I90">
        <v>30</v>
      </c>
      <c r="J90">
        <v>0</v>
      </c>
      <c r="K90" s="165">
        <v>0</v>
      </c>
      <c r="L90" t="s">
        <v>18516</v>
      </c>
      <c r="M90" s="164">
        <v>0</v>
      </c>
      <c r="N90" s="127" t="str">
        <f>VLOOKUP(G90,映射表!A:G,7,0)</f>
        <v>欧阳博文</v>
      </c>
      <c r="O90" s="128" t="str">
        <f>VLOOKUP(G90,映射表!A:C,3,0)</f>
        <v>W2593P437121</v>
      </c>
      <c r="P90" t="s">
        <v>5</v>
      </c>
    </row>
    <row r="91" spans="1:16">
      <c r="A91" s="166">
        <v>46169</v>
      </c>
      <c r="B91" s="166">
        <v>46169</v>
      </c>
      <c r="C91" t="s">
        <v>50193</v>
      </c>
      <c r="D91" t="s">
        <v>48868</v>
      </c>
      <c r="E91" t="s">
        <v>50194</v>
      </c>
      <c r="F91" t="s">
        <v>50182</v>
      </c>
      <c r="G91" t="s">
        <v>20085</v>
      </c>
      <c r="H91" t="s">
        <v>20086</v>
      </c>
      <c r="I91">
        <v>99</v>
      </c>
      <c r="J91">
        <v>2</v>
      </c>
      <c r="K91" s="165">
        <v>0.020202</v>
      </c>
      <c r="L91" s="164">
        <v>0.3</v>
      </c>
      <c r="M91" s="164">
        <v>0.6</v>
      </c>
      <c r="N91" s="127" t="str">
        <f>VLOOKUP(G91,映射表!A:G,7,0)</f>
        <v>欧阳博文</v>
      </c>
      <c r="O91" s="128" t="str">
        <f>VLOOKUP(G91,映射表!A:C,3,0)</f>
        <v>W2593P437118</v>
      </c>
      <c r="P91" t="s">
        <v>5</v>
      </c>
    </row>
    <row r="92" spans="1:16">
      <c r="A92" s="166">
        <v>46169</v>
      </c>
      <c r="B92" s="166">
        <v>46169</v>
      </c>
      <c r="C92" t="s">
        <v>50193</v>
      </c>
      <c r="D92" t="s">
        <v>48868</v>
      </c>
      <c r="E92" t="s">
        <v>50194</v>
      </c>
      <c r="F92" t="s">
        <v>50182</v>
      </c>
      <c r="G92" t="s">
        <v>20082</v>
      </c>
      <c r="H92" t="s">
        <v>20083</v>
      </c>
      <c r="I92">
        <v>34</v>
      </c>
      <c r="J92">
        <v>0</v>
      </c>
      <c r="K92" s="165">
        <v>0</v>
      </c>
      <c r="L92" t="s">
        <v>18516</v>
      </c>
      <c r="M92" s="164">
        <v>0</v>
      </c>
      <c r="N92" s="127" t="str">
        <f>VLOOKUP(G92,映射表!A:G,7,0)</f>
        <v>欧阳博文</v>
      </c>
      <c r="O92" s="128" t="str">
        <f>VLOOKUP(G92,映射表!A:C,3,0)</f>
        <v>W2593P437117</v>
      </c>
      <c r="P92" t="s">
        <v>5</v>
      </c>
    </row>
    <row r="93" spans="1:16">
      <c r="A93" s="166">
        <v>46169</v>
      </c>
      <c r="B93" s="166">
        <v>46169</v>
      </c>
      <c r="C93" t="s">
        <v>50193</v>
      </c>
      <c r="D93" t="s">
        <v>48868</v>
      </c>
      <c r="E93" t="s">
        <v>50194</v>
      </c>
      <c r="F93" t="s">
        <v>50182</v>
      </c>
      <c r="G93" t="s">
        <v>20079</v>
      </c>
      <c r="H93" t="s">
        <v>20080</v>
      </c>
      <c r="I93">
        <v>76</v>
      </c>
      <c r="J93">
        <v>1</v>
      </c>
      <c r="K93" s="165">
        <v>0.013158000000000001</v>
      </c>
      <c r="L93" s="164">
        <v>0.3</v>
      </c>
      <c r="M93" s="164">
        <v>0.3</v>
      </c>
      <c r="N93" s="127" t="str">
        <f>VLOOKUP(G93,映射表!A:G,7,0)</f>
        <v>欧阳博文</v>
      </c>
      <c r="O93" s="128" t="str">
        <f>VLOOKUP(G93,映射表!A:C,3,0)</f>
        <v>W2593P440609</v>
      </c>
      <c r="P93" t="s">
        <v>5</v>
      </c>
    </row>
    <row r="94" spans="1:16">
      <c r="A94" s="166">
        <v>46169</v>
      </c>
      <c r="B94" s="166">
        <v>46169</v>
      </c>
      <c r="C94" t="s">
        <v>50185</v>
      </c>
      <c r="D94" t="s">
        <v>48868</v>
      </c>
      <c r="E94" t="s">
        <v>50195</v>
      </c>
      <c r="F94" t="s">
        <v>50196</v>
      </c>
      <c r="G94" t="s">
        <v>19555</v>
      </c>
      <c r="H94" t="s">
        <v>19556</v>
      </c>
      <c r="I94">
        <v>77</v>
      </c>
      <c r="J94">
        <v>0</v>
      </c>
      <c r="K94" s="165">
        <v>0</v>
      </c>
      <c r="L94" t="s">
        <v>18516</v>
      </c>
      <c r="M94" s="164">
        <v>0</v>
      </c>
      <c r="N94" s="127" t="str">
        <f>VLOOKUP(G94,映射表!A:G,7,0)</f>
        <v>欧阳博文</v>
      </c>
      <c r="O94" s="128" t="str">
        <f>VLOOKUP(G94,映射表!A:C,3,0)</f>
        <v>W2593P440604</v>
      </c>
      <c r="P94" t="s">
        <v>5</v>
      </c>
    </row>
    <row r="95" spans="1:16">
      <c r="A95" s="166">
        <v>46169</v>
      </c>
      <c r="B95" s="166">
        <v>46169</v>
      </c>
      <c r="C95" t="s">
        <v>50185</v>
      </c>
      <c r="D95" t="s">
        <v>48868</v>
      </c>
      <c r="E95" t="s">
        <v>50195</v>
      </c>
      <c r="F95" t="s">
        <v>50196</v>
      </c>
      <c r="G95" t="s">
        <v>19588</v>
      </c>
      <c r="H95" t="s">
        <v>19589</v>
      </c>
      <c r="I95">
        <v>76</v>
      </c>
      <c r="J95">
        <v>1</v>
      </c>
      <c r="K95" s="165">
        <v>0.013158000000000001</v>
      </c>
      <c r="L95" s="164">
        <v>0.4</v>
      </c>
      <c r="M95" s="164">
        <v>0.4</v>
      </c>
      <c r="N95" s="127" t="str">
        <f>VLOOKUP(G95,映射表!A:G,7,0)</f>
        <v>欧阳博文</v>
      </c>
      <c r="O95" s="128" t="str">
        <f>VLOOKUP(G95,映射表!A:C,3,0)</f>
        <v>W2593P437117</v>
      </c>
      <c r="P95" t="s">
        <v>5</v>
      </c>
    </row>
    <row r="96" spans="1:16">
      <c r="A96" s="166">
        <v>46169</v>
      </c>
      <c r="B96" s="166">
        <v>46169</v>
      </c>
      <c r="C96" t="s">
        <v>50182</v>
      </c>
      <c r="D96" t="s">
        <v>48868</v>
      </c>
      <c r="E96" t="s">
        <v>50197</v>
      </c>
      <c r="F96" t="s">
        <v>50198</v>
      </c>
      <c r="G96" t="s">
        <v>20079</v>
      </c>
      <c r="H96" t="s">
        <v>20080</v>
      </c>
      <c r="I96">
        <v>99</v>
      </c>
      <c r="J96">
        <v>3</v>
      </c>
      <c r="K96" s="165">
        <v>0.030303</v>
      </c>
      <c r="L96" s="164">
        <v>0.5</v>
      </c>
      <c r="M96" s="164">
        <v>1.5</v>
      </c>
      <c r="N96" s="127" t="str">
        <f>VLOOKUP(G96,映射表!A:G,7,0)</f>
        <v>欧阳博文</v>
      </c>
      <c r="O96" s="128" t="str">
        <f>VLOOKUP(G96,映射表!A:C,3,0)</f>
        <v>W2593P437118</v>
      </c>
      <c r="P96" t="s">
        <v>5</v>
      </c>
    </row>
    <row r="97" spans="1:16">
      <c r="A97" s="166">
        <v>46169</v>
      </c>
      <c r="B97" s="166">
        <v>46169</v>
      </c>
      <c r="C97" t="s">
        <v>50200</v>
      </c>
      <c r="D97" t="s">
        <v>48868</v>
      </c>
      <c r="E97" t="s">
        <v>50201</v>
      </c>
      <c r="F97" t="s">
        <v>50202</v>
      </c>
      <c r="G97" t="s">
        <v>19197</v>
      </c>
      <c r="H97" t="s">
        <v>19198</v>
      </c>
      <c r="I97">
        <v>546</v>
      </c>
      <c r="J97">
        <v>7</v>
      </c>
      <c r="K97" s="165">
        <v>0.012821</v>
      </c>
      <c r="L97" s="164">
        <v>0.25</v>
      </c>
      <c r="M97" s="164">
        <v>1.75</v>
      </c>
      <c r="N97" s="127" t="str">
        <f>VLOOKUP(G97,映射表!A:G,7,0)</f>
        <v>丁芳芳</v>
      </c>
      <c r="O97" s="128" t="str">
        <f>VLOOKUP(G97,映射表!A:C,3,0)</f>
        <v>W2593S00056</v>
      </c>
      <c r="P97" t="s">
        <v>5</v>
      </c>
    </row>
    <row r="98" spans="1:16">
      <c r="A98" s="166">
        <v>46169</v>
      </c>
      <c r="B98" s="166">
        <v>46169</v>
      </c>
      <c r="C98" t="s">
        <v>50200</v>
      </c>
      <c r="D98" t="s">
        <v>48868</v>
      </c>
      <c r="E98" t="s">
        <v>50201</v>
      </c>
      <c r="F98" t="s">
        <v>50202</v>
      </c>
      <c r="G98" t="s">
        <v>19892</v>
      </c>
      <c r="H98" t="s">
        <v>19893</v>
      </c>
      <c r="I98">
        <v>36</v>
      </c>
      <c r="J98">
        <v>1</v>
      </c>
      <c r="K98" s="165">
        <v>0.027778</v>
      </c>
      <c r="L98" s="164">
        <v>0.25</v>
      </c>
      <c r="M98" s="164">
        <v>0.25</v>
      </c>
      <c r="N98" s="127" t="str">
        <f>VLOOKUP(G98,映射表!A:G,7,0)</f>
        <v>丁芳芳</v>
      </c>
      <c r="O98" s="128" t="str">
        <f>VLOOKUP(G98,映射表!A:C,3,0)</f>
        <v>W2593S00055</v>
      </c>
      <c r="P98" t="s">
        <v>5</v>
      </c>
    </row>
    <row r="99" spans="1:16">
      <c r="A99" s="166">
        <v>46169</v>
      </c>
      <c r="B99" s="166">
        <v>46169</v>
      </c>
      <c r="C99" t="s">
        <v>50110</v>
      </c>
      <c r="D99" t="s">
        <v>48868</v>
      </c>
      <c r="E99" t="s">
        <v>50203</v>
      </c>
      <c r="F99" t="s">
        <v>50204</v>
      </c>
      <c r="G99" t="s">
        <v>19194</v>
      </c>
      <c r="H99" t="s">
        <v>19195</v>
      </c>
      <c r="I99">
        <v>58</v>
      </c>
      <c r="J99">
        <v>0</v>
      </c>
      <c r="K99" s="165">
        <v>0</v>
      </c>
      <c r="L99" t="s">
        <v>18516</v>
      </c>
      <c r="M99" s="164">
        <v>0</v>
      </c>
      <c r="N99" s="127" t="str">
        <f>VLOOKUP(G99,映射表!A:G,7,0)</f>
        <v>丁芳芳</v>
      </c>
      <c r="O99" s="128" t="str">
        <f>VLOOKUP(G99,映射表!A:C,3,0)</f>
        <v>W2593P289144</v>
      </c>
      <c r="P99" t="s">
        <v>5</v>
      </c>
    </row>
    <row r="100" spans="1:16">
      <c r="A100" s="166">
        <v>46169</v>
      </c>
      <c r="B100" s="166">
        <v>46169</v>
      </c>
      <c r="C100" t="s">
        <v>50205</v>
      </c>
      <c r="D100" t="s">
        <v>48868</v>
      </c>
      <c r="E100" t="s">
        <v>50206</v>
      </c>
      <c r="F100" t="s">
        <v>50207</v>
      </c>
      <c r="G100" t="s">
        <v>20221</v>
      </c>
      <c r="H100" t="s">
        <v>20222</v>
      </c>
      <c r="I100">
        <v>2620</v>
      </c>
      <c r="J100">
        <v>25</v>
      </c>
      <c r="K100" s="165">
        <v>0.009542</v>
      </c>
      <c r="L100" s="164">
        <v>0.34</v>
      </c>
      <c r="M100" s="164">
        <v>8.54</v>
      </c>
      <c r="N100" s="127" t="str">
        <f>VLOOKUP(G100,映射表!A:G,7,0)</f>
        <v>欧阳博文</v>
      </c>
      <c r="O100" s="128" t="str">
        <f>VLOOKUP(G100,映射表!A:C,3,0)</f>
        <v>N708P407963P</v>
      </c>
      <c r="P100" t="s">
        <v>5</v>
      </c>
    </row>
    <row r="101" spans="1:16">
      <c r="A101" s="166">
        <v>46169</v>
      </c>
      <c r="B101" s="166">
        <v>46169</v>
      </c>
      <c r="C101" t="s">
        <v>16093</v>
      </c>
      <c r="D101" t="s">
        <v>48868</v>
      </c>
      <c r="E101" t="s">
        <v>50168</v>
      </c>
      <c r="F101" t="s">
        <v>50169</v>
      </c>
      <c r="G101" t="s">
        <v>18912</v>
      </c>
      <c r="H101" t="s">
        <v>18913</v>
      </c>
      <c r="I101">
        <v>1115</v>
      </c>
      <c r="J101">
        <v>7</v>
      </c>
      <c r="K101" s="165">
        <v>0.006278000000000001</v>
      </c>
      <c r="L101" s="164">
        <v>0.31</v>
      </c>
      <c r="M101" s="164">
        <v>2.17</v>
      </c>
      <c r="N101" s="127" t="str">
        <f>VLOOKUP(G101,映射表!A:G,7,0)</f>
        <v>丁芳芳</v>
      </c>
      <c r="O101" s="128" t="str">
        <f>VLOOKUP(G101,映射表!A:C,3,0)</f>
        <v>W2580S00059</v>
      </c>
      <c r="P101" t="s">
        <v>5</v>
      </c>
    </row>
    <row r="102" spans="1:16">
      <c r="A102" s="166">
        <v>46169</v>
      </c>
      <c r="B102" s="166">
        <v>46169</v>
      </c>
      <c r="C102" t="s">
        <v>50205</v>
      </c>
      <c r="D102" t="s">
        <v>48868</v>
      </c>
      <c r="E102" t="s">
        <v>50208</v>
      </c>
      <c r="F102" t="s">
        <v>50209</v>
      </c>
      <c r="G102" t="s">
        <v>20212</v>
      </c>
      <c r="H102" t="s">
        <v>20213</v>
      </c>
      <c r="I102">
        <v>156</v>
      </c>
      <c r="J102">
        <v>7</v>
      </c>
      <c r="K102" s="165">
        <v>0.044871999999999995</v>
      </c>
      <c r="L102" s="164">
        <v>0.24</v>
      </c>
      <c r="M102" s="164">
        <v>1.68</v>
      </c>
      <c r="N102" s="127" t="str">
        <f>VLOOKUP(G102,映射表!A:G,7,0)</f>
        <v>欧阳博文</v>
      </c>
      <c r="O102" s="128" t="str">
        <f>VLOOKUP(G102,映射表!A:C,3,0)</f>
        <v>N708P407962P</v>
      </c>
      <c r="P102" t="s">
        <v>5</v>
      </c>
    </row>
    <row r="103" spans="1:16">
      <c r="A103" s="166">
        <v>46169</v>
      </c>
      <c r="B103" s="166">
        <v>46169</v>
      </c>
      <c r="C103" t="s">
        <v>50164</v>
      </c>
      <c r="D103" t="s">
        <v>48868</v>
      </c>
      <c r="E103" t="s">
        <v>50170</v>
      </c>
      <c r="F103" t="s">
        <v>50171</v>
      </c>
      <c r="G103" t="s">
        <v>18912</v>
      </c>
      <c r="H103" t="s">
        <v>18913</v>
      </c>
      <c r="I103">
        <v>240</v>
      </c>
      <c r="J103">
        <v>8</v>
      </c>
      <c r="K103" s="165">
        <v>0.033333</v>
      </c>
      <c r="L103" s="164">
        <v>0.3</v>
      </c>
      <c r="M103" s="164">
        <v>2.4</v>
      </c>
      <c r="N103" s="127" t="str">
        <f>VLOOKUP(G103,映射表!A:G,7,0)</f>
        <v>丁芳芳</v>
      </c>
      <c r="O103" s="128" t="str">
        <f>VLOOKUP(G103,映射表!A:C,3,0)</f>
        <v>W2580S00059</v>
      </c>
      <c r="P103" t="s">
        <v>5</v>
      </c>
    </row>
    <row r="104" spans="1:16">
      <c r="A104" s="166">
        <v>46169</v>
      </c>
      <c r="B104" s="166">
        <v>46169</v>
      </c>
      <c r="C104" t="s">
        <v>50211</v>
      </c>
      <c r="D104" t="s">
        <v>48868</v>
      </c>
      <c r="E104" t="s">
        <v>50211</v>
      </c>
      <c r="F104" t="s">
        <v>50211</v>
      </c>
      <c r="G104" t="s">
        <v>20269</v>
      </c>
      <c r="H104" t="s">
        <v>20270</v>
      </c>
      <c r="I104">
        <v>1416</v>
      </c>
      <c r="J104">
        <v>27</v>
      </c>
      <c r="K104" s="165">
        <v>0.019068</v>
      </c>
      <c r="L104" s="164">
        <v>0.24</v>
      </c>
      <c r="M104" s="164">
        <v>6.5</v>
      </c>
      <c r="N104" s="127" t="str">
        <f>VLOOKUP(G104,映射表!A:G,7,0)</f>
        <v>欧阳博文</v>
      </c>
      <c r="O104" s="128" t="str">
        <f>VLOOKUP(G104,映射表!A:C,3,0)</f>
        <v>WF324043AAB</v>
      </c>
      <c r="P104" t="s">
        <v>5</v>
      </c>
    </row>
    <row r="105" spans="1:16">
      <c r="A105" s="166">
        <v>46169</v>
      </c>
      <c r="B105" s="166">
        <v>46169</v>
      </c>
      <c r="C105" t="s">
        <v>50101</v>
      </c>
      <c r="D105" t="s">
        <v>48868</v>
      </c>
      <c r="E105" t="s">
        <v>50212</v>
      </c>
      <c r="F105" t="s">
        <v>50213</v>
      </c>
      <c r="G105" t="s">
        <v>18535</v>
      </c>
      <c r="H105" t="s">
        <v>18536</v>
      </c>
      <c r="I105">
        <v>22</v>
      </c>
      <c r="J105">
        <v>0</v>
      </c>
      <c r="K105" s="165">
        <v>0</v>
      </c>
      <c r="L105" t="s">
        <v>18516</v>
      </c>
      <c r="M105" s="164">
        <v>0</v>
      </c>
      <c r="N105" s="127" t="str">
        <f>VLOOKUP(G105,映射表!A:G,7,0)</f>
        <v>欧阳博文</v>
      </c>
      <c r="O105" s="128" t="str">
        <f>VLOOKUP(G105,映射表!A:C,3,0)</f>
        <v>WF324043AAE</v>
      </c>
      <c r="P105" t="s">
        <v>5</v>
      </c>
    </row>
    <row r="106" spans="1:16">
      <c r="A106" s="166">
        <v>46169</v>
      </c>
      <c r="B106" s="166">
        <v>46169</v>
      </c>
      <c r="C106" t="s">
        <v>50101</v>
      </c>
      <c r="D106" t="s">
        <v>48868</v>
      </c>
      <c r="E106" t="s">
        <v>50214</v>
      </c>
      <c r="F106" t="s">
        <v>50215</v>
      </c>
      <c r="G106" t="s">
        <v>13259</v>
      </c>
      <c r="H106" t="s">
        <v>13260</v>
      </c>
      <c r="I106">
        <v>5</v>
      </c>
      <c r="J106">
        <v>0</v>
      </c>
      <c r="K106" s="165">
        <v>0</v>
      </c>
      <c r="L106" t="s">
        <v>18516</v>
      </c>
      <c r="M106" s="164">
        <v>0</v>
      </c>
      <c r="N106" s="127" t="str">
        <f>VLOOKUP(G106,映射表!A:G,7,0)</f>
        <v>欧阳博文</v>
      </c>
      <c r="O106" s="128" t="str">
        <f>VLOOKUP(G106,映射表!A:C,3,0)</f>
        <v>WF324043AAK</v>
      </c>
      <c r="P106" t="s">
        <v>5</v>
      </c>
    </row>
    <row r="107" spans="1:16">
      <c r="A107" s="166">
        <v>46169</v>
      </c>
      <c r="B107" s="166">
        <v>46169</v>
      </c>
      <c r="C107" t="s">
        <v>50101</v>
      </c>
      <c r="D107" t="s">
        <v>48868</v>
      </c>
      <c r="E107" t="s">
        <v>50102</v>
      </c>
      <c r="F107" t="s">
        <v>50103</v>
      </c>
      <c r="G107" t="s">
        <v>18535</v>
      </c>
      <c r="H107" t="s">
        <v>18536</v>
      </c>
      <c r="I107">
        <v>39</v>
      </c>
      <c r="J107">
        <v>1</v>
      </c>
      <c r="K107" s="165">
        <v>0.025640999999999997</v>
      </c>
      <c r="L107" s="164">
        <v>0.39</v>
      </c>
      <c r="M107" s="164">
        <v>0.39</v>
      </c>
      <c r="N107" s="127" t="str">
        <f>VLOOKUP(G107,映射表!A:G,7,0)</f>
        <v>欧阳博文</v>
      </c>
      <c r="O107" s="128" t="str">
        <f>VLOOKUP(G107,映射表!A:C,3,0)</f>
        <v>W697P435884</v>
      </c>
      <c r="P107" t="s">
        <v>5</v>
      </c>
    </row>
    <row r="108" spans="1:16">
      <c r="A108" s="166">
        <v>46169</v>
      </c>
      <c r="B108" s="166">
        <v>46169</v>
      </c>
      <c r="C108" t="s">
        <v>50216</v>
      </c>
      <c r="D108" t="s">
        <v>48868</v>
      </c>
      <c r="E108" t="s">
        <v>50217</v>
      </c>
      <c r="F108" t="s">
        <v>50216</v>
      </c>
      <c r="G108" t="s">
        <v>17911</v>
      </c>
      <c r="H108" t="s">
        <v>17912</v>
      </c>
      <c r="I108">
        <v>4</v>
      </c>
      <c r="J108">
        <v>0</v>
      </c>
      <c r="K108" s="165">
        <v>0</v>
      </c>
      <c r="L108" t="s">
        <v>18516</v>
      </c>
      <c r="M108" s="164">
        <v>0</v>
      </c>
      <c r="N108" s="127" t="str">
        <f>VLOOKUP(G108,映射表!A:G,7,0)</f>
        <v>丁芳芳</v>
      </c>
      <c r="O108" s="128" t="str">
        <f>VLOOKUP(G108,映射表!A:C,3,0)</f>
        <v>W2580P304984</v>
      </c>
      <c r="P108" t="s">
        <v>5</v>
      </c>
    </row>
    <row r="109" spans="1:16">
      <c r="A109" s="166">
        <v>46169</v>
      </c>
      <c r="B109" s="166">
        <v>46169</v>
      </c>
      <c r="C109" t="s">
        <v>50216</v>
      </c>
      <c r="D109" t="s">
        <v>48868</v>
      </c>
      <c r="E109" t="s">
        <v>50217</v>
      </c>
      <c r="F109" t="s">
        <v>50216</v>
      </c>
      <c r="G109" t="s">
        <v>17914</v>
      </c>
      <c r="H109" t="s">
        <v>17915</v>
      </c>
      <c r="I109">
        <v>2</v>
      </c>
      <c r="J109">
        <v>0</v>
      </c>
      <c r="K109" s="165">
        <v>0</v>
      </c>
      <c r="L109" t="s">
        <v>18516</v>
      </c>
      <c r="M109" s="164">
        <v>0</v>
      </c>
      <c r="N109" s="127" t="str">
        <f>VLOOKUP(G109,映射表!A:G,7,0)</f>
        <v>丁芳芳</v>
      </c>
      <c r="O109" s="128" t="str">
        <f>VLOOKUP(G109,映射表!A:C,3,0)</f>
        <v>W2580P285206</v>
      </c>
      <c r="P109" t="s">
        <v>5</v>
      </c>
    </row>
    <row r="110" spans="1:16">
      <c r="A110" s="166">
        <v>46169</v>
      </c>
      <c r="B110" s="166">
        <v>46169</v>
      </c>
      <c r="C110" t="s">
        <v>50216</v>
      </c>
      <c r="D110" t="s">
        <v>48868</v>
      </c>
      <c r="E110" t="s">
        <v>50217</v>
      </c>
      <c r="F110" t="s">
        <v>50216</v>
      </c>
      <c r="G110" t="s">
        <v>17712</v>
      </c>
      <c r="H110" t="s">
        <v>17713</v>
      </c>
      <c r="I110">
        <v>36</v>
      </c>
      <c r="J110">
        <v>1</v>
      </c>
      <c r="K110" s="165">
        <v>0.027778</v>
      </c>
      <c r="L110" s="164">
        <v>0.48</v>
      </c>
      <c r="M110" s="164">
        <v>0.48</v>
      </c>
      <c r="N110" s="127" t="str">
        <f>VLOOKUP(G110,映射表!A:G,7,0)</f>
        <v>丁芳芳</v>
      </c>
      <c r="O110" s="128" t="str">
        <f>VLOOKUP(G110,映射表!A:C,3,0)</f>
        <v>W2580P304984</v>
      </c>
      <c r="P110" t="s">
        <v>5</v>
      </c>
    </row>
    <row r="111" spans="1:16">
      <c r="A111" s="166">
        <v>46169</v>
      </c>
      <c r="B111" s="166">
        <v>46169</v>
      </c>
      <c r="C111" t="s">
        <v>50216</v>
      </c>
      <c r="D111" t="s">
        <v>48868</v>
      </c>
      <c r="E111" t="s">
        <v>50217</v>
      </c>
      <c r="F111" t="s">
        <v>50216</v>
      </c>
      <c r="G111" t="s">
        <v>17709</v>
      </c>
      <c r="H111" t="s">
        <v>17710</v>
      </c>
      <c r="I111">
        <v>22</v>
      </c>
      <c r="J111">
        <v>1</v>
      </c>
      <c r="K111" s="165">
        <v>0.045454999999999995</v>
      </c>
      <c r="L111" s="164">
        <v>0.48</v>
      </c>
      <c r="M111" s="164">
        <v>0.48</v>
      </c>
      <c r="N111" s="127" t="str">
        <f>VLOOKUP(G111,映射表!A:G,7,0)</f>
        <v>欧阳博文</v>
      </c>
      <c r="O111" s="128" t="str">
        <f>VLOOKUP(G111,映射表!A:C,3,0)</f>
        <v>N729P184479E</v>
      </c>
      <c r="P111" t="s">
        <v>5</v>
      </c>
    </row>
    <row r="112" spans="1:16">
      <c r="A112" s="166">
        <v>46169</v>
      </c>
      <c r="B112" s="166">
        <v>46169</v>
      </c>
      <c r="C112" t="s">
        <v>50216</v>
      </c>
      <c r="D112" t="s">
        <v>48868</v>
      </c>
      <c r="E112" t="s">
        <v>50218</v>
      </c>
      <c r="F112" t="s">
        <v>50216</v>
      </c>
      <c r="G112" t="s">
        <v>17908</v>
      </c>
      <c r="H112" t="s">
        <v>17909</v>
      </c>
      <c r="I112">
        <v>7</v>
      </c>
      <c r="J112">
        <v>0</v>
      </c>
      <c r="K112" s="165">
        <v>0</v>
      </c>
      <c r="L112" t="s">
        <v>18516</v>
      </c>
      <c r="M112" s="164">
        <v>0</v>
      </c>
      <c r="N112" s="127" t="str">
        <f>VLOOKUP(G112,映射表!A:G,7,0)</f>
        <v>欧阳博文</v>
      </c>
      <c r="O112" s="128" t="str">
        <f>VLOOKUP(G112,映射表!A:C,3,0)</f>
        <v>N729P184479F</v>
      </c>
      <c r="P112" t="s">
        <v>5</v>
      </c>
    </row>
    <row r="113" spans="1:16">
      <c r="A113" s="166">
        <v>46169</v>
      </c>
      <c r="B113" s="166">
        <v>46169</v>
      </c>
      <c r="C113" t="s">
        <v>50216</v>
      </c>
      <c r="D113" t="s">
        <v>48868</v>
      </c>
      <c r="E113" t="s">
        <v>50218</v>
      </c>
      <c r="F113" t="s">
        <v>50216</v>
      </c>
      <c r="G113" t="s">
        <v>17911</v>
      </c>
      <c r="H113" t="s">
        <v>17912</v>
      </c>
      <c r="I113">
        <v>30</v>
      </c>
      <c r="J113">
        <v>1</v>
      </c>
      <c r="K113" s="165">
        <v>0.033333</v>
      </c>
      <c r="L113" s="164">
        <v>0.4</v>
      </c>
      <c r="M113" s="164">
        <v>0.4</v>
      </c>
      <c r="N113" s="127" t="str">
        <f>VLOOKUP(G113,映射表!A:G,7,0)</f>
        <v>欧阳博文</v>
      </c>
      <c r="O113" s="128" t="str">
        <f>VLOOKUP(G113,映射表!A:C,3,0)</f>
        <v>N729P184479B</v>
      </c>
      <c r="P113" t="s">
        <v>5</v>
      </c>
    </row>
    <row r="114" spans="1:16">
      <c r="A114" s="166">
        <v>46169</v>
      </c>
      <c r="B114" s="166">
        <v>46169</v>
      </c>
      <c r="C114" t="s">
        <v>50216</v>
      </c>
      <c r="D114" t="s">
        <v>48868</v>
      </c>
      <c r="E114" t="s">
        <v>50218</v>
      </c>
      <c r="F114" t="s">
        <v>50216</v>
      </c>
      <c r="G114" t="s">
        <v>17914</v>
      </c>
      <c r="H114" t="s">
        <v>17915</v>
      </c>
      <c r="I114">
        <v>105</v>
      </c>
      <c r="J114">
        <v>0</v>
      </c>
      <c r="K114" s="165">
        <v>0</v>
      </c>
      <c r="L114" t="s">
        <v>18516</v>
      </c>
      <c r="M114" s="164">
        <v>0</v>
      </c>
      <c r="N114" s="127" t="str">
        <f>VLOOKUP(G114,映射表!A:G,7,0)</f>
        <v>欧阳博文</v>
      </c>
      <c r="O114" s="128" t="str">
        <f>VLOOKUP(G114,映射表!A:C,3,0)</f>
        <v>N729P184479O</v>
      </c>
      <c r="P114" t="s">
        <v>5</v>
      </c>
    </row>
    <row r="115" spans="1:16">
      <c r="A115" s="166">
        <v>46169</v>
      </c>
      <c r="B115" s="166">
        <v>46169</v>
      </c>
      <c r="C115" t="s">
        <v>50216</v>
      </c>
      <c r="D115" t="s">
        <v>48868</v>
      </c>
      <c r="E115" t="s">
        <v>50218</v>
      </c>
      <c r="F115" t="s">
        <v>50216</v>
      </c>
      <c r="G115" t="s">
        <v>17712</v>
      </c>
      <c r="H115" t="s">
        <v>17713</v>
      </c>
      <c r="I115">
        <v>55</v>
      </c>
      <c r="J115">
        <v>0</v>
      </c>
      <c r="K115" s="165">
        <v>0</v>
      </c>
      <c r="L115" t="s">
        <v>18516</v>
      </c>
      <c r="M115" s="164">
        <v>0</v>
      </c>
      <c r="N115" s="127" t="str">
        <f>VLOOKUP(G115,映射表!A:G,7,0)</f>
        <v>欧阳博文</v>
      </c>
      <c r="O115" s="128" t="str">
        <f>VLOOKUP(G115,映射表!A:C,3,0)</f>
        <v>N729P184479K</v>
      </c>
      <c r="P115" t="s">
        <v>5</v>
      </c>
    </row>
    <row r="116" spans="1:16">
      <c r="A116" s="166">
        <v>46169</v>
      </c>
      <c r="B116" s="166">
        <v>46169</v>
      </c>
      <c r="C116" t="s">
        <v>50216</v>
      </c>
      <c r="D116" t="s">
        <v>48868</v>
      </c>
      <c r="E116" t="s">
        <v>50218</v>
      </c>
      <c r="F116" t="s">
        <v>50216</v>
      </c>
      <c r="G116" t="s">
        <v>17709</v>
      </c>
      <c r="H116" t="s">
        <v>17710</v>
      </c>
      <c r="I116">
        <v>127</v>
      </c>
      <c r="J116">
        <v>3</v>
      </c>
      <c r="K116" s="165">
        <v>0.023622</v>
      </c>
      <c r="L116" s="164">
        <v>0.49</v>
      </c>
      <c r="M116" s="164">
        <v>1.47</v>
      </c>
      <c r="N116" s="127" t="str">
        <f>VLOOKUP(G116,映射表!A:G,7,0)</f>
        <v>欧阳博文</v>
      </c>
      <c r="O116" s="128" t="str">
        <f>VLOOKUP(G116,映射表!A:C,3,0)</f>
        <v>N729P184479E</v>
      </c>
      <c r="P116" t="s">
        <v>5</v>
      </c>
    </row>
    <row r="117" spans="1:16">
      <c r="A117" s="166">
        <v>46169</v>
      </c>
      <c r="B117" s="166">
        <v>46169</v>
      </c>
      <c r="C117" t="s">
        <v>50216</v>
      </c>
      <c r="D117" t="s">
        <v>48868</v>
      </c>
      <c r="E117" t="s">
        <v>50219</v>
      </c>
      <c r="F117" t="s">
        <v>50216</v>
      </c>
      <c r="G117" t="s">
        <v>17908</v>
      </c>
      <c r="H117" t="s">
        <v>17909</v>
      </c>
      <c r="I117">
        <v>69</v>
      </c>
      <c r="J117">
        <v>2</v>
      </c>
      <c r="K117" s="165">
        <v>0.028986</v>
      </c>
      <c r="L117" s="164">
        <v>0.49</v>
      </c>
      <c r="M117" s="164">
        <v>0.98</v>
      </c>
      <c r="N117" s="127" t="str">
        <f>VLOOKUP(G117,映射表!A:G,7,0)</f>
        <v>欧阳博文</v>
      </c>
      <c r="O117" s="128" t="str">
        <f>VLOOKUP(G117,映射表!A:C,3,0)</f>
        <v>N729P184479F</v>
      </c>
      <c r="P117" t="s">
        <v>5</v>
      </c>
    </row>
    <row r="118" spans="1:16">
      <c r="A118" s="166">
        <v>46169</v>
      </c>
      <c r="B118" s="166">
        <v>46169</v>
      </c>
      <c r="C118" t="s">
        <v>50216</v>
      </c>
      <c r="D118" t="s">
        <v>48868</v>
      </c>
      <c r="E118" t="s">
        <v>50219</v>
      </c>
      <c r="F118" t="s">
        <v>50216</v>
      </c>
      <c r="G118" t="s">
        <v>17911</v>
      </c>
      <c r="H118" t="s">
        <v>17912</v>
      </c>
      <c r="I118">
        <v>9</v>
      </c>
      <c r="J118">
        <v>2</v>
      </c>
      <c r="K118" s="165">
        <v>0.222222</v>
      </c>
      <c r="L118" s="164">
        <v>0.34</v>
      </c>
      <c r="M118" s="164">
        <v>0.67</v>
      </c>
      <c r="N118" s="127" t="str">
        <f>VLOOKUP(G118,映射表!A:G,7,0)</f>
        <v>欧阳博文</v>
      </c>
      <c r="O118" s="128" t="str">
        <f>VLOOKUP(G118,映射表!A:C,3,0)</f>
        <v>N729P184479B</v>
      </c>
      <c r="P118" t="s">
        <v>5</v>
      </c>
    </row>
    <row r="119" spans="1:16">
      <c r="A119" s="166">
        <v>46169</v>
      </c>
      <c r="B119" s="166">
        <v>46169</v>
      </c>
      <c r="C119" t="s">
        <v>50216</v>
      </c>
      <c r="D119" t="s">
        <v>48868</v>
      </c>
      <c r="E119" t="s">
        <v>50219</v>
      </c>
      <c r="F119" t="s">
        <v>50216</v>
      </c>
      <c r="G119" t="s">
        <v>17914</v>
      </c>
      <c r="H119" t="s">
        <v>17915</v>
      </c>
      <c r="I119">
        <v>162</v>
      </c>
      <c r="J119">
        <v>4</v>
      </c>
      <c r="K119" s="165">
        <v>0.024691</v>
      </c>
      <c r="L119" s="164">
        <v>0.36</v>
      </c>
      <c r="M119" s="164">
        <v>1.42</v>
      </c>
      <c r="N119" s="127" t="str">
        <f>VLOOKUP(G119,映射表!A:G,7,0)</f>
        <v>欧阳博文</v>
      </c>
      <c r="O119" s="128" t="str">
        <f>VLOOKUP(G119,映射表!A:C,3,0)</f>
        <v>N729P184479O</v>
      </c>
      <c r="P119" t="s">
        <v>5</v>
      </c>
    </row>
    <row r="120" spans="1:16">
      <c r="A120" s="166">
        <v>46169</v>
      </c>
      <c r="B120" s="166">
        <v>46169</v>
      </c>
      <c r="C120" t="s">
        <v>50216</v>
      </c>
      <c r="D120" t="s">
        <v>48868</v>
      </c>
      <c r="E120" t="s">
        <v>50219</v>
      </c>
      <c r="F120" t="s">
        <v>50216</v>
      </c>
      <c r="G120" t="s">
        <v>17712</v>
      </c>
      <c r="H120" t="s">
        <v>17713</v>
      </c>
      <c r="I120">
        <v>24</v>
      </c>
      <c r="J120">
        <v>0</v>
      </c>
      <c r="K120" s="165">
        <v>0</v>
      </c>
      <c r="L120" t="s">
        <v>18516</v>
      </c>
      <c r="M120" s="164">
        <v>0</v>
      </c>
      <c r="N120" s="127" t="str">
        <f>VLOOKUP(G120,映射表!A:G,7,0)</f>
        <v>欧阳博文</v>
      </c>
      <c r="O120" s="128" t="str">
        <f>VLOOKUP(G120,映射表!A:C,3,0)</f>
        <v>N729P184479K</v>
      </c>
      <c r="P120" t="s">
        <v>5</v>
      </c>
    </row>
    <row r="121" spans="1:16">
      <c r="A121" s="166">
        <v>46169</v>
      </c>
      <c r="B121" s="166">
        <v>46169</v>
      </c>
      <c r="C121" t="s">
        <v>50216</v>
      </c>
      <c r="D121" t="s">
        <v>48868</v>
      </c>
      <c r="E121" t="s">
        <v>50219</v>
      </c>
      <c r="F121" t="s">
        <v>50216</v>
      </c>
      <c r="G121" t="s">
        <v>17709</v>
      </c>
      <c r="H121" t="s">
        <v>17710</v>
      </c>
      <c r="I121">
        <v>112</v>
      </c>
      <c r="J121">
        <v>2</v>
      </c>
      <c r="K121" s="165">
        <v>0.017857</v>
      </c>
      <c r="L121" s="164">
        <v>0.49</v>
      </c>
      <c r="M121" s="164">
        <v>0.98</v>
      </c>
      <c r="N121" s="127" t="str">
        <f>VLOOKUP(G121,映射表!A:G,7,0)</f>
        <v>欧阳博文</v>
      </c>
      <c r="O121" s="128" t="str">
        <f>VLOOKUP(G121,映射表!A:C,3,0)</f>
        <v>N729P184479E</v>
      </c>
      <c r="P121" t="s">
        <v>5</v>
      </c>
    </row>
    <row r="122" spans="1:16">
      <c r="A122" s="166">
        <v>46169</v>
      </c>
      <c r="B122" s="166">
        <v>46169</v>
      </c>
      <c r="C122" t="s">
        <v>50157</v>
      </c>
      <c r="D122" t="s">
        <v>48868</v>
      </c>
      <c r="E122" t="s">
        <v>50220</v>
      </c>
      <c r="F122" t="s">
        <v>50221</v>
      </c>
      <c r="G122" t="s">
        <v>20376</v>
      </c>
      <c r="H122" t="s">
        <v>20377</v>
      </c>
      <c r="I122">
        <v>1162</v>
      </c>
      <c r="J122">
        <v>30</v>
      </c>
      <c r="K122" s="165">
        <v>0.025817999999999997</v>
      </c>
      <c r="L122" s="164">
        <v>0.49</v>
      </c>
      <c r="M122" s="164">
        <v>14.6</v>
      </c>
      <c r="N122" s="127" t="str">
        <f>VLOOKUP(G122,映射表!A:G,7,0)</f>
        <v>欧阳博文</v>
      </c>
      <c r="O122" s="128" t="str">
        <f>VLOOKUP(G122,映射表!A:C,3,0)</f>
        <v>N729P184479F</v>
      </c>
      <c r="P122" t="s">
        <v>5</v>
      </c>
    </row>
    <row r="123" spans="1:16">
      <c r="A123" s="166">
        <v>46169</v>
      </c>
      <c r="B123" s="166">
        <v>46169</v>
      </c>
      <c r="C123" t="s">
        <v>50211</v>
      </c>
      <c r="D123" t="s">
        <v>48868</v>
      </c>
      <c r="E123" t="s">
        <v>50222</v>
      </c>
      <c r="F123" t="s">
        <v>50223</v>
      </c>
      <c r="G123" t="s">
        <v>20269</v>
      </c>
      <c r="H123" t="s">
        <v>20270</v>
      </c>
      <c r="I123">
        <v>33</v>
      </c>
      <c r="J123">
        <v>0</v>
      </c>
      <c r="K123" s="165">
        <v>0</v>
      </c>
      <c r="L123" t="s">
        <v>18516</v>
      </c>
      <c r="M123" s="164">
        <v>0</v>
      </c>
      <c r="N123" s="127" t="str">
        <f>VLOOKUP(G123,映射表!A:G,7,0)</f>
        <v>欧阳博文</v>
      </c>
      <c r="O123" s="128" t="str">
        <f>VLOOKUP(G123,映射表!A:C,3,0)</f>
        <v>N729P184479B</v>
      </c>
      <c r="P123" t="s">
        <v>5</v>
      </c>
    </row>
    <row r="124" spans="1:16">
      <c r="A124" s="166">
        <v>46169</v>
      </c>
      <c r="B124" s="166">
        <v>46169</v>
      </c>
      <c r="C124" t="s">
        <v>50211</v>
      </c>
      <c r="D124" t="s">
        <v>48868</v>
      </c>
      <c r="E124" t="s">
        <v>51773</v>
      </c>
      <c r="F124" t="s">
        <v>51774</v>
      </c>
      <c r="G124" t="s">
        <v>20269</v>
      </c>
      <c r="H124" t="s">
        <v>20270</v>
      </c>
      <c r="I124">
        <v>0</v>
      </c>
      <c r="J124">
        <v>0</v>
      </c>
      <c r="K124" t="s">
        <v>18516</v>
      </c>
      <c r="L124" t="s">
        <v>18516</v>
      </c>
      <c r="M124" s="164">
        <v>0</v>
      </c>
      <c r="N124" s="127" t="str">
        <f>VLOOKUP(G124,映射表!A:G,7,0)</f>
        <v>欧阳博文</v>
      </c>
      <c r="O124" s="128" t="str">
        <f>VLOOKUP(G124,映射表!A:C,3,0)</f>
        <v>WY000485AAA</v>
      </c>
      <c r="P124" t="s">
        <v>5</v>
      </c>
    </row>
    <row r="125" spans="1:16">
      <c r="A125" s="166">
        <v>46169</v>
      </c>
      <c r="B125" s="166">
        <v>46169</v>
      </c>
      <c r="C125" t="s">
        <v>50211</v>
      </c>
      <c r="D125" t="s">
        <v>48868</v>
      </c>
      <c r="E125" t="s">
        <v>50224</v>
      </c>
      <c r="F125" t="s">
        <v>50225</v>
      </c>
      <c r="G125" t="s">
        <v>20269</v>
      </c>
      <c r="H125" t="s">
        <v>20270</v>
      </c>
      <c r="I125">
        <v>130</v>
      </c>
      <c r="J125">
        <v>1</v>
      </c>
      <c r="K125" s="165">
        <v>0.007692</v>
      </c>
      <c r="L125" s="164">
        <v>0.4</v>
      </c>
      <c r="M125" s="164">
        <v>0.4</v>
      </c>
      <c r="N125" s="127" t="str">
        <f>VLOOKUP(G125,映射表!A:G,7,0)</f>
        <v>欧阳博文</v>
      </c>
      <c r="O125" s="128" t="str">
        <f>VLOOKUP(G125,映射表!A:C,3,0)</f>
        <v>W697P435884</v>
      </c>
      <c r="P125" t="s">
        <v>5</v>
      </c>
    </row>
    <row r="126" spans="1:16">
      <c r="A126" s="166">
        <v>46169</v>
      </c>
      <c r="B126" s="166">
        <v>46169</v>
      </c>
      <c r="C126" t="s">
        <v>50211</v>
      </c>
      <c r="D126" t="s">
        <v>48868</v>
      </c>
      <c r="E126" t="s">
        <v>50224</v>
      </c>
      <c r="F126" t="s">
        <v>50226</v>
      </c>
      <c r="G126" t="s">
        <v>20269</v>
      </c>
      <c r="H126" t="s">
        <v>20270</v>
      </c>
      <c r="I126">
        <v>475</v>
      </c>
      <c r="J126">
        <v>6</v>
      </c>
      <c r="K126" s="165">
        <v>0.012632</v>
      </c>
      <c r="L126" s="164">
        <v>0.4</v>
      </c>
      <c r="M126" s="164">
        <v>2.39</v>
      </c>
      <c r="N126" s="127" t="str">
        <f>VLOOKUP(G126,映射表!A:G,7,0)</f>
        <v>欧阳博文</v>
      </c>
      <c r="O126" s="128" t="str">
        <f>VLOOKUP(G126,映射表!A:C,3,0)</f>
        <v>W697P435884</v>
      </c>
      <c r="P126" t="s">
        <v>5</v>
      </c>
    </row>
    <row r="127" spans="1:16">
      <c r="A127" s="166">
        <v>46169</v>
      </c>
      <c r="B127" s="166">
        <v>46169</v>
      </c>
      <c r="C127" t="s">
        <v>50211</v>
      </c>
      <c r="D127" t="s">
        <v>48868</v>
      </c>
      <c r="E127" t="s">
        <v>50222</v>
      </c>
      <c r="F127" t="s">
        <v>50228</v>
      </c>
      <c r="G127" t="s">
        <v>20269</v>
      </c>
      <c r="H127" t="s">
        <v>20270</v>
      </c>
      <c r="I127">
        <v>2</v>
      </c>
      <c r="J127">
        <v>1</v>
      </c>
      <c r="K127" s="165">
        <v>0.5</v>
      </c>
      <c r="L127" s="164">
        <v>0.35</v>
      </c>
      <c r="M127" s="164">
        <v>0.35</v>
      </c>
      <c r="N127" s="127" t="str">
        <f>VLOOKUP(G127,映射表!A:G,7,0)</f>
        <v>欧阳博文</v>
      </c>
      <c r="O127" s="128" t="str">
        <f>VLOOKUP(G127,映射表!A:C,3,0)</f>
        <v>W697P435884</v>
      </c>
      <c r="P127" t="s">
        <v>5</v>
      </c>
    </row>
    <row r="128" spans="1:16">
      <c r="A128" s="166">
        <v>46169</v>
      </c>
      <c r="B128" s="166">
        <v>46169</v>
      </c>
      <c r="C128" t="s">
        <v>50211</v>
      </c>
      <c r="D128" t="s">
        <v>48868</v>
      </c>
      <c r="E128" t="s">
        <v>50229</v>
      </c>
      <c r="F128" t="s">
        <v>50230</v>
      </c>
      <c r="G128" t="s">
        <v>20269</v>
      </c>
      <c r="H128" t="s">
        <v>20270</v>
      </c>
      <c r="I128">
        <v>43</v>
      </c>
      <c r="J128">
        <v>3</v>
      </c>
      <c r="K128" s="165">
        <v>0.069767</v>
      </c>
      <c r="L128" s="164">
        <v>0.25</v>
      </c>
      <c r="M128" s="164">
        <v>0.75</v>
      </c>
      <c r="N128" s="127" t="str">
        <f>VLOOKUP(G128,映射表!A:G,7,0)</f>
        <v>欧阳博文</v>
      </c>
      <c r="O128" s="128" t="str">
        <f>VLOOKUP(G128,映射表!A:C,3,0)</f>
        <v>W697P435884</v>
      </c>
      <c r="P128" t="s">
        <v>5</v>
      </c>
    </row>
    <row r="129" spans="1:16">
      <c r="A129" s="166">
        <v>46169</v>
      </c>
      <c r="B129" s="166">
        <v>46169</v>
      </c>
      <c r="C129" t="s">
        <v>50110</v>
      </c>
      <c r="D129" t="s">
        <v>48868</v>
      </c>
      <c r="E129" t="s">
        <v>50174</v>
      </c>
      <c r="F129" t="s">
        <v>50175</v>
      </c>
      <c r="G129" t="s">
        <v>15654</v>
      </c>
      <c r="H129" t="s">
        <v>15655</v>
      </c>
      <c r="I129">
        <v>15</v>
      </c>
      <c r="J129">
        <v>1</v>
      </c>
      <c r="K129" s="165">
        <v>0.06666699999999999</v>
      </c>
      <c r="L129" s="164">
        <v>0.45</v>
      </c>
      <c r="M129" s="164">
        <v>0.45</v>
      </c>
      <c r="N129" s="127" t="str">
        <f>VLOOKUP(G129,映射表!A:G,7,0)</f>
        <v>欧阳博文</v>
      </c>
      <c r="O129" s="128" t="str">
        <f>VLOOKUP(G129,映射表!A:C,3,0)</f>
        <v>W697P435884</v>
      </c>
      <c r="P129" t="s">
        <v>5</v>
      </c>
    </row>
    <row r="130" spans="1:16">
      <c r="A130" s="166">
        <v>46169</v>
      </c>
      <c r="B130" s="166">
        <v>46169</v>
      </c>
      <c r="C130" t="s">
        <v>50110</v>
      </c>
      <c r="D130" t="s">
        <v>48868</v>
      </c>
      <c r="E130" t="s">
        <v>50174</v>
      </c>
      <c r="F130" t="s">
        <v>50175</v>
      </c>
      <c r="G130" t="s">
        <v>15656</v>
      </c>
      <c r="H130" t="s">
        <v>15657</v>
      </c>
      <c r="I130">
        <v>12</v>
      </c>
      <c r="J130">
        <v>0</v>
      </c>
      <c r="K130" s="165">
        <v>0</v>
      </c>
      <c r="L130" t="s">
        <v>18516</v>
      </c>
      <c r="M130" s="164">
        <v>0</v>
      </c>
      <c r="N130" s="127" t="str">
        <f>VLOOKUP(G130,映射表!A:G,7,0)</f>
        <v>欧阳博文</v>
      </c>
      <c r="O130" s="128" t="str">
        <f>VLOOKUP(G130,映射表!A:C,3,0)</f>
        <v>W697P435884</v>
      </c>
      <c r="P130" t="s">
        <v>5</v>
      </c>
    </row>
    <row r="131" spans="1:16">
      <c r="A131" s="166">
        <v>46169</v>
      </c>
      <c r="B131" s="166">
        <v>46169</v>
      </c>
      <c r="C131" t="s">
        <v>50185</v>
      </c>
      <c r="D131" t="s">
        <v>48868</v>
      </c>
      <c r="E131" t="s">
        <v>51775</v>
      </c>
      <c r="F131" t="s">
        <v>50185</v>
      </c>
      <c r="G131" t="s">
        <v>19591</v>
      </c>
      <c r="H131" t="s">
        <v>19592</v>
      </c>
      <c r="I131">
        <v>2</v>
      </c>
      <c r="J131">
        <v>0</v>
      </c>
      <c r="K131" s="165">
        <v>0</v>
      </c>
      <c r="L131" t="s">
        <v>18516</v>
      </c>
      <c r="M131" s="164">
        <v>0</v>
      </c>
      <c r="N131" s="127" t="str">
        <f>VLOOKUP(G131,映射表!A:G,7,0)</f>
        <v>丁芳芳</v>
      </c>
      <c r="O131" s="128" t="str">
        <f>VLOOKUP(G131,映射表!A:C,3,0)</f>
        <v>BSW09017AAK</v>
      </c>
      <c r="P131" t="s">
        <v>5</v>
      </c>
    </row>
    <row r="132" spans="1:16">
      <c r="A132" s="166">
        <v>46169</v>
      </c>
      <c r="B132" s="166">
        <v>46169</v>
      </c>
      <c r="C132" t="s">
        <v>50185</v>
      </c>
      <c r="D132" t="s">
        <v>48868</v>
      </c>
      <c r="E132" t="s">
        <v>50231</v>
      </c>
      <c r="F132" t="s">
        <v>50196</v>
      </c>
      <c r="G132" t="s">
        <v>19555</v>
      </c>
      <c r="H132" t="s">
        <v>19556</v>
      </c>
      <c r="I132">
        <v>302</v>
      </c>
      <c r="J132">
        <v>4</v>
      </c>
      <c r="K132" s="165">
        <v>0.013245</v>
      </c>
      <c r="L132" s="164">
        <v>0.59</v>
      </c>
      <c r="M132" s="164">
        <v>2.35</v>
      </c>
      <c r="N132" s="127" t="str">
        <f>VLOOKUP(G132,映射表!A:G,7,0)</f>
        <v>丁芳芳</v>
      </c>
      <c r="O132" s="128" t="str">
        <f>VLOOKUP(G132,映射表!A:C,3,0)</f>
        <v>BSW09017AAM</v>
      </c>
      <c r="P132" t="s">
        <v>5</v>
      </c>
    </row>
    <row r="133" spans="1:16">
      <c r="A133" s="166">
        <v>46169</v>
      </c>
      <c r="B133" s="166">
        <v>46169</v>
      </c>
      <c r="C133" t="s">
        <v>50185</v>
      </c>
      <c r="D133" t="s">
        <v>48868</v>
      </c>
      <c r="E133" t="s">
        <v>50231</v>
      </c>
      <c r="F133" t="s">
        <v>50196</v>
      </c>
      <c r="G133" t="s">
        <v>19591</v>
      </c>
      <c r="H133" t="s">
        <v>19592</v>
      </c>
      <c r="I133">
        <v>333</v>
      </c>
      <c r="J133">
        <v>9</v>
      </c>
      <c r="K133" s="165">
        <v>0.027027000000000002</v>
      </c>
      <c r="L133" s="164">
        <v>0.58</v>
      </c>
      <c r="M133" s="164">
        <v>5.25</v>
      </c>
      <c r="N133" s="127" t="str">
        <f>VLOOKUP(G133,映射表!A:G,7,0)</f>
        <v>欧阳博文</v>
      </c>
      <c r="O133" s="128" t="str">
        <f>VLOOKUP(G133,映射表!A:C,3,0)</f>
        <v>W2593P440609</v>
      </c>
      <c r="P133" t="s">
        <v>5</v>
      </c>
    </row>
    <row r="134" spans="1:16">
      <c r="A134" s="166">
        <v>46169</v>
      </c>
      <c r="B134" s="166">
        <v>46169</v>
      </c>
      <c r="C134" t="s">
        <v>50185</v>
      </c>
      <c r="D134" t="s">
        <v>48868</v>
      </c>
      <c r="E134" t="s">
        <v>50231</v>
      </c>
      <c r="F134" t="s">
        <v>50196</v>
      </c>
      <c r="G134" t="s">
        <v>19588</v>
      </c>
      <c r="H134" t="s">
        <v>19589</v>
      </c>
      <c r="I134">
        <v>221</v>
      </c>
      <c r="J134">
        <v>3</v>
      </c>
      <c r="K134" s="165">
        <v>0.013574999999999999</v>
      </c>
      <c r="L134" s="164">
        <v>0.66</v>
      </c>
      <c r="M134" s="164">
        <v>1.97</v>
      </c>
      <c r="N134" s="127" t="str">
        <f>VLOOKUP(G134,映射表!A:G,7,0)</f>
        <v>欧阳博文</v>
      </c>
      <c r="O134" s="128" t="str">
        <f>VLOOKUP(G134,映射表!A:C,3,0)</f>
        <v>W2593P440606</v>
      </c>
      <c r="P134" t="s">
        <v>5</v>
      </c>
    </row>
    <row r="135" spans="1:16">
      <c r="A135" s="166">
        <v>46169</v>
      </c>
      <c r="B135" s="166">
        <v>46169</v>
      </c>
      <c r="C135" t="s">
        <v>50232</v>
      </c>
      <c r="D135" t="s">
        <v>48868</v>
      </c>
      <c r="E135" t="s">
        <v>50233</v>
      </c>
      <c r="F135" t="s">
        <v>50234</v>
      </c>
      <c r="G135" t="s">
        <v>18365</v>
      </c>
      <c r="H135" t="s">
        <v>18366</v>
      </c>
      <c r="I135">
        <v>133</v>
      </c>
      <c r="J135">
        <v>4</v>
      </c>
      <c r="K135" s="165">
        <v>0.030074999999999998</v>
      </c>
      <c r="L135" s="164">
        <v>0.35</v>
      </c>
      <c r="M135" s="164">
        <v>1.4</v>
      </c>
      <c r="N135" s="127" t="str">
        <f>VLOOKUP(G135,映射表!A:G,7,0)</f>
        <v>欧阳博文</v>
      </c>
      <c r="O135" s="128" t="str">
        <f>VLOOKUP(G135,映射表!A:C,3,0)</f>
        <v>W2593P440604</v>
      </c>
      <c r="P135" t="s">
        <v>5</v>
      </c>
    </row>
    <row r="136" spans="1:16">
      <c r="A136" s="166">
        <v>46169</v>
      </c>
      <c r="B136" s="166">
        <v>46169</v>
      </c>
      <c r="C136" t="s">
        <v>50235</v>
      </c>
      <c r="D136" t="s">
        <v>48868</v>
      </c>
      <c r="E136" t="s">
        <v>50236</v>
      </c>
      <c r="F136" t="s">
        <v>50237</v>
      </c>
      <c r="G136" t="s">
        <v>20101</v>
      </c>
      <c r="H136" t="s">
        <v>20102</v>
      </c>
      <c r="I136">
        <v>4</v>
      </c>
      <c r="J136">
        <v>0</v>
      </c>
      <c r="K136" s="165">
        <v>0</v>
      </c>
      <c r="L136" t="s">
        <v>18516</v>
      </c>
      <c r="M136" s="164">
        <v>0</v>
      </c>
      <c r="N136" s="127" t="str">
        <f>VLOOKUP(G136,映射表!A:G,7,0)</f>
        <v>丁芳芳</v>
      </c>
      <c r="O136" s="128" t="str">
        <f>VLOOKUP(G136,映射表!A:C,3,0)</f>
        <v>W2580S00056</v>
      </c>
      <c r="P136" t="s">
        <v>5</v>
      </c>
    </row>
    <row r="137" spans="1:16">
      <c r="A137" s="166">
        <v>46169</v>
      </c>
      <c r="B137" s="166">
        <v>46169</v>
      </c>
      <c r="C137" t="s">
        <v>50123</v>
      </c>
      <c r="D137" t="s">
        <v>48868</v>
      </c>
      <c r="E137" t="s">
        <v>50153</v>
      </c>
      <c r="F137" t="s">
        <v>50154</v>
      </c>
      <c r="G137" t="s">
        <v>18914</v>
      </c>
      <c r="H137" t="s">
        <v>18915</v>
      </c>
      <c r="I137">
        <v>148</v>
      </c>
      <c r="J137">
        <v>2</v>
      </c>
      <c r="K137" s="165">
        <v>0.013514</v>
      </c>
      <c r="L137" s="164">
        <v>0.52</v>
      </c>
      <c r="M137" s="164">
        <v>1.04</v>
      </c>
      <c r="N137" s="127" t="str">
        <f>VLOOKUP(G137,映射表!A:G,7,0)</f>
        <v>丁芳芳</v>
      </c>
      <c r="O137" s="128" t="str">
        <f>VLOOKUP(G137,映射表!A:C,3,0)</f>
        <v>W2580S00091</v>
      </c>
      <c r="P137" t="s">
        <v>5</v>
      </c>
    </row>
    <row r="138" spans="1:16">
      <c r="A138" s="166">
        <v>46169</v>
      </c>
      <c r="B138" s="166">
        <v>46169</v>
      </c>
      <c r="C138" t="s">
        <v>18641</v>
      </c>
      <c r="D138" t="s">
        <v>48868</v>
      </c>
      <c r="E138" t="s">
        <v>50238</v>
      </c>
      <c r="F138" t="s">
        <v>50239</v>
      </c>
      <c r="G138" t="s">
        <v>20098</v>
      </c>
      <c r="H138" t="s">
        <v>20099</v>
      </c>
      <c r="I138">
        <v>190</v>
      </c>
      <c r="J138">
        <v>3</v>
      </c>
      <c r="K138" s="165">
        <v>0.015789</v>
      </c>
      <c r="L138" s="164">
        <v>0.36</v>
      </c>
      <c r="M138" s="164">
        <v>1.08</v>
      </c>
      <c r="N138" s="127" t="str">
        <f>VLOOKUP(G138,映射表!A:G,7,0)</f>
        <v>丁芳芳</v>
      </c>
      <c r="O138" s="128" t="str">
        <f>VLOOKUP(G138,映射表!A:C,3,0)</f>
        <v>W2580S00058</v>
      </c>
      <c r="P138" t="s">
        <v>5</v>
      </c>
    </row>
    <row r="139" spans="1:16">
      <c r="A139" s="166">
        <v>46169</v>
      </c>
      <c r="B139" s="166">
        <v>46169</v>
      </c>
      <c r="C139" t="s">
        <v>18912</v>
      </c>
      <c r="D139" t="s">
        <v>48868</v>
      </c>
      <c r="E139" t="s">
        <v>50240</v>
      </c>
      <c r="F139" t="s">
        <v>50241</v>
      </c>
      <c r="G139" t="s">
        <v>18912</v>
      </c>
      <c r="H139" t="s">
        <v>18913</v>
      </c>
      <c r="I139">
        <v>732</v>
      </c>
      <c r="J139">
        <v>16</v>
      </c>
      <c r="K139" s="165">
        <v>0.021858</v>
      </c>
      <c r="L139" s="164">
        <v>0.43</v>
      </c>
      <c r="M139" s="164">
        <v>6.84</v>
      </c>
      <c r="N139" s="127" t="str">
        <f>VLOOKUP(G139,映射表!A:G,7,0)</f>
        <v>丁芳芳</v>
      </c>
      <c r="O139" s="128" t="str">
        <f>VLOOKUP(G139,映射表!A:C,3,0)</f>
        <v>W2580S00077</v>
      </c>
      <c r="P139" t="s">
        <v>5</v>
      </c>
    </row>
    <row r="140" spans="1:16">
      <c r="A140" s="166">
        <v>46169</v>
      </c>
      <c r="B140" s="166">
        <v>46169</v>
      </c>
      <c r="C140" t="s">
        <v>50242</v>
      </c>
      <c r="D140" t="s">
        <v>48868</v>
      </c>
      <c r="E140" t="s">
        <v>50244</v>
      </c>
      <c r="F140" t="s">
        <v>50244</v>
      </c>
      <c r="G140" t="s">
        <v>20447</v>
      </c>
      <c r="H140" t="s">
        <v>20448</v>
      </c>
      <c r="I140">
        <v>102</v>
      </c>
      <c r="J140">
        <v>4</v>
      </c>
      <c r="K140" s="165">
        <v>0.039216</v>
      </c>
      <c r="L140" s="164">
        <v>0.35</v>
      </c>
      <c r="M140" s="164">
        <v>1.4</v>
      </c>
      <c r="N140" s="127" t="str">
        <f>VLOOKUP(G140,映射表!A:G,7,0)</f>
        <v>丁芳芳</v>
      </c>
      <c r="O140" s="128" t="str">
        <f>VLOOKUP(G140,映射表!A:C,3,0)</f>
        <v>W2580S00059</v>
      </c>
      <c r="P140" t="s">
        <v>5</v>
      </c>
    </row>
    <row r="141" spans="1:16">
      <c r="A141" s="166">
        <v>46169</v>
      </c>
      <c r="B141" s="166">
        <v>46169</v>
      </c>
      <c r="C141" t="s">
        <v>50242</v>
      </c>
      <c r="D141" t="s">
        <v>48868</v>
      </c>
      <c r="E141" t="s">
        <v>50244</v>
      </c>
      <c r="F141" t="s">
        <v>50244</v>
      </c>
      <c r="G141" t="s">
        <v>20450</v>
      </c>
      <c r="H141" t="s">
        <v>20451</v>
      </c>
      <c r="I141">
        <v>22</v>
      </c>
      <c r="J141">
        <v>0</v>
      </c>
      <c r="K141" s="165">
        <v>0</v>
      </c>
      <c r="L141" t="s">
        <v>18516</v>
      </c>
      <c r="M141" s="164">
        <v>0</v>
      </c>
      <c r="N141" s="127" t="str">
        <f>VLOOKUP(G141,映射表!A:G,7,0)</f>
        <v>欧阳博文</v>
      </c>
      <c r="O141" s="128" t="str">
        <f>VLOOKUP(G141,映射表!A:C,3,0)</f>
        <v>W2593S00069</v>
      </c>
      <c r="P141" t="s">
        <v>5</v>
      </c>
    </row>
    <row r="142" spans="1:16">
      <c r="A142" s="166">
        <v>46169</v>
      </c>
      <c r="B142" s="166">
        <v>46169</v>
      </c>
      <c r="C142" t="s">
        <v>16093</v>
      </c>
      <c r="D142" t="s">
        <v>48868</v>
      </c>
      <c r="E142" t="s">
        <v>50245</v>
      </c>
      <c r="F142" t="s">
        <v>50245</v>
      </c>
      <c r="G142" t="s">
        <v>19053</v>
      </c>
      <c r="H142" t="s">
        <v>19054</v>
      </c>
      <c r="I142">
        <v>566</v>
      </c>
      <c r="J142">
        <v>4</v>
      </c>
      <c r="K142" s="165">
        <v>0.007067</v>
      </c>
      <c r="L142" s="164">
        <v>0.38</v>
      </c>
      <c r="M142" s="164">
        <v>1.52</v>
      </c>
      <c r="N142" s="127" t="str">
        <f>VLOOKUP(G142,映射表!A:G,7,0)</f>
        <v>欧阳博文</v>
      </c>
      <c r="O142" s="128" t="str">
        <f>VLOOKUP(G142,映射表!A:C,3,0)</f>
        <v>W2593S00068</v>
      </c>
      <c r="P142" t="s">
        <v>5</v>
      </c>
    </row>
    <row r="143" spans="1:16">
      <c r="A143" s="166">
        <v>46169</v>
      </c>
      <c r="B143" s="166">
        <v>46169</v>
      </c>
      <c r="C143" t="s">
        <v>16093</v>
      </c>
      <c r="D143" t="s">
        <v>48868</v>
      </c>
      <c r="E143" t="s">
        <v>50163</v>
      </c>
      <c r="F143" t="s">
        <v>50163</v>
      </c>
      <c r="G143" t="s">
        <v>19053</v>
      </c>
      <c r="H143" t="s">
        <v>19054</v>
      </c>
      <c r="I143">
        <v>300</v>
      </c>
      <c r="J143">
        <v>3</v>
      </c>
      <c r="K143" s="165">
        <v>0.01</v>
      </c>
      <c r="L143" s="164">
        <v>0.5</v>
      </c>
      <c r="M143" s="164">
        <v>1.5</v>
      </c>
      <c r="N143" s="127" t="str">
        <f>VLOOKUP(G143,映射表!A:G,7,0)</f>
        <v>欧阳博文</v>
      </c>
      <c r="O143" s="128" t="str">
        <f>VLOOKUP(G143,映射表!A:C,3,0)</f>
        <v>W2593S00064</v>
      </c>
      <c r="P143" t="s">
        <v>5</v>
      </c>
    </row>
    <row r="144" spans="1:16">
      <c r="A144" s="166">
        <v>46169</v>
      </c>
      <c r="B144" s="166">
        <v>46169</v>
      </c>
      <c r="C144" t="s">
        <v>50246</v>
      </c>
      <c r="D144" t="s">
        <v>48868</v>
      </c>
      <c r="E144" t="s">
        <v>50247</v>
      </c>
      <c r="F144" t="s">
        <v>50248</v>
      </c>
      <c r="G144" t="s">
        <v>19001</v>
      </c>
      <c r="H144" t="s">
        <v>19002</v>
      </c>
      <c r="I144">
        <v>566</v>
      </c>
      <c r="J144">
        <v>9</v>
      </c>
      <c r="K144" s="165">
        <v>0.015901000000000002</v>
      </c>
      <c r="L144" s="164">
        <v>0.31</v>
      </c>
      <c r="M144" s="164">
        <v>2.79</v>
      </c>
      <c r="N144" s="127" t="str">
        <f>VLOOKUP(G144,映射表!A:G,7,0)</f>
        <v>欧阳博文</v>
      </c>
      <c r="O144" s="128" t="str">
        <f>VLOOKUP(G144,映射表!A:C,3,0)</f>
        <v>W2593S00063</v>
      </c>
      <c r="P144" t="s">
        <v>5</v>
      </c>
    </row>
    <row r="145" spans="1:16">
      <c r="A145" s="166">
        <v>46169</v>
      </c>
      <c r="B145" s="166">
        <v>46169</v>
      </c>
      <c r="C145" t="s">
        <v>50246</v>
      </c>
      <c r="D145" t="s">
        <v>48868</v>
      </c>
      <c r="E145" t="s">
        <v>50247</v>
      </c>
      <c r="F145" t="s">
        <v>50248</v>
      </c>
      <c r="G145" t="s">
        <v>19055</v>
      </c>
      <c r="H145" t="s">
        <v>19056</v>
      </c>
      <c r="I145">
        <v>1139</v>
      </c>
      <c r="J145">
        <v>11</v>
      </c>
      <c r="K145" s="165">
        <v>0.009658</v>
      </c>
      <c r="L145" s="164">
        <v>0.31</v>
      </c>
      <c r="M145" s="164">
        <v>3.41</v>
      </c>
      <c r="N145" s="127" t="str">
        <f>VLOOKUP(G145,映射表!A:G,7,0)</f>
        <v>丁芳芳</v>
      </c>
      <c r="O145" s="128" t="str">
        <f>VLOOKUP(G145,映射表!A:C,3,0)</f>
        <v>W2580P379983</v>
      </c>
      <c r="P145" t="s">
        <v>5</v>
      </c>
    </row>
    <row r="146" spans="1:16">
      <c r="A146" s="166">
        <v>46169</v>
      </c>
      <c r="B146" s="166">
        <v>46169</v>
      </c>
      <c r="C146" t="s">
        <v>50251</v>
      </c>
      <c r="D146" t="s">
        <v>48868</v>
      </c>
      <c r="E146" t="s">
        <v>50250</v>
      </c>
      <c r="F146" t="s">
        <v>50251</v>
      </c>
      <c r="G146" t="s">
        <v>20512</v>
      </c>
      <c r="H146" t="s">
        <v>20513</v>
      </c>
      <c r="I146">
        <v>1261</v>
      </c>
      <c r="J146">
        <v>26</v>
      </c>
      <c r="K146" s="165">
        <v>0.020619000000000002</v>
      </c>
      <c r="L146" s="164">
        <v>0.28</v>
      </c>
      <c r="M146" s="164">
        <v>7.3</v>
      </c>
      <c r="N146" s="127" t="str">
        <f>VLOOKUP(G146,映射表!A:G,7,0)</f>
        <v>丁芳芳</v>
      </c>
      <c r="O146" s="128" t="str">
        <f>VLOOKUP(G146,映射表!A:C,3,0)</f>
        <v>W2580P379983</v>
      </c>
      <c r="P146" t="s">
        <v>5</v>
      </c>
    </row>
    <row r="147" spans="1:16">
      <c r="A147" s="166">
        <v>46169</v>
      </c>
      <c r="B147" s="166">
        <v>46169</v>
      </c>
      <c r="C147" t="s">
        <v>50251</v>
      </c>
      <c r="D147" t="s">
        <v>48868</v>
      </c>
      <c r="E147" t="s">
        <v>50250</v>
      </c>
      <c r="F147" t="s">
        <v>50251</v>
      </c>
      <c r="G147" t="s">
        <v>20509</v>
      </c>
      <c r="H147" t="s">
        <v>20510</v>
      </c>
      <c r="I147">
        <v>1478</v>
      </c>
      <c r="J147">
        <v>26</v>
      </c>
      <c r="K147" s="165">
        <v>0.017591000000000002</v>
      </c>
      <c r="L147" s="164">
        <v>0.25</v>
      </c>
      <c r="M147" s="164">
        <v>6.56</v>
      </c>
      <c r="N147" s="127" t="str">
        <f>VLOOKUP(G147,映射表!A:G,7,0)</f>
        <v>丁芳芳</v>
      </c>
      <c r="O147" s="128" t="str">
        <f>VLOOKUP(G147,映射表!A:C,3,0)</f>
        <v>W2580S00035</v>
      </c>
      <c r="P147" t="s">
        <v>5</v>
      </c>
    </row>
    <row r="148" spans="1:16">
      <c r="A148" s="166">
        <v>46169</v>
      </c>
      <c r="B148" s="166">
        <v>46169</v>
      </c>
      <c r="C148" t="s">
        <v>50242</v>
      </c>
      <c r="D148" t="s">
        <v>48868</v>
      </c>
      <c r="E148" t="s">
        <v>50252</v>
      </c>
      <c r="F148" t="s">
        <v>50253</v>
      </c>
      <c r="G148" t="s">
        <v>20506</v>
      </c>
      <c r="H148" t="s">
        <v>20507</v>
      </c>
      <c r="I148">
        <v>1655</v>
      </c>
      <c r="J148">
        <v>24</v>
      </c>
      <c r="K148" s="165">
        <v>0.014502</v>
      </c>
      <c r="L148" s="164">
        <v>0.42</v>
      </c>
      <c r="M148" s="164">
        <v>10.13</v>
      </c>
      <c r="N148" s="127" t="str">
        <f>VLOOKUP(G148,映射表!A:G,7,0)</f>
        <v>丁芳芳</v>
      </c>
      <c r="O148" s="128" t="str">
        <f>VLOOKUP(G148,映射表!A:C,3,0)</f>
        <v>W2580S00061</v>
      </c>
      <c r="P148" t="s">
        <v>5</v>
      </c>
    </row>
    <row r="149" spans="1:16">
      <c r="A149" s="166">
        <v>46169</v>
      </c>
      <c r="B149" s="166">
        <v>46169</v>
      </c>
      <c r="C149" t="s">
        <v>50242</v>
      </c>
      <c r="D149" t="s">
        <v>48868</v>
      </c>
      <c r="E149" t="s">
        <v>50252</v>
      </c>
      <c r="F149" t="s">
        <v>50253</v>
      </c>
      <c r="G149" t="s">
        <v>20503</v>
      </c>
      <c r="H149" t="s">
        <v>20504</v>
      </c>
      <c r="I149">
        <v>213</v>
      </c>
      <c r="J149">
        <v>2</v>
      </c>
      <c r="K149" s="165">
        <v>0.009389999999999999</v>
      </c>
      <c r="L149" s="164">
        <v>0.43</v>
      </c>
      <c r="M149" s="164">
        <v>0.85</v>
      </c>
      <c r="N149" s="127" t="str">
        <f>VLOOKUP(G149,映射表!A:G,7,0)</f>
        <v>欧阳博文</v>
      </c>
      <c r="O149" s="128" t="str">
        <f>VLOOKUP(G149,映射表!A:C,3,0)</f>
        <v>W2593S00067</v>
      </c>
      <c r="P149" t="s">
        <v>5</v>
      </c>
    </row>
    <row r="150" spans="1:16">
      <c r="A150" s="166">
        <v>46169</v>
      </c>
      <c r="B150" s="166">
        <v>46169</v>
      </c>
      <c r="C150" t="s">
        <v>50242</v>
      </c>
      <c r="D150" t="s">
        <v>48868</v>
      </c>
      <c r="E150" t="s">
        <v>50254</v>
      </c>
      <c r="F150" t="s">
        <v>50255</v>
      </c>
      <c r="G150" t="s">
        <v>20500</v>
      </c>
      <c r="H150" t="s">
        <v>20501</v>
      </c>
      <c r="I150">
        <v>678</v>
      </c>
      <c r="J150">
        <v>9</v>
      </c>
      <c r="K150" s="165">
        <v>0.013274</v>
      </c>
      <c r="L150" s="164">
        <v>0.38</v>
      </c>
      <c r="M150" s="164">
        <v>3.44</v>
      </c>
      <c r="N150" s="127" t="str">
        <f>VLOOKUP(G150,映射表!A:G,7,0)</f>
        <v>欧阳博文</v>
      </c>
      <c r="O150" s="128" t="str">
        <f>VLOOKUP(G150,映射表!A:C,3,0)</f>
        <v>W2593S00066</v>
      </c>
      <c r="P150" t="s">
        <v>5</v>
      </c>
    </row>
    <row r="151" spans="1:16">
      <c r="A151" s="166">
        <v>46169</v>
      </c>
      <c r="B151" s="166">
        <v>46169</v>
      </c>
      <c r="C151" t="s">
        <v>50242</v>
      </c>
      <c r="D151" t="s">
        <v>48868</v>
      </c>
      <c r="E151" t="s">
        <v>50254</v>
      </c>
      <c r="F151" t="s">
        <v>50255</v>
      </c>
      <c r="G151" t="s">
        <v>20497</v>
      </c>
      <c r="H151" t="s">
        <v>20498</v>
      </c>
      <c r="I151">
        <v>14</v>
      </c>
      <c r="J151">
        <v>0</v>
      </c>
      <c r="K151" s="165">
        <v>0</v>
      </c>
      <c r="L151" t="s">
        <v>18516</v>
      </c>
      <c r="M151" s="164">
        <v>0</v>
      </c>
      <c r="N151" s="127" t="str">
        <f>VLOOKUP(G151,映射表!A:G,7,0)</f>
        <v>欧阳博文</v>
      </c>
      <c r="O151" s="128" t="str">
        <f>VLOOKUP(G151,映射表!A:C,3,0)</f>
        <v>W2593P444998</v>
      </c>
      <c r="P151" t="s">
        <v>5</v>
      </c>
    </row>
    <row r="152" spans="1:16">
      <c r="A152" s="166">
        <v>46169</v>
      </c>
      <c r="B152" s="166">
        <v>46169</v>
      </c>
      <c r="C152" t="s">
        <v>50101</v>
      </c>
      <c r="D152" t="s">
        <v>48868</v>
      </c>
      <c r="E152" t="s">
        <v>50256</v>
      </c>
      <c r="F152" t="s">
        <v>50257</v>
      </c>
      <c r="G152" t="s">
        <v>20438</v>
      </c>
      <c r="H152" t="s">
        <v>20439</v>
      </c>
      <c r="I152">
        <v>47</v>
      </c>
      <c r="J152">
        <v>0</v>
      </c>
      <c r="K152" s="165">
        <v>0</v>
      </c>
      <c r="L152" t="s">
        <v>18516</v>
      </c>
      <c r="M152" s="164">
        <v>0</v>
      </c>
      <c r="N152" s="127" t="str">
        <f>VLOOKUP(G152,映射表!A:G,7,0)</f>
        <v>欧阳博文</v>
      </c>
      <c r="O152" s="128" t="str">
        <f>VLOOKUP(G152,映射表!A:C,3,0)</f>
        <v>W2593P444997</v>
      </c>
      <c r="P152" t="s">
        <v>5</v>
      </c>
    </row>
    <row r="153" spans="1:16">
      <c r="A153" s="166">
        <v>46169</v>
      </c>
      <c r="B153" s="166">
        <v>46169</v>
      </c>
      <c r="C153" t="s">
        <v>50101</v>
      </c>
      <c r="D153" t="s">
        <v>48868</v>
      </c>
      <c r="E153" t="s">
        <v>50256</v>
      </c>
      <c r="F153" t="s">
        <v>50257</v>
      </c>
      <c r="G153" t="s">
        <v>20435</v>
      </c>
      <c r="H153" t="s">
        <v>20436</v>
      </c>
      <c r="I153">
        <v>763</v>
      </c>
      <c r="J153">
        <v>20</v>
      </c>
      <c r="K153" s="165">
        <v>0.026212</v>
      </c>
      <c r="L153" s="164">
        <v>0.35</v>
      </c>
      <c r="M153" s="164">
        <v>6.9</v>
      </c>
      <c r="N153" s="127" t="str">
        <f>VLOOKUP(G153,映射表!A:G,7,0)</f>
        <v>欧阳博文</v>
      </c>
      <c r="O153" s="128" t="str">
        <f>VLOOKUP(G153,映射表!A:C,3,0)</f>
        <v>W2593P444992</v>
      </c>
      <c r="P153" t="s">
        <v>5</v>
      </c>
    </row>
    <row r="154" spans="1:16">
      <c r="A154" s="166">
        <v>46169</v>
      </c>
      <c r="B154" s="166">
        <v>46169</v>
      </c>
      <c r="C154" t="s">
        <v>50101</v>
      </c>
      <c r="D154" t="s">
        <v>48868</v>
      </c>
      <c r="E154" t="s">
        <v>50258</v>
      </c>
      <c r="F154" t="s">
        <v>50259</v>
      </c>
      <c r="G154" t="s">
        <v>20438</v>
      </c>
      <c r="H154" t="s">
        <v>20439</v>
      </c>
      <c r="I154">
        <v>31</v>
      </c>
      <c r="J154">
        <v>0</v>
      </c>
      <c r="K154" s="165">
        <v>0</v>
      </c>
      <c r="L154" t="s">
        <v>18516</v>
      </c>
      <c r="M154" s="164">
        <v>0</v>
      </c>
      <c r="N154" s="127" t="str">
        <f>VLOOKUP(G154,映射表!A:G,7,0)</f>
        <v>欧阳博文</v>
      </c>
      <c r="O154" s="128" t="str">
        <f>VLOOKUP(G154,映射表!A:C,3,0)</f>
        <v>W2593P444991</v>
      </c>
      <c r="P154" t="s">
        <v>5</v>
      </c>
    </row>
    <row r="155" spans="1:16">
      <c r="A155" s="166">
        <v>46169</v>
      </c>
      <c r="B155" s="166">
        <v>46169</v>
      </c>
      <c r="C155" t="s">
        <v>50101</v>
      </c>
      <c r="D155" t="s">
        <v>48868</v>
      </c>
      <c r="E155" t="s">
        <v>50258</v>
      </c>
      <c r="F155" t="s">
        <v>50259</v>
      </c>
      <c r="G155" t="s">
        <v>20435</v>
      </c>
      <c r="H155" t="s">
        <v>20436</v>
      </c>
      <c r="I155">
        <v>2045</v>
      </c>
      <c r="J155">
        <v>20</v>
      </c>
      <c r="K155" s="165">
        <v>0.00978</v>
      </c>
      <c r="L155" s="164">
        <v>0.35</v>
      </c>
      <c r="M155" s="164">
        <v>6.99</v>
      </c>
      <c r="N155" s="127" t="str">
        <f>VLOOKUP(G155,映射表!A:G,7,0)</f>
        <v>丁芳芳</v>
      </c>
      <c r="O155" s="128" t="str">
        <f>VLOOKUP(G155,映射表!A:C,3,0)</f>
        <v>W2593S00069</v>
      </c>
      <c r="P155" t="s">
        <v>5</v>
      </c>
    </row>
    <row r="156" spans="1:16">
      <c r="A156" s="166">
        <v>46169</v>
      </c>
      <c r="B156" s="166">
        <v>46169</v>
      </c>
      <c r="C156" t="s">
        <v>50088</v>
      </c>
      <c r="D156" t="s">
        <v>48868</v>
      </c>
      <c r="E156" t="s">
        <v>50089</v>
      </c>
      <c r="F156" t="s">
        <v>50090</v>
      </c>
      <c r="G156" t="s">
        <v>17952</v>
      </c>
      <c r="H156" t="s">
        <v>17953</v>
      </c>
      <c r="I156">
        <v>111</v>
      </c>
      <c r="J156">
        <v>3</v>
      </c>
      <c r="K156" s="165">
        <v>0.027027000000000002</v>
      </c>
      <c r="L156" s="164">
        <v>0.39</v>
      </c>
      <c r="M156" s="164">
        <v>1.17</v>
      </c>
      <c r="N156" s="127" t="str">
        <f>VLOOKUP(G156,映射表!A:G,7,0)</f>
        <v>丁芳芳</v>
      </c>
      <c r="O156" s="128" t="str">
        <f>VLOOKUP(G156,映射表!A:C,3,0)</f>
        <v>W2593S00068</v>
      </c>
      <c r="P156" t="s">
        <v>5</v>
      </c>
    </row>
    <row r="157" spans="1:16">
      <c r="A157" s="166">
        <v>46169</v>
      </c>
      <c r="B157" s="166">
        <v>46169</v>
      </c>
      <c r="C157" t="s">
        <v>50200</v>
      </c>
      <c r="D157" t="s">
        <v>48868</v>
      </c>
      <c r="E157" t="s">
        <v>50260</v>
      </c>
      <c r="F157" t="s">
        <v>50261</v>
      </c>
      <c r="G157" t="s">
        <v>19892</v>
      </c>
      <c r="H157" t="s">
        <v>19893</v>
      </c>
      <c r="I157">
        <v>904</v>
      </c>
      <c r="J157">
        <v>8</v>
      </c>
      <c r="K157" s="165">
        <v>0.00885</v>
      </c>
      <c r="L157" s="164">
        <v>0.35</v>
      </c>
      <c r="M157" s="164">
        <v>2.77</v>
      </c>
      <c r="N157" s="127" t="str">
        <f>VLOOKUP(G157,映射表!A:G,7,0)</f>
        <v>丁芳芳</v>
      </c>
      <c r="O157" s="128" t="str">
        <f>VLOOKUP(G157,映射表!A:C,3,0)</f>
        <v>W2593S00069</v>
      </c>
      <c r="P157" t="s">
        <v>5</v>
      </c>
    </row>
    <row r="158" spans="1:16">
      <c r="A158" s="166">
        <v>46169</v>
      </c>
      <c r="B158" s="166">
        <v>46169</v>
      </c>
      <c r="C158" t="s">
        <v>50242</v>
      </c>
      <c r="D158" t="s">
        <v>48868</v>
      </c>
      <c r="E158" t="s">
        <v>50262</v>
      </c>
      <c r="F158" t="s">
        <v>50262</v>
      </c>
      <c r="G158" t="s">
        <v>20526</v>
      </c>
      <c r="H158" t="s">
        <v>20527</v>
      </c>
      <c r="I158">
        <v>16</v>
      </c>
      <c r="J158">
        <v>0</v>
      </c>
      <c r="K158" s="165">
        <v>0</v>
      </c>
      <c r="L158" t="s">
        <v>18516</v>
      </c>
      <c r="M158" s="164">
        <v>0</v>
      </c>
      <c r="N158" s="127" t="str">
        <f>VLOOKUP(G158,映射表!A:G,7,0)</f>
        <v>丁芳芳</v>
      </c>
      <c r="O158" s="128" t="str">
        <f>VLOOKUP(G158,映射表!A:C,3,0)</f>
        <v>W2593S00068</v>
      </c>
      <c r="P158" t="s">
        <v>5</v>
      </c>
    </row>
    <row r="159" spans="1:16">
      <c r="A159" s="166">
        <v>46169</v>
      </c>
      <c r="B159" s="166">
        <v>46169</v>
      </c>
      <c r="C159" t="s">
        <v>50242</v>
      </c>
      <c r="D159" t="s">
        <v>48868</v>
      </c>
      <c r="E159" t="s">
        <v>50262</v>
      </c>
      <c r="F159" t="s">
        <v>50262</v>
      </c>
      <c r="G159" t="s">
        <v>20523</v>
      </c>
      <c r="H159" t="s">
        <v>20524</v>
      </c>
      <c r="I159">
        <v>40</v>
      </c>
      <c r="J159">
        <v>2</v>
      </c>
      <c r="K159" s="165">
        <v>0.05</v>
      </c>
      <c r="L159" s="164">
        <v>0.5</v>
      </c>
      <c r="M159" s="164">
        <v>1</v>
      </c>
      <c r="N159" s="127" t="str">
        <f>VLOOKUP(G159,映射表!A:G,7,0)</f>
        <v>丁芳芳</v>
      </c>
      <c r="O159" s="128" t="str">
        <f>VLOOKUP(G159,映射表!A:C,3,0)</f>
        <v>W2593S00054</v>
      </c>
      <c r="P159" t="s">
        <v>5</v>
      </c>
    </row>
    <row r="160" spans="1:16">
      <c r="A160" s="166">
        <v>46169</v>
      </c>
      <c r="B160" s="166">
        <v>46169</v>
      </c>
      <c r="C160" t="s">
        <v>50242</v>
      </c>
      <c r="D160" t="s">
        <v>48868</v>
      </c>
      <c r="E160" t="s">
        <v>50263</v>
      </c>
      <c r="F160" t="s">
        <v>50264</v>
      </c>
      <c r="G160" t="s">
        <v>20622</v>
      </c>
      <c r="H160" t="s">
        <v>20623</v>
      </c>
      <c r="I160">
        <v>10</v>
      </c>
      <c r="J160">
        <v>0</v>
      </c>
      <c r="K160" s="165">
        <v>0</v>
      </c>
      <c r="L160" t="s">
        <v>18516</v>
      </c>
      <c r="M160" s="164">
        <v>0</v>
      </c>
      <c r="N160" s="127" t="str">
        <f>VLOOKUP(G160,映射表!A:G,7,0)</f>
        <v>丁芳芳</v>
      </c>
      <c r="O160" s="128" t="str">
        <f>VLOOKUP(G160,映射表!A:C,3,0)</f>
        <v>W2593S00055</v>
      </c>
      <c r="P160" t="s">
        <v>5</v>
      </c>
    </row>
    <row r="161" spans="1:16">
      <c r="A161" s="166">
        <v>46169</v>
      </c>
      <c r="B161" s="166">
        <v>46169</v>
      </c>
      <c r="C161" t="s">
        <v>50242</v>
      </c>
      <c r="D161" t="s">
        <v>48868</v>
      </c>
      <c r="E161" t="s">
        <v>50265</v>
      </c>
      <c r="F161" t="s">
        <v>50266</v>
      </c>
      <c r="G161" t="s">
        <v>20595</v>
      </c>
      <c r="H161" t="s">
        <v>20596</v>
      </c>
      <c r="I161">
        <v>30</v>
      </c>
      <c r="J161">
        <v>1</v>
      </c>
      <c r="K161" s="165">
        <v>0.033333</v>
      </c>
      <c r="L161" s="164">
        <v>0.29</v>
      </c>
      <c r="M161" s="164">
        <v>0.29</v>
      </c>
      <c r="N161" s="127" t="str">
        <f>VLOOKUP(G161,映射表!A:G,7,0)</f>
        <v>欧阳博文</v>
      </c>
      <c r="O161" s="128" t="str">
        <f>VLOOKUP(G161,映射表!A:C,3,0)</f>
        <v>W5219S00004</v>
      </c>
      <c r="P161" t="s">
        <v>5</v>
      </c>
    </row>
    <row r="162" spans="1:16">
      <c r="A162" s="166">
        <v>46169</v>
      </c>
      <c r="B162" s="166">
        <v>46169</v>
      </c>
      <c r="C162" t="s">
        <v>50242</v>
      </c>
      <c r="D162" t="s">
        <v>48868</v>
      </c>
      <c r="E162" t="s">
        <v>50265</v>
      </c>
      <c r="F162" t="s">
        <v>50266</v>
      </c>
      <c r="G162" t="s">
        <v>20592</v>
      </c>
      <c r="H162" t="s">
        <v>20593</v>
      </c>
      <c r="I162">
        <v>1</v>
      </c>
      <c r="J162">
        <v>0</v>
      </c>
      <c r="K162" s="165">
        <v>0</v>
      </c>
      <c r="L162" t="s">
        <v>18516</v>
      </c>
      <c r="M162" s="164">
        <v>0</v>
      </c>
      <c r="N162" s="127" t="str">
        <f>VLOOKUP(G162,映射表!A:G,7,0)</f>
        <v>欧阳博文</v>
      </c>
      <c r="O162" s="128" t="str">
        <f>VLOOKUP(G162,映射表!A:C,3,0)</f>
        <v>W5219S00003</v>
      </c>
      <c r="P162" t="s">
        <v>5</v>
      </c>
    </row>
    <row r="163" spans="1:16">
      <c r="A163" s="166">
        <v>46169</v>
      </c>
      <c r="B163" s="166">
        <v>46169</v>
      </c>
      <c r="C163" t="s">
        <v>50242</v>
      </c>
      <c r="D163" t="s">
        <v>48868</v>
      </c>
      <c r="E163" t="s">
        <v>50265</v>
      </c>
      <c r="F163" t="s">
        <v>50266</v>
      </c>
      <c r="G163" t="s">
        <v>20589</v>
      </c>
      <c r="H163" t="s">
        <v>20590</v>
      </c>
      <c r="I163">
        <v>1</v>
      </c>
      <c r="J163">
        <v>0</v>
      </c>
      <c r="K163" s="165">
        <v>0</v>
      </c>
      <c r="L163" t="s">
        <v>18516</v>
      </c>
      <c r="M163" s="164">
        <v>0</v>
      </c>
      <c r="N163" s="127" t="str">
        <f>VLOOKUP(G163,映射表!A:G,7,0)</f>
        <v>欧阳博文</v>
      </c>
      <c r="O163" s="128" t="str">
        <f>VLOOKUP(G163,映射表!A:C,3,0)</f>
        <v>W2593P430278</v>
      </c>
      <c r="P163" t="s">
        <v>5</v>
      </c>
    </row>
    <row r="164" spans="1:16">
      <c r="A164" s="166">
        <v>46169</v>
      </c>
      <c r="B164" s="166">
        <v>46169</v>
      </c>
      <c r="C164" t="s">
        <v>50242</v>
      </c>
      <c r="D164" t="s">
        <v>48868</v>
      </c>
      <c r="E164" t="s">
        <v>50267</v>
      </c>
      <c r="F164" t="s">
        <v>50266</v>
      </c>
      <c r="G164" t="s">
        <v>20580</v>
      </c>
      <c r="H164" t="s">
        <v>20581</v>
      </c>
      <c r="I164">
        <v>3</v>
      </c>
      <c r="J164">
        <v>0</v>
      </c>
      <c r="K164" s="165">
        <v>0</v>
      </c>
      <c r="L164" t="s">
        <v>18516</v>
      </c>
      <c r="M164" s="164">
        <v>0</v>
      </c>
      <c r="N164" s="127" t="str">
        <f>VLOOKUP(G164,映射表!A:G,7,0)</f>
        <v>欧阳博文</v>
      </c>
      <c r="O164" s="128" t="str">
        <f>VLOOKUP(G164,映射表!A:C,3,0)</f>
        <v>W504P425980</v>
      </c>
      <c r="P164" t="s">
        <v>5</v>
      </c>
    </row>
    <row r="165" spans="1:16">
      <c r="A165" s="166">
        <v>46169</v>
      </c>
      <c r="B165" s="166">
        <v>46169</v>
      </c>
      <c r="C165" t="s">
        <v>50242</v>
      </c>
      <c r="D165" t="s">
        <v>48868</v>
      </c>
      <c r="E165" t="s">
        <v>50267</v>
      </c>
      <c r="F165" t="s">
        <v>50266</v>
      </c>
      <c r="G165" t="s">
        <v>20577</v>
      </c>
      <c r="H165" t="s">
        <v>20578</v>
      </c>
      <c r="I165">
        <v>2</v>
      </c>
      <c r="J165">
        <v>0</v>
      </c>
      <c r="K165" s="165">
        <v>0</v>
      </c>
      <c r="L165" t="s">
        <v>18516</v>
      </c>
      <c r="M165" s="164">
        <v>0</v>
      </c>
      <c r="N165" s="127" t="str">
        <f>VLOOKUP(G165,映射表!A:G,7,0)</f>
        <v>欧阳博文</v>
      </c>
      <c r="O165" s="128" t="str">
        <f>VLOOKUP(G165,映射表!A:C,3,0)</f>
        <v>W504P425958</v>
      </c>
      <c r="P165" t="s">
        <v>5</v>
      </c>
    </row>
    <row r="166" spans="1:16">
      <c r="A166" s="166">
        <v>46169</v>
      </c>
      <c r="B166" s="166">
        <v>46169</v>
      </c>
      <c r="C166" t="s">
        <v>50242</v>
      </c>
      <c r="D166" t="s">
        <v>48868</v>
      </c>
      <c r="E166" t="s">
        <v>50267</v>
      </c>
      <c r="F166" t="s">
        <v>50266</v>
      </c>
      <c r="G166" t="s">
        <v>20574</v>
      </c>
      <c r="H166" t="s">
        <v>20575</v>
      </c>
      <c r="I166">
        <v>1</v>
      </c>
      <c r="J166">
        <v>0</v>
      </c>
      <c r="K166" s="165">
        <v>0</v>
      </c>
      <c r="L166" t="s">
        <v>18516</v>
      </c>
      <c r="M166" s="164">
        <v>0</v>
      </c>
      <c r="N166" s="127" t="str">
        <f>VLOOKUP(G166,映射表!A:G,7,0)</f>
        <v>欧阳博文</v>
      </c>
      <c r="O166" s="128" t="str">
        <f>VLOOKUP(G166,映射表!A:C,3,0)</f>
        <v>W504P425956</v>
      </c>
      <c r="P166" t="s">
        <v>5</v>
      </c>
    </row>
    <row r="167" spans="1:16">
      <c r="A167" s="166">
        <v>46169</v>
      </c>
      <c r="B167" s="166">
        <v>46169</v>
      </c>
      <c r="C167" t="s">
        <v>50242</v>
      </c>
      <c r="D167" t="s">
        <v>48868</v>
      </c>
      <c r="E167" t="s">
        <v>50267</v>
      </c>
      <c r="F167" t="s">
        <v>50266</v>
      </c>
      <c r="G167" t="s">
        <v>20586</v>
      </c>
      <c r="H167" t="s">
        <v>20587</v>
      </c>
      <c r="I167">
        <v>3</v>
      </c>
      <c r="J167">
        <v>0</v>
      </c>
      <c r="K167" s="165">
        <v>0</v>
      </c>
      <c r="L167" t="s">
        <v>18516</v>
      </c>
      <c r="M167" s="164">
        <v>0</v>
      </c>
      <c r="N167" s="127" t="str">
        <f>VLOOKUP(G167,映射表!A:G,7,0)</f>
        <v>欧阳博文</v>
      </c>
      <c r="O167" s="128" t="str">
        <f>VLOOKUP(G167,映射表!A:C,3,0)</f>
        <v>TM000016AAN</v>
      </c>
      <c r="P167" t="s">
        <v>5</v>
      </c>
    </row>
    <row r="168" spans="1:16">
      <c r="A168" s="166">
        <v>46169</v>
      </c>
      <c r="B168" s="166">
        <v>46169</v>
      </c>
      <c r="C168" t="s">
        <v>50242</v>
      </c>
      <c r="D168" t="s">
        <v>48868</v>
      </c>
      <c r="E168" t="s">
        <v>50267</v>
      </c>
      <c r="F168" t="s">
        <v>50266</v>
      </c>
      <c r="G168" t="s">
        <v>20583</v>
      </c>
      <c r="H168" t="s">
        <v>20584</v>
      </c>
      <c r="I168">
        <v>2</v>
      </c>
      <c r="J168">
        <v>0</v>
      </c>
      <c r="K168" s="165">
        <v>0</v>
      </c>
      <c r="L168" t="s">
        <v>18516</v>
      </c>
      <c r="M168" s="164">
        <v>0</v>
      </c>
      <c r="N168" s="127" t="str">
        <f>VLOOKUP(G168,映射表!A:G,7,0)</f>
        <v>欧阳博文</v>
      </c>
      <c r="O168" s="128" t="str">
        <f>VLOOKUP(G168,映射表!A:C,3,0)</f>
        <v>TM000016AAK</v>
      </c>
      <c r="P168" t="s">
        <v>5</v>
      </c>
    </row>
    <row r="169" spans="1:16">
      <c r="A169" s="166">
        <v>46169</v>
      </c>
      <c r="B169" s="166">
        <v>46169</v>
      </c>
      <c r="C169" t="s">
        <v>50242</v>
      </c>
      <c r="D169" t="s">
        <v>48868</v>
      </c>
      <c r="E169" t="s">
        <v>51776</v>
      </c>
      <c r="F169" t="s">
        <v>51776</v>
      </c>
      <c r="G169" t="s">
        <v>20535</v>
      </c>
      <c r="H169" t="s">
        <v>20536</v>
      </c>
      <c r="I169">
        <v>3</v>
      </c>
      <c r="J169">
        <v>0</v>
      </c>
      <c r="K169" s="165">
        <v>0</v>
      </c>
      <c r="L169" t="s">
        <v>18516</v>
      </c>
      <c r="M169" s="164">
        <v>0</v>
      </c>
      <c r="N169" s="127" t="str">
        <f>VLOOKUP(G169,映射表!A:G,7,0)</f>
        <v>欧阳博文</v>
      </c>
      <c r="O169" s="128" t="str">
        <f>VLOOKUP(G169,映射表!A:C,3,0)</f>
        <v>TM000016AAA</v>
      </c>
      <c r="P169" t="s">
        <v>5</v>
      </c>
    </row>
    <row r="170" spans="1:16">
      <c r="A170" s="166">
        <v>46169</v>
      </c>
      <c r="B170" s="166">
        <v>46169</v>
      </c>
      <c r="C170" t="s">
        <v>50157</v>
      </c>
      <c r="D170" t="s">
        <v>48868</v>
      </c>
      <c r="E170" t="s">
        <v>50268</v>
      </c>
      <c r="F170" t="s">
        <v>50268</v>
      </c>
      <c r="G170" t="s">
        <v>20562</v>
      </c>
      <c r="H170" t="s">
        <v>20563</v>
      </c>
      <c r="I170">
        <v>2</v>
      </c>
      <c r="J170">
        <v>0</v>
      </c>
      <c r="K170" s="165">
        <v>0</v>
      </c>
      <c r="L170" t="s">
        <v>18516</v>
      </c>
      <c r="M170" s="164">
        <v>0</v>
      </c>
      <c r="N170" s="127" t="str">
        <f>VLOOKUP(G170,映射表!A:G,7,0)</f>
        <v>欧阳博文</v>
      </c>
      <c r="O170" s="128" t="str">
        <f>VLOOKUP(G170,映射表!A:C,3,0)</f>
        <v>W5219S00002</v>
      </c>
      <c r="P170" t="s">
        <v>5</v>
      </c>
    </row>
    <row r="171" spans="1:16">
      <c r="A171" s="166">
        <v>46169</v>
      </c>
      <c r="B171" s="166">
        <v>46169</v>
      </c>
      <c r="C171" t="s">
        <v>50157</v>
      </c>
      <c r="D171" t="s">
        <v>48868</v>
      </c>
      <c r="E171" t="s">
        <v>50268</v>
      </c>
      <c r="F171" t="s">
        <v>50268</v>
      </c>
      <c r="G171" t="s">
        <v>20559</v>
      </c>
      <c r="H171" t="s">
        <v>20560</v>
      </c>
      <c r="I171">
        <v>1</v>
      </c>
      <c r="J171">
        <v>0</v>
      </c>
      <c r="K171" s="165">
        <v>0</v>
      </c>
      <c r="L171" t="s">
        <v>18516</v>
      </c>
      <c r="M171" s="164">
        <v>0</v>
      </c>
      <c r="N171" s="127" t="str">
        <f>VLOOKUP(G171,映射表!A:G,7,0)</f>
        <v>欧阳博文</v>
      </c>
      <c r="O171" s="128" t="str">
        <f>VLOOKUP(G171,映射表!A:C,3,0)</f>
        <v>W5219S00001</v>
      </c>
      <c r="P171" t="s">
        <v>5</v>
      </c>
    </row>
    <row r="172" spans="1:16">
      <c r="A172" s="166">
        <v>46169</v>
      </c>
      <c r="B172" s="166">
        <v>46169</v>
      </c>
      <c r="C172" t="s">
        <v>50242</v>
      </c>
      <c r="D172" t="s">
        <v>48868</v>
      </c>
      <c r="E172" t="s">
        <v>50262</v>
      </c>
      <c r="F172" t="s">
        <v>50262</v>
      </c>
      <c r="G172" t="s">
        <v>20517</v>
      </c>
      <c r="H172" t="s">
        <v>20518</v>
      </c>
      <c r="I172">
        <v>27</v>
      </c>
      <c r="J172">
        <v>0</v>
      </c>
      <c r="K172" s="165">
        <v>0</v>
      </c>
      <c r="L172" t="s">
        <v>18516</v>
      </c>
      <c r="M172" s="164">
        <v>0</v>
      </c>
      <c r="N172" s="127" t="str">
        <f>VLOOKUP(G172,映射表!A:G,7,0)</f>
        <v>欧阳博文</v>
      </c>
      <c r="O172" s="128" t="str">
        <f>VLOOKUP(G172,映射表!A:C,3,0)</f>
        <v>W2593S00067</v>
      </c>
      <c r="P172" t="s">
        <v>5</v>
      </c>
    </row>
    <row r="173" spans="1:16">
      <c r="A173" s="166">
        <v>46169</v>
      </c>
      <c r="B173" s="166">
        <v>46169</v>
      </c>
      <c r="C173" t="s">
        <v>50251</v>
      </c>
      <c r="D173" t="s">
        <v>48868</v>
      </c>
      <c r="E173" t="s">
        <v>50269</v>
      </c>
      <c r="F173" t="s">
        <v>50251</v>
      </c>
      <c r="G173" t="s">
        <v>20512</v>
      </c>
      <c r="H173" t="s">
        <v>20513</v>
      </c>
      <c r="I173">
        <v>301</v>
      </c>
      <c r="J173">
        <v>7</v>
      </c>
      <c r="K173" s="165">
        <v>0.023256000000000002</v>
      </c>
      <c r="L173" s="164">
        <v>0.43</v>
      </c>
      <c r="M173" s="164">
        <v>2.98</v>
      </c>
      <c r="N173" s="127" t="str">
        <f>VLOOKUP(G173,映射表!A:G,7,0)</f>
        <v>欧阳博文</v>
      </c>
      <c r="O173" s="128" t="str">
        <f>VLOOKUP(G173,映射表!A:C,3,0)</f>
        <v>W2593S00066</v>
      </c>
      <c r="P173" t="s">
        <v>5</v>
      </c>
    </row>
    <row r="174" spans="1:16">
      <c r="A174" s="166">
        <v>46169</v>
      </c>
      <c r="B174" s="166">
        <v>46169</v>
      </c>
      <c r="C174" t="s">
        <v>50251</v>
      </c>
      <c r="D174" t="s">
        <v>48868</v>
      </c>
      <c r="E174" t="s">
        <v>50269</v>
      </c>
      <c r="F174" t="s">
        <v>50251</v>
      </c>
      <c r="G174" t="s">
        <v>20509</v>
      </c>
      <c r="H174" t="s">
        <v>20510</v>
      </c>
      <c r="I174">
        <v>262</v>
      </c>
      <c r="J174">
        <v>8</v>
      </c>
      <c r="K174" s="165">
        <v>0.030534</v>
      </c>
      <c r="L174" s="164">
        <v>0.33</v>
      </c>
      <c r="M174" s="164">
        <v>2.65</v>
      </c>
      <c r="N174" s="127" t="str">
        <f>VLOOKUP(G174,映射表!A:G,7,0)</f>
        <v>欧阳博文</v>
      </c>
      <c r="O174" s="128" t="str">
        <f>VLOOKUP(G174,映射表!A:C,3,0)</f>
        <v>N899P429848K</v>
      </c>
      <c r="P174" t="s">
        <v>5</v>
      </c>
    </row>
    <row r="175" spans="1:16">
      <c r="A175" s="166">
        <v>46169</v>
      </c>
      <c r="B175" s="166">
        <v>46169</v>
      </c>
      <c r="C175" t="s">
        <v>50242</v>
      </c>
      <c r="D175" t="s">
        <v>48868</v>
      </c>
      <c r="E175" t="s">
        <v>50270</v>
      </c>
      <c r="F175" t="s">
        <v>50270</v>
      </c>
      <c r="G175" t="s">
        <v>20550</v>
      </c>
      <c r="H175" t="s">
        <v>20551</v>
      </c>
      <c r="I175">
        <v>93</v>
      </c>
      <c r="J175">
        <v>0</v>
      </c>
      <c r="K175" s="165">
        <v>0</v>
      </c>
      <c r="L175" t="s">
        <v>18516</v>
      </c>
      <c r="M175" s="164">
        <v>0</v>
      </c>
      <c r="N175" s="127" t="str">
        <f>VLOOKUP(G175,映射表!A:G,7,0)</f>
        <v>欧阳博文</v>
      </c>
      <c r="O175" s="128" t="str">
        <f>VLOOKUP(G175,映射表!A:C,3,0)</f>
        <v>W2593P471233</v>
      </c>
      <c r="P175" t="s">
        <v>5</v>
      </c>
    </row>
    <row r="176" spans="1:16">
      <c r="A176" s="166">
        <v>46169</v>
      </c>
      <c r="B176" s="166">
        <v>46169</v>
      </c>
      <c r="C176" t="s">
        <v>50271</v>
      </c>
      <c r="D176" t="s">
        <v>48868</v>
      </c>
      <c r="E176" t="s">
        <v>50272</v>
      </c>
      <c r="F176" t="s">
        <v>50273</v>
      </c>
      <c r="G176" t="s">
        <v>19808</v>
      </c>
      <c r="H176" t="s">
        <v>19809</v>
      </c>
      <c r="I176">
        <v>82</v>
      </c>
      <c r="J176">
        <v>1</v>
      </c>
      <c r="K176" s="165">
        <v>0.012195000000000001</v>
      </c>
      <c r="L176" s="164">
        <v>0.36</v>
      </c>
      <c r="M176" s="164">
        <v>0.36</v>
      </c>
      <c r="N176" s="127" t="str">
        <f>VLOOKUP(G176,映射表!A:G,7,0)</f>
        <v>欧阳博文</v>
      </c>
      <c r="O176" s="128" t="str">
        <f>VLOOKUP(G176,映射表!A:C,3,0)</f>
        <v>W2593P471245</v>
      </c>
      <c r="P176" t="s">
        <v>5</v>
      </c>
    </row>
    <row r="177" spans="1:16">
      <c r="A177" s="166">
        <v>46169</v>
      </c>
      <c r="B177" s="166">
        <v>46169</v>
      </c>
      <c r="C177" t="s">
        <v>50271</v>
      </c>
      <c r="D177" t="s">
        <v>48868</v>
      </c>
      <c r="E177" t="s">
        <v>50272</v>
      </c>
      <c r="F177" t="s">
        <v>50273</v>
      </c>
      <c r="G177" t="s">
        <v>20455</v>
      </c>
      <c r="H177" t="s">
        <v>20456</v>
      </c>
      <c r="I177">
        <v>53</v>
      </c>
      <c r="J177">
        <v>0</v>
      </c>
      <c r="K177" s="165">
        <v>0</v>
      </c>
      <c r="L177" t="s">
        <v>18516</v>
      </c>
      <c r="M177" s="164">
        <v>0</v>
      </c>
      <c r="N177" s="127" t="str">
        <f>VLOOKUP(G177,映射表!A:G,7,0)</f>
        <v>欧阳博文</v>
      </c>
      <c r="O177" s="128" t="str">
        <f>VLOOKUP(G177,映射表!A:C,3,0)</f>
        <v>W2593P471246</v>
      </c>
      <c r="P177" t="s">
        <v>5</v>
      </c>
    </row>
    <row r="178" spans="1:16">
      <c r="A178" s="166">
        <v>46169</v>
      </c>
      <c r="B178" s="166">
        <v>46169</v>
      </c>
      <c r="C178" t="s">
        <v>50271</v>
      </c>
      <c r="D178" t="s">
        <v>48868</v>
      </c>
      <c r="E178" t="s">
        <v>50274</v>
      </c>
      <c r="F178" t="s">
        <v>50275</v>
      </c>
      <c r="G178" t="s">
        <v>20457</v>
      </c>
      <c r="H178" t="s">
        <v>20458</v>
      </c>
      <c r="I178">
        <v>192</v>
      </c>
      <c r="J178">
        <v>3</v>
      </c>
      <c r="K178" s="165">
        <v>0.015625</v>
      </c>
      <c r="L178" s="164">
        <v>0.53</v>
      </c>
      <c r="M178" s="164">
        <v>1.6</v>
      </c>
      <c r="N178" s="127" t="str">
        <f>VLOOKUP(G178,映射表!A:G,7,0)</f>
        <v>欧阳博文</v>
      </c>
      <c r="O178" s="128" t="str">
        <f>VLOOKUP(G178,映射表!A:C,3,0)</f>
        <v>W2593P471248</v>
      </c>
      <c r="P178" t="s">
        <v>5</v>
      </c>
    </row>
    <row r="179" spans="1:16">
      <c r="A179" s="166">
        <v>46169</v>
      </c>
      <c r="B179" s="166">
        <v>46169</v>
      </c>
      <c r="C179" t="s">
        <v>50271</v>
      </c>
      <c r="D179" t="s">
        <v>48868</v>
      </c>
      <c r="E179" t="s">
        <v>50274</v>
      </c>
      <c r="F179" t="s">
        <v>50275</v>
      </c>
      <c r="G179" t="s">
        <v>20441</v>
      </c>
      <c r="H179" t="s">
        <v>20442</v>
      </c>
      <c r="I179">
        <v>68</v>
      </c>
      <c r="J179">
        <v>3</v>
      </c>
      <c r="K179" s="165">
        <v>0.044118000000000004</v>
      </c>
      <c r="L179" s="164">
        <v>0.57</v>
      </c>
      <c r="M179" s="164">
        <v>1.7</v>
      </c>
      <c r="N179" s="127" t="str">
        <f>VLOOKUP(G179,映射表!A:G,7,0)</f>
        <v>欧阳博文</v>
      </c>
      <c r="O179" s="128" t="str">
        <f>VLOOKUP(G179,映射表!A:C,3,0)</f>
        <v>N729P276610F</v>
      </c>
      <c r="P179" t="s">
        <v>5</v>
      </c>
    </row>
    <row r="180" spans="1:16">
      <c r="A180" s="166">
        <v>46169</v>
      </c>
      <c r="B180" s="166">
        <v>46169</v>
      </c>
      <c r="C180" t="s">
        <v>50242</v>
      </c>
      <c r="D180" t="s">
        <v>48868</v>
      </c>
      <c r="E180" t="s">
        <v>20550</v>
      </c>
      <c r="F180" t="s">
        <v>20550</v>
      </c>
      <c r="G180" t="s">
        <v>20550</v>
      </c>
      <c r="H180" t="s">
        <v>20551</v>
      </c>
      <c r="I180">
        <v>33</v>
      </c>
      <c r="J180">
        <v>0</v>
      </c>
      <c r="K180" s="165">
        <v>0</v>
      </c>
      <c r="L180" t="s">
        <v>18516</v>
      </c>
      <c r="M180" s="164">
        <v>0</v>
      </c>
      <c r="N180" s="127" t="str">
        <f>VLOOKUP(G180,映射表!A:G,7,0)</f>
        <v>丁芳芳</v>
      </c>
      <c r="O180" s="128" t="str">
        <f>VLOOKUP(G180,映射表!A:C,3,0)</f>
        <v>W2580S00055</v>
      </c>
      <c r="P180" t="s">
        <v>5</v>
      </c>
    </row>
    <row r="181" spans="1:16">
      <c r="A181" s="166">
        <v>46169</v>
      </c>
      <c r="B181" s="166">
        <v>46169</v>
      </c>
      <c r="C181" t="s">
        <v>50115</v>
      </c>
      <c r="D181" t="s">
        <v>48868</v>
      </c>
      <c r="E181" t="s">
        <v>50276</v>
      </c>
      <c r="F181" t="s">
        <v>50277</v>
      </c>
      <c r="G181" t="s">
        <v>17727</v>
      </c>
      <c r="H181" t="s">
        <v>17728</v>
      </c>
      <c r="I181">
        <v>19</v>
      </c>
      <c r="J181">
        <v>0</v>
      </c>
      <c r="K181" s="165">
        <v>0</v>
      </c>
      <c r="L181" t="s">
        <v>18516</v>
      </c>
      <c r="M181" s="164">
        <v>0</v>
      </c>
      <c r="N181" s="127" t="str">
        <f>VLOOKUP(G181,映射表!A:G,7,0)</f>
        <v>丁芳芳</v>
      </c>
      <c r="O181" s="128" t="str">
        <f>VLOOKUP(G181,映射表!A:C,3,0)</f>
        <v>W2593P333587</v>
      </c>
      <c r="P181" t="s">
        <v>5</v>
      </c>
    </row>
    <row r="182" spans="1:16">
      <c r="A182" s="166">
        <v>46169</v>
      </c>
      <c r="B182" s="166">
        <v>46169</v>
      </c>
      <c r="C182" t="s">
        <v>50164</v>
      </c>
      <c r="D182" t="s">
        <v>48868</v>
      </c>
      <c r="E182" t="s">
        <v>50278</v>
      </c>
      <c r="F182" t="s">
        <v>50279</v>
      </c>
      <c r="G182" t="s">
        <v>16093</v>
      </c>
      <c r="H182" t="s">
        <v>16094</v>
      </c>
      <c r="I182">
        <v>1101</v>
      </c>
      <c r="J182">
        <v>15</v>
      </c>
      <c r="K182" s="165">
        <v>0.013624</v>
      </c>
      <c r="L182" s="164">
        <v>0.36</v>
      </c>
      <c r="M182" s="164">
        <v>5.33</v>
      </c>
      <c r="N182" s="127" t="str">
        <f>VLOOKUP(G182,映射表!A:G,7,0)</f>
        <v>丁芳芳</v>
      </c>
      <c r="O182" s="128" t="str">
        <f>VLOOKUP(G182,映射表!A:C,3,0)</f>
        <v>W2593P333586</v>
      </c>
      <c r="P182" t="s">
        <v>5</v>
      </c>
    </row>
    <row r="183" spans="1:16">
      <c r="A183" s="166">
        <v>46169</v>
      </c>
      <c r="B183" s="166">
        <v>46169</v>
      </c>
      <c r="C183" t="s">
        <v>50088</v>
      </c>
      <c r="D183" t="s">
        <v>48868</v>
      </c>
      <c r="E183" t="s">
        <v>50280</v>
      </c>
      <c r="F183" t="s">
        <v>50281</v>
      </c>
      <c r="G183" t="s">
        <v>7936</v>
      </c>
      <c r="H183" t="s">
        <v>7937</v>
      </c>
      <c r="I183">
        <v>930</v>
      </c>
      <c r="J183">
        <v>17</v>
      </c>
      <c r="K183" s="165">
        <v>0.01828</v>
      </c>
      <c r="L183" s="164">
        <v>0.28</v>
      </c>
      <c r="M183" s="164">
        <v>4.72</v>
      </c>
      <c r="N183" s="127" t="str">
        <f>VLOOKUP(G183,映射表!A:G,7,0)</f>
        <v>丁芳芳</v>
      </c>
      <c r="O183" s="128" t="str">
        <f>VLOOKUP(G183,映射表!A:C,3,0)</f>
        <v>W2580S00048</v>
      </c>
      <c r="P183" t="s">
        <v>5</v>
      </c>
    </row>
    <row r="184" spans="1:16">
      <c r="A184" s="166">
        <v>46169</v>
      </c>
      <c r="B184" s="166">
        <v>46169</v>
      </c>
      <c r="C184" t="s">
        <v>50088</v>
      </c>
      <c r="D184" t="s">
        <v>48868</v>
      </c>
      <c r="E184" t="s">
        <v>50280</v>
      </c>
      <c r="F184" t="s">
        <v>50281</v>
      </c>
      <c r="G184" t="s">
        <v>11492</v>
      </c>
      <c r="H184" t="s">
        <v>11493</v>
      </c>
      <c r="I184">
        <v>554</v>
      </c>
      <c r="J184">
        <v>5</v>
      </c>
      <c r="K184" s="165">
        <v>0.009025</v>
      </c>
      <c r="L184" s="164">
        <v>0.29</v>
      </c>
      <c r="M184" s="164">
        <v>1.45</v>
      </c>
      <c r="N184" s="127" t="str">
        <f>VLOOKUP(G184,映射表!A:G,7,0)</f>
        <v>丁芳芳</v>
      </c>
      <c r="O184" s="128" t="str">
        <f>VLOOKUP(G184,映射表!A:C,3,0)</f>
        <v>W2580S00055</v>
      </c>
      <c r="P184" t="s">
        <v>5</v>
      </c>
    </row>
    <row r="185" spans="1:16">
      <c r="A185" s="166">
        <v>46169</v>
      </c>
      <c r="B185" s="166">
        <v>46169</v>
      </c>
      <c r="C185" t="s">
        <v>16093</v>
      </c>
      <c r="D185" t="s">
        <v>48868</v>
      </c>
      <c r="E185" t="s">
        <v>50285</v>
      </c>
      <c r="F185" t="s">
        <v>50286</v>
      </c>
      <c r="G185" t="s">
        <v>16093</v>
      </c>
      <c r="H185" t="s">
        <v>16094</v>
      </c>
      <c r="I185">
        <v>1081</v>
      </c>
      <c r="J185">
        <v>10</v>
      </c>
      <c r="K185" s="165">
        <v>0.009251</v>
      </c>
      <c r="L185" s="164">
        <v>0.32</v>
      </c>
      <c r="M185" s="164">
        <v>3.19</v>
      </c>
      <c r="N185" s="127" t="str">
        <f>VLOOKUP(G185,映射表!A:G,7,0)</f>
        <v>丁芳芳</v>
      </c>
      <c r="O185" s="128" t="str">
        <f>VLOOKUP(G185,映射表!A:C,3,0)</f>
        <v>W504P286396</v>
      </c>
      <c r="P185" t="s">
        <v>5</v>
      </c>
    </row>
    <row r="186" spans="1:16">
      <c r="A186" s="166">
        <v>46169</v>
      </c>
      <c r="B186" s="166">
        <v>46169</v>
      </c>
      <c r="C186" t="s">
        <v>50082</v>
      </c>
      <c r="D186" t="s">
        <v>48868</v>
      </c>
      <c r="E186" t="s">
        <v>50287</v>
      </c>
      <c r="F186" t="s">
        <v>50288</v>
      </c>
      <c r="G186" t="s">
        <v>2177</v>
      </c>
      <c r="H186" t="s">
        <v>2178</v>
      </c>
      <c r="I186">
        <v>105</v>
      </c>
      <c r="J186">
        <v>1</v>
      </c>
      <c r="K186" s="165">
        <v>0.009524</v>
      </c>
      <c r="L186" s="164">
        <v>0.2</v>
      </c>
      <c r="M186" s="164">
        <v>0.2</v>
      </c>
      <c r="N186" s="127" t="str">
        <f>VLOOKUP(G186,映射表!A:G,7,0)</f>
        <v>丁芳芳</v>
      </c>
      <c r="O186" s="128" t="str">
        <f>VLOOKUP(G186,映射表!A:C,3,0)</f>
        <v>W504P296777</v>
      </c>
      <c r="P186" t="s">
        <v>5</v>
      </c>
    </row>
    <row r="187" spans="1:16">
      <c r="A187" s="166">
        <v>46169</v>
      </c>
      <c r="B187" s="166">
        <v>46169</v>
      </c>
      <c r="C187" t="s">
        <v>50082</v>
      </c>
      <c r="D187" t="s">
        <v>48868</v>
      </c>
      <c r="E187" t="s">
        <v>50287</v>
      </c>
      <c r="F187" t="s">
        <v>50288</v>
      </c>
      <c r="G187" t="s">
        <v>2135</v>
      </c>
      <c r="H187" t="s">
        <v>2136</v>
      </c>
      <c r="I187">
        <v>82</v>
      </c>
      <c r="J187">
        <v>3</v>
      </c>
      <c r="K187" s="165">
        <v>0.036585</v>
      </c>
      <c r="L187" s="164">
        <v>0.25</v>
      </c>
      <c r="M187" s="164">
        <v>0.75</v>
      </c>
      <c r="N187" s="127" t="str">
        <f>VLOOKUP(G187,映射表!A:G,7,0)</f>
        <v>欧阳博文</v>
      </c>
      <c r="O187" s="128" t="str">
        <f>VLOOKUP(G187,映射表!A:C,3,0)</f>
        <v>W2580S00053</v>
      </c>
      <c r="P187" t="s">
        <v>5</v>
      </c>
    </row>
    <row r="188" spans="1:16">
      <c r="A188" s="166">
        <v>46169</v>
      </c>
      <c r="B188" s="166">
        <v>46169</v>
      </c>
      <c r="C188" t="s">
        <v>50121</v>
      </c>
      <c r="D188" t="s">
        <v>48868</v>
      </c>
      <c r="E188" t="s">
        <v>50289</v>
      </c>
      <c r="F188" t="s">
        <v>18145</v>
      </c>
      <c r="G188" t="s">
        <v>18145</v>
      </c>
      <c r="H188" t="s">
        <v>18146</v>
      </c>
      <c r="I188">
        <v>1392</v>
      </c>
      <c r="J188">
        <v>33</v>
      </c>
      <c r="K188" s="165">
        <v>0.023707</v>
      </c>
      <c r="L188" s="164">
        <v>0.32</v>
      </c>
      <c r="M188" s="164">
        <v>10.5</v>
      </c>
      <c r="N188" s="127" t="str">
        <f>VLOOKUP(G188,映射表!A:G,7,0)</f>
        <v>丁芳芳</v>
      </c>
      <c r="O188" s="128" t="str">
        <f>VLOOKUP(G188,映射表!A:C,3,0)</f>
        <v>W504P370533</v>
      </c>
      <c r="P188" t="s">
        <v>5</v>
      </c>
    </row>
    <row r="189" spans="1:16">
      <c r="A189" s="166">
        <v>46169</v>
      </c>
      <c r="B189" s="166">
        <v>46169</v>
      </c>
      <c r="C189" t="s">
        <v>50088</v>
      </c>
      <c r="D189" t="s">
        <v>48868</v>
      </c>
      <c r="E189" t="s">
        <v>50280</v>
      </c>
      <c r="F189" t="s">
        <v>50281</v>
      </c>
      <c r="G189" t="s">
        <v>2153</v>
      </c>
      <c r="H189" t="s">
        <v>2154</v>
      </c>
      <c r="I189">
        <v>415</v>
      </c>
      <c r="J189">
        <v>8</v>
      </c>
      <c r="K189" s="165">
        <v>0.019277</v>
      </c>
      <c r="L189" s="164">
        <v>0.38</v>
      </c>
      <c r="M189" s="164">
        <v>3.06</v>
      </c>
      <c r="N189" s="127" t="str">
        <f>VLOOKUP(G189,映射表!A:G,7,0)</f>
        <v>欧阳博文</v>
      </c>
      <c r="O189" s="128" t="str">
        <f>VLOOKUP(G189,映射表!A:C,3,0)</f>
        <v>W2580S00054</v>
      </c>
      <c r="P189" t="s">
        <v>5</v>
      </c>
    </row>
    <row r="190" spans="1:16">
      <c r="A190" s="166">
        <v>46169</v>
      </c>
      <c r="B190" s="166">
        <v>46169</v>
      </c>
      <c r="C190" t="s">
        <v>50121</v>
      </c>
      <c r="D190" t="s">
        <v>48868</v>
      </c>
      <c r="E190" t="s">
        <v>50290</v>
      </c>
      <c r="F190" t="s">
        <v>18147</v>
      </c>
      <c r="G190" t="s">
        <v>18147</v>
      </c>
      <c r="H190" t="s">
        <v>18148</v>
      </c>
      <c r="I190">
        <v>279</v>
      </c>
      <c r="J190">
        <v>5</v>
      </c>
      <c r="K190" s="165">
        <v>0.017921</v>
      </c>
      <c r="L190" s="164">
        <v>0.34</v>
      </c>
      <c r="M190" s="164">
        <v>1.7</v>
      </c>
      <c r="N190" s="127" t="str">
        <f>VLOOKUP(G190,映射表!A:G,7,0)</f>
        <v>丁芳芳</v>
      </c>
      <c r="O190" s="128" t="str">
        <f>VLOOKUP(G190,映射表!A:C,3,0)</f>
        <v>W2580S00055</v>
      </c>
      <c r="P190" t="s">
        <v>5</v>
      </c>
    </row>
    <row r="191" spans="1:16">
      <c r="A191" s="166">
        <v>46169</v>
      </c>
      <c r="B191" s="166">
        <v>46169</v>
      </c>
      <c r="C191" t="s">
        <v>16093</v>
      </c>
      <c r="D191" t="s">
        <v>48868</v>
      </c>
      <c r="E191" t="s">
        <v>50291</v>
      </c>
      <c r="F191" t="s">
        <v>50292</v>
      </c>
      <c r="G191" t="s">
        <v>16093</v>
      </c>
      <c r="H191" t="s">
        <v>16094</v>
      </c>
      <c r="I191">
        <v>38</v>
      </c>
      <c r="J191">
        <v>4</v>
      </c>
      <c r="K191" s="165">
        <v>0.10526300000000001</v>
      </c>
      <c r="L191" s="164">
        <v>0.62</v>
      </c>
      <c r="M191" s="164">
        <v>2.48</v>
      </c>
      <c r="N191" s="127" t="str">
        <f>VLOOKUP(G191,映射表!A:G,7,0)</f>
        <v>丁芳芳</v>
      </c>
      <c r="O191" s="128" t="str">
        <f>VLOOKUP(G191,映射表!A:C,3,0)</f>
        <v>W2580S00057</v>
      </c>
      <c r="P191" t="s">
        <v>5</v>
      </c>
    </row>
    <row r="192" spans="1:16">
      <c r="A192" s="166">
        <v>46169</v>
      </c>
      <c r="B192" s="166">
        <v>46169</v>
      </c>
      <c r="C192" t="s">
        <v>50293</v>
      </c>
      <c r="D192" t="s">
        <v>48868</v>
      </c>
      <c r="E192" t="s">
        <v>50294</v>
      </c>
      <c r="F192" t="s">
        <v>50295</v>
      </c>
      <c r="G192" t="s">
        <v>18405</v>
      </c>
      <c r="H192" t="s">
        <v>18406</v>
      </c>
      <c r="I192">
        <v>1040</v>
      </c>
      <c r="J192">
        <v>37</v>
      </c>
      <c r="K192" s="165">
        <v>0.035577</v>
      </c>
      <c r="L192" s="164">
        <v>0.41</v>
      </c>
      <c r="M192" s="164">
        <v>15.17</v>
      </c>
      <c r="N192" s="127" t="str">
        <f>VLOOKUP(G192,映射表!A:G,7,0)</f>
        <v>丁芳芳</v>
      </c>
      <c r="O192" s="128" t="str">
        <f>VLOOKUP(G192,映射表!A:C,3,0)</f>
        <v>W2580S00054</v>
      </c>
      <c r="P192" t="s">
        <v>5</v>
      </c>
    </row>
    <row r="193" spans="1:16">
      <c r="A193" s="166">
        <v>46169</v>
      </c>
      <c r="B193" s="166">
        <v>46169</v>
      </c>
      <c r="C193" t="s">
        <v>50179</v>
      </c>
      <c r="D193" t="s">
        <v>48868</v>
      </c>
      <c r="E193" t="s">
        <v>50296</v>
      </c>
      <c r="F193">
        <v>1</v>
      </c>
      <c r="G193" t="s">
        <v>18262</v>
      </c>
      <c r="H193" t="s">
        <v>18263</v>
      </c>
      <c r="I193">
        <v>1512</v>
      </c>
      <c r="J193">
        <v>11</v>
      </c>
      <c r="K193" s="165">
        <v>0.007275</v>
      </c>
      <c r="L193" s="164">
        <v>0.41</v>
      </c>
      <c r="M193" s="164">
        <v>4.49</v>
      </c>
      <c r="N193" s="127" t="str">
        <f>VLOOKUP(G193,映射表!A:G,7,0)</f>
        <v>丁芳芳</v>
      </c>
      <c r="O193" s="128" t="str">
        <f>VLOOKUP(G193,映射表!A:C,3,0)</f>
        <v>W2580S00055</v>
      </c>
      <c r="P193" t="s">
        <v>5</v>
      </c>
    </row>
    <row r="194" spans="1:16">
      <c r="A194" s="166">
        <v>46169</v>
      </c>
      <c r="B194" s="166">
        <v>46169</v>
      </c>
      <c r="C194" t="s">
        <v>50232</v>
      </c>
      <c r="D194" t="s">
        <v>48868</v>
      </c>
      <c r="E194" t="s">
        <v>50297</v>
      </c>
      <c r="F194" t="s">
        <v>50298</v>
      </c>
      <c r="G194" t="s">
        <v>16093</v>
      </c>
      <c r="H194" t="s">
        <v>16094</v>
      </c>
      <c r="I194">
        <v>255</v>
      </c>
      <c r="J194">
        <v>13</v>
      </c>
      <c r="K194" s="165">
        <v>0.05098</v>
      </c>
      <c r="L194" s="164">
        <v>0.35</v>
      </c>
      <c r="M194" s="164">
        <v>4.55</v>
      </c>
      <c r="N194" s="127" t="str">
        <f>VLOOKUP(G194,映射表!A:G,7,0)</f>
        <v>丁芳芳</v>
      </c>
      <c r="O194" s="128" t="str">
        <f>VLOOKUP(G194,映射表!A:C,3,0)</f>
        <v>W2580S00065</v>
      </c>
      <c r="P194" t="s">
        <v>5</v>
      </c>
    </row>
    <row r="195" spans="1:16">
      <c r="A195" s="166">
        <v>46169</v>
      </c>
      <c r="B195" s="166">
        <v>46169</v>
      </c>
      <c r="C195" t="s">
        <v>50082</v>
      </c>
      <c r="D195" t="s">
        <v>48868</v>
      </c>
      <c r="E195" t="s">
        <v>50301</v>
      </c>
      <c r="F195" t="s">
        <v>50302</v>
      </c>
      <c r="G195" t="s">
        <v>15668</v>
      </c>
      <c r="H195" t="s">
        <v>15669</v>
      </c>
      <c r="I195">
        <v>177</v>
      </c>
      <c r="J195">
        <v>2</v>
      </c>
      <c r="K195" s="165">
        <v>0.011298999999999998</v>
      </c>
      <c r="L195" s="164">
        <v>0.49</v>
      </c>
      <c r="M195" s="164">
        <v>0.98</v>
      </c>
      <c r="N195" s="127" t="str">
        <f>VLOOKUP(G195,映射表!A:G,7,0)</f>
        <v>丁芳芳</v>
      </c>
      <c r="O195" s="128" t="str">
        <f>VLOOKUP(G195,映射表!A:C,3,0)</f>
        <v>W504126425</v>
      </c>
      <c r="P195" t="s">
        <v>5</v>
      </c>
    </row>
    <row r="196" spans="1:16">
      <c r="A196" s="166">
        <v>46169</v>
      </c>
      <c r="B196" s="166">
        <v>46169</v>
      </c>
      <c r="C196" t="s">
        <v>50082</v>
      </c>
      <c r="D196" t="s">
        <v>48868</v>
      </c>
      <c r="E196" t="s">
        <v>50301</v>
      </c>
      <c r="F196" t="s">
        <v>50302</v>
      </c>
      <c r="G196" t="s">
        <v>8656</v>
      </c>
      <c r="H196" t="s">
        <v>8657</v>
      </c>
      <c r="I196">
        <v>570</v>
      </c>
      <c r="J196">
        <v>15</v>
      </c>
      <c r="K196" s="165">
        <v>0.026316000000000003</v>
      </c>
      <c r="L196" s="164">
        <v>0.45</v>
      </c>
      <c r="M196" s="164">
        <v>6.68</v>
      </c>
      <c r="N196" s="127" t="str">
        <f>VLOOKUP(G196,映射表!A:G,7,0)</f>
        <v>丁芳芳</v>
      </c>
      <c r="O196" s="128" t="str">
        <f>VLOOKUP(G196,映射表!A:C,3,0)</f>
        <v>W504126425</v>
      </c>
      <c r="P196" t="s">
        <v>5</v>
      </c>
    </row>
    <row r="197" spans="1:16">
      <c r="A197" s="166">
        <v>46169</v>
      </c>
      <c r="B197" s="166">
        <v>46169</v>
      </c>
      <c r="C197" t="s">
        <v>50123</v>
      </c>
      <c r="D197" t="s">
        <v>48868</v>
      </c>
      <c r="E197" t="s">
        <v>50303</v>
      </c>
      <c r="F197" t="s">
        <v>50304</v>
      </c>
      <c r="G197" t="s">
        <v>16090</v>
      </c>
      <c r="H197" t="s">
        <v>16091</v>
      </c>
      <c r="I197">
        <v>379</v>
      </c>
      <c r="J197">
        <v>1</v>
      </c>
      <c r="K197" s="165">
        <v>0.0026390000000000003</v>
      </c>
      <c r="L197" s="164">
        <v>0.37</v>
      </c>
      <c r="M197" s="164">
        <v>0.37</v>
      </c>
      <c r="N197" s="127" t="str">
        <f>VLOOKUP(G197,映射表!A:G,7,0)</f>
        <v>丁芳芳</v>
      </c>
      <c r="O197" s="128" t="str">
        <f>VLOOKUP(G197,映射表!A:C,3,0)</f>
        <v>W2580S00065</v>
      </c>
      <c r="P197" t="s">
        <v>5</v>
      </c>
    </row>
    <row r="198" spans="1:16">
      <c r="A198" s="166">
        <v>46169</v>
      </c>
      <c r="B198" s="166">
        <v>46169</v>
      </c>
      <c r="C198" t="s">
        <v>50088</v>
      </c>
      <c r="D198" t="s">
        <v>48868</v>
      </c>
      <c r="E198" t="s">
        <v>50305</v>
      </c>
      <c r="F198" t="s">
        <v>50306</v>
      </c>
      <c r="G198" t="s">
        <v>2171</v>
      </c>
      <c r="H198" t="s">
        <v>2172</v>
      </c>
      <c r="I198">
        <v>52</v>
      </c>
      <c r="J198">
        <v>3</v>
      </c>
      <c r="K198" s="165">
        <v>0.05769199999999999</v>
      </c>
      <c r="L198" s="164">
        <v>0.34</v>
      </c>
      <c r="M198" s="164">
        <v>1.01</v>
      </c>
      <c r="N198" s="127" t="str">
        <f>VLOOKUP(G198,映射表!A:G,7,0)</f>
        <v>丁芳芳</v>
      </c>
      <c r="O198" s="128" t="str">
        <f>VLOOKUP(G198,映射表!A:C,3,0)</f>
        <v>W504P286390</v>
      </c>
      <c r="P198" t="s">
        <v>5</v>
      </c>
    </row>
    <row r="199" spans="1:16">
      <c r="A199" s="166">
        <v>46169</v>
      </c>
      <c r="B199" s="166">
        <v>46169</v>
      </c>
      <c r="C199" t="s">
        <v>50101</v>
      </c>
      <c r="D199" t="s">
        <v>48868</v>
      </c>
      <c r="E199" t="s">
        <v>50307</v>
      </c>
      <c r="F199" t="s">
        <v>50308</v>
      </c>
      <c r="G199" t="s">
        <v>18556</v>
      </c>
      <c r="H199" t="s">
        <v>18557</v>
      </c>
      <c r="I199">
        <v>75</v>
      </c>
      <c r="J199">
        <v>1</v>
      </c>
      <c r="K199" s="165">
        <v>0.013333</v>
      </c>
      <c r="L199" s="164">
        <v>0.4</v>
      </c>
      <c r="M199" s="164">
        <v>0.4</v>
      </c>
      <c r="N199" s="127" t="str">
        <f>VLOOKUP(G199,映射表!A:G,7,0)</f>
        <v>丁芳芳</v>
      </c>
      <c r="O199" s="128" t="str">
        <f>VLOOKUP(G199,映射表!A:C,3,0)</f>
        <v>W504P370525</v>
      </c>
      <c r="P199" t="s">
        <v>5</v>
      </c>
    </row>
    <row r="200" spans="1:16">
      <c r="A200" s="166">
        <v>46169</v>
      </c>
      <c r="B200" s="166">
        <v>46169</v>
      </c>
      <c r="C200" t="s">
        <v>50179</v>
      </c>
      <c r="D200" t="s">
        <v>48868</v>
      </c>
      <c r="E200" t="s">
        <v>50296</v>
      </c>
      <c r="F200">
        <v>1</v>
      </c>
      <c r="G200" t="s">
        <v>18641</v>
      </c>
      <c r="H200" t="s">
        <v>18642</v>
      </c>
      <c r="I200">
        <v>854</v>
      </c>
      <c r="J200">
        <v>14</v>
      </c>
      <c r="K200" s="165">
        <v>0.016393</v>
      </c>
      <c r="L200" s="164">
        <v>0.42</v>
      </c>
      <c r="M200" s="164">
        <v>5.82</v>
      </c>
      <c r="N200" s="127" t="str">
        <f>VLOOKUP(G200,映射表!A:G,7,0)</f>
        <v>丁芳芳</v>
      </c>
      <c r="O200" s="128" t="str">
        <f>VLOOKUP(G200,映射表!A:C,3,0)</f>
        <v>W2593S00041</v>
      </c>
      <c r="P200" t="s">
        <v>5</v>
      </c>
    </row>
    <row r="201" spans="1:16">
      <c r="A201" s="166">
        <v>46169</v>
      </c>
      <c r="B201" s="166">
        <v>46169</v>
      </c>
      <c r="C201" t="s">
        <v>50085</v>
      </c>
      <c r="D201" t="s">
        <v>48868</v>
      </c>
      <c r="E201" t="s">
        <v>50309</v>
      </c>
      <c r="F201" t="s">
        <v>50310</v>
      </c>
      <c r="G201" t="s">
        <v>12513</v>
      </c>
      <c r="H201" t="s">
        <v>12514</v>
      </c>
      <c r="I201">
        <v>81</v>
      </c>
      <c r="J201">
        <v>4</v>
      </c>
      <c r="K201" s="165">
        <v>0.049382999999999996</v>
      </c>
      <c r="L201" s="164">
        <v>0.51</v>
      </c>
      <c r="M201" s="164">
        <v>2.04</v>
      </c>
      <c r="N201" s="127" t="str">
        <f>VLOOKUP(G201,映射表!A:G,7,0)</f>
        <v>丁芳芳</v>
      </c>
      <c r="O201" s="128" t="str">
        <f>VLOOKUP(G201,映射表!A:C,3,0)</f>
        <v>W2580S00080</v>
      </c>
      <c r="P201" t="s">
        <v>5</v>
      </c>
    </row>
    <row r="202" spans="1:16">
      <c r="A202" s="166">
        <v>46169</v>
      </c>
      <c r="B202" s="166">
        <v>46169</v>
      </c>
      <c r="C202" t="s">
        <v>50085</v>
      </c>
      <c r="D202" t="s">
        <v>48868</v>
      </c>
      <c r="E202" t="s">
        <v>50309</v>
      </c>
      <c r="F202" t="s">
        <v>50310</v>
      </c>
      <c r="G202" t="s">
        <v>12516</v>
      </c>
      <c r="H202" t="s">
        <v>12517</v>
      </c>
      <c r="I202">
        <v>39</v>
      </c>
      <c r="J202">
        <v>3</v>
      </c>
      <c r="K202" s="165">
        <v>0.076923</v>
      </c>
      <c r="L202" s="164">
        <v>0.53</v>
      </c>
      <c r="M202" s="164">
        <v>1.6</v>
      </c>
      <c r="N202" s="127" t="str">
        <f>VLOOKUP(G202,映射表!A:G,7,0)</f>
        <v>丁芳芳</v>
      </c>
      <c r="O202" s="128" t="str">
        <f>VLOOKUP(G202,映射表!A:C,3,0)</f>
        <v>W504S00171</v>
      </c>
      <c r="P202" t="s">
        <v>5</v>
      </c>
    </row>
    <row r="203" spans="1:16">
      <c r="A203" s="166">
        <v>46169</v>
      </c>
      <c r="B203" s="166">
        <v>46169</v>
      </c>
      <c r="C203" t="s">
        <v>50101</v>
      </c>
      <c r="D203" t="s">
        <v>48868</v>
      </c>
      <c r="E203" t="s">
        <v>50311</v>
      </c>
      <c r="F203" t="s">
        <v>50312</v>
      </c>
      <c r="G203" t="s">
        <v>18556</v>
      </c>
      <c r="H203" t="s">
        <v>18557</v>
      </c>
      <c r="I203">
        <v>30</v>
      </c>
      <c r="J203">
        <v>0</v>
      </c>
      <c r="K203" s="165">
        <v>0</v>
      </c>
      <c r="L203" t="s">
        <v>18516</v>
      </c>
      <c r="M203" s="164">
        <v>0</v>
      </c>
      <c r="N203" s="127" t="str">
        <f>VLOOKUP(G203,映射表!A:G,7,0)</f>
        <v>丁芳芳</v>
      </c>
      <c r="O203" s="128" t="str">
        <f>VLOOKUP(G203,映射表!A:C,3,0)</f>
        <v>W504S00172</v>
      </c>
      <c r="P203" t="s">
        <v>5</v>
      </c>
    </row>
    <row r="204" spans="1:16">
      <c r="A204" s="166">
        <v>46169</v>
      </c>
      <c r="B204" s="166">
        <v>46169</v>
      </c>
      <c r="C204" t="s">
        <v>18914</v>
      </c>
      <c r="D204" t="s">
        <v>48868</v>
      </c>
      <c r="E204" t="s">
        <v>50313</v>
      </c>
      <c r="F204" t="s">
        <v>50314</v>
      </c>
      <c r="G204" t="s">
        <v>18365</v>
      </c>
      <c r="H204" t="s">
        <v>18366</v>
      </c>
      <c r="I204">
        <v>5211</v>
      </c>
      <c r="J204">
        <v>56</v>
      </c>
      <c r="K204" s="165">
        <v>0.010746</v>
      </c>
      <c r="L204" s="164">
        <v>0.31</v>
      </c>
      <c r="M204" s="164">
        <v>17.63</v>
      </c>
      <c r="N204" s="127" t="str">
        <f>VLOOKUP(G204,映射表!A:G,7,0)</f>
        <v>丁芳芳</v>
      </c>
      <c r="O204" s="128" t="str">
        <f>VLOOKUP(G204,映射表!A:C,3,0)</f>
        <v>W2593S00041</v>
      </c>
      <c r="P204" t="s">
        <v>5</v>
      </c>
    </row>
    <row r="205" spans="1:16">
      <c r="A205" s="166">
        <v>46169</v>
      </c>
      <c r="B205" s="166">
        <v>46169</v>
      </c>
      <c r="C205" t="s">
        <v>50118</v>
      </c>
      <c r="D205" t="s">
        <v>48868</v>
      </c>
      <c r="E205" t="s">
        <v>50315</v>
      </c>
      <c r="F205" t="s">
        <v>50316</v>
      </c>
      <c r="G205" t="s">
        <v>16090</v>
      </c>
      <c r="H205" t="s">
        <v>16091</v>
      </c>
      <c r="I205">
        <v>234</v>
      </c>
      <c r="J205">
        <v>3</v>
      </c>
      <c r="K205" s="165">
        <v>0.012821</v>
      </c>
      <c r="L205" s="164">
        <v>0.63</v>
      </c>
      <c r="M205" s="164">
        <v>1.89</v>
      </c>
      <c r="N205" s="127" t="str">
        <f>VLOOKUP(G205,映射表!A:G,7,0)</f>
        <v>丁芳芳</v>
      </c>
      <c r="O205" s="128" t="str">
        <f>VLOOKUP(G205,映射表!A:C,3,0)</f>
        <v>W2580S00056</v>
      </c>
      <c r="P205" t="s">
        <v>5</v>
      </c>
    </row>
    <row r="206" spans="1:16">
      <c r="A206" s="166">
        <v>46169</v>
      </c>
      <c r="B206" s="166">
        <v>46169</v>
      </c>
      <c r="C206" t="s">
        <v>50235</v>
      </c>
      <c r="D206" t="s">
        <v>48868</v>
      </c>
      <c r="E206" t="s">
        <v>50317</v>
      </c>
      <c r="F206" t="s">
        <v>50318</v>
      </c>
      <c r="G206" t="s">
        <v>18644</v>
      </c>
      <c r="H206" t="s">
        <v>18645</v>
      </c>
      <c r="I206">
        <v>565</v>
      </c>
      <c r="J206">
        <v>7</v>
      </c>
      <c r="K206" s="165">
        <v>0.012388999999999999</v>
      </c>
      <c r="L206" s="164">
        <v>0.45</v>
      </c>
      <c r="M206" s="164">
        <v>3.14</v>
      </c>
      <c r="N206" s="127" t="str">
        <f>VLOOKUP(G206,映射表!A:G,7,0)</f>
        <v>丁芳芳</v>
      </c>
      <c r="O206" s="128" t="str">
        <f>VLOOKUP(G206,映射表!A:C,3,0)</f>
        <v>W2580S00065</v>
      </c>
      <c r="P206" t="s">
        <v>5</v>
      </c>
    </row>
    <row r="207" spans="1:16">
      <c r="A207" s="166">
        <v>46169</v>
      </c>
      <c r="B207" s="166">
        <v>46169</v>
      </c>
      <c r="C207" t="s">
        <v>50179</v>
      </c>
      <c r="D207" t="s">
        <v>48868</v>
      </c>
      <c r="E207" t="s">
        <v>50319</v>
      </c>
      <c r="F207">
        <v>1</v>
      </c>
      <c r="G207" t="s">
        <v>18641</v>
      </c>
      <c r="H207" t="s">
        <v>18642</v>
      </c>
      <c r="I207">
        <v>1661</v>
      </c>
      <c r="J207">
        <v>10</v>
      </c>
      <c r="K207" s="165">
        <v>0.00602</v>
      </c>
      <c r="L207" s="164">
        <v>0.31</v>
      </c>
      <c r="M207" s="164">
        <v>3.1</v>
      </c>
      <c r="N207" s="127" t="str">
        <f>VLOOKUP(G207,映射表!A:G,7,0)</f>
        <v>丁芳芳</v>
      </c>
      <c r="O207" s="128" t="str">
        <f>VLOOKUP(G207,映射表!A:C,3,0)</f>
        <v>W2580S00071</v>
      </c>
      <c r="P207" t="s">
        <v>5</v>
      </c>
    </row>
    <row r="208" spans="1:16">
      <c r="A208" s="166">
        <v>46169</v>
      </c>
      <c r="B208" s="166">
        <v>46169</v>
      </c>
      <c r="C208" t="s">
        <v>50085</v>
      </c>
      <c r="D208" t="s">
        <v>48868</v>
      </c>
      <c r="E208" t="s">
        <v>50320</v>
      </c>
      <c r="F208" t="s">
        <v>50321</v>
      </c>
      <c r="G208" t="s">
        <v>15896</v>
      </c>
      <c r="H208" t="s">
        <v>15897</v>
      </c>
      <c r="I208">
        <v>121</v>
      </c>
      <c r="J208">
        <v>1</v>
      </c>
      <c r="K208" s="165">
        <v>0.008264</v>
      </c>
      <c r="L208" s="164">
        <v>0.2</v>
      </c>
      <c r="M208" s="164">
        <v>0.2</v>
      </c>
      <c r="N208" s="127" t="str">
        <f>VLOOKUP(G208,映射表!A:G,7,0)</f>
        <v>丁芳芳</v>
      </c>
      <c r="O208" s="128" t="str">
        <f>VLOOKUP(G208,映射表!A:C,3,0)</f>
        <v>W2580S00080</v>
      </c>
      <c r="P208" t="s">
        <v>5</v>
      </c>
    </row>
    <row r="209" spans="1:16">
      <c r="A209" s="166">
        <v>46169</v>
      </c>
      <c r="B209" s="166">
        <v>46169</v>
      </c>
      <c r="C209" t="s">
        <v>18914</v>
      </c>
      <c r="D209" t="s">
        <v>48868</v>
      </c>
      <c r="E209" t="s">
        <v>50322</v>
      </c>
      <c r="F209" t="s">
        <v>50323</v>
      </c>
      <c r="G209" t="s">
        <v>18914</v>
      </c>
      <c r="H209" t="s">
        <v>18915</v>
      </c>
      <c r="I209">
        <v>55</v>
      </c>
      <c r="J209">
        <v>6</v>
      </c>
      <c r="K209" s="165">
        <v>0.10909100000000001</v>
      </c>
      <c r="L209" s="164">
        <v>0.43</v>
      </c>
      <c r="M209" s="164">
        <v>2.57</v>
      </c>
      <c r="N209" s="127" t="str">
        <f>VLOOKUP(G209,映射表!A:G,7,0)</f>
        <v>莫美玉</v>
      </c>
      <c r="O209" s="128" t="str">
        <f>VLOOKUP(G209,映射表!A:C,3,0)</f>
        <v>W2580S00063</v>
      </c>
      <c r="P209" t="s">
        <v>5</v>
      </c>
    </row>
    <row r="210" spans="1:16">
      <c r="A210" s="166">
        <v>46169</v>
      </c>
      <c r="B210" s="166">
        <v>46169</v>
      </c>
      <c r="C210" t="s">
        <v>50232</v>
      </c>
      <c r="D210" t="s">
        <v>48868</v>
      </c>
      <c r="E210" t="s">
        <v>50324</v>
      </c>
      <c r="F210">
        <v>1</v>
      </c>
      <c r="G210" t="s">
        <v>18914</v>
      </c>
      <c r="H210" t="s">
        <v>18915</v>
      </c>
      <c r="I210">
        <v>120</v>
      </c>
      <c r="J210">
        <v>9</v>
      </c>
      <c r="K210" s="165">
        <v>0.075</v>
      </c>
      <c r="L210" s="164">
        <v>0.47</v>
      </c>
      <c r="M210" s="164">
        <v>4.23</v>
      </c>
      <c r="N210" s="127" t="str">
        <f>VLOOKUP(G210,映射表!A:G,7,0)</f>
        <v>丁芳芳</v>
      </c>
      <c r="O210" s="128" t="str">
        <f>VLOOKUP(G210,映射表!A:C,3,0)</f>
        <v>W2580S00058</v>
      </c>
      <c r="P210" t="s">
        <v>5</v>
      </c>
    </row>
    <row r="211" spans="1:16">
      <c r="A211" s="166">
        <v>46169</v>
      </c>
      <c r="B211" s="166">
        <v>46169</v>
      </c>
      <c r="C211" t="s">
        <v>50235</v>
      </c>
      <c r="D211" t="s">
        <v>48868</v>
      </c>
      <c r="E211" t="s">
        <v>50325</v>
      </c>
      <c r="F211" t="s">
        <v>50326</v>
      </c>
      <c r="G211" t="s">
        <v>18122</v>
      </c>
      <c r="H211" t="s">
        <v>18123</v>
      </c>
      <c r="I211">
        <v>134</v>
      </c>
      <c r="J211">
        <v>1</v>
      </c>
      <c r="K211" s="165">
        <v>0.007463</v>
      </c>
      <c r="L211" s="164">
        <v>0.32</v>
      </c>
      <c r="M211" s="164">
        <v>0.32</v>
      </c>
      <c r="N211" s="127" t="str">
        <f>VLOOKUP(G211,映射表!A:G,7,0)</f>
        <v>丁芳芳</v>
      </c>
      <c r="O211" s="128" t="str">
        <f>VLOOKUP(G211,映射表!A:C,3,0)</f>
        <v>W2580S00058</v>
      </c>
      <c r="P211" t="s">
        <v>5</v>
      </c>
    </row>
    <row r="212" spans="1:16">
      <c r="A212" s="166">
        <v>46169</v>
      </c>
      <c r="B212" s="166">
        <v>46169</v>
      </c>
      <c r="C212" t="s">
        <v>50235</v>
      </c>
      <c r="D212" t="s">
        <v>48868</v>
      </c>
      <c r="E212" t="s">
        <v>50325</v>
      </c>
      <c r="F212" t="s">
        <v>50326</v>
      </c>
      <c r="G212" t="s">
        <v>18912</v>
      </c>
      <c r="H212" t="s">
        <v>18913</v>
      </c>
      <c r="I212">
        <v>101</v>
      </c>
      <c r="J212">
        <v>3</v>
      </c>
      <c r="K212" s="165">
        <v>0.029703</v>
      </c>
      <c r="L212" s="164">
        <v>0.4</v>
      </c>
      <c r="M212" s="164">
        <v>1.21</v>
      </c>
      <c r="N212" s="127" t="str">
        <f>VLOOKUP(G212,映射表!A:G,7,0)</f>
        <v>丁芳芳</v>
      </c>
      <c r="O212" s="128" t="str">
        <f>VLOOKUP(G212,映射表!A:C,3,0)</f>
        <v>W2580S00053</v>
      </c>
      <c r="P212" t="s">
        <v>5</v>
      </c>
    </row>
    <row r="213" spans="1:16">
      <c r="A213" s="166">
        <v>46169</v>
      </c>
      <c r="B213" s="166">
        <v>46169</v>
      </c>
      <c r="C213" t="s">
        <v>50327</v>
      </c>
      <c r="D213" t="s">
        <v>48868</v>
      </c>
      <c r="E213" t="s">
        <v>50328</v>
      </c>
      <c r="F213" t="s">
        <v>50329</v>
      </c>
      <c r="G213" t="s">
        <v>19047</v>
      </c>
      <c r="H213" t="s">
        <v>19048</v>
      </c>
      <c r="I213">
        <v>169</v>
      </c>
      <c r="J213">
        <v>2</v>
      </c>
      <c r="K213" s="165">
        <v>0.011834</v>
      </c>
      <c r="L213" s="164">
        <v>0.25</v>
      </c>
      <c r="M213" s="164">
        <v>0.5</v>
      </c>
      <c r="N213" s="127" t="str">
        <f>VLOOKUP(G213,映射表!A:G,7,0)</f>
        <v>丁芳芳</v>
      </c>
      <c r="O213" s="128" t="str">
        <f>VLOOKUP(G213,映射表!A:C,3,0)</f>
        <v>W2580S00059</v>
      </c>
      <c r="P213" t="s">
        <v>5</v>
      </c>
    </row>
    <row r="214" spans="1:16">
      <c r="A214" s="166">
        <v>46169</v>
      </c>
      <c r="B214" s="166">
        <v>46169</v>
      </c>
      <c r="C214" t="s">
        <v>50327</v>
      </c>
      <c r="D214" t="s">
        <v>48868</v>
      </c>
      <c r="E214" t="s">
        <v>50328</v>
      </c>
      <c r="F214" t="s">
        <v>50329</v>
      </c>
      <c r="G214" t="s">
        <v>19051</v>
      </c>
      <c r="H214" t="s">
        <v>19052</v>
      </c>
      <c r="I214">
        <v>537</v>
      </c>
      <c r="J214">
        <v>20</v>
      </c>
      <c r="K214" s="165">
        <v>0.037244</v>
      </c>
      <c r="L214" s="164">
        <v>0.3</v>
      </c>
      <c r="M214" s="164">
        <v>5.9</v>
      </c>
      <c r="N214" s="127" t="str">
        <f>VLOOKUP(G214,映射表!A:G,7,0)</f>
        <v>丁芳芳</v>
      </c>
      <c r="O214" s="128" t="str">
        <f>VLOOKUP(G214,映射表!A:C,3,0)</f>
        <v>W2580P379995</v>
      </c>
      <c r="P214" t="s">
        <v>5</v>
      </c>
    </row>
    <row r="215" spans="1:16">
      <c r="A215" s="166">
        <v>46169</v>
      </c>
      <c r="B215" s="166">
        <v>46169</v>
      </c>
      <c r="C215" t="s">
        <v>50327</v>
      </c>
      <c r="D215" t="s">
        <v>48868</v>
      </c>
      <c r="E215" t="s">
        <v>50330</v>
      </c>
      <c r="F215" t="s">
        <v>50331</v>
      </c>
      <c r="G215" t="s">
        <v>19053</v>
      </c>
      <c r="H215" t="s">
        <v>19054</v>
      </c>
      <c r="I215">
        <v>1127</v>
      </c>
      <c r="J215">
        <v>16</v>
      </c>
      <c r="K215" s="165">
        <v>0.014197</v>
      </c>
      <c r="L215" s="164">
        <v>0.49</v>
      </c>
      <c r="M215" s="164">
        <v>7.84</v>
      </c>
      <c r="N215" s="127" t="str">
        <f>VLOOKUP(G215,映射表!A:G,7,0)</f>
        <v>丁芳芳</v>
      </c>
      <c r="O215" s="128" t="str">
        <f>VLOOKUP(G215,映射表!A:C,3,0)</f>
        <v>W2580P379998</v>
      </c>
      <c r="P215" t="s">
        <v>5</v>
      </c>
    </row>
    <row r="216" spans="1:16">
      <c r="A216" s="166">
        <v>46169</v>
      </c>
      <c r="B216" s="166">
        <v>46169</v>
      </c>
      <c r="C216" t="s">
        <v>50327</v>
      </c>
      <c r="D216" t="s">
        <v>48868</v>
      </c>
      <c r="E216" t="s">
        <v>50330</v>
      </c>
      <c r="F216" t="s">
        <v>50331</v>
      </c>
      <c r="G216" t="s">
        <v>19049</v>
      </c>
      <c r="H216" t="s">
        <v>19050</v>
      </c>
      <c r="I216">
        <v>152</v>
      </c>
      <c r="J216">
        <v>2</v>
      </c>
      <c r="K216" s="165">
        <v>0.013158000000000001</v>
      </c>
      <c r="L216" s="164">
        <v>0.44</v>
      </c>
      <c r="M216" s="164">
        <v>0.88</v>
      </c>
      <c r="N216" s="127" t="str">
        <f>VLOOKUP(G216,映射表!A:G,7,0)</f>
        <v>丁芳芳</v>
      </c>
      <c r="O216" s="128" t="str">
        <f>VLOOKUP(G216,映射表!A:C,3,0)</f>
        <v>W2580P379983</v>
      </c>
      <c r="P216" t="s">
        <v>5</v>
      </c>
    </row>
    <row r="217" spans="1:16">
      <c r="A217" s="166">
        <v>46169</v>
      </c>
      <c r="B217" s="166">
        <v>46169</v>
      </c>
      <c r="C217" t="s">
        <v>50293</v>
      </c>
      <c r="D217" t="s">
        <v>48868</v>
      </c>
      <c r="E217" t="s">
        <v>50332</v>
      </c>
      <c r="F217" t="s">
        <v>50333</v>
      </c>
      <c r="G217" t="s">
        <v>18405</v>
      </c>
      <c r="H217" t="s">
        <v>18406</v>
      </c>
      <c r="I217">
        <v>3752</v>
      </c>
      <c r="J217">
        <v>33</v>
      </c>
      <c r="K217" s="165">
        <v>0.008794999999999999</v>
      </c>
      <c r="L217" s="164">
        <v>0.35</v>
      </c>
      <c r="M217" s="164">
        <v>11.51</v>
      </c>
      <c r="N217" s="127" t="str">
        <f>VLOOKUP(G217,映射表!A:G,7,0)</f>
        <v>丁芳芳</v>
      </c>
      <c r="O217" s="128" t="str">
        <f>VLOOKUP(G217,映射表!A:C,3,0)</f>
        <v>W2580P379980</v>
      </c>
      <c r="P217" t="s">
        <v>5</v>
      </c>
    </row>
    <row r="218" spans="1:16">
      <c r="A218" s="166">
        <v>46169</v>
      </c>
      <c r="B218" s="166">
        <v>46169</v>
      </c>
      <c r="C218" t="s">
        <v>50246</v>
      </c>
      <c r="D218" t="s">
        <v>48868</v>
      </c>
      <c r="E218" t="s">
        <v>50334</v>
      </c>
      <c r="F218" t="s">
        <v>50335</v>
      </c>
      <c r="G218" t="s">
        <v>19001</v>
      </c>
      <c r="H218" t="s">
        <v>19002</v>
      </c>
      <c r="I218">
        <v>975</v>
      </c>
      <c r="J218">
        <v>13</v>
      </c>
      <c r="K218" s="165">
        <v>0.013333</v>
      </c>
      <c r="L218" s="164">
        <v>0.42</v>
      </c>
      <c r="M218" s="164">
        <v>5.45</v>
      </c>
      <c r="N218" s="127" t="str">
        <f>VLOOKUP(G218,映射表!A:G,7,0)</f>
        <v>丁芳芳</v>
      </c>
      <c r="O218" s="128" t="str">
        <f>VLOOKUP(G218,映射表!A:C,3,0)</f>
        <v>W2580S00057</v>
      </c>
      <c r="P218" t="s">
        <v>5</v>
      </c>
    </row>
    <row r="219" spans="1:16">
      <c r="A219" s="166">
        <v>46169</v>
      </c>
      <c r="B219" s="166">
        <v>46169</v>
      </c>
      <c r="C219" t="s">
        <v>18914</v>
      </c>
      <c r="D219" t="s">
        <v>48868</v>
      </c>
      <c r="E219" t="s">
        <v>50336</v>
      </c>
      <c r="F219" t="s">
        <v>50337</v>
      </c>
      <c r="G219" t="s">
        <v>18914</v>
      </c>
      <c r="H219" t="s">
        <v>18915</v>
      </c>
      <c r="I219">
        <v>273</v>
      </c>
      <c r="J219">
        <v>15</v>
      </c>
      <c r="K219" s="165">
        <v>0.054945</v>
      </c>
      <c r="L219" s="164">
        <v>0.5</v>
      </c>
      <c r="M219" s="164">
        <v>7.54</v>
      </c>
      <c r="N219" s="127" t="str">
        <f>VLOOKUP(G219,映射表!A:G,7,0)</f>
        <v>丁芳芳</v>
      </c>
      <c r="O219" s="128" t="str">
        <f>VLOOKUP(G219,映射表!A:C,3,0)</f>
        <v>W2580S00035</v>
      </c>
      <c r="P219" t="s">
        <v>5</v>
      </c>
    </row>
    <row r="220" spans="1:16">
      <c r="A220" s="166">
        <v>46169</v>
      </c>
      <c r="B220" s="166">
        <v>46169</v>
      </c>
      <c r="C220" t="s">
        <v>50094</v>
      </c>
      <c r="D220" t="s">
        <v>48868</v>
      </c>
      <c r="E220" t="s">
        <v>50338</v>
      </c>
      <c r="F220" t="s">
        <v>50339</v>
      </c>
      <c r="G220" t="s">
        <v>19169</v>
      </c>
      <c r="H220" t="s">
        <v>19170</v>
      </c>
      <c r="I220">
        <v>38</v>
      </c>
      <c r="J220">
        <v>0</v>
      </c>
      <c r="K220" s="165">
        <v>0</v>
      </c>
      <c r="L220" t="s">
        <v>18516</v>
      </c>
      <c r="M220" s="164">
        <v>0</v>
      </c>
      <c r="N220" s="127" t="str">
        <f>VLOOKUP(G220,映射表!A:G,7,0)</f>
        <v>丁芳芳</v>
      </c>
      <c r="O220" s="128" t="str">
        <f>VLOOKUP(G220,映射表!A:C,3,0)</f>
        <v>W2580S00058</v>
      </c>
      <c r="P220" t="s">
        <v>5</v>
      </c>
    </row>
    <row r="221" spans="1:16">
      <c r="A221" s="166">
        <v>46169</v>
      </c>
      <c r="B221" s="166">
        <v>46169</v>
      </c>
      <c r="C221" t="s">
        <v>50110</v>
      </c>
      <c r="D221" t="s">
        <v>48868</v>
      </c>
      <c r="E221" t="s">
        <v>50340</v>
      </c>
      <c r="F221" t="s">
        <v>50341</v>
      </c>
      <c r="G221" t="s">
        <v>18009</v>
      </c>
      <c r="H221" t="s">
        <v>18010</v>
      </c>
      <c r="I221">
        <v>6</v>
      </c>
      <c r="J221">
        <v>0</v>
      </c>
      <c r="K221" s="165">
        <v>0</v>
      </c>
      <c r="L221" t="s">
        <v>18516</v>
      </c>
      <c r="M221" s="164">
        <v>0</v>
      </c>
      <c r="N221" s="127" t="str">
        <f>VLOOKUP(G221,映射表!A:G,7,0)</f>
        <v>丁芳芳</v>
      </c>
      <c r="O221" s="128" t="str">
        <f>VLOOKUP(G221,映射表!A:C,3,0)</f>
        <v>W2593P337445</v>
      </c>
      <c r="P221" t="s">
        <v>5</v>
      </c>
    </row>
    <row r="222" spans="1:16">
      <c r="A222" s="166">
        <v>46169</v>
      </c>
      <c r="B222" s="166">
        <v>46169</v>
      </c>
      <c r="C222" t="s">
        <v>50110</v>
      </c>
      <c r="D222" t="s">
        <v>48868</v>
      </c>
      <c r="E222" t="s">
        <v>50340</v>
      </c>
      <c r="F222" t="s">
        <v>50341</v>
      </c>
      <c r="G222" t="s">
        <v>18015</v>
      </c>
      <c r="H222" t="s">
        <v>18016</v>
      </c>
      <c r="I222">
        <v>60</v>
      </c>
      <c r="J222">
        <v>2</v>
      </c>
      <c r="K222" s="165">
        <v>0.033333</v>
      </c>
      <c r="L222" s="164">
        <v>0.27</v>
      </c>
      <c r="M222" s="164">
        <v>0.54</v>
      </c>
      <c r="N222" s="127" t="str">
        <f>VLOOKUP(G222,映射表!A:G,7,0)</f>
        <v>丁芳芳</v>
      </c>
      <c r="O222" s="128" t="str">
        <f>VLOOKUP(G222,映射表!A:C,3,0)</f>
        <v>W2593P289146</v>
      </c>
      <c r="P222" t="s">
        <v>5</v>
      </c>
    </row>
    <row r="223" spans="1:16">
      <c r="A223" s="166">
        <v>46169</v>
      </c>
      <c r="B223" s="166">
        <v>46169</v>
      </c>
      <c r="C223" t="s">
        <v>50110</v>
      </c>
      <c r="D223" t="s">
        <v>48868</v>
      </c>
      <c r="E223" t="s">
        <v>50340</v>
      </c>
      <c r="F223" t="s">
        <v>50341</v>
      </c>
      <c r="G223" t="s">
        <v>18012</v>
      </c>
      <c r="H223" t="s">
        <v>18013</v>
      </c>
      <c r="I223">
        <v>20</v>
      </c>
      <c r="J223">
        <v>1</v>
      </c>
      <c r="K223" s="165">
        <v>0.05</v>
      </c>
      <c r="L223" s="164">
        <v>0.23</v>
      </c>
      <c r="M223" s="164">
        <v>0.23</v>
      </c>
      <c r="N223" s="127" t="str">
        <f>VLOOKUP(G223,映射表!A:G,7,0)</f>
        <v>丁芳芳</v>
      </c>
      <c r="O223" s="128" t="str">
        <f>VLOOKUP(G223,映射表!A:C,3,0)</f>
        <v>W2593P289148</v>
      </c>
      <c r="P223" t="s">
        <v>5</v>
      </c>
    </row>
    <row r="224" spans="1:16">
      <c r="A224" s="166">
        <v>46169</v>
      </c>
      <c r="B224" s="166">
        <v>46169</v>
      </c>
      <c r="C224" t="s">
        <v>50082</v>
      </c>
      <c r="D224" t="s">
        <v>48868</v>
      </c>
      <c r="E224" t="s">
        <v>50342</v>
      </c>
      <c r="F224" t="s">
        <v>50343</v>
      </c>
      <c r="G224" t="s">
        <v>12845</v>
      </c>
      <c r="H224" t="s">
        <v>12846</v>
      </c>
      <c r="I224">
        <v>117</v>
      </c>
      <c r="J224">
        <v>3</v>
      </c>
      <c r="K224" s="165">
        <v>0.025640999999999997</v>
      </c>
      <c r="L224" s="164">
        <v>0.57</v>
      </c>
      <c r="M224" s="164">
        <v>1.72</v>
      </c>
      <c r="N224" s="127" t="str">
        <f>VLOOKUP(G224,映射表!A:G,7,0)</f>
        <v>丁芳芳</v>
      </c>
      <c r="O224" s="128" t="str">
        <f>VLOOKUP(G224,映射表!A:C,3,0)</f>
        <v>W2593P289147</v>
      </c>
      <c r="P224" t="s">
        <v>5</v>
      </c>
    </row>
    <row r="225" spans="1:16">
      <c r="A225" s="166">
        <v>46169</v>
      </c>
      <c r="B225" s="166">
        <v>46169</v>
      </c>
      <c r="C225" t="s">
        <v>18641</v>
      </c>
      <c r="D225" t="s">
        <v>48868</v>
      </c>
      <c r="E225" t="s">
        <v>50344</v>
      </c>
      <c r="F225" t="s">
        <v>50345</v>
      </c>
      <c r="G225" t="s">
        <v>18641</v>
      </c>
      <c r="H225" t="s">
        <v>18642</v>
      </c>
      <c r="I225">
        <v>1539</v>
      </c>
      <c r="J225">
        <v>21</v>
      </c>
      <c r="K225" s="165">
        <v>0.013645000000000001</v>
      </c>
      <c r="L225" s="164">
        <v>0.41</v>
      </c>
      <c r="M225" s="164">
        <v>8.65</v>
      </c>
      <c r="N225" s="127" t="str">
        <f>VLOOKUP(G225,映射表!A:G,7,0)</f>
        <v>丁芳芳</v>
      </c>
      <c r="O225" s="128" t="str">
        <f>VLOOKUP(G225,映射表!A:C,3,0)</f>
        <v>W504P286408</v>
      </c>
      <c r="P225" t="s">
        <v>5</v>
      </c>
    </row>
    <row r="226" spans="1:16">
      <c r="A226" s="166">
        <v>46169</v>
      </c>
      <c r="B226" s="166">
        <v>46169</v>
      </c>
      <c r="C226" t="s">
        <v>50088</v>
      </c>
      <c r="D226" t="s">
        <v>48868</v>
      </c>
      <c r="E226" t="s">
        <v>50346</v>
      </c>
      <c r="F226" t="s">
        <v>50347</v>
      </c>
      <c r="G226" t="s">
        <v>19172</v>
      </c>
      <c r="H226" t="s">
        <v>19173</v>
      </c>
      <c r="I226">
        <v>121</v>
      </c>
      <c r="J226">
        <v>0</v>
      </c>
      <c r="K226" s="165">
        <v>0</v>
      </c>
      <c r="L226" t="s">
        <v>18516</v>
      </c>
      <c r="M226" s="164">
        <v>0</v>
      </c>
      <c r="N226" s="127" t="str">
        <f>VLOOKUP(G226,映射表!A:G,7,0)</f>
        <v>丁芳芳</v>
      </c>
      <c r="O226" s="128" t="str">
        <f>VLOOKUP(G226,映射表!A:C,3,0)</f>
        <v>W2580S00080</v>
      </c>
      <c r="P226" t="s">
        <v>5</v>
      </c>
    </row>
    <row r="227" spans="1:16">
      <c r="A227" s="166">
        <v>46169</v>
      </c>
      <c r="B227" s="166">
        <v>46169</v>
      </c>
      <c r="C227" t="s">
        <v>50088</v>
      </c>
      <c r="D227" t="s">
        <v>48868</v>
      </c>
      <c r="E227" t="s">
        <v>50348</v>
      </c>
      <c r="F227" t="s">
        <v>50349</v>
      </c>
      <c r="G227" t="s">
        <v>18365</v>
      </c>
      <c r="H227" t="s">
        <v>18366</v>
      </c>
      <c r="I227">
        <v>377</v>
      </c>
      <c r="J227">
        <v>3</v>
      </c>
      <c r="K227" s="165">
        <v>0.007958</v>
      </c>
      <c r="L227" s="164">
        <v>0.42</v>
      </c>
      <c r="M227" s="164">
        <v>1.25</v>
      </c>
      <c r="N227" s="127" t="str">
        <f>VLOOKUP(G227,映射表!A:G,7,0)</f>
        <v>丁芳芳</v>
      </c>
      <c r="O227" s="128" t="str">
        <f>VLOOKUP(G227,映射表!A:C,3,0)</f>
        <v>W2593P337454</v>
      </c>
      <c r="P227" t="s">
        <v>5</v>
      </c>
    </row>
    <row r="228" spans="1:16">
      <c r="A228" s="166">
        <v>46169</v>
      </c>
      <c r="B228" s="166">
        <v>46169</v>
      </c>
      <c r="C228" t="s">
        <v>50085</v>
      </c>
      <c r="D228" t="s">
        <v>48868</v>
      </c>
      <c r="E228" t="s">
        <v>50350</v>
      </c>
      <c r="F228" t="s">
        <v>50351</v>
      </c>
      <c r="G228" t="s">
        <v>4386</v>
      </c>
      <c r="H228" t="s">
        <v>4387</v>
      </c>
      <c r="I228">
        <v>0</v>
      </c>
      <c r="J228">
        <v>0</v>
      </c>
      <c r="K228" t="s">
        <v>18516</v>
      </c>
      <c r="L228" t="s">
        <v>18516</v>
      </c>
      <c r="M228" s="164">
        <v>0</v>
      </c>
      <c r="N228" s="127" t="str">
        <f>VLOOKUP(G228,映射表!A:G,7,0)</f>
        <v>丁芳芳</v>
      </c>
      <c r="O228" s="128" t="str">
        <f>VLOOKUP(G228,映射表!A:C,3,0)</f>
        <v>W2580S00056</v>
      </c>
      <c r="P228" t="s">
        <v>5</v>
      </c>
    </row>
    <row r="229" spans="1:16">
      <c r="A229" s="166">
        <v>46169</v>
      </c>
      <c r="B229" s="166">
        <v>46169</v>
      </c>
      <c r="C229" t="s">
        <v>50085</v>
      </c>
      <c r="D229" t="s">
        <v>48868</v>
      </c>
      <c r="E229" t="s">
        <v>50350</v>
      </c>
      <c r="F229" t="s">
        <v>50351</v>
      </c>
      <c r="G229" t="s">
        <v>4390</v>
      </c>
      <c r="H229" t="s">
        <v>4391</v>
      </c>
      <c r="I229">
        <v>7</v>
      </c>
      <c r="J229">
        <v>0</v>
      </c>
      <c r="K229" s="165">
        <v>0</v>
      </c>
      <c r="L229" t="s">
        <v>18516</v>
      </c>
      <c r="M229" s="164">
        <v>0</v>
      </c>
      <c r="N229" s="127" t="str">
        <f>VLOOKUP(G229,映射表!A:G,7,0)</f>
        <v>丁芳芳</v>
      </c>
      <c r="O229" s="128" t="str">
        <f>VLOOKUP(G229,映射表!A:C,3,0)</f>
        <v>W504142774</v>
      </c>
      <c r="P229" t="s">
        <v>5</v>
      </c>
    </row>
    <row r="230" spans="1:16">
      <c r="A230" s="166">
        <v>46169</v>
      </c>
      <c r="B230" s="166">
        <v>46169</v>
      </c>
      <c r="C230" t="s">
        <v>50235</v>
      </c>
      <c r="D230" t="s">
        <v>48868</v>
      </c>
      <c r="E230" t="s">
        <v>50352</v>
      </c>
      <c r="F230" t="s">
        <v>50353</v>
      </c>
      <c r="G230" t="s">
        <v>18644</v>
      </c>
      <c r="H230" t="s">
        <v>18645</v>
      </c>
      <c r="I230">
        <v>667</v>
      </c>
      <c r="J230">
        <v>11</v>
      </c>
      <c r="K230" s="165">
        <v>0.016492</v>
      </c>
      <c r="L230" s="164">
        <v>0.3</v>
      </c>
      <c r="M230" s="164">
        <v>3.3</v>
      </c>
      <c r="N230" s="127" t="str">
        <f>VLOOKUP(G230,映射表!A:G,7,0)</f>
        <v>丁芳芳</v>
      </c>
      <c r="O230" s="128" t="str">
        <f>VLOOKUP(G230,映射表!A:C,3,0)</f>
        <v>W504142775</v>
      </c>
      <c r="P230" t="s">
        <v>5</v>
      </c>
    </row>
    <row r="231" spans="1:16">
      <c r="A231" s="166">
        <v>46169</v>
      </c>
      <c r="B231" s="166">
        <v>46169</v>
      </c>
      <c r="C231" t="s">
        <v>50101</v>
      </c>
      <c r="D231" t="s">
        <v>48868</v>
      </c>
      <c r="E231" t="s">
        <v>50354</v>
      </c>
      <c r="F231" t="s">
        <v>50355</v>
      </c>
      <c r="G231" t="s">
        <v>18556</v>
      </c>
      <c r="H231" t="s">
        <v>18557</v>
      </c>
      <c r="I231">
        <v>55</v>
      </c>
      <c r="J231">
        <v>0</v>
      </c>
      <c r="K231" s="165">
        <v>0</v>
      </c>
      <c r="L231" t="s">
        <v>18516</v>
      </c>
      <c r="M231" s="164">
        <v>0</v>
      </c>
      <c r="N231" s="127" t="str">
        <f>VLOOKUP(G231,映射表!A:G,7,0)</f>
        <v>丁芳芳</v>
      </c>
      <c r="O231" s="128" t="str">
        <f>VLOOKUP(G231,映射表!A:C,3,0)</f>
        <v>W2580S00071</v>
      </c>
      <c r="P231" t="s">
        <v>5</v>
      </c>
    </row>
    <row r="232" spans="1:16">
      <c r="A232" s="166">
        <v>46169</v>
      </c>
      <c r="B232" s="166">
        <v>46169</v>
      </c>
      <c r="C232" t="s">
        <v>50356</v>
      </c>
      <c r="D232" t="s">
        <v>48868</v>
      </c>
      <c r="E232" t="s">
        <v>50357</v>
      </c>
      <c r="F232" t="s">
        <v>50358</v>
      </c>
      <c r="G232" t="s">
        <v>19323</v>
      </c>
      <c r="H232" t="s">
        <v>19324</v>
      </c>
      <c r="I232">
        <v>771</v>
      </c>
      <c r="J232">
        <v>13</v>
      </c>
      <c r="K232" s="165">
        <v>0.016861</v>
      </c>
      <c r="L232" s="164">
        <v>0.45</v>
      </c>
      <c r="M232" s="164">
        <v>5.8</v>
      </c>
      <c r="N232" s="127" t="str">
        <f>VLOOKUP(G232,映射表!A:G,7,0)</f>
        <v>丁芳芳</v>
      </c>
      <c r="O232" s="128" t="str">
        <f>VLOOKUP(G232,映射表!A:C,3,0)</f>
        <v>W2593S00041</v>
      </c>
      <c r="P232" t="s">
        <v>5</v>
      </c>
    </row>
    <row r="233" spans="1:16">
      <c r="A233" s="166">
        <v>46169</v>
      </c>
      <c r="B233" s="166">
        <v>46169</v>
      </c>
      <c r="C233" t="s">
        <v>50356</v>
      </c>
      <c r="D233" t="s">
        <v>48868</v>
      </c>
      <c r="E233" t="s">
        <v>50357</v>
      </c>
      <c r="F233" t="s">
        <v>50358</v>
      </c>
      <c r="G233" t="s">
        <v>19256</v>
      </c>
      <c r="H233" t="s">
        <v>19257</v>
      </c>
      <c r="I233">
        <v>782</v>
      </c>
      <c r="J233">
        <v>10</v>
      </c>
      <c r="K233" s="165">
        <v>0.012787999999999999</v>
      </c>
      <c r="L233" s="164">
        <v>0.44</v>
      </c>
      <c r="M233" s="164">
        <v>4.36</v>
      </c>
      <c r="N233" s="127" t="str">
        <f>VLOOKUP(G233,映射表!A:G,7,0)</f>
        <v>丁芳芳</v>
      </c>
      <c r="O233" s="128" t="str">
        <f>VLOOKUP(G233,映射表!A:C,3,0)</f>
        <v>W2580S00049</v>
      </c>
      <c r="P233" t="s">
        <v>5</v>
      </c>
    </row>
    <row r="234" spans="1:16">
      <c r="A234" s="166">
        <v>46169</v>
      </c>
      <c r="B234" s="166">
        <v>46169</v>
      </c>
      <c r="C234" t="s">
        <v>50101</v>
      </c>
      <c r="D234" t="s">
        <v>48868</v>
      </c>
      <c r="E234" t="s">
        <v>50359</v>
      </c>
      <c r="F234" t="s">
        <v>50360</v>
      </c>
      <c r="G234" t="s">
        <v>18914</v>
      </c>
      <c r="H234" t="s">
        <v>18915</v>
      </c>
      <c r="I234">
        <v>303</v>
      </c>
      <c r="J234">
        <v>0</v>
      </c>
      <c r="K234" s="165">
        <v>0</v>
      </c>
      <c r="L234" t="s">
        <v>18516</v>
      </c>
      <c r="M234" s="164">
        <v>0</v>
      </c>
      <c r="N234" s="127" t="str">
        <f>VLOOKUP(G234,映射表!A:G,7,0)</f>
        <v>丁芳芳</v>
      </c>
      <c r="O234" s="128" t="str">
        <f>VLOOKUP(G234,映射表!A:C,3,0)</f>
        <v>W2580S00050</v>
      </c>
      <c r="P234" t="s">
        <v>5</v>
      </c>
    </row>
    <row r="235" spans="1:16">
      <c r="A235" s="166">
        <v>46169</v>
      </c>
      <c r="B235" s="166">
        <v>46169</v>
      </c>
      <c r="C235" t="s">
        <v>50094</v>
      </c>
      <c r="D235" t="s">
        <v>48868</v>
      </c>
      <c r="E235" t="s">
        <v>50361</v>
      </c>
      <c r="F235" t="s">
        <v>50362</v>
      </c>
      <c r="G235" t="s">
        <v>19186</v>
      </c>
      <c r="H235" t="s">
        <v>19187</v>
      </c>
      <c r="I235">
        <v>733</v>
      </c>
      <c r="J235">
        <v>6</v>
      </c>
      <c r="K235" s="165">
        <v>0.008186</v>
      </c>
      <c r="L235" s="164">
        <v>0.38</v>
      </c>
      <c r="M235" s="164">
        <v>2.28</v>
      </c>
      <c r="N235" s="127" t="str">
        <f>VLOOKUP(G235,映射表!A:G,7,0)</f>
        <v>丁芳芳</v>
      </c>
      <c r="O235" s="128" t="str">
        <f>VLOOKUP(G235,映射表!A:C,3,0)</f>
        <v>W2580S00058</v>
      </c>
      <c r="P235" t="s">
        <v>5</v>
      </c>
    </row>
    <row r="236" spans="1:16">
      <c r="A236" s="166">
        <v>46169</v>
      </c>
      <c r="B236" s="166">
        <v>46169</v>
      </c>
      <c r="C236" t="s">
        <v>50327</v>
      </c>
      <c r="D236" t="s">
        <v>48868</v>
      </c>
      <c r="E236" t="s">
        <v>50363</v>
      </c>
      <c r="F236" t="s">
        <v>50364</v>
      </c>
      <c r="G236" t="s">
        <v>19051</v>
      </c>
      <c r="H236" t="s">
        <v>19052</v>
      </c>
      <c r="I236">
        <v>1354</v>
      </c>
      <c r="J236">
        <v>20</v>
      </c>
      <c r="K236" s="165">
        <v>0.014771000000000001</v>
      </c>
      <c r="L236" s="164">
        <v>0.37</v>
      </c>
      <c r="M236" s="164">
        <v>7.34</v>
      </c>
      <c r="N236" s="127" t="str">
        <f>VLOOKUP(G236,映射表!A:G,7,0)</f>
        <v>丁芳芳</v>
      </c>
      <c r="O236" s="128" t="str">
        <f>VLOOKUP(G236,映射表!A:C,3,0)</f>
        <v>W2593P411270</v>
      </c>
      <c r="P236" t="s">
        <v>5</v>
      </c>
    </row>
    <row r="237" spans="1:16">
      <c r="A237" s="166">
        <v>46169</v>
      </c>
      <c r="B237" s="166">
        <v>46169</v>
      </c>
      <c r="C237" t="s">
        <v>50327</v>
      </c>
      <c r="D237" t="s">
        <v>48868</v>
      </c>
      <c r="E237" t="s">
        <v>50363</v>
      </c>
      <c r="F237" t="s">
        <v>50364</v>
      </c>
      <c r="G237" t="s">
        <v>19047</v>
      </c>
      <c r="H237" t="s">
        <v>19048</v>
      </c>
      <c r="I237">
        <v>733</v>
      </c>
      <c r="J237">
        <v>3</v>
      </c>
      <c r="K237" s="165">
        <v>0.004093</v>
      </c>
      <c r="L237" s="164">
        <v>0.36</v>
      </c>
      <c r="M237" s="164">
        <v>1.08</v>
      </c>
      <c r="N237" s="127" t="str">
        <f>VLOOKUP(G237,映射表!A:G,7,0)</f>
        <v>丁芳芳</v>
      </c>
      <c r="O237" s="128" t="str">
        <f>VLOOKUP(G237,映射表!A:C,3,0)</f>
        <v>W2580P379998</v>
      </c>
      <c r="P237" t="s">
        <v>5</v>
      </c>
    </row>
    <row r="238" spans="1:16">
      <c r="A238" s="166">
        <v>46169</v>
      </c>
      <c r="B238" s="166">
        <v>46169</v>
      </c>
      <c r="C238" t="s">
        <v>50293</v>
      </c>
      <c r="D238" t="s">
        <v>48868</v>
      </c>
      <c r="E238" t="s">
        <v>50365</v>
      </c>
      <c r="F238" t="s">
        <v>50366</v>
      </c>
      <c r="G238" t="s">
        <v>18912</v>
      </c>
      <c r="H238" t="s">
        <v>18913</v>
      </c>
      <c r="I238">
        <v>1726</v>
      </c>
      <c r="J238">
        <v>20</v>
      </c>
      <c r="K238" s="165">
        <v>0.011587</v>
      </c>
      <c r="L238" s="164">
        <v>0.46</v>
      </c>
      <c r="M238" s="164">
        <v>9.12</v>
      </c>
      <c r="N238" s="127" t="str">
        <f>VLOOKUP(G238,映射表!A:G,7,0)</f>
        <v>丁芳芳</v>
      </c>
      <c r="O238" s="128" t="str">
        <f>VLOOKUP(G238,映射表!A:C,3,0)</f>
        <v>W2580P379995</v>
      </c>
      <c r="P238" t="s">
        <v>5</v>
      </c>
    </row>
    <row r="239" spans="1:16">
      <c r="A239" s="166">
        <v>46169</v>
      </c>
      <c r="B239" s="166">
        <v>46169</v>
      </c>
      <c r="C239" t="s">
        <v>50246</v>
      </c>
      <c r="D239" t="s">
        <v>48868</v>
      </c>
      <c r="E239" t="s">
        <v>50367</v>
      </c>
      <c r="F239" t="s">
        <v>50368</v>
      </c>
      <c r="G239" t="s">
        <v>19055</v>
      </c>
      <c r="H239" t="s">
        <v>19056</v>
      </c>
      <c r="I239">
        <v>308</v>
      </c>
      <c r="J239">
        <v>3</v>
      </c>
      <c r="K239" s="165">
        <v>0.00974</v>
      </c>
      <c r="L239" s="164">
        <v>0.38</v>
      </c>
      <c r="M239" s="164">
        <v>1.15</v>
      </c>
      <c r="N239" s="127" t="str">
        <f>VLOOKUP(G239,映射表!A:G,7,0)</f>
        <v>丁芳芳</v>
      </c>
      <c r="O239" s="128" t="str">
        <f>VLOOKUP(G239,映射表!A:C,3,0)</f>
        <v>W2580S00059</v>
      </c>
      <c r="P239" t="s">
        <v>5</v>
      </c>
    </row>
    <row r="240" spans="1:16">
      <c r="A240" s="166">
        <v>46169</v>
      </c>
      <c r="B240" s="166">
        <v>46169</v>
      </c>
      <c r="C240" t="s">
        <v>50085</v>
      </c>
      <c r="D240" t="s">
        <v>48868</v>
      </c>
      <c r="E240" t="s">
        <v>50369</v>
      </c>
      <c r="F240" t="s">
        <v>50370</v>
      </c>
      <c r="G240" t="s">
        <v>19190</v>
      </c>
      <c r="H240" t="s">
        <v>19191</v>
      </c>
      <c r="I240">
        <v>109</v>
      </c>
      <c r="J240">
        <v>6</v>
      </c>
      <c r="K240" s="165">
        <v>0.055046</v>
      </c>
      <c r="L240" s="164">
        <v>0.4</v>
      </c>
      <c r="M240" s="164">
        <v>2.4</v>
      </c>
      <c r="N240" s="127" t="str">
        <f>VLOOKUP(G240,映射表!A:G,7,0)</f>
        <v>丁芳芳</v>
      </c>
      <c r="O240" s="128" t="str">
        <f>VLOOKUP(G240,映射表!A:C,3,0)</f>
        <v>W2580S00061</v>
      </c>
      <c r="P240" t="s">
        <v>5</v>
      </c>
    </row>
    <row r="241" spans="1:16">
      <c r="A241" s="166">
        <v>46169</v>
      </c>
      <c r="B241" s="166">
        <v>46169</v>
      </c>
      <c r="C241" t="s">
        <v>50115</v>
      </c>
      <c r="D241" t="s">
        <v>48868</v>
      </c>
      <c r="E241" t="s">
        <v>19289</v>
      </c>
      <c r="F241" t="s">
        <v>17613</v>
      </c>
      <c r="G241" t="s">
        <v>19289</v>
      </c>
      <c r="H241" t="s">
        <v>19290</v>
      </c>
      <c r="I241">
        <v>204</v>
      </c>
      <c r="J241">
        <v>4</v>
      </c>
      <c r="K241" s="165">
        <v>0.019608</v>
      </c>
      <c r="L241" s="164">
        <v>0.37</v>
      </c>
      <c r="M241" s="164">
        <v>1.49</v>
      </c>
      <c r="N241" s="127" t="str">
        <f>VLOOKUP(G241,映射表!A:G,7,0)</f>
        <v>丁芳芳</v>
      </c>
      <c r="O241" s="128" t="str">
        <f>VLOOKUP(G241,映射表!A:C,3,0)</f>
        <v>W2593P411272</v>
      </c>
      <c r="P241" t="s">
        <v>5</v>
      </c>
    </row>
    <row r="242" spans="1:16">
      <c r="A242" s="166">
        <v>46169</v>
      </c>
      <c r="B242" s="166">
        <v>46169</v>
      </c>
      <c r="C242" t="s">
        <v>50115</v>
      </c>
      <c r="D242" t="s">
        <v>48868</v>
      </c>
      <c r="E242" t="s">
        <v>19291</v>
      </c>
      <c r="F242" t="s">
        <v>19291</v>
      </c>
      <c r="G242" t="s">
        <v>19291</v>
      </c>
      <c r="H242" t="s">
        <v>19292</v>
      </c>
      <c r="I242">
        <v>146</v>
      </c>
      <c r="J242">
        <v>2</v>
      </c>
      <c r="K242" s="165">
        <v>0.013699</v>
      </c>
      <c r="L242" s="164">
        <v>0.39</v>
      </c>
      <c r="M242" s="164">
        <v>0.77</v>
      </c>
      <c r="N242" s="127" t="str">
        <f>VLOOKUP(G242,映射表!A:G,7,0)</f>
        <v>欧阳博文</v>
      </c>
      <c r="O242" s="128" t="str">
        <f>VLOOKUP(G242,映射表!A:C,3,0)</f>
        <v>N729P321351N</v>
      </c>
      <c r="P242" t="s">
        <v>5</v>
      </c>
    </row>
    <row r="243" spans="1:16">
      <c r="A243" s="166">
        <v>46169</v>
      </c>
      <c r="B243" s="166">
        <v>46169</v>
      </c>
      <c r="C243" t="s">
        <v>50200</v>
      </c>
      <c r="D243" t="s">
        <v>48868</v>
      </c>
      <c r="E243" t="s">
        <v>50373</v>
      </c>
      <c r="F243" t="s">
        <v>50374</v>
      </c>
      <c r="G243" t="s">
        <v>19197</v>
      </c>
      <c r="H243" t="s">
        <v>19198</v>
      </c>
      <c r="I243">
        <v>1735</v>
      </c>
      <c r="J243">
        <v>29</v>
      </c>
      <c r="K243" s="165">
        <v>0.016715</v>
      </c>
      <c r="L243" s="164">
        <v>0.35</v>
      </c>
      <c r="M243" s="164">
        <v>10.2</v>
      </c>
      <c r="N243" s="127" t="str">
        <f>VLOOKUP(G243,映射表!A:G,7,0)</f>
        <v>莫美玉</v>
      </c>
      <c r="O243" s="128" t="str">
        <f>VLOOKUP(G243,映射表!A:C,3,0)</f>
        <v>W1716S00018</v>
      </c>
      <c r="P243" t="s">
        <v>5</v>
      </c>
    </row>
    <row r="244" spans="1:16">
      <c r="A244" s="166">
        <v>46169</v>
      </c>
      <c r="B244" s="166">
        <v>46169</v>
      </c>
      <c r="C244" t="s">
        <v>50356</v>
      </c>
      <c r="D244" t="s">
        <v>48868</v>
      </c>
      <c r="E244" t="s">
        <v>50356</v>
      </c>
      <c r="F244">
        <v>1</v>
      </c>
      <c r="G244" t="s">
        <v>19256</v>
      </c>
      <c r="H244" t="s">
        <v>19257</v>
      </c>
      <c r="I244">
        <v>231</v>
      </c>
      <c r="J244">
        <v>2</v>
      </c>
      <c r="K244" s="165">
        <v>0.008658</v>
      </c>
      <c r="L244" s="164">
        <v>0.25</v>
      </c>
      <c r="M244" s="164">
        <v>0.5</v>
      </c>
      <c r="N244" s="127" t="str">
        <f>VLOOKUP(G244,映射表!A:G,7,0)</f>
        <v>欧阳博文</v>
      </c>
      <c r="O244" s="128" t="str">
        <f>VLOOKUP(G244,映射表!A:C,3,0)</f>
        <v>N729P338550N</v>
      </c>
      <c r="P244" t="s">
        <v>5</v>
      </c>
    </row>
    <row r="245" spans="1:16">
      <c r="A245" s="166">
        <v>46169</v>
      </c>
      <c r="B245" s="166">
        <v>46169</v>
      </c>
      <c r="C245" t="s">
        <v>50356</v>
      </c>
      <c r="D245" t="s">
        <v>48868</v>
      </c>
      <c r="E245" t="s">
        <v>50356</v>
      </c>
      <c r="F245">
        <v>1</v>
      </c>
      <c r="G245" t="s">
        <v>19323</v>
      </c>
      <c r="H245" t="s">
        <v>19324</v>
      </c>
      <c r="I245">
        <v>253</v>
      </c>
      <c r="J245">
        <v>6</v>
      </c>
      <c r="K245" s="165">
        <v>0.023715</v>
      </c>
      <c r="L245" s="164">
        <v>0.24</v>
      </c>
      <c r="M245" s="164">
        <v>1.45</v>
      </c>
      <c r="N245" s="127" t="str">
        <f>VLOOKUP(G245,映射表!A:G,7,0)</f>
        <v>莫美玉</v>
      </c>
      <c r="O245" s="128" t="str">
        <f>VLOOKUP(G245,映射表!A:C,3,0)</f>
        <v>W504S00263</v>
      </c>
      <c r="P245" t="s">
        <v>5</v>
      </c>
    </row>
    <row r="246" spans="1:16">
      <c r="A246" s="166">
        <v>46169</v>
      </c>
      <c r="B246" s="166">
        <v>46169</v>
      </c>
      <c r="C246" t="s">
        <v>50235</v>
      </c>
      <c r="D246" t="s">
        <v>48868</v>
      </c>
      <c r="E246" t="s">
        <v>50375</v>
      </c>
      <c r="F246" t="s">
        <v>50376</v>
      </c>
      <c r="G246" t="s">
        <v>18644</v>
      </c>
      <c r="H246" t="s">
        <v>18645</v>
      </c>
      <c r="I246">
        <v>625</v>
      </c>
      <c r="J246">
        <v>6</v>
      </c>
      <c r="K246" s="165">
        <v>0.0096</v>
      </c>
      <c r="L246" s="164">
        <v>0.38</v>
      </c>
      <c r="M246" s="164">
        <v>2.25</v>
      </c>
      <c r="N246" s="127" t="str">
        <f>VLOOKUP(G246,映射表!A:G,7,0)</f>
        <v>丁芳芳</v>
      </c>
      <c r="O246" s="128" t="str">
        <f>VLOOKUP(G246,映射表!A:C,3,0)</f>
        <v>W2593S00056</v>
      </c>
      <c r="P246" t="s">
        <v>5</v>
      </c>
    </row>
    <row r="247" spans="1:16">
      <c r="A247" s="166">
        <v>46169</v>
      </c>
      <c r="B247" s="166">
        <v>46169</v>
      </c>
      <c r="C247" t="s">
        <v>50200</v>
      </c>
      <c r="D247" t="s">
        <v>48868</v>
      </c>
      <c r="E247" t="s">
        <v>50377</v>
      </c>
      <c r="F247" t="s">
        <v>50378</v>
      </c>
      <c r="G247" t="s">
        <v>16098</v>
      </c>
      <c r="H247" t="s">
        <v>16099</v>
      </c>
      <c r="I247">
        <v>275</v>
      </c>
      <c r="J247">
        <v>4</v>
      </c>
      <c r="K247" s="165">
        <v>0.014544999999999999</v>
      </c>
      <c r="L247" s="164">
        <v>0.41</v>
      </c>
      <c r="M247" s="164">
        <v>1.64</v>
      </c>
      <c r="N247" s="127" t="str">
        <f>VLOOKUP(G247,映射表!A:G,7,0)</f>
        <v>丁芳芳</v>
      </c>
      <c r="O247" s="128" t="str">
        <f>VLOOKUP(G247,映射表!A:C,3,0)</f>
        <v>W2580S00050</v>
      </c>
      <c r="P247" t="s">
        <v>5</v>
      </c>
    </row>
    <row r="248" spans="1:16">
      <c r="A248" s="166">
        <v>46169</v>
      </c>
      <c r="B248" s="166">
        <v>46169</v>
      </c>
      <c r="C248" t="s">
        <v>50200</v>
      </c>
      <c r="D248" t="s">
        <v>48868</v>
      </c>
      <c r="E248" t="s">
        <v>50377</v>
      </c>
      <c r="F248" t="s">
        <v>50378</v>
      </c>
      <c r="G248" t="s">
        <v>18060</v>
      </c>
      <c r="H248" t="s">
        <v>18061</v>
      </c>
      <c r="I248">
        <v>26</v>
      </c>
      <c r="J248">
        <v>0</v>
      </c>
      <c r="K248" s="165">
        <v>0</v>
      </c>
      <c r="L248" t="s">
        <v>18516</v>
      </c>
      <c r="M248" s="164">
        <v>0</v>
      </c>
      <c r="N248" s="127" t="str">
        <f>VLOOKUP(G248,映射表!A:G,7,0)</f>
        <v>丁芳芳</v>
      </c>
      <c r="O248" s="128" t="str">
        <f>VLOOKUP(G248,映射表!A:C,3,0)</f>
        <v>W2580S00049</v>
      </c>
      <c r="P248" t="s">
        <v>5</v>
      </c>
    </row>
    <row r="249" spans="1:16">
      <c r="A249" s="166">
        <v>46169</v>
      </c>
      <c r="B249" s="166">
        <v>46169</v>
      </c>
      <c r="C249" t="s">
        <v>19178</v>
      </c>
      <c r="D249" t="s">
        <v>48868</v>
      </c>
      <c r="E249" t="s">
        <v>50379</v>
      </c>
      <c r="F249" t="s">
        <v>50380</v>
      </c>
      <c r="G249" t="s">
        <v>19506</v>
      </c>
      <c r="H249" t="s">
        <v>19507</v>
      </c>
      <c r="I249">
        <v>1352</v>
      </c>
      <c r="J249">
        <v>39</v>
      </c>
      <c r="K249" s="165">
        <v>0.028845999999999997</v>
      </c>
      <c r="L249" s="164">
        <v>0.28</v>
      </c>
      <c r="M249" s="164">
        <v>10.8</v>
      </c>
      <c r="N249" s="127" t="str">
        <f>VLOOKUP(G249,映射表!A:G,7,0)</f>
        <v>丁芳芳</v>
      </c>
      <c r="O249" s="128" t="str">
        <f>VLOOKUP(G249,映射表!A:C,3,0)</f>
        <v>W2580S00071</v>
      </c>
      <c r="P249" t="s">
        <v>5</v>
      </c>
    </row>
    <row r="250" spans="1:16">
      <c r="A250" s="166">
        <v>46169</v>
      </c>
      <c r="B250" s="166">
        <v>46169</v>
      </c>
      <c r="C250" t="s">
        <v>19178</v>
      </c>
      <c r="D250" t="s">
        <v>48868</v>
      </c>
      <c r="E250" t="s">
        <v>50381</v>
      </c>
      <c r="F250" t="s">
        <v>50382</v>
      </c>
      <c r="G250" t="s">
        <v>19506</v>
      </c>
      <c r="H250" t="s">
        <v>19507</v>
      </c>
      <c r="I250">
        <v>50</v>
      </c>
      <c r="J250">
        <v>0</v>
      </c>
      <c r="K250" s="165">
        <v>0</v>
      </c>
      <c r="L250" t="s">
        <v>18516</v>
      </c>
      <c r="M250" s="164">
        <v>0</v>
      </c>
      <c r="N250" s="127" t="str">
        <f>VLOOKUP(G250,映射表!A:G,7,0)</f>
        <v>丁芳芳</v>
      </c>
      <c r="O250" s="128" t="str">
        <f>VLOOKUP(G250,映射表!A:C,3,0)</f>
        <v>W2593S00043</v>
      </c>
      <c r="P250" t="s">
        <v>5</v>
      </c>
    </row>
    <row r="251" spans="1:16">
      <c r="A251" s="166">
        <v>46169</v>
      </c>
      <c r="B251" s="166">
        <v>46169</v>
      </c>
      <c r="C251" t="s">
        <v>19178</v>
      </c>
      <c r="D251" t="s">
        <v>48868</v>
      </c>
      <c r="E251" t="s">
        <v>50383</v>
      </c>
      <c r="F251" t="s">
        <v>50384</v>
      </c>
      <c r="G251" t="s">
        <v>19506</v>
      </c>
      <c r="H251" t="s">
        <v>19507</v>
      </c>
      <c r="I251">
        <v>277</v>
      </c>
      <c r="J251">
        <v>0</v>
      </c>
      <c r="K251" s="165">
        <v>0</v>
      </c>
      <c r="L251" t="s">
        <v>18516</v>
      </c>
      <c r="M251" s="164">
        <v>0</v>
      </c>
      <c r="N251" s="127" t="str">
        <f>VLOOKUP(G251,映射表!A:G,7,0)</f>
        <v>丁芳芳</v>
      </c>
      <c r="O251" s="128" t="str">
        <f>VLOOKUP(G251,映射表!A:C,3,0)</f>
        <v>W2593S00065</v>
      </c>
      <c r="P251" t="s">
        <v>5</v>
      </c>
    </row>
    <row r="252" spans="1:16">
      <c r="A252" s="166">
        <v>46169</v>
      </c>
      <c r="B252" s="166">
        <v>46169</v>
      </c>
      <c r="C252" t="s">
        <v>50200</v>
      </c>
      <c r="D252" t="s">
        <v>48868</v>
      </c>
      <c r="E252" t="s">
        <v>50377</v>
      </c>
      <c r="F252" t="s">
        <v>50378</v>
      </c>
      <c r="G252" t="s">
        <v>19045</v>
      </c>
      <c r="H252" t="s">
        <v>19046</v>
      </c>
      <c r="I252">
        <v>143</v>
      </c>
      <c r="J252">
        <v>2</v>
      </c>
      <c r="K252" s="165">
        <v>0.013986</v>
      </c>
      <c r="L252" s="164">
        <v>0.33</v>
      </c>
      <c r="M252" s="164">
        <v>0.66</v>
      </c>
      <c r="N252" s="127" t="str">
        <f>VLOOKUP(G252,映射表!A:G,7,0)</f>
        <v>丁芳芳</v>
      </c>
      <c r="O252" s="128" t="str">
        <f>VLOOKUP(G252,映射表!A:C,3,0)</f>
        <v>W504S00316</v>
      </c>
      <c r="P252" t="s">
        <v>5</v>
      </c>
    </row>
    <row r="253" spans="1:16">
      <c r="A253" s="166">
        <v>46169</v>
      </c>
      <c r="B253" s="166">
        <v>46169</v>
      </c>
      <c r="C253" t="s">
        <v>50246</v>
      </c>
      <c r="D253" t="s">
        <v>48868</v>
      </c>
      <c r="E253" t="s">
        <v>50385</v>
      </c>
      <c r="F253" t="s">
        <v>50386</v>
      </c>
      <c r="G253" t="s">
        <v>19055</v>
      </c>
      <c r="H253" t="s">
        <v>19056</v>
      </c>
      <c r="I253">
        <v>412</v>
      </c>
      <c r="J253">
        <v>2</v>
      </c>
      <c r="K253" s="165">
        <v>0.004854</v>
      </c>
      <c r="L253" s="164">
        <v>0.41</v>
      </c>
      <c r="M253" s="164">
        <v>0.81</v>
      </c>
      <c r="N253" s="127" t="str">
        <f>VLOOKUP(G253,映射表!A:G,7,0)</f>
        <v>丁芳芳</v>
      </c>
      <c r="O253" s="128" t="str">
        <f>VLOOKUP(G253,映射表!A:C,3,0)</f>
        <v>W504S00316</v>
      </c>
      <c r="P253" t="s">
        <v>5</v>
      </c>
    </row>
    <row r="254" spans="1:16">
      <c r="A254" s="166">
        <v>46169</v>
      </c>
      <c r="B254" s="166">
        <v>46169</v>
      </c>
      <c r="C254" t="s">
        <v>50246</v>
      </c>
      <c r="D254" t="s">
        <v>48868</v>
      </c>
      <c r="E254" t="s">
        <v>50385</v>
      </c>
      <c r="F254" t="s">
        <v>50386</v>
      </c>
      <c r="G254" t="s">
        <v>19001</v>
      </c>
      <c r="H254" t="s">
        <v>19002</v>
      </c>
      <c r="I254">
        <v>137</v>
      </c>
      <c r="J254">
        <v>1</v>
      </c>
      <c r="K254" s="165">
        <v>0.007299</v>
      </c>
      <c r="L254" s="164">
        <v>0.45</v>
      </c>
      <c r="M254" s="164">
        <v>0.45</v>
      </c>
      <c r="N254" s="127" t="str">
        <f>VLOOKUP(G254,映射表!A:G,7,0)</f>
        <v>丁芳芳</v>
      </c>
      <c r="O254" s="128" t="str">
        <f>VLOOKUP(G254,映射表!A:C,3,0)</f>
        <v>W504S00316</v>
      </c>
      <c r="P254" t="s">
        <v>5</v>
      </c>
    </row>
    <row r="255" spans="1:16">
      <c r="A255" s="166">
        <v>46169</v>
      </c>
      <c r="B255" s="166">
        <v>46169</v>
      </c>
      <c r="C255" t="s">
        <v>50101</v>
      </c>
      <c r="D255" t="s">
        <v>48868</v>
      </c>
      <c r="E255" t="s">
        <v>50387</v>
      </c>
      <c r="F255" t="s">
        <v>50388</v>
      </c>
      <c r="G255" t="s">
        <v>18122</v>
      </c>
      <c r="H255" t="s">
        <v>18123</v>
      </c>
      <c r="I255">
        <v>269</v>
      </c>
      <c r="J255">
        <v>9</v>
      </c>
      <c r="K255" s="165">
        <v>0.033457</v>
      </c>
      <c r="L255" s="164">
        <v>0.57</v>
      </c>
      <c r="M255" s="164">
        <v>5.09</v>
      </c>
      <c r="N255" s="127" t="str">
        <f>VLOOKUP(G255,映射表!A:G,7,0)</f>
        <v>丁芳芳</v>
      </c>
      <c r="O255" s="128" t="str">
        <f>VLOOKUP(G255,映射表!A:C,3,0)</f>
        <v>W2593S00039</v>
      </c>
      <c r="P255" t="s">
        <v>5</v>
      </c>
    </row>
    <row r="256" spans="1:16">
      <c r="A256" s="166">
        <v>46169</v>
      </c>
      <c r="B256" s="166">
        <v>46169</v>
      </c>
      <c r="C256" t="s">
        <v>50094</v>
      </c>
      <c r="D256" t="s">
        <v>48868</v>
      </c>
      <c r="E256" t="s">
        <v>50389</v>
      </c>
      <c r="F256" t="s">
        <v>50390</v>
      </c>
      <c r="G256" t="s">
        <v>18550</v>
      </c>
      <c r="H256" t="s">
        <v>18551</v>
      </c>
      <c r="I256">
        <v>389</v>
      </c>
      <c r="J256">
        <v>1</v>
      </c>
      <c r="K256" s="165">
        <v>0.002571</v>
      </c>
      <c r="L256" s="164">
        <v>0.25</v>
      </c>
      <c r="M256" s="164">
        <v>0.25</v>
      </c>
      <c r="N256" s="127" t="str">
        <f>VLOOKUP(G256,映射表!A:G,7,0)</f>
        <v>丁芳芳</v>
      </c>
      <c r="O256" s="128" t="str">
        <f>VLOOKUP(G256,映射表!A:C,3,0)</f>
        <v>W2580S00061</v>
      </c>
      <c r="P256" t="s">
        <v>5</v>
      </c>
    </row>
    <row r="257" spans="1:16">
      <c r="A257" s="166">
        <v>46169</v>
      </c>
      <c r="B257" s="166">
        <v>46169</v>
      </c>
      <c r="C257" t="s">
        <v>50094</v>
      </c>
      <c r="D257" t="s">
        <v>48868</v>
      </c>
      <c r="E257" t="s">
        <v>50389</v>
      </c>
      <c r="F257" t="s">
        <v>50390</v>
      </c>
      <c r="G257" t="s">
        <v>18547</v>
      </c>
      <c r="H257" t="s">
        <v>18548</v>
      </c>
      <c r="I257">
        <v>265</v>
      </c>
      <c r="J257">
        <v>9</v>
      </c>
      <c r="K257" s="165">
        <v>0.033962</v>
      </c>
      <c r="L257" s="164">
        <v>0.33</v>
      </c>
      <c r="M257" s="164">
        <v>2.96</v>
      </c>
      <c r="N257" s="127" t="str">
        <f>VLOOKUP(G257,映射表!A:G,7,0)</f>
        <v>丁芳芳</v>
      </c>
      <c r="O257" s="128" t="str">
        <f>VLOOKUP(G257,映射表!A:C,3,0)</f>
        <v>W2580S00035</v>
      </c>
      <c r="P257" t="s">
        <v>5</v>
      </c>
    </row>
    <row r="258" spans="1:16">
      <c r="A258" s="166">
        <v>46169</v>
      </c>
      <c r="B258" s="166">
        <v>46169</v>
      </c>
      <c r="C258" t="s">
        <v>18914</v>
      </c>
      <c r="D258" t="s">
        <v>48868</v>
      </c>
      <c r="E258" t="s">
        <v>50391</v>
      </c>
      <c r="F258" t="s">
        <v>50314</v>
      </c>
      <c r="G258" t="s">
        <v>18914</v>
      </c>
      <c r="H258" t="s">
        <v>18915</v>
      </c>
      <c r="I258">
        <v>1022</v>
      </c>
      <c r="J258">
        <v>28</v>
      </c>
      <c r="K258" s="165">
        <v>0.027397</v>
      </c>
      <c r="L258" s="164">
        <v>0.45</v>
      </c>
      <c r="M258" s="164">
        <v>12.57</v>
      </c>
      <c r="N258" s="127" t="str">
        <f>VLOOKUP(G258,映射表!A:G,7,0)</f>
        <v>丁芳芳</v>
      </c>
      <c r="O258" s="128" t="str">
        <f>VLOOKUP(G258,映射表!A:C,3,0)</f>
        <v>W2580S00053</v>
      </c>
      <c r="P258" t="s">
        <v>5</v>
      </c>
    </row>
    <row r="259" spans="1:16">
      <c r="A259" s="166">
        <v>46169</v>
      </c>
      <c r="B259" s="166">
        <v>46169</v>
      </c>
      <c r="C259" t="s">
        <v>50082</v>
      </c>
      <c r="D259" t="s">
        <v>48868</v>
      </c>
      <c r="E259" t="s">
        <v>50392</v>
      </c>
      <c r="F259" t="s">
        <v>50393</v>
      </c>
      <c r="G259" t="s">
        <v>12837</v>
      </c>
      <c r="H259" t="s">
        <v>12838</v>
      </c>
      <c r="I259">
        <v>39</v>
      </c>
      <c r="J259">
        <v>0</v>
      </c>
      <c r="K259" s="165">
        <v>0</v>
      </c>
      <c r="L259" t="s">
        <v>18516</v>
      </c>
      <c r="M259" s="164">
        <v>0</v>
      </c>
      <c r="N259" s="127" t="str">
        <f>VLOOKUP(G259,映射表!A:G,7,0)</f>
        <v>丁芳芳</v>
      </c>
      <c r="O259" s="128" t="str">
        <f>VLOOKUP(G259,映射表!A:C,3,0)</f>
        <v>W2593P440591</v>
      </c>
      <c r="P259" t="s">
        <v>5</v>
      </c>
    </row>
    <row r="260" spans="1:16">
      <c r="A260" s="166">
        <v>46169</v>
      </c>
      <c r="B260" s="166">
        <v>46169</v>
      </c>
      <c r="C260" t="s">
        <v>50082</v>
      </c>
      <c r="D260" t="s">
        <v>48868</v>
      </c>
      <c r="E260" t="s">
        <v>50394</v>
      </c>
      <c r="F260" t="s">
        <v>50395</v>
      </c>
      <c r="G260" t="s">
        <v>12837</v>
      </c>
      <c r="H260" t="s">
        <v>12838</v>
      </c>
      <c r="I260">
        <v>37</v>
      </c>
      <c r="J260">
        <v>0</v>
      </c>
      <c r="K260" s="165">
        <v>0</v>
      </c>
      <c r="L260" t="s">
        <v>18516</v>
      </c>
      <c r="M260" s="164">
        <v>0</v>
      </c>
      <c r="N260" s="127" t="str">
        <f>VLOOKUP(G260,映射表!A:G,7,0)</f>
        <v>丁芳芳</v>
      </c>
      <c r="O260" s="128" t="str">
        <f>VLOOKUP(G260,映射表!A:C,3,0)</f>
        <v>W2593P440589</v>
      </c>
      <c r="P260" t="s">
        <v>5</v>
      </c>
    </row>
    <row r="261" spans="1:16">
      <c r="A261" s="166">
        <v>46169</v>
      </c>
      <c r="B261" s="166">
        <v>46169</v>
      </c>
      <c r="C261" t="s">
        <v>50094</v>
      </c>
      <c r="D261" t="s">
        <v>48868</v>
      </c>
      <c r="E261" t="s">
        <v>50396</v>
      </c>
      <c r="F261" t="s">
        <v>50397</v>
      </c>
      <c r="G261" t="s">
        <v>19169</v>
      </c>
      <c r="H261" t="s">
        <v>19170</v>
      </c>
      <c r="I261">
        <v>177</v>
      </c>
      <c r="J261">
        <v>0</v>
      </c>
      <c r="K261" s="165">
        <v>0</v>
      </c>
      <c r="L261" t="s">
        <v>18516</v>
      </c>
      <c r="M261" s="164">
        <v>0</v>
      </c>
      <c r="N261" s="127" t="str">
        <f>VLOOKUP(G261,映射表!A:G,7,0)</f>
        <v>丁芳芳</v>
      </c>
      <c r="O261" s="128" t="str">
        <f>VLOOKUP(G261,映射表!A:C,3,0)</f>
        <v>W2580S00058</v>
      </c>
      <c r="P261" t="s">
        <v>5</v>
      </c>
    </row>
    <row r="262" spans="1:16">
      <c r="A262" s="166">
        <v>46169</v>
      </c>
      <c r="B262" s="166">
        <v>46169</v>
      </c>
      <c r="C262" t="s">
        <v>50185</v>
      </c>
      <c r="D262" t="s">
        <v>48868</v>
      </c>
      <c r="E262" t="s">
        <v>50196</v>
      </c>
      <c r="F262" t="s">
        <v>50185</v>
      </c>
      <c r="G262" t="s">
        <v>19555</v>
      </c>
      <c r="H262" t="s">
        <v>19556</v>
      </c>
      <c r="I262">
        <v>638</v>
      </c>
      <c r="J262">
        <v>8</v>
      </c>
      <c r="K262" s="165">
        <v>0.012539</v>
      </c>
      <c r="L262" s="164">
        <v>0.26</v>
      </c>
      <c r="M262" s="164">
        <v>2.09</v>
      </c>
      <c r="N262" s="127" t="str">
        <f>VLOOKUP(G262,映射表!A:G,7,0)</f>
        <v>丁芳芳</v>
      </c>
      <c r="O262" s="128" t="str">
        <f>VLOOKUP(G262,映射表!A:C,3,0)</f>
        <v>W504P286402</v>
      </c>
      <c r="P262" t="s">
        <v>5</v>
      </c>
    </row>
    <row r="263" spans="1:16">
      <c r="A263" s="166">
        <v>46169</v>
      </c>
      <c r="B263" s="166">
        <v>46169</v>
      </c>
      <c r="C263" t="s">
        <v>50185</v>
      </c>
      <c r="D263" t="s">
        <v>48868</v>
      </c>
      <c r="E263" t="s">
        <v>50196</v>
      </c>
      <c r="F263" t="s">
        <v>50185</v>
      </c>
      <c r="G263" t="s">
        <v>19588</v>
      </c>
      <c r="H263" t="s">
        <v>19589</v>
      </c>
      <c r="I263">
        <v>553</v>
      </c>
      <c r="J263">
        <v>4</v>
      </c>
      <c r="K263" s="165">
        <v>0.007233000000000001</v>
      </c>
      <c r="L263" s="164">
        <v>0.26</v>
      </c>
      <c r="M263" s="164">
        <v>1.04</v>
      </c>
      <c r="N263" s="127" t="str">
        <f>VLOOKUP(G263,映射表!A:G,7,0)</f>
        <v>丁芳芳</v>
      </c>
      <c r="O263" s="128" t="str">
        <f>VLOOKUP(G263,映射表!A:C,3,0)</f>
        <v>W504P286402</v>
      </c>
      <c r="P263" t="s">
        <v>5</v>
      </c>
    </row>
    <row r="264" spans="1:16">
      <c r="A264" s="166">
        <v>46169</v>
      </c>
      <c r="B264" s="166">
        <v>46169</v>
      </c>
      <c r="C264" t="s">
        <v>50185</v>
      </c>
      <c r="D264" t="s">
        <v>48868</v>
      </c>
      <c r="E264" t="s">
        <v>50398</v>
      </c>
      <c r="F264" t="s">
        <v>50185</v>
      </c>
      <c r="G264" t="s">
        <v>19585</v>
      </c>
      <c r="H264" t="s">
        <v>19586</v>
      </c>
      <c r="I264">
        <v>1280</v>
      </c>
      <c r="J264">
        <v>11</v>
      </c>
      <c r="K264" s="165">
        <v>0.008594000000000001</v>
      </c>
      <c r="L264" s="164">
        <v>0.25</v>
      </c>
      <c r="M264" s="164">
        <v>2.7</v>
      </c>
      <c r="N264" s="127" t="str">
        <f>VLOOKUP(G264,映射表!A:G,7,0)</f>
        <v>丁芳芳</v>
      </c>
      <c r="O264" s="128" t="str">
        <f>VLOOKUP(G264,映射表!A:C,3,0)</f>
        <v>W2593P337445</v>
      </c>
      <c r="P264" t="s">
        <v>5</v>
      </c>
    </row>
    <row r="265" spans="1:16">
      <c r="A265" s="166">
        <v>46169</v>
      </c>
      <c r="B265" s="166">
        <v>46169</v>
      </c>
      <c r="C265" t="s">
        <v>50185</v>
      </c>
      <c r="D265" t="s">
        <v>48868</v>
      </c>
      <c r="E265" t="s">
        <v>50398</v>
      </c>
      <c r="F265" t="s">
        <v>50185</v>
      </c>
      <c r="G265" t="s">
        <v>19552</v>
      </c>
      <c r="H265" t="s">
        <v>19553</v>
      </c>
      <c r="I265">
        <v>839</v>
      </c>
      <c r="J265">
        <v>14</v>
      </c>
      <c r="K265" s="165">
        <v>0.016687</v>
      </c>
      <c r="L265" s="164">
        <v>0.3</v>
      </c>
      <c r="M265" s="164">
        <v>4.2</v>
      </c>
      <c r="N265" s="127" t="str">
        <f>VLOOKUP(G265,映射表!A:G,7,0)</f>
        <v>欧阳博文</v>
      </c>
      <c r="O265" s="128" t="str">
        <f>VLOOKUP(G265,映射表!A:C,3,0)</f>
        <v>W2593P440609</v>
      </c>
      <c r="P265" t="s">
        <v>5</v>
      </c>
    </row>
    <row r="266" spans="1:16">
      <c r="A266" s="166">
        <v>46169</v>
      </c>
      <c r="B266" s="166">
        <v>46169</v>
      </c>
      <c r="C266" t="s">
        <v>50118</v>
      </c>
      <c r="D266" t="s">
        <v>48868</v>
      </c>
      <c r="E266" t="s">
        <v>50399</v>
      </c>
      <c r="F266" t="s">
        <v>50400</v>
      </c>
      <c r="G266" t="s">
        <v>16090</v>
      </c>
      <c r="H266" t="s">
        <v>16091</v>
      </c>
      <c r="I266">
        <v>1971</v>
      </c>
      <c r="J266">
        <v>17</v>
      </c>
      <c r="K266" s="165">
        <v>0.008625</v>
      </c>
      <c r="L266" s="164">
        <v>0.35</v>
      </c>
      <c r="M266" s="164">
        <v>5.94</v>
      </c>
      <c r="N266" s="127" t="str">
        <f>VLOOKUP(G266,映射表!A:G,7,0)</f>
        <v>欧阳博文</v>
      </c>
      <c r="O266" s="128" t="str">
        <f>VLOOKUP(G266,映射表!A:C,3,0)</f>
        <v>W2593P440604</v>
      </c>
      <c r="P266" t="s">
        <v>5</v>
      </c>
    </row>
    <row r="267" spans="1:16">
      <c r="A267" s="166">
        <v>46169</v>
      </c>
      <c r="B267" s="166">
        <v>46169</v>
      </c>
      <c r="C267" t="s">
        <v>50085</v>
      </c>
      <c r="D267" t="s">
        <v>48868</v>
      </c>
      <c r="E267" t="s">
        <v>50401</v>
      </c>
      <c r="F267" t="s">
        <v>50401</v>
      </c>
      <c r="G267" t="s">
        <v>19337</v>
      </c>
      <c r="H267" t="s">
        <v>19338</v>
      </c>
      <c r="I267">
        <v>169</v>
      </c>
      <c r="J267">
        <v>2</v>
      </c>
      <c r="K267" s="165">
        <v>0.011834</v>
      </c>
      <c r="L267" s="164">
        <v>0.35</v>
      </c>
      <c r="M267" s="164">
        <v>0.7</v>
      </c>
      <c r="N267" s="127" t="str">
        <f>VLOOKUP(G267,映射表!A:G,7,0)</f>
        <v>欧阳博文</v>
      </c>
      <c r="O267" s="128" t="str">
        <f>VLOOKUP(G267,映射表!A:C,3,0)</f>
        <v>W2593P440601</v>
      </c>
      <c r="P267" t="s">
        <v>5</v>
      </c>
    </row>
    <row r="268" spans="1:16">
      <c r="A268" s="166">
        <v>46169</v>
      </c>
      <c r="B268" s="166">
        <v>46169</v>
      </c>
      <c r="C268" t="s">
        <v>50110</v>
      </c>
      <c r="D268" t="s">
        <v>48868</v>
      </c>
      <c r="E268" t="s">
        <v>50402</v>
      </c>
      <c r="F268" t="s">
        <v>50403</v>
      </c>
      <c r="G268" t="s">
        <v>15654</v>
      </c>
      <c r="H268" t="s">
        <v>15655</v>
      </c>
      <c r="I268">
        <v>49</v>
      </c>
      <c r="J268">
        <v>2</v>
      </c>
      <c r="K268" s="165">
        <v>0.040816</v>
      </c>
      <c r="L268" s="164">
        <v>0.25</v>
      </c>
      <c r="M268" s="164">
        <v>0.5</v>
      </c>
      <c r="N268" s="127" t="str">
        <f>VLOOKUP(G268,映射表!A:G,7,0)</f>
        <v>欧阳博文</v>
      </c>
      <c r="O268" s="128" t="str">
        <f>VLOOKUP(G268,映射表!A:C,3,0)</f>
        <v>W2593P440594</v>
      </c>
      <c r="P268" t="s">
        <v>5</v>
      </c>
    </row>
    <row r="269" spans="1:16">
      <c r="A269" s="166">
        <v>46169</v>
      </c>
      <c r="B269" s="166">
        <v>46169</v>
      </c>
      <c r="C269" t="s">
        <v>50110</v>
      </c>
      <c r="D269" t="s">
        <v>48868</v>
      </c>
      <c r="E269" t="s">
        <v>50402</v>
      </c>
      <c r="F269" t="s">
        <v>50403</v>
      </c>
      <c r="G269" t="s">
        <v>15656</v>
      </c>
      <c r="H269" t="s">
        <v>15657</v>
      </c>
      <c r="I269">
        <v>133</v>
      </c>
      <c r="J269">
        <v>6</v>
      </c>
      <c r="K269" s="165">
        <v>0.045113</v>
      </c>
      <c r="L269" s="164">
        <v>0.25</v>
      </c>
      <c r="M269" s="164">
        <v>1.5</v>
      </c>
      <c r="N269" s="127" t="str">
        <f>VLOOKUP(G269,映射表!A:G,7,0)</f>
        <v>丁芳芳</v>
      </c>
      <c r="O269" s="128" t="str">
        <f>VLOOKUP(G269,映射表!A:C,3,0)</f>
        <v>W2580S00065</v>
      </c>
      <c r="P269" t="s">
        <v>5</v>
      </c>
    </row>
    <row r="270" spans="1:16">
      <c r="A270" s="166">
        <v>46169</v>
      </c>
      <c r="B270" s="166">
        <v>46169</v>
      </c>
      <c r="C270" t="s">
        <v>50246</v>
      </c>
      <c r="D270" t="s">
        <v>48868</v>
      </c>
      <c r="E270" t="s">
        <v>50404</v>
      </c>
      <c r="F270" t="s">
        <v>50405</v>
      </c>
      <c r="G270" t="s">
        <v>19001</v>
      </c>
      <c r="H270" t="s">
        <v>19002</v>
      </c>
      <c r="I270">
        <v>52</v>
      </c>
      <c r="J270">
        <v>2</v>
      </c>
      <c r="K270" s="165">
        <v>0.038462</v>
      </c>
      <c r="L270" s="164">
        <v>0.39</v>
      </c>
      <c r="M270" s="164">
        <v>0.77</v>
      </c>
      <c r="N270" s="127" t="str">
        <f>VLOOKUP(G270,映射表!A:G,7,0)</f>
        <v>丁芳芳</v>
      </c>
      <c r="O270" s="128" t="str">
        <f>VLOOKUP(G270,映射表!A:C,3,0)</f>
        <v>W504P190951</v>
      </c>
      <c r="P270" t="s">
        <v>5</v>
      </c>
    </row>
    <row r="271" spans="1:16">
      <c r="A271" s="166">
        <v>46169</v>
      </c>
      <c r="B271" s="166">
        <v>46169</v>
      </c>
      <c r="C271" t="s">
        <v>50246</v>
      </c>
      <c r="D271" t="s">
        <v>48868</v>
      </c>
      <c r="E271" t="s">
        <v>50406</v>
      </c>
      <c r="F271" t="s">
        <v>50407</v>
      </c>
      <c r="G271" t="s">
        <v>19001</v>
      </c>
      <c r="H271" t="s">
        <v>19002</v>
      </c>
      <c r="I271">
        <v>165</v>
      </c>
      <c r="J271">
        <v>6</v>
      </c>
      <c r="K271" s="165">
        <v>0.036364</v>
      </c>
      <c r="L271" s="164">
        <v>0.5</v>
      </c>
      <c r="M271" s="164">
        <v>2.98</v>
      </c>
      <c r="N271" s="127" t="str">
        <f>VLOOKUP(G271,映射表!A:G,7,0)</f>
        <v>丁芳芳</v>
      </c>
      <c r="O271" s="128" t="str">
        <f>VLOOKUP(G271,映射表!A:C,3,0)</f>
        <v>BSW09017AAK</v>
      </c>
      <c r="P271" t="s">
        <v>5</v>
      </c>
    </row>
    <row r="272" spans="1:16">
      <c r="A272" s="166">
        <v>46169</v>
      </c>
      <c r="B272" s="166">
        <v>46169</v>
      </c>
      <c r="C272" t="s">
        <v>50246</v>
      </c>
      <c r="D272" t="s">
        <v>48868</v>
      </c>
      <c r="E272" t="s">
        <v>50406</v>
      </c>
      <c r="F272" t="s">
        <v>50407</v>
      </c>
      <c r="G272" t="s">
        <v>19055</v>
      </c>
      <c r="H272" t="s">
        <v>19056</v>
      </c>
      <c r="I272">
        <v>545</v>
      </c>
      <c r="J272">
        <v>5</v>
      </c>
      <c r="K272" s="165">
        <v>0.009174</v>
      </c>
      <c r="L272" s="164">
        <v>0.48</v>
      </c>
      <c r="M272" s="164">
        <v>2.41</v>
      </c>
      <c r="N272" s="127" t="str">
        <f>VLOOKUP(G272,映射表!A:G,7,0)</f>
        <v>丁芳芳</v>
      </c>
      <c r="O272" s="128" t="str">
        <f>VLOOKUP(G272,映射表!A:C,3,0)</f>
        <v>BSW09017AAM</v>
      </c>
      <c r="P272" t="s">
        <v>5</v>
      </c>
    </row>
    <row r="273" spans="1:16">
      <c r="A273" s="166">
        <v>46169</v>
      </c>
      <c r="B273" s="166">
        <v>46169</v>
      </c>
      <c r="C273" t="s">
        <v>50271</v>
      </c>
      <c r="D273" t="s">
        <v>48868</v>
      </c>
      <c r="E273" t="s">
        <v>50408</v>
      </c>
      <c r="F273" t="s">
        <v>19808</v>
      </c>
      <c r="G273" t="s">
        <v>19808</v>
      </c>
      <c r="H273" t="s">
        <v>19809</v>
      </c>
      <c r="I273">
        <v>887</v>
      </c>
      <c r="J273">
        <v>10</v>
      </c>
      <c r="K273" s="165">
        <v>0.011274</v>
      </c>
      <c r="L273" s="164">
        <v>0.43</v>
      </c>
      <c r="M273" s="164">
        <v>4.31</v>
      </c>
      <c r="N273" s="127" t="str">
        <f>VLOOKUP(G273,映射表!A:G,7,0)</f>
        <v>丁芳芳</v>
      </c>
      <c r="O273" s="128" t="str">
        <f>VLOOKUP(G273,映射表!A:C,3,0)</f>
        <v>W2580S00052</v>
      </c>
      <c r="P273" t="s">
        <v>5</v>
      </c>
    </row>
    <row r="274" spans="1:16">
      <c r="A274" s="166">
        <v>46169</v>
      </c>
      <c r="B274" s="166">
        <v>46169</v>
      </c>
      <c r="C274" t="s">
        <v>50115</v>
      </c>
      <c r="D274" t="s">
        <v>48868</v>
      </c>
      <c r="E274" t="s">
        <v>50409</v>
      </c>
      <c r="F274" t="s">
        <v>50410</v>
      </c>
      <c r="G274" t="s">
        <v>19732</v>
      </c>
      <c r="H274" t="s">
        <v>19733</v>
      </c>
      <c r="I274">
        <v>160</v>
      </c>
      <c r="J274">
        <v>2</v>
      </c>
      <c r="K274" s="165">
        <v>0.0125</v>
      </c>
      <c r="L274" s="164">
        <v>0.31</v>
      </c>
      <c r="M274" s="164">
        <v>0.62</v>
      </c>
      <c r="N274" s="127" t="str">
        <f>VLOOKUP(G274,映射表!A:G,7,0)</f>
        <v>丁芳芳</v>
      </c>
      <c r="O274" s="128" t="str">
        <f>VLOOKUP(G274,映射表!A:C,3,0)</f>
        <v>W2580S00035</v>
      </c>
      <c r="P274" t="s">
        <v>5</v>
      </c>
    </row>
    <row r="275" spans="1:16">
      <c r="A275" s="166">
        <v>46169</v>
      </c>
      <c r="B275" s="166">
        <v>46169</v>
      </c>
      <c r="C275" t="s">
        <v>50101</v>
      </c>
      <c r="D275" t="s">
        <v>48868</v>
      </c>
      <c r="E275" t="s">
        <v>50359</v>
      </c>
      <c r="F275" t="s">
        <v>50360</v>
      </c>
      <c r="G275" t="s">
        <v>19708</v>
      </c>
      <c r="H275" t="s">
        <v>19709</v>
      </c>
      <c r="I275">
        <v>809</v>
      </c>
      <c r="J275">
        <v>8</v>
      </c>
      <c r="K275" s="165">
        <v>0.009889</v>
      </c>
      <c r="L275" s="164">
        <v>0.25</v>
      </c>
      <c r="M275" s="164">
        <v>2</v>
      </c>
      <c r="N275" s="127" t="str">
        <f>VLOOKUP(G275,映射表!A:G,7,0)</f>
        <v>丁芳芳</v>
      </c>
      <c r="O275" s="128" t="str">
        <f>VLOOKUP(G275,映射表!A:C,3,0)</f>
        <v>W2580S00035</v>
      </c>
      <c r="P275" t="s">
        <v>5</v>
      </c>
    </row>
    <row r="276" spans="1:16">
      <c r="A276" s="166">
        <v>46169</v>
      </c>
      <c r="B276" s="166">
        <v>46169</v>
      </c>
      <c r="C276" t="s">
        <v>50411</v>
      </c>
      <c r="D276" t="s">
        <v>48868</v>
      </c>
      <c r="E276" t="s">
        <v>50412</v>
      </c>
      <c r="F276" t="s">
        <v>50413</v>
      </c>
      <c r="G276" t="s">
        <v>18829</v>
      </c>
      <c r="H276" t="s">
        <v>18830</v>
      </c>
      <c r="I276">
        <v>1376</v>
      </c>
      <c r="J276">
        <v>23</v>
      </c>
      <c r="K276" s="165">
        <v>0.016715</v>
      </c>
      <c r="L276" s="164">
        <v>0.41</v>
      </c>
      <c r="M276" s="164">
        <v>9.42</v>
      </c>
      <c r="N276" s="127" t="str">
        <f>VLOOKUP(G276,映射表!A:G,7,0)</f>
        <v>丁芳芳</v>
      </c>
      <c r="O276" s="128" t="str">
        <f>VLOOKUP(G276,映射表!A:C,3,0)</f>
        <v>W2580S00061</v>
      </c>
      <c r="P276" t="s">
        <v>5</v>
      </c>
    </row>
    <row r="277" spans="1:16">
      <c r="A277" s="166">
        <v>46169</v>
      </c>
      <c r="B277" s="166">
        <v>46169</v>
      </c>
      <c r="C277" t="s">
        <v>50164</v>
      </c>
      <c r="D277" t="s">
        <v>48868</v>
      </c>
      <c r="E277" t="s">
        <v>50278</v>
      </c>
      <c r="F277" t="s">
        <v>50279</v>
      </c>
      <c r="G277" t="s">
        <v>19711</v>
      </c>
      <c r="H277" t="s">
        <v>19712</v>
      </c>
      <c r="I277">
        <v>597</v>
      </c>
      <c r="J277">
        <v>14</v>
      </c>
      <c r="K277" s="165">
        <v>0.023451</v>
      </c>
      <c r="L277" s="164">
        <v>0.38</v>
      </c>
      <c r="M277" s="164">
        <v>5.36</v>
      </c>
      <c r="N277" s="127" t="str">
        <f>VLOOKUP(G277,映射表!A:G,7,0)</f>
        <v>莫美玉</v>
      </c>
      <c r="O277" s="128" t="str">
        <f>VLOOKUP(G277,映射表!A:C,3,0)</f>
        <v>W504S00262</v>
      </c>
      <c r="P277" t="s">
        <v>5</v>
      </c>
    </row>
    <row r="278" spans="1:16">
      <c r="A278" s="166">
        <v>46169</v>
      </c>
      <c r="B278" s="166">
        <v>46169</v>
      </c>
      <c r="C278" t="s">
        <v>50179</v>
      </c>
      <c r="D278" t="s">
        <v>48868</v>
      </c>
      <c r="E278" t="s">
        <v>50319</v>
      </c>
      <c r="F278">
        <v>1</v>
      </c>
      <c r="G278" t="s">
        <v>20098</v>
      </c>
      <c r="H278" t="s">
        <v>20099</v>
      </c>
      <c r="I278">
        <v>340</v>
      </c>
      <c r="J278">
        <v>2</v>
      </c>
      <c r="K278" s="165">
        <v>0.005881999999999999</v>
      </c>
      <c r="L278" s="164">
        <v>0.23</v>
      </c>
      <c r="M278" s="164">
        <v>0.46</v>
      </c>
      <c r="N278" s="127" t="str">
        <f>VLOOKUP(G278,映射表!A:G,7,0)</f>
        <v>欧阳博文</v>
      </c>
      <c r="O278" s="128" t="str">
        <f>VLOOKUP(G278,映射表!A:C,3,0)</f>
        <v>W2593P471233</v>
      </c>
      <c r="P278" t="s">
        <v>5</v>
      </c>
    </row>
    <row r="279" spans="1:16">
      <c r="A279" s="166">
        <v>46169</v>
      </c>
      <c r="B279" s="166">
        <v>46169</v>
      </c>
      <c r="C279" t="s">
        <v>50179</v>
      </c>
      <c r="D279" t="s">
        <v>48868</v>
      </c>
      <c r="E279" t="s">
        <v>50414</v>
      </c>
      <c r="F279" t="s">
        <v>50415</v>
      </c>
      <c r="G279" t="s">
        <v>20098</v>
      </c>
      <c r="H279" t="s">
        <v>20099</v>
      </c>
      <c r="I279">
        <v>149</v>
      </c>
      <c r="J279">
        <v>2</v>
      </c>
      <c r="K279" s="165">
        <v>0.013423000000000001</v>
      </c>
      <c r="L279" s="164">
        <v>0.58</v>
      </c>
      <c r="M279" s="164">
        <v>1.16</v>
      </c>
      <c r="N279" s="127" t="str">
        <f>VLOOKUP(G279,映射表!A:G,7,0)</f>
        <v>欧阳博文</v>
      </c>
      <c r="O279" s="128" t="str">
        <f>VLOOKUP(G279,映射表!A:C,3,0)</f>
        <v>N729P373276F</v>
      </c>
      <c r="P279" t="s">
        <v>5</v>
      </c>
    </row>
    <row r="280" spans="1:16">
      <c r="A280" s="166">
        <v>46169</v>
      </c>
      <c r="B280" s="166">
        <v>46169</v>
      </c>
      <c r="C280" t="s">
        <v>50179</v>
      </c>
      <c r="D280" t="s">
        <v>48868</v>
      </c>
      <c r="E280" t="s">
        <v>50296</v>
      </c>
      <c r="F280">
        <v>1</v>
      </c>
      <c r="G280" t="s">
        <v>20098</v>
      </c>
      <c r="H280" t="s">
        <v>20099</v>
      </c>
      <c r="I280">
        <v>23</v>
      </c>
      <c r="J280">
        <v>0</v>
      </c>
      <c r="K280" s="165">
        <v>0</v>
      </c>
      <c r="L280" t="s">
        <v>18516</v>
      </c>
      <c r="M280" s="164">
        <v>0</v>
      </c>
      <c r="N280" s="127" t="str">
        <f>VLOOKUP(G280,映射表!A:G,7,0)</f>
        <v>丁芳芳</v>
      </c>
      <c r="O280" s="128" t="str">
        <f>VLOOKUP(G280,映射表!A:C,3,0)</f>
        <v>W2580S00051</v>
      </c>
      <c r="P280" t="s">
        <v>5</v>
      </c>
    </row>
    <row r="281" spans="1:16">
      <c r="A281" s="166">
        <v>46169</v>
      </c>
      <c r="B281" s="166">
        <v>46169</v>
      </c>
      <c r="C281" t="s">
        <v>50115</v>
      </c>
      <c r="D281" t="s">
        <v>48868</v>
      </c>
      <c r="E281" t="s">
        <v>50416</v>
      </c>
      <c r="F281" t="s">
        <v>50417</v>
      </c>
      <c r="G281" t="s">
        <v>20204</v>
      </c>
      <c r="H281" t="s">
        <v>20205</v>
      </c>
      <c r="I281">
        <v>117</v>
      </c>
      <c r="J281">
        <v>0</v>
      </c>
      <c r="K281" s="165">
        <v>0</v>
      </c>
      <c r="L281" t="s">
        <v>18516</v>
      </c>
      <c r="M281" s="164">
        <v>0</v>
      </c>
      <c r="N281" s="127" t="str">
        <f>VLOOKUP(G281,映射表!A:G,7,0)</f>
        <v>丁芳芳</v>
      </c>
      <c r="O281" s="128" t="str">
        <f>VLOOKUP(G281,映射表!A:C,3,0)</f>
        <v>W2580S00052</v>
      </c>
      <c r="P281" t="s">
        <v>5</v>
      </c>
    </row>
    <row r="282" spans="1:16">
      <c r="A282" s="166">
        <v>46169</v>
      </c>
      <c r="B282" s="166">
        <v>46169</v>
      </c>
      <c r="C282" t="s">
        <v>50235</v>
      </c>
      <c r="D282" t="s">
        <v>48868</v>
      </c>
      <c r="E282" t="s">
        <v>50325</v>
      </c>
      <c r="F282" t="s">
        <v>50326</v>
      </c>
      <c r="G282" t="s">
        <v>20101</v>
      </c>
      <c r="H282" t="s">
        <v>20102</v>
      </c>
      <c r="I282">
        <v>11</v>
      </c>
      <c r="J282">
        <v>0</v>
      </c>
      <c r="K282" s="165">
        <v>0</v>
      </c>
      <c r="L282" t="s">
        <v>18516</v>
      </c>
      <c r="M282" s="164">
        <v>0</v>
      </c>
      <c r="N282" s="127" t="str">
        <f>VLOOKUP(G282,映射表!A:G,7,0)</f>
        <v>欧阳博文</v>
      </c>
      <c r="O282" s="128" t="str">
        <f>VLOOKUP(G282,映射表!A:C,3,0)</f>
        <v>ST000087AAD--2026</v>
      </c>
      <c r="P282" t="s">
        <v>5</v>
      </c>
    </row>
    <row r="283" spans="1:16">
      <c r="A283" s="166">
        <v>46169</v>
      </c>
      <c r="B283" s="166">
        <v>46169</v>
      </c>
      <c r="C283" t="s">
        <v>50235</v>
      </c>
      <c r="D283" t="s">
        <v>48868</v>
      </c>
      <c r="E283" t="s">
        <v>50352</v>
      </c>
      <c r="F283" t="s">
        <v>50353</v>
      </c>
      <c r="G283" t="s">
        <v>20101</v>
      </c>
      <c r="H283" t="s">
        <v>20102</v>
      </c>
      <c r="I283">
        <v>122</v>
      </c>
      <c r="J283">
        <v>0</v>
      </c>
      <c r="K283" s="165">
        <v>0</v>
      </c>
      <c r="L283" t="s">
        <v>18516</v>
      </c>
      <c r="M283" s="164">
        <v>0</v>
      </c>
      <c r="N283" s="127" t="str">
        <f>VLOOKUP(G283,映射表!A:G,7,0)</f>
        <v>莫美玉</v>
      </c>
      <c r="O283" s="128" t="str">
        <f>VLOOKUP(G283,映射表!A:C,3,0)</f>
        <v>W1716S00017</v>
      </c>
      <c r="P283" t="s">
        <v>5</v>
      </c>
    </row>
    <row r="284" spans="1:16">
      <c r="A284" s="166">
        <v>46169</v>
      </c>
      <c r="B284" s="166">
        <v>46169</v>
      </c>
      <c r="C284" t="s">
        <v>50293</v>
      </c>
      <c r="D284" t="s">
        <v>48868</v>
      </c>
      <c r="E284" t="s">
        <v>50418</v>
      </c>
      <c r="F284" t="s">
        <v>50419</v>
      </c>
      <c r="G284" t="s">
        <v>20101</v>
      </c>
      <c r="H284" t="s">
        <v>20102</v>
      </c>
      <c r="I284">
        <v>412</v>
      </c>
      <c r="J284">
        <v>8</v>
      </c>
      <c r="K284" s="165">
        <v>0.019417</v>
      </c>
      <c r="L284" s="164">
        <v>0.51</v>
      </c>
      <c r="M284" s="164">
        <v>4.08</v>
      </c>
      <c r="N284" s="127" t="str">
        <f>VLOOKUP(G284,映射表!A:G,7,0)</f>
        <v>丁芳芳</v>
      </c>
      <c r="O284" s="128" t="str">
        <f>VLOOKUP(G284,映射表!A:C,3,0)</f>
        <v>W2580S00052</v>
      </c>
      <c r="P284" t="s">
        <v>5</v>
      </c>
    </row>
    <row r="285" spans="1:16">
      <c r="A285" s="166">
        <v>46169</v>
      </c>
      <c r="B285" s="166">
        <v>46169</v>
      </c>
      <c r="C285" t="s">
        <v>50293</v>
      </c>
      <c r="D285" t="s">
        <v>48868</v>
      </c>
      <c r="E285" t="s">
        <v>50420</v>
      </c>
      <c r="F285" t="s">
        <v>50421</v>
      </c>
      <c r="G285" t="s">
        <v>20101</v>
      </c>
      <c r="H285" t="s">
        <v>20102</v>
      </c>
      <c r="I285">
        <v>121</v>
      </c>
      <c r="J285">
        <v>0</v>
      </c>
      <c r="K285" s="165">
        <v>0</v>
      </c>
      <c r="L285" t="s">
        <v>18516</v>
      </c>
      <c r="M285" s="164">
        <v>0</v>
      </c>
      <c r="N285" s="127" t="str">
        <f>VLOOKUP(G285,映射表!A:G,7,0)</f>
        <v>丁芳芳</v>
      </c>
      <c r="O285" s="128" t="str">
        <f>VLOOKUP(G285,映射表!A:C,3,0)</f>
        <v>W2580S00077</v>
      </c>
      <c r="P285" t="s">
        <v>5</v>
      </c>
    </row>
    <row r="286" spans="1:16">
      <c r="A286" s="166">
        <v>46169</v>
      </c>
      <c r="B286" s="166">
        <v>46169</v>
      </c>
      <c r="C286" t="s">
        <v>18641</v>
      </c>
      <c r="D286" t="s">
        <v>48868</v>
      </c>
      <c r="E286" t="s">
        <v>50344</v>
      </c>
      <c r="F286" t="s">
        <v>50345</v>
      </c>
      <c r="G286" t="s">
        <v>20098</v>
      </c>
      <c r="H286" t="s">
        <v>20099</v>
      </c>
      <c r="I286">
        <v>64</v>
      </c>
      <c r="J286">
        <v>1</v>
      </c>
      <c r="K286" s="165">
        <v>0.015625</v>
      </c>
      <c r="L286" s="164">
        <v>0.45</v>
      </c>
      <c r="M286" s="164">
        <v>0.45</v>
      </c>
      <c r="N286" s="127" t="str">
        <f>VLOOKUP(G286,映射表!A:G,7,0)</f>
        <v>丁芳芳</v>
      </c>
      <c r="O286" s="128" t="str">
        <f>VLOOKUP(G286,映射表!A:C,3,0)</f>
        <v>W2580S00077</v>
      </c>
      <c r="P286" t="s">
        <v>5</v>
      </c>
    </row>
    <row r="287" spans="1:16">
      <c r="A287" s="166">
        <v>46169</v>
      </c>
      <c r="B287" s="166">
        <v>46169</v>
      </c>
      <c r="C287" t="s">
        <v>18912</v>
      </c>
      <c r="D287" t="s">
        <v>48868</v>
      </c>
      <c r="E287" t="s">
        <v>50424</v>
      </c>
      <c r="F287" t="s">
        <v>50425</v>
      </c>
      <c r="G287" t="s">
        <v>20101</v>
      </c>
      <c r="H287" t="s">
        <v>20102</v>
      </c>
      <c r="I287">
        <v>759</v>
      </c>
      <c r="J287">
        <v>3</v>
      </c>
      <c r="K287" s="165">
        <v>0.003953</v>
      </c>
      <c r="L287" s="164">
        <v>0.56</v>
      </c>
      <c r="M287" s="164">
        <v>1.67</v>
      </c>
      <c r="N287" s="127" t="str">
        <f>VLOOKUP(G287,映射表!A:G,7,0)</f>
        <v>丁芳芳</v>
      </c>
      <c r="O287" s="128" t="str">
        <f>VLOOKUP(G287,映射表!A:C,3,0)</f>
        <v>W2580S00077</v>
      </c>
      <c r="P287" t="s">
        <v>5</v>
      </c>
    </row>
    <row r="288" spans="1:16">
      <c r="A288" s="166">
        <v>46169</v>
      </c>
      <c r="B288" s="166">
        <v>46169</v>
      </c>
      <c r="C288" t="s">
        <v>50235</v>
      </c>
      <c r="D288" t="s">
        <v>48868</v>
      </c>
      <c r="E288" t="s">
        <v>50426</v>
      </c>
      <c r="F288" t="s">
        <v>50427</v>
      </c>
      <c r="G288" t="s">
        <v>20101</v>
      </c>
      <c r="H288" t="s">
        <v>20102</v>
      </c>
      <c r="I288">
        <v>12</v>
      </c>
      <c r="J288">
        <v>0</v>
      </c>
      <c r="K288" s="165">
        <v>0</v>
      </c>
      <c r="L288" t="s">
        <v>18516</v>
      </c>
      <c r="M288" s="164">
        <v>0</v>
      </c>
      <c r="N288" s="127" t="str">
        <f>VLOOKUP(G288,映射表!A:G,7,0)</f>
        <v>欧阳博文</v>
      </c>
      <c r="O288" s="128" t="str">
        <f>VLOOKUP(G288,映射表!A:C,3,0)</f>
        <v>N729P211167K</v>
      </c>
      <c r="P288" t="s">
        <v>5</v>
      </c>
    </row>
    <row r="289" spans="1:16">
      <c r="A289" s="166">
        <v>46169</v>
      </c>
      <c r="B289" s="166">
        <v>46169</v>
      </c>
      <c r="C289" t="s">
        <v>50235</v>
      </c>
      <c r="D289" t="s">
        <v>48868</v>
      </c>
      <c r="E289" t="s">
        <v>50375</v>
      </c>
      <c r="F289" t="s">
        <v>50376</v>
      </c>
      <c r="G289" t="s">
        <v>20101</v>
      </c>
      <c r="H289" t="s">
        <v>20102</v>
      </c>
      <c r="I289">
        <v>145</v>
      </c>
      <c r="J289">
        <v>0</v>
      </c>
      <c r="K289" s="165">
        <v>0</v>
      </c>
      <c r="L289" t="s">
        <v>18516</v>
      </c>
      <c r="M289" s="164">
        <v>0</v>
      </c>
      <c r="N289" s="127" t="str">
        <f>VLOOKUP(G289,映射表!A:G,7,0)</f>
        <v>丁芳芳</v>
      </c>
      <c r="O289" s="128" t="str">
        <f>VLOOKUP(G289,映射表!A:C,3,0)</f>
        <v>W2580S00091</v>
      </c>
      <c r="P289" t="s">
        <v>5</v>
      </c>
    </row>
    <row r="290" spans="1:16">
      <c r="A290" s="166">
        <v>46169</v>
      </c>
      <c r="B290" s="166">
        <v>46169</v>
      </c>
      <c r="C290" t="s">
        <v>50235</v>
      </c>
      <c r="D290" t="s">
        <v>48868</v>
      </c>
      <c r="E290" t="s">
        <v>50317</v>
      </c>
      <c r="F290" t="s">
        <v>50318</v>
      </c>
      <c r="G290" t="s">
        <v>20101</v>
      </c>
      <c r="H290" t="s">
        <v>20102</v>
      </c>
      <c r="I290">
        <v>84</v>
      </c>
      <c r="J290">
        <v>0</v>
      </c>
      <c r="K290" s="165">
        <v>0</v>
      </c>
      <c r="L290" t="s">
        <v>18516</v>
      </c>
      <c r="M290" s="164">
        <v>0</v>
      </c>
      <c r="N290" s="127" t="str">
        <f>VLOOKUP(G290,映射表!A:G,7,0)</f>
        <v>丁芳芳</v>
      </c>
      <c r="O290" s="128" t="str">
        <f>VLOOKUP(G290,映射表!A:C,3,0)</f>
        <v>W2580S00091</v>
      </c>
      <c r="P290" t="s">
        <v>5</v>
      </c>
    </row>
    <row r="291" spans="1:16">
      <c r="A291" s="166">
        <v>46169</v>
      </c>
      <c r="B291" s="166">
        <v>46169</v>
      </c>
      <c r="C291" t="s">
        <v>50088</v>
      </c>
      <c r="D291" t="s">
        <v>48868</v>
      </c>
      <c r="E291" t="s">
        <v>50428</v>
      </c>
      <c r="F291" t="s">
        <v>50429</v>
      </c>
      <c r="G291" t="s">
        <v>17952</v>
      </c>
      <c r="H291" t="s">
        <v>17953</v>
      </c>
      <c r="I291">
        <v>366</v>
      </c>
      <c r="J291">
        <v>4</v>
      </c>
      <c r="K291" s="165">
        <v>0.010929</v>
      </c>
      <c r="L291" s="164">
        <v>0.35</v>
      </c>
      <c r="M291" s="164">
        <v>1.4</v>
      </c>
      <c r="N291" s="127" t="str">
        <f>VLOOKUP(G291,映射表!A:G,7,0)</f>
        <v>丁芳芳</v>
      </c>
      <c r="O291" s="128" t="str">
        <f>VLOOKUP(G291,映射表!A:C,3,0)</f>
        <v>W2580S00091</v>
      </c>
      <c r="P291" t="s">
        <v>5</v>
      </c>
    </row>
    <row r="292" spans="1:16">
      <c r="A292" s="166">
        <v>46169</v>
      </c>
      <c r="B292" s="166">
        <v>46169</v>
      </c>
      <c r="C292" t="s">
        <v>50246</v>
      </c>
      <c r="D292" t="s">
        <v>48868</v>
      </c>
      <c r="E292" t="s">
        <v>50367</v>
      </c>
      <c r="F292" t="s">
        <v>50368</v>
      </c>
      <c r="G292" t="s">
        <v>19001</v>
      </c>
      <c r="H292" t="s">
        <v>19002</v>
      </c>
      <c r="I292">
        <v>173</v>
      </c>
      <c r="J292">
        <v>3</v>
      </c>
      <c r="K292" s="165">
        <v>0.017341</v>
      </c>
      <c r="L292" s="164">
        <v>0.49</v>
      </c>
      <c r="M292" s="164">
        <v>1.47</v>
      </c>
      <c r="N292" s="127" t="str">
        <f>VLOOKUP(G292,映射表!A:G,7,0)</f>
        <v>丁芳芳</v>
      </c>
      <c r="O292" s="128" t="str">
        <f>VLOOKUP(G292,映射表!A:C,3,0)</f>
        <v>W2580S00091</v>
      </c>
      <c r="P292" t="s">
        <v>5</v>
      </c>
    </row>
    <row r="293" spans="1:16">
      <c r="A293" s="166">
        <v>46169</v>
      </c>
      <c r="B293" s="166">
        <v>46169</v>
      </c>
      <c r="C293" t="s">
        <v>50200</v>
      </c>
      <c r="D293" t="s">
        <v>48868</v>
      </c>
      <c r="E293" t="s">
        <v>50430</v>
      </c>
      <c r="F293" t="s">
        <v>50431</v>
      </c>
      <c r="G293" t="s">
        <v>20433</v>
      </c>
      <c r="H293" t="s">
        <v>20434</v>
      </c>
      <c r="I293">
        <v>757</v>
      </c>
      <c r="J293">
        <v>13</v>
      </c>
      <c r="K293" s="165">
        <v>0.017173</v>
      </c>
      <c r="L293" s="164">
        <v>0.31</v>
      </c>
      <c r="M293" s="164">
        <v>4.09</v>
      </c>
      <c r="N293" s="127" t="str">
        <f>VLOOKUP(G293,映射表!A:G,7,0)</f>
        <v>丁芳芳</v>
      </c>
      <c r="O293" s="128" t="str">
        <f>VLOOKUP(G293,映射表!A:C,3,0)</f>
        <v>W504S00280</v>
      </c>
      <c r="P293" t="s">
        <v>5</v>
      </c>
    </row>
    <row r="294" spans="1:16">
      <c r="A294" s="166">
        <v>46169</v>
      </c>
      <c r="B294" s="166">
        <v>46169</v>
      </c>
      <c r="C294" t="s">
        <v>50115</v>
      </c>
      <c r="D294" t="s">
        <v>48868</v>
      </c>
      <c r="E294" t="s">
        <v>50432</v>
      </c>
      <c r="F294" t="s">
        <v>50432</v>
      </c>
      <c r="G294" t="s">
        <v>20453</v>
      </c>
      <c r="H294" t="s">
        <v>20454</v>
      </c>
      <c r="I294">
        <v>2</v>
      </c>
      <c r="J294">
        <v>0</v>
      </c>
      <c r="K294" s="165">
        <v>0</v>
      </c>
      <c r="L294" t="s">
        <v>18516</v>
      </c>
      <c r="M294" s="164">
        <v>0</v>
      </c>
      <c r="N294" s="127" t="str">
        <f>VLOOKUP(G294,映射表!A:G,7,0)</f>
        <v>丁芳芳</v>
      </c>
      <c r="O294" s="128" t="str">
        <f>VLOOKUP(G294,映射表!A:C,3,0)</f>
        <v>W2580S00077</v>
      </c>
      <c r="P294" t="s">
        <v>5</v>
      </c>
    </row>
    <row r="295" spans="1:16">
      <c r="A295" s="166">
        <v>46169</v>
      </c>
      <c r="B295" s="166">
        <v>46169</v>
      </c>
      <c r="C295" t="s">
        <v>50271</v>
      </c>
      <c r="D295" t="s">
        <v>48868</v>
      </c>
      <c r="E295" t="s">
        <v>50408</v>
      </c>
      <c r="F295" t="s">
        <v>19808</v>
      </c>
      <c r="G295" t="s">
        <v>20455</v>
      </c>
      <c r="H295" t="s">
        <v>20456</v>
      </c>
      <c r="I295">
        <v>1973</v>
      </c>
      <c r="J295">
        <v>35</v>
      </c>
      <c r="K295" s="165">
        <v>0.017739</v>
      </c>
      <c r="L295" s="164">
        <v>0.41</v>
      </c>
      <c r="M295" s="164">
        <v>14.36</v>
      </c>
      <c r="N295" s="127" t="str">
        <f>VLOOKUP(G295,映射表!A:G,7,0)</f>
        <v>丁芳芳</v>
      </c>
      <c r="O295" s="128" t="str">
        <f>VLOOKUP(G295,映射表!A:C,3,0)</f>
        <v>W2580S00091</v>
      </c>
      <c r="P295" t="s">
        <v>5</v>
      </c>
    </row>
    <row r="296" spans="1:16">
      <c r="A296" s="166">
        <v>46169</v>
      </c>
      <c r="B296" s="166">
        <v>46169</v>
      </c>
      <c r="C296" t="s">
        <v>50271</v>
      </c>
      <c r="D296" t="s">
        <v>48868</v>
      </c>
      <c r="E296" t="s">
        <v>50433</v>
      </c>
      <c r="F296" t="s">
        <v>20441</v>
      </c>
      <c r="G296" t="s">
        <v>20441</v>
      </c>
      <c r="H296" t="s">
        <v>20442</v>
      </c>
      <c r="I296">
        <v>798</v>
      </c>
      <c r="J296">
        <v>13</v>
      </c>
      <c r="K296" s="165">
        <v>0.016291</v>
      </c>
      <c r="L296" s="164">
        <v>0.44</v>
      </c>
      <c r="M296" s="164">
        <v>5.7</v>
      </c>
      <c r="N296" s="127" t="str">
        <f>VLOOKUP(G296,映射表!A:G,7,0)</f>
        <v>丁芳芳</v>
      </c>
      <c r="O296" s="128" t="str">
        <f>VLOOKUP(G296,映射表!A:C,3,0)</f>
        <v>W2580S00091</v>
      </c>
      <c r="P296" t="s">
        <v>5</v>
      </c>
    </row>
    <row r="297" spans="1:16">
      <c r="A297" s="166">
        <v>46169</v>
      </c>
      <c r="B297" s="166">
        <v>46169</v>
      </c>
      <c r="C297" t="s">
        <v>50271</v>
      </c>
      <c r="D297" t="s">
        <v>48868</v>
      </c>
      <c r="E297" t="s">
        <v>50433</v>
      </c>
      <c r="F297" t="s">
        <v>20441</v>
      </c>
      <c r="G297" t="s">
        <v>20457</v>
      </c>
      <c r="H297" t="s">
        <v>20458</v>
      </c>
      <c r="I297">
        <v>1204</v>
      </c>
      <c r="J297">
        <v>19</v>
      </c>
      <c r="K297" s="165">
        <v>0.015781</v>
      </c>
      <c r="L297" s="164">
        <v>0.38</v>
      </c>
      <c r="M297" s="164">
        <v>7.15</v>
      </c>
      <c r="N297" s="127" t="str">
        <f>VLOOKUP(G297,映射表!A:G,7,0)</f>
        <v>丁芳芳</v>
      </c>
      <c r="O297" s="128" t="str">
        <f>VLOOKUP(G297,映射表!A:C,3,0)</f>
        <v>W2580S00091</v>
      </c>
      <c r="P297" t="s">
        <v>5</v>
      </c>
    </row>
    <row r="298" spans="1:16">
      <c r="A298" s="166">
        <v>46169</v>
      </c>
      <c r="B298" s="166">
        <v>46169</v>
      </c>
      <c r="C298" t="s">
        <v>50115</v>
      </c>
      <c r="D298" t="s">
        <v>48868</v>
      </c>
      <c r="E298" t="s">
        <v>50276</v>
      </c>
      <c r="F298" t="s">
        <v>50277</v>
      </c>
      <c r="G298" t="s">
        <v>20488</v>
      </c>
      <c r="H298" t="s">
        <v>20489</v>
      </c>
      <c r="I298">
        <v>19</v>
      </c>
      <c r="J298">
        <v>1</v>
      </c>
      <c r="K298" s="165">
        <v>0.052632000000000005</v>
      </c>
      <c r="L298" s="164">
        <v>0.61</v>
      </c>
      <c r="M298" s="164">
        <v>0.61</v>
      </c>
      <c r="N298" s="127" t="str">
        <f>VLOOKUP(G298,映射表!A:G,7,0)</f>
        <v>丁芳芳</v>
      </c>
      <c r="O298" s="128" t="str">
        <f>VLOOKUP(G298,映射表!A:C,3,0)</f>
        <v>W2580S00091</v>
      </c>
      <c r="P298" t="s">
        <v>5</v>
      </c>
    </row>
    <row r="299" spans="1:16">
      <c r="A299" s="166">
        <v>46169</v>
      </c>
      <c r="B299" s="166">
        <v>46169</v>
      </c>
      <c r="C299" t="s">
        <v>50115</v>
      </c>
      <c r="D299" t="s">
        <v>48868</v>
      </c>
      <c r="E299" t="s">
        <v>50276</v>
      </c>
      <c r="F299" t="s">
        <v>50277</v>
      </c>
      <c r="G299" t="s">
        <v>20482</v>
      </c>
      <c r="H299" t="s">
        <v>20483</v>
      </c>
      <c r="I299">
        <v>19</v>
      </c>
      <c r="J299">
        <v>2</v>
      </c>
      <c r="K299" s="165">
        <v>0.10526300000000001</v>
      </c>
      <c r="L299" s="164">
        <v>0.62</v>
      </c>
      <c r="M299" s="164">
        <v>1.23</v>
      </c>
      <c r="N299" s="127" t="str">
        <f>VLOOKUP(G299,映射表!A:G,7,0)</f>
        <v>丁芳芳</v>
      </c>
      <c r="O299" s="128" t="str">
        <f>VLOOKUP(G299,映射表!A:C,3,0)</f>
        <v>W2593S00054</v>
      </c>
      <c r="P299" t="s">
        <v>5</v>
      </c>
    </row>
    <row r="300" spans="1:16">
      <c r="A300" s="166">
        <v>46169</v>
      </c>
      <c r="B300" s="166">
        <v>46169</v>
      </c>
      <c r="C300" t="s">
        <v>50115</v>
      </c>
      <c r="D300" t="s">
        <v>48868</v>
      </c>
      <c r="E300" t="s">
        <v>50276</v>
      </c>
      <c r="F300" t="s">
        <v>50277</v>
      </c>
      <c r="G300" t="s">
        <v>20485</v>
      </c>
      <c r="H300" t="s">
        <v>20486</v>
      </c>
      <c r="I300">
        <v>1</v>
      </c>
      <c r="J300">
        <v>0</v>
      </c>
      <c r="K300" s="165">
        <v>0</v>
      </c>
      <c r="L300" t="s">
        <v>18516</v>
      </c>
      <c r="M300" s="164">
        <v>0</v>
      </c>
      <c r="N300" s="127" t="str">
        <f>VLOOKUP(G300,映射表!A:G,7,0)</f>
        <v>丁芳芳</v>
      </c>
      <c r="O300" s="128" t="str">
        <f>VLOOKUP(G300,映射表!A:C,3,0)</f>
        <v>W2580S00035</v>
      </c>
      <c r="P300" t="s">
        <v>5</v>
      </c>
    </row>
    <row r="301" spans="1:16">
      <c r="A301" s="166">
        <v>46169</v>
      </c>
      <c r="B301" s="166">
        <v>46169</v>
      </c>
      <c r="C301" t="s">
        <v>50115</v>
      </c>
      <c r="D301" t="s">
        <v>48868</v>
      </c>
      <c r="E301" t="s">
        <v>50276</v>
      </c>
      <c r="F301" t="s">
        <v>50277</v>
      </c>
      <c r="G301" t="s">
        <v>20479</v>
      </c>
      <c r="H301" t="s">
        <v>20480</v>
      </c>
      <c r="I301">
        <v>6</v>
      </c>
      <c r="J301">
        <v>0</v>
      </c>
      <c r="K301" s="165">
        <v>0</v>
      </c>
      <c r="L301" t="s">
        <v>18516</v>
      </c>
      <c r="M301" s="164">
        <v>0</v>
      </c>
      <c r="N301" s="127" t="str">
        <f>VLOOKUP(G301,映射表!A:G,7,0)</f>
        <v>丁芳芳</v>
      </c>
      <c r="O301" s="128" t="str">
        <f>VLOOKUP(G301,映射表!A:C,3,0)</f>
        <v>W2593S00061</v>
      </c>
      <c r="P301" t="s">
        <v>5</v>
      </c>
    </row>
    <row r="302" spans="1:16">
      <c r="A302" s="166">
        <v>46169</v>
      </c>
      <c r="B302" s="166">
        <v>46169</v>
      </c>
      <c r="C302" t="s">
        <v>18912</v>
      </c>
      <c r="D302" t="s">
        <v>48868</v>
      </c>
      <c r="E302" t="s">
        <v>50424</v>
      </c>
      <c r="F302" t="s">
        <v>50425</v>
      </c>
      <c r="G302" t="s">
        <v>20433</v>
      </c>
      <c r="H302" t="s">
        <v>20434</v>
      </c>
      <c r="I302">
        <v>3404</v>
      </c>
      <c r="J302">
        <v>30</v>
      </c>
      <c r="K302" s="165">
        <v>0.008813</v>
      </c>
      <c r="L302" s="164">
        <v>0.41</v>
      </c>
      <c r="M302" s="164">
        <v>12.4</v>
      </c>
      <c r="N302" s="127" t="str">
        <f>VLOOKUP(G302,映射表!A:G,7,0)</f>
        <v>欧阳博文</v>
      </c>
      <c r="O302" s="128" t="str">
        <f>VLOOKUP(G302,映射表!A:C,3,0)</f>
        <v>N729P370363B</v>
      </c>
      <c r="P302" t="s">
        <v>5</v>
      </c>
    </row>
    <row r="303" spans="1:16">
      <c r="A303" s="166">
        <v>46169</v>
      </c>
      <c r="B303" s="166">
        <v>46169</v>
      </c>
      <c r="C303" t="s">
        <v>50232</v>
      </c>
      <c r="D303" t="s">
        <v>48868</v>
      </c>
      <c r="E303" t="s">
        <v>50297</v>
      </c>
      <c r="F303" t="s">
        <v>50298</v>
      </c>
      <c r="G303" t="s">
        <v>20433</v>
      </c>
      <c r="H303" t="s">
        <v>20434</v>
      </c>
      <c r="I303">
        <v>31</v>
      </c>
      <c r="J303">
        <v>0</v>
      </c>
      <c r="K303" s="165">
        <v>0</v>
      </c>
      <c r="L303" t="s">
        <v>18516</v>
      </c>
      <c r="M303" s="164">
        <v>0</v>
      </c>
      <c r="N303" s="127" t="str">
        <f>VLOOKUP(G303,映射表!A:G,7,0)</f>
        <v>欧阳博文</v>
      </c>
      <c r="O303" s="128" t="str">
        <f>VLOOKUP(G303,映射表!A:C,3,0)</f>
        <v>W2593P471245</v>
      </c>
      <c r="P303" t="s">
        <v>5</v>
      </c>
    </row>
    <row r="304" spans="1:16">
      <c r="A304" s="166">
        <v>46169</v>
      </c>
      <c r="B304" s="166">
        <v>46169</v>
      </c>
      <c r="C304" t="s">
        <v>50200</v>
      </c>
      <c r="D304" t="s">
        <v>48868</v>
      </c>
      <c r="E304" t="s">
        <v>50434</v>
      </c>
      <c r="F304" t="s">
        <v>50435</v>
      </c>
      <c r="G304" t="s">
        <v>20433</v>
      </c>
      <c r="H304" t="s">
        <v>20434</v>
      </c>
      <c r="I304">
        <v>547</v>
      </c>
      <c r="J304">
        <v>10</v>
      </c>
      <c r="K304" s="165">
        <v>0.018282</v>
      </c>
      <c r="L304" s="164">
        <v>0.49</v>
      </c>
      <c r="M304" s="164">
        <v>4.85</v>
      </c>
      <c r="N304" s="127" t="str">
        <f>VLOOKUP(G304,映射表!A:G,7,0)</f>
        <v>欧阳博文</v>
      </c>
      <c r="O304" s="128" t="str">
        <f>VLOOKUP(G304,映射表!A:C,3,0)</f>
        <v>W2593P471248</v>
      </c>
      <c r="P304" t="s">
        <v>5</v>
      </c>
    </row>
    <row r="305" spans="1:16">
      <c r="A305" s="166">
        <v>46169</v>
      </c>
      <c r="B305" s="166">
        <v>46169</v>
      </c>
      <c r="C305" t="s">
        <v>19178</v>
      </c>
      <c r="D305" t="s">
        <v>48868</v>
      </c>
      <c r="E305" t="s">
        <v>50383</v>
      </c>
      <c r="F305" t="s">
        <v>50384</v>
      </c>
      <c r="G305" t="s">
        <v>20289</v>
      </c>
      <c r="H305" t="s">
        <v>20290</v>
      </c>
      <c r="I305">
        <v>8</v>
      </c>
      <c r="J305">
        <v>0</v>
      </c>
      <c r="K305" s="165">
        <v>0</v>
      </c>
      <c r="L305" t="s">
        <v>18516</v>
      </c>
      <c r="M305" s="164">
        <v>0</v>
      </c>
      <c r="N305" s="127" t="str">
        <f>VLOOKUP(G305,映射表!A:G,7,0)</f>
        <v>欧阳博文</v>
      </c>
      <c r="O305" s="128" t="str">
        <f>VLOOKUP(G305,映射表!A:C,3,0)</f>
        <v>W2593P471246</v>
      </c>
      <c r="P305" t="s">
        <v>5</v>
      </c>
    </row>
    <row r="306" spans="1:16">
      <c r="A306" s="166">
        <v>46169</v>
      </c>
      <c r="B306" s="166">
        <v>46169</v>
      </c>
      <c r="C306" t="s">
        <v>50101</v>
      </c>
      <c r="D306" t="s">
        <v>48868</v>
      </c>
      <c r="E306" t="s">
        <v>50436</v>
      </c>
      <c r="F306" t="s">
        <v>50437</v>
      </c>
      <c r="G306" t="s">
        <v>50438</v>
      </c>
      <c r="H306" t="s">
        <v>50439</v>
      </c>
      <c r="I306">
        <v>223</v>
      </c>
      <c r="J306">
        <v>6</v>
      </c>
      <c r="K306" s="165">
        <v>0.026906</v>
      </c>
      <c r="L306" s="164">
        <v>0.31</v>
      </c>
      <c r="M306" s="164">
        <v>1.85</v>
      </c>
      <c r="N306" s="127" t="str">
        <f>VLOOKUP(G306,映射表!A:G,7,0)</f>
        <v>欧阳博文</v>
      </c>
      <c r="O306" s="128" t="str">
        <f>VLOOKUP(G306,映射表!A:C,3,0)</f>
        <v>N729P427118F</v>
      </c>
      <c r="P306" t="s">
        <v>5</v>
      </c>
    </row>
    <row r="307" spans="1:16">
      <c r="A307" s="166">
        <v>46169</v>
      </c>
      <c r="B307" s="166">
        <v>46169</v>
      </c>
      <c r="C307" t="s">
        <v>50293</v>
      </c>
      <c r="D307" t="s">
        <v>48868</v>
      </c>
      <c r="E307" t="s">
        <v>50420</v>
      </c>
      <c r="F307" t="s">
        <v>50421</v>
      </c>
      <c r="G307" t="s">
        <v>18060</v>
      </c>
      <c r="H307" t="s">
        <v>18061</v>
      </c>
      <c r="I307">
        <v>423</v>
      </c>
      <c r="J307">
        <v>7</v>
      </c>
      <c r="K307" s="165">
        <v>0.016548</v>
      </c>
      <c r="L307" s="164">
        <v>0.48</v>
      </c>
      <c r="M307" s="164">
        <v>3.38</v>
      </c>
      <c r="N307" s="127" t="str">
        <f>VLOOKUP(G307,映射表!A:G,7,0)</f>
        <v>欧阳博文</v>
      </c>
      <c r="O307" s="128" t="str">
        <f>VLOOKUP(G307,映射表!A:C,3,0)</f>
        <v>N729P427118C</v>
      </c>
      <c r="P307" t="s">
        <v>5</v>
      </c>
    </row>
    <row r="308" spans="1:16">
      <c r="A308" s="166">
        <v>46169</v>
      </c>
      <c r="B308" s="166">
        <v>46169</v>
      </c>
      <c r="C308" t="s">
        <v>50293</v>
      </c>
      <c r="D308" t="s">
        <v>48868</v>
      </c>
      <c r="E308" t="s">
        <v>50420</v>
      </c>
      <c r="F308" t="s">
        <v>50421</v>
      </c>
      <c r="G308" t="s">
        <v>19045</v>
      </c>
      <c r="H308" t="s">
        <v>19046</v>
      </c>
      <c r="I308">
        <v>905</v>
      </c>
      <c r="J308">
        <v>17</v>
      </c>
      <c r="K308" s="165">
        <v>0.018785</v>
      </c>
      <c r="L308" s="164">
        <v>0.47</v>
      </c>
      <c r="M308" s="164">
        <v>8</v>
      </c>
      <c r="N308" s="127" t="str">
        <f>VLOOKUP(G308,映射表!A:G,7,0)</f>
        <v>欧阳博文</v>
      </c>
      <c r="O308" s="128" t="str">
        <f>VLOOKUP(G308,映射表!A:C,3,0)</f>
        <v>N729P427118E</v>
      </c>
      <c r="P308" t="s">
        <v>5</v>
      </c>
    </row>
    <row r="309" spans="1:16">
      <c r="A309" s="166">
        <v>46169</v>
      </c>
      <c r="B309" s="166">
        <v>46169</v>
      </c>
      <c r="C309" t="s">
        <v>50088</v>
      </c>
      <c r="D309" t="s">
        <v>48868</v>
      </c>
      <c r="E309" t="s">
        <v>50428</v>
      </c>
      <c r="F309" t="s">
        <v>50429</v>
      </c>
      <c r="G309" t="s">
        <v>16096</v>
      </c>
      <c r="H309" t="s">
        <v>16097</v>
      </c>
      <c r="I309">
        <v>741</v>
      </c>
      <c r="J309">
        <v>13</v>
      </c>
      <c r="K309" s="165">
        <v>0.017544</v>
      </c>
      <c r="L309" s="164">
        <v>0.37</v>
      </c>
      <c r="M309" s="164">
        <v>4.76</v>
      </c>
      <c r="N309" s="127" t="str">
        <f>VLOOKUP(G309,映射表!A:G,7,0)</f>
        <v>欧阳博文</v>
      </c>
      <c r="O309" s="128" t="str">
        <f>VLOOKUP(G309,映射表!A:C,3,0)</f>
        <v>N729P427118B</v>
      </c>
      <c r="P309" t="s">
        <v>5</v>
      </c>
    </row>
    <row r="310" spans="1:16">
      <c r="A310" s="166">
        <v>46169</v>
      </c>
      <c r="B310" s="166">
        <v>46169</v>
      </c>
      <c r="C310" t="s">
        <v>50200</v>
      </c>
      <c r="D310" t="s">
        <v>48868</v>
      </c>
      <c r="E310" t="s">
        <v>50430</v>
      </c>
      <c r="F310" t="s">
        <v>50431</v>
      </c>
      <c r="G310" t="s">
        <v>51777</v>
      </c>
      <c r="H310" t="s">
        <v>51778</v>
      </c>
      <c r="I310">
        <v>265</v>
      </c>
      <c r="J310">
        <v>6</v>
      </c>
      <c r="K310" s="165">
        <v>0.022642000000000002</v>
      </c>
      <c r="L310" s="164">
        <v>0.35</v>
      </c>
      <c r="M310" s="164">
        <v>2.1</v>
      </c>
      <c r="N310" s="127" t="str">
        <f>VLOOKUP(G310,映射表!A:G,7,0)</f>
        <v>丁芳芳</v>
      </c>
      <c r="O310" s="128" t="str">
        <f>VLOOKUP(G310,映射表!A:C,3,0)</f>
        <v>W2593S00061</v>
      </c>
      <c r="P310" t="s">
        <v>5</v>
      </c>
    </row>
    <row r="311" spans="1:16">
      <c r="A311" s="166">
        <v>46169</v>
      </c>
      <c r="B311" s="166">
        <v>46169</v>
      </c>
      <c r="C311" t="s">
        <v>18912</v>
      </c>
      <c r="D311" t="s">
        <v>48868</v>
      </c>
      <c r="E311" t="s">
        <v>50424</v>
      </c>
      <c r="F311" t="s">
        <v>50425</v>
      </c>
      <c r="G311" t="s">
        <v>51777</v>
      </c>
      <c r="H311" t="s">
        <v>51778</v>
      </c>
      <c r="I311">
        <v>634</v>
      </c>
      <c r="J311">
        <v>10</v>
      </c>
      <c r="K311" s="165">
        <v>0.015773</v>
      </c>
      <c r="L311" s="164">
        <v>0.43</v>
      </c>
      <c r="M311" s="164">
        <v>4.27</v>
      </c>
      <c r="N311" s="127" t="str">
        <f>VLOOKUP(G311,映射表!A:G,7,0)</f>
        <v>丁芳芳</v>
      </c>
      <c r="O311" s="128" t="str">
        <f>VLOOKUP(G311,映射表!A:C,3,0)</f>
        <v>W2593S00061</v>
      </c>
      <c r="P311" t="s">
        <v>5</v>
      </c>
    </row>
    <row r="312" spans="1:16">
      <c r="A312" s="166">
        <v>46169</v>
      </c>
      <c r="B312" s="166">
        <v>46169</v>
      </c>
      <c r="C312" t="s">
        <v>50200</v>
      </c>
      <c r="D312" t="s">
        <v>48868</v>
      </c>
      <c r="E312" t="s">
        <v>50434</v>
      </c>
      <c r="F312" t="s">
        <v>50435</v>
      </c>
      <c r="G312" t="s">
        <v>51777</v>
      </c>
      <c r="H312" t="s">
        <v>51778</v>
      </c>
      <c r="I312">
        <v>115</v>
      </c>
      <c r="J312">
        <v>5</v>
      </c>
      <c r="K312" s="165">
        <v>0.043478</v>
      </c>
      <c r="L312" s="164">
        <v>0.44</v>
      </c>
      <c r="M312" s="164">
        <v>2.2</v>
      </c>
      <c r="N312" s="127" t="str">
        <f>VLOOKUP(G312,映射表!A:G,7,0)</f>
        <v>丁芳芳</v>
      </c>
      <c r="O312" s="128" t="str">
        <f>VLOOKUP(G312,映射表!A:C,3,0)</f>
        <v>W2593S00061</v>
      </c>
      <c r="P312" t="s">
        <v>5</v>
      </c>
    </row>
    <row r="313" spans="1:16">
      <c r="A313" s="166">
        <v>46169</v>
      </c>
      <c r="B313" s="166">
        <v>46169</v>
      </c>
      <c r="C313" t="s">
        <v>50440</v>
      </c>
      <c r="D313" t="s">
        <v>48868</v>
      </c>
      <c r="E313" t="s">
        <v>50441</v>
      </c>
      <c r="F313" t="s">
        <v>50442</v>
      </c>
      <c r="G313" t="s">
        <v>20675</v>
      </c>
      <c r="H313" t="s">
        <v>20676</v>
      </c>
      <c r="I313">
        <v>515</v>
      </c>
      <c r="J313">
        <v>3</v>
      </c>
      <c r="K313" s="165">
        <v>0.005825</v>
      </c>
      <c r="L313" s="164">
        <v>0.3</v>
      </c>
      <c r="M313" s="164">
        <v>0.9</v>
      </c>
      <c r="N313" s="127" t="str">
        <f>VLOOKUP(G313,映射表!A:G,7,0)</f>
        <v>丁芳芳</v>
      </c>
      <c r="O313" s="128" t="str">
        <f>VLOOKUP(G313,映射表!A:C,3,0)</f>
        <v>W504S00280</v>
      </c>
      <c r="P313" t="s">
        <v>10</v>
      </c>
    </row>
    <row r="314" spans="1:16">
      <c r="A314" s="166">
        <v>46169</v>
      </c>
      <c r="B314" s="166">
        <v>46169</v>
      </c>
      <c r="C314" t="s">
        <v>50443</v>
      </c>
      <c r="D314" t="s">
        <v>48868</v>
      </c>
      <c r="E314" t="s">
        <v>50444</v>
      </c>
      <c r="F314" t="s">
        <v>50445</v>
      </c>
      <c r="G314" t="s">
        <v>21012</v>
      </c>
      <c r="H314" t="s">
        <v>21013</v>
      </c>
      <c r="I314">
        <v>20</v>
      </c>
      <c r="J314">
        <v>0</v>
      </c>
      <c r="K314" s="165">
        <v>0</v>
      </c>
      <c r="L314" t="s">
        <v>18516</v>
      </c>
      <c r="M314" s="164">
        <v>0</v>
      </c>
      <c r="O314" s="128" t="e">
        <f>VLOOKUP(G314,映射表!A:C,3,0)</f>
        <v>#N/A</v>
      </c>
      <c r="P314" t="s">
        <v>10</v>
      </c>
    </row>
    <row r="315" spans="1:16">
      <c r="A315" s="166">
        <v>46169</v>
      </c>
      <c r="B315" s="166">
        <v>46169</v>
      </c>
      <c r="C315" t="s">
        <v>50443</v>
      </c>
      <c r="D315" t="s">
        <v>48868</v>
      </c>
      <c r="E315" t="s">
        <v>50444</v>
      </c>
      <c r="F315" t="s">
        <v>50445</v>
      </c>
      <c r="G315" t="s">
        <v>21006</v>
      </c>
      <c r="H315" t="s">
        <v>21007</v>
      </c>
      <c r="I315">
        <v>435</v>
      </c>
      <c r="J315">
        <v>14</v>
      </c>
      <c r="K315" s="165">
        <v>0.032184</v>
      </c>
      <c r="L315" s="164">
        <v>0.28</v>
      </c>
      <c r="M315" s="164">
        <v>3.86</v>
      </c>
      <c r="N315" s="127" t="str">
        <f>VLOOKUP(G315,映射表!A:G,7,0)</f>
        <v>丁芳芳</v>
      </c>
      <c r="O315" s="128" t="str">
        <f>VLOOKUP(G315,映射表!A:C,3,0)</f>
        <v>W2593S00065</v>
      </c>
      <c r="P315" t="s">
        <v>10</v>
      </c>
    </row>
    <row r="316" spans="1:16">
      <c r="A316" s="166">
        <v>46169</v>
      </c>
      <c r="B316" s="166">
        <v>46169</v>
      </c>
      <c r="C316" t="s">
        <v>50446</v>
      </c>
      <c r="D316" t="s">
        <v>48868</v>
      </c>
      <c r="E316" t="s">
        <v>50447</v>
      </c>
      <c r="F316" t="s">
        <v>50448</v>
      </c>
      <c r="G316" t="s">
        <v>20818</v>
      </c>
      <c r="H316" t="s">
        <v>20819</v>
      </c>
      <c r="I316">
        <v>248</v>
      </c>
      <c r="J316">
        <v>3</v>
      </c>
      <c r="K316" s="165">
        <v>0.012097</v>
      </c>
      <c r="L316" s="164">
        <v>0.21</v>
      </c>
      <c r="M316" s="164">
        <v>0.64</v>
      </c>
      <c r="N316" s="127" t="str">
        <f>VLOOKUP(G316,映射表!A:G,7,0)</f>
        <v>丁芳芳</v>
      </c>
      <c r="O316" s="128" t="str">
        <f>VLOOKUP(G316,映射表!A:C,3,0)</f>
        <v>W2593S00039</v>
      </c>
      <c r="P316" t="s">
        <v>10</v>
      </c>
    </row>
    <row r="317" spans="1:16">
      <c r="A317" s="166">
        <v>46169</v>
      </c>
      <c r="B317" s="166">
        <v>46169</v>
      </c>
      <c r="C317" t="s">
        <v>50446</v>
      </c>
      <c r="D317" t="s">
        <v>48868</v>
      </c>
      <c r="E317" t="s">
        <v>50449</v>
      </c>
      <c r="F317" t="s">
        <v>50449</v>
      </c>
      <c r="G317" t="s">
        <v>20818</v>
      </c>
      <c r="H317" t="s">
        <v>20819</v>
      </c>
      <c r="I317">
        <v>164</v>
      </c>
      <c r="J317">
        <v>0</v>
      </c>
      <c r="K317" s="165">
        <v>0</v>
      </c>
      <c r="L317" t="s">
        <v>18516</v>
      </c>
      <c r="M317" s="164">
        <v>0</v>
      </c>
      <c r="N317" s="127" t="str">
        <f>VLOOKUP(G317,映射表!A:G,7,0)</f>
        <v>丁芳芳</v>
      </c>
      <c r="O317" s="128" t="str">
        <f>VLOOKUP(G317,映射表!A:C,3,0)</f>
        <v>W2593S00053</v>
      </c>
      <c r="P317" t="s">
        <v>10</v>
      </c>
    </row>
    <row r="318" spans="1:16">
      <c r="A318" s="166">
        <v>46169</v>
      </c>
      <c r="B318" s="166">
        <v>46169</v>
      </c>
      <c r="C318" t="s">
        <v>50460</v>
      </c>
      <c r="D318" t="s">
        <v>48868</v>
      </c>
      <c r="E318" t="s">
        <v>51779</v>
      </c>
      <c r="F318" t="s">
        <v>51780</v>
      </c>
      <c r="G318" t="s">
        <v>20871</v>
      </c>
      <c r="H318" t="s">
        <v>20872</v>
      </c>
      <c r="I318">
        <v>905</v>
      </c>
      <c r="J318">
        <v>26</v>
      </c>
      <c r="K318" s="165">
        <v>0.028729</v>
      </c>
      <c r="L318" s="164">
        <v>0.29</v>
      </c>
      <c r="M318" s="164">
        <v>7.61</v>
      </c>
      <c r="N318" s="127" t="str">
        <f>VLOOKUP(G318,映射表!A:G,7,0)</f>
        <v>谭熹杰</v>
      </c>
      <c r="O318" s="128" t="str">
        <f>VLOOKUP(G318,映射表!A:C,3,0)</f>
        <v>W2593P367052</v>
      </c>
      <c r="P318" t="s">
        <v>10</v>
      </c>
    </row>
    <row r="319" spans="1:16">
      <c r="A319" s="166">
        <v>46169</v>
      </c>
      <c r="B319" s="166">
        <v>46169</v>
      </c>
      <c r="C319" t="s">
        <v>50446</v>
      </c>
      <c r="D319" t="s">
        <v>48868</v>
      </c>
      <c r="E319" t="s">
        <v>50449</v>
      </c>
      <c r="F319" t="s">
        <v>50449</v>
      </c>
      <c r="G319" t="s">
        <v>21257</v>
      </c>
      <c r="H319" t="s">
        <v>21258</v>
      </c>
      <c r="I319">
        <v>219</v>
      </c>
      <c r="J319">
        <v>1</v>
      </c>
      <c r="K319" s="165">
        <v>0.004566</v>
      </c>
      <c r="L319" s="164">
        <v>0.09</v>
      </c>
      <c r="M319" s="164">
        <v>0.09</v>
      </c>
      <c r="N319" s="127" t="str">
        <f>VLOOKUP(G319,映射表!A:G,7,0)</f>
        <v>谭熹杰</v>
      </c>
      <c r="O319" s="128" t="str">
        <f>VLOOKUP(G319,映射表!A:C,3,0)</f>
        <v>W2593P333797</v>
      </c>
      <c r="P319" t="s">
        <v>10</v>
      </c>
    </row>
    <row r="320" spans="1:16">
      <c r="A320" s="166">
        <v>46169</v>
      </c>
      <c r="B320" s="166">
        <v>46169</v>
      </c>
      <c r="C320" t="s">
        <v>50443</v>
      </c>
      <c r="D320" t="s">
        <v>48868</v>
      </c>
      <c r="E320" t="s">
        <v>50450</v>
      </c>
      <c r="F320" t="s">
        <v>50450</v>
      </c>
      <c r="G320" t="s">
        <v>21008</v>
      </c>
      <c r="H320" t="s">
        <v>21009</v>
      </c>
      <c r="I320">
        <v>158</v>
      </c>
      <c r="J320">
        <v>8</v>
      </c>
      <c r="K320" s="165">
        <v>0.050633</v>
      </c>
      <c r="L320" s="164">
        <v>0.36</v>
      </c>
      <c r="M320" s="164">
        <v>2.87</v>
      </c>
      <c r="N320" s="127" t="str">
        <f>VLOOKUP(G320,映射表!A:G,7,0)</f>
        <v>谭熹杰</v>
      </c>
      <c r="O320" s="128" t="str">
        <f>VLOOKUP(G320,映射表!A:C,3,0)</f>
        <v>W2593P333565</v>
      </c>
      <c r="P320" t="s">
        <v>10</v>
      </c>
    </row>
    <row r="321" spans="1:16">
      <c r="A321" s="166">
        <v>46169</v>
      </c>
      <c r="B321" s="166">
        <v>46169</v>
      </c>
      <c r="C321" t="s">
        <v>50443</v>
      </c>
      <c r="D321" t="s">
        <v>48868</v>
      </c>
      <c r="E321" t="s">
        <v>50450</v>
      </c>
      <c r="F321" t="s">
        <v>50450</v>
      </c>
      <c r="G321" t="s">
        <v>21004</v>
      </c>
      <c r="H321" t="s">
        <v>21005</v>
      </c>
      <c r="I321">
        <v>275</v>
      </c>
      <c r="J321">
        <v>9</v>
      </c>
      <c r="K321" s="165">
        <v>0.032727</v>
      </c>
      <c r="L321" s="164">
        <v>0.35</v>
      </c>
      <c r="M321" s="164">
        <v>3.11</v>
      </c>
      <c r="N321" s="127" t="str">
        <f>VLOOKUP(G321,映射表!A:G,7,0)</f>
        <v>谭熹杰</v>
      </c>
      <c r="O321" s="128" t="str">
        <f>VLOOKUP(G321,映射表!A:C,3,0)</f>
        <v>W2580S00056</v>
      </c>
      <c r="P321" t="s">
        <v>10</v>
      </c>
    </row>
    <row r="322" spans="1:16">
      <c r="A322" s="166">
        <v>46169</v>
      </c>
      <c r="B322" s="166">
        <v>46169</v>
      </c>
      <c r="C322" t="s">
        <v>50443</v>
      </c>
      <c r="D322" t="s">
        <v>48868</v>
      </c>
      <c r="E322" t="s">
        <v>50450</v>
      </c>
      <c r="F322" t="s">
        <v>50450</v>
      </c>
      <c r="G322" t="s">
        <v>21010</v>
      </c>
      <c r="H322" t="s">
        <v>21011</v>
      </c>
      <c r="I322">
        <v>221</v>
      </c>
      <c r="J322">
        <v>6</v>
      </c>
      <c r="K322" s="165">
        <v>0.027149</v>
      </c>
      <c r="L322" s="164">
        <v>0.34</v>
      </c>
      <c r="M322" s="164">
        <v>2.06</v>
      </c>
      <c r="N322" s="127" t="str">
        <f>VLOOKUP(G322,映射表!A:G,7,0)</f>
        <v>谭熹杰</v>
      </c>
      <c r="O322" s="128" t="str">
        <f>VLOOKUP(G322,映射表!A:C,3,0)</f>
        <v>W2580S00056</v>
      </c>
      <c r="P322" t="s">
        <v>10</v>
      </c>
    </row>
    <row r="323" spans="1:16">
      <c r="A323" s="166">
        <v>46169</v>
      </c>
      <c r="B323" s="166">
        <v>46169</v>
      </c>
      <c r="C323" t="s">
        <v>50451</v>
      </c>
      <c r="D323" t="s">
        <v>48868</v>
      </c>
      <c r="E323" t="s">
        <v>50452</v>
      </c>
      <c r="F323" t="s">
        <v>50453</v>
      </c>
      <c r="G323" t="s">
        <v>21758</v>
      </c>
      <c r="H323" t="s">
        <v>21759</v>
      </c>
      <c r="I323">
        <v>13</v>
      </c>
      <c r="J323">
        <v>0</v>
      </c>
      <c r="K323" s="165">
        <v>0</v>
      </c>
      <c r="L323" t="s">
        <v>18516</v>
      </c>
      <c r="M323" s="164">
        <v>0</v>
      </c>
      <c r="N323" s="127" t="str">
        <f>VLOOKUP(G323,映射表!A:G,7,0)</f>
        <v>谭熹杰</v>
      </c>
      <c r="O323" s="128" t="str">
        <f>VLOOKUP(G323,映射表!A:C,3,0)</f>
        <v>W2580S00058</v>
      </c>
      <c r="P323" t="s">
        <v>10</v>
      </c>
    </row>
    <row r="324" spans="1:16">
      <c r="A324" s="166">
        <v>46169</v>
      </c>
      <c r="B324" s="166">
        <v>46169</v>
      </c>
      <c r="C324" t="s">
        <v>50446</v>
      </c>
      <c r="D324" t="s">
        <v>48868</v>
      </c>
      <c r="E324" t="s">
        <v>50454</v>
      </c>
      <c r="F324" t="s">
        <v>50454</v>
      </c>
      <c r="G324" t="s">
        <v>21371</v>
      </c>
      <c r="H324" t="s">
        <v>21372</v>
      </c>
      <c r="I324">
        <v>753</v>
      </c>
      <c r="J324">
        <v>2</v>
      </c>
      <c r="K324" s="165">
        <v>0.002656</v>
      </c>
      <c r="L324" s="164">
        <v>0.41</v>
      </c>
      <c r="M324" s="164">
        <v>0.82</v>
      </c>
      <c r="N324" s="127" t="str">
        <f>VLOOKUP(G324,映射表!A:G,7,0)</f>
        <v>谭熹杰</v>
      </c>
      <c r="O324" s="128" t="str">
        <f>VLOOKUP(G324,映射表!A:C,3,0)</f>
        <v>W2593P333587</v>
      </c>
      <c r="P324" t="s">
        <v>10</v>
      </c>
    </row>
    <row r="325" spans="1:16">
      <c r="A325" s="166">
        <v>46169</v>
      </c>
      <c r="B325" s="166">
        <v>46169</v>
      </c>
      <c r="C325" t="s">
        <v>50446</v>
      </c>
      <c r="D325" t="s">
        <v>48868</v>
      </c>
      <c r="E325" t="s">
        <v>50454</v>
      </c>
      <c r="F325" t="s">
        <v>50454</v>
      </c>
      <c r="G325" t="s">
        <v>21369</v>
      </c>
      <c r="H325" t="s">
        <v>21370</v>
      </c>
      <c r="I325">
        <v>299</v>
      </c>
      <c r="J325">
        <v>1</v>
      </c>
      <c r="K325" s="165">
        <v>0.0033439999999999998</v>
      </c>
      <c r="L325" s="164">
        <v>0.41</v>
      </c>
      <c r="M325" s="164">
        <v>0.41</v>
      </c>
      <c r="N325" s="127" t="str">
        <f>VLOOKUP(G325,映射表!A:G,7,0)</f>
        <v>谭熹杰</v>
      </c>
      <c r="O325" s="128" t="str">
        <f>VLOOKUP(G325,映射表!A:C,3,0)</f>
        <v>W2593P333796</v>
      </c>
      <c r="P325" t="s">
        <v>10</v>
      </c>
    </row>
    <row r="326" spans="1:16">
      <c r="A326" s="166">
        <v>46169</v>
      </c>
      <c r="B326" s="166">
        <v>46169</v>
      </c>
      <c r="C326" t="s">
        <v>50446</v>
      </c>
      <c r="D326" t="s">
        <v>48868</v>
      </c>
      <c r="E326" t="s">
        <v>50455</v>
      </c>
      <c r="F326" t="s">
        <v>50455</v>
      </c>
      <c r="G326" t="s">
        <v>21369</v>
      </c>
      <c r="H326" t="s">
        <v>21370</v>
      </c>
      <c r="I326">
        <v>20</v>
      </c>
      <c r="J326">
        <v>0</v>
      </c>
      <c r="K326" s="165">
        <v>0</v>
      </c>
      <c r="L326" t="s">
        <v>18516</v>
      </c>
      <c r="M326" s="164">
        <v>0</v>
      </c>
      <c r="N326" s="127" t="str">
        <f>VLOOKUP(G326,映射表!A:G,7,0)</f>
        <v>谭熹杰</v>
      </c>
      <c r="O326" s="128" t="str">
        <f>VLOOKUP(G326,映射表!A:C,3,0)</f>
        <v>W2593P333586</v>
      </c>
      <c r="P326" t="s">
        <v>10</v>
      </c>
    </row>
    <row r="327" spans="1:16">
      <c r="A327" s="166">
        <v>46169</v>
      </c>
      <c r="B327" s="166">
        <v>46169</v>
      </c>
      <c r="C327" t="s">
        <v>50456</v>
      </c>
      <c r="D327" t="s">
        <v>48868</v>
      </c>
      <c r="E327" t="s">
        <v>50457</v>
      </c>
      <c r="F327" t="s">
        <v>50457</v>
      </c>
      <c r="G327" t="s">
        <v>22549</v>
      </c>
      <c r="H327" t="s">
        <v>22550</v>
      </c>
      <c r="I327">
        <v>664</v>
      </c>
      <c r="J327">
        <v>11</v>
      </c>
      <c r="K327" s="165">
        <v>0.016566</v>
      </c>
      <c r="L327" s="164">
        <v>0.38</v>
      </c>
      <c r="M327" s="164">
        <v>4.16</v>
      </c>
      <c r="N327" s="127" t="str">
        <f>VLOOKUP(G327,映射表!A:G,7,0)</f>
        <v>谭熹杰</v>
      </c>
      <c r="O327" s="128" t="str">
        <f>VLOOKUP(G327,映射表!A:C,3,0)</f>
        <v>W1670P314268</v>
      </c>
      <c r="P327" t="s">
        <v>10</v>
      </c>
    </row>
    <row r="328" spans="1:16">
      <c r="A328" s="166">
        <v>46169</v>
      </c>
      <c r="B328" s="166">
        <v>46169</v>
      </c>
      <c r="C328" t="s">
        <v>50446</v>
      </c>
      <c r="D328" t="s">
        <v>48868</v>
      </c>
      <c r="E328" t="s">
        <v>50458</v>
      </c>
      <c r="F328" t="s">
        <v>50459</v>
      </c>
      <c r="G328" t="s">
        <v>21034</v>
      </c>
      <c r="H328" t="s">
        <v>21035</v>
      </c>
      <c r="I328">
        <v>862</v>
      </c>
      <c r="J328">
        <v>7</v>
      </c>
      <c r="K328" s="165">
        <v>0.008121</v>
      </c>
      <c r="L328" s="164">
        <v>0.42</v>
      </c>
      <c r="M328" s="164">
        <v>2.95</v>
      </c>
      <c r="N328" s="127" t="str">
        <f>VLOOKUP(G328,映射表!A:G,7,0)</f>
        <v>谭熹杰</v>
      </c>
      <c r="O328" s="128" t="str">
        <f>VLOOKUP(G328,映射表!A:C,3,0)</f>
        <v>W2580S00061</v>
      </c>
      <c r="P328" t="s">
        <v>10</v>
      </c>
    </row>
    <row r="329" spans="1:16">
      <c r="A329" s="166">
        <v>46169</v>
      </c>
      <c r="B329" s="166">
        <v>46169</v>
      </c>
      <c r="C329" t="s">
        <v>50443</v>
      </c>
      <c r="D329" t="s">
        <v>48868</v>
      </c>
      <c r="E329" t="s">
        <v>50444</v>
      </c>
      <c r="F329" t="s">
        <v>50445</v>
      </c>
      <c r="G329" t="s">
        <v>22508</v>
      </c>
      <c r="H329" t="s">
        <v>22509</v>
      </c>
      <c r="I329">
        <v>15</v>
      </c>
      <c r="J329">
        <v>0</v>
      </c>
      <c r="K329" s="165">
        <v>0</v>
      </c>
      <c r="L329" t="s">
        <v>18516</v>
      </c>
      <c r="M329" s="164">
        <v>0</v>
      </c>
      <c r="N329" s="127" t="str">
        <f>VLOOKUP(G329,映射表!A:G,7,0)</f>
        <v>谭熹杰</v>
      </c>
      <c r="O329" s="128" t="str">
        <f>VLOOKUP(G329,映射表!A:C,3,0)</f>
        <v>W2580S00035</v>
      </c>
      <c r="P329" t="s">
        <v>10</v>
      </c>
    </row>
    <row r="330" spans="1:16">
      <c r="A330" s="166">
        <v>46169</v>
      </c>
      <c r="B330" s="166">
        <v>46169</v>
      </c>
      <c r="C330" t="s">
        <v>50460</v>
      </c>
      <c r="D330" t="s">
        <v>48868</v>
      </c>
      <c r="E330" t="s">
        <v>50461</v>
      </c>
      <c r="F330" t="s">
        <v>50462</v>
      </c>
      <c r="G330" t="s">
        <v>21038</v>
      </c>
      <c r="H330" t="s">
        <v>21039</v>
      </c>
      <c r="I330">
        <v>989</v>
      </c>
      <c r="J330">
        <v>20</v>
      </c>
      <c r="K330" s="165">
        <v>0.020222000000000004</v>
      </c>
      <c r="L330" s="164">
        <v>0.21</v>
      </c>
      <c r="M330" s="164">
        <v>4.18</v>
      </c>
      <c r="N330" s="127" t="str">
        <f>VLOOKUP(G330,映射表!A:G,7,0)</f>
        <v>谭熹杰</v>
      </c>
      <c r="O330" s="128" t="str">
        <f>VLOOKUP(G330,映射表!A:C,3,0)</f>
        <v>W2580S00035</v>
      </c>
      <c r="P330" t="s">
        <v>10</v>
      </c>
    </row>
    <row r="331" spans="1:16">
      <c r="A331" s="166">
        <v>46169</v>
      </c>
      <c r="B331" s="166">
        <v>46169</v>
      </c>
      <c r="C331" t="s">
        <v>50446</v>
      </c>
      <c r="D331" t="s">
        <v>48868</v>
      </c>
      <c r="E331" t="s">
        <v>50458</v>
      </c>
      <c r="F331" t="s">
        <v>50459</v>
      </c>
      <c r="G331" t="s">
        <v>20729</v>
      </c>
      <c r="H331" t="s">
        <v>21031</v>
      </c>
      <c r="I331">
        <v>92</v>
      </c>
      <c r="J331">
        <v>0</v>
      </c>
      <c r="K331" s="165">
        <v>0</v>
      </c>
      <c r="L331" t="s">
        <v>18516</v>
      </c>
      <c r="M331" s="164">
        <v>0</v>
      </c>
      <c r="N331" s="127" t="str">
        <f>VLOOKUP(G331,映射表!A:G,7,0)</f>
        <v>谭熹杰</v>
      </c>
      <c r="O331" s="128" t="str">
        <f>VLOOKUP(G331,映射表!A:C,3,0)</f>
        <v>W504S00261</v>
      </c>
      <c r="P331" t="s">
        <v>10</v>
      </c>
    </row>
    <row r="332" spans="1:16">
      <c r="A332" s="166">
        <v>46169</v>
      </c>
      <c r="B332" s="166">
        <v>46169</v>
      </c>
      <c r="C332" t="s">
        <v>50446</v>
      </c>
      <c r="D332" t="s">
        <v>48868</v>
      </c>
      <c r="E332" t="s">
        <v>50455</v>
      </c>
      <c r="F332" t="s">
        <v>50455</v>
      </c>
      <c r="G332" t="s">
        <v>21371</v>
      </c>
      <c r="H332" t="s">
        <v>21372</v>
      </c>
      <c r="I332">
        <v>157</v>
      </c>
      <c r="J332">
        <v>0</v>
      </c>
      <c r="K332" s="165">
        <v>0</v>
      </c>
      <c r="L332" t="s">
        <v>18516</v>
      </c>
      <c r="M332" s="164">
        <v>0</v>
      </c>
      <c r="N332" s="127" t="str">
        <f>VLOOKUP(G332,映射表!A:G,7,0)</f>
        <v>谭熹杰</v>
      </c>
      <c r="O332" s="128" t="str">
        <f>VLOOKUP(G332,映射表!A:C,3,0)</f>
        <v>W2580S00080</v>
      </c>
      <c r="P332" t="s">
        <v>10</v>
      </c>
    </row>
    <row r="333" spans="1:16">
      <c r="A333" s="166">
        <v>46169</v>
      </c>
      <c r="B333" s="166">
        <v>46169</v>
      </c>
      <c r="C333" t="s">
        <v>50456</v>
      </c>
      <c r="D333" t="s">
        <v>48868</v>
      </c>
      <c r="E333" t="s">
        <v>50463</v>
      </c>
      <c r="F333" t="s">
        <v>50463</v>
      </c>
      <c r="G333" t="s">
        <v>22034</v>
      </c>
      <c r="H333" t="s">
        <v>22035</v>
      </c>
      <c r="I333">
        <v>1071</v>
      </c>
      <c r="J333">
        <v>19</v>
      </c>
      <c r="K333" s="165">
        <v>0.01774</v>
      </c>
      <c r="L333" s="164">
        <v>0.4</v>
      </c>
      <c r="M333" s="164">
        <v>7.65</v>
      </c>
      <c r="N333" s="127" t="str">
        <f>VLOOKUP(G333,映射表!A:G,7,0)</f>
        <v>谭熹杰</v>
      </c>
      <c r="O333" s="128" t="str">
        <f>VLOOKUP(G333,映射表!A:C,3,0)</f>
        <v>W2593P333571</v>
      </c>
      <c r="P333" t="s">
        <v>10</v>
      </c>
    </row>
    <row r="334" spans="1:16">
      <c r="A334" s="166">
        <v>46169</v>
      </c>
      <c r="B334" s="166">
        <v>46169</v>
      </c>
      <c r="C334" t="s">
        <v>50446</v>
      </c>
      <c r="D334" t="s">
        <v>48868</v>
      </c>
      <c r="E334" t="s">
        <v>50464</v>
      </c>
      <c r="F334" t="s">
        <v>50465</v>
      </c>
      <c r="G334" t="s">
        <v>21257</v>
      </c>
      <c r="H334" t="s">
        <v>21258</v>
      </c>
      <c r="I334">
        <v>3638</v>
      </c>
      <c r="J334">
        <v>23</v>
      </c>
      <c r="K334" s="165">
        <v>0.0063219999999999995</v>
      </c>
      <c r="L334" s="164">
        <v>0.18</v>
      </c>
      <c r="M334" s="164">
        <v>4.22</v>
      </c>
      <c r="N334" s="127" t="str">
        <f>VLOOKUP(G334,映射表!A:G,7,0)</f>
        <v>谭熹杰</v>
      </c>
      <c r="O334" s="128" t="str">
        <f>VLOOKUP(G334,映射表!A:C,3,0)</f>
        <v>N7090001047K-1</v>
      </c>
      <c r="P334" t="s">
        <v>10</v>
      </c>
    </row>
    <row r="335" spans="1:16">
      <c r="A335" s="166">
        <v>46169</v>
      </c>
      <c r="B335" s="166">
        <v>46169</v>
      </c>
      <c r="C335" t="s">
        <v>50451</v>
      </c>
      <c r="D335" t="s">
        <v>48868</v>
      </c>
      <c r="E335" t="s">
        <v>50466</v>
      </c>
      <c r="F335" t="s">
        <v>50467</v>
      </c>
      <c r="G335" t="s">
        <v>22891</v>
      </c>
      <c r="H335" t="s">
        <v>22892</v>
      </c>
      <c r="I335">
        <v>195</v>
      </c>
      <c r="J335">
        <v>6</v>
      </c>
      <c r="K335" s="165">
        <v>0.030769</v>
      </c>
      <c r="L335" s="164">
        <v>0.34</v>
      </c>
      <c r="M335" s="164">
        <v>2.03</v>
      </c>
      <c r="N335" s="127" t="str">
        <f>VLOOKUP(G335,映射表!A:G,7,0)</f>
        <v>谭熹杰</v>
      </c>
      <c r="O335" s="128" t="str">
        <f>VLOOKUP(G335,映射表!A:C,3,0)</f>
        <v>W2580S00054</v>
      </c>
      <c r="P335" t="s">
        <v>10</v>
      </c>
    </row>
    <row r="336" spans="1:16">
      <c r="A336" s="166">
        <v>46169</v>
      </c>
      <c r="B336" s="166">
        <v>46169</v>
      </c>
      <c r="C336" t="s">
        <v>50468</v>
      </c>
      <c r="D336" t="s">
        <v>48868</v>
      </c>
      <c r="E336" t="s">
        <v>50469</v>
      </c>
      <c r="F336" t="s">
        <v>50469</v>
      </c>
      <c r="G336" t="s">
        <v>22614</v>
      </c>
      <c r="H336" t="s">
        <v>22615</v>
      </c>
      <c r="I336">
        <v>528</v>
      </c>
      <c r="J336">
        <v>10</v>
      </c>
      <c r="K336" s="165">
        <v>0.018938999999999998</v>
      </c>
      <c r="L336" s="164">
        <v>0.21</v>
      </c>
      <c r="M336" s="164">
        <v>2.12</v>
      </c>
      <c r="N336" s="127" t="str">
        <f>VLOOKUP(G336,映射表!A:G,7,0)</f>
        <v>谭熹杰</v>
      </c>
      <c r="O336" s="128" t="str">
        <f>VLOOKUP(G336,映射表!A:C,3,0)</f>
        <v>W2580S00061</v>
      </c>
      <c r="P336" t="s">
        <v>10</v>
      </c>
    </row>
    <row r="337" spans="1:16">
      <c r="A337" s="166">
        <v>46169</v>
      </c>
      <c r="B337" s="166">
        <v>46169</v>
      </c>
      <c r="C337" t="s">
        <v>50468</v>
      </c>
      <c r="D337" t="s">
        <v>48868</v>
      </c>
      <c r="E337" t="s">
        <v>50469</v>
      </c>
      <c r="F337" t="s">
        <v>50469</v>
      </c>
      <c r="G337" t="s">
        <v>22604</v>
      </c>
      <c r="H337" t="s">
        <v>22605</v>
      </c>
      <c r="I337">
        <v>1422</v>
      </c>
      <c r="J337">
        <v>37</v>
      </c>
      <c r="K337" s="165">
        <v>0.026019999999999998</v>
      </c>
      <c r="L337" s="164">
        <v>0.3</v>
      </c>
      <c r="M337" s="164">
        <v>10.93</v>
      </c>
      <c r="N337" s="127" t="str">
        <f>VLOOKUP(G337,映射表!A:G,7,0)</f>
        <v>谭熹杰</v>
      </c>
      <c r="O337" s="128" t="str">
        <f>VLOOKUP(G337,映射表!A:C,3,0)</f>
        <v>W504S00262</v>
      </c>
      <c r="P337" t="s">
        <v>10</v>
      </c>
    </row>
    <row r="338" spans="1:16">
      <c r="A338" s="166">
        <v>46169</v>
      </c>
      <c r="B338" s="166">
        <v>46169</v>
      </c>
      <c r="C338" t="s">
        <v>50446</v>
      </c>
      <c r="D338" t="s">
        <v>48868</v>
      </c>
      <c r="E338" t="s">
        <v>50464</v>
      </c>
      <c r="F338" t="s">
        <v>50465</v>
      </c>
      <c r="G338" t="s">
        <v>20631</v>
      </c>
      <c r="H338" t="s">
        <v>20632</v>
      </c>
      <c r="I338">
        <v>193</v>
      </c>
      <c r="J338">
        <v>0</v>
      </c>
      <c r="K338" s="165">
        <v>0</v>
      </c>
      <c r="L338" t="s">
        <v>18516</v>
      </c>
      <c r="M338" s="164">
        <v>0</v>
      </c>
      <c r="N338" s="127" t="str">
        <f>VLOOKUP(G338,映射表!A:G,7,0)</f>
        <v>谭熹杰</v>
      </c>
      <c r="O338" s="128" t="str">
        <f>VLOOKUP(G338,映射表!A:C,3,0)</f>
        <v>W2580S00058</v>
      </c>
      <c r="P338" t="s">
        <v>10</v>
      </c>
    </row>
    <row r="339" spans="1:16">
      <c r="A339" s="166">
        <v>46169</v>
      </c>
      <c r="B339" s="166">
        <v>46169</v>
      </c>
      <c r="C339" t="s">
        <v>50468</v>
      </c>
      <c r="D339" t="s">
        <v>48868</v>
      </c>
      <c r="E339" t="s">
        <v>51781</v>
      </c>
      <c r="F339" t="s">
        <v>50470</v>
      </c>
      <c r="G339" t="s">
        <v>22608</v>
      </c>
      <c r="H339" t="s">
        <v>22609</v>
      </c>
      <c r="I339">
        <v>430</v>
      </c>
      <c r="J339">
        <v>3</v>
      </c>
      <c r="K339" s="165">
        <v>0.006977</v>
      </c>
      <c r="L339" s="164">
        <v>0.21</v>
      </c>
      <c r="M339" s="164">
        <v>0.63</v>
      </c>
      <c r="N339" s="127" t="str">
        <f>VLOOKUP(G339,映射表!A:G,7,0)</f>
        <v>谭熹杰</v>
      </c>
      <c r="O339" s="128" t="str">
        <f>VLOOKUP(G339,映射表!A:C,3,0)</f>
        <v>W1670S00034</v>
      </c>
      <c r="P339" t="s">
        <v>10</v>
      </c>
    </row>
    <row r="340" spans="1:16">
      <c r="A340" s="166">
        <v>46169</v>
      </c>
      <c r="B340" s="166">
        <v>46169</v>
      </c>
      <c r="C340" t="s">
        <v>50468</v>
      </c>
      <c r="D340" t="s">
        <v>48868</v>
      </c>
      <c r="E340" t="s">
        <v>51781</v>
      </c>
      <c r="F340" t="s">
        <v>50470</v>
      </c>
      <c r="G340" t="s">
        <v>22612</v>
      </c>
      <c r="H340" t="s">
        <v>22613</v>
      </c>
      <c r="I340">
        <v>707</v>
      </c>
      <c r="J340">
        <v>22</v>
      </c>
      <c r="K340" s="165">
        <v>0.031117</v>
      </c>
      <c r="L340" s="164">
        <v>0.21</v>
      </c>
      <c r="M340" s="164">
        <v>4.62</v>
      </c>
      <c r="N340" s="127" t="str">
        <f>VLOOKUP(G340,映射表!A:G,7,0)</f>
        <v>谭熹杰</v>
      </c>
      <c r="O340" s="128" t="str">
        <f>VLOOKUP(G340,映射表!A:C,3,0)</f>
        <v>W2593P471245</v>
      </c>
      <c r="P340" t="s">
        <v>10</v>
      </c>
    </row>
    <row r="341" spans="1:16">
      <c r="A341" s="166">
        <v>46169</v>
      </c>
      <c r="B341" s="166">
        <v>46169</v>
      </c>
      <c r="C341" t="s">
        <v>50460</v>
      </c>
      <c r="D341" t="s">
        <v>48868</v>
      </c>
      <c r="E341" t="s">
        <v>50471</v>
      </c>
      <c r="F341" t="s">
        <v>50471</v>
      </c>
      <c r="G341" t="s">
        <v>22929</v>
      </c>
      <c r="H341" t="s">
        <v>22930</v>
      </c>
      <c r="I341">
        <v>14</v>
      </c>
      <c r="J341">
        <v>0</v>
      </c>
      <c r="K341" s="165">
        <v>0</v>
      </c>
      <c r="L341" t="s">
        <v>18516</v>
      </c>
      <c r="M341" s="164">
        <v>0</v>
      </c>
      <c r="N341" s="127" t="str">
        <f>VLOOKUP(G341,映射表!A:G,7,0)</f>
        <v>谭熹杰</v>
      </c>
      <c r="O341" s="128" t="str">
        <f>VLOOKUP(G341,映射表!A:C,3,0)</f>
        <v>W2580S00065</v>
      </c>
      <c r="P341" t="s">
        <v>10</v>
      </c>
    </row>
    <row r="342" spans="1:16">
      <c r="A342" s="166">
        <v>46169</v>
      </c>
      <c r="B342" s="166">
        <v>46169</v>
      </c>
      <c r="C342" t="s">
        <v>50460</v>
      </c>
      <c r="D342" t="s">
        <v>48868</v>
      </c>
      <c r="E342" t="s">
        <v>50471</v>
      </c>
      <c r="F342" t="s">
        <v>50471</v>
      </c>
      <c r="G342" t="s">
        <v>22938</v>
      </c>
      <c r="H342" t="s">
        <v>22939</v>
      </c>
      <c r="I342">
        <v>217</v>
      </c>
      <c r="J342">
        <v>6</v>
      </c>
      <c r="K342" s="165">
        <v>0.02765</v>
      </c>
      <c r="L342" s="164">
        <v>0.62</v>
      </c>
      <c r="M342" s="164">
        <v>3.74</v>
      </c>
      <c r="N342" s="127" t="str">
        <f>VLOOKUP(G342,映射表!A:G,7,0)</f>
        <v>谭熹杰</v>
      </c>
      <c r="O342" s="128" t="str">
        <f>VLOOKUP(G342,映射表!A:C,3,0)</f>
        <v>W2593P471246</v>
      </c>
      <c r="P342" t="s">
        <v>10</v>
      </c>
    </row>
    <row r="343" spans="1:16">
      <c r="A343" s="166">
        <v>46169</v>
      </c>
      <c r="B343" s="166">
        <v>46169</v>
      </c>
      <c r="C343" t="s">
        <v>50451</v>
      </c>
      <c r="D343" t="s">
        <v>48868</v>
      </c>
      <c r="E343" t="s">
        <v>50452</v>
      </c>
      <c r="F343" t="s">
        <v>50453</v>
      </c>
      <c r="G343" t="s">
        <v>23029</v>
      </c>
      <c r="H343" t="s">
        <v>23030</v>
      </c>
      <c r="I343">
        <v>77</v>
      </c>
      <c r="J343">
        <v>2</v>
      </c>
      <c r="K343" s="165">
        <v>0.025974</v>
      </c>
      <c r="L343" s="164">
        <v>0.39</v>
      </c>
      <c r="M343" s="164">
        <v>0.78</v>
      </c>
      <c r="N343" s="127" t="str">
        <f>VLOOKUP(G343,映射表!A:G,7,0)</f>
        <v>谭熹杰</v>
      </c>
      <c r="O343" s="128" t="str">
        <f>VLOOKUP(G343,映射表!A:C,3,0)</f>
        <v>W2593P471248</v>
      </c>
      <c r="P343" t="s">
        <v>10</v>
      </c>
    </row>
    <row r="344" spans="1:16">
      <c r="A344" s="166">
        <v>46169</v>
      </c>
      <c r="B344" s="166">
        <v>46169</v>
      </c>
      <c r="C344" t="s">
        <v>50460</v>
      </c>
      <c r="D344" t="s">
        <v>48868</v>
      </c>
      <c r="E344" t="s">
        <v>50472</v>
      </c>
      <c r="F344" t="s">
        <v>50473</v>
      </c>
      <c r="G344" t="s">
        <v>23031</v>
      </c>
      <c r="H344" t="s">
        <v>23032</v>
      </c>
      <c r="I344">
        <v>71</v>
      </c>
      <c r="J344">
        <v>1</v>
      </c>
      <c r="K344" s="165">
        <v>0.014085</v>
      </c>
      <c r="L344" s="164">
        <v>0.48</v>
      </c>
      <c r="M344" s="164">
        <v>0.48</v>
      </c>
      <c r="N344" s="127" t="str">
        <f>VLOOKUP(G344,映射表!A:G,7,0)</f>
        <v>谭熹杰</v>
      </c>
      <c r="O344" s="128" t="str">
        <f>VLOOKUP(G344,映射表!A:C,3,0)</f>
        <v>W1716S00035</v>
      </c>
      <c r="P344" t="s">
        <v>10</v>
      </c>
    </row>
    <row r="345" spans="1:16">
      <c r="A345" s="166">
        <v>46169</v>
      </c>
      <c r="B345" s="166">
        <v>46169</v>
      </c>
      <c r="C345" t="s">
        <v>50451</v>
      </c>
      <c r="D345" t="s">
        <v>48868</v>
      </c>
      <c r="E345" t="s">
        <v>50452</v>
      </c>
      <c r="F345" t="s">
        <v>50453</v>
      </c>
      <c r="G345" t="s">
        <v>23080</v>
      </c>
      <c r="H345" t="s">
        <v>23081</v>
      </c>
      <c r="I345">
        <v>97</v>
      </c>
      <c r="J345">
        <v>4</v>
      </c>
      <c r="K345" s="165">
        <v>0.041237</v>
      </c>
      <c r="L345" s="164">
        <v>0.37</v>
      </c>
      <c r="M345" s="164">
        <v>1.48</v>
      </c>
      <c r="N345" s="127" t="str">
        <f>VLOOKUP(G345,映射表!A:G,7,0)</f>
        <v>谭熹杰</v>
      </c>
      <c r="O345" s="128" t="str">
        <f>VLOOKUP(G345,映射表!A:C,3,0)</f>
        <v>W1716S00034</v>
      </c>
      <c r="P345" t="s">
        <v>10</v>
      </c>
    </row>
    <row r="346" spans="1:16">
      <c r="A346" s="166">
        <v>46169</v>
      </c>
      <c r="B346" s="166">
        <v>46169</v>
      </c>
      <c r="C346" t="s">
        <v>50446</v>
      </c>
      <c r="D346" t="s">
        <v>48868</v>
      </c>
      <c r="E346" t="s">
        <v>50474</v>
      </c>
      <c r="F346" t="s">
        <v>50475</v>
      </c>
      <c r="G346" t="s">
        <v>21259</v>
      </c>
      <c r="H346" t="s">
        <v>21260</v>
      </c>
      <c r="I346">
        <v>1083</v>
      </c>
      <c r="J346">
        <v>20</v>
      </c>
      <c r="K346" s="165">
        <v>0.018467</v>
      </c>
      <c r="L346" s="164">
        <v>0.37</v>
      </c>
      <c r="M346" s="164">
        <v>7.31</v>
      </c>
      <c r="N346" s="127" t="str">
        <f>VLOOKUP(G346,映射表!A:G,7,0)</f>
        <v>谭熹杰</v>
      </c>
      <c r="O346" s="128" t="str">
        <f>VLOOKUP(G346,映射表!A:C,3,0)</f>
        <v>W1670S00033</v>
      </c>
      <c r="P346" t="s">
        <v>10</v>
      </c>
    </row>
    <row r="347" spans="1:16">
      <c r="A347" s="166">
        <v>46169</v>
      </c>
      <c r="B347" s="166">
        <v>46169</v>
      </c>
      <c r="C347" t="s">
        <v>50446</v>
      </c>
      <c r="D347" t="s">
        <v>48868</v>
      </c>
      <c r="E347" t="s">
        <v>50464</v>
      </c>
      <c r="F347" t="s">
        <v>50465</v>
      </c>
      <c r="G347" t="s">
        <v>20818</v>
      </c>
      <c r="H347" t="s">
        <v>20819</v>
      </c>
      <c r="I347">
        <v>3451</v>
      </c>
      <c r="J347">
        <v>23</v>
      </c>
      <c r="K347" s="165">
        <v>0.006665</v>
      </c>
      <c r="L347" s="164">
        <v>0.21</v>
      </c>
      <c r="M347" s="164">
        <v>4.81</v>
      </c>
      <c r="N347" s="127" t="str">
        <f>VLOOKUP(G347,映射表!A:G,7,0)</f>
        <v>谭熹杰</v>
      </c>
      <c r="O347" s="128" t="str">
        <f>VLOOKUP(G347,映射表!A:C,3,0)</f>
        <v>W1670P428875</v>
      </c>
      <c r="P347" t="s">
        <v>10</v>
      </c>
    </row>
    <row r="348" spans="1:16">
      <c r="A348" s="166">
        <v>46169</v>
      </c>
      <c r="B348" s="166">
        <v>46169</v>
      </c>
      <c r="C348" t="s">
        <v>50446</v>
      </c>
      <c r="D348" t="s">
        <v>48868</v>
      </c>
      <c r="E348" t="s">
        <v>50476</v>
      </c>
      <c r="F348" t="s">
        <v>50476</v>
      </c>
      <c r="G348" t="s">
        <v>23151</v>
      </c>
      <c r="H348" t="s">
        <v>23152</v>
      </c>
      <c r="I348">
        <v>317</v>
      </c>
      <c r="J348">
        <v>9</v>
      </c>
      <c r="K348" s="165">
        <v>0.028391000000000003</v>
      </c>
      <c r="L348" s="164">
        <v>0.32</v>
      </c>
      <c r="M348" s="164">
        <v>2.9</v>
      </c>
      <c r="N348" s="127" t="str">
        <f>VLOOKUP(G348,映射表!A:G,7,0)</f>
        <v>谭熹杰</v>
      </c>
      <c r="O348" s="128" t="str">
        <f>VLOOKUP(G348,映射表!A:C,3,0)</f>
        <v>W1670S00032</v>
      </c>
      <c r="P348" t="s">
        <v>10</v>
      </c>
    </row>
    <row r="349" spans="1:16">
      <c r="A349" s="166">
        <v>46169</v>
      </c>
      <c r="B349" s="166">
        <v>46169</v>
      </c>
      <c r="C349" t="s">
        <v>50446</v>
      </c>
      <c r="D349" t="s">
        <v>48868</v>
      </c>
      <c r="E349" t="s">
        <v>50477</v>
      </c>
      <c r="F349" t="s">
        <v>50477</v>
      </c>
      <c r="G349" t="s">
        <v>23104</v>
      </c>
      <c r="H349" t="s">
        <v>23105</v>
      </c>
      <c r="I349">
        <v>850</v>
      </c>
      <c r="J349">
        <v>3</v>
      </c>
      <c r="K349" s="165">
        <v>0.003529</v>
      </c>
      <c r="L349" s="164">
        <v>0.31</v>
      </c>
      <c r="M349" s="164">
        <v>0.93</v>
      </c>
      <c r="N349" s="127" t="str">
        <f>VLOOKUP(G349,映射表!A:G,7,0)</f>
        <v>谭熹杰</v>
      </c>
      <c r="O349" s="128" t="str">
        <f>VLOOKUP(G349,映射表!A:C,3,0)</f>
        <v>W2580S00059</v>
      </c>
      <c r="P349" t="s">
        <v>10</v>
      </c>
    </row>
    <row r="350" spans="1:16">
      <c r="A350" s="166">
        <v>46169</v>
      </c>
      <c r="B350" s="166">
        <v>46169</v>
      </c>
      <c r="C350" t="s">
        <v>50446</v>
      </c>
      <c r="D350" t="s">
        <v>48868</v>
      </c>
      <c r="E350" t="s">
        <v>50458</v>
      </c>
      <c r="F350" t="s">
        <v>50459</v>
      </c>
      <c r="G350" t="s">
        <v>23104</v>
      </c>
      <c r="H350" t="s">
        <v>23105</v>
      </c>
      <c r="I350">
        <v>377</v>
      </c>
      <c r="J350">
        <v>3</v>
      </c>
      <c r="K350" s="165">
        <v>0.007958</v>
      </c>
      <c r="L350" s="164">
        <v>0.44</v>
      </c>
      <c r="M350" s="164">
        <v>1.33</v>
      </c>
      <c r="N350" s="127" t="str">
        <f>VLOOKUP(G350,映射表!A:G,7,0)</f>
        <v>谭熹杰</v>
      </c>
      <c r="O350" s="128" t="str">
        <f>VLOOKUP(G350,映射表!A:C,3,0)</f>
        <v>W2580S00056</v>
      </c>
      <c r="P350" t="s">
        <v>10</v>
      </c>
    </row>
    <row r="351" spans="1:16">
      <c r="A351" s="166">
        <v>46169</v>
      </c>
      <c r="B351" s="166">
        <v>46169</v>
      </c>
      <c r="C351" t="s">
        <v>50460</v>
      </c>
      <c r="D351" t="s">
        <v>48868</v>
      </c>
      <c r="E351" t="s">
        <v>50478</v>
      </c>
      <c r="F351" t="s">
        <v>50478</v>
      </c>
      <c r="G351" t="s">
        <v>20873</v>
      </c>
      <c r="H351" t="s">
        <v>20874</v>
      </c>
      <c r="I351">
        <v>75</v>
      </c>
      <c r="J351">
        <v>0</v>
      </c>
      <c r="K351" s="165">
        <v>0</v>
      </c>
      <c r="L351" t="s">
        <v>18516</v>
      </c>
      <c r="M351" s="164">
        <v>0</v>
      </c>
      <c r="N351" s="127" t="str">
        <f>VLOOKUP(G351,映射表!A:G,7,0)</f>
        <v>谭熹杰</v>
      </c>
      <c r="O351" s="128" t="str">
        <f>VLOOKUP(G351,映射表!A:C,3,0)</f>
        <v>W2580S00074</v>
      </c>
      <c r="P351" t="s">
        <v>10</v>
      </c>
    </row>
    <row r="352" spans="1:16">
      <c r="A352" s="166">
        <v>46169</v>
      </c>
      <c r="B352" s="166">
        <v>46169</v>
      </c>
      <c r="C352" t="s">
        <v>50460</v>
      </c>
      <c r="D352" t="s">
        <v>48868</v>
      </c>
      <c r="E352" t="s">
        <v>50472</v>
      </c>
      <c r="F352" t="s">
        <v>50473</v>
      </c>
      <c r="G352" t="s">
        <v>21760</v>
      </c>
      <c r="H352" t="s">
        <v>21761</v>
      </c>
      <c r="I352">
        <v>23</v>
      </c>
      <c r="J352">
        <v>1</v>
      </c>
      <c r="K352" s="165">
        <v>0.043478</v>
      </c>
      <c r="L352" s="164">
        <v>0.38</v>
      </c>
      <c r="M352" s="164">
        <v>0.38</v>
      </c>
      <c r="N352" s="127" t="str">
        <f>VLOOKUP(G352,映射表!A:G,7,0)</f>
        <v>谭熹杰</v>
      </c>
      <c r="O352" s="128" t="str">
        <f>VLOOKUP(G352,映射表!A:C,3,0)</f>
        <v>W2580S00077</v>
      </c>
      <c r="P352" t="s">
        <v>10</v>
      </c>
    </row>
    <row r="353" spans="1:16">
      <c r="A353" s="166">
        <v>46169</v>
      </c>
      <c r="B353" s="166">
        <v>46169</v>
      </c>
      <c r="C353" t="s">
        <v>50460</v>
      </c>
      <c r="D353" t="s">
        <v>48868</v>
      </c>
      <c r="E353" t="s">
        <v>50479</v>
      </c>
      <c r="F353" t="s">
        <v>50479</v>
      </c>
      <c r="G353" t="s">
        <v>21038</v>
      </c>
      <c r="H353" t="s">
        <v>21039</v>
      </c>
      <c r="I353">
        <v>341</v>
      </c>
      <c r="J353">
        <v>7</v>
      </c>
      <c r="K353" s="165">
        <v>0.020528</v>
      </c>
      <c r="L353" s="164">
        <v>0.31</v>
      </c>
      <c r="M353" s="164">
        <v>2.15</v>
      </c>
      <c r="N353" s="127" t="str">
        <f>VLOOKUP(G353,映射表!A:G,7,0)</f>
        <v>谭熹杰</v>
      </c>
      <c r="O353" s="128" t="str">
        <f>VLOOKUP(G353,映射表!A:C,3,0)</f>
        <v>W2580S00077</v>
      </c>
      <c r="P353" t="s">
        <v>10</v>
      </c>
    </row>
    <row r="354" spans="1:16">
      <c r="A354" s="166">
        <v>46169</v>
      </c>
      <c r="B354" s="166">
        <v>46169</v>
      </c>
      <c r="C354" t="s">
        <v>50460</v>
      </c>
      <c r="D354" t="s">
        <v>48868</v>
      </c>
      <c r="E354" t="s">
        <v>50478</v>
      </c>
      <c r="F354" t="s">
        <v>50478</v>
      </c>
      <c r="G354" t="s">
        <v>20867</v>
      </c>
      <c r="H354" t="s">
        <v>20868</v>
      </c>
      <c r="I354">
        <v>840</v>
      </c>
      <c r="J354">
        <v>15</v>
      </c>
      <c r="K354" s="165">
        <v>0.017857</v>
      </c>
      <c r="L354" s="164">
        <v>0.28</v>
      </c>
      <c r="M354" s="164">
        <v>4.18</v>
      </c>
      <c r="N354" s="127" t="str">
        <f>VLOOKUP(G354,映射表!A:G,7,0)</f>
        <v>谭熹杰</v>
      </c>
      <c r="O354" s="128" t="str">
        <f>VLOOKUP(G354,映射表!A:C,3,0)</f>
        <v>W2593P296909</v>
      </c>
      <c r="P354" t="s">
        <v>10</v>
      </c>
    </row>
    <row r="355" spans="1:16">
      <c r="A355" s="166">
        <v>46169</v>
      </c>
      <c r="B355" s="166">
        <v>46169</v>
      </c>
      <c r="C355" t="s">
        <v>51782</v>
      </c>
      <c r="D355" t="s">
        <v>48868</v>
      </c>
      <c r="E355" t="s">
        <v>50481</v>
      </c>
      <c r="F355" t="s">
        <v>50482</v>
      </c>
      <c r="G355" t="s">
        <v>23531</v>
      </c>
      <c r="H355" t="s">
        <v>23532</v>
      </c>
      <c r="I355">
        <v>312</v>
      </c>
      <c r="J355">
        <v>3</v>
      </c>
      <c r="K355" s="165">
        <v>0.009615</v>
      </c>
      <c r="L355" s="164">
        <v>0.38</v>
      </c>
      <c r="M355" s="164">
        <v>1.15</v>
      </c>
      <c r="N355" s="127" t="str">
        <f>VLOOKUP(G355,映射表!A:G,7,0)</f>
        <v>谭熹杰</v>
      </c>
      <c r="O355" s="128" t="str">
        <f>VLOOKUP(G355,映射表!A:C,3,0)</f>
        <v>W1670P255558</v>
      </c>
      <c r="P355" t="s">
        <v>10</v>
      </c>
    </row>
    <row r="356" spans="1:16">
      <c r="A356" s="166">
        <v>46169</v>
      </c>
      <c r="B356" s="166">
        <v>46169</v>
      </c>
      <c r="C356" t="s">
        <v>51782</v>
      </c>
      <c r="D356" t="s">
        <v>48868</v>
      </c>
      <c r="E356" t="s">
        <v>50481</v>
      </c>
      <c r="F356" t="s">
        <v>50482</v>
      </c>
      <c r="G356" t="s">
        <v>23529</v>
      </c>
      <c r="H356" t="s">
        <v>23530</v>
      </c>
      <c r="I356">
        <v>566</v>
      </c>
      <c r="J356">
        <v>8</v>
      </c>
      <c r="K356" s="165">
        <v>0.014134</v>
      </c>
      <c r="L356" s="164">
        <v>0.39</v>
      </c>
      <c r="M356" s="164">
        <v>3.13</v>
      </c>
      <c r="N356" s="127" t="str">
        <f>VLOOKUP(G356,映射表!A:G,7,0)</f>
        <v>谭熹杰</v>
      </c>
      <c r="O356" s="128" t="str">
        <f>VLOOKUP(G356,映射表!A:C,3,0)</f>
        <v>N7090001047K-1</v>
      </c>
      <c r="P356" t="s">
        <v>10</v>
      </c>
    </row>
    <row r="357" spans="1:16">
      <c r="A357" s="166">
        <v>46169</v>
      </c>
      <c r="B357" s="166">
        <v>46169</v>
      </c>
      <c r="C357" t="s">
        <v>50483</v>
      </c>
      <c r="D357" t="s">
        <v>48868</v>
      </c>
      <c r="E357" t="s">
        <v>50484</v>
      </c>
      <c r="F357" t="s">
        <v>50484</v>
      </c>
      <c r="G357" t="s">
        <v>23443</v>
      </c>
      <c r="H357" t="s">
        <v>23444</v>
      </c>
      <c r="I357">
        <v>664</v>
      </c>
      <c r="J357">
        <v>11</v>
      </c>
      <c r="K357" s="165">
        <v>0.016566</v>
      </c>
      <c r="L357" s="164">
        <v>0.31</v>
      </c>
      <c r="M357" s="164">
        <v>3.41</v>
      </c>
      <c r="N357" s="127" t="str">
        <f>VLOOKUP(G357,映射表!A:G,7,0)</f>
        <v>谭熹杰</v>
      </c>
      <c r="O357" s="128" t="str">
        <f>VLOOKUP(G357,映射表!A:C,3,0)</f>
        <v>W2593P440573</v>
      </c>
      <c r="P357" t="s">
        <v>10</v>
      </c>
    </row>
    <row r="358" spans="1:16">
      <c r="A358" s="166">
        <v>46169</v>
      </c>
      <c r="B358" s="166">
        <v>46169</v>
      </c>
      <c r="C358" t="s">
        <v>50085</v>
      </c>
      <c r="D358" t="s">
        <v>48868</v>
      </c>
      <c r="E358" t="s">
        <v>50485</v>
      </c>
      <c r="F358" t="s">
        <v>50485</v>
      </c>
      <c r="G358" t="s">
        <v>21006</v>
      </c>
      <c r="H358" t="s">
        <v>21007</v>
      </c>
      <c r="I358">
        <v>689</v>
      </c>
      <c r="J358">
        <v>13</v>
      </c>
      <c r="K358" s="165">
        <v>0.018868</v>
      </c>
      <c r="L358" s="164">
        <v>0.39</v>
      </c>
      <c r="M358" s="164">
        <v>5.11</v>
      </c>
      <c r="N358" s="127" t="str">
        <f>VLOOKUP(G358,映射表!A:G,7,0)</f>
        <v>谭熹杰</v>
      </c>
      <c r="O358" s="128" t="str">
        <f>VLOOKUP(G358,映射表!A:C,3,0)</f>
        <v>W2593P406937</v>
      </c>
      <c r="P358" t="s">
        <v>10</v>
      </c>
    </row>
    <row r="359" spans="1:16">
      <c r="A359" s="166">
        <v>46169</v>
      </c>
      <c r="B359" s="166">
        <v>46169</v>
      </c>
      <c r="C359" t="s">
        <v>50460</v>
      </c>
      <c r="D359" t="s">
        <v>48868</v>
      </c>
      <c r="E359" t="s">
        <v>50479</v>
      </c>
      <c r="F359" t="s">
        <v>50479</v>
      </c>
      <c r="G359" t="s">
        <v>23557</v>
      </c>
      <c r="H359" t="s">
        <v>23558</v>
      </c>
      <c r="I359">
        <v>143</v>
      </c>
      <c r="J359">
        <v>3</v>
      </c>
      <c r="K359" s="165">
        <v>0.020979</v>
      </c>
      <c r="L359" s="164">
        <v>0.3</v>
      </c>
      <c r="M359" s="164">
        <v>0.89</v>
      </c>
      <c r="N359" s="127" t="str">
        <f>VLOOKUP(G359,映射表!A:G,7,0)</f>
        <v>谭熹杰</v>
      </c>
      <c r="O359" s="128" t="str">
        <f>VLOOKUP(G359,映射表!A:C,3,0)</f>
        <v>W2593P406936</v>
      </c>
      <c r="P359" t="s">
        <v>10</v>
      </c>
    </row>
    <row r="360" spans="1:16">
      <c r="A360" s="166">
        <v>46169</v>
      </c>
      <c r="B360" s="166">
        <v>46169</v>
      </c>
      <c r="C360" t="s">
        <v>50451</v>
      </c>
      <c r="D360" t="s">
        <v>48868</v>
      </c>
      <c r="E360" t="s">
        <v>50486</v>
      </c>
      <c r="F360" t="s">
        <v>50487</v>
      </c>
      <c r="G360" t="s">
        <v>23343</v>
      </c>
      <c r="H360" t="s">
        <v>23344</v>
      </c>
      <c r="I360">
        <v>3</v>
      </c>
      <c r="J360">
        <v>1</v>
      </c>
      <c r="K360" s="165">
        <v>0.333333</v>
      </c>
      <c r="L360" s="164">
        <v>0.37</v>
      </c>
      <c r="M360" s="164">
        <v>0.37</v>
      </c>
      <c r="N360" s="127" t="str">
        <f>VLOOKUP(G360,映射表!A:G,7,0)</f>
        <v>李小婉</v>
      </c>
      <c r="O360" s="128" t="str">
        <f>VLOOKUP(G360,映射表!A:C,3,0)</f>
        <v>N704P402444K</v>
      </c>
      <c r="P360" t="s">
        <v>10</v>
      </c>
    </row>
    <row r="361" spans="1:16">
      <c r="A361" s="166">
        <v>46169</v>
      </c>
      <c r="B361" s="166">
        <v>46169</v>
      </c>
      <c r="C361" t="s">
        <v>50451</v>
      </c>
      <c r="D361" t="s">
        <v>48868</v>
      </c>
      <c r="E361" t="s">
        <v>50486</v>
      </c>
      <c r="F361" t="s">
        <v>50487</v>
      </c>
      <c r="G361" t="s">
        <v>23341</v>
      </c>
      <c r="H361" t="s">
        <v>23342</v>
      </c>
      <c r="I361">
        <v>128</v>
      </c>
      <c r="J361">
        <v>3</v>
      </c>
      <c r="K361" s="165">
        <v>0.023438</v>
      </c>
      <c r="L361" s="164">
        <v>0.33</v>
      </c>
      <c r="M361" s="164">
        <v>0.99</v>
      </c>
      <c r="N361" s="127" t="str">
        <f>VLOOKUP(G361,映射表!A:G,7,0)</f>
        <v>谭熹杰</v>
      </c>
      <c r="O361" s="128" t="str">
        <f>VLOOKUP(G361,映射表!A:C,3,0)</f>
        <v>W2593P333565</v>
      </c>
      <c r="P361" t="s">
        <v>10</v>
      </c>
    </row>
    <row r="362" spans="1:16">
      <c r="A362" s="166">
        <v>46169</v>
      </c>
      <c r="B362" s="166">
        <v>46169</v>
      </c>
      <c r="C362" t="s">
        <v>50451</v>
      </c>
      <c r="D362" t="s">
        <v>48868</v>
      </c>
      <c r="E362" t="s">
        <v>50486</v>
      </c>
      <c r="F362" t="s">
        <v>50487</v>
      </c>
      <c r="G362" t="s">
        <v>23345</v>
      </c>
      <c r="H362" t="s">
        <v>23346</v>
      </c>
      <c r="I362">
        <v>245</v>
      </c>
      <c r="J362">
        <v>4</v>
      </c>
      <c r="K362" s="165">
        <v>0.016327</v>
      </c>
      <c r="L362" s="164">
        <v>0.18</v>
      </c>
      <c r="M362" s="164">
        <v>0.72</v>
      </c>
      <c r="N362" s="127" t="str">
        <f>VLOOKUP(G362,映射表!A:G,7,0)</f>
        <v>谭熹杰</v>
      </c>
      <c r="O362" s="128" t="str">
        <f>VLOOKUP(G362,映射表!A:C,3,0)</f>
        <v>N7090001047E-1</v>
      </c>
      <c r="P362" t="s">
        <v>10</v>
      </c>
    </row>
    <row r="363" spans="1:16">
      <c r="A363" s="166">
        <v>46169</v>
      </c>
      <c r="B363" s="166">
        <v>46169</v>
      </c>
      <c r="C363" t="s">
        <v>50460</v>
      </c>
      <c r="D363" t="s">
        <v>48868</v>
      </c>
      <c r="E363" t="s">
        <v>50461</v>
      </c>
      <c r="F363" t="s">
        <v>50462</v>
      </c>
      <c r="G363" t="s">
        <v>23557</v>
      </c>
      <c r="H363" t="s">
        <v>23558</v>
      </c>
      <c r="I363">
        <v>82</v>
      </c>
      <c r="J363">
        <v>2</v>
      </c>
      <c r="K363" s="165">
        <v>0.024390000000000002</v>
      </c>
      <c r="L363" s="164">
        <v>0.21</v>
      </c>
      <c r="M363" s="164">
        <v>0.42</v>
      </c>
      <c r="N363" s="127" t="str">
        <f>VLOOKUP(G363,映射表!A:G,7,0)</f>
        <v>谭熹杰</v>
      </c>
      <c r="O363" s="128" t="str">
        <f>VLOOKUP(G363,映射表!A:C,3,0)</f>
        <v>W2593P437118</v>
      </c>
      <c r="P363" t="s">
        <v>10</v>
      </c>
    </row>
    <row r="364" spans="1:16">
      <c r="A364" s="166">
        <v>46169</v>
      </c>
      <c r="B364" s="166">
        <v>46169</v>
      </c>
      <c r="C364" t="s">
        <v>50460</v>
      </c>
      <c r="D364" t="s">
        <v>48868</v>
      </c>
      <c r="E364" t="s">
        <v>50488</v>
      </c>
      <c r="F364" t="s">
        <v>50488</v>
      </c>
      <c r="G364" t="s">
        <v>23335</v>
      </c>
      <c r="H364" t="s">
        <v>23336</v>
      </c>
      <c r="I364">
        <v>284</v>
      </c>
      <c r="J364">
        <v>3</v>
      </c>
      <c r="K364" s="165">
        <v>0.010563</v>
      </c>
      <c r="L364" s="164">
        <v>0.4</v>
      </c>
      <c r="M364" s="164">
        <v>1.21</v>
      </c>
      <c r="N364" s="127" t="str">
        <f>VLOOKUP(G364,映射表!A:G,7,0)</f>
        <v>谭熹杰</v>
      </c>
      <c r="O364" s="128" t="str">
        <f>VLOOKUP(G364,映射表!A:C,3,0)</f>
        <v>W2593P437121</v>
      </c>
      <c r="P364" t="s">
        <v>10</v>
      </c>
    </row>
    <row r="365" spans="1:16">
      <c r="A365" s="166">
        <v>46169</v>
      </c>
      <c r="B365" s="166">
        <v>46169</v>
      </c>
      <c r="C365" t="s">
        <v>50456</v>
      </c>
      <c r="D365" t="s">
        <v>48868</v>
      </c>
      <c r="E365" t="s">
        <v>50463</v>
      </c>
      <c r="F365" t="s">
        <v>50463</v>
      </c>
      <c r="G365" t="s">
        <v>23294</v>
      </c>
      <c r="H365" t="s">
        <v>23295</v>
      </c>
      <c r="I365">
        <v>332</v>
      </c>
      <c r="J365">
        <v>3</v>
      </c>
      <c r="K365" s="165">
        <v>0.009035999999999999</v>
      </c>
      <c r="L365" s="164">
        <v>0.41</v>
      </c>
      <c r="M365" s="164">
        <v>1.23</v>
      </c>
      <c r="N365" s="127" t="str">
        <f>VLOOKUP(G365,映射表!A:G,7,0)</f>
        <v>谭熹杰</v>
      </c>
      <c r="O365" s="128" t="str">
        <f>VLOOKUP(G365,映射表!A:C,3,0)</f>
        <v>W2593P437117</v>
      </c>
      <c r="P365" t="s">
        <v>10</v>
      </c>
    </row>
    <row r="366" spans="1:16">
      <c r="A366" s="166">
        <v>46169</v>
      </c>
      <c r="B366" s="166">
        <v>46169</v>
      </c>
      <c r="C366" t="s">
        <v>50460</v>
      </c>
      <c r="D366" t="s">
        <v>48868</v>
      </c>
      <c r="E366" t="s">
        <v>50472</v>
      </c>
      <c r="F366" t="s">
        <v>50473</v>
      </c>
      <c r="G366" t="s">
        <v>22112</v>
      </c>
      <c r="H366" t="s">
        <v>22113</v>
      </c>
      <c r="I366">
        <v>16</v>
      </c>
      <c r="J366">
        <v>0</v>
      </c>
      <c r="K366" s="165">
        <v>0</v>
      </c>
      <c r="L366" t="s">
        <v>18516</v>
      </c>
      <c r="M366" s="164">
        <v>0</v>
      </c>
      <c r="N366" s="127" t="str">
        <f>VLOOKUP(G366,映射表!A:G,7,0)</f>
        <v>谭熹杰</v>
      </c>
      <c r="O366" s="128" t="str">
        <f>VLOOKUP(G366,映射表!A:C,3,0)</f>
        <v>N7090001047E-1</v>
      </c>
      <c r="P366" t="s">
        <v>10</v>
      </c>
    </row>
    <row r="367" spans="1:16">
      <c r="A367" s="166">
        <v>46169</v>
      </c>
      <c r="B367" s="166">
        <v>46169</v>
      </c>
      <c r="C367" t="s">
        <v>50489</v>
      </c>
      <c r="D367" t="s">
        <v>48868</v>
      </c>
      <c r="E367" t="s">
        <v>50490</v>
      </c>
      <c r="F367" t="s">
        <v>50490</v>
      </c>
      <c r="G367" t="s">
        <v>23291</v>
      </c>
      <c r="H367" t="s">
        <v>23292</v>
      </c>
      <c r="I367">
        <v>121</v>
      </c>
      <c r="J367">
        <v>11</v>
      </c>
      <c r="K367" s="165">
        <v>0.09090899999999999</v>
      </c>
      <c r="L367" s="164">
        <v>0.31</v>
      </c>
      <c r="M367" s="164">
        <v>3.41</v>
      </c>
      <c r="N367" s="127" t="str">
        <f>VLOOKUP(G367,映射表!A:G,7,0)</f>
        <v>谭熹杰</v>
      </c>
      <c r="O367" s="128" t="str">
        <f>VLOOKUP(G367,映射表!A:C,3,0)</f>
        <v>W504S00273</v>
      </c>
      <c r="P367" t="s">
        <v>10</v>
      </c>
    </row>
    <row r="368" spans="1:16">
      <c r="A368" s="166">
        <v>46169</v>
      </c>
      <c r="B368" s="166">
        <v>46169</v>
      </c>
      <c r="C368" t="s">
        <v>50440</v>
      </c>
      <c r="D368" t="s">
        <v>48868</v>
      </c>
      <c r="E368" t="s">
        <v>50441</v>
      </c>
      <c r="F368" t="s">
        <v>50442</v>
      </c>
      <c r="G368" t="s">
        <v>23153</v>
      </c>
      <c r="H368" t="s">
        <v>23154</v>
      </c>
      <c r="I368">
        <v>536</v>
      </c>
      <c r="J368">
        <v>5</v>
      </c>
      <c r="K368" s="165">
        <v>0.009328</v>
      </c>
      <c r="L368" s="164">
        <v>0.31</v>
      </c>
      <c r="M368" s="164">
        <v>1.53</v>
      </c>
      <c r="N368" s="127" t="str">
        <f>VLOOKUP(G368,映射表!A:G,7,0)</f>
        <v>谭熹杰</v>
      </c>
      <c r="O368" s="128" t="str">
        <f>VLOOKUP(G368,映射表!A:C,3,0)</f>
        <v>W504S00280</v>
      </c>
      <c r="P368" t="s">
        <v>10</v>
      </c>
    </row>
    <row r="369" spans="1:16">
      <c r="A369" s="166">
        <v>46169</v>
      </c>
      <c r="B369" s="166">
        <v>46169</v>
      </c>
      <c r="C369" t="s">
        <v>50446</v>
      </c>
      <c r="D369" t="s">
        <v>48868</v>
      </c>
      <c r="E369" t="s">
        <v>50491</v>
      </c>
      <c r="F369" t="s">
        <v>50491</v>
      </c>
      <c r="G369" t="s">
        <v>23104</v>
      </c>
      <c r="H369" t="s">
        <v>23105</v>
      </c>
      <c r="I369">
        <v>234</v>
      </c>
      <c r="J369">
        <v>3</v>
      </c>
      <c r="K369" s="165">
        <v>0.012821</v>
      </c>
      <c r="L369" s="164">
        <v>0.33</v>
      </c>
      <c r="M369" s="164">
        <v>0.99</v>
      </c>
      <c r="N369" s="127" t="str">
        <f>VLOOKUP(G369,映射表!A:G,7,0)</f>
        <v>谭熹杰</v>
      </c>
      <c r="O369" s="128" t="str">
        <f>VLOOKUP(G369,映射表!A:C,3,0)</f>
        <v>W1670P420458</v>
      </c>
      <c r="P369" t="s">
        <v>10</v>
      </c>
    </row>
    <row r="370" spans="1:16">
      <c r="A370" s="166">
        <v>46169</v>
      </c>
      <c r="B370" s="166">
        <v>46169</v>
      </c>
      <c r="C370" t="s">
        <v>50446</v>
      </c>
      <c r="D370" t="s">
        <v>48868</v>
      </c>
      <c r="E370" t="s">
        <v>50491</v>
      </c>
      <c r="F370" t="s">
        <v>50491</v>
      </c>
      <c r="G370" t="s">
        <v>21034</v>
      </c>
      <c r="H370" t="s">
        <v>21035</v>
      </c>
      <c r="I370">
        <v>277</v>
      </c>
      <c r="J370">
        <v>5</v>
      </c>
      <c r="K370" s="165">
        <v>0.018050999999999998</v>
      </c>
      <c r="L370" s="164">
        <v>0.39</v>
      </c>
      <c r="M370" s="164">
        <v>1.95</v>
      </c>
      <c r="N370" s="127" t="str">
        <f>VLOOKUP(G370,映射表!A:G,7,0)</f>
        <v>李小婉</v>
      </c>
      <c r="O370" s="128" t="str">
        <f>VLOOKUP(G370,映射表!A:C,3,0)</f>
        <v>N704P402453K</v>
      </c>
      <c r="P370" t="s">
        <v>10</v>
      </c>
    </row>
    <row r="371" spans="1:16">
      <c r="A371" s="166">
        <v>46169</v>
      </c>
      <c r="B371" s="166">
        <v>46169</v>
      </c>
      <c r="C371" t="s">
        <v>50446</v>
      </c>
      <c r="D371" t="s">
        <v>48868</v>
      </c>
      <c r="E371" t="s">
        <v>50491</v>
      </c>
      <c r="F371" t="s">
        <v>50491</v>
      </c>
      <c r="G371" t="s">
        <v>20729</v>
      </c>
      <c r="H371" t="s">
        <v>21031</v>
      </c>
      <c r="I371">
        <v>201</v>
      </c>
      <c r="J371">
        <v>3</v>
      </c>
      <c r="K371" s="165">
        <v>0.014924999999999999</v>
      </c>
      <c r="L371" s="164">
        <v>0.3</v>
      </c>
      <c r="M371" s="164">
        <v>0.89</v>
      </c>
      <c r="N371" s="127" t="str">
        <f>VLOOKUP(G371,映射表!A:G,7,0)</f>
        <v>谭熹杰</v>
      </c>
      <c r="O371" s="128" t="str">
        <f>VLOOKUP(G371,映射表!A:C,3,0)</f>
        <v>W2593P367066</v>
      </c>
      <c r="P371" t="s">
        <v>10</v>
      </c>
    </row>
    <row r="372" spans="1:16">
      <c r="A372" s="166">
        <v>46169</v>
      </c>
      <c r="B372" s="166">
        <v>46169</v>
      </c>
      <c r="C372" t="s">
        <v>51782</v>
      </c>
      <c r="D372" t="s">
        <v>48868</v>
      </c>
      <c r="E372" t="s">
        <v>50492</v>
      </c>
      <c r="F372" t="s">
        <v>50493</v>
      </c>
      <c r="G372" t="s">
        <v>23531</v>
      </c>
      <c r="H372" t="s">
        <v>23532</v>
      </c>
      <c r="I372">
        <v>642</v>
      </c>
      <c r="J372">
        <v>13</v>
      </c>
      <c r="K372" s="165">
        <v>0.020249000000000003</v>
      </c>
      <c r="L372" s="164">
        <v>0.29</v>
      </c>
      <c r="M372" s="164">
        <v>3.76</v>
      </c>
      <c r="N372" s="127" t="str">
        <f>VLOOKUP(G372,映射表!A:G,7,0)</f>
        <v>谭熹杰</v>
      </c>
      <c r="O372" s="128" t="str">
        <f>VLOOKUP(G372,映射表!A:C,3,0)</f>
        <v>W2580S00077</v>
      </c>
      <c r="P372" t="s">
        <v>10</v>
      </c>
    </row>
    <row r="373" spans="1:16">
      <c r="A373" s="166">
        <v>46169</v>
      </c>
      <c r="B373" s="166">
        <v>46169</v>
      </c>
      <c r="C373" t="s">
        <v>50451</v>
      </c>
      <c r="D373" t="s">
        <v>48868</v>
      </c>
      <c r="E373" t="s">
        <v>50494</v>
      </c>
      <c r="F373" t="s">
        <v>50494</v>
      </c>
      <c r="G373" t="s">
        <v>23554</v>
      </c>
      <c r="H373" t="s">
        <v>23555</v>
      </c>
      <c r="I373">
        <v>651</v>
      </c>
      <c r="J373">
        <v>7</v>
      </c>
      <c r="K373" s="165">
        <v>0.010752999999999999</v>
      </c>
      <c r="L373" s="164">
        <v>0.54</v>
      </c>
      <c r="M373" s="164">
        <v>3.75</v>
      </c>
      <c r="N373" s="127" t="str">
        <f>VLOOKUP(G373,映射表!A:G,7,0)</f>
        <v>谭熹杰</v>
      </c>
      <c r="O373" s="128" t="str">
        <f>VLOOKUP(G373,映射表!A:C,3,0)</f>
        <v>W2580S00080</v>
      </c>
      <c r="P373" t="s">
        <v>10</v>
      </c>
    </row>
    <row r="374" spans="1:16">
      <c r="A374" s="166">
        <v>46169</v>
      </c>
      <c r="B374" s="166">
        <v>46169</v>
      </c>
      <c r="C374" t="s">
        <v>51782</v>
      </c>
      <c r="D374" t="s">
        <v>48868</v>
      </c>
      <c r="E374" t="s">
        <v>50492</v>
      </c>
      <c r="F374" t="s">
        <v>50493</v>
      </c>
      <c r="G374" t="s">
        <v>23529</v>
      </c>
      <c r="H374" t="s">
        <v>23530</v>
      </c>
      <c r="I374">
        <v>582</v>
      </c>
      <c r="J374">
        <v>17</v>
      </c>
      <c r="K374" s="165">
        <v>0.02921</v>
      </c>
      <c r="L374" s="164">
        <v>0.25</v>
      </c>
      <c r="M374" s="164">
        <v>4.27</v>
      </c>
      <c r="N374" s="127" t="str">
        <f>VLOOKUP(G374,映射表!A:G,7,0)</f>
        <v>谭熹杰</v>
      </c>
      <c r="O374" s="128" t="str">
        <f>VLOOKUP(G374,映射表!A:C,3,0)</f>
        <v>W2580S00054</v>
      </c>
      <c r="P374" t="s">
        <v>10</v>
      </c>
    </row>
    <row r="375" spans="1:16">
      <c r="A375" s="166">
        <v>46169</v>
      </c>
      <c r="B375" s="166">
        <v>46169</v>
      </c>
      <c r="C375" t="s">
        <v>51783</v>
      </c>
      <c r="D375" t="s">
        <v>48868</v>
      </c>
      <c r="E375" t="s">
        <v>50496</v>
      </c>
      <c r="F375" t="s">
        <v>50496</v>
      </c>
      <c r="G375" t="s">
        <v>23688</v>
      </c>
      <c r="H375" t="s">
        <v>23689</v>
      </c>
      <c r="I375">
        <v>1105</v>
      </c>
      <c r="J375">
        <v>17</v>
      </c>
      <c r="K375" s="165">
        <v>0.015385</v>
      </c>
      <c r="L375" s="164">
        <v>0.78</v>
      </c>
      <c r="M375" s="164">
        <v>13.24</v>
      </c>
      <c r="N375" s="127" t="str">
        <f>VLOOKUP(G375,映射表!A:G,7,0)</f>
        <v>谭熹杰</v>
      </c>
      <c r="O375" s="128" t="str">
        <f>VLOOKUP(G375,映射表!A:C,3,0)</f>
        <v>W2593P406937</v>
      </c>
      <c r="P375" t="s">
        <v>10</v>
      </c>
    </row>
    <row r="376" spans="1:16">
      <c r="A376" s="166">
        <v>46169</v>
      </c>
      <c r="B376" s="166">
        <v>46169</v>
      </c>
      <c r="C376" t="s">
        <v>50451</v>
      </c>
      <c r="D376" t="s">
        <v>48868</v>
      </c>
      <c r="E376" t="s">
        <v>50497</v>
      </c>
      <c r="F376" t="s">
        <v>50497</v>
      </c>
      <c r="G376" t="s">
        <v>20916</v>
      </c>
      <c r="H376" t="s">
        <v>20917</v>
      </c>
      <c r="I376">
        <v>16</v>
      </c>
      <c r="J376">
        <v>0</v>
      </c>
      <c r="K376" s="165">
        <v>0</v>
      </c>
      <c r="L376" t="s">
        <v>18516</v>
      </c>
      <c r="M376" s="164">
        <v>0</v>
      </c>
      <c r="N376" s="127" t="str">
        <f>VLOOKUP(G376,映射表!A:G,7,0)</f>
        <v>谭熹杰</v>
      </c>
      <c r="O376" s="128" t="str">
        <f>VLOOKUP(G376,映射表!A:C,3,0)</f>
        <v>W3752S00011</v>
      </c>
      <c r="P376" t="s">
        <v>10</v>
      </c>
    </row>
    <row r="377" spans="1:16">
      <c r="A377" s="166">
        <v>46169</v>
      </c>
      <c r="B377" s="166">
        <v>46169</v>
      </c>
      <c r="C377" t="s">
        <v>50451</v>
      </c>
      <c r="D377" t="s">
        <v>48868</v>
      </c>
      <c r="E377" t="s">
        <v>50497</v>
      </c>
      <c r="F377" t="s">
        <v>50497</v>
      </c>
      <c r="G377" t="s">
        <v>20918</v>
      </c>
      <c r="H377" t="s">
        <v>20919</v>
      </c>
      <c r="I377">
        <v>46</v>
      </c>
      <c r="J377">
        <v>1</v>
      </c>
      <c r="K377" s="165">
        <v>0.021739</v>
      </c>
      <c r="L377" s="164">
        <v>0.5</v>
      </c>
      <c r="M377" s="164">
        <v>0.5</v>
      </c>
      <c r="N377" s="127" t="str">
        <f>VLOOKUP(G377,映射表!A:G,7,0)</f>
        <v>谭熹杰</v>
      </c>
      <c r="O377" s="128" t="str">
        <f>VLOOKUP(G377,映射表!A:C,3,0)</f>
        <v>W2593P406936</v>
      </c>
      <c r="P377" t="s">
        <v>10</v>
      </c>
    </row>
    <row r="378" spans="1:16">
      <c r="A378" s="166">
        <v>46169</v>
      </c>
      <c r="B378" s="166">
        <v>46169</v>
      </c>
      <c r="C378" t="s">
        <v>50451</v>
      </c>
      <c r="D378" t="s">
        <v>48868</v>
      </c>
      <c r="E378" t="s">
        <v>50497</v>
      </c>
      <c r="F378" t="s">
        <v>50497</v>
      </c>
      <c r="G378" t="s">
        <v>20910</v>
      </c>
      <c r="H378" t="s">
        <v>20911</v>
      </c>
      <c r="I378">
        <v>26</v>
      </c>
      <c r="J378">
        <v>1</v>
      </c>
      <c r="K378" s="165">
        <v>0.038462</v>
      </c>
      <c r="L378" s="164">
        <v>0.49</v>
      </c>
      <c r="M378" s="164">
        <v>0.49</v>
      </c>
      <c r="N378" s="127" t="str">
        <f>VLOOKUP(G378,映射表!A:G,7,0)</f>
        <v>谭熹杰</v>
      </c>
      <c r="O378" s="128" t="str">
        <f>VLOOKUP(G378,映射表!A:C,3,0)</f>
        <v>W1716P415044</v>
      </c>
      <c r="P378" t="s">
        <v>10</v>
      </c>
    </row>
    <row r="379" spans="1:16">
      <c r="A379" s="166">
        <v>46169</v>
      </c>
      <c r="B379" s="166">
        <v>46169</v>
      </c>
      <c r="C379" t="s">
        <v>50451</v>
      </c>
      <c r="D379" t="s">
        <v>48868</v>
      </c>
      <c r="E379" t="s">
        <v>50497</v>
      </c>
      <c r="F379" t="s">
        <v>50497</v>
      </c>
      <c r="G379" t="s">
        <v>20913</v>
      </c>
      <c r="H379" t="s">
        <v>20914</v>
      </c>
      <c r="I379">
        <v>33</v>
      </c>
      <c r="J379">
        <v>2</v>
      </c>
      <c r="K379" s="165">
        <v>0.060606</v>
      </c>
      <c r="L379" s="164">
        <v>0.56</v>
      </c>
      <c r="M379" s="164">
        <v>1.11</v>
      </c>
      <c r="N379" s="127" t="str">
        <f>VLOOKUP(G379,映射表!A:G,7,0)</f>
        <v>谭熹杰</v>
      </c>
      <c r="O379" s="128" t="str">
        <f>VLOOKUP(G379,映射表!A:C,3,0)</f>
        <v>W504P296797</v>
      </c>
      <c r="P379" t="s">
        <v>10</v>
      </c>
    </row>
    <row r="380" spans="1:16">
      <c r="A380" s="166">
        <v>46169</v>
      </c>
      <c r="B380" s="166">
        <v>46169</v>
      </c>
      <c r="C380" t="s">
        <v>50460</v>
      </c>
      <c r="D380" t="s">
        <v>48868</v>
      </c>
      <c r="E380" t="s">
        <v>50498</v>
      </c>
      <c r="F380" t="s">
        <v>50498</v>
      </c>
      <c r="G380" t="s">
        <v>21347</v>
      </c>
      <c r="H380" t="s">
        <v>21348</v>
      </c>
      <c r="I380">
        <v>189</v>
      </c>
      <c r="J380">
        <v>10</v>
      </c>
      <c r="K380" s="165">
        <v>0.052910000000000006</v>
      </c>
      <c r="L380" s="164">
        <v>0.37</v>
      </c>
      <c r="M380" s="164">
        <v>3.72</v>
      </c>
      <c r="N380" s="127" t="str">
        <f>VLOOKUP(G380,映射表!A:G,7,0)</f>
        <v>谭熹杰</v>
      </c>
      <c r="O380" s="128" t="str">
        <f>VLOOKUP(G380,映射表!A:C,3,0)</f>
        <v>W504P286394</v>
      </c>
      <c r="P380" t="s">
        <v>10</v>
      </c>
    </row>
    <row r="381" spans="1:16">
      <c r="A381" s="166">
        <v>46169</v>
      </c>
      <c r="B381" s="166">
        <v>46169</v>
      </c>
      <c r="C381" t="s">
        <v>50499</v>
      </c>
      <c r="D381" t="s">
        <v>48868</v>
      </c>
      <c r="E381" t="s">
        <v>50500</v>
      </c>
      <c r="F381" t="s">
        <v>50500</v>
      </c>
      <c r="G381" t="s">
        <v>22599</v>
      </c>
      <c r="H381" t="s">
        <v>22600</v>
      </c>
      <c r="I381">
        <v>238</v>
      </c>
      <c r="J381">
        <v>1</v>
      </c>
      <c r="K381" s="165">
        <v>0.004202</v>
      </c>
      <c r="L381" s="164">
        <v>0.35</v>
      </c>
      <c r="M381" s="164">
        <v>0.35</v>
      </c>
      <c r="N381" s="127" t="str">
        <f>VLOOKUP(G381,映射表!A:G,7,0)</f>
        <v>谭熹杰</v>
      </c>
      <c r="O381" s="128" t="str">
        <f>VLOOKUP(G381,映射表!A:C,3,0)</f>
        <v>W504P370528</v>
      </c>
      <c r="P381" t="s">
        <v>10</v>
      </c>
    </row>
    <row r="382" spans="1:16">
      <c r="A382" s="166">
        <v>46169</v>
      </c>
      <c r="B382" s="166">
        <v>46169</v>
      </c>
      <c r="C382" t="s">
        <v>50499</v>
      </c>
      <c r="D382" t="s">
        <v>48868</v>
      </c>
      <c r="E382" t="s">
        <v>50500</v>
      </c>
      <c r="F382" t="s">
        <v>50500</v>
      </c>
      <c r="G382" t="s">
        <v>22284</v>
      </c>
      <c r="H382" t="s">
        <v>22285</v>
      </c>
      <c r="I382">
        <v>323</v>
      </c>
      <c r="J382">
        <v>3</v>
      </c>
      <c r="K382" s="165">
        <v>0.009288</v>
      </c>
      <c r="L382" s="164">
        <v>0.37</v>
      </c>
      <c r="M382" s="164">
        <v>1.11</v>
      </c>
      <c r="N382" s="127" t="str">
        <f>VLOOKUP(G382,映射表!A:G,7,0)</f>
        <v>谭熹杰</v>
      </c>
      <c r="O382" s="128" t="str">
        <f>VLOOKUP(G382,映射表!A:C,3,0)</f>
        <v>W504P296798</v>
      </c>
      <c r="P382" t="s">
        <v>10</v>
      </c>
    </row>
    <row r="383" spans="1:16">
      <c r="A383" s="166">
        <v>46169</v>
      </c>
      <c r="B383" s="166">
        <v>46169</v>
      </c>
      <c r="C383" t="s">
        <v>50499</v>
      </c>
      <c r="D383" t="s">
        <v>48868</v>
      </c>
      <c r="E383" t="s">
        <v>50500</v>
      </c>
      <c r="F383" t="s">
        <v>50500</v>
      </c>
      <c r="G383" t="s">
        <v>22286</v>
      </c>
      <c r="H383" t="s">
        <v>22287</v>
      </c>
      <c r="I383">
        <v>146</v>
      </c>
      <c r="J383">
        <v>2</v>
      </c>
      <c r="K383" s="165">
        <v>0.013699</v>
      </c>
      <c r="L383" s="164">
        <v>0.38</v>
      </c>
      <c r="M383" s="164">
        <v>0.75</v>
      </c>
      <c r="N383" s="127" t="str">
        <f>VLOOKUP(G383,映射表!A:G,7,0)</f>
        <v>谭熹杰</v>
      </c>
      <c r="O383" s="128" t="str">
        <f>VLOOKUP(G383,映射表!A:C,3,0)</f>
        <v>N7090000612E</v>
      </c>
      <c r="P383" t="s">
        <v>10</v>
      </c>
    </row>
    <row r="384" spans="1:16">
      <c r="A384" s="166">
        <v>46169</v>
      </c>
      <c r="B384" s="166">
        <v>46169</v>
      </c>
      <c r="C384" t="s">
        <v>50501</v>
      </c>
      <c r="D384" t="s">
        <v>48868</v>
      </c>
      <c r="E384" t="s">
        <v>50502</v>
      </c>
      <c r="F384" t="s">
        <v>50503</v>
      </c>
      <c r="G384" t="s">
        <v>23786</v>
      </c>
      <c r="H384" t="s">
        <v>23787</v>
      </c>
      <c r="I384">
        <v>86</v>
      </c>
      <c r="J384">
        <v>2</v>
      </c>
      <c r="K384" s="165">
        <v>0.023256000000000002</v>
      </c>
      <c r="L384" s="164">
        <v>0.44</v>
      </c>
      <c r="M384" s="164">
        <v>0.88</v>
      </c>
      <c r="N384" s="127" t="str">
        <f>VLOOKUP(G384,映射表!A:G,7,0)</f>
        <v>谭熹杰</v>
      </c>
      <c r="O384" s="128" t="str">
        <f>VLOOKUP(G384,映射表!A:C,3,0)</f>
        <v>W2593P440597</v>
      </c>
      <c r="P384" t="s">
        <v>10</v>
      </c>
    </row>
    <row r="385" spans="1:16">
      <c r="A385" s="166">
        <v>46169</v>
      </c>
      <c r="B385" s="166">
        <v>46169</v>
      </c>
      <c r="C385" t="s">
        <v>50501</v>
      </c>
      <c r="D385" t="s">
        <v>48868</v>
      </c>
      <c r="E385" t="s">
        <v>50502</v>
      </c>
      <c r="F385" t="s">
        <v>50503</v>
      </c>
      <c r="G385" t="s">
        <v>23790</v>
      </c>
      <c r="H385" t="s">
        <v>23791</v>
      </c>
      <c r="I385">
        <v>2</v>
      </c>
      <c r="J385">
        <v>0</v>
      </c>
      <c r="K385" s="165">
        <v>0</v>
      </c>
      <c r="L385" t="s">
        <v>18516</v>
      </c>
      <c r="M385" s="164">
        <v>0</v>
      </c>
      <c r="N385" s="127" t="str">
        <f>VLOOKUP(G385,映射表!A:G,7,0)</f>
        <v>谭熹杰</v>
      </c>
      <c r="O385" s="128" t="str">
        <f>VLOOKUP(G385,映射表!A:C,3,0)</f>
        <v>W2593P440601</v>
      </c>
      <c r="P385" t="s">
        <v>10</v>
      </c>
    </row>
    <row r="386" spans="1:16">
      <c r="A386" s="166">
        <v>46169</v>
      </c>
      <c r="B386" s="166">
        <v>46169</v>
      </c>
      <c r="C386" t="s">
        <v>50501</v>
      </c>
      <c r="D386" t="s">
        <v>48868</v>
      </c>
      <c r="E386" t="s">
        <v>50502</v>
      </c>
      <c r="F386" t="s">
        <v>50503</v>
      </c>
      <c r="G386" t="s">
        <v>23788</v>
      </c>
      <c r="H386" t="s">
        <v>23789</v>
      </c>
      <c r="I386">
        <v>157</v>
      </c>
      <c r="J386">
        <v>3</v>
      </c>
      <c r="K386" s="165">
        <v>0.019108</v>
      </c>
      <c r="L386" s="164">
        <v>0.25</v>
      </c>
      <c r="M386" s="164">
        <v>0.74</v>
      </c>
      <c r="N386" s="127" t="str">
        <f>VLOOKUP(G386,映射表!A:G,7,0)</f>
        <v>谭熹杰</v>
      </c>
      <c r="O386" s="128" t="str">
        <f>VLOOKUP(G386,映射表!A:C,3,0)</f>
        <v>W2593P440594</v>
      </c>
      <c r="P386" t="s">
        <v>10</v>
      </c>
    </row>
    <row r="387" spans="1:16">
      <c r="A387" s="166">
        <v>46169</v>
      </c>
      <c r="B387" s="166">
        <v>46169</v>
      </c>
      <c r="C387" t="s">
        <v>50504</v>
      </c>
      <c r="D387" t="s">
        <v>48868</v>
      </c>
      <c r="E387" t="s">
        <v>50505</v>
      </c>
      <c r="F387" t="s">
        <v>50505</v>
      </c>
      <c r="G387" t="s">
        <v>21502</v>
      </c>
      <c r="H387" t="s">
        <v>21503</v>
      </c>
      <c r="I387">
        <v>62</v>
      </c>
      <c r="J387">
        <v>0</v>
      </c>
      <c r="K387" s="165">
        <v>0</v>
      </c>
      <c r="L387" t="s">
        <v>18516</v>
      </c>
      <c r="M387" s="164">
        <v>0</v>
      </c>
      <c r="N387" s="127" t="str">
        <f>VLOOKUP(G387,映射表!A:G,7,0)</f>
        <v>李小婉</v>
      </c>
      <c r="O387" s="128" t="str">
        <f>VLOOKUP(G387,映射表!A:C,3,0)</f>
        <v>WY000485AAA</v>
      </c>
      <c r="P387" t="s">
        <v>10</v>
      </c>
    </row>
    <row r="388" spans="1:16">
      <c r="A388" s="166">
        <v>46169</v>
      </c>
      <c r="B388" s="166">
        <v>46169</v>
      </c>
      <c r="C388" t="s">
        <v>50504</v>
      </c>
      <c r="D388" t="s">
        <v>48868</v>
      </c>
      <c r="E388" t="s">
        <v>50505</v>
      </c>
      <c r="F388" t="s">
        <v>50505</v>
      </c>
      <c r="G388" t="s">
        <v>21500</v>
      </c>
      <c r="H388" t="s">
        <v>21501</v>
      </c>
      <c r="I388">
        <v>286</v>
      </c>
      <c r="J388">
        <v>6</v>
      </c>
      <c r="K388" s="165">
        <v>0.020979</v>
      </c>
      <c r="L388" s="164">
        <v>0.5</v>
      </c>
      <c r="M388" s="164">
        <v>3.01</v>
      </c>
      <c r="N388" s="127" t="str">
        <f>VLOOKUP(G388,映射表!A:G,7,0)</f>
        <v>李小婉</v>
      </c>
      <c r="O388" s="128" t="str">
        <f>VLOOKUP(G388,映射表!A:C,3,0)</f>
        <v>WY000485AAC</v>
      </c>
      <c r="P388" t="s">
        <v>10</v>
      </c>
    </row>
    <row r="389" spans="1:16">
      <c r="A389" s="166">
        <v>46169</v>
      </c>
      <c r="B389" s="166">
        <v>46169</v>
      </c>
      <c r="C389" t="s">
        <v>51784</v>
      </c>
      <c r="D389" t="s">
        <v>48868</v>
      </c>
      <c r="E389" t="s">
        <v>50507</v>
      </c>
      <c r="F389" t="s">
        <v>50507</v>
      </c>
      <c r="G389" t="s">
        <v>23792</v>
      </c>
      <c r="H389" t="s">
        <v>23793</v>
      </c>
      <c r="I389">
        <v>36</v>
      </c>
      <c r="J389">
        <v>0</v>
      </c>
      <c r="K389" s="165">
        <v>0</v>
      </c>
      <c r="L389" t="s">
        <v>18516</v>
      </c>
      <c r="M389" s="164">
        <v>0</v>
      </c>
      <c r="N389" s="127" t="str">
        <f>VLOOKUP(G389,映射表!A:G,7,0)</f>
        <v>李小婉</v>
      </c>
      <c r="O389" s="128" t="str">
        <f>VLOOKUP(G389,映射表!A:C,3,0)</f>
        <v>WY000485AAE</v>
      </c>
      <c r="P389" t="s">
        <v>10</v>
      </c>
    </row>
    <row r="390" spans="1:16">
      <c r="A390" s="166">
        <v>46169</v>
      </c>
      <c r="B390" s="166">
        <v>46169</v>
      </c>
      <c r="C390" t="s">
        <v>51784</v>
      </c>
      <c r="D390" t="s">
        <v>48868</v>
      </c>
      <c r="E390" t="s">
        <v>50507</v>
      </c>
      <c r="F390" t="s">
        <v>50507</v>
      </c>
      <c r="G390" t="s">
        <v>23795</v>
      </c>
      <c r="H390" t="s">
        <v>23796</v>
      </c>
      <c r="I390">
        <v>262</v>
      </c>
      <c r="J390">
        <v>1</v>
      </c>
      <c r="K390" s="165">
        <v>0.0038169999999999996</v>
      </c>
      <c r="L390" s="164">
        <v>0.54</v>
      </c>
      <c r="M390" s="164">
        <v>0.54</v>
      </c>
      <c r="N390" s="127" t="str">
        <f>VLOOKUP(G390,映射表!A:G,7,0)</f>
        <v>谭熹杰</v>
      </c>
      <c r="O390" s="128" t="str">
        <f>VLOOKUP(G390,映射表!A:C,3,0)</f>
        <v>W2593P337445</v>
      </c>
      <c r="P390" t="s">
        <v>10</v>
      </c>
    </row>
    <row r="391" spans="1:16">
      <c r="A391" s="166">
        <v>46169</v>
      </c>
      <c r="B391" s="166">
        <v>46169</v>
      </c>
      <c r="C391" t="s">
        <v>51784</v>
      </c>
      <c r="D391" t="s">
        <v>48868</v>
      </c>
      <c r="E391" t="s">
        <v>50507</v>
      </c>
      <c r="F391" t="s">
        <v>50507</v>
      </c>
      <c r="G391" t="s">
        <v>23798</v>
      </c>
      <c r="H391" t="s">
        <v>23799</v>
      </c>
      <c r="I391">
        <v>1272</v>
      </c>
      <c r="J391">
        <v>7</v>
      </c>
      <c r="K391" s="165">
        <v>0.005503</v>
      </c>
      <c r="L391" s="164">
        <v>0.54</v>
      </c>
      <c r="M391" s="164">
        <v>3.78</v>
      </c>
      <c r="N391" s="127" t="str">
        <f>VLOOKUP(G391,映射表!A:G,7,0)</f>
        <v>谭熹杰</v>
      </c>
      <c r="O391" s="128" t="str">
        <f>VLOOKUP(G391,映射表!A:C,3,0)</f>
        <v>W2593P337441</v>
      </c>
      <c r="P391" t="s">
        <v>10</v>
      </c>
    </row>
    <row r="392" spans="1:16">
      <c r="A392" s="166">
        <v>46169</v>
      </c>
      <c r="B392" s="166">
        <v>46169</v>
      </c>
      <c r="C392" t="s">
        <v>50499</v>
      </c>
      <c r="D392" t="s">
        <v>48868</v>
      </c>
      <c r="E392" t="s">
        <v>50509</v>
      </c>
      <c r="F392" t="s">
        <v>50509</v>
      </c>
      <c r="G392" t="s">
        <v>22292</v>
      </c>
      <c r="H392" t="s">
        <v>22293</v>
      </c>
      <c r="I392">
        <v>359</v>
      </c>
      <c r="J392">
        <v>7</v>
      </c>
      <c r="K392" s="165">
        <v>0.019499</v>
      </c>
      <c r="L392" s="164">
        <v>0.58</v>
      </c>
      <c r="M392" s="164">
        <v>4.03</v>
      </c>
      <c r="N392" s="127" t="str">
        <f>VLOOKUP(G392,映射表!A:G,7,0)</f>
        <v>谭熹杰</v>
      </c>
      <c r="O392" s="128" t="str">
        <f>VLOOKUP(G392,映射表!A:C,3,0)</f>
        <v>W3162P449076</v>
      </c>
      <c r="P392" t="s">
        <v>10</v>
      </c>
    </row>
    <row r="393" spans="1:16">
      <c r="A393" s="166">
        <v>46169</v>
      </c>
      <c r="B393" s="166">
        <v>46169</v>
      </c>
      <c r="C393" t="s">
        <v>50510</v>
      </c>
      <c r="D393" t="s">
        <v>48868</v>
      </c>
      <c r="E393" t="s">
        <v>50511</v>
      </c>
      <c r="F393" t="s">
        <v>50511</v>
      </c>
      <c r="G393" t="s">
        <v>23702</v>
      </c>
      <c r="H393" t="s">
        <v>23703</v>
      </c>
      <c r="I393">
        <v>902</v>
      </c>
      <c r="J393">
        <v>4</v>
      </c>
      <c r="K393" s="165">
        <v>0.004435</v>
      </c>
      <c r="L393" s="164">
        <v>0.41</v>
      </c>
      <c r="M393" s="164">
        <v>1.64</v>
      </c>
      <c r="N393" s="127" t="str">
        <f>VLOOKUP(G393,映射表!A:G,7,0)</f>
        <v>谭熹杰</v>
      </c>
      <c r="O393" s="128" t="str">
        <f>VLOOKUP(G393,映射表!A:C,3,0)</f>
        <v>W3162P449078</v>
      </c>
      <c r="P393" t="s">
        <v>10</v>
      </c>
    </row>
    <row r="394" spans="1:16">
      <c r="A394" s="166">
        <v>46169</v>
      </c>
      <c r="B394" s="166">
        <v>46169</v>
      </c>
      <c r="C394" t="s">
        <v>50510</v>
      </c>
      <c r="D394" t="s">
        <v>48868</v>
      </c>
      <c r="E394" t="s">
        <v>50511</v>
      </c>
      <c r="F394" t="s">
        <v>50511</v>
      </c>
      <c r="G394" t="s">
        <v>23700</v>
      </c>
      <c r="H394" t="s">
        <v>23701</v>
      </c>
      <c r="I394">
        <v>788</v>
      </c>
      <c r="J394">
        <v>7</v>
      </c>
      <c r="K394" s="165">
        <v>0.008883</v>
      </c>
      <c r="L394" s="164">
        <v>0.41</v>
      </c>
      <c r="M394" s="164">
        <v>2.87</v>
      </c>
      <c r="N394" s="127" t="str">
        <f>VLOOKUP(G394,映射表!A:G,7,0)</f>
        <v>谭熹杰</v>
      </c>
      <c r="O394" s="128" t="str">
        <f>VLOOKUP(G394,映射表!A:C,3,0)</f>
        <v>W3162P449077</v>
      </c>
      <c r="P394" t="s">
        <v>10</v>
      </c>
    </row>
    <row r="395" spans="1:16">
      <c r="A395" s="166">
        <v>46169</v>
      </c>
      <c r="B395" s="166">
        <v>46169</v>
      </c>
      <c r="C395" t="s">
        <v>50512</v>
      </c>
      <c r="D395" t="s">
        <v>48868</v>
      </c>
      <c r="E395" t="s">
        <v>50513</v>
      </c>
      <c r="F395" t="s">
        <v>50513</v>
      </c>
      <c r="G395" t="s">
        <v>23697</v>
      </c>
      <c r="H395" t="s">
        <v>23698</v>
      </c>
      <c r="I395">
        <v>1540</v>
      </c>
      <c r="J395">
        <v>15</v>
      </c>
      <c r="K395" s="165">
        <v>0.00974</v>
      </c>
      <c r="L395" s="164">
        <v>0.31</v>
      </c>
      <c r="M395" s="164">
        <v>4.59</v>
      </c>
      <c r="N395" s="127" t="str">
        <f>VLOOKUP(G395,映射表!A:G,7,0)</f>
        <v>谭熹杰</v>
      </c>
      <c r="O395" s="128" t="str">
        <f>VLOOKUP(G395,映射表!A:C,3,0)</f>
        <v>W2593P440606</v>
      </c>
      <c r="P395" t="s">
        <v>10</v>
      </c>
    </row>
    <row r="396" spans="1:16">
      <c r="A396" s="166">
        <v>46169</v>
      </c>
      <c r="B396" s="166">
        <v>46169</v>
      </c>
      <c r="C396" t="s">
        <v>50512</v>
      </c>
      <c r="D396" t="s">
        <v>48868</v>
      </c>
      <c r="E396" t="s">
        <v>50513</v>
      </c>
      <c r="F396" t="s">
        <v>50513</v>
      </c>
      <c r="G396" t="s">
        <v>23691</v>
      </c>
      <c r="H396" t="s">
        <v>23692</v>
      </c>
      <c r="I396">
        <v>797</v>
      </c>
      <c r="J396">
        <v>5</v>
      </c>
      <c r="K396" s="165">
        <v>0.006273999999999999</v>
      </c>
      <c r="L396" s="164">
        <v>0.31</v>
      </c>
      <c r="M396" s="164">
        <v>1.55</v>
      </c>
      <c r="N396" s="127" t="str">
        <f>VLOOKUP(G396,映射表!A:G,7,0)</f>
        <v>谭熹杰</v>
      </c>
      <c r="O396" s="128" t="str">
        <f>VLOOKUP(G396,映射表!A:C,3,0)</f>
        <v>W2593S00069</v>
      </c>
      <c r="P396" t="s">
        <v>10</v>
      </c>
    </row>
    <row r="397" spans="1:16">
      <c r="A397" s="166">
        <v>46169</v>
      </c>
      <c r="B397" s="166">
        <v>46169</v>
      </c>
      <c r="C397" t="s">
        <v>50514</v>
      </c>
      <c r="D397" t="s">
        <v>48868</v>
      </c>
      <c r="E397" t="s">
        <v>50515</v>
      </c>
      <c r="F397" t="s">
        <v>50515</v>
      </c>
      <c r="G397" t="s">
        <v>23636</v>
      </c>
      <c r="H397" t="s">
        <v>23637</v>
      </c>
      <c r="I397">
        <v>3</v>
      </c>
      <c r="J397">
        <v>0</v>
      </c>
      <c r="K397" s="165">
        <v>0</v>
      </c>
      <c r="L397" t="s">
        <v>18516</v>
      </c>
      <c r="M397" s="164">
        <v>0</v>
      </c>
      <c r="N397" s="127" t="str">
        <f>VLOOKUP(G397,映射表!A:G,7,0)</f>
        <v>谭熹杰</v>
      </c>
      <c r="O397" s="128" t="str">
        <f>VLOOKUP(G397,映射表!A:C,3,0)</f>
        <v>W2593S00068</v>
      </c>
      <c r="P397" t="s">
        <v>10</v>
      </c>
    </row>
    <row r="398" spans="1:16">
      <c r="A398" s="166">
        <v>46169</v>
      </c>
      <c r="B398" s="166">
        <v>46169</v>
      </c>
      <c r="C398" t="s">
        <v>50514</v>
      </c>
      <c r="D398" t="s">
        <v>48868</v>
      </c>
      <c r="E398" t="s">
        <v>50515</v>
      </c>
      <c r="F398" t="s">
        <v>50515</v>
      </c>
      <c r="G398" t="s">
        <v>23633</v>
      </c>
      <c r="H398" t="s">
        <v>23634</v>
      </c>
      <c r="I398">
        <v>261</v>
      </c>
      <c r="J398">
        <v>7</v>
      </c>
      <c r="K398" s="165">
        <v>0.02682</v>
      </c>
      <c r="L398" s="164">
        <v>0.36</v>
      </c>
      <c r="M398" s="164">
        <v>2.55</v>
      </c>
      <c r="N398" s="127" t="str">
        <f>VLOOKUP(G398,映射表!A:G,7,0)</f>
        <v>李小婉</v>
      </c>
      <c r="O398" s="128" t="str">
        <f>VLOOKUP(G398,映射表!A:C,3,0)</f>
        <v>N704G201617B</v>
      </c>
      <c r="P398" t="s">
        <v>10</v>
      </c>
    </row>
    <row r="399" spans="1:16">
      <c r="A399" s="166">
        <v>46169</v>
      </c>
      <c r="B399" s="166">
        <v>46169</v>
      </c>
      <c r="C399" t="s">
        <v>50516</v>
      </c>
      <c r="D399" t="s">
        <v>48868</v>
      </c>
      <c r="E399" t="s">
        <v>50517</v>
      </c>
      <c r="F399" t="s">
        <v>50517</v>
      </c>
      <c r="G399" t="s">
        <v>23717</v>
      </c>
      <c r="H399" t="s">
        <v>23718</v>
      </c>
      <c r="I399">
        <v>127</v>
      </c>
      <c r="J399">
        <v>4</v>
      </c>
      <c r="K399" s="165">
        <v>0.031495999999999996</v>
      </c>
      <c r="L399" s="164">
        <v>0.33</v>
      </c>
      <c r="M399" s="164">
        <v>1.32</v>
      </c>
      <c r="N399" s="127" t="str">
        <f>VLOOKUP(G399,映射表!A:G,7,0)</f>
        <v>李小婉</v>
      </c>
      <c r="O399" s="128" t="str">
        <f>VLOOKUP(G399,映射表!A:C,3,0)</f>
        <v>N704G201614A</v>
      </c>
      <c r="P399" t="s">
        <v>10</v>
      </c>
    </row>
    <row r="400" spans="1:16">
      <c r="A400" s="166">
        <v>46169</v>
      </c>
      <c r="B400" s="166">
        <v>46169</v>
      </c>
      <c r="C400" t="s">
        <v>50516</v>
      </c>
      <c r="D400" t="s">
        <v>48868</v>
      </c>
      <c r="E400" t="s">
        <v>50517</v>
      </c>
      <c r="F400" t="s">
        <v>50517</v>
      </c>
      <c r="G400" t="s">
        <v>23720</v>
      </c>
      <c r="H400" t="s">
        <v>23721</v>
      </c>
      <c r="I400">
        <v>43</v>
      </c>
      <c r="J400">
        <v>2</v>
      </c>
      <c r="K400" s="165">
        <v>0.046512000000000005</v>
      </c>
      <c r="L400" s="164">
        <v>0.33</v>
      </c>
      <c r="M400" s="164">
        <v>0.66</v>
      </c>
      <c r="N400" s="127" t="str">
        <f>VLOOKUP(G400,映射表!A:G,7,0)</f>
        <v>李小婉</v>
      </c>
      <c r="O400" s="128" t="str">
        <f>VLOOKUP(G400,映射表!A:C,3,0)</f>
        <v>W5216P415905</v>
      </c>
      <c r="P400" t="s">
        <v>10</v>
      </c>
    </row>
    <row r="401" spans="1:16">
      <c r="A401" s="166">
        <v>46169</v>
      </c>
      <c r="B401" s="166">
        <v>46169</v>
      </c>
      <c r="C401" t="s">
        <v>50516</v>
      </c>
      <c r="D401" t="s">
        <v>48868</v>
      </c>
      <c r="E401" t="s">
        <v>50517</v>
      </c>
      <c r="F401" t="s">
        <v>50517</v>
      </c>
      <c r="G401" t="s">
        <v>23726</v>
      </c>
      <c r="H401" t="s">
        <v>23727</v>
      </c>
      <c r="I401">
        <v>73</v>
      </c>
      <c r="J401">
        <v>1</v>
      </c>
      <c r="K401" s="165">
        <v>0.013699</v>
      </c>
      <c r="L401" s="164">
        <v>0.33</v>
      </c>
      <c r="M401" s="164">
        <v>0.33</v>
      </c>
      <c r="N401" s="127" t="str">
        <f>VLOOKUP(G401,映射表!A:G,7,0)</f>
        <v>李小婉</v>
      </c>
      <c r="O401" s="128" t="str">
        <f>VLOOKUP(G401,映射表!A:C,3,0)</f>
        <v>W5216P415904</v>
      </c>
      <c r="P401" t="s">
        <v>10</v>
      </c>
    </row>
    <row r="402" spans="1:16">
      <c r="A402" s="166">
        <v>46169</v>
      </c>
      <c r="B402" s="166">
        <v>46169</v>
      </c>
      <c r="C402" t="s">
        <v>50518</v>
      </c>
      <c r="D402" t="s">
        <v>48868</v>
      </c>
      <c r="E402" t="s">
        <v>50519</v>
      </c>
      <c r="F402" t="s">
        <v>50519</v>
      </c>
      <c r="G402" t="s">
        <v>23801</v>
      </c>
      <c r="H402" t="s">
        <v>23802</v>
      </c>
      <c r="I402">
        <v>124</v>
      </c>
      <c r="J402">
        <v>5</v>
      </c>
      <c r="K402" s="165">
        <v>0.040323000000000005</v>
      </c>
      <c r="L402" s="164">
        <v>0.3</v>
      </c>
      <c r="M402" s="164">
        <v>1.5</v>
      </c>
      <c r="N402" s="127" t="str">
        <f>VLOOKUP(G402,映射表!A:G,7,0)</f>
        <v>李小婉</v>
      </c>
      <c r="O402" s="128" t="str">
        <f>VLOOKUP(G402,映射表!A:C,3,0)</f>
        <v>N704G201613E</v>
      </c>
      <c r="P402" t="s">
        <v>10</v>
      </c>
    </row>
    <row r="403" spans="1:16">
      <c r="A403" s="166">
        <v>46169</v>
      </c>
      <c r="B403" s="166">
        <v>46169</v>
      </c>
      <c r="C403" t="s">
        <v>50518</v>
      </c>
      <c r="D403" t="s">
        <v>48868</v>
      </c>
      <c r="E403" t="s">
        <v>50519</v>
      </c>
      <c r="F403" t="s">
        <v>50519</v>
      </c>
      <c r="G403" t="s">
        <v>23675</v>
      </c>
      <c r="H403" t="s">
        <v>23676</v>
      </c>
      <c r="I403">
        <v>259</v>
      </c>
      <c r="J403">
        <v>5</v>
      </c>
      <c r="K403" s="165">
        <v>0.019305000000000003</v>
      </c>
      <c r="L403" s="164">
        <v>0.3</v>
      </c>
      <c r="M403" s="164">
        <v>1.48</v>
      </c>
      <c r="N403" s="127" t="str">
        <f>VLOOKUP(G403,映射表!A:G,7,0)</f>
        <v>李小婉</v>
      </c>
      <c r="O403" s="128" t="str">
        <f>VLOOKUP(G403,映射表!A:C,3,0)</f>
        <v>N704G201618E</v>
      </c>
      <c r="P403" t="s">
        <v>10</v>
      </c>
    </row>
    <row r="404" spans="1:16">
      <c r="A404" s="166">
        <v>46169</v>
      </c>
      <c r="B404" s="166">
        <v>46169</v>
      </c>
      <c r="C404" t="s">
        <v>50518</v>
      </c>
      <c r="D404" t="s">
        <v>48868</v>
      </c>
      <c r="E404" t="s">
        <v>50519</v>
      </c>
      <c r="F404" t="s">
        <v>50519</v>
      </c>
      <c r="G404" t="s">
        <v>23803</v>
      </c>
      <c r="H404" t="s">
        <v>23804</v>
      </c>
      <c r="I404">
        <v>629</v>
      </c>
      <c r="J404">
        <v>11</v>
      </c>
      <c r="K404" s="165">
        <v>0.017488</v>
      </c>
      <c r="L404" s="164">
        <v>0.3</v>
      </c>
      <c r="M404" s="164">
        <v>3.3</v>
      </c>
      <c r="N404" s="127" t="str">
        <f>VLOOKUP(G404,映射表!A:G,7,0)</f>
        <v>李小婉</v>
      </c>
      <c r="O404" s="128" t="str">
        <f>VLOOKUP(G404,映射表!A:C,3,0)</f>
        <v>N704G201619K</v>
      </c>
      <c r="P404" t="s">
        <v>10</v>
      </c>
    </row>
    <row r="405" spans="1:16">
      <c r="A405" s="166">
        <v>46169</v>
      </c>
      <c r="B405" s="166">
        <v>46169</v>
      </c>
      <c r="C405" t="s">
        <v>50518</v>
      </c>
      <c r="D405" t="s">
        <v>48868</v>
      </c>
      <c r="E405" t="s">
        <v>50519</v>
      </c>
      <c r="F405" t="s">
        <v>50519</v>
      </c>
      <c r="G405" t="s">
        <v>23677</v>
      </c>
      <c r="H405" t="s">
        <v>23678</v>
      </c>
      <c r="I405">
        <v>213</v>
      </c>
      <c r="J405">
        <v>6</v>
      </c>
      <c r="K405" s="165">
        <v>0.028169</v>
      </c>
      <c r="L405" s="164">
        <v>0.3</v>
      </c>
      <c r="M405" s="164">
        <v>1.8</v>
      </c>
      <c r="N405" s="127" t="str">
        <f>VLOOKUP(G405,映射表!A:G,7,0)</f>
        <v>李小婉</v>
      </c>
      <c r="O405" s="128" t="str">
        <f>VLOOKUP(G405,映射表!A:C,3,0)</f>
        <v>N704P443507B</v>
      </c>
      <c r="P405" t="s">
        <v>10</v>
      </c>
    </row>
    <row r="406" spans="1:16">
      <c r="A406" s="166">
        <v>46169</v>
      </c>
      <c r="B406" s="166">
        <v>46169</v>
      </c>
      <c r="C406" t="s">
        <v>50456</v>
      </c>
      <c r="D406" t="s">
        <v>48868</v>
      </c>
      <c r="E406" t="s">
        <v>50457</v>
      </c>
      <c r="F406" t="s">
        <v>50457</v>
      </c>
      <c r="G406" t="s">
        <v>23296</v>
      </c>
      <c r="H406" t="s">
        <v>23297</v>
      </c>
      <c r="I406">
        <v>279</v>
      </c>
      <c r="J406">
        <v>4</v>
      </c>
      <c r="K406" s="165">
        <v>0.014336999999999999</v>
      </c>
      <c r="L406" s="164">
        <v>0.28</v>
      </c>
      <c r="M406" s="164">
        <v>1.1</v>
      </c>
      <c r="N406" s="127" t="str">
        <f>VLOOKUP(G406,映射表!A:G,7,0)</f>
        <v>李小婉</v>
      </c>
      <c r="O406" s="128" t="str">
        <f>VLOOKUP(G406,映射表!A:C,3,0)</f>
        <v>N704P443505B</v>
      </c>
      <c r="P406" t="s">
        <v>10</v>
      </c>
    </row>
    <row r="407" spans="1:16">
      <c r="A407" s="166">
        <v>46169</v>
      </c>
      <c r="B407" s="166">
        <v>46169</v>
      </c>
      <c r="C407" t="s">
        <v>50510</v>
      </c>
      <c r="D407" t="s">
        <v>48868</v>
      </c>
      <c r="E407" t="s">
        <v>50520</v>
      </c>
      <c r="F407" t="s">
        <v>50520</v>
      </c>
      <c r="G407" t="s">
        <v>23825</v>
      </c>
      <c r="H407" t="s">
        <v>23826</v>
      </c>
      <c r="I407">
        <v>704</v>
      </c>
      <c r="J407">
        <v>12</v>
      </c>
      <c r="K407" s="165">
        <v>0.017044999999999998</v>
      </c>
      <c r="L407" s="164">
        <v>0.38</v>
      </c>
      <c r="M407" s="164">
        <v>4.59</v>
      </c>
      <c r="N407" s="127" t="str">
        <f>VLOOKUP(G407,映射表!A:G,7,0)</f>
        <v>李小婉</v>
      </c>
      <c r="O407" s="128" t="str">
        <f>VLOOKUP(G407,映射表!A:C,3,0)</f>
        <v>N704P443507E</v>
      </c>
      <c r="P407" t="s">
        <v>10</v>
      </c>
    </row>
    <row r="408" spans="1:16">
      <c r="A408" s="166">
        <v>46169</v>
      </c>
      <c r="B408" s="166">
        <v>46169</v>
      </c>
      <c r="C408" t="s">
        <v>50510</v>
      </c>
      <c r="D408" t="s">
        <v>48868</v>
      </c>
      <c r="E408" t="s">
        <v>50520</v>
      </c>
      <c r="F408" t="s">
        <v>50520</v>
      </c>
      <c r="G408" t="s">
        <v>23823</v>
      </c>
      <c r="H408" t="s">
        <v>50521</v>
      </c>
      <c r="I408">
        <v>150</v>
      </c>
      <c r="J408">
        <v>2</v>
      </c>
      <c r="K408" s="165">
        <v>0.013333</v>
      </c>
      <c r="L408" s="164">
        <v>0.45</v>
      </c>
      <c r="M408" s="164">
        <v>0.9</v>
      </c>
      <c r="N408" s="127" t="str">
        <f>VLOOKUP(G408,映射表!A:G,7,0)</f>
        <v>李小婉</v>
      </c>
      <c r="O408" s="128" t="str">
        <f>VLOOKUP(G408,映射表!A:C,3,0)</f>
        <v>N704P443505K</v>
      </c>
      <c r="P408" t="s">
        <v>10</v>
      </c>
    </row>
    <row r="409" spans="1:16">
      <c r="A409" s="166">
        <v>46169</v>
      </c>
      <c r="B409" s="166">
        <v>46169</v>
      </c>
      <c r="C409" t="s">
        <v>50456</v>
      </c>
      <c r="D409" t="s">
        <v>48868</v>
      </c>
      <c r="E409" t="s">
        <v>50522</v>
      </c>
      <c r="F409" t="s">
        <v>50523</v>
      </c>
      <c r="G409" t="s">
        <v>22549</v>
      </c>
      <c r="H409" t="s">
        <v>22550</v>
      </c>
      <c r="I409">
        <v>456</v>
      </c>
      <c r="J409">
        <v>15</v>
      </c>
      <c r="K409" s="165">
        <v>0.032895</v>
      </c>
      <c r="L409" s="164">
        <v>0.25</v>
      </c>
      <c r="M409" s="164">
        <v>3.81</v>
      </c>
      <c r="N409" s="127" t="str">
        <f>VLOOKUP(G409,映射表!A:G,7,0)</f>
        <v>谭熹杰</v>
      </c>
      <c r="O409" s="128" t="str">
        <f>VLOOKUP(G409,映射表!A:C,3,0)</f>
        <v>W504S00279</v>
      </c>
      <c r="P409" t="s">
        <v>10</v>
      </c>
    </row>
    <row r="410" spans="1:16">
      <c r="A410" s="166">
        <v>46169</v>
      </c>
      <c r="B410" s="166">
        <v>46169</v>
      </c>
      <c r="C410" t="s">
        <v>50524</v>
      </c>
      <c r="D410" t="s">
        <v>48868</v>
      </c>
      <c r="E410" t="s">
        <v>50525</v>
      </c>
      <c r="F410" t="s">
        <v>50526</v>
      </c>
      <c r="G410" t="s">
        <v>23842</v>
      </c>
      <c r="H410" t="s">
        <v>23843</v>
      </c>
      <c r="I410">
        <v>63</v>
      </c>
      <c r="J410">
        <v>3</v>
      </c>
      <c r="K410" s="165">
        <v>0.047618999999999995</v>
      </c>
      <c r="L410" s="164">
        <v>0.31</v>
      </c>
      <c r="M410" s="164">
        <v>0.93</v>
      </c>
      <c r="N410" s="127" t="str">
        <f>VLOOKUP(G410,映射表!A:G,7,0)</f>
        <v>谭熹杰</v>
      </c>
      <c r="O410" s="128" t="str">
        <f>VLOOKUP(G410,映射表!A:C,3,0)</f>
        <v>W2593S00067</v>
      </c>
      <c r="P410" t="s">
        <v>10</v>
      </c>
    </row>
    <row r="411" spans="1:16">
      <c r="A411" s="166">
        <v>46169</v>
      </c>
      <c r="B411" s="166">
        <v>46169</v>
      </c>
      <c r="C411" t="s">
        <v>50524</v>
      </c>
      <c r="D411" t="s">
        <v>48868</v>
      </c>
      <c r="E411" t="s">
        <v>50525</v>
      </c>
      <c r="F411" t="s">
        <v>50526</v>
      </c>
      <c r="G411" t="s">
        <v>23845</v>
      </c>
      <c r="H411" t="s">
        <v>23846</v>
      </c>
      <c r="I411">
        <v>378</v>
      </c>
      <c r="J411">
        <v>10</v>
      </c>
      <c r="K411" s="165">
        <v>0.026455000000000003</v>
      </c>
      <c r="L411" s="164">
        <v>0.31</v>
      </c>
      <c r="M411" s="164">
        <v>3.1</v>
      </c>
      <c r="N411" s="127" t="str">
        <f>VLOOKUP(G411,映射表!A:G,7,0)</f>
        <v>谭熹杰</v>
      </c>
      <c r="O411" s="128" t="str">
        <f>VLOOKUP(G411,映射表!A:C,3,0)</f>
        <v>W2593S00066</v>
      </c>
      <c r="P411" t="s">
        <v>10</v>
      </c>
    </row>
    <row r="412" spans="1:16">
      <c r="A412" s="166">
        <v>46169</v>
      </c>
      <c r="B412" s="166">
        <v>46169</v>
      </c>
      <c r="C412" t="s">
        <v>50527</v>
      </c>
      <c r="D412" t="s">
        <v>48868</v>
      </c>
      <c r="E412" t="s">
        <v>50528</v>
      </c>
      <c r="F412" t="s">
        <v>50528</v>
      </c>
      <c r="G412" t="s">
        <v>23648</v>
      </c>
      <c r="H412" t="s">
        <v>23649</v>
      </c>
      <c r="I412">
        <v>44</v>
      </c>
      <c r="J412">
        <v>2</v>
      </c>
      <c r="K412" s="165">
        <v>0.045454999999999995</v>
      </c>
      <c r="L412" s="164">
        <v>0.41</v>
      </c>
      <c r="M412" s="164">
        <v>0.82</v>
      </c>
      <c r="N412" s="127" t="str">
        <f>VLOOKUP(G412,映射表!A:G,7,0)</f>
        <v>谭熹杰</v>
      </c>
      <c r="O412" s="128" t="str">
        <f>VLOOKUP(G412,映射表!A:C,3,0)</f>
        <v>W504S00279</v>
      </c>
      <c r="P412" t="s">
        <v>10</v>
      </c>
    </row>
    <row r="413" spans="1:16">
      <c r="A413" s="166">
        <v>46169</v>
      </c>
      <c r="B413" s="166">
        <v>46169</v>
      </c>
      <c r="C413" t="s">
        <v>51782</v>
      </c>
      <c r="D413" t="s">
        <v>48868</v>
      </c>
      <c r="E413" t="s">
        <v>50529</v>
      </c>
      <c r="F413" t="s">
        <v>50530</v>
      </c>
      <c r="G413" t="s">
        <v>23525</v>
      </c>
      <c r="H413" t="s">
        <v>23526</v>
      </c>
      <c r="I413">
        <v>343</v>
      </c>
      <c r="J413">
        <v>14</v>
      </c>
      <c r="K413" s="165">
        <v>0.040816</v>
      </c>
      <c r="L413" s="164">
        <v>0.4</v>
      </c>
      <c r="M413" s="164">
        <v>5.64</v>
      </c>
      <c r="N413" s="127" t="str">
        <f>VLOOKUP(G413,映射表!A:G,7,0)</f>
        <v>谭熹杰</v>
      </c>
      <c r="O413" s="128" t="str">
        <f>VLOOKUP(G413,映射表!A:C,3,0)</f>
        <v>W504S00261</v>
      </c>
      <c r="P413" t="s">
        <v>10</v>
      </c>
    </row>
    <row r="414" spans="1:16">
      <c r="A414" s="166">
        <v>46169</v>
      </c>
      <c r="B414" s="166">
        <v>46169</v>
      </c>
      <c r="C414" t="s">
        <v>51782</v>
      </c>
      <c r="D414" t="s">
        <v>48868</v>
      </c>
      <c r="E414" t="s">
        <v>50529</v>
      </c>
      <c r="F414" t="s">
        <v>50530</v>
      </c>
      <c r="G414" t="s">
        <v>23527</v>
      </c>
      <c r="H414" t="s">
        <v>23528</v>
      </c>
      <c r="I414">
        <v>428</v>
      </c>
      <c r="J414">
        <v>18</v>
      </c>
      <c r="K414" s="165">
        <v>0.042055999999999996</v>
      </c>
      <c r="L414" s="164">
        <v>0.38</v>
      </c>
      <c r="M414" s="164">
        <v>6.86</v>
      </c>
      <c r="N414" s="127" t="str">
        <f>VLOOKUP(G414,映射表!A:G,7,0)</f>
        <v>李小婉</v>
      </c>
      <c r="O414" s="128" t="str">
        <f>VLOOKUP(G414,映射表!A:C,3,0)</f>
        <v>N704P287850D</v>
      </c>
      <c r="P414" t="s">
        <v>10</v>
      </c>
    </row>
    <row r="415" spans="1:16">
      <c r="A415" s="166">
        <v>46169</v>
      </c>
      <c r="B415" s="166">
        <v>46169</v>
      </c>
      <c r="C415" t="s">
        <v>50504</v>
      </c>
      <c r="D415" t="s">
        <v>48868</v>
      </c>
      <c r="E415" t="s">
        <v>50531</v>
      </c>
      <c r="F415" t="s">
        <v>50531</v>
      </c>
      <c r="G415" t="s">
        <v>21508</v>
      </c>
      <c r="H415" t="s">
        <v>21509</v>
      </c>
      <c r="I415">
        <v>277</v>
      </c>
      <c r="J415">
        <v>1</v>
      </c>
      <c r="K415" s="165">
        <v>0.00361</v>
      </c>
      <c r="L415" s="164">
        <v>0.41</v>
      </c>
      <c r="M415" s="164">
        <v>0.41</v>
      </c>
      <c r="N415" s="127" t="str">
        <f>VLOOKUP(G415,映射表!A:G,7,0)</f>
        <v>李小婉</v>
      </c>
      <c r="O415" s="128" t="str">
        <f>VLOOKUP(G415,映射表!A:C,3,0)</f>
        <v>N704P287850P</v>
      </c>
      <c r="P415" t="s">
        <v>10</v>
      </c>
    </row>
    <row r="416" spans="1:16">
      <c r="A416" s="166">
        <v>46169</v>
      </c>
      <c r="B416" s="166">
        <v>46169</v>
      </c>
      <c r="C416" t="s">
        <v>50504</v>
      </c>
      <c r="D416" t="s">
        <v>48868</v>
      </c>
      <c r="E416" t="s">
        <v>50531</v>
      </c>
      <c r="F416" t="s">
        <v>50531</v>
      </c>
      <c r="G416" t="s">
        <v>21510</v>
      </c>
      <c r="H416" t="s">
        <v>21511</v>
      </c>
      <c r="I416">
        <v>984</v>
      </c>
      <c r="J416">
        <v>16</v>
      </c>
      <c r="K416" s="165">
        <v>0.01626</v>
      </c>
      <c r="L416" s="164">
        <v>0.41</v>
      </c>
      <c r="M416" s="164">
        <v>6.57</v>
      </c>
      <c r="N416" s="127" t="str">
        <f>VLOOKUP(G416,映射表!A:G,7,0)</f>
        <v>谭熹杰</v>
      </c>
      <c r="O416" s="128" t="str">
        <f>VLOOKUP(G416,映射表!A:C,3,0)</f>
        <v>N733P439489K</v>
      </c>
      <c r="P416" t="s">
        <v>10</v>
      </c>
    </row>
    <row r="417" spans="1:16">
      <c r="A417" s="166">
        <v>46169</v>
      </c>
      <c r="B417" s="166">
        <v>46169</v>
      </c>
      <c r="C417" t="s">
        <v>51783</v>
      </c>
      <c r="D417" t="s">
        <v>48868</v>
      </c>
      <c r="E417" t="s">
        <v>50532</v>
      </c>
      <c r="F417" t="s">
        <v>50532</v>
      </c>
      <c r="G417" t="s">
        <v>23685</v>
      </c>
      <c r="H417" t="s">
        <v>23686</v>
      </c>
      <c r="I417">
        <v>71</v>
      </c>
      <c r="J417">
        <v>4</v>
      </c>
      <c r="K417" s="165">
        <v>0.056338</v>
      </c>
      <c r="L417" s="164">
        <v>0.61</v>
      </c>
      <c r="M417" s="164">
        <v>2.45</v>
      </c>
      <c r="N417" s="127" t="str">
        <f>VLOOKUP(G417,映射表!A:G,7,0)</f>
        <v>谭熹杰</v>
      </c>
      <c r="O417" s="128" t="str">
        <f>VLOOKUP(G417,映射表!A:C,3,0)</f>
        <v>W2593P406939</v>
      </c>
      <c r="P417" t="s">
        <v>10</v>
      </c>
    </row>
    <row r="418" spans="1:16">
      <c r="A418" s="166">
        <v>46169</v>
      </c>
      <c r="B418" s="166">
        <v>46169</v>
      </c>
      <c r="C418" t="s">
        <v>51782</v>
      </c>
      <c r="D418" t="s">
        <v>48868</v>
      </c>
      <c r="E418" t="s">
        <v>50533</v>
      </c>
      <c r="F418" t="s">
        <v>50533</v>
      </c>
      <c r="G418" t="s">
        <v>23525</v>
      </c>
      <c r="H418" t="s">
        <v>23526</v>
      </c>
      <c r="I418">
        <v>181</v>
      </c>
      <c r="J418">
        <v>8</v>
      </c>
      <c r="K418" s="165">
        <v>0.044199</v>
      </c>
      <c r="L418" s="164">
        <v>0.36</v>
      </c>
      <c r="M418" s="164">
        <v>2.88</v>
      </c>
      <c r="N418" s="127" t="str">
        <f>VLOOKUP(G418,映射表!A:G,7,0)</f>
        <v>谭熹杰</v>
      </c>
      <c r="O418" s="128" t="str">
        <f>VLOOKUP(G418,映射表!A:C,3,0)</f>
        <v>W2593P406940</v>
      </c>
      <c r="P418" t="s">
        <v>10</v>
      </c>
    </row>
    <row r="419" spans="1:16">
      <c r="A419" s="166">
        <v>46169</v>
      </c>
      <c r="B419" s="166">
        <v>46169</v>
      </c>
      <c r="C419" t="s">
        <v>51782</v>
      </c>
      <c r="D419" t="s">
        <v>48868</v>
      </c>
      <c r="E419" t="s">
        <v>50533</v>
      </c>
      <c r="F419" t="s">
        <v>50533</v>
      </c>
      <c r="G419" t="s">
        <v>23527</v>
      </c>
      <c r="H419" t="s">
        <v>23528</v>
      </c>
      <c r="I419">
        <v>116</v>
      </c>
      <c r="J419">
        <v>3</v>
      </c>
      <c r="K419" s="165">
        <v>0.025862</v>
      </c>
      <c r="L419" s="164">
        <v>0.39</v>
      </c>
      <c r="M419" s="164">
        <v>1.16</v>
      </c>
      <c r="N419" s="127" t="str">
        <f>VLOOKUP(G419,映射表!A:G,7,0)</f>
        <v>谭熹杰</v>
      </c>
      <c r="O419" s="128" t="str">
        <f>VLOOKUP(G419,映射表!A:C,3,0)</f>
        <v>W2593P337432</v>
      </c>
      <c r="P419" t="s">
        <v>10</v>
      </c>
    </row>
    <row r="420" spans="1:16">
      <c r="A420" s="166">
        <v>46169</v>
      </c>
      <c r="B420" s="166">
        <v>46169</v>
      </c>
      <c r="C420" t="s">
        <v>50504</v>
      </c>
      <c r="D420" t="s">
        <v>48868</v>
      </c>
      <c r="E420" t="s">
        <v>50534</v>
      </c>
      <c r="F420" t="s">
        <v>50534</v>
      </c>
      <c r="G420" t="s">
        <v>20761</v>
      </c>
      <c r="H420" t="s">
        <v>20762</v>
      </c>
      <c r="I420">
        <v>340</v>
      </c>
      <c r="J420">
        <v>0</v>
      </c>
      <c r="K420" s="165">
        <v>0</v>
      </c>
      <c r="L420" t="s">
        <v>18516</v>
      </c>
      <c r="M420" s="164">
        <v>0</v>
      </c>
      <c r="N420" s="127" t="str">
        <f>VLOOKUP(G420,映射表!A:G,7,0)</f>
        <v>谭熹杰</v>
      </c>
      <c r="O420" s="128" t="str">
        <f>VLOOKUP(G420,映射表!A:C,3,0)</f>
        <v>W2593P337436</v>
      </c>
      <c r="P420" t="s">
        <v>10</v>
      </c>
    </row>
    <row r="421" spans="1:16">
      <c r="A421" s="166">
        <v>46169</v>
      </c>
      <c r="B421" s="166">
        <v>46169</v>
      </c>
      <c r="C421" t="s">
        <v>51785</v>
      </c>
      <c r="D421" t="s">
        <v>48868</v>
      </c>
      <c r="E421" t="s">
        <v>51786</v>
      </c>
      <c r="F421" t="s">
        <v>51786</v>
      </c>
      <c r="G421" t="s">
        <v>23827</v>
      </c>
      <c r="H421" t="s">
        <v>23828</v>
      </c>
      <c r="I421">
        <v>1</v>
      </c>
      <c r="J421">
        <v>0</v>
      </c>
      <c r="K421" s="165">
        <v>0</v>
      </c>
      <c r="L421" t="s">
        <v>18516</v>
      </c>
      <c r="M421" s="164">
        <v>0</v>
      </c>
      <c r="N421" s="127" t="str">
        <f>VLOOKUP(G421,映射表!A:G,7,0)</f>
        <v>谭熹杰</v>
      </c>
      <c r="O421" s="128" t="str">
        <f>VLOOKUP(G421,映射表!A:C,3,0)</f>
        <v>W1716P415045</v>
      </c>
      <c r="P421" t="s">
        <v>10</v>
      </c>
    </row>
    <row r="422" spans="1:16">
      <c r="A422" s="166">
        <v>46169</v>
      </c>
      <c r="B422" s="166">
        <v>46169</v>
      </c>
      <c r="C422" t="s">
        <v>51785</v>
      </c>
      <c r="D422" t="s">
        <v>48868</v>
      </c>
      <c r="E422" t="s">
        <v>51786</v>
      </c>
      <c r="F422" t="s">
        <v>51786</v>
      </c>
      <c r="G422" t="s">
        <v>23830</v>
      </c>
      <c r="H422" t="s">
        <v>23831</v>
      </c>
      <c r="I422">
        <v>1</v>
      </c>
      <c r="J422">
        <v>0</v>
      </c>
      <c r="K422" s="165">
        <v>0</v>
      </c>
      <c r="L422" t="s">
        <v>18516</v>
      </c>
      <c r="M422" s="164">
        <v>0</v>
      </c>
      <c r="N422" s="127" t="str">
        <f>VLOOKUP(G422,映射表!A:G,7,0)</f>
        <v>谭熹杰</v>
      </c>
      <c r="O422" s="128" t="str">
        <f>VLOOKUP(G422,映射表!A:C,3,0)</f>
        <v>W2593P406939</v>
      </c>
      <c r="P422" t="s">
        <v>10</v>
      </c>
    </row>
    <row r="423" spans="1:16">
      <c r="A423" s="166">
        <v>46169</v>
      </c>
      <c r="B423" s="166">
        <v>46169</v>
      </c>
      <c r="C423" t="s">
        <v>51784</v>
      </c>
      <c r="D423" t="s">
        <v>48868</v>
      </c>
      <c r="E423" t="s">
        <v>50536</v>
      </c>
      <c r="F423" t="s">
        <v>50536</v>
      </c>
      <c r="G423" t="s">
        <v>23792</v>
      </c>
      <c r="H423" t="s">
        <v>23793</v>
      </c>
      <c r="I423">
        <v>6</v>
      </c>
      <c r="J423">
        <v>0</v>
      </c>
      <c r="K423" s="165">
        <v>0</v>
      </c>
      <c r="L423" t="s">
        <v>18516</v>
      </c>
      <c r="M423" s="164">
        <v>0</v>
      </c>
      <c r="N423" s="127" t="str">
        <f>VLOOKUP(G423,映射表!A:G,7,0)</f>
        <v>谭熹杰</v>
      </c>
      <c r="O423" s="128" t="str">
        <f>VLOOKUP(G423,映射表!A:C,3,0)</f>
        <v>W2593P406940</v>
      </c>
      <c r="P423" t="s">
        <v>10</v>
      </c>
    </row>
    <row r="424" spans="1:16">
      <c r="A424" s="166">
        <v>46169</v>
      </c>
      <c r="B424" s="166">
        <v>46169</v>
      </c>
      <c r="C424" t="s">
        <v>51784</v>
      </c>
      <c r="D424" t="s">
        <v>48868</v>
      </c>
      <c r="E424" t="s">
        <v>50536</v>
      </c>
      <c r="F424" t="s">
        <v>50536</v>
      </c>
      <c r="G424" t="s">
        <v>23795</v>
      </c>
      <c r="H424" t="s">
        <v>23796</v>
      </c>
      <c r="I424">
        <v>38</v>
      </c>
      <c r="J424">
        <v>1</v>
      </c>
      <c r="K424" s="165">
        <v>0.026316000000000003</v>
      </c>
      <c r="L424" s="164">
        <v>0.54</v>
      </c>
      <c r="M424" s="164">
        <v>0.54</v>
      </c>
      <c r="N424" s="127" t="str">
        <f>VLOOKUP(G424,映射表!A:G,7,0)</f>
        <v>谭熹杰</v>
      </c>
      <c r="O424" s="128" t="str">
        <f>VLOOKUP(G424,映射表!A:C,3,0)</f>
        <v>W2580P304984</v>
      </c>
      <c r="P424" t="s">
        <v>10</v>
      </c>
    </row>
    <row r="425" spans="1:16">
      <c r="A425" s="166">
        <v>46169</v>
      </c>
      <c r="B425" s="166">
        <v>46169</v>
      </c>
      <c r="C425" t="s">
        <v>51784</v>
      </c>
      <c r="D425" t="s">
        <v>48868</v>
      </c>
      <c r="E425" t="s">
        <v>50536</v>
      </c>
      <c r="F425" t="s">
        <v>50536</v>
      </c>
      <c r="G425" t="s">
        <v>23798</v>
      </c>
      <c r="H425" t="s">
        <v>23799</v>
      </c>
      <c r="I425">
        <v>203</v>
      </c>
      <c r="J425">
        <v>3</v>
      </c>
      <c r="K425" s="165">
        <v>0.014778</v>
      </c>
      <c r="L425" s="164">
        <v>0.54</v>
      </c>
      <c r="M425" s="164">
        <v>1.62</v>
      </c>
      <c r="N425" s="127" t="str">
        <f>VLOOKUP(G425,映射表!A:G,7,0)</f>
        <v>李小婉</v>
      </c>
      <c r="O425" s="128" t="str">
        <f>VLOOKUP(G425,映射表!A:C,3,0)</f>
        <v>N704P443507B</v>
      </c>
      <c r="P425" t="s">
        <v>10</v>
      </c>
    </row>
    <row r="426" spans="1:16">
      <c r="A426" s="166">
        <v>46169</v>
      </c>
      <c r="B426" s="166">
        <v>46169</v>
      </c>
      <c r="C426" t="s">
        <v>51787</v>
      </c>
      <c r="D426" t="s">
        <v>48868</v>
      </c>
      <c r="E426" t="s">
        <v>50537</v>
      </c>
      <c r="F426" t="s">
        <v>50538</v>
      </c>
      <c r="G426" t="s">
        <v>23891</v>
      </c>
      <c r="H426" t="s">
        <v>23892</v>
      </c>
      <c r="I426">
        <v>543</v>
      </c>
      <c r="J426">
        <v>7</v>
      </c>
      <c r="K426" s="165">
        <v>0.012891</v>
      </c>
      <c r="L426" s="164">
        <v>0.37</v>
      </c>
      <c r="M426" s="164">
        <v>2.61</v>
      </c>
      <c r="N426" s="127" t="str">
        <f>VLOOKUP(G426,映射表!A:G,7,0)</f>
        <v>李小婉</v>
      </c>
      <c r="O426" s="128" t="str">
        <f>VLOOKUP(G426,映射表!A:C,3,0)</f>
        <v>N704P443505B</v>
      </c>
      <c r="P426" t="s">
        <v>10</v>
      </c>
    </row>
    <row r="427" spans="1:16">
      <c r="A427" s="166">
        <v>46169</v>
      </c>
      <c r="B427" s="166">
        <v>46169</v>
      </c>
      <c r="C427" t="s">
        <v>51787</v>
      </c>
      <c r="D427" t="s">
        <v>48868</v>
      </c>
      <c r="E427" t="s">
        <v>50537</v>
      </c>
      <c r="F427" t="s">
        <v>50538</v>
      </c>
      <c r="G427" t="s">
        <v>23888</v>
      </c>
      <c r="H427" t="s">
        <v>23889</v>
      </c>
      <c r="I427">
        <v>1595</v>
      </c>
      <c r="J427">
        <v>19</v>
      </c>
      <c r="K427" s="165">
        <v>0.011912</v>
      </c>
      <c r="L427" s="164">
        <v>0.41</v>
      </c>
      <c r="M427" s="164">
        <v>7.79</v>
      </c>
      <c r="N427" s="127" t="str">
        <f>VLOOKUP(G427,映射表!A:G,7,0)</f>
        <v>李小婉</v>
      </c>
      <c r="O427" s="128" t="str">
        <f>VLOOKUP(G427,映射表!A:C,3,0)</f>
        <v>N704P443507E</v>
      </c>
      <c r="P427" t="s">
        <v>10</v>
      </c>
    </row>
    <row r="428" spans="1:16">
      <c r="A428" s="166">
        <v>46169</v>
      </c>
      <c r="B428" s="166">
        <v>46169</v>
      </c>
      <c r="C428" t="s">
        <v>50499</v>
      </c>
      <c r="D428" t="s">
        <v>48868</v>
      </c>
      <c r="E428" t="s">
        <v>50539</v>
      </c>
      <c r="F428" t="s">
        <v>50540</v>
      </c>
      <c r="G428" t="s">
        <v>22284</v>
      </c>
      <c r="H428" t="s">
        <v>22285</v>
      </c>
      <c r="I428">
        <v>710</v>
      </c>
      <c r="J428">
        <v>7</v>
      </c>
      <c r="K428" s="165">
        <v>0.009859</v>
      </c>
      <c r="L428" s="164">
        <v>0.56</v>
      </c>
      <c r="M428" s="164">
        <v>3.9</v>
      </c>
      <c r="N428" s="127" t="str">
        <f>VLOOKUP(G428,映射表!A:G,7,0)</f>
        <v>李小婉</v>
      </c>
      <c r="O428" s="128" t="str">
        <f>VLOOKUP(G428,映射表!A:C,3,0)</f>
        <v>N704P443505K</v>
      </c>
      <c r="P428" t="s">
        <v>10</v>
      </c>
    </row>
    <row r="429" spans="1:16">
      <c r="A429" s="166">
        <v>46169</v>
      </c>
      <c r="B429" s="166">
        <v>46169</v>
      </c>
      <c r="C429" t="s">
        <v>50468</v>
      </c>
      <c r="D429" t="s">
        <v>48868</v>
      </c>
      <c r="E429" t="s">
        <v>50541</v>
      </c>
      <c r="F429" t="s">
        <v>50541</v>
      </c>
      <c r="G429" t="s">
        <v>22608</v>
      </c>
      <c r="H429" t="s">
        <v>22609</v>
      </c>
      <c r="I429">
        <v>351</v>
      </c>
      <c r="J429">
        <v>3</v>
      </c>
      <c r="K429" s="165">
        <v>0.008547</v>
      </c>
      <c r="L429" s="164">
        <v>0.57</v>
      </c>
      <c r="M429" s="164">
        <v>1.7</v>
      </c>
      <c r="N429" s="127" t="str">
        <f>VLOOKUP(G429,映射表!A:G,7,0)</f>
        <v>谭熹杰</v>
      </c>
      <c r="O429" s="128" t="str">
        <f>VLOOKUP(G429,映射表!A:C,3,0)</f>
        <v>W3162P449076</v>
      </c>
      <c r="P429" t="s">
        <v>10</v>
      </c>
    </row>
    <row r="430" spans="1:16">
      <c r="A430" s="166">
        <v>46169</v>
      </c>
      <c r="B430" s="166">
        <v>46169</v>
      </c>
      <c r="C430" t="s">
        <v>51783</v>
      </c>
      <c r="D430" t="s">
        <v>48868</v>
      </c>
      <c r="E430" t="s">
        <v>50542</v>
      </c>
      <c r="F430" t="s">
        <v>50542</v>
      </c>
      <c r="G430" t="s">
        <v>23738</v>
      </c>
      <c r="H430" t="s">
        <v>23739</v>
      </c>
      <c r="I430">
        <v>202</v>
      </c>
      <c r="J430">
        <v>1</v>
      </c>
      <c r="K430" s="165">
        <v>0.0049499999999999995</v>
      </c>
      <c r="L430" s="164">
        <v>0.59</v>
      </c>
      <c r="M430" s="164">
        <v>0.59</v>
      </c>
      <c r="N430" s="127" t="str">
        <f>VLOOKUP(G430,映射表!A:G,7,0)</f>
        <v>谭熹杰</v>
      </c>
      <c r="O430" s="128" t="str">
        <f>VLOOKUP(G430,映射表!A:C,3,0)</f>
        <v>W3162P449078</v>
      </c>
      <c r="P430" t="s">
        <v>10</v>
      </c>
    </row>
    <row r="431" spans="1:16">
      <c r="A431" s="166">
        <v>46169</v>
      </c>
      <c r="B431" s="166">
        <v>46169</v>
      </c>
      <c r="C431" t="s">
        <v>50460</v>
      </c>
      <c r="D431" t="s">
        <v>48868</v>
      </c>
      <c r="E431" t="s">
        <v>50488</v>
      </c>
      <c r="F431" t="s">
        <v>50488</v>
      </c>
      <c r="G431" t="s">
        <v>23923</v>
      </c>
      <c r="H431" t="s">
        <v>23924</v>
      </c>
      <c r="I431">
        <v>224</v>
      </c>
      <c r="J431">
        <v>3</v>
      </c>
      <c r="K431" s="165">
        <v>0.013392999999999999</v>
      </c>
      <c r="L431" s="164">
        <v>0.45</v>
      </c>
      <c r="M431" s="164">
        <v>1.35</v>
      </c>
      <c r="N431" s="127" t="str">
        <f>VLOOKUP(G431,映射表!A:G,7,0)</f>
        <v>谭熹杰</v>
      </c>
      <c r="O431" s="128" t="str">
        <f>VLOOKUP(G431,映射表!A:C,3,0)</f>
        <v>W3162P449077</v>
      </c>
      <c r="P431" t="s">
        <v>10</v>
      </c>
    </row>
    <row r="432" spans="1:16">
      <c r="A432" s="166">
        <v>46169</v>
      </c>
      <c r="B432" s="166">
        <v>46169</v>
      </c>
      <c r="C432" t="s">
        <v>50440</v>
      </c>
      <c r="D432" t="s">
        <v>48868</v>
      </c>
      <c r="E432" t="s">
        <v>50543</v>
      </c>
      <c r="F432" t="s">
        <v>50544</v>
      </c>
      <c r="G432" t="s">
        <v>22763</v>
      </c>
      <c r="H432" t="s">
        <v>22764</v>
      </c>
      <c r="I432">
        <v>466</v>
      </c>
      <c r="J432">
        <v>8</v>
      </c>
      <c r="K432" s="165">
        <v>0.017166999999999998</v>
      </c>
      <c r="L432" s="164">
        <v>0.41</v>
      </c>
      <c r="M432" s="164">
        <v>3.31</v>
      </c>
      <c r="N432" s="127" t="str">
        <f>VLOOKUP(G432,映射表!A:G,7,0)</f>
        <v>谭熹杰</v>
      </c>
      <c r="O432" s="128" t="str">
        <f>VLOOKUP(G432,映射表!A:C,3,0)</f>
        <v>W2593P430285</v>
      </c>
      <c r="P432" t="s">
        <v>10</v>
      </c>
    </row>
    <row r="433" spans="1:16">
      <c r="A433" s="166">
        <v>46169</v>
      </c>
      <c r="B433" s="166">
        <v>46169</v>
      </c>
      <c r="C433" t="s">
        <v>50440</v>
      </c>
      <c r="D433" t="s">
        <v>48868</v>
      </c>
      <c r="E433" t="s">
        <v>50543</v>
      </c>
      <c r="F433" t="s">
        <v>50544</v>
      </c>
      <c r="G433" t="s">
        <v>20673</v>
      </c>
      <c r="H433" t="s">
        <v>20674</v>
      </c>
      <c r="I433">
        <v>568</v>
      </c>
      <c r="J433">
        <v>4</v>
      </c>
      <c r="K433" s="165">
        <v>0.0070420000000000005</v>
      </c>
      <c r="L433" s="164">
        <v>0.43</v>
      </c>
      <c r="M433" s="164">
        <v>1.7</v>
      </c>
      <c r="N433" s="127" t="str">
        <f>VLOOKUP(G433,映射表!A:G,7,0)</f>
        <v>谭熹杰</v>
      </c>
      <c r="O433" s="128" t="str">
        <f>VLOOKUP(G433,映射表!A:C,3,0)</f>
        <v>W2593P430286</v>
      </c>
      <c r="P433" t="s">
        <v>10</v>
      </c>
    </row>
    <row r="434" spans="1:16">
      <c r="A434" s="166">
        <v>46169</v>
      </c>
      <c r="B434" s="166">
        <v>46169</v>
      </c>
      <c r="C434" t="s">
        <v>50516</v>
      </c>
      <c r="D434" t="s">
        <v>48868</v>
      </c>
      <c r="E434" t="s">
        <v>50517</v>
      </c>
      <c r="F434" t="s">
        <v>50517</v>
      </c>
      <c r="G434" t="s">
        <v>23882</v>
      </c>
      <c r="H434" t="s">
        <v>23883</v>
      </c>
      <c r="I434">
        <v>46</v>
      </c>
      <c r="J434">
        <v>1</v>
      </c>
      <c r="K434" s="165">
        <v>0.021739</v>
      </c>
      <c r="L434" s="164">
        <v>0.33</v>
      </c>
      <c r="M434" s="164">
        <v>0.33</v>
      </c>
      <c r="N434" s="127" t="str">
        <f>VLOOKUP(G434,映射表!A:G,7,0)</f>
        <v>谭熹杰</v>
      </c>
      <c r="O434" s="128" t="str">
        <f>VLOOKUP(G434,映射表!A:C,3,0)</f>
        <v>W2593P440601</v>
      </c>
      <c r="P434" t="s">
        <v>10</v>
      </c>
    </row>
    <row r="435" spans="1:16">
      <c r="A435" s="166">
        <v>46169</v>
      </c>
      <c r="B435" s="166">
        <v>46169</v>
      </c>
      <c r="C435" t="s">
        <v>50516</v>
      </c>
      <c r="D435" t="s">
        <v>48868</v>
      </c>
      <c r="E435" t="s">
        <v>50517</v>
      </c>
      <c r="F435" t="s">
        <v>50517</v>
      </c>
      <c r="G435" t="s">
        <v>23885</v>
      </c>
      <c r="H435" t="s">
        <v>23886</v>
      </c>
      <c r="I435">
        <v>187</v>
      </c>
      <c r="J435">
        <v>11</v>
      </c>
      <c r="K435" s="165">
        <v>0.058823999999999994</v>
      </c>
      <c r="L435" s="164">
        <v>0.34</v>
      </c>
      <c r="M435" s="164">
        <v>3.69</v>
      </c>
      <c r="N435" s="127" t="str">
        <f>VLOOKUP(G435,映射表!A:G,7,0)</f>
        <v>谭熹杰</v>
      </c>
      <c r="O435" s="128" t="str">
        <f>VLOOKUP(G435,映射表!A:C,3,0)</f>
        <v>W2593P471246</v>
      </c>
      <c r="P435" t="s">
        <v>10</v>
      </c>
    </row>
    <row r="436" spans="1:16">
      <c r="A436" s="166">
        <v>46169</v>
      </c>
      <c r="B436" s="166">
        <v>46169</v>
      </c>
      <c r="C436" t="s">
        <v>50545</v>
      </c>
      <c r="D436" t="s">
        <v>48868</v>
      </c>
      <c r="E436" t="s">
        <v>50546</v>
      </c>
      <c r="F436" t="s">
        <v>50546</v>
      </c>
      <c r="G436" t="s">
        <v>23967</v>
      </c>
      <c r="H436" t="s">
        <v>23968</v>
      </c>
      <c r="I436">
        <v>3</v>
      </c>
      <c r="J436">
        <v>0</v>
      </c>
      <c r="K436" s="165">
        <v>0</v>
      </c>
      <c r="L436" t="s">
        <v>18516</v>
      </c>
      <c r="M436" s="164">
        <v>0</v>
      </c>
      <c r="N436" s="127" t="str">
        <f>VLOOKUP(G436,映射表!A:G,7,0)</f>
        <v>谭熹杰</v>
      </c>
      <c r="O436" s="128" t="str">
        <f>VLOOKUP(G436,映射表!A:C,3,0)</f>
        <v>N733P422480D</v>
      </c>
      <c r="P436" t="s">
        <v>10</v>
      </c>
    </row>
    <row r="437" spans="1:16">
      <c r="A437" s="166">
        <v>46169</v>
      </c>
      <c r="B437" s="166">
        <v>46169</v>
      </c>
      <c r="C437" t="s">
        <v>50545</v>
      </c>
      <c r="D437" t="s">
        <v>48868</v>
      </c>
      <c r="E437" t="s">
        <v>50546</v>
      </c>
      <c r="F437" t="s">
        <v>50546</v>
      </c>
      <c r="G437" t="s">
        <v>23958</v>
      </c>
      <c r="H437" t="s">
        <v>23959</v>
      </c>
      <c r="I437">
        <v>1</v>
      </c>
      <c r="J437">
        <v>0</v>
      </c>
      <c r="K437" s="165">
        <v>0</v>
      </c>
      <c r="L437" t="s">
        <v>18516</v>
      </c>
      <c r="M437" s="164">
        <v>0</v>
      </c>
      <c r="N437" s="127" t="str">
        <f>VLOOKUP(G437,映射表!A:G,7,0)</f>
        <v>谭熹杰</v>
      </c>
      <c r="O437" s="128" t="str">
        <f>VLOOKUP(G437,映射表!A:C,3,0)</f>
        <v>W504S00272</v>
      </c>
      <c r="P437" t="s">
        <v>10</v>
      </c>
    </row>
    <row r="438" spans="1:16">
      <c r="A438" s="166">
        <v>46169</v>
      </c>
      <c r="B438" s="166">
        <v>46169</v>
      </c>
      <c r="C438" t="s">
        <v>50545</v>
      </c>
      <c r="D438" t="s">
        <v>48868</v>
      </c>
      <c r="E438" t="s">
        <v>50546</v>
      </c>
      <c r="F438" t="s">
        <v>50546</v>
      </c>
      <c r="G438" t="s">
        <v>23970</v>
      </c>
      <c r="H438" t="s">
        <v>23971</v>
      </c>
      <c r="I438">
        <v>2</v>
      </c>
      <c r="J438">
        <v>0</v>
      </c>
      <c r="K438" s="165">
        <v>0</v>
      </c>
      <c r="L438" t="s">
        <v>18516</v>
      </c>
      <c r="M438" s="164">
        <v>0</v>
      </c>
      <c r="N438" s="127" t="str">
        <f>VLOOKUP(G438,映射表!A:G,7,0)</f>
        <v>谭熹杰</v>
      </c>
      <c r="O438" s="128" t="str">
        <f>VLOOKUP(G438,映射表!A:C,3,0)</f>
        <v>W2593P445112</v>
      </c>
      <c r="P438" t="s">
        <v>10</v>
      </c>
    </row>
    <row r="439" spans="1:16">
      <c r="A439" s="166">
        <v>46169</v>
      </c>
      <c r="B439" s="166">
        <v>46169</v>
      </c>
      <c r="C439" t="s">
        <v>50527</v>
      </c>
      <c r="D439" t="s">
        <v>48868</v>
      </c>
      <c r="E439" t="s">
        <v>50547</v>
      </c>
      <c r="F439" t="s">
        <v>50547</v>
      </c>
      <c r="G439" t="s">
        <v>23907</v>
      </c>
      <c r="H439" t="s">
        <v>23908</v>
      </c>
      <c r="I439">
        <v>2652</v>
      </c>
      <c r="J439">
        <v>21</v>
      </c>
      <c r="K439" s="165">
        <v>0.007919</v>
      </c>
      <c r="L439" s="164">
        <v>0.38</v>
      </c>
      <c r="M439" s="164">
        <v>7.96</v>
      </c>
      <c r="N439" s="127" t="str">
        <f>VLOOKUP(G439,映射表!A:G,7,0)</f>
        <v>谭熹杰</v>
      </c>
      <c r="O439" s="128" t="str">
        <f>VLOOKUP(G439,映射表!A:C,3,0)</f>
        <v>W2593P445043</v>
      </c>
      <c r="P439" t="s">
        <v>10</v>
      </c>
    </row>
    <row r="440" spans="1:16">
      <c r="A440" s="166">
        <v>46169</v>
      </c>
      <c r="B440" s="166">
        <v>46169</v>
      </c>
      <c r="C440" t="s">
        <v>50527</v>
      </c>
      <c r="D440" t="s">
        <v>48868</v>
      </c>
      <c r="E440" t="s">
        <v>50547</v>
      </c>
      <c r="F440" t="s">
        <v>50547</v>
      </c>
      <c r="G440" t="s">
        <v>23915</v>
      </c>
      <c r="H440" t="s">
        <v>23916</v>
      </c>
      <c r="I440">
        <v>946</v>
      </c>
      <c r="J440">
        <v>5</v>
      </c>
      <c r="K440" s="165">
        <v>0.005285</v>
      </c>
      <c r="L440" s="164">
        <v>0.38</v>
      </c>
      <c r="M440" s="164">
        <v>1.9</v>
      </c>
      <c r="N440" s="127" t="str">
        <f>VLOOKUP(G440,映射表!A:G,7,0)</f>
        <v>李小婉</v>
      </c>
      <c r="O440" s="128" t="str">
        <f>VLOOKUP(G440,映射表!A:C,3,0)</f>
        <v>N704G201620E</v>
      </c>
      <c r="P440" t="s">
        <v>10</v>
      </c>
    </row>
    <row r="441" spans="1:16">
      <c r="A441" s="166">
        <v>46169</v>
      </c>
      <c r="B441" s="166">
        <v>46169</v>
      </c>
      <c r="C441" t="s">
        <v>50527</v>
      </c>
      <c r="D441" t="s">
        <v>48868</v>
      </c>
      <c r="E441" t="s">
        <v>50547</v>
      </c>
      <c r="F441" t="s">
        <v>50547</v>
      </c>
      <c r="G441" t="s">
        <v>23909</v>
      </c>
      <c r="H441" t="s">
        <v>23910</v>
      </c>
      <c r="I441">
        <v>45</v>
      </c>
      <c r="J441">
        <v>1</v>
      </c>
      <c r="K441" s="165">
        <v>0.022222</v>
      </c>
      <c r="L441" s="164">
        <v>0.38</v>
      </c>
      <c r="M441" s="164">
        <v>0.38</v>
      </c>
      <c r="N441" s="127" t="str">
        <f>VLOOKUP(G441,映射表!A:G,7,0)</f>
        <v>李小婉</v>
      </c>
      <c r="O441" s="128" t="str">
        <f>VLOOKUP(G441,映射表!A:C,3,0)</f>
        <v>N704G201620B</v>
      </c>
      <c r="P441" t="s">
        <v>10</v>
      </c>
    </row>
    <row r="442" spans="1:16">
      <c r="A442" s="166">
        <v>46169</v>
      </c>
      <c r="B442" s="166">
        <v>46169</v>
      </c>
      <c r="C442" t="s">
        <v>51784</v>
      </c>
      <c r="D442" t="s">
        <v>48868</v>
      </c>
      <c r="E442" t="s">
        <v>50549</v>
      </c>
      <c r="F442" t="s">
        <v>50549</v>
      </c>
      <c r="G442" t="s">
        <v>23839</v>
      </c>
      <c r="H442" t="s">
        <v>23840</v>
      </c>
      <c r="I442">
        <v>350</v>
      </c>
      <c r="J442">
        <v>4</v>
      </c>
      <c r="K442" s="165">
        <v>0.011429</v>
      </c>
      <c r="L442" s="164">
        <v>0.49</v>
      </c>
      <c r="M442" s="164">
        <v>1.96</v>
      </c>
      <c r="N442" s="127" t="str">
        <f>VLOOKUP(G442,映射表!A:G,7,0)</f>
        <v>李小婉</v>
      </c>
      <c r="O442" s="128" t="str">
        <f>VLOOKUP(G442,映射表!A:C,3,0)</f>
        <v>W5568P445693</v>
      </c>
      <c r="P442" t="s">
        <v>10</v>
      </c>
    </row>
    <row r="443" spans="1:16">
      <c r="A443" s="166">
        <v>46169</v>
      </c>
      <c r="B443" s="166">
        <v>46169</v>
      </c>
      <c r="C443" t="s">
        <v>51784</v>
      </c>
      <c r="D443" t="s">
        <v>48868</v>
      </c>
      <c r="E443" t="s">
        <v>50549</v>
      </c>
      <c r="F443" t="s">
        <v>50549</v>
      </c>
      <c r="G443" t="s">
        <v>23833</v>
      </c>
      <c r="H443" t="s">
        <v>23834</v>
      </c>
      <c r="I443">
        <v>600</v>
      </c>
      <c r="J443">
        <v>10</v>
      </c>
      <c r="K443" s="165">
        <v>0.016667</v>
      </c>
      <c r="L443" s="164">
        <v>0.48</v>
      </c>
      <c r="M443" s="164">
        <v>4.83</v>
      </c>
      <c r="N443" s="127" t="str">
        <f>VLOOKUP(G443,映射表!A:G,7,0)</f>
        <v>李小婉</v>
      </c>
      <c r="O443" s="128" t="str">
        <f>VLOOKUP(G443,映射表!A:C,3,0)</f>
        <v>W5568P445690</v>
      </c>
      <c r="P443" t="s">
        <v>10</v>
      </c>
    </row>
    <row r="444" spans="1:16">
      <c r="A444" s="166">
        <v>46169</v>
      </c>
      <c r="B444" s="166">
        <v>46169</v>
      </c>
      <c r="C444" t="s">
        <v>51784</v>
      </c>
      <c r="D444" t="s">
        <v>48868</v>
      </c>
      <c r="E444" t="s">
        <v>50549</v>
      </c>
      <c r="F444" t="s">
        <v>50549</v>
      </c>
      <c r="G444" t="s">
        <v>23836</v>
      </c>
      <c r="H444" t="s">
        <v>23837</v>
      </c>
      <c r="I444">
        <v>400</v>
      </c>
      <c r="J444">
        <v>7</v>
      </c>
      <c r="K444" s="165">
        <v>0.0175</v>
      </c>
      <c r="L444" s="164">
        <v>0.49</v>
      </c>
      <c r="M444" s="164">
        <v>3.43</v>
      </c>
      <c r="N444" s="127" t="str">
        <f>VLOOKUP(G444,映射表!A:G,7,0)</f>
        <v>李小婉</v>
      </c>
      <c r="O444" s="128" t="str">
        <f>VLOOKUP(G444,映射表!A:C,3,0)</f>
        <v>W5568P445691</v>
      </c>
      <c r="P444" t="s">
        <v>10</v>
      </c>
    </row>
    <row r="445" spans="1:16">
      <c r="A445" s="166">
        <v>46169</v>
      </c>
      <c r="B445" s="166">
        <v>46169</v>
      </c>
      <c r="C445" t="s">
        <v>50550</v>
      </c>
      <c r="D445" t="s">
        <v>48868</v>
      </c>
      <c r="E445" t="s">
        <v>50551</v>
      </c>
      <c r="F445" t="s">
        <v>50551</v>
      </c>
      <c r="G445" t="s">
        <v>23805</v>
      </c>
      <c r="H445" t="s">
        <v>23806</v>
      </c>
      <c r="I445">
        <v>149</v>
      </c>
      <c r="J445">
        <v>0</v>
      </c>
      <c r="K445" s="165">
        <v>0</v>
      </c>
      <c r="L445" t="s">
        <v>18516</v>
      </c>
      <c r="M445" s="164">
        <v>0</v>
      </c>
      <c r="N445" s="127" t="str">
        <f>VLOOKUP(G445,映射表!A:G,7,0)</f>
        <v>李小婉</v>
      </c>
      <c r="O445" s="128" t="str">
        <f>VLOOKUP(G445,映射表!A:C,3,0)</f>
        <v>W5568P445687</v>
      </c>
      <c r="P445" t="s">
        <v>10</v>
      </c>
    </row>
    <row r="446" spans="1:16">
      <c r="A446" s="166">
        <v>46169</v>
      </c>
      <c r="B446" s="166">
        <v>46169</v>
      </c>
      <c r="C446" t="s">
        <v>50527</v>
      </c>
      <c r="D446" t="s">
        <v>48868</v>
      </c>
      <c r="E446" t="s">
        <v>50552</v>
      </c>
      <c r="F446" t="s">
        <v>50552</v>
      </c>
      <c r="G446" t="s">
        <v>23979</v>
      </c>
      <c r="H446" t="s">
        <v>23980</v>
      </c>
      <c r="I446">
        <v>17</v>
      </c>
      <c r="J446">
        <v>0</v>
      </c>
      <c r="K446" s="165">
        <v>0</v>
      </c>
      <c r="L446" t="s">
        <v>18516</v>
      </c>
      <c r="M446" s="164">
        <v>0</v>
      </c>
      <c r="N446" s="127" t="str">
        <f>VLOOKUP(G446,映射表!A:G,7,0)</f>
        <v>李小婉</v>
      </c>
      <c r="O446" s="128" t="str">
        <f>VLOOKUP(G446,映射表!A:C,3,0)</f>
        <v>W5568P445696</v>
      </c>
      <c r="P446" t="s">
        <v>10</v>
      </c>
    </row>
    <row r="447" spans="1:16">
      <c r="A447" s="166">
        <v>46169</v>
      </c>
      <c r="B447" s="166">
        <v>46169</v>
      </c>
      <c r="C447" t="s">
        <v>50527</v>
      </c>
      <c r="D447" t="s">
        <v>48868</v>
      </c>
      <c r="E447" t="s">
        <v>50552</v>
      </c>
      <c r="F447" t="s">
        <v>50552</v>
      </c>
      <c r="G447" t="s">
        <v>23973</v>
      </c>
      <c r="H447" t="s">
        <v>23974</v>
      </c>
      <c r="I447">
        <v>7</v>
      </c>
      <c r="J447">
        <v>0</v>
      </c>
      <c r="K447" s="165">
        <v>0</v>
      </c>
      <c r="L447" t="s">
        <v>18516</v>
      </c>
      <c r="M447" s="164">
        <v>0</v>
      </c>
      <c r="N447" s="127" t="str">
        <f>VLOOKUP(G447,映射表!A:G,7,0)</f>
        <v>谭熹杰</v>
      </c>
      <c r="O447" s="128" t="str">
        <f>VLOOKUP(G447,映射表!A:C,3,0)</f>
        <v>W504P425951</v>
      </c>
      <c r="P447" t="s">
        <v>10</v>
      </c>
    </row>
    <row r="448" spans="1:16">
      <c r="A448" s="166">
        <v>46169</v>
      </c>
      <c r="B448" s="166">
        <v>46169</v>
      </c>
      <c r="C448" t="s">
        <v>50527</v>
      </c>
      <c r="D448" t="s">
        <v>48868</v>
      </c>
      <c r="E448" t="s">
        <v>50552</v>
      </c>
      <c r="F448" t="s">
        <v>50552</v>
      </c>
      <c r="G448" t="s">
        <v>23976</v>
      </c>
      <c r="H448" t="s">
        <v>23977</v>
      </c>
      <c r="I448">
        <v>12</v>
      </c>
      <c r="J448">
        <v>1</v>
      </c>
      <c r="K448" s="165">
        <v>0.08333299999999999</v>
      </c>
      <c r="L448" s="164">
        <v>0.32</v>
      </c>
      <c r="M448" s="164">
        <v>0.32</v>
      </c>
      <c r="N448" s="127" t="str">
        <f>VLOOKUP(G448,映射表!A:G,7,0)</f>
        <v>谭熹杰</v>
      </c>
      <c r="O448" s="128" t="str">
        <f>VLOOKUP(G448,映射表!A:C,3,0)</f>
        <v>W504P425962</v>
      </c>
      <c r="P448" t="s">
        <v>10</v>
      </c>
    </row>
    <row r="449" spans="1:16">
      <c r="A449" s="166">
        <v>46169</v>
      </c>
      <c r="B449" s="166">
        <v>46169</v>
      </c>
      <c r="C449" t="s">
        <v>50456</v>
      </c>
      <c r="D449" t="s">
        <v>48868</v>
      </c>
      <c r="E449" t="s">
        <v>51788</v>
      </c>
      <c r="F449" t="s">
        <v>51788</v>
      </c>
      <c r="G449" t="s">
        <v>22549</v>
      </c>
      <c r="H449" t="s">
        <v>22550</v>
      </c>
      <c r="I449">
        <v>65</v>
      </c>
      <c r="J449">
        <v>0</v>
      </c>
      <c r="K449" s="165">
        <v>0</v>
      </c>
      <c r="L449" t="s">
        <v>18516</v>
      </c>
      <c r="M449" s="164">
        <v>0</v>
      </c>
      <c r="N449" s="127" t="str">
        <f>VLOOKUP(G449,映射表!A:G,7,0)</f>
        <v>谭熹杰</v>
      </c>
      <c r="O449" s="128" t="str">
        <f>VLOOKUP(G449,映射表!A:C,3,0)</f>
        <v>W504P425956</v>
      </c>
      <c r="P449" t="s">
        <v>10</v>
      </c>
    </row>
    <row r="450" spans="1:16">
      <c r="A450" s="166">
        <v>46169</v>
      </c>
      <c r="B450" s="166">
        <v>46169</v>
      </c>
      <c r="C450" t="s">
        <v>51789</v>
      </c>
      <c r="D450" t="s">
        <v>48868</v>
      </c>
      <c r="E450" t="s">
        <v>51790</v>
      </c>
      <c r="F450" t="s">
        <v>51790</v>
      </c>
      <c r="G450" t="s">
        <v>24000</v>
      </c>
      <c r="H450" t="s">
        <v>24001</v>
      </c>
      <c r="I450">
        <v>4</v>
      </c>
      <c r="J450">
        <v>0</v>
      </c>
      <c r="K450" s="165">
        <v>0</v>
      </c>
      <c r="L450" t="s">
        <v>18516</v>
      </c>
      <c r="M450" s="164">
        <v>0</v>
      </c>
      <c r="N450" s="127" t="str">
        <f>VLOOKUP(G450,映射表!A:G,7,0)</f>
        <v>谭熹杰</v>
      </c>
      <c r="O450" s="128" t="str">
        <f>VLOOKUP(G450,映射表!A:C,3,0)</f>
        <v>W2500P494295</v>
      </c>
      <c r="P450" t="s">
        <v>10</v>
      </c>
    </row>
    <row r="451" spans="1:16">
      <c r="A451" s="166">
        <v>46169</v>
      </c>
      <c r="B451" s="166">
        <v>46169</v>
      </c>
      <c r="C451" t="s">
        <v>51789</v>
      </c>
      <c r="D451" t="s">
        <v>48868</v>
      </c>
      <c r="E451" t="s">
        <v>51790</v>
      </c>
      <c r="F451" t="s">
        <v>51790</v>
      </c>
      <c r="G451" t="s">
        <v>23988</v>
      </c>
      <c r="H451" t="s">
        <v>23989</v>
      </c>
      <c r="I451">
        <v>5</v>
      </c>
      <c r="J451">
        <v>0</v>
      </c>
      <c r="K451" s="165">
        <v>0</v>
      </c>
      <c r="L451" t="s">
        <v>18516</v>
      </c>
      <c r="M451" s="164">
        <v>0</v>
      </c>
      <c r="N451" s="127" t="str">
        <f>VLOOKUP(G451,映射表!A:G,7,0)</f>
        <v>谭熹杰</v>
      </c>
      <c r="O451" s="128" t="str">
        <f>VLOOKUP(G451,映射表!A:C,3,0)</f>
        <v>W2500P479541</v>
      </c>
      <c r="P451" t="s">
        <v>10</v>
      </c>
    </row>
    <row r="452" spans="1:16">
      <c r="A452" s="166">
        <v>46169</v>
      </c>
      <c r="B452" s="166">
        <v>46169</v>
      </c>
      <c r="C452" t="s">
        <v>51787</v>
      </c>
      <c r="D452" t="s">
        <v>48868</v>
      </c>
      <c r="E452" t="s">
        <v>51791</v>
      </c>
      <c r="F452" t="s">
        <v>51791</v>
      </c>
      <c r="G452" t="s">
        <v>23894</v>
      </c>
      <c r="H452" t="s">
        <v>23895</v>
      </c>
      <c r="I452">
        <v>11</v>
      </c>
      <c r="J452">
        <v>0</v>
      </c>
      <c r="K452" s="165">
        <v>0</v>
      </c>
      <c r="L452" t="s">
        <v>18516</v>
      </c>
      <c r="M452" s="164">
        <v>0</v>
      </c>
      <c r="N452" s="127" t="str">
        <f>VLOOKUP(G452,映射表!A:G,7,0)</f>
        <v>谭熹杰</v>
      </c>
      <c r="O452" s="128" t="str">
        <f>VLOOKUP(G452,映射表!A:C,3,0)</f>
        <v>W2500P479538</v>
      </c>
      <c r="P452" t="s">
        <v>10</v>
      </c>
    </row>
    <row r="453" spans="1:16">
      <c r="A453" s="166">
        <v>46169</v>
      </c>
      <c r="B453" s="166">
        <v>46169</v>
      </c>
      <c r="C453" t="s">
        <v>51787</v>
      </c>
      <c r="D453" t="s">
        <v>48868</v>
      </c>
      <c r="E453" t="s">
        <v>51791</v>
      </c>
      <c r="F453" t="s">
        <v>51791</v>
      </c>
      <c r="G453" t="s">
        <v>23897</v>
      </c>
      <c r="H453" t="s">
        <v>23898</v>
      </c>
      <c r="I453">
        <v>38</v>
      </c>
      <c r="J453">
        <v>0</v>
      </c>
      <c r="K453" s="165">
        <v>0</v>
      </c>
      <c r="L453" t="s">
        <v>18516</v>
      </c>
      <c r="M453" s="164">
        <v>0</v>
      </c>
      <c r="N453" s="127" t="str">
        <f>VLOOKUP(G453,映射表!A:G,7,0)</f>
        <v>谭熹杰</v>
      </c>
      <c r="O453" s="128" t="str">
        <f>VLOOKUP(G453,映射表!A:C,3,0)</f>
        <v>W2580P314330</v>
      </c>
      <c r="P453" t="s">
        <v>10</v>
      </c>
    </row>
    <row r="454" spans="1:16">
      <c r="A454" s="166">
        <v>46169</v>
      </c>
      <c r="B454" s="166">
        <v>46169</v>
      </c>
      <c r="C454" t="s">
        <v>50527</v>
      </c>
      <c r="D454" t="s">
        <v>48868</v>
      </c>
      <c r="E454" t="s">
        <v>51792</v>
      </c>
      <c r="F454" t="s">
        <v>51792</v>
      </c>
      <c r="G454" t="s">
        <v>23873</v>
      </c>
      <c r="H454" t="s">
        <v>23874</v>
      </c>
      <c r="I454">
        <v>217</v>
      </c>
      <c r="J454">
        <v>0</v>
      </c>
      <c r="K454" s="165">
        <v>0</v>
      </c>
      <c r="L454" t="s">
        <v>18516</v>
      </c>
      <c r="M454" s="164">
        <v>0</v>
      </c>
      <c r="N454" s="127" t="str">
        <f>VLOOKUP(G454,映射表!A:G,7,0)</f>
        <v>谭熹杰</v>
      </c>
      <c r="O454" s="128" t="str">
        <f>VLOOKUP(G454,映射表!A:C,3,0)</f>
        <v>N733S436927A</v>
      </c>
      <c r="P454" t="s">
        <v>10</v>
      </c>
    </row>
    <row r="455" spans="1:16">
      <c r="A455" s="166">
        <v>46169</v>
      </c>
      <c r="B455" s="166">
        <v>46169</v>
      </c>
      <c r="C455" t="s">
        <v>50527</v>
      </c>
      <c r="D455" t="s">
        <v>48868</v>
      </c>
      <c r="E455" t="s">
        <v>51792</v>
      </c>
      <c r="F455" t="s">
        <v>51792</v>
      </c>
      <c r="G455" t="s">
        <v>23876</v>
      </c>
      <c r="H455" t="s">
        <v>23877</v>
      </c>
      <c r="I455">
        <v>127</v>
      </c>
      <c r="J455">
        <v>1</v>
      </c>
      <c r="K455" s="165">
        <v>0.007873999999999999</v>
      </c>
      <c r="L455" s="164">
        <v>0.57</v>
      </c>
      <c r="M455" s="164">
        <v>0.57</v>
      </c>
      <c r="N455" s="127" t="str">
        <f>VLOOKUP(G455,映射表!A:G,7,0)</f>
        <v>谭熹杰</v>
      </c>
      <c r="O455" s="128" t="str">
        <f>VLOOKUP(G455,映射表!A:C,3,0)</f>
        <v>N733S436927C</v>
      </c>
      <c r="P455" t="s">
        <v>10</v>
      </c>
    </row>
    <row r="456" spans="1:16">
      <c r="A456" s="166">
        <v>46169</v>
      </c>
      <c r="B456" s="166">
        <v>46169</v>
      </c>
      <c r="C456" t="s">
        <v>50527</v>
      </c>
      <c r="D456" t="s">
        <v>48868</v>
      </c>
      <c r="E456" t="s">
        <v>51792</v>
      </c>
      <c r="F456" t="s">
        <v>51792</v>
      </c>
      <c r="G456" t="s">
        <v>23879</v>
      </c>
      <c r="H456" t="s">
        <v>23880</v>
      </c>
      <c r="I456">
        <v>411</v>
      </c>
      <c r="J456">
        <v>0</v>
      </c>
      <c r="K456" s="165">
        <v>0</v>
      </c>
      <c r="L456" t="s">
        <v>18516</v>
      </c>
      <c r="M456" s="164">
        <v>0</v>
      </c>
      <c r="N456" s="127" t="str">
        <f>VLOOKUP(G456,映射表!A:G,7,0)</f>
        <v>谭熹杰</v>
      </c>
      <c r="O456" s="128" t="str">
        <f>VLOOKUP(G456,映射表!A:C,3,0)</f>
        <v>N733S436927H</v>
      </c>
      <c r="P456" t="s">
        <v>10</v>
      </c>
    </row>
    <row r="457" spans="1:16">
      <c r="A457" s="166">
        <v>46169</v>
      </c>
      <c r="B457" s="166">
        <v>46169</v>
      </c>
      <c r="C457" t="s">
        <v>50468</v>
      </c>
      <c r="D457" t="s">
        <v>48868</v>
      </c>
      <c r="E457" t="s">
        <v>51793</v>
      </c>
      <c r="F457" t="s">
        <v>51793</v>
      </c>
      <c r="G457" t="s">
        <v>22604</v>
      </c>
      <c r="H457" t="s">
        <v>22605</v>
      </c>
      <c r="I457">
        <v>18</v>
      </c>
      <c r="J457">
        <v>0</v>
      </c>
      <c r="K457" s="165">
        <v>0</v>
      </c>
      <c r="L457" t="s">
        <v>18516</v>
      </c>
      <c r="M457" s="164">
        <v>0</v>
      </c>
      <c r="N457" s="127" t="str">
        <f>VLOOKUP(G457,映射表!A:G,7,0)</f>
        <v>莫美玉</v>
      </c>
      <c r="O457" s="128" t="str">
        <f>VLOOKUP(G457,映射表!A:C,3,0)</f>
        <v>W2580S00018</v>
      </c>
      <c r="P457" t="s">
        <v>10</v>
      </c>
    </row>
    <row r="458" spans="1:16">
      <c r="A458" s="166">
        <v>46169</v>
      </c>
      <c r="B458" s="166">
        <v>46169</v>
      </c>
      <c r="C458" t="s">
        <v>50468</v>
      </c>
      <c r="D458" t="s">
        <v>48868</v>
      </c>
      <c r="E458" t="s">
        <v>51793</v>
      </c>
      <c r="F458" t="s">
        <v>51793</v>
      </c>
      <c r="G458" t="s">
        <v>22614</v>
      </c>
      <c r="H458" t="s">
        <v>22615</v>
      </c>
      <c r="I458">
        <v>31</v>
      </c>
      <c r="J458">
        <v>0</v>
      </c>
      <c r="K458" s="165">
        <v>0</v>
      </c>
      <c r="L458" t="s">
        <v>18516</v>
      </c>
      <c r="M458" s="164">
        <v>0</v>
      </c>
      <c r="N458" s="127" t="str">
        <f>VLOOKUP(G458,映射表!A:G,7,0)</f>
        <v>莫美玉</v>
      </c>
      <c r="O458" s="128" t="str">
        <f>VLOOKUP(G458,映射表!A:C,3,0)</f>
        <v>W2593P296909</v>
      </c>
      <c r="P458" t="s">
        <v>10</v>
      </c>
    </row>
    <row r="459" spans="1:16">
      <c r="A459" s="166">
        <v>46169</v>
      </c>
      <c r="B459" s="166">
        <v>46169</v>
      </c>
      <c r="C459" t="s">
        <v>50468</v>
      </c>
      <c r="D459" t="s">
        <v>48868</v>
      </c>
      <c r="E459" t="s">
        <v>51794</v>
      </c>
      <c r="F459" t="s">
        <v>51794</v>
      </c>
      <c r="G459" t="s">
        <v>22612</v>
      </c>
      <c r="H459" t="s">
        <v>22613</v>
      </c>
      <c r="I459">
        <v>1404</v>
      </c>
      <c r="J459">
        <v>13</v>
      </c>
      <c r="K459" s="165">
        <v>0.009259</v>
      </c>
      <c r="L459" s="164">
        <v>0.44</v>
      </c>
      <c r="M459" s="164">
        <v>5.7</v>
      </c>
      <c r="N459" s="127" t="str">
        <f>VLOOKUP(G459,映射表!A:G,7,0)</f>
        <v>莫美玉</v>
      </c>
      <c r="O459" s="128" t="str">
        <f>VLOOKUP(G459,映射表!A:C,3,0)</f>
        <v>W2593P289124</v>
      </c>
      <c r="P459" t="s">
        <v>10</v>
      </c>
    </row>
    <row r="460" spans="1:16">
      <c r="A460" s="166">
        <v>46169</v>
      </c>
      <c r="B460" s="166">
        <v>46169</v>
      </c>
      <c r="C460" t="s">
        <v>50468</v>
      </c>
      <c r="D460" t="s">
        <v>48868</v>
      </c>
      <c r="E460" t="s">
        <v>51794</v>
      </c>
      <c r="F460" t="s">
        <v>51794</v>
      </c>
      <c r="G460" t="s">
        <v>22608</v>
      </c>
      <c r="H460" t="s">
        <v>22609</v>
      </c>
      <c r="I460">
        <v>480</v>
      </c>
      <c r="J460">
        <v>6</v>
      </c>
      <c r="K460" s="165">
        <v>0.0125</v>
      </c>
      <c r="L460" s="164">
        <v>0.45</v>
      </c>
      <c r="M460" s="164">
        <v>2.68</v>
      </c>
      <c r="N460" s="127" t="str">
        <f>VLOOKUP(G460,映射表!A:G,7,0)</f>
        <v>莫美玉</v>
      </c>
      <c r="O460" s="128" t="str">
        <f>VLOOKUP(G460,映射表!A:C,3,0)</f>
        <v>W504S00260</v>
      </c>
      <c r="P460" t="s">
        <v>10</v>
      </c>
    </row>
    <row r="461" spans="1:16">
      <c r="A461" s="166">
        <v>46169</v>
      </c>
      <c r="B461" s="166">
        <v>46169</v>
      </c>
      <c r="C461" t="s">
        <v>50443</v>
      </c>
      <c r="D461" t="s">
        <v>48868</v>
      </c>
      <c r="E461" t="s">
        <v>51795</v>
      </c>
      <c r="F461" t="s">
        <v>51795</v>
      </c>
      <c r="G461" t="s">
        <v>21010</v>
      </c>
      <c r="H461" t="s">
        <v>21011</v>
      </c>
      <c r="I461">
        <v>265</v>
      </c>
      <c r="J461">
        <v>3</v>
      </c>
      <c r="K461" s="165">
        <v>0.011321000000000001</v>
      </c>
      <c r="L461" s="164">
        <v>0.42</v>
      </c>
      <c r="M461" s="164">
        <v>1.26</v>
      </c>
      <c r="N461" s="127" t="str">
        <f>VLOOKUP(G461,映射表!A:G,7,0)</f>
        <v>莫美玉</v>
      </c>
      <c r="O461" s="128" t="str">
        <f>VLOOKUP(G461,映射表!A:C,3,0)</f>
        <v>W2593P333587</v>
      </c>
      <c r="P461" t="s">
        <v>10</v>
      </c>
    </row>
    <row r="462" spans="1:16">
      <c r="A462" s="166">
        <v>46169</v>
      </c>
      <c r="B462" s="166">
        <v>46169</v>
      </c>
      <c r="C462" t="s">
        <v>50443</v>
      </c>
      <c r="D462" t="s">
        <v>48868</v>
      </c>
      <c r="E462" t="s">
        <v>51795</v>
      </c>
      <c r="F462" t="s">
        <v>51795</v>
      </c>
      <c r="G462" t="s">
        <v>21008</v>
      </c>
      <c r="H462" t="s">
        <v>21009</v>
      </c>
      <c r="I462">
        <v>194</v>
      </c>
      <c r="J462">
        <v>3</v>
      </c>
      <c r="K462" s="165">
        <v>0.015464</v>
      </c>
      <c r="L462" s="164">
        <v>0.42</v>
      </c>
      <c r="M462" s="164">
        <v>1.25</v>
      </c>
      <c r="N462" s="127" t="str">
        <f>VLOOKUP(G462,映射表!A:G,7,0)</f>
        <v>莫美玉</v>
      </c>
      <c r="O462" s="128" t="str">
        <f>VLOOKUP(G462,映射表!A:C,3,0)</f>
        <v>W2593P333586</v>
      </c>
      <c r="P462" t="s">
        <v>10</v>
      </c>
    </row>
    <row r="463" spans="1:16">
      <c r="A463" s="166">
        <v>46169</v>
      </c>
      <c r="B463" s="166">
        <v>46169</v>
      </c>
      <c r="C463" t="s">
        <v>50443</v>
      </c>
      <c r="D463" t="s">
        <v>48868</v>
      </c>
      <c r="E463" t="s">
        <v>51795</v>
      </c>
      <c r="F463" t="s">
        <v>51795</v>
      </c>
      <c r="G463" t="s">
        <v>21004</v>
      </c>
      <c r="H463" t="s">
        <v>21005</v>
      </c>
      <c r="I463">
        <v>82</v>
      </c>
      <c r="J463">
        <v>2</v>
      </c>
      <c r="K463" s="165">
        <v>0.024390000000000002</v>
      </c>
      <c r="L463" s="164">
        <v>0.41</v>
      </c>
      <c r="M463" s="164">
        <v>0.82</v>
      </c>
      <c r="N463" s="127" t="str">
        <f>VLOOKUP(G463,映射表!A:G,7,0)</f>
        <v>莫美玉</v>
      </c>
      <c r="O463" s="128" t="str">
        <f>VLOOKUP(G463,映射表!A:C,3,0)</f>
        <v>W2593P333587</v>
      </c>
      <c r="P463" t="s">
        <v>10</v>
      </c>
    </row>
    <row r="464" spans="1:16">
      <c r="A464" s="166">
        <v>46169</v>
      </c>
      <c r="B464" s="166">
        <v>46169</v>
      </c>
      <c r="C464" t="s">
        <v>50468</v>
      </c>
      <c r="D464" t="s">
        <v>48868</v>
      </c>
      <c r="E464" t="s">
        <v>50541</v>
      </c>
      <c r="F464" t="s">
        <v>50541</v>
      </c>
      <c r="G464" t="s">
        <v>22612</v>
      </c>
      <c r="H464" t="s">
        <v>22613</v>
      </c>
      <c r="I464">
        <v>361</v>
      </c>
      <c r="J464">
        <v>3</v>
      </c>
      <c r="K464" s="165">
        <v>0.00831</v>
      </c>
      <c r="L464" s="164">
        <v>0.41</v>
      </c>
      <c r="M464" s="164">
        <v>1.24</v>
      </c>
      <c r="N464" s="127" t="str">
        <f>VLOOKUP(G464,映射表!A:G,7,0)</f>
        <v>莫美玉</v>
      </c>
      <c r="O464" s="128" t="str">
        <f>VLOOKUP(G464,映射表!A:C,3,0)</f>
        <v>W2593P333565</v>
      </c>
      <c r="P464" t="s">
        <v>10</v>
      </c>
    </row>
    <row r="465" spans="1:16">
      <c r="A465" s="166">
        <v>46169</v>
      </c>
      <c r="B465" s="166">
        <v>46169</v>
      </c>
      <c r="C465" t="s">
        <v>50456</v>
      </c>
      <c r="D465" t="s">
        <v>48868</v>
      </c>
      <c r="E465" t="s">
        <v>50457</v>
      </c>
      <c r="F465" t="s">
        <v>50457</v>
      </c>
      <c r="G465" t="s">
        <v>24027</v>
      </c>
      <c r="H465" t="s">
        <v>24028</v>
      </c>
      <c r="I465">
        <v>1</v>
      </c>
      <c r="J465">
        <v>0</v>
      </c>
      <c r="K465" s="165">
        <v>0</v>
      </c>
      <c r="L465" t="s">
        <v>18516</v>
      </c>
      <c r="M465" s="164">
        <v>0</v>
      </c>
      <c r="N465" s="127" t="str">
        <f>VLOOKUP(G465,映射表!A:G,7,0)</f>
        <v>莫美玉</v>
      </c>
      <c r="O465" s="128" t="str">
        <f>VLOOKUP(G465,映射表!A:C,3,0)</f>
        <v>W2593P333797</v>
      </c>
      <c r="P465" t="s">
        <v>10</v>
      </c>
    </row>
    <row r="466" spans="1:16">
      <c r="A466" s="166">
        <v>46169</v>
      </c>
      <c r="B466" s="166">
        <v>46169</v>
      </c>
      <c r="C466" t="s">
        <v>50456</v>
      </c>
      <c r="D466" t="s">
        <v>48868</v>
      </c>
      <c r="E466" t="s">
        <v>50522</v>
      </c>
      <c r="F466" t="s">
        <v>50523</v>
      </c>
      <c r="G466" t="s">
        <v>24027</v>
      </c>
      <c r="H466" t="s">
        <v>24028</v>
      </c>
      <c r="I466">
        <v>1</v>
      </c>
      <c r="J466">
        <v>0</v>
      </c>
      <c r="K466" s="165">
        <v>0</v>
      </c>
      <c r="L466" t="s">
        <v>18516</v>
      </c>
      <c r="M466" s="164">
        <v>0</v>
      </c>
      <c r="N466" s="127" t="str">
        <f>VLOOKUP(G466,映射表!A:G,7,0)</f>
        <v>莫美玉</v>
      </c>
      <c r="O466" s="128" t="str">
        <f>VLOOKUP(G466,映射表!A:C,3,0)</f>
        <v>W2593P289143</v>
      </c>
      <c r="P466" t="s">
        <v>10</v>
      </c>
    </row>
    <row r="467" spans="1:16">
      <c r="A467" s="166">
        <v>46169</v>
      </c>
      <c r="B467" s="166">
        <v>46169</v>
      </c>
      <c r="C467" t="s">
        <v>50553</v>
      </c>
      <c r="D467" t="s">
        <v>48868</v>
      </c>
      <c r="E467" t="s">
        <v>50554</v>
      </c>
      <c r="F467" t="s">
        <v>50555</v>
      </c>
      <c r="G467" t="s">
        <v>24127</v>
      </c>
      <c r="H467" t="s">
        <v>16151</v>
      </c>
      <c r="I467">
        <v>968</v>
      </c>
      <c r="J467">
        <v>11</v>
      </c>
      <c r="K467" s="165">
        <v>0.011364</v>
      </c>
      <c r="L467" s="164">
        <v>0.24</v>
      </c>
      <c r="M467" s="164">
        <v>2.62</v>
      </c>
      <c r="N467" s="127" t="str">
        <f>VLOOKUP(G467,映射表!A:G,7,0)</f>
        <v>莫美玉</v>
      </c>
      <c r="O467" s="128" t="str">
        <f>VLOOKUP(G467,映射表!A:C,3,0)</f>
        <v>W2593P333587</v>
      </c>
      <c r="P467" t="s">
        <v>8</v>
      </c>
    </row>
    <row r="468" spans="1:16">
      <c r="A468" s="166">
        <v>46169</v>
      </c>
      <c r="B468" s="166">
        <v>46169</v>
      </c>
      <c r="C468" t="s">
        <v>50556</v>
      </c>
      <c r="D468" t="s">
        <v>48868</v>
      </c>
      <c r="E468" t="s">
        <v>50557</v>
      </c>
      <c r="F468" t="s">
        <v>50558</v>
      </c>
      <c r="G468" t="s">
        <v>24129</v>
      </c>
      <c r="H468" t="s">
        <v>16767</v>
      </c>
      <c r="I468">
        <v>2561</v>
      </c>
      <c r="J468">
        <v>28</v>
      </c>
      <c r="K468" s="165">
        <v>0.010933</v>
      </c>
      <c r="L468" s="164">
        <v>0.16</v>
      </c>
      <c r="M468" s="164">
        <v>4.34</v>
      </c>
      <c r="N468" s="127" t="str">
        <f>VLOOKUP(G468,映射表!A:G,7,0)</f>
        <v>莫美玉</v>
      </c>
      <c r="O468" s="128" t="str">
        <f>VLOOKUP(G468,映射表!A:C,3,0)</f>
        <v>W2593P333587</v>
      </c>
      <c r="P468" t="s">
        <v>8</v>
      </c>
    </row>
    <row r="469" spans="1:16">
      <c r="A469" s="166">
        <v>46169</v>
      </c>
      <c r="B469" s="166">
        <v>46169</v>
      </c>
      <c r="C469" t="s">
        <v>50559</v>
      </c>
      <c r="D469" t="s">
        <v>48868</v>
      </c>
      <c r="E469" t="s">
        <v>50560</v>
      </c>
      <c r="F469" t="s">
        <v>50561</v>
      </c>
      <c r="G469" t="s">
        <v>24357</v>
      </c>
      <c r="H469" t="s">
        <v>17559</v>
      </c>
      <c r="I469">
        <v>455</v>
      </c>
      <c r="J469">
        <v>12</v>
      </c>
      <c r="K469" s="165">
        <v>0.026373999999999998</v>
      </c>
      <c r="L469" s="164">
        <v>0.19</v>
      </c>
      <c r="M469" s="164">
        <v>2.22</v>
      </c>
      <c r="N469" s="127" t="str">
        <f>VLOOKUP(G469,映射表!A:G,7,0)</f>
        <v>莫美玉</v>
      </c>
      <c r="O469" s="128" t="str">
        <f>VLOOKUP(G469,映射表!A:C,3,0)</f>
        <v>W2593P333571</v>
      </c>
      <c r="P469" t="s">
        <v>8</v>
      </c>
    </row>
    <row r="470" spans="1:16">
      <c r="A470" s="166">
        <v>46169</v>
      </c>
      <c r="B470" s="166">
        <v>46169</v>
      </c>
      <c r="C470" t="s">
        <v>50562</v>
      </c>
      <c r="D470" t="s">
        <v>48868</v>
      </c>
      <c r="E470" t="s">
        <v>50563</v>
      </c>
      <c r="F470" t="s">
        <v>50564</v>
      </c>
      <c r="G470" t="s">
        <v>24362</v>
      </c>
      <c r="H470" t="s">
        <v>16812</v>
      </c>
      <c r="I470">
        <v>796</v>
      </c>
      <c r="J470">
        <v>19</v>
      </c>
      <c r="K470" s="165">
        <v>0.023868999999999998</v>
      </c>
      <c r="L470" s="164">
        <v>0.28</v>
      </c>
      <c r="M470" s="164">
        <v>5.31</v>
      </c>
      <c r="N470" s="127" t="str">
        <f>VLOOKUP(G470,映射表!A:G,7,0)</f>
        <v>莫美玉</v>
      </c>
      <c r="O470" s="128" t="str">
        <f>VLOOKUP(G470,映射表!A:C,3,0)</f>
        <v>W2580S00048</v>
      </c>
      <c r="P470" t="s">
        <v>8</v>
      </c>
    </row>
    <row r="471" spans="1:16">
      <c r="A471" s="166">
        <v>46169</v>
      </c>
      <c r="B471" s="166">
        <v>46169</v>
      </c>
      <c r="C471" t="s">
        <v>50085</v>
      </c>
      <c r="D471" t="s">
        <v>48868</v>
      </c>
      <c r="E471" t="s">
        <v>50565</v>
      </c>
      <c r="F471" t="s">
        <v>50566</v>
      </c>
      <c r="G471" t="s">
        <v>24056</v>
      </c>
      <c r="H471" t="s">
        <v>16168</v>
      </c>
      <c r="I471">
        <v>975</v>
      </c>
      <c r="J471">
        <v>11</v>
      </c>
      <c r="K471" s="165">
        <v>0.011282</v>
      </c>
      <c r="L471" s="164">
        <v>0.28</v>
      </c>
      <c r="M471" s="164">
        <v>3.04</v>
      </c>
      <c r="N471" s="127" t="str">
        <f>VLOOKUP(G471,映射表!A:G,7,0)</f>
        <v>莫美玉</v>
      </c>
      <c r="O471" s="128" t="str">
        <f>VLOOKUP(G471,映射表!A:C,3,0)</f>
        <v>W2593S00065</v>
      </c>
      <c r="P471" t="s">
        <v>8</v>
      </c>
    </row>
    <row r="472" spans="1:16">
      <c r="A472" s="166">
        <v>46169</v>
      </c>
      <c r="B472" s="166">
        <v>46169</v>
      </c>
      <c r="C472" t="s">
        <v>50567</v>
      </c>
      <c r="D472" t="s">
        <v>48868</v>
      </c>
      <c r="E472" t="s">
        <v>50568</v>
      </c>
      <c r="F472" t="s">
        <v>50569</v>
      </c>
      <c r="G472" t="s">
        <v>24054</v>
      </c>
      <c r="H472" t="s">
        <v>16164</v>
      </c>
      <c r="I472">
        <v>1201</v>
      </c>
      <c r="J472">
        <v>11</v>
      </c>
      <c r="K472" s="165">
        <v>0.009159</v>
      </c>
      <c r="L472" s="164">
        <v>0.28</v>
      </c>
      <c r="M472" s="164">
        <v>3.05</v>
      </c>
      <c r="N472" s="127" t="str">
        <f>VLOOKUP(G472,映射表!A:G,7,0)</f>
        <v>莫美玉</v>
      </c>
      <c r="O472" s="128" t="str">
        <f>VLOOKUP(G472,映射表!A:C,3,0)</f>
        <v>W2593S00065</v>
      </c>
      <c r="P472" t="s">
        <v>8</v>
      </c>
    </row>
    <row r="473" spans="1:16">
      <c r="A473" s="166">
        <v>46169</v>
      </c>
      <c r="B473" s="166">
        <v>46169</v>
      </c>
      <c r="C473" t="s">
        <v>50567</v>
      </c>
      <c r="D473" t="s">
        <v>48868</v>
      </c>
      <c r="E473" t="s">
        <v>50568</v>
      </c>
      <c r="F473" t="s">
        <v>50569</v>
      </c>
      <c r="G473" t="s">
        <v>24056</v>
      </c>
      <c r="H473" t="s">
        <v>16168</v>
      </c>
      <c r="I473">
        <v>2003</v>
      </c>
      <c r="J473">
        <v>18</v>
      </c>
      <c r="K473" s="165">
        <v>0.008987</v>
      </c>
      <c r="L473" s="164">
        <v>0.28</v>
      </c>
      <c r="M473" s="164">
        <v>4.96</v>
      </c>
      <c r="N473" s="127" t="str">
        <f>VLOOKUP(G473,映射表!A:G,7,0)</f>
        <v>莫美玉</v>
      </c>
      <c r="O473" s="128" t="str">
        <f>VLOOKUP(G473,映射表!A:C,3,0)</f>
        <v>W504P429273</v>
      </c>
      <c r="P473" t="s">
        <v>8</v>
      </c>
    </row>
    <row r="474" spans="1:16">
      <c r="A474" s="166">
        <v>46169</v>
      </c>
      <c r="B474" s="166">
        <v>46169</v>
      </c>
      <c r="C474" t="s">
        <v>50567</v>
      </c>
      <c r="D474" t="s">
        <v>48868</v>
      </c>
      <c r="E474" t="s">
        <v>50570</v>
      </c>
      <c r="F474" t="s">
        <v>50571</v>
      </c>
      <c r="G474" t="s">
        <v>24051</v>
      </c>
      <c r="H474" t="s">
        <v>16158</v>
      </c>
      <c r="I474">
        <v>1589</v>
      </c>
      <c r="J474">
        <v>22</v>
      </c>
      <c r="K474" s="165">
        <v>0.013845000000000001</v>
      </c>
      <c r="L474" s="164">
        <v>0.22</v>
      </c>
      <c r="M474" s="164">
        <v>4.82</v>
      </c>
      <c r="N474" s="127" t="str">
        <f>VLOOKUP(G474,映射表!A:G,7,0)</f>
        <v>莫美玉</v>
      </c>
      <c r="O474" s="128" t="str">
        <f>VLOOKUP(G474,映射表!A:C,3,0)</f>
        <v>W504P286378</v>
      </c>
      <c r="P474" t="s">
        <v>8</v>
      </c>
    </row>
    <row r="475" spans="1:16">
      <c r="A475" s="166">
        <v>46169</v>
      </c>
      <c r="B475" s="166">
        <v>46169</v>
      </c>
      <c r="C475" t="s">
        <v>50567</v>
      </c>
      <c r="D475" t="s">
        <v>48868</v>
      </c>
      <c r="E475" t="s">
        <v>50570</v>
      </c>
      <c r="F475" t="s">
        <v>50571</v>
      </c>
      <c r="G475" t="s">
        <v>24052</v>
      </c>
      <c r="H475" t="s">
        <v>16160</v>
      </c>
      <c r="I475">
        <v>123</v>
      </c>
      <c r="J475">
        <v>1</v>
      </c>
      <c r="K475" s="165">
        <v>0.00813</v>
      </c>
      <c r="L475" s="164">
        <v>0.3</v>
      </c>
      <c r="M475" s="164">
        <v>0.3</v>
      </c>
      <c r="N475" s="127" t="str">
        <f>VLOOKUP(G475,映射表!A:G,7,0)</f>
        <v>莫美玉</v>
      </c>
      <c r="O475" s="128" t="str">
        <f>VLOOKUP(G475,映射表!A:C,3,0)</f>
        <v>W504P370522</v>
      </c>
      <c r="P475" t="s">
        <v>8</v>
      </c>
    </row>
    <row r="476" spans="1:16">
      <c r="A476" s="166">
        <v>46169</v>
      </c>
      <c r="B476" s="166">
        <v>46169</v>
      </c>
      <c r="C476" t="s">
        <v>50559</v>
      </c>
      <c r="D476" t="s">
        <v>48868</v>
      </c>
      <c r="E476" t="s">
        <v>50560</v>
      </c>
      <c r="F476" t="s">
        <v>50561</v>
      </c>
      <c r="G476" t="s">
        <v>24358</v>
      </c>
      <c r="H476" t="s">
        <v>16210</v>
      </c>
      <c r="I476">
        <v>566</v>
      </c>
      <c r="J476">
        <v>17</v>
      </c>
      <c r="K476" s="165">
        <v>0.030035</v>
      </c>
      <c r="L476" s="164">
        <v>0.24</v>
      </c>
      <c r="M476" s="164">
        <v>4.03</v>
      </c>
      <c r="N476" s="127" t="str">
        <f>VLOOKUP(G476,映射表!A:G,7,0)</f>
        <v>莫美玉</v>
      </c>
      <c r="O476" s="128" t="str">
        <f>VLOOKUP(G476,映射表!A:C,3,0)</f>
        <v>W504P286378</v>
      </c>
      <c r="P476" t="s">
        <v>8</v>
      </c>
    </row>
    <row r="477" spans="1:16">
      <c r="A477" s="166">
        <v>46169</v>
      </c>
      <c r="B477" s="166">
        <v>46169</v>
      </c>
      <c r="C477" t="s">
        <v>50572</v>
      </c>
      <c r="D477" t="s">
        <v>48868</v>
      </c>
      <c r="E477" t="s">
        <v>50573</v>
      </c>
      <c r="F477" t="s">
        <v>50574</v>
      </c>
      <c r="G477" t="s">
        <v>24056</v>
      </c>
      <c r="H477" t="s">
        <v>16168</v>
      </c>
      <c r="I477">
        <v>91</v>
      </c>
      <c r="J477">
        <v>2</v>
      </c>
      <c r="K477" s="165">
        <v>0.021978</v>
      </c>
      <c r="L477" s="164">
        <v>0.25</v>
      </c>
      <c r="M477" s="164">
        <v>0.5</v>
      </c>
      <c r="N477" s="127" t="str">
        <f>VLOOKUP(G477,映射表!A:G,7,0)</f>
        <v>莫美玉</v>
      </c>
      <c r="O477" s="128" t="str">
        <f>VLOOKUP(G477,映射表!A:C,3,0)</f>
        <v>W504P370522</v>
      </c>
      <c r="P477" t="s">
        <v>8</v>
      </c>
    </row>
    <row r="478" spans="1:16">
      <c r="A478" s="166">
        <v>46169</v>
      </c>
      <c r="B478" s="166">
        <v>46169</v>
      </c>
      <c r="C478" t="s">
        <v>50572</v>
      </c>
      <c r="D478" t="s">
        <v>48868</v>
      </c>
      <c r="E478" t="s">
        <v>50575</v>
      </c>
      <c r="F478" t="s">
        <v>50576</v>
      </c>
      <c r="G478" t="s">
        <v>24056</v>
      </c>
      <c r="H478" t="s">
        <v>16168</v>
      </c>
      <c r="I478">
        <v>2342</v>
      </c>
      <c r="J478">
        <v>27</v>
      </c>
      <c r="K478" s="165">
        <v>0.011529000000000001</v>
      </c>
      <c r="L478" s="164">
        <v>0.22</v>
      </c>
      <c r="M478" s="164">
        <v>5.88</v>
      </c>
      <c r="N478" s="127" t="str">
        <f>VLOOKUP(G478,映射表!A:G,7,0)</f>
        <v>莫美玉</v>
      </c>
      <c r="O478" s="128" t="str">
        <f>VLOOKUP(G478,映射表!A:C,3,0)</f>
        <v>W2580S00065</v>
      </c>
      <c r="P478" t="s">
        <v>8</v>
      </c>
    </row>
    <row r="479" spans="1:16">
      <c r="A479" s="166">
        <v>46169</v>
      </c>
      <c r="B479" s="166">
        <v>46169</v>
      </c>
      <c r="C479" t="s">
        <v>50567</v>
      </c>
      <c r="D479" t="s">
        <v>48868</v>
      </c>
      <c r="E479" t="s">
        <v>50570</v>
      </c>
      <c r="F479" t="s">
        <v>50571</v>
      </c>
      <c r="G479" t="s">
        <v>24632</v>
      </c>
      <c r="H479" t="s">
        <v>24633</v>
      </c>
      <c r="I479">
        <v>179</v>
      </c>
      <c r="J479">
        <v>2</v>
      </c>
      <c r="K479" s="165">
        <v>0.011172999999999999</v>
      </c>
      <c r="L479" s="164">
        <v>0.2</v>
      </c>
      <c r="M479" s="164">
        <v>0.39</v>
      </c>
      <c r="N479" s="127" t="str">
        <f>VLOOKUP(G479,映射表!A:G,7,0)</f>
        <v>莫美玉</v>
      </c>
      <c r="O479" s="128" t="str">
        <f>VLOOKUP(G479,映射表!A:C,3,0)</f>
        <v>W1716S00017</v>
      </c>
      <c r="P479" t="s">
        <v>8</v>
      </c>
    </row>
    <row r="480" spans="1:16">
      <c r="A480" s="166">
        <v>46169</v>
      </c>
      <c r="B480" s="166">
        <v>46169</v>
      </c>
      <c r="C480" t="s">
        <v>50553</v>
      </c>
      <c r="D480" t="s">
        <v>48868</v>
      </c>
      <c r="E480" t="s">
        <v>50577</v>
      </c>
      <c r="F480" t="s">
        <v>50578</v>
      </c>
      <c r="G480" t="s">
        <v>24630</v>
      </c>
      <c r="H480" t="s">
        <v>24631</v>
      </c>
      <c r="I480">
        <v>7</v>
      </c>
      <c r="J480">
        <v>1</v>
      </c>
      <c r="K480" s="165">
        <v>0.142857</v>
      </c>
      <c r="L480" s="164">
        <v>0.37</v>
      </c>
      <c r="M480" s="164">
        <v>0.37</v>
      </c>
      <c r="N480" s="127" t="str">
        <f>VLOOKUP(G480,映射表!A:G,7,0)</f>
        <v>莫美玉</v>
      </c>
      <c r="O480" s="128" t="str">
        <f>VLOOKUP(G480,映射表!A:C,3,0)</f>
        <v>W2593P367052</v>
      </c>
      <c r="P480" t="s">
        <v>8</v>
      </c>
    </row>
    <row r="481" spans="1:16">
      <c r="A481" s="166">
        <v>46169</v>
      </c>
      <c r="B481" s="166">
        <v>46169</v>
      </c>
      <c r="C481" t="s">
        <v>50579</v>
      </c>
      <c r="D481" t="s">
        <v>48868</v>
      </c>
      <c r="E481" t="s">
        <v>50580</v>
      </c>
      <c r="F481" t="s">
        <v>50581</v>
      </c>
      <c r="G481" t="s">
        <v>24721</v>
      </c>
      <c r="H481" t="s">
        <v>24722</v>
      </c>
      <c r="I481">
        <v>1117</v>
      </c>
      <c r="J481">
        <v>10</v>
      </c>
      <c r="K481" s="165">
        <v>0.008953</v>
      </c>
      <c r="L481" s="164">
        <v>0.29</v>
      </c>
      <c r="M481" s="164">
        <v>2.91</v>
      </c>
      <c r="N481" s="127" t="str">
        <f>VLOOKUP(G481,映射表!A:G,7,0)</f>
        <v>莫美玉</v>
      </c>
      <c r="O481" s="128" t="str">
        <f>VLOOKUP(G481,映射表!A:C,3,0)</f>
        <v>W2593P367052</v>
      </c>
      <c r="P481" t="s">
        <v>8</v>
      </c>
    </row>
    <row r="482" spans="1:16">
      <c r="A482" s="166">
        <v>46169</v>
      </c>
      <c r="B482" s="166">
        <v>46169</v>
      </c>
      <c r="C482" t="s">
        <v>50579</v>
      </c>
      <c r="D482" t="s">
        <v>48868</v>
      </c>
      <c r="E482" t="s">
        <v>50582</v>
      </c>
      <c r="F482" t="s">
        <v>50583</v>
      </c>
      <c r="G482" t="s">
        <v>24721</v>
      </c>
      <c r="H482" t="s">
        <v>24722</v>
      </c>
      <c r="I482">
        <v>874</v>
      </c>
      <c r="J482">
        <v>14</v>
      </c>
      <c r="K482" s="165">
        <v>0.016017999999999998</v>
      </c>
      <c r="L482" s="164">
        <v>0.45</v>
      </c>
      <c r="M482" s="164">
        <v>6.34</v>
      </c>
      <c r="N482" s="127" t="str">
        <f>VLOOKUP(G482,映射表!A:G,7,0)</f>
        <v>莫美玉</v>
      </c>
      <c r="O482" s="128" t="str">
        <f>VLOOKUP(G482,映射表!A:C,3,0)</f>
        <v>W2593P367052</v>
      </c>
      <c r="P482" t="s">
        <v>8</v>
      </c>
    </row>
    <row r="483" spans="1:16">
      <c r="A483" s="166">
        <v>46169</v>
      </c>
      <c r="B483" s="166">
        <v>46169</v>
      </c>
      <c r="C483" t="s">
        <v>50567</v>
      </c>
      <c r="D483" t="s">
        <v>48868</v>
      </c>
      <c r="E483" t="s">
        <v>50570</v>
      </c>
      <c r="F483" t="s">
        <v>50571</v>
      </c>
      <c r="G483" t="s">
        <v>24653</v>
      </c>
      <c r="H483" t="s">
        <v>24654</v>
      </c>
      <c r="I483">
        <v>1309</v>
      </c>
      <c r="J483">
        <v>19</v>
      </c>
      <c r="K483" s="165">
        <v>0.014515</v>
      </c>
      <c r="L483" s="164">
        <v>0.24</v>
      </c>
      <c r="M483" s="164">
        <v>4.58</v>
      </c>
      <c r="N483" s="127" t="str">
        <f>VLOOKUP(G483,映射表!A:G,7,0)</f>
        <v>莫美玉</v>
      </c>
      <c r="O483" s="128" t="str">
        <f>VLOOKUP(G483,映射表!A:C,3,0)</f>
        <v>W504P286378</v>
      </c>
      <c r="P483" t="s">
        <v>8</v>
      </c>
    </row>
    <row r="484" spans="1:16">
      <c r="A484" s="166">
        <v>46169</v>
      </c>
      <c r="B484" s="166">
        <v>46169</v>
      </c>
      <c r="C484" t="s">
        <v>50572</v>
      </c>
      <c r="D484" t="s">
        <v>48868</v>
      </c>
      <c r="E484" t="s">
        <v>50575</v>
      </c>
      <c r="F484" t="s">
        <v>50576</v>
      </c>
      <c r="G484" t="s">
        <v>24672</v>
      </c>
      <c r="H484" t="s">
        <v>24673</v>
      </c>
      <c r="I484">
        <v>125</v>
      </c>
      <c r="J484">
        <v>0</v>
      </c>
      <c r="K484" s="165">
        <v>0</v>
      </c>
      <c r="L484" t="s">
        <v>18516</v>
      </c>
      <c r="M484" s="164">
        <v>0</v>
      </c>
      <c r="N484" s="127" t="str">
        <f>VLOOKUP(G484,映射表!A:G,7,0)</f>
        <v>莫美玉</v>
      </c>
      <c r="O484" s="128" t="str">
        <f>VLOOKUP(G484,映射表!A:C,3,0)</f>
        <v>W504P370522</v>
      </c>
      <c r="P484" t="s">
        <v>8</v>
      </c>
    </row>
    <row r="485" spans="1:16">
      <c r="A485" s="166">
        <v>46169</v>
      </c>
      <c r="B485" s="166">
        <v>46169</v>
      </c>
      <c r="C485" t="s">
        <v>50572</v>
      </c>
      <c r="D485" t="s">
        <v>48868</v>
      </c>
      <c r="E485" t="s">
        <v>50575</v>
      </c>
      <c r="F485" t="s">
        <v>50576</v>
      </c>
      <c r="G485" t="s">
        <v>24678</v>
      </c>
      <c r="H485" t="s">
        <v>24679</v>
      </c>
      <c r="I485">
        <v>44</v>
      </c>
      <c r="J485">
        <v>1</v>
      </c>
      <c r="K485" s="165">
        <v>0.022727</v>
      </c>
      <c r="L485" s="164">
        <v>0.27</v>
      </c>
      <c r="M485" s="164">
        <v>0.27</v>
      </c>
      <c r="N485" s="127" t="str">
        <f>VLOOKUP(G485,映射表!A:G,7,0)</f>
        <v>莫美玉</v>
      </c>
      <c r="O485" s="128" t="str">
        <f>VLOOKUP(G485,映射表!A:C,3,0)</f>
        <v>W2593S00065</v>
      </c>
      <c r="P485" t="s">
        <v>8</v>
      </c>
    </row>
    <row r="486" spans="1:16">
      <c r="A486" s="166">
        <v>46169</v>
      </c>
      <c r="B486" s="166">
        <v>46169</v>
      </c>
      <c r="C486" t="s">
        <v>50085</v>
      </c>
      <c r="D486" t="s">
        <v>48868</v>
      </c>
      <c r="E486" t="s">
        <v>50565</v>
      </c>
      <c r="F486" t="s">
        <v>50566</v>
      </c>
      <c r="G486" t="s">
        <v>24672</v>
      </c>
      <c r="H486" t="s">
        <v>24673</v>
      </c>
      <c r="I486">
        <v>98</v>
      </c>
      <c r="J486">
        <v>1</v>
      </c>
      <c r="K486" s="165">
        <v>0.010204</v>
      </c>
      <c r="L486" s="164">
        <v>0.22</v>
      </c>
      <c r="M486" s="164">
        <v>0.22</v>
      </c>
      <c r="N486" s="127" t="str">
        <f>VLOOKUP(G486,映射表!A:G,7,0)</f>
        <v>莫美玉</v>
      </c>
      <c r="O486" s="128" t="str">
        <f>VLOOKUP(G486,映射表!A:C,3,0)</f>
        <v>W2593S00065</v>
      </c>
      <c r="P486" t="s">
        <v>8</v>
      </c>
    </row>
    <row r="487" spans="1:16">
      <c r="A487" s="166">
        <v>46169</v>
      </c>
      <c r="B487" s="166">
        <v>46169</v>
      </c>
      <c r="C487" t="s">
        <v>50085</v>
      </c>
      <c r="D487" t="s">
        <v>48868</v>
      </c>
      <c r="E487" t="s">
        <v>50565</v>
      </c>
      <c r="F487" t="s">
        <v>50566</v>
      </c>
      <c r="G487" t="s">
        <v>24678</v>
      </c>
      <c r="H487" t="s">
        <v>24679</v>
      </c>
      <c r="I487">
        <v>106</v>
      </c>
      <c r="J487">
        <v>0</v>
      </c>
      <c r="K487" s="165">
        <v>0</v>
      </c>
      <c r="L487" t="s">
        <v>18516</v>
      </c>
      <c r="M487" s="164">
        <v>0</v>
      </c>
      <c r="N487" s="127" t="str">
        <f>VLOOKUP(G487,映射表!A:G,7,0)</f>
        <v>莫美玉</v>
      </c>
      <c r="O487" s="128" t="str">
        <f>VLOOKUP(G487,映射表!A:C,3,0)</f>
        <v>W2593P440589</v>
      </c>
      <c r="P487" t="s">
        <v>8</v>
      </c>
    </row>
    <row r="488" spans="1:16">
      <c r="A488" s="166">
        <v>46169</v>
      </c>
      <c r="B488" s="166">
        <v>46169</v>
      </c>
      <c r="C488" t="s">
        <v>50584</v>
      </c>
      <c r="D488" t="s">
        <v>48868</v>
      </c>
      <c r="E488" t="s">
        <v>50585</v>
      </c>
      <c r="F488" t="s">
        <v>50586</v>
      </c>
      <c r="G488" t="s">
        <v>24444</v>
      </c>
      <c r="H488" t="s">
        <v>16182</v>
      </c>
      <c r="I488">
        <v>2767</v>
      </c>
      <c r="J488">
        <v>24</v>
      </c>
      <c r="K488" s="165">
        <v>0.008674</v>
      </c>
      <c r="L488" s="164">
        <v>0.35</v>
      </c>
      <c r="M488" s="164">
        <v>8.34</v>
      </c>
      <c r="N488" s="127" t="str">
        <f>VLOOKUP(G488,映射表!A:G,7,0)</f>
        <v>莫美玉</v>
      </c>
      <c r="O488" s="128" t="str">
        <f>VLOOKUP(G488,映射表!A:C,3,0)</f>
        <v>W2593P333586</v>
      </c>
      <c r="P488" t="s">
        <v>8</v>
      </c>
    </row>
    <row r="489" spans="1:16">
      <c r="A489" s="166">
        <v>46169</v>
      </c>
      <c r="B489" s="166">
        <v>46169</v>
      </c>
      <c r="C489" t="s">
        <v>50562</v>
      </c>
      <c r="D489" t="s">
        <v>48868</v>
      </c>
      <c r="E489" t="s">
        <v>50587</v>
      </c>
      <c r="F489" t="s">
        <v>50588</v>
      </c>
      <c r="G489" t="s">
        <v>24717</v>
      </c>
      <c r="H489" t="s">
        <v>24718</v>
      </c>
      <c r="I489">
        <v>72</v>
      </c>
      <c r="J489">
        <v>2</v>
      </c>
      <c r="K489" s="165">
        <v>0.027778</v>
      </c>
      <c r="L489" s="164">
        <v>0.22</v>
      </c>
      <c r="M489" s="164">
        <v>0.43</v>
      </c>
      <c r="N489" s="127" t="str">
        <f>VLOOKUP(G489,映射表!A:G,7,0)</f>
        <v>莫美玉</v>
      </c>
      <c r="O489" s="128" t="str">
        <f>VLOOKUP(G489,映射表!A:C,3,0)</f>
        <v>W504S00260</v>
      </c>
      <c r="P489" t="s">
        <v>8</v>
      </c>
    </row>
    <row r="490" spans="1:16">
      <c r="A490" s="166">
        <v>46169</v>
      </c>
      <c r="B490" s="166">
        <v>46169</v>
      </c>
      <c r="C490" t="s">
        <v>50589</v>
      </c>
      <c r="D490" t="s">
        <v>48868</v>
      </c>
      <c r="E490" t="s">
        <v>50590</v>
      </c>
      <c r="F490" t="s">
        <v>50591</v>
      </c>
      <c r="G490" t="s">
        <v>24821</v>
      </c>
      <c r="H490" t="s">
        <v>24822</v>
      </c>
      <c r="I490">
        <v>1043</v>
      </c>
      <c r="J490">
        <v>9</v>
      </c>
      <c r="K490" s="165">
        <v>0.008629</v>
      </c>
      <c r="L490" s="164">
        <v>0.3</v>
      </c>
      <c r="M490" s="164">
        <v>2.72</v>
      </c>
      <c r="N490" s="127" t="str">
        <f>VLOOKUP(G490,映射表!A:G,7,0)</f>
        <v>莫美玉</v>
      </c>
      <c r="O490" s="128" t="str">
        <f>VLOOKUP(G490,映射表!A:C,3,0)</f>
        <v>W2580S00062</v>
      </c>
      <c r="P490" t="s">
        <v>8</v>
      </c>
    </row>
    <row r="491" spans="1:16">
      <c r="A491" s="166">
        <v>46169</v>
      </c>
      <c r="B491" s="166">
        <v>46169</v>
      </c>
      <c r="C491" t="s">
        <v>50589</v>
      </c>
      <c r="D491" t="s">
        <v>48868</v>
      </c>
      <c r="E491" t="s">
        <v>50592</v>
      </c>
      <c r="F491" t="s">
        <v>50593</v>
      </c>
      <c r="G491" t="s">
        <v>24821</v>
      </c>
      <c r="H491" t="s">
        <v>24822</v>
      </c>
      <c r="I491">
        <v>1316</v>
      </c>
      <c r="J491">
        <v>15</v>
      </c>
      <c r="K491" s="165">
        <v>0.011397999999999998</v>
      </c>
      <c r="L491" s="164">
        <v>0.3</v>
      </c>
      <c r="M491" s="164">
        <v>4.5</v>
      </c>
      <c r="N491" s="127" t="str">
        <f>VLOOKUP(G491,映射表!A:G,7,0)</f>
        <v>莫美玉</v>
      </c>
      <c r="O491" s="128" t="str">
        <f>VLOOKUP(G491,映射表!A:C,3,0)</f>
        <v>W2593P333796</v>
      </c>
      <c r="P491" t="s">
        <v>8</v>
      </c>
    </row>
    <row r="492" spans="1:16">
      <c r="A492" s="166">
        <v>46169</v>
      </c>
      <c r="B492" s="166">
        <v>46169</v>
      </c>
      <c r="C492" t="s">
        <v>50589</v>
      </c>
      <c r="D492" t="s">
        <v>48868</v>
      </c>
      <c r="E492" t="s">
        <v>50594</v>
      </c>
      <c r="F492" t="s">
        <v>50595</v>
      </c>
      <c r="G492" t="s">
        <v>24821</v>
      </c>
      <c r="H492" t="s">
        <v>24822</v>
      </c>
      <c r="I492">
        <v>857</v>
      </c>
      <c r="J492">
        <v>14</v>
      </c>
      <c r="K492" s="165">
        <v>0.016336</v>
      </c>
      <c r="L492" s="164">
        <v>0.36</v>
      </c>
      <c r="M492" s="164">
        <v>5.04</v>
      </c>
      <c r="N492" s="127" t="str">
        <f>VLOOKUP(G492,映射表!A:G,7,0)</f>
        <v>莫美玉</v>
      </c>
      <c r="O492" s="128" t="str">
        <f>VLOOKUP(G492,映射表!A:C,3,0)</f>
        <v>W2580S00080</v>
      </c>
      <c r="P492" t="s">
        <v>8</v>
      </c>
    </row>
    <row r="493" spans="1:16">
      <c r="A493" s="166">
        <v>46169</v>
      </c>
      <c r="B493" s="166">
        <v>46169</v>
      </c>
      <c r="C493" t="s">
        <v>50567</v>
      </c>
      <c r="D493" t="s">
        <v>48868</v>
      </c>
      <c r="E493" t="s">
        <v>50596</v>
      </c>
      <c r="F493" t="s">
        <v>50597</v>
      </c>
      <c r="G493" t="s">
        <v>24672</v>
      </c>
      <c r="H493" t="s">
        <v>24673</v>
      </c>
      <c r="I493">
        <v>385</v>
      </c>
      <c r="J493">
        <v>4</v>
      </c>
      <c r="K493" s="165">
        <v>0.01039</v>
      </c>
      <c r="L493" s="164">
        <v>0.34</v>
      </c>
      <c r="M493" s="164">
        <v>1.35</v>
      </c>
      <c r="N493" s="127" t="str">
        <f>VLOOKUP(G493,映射表!A:G,7,0)</f>
        <v>莫美玉</v>
      </c>
      <c r="O493" s="128" t="str">
        <f>VLOOKUP(G493,映射表!A:C,3,0)</f>
        <v>W2593P333587</v>
      </c>
      <c r="P493" t="s">
        <v>8</v>
      </c>
    </row>
    <row r="494" spans="1:16">
      <c r="A494" s="166">
        <v>46169</v>
      </c>
      <c r="B494" s="166">
        <v>46169</v>
      </c>
      <c r="C494" t="s">
        <v>50567</v>
      </c>
      <c r="D494" t="s">
        <v>48868</v>
      </c>
      <c r="E494" t="s">
        <v>50596</v>
      </c>
      <c r="F494" t="s">
        <v>50597</v>
      </c>
      <c r="G494" t="s">
        <v>24678</v>
      </c>
      <c r="H494" t="s">
        <v>24679</v>
      </c>
      <c r="I494">
        <v>268</v>
      </c>
      <c r="J494">
        <v>3</v>
      </c>
      <c r="K494" s="165">
        <v>0.011193999999999999</v>
      </c>
      <c r="L494" s="164">
        <v>0.37</v>
      </c>
      <c r="M494" s="164">
        <v>1.11</v>
      </c>
      <c r="N494" s="127" t="str">
        <f>VLOOKUP(G494,映射表!A:G,7,0)</f>
        <v>莫美玉</v>
      </c>
      <c r="O494" s="128" t="str">
        <f>VLOOKUP(G494,映射表!A:C,3,0)</f>
        <v>W504P429273</v>
      </c>
      <c r="P494" t="s">
        <v>8</v>
      </c>
    </row>
    <row r="495" spans="1:16">
      <c r="A495" s="166">
        <v>46169</v>
      </c>
      <c r="B495" s="166">
        <v>46169</v>
      </c>
      <c r="C495" t="s">
        <v>50584</v>
      </c>
      <c r="D495" t="s">
        <v>48868</v>
      </c>
      <c r="E495" t="s">
        <v>50598</v>
      </c>
      <c r="F495" t="s">
        <v>50599</v>
      </c>
      <c r="G495" t="s">
        <v>24721</v>
      </c>
      <c r="H495" t="s">
        <v>24722</v>
      </c>
      <c r="I495">
        <v>723</v>
      </c>
      <c r="J495">
        <v>14</v>
      </c>
      <c r="K495" s="165">
        <v>0.019364</v>
      </c>
      <c r="L495" s="164">
        <v>0.42</v>
      </c>
      <c r="M495" s="164">
        <v>5.91</v>
      </c>
      <c r="N495" s="127" t="str">
        <f>VLOOKUP(G495,映射表!A:G,7,0)</f>
        <v>莫美玉</v>
      </c>
      <c r="O495" s="128" t="str">
        <f>VLOOKUP(G495,映射表!A:C,3,0)</f>
        <v>W2593P333796</v>
      </c>
      <c r="P495" t="s">
        <v>8</v>
      </c>
    </row>
    <row r="496" spans="1:16">
      <c r="A496" s="166">
        <v>46169</v>
      </c>
      <c r="B496" s="166">
        <v>46169</v>
      </c>
      <c r="C496" t="s">
        <v>50584</v>
      </c>
      <c r="D496" t="s">
        <v>48868</v>
      </c>
      <c r="E496" t="s">
        <v>50600</v>
      </c>
      <c r="F496" t="s">
        <v>50601</v>
      </c>
      <c r="G496" t="s">
        <v>24721</v>
      </c>
      <c r="H496" t="s">
        <v>24722</v>
      </c>
      <c r="I496">
        <v>2909</v>
      </c>
      <c r="J496">
        <v>26</v>
      </c>
      <c r="K496" s="165">
        <v>0.008938</v>
      </c>
      <c r="L496" s="164">
        <v>0.35</v>
      </c>
      <c r="M496" s="164">
        <v>9.13</v>
      </c>
      <c r="N496" s="127" t="str">
        <f>VLOOKUP(G496,映射表!A:G,7,0)</f>
        <v>莫美玉</v>
      </c>
      <c r="O496" s="128" t="str">
        <f>VLOOKUP(G496,映射表!A:C,3,0)</f>
        <v>W2593P337445</v>
      </c>
      <c r="P496" t="s">
        <v>8</v>
      </c>
    </row>
    <row r="497" spans="1:16">
      <c r="A497" s="166">
        <v>46169</v>
      </c>
      <c r="B497" s="166">
        <v>46169</v>
      </c>
      <c r="C497" t="s">
        <v>50556</v>
      </c>
      <c r="D497" t="s">
        <v>48868</v>
      </c>
      <c r="E497" t="s">
        <v>50602</v>
      </c>
      <c r="F497" t="s">
        <v>50603</v>
      </c>
      <c r="G497" t="s">
        <v>24829</v>
      </c>
      <c r="H497" t="s">
        <v>24830</v>
      </c>
      <c r="I497">
        <v>544</v>
      </c>
      <c r="J497">
        <v>4</v>
      </c>
      <c r="K497" s="165">
        <v>0.007352999999999999</v>
      </c>
      <c r="L497" s="164">
        <v>0.29</v>
      </c>
      <c r="M497" s="164">
        <v>1.16</v>
      </c>
      <c r="N497" s="127" t="str">
        <f>VLOOKUP(G497,映射表!A:G,7,0)</f>
        <v>莫美玉</v>
      </c>
      <c r="O497" s="128" t="str">
        <f>VLOOKUP(G497,映射表!A:C,3,0)</f>
        <v>W2580S00053</v>
      </c>
      <c r="P497" t="s">
        <v>8</v>
      </c>
    </row>
    <row r="498" spans="1:16">
      <c r="A498" s="166">
        <v>46169</v>
      </c>
      <c r="B498" s="166">
        <v>46169</v>
      </c>
      <c r="C498" t="s">
        <v>50572</v>
      </c>
      <c r="D498" t="s">
        <v>48868</v>
      </c>
      <c r="E498" t="s">
        <v>50604</v>
      </c>
      <c r="F498" t="s">
        <v>50605</v>
      </c>
      <c r="G498" t="s">
        <v>24054</v>
      </c>
      <c r="H498" t="s">
        <v>16164</v>
      </c>
      <c r="I498">
        <v>1146</v>
      </c>
      <c r="J498">
        <v>12</v>
      </c>
      <c r="K498" s="165">
        <v>0.010471</v>
      </c>
      <c r="L498" s="164">
        <v>0.28</v>
      </c>
      <c r="M498" s="164">
        <v>3.36</v>
      </c>
      <c r="N498" s="127" t="str">
        <f>VLOOKUP(G498,映射表!A:G,7,0)</f>
        <v>莫美玉</v>
      </c>
      <c r="O498" s="128" t="str">
        <f>VLOOKUP(G498,映射表!A:C,3,0)</f>
        <v>W2580S00071</v>
      </c>
      <c r="P498" t="s">
        <v>8</v>
      </c>
    </row>
    <row r="499" spans="1:16">
      <c r="A499" s="166">
        <v>46169</v>
      </c>
      <c r="B499" s="166">
        <v>46169</v>
      </c>
      <c r="C499" t="s">
        <v>50553</v>
      </c>
      <c r="D499" t="s">
        <v>48868</v>
      </c>
      <c r="E499" t="s">
        <v>50608</v>
      </c>
      <c r="F499" t="s">
        <v>50609</v>
      </c>
      <c r="G499" t="s">
        <v>24128</v>
      </c>
      <c r="H499" t="s">
        <v>16154</v>
      </c>
      <c r="I499">
        <v>1461</v>
      </c>
      <c r="J499">
        <v>11</v>
      </c>
      <c r="K499" s="165">
        <v>0.007529</v>
      </c>
      <c r="L499" s="164">
        <v>0.32</v>
      </c>
      <c r="M499" s="164">
        <v>3.5</v>
      </c>
      <c r="N499" s="127" t="str">
        <f>VLOOKUP(G499,映射表!A:G,7,0)</f>
        <v>莫美玉</v>
      </c>
      <c r="O499" s="128" t="str">
        <f>VLOOKUP(G499,映射表!A:C,3,0)</f>
        <v>W2580S00053</v>
      </c>
      <c r="P499" t="s">
        <v>8</v>
      </c>
    </row>
    <row r="500" spans="1:16">
      <c r="A500" s="166">
        <v>46169</v>
      </c>
      <c r="B500" s="166">
        <v>46169</v>
      </c>
      <c r="C500" t="s">
        <v>50572</v>
      </c>
      <c r="D500" t="s">
        <v>48868</v>
      </c>
      <c r="E500" t="s">
        <v>50573</v>
      </c>
      <c r="F500" t="s">
        <v>50574</v>
      </c>
      <c r="G500" t="s">
        <v>24847</v>
      </c>
      <c r="H500" t="s">
        <v>24848</v>
      </c>
      <c r="I500">
        <v>11</v>
      </c>
      <c r="J500">
        <v>0</v>
      </c>
      <c r="K500" s="165">
        <v>0</v>
      </c>
      <c r="L500" t="s">
        <v>18516</v>
      </c>
      <c r="M500" s="164">
        <v>0</v>
      </c>
      <c r="N500" s="127" t="str">
        <f>VLOOKUP(G500,映射表!A:G,7,0)</f>
        <v>莫美玉</v>
      </c>
      <c r="O500" s="128" t="str">
        <f>VLOOKUP(G500,映射表!A:C,3,0)</f>
        <v>W2593P411272</v>
      </c>
      <c r="P500" t="s">
        <v>8</v>
      </c>
    </row>
    <row r="501" spans="1:16">
      <c r="A501" s="166">
        <v>46169</v>
      </c>
      <c r="B501" s="166">
        <v>46169</v>
      </c>
      <c r="C501" t="s">
        <v>50584</v>
      </c>
      <c r="D501" t="s">
        <v>48868</v>
      </c>
      <c r="E501" t="s">
        <v>50610</v>
      </c>
      <c r="F501" t="s">
        <v>50611</v>
      </c>
      <c r="G501" t="s">
        <v>24859</v>
      </c>
      <c r="H501" t="s">
        <v>24860</v>
      </c>
      <c r="I501">
        <v>1361</v>
      </c>
      <c r="J501">
        <v>16</v>
      </c>
      <c r="K501" s="165">
        <v>0.011755999999999999</v>
      </c>
      <c r="L501" s="164">
        <v>0.35</v>
      </c>
      <c r="M501" s="164">
        <v>5.55</v>
      </c>
      <c r="N501" s="127" t="str">
        <f>VLOOKUP(G501,映射表!A:G,7,0)</f>
        <v>莫美玉</v>
      </c>
      <c r="O501" s="128" t="str">
        <f>VLOOKUP(G501,映射表!A:C,3,0)</f>
        <v>W2593P333796</v>
      </c>
      <c r="P501" t="s">
        <v>8</v>
      </c>
    </row>
    <row r="502" spans="1:16">
      <c r="A502" s="166">
        <v>46169</v>
      </c>
      <c r="B502" s="166">
        <v>46169</v>
      </c>
      <c r="C502" t="s">
        <v>50572</v>
      </c>
      <c r="D502" t="s">
        <v>48868</v>
      </c>
      <c r="E502" t="s">
        <v>50604</v>
      </c>
      <c r="F502" t="s">
        <v>50605</v>
      </c>
      <c r="G502" t="s">
        <v>24056</v>
      </c>
      <c r="H502" t="s">
        <v>16168</v>
      </c>
      <c r="I502">
        <v>1206</v>
      </c>
      <c r="J502">
        <v>21</v>
      </c>
      <c r="K502" s="165">
        <v>0.017413</v>
      </c>
      <c r="L502" s="164">
        <v>0.29</v>
      </c>
      <c r="M502" s="164">
        <v>6.14</v>
      </c>
      <c r="N502" s="127" t="str">
        <f>VLOOKUP(G502,映射表!A:G,7,0)</f>
        <v>莫美玉</v>
      </c>
      <c r="O502" s="128" t="str">
        <f>VLOOKUP(G502,映射表!A:C,3,0)</f>
        <v>W2593P411272</v>
      </c>
      <c r="P502" t="s">
        <v>8</v>
      </c>
    </row>
    <row r="503" spans="1:16">
      <c r="A503" s="166">
        <v>46169</v>
      </c>
      <c r="B503" s="166">
        <v>46169</v>
      </c>
      <c r="C503" t="s">
        <v>50567</v>
      </c>
      <c r="D503" t="s">
        <v>48868</v>
      </c>
      <c r="E503" t="s">
        <v>50612</v>
      </c>
      <c r="F503" t="s">
        <v>50613</v>
      </c>
      <c r="G503" t="s">
        <v>24653</v>
      </c>
      <c r="H503" t="s">
        <v>24654</v>
      </c>
      <c r="I503">
        <v>3248</v>
      </c>
      <c r="J503">
        <v>36</v>
      </c>
      <c r="K503" s="165">
        <v>0.011084</v>
      </c>
      <c r="L503" s="164">
        <v>0.28</v>
      </c>
      <c r="M503" s="164">
        <v>10</v>
      </c>
      <c r="N503" s="127" t="str">
        <f>VLOOKUP(G503,映射表!A:G,7,0)</f>
        <v>莫美玉</v>
      </c>
      <c r="O503" s="128" t="str">
        <f>VLOOKUP(G503,映射表!A:C,3,0)</f>
        <v>W2593S00041</v>
      </c>
      <c r="P503" t="s">
        <v>8</v>
      </c>
    </row>
    <row r="504" spans="1:16">
      <c r="A504" s="166">
        <v>46169</v>
      </c>
      <c r="B504" s="166">
        <v>46169</v>
      </c>
      <c r="C504" t="s">
        <v>50085</v>
      </c>
      <c r="D504" t="s">
        <v>48868</v>
      </c>
      <c r="E504" t="s">
        <v>50565</v>
      </c>
      <c r="F504" t="s">
        <v>50566</v>
      </c>
      <c r="G504" t="s">
        <v>24847</v>
      </c>
      <c r="H504" t="s">
        <v>24848</v>
      </c>
      <c r="I504">
        <v>841</v>
      </c>
      <c r="J504">
        <v>12</v>
      </c>
      <c r="K504" s="165">
        <v>0.014269</v>
      </c>
      <c r="L504" s="164">
        <v>0.28</v>
      </c>
      <c r="M504" s="164">
        <v>3.4</v>
      </c>
      <c r="N504" s="127" t="str">
        <f>VLOOKUP(G504,映射表!A:G,7,0)</f>
        <v>莫美玉</v>
      </c>
      <c r="O504" s="128" t="str">
        <f>VLOOKUP(G504,映射表!A:C,3,0)</f>
        <v>W2593P337445</v>
      </c>
      <c r="P504" t="s">
        <v>8</v>
      </c>
    </row>
    <row r="505" spans="1:16">
      <c r="A505" s="166">
        <v>46169</v>
      </c>
      <c r="B505" s="166">
        <v>46169</v>
      </c>
      <c r="C505" t="s">
        <v>50572</v>
      </c>
      <c r="D505" t="s">
        <v>48868</v>
      </c>
      <c r="E505" t="s">
        <v>50614</v>
      </c>
      <c r="F505" t="s">
        <v>50615</v>
      </c>
      <c r="G505" t="s">
        <v>24943</v>
      </c>
      <c r="H505" t="s">
        <v>24944</v>
      </c>
      <c r="I505">
        <v>16</v>
      </c>
      <c r="J505">
        <v>0</v>
      </c>
      <c r="K505" s="165">
        <v>0</v>
      </c>
      <c r="L505" t="s">
        <v>18516</v>
      </c>
      <c r="M505" s="164">
        <v>0</v>
      </c>
      <c r="N505" s="127" t="str">
        <f>VLOOKUP(G505,映射表!A:G,7,0)</f>
        <v>莫美玉</v>
      </c>
      <c r="O505" s="128" t="str">
        <f>VLOOKUP(G505,映射表!A:C,3,0)</f>
        <v>W504P283526</v>
      </c>
      <c r="P505" t="s">
        <v>8</v>
      </c>
    </row>
    <row r="506" spans="1:16">
      <c r="A506" s="166">
        <v>46169</v>
      </c>
      <c r="B506" s="166">
        <v>46169</v>
      </c>
      <c r="C506" t="s">
        <v>50584</v>
      </c>
      <c r="D506" t="s">
        <v>48868</v>
      </c>
      <c r="E506" t="s">
        <v>50600</v>
      </c>
      <c r="F506" t="s">
        <v>50601</v>
      </c>
      <c r="G506" t="s">
        <v>24961</v>
      </c>
      <c r="H506" t="s">
        <v>24962</v>
      </c>
      <c r="I506">
        <v>110</v>
      </c>
      <c r="J506">
        <v>0</v>
      </c>
      <c r="K506" s="165">
        <v>0</v>
      </c>
      <c r="L506" t="s">
        <v>18516</v>
      </c>
      <c r="M506" s="164">
        <v>0</v>
      </c>
      <c r="N506" s="127" t="str">
        <f>VLOOKUP(G506,映射表!A:G,7,0)</f>
        <v>莫美玉</v>
      </c>
      <c r="O506" s="128" t="str">
        <f>VLOOKUP(G506,映射表!A:C,3,0)</f>
        <v>W504P283515</v>
      </c>
      <c r="P506" t="s">
        <v>8</v>
      </c>
    </row>
    <row r="507" spans="1:16">
      <c r="A507" s="166">
        <v>46169</v>
      </c>
      <c r="B507" s="166">
        <v>46169</v>
      </c>
      <c r="C507" t="s">
        <v>50584</v>
      </c>
      <c r="D507" t="s">
        <v>48868</v>
      </c>
      <c r="E507" t="s">
        <v>50616</v>
      </c>
      <c r="F507" t="s">
        <v>50617</v>
      </c>
      <c r="G507" t="s">
        <v>24857</v>
      </c>
      <c r="H507" t="s">
        <v>24858</v>
      </c>
      <c r="I507">
        <v>249</v>
      </c>
      <c r="J507">
        <v>2</v>
      </c>
      <c r="K507" s="165">
        <v>0.008032000000000001</v>
      </c>
      <c r="L507" s="164">
        <v>0.36</v>
      </c>
      <c r="M507" s="164">
        <v>0.72</v>
      </c>
      <c r="N507" s="127" t="str">
        <f>VLOOKUP(G507,映射表!A:G,7,0)</f>
        <v>莫美玉</v>
      </c>
      <c r="O507" s="128" t="str">
        <f>VLOOKUP(G507,映射表!A:C,3,0)</f>
        <v>W2593P411270</v>
      </c>
      <c r="P507" t="s">
        <v>8</v>
      </c>
    </row>
    <row r="508" spans="1:16">
      <c r="A508" s="166">
        <v>46169</v>
      </c>
      <c r="B508" s="166">
        <v>46169</v>
      </c>
      <c r="C508" t="s">
        <v>50584</v>
      </c>
      <c r="D508" t="s">
        <v>48868</v>
      </c>
      <c r="E508" t="s">
        <v>50598</v>
      </c>
      <c r="F508" t="s">
        <v>50599</v>
      </c>
      <c r="G508" t="s">
        <v>24961</v>
      </c>
      <c r="H508" t="s">
        <v>24962</v>
      </c>
      <c r="I508">
        <v>40</v>
      </c>
      <c r="J508">
        <v>0</v>
      </c>
      <c r="K508" s="165">
        <v>0</v>
      </c>
      <c r="L508" t="s">
        <v>18516</v>
      </c>
      <c r="M508" s="164">
        <v>0</v>
      </c>
      <c r="N508" s="127" t="str">
        <f>VLOOKUP(G508,映射表!A:G,7,0)</f>
        <v>莫美玉</v>
      </c>
      <c r="O508" s="128" t="str">
        <f>VLOOKUP(G508,映射表!A:C,3,0)</f>
        <v>W504P286386</v>
      </c>
      <c r="P508" t="s">
        <v>8</v>
      </c>
    </row>
    <row r="509" spans="1:16">
      <c r="A509" s="166">
        <v>46169</v>
      </c>
      <c r="B509" s="166">
        <v>46169</v>
      </c>
      <c r="C509" t="s">
        <v>50589</v>
      </c>
      <c r="D509" t="s">
        <v>48868</v>
      </c>
      <c r="E509" t="s">
        <v>50618</v>
      </c>
      <c r="F509" t="s">
        <v>50619</v>
      </c>
      <c r="G509" t="s">
        <v>24959</v>
      </c>
      <c r="H509" t="s">
        <v>24960</v>
      </c>
      <c r="I509">
        <v>123</v>
      </c>
      <c r="J509">
        <v>4</v>
      </c>
      <c r="K509" s="165">
        <v>0.03252</v>
      </c>
      <c r="L509" s="164">
        <v>0.2</v>
      </c>
      <c r="M509" s="164">
        <v>0.8</v>
      </c>
      <c r="N509" s="127" t="str">
        <f>VLOOKUP(G509,映射表!A:G,7,0)</f>
        <v>莫美玉</v>
      </c>
      <c r="O509" s="128" t="str">
        <f>VLOOKUP(G509,映射表!A:C,3,0)</f>
        <v>W504P286387</v>
      </c>
      <c r="P509" t="s">
        <v>8</v>
      </c>
    </row>
    <row r="510" spans="1:16">
      <c r="A510" s="166">
        <v>46169</v>
      </c>
      <c r="B510" s="166">
        <v>46169</v>
      </c>
      <c r="C510" t="s">
        <v>50572</v>
      </c>
      <c r="D510" t="s">
        <v>48868</v>
      </c>
      <c r="E510" t="s">
        <v>50604</v>
      </c>
      <c r="F510" t="s">
        <v>50605</v>
      </c>
      <c r="G510" t="s">
        <v>24847</v>
      </c>
      <c r="H510" t="s">
        <v>24848</v>
      </c>
      <c r="I510">
        <v>169</v>
      </c>
      <c r="J510">
        <v>3</v>
      </c>
      <c r="K510" s="165">
        <v>0.017751</v>
      </c>
      <c r="L510" s="164">
        <v>0.28</v>
      </c>
      <c r="M510" s="164">
        <v>0.84</v>
      </c>
      <c r="N510" s="127" t="str">
        <f>VLOOKUP(G510,映射表!A:G,7,0)</f>
        <v>莫美玉</v>
      </c>
      <c r="O510" s="128" t="str">
        <f>VLOOKUP(G510,映射表!A:C,3,0)</f>
        <v>W504S00263</v>
      </c>
      <c r="P510" t="s">
        <v>8</v>
      </c>
    </row>
    <row r="511" spans="1:16">
      <c r="A511" s="166">
        <v>46169</v>
      </c>
      <c r="B511" s="166">
        <v>46169</v>
      </c>
      <c r="C511" t="s">
        <v>50589</v>
      </c>
      <c r="D511" t="s">
        <v>48868</v>
      </c>
      <c r="E511" t="s">
        <v>50590</v>
      </c>
      <c r="F511" t="s">
        <v>50591</v>
      </c>
      <c r="G511" t="s">
        <v>24959</v>
      </c>
      <c r="H511" t="s">
        <v>24960</v>
      </c>
      <c r="I511">
        <v>207</v>
      </c>
      <c r="J511">
        <v>8</v>
      </c>
      <c r="K511" s="165">
        <v>0.038647</v>
      </c>
      <c r="L511" s="164">
        <v>0.29</v>
      </c>
      <c r="M511" s="164">
        <v>2.29</v>
      </c>
      <c r="N511" s="127" t="str">
        <f>VLOOKUP(G511,映射表!A:G,7,0)</f>
        <v>莫美玉</v>
      </c>
      <c r="O511" s="128" t="str">
        <f>VLOOKUP(G511,映射表!A:C,3,0)</f>
        <v>W504S00316</v>
      </c>
      <c r="P511" t="s">
        <v>8</v>
      </c>
    </row>
    <row r="512" spans="1:16">
      <c r="A512" s="166">
        <v>46169</v>
      </c>
      <c r="B512" s="166">
        <v>46169</v>
      </c>
      <c r="C512" t="s">
        <v>50579</v>
      </c>
      <c r="D512" t="s">
        <v>48868</v>
      </c>
      <c r="E512" t="s">
        <v>50620</v>
      </c>
      <c r="F512" t="s">
        <v>50621</v>
      </c>
      <c r="G512" t="s">
        <v>24841</v>
      </c>
      <c r="H512" t="s">
        <v>24842</v>
      </c>
      <c r="I512">
        <v>220</v>
      </c>
      <c r="J512">
        <v>4</v>
      </c>
      <c r="K512" s="165">
        <v>0.018182</v>
      </c>
      <c r="L512" s="164">
        <v>0.32</v>
      </c>
      <c r="M512" s="164">
        <v>1.28</v>
      </c>
      <c r="N512" s="127" t="str">
        <f>VLOOKUP(G512,映射表!A:G,7,0)</f>
        <v>莫美玉</v>
      </c>
      <c r="O512" s="128" t="str">
        <f>VLOOKUP(G512,映射表!A:C,3,0)</f>
        <v>W2593S00079</v>
      </c>
      <c r="P512" t="s">
        <v>8</v>
      </c>
    </row>
    <row r="513" spans="1:16">
      <c r="A513" s="166">
        <v>46169</v>
      </c>
      <c r="B513" s="166">
        <v>46169</v>
      </c>
      <c r="C513" t="s">
        <v>50085</v>
      </c>
      <c r="D513" t="s">
        <v>48868</v>
      </c>
      <c r="E513" t="s">
        <v>50622</v>
      </c>
      <c r="F513" t="s">
        <v>50623</v>
      </c>
      <c r="G513" t="s">
        <v>24943</v>
      </c>
      <c r="H513" t="s">
        <v>24944</v>
      </c>
      <c r="I513">
        <v>1425</v>
      </c>
      <c r="J513">
        <v>26</v>
      </c>
      <c r="K513" s="165">
        <v>0.018246</v>
      </c>
      <c r="L513" s="164">
        <v>0.23</v>
      </c>
      <c r="M513" s="164">
        <v>5.94</v>
      </c>
      <c r="N513" s="127" t="str">
        <f>VLOOKUP(G513,映射表!A:G,7,0)</f>
        <v>莫美玉</v>
      </c>
      <c r="O513" s="128" t="str">
        <f>VLOOKUP(G513,映射表!A:C,3,0)</f>
        <v>W2593S00078</v>
      </c>
      <c r="P513" t="s">
        <v>8</v>
      </c>
    </row>
    <row r="514" spans="1:16">
      <c r="A514" s="166">
        <v>46169</v>
      </c>
      <c r="B514" s="166">
        <v>46169</v>
      </c>
      <c r="C514" t="s">
        <v>50085</v>
      </c>
      <c r="D514" t="s">
        <v>48868</v>
      </c>
      <c r="E514" t="s">
        <v>50624</v>
      </c>
      <c r="F514" t="s">
        <v>50625</v>
      </c>
      <c r="G514" t="s">
        <v>25005</v>
      </c>
      <c r="H514" t="s">
        <v>25006</v>
      </c>
      <c r="I514">
        <v>11</v>
      </c>
      <c r="J514">
        <v>0</v>
      </c>
      <c r="K514" s="165">
        <v>0</v>
      </c>
      <c r="L514" t="s">
        <v>18516</v>
      </c>
      <c r="M514" s="164">
        <v>0</v>
      </c>
      <c r="N514" s="127" t="str">
        <f>VLOOKUP(G514,映射表!A:G,7,0)</f>
        <v>莫美玉</v>
      </c>
      <c r="O514" s="128" t="str">
        <f>VLOOKUP(G514,映射表!A:C,3,0)</f>
        <v>W2593P440591</v>
      </c>
      <c r="P514" t="s">
        <v>8</v>
      </c>
    </row>
    <row r="515" spans="1:16">
      <c r="A515" s="166">
        <v>46169</v>
      </c>
      <c r="B515" s="166">
        <v>46169</v>
      </c>
      <c r="C515" t="s">
        <v>50085</v>
      </c>
      <c r="D515" t="s">
        <v>48868</v>
      </c>
      <c r="E515" t="s">
        <v>50624</v>
      </c>
      <c r="F515" t="s">
        <v>50625</v>
      </c>
      <c r="G515" t="s">
        <v>25003</v>
      </c>
      <c r="H515" t="s">
        <v>25004</v>
      </c>
      <c r="I515">
        <v>219</v>
      </c>
      <c r="J515">
        <v>1</v>
      </c>
      <c r="K515" s="165">
        <v>0.004566</v>
      </c>
      <c r="L515" s="164">
        <v>0.45</v>
      </c>
      <c r="M515" s="164">
        <v>0.45</v>
      </c>
      <c r="N515" s="127" t="str">
        <f>VLOOKUP(G515,映射表!A:G,7,0)</f>
        <v>莫美玉</v>
      </c>
      <c r="O515" s="128" t="str">
        <f>VLOOKUP(G515,映射表!A:C,3,0)</f>
        <v>W2593P445043</v>
      </c>
      <c r="P515" t="s">
        <v>8</v>
      </c>
    </row>
    <row r="516" spans="1:16">
      <c r="A516" s="166">
        <v>46169</v>
      </c>
      <c r="B516" s="166">
        <v>46169</v>
      </c>
      <c r="C516" t="s">
        <v>50589</v>
      </c>
      <c r="D516" t="s">
        <v>48868</v>
      </c>
      <c r="E516" t="s">
        <v>50626</v>
      </c>
      <c r="F516" t="s">
        <v>50627</v>
      </c>
      <c r="G516" t="s">
        <v>24955</v>
      </c>
      <c r="H516" t="s">
        <v>24956</v>
      </c>
      <c r="I516">
        <v>686</v>
      </c>
      <c r="J516">
        <v>9</v>
      </c>
      <c r="K516" s="165">
        <v>0.01312</v>
      </c>
      <c r="L516" s="164">
        <v>0.29</v>
      </c>
      <c r="M516" s="164">
        <v>2.63</v>
      </c>
      <c r="N516" s="127" t="str">
        <f>VLOOKUP(G516,映射表!A:G,7,0)</f>
        <v>莫美玉</v>
      </c>
      <c r="O516" s="128" t="str">
        <f>VLOOKUP(G516,映射表!A:C,3,0)</f>
        <v>W2593P440591</v>
      </c>
      <c r="P516" t="s">
        <v>8</v>
      </c>
    </row>
    <row r="517" spans="1:16">
      <c r="A517" s="166">
        <v>46169</v>
      </c>
      <c r="B517" s="166">
        <v>46169</v>
      </c>
      <c r="C517" t="s">
        <v>50567</v>
      </c>
      <c r="D517" t="s">
        <v>48868</v>
      </c>
      <c r="E517" t="s">
        <v>50628</v>
      </c>
      <c r="F517" t="s">
        <v>50629</v>
      </c>
      <c r="G517" t="s">
        <v>24686</v>
      </c>
      <c r="H517" t="s">
        <v>24687</v>
      </c>
      <c r="I517">
        <v>1277</v>
      </c>
      <c r="J517">
        <v>22</v>
      </c>
      <c r="K517" s="165">
        <v>0.017228</v>
      </c>
      <c r="L517" s="164">
        <v>0.38</v>
      </c>
      <c r="M517" s="164">
        <v>8.25</v>
      </c>
      <c r="N517" s="127" t="str">
        <f>VLOOKUP(G517,映射表!A:G,7,0)</f>
        <v>莫美玉</v>
      </c>
      <c r="O517" s="128" t="str">
        <f>VLOOKUP(G517,映射表!A:C,3,0)</f>
        <v>W2593P440604</v>
      </c>
      <c r="P517" t="s">
        <v>8</v>
      </c>
    </row>
    <row r="518" spans="1:16">
      <c r="A518" s="166">
        <v>46169</v>
      </c>
      <c r="B518" s="166">
        <v>46169</v>
      </c>
      <c r="C518" t="s">
        <v>50567</v>
      </c>
      <c r="D518" t="s">
        <v>48868</v>
      </c>
      <c r="E518" t="s">
        <v>50628</v>
      </c>
      <c r="F518" t="s">
        <v>50629</v>
      </c>
      <c r="G518" t="s">
        <v>25045</v>
      </c>
      <c r="H518" t="s">
        <v>25046</v>
      </c>
      <c r="I518">
        <v>107</v>
      </c>
      <c r="J518">
        <v>2</v>
      </c>
      <c r="K518" s="165">
        <v>0.018692</v>
      </c>
      <c r="L518" s="164">
        <v>0.35</v>
      </c>
      <c r="M518" s="164">
        <v>0.7</v>
      </c>
      <c r="N518" s="127" t="str">
        <f>VLOOKUP(G518,映射表!A:G,7,0)</f>
        <v>莫美玉</v>
      </c>
      <c r="O518" s="128" t="str">
        <f>VLOOKUP(G518,映射表!A:C,3,0)</f>
        <v>W2593P440609</v>
      </c>
      <c r="P518" t="s">
        <v>8</v>
      </c>
    </row>
    <row r="519" spans="1:16">
      <c r="A519" s="166">
        <v>46169</v>
      </c>
      <c r="B519" s="166">
        <v>46169</v>
      </c>
      <c r="C519" t="s">
        <v>50562</v>
      </c>
      <c r="D519" t="s">
        <v>48868</v>
      </c>
      <c r="E519" t="s">
        <v>50587</v>
      </c>
      <c r="F519" t="s">
        <v>50588</v>
      </c>
      <c r="G519" t="s">
        <v>25041</v>
      </c>
      <c r="H519" t="s">
        <v>25042</v>
      </c>
      <c r="I519">
        <v>187</v>
      </c>
      <c r="J519">
        <v>7</v>
      </c>
      <c r="K519" s="165">
        <v>0.037433</v>
      </c>
      <c r="L519" s="164">
        <v>0.33</v>
      </c>
      <c r="M519" s="164">
        <v>2.29</v>
      </c>
      <c r="N519" s="127" t="str">
        <f>VLOOKUP(G519,映射表!A:G,7,0)</f>
        <v>莫美玉</v>
      </c>
      <c r="O519" s="128" t="str">
        <f>VLOOKUP(G519,映射表!A:C,3,0)</f>
        <v>W2593P440589</v>
      </c>
      <c r="P519" t="s">
        <v>8</v>
      </c>
    </row>
    <row r="520" spans="1:16">
      <c r="A520" s="166">
        <v>46169</v>
      </c>
      <c r="B520" s="166">
        <v>46169</v>
      </c>
      <c r="C520" t="s">
        <v>50562</v>
      </c>
      <c r="D520" t="s">
        <v>48868</v>
      </c>
      <c r="E520" t="s">
        <v>50587</v>
      </c>
      <c r="F520" t="s">
        <v>50588</v>
      </c>
      <c r="G520" t="s">
        <v>24935</v>
      </c>
      <c r="H520" t="s">
        <v>24936</v>
      </c>
      <c r="I520">
        <v>392</v>
      </c>
      <c r="J520">
        <v>8</v>
      </c>
      <c r="K520" s="165">
        <v>0.020408</v>
      </c>
      <c r="L520" s="164">
        <v>0.31</v>
      </c>
      <c r="M520" s="164">
        <v>2.44</v>
      </c>
      <c r="N520" s="127" t="str">
        <f>VLOOKUP(G520,映射表!A:G,7,0)</f>
        <v>莫美玉</v>
      </c>
      <c r="O520" s="128" t="str">
        <f>VLOOKUP(G520,映射表!A:C,3,0)</f>
        <v>W504P286390</v>
      </c>
      <c r="P520" t="s">
        <v>8</v>
      </c>
    </row>
    <row r="521" spans="1:16">
      <c r="A521" s="166">
        <v>46169</v>
      </c>
      <c r="B521" s="166">
        <v>46169</v>
      </c>
      <c r="C521" t="s">
        <v>50579</v>
      </c>
      <c r="D521" t="s">
        <v>48868</v>
      </c>
      <c r="E521" t="s">
        <v>50630</v>
      </c>
      <c r="F521" t="s">
        <v>50631</v>
      </c>
      <c r="G521" t="s">
        <v>25053</v>
      </c>
      <c r="H521" t="s">
        <v>25054</v>
      </c>
      <c r="I521">
        <v>1663</v>
      </c>
      <c r="J521">
        <v>10</v>
      </c>
      <c r="K521" s="165">
        <v>0.006012999999999999</v>
      </c>
      <c r="L521" s="164">
        <v>0.41</v>
      </c>
      <c r="M521" s="164">
        <v>4.07</v>
      </c>
      <c r="N521" s="127" t="str">
        <f>VLOOKUP(G521,映射表!A:G,7,0)</f>
        <v>莫美玉</v>
      </c>
      <c r="O521" s="128" t="str">
        <f>VLOOKUP(G521,映射表!A:C,3,0)</f>
        <v>W2593S00078</v>
      </c>
      <c r="P521" t="s">
        <v>8</v>
      </c>
    </row>
    <row r="522" spans="1:16">
      <c r="A522" s="166">
        <v>46169</v>
      </c>
      <c r="B522" s="166">
        <v>46169</v>
      </c>
      <c r="C522" t="s">
        <v>50579</v>
      </c>
      <c r="D522" t="s">
        <v>48868</v>
      </c>
      <c r="E522" t="s">
        <v>50630</v>
      </c>
      <c r="F522" t="s">
        <v>50631</v>
      </c>
      <c r="G522" t="s">
        <v>25055</v>
      </c>
      <c r="H522" t="s">
        <v>25056</v>
      </c>
      <c r="I522">
        <v>624</v>
      </c>
      <c r="J522">
        <v>10</v>
      </c>
      <c r="K522" s="165">
        <v>0.016026</v>
      </c>
      <c r="L522" s="164">
        <v>0.39</v>
      </c>
      <c r="M522" s="164">
        <v>3.88</v>
      </c>
      <c r="N522" s="127" t="str">
        <f>VLOOKUP(G522,映射表!A:G,7,0)</f>
        <v>莫美玉</v>
      </c>
      <c r="O522" s="128" t="str">
        <f>VLOOKUP(G522,映射表!A:C,3,0)</f>
        <v>W2593S00079</v>
      </c>
      <c r="P522" t="s">
        <v>8</v>
      </c>
    </row>
    <row r="523" spans="1:16">
      <c r="A523" s="166">
        <v>46169</v>
      </c>
      <c r="B523" s="166">
        <v>46169</v>
      </c>
      <c r="C523" t="s">
        <v>50556</v>
      </c>
      <c r="D523" t="s">
        <v>48868</v>
      </c>
      <c r="E523" t="s">
        <v>50632</v>
      </c>
      <c r="F523" t="s">
        <v>50633</v>
      </c>
      <c r="G523" t="s">
        <v>25087</v>
      </c>
      <c r="H523" t="s">
        <v>25088</v>
      </c>
      <c r="I523">
        <v>2661</v>
      </c>
      <c r="J523">
        <v>24</v>
      </c>
      <c r="K523" s="165">
        <v>0.009019000000000001</v>
      </c>
      <c r="L523" s="164">
        <v>0.33</v>
      </c>
      <c r="M523" s="164">
        <v>7.8</v>
      </c>
      <c r="N523" s="127" t="str">
        <f>VLOOKUP(G523,映射表!A:G,7,0)</f>
        <v>莫美玉</v>
      </c>
      <c r="O523" s="128" t="str">
        <f>VLOOKUP(G523,映射表!A:C,3,0)</f>
        <v>W2593S00078</v>
      </c>
      <c r="P523" t="s">
        <v>8</v>
      </c>
    </row>
    <row r="524" spans="1:16">
      <c r="A524" s="166">
        <v>46169</v>
      </c>
      <c r="B524" s="166">
        <v>46169</v>
      </c>
      <c r="C524" t="s">
        <v>50589</v>
      </c>
      <c r="D524" t="s">
        <v>48868</v>
      </c>
      <c r="E524" t="s">
        <v>50634</v>
      </c>
      <c r="F524" t="s">
        <v>50635</v>
      </c>
      <c r="G524" t="s">
        <v>24823</v>
      </c>
      <c r="H524" t="s">
        <v>24824</v>
      </c>
      <c r="I524">
        <v>770</v>
      </c>
      <c r="J524">
        <v>5</v>
      </c>
      <c r="K524" s="165">
        <v>0.006494</v>
      </c>
      <c r="L524" s="164">
        <v>0.3</v>
      </c>
      <c r="M524" s="164">
        <v>1.52</v>
      </c>
      <c r="N524" s="127" t="str">
        <f>VLOOKUP(G524,映射表!A:G,7,0)</f>
        <v>莫美玉</v>
      </c>
      <c r="O524" s="128" t="str">
        <f>VLOOKUP(G524,映射表!A:C,3,0)</f>
        <v>W2593S00077</v>
      </c>
      <c r="P524" t="s">
        <v>8</v>
      </c>
    </row>
    <row r="525" spans="1:16">
      <c r="A525" s="166">
        <v>46169</v>
      </c>
      <c r="B525" s="166">
        <v>46169</v>
      </c>
      <c r="C525" t="s">
        <v>50556</v>
      </c>
      <c r="D525" t="s">
        <v>48868</v>
      </c>
      <c r="E525" t="s">
        <v>50602</v>
      </c>
      <c r="F525" t="s">
        <v>50603</v>
      </c>
      <c r="G525" t="s">
        <v>25087</v>
      </c>
      <c r="H525" t="s">
        <v>25088</v>
      </c>
      <c r="I525">
        <v>2362</v>
      </c>
      <c r="J525">
        <v>29</v>
      </c>
      <c r="K525" s="165">
        <v>0.012278</v>
      </c>
      <c r="L525" s="164">
        <v>0.3</v>
      </c>
      <c r="M525" s="164">
        <v>8.82</v>
      </c>
      <c r="N525" s="127" t="str">
        <f>VLOOKUP(G525,映射表!A:G,7,0)</f>
        <v>莫美玉</v>
      </c>
      <c r="O525" s="128" t="str">
        <f>VLOOKUP(G525,映射表!A:C,3,0)</f>
        <v>W2593S00079</v>
      </c>
      <c r="P525" t="s">
        <v>8</v>
      </c>
    </row>
    <row r="526" spans="1:16">
      <c r="A526" s="166">
        <v>46169</v>
      </c>
      <c r="B526" s="166">
        <v>46169</v>
      </c>
      <c r="C526" t="s">
        <v>50572</v>
      </c>
      <c r="D526" t="s">
        <v>48868</v>
      </c>
      <c r="E526" t="s">
        <v>50636</v>
      </c>
      <c r="F526" t="s">
        <v>50637</v>
      </c>
      <c r="G526" t="s">
        <v>25095</v>
      </c>
      <c r="H526" t="s">
        <v>25096</v>
      </c>
      <c r="I526">
        <v>4</v>
      </c>
      <c r="J526">
        <v>1</v>
      </c>
      <c r="K526" s="165">
        <v>0.25</v>
      </c>
      <c r="L526" s="164">
        <v>0.3</v>
      </c>
      <c r="M526" s="164">
        <v>0.3</v>
      </c>
      <c r="N526" s="127" t="str">
        <f>VLOOKUP(G526,映射表!A:G,7,0)</f>
        <v>莫美玉</v>
      </c>
      <c r="O526" s="128" t="str">
        <f>VLOOKUP(G526,映射表!A:C,3,0)</f>
        <v>W504P296776</v>
      </c>
      <c r="P526" t="s">
        <v>8</v>
      </c>
    </row>
    <row r="527" spans="1:16">
      <c r="A527" s="166">
        <v>46169</v>
      </c>
      <c r="B527" s="166">
        <v>46169</v>
      </c>
      <c r="C527" t="s">
        <v>50572</v>
      </c>
      <c r="D527" t="s">
        <v>48868</v>
      </c>
      <c r="E527" t="s">
        <v>50636</v>
      </c>
      <c r="F527" t="s">
        <v>50637</v>
      </c>
      <c r="G527" t="s">
        <v>25099</v>
      </c>
      <c r="H527" t="s">
        <v>25100</v>
      </c>
      <c r="I527">
        <v>382</v>
      </c>
      <c r="J527">
        <v>4</v>
      </c>
      <c r="K527" s="165">
        <v>0.010471</v>
      </c>
      <c r="L527" s="164">
        <v>0.3</v>
      </c>
      <c r="M527" s="164">
        <v>1.2</v>
      </c>
      <c r="N527" s="127" t="str">
        <f>VLOOKUP(G527,映射表!A:G,7,0)</f>
        <v>莫美玉</v>
      </c>
      <c r="O527" s="128" t="str">
        <f>VLOOKUP(G527,映射表!A:C,3,0)</f>
        <v>W504P429273</v>
      </c>
      <c r="P527" t="s">
        <v>8</v>
      </c>
    </row>
    <row r="528" spans="1:16">
      <c r="A528" s="166">
        <v>46169</v>
      </c>
      <c r="B528" s="166">
        <v>46169</v>
      </c>
      <c r="C528" t="s">
        <v>50556</v>
      </c>
      <c r="D528" t="s">
        <v>48868</v>
      </c>
      <c r="E528" t="s">
        <v>50632</v>
      </c>
      <c r="F528" t="s">
        <v>50633</v>
      </c>
      <c r="G528" t="s">
        <v>24829</v>
      </c>
      <c r="H528" t="s">
        <v>24830</v>
      </c>
      <c r="I528">
        <v>538</v>
      </c>
      <c r="J528">
        <v>9</v>
      </c>
      <c r="K528" s="165">
        <v>0.016729</v>
      </c>
      <c r="L528" s="164">
        <v>0.32</v>
      </c>
      <c r="M528" s="164">
        <v>2.9</v>
      </c>
      <c r="N528" s="127" t="str">
        <f>VLOOKUP(G528,映射表!A:G,7,0)</f>
        <v>莫美玉</v>
      </c>
      <c r="O528" s="128" t="str">
        <f>VLOOKUP(G528,映射表!A:C,3,0)</f>
        <v>W2593P333587</v>
      </c>
      <c r="P528" t="s">
        <v>8</v>
      </c>
    </row>
    <row r="529" spans="1:16">
      <c r="A529" s="166">
        <v>46169</v>
      </c>
      <c r="B529" s="166">
        <v>46169</v>
      </c>
      <c r="C529" t="s">
        <v>50567</v>
      </c>
      <c r="D529" t="s">
        <v>48868</v>
      </c>
      <c r="E529" t="s">
        <v>50628</v>
      </c>
      <c r="F529" t="s">
        <v>50629</v>
      </c>
      <c r="G529" t="s">
        <v>24692</v>
      </c>
      <c r="H529" t="s">
        <v>24693</v>
      </c>
      <c r="I529">
        <v>396</v>
      </c>
      <c r="J529">
        <v>3</v>
      </c>
      <c r="K529" s="165">
        <v>0.007576</v>
      </c>
      <c r="L529" s="164">
        <v>0.32</v>
      </c>
      <c r="M529" s="164">
        <v>0.97</v>
      </c>
      <c r="N529" s="127" t="str">
        <f>VLOOKUP(G529,映射表!A:G,7,0)</f>
        <v>莫美玉</v>
      </c>
      <c r="O529" s="128" t="str">
        <f>VLOOKUP(G529,映射表!A:C,3,0)</f>
        <v>W2593P395806</v>
      </c>
      <c r="P529" t="s">
        <v>8</v>
      </c>
    </row>
    <row r="530" spans="1:16">
      <c r="A530" s="166">
        <v>46169</v>
      </c>
      <c r="B530" s="166">
        <v>46169</v>
      </c>
      <c r="C530" t="s">
        <v>50579</v>
      </c>
      <c r="D530" t="s">
        <v>48868</v>
      </c>
      <c r="E530" t="s">
        <v>50638</v>
      </c>
      <c r="F530" t="s">
        <v>50639</v>
      </c>
      <c r="G530" t="s">
        <v>25055</v>
      </c>
      <c r="H530" t="s">
        <v>25056</v>
      </c>
      <c r="I530">
        <v>931</v>
      </c>
      <c r="J530">
        <v>17</v>
      </c>
      <c r="K530" s="165">
        <v>0.018260000000000002</v>
      </c>
      <c r="L530" s="164">
        <v>0.34</v>
      </c>
      <c r="M530" s="164">
        <v>5.78</v>
      </c>
      <c r="N530" s="127" t="str">
        <f>VLOOKUP(G530,映射表!A:G,7,0)</f>
        <v>莫美玉</v>
      </c>
      <c r="O530" s="128" t="str">
        <f>VLOOKUP(G530,映射表!A:C,3,0)</f>
        <v>W2593P395808</v>
      </c>
      <c r="P530" t="s">
        <v>8</v>
      </c>
    </row>
    <row r="531" spans="1:16">
      <c r="A531" s="166">
        <v>46169</v>
      </c>
      <c r="B531" s="166">
        <v>46169</v>
      </c>
      <c r="C531" t="s">
        <v>50579</v>
      </c>
      <c r="D531" t="s">
        <v>48868</v>
      </c>
      <c r="E531" t="s">
        <v>50640</v>
      </c>
      <c r="F531" t="s">
        <v>50641</v>
      </c>
      <c r="G531" t="s">
        <v>25053</v>
      </c>
      <c r="H531" t="s">
        <v>25054</v>
      </c>
      <c r="I531">
        <v>1989</v>
      </c>
      <c r="J531">
        <v>16</v>
      </c>
      <c r="K531" s="165">
        <v>0.008044</v>
      </c>
      <c r="L531" s="164">
        <v>0.45</v>
      </c>
      <c r="M531" s="164">
        <v>7.13</v>
      </c>
      <c r="N531" s="127" t="str">
        <f>VLOOKUP(G531,映射表!A:G,7,0)</f>
        <v>莫美玉</v>
      </c>
      <c r="O531" s="128" t="str">
        <f>VLOOKUP(G531,映射表!A:C,3,0)</f>
        <v>W2593P395809</v>
      </c>
      <c r="P531" t="s">
        <v>8</v>
      </c>
    </row>
    <row r="532" spans="1:16">
      <c r="A532" s="166">
        <v>46169</v>
      </c>
      <c r="B532" s="166">
        <v>46169</v>
      </c>
      <c r="C532" t="s">
        <v>50579</v>
      </c>
      <c r="D532" t="s">
        <v>48868</v>
      </c>
      <c r="E532" t="s">
        <v>50640</v>
      </c>
      <c r="F532" t="s">
        <v>50641</v>
      </c>
      <c r="G532" t="s">
        <v>25055</v>
      </c>
      <c r="H532" t="s">
        <v>25056</v>
      </c>
      <c r="I532">
        <v>644</v>
      </c>
      <c r="J532">
        <v>4</v>
      </c>
      <c r="K532" s="165">
        <v>0.0062109999999999995</v>
      </c>
      <c r="L532" s="164">
        <v>0.47</v>
      </c>
      <c r="M532" s="164">
        <v>1.88</v>
      </c>
      <c r="N532" s="127" t="str">
        <f>VLOOKUP(G532,映射表!A:G,7,0)</f>
        <v>莫美玉</v>
      </c>
      <c r="O532" s="128" t="str">
        <f>VLOOKUP(G532,映射表!A:C,3,0)</f>
        <v>W1670P314268</v>
      </c>
      <c r="P532" t="s">
        <v>8</v>
      </c>
    </row>
    <row r="533" spans="1:16">
      <c r="A533" s="166">
        <v>46169</v>
      </c>
      <c r="B533" s="166">
        <v>46169</v>
      </c>
      <c r="C533" t="s">
        <v>50579</v>
      </c>
      <c r="D533" t="s">
        <v>48868</v>
      </c>
      <c r="E533" t="s">
        <v>50640</v>
      </c>
      <c r="F533" t="s">
        <v>50641</v>
      </c>
      <c r="G533" t="s">
        <v>25057</v>
      </c>
      <c r="H533" t="s">
        <v>25058</v>
      </c>
      <c r="I533">
        <v>565</v>
      </c>
      <c r="J533">
        <v>4</v>
      </c>
      <c r="K533" s="165">
        <v>0.0070799999999999995</v>
      </c>
      <c r="L533" s="164">
        <v>0.49</v>
      </c>
      <c r="M533" s="164">
        <v>1.94</v>
      </c>
      <c r="N533" s="127" t="str">
        <f>VLOOKUP(G533,映射表!A:G,7,0)</f>
        <v>莫美玉</v>
      </c>
      <c r="O533" s="128" t="str">
        <f>VLOOKUP(G533,映射表!A:C,3,0)</f>
        <v>W504P296795</v>
      </c>
      <c r="P533" t="s">
        <v>8</v>
      </c>
    </row>
    <row r="534" spans="1:16">
      <c r="A534" s="166">
        <v>46169</v>
      </c>
      <c r="B534" s="166">
        <v>46169</v>
      </c>
      <c r="C534" t="s">
        <v>50579</v>
      </c>
      <c r="D534" t="s">
        <v>48868</v>
      </c>
      <c r="E534" t="s">
        <v>50638</v>
      </c>
      <c r="F534" t="s">
        <v>50639</v>
      </c>
      <c r="G534" t="s">
        <v>25053</v>
      </c>
      <c r="H534" t="s">
        <v>25054</v>
      </c>
      <c r="I534">
        <v>1228</v>
      </c>
      <c r="J534">
        <v>15</v>
      </c>
      <c r="K534" s="165">
        <v>0.012215</v>
      </c>
      <c r="L534" s="164">
        <v>0.33</v>
      </c>
      <c r="M534" s="164">
        <v>5</v>
      </c>
      <c r="N534" s="127" t="str">
        <f>VLOOKUP(G534,映射表!A:G,7,0)</f>
        <v>莫美玉</v>
      </c>
      <c r="O534" s="128" t="str">
        <f>VLOOKUP(G534,映射表!A:C,3,0)</f>
        <v>W504P370528</v>
      </c>
      <c r="P534" t="s">
        <v>8</v>
      </c>
    </row>
    <row r="535" spans="1:16">
      <c r="A535" s="166">
        <v>46169</v>
      </c>
      <c r="B535" s="166">
        <v>46169</v>
      </c>
      <c r="C535" t="s">
        <v>50567</v>
      </c>
      <c r="D535" t="s">
        <v>48868</v>
      </c>
      <c r="E535" t="s">
        <v>50642</v>
      </c>
      <c r="F535" t="s">
        <v>50643</v>
      </c>
      <c r="G535" t="s">
        <v>24744</v>
      </c>
      <c r="H535" t="s">
        <v>24745</v>
      </c>
      <c r="I535">
        <v>978</v>
      </c>
      <c r="J535">
        <v>12</v>
      </c>
      <c r="K535" s="165">
        <v>0.012270000000000001</v>
      </c>
      <c r="L535" s="164">
        <v>0.3</v>
      </c>
      <c r="M535" s="164">
        <v>3.61</v>
      </c>
      <c r="N535" s="127" t="str">
        <f>VLOOKUP(G535,映射表!A:G,7,0)</f>
        <v>莫美玉</v>
      </c>
      <c r="O535" s="128" t="str">
        <f>VLOOKUP(G535,映射表!A:C,3,0)</f>
        <v>W504P296797</v>
      </c>
      <c r="P535" t="s">
        <v>8</v>
      </c>
    </row>
    <row r="536" spans="1:16">
      <c r="A536" s="166">
        <v>46169</v>
      </c>
      <c r="B536" s="166">
        <v>46169</v>
      </c>
      <c r="C536" t="s">
        <v>50567</v>
      </c>
      <c r="D536" t="s">
        <v>48868</v>
      </c>
      <c r="E536" t="s">
        <v>50644</v>
      </c>
      <c r="F536" t="s">
        <v>50645</v>
      </c>
      <c r="G536" t="s">
        <v>24653</v>
      </c>
      <c r="H536" t="s">
        <v>24654</v>
      </c>
      <c r="I536">
        <v>1492</v>
      </c>
      <c r="J536">
        <v>27</v>
      </c>
      <c r="K536" s="165">
        <v>0.018097000000000002</v>
      </c>
      <c r="L536" s="164">
        <v>0.3</v>
      </c>
      <c r="M536" s="164">
        <v>8.2</v>
      </c>
      <c r="N536" s="127" t="str">
        <f>VLOOKUP(G536,映射表!A:G,7,0)</f>
        <v>莫美玉</v>
      </c>
      <c r="O536" s="128" t="str">
        <f>VLOOKUP(G536,映射表!A:C,3,0)</f>
        <v>W504P296793</v>
      </c>
      <c r="P536" t="s">
        <v>8</v>
      </c>
    </row>
    <row r="537" spans="1:16">
      <c r="A537" s="166">
        <v>46169</v>
      </c>
      <c r="B537" s="166">
        <v>46169</v>
      </c>
      <c r="C537" t="s">
        <v>50572</v>
      </c>
      <c r="D537" t="s">
        <v>48868</v>
      </c>
      <c r="E537" t="s">
        <v>50646</v>
      </c>
      <c r="F537" t="s">
        <v>50647</v>
      </c>
      <c r="G537" t="s">
        <v>24056</v>
      </c>
      <c r="H537" t="s">
        <v>16168</v>
      </c>
      <c r="I537">
        <v>1097</v>
      </c>
      <c r="J537">
        <v>14</v>
      </c>
      <c r="K537" s="165">
        <v>0.012762</v>
      </c>
      <c r="L537" s="164">
        <v>0.39</v>
      </c>
      <c r="M537" s="164">
        <v>5.48</v>
      </c>
      <c r="N537" s="127" t="str">
        <f>VLOOKUP(G537,映射表!A:G,7,0)</f>
        <v>莫美玉</v>
      </c>
      <c r="O537" s="128" t="str">
        <f>VLOOKUP(G537,映射表!A:C,3,0)</f>
        <v>W504P296798</v>
      </c>
      <c r="P537" t="s">
        <v>8</v>
      </c>
    </row>
    <row r="538" spans="1:16">
      <c r="A538" s="166">
        <v>46169</v>
      </c>
      <c r="B538" s="166">
        <v>46169</v>
      </c>
      <c r="C538" t="s">
        <v>50572</v>
      </c>
      <c r="D538" t="s">
        <v>48868</v>
      </c>
      <c r="E538" t="s">
        <v>50648</v>
      </c>
      <c r="F538" t="s">
        <v>50649</v>
      </c>
      <c r="G538" t="s">
        <v>25171</v>
      </c>
      <c r="H538" t="s">
        <v>25172</v>
      </c>
      <c r="I538">
        <v>431</v>
      </c>
      <c r="J538">
        <v>4</v>
      </c>
      <c r="K538" s="165">
        <v>0.009281000000000001</v>
      </c>
      <c r="L538" s="164">
        <v>0.2</v>
      </c>
      <c r="M538" s="164">
        <v>0.79</v>
      </c>
      <c r="N538" s="127" t="str">
        <f>VLOOKUP(G538,映射表!A:G,7,0)</f>
        <v>莫美玉</v>
      </c>
      <c r="O538" s="128" t="str">
        <f>VLOOKUP(G538,映射表!A:C,3,0)</f>
        <v>W1858P389993</v>
      </c>
      <c r="P538" t="s">
        <v>8</v>
      </c>
    </row>
    <row r="539" spans="1:16">
      <c r="A539" s="166">
        <v>46169</v>
      </c>
      <c r="B539" s="166">
        <v>46169</v>
      </c>
      <c r="C539" t="s">
        <v>50572</v>
      </c>
      <c r="D539" t="s">
        <v>48868</v>
      </c>
      <c r="E539" t="s">
        <v>50648</v>
      </c>
      <c r="F539" t="s">
        <v>50649</v>
      </c>
      <c r="G539" t="s">
        <v>25175</v>
      </c>
      <c r="H539" t="s">
        <v>25176</v>
      </c>
      <c r="I539">
        <v>415</v>
      </c>
      <c r="J539">
        <v>7</v>
      </c>
      <c r="K539" s="165">
        <v>0.016867</v>
      </c>
      <c r="L539" s="164">
        <v>0.23</v>
      </c>
      <c r="M539" s="164">
        <v>1.6</v>
      </c>
      <c r="N539" s="127" t="str">
        <f>VLOOKUP(G539,映射表!A:G,7,0)</f>
        <v>莫美玉</v>
      </c>
      <c r="O539" s="128" t="str">
        <f>VLOOKUP(G539,映射表!A:C,3,0)</f>
        <v>W504P286379</v>
      </c>
      <c r="P539" t="s">
        <v>8</v>
      </c>
    </row>
    <row r="540" spans="1:16">
      <c r="A540" s="166">
        <v>46169</v>
      </c>
      <c r="B540" s="166">
        <v>46169</v>
      </c>
      <c r="C540" t="s">
        <v>50572</v>
      </c>
      <c r="D540" t="s">
        <v>48868</v>
      </c>
      <c r="E540" t="s">
        <v>50648</v>
      </c>
      <c r="F540" t="s">
        <v>50649</v>
      </c>
      <c r="G540" t="s">
        <v>25177</v>
      </c>
      <c r="H540" t="s">
        <v>25178</v>
      </c>
      <c r="I540">
        <v>283</v>
      </c>
      <c r="J540">
        <v>6</v>
      </c>
      <c r="K540" s="165">
        <v>0.021200999999999998</v>
      </c>
      <c r="L540" s="164">
        <v>0.25</v>
      </c>
      <c r="M540" s="164">
        <v>1.47</v>
      </c>
      <c r="N540" s="127" t="str">
        <f>VLOOKUP(G540,映射表!A:G,7,0)</f>
        <v>莫美玉</v>
      </c>
      <c r="O540" s="128" t="str">
        <f>VLOOKUP(G540,映射表!A:C,3,0)</f>
        <v>W2593S00053</v>
      </c>
      <c r="P540" t="s">
        <v>8</v>
      </c>
    </row>
    <row r="541" spans="1:16">
      <c r="A541" s="166">
        <v>46169</v>
      </c>
      <c r="B541" s="166">
        <v>46169</v>
      </c>
      <c r="C541" t="s">
        <v>50085</v>
      </c>
      <c r="D541" t="s">
        <v>48868</v>
      </c>
      <c r="E541" t="s">
        <v>50650</v>
      </c>
      <c r="F541" t="s">
        <v>50651</v>
      </c>
      <c r="G541" t="s">
        <v>25121</v>
      </c>
      <c r="H541" t="s">
        <v>25122</v>
      </c>
      <c r="I541">
        <v>350</v>
      </c>
      <c r="J541">
        <v>10</v>
      </c>
      <c r="K541" s="165">
        <v>0.028571</v>
      </c>
      <c r="L541" s="164">
        <v>0.35</v>
      </c>
      <c r="M541" s="164">
        <v>3.46</v>
      </c>
      <c r="N541" s="127" t="str">
        <f>VLOOKUP(G541,映射表!A:G,7,0)</f>
        <v>莫美玉</v>
      </c>
      <c r="O541" s="128" t="str">
        <f>VLOOKUP(G541,映射表!A:C,3,0)</f>
        <v>W2593P440594</v>
      </c>
      <c r="P541" t="s">
        <v>8</v>
      </c>
    </row>
    <row r="542" spans="1:16">
      <c r="A542" s="166">
        <v>46169</v>
      </c>
      <c r="B542" s="166">
        <v>46169</v>
      </c>
      <c r="C542" t="s">
        <v>50567</v>
      </c>
      <c r="D542" t="s">
        <v>48868</v>
      </c>
      <c r="E542" t="s">
        <v>50652</v>
      </c>
      <c r="F542" t="s">
        <v>50653</v>
      </c>
      <c r="G542" t="s">
        <v>24765</v>
      </c>
      <c r="H542" t="s">
        <v>24766</v>
      </c>
      <c r="I542">
        <v>1901</v>
      </c>
      <c r="J542">
        <v>22</v>
      </c>
      <c r="K542" s="165">
        <v>0.011573</v>
      </c>
      <c r="L542" s="164">
        <v>0.3</v>
      </c>
      <c r="M542" s="164">
        <v>6.68</v>
      </c>
      <c r="N542" s="127" t="str">
        <f>VLOOKUP(G542,映射表!A:G,7,0)</f>
        <v>莫美玉</v>
      </c>
      <c r="O542" s="128" t="str">
        <f>VLOOKUP(G542,映射表!A:C,3,0)</f>
        <v>W2593P395808</v>
      </c>
      <c r="P542" t="s">
        <v>8</v>
      </c>
    </row>
    <row r="543" spans="1:16">
      <c r="A543" s="166">
        <v>46169</v>
      </c>
      <c r="B543" s="166">
        <v>46169</v>
      </c>
      <c r="C543" t="s">
        <v>50567</v>
      </c>
      <c r="D543" t="s">
        <v>48868</v>
      </c>
      <c r="E543" t="s">
        <v>50652</v>
      </c>
      <c r="F543" t="s">
        <v>50653</v>
      </c>
      <c r="G543" t="s">
        <v>24767</v>
      </c>
      <c r="H543" t="s">
        <v>24768</v>
      </c>
      <c r="I543">
        <v>54</v>
      </c>
      <c r="J543">
        <v>0</v>
      </c>
      <c r="K543" s="165">
        <v>0</v>
      </c>
      <c r="L543" t="s">
        <v>18516</v>
      </c>
      <c r="M543" s="164">
        <v>0</v>
      </c>
      <c r="N543" s="127" t="str">
        <f>VLOOKUP(G543,映射表!A:G,7,0)</f>
        <v>莫美玉</v>
      </c>
      <c r="O543" s="128" t="str">
        <f>VLOOKUP(G543,映射表!A:C,3,0)</f>
        <v>W2593P395809</v>
      </c>
      <c r="P543" t="s">
        <v>8</v>
      </c>
    </row>
    <row r="544" spans="1:16">
      <c r="A544" s="166">
        <v>46169</v>
      </c>
      <c r="B544" s="166">
        <v>46169</v>
      </c>
      <c r="C544" t="s">
        <v>50567</v>
      </c>
      <c r="D544" t="s">
        <v>48868</v>
      </c>
      <c r="E544" t="s">
        <v>50652</v>
      </c>
      <c r="F544" t="s">
        <v>50653</v>
      </c>
      <c r="G544" t="s">
        <v>24769</v>
      </c>
      <c r="H544" t="s">
        <v>24770</v>
      </c>
      <c r="I544">
        <v>123</v>
      </c>
      <c r="J544">
        <v>2</v>
      </c>
      <c r="K544" s="165">
        <v>0.01626</v>
      </c>
      <c r="L544" s="164">
        <v>0.32</v>
      </c>
      <c r="M544" s="164">
        <v>0.64</v>
      </c>
      <c r="N544" s="127" t="str">
        <f>VLOOKUP(G544,映射表!A:G,7,0)</f>
        <v>莫美玉</v>
      </c>
      <c r="O544" s="128" t="str">
        <f>VLOOKUP(G544,映射表!A:C,3,0)</f>
        <v>W2593P395807</v>
      </c>
      <c r="P544" t="s">
        <v>8</v>
      </c>
    </row>
    <row r="545" spans="1:16">
      <c r="A545" s="166">
        <v>46169</v>
      </c>
      <c r="B545" s="166">
        <v>46169</v>
      </c>
      <c r="C545" t="s">
        <v>50567</v>
      </c>
      <c r="D545" t="s">
        <v>48868</v>
      </c>
      <c r="E545" t="s">
        <v>50652</v>
      </c>
      <c r="F545" t="s">
        <v>50653</v>
      </c>
      <c r="G545" t="s">
        <v>24771</v>
      </c>
      <c r="H545" t="s">
        <v>24772</v>
      </c>
      <c r="I545">
        <v>947</v>
      </c>
      <c r="J545">
        <v>7</v>
      </c>
      <c r="K545" s="165">
        <v>0.007391999999999999</v>
      </c>
      <c r="L545" s="164">
        <v>0.27</v>
      </c>
      <c r="M545" s="164">
        <v>1.9</v>
      </c>
      <c r="N545" s="127" t="str">
        <f>VLOOKUP(G545,映射表!A:G,7,0)</f>
        <v>莫美玉</v>
      </c>
      <c r="O545" s="128" t="str">
        <f>VLOOKUP(G545,映射表!A:C,3,0)</f>
        <v>W2593P395806</v>
      </c>
      <c r="P545" t="s">
        <v>8</v>
      </c>
    </row>
    <row r="546" spans="1:16">
      <c r="A546" s="166">
        <v>46169</v>
      </c>
      <c r="B546" s="166">
        <v>46169</v>
      </c>
      <c r="C546" t="s">
        <v>50567</v>
      </c>
      <c r="D546" t="s">
        <v>48868</v>
      </c>
      <c r="E546" t="s">
        <v>50652</v>
      </c>
      <c r="F546" t="s">
        <v>50653</v>
      </c>
      <c r="G546" t="s">
        <v>24773</v>
      </c>
      <c r="H546" t="s">
        <v>24774</v>
      </c>
      <c r="I546">
        <v>234</v>
      </c>
      <c r="J546">
        <v>2</v>
      </c>
      <c r="K546" s="165">
        <v>0.008547</v>
      </c>
      <c r="L546" s="164">
        <v>0.22</v>
      </c>
      <c r="M546" s="164">
        <v>0.44</v>
      </c>
      <c r="N546" s="127" t="str">
        <f>VLOOKUP(G546,映射表!A:G,7,0)</f>
        <v>莫美玉</v>
      </c>
      <c r="O546" s="128" t="str">
        <f>VLOOKUP(G546,映射表!A:C,3,0)</f>
        <v>N733S351668K</v>
      </c>
      <c r="P546" t="s">
        <v>8</v>
      </c>
    </row>
    <row r="547" spans="1:16">
      <c r="A547" s="166">
        <v>46169</v>
      </c>
      <c r="B547" s="166">
        <v>46169</v>
      </c>
      <c r="C547" t="s">
        <v>50589</v>
      </c>
      <c r="D547" t="s">
        <v>48868</v>
      </c>
      <c r="E547" t="s">
        <v>50626</v>
      </c>
      <c r="F547" t="s">
        <v>50627</v>
      </c>
      <c r="G547" t="s">
        <v>25151</v>
      </c>
      <c r="H547" t="s">
        <v>25152</v>
      </c>
      <c r="I547">
        <v>914</v>
      </c>
      <c r="J547">
        <v>14</v>
      </c>
      <c r="K547" s="165">
        <v>0.015317</v>
      </c>
      <c r="L547" s="164">
        <v>0.3</v>
      </c>
      <c r="M547" s="164">
        <v>4.2</v>
      </c>
      <c r="N547" s="127" t="str">
        <f>VLOOKUP(G547,映射表!A:G,7,0)</f>
        <v>莫美玉</v>
      </c>
      <c r="O547" s="128" t="str">
        <f>VLOOKUP(G547,映射表!A:C,3,0)</f>
        <v>W2593S00032</v>
      </c>
      <c r="P547" t="s">
        <v>8</v>
      </c>
    </row>
    <row r="548" spans="1:16">
      <c r="A548" s="166">
        <v>46169</v>
      </c>
      <c r="B548" s="166">
        <v>46169</v>
      </c>
      <c r="C548" t="s">
        <v>50085</v>
      </c>
      <c r="D548" t="s">
        <v>48868</v>
      </c>
      <c r="E548" t="s">
        <v>50654</v>
      </c>
      <c r="F548" t="s">
        <v>50655</v>
      </c>
      <c r="G548" t="s">
        <v>25047</v>
      </c>
      <c r="H548" t="s">
        <v>25048</v>
      </c>
      <c r="I548">
        <v>584</v>
      </c>
      <c r="J548">
        <v>21</v>
      </c>
      <c r="K548" s="165">
        <v>0.035959</v>
      </c>
      <c r="L548" s="164">
        <v>0.37</v>
      </c>
      <c r="M548" s="164">
        <v>7.77</v>
      </c>
      <c r="N548" s="127" t="str">
        <f>VLOOKUP(G548,映射表!A:G,7,0)</f>
        <v>莫美玉</v>
      </c>
      <c r="O548" s="128" t="str">
        <f>VLOOKUP(G548,映射表!A:C,3,0)</f>
        <v>W2593S00041</v>
      </c>
      <c r="P548" t="s">
        <v>8</v>
      </c>
    </row>
    <row r="549" spans="1:16">
      <c r="A549" s="166">
        <v>46169</v>
      </c>
      <c r="B549" s="166">
        <v>46169</v>
      </c>
      <c r="C549" t="s">
        <v>50579</v>
      </c>
      <c r="D549" t="s">
        <v>48868</v>
      </c>
      <c r="E549" t="s">
        <v>50630</v>
      </c>
      <c r="F549" t="s">
        <v>50631</v>
      </c>
      <c r="G549" t="s">
        <v>24062</v>
      </c>
      <c r="H549" t="s">
        <v>16170</v>
      </c>
      <c r="I549">
        <v>1143</v>
      </c>
      <c r="J549">
        <v>4</v>
      </c>
      <c r="K549" s="165">
        <v>0.0034999999999999996</v>
      </c>
      <c r="L549" s="164">
        <v>0.4</v>
      </c>
      <c r="M549" s="164">
        <v>1.6</v>
      </c>
      <c r="N549" s="127" t="str">
        <f>VLOOKUP(G549,映射表!A:G,7,0)</f>
        <v>莫美玉</v>
      </c>
      <c r="O549" s="128" t="str">
        <f>VLOOKUP(G549,映射表!A:C,3,0)</f>
        <v>W2593S00041</v>
      </c>
      <c r="P549" t="s">
        <v>8</v>
      </c>
    </row>
    <row r="550" spans="1:16">
      <c r="A550" s="166">
        <v>46169</v>
      </c>
      <c r="B550" s="166">
        <v>46169</v>
      </c>
      <c r="C550" t="s">
        <v>50572</v>
      </c>
      <c r="D550" t="s">
        <v>48868</v>
      </c>
      <c r="E550" t="s">
        <v>50656</v>
      </c>
      <c r="F550" t="s">
        <v>50657</v>
      </c>
      <c r="G550" t="s">
        <v>25089</v>
      </c>
      <c r="H550" t="s">
        <v>25090</v>
      </c>
      <c r="I550">
        <v>8</v>
      </c>
      <c r="J550">
        <v>0</v>
      </c>
      <c r="K550" s="165">
        <v>0</v>
      </c>
      <c r="L550" t="s">
        <v>18516</v>
      </c>
      <c r="M550" s="164">
        <v>0</v>
      </c>
      <c r="N550" s="127" t="str">
        <f>VLOOKUP(G550,映射表!A:G,7,0)</f>
        <v>莫美玉</v>
      </c>
      <c r="O550" s="128" t="str">
        <f>VLOOKUP(G550,映射表!A:C,3,0)</f>
        <v>W2593P440573</v>
      </c>
      <c r="P550" t="s">
        <v>8</v>
      </c>
    </row>
    <row r="551" spans="1:16">
      <c r="A551" s="166">
        <v>46169</v>
      </c>
      <c r="B551" s="166">
        <v>46169</v>
      </c>
      <c r="C551" t="s">
        <v>50572</v>
      </c>
      <c r="D551" t="s">
        <v>48868</v>
      </c>
      <c r="E551" t="s">
        <v>50658</v>
      </c>
      <c r="F551" t="s">
        <v>50659</v>
      </c>
      <c r="G551" t="s">
        <v>25175</v>
      </c>
      <c r="H551" t="s">
        <v>25176</v>
      </c>
      <c r="I551">
        <v>55</v>
      </c>
      <c r="J551">
        <v>0</v>
      </c>
      <c r="K551" s="165">
        <v>0</v>
      </c>
      <c r="L551" t="s">
        <v>18516</v>
      </c>
      <c r="M551" s="164">
        <v>0</v>
      </c>
      <c r="N551" s="127" t="str">
        <f>VLOOKUP(G551,映射表!A:G,7,0)</f>
        <v>莫美玉</v>
      </c>
      <c r="O551" s="128" t="str">
        <f>VLOOKUP(G551,映射表!A:C,3,0)</f>
        <v>W2593P296909</v>
      </c>
      <c r="P551" t="s">
        <v>8</v>
      </c>
    </row>
    <row r="552" spans="1:16">
      <c r="A552" s="166">
        <v>46169</v>
      </c>
      <c r="B552" s="166">
        <v>46169</v>
      </c>
      <c r="C552" t="s">
        <v>50572</v>
      </c>
      <c r="D552" t="s">
        <v>48868</v>
      </c>
      <c r="E552" t="s">
        <v>50658</v>
      </c>
      <c r="F552" t="s">
        <v>50659</v>
      </c>
      <c r="G552" t="s">
        <v>25177</v>
      </c>
      <c r="H552" t="s">
        <v>25178</v>
      </c>
      <c r="I552">
        <v>25</v>
      </c>
      <c r="J552">
        <v>1</v>
      </c>
      <c r="K552" s="165">
        <v>0.04</v>
      </c>
      <c r="L552" s="164">
        <v>0.33</v>
      </c>
      <c r="M552" s="164">
        <v>0.33</v>
      </c>
      <c r="N552" s="127" t="str">
        <f>VLOOKUP(G552,映射表!A:G,7,0)</f>
        <v>莫美玉</v>
      </c>
      <c r="O552" s="128" t="str">
        <f>VLOOKUP(G552,映射表!A:C,3,0)</f>
        <v>W2593P367052</v>
      </c>
      <c r="P552" t="s">
        <v>8</v>
      </c>
    </row>
    <row r="553" spans="1:16">
      <c r="A553" s="166">
        <v>46169</v>
      </c>
      <c r="B553" s="166">
        <v>46169</v>
      </c>
      <c r="C553" t="s">
        <v>50572</v>
      </c>
      <c r="D553" t="s">
        <v>48868</v>
      </c>
      <c r="E553" t="s">
        <v>50658</v>
      </c>
      <c r="F553" t="s">
        <v>50659</v>
      </c>
      <c r="G553" t="s">
        <v>25173</v>
      </c>
      <c r="H553" t="s">
        <v>25174</v>
      </c>
      <c r="I553">
        <v>468</v>
      </c>
      <c r="J553">
        <v>10</v>
      </c>
      <c r="K553" s="165">
        <v>0.021368</v>
      </c>
      <c r="L553" s="164">
        <v>0.26</v>
      </c>
      <c r="M553" s="164">
        <v>2.6</v>
      </c>
      <c r="N553" s="127" t="str">
        <f>VLOOKUP(G553,映射表!A:G,7,0)</f>
        <v>莫美玉</v>
      </c>
      <c r="O553" s="128" t="str">
        <f>VLOOKUP(G553,映射表!A:C,3,0)</f>
        <v>W1858S00007</v>
      </c>
      <c r="P553" t="s">
        <v>8</v>
      </c>
    </row>
    <row r="554" spans="1:16">
      <c r="A554" s="166">
        <v>46169</v>
      </c>
      <c r="B554" s="166">
        <v>46169</v>
      </c>
      <c r="C554" t="s">
        <v>50572</v>
      </c>
      <c r="D554" t="s">
        <v>48868</v>
      </c>
      <c r="E554" t="s">
        <v>50658</v>
      </c>
      <c r="F554" t="s">
        <v>50659</v>
      </c>
      <c r="G554" t="s">
        <v>25171</v>
      </c>
      <c r="H554" t="s">
        <v>25172</v>
      </c>
      <c r="I554">
        <v>21</v>
      </c>
      <c r="J554">
        <v>0</v>
      </c>
      <c r="K554" s="165">
        <v>0</v>
      </c>
      <c r="L554" t="s">
        <v>18516</v>
      </c>
      <c r="M554" s="164">
        <v>0</v>
      </c>
      <c r="N554" s="127" t="str">
        <f>VLOOKUP(G554,映射表!A:G,7,0)</f>
        <v>莫美玉</v>
      </c>
      <c r="O554" s="128" t="str">
        <f>VLOOKUP(G554,映射表!A:C,3,0)</f>
        <v>W504P370528</v>
      </c>
      <c r="P554" t="s">
        <v>8</v>
      </c>
    </row>
    <row r="555" spans="1:16">
      <c r="A555" s="166">
        <v>46169</v>
      </c>
      <c r="B555" s="166">
        <v>46169</v>
      </c>
      <c r="C555" t="s">
        <v>50579</v>
      </c>
      <c r="D555" t="s">
        <v>48868</v>
      </c>
      <c r="E555" t="s">
        <v>50662</v>
      </c>
      <c r="F555" t="s">
        <v>50663</v>
      </c>
      <c r="G555" t="s">
        <v>24839</v>
      </c>
      <c r="H555" t="s">
        <v>24840</v>
      </c>
      <c r="I555">
        <v>0</v>
      </c>
      <c r="J555">
        <v>0</v>
      </c>
      <c r="K555" t="s">
        <v>18516</v>
      </c>
      <c r="L555" t="s">
        <v>18516</v>
      </c>
      <c r="M555" s="164">
        <v>0</v>
      </c>
      <c r="N555" s="127" t="str">
        <f>VLOOKUP(G555,映射表!A:G,7,0)</f>
        <v>莫美玉</v>
      </c>
      <c r="O555" s="128" t="str">
        <f>VLOOKUP(G555,映射表!A:C,3,0)</f>
        <v>W504P296797</v>
      </c>
      <c r="P555" t="s">
        <v>8</v>
      </c>
    </row>
    <row r="556" spans="1:16">
      <c r="A556" s="166">
        <v>46169</v>
      </c>
      <c r="B556" s="166">
        <v>46169</v>
      </c>
      <c r="C556" t="s">
        <v>50584</v>
      </c>
      <c r="D556" t="s">
        <v>48868</v>
      </c>
      <c r="E556" t="s">
        <v>50600</v>
      </c>
      <c r="F556" t="s">
        <v>50601</v>
      </c>
      <c r="G556" t="s">
        <v>24841</v>
      </c>
      <c r="H556" t="s">
        <v>24842</v>
      </c>
      <c r="I556">
        <v>84</v>
      </c>
      <c r="J556">
        <v>1</v>
      </c>
      <c r="K556" s="165">
        <v>0.011904999999999999</v>
      </c>
      <c r="L556" s="164">
        <v>0.48</v>
      </c>
      <c r="M556" s="164">
        <v>0.48</v>
      </c>
      <c r="N556" s="127" t="str">
        <f>VLOOKUP(G556,映射表!A:G,7,0)</f>
        <v>莫美玉</v>
      </c>
      <c r="O556" s="128" t="str">
        <f>VLOOKUP(G556,映射表!A:C,3,0)</f>
        <v>W504P296793</v>
      </c>
      <c r="P556" t="s">
        <v>8</v>
      </c>
    </row>
    <row r="557" spans="1:16">
      <c r="A557" s="166">
        <v>46169</v>
      </c>
      <c r="B557" s="166">
        <v>46169</v>
      </c>
      <c r="C557" t="s">
        <v>50579</v>
      </c>
      <c r="D557" t="s">
        <v>48868</v>
      </c>
      <c r="E557" t="s">
        <v>50664</v>
      </c>
      <c r="F557" t="s">
        <v>50665</v>
      </c>
      <c r="G557" t="s">
        <v>24841</v>
      </c>
      <c r="H557" t="s">
        <v>24842</v>
      </c>
      <c r="I557">
        <v>2</v>
      </c>
      <c r="J557">
        <v>0</v>
      </c>
      <c r="K557" s="165">
        <v>0</v>
      </c>
      <c r="L557" t="s">
        <v>18516</v>
      </c>
      <c r="M557" s="164">
        <v>0</v>
      </c>
      <c r="N557" s="127" t="str">
        <f>VLOOKUP(G557,映射表!A:G,7,0)</f>
        <v>莫美玉</v>
      </c>
      <c r="O557" s="128" t="str">
        <f>VLOOKUP(G557,映射表!A:C,3,0)</f>
        <v>W504P296798</v>
      </c>
      <c r="P557" t="s">
        <v>8</v>
      </c>
    </row>
    <row r="558" spans="1:16">
      <c r="A558" s="166">
        <v>46169</v>
      </c>
      <c r="B558" s="166">
        <v>46169</v>
      </c>
      <c r="C558" t="s">
        <v>50556</v>
      </c>
      <c r="D558" t="s">
        <v>48868</v>
      </c>
      <c r="E558" t="s">
        <v>50666</v>
      </c>
      <c r="F558" t="s">
        <v>50667</v>
      </c>
      <c r="G558" t="s">
        <v>24130</v>
      </c>
      <c r="H558" t="s">
        <v>16769</v>
      </c>
      <c r="I558">
        <v>73</v>
      </c>
      <c r="J558">
        <v>2</v>
      </c>
      <c r="K558" s="165">
        <v>0.027397</v>
      </c>
      <c r="L558" s="164">
        <v>0.3</v>
      </c>
      <c r="M558" s="164">
        <v>0.6</v>
      </c>
      <c r="N558" s="127" t="str">
        <f>VLOOKUP(G558,映射表!A:G,7,0)</f>
        <v>莫美玉</v>
      </c>
      <c r="O558" s="128" t="str">
        <f>VLOOKUP(G558,映射表!A:C,3,0)</f>
        <v>N757Q256985K</v>
      </c>
      <c r="P558" t="s">
        <v>8</v>
      </c>
    </row>
    <row r="559" spans="1:16">
      <c r="A559" s="166">
        <v>46169</v>
      </c>
      <c r="B559" s="166">
        <v>46169</v>
      </c>
      <c r="C559" t="s">
        <v>50556</v>
      </c>
      <c r="D559" t="s">
        <v>48868</v>
      </c>
      <c r="E559" t="s">
        <v>50666</v>
      </c>
      <c r="F559" t="s">
        <v>50667</v>
      </c>
      <c r="G559" t="s">
        <v>24129</v>
      </c>
      <c r="H559" t="s">
        <v>16767</v>
      </c>
      <c r="I559">
        <v>37</v>
      </c>
      <c r="J559">
        <v>0</v>
      </c>
      <c r="K559" s="165">
        <v>0</v>
      </c>
      <c r="L559" t="s">
        <v>18516</v>
      </c>
      <c r="M559" s="164">
        <v>0</v>
      </c>
      <c r="N559" s="127" t="str">
        <f>VLOOKUP(G559,映射表!A:G,7,0)</f>
        <v>莫美玉</v>
      </c>
      <c r="O559" s="128" t="str">
        <f>VLOOKUP(G559,映射表!A:C,3,0)</f>
        <v>W504P296795</v>
      </c>
      <c r="P559" t="s">
        <v>8</v>
      </c>
    </row>
    <row r="560" spans="1:16">
      <c r="A560" s="166">
        <v>46169</v>
      </c>
      <c r="B560" s="166">
        <v>46169</v>
      </c>
      <c r="C560" t="s">
        <v>50085</v>
      </c>
      <c r="D560" t="s">
        <v>48868</v>
      </c>
      <c r="E560" t="s">
        <v>50668</v>
      </c>
      <c r="F560" t="s">
        <v>50669</v>
      </c>
      <c r="G560" t="s">
        <v>24821</v>
      </c>
      <c r="H560" t="s">
        <v>24822</v>
      </c>
      <c r="I560">
        <v>25</v>
      </c>
      <c r="J560">
        <v>0</v>
      </c>
      <c r="K560" s="165">
        <v>0</v>
      </c>
      <c r="L560" t="s">
        <v>18516</v>
      </c>
      <c r="M560" s="164">
        <v>0</v>
      </c>
      <c r="N560" s="127" t="str">
        <f>VLOOKUP(G560,映射表!A:G,7,0)</f>
        <v>莫美玉</v>
      </c>
      <c r="O560" s="128" t="str">
        <f>VLOOKUP(G560,映射表!A:C,3,0)</f>
        <v>W3867P437347</v>
      </c>
      <c r="P560" t="s">
        <v>8</v>
      </c>
    </row>
    <row r="561" spans="1:16">
      <c r="A561" s="166">
        <v>46169</v>
      </c>
      <c r="B561" s="166">
        <v>46169</v>
      </c>
      <c r="C561" t="s">
        <v>50085</v>
      </c>
      <c r="D561" t="s">
        <v>48868</v>
      </c>
      <c r="E561" t="s">
        <v>50670</v>
      </c>
      <c r="F561" t="s">
        <v>50671</v>
      </c>
      <c r="G561" t="s">
        <v>25196</v>
      </c>
      <c r="H561" t="s">
        <v>25197</v>
      </c>
      <c r="I561">
        <v>548</v>
      </c>
      <c r="J561">
        <v>12</v>
      </c>
      <c r="K561" s="165">
        <v>0.021898</v>
      </c>
      <c r="L561" s="164">
        <v>0.39</v>
      </c>
      <c r="M561" s="164">
        <v>4.7</v>
      </c>
      <c r="N561" s="127" t="str">
        <f>VLOOKUP(G561,映射表!A:G,7,0)</f>
        <v>莫美玉</v>
      </c>
      <c r="O561" s="128" t="str">
        <f>VLOOKUP(G561,映射表!A:C,3,0)</f>
        <v>W3867P437348</v>
      </c>
      <c r="P561" t="s">
        <v>8</v>
      </c>
    </row>
    <row r="562" spans="1:16">
      <c r="A562" s="166">
        <v>46169</v>
      </c>
      <c r="B562" s="166">
        <v>46169</v>
      </c>
      <c r="C562" t="s">
        <v>50567</v>
      </c>
      <c r="D562" t="s">
        <v>48868</v>
      </c>
      <c r="E562" t="s">
        <v>50672</v>
      </c>
      <c r="F562" t="s">
        <v>50673</v>
      </c>
      <c r="G562" t="s">
        <v>24767</v>
      </c>
      <c r="H562" t="s">
        <v>24768</v>
      </c>
      <c r="I562">
        <v>51</v>
      </c>
      <c r="J562">
        <v>0</v>
      </c>
      <c r="K562" s="165">
        <v>0</v>
      </c>
      <c r="L562" t="s">
        <v>18516</v>
      </c>
      <c r="M562" s="164">
        <v>0</v>
      </c>
      <c r="N562" s="127" t="str">
        <f>VLOOKUP(G562,映射表!A:G,7,0)</f>
        <v>莫美玉</v>
      </c>
      <c r="O562" s="128" t="str">
        <f>VLOOKUP(G562,映射表!A:C,3,0)</f>
        <v>W3867P437346</v>
      </c>
      <c r="P562" t="s">
        <v>8</v>
      </c>
    </row>
    <row r="563" spans="1:16">
      <c r="A563" s="166">
        <v>46169</v>
      </c>
      <c r="B563" s="166">
        <v>46169</v>
      </c>
      <c r="C563" t="s">
        <v>50567</v>
      </c>
      <c r="D563" t="s">
        <v>48868</v>
      </c>
      <c r="E563" t="s">
        <v>50672</v>
      </c>
      <c r="F563" t="s">
        <v>50673</v>
      </c>
      <c r="G563" t="s">
        <v>24769</v>
      </c>
      <c r="H563" t="s">
        <v>24770</v>
      </c>
      <c r="I563">
        <v>129</v>
      </c>
      <c r="J563">
        <v>3</v>
      </c>
      <c r="K563" s="165">
        <v>0.023256000000000002</v>
      </c>
      <c r="L563" s="164">
        <v>0.19</v>
      </c>
      <c r="M563" s="164">
        <v>0.57</v>
      </c>
      <c r="N563" s="127" t="str">
        <f>VLOOKUP(G563,映射表!A:G,7,0)</f>
        <v>莫美玉</v>
      </c>
      <c r="O563" s="128" t="str">
        <f>VLOOKUP(G563,映射表!A:C,3,0)</f>
        <v>W2580S00059</v>
      </c>
      <c r="P563" t="s">
        <v>8</v>
      </c>
    </row>
    <row r="564" spans="1:16">
      <c r="A564" s="166">
        <v>46169</v>
      </c>
      <c r="B564" s="166">
        <v>46169</v>
      </c>
      <c r="C564" t="s">
        <v>50567</v>
      </c>
      <c r="D564" t="s">
        <v>48868</v>
      </c>
      <c r="E564" t="s">
        <v>50672</v>
      </c>
      <c r="F564" t="s">
        <v>50673</v>
      </c>
      <c r="G564" t="s">
        <v>24771</v>
      </c>
      <c r="H564" t="s">
        <v>24772</v>
      </c>
      <c r="I564">
        <v>2641</v>
      </c>
      <c r="J564">
        <v>41</v>
      </c>
      <c r="K564" s="165">
        <v>0.015524</v>
      </c>
      <c r="L564" s="164">
        <v>0.2</v>
      </c>
      <c r="M564" s="164">
        <v>8.16</v>
      </c>
      <c r="N564" s="127" t="str">
        <f>VLOOKUP(G564,映射表!A:G,7,0)</f>
        <v>莫美玉</v>
      </c>
      <c r="O564" s="128" t="str">
        <f>VLOOKUP(G564,映射表!A:C,3,0)</f>
        <v>N757P256984K</v>
      </c>
      <c r="P564" t="s">
        <v>8</v>
      </c>
    </row>
    <row r="565" spans="1:16">
      <c r="A565" s="166">
        <v>46169</v>
      </c>
      <c r="B565" s="166">
        <v>46169</v>
      </c>
      <c r="C565" t="s">
        <v>50567</v>
      </c>
      <c r="D565" t="s">
        <v>48868</v>
      </c>
      <c r="E565" t="s">
        <v>50672</v>
      </c>
      <c r="F565" t="s">
        <v>50673</v>
      </c>
      <c r="G565" t="s">
        <v>24773</v>
      </c>
      <c r="H565" t="s">
        <v>24774</v>
      </c>
      <c r="I565">
        <v>664</v>
      </c>
      <c r="J565">
        <v>8</v>
      </c>
      <c r="K565" s="165">
        <v>0.012048000000000001</v>
      </c>
      <c r="L565" s="164">
        <v>0.25</v>
      </c>
      <c r="M565" s="164">
        <v>2.01</v>
      </c>
      <c r="N565" s="127" t="str">
        <f>VLOOKUP(G565,映射表!A:G,7,0)</f>
        <v>莫美玉</v>
      </c>
      <c r="O565" s="128" t="str">
        <f>VLOOKUP(G565,映射表!A:C,3,0)</f>
        <v>W504P286408</v>
      </c>
      <c r="P565" t="s">
        <v>8</v>
      </c>
    </row>
    <row r="566" spans="1:16">
      <c r="A566" s="166">
        <v>46169</v>
      </c>
      <c r="B566" s="166">
        <v>46169</v>
      </c>
      <c r="C566" t="s">
        <v>50085</v>
      </c>
      <c r="D566" t="s">
        <v>48868</v>
      </c>
      <c r="E566" t="s">
        <v>50674</v>
      </c>
      <c r="F566" t="s">
        <v>50675</v>
      </c>
      <c r="G566" t="s">
        <v>25230</v>
      </c>
      <c r="H566" t="s">
        <v>25231</v>
      </c>
      <c r="I566">
        <v>3</v>
      </c>
      <c r="J566">
        <v>1</v>
      </c>
      <c r="K566" s="165">
        <v>0.333333</v>
      </c>
      <c r="L566" s="164">
        <v>0.3</v>
      </c>
      <c r="M566" s="164">
        <v>0.3</v>
      </c>
      <c r="N566" s="127" t="str">
        <f>VLOOKUP(G566,映射表!A:G,7,0)</f>
        <v>莫美玉</v>
      </c>
      <c r="O566" s="128" t="str">
        <f>VLOOKUP(G566,映射表!A:C,3,0)</f>
        <v>W2593S00065</v>
      </c>
      <c r="P566" t="s">
        <v>8</v>
      </c>
    </row>
    <row r="567" spans="1:16">
      <c r="A567" s="166">
        <v>46169</v>
      </c>
      <c r="B567" s="166">
        <v>46169</v>
      </c>
      <c r="C567" t="s">
        <v>50085</v>
      </c>
      <c r="D567" t="s">
        <v>48868</v>
      </c>
      <c r="E567" t="s">
        <v>50676</v>
      </c>
      <c r="F567" t="s">
        <v>50677</v>
      </c>
      <c r="G567" t="s">
        <v>24765</v>
      </c>
      <c r="H567" t="s">
        <v>24766</v>
      </c>
      <c r="I567">
        <v>2514</v>
      </c>
      <c r="J567">
        <v>31</v>
      </c>
      <c r="K567" s="165">
        <v>0.012331000000000002</v>
      </c>
      <c r="L567" s="164">
        <v>0.26</v>
      </c>
      <c r="M567" s="164">
        <v>7.94</v>
      </c>
      <c r="N567" s="127" t="str">
        <f>VLOOKUP(G567,映射表!A:G,7,0)</f>
        <v>莫美玉</v>
      </c>
      <c r="O567" s="128" t="str">
        <f>VLOOKUP(G567,映射表!A:C,3,0)</f>
        <v>W2593S00065</v>
      </c>
      <c r="P567" t="s">
        <v>8</v>
      </c>
    </row>
    <row r="568" spans="1:16">
      <c r="A568" s="166">
        <v>46169</v>
      </c>
      <c r="B568" s="166">
        <v>46169</v>
      </c>
      <c r="C568" t="s">
        <v>50085</v>
      </c>
      <c r="D568" t="s">
        <v>48868</v>
      </c>
      <c r="E568" t="s">
        <v>50678</v>
      </c>
      <c r="F568" t="s">
        <v>50679</v>
      </c>
      <c r="G568" t="s">
        <v>25307</v>
      </c>
      <c r="H568" t="s">
        <v>25308</v>
      </c>
      <c r="I568">
        <v>48</v>
      </c>
      <c r="J568">
        <v>0</v>
      </c>
      <c r="K568" s="165">
        <v>0</v>
      </c>
      <c r="L568" t="s">
        <v>18516</v>
      </c>
      <c r="M568" s="164">
        <v>0</v>
      </c>
      <c r="N568" s="127" t="str">
        <f>VLOOKUP(G568,映射表!A:G,7,0)</f>
        <v>莫美玉</v>
      </c>
      <c r="O568" s="128" t="str">
        <f>VLOOKUP(G568,映射表!A:C,3,0)</f>
        <v>W2593P411271</v>
      </c>
      <c r="P568" t="s">
        <v>8</v>
      </c>
    </row>
    <row r="569" spans="1:16">
      <c r="A569" s="166">
        <v>46169</v>
      </c>
      <c r="B569" s="166">
        <v>46169</v>
      </c>
      <c r="C569" t="s">
        <v>50085</v>
      </c>
      <c r="D569" t="s">
        <v>48868</v>
      </c>
      <c r="E569" t="s">
        <v>50678</v>
      </c>
      <c r="F569" t="s">
        <v>50679</v>
      </c>
      <c r="G569" t="s">
        <v>25311</v>
      </c>
      <c r="H569" t="s">
        <v>25312</v>
      </c>
      <c r="I569">
        <v>24</v>
      </c>
      <c r="J569">
        <v>1</v>
      </c>
      <c r="K569" s="165">
        <v>0.041666999999999996</v>
      </c>
      <c r="L569" s="164">
        <v>0.32</v>
      </c>
      <c r="M569" s="164">
        <v>0.32</v>
      </c>
      <c r="N569" s="127" t="str">
        <f>VLOOKUP(G569,映射表!A:G,7,0)</f>
        <v>莫美玉</v>
      </c>
      <c r="O569" s="128" t="str">
        <f>VLOOKUP(G569,映射表!A:C,3,0)</f>
        <v>W2593P411271</v>
      </c>
      <c r="P569" t="s">
        <v>8</v>
      </c>
    </row>
    <row r="570" spans="1:16">
      <c r="A570" s="166">
        <v>46169</v>
      </c>
      <c r="B570" s="166">
        <v>46169</v>
      </c>
      <c r="C570" t="s">
        <v>50085</v>
      </c>
      <c r="D570" t="s">
        <v>48868</v>
      </c>
      <c r="E570" t="s">
        <v>50678</v>
      </c>
      <c r="F570" t="s">
        <v>50679</v>
      </c>
      <c r="G570" t="s">
        <v>25309</v>
      </c>
      <c r="H570" t="s">
        <v>25310</v>
      </c>
      <c r="I570">
        <v>5</v>
      </c>
      <c r="J570">
        <v>0</v>
      </c>
      <c r="K570" s="165">
        <v>0</v>
      </c>
      <c r="L570" t="s">
        <v>18516</v>
      </c>
      <c r="M570" s="164">
        <v>0</v>
      </c>
      <c r="N570" s="127" t="str">
        <f>VLOOKUP(G570,映射表!A:G,7,0)</f>
        <v>莫美玉</v>
      </c>
      <c r="O570" s="128" t="str">
        <f>VLOOKUP(G570,映射表!A:C,3,0)</f>
        <v>W504P286383</v>
      </c>
      <c r="P570" t="s">
        <v>8</v>
      </c>
    </row>
    <row r="571" spans="1:16">
      <c r="A571" s="166">
        <v>46169</v>
      </c>
      <c r="B571" s="166">
        <v>46169</v>
      </c>
      <c r="C571" t="s">
        <v>50584</v>
      </c>
      <c r="D571" t="s">
        <v>48868</v>
      </c>
      <c r="E571" t="s">
        <v>50680</v>
      </c>
      <c r="F571" t="s">
        <v>50681</v>
      </c>
      <c r="G571" t="s">
        <v>25414</v>
      </c>
      <c r="H571" t="s">
        <v>25415</v>
      </c>
      <c r="I571">
        <v>465</v>
      </c>
      <c r="J571">
        <v>3</v>
      </c>
      <c r="K571" s="165">
        <v>0.006452</v>
      </c>
      <c r="L571" s="164">
        <v>0.32</v>
      </c>
      <c r="M571" s="164">
        <v>0.95</v>
      </c>
      <c r="N571" s="127" t="str">
        <f>VLOOKUP(G571,映射表!A:G,7,0)</f>
        <v>莫美玉</v>
      </c>
      <c r="O571" s="128" t="str">
        <f>VLOOKUP(G571,映射表!A:C,3,0)</f>
        <v>W1716S00034</v>
      </c>
      <c r="P571" t="s">
        <v>8</v>
      </c>
    </row>
    <row r="572" spans="1:16">
      <c r="A572" s="166">
        <v>46169</v>
      </c>
      <c r="B572" s="166">
        <v>46169</v>
      </c>
      <c r="C572" t="s">
        <v>50562</v>
      </c>
      <c r="D572" t="s">
        <v>48868</v>
      </c>
      <c r="E572" t="s">
        <v>50587</v>
      </c>
      <c r="F572" t="s">
        <v>50588</v>
      </c>
      <c r="G572" t="s">
        <v>25233</v>
      </c>
      <c r="H572" t="s">
        <v>25234</v>
      </c>
      <c r="I572">
        <v>202</v>
      </c>
      <c r="J572">
        <v>2</v>
      </c>
      <c r="K572" s="165">
        <v>0.009901</v>
      </c>
      <c r="L572" s="164">
        <v>0.26</v>
      </c>
      <c r="M572" s="164">
        <v>0.51</v>
      </c>
      <c r="N572" s="127" t="str">
        <f>VLOOKUP(G572,映射表!A:G,7,0)</f>
        <v>莫美玉</v>
      </c>
      <c r="O572" s="128" t="str">
        <f>VLOOKUP(G572,映射表!A:C,3,0)</f>
        <v>W1716S00035</v>
      </c>
      <c r="P572" t="s">
        <v>8</v>
      </c>
    </row>
    <row r="573" spans="1:16">
      <c r="A573" s="166">
        <v>46169</v>
      </c>
      <c r="B573" s="166">
        <v>46169</v>
      </c>
      <c r="C573" t="s">
        <v>50085</v>
      </c>
      <c r="D573" t="s">
        <v>48868</v>
      </c>
      <c r="E573" t="s">
        <v>50682</v>
      </c>
      <c r="F573" t="s">
        <v>50683</v>
      </c>
      <c r="G573" t="s">
        <v>24046</v>
      </c>
      <c r="H573" t="s">
        <v>24047</v>
      </c>
      <c r="I573">
        <v>1872</v>
      </c>
      <c r="J573">
        <v>13</v>
      </c>
      <c r="K573" s="165">
        <v>0.0069440000000000005</v>
      </c>
      <c r="L573" s="164">
        <v>0.46</v>
      </c>
      <c r="M573" s="164">
        <v>6</v>
      </c>
      <c r="N573" s="127" t="str">
        <f>VLOOKUP(G573,映射表!A:G,7,0)</f>
        <v>莫美玉</v>
      </c>
      <c r="O573" s="128" t="str">
        <f>VLOOKUP(G573,映射表!A:C,3,0)</f>
        <v>W1716S00034</v>
      </c>
      <c r="P573" t="s">
        <v>8</v>
      </c>
    </row>
    <row r="574" spans="1:16">
      <c r="A574" s="166">
        <v>46169</v>
      </c>
      <c r="B574" s="166">
        <v>46169</v>
      </c>
      <c r="C574" t="s">
        <v>50579</v>
      </c>
      <c r="D574" t="s">
        <v>48868</v>
      </c>
      <c r="E574" t="s">
        <v>50582</v>
      </c>
      <c r="F574" t="s">
        <v>50583</v>
      </c>
      <c r="G574" t="s">
        <v>24442</v>
      </c>
      <c r="H574" t="s">
        <v>16830</v>
      </c>
      <c r="I574">
        <v>363</v>
      </c>
      <c r="J574">
        <v>8</v>
      </c>
      <c r="K574" s="165">
        <v>0.022039</v>
      </c>
      <c r="L574" s="164">
        <v>0.58</v>
      </c>
      <c r="M574" s="164">
        <v>4.64</v>
      </c>
      <c r="N574" s="127" t="str">
        <f>VLOOKUP(G574,映射表!A:G,7,0)</f>
        <v>莫美玉</v>
      </c>
      <c r="O574" s="128" t="str">
        <f>VLOOKUP(G574,映射表!A:C,3,0)</f>
        <v>W1670P314268</v>
      </c>
      <c r="P574" t="s">
        <v>8</v>
      </c>
    </row>
    <row r="575" spans="1:16">
      <c r="A575" s="166">
        <v>46169</v>
      </c>
      <c r="B575" s="166">
        <v>46169</v>
      </c>
      <c r="C575" t="s">
        <v>50579</v>
      </c>
      <c r="D575" t="s">
        <v>48868</v>
      </c>
      <c r="E575" t="s">
        <v>50580</v>
      </c>
      <c r="F575" t="s">
        <v>50581</v>
      </c>
      <c r="G575" t="s">
        <v>24442</v>
      </c>
      <c r="H575" t="s">
        <v>16830</v>
      </c>
      <c r="I575">
        <v>858</v>
      </c>
      <c r="J575">
        <v>12</v>
      </c>
      <c r="K575" s="165">
        <v>0.013986</v>
      </c>
      <c r="L575" s="164">
        <v>0.3</v>
      </c>
      <c r="M575" s="164">
        <v>3.62</v>
      </c>
      <c r="N575" s="127" t="str">
        <f>VLOOKUP(G575,映射表!A:G,7,0)</f>
        <v>莫美玉</v>
      </c>
      <c r="O575" s="128" t="str">
        <f>VLOOKUP(G575,映射表!A:C,3,0)</f>
        <v>W1716S00012</v>
      </c>
      <c r="P575" t="s">
        <v>8</v>
      </c>
    </row>
    <row r="576" spans="1:16">
      <c r="A576" s="166">
        <v>46169</v>
      </c>
      <c r="B576" s="166">
        <v>46169</v>
      </c>
      <c r="C576" t="s">
        <v>50589</v>
      </c>
      <c r="D576" t="s">
        <v>48868</v>
      </c>
      <c r="E576" t="s">
        <v>50618</v>
      </c>
      <c r="F576" t="s">
        <v>50619</v>
      </c>
      <c r="G576" t="s">
        <v>25452</v>
      </c>
      <c r="H576" t="s">
        <v>25453</v>
      </c>
      <c r="I576">
        <v>1040</v>
      </c>
      <c r="J576">
        <v>22</v>
      </c>
      <c r="K576" s="165">
        <v>0.021154000000000003</v>
      </c>
      <c r="L576" s="164">
        <v>0.25</v>
      </c>
      <c r="M576" s="164">
        <v>5.54</v>
      </c>
      <c r="N576" s="127" t="str">
        <f>VLOOKUP(G576,映射表!A:G,7,0)</f>
        <v>莫美玉</v>
      </c>
      <c r="O576" s="128" t="str">
        <f>VLOOKUP(G576,映射表!A:C,3,0)</f>
        <v>W2580S00075</v>
      </c>
      <c r="P576" t="s">
        <v>8</v>
      </c>
    </row>
    <row r="577" spans="1:16">
      <c r="A577" s="166">
        <v>46169</v>
      </c>
      <c r="B577" s="166">
        <v>46169</v>
      </c>
      <c r="C577" t="s">
        <v>50589</v>
      </c>
      <c r="D577" t="s">
        <v>48868</v>
      </c>
      <c r="E577" t="s">
        <v>50590</v>
      </c>
      <c r="F577" t="s">
        <v>50591</v>
      </c>
      <c r="G577" t="s">
        <v>25452</v>
      </c>
      <c r="H577" t="s">
        <v>25453</v>
      </c>
      <c r="I577">
        <v>807</v>
      </c>
      <c r="J577">
        <v>18</v>
      </c>
      <c r="K577" s="165">
        <v>0.022305000000000002</v>
      </c>
      <c r="L577" s="164">
        <v>0.3</v>
      </c>
      <c r="M577" s="164">
        <v>5.32</v>
      </c>
      <c r="N577" s="127" t="str">
        <f>VLOOKUP(G577,映射表!A:G,7,0)</f>
        <v>莫美玉</v>
      </c>
      <c r="O577" s="128" t="str">
        <f>VLOOKUP(G577,映射表!A:C,3,0)</f>
        <v>W2580S00074</v>
      </c>
      <c r="P577" t="s">
        <v>8</v>
      </c>
    </row>
    <row r="578" spans="1:16">
      <c r="A578" s="166">
        <v>46169</v>
      </c>
      <c r="B578" s="166">
        <v>46169</v>
      </c>
      <c r="C578" t="s">
        <v>50085</v>
      </c>
      <c r="D578" t="s">
        <v>48868</v>
      </c>
      <c r="E578" t="s">
        <v>50565</v>
      </c>
      <c r="F578" t="s">
        <v>50566</v>
      </c>
      <c r="G578" t="s">
        <v>24684</v>
      </c>
      <c r="H578" t="s">
        <v>24685</v>
      </c>
      <c r="I578">
        <v>2020</v>
      </c>
      <c r="J578">
        <v>32</v>
      </c>
      <c r="K578" s="165">
        <v>0.015842000000000002</v>
      </c>
      <c r="L578" s="164">
        <v>0.24</v>
      </c>
      <c r="M578" s="164">
        <v>7.62</v>
      </c>
      <c r="N578" s="127" t="str">
        <f>VLOOKUP(G578,映射表!A:G,7,0)</f>
        <v>莫美玉</v>
      </c>
      <c r="O578" s="128" t="str">
        <f>VLOOKUP(G578,映射表!A:C,3,0)</f>
        <v>W504P296776</v>
      </c>
      <c r="P578" t="s">
        <v>8</v>
      </c>
    </row>
    <row r="579" spans="1:16">
      <c r="A579" s="166">
        <v>46169</v>
      </c>
      <c r="B579" s="166">
        <v>46169</v>
      </c>
      <c r="C579" t="s">
        <v>50085</v>
      </c>
      <c r="D579" t="s">
        <v>48868</v>
      </c>
      <c r="E579" t="s">
        <v>50684</v>
      </c>
      <c r="F579" t="s">
        <v>50685</v>
      </c>
      <c r="G579" t="s">
        <v>25392</v>
      </c>
      <c r="H579" t="s">
        <v>25393</v>
      </c>
      <c r="I579">
        <v>1</v>
      </c>
      <c r="J579">
        <v>0</v>
      </c>
      <c r="K579" s="165">
        <v>0</v>
      </c>
      <c r="L579" t="s">
        <v>18516</v>
      </c>
      <c r="M579" s="164">
        <v>0</v>
      </c>
      <c r="N579" s="127" t="str">
        <f>VLOOKUP(G579,映射表!A:G,7,0)</f>
        <v>莫美玉</v>
      </c>
      <c r="O579" s="128" t="str">
        <f>VLOOKUP(G579,映射表!A:C,3,0)</f>
        <v>W504S00260</v>
      </c>
      <c r="P579" t="s">
        <v>8</v>
      </c>
    </row>
    <row r="580" spans="1:16">
      <c r="A580" s="166">
        <v>46169</v>
      </c>
      <c r="B580" s="166">
        <v>46169</v>
      </c>
      <c r="C580" t="s">
        <v>50085</v>
      </c>
      <c r="D580" t="s">
        <v>48868</v>
      </c>
      <c r="E580" t="s">
        <v>50686</v>
      </c>
      <c r="F580" t="s">
        <v>50687</v>
      </c>
      <c r="G580" t="s">
        <v>25392</v>
      </c>
      <c r="H580" t="s">
        <v>25393</v>
      </c>
      <c r="I580">
        <v>214</v>
      </c>
      <c r="J580">
        <v>4</v>
      </c>
      <c r="K580" s="165">
        <v>0.018692</v>
      </c>
      <c r="L580" s="164">
        <v>0.28</v>
      </c>
      <c r="M580" s="164">
        <v>1.1</v>
      </c>
      <c r="N580" s="127" t="str">
        <f>VLOOKUP(G580,映射表!A:G,7,0)</f>
        <v>莫美玉</v>
      </c>
      <c r="O580" s="128" t="str">
        <f>VLOOKUP(G580,映射表!A:C,3,0)</f>
        <v>W504S00279</v>
      </c>
      <c r="P580" t="s">
        <v>8</v>
      </c>
    </row>
    <row r="581" spans="1:16">
      <c r="A581" s="166">
        <v>46169</v>
      </c>
      <c r="B581" s="166">
        <v>46169</v>
      </c>
      <c r="C581" t="s">
        <v>50085</v>
      </c>
      <c r="D581" t="s">
        <v>48868</v>
      </c>
      <c r="E581" t="s">
        <v>50688</v>
      </c>
      <c r="F581" t="s">
        <v>50689</v>
      </c>
      <c r="G581" t="s">
        <v>25121</v>
      </c>
      <c r="H581" t="s">
        <v>25122</v>
      </c>
      <c r="I581">
        <v>8</v>
      </c>
      <c r="J581">
        <v>0</v>
      </c>
      <c r="K581" s="165">
        <v>0</v>
      </c>
      <c r="L581" t="s">
        <v>18516</v>
      </c>
      <c r="M581" s="164">
        <v>0</v>
      </c>
      <c r="N581" s="127" t="str">
        <f>VLOOKUP(G581,映射表!A:G,7,0)</f>
        <v>莫美玉</v>
      </c>
      <c r="O581" s="128" t="str">
        <f>VLOOKUP(G581,映射表!A:C,3,0)</f>
        <v>W504S00280</v>
      </c>
      <c r="P581" t="s">
        <v>8</v>
      </c>
    </row>
    <row r="582" spans="1:16">
      <c r="A582" s="166">
        <v>46169</v>
      </c>
      <c r="B582" s="166">
        <v>46169</v>
      </c>
      <c r="C582" t="s">
        <v>50085</v>
      </c>
      <c r="D582" t="s">
        <v>48868</v>
      </c>
      <c r="E582" t="s">
        <v>50690</v>
      </c>
      <c r="F582" t="s">
        <v>50691</v>
      </c>
      <c r="G582" t="s">
        <v>24539</v>
      </c>
      <c r="H582" t="s">
        <v>17768</v>
      </c>
      <c r="I582">
        <v>942</v>
      </c>
      <c r="J582">
        <v>7</v>
      </c>
      <c r="K582" s="165">
        <v>0.007431</v>
      </c>
      <c r="L582" s="164">
        <v>0.35</v>
      </c>
      <c r="M582" s="164">
        <v>2.45</v>
      </c>
      <c r="N582" s="127" t="str">
        <f>VLOOKUP(G582,映射表!A:G,7,0)</f>
        <v>莫美玉</v>
      </c>
      <c r="O582" s="128" t="str">
        <f>VLOOKUP(G582,映射表!A:C,3,0)</f>
        <v>W504S00274</v>
      </c>
      <c r="P582" t="s">
        <v>8</v>
      </c>
    </row>
    <row r="583" spans="1:16">
      <c r="A583" s="166">
        <v>46169</v>
      </c>
      <c r="B583" s="166">
        <v>46169</v>
      </c>
      <c r="C583" t="s">
        <v>50085</v>
      </c>
      <c r="D583" t="s">
        <v>48868</v>
      </c>
      <c r="E583" t="s">
        <v>50692</v>
      </c>
      <c r="F583" t="s">
        <v>50693</v>
      </c>
      <c r="G583" t="s">
        <v>25502</v>
      </c>
      <c r="H583" t="s">
        <v>17550</v>
      </c>
      <c r="I583">
        <v>630</v>
      </c>
      <c r="J583">
        <v>6</v>
      </c>
      <c r="K583" s="165">
        <v>0.009524</v>
      </c>
      <c r="L583" s="164">
        <v>0.36</v>
      </c>
      <c r="M583" s="164">
        <v>2.15</v>
      </c>
      <c r="N583" s="127" t="str">
        <f>VLOOKUP(G583,映射表!A:G,7,0)</f>
        <v>莫美玉</v>
      </c>
      <c r="O583" s="128" t="str">
        <f>VLOOKUP(G583,映射表!A:C,3,0)</f>
        <v>W504S00275</v>
      </c>
      <c r="P583" t="s">
        <v>8</v>
      </c>
    </row>
    <row r="584" spans="1:16">
      <c r="A584" s="166">
        <v>46169</v>
      </c>
      <c r="B584" s="166">
        <v>46169</v>
      </c>
      <c r="C584" t="s">
        <v>50085</v>
      </c>
      <c r="D584" t="s">
        <v>48868</v>
      </c>
      <c r="E584" t="s">
        <v>50692</v>
      </c>
      <c r="F584" t="s">
        <v>50693</v>
      </c>
      <c r="G584" t="s">
        <v>25503</v>
      </c>
      <c r="H584" t="s">
        <v>17553</v>
      </c>
      <c r="I584">
        <v>1549</v>
      </c>
      <c r="J584">
        <v>23</v>
      </c>
      <c r="K584" s="165">
        <v>0.014847999999999998</v>
      </c>
      <c r="L584" s="164">
        <v>0.35</v>
      </c>
      <c r="M584" s="164">
        <v>8.15</v>
      </c>
      <c r="N584" s="127" t="str">
        <f>VLOOKUP(G584,映射表!A:G,7,0)</f>
        <v>莫美玉</v>
      </c>
      <c r="O584" s="128" t="str">
        <f>VLOOKUP(G584,映射表!A:C,3,0)</f>
        <v>W504S00280</v>
      </c>
      <c r="P584" t="s">
        <v>8</v>
      </c>
    </row>
    <row r="585" spans="1:16">
      <c r="A585" s="166">
        <v>46169</v>
      </c>
      <c r="B585" s="166">
        <v>46169</v>
      </c>
      <c r="C585" t="s">
        <v>50567</v>
      </c>
      <c r="D585" t="s">
        <v>48868</v>
      </c>
      <c r="E585" t="s">
        <v>50612</v>
      </c>
      <c r="F585" t="s">
        <v>50613</v>
      </c>
      <c r="G585" t="s">
        <v>24744</v>
      </c>
      <c r="H585" t="s">
        <v>24745</v>
      </c>
      <c r="I585">
        <v>475</v>
      </c>
      <c r="J585">
        <v>3</v>
      </c>
      <c r="K585" s="165">
        <v>0.006316</v>
      </c>
      <c r="L585" s="164">
        <v>0.28</v>
      </c>
      <c r="M585" s="164">
        <v>0.85</v>
      </c>
      <c r="N585" s="127" t="str">
        <f>VLOOKUP(G585,映射表!A:G,7,0)</f>
        <v>莫美玉</v>
      </c>
      <c r="O585" s="128" t="str">
        <f>VLOOKUP(G585,映射表!A:C,3,0)</f>
        <v>W504S00270</v>
      </c>
      <c r="P585" t="s">
        <v>8</v>
      </c>
    </row>
    <row r="586" spans="1:16">
      <c r="A586" s="166">
        <v>46169</v>
      </c>
      <c r="B586" s="166">
        <v>46169</v>
      </c>
      <c r="C586" t="s">
        <v>50562</v>
      </c>
      <c r="D586" t="s">
        <v>48868</v>
      </c>
      <c r="E586" t="s">
        <v>50694</v>
      </c>
      <c r="F586" t="s">
        <v>50695</v>
      </c>
      <c r="G586" t="s">
        <v>24362</v>
      </c>
      <c r="H586" t="s">
        <v>16812</v>
      </c>
      <c r="I586">
        <v>1</v>
      </c>
      <c r="J586">
        <v>1</v>
      </c>
      <c r="K586" s="165">
        <v>1</v>
      </c>
      <c r="L586" s="164">
        <v>0.3</v>
      </c>
      <c r="M586" s="164">
        <v>0.3</v>
      </c>
      <c r="N586" s="127" t="str">
        <f>VLOOKUP(G586,映射表!A:G,7,0)</f>
        <v>莫美玉</v>
      </c>
      <c r="O586" s="128" t="str">
        <f>VLOOKUP(G586,映射表!A:C,3,0)</f>
        <v>W504S00269</v>
      </c>
      <c r="P586" t="s">
        <v>8</v>
      </c>
    </row>
    <row r="587" spans="1:16">
      <c r="A587" s="166">
        <v>46169</v>
      </c>
      <c r="B587" s="166">
        <v>46169</v>
      </c>
      <c r="C587" t="s">
        <v>50562</v>
      </c>
      <c r="D587" t="s">
        <v>48868</v>
      </c>
      <c r="E587" t="s">
        <v>50563</v>
      </c>
      <c r="F587" t="s">
        <v>50564</v>
      </c>
      <c r="G587" t="s">
        <v>25498</v>
      </c>
      <c r="H587" t="s">
        <v>25499</v>
      </c>
      <c r="I587">
        <v>601</v>
      </c>
      <c r="J587">
        <v>3</v>
      </c>
      <c r="K587" s="165">
        <v>0.004992</v>
      </c>
      <c r="L587" s="164">
        <v>0.21</v>
      </c>
      <c r="M587" s="164">
        <v>0.63</v>
      </c>
      <c r="N587" s="127" t="str">
        <f>VLOOKUP(G587,映射表!A:G,7,0)</f>
        <v>莫美玉</v>
      </c>
      <c r="O587" s="128" t="str">
        <f>VLOOKUP(G587,映射表!A:C,3,0)</f>
        <v>W1716S00037</v>
      </c>
      <c r="P587" t="s">
        <v>8</v>
      </c>
    </row>
    <row r="588" spans="1:16">
      <c r="A588" s="166">
        <v>46169</v>
      </c>
      <c r="B588" s="166">
        <v>46169</v>
      </c>
      <c r="C588" t="s">
        <v>50562</v>
      </c>
      <c r="D588" t="s">
        <v>48868</v>
      </c>
      <c r="E588" t="s">
        <v>50587</v>
      </c>
      <c r="F588" t="s">
        <v>50588</v>
      </c>
      <c r="G588" t="s">
        <v>25500</v>
      </c>
      <c r="H588" t="s">
        <v>25501</v>
      </c>
      <c r="I588">
        <v>814</v>
      </c>
      <c r="J588">
        <v>5</v>
      </c>
      <c r="K588" s="165">
        <v>0.006142999999999999</v>
      </c>
      <c r="L588" s="164">
        <v>0.2</v>
      </c>
      <c r="M588" s="164">
        <v>0.99</v>
      </c>
      <c r="N588" s="127" t="str">
        <f>VLOOKUP(G588,映射表!A:G,7,0)</f>
        <v>莫美玉</v>
      </c>
      <c r="O588" s="128" t="str">
        <f>VLOOKUP(G588,映射表!A:C,3,0)</f>
        <v>W2593P437117</v>
      </c>
      <c r="P588" t="s">
        <v>8</v>
      </c>
    </row>
    <row r="589" spans="1:16">
      <c r="A589" s="166">
        <v>46169</v>
      </c>
      <c r="B589" s="166">
        <v>46169</v>
      </c>
      <c r="C589" t="s">
        <v>50562</v>
      </c>
      <c r="D589" t="s">
        <v>48868</v>
      </c>
      <c r="E589" t="s">
        <v>50696</v>
      </c>
      <c r="F589" t="s">
        <v>50697</v>
      </c>
      <c r="G589" t="s">
        <v>25420</v>
      </c>
      <c r="H589" t="s">
        <v>25421</v>
      </c>
      <c r="I589">
        <v>323</v>
      </c>
      <c r="J589">
        <v>2</v>
      </c>
      <c r="K589" s="165">
        <v>0.006192</v>
      </c>
      <c r="L589" s="164">
        <v>0.21</v>
      </c>
      <c r="M589" s="164">
        <v>0.42</v>
      </c>
      <c r="N589" s="127" t="str">
        <f>VLOOKUP(G589,映射表!A:G,7,0)</f>
        <v>莫美玉</v>
      </c>
      <c r="O589" s="128" t="str">
        <f>VLOOKUP(G589,映射表!A:C,3,0)</f>
        <v>W2593P437118</v>
      </c>
      <c r="P589" t="s">
        <v>8</v>
      </c>
    </row>
    <row r="590" spans="1:16">
      <c r="A590" s="166">
        <v>46169</v>
      </c>
      <c r="B590" s="166">
        <v>46169</v>
      </c>
      <c r="C590" t="s">
        <v>50562</v>
      </c>
      <c r="D590" t="s">
        <v>48868</v>
      </c>
      <c r="E590" t="s">
        <v>50696</v>
      </c>
      <c r="F590" t="s">
        <v>50697</v>
      </c>
      <c r="G590" t="s">
        <v>25422</v>
      </c>
      <c r="H590" t="s">
        <v>25423</v>
      </c>
      <c r="I590">
        <v>611</v>
      </c>
      <c r="J590">
        <v>11</v>
      </c>
      <c r="K590" s="165">
        <v>0.018003</v>
      </c>
      <c r="L590" s="164">
        <v>0.27</v>
      </c>
      <c r="M590" s="164">
        <v>2.97</v>
      </c>
      <c r="N590" s="127" t="str">
        <f>VLOOKUP(G590,映射表!A:G,7,0)</f>
        <v>莫美玉</v>
      </c>
      <c r="O590" s="128" t="str">
        <f>VLOOKUP(G590,映射表!A:C,3,0)</f>
        <v>W2593P437121</v>
      </c>
      <c r="P590" t="s">
        <v>8</v>
      </c>
    </row>
    <row r="591" spans="1:16">
      <c r="A591" s="166">
        <v>46169</v>
      </c>
      <c r="B591" s="166">
        <v>46169</v>
      </c>
      <c r="C591" t="s">
        <v>50562</v>
      </c>
      <c r="D591" t="s">
        <v>48868</v>
      </c>
      <c r="E591" t="s">
        <v>50696</v>
      </c>
      <c r="F591" t="s">
        <v>50697</v>
      </c>
      <c r="G591" t="s">
        <v>25500</v>
      </c>
      <c r="H591" t="s">
        <v>25501</v>
      </c>
      <c r="I591">
        <v>1229</v>
      </c>
      <c r="J591">
        <v>27</v>
      </c>
      <c r="K591" s="165">
        <v>0.021969</v>
      </c>
      <c r="L591" s="164">
        <v>0.28</v>
      </c>
      <c r="M591" s="164">
        <v>7.55</v>
      </c>
      <c r="N591" s="127" t="str">
        <f>VLOOKUP(G591,映射表!A:G,7,0)</f>
        <v>莫美玉</v>
      </c>
      <c r="O591" s="128" t="str">
        <f>VLOOKUP(G591,映射表!A:C,3,0)</f>
        <v>W504S00316</v>
      </c>
      <c r="P591" t="s">
        <v>8</v>
      </c>
    </row>
    <row r="592" spans="1:16">
      <c r="A592" s="166">
        <v>46169</v>
      </c>
      <c r="B592" s="166">
        <v>46169</v>
      </c>
      <c r="C592" t="s">
        <v>50085</v>
      </c>
      <c r="D592" t="s">
        <v>48868</v>
      </c>
      <c r="E592" t="s">
        <v>50698</v>
      </c>
      <c r="F592" t="s">
        <v>50699</v>
      </c>
      <c r="G592" t="s">
        <v>25388</v>
      </c>
      <c r="H592" t="s">
        <v>25389</v>
      </c>
      <c r="I592">
        <v>31</v>
      </c>
      <c r="J592">
        <v>1</v>
      </c>
      <c r="K592" s="165">
        <v>0.032258</v>
      </c>
      <c r="L592" s="164">
        <v>0.35</v>
      </c>
      <c r="M592" s="164">
        <v>0.35</v>
      </c>
      <c r="N592" s="127" t="str">
        <f>VLOOKUP(G592,映射表!A:G,7,0)</f>
        <v>莫美玉</v>
      </c>
      <c r="O592" s="128" t="str">
        <f>VLOOKUP(G592,映射表!A:C,3,0)</f>
        <v>W504S00272</v>
      </c>
      <c r="P592" t="s">
        <v>8</v>
      </c>
    </row>
    <row r="593" spans="1:16">
      <c r="A593" s="166">
        <v>46169</v>
      </c>
      <c r="B593" s="166">
        <v>46169</v>
      </c>
      <c r="C593" t="s">
        <v>50085</v>
      </c>
      <c r="D593" t="s">
        <v>48868</v>
      </c>
      <c r="E593" t="s">
        <v>50698</v>
      </c>
      <c r="F593" t="s">
        <v>50699</v>
      </c>
      <c r="G593" t="s">
        <v>25390</v>
      </c>
      <c r="H593" t="s">
        <v>25391</v>
      </c>
      <c r="I593">
        <v>2</v>
      </c>
      <c r="J593">
        <v>0</v>
      </c>
      <c r="K593" s="165">
        <v>0</v>
      </c>
      <c r="L593" t="s">
        <v>18516</v>
      </c>
      <c r="M593" s="164">
        <v>0</v>
      </c>
      <c r="N593" s="127" t="str">
        <f>VLOOKUP(G593,映射表!A:G,7,0)</f>
        <v>莫美玉</v>
      </c>
      <c r="O593" s="128" t="str">
        <f>VLOOKUP(G593,映射表!A:C,3,0)</f>
        <v>W504P287652</v>
      </c>
      <c r="P593" t="s">
        <v>8</v>
      </c>
    </row>
    <row r="594" spans="1:16">
      <c r="A594" s="166">
        <v>46169</v>
      </c>
      <c r="B594" s="166">
        <v>46169</v>
      </c>
      <c r="C594" t="s">
        <v>50085</v>
      </c>
      <c r="D594" t="s">
        <v>48868</v>
      </c>
      <c r="E594" t="s">
        <v>50698</v>
      </c>
      <c r="F594" t="s">
        <v>50699</v>
      </c>
      <c r="G594" t="s">
        <v>25398</v>
      </c>
      <c r="H594" t="s">
        <v>25399</v>
      </c>
      <c r="I594">
        <v>11</v>
      </c>
      <c r="J594">
        <v>0</v>
      </c>
      <c r="K594" s="165">
        <v>0</v>
      </c>
      <c r="L594" t="s">
        <v>18516</v>
      </c>
      <c r="M594" s="164">
        <v>0</v>
      </c>
      <c r="N594" s="127" t="str">
        <f>VLOOKUP(G594,映射表!A:G,7,0)</f>
        <v>莫美玉</v>
      </c>
      <c r="O594" s="128" t="str">
        <f>VLOOKUP(G594,映射表!A:C,3,0)</f>
        <v>W504P429539</v>
      </c>
      <c r="P594" t="s">
        <v>8</v>
      </c>
    </row>
    <row r="595" spans="1:16">
      <c r="A595" s="166">
        <v>46169</v>
      </c>
      <c r="B595" s="166">
        <v>46169</v>
      </c>
      <c r="C595" t="s">
        <v>50085</v>
      </c>
      <c r="D595" t="s">
        <v>48868</v>
      </c>
      <c r="E595" t="s">
        <v>50700</v>
      </c>
      <c r="F595" t="s">
        <v>50701</v>
      </c>
      <c r="G595" t="s">
        <v>25454</v>
      </c>
      <c r="H595" t="s">
        <v>25455</v>
      </c>
      <c r="I595">
        <v>134</v>
      </c>
      <c r="J595">
        <v>1</v>
      </c>
      <c r="K595" s="165">
        <v>0.007463</v>
      </c>
      <c r="L595" s="164">
        <v>0.26</v>
      </c>
      <c r="M595" s="164">
        <v>0.26</v>
      </c>
      <c r="N595" s="127" t="str">
        <f>VLOOKUP(G595,映射表!A:G,7,0)</f>
        <v>莫美玉</v>
      </c>
      <c r="O595" s="128" t="str">
        <f>VLOOKUP(G595,映射表!A:C,3,0)</f>
        <v>W504P286386</v>
      </c>
      <c r="P595" t="s">
        <v>8</v>
      </c>
    </row>
    <row r="596" spans="1:16">
      <c r="A596" s="166">
        <v>46169</v>
      </c>
      <c r="B596" s="166">
        <v>46169</v>
      </c>
      <c r="C596" t="s">
        <v>50085</v>
      </c>
      <c r="D596" t="s">
        <v>48868</v>
      </c>
      <c r="E596" t="s">
        <v>50700</v>
      </c>
      <c r="F596" t="s">
        <v>50701</v>
      </c>
      <c r="G596" t="s">
        <v>25456</v>
      </c>
      <c r="H596" t="s">
        <v>25457</v>
      </c>
      <c r="I596">
        <v>12</v>
      </c>
      <c r="J596">
        <v>1</v>
      </c>
      <c r="K596" s="165">
        <v>0.08333299999999999</v>
      </c>
      <c r="L596" s="164">
        <v>0.3</v>
      </c>
      <c r="M596" s="164">
        <v>0.3</v>
      </c>
      <c r="N596" s="127" t="str">
        <f>VLOOKUP(G596,映射表!A:G,7,0)</f>
        <v>莫美玉</v>
      </c>
      <c r="O596" s="128" t="str">
        <f>VLOOKUP(G596,映射表!A:C,3,0)</f>
        <v>W504P286387</v>
      </c>
      <c r="P596" t="s">
        <v>8</v>
      </c>
    </row>
    <row r="597" spans="1:16">
      <c r="A597" s="166">
        <v>46169</v>
      </c>
      <c r="B597" s="166">
        <v>46169</v>
      </c>
      <c r="C597" t="s">
        <v>50085</v>
      </c>
      <c r="D597" t="s">
        <v>48868</v>
      </c>
      <c r="E597" t="s">
        <v>50700</v>
      </c>
      <c r="F597" t="s">
        <v>50701</v>
      </c>
      <c r="G597" t="s">
        <v>25458</v>
      </c>
      <c r="H597" t="s">
        <v>25459</v>
      </c>
      <c r="I597">
        <v>1776</v>
      </c>
      <c r="J597">
        <v>33</v>
      </c>
      <c r="K597" s="165">
        <v>0.018581</v>
      </c>
      <c r="L597" s="164">
        <v>0.29</v>
      </c>
      <c r="M597" s="164">
        <v>9.63</v>
      </c>
      <c r="N597" s="127" t="str">
        <f>VLOOKUP(G597,映射表!A:G,7,0)</f>
        <v>莫美玉</v>
      </c>
      <c r="O597" s="128" t="str">
        <f>VLOOKUP(G597,映射表!A:C,3,0)</f>
        <v>W504P370525</v>
      </c>
      <c r="P597" t="s">
        <v>8</v>
      </c>
    </row>
    <row r="598" spans="1:16">
      <c r="A598" s="166">
        <v>46169</v>
      </c>
      <c r="B598" s="166">
        <v>46169</v>
      </c>
      <c r="C598" t="s">
        <v>50085</v>
      </c>
      <c r="D598" t="s">
        <v>48868</v>
      </c>
      <c r="E598" t="s">
        <v>50702</v>
      </c>
      <c r="F598" t="s">
        <v>50703</v>
      </c>
      <c r="G598" t="s">
        <v>24935</v>
      </c>
      <c r="H598" t="s">
        <v>24936</v>
      </c>
      <c r="I598">
        <v>1922</v>
      </c>
      <c r="J598">
        <v>32</v>
      </c>
      <c r="K598" s="165">
        <v>0.016649</v>
      </c>
      <c r="L598" s="164">
        <v>0.32</v>
      </c>
      <c r="M598" s="164">
        <v>10.17</v>
      </c>
      <c r="N598" s="127" t="str">
        <f>VLOOKUP(G598,映射表!A:G,7,0)</f>
        <v>莫美玉</v>
      </c>
      <c r="O598" s="128" t="str">
        <f>VLOOKUP(G598,映射表!A:C,3,0)</f>
        <v>W504P286390</v>
      </c>
      <c r="P598" t="s">
        <v>8</v>
      </c>
    </row>
    <row r="599" spans="1:16">
      <c r="A599" s="166">
        <v>46169</v>
      </c>
      <c r="B599" s="166">
        <v>46169</v>
      </c>
      <c r="C599" t="s">
        <v>50562</v>
      </c>
      <c r="D599" t="s">
        <v>48868</v>
      </c>
      <c r="E599" t="s">
        <v>50704</v>
      </c>
      <c r="F599" t="s">
        <v>50705</v>
      </c>
      <c r="G599" t="s">
        <v>25424</v>
      </c>
      <c r="H599" t="s">
        <v>25425</v>
      </c>
      <c r="I599">
        <v>809</v>
      </c>
      <c r="J599">
        <v>22</v>
      </c>
      <c r="K599" s="165">
        <v>0.027194</v>
      </c>
      <c r="L599" s="164">
        <v>0.27</v>
      </c>
      <c r="M599" s="164">
        <v>5.9</v>
      </c>
      <c r="N599" s="127" t="str">
        <f>VLOOKUP(G599,映射表!A:G,7,0)</f>
        <v>朱小燕</v>
      </c>
      <c r="O599" s="128" t="str">
        <f>VLOOKUP(G599,映射表!A:C,3,0)</f>
        <v>W5368S00001</v>
      </c>
      <c r="P599" t="s">
        <v>8</v>
      </c>
    </row>
    <row r="600" spans="1:16">
      <c r="A600" s="166">
        <v>46169</v>
      </c>
      <c r="B600" s="166">
        <v>46169</v>
      </c>
      <c r="C600" t="s">
        <v>50085</v>
      </c>
      <c r="D600" t="s">
        <v>48868</v>
      </c>
      <c r="E600" t="s">
        <v>50706</v>
      </c>
      <c r="F600" t="s">
        <v>50707</v>
      </c>
      <c r="G600" t="s">
        <v>25516</v>
      </c>
      <c r="H600" t="s">
        <v>25517</v>
      </c>
      <c r="I600">
        <v>1232</v>
      </c>
      <c r="J600">
        <v>6</v>
      </c>
      <c r="K600" s="165">
        <v>0.00487</v>
      </c>
      <c r="L600" s="164">
        <v>0.31</v>
      </c>
      <c r="M600" s="164">
        <v>1.86</v>
      </c>
      <c r="N600" s="127" t="str">
        <f>VLOOKUP(G600,映射表!A:G,7,0)</f>
        <v>朱小燕</v>
      </c>
      <c r="O600" s="128" t="str">
        <f>VLOOKUP(G600,映射表!A:C,3,0)</f>
        <v>W5368S00002</v>
      </c>
      <c r="P600" t="s">
        <v>8</v>
      </c>
    </row>
    <row r="601" spans="1:16">
      <c r="A601" s="166">
        <v>46169</v>
      </c>
      <c r="B601" s="166">
        <v>46169</v>
      </c>
      <c r="C601" t="s">
        <v>50085</v>
      </c>
      <c r="D601" t="s">
        <v>48868</v>
      </c>
      <c r="E601" t="s">
        <v>50706</v>
      </c>
      <c r="F601" t="s">
        <v>50707</v>
      </c>
      <c r="G601" t="s">
        <v>25512</v>
      </c>
      <c r="H601" t="s">
        <v>25513</v>
      </c>
      <c r="I601">
        <v>662</v>
      </c>
      <c r="J601">
        <v>16</v>
      </c>
      <c r="K601" s="165">
        <v>0.024169</v>
      </c>
      <c r="L601" s="164">
        <v>0.29</v>
      </c>
      <c r="M601" s="164">
        <v>4.66</v>
      </c>
      <c r="N601" s="127" t="str">
        <f>VLOOKUP(G601,映射表!A:G,7,0)</f>
        <v>朱小燕</v>
      </c>
      <c r="O601" s="128" t="str">
        <f>VLOOKUP(G601,映射表!A:C,3,0)</f>
        <v>W5368S00001</v>
      </c>
      <c r="P601" t="s">
        <v>8</v>
      </c>
    </row>
    <row r="602" spans="1:16">
      <c r="A602" s="166">
        <v>46169</v>
      </c>
      <c r="B602" s="166">
        <v>46169</v>
      </c>
      <c r="C602" t="s">
        <v>50085</v>
      </c>
      <c r="D602" t="s">
        <v>48868</v>
      </c>
      <c r="E602" t="s">
        <v>50708</v>
      </c>
      <c r="F602" t="s">
        <v>50709</v>
      </c>
      <c r="G602" t="s">
        <v>24686</v>
      </c>
      <c r="H602" t="s">
        <v>24687</v>
      </c>
      <c r="I602">
        <v>943</v>
      </c>
      <c r="J602">
        <v>23</v>
      </c>
      <c r="K602" s="165">
        <v>0.024390000000000002</v>
      </c>
      <c r="L602" s="164">
        <v>0.34</v>
      </c>
      <c r="M602" s="164">
        <v>7.81</v>
      </c>
      <c r="N602" s="127" t="str">
        <f>VLOOKUP(G602,映射表!A:G,7,0)</f>
        <v>莫美玉</v>
      </c>
      <c r="O602" s="128" t="str">
        <f>VLOOKUP(G602,映射表!A:C,3,0)</f>
        <v>W2593P406936</v>
      </c>
      <c r="P602" t="s">
        <v>8</v>
      </c>
    </row>
    <row r="603" spans="1:16">
      <c r="A603" s="166">
        <v>46169</v>
      </c>
      <c r="B603" s="166">
        <v>46169</v>
      </c>
      <c r="C603" t="s">
        <v>50085</v>
      </c>
      <c r="D603" t="s">
        <v>48868</v>
      </c>
      <c r="E603" t="s">
        <v>50708</v>
      </c>
      <c r="F603" t="s">
        <v>50709</v>
      </c>
      <c r="G603" t="s">
        <v>25045</v>
      </c>
      <c r="H603" t="s">
        <v>25046</v>
      </c>
      <c r="I603">
        <v>88</v>
      </c>
      <c r="J603">
        <v>3</v>
      </c>
      <c r="K603" s="165">
        <v>0.034091</v>
      </c>
      <c r="L603" s="164">
        <v>0.27</v>
      </c>
      <c r="M603" s="164">
        <v>0.81</v>
      </c>
      <c r="N603" s="127" t="str">
        <f>VLOOKUP(G603,映射表!A:G,7,0)</f>
        <v>莫美玉</v>
      </c>
      <c r="O603" s="128" t="str">
        <f>VLOOKUP(G603,映射表!A:C,3,0)</f>
        <v>W2593P406937</v>
      </c>
      <c r="P603" t="s">
        <v>8</v>
      </c>
    </row>
    <row r="604" spans="1:16">
      <c r="A604" s="166">
        <v>46169</v>
      </c>
      <c r="B604" s="166">
        <v>46169</v>
      </c>
      <c r="C604" t="s">
        <v>50085</v>
      </c>
      <c r="D604" t="s">
        <v>48868</v>
      </c>
      <c r="E604" t="s">
        <v>50708</v>
      </c>
      <c r="F604" t="s">
        <v>50709</v>
      </c>
      <c r="G604" t="s">
        <v>24692</v>
      </c>
      <c r="H604" t="s">
        <v>24693</v>
      </c>
      <c r="I604">
        <v>247</v>
      </c>
      <c r="J604">
        <v>4</v>
      </c>
      <c r="K604" s="165">
        <v>0.016194</v>
      </c>
      <c r="L604" s="164">
        <v>0.29</v>
      </c>
      <c r="M604" s="164">
        <v>1.15</v>
      </c>
      <c r="N604" s="127" t="str">
        <f>VLOOKUP(G604,映射表!A:G,7,0)</f>
        <v>莫美玉</v>
      </c>
      <c r="O604" s="128" t="str">
        <f>VLOOKUP(G604,映射表!A:C,3,0)</f>
        <v>W2593P406936</v>
      </c>
      <c r="P604" t="s">
        <v>8</v>
      </c>
    </row>
    <row r="605" spans="1:16">
      <c r="A605" s="166">
        <v>46169</v>
      </c>
      <c r="B605" s="166">
        <v>46169</v>
      </c>
      <c r="C605" t="s">
        <v>50710</v>
      </c>
      <c r="D605" t="s">
        <v>48868</v>
      </c>
      <c r="E605" t="s">
        <v>50711</v>
      </c>
      <c r="F605" t="s">
        <v>50711</v>
      </c>
      <c r="G605" t="s">
        <v>25766</v>
      </c>
      <c r="H605" t="s">
        <v>25767</v>
      </c>
      <c r="I605">
        <v>178</v>
      </c>
      <c r="J605">
        <v>3</v>
      </c>
      <c r="K605" s="165">
        <v>0.016854</v>
      </c>
      <c r="L605" s="164">
        <v>0.28</v>
      </c>
      <c r="M605" s="164">
        <v>0.83</v>
      </c>
      <c r="N605" s="127" t="str">
        <f>VLOOKUP(G605,映射表!A:G,7,0)</f>
        <v>莫美玉</v>
      </c>
      <c r="O605" s="128" t="str">
        <f>VLOOKUP(G605,映射表!A:C,3,0)</f>
        <v>W2593P406937</v>
      </c>
      <c r="P605" t="s">
        <v>8</v>
      </c>
    </row>
    <row r="606" spans="1:16">
      <c r="A606" s="166">
        <v>46169</v>
      </c>
      <c r="B606" s="166">
        <v>46169</v>
      </c>
      <c r="C606" t="s">
        <v>50710</v>
      </c>
      <c r="D606" t="s">
        <v>48868</v>
      </c>
      <c r="E606" t="s">
        <v>50711</v>
      </c>
      <c r="F606" t="s">
        <v>50711</v>
      </c>
      <c r="G606" t="s">
        <v>25769</v>
      </c>
      <c r="H606" t="s">
        <v>25770</v>
      </c>
      <c r="I606">
        <v>42</v>
      </c>
      <c r="J606">
        <v>4</v>
      </c>
      <c r="K606" s="165">
        <v>0.09523799999999999</v>
      </c>
      <c r="L606" s="164">
        <v>0.31</v>
      </c>
      <c r="M606" s="164">
        <v>1.24</v>
      </c>
      <c r="N606" s="127" t="str">
        <f>VLOOKUP(G606,映射表!A:G,7,0)</f>
        <v>莫美玉</v>
      </c>
      <c r="O606" s="128" t="str">
        <f>VLOOKUP(G606,映射表!A:C,3,0)</f>
        <v>W2593P406936</v>
      </c>
      <c r="P606" t="s">
        <v>8</v>
      </c>
    </row>
    <row r="607" spans="1:16">
      <c r="A607" s="166">
        <v>46169</v>
      </c>
      <c r="B607" s="166">
        <v>46169</v>
      </c>
      <c r="C607" t="s">
        <v>50710</v>
      </c>
      <c r="D607" t="s">
        <v>48868</v>
      </c>
      <c r="E607" t="s">
        <v>50712</v>
      </c>
      <c r="F607" t="s">
        <v>50712</v>
      </c>
      <c r="G607" t="s">
        <v>25769</v>
      </c>
      <c r="H607" t="s">
        <v>25770</v>
      </c>
      <c r="I607">
        <v>20</v>
      </c>
      <c r="J607">
        <v>0</v>
      </c>
      <c r="K607" s="165">
        <v>0</v>
      </c>
      <c r="L607" t="s">
        <v>18516</v>
      </c>
      <c r="M607" s="164">
        <v>0</v>
      </c>
      <c r="N607" s="127" t="str">
        <f>VLOOKUP(G607,映射表!A:G,7,0)</f>
        <v>朱小燕</v>
      </c>
      <c r="O607" s="128" t="str">
        <f>VLOOKUP(G607,映射表!A:C,3,0)</f>
        <v>WY000418AAE</v>
      </c>
      <c r="P607" t="s">
        <v>8</v>
      </c>
    </row>
    <row r="608" spans="1:16">
      <c r="A608" s="166">
        <v>46169</v>
      </c>
      <c r="B608" s="166">
        <v>46169</v>
      </c>
      <c r="C608" t="s">
        <v>50710</v>
      </c>
      <c r="D608" t="s">
        <v>48868</v>
      </c>
      <c r="E608" t="s">
        <v>50712</v>
      </c>
      <c r="F608" t="s">
        <v>50712</v>
      </c>
      <c r="G608" t="s">
        <v>25766</v>
      </c>
      <c r="H608" t="s">
        <v>25767</v>
      </c>
      <c r="I608">
        <v>121</v>
      </c>
      <c r="J608">
        <v>4</v>
      </c>
      <c r="K608" s="165">
        <v>0.033058000000000004</v>
      </c>
      <c r="L608" s="164">
        <v>0.37</v>
      </c>
      <c r="M608" s="164">
        <v>1.46</v>
      </c>
      <c r="N608" s="127" t="str">
        <f>VLOOKUP(G608,映射表!A:G,7,0)</f>
        <v>莫美玉</v>
      </c>
      <c r="O608" s="128" t="str">
        <f>VLOOKUP(G608,映射表!A:C,3,0)</f>
        <v>W2593P406936</v>
      </c>
      <c r="P608" t="s">
        <v>8</v>
      </c>
    </row>
    <row r="609" spans="1:16">
      <c r="A609" s="166">
        <v>46169</v>
      </c>
      <c r="B609" s="166">
        <v>46169</v>
      </c>
      <c r="C609" t="s">
        <v>50085</v>
      </c>
      <c r="D609" t="s">
        <v>48868</v>
      </c>
      <c r="E609" t="s">
        <v>50713</v>
      </c>
      <c r="F609" t="s">
        <v>50714</v>
      </c>
      <c r="G609" t="s">
        <v>25730</v>
      </c>
      <c r="H609" t="s">
        <v>25731</v>
      </c>
      <c r="I609">
        <v>1932</v>
      </c>
      <c r="J609">
        <v>39</v>
      </c>
      <c r="K609" s="165">
        <v>0.020186000000000003</v>
      </c>
      <c r="L609" s="164">
        <v>0.27</v>
      </c>
      <c r="M609" s="164">
        <v>10.52</v>
      </c>
      <c r="N609" s="127" t="str">
        <f>VLOOKUP(G609,映射表!A:G,7,0)</f>
        <v>莫美玉</v>
      </c>
      <c r="O609" s="128" t="str">
        <f>VLOOKUP(G609,映射表!A:C,3,0)</f>
        <v>W2593P406937</v>
      </c>
      <c r="P609" t="s">
        <v>8</v>
      </c>
    </row>
    <row r="610" spans="1:16">
      <c r="A610" s="166">
        <v>46169</v>
      </c>
      <c r="B610" s="166">
        <v>46169</v>
      </c>
      <c r="C610" t="s">
        <v>50589</v>
      </c>
      <c r="D610" t="s">
        <v>48868</v>
      </c>
      <c r="E610" t="s">
        <v>50634</v>
      </c>
      <c r="F610" t="s">
        <v>50635</v>
      </c>
      <c r="G610" t="s">
        <v>25732</v>
      </c>
      <c r="H610" t="s">
        <v>25733</v>
      </c>
      <c r="I610">
        <v>2</v>
      </c>
      <c r="J610">
        <v>0</v>
      </c>
      <c r="K610" s="165">
        <v>0</v>
      </c>
      <c r="L610" t="s">
        <v>18516</v>
      </c>
      <c r="M610" s="164">
        <v>0</v>
      </c>
      <c r="N610" s="127" t="str">
        <f>VLOOKUP(G610,映射表!A:G,7,0)</f>
        <v>朱小燕</v>
      </c>
      <c r="O610" s="128" t="str">
        <f>VLOOKUP(G610,映射表!A:C,3,0)</f>
        <v>W5568P445701</v>
      </c>
      <c r="P610" t="s">
        <v>8</v>
      </c>
    </row>
    <row r="611" spans="1:16">
      <c r="A611" s="166">
        <v>46169</v>
      </c>
      <c r="B611" s="166">
        <v>46169</v>
      </c>
      <c r="C611" t="s">
        <v>50589</v>
      </c>
      <c r="D611" t="s">
        <v>48868</v>
      </c>
      <c r="E611" t="s">
        <v>50634</v>
      </c>
      <c r="F611" t="s">
        <v>50635</v>
      </c>
      <c r="G611" t="s">
        <v>25730</v>
      </c>
      <c r="H611" t="s">
        <v>25731</v>
      </c>
      <c r="I611">
        <v>4</v>
      </c>
      <c r="J611">
        <v>0</v>
      </c>
      <c r="K611" s="165">
        <v>0</v>
      </c>
      <c r="L611" t="s">
        <v>18516</v>
      </c>
      <c r="M611" s="164">
        <v>0</v>
      </c>
      <c r="N611" s="127" t="str">
        <f>VLOOKUP(G611,映射表!A:G,7,0)</f>
        <v>朱小燕</v>
      </c>
      <c r="O611" s="128" t="str">
        <f>VLOOKUP(G611,映射表!A:C,3,0)</f>
        <v>W5568P445699</v>
      </c>
      <c r="P611" t="s">
        <v>8</v>
      </c>
    </row>
    <row r="612" spans="1:16">
      <c r="A612" s="166">
        <v>46169</v>
      </c>
      <c r="B612" s="166">
        <v>46169</v>
      </c>
      <c r="C612" t="s">
        <v>50589</v>
      </c>
      <c r="D612" t="s">
        <v>48868</v>
      </c>
      <c r="E612" t="s">
        <v>50626</v>
      </c>
      <c r="F612" t="s">
        <v>50627</v>
      </c>
      <c r="G612" t="s">
        <v>25732</v>
      </c>
      <c r="H612" t="s">
        <v>25733</v>
      </c>
      <c r="I612">
        <v>61</v>
      </c>
      <c r="J612">
        <v>2</v>
      </c>
      <c r="K612" s="165">
        <v>0.032787000000000004</v>
      </c>
      <c r="L612" s="164">
        <v>0.26</v>
      </c>
      <c r="M612" s="164">
        <v>0.52</v>
      </c>
      <c r="N612" s="127" t="str">
        <f>VLOOKUP(G612,映射表!A:G,7,0)</f>
        <v>朱小燕</v>
      </c>
      <c r="O612" s="128" t="str">
        <f>VLOOKUP(G612,映射表!A:C,3,0)</f>
        <v>W5568P445702</v>
      </c>
      <c r="P612" t="s">
        <v>8</v>
      </c>
    </row>
    <row r="613" spans="1:16">
      <c r="A613" s="166">
        <v>46169</v>
      </c>
      <c r="B613" s="166">
        <v>46169</v>
      </c>
      <c r="C613" t="s">
        <v>50589</v>
      </c>
      <c r="D613" t="s">
        <v>48868</v>
      </c>
      <c r="E613" t="s">
        <v>50626</v>
      </c>
      <c r="F613" t="s">
        <v>50627</v>
      </c>
      <c r="G613" t="s">
        <v>25730</v>
      </c>
      <c r="H613" t="s">
        <v>25731</v>
      </c>
      <c r="I613">
        <v>69</v>
      </c>
      <c r="J613">
        <v>2</v>
      </c>
      <c r="K613" s="165">
        <v>0.028986</v>
      </c>
      <c r="L613" s="164">
        <v>0.35</v>
      </c>
      <c r="M613" s="164">
        <v>0.7</v>
      </c>
      <c r="N613" s="127" t="str">
        <f>VLOOKUP(G613,映射表!A:G,7,0)</f>
        <v>朱小燕</v>
      </c>
      <c r="O613" s="128" t="str">
        <f>VLOOKUP(G613,映射表!A:C,3,0)</f>
        <v>W5568P445701</v>
      </c>
      <c r="P613" t="s">
        <v>8</v>
      </c>
    </row>
    <row r="614" spans="1:16">
      <c r="A614" s="166">
        <v>46169</v>
      </c>
      <c r="B614" s="166">
        <v>46169</v>
      </c>
      <c r="C614" t="s">
        <v>50715</v>
      </c>
      <c r="D614" t="s">
        <v>48868</v>
      </c>
      <c r="E614" t="s">
        <v>50716</v>
      </c>
      <c r="F614" t="s">
        <v>50716</v>
      </c>
      <c r="G614" t="s">
        <v>25787</v>
      </c>
      <c r="H614" t="s">
        <v>25788</v>
      </c>
      <c r="I614">
        <v>204</v>
      </c>
      <c r="J614">
        <v>11</v>
      </c>
      <c r="K614" s="165">
        <v>0.053922</v>
      </c>
      <c r="L614" s="164">
        <v>0.35</v>
      </c>
      <c r="M614" s="164">
        <v>3.86</v>
      </c>
      <c r="N614" s="127" t="str">
        <f>VLOOKUP(G614,映射表!A:G,7,0)</f>
        <v>朱小燕</v>
      </c>
      <c r="O614" s="128" t="str">
        <f>VLOOKUP(G614,映射表!A:C,3,0)</f>
        <v>W5568P445699</v>
      </c>
      <c r="P614" t="s">
        <v>8</v>
      </c>
    </row>
    <row r="615" spans="1:16">
      <c r="A615" s="166">
        <v>46169</v>
      </c>
      <c r="B615" s="166">
        <v>46169</v>
      </c>
      <c r="C615" t="s">
        <v>50085</v>
      </c>
      <c r="D615" t="s">
        <v>48868</v>
      </c>
      <c r="E615" t="s">
        <v>50717</v>
      </c>
      <c r="F615" t="s">
        <v>50718</v>
      </c>
      <c r="G615" t="s">
        <v>25730</v>
      </c>
      <c r="H615" t="s">
        <v>25731</v>
      </c>
      <c r="I615">
        <v>785</v>
      </c>
      <c r="J615">
        <v>12</v>
      </c>
      <c r="K615" s="165">
        <v>0.015287</v>
      </c>
      <c r="L615" s="164">
        <v>0.37</v>
      </c>
      <c r="M615" s="164">
        <v>4.48</v>
      </c>
      <c r="N615" s="127" t="str">
        <f>VLOOKUP(G615,映射表!A:G,7,0)</f>
        <v>朱小燕</v>
      </c>
      <c r="O615" s="128" t="str">
        <f>VLOOKUP(G615,映射表!A:C,3,0)</f>
        <v>W31183488</v>
      </c>
      <c r="P615" t="s">
        <v>8</v>
      </c>
    </row>
    <row r="616" spans="1:16">
      <c r="A616" s="166">
        <v>46169</v>
      </c>
      <c r="B616" s="166">
        <v>46169</v>
      </c>
      <c r="C616" t="s">
        <v>50085</v>
      </c>
      <c r="D616" t="s">
        <v>48868</v>
      </c>
      <c r="E616" t="s">
        <v>50717</v>
      </c>
      <c r="F616" t="s">
        <v>50718</v>
      </c>
      <c r="G616" t="s">
        <v>25732</v>
      </c>
      <c r="H616" t="s">
        <v>25733</v>
      </c>
      <c r="I616">
        <v>572</v>
      </c>
      <c r="J616">
        <v>7</v>
      </c>
      <c r="K616" s="165">
        <v>0.012238</v>
      </c>
      <c r="L616" s="164">
        <v>0.35</v>
      </c>
      <c r="M616" s="164">
        <v>2.45</v>
      </c>
      <c r="N616" s="127" t="str">
        <f>VLOOKUP(G616,映射表!A:G,7,0)</f>
        <v>朱小燕</v>
      </c>
      <c r="O616" s="128" t="str">
        <f>VLOOKUP(G616,映射表!A:C,3,0)</f>
        <v>W5568P445699</v>
      </c>
      <c r="P616" t="s">
        <v>8</v>
      </c>
    </row>
    <row r="617" spans="1:16">
      <c r="A617" s="166">
        <v>46169</v>
      </c>
      <c r="B617" s="166">
        <v>46169</v>
      </c>
      <c r="C617" t="s">
        <v>50719</v>
      </c>
      <c r="D617" t="s">
        <v>48868</v>
      </c>
      <c r="E617" t="s">
        <v>50722</v>
      </c>
      <c r="F617" t="s">
        <v>50722</v>
      </c>
      <c r="G617" t="s">
        <v>25844</v>
      </c>
      <c r="H617" t="s">
        <v>25845</v>
      </c>
      <c r="I617">
        <v>613</v>
      </c>
      <c r="J617">
        <v>11</v>
      </c>
      <c r="K617" s="165">
        <v>0.017945</v>
      </c>
      <c r="L617" s="164">
        <v>0.33</v>
      </c>
      <c r="M617" s="164">
        <v>3.65</v>
      </c>
      <c r="N617" s="127" t="str">
        <f>VLOOKUP(G617,映射表!A:G,7,0)</f>
        <v>朱小燕</v>
      </c>
      <c r="O617" s="128" t="str">
        <f>VLOOKUP(G617,映射表!A:C,3,0)</f>
        <v>W5568P445701</v>
      </c>
      <c r="P617" t="s">
        <v>8</v>
      </c>
    </row>
    <row r="618" spans="1:16">
      <c r="A618" s="166">
        <v>46169</v>
      </c>
      <c r="B618" s="166">
        <v>46169</v>
      </c>
      <c r="C618" t="s">
        <v>50719</v>
      </c>
      <c r="D618" t="s">
        <v>48868</v>
      </c>
      <c r="E618" t="s">
        <v>50722</v>
      </c>
      <c r="F618" t="s">
        <v>50722</v>
      </c>
      <c r="G618" t="s">
        <v>25841</v>
      </c>
      <c r="H618" t="s">
        <v>25842</v>
      </c>
      <c r="I618">
        <v>370</v>
      </c>
      <c r="J618">
        <v>9</v>
      </c>
      <c r="K618" s="165">
        <v>0.024324</v>
      </c>
      <c r="L618" s="164">
        <v>0.32</v>
      </c>
      <c r="M618" s="164">
        <v>2.87</v>
      </c>
      <c r="N618" s="127" t="str">
        <f>VLOOKUP(G618,映射表!A:G,7,0)</f>
        <v>朱小燕</v>
      </c>
      <c r="O618" s="128" t="str">
        <f>VLOOKUP(G618,映射表!A:C,3,0)</f>
        <v>W5568P445702</v>
      </c>
      <c r="P618" t="s">
        <v>8</v>
      </c>
    </row>
    <row r="619" spans="1:16">
      <c r="A619" s="166">
        <v>46169</v>
      </c>
      <c r="B619" s="166">
        <v>46169</v>
      </c>
      <c r="C619" t="s">
        <v>50719</v>
      </c>
      <c r="D619" t="s">
        <v>48868</v>
      </c>
      <c r="E619" t="s">
        <v>50722</v>
      </c>
      <c r="F619" t="s">
        <v>50722</v>
      </c>
      <c r="G619" t="s">
        <v>25838</v>
      </c>
      <c r="H619" t="s">
        <v>25839</v>
      </c>
      <c r="I619">
        <v>219</v>
      </c>
      <c r="J619">
        <v>9</v>
      </c>
      <c r="K619" s="165">
        <v>0.041096</v>
      </c>
      <c r="L619" s="164">
        <v>0.33</v>
      </c>
      <c r="M619" s="164">
        <v>3</v>
      </c>
      <c r="N619" s="127" t="str">
        <f>VLOOKUP(G619,映射表!A:G,7,0)</f>
        <v>唐璇淑</v>
      </c>
      <c r="O619" s="128" t="str">
        <f>VLOOKUP(G619,映射表!A:C,3,0)</f>
        <v>W2593P445043</v>
      </c>
      <c r="P619" t="s">
        <v>8</v>
      </c>
    </row>
    <row r="620" spans="1:16">
      <c r="A620" s="166">
        <v>46169</v>
      </c>
      <c r="B620" s="166">
        <v>46169</v>
      </c>
      <c r="C620" t="s">
        <v>50723</v>
      </c>
      <c r="D620" t="s">
        <v>48868</v>
      </c>
      <c r="E620" t="s">
        <v>50724</v>
      </c>
      <c r="F620" t="s">
        <v>50724</v>
      </c>
      <c r="G620" t="s">
        <v>25805</v>
      </c>
      <c r="H620" t="s">
        <v>25806</v>
      </c>
      <c r="I620">
        <v>63</v>
      </c>
      <c r="J620">
        <v>1</v>
      </c>
      <c r="K620" s="165">
        <v>0.015872999999999998</v>
      </c>
      <c r="L620" s="164">
        <v>0.34</v>
      </c>
      <c r="M620" s="164">
        <v>0.34</v>
      </c>
      <c r="N620" s="127" t="str">
        <f>VLOOKUP(G620,映射表!A:G,7,0)</f>
        <v>唐璇淑</v>
      </c>
      <c r="O620" s="128" t="str">
        <f>VLOOKUP(G620,映射表!A:C,3,0)</f>
        <v>W2593P445112</v>
      </c>
      <c r="P620" t="s">
        <v>8</v>
      </c>
    </row>
    <row r="621" spans="1:16">
      <c r="A621" s="166">
        <v>46169</v>
      </c>
      <c r="B621" s="166">
        <v>46169</v>
      </c>
      <c r="C621" t="s">
        <v>50719</v>
      </c>
      <c r="D621" t="s">
        <v>48868</v>
      </c>
      <c r="E621" t="s">
        <v>50725</v>
      </c>
      <c r="F621" t="s">
        <v>50725</v>
      </c>
      <c r="G621" t="s">
        <v>25838</v>
      </c>
      <c r="H621" t="s">
        <v>25839</v>
      </c>
      <c r="I621">
        <v>331</v>
      </c>
      <c r="J621">
        <v>24</v>
      </c>
      <c r="K621" s="165">
        <v>0.072508</v>
      </c>
      <c r="L621" s="164">
        <v>0.3</v>
      </c>
      <c r="M621" s="164">
        <v>7.25</v>
      </c>
      <c r="N621" s="127" t="str">
        <f>VLOOKUP(G621,映射表!A:G,7,0)</f>
        <v>唐璇淑</v>
      </c>
      <c r="O621" s="128" t="str">
        <f>VLOOKUP(G621,映射表!A:C,3,0)</f>
        <v>W2593P367066</v>
      </c>
      <c r="P621" t="s">
        <v>8</v>
      </c>
    </row>
    <row r="622" spans="1:16">
      <c r="A622" s="166">
        <v>46169</v>
      </c>
      <c r="B622" s="166">
        <v>46169</v>
      </c>
      <c r="C622" t="s">
        <v>50719</v>
      </c>
      <c r="D622" t="s">
        <v>48868</v>
      </c>
      <c r="E622" t="s">
        <v>50725</v>
      </c>
      <c r="F622" t="s">
        <v>50725</v>
      </c>
      <c r="G622" t="s">
        <v>25841</v>
      </c>
      <c r="H622" t="s">
        <v>25842</v>
      </c>
      <c r="I622">
        <v>332</v>
      </c>
      <c r="J622">
        <v>14</v>
      </c>
      <c r="K622" s="165">
        <v>0.042169</v>
      </c>
      <c r="L622" s="164">
        <v>0.31</v>
      </c>
      <c r="M622" s="164">
        <v>4.39</v>
      </c>
      <c r="N622" s="127" t="str">
        <f>VLOOKUP(G622,映射表!A:G,7,0)</f>
        <v>唐璇淑</v>
      </c>
      <c r="O622" s="128" t="str">
        <f>VLOOKUP(G622,映射表!A:C,3,0)</f>
        <v>W2593P367052</v>
      </c>
      <c r="P622" t="s">
        <v>8</v>
      </c>
    </row>
    <row r="623" spans="1:16">
      <c r="A623" s="166">
        <v>46169</v>
      </c>
      <c r="B623" s="166">
        <v>46169</v>
      </c>
      <c r="C623" t="s">
        <v>50719</v>
      </c>
      <c r="D623" t="s">
        <v>48868</v>
      </c>
      <c r="E623" t="s">
        <v>50725</v>
      </c>
      <c r="F623" t="s">
        <v>50725</v>
      </c>
      <c r="G623" t="s">
        <v>25844</v>
      </c>
      <c r="H623" t="s">
        <v>25845</v>
      </c>
      <c r="I623">
        <v>420</v>
      </c>
      <c r="J623">
        <v>11</v>
      </c>
      <c r="K623" s="165">
        <v>0.02619</v>
      </c>
      <c r="L623" s="164">
        <v>0.32</v>
      </c>
      <c r="M623" s="164">
        <v>3.48</v>
      </c>
      <c r="N623" s="127" t="str">
        <f>VLOOKUP(G623,映射表!A:G,7,0)</f>
        <v>欧阳博文</v>
      </c>
      <c r="O623" s="128" t="str">
        <f>VLOOKUP(G623,映射表!A:C,3,0)</f>
        <v>W2580S00062</v>
      </c>
      <c r="P623" t="s">
        <v>8</v>
      </c>
    </row>
    <row r="624" spans="1:16">
      <c r="A624" s="166">
        <v>46169</v>
      </c>
      <c r="B624" s="166">
        <v>46169</v>
      </c>
      <c r="C624" t="s">
        <v>50726</v>
      </c>
      <c r="D624" t="s">
        <v>48868</v>
      </c>
      <c r="E624" t="s">
        <v>50727</v>
      </c>
      <c r="F624" t="s">
        <v>50728</v>
      </c>
      <c r="G624" t="s">
        <v>27443</v>
      </c>
      <c r="H624" t="s">
        <v>17083</v>
      </c>
      <c r="I624">
        <v>442</v>
      </c>
      <c r="J624">
        <v>3</v>
      </c>
      <c r="K624" s="165">
        <v>0.006787</v>
      </c>
      <c r="L624" s="164">
        <v>0.24</v>
      </c>
      <c r="M624" s="164">
        <v>0.72</v>
      </c>
      <c r="N624" s="127" t="str">
        <f>VLOOKUP(G624,映射表!A:G,7,0)</f>
        <v>唐璇淑</v>
      </c>
      <c r="O624" s="128" t="str">
        <f>VLOOKUP(G624,映射表!A:C,3,0)</f>
        <v>W2593S00042</v>
      </c>
      <c r="P624" t="s">
        <v>12</v>
      </c>
    </row>
    <row r="625" spans="1:16">
      <c r="A625" s="166">
        <v>46169</v>
      </c>
      <c r="B625" s="166">
        <v>46169</v>
      </c>
      <c r="C625" t="s">
        <v>50726</v>
      </c>
      <c r="D625" t="s">
        <v>48868</v>
      </c>
      <c r="E625" t="s">
        <v>50727</v>
      </c>
      <c r="F625" t="s">
        <v>50728</v>
      </c>
      <c r="G625" t="s">
        <v>27444</v>
      </c>
      <c r="H625" t="s">
        <v>17081</v>
      </c>
      <c r="I625">
        <v>698</v>
      </c>
      <c r="J625">
        <v>13</v>
      </c>
      <c r="K625" s="165">
        <v>0.018625</v>
      </c>
      <c r="L625" s="164">
        <v>0.28</v>
      </c>
      <c r="M625" s="164">
        <v>3.61</v>
      </c>
      <c r="N625" s="127" t="str">
        <f>VLOOKUP(G625,映射表!A:G,7,0)</f>
        <v>欧阳博文</v>
      </c>
      <c r="O625" s="128" t="str">
        <f>VLOOKUP(G625,映射表!A:C,3,0)</f>
        <v>W2593P445043</v>
      </c>
      <c r="P625" t="s">
        <v>12</v>
      </c>
    </row>
    <row r="626" spans="1:16">
      <c r="A626" s="166">
        <v>46169</v>
      </c>
      <c r="B626" s="166">
        <v>46169</v>
      </c>
      <c r="C626" t="s">
        <v>50726</v>
      </c>
      <c r="D626" t="s">
        <v>48868</v>
      </c>
      <c r="E626" t="s">
        <v>50729</v>
      </c>
      <c r="F626" t="s">
        <v>50730</v>
      </c>
      <c r="G626" t="s">
        <v>27446</v>
      </c>
      <c r="H626" t="s">
        <v>17077</v>
      </c>
      <c r="I626">
        <v>2612</v>
      </c>
      <c r="J626">
        <v>19</v>
      </c>
      <c r="K626" s="165">
        <v>0.007274</v>
      </c>
      <c r="L626" s="164">
        <v>0.33</v>
      </c>
      <c r="M626" s="164">
        <v>6.35</v>
      </c>
      <c r="N626" s="127" t="str">
        <f>VLOOKUP(G626,映射表!A:G,7,0)</f>
        <v>唐璇淑</v>
      </c>
      <c r="O626" s="128" t="str">
        <f>VLOOKUP(G626,映射表!A:C,3,0)</f>
        <v>W2580S00054</v>
      </c>
      <c r="P626" t="s">
        <v>12</v>
      </c>
    </row>
    <row r="627" spans="1:16">
      <c r="A627" s="166">
        <v>46169</v>
      </c>
      <c r="B627" s="166">
        <v>46169</v>
      </c>
      <c r="C627" t="s">
        <v>50726</v>
      </c>
      <c r="D627" t="s">
        <v>48868</v>
      </c>
      <c r="E627" t="s">
        <v>50729</v>
      </c>
      <c r="F627" t="s">
        <v>50730</v>
      </c>
      <c r="G627" t="s">
        <v>27445</v>
      </c>
      <c r="H627" t="s">
        <v>17079</v>
      </c>
      <c r="I627">
        <v>1906</v>
      </c>
      <c r="J627">
        <v>10</v>
      </c>
      <c r="K627" s="165">
        <v>0.005247000000000001</v>
      </c>
      <c r="L627" s="164">
        <v>0.33</v>
      </c>
      <c r="M627" s="164">
        <v>3.29</v>
      </c>
      <c r="N627" s="127" t="str">
        <f>VLOOKUP(G627,映射表!A:G,7,0)</f>
        <v>欧阳博文</v>
      </c>
      <c r="O627" s="128" t="str">
        <f>VLOOKUP(G627,映射表!A:C,3,0)</f>
        <v>W504P429337</v>
      </c>
      <c r="P627" t="s">
        <v>12</v>
      </c>
    </row>
    <row r="628" spans="1:16">
      <c r="A628" s="166">
        <v>46169</v>
      </c>
      <c r="B628" s="166">
        <v>46169</v>
      </c>
      <c r="C628" t="s">
        <v>50731</v>
      </c>
      <c r="D628" t="s">
        <v>48868</v>
      </c>
      <c r="E628" t="s">
        <v>26174</v>
      </c>
      <c r="F628" t="s">
        <v>26174</v>
      </c>
      <c r="G628" t="s">
        <v>26174</v>
      </c>
      <c r="H628" t="s">
        <v>16544</v>
      </c>
      <c r="I628">
        <v>173</v>
      </c>
      <c r="J628">
        <v>1</v>
      </c>
      <c r="K628" s="165">
        <v>0.0057799999999999995</v>
      </c>
      <c r="L628" s="164">
        <v>0.26</v>
      </c>
      <c r="M628" s="164">
        <v>0.26</v>
      </c>
      <c r="N628" s="127" t="str">
        <f>VLOOKUP(G628,映射表!A:G,7,0)</f>
        <v>欧阳博文</v>
      </c>
      <c r="O628" s="128" t="str">
        <f>VLOOKUP(G628,映射表!A:C,3,0)</f>
        <v>W504P286394</v>
      </c>
      <c r="P628" t="s">
        <v>12</v>
      </c>
    </row>
    <row r="629" spans="1:16">
      <c r="A629" s="166">
        <v>46169</v>
      </c>
      <c r="B629" s="166">
        <v>46169</v>
      </c>
      <c r="C629" t="s">
        <v>50732</v>
      </c>
      <c r="D629" t="s">
        <v>48868</v>
      </c>
      <c r="E629" t="s">
        <v>50733</v>
      </c>
      <c r="F629" t="s">
        <v>50734</v>
      </c>
      <c r="G629" t="s">
        <v>27390</v>
      </c>
      <c r="H629" t="s">
        <v>16338</v>
      </c>
      <c r="I629">
        <v>2145</v>
      </c>
      <c r="J629">
        <v>24</v>
      </c>
      <c r="K629" s="165">
        <v>0.011189</v>
      </c>
      <c r="L629" s="164">
        <v>0.38</v>
      </c>
      <c r="M629" s="164">
        <v>9.21</v>
      </c>
      <c r="N629" s="127" t="str">
        <f>VLOOKUP(G629,映射表!A:G,7,0)</f>
        <v>欧阳博文</v>
      </c>
      <c r="O629" s="128" t="str">
        <f>VLOOKUP(G629,映射表!A:C,3,0)</f>
        <v>W504P286396</v>
      </c>
      <c r="P629" t="s">
        <v>12</v>
      </c>
    </row>
    <row r="630" spans="1:16">
      <c r="A630" s="166">
        <v>46169</v>
      </c>
      <c r="B630" s="166">
        <v>46169</v>
      </c>
      <c r="C630" t="s">
        <v>50735</v>
      </c>
      <c r="D630" t="s">
        <v>48868</v>
      </c>
      <c r="E630" t="s">
        <v>50736</v>
      </c>
      <c r="F630" t="s">
        <v>50737</v>
      </c>
      <c r="G630" t="s">
        <v>27747</v>
      </c>
      <c r="H630" t="s">
        <v>18508</v>
      </c>
      <c r="I630">
        <v>171</v>
      </c>
      <c r="J630">
        <v>2</v>
      </c>
      <c r="K630" s="165">
        <v>0.011696</v>
      </c>
      <c r="L630" s="164">
        <v>0.27</v>
      </c>
      <c r="M630" s="164">
        <v>0.54</v>
      </c>
      <c r="N630" s="127" t="str">
        <f>VLOOKUP(G630,映射表!A:G,7,0)</f>
        <v>欧阳博文</v>
      </c>
      <c r="O630" s="128" t="str">
        <f>VLOOKUP(G630,映射表!A:C,3,0)</f>
        <v>W504P370520</v>
      </c>
      <c r="P630" t="s">
        <v>12</v>
      </c>
    </row>
    <row r="631" spans="1:16">
      <c r="A631" s="166">
        <v>46169</v>
      </c>
      <c r="B631" s="166">
        <v>46169</v>
      </c>
      <c r="C631" t="s">
        <v>50738</v>
      </c>
      <c r="D631" t="s">
        <v>48868</v>
      </c>
      <c r="E631" t="s">
        <v>50739</v>
      </c>
      <c r="F631" t="s">
        <v>50740</v>
      </c>
      <c r="G631" t="s">
        <v>27987</v>
      </c>
      <c r="H631" t="s">
        <v>18411</v>
      </c>
      <c r="I631">
        <v>242</v>
      </c>
      <c r="J631">
        <v>0</v>
      </c>
      <c r="K631" s="165">
        <v>0</v>
      </c>
      <c r="L631" t="s">
        <v>18516</v>
      </c>
      <c r="M631" s="164">
        <v>0</v>
      </c>
      <c r="N631" s="127" t="str">
        <f>VLOOKUP(G631,映射表!A:G,7,0)</f>
        <v>唐璇淑</v>
      </c>
      <c r="O631" s="128" t="str">
        <f>VLOOKUP(G631,映射表!A:C,3,0)</f>
        <v>W504P277598</v>
      </c>
      <c r="P631" t="s">
        <v>12</v>
      </c>
    </row>
    <row r="632" spans="1:16">
      <c r="A632" s="166">
        <v>46169</v>
      </c>
      <c r="B632" s="166">
        <v>46169</v>
      </c>
      <c r="C632" t="s">
        <v>50741</v>
      </c>
      <c r="D632" t="s">
        <v>48868</v>
      </c>
      <c r="E632" t="s">
        <v>50742</v>
      </c>
      <c r="F632" t="s">
        <v>50742</v>
      </c>
      <c r="G632" t="s">
        <v>28093</v>
      </c>
      <c r="H632" t="s">
        <v>28094</v>
      </c>
      <c r="I632">
        <v>19</v>
      </c>
      <c r="J632">
        <v>0</v>
      </c>
      <c r="K632" s="165">
        <v>0</v>
      </c>
      <c r="L632" t="s">
        <v>18516</v>
      </c>
      <c r="M632" s="164">
        <v>0</v>
      </c>
      <c r="N632" s="127" t="str">
        <f>VLOOKUP(G632,映射表!A:G,7,0)</f>
        <v>唐璇淑</v>
      </c>
      <c r="O632" s="128" t="str">
        <f>VLOOKUP(G632,映射表!A:C,3,0)</f>
        <v>W504P277598</v>
      </c>
      <c r="P632" t="s">
        <v>12</v>
      </c>
    </row>
    <row r="633" spans="1:16">
      <c r="A633" s="166">
        <v>46169</v>
      </c>
      <c r="B633" s="166">
        <v>46169</v>
      </c>
      <c r="C633" t="s">
        <v>50741</v>
      </c>
      <c r="D633" t="s">
        <v>48868</v>
      </c>
      <c r="E633" t="s">
        <v>50742</v>
      </c>
      <c r="F633" t="s">
        <v>50742</v>
      </c>
      <c r="G633" t="s">
        <v>28097</v>
      </c>
      <c r="H633" t="s">
        <v>28098</v>
      </c>
      <c r="I633">
        <v>270</v>
      </c>
      <c r="J633">
        <v>5</v>
      </c>
      <c r="K633" s="165">
        <v>0.018519</v>
      </c>
      <c r="L633" s="164">
        <v>0.31</v>
      </c>
      <c r="M633" s="164">
        <v>1.55</v>
      </c>
      <c r="N633" s="127" t="str">
        <f>VLOOKUP(G633,映射表!A:G,7,0)</f>
        <v>唐璇淑</v>
      </c>
      <c r="O633" s="128" t="str">
        <f>VLOOKUP(G633,映射表!A:C,3,0)</f>
        <v>W2593S00042</v>
      </c>
      <c r="P633" t="s">
        <v>12</v>
      </c>
    </row>
    <row r="634" spans="1:16">
      <c r="A634" s="166">
        <v>46169</v>
      </c>
      <c r="B634" s="166">
        <v>46169</v>
      </c>
      <c r="C634" t="s">
        <v>50741</v>
      </c>
      <c r="D634" t="s">
        <v>48868</v>
      </c>
      <c r="E634" t="s">
        <v>50742</v>
      </c>
      <c r="F634" t="s">
        <v>50742</v>
      </c>
      <c r="G634" t="s">
        <v>28099</v>
      </c>
      <c r="H634" t="s">
        <v>28100</v>
      </c>
      <c r="I634">
        <v>41</v>
      </c>
      <c r="J634">
        <v>0</v>
      </c>
      <c r="K634" s="165">
        <v>0</v>
      </c>
      <c r="L634" t="s">
        <v>18516</v>
      </c>
      <c r="M634" s="164">
        <v>0</v>
      </c>
      <c r="N634" s="127" t="str">
        <f>VLOOKUP(G634,映射表!A:G,7,0)</f>
        <v>欧阳博文</v>
      </c>
      <c r="O634" s="128" t="str">
        <f>VLOOKUP(G634,映射表!A:C,3,0)</f>
        <v>W2593P440573</v>
      </c>
      <c r="P634" t="s">
        <v>12</v>
      </c>
    </row>
    <row r="635" spans="1:16">
      <c r="A635" s="166">
        <v>46169</v>
      </c>
      <c r="B635" s="166">
        <v>46169</v>
      </c>
      <c r="C635" t="s">
        <v>50743</v>
      </c>
      <c r="D635" t="s">
        <v>48868</v>
      </c>
      <c r="E635" t="s">
        <v>50744</v>
      </c>
      <c r="F635" t="s">
        <v>50745</v>
      </c>
      <c r="G635" t="s">
        <v>27910</v>
      </c>
      <c r="H635" t="s">
        <v>18269</v>
      </c>
      <c r="I635">
        <v>478</v>
      </c>
      <c r="J635">
        <v>9</v>
      </c>
      <c r="K635" s="165">
        <v>0.018828</v>
      </c>
      <c r="L635" s="164">
        <v>0.36</v>
      </c>
      <c r="M635" s="164">
        <v>3.26</v>
      </c>
      <c r="N635" s="127" t="str">
        <f>VLOOKUP(G635,映射表!A:G,7,0)</f>
        <v>欧阳博文</v>
      </c>
      <c r="O635" s="128" t="str">
        <f>VLOOKUP(G635,映射表!A:C,3,0)</f>
        <v>W2593P296909</v>
      </c>
      <c r="P635" t="s">
        <v>12</v>
      </c>
    </row>
    <row r="636" spans="1:16">
      <c r="A636" s="166">
        <v>46169</v>
      </c>
      <c r="B636" s="166">
        <v>46169</v>
      </c>
      <c r="C636" t="s">
        <v>50743</v>
      </c>
      <c r="D636" t="s">
        <v>48868</v>
      </c>
      <c r="E636" t="s">
        <v>50746</v>
      </c>
      <c r="F636" t="s">
        <v>50747</v>
      </c>
      <c r="G636" t="s">
        <v>27910</v>
      </c>
      <c r="H636" t="s">
        <v>18269</v>
      </c>
      <c r="I636">
        <v>32</v>
      </c>
      <c r="J636">
        <v>1</v>
      </c>
      <c r="K636" s="165">
        <v>0.03125</v>
      </c>
      <c r="L636" s="164">
        <v>0.42</v>
      </c>
      <c r="M636" s="164">
        <v>0.42</v>
      </c>
      <c r="N636" s="127" t="str">
        <f>VLOOKUP(G636,映射表!A:G,7,0)</f>
        <v>欧阳博文</v>
      </c>
      <c r="O636" s="128" t="str">
        <f>VLOOKUP(G636,映射表!A:C,3,0)</f>
        <v>W2593P440591</v>
      </c>
      <c r="P636" t="s">
        <v>12</v>
      </c>
    </row>
    <row r="637" spans="1:16">
      <c r="A637" s="166">
        <v>46169</v>
      </c>
      <c r="B637" s="166">
        <v>46169</v>
      </c>
      <c r="C637" t="s">
        <v>50732</v>
      </c>
      <c r="D637" t="s">
        <v>48868</v>
      </c>
      <c r="E637" t="s">
        <v>50748</v>
      </c>
      <c r="F637" t="s">
        <v>50749</v>
      </c>
      <c r="G637" t="s">
        <v>27390</v>
      </c>
      <c r="H637" t="s">
        <v>16338</v>
      </c>
      <c r="I637">
        <v>3808</v>
      </c>
      <c r="J637">
        <v>47</v>
      </c>
      <c r="K637" s="165">
        <v>0.012341999999999999</v>
      </c>
      <c r="L637" s="164">
        <v>0.33</v>
      </c>
      <c r="M637" s="164">
        <v>15.29</v>
      </c>
      <c r="N637" s="127" t="str">
        <f>VLOOKUP(G637,映射表!A:G,7,0)</f>
        <v>欧阳博文</v>
      </c>
      <c r="O637" s="128" t="str">
        <f>VLOOKUP(G637,映射表!A:C,3,0)</f>
        <v>W2593P440589</v>
      </c>
      <c r="P637" t="s">
        <v>12</v>
      </c>
    </row>
    <row r="638" spans="1:16">
      <c r="A638" s="166">
        <v>46169</v>
      </c>
      <c r="B638" s="166">
        <v>46169</v>
      </c>
      <c r="C638" t="s">
        <v>50750</v>
      </c>
      <c r="D638" t="s">
        <v>48868</v>
      </c>
      <c r="E638" t="s">
        <v>50751</v>
      </c>
      <c r="F638" t="s">
        <v>50751</v>
      </c>
      <c r="G638" t="s">
        <v>28035</v>
      </c>
      <c r="H638" t="s">
        <v>18695</v>
      </c>
      <c r="I638">
        <v>370</v>
      </c>
      <c r="J638">
        <v>8</v>
      </c>
      <c r="K638" s="165">
        <v>0.021622</v>
      </c>
      <c r="L638" s="164">
        <v>0.22</v>
      </c>
      <c r="M638" s="164">
        <v>1.72</v>
      </c>
      <c r="N638" s="127" t="str">
        <f>VLOOKUP(G638,映射表!A:G,7,0)</f>
        <v>欧阳博文</v>
      </c>
      <c r="O638" s="128" t="str">
        <f>VLOOKUP(G638,映射表!A:C,3,0)</f>
        <v>W2580S00063</v>
      </c>
      <c r="P638" t="s">
        <v>12</v>
      </c>
    </row>
    <row r="639" spans="1:16">
      <c r="A639" s="166">
        <v>46169</v>
      </c>
      <c r="B639" s="166">
        <v>46169</v>
      </c>
      <c r="C639" t="s">
        <v>50750</v>
      </c>
      <c r="D639" t="s">
        <v>48868</v>
      </c>
      <c r="E639" t="s">
        <v>50751</v>
      </c>
      <c r="F639" t="s">
        <v>50751</v>
      </c>
      <c r="G639" t="s">
        <v>28034</v>
      </c>
      <c r="H639" t="s">
        <v>18693</v>
      </c>
      <c r="I639">
        <v>504</v>
      </c>
      <c r="J639">
        <v>14</v>
      </c>
      <c r="K639" s="165">
        <v>0.027778</v>
      </c>
      <c r="L639" s="164">
        <v>0.25</v>
      </c>
      <c r="M639" s="164">
        <v>3.44</v>
      </c>
      <c r="N639" s="127" t="str">
        <f>VLOOKUP(G639,映射表!A:G,7,0)</f>
        <v>欧阳博文</v>
      </c>
      <c r="O639" s="128" t="str">
        <f>VLOOKUP(G639,映射表!A:C,3,0)</f>
        <v>W2593P333586</v>
      </c>
      <c r="P639" t="s">
        <v>12</v>
      </c>
    </row>
    <row r="640" spans="1:16">
      <c r="A640" s="166">
        <v>46169</v>
      </c>
      <c r="B640" s="166">
        <v>46169</v>
      </c>
      <c r="C640" t="s">
        <v>50750</v>
      </c>
      <c r="D640" t="s">
        <v>48868</v>
      </c>
      <c r="E640" t="s">
        <v>50752</v>
      </c>
      <c r="F640" t="s">
        <v>50752</v>
      </c>
      <c r="G640" t="s">
        <v>28037</v>
      </c>
      <c r="H640" t="s">
        <v>18699</v>
      </c>
      <c r="I640">
        <v>863</v>
      </c>
      <c r="J640">
        <v>11</v>
      </c>
      <c r="K640" s="165">
        <v>0.012746</v>
      </c>
      <c r="L640" s="164">
        <v>0.19</v>
      </c>
      <c r="M640" s="164">
        <v>2.1</v>
      </c>
      <c r="N640" s="127" t="str">
        <f>VLOOKUP(G640,映射表!A:G,7,0)</f>
        <v>欧阳博文</v>
      </c>
      <c r="O640" s="128" t="str">
        <f>VLOOKUP(G640,映射表!A:C,3,0)</f>
        <v>W2593P333565</v>
      </c>
      <c r="P640" t="s">
        <v>12</v>
      </c>
    </row>
    <row r="641" spans="1:16">
      <c r="A641" s="166">
        <v>46169</v>
      </c>
      <c r="B641" s="166">
        <v>46169</v>
      </c>
      <c r="C641" t="s">
        <v>50750</v>
      </c>
      <c r="D641" t="s">
        <v>48868</v>
      </c>
      <c r="E641" t="s">
        <v>50752</v>
      </c>
      <c r="F641" t="s">
        <v>50752</v>
      </c>
      <c r="G641" t="s">
        <v>28036</v>
      </c>
      <c r="H641" t="s">
        <v>18697</v>
      </c>
      <c r="I641">
        <v>117</v>
      </c>
      <c r="J641">
        <v>2</v>
      </c>
      <c r="K641" s="165">
        <v>0.017094</v>
      </c>
      <c r="L641" s="164">
        <v>0.28</v>
      </c>
      <c r="M641" s="164">
        <v>0.56</v>
      </c>
      <c r="N641" s="127" t="str">
        <f>VLOOKUP(G641,映射表!A:G,7,0)</f>
        <v>欧阳博文</v>
      </c>
      <c r="O641" s="128" t="str">
        <f>VLOOKUP(G641,映射表!A:C,3,0)</f>
        <v>W2580S00056</v>
      </c>
      <c r="P641" t="s">
        <v>12</v>
      </c>
    </row>
    <row r="642" spans="1:16">
      <c r="A642" s="166">
        <v>46169</v>
      </c>
      <c r="B642" s="166">
        <v>46169</v>
      </c>
      <c r="C642" t="s">
        <v>50731</v>
      </c>
      <c r="D642" t="s">
        <v>48868</v>
      </c>
      <c r="E642" t="s">
        <v>50753</v>
      </c>
      <c r="F642" t="s">
        <v>27863</v>
      </c>
      <c r="G642" t="s">
        <v>27863</v>
      </c>
      <c r="H642" t="s">
        <v>18253</v>
      </c>
      <c r="I642">
        <v>83</v>
      </c>
      <c r="J642">
        <v>2</v>
      </c>
      <c r="K642" s="165">
        <v>0.024096000000000003</v>
      </c>
      <c r="L642" s="164">
        <v>0.42</v>
      </c>
      <c r="M642" s="164">
        <v>0.84</v>
      </c>
      <c r="N642" s="127" t="str">
        <f>VLOOKUP(G642,映射表!A:G,7,0)</f>
        <v>欧阳博文</v>
      </c>
      <c r="O642" s="128" t="str">
        <f>VLOOKUP(G642,映射表!A:C,3,0)</f>
        <v>W2580S00080</v>
      </c>
      <c r="P642" t="s">
        <v>12</v>
      </c>
    </row>
    <row r="643" spans="1:16">
      <c r="A643" s="166">
        <v>46169</v>
      </c>
      <c r="B643" s="166">
        <v>46169</v>
      </c>
      <c r="C643" t="s">
        <v>50754</v>
      </c>
      <c r="D643" t="s">
        <v>48868</v>
      </c>
      <c r="E643" t="s">
        <v>50755</v>
      </c>
      <c r="F643" t="s">
        <v>50756</v>
      </c>
      <c r="G643" t="s">
        <v>28083</v>
      </c>
      <c r="H643" t="s">
        <v>28084</v>
      </c>
      <c r="I643">
        <v>4802</v>
      </c>
      <c r="J643">
        <v>80</v>
      </c>
      <c r="K643" s="165">
        <v>0.016659999999999998</v>
      </c>
      <c r="L643" s="164">
        <v>0.25</v>
      </c>
      <c r="M643" s="164">
        <v>20.11</v>
      </c>
      <c r="N643" s="127" t="str">
        <f>VLOOKUP(G643,映射表!A:G,7,0)</f>
        <v>唐璇淑</v>
      </c>
      <c r="O643" s="128" t="str">
        <f>VLOOKUP(G643,映射表!A:C,3,0)</f>
        <v>W2593S00042</v>
      </c>
      <c r="P643" t="s">
        <v>12</v>
      </c>
    </row>
    <row r="644" spans="1:16">
      <c r="A644" s="166">
        <v>46169</v>
      </c>
      <c r="B644" s="166">
        <v>46169</v>
      </c>
      <c r="C644" t="s">
        <v>50757</v>
      </c>
      <c r="D644" t="s">
        <v>48868</v>
      </c>
      <c r="E644" t="s">
        <v>50757</v>
      </c>
      <c r="F644" t="s">
        <v>50758</v>
      </c>
      <c r="G644" t="s">
        <v>28087</v>
      </c>
      <c r="H644" t="s">
        <v>28088</v>
      </c>
      <c r="I644">
        <v>6346</v>
      </c>
      <c r="J644">
        <v>115</v>
      </c>
      <c r="K644" s="165">
        <v>0.018122</v>
      </c>
      <c r="L644" s="164">
        <v>0.27</v>
      </c>
      <c r="M644" s="164">
        <v>31.07</v>
      </c>
      <c r="N644" s="127" t="str">
        <f>VLOOKUP(G644,映射表!A:G,7,0)</f>
        <v>欧阳博文</v>
      </c>
      <c r="O644" s="128" t="str">
        <f>VLOOKUP(G644,映射表!A:C,3,0)</f>
        <v>W504P429273</v>
      </c>
      <c r="P644" t="s">
        <v>12</v>
      </c>
    </row>
    <row r="645" spans="1:16">
      <c r="A645" s="166">
        <v>46169</v>
      </c>
      <c r="B645" s="166">
        <v>46169</v>
      </c>
      <c r="C645" t="s">
        <v>50759</v>
      </c>
      <c r="D645" t="s">
        <v>48868</v>
      </c>
      <c r="E645" t="s">
        <v>50760</v>
      </c>
      <c r="F645" t="s">
        <v>18461</v>
      </c>
      <c r="G645" t="s">
        <v>28192</v>
      </c>
      <c r="H645" t="s">
        <v>28193</v>
      </c>
      <c r="I645">
        <v>521</v>
      </c>
      <c r="J645">
        <v>8</v>
      </c>
      <c r="K645" s="165">
        <v>0.015355</v>
      </c>
      <c r="L645" s="164">
        <v>0.35</v>
      </c>
      <c r="M645" s="164">
        <v>2.77</v>
      </c>
      <c r="N645" s="127" t="str">
        <f>VLOOKUP(G645,映射表!A:G,7,0)</f>
        <v>欧阳博文</v>
      </c>
      <c r="O645" s="128" t="str">
        <f>VLOOKUP(G645,映射表!A:C,3,0)</f>
        <v>W2580S00059</v>
      </c>
      <c r="P645" t="s">
        <v>12</v>
      </c>
    </row>
    <row r="646" spans="1:16">
      <c r="A646" s="166">
        <v>46169</v>
      </c>
      <c r="B646" s="166">
        <v>46169</v>
      </c>
      <c r="C646" t="s">
        <v>50759</v>
      </c>
      <c r="D646" t="s">
        <v>48868</v>
      </c>
      <c r="E646" t="s">
        <v>50761</v>
      </c>
      <c r="F646" t="s">
        <v>18685</v>
      </c>
      <c r="G646" t="s">
        <v>28196</v>
      </c>
      <c r="H646" t="s">
        <v>28197</v>
      </c>
      <c r="I646">
        <v>613</v>
      </c>
      <c r="J646">
        <v>5</v>
      </c>
      <c r="K646" s="165">
        <v>0.008157</v>
      </c>
      <c r="L646" s="164">
        <v>0.26</v>
      </c>
      <c r="M646" s="164">
        <v>1.28</v>
      </c>
      <c r="N646" s="127" t="str">
        <f>VLOOKUP(G646,映射表!A:G,7,0)</f>
        <v>欧阳博文</v>
      </c>
      <c r="O646" s="128" t="str">
        <f>VLOOKUP(G646,映射表!A:C,3,0)</f>
        <v>W2580S00058</v>
      </c>
      <c r="P646" t="s">
        <v>12</v>
      </c>
    </row>
    <row r="647" spans="1:16">
      <c r="A647" s="166">
        <v>46169</v>
      </c>
      <c r="B647" s="166">
        <v>46169</v>
      </c>
      <c r="C647" t="s">
        <v>50732</v>
      </c>
      <c r="D647" t="s">
        <v>48868</v>
      </c>
      <c r="E647" t="s">
        <v>50762</v>
      </c>
      <c r="F647" t="s">
        <v>50732</v>
      </c>
      <c r="G647" t="s">
        <v>27390</v>
      </c>
      <c r="H647" t="s">
        <v>16338</v>
      </c>
      <c r="I647">
        <v>666</v>
      </c>
      <c r="J647">
        <v>8</v>
      </c>
      <c r="K647" s="165">
        <v>0.012012</v>
      </c>
      <c r="L647" s="164">
        <v>0.48</v>
      </c>
      <c r="M647" s="164">
        <v>3.81</v>
      </c>
      <c r="N647" s="127" t="str">
        <f>VLOOKUP(G647,映射表!A:G,7,0)</f>
        <v>欧阳博文</v>
      </c>
      <c r="O647" s="128" t="str">
        <f>VLOOKUP(G647,映射表!A:C,3,0)</f>
        <v>W2580S00061</v>
      </c>
      <c r="P647" t="s">
        <v>12</v>
      </c>
    </row>
    <row r="648" spans="1:16">
      <c r="A648" s="166">
        <v>46169</v>
      </c>
      <c r="B648" s="166">
        <v>46169</v>
      </c>
      <c r="C648" t="s">
        <v>50741</v>
      </c>
      <c r="D648" t="s">
        <v>48868</v>
      </c>
      <c r="E648" t="s">
        <v>50763</v>
      </c>
      <c r="F648" t="s">
        <v>50763</v>
      </c>
      <c r="G648" t="s">
        <v>28210</v>
      </c>
      <c r="H648" t="s">
        <v>28211</v>
      </c>
      <c r="I648">
        <v>1946</v>
      </c>
      <c r="J648">
        <v>56</v>
      </c>
      <c r="K648" s="165">
        <v>0.028777</v>
      </c>
      <c r="L648" s="164">
        <v>0.29</v>
      </c>
      <c r="M648" s="164">
        <v>16.33</v>
      </c>
      <c r="N648" s="127" t="str">
        <f>VLOOKUP(G648,映射表!A:G,7,0)</f>
        <v>欧阳博文</v>
      </c>
      <c r="O648" s="128" t="str">
        <f>VLOOKUP(G648,映射表!A:C,3,0)</f>
        <v>W2580S00035</v>
      </c>
      <c r="P648" t="s">
        <v>12</v>
      </c>
    </row>
    <row r="649" spans="1:16">
      <c r="A649" s="166">
        <v>46169</v>
      </c>
      <c r="B649" s="166">
        <v>46169</v>
      </c>
      <c r="C649" t="s">
        <v>50759</v>
      </c>
      <c r="D649" t="s">
        <v>48868</v>
      </c>
      <c r="E649" t="s">
        <v>50764</v>
      </c>
      <c r="F649" t="s">
        <v>27752</v>
      </c>
      <c r="G649" t="s">
        <v>28200</v>
      </c>
      <c r="H649" t="s">
        <v>28201</v>
      </c>
      <c r="I649">
        <v>542</v>
      </c>
      <c r="J649">
        <v>9</v>
      </c>
      <c r="K649" s="165">
        <v>0.016605</v>
      </c>
      <c r="L649" s="164">
        <v>0.26</v>
      </c>
      <c r="M649" s="164">
        <v>2.38</v>
      </c>
      <c r="N649" s="127" t="str">
        <f>VLOOKUP(G649,映射表!A:G,7,0)</f>
        <v>欧阳博文</v>
      </c>
      <c r="O649" s="128" t="str">
        <f>VLOOKUP(G649,映射表!A:C,3,0)</f>
        <v>W2593P333587</v>
      </c>
      <c r="P649" t="s">
        <v>12</v>
      </c>
    </row>
    <row r="650" spans="1:16">
      <c r="A650" s="166">
        <v>46169</v>
      </c>
      <c r="B650" s="166">
        <v>46169</v>
      </c>
      <c r="C650" t="s">
        <v>50759</v>
      </c>
      <c r="D650" t="s">
        <v>48868</v>
      </c>
      <c r="E650" t="s">
        <v>50760</v>
      </c>
      <c r="F650" t="s">
        <v>18461</v>
      </c>
      <c r="G650" t="s">
        <v>28198</v>
      </c>
      <c r="H650" t="s">
        <v>28199</v>
      </c>
      <c r="I650">
        <v>856</v>
      </c>
      <c r="J650">
        <v>10</v>
      </c>
      <c r="K650" s="165">
        <v>0.011682</v>
      </c>
      <c r="L650" s="164">
        <v>0.33</v>
      </c>
      <c r="M650" s="164">
        <v>3.3</v>
      </c>
      <c r="N650" s="127" t="str">
        <f>VLOOKUP(G650,映射表!A:G,7,0)</f>
        <v>欧阳博文</v>
      </c>
      <c r="O650" s="128" t="str">
        <f>VLOOKUP(G650,映射表!A:C,3,0)</f>
        <v>W2593P333796</v>
      </c>
      <c r="P650" t="s">
        <v>12</v>
      </c>
    </row>
    <row r="651" spans="1:16">
      <c r="A651" s="166">
        <v>46169</v>
      </c>
      <c r="B651" s="166">
        <v>46169</v>
      </c>
      <c r="C651" t="s">
        <v>50759</v>
      </c>
      <c r="D651" t="s">
        <v>48868</v>
      </c>
      <c r="E651" t="s">
        <v>50765</v>
      </c>
      <c r="F651" t="s">
        <v>50766</v>
      </c>
      <c r="G651" t="s">
        <v>28299</v>
      </c>
      <c r="H651" t="s">
        <v>28300</v>
      </c>
      <c r="I651">
        <v>399</v>
      </c>
      <c r="J651">
        <v>8</v>
      </c>
      <c r="K651" s="165">
        <v>0.02005</v>
      </c>
      <c r="L651" s="164">
        <v>0.31</v>
      </c>
      <c r="M651" s="164">
        <v>2.47</v>
      </c>
      <c r="N651" s="127" t="str">
        <f>VLOOKUP(G651,映射表!A:G,7,0)</f>
        <v>欧阳博文</v>
      </c>
      <c r="O651" s="128" t="str">
        <f>VLOOKUP(G651,映射表!A:C,3,0)</f>
        <v>W2593P333586</v>
      </c>
      <c r="P651" t="s">
        <v>12</v>
      </c>
    </row>
    <row r="652" spans="1:16">
      <c r="A652" s="166">
        <v>46169</v>
      </c>
      <c r="B652" s="166">
        <v>46169</v>
      </c>
      <c r="C652" t="s">
        <v>50759</v>
      </c>
      <c r="D652" t="s">
        <v>48868</v>
      </c>
      <c r="E652" t="s">
        <v>50765</v>
      </c>
      <c r="F652" t="s">
        <v>50766</v>
      </c>
      <c r="G652" t="s">
        <v>28297</v>
      </c>
      <c r="H652" t="s">
        <v>28298</v>
      </c>
      <c r="I652">
        <v>359</v>
      </c>
      <c r="J652">
        <v>4</v>
      </c>
      <c r="K652" s="165">
        <v>0.011142</v>
      </c>
      <c r="L652" s="164">
        <v>0.28</v>
      </c>
      <c r="M652" s="164">
        <v>1.1</v>
      </c>
      <c r="N652" s="127" t="str">
        <f>VLOOKUP(G652,映射表!A:G,7,0)</f>
        <v>欧阳博文</v>
      </c>
      <c r="O652" s="128" t="str">
        <f>VLOOKUP(G652,映射表!A:C,3,0)</f>
        <v>W2593P333797</v>
      </c>
      <c r="P652" t="s">
        <v>12</v>
      </c>
    </row>
    <row r="653" spans="1:16">
      <c r="A653" s="166">
        <v>46169</v>
      </c>
      <c r="B653" s="166">
        <v>46169</v>
      </c>
      <c r="C653" t="s">
        <v>50754</v>
      </c>
      <c r="D653" t="s">
        <v>48868</v>
      </c>
      <c r="E653" t="s">
        <v>50767</v>
      </c>
      <c r="F653" t="s">
        <v>50754</v>
      </c>
      <c r="G653" t="s">
        <v>28079</v>
      </c>
      <c r="H653" t="s">
        <v>28080</v>
      </c>
      <c r="I653">
        <v>125</v>
      </c>
      <c r="J653">
        <v>3</v>
      </c>
      <c r="K653" s="165">
        <v>0.024</v>
      </c>
      <c r="L653" s="164">
        <v>0.34</v>
      </c>
      <c r="M653" s="164">
        <v>1.02</v>
      </c>
      <c r="N653" s="127" t="str">
        <f>VLOOKUP(G653,映射表!A:G,7,0)</f>
        <v>欧阳博文</v>
      </c>
      <c r="O653" s="128" t="str">
        <f>VLOOKUP(G653,映射表!A:C,3,0)</f>
        <v>W2593P333565</v>
      </c>
      <c r="P653" t="s">
        <v>12</v>
      </c>
    </row>
    <row r="654" spans="1:16">
      <c r="A654" s="166">
        <v>46169</v>
      </c>
      <c r="B654" s="166">
        <v>46169</v>
      </c>
      <c r="C654" t="s">
        <v>50754</v>
      </c>
      <c r="D654" t="s">
        <v>48868</v>
      </c>
      <c r="E654" t="s">
        <v>50767</v>
      </c>
      <c r="F654" t="s">
        <v>50754</v>
      </c>
      <c r="G654" t="s">
        <v>28081</v>
      </c>
      <c r="H654" t="s">
        <v>28082</v>
      </c>
      <c r="I654">
        <v>22</v>
      </c>
      <c r="J654">
        <v>0</v>
      </c>
      <c r="K654" s="165">
        <v>0</v>
      </c>
      <c r="L654" t="s">
        <v>18516</v>
      </c>
      <c r="M654" s="164">
        <v>0</v>
      </c>
      <c r="N654" s="127" t="str">
        <f>VLOOKUP(G654,映射表!A:G,7,0)</f>
        <v>唐璇淑</v>
      </c>
      <c r="O654" s="128" t="str">
        <f>VLOOKUP(G654,映射表!A:C,3,0)</f>
        <v>W2580S00054</v>
      </c>
      <c r="P654" t="s">
        <v>12</v>
      </c>
    </row>
    <row r="655" spans="1:16">
      <c r="A655" s="166">
        <v>46169</v>
      </c>
      <c r="B655" s="166">
        <v>46169</v>
      </c>
      <c r="C655" t="s">
        <v>50754</v>
      </c>
      <c r="D655" t="s">
        <v>48868</v>
      </c>
      <c r="E655" t="s">
        <v>50767</v>
      </c>
      <c r="F655" t="s">
        <v>50754</v>
      </c>
      <c r="G655" t="s">
        <v>28083</v>
      </c>
      <c r="H655" t="s">
        <v>28084</v>
      </c>
      <c r="I655">
        <v>741</v>
      </c>
      <c r="J655">
        <v>12</v>
      </c>
      <c r="K655" s="165">
        <v>0.016194</v>
      </c>
      <c r="L655" s="164">
        <v>0.28</v>
      </c>
      <c r="M655" s="164">
        <v>3.35</v>
      </c>
      <c r="N655" s="127" t="str">
        <f>VLOOKUP(G655,映射表!A:G,7,0)</f>
        <v>欧阳博文</v>
      </c>
      <c r="O655" s="128" t="str">
        <f>VLOOKUP(G655,映射表!A:C,3,0)</f>
        <v>W2593P337432</v>
      </c>
      <c r="P655" t="s">
        <v>12</v>
      </c>
    </row>
    <row r="656" spans="1:16">
      <c r="A656" s="166">
        <v>46169</v>
      </c>
      <c r="B656" s="166">
        <v>46169</v>
      </c>
      <c r="C656" t="s">
        <v>50754</v>
      </c>
      <c r="D656" t="s">
        <v>48868</v>
      </c>
      <c r="E656" t="s">
        <v>50768</v>
      </c>
      <c r="F656" t="s">
        <v>28087</v>
      </c>
      <c r="G656" t="s">
        <v>28077</v>
      </c>
      <c r="H656" t="s">
        <v>28078</v>
      </c>
      <c r="I656">
        <v>382</v>
      </c>
      <c r="J656">
        <v>1</v>
      </c>
      <c r="K656" s="165">
        <v>0.0026179999999999997</v>
      </c>
      <c r="L656" s="164">
        <v>0.35</v>
      </c>
      <c r="M656" s="164">
        <v>0.35</v>
      </c>
      <c r="N656" s="127" t="str">
        <f>VLOOKUP(G656,映射表!A:G,7,0)</f>
        <v>欧阳博文</v>
      </c>
      <c r="O656" s="128" t="str">
        <f>VLOOKUP(G656,映射表!A:C,3,0)</f>
        <v>W2593P337436</v>
      </c>
      <c r="P656" t="s">
        <v>12</v>
      </c>
    </row>
    <row r="657" spans="1:16">
      <c r="A657" s="166">
        <v>46169</v>
      </c>
      <c r="B657" s="166">
        <v>46169</v>
      </c>
      <c r="C657" t="s">
        <v>50754</v>
      </c>
      <c r="D657" t="s">
        <v>48868</v>
      </c>
      <c r="E657" t="s">
        <v>50768</v>
      </c>
      <c r="F657" t="s">
        <v>28087</v>
      </c>
      <c r="G657" t="s">
        <v>28087</v>
      </c>
      <c r="H657" t="s">
        <v>28088</v>
      </c>
      <c r="I657">
        <v>2449</v>
      </c>
      <c r="J657">
        <v>27</v>
      </c>
      <c r="K657" s="165">
        <v>0.011025</v>
      </c>
      <c r="L657" s="164">
        <v>0.35</v>
      </c>
      <c r="M657" s="164">
        <v>9.33</v>
      </c>
      <c r="N657" s="127" t="str">
        <f>VLOOKUP(G657,映射表!A:G,7,0)</f>
        <v>唐璇淑</v>
      </c>
      <c r="O657" s="128" t="str">
        <f>VLOOKUP(G657,映射表!A:C,3,0)</f>
        <v>W2593P409364</v>
      </c>
      <c r="P657" t="s">
        <v>12</v>
      </c>
    </row>
    <row r="658" spans="1:16">
      <c r="A658" s="166">
        <v>46169</v>
      </c>
      <c r="B658" s="166">
        <v>46169</v>
      </c>
      <c r="C658" t="s">
        <v>50738</v>
      </c>
      <c r="D658" t="s">
        <v>48868</v>
      </c>
      <c r="E658" t="s">
        <v>50769</v>
      </c>
      <c r="F658" t="s">
        <v>50770</v>
      </c>
      <c r="G658" t="s">
        <v>27987</v>
      </c>
      <c r="H658" t="s">
        <v>18411</v>
      </c>
      <c r="I658">
        <v>28</v>
      </c>
      <c r="J658">
        <v>0</v>
      </c>
      <c r="K658" s="165">
        <v>0</v>
      </c>
      <c r="L658" t="s">
        <v>18516</v>
      </c>
      <c r="M658" s="164">
        <v>0</v>
      </c>
      <c r="N658" s="127" t="str">
        <f>VLOOKUP(G658,映射表!A:G,7,0)</f>
        <v>唐璇淑</v>
      </c>
      <c r="O658" s="128" t="str">
        <f>VLOOKUP(G658,映射表!A:C,3,0)</f>
        <v>W2593P411270</v>
      </c>
      <c r="P658" t="s">
        <v>12</v>
      </c>
    </row>
    <row r="659" spans="1:16">
      <c r="A659" s="166">
        <v>46169</v>
      </c>
      <c r="B659" s="166">
        <v>46169</v>
      </c>
      <c r="C659" t="s">
        <v>50750</v>
      </c>
      <c r="D659" t="s">
        <v>48868</v>
      </c>
      <c r="E659" t="s">
        <v>50771</v>
      </c>
      <c r="F659" t="s">
        <v>50772</v>
      </c>
      <c r="G659" t="s">
        <v>28361</v>
      </c>
      <c r="H659" t="s">
        <v>28362</v>
      </c>
      <c r="I659">
        <v>437</v>
      </c>
      <c r="J659">
        <v>8</v>
      </c>
      <c r="K659" s="165">
        <v>0.018307</v>
      </c>
      <c r="L659" s="164">
        <v>0.27</v>
      </c>
      <c r="M659" s="164">
        <v>2.12</v>
      </c>
      <c r="N659" s="127" t="str">
        <f>VLOOKUP(G659,映射表!A:G,7,0)</f>
        <v>唐璇淑</v>
      </c>
      <c r="O659" s="128" t="str">
        <f>VLOOKUP(G659,映射表!A:C,3,0)</f>
        <v>W2593P411269</v>
      </c>
      <c r="P659" t="s">
        <v>12</v>
      </c>
    </row>
    <row r="660" spans="1:16">
      <c r="A660" s="166">
        <v>46169</v>
      </c>
      <c r="B660" s="166">
        <v>46169</v>
      </c>
      <c r="C660" t="s">
        <v>50750</v>
      </c>
      <c r="D660" t="s">
        <v>48868</v>
      </c>
      <c r="E660" t="s">
        <v>50771</v>
      </c>
      <c r="F660" t="s">
        <v>50772</v>
      </c>
      <c r="G660" t="s">
        <v>28363</v>
      </c>
      <c r="H660" t="s">
        <v>28364</v>
      </c>
      <c r="I660">
        <v>392</v>
      </c>
      <c r="J660">
        <v>13</v>
      </c>
      <c r="K660" s="165">
        <v>0.033163</v>
      </c>
      <c r="L660" s="164">
        <v>0.28</v>
      </c>
      <c r="M660" s="164">
        <v>3.68</v>
      </c>
      <c r="N660" s="127" t="str">
        <f>VLOOKUP(G660,映射表!A:G,7,0)</f>
        <v>唐璇淑</v>
      </c>
      <c r="O660" s="128" t="str">
        <f>VLOOKUP(G660,映射表!A:C,3,0)</f>
        <v>W2593P411272</v>
      </c>
      <c r="P660" t="s">
        <v>12</v>
      </c>
    </row>
    <row r="661" spans="1:16">
      <c r="A661" s="166">
        <v>46169</v>
      </c>
      <c r="B661" s="166">
        <v>46169</v>
      </c>
      <c r="C661" t="s">
        <v>50773</v>
      </c>
      <c r="D661" t="s">
        <v>48868</v>
      </c>
      <c r="E661" t="s">
        <v>50774</v>
      </c>
      <c r="F661" t="s">
        <v>50775</v>
      </c>
      <c r="G661" t="s">
        <v>28313</v>
      </c>
      <c r="H661" t="s">
        <v>28314</v>
      </c>
      <c r="I661">
        <v>2351</v>
      </c>
      <c r="J661">
        <v>25</v>
      </c>
      <c r="K661" s="165">
        <v>0.010634</v>
      </c>
      <c r="L661" s="164">
        <v>0.61</v>
      </c>
      <c r="M661" s="164">
        <v>15.32</v>
      </c>
      <c r="N661" s="127" t="str">
        <f>VLOOKUP(G661,映射表!A:G,7,0)</f>
        <v>唐璇淑</v>
      </c>
      <c r="O661" s="128" t="str">
        <f>VLOOKUP(G661,映射表!A:C,3,0)</f>
        <v>W2593P411271</v>
      </c>
      <c r="P661" t="s">
        <v>12</v>
      </c>
    </row>
    <row r="662" spans="1:16">
      <c r="A662" s="166">
        <v>46169</v>
      </c>
      <c r="B662" s="166">
        <v>46169</v>
      </c>
      <c r="C662" t="s">
        <v>50776</v>
      </c>
      <c r="D662" t="s">
        <v>48868</v>
      </c>
      <c r="E662" t="s">
        <v>50777</v>
      </c>
      <c r="F662" t="s">
        <v>50778</v>
      </c>
      <c r="G662" t="s">
        <v>28431</v>
      </c>
      <c r="H662" t="s">
        <v>28432</v>
      </c>
      <c r="I662">
        <v>28</v>
      </c>
      <c r="J662">
        <v>0</v>
      </c>
      <c r="K662" s="165">
        <v>0</v>
      </c>
      <c r="L662" t="s">
        <v>18516</v>
      </c>
      <c r="M662" s="164">
        <v>0</v>
      </c>
      <c r="N662" s="127" t="str">
        <f>VLOOKUP(G662,映射表!A:G,7,0)</f>
        <v>欧阳博文</v>
      </c>
      <c r="O662" s="128" t="str">
        <f>VLOOKUP(G662,映射表!A:C,3,0)</f>
        <v>W2593P333587</v>
      </c>
      <c r="P662" t="s">
        <v>12</v>
      </c>
    </row>
    <row r="663" spans="1:16">
      <c r="A663" s="166">
        <v>46169</v>
      </c>
      <c r="B663" s="166">
        <v>46169</v>
      </c>
      <c r="C663" t="s">
        <v>50776</v>
      </c>
      <c r="D663" t="s">
        <v>48868</v>
      </c>
      <c r="E663" t="s">
        <v>50777</v>
      </c>
      <c r="F663" t="s">
        <v>50778</v>
      </c>
      <c r="G663" t="s">
        <v>28427</v>
      </c>
      <c r="H663" t="s">
        <v>28428</v>
      </c>
      <c r="I663">
        <v>133</v>
      </c>
      <c r="J663">
        <v>5</v>
      </c>
      <c r="K663" s="165">
        <v>0.037593999999999995</v>
      </c>
      <c r="L663" s="164">
        <v>0.28</v>
      </c>
      <c r="M663" s="164">
        <v>1.42</v>
      </c>
      <c r="N663" s="127" t="str">
        <f>VLOOKUP(G663,映射表!A:G,7,0)</f>
        <v>欧阳博文</v>
      </c>
      <c r="O663" s="128" t="str">
        <f>VLOOKUP(G663,映射表!A:C,3,0)</f>
        <v>W2580S00050</v>
      </c>
      <c r="P663" t="s">
        <v>12</v>
      </c>
    </row>
    <row r="664" spans="1:16">
      <c r="A664" s="166">
        <v>46169</v>
      </c>
      <c r="B664" s="166">
        <v>46169</v>
      </c>
      <c r="C664" t="s">
        <v>50776</v>
      </c>
      <c r="D664" t="s">
        <v>48868</v>
      </c>
      <c r="E664" t="s">
        <v>50779</v>
      </c>
      <c r="F664" t="s">
        <v>50780</v>
      </c>
      <c r="G664" t="s">
        <v>28433</v>
      </c>
      <c r="H664" t="s">
        <v>28434</v>
      </c>
      <c r="I664">
        <v>233</v>
      </c>
      <c r="J664">
        <v>3</v>
      </c>
      <c r="K664" s="165">
        <v>0.012876</v>
      </c>
      <c r="L664" s="164">
        <v>0.53</v>
      </c>
      <c r="M664" s="164">
        <v>1.6</v>
      </c>
      <c r="N664" s="127" t="str">
        <f>VLOOKUP(G664,映射表!A:G,7,0)</f>
        <v>欧阳博文</v>
      </c>
      <c r="O664" s="128" t="str">
        <f>VLOOKUP(G664,映射表!A:C,3,0)</f>
        <v>W2580S00049</v>
      </c>
      <c r="P664" t="s">
        <v>12</v>
      </c>
    </row>
    <row r="665" spans="1:16">
      <c r="A665" s="166">
        <v>46169</v>
      </c>
      <c r="B665" s="166">
        <v>46169</v>
      </c>
      <c r="C665" t="s">
        <v>50776</v>
      </c>
      <c r="D665" t="s">
        <v>48868</v>
      </c>
      <c r="E665" t="s">
        <v>50779</v>
      </c>
      <c r="F665" t="s">
        <v>50780</v>
      </c>
      <c r="G665" t="s">
        <v>28429</v>
      </c>
      <c r="H665" t="s">
        <v>28430</v>
      </c>
      <c r="I665">
        <v>815</v>
      </c>
      <c r="J665">
        <v>6</v>
      </c>
      <c r="K665" s="165">
        <v>0.007362</v>
      </c>
      <c r="L665" s="164">
        <v>0.39</v>
      </c>
      <c r="M665" s="164">
        <v>2.32</v>
      </c>
      <c r="N665" s="127" t="str">
        <f>VLOOKUP(G665,映射表!A:G,7,0)</f>
        <v>欧阳博文</v>
      </c>
      <c r="O665" s="128" t="str">
        <f>VLOOKUP(G665,映射表!A:C,3,0)</f>
        <v>W2580S00063</v>
      </c>
      <c r="P665" t="s">
        <v>12</v>
      </c>
    </row>
    <row r="666" spans="1:16">
      <c r="A666" s="166">
        <v>46169</v>
      </c>
      <c r="B666" s="166">
        <v>46169</v>
      </c>
      <c r="C666" t="s">
        <v>50754</v>
      </c>
      <c r="D666" t="s">
        <v>48868</v>
      </c>
      <c r="E666" t="s">
        <v>50781</v>
      </c>
      <c r="F666" t="s">
        <v>28081</v>
      </c>
      <c r="G666" t="s">
        <v>28079</v>
      </c>
      <c r="H666" t="s">
        <v>28080</v>
      </c>
      <c r="I666">
        <v>1225</v>
      </c>
      <c r="J666">
        <v>9</v>
      </c>
      <c r="K666" s="165">
        <v>0.007347</v>
      </c>
      <c r="L666" s="164">
        <v>0.26</v>
      </c>
      <c r="M666" s="164">
        <v>2.35</v>
      </c>
      <c r="N666" s="127" t="str">
        <f>VLOOKUP(G666,映射表!A:G,7,0)</f>
        <v>欧阳博文</v>
      </c>
      <c r="O666" s="128" t="str">
        <f>VLOOKUP(G666,映射表!A:C,3,0)</f>
        <v>W2593P409364</v>
      </c>
      <c r="P666" t="s">
        <v>12</v>
      </c>
    </row>
    <row r="667" spans="1:16">
      <c r="A667" s="166">
        <v>46169</v>
      </c>
      <c r="B667" s="166">
        <v>46169</v>
      </c>
      <c r="C667" t="s">
        <v>50759</v>
      </c>
      <c r="D667" t="s">
        <v>48868</v>
      </c>
      <c r="E667" t="s">
        <v>50782</v>
      </c>
      <c r="F667" t="s">
        <v>50783</v>
      </c>
      <c r="G667" t="s">
        <v>28516</v>
      </c>
      <c r="H667" t="s">
        <v>28517</v>
      </c>
      <c r="I667">
        <v>211</v>
      </c>
      <c r="J667">
        <v>0</v>
      </c>
      <c r="K667" s="165">
        <v>0</v>
      </c>
      <c r="L667" t="s">
        <v>18516</v>
      </c>
      <c r="M667" s="164">
        <v>0</v>
      </c>
      <c r="N667" s="127" t="str">
        <f>VLOOKUP(G667,映射表!A:G,7,0)</f>
        <v>欧阳博文</v>
      </c>
      <c r="O667" s="128" t="str">
        <f>VLOOKUP(G667,映射表!A:C,3,0)</f>
        <v>W504P345769</v>
      </c>
      <c r="P667" t="s">
        <v>12</v>
      </c>
    </row>
    <row r="668" spans="1:16">
      <c r="A668" s="166">
        <v>46169</v>
      </c>
      <c r="B668" s="166">
        <v>46169</v>
      </c>
      <c r="C668" t="s">
        <v>50759</v>
      </c>
      <c r="D668" t="s">
        <v>48868</v>
      </c>
      <c r="E668" t="s">
        <v>50782</v>
      </c>
      <c r="F668" t="s">
        <v>50783</v>
      </c>
      <c r="G668" t="s">
        <v>28514</v>
      </c>
      <c r="H668" t="s">
        <v>28515</v>
      </c>
      <c r="I668">
        <v>237</v>
      </c>
      <c r="J668">
        <v>3</v>
      </c>
      <c r="K668" s="165">
        <v>0.012658</v>
      </c>
      <c r="L668" s="164">
        <v>0.25</v>
      </c>
      <c r="M668" s="164">
        <v>0.74</v>
      </c>
      <c r="N668" s="127" t="str">
        <f>VLOOKUP(G668,映射表!A:G,7,0)</f>
        <v>欧阳博文</v>
      </c>
      <c r="O668" s="128" t="str">
        <f>VLOOKUP(G668,映射表!A:C,3,0)</f>
        <v>W2593P333797</v>
      </c>
      <c r="P668" t="s">
        <v>12</v>
      </c>
    </row>
    <row r="669" spans="1:16">
      <c r="A669" s="166">
        <v>46169</v>
      </c>
      <c r="B669" s="166">
        <v>46169</v>
      </c>
      <c r="C669" t="s">
        <v>50731</v>
      </c>
      <c r="D669" t="s">
        <v>48868</v>
      </c>
      <c r="E669" t="s">
        <v>50784</v>
      </c>
      <c r="F669" t="s">
        <v>27863</v>
      </c>
      <c r="G669" t="s">
        <v>27863</v>
      </c>
      <c r="H669" t="s">
        <v>18253</v>
      </c>
      <c r="I669">
        <v>1304</v>
      </c>
      <c r="J669">
        <v>15</v>
      </c>
      <c r="K669" s="165">
        <v>0.011503000000000001</v>
      </c>
      <c r="L669" s="164">
        <v>0.35</v>
      </c>
      <c r="M669" s="164">
        <v>5.19</v>
      </c>
      <c r="N669" s="127" t="str">
        <f>VLOOKUP(G669,映射表!A:G,7,0)</f>
        <v>欧阳博文</v>
      </c>
      <c r="O669" s="128" t="str">
        <f>VLOOKUP(G669,映射表!A:C,3,0)</f>
        <v>W2593P333796</v>
      </c>
      <c r="P669" t="s">
        <v>12</v>
      </c>
    </row>
    <row r="670" spans="1:16">
      <c r="A670" s="166">
        <v>46169</v>
      </c>
      <c r="B670" s="166">
        <v>46169</v>
      </c>
      <c r="C670" t="s">
        <v>50735</v>
      </c>
      <c r="D670" t="s">
        <v>48868</v>
      </c>
      <c r="E670" t="s">
        <v>50785</v>
      </c>
      <c r="F670" t="s">
        <v>50786</v>
      </c>
      <c r="G670" t="s">
        <v>28301</v>
      </c>
      <c r="H670" t="s">
        <v>28302</v>
      </c>
      <c r="I670">
        <v>100</v>
      </c>
      <c r="J670">
        <v>1</v>
      </c>
      <c r="K670" s="165">
        <v>0.01</v>
      </c>
      <c r="L670" s="164">
        <v>0.28</v>
      </c>
      <c r="M670" s="164">
        <v>0.28</v>
      </c>
      <c r="N670" s="127" t="str">
        <f>VLOOKUP(G670,映射表!A:G,7,0)</f>
        <v>欧阳博文</v>
      </c>
      <c r="O670" s="128" t="str">
        <f>VLOOKUP(G670,映射表!A:C,3,0)</f>
        <v>W2593P409116</v>
      </c>
      <c r="P670" t="s">
        <v>12</v>
      </c>
    </row>
    <row r="671" spans="1:16">
      <c r="A671" s="166">
        <v>46169</v>
      </c>
      <c r="B671" s="166">
        <v>46169</v>
      </c>
      <c r="C671" t="s">
        <v>50741</v>
      </c>
      <c r="D671" t="s">
        <v>48868</v>
      </c>
      <c r="E671" t="s">
        <v>50787</v>
      </c>
      <c r="F671" t="s">
        <v>50787</v>
      </c>
      <c r="G671" t="s">
        <v>28554</v>
      </c>
      <c r="H671" t="s">
        <v>28555</v>
      </c>
      <c r="I671">
        <v>90</v>
      </c>
      <c r="J671">
        <v>1</v>
      </c>
      <c r="K671" s="165">
        <v>0.011111</v>
      </c>
      <c r="L671" s="164">
        <v>0.24</v>
      </c>
      <c r="M671" s="164">
        <v>0.24</v>
      </c>
      <c r="N671" s="127" t="str">
        <f>VLOOKUP(G671,映射表!A:G,7,0)</f>
        <v>欧阳博文</v>
      </c>
      <c r="O671" s="128" t="str">
        <f>VLOOKUP(G671,映射表!A:C,3,0)</f>
        <v>W2593P409119</v>
      </c>
      <c r="P671" t="s">
        <v>12</v>
      </c>
    </row>
    <row r="672" spans="1:16">
      <c r="A672" s="166">
        <v>46169</v>
      </c>
      <c r="B672" s="166">
        <v>46169</v>
      </c>
      <c r="C672" t="s">
        <v>50754</v>
      </c>
      <c r="D672" t="s">
        <v>48868</v>
      </c>
      <c r="E672" t="s">
        <v>50788</v>
      </c>
      <c r="F672" t="s">
        <v>28077</v>
      </c>
      <c r="G672" t="s">
        <v>28077</v>
      </c>
      <c r="H672" t="s">
        <v>28078</v>
      </c>
      <c r="I672">
        <v>353</v>
      </c>
      <c r="J672">
        <v>2</v>
      </c>
      <c r="K672" s="165">
        <v>0.005666</v>
      </c>
      <c r="L672" s="164">
        <v>0.28</v>
      </c>
      <c r="M672" s="164">
        <v>0.55</v>
      </c>
      <c r="N672" s="127" t="str">
        <f>VLOOKUP(G672,映射表!A:G,7,0)</f>
        <v>唐璇淑</v>
      </c>
      <c r="O672" s="128" t="str">
        <f>VLOOKUP(G672,映射表!A:C,3,0)</f>
        <v>W504P277600</v>
      </c>
      <c r="P672" t="s">
        <v>12</v>
      </c>
    </row>
    <row r="673" spans="1:16">
      <c r="A673" s="166">
        <v>46169</v>
      </c>
      <c r="B673" s="166">
        <v>46169</v>
      </c>
      <c r="C673" t="s">
        <v>50754</v>
      </c>
      <c r="D673" t="s">
        <v>48868</v>
      </c>
      <c r="E673" t="s">
        <v>50781</v>
      </c>
      <c r="F673" t="s">
        <v>28081</v>
      </c>
      <c r="G673" t="s">
        <v>28081</v>
      </c>
      <c r="H673" t="s">
        <v>28082</v>
      </c>
      <c r="I673">
        <v>296</v>
      </c>
      <c r="J673">
        <v>6</v>
      </c>
      <c r="K673" s="165">
        <v>0.02027</v>
      </c>
      <c r="L673" s="164">
        <v>0.28</v>
      </c>
      <c r="M673" s="164">
        <v>1.7</v>
      </c>
      <c r="N673" s="127" t="str">
        <f>VLOOKUP(G673,映射表!A:G,7,0)</f>
        <v>欧阳博文</v>
      </c>
      <c r="O673" s="128" t="str">
        <f>VLOOKUP(G673,映射表!A:C,3,0)</f>
        <v>W1670P420458</v>
      </c>
      <c r="P673" t="s">
        <v>12</v>
      </c>
    </row>
    <row r="674" spans="1:16">
      <c r="A674" s="166">
        <v>46169</v>
      </c>
      <c r="B674" s="166">
        <v>46169</v>
      </c>
      <c r="C674" t="s">
        <v>50735</v>
      </c>
      <c r="D674" t="s">
        <v>48868</v>
      </c>
      <c r="E674" t="s">
        <v>50789</v>
      </c>
      <c r="F674" t="s">
        <v>50790</v>
      </c>
      <c r="G674" t="s">
        <v>28305</v>
      </c>
      <c r="H674" t="s">
        <v>28306</v>
      </c>
      <c r="I674">
        <v>102</v>
      </c>
      <c r="J674">
        <v>2</v>
      </c>
      <c r="K674" s="165">
        <v>0.019608</v>
      </c>
      <c r="L674" s="164">
        <v>0.2</v>
      </c>
      <c r="M674" s="164">
        <v>0.39</v>
      </c>
      <c r="N674" s="127" t="str">
        <f>VLOOKUP(G674,映射表!A:G,7,0)</f>
        <v>欧阳博文</v>
      </c>
      <c r="O674" s="128" t="str">
        <f>VLOOKUP(G674,映射表!A:C,3,0)</f>
        <v>W1670P420458</v>
      </c>
      <c r="P674" t="s">
        <v>12</v>
      </c>
    </row>
    <row r="675" spans="1:16">
      <c r="A675" s="166">
        <v>46169</v>
      </c>
      <c r="B675" s="166">
        <v>46169</v>
      </c>
      <c r="C675" t="s">
        <v>50735</v>
      </c>
      <c r="D675" t="s">
        <v>48868</v>
      </c>
      <c r="E675" t="s">
        <v>50789</v>
      </c>
      <c r="F675" t="s">
        <v>50790</v>
      </c>
      <c r="G675" t="s">
        <v>28307</v>
      </c>
      <c r="H675" t="s">
        <v>28308</v>
      </c>
      <c r="I675">
        <v>530</v>
      </c>
      <c r="J675">
        <v>14</v>
      </c>
      <c r="K675" s="165">
        <v>0.026415</v>
      </c>
      <c r="L675" s="164">
        <v>0.24</v>
      </c>
      <c r="M675" s="164">
        <v>3.42</v>
      </c>
      <c r="N675" s="127" t="str">
        <f>VLOOKUP(G675,映射表!A:G,7,0)</f>
        <v>欧阳博文</v>
      </c>
      <c r="O675" s="128" t="str">
        <f>VLOOKUP(G675,映射表!A:C,3,0)</f>
        <v>W1670S00032</v>
      </c>
      <c r="P675" t="s">
        <v>12</v>
      </c>
    </row>
    <row r="676" spans="1:16">
      <c r="A676" s="166">
        <v>46169</v>
      </c>
      <c r="B676" s="166">
        <v>46169</v>
      </c>
      <c r="C676" t="s">
        <v>50743</v>
      </c>
      <c r="D676" t="s">
        <v>48868</v>
      </c>
      <c r="E676" t="s">
        <v>50744</v>
      </c>
      <c r="F676" t="s">
        <v>50745</v>
      </c>
      <c r="G676" t="s">
        <v>28558</v>
      </c>
      <c r="H676" t="s">
        <v>28559</v>
      </c>
      <c r="I676">
        <v>8</v>
      </c>
      <c r="J676">
        <v>0</v>
      </c>
      <c r="K676" s="165">
        <v>0</v>
      </c>
      <c r="L676" t="s">
        <v>18516</v>
      </c>
      <c r="M676" s="164">
        <v>0</v>
      </c>
      <c r="N676" s="127" t="str">
        <f>VLOOKUP(G676,映射表!A:G,7,0)</f>
        <v>欧阳博文</v>
      </c>
      <c r="O676" s="128" t="str">
        <f>VLOOKUP(G676,映射表!A:C,3,0)</f>
        <v>W1670P420458</v>
      </c>
      <c r="P676" t="s">
        <v>12</v>
      </c>
    </row>
    <row r="677" spans="1:16">
      <c r="A677" s="166">
        <v>46169</v>
      </c>
      <c r="B677" s="166">
        <v>46169</v>
      </c>
      <c r="C677" t="s">
        <v>50791</v>
      </c>
      <c r="D677" t="s">
        <v>48868</v>
      </c>
      <c r="E677" t="s">
        <v>28676</v>
      </c>
      <c r="F677" t="s">
        <v>28676</v>
      </c>
      <c r="G677" t="s">
        <v>28676</v>
      </c>
      <c r="H677" t="s">
        <v>28677</v>
      </c>
      <c r="I677">
        <v>1036</v>
      </c>
      <c r="J677">
        <v>5</v>
      </c>
      <c r="K677" s="165">
        <v>0.0048259999999999996</v>
      </c>
      <c r="L677" s="164">
        <v>0.22</v>
      </c>
      <c r="M677" s="164">
        <v>1.09</v>
      </c>
      <c r="N677" s="127" t="str">
        <f>VLOOKUP(G677,映射表!A:G,7,0)</f>
        <v>唐璇淑</v>
      </c>
      <c r="O677" s="128" t="str">
        <f>VLOOKUP(G677,映射表!A:C,3,0)</f>
        <v>W504P277600</v>
      </c>
      <c r="P677" t="s">
        <v>12</v>
      </c>
    </row>
    <row r="678" spans="1:16">
      <c r="A678" s="166">
        <v>46169</v>
      </c>
      <c r="B678" s="166">
        <v>46169</v>
      </c>
      <c r="C678" t="s">
        <v>50791</v>
      </c>
      <c r="D678" t="s">
        <v>48868</v>
      </c>
      <c r="E678" t="s">
        <v>50792</v>
      </c>
      <c r="F678" t="s">
        <v>28676</v>
      </c>
      <c r="G678" t="s">
        <v>28676</v>
      </c>
      <c r="H678" t="s">
        <v>28677</v>
      </c>
      <c r="I678">
        <v>59</v>
      </c>
      <c r="J678">
        <v>1</v>
      </c>
      <c r="K678" s="165">
        <v>0.016949000000000002</v>
      </c>
      <c r="L678" s="164">
        <v>0.3</v>
      </c>
      <c r="M678" s="164">
        <v>0.3</v>
      </c>
      <c r="N678" s="127" t="str">
        <f>VLOOKUP(G678,映射表!A:G,7,0)</f>
        <v>唐璇淑</v>
      </c>
      <c r="O678" s="128" t="str">
        <f>VLOOKUP(G678,映射表!A:C,3,0)</f>
        <v>W2593P445043</v>
      </c>
      <c r="P678" t="s">
        <v>12</v>
      </c>
    </row>
    <row r="679" spans="1:16">
      <c r="A679" s="166">
        <v>46169</v>
      </c>
      <c r="B679" s="166">
        <v>46169</v>
      </c>
      <c r="C679" t="s">
        <v>50085</v>
      </c>
      <c r="D679" t="s">
        <v>48868</v>
      </c>
      <c r="E679" t="s">
        <v>50793</v>
      </c>
      <c r="F679" t="s">
        <v>28678</v>
      </c>
      <c r="G679" t="s">
        <v>28678</v>
      </c>
      <c r="H679" t="s">
        <v>28679</v>
      </c>
      <c r="I679">
        <v>2</v>
      </c>
      <c r="J679">
        <v>0</v>
      </c>
      <c r="K679" s="165">
        <v>0</v>
      </c>
      <c r="L679" t="s">
        <v>18516</v>
      </c>
      <c r="M679" s="164">
        <v>0</v>
      </c>
      <c r="N679" s="127" t="str">
        <f>VLOOKUP(G679,映射表!A:G,7,0)</f>
        <v>唐璇淑</v>
      </c>
      <c r="O679" s="128" t="str">
        <f>VLOOKUP(G679,映射表!A:C,3,0)</f>
        <v>W2593P445112</v>
      </c>
      <c r="P679" t="s">
        <v>12</v>
      </c>
    </row>
    <row r="680" spans="1:16">
      <c r="A680" s="166">
        <v>46169</v>
      </c>
      <c r="B680" s="166">
        <v>46169</v>
      </c>
      <c r="C680" t="s">
        <v>50791</v>
      </c>
      <c r="D680" t="s">
        <v>48868</v>
      </c>
      <c r="E680" t="s">
        <v>50794</v>
      </c>
      <c r="F680" t="s">
        <v>28676</v>
      </c>
      <c r="G680" t="s">
        <v>28676</v>
      </c>
      <c r="H680" t="s">
        <v>28677</v>
      </c>
      <c r="I680">
        <v>772</v>
      </c>
      <c r="J680">
        <v>10</v>
      </c>
      <c r="K680" s="165">
        <v>0.012953</v>
      </c>
      <c r="L680" s="164">
        <v>0.32</v>
      </c>
      <c r="M680" s="164">
        <v>3.2</v>
      </c>
      <c r="N680" s="127" t="str">
        <f>VLOOKUP(G680,映射表!A:G,7,0)</f>
        <v>欧阳博文</v>
      </c>
      <c r="O680" s="128" t="str">
        <f>VLOOKUP(G680,映射表!A:C,3,0)</f>
        <v>W2593P333571</v>
      </c>
      <c r="P680" t="s">
        <v>12</v>
      </c>
    </row>
    <row r="681" spans="1:16">
      <c r="A681" s="166">
        <v>46169</v>
      </c>
      <c r="B681" s="166">
        <v>46169</v>
      </c>
      <c r="C681" t="s">
        <v>50743</v>
      </c>
      <c r="D681" t="s">
        <v>48868</v>
      </c>
      <c r="E681" t="s">
        <v>50746</v>
      </c>
      <c r="F681" t="s">
        <v>50747</v>
      </c>
      <c r="G681" t="s">
        <v>28558</v>
      </c>
      <c r="H681" t="s">
        <v>28559</v>
      </c>
      <c r="I681">
        <v>1</v>
      </c>
      <c r="J681">
        <v>0</v>
      </c>
      <c r="K681" s="165">
        <v>0</v>
      </c>
      <c r="L681" t="s">
        <v>18516</v>
      </c>
      <c r="M681" s="164">
        <v>0</v>
      </c>
      <c r="N681" s="127" t="str">
        <f>VLOOKUP(G681,映射表!A:G,7,0)</f>
        <v>唐璇淑</v>
      </c>
      <c r="O681" s="128" t="str">
        <f>VLOOKUP(G681,映射表!A:C,3,0)</f>
        <v>W504P281004</v>
      </c>
      <c r="P681" t="s">
        <v>12</v>
      </c>
    </row>
    <row r="682" spans="1:16">
      <c r="A682" s="166">
        <v>46169</v>
      </c>
      <c r="B682" s="166">
        <v>46169</v>
      </c>
      <c r="C682" t="s">
        <v>50726</v>
      </c>
      <c r="D682" t="s">
        <v>48868</v>
      </c>
      <c r="E682" t="s">
        <v>50795</v>
      </c>
      <c r="F682" t="s">
        <v>50796</v>
      </c>
      <c r="G682" t="s">
        <v>27443</v>
      </c>
      <c r="H682" t="s">
        <v>17083</v>
      </c>
      <c r="I682">
        <v>23</v>
      </c>
      <c r="J682">
        <v>0</v>
      </c>
      <c r="K682" s="165">
        <v>0</v>
      </c>
      <c r="L682" t="s">
        <v>18516</v>
      </c>
      <c r="M682" s="164">
        <v>0</v>
      </c>
      <c r="N682" s="127" t="str">
        <f>VLOOKUP(G682,映射表!A:G,7,0)</f>
        <v>唐璇淑</v>
      </c>
      <c r="O682" s="128" t="str">
        <f>VLOOKUP(G682,映射表!A:C,3,0)</f>
        <v>W2593S00042</v>
      </c>
      <c r="P682" t="s">
        <v>12</v>
      </c>
    </row>
    <row r="683" spans="1:16">
      <c r="A683" s="166">
        <v>46169</v>
      </c>
      <c r="B683" s="166">
        <v>46169</v>
      </c>
      <c r="C683" t="s">
        <v>50726</v>
      </c>
      <c r="D683" t="s">
        <v>48868</v>
      </c>
      <c r="E683" t="s">
        <v>50795</v>
      </c>
      <c r="F683" t="s">
        <v>50796</v>
      </c>
      <c r="G683" t="s">
        <v>27444</v>
      </c>
      <c r="H683" t="s">
        <v>17081</v>
      </c>
      <c r="I683">
        <v>21</v>
      </c>
      <c r="J683">
        <v>1</v>
      </c>
      <c r="K683" s="165">
        <v>0.047618999999999995</v>
      </c>
      <c r="L683" s="164">
        <v>0.3</v>
      </c>
      <c r="M683" s="164">
        <v>0.3</v>
      </c>
      <c r="N683" s="127" t="str">
        <f>VLOOKUP(G683,映射表!A:G,7,0)</f>
        <v>欧阳博文</v>
      </c>
      <c r="O683" s="128" t="str">
        <f>VLOOKUP(G683,映射表!A:C,3,0)</f>
        <v>W2580S00077</v>
      </c>
      <c r="P683" t="s">
        <v>12</v>
      </c>
    </row>
    <row r="684" spans="1:16">
      <c r="A684" s="166">
        <v>46169</v>
      </c>
      <c r="B684" s="166">
        <v>46169</v>
      </c>
      <c r="C684" t="s">
        <v>50754</v>
      </c>
      <c r="D684" t="s">
        <v>48868</v>
      </c>
      <c r="E684" t="s">
        <v>50788</v>
      </c>
      <c r="F684" t="s">
        <v>28077</v>
      </c>
      <c r="G684" t="s">
        <v>28854</v>
      </c>
      <c r="H684" t="s">
        <v>28855</v>
      </c>
      <c r="I684">
        <v>658</v>
      </c>
      <c r="J684">
        <v>4</v>
      </c>
      <c r="K684" s="165">
        <v>0.006079</v>
      </c>
      <c r="L684" s="164">
        <v>0.25</v>
      </c>
      <c r="M684" s="164">
        <v>0.99</v>
      </c>
      <c r="N684" s="127" t="str">
        <f>VLOOKUP(G684,映射表!A:G,7,0)</f>
        <v>欧阳博文</v>
      </c>
      <c r="O684" s="128" t="str">
        <f>VLOOKUP(G684,映射表!A:C,3,0)</f>
        <v>W2580S00091</v>
      </c>
      <c r="P684" t="s">
        <v>12</v>
      </c>
    </row>
    <row r="685" spans="1:16">
      <c r="A685" s="166">
        <v>46169</v>
      </c>
      <c r="B685" s="166">
        <v>46169</v>
      </c>
      <c r="C685" t="s">
        <v>50743</v>
      </c>
      <c r="D685" t="s">
        <v>48868</v>
      </c>
      <c r="E685" t="s">
        <v>50744</v>
      </c>
      <c r="F685" t="s">
        <v>50745</v>
      </c>
      <c r="G685" t="s">
        <v>28850</v>
      </c>
      <c r="H685" t="s">
        <v>28851</v>
      </c>
      <c r="I685">
        <v>11</v>
      </c>
      <c r="J685">
        <v>0</v>
      </c>
      <c r="K685" s="165">
        <v>0</v>
      </c>
      <c r="L685" t="s">
        <v>18516</v>
      </c>
      <c r="M685" s="164">
        <v>0</v>
      </c>
      <c r="N685" s="127" t="str">
        <f>VLOOKUP(G685,映射表!A:G,7,0)</f>
        <v>欧阳博文</v>
      </c>
      <c r="O685" s="128" t="str">
        <f>VLOOKUP(G685,映射表!A:C,3,0)</f>
        <v>W2593P367052</v>
      </c>
      <c r="P685" t="s">
        <v>12</v>
      </c>
    </row>
    <row r="686" spans="1:16">
      <c r="A686" s="166">
        <v>46169</v>
      </c>
      <c r="B686" s="166">
        <v>46169</v>
      </c>
      <c r="C686" t="s">
        <v>50732</v>
      </c>
      <c r="D686" t="s">
        <v>48868</v>
      </c>
      <c r="E686" t="s">
        <v>50797</v>
      </c>
      <c r="F686" t="s">
        <v>50798</v>
      </c>
      <c r="G686" t="s">
        <v>27390</v>
      </c>
      <c r="H686" t="s">
        <v>16338</v>
      </c>
      <c r="I686">
        <v>2532</v>
      </c>
      <c r="J686">
        <v>35</v>
      </c>
      <c r="K686" s="165">
        <v>0.013823</v>
      </c>
      <c r="L686" s="164">
        <v>0.35</v>
      </c>
      <c r="M686" s="164">
        <v>12.25</v>
      </c>
      <c r="N686" s="127" t="str">
        <f>VLOOKUP(G686,映射表!A:G,7,0)</f>
        <v>欧阳博文</v>
      </c>
      <c r="O686" s="128" t="str">
        <f>VLOOKUP(G686,映射表!A:C,3,0)</f>
        <v>W2580S00074</v>
      </c>
      <c r="P686" t="s">
        <v>12</v>
      </c>
    </row>
    <row r="687" spans="1:16">
      <c r="A687" s="166">
        <v>46169</v>
      </c>
      <c r="B687" s="166">
        <v>46169</v>
      </c>
      <c r="C687" t="s">
        <v>50759</v>
      </c>
      <c r="D687" t="s">
        <v>48868</v>
      </c>
      <c r="E687" t="s">
        <v>50761</v>
      </c>
      <c r="F687" t="s">
        <v>18685</v>
      </c>
      <c r="G687" t="s">
        <v>28977</v>
      </c>
      <c r="H687" t="s">
        <v>28978</v>
      </c>
      <c r="I687">
        <v>504</v>
      </c>
      <c r="J687">
        <v>6</v>
      </c>
      <c r="K687" s="165">
        <v>0.011904999999999999</v>
      </c>
      <c r="L687" s="164">
        <v>0.28</v>
      </c>
      <c r="M687" s="164">
        <v>1.69</v>
      </c>
      <c r="N687" s="127" t="str">
        <f>VLOOKUP(G687,映射表!A:G,7,0)</f>
        <v>唐璇淑</v>
      </c>
      <c r="O687" s="128" t="str">
        <f>VLOOKUP(G687,映射表!A:C,3,0)</f>
        <v>W3752S00001</v>
      </c>
      <c r="P687" t="s">
        <v>12</v>
      </c>
    </row>
    <row r="688" spans="1:16">
      <c r="A688" s="166">
        <v>46169</v>
      </c>
      <c r="B688" s="166">
        <v>46169</v>
      </c>
      <c r="C688" t="s">
        <v>50799</v>
      </c>
      <c r="D688" t="s">
        <v>48868</v>
      </c>
      <c r="E688" t="s">
        <v>50800</v>
      </c>
      <c r="F688" t="s">
        <v>18683</v>
      </c>
      <c r="G688" t="s">
        <v>28979</v>
      </c>
      <c r="H688" t="s">
        <v>28980</v>
      </c>
      <c r="I688">
        <v>630</v>
      </c>
      <c r="J688">
        <v>25</v>
      </c>
      <c r="K688" s="165">
        <v>0.039683</v>
      </c>
      <c r="L688" s="164">
        <v>0.36</v>
      </c>
      <c r="M688" s="164">
        <v>8.97</v>
      </c>
      <c r="N688" s="127" t="str">
        <f>VLOOKUP(G688,映射表!A:G,7,0)</f>
        <v>唐璇淑</v>
      </c>
      <c r="O688" s="128" t="str">
        <f>VLOOKUP(G688,映射表!A:C,3,0)</f>
        <v>W3752S00004</v>
      </c>
      <c r="P688" t="s">
        <v>12</v>
      </c>
    </row>
    <row r="689" spans="1:16">
      <c r="A689" s="166">
        <v>46169</v>
      </c>
      <c r="B689" s="166">
        <v>46169</v>
      </c>
      <c r="C689" t="s">
        <v>50735</v>
      </c>
      <c r="D689" t="s">
        <v>48868</v>
      </c>
      <c r="E689" t="s">
        <v>50801</v>
      </c>
      <c r="F689" t="s">
        <v>50802</v>
      </c>
      <c r="G689" t="s">
        <v>28981</v>
      </c>
      <c r="H689" t="s">
        <v>28982</v>
      </c>
      <c r="I689">
        <v>34</v>
      </c>
      <c r="J689">
        <v>1</v>
      </c>
      <c r="K689" s="165">
        <v>0.029411999999999997</v>
      </c>
      <c r="L689" s="164">
        <v>0.3</v>
      </c>
      <c r="M689" s="164">
        <v>0.3</v>
      </c>
      <c r="N689" s="127" t="str">
        <f>VLOOKUP(G689,映射表!A:G,7,0)</f>
        <v>欧阳博文</v>
      </c>
      <c r="O689" s="128" t="str">
        <f>VLOOKUP(G689,映射表!A:C,3,0)</f>
        <v>W2593P333571</v>
      </c>
      <c r="P689" t="s">
        <v>12</v>
      </c>
    </row>
    <row r="690" spans="1:16">
      <c r="A690" s="166">
        <v>46169</v>
      </c>
      <c r="B690" s="166">
        <v>46169</v>
      </c>
      <c r="C690" t="s">
        <v>50759</v>
      </c>
      <c r="D690" t="s">
        <v>48868</v>
      </c>
      <c r="E690" t="s">
        <v>50803</v>
      </c>
      <c r="F690" t="s">
        <v>50804</v>
      </c>
      <c r="G690" t="s">
        <v>28993</v>
      </c>
      <c r="H690" t="s">
        <v>28994</v>
      </c>
      <c r="I690">
        <v>1793</v>
      </c>
      <c r="J690">
        <v>37</v>
      </c>
      <c r="K690" s="165">
        <v>0.020636</v>
      </c>
      <c r="L690" s="164">
        <v>0.21</v>
      </c>
      <c r="M690" s="164">
        <v>7.79</v>
      </c>
      <c r="N690" s="127" t="str">
        <f>VLOOKUP(G690,映射表!A:G,7,0)</f>
        <v>欧阳博文</v>
      </c>
      <c r="O690" s="128" t="str">
        <f>VLOOKUP(G690,映射表!A:C,3,0)</f>
        <v>W2580S00077</v>
      </c>
      <c r="P690" t="s">
        <v>12</v>
      </c>
    </row>
    <row r="691" spans="1:16">
      <c r="A691" s="166">
        <v>46169</v>
      </c>
      <c r="B691" s="166">
        <v>46169</v>
      </c>
      <c r="C691" t="s">
        <v>29015</v>
      </c>
      <c r="D691" t="s">
        <v>48868</v>
      </c>
      <c r="E691" t="s">
        <v>50805</v>
      </c>
      <c r="F691" t="s">
        <v>29013</v>
      </c>
      <c r="G691" t="s">
        <v>29013</v>
      </c>
      <c r="H691" t="s">
        <v>29014</v>
      </c>
      <c r="I691">
        <v>10</v>
      </c>
      <c r="J691">
        <v>0</v>
      </c>
      <c r="K691" s="165">
        <v>0</v>
      </c>
      <c r="L691" t="s">
        <v>18516</v>
      </c>
      <c r="M691" s="164">
        <v>0</v>
      </c>
      <c r="N691" s="127" t="str">
        <f>VLOOKUP(G691,映射表!A:G,7,0)</f>
        <v>欧阳博文</v>
      </c>
      <c r="O691" s="128" t="str">
        <f>VLOOKUP(G691,映射表!A:C,3,0)</f>
        <v>W2580S00077</v>
      </c>
      <c r="P691" t="s">
        <v>12</v>
      </c>
    </row>
    <row r="692" spans="1:16">
      <c r="A692" s="166">
        <v>46169</v>
      </c>
      <c r="B692" s="166">
        <v>46169</v>
      </c>
      <c r="C692" t="s">
        <v>29015</v>
      </c>
      <c r="D692" t="s">
        <v>48868</v>
      </c>
      <c r="E692" t="s">
        <v>50806</v>
      </c>
      <c r="F692" t="s">
        <v>29015</v>
      </c>
      <c r="G692" t="s">
        <v>29015</v>
      </c>
      <c r="H692" t="s">
        <v>29016</v>
      </c>
      <c r="I692">
        <v>605</v>
      </c>
      <c r="J692">
        <v>16</v>
      </c>
      <c r="K692" s="165">
        <v>0.026446</v>
      </c>
      <c r="L692" s="164">
        <v>0.34</v>
      </c>
      <c r="M692" s="164">
        <v>5.51</v>
      </c>
      <c r="N692" s="127" t="str">
        <f>VLOOKUP(G692,映射表!A:G,7,0)</f>
        <v>欧阳博文</v>
      </c>
      <c r="O692" s="128" t="str">
        <f>VLOOKUP(G692,映射表!A:C,3,0)</f>
        <v>W1670P420458</v>
      </c>
      <c r="P692" t="s">
        <v>12</v>
      </c>
    </row>
    <row r="693" spans="1:16">
      <c r="A693" s="166">
        <v>46169</v>
      </c>
      <c r="B693" s="166">
        <v>46169</v>
      </c>
      <c r="C693" t="s">
        <v>50754</v>
      </c>
      <c r="D693" t="s">
        <v>48868</v>
      </c>
      <c r="E693" t="s">
        <v>50768</v>
      </c>
      <c r="F693" t="s">
        <v>28087</v>
      </c>
      <c r="G693" t="s">
        <v>28854</v>
      </c>
      <c r="H693" t="s">
        <v>28855</v>
      </c>
      <c r="I693">
        <v>349</v>
      </c>
      <c r="J693">
        <v>4</v>
      </c>
      <c r="K693" s="165">
        <v>0.011460999999999999</v>
      </c>
      <c r="L693" s="164">
        <v>0.34</v>
      </c>
      <c r="M693" s="164">
        <v>1.35</v>
      </c>
      <c r="N693" s="127" t="str">
        <f>VLOOKUP(G693,映射表!A:G,7,0)</f>
        <v>欧阳博文</v>
      </c>
      <c r="O693" s="128" t="str">
        <f>VLOOKUP(G693,映射表!A:C,3,0)</f>
        <v>W2580S00063</v>
      </c>
      <c r="P693" t="s">
        <v>12</v>
      </c>
    </row>
    <row r="694" spans="1:16">
      <c r="A694" s="166">
        <v>46169</v>
      </c>
      <c r="B694" s="166">
        <v>46169</v>
      </c>
      <c r="C694" t="s">
        <v>50759</v>
      </c>
      <c r="D694" t="s">
        <v>48868</v>
      </c>
      <c r="E694" t="s">
        <v>50807</v>
      </c>
      <c r="F694" t="s">
        <v>28977</v>
      </c>
      <c r="G694" t="s">
        <v>28977</v>
      </c>
      <c r="H694" t="s">
        <v>28978</v>
      </c>
      <c r="I694">
        <v>397</v>
      </c>
      <c r="J694">
        <v>3</v>
      </c>
      <c r="K694" s="165">
        <v>0.007557</v>
      </c>
      <c r="L694" s="164">
        <v>0.35</v>
      </c>
      <c r="M694" s="164">
        <v>1.06</v>
      </c>
      <c r="N694" s="127" t="str">
        <f>VLOOKUP(G694,映射表!A:G,7,0)</f>
        <v>欧阳博文</v>
      </c>
      <c r="O694" s="128" t="str">
        <f>VLOOKUP(G694,映射表!A:C,3,0)</f>
        <v>W2580S00091</v>
      </c>
      <c r="P694" t="s">
        <v>12</v>
      </c>
    </row>
    <row r="695" spans="1:16">
      <c r="A695" s="166">
        <v>46169</v>
      </c>
      <c r="B695" s="166">
        <v>46169</v>
      </c>
      <c r="C695" t="s">
        <v>50759</v>
      </c>
      <c r="D695" t="s">
        <v>48868</v>
      </c>
      <c r="E695" t="s">
        <v>50808</v>
      </c>
      <c r="F695" t="s">
        <v>50809</v>
      </c>
      <c r="G695" t="s">
        <v>28977</v>
      </c>
      <c r="H695" t="s">
        <v>28978</v>
      </c>
      <c r="I695">
        <v>460</v>
      </c>
      <c r="J695">
        <v>5</v>
      </c>
      <c r="K695" s="165">
        <v>0.01087</v>
      </c>
      <c r="L695" s="164">
        <v>0.32</v>
      </c>
      <c r="M695" s="164">
        <v>1.6</v>
      </c>
      <c r="N695" s="127" t="str">
        <f>VLOOKUP(G695,映射表!A:G,7,0)</f>
        <v>欧阳博文</v>
      </c>
      <c r="O695" s="128" t="str">
        <f>VLOOKUP(G695,映射表!A:C,3,0)</f>
        <v>W2593P409123</v>
      </c>
      <c r="P695" t="s">
        <v>12</v>
      </c>
    </row>
    <row r="696" spans="1:16">
      <c r="A696" s="166">
        <v>46169</v>
      </c>
      <c r="B696" s="166">
        <v>46169</v>
      </c>
      <c r="C696" t="s">
        <v>50791</v>
      </c>
      <c r="D696" t="s">
        <v>48868</v>
      </c>
      <c r="E696" t="s">
        <v>50810</v>
      </c>
      <c r="F696" t="s">
        <v>28676</v>
      </c>
      <c r="G696" t="s">
        <v>28676</v>
      </c>
      <c r="H696" t="s">
        <v>28677</v>
      </c>
      <c r="I696">
        <v>550</v>
      </c>
      <c r="J696">
        <v>6</v>
      </c>
      <c r="K696" s="165">
        <v>0.010909</v>
      </c>
      <c r="L696" s="164">
        <v>0.44</v>
      </c>
      <c r="M696" s="164">
        <v>2.62</v>
      </c>
      <c r="N696" s="127" t="str">
        <f>VLOOKUP(G696,映射表!A:G,7,0)</f>
        <v>欧阳博文</v>
      </c>
      <c r="O696" s="128" t="str">
        <f>VLOOKUP(G696,映射表!A:C,3,0)</f>
        <v>W2593P409122</v>
      </c>
      <c r="P696" t="s">
        <v>12</v>
      </c>
    </row>
    <row r="697" spans="1:16">
      <c r="A697" s="166">
        <v>46169</v>
      </c>
      <c r="B697" s="166">
        <v>46169</v>
      </c>
      <c r="C697" t="s">
        <v>50731</v>
      </c>
      <c r="D697" t="s">
        <v>48868</v>
      </c>
      <c r="E697" t="s">
        <v>50811</v>
      </c>
      <c r="F697" t="s">
        <v>27863</v>
      </c>
      <c r="G697" t="s">
        <v>27863</v>
      </c>
      <c r="H697" t="s">
        <v>18253</v>
      </c>
      <c r="I697">
        <v>434</v>
      </c>
      <c r="J697">
        <v>8</v>
      </c>
      <c r="K697" s="165">
        <v>0.018432999999999998</v>
      </c>
      <c r="L697" s="164">
        <v>0.48</v>
      </c>
      <c r="M697" s="164">
        <v>3.8</v>
      </c>
      <c r="N697" s="127" t="str">
        <f>VLOOKUP(G697,映射表!A:G,7,0)</f>
        <v>欧阳博文</v>
      </c>
      <c r="O697" s="128" t="str">
        <f>VLOOKUP(G697,映射表!A:C,3,0)</f>
        <v>W504P429279</v>
      </c>
      <c r="P697" t="s">
        <v>12</v>
      </c>
    </row>
    <row r="698" spans="1:16">
      <c r="A698" s="166">
        <v>46169</v>
      </c>
      <c r="B698" s="166">
        <v>46169</v>
      </c>
      <c r="C698" t="s">
        <v>50799</v>
      </c>
      <c r="D698" t="s">
        <v>48868</v>
      </c>
      <c r="E698" t="s">
        <v>50812</v>
      </c>
      <c r="F698" t="s">
        <v>28979</v>
      </c>
      <c r="G698" t="s">
        <v>28979</v>
      </c>
      <c r="H698" t="s">
        <v>28980</v>
      </c>
      <c r="I698">
        <v>179</v>
      </c>
      <c r="J698">
        <v>7</v>
      </c>
      <c r="K698" s="165">
        <v>0.039106</v>
      </c>
      <c r="L698" s="164">
        <v>0.51</v>
      </c>
      <c r="M698" s="164">
        <v>3.6</v>
      </c>
      <c r="N698" s="127" t="str">
        <f>VLOOKUP(G698,映射表!A:G,7,0)</f>
        <v>唐璇淑</v>
      </c>
      <c r="O698" s="128" t="str">
        <f>VLOOKUP(G698,映射表!A:C,3,0)</f>
        <v>W2593P406937</v>
      </c>
      <c r="P698" t="s">
        <v>12</v>
      </c>
    </row>
    <row r="699" spans="1:16">
      <c r="A699" s="166">
        <v>46169</v>
      </c>
      <c r="B699" s="166">
        <v>46169</v>
      </c>
      <c r="C699" t="s">
        <v>50735</v>
      </c>
      <c r="D699" t="s">
        <v>48868</v>
      </c>
      <c r="E699" t="s">
        <v>50813</v>
      </c>
      <c r="F699" t="s">
        <v>50814</v>
      </c>
      <c r="G699" t="s">
        <v>29019</v>
      </c>
      <c r="H699" t="s">
        <v>29020</v>
      </c>
      <c r="I699">
        <v>1967</v>
      </c>
      <c r="J699">
        <v>32</v>
      </c>
      <c r="K699" s="165">
        <v>0.016268</v>
      </c>
      <c r="L699" s="164">
        <v>0.27</v>
      </c>
      <c r="M699" s="164">
        <v>8.71</v>
      </c>
      <c r="N699" s="127" t="str">
        <f>VLOOKUP(G699,映射表!A:G,7,0)</f>
        <v>欧阳博文</v>
      </c>
      <c r="O699" s="128" t="str">
        <f>VLOOKUP(G699,映射表!A:C,3,0)</f>
        <v>W2580S00091</v>
      </c>
      <c r="P699" t="s">
        <v>12</v>
      </c>
    </row>
    <row r="700" spans="1:16">
      <c r="A700" s="166">
        <v>46169</v>
      </c>
      <c r="B700" s="166">
        <v>46169</v>
      </c>
      <c r="C700" t="s">
        <v>50735</v>
      </c>
      <c r="D700" t="s">
        <v>48868</v>
      </c>
      <c r="E700" t="s">
        <v>50813</v>
      </c>
      <c r="F700" t="s">
        <v>50814</v>
      </c>
      <c r="G700" t="s">
        <v>29017</v>
      </c>
      <c r="H700" t="s">
        <v>29018</v>
      </c>
      <c r="I700">
        <v>208</v>
      </c>
      <c r="J700">
        <v>5</v>
      </c>
      <c r="K700" s="165">
        <v>0.024038</v>
      </c>
      <c r="L700" s="164">
        <v>0.32</v>
      </c>
      <c r="M700" s="164">
        <v>1.58</v>
      </c>
      <c r="N700" s="127" t="str">
        <f>VLOOKUP(G700,映射表!A:G,7,0)</f>
        <v>欧阳博文</v>
      </c>
      <c r="O700" s="128" t="str">
        <f>VLOOKUP(G700,映射表!A:C,3,0)</f>
        <v>W2580S00091</v>
      </c>
      <c r="P700" t="s">
        <v>12</v>
      </c>
    </row>
    <row r="701" spans="1:16">
      <c r="A701" s="166">
        <v>46169</v>
      </c>
      <c r="B701" s="166">
        <v>46169</v>
      </c>
      <c r="C701" t="s">
        <v>50741</v>
      </c>
      <c r="D701" t="s">
        <v>48868</v>
      </c>
      <c r="E701" t="s">
        <v>50763</v>
      </c>
      <c r="F701" t="s">
        <v>50763</v>
      </c>
      <c r="G701" t="s">
        <v>28620</v>
      </c>
      <c r="H701" t="s">
        <v>28621</v>
      </c>
      <c r="I701">
        <v>210</v>
      </c>
      <c r="J701">
        <v>7</v>
      </c>
      <c r="K701" s="165">
        <v>0.033333</v>
      </c>
      <c r="L701" s="164">
        <v>0.32</v>
      </c>
      <c r="M701" s="164">
        <v>2.24</v>
      </c>
      <c r="N701" s="127" t="str">
        <f>VLOOKUP(G701,映射表!A:G,7,0)</f>
        <v>欧阳博文</v>
      </c>
      <c r="O701" s="128" t="str">
        <f>VLOOKUP(G701,映射表!A:C,3,0)</f>
        <v>W2580S00077</v>
      </c>
      <c r="P701" t="s">
        <v>12</v>
      </c>
    </row>
    <row r="702" spans="1:16">
      <c r="A702" s="166">
        <v>46169</v>
      </c>
      <c r="B702" s="166">
        <v>46169</v>
      </c>
      <c r="C702" t="s">
        <v>50815</v>
      </c>
      <c r="D702" t="s">
        <v>48868</v>
      </c>
      <c r="E702" t="s">
        <v>50816</v>
      </c>
      <c r="F702" t="s">
        <v>50817</v>
      </c>
      <c r="G702" t="s">
        <v>29175</v>
      </c>
      <c r="H702" t="s">
        <v>29176</v>
      </c>
      <c r="I702">
        <v>73</v>
      </c>
      <c r="J702">
        <v>4</v>
      </c>
      <c r="K702" s="165">
        <v>0.054794999999999996</v>
      </c>
      <c r="L702" s="164">
        <v>0.26</v>
      </c>
      <c r="M702" s="164">
        <v>1.04</v>
      </c>
      <c r="N702" s="127" t="str">
        <f>VLOOKUP(G702,映射表!A:G,7,0)</f>
        <v>欧阳博文</v>
      </c>
      <c r="O702" s="128" t="str">
        <f>VLOOKUP(G702,映射表!A:C,3,0)</f>
        <v>W2593P445043</v>
      </c>
      <c r="P702" t="s">
        <v>12</v>
      </c>
    </row>
    <row r="703" spans="1:16">
      <c r="A703" s="166">
        <v>46169</v>
      </c>
      <c r="B703" s="166">
        <v>46169</v>
      </c>
      <c r="C703" t="s">
        <v>50799</v>
      </c>
      <c r="D703" t="s">
        <v>48868</v>
      </c>
      <c r="E703" t="s">
        <v>50818</v>
      </c>
      <c r="F703" t="s">
        <v>28979</v>
      </c>
      <c r="G703" t="s">
        <v>28979</v>
      </c>
      <c r="H703" t="s">
        <v>28980</v>
      </c>
      <c r="I703">
        <v>238</v>
      </c>
      <c r="J703">
        <v>4</v>
      </c>
      <c r="K703" s="165">
        <v>0.016807000000000002</v>
      </c>
      <c r="L703" s="164">
        <v>0.65</v>
      </c>
      <c r="M703" s="164">
        <v>2.6</v>
      </c>
      <c r="N703" s="127" t="str">
        <f>VLOOKUP(G703,映射表!A:G,7,0)</f>
        <v>欧阳博文</v>
      </c>
      <c r="O703" s="128" t="str">
        <f>VLOOKUP(G703,映射表!A:C,3,0)</f>
        <v>W2580S00074</v>
      </c>
      <c r="P703" t="s">
        <v>12</v>
      </c>
    </row>
    <row r="704" spans="1:16">
      <c r="A704" s="166">
        <v>46169</v>
      </c>
      <c r="B704" s="166">
        <v>46169</v>
      </c>
      <c r="C704" t="s">
        <v>50799</v>
      </c>
      <c r="D704" t="s">
        <v>48868</v>
      </c>
      <c r="E704" t="s">
        <v>50818</v>
      </c>
      <c r="F704" t="s">
        <v>50819</v>
      </c>
      <c r="G704" t="s">
        <v>28979</v>
      </c>
      <c r="H704" t="s">
        <v>28980</v>
      </c>
      <c r="I704">
        <v>14</v>
      </c>
      <c r="J704">
        <v>0</v>
      </c>
      <c r="K704" s="165">
        <v>0</v>
      </c>
      <c r="L704" t="s">
        <v>18516</v>
      </c>
      <c r="M704" s="164">
        <v>0</v>
      </c>
      <c r="N704" s="127" t="str">
        <f>VLOOKUP(G704,映射表!A:G,7,0)</f>
        <v>欧阳博文</v>
      </c>
      <c r="O704" s="128" t="str">
        <f>VLOOKUP(G704,映射表!A:C,3,0)</f>
        <v>W2593P445112</v>
      </c>
      <c r="P704" t="s">
        <v>12</v>
      </c>
    </row>
    <row r="705" spans="1:16">
      <c r="A705" s="166">
        <v>46169</v>
      </c>
      <c r="B705" s="166">
        <v>46169</v>
      </c>
      <c r="C705" t="s">
        <v>50759</v>
      </c>
      <c r="D705" t="s">
        <v>48868</v>
      </c>
      <c r="E705" t="s">
        <v>50820</v>
      </c>
      <c r="F705" t="s">
        <v>28977</v>
      </c>
      <c r="G705" t="s">
        <v>28977</v>
      </c>
      <c r="H705" t="s">
        <v>28978</v>
      </c>
      <c r="I705">
        <v>1861</v>
      </c>
      <c r="J705">
        <v>10</v>
      </c>
      <c r="K705" s="165">
        <v>0.005373</v>
      </c>
      <c r="L705" s="164">
        <v>0.41</v>
      </c>
      <c r="M705" s="164">
        <v>4.08</v>
      </c>
      <c r="N705" s="127" t="str">
        <f>VLOOKUP(G705,映射表!A:G,7,0)</f>
        <v>欧阳博文</v>
      </c>
      <c r="O705" s="128" t="str">
        <f>VLOOKUP(G705,映射表!A:C,3,0)</f>
        <v>W2593P445112</v>
      </c>
      <c r="P705" t="s">
        <v>12</v>
      </c>
    </row>
    <row r="706" spans="1:16">
      <c r="A706" s="166">
        <v>46169</v>
      </c>
      <c r="B706" s="166">
        <v>46169</v>
      </c>
      <c r="C706" t="s">
        <v>50735</v>
      </c>
      <c r="D706" t="s">
        <v>48868</v>
      </c>
      <c r="E706" t="s">
        <v>50821</v>
      </c>
      <c r="F706" t="s">
        <v>50822</v>
      </c>
      <c r="G706" t="s">
        <v>27747</v>
      </c>
      <c r="H706" t="s">
        <v>18508</v>
      </c>
      <c r="I706">
        <v>21</v>
      </c>
      <c r="J706">
        <v>1</v>
      </c>
      <c r="K706" s="165">
        <v>0.047618999999999995</v>
      </c>
      <c r="L706" s="164">
        <v>0.22</v>
      </c>
      <c r="M706" s="164">
        <v>0.22</v>
      </c>
      <c r="N706" s="127" t="str">
        <f>VLOOKUP(G706,映射表!A:G,7,0)</f>
        <v>欧阳博文</v>
      </c>
      <c r="O706" s="128" t="str">
        <f>VLOOKUP(G706,映射表!A:C,3,0)</f>
        <v>W1670P420458</v>
      </c>
      <c r="P706" t="s">
        <v>12</v>
      </c>
    </row>
    <row r="707" spans="1:16">
      <c r="A707" s="166">
        <v>46169</v>
      </c>
      <c r="B707" s="166">
        <v>46169</v>
      </c>
      <c r="C707" t="s">
        <v>50735</v>
      </c>
      <c r="D707" t="s">
        <v>48868</v>
      </c>
      <c r="E707" t="s">
        <v>50825</v>
      </c>
      <c r="F707" t="s">
        <v>50822</v>
      </c>
      <c r="G707" t="s">
        <v>27748</v>
      </c>
      <c r="H707" t="s">
        <v>18510</v>
      </c>
      <c r="I707">
        <v>25</v>
      </c>
      <c r="J707">
        <v>1</v>
      </c>
      <c r="K707" s="165">
        <v>0.04</v>
      </c>
      <c r="L707" s="164">
        <v>0.3</v>
      </c>
      <c r="M707" s="164">
        <v>0.3</v>
      </c>
      <c r="N707" s="127" t="str">
        <f>VLOOKUP(G707,映射表!A:G,7,0)</f>
        <v>唐璇淑</v>
      </c>
      <c r="O707" s="128" t="str">
        <f>VLOOKUP(G707,映射表!A:C,3,0)</f>
        <v>W2593P445043</v>
      </c>
      <c r="P707" t="s">
        <v>12</v>
      </c>
    </row>
    <row r="708" spans="1:16">
      <c r="A708" s="166">
        <v>46169</v>
      </c>
      <c r="B708" s="166">
        <v>46169</v>
      </c>
      <c r="C708" t="s">
        <v>50735</v>
      </c>
      <c r="D708" t="s">
        <v>48868</v>
      </c>
      <c r="E708" t="s">
        <v>50826</v>
      </c>
      <c r="F708" t="s">
        <v>50822</v>
      </c>
      <c r="G708" t="s">
        <v>27748</v>
      </c>
      <c r="H708" t="s">
        <v>18510</v>
      </c>
      <c r="I708">
        <v>241</v>
      </c>
      <c r="J708">
        <v>6</v>
      </c>
      <c r="K708" s="165">
        <v>0.024895999999999998</v>
      </c>
      <c r="L708" s="164">
        <v>0.26</v>
      </c>
      <c r="M708" s="164">
        <v>1.58</v>
      </c>
      <c r="N708" s="127" t="str">
        <f>VLOOKUP(G708,映射表!A:G,7,0)</f>
        <v>唐璇淑</v>
      </c>
      <c r="O708" s="128" t="str">
        <f>VLOOKUP(G708,映射表!A:C,3,0)</f>
        <v>W2593P445112</v>
      </c>
      <c r="P708" t="s">
        <v>12</v>
      </c>
    </row>
    <row r="709" spans="1:16">
      <c r="A709" s="166">
        <v>46169</v>
      </c>
      <c r="B709" s="166">
        <v>46169</v>
      </c>
      <c r="C709" t="s">
        <v>50791</v>
      </c>
      <c r="D709" t="s">
        <v>48868</v>
      </c>
      <c r="E709" t="s">
        <v>50827</v>
      </c>
      <c r="F709" t="s">
        <v>28676</v>
      </c>
      <c r="G709" t="s">
        <v>28676</v>
      </c>
      <c r="H709" t="s">
        <v>28677</v>
      </c>
      <c r="I709">
        <v>767</v>
      </c>
      <c r="J709">
        <v>10</v>
      </c>
      <c r="K709" s="165">
        <v>0.013038000000000001</v>
      </c>
      <c r="L709" s="164">
        <v>0.39</v>
      </c>
      <c r="M709" s="164">
        <v>3.92</v>
      </c>
      <c r="N709" s="127" t="str">
        <f>VLOOKUP(G709,映射表!A:G,7,0)</f>
        <v>唐璇淑</v>
      </c>
      <c r="O709" s="128" t="str">
        <f>VLOOKUP(G709,映射表!A:C,3,0)</f>
        <v>W2580S00054</v>
      </c>
      <c r="P709" t="s">
        <v>12</v>
      </c>
    </row>
    <row r="710" spans="1:16">
      <c r="A710" s="166">
        <v>46169</v>
      </c>
      <c r="B710" s="166">
        <v>46169</v>
      </c>
      <c r="C710" t="s">
        <v>50726</v>
      </c>
      <c r="D710" t="s">
        <v>48868</v>
      </c>
      <c r="E710" t="s">
        <v>50828</v>
      </c>
      <c r="F710" t="s">
        <v>50828</v>
      </c>
      <c r="G710" t="s">
        <v>27443</v>
      </c>
      <c r="H710" t="s">
        <v>17083</v>
      </c>
      <c r="I710">
        <v>570</v>
      </c>
      <c r="J710">
        <v>12</v>
      </c>
      <c r="K710" s="165">
        <v>0.021053000000000002</v>
      </c>
      <c r="L710" s="164">
        <v>0.22</v>
      </c>
      <c r="M710" s="164">
        <v>2.61</v>
      </c>
      <c r="N710" s="127" t="str">
        <f>VLOOKUP(G710,映射表!A:G,7,0)</f>
        <v>唐璇淑</v>
      </c>
      <c r="O710" s="128" t="str">
        <f>VLOOKUP(G710,映射表!A:C,3,0)</f>
        <v>W2593P445043</v>
      </c>
      <c r="P710" t="s">
        <v>12</v>
      </c>
    </row>
    <row r="711" spans="1:16">
      <c r="A711" s="166">
        <v>46169</v>
      </c>
      <c r="B711" s="166">
        <v>46169</v>
      </c>
      <c r="C711" t="s">
        <v>50726</v>
      </c>
      <c r="D711" t="s">
        <v>48868</v>
      </c>
      <c r="E711" t="s">
        <v>50828</v>
      </c>
      <c r="F711" t="s">
        <v>50828</v>
      </c>
      <c r="G711" t="s">
        <v>27444</v>
      </c>
      <c r="H711" t="s">
        <v>17081</v>
      </c>
      <c r="I711">
        <v>415</v>
      </c>
      <c r="J711">
        <v>3</v>
      </c>
      <c r="K711" s="165">
        <v>0.007229</v>
      </c>
      <c r="L711" s="164">
        <v>0.22</v>
      </c>
      <c r="M711" s="164">
        <v>0.66</v>
      </c>
      <c r="N711" s="127" t="str">
        <f>VLOOKUP(G711,映射表!A:G,7,0)</f>
        <v>唐璇淑</v>
      </c>
      <c r="O711" s="128" t="str">
        <f>VLOOKUP(G711,映射表!A:C,3,0)</f>
        <v>W2593P445112</v>
      </c>
      <c r="P711" t="s">
        <v>12</v>
      </c>
    </row>
    <row r="712" spans="1:16">
      <c r="A712" s="166">
        <v>46169</v>
      </c>
      <c r="B712" s="166">
        <v>46169</v>
      </c>
      <c r="C712" t="s">
        <v>50738</v>
      </c>
      <c r="D712" t="s">
        <v>48868</v>
      </c>
      <c r="E712" t="s">
        <v>50829</v>
      </c>
      <c r="F712" t="s">
        <v>50829</v>
      </c>
      <c r="G712" t="s">
        <v>27987</v>
      </c>
      <c r="H712" t="s">
        <v>18411</v>
      </c>
      <c r="I712">
        <v>34</v>
      </c>
      <c r="J712">
        <v>0</v>
      </c>
      <c r="K712" s="165">
        <v>0</v>
      </c>
      <c r="L712" t="s">
        <v>18516</v>
      </c>
      <c r="M712" s="164">
        <v>0</v>
      </c>
      <c r="N712" s="127" t="str">
        <f>VLOOKUP(G712,映射表!A:G,7,0)</f>
        <v>唐璇淑</v>
      </c>
      <c r="O712" s="128" t="str">
        <f>VLOOKUP(G712,映射表!A:C,3,0)</f>
        <v>W2580S00054</v>
      </c>
      <c r="P712" t="s">
        <v>12</v>
      </c>
    </row>
    <row r="713" spans="1:16">
      <c r="A713" s="166">
        <v>46169</v>
      </c>
      <c r="B713" s="166">
        <v>46169</v>
      </c>
      <c r="C713" t="s">
        <v>50726</v>
      </c>
      <c r="D713" t="s">
        <v>48868</v>
      </c>
      <c r="E713" t="s">
        <v>50830</v>
      </c>
      <c r="F713" t="s">
        <v>50830</v>
      </c>
      <c r="G713" t="s">
        <v>27443</v>
      </c>
      <c r="H713" t="s">
        <v>17083</v>
      </c>
      <c r="I713">
        <v>56</v>
      </c>
      <c r="J713">
        <v>1</v>
      </c>
      <c r="K713" s="165">
        <v>0.017857</v>
      </c>
      <c r="L713" s="164">
        <v>0.3</v>
      </c>
      <c r="M713" s="164">
        <v>0.3</v>
      </c>
      <c r="N713" s="127" t="str">
        <f>VLOOKUP(G713,映射表!A:G,7,0)</f>
        <v>唐璇淑</v>
      </c>
      <c r="O713" s="128" t="str">
        <f>VLOOKUP(G713,映射表!A:C,3,0)</f>
        <v>W2580S00054</v>
      </c>
      <c r="P713" t="s">
        <v>12</v>
      </c>
    </row>
    <row r="714" spans="1:16">
      <c r="A714" s="166">
        <v>46169</v>
      </c>
      <c r="B714" s="166">
        <v>46169</v>
      </c>
      <c r="C714" t="s">
        <v>50726</v>
      </c>
      <c r="D714" t="s">
        <v>48868</v>
      </c>
      <c r="E714" t="s">
        <v>50830</v>
      </c>
      <c r="F714" t="s">
        <v>50830</v>
      </c>
      <c r="G714" t="s">
        <v>27444</v>
      </c>
      <c r="H714" t="s">
        <v>17081</v>
      </c>
      <c r="I714">
        <v>122</v>
      </c>
      <c r="J714">
        <v>1</v>
      </c>
      <c r="K714" s="165">
        <v>0.008197</v>
      </c>
      <c r="L714" s="164">
        <v>0.3</v>
      </c>
      <c r="M714" s="164">
        <v>0.3</v>
      </c>
      <c r="N714" s="127" t="str">
        <f>VLOOKUP(G714,映射表!A:G,7,0)</f>
        <v>唐璇淑</v>
      </c>
      <c r="O714" s="128" t="str">
        <f>VLOOKUP(G714,映射表!A:C,3,0)</f>
        <v>W2580S00054</v>
      </c>
      <c r="P714" t="s">
        <v>12</v>
      </c>
    </row>
    <row r="715" spans="1:16">
      <c r="A715" s="166">
        <v>46169</v>
      </c>
      <c r="B715" s="166">
        <v>46169</v>
      </c>
      <c r="C715" t="s">
        <v>50738</v>
      </c>
      <c r="D715" t="s">
        <v>48868</v>
      </c>
      <c r="E715" t="s">
        <v>50831</v>
      </c>
      <c r="F715" t="s">
        <v>50831</v>
      </c>
      <c r="G715" t="s">
        <v>27987</v>
      </c>
      <c r="H715" t="s">
        <v>18411</v>
      </c>
      <c r="I715">
        <v>2861</v>
      </c>
      <c r="J715">
        <v>23</v>
      </c>
      <c r="K715" s="165">
        <v>0.008039</v>
      </c>
      <c r="L715" s="164">
        <v>0.44</v>
      </c>
      <c r="M715" s="164">
        <v>10.1</v>
      </c>
      <c r="N715" s="127" t="str">
        <f>VLOOKUP(G715,映射表!A:G,7,0)</f>
        <v>唐璇淑</v>
      </c>
      <c r="O715" s="128" t="str">
        <f>VLOOKUP(G715,映射表!A:C,3,0)</f>
        <v>W2580S00054</v>
      </c>
      <c r="P715" t="s">
        <v>12</v>
      </c>
    </row>
    <row r="716" spans="1:16">
      <c r="A716" s="166">
        <v>46169</v>
      </c>
      <c r="B716" s="166">
        <v>46169</v>
      </c>
      <c r="C716" t="s">
        <v>50738</v>
      </c>
      <c r="D716" t="s">
        <v>48868</v>
      </c>
      <c r="E716" t="s">
        <v>50832</v>
      </c>
      <c r="F716" t="s">
        <v>50832</v>
      </c>
      <c r="G716" t="s">
        <v>27987</v>
      </c>
      <c r="H716" t="s">
        <v>18411</v>
      </c>
      <c r="I716">
        <v>902</v>
      </c>
      <c r="J716">
        <v>11</v>
      </c>
      <c r="K716" s="165">
        <v>0.012195000000000001</v>
      </c>
      <c r="L716" s="164">
        <v>0.26</v>
      </c>
      <c r="M716" s="164">
        <v>2.86</v>
      </c>
      <c r="N716" s="127" t="str">
        <f>VLOOKUP(G716,映射表!A:G,7,0)</f>
        <v>唐璇淑</v>
      </c>
      <c r="O716" s="128" t="str">
        <f>VLOOKUP(G716,映射表!A:C,3,0)</f>
        <v>W2580S00054</v>
      </c>
      <c r="P716" t="s">
        <v>12</v>
      </c>
    </row>
    <row r="717" spans="1:16">
      <c r="A717" s="166">
        <v>46169</v>
      </c>
      <c r="B717" s="166">
        <v>46169</v>
      </c>
      <c r="C717" t="s">
        <v>50738</v>
      </c>
      <c r="D717" t="s">
        <v>48868</v>
      </c>
      <c r="E717" t="s">
        <v>50833</v>
      </c>
      <c r="F717" t="s">
        <v>50833</v>
      </c>
      <c r="G717" t="s">
        <v>27987</v>
      </c>
      <c r="H717" t="s">
        <v>18411</v>
      </c>
      <c r="I717">
        <v>1252</v>
      </c>
      <c r="J717">
        <v>11</v>
      </c>
      <c r="K717" s="165">
        <v>0.008786</v>
      </c>
      <c r="L717" s="164">
        <v>0.22</v>
      </c>
      <c r="M717" s="164">
        <v>2.47</v>
      </c>
      <c r="N717" s="127" t="str">
        <f>VLOOKUP(G717,映射表!A:G,7,0)</f>
        <v>唐璇淑</v>
      </c>
      <c r="O717" s="128" t="str">
        <f>VLOOKUP(G717,映射表!A:C,3,0)</f>
        <v>W2593P445112</v>
      </c>
      <c r="P717" t="s">
        <v>12</v>
      </c>
    </row>
    <row r="718" spans="1:16">
      <c r="A718" s="166">
        <v>46169</v>
      </c>
      <c r="B718" s="166">
        <v>46169</v>
      </c>
      <c r="C718" t="s">
        <v>50738</v>
      </c>
      <c r="D718" t="s">
        <v>48868</v>
      </c>
      <c r="E718" t="s">
        <v>50834</v>
      </c>
      <c r="F718" t="s">
        <v>50834</v>
      </c>
      <c r="G718" t="s">
        <v>27987</v>
      </c>
      <c r="H718" t="s">
        <v>18411</v>
      </c>
      <c r="I718">
        <v>1569</v>
      </c>
      <c r="J718">
        <v>9</v>
      </c>
      <c r="K718" s="165">
        <v>0.005736</v>
      </c>
      <c r="L718" s="164">
        <v>0.53</v>
      </c>
      <c r="M718" s="164">
        <v>4.73</v>
      </c>
      <c r="N718" s="127" t="str">
        <f>VLOOKUP(G718,映射表!A:G,7,0)</f>
        <v>唐璇淑</v>
      </c>
      <c r="O718" s="128" t="str">
        <f>VLOOKUP(G718,映射表!A:C,3,0)</f>
        <v>W2593P445043</v>
      </c>
      <c r="P718" t="s">
        <v>12</v>
      </c>
    </row>
    <row r="719" spans="1:16">
      <c r="A719" s="166">
        <v>46169</v>
      </c>
      <c r="B719" s="166">
        <v>46169</v>
      </c>
      <c r="C719" t="s">
        <v>50738</v>
      </c>
      <c r="D719" t="s">
        <v>48868</v>
      </c>
      <c r="E719" t="s">
        <v>50835</v>
      </c>
      <c r="F719" t="s">
        <v>50835</v>
      </c>
      <c r="G719" t="s">
        <v>27987</v>
      </c>
      <c r="H719" t="s">
        <v>18411</v>
      </c>
      <c r="I719">
        <v>0</v>
      </c>
      <c r="J719">
        <v>0</v>
      </c>
      <c r="K719" t="s">
        <v>18516</v>
      </c>
      <c r="L719" t="s">
        <v>18516</v>
      </c>
      <c r="M719" s="164">
        <v>0</v>
      </c>
      <c r="N719" s="127" t="str">
        <f>VLOOKUP(G719,映射表!A:G,7,0)</f>
        <v>唐璇淑</v>
      </c>
      <c r="O719" s="128" t="str">
        <f>VLOOKUP(G719,映射表!A:C,3,0)</f>
        <v>W2593P445112</v>
      </c>
      <c r="P719" t="s">
        <v>12</v>
      </c>
    </row>
    <row r="720" spans="1:16">
      <c r="A720" s="166">
        <v>46169</v>
      </c>
      <c r="B720" s="166">
        <v>46169</v>
      </c>
      <c r="C720" t="s">
        <v>50726</v>
      </c>
      <c r="D720" t="s">
        <v>48868</v>
      </c>
      <c r="E720" t="s">
        <v>50836</v>
      </c>
      <c r="F720" t="s">
        <v>50836</v>
      </c>
      <c r="G720" t="s">
        <v>27444</v>
      </c>
      <c r="H720" t="s">
        <v>17081</v>
      </c>
      <c r="I720">
        <v>576</v>
      </c>
      <c r="J720">
        <v>4</v>
      </c>
      <c r="K720" s="165">
        <v>0.0069440000000000005</v>
      </c>
      <c r="L720" s="164">
        <v>0.39</v>
      </c>
      <c r="M720" s="164">
        <v>1.56</v>
      </c>
      <c r="N720" s="127" t="str">
        <f>VLOOKUP(G720,映射表!A:G,7,0)</f>
        <v>唐璇淑</v>
      </c>
      <c r="O720" s="128" t="str">
        <f>VLOOKUP(G720,映射表!A:C,3,0)</f>
        <v>W2580S00077</v>
      </c>
      <c r="P720" t="s">
        <v>12</v>
      </c>
    </row>
    <row r="721" spans="1:16">
      <c r="A721" s="166">
        <v>46169</v>
      </c>
      <c r="B721" s="166">
        <v>46169</v>
      </c>
      <c r="C721" t="s">
        <v>50726</v>
      </c>
      <c r="D721" t="s">
        <v>48868</v>
      </c>
      <c r="E721" t="s">
        <v>50836</v>
      </c>
      <c r="F721" t="s">
        <v>50836</v>
      </c>
      <c r="G721" t="s">
        <v>27443</v>
      </c>
      <c r="H721" t="s">
        <v>17083</v>
      </c>
      <c r="I721">
        <v>368</v>
      </c>
      <c r="J721">
        <v>2</v>
      </c>
      <c r="K721" s="165">
        <v>0.005435</v>
      </c>
      <c r="L721" s="164">
        <v>0.4</v>
      </c>
      <c r="M721" s="164">
        <v>0.8</v>
      </c>
      <c r="N721" s="127" t="str">
        <f>VLOOKUP(G721,映射表!A:G,7,0)</f>
        <v>唐璇淑</v>
      </c>
      <c r="O721" s="128" t="str">
        <f>VLOOKUP(G721,映射表!A:C,3,0)</f>
        <v>W2580S00077</v>
      </c>
      <c r="P721" t="s">
        <v>12</v>
      </c>
    </row>
    <row r="722" spans="1:16">
      <c r="A722" s="166">
        <v>46169</v>
      </c>
      <c r="B722" s="166">
        <v>46169</v>
      </c>
      <c r="C722" t="s">
        <v>50726</v>
      </c>
      <c r="D722" t="s">
        <v>48868</v>
      </c>
      <c r="E722" t="s">
        <v>50837</v>
      </c>
      <c r="F722" t="s">
        <v>50837</v>
      </c>
      <c r="G722" t="s">
        <v>27444</v>
      </c>
      <c r="H722" t="s">
        <v>17081</v>
      </c>
      <c r="I722">
        <v>63</v>
      </c>
      <c r="J722">
        <v>2</v>
      </c>
      <c r="K722" s="165">
        <v>0.031745999999999996</v>
      </c>
      <c r="L722" s="164">
        <v>0.14</v>
      </c>
      <c r="M722" s="164">
        <v>0.27</v>
      </c>
      <c r="N722" s="127" t="str">
        <f>VLOOKUP(G722,映射表!A:G,7,0)</f>
        <v>唐璇淑</v>
      </c>
      <c r="O722" s="128" t="str">
        <f>VLOOKUP(G722,映射表!A:C,3,0)</f>
        <v>W2580S00091</v>
      </c>
      <c r="P722" t="s">
        <v>12</v>
      </c>
    </row>
    <row r="723" spans="1:16">
      <c r="A723" s="166">
        <v>46169</v>
      </c>
      <c r="B723" s="166">
        <v>46169</v>
      </c>
      <c r="C723" t="s">
        <v>50838</v>
      </c>
      <c r="D723" t="s">
        <v>48868</v>
      </c>
      <c r="E723" t="s">
        <v>50839</v>
      </c>
      <c r="F723" t="s">
        <v>50839</v>
      </c>
      <c r="G723" t="s">
        <v>29009</v>
      </c>
      <c r="H723" t="s">
        <v>29010</v>
      </c>
      <c r="I723">
        <v>3</v>
      </c>
      <c r="J723">
        <v>0</v>
      </c>
      <c r="K723" s="165">
        <v>0</v>
      </c>
      <c r="L723" t="s">
        <v>18516</v>
      </c>
      <c r="M723" s="164">
        <v>0</v>
      </c>
      <c r="N723" s="127" t="str">
        <f>VLOOKUP(G723,映射表!A:G,7,0)</f>
        <v>唐璇淑</v>
      </c>
      <c r="O723" s="128" t="str">
        <f>VLOOKUP(G723,映射表!A:C,3,0)</f>
        <v>W2580S00091</v>
      </c>
      <c r="P723" t="s">
        <v>12</v>
      </c>
    </row>
    <row r="724" spans="1:16">
      <c r="A724" s="166">
        <v>46169</v>
      </c>
      <c r="B724" s="166">
        <v>46169</v>
      </c>
      <c r="C724" t="s">
        <v>50838</v>
      </c>
      <c r="D724" t="s">
        <v>48868</v>
      </c>
      <c r="E724" t="s">
        <v>50840</v>
      </c>
      <c r="F724" t="s">
        <v>50840</v>
      </c>
      <c r="G724" t="s">
        <v>29009</v>
      </c>
      <c r="H724" t="s">
        <v>29010</v>
      </c>
      <c r="I724">
        <v>640</v>
      </c>
      <c r="J724">
        <v>9</v>
      </c>
      <c r="K724" s="165">
        <v>0.014063</v>
      </c>
      <c r="L724" s="164">
        <v>0.33</v>
      </c>
      <c r="M724" s="164">
        <v>2.94</v>
      </c>
      <c r="N724" s="127" t="str">
        <f>VLOOKUP(G724,映射表!A:G,7,0)</f>
        <v>唐璇淑</v>
      </c>
      <c r="O724" s="128" t="str">
        <f>VLOOKUP(G724,映射表!A:C,3,0)</f>
        <v>W2593P445043</v>
      </c>
      <c r="P724" t="s">
        <v>12</v>
      </c>
    </row>
    <row r="725" spans="1:16">
      <c r="A725" s="166">
        <v>46169</v>
      </c>
      <c r="B725" s="166">
        <v>46169</v>
      </c>
      <c r="C725" t="s">
        <v>50841</v>
      </c>
      <c r="D725" t="s">
        <v>48868</v>
      </c>
      <c r="E725" t="s">
        <v>50842</v>
      </c>
      <c r="F725" t="s">
        <v>50842</v>
      </c>
      <c r="G725" t="s">
        <v>29011</v>
      </c>
      <c r="H725" t="s">
        <v>29012</v>
      </c>
      <c r="I725">
        <v>3</v>
      </c>
      <c r="J725">
        <v>0</v>
      </c>
      <c r="K725" s="165">
        <v>0</v>
      </c>
      <c r="L725" t="s">
        <v>18516</v>
      </c>
      <c r="M725" s="164">
        <v>0</v>
      </c>
      <c r="N725" s="127" t="str">
        <f>VLOOKUP(G725,映射表!A:G,7,0)</f>
        <v>唐璇淑</v>
      </c>
      <c r="O725" s="128" t="str">
        <f>VLOOKUP(G725,映射表!A:C,3,0)</f>
        <v>W2580S00091</v>
      </c>
      <c r="P725" t="s">
        <v>12</v>
      </c>
    </row>
    <row r="726" spans="1:16">
      <c r="A726" s="166">
        <v>46169</v>
      </c>
      <c r="B726" s="166">
        <v>46169</v>
      </c>
      <c r="C726" t="s">
        <v>50841</v>
      </c>
      <c r="D726" t="s">
        <v>48868</v>
      </c>
      <c r="E726" t="s">
        <v>50843</v>
      </c>
      <c r="F726" t="s">
        <v>50843</v>
      </c>
      <c r="G726" t="s">
        <v>29011</v>
      </c>
      <c r="H726" t="s">
        <v>29012</v>
      </c>
      <c r="I726">
        <v>199</v>
      </c>
      <c r="J726">
        <v>3</v>
      </c>
      <c r="K726" s="165">
        <v>0.015075</v>
      </c>
      <c r="L726" s="164">
        <v>0.5</v>
      </c>
      <c r="M726" s="164">
        <v>1.5</v>
      </c>
      <c r="N726" s="127" t="str">
        <f>VLOOKUP(G726,映射表!A:G,7,0)</f>
        <v>唐璇淑</v>
      </c>
      <c r="O726" s="128" t="str">
        <f>VLOOKUP(G726,映射表!A:C,3,0)</f>
        <v>W2580S00077</v>
      </c>
      <c r="P726" t="s">
        <v>12</v>
      </c>
    </row>
    <row r="727" spans="1:16">
      <c r="A727" s="166">
        <v>46169</v>
      </c>
      <c r="B727" s="166">
        <v>46169</v>
      </c>
      <c r="C727" t="s">
        <v>50726</v>
      </c>
      <c r="D727" t="s">
        <v>48868</v>
      </c>
      <c r="E727" t="s">
        <v>50837</v>
      </c>
      <c r="F727" t="s">
        <v>50837</v>
      </c>
      <c r="G727" t="s">
        <v>27443</v>
      </c>
      <c r="H727" t="s">
        <v>17083</v>
      </c>
      <c r="I727">
        <v>78</v>
      </c>
      <c r="J727">
        <v>1</v>
      </c>
      <c r="K727" s="165">
        <v>0.012821</v>
      </c>
      <c r="L727" s="164">
        <v>0.14</v>
      </c>
      <c r="M727" s="164">
        <v>0.14</v>
      </c>
      <c r="N727" s="127" t="str">
        <f>VLOOKUP(G727,映射表!A:G,7,0)</f>
        <v>唐璇淑</v>
      </c>
      <c r="O727" s="128" t="str">
        <f>VLOOKUP(G727,映射表!A:C,3,0)</f>
        <v>W2593P411270</v>
      </c>
      <c r="P727" t="s">
        <v>12</v>
      </c>
    </row>
    <row r="728" spans="1:16">
      <c r="A728" s="166">
        <v>46169</v>
      </c>
      <c r="B728" s="166">
        <v>46169</v>
      </c>
      <c r="C728" t="s">
        <v>50841</v>
      </c>
      <c r="D728" t="s">
        <v>48868</v>
      </c>
      <c r="E728" t="s">
        <v>50844</v>
      </c>
      <c r="F728" t="s">
        <v>50844</v>
      </c>
      <c r="G728" t="s">
        <v>29011</v>
      </c>
      <c r="H728" t="s">
        <v>29012</v>
      </c>
      <c r="I728">
        <v>105</v>
      </c>
      <c r="J728">
        <v>1</v>
      </c>
      <c r="K728" s="165">
        <v>0.009524</v>
      </c>
      <c r="L728" s="164">
        <v>0.32</v>
      </c>
      <c r="M728" s="164">
        <v>0.32</v>
      </c>
      <c r="N728" s="127" t="str">
        <f>VLOOKUP(G728,映射表!A:G,7,0)</f>
        <v>唐璇淑</v>
      </c>
      <c r="O728" s="128" t="str">
        <f>VLOOKUP(G728,映射表!A:C,3,0)</f>
        <v>W2593P411269</v>
      </c>
      <c r="P728" t="s">
        <v>12</v>
      </c>
    </row>
    <row r="729" spans="1:16">
      <c r="A729" s="166">
        <v>46169</v>
      </c>
      <c r="B729" s="166">
        <v>46169</v>
      </c>
      <c r="C729" t="s">
        <v>50838</v>
      </c>
      <c r="D729" t="s">
        <v>48868</v>
      </c>
      <c r="E729" t="s">
        <v>50845</v>
      </c>
      <c r="F729" t="s">
        <v>50845</v>
      </c>
      <c r="G729" t="s">
        <v>29009</v>
      </c>
      <c r="H729" t="s">
        <v>29010</v>
      </c>
      <c r="I729">
        <v>671</v>
      </c>
      <c r="J729">
        <v>5</v>
      </c>
      <c r="K729" s="165">
        <v>0.007451999999999999</v>
      </c>
      <c r="L729" s="164">
        <v>0.46</v>
      </c>
      <c r="M729" s="164">
        <v>2.28</v>
      </c>
      <c r="N729" s="127" t="str">
        <f>VLOOKUP(G729,映射表!A:G,7,0)</f>
        <v>唐璇淑</v>
      </c>
      <c r="O729" s="128" t="str">
        <f>VLOOKUP(G729,映射表!A:C,3,0)</f>
        <v>W2593P411270</v>
      </c>
      <c r="P729" t="s">
        <v>12</v>
      </c>
    </row>
    <row r="730" spans="1:16">
      <c r="A730" s="166">
        <v>46169</v>
      </c>
      <c r="B730" s="166">
        <v>46169</v>
      </c>
      <c r="C730" t="s">
        <v>50776</v>
      </c>
      <c r="D730" t="s">
        <v>48868</v>
      </c>
      <c r="E730" t="s">
        <v>50846</v>
      </c>
      <c r="F730" t="s">
        <v>50846</v>
      </c>
      <c r="G730" t="s">
        <v>28431</v>
      </c>
      <c r="H730" t="s">
        <v>28432</v>
      </c>
      <c r="I730">
        <v>24</v>
      </c>
      <c r="J730">
        <v>1</v>
      </c>
      <c r="K730" s="165">
        <v>0.041666999999999996</v>
      </c>
      <c r="L730" s="164">
        <v>0.4</v>
      </c>
      <c r="M730" s="164">
        <v>0.4</v>
      </c>
      <c r="N730" s="127" t="str">
        <f>VLOOKUP(G730,映射表!A:G,7,0)</f>
        <v>唐璇淑</v>
      </c>
      <c r="O730" s="128" t="str">
        <f>VLOOKUP(G730,映射表!A:C,3,0)</f>
        <v>W2593P411269</v>
      </c>
      <c r="P730" t="s">
        <v>12</v>
      </c>
    </row>
    <row r="731" spans="1:16">
      <c r="A731" s="166">
        <v>46169</v>
      </c>
      <c r="B731" s="166">
        <v>46169</v>
      </c>
      <c r="C731" t="s">
        <v>50776</v>
      </c>
      <c r="D731" t="s">
        <v>48868</v>
      </c>
      <c r="E731" t="s">
        <v>50846</v>
      </c>
      <c r="F731" t="s">
        <v>50846</v>
      </c>
      <c r="G731" t="s">
        <v>28427</v>
      </c>
      <c r="H731" t="s">
        <v>28428</v>
      </c>
      <c r="I731">
        <v>101</v>
      </c>
      <c r="J731">
        <v>3</v>
      </c>
      <c r="K731" s="165">
        <v>0.029703</v>
      </c>
      <c r="L731" s="164">
        <v>0.39</v>
      </c>
      <c r="M731" s="164">
        <v>1.16</v>
      </c>
      <c r="N731" s="127" t="str">
        <f>VLOOKUP(G731,映射表!A:G,7,0)</f>
        <v>唐璇淑</v>
      </c>
      <c r="O731" s="128" t="str">
        <f>VLOOKUP(G731,映射表!A:C,3,0)</f>
        <v>W2593P411270</v>
      </c>
      <c r="P731" t="s">
        <v>12</v>
      </c>
    </row>
    <row r="732" spans="1:16">
      <c r="A732" s="166">
        <v>46169</v>
      </c>
      <c r="B732" s="166">
        <v>46169</v>
      </c>
      <c r="C732" t="s">
        <v>50776</v>
      </c>
      <c r="D732" t="s">
        <v>48868</v>
      </c>
      <c r="E732" t="s">
        <v>50847</v>
      </c>
      <c r="F732" t="s">
        <v>50847</v>
      </c>
      <c r="G732" t="s">
        <v>28431</v>
      </c>
      <c r="H732" t="s">
        <v>28432</v>
      </c>
      <c r="I732">
        <v>275</v>
      </c>
      <c r="J732">
        <v>7</v>
      </c>
      <c r="K732" s="165">
        <v>0.025455000000000002</v>
      </c>
      <c r="L732" s="164">
        <v>0.42</v>
      </c>
      <c r="M732" s="164">
        <v>2.97</v>
      </c>
      <c r="N732" s="127" t="str">
        <f>VLOOKUP(G732,映射表!A:G,7,0)</f>
        <v>唐璇淑</v>
      </c>
      <c r="O732" s="128" t="str">
        <f>VLOOKUP(G732,映射表!A:C,3,0)</f>
        <v>W2593P411269</v>
      </c>
      <c r="P732" t="s">
        <v>12</v>
      </c>
    </row>
    <row r="733" spans="1:16">
      <c r="A733" s="166">
        <v>46169</v>
      </c>
      <c r="B733" s="166">
        <v>46169</v>
      </c>
      <c r="C733" t="s">
        <v>50776</v>
      </c>
      <c r="D733" t="s">
        <v>48868</v>
      </c>
      <c r="E733" t="s">
        <v>50847</v>
      </c>
      <c r="F733" t="s">
        <v>50847</v>
      </c>
      <c r="G733" t="s">
        <v>28427</v>
      </c>
      <c r="H733" t="s">
        <v>28428</v>
      </c>
      <c r="I733">
        <v>1243</v>
      </c>
      <c r="J733">
        <v>32</v>
      </c>
      <c r="K733" s="165">
        <v>0.025744</v>
      </c>
      <c r="L733" s="164">
        <v>0.41</v>
      </c>
      <c r="M733" s="164">
        <v>13.09</v>
      </c>
      <c r="N733" s="127" t="str">
        <f>VLOOKUP(G733,映射表!A:G,7,0)</f>
        <v>唐璇淑</v>
      </c>
      <c r="O733" s="128" t="str">
        <f>VLOOKUP(G733,映射表!A:C,3,0)</f>
        <v>W504P277598</v>
      </c>
      <c r="P733" t="s">
        <v>12</v>
      </c>
    </row>
    <row r="734" spans="1:16">
      <c r="A734" s="166">
        <v>46169</v>
      </c>
      <c r="B734" s="166">
        <v>46169</v>
      </c>
      <c r="C734" t="s">
        <v>50776</v>
      </c>
      <c r="D734" t="s">
        <v>48868</v>
      </c>
      <c r="E734" t="s">
        <v>50848</v>
      </c>
      <c r="F734" t="s">
        <v>50848</v>
      </c>
      <c r="G734" t="s">
        <v>28431</v>
      </c>
      <c r="H734" t="s">
        <v>28432</v>
      </c>
      <c r="I734">
        <v>53</v>
      </c>
      <c r="J734">
        <v>1</v>
      </c>
      <c r="K734" s="165">
        <v>0.018868</v>
      </c>
      <c r="L734" s="164">
        <v>0.34</v>
      </c>
      <c r="M734" s="164">
        <v>0.34</v>
      </c>
      <c r="N734" s="127" t="str">
        <f>VLOOKUP(G734,映射表!A:G,7,0)</f>
        <v>唐璇淑</v>
      </c>
      <c r="O734" s="128" t="str">
        <f>VLOOKUP(G734,映射表!A:C,3,0)</f>
        <v>W504P281004</v>
      </c>
      <c r="P734" t="s">
        <v>12</v>
      </c>
    </row>
    <row r="735" spans="1:16">
      <c r="A735" s="166">
        <v>46169</v>
      </c>
      <c r="B735" s="166">
        <v>46169</v>
      </c>
      <c r="C735" t="s">
        <v>50776</v>
      </c>
      <c r="D735" t="s">
        <v>48868</v>
      </c>
      <c r="E735" t="s">
        <v>50848</v>
      </c>
      <c r="F735" t="s">
        <v>50848</v>
      </c>
      <c r="G735" t="s">
        <v>28427</v>
      </c>
      <c r="H735" t="s">
        <v>28428</v>
      </c>
      <c r="I735">
        <v>302</v>
      </c>
      <c r="J735">
        <v>6</v>
      </c>
      <c r="K735" s="165">
        <v>0.019868</v>
      </c>
      <c r="L735" s="164">
        <v>0.33</v>
      </c>
      <c r="M735" s="164">
        <v>2</v>
      </c>
      <c r="N735" s="127" t="str">
        <f>VLOOKUP(G735,映射表!A:G,7,0)</f>
        <v>唐璇淑</v>
      </c>
      <c r="O735" s="128" t="str">
        <f>VLOOKUP(G735,映射表!A:C,3,0)</f>
        <v>W504P277598</v>
      </c>
      <c r="P735" t="s">
        <v>12</v>
      </c>
    </row>
    <row r="736" spans="1:16">
      <c r="A736" s="166">
        <v>46169</v>
      </c>
      <c r="B736" s="166">
        <v>46169</v>
      </c>
      <c r="C736" t="s">
        <v>50743</v>
      </c>
      <c r="D736" t="s">
        <v>48868</v>
      </c>
      <c r="E736" t="s">
        <v>50849</v>
      </c>
      <c r="F736" t="s">
        <v>50849</v>
      </c>
      <c r="G736" t="s">
        <v>27910</v>
      </c>
      <c r="H736" t="s">
        <v>18269</v>
      </c>
      <c r="I736">
        <v>19</v>
      </c>
      <c r="J736">
        <v>0</v>
      </c>
      <c r="K736" s="165">
        <v>0</v>
      </c>
      <c r="L736" t="s">
        <v>18516</v>
      </c>
      <c r="M736" s="164">
        <v>0</v>
      </c>
      <c r="N736" s="127" t="str">
        <f>VLOOKUP(G736,映射表!A:G,7,0)</f>
        <v>唐璇淑</v>
      </c>
      <c r="O736" s="128" t="str">
        <f>VLOOKUP(G736,映射表!A:C,3,0)</f>
        <v>W504P277600</v>
      </c>
      <c r="P736" t="s">
        <v>12</v>
      </c>
    </row>
    <row r="737" spans="1:16">
      <c r="A737" s="166">
        <v>46169</v>
      </c>
      <c r="B737" s="166">
        <v>46169</v>
      </c>
      <c r="C737" t="s">
        <v>50743</v>
      </c>
      <c r="D737" t="s">
        <v>48868</v>
      </c>
      <c r="E737" t="s">
        <v>50850</v>
      </c>
      <c r="F737" t="s">
        <v>50850</v>
      </c>
      <c r="G737" t="s">
        <v>27910</v>
      </c>
      <c r="H737" t="s">
        <v>18269</v>
      </c>
      <c r="I737">
        <v>2061</v>
      </c>
      <c r="J737">
        <v>28</v>
      </c>
      <c r="K737" s="165">
        <v>0.013586</v>
      </c>
      <c r="L737" s="164">
        <v>0.33</v>
      </c>
      <c r="M737" s="164">
        <v>9.23</v>
      </c>
      <c r="N737" s="127" t="str">
        <f>VLOOKUP(G737,映射表!A:G,7,0)</f>
        <v>唐璇淑</v>
      </c>
      <c r="O737" s="128" t="str">
        <f>VLOOKUP(G737,映射表!A:C,3,0)</f>
        <v>W504P281004</v>
      </c>
      <c r="P737" t="s">
        <v>12</v>
      </c>
    </row>
    <row r="738" spans="1:16">
      <c r="A738" s="166">
        <v>46169</v>
      </c>
      <c r="B738" s="166">
        <v>46169</v>
      </c>
      <c r="C738" t="s">
        <v>50743</v>
      </c>
      <c r="D738" t="s">
        <v>48868</v>
      </c>
      <c r="E738" t="s">
        <v>50850</v>
      </c>
      <c r="F738" t="s">
        <v>50850</v>
      </c>
      <c r="G738" t="s">
        <v>28558</v>
      </c>
      <c r="H738" t="s">
        <v>28559</v>
      </c>
      <c r="I738">
        <v>146</v>
      </c>
      <c r="J738">
        <v>1</v>
      </c>
      <c r="K738" s="165">
        <v>0.006848999999999999</v>
      </c>
      <c r="L738" s="164">
        <v>0.34</v>
      </c>
      <c r="M738" s="164">
        <v>0.34</v>
      </c>
      <c r="N738" s="127" t="str">
        <f>VLOOKUP(G738,映射表!A:G,7,0)</f>
        <v>唐璇淑</v>
      </c>
      <c r="O738" s="128" t="str">
        <f>VLOOKUP(G738,映射表!A:C,3,0)</f>
        <v>W504P277598</v>
      </c>
      <c r="P738" t="s">
        <v>12</v>
      </c>
    </row>
    <row r="739" spans="1:16">
      <c r="A739" s="166">
        <v>46169</v>
      </c>
      <c r="B739" s="166">
        <v>46169</v>
      </c>
      <c r="C739" t="s">
        <v>50743</v>
      </c>
      <c r="D739" t="s">
        <v>48868</v>
      </c>
      <c r="E739" t="s">
        <v>50850</v>
      </c>
      <c r="F739" t="s">
        <v>50850</v>
      </c>
      <c r="G739" t="s">
        <v>28850</v>
      </c>
      <c r="H739" t="s">
        <v>28851</v>
      </c>
      <c r="I739">
        <v>91</v>
      </c>
      <c r="J739">
        <v>0</v>
      </c>
      <c r="K739" s="165">
        <v>0</v>
      </c>
      <c r="L739" t="s">
        <v>18516</v>
      </c>
      <c r="M739" s="164">
        <v>0</v>
      </c>
      <c r="N739" s="127" t="str">
        <f>VLOOKUP(G739,映射表!A:G,7,0)</f>
        <v>唐璇淑</v>
      </c>
      <c r="O739" s="128" t="str">
        <f>VLOOKUP(G739,映射表!A:C,3,0)</f>
        <v>W504P277600</v>
      </c>
      <c r="P739" t="s">
        <v>12</v>
      </c>
    </row>
    <row r="740" spans="1:16">
      <c r="A740" s="166">
        <v>46169</v>
      </c>
      <c r="B740" s="166">
        <v>46169</v>
      </c>
      <c r="C740" t="s">
        <v>50743</v>
      </c>
      <c r="D740" t="s">
        <v>48868</v>
      </c>
      <c r="E740" t="s">
        <v>50851</v>
      </c>
      <c r="F740" t="s">
        <v>50851</v>
      </c>
      <c r="G740" t="s">
        <v>27910</v>
      </c>
      <c r="H740" t="s">
        <v>18269</v>
      </c>
      <c r="I740">
        <v>361</v>
      </c>
      <c r="J740">
        <v>6</v>
      </c>
      <c r="K740" s="165">
        <v>0.01662</v>
      </c>
      <c r="L740" s="164">
        <v>0.27</v>
      </c>
      <c r="M740" s="164">
        <v>1.61</v>
      </c>
      <c r="N740" s="127" t="str">
        <f>VLOOKUP(G740,映射表!A:G,7,0)</f>
        <v>唐璇淑</v>
      </c>
      <c r="O740" s="128" t="str">
        <f>VLOOKUP(G740,映射表!A:C,3,0)</f>
        <v>W504P281004</v>
      </c>
      <c r="P740" t="s">
        <v>12</v>
      </c>
    </row>
    <row r="741" spans="1:16">
      <c r="A741" s="166">
        <v>46169</v>
      </c>
      <c r="B741" s="166">
        <v>46169</v>
      </c>
      <c r="C741" t="s">
        <v>50743</v>
      </c>
      <c r="D741" t="s">
        <v>48868</v>
      </c>
      <c r="E741" t="s">
        <v>50851</v>
      </c>
      <c r="F741" t="s">
        <v>50851</v>
      </c>
      <c r="G741" t="s">
        <v>28558</v>
      </c>
      <c r="H741" t="s">
        <v>28559</v>
      </c>
      <c r="I741">
        <v>7</v>
      </c>
      <c r="J741">
        <v>0</v>
      </c>
      <c r="K741" s="165">
        <v>0</v>
      </c>
      <c r="L741" t="s">
        <v>18516</v>
      </c>
      <c r="M741" s="164">
        <v>0</v>
      </c>
      <c r="N741" s="127" t="str">
        <f>VLOOKUP(G741,映射表!A:G,7,0)</f>
        <v>唐璇淑</v>
      </c>
      <c r="O741" s="128" t="str">
        <f>VLOOKUP(G741,映射表!A:C,3,0)</f>
        <v>W504P277598</v>
      </c>
      <c r="P741" t="s">
        <v>12</v>
      </c>
    </row>
    <row r="742" spans="1:16">
      <c r="A742" s="166">
        <v>46169</v>
      </c>
      <c r="B742" s="166">
        <v>46169</v>
      </c>
      <c r="C742" t="s">
        <v>50743</v>
      </c>
      <c r="D742" t="s">
        <v>48868</v>
      </c>
      <c r="E742" t="s">
        <v>50851</v>
      </c>
      <c r="F742" t="s">
        <v>50851</v>
      </c>
      <c r="G742" t="s">
        <v>28850</v>
      </c>
      <c r="H742" t="s">
        <v>28851</v>
      </c>
      <c r="I742">
        <v>12</v>
      </c>
      <c r="J742">
        <v>0</v>
      </c>
      <c r="K742" s="165">
        <v>0</v>
      </c>
      <c r="L742" t="s">
        <v>18516</v>
      </c>
      <c r="M742" s="164">
        <v>0</v>
      </c>
      <c r="N742" s="127" t="str">
        <f>VLOOKUP(G742,映射表!A:G,7,0)</f>
        <v>唐璇淑</v>
      </c>
      <c r="O742" s="128" t="str">
        <f>VLOOKUP(G742,映射表!A:C,3,0)</f>
        <v>W504P277598</v>
      </c>
      <c r="P742" t="s">
        <v>12</v>
      </c>
    </row>
    <row r="743" spans="1:16">
      <c r="A743" s="166">
        <v>46169</v>
      </c>
      <c r="B743" s="166">
        <v>46169</v>
      </c>
      <c r="C743" t="s">
        <v>50743</v>
      </c>
      <c r="D743" t="s">
        <v>48868</v>
      </c>
      <c r="E743" t="s">
        <v>50852</v>
      </c>
      <c r="F743" t="s">
        <v>50852</v>
      </c>
      <c r="G743" t="s">
        <v>27910</v>
      </c>
      <c r="H743" t="s">
        <v>18269</v>
      </c>
      <c r="I743">
        <v>2</v>
      </c>
      <c r="J743">
        <v>0</v>
      </c>
      <c r="K743" s="165">
        <v>0</v>
      </c>
      <c r="L743" t="s">
        <v>18516</v>
      </c>
      <c r="M743" s="164">
        <v>0</v>
      </c>
      <c r="N743" s="127" t="str">
        <f>VLOOKUP(G743,映射表!A:G,7,0)</f>
        <v>唐璇淑</v>
      </c>
      <c r="O743" s="128" t="str">
        <f>VLOOKUP(G743,映射表!A:C,3,0)</f>
        <v>W504P277600</v>
      </c>
      <c r="P743" t="s">
        <v>12</v>
      </c>
    </row>
    <row r="744" spans="1:16">
      <c r="A744" s="166">
        <v>46169</v>
      </c>
      <c r="B744" s="166">
        <v>46169</v>
      </c>
      <c r="C744" t="s">
        <v>50743</v>
      </c>
      <c r="D744" t="s">
        <v>48868</v>
      </c>
      <c r="E744" t="s">
        <v>50853</v>
      </c>
      <c r="F744" t="s">
        <v>50853</v>
      </c>
      <c r="G744" t="s">
        <v>27910</v>
      </c>
      <c r="H744" t="s">
        <v>18269</v>
      </c>
      <c r="I744">
        <v>226</v>
      </c>
      <c r="J744">
        <v>2</v>
      </c>
      <c r="K744" s="165">
        <v>0.00885</v>
      </c>
      <c r="L744" s="164">
        <v>0.38</v>
      </c>
      <c r="M744" s="164">
        <v>0.75</v>
      </c>
      <c r="N744" s="127" t="str">
        <f>VLOOKUP(G744,映射表!A:G,7,0)</f>
        <v>唐璇淑</v>
      </c>
      <c r="O744" s="128" t="str">
        <f>VLOOKUP(G744,映射表!A:C,3,0)</f>
        <v>W504P281004</v>
      </c>
      <c r="P744" t="s">
        <v>12</v>
      </c>
    </row>
    <row r="745" spans="1:16">
      <c r="A745" s="166">
        <v>46169</v>
      </c>
      <c r="B745" s="166">
        <v>46169</v>
      </c>
      <c r="C745" t="s">
        <v>50743</v>
      </c>
      <c r="D745" t="s">
        <v>48868</v>
      </c>
      <c r="E745" t="s">
        <v>50853</v>
      </c>
      <c r="F745" t="s">
        <v>50853</v>
      </c>
      <c r="G745" t="s">
        <v>28558</v>
      </c>
      <c r="H745" t="s">
        <v>28559</v>
      </c>
      <c r="I745">
        <v>2</v>
      </c>
      <c r="J745">
        <v>0</v>
      </c>
      <c r="K745" s="165">
        <v>0</v>
      </c>
      <c r="L745" t="s">
        <v>18516</v>
      </c>
      <c r="M745" s="164">
        <v>0</v>
      </c>
      <c r="N745" s="127" t="str">
        <f>VLOOKUP(G745,映射表!A:G,7,0)</f>
        <v>唐璇淑</v>
      </c>
      <c r="O745" s="128" t="str">
        <f>VLOOKUP(G745,映射表!A:C,3,0)</f>
        <v>W504P277598</v>
      </c>
      <c r="P745" t="s">
        <v>12</v>
      </c>
    </row>
    <row r="746" spans="1:16">
      <c r="A746" s="166">
        <v>46169</v>
      </c>
      <c r="B746" s="166">
        <v>46169</v>
      </c>
      <c r="C746" t="s">
        <v>50743</v>
      </c>
      <c r="D746" t="s">
        <v>48868</v>
      </c>
      <c r="E746" t="s">
        <v>50853</v>
      </c>
      <c r="F746" t="s">
        <v>50853</v>
      </c>
      <c r="G746" t="s">
        <v>28850</v>
      </c>
      <c r="H746" t="s">
        <v>28851</v>
      </c>
      <c r="I746">
        <v>9</v>
      </c>
      <c r="J746">
        <v>0</v>
      </c>
      <c r="K746" s="165">
        <v>0</v>
      </c>
      <c r="L746" t="s">
        <v>18516</v>
      </c>
      <c r="M746" s="164">
        <v>0</v>
      </c>
      <c r="N746" s="127" t="str">
        <f>VLOOKUP(G746,映射表!A:G,7,0)</f>
        <v>唐璇淑</v>
      </c>
      <c r="O746" s="128" t="str">
        <f>VLOOKUP(G746,映射表!A:C,3,0)</f>
        <v>W504P277600</v>
      </c>
      <c r="P746" t="s">
        <v>12</v>
      </c>
    </row>
    <row r="747" spans="1:16">
      <c r="A747" s="166">
        <v>46169</v>
      </c>
      <c r="B747" s="166">
        <v>46169</v>
      </c>
      <c r="C747" t="s">
        <v>50743</v>
      </c>
      <c r="D747" t="s">
        <v>48868</v>
      </c>
      <c r="E747" t="s">
        <v>50854</v>
      </c>
      <c r="F747" t="s">
        <v>50854</v>
      </c>
      <c r="G747" t="s">
        <v>27910</v>
      </c>
      <c r="H747" t="s">
        <v>18269</v>
      </c>
      <c r="I747">
        <v>49</v>
      </c>
      <c r="J747">
        <v>0</v>
      </c>
      <c r="K747" s="165">
        <v>0</v>
      </c>
      <c r="L747" t="s">
        <v>18516</v>
      </c>
      <c r="M747" s="164">
        <v>0</v>
      </c>
      <c r="N747" s="127" t="str">
        <f>VLOOKUP(G747,映射表!A:G,7,0)</f>
        <v>欧阳博文</v>
      </c>
      <c r="O747" s="128" t="str">
        <f>VLOOKUP(G747,映射表!A:C,3,0)</f>
        <v>W2593P367066</v>
      </c>
      <c r="P747" t="s">
        <v>12</v>
      </c>
    </row>
    <row r="748" spans="1:16">
      <c r="A748" s="166">
        <v>46169</v>
      </c>
      <c r="B748" s="166">
        <v>46169</v>
      </c>
      <c r="C748" t="s">
        <v>50743</v>
      </c>
      <c r="D748" t="s">
        <v>48868</v>
      </c>
      <c r="E748" t="s">
        <v>50854</v>
      </c>
      <c r="F748" t="s">
        <v>50854</v>
      </c>
      <c r="G748" t="s">
        <v>28558</v>
      </c>
      <c r="H748" t="s">
        <v>28559</v>
      </c>
      <c r="I748">
        <v>6</v>
      </c>
      <c r="J748">
        <v>1</v>
      </c>
      <c r="K748" s="165">
        <v>0.16666699999999998</v>
      </c>
      <c r="L748" s="164">
        <v>0.18</v>
      </c>
      <c r="M748" s="164">
        <v>0.18</v>
      </c>
      <c r="N748" s="127" t="str">
        <f>VLOOKUP(G748,映射表!A:G,7,0)</f>
        <v>欧阳博文</v>
      </c>
      <c r="O748" s="128" t="str">
        <f>VLOOKUP(G748,映射表!A:C,3,0)</f>
        <v>N733P422478P</v>
      </c>
      <c r="P748" t="s">
        <v>12</v>
      </c>
    </row>
    <row r="749" spans="1:16">
      <c r="A749" s="166">
        <v>46169</v>
      </c>
      <c r="B749" s="166">
        <v>46169</v>
      </c>
      <c r="C749" t="s">
        <v>50743</v>
      </c>
      <c r="D749" t="s">
        <v>48868</v>
      </c>
      <c r="E749" t="s">
        <v>50854</v>
      </c>
      <c r="F749" t="s">
        <v>50854</v>
      </c>
      <c r="G749" t="s">
        <v>28850</v>
      </c>
      <c r="H749" t="s">
        <v>28851</v>
      </c>
      <c r="I749">
        <v>1</v>
      </c>
      <c r="J749">
        <v>0</v>
      </c>
      <c r="K749" s="165">
        <v>0</v>
      </c>
      <c r="L749" t="s">
        <v>18516</v>
      </c>
      <c r="M749" s="164">
        <v>0</v>
      </c>
      <c r="N749" s="127" t="str">
        <f>VLOOKUP(G749,映射表!A:G,7,0)</f>
        <v>欧阳博文</v>
      </c>
      <c r="O749" s="128" t="str">
        <f>VLOOKUP(G749,映射表!A:C,3,0)</f>
        <v>N733P422478E</v>
      </c>
      <c r="P749" t="s">
        <v>12</v>
      </c>
    </row>
    <row r="750" spans="1:16">
      <c r="A750" s="166">
        <v>46169</v>
      </c>
      <c r="B750" s="166">
        <v>46169</v>
      </c>
      <c r="C750" t="s">
        <v>50735</v>
      </c>
      <c r="D750" t="s">
        <v>48868</v>
      </c>
      <c r="E750" t="s">
        <v>50801</v>
      </c>
      <c r="F750" t="s">
        <v>50802</v>
      </c>
      <c r="G750" t="s">
        <v>29254</v>
      </c>
      <c r="H750" t="s">
        <v>29255</v>
      </c>
      <c r="I750">
        <v>27</v>
      </c>
      <c r="J750">
        <v>1</v>
      </c>
      <c r="K750" s="165">
        <v>0.037037</v>
      </c>
      <c r="L750" s="164">
        <v>0.26</v>
      </c>
      <c r="M750" s="164">
        <v>0.26</v>
      </c>
      <c r="N750" s="127" t="str">
        <f>VLOOKUP(G750,映射表!A:G,7,0)</f>
        <v>欧阳博文</v>
      </c>
      <c r="O750" s="128" t="str">
        <f>VLOOKUP(G750,映射表!A:C,3,0)</f>
        <v>N733P422478D</v>
      </c>
      <c r="P750" t="s">
        <v>12</v>
      </c>
    </row>
    <row r="751" spans="1:16">
      <c r="A751" s="166">
        <v>46169</v>
      </c>
      <c r="B751" s="166">
        <v>46169</v>
      </c>
      <c r="C751" t="s">
        <v>50243</v>
      </c>
      <c r="D751" t="s">
        <v>48868</v>
      </c>
      <c r="E751" t="s">
        <v>50243</v>
      </c>
      <c r="F751" t="s">
        <v>50243</v>
      </c>
      <c r="G751" t="s">
        <v>29258</v>
      </c>
      <c r="H751" t="s">
        <v>29259</v>
      </c>
      <c r="I751">
        <v>717</v>
      </c>
      <c r="J751">
        <v>2</v>
      </c>
      <c r="K751" s="165">
        <v>0.002789</v>
      </c>
      <c r="L751" s="164">
        <v>0.37</v>
      </c>
      <c r="M751" s="164">
        <v>0.74</v>
      </c>
      <c r="N751" s="127" t="str">
        <f>VLOOKUP(G751,映射表!A:G,7,0)</f>
        <v>欧阳博文</v>
      </c>
      <c r="O751" s="128" t="str">
        <f>VLOOKUP(G751,映射表!A:C,3,0)</f>
        <v>N733P422479P</v>
      </c>
      <c r="P751" t="s">
        <v>12</v>
      </c>
    </row>
    <row r="752" spans="1:16">
      <c r="A752" s="166">
        <v>46169</v>
      </c>
      <c r="B752" s="166">
        <v>46169</v>
      </c>
      <c r="C752" t="s">
        <v>50243</v>
      </c>
      <c r="D752" t="s">
        <v>48868</v>
      </c>
      <c r="E752" t="s">
        <v>50243</v>
      </c>
      <c r="F752" t="s">
        <v>50243</v>
      </c>
      <c r="G752" t="s">
        <v>29256</v>
      </c>
      <c r="H752" t="s">
        <v>29257</v>
      </c>
      <c r="I752">
        <v>128</v>
      </c>
      <c r="J752">
        <v>0</v>
      </c>
      <c r="K752" s="165">
        <v>0</v>
      </c>
      <c r="L752" t="s">
        <v>18516</v>
      </c>
      <c r="M752" s="164">
        <v>0</v>
      </c>
      <c r="N752" s="127" t="str">
        <f>VLOOKUP(G752,映射表!A:G,7,0)</f>
        <v>欧阳博文</v>
      </c>
      <c r="O752" s="128" t="str">
        <f>VLOOKUP(G752,映射表!A:C,3,0)</f>
        <v>N733P422479E</v>
      </c>
      <c r="P752" t="s">
        <v>12</v>
      </c>
    </row>
    <row r="753" spans="1:16">
      <c r="A753" s="166">
        <v>46169</v>
      </c>
      <c r="B753" s="166">
        <v>46169</v>
      </c>
      <c r="C753" t="s">
        <v>50855</v>
      </c>
      <c r="D753" t="s">
        <v>48868</v>
      </c>
      <c r="E753" t="s">
        <v>50856</v>
      </c>
      <c r="F753" t="s">
        <v>50857</v>
      </c>
      <c r="G753" t="s">
        <v>29055</v>
      </c>
      <c r="H753" t="s">
        <v>29056</v>
      </c>
      <c r="I753">
        <v>419</v>
      </c>
      <c r="J753">
        <v>13</v>
      </c>
      <c r="K753" s="165">
        <v>0.031025999999999998</v>
      </c>
      <c r="L753" s="164">
        <v>0.34</v>
      </c>
      <c r="M753" s="164">
        <v>4.42</v>
      </c>
      <c r="N753" s="127" t="str">
        <f>VLOOKUP(G753,映射表!A:G,7,0)</f>
        <v>欧阳博文</v>
      </c>
      <c r="O753" s="128" t="str">
        <f>VLOOKUP(G753,映射表!A:C,3,0)</f>
        <v>N733P422479D</v>
      </c>
      <c r="P753" t="s">
        <v>12</v>
      </c>
    </row>
    <row r="754" spans="1:16">
      <c r="A754" s="166">
        <v>46169</v>
      </c>
      <c r="B754" s="166">
        <v>46169</v>
      </c>
      <c r="C754" t="s">
        <v>50855</v>
      </c>
      <c r="D754" t="s">
        <v>48868</v>
      </c>
      <c r="E754" t="s">
        <v>50856</v>
      </c>
      <c r="F754" t="s">
        <v>50857</v>
      </c>
      <c r="G754" t="s">
        <v>29053</v>
      </c>
      <c r="H754" t="s">
        <v>29054</v>
      </c>
      <c r="I754">
        <v>62</v>
      </c>
      <c r="J754">
        <v>4</v>
      </c>
      <c r="K754" s="165">
        <v>0.064516</v>
      </c>
      <c r="L754" s="164">
        <v>0.33</v>
      </c>
      <c r="M754" s="164">
        <v>1.32</v>
      </c>
      <c r="N754" s="127" t="str">
        <f>VLOOKUP(G754,映射表!A:G,7,0)</f>
        <v>欧阳博文</v>
      </c>
      <c r="O754" s="128" t="str">
        <f>VLOOKUP(G754,映射表!A:C,3,0)</f>
        <v>W2593P409123</v>
      </c>
      <c r="P754" t="s">
        <v>12</v>
      </c>
    </row>
    <row r="755" spans="1:16">
      <c r="A755" s="166">
        <v>46169</v>
      </c>
      <c r="B755" s="166">
        <v>46169</v>
      </c>
      <c r="C755" t="s">
        <v>50855</v>
      </c>
      <c r="D755" t="s">
        <v>48868</v>
      </c>
      <c r="E755" t="s">
        <v>50856</v>
      </c>
      <c r="F755" t="s">
        <v>50857</v>
      </c>
      <c r="G755" t="s">
        <v>29051</v>
      </c>
      <c r="H755" t="s">
        <v>29052</v>
      </c>
      <c r="I755">
        <v>252</v>
      </c>
      <c r="J755">
        <v>3</v>
      </c>
      <c r="K755" s="165">
        <v>0.011904999999999999</v>
      </c>
      <c r="L755" s="164">
        <v>0.36</v>
      </c>
      <c r="M755" s="164">
        <v>1.08</v>
      </c>
      <c r="N755" s="127" t="str">
        <f>VLOOKUP(G755,映射表!A:G,7,0)</f>
        <v>欧阳博文</v>
      </c>
      <c r="O755" s="128" t="str">
        <f>VLOOKUP(G755,映射表!A:C,3,0)</f>
        <v>W2593P409122</v>
      </c>
      <c r="P755" t="s">
        <v>12</v>
      </c>
    </row>
    <row r="756" spans="1:16">
      <c r="A756" s="166">
        <v>46169</v>
      </c>
      <c r="B756" s="166">
        <v>46169</v>
      </c>
      <c r="C756" t="s">
        <v>50855</v>
      </c>
      <c r="D756" t="s">
        <v>48868</v>
      </c>
      <c r="E756" t="s">
        <v>50858</v>
      </c>
      <c r="F756" t="s">
        <v>50859</v>
      </c>
      <c r="G756" t="s">
        <v>29061</v>
      </c>
      <c r="H756" t="s">
        <v>29062</v>
      </c>
      <c r="I756">
        <v>104</v>
      </c>
      <c r="J756">
        <v>3</v>
      </c>
      <c r="K756" s="165">
        <v>0.028845999999999997</v>
      </c>
      <c r="L756" s="164">
        <v>0.36</v>
      </c>
      <c r="M756" s="164">
        <v>1.08</v>
      </c>
      <c r="N756" s="127" t="str">
        <f>VLOOKUP(G756,映射表!A:G,7,0)</f>
        <v>欧阳博文</v>
      </c>
      <c r="O756" s="128" t="str">
        <f>VLOOKUP(G756,映射表!A:C,3,0)</f>
        <v>N733P422480P</v>
      </c>
      <c r="P756" t="s">
        <v>12</v>
      </c>
    </row>
    <row r="757" spans="1:16">
      <c r="A757" s="166">
        <v>46169</v>
      </c>
      <c r="B757" s="166">
        <v>46169</v>
      </c>
      <c r="C757" t="s">
        <v>50855</v>
      </c>
      <c r="D757" t="s">
        <v>48868</v>
      </c>
      <c r="E757" t="s">
        <v>50858</v>
      </c>
      <c r="F757" t="s">
        <v>50859</v>
      </c>
      <c r="G757" t="s">
        <v>29059</v>
      </c>
      <c r="H757" t="s">
        <v>29060</v>
      </c>
      <c r="I757">
        <v>4</v>
      </c>
      <c r="J757">
        <v>0</v>
      </c>
      <c r="K757" s="165">
        <v>0</v>
      </c>
      <c r="L757" t="s">
        <v>18516</v>
      </c>
      <c r="M757" s="164">
        <v>0</v>
      </c>
      <c r="N757" s="127" t="str">
        <f>VLOOKUP(G757,映射表!A:G,7,0)</f>
        <v>欧阳博文</v>
      </c>
      <c r="O757" s="128" t="str">
        <f>VLOOKUP(G757,映射表!A:C,3,0)</f>
        <v>N733P422480E</v>
      </c>
      <c r="P757" t="s">
        <v>12</v>
      </c>
    </row>
    <row r="758" spans="1:16">
      <c r="A758" s="166">
        <v>46169</v>
      </c>
      <c r="B758" s="166">
        <v>46169</v>
      </c>
      <c r="C758" t="s">
        <v>50855</v>
      </c>
      <c r="D758" t="s">
        <v>48868</v>
      </c>
      <c r="E758" t="s">
        <v>50858</v>
      </c>
      <c r="F758" t="s">
        <v>50859</v>
      </c>
      <c r="G758" t="s">
        <v>29057</v>
      </c>
      <c r="H758" t="s">
        <v>29058</v>
      </c>
      <c r="I758">
        <v>129</v>
      </c>
      <c r="J758">
        <v>4</v>
      </c>
      <c r="K758" s="165">
        <v>0.031008</v>
      </c>
      <c r="L758" s="164">
        <v>0.35</v>
      </c>
      <c r="M758" s="164">
        <v>1.38</v>
      </c>
      <c r="N758" s="127" t="str">
        <f>VLOOKUP(G758,映射表!A:G,7,0)</f>
        <v>欧阳博文</v>
      </c>
      <c r="O758" s="128" t="str">
        <f>VLOOKUP(G758,映射表!A:C,3,0)</f>
        <v>N733P422480D</v>
      </c>
      <c r="P758" t="s">
        <v>12</v>
      </c>
    </row>
    <row r="759" spans="1:16">
      <c r="A759" s="166">
        <v>46169</v>
      </c>
      <c r="B759" s="166">
        <v>46169</v>
      </c>
      <c r="C759" t="s">
        <v>50735</v>
      </c>
      <c r="D759" t="s">
        <v>48868</v>
      </c>
      <c r="E759" t="s">
        <v>50860</v>
      </c>
      <c r="F759" t="s">
        <v>50814</v>
      </c>
      <c r="G759" t="s">
        <v>29019</v>
      </c>
      <c r="H759" t="s">
        <v>29020</v>
      </c>
      <c r="I759">
        <v>191</v>
      </c>
      <c r="J759">
        <v>3</v>
      </c>
      <c r="K759" s="165">
        <v>0.015707</v>
      </c>
      <c r="L759" s="164">
        <v>0.35</v>
      </c>
      <c r="M759" s="164">
        <v>1.05</v>
      </c>
      <c r="N759" s="127" t="str">
        <f>VLOOKUP(G759,映射表!A:G,7,0)</f>
        <v>唐璇淑</v>
      </c>
      <c r="O759" s="128" t="str">
        <f>VLOOKUP(G759,映射表!A:C,3,0)</f>
        <v>W2593P406937</v>
      </c>
      <c r="P759" t="s">
        <v>12</v>
      </c>
    </row>
    <row r="760" spans="1:16">
      <c r="A760" s="166">
        <v>46169</v>
      </c>
      <c r="B760" s="166">
        <v>46169</v>
      </c>
      <c r="C760" t="s">
        <v>50735</v>
      </c>
      <c r="D760" t="s">
        <v>48868</v>
      </c>
      <c r="E760" t="s">
        <v>50860</v>
      </c>
      <c r="F760" t="s">
        <v>50814</v>
      </c>
      <c r="G760" t="s">
        <v>29017</v>
      </c>
      <c r="H760" t="s">
        <v>29018</v>
      </c>
      <c r="I760">
        <v>8</v>
      </c>
      <c r="J760">
        <v>0</v>
      </c>
      <c r="K760" s="165">
        <v>0</v>
      </c>
      <c r="L760" t="s">
        <v>18516</v>
      </c>
      <c r="M760" s="164">
        <v>0</v>
      </c>
      <c r="N760" s="127" t="str">
        <f>VLOOKUP(G760,映射表!A:G,7,0)</f>
        <v>唐璇淑</v>
      </c>
      <c r="O760" s="128" t="str">
        <f>VLOOKUP(G760,映射表!A:C,3,0)</f>
        <v>W2593P406937</v>
      </c>
      <c r="P760" t="s">
        <v>12</v>
      </c>
    </row>
    <row r="761" spans="1:16">
      <c r="A761" s="166">
        <v>46169</v>
      </c>
      <c r="B761" s="166">
        <v>46169</v>
      </c>
      <c r="C761" t="s">
        <v>50855</v>
      </c>
      <c r="D761" t="s">
        <v>48868</v>
      </c>
      <c r="E761" t="s">
        <v>50861</v>
      </c>
      <c r="F761" t="s">
        <v>50862</v>
      </c>
      <c r="G761" t="s">
        <v>29067</v>
      </c>
      <c r="H761" t="s">
        <v>29068</v>
      </c>
      <c r="I761">
        <v>81</v>
      </c>
      <c r="J761">
        <v>0</v>
      </c>
      <c r="K761" s="165">
        <v>0</v>
      </c>
      <c r="L761" t="s">
        <v>18516</v>
      </c>
      <c r="M761" s="164">
        <v>0</v>
      </c>
      <c r="N761" s="127" t="str">
        <f>VLOOKUP(G761,映射表!A:G,7,0)</f>
        <v>唐璇淑</v>
      </c>
      <c r="O761" s="128" t="str">
        <f>VLOOKUP(G761,映射表!A:C,3,0)</f>
        <v>W2593P406937</v>
      </c>
      <c r="P761" t="s">
        <v>12</v>
      </c>
    </row>
    <row r="762" spans="1:16">
      <c r="A762" s="166">
        <v>46169</v>
      </c>
      <c r="B762" s="166">
        <v>46169</v>
      </c>
      <c r="C762" t="s">
        <v>50855</v>
      </c>
      <c r="D762" t="s">
        <v>48868</v>
      </c>
      <c r="E762" t="s">
        <v>50861</v>
      </c>
      <c r="F762" t="s">
        <v>50862</v>
      </c>
      <c r="G762" t="s">
        <v>29065</v>
      </c>
      <c r="H762" t="s">
        <v>29066</v>
      </c>
      <c r="I762">
        <v>68</v>
      </c>
      <c r="J762">
        <v>1</v>
      </c>
      <c r="K762" s="165">
        <v>0.014705999999999999</v>
      </c>
      <c r="L762" s="164">
        <v>0.18</v>
      </c>
      <c r="M762" s="164">
        <v>0.18</v>
      </c>
      <c r="N762" s="127" t="str">
        <f>VLOOKUP(G762,映射表!A:G,7,0)</f>
        <v>唐璇淑</v>
      </c>
      <c r="O762" s="128" t="str">
        <f>VLOOKUP(G762,映射表!A:C,3,0)</f>
        <v>W2593P406937</v>
      </c>
      <c r="P762" t="s">
        <v>12</v>
      </c>
    </row>
    <row r="763" spans="1:16">
      <c r="A763" s="166">
        <v>46169</v>
      </c>
      <c r="B763" s="166">
        <v>46169</v>
      </c>
      <c r="C763" t="s">
        <v>50855</v>
      </c>
      <c r="D763" t="s">
        <v>48868</v>
      </c>
      <c r="E763" t="s">
        <v>50861</v>
      </c>
      <c r="F763" t="s">
        <v>50862</v>
      </c>
      <c r="G763" t="s">
        <v>29063</v>
      </c>
      <c r="H763" t="s">
        <v>29064</v>
      </c>
      <c r="I763">
        <v>230</v>
      </c>
      <c r="J763">
        <v>5</v>
      </c>
      <c r="K763" s="165">
        <v>0.021739</v>
      </c>
      <c r="L763" s="164">
        <v>0.36</v>
      </c>
      <c r="M763" s="164">
        <v>1.8</v>
      </c>
      <c r="N763" s="127" t="str">
        <f>VLOOKUP(G763,映射表!A:G,7,0)</f>
        <v>欧阳博文</v>
      </c>
      <c r="O763" s="128" t="str">
        <f>VLOOKUP(G763,映射表!A:C,3,0)</f>
        <v>W2593P445112</v>
      </c>
      <c r="P763" t="s">
        <v>12</v>
      </c>
    </row>
    <row r="764" spans="1:16">
      <c r="A764" s="166">
        <v>46169</v>
      </c>
      <c r="B764" s="166">
        <v>46169</v>
      </c>
      <c r="C764" t="s">
        <v>50815</v>
      </c>
      <c r="D764" t="s">
        <v>48868</v>
      </c>
      <c r="E764" t="s">
        <v>50865</v>
      </c>
      <c r="F764" t="s">
        <v>50865</v>
      </c>
      <c r="G764" t="s">
        <v>29175</v>
      </c>
      <c r="H764" t="s">
        <v>29176</v>
      </c>
      <c r="I764">
        <v>1130</v>
      </c>
      <c r="J764">
        <v>56</v>
      </c>
      <c r="K764" s="165">
        <v>0.049558</v>
      </c>
      <c r="L764" s="164">
        <v>0.33</v>
      </c>
      <c r="M764" s="164">
        <v>18.73</v>
      </c>
      <c r="N764" s="127" t="str">
        <f>VLOOKUP(G764,映射表!A:G,7,0)</f>
        <v>欧阳博文</v>
      </c>
      <c r="O764" s="128" t="str">
        <f>VLOOKUP(G764,映射表!A:C,3,0)</f>
        <v>W2593P445112</v>
      </c>
      <c r="P764" t="s">
        <v>12</v>
      </c>
    </row>
    <row r="765" spans="1:16">
      <c r="A765" s="166">
        <v>46169</v>
      </c>
      <c r="B765" s="166">
        <v>46169</v>
      </c>
      <c r="C765" t="s">
        <v>50815</v>
      </c>
      <c r="D765" t="s">
        <v>48868</v>
      </c>
      <c r="E765" t="s">
        <v>50866</v>
      </c>
      <c r="F765" t="s">
        <v>50866</v>
      </c>
      <c r="G765" t="s">
        <v>29175</v>
      </c>
      <c r="H765" t="s">
        <v>29176</v>
      </c>
      <c r="I765">
        <v>61</v>
      </c>
      <c r="J765">
        <v>2</v>
      </c>
      <c r="K765" s="165">
        <v>0.032787000000000004</v>
      </c>
      <c r="L765" s="164">
        <v>0.2</v>
      </c>
      <c r="M765" s="164">
        <v>0.4</v>
      </c>
      <c r="N765" s="127" t="str">
        <f>VLOOKUP(G765,映射表!A:G,7,0)</f>
        <v>欧阳博文</v>
      </c>
      <c r="O765" s="128" t="str">
        <f>VLOOKUP(G765,映射表!A:C,3,0)</f>
        <v>W504P287652</v>
      </c>
      <c r="P765" t="s">
        <v>12</v>
      </c>
    </row>
    <row r="766" spans="1:16">
      <c r="A766" s="166">
        <v>46169</v>
      </c>
      <c r="B766" s="166">
        <v>46169</v>
      </c>
      <c r="C766" t="s">
        <v>50735</v>
      </c>
      <c r="D766" t="s">
        <v>48868</v>
      </c>
      <c r="E766" t="s">
        <v>50821</v>
      </c>
      <c r="F766" t="s">
        <v>50822</v>
      </c>
      <c r="G766" t="s">
        <v>29308</v>
      </c>
      <c r="H766" t="s">
        <v>29309</v>
      </c>
      <c r="I766">
        <v>81</v>
      </c>
      <c r="J766">
        <v>2</v>
      </c>
      <c r="K766" s="165">
        <v>0.024691</v>
      </c>
      <c r="L766" s="164">
        <v>0.22</v>
      </c>
      <c r="M766" s="164">
        <v>0.44</v>
      </c>
      <c r="N766" s="127" t="e">
        <f>VLOOKUP(G766,映射表!A:G,7,0)</f>
        <v>#N/A</v>
      </c>
      <c r="O766" s="128" t="e">
        <f>VLOOKUP(G766,映射表!A:C,3,0)</f>
        <v>#N/A</v>
      </c>
      <c r="P766" t="s">
        <v>12</v>
      </c>
    </row>
    <row r="767" spans="1:16">
      <c r="A767" s="166">
        <v>46169</v>
      </c>
      <c r="B767" s="166">
        <v>46169</v>
      </c>
      <c r="C767" t="s">
        <v>50735</v>
      </c>
      <c r="D767" t="s">
        <v>48868</v>
      </c>
      <c r="E767" t="s">
        <v>50736</v>
      </c>
      <c r="F767" t="s">
        <v>50737</v>
      </c>
      <c r="G767" t="s">
        <v>29308</v>
      </c>
      <c r="H767" t="s">
        <v>29309</v>
      </c>
      <c r="I767">
        <v>112</v>
      </c>
      <c r="J767">
        <v>2</v>
      </c>
      <c r="K767" s="165">
        <v>0.017857</v>
      </c>
      <c r="L767" s="164">
        <v>0.27</v>
      </c>
      <c r="M767" s="164">
        <v>0.54</v>
      </c>
      <c r="N767" s="127" t="e">
        <f>VLOOKUP(G767,映射表!A:G,7,0)</f>
        <v>#N/A</v>
      </c>
      <c r="O767" s="128" t="e">
        <f>VLOOKUP(G767,映射表!A:C,3,0)</f>
        <v>#N/A</v>
      </c>
      <c r="P767" t="s">
        <v>12</v>
      </c>
    </row>
    <row r="768" spans="1:16">
      <c r="A768" s="166">
        <v>46169</v>
      </c>
      <c r="B768" s="166">
        <v>46169</v>
      </c>
      <c r="C768" t="s">
        <v>51796</v>
      </c>
      <c r="D768" t="s">
        <v>48868</v>
      </c>
      <c r="E768" t="s">
        <v>50867</v>
      </c>
      <c r="F768" t="s">
        <v>50868</v>
      </c>
      <c r="G768" t="s">
        <v>29027</v>
      </c>
      <c r="H768" t="s">
        <v>29028</v>
      </c>
      <c r="I768">
        <v>14</v>
      </c>
      <c r="J768">
        <v>0</v>
      </c>
      <c r="K768" s="165">
        <v>0</v>
      </c>
      <c r="L768" t="s">
        <v>18516</v>
      </c>
      <c r="M768" s="164">
        <v>0</v>
      </c>
      <c r="N768" s="127" t="e">
        <f>VLOOKUP(G768,映射表!A:G,7,0)</f>
        <v>#N/A</v>
      </c>
      <c r="O768" s="128" t="e">
        <f>VLOOKUP(G768,映射表!A:C,3,0)</f>
        <v>#N/A</v>
      </c>
      <c r="P768" t="s">
        <v>12</v>
      </c>
    </row>
    <row r="769" spans="14:15">
      <c r="A769" s="166">
        <v>46169</v>
      </c>
      <c r="B769" s="166">
        <v>46169</v>
      </c>
      <c r="C769" t="s">
        <v>51796</v>
      </c>
      <c r="D769" t="s">
        <v>48868</v>
      </c>
      <c r="E769" t="s">
        <v>50867</v>
      </c>
      <c r="F769" t="s">
        <v>50868</v>
      </c>
      <c r="G769" t="s">
        <v>29035</v>
      </c>
      <c r="H769" t="s">
        <v>29036</v>
      </c>
      <c r="I769">
        <v>2</v>
      </c>
      <c r="J769">
        <v>0</v>
      </c>
      <c r="K769" s="165">
        <v>0</v>
      </c>
      <c r="L769" t="s">
        <v>18516</v>
      </c>
      <c r="M769" s="164">
        <v>0</v>
      </c>
      <c r="N769" s="127" t="e">
        <f>VLOOKUP(G769,映射表!A:G,7,0)</f>
        <v>#N/A</v>
      </c>
      <c r="O769" s="128" t="e">
        <f>VLOOKUP(G769,映射表!A:C,3,0)</f>
        <v>#N/A</v>
      </c>
      <c r="P769" t="s">
        <v>12</v>
      </c>
    </row>
    <row r="770" spans="14:15">
      <c r="N770" s="127" t="e">
        <f>VLOOKUP(G770,映射表!A:G,7,0)</f>
        <v>#N/A</v>
      </c>
      <c r="O770" s="128" t="e">
        <f>VLOOKUP(G770,映射表!A:C,3,0)</f>
        <v>#N/A</v>
      </c>
    </row>
    <row r="771" spans="14:15">
      <c r="N771" s="127" t="e">
        <f>VLOOKUP(G771,映射表!A:G,7,0)</f>
        <v>#N/A</v>
      </c>
      <c r="O771" s="128" t="e">
        <f>VLOOKUP(G771,映射表!A:C,3,0)</f>
        <v>#N/A</v>
      </c>
    </row>
    <row r="772" spans="14:15">
      <c r="N772" s="127" t="e">
        <f>VLOOKUP(G772,映射表!A:G,7,0)</f>
        <v>#N/A</v>
      </c>
      <c r="O772" s="128" t="e">
        <f>VLOOKUP(G772,映射表!A:C,3,0)</f>
        <v>#N/A</v>
      </c>
    </row>
    <row r="773" spans="14:15">
      <c r="N773" s="127" t="e">
        <f>VLOOKUP(G773,映射表!A:G,7,0)</f>
        <v>#N/A</v>
      </c>
      <c r="O773" s="128" t="e">
        <f>VLOOKUP(G773,映射表!A:C,3,0)</f>
        <v>#N/A</v>
      </c>
    </row>
    <row r="774" spans="14:15">
      <c r="N774" s="127" t="e">
        <f>VLOOKUP(G774,映射表!A:G,7,0)</f>
        <v>#N/A</v>
      </c>
      <c r="O774" s="128" t="e">
        <f>VLOOKUP(G774,映射表!A:C,3,0)</f>
        <v>#N/A</v>
      </c>
    </row>
    <row r="775" spans="14:15">
      <c r="N775" s="127" t="e">
        <f>VLOOKUP(G775,映射表!A:G,7,0)</f>
        <v>#N/A</v>
      </c>
      <c r="O775" s="128" t="e">
        <f>VLOOKUP(G775,映射表!A:C,3,0)</f>
        <v>#N/A</v>
      </c>
    </row>
    <row r="776" spans="14:15">
      <c r="N776" s="127" t="e">
        <f>VLOOKUP(G776,映射表!A:G,7,0)</f>
        <v>#N/A</v>
      </c>
      <c r="O776" s="128" t="e">
        <f>VLOOKUP(G776,映射表!A:C,3,0)</f>
        <v>#N/A</v>
      </c>
    </row>
    <row r="777" spans="14:15">
      <c r="N777" s="127" t="e">
        <f>VLOOKUP(G777,映射表!A:G,7,0)</f>
        <v>#N/A</v>
      </c>
      <c r="O777" s="128" t="e">
        <f>VLOOKUP(G777,映射表!A:C,3,0)</f>
        <v>#N/A</v>
      </c>
    </row>
    <row r="778" spans="14:15">
      <c r="N778" s="127" t="e">
        <f>VLOOKUP(G778,映射表!A:G,7,0)</f>
        <v>#N/A</v>
      </c>
      <c r="O778" s="128" t="e">
        <f>VLOOKUP(G778,映射表!A:C,3,0)</f>
        <v>#N/A</v>
      </c>
    </row>
    <row r="779" spans="14:15">
      <c r="N779" s="127" t="e">
        <f>VLOOKUP(G779,映射表!A:G,7,0)</f>
        <v>#N/A</v>
      </c>
      <c r="O779" s="128" t="e">
        <f>VLOOKUP(G779,映射表!A:C,3,0)</f>
        <v>#N/A</v>
      </c>
    </row>
    <row r="780" spans="14:15">
      <c r="N780" s="127" t="e">
        <f>VLOOKUP(G780,映射表!A:G,7,0)</f>
        <v>#N/A</v>
      </c>
      <c r="O780" s="128" t="e">
        <f>VLOOKUP(G780,映射表!A:C,3,0)</f>
        <v>#N/A</v>
      </c>
    </row>
    <row r="781" spans="14:15">
      <c r="N781" s="127" t="e">
        <f>VLOOKUP(G781,映射表!A:G,7,0)</f>
        <v>#N/A</v>
      </c>
      <c r="O781" s="128" t="e">
        <f>VLOOKUP(G781,映射表!A:C,3,0)</f>
        <v>#N/A</v>
      </c>
    </row>
    <row r="782" spans="14:15">
      <c r="N782" s="127" t="e">
        <f>VLOOKUP(G782,映射表!A:G,7,0)</f>
        <v>#N/A</v>
      </c>
      <c r="O782" s="128" t="e">
        <f>VLOOKUP(G782,映射表!A:C,3,0)</f>
        <v>#N/A</v>
      </c>
    </row>
    <row r="783" spans="14:15">
      <c r="N783" s="127" t="e">
        <f>VLOOKUP(G783,映射表!A:G,7,0)</f>
        <v>#N/A</v>
      </c>
      <c r="O783" s="128" t="e">
        <f>VLOOKUP(G783,映射表!A:C,3,0)</f>
        <v>#N/A</v>
      </c>
    </row>
    <row r="784" spans="14:15">
      <c r="N784" s="127" t="e">
        <f>VLOOKUP(G784,映射表!A:G,7,0)</f>
        <v>#N/A</v>
      </c>
      <c r="O784" s="128" t="e">
        <f>VLOOKUP(G784,映射表!A:C,3,0)</f>
        <v>#N/A</v>
      </c>
    </row>
    <row r="785" spans="14:15">
      <c r="N785" s="127" t="e">
        <f>VLOOKUP(G785,映射表!A:G,7,0)</f>
        <v>#N/A</v>
      </c>
      <c r="O785" s="128" t="e">
        <f>VLOOKUP(G785,映射表!A:C,3,0)</f>
        <v>#N/A</v>
      </c>
    </row>
    <row r="786" spans="14:15">
      <c r="N786" s="127" t="e">
        <f>VLOOKUP(G786,映射表!A:G,7,0)</f>
        <v>#N/A</v>
      </c>
      <c r="O786" s="128" t="e">
        <f>VLOOKUP(G786,映射表!A:C,3,0)</f>
        <v>#N/A</v>
      </c>
    </row>
    <row r="787" spans="14:15">
      <c r="N787" s="127" t="e">
        <f>VLOOKUP(G787,映射表!A:G,7,0)</f>
        <v>#N/A</v>
      </c>
      <c r="O787" s="128" t="e">
        <f>VLOOKUP(G787,映射表!A:C,3,0)</f>
        <v>#N/A</v>
      </c>
    </row>
    <row r="788" spans="14:15">
      <c r="N788" s="127" t="e">
        <f>VLOOKUP(G788,映射表!A:G,7,0)</f>
        <v>#N/A</v>
      </c>
      <c r="O788" s="128" t="e">
        <f>VLOOKUP(G788,映射表!A:C,3,0)</f>
        <v>#N/A</v>
      </c>
    </row>
    <row r="789" spans="14:15">
      <c r="N789" s="127" t="e">
        <f>VLOOKUP(G789,映射表!A:G,7,0)</f>
        <v>#N/A</v>
      </c>
      <c r="O789" s="128" t="e">
        <f>VLOOKUP(G789,映射表!A:C,3,0)</f>
        <v>#N/A</v>
      </c>
    </row>
    <row r="790" spans="14:15">
      <c r="N790" s="127" t="e">
        <f>VLOOKUP(G790,映射表!A:G,7,0)</f>
        <v>#N/A</v>
      </c>
      <c r="O790" s="128" t="e">
        <f>VLOOKUP(G790,映射表!A:C,3,0)</f>
        <v>#N/A</v>
      </c>
    </row>
    <row r="791" spans="14:15">
      <c r="N791" s="127" t="e">
        <f>VLOOKUP(G791,映射表!A:G,7,0)</f>
        <v>#N/A</v>
      </c>
      <c r="O791" s="128" t="e">
        <f>VLOOKUP(G791,映射表!A:C,3,0)</f>
        <v>#N/A</v>
      </c>
    </row>
    <row r="792" spans="14:15">
      <c r="N792" s="127" t="e">
        <f>VLOOKUP(G792,映射表!A:G,7,0)</f>
        <v>#N/A</v>
      </c>
      <c r="O792" s="128" t="e">
        <f>VLOOKUP(G792,映射表!A:C,3,0)</f>
        <v>#N/A</v>
      </c>
    </row>
    <row r="793" spans="14:15">
      <c r="N793" s="127" t="e">
        <f>VLOOKUP(G793,映射表!A:G,7,0)</f>
        <v>#N/A</v>
      </c>
      <c r="O793" s="128" t="e">
        <f>VLOOKUP(G793,映射表!A:C,3,0)</f>
        <v>#N/A</v>
      </c>
    </row>
    <row r="794" spans="14:15">
      <c r="N794" s="127" t="e">
        <f>VLOOKUP(G794,映射表!A:G,7,0)</f>
        <v>#N/A</v>
      </c>
      <c r="O794" s="128" t="e">
        <f>VLOOKUP(G794,映射表!A:C,3,0)</f>
        <v>#N/A</v>
      </c>
    </row>
    <row r="795" spans="14:15">
      <c r="N795" s="127" t="e">
        <f>VLOOKUP(G795,映射表!A:G,7,0)</f>
        <v>#N/A</v>
      </c>
      <c r="O795" s="128" t="e">
        <f>VLOOKUP(G795,映射表!A:C,3,0)</f>
        <v>#N/A</v>
      </c>
    </row>
    <row r="796" spans="14:15">
      <c r="N796" s="127" t="e">
        <f>VLOOKUP(G796,映射表!A:G,7,0)</f>
        <v>#N/A</v>
      </c>
      <c r="O796" s="128" t="e">
        <f>VLOOKUP(G796,映射表!A:C,3,0)</f>
        <v>#N/A</v>
      </c>
    </row>
    <row r="797" spans="14:15">
      <c r="N797" s="127" t="e">
        <f>VLOOKUP(G797,映射表!A:G,7,0)</f>
        <v>#N/A</v>
      </c>
      <c r="O797" s="128" t="e">
        <f>VLOOKUP(G797,映射表!A:C,3,0)</f>
        <v>#N/A</v>
      </c>
    </row>
    <row r="798" spans="14:15">
      <c r="N798" s="127" t="e">
        <f>VLOOKUP(G798,映射表!A:G,7,0)</f>
        <v>#N/A</v>
      </c>
      <c r="O798" s="128" t="e">
        <f>VLOOKUP(G798,映射表!A:C,3,0)</f>
        <v>#N/A</v>
      </c>
    </row>
    <row r="799" spans="14:15">
      <c r="N799" s="127" t="e">
        <f>VLOOKUP(G799,映射表!A:G,7,0)</f>
        <v>#N/A</v>
      </c>
      <c r="O799" s="128" t="e">
        <f>VLOOKUP(G799,映射表!A:C,3,0)</f>
        <v>#N/A</v>
      </c>
    </row>
    <row r="800" spans="14:15">
      <c r="N800" s="127" t="e">
        <f>VLOOKUP(G800,映射表!A:G,7,0)</f>
        <v>#N/A</v>
      </c>
      <c r="O800" s="128" t="e">
        <f>VLOOKUP(G800,映射表!A:C,3,0)</f>
        <v>#N/A</v>
      </c>
    </row>
    <row r="801" spans="14:15">
      <c r="N801" s="127" t="e">
        <f>VLOOKUP(G801,映射表!A:G,7,0)</f>
        <v>#N/A</v>
      </c>
      <c r="O801" s="128" t="e">
        <f>VLOOKUP(G801,映射表!A:C,3,0)</f>
        <v>#N/A</v>
      </c>
    </row>
    <row r="802" spans="14:15">
      <c r="N802" s="127" t="e">
        <f>VLOOKUP(G802,映射表!A:G,7,0)</f>
        <v>#N/A</v>
      </c>
      <c r="O802" s="128" t="e">
        <f>VLOOKUP(G802,映射表!A:C,3,0)</f>
        <v>#N/A</v>
      </c>
    </row>
    <row r="803" spans="14:15">
      <c r="N803" s="127" t="e">
        <f>VLOOKUP(G803,映射表!A:G,7,0)</f>
        <v>#N/A</v>
      </c>
      <c r="O803" s="128" t="e">
        <f>VLOOKUP(G803,映射表!A:C,3,0)</f>
        <v>#N/A</v>
      </c>
    </row>
    <row r="804" spans="14:15">
      <c r="N804" s="127" t="e">
        <f>VLOOKUP(G804,映射表!A:G,7,0)</f>
        <v>#N/A</v>
      </c>
      <c r="O804" s="128" t="e">
        <f>VLOOKUP(G804,映射表!A:C,3,0)</f>
        <v>#N/A</v>
      </c>
    </row>
    <row r="805" spans="14:15">
      <c r="N805" s="127" t="e">
        <f>VLOOKUP(G805,映射表!A:G,7,0)</f>
        <v>#N/A</v>
      </c>
      <c r="O805" s="128" t="e">
        <f>VLOOKUP(G805,映射表!A:C,3,0)</f>
        <v>#N/A</v>
      </c>
    </row>
    <row r="806" spans="14:15">
      <c r="N806" s="127" t="e">
        <f>VLOOKUP(G806,映射表!A:G,7,0)</f>
        <v>#N/A</v>
      </c>
      <c r="O806" s="128" t="e">
        <f>VLOOKUP(G806,映射表!A:C,3,0)</f>
        <v>#N/A</v>
      </c>
    </row>
    <row r="807" spans="14:15">
      <c r="N807" s="127" t="e">
        <f>VLOOKUP(G807,映射表!A:G,7,0)</f>
        <v>#N/A</v>
      </c>
      <c r="O807" s="128" t="e">
        <f>VLOOKUP(G807,映射表!A:C,3,0)</f>
        <v>#N/A</v>
      </c>
    </row>
    <row r="808" spans="14:15">
      <c r="N808" s="127" t="e">
        <f>VLOOKUP(G808,映射表!A:G,7,0)</f>
        <v>#N/A</v>
      </c>
      <c r="O808" s="128" t="e">
        <f>VLOOKUP(G808,映射表!A:C,3,0)</f>
        <v>#N/A</v>
      </c>
    </row>
    <row r="809" spans="14:15">
      <c r="N809" s="127" t="e">
        <f>VLOOKUP(G809,映射表!A:G,7,0)</f>
        <v>#N/A</v>
      </c>
      <c r="O809" s="128" t="e">
        <f>VLOOKUP(G809,映射表!A:C,3,0)</f>
        <v>#N/A</v>
      </c>
    </row>
    <row r="810" spans="14:15">
      <c r="N810" s="127" t="e">
        <f>VLOOKUP(G810,映射表!A:G,7,0)</f>
        <v>#N/A</v>
      </c>
      <c r="O810" s="128" t="e">
        <f>VLOOKUP(G810,映射表!A:C,3,0)</f>
        <v>#N/A</v>
      </c>
    </row>
    <row r="811" spans="14:15">
      <c r="N811" s="127" t="e">
        <f>VLOOKUP(G811,映射表!A:G,7,0)</f>
        <v>#N/A</v>
      </c>
      <c r="O811" s="128" t="e">
        <f>VLOOKUP(G811,映射表!A:C,3,0)</f>
        <v>#N/A</v>
      </c>
    </row>
    <row r="812" spans="14:15">
      <c r="N812" s="127" t="e">
        <f>VLOOKUP(G812,映射表!A:G,7,0)</f>
        <v>#N/A</v>
      </c>
      <c r="O812" s="128" t="e">
        <f>VLOOKUP(G812,映射表!A:C,3,0)</f>
        <v>#N/A</v>
      </c>
    </row>
    <row r="813" spans="14:15">
      <c r="N813" s="127" t="e">
        <f>VLOOKUP(G813,映射表!A:G,7,0)</f>
        <v>#N/A</v>
      </c>
      <c r="O813" s="128" t="e">
        <f>VLOOKUP(G813,映射表!A:C,3,0)</f>
        <v>#N/A</v>
      </c>
    </row>
    <row r="814" spans="14:15">
      <c r="N814" s="127" t="e">
        <f>VLOOKUP(G814,映射表!A:G,7,0)</f>
        <v>#N/A</v>
      </c>
      <c r="O814" s="128" t="e">
        <f>VLOOKUP(G814,映射表!A:C,3,0)</f>
        <v>#N/A</v>
      </c>
    </row>
    <row r="815" spans="14:15">
      <c r="N815" s="127" t="e">
        <f>VLOOKUP(G815,映射表!A:G,7,0)</f>
        <v>#N/A</v>
      </c>
      <c r="O815" s="128" t="e">
        <f>VLOOKUP(G815,映射表!A:C,3,0)</f>
        <v>#N/A</v>
      </c>
    </row>
    <row r="816" spans="14:15">
      <c r="N816" s="127" t="e">
        <f>VLOOKUP(G816,映射表!A:G,7,0)</f>
        <v>#N/A</v>
      </c>
      <c r="O816" s="128" t="e">
        <f>VLOOKUP(G816,映射表!A:C,3,0)</f>
        <v>#N/A</v>
      </c>
    </row>
    <row r="817" spans="14:15">
      <c r="N817" s="127" t="e">
        <f>VLOOKUP(G817,映射表!A:G,7,0)</f>
        <v>#N/A</v>
      </c>
      <c r="O817" s="128" t="e">
        <f>VLOOKUP(G817,映射表!A:C,3,0)</f>
        <v>#N/A</v>
      </c>
    </row>
    <row r="818" spans="14:15">
      <c r="N818" s="127" t="e">
        <f>VLOOKUP(G818,映射表!A:G,7,0)</f>
        <v>#N/A</v>
      </c>
      <c r="O818" s="128" t="e">
        <f>VLOOKUP(G818,映射表!A:C,3,0)</f>
        <v>#N/A</v>
      </c>
    </row>
    <row r="819" spans="14:15">
      <c r="N819" s="127" t="e">
        <f>VLOOKUP(G819,映射表!A:G,7,0)</f>
        <v>#N/A</v>
      </c>
      <c r="O819" s="128" t="e">
        <f>VLOOKUP(G819,映射表!A:C,3,0)</f>
        <v>#N/A</v>
      </c>
    </row>
    <row r="820" spans="14:15">
      <c r="N820" s="127" t="e">
        <f>VLOOKUP(G820,映射表!A:G,7,0)</f>
        <v>#N/A</v>
      </c>
      <c r="O820" s="128" t="e">
        <f>VLOOKUP(G820,映射表!A:C,3,0)</f>
        <v>#N/A</v>
      </c>
    </row>
    <row r="821" spans="14:15">
      <c r="N821" s="127" t="e">
        <f>VLOOKUP(G821,映射表!A:G,7,0)</f>
        <v>#N/A</v>
      </c>
      <c r="O821" s="128" t="e">
        <f>VLOOKUP(G821,映射表!A:C,3,0)</f>
        <v>#N/A</v>
      </c>
    </row>
    <row r="822" spans="14:15">
      <c r="N822" s="127" t="e">
        <f>VLOOKUP(G822,映射表!A:G,7,0)</f>
        <v>#N/A</v>
      </c>
      <c r="O822" s="128" t="e">
        <f>VLOOKUP(G822,映射表!A:C,3,0)</f>
        <v>#N/A</v>
      </c>
    </row>
    <row r="823" spans="14:15">
      <c r="N823" s="127" t="e">
        <f>VLOOKUP(G823,映射表!A:G,7,0)</f>
        <v>#N/A</v>
      </c>
      <c r="O823" s="128" t="e">
        <f>VLOOKUP(G823,映射表!A:C,3,0)</f>
        <v>#N/A</v>
      </c>
    </row>
    <row r="824" spans="14:15">
      <c r="N824" s="127" t="e">
        <f>VLOOKUP(G824,映射表!A:G,7,0)</f>
        <v>#N/A</v>
      </c>
      <c r="O824" s="128" t="e">
        <f>VLOOKUP(G824,映射表!A:C,3,0)</f>
        <v>#N/A</v>
      </c>
    </row>
    <row r="825" spans="14:15">
      <c r="N825" s="127" t="e">
        <f>VLOOKUP(G825,映射表!A:G,7,0)</f>
        <v>#N/A</v>
      </c>
      <c r="O825" s="128" t="e">
        <f>VLOOKUP(G825,映射表!A:C,3,0)</f>
        <v>#N/A</v>
      </c>
    </row>
    <row r="826" spans="14:15">
      <c r="N826" s="127" t="e">
        <f>VLOOKUP(G826,映射表!A:G,7,0)</f>
        <v>#N/A</v>
      </c>
      <c r="O826" s="128" t="e">
        <f>VLOOKUP(G826,映射表!A:C,3,0)</f>
        <v>#N/A</v>
      </c>
    </row>
    <row r="827" spans="14:15">
      <c r="N827" s="127" t="e">
        <f>VLOOKUP(G827,映射表!A:G,7,0)</f>
        <v>#N/A</v>
      </c>
      <c r="O827" s="128" t="e">
        <f>VLOOKUP(G827,映射表!A:C,3,0)</f>
        <v>#N/A</v>
      </c>
    </row>
    <row r="828" spans="14:15">
      <c r="N828" s="127" t="e">
        <f>VLOOKUP(G828,映射表!A:G,7,0)</f>
        <v>#N/A</v>
      </c>
      <c r="O828" s="128" t="e">
        <f>VLOOKUP(G828,映射表!A:C,3,0)</f>
        <v>#N/A</v>
      </c>
    </row>
    <row r="829" spans="14:15">
      <c r="N829" s="127" t="e">
        <f>VLOOKUP(G829,映射表!A:G,7,0)</f>
        <v>#N/A</v>
      </c>
      <c r="O829" s="128" t="e">
        <f>VLOOKUP(G829,映射表!A:C,3,0)</f>
        <v>#N/A</v>
      </c>
    </row>
    <row r="830" spans="14:15">
      <c r="N830" s="127" t="e">
        <f>VLOOKUP(G830,映射表!A:G,7,0)</f>
        <v>#N/A</v>
      </c>
      <c r="O830" s="128" t="e">
        <f>VLOOKUP(G830,映射表!A:C,3,0)</f>
        <v>#N/A</v>
      </c>
    </row>
    <row r="831" spans="14:15">
      <c r="N831" s="127" t="e">
        <f>VLOOKUP(G831,映射表!A:G,7,0)</f>
        <v>#N/A</v>
      </c>
      <c r="O831" s="128" t="e">
        <f>VLOOKUP(G831,映射表!A:C,3,0)</f>
        <v>#N/A</v>
      </c>
    </row>
    <row r="832" spans="14:15">
      <c r="N832" s="127" t="e">
        <f>VLOOKUP(G832,映射表!A:G,7,0)</f>
        <v>#N/A</v>
      </c>
      <c r="O832" s="128" t="e">
        <f>VLOOKUP(G832,映射表!A:C,3,0)</f>
        <v>#N/A</v>
      </c>
    </row>
    <row r="833" spans="14:15">
      <c r="N833" s="127" t="e">
        <f>VLOOKUP(G833,映射表!A:G,7,0)</f>
        <v>#N/A</v>
      </c>
      <c r="O833" s="128" t="e">
        <f>VLOOKUP(G833,映射表!A:C,3,0)</f>
        <v>#N/A</v>
      </c>
    </row>
    <row r="834" spans="14:15">
      <c r="N834" s="127" t="e">
        <f>VLOOKUP(G834,映射表!A:G,7,0)</f>
        <v>#N/A</v>
      </c>
      <c r="O834" s="128" t="e">
        <f>VLOOKUP(G834,映射表!A:C,3,0)</f>
        <v>#N/A</v>
      </c>
    </row>
    <row r="835" spans="14:15">
      <c r="N835" s="127" t="e">
        <f>VLOOKUP(G835,映射表!A:G,7,0)</f>
        <v>#N/A</v>
      </c>
      <c r="O835" s="128" t="e">
        <f>VLOOKUP(G835,映射表!A:C,3,0)</f>
        <v>#N/A</v>
      </c>
    </row>
    <row r="836" spans="14:15">
      <c r="N836" s="127" t="e">
        <f>VLOOKUP(G836,映射表!A:G,7,0)</f>
        <v>#N/A</v>
      </c>
      <c r="O836" s="128" t="e">
        <f>VLOOKUP(G836,映射表!A:C,3,0)</f>
        <v>#N/A</v>
      </c>
    </row>
    <row r="837" spans="14:15">
      <c r="N837" s="127" t="e">
        <f>VLOOKUP(G837,映射表!A:G,7,0)</f>
        <v>#N/A</v>
      </c>
      <c r="O837" s="128" t="e">
        <f>VLOOKUP(G837,映射表!A:C,3,0)</f>
        <v>#N/A</v>
      </c>
    </row>
    <row r="838" spans="14:15">
      <c r="N838" s="127" t="e">
        <f>VLOOKUP(G838,映射表!A:G,7,0)</f>
        <v>#N/A</v>
      </c>
      <c r="O838" s="128" t="e">
        <f>VLOOKUP(G838,映射表!A:C,3,0)</f>
        <v>#N/A</v>
      </c>
    </row>
    <row r="839" spans="14:15">
      <c r="N839" s="127" t="e">
        <f>VLOOKUP(G839,映射表!A:G,7,0)</f>
        <v>#N/A</v>
      </c>
      <c r="O839" s="128" t="e">
        <f>VLOOKUP(G839,映射表!A:C,3,0)</f>
        <v>#N/A</v>
      </c>
    </row>
    <row r="840" spans="14:15">
      <c r="N840" s="127" t="e">
        <f>VLOOKUP(G840,映射表!A:G,7,0)</f>
        <v>#N/A</v>
      </c>
      <c r="O840" s="128" t="e">
        <f>VLOOKUP(G840,映射表!A:C,3,0)</f>
        <v>#N/A</v>
      </c>
    </row>
    <row r="841" spans="14:15">
      <c r="N841" s="127" t="e">
        <f>VLOOKUP(G841,映射表!A:G,7,0)</f>
        <v>#N/A</v>
      </c>
      <c r="O841" s="128" t="e">
        <f>VLOOKUP(G841,映射表!A:C,3,0)</f>
        <v>#N/A</v>
      </c>
    </row>
    <row r="842" spans="14:15">
      <c r="N842" s="127" t="e">
        <f>VLOOKUP(G842,映射表!A:G,7,0)</f>
        <v>#N/A</v>
      </c>
      <c r="O842" s="128" t="e">
        <f>VLOOKUP(G842,映射表!A:C,3,0)</f>
        <v>#N/A</v>
      </c>
    </row>
    <row r="843" spans="14:15">
      <c r="N843" s="127" t="e">
        <f>VLOOKUP(G843,映射表!A:G,7,0)</f>
        <v>#N/A</v>
      </c>
      <c r="O843" s="128" t="e">
        <f>VLOOKUP(G843,映射表!A:C,3,0)</f>
        <v>#N/A</v>
      </c>
    </row>
    <row r="844" spans="14:15">
      <c r="N844" s="127" t="e">
        <f>VLOOKUP(G844,映射表!A:G,7,0)</f>
        <v>#N/A</v>
      </c>
      <c r="O844" s="128" t="e">
        <f>VLOOKUP(G844,映射表!A:C,3,0)</f>
        <v>#N/A</v>
      </c>
    </row>
    <row r="845" spans="14:15">
      <c r="N845" s="127" t="e">
        <f>VLOOKUP(G845,映射表!A:G,7,0)</f>
        <v>#N/A</v>
      </c>
      <c r="O845" s="128" t="e">
        <f>VLOOKUP(G845,映射表!A:C,3,0)</f>
        <v>#N/A</v>
      </c>
    </row>
    <row r="846" spans="14:15">
      <c r="N846" s="127" t="e">
        <f>VLOOKUP(G846,映射表!A:G,7,0)</f>
        <v>#N/A</v>
      </c>
      <c r="O846" s="128" t="e">
        <f>VLOOKUP(G846,映射表!A:C,3,0)</f>
        <v>#N/A</v>
      </c>
    </row>
    <row r="847" spans="14:15">
      <c r="N847" s="127" t="e">
        <f>VLOOKUP(G847,映射表!A:G,7,0)</f>
        <v>#N/A</v>
      </c>
      <c r="O847" s="128" t="e">
        <f>VLOOKUP(G847,映射表!A:C,3,0)</f>
        <v>#N/A</v>
      </c>
    </row>
    <row r="848" spans="14:15">
      <c r="N848" s="127" t="e">
        <f>VLOOKUP(G848,映射表!A:G,7,0)</f>
        <v>#N/A</v>
      </c>
      <c r="O848" s="128" t="e">
        <f>VLOOKUP(G848,映射表!A:C,3,0)</f>
        <v>#N/A</v>
      </c>
    </row>
    <row r="849" spans="14:15">
      <c r="N849" s="127" t="e">
        <f>VLOOKUP(G849,映射表!A:G,7,0)</f>
        <v>#N/A</v>
      </c>
      <c r="O849" s="128" t="e">
        <f>VLOOKUP(G849,映射表!A:C,3,0)</f>
        <v>#N/A</v>
      </c>
    </row>
    <row r="850" spans="14:15">
      <c r="N850" s="127" t="e">
        <f>VLOOKUP(G850,映射表!A:G,7,0)</f>
        <v>#N/A</v>
      </c>
      <c r="O850" s="128" t="e">
        <f>VLOOKUP(G850,映射表!A:C,3,0)</f>
        <v>#N/A</v>
      </c>
    </row>
    <row r="851" spans="14:15">
      <c r="N851" s="127" t="e">
        <f>VLOOKUP(G851,映射表!A:G,7,0)</f>
        <v>#N/A</v>
      </c>
      <c r="O851" s="128" t="e">
        <f>VLOOKUP(G851,映射表!A:C,3,0)</f>
        <v>#N/A</v>
      </c>
    </row>
    <row r="852" spans="14:15">
      <c r="N852" s="127" t="e">
        <f>VLOOKUP(G852,映射表!A:G,7,0)</f>
        <v>#N/A</v>
      </c>
      <c r="O852" s="128" t="e">
        <f>VLOOKUP(G852,映射表!A:C,3,0)</f>
        <v>#N/A</v>
      </c>
    </row>
    <row r="853" spans="14:15">
      <c r="N853" s="127" t="e">
        <f>VLOOKUP(G853,映射表!A:G,7,0)</f>
        <v>#N/A</v>
      </c>
      <c r="O853" s="128" t="e">
        <f>VLOOKUP(G853,映射表!A:C,3,0)</f>
        <v>#N/A</v>
      </c>
    </row>
    <row r="854" spans="14:15">
      <c r="N854" s="127" t="e">
        <f>VLOOKUP(G854,映射表!A:G,7,0)</f>
        <v>#N/A</v>
      </c>
      <c r="O854" s="128" t="e">
        <f>VLOOKUP(G854,映射表!A:C,3,0)</f>
        <v>#N/A</v>
      </c>
    </row>
    <row r="855" spans="14:15">
      <c r="N855" s="127" t="e">
        <f>VLOOKUP(G855,映射表!A:G,7,0)</f>
        <v>#N/A</v>
      </c>
      <c r="O855" s="128" t="e">
        <f>VLOOKUP(G855,映射表!A:C,3,0)</f>
        <v>#N/A</v>
      </c>
    </row>
    <row r="856" spans="14:15">
      <c r="N856" s="127" t="e">
        <f>VLOOKUP(G856,映射表!A:G,7,0)</f>
        <v>#N/A</v>
      </c>
      <c r="O856" s="128" t="e">
        <f>VLOOKUP(G856,映射表!A:C,3,0)</f>
        <v>#N/A</v>
      </c>
    </row>
    <row r="857" spans="14:15">
      <c r="N857" s="127" t="e">
        <f>VLOOKUP(G857,映射表!A:G,7,0)</f>
        <v>#N/A</v>
      </c>
      <c r="O857" s="128" t="e">
        <f>VLOOKUP(G857,映射表!A:C,3,0)</f>
        <v>#N/A</v>
      </c>
    </row>
    <row r="858" spans="14:15">
      <c r="N858" s="127" t="e">
        <f>VLOOKUP(G858,映射表!A:G,7,0)</f>
        <v>#N/A</v>
      </c>
      <c r="O858" s="128" t="e">
        <f>VLOOKUP(G858,映射表!A:C,3,0)</f>
        <v>#N/A</v>
      </c>
    </row>
    <row r="859" spans="14:15">
      <c r="N859" s="127" t="e">
        <f>VLOOKUP(G859,映射表!A:G,7,0)</f>
        <v>#N/A</v>
      </c>
      <c r="O859" s="128" t="e">
        <f>VLOOKUP(G859,映射表!A:C,3,0)</f>
        <v>#N/A</v>
      </c>
    </row>
    <row r="860" spans="14:15">
      <c r="N860" s="127" t="e">
        <f>VLOOKUP(G860,映射表!A:G,7,0)</f>
        <v>#N/A</v>
      </c>
      <c r="O860" s="128" t="e">
        <f>VLOOKUP(G860,映射表!A:C,3,0)</f>
        <v>#N/A</v>
      </c>
    </row>
    <row r="861" spans="14:15">
      <c r="N861" s="127" t="e">
        <f>VLOOKUP(G861,映射表!A:G,7,0)</f>
        <v>#N/A</v>
      </c>
      <c r="O861" s="128" t="e">
        <f>VLOOKUP(G861,映射表!A:C,3,0)</f>
        <v>#N/A</v>
      </c>
    </row>
    <row r="862" spans="14:15">
      <c r="N862" s="127" t="e">
        <f>VLOOKUP(G862,映射表!A:G,7,0)</f>
        <v>#N/A</v>
      </c>
      <c r="O862" s="128" t="e">
        <f>VLOOKUP(G862,映射表!A:C,3,0)</f>
        <v>#N/A</v>
      </c>
    </row>
    <row r="863" spans="14:15">
      <c r="N863" s="127" t="e">
        <f>VLOOKUP(G863,映射表!A:G,7,0)</f>
        <v>#N/A</v>
      </c>
      <c r="O863" s="128" t="e">
        <f>VLOOKUP(G863,映射表!A:C,3,0)</f>
        <v>#N/A</v>
      </c>
    </row>
    <row r="864" spans="14:15">
      <c r="N864" s="127" t="e">
        <f>VLOOKUP(G864,映射表!A:G,7,0)</f>
        <v>#N/A</v>
      </c>
      <c r="O864" s="128" t="e">
        <f>VLOOKUP(G864,映射表!A:C,3,0)</f>
        <v>#N/A</v>
      </c>
    </row>
    <row r="865" spans="14:15">
      <c r="N865" s="127" t="e">
        <f>VLOOKUP(G865,映射表!A:G,7,0)</f>
        <v>#N/A</v>
      </c>
      <c r="O865" s="128" t="e">
        <f>VLOOKUP(G865,映射表!A:C,3,0)</f>
        <v>#N/A</v>
      </c>
    </row>
    <row r="866" spans="14:15">
      <c r="N866" s="127" t="e">
        <f>VLOOKUP(G866,映射表!A:G,7,0)</f>
        <v>#N/A</v>
      </c>
      <c r="O866" s="128" t="e">
        <f>VLOOKUP(G866,映射表!A:C,3,0)</f>
        <v>#N/A</v>
      </c>
    </row>
    <row r="867" spans="14:15">
      <c r="N867" s="127" t="e">
        <f>VLOOKUP(G867,映射表!A:G,7,0)</f>
        <v>#N/A</v>
      </c>
      <c r="O867" s="128" t="e">
        <f>VLOOKUP(G867,映射表!A:C,3,0)</f>
        <v>#N/A</v>
      </c>
    </row>
    <row r="868" spans="14:15">
      <c r="N868" s="127" t="e">
        <f>VLOOKUP(G868,映射表!A:G,7,0)</f>
        <v>#N/A</v>
      </c>
      <c r="O868" s="128" t="e">
        <f>VLOOKUP(G868,映射表!A:C,3,0)</f>
        <v>#N/A</v>
      </c>
    </row>
    <row r="869" spans="14:15">
      <c r="N869" s="127" t="e">
        <f>VLOOKUP(G869,映射表!A:G,7,0)</f>
        <v>#N/A</v>
      </c>
      <c r="O869" s="128" t="e">
        <f>VLOOKUP(G869,映射表!A:C,3,0)</f>
        <v>#N/A</v>
      </c>
    </row>
    <row r="870" spans="14:15">
      <c r="N870" s="127" t="e">
        <f>VLOOKUP(G870,映射表!A:G,7,0)</f>
        <v>#N/A</v>
      </c>
      <c r="O870" s="128" t="e">
        <f>VLOOKUP(G870,映射表!A:C,3,0)</f>
        <v>#N/A</v>
      </c>
    </row>
    <row r="871" spans="14:15">
      <c r="N871" s="127" t="e">
        <f>VLOOKUP(G871,映射表!A:G,7,0)</f>
        <v>#N/A</v>
      </c>
      <c r="O871" s="128" t="e">
        <f>VLOOKUP(G871,映射表!A:C,3,0)</f>
        <v>#N/A</v>
      </c>
    </row>
    <row r="872" spans="14:15">
      <c r="N872" s="127" t="e">
        <f>VLOOKUP(G872,映射表!A:G,7,0)</f>
        <v>#N/A</v>
      </c>
      <c r="O872" s="128" t="e">
        <f>VLOOKUP(G872,映射表!A:C,3,0)</f>
        <v>#N/A</v>
      </c>
    </row>
    <row r="873" spans="14:15">
      <c r="N873" s="127" t="e">
        <f>VLOOKUP(G873,映射表!A:G,7,0)</f>
        <v>#N/A</v>
      </c>
      <c r="O873" s="128" t="e">
        <f>VLOOKUP(G873,映射表!A:C,3,0)</f>
        <v>#N/A</v>
      </c>
    </row>
    <row r="874" spans="14:15">
      <c r="N874" s="127" t="e">
        <f>VLOOKUP(G874,映射表!A:G,7,0)</f>
        <v>#N/A</v>
      </c>
      <c r="O874" s="128" t="e">
        <f>VLOOKUP(G874,映射表!A:C,3,0)</f>
        <v>#N/A</v>
      </c>
    </row>
    <row r="875" spans="14:15">
      <c r="N875" s="127" t="e">
        <f>VLOOKUP(G875,映射表!A:G,7,0)</f>
        <v>#N/A</v>
      </c>
      <c r="O875" s="128" t="e">
        <f>VLOOKUP(G875,映射表!A:C,3,0)</f>
        <v>#N/A</v>
      </c>
    </row>
    <row r="876" spans="14:15">
      <c r="N876" s="127" t="e">
        <f>VLOOKUP(G876,映射表!A:G,7,0)</f>
        <v>#N/A</v>
      </c>
      <c r="O876" s="128" t="e">
        <f>VLOOKUP(G876,映射表!A:C,3,0)</f>
        <v>#N/A</v>
      </c>
    </row>
    <row r="877" spans="14:15">
      <c r="N877" s="127" t="e">
        <f>VLOOKUP(G877,映射表!A:G,7,0)</f>
        <v>#N/A</v>
      </c>
      <c r="O877" s="128" t="e">
        <f>VLOOKUP(G877,映射表!A:C,3,0)</f>
        <v>#N/A</v>
      </c>
    </row>
    <row r="878" spans="14:15">
      <c r="N878" s="127" t="e">
        <f>VLOOKUP(G878,映射表!A:G,7,0)</f>
        <v>#N/A</v>
      </c>
      <c r="O878" s="128" t="e">
        <f>VLOOKUP(G878,映射表!A:C,3,0)</f>
        <v>#N/A</v>
      </c>
    </row>
    <row r="879" spans="14:15">
      <c r="N879" s="127" t="e">
        <f>VLOOKUP(G879,映射表!A:G,7,0)</f>
        <v>#N/A</v>
      </c>
      <c r="O879" s="128" t="e">
        <f>VLOOKUP(G879,映射表!A:C,3,0)</f>
        <v>#N/A</v>
      </c>
    </row>
    <row r="880" spans="14:15">
      <c r="N880" s="127" t="e">
        <f>VLOOKUP(G880,映射表!A:G,7,0)</f>
        <v>#N/A</v>
      </c>
      <c r="O880" s="128" t="e">
        <f>VLOOKUP(G880,映射表!A:C,3,0)</f>
        <v>#N/A</v>
      </c>
    </row>
    <row r="881" spans="14:15">
      <c r="N881" s="127" t="e">
        <f>VLOOKUP(G881,映射表!A:G,7,0)</f>
        <v>#N/A</v>
      </c>
      <c r="O881" s="128" t="e">
        <f>VLOOKUP(G881,映射表!A:C,3,0)</f>
        <v>#N/A</v>
      </c>
    </row>
    <row r="882" spans="14:15">
      <c r="N882" s="127" t="e">
        <f>VLOOKUP(G882,映射表!A:G,7,0)</f>
        <v>#N/A</v>
      </c>
      <c r="O882" s="128" t="e">
        <f>VLOOKUP(G882,映射表!A:C,3,0)</f>
        <v>#N/A</v>
      </c>
    </row>
    <row r="883" spans="14:15">
      <c r="N883" s="127" t="e">
        <f>VLOOKUP(G883,映射表!A:G,7,0)</f>
        <v>#N/A</v>
      </c>
      <c r="O883" s="128" t="e">
        <f>VLOOKUP(G883,映射表!A:C,3,0)</f>
        <v>#N/A</v>
      </c>
    </row>
    <row r="884" spans="14:15">
      <c r="N884" s="127" t="e">
        <f>VLOOKUP(G884,映射表!A:G,7,0)</f>
        <v>#N/A</v>
      </c>
      <c r="O884" s="128" t="e">
        <f>VLOOKUP(G884,映射表!A:C,3,0)</f>
        <v>#N/A</v>
      </c>
    </row>
    <row r="885" spans="14:15">
      <c r="N885" s="127" t="e">
        <f>VLOOKUP(G885,映射表!A:G,7,0)</f>
        <v>#N/A</v>
      </c>
      <c r="O885" s="128" t="e">
        <f>VLOOKUP(G885,映射表!A:C,3,0)</f>
        <v>#N/A</v>
      </c>
    </row>
    <row r="886" spans="14:15">
      <c r="N886" s="127" t="e">
        <f>VLOOKUP(G886,映射表!A:G,7,0)</f>
        <v>#N/A</v>
      </c>
      <c r="O886" s="128" t="e">
        <f>VLOOKUP(G886,映射表!A:C,3,0)</f>
        <v>#N/A</v>
      </c>
    </row>
    <row r="887" spans="14:15">
      <c r="N887" s="127" t="e">
        <f>VLOOKUP(G887,映射表!A:G,7,0)</f>
        <v>#N/A</v>
      </c>
      <c r="O887" s="128" t="e">
        <f>VLOOKUP(G887,映射表!A:C,3,0)</f>
        <v>#N/A</v>
      </c>
    </row>
    <row r="888" spans="14:15">
      <c r="N888" s="127" t="e">
        <f>VLOOKUP(G888,映射表!A:G,7,0)</f>
        <v>#N/A</v>
      </c>
      <c r="O888" s="128" t="e">
        <f>VLOOKUP(G888,映射表!A:C,3,0)</f>
        <v>#N/A</v>
      </c>
    </row>
    <row r="889" spans="14:15">
      <c r="N889" s="127" t="e">
        <f>VLOOKUP(G889,映射表!A:G,7,0)</f>
        <v>#N/A</v>
      </c>
      <c r="O889" s="128" t="e">
        <f>VLOOKUP(G889,映射表!A:C,3,0)</f>
        <v>#N/A</v>
      </c>
    </row>
    <row r="890" spans="14:15">
      <c r="N890" s="127" t="e">
        <f>VLOOKUP(G890,映射表!A:G,7,0)</f>
        <v>#N/A</v>
      </c>
      <c r="O890" s="128" t="e">
        <f>VLOOKUP(G890,映射表!A:C,3,0)</f>
        <v>#N/A</v>
      </c>
    </row>
    <row r="891" spans="14:15">
      <c r="N891" s="127" t="e">
        <f>VLOOKUP(G891,映射表!A:G,7,0)</f>
        <v>#N/A</v>
      </c>
      <c r="O891" s="128" t="e">
        <f>VLOOKUP(G891,映射表!A:C,3,0)</f>
        <v>#N/A</v>
      </c>
    </row>
    <row r="892" spans="14:15">
      <c r="N892" s="127" t="e">
        <f>VLOOKUP(G892,映射表!A:G,7,0)</f>
        <v>#N/A</v>
      </c>
      <c r="O892" s="128" t="e">
        <f>VLOOKUP(G892,映射表!A:C,3,0)</f>
        <v>#N/A</v>
      </c>
    </row>
    <row r="893" spans="14:15">
      <c r="N893" s="127" t="e">
        <f>VLOOKUP(G893,映射表!A:G,7,0)</f>
        <v>#N/A</v>
      </c>
      <c r="O893" s="128" t="e">
        <f>VLOOKUP(G893,映射表!A:C,3,0)</f>
        <v>#N/A</v>
      </c>
    </row>
    <row r="894" spans="14:15">
      <c r="N894" s="127" t="e">
        <f>VLOOKUP(G894,映射表!A:G,7,0)</f>
        <v>#N/A</v>
      </c>
      <c r="O894" s="128" t="e">
        <f>VLOOKUP(G894,映射表!A:C,3,0)</f>
        <v>#N/A</v>
      </c>
    </row>
    <row r="895" spans="14:15">
      <c r="N895" s="127" t="e">
        <f>VLOOKUP(G895,映射表!A:G,7,0)</f>
        <v>#N/A</v>
      </c>
      <c r="O895" s="128" t="e">
        <f>VLOOKUP(G895,映射表!A:C,3,0)</f>
        <v>#N/A</v>
      </c>
    </row>
    <row r="896" spans="14:15">
      <c r="N896" s="127" t="e">
        <f>VLOOKUP(G896,映射表!A:G,7,0)</f>
        <v>#N/A</v>
      </c>
      <c r="O896" s="128" t="e">
        <f>VLOOKUP(G896,映射表!A:C,3,0)</f>
        <v>#N/A</v>
      </c>
    </row>
    <row r="897" spans="14:15">
      <c r="N897" s="127" t="e">
        <f>VLOOKUP(G897,映射表!A:G,7,0)</f>
        <v>#N/A</v>
      </c>
      <c r="O897" s="128" t="e">
        <f>VLOOKUP(G897,映射表!A:C,3,0)</f>
        <v>#N/A</v>
      </c>
    </row>
    <row r="898" spans="14:15">
      <c r="N898" s="127" t="e">
        <f>VLOOKUP(G898,映射表!A:G,7,0)</f>
        <v>#N/A</v>
      </c>
      <c r="O898" s="128" t="e">
        <f>VLOOKUP(G898,映射表!A:C,3,0)</f>
        <v>#N/A</v>
      </c>
    </row>
    <row r="899" spans="14:15">
      <c r="N899" s="127" t="e">
        <f>VLOOKUP(G899,映射表!A:G,7,0)</f>
        <v>#N/A</v>
      </c>
      <c r="O899" s="128" t="e">
        <f>VLOOKUP(G899,映射表!A:C,3,0)</f>
        <v>#N/A</v>
      </c>
    </row>
    <row r="900" spans="14:15">
      <c r="N900" s="127" t="e">
        <f>VLOOKUP(G900,映射表!A:G,7,0)</f>
        <v>#N/A</v>
      </c>
      <c r="O900" s="128" t="e">
        <f>VLOOKUP(G900,映射表!A:C,3,0)</f>
        <v>#N/A</v>
      </c>
    </row>
    <row r="901" spans="14:15">
      <c r="N901" s="127" t="e">
        <f>VLOOKUP(G901,映射表!A:G,7,0)</f>
        <v>#N/A</v>
      </c>
      <c r="O901" s="128" t="e">
        <f>VLOOKUP(G901,映射表!A:C,3,0)</f>
        <v>#N/A</v>
      </c>
    </row>
    <row r="902" spans="14:15">
      <c r="N902" s="127" t="e">
        <f>VLOOKUP(G902,映射表!A:G,7,0)</f>
        <v>#N/A</v>
      </c>
      <c r="O902" s="128" t="e">
        <f>VLOOKUP(G902,映射表!A:C,3,0)</f>
        <v>#N/A</v>
      </c>
    </row>
    <row r="903" spans="14:15">
      <c r="N903" s="127" t="e">
        <f>VLOOKUP(G903,映射表!A:G,7,0)</f>
        <v>#N/A</v>
      </c>
      <c r="O903" s="128" t="e">
        <f>VLOOKUP(G903,映射表!A:C,3,0)</f>
        <v>#N/A</v>
      </c>
    </row>
    <row r="904" spans="14:15">
      <c r="N904" s="127" t="e">
        <f>VLOOKUP(G904,映射表!A:G,7,0)</f>
        <v>#N/A</v>
      </c>
      <c r="O904" s="128" t="e">
        <f>VLOOKUP(G904,映射表!A:C,3,0)</f>
        <v>#N/A</v>
      </c>
    </row>
    <row r="905" spans="14:15">
      <c r="N905" s="127" t="e">
        <f>VLOOKUP(G905,映射表!A:G,7,0)</f>
        <v>#N/A</v>
      </c>
      <c r="O905" s="128" t="e">
        <f>VLOOKUP(G905,映射表!A:C,3,0)</f>
        <v>#N/A</v>
      </c>
    </row>
    <row r="906" spans="14:15">
      <c r="N906" s="127" t="e">
        <f>VLOOKUP(G906,映射表!A:G,7,0)</f>
        <v>#N/A</v>
      </c>
      <c r="O906" s="128" t="e">
        <f>VLOOKUP(G906,映射表!A:C,3,0)</f>
        <v>#N/A</v>
      </c>
    </row>
    <row r="907" spans="14:15">
      <c r="N907" s="127" t="e">
        <f>VLOOKUP(G907,映射表!A:G,7,0)</f>
        <v>#N/A</v>
      </c>
      <c r="O907" s="128" t="e">
        <f>VLOOKUP(G907,映射表!A:C,3,0)</f>
        <v>#N/A</v>
      </c>
    </row>
    <row r="908" spans="14:15">
      <c r="N908" s="127" t="e">
        <f>VLOOKUP(G908,映射表!A:G,7,0)</f>
        <v>#N/A</v>
      </c>
      <c r="O908" s="128" t="e">
        <f>VLOOKUP(G908,映射表!A:C,3,0)</f>
        <v>#N/A</v>
      </c>
    </row>
    <row r="909" spans="14:15">
      <c r="N909" s="127" t="e">
        <f>VLOOKUP(G909,映射表!A:G,7,0)</f>
        <v>#N/A</v>
      </c>
      <c r="O909" s="128" t="e">
        <f>VLOOKUP(G909,映射表!A:C,3,0)</f>
        <v>#N/A</v>
      </c>
    </row>
    <row r="910" spans="14:15">
      <c r="N910" s="127" t="e">
        <f>VLOOKUP(G910,映射表!A:G,7,0)</f>
        <v>#N/A</v>
      </c>
      <c r="O910" s="128" t="e">
        <f>VLOOKUP(G910,映射表!A:C,3,0)</f>
        <v>#N/A</v>
      </c>
    </row>
    <row r="911" spans="14:15">
      <c r="N911" s="127" t="e">
        <f>VLOOKUP(G911,映射表!A:G,7,0)</f>
        <v>#N/A</v>
      </c>
      <c r="O911" s="128" t="e">
        <f>VLOOKUP(G911,映射表!A:C,3,0)</f>
        <v>#N/A</v>
      </c>
    </row>
    <row r="912" spans="14:15">
      <c r="N912" s="127" t="e">
        <f>VLOOKUP(G912,映射表!A:G,7,0)</f>
        <v>#N/A</v>
      </c>
      <c r="O912" s="128" t="e">
        <f>VLOOKUP(G912,映射表!A:C,3,0)</f>
        <v>#N/A</v>
      </c>
    </row>
    <row r="913" spans="14:15">
      <c r="N913" s="127" t="e">
        <f>VLOOKUP(G913,映射表!A:G,7,0)</f>
        <v>#N/A</v>
      </c>
      <c r="O913" s="128" t="e">
        <f>VLOOKUP(G913,映射表!A:C,3,0)</f>
        <v>#N/A</v>
      </c>
    </row>
    <row r="914" spans="14:15">
      <c r="N914" s="127" t="e">
        <f>VLOOKUP(G914,映射表!A:G,7,0)</f>
        <v>#N/A</v>
      </c>
      <c r="O914" s="128" t="e">
        <f>VLOOKUP(G914,映射表!A:C,3,0)</f>
        <v>#N/A</v>
      </c>
    </row>
    <row r="915" spans="14:15">
      <c r="N915" s="127" t="e">
        <f>VLOOKUP(G915,映射表!A:G,7,0)</f>
        <v>#N/A</v>
      </c>
      <c r="O915" s="128" t="e">
        <f>VLOOKUP(G915,映射表!A:C,3,0)</f>
        <v>#N/A</v>
      </c>
    </row>
    <row r="916" spans="14:15">
      <c r="N916" s="127" t="e">
        <f>VLOOKUP(G916,映射表!A:G,7,0)</f>
        <v>#N/A</v>
      </c>
      <c r="O916" s="128" t="e">
        <f>VLOOKUP(G916,映射表!A:C,3,0)</f>
        <v>#N/A</v>
      </c>
    </row>
    <row r="917" spans="14:15">
      <c r="N917" s="127" t="e">
        <f>VLOOKUP(G917,映射表!A:G,7,0)</f>
        <v>#N/A</v>
      </c>
      <c r="O917" s="128" t="e">
        <f>VLOOKUP(G917,映射表!A:C,3,0)</f>
        <v>#N/A</v>
      </c>
    </row>
    <row r="918" spans="14:15">
      <c r="N918" s="127" t="e">
        <f>VLOOKUP(G918,映射表!A:G,7,0)</f>
        <v>#N/A</v>
      </c>
      <c r="O918" s="128" t="e">
        <f>VLOOKUP(G918,映射表!A:C,3,0)</f>
        <v>#N/A</v>
      </c>
    </row>
    <row r="919" spans="14:15">
      <c r="N919" s="127" t="e">
        <f>VLOOKUP(G919,映射表!A:G,7,0)</f>
        <v>#N/A</v>
      </c>
      <c r="O919" s="128" t="e">
        <f>VLOOKUP(G919,映射表!A:C,3,0)</f>
        <v>#N/A</v>
      </c>
    </row>
    <row r="920" spans="14:15">
      <c r="N920" s="127" t="e">
        <f>VLOOKUP(G920,映射表!A:G,7,0)</f>
        <v>#N/A</v>
      </c>
      <c r="O920" s="128" t="e">
        <f>VLOOKUP(G920,映射表!A:C,3,0)</f>
        <v>#N/A</v>
      </c>
    </row>
    <row r="921" spans="14:15">
      <c r="N921" s="127" t="e">
        <f>VLOOKUP(G921,映射表!A:G,7,0)</f>
        <v>#N/A</v>
      </c>
      <c r="O921" s="128" t="e">
        <f>VLOOKUP(G921,映射表!A:C,3,0)</f>
        <v>#N/A</v>
      </c>
    </row>
    <row r="922" spans="14:15">
      <c r="N922" s="127" t="e">
        <f>VLOOKUP(G922,映射表!A:G,7,0)</f>
        <v>#N/A</v>
      </c>
      <c r="O922" s="128" t="e">
        <f>VLOOKUP(G922,映射表!A:C,3,0)</f>
        <v>#N/A</v>
      </c>
    </row>
    <row r="923" spans="14:15">
      <c r="N923" s="127" t="e">
        <f>VLOOKUP(G923,映射表!A:G,7,0)</f>
        <v>#N/A</v>
      </c>
      <c r="O923" s="128" t="e">
        <f>VLOOKUP(G923,映射表!A:C,3,0)</f>
        <v>#N/A</v>
      </c>
    </row>
    <row r="924" spans="14:15">
      <c r="N924" s="127" t="e">
        <f>VLOOKUP(G924,映射表!A:G,7,0)</f>
        <v>#N/A</v>
      </c>
      <c r="O924" s="128" t="e">
        <f>VLOOKUP(G924,映射表!A:C,3,0)</f>
        <v>#N/A</v>
      </c>
    </row>
    <row r="925" spans="14:15">
      <c r="N925" s="127" t="e">
        <f>VLOOKUP(G925,映射表!A:G,7,0)</f>
        <v>#N/A</v>
      </c>
      <c r="O925" s="128" t="e">
        <f>VLOOKUP(G925,映射表!A:C,3,0)</f>
        <v>#N/A</v>
      </c>
    </row>
    <row r="926" spans="14:15">
      <c r="N926" s="127" t="e">
        <f>VLOOKUP(G926,映射表!A:G,7,0)</f>
        <v>#N/A</v>
      </c>
      <c r="O926" s="128" t="e">
        <f>VLOOKUP(G926,映射表!A:C,3,0)</f>
        <v>#N/A</v>
      </c>
    </row>
    <row r="927" spans="14:15">
      <c r="N927" s="127" t="e">
        <f>VLOOKUP(G927,映射表!A:G,7,0)</f>
        <v>#N/A</v>
      </c>
      <c r="O927" s="128" t="e">
        <f>VLOOKUP(G927,映射表!A:C,3,0)</f>
        <v>#N/A</v>
      </c>
    </row>
    <row r="928" spans="14:15">
      <c r="N928" s="127" t="e">
        <f>VLOOKUP(G928,映射表!A:G,7,0)</f>
        <v>#N/A</v>
      </c>
      <c r="O928" s="128" t="e">
        <f>VLOOKUP(G928,映射表!A:C,3,0)</f>
        <v>#N/A</v>
      </c>
    </row>
    <row r="929" spans="14:15">
      <c r="N929" s="127" t="e">
        <f>VLOOKUP(G929,映射表!A:G,7,0)</f>
        <v>#N/A</v>
      </c>
      <c r="O929" s="128" t="e">
        <f>VLOOKUP(G929,映射表!A:C,3,0)</f>
        <v>#N/A</v>
      </c>
    </row>
    <row r="930" spans="14:15">
      <c r="N930" s="127" t="e">
        <f>VLOOKUP(G930,映射表!A:G,7,0)</f>
        <v>#N/A</v>
      </c>
      <c r="O930" s="128" t="e">
        <f>VLOOKUP(G930,映射表!A:C,3,0)</f>
        <v>#N/A</v>
      </c>
    </row>
    <row r="931" spans="14:15">
      <c r="N931" s="127" t="e">
        <f>VLOOKUP(G931,映射表!A:G,7,0)</f>
        <v>#N/A</v>
      </c>
      <c r="O931" s="128" t="e">
        <f>VLOOKUP(G931,映射表!A:C,3,0)</f>
        <v>#N/A</v>
      </c>
    </row>
    <row r="932" spans="14:15">
      <c r="N932" s="127" t="e">
        <f>VLOOKUP(G932,映射表!A:G,7,0)</f>
        <v>#N/A</v>
      </c>
      <c r="O932" s="128" t="e">
        <f>VLOOKUP(G932,映射表!A:C,3,0)</f>
        <v>#N/A</v>
      </c>
    </row>
    <row r="933" spans="14:15">
      <c r="N933" s="127" t="e">
        <f>VLOOKUP(G933,映射表!A:G,7,0)</f>
        <v>#N/A</v>
      </c>
      <c r="O933" s="128" t="e">
        <f>VLOOKUP(G933,映射表!A:C,3,0)</f>
        <v>#N/A</v>
      </c>
    </row>
    <row r="934" spans="14:15">
      <c r="N934" s="127" t="e">
        <f>VLOOKUP(G934,映射表!A:G,7,0)</f>
        <v>#N/A</v>
      </c>
      <c r="O934" s="128" t="e">
        <f>VLOOKUP(G934,映射表!A:C,3,0)</f>
        <v>#N/A</v>
      </c>
    </row>
    <row r="935" spans="14:15">
      <c r="N935" s="127" t="e">
        <f>VLOOKUP(G935,映射表!A:G,7,0)</f>
        <v>#N/A</v>
      </c>
      <c r="O935" s="128" t="e">
        <f>VLOOKUP(G935,映射表!A:C,3,0)</f>
        <v>#N/A</v>
      </c>
    </row>
    <row r="936" spans="14:15">
      <c r="N936" s="127" t="e">
        <f>VLOOKUP(G936,映射表!A:G,7,0)</f>
        <v>#N/A</v>
      </c>
      <c r="O936" s="128" t="e">
        <f>VLOOKUP(G936,映射表!A:C,3,0)</f>
        <v>#N/A</v>
      </c>
    </row>
    <row r="937" spans="14:15">
      <c r="N937" s="127" t="e">
        <f>VLOOKUP(G937,映射表!A:G,7,0)</f>
        <v>#N/A</v>
      </c>
      <c r="O937" s="128" t="e">
        <f>VLOOKUP(G937,映射表!A:C,3,0)</f>
        <v>#N/A</v>
      </c>
    </row>
    <row r="938" spans="14:15">
      <c r="N938" s="127" t="e">
        <f>VLOOKUP(G938,映射表!A:G,7,0)</f>
        <v>#N/A</v>
      </c>
      <c r="O938" s="128" t="e">
        <f>VLOOKUP(G938,映射表!A:C,3,0)</f>
        <v>#N/A</v>
      </c>
    </row>
    <row r="939" spans="14:15">
      <c r="N939" s="127" t="e">
        <f>VLOOKUP(G939,映射表!A:G,7,0)</f>
        <v>#N/A</v>
      </c>
      <c r="O939" s="128" t="e">
        <f>VLOOKUP(G939,映射表!A:C,3,0)</f>
        <v>#N/A</v>
      </c>
    </row>
    <row r="940" spans="14:15">
      <c r="N940" s="127" t="e">
        <f>VLOOKUP(G940,映射表!A:G,7,0)</f>
        <v>#N/A</v>
      </c>
      <c r="O940" s="128" t="e">
        <f>VLOOKUP(G940,映射表!A:C,3,0)</f>
        <v>#N/A</v>
      </c>
    </row>
    <row r="941" spans="14:15">
      <c r="N941" s="127" t="e">
        <f>VLOOKUP(G941,映射表!A:G,7,0)</f>
        <v>#N/A</v>
      </c>
      <c r="O941" s="128" t="e">
        <f>VLOOKUP(G941,映射表!A:C,3,0)</f>
        <v>#N/A</v>
      </c>
    </row>
    <row r="942" spans="14:15">
      <c r="N942" s="127" t="e">
        <f>VLOOKUP(G942,映射表!A:G,7,0)</f>
        <v>#N/A</v>
      </c>
      <c r="O942" s="128" t="e">
        <f>VLOOKUP(G942,映射表!A:C,3,0)</f>
        <v>#N/A</v>
      </c>
    </row>
    <row r="943" spans="14:15">
      <c r="N943" s="127" t="e">
        <f>VLOOKUP(G943,映射表!A:G,7,0)</f>
        <v>#N/A</v>
      </c>
      <c r="O943" s="128" t="e">
        <f>VLOOKUP(G943,映射表!A:C,3,0)</f>
        <v>#N/A</v>
      </c>
    </row>
    <row r="944" spans="14:15">
      <c r="N944" s="127" t="e">
        <f>VLOOKUP(G944,映射表!A:G,7,0)</f>
        <v>#N/A</v>
      </c>
      <c r="O944" s="128" t="e">
        <f>VLOOKUP(G944,映射表!A:C,3,0)</f>
        <v>#N/A</v>
      </c>
    </row>
    <row r="945" spans="14:15">
      <c r="N945" s="127" t="e">
        <f>VLOOKUP(G945,映射表!A:G,7,0)</f>
        <v>#N/A</v>
      </c>
      <c r="O945" s="128" t="e">
        <f>VLOOKUP(G945,映射表!A:C,3,0)</f>
        <v>#N/A</v>
      </c>
    </row>
    <row r="946" spans="14:15">
      <c r="N946" s="127" t="e">
        <f>VLOOKUP(G946,映射表!A:G,7,0)</f>
        <v>#N/A</v>
      </c>
      <c r="O946" s="128" t="e">
        <f>VLOOKUP(G946,映射表!A:C,3,0)</f>
        <v>#N/A</v>
      </c>
    </row>
    <row r="947" spans="14:15">
      <c r="N947" s="127" t="e">
        <f>VLOOKUP(G947,映射表!A:G,7,0)</f>
        <v>#N/A</v>
      </c>
      <c r="O947" s="128" t="e">
        <f>VLOOKUP(G947,映射表!A:C,3,0)</f>
        <v>#N/A</v>
      </c>
    </row>
    <row r="948" spans="14:15">
      <c r="N948" s="127" t="e">
        <f>VLOOKUP(G948,映射表!A:G,7,0)</f>
        <v>#N/A</v>
      </c>
      <c r="O948" s="128" t="e">
        <f>VLOOKUP(G948,映射表!A:C,3,0)</f>
        <v>#N/A</v>
      </c>
    </row>
    <row r="949" spans="14:15">
      <c r="N949" s="127" t="e">
        <f>VLOOKUP(G949,映射表!A:G,7,0)</f>
        <v>#N/A</v>
      </c>
      <c r="O949" s="128" t="e">
        <f>VLOOKUP(G949,映射表!A:C,3,0)</f>
        <v>#N/A</v>
      </c>
    </row>
    <row r="950" spans="14:15">
      <c r="N950" s="127" t="e">
        <f>VLOOKUP(G950,映射表!A:G,7,0)</f>
        <v>#N/A</v>
      </c>
      <c r="O950" s="128" t="e">
        <f>VLOOKUP(G950,映射表!A:C,3,0)</f>
        <v>#N/A</v>
      </c>
    </row>
    <row r="951" spans="14:15">
      <c r="N951" s="127" t="e">
        <f>VLOOKUP(G951,映射表!A:G,7,0)</f>
        <v>#N/A</v>
      </c>
      <c r="O951" s="128" t="e">
        <f>VLOOKUP(G951,映射表!A:C,3,0)</f>
        <v>#N/A</v>
      </c>
    </row>
    <row r="952" spans="14:15">
      <c r="N952" s="127" t="e">
        <f>VLOOKUP(G952,映射表!A:G,7,0)</f>
        <v>#N/A</v>
      </c>
      <c r="O952" s="128" t="e">
        <f>VLOOKUP(G952,映射表!A:C,3,0)</f>
        <v>#N/A</v>
      </c>
    </row>
    <row r="7227" ht="35" customHeight="1"/>
  </sheetData>
  <sheetCalcPr fullCalcOnLoad="1"/>
  <sortState columnSort="0" caseSensitive="0" sortMethod="none" ref="A2:P829">
    <sortCondition descending="0" sortBy="value" ref="J2" iconSet="3Arrows"/>
  </sortState>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E1287"/>
  <sheetViews>
    <sheetView tabSelected="1" zoomScale="85" zoomScaleNormal="85" workbookViewId="0">
      <pane xSplit="1" ySplit="2" topLeftCell="B3" activePane="bottomRight" state="frozen"/>
      <selection/>
      <selection pane="topRight"/>
      <selection pane="bottomLeft"/>
      <selection pane="bottomRight" activeCell="L3" sqref="L3:L1284"/>
    </sheetView>
  </sheetViews>
  <sheetFormatPr baseColWidth="8" defaultColWidth="9" defaultRowHeight="14.25"/>
  <cols>
    <col min="1" max="1" width="8.63333333333333" style="59" customWidth="1"/>
    <col min="2" max="2" width="25.1333333333333" style="112" customWidth="1"/>
    <col min="3" max="3" width="12.5" style="113" customWidth="1"/>
    <col min="4" max="4" width="10.3833333333333" style="113" customWidth="1"/>
    <col min="5" max="5" width="12.3833333333333" style="113" customWidth="1"/>
    <col min="6" max="6" width="10.5" style="113" customWidth="1"/>
    <col min="7" max="7" width="11.3833333333333" style="113" customWidth="1"/>
    <col min="8" max="8" width="11.8166666666667" style="113" customWidth="1"/>
    <col min="9" max="10" width="10.7583333333333" style="113" customWidth="1"/>
    <col min="11" max="11" width="11.5" style="113" customWidth="1"/>
    <col min="12" max="12" width="9.75833333333333" style="113" customWidth="1"/>
    <col min="13" max="13" width="9.11666666666667" style="113" customWidth="1"/>
    <col min="14" max="15" width="10.3833333333333" style="113" customWidth="1"/>
    <col min="16" max="16" width="9.38333333333333" style="113" customWidth="1"/>
    <col min="17" max="17" width="10.3833333333333" style="113"/>
    <col min="18" max="18" width="13.3833333333333" style="112" customWidth="1"/>
    <col min="19" max="19" width="11.5" style="112" customWidth="1"/>
    <col min="20" max="20" width="10.8833333333333" style="59" customWidth="1"/>
    <col min="21" max="22" width="9.38333333333333" style="113" customWidth="1"/>
    <col min="23" max="23" width="10.8833333333333" style="113" customWidth="1"/>
    <col min="24" max="24" width="9" style="113" customWidth="1"/>
    <col min="25" max="25" width="8.63333333333333" style="59" customWidth="1"/>
    <col min="26" max="26" width="8.13333333333333" style="59" customWidth="1"/>
    <col min="27" max="27" width="18.675" style="59" customWidth="1"/>
    <col min="28" max="28" width="9" style="59"/>
    <col min="29" max="29" width="14.9916666666667" style="59" customWidth="1"/>
    <col min="30" max="30" width="14.6333333333333" style="59"/>
    <col min="31" max="31" width="13.5583333333333" style="59" customWidth="1"/>
    <col min="32" max="32" width="12.3583333333333" style="59" customWidth="1"/>
    <col min="33" max="33" width="13.525" style="59" customWidth="1"/>
    <col min="34" max="34" width="10.3833333333333" style="59"/>
    <col min="35" max="35" width="14.2583333333333" style="59" customWidth="1"/>
    <col min="36" max="16384" width="9" style="123"/>
  </cols>
  <sheetData>
    <row r="1" spans="1:31" s="59" customFormat="1" ht="17" customHeight="1">
      <c r="B1" s="112" t="s">
        <v>50869</v>
      </c>
      <c r="C1" s="112"/>
      <c r="D1" s="112"/>
      <c r="E1" s="112"/>
      <c r="F1" s="112"/>
      <c r="G1" s="112"/>
      <c r="H1" s="112"/>
      <c r="I1" s="112"/>
      <c r="J1" s="113"/>
      <c r="K1" s="113"/>
      <c r="L1" s="113"/>
      <c r="M1" s="113"/>
      <c r="N1" s="113"/>
      <c r="O1" s="113"/>
      <c r="P1" s="112"/>
      <c r="R1" s="113"/>
      <c r="S1" s="113"/>
      <c r="T1" s="113"/>
      <c r="U1" s="113"/>
      <c r="V1" s="113"/>
      <c r="W1" s="113"/>
    </row>
    <row r="2" spans="1:31" s="59" customFormat="1" ht="18.75">
      <c r="A2" s="59" t="s">
        <v>48856</v>
      </c>
      <c r="B2" s="115" t="s">
        <v>50870</v>
      </c>
      <c r="C2" s="116" t="s">
        <v>50871</v>
      </c>
      <c r="D2" s="115" t="s">
        <v>50872</v>
      </c>
      <c r="E2" s="115" t="s">
        <v>29398</v>
      </c>
      <c r="F2" s="115" t="s">
        <v>50873</v>
      </c>
      <c r="G2" s="115" t="s">
        <v>50874</v>
      </c>
      <c r="H2" s="115" t="s">
        <v>50875</v>
      </c>
      <c r="I2" s="115" t="s">
        <v>50876</v>
      </c>
      <c r="J2" s="115" t="s">
        <v>50877</v>
      </c>
      <c r="K2" s="115" t="s">
        <v>50878</v>
      </c>
      <c r="L2" s="115" t="s">
        <v>50879</v>
      </c>
      <c r="M2" s="115" t="s">
        <v>50880</v>
      </c>
      <c r="N2" s="113" t="s">
        <v>50881</v>
      </c>
      <c r="O2" s="113" t="s">
        <v>31</v>
      </c>
      <c r="P2" s="112"/>
      <c r="Q2" s="59" t="s">
        <v>48856</v>
      </c>
      <c r="R2" s="113" t="s">
        <v>48831</v>
      </c>
      <c r="S2" s="113" t="s">
        <v>48832</v>
      </c>
      <c r="T2" s="113" t="s">
        <v>48833</v>
      </c>
      <c r="U2" s="113" t="s">
        <v>48834</v>
      </c>
      <c r="V2" s="113" t="s">
        <v>48835</v>
      </c>
      <c r="W2" s="113" t="s">
        <v>48836</v>
      </c>
      <c r="X2" s="113" t="s">
        <v>48837</v>
      </c>
      <c r="Y2" s="113" t="s">
        <v>48838</v>
      </c>
      <c r="Z2" s="119"/>
      <c r="AA2" s="119"/>
      <c r="AB2" s="117" t="s">
        <v>50880</v>
      </c>
    </row>
    <row r="3" spans="1:31" s="59" customFormat="1">
      <c r="A3" s="59" t="str">
        <f>Q3</f>
        <v/>
      </c>
      <c r="B3" s="120" t="str">
        <f>R3</f>
        <v/>
      </c>
      <c r="C3" s="116" t="str">
        <f>VLOOKUP(B3,映射表!A:C,3,0)</f>
        <v/>
      </c>
      <c r="D3" s="120">
        <f>U3</f>
        <v/>
      </c>
      <c r="E3" s="98">
        <f>IFERROR(W3/D3,0)*D3</f>
        <v/>
      </c>
      <c r="F3" s="120">
        <f>IFERROR(Y3/D3,0)*D3</f>
        <v/>
      </c>
      <c r="G3" s="120">
        <f>IFERROR(IF((E3+F3)&gt;200,(E3+F3-200)*0.9+200*0.85,(E3+F3)*0.85),0)</f>
        <v/>
      </c>
      <c r="H3" s="97">
        <f>VLOOKUP(C3,'B2B（ol)'!A:J,10,0)*D3</f>
        <v/>
      </c>
      <c r="I3" s="99">
        <f>(M3*0.05/D3)*D3</f>
        <v/>
      </c>
      <c r="J3" s="99">
        <f>IFERROR((G3-H3-(I3/D3))/(E3+F3),0)</f>
        <v/>
      </c>
      <c r="K3" s="120">
        <f>IFERROR((G3-H3-I3),0)</f>
        <v/>
      </c>
      <c r="L3" s="120" t="str">
        <f>VLOOKUP(C3,'B2B（ol)'!A:N,3,0)</f>
        <v/>
      </c>
      <c r="M3" s="116">
        <f>(E3+F3)</f>
        <v/>
      </c>
      <c r="N3" s="113">
        <f>VLOOKUP(C3,'B2B（ol)'!A:K,11,0)</f>
        <v/>
      </c>
      <c r="O3" s="113" t="str">
        <f>VLOOKUP(B3,fulfillment!L:AN,29,0)</f>
        <v/>
      </c>
      <c r="Q3" s="59" t="str">
        <f>VLOOKUP(R3,映射表!A:G,7,0)</f>
        <v/>
      </c>
      <c r="R3" s="59" t="s">
        <v>18644</v>
      </c>
      <c r="S3" s="59" t="s">
        <v>18645</v>
      </c>
      <c r="T3" s="59" t="s">
        <v>48867</v>
      </c>
      <c r="U3" s="59">
        <v>1</v>
      </c>
      <c r="V3" s="59" t="s">
        <v>48868</v>
      </c>
      <c r="W3" s="59">
        <v>297.99</v>
      </c>
      <c r="X3" s="59">
        <v>22.35</v>
      </c>
      <c r="Y3" s="59">
        <v>139.99</v>
      </c>
      <c r="AB3" s="59">
        <f>M3</f>
        <v/>
      </c>
    </row>
    <row r="4" spans="1:31" s="59" customFormat="1">
      <c r="A4" s="59">
        <f>Q4</f>
        <v/>
      </c>
      <c r="B4" s="120">
        <f>R4</f>
        <v/>
      </c>
      <c r="C4" s="116">
        <f>VLOOKUP(B4,映射表!A:C,3,0)</f>
        <v/>
      </c>
      <c r="D4" s="120">
        <f>U4</f>
        <v/>
      </c>
      <c r="E4" s="98">
        <f>IFERROR(W4/D4,0)*D4</f>
        <v/>
      </c>
      <c r="F4" s="120">
        <f>IFERROR(Y4/D4,0)*D4</f>
        <v/>
      </c>
      <c r="G4" s="120">
        <f>IFERROR(IF((E4+F4)&gt;200,(E4+F4-200)*0.9+200*0.85,(E4+F4)*0.85),0)</f>
        <v/>
      </c>
      <c r="H4" s="97">
        <f>VLOOKUP(C4,'B2B（ol)'!A:J,10,0)*D4</f>
        <v/>
      </c>
      <c r="I4" s="99">
        <f>(M4*0.05/D4)*D4</f>
        <v/>
      </c>
      <c r="J4" s="99">
        <f>IFERROR((G4-H4-(I4/D4))/(E4+F4),0)</f>
        <v/>
      </c>
      <c r="K4" s="120">
        <f>IFERROR((G4-H4-I4),0)</f>
        <v/>
      </c>
      <c r="L4" s="120">
        <f>VLOOKUP(C4,'B2B（ol)'!A:N,3,0)</f>
        <v/>
      </c>
      <c r="M4" s="116">
        <f>(E4+F4)</f>
        <v/>
      </c>
      <c r="N4" s="113">
        <f>VLOOKUP(C4,'B2B（ol)'!A:K,11,0)</f>
        <v/>
      </c>
      <c r="O4" s="113">
        <f>VLOOKUP(B4,fulfillment!L:AN,29,0)</f>
        <v/>
      </c>
      <c r="Q4" s="59">
        <f>VLOOKUP(R4,映射表!A:G,7,0)</f>
        <v/>
      </c>
      <c r="R4" s="59" t="s">
        <v>20269</v>
      </c>
      <c r="S4" s="59" t="s">
        <v>20270</v>
      </c>
      <c r="T4" s="59" t="s">
        <v>48867</v>
      </c>
      <c r="U4" s="59">
        <v>1</v>
      </c>
      <c r="V4" s="59" t="s">
        <v>48868</v>
      </c>
      <c r="W4" s="59">
        <v>156.99</v>
      </c>
      <c r="X4" s="59">
        <v>10.99</v>
      </c>
      <c r="Y4" s="59">
        <v>59.99</v>
      </c>
      <c r="AB4" s="59">
        <f>M4</f>
        <v/>
      </c>
    </row>
    <row r="5" spans="1:31" s="59" customFormat="1">
      <c r="A5" s="59">
        <f>Q5</f>
        <v/>
      </c>
      <c r="B5" s="120">
        <f>R5</f>
        <v/>
      </c>
      <c r="C5" s="116">
        <f>VLOOKUP(B5,映射表!A:C,3,0)</f>
        <v/>
      </c>
      <c r="D5" s="120">
        <f>U5</f>
        <v/>
      </c>
      <c r="E5" s="98">
        <f>IFERROR(W5/D5,0)*D5</f>
        <v/>
      </c>
      <c r="F5" s="120">
        <f>IFERROR(Y5/D5,0)*D5</f>
        <v/>
      </c>
      <c r="G5" s="120">
        <f>IFERROR(IF((E5+F5)&gt;200,(E5+F5-200)*0.9+200*0.85,(E5+F5)*0.85),0)</f>
        <v/>
      </c>
      <c r="H5" s="97">
        <f>VLOOKUP(C5,'B2B（ol)'!A:J,10,0)*D5</f>
        <v/>
      </c>
      <c r="I5" s="99">
        <f>(M5*0.05/D5)*D5</f>
        <v/>
      </c>
      <c r="J5" s="99">
        <f>IFERROR((G5-H5-(I5/D5))/(E5+F5),0)</f>
        <v/>
      </c>
      <c r="K5" s="120">
        <f>IFERROR((G5-H5-I5),0)</f>
        <v/>
      </c>
      <c r="L5" s="120">
        <f>VLOOKUP(C5,'B2B（ol)'!A:N,3,0)</f>
        <v/>
      </c>
      <c r="M5" s="116">
        <f>(E5+F5)</f>
        <v/>
      </c>
      <c r="N5" s="113">
        <f>VLOOKUP(C5,'B2B（ol)'!A:K,11,0)</f>
        <v/>
      </c>
      <c r="O5" s="113">
        <f>VLOOKUP(B5,fulfillment!L:AN,29,0)</f>
        <v/>
      </c>
      <c r="Q5" s="59">
        <f>VLOOKUP(R5,映射表!A:G,7,0)</f>
        <v/>
      </c>
      <c r="R5" s="59" t="s">
        <v>16090</v>
      </c>
      <c r="S5" s="59" t="s">
        <v>16091</v>
      </c>
      <c r="T5" s="59" t="s">
        <v>48867</v>
      </c>
      <c r="U5" s="59">
        <v>1</v>
      </c>
      <c r="V5" s="59" t="s">
        <v>48868</v>
      </c>
      <c r="W5" s="59">
        <v>239.99</v>
      </c>
      <c r="X5" s="59">
        <v>14.4</v>
      </c>
      <c r="Y5" s="59">
        <v>119.99</v>
      </c>
      <c r="AB5" s="59">
        <f>M5</f>
        <v/>
      </c>
    </row>
    <row r="6" spans="1:31" s="59" customFormat="1">
      <c r="A6" s="59">
        <f>Q6</f>
        <v/>
      </c>
      <c r="B6" s="120">
        <f>R6</f>
        <v/>
      </c>
      <c r="C6" s="116">
        <f>VLOOKUP(B6,映射表!A:C,3,0)</f>
        <v/>
      </c>
      <c r="D6" s="120">
        <f>U6</f>
        <v/>
      </c>
      <c r="E6" s="98">
        <f>IFERROR(W6/D6,0)*D6</f>
        <v/>
      </c>
      <c r="F6" s="120">
        <f>IFERROR(Y6/D6,0)*D6</f>
        <v/>
      </c>
      <c r="G6" s="120">
        <f>IFERROR(IF((E6+F6)&gt;200,(E6+F6-200)*0.9+200*0.85,(E6+F6)*0.85),0)</f>
        <v/>
      </c>
      <c r="H6" s="97">
        <f>VLOOKUP(C6,'B2B（ol)'!A:J,10,0)*D6</f>
        <v/>
      </c>
      <c r="I6" s="99">
        <f>(M6*0.05/D6)*D6</f>
        <v/>
      </c>
      <c r="J6" s="99">
        <f>IFERROR((G6-H6-(I6/D6))/(E6+F6),0)</f>
        <v/>
      </c>
      <c r="K6" s="120">
        <f>IFERROR((G6-H6-I6),0)</f>
        <v/>
      </c>
      <c r="L6" s="120">
        <f>VLOOKUP(C6,'B2B（ol)'!A:N,3,0)</f>
        <v/>
      </c>
      <c r="M6" s="116">
        <f>(E6+F6)</f>
        <v/>
      </c>
      <c r="N6" s="113">
        <f>VLOOKUP(C6,'B2B（ol)'!A:K,11,0)</f>
        <v/>
      </c>
      <c r="O6" s="113">
        <f>VLOOKUP(B6,fulfillment!L:AN,29,0)</f>
        <v/>
      </c>
      <c r="Q6" s="59">
        <f>VLOOKUP(R6,映射表!A:G,7,0)</f>
        <v/>
      </c>
      <c r="R6" s="59" t="s">
        <v>19289</v>
      </c>
      <c r="S6" s="59" t="s">
        <v>19290</v>
      </c>
      <c r="T6" s="59" t="s">
        <v>48867</v>
      </c>
      <c r="U6" s="59">
        <v>2</v>
      </c>
      <c r="V6" s="59" t="s">
        <v>48868</v>
      </c>
      <c r="W6" s="59">
        <v>531.98</v>
      </c>
      <c r="X6" s="59">
        <v>55.86</v>
      </c>
      <c r="Y6" s="59">
        <v>259.98</v>
      </c>
      <c r="AB6" s="59">
        <f>M6</f>
        <v/>
      </c>
    </row>
    <row r="7" spans="1:31" s="59" customFormat="1">
      <c r="A7" s="59">
        <f>Q7</f>
        <v/>
      </c>
      <c r="B7" s="120">
        <f>R7</f>
        <v/>
      </c>
      <c r="C7" s="116">
        <f>VLOOKUP(B7,映射表!A:C,3,0)</f>
        <v/>
      </c>
      <c r="D7" s="120">
        <f>U7</f>
        <v/>
      </c>
      <c r="E7" s="98">
        <f>IFERROR(W7/D7,0)*D7</f>
        <v/>
      </c>
      <c r="F7" s="120">
        <f>IFERROR(Y7/D7,0)*D7</f>
        <v/>
      </c>
      <c r="G7" s="120">
        <f>IFERROR(IF((E7+F7)&gt;200,(E7+F7-200)*0.9+200*0.85,(E7+F7)*0.85),0)</f>
        <v/>
      </c>
      <c r="H7" s="97">
        <f>VLOOKUP(C7,'B2B（ol)'!A:J,10,0)*D7</f>
        <v/>
      </c>
      <c r="I7" s="99">
        <f>(M7*0.05/D7)*D7</f>
        <v/>
      </c>
      <c r="J7" s="99">
        <f>IFERROR((G7-H7-(I7/D7))/(E7+F7),0)</f>
        <v/>
      </c>
      <c r="K7" s="120">
        <f>IFERROR((G7-H7-I7),0)</f>
        <v/>
      </c>
      <c r="L7" s="120">
        <f>VLOOKUP(C7,'B2B（ol)'!A:N,3,0)</f>
        <v/>
      </c>
      <c r="M7" s="116">
        <f>(E7+F7)</f>
        <v/>
      </c>
      <c r="N7" s="113">
        <f>VLOOKUP(C7,'B2B（ol)'!A:K,11,0)</f>
        <v/>
      </c>
      <c r="O7" s="113">
        <f>VLOOKUP(B7,fulfillment!L:AN,29,0)</f>
        <v/>
      </c>
      <c r="Q7" s="59">
        <f>VLOOKUP(R7,映射表!A:G,7,0)</f>
        <v/>
      </c>
      <c r="R7" s="59" t="s">
        <v>19892</v>
      </c>
      <c r="S7" s="59" t="s">
        <v>19893</v>
      </c>
      <c r="T7" s="59" t="s">
        <v>48963</v>
      </c>
      <c r="U7" s="59">
        <v>1</v>
      </c>
      <c r="V7" s="59" t="s">
        <v>48868</v>
      </c>
      <c r="W7" s="59">
        <v>289.99</v>
      </c>
      <c r="X7" s="59">
        <v>25.23</v>
      </c>
      <c r="Y7" s="59">
        <v>119.99</v>
      </c>
      <c r="AB7" s="59">
        <f>M7</f>
        <v/>
      </c>
    </row>
    <row r="8" spans="1:31" s="59" customFormat="1">
      <c r="A8" s="59">
        <f>Q8</f>
        <v/>
      </c>
      <c r="B8" s="120">
        <f>R8</f>
        <v/>
      </c>
      <c r="C8" s="116">
        <f>VLOOKUP(B8,映射表!A:C,3,0)</f>
        <v/>
      </c>
      <c r="D8" s="120">
        <f>U8</f>
        <v/>
      </c>
      <c r="E8" s="98">
        <f>IFERROR(W8/D8,0)*D8</f>
        <v/>
      </c>
      <c r="F8" s="120">
        <f>IFERROR(Y8/D8,0)*D8</f>
        <v/>
      </c>
      <c r="G8" s="120">
        <f>IFERROR(IF((E8+F8)&gt;200,(E8+F8-200)*0.9+200*0.85,(E8+F8)*0.85),0)</f>
        <v/>
      </c>
      <c r="H8" s="97">
        <f>VLOOKUP(C8,'B2B（ol)'!A:J,10,0)*D8</f>
        <v/>
      </c>
      <c r="I8" s="99">
        <f>(M8*0.05/D8)*D8</f>
        <v/>
      </c>
      <c r="J8" s="99">
        <f>IFERROR((G8-H8-(I8/D8))/(E8+F8),0)</f>
        <v/>
      </c>
      <c r="K8" s="120">
        <f>IFERROR((G8-H8-I8),0)</f>
        <v/>
      </c>
      <c r="L8" s="120">
        <f>VLOOKUP(C8,'B2B（ol)'!A:N,3,0)</f>
        <v/>
      </c>
      <c r="M8" s="116">
        <f>(E8+F8)</f>
        <v/>
      </c>
      <c r="N8" s="113">
        <f>VLOOKUP(C8,'B2B（ol)'!A:K,11,0)</f>
        <v/>
      </c>
      <c r="O8" s="113">
        <f>VLOOKUP(B8,fulfillment!L:AN,29,0)</f>
        <v/>
      </c>
      <c r="Q8" s="59">
        <f>VLOOKUP(R8,映射表!A:G,7,0)</f>
        <v/>
      </c>
      <c r="R8" s="59" t="s">
        <v>18641</v>
      </c>
      <c r="S8" s="59" t="s">
        <v>18642</v>
      </c>
      <c r="T8" s="59" t="s">
        <v>48963</v>
      </c>
      <c r="U8" s="59">
        <v>1</v>
      </c>
      <c r="V8" s="59" t="s">
        <v>48868</v>
      </c>
      <c r="W8" s="59">
        <v>278.99</v>
      </c>
      <c r="X8" s="59">
        <v>19.53</v>
      </c>
      <c r="Y8" s="59">
        <v>139.99</v>
      </c>
      <c r="AB8" s="59">
        <f>M8</f>
        <v/>
      </c>
    </row>
    <row r="9" spans="1:31" s="59" customFormat="1">
      <c r="A9" s="59">
        <f>Q9</f>
        <v/>
      </c>
      <c r="B9" s="120">
        <f>R9</f>
        <v/>
      </c>
      <c r="C9" s="116">
        <f>VLOOKUP(B9,映射表!A:C,3,0)</f>
        <v/>
      </c>
      <c r="D9" s="120">
        <f>U9</f>
        <v/>
      </c>
      <c r="E9" s="98">
        <f>IFERROR(W9/D9,0)*D9</f>
        <v/>
      </c>
      <c r="F9" s="120">
        <f>IFERROR(Y9/D9,0)*D9</f>
        <v/>
      </c>
      <c r="G9" s="120">
        <f>IFERROR(IF((E9+F9)&gt;200,(E9+F9-200)*0.9+200*0.85,(E9+F9)*0.85),0)</f>
        <v/>
      </c>
      <c r="H9" s="97">
        <f>VLOOKUP(C9,'B2B（ol)'!A:J,10,0)*D9</f>
        <v/>
      </c>
      <c r="I9" s="99">
        <f>(M9*0.05/D9)*D9</f>
        <v/>
      </c>
      <c r="J9" s="99">
        <f>IFERROR((G9-H9-(I9/D9))/(E9+F9),0)</f>
        <v/>
      </c>
      <c r="K9" s="120">
        <f>IFERROR((G9-H9-I9),0)</f>
        <v/>
      </c>
      <c r="L9" s="120">
        <f>VLOOKUP(C9,'B2B（ol)'!A:N,3,0)</f>
        <v/>
      </c>
      <c r="M9" s="116">
        <f>(E9+F9)</f>
        <v/>
      </c>
      <c r="N9" s="113">
        <f>VLOOKUP(C9,'B2B（ol)'!A:K,11,0)</f>
        <v/>
      </c>
      <c r="O9" s="113">
        <f>VLOOKUP(B9,fulfillment!L:AN,29,0)</f>
        <v/>
      </c>
      <c r="Q9" s="59">
        <f>VLOOKUP(R9,映射表!A:G,7,0)</f>
        <v/>
      </c>
      <c r="R9" s="59" t="s">
        <v>18365</v>
      </c>
      <c r="S9" s="59" t="s">
        <v>18366</v>
      </c>
      <c r="T9" s="59" t="s">
        <v>48963</v>
      </c>
      <c r="U9" s="59">
        <v>1</v>
      </c>
      <c r="V9" s="59" t="s">
        <v>48868</v>
      </c>
      <c r="W9" s="59">
        <v>259.99</v>
      </c>
      <c r="X9" s="59">
        <v>17.55</v>
      </c>
      <c r="Y9" s="59">
        <v>119.99</v>
      </c>
      <c r="AB9" s="59">
        <f>M9</f>
        <v/>
      </c>
    </row>
    <row r="10" spans="1:31" s="59" customFormat="1">
      <c r="A10" s="59">
        <f>Q10</f>
        <v/>
      </c>
      <c r="B10" s="120">
        <f>R10</f>
        <v/>
      </c>
      <c r="C10" s="116">
        <f>VLOOKUP(B10,映射表!A:C,3,0)</f>
        <v/>
      </c>
      <c r="D10" s="120">
        <f>U10</f>
        <v/>
      </c>
      <c r="E10" s="98">
        <f>IFERROR(W10/D10,0)*D10</f>
        <v/>
      </c>
      <c r="F10" s="120">
        <f>IFERROR(Y10/D10,0)*D10</f>
        <v/>
      </c>
      <c r="G10" s="120">
        <f>IFERROR(IF((E10+F10)&gt;200,(E10+F10-200)*0.9+200*0.85,(E10+F10)*0.85),0)</f>
        <v/>
      </c>
      <c r="H10" s="97">
        <f>VLOOKUP(C10,'B2B（ol)'!A:J,10,0)*D10</f>
        <v/>
      </c>
      <c r="I10" s="99">
        <f>(M10*0.05/D10)*D10</f>
        <v/>
      </c>
      <c r="J10" s="99">
        <f>IFERROR((G10-H10-(I10/D10))/(E10+F10),0)</f>
        <v/>
      </c>
      <c r="K10" s="120">
        <f>IFERROR((G10-H10-I10),0)</f>
        <v/>
      </c>
      <c r="L10" s="120">
        <f>VLOOKUP(C10,'B2B（ol)'!A:N,3,0)</f>
        <v/>
      </c>
      <c r="M10" s="116">
        <f>(E10+F10)</f>
        <v/>
      </c>
      <c r="N10" s="113">
        <f>VLOOKUP(C10,'B2B（ol)'!A:K,11,0)</f>
        <v/>
      </c>
      <c r="O10" s="113">
        <f>VLOOKUP(B10,fulfillment!L:AN,29,0)</f>
        <v/>
      </c>
      <c r="Q10" s="59">
        <f>VLOOKUP(R10,映射表!A:G,7,0)</f>
        <v/>
      </c>
      <c r="R10" s="59" t="s">
        <v>19882</v>
      </c>
      <c r="S10" s="59" t="s">
        <v>19883</v>
      </c>
      <c r="T10" s="59" t="s">
        <v>48963</v>
      </c>
      <c r="U10" s="59">
        <v>1</v>
      </c>
      <c r="V10" s="59" t="s">
        <v>48868</v>
      </c>
      <c r="W10" s="59">
        <v>277.88</v>
      </c>
      <c r="X10" s="59">
        <v>22.93</v>
      </c>
      <c r="Y10" s="59">
        <v>129.99</v>
      </c>
      <c r="AB10" s="59">
        <f>M10</f>
        <v/>
      </c>
    </row>
    <row r="11" spans="1:31" s="59" customFormat="1">
      <c r="A11" s="59">
        <f>Q11</f>
        <v/>
      </c>
      <c r="B11" s="120">
        <f>R11</f>
        <v/>
      </c>
      <c r="C11" s="116">
        <f>VLOOKUP(B11,映射表!A:C,3,0)</f>
        <v/>
      </c>
      <c r="D11" s="120">
        <f>U11</f>
        <v/>
      </c>
      <c r="E11" s="98">
        <f>IFERROR(W11/D11,0)*D11</f>
        <v/>
      </c>
      <c r="F11" s="120">
        <f>IFERROR(Y11/D11,0)*D11</f>
        <v/>
      </c>
      <c r="G11" s="120">
        <f>IFERROR(IF((E11+F11)&gt;200,(E11+F11-200)*0.9+200*0.85,(E11+F11)*0.85),0)</f>
        <v/>
      </c>
      <c r="H11" s="97">
        <f>VLOOKUP(C11,'B2B（ol)'!A:J,10,0)*D11</f>
        <v/>
      </c>
      <c r="I11" s="99">
        <f>(M11*0.05/D11)*D11</f>
        <v/>
      </c>
      <c r="J11" s="99">
        <f>IFERROR((G11-H11-(I11/D11))/(E11+F11),0)</f>
        <v/>
      </c>
      <c r="K11" s="120">
        <f>IFERROR((G11-H11-I11),0)</f>
        <v/>
      </c>
      <c r="L11" s="120">
        <f>VLOOKUP(C11,'B2B（ol)'!A:N,3,0)</f>
        <v/>
      </c>
      <c r="M11" s="116">
        <f>(E11+F11)</f>
        <v/>
      </c>
      <c r="N11" s="113">
        <f>VLOOKUP(C11,'B2B（ol)'!A:K,11,0)</f>
        <v/>
      </c>
      <c r="O11" s="113">
        <f>VLOOKUP(B11,fulfillment!L:AN,29,0)</f>
        <v/>
      </c>
      <c r="Q11" s="59">
        <f>VLOOKUP(R11,映射表!A:G,7,0)</f>
        <v/>
      </c>
      <c r="R11" s="59" t="s">
        <v>20362</v>
      </c>
      <c r="S11" s="59" t="s">
        <v>20363</v>
      </c>
      <c r="T11" s="59" t="s">
        <v>48867</v>
      </c>
      <c r="U11" s="59">
        <v>1</v>
      </c>
      <c r="V11" s="59" t="s">
        <v>48868</v>
      </c>
      <c r="W11" s="59">
        <v>135.99</v>
      </c>
      <c r="X11" s="59">
        <v>10.2</v>
      </c>
      <c r="Y11" s="59">
        <v>69.99</v>
      </c>
      <c r="AB11" s="59">
        <f>M11</f>
        <v/>
      </c>
    </row>
    <row r="12" spans="1:31" s="59" customFormat="1">
      <c r="A12" s="59">
        <f>Q12</f>
        <v/>
      </c>
      <c r="B12" s="120">
        <f>R12</f>
        <v/>
      </c>
      <c r="C12" s="116">
        <f>VLOOKUP(B12,映射表!A:C,3,0)</f>
        <v/>
      </c>
      <c r="D12" s="120">
        <f>U12</f>
        <v/>
      </c>
      <c r="E12" s="98">
        <f>IFERROR(W12/D12,0)*D12</f>
        <v/>
      </c>
      <c r="F12" s="120">
        <f>IFERROR(Y12/D12,0)*D12</f>
        <v/>
      </c>
      <c r="G12" s="120">
        <f>IFERROR(IF((E12+F12)&gt;200,(E12+F12-200)*0.9+200*0.85,(E12+F12)*0.85),0)</f>
        <v/>
      </c>
      <c r="H12" s="97">
        <f>VLOOKUP(C12,'B2B（ol)'!A:J,10,0)*D12</f>
        <v/>
      </c>
      <c r="I12" s="99">
        <f>(M12*0.05/D12)*D12</f>
        <v/>
      </c>
      <c r="J12" s="99">
        <f>IFERROR((G12-H12-(I12/D12))/(E12+F12),0)</f>
        <v/>
      </c>
      <c r="K12" s="120">
        <f>IFERROR((G12-H12-I12),0)</f>
        <v/>
      </c>
      <c r="L12" s="120">
        <f>VLOOKUP(C12,'B2B（ol)'!A:N,3,0)</f>
        <v/>
      </c>
      <c r="M12" s="116">
        <f>(E12+F12)</f>
        <v/>
      </c>
      <c r="N12" s="113">
        <f>VLOOKUP(C12,'B2B（ol)'!A:K,11,0)</f>
        <v/>
      </c>
      <c r="O12" s="113">
        <f>VLOOKUP(B12,fulfillment!L:AN,29,0)</f>
        <v/>
      </c>
      <c r="Q12" s="59">
        <f>VLOOKUP(R12,映射表!A:G,7,0)</f>
        <v/>
      </c>
      <c r="R12" s="59" t="s">
        <v>20269</v>
      </c>
      <c r="S12" s="59" t="s">
        <v>20270</v>
      </c>
      <c r="T12" s="59" t="s">
        <v>48963</v>
      </c>
      <c r="U12" s="59">
        <v>1</v>
      </c>
      <c r="V12" s="59" t="s">
        <v>48868</v>
      </c>
      <c r="W12" s="59">
        <v>156.99</v>
      </c>
      <c r="X12" s="59">
        <v>10.99</v>
      </c>
      <c r="Y12" s="59">
        <v>59.99</v>
      </c>
      <c r="AB12" s="59">
        <f>M12</f>
        <v/>
      </c>
    </row>
    <row r="13" spans="1:31" s="59" customFormat="1">
      <c r="A13" s="59">
        <f>Q13</f>
        <v/>
      </c>
      <c r="B13" s="120">
        <f>R13</f>
        <v/>
      </c>
      <c r="C13" s="116">
        <f>VLOOKUP(B13,映射表!A:C,3,0)</f>
        <v/>
      </c>
      <c r="D13" s="120">
        <f>U13</f>
        <v/>
      </c>
      <c r="E13" s="98">
        <f>IFERROR(W13/D13,0)*D13</f>
        <v/>
      </c>
      <c r="F13" s="120">
        <f>IFERROR(Y13/D13,0)*D13</f>
        <v/>
      </c>
      <c r="G13" s="120">
        <f>IFERROR(IF((E13+F13)&gt;200,(E13+F13-200)*0.9+200*0.85,(E13+F13)*0.85),0)</f>
        <v/>
      </c>
      <c r="H13" s="97">
        <f>VLOOKUP(C13,'B2B（ol)'!A:J,10,0)*D13</f>
        <v/>
      </c>
      <c r="I13" s="99">
        <f>(M13*0.05/D13)*D13</f>
        <v/>
      </c>
      <c r="J13" s="99">
        <f>IFERROR((G13-H13-(I13/D13))/(E13+F13),0)</f>
        <v/>
      </c>
      <c r="K13" s="120">
        <f>IFERROR((G13-H13-I13),0)</f>
        <v/>
      </c>
      <c r="L13" s="120">
        <f>VLOOKUP(C13,'B2B（ol)'!A:N,3,0)</f>
        <v/>
      </c>
      <c r="M13" s="116">
        <f>(E13+F13)</f>
        <v/>
      </c>
      <c r="N13" s="113">
        <f>VLOOKUP(C13,'B2B（ol)'!A:K,11,0)</f>
        <v/>
      </c>
      <c r="O13" s="113">
        <f>VLOOKUP(B13,fulfillment!L:AN,29,0)</f>
        <v/>
      </c>
      <c r="Q13" s="59">
        <f>VLOOKUP(R13,映射表!A:G,7,0)</f>
        <v/>
      </c>
      <c r="R13" s="59" t="s">
        <v>4390</v>
      </c>
      <c r="S13" s="59" t="s">
        <v>4391</v>
      </c>
      <c r="T13" s="59" t="s">
        <v>48963</v>
      </c>
      <c r="U13" s="59">
        <v>1</v>
      </c>
      <c r="V13" s="59" t="s">
        <v>48868</v>
      </c>
      <c r="W13" s="59">
        <v>107.99</v>
      </c>
      <c r="X13" s="59">
        <v>9.99</v>
      </c>
      <c r="Y13" s="59">
        <v>89.99</v>
      </c>
      <c r="AB13" s="59">
        <f>M13</f>
        <v/>
      </c>
    </row>
    <row r="14" spans="1:31" s="59" customFormat="1">
      <c r="A14" s="59">
        <f>Q14</f>
        <v/>
      </c>
      <c r="B14" s="120">
        <f>R14</f>
        <v/>
      </c>
      <c r="C14" s="116">
        <f>VLOOKUP(B14,映射表!A:C,3,0)</f>
        <v/>
      </c>
      <c r="D14" s="120">
        <f>U14</f>
        <v/>
      </c>
      <c r="E14" s="98">
        <f>IFERROR(W14/D14,0)*D14</f>
        <v/>
      </c>
      <c r="F14" s="120">
        <f>IFERROR(Y14/D14,0)*D14</f>
        <v/>
      </c>
      <c r="G14" s="120">
        <f>IFERROR(IF((E14+F14)&gt;200,(E14+F14-200)*0.9+200*0.85,(E14+F14)*0.85),0)</f>
        <v/>
      </c>
      <c r="H14" s="97">
        <f>VLOOKUP(C14,'B2B（ol)'!A:J,10,0)*D14</f>
        <v/>
      </c>
      <c r="I14" s="99">
        <f>(M14*0.05/D14)*D14</f>
        <v/>
      </c>
      <c r="J14" s="99">
        <f>IFERROR((G14-H14-(I14/D14))/(E14+F14),0)</f>
        <v/>
      </c>
      <c r="K14" s="120">
        <f>IFERROR((G14-H14-I14),0)</f>
        <v/>
      </c>
      <c r="L14" s="120">
        <f>VLOOKUP(C14,'B2B（ol)'!A:N,3,0)</f>
        <v/>
      </c>
      <c r="M14" s="116">
        <f>(E14+F14)</f>
        <v/>
      </c>
      <c r="N14" s="113">
        <f>VLOOKUP(C14,'B2B（ol)'!A:K,11,0)</f>
        <v/>
      </c>
      <c r="O14" s="113">
        <f>VLOOKUP(B14,fulfillment!L:AN,29,0)</f>
        <v/>
      </c>
      <c r="Q14" s="59">
        <f>VLOOKUP(R14,映射表!A:G,7,0)</f>
        <v/>
      </c>
      <c r="R14" s="59" t="s">
        <v>20450</v>
      </c>
      <c r="S14" s="59" t="s">
        <v>20451</v>
      </c>
      <c r="T14" s="59" t="s">
        <v>48867</v>
      </c>
      <c r="U14" s="59">
        <v>1</v>
      </c>
      <c r="V14" s="59" t="s">
        <v>48868</v>
      </c>
      <c r="W14" s="59">
        <v>201.99</v>
      </c>
      <c r="X14" s="59">
        <v>15.65</v>
      </c>
      <c r="Y14" s="59">
        <v>99.99</v>
      </c>
      <c r="AB14" s="59">
        <f>M14</f>
        <v/>
      </c>
    </row>
    <row r="15" spans="1:31" s="59" customFormat="1">
      <c r="A15" s="59">
        <f>Q15</f>
        <v/>
      </c>
      <c r="B15" s="120">
        <f>R15</f>
        <v/>
      </c>
      <c r="C15" s="116">
        <f>VLOOKUP(B15,映射表!A:C,3,0)</f>
        <v/>
      </c>
      <c r="D15" s="120">
        <f>U15</f>
        <v/>
      </c>
      <c r="E15" s="98">
        <f>IFERROR(W15/D15,0)*D15</f>
        <v/>
      </c>
      <c r="F15" s="120">
        <f>IFERROR(Y15/D15,0)*D15</f>
        <v/>
      </c>
      <c r="G15" s="120">
        <f>IFERROR(IF((E15+F15)&gt;200,(E15+F15-200)*0.9+200*0.85,(E15+F15)*0.85),0)</f>
        <v/>
      </c>
      <c r="H15" s="97">
        <f>VLOOKUP(C15,'B2B（ol)'!A:J,10,0)*D15</f>
        <v/>
      </c>
      <c r="I15" s="99">
        <f>(M15*0.05/D15)*D15</f>
        <v/>
      </c>
      <c r="J15" s="99">
        <f>IFERROR((G15-H15-(I15/D15))/(E15+F15),0)</f>
        <v/>
      </c>
      <c r="K15" s="120">
        <f>IFERROR((G15-H15-I15),0)</f>
        <v/>
      </c>
      <c r="L15" s="120">
        <f>VLOOKUP(C15,'B2B（ol)'!A:N,3,0)</f>
        <v/>
      </c>
      <c r="M15" s="116">
        <f>(E15+F15)</f>
        <v/>
      </c>
      <c r="N15" s="113">
        <f>VLOOKUP(C15,'B2B（ol)'!A:K,11,0)</f>
        <v/>
      </c>
      <c r="O15" s="113">
        <f>VLOOKUP(B15,fulfillment!L:AN,29,0)</f>
        <v/>
      </c>
      <c r="Q15" s="59">
        <f>VLOOKUP(R15,映射表!A:G,7,0)</f>
        <v/>
      </c>
      <c r="R15" s="59" t="s">
        <v>18912</v>
      </c>
      <c r="S15" s="59" t="s">
        <v>18913</v>
      </c>
      <c r="T15" s="59" t="s">
        <v>48963</v>
      </c>
      <c r="U15" s="59">
        <v>1</v>
      </c>
      <c r="V15" s="59" t="s">
        <v>48868</v>
      </c>
      <c r="W15" s="59">
        <v>273.77</v>
      </c>
      <c r="X15" s="59">
        <v>16.43</v>
      </c>
      <c r="Y15" s="59">
        <v>129.99</v>
      </c>
      <c r="AB15" s="59">
        <f>M15</f>
        <v/>
      </c>
    </row>
    <row r="16" spans="1:31" s="59" customFormat="1">
      <c r="A16" s="59">
        <f>Q16</f>
        <v/>
      </c>
      <c r="B16" s="120">
        <f>R16</f>
        <v/>
      </c>
      <c r="C16" s="116">
        <f>VLOOKUP(B16,映射表!A:C,3,0)</f>
        <v/>
      </c>
      <c r="D16" s="120">
        <f>U16</f>
        <v/>
      </c>
      <c r="E16" s="98">
        <f>IFERROR(W16/D16,0)*D16</f>
        <v/>
      </c>
      <c r="F16" s="120">
        <f>IFERROR(Y16/D16,0)*D16</f>
        <v/>
      </c>
      <c r="G16" s="120">
        <f>IFERROR(IF((E16+F16)&gt;200,(E16+F16-200)*0.9+200*0.85,(E16+F16)*0.85),0)</f>
        <v/>
      </c>
      <c r="H16" s="97">
        <f>VLOOKUP(C16,'B2B（ol)'!A:J,10,0)*D16</f>
        <v/>
      </c>
      <c r="I16" s="99">
        <f>(M16*0.05/D16)*D16</f>
        <v/>
      </c>
      <c r="J16" s="99">
        <f>IFERROR((G16-H16-(I16/D16))/(E16+F16),0)</f>
        <v/>
      </c>
      <c r="K16" s="120">
        <f>IFERROR((G16-H16-I16),0)</f>
        <v/>
      </c>
      <c r="L16" s="120">
        <f>VLOOKUP(C16,'B2B（ol)'!A:N,3,0)</f>
        <v/>
      </c>
      <c r="M16" s="116">
        <f>(E16+F16)</f>
        <v/>
      </c>
      <c r="N16" s="113">
        <f>VLOOKUP(C16,'B2B（ol)'!A:K,11,0)</f>
        <v/>
      </c>
      <c r="O16" s="113">
        <f>VLOOKUP(B16,fulfillment!L:AN,29,0)</f>
        <v/>
      </c>
      <c r="Q16" s="59">
        <f>VLOOKUP(R16,映射表!A:G,7,0)</f>
        <v/>
      </c>
      <c r="R16" s="59" t="s">
        <v>16468</v>
      </c>
      <c r="S16" s="59" t="s">
        <v>16469</v>
      </c>
      <c r="T16" s="59" t="s">
        <v>48963</v>
      </c>
      <c r="U16" s="59">
        <v>1</v>
      </c>
      <c r="V16" s="59" t="s">
        <v>48868</v>
      </c>
      <c r="W16" s="59">
        <v>184.99</v>
      </c>
      <c r="X16" s="59">
        <v>14.8</v>
      </c>
      <c r="Y16" s="59">
        <v>119.99</v>
      </c>
      <c r="AB16" s="59">
        <f>M16</f>
        <v/>
      </c>
    </row>
    <row r="17" spans="1:31" s="59" customFormat="1">
      <c r="A17" s="59">
        <f>Q17</f>
        <v/>
      </c>
      <c r="B17" s="120">
        <f>R17</f>
        <v/>
      </c>
      <c r="C17" s="116">
        <f>VLOOKUP(B17,映射表!A:C,3,0)</f>
        <v/>
      </c>
      <c r="D17" s="120">
        <f>U17</f>
        <v/>
      </c>
      <c r="E17" s="98">
        <f>IFERROR(W17/D17,0)*D17</f>
        <v/>
      </c>
      <c r="F17" s="120">
        <f>IFERROR(Y17/D17,0)*D17</f>
        <v/>
      </c>
      <c r="G17" s="120">
        <f>IFERROR(IF((E17+F17)&gt;200,(E17+F17-200)*0.9+200*0.85,(E17+F17)*0.85),0)</f>
        <v/>
      </c>
      <c r="H17" s="97">
        <f>VLOOKUP(C17,'B2B（ol)'!A:J,10,0)*D17</f>
        <v/>
      </c>
      <c r="I17" s="99">
        <f>(M17*0.05/D17)*D17</f>
        <v/>
      </c>
      <c r="J17" s="99">
        <f>IFERROR((G17-H17-(I17/D17))/(E17+F17),0)</f>
        <v/>
      </c>
      <c r="K17" s="120">
        <f>IFERROR((G17-H17-I17),0)</f>
        <v/>
      </c>
      <c r="L17" s="120">
        <f>VLOOKUP(C17,'B2B（ol)'!A:N,3,0)</f>
        <v/>
      </c>
      <c r="M17" s="116">
        <f>(E17+F17)</f>
        <v/>
      </c>
      <c r="N17" s="113">
        <f>VLOOKUP(C17,'B2B（ol)'!A:K,11,0)</f>
        <v/>
      </c>
      <c r="O17" s="113">
        <f>VLOOKUP(B17,fulfillment!L:AN,29,0)</f>
        <v/>
      </c>
      <c r="Q17" s="59">
        <f>VLOOKUP(R17,映射表!A:G,7,0)</f>
        <v/>
      </c>
      <c r="R17" s="59" t="s">
        <v>10936</v>
      </c>
      <c r="S17" s="59" t="s">
        <v>10937</v>
      </c>
      <c r="T17" s="59" t="s">
        <v>48963</v>
      </c>
      <c r="U17" s="59">
        <v>1</v>
      </c>
      <c r="V17" s="59" t="s">
        <v>48868</v>
      </c>
      <c r="W17" s="59">
        <v>219.99</v>
      </c>
      <c r="X17" s="59">
        <v>17.6</v>
      </c>
      <c r="Y17" s="59">
        <v>179.99</v>
      </c>
      <c r="AB17" s="59">
        <f>M17</f>
        <v/>
      </c>
    </row>
    <row r="18" spans="1:31" s="59" customFormat="1">
      <c r="A18" s="59">
        <f>Q18</f>
        <v/>
      </c>
      <c r="B18" s="120">
        <f>R18</f>
        <v/>
      </c>
      <c r="C18" s="116">
        <f>VLOOKUP(B18,映射表!A:C,3,0)</f>
        <v/>
      </c>
      <c r="D18" s="120">
        <f>U18</f>
        <v/>
      </c>
      <c r="E18" s="98">
        <f>IFERROR(W18/D18,0)*D18</f>
        <v/>
      </c>
      <c r="F18" s="120">
        <f>IFERROR(Y18/D18,0)*D18</f>
        <v/>
      </c>
      <c r="G18" s="120">
        <f>IFERROR(IF((E18+F18)&gt;200,(E18+F18-200)*0.9+200*0.85,(E18+F18)*0.85),0)</f>
        <v/>
      </c>
      <c r="H18" s="97">
        <f>VLOOKUP(C18,'B2B（ol)'!A:J,10,0)*D18</f>
        <v/>
      </c>
      <c r="I18" s="99">
        <f>(M18*0.05/D18)*D18</f>
        <v/>
      </c>
      <c r="J18" s="99">
        <f>IFERROR((G18-H18-(I18/D18))/(E18+F18),0)</f>
        <v/>
      </c>
      <c r="K18" s="120">
        <f>IFERROR((G18-H18-I18),0)</f>
        <v/>
      </c>
      <c r="L18" s="120">
        <f>VLOOKUP(C18,'B2B（ol)'!A:N,3,0)</f>
        <v/>
      </c>
      <c r="M18" s="116">
        <f>(E18+F18)</f>
        <v/>
      </c>
      <c r="N18" s="113">
        <f>VLOOKUP(C18,'B2B（ol)'!A:K,11,0)</f>
        <v/>
      </c>
      <c r="O18" s="113">
        <f>VLOOKUP(B18,fulfillment!L:AN,29,0)</f>
        <v/>
      </c>
      <c r="Q18" s="59">
        <f>VLOOKUP(R18,映射表!A:G,7,0)</f>
        <v/>
      </c>
      <c r="R18" s="59" t="s">
        <v>16090</v>
      </c>
      <c r="S18" s="59" t="s">
        <v>16091</v>
      </c>
      <c r="T18" s="59" t="s">
        <v>48963</v>
      </c>
      <c r="U18" s="59">
        <v>1</v>
      </c>
      <c r="V18" s="59" t="s">
        <v>48868</v>
      </c>
      <c r="W18" s="59">
        <v>239.99</v>
      </c>
      <c r="X18" s="59" t="s">
        <v>18516</v>
      </c>
      <c r="Y18" s="59">
        <v>119.99</v>
      </c>
      <c r="AB18" s="59">
        <f>M18</f>
        <v/>
      </c>
    </row>
    <row r="19" spans="1:31" s="59" customFormat="1">
      <c r="A19" s="59">
        <f>Q19</f>
        <v/>
      </c>
      <c r="B19" s="120">
        <f>R19</f>
        <v/>
      </c>
      <c r="C19" s="116">
        <f>VLOOKUP(B19,映射表!A:C,3,0)</f>
        <v/>
      </c>
      <c r="D19" s="120">
        <f>U19</f>
        <v/>
      </c>
      <c r="E19" s="98">
        <f>IFERROR(W19/D19,0)*D19</f>
        <v/>
      </c>
      <c r="F19" s="120">
        <f>IFERROR(Y19/D19,0)*D19</f>
        <v/>
      </c>
      <c r="G19" s="120">
        <f>IFERROR(IF((E19+F19)&gt;200,(E19+F19-200)*0.9+200*0.85,(E19+F19)*0.85),0)</f>
        <v/>
      </c>
      <c r="H19" s="97">
        <f>VLOOKUP(C19,'B2B（ol)'!A:J,10,0)*D19</f>
        <v/>
      </c>
      <c r="I19" s="99">
        <f>(M19*0.05/D19)*D19</f>
        <v/>
      </c>
      <c r="J19" s="99">
        <f>IFERROR((G19-H19-(I19/D19))/(E19+F19),0)</f>
        <v/>
      </c>
      <c r="K19" s="120">
        <f>IFERROR((G19-H19-I19),0)</f>
        <v/>
      </c>
      <c r="L19" s="120">
        <f>VLOOKUP(C19,'B2B（ol)'!A:N,3,0)</f>
        <v/>
      </c>
      <c r="M19" s="116">
        <f>(E19+F19)</f>
        <v/>
      </c>
      <c r="N19" s="113">
        <f>VLOOKUP(C19,'B2B（ol)'!A:K,11,0)</f>
        <v/>
      </c>
      <c r="O19" s="113">
        <f>VLOOKUP(B19,fulfillment!L:AN,29,0)</f>
        <v/>
      </c>
      <c r="Q19" s="59">
        <f>VLOOKUP(R19,映射表!A:G,7,0)</f>
        <v/>
      </c>
      <c r="R19" s="59" t="s">
        <v>18122</v>
      </c>
      <c r="S19" s="59" t="s">
        <v>18123</v>
      </c>
      <c r="T19" s="59" t="s">
        <v>48963</v>
      </c>
      <c r="U19" s="59">
        <v>1</v>
      </c>
      <c r="V19" s="59" t="s">
        <v>48868</v>
      </c>
      <c r="W19" s="59">
        <v>297.99</v>
      </c>
      <c r="X19" s="59">
        <v>23.84</v>
      </c>
      <c r="Y19" s="59">
        <v>139.99</v>
      </c>
      <c r="AB19" s="59">
        <f>M19</f>
        <v/>
      </c>
    </row>
    <row r="20" spans="1:31" s="59" customFormat="1">
      <c r="A20" s="59">
        <f>Q20</f>
        <v/>
      </c>
      <c r="B20" s="120">
        <f>R20</f>
        <v/>
      </c>
      <c r="C20" s="116">
        <f>VLOOKUP(B20,映射表!A:C,3,0)</f>
        <v/>
      </c>
      <c r="D20" s="120">
        <f>U20</f>
        <v/>
      </c>
      <c r="E20" s="98">
        <f>IFERROR(W20/D20,0)*D20</f>
        <v/>
      </c>
      <c r="F20" s="120">
        <f>IFERROR(Y20/D20,0)*D20</f>
        <v/>
      </c>
      <c r="G20" s="120">
        <f>IFERROR(IF((E20+F20)&gt;200,(E20+F20-200)*0.9+200*0.85,(E20+F20)*0.85),0)</f>
        <v/>
      </c>
      <c r="H20" s="97">
        <f>VLOOKUP(C20,'B2B（ol)'!A:J,10,0)*D20</f>
        <v/>
      </c>
      <c r="I20" s="99">
        <f>(M20*0.05/D20)*D20</f>
        <v/>
      </c>
      <c r="J20" s="99">
        <f>IFERROR((G20-H20-(I20/D20))/(E20+F20),0)</f>
        <v/>
      </c>
      <c r="K20" s="120">
        <f>IFERROR((G20-H20-I20),0)</f>
        <v/>
      </c>
      <c r="L20" s="120">
        <f>VLOOKUP(C20,'B2B（ol)'!A:N,3,0)</f>
        <v/>
      </c>
      <c r="M20" s="116">
        <f>(E20+F20)</f>
        <v/>
      </c>
      <c r="N20" s="113">
        <f>VLOOKUP(C20,'B2B（ol)'!A:K,11,0)</f>
        <v/>
      </c>
      <c r="O20" s="113">
        <f>VLOOKUP(B20,fulfillment!L:AN,29,0)</f>
        <v/>
      </c>
      <c r="Q20" s="59">
        <f>VLOOKUP(R20,映射表!A:G,7,0)</f>
        <v/>
      </c>
      <c r="R20" s="59" t="s">
        <v>18912</v>
      </c>
      <c r="S20" s="59" t="s">
        <v>18913</v>
      </c>
      <c r="T20" s="59" t="s">
        <v>48963</v>
      </c>
      <c r="U20" s="59">
        <v>1</v>
      </c>
      <c r="V20" s="59" t="s">
        <v>48868</v>
      </c>
      <c r="W20" s="59">
        <v>273.77</v>
      </c>
      <c r="X20" s="59">
        <v>20.4</v>
      </c>
      <c r="Y20" s="59">
        <v>129.99</v>
      </c>
      <c r="AB20" s="59">
        <f>M20</f>
        <v/>
      </c>
    </row>
    <row r="21" spans="1:31" s="59" customFormat="1">
      <c r="A21" s="59">
        <f>Q21</f>
        <v/>
      </c>
      <c r="B21" s="120">
        <f>R21</f>
        <v/>
      </c>
      <c r="C21" s="116">
        <f>VLOOKUP(B21,映射表!A:C,3,0)</f>
        <v/>
      </c>
      <c r="D21" s="120">
        <f>U21</f>
        <v/>
      </c>
      <c r="E21" s="98">
        <f>IFERROR(W21/D21,0)*D21</f>
        <v/>
      </c>
      <c r="F21" s="120">
        <f>IFERROR(Y21/D21,0)*D21</f>
        <v/>
      </c>
      <c r="G21" s="120">
        <f>IFERROR(IF((E21+F21)&gt;200,(E21+F21-200)*0.9+200*0.85,(E21+F21)*0.85),0)</f>
        <v/>
      </c>
      <c r="H21" s="97">
        <f>VLOOKUP(C21,'B2B（ol)'!A:J,10,0)*D21</f>
        <v/>
      </c>
      <c r="I21" s="99">
        <f>(M21*0.05/D21)*D21</f>
        <v/>
      </c>
      <c r="J21" s="99">
        <f>IFERROR((G21-H21-(I21/D21))/(E21+F21),0)</f>
        <v/>
      </c>
      <c r="K21" s="120">
        <f>IFERROR((G21-H21-I21),0)</f>
        <v/>
      </c>
      <c r="L21" s="120">
        <f>VLOOKUP(C21,'B2B（ol)'!A:N,3,0)</f>
        <v/>
      </c>
      <c r="M21" s="116">
        <f>(E21+F21)</f>
        <v/>
      </c>
      <c r="N21" s="113">
        <f>VLOOKUP(C21,'B2B（ol)'!A:K,11,0)</f>
        <v/>
      </c>
      <c r="O21" s="113">
        <f>VLOOKUP(B21,fulfillment!L:AN,29,0)</f>
        <v/>
      </c>
      <c r="Q21" s="59">
        <f>VLOOKUP(R21,映射表!A:G,7,0)</f>
        <v/>
      </c>
      <c r="R21" s="59" t="s">
        <v>16093</v>
      </c>
      <c r="S21" s="59" t="s">
        <v>16094</v>
      </c>
      <c r="T21" s="59" t="s">
        <v>48963</v>
      </c>
      <c r="U21" s="59">
        <v>1</v>
      </c>
      <c r="V21" s="59" t="s">
        <v>48868</v>
      </c>
      <c r="W21" s="59">
        <v>246.99</v>
      </c>
      <c r="X21" s="59">
        <v>19.88</v>
      </c>
      <c r="Y21" s="59">
        <v>129.99</v>
      </c>
      <c r="AB21" s="59">
        <f>M21</f>
        <v/>
      </c>
    </row>
    <row r="22" spans="1:31" s="59" customFormat="1">
      <c r="A22" s="59">
        <f>Q22</f>
        <v/>
      </c>
      <c r="B22" s="120">
        <f>R22</f>
        <v/>
      </c>
      <c r="C22" s="116">
        <f>VLOOKUP(B22,映射表!A:C,3,0)</f>
        <v/>
      </c>
      <c r="D22" s="120">
        <f>U22</f>
        <v/>
      </c>
      <c r="E22" s="98">
        <f>IFERROR(W22/D22,0)*D22</f>
        <v/>
      </c>
      <c r="F22" s="120">
        <f>IFERROR(Y22/D22,0)*D22</f>
        <v/>
      </c>
      <c r="G22" s="120">
        <f>IFERROR(IF((E22+F22)&gt;200,(E22+F22-200)*0.9+200*0.85,(E22+F22)*0.85),0)</f>
        <v/>
      </c>
      <c r="H22" s="97">
        <f>VLOOKUP(C22,'B2B（ol)'!A:J,10,0)*D22</f>
        <v/>
      </c>
      <c r="I22" s="99">
        <f>(M22*0.05/D22)*D22</f>
        <v/>
      </c>
      <c r="J22" s="99">
        <f>IFERROR((G22-H22-(I22/D22))/(E22+F22),0)</f>
        <v/>
      </c>
      <c r="K22" s="120">
        <f>IFERROR((G22-H22-I22),0)</f>
        <v/>
      </c>
      <c r="L22" s="120">
        <f>VLOOKUP(C22,'B2B（ol)'!A:N,3,0)</f>
        <v/>
      </c>
      <c r="M22" s="116">
        <f>(E22+F22)</f>
        <v/>
      </c>
      <c r="N22" s="113">
        <f>VLOOKUP(C22,'B2B（ol)'!A:K,11,0)</f>
        <v/>
      </c>
      <c r="O22" s="113">
        <f>VLOOKUP(B22,fulfillment!L:AN,29,0)</f>
        <v/>
      </c>
      <c r="Q22" s="59">
        <f>VLOOKUP(R22,映射表!A:G,7,0)</f>
        <v/>
      </c>
      <c r="R22" s="59" t="s">
        <v>20367</v>
      </c>
      <c r="S22" s="59" t="s">
        <v>20368</v>
      </c>
      <c r="T22" s="59" t="s">
        <v>48963</v>
      </c>
      <c r="U22" s="59">
        <v>1</v>
      </c>
      <c r="V22" s="59" t="s">
        <v>48868</v>
      </c>
      <c r="W22" s="59">
        <v>123.99</v>
      </c>
      <c r="X22" s="59">
        <v>7.75</v>
      </c>
      <c r="Y22" s="59">
        <v>49.99</v>
      </c>
      <c r="AB22" s="59">
        <f>M22</f>
        <v/>
      </c>
    </row>
    <row r="23" spans="1:31" s="59" customFormat="1">
      <c r="A23" s="59">
        <f>Q23</f>
        <v/>
      </c>
      <c r="B23" s="120">
        <f>R23</f>
        <v/>
      </c>
      <c r="C23" s="116">
        <f>VLOOKUP(B23,映射表!A:C,3,0)</f>
        <v/>
      </c>
      <c r="D23" s="120">
        <f>U23</f>
        <v/>
      </c>
      <c r="E23" s="98">
        <f>IFERROR(W23/D23,0)*D23</f>
        <v/>
      </c>
      <c r="F23" s="120">
        <f>IFERROR(Y23/D23,0)*D23</f>
        <v/>
      </c>
      <c r="G23" s="120">
        <f>IFERROR(IF((E23+F23)&gt;200,(E23+F23-200)*0.9+200*0.85,(E23+F23)*0.85),0)</f>
        <v/>
      </c>
      <c r="H23" s="97">
        <f>VLOOKUP(C23,'B2B（ol)'!A:J,10,0)*D23</f>
        <v/>
      </c>
      <c r="I23" s="99">
        <f>(M23*0.05/D23)*D23</f>
        <v/>
      </c>
      <c r="J23" s="99">
        <f>IFERROR((G23-H23-(I23/D23))/(E23+F23),0)</f>
        <v/>
      </c>
      <c r="K23" s="120">
        <f>IFERROR((G23-H23-I23),0)</f>
        <v/>
      </c>
      <c r="L23" s="120">
        <f>VLOOKUP(C23,'B2B（ol)'!A:N,3,0)</f>
        <v/>
      </c>
      <c r="M23" s="116">
        <f>(E23+F23)</f>
        <v/>
      </c>
      <c r="N23" s="113">
        <f>VLOOKUP(C23,'B2B（ol)'!A:K,11,0)</f>
        <v/>
      </c>
      <c r="O23" s="113">
        <f>VLOOKUP(B23,fulfillment!L:AN,29,0)</f>
        <v/>
      </c>
      <c r="Q23" s="59">
        <f>VLOOKUP(R23,映射表!A:G,7,0)</f>
        <v/>
      </c>
      <c r="R23" s="59" t="s">
        <v>19289</v>
      </c>
      <c r="S23" s="59" t="s">
        <v>19290</v>
      </c>
      <c r="T23" s="59" t="s">
        <v>48963</v>
      </c>
      <c r="U23" s="59">
        <v>1</v>
      </c>
      <c r="V23" s="59" t="s">
        <v>48868</v>
      </c>
      <c r="W23" s="59">
        <v>265.99</v>
      </c>
      <c r="X23" s="59">
        <v>19.28</v>
      </c>
      <c r="Y23" s="59">
        <v>129.99</v>
      </c>
      <c r="AB23" s="59">
        <f>M23</f>
        <v/>
      </c>
    </row>
    <row r="24" spans="1:31" s="59" customFormat="1">
      <c r="A24" s="59">
        <f>Q24</f>
        <v/>
      </c>
      <c r="B24" s="120">
        <f>R24</f>
        <v/>
      </c>
      <c r="C24" s="116">
        <f>VLOOKUP(B24,映射表!A:C,3,0)</f>
        <v/>
      </c>
      <c r="D24" s="120">
        <f>U24</f>
        <v/>
      </c>
      <c r="E24" s="98">
        <f>IFERROR(W24/D24,0)*D24</f>
        <v/>
      </c>
      <c r="F24" s="120">
        <f>IFERROR(Y24/D24,0)*D24</f>
        <v/>
      </c>
      <c r="G24" s="120">
        <f>IFERROR(IF((E24+F24)&gt;200,(E24+F24-200)*0.9+200*0.85,(E24+F24)*0.85),0)</f>
        <v/>
      </c>
      <c r="H24" s="97">
        <f>VLOOKUP(C24,'B2B（ol)'!A:J,10,0)*D24</f>
        <v/>
      </c>
      <c r="I24" s="99">
        <f>(M24*0.05/D24)*D24</f>
        <v/>
      </c>
      <c r="J24" s="99">
        <f>IFERROR((G24-H24-(I24/D24))/(E24+F24),0)</f>
        <v/>
      </c>
      <c r="K24" s="120">
        <f>IFERROR((G24-H24-I24),0)</f>
        <v/>
      </c>
      <c r="L24" s="120">
        <f>VLOOKUP(C24,'B2B（ol)'!A:N,3,0)</f>
        <v/>
      </c>
      <c r="M24" s="116">
        <f>(E24+F24)</f>
        <v/>
      </c>
      <c r="N24" s="113">
        <f>VLOOKUP(C24,'B2B（ol)'!A:K,11,0)</f>
        <v/>
      </c>
      <c r="O24" s="113">
        <f>VLOOKUP(B24,fulfillment!L:AN,29,0)</f>
        <v/>
      </c>
      <c r="Q24" s="59">
        <f>VLOOKUP(R24,映射表!A:G,7,0)</f>
        <v/>
      </c>
      <c r="R24" s="59" t="s">
        <v>18122</v>
      </c>
      <c r="S24" s="59" t="s">
        <v>18123</v>
      </c>
      <c r="T24" s="59" t="s">
        <v>48963</v>
      </c>
      <c r="U24" s="59">
        <v>1</v>
      </c>
      <c r="V24" s="59" t="s">
        <v>48868</v>
      </c>
      <c r="W24" s="59">
        <v>297.99</v>
      </c>
      <c r="X24" s="59">
        <v>12.59</v>
      </c>
      <c r="Y24" s="59">
        <v>139.99</v>
      </c>
      <c r="AB24" s="59">
        <f>M24</f>
        <v/>
      </c>
    </row>
    <row r="25" spans="1:31" s="59" customFormat="1">
      <c r="A25" s="59">
        <f>Q25</f>
        <v/>
      </c>
      <c r="B25" s="120">
        <f>R25</f>
        <v/>
      </c>
      <c r="C25" s="116">
        <f>VLOOKUP(B25,映射表!A:C,3,0)</f>
        <v/>
      </c>
      <c r="D25" s="120">
        <f>U25</f>
        <v/>
      </c>
      <c r="E25" s="98">
        <f>IFERROR(W25/D25,0)*D25</f>
        <v/>
      </c>
      <c r="F25" s="120">
        <f>IFERROR(Y25/D25,0)*D25</f>
        <v/>
      </c>
      <c r="G25" s="120">
        <f>IFERROR(IF((E25+F25)&gt;200,(E25+F25-200)*0.9+200*0.85,(E25+F25)*0.85),0)</f>
        <v/>
      </c>
      <c r="H25" s="97">
        <f>VLOOKUP(C25,'B2B（ol)'!A:J,10,0)*D25</f>
        <v/>
      </c>
      <c r="I25" s="99">
        <f>(M25*0.05/D25)*D25</f>
        <v/>
      </c>
      <c r="J25" s="99">
        <f>IFERROR((G25-H25-(I25/D25))/(E25+F25),0)</f>
        <v/>
      </c>
      <c r="K25" s="120">
        <f>IFERROR((G25-H25-I25),0)</f>
        <v/>
      </c>
      <c r="L25" s="120">
        <f>VLOOKUP(C25,'B2B（ol)'!A:N,3,0)</f>
        <v/>
      </c>
      <c r="M25" s="116">
        <f>(E25+F25)</f>
        <v/>
      </c>
      <c r="N25" s="113">
        <f>VLOOKUP(C25,'B2B（ol)'!A:K,11,0)</f>
        <v/>
      </c>
      <c r="O25" s="113">
        <f>VLOOKUP(B25,fulfillment!L:AN,29,0)</f>
        <v/>
      </c>
      <c r="Q25" s="59">
        <f>VLOOKUP(R25,映射表!A:G,7,0)</f>
        <v/>
      </c>
      <c r="R25" s="59" t="s">
        <v>15622</v>
      </c>
      <c r="S25" s="59" t="s">
        <v>15623</v>
      </c>
      <c r="T25" s="59" t="s">
        <v>48963</v>
      </c>
      <c r="U25" s="59">
        <v>1</v>
      </c>
      <c r="V25" s="59" t="s">
        <v>48868</v>
      </c>
      <c r="W25" s="59">
        <v>289.99</v>
      </c>
      <c r="X25" s="59">
        <v>19.57</v>
      </c>
      <c r="Y25" s="59">
        <v>119.99</v>
      </c>
      <c r="AB25" s="59">
        <f>M25</f>
        <v/>
      </c>
    </row>
    <row r="26" spans="1:31" s="59" customFormat="1">
      <c r="A26" s="59">
        <f>Q26</f>
        <v/>
      </c>
      <c r="B26" s="120">
        <f>R26</f>
        <v/>
      </c>
      <c r="C26" s="116">
        <f>VLOOKUP(B26,映射表!A:C,3,0)</f>
        <v/>
      </c>
      <c r="D26" s="120">
        <f>U26</f>
        <v/>
      </c>
      <c r="E26" s="98">
        <f>IFERROR(W26/D26,0)*D26</f>
        <v/>
      </c>
      <c r="F26" s="120">
        <f>IFERROR(Y26/D26,0)*D26</f>
        <v/>
      </c>
      <c r="G26" s="120">
        <f>IFERROR(IF((E26+F26)&gt;200,(E26+F26-200)*0.9+200*0.85,(E26+F26)*0.85),0)</f>
        <v/>
      </c>
      <c r="H26" s="97">
        <f>VLOOKUP(C26,'B2B（ol)'!A:J,10,0)*D26</f>
        <v/>
      </c>
      <c r="I26" s="99">
        <f>(M26*0.05/D26)*D26</f>
        <v/>
      </c>
      <c r="J26" s="99">
        <f>IFERROR((G26-H26-(I26/D26))/(E26+F26),0)</f>
        <v/>
      </c>
      <c r="K26" s="120">
        <f>IFERROR((G26-H26-I26),0)</f>
        <v/>
      </c>
      <c r="L26" s="120">
        <f>VLOOKUP(C26,'B2B（ol)'!A:N,3,0)</f>
        <v/>
      </c>
      <c r="M26" s="116">
        <f>(E26+F26)</f>
        <v/>
      </c>
      <c r="N26" s="113">
        <f>VLOOKUP(C26,'B2B（ol)'!A:K,11,0)</f>
        <v/>
      </c>
      <c r="O26" s="113">
        <f>VLOOKUP(B26,fulfillment!L:AN,29,0)</f>
        <v/>
      </c>
      <c r="Q26" s="59">
        <f>VLOOKUP(R26,映射表!A:G,7,0)</f>
        <v/>
      </c>
      <c r="R26" s="59" t="s">
        <v>2144</v>
      </c>
      <c r="S26" s="59" t="s">
        <v>2145</v>
      </c>
      <c r="T26" s="59" t="s">
        <v>48963</v>
      </c>
      <c r="U26" s="59">
        <v>1</v>
      </c>
      <c r="V26" s="59" t="s">
        <v>48868</v>
      </c>
      <c r="W26" s="59">
        <v>65.99</v>
      </c>
      <c r="X26" s="59">
        <v>4.62</v>
      </c>
      <c r="Y26" s="59">
        <v>69.99</v>
      </c>
      <c r="AB26" s="59">
        <f>M26</f>
        <v/>
      </c>
    </row>
    <row r="27" spans="1:31" s="59" customFormat="1">
      <c r="A27" s="59">
        <f>Q27</f>
        <v/>
      </c>
      <c r="B27" s="120">
        <f>R27</f>
        <v/>
      </c>
      <c r="C27" s="116">
        <f>VLOOKUP(B27,映射表!A:C,3,0)</f>
        <v/>
      </c>
      <c r="D27" s="120">
        <f>U27</f>
        <v/>
      </c>
      <c r="E27" s="98">
        <f>IFERROR(W27/D27,0)*D27</f>
        <v/>
      </c>
      <c r="F27" s="120">
        <f>IFERROR(Y27/D27,0)*D27</f>
        <v/>
      </c>
      <c r="G27" s="120">
        <f>IFERROR(IF((E27+F27)&gt;200,(E27+F27-200)*0.9+200*0.85,(E27+F27)*0.85),0)</f>
        <v/>
      </c>
      <c r="H27" s="97">
        <f>VLOOKUP(C27,'B2B（ol)'!A:J,10,0)*D27</f>
        <v/>
      </c>
      <c r="I27" s="99">
        <f>(M27*0.05/D27)*D27</f>
        <v/>
      </c>
      <c r="J27" s="99">
        <f>IFERROR((G27-H27-(I27/D27))/(E27+F27),0)</f>
        <v/>
      </c>
      <c r="K27" s="120">
        <f>IFERROR((G27-H27-I27),0)</f>
        <v/>
      </c>
      <c r="L27" s="120">
        <f>VLOOKUP(C27,'B2B（ol)'!A:N,3,0)</f>
        <v/>
      </c>
      <c r="M27" s="116">
        <f>(E27+F27)</f>
        <v/>
      </c>
      <c r="N27" s="113">
        <f>VLOOKUP(C27,'B2B（ol)'!A:K,11,0)</f>
        <v/>
      </c>
      <c r="O27" s="113">
        <f>VLOOKUP(B27,fulfillment!L:AN,29,0)</f>
        <v/>
      </c>
      <c r="Q27" s="59">
        <f>VLOOKUP(R27,映射表!A:G,7,0)</f>
        <v/>
      </c>
      <c r="R27" s="59" t="s">
        <v>19933</v>
      </c>
      <c r="S27" s="59" t="s">
        <v>19934</v>
      </c>
      <c r="T27" s="59" t="s">
        <v>48867</v>
      </c>
      <c r="U27" s="59">
        <v>2</v>
      </c>
      <c r="V27" s="59" t="s">
        <v>48868</v>
      </c>
      <c r="W27" s="59">
        <v>347.98</v>
      </c>
      <c r="X27" s="59">
        <v>22.62</v>
      </c>
      <c r="Y27" s="59">
        <v>119.98</v>
      </c>
      <c r="AB27" s="59">
        <f>M27</f>
        <v/>
      </c>
    </row>
    <row r="28" spans="1:31" s="59" customFormat="1">
      <c r="A28" s="59">
        <f>Q28</f>
        <v/>
      </c>
      <c r="B28" s="120">
        <f>R28</f>
        <v/>
      </c>
      <c r="C28" s="116">
        <f>VLOOKUP(B28,映射表!A:C,3,0)</f>
        <v/>
      </c>
      <c r="D28" s="120">
        <f>U28</f>
        <v/>
      </c>
      <c r="E28" s="98">
        <f>IFERROR(W28/D28,0)*D28</f>
        <v/>
      </c>
      <c r="F28" s="120">
        <f>IFERROR(Y28/D28,0)*D28</f>
        <v/>
      </c>
      <c r="G28" s="120">
        <f>IFERROR(IF((E28+F28)&gt;200,(E28+F28-200)*0.9+200*0.85,(E28+F28)*0.85),0)</f>
        <v/>
      </c>
      <c r="H28" s="97">
        <f>VLOOKUP(C28,'B2B（ol)'!A:J,10,0)*D28</f>
        <v/>
      </c>
      <c r="I28" s="99">
        <f>(M28*0.05/D28)*D28</f>
        <v/>
      </c>
      <c r="J28" s="99">
        <f>IFERROR((G28-H28-(I28/D28))/(E28+F28),0)</f>
        <v/>
      </c>
      <c r="K28" s="120">
        <f>IFERROR((G28-H28-I28),0)</f>
        <v/>
      </c>
      <c r="L28" s="120">
        <f>VLOOKUP(C28,'B2B（ol)'!A:N,3,0)</f>
        <v/>
      </c>
      <c r="M28" s="116">
        <f>(E28+F28)</f>
        <v/>
      </c>
      <c r="N28" s="113">
        <f>VLOOKUP(C28,'B2B（ol)'!A:K,11,0)</f>
        <v/>
      </c>
      <c r="O28" s="113">
        <f>VLOOKUP(B28,fulfillment!L:AN,29,0)</f>
        <v/>
      </c>
      <c r="Q28" s="59">
        <f>VLOOKUP(R28,映射表!A:G,7,0)</f>
        <v/>
      </c>
      <c r="R28" s="59" t="s">
        <v>19190</v>
      </c>
      <c r="S28" s="59" t="s">
        <v>19191</v>
      </c>
      <c r="T28" s="59" t="s">
        <v>48963</v>
      </c>
      <c r="U28" s="59">
        <v>1</v>
      </c>
      <c r="V28" s="59" t="s">
        <v>48868</v>
      </c>
      <c r="W28" s="59">
        <v>179.99</v>
      </c>
      <c r="X28" s="59">
        <v>10.8</v>
      </c>
      <c r="Y28" s="59">
        <v>79.99</v>
      </c>
      <c r="AB28" s="59">
        <f>M28</f>
        <v/>
      </c>
    </row>
    <row r="29" spans="1:31" s="59" customFormat="1">
      <c r="A29" s="59">
        <f>Q29</f>
        <v/>
      </c>
      <c r="B29" s="120">
        <f>R29</f>
        <v/>
      </c>
      <c r="C29" s="116">
        <f>VLOOKUP(B29,映射表!A:C,3,0)</f>
        <v/>
      </c>
      <c r="D29" s="120">
        <f>U29</f>
        <v/>
      </c>
      <c r="E29" s="98">
        <f>IFERROR(W29/D29,0)*D29</f>
        <v/>
      </c>
      <c r="F29" s="120">
        <f>IFERROR(Y29/D29,0)*D29</f>
        <v/>
      </c>
      <c r="G29" s="120">
        <f>IFERROR(IF((E29+F29)&gt;200,(E29+F29-200)*0.9+200*0.85,(E29+F29)*0.85),0)</f>
        <v/>
      </c>
      <c r="H29" s="97">
        <f>VLOOKUP(C29,'B2B（ol)'!A:J,10,0)*D29</f>
        <v/>
      </c>
      <c r="I29" s="99">
        <f>(M29*0.05/D29)*D29</f>
        <v/>
      </c>
      <c r="J29" s="99">
        <f>IFERROR((G29-H29-(I29/D29))/(E29+F29),0)</f>
        <v/>
      </c>
      <c r="K29" s="120">
        <f>IFERROR((G29-H29-I29),0)</f>
        <v/>
      </c>
      <c r="L29" s="120">
        <f>VLOOKUP(C29,'B2B（ol)'!A:N,3,0)</f>
        <v/>
      </c>
      <c r="M29" s="116">
        <f>(E29+F29)</f>
        <v/>
      </c>
      <c r="N29" s="113">
        <f>VLOOKUP(C29,'B2B（ol)'!A:K,11,0)</f>
        <v/>
      </c>
      <c r="O29" s="113">
        <f>VLOOKUP(B29,fulfillment!L:AN,29,0)</f>
        <v/>
      </c>
      <c r="Q29" s="59">
        <f>VLOOKUP(R29,映射表!A:G,7,0)</f>
        <v/>
      </c>
      <c r="R29" s="59" t="s">
        <v>2042</v>
      </c>
      <c r="S29" s="59" t="s">
        <v>2043</v>
      </c>
      <c r="T29" s="59" t="s">
        <v>48963</v>
      </c>
      <c r="U29" s="59">
        <v>1</v>
      </c>
      <c r="V29" s="59" t="s">
        <v>48868</v>
      </c>
      <c r="W29" s="59">
        <v>118.99</v>
      </c>
      <c r="X29" s="59">
        <v>8.03</v>
      </c>
      <c r="Y29" s="59">
        <v>59.99</v>
      </c>
      <c r="AB29" s="59">
        <f>M29</f>
        <v/>
      </c>
    </row>
    <row r="30" spans="1:31" s="59" customFormat="1">
      <c r="A30" s="59">
        <f>Q30</f>
        <v/>
      </c>
      <c r="B30" s="120">
        <f>R30</f>
        <v/>
      </c>
      <c r="C30" s="116">
        <f>VLOOKUP(B30,映射表!A:C,3,0)</f>
        <v/>
      </c>
      <c r="D30" s="120">
        <f>U30</f>
        <v/>
      </c>
      <c r="E30" s="98">
        <f>IFERROR(W30/D30,0)*D30</f>
        <v/>
      </c>
      <c r="F30" s="120">
        <f>IFERROR(Y30/D30,0)*D30</f>
        <v/>
      </c>
      <c r="G30" s="120">
        <f>IFERROR(IF((E30+F30)&gt;200,(E30+F30-200)*0.9+200*0.85,(E30+F30)*0.85),0)</f>
        <v/>
      </c>
      <c r="H30" s="97">
        <f>VLOOKUP(C30,'B2B（ol)'!A:J,10,0)*D30</f>
        <v/>
      </c>
      <c r="I30" s="99">
        <f>(M30*0.05/D30)*D30</f>
        <v/>
      </c>
      <c r="J30" s="99">
        <f>IFERROR((G30-H30-(I30/D30))/(E30+F30),0)</f>
        <v/>
      </c>
      <c r="K30" s="120">
        <f>IFERROR((G30-H30-I30),0)</f>
        <v/>
      </c>
      <c r="L30" s="120">
        <f>VLOOKUP(C30,'B2B（ol)'!A:N,3,0)</f>
        <v/>
      </c>
      <c r="M30" s="116">
        <f>(E30+F30)</f>
        <v/>
      </c>
      <c r="N30" s="113">
        <f>VLOOKUP(C30,'B2B（ol)'!A:K,11,0)</f>
        <v/>
      </c>
      <c r="O30" s="113">
        <f>VLOOKUP(B30,fulfillment!L:AN,29,0)</f>
        <v/>
      </c>
      <c r="Q30" s="59">
        <f>VLOOKUP(R30,映射表!A:G,7,0)</f>
        <v/>
      </c>
      <c r="R30" s="59" t="s">
        <v>19045</v>
      </c>
      <c r="S30" s="59" t="s">
        <v>19046</v>
      </c>
      <c r="T30" s="59" t="s">
        <v>48963</v>
      </c>
      <c r="U30" s="59">
        <v>1</v>
      </c>
      <c r="V30" s="59" t="s">
        <v>48868</v>
      </c>
      <c r="W30" s="59">
        <v>265.99</v>
      </c>
      <c r="X30" s="59">
        <v>21.28</v>
      </c>
      <c r="Y30" s="59">
        <v>179.99</v>
      </c>
      <c r="AB30" s="59">
        <f>M30</f>
        <v/>
      </c>
    </row>
    <row r="31" spans="1:31" s="59" customFormat="1">
      <c r="A31" s="59">
        <f>Q31</f>
        <v/>
      </c>
      <c r="B31" s="120">
        <f>R31</f>
        <v/>
      </c>
      <c r="C31" s="116">
        <f>VLOOKUP(B31,映射表!A:C,3,0)</f>
        <v/>
      </c>
      <c r="D31" s="120">
        <f>U31</f>
        <v/>
      </c>
      <c r="E31" s="98">
        <f>IFERROR(W31/D31,0)*D31</f>
        <v/>
      </c>
      <c r="F31" s="120">
        <f>IFERROR(Y31/D31,0)*D31</f>
        <v/>
      </c>
      <c r="G31" s="120">
        <f>IFERROR(IF((E31+F31)&gt;200,(E31+F31-200)*0.9+200*0.85,(E31+F31)*0.85),0)</f>
        <v/>
      </c>
      <c r="H31" s="97">
        <f>VLOOKUP(C31,'B2B（ol)'!A:J,10,0)*D31</f>
        <v/>
      </c>
      <c r="I31" s="99">
        <f>(M31*0.05/D31)*D31</f>
        <v/>
      </c>
      <c r="J31" s="99">
        <f>IFERROR((G31-H31-(I31/D31))/(E31+F31),0)</f>
        <v/>
      </c>
      <c r="K31" s="120">
        <f>IFERROR((G31-H31-I31),0)</f>
        <v/>
      </c>
      <c r="L31" s="120">
        <f>VLOOKUP(C31,'B2B（ol)'!A:N,3,0)</f>
        <v/>
      </c>
      <c r="M31" s="116">
        <f>(E31+F31)</f>
        <v/>
      </c>
      <c r="N31" s="113">
        <f>VLOOKUP(C31,'B2B（ol)'!A:K,11,0)</f>
        <v/>
      </c>
      <c r="O31" s="113">
        <f>VLOOKUP(B31,fulfillment!L:AN,29,0)</f>
        <v/>
      </c>
      <c r="Q31" s="59">
        <f>VLOOKUP(R31,映射表!A:G,7,0)</f>
        <v/>
      </c>
      <c r="R31" s="59" t="s">
        <v>23153</v>
      </c>
      <c r="S31" s="59" t="s">
        <v>23154</v>
      </c>
      <c r="T31" s="59" t="s">
        <v>48867</v>
      </c>
      <c r="U31" s="59">
        <v>1</v>
      </c>
      <c r="V31" s="59" t="s">
        <v>48868</v>
      </c>
      <c r="W31" s="59">
        <v>183.88</v>
      </c>
      <c r="X31" s="59">
        <v>16.09</v>
      </c>
      <c r="Y31" s="59">
        <v>58.88</v>
      </c>
      <c r="AB31" s="59">
        <f>M31</f>
        <v/>
      </c>
    </row>
    <row r="32" spans="1:31" s="59" customFormat="1">
      <c r="A32" s="59">
        <f>Q32</f>
        <v/>
      </c>
      <c r="B32" s="120">
        <f>R32</f>
        <v/>
      </c>
      <c r="C32" s="116">
        <f>VLOOKUP(B32,映射表!A:C,3,0)</f>
        <v/>
      </c>
      <c r="D32" s="120">
        <f>U32</f>
        <v/>
      </c>
      <c r="E32" s="98">
        <f>IFERROR(W32/D32,0)*D32</f>
        <v/>
      </c>
      <c r="F32" s="120">
        <f>IFERROR(Y32/D32,0)*D32</f>
        <v/>
      </c>
      <c r="G32" s="120">
        <f>IFERROR(IF((E32+F32)&gt;200,(E32+F32-200)*0.9+200*0.85,(E32+F32)*0.85),0)</f>
        <v/>
      </c>
      <c r="H32" s="97">
        <f>VLOOKUP(C32,'B2B（ol)'!A:J,10,0)*D32</f>
        <v/>
      </c>
      <c r="I32" s="99">
        <f>(M32*0.05/D32)*D32</f>
        <v/>
      </c>
      <c r="J32" s="99">
        <f>IFERROR((G32-H32-(I32/D32))/(E32+F32),0)</f>
        <v/>
      </c>
      <c r="K32" s="120">
        <f>IFERROR((G32-H32-I32),0)</f>
        <v/>
      </c>
      <c r="L32" s="120">
        <f>VLOOKUP(C32,'B2B（ol)'!A:N,3,0)</f>
        <v/>
      </c>
      <c r="M32" s="116">
        <f>(E32+F32)</f>
        <v/>
      </c>
      <c r="N32" s="113">
        <f>VLOOKUP(C32,'B2B（ol)'!A:K,11,0)</f>
        <v/>
      </c>
      <c r="O32" s="113">
        <f>VLOOKUP(B32,fulfillment!L:AN,29,0)</f>
        <v/>
      </c>
      <c r="Q32" s="59">
        <f>VLOOKUP(R32,映射表!A:G,7,0)</f>
        <v/>
      </c>
      <c r="R32" s="59" t="s">
        <v>22292</v>
      </c>
      <c r="S32" s="59" t="s">
        <v>22293</v>
      </c>
      <c r="T32" s="59" t="s">
        <v>48867</v>
      </c>
      <c r="U32" s="59">
        <v>1</v>
      </c>
      <c r="V32" s="59" t="s">
        <v>48868</v>
      </c>
      <c r="W32" s="59">
        <v>166.1</v>
      </c>
      <c r="X32" s="59">
        <v>9.97</v>
      </c>
      <c r="Y32" s="59">
        <v>58.88</v>
      </c>
      <c r="AB32" s="59">
        <f>M32</f>
        <v/>
      </c>
    </row>
    <row r="33" spans="1:31" s="59" customFormat="1">
      <c r="A33" s="59">
        <f>Q33</f>
        <v/>
      </c>
      <c r="B33" s="120">
        <f>R33</f>
        <v/>
      </c>
      <c r="C33" s="116">
        <f>VLOOKUP(B33,映射表!A:C,3,0)</f>
        <v/>
      </c>
      <c r="D33" s="120">
        <f>U33</f>
        <v/>
      </c>
      <c r="E33" s="98">
        <f>IFERROR(W33/D33,0)*D33</f>
        <v/>
      </c>
      <c r="F33" s="120">
        <f>IFERROR(Y33/D33,0)*D33</f>
        <v/>
      </c>
      <c r="G33" s="120">
        <f>IFERROR(IF((E33+F33)&gt;200,(E33+F33-200)*0.9+200*0.85,(E33+F33)*0.85),0)</f>
        <v/>
      </c>
      <c r="H33" s="97">
        <f>VLOOKUP(C33,'B2B（ol)'!A:J,10,0)*D33</f>
        <v/>
      </c>
      <c r="I33" s="99">
        <f>(M33*0.05/D33)*D33</f>
        <v/>
      </c>
      <c r="J33" s="99">
        <f>IFERROR((G33-H33-(I33/D33))/(E33+F33),0)</f>
        <v/>
      </c>
      <c r="K33" s="120">
        <f>IFERROR((G33-H33-I33),0)</f>
        <v/>
      </c>
      <c r="L33" s="120">
        <f>VLOOKUP(C33,'B2B（ol)'!A:N,3,0)</f>
        <v/>
      </c>
      <c r="M33" s="116">
        <f>(E33+F33)</f>
        <v/>
      </c>
      <c r="N33" s="113">
        <f>VLOOKUP(C33,'B2B（ol)'!A:K,11,0)</f>
        <v/>
      </c>
      <c r="O33" s="113">
        <f>VLOOKUP(B33,fulfillment!L:AN,29,0)</f>
        <v/>
      </c>
      <c r="Q33" s="59">
        <f>VLOOKUP(R33,映射表!A:G,7,0)</f>
        <v/>
      </c>
      <c r="R33" s="59" t="s">
        <v>21006</v>
      </c>
      <c r="S33" s="59" t="s">
        <v>21007</v>
      </c>
      <c r="T33" s="59" t="s">
        <v>48867</v>
      </c>
      <c r="U33" s="59">
        <v>1</v>
      </c>
      <c r="V33" s="59" t="s">
        <v>48868</v>
      </c>
      <c r="W33" s="59">
        <v>120.88</v>
      </c>
      <c r="X33" s="59">
        <v>8.16</v>
      </c>
      <c r="Y33" s="59">
        <v>58.88</v>
      </c>
      <c r="AB33" s="59">
        <f>M33</f>
        <v/>
      </c>
    </row>
    <row r="34" spans="1:31" s="59" customFormat="1">
      <c r="A34" s="59">
        <f>Q34</f>
        <v/>
      </c>
      <c r="B34" s="120">
        <f>R34</f>
        <v/>
      </c>
      <c r="C34" s="116">
        <f>VLOOKUP(B34,映射表!A:C,3,0)</f>
        <v/>
      </c>
      <c r="D34" s="120">
        <f>U34</f>
        <v/>
      </c>
      <c r="E34" s="98">
        <f>IFERROR(W34/D34,0)*D34</f>
        <v/>
      </c>
      <c r="F34" s="120">
        <f>IFERROR(Y34/D34,0)*D34</f>
        <v/>
      </c>
      <c r="G34" s="120">
        <f>IFERROR(IF((E34+F34)&gt;200,(E34+F34-200)*0.9+200*0.85,(E34+F34)*0.85),0)</f>
        <v/>
      </c>
      <c r="H34" s="97">
        <f>VLOOKUP(C34,'B2B（ol)'!A:J,10,0)*D34</f>
        <v/>
      </c>
      <c r="I34" s="99">
        <f>(M34*0.05/D34)*D34</f>
        <v/>
      </c>
      <c r="J34" s="99">
        <f>IFERROR((G34-H34-(I34/D34))/(E34+F34),0)</f>
        <v/>
      </c>
      <c r="K34" s="120">
        <f>IFERROR((G34-H34-I34),0)</f>
        <v/>
      </c>
      <c r="L34" s="120">
        <f>VLOOKUP(C34,'B2B（ol)'!A:N,3,0)</f>
        <v/>
      </c>
      <c r="M34" s="116">
        <f>(E34+F34)</f>
        <v/>
      </c>
      <c r="N34" s="113">
        <f>VLOOKUP(C34,'B2B（ol)'!A:K,11,0)</f>
        <v/>
      </c>
      <c r="O34" s="113">
        <f>VLOOKUP(B34,fulfillment!L:AN,29,0)</f>
        <v/>
      </c>
      <c r="Q34" s="59">
        <f>VLOOKUP(R34,映射表!A:G,7,0)</f>
        <v/>
      </c>
      <c r="R34" s="59" t="s">
        <v>21369</v>
      </c>
      <c r="S34" s="59" t="s">
        <v>21370</v>
      </c>
      <c r="T34" s="59" t="s">
        <v>48963</v>
      </c>
      <c r="U34" s="59">
        <v>1</v>
      </c>
      <c r="V34" s="59" t="s">
        <v>48868</v>
      </c>
      <c r="W34" s="59">
        <v>255.1</v>
      </c>
      <c r="X34" s="59" t="s">
        <v>18516</v>
      </c>
      <c r="Y34" s="59">
        <v>98.88</v>
      </c>
      <c r="AB34" s="59">
        <f>M34</f>
        <v/>
      </c>
    </row>
    <row r="35" spans="1:31" s="59" customFormat="1">
      <c r="A35" s="59">
        <f>Q35</f>
        <v/>
      </c>
      <c r="B35" s="120">
        <f>R35</f>
        <v/>
      </c>
      <c r="C35" s="116">
        <f>VLOOKUP(B35,映射表!A:C,3,0)</f>
        <v/>
      </c>
      <c r="D35" s="120">
        <f>U35</f>
        <v/>
      </c>
      <c r="E35" s="98">
        <f>IFERROR(W35/D35,0)*D35</f>
        <v/>
      </c>
      <c r="F35" s="120">
        <f>IFERROR(Y35/D35,0)*D35</f>
        <v/>
      </c>
      <c r="G35" s="120">
        <f>IFERROR(IF((E35+F35)&gt;200,(E35+F35-200)*0.9+200*0.85,(E35+F35)*0.85),0)</f>
        <v/>
      </c>
      <c r="H35" s="97">
        <f>VLOOKUP(C35,'B2B（ol)'!A:J,10,0)*D35</f>
        <v/>
      </c>
      <c r="I35" s="99">
        <f>(M35*0.05/D35)*D35</f>
        <v/>
      </c>
      <c r="J35" s="99">
        <f>IFERROR((G35-H35-(I35/D35))/(E35+F35),0)</f>
        <v/>
      </c>
      <c r="K35" s="120">
        <f>IFERROR((G35-H35-I35),0)</f>
        <v/>
      </c>
      <c r="L35" s="120">
        <f>VLOOKUP(C35,'B2B（ol)'!A:N,3,0)</f>
        <v/>
      </c>
      <c r="M35" s="116">
        <f>(E35+F35)</f>
        <v/>
      </c>
      <c r="N35" s="113">
        <f>VLOOKUP(C35,'B2B（ol)'!A:K,11,0)</f>
        <v/>
      </c>
      <c r="O35" s="113">
        <f>VLOOKUP(B35,fulfillment!L:AN,29,0)</f>
        <v/>
      </c>
      <c r="Q35" s="59">
        <f>VLOOKUP(R35,映射表!A:G,7,0)</f>
        <v/>
      </c>
      <c r="R35" s="59" t="s">
        <v>23527</v>
      </c>
      <c r="S35" s="59" t="s">
        <v>23528</v>
      </c>
      <c r="T35" s="59" t="s">
        <v>48963</v>
      </c>
      <c r="U35" s="59">
        <v>1</v>
      </c>
      <c r="V35" s="59" t="s">
        <v>48868</v>
      </c>
      <c r="W35" s="59">
        <v>120.88</v>
      </c>
      <c r="X35" s="59" t="s">
        <v>18516</v>
      </c>
      <c r="Y35" s="59">
        <v>58.88</v>
      </c>
      <c r="AB35" s="59">
        <f>M35</f>
        <v/>
      </c>
    </row>
    <row r="36" spans="1:31" s="59" customFormat="1">
      <c r="A36" s="59">
        <f>Q36</f>
        <v/>
      </c>
      <c r="B36" s="120">
        <f>R36</f>
        <v/>
      </c>
      <c r="C36" s="116">
        <f>VLOOKUP(B36,映射表!A:C,3,0)</f>
        <v/>
      </c>
      <c r="D36" s="120">
        <f>U36</f>
        <v/>
      </c>
      <c r="E36" s="98">
        <f>IFERROR(W36/D36,0)*D36</f>
        <v/>
      </c>
      <c r="F36" s="120">
        <f>IFERROR(Y36/D36,0)*D36</f>
        <v/>
      </c>
      <c r="G36" s="120">
        <f>IFERROR(IF((E36+F36)&gt;200,(E36+F36-200)*0.9+200*0.85,(E36+F36)*0.85),0)</f>
        <v/>
      </c>
      <c r="H36" s="97">
        <f>VLOOKUP(C36,'B2B（ol)'!A:J,10,0)*D36</f>
        <v/>
      </c>
      <c r="I36" s="99">
        <f>(M36*0.05/D36)*D36</f>
        <v/>
      </c>
      <c r="J36" s="99">
        <f>IFERROR((G36-H36-(I36/D36))/(E36+F36),0)</f>
        <v/>
      </c>
      <c r="K36" s="120">
        <f>IFERROR((G36-H36-I36),0)</f>
        <v/>
      </c>
      <c r="L36" s="120">
        <f>VLOOKUP(C36,'B2B（ol)'!A:N,3,0)</f>
        <v/>
      </c>
      <c r="M36" s="116">
        <f>(E36+F36)</f>
        <v/>
      </c>
      <c r="N36" s="113">
        <f>VLOOKUP(C36,'B2B（ol)'!A:K,11,0)</f>
        <v/>
      </c>
      <c r="O36" s="113">
        <f>VLOOKUP(B36,fulfillment!L:AN,29,0)</f>
        <v/>
      </c>
      <c r="Q36" s="59">
        <f>VLOOKUP(R36,映射表!A:G,7,0)</f>
        <v/>
      </c>
      <c r="R36" s="59" t="s">
        <v>22881</v>
      </c>
      <c r="S36" s="59" t="s">
        <v>22882</v>
      </c>
      <c r="T36" s="59" t="s">
        <v>48867</v>
      </c>
      <c r="U36" s="59">
        <v>1</v>
      </c>
      <c r="V36" s="59" t="s">
        <v>48868</v>
      </c>
      <c r="W36" s="59">
        <v>148.88</v>
      </c>
      <c r="X36" s="59">
        <v>8.93</v>
      </c>
      <c r="Y36" s="59">
        <v>58.88</v>
      </c>
      <c r="AB36" s="59">
        <f>M36</f>
        <v/>
      </c>
    </row>
    <row r="37" spans="1:31" s="59" customFormat="1">
      <c r="A37" s="59">
        <f>Q37</f>
        <v/>
      </c>
      <c r="B37" s="120">
        <f>R37</f>
        <v/>
      </c>
      <c r="C37" s="116">
        <f>VLOOKUP(B37,映射表!A:C,3,0)</f>
        <v/>
      </c>
      <c r="D37" s="120">
        <f>U37</f>
        <v/>
      </c>
      <c r="E37" s="98">
        <f>IFERROR(W37/D37,0)*D37</f>
        <v/>
      </c>
      <c r="F37" s="120">
        <f>IFERROR(Y37/D37,0)*D37</f>
        <v/>
      </c>
      <c r="G37" s="120">
        <f>IFERROR(IF((E37+F37)&gt;200,(E37+F37-200)*0.9+200*0.85,(E37+F37)*0.85),0)</f>
        <v/>
      </c>
      <c r="H37" s="97">
        <f>VLOOKUP(C37,'B2B（ol)'!A:J,10,0)*D37</f>
        <v/>
      </c>
      <c r="I37" s="99">
        <f>(M37*0.05/D37)*D37</f>
        <v/>
      </c>
      <c r="J37" s="99">
        <f>IFERROR((G37-H37-(I37/D37))/(E37+F37),0)</f>
        <v/>
      </c>
      <c r="K37" s="120">
        <f>IFERROR((G37-H37-I37),0)</f>
        <v/>
      </c>
      <c r="L37" s="120">
        <f>VLOOKUP(C37,'B2B（ol)'!A:N,3,0)</f>
        <v/>
      </c>
      <c r="M37" s="116">
        <f>(E37+F37)</f>
        <v/>
      </c>
      <c r="N37" s="113">
        <f>VLOOKUP(C37,'B2B（ol)'!A:K,11,0)</f>
        <v/>
      </c>
      <c r="O37" s="113">
        <f>VLOOKUP(B37,fulfillment!L:AN,29,0)</f>
        <v/>
      </c>
      <c r="Q37" s="59">
        <f>VLOOKUP(R37,映射表!A:G,7,0)</f>
        <v/>
      </c>
      <c r="R37" s="59" t="s">
        <v>21006</v>
      </c>
      <c r="S37" s="59" t="s">
        <v>21007</v>
      </c>
      <c r="T37" s="59" t="s">
        <v>48963</v>
      </c>
      <c r="U37" s="59">
        <v>1</v>
      </c>
      <c r="V37" s="59" t="s">
        <v>48868</v>
      </c>
      <c r="W37" s="59">
        <v>120.88</v>
      </c>
      <c r="X37" s="59" t="s">
        <v>18516</v>
      </c>
      <c r="Y37" s="59">
        <v>58.88</v>
      </c>
      <c r="AB37" s="59">
        <f>M37</f>
        <v/>
      </c>
    </row>
    <row r="38" spans="1:31" s="59" customFormat="1">
      <c r="A38" s="59">
        <f>Q38</f>
        <v/>
      </c>
      <c r="B38" s="120">
        <f>R38</f>
        <v/>
      </c>
      <c r="C38" s="116">
        <f>VLOOKUP(B38,映射表!A:C,3,0)</f>
        <v/>
      </c>
      <c r="D38" s="120">
        <f>U38</f>
        <v/>
      </c>
      <c r="E38" s="98">
        <f>IFERROR(W38/D38,0)*D38</f>
        <v/>
      </c>
      <c r="F38" s="120">
        <f>IFERROR(Y38/D38,0)*D38</f>
        <v/>
      </c>
      <c r="G38" s="120">
        <f>IFERROR(IF((E38+F38)&gt;200,(E38+F38-200)*0.9+200*0.85,(E38+F38)*0.85),0)</f>
        <v/>
      </c>
      <c r="H38" s="97">
        <f>VLOOKUP(C38,'B2B（ol)'!A:J,10,0)*D38</f>
        <v/>
      </c>
      <c r="I38" s="99">
        <f>(M38*0.05/D38)*D38</f>
        <v/>
      </c>
      <c r="J38" s="99">
        <f>IFERROR((G38-H38-(I38/D38))/(E38+F38),0)</f>
        <v/>
      </c>
      <c r="K38" s="120">
        <f>IFERROR((G38-H38-I38),0)</f>
        <v/>
      </c>
      <c r="L38" s="120">
        <f>VLOOKUP(C38,'B2B（ol)'!A:N,3,0)</f>
        <v/>
      </c>
      <c r="M38" s="116">
        <f>(E38+F38)</f>
        <v/>
      </c>
      <c r="N38" s="113">
        <f>VLOOKUP(C38,'B2B（ol)'!A:K,11,0)</f>
        <v/>
      </c>
      <c r="O38" s="113">
        <f>VLOOKUP(B38,fulfillment!L:AN,29,0)</f>
        <v/>
      </c>
      <c r="Q38" s="59">
        <f>VLOOKUP(R38,映射表!A:G,7,0)</f>
        <v/>
      </c>
      <c r="R38" s="59" t="s">
        <v>21006</v>
      </c>
      <c r="S38" s="59" t="s">
        <v>21007</v>
      </c>
      <c r="T38" s="59" t="s">
        <v>48963</v>
      </c>
      <c r="U38" s="59">
        <v>1</v>
      </c>
      <c r="V38" s="59" t="s">
        <v>48868</v>
      </c>
      <c r="W38" s="59">
        <v>120.88</v>
      </c>
      <c r="X38" s="59" t="s">
        <v>18516</v>
      </c>
      <c r="Y38" s="59">
        <v>58.88</v>
      </c>
      <c r="AB38" s="59">
        <f>M38</f>
        <v/>
      </c>
    </row>
    <row r="39" spans="1:31" s="59" customFormat="1">
      <c r="A39" s="59">
        <f>Q39</f>
        <v/>
      </c>
      <c r="B39" s="120">
        <f>R39</f>
        <v/>
      </c>
      <c r="C39" s="116">
        <f>VLOOKUP(B39,映射表!A:C,3,0)</f>
        <v/>
      </c>
      <c r="D39" s="120">
        <f>U39</f>
        <v/>
      </c>
      <c r="E39" s="98">
        <f>IFERROR(W39/D39,0)*D39</f>
        <v/>
      </c>
      <c r="F39" s="120">
        <f>IFERROR(Y39/D39,0)*D39</f>
        <v/>
      </c>
      <c r="G39" s="120">
        <f>IFERROR(IF((E39+F39)&gt;200,(E39+F39-200)*0.9+200*0.85,(E39+F39)*0.85),0)</f>
        <v/>
      </c>
      <c r="H39" s="97">
        <f>VLOOKUP(C39,'B2B（ol)'!A:J,10,0)*D39</f>
        <v/>
      </c>
      <c r="I39" s="99">
        <f>(M39*0.05/D39)*D39</f>
        <v/>
      </c>
      <c r="J39" s="99">
        <f>IFERROR((G39-H39-(I39/D39))/(E39+F39),0)</f>
        <v/>
      </c>
      <c r="K39" s="120">
        <f>IFERROR((G39-H39-I39),0)</f>
        <v/>
      </c>
      <c r="L39" s="120">
        <f>VLOOKUP(C39,'B2B（ol)'!A:N,3,0)</f>
        <v/>
      </c>
      <c r="M39" s="116">
        <f>(E39+F39)</f>
        <v/>
      </c>
      <c r="N39" s="113">
        <f>VLOOKUP(C39,'B2B（ol)'!A:K,11,0)</f>
        <v/>
      </c>
      <c r="O39" s="113">
        <f>VLOOKUP(B39,fulfillment!L:AN,29,0)</f>
        <v/>
      </c>
      <c r="Q39" s="59">
        <f>VLOOKUP(R39,映射表!A:G,7,0)</f>
        <v/>
      </c>
      <c r="R39" s="59" t="s">
        <v>21010</v>
      </c>
      <c r="S39" s="59" t="s">
        <v>21011</v>
      </c>
      <c r="T39" s="59" t="s">
        <v>48963</v>
      </c>
      <c r="U39" s="59">
        <v>1</v>
      </c>
      <c r="V39" s="59" t="s">
        <v>48868</v>
      </c>
      <c r="W39" s="59">
        <v>133.88</v>
      </c>
      <c r="X39" s="59">
        <v>11.05</v>
      </c>
      <c r="Y39" s="59">
        <v>58.88</v>
      </c>
      <c r="AB39" s="59">
        <f>M39</f>
        <v/>
      </c>
    </row>
    <row r="40" spans="1:31" s="59" customFormat="1">
      <c r="A40" s="59">
        <f>Q40</f>
        <v/>
      </c>
      <c r="B40" s="120">
        <f>R40</f>
        <v/>
      </c>
      <c r="C40" s="116">
        <f>VLOOKUP(B40,映射表!A:C,3,0)</f>
        <v/>
      </c>
      <c r="D40" s="120">
        <f>U40</f>
        <v/>
      </c>
      <c r="E40" s="98">
        <f>IFERROR(W40/D40,0)*D40</f>
        <v/>
      </c>
      <c r="F40" s="120">
        <f>IFERROR(Y40/D40,0)*D40</f>
        <v/>
      </c>
      <c r="G40" s="120">
        <f>IFERROR(IF((E40+F40)&gt;200,(E40+F40-200)*0.9+200*0.85,(E40+F40)*0.85),0)</f>
        <v/>
      </c>
      <c r="H40" s="97">
        <f>VLOOKUP(C40,'B2B（ol)'!A:J,10,0)*D40</f>
        <v/>
      </c>
      <c r="I40" s="99">
        <f>(M40*0.05/D40)*D40</f>
        <v/>
      </c>
      <c r="J40" s="99">
        <f>IFERROR((G40-H40-(I40/D40))/(E40+F40),0)</f>
        <v/>
      </c>
      <c r="K40" s="120">
        <f>IFERROR((G40-H40-I40),0)</f>
        <v/>
      </c>
      <c r="L40" s="120">
        <f>VLOOKUP(C40,'B2B（ol)'!A:N,3,0)</f>
        <v/>
      </c>
      <c r="M40" s="116">
        <f>(E40+F40)</f>
        <v/>
      </c>
      <c r="N40" s="113">
        <f>VLOOKUP(C40,'B2B（ol)'!A:K,11,0)</f>
        <v/>
      </c>
      <c r="O40" s="113">
        <f>VLOOKUP(B40,fulfillment!L:AN,29,0)</f>
        <v/>
      </c>
      <c r="Q40" s="59">
        <f>VLOOKUP(R40,映射表!A:G,7,0)</f>
        <v/>
      </c>
      <c r="R40" s="59" t="s">
        <v>24130</v>
      </c>
      <c r="S40" s="59" t="s">
        <v>16769</v>
      </c>
      <c r="T40" s="59" t="s">
        <v>48867</v>
      </c>
      <c r="U40" s="59">
        <v>1</v>
      </c>
      <c r="V40" s="59" t="s">
        <v>48868</v>
      </c>
      <c r="W40" s="59">
        <v>145.99</v>
      </c>
      <c r="X40" s="59">
        <v>12.23</v>
      </c>
      <c r="Y40" s="59">
        <v>69.99</v>
      </c>
      <c r="AB40" s="59">
        <f>M40</f>
        <v/>
      </c>
    </row>
    <row r="41" spans="1:31" s="59" customFormat="1">
      <c r="A41" s="59">
        <f>Q41</f>
        <v/>
      </c>
      <c r="B41" s="120">
        <f>R41</f>
        <v/>
      </c>
      <c r="C41" s="116">
        <f>VLOOKUP(B41,映射表!A:C,3,0)</f>
        <v/>
      </c>
      <c r="D41" s="120">
        <f>U41</f>
        <v/>
      </c>
      <c r="E41" s="98">
        <f>IFERROR(W41/D41,0)*D41</f>
        <v/>
      </c>
      <c r="F41" s="120">
        <f>IFERROR(Y41/D41,0)*D41</f>
        <v/>
      </c>
      <c r="G41" s="120">
        <f>IFERROR(IF((E41+F41)&gt;200,(E41+F41-200)*0.9+200*0.85,(E41+F41)*0.85),0)</f>
        <v/>
      </c>
      <c r="H41" s="97">
        <f>VLOOKUP(C41,'B2B（ol)'!A:J,10,0)*D41</f>
        <v/>
      </c>
      <c r="I41" s="99">
        <f>(M41*0.05/D41)*D41</f>
        <v/>
      </c>
      <c r="J41" s="99">
        <f>IFERROR((G41-H41-(I41/D41))/(E41+F41),0)</f>
        <v/>
      </c>
      <c r="K41" s="120">
        <f>IFERROR((G41-H41-I41),0)</f>
        <v/>
      </c>
      <c r="L41" s="120">
        <f>VLOOKUP(C41,'B2B（ol)'!A:N,3,0)</f>
        <v/>
      </c>
      <c r="M41" s="116">
        <f>(E41+F41)</f>
        <v/>
      </c>
      <c r="N41" s="113">
        <f>VLOOKUP(C41,'B2B（ol)'!A:K,11,0)</f>
        <v/>
      </c>
      <c r="O41" s="113">
        <f>VLOOKUP(B41,fulfillment!L:AN,29,0)</f>
        <v/>
      </c>
      <c r="Q41" s="59">
        <f>VLOOKUP(R41,映射表!A:G,7,0)</f>
        <v/>
      </c>
      <c r="R41" s="59" t="s">
        <v>25269</v>
      </c>
      <c r="S41" s="59" t="s">
        <v>25270</v>
      </c>
      <c r="T41" s="59" t="s">
        <v>48867</v>
      </c>
      <c r="U41" s="59">
        <v>1</v>
      </c>
      <c r="V41" s="59" t="s">
        <v>48868</v>
      </c>
      <c r="W41" s="59">
        <v>449.99</v>
      </c>
      <c r="X41" s="59">
        <v>38.25</v>
      </c>
      <c r="Y41" s="59">
        <v>189.99</v>
      </c>
      <c r="AB41" s="59">
        <f>M41</f>
        <v/>
      </c>
    </row>
    <row r="42" spans="1:31" s="59" customFormat="1">
      <c r="A42" s="59">
        <f>Q42</f>
        <v/>
      </c>
      <c r="B42" s="120">
        <f>R42</f>
        <v/>
      </c>
      <c r="C42" s="116">
        <f>VLOOKUP(B42,映射表!A:C,3,0)</f>
        <v/>
      </c>
      <c r="D42" s="120">
        <f>U42</f>
        <v/>
      </c>
      <c r="E42" s="98">
        <f>IFERROR(W42/D42,0)*D42</f>
        <v/>
      </c>
      <c r="F42" s="120">
        <f>IFERROR(Y42/D42,0)*D42</f>
        <v/>
      </c>
      <c r="G42" s="120">
        <f>IFERROR(IF((E42+F42)&gt;200,(E42+F42-200)*0.9+200*0.85,(E42+F42)*0.85),0)</f>
        <v/>
      </c>
      <c r="H42" s="97">
        <f>VLOOKUP(C42,'B2B（ol)'!A:J,10,0)*D42</f>
        <v/>
      </c>
      <c r="I42" s="99">
        <f>(M42*0.05/D42)*D42</f>
        <v/>
      </c>
      <c r="J42" s="99">
        <f>IFERROR((G42-H42-(I42/D42))/(E42+F42),0)</f>
        <v/>
      </c>
      <c r="K42" s="120">
        <f>IFERROR((G42-H42-I42),0)</f>
        <v/>
      </c>
      <c r="L42" s="120">
        <f>VLOOKUP(C42,'B2B（ol)'!A:N,3,0)</f>
        <v/>
      </c>
      <c r="M42" s="116">
        <f>(E42+F42)</f>
        <v/>
      </c>
      <c r="N42" s="113">
        <f>VLOOKUP(C42,'B2B（ol)'!A:K,11,0)</f>
        <v/>
      </c>
      <c r="O42" s="113">
        <f>VLOOKUP(B42,fulfillment!L:AN,29,0)</f>
        <v/>
      </c>
      <c r="Q42" s="59">
        <f>VLOOKUP(R42,映射表!A:G,7,0)</f>
        <v/>
      </c>
      <c r="R42" s="59" t="s">
        <v>25730</v>
      </c>
      <c r="S42" s="59" t="s">
        <v>25731</v>
      </c>
      <c r="T42" s="59" t="s">
        <v>48867</v>
      </c>
      <c r="U42" s="59">
        <v>1</v>
      </c>
      <c r="V42" s="59" t="s">
        <v>48868</v>
      </c>
      <c r="W42" s="59">
        <v>109.99</v>
      </c>
      <c r="X42" s="59">
        <v>8.41</v>
      </c>
      <c r="Y42" s="59">
        <v>59.99</v>
      </c>
      <c r="AB42" s="59">
        <f>M42</f>
        <v/>
      </c>
    </row>
    <row r="43" spans="1:31" s="59" customFormat="1">
      <c r="A43" s="59">
        <f>Q43</f>
        <v/>
      </c>
      <c r="B43" s="120">
        <f>R43</f>
        <v/>
      </c>
      <c r="C43" s="116">
        <f>VLOOKUP(B43,映射表!A:C,3,0)</f>
        <v/>
      </c>
      <c r="D43" s="120">
        <f>U43</f>
        <v/>
      </c>
      <c r="E43" s="98">
        <f>IFERROR(W43/D43,0)*D43</f>
        <v/>
      </c>
      <c r="F43" s="120">
        <f>IFERROR(Y43/D43,0)*D43</f>
        <v/>
      </c>
      <c r="G43" s="120">
        <f>IFERROR(IF((E43+F43)&gt;200,(E43+F43-200)*0.9+200*0.85,(E43+F43)*0.85),0)</f>
        <v/>
      </c>
      <c r="H43" s="97">
        <f>VLOOKUP(C43,'B2B（ol)'!A:J,10,0)*D43</f>
        <v/>
      </c>
      <c r="I43" s="99">
        <f>(M43*0.05/D43)*D43</f>
        <v/>
      </c>
      <c r="J43" s="99">
        <f>IFERROR((G43-H43-(I43/D43))/(E43+F43),0)</f>
        <v/>
      </c>
      <c r="K43" s="120">
        <f>IFERROR((G43-H43-I43),0)</f>
        <v/>
      </c>
      <c r="L43" s="120">
        <f>VLOOKUP(C43,'B2B（ol)'!A:N,3,0)</f>
        <v/>
      </c>
      <c r="M43" s="116">
        <f>(E43+F43)</f>
        <v/>
      </c>
      <c r="N43" s="113">
        <f>VLOOKUP(C43,'B2B（ol)'!A:K,11,0)</f>
        <v/>
      </c>
      <c r="O43" s="113">
        <f>VLOOKUP(B43,fulfillment!L:AN,29,0)</f>
        <v/>
      </c>
      <c r="Q43" s="59">
        <f>VLOOKUP(R43,映射表!A:G,7,0)</f>
        <v/>
      </c>
      <c r="R43" s="59" t="s">
        <v>24659</v>
      </c>
      <c r="S43" s="59" t="s">
        <v>24660</v>
      </c>
      <c r="T43" s="59" t="s">
        <v>48867</v>
      </c>
      <c r="U43" s="59">
        <v>1</v>
      </c>
      <c r="V43" s="59" t="s">
        <v>48868</v>
      </c>
      <c r="W43" s="59">
        <v>90.99</v>
      </c>
      <c r="X43" s="59">
        <v>6.37</v>
      </c>
      <c r="Y43" s="59">
        <v>49.99</v>
      </c>
      <c r="AB43" s="59">
        <f>M43</f>
        <v/>
      </c>
    </row>
    <row r="44" spans="1:31" s="59" customFormat="1">
      <c r="A44" s="59">
        <f>Q44</f>
        <v/>
      </c>
      <c r="B44" s="120">
        <f>R44</f>
        <v/>
      </c>
      <c r="C44" s="116">
        <f>VLOOKUP(B44,映射表!A:C,3,0)</f>
        <v/>
      </c>
      <c r="D44" s="120">
        <f>U44</f>
        <v/>
      </c>
      <c r="E44" s="98">
        <f>IFERROR(W44/D44,0)*D44</f>
        <v/>
      </c>
      <c r="F44" s="120">
        <f>IFERROR(Y44/D44,0)*D44</f>
        <v/>
      </c>
      <c r="G44" s="120">
        <f>IFERROR(IF((E44+F44)&gt;200,(E44+F44-200)*0.9+200*0.85,(E44+F44)*0.85),0)</f>
        <v/>
      </c>
      <c r="H44" s="97">
        <f>VLOOKUP(C44,'B2B（ol)'!A:J,10,0)*D44</f>
        <v/>
      </c>
      <c r="I44" s="99">
        <f>(M44*0.05/D44)*D44</f>
        <v/>
      </c>
      <c r="J44" s="99">
        <f>IFERROR((G44-H44-(I44/D44))/(E44+F44),0)</f>
        <v/>
      </c>
      <c r="K44" s="120">
        <f>IFERROR((G44-H44-I44),0)</f>
        <v/>
      </c>
      <c r="L44" s="120">
        <f>VLOOKUP(C44,'B2B（ol)'!A:N,3,0)</f>
        <v/>
      </c>
      <c r="M44" s="116">
        <f>(E44+F44)</f>
        <v/>
      </c>
      <c r="N44" s="113">
        <f>VLOOKUP(C44,'B2B（ol)'!A:K,11,0)</f>
        <v/>
      </c>
      <c r="O44" s="113">
        <f>VLOOKUP(B44,fulfillment!L:AN,29,0)</f>
        <v/>
      </c>
      <c r="Q44" s="59">
        <f>VLOOKUP(R44,映射表!A:G,7,0)</f>
        <v/>
      </c>
      <c r="R44" s="59" t="s">
        <v>24829</v>
      </c>
      <c r="S44" s="59" t="s">
        <v>24830</v>
      </c>
      <c r="T44" s="59" t="s">
        <v>48867</v>
      </c>
      <c r="U44" s="59">
        <v>1</v>
      </c>
      <c r="V44" s="59" t="s">
        <v>48868</v>
      </c>
      <c r="W44" s="59">
        <v>150.99</v>
      </c>
      <c r="X44" s="59">
        <v>10</v>
      </c>
      <c r="Y44" s="59">
        <v>69.99</v>
      </c>
      <c r="AB44" s="59">
        <f>M44</f>
        <v/>
      </c>
    </row>
    <row r="45" spans="1:31" s="59" customFormat="1">
      <c r="A45" s="59">
        <f>Q45</f>
        <v/>
      </c>
      <c r="B45" s="120">
        <f>R45</f>
        <v/>
      </c>
      <c r="C45" s="116">
        <f>VLOOKUP(B45,映射表!A:C,3,0)</f>
        <v/>
      </c>
      <c r="D45" s="120">
        <f>U45</f>
        <v/>
      </c>
      <c r="E45" s="98">
        <f>IFERROR(W45/D45,0)*D45</f>
        <v/>
      </c>
      <c r="F45" s="120">
        <f>IFERROR(Y45/D45,0)*D45</f>
        <v/>
      </c>
      <c r="G45" s="120">
        <f>IFERROR(IF((E45+F45)&gt;200,(E45+F45-200)*0.9+200*0.85,(E45+F45)*0.85),0)</f>
        <v/>
      </c>
      <c r="H45" s="97">
        <f>VLOOKUP(C45,'B2B（ol)'!A:J,10,0)*D45</f>
        <v/>
      </c>
      <c r="I45" s="99">
        <f>(M45*0.05/D45)*D45</f>
        <v/>
      </c>
      <c r="J45" s="99">
        <f>IFERROR((G45-H45-(I45/D45))/(E45+F45),0)</f>
        <v/>
      </c>
      <c r="K45" s="120">
        <f>IFERROR((G45-H45-I45),0)</f>
        <v/>
      </c>
      <c r="L45" s="120">
        <f>VLOOKUP(C45,'B2B（ol)'!A:N,3,0)</f>
        <v/>
      </c>
      <c r="M45" s="116">
        <f>(E45+F45)</f>
        <v/>
      </c>
      <c r="N45" s="113">
        <f>VLOOKUP(C45,'B2B（ol)'!A:K,11,0)</f>
        <v/>
      </c>
      <c r="O45" s="113">
        <f>VLOOKUP(B45,fulfillment!L:AN,29,0)</f>
        <v/>
      </c>
      <c r="Q45" s="59">
        <f>VLOOKUP(R45,映射表!A:G,7,0)</f>
        <v/>
      </c>
      <c r="R45" s="59" t="s">
        <v>25730</v>
      </c>
      <c r="S45" s="59" t="s">
        <v>25731</v>
      </c>
      <c r="T45" s="59" t="s">
        <v>48867</v>
      </c>
      <c r="U45" s="59">
        <v>1</v>
      </c>
      <c r="V45" s="59" t="s">
        <v>48868</v>
      </c>
      <c r="W45" s="59">
        <v>109.99</v>
      </c>
      <c r="X45" s="59">
        <v>6.6</v>
      </c>
      <c r="Y45" s="59">
        <v>59.99</v>
      </c>
      <c r="AB45" s="59">
        <f>M45</f>
        <v/>
      </c>
    </row>
    <row r="46" spans="1:31" s="59" customFormat="1">
      <c r="A46" s="59">
        <f>Q46</f>
        <v/>
      </c>
      <c r="B46" s="120">
        <f>R46</f>
        <v/>
      </c>
      <c r="C46" s="116">
        <f>VLOOKUP(B46,映射表!A:C,3,0)</f>
        <v/>
      </c>
      <c r="D46" s="120">
        <f>U46</f>
        <v/>
      </c>
      <c r="E46" s="98">
        <f>IFERROR(W46/D46,0)*D46</f>
        <v/>
      </c>
      <c r="F46" s="120">
        <f>IFERROR(Y46/D46,0)*D46</f>
        <v/>
      </c>
      <c r="G46" s="120">
        <f>IFERROR(IF((E46+F46)&gt;200,(E46+F46-200)*0.9+200*0.85,(E46+F46)*0.85),0)</f>
        <v/>
      </c>
      <c r="H46" s="97">
        <f>VLOOKUP(C46,'B2B（ol)'!A:J,10,0)*D46</f>
        <v/>
      </c>
      <c r="I46" s="99">
        <f>(M46*0.05/D46)*D46</f>
        <v/>
      </c>
      <c r="J46" s="99">
        <f>IFERROR((G46-H46-(I46/D46))/(E46+F46),0)</f>
        <v/>
      </c>
      <c r="K46" s="120">
        <f>IFERROR((G46-H46-I46),0)</f>
        <v/>
      </c>
      <c r="L46" s="120">
        <f>VLOOKUP(C46,'B2B（ol)'!A:N,3,0)</f>
        <v/>
      </c>
      <c r="M46" s="116">
        <f>(E46+F46)</f>
        <v/>
      </c>
      <c r="N46" s="113">
        <f>VLOOKUP(C46,'B2B（ol)'!A:K,11,0)</f>
        <v/>
      </c>
      <c r="O46" s="113">
        <f>VLOOKUP(B46,fulfillment!L:AN,29,0)</f>
        <v/>
      </c>
      <c r="Q46" s="59">
        <f>VLOOKUP(R46,映射表!A:G,7,0)</f>
        <v/>
      </c>
      <c r="R46" s="59" t="s">
        <v>25424</v>
      </c>
      <c r="S46" s="59" t="s">
        <v>25425</v>
      </c>
      <c r="T46" s="59" t="s">
        <v>48867</v>
      </c>
      <c r="U46" s="59">
        <v>1</v>
      </c>
      <c r="V46" s="59" t="s">
        <v>48868</v>
      </c>
      <c r="W46" s="59">
        <v>334.99</v>
      </c>
      <c r="X46" s="59">
        <v>20.1</v>
      </c>
      <c r="Y46" s="59">
        <v>119.99</v>
      </c>
      <c r="AB46" s="59">
        <f>M46</f>
        <v/>
      </c>
    </row>
    <row r="47" spans="1:31" s="59" customFormat="1">
      <c r="A47" s="59">
        <f>Q47</f>
        <v/>
      </c>
      <c r="B47" s="120">
        <f>R47</f>
        <v/>
      </c>
      <c r="C47" s="116">
        <f>VLOOKUP(B47,映射表!A:C,3,0)</f>
        <v/>
      </c>
      <c r="D47" s="120">
        <f>U47</f>
        <v/>
      </c>
      <c r="E47" s="98">
        <f>IFERROR(W47/D47,0)*D47</f>
        <v/>
      </c>
      <c r="F47" s="120">
        <f>IFERROR(Y47/D47,0)*D47</f>
        <v/>
      </c>
      <c r="G47" s="120">
        <f>IFERROR(IF((E47+F47)&gt;200,(E47+F47-200)*0.9+200*0.85,(E47+F47)*0.85),0)</f>
        <v/>
      </c>
      <c r="H47" s="97">
        <f>VLOOKUP(C47,'B2B（ol)'!A:J,10,0)*D47</f>
        <v/>
      </c>
      <c r="I47" s="99">
        <f>(M47*0.05/D47)*D47</f>
        <v/>
      </c>
      <c r="J47" s="99">
        <f>IFERROR((G47-H47-(I47/D47))/(E47+F47),0)</f>
        <v/>
      </c>
      <c r="K47" s="120">
        <f>IFERROR((G47-H47-I47),0)</f>
        <v/>
      </c>
      <c r="L47" s="120">
        <f>VLOOKUP(C47,'B2B（ol)'!A:N,3,0)</f>
        <v/>
      </c>
      <c r="M47" s="116">
        <f>(E47+F47)</f>
        <v/>
      </c>
      <c r="N47" s="113">
        <f>VLOOKUP(C47,'B2B（ol)'!A:K,11,0)</f>
        <v/>
      </c>
      <c r="O47" s="113">
        <f>VLOOKUP(B47,fulfillment!L:AN,29,0)</f>
        <v/>
      </c>
      <c r="Q47" s="59">
        <f>VLOOKUP(R47,映射表!A:G,7,0)</f>
        <v/>
      </c>
      <c r="R47" s="59" t="s">
        <v>25193</v>
      </c>
      <c r="S47" s="59" t="s">
        <v>25194</v>
      </c>
      <c r="T47" s="59" t="s">
        <v>48867</v>
      </c>
      <c r="U47" s="59">
        <v>1</v>
      </c>
      <c r="V47" s="59" t="s">
        <v>48868</v>
      </c>
      <c r="W47" s="59">
        <v>249.99</v>
      </c>
      <c r="X47" s="59">
        <v>17.5</v>
      </c>
      <c r="Y47" s="59">
        <v>119.99</v>
      </c>
      <c r="AB47" s="59">
        <f>M47</f>
        <v/>
      </c>
    </row>
    <row r="48" spans="1:31" s="59" customFormat="1">
      <c r="A48" s="59">
        <f>Q48</f>
        <v/>
      </c>
      <c r="B48" s="120">
        <f>R48</f>
        <v/>
      </c>
      <c r="C48" s="116">
        <f>VLOOKUP(B48,映射表!A:C,3,0)</f>
        <v/>
      </c>
      <c r="D48" s="120">
        <f>U48</f>
        <v/>
      </c>
      <c r="E48" s="98">
        <f>IFERROR(W48/D48,0)*D48</f>
        <v/>
      </c>
      <c r="F48" s="120">
        <f>IFERROR(Y48/D48,0)*D48</f>
        <v/>
      </c>
      <c r="G48" s="120">
        <f>IFERROR(IF((E48+F48)&gt;200,(E48+F48-200)*0.9+200*0.85,(E48+F48)*0.85),0)</f>
        <v/>
      </c>
      <c r="H48" s="97">
        <f>VLOOKUP(C48,'B2B（ol)'!A:J,10,0)*D48</f>
        <v/>
      </c>
      <c r="I48" s="99">
        <f>(M48*0.05/D48)*D48</f>
        <v/>
      </c>
      <c r="J48" s="99">
        <f>IFERROR((G48-H48-(I48/D48))/(E48+F48),0)</f>
        <v/>
      </c>
      <c r="K48" s="120">
        <f>IFERROR((G48-H48-I48),0)</f>
        <v/>
      </c>
      <c r="L48" s="120">
        <f>VLOOKUP(C48,'B2B（ol)'!A:N,3,0)</f>
        <v/>
      </c>
      <c r="M48" s="116">
        <f>(E48+F48)</f>
        <v/>
      </c>
      <c r="N48" s="113">
        <f>VLOOKUP(C48,'B2B（ol)'!A:K,11,0)</f>
        <v/>
      </c>
      <c r="O48" s="113">
        <f>VLOOKUP(B48,fulfillment!L:AN,29,0)</f>
        <v/>
      </c>
      <c r="Q48" s="59">
        <f>VLOOKUP(R48,映射表!A:G,7,0)</f>
        <v/>
      </c>
      <c r="R48" s="59" t="s">
        <v>25841</v>
      </c>
      <c r="S48" s="59" t="s">
        <v>25842</v>
      </c>
      <c r="T48" s="59" t="s">
        <v>48963</v>
      </c>
      <c r="U48" s="59">
        <v>1</v>
      </c>
      <c r="V48" s="59" t="s">
        <v>48868</v>
      </c>
      <c r="W48" s="59">
        <v>107.99</v>
      </c>
      <c r="X48" s="59">
        <v>6.48</v>
      </c>
      <c r="Y48" s="59">
        <v>49.99</v>
      </c>
      <c r="AB48" s="59">
        <f>M48</f>
        <v/>
      </c>
    </row>
    <row r="49" spans="1:31" s="59" customFormat="1">
      <c r="A49" s="59">
        <f>Q49</f>
        <v/>
      </c>
      <c r="B49" s="120">
        <f>R49</f>
        <v/>
      </c>
      <c r="C49" s="116">
        <f>VLOOKUP(B49,映射表!A:C,3,0)</f>
        <v/>
      </c>
      <c r="D49" s="120">
        <f>U49</f>
        <v/>
      </c>
      <c r="E49" s="98">
        <f>IFERROR(W49/D49,0)*D49</f>
        <v/>
      </c>
      <c r="F49" s="120">
        <f>IFERROR(Y49/D49,0)*D49</f>
        <v/>
      </c>
      <c r="G49" s="120">
        <f>IFERROR(IF((E49+F49)&gt;200,(E49+F49-200)*0.9+200*0.85,(E49+F49)*0.85),0)</f>
        <v/>
      </c>
      <c r="H49" s="97">
        <f>VLOOKUP(C49,'B2B（ol)'!A:J,10,0)*D49</f>
        <v/>
      </c>
      <c r="I49" s="99">
        <f>(M49*0.05/D49)*D49</f>
        <v/>
      </c>
      <c r="J49" s="99">
        <f>IFERROR((G49-H49-(I49/D49))/(E49+F49),0)</f>
        <v/>
      </c>
      <c r="K49" s="120">
        <f>IFERROR((G49-H49-I49),0)</f>
        <v/>
      </c>
      <c r="L49" s="120">
        <f>VLOOKUP(C49,'B2B（ol)'!A:N,3,0)</f>
        <v/>
      </c>
      <c r="M49" s="116">
        <f>(E49+F49)</f>
        <v/>
      </c>
      <c r="N49" s="113">
        <f>VLOOKUP(C49,'B2B（ol)'!A:K,11,0)</f>
        <v/>
      </c>
      <c r="O49" s="113">
        <f>VLOOKUP(B49,fulfillment!L:AN,29,0)</f>
        <v/>
      </c>
      <c r="Q49" s="59">
        <f>VLOOKUP(R49,映射表!A:G,7,0)</f>
        <v/>
      </c>
      <c r="R49" s="59" t="s">
        <v>24130</v>
      </c>
      <c r="S49" s="59" t="s">
        <v>16769</v>
      </c>
      <c r="T49" s="59" t="s">
        <v>48963</v>
      </c>
      <c r="U49" s="59">
        <v>1</v>
      </c>
      <c r="V49" s="59" t="s">
        <v>48868</v>
      </c>
      <c r="W49" s="59">
        <v>145.99</v>
      </c>
      <c r="X49" s="59">
        <v>10.22</v>
      </c>
      <c r="Y49" s="59">
        <v>69.99</v>
      </c>
      <c r="AB49" s="59">
        <f>M49</f>
        <v/>
      </c>
    </row>
    <row r="50" spans="1:31" s="59" customFormat="1">
      <c r="A50" s="59">
        <f>Q50</f>
        <v/>
      </c>
      <c r="B50" s="120">
        <f>R50</f>
        <v/>
      </c>
      <c r="C50" s="116">
        <f>VLOOKUP(B50,映射表!A:C,3,0)</f>
        <v/>
      </c>
      <c r="D50" s="120">
        <f>U50</f>
        <v/>
      </c>
      <c r="E50" s="98">
        <f>IFERROR(W50/D50,0)*D50</f>
        <v/>
      </c>
      <c r="F50" s="120">
        <f>IFERROR(Y50/D50,0)*D50</f>
        <v/>
      </c>
      <c r="G50" s="120">
        <f>IFERROR(IF((E50+F50)&gt;200,(E50+F50-200)*0.9+200*0.85,(E50+F50)*0.85),0)</f>
        <v/>
      </c>
      <c r="H50" s="97">
        <f>VLOOKUP(C50,'B2B（ol)'!A:J,10,0)*D50</f>
        <v/>
      </c>
      <c r="I50" s="99">
        <f>(M50*0.05/D50)*D50</f>
        <v/>
      </c>
      <c r="J50" s="99">
        <f>IFERROR((G50-H50-(I50/D50))/(E50+F50),0)</f>
        <v/>
      </c>
      <c r="K50" s="120">
        <f>IFERROR((G50-H50-I50),0)</f>
        <v/>
      </c>
      <c r="L50" s="120">
        <f>VLOOKUP(C50,'B2B（ol)'!A:N,3,0)</f>
        <v/>
      </c>
      <c r="M50" s="116">
        <f>(E50+F50)</f>
        <v/>
      </c>
      <c r="N50" s="113">
        <f>VLOOKUP(C50,'B2B（ol)'!A:K,11,0)</f>
        <v/>
      </c>
      <c r="O50" s="113">
        <f>VLOOKUP(B50,fulfillment!L:AN,29,0)</f>
        <v/>
      </c>
      <c r="Q50" s="59">
        <f>VLOOKUP(R50,映射表!A:G,7,0)</f>
        <v/>
      </c>
      <c r="R50" s="59" t="s">
        <v>24669</v>
      </c>
      <c r="S50" s="59" t="s">
        <v>24670</v>
      </c>
      <c r="T50" s="59" t="s">
        <v>48867</v>
      </c>
      <c r="U50" s="59">
        <v>1</v>
      </c>
      <c r="V50" s="59" t="s">
        <v>48868</v>
      </c>
      <c r="W50" s="59">
        <v>89.99</v>
      </c>
      <c r="X50" s="59">
        <v>6.52</v>
      </c>
      <c r="Y50" s="59">
        <v>49.99</v>
      </c>
      <c r="AB50" s="59">
        <f>M50</f>
        <v/>
      </c>
    </row>
    <row r="51" spans="1:31" s="59" customFormat="1">
      <c r="A51" s="59">
        <f>Q51</f>
        <v/>
      </c>
      <c r="B51" s="120">
        <f>R51</f>
        <v/>
      </c>
      <c r="C51" s="116">
        <f>VLOOKUP(B51,映射表!A:C,3,0)</f>
        <v/>
      </c>
      <c r="D51" s="120">
        <f>U51</f>
        <v/>
      </c>
      <c r="E51" s="98">
        <f>IFERROR(W51/D51,0)*D51</f>
        <v/>
      </c>
      <c r="F51" s="120">
        <f>IFERROR(Y51/D51,0)*D51</f>
        <v/>
      </c>
      <c r="G51" s="120">
        <f>IFERROR(IF((E51+F51)&gt;200,(E51+F51-200)*0.9+200*0.85,(E51+F51)*0.85),0)</f>
        <v/>
      </c>
      <c r="H51" s="97">
        <f>VLOOKUP(C51,'B2B（ol)'!A:J,10,0)*D51</f>
        <v/>
      </c>
      <c r="I51" s="99">
        <f>(M51*0.05/D51)*D51</f>
        <v/>
      </c>
      <c r="J51" s="99">
        <f>IFERROR((G51-H51-(I51/D51))/(E51+F51),0)</f>
        <v/>
      </c>
      <c r="K51" s="120">
        <f>IFERROR((G51-H51-I51),0)</f>
        <v/>
      </c>
      <c r="L51" s="120">
        <f>VLOOKUP(C51,'B2B（ol)'!A:N,3,0)</f>
        <v/>
      </c>
      <c r="M51" s="116">
        <f>(E51+F51)</f>
        <v/>
      </c>
      <c r="N51" s="113">
        <f>VLOOKUP(C51,'B2B（ol)'!A:K,11,0)</f>
        <v/>
      </c>
      <c r="O51" s="113">
        <f>VLOOKUP(B51,fulfillment!L:AN,29,0)</f>
        <v/>
      </c>
      <c r="Q51" s="59">
        <f>VLOOKUP(R51,映射表!A:G,7,0)</f>
        <v/>
      </c>
      <c r="R51" s="59" t="s">
        <v>24648</v>
      </c>
      <c r="S51" s="59" t="s">
        <v>24649</v>
      </c>
      <c r="T51" s="59" t="s">
        <v>48963</v>
      </c>
      <c r="U51" s="59">
        <v>1</v>
      </c>
      <c r="V51" s="59" t="s">
        <v>48868</v>
      </c>
      <c r="W51" s="59">
        <v>90.99</v>
      </c>
      <c r="X51" s="59">
        <v>8.87</v>
      </c>
      <c r="Y51" s="59">
        <v>49.99</v>
      </c>
      <c r="AB51" s="59">
        <f>M51</f>
        <v/>
      </c>
    </row>
    <row r="52" spans="1:31" s="59" customFormat="1">
      <c r="A52" s="59">
        <f>Q52</f>
        <v/>
      </c>
      <c r="B52" s="120">
        <f>R52</f>
        <v/>
      </c>
      <c r="C52" s="116">
        <f>VLOOKUP(B52,映射表!A:C,3,0)</f>
        <v/>
      </c>
      <c r="D52" s="120">
        <f>U52</f>
        <v/>
      </c>
      <c r="E52" s="98">
        <f>IFERROR(W52/D52,0)*D52</f>
        <v/>
      </c>
      <c r="F52" s="120">
        <f>IFERROR(Y52/D52,0)*D52</f>
        <v/>
      </c>
      <c r="G52" s="120">
        <f>IFERROR(IF((E52+F52)&gt;200,(E52+F52-200)*0.9+200*0.85,(E52+F52)*0.85),0)</f>
        <v/>
      </c>
      <c r="H52" s="97">
        <f>VLOOKUP(C52,'B2B（ol)'!A:J,10,0)*D52</f>
        <v/>
      </c>
      <c r="I52" s="99">
        <f>(M52*0.05/D52)*D52</f>
        <v/>
      </c>
      <c r="J52" s="99">
        <f>IFERROR((G52-H52-(I52/D52))/(E52+F52),0)</f>
        <v/>
      </c>
      <c r="K52" s="120">
        <f>IFERROR((G52-H52-I52),0)</f>
        <v/>
      </c>
      <c r="L52" s="120">
        <f>VLOOKUP(C52,'B2B（ol)'!A:N,3,0)</f>
        <v/>
      </c>
      <c r="M52" s="116">
        <f>(E52+F52)</f>
        <v/>
      </c>
      <c r="N52" s="113">
        <f>VLOOKUP(C52,'B2B（ol)'!A:K,11,0)</f>
        <v/>
      </c>
      <c r="O52" s="113">
        <f>VLOOKUP(B52,fulfillment!L:AN,29,0)</f>
        <v/>
      </c>
      <c r="Q52" s="59">
        <f>VLOOKUP(R52,映射表!A:G,7,0)</f>
        <v/>
      </c>
      <c r="R52" s="59" t="s">
        <v>24669</v>
      </c>
      <c r="S52" s="59" t="s">
        <v>24670</v>
      </c>
      <c r="T52" s="59" t="s">
        <v>48867</v>
      </c>
      <c r="U52" s="59">
        <v>1</v>
      </c>
      <c r="V52" s="59" t="s">
        <v>48868</v>
      </c>
      <c r="W52" s="59">
        <v>89.99</v>
      </c>
      <c r="X52" s="59">
        <v>7.76</v>
      </c>
      <c r="Y52" s="59">
        <v>49.99</v>
      </c>
      <c r="AB52" s="59">
        <f>M52</f>
        <v/>
      </c>
    </row>
    <row r="53" spans="1:31" s="59" customFormat="1">
      <c r="A53" s="59">
        <f>Q53</f>
        <v/>
      </c>
      <c r="B53" s="120">
        <f>R53</f>
        <v/>
      </c>
      <c r="C53" s="116">
        <f>VLOOKUP(B53,映射表!A:C,3,0)</f>
        <v/>
      </c>
      <c r="D53" s="120">
        <f>U53</f>
        <v/>
      </c>
      <c r="E53" s="98">
        <f>IFERROR(W53/D53,0)*D53</f>
        <v/>
      </c>
      <c r="F53" s="120">
        <f>IFERROR(Y53/D53,0)*D53</f>
        <v/>
      </c>
      <c r="G53" s="120">
        <f>IFERROR(IF((E53+F53)&gt;200,(E53+F53-200)*0.9+200*0.85,(E53+F53)*0.85),0)</f>
        <v/>
      </c>
      <c r="H53" s="97">
        <f>VLOOKUP(C53,'B2B（ol)'!A:J,10,0)*D53</f>
        <v/>
      </c>
      <c r="I53" s="99">
        <f>(M53*0.05/D53)*D53</f>
        <v/>
      </c>
      <c r="J53" s="99">
        <f>IFERROR((G53-H53-(I53/D53))/(E53+F53),0)</f>
        <v/>
      </c>
      <c r="K53" s="120">
        <f>IFERROR((G53-H53-I53),0)</f>
        <v/>
      </c>
      <c r="L53" s="120">
        <f>VLOOKUP(C53,'B2B（ol)'!A:N,3,0)</f>
        <v/>
      </c>
      <c r="M53" s="116">
        <f>(E53+F53)</f>
        <v/>
      </c>
      <c r="N53" s="113">
        <f>VLOOKUP(C53,'B2B（ol)'!A:K,11,0)</f>
        <v/>
      </c>
      <c r="O53" s="113">
        <f>VLOOKUP(B53,fulfillment!L:AN,29,0)</f>
        <v/>
      </c>
      <c r="Q53" s="59">
        <f>VLOOKUP(R53,映射表!A:G,7,0)</f>
        <v/>
      </c>
      <c r="R53" s="59" t="s">
        <v>25183</v>
      </c>
      <c r="S53" s="59" t="s">
        <v>25184</v>
      </c>
      <c r="T53" s="59" t="s">
        <v>48963</v>
      </c>
      <c r="U53" s="59">
        <v>1</v>
      </c>
      <c r="V53" s="59" t="s">
        <v>48868</v>
      </c>
      <c r="W53" s="59">
        <v>109.89</v>
      </c>
      <c r="X53" s="59">
        <v>7.69</v>
      </c>
      <c r="Y53" s="59">
        <v>59.99</v>
      </c>
      <c r="AB53" s="59">
        <f>M53</f>
        <v/>
      </c>
    </row>
    <row r="54" spans="1:31" s="59" customFormat="1">
      <c r="A54" s="59">
        <f>Q54</f>
        <v/>
      </c>
      <c r="B54" s="120">
        <f>R54</f>
        <v/>
      </c>
      <c r="C54" s="116">
        <f>VLOOKUP(B54,映射表!A:C,3,0)</f>
        <v/>
      </c>
      <c r="D54" s="120">
        <f>U54</f>
        <v/>
      </c>
      <c r="E54" s="98">
        <f>IFERROR(W54/D54,0)*D54</f>
        <v/>
      </c>
      <c r="F54" s="120">
        <f>IFERROR(Y54/D54,0)*D54</f>
        <v/>
      </c>
      <c r="G54" s="120">
        <f>IFERROR(IF((E54+F54)&gt;200,(E54+F54-200)*0.9+200*0.85,(E54+F54)*0.85),0)</f>
        <v/>
      </c>
      <c r="H54" s="97">
        <f>VLOOKUP(C54,'B2B（ol)'!A:J,10,0)*D54</f>
        <v/>
      </c>
      <c r="I54" s="99">
        <f>(M54*0.05/D54)*D54</f>
        <v/>
      </c>
      <c r="J54" s="99">
        <f>IFERROR((G54-H54-(I54/D54))/(E54+F54),0)</f>
        <v/>
      </c>
      <c r="K54" s="120">
        <f>IFERROR((G54-H54-I54),0)</f>
        <v/>
      </c>
      <c r="L54" s="120">
        <f>VLOOKUP(C54,'B2B（ol)'!A:N,3,0)</f>
        <v/>
      </c>
      <c r="M54" s="116">
        <f>(E54+F54)</f>
        <v/>
      </c>
      <c r="N54" s="113">
        <f>VLOOKUP(C54,'B2B（ol)'!A:K,11,0)</f>
        <v/>
      </c>
      <c r="O54" s="113">
        <f>VLOOKUP(B54,fulfillment!L:AN,29,0)</f>
        <v/>
      </c>
      <c r="Q54" s="59">
        <f>VLOOKUP(R54,映射表!A:G,7,0)</f>
        <v/>
      </c>
      <c r="R54" s="59" t="s">
        <v>24821</v>
      </c>
      <c r="S54" s="59" t="s">
        <v>24822</v>
      </c>
      <c r="T54" s="59" t="s">
        <v>48963</v>
      </c>
      <c r="U54" s="59">
        <v>1</v>
      </c>
      <c r="V54" s="59" t="s">
        <v>48868</v>
      </c>
      <c r="W54" s="59">
        <v>136</v>
      </c>
      <c r="X54" s="59">
        <v>10.88</v>
      </c>
      <c r="Y54" s="59">
        <v>79.99</v>
      </c>
      <c r="AB54" s="59">
        <f>M54</f>
        <v/>
      </c>
    </row>
    <row r="55" spans="1:31" s="59" customFormat="1">
      <c r="A55" s="59">
        <f>Q55</f>
        <v/>
      </c>
      <c r="B55" s="120">
        <f>R55</f>
        <v/>
      </c>
      <c r="C55" s="116">
        <f>VLOOKUP(B55,映射表!A:C,3,0)</f>
        <v/>
      </c>
      <c r="D55" s="120">
        <f>U55</f>
        <v/>
      </c>
      <c r="E55" s="98">
        <f>IFERROR(W55/D55,0)*D55</f>
        <v/>
      </c>
      <c r="F55" s="120">
        <f>IFERROR(Y55/D55,0)*D55</f>
        <v/>
      </c>
      <c r="G55" s="120">
        <f>IFERROR(IF((E55+F55)&gt;200,(E55+F55-200)*0.9+200*0.85,(E55+F55)*0.85),0)</f>
        <v/>
      </c>
      <c r="H55" s="97">
        <f>VLOOKUP(C55,'B2B（ol)'!A:J,10,0)*D55</f>
        <v/>
      </c>
      <c r="I55" s="99">
        <f>(M55*0.05/D55)*D55</f>
        <v/>
      </c>
      <c r="J55" s="99">
        <f>IFERROR((G55-H55-(I55/D55))/(E55+F55),0)</f>
        <v/>
      </c>
      <c r="K55" s="120">
        <f>IFERROR((G55-H55-I55),0)</f>
        <v/>
      </c>
      <c r="L55" s="120">
        <f>VLOOKUP(C55,'B2B（ol)'!A:N,3,0)</f>
        <v/>
      </c>
      <c r="M55" s="116">
        <f>(E55+F55)</f>
        <v/>
      </c>
      <c r="N55" s="113">
        <f>VLOOKUP(C55,'B2B（ol)'!A:K,11,0)</f>
        <v/>
      </c>
      <c r="O55" s="113">
        <f>VLOOKUP(B55,fulfillment!L:AN,29,0)</f>
        <v/>
      </c>
      <c r="Q55" s="59">
        <f>VLOOKUP(R55,映射表!A:G,7,0)</f>
        <v/>
      </c>
      <c r="R55" s="59" t="s">
        <v>24137</v>
      </c>
      <c r="S55" s="59" t="s">
        <v>16156</v>
      </c>
      <c r="T55" s="59" t="s">
        <v>48963</v>
      </c>
      <c r="U55" s="59">
        <v>1</v>
      </c>
      <c r="V55" s="59" t="s">
        <v>48868</v>
      </c>
      <c r="W55" s="59">
        <v>299.99</v>
      </c>
      <c r="X55" s="59">
        <v>18</v>
      </c>
      <c r="Y55" s="59">
        <v>139.99</v>
      </c>
      <c r="AB55" s="59">
        <f>M55</f>
        <v/>
      </c>
    </row>
    <row r="56" spans="1:31" s="59" customFormat="1">
      <c r="A56" s="59">
        <f>Q56</f>
        <v/>
      </c>
      <c r="B56" s="120">
        <f>R56</f>
        <v/>
      </c>
      <c r="C56" s="116">
        <f>VLOOKUP(B56,映射表!A:C,3,0)</f>
        <v/>
      </c>
      <c r="D56" s="120">
        <f>U56</f>
        <v/>
      </c>
      <c r="E56" s="98">
        <f>IFERROR(W56/D56,0)*D56</f>
        <v/>
      </c>
      <c r="F56" s="120">
        <f>IFERROR(Y56/D56,0)*D56</f>
        <v/>
      </c>
      <c r="G56" s="120">
        <f>IFERROR(IF((E56+F56)&gt;200,(E56+F56-200)*0.9+200*0.85,(E56+F56)*0.85),0)</f>
        <v/>
      </c>
      <c r="H56" s="97">
        <f>VLOOKUP(C56,'B2B（ol)'!A:J,10,0)*D56</f>
        <v/>
      </c>
      <c r="I56" s="99">
        <f>(M56*0.05/D56)*D56</f>
        <v/>
      </c>
      <c r="J56" s="99">
        <f>IFERROR((G56-H56-(I56/D56))/(E56+F56),0)</f>
        <v/>
      </c>
      <c r="K56" s="120">
        <f>IFERROR((G56-H56-I56),0)</f>
        <v/>
      </c>
      <c r="L56" s="120">
        <f>VLOOKUP(C56,'B2B（ol)'!A:N,3,0)</f>
        <v/>
      </c>
      <c r="M56" s="116">
        <f>(E56+F56)</f>
        <v/>
      </c>
      <c r="N56" s="113">
        <f>VLOOKUP(C56,'B2B（ol)'!A:K,11,0)</f>
        <v/>
      </c>
      <c r="O56" s="113">
        <f>VLOOKUP(B56,fulfillment!L:AN,29,0)</f>
        <v/>
      </c>
      <c r="Q56" s="59">
        <f>VLOOKUP(R56,映射表!A:G,7,0)</f>
        <v/>
      </c>
      <c r="R56" s="59" t="s">
        <v>25047</v>
      </c>
      <c r="S56" s="59" t="s">
        <v>25048</v>
      </c>
      <c r="T56" s="59" t="s">
        <v>48963</v>
      </c>
      <c r="U56" s="59">
        <v>1</v>
      </c>
      <c r="V56" s="59" t="s">
        <v>48868</v>
      </c>
      <c r="W56" s="59">
        <v>109.99</v>
      </c>
      <c r="X56" s="59">
        <v>9.9</v>
      </c>
      <c r="Y56" s="59">
        <v>59.99</v>
      </c>
      <c r="AB56" s="59">
        <f>M56</f>
        <v/>
      </c>
    </row>
    <row r="57" spans="1:31" s="59" customFormat="1">
      <c r="A57" s="59">
        <f>Q57</f>
        <v/>
      </c>
      <c r="B57" s="120">
        <f>R57</f>
        <v/>
      </c>
      <c r="C57" s="116">
        <f>VLOOKUP(B57,映射表!A:C,3,0)</f>
        <v/>
      </c>
      <c r="D57" s="120">
        <f>U57</f>
        <v/>
      </c>
      <c r="E57" s="98">
        <f>IFERROR(W57/D57,0)*D57</f>
        <v/>
      </c>
      <c r="F57" s="120">
        <f>IFERROR(Y57/D57,0)*D57</f>
        <v/>
      </c>
      <c r="G57" s="120">
        <f>IFERROR(IF((E57+F57)&gt;200,(E57+F57-200)*0.9+200*0.85,(E57+F57)*0.85),0)</f>
        <v/>
      </c>
      <c r="H57" s="97">
        <f>VLOOKUP(C57,'B2B（ol)'!A:J,10,0)*D57</f>
        <v/>
      </c>
      <c r="I57" s="99">
        <f>(M57*0.05/D57)*D57</f>
        <v/>
      </c>
      <c r="J57" s="99">
        <f>IFERROR((G57-H57-(I57/D57))/(E57+F57),0)</f>
        <v/>
      </c>
      <c r="K57" s="120">
        <f>IFERROR((G57-H57-I57),0)</f>
        <v/>
      </c>
      <c r="L57" s="120">
        <f>VLOOKUP(C57,'B2B（ol)'!A:N,3,0)</f>
        <v/>
      </c>
      <c r="M57" s="116">
        <f>(E57+F57)</f>
        <v/>
      </c>
      <c r="N57" s="113">
        <f>VLOOKUP(C57,'B2B（ol)'!A:K,11,0)</f>
        <v/>
      </c>
      <c r="O57" s="113">
        <f>VLOOKUP(B57,fulfillment!L:AN,29,0)</f>
        <v/>
      </c>
      <c r="Q57" s="59">
        <f>VLOOKUP(R57,映射表!A:G,7,0)</f>
        <v/>
      </c>
      <c r="R57" s="59" t="s">
        <v>25087</v>
      </c>
      <c r="S57" s="59" t="s">
        <v>25088</v>
      </c>
      <c r="T57" s="59" t="s">
        <v>48963</v>
      </c>
      <c r="U57" s="59">
        <v>1</v>
      </c>
      <c r="V57" s="59" t="s">
        <v>48868</v>
      </c>
      <c r="W57" s="59">
        <v>155.99</v>
      </c>
      <c r="X57" s="59">
        <v>12.87</v>
      </c>
      <c r="Y57" s="59">
        <v>69.99</v>
      </c>
      <c r="AB57" s="59">
        <f>M57</f>
        <v/>
      </c>
    </row>
    <row r="58" spans="1:31" s="59" customFormat="1">
      <c r="A58" s="59">
        <f>Q58</f>
        <v/>
      </c>
      <c r="B58" s="120">
        <f>R58</f>
        <v/>
      </c>
      <c r="C58" s="116">
        <f>VLOOKUP(B58,映射表!A:C,3,0)</f>
        <v/>
      </c>
      <c r="D58" s="120">
        <f>U58</f>
        <v/>
      </c>
      <c r="E58" s="98">
        <f>IFERROR(W58/D58,0)*D58</f>
        <v/>
      </c>
      <c r="F58" s="120">
        <f>IFERROR(Y58/D58,0)*D58</f>
        <v/>
      </c>
      <c r="G58" s="120">
        <f>IFERROR(IF((E58+F58)&gt;200,(E58+F58-200)*0.9+200*0.85,(E58+F58)*0.85),0)</f>
        <v/>
      </c>
      <c r="H58" s="97">
        <f>VLOOKUP(C58,'B2B（ol)'!A:J,10,0)*D58</f>
        <v/>
      </c>
      <c r="I58" s="99">
        <f>(M58*0.05/D58)*D58</f>
        <v/>
      </c>
      <c r="J58" s="99">
        <f>IFERROR((G58-H58-(I58/D58))/(E58+F58),0)</f>
        <v/>
      </c>
      <c r="K58" s="120">
        <f>IFERROR((G58-H58-I58),0)</f>
        <v/>
      </c>
      <c r="L58" s="120">
        <f>VLOOKUP(C58,'B2B（ol)'!A:N,3,0)</f>
        <v/>
      </c>
      <c r="M58" s="116">
        <f>(E58+F58)</f>
        <v/>
      </c>
      <c r="N58" s="113">
        <f>VLOOKUP(C58,'B2B（ol)'!A:K,11,0)</f>
        <v/>
      </c>
      <c r="O58" s="113">
        <f>VLOOKUP(B58,fulfillment!L:AN,29,0)</f>
        <v/>
      </c>
      <c r="Q58" s="59">
        <f>VLOOKUP(R58,映射表!A:G,7,0)</f>
        <v/>
      </c>
      <c r="R58" s="59" t="s">
        <v>24663</v>
      </c>
      <c r="S58" s="59" t="s">
        <v>24664</v>
      </c>
      <c r="T58" s="59" t="s">
        <v>48963</v>
      </c>
      <c r="U58" s="59">
        <v>1</v>
      </c>
      <c r="V58" s="59" t="s">
        <v>48868</v>
      </c>
      <c r="W58" s="59">
        <v>89.99</v>
      </c>
      <c r="X58" s="59">
        <v>8.21</v>
      </c>
      <c r="Y58" s="59">
        <v>49.99</v>
      </c>
      <c r="AB58" s="59">
        <f>M58</f>
        <v/>
      </c>
    </row>
    <row r="59" spans="1:31" s="59" customFormat="1">
      <c r="A59" s="59">
        <f>Q59</f>
        <v/>
      </c>
      <c r="B59" s="120">
        <f>R59</f>
        <v/>
      </c>
      <c r="C59" s="116">
        <f>VLOOKUP(B59,映射表!A:C,3,0)</f>
        <v/>
      </c>
      <c r="D59" s="120">
        <f>U59</f>
        <v/>
      </c>
      <c r="E59" s="98">
        <f>IFERROR(W59/D59,0)*D59</f>
        <v/>
      </c>
      <c r="F59" s="120">
        <f>IFERROR(Y59/D59,0)*D59</f>
        <v/>
      </c>
      <c r="G59" s="120">
        <f>IFERROR(IF((E59+F59)&gt;200,(E59+F59-200)*0.9+200*0.85,(E59+F59)*0.85),0)</f>
        <v/>
      </c>
      <c r="H59" s="97">
        <f>VLOOKUP(C59,'B2B（ol)'!A:J,10,0)*D59</f>
        <v/>
      </c>
      <c r="I59" s="99">
        <f>(M59*0.05/D59)*D59</f>
        <v/>
      </c>
      <c r="J59" s="99">
        <f>IFERROR((G59-H59-(I59/D59))/(E59+F59),0)</f>
        <v/>
      </c>
      <c r="K59" s="120">
        <f>IFERROR((G59-H59-I59),0)</f>
        <v/>
      </c>
      <c r="L59" s="120">
        <f>VLOOKUP(C59,'B2B（ol)'!A:N,3,0)</f>
        <v/>
      </c>
      <c r="M59" s="116">
        <f>(E59+F59)</f>
        <v/>
      </c>
      <c r="N59" s="113">
        <f>VLOOKUP(C59,'B2B（ol)'!A:K,11,0)</f>
        <v/>
      </c>
      <c r="O59" s="113">
        <f>VLOOKUP(B59,fulfillment!L:AN,29,0)</f>
        <v/>
      </c>
      <c r="Q59" s="59">
        <f>VLOOKUP(R59,映射表!A:G,7,0)</f>
        <v/>
      </c>
      <c r="R59" s="59" t="s">
        <v>24821</v>
      </c>
      <c r="S59" s="59" t="s">
        <v>24822</v>
      </c>
      <c r="T59" s="59" t="s">
        <v>48963</v>
      </c>
      <c r="U59" s="59">
        <v>1</v>
      </c>
      <c r="V59" s="59" t="s">
        <v>48868</v>
      </c>
      <c r="W59" s="59">
        <v>136</v>
      </c>
      <c r="X59" s="59">
        <v>10.2</v>
      </c>
      <c r="Y59" s="59">
        <v>79.99</v>
      </c>
      <c r="AB59" s="59">
        <f>M59</f>
        <v/>
      </c>
    </row>
    <row r="60" spans="1:31" s="59" customFormat="1">
      <c r="A60" s="59">
        <f>Q60</f>
        <v/>
      </c>
      <c r="B60" s="120">
        <f>R60</f>
        <v/>
      </c>
      <c r="C60" s="116">
        <f>VLOOKUP(B60,映射表!A:C,3,0)</f>
        <v/>
      </c>
      <c r="D60" s="120">
        <f>U60</f>
        <v/>
      </c>
      <c r="E60" s="98">
        <f>IFERROR(W60/D60,0)*D60</f>
        <v/>
      </c>
      <c r="F60" s="120">
        <f>IFERROR(Y60/D60,0)*D60</f>
        <v/>
      </c>
      <c r="G60" s="120">
        <f>IFERROR(IF((E60+F60)&gt;200,(E60+F60-200)*0.9+200*0.85,(E60+F60)*0.85),0)</f>
        <v/>
      </c>
      <c r="H60" s="97">
        <f>VLOOKUP(C60,'B2B（ol)'!A:J,10,0)*D60</f>
        <v/>
      </c>
      <c r="I60" s="99">
        <f>(M60*0.05/D60)*D60</f>
        <v/>
      </c>
      <c r="J60" s="99">
        <f>IFERROR((G60-H60-(I60/D60))/(E60+F60),0)</f>
        <v/>
      </c>
      <c r="K60" s="120">
        <f>IFERROR((G60-H60-I60),0)</f>
        <v/>
      </c>
      <c r="L60" s="120">
        <f>VLOOKUP(C60,'B2B（ol)'!A:N,3,0)</f>
        <v/>
      </c>
      <c r="M60" s="116">
        <f>(E60+F60)</f>
        <v/>
      </c>
      <c r="N60" s="113">
        <f>VLOOKUP(C60,'B2B（ol)'!A:K,11,0)</f>
        <v/>
      </c>
      <c r="O60" s="113">
        <f>VLOOKUP(B60,fulfillment!L:AN,29,0)</f>
        <v/>
      </c>
      <c r="Q60" s="59">
        <f>VLOOKUP(R60,映射表!A:G,7,0)</f>
        <v/>
      </c>
      <c r="R60" s="59" t="s">
        <v>25838</v>
      </c>
      <c r="S60" s="59" t="s">
        <v>25839</v>
      </c>
      <c r="T60" s="59" t="s">
        <v>48963</v>
      </c>
      <c r="U60" s="59">
        <v>1</v>
      </c>
      <c r="V60" s="59" t="s">
        <v>48868</v>
      </c>
      <c r="W60" s="59">
        <v>107.99</v>
      </c>
      <c r="X60" s="59">
        <v>7.67</v>
      </c>
      <c r="Y60" s="59">
        <v>49.99</v>
      </c>
      <c r="AB60" s="59">
        <f>M60</f>
        <v/>
      </c>
    </row>
    <row r="61" spans="1:31" s="59" customFormat="1">
      <c r="A61" s="59">
        <f>Q61</f>
        <v/>
      </c>
      <c r="B61" s="120">
        <f>R61</f>
        <v/>
      </c>
      <c r="C61" s="116">
        <f>VLOOKUP(B61,映射表!A:C,3,0)</f>
        <v/>
      </c>
      <c r="D61" s="120">
        <f>U61</f>
        <v/>
      </c>
      <c r="E61" s="98">
        <f>IFERROR(W61/D61,0)*D61</f>
        <v/>
      </c>
      <c r="F61" s="120">
        <f>IFERROR(Y61/D61,0)*D61</f>
        <v/>
      </c>
      <c r="G61" s="120">
        <f>IFERROR(IF((E61+F61)&gt;200,(E61+F61-200)*0.9+200*0.85,(E61+F61)*0.85),0)</f>
        <v/>
      </c>
      <c r="H61" s="97">
        <f>VLOOKUP(C61,'B2B（ol)'!A:J,10,0)*D61</f>
        <v/>
      </c>
      <c r="I61" s="99">
        <f>(M61*0.05/D61)*D61</f>
        <v/>
      </c>
      <c r="J61" s="99">
        <f>IFERROR((G61-H61-(I61/D61))/(E61+F61),0)</f>
        <v/>
      </c>
      <c r="K61" s="120">
        <f>IFERROR((G61-H61-I61),0)</f>
        <v/>
      </c>
      <c r="L61" s="120">
        <f>VLOOKUP(C61,'B2B（ol)'!A:N,3,0)</f>
        <v/>
      </c>
      <c r="M61" s="116">
        <f>(E61+F61)</f>
        <v/>
      </c>
      <c r="N61" s="113">
        <f>VLOOKUP(C61,'B2B（ol)'!A:K,11,0)</f>
        <v/>
      </c>
      <c r="O61" s="113">
        <f>VLOOKUP(B61,fulfillment!L:AN,29,0)</f>
        <v/>
      </c>
      <c r="Q61" s="59">
        <f>VLOOKUP(R61,映射表!A:G,7,0)</f>
        <v/>
      </c>
      <c r="R61" s="59" t="s">
        <v>24128</v>
      </c>
      <c r="S61" s="59" t="s">
        <v>16154</v>
      </c>
      <c r="T61" s="59" t="s">
        <v>48963</v>
      </c>
      <c r="U61" s="59">
        <v>2</v>
      </c>
      <c r="V61" s="59" t="s">
        <v>48868</v>
      </c>
      <c r="W61" s="59">
        <v>411.98</v>
      </c>
      <c r="X61" s="59">
        <v>24.72</v>
      </c>
      <c r="Y61" s="59">
        <v>239.98</v>
      </c>
      <c r="AB61" s="59">
        <f>M61</f>
        <v/>
      </c>
    </row>
    <row r="62" spans="1:31" s="59" customFormat="1">
      <c r="A62" s="59">
        <f>Q62</f>
        <v/>
      </c>
      <c r="B62" s="120">
        <f>R62</f>
        <v/>
      </c>
      <c r="C62" s="116">
        <f>VLOOKUP(B62,映射表!A:C,3,0)</f>
        <v/>
      </c>
      <c r="D62" s="120">
        <f>U62</f>
        <v/>
      </c>
      <c r="E62" s="98">
        <f>IFERROR(W62/D62,0)*D62</f>
        <v/>
      </c>
      <c r="F62" s="120">
        <f>IFERROR(Y62/D62,0)*D62</f>
        <v/>
      </c>
      <c r="G62" s="120">
        <f>IFERROR(IF((E62+F62)&gt;200,(E62+F62-200)*0.9+200*0.85,(E62+F62)*0.85),0)</f>
        <v/>
      </c>
      <c r="H62" s="97">
        <f>VLOOKUP(C62,'B2B（ol)'!A:J,10,0)*D62</f>
        <v/>
      </c>
      <c r="I62" s="99">
        <f>(M62*0.05/D62)*D62</f>
        <v/>
      </c>
      <c r="J62" s="99">
        <f>IFERROR((G62-H62-(I62/D62))/(E62+F62),0)</f>
        <v/>
      </c>
      <c r="K62" s="120">
        <f>IFERROR((G62-H62-I62),0)</f>
        <v/>
      </c>
      <c r="L62" s="120">
        <f>VLOOKUP(C62,'B2B（ol)'!A:N,3,0)</f>
        <v/>
      </c>
      <c r="M62" s="116">
        <f>(E62+F62)</f>
        <v/>
      </c>
      <c r="N62" s="113">
        <f>VLOOKUP(C62,'B2B（ol)'!A:K,11,0)</f>
        <v/>
      </c>
      <c r="O62" s="113">
        <f>VLOOKUP(B62,fulfillment!L:AN,29,0)</f>
        <v/>
      </c>
      <c r="Q62" s="59">
        <f>VLOOKUP(R62,映射表!A:G,7,0)</f>
        <v/>
      </c>
      <c r="R62" s="59" t="s">
        <v>24721</v>
      </c>
      <c r="S62" s="59" t="s">
        <v>24722</v>
      </c>
      <c r="T62" s="59" t="s">
        <v>48963</v>
      </c>
      <c r="U62" s="59">
        <v>1</v>
      </c>
      <c r="V62" s="59" t="s">
        <v>48868</v>
      </c>
      <c r="W62" s="59">
        <v>252.99</v>
      </c>
      <c r="X62" s="59">
        <v>17.71</v>
      </c>
      <c r="Y62" s="59">
        <v>179.99</v>
      </c>
      <c r="AB62" s="59">
        <f>M62</f>
        <v/>
      </c>
    </row>
    <row r="63" spans="1:31" s="59" customFormat="1">
      <c r="A63" s="59">
        <f>Q63</f>
        <v/>
      </c>
      <c r="B63" s="120">
        <f>R63</f>
        <v/>
      </c>
      <c r="C63" s="116">
        <f>VLOOKUP(B63,映射表!A:C,3,0)</f>
        <v/>
      </c>
      <c r="D63" s="120">
        <f>U63</f>
        <v/>
      </c>
      <c r="E63" s="98">
        <f>IFERROR(W63/D63,0)*D63</f>
        <v/>
      </c>
      <c r="F63" s="120">
        <f>IFERROR(Y63/D63,0)*D63</f>
        <v/>
      </c>
      <c r="G63" s="120">
        <f>IFERROR(IF((E63+F63)&gt;200,(E63+F63-200)*0.9+200*0.85,(E63+F63)*0.85),0)</f>
        <v/>
      </c>
      <c r="H63" s="97">
        <f>VLOOKUP(C63,'B2B（ol)'!A:J,10,0)*D63</f>
        <v/>
      </c>
      <c r="I63" s="99">
        <f>(M63*0.05/D63)*D63</f>
        <v/>
      </c>
      <c r="J63" s="99">
        <f>IFERROR((G63-H63-(I63/D63))/(E63+F63),0)</f>
        <v/>
      </c>
      <c r="K63" s="120">
        <f>IFERROR((G63-H63-I63),0)</f>
        <v/>
      </c>
      <c r="L63" s="120">
        <f>VLOOKUP(C63,'B2B（ol)'!A:N,3,0)</f>
        <v/>
      </c>
      <c r="M63" s="116">
        <f>(E63+F63)</f>
        <v/>
      </c>
      <c r="N63" s="113">
        <f>VLOOKUP(C63,'B2B（ol)'!A:K,11,0)</f>
        <v/>
      </c>
      <c r="O63" s="113">
        <f>VLOOKUP(B63,fulfillment!L:AN,29,0)</f>
        <v/>
      </c>
      <c r="Q63" s="59">
        <f>VLOOKUP(R63,映射表!A:G,7,0)</f>
        <v/>
      </c>
      <c r="R63" s="59" t="s">
        <v>28363</v>
      </c>
      <c r="S63" s="59" t="s">
        <v>28364</v>
      </c>
      <c r="T63" s="59" t="s">
        <v>48867</v>
      </c>
      <c r="U63" s="59">
        <v>1</v>
      </c>
      <c r="V63" s="59" t="s">
        <v>48868</v>
      </c>
      <c r="W63" s="59">
        <v>154.99</v>
      </c>
      <c r="X63" s="59">
        <v>12.79</v>
      </c>
      <c r="Y63" s="59">
        <v>69.99</v>
      </c>
      <c r="AB63" s="59">
        <f>M63</f>
        <v/>
      </c>
    </row>
    <row r="64" spans="1:31" s="59" customFormat="1">
      <c r="A64" s="59">
        <f>Q64</f>
        <v/>
      </c>
      <c r="B64" s="120">
        <f>R64</f>
        <v/>
      </c>
      <c r="C64" s="116">
        <f>VLOOKUP(B64,映射表!A:C,3,0)</f>
        <v/>
      </c>
      <c r="D64" s="120">
        <f>U64</f>
        <v/>
      </c>
      <c r="E64" s="98">
        <f>IFERROR(W64/D64,0)*D64</f>
        <v/>
      </c>
      <c r="F64" s="120">
        <f>IFERROR(Y64/D64,0)*D64</f>
        <v/>
      </c>
      <c r="G64" s="120">
        <f>IFERROR(IF((E64+F64)&gt;200,(E64+F64-200)*0.9+200*0.85,(E64+F64)*0.85),0)</f>
        <v/>
      </c>
      <c r="H64" s="97">
        <f>VLOOKUP(C64,'B2B（ol)'!A:J,10,0)*D64</f>
        <v/>
      </c>
      <c r="I64" s="99">
        <f>(M64*0.05/D64)*D64</f>
        <v/>
      </c>
      <c r="J64" s="99">
        <f>IFERROR((G64-H64-(I64/D64))/(E64+F64),0)</f>
        <v/>
      </c>
      <c r="K64" s="120">
        <f>IFERROR((G64-H64-I64),0)</f>
        <v/>
      </c>
      <c r="L64" s="120">
        <f>VLOOKUP(C64,'B2B（ol)'!A:N,3,0)</f>
        <v/>
      </c>
      <c r="M64" s="116">
        <f>(E64+F64)</f>
        <v/>
      </c>
      <c r="N64" s="113">
        <f>VLOOKUP(C64,'B2B（ol)'!A:K,11,0)</f>
        <v/>
      </c>
      <c r="O64" s="113">
        <f>VLOOKUP(B64,fulfillment!L:AN,29,0)</f>
        <v/>
      </c>
      <c r="Q64" s="59">
        <f>VLOOKUP(R64,映射表!A:G,7,0)</f>
        <v/>
      </c>
      <c r="R64" s="59" t="s">
        <v>28676</v>
      </c>
      <c r="S64" s="59" t="s">
        <v>28677</v>
      </c>
      <c r="T64" s="59" t="s">
        <v>48867</v>
      </c>
      <c r="U64" s="59">
        <v>1</v>
      </c>
      <c r="V64" s="59" t="s">
        <v>48868</v>
      </c>
      <c r="W64" s="59">
        <v>145.77</v>
      </c>
      <c r="X64" s="59">
        <v>11.84</v>
      </c>
      <c r="Y64" s="59">
        <v>89.99</v>
      </c>
      <c r="AB64" s="59">
        <f>M64</f>
        <v/>
      </c>
    </row>
    <row r="65" spans="1:31" s="59" customFormat="1">
      <c r="A65" s="59">
        <f>Q65</f>
        <v/>
      </c>
      <c r="B65" s="120">
        <f>R65</f>
        <v/>
      </c>
      <c r="C65" s="116">
        <f>VLOOKUP(B65,映射表!A:C,3,0)</f>
        <v/>
      </c>
      <c r="D65" s="120">
        <f>U65</f>
        <v/>
      </c>
      <c r="E65" s="98">
        <f>IFERROR(W65/D65,0)*D65</f>
        <v/>
      </c>
      <c r="F65" s="120">
        <f>IFERROR(Y65/D65,0)*D65</f>
        <v/>
      </c>
      <c r="G65" s="120">
        <f>IFERROR(IF((E65+F65)&gt;200,(E65+F65-200)*0.9+200*0.85,(E65+F65)*0.85),0)</f>
        <v/>
      </c>
      <c r="H65" s="97">
        <f>VLOOKUP(C65,'B2B（ol)'!A:J,10,0)*D65</f>
        <v/>
      </c>
      <c r="I65" s="99">
        <f>(M65*0.05/D65)*D65</f>
        <v/>
      </c>
      <c r="J65" s="99">
        <f>IFERROR((G65-H65-(I65/D65))/(E65+F65),0)</f>
        <v/>
      </c>
      <c r="K65" s="120">
        <f>IFERROR((G65-H65-I65),0)</f>
        <v/>
      </c>
      <c r="L65" s="120">
        <f>VLOOKUP(C65,'B2B（ol)'!A:N,3,0)</f>
        <v/>
      </c>
      <c r="M65" s="116">
        <f>(E65+F65)</f>
        <v/>
      </c>
      <c r="N65" s="113">
        <f>VLOOKUP(C65,'B2B（ol)'!A:K,11,0)</f>
        <v/>
      </c>
      <c r="O65" s="113">
        <f>VLOOKUP(B65,fulfillment!L:AN,29,0)</f>
        <v/>
      </c>
      <c r="Q65" s="59">
        <f>VLOOKUP(R65,映射表!A:G,7,0)</f>
        <v/>
      </c>
      <c r="R65" s="59" t="s">
        <v>27446</v>
      </c>
      <c r="S65" s="59" t="s">
        <v>17077</v>
      </c>
      <c r="T65" s="59" t="s">
        <v>48867</v>
      </c>
      <c r="U65" s="59">
        <v>1</v>
      </c>
      <c r="V65" s="59" t="s">
        <v>48868</v>
      </c>
      <c r="W65" s="59">
        <v>162.77</v>
      </c>
      <c r="X65" s="59">
        <v>14.81</v>
      </c>
      <c r="Y65" s="59">
        <v>79.99</v>
      </c>
      <c r="AB65" s="59">
        <f>M65</f>
        <v/>
      </c>
    </row>
    <row r="66" spans="1:31" s="59" customFormat="1">
      <c r="A66" s="59">
        <f>Q66</f>
        <v/>
      </c>
      <c r="B66" s="120">
        <f>R66</f>
        <v/>
      </c>
      <c r="C66" s="116">
        <f>VLOOKUP(B66,映射表!A:C,3,0)</f>
        <v/>
      </c>
      <c r="D66" s="120">
        <f>U66</f>
        <v/>
      </c>
      <c r="E66" s="98">
        <f>IFERROR(W66/D66,0)*D66</f>
        <v/>
      </c>
      <c r="F66" s="120">
        <f>IFERROR(Y66/D66,0)*D66</f>
        <v/>
      </c>
      <c r="G66" s="120">
        <f>IFERROR(IF((E66+F66)&gt;200,(E66+F66-200)*0.9+200*0.85,(E66+F66)*0.85),0)</f>
        <v/>
      </c>
      <c r="H66" s="97">
        <f>VLOOKUP(C66,'B2B（ol)'!A:J,10,0)*D66</f>
        <v/>
      </c>
      <c r="I66" s="99">
        <f>(M66*0.05/D66)*D66</f>
        <v/>
      </c>
      <c r="J66" s="99">
        <f>IFERROR((G66-H66-(I66/D66))/(E66+F66),0)</f>
        <v/>
      </c>
      <c r="K66" s="120">
        <f>IFERROR((G66-H66-I66),0)</f>
        <v/>
      </c>
      <c r="L66" s="120">
        <f>VLOOKUP(C66,'B2B（ol)'!A:N,3,0)</f>
        <v/>
      </c>
      <c r="M66" s="116">
        <f>(E66+F66)</f>
        <v/>
      </c>
      <c r="N66" s="113">
        <f>VLOOKUP(C66,'B2B（ol)'!A:K,11,0)</f>
        <v/>
      </c>
      <c r="O66" s="113">
        <f>VLOOKUP(B66,fulfillment!L:AN,29,0)</f>
        <v/>
      </c>
      <c r="Q66" s="59">
        <f>VLOOKUP(R66,映射表!A:G,7,0)</f>
        <v/>
      </c>
      <c r="R66" s="59" t="s">
        <v>28083</v>
      </c>
      <c r="S66" s="59" t="s">
        <v>28084</v>
      </c>
      <c r="T66" s="59" t="s">
        <v>48867</v>
      </c>
      <c r="U66" s="59">
        <v>1</v>
      </c>
      <c r="V66" s="59" t="s">
        <v>48868</v>
      </c>
      <c r="W66" s="59">
        <v>142.77</v>
      </c>
      <c r="X66" s="59">
        <v>9.99</v>
      </c>
      <c r="Y66" s="59">
        <v>49.99</v>
      </c>
      <c r="AB66" s="59">
        <f>M66</f>
        <v/>
      </c>
    </row>
    <row r="67" spans="1:31" s="59" customFormat="1">
      <c r="A67" s="59">
        <f>Q67</f>
        <v/>
      </c>
      <c r="B67" s="120">
        <f>R67</f>
        <v/>
      </c>
      <c r="C67" s="116">
        <f>VLOOKUP(B67,映射表!A:C,3,0)</f>
        <v/>
      </c>
      <c r="D67" s="120">
        <f>U67</f>
        <v/>
      </c>
      <c r="E67" s="98">
        <f>IFERROR(W67/D67,0)*D67</f>
        <v/>
      </c>
      <c r="F67" s="120">
        <f>IFERROR(Y67/D67,0)*D67</f>
        <v/>
      </c>
      <c r="G67" s="120">
        <f>IFERROR(IF((E67+F67)&gt;200,(E67+F67-200)*0.9+200*0.85,(E67+F67)*0.85),0)</f>
        <v/>
      </c>
      <c r="H67" s="97">
        <f>VLOOKUP(C67,'B2B（ol)'!A:J,10,0)*D67</f>
        <v/>
      </c>
      <c r="I67" s="99">
        <f>(M67*0.05/D67)*D67</f>
        <v/>
      </c>
      <c r="J67" s="99">
        <f>IFERROR((G67-H67-(I67/D67))/(E67+F67),0)</f>
        <v/>
      </c>
      <c r="K67" s="120">
        <f>IFERROR((G67-H67-I67),0)</f>
        <v/>
      </c>
      <c r="L67" s="120">
        <f>VLOOKUP(C67,'B2B（ol)'!A:N,3,0)</f>
        <v/>
      </c>
      <c r="M67" s="116">
        <f>(E67+F67)</f>
        <v/>
      </c>
      <c r="N67" s="113">
        <f>VLOOKUP(C67,'B2B（ol)'!A:K,11,0)</f>
        <v/>
      </c>
      <c r="O67" s="113">
        <f>VLOOKUP(B67,fulfillment!L:AN,29,0)</f>
        <v/>
      </c>
      <c r="Q67" s="59">
        <f>VLOOKUP(R67,映射表!A:G,7,0)</f>
        <v/>
      </c>
      <c r="R67" s="59" t="s">
        <v>28083</v>
      </c>
      <c r="S67" s="59" t="s">
        <v>28084</v>
      </c>
      <c r="T67" s="59" t="s">
        <v>48867</v>
      </c>
      <c r="U67" s="59">
        <v>1</v>
      </c>
      <c r="V67" s="59" t="s">
        <v>48868</v>
      </c>
      <c r="W67" s="59">
        <v>142.77</v>
      </c>
      <c r="X67" s="59">
        <v>11.78</v>
      </c>
      <c r="Y67" s="59">
        <v>49.99</v>
      </c>
      <c r="AB67" s="59">
        <f>M67</f>
        <v/>
      </c>
    </row>
    <row r="68" spans="1:31" s="59" customFormat="1">
      <c r="A68" s="59">
        <f>Q68</f>
        <v/>
      </c>
      <c r="B68" s="120">
        <f>R68</f>
        <v/>
      </c>
      <c r="C68" s="116">
        <f>VLOOKUP(B68,映射表!A:C,3,0)</f>
        <v/>
      </c>
      <c r="D68" s="120">
        <f>U68</f>
        <v/>
      </c>
      <c r="E68" s="98">
        <f>IFERROR(W68/D68,0)*D68</f>
        <v/>
      </c>
      <c r="F68" s="120">
        <f>IFERROR(Y68/D68,0)*D68</f>
        <v/>
      </c>
      <c r="G68" s="120">
        <f>IFERROR(IF((E68+F68)&gt;200,(E68+F68-200)*0.9+200*0.85,(E68+F68)*0.85),0)</f>
        <v/>
      </c>
      <c r="H68" s="97">
        <f>VLOOKUP(C68,'B2B（ol)'!A:J,10,0)*D68</f>
        <v/>
      </c>
      <c r="I68" s="99">
        <f>(M68*0.05/D68)*D68</f>
        <v/>
      </c>
      <c r="J68" s="99">
        <f>IFERROR((G68-H68-(I68/D68))/(E68+F68),0)</f>
        <v/>
      </c>
      <c r="K68" s="120">
        <f>IFERROR((G68-H68-I68),0)</f>
        <v/>
      </c>
      <c r="L68" s="120">
        <f>VLOOKUP(C68,'B2B（ol)'!A:N,3,0)</f>
        <v/>
      </c>
      <c r="M68" s="116">
        <f>(E68+F68)</f>
        <v/>
      </c>
      <c r="N68" s="113">
        <f>VLOOKUP(C68,'B2B（ol)'!A:K,11,0)</f>
        <v/>
      </c>
      <c r="O68" s="113">
        <f>VLOOKUP(B68,fulfillment!L:AN,29,0)</f>
        <v/>
      </c>
      <c r="Q68" s="59">
        <f>VLOOKUP(R68,映射表!A:G,7,0)</f>
        <v/>
      </c>
      <c r="R68" s="59" t="s">
        <v>27390</v>
      </c>
      <c r="S68" s="59" t="s">
        <v>16338</v>
      </c>
      <c r="T68" s="59" t="s">
        <v>48867</v>
      </c>
      <c r="U68" s="59">
        <v>1</v>
      </c>
      <c r="V68" s="59" t="s">
        <v>48868</v>
      </c>
      <c r="W68" s="59">
        <v>205.99</v>
      </c>
      <c r="X68" s="59">
        <v>18.02</v>
      </c>
      <c r="Y68" s="59">
        <v>129.99</v>
      </c>
      <c r="AB68" s="59">
        <f>M68</f>
        <v/>
      </c>
    </row>
    <row r="69" spans="1:31" s="59" customFormat="1">
      <c r="A69" s="59">
        <f>Q69</f>
        <v/>
      </c>
      <c r="B69" s="120">
        <f>R69</f>
        <v/>
      </c>
      <c r="C69" s="116">
        <f>VLOOKUP(B69,映射表!A:C,3,0)</f>
        <v/>
      </c>
      <c r="D69" s="120">
        <f>U69</f>
        <v/>
      </c>
      <c r="E69" s="98">
        <f>IFERROR(W69/D69,0)*D69</f>
        <v/>
      </c>
      <c r="F69" s="120">
        <f>IFERROR(Y69/D69,0)*D69</f>
        <v/>
      </c>
      <c r="G69" s="120">
        <f>IFERROR(IF((E69+F69)&gt;200,(E69+F69-200)*0.9+200*0.85,(E69+F69)*0.85),0)</f>
        <v/>
      </c>
      <c r="H69" s="97">
        <f>VLOOKUP(C69,'B2B（ol)'!A:J,10,0)*D69</f>
        <v/>
      </c>
      <c r="I69" s="99">
        <f>(M69*0.05/D69)*D69</f>
        <v/>
      </c>
      <c r="J69" s="99">
        <f>IFERROR((G69-H69-(I69/D69))/(E69+F69),0)</f>
        <v/>
      </c>
      <c r="K69" s="120">
        <f>IFERROR((G69-H69-I69),0)</f>
        <v/>
      </c>
      <c r="L69" s="120">
        <f>VLOOKUP(C69,'B2B（ol)'!A:N,3,0)</f>
        <v/>
      </c>
      <c r="M69" s="116">
        <f>(E69+F69)</f>
        <v/>
      </c>
      <c r="N69" s="113">
        <f>VLOOKUP(C69,'B2B（ol)'!A:K,11,0)</f>
        <v/>
      </c>
      <c r="O69" s="113">
        <f>VLOOKUP(B69,fulfillment!L:AN,29,0)</f>
        <v/>
      </c>
      <c r="Q69" s="59">
        <f>VLOOKUP(R69,映射表!A:G,7,0)</f>
        <v/>
      </c>
      <c r="R69" s="59" t="s">
        <v>28083</v>
      </c>
      <c r="S69" s="59" t="s">
        <v>28084</v>
      </c>
      <c r="T69" s="59" t="s">
        <v>48963</v>
      </c>
      <c r="U69" s="59">
        <v>1</v>
      </c>
      <c r="V69" s="59" t="s">
        <v>48868</v>
      </c>
      <c r="W69" s="59">
        <v>142.77</v>
      </c>
      <c r="X69" s="59">
        <v>11.78</v>
      </c>
      <c r="Y69" s="59">
        <v>49.99</v>
      </c>
      <c r="AB69" s="59">
        <f>M69</f>
        <v/>
      </c>
    </row>
    <row r="70" spans="1:31" s="59" customFormat="1">
      <c r="A70" s="59">
        <f>Q70</f>
        <v/>
      </c>
      <c r="B70" s="120">
        <f>R70</f>
        <v/>
      </c>
      <c r="C70" s="116">
        <f>VLOOKUP(B70,映射表!A:C,3,0)</f>
        <v/>
      </c>
      <c r="D70" s="120">
        <f>U70</f>
        <v/>
      </c>
      <c r="E70" s="98">
        <f>IFERROR(W70/D70,0)*D70</f>
        <v/>
      </c>
      <c r="F70" s="120">
        <f>IFERROR(Y70/D70,0)*D70</f>
        <v/>
      </c>
      <c r="G70" s="120">
        <f>IFERROR(IF((E70+F70)&gt;200,(E70+F70-200)*0.9+200*0.85,(E70+F70)*0.85),0)</f>
        <v/>
      </c>
      <c r="H70" s="97">
        <f>VLOOKUP(C70,'B2B（ol)'!A:J,10,0)*D70</f>
        <v/>
      </c>
      <c r="I70" s="99">
        <f>(M70*0.05/D70)*D70</f>
        <v/>
      </c>
      <c r="J70" s="99">
        <f>IFERROR((G70-H70-(I70/D70))/(E70+F70),0)</f>
        <v/>
      </c>
      <c r="K70" s="120">
        <f>IFERROR((G70-H70-I70),0)</f>
        <v/>
      </c>
      <c r="L70" s="120">
        <f>VLOOKUP(C70,'B2B（ol)'!A:N,3,0)</f>
        <v/>
      </c>
      <c r="M70" s="116">
        <f>(E70+F70)</f>
        <v/>
      </c>
      <c r="N70" s="113">
        <f>VLOOKUP(C70,'B2B（ol)'!A:K,11,0)</f>
        <v/>
      </c>
      <c r="O70" s="113">
        <f>VLOOKUP(B70,fulfillment!L:AN,29,0)</f>
        <v/>
      </c>
      <c r="Q70" s="59">
        <f>VLOOKUP(R70,映射表!A:G,7,0)</f>
        <v/>
      </c>
      <c r="R70" s="59" t="s">
        <v>29175</v>
      </c>
      <c r="S70" s="59" t="s">
        <v>29176</v>
      </c>
      <c r="T70" s="59" t="s">
        <v>48963</v>
      </c>
      <c r="U70" s="59">
        <v>1</v>
      </c>
      <c r="V70" s="59" t="s">
        <v>48868</v>
      </c>
      <c r="W70" s="59">
        <v>87.77</v>
      </c>
      <c r="X70" s="59">
        <v>5.27</v>
      </c>
      <c r="Y70" s="59">
        <v>79.99</v>
      </c>
      <c r="AB70" s="59">
        <f>M70</f>
        <v/>
      </c>
    </row>
    <row r="71" spans="1:31" s="59" customFormat="1">
      <c r="A71" s="59">
        <f>Q71</f>
        <v/>
      </c>
      <c r="B71" s="120">
        <f>R71</f>
        <v/>
      </c>
      <c r="C71" s="116">
        <f>VLOOKUP(B71,映射表!A:C,3,0)</f>
        <v/>
      </c>
      <c r="D71" s="120">
        <f>U71</f>
        <v/>
      </c>
      <c r="E71" s="98">
        <f>IFERROR(W71/D71,0)*D71</f>
        <v/>
      </c>
      <c r="F71" s="120">
        <f>IFERROR(Y71/D71,0)*D71</f>
        <v/>
      </c>
      <c r="G71" s="120">
        <f>IFERROR(IF((E71+F71)&gt;200,(E71+F71-200)*0.9+200*0.85,(E71+F71)*0.85),0)</f>
        <v/>
      </c>
      <c r="H71" s="97">
        <f>VLOOKUP(C71,'B2B（ol)'!A:J,10,0)*D71</f>
        <v/>
      </c>
      <c r="I71" s="99">
        <f>(M71*0.05/D71)*D71</f>
        <v/>
      </c>
      <c r="J71" s="99">
        <f>IFERROR((G71-H71-(I71/D71))/(E71+F71),0)</f>
        <v/>
      </c>
      <c r="K71" s="120">
        <f>IFERROR((G71-H71-I71),0)</f>
        <v/>
      </c>
      <c r="L71" s="120">
        <f>VLOOKUP(C71,'B2B（ol)'!A:N,3,0)</f>
        <v/>
      </c>
      <c r="M71" s="116">
        <f>(E71+F71)</f>
        <v/>
      </c>
      <c r="N71" s="113">
        <f>VLOOKUP(C71,'B2B（ol)'!A:K,11,0)</f>
        <v/>
      </c>
      <c r="O71" s="113">
        <f>VLOOKUP(B71,fulfillment!L:AN,29,0)</f>
        <v/>
      </c>
      <c r="Q71" s="59">
        <f>VLOOKUP(R71,映射表!A:G,7,0)</f>
        <v/>
      </c>
      <c r="R71" s="59" t="s">
        <v>28083</v>
      </c>
      <c r="S71" s="59" t="s">
        <v>28084</v>
      </c>
      <c r="T71" s="59" t="s">
        <v>48963</v>
      </c>
      <c r="U71" s="59">
        <v>1</v>
      </c>
      <c r="V71" s="59" t="s">
        <v>48868</v>
      </c>
      <c r="W71" s="59">
        <v>142.77</v>
      </c>
      <c r="X71" s="59">
        <v>9.99</v>
      </c>
      <c r="Y71" s="59">
        <v>49.99</v>
      </c>
      <c r="AB71" s="59">
        <f>M71</f>
        <v/>
      </c>
    </row>
    <row r="72" spans="1:31" s="59" customFormat="1">
      <c r="A72" s="59">
        <f>Q72</f>
        <v/>
      </c>
      <c r="B72" s="120">
        <f>R72</f>
        <v/>
      </c>
      <c r="C72" s="116">
        <f>VLOOKUP(B72,映射表!A:C,3,0)</f>
        <v/>
      </c>
      <c r="D72" s="120">
        <f>U72</f>
        <v/>
      </c>
      <c r="E72" s="98">
        <f>IFERROR(W72/D72,0)*D72</f>
        <v/>
      </c>
      <c r="F72" s="120">
        <f>IFERROR(Y72/D72,0)*D72</f>
        <v/>
      </c>
      <c r="G72" s="120">
        <f>IFERROR(IF((E72+F72)&gt;200,(E72+F72-200)*0.9+200*0.85,(E72+F72)*0.85),0)</f>
        <v/>
      </c>
      <c r="H72" s="97">
        <f>VLOOKUP(C72,'B2B（ol)'!A:J,10,0)*D72</f>
        <v/>
      </c>
      <c r="I72" s="99">
        <f>(M72*0.05/D72)*D72</f>
        <v/>
      </c>
      <c r="J72" s="99">
        <f>IFERROR((G72-H72-(I72/D72))/(E72+F72),0)</f>
        <v/>
      </c>
      <c r="K72" s="120">
        <f>IFERROR((G72-H72-I72),0)</f>
        <v/>
      </c>
      <c r="L72" s="120">
        <f>VLOOKUP(C72,'B2B（ol)'!A:N,3,0)</f>
        <v/>
      </c>
      <c r="M72" s="116">
        <f>(E72+F72)</f>
        <v/>
      </c>
      <c r="N72" s="113">
        <f>VLOOKUP(C72,'B2B（ol)'!A:K,11,0)</f>
        <v/>
      </c>
      <c r="O72" s="113">
        <f>VLOOKUP(B72,fulfillment!L:AN,29,0)</f>
        <v/>
      </c>
      <c r="Q72" s="59">
        <f>VLOOKUP(R72,映射表!A:G,7,0)</f>
        <v/>
      </c>
      <c r="R72" s="59" t="s">
        <v>27390</v>
      </c>
      <c r="S72" s="59" t="s">
        <v>16338</v>
      </c>
      <c r="T72" s="59" t="s">
        <v>48963</v>
      </c>
      <c r="U72" s="59">
        <v>1</v>
      </c>
      <c r="V72" s="59" t="s">
        <v>48868</v>
      </c>
      <c r="W72" s="59">
        <v>205.99</v>
      </c>
      <c r="X72" s="59">
        <v>20.08</v>
      </c>
      <c r="Y72" s="59">
        <v>129.99</v>
      </c>
      <c r="AB72" s="59">
        <f>M72</f>
        <v/>
      </c>
    </row>
    <row r="73" spans="1:31" s="59" customFormat="1">
      <c r="A73" s="59">
        <f>Q73</f>
        <v/>
      </c>
      <c r="B73" s="120">
        <f>R73</f>
        <v/>
      </c>
      <c r="C73" s="116">
        <f>VLOOKUP(B73,映射表!A:C,3,0)</f>
        <v/>
      </c>
      <c r="D73" s="120">
        <f>U73</f>
        <v/>
      </c>
      <c r="E73" s="98">
        <f>IFERROR(W73/D73,0)*D73</f>
        <v/>
      </c>
      <c r="F73" s="120">
        <f>IFERROR(Y73/D73,0)*D73</f>
        <v/>
      </c>
      <c r="G73" s="120">
        <f>IFERROR(IF((E73+F73)&gt;200,(E73+F73-200)*0.9+200*0.85,(E73+F73)*0.85),0)</f>
        <v/>
      </c>
      <c r="H73" s="97">
        <f>VLOOKUP(C73,'B2B（ol)'!A:J,10,0)*D73</f>
        <v/>
      </c>
      <c r="I73" s="99">
        <f>(M73*0.05/D73)*D73</f>
        <v/>
      </c>
      <c r="J73" s="99">
        <f>IFERROR((G73-H73-(I73/D73))/(E73+F73),0)</f>
        <v/>
      </c>
      <c r="K73" s="120">
        <f>IFERROR((G73-H73-I73),0)</f>
        <v/>
      </c>
      <c r="L73" s="120">
        <f>VLOOKUP(C73,'B2B（ol)'!A:N,3,0)</f>
        <v/>
      </c>
      <c r="M73" s="116">
        <f>(E73+F73)</f>
        <v/>
      </c>
      <c r="N73" s="113">
        <f>VLOOKUP(C73,'B2B（ol)'!A:K,11,0)</f>
        <v/>
      </c>
      <c r="O73" s="113">
        <f>VLOOKUP(B73,fulfillment!L:AN,29,0)</f>
        <v/>
      </c>
      <c r="Q73" s="59">
        <f>VLOOKUP(R73,映射表!A:G,7,0)</f>
        <v/>
      </c>
      <c r="R73" s="59" t="s">
        <v>28854</v>
      </c>
      <c r="S73" s="59" t="s">
        <v>28855</v>
      </c>
      <c r="T73" s="59" t="s">
        <v>48867</v>
      </c>
      <c r="U73" s="59">
        <v>1</v>
      </c>
      <c r="V73" s="59" t="s">
        <v>48868</v>
      </c>
      <c r="W73" s="59">
        <v>119.99</v>
      </c>
      <c r="X73" s="59">
        <v>10.65</v>
      </c>
      <c r="Y73" s="59">
        <v>49.99</v>
      </c>
      <c r="AB73" s="59">
        <f>M73</f>
        <v/>
      </c>
    </row>
    <row r="74" spans="1:31" s="59" customFormat="1">
      <c r="A74" s="59">
        <f>Q74</f>
        <v/>
      </c>
      <c r="B74" s="120">
        <f>R74</f>
        <v/>
      </c>
      <c r="C74" s="116">
        <f>VLOOKUP(B74,映射表!A:C,3,0)</f>
        <v/>
      </c>
      <c r="D74" s="120">
        <f>U74</f>
        <v/>
      </c>
      <c r="E74" s="98">
        <f>IFERROR(W74/D74,0)*D74</f>
        <v/>
      </c>
      <c r="F74" s="120">
        <f>IFERROR(Y74/D74,0)*D74</f>
        <v/>
      </c>
      <c r="G74" s="120">
        <f>IFERROR(IF((E74+F74)&gt;200,(E74+F74-200)*0.9+200*0.85,(E74+F74)*0.85),0)</f>
        <v/>
      </c>
      <c r="H74" s="97">
        <f>VLOOKUP(C74,'B2B（ol)'!A:J,10,0)*D74</f>
        <v/>
      </c>
      <c r="I74" s="99">
        <f>(M74*0.05/D74)*D74</f>
        <v/>
      </c>
      <c r="J74" s="99">
        <f>IFERROR((G74-H74-(I74/D74))/(E74+F74),0)</f>
        <v/>
      </c>
      <c r="K74" s="120">
        <f>IFERROR((G74-H74-I74),0)</f>
        <v/>
      </c>
      <c r="L74" s="120">
        <f>VLOOKUP(C74,'B2B（ol)'!A:N,3,0)</f>
        <v/>
      </c>
      <c r="M74" s="116">
        <f>(E74+F74)</f>
        <v/>
      </c>
      <c r="N74" s="113">
        <f>VLOOKUP(C74,'B2B（ol)'!A:K,11,0)</f>
        <v/>
      </c>
      <c r="O74" s="113">
        <f>VLOOKUP(B74,fulfillment!L:AN,29,0)</f>
        <v/>
      </c>
      <c r="Q74" s="59">
        <f>VLOOKUP(R74,映射表!A:G,7,0)</f>
        <v/>
      </c>
      <c r="R74" s="59" t="s">
        <v>28977</v>
      </c>
      <c r="S74" s="59" t="s">
        <v>28978</v>
      </c>
      <c r="T74" s="59" t="s">
        <v>48963</v>
      </c>
      <c r="U74" s="59">
        <v>1</v>
      </c>
      <c r="V74" s="59" t="s">
        <v>48868</v>
      </c>
      <c r="W74" s="59">
        <v>247.99</v>
      </c>
      <c r="X74" s="59">
        <v>19.84</v>
      </c>
      <c r="Y74" s="59">
        <v>169.99</v>
      </c>
      <c r="AB74" s="59">
        <f>M74</f>
        <v/>
      </c>
    </row>
    <row r="75" spans="1:31" s="59" customFormat="1">
      <c r="A75" s="59">
        <f>Q75</f>
        <v/>
      </c>
      <c r="B75" s="120">
        <f>R75</f>
        <v/>
      </c>
      <c r="C75" s="116">
        <f>VLOOKUP(B75,映射表!A:C,3,0)</f>
        <v/>
      </c>
      <c r="D75" s="120">
        <f>U75</f>
        <v/>
      </c>
      <c r="E75" s="98">
        <f>IFERROR(W75/D75,0)*D75</f>
        <v/>
      </c>
      <c r="F75" s="120">
        <f>IFERROR(Y75/D75,0)*D75</f>
        <v/>
      </c>
      <c r="G75" s="120">
        <f>IFERROR(IF((E75+F75)&gt;200,(E75+F75-200)*0.9+200*0.85,(E75+F75)*0.85),0)</f>
        <v/>
      </c>
      <c r="H75" s="97">
        <f>VLOOKUP(C75,'B2B（ol)'!A:J,10,0)*D75</f>
        <v/>
      </c>
      <c r="I75" s="99">
        <f>(M75*0.05/D75)*D75</f>
        <v/>
      </c>
      <c r="J75" s="99">
        <f>IFERROR((G75-H75-(I75/D75))/(E75+F75),0)</f>
        <v/>
      </c>
      <c r="K75" s="120">
        <f>IFERROR((G75-H75-I75),0)</f>
        <v/>
      </c>
      <c r="L75" s="120">
        <f>VLOOKUP(C75,'B2B（ol)'!A:N,3,0)</f>
        <v/>
      </c>
      <c r="M75" s="116">
        <f>(E75+F75)</f>
        <v/>
      </c>
      <c r="N75" s="113">
        <f>VLOOKUP(C75,'B2B（ol)'!A:K,11,0)</f>
        <v/>
      </c>
      <c r="O75" s="113">
        <f>VLOOKUP(B75,fulfillment!L:AN,29,0)</f>
        <v/>
      </c>
      <c r="Q75" s="59">
        <f>VLOOKUP(R75,映射表!A:G,7,0)</f>
        <v/>
      </c>
      <c r="R75" s="59" t="s">
        <v>28427</v>
      </c>
      <c r="S75" s="59" t="s">
        <v>28428</v>
      </c>
      <c r="T75" s="59" t="s">
        <v>48867</v>
      </c>
      <c r="U75" s="59">
        <v>1</v>
      </c>
      <c r="V75" s="59" t="s">
        <v>48868</v>
      </c>
      <c r="W75" s="59">
        <v>159.99</v>
      </c>
      <c r="X75" s="59">
        <v>9.6</v>
      </c>
      <c r="Y75" s="59">
        <v>79.99</v>
      </c>
      <c r="AB75" s="59">
        <f>M75</f>
        <v/>
      </c>
    </row>
    <row r="76" spans="1:31" s="59" customFormat="1">
      <c r="A76" s="59">
        <f>Q76</f>
        <v/>
      </c>
      <c r="B76" s="120">
        <f>R76</f>
        <v/>
      </c>
      <c r="C76" s="116">
        <f>VLOOKUP(B76,映射表!A:C,3,0)</f>
        <v/>
      </c>
      <c r="D76" s="120">
        <f>U76</f>
        <v/>
      </c>
      <c r="E76" s="98">
        <f>IFERROR(W76/D76,0)*D76</f>
        <v/>
      </c>
      <c r="F76" s="120">
        <f>IFERROR(Y76/D76,0)*D76</f>
        <v/>
      </c>
      <c r="G76" s="120">
        <f>IFERROR(IF((E76+F76)&gt;200,(E76+F76-200)*0.9+200*0.85,(E76+F76)*0.85),0)</f>
        <v/>
      </c>
      <c r="H76" s="97">
        <f>VLOOKUP(C76,'B2B（ol)'!A:J,10,0)*D76</f>
        <v/>
      </c>
      <c r="I76" s="99">
        <f>(M76*0.05/D76)*D76</f>
        <v/>
      </c>
      <c r="J76" s="99">
        <f>IFERROR((G76-H76-(I76/D76))/(E76+F76),0)</f>
        <v/>
      </c>
      <c r="K76" s="120">
        <f>IFERROR((G76-H76-I76),0)</f>
        <v/>
      </c>
      <c r="L76" s="120">
        <f>VLOOKUP(C76,'B2B（ol)'!A:N,3,0)</f>
        <v/>
      </c>
      <c r="M76" s="116">
        <f>(E76+F76)</f>
        <v/>
      </c>
      <c r="N76" s="113">
        <f>VLOOKUP(C76,'B2B（ol)'!A:K,11,0)</f>
        <v/>
      </c>
      <c r="O76" s="113">
        <f>VLOOKUP(B76,fulfillment!L:AN,29,0)</f>
        <v/>
      </c>
      <c r="Q76" s="59">
        <f>VLOOKUP(R76,映射表!A:G,7,0)</f>
        <v/>
      </c>
      <c r="R76" s="59" t="s">
        <v>28313</v>
      </c>
      <c r="S76" s="59" t="s">
        <v>28314</v>
      </c>
      <c r="T76" s="59" t="s">
        <v>48963</v>
      </c>
      <c r="U76" s="59">
        <v>1</v>
      </c>
      <c r="V76" s="59" t="s">
        <v>48868</v>
      </c>
      <c r="W76" s="59">
        <v>167.77</v>
      </c>
      <c r="X76" s="59">
        <v>12.5</v>
      </c>
      <c r="Y76" s="59">
        <v>79.99</v>
      </c>
      <c r="AB76" s="59">
        <f>M76</f>
        <v/>
      </c>
    </row>
    <row r="77" spans="1:31" s="59" customFormat="1">
      <c r="A77" s="59">
        <f>Q77</f>
        <v/>
      </c>
      <c r="B77" s="120">
        <f>R77</f>
        <v/>
      </c>
      <c r="C77" s="116">
        <f>VLOOKUP(B77,映射表!A:C,3,0)</f>
        <v/>
      </c>
      <c r="D77" s="120">
        <f>U77</f>
        <v/>
      </c>
      <c r="E77" s="98">
        <f>IFERROR(W77/D77,0)*D77</f>
        <v/>
      </c>
      <c r="F77" s="120">
        <f>IFERROR(Y77/D77,0)*D77</f>
        <v/>
      </c>
      <c r="G77" s="120">
        <f>IFERROR(IF((E77+F77)&gt;200,(E77+F77-200)*0.9+200*0.85,(E77+F77)*0.85),0)</f>
        <v/>
      </c>
      <c r="H77" s="97">
        <f>VLOOKUP(C77,'B2B（ol)'!A:J,10,0)*D77</f>
        <v/>
      </c>
      <c r="I77" s="99">
        <f>(M77*0.05/D77)*D77</f>
        <v/>
      </c>
      <c r="J77" s="99">
        <f>IFERROR((G77-H77-(I77/D77))/(E77+F77),0)</f>
        <v/>
      </c>
      <c r="K77" s="120">
        <f>IFERROR((G77-H77-I77),0)</f>
        <v/>
      </c>
      <c r="L77" s="120">
        <f>VLOOKUP(C77,'B2B（ol)'!A:N,3,0)</f>
        <v/>
      </c>
      <c r="M77" s="116">
        <f>(E77+F77)</f>
        <v/>
      </c>
      <c r="N77" s="113">
        <f>VLOOKUP(C77,'B2B（ol)'!A:K,11,0)</f>
        <v/>
      </c>
      <c r="O77" s="113">
        <f>VLOOKUP(B77,fulfillment!L:AN,29,0)</f>
        <v/>
      </c>
      <c r="Q77" s="59">
        <f>VLOOKUP(R77,映射表!A:G,7,0)</f>
        <v/>
      </c>
      <c r="R77" s="59" t="s">
        <v>29017</v>
      </c>
      <c r="S77" s="59" t="s">
        <v>29018</v>
      </c>
      <c r="T77" s="59" t="s">
        <v>48963</v>
      </c>
      <c r="U77" s="59">
        <v>1</v>
      </c>
      <c r="V77" s="59" t="s">
        <v>48868</v>
      </c>
      <c r="W77" s="59">
        <v>205.77</v>
      </c>
      <c r="X77" s="59">
        <v>12.14</v>
      </c>
      <c r="Y77" s="59">
        <v>29.99</v>
      </c>
      <c r="AB77" s="59">
        <f>M77</f>
        <v/>
      </c>
    </row>
    <row r="78" spans="1:31" s="59" customFormat="1">
      <c r="A78" s="59">
        <f>Q78</f>
        <v/>
      </c>
      <c r="B78" s="120">
        <f>R78</f>
        <v/>
      </c>
      <c r="C78" s="116">
        <f>VLOOKUP(B78,映射表!A:C,3,0)</f>
        <v/>
      </c>
      <c r="D78" s="120">
        <f>U78</f>
        <v/>
      </c>
      <c r="E78" s="98">
        <f>IFERROR(W78/D78,0)*D78</f>
        <v/>
      </c>
      <c r="F78" s="120">
        <f>IFERROR(Y78/D78,0)*D78</f>
        <v/>
      </c>
      <c r="G78" s="120">
        <f>IFERROR(IF((E78+F78)&gt;200,(E78+F78-200)*0.9+200*0.85,(E78+F78)*0.85),0)</f>
        <v/>
      </c>
      <c r="H78" s="97">
        <f>VLOOKUP(C78,'B2B（ol)'!A:J,10,0)*D78</f>
        <v/>
      </c>
      <c r="I78" s="99">
        <f>(M78*0.05/D78)*D78</f>
        <v/>
      </c>
      <c r="J78" s="99">
        <f>IFERROR((G78-H78-(I78/D78))/(E78+F78),0)</f>
        <v/>
      </c>
      <c r="K78" s="120">
        <f>IFERROR((G78-H78-I78),0)</f>
        <v/>
      </c>
      <c r="L78" s="120">
        <f>VLOOKUP(C78,'B2B（ol)'!A:N,3,0)</f>
        <v/>
      </c>
      <c r="M78" s="116">
        <f>(E78+F78)</f>
        <v/>
      </c>
      <c r="N78" s="113">
        <f>VLOOKUP(C78,'B2B（ol)'!A:K,11,0)</f>
        <v/>
      </c>
      <c r="O78" s="113">
        <f>VLOOKUP(B78,fulfillment!L:AN,29,0)</f>
        <v/>
      </c>
      <c r="Q78" s="59">
        <f>VLOOKUP(R78,映射表!A:G,7,0)</f>
        <v/>
      </c>
      <c r="R78" s="59" t="s">
        <v>28854</v>
      </c>
      <c r="S78" s="59" t="s">
        <v>28855</v>
      </c>
      <c r="T78" s="59" t="s">
        <v>48867</v>
      </c>
      <c r="U78" s="59">
        <v>1</v>
      </c>
      <c r="V78" s="59" t="s">
        <v>48868</v>
      </c>
      <c r="W78" s="59">
        <v>119.99</v>
      </c>
      <c r="X78" s="59">
        <v>9.3</v>
      </c>
      <c r="Y78" s="59">
        <v>49.99</v>
      </c>
      <c r="AB78" s="59">
        <f>M78</f>
        <v/>
      </c>
    </row>
    <row r="79" spans="1:31" s="59" customFormat="1">
      <c r="A79" s="59">
        <f>Q79</f>
        <v/>
      </c>
      <c r="B79" s="120">
        <f>R79</f>
        <v/>
      </c>
      <c r="C79" s="116">
        <f>VLOOKUP(B79,映射表!A:C,3,0)</f>
        <v/>
      </c>
      <c r="D79" s="120">
        <f>U79</f>
        <v/>
      </c>
      <c r="E79" s="98">
        <f>IFERROR(W79/D79,0)*D79</f>
        <v/>
      </c>
      <c r="F79" s="120">
        <f>IFERROR(Y79/D79,0)*D79</f>
        <v/>
      </c>
      <c r="G79" s="120">
        <f>IFERROR(IF((E79+F79)&gt;200,(E79+F79-200)*0.9+200*0.85,(E79+F79)*0.85),0)</f>
        <v/>
      </c>
      <c r="H79" s="97">
        <f>VLOOKUP(C79,'B2B（ol)'!A:J,10,0)*D79</f>
        <v/>
      </c>
      <c r="I79" s="99">
        <f>(M79*0.05/D79)*D79</f>
        <v/>
      </c>
      <c r="J79" s="99">
        <f>IFERROR((G79-H79-(I79/D79))/(E79+F79),0)</f>
        <v/>
      </c>
      <c r="K79" s="120">
        <f>IFERROR((G79-H79-I79),0)</f>
        <v/>
      </c>
      <c r="L79" s="120">
        <f>VLOOKUP(C79,'B2B（ol)'!A:N,3,0)</f>
        <v/>
      </c>
      <c r="M79" s="116">
        <f>(E79+F79)</f>
        <v/>
      </c>
      <c r="N79" s="113">
        <f>VLOOKUP(C79,'B2B（ol)'!A:K,11,0)</f>
        <v/>
      </c>
      <c r="O79" s="113">
        <f>VLOOKUP(B79,fulfillment!L:AN,29,0)</f>
        <v/>
      </c>
      <c r="Q79" s="59">
        <f>VLOOKUP(R79,映射表!A:G,7,0)</f>
        <v/>
      </c>
      <c r="R79" s="59" t="s">
        <v>28099</v>
      </c>
      <c r="S79" s="59" t="s">
        <v>28100</v>
      </c>
      <c r="T79" s="59" t="s">
        <v>48963</v>
      </c>
      <c r="U79" s="59">
        <v>1</v>
      </c>
      <c r="V79" s="59" t="s">
        <v>48868</v>
      </c>
      <c r="W79" s="59">
        <v>96.77</v>
      </c>
      <c r="X79" s="59">
        <v>5.81</v>
      </c>
      <c r="Y79" s="59">
        <v>39.99</v>
      </c>
      <c r="AB79" s="59">
        <f>M79</f>
        <v/>
      </c>
    </row>
    <row r="80" spans="1:31" s="59" customFormat="1">
      <c r="A80" s="59">
        <f>Q80</f>
        <v/>
      </c>
      <c r="B80" s="120">
        <f>R80</f>
        <v/>
      </c>
      <c r="C80" s="116">
        <f>VLOOKUP(B80,映射表!A:C,3,0)</f>
        <v/>
      </c>
      <c r="D80" s="120">
        <f>U80</f>
        <v/>
      </c>
      <c r="E80" s="98">
        <f>IFERROR(W80/D80,0)*D80</f>
        <v/>
      </c>
      <c r="F80" s="120">
        <f>IFERROR(Y80/D80,0)*D80</f>
        <v/>
      </c>
      <c r="G80" s="120">
        <f>IFERROR(IF((E80+F80)&gt;200,(E80+F80-200)*0.9+200*0.85,(E80+F80)*0.85),0)</f>
        <v/>
      </c>
      <c r="H80" s="97">
        <f>VLOOKUP(C80,'B2B（ol)'!A:J,10,0)*D80</f>
        <v/>
      </c>
      <c r="I80" s="99">
        <f>(M80*0.05/D80)*D80</f>
        <v/>
      </c>
      <c r="J80" s="99">
        <f>IFERROR((G80-H80-(I80/D80))/(E80+F80),0)</f>
        <v/>
      </c>
      <c r="K80" s="120">
        <f>IFERROR((G80-H80-I80),0)</f>
        <v/>
      </c>
      <c r="L80" s="120">
        <f>VLOOKUP(C80,'B2B（ol)'!A:N,3,0)</f>
        <v/>
      </c>
      <c r="M80" s="116">
        <f>(E80+F80)</f>
        <v/>
      </c>
      <c r="N80" s="113">
        <f>VLOOKUP(C80,'B2B（ol)'!A:K,11,0)</f>
        <v/>
      </c>
      <c r="O80" s="113">
        <f>VLOOKUP(B80,fulfillment!L:AN,29,0)</f>
        <v/>
      </c>
      <c r="Q80" s="59">
        <f>VLOOKUP(R80,映射表!A:G,7,0)</f>
        <v/>
      </c>
      <c r="R80" s="59" t="s">
        <v>27748</v>
      </c>
      <c r="S80" s="59" t="s">
        <v>18510</v>
      </c>
      <c r="T80" s="59" t="s">
        <v>48963</v>
      </c>
      <c r="U80" s="59">
        <v>1</v>
      </c>
      <c r="V80" s="59" t="s">
        <v>48868</v>
      </c>
      <c r="W80" s="59">
        <v>186.99</v>
      </c>
      <c r="X80" s="59">
        <v>18.23</v>
      </c>
      <c r="Y80" s="59">
        <v>29.99</v>
      </c>
      <c r="AB80" s="59">
        <f>M80</f>
        <v/>
      </c>
    </row>
    <row r="81" spans="1:31" s="59" customFormat="1">
      <c r="A81" s="59">
        <f>Q81</f>
        <v/>
      </c>
      <c r="B81" s="120">
        <f>R81</f>
        <v/>
      </c>
      <c r="C81" s="116">
        <f>VLOOKUP(B81,映射表!A:C,3,0)</f>
        <v/>
      </c>
      <c r="D81" s="120">
        <f>U81</f>
        <v/>
      </c>
      <c r="E81" s="98">
        <f>IFERROR(W81/D81,0)*D81</f>
        <v/>
      </c>
      <c r="F81" s="120">
        <f>IFERROR(Y81/D81,0)*D81</f>
        <v/>
      </c>
      <c r="G81" s="120">
        <f>IFERROR(IF((E81+F81)&gt;200,(E81+F81-200)*0.9+200*0.85,(E81+F81)*0.85),0)</f>
        <v/>
      </c>
      <c r="H81" s="97">
        <f>VLOOKUP(C81,'B2B（ol)'!A:J,10,0)*D81</f>
        <v/>
      </c>
      <c r="I81" s="99">
        <f>(M81*0.05/D81)*D81</f>
        <v/>
      </c>
      <c r="J81" s="99">
        <f>IFERROR((G81-H81-(I81/D81))/(E81+F81),0)</f>
        <v/>
      </c>
      <c r="K81" s="120">
        <f>IFERROR((G81-H81-I81),0)</f>
        <v/>
      </c>
      <c r="L81" s="120">
        <f>VLOOKUP(C81,'B2B（ol)'!A:N,3,0)</f>
        <v/>
      </c>
      <c r="M81" s="116">
        <f>(E81+F81)</f>
        <v/>
      </c>
      <c r="N81" s="113">
        <f>VLOOKUP(C81,'B2B（ol)'!A:K,11,0)</f>
        <v/>
      </c>
      <c r="O81" s="113">
        <f>VLOOKUP(B81,fulfillment!L:AN,29,0)</f>
        <v/>
      </c>
      <c r="Q81" s="59">
        <f>VLOOKUP(R81,映射表!A:G,7,0)</f>
        <v/>
      </c>
      <c r="R81" s="59" t="s">
        <v>27444</v>
      </c>
      <c r="S81" s="59" t="s">
        <v>17081</v>
      </c>
      <c r="T81" s="59" t="s">
        <v>48963</v>
      </c>
      <c r="U81" s="59">
        <v>1</v>
      </c>
      <c r="V81" s="59" t="s">
        <v>48868</v>
      </c>
      <c r="W81" s="59">
        <v>136.99</v>
      </c>
      <c r="X81" s="59">
        <v>8.9</v>
      </c>
      <c r="Y81" s="59">
        <v>79.99</v>
      </c>
      <c r="AB81" s="59">
        <f>M81</f>
        <v/>
      </c>
    </row>
    <row r="82" spans="1:31" s="59" customFormat="1">
      <c r="A82" s="59">
        <f>Q82</f>
        <v/>
      </c>
      <c r="B82" s="120">
        <f>R82</f>
        <v/>
      </c>
      <c r="C82" s="116">
        <f>VLOOKUP(B82,映射表!A:C,3,0)</f>
        <v/>
      </c>
      <c r="D82" s="120">
        <f>U82</f>
        <v/>
      </c>
      <c r="E82" s="98">
        <f>IFERROR(W82/D82,0)*D82</f>
        <v/>
      </c>
      <c r="F82" s="120">
        <f>IFERROR(Y82/D82,0)*D82</f>
        <v/>
      </c>
      <c r="G82" s="120">
        <f>IFERROR(IF((E82+F82)&gt;200,(E82+F82-200)*0.9+200*0.85,(E82+F82)*0.85),0)</f>
        <v/>
      </c>
      <c r="H82" s="97">
        <f>VLOOKUP(C82,'B2B（ol)'!A:J,10,0)*D82</f>
        <v/>
      </c>
      <c r="I82" s="99">
        <f>(M82*0.05/D82)*D82</f>
        <v/>
      </c>
      <c r="J82" s="99">
        <f>IFERROR((G82-H82-(I82/D82))/(E82+F82),0)</f>
        <v/>
      </c>
      <c r="K82" s="120">
        <f>IFERROR((G82-H82-I82),0)</f>
        <v/>
      </c>
      <c r="L82" s="120">
        <f>VLOOKUP(C82,'B2B（ol)'!A:N,3,0)</f>
        <v/>
      </c>
      <c r="M82" s="116">
        <f>(E82+F82)</f>
        <v/>
      </c>
      <c r="N82" s="113">
        <f>VLOOKUP(C82,'B2B（ol)'!A:K,11,0)</f>
        <v/>
      </c>
      <c r="O82" s="113">
        <f>VLOOKUP(B82,fulfillment!L:AN,29,0)</f>
        <v/>
      </c>
      <c r="Q82" s="59">
        <f>VLOOKUP(R82,映射表!A:G,7,0)</f>
        <v/>
      </c>
      <c r="R82" s="59" t="s">
        <v>18516</v>
      </c>
      <c r="S82" s="59" t="s">
        <v>18516</v>
      </c>
      <c r="T82" s="59" t="s">
        <v>18516</v>
      </c>
      <c r="U82" s="59" t="s">
        <v>18516</v>
      </c>
      <c r="V82" s="59" t="s">
        <v>18516</v>
      </c>
      <c r="W82" s="59" t="s">
        <v>18516</v>
      </c>
      <c r="X82" s="59" t="s">
        <v>18516</v>
      </c>
      <c r="Y82" s="59" t="s">
        <v>18516</v>
      </c>
      <c r="AB82" s="59">
        <f>M82</f>
        <v/>
      </c>
    </row>
    <row r="83" spans="1:31" s="59" customFormat="1">
      <c r="A83" s="59">
        <f>Q83</f>
        <v/>
      </c>
      <c r="B83" s="120">
        <f>R83</f>
        <v/>
      </c>
      <c r="C83" s="116">
        <f>VLOOKUP(B83,映射表!A:C,3,0)</f>
        <v/>
      </c>
      <c r="D83" s="120">
        <f>U83</f>
        <v/>
      </c>
      <c r="E83" s="98">
        <f>IFERROR(W83/D83,0)*D83</f>
        <v/>
      </c>
      <c r="F83" s="120">
        <f>IFERROR(Y83/D83,0)*D83</f>
        <v/>
      </c>
      <c r="G83" s="120">
        <f>IFERROR(IF((E83+F83)&gt;200,(E83+F83-200)*0.9+200*0.85,(E83+F83)*0.85),0)</f>
        <v/>
      </c>
      <c r="H83" s="97">
        <f>VLOOKUP(C83,'B2B（ol)'!A:J,10,0)*D83</f>
        <v/>
      </c>
      <c r="I83" s="99">
        <f>(M83*0.05/D83)*D83</f>
        <v/>
      </c>
      <c r="J83" s="99">
        <f>IFERROR((G83-H83-(I83/D83))/(E83+F83),0)</f>
        <v/>
      </c>
      <c r="K83" s="120">
        <f>IFERROR((G83-H83-I83),0)</f>
        <v/>
      </c>
      <c r="L83" s="120">
        <f>VLOOKUP(C83,'B2B（ol)'!A:N,3,0)</f>
        <v/>
      </c>
      <c r="M83" s="116">
        <f>(E83+F83)</f>
        <v/>
      </c>
      <c r="N83" s="113">
        <f>VLOOKUP(C83,'B2B（ol)'!A:K,11,0)</f>
        <v/>
      </c>
      <c r="O83" s="113">
        <f>VLOOKUP(B83,fulfillment!L:AN,29,0)</f>
        <v/>
      </c>
      <c r="Q83" s="59">
        <f>VLOOKUP(R83,映射表!A:G,7,0)</f>
        <v/>
      </c>
      <c r="R83" s="59" t="s">
        <v>18516</v>
      </c>
      <c r="S83" s="59" t="s">
        <v>18516</v>
      </c>
      <c r="T83" s="59" t="s">
        <v>18516</v>
      </c>
      <c r="U83" s="59" t="s">
        <v>18516</v>
      </c>
      <c r="V83" s="59" t="s">
        <v>18516</v>
      </c>
      <c r="W83" s="59" t="s">
        <v>18516</v>
      </c>
      <c r="X83" s="59" t="s">
        <v>18516</v>
      </c>
      <c r="Y83" s="59" t="s">
        <v>18516</v>
      </c>
      <c r="AB83" s="59">
        <f>M83</f>
        <v/>
      </c>
    </row>
    <row r="84" spans="1:31" s="59" customFormat="1">
      <c r="A84" s="59">
        <f>Q84</f>
        <v/>
      </c>
      <c r="B84" s="120">
        <f>R84</f>
        <v/>
      </c>
      <c r="C84" s="116">
        <f>VLOOKUP(B84,映射表!A:C,3,0)</f>
        <v/>
      </c>
      <c r="D84" s="120">
        <f>U84</f>
        <v/>
      </c>
      <c r="E84" s="98">
        <f>IFERROR(W84/D84,0)*D84</f>
        <v/>
      </c>
      <c r="F84" s="120">
        <f>IFERROR(Y84/D84,0)*D84</f>
        <v/>
      </c>
      <c r="G84" s="120">
        <f>IFERROR(IF((E84+F84)&gt;200,(E84+F84-200)*0.9+200*0.85,(E84+F84)*0.85),0)</f>
        <v/>
      </c>
      <c r="H84" s="97">
        <f>VLOOKUP(C84,'B2B（ol)'!A:J,10,0)*D84</f>
        <v/>
      </c>
      <c r="I84" s="99">
        <f>(M84*0.05/D84)*D84</f>
        <v/>
      </c>
      <c r="J84" s="99">
        <f>IFERROR((G84-H84-(I84/D84))/(E84+F84),0)</f>
        <v/>
      </c>
      <c r="K84" s="120">
        <f>IFERROR((G84-H84-I84),0)</f>
        <v/>
      </c>
      <c r="L84" s="120">
        <f>VLOOKUP(C84,'B2B（ol)'!A:N,3,0)</f>
        <v/>
      </c>
      <c r="M84" s="116">
        <f>(E84+F84)</f>
        <v/>
      </c>
      <c r="N84" s="113">
        <f>VLOOKUP(C84,'B2B（ol)'!A:K,11,0)</f>
        <v/>
      </c>
      <c r="O84" s="113">
        <f>VLOOKUP(B84,fulfillment!L:AN,29,0)</f>
        <v/>
      </c>
      <c r="Q84" s="59">
        <f>VLOOKUP(R84,映射表!A:G,7,0)</f>
        <v/>
      </c>
      <c r="R84" s="59" t="s">
        <v>18516</v>
      </c>
      <c r="S84" s="59" t="s">
        <v>18516</v>
      </c>
      <c r="T84" s="59" t="s">
        <v>18516</v>
      </c>
      <c r="U84" s="59" t="s">
        <v>18516</v>
      </c>
      <c r="V84" s="59" t="s">
        <v>18516</v>
      </c>
      <c r="W84" s="59" t="s">
        <v>18516</v>
      </c>
      <c r="X84" s="59" t="s">
        <v>18516</v>
      </c>
      <c r="Y84" s="59" t="s">
        <v>18516</v>
      </c>
      <c r="AB84" s="59">
        <f>M84</f>
        <v/>
      </c>
    </row>
    <row r="85" spans="1:31" s="59" customFormat="1">
      <c r="A85" s="59">
        <f>Q85</f>
        <v/>
      </c>
      <c r="B85" s="120">
        <f>R85</f>
        <v/>
      </c>
      <c r="C85" s="116">
        <f>VLOOKUP(B85,映射表!A:C,3,0)</f>
        <v/>
      </c>
      <c r="D85" s="120">
        <f>U85</f>
        <v/>
      </c>
      <c r="E85" s="98">
        <f>IFERROR(W85/D85,0)*D85</f>
        <v/>
      </c>
      <c r="F85" s="120">
        <f>IFERROR(Y85/D85,0)*D85</f>
        <v/>
      </c>
      <c r="G85" s="120">
        <f>IFERROR(IF((E85+F85)&gt;200,(E85+F85-200)*0.9+200*0.85,(E85+F85)*0.85),0)</f>
        <v/>
      </c>
      <c r="H85" s="97">
        <f>VLOOKUP(C85,'B2B（ol)'!A:J,10,0)*D85</f>
        <v/>
      </c>
      <c r="I85" s="99">
        <f>(M85*0.05/D85)*D85</f>
        <v/>
      </c>
      <c r="J85" s="99">
        <f>IFERROR((G85-H85-(I85/D85))/(E85+F85),0)</f>
        <v/>
      </c>
      <c r="K85" s="120">
        <f>IFERROR((G85-H85-I85),0)</f>
        <v/>
      </c>
      <c r="L85" s="120">
        <f>VLOOKUP(C85,'B2B（ol)'!A:N,3,0)</f>
        <v/>
      </c>
      <c r="M85" s="116">
        <f>(E85+F85)</f>
        <v/>
      </c>
      <c r="N85" s="113">
        <f>VLOOKUP(C85,'B2B（ol)'!A:K,11,0)</f>
        <v/>
      </c>
      <c r="O85" s="113">
        <f>VLOOKUP(B85,fulfillment!L:AN,29,0)</f>
        <v/>
      </c>
      <c r="Q85" s="59">
        <f>VLOOKUP(R85,映射表!A:G,7,0)</f>
        <v/>
      </c>
      <c r="R85" s="59" t="s">
        <v>18516</v>
      </c>
      <c r="S85" s="59" t="s">
        <v>18516</v>
      </c>
      <c r="T85" s="59" t="s">
        <v>18516</v>
      </c>
      <c r="U85" s="59" t="s">
        <v>18516</v>
      </c>
      <c r="V85" s="59" t="s">
        <v>18516</v>
      </c>
      <c r="W85" s="59" t="s">
        <v>18516</v>
      </c>
      <c r="X85" s="59" t="s">
        <v>18516</v>
      </c>
      <c r="Y85" s="59" t="s">
        <v>18516</v>
      </c>
      <c r="AB85" s="59">
        <f>M85</f>
        <v/>
      </c>
    </row>
    <row r="86" spans="1:31" s="59" customFormat="1">
      <c r="A86" s="59">
        <f>Q86</f>
        <v/>
      </c>
      <c r="B86" s="120">
        <f>R86</f>
        <v/>
      </c>
      <c r="C86" s="116">
        <f>VLOOKUP(B86,映射表!A:C,3,0)</f>
        <v/>
      </c>
      <c r="D86" s="120">
        <f>U86</f>
        <v/>
      </c>
      <c r="E86" s="98">
        <f>IFERROR(W86/D86,0)*D86</f>
        <v/>
      </c>
      <c r="F86" s="120">
        <f>IFERROR(Y86/D86,0)*D86</f>
        <v/>
      </c>
      <c r="G86" s="120">
        <f>IFERROR(IF((E86+F86)&gt;200,(E86+F86-200)*0.9+200*0.85,(E86+F86)*0.85),0)</f>
        <v/>
      </c>
      <c r="H86" s="97">
        <f>VLOOKUP(C86,'B2B（ol)'!A:J,10,0)*D86</f>
        <v/>
      </c>
      <c r="I86" s="99">
        <f>(M86*0.05/D86)*D86</f>
        <v/>
      </c>
      <c r="J86" s="99">
        <f>IFERROR((G86-H86-(I86/D86))/(E86+F86),0)</f>
        <v/>
      </c>
      <c r="K86" s="120">
        <f>IFERROR((G86-H86-I86),0)</f>
        <v/>
      </c>
      <c r="L86" s="120">
        <f>VLOOKUP(C86,'B2B（ol)'!A:N,3,0)</f>
        <v/>
      </c>
      <c r="M86" s="116">
        <f>(E86+F86)</f>
        <v/>
      </c>
      <c r="N86" s="113">
        <f>VLOOKUP(C86,'B2B（ol)'!A:K,11,0)</f>
        <v/>
      </c>
      <c r="O86" s="113">
        <f>VLOOKUP(B86,fulfillment!L:AN,29,0)</f>
        <v/>
      </c>
      <c r="Q86" s="59">
        <f>VLOOKUP(R86,映射表!A:G,7,0)</f>
        <v/>
      </c>
      <c r="R86" s="59" t="s">
        <v>18516</v>
      </c>
      <c r="S86" s="59" t="s">
        <v>18516</v>
      </c>
      <c r="T86" s="59" t="s">
        <v>18516</v>
      </c>
      <c r="U86" s="59" t="s">
        <v>18516</v>
      </c>
      <c r="V86" s="59" t="s">
        <v>18516</v>
      </c>
      <c r="W86" s="59" t="s">
        <v>18516</v>
      </c>
      <c r="X86" s="59" t="s">
        <v>18516</v>
      </c>
      <c r="Y86" s="59" t="s">
        <v>18516</v>
      </c>
      <c r="AB86" s="59">
        <f>M86</f>
        <v/>
      </c>
    </row>
    <row r="87" spans="1:31" s="59" customFormat="1">
      <c r="A87" s="59">
        <f>Q87</f>
        <v/>
      </c>
      <c r="B87" s="120">
        <f>R87</f>
        <v/>
      </c>
      <c r="C87" s="116">
        <f>VLOOKUP(B87,映射表!A:C,3,0)</f>
        <v/>
      </c>
      <c r="D87" s="120">
        <f>U87</f>
        <v/>
      </c>
      <c r="E87" s="98">
        <f>IFERROR(W87/D87,0)*D87</f>
        <v/>
      </c>
      <c r="F87" s="120">
        <f>IFERROR(Y87/D87,0)*D87</f>
        <v/>
      </c>
      <c r="G87" s="120">
        <f>IFERROR(IF((E87+F87)&gt;200,(E87+F87-200)*0.9+200*0.85,(E87+F87)*0.85),0)</f>
        <v/>
      </c>
      <c r="H87" s="97">
        <f>VLOOKUP(C87,'B2B（ol)'!A:J,10,0)*D87</f>
        <v/>
      </c>
      <c r="I87" s="99">
        <f>(M87*0.05/D87)*D87</f>
        <v/>
      </c>
      <c r="J87" s="99">
        <f>IFERROR((G87-H87-(I87/D87))/(E87+F87),0)</f>
        <v/>
      </c>
      <c r="K87" s="120">
        <f>IFERROR((G87-H87-I87),0)</f>
        <v/>
      </c>
      <c r="L87" s="120">
        <f>VLOOKUP(C87,'B2B（ol)'!A:N,3,0)</f>
        <v/>
      </c>
      <c r="M87" s="116">
        <f>(E87+F87)</f>
        <v/>
      </c>
      <c r="N87" s="113">
        <f>VLOOKUP(C87,'B2B（ol)'!A:K,11,0)</f>
        <v/>
      </c>
      <c r="O87" s="113">
        <f>VLOOKUP(B87,fulfillment!L:AN,29,0)</f>
        <v/>
      </c>
      <c r="Q87" s="59">
        <f>VLOOKUP(R87,映射表!A:G,7,0)</f>
        <v/>
      </c>
      <c r="R87" s="59" t="s">
        <v>18516</v>
      </c>
      <c r="S87" s="59" t="s">
        <v>18516</v>
      </c>
      <c r="T87" s="59" t="s">
        <v>18516</v>
      </c>
      <c r="U87" s="59" t="s">
        <v>18516</v>
      </c>
      <c r="V87" s="59" t="s">
        <v>18516</v>
      </c>
      <c r="W87" s="59" t="s">
        <v>18516</v>
      </c>
      <c r="X87" s="59" t="s">
        <v>18516</v>
      </c>
      <c r="Y87" s="59" t="s">
        <v>18516</v>
      </c>
      <c r="AB87" s="59">
        <f>M87</f>
        <v/>
      </c>
    </row>
    <row r="88" spans="1:31" s="59" customFormat="1">
      <c r="A88" s="59">
        <f>Q88</f>
        <v/>
      </c>
      <c r="B88" s="120">
        <f>R88</f>
        <v/>
      </c>
      <c r="C88" s="116">
        <f>VLOOKUP(B88,映射表!A:C,3,0)</f>
        <v/>
      </c>
      <c r="D88" s="120">
        <f>U88</f>
        <v/>
      </c>
      <c r="E88" s="98">
        <f>IFERROR(W88/D88,0)*D88</f>
        <v/>
      </c>
      <c r="F88" s="120">
        <f>IFERROR(Y88/D88,0)*D88</f>
        <v/>
      </c>
      <c r="G88" s="120">
        <f>IFERROR(IF((E88+F88)&gt;200,(E88+F88-200)*0.9+200*0.85,(E88+F88)*0.85),0)</f>
        <v/>
      </c>
      <c r="H88" s="97">
        <f>VLOOKUP(C88,'B2B（ol)'!A:J,10,0)*D88</f>
        <v/>
      </c>
      <c r="I88" s="99">
        <f>(M88*0.05/D88)*D88</f>
        <v/>
      </c>
      <c r="J88" s="99">
        <f>IFERROR((G88-H88-(I88/D88))/(E88+F88),0)</f>
        <v/>
      </c>
      <c r="K88" s="120">
        <f>IFERROR((G88-H88-I88),0)</f>
        <v/>
      </c>
      <c r="L88" s="120">
        <f>VLOOKUP(C88,'B2B（ol)'!A:N,3,0)</f>
        <v/>
      </c>
      <c r="M88" s="116">
        <f>(E88+F88)</f>
        <v/>
      </c>
      <c r="N88" s="113">
        <f>VLOOKUP(C88,'B2B（ol)'!A:K,11,0)</f>
        <v/>
      </c>
      <c r="O88" s="113">
        <f>VLOOKUP(B88,fulfillment!L:AN,29,0)</f>
        <v/>
      </c>
      <c r="Q88" s="59">
        <f>VLOOKUP(R88,映射表!A:G,7,0)</f>
        <v/>
      </c>
      <c r="R88" s="59" t="s">
        <v>18516</v>
      </c>
      <c r="S88" s="59" t="s">
        <v>18516</v>
      </c>
      <c r="T88" s="59" t="s">
        <v>18516</v>
      </c>
      <c r="U88" s="59" t="s">
        <v>18516</v>
      </c>
      <c r="V88" s="59" t="s">
        <v>18516</v>
      </c>
      <c r="W88" s="59" t="s">
        <v>18516</v>
      </c>
      <c r="X88" s="59" t="s">
        <v>18516</v>
      </c>
      <c r="Y88" s="59" t="s">
        <v>18516</v>
      </c>
      <c r="AB88" s="59">
        <f>M88</f>
        <v/>
      </c>
    </row>
    <row r="89" spans="1:31" s="59" customFormat="1">
      <c r="A89" s="59">
        <f>Q89</f>
        <v/>
      </c>
      <c r="B89" s="120">
        <f>R89</f>
        <v/>
      </c>
      <c r="C89" s="116">
        <f>VLOOKUP(B89,映射表!A:C,3,0)</f>
        <v/>
      </c>
      <c r="D89" s="120">
        <f>U89</f>
        <v/>
      </c>
      <c r="E89" s="98">
        <f>IFERROR(W89/D89,0)*D89</f>
        <v/>
      </c>
      <c r="F89" s="120">
        <f>IFERROR(Y89/D89,0)*D89</f>
        <v/>
      </c>
      <c r="G89" s="120">
        <f>IFERROR(IF((E89+F89)&gt;200,(E89+F89-200)*0.9+200*0.85,(E89+F89)*0.85),0)</f>
        <v/>
      </c>
      <c r="H89" s="97">
        <f>VLOOKUP(C89,'B2B（ol)'!A:J,10,0)*D89</f>
        <v/>
      </c>
      <c r="I89" s="99">
        <f>(M89*0.05/D89)*D89</f>
        <v/>
      </c>
      <c r="J89" s="99">
        <f>IFERROR((G89-H89-(I89/D89))/(E89+F89),0)</f>
        <v/>
      </c>
      <c r="K89" s="120">
        <f>IFERROR((G89-H89-I89),0)</f>
        <v/>
      </c>
      <c r="L89" s="120">
        <f>VLOOKUP(C89,'B2B（ol)'!A:N,3,0)</f>
        <v/>
      </c>
      <c r="M89" s="116">
        <f>(E89+F89)</f>
        <v/>
      </c>
      <c r="N89" s="113">
        <f>VLOOKUP(C89,'B2B（ol)'!A:K,11,0)</f>
        <v/>
      </c>
      <c r="O89" s="113">
        <f>VLOOKUP(B89,fulfillment!L:AN,29,0)</f>
        <v/>
      </c>
      <c r="Q89" s="59">
        <f>VLOOKUP(R89,映射表!A:G,7,0)</f>
        <v/>
      </c>
      <c r="R89" s="59" t="s">
        <v>18516</v>
      </c>
      <c r="S89" s="59" t="s">
        <v>18516</v>
      </c>
      <c r="T89" s="59" t="s">
        <v>18516</v>
      </c>
      <c r="U89" s="59" t="s">
        <v>18516</v>
      </c>
      <c r="V89" s="59" t="s">
        <v>18516</v>
      </c>
      <c r="W89" s="59" t="s">
        <v>18516</v>
      </c>
      <c r="X89" s="59" t="s">
        <v>18516</v>
      </c>
      <c r="Y89" s="59" t="s">
        <v>18516</v>
      </c>
      <c r="AB89" s="59">
        <f>M89</f>
        <v/>
      </c>
    </row>
    <row r="90" spans="1:31" s="59" customFormat="1">
      <c r="A90" s="59">
        <f>Q90</f>
        <v/>
      </c>
      <c r="B90" s="120">
        <f>R90</f>
        <v/>
      </c>
      <c r="C90" s="116">
        <f>VLOOKUP(B90,映射表!A:C,3,0)</f>
        <v/>
      </c>
      <c r="D90" s="120">
        <f>U90</f>
        <v/>
      </c>
      <c r="E90" s="98">
        <f>IFERROR(W90/D90,0)*D90</f>
        <v/>
      </c>
      <c r="F90" s="120">
        <f>IFERROR(Y90/D90,0)*D90</f>
        <v/>
      </c>
      <c r="G90" s="120">
        <f>IFERROR(IF((E90+F90)&gt;200,(E90+F90-200)*0.9+200*0.85,(E90+F90)*0.85),0)</f>
        <v/>
      </c>
      <c r="H90" s="97">
        <f>VLOOKUP(C90,'B2B（ol)'!A:J,10,0)*D90</f>
        <v/>
      </c>
      <c r="I90" s="99">
        <f>(M90*0.05/D90)*D90</f>
        <v/>
      </c>
      <c r="J90" s="99">
        <f>IFERROR((G90-H90-(I90/D90))/(E90+F90),0)</f>
        <v/>
      </c>
      <c r="K90" s="120">
        <f>IFERROR((G90-H90-I90),0)</f>
        <v/>
      </c>
      <c r="L90" s="120">
        <f>VLOOKUP(C90,'B2B（ol)'!A:N,3,0)</f>
        <v/>
      </c>
      <c r="M90" s="116">
        <f>(E90+F90)</f>
        <v/>
      </c>
      <c r="N90" s="113">
        <f>VLOOKUP(C90,'B2B（ol)'!A:K,11,0)</f>
        <v/>
      </c>
      <c r="O90" s="113">
        <f>VLOOKUP(B90,fulfillment!L:AN,29,0)</f>
        <v/>
      </c>
      <c r="Q90" s="59">
        <f>VLOOKUP(R90,映射表!A:G,7,0)</f>
        <v/>
      </c>
      <c r="R90" s="59" t="s">
        <v>18516</v>
      </c>
      <c r="S90" s="59" t="s">
        <v>18516</v>
      </c>
      <c r="T90" s="59" t="s">
        <v>18516</v>
      </c>
      <c r="U90" s="59" t="s">
        <v>18516</v>
      </c>
      <c r="V90" s="59" t="s">
        <v>18516</v>
      </c>
      <c r="W90" s="59" t="s">
        <v>18516</v>
      </c>
      <c r="X90" s="59" t="s">
        <v>18516</v>
      </c>
      <c r="Y90" s="59" t="s">
        <v>18516</v>
      </c>
      <c r="AB90" s="59">
        <f>M90</f>
        <v/>
      </c>
    </row>
    <row r="91" spans="1:31" s="59" customFormat="1">
      <c r="A91" s="59">
        <f>Q91</f>
        <v/>
      </c>
      <c r="B91" s="120">
        <f>R91</f>
        <v/>
      </c>
      <c r="C91" s="116">
        <f>VLOOKUP(B91,映射表!A:C,3,0)</f>
        <v/>
      </c>
      <c r="D91" s="120">
        <f>U91</f>
        <v/>
      </c>
      <c r="E91" s="98">
        <f>IFERROR(W91/D91,0)*D91</f>
        <v/>
      </c>
      <c r="F91" s="120">
        <f>IFERROR(Y91/D91,0)*D91</f>
        <v/>
      </c>
      <c r="G91" s="120">
        <f>IFERROR(IF((E91+F91)&gt;200,(E91+F91-200)*0.9+200*0.85,(E91+F91)*0.85),0)</f>
        <v/>
      </c>
      <c r="H91" s="97">
        <f>VLOOKUP(C91,'B2B（ol)'!A:J,10,0)*D91</f>
        <v/>
      </c>
      <c r="I91" s="99">
        <f>(M91*0.05/D91)*D91</f>
        <v/>
      </c>
      <c r="J91" s="99">
        <f>IFERROR((G91-H91-(I91/D91))/(E91+F91),0)</f>
        <v/>
      </c>
      <c r="K91" s="120">
        <f>IFERROR((G91-H91-I91),0)</f>
        <v/>
      </c>
      <c r="L91" s="120">
        <f>VLOOKUP(C91,'B2B（ol)'!A:N,3,0)</f>
        <v/>
      </c>
      <c r="M91" s="116">
        <f>(E91+F91)</f>
        <v/>
      </c>
      <c r="N91" s="113">
        <f>VLOOKUP(C91,'B2B（ol)'!A:K,11,0)</f>
        <v/>
      </c>
      <c r="O91" s="113">
        <f>VLOOKUP(B91,fulfillment!L:AN,29,0)</f>
        <v/>
      </c>
      <c r="Q91" s="59">
        <f>VLOOKUP(R91,映射表!A:G,7,0)</f>
        <v/>
      </c>
      <c r="R91" s="59" t="s">
        <v>18516</v>
      </c>
      <c r="S91" s="59" t="s">
        <v>18516</v>
      </c>
      <c r="T91" s="59" t="s">
        <v>18516</v>
      </c>
      <c r="U91" s="59" t="s">
        <v>18516</v>
      </c>
      <c r="V91" s="59" t="s">
        <v>18516</v>
      </c>
      <c r="W91" s="59" t="s">
        <v>18516</v>
      </c>
      <c r="X91" s="59" t="s">
        <v>18516</v>
      </c>
      <c r="Y91" s="59" t="s">
        <v>18516</v>
      </c>
      <c r="AB91" s="59">
        <f>M91</f>
        <v/>
      </c>
    </row>
    <row r="92" spans="1:31" s="59" customFormat="1">
      <c r="A92" s="59">
        <f>Q92</f>
        <v/>
      </c>
      <c r="B92" s="120">
        <f>R92</f>
        <v/>
      </c>
      <c r="C92" s="116">
        <f>VLOOKUP(B92,映射表!A:C,3,0)</f>
        <v/>
      </c>
      <c r="D92" s="120">
        <f>U92</f>
        <v/>
      </c>
      <c r="E92" s="98">
        <f>IFERROR(W92/D92,0)*D92</f>
        <v/>
      </c>
      <c r="F92" s="120">
        <f>IFERROR(Y92/D92,0)*D92</f>
        <v/>
      </c>
      <c r="G92" s="120">
        <f>IFERROR(IF((E92+F92)&gt;200,(E92+F92-200)*0.9+200*0.85,(E92+F92)*0.85),0)</f>
        <v/>
      </c>
      <c r="H92" s="97">
        <f>VLOOKUP(C92,'B2B（ol)'!A:J,10,0)*D92</f>
        <v/>
      </c>
      <c r="I92" s="99">
        <f>(M92*0.05/D92)*D92</f>
        <v/>
      </c>
      <c r="J92" s="99">
        <f>IFERROR((G92-H92-(I92/D92))/(E92+F92),0)</f>
        <v/>
      </c>
      <c r="K92" s="120">
        <f>IFERROR((G92-H92-I92),0)</f>
        <v/>
      </c>
      <c r="L92" s="120">
        <f>VLOOKUP(C92,'B2B（ol)'!A:N,3,0)</f>
        <v/>
      </c>
      <c r="M92" s="116">
        <f>(E92+F92)</f>
        <v/>
      </c>
      <c r="N92" s="113">
        <f>VLOOKUP(C92,'B2B（ol)'!A:K,11,0)</f>
        <v/>
      </c>
      <c r="O92" s="113">
        <f>VLOOKUP(B92,fulfillment!L:AN,29,0)</f>
        <v/>
      </c>
      <c r="Q92" s="59">
        <f>VLOOKUP(R92,映射表!A:G,7,0)</f>
        <v/>
      </c>
      <c r="R92" s="59" t="s">
        <v>18516</v>
      </c>
      <c r="S92" s="59" t="s">
        <v>18516</v>
      </c>
      <c r="T92" s="59" t="s">
        <v>18516</v>
      </c>
      <c r="U92" s="59" t="s">
        <v>18516</v>
      </c>
      <c r="V92" s="59" t="s">
        <v>18516</v>
      </c>
      <c r="W92" s="59" t="s">
        <v>18516</v>
      </c>
      <c r="X92" s="59" t="s">
        <v>18516</v>
      </c>
      <c r="Y92" s="59" t="s">
        <v>18516</v>
      </c>
      <c r="AB92" s="59">
        <f>M92</f>
        <v/>
      </c>
    </row>
    <row r="93" spans="1:31" s="59" customFormat="1">
      <c r="A93" s="59">
        <f>Q93</f>
        <v/>
      </c>
      <c r="B93" s="120">
        <f>R93</f>
        <v/>
      </c>
      <c r="C93" s="116">
        <f>VLOOKUP(B93,映射表!A:C,3,0)</f>
        <v/>
      </c>
      <c r="D93" s="120">
        <f>U93</f>
        <v/>
      </c>
      <c r="E93" s="98">
        <f>IFERROR(W93/D93,0)*D93</f>
        <v/>
      </c>
      <c r="F93" s="120">
        <f>IFERROR(Y93/D93,0)*D93</f>
        <v/>
      </c>
      <c r="G93" s="120">
        <f>IFERROR(IF((E93+F93)&gt;200,(E93+F93-200)*0.9+200*0.85,(E93+F93)*0.85),0)</f>
        <v/>
      </c>
      <c r="H93" s="97">
        <f>VLOOKUP(C93,'B2B（ol)'!A:J,10,0)*D93</f>
        <v/>
      </c>
      <c r="I93" s="99">
        <f>(M93*0.05/D93)*D93</f>
        <v/>
      </c>
      <c r="J93" s="99">
        <f>IFERROR((G93-H93-(I93/D93))/(E93+F93),0)</f>
        <v/>
      </c>
      <c r="K93" s="120">
        <f>IFERROR((G93-H93-I93),0)</f>
        <v/>
      </c>
      <c r="L93" s="120">
        <f>VLOOKUP(C93,'B2B（ol)'!A:N,3,0)</f>
        <v/>
      </c>
      <c r="M93" s="116">
        <f>(E93+F93)</f>
        <v/>
      </c>
      <c r="N93" s="113">
        <f>VLOOKUP(C93,'B2B（ol)'!A:K,11,0)</f>
        <v/>
      </c>
      <c r="O93" s="113">
        <f>VLOOKUP(B93,fulfillment!L:AN,29,0)</f>
        <v/>
      </c>
      <c r="Q93" s="59">
        <f>VLOOKUP(R93,映射表!A:G,7,0)</f>
        <v/>
      </c>
      <c r="R93" s="59" t="s">
        <v>18516</v>
      </c>
      <c r="S93" s="59" t="s">
        <v>18516</v>
      </c>
      <c r="T93" s="59" t="s">
        <v>18516</v>
      </c>
      <c r="U93" s="59" t="s">
        <v>18516</v>
      </c>
      <c r="V93" s="59" t="s">
        <v>18516</v>
      </c>
      <c r="W93" s="59" t="s">
        <v>18516</v>
      </c>
      <c r="X93" s="59" t="s">
        <v>18516</v>
      </c>
      <c r="Y93" s="59" t="s">
        <v>18516</v>
      </c>
      <c r="AB93" s="59">
        <f>M93</f>
        <v/>
      </c>
    </row>
    <row r="94" spans="1:31" s="59" customFormat="1">
      <c r="A94" s="59">
        <f>Q94</f>
        <v/>
      </c>
      <c r="B94" s="120">
        <f>R94</f>
        <v/>
      </c>
      <c r="C94" s="116">
        <f>VLOOKUP(B94,映射表!A:C,3,0)</f>
        <v/>
      </c>
      <c r="D94" s="120">
        <f>U94</f>
        <v/>
      </c>
      <c r="E94" s="98">
        <f>IFERROR(W94/D94,0)*D94</f>
        <v/>
      </c>
      <c r="F94" s="120">
        <f>IFERROR(Y94/D94,0)*D94</f>
        <v/>
      </c>
      <c r="G94" s="120">
        <f>IFERROR(IF((E94+F94)&gt;200,(E94+F94-200)*0.9+200*0.85,(E94+F94)*0.85),0)</f>
        <v/>
      </c>
      <c r="H94" s="97">
        <f>VLOOKUP(C94,'B2B（ol)'!A:J,10,0)*D94</f>
        <v/>
      </c>
      <c r="I94" s="99">
        <f>(M94*0.05/D94)*D94</f>
        <v/>
      </c>
      <c r="J94" s="99">
        <f>IFERROR((G94-H94-(I94/D94))/(E94+F94),0)</f>
        <v/>
      </c>
      <c r="K94" s="120">
        <f>IFERROR((G94-H94-I94),0)</f>
        <v/>
      </c>
      <c r="L94" s="120">
        <f>VLOOKUP(C94,'B2B（ol)'!A:N,3,0)</f>
        <v/>
      </c>
      <c r="M94" s="116">
        <f>(E94+F94)</f>
        <v/>
      </c>
      <c r="N94" s="113">
        <f>VLOOKUP(C94,'B2B（ol)'!A:K,11,0)</f>
        <v/>
      </c>
      <c r="O94" s="113">
        <f>VLOOKUP(B94,fulfillment!L:AN,29,0)</f>
        <v/>
      </c>
      <c r="Q94" s="59">
        <f>VLOOKUP(R94,映射表!A:G,7,0)</f>
        <v/>
      </c>
      <c r="R94" s="59" t="s">
        <v>18516</v>
      </c>
      <c r="S94" s="59" t="s">
        <v>18516</v>
      </c>
      <c r="T94" s="59" t="s">
        <v>18516</v>
      </c>
      <c r="U94" s="59" t="s">
        <v>18516</v>
      </c>
      <c r="V94" s="59" t="s">
        <v>18516</v>
      </c>
      <c r="W94" s="59" t="s">
        <v>18516</v>
      </c>
      <c r="X94" s="59" t="s">
        <v>18516</v>
      </c>
      <c r="Y94" s="59" t="s">
        <v>18516</v>
      </c>
      <c r="AB94" s="59">
        <f>M94</f>
        <v/>
      </c>
    </row>
    <row r="95" spans="1:31" s="59" customFormat="1">
      <c r="A95" s="59">
        <f>Q95</f>
        <v/>
      </c>
      <c r="B95" s="120">
        <f>R95</f>
        <v/>
      </c>
      <c r="C95" s="116">
        <f>VLOOKUP(B95,映射表!A:C,3,0)</f>
        <v/>
      </c>
      <c r="D95" s="120">
        <f>U95</f>
        <v/>
      </c>
      <c r="E95" s="98">
        <f>IFERROR(W95/D95,0)*D95</f>
        <v/>
      </c>
      <c r="F95" s="120">
        <f>IFERROR(Y95/D95,0)*D95</f>
        <v/>
      </c>
      <c r="G95" s="120">
        <f>IFERROR(IF((E95+F95)&gt;200,(E95+F95-200)*0.9+200*0.85,(E95+F95)*0.85),0)</f>
        <v/>
      </c>
      <c r="H95" s="97">
        <f>VLOOKUP(C95,'B2B（ol)'!A:J,10,0)*D95</f>
        <v/>
      </c>
      <c r="I95" s="99">
        <f>(M95*0.05/D95)*D95</f>
        <v/>
      </c>
      <c r="J95" s="99">
        <f>IFERROR((G95-H95-(I95/D95))/(E95+F95),0)</f>
        <v/>
      </c>
      <c r="K95" s="120">
        <f>IFERROR((G95-H95-I95),0)</f>
        <v/>
      </c>
      <c r="L95" s="120">
        <f>VLOOKUP(C95,'B2B（ol)'!A:N,3,0)</f>
        <v/>
      </c>
      <c r="M95" s="116">
        <f>(E95+F95)</f>
        <v/>
      </c>
      <c r="N95" s="113">
        <f>VLOOKUP(C95,'B2B（ol)'!A:K,11,0)</f>
        <v/>
      </c>
      <c r="O95" s="113">
        <f>VLOOKUP(B95,fulfillment!L:AN,29,0)</f>
        <v/>
      </c>
      <c r="Q95" s="59">
        <f>VLOOKUP(R95,映射表!A:G,7,0)</f>
        <v/>
      </c>
      <c r="R95" s="59" t="s">
        <v>18516</v>
      </c>
      <c r="S95" s="59" t="s">
        <v>18516</v>
      </c>
      <c r="T95" s="59" t="s">
        <v>18516</v>
      </c>
      <c r="U95" s="59" t="s">
        <v>18516</v>
      </c>
      <c r="V95" s="59" t="s">
        <v>18516</v>
      </c>
      <c r="W95" s="59" t="s">
        <v>18516</v>
      </c>
      <c r="X95" s="59" t="s">
        <v>18516</v>
      </c>
      <c r="Y95" s="59" t="s">
        <v>18516</v>
      </c>
      <c r="AB95" s="59">
        <f>M95</f>
        <v/>
      </c>
    </row>
    <row r="96" spans="1:31" s="59" customFormat="1">
      <c r="A96" s="59">
        <f>Q96</f>
        <v/>
      </c>
      <c r="B96" s="120">
        <f>R96</f>
        <v/>
      </c>
      <c r="C96" s="116">
        <f>VLOOKUP(B96,映射表!A:C,3,0)</f>
        <v/>
      </c>
      <c r="D96" s="120">
        <f>U96</f>
        <v/>
      </c>
      <c r="E96" s="98">
        <f>IFERROR(W96/D96,0)*D96</f>
        <v/>
      </c>
      <c r="F96" s="120">
        <f>IFERROR(Y96/D96,0)*D96</f>
        <v/>
      </c>
      <c r="G96" s="120">
        <f>IFERROR(IF((E96+F96)&gt;200,(E96+F96-200)*0.9+200*0.85,(E96+F96)*0.85),0)</f>
        <v/>
      </c>
      <c r="H96" s="97">
        <f>VLOOKUP(C96,'B2B（ol)'!A:J,10,0)*D96</f>
        <v/>
      </c>
      <c r="I96" s="99">
        <f>(M96*0.05/D96)*D96</f>
        <v/>
      </c>
      <c r="J96" s="99">
        <f>IFERROR((G96-H96-(I96/D96))/(E96+F96),0)</f>
        <v/>
      </c>
      <c r="K96" s="120">
        <f>IFERROR((G96-H96-I96),0)</f>
        <v/>
      </c>
      <c r="L96" s="120">
        <f>VLOOKUP(C96,'B2B（ol)'!A:N,3,0)</f>
        <v/>
      </c>
      <c r="M96" s="116">
        <f>(E96+F96)</f>
        <v/>
      </c>
      <c r="N96" s="113">
        <f>VLOOKUP(C96,'B2B（ol)'!A:K,11,0)</f>
        <v/>
      </c>
      <c r="O96" s="113">
        <f>VLOOKUP(B96,fulfillment!L:AN,29,0)</f>
        <v/>
      </c>
      <c r="Q96" s="59">
        <f>VLOOKUP(R96,映射表!A:G,7,0)</f>
        <v/>
      </c>
      <c r="R96" s="59" t="s">
        <v>18516</v>
      </c>
      <c r="S96" s="59" t="s">
        <v>18516</v>
      </c>
      <c r="T96" s="59" t="s">
        <v>18516</v>
      </c>
      <c r="U96" s="59" t="s">
        <v>18516</v>
      </c>
      <c r="V96" s="59" t="s">
        <v>18516</v>
      </c>
      <c r="W96" s="59" t="s">
        <v>18516</v>
      </c>
      <c r="X96" s="59" t="s">
        <v>18516</v>
      </c>
      <c r="Y96" s="59" t="s">
        <v>18516</v>
      </c>
      <c r="AB96" s="59">
        <f>M96</f>
        <v/>
      </c>
    </row>
    <row r="97" spans="1:31" s="59" customFormat="1">
      <c r="A97" s="59">
        <f>Q97</f>
        <v/>
      </c>
      <c r="B97" s="120">
        <f>R97</f>
        <v/>
      </c>
      <c r="C97" s="116">
        <f>VLOOKUP(B97,映射表!A:C,3,0)</f>
        <v/>
      </c>
      <c r="D97" s="120">
        <f>U97</f>
        <v/>
      </c>
      <c r="E97" s="98">
        <f>IFERROR(W97/D97,0)*D97</f>
        <v/>
      </c>
      <c r="F97" s="120">
        <f>IFERROR(Y97/D97,0)*D97</f>
        <v/>
      </c>
      <c r="G97" s="120">
        <f>IFERROR(IF((E97+F97)&gt;200,(E97+F97-200)*0.9+200*0.85,(E97+F97)*0.85),0)</f>
        <v/>
      </c>
      <c r="H97" s="97">
        <f>VLOOKUP(C97,'B2B（ol)'!A:J,10,0)*D97</f>
        <v/>
      </c>
      <c r="I97" s="99">
        <f>(M97*0.05/D97)*D97</f>
        <v/>
      </c>
      <c r="J97" s="99">
        <f>IFERROR((G97-H97-(I97/D97))/(E97+F97),0)</f>
        <v/>
      </c>
      <c r="K97" s="120">
        <f>IFERROR((G97-H97-I97),0)</f>
        <v/>
      </c>
      <c r="L97" s="120">
        <f>VLOOKUP(C97,'B2B（ol)'!A:N,3,0)</f>
        <v/>
      </c>
      <c r="M97" s="116">
        <f>(E97+F97)</f>
        <v/>
      </c>
      <c r="N97" s="113">
        <f>VLOOKUP(C97,'B2B（ol)'!A:K,11,0)</f>
        <v/>
      </c>
      <c r="O97" s="113">
        <f>VLOOKUP(B97,fulfillment!L:AN,29,0)</f>
        <v/>
      </c>
      <c r="Q97" s="59">
        <f>VLOOKUP(R97,映射表!A:G,7,0)</f>
        <v/>
      </c>
      <c r="R97" s="59" t="s">
        <v>18516</v>
      </c>
      <c r="S97" s="59" t="s">
        <v>18516</v>
      </c>
      <c r="T97" s="59" t="s">
        <v>18516</v>
      </c>
      <c r="U97" s="59" t="s">
        <v>18516</v>
      </c>
      <c r="V97" s="59" t="s">
        <v>18516</v>
      </c>
      <c r="W97" s="59" t="s">
        <v>18516</v>
      </c>
      <c r="X97" s="59" t="s">
        <v>18516</v>
      </c>
      <c r="Y97" s="59" t="s">
        <v>18516</v>
      </c>
      <c r="AB97" s="59">
        <f>M97</f>
        <v/>
      </c>
    </row>
    <row r="98" spans="1:31" s="59" customFormat="1">
      <c r="A98" s="59">
        <f>Q98</f>
        <v/>
      </c>
      <c r="B98" s="120">
        <f>R98</f>
        <v/>
      </c>
      <c r="C98" s="116">
        <f>VLOOKUP(B98,映射表!A:C,3,0)</f>
        <v/>
      </c>
      <c r="D98" s="120">
        <f>U98</f>
        <v/>
      </c>
      <c r="E98" s="98">
        <f>IFERROR(W98/D98,0)*D98</f>
        <v/>
      </c>
      <c r="F98" s="120">
        <f>IFERROR(Y98/D98,0)*D98</f>
        <v/>
      </c>
      <c r="G98" s="120">
        <f>IFERROR(IF((E98+F98)&gt;200,(E98+F98-200)*0.9+200*0.85,(E98+F98)*0.85),0)</f>
        <v/>
      </c>
      <c r="H98" s="97">
        <f>VLOOKUP(C98,'B2B（ol)'!A:J,10,0)*D98</f>
        <v/>
      </c>
      <c r="I98" s="99">
        <f>(M98*0.05/D98)*D98</f>
        <v/>
      </c>
      <c r="J98" s="99">
        <f>IFERROR((G98-H98-(I98/D98))/(E98+F98),0)</f>
        <v/>
      </c>
      <c r="K98" s="120">
        <f>IFERROR((G98-H98-I98),0)</f>
        <v/>
      </c>
      <c r="L98" s="120">
        <f>VLOOKUP(C98,'B2B（ol)'!A:N,3,0)</f>
        <v/>
      </c>
      <c r="M98" s="116">
        <f>(E98+F98)</f>
        <v/>
      </c>
      <c r="N98" s="113">
        <f>VLOOKUP(C98,'B2B（ol)'!A:K,11,0)</f>
        <v/>
      </c>
      <c r="O98" s="113">
        <f>VLOOKUP(B98,fulfillment!L:AN,29,0)</f>
        <v/>
      </c>
      <c r="Q98" s="59">
        <f>VLOOKUP(R98,映射表!A:G,7,0)</f>
        <v/>
      </c>
      <c r="R98" s="59" t="s">
        <v>18516</v>
      </c>
      <c r="S98" s="59" t="s">
        <v>18516</v>
      </c>
      <c r="T98" s="59" t="s">
        <v>18516</v>
      </c>
      <c r="U98" s="59" t="s">
        <v>18516</v>
      </c>
      <c r="V98" s="59" t="s">
        <v>18516</v>
      </c>
      <c r="W98" s="59" t="s">
        <v>18516</v>
      </c>
      <c r="X98" s="59" t="s">
        <v>18516</v>
      </c>
      <c r="Y98" s="59" t="s">
        <v>18516</v>
      </c>
      <c r="AB98" s="59">
        <f>M98</f>
        <v/>
      </c>
    </row>
    <row r="99" spans="1:31" s="59" customFormat="1">
      <c r="A99" s="59">
        <f>Q99</f>
        <v/>
      </c>
      <c r="B99" s="120">
        <f>R99</f>
        <v/>
      </c>
      <c r="C99" s="116">
        <f>VLOOKUP(B99,映射表!A:C,3,0)</f>
        <v/>
      </c>
      <c r="D99" s="120">
        <f>U99</f>
        <v/>
      </c>
      <c r="E99" s="98">
        <f>IFERROR(W99/D99,0)*D99</f>
        <v/>
      </c>
      <c r="F99" s="120">
        <f>IFERROR(Y99/D99,0)*D99</f>
        <v/>
      </c>
      <c r="G99" s="120">
        <f>IFERROR(IF((E99+F99)&gt;200,(E99+F99-200)*0.9+200*0.85,(E99+F99)*0.85),0)</f>
        <v/>
      </c>
      <c r="H99" s="97">
        <f>VLOOKUP(C99,'B2B（ol)'!A:J,10,0)*D99</f>
        <v/>
      </c>
      <c r="I99" s="99">
        <f>(M99*0.05/D99)*D99</f>
        <v/>
      </c>
      <c r="J99" s="99">
        <f>IFERROR((G99-H99-(I99/D99))/(E99+F99),0)</f>
        <v/>
      </c>
      <c r="K99" s="120">
        <f>IFERROR((G99-H99-I99),0)</f>
        <v/>
      </c>
      <c r="L99" s="120">
        <f>VLOOKUP(C99,'B2B（ol)'!A:N,3,0)</f>
        <v/>
      </c>
      <c r="M99" s="116">
        <f>(E99+F99)</f>
        <v/>
      </c>
      <c r="N99" s="113">
        <f>VLOOKUP(C99,'B2B（ol)'!A:K,11,0)</f>
        <v/>
      </c>
      <c r="O99" s="113">
        <f>VLOOKUP(B99,fulfillment!L:AN,29,0)</f>
        <v/>
      </c>
      <c r="Q99" s="59">
        <f>VLOOKUP(R99,映射表!A:G,7,0)</f>
        <v/>
      </c>
      <c r="R99" s="59" t="s">
        <v>18516</v>
      </c>
      <c r="S99" s="59" t="s">
        <v>18516</v>
      </c>
      <c r="T99" s="59" t="s">
        <v>18516</v>
      </c>
      <c r="U99" s="59" t="s">
        <v>18516</v>
      </c>
      <c r="V99" s="59" t="s">
        <v>18516</v>
      </c>
      <c r="W99" s="59" t="s">
        <v>18516</v>
      </c>
      <c r="X99" s="59" t="s">
        <v>18516</v>
      </c>
      <c r="Y99" s="59" t="s">
        <v>18516</v>
      </c>
      <c r="AB99" s="59">
        <f>M99</f>
        <v/>
      </c>
    </row>
    <row r="100" spans="1:31" s="59" customFormat="1">
      <c r="A100" s="59">
        <f>Q100</f>
        <v/>
      </c>
      <c r="B100" s="120">
        <f>R100</f>
        <v/>
      </c>
      <c r="C100" s="116">
        <f>VLOOKUP(B100,映射表!A:C,3,0)</f>
        <v/>
      </c>
      <c r="D100" s="120">
        <f>U100</f>
        <v/>
      </c>
      <c r="E100" s="98">
        <f>IFERROR(W100/D100,0)*D100</f>
        <v/>
      </c>
      <c r="F100" s="120">
        <f>IFERROR(Y100/D100,0)*D100</f>
        <v/>
      </c>
      <c r="G100" s="120">
        <f>IFERROR(IF((E100+F100)&gt;200,(E100+F100-200)*0.9+200*0.85,(E100+F100)*0.85),0)</f>
        <v/>
      </c>
      <c r="H100" s="97">
        <f>VLOOKUP(C100,'B2B（ol)'!A:J,10,0)*D100</f>
        <v/>
      </c>
      <c r="I100" s="99">
        <f>(M100*0.05/D100)*D100</f>
        <v/>
      </c>
      <c r="J100" s="99">
        <f>IFERROR((G100-H100-(I100/D100))/(E100+F100),0)</f>
        <v/>
      </c>
      <c r="K100" s="120">
        <f>IFERROR((G100-H100-I100),0)</f>
        <v/>
      </c>
      <c r="L100" s="120">
        <f>VLOOKUP(C100,'B2B（ol)'!A:N,3,0)</f>
        <v/>
      </c>
      <c r="M100" s="116">
        <f>(E100+F100)</f>
        <v/>
      </c>
      <c r="N100" s="113">
        <f>VLOOKUP(C100,'B2B（ol)'!A:K,11,0)</f>
        <v/>
      </c>
      <c r="O100" s="113">
        <f>VLOOKUP(B100,fulfillment!L:AN,29,0)</f>
        <v/>
      </c>
      <c r="Q100" s="59">
        <f>VLOOKUP(R100,映射表!A:G,7,0)</f>
        <v/>
      </c>
      <c r="R100" s="59" t="s">
        <v>18516</v>
      </c>
      <c r="S100" s="59" t="s">
        <v>18516</v>
      </c>
      <c r="T100" s="59" t="s">
        <v>18516</v>
      </c>
      <c r="U100" s="59" t="s">
        <v>18516</v>
      </c>
      <c r="V100" s="59" t="s">
        <v>18516</v>
      </c>
      <c r="W100" s="59" t="s">
        <v>18516</v>
      </c>
      <c r="X100" s="59" t="s">
        <v>18516</v>
      </c>
      <c r="Y100" s="59" t="s">
        <v>18516</v>
      </c>
      <c r="AB100" s="59">
        <f>M100</f>
        <v/>
      </c>
    </row>
    <row r="101" spans="1:31" s="59" customFormat="1">
      <c r="A101" s="59">
        <f>Q101</f>
        <v/>
      </c>
      <c r="B101" s="120">
        <f>R101</f>
        <v/>
      </c>
      <c r="C101" s="116">
        <f>VLOOKUP(B101,映射表!A:C,3,0)</f>
        <v/>
      </c>
      <c r="D101" s="120">
        <f>U101</f>
        <v/>
      </c>
      <c r="E101" s="98">
        <f>IFERROR(W101/D101,0)*D101</f>
        <v/>
      </c>
      <c r="F101" s="120">
        <f>IFERROR(Y101/D101,0)*D101</f>
        <v/>
      </c>
      <c r="G101" s="120">
        <f>IFERROR(IF((E101+F101)&gt;200,(E101+F101-200)*0.9+200*0.85,(E101+F101)*0.85),0)</f>
        <v/>
      </c>
      <c r="H101" s="97">
        <f>VLOOKUP(C101,'B2B（ol)'!A:J,10,0)*D101</f>
        <v/>
      </c>
      <c r="I101" s="99">
        <f>(M101*0.05/D101)*D101</f>
        <v/>
      </c>
      <c r="J101" s="99">
        <f>IFERROR((G101-H101-(I101/D101))/(E101+F101),0)</f>
        <v/>
      </c>
      <c r="K101" s="120">
        <f>IFERROR((G101-H101-I101),0)</f>
        <v/>
      </c>
      <c r="L101" s="120">
        <f>VLOOKUP(C101,'B2B（ol)'!A:N,3,0)</f>
        <v/>
      </c>
      <c r="M101" s="116">
        <f>(E101+F101)</f>
        <v/>
      </c>
      <c r="N101" s="113">
        <f>VLOOKUP(C101,'B2B（ol)'!A:K,11,0)</f>
        <v/>
      </c>
      <c r="O101" s="113">
        <f>VLOOKUP(B101,fulfillment!L:AN,29,0)</f>
        <v/>
      </c>
      <c r="Q101" s="59">
        <f>VLOOKUP(R101,映射表!A:G,7,0)</f>
        <v/>
      </c>
      <c r="R101" s="59" t="s">
        <v>18516</v>
      </c>
      <c r="S101" s="59" t="s">
        <v>18516</v>
      </c>
      <c r="T101" s="59" t="s">
        <v>18516</v>
      </c>
      <c r="U101" s="59" t="s">
        <v>18516</v>
      </c>
      <c r="V101" s="59" t="s">
        <v>18516</v>
      </c>
      <c r="W101" s="59" t="s">
        <v>18516</v>
      </c>
      <c r="X101" s="59" t="s">
        <v>18516</v>
      </c>
      <c r="Y101" s="59" t="s">
        <v>18516</v>
      </c>
      <c r="AB101" s="59">
        <f>M101</f>
        <v/>
      </c>
    </row>
    <row r="102" spans="1:31" s="59" customFormat="1">
      <c r="A102" s="59">
        <f>Q102</f>
        <v/>
      </c>
      <c r="B102" s="120">
        <f>R102</f>
        <v/>
      </c>
      <c r="C102" s="116">
        <f>VLOOKUP(B102,映射表!A:C,3,0)</f>
        <v/>
      </c>
      <c r="D102" s="120">
        <f>U102</f>
        <v/>
      </c>
      <c r="E102" s="98">
        <f>IFERROR(W102/D102,0)*D102</f>
        <v/>
      </c>
      <c r="F102" s="120">
        <f>IFERROR(Y102/D102,0)*D102</f>
        <v/>
      </c>
      <c r="G102" s="120">
        <f>IFERROR(IF((E102+F102)&gt;200,(E102+F102-200)*0.9+200*0.85,(E102+F102)*0.85),0)</f>
        <v/>
      </c>
      <c r="H102" s="97">
        <f>VLOOKUP(C102,'B2B（ol)'!A:J,10,0)*D102</f>
        <v/>
      </c>
      <c r="I102" s="99">
        <f>(M102*0.05/D102)*D102</f>
        <v/>
      </c>
      <c r="J102" s="99">
        <f>IFERROR((G102-H102-(I102/D102))/(E102+F102),0)</f>
        <v/>
      </c>
      <c r="K102" s="120">
        <f>IFERROR((G102-H102-I102),0)</f>
        <v/>
      </c>
      <c r="L102" s="120">
        <f>VLOOKUP(C102,'B2B（ol)'!A:N,3,0)</f>
        <v/>
      </c>
      <c r="M102" s="116">
        <f>(E102+F102)</f>
        <v/>
      </c>
      <c r="N102" s="113">
        <f>VLOOKUP(C102,'B2B（ol)'!A:K,11,0)</f>
        <v/>
      </c>
      <c r="O102" s="113">
        <f>VLOOKUP(B102,fulfillment!L:AN,29,0)</f>
        <v/>
      </c>
      <c r="Q102" s="59">
        <f>VLOOKUP(R102,映射表!A:G,7,0)</f>
        <v/>
      </c>
      <c r="R102" s="59" t="s">
        <v>18516</v>
      </c>
      <c r="S102" s="59" t="s">
        <v>18516</v>
      </c>
      <c r="T102" s="59" t="s">
        <v>18516</v>
      </c>
      <c r="U102" s="59" t="s">
        <v>18516</v>
      </c>
      <c r="V102" s="59" t="s">
        <v>18516</v>
      </c>
      <c r="W102" s="59" t="s">
        <v>18516</v>
      </c>
      <c r="X102" s="59" t="s">
        <v>18516</v>
      </c>
      <c r="Y102" s="59" t="s">
        <v>18516</v>
      </c>
      <c r="AB102" s="59">
        <f>M102</f>
        <v/>
      </c>
    </row>
    <row r="103" spans="1:31" s="59" customFormat="1">
      <c r="A103" s="59">
        <f>Q103</f>
        <v/>
      </c>
      <c r="B103" s="120">
        <f>R103</f>
        <v/>
      </c>
      <c r="C103" s="116">
        <f>VLOOKUP(B103,映射表!A:C,3,0)</f>
        <v/>
      </c>
      <c r="D103" s="120">
        <f>U103</f>
        <v/>
      </c>
      <c r="E103" s="98">
        <f>IFERROR(W103/D103,0)*D103</f>
        <v/>
      </c>
      <c r="F103" s="120">
        <f>IFERROR(Y103/D103,0)*D103</f>
        <v/>
      </c>
      <c r="G103" s="120">
        <f>IFERROR(IF((E103+F103)&gt;200,(E103+F103-200)*0.9+200*0.85,(E103+F103)*0.85),0)</f>
        <v/>
      </c>
      <c r="H103" s="97">
        <f>VLOOKUP(C103,'B2B（ol)'!A:J,10,0)*D103</f>
        <v/>
      </c>
      <c r="I103" s="99">
        <f>(M103*0.05/D103)*D103</f>
        <v/>
      </c>
      <c r="J103" s="99">
        <f>IFERROR((G103-H103-(I103/D103))/(E103+F103),0)</f>
        <v/>
      </c>
      <c r="K103" s="120">
        <f>IFERROR((G103-H103-I103),0)</f>
        <v/>
      </c>
      <c r="L103" s="120">
        <f>VLOOKUP(C103,'B2B（ol)'!A:N,3,0)</f>
        <v/>
      </c>
      <c r="M103" s="116">
        <f>(E103+F103)</f>
        <v/>
      </c>
      <c r="N103" s="113">
        <f>VLOOKUP(C103,'B2B（ol)'!A:K,11,0)</f>
        <v/>
      </c>
      <c r="O103" s="113">
        <f>VLOOKUP(B103,fulfillment!L:AN,29,0)</f>
        <v/>
      </c>
      <c r="Q103" s="59">
        <f>VLOOKUP(R103,映射表!A:G,7,0)</f>
        <v/>
      </c>
      <c r="R103" s="59" t="s">
        <v>18516</v>
      </c>
      <c r="S103" s="59" t="s">
        <v>18516</v>
      </c>
      <c r="T103" s="59" t="s">
        <v>18516</v>
      </c>
      <c r="U103" s="59" t="s">
        <v>18516</v>
      </c>
      <c r="V103" s="59" t="s">
        <v>18516</v>
      </c>
      <c r="W103" s="59" t="s">
        <v>18516</v>
      </c>
      <c r="X103" s="59" t="s">
        <v>18516</v>
      </c>
      <c r="Y103" s="59" t="s">
        <v>18516</v>
      </c>
      <c r="AB103" s="59">
        <f>M103</f>
        <v/>
      </c>
    </row>
    <row r="104" spans="1:31" s="59" customFormat="1">
      <c r="A104" s="59">
        <f>Q104</f>
        <v/>
      </c>
      <c r="B104" s="120">
        <f>R104</f>
        <v/>
      </c>
      <c r="C104" s="116">
        <f>VLOOKUP(B104,映射表!A:C,3,0)</f>
        <v/>
      </c>
      <c r="D104" s="120">
        <f>U104</f>
        <v/>
      </c>
      <c r="E104" s="98">
        <f>IFERROR(W104/D104,0)*D104</f>
        <v/>
      </c>
      <c r="F104" s="120">
        <f>IFERROR(Y104/D104,0)*D104</f>
        <v/>
      </c>
      <c r="G104" s="120">
        <f>IFERROR(IF((E104+F104)&gt;200,(E104+F104-200)*0.9+200*0.85,(E104+F104)*0.85),0)</f>
        <v/>
      </c>
      <c r="H104" s="97">
        <f>VLOOKUP(C104,'B2B（ol)'!A:J,10,0)*D104</f>
        <v/>
      </c>
      <c r="I104" s="99">
        <f>(M104*0.05/D104)*D104</f>
        <v/>
      </c>
      <c r="J104" s="99">
        <f>IFERROR((G104-H104-(I104/D104))/(E104+F104),0)</f>
        <v/>
      </c>
      <c r="K104" s="120">
        <f>IFERROR((G104-H104-I104),0)</f>
        <v/>
      </c>
      <c r="L104" s="120">
        <f>VLOOKUP(C104,'B2B（ol)'!A:N,3,0)</f>
        <v/>
      </c>
      <c r="M104" s="116">
        <f>(E104+F104)</f>
        <v/>
      </c>
      <c r="N104" s="113">
        <f>VLOOKUP(C104,'B2B（ol)'!A:K,11,0)</f>
        <v/>
      </c>
      <c r="O104" s="113">
        <f>VLOOKUP(B104,fulfillment!L:AN,29,0)</f>
        <v/>
      </c>
      <c r="Q104" s="59">
        <f>VLOOKUP(R104,映射表!A:G,7,0)</f>
        <v/>
      </c>
      <c r="R104" s="59" t="s">
        <v>18516</v>
      </c>
      <c r="S104" s="59" t="s">
        <v>18516</v>
      </c>
      <c r="T104" s="59" t="s">
        <v>18516</v>
      </c>
      <c r="U104" s="59" t="s">
        <v>18516</v>
      </c>
      <c r="V104" s="59" t="s">
        <v>18516</v>
      </c>
      <c r="W104" s="59" t="s">
        <v>18516</v>
      </c>
      <c r="X104" s="59" t="s">
        <v>18516</v>
      </c>
      <c r="Y104" s="59" t="s">
        <v>18516</v>
      </c>
      <c r="AB104" s="59">
        <f>M104</f>
        <v/>
      </c>
    </row>
    <row r="105" spans="1:31" s="59" customFormat="1">
      <c r="A105" s="59">
        <f>Q105</f>
        <v/>
      </c>
      <c r="B105" s="120">
        <f>R105</f>
        <v/>
      </c>
      <c r="C105" s="116">
        <f>VLOOKUP(B105,映射表!A:C,3,0)</f>
        <v/>
      </c>
      <c r="D105" s="120">
        <f>U105</f>
        <v/>
      </c>
      <c r="E105" s="98">
        <f>IFERROR(W105/D105,0)*D105</f>
        <v/>
      </c>
      <c r="F105" s="120">
        <f>IFERROR(Y105/D105,0)*D105</f>
        <v/>
      </c>
      <c r="G105" s="120">
        <f>IFERROR(IF((E105+F105)&gt;200,(E105+F105-200)*0.9+200*0.85,(E105+F105)*0.85),0)</f>
        <v/>
      </c>
      <c r="H105" s="97">
        <f>VLOOKUP(C105,'B2B（ol)'!A:J,10,0)*D105</f>
        <v/>
      </c>
      <c r="I105" s="99">
        <f>(M105*0.05/D105)*D105</f>
        <v/>
      </c>
      <c r="J105" s="99">
        <f>IFERROR((G105-H105-(I105/D105))/(E105+F105),0)</f>
        <v/>
      </c>
      <c r="K105" s="120">
        <f>IFERROR((G105-H105-I105),0)</f>
        <v/>
      </c>
      <c r="L105" s="120">
        <f>VLOOKUP(C105,'B2B（ol)'!A:N,3,0)</f>
        <v/>
      </c>
      <c r="M105" s="116">
        <f>(E105+F105)</f>
        <v/>
      </c>
      <c r="N105" s="113">
        <f>VLOOKUP(C105,'B2B（ol)'!A:K,11,0)</f>
        <v/>
      </c>
      <c r="O105" s="113">
        <f>VLOOKUP(B105,fulfillment!L:AN,29,0)</f>
        <v/>
      </c>
      <c r="Q105" s="59">
        <f>VLOOKUP(R105,映射表!A:G,7,0)</f>
        <v/>
      </c>
      <c r="R105" s="59" t="s">
        <v>18516</v>
      </c>
      <c r="S105" s="59" t="s">
        <v>18516</v>
      </c>
      <c r="T105" s="59" t="s">
        <v>18516</v>
      </c>
      <c r="U105" s="59" t="s">
        <v>18516</v>
      </c>
      <c r="V105" s="59" t="s">
        <v>18516</v>
      </c>
      <c r="W105" s="59" t="s">
        <v>18516</v>
      </c>
      <c r="X105" s="59" t="s">
        <v>18516</v>
      </c>
      <c r="Y105" s="59" t="s">
        <v>18516</v>
      </c>
      <c r="AB105" s="59">
        <f>M105</f>
        <v/>
      </c>
    </row>
    <row r="106" spans="1:31" s="59" customFormat="1">
      <c r="A106" s="59">
        <f>Q106</f>
        <v/>
      </c>
      <c r="B106" s="120">
        <f>R106</f>
        <v/>
      </c>
      <c r="C106" s="116">
        <f>VLOOKUP(B106,映射表!A:C,3,0)</f>
        <v/>
      </c>
      <c r="D106" s="120">
        <f>U106</f>
        <v/>
      </c>
      <c r="E106" s="98">
        <f>IFERROR(W106/D106,0)*D106</f>
        <v/>
      </c>
      <c r="F106" s="120">
        <f>IFERROR(Y106/D106,0)*D106</f>
        <v/>
      </c>
      <c r="G106" s="120">
        <f>IFERROR(IF((E106+F106)&gt;200,(E106+F106-200)*0.9+200*0.85,(E106+F106)*0.85),0)</f>
        <v/>
      </c>
      <c r="H106" s="97">
        <f>VLOOKUP(C106,'B2B（ol)'!A:J,10,0)*D106</f>
        <v/>
      </c>
      <c r="I106" s="99">
        <f>(M106*0.05/D106)*D106</f>
        <v/>
      </c>
      <c r="J106" s="99">
        <f>IFERROR((G106-H106-(I106/D106))/(E106+F106),0)</f>
        <v/>
      </c>
      <c r="K106" s="120">
        <f>IFERROR((G106-H106-I106),0)</f>
        <v/>
      </c>
      <c r="L106" s="120">
        <f>VLOOKUP(C106,'B2B（ol)'!A:N,3,0)</f>
        <v/>
      </c>
      <c r="M106" s="116">
        <f>(E106+F106)</f>
        <v/>
      </c>
      <c r="N106" s="113">
        <f>VLOOKUP(C106,'B2B（ol)'!A:K,11,0)</f>
        <v/>
      </c>
      <c r="O106" s="113">
        <f>VLOOKUP(B106,fulfillment!L:AN,29,0)</f>
        <v/>
      </c>
      <c r="Q106" s="59">
        <f>VLOOKUP(R106,映射表!A:G,7,0)</f>
        <v/>
      </c>
      <c r="R106" s="59" t="s">
        <v>18516</v>
      </c>
      <c r="S106" s="59" t="s">
        <v>18516</v>
      </c>
      <c r="T106" s="59" t="s">
        <v>18516</v>
      </c>
      <c r="U106" s="59" t="s">
        <v>18516</v>
      </c>
      <c r="V106" s="59" t="s">
        <v>18516</v>
      </c>
      <c r="W106" s="59" t="s">
        <v>18516</v>
      </c>
      <c r="X106" s="59" t="s">
        <v>18516</v>
      </c>
      <c r="Y106" s="59" t="s">
        <v>18516</v>
      </c>
      <c r="AB106" s="59">
        <f>M106</f>
        <v/>
      </c>
    </row>
    <row r="107" spans="1:31" s="59" customFormat="1">
      <c r="A107" s="59">
        <f>Q107</f>
        <v/>
      </c>
      <c r="B107" s="120">
        <f>R107</f>
        <v/>
      </c>
      <c r="C107" s="116">
        <f>VLOOKUP(B107,映射表!A:C,3,0)</f>
        <v/>
      </c>
      <c r="D107" s="120">
        <f>U107</f>
        <v/>
      </c>
      <c r="E107" s="98">
        <f>IFERROR(W107/D107,0)*D107</f>
        <v/>
      </c>
      <c r="F107" s="120">
        <f>IFERROR(Y107/D107,0)*D107</f>
        <v/>
      </c>
      <c r="G107" s="120">
        <f>IFERROR(IF((E107+F107)&gt;200,(E107+F107-200)*0.9+200*0.85,(E107+F107)*0.85),0)</f>
        <v/>
      </c>
      <c r="H107" s="97">
        <f>VLOOKUP(C107,'B2B（ol)'!A:J,10,0)*D107</f>
        <v/>
      </c>
      <c r="I107" s="99">
        <f>(M107*0.05/D107)*D107</f>
        <v/>
      </c>
      <c r="J107" s="99">
        <f>IFERROR((G107-H107-(I107/D107))/(E107+F107),0)</f>
        <v/>
      </c>
      <c r="K107" s="120">
        <f>IFERROR((G107-H107-I107),0)</f>
        <v/>
      </c>
      <c r="L107" s="120">
        <f>VLOOKUP(C107,'B2B（ol)'!A:N,3,0)</f>
        <v/>
      </c>
      <c r="M107" s="116">
        <f>(E107+F107)</f>
        <v/>
      </c>
      <c r="N107" s="113">
        <f>VLOOKUP(C107,'B2B（ol)'!A:K,11,0)</f>
        <v/>
      </c>
      <c r="O107" s="113">
        <f>VLOOKUP(B107,fulfillment!L:AN,29,0)</f>
        <v/>
      </c>
      <c r="Q107" s="59">
        <f>VLOOKUP(R107,映射表!A:G,7,0)</f>
        <v/>
      </c>
      <c r="R107" s="59" t="s">
        <v>18516</v>
      </c>
      <c r="S107" s="59" t="s">
        <v>18516</v>
      </c>
      <c r="T107" s="59" t="s">
        <v>18516</v>
      </c>
      <c r="U107" s="59" t="s">
        <v>18516</v>
      </c>
      <c r="V107" s="59" t="s">
        <v>18516</v>
      </c>
      <c r="W107" s="59" t="s">
        <v>18516</v>
      </c>
      <c r="X107" s="59" t="s">
        <v>18516</v>
      </c>
      <c r="Y107" s="59" t="s">
        <v>18516</v>
      </c>
      <c r="AB107" s="59">
        <f>M107</f>
        <v/>
      </c>
    </row>
    <row r="108" spans="1:31" s="59" customFormat="1">
      <c r="A108" s="59">
        <f>Q108</f>
        <v/>
      </c>
      <c r="B108" s="120">
        <f>R108</f>
        <v/>
      </c>
      <c r="C108" s="116">
        <f>VLOOKUP(B108,映射表!A:C,3,0)</f>
        <v/>
      </c>
      <c r="D108" s="120">
        <f>U108</f>
        <v/>
      </c>
      <c r="E108" s="98">
        <f>IFERROR(W108/D108,0)*D108</f>
        <v/>
      </c>
      <c r="F108" s="120">
        <f>IFERROR(Y108/D108,0)*D108</f>
        <v/>
      </c>
      <c r="G108" s="120">
        <f>IFERROR(IF((E108+F108)&gt;200,(E108+F108-200)*0.9+200*0.85,(E108+F108)*0.85),0)</f>
        <v/>
      </c>
      <c r="H108" s="97">
        <f>VLOOKUP(C108,'B2B（ol)'!A:J,10,0)*D108</f>
        <v/>
      </c>
      <c r="I108" s="99">
        <f>(M108*0.05/D108)*D108</f>
        <v/>
      </c>
      <c r="J108" s="99">
        <f>IFERROR((G108-H108-(I108/D108))/(E108+F108),0)</f>
        <v/>
      </c>
      <c r="K108" s="120">
        <f>IFERROR((G108-H108-I108),0)</f>
        <v/>
      </c>
      <c r="L108" s="120">
        <f>VLOOKUP(C108,'B2B（ol)'!A:N,3,0)</f>
        <v/>
      </c>
      <c r="M108" s="116">
        <f>(E108+F108)</f>
        <v/>
      </c>
      <c r="N108" s="113">
        <f>VLOOKUP(C108,'B2B（ol)'!A:K,11,0)</f>
        <v/>
      </c>
      <c r="O108" s="113">
        <f>VLOOKUP(B108,fulfillment!L:AN,29,0)</f>
        <v/>
      </c>
      <c r="Q108" s="59">
        <f>VLOOKUP(R108,映射表!A:G,7,0)</f>
        <v/>
      </c>
      <c r="R108" s="59" t="s">
        <v>18516</v>
      </c>
      <c r="S108" s="59" t="s">
        <v>18516</v>
      </c>
      <c r="T108" s="59" t="s">
        <v>18516</v>
      </c>
      <c r="U108" s="59" t="s">
        <v>18516</v>
      </c>
      <c r="V108" s="59" t="s">
        <v>18516</v>
      </c>
      <c r="W108" s="59" t="s">
        <v>18516</v>
      </c>
      <c r="X108" s="59" t="s">
        <v>18516</v>
      </c>
      <c r="Y108" s="59" t="s">
        <v>18516</v>
      </c>
      <c r="AB108" s="59">
        <f>M108</f>
        <v/>
      </c>
    </row>
    <row r="109" spans="1:31" s="59" customFormat="1">
      <c r="A109" s="59">
        <f>Q109</f>
        <v/>
      </c>
      <c r="B109" s="120">
        <f>R109</f>
        <v/>
      </c>
      <c r="C109" s="116">
        <f>VLOOKUP(B109,映射表!A:C,3,0)</f>
        <v/>
      </c>
      <c r="D109" s="120">
        <f>U109</f>
        <v/>
      </c>
      <c r="E109" s="98">
        <f>IFERROR(W109/D109,0)*D109</f>
        <v/>
      </c>
      <c r="F109" s="120">
        <f>IFERROR(Y109/D109,0)*D109</f>
        <v/>
      </c>
      <c r="G109" s="120">
        <f>IFERROR(IF((E109+F109)&gt;200,(E109+F109-200)*0.9+200*0.85,(E109+F109)*0.85),0)</f>
        <v/>
      </c>
      <c r="H109" s="97">
        <f>VLOOKUP(C109,'B2B（ol)'!A:J,10,0)*D109</f>
        <v/>
      </c>
      <c r="I109" s="99">
        <f>(M109*0.05/D109)*D109</f>
        <v/>
      </c>
      <c r="J109" s="99">
        <f>IFERROR((G109-H109-(I109/D109))/(E109+F109),0)</f>
        <v/>
      </c>
      <c r="K109" s="120">
        <f>IFERROR((G109-H109-I109),0)</f>
        <v/>
      </c>
      <c r="L109" s="120">
        <f>VLOOKUP(C109,'B2B（ol)'!A:N,3,0)</f>
        <v/>
      </c>
      <c r="M109" s="116">
        <f>(E109+F109)</f>
        <v/>
      </c>
      <c r="N109" s="113">
        <f>VLOOKUP(C109,'B2B（ol)'!A:K,11,0)</f>
        <v/>
      </c>
      <c r="O109" s="113">
        <f>VLOOKUP(B109,fulfillment!L:AN,29,0)</f>
        <v/>
      </c>
      <c r="Q109" s="59">
        <f>VLOOKUP(R109,映射表!A:G,7,0)</f>
        <v/>
      </c>
      <c r="R109" s="59" t="s">
        <v>18516</v>
      </c>
      <c r="S109" s="59" t="s">
        <v>18516</v>
      </c>
      <c r="T109" s="59" t="s">
        <v>18516</v>
      </c>
      <c r="U109" s="59" t="s">
        <v>18516</v>
      </c>
      <c r="V109" s="59" t="s">
        <v>18516</v>
      </c>
      <c r="W109" s="59" t="s">
        <v>18516</v>
      </c>
      <c r="X109" s="59" t="s">
        <v>18516</v>
      </c>
      <c r="Y109" s="59" t="s">
        <v>18516</v>
      </c>
      <c r="AB109" s="59">
        <f>M109</f>
        <v/>
      </c>
    </row>
    <row r="110" spans="1:31" s="59" customFormat="1">
      <c r="A110" s="59">
        <f>Q110</f>
        <v/>
      </c>
      <c r="B110" s="120">
        <f>R110</f>
        <v/>
      </c>
      <c r="C110" s="116">
        <f>VLOOKUP(B110,映射表!A:C,3,0)</f>
        <v/>
      </c>
      <c r="D110" s="120">
        <f>U110</f>
        <v/>
      </c>
      <c r="E110" s="98">
        <f>IFERROR(W110/D110,0)*D110</f>
        <v/>
      </c>
      <c r="F110" s="120">
        <f>IFERROR(Y110/D110,0)*D110</f>
        <v/>
      </c>
      <c r="G110" s="120">
        <f>IFERROR(IF((E110+F110)&gt;200,(E110+F110-200)*0.9+200*0.85,(E110+F110)*0.85),0)</f>
        <v/>
      </c>
      <c r="H110" s="97">
        <f>VLOOKUP(C110,'B2B（ol)'!A:J,10,0)*D110</f>
        <v/>
      </c>
      <c r="I110" s="99">
        <f>(M110*0.05/D110)*D110</f>
        <v/>
      </c>
      <c r="J110" s="99">
        <f>IFERROR((G110-H110-(I110/D110))/(E110+F110),0)</f>
        <v/>
      </c>
      <c r="K110" s="120">
        <f>IFERROR((G110-H110-I110),0)</f>
        <v/>
      </c>
      <c r="L110" s="120">
        <f>VLOOKUP(C110,'B2B（ol)'!A:N,3,0)</f>
        <v/>
      </c>
      <c r="M110" s="116">
        <f>(E110+F110)</f>
        <v/>
      </c>
      <c r="N110" s="113">
        <f>VLOOKUP(C110,'B2B（ol)'!A:K,11,0)</f>
        <v/>
      </c>
      <c r="O110" s="113">
        <f>VLOOKUP(B110,fulfillment!L:AN,29,0)</f>
        <v/>
      </c>
      <c r="Q110" s="59">
        <f>VLOOKUP(R110,映射表!A:G,7,0)</f>
        <v/>
      </c>
      <c r="R110" s="59" t="s">
        <v>18516</v>
      </c>
      <c r="S110" s="59" t="s">
        <v>18516</v>
      </c>
      <c r="T110" s="59" t="s">
        <v>18516</v>
      </c>
      <c r="U110" s="59" t="s">
        <v>18516</v>
      </c>
      <c r="V110" s="59" t="s">
        <v>18516</v>
      </c>
      <c r="W110" s="59" t="s">
        <v>18516</v>
      </c>
      <c r="X110" s="59" t="s">
        <v>18516</v>
      </c>
      <c r="Y110" s="59" t="s">
        <v>18516</v>
      </c>
      <c r="AB110" s="59">
        <f>M110</f>
        <v/>
      </c>
    </row>
    <row r="111" spans="1:31" s="59" customFormat="1">
      <c r="A111" s="59">
        <f>Q111</f>
        <v/>
      </c>
      <c r="B111" s="120">
        <f>R111</f>
        <v/>
      </c>
      <c r="C111" s="116">
        <f>VLOOKUP(B111,映射表!A:C,3,0)</f>
        <v/>
      </c>
      <c r="D111" s="120">
        <f>U111</f>
        <v/>
      </c>
      <c r="E111" s="98">
        <f>IFERROR(W111/D111,0)*D111</f>
        <v/>
      </c>
      <c r="F111" s="120">
        <f>IFERROR(Y111/D111,0)*D111</f>
        <v/>
      </c>
      <c r="G111" s="120">
        <f>IFERROR(IF((E111+F111)&gt;200,(E111+F111-200)*0.9+200*0.85,(E111+F111)*0.85),0)</f>
        <v/>
      </c>
      <c r="H111" s="97">
        <f>VLOOKUP(C111,'B2B（ol)'!A:J,10,0)*D111</f>
        <v/>
      </c>
      <c r="I111" s="99">
        <f>(M111*0.05/D111)*D111</f>
        <v/>
      </c>
      <c r="J111" s="99">
        <f>IFERROR((G111-H111-(I111/D111))/(E111+F111),0)</f>
        <v/>
      </c>
      <c r="K111" s="120">
        <f>IFERROR((G111-H111-I111),0)</f>
        <v/>
      </c>
      <c r="L111" s="120">
        <f>VLOOKUP(C111,'B2B（ol)'!A:N,3,0)</f>
        <v/>
      </c>
      <c r="M111" s="116">
        <f>(E111+F111)</f>
        <v/>
      </c>
      <c r="N111" s="113">
        <f>VLOOKUP(C111,'B2B（ol)'!A:K,11,0)</f>
        <v/>
      </c>
      <c r="O111" s="113">
        <f>VLOOKUP(B111,fulfillment!L:AN,29,0)</f>
        <v/>
      </c>
      <c r="Q111" s="59">
        <f>VLOOKUP(R111,映射表!A:G,7,0)</f>
        <v/>
      </c>
      <c r="R111" s="59" t="s">
        <v>18516</v>
      </c>
      <c r="S111" s="59" t="s">
        <v>18516</v>
      </c>
      <c r="T111" s="59" t="s">
        <v>18516</v>
      </c>
      <c r="U111" s="59" t="s">
        <v>18516</v>
      </c>
      <c r="V111" s="59" t="s">
        <v>18516</v>
      </c>
      <c r="W111" s="59" t="s">
        <v>18516</v>
      </c>
      <c r="X111" s="59" t="s">
        <v>18516</v>
      </c>
      <c r="Y111" s="59" t="s">
        <v>18516</v>
      </c>
      <c r="AB111" s="59">
        <f>M111</f>
        <v/>
      </c>
    </row>
    <row r="112" spans="1:31" s="59" customFormat="1">
      <c r="A112" s="59">
        <f>Q112</f>
        <v/>
      </c>
      <c r="B112" s="120">
        <f>R112</f>
        <v/>
      </c>
      <c r="C112" s="116">
        <f>VLOOKUP(B112,映射表!A:C,3,0)</f>
        <v/>
      </c>
      <c r="D112" s="120">
        <f>U112</f>
        <v/>
      </c>
      <c r="E112" s="98">
        <f>IFERROR(W112/D112,0)*D112</f>
        <v/>
      </c>
      <c r="F112" s="120">
        <f>IFERROR(Y112/D112,0)*D112</f>
        <v/>
      </c>
      <c r="G112" s="120">
        <f>IFERROR(IF((E112+F112)&gt;200,(E112+F112-200)*0.9+200*0.85,(E112+F112)*0.85),0)</f>
        <v/>
      </c>
      <c r="H112" s="97">
        <f>VLOOKUP(C112,'B2B（ol)'!A:J,10,0)*D112</f>
        <v/>
      </c>
      <c r="I112" s="99">
        <f>(M112*0.05/D112)*D112</f>
        <v/>
      </c>
      <c r="J112" s="99">
        <f>IFERROR((G112-H112-(I112/D112))/(E112+F112),0)</f>
        <v/>
      </c>
      <c r="K112" s="120">
        <f>IFERROR((G112-H112-I112),0)</f>
        <v/>
      </c>
      <c r="L112" s="120">
        <f>VLOOKUP(C112,'B2B（ol)'!A:N,3,0)</f>
        <v/>
      </c>
      <c r="M112" s="116">
        <f>(E112+F112)</f>
        <v/>
      </c>
      <c r="N112" s="113">
        <f>VLOOKUP(C112,'B2B（ol)'!A:K,11,0)</f>
        <v/>
      </c>
      <c r="O112" s="113">
        <f>VLOOKUP(B112,fulfillment!L:AN,29,0)</f>
        <v/>
      </c>
      <c r="Q112" s="59">
        <f>VLOOKUP(R112,映射表!A:G,7,0)</f>
        <v/>
      </c>
      <c r="R112" s="59" t="s">
        <v>18516</v>
      </c>
      <c r="S112" s="59" t="s">
        <v>18516</v>
      </c>
      <c r="T112" s="59" t="s">
        <v>18516</v>
      </c>
      <c r="U112" s="59" t="s">
        <v>18516</v>
      </c>
      <c r="V112" s="59" t="s">
        <v>18516</v>
      </c>
      <c r="W112" s="59" t="s">
        <v>18516</v>
      </c>
      <c r="X112" s="59" t="s">
        <v>18516</v>
      </c>
      <c r="Y112" s="59" t="s">
        <v>18516</v>
      </c>
      <c r="AB112" s="59">
        <f>M112</f>
        <v/>
      </c>
    </row>
    <row r="113" spans="1:31" s="59" customFormat="1">
      <c r="A113" s="59">
        <f>Q113</f>
        <v/>
      </c>
      <c r="B113" s="120">
        <f>R113</f>
        <v/>
      </c>
      <c r="C113" s="116">
        <f>VLOOKUP(B113,映射表!A:C,3,0)</f>
        <v/>
      </c>
      <c r="D113" s="120">
        <f>U113</f>
        <v/>
      </c>
      <c r="E113" s="98">
        <f>IFERROR(W113/D113,0)*D113</f>
        <v/>
      </c>
      <c r="F113" s="120">
        <f>IFERROR(Y113/D113,0)*D113</f>
        <v/>
      </c>
      <c r="G113" s="120">
        <f>IFERROR(IF((E113+F113)&gt;200,(E113+F113-200)*0.9+200*0.85,(E113+F113)*0.85),0)</f>
        <v/>
      </c>
      <c r="H113" s="97">
        <f>VLOOKUP(C113,'B2B（ol)'!A:J,10,0)*D113</f>
        <v/>
      </c>
      <c r="I113" s="99">
        <f>(M113*0.05/D113)*D113</f>
        <v/>
      </c>
      <c r="J113" s="99">
        <f>IFERROR((G113-H113-(I113/D113))/(E113+F113),0)</f>
        <v/>
      </c>
      <c r="K113" s="120">
        <f>IFERROR((G113-H113-I113),0)</f>
        <v/>
      </c>
      <c r="L113" s="120">
        <f>VLOOKUP(C113,'B2B（ol)'!A:N,3,0)</f>
        <v/>
      </c>
      <c r="M113" s="116">
        <f>(E113+F113)</f>
        <v/>
      </c>
      <c r="N113" s="113">
        <f>VLOOKUP(C113,'B2B（ol)'!A:K,11,0)</f>
        <v/>
      </c>
      <c r="O113" s="113">
        <f>VLOOKUP(B113,fulfillment!L:AN,29,0)</f>
        <v/>
      </c>
      <c r="Q113" s="59">
        <f>VLOOKUP(R113,映射表!A:G,7,0)</f>
        <v/>
      </c>
      <c r="R113" s="59" t="s">
        <v>18516</v>
      </c>
      <c r="S113" s="59" t="s">
        <v>18516</v>
      </c>
      <c r="T113" s="59" t="s">
        <v>18516</v>
      </c>
      <c r="U113" s="59" t="s">
        <v>18516</v>
      </c>
      <c r="V113" s="59" t="s">
        <v>18516</v>
      </c>
      <c r="W113" s="59" t="s">
        <v>18516</v>
      </c>
      <c r="X113" s="59" t="s">
        <v>18516</v>
      </c>
      <c r="Y113" s="59" t="s">
        <v>18516</v>
      </c>
      <c r="AB113" s="59">
        <f>M113</f>
        <v/>
      </c>
    </row>
    <row r="114" spans="1:31" s="59" customFormat="1">
      <c r="A114" s="59">
        <f>Q114</f>
        <v/>
      </c>
      <c r="B114" s="120">
        <f>R114</f>
        <v/>
      </c>
      <c r="C114" s="116">
        <f>VLOOKUP(B114,映射表!A:C,3,0)</f>
        <v/>
      </c>
      <c r="D114" s="120">
        <f>U114</f>
        <v/>
      </c>
      <c r="E114" s="98">
        <f>IFERROR(W114/D114,0)*D114</f>
        <v/>
      </c>
      <c r="F114" s="120">
        <f>IFERROR(Y114/D114,0)*D114</f>
        <v/>
      </c>
      <c r="G114" s="120">
        <f>IFERROR(IF((E114+F114)&gt;200,(E114+F114-200)*0.9+200*0.85,(E114+F114)*0.85),0)</f>
        <v/>
      </c>
      <c r="H114" s="97">
        <f>VLOOKUP(C114,'B2B（ol)'!A:J,10,0)*D114</f>
        <v/>
      </c>
      <c r="I114" s="99">
        <f>(M114*0.05/D114)*D114</f>
        <v/>
      </c>
      <c r="J114" s="99">
        <f>IFERROR((G114-H114-(I114/D114))/(E114+F114),0)</f>
        <v/>
      </c>
      <c r="K114" s="120">
        <f>IFERROR((G114-H114-I114),0)</f>
        <v/>
      </c>
      <c r="L114" s="120">
        <f>VLOOKUP(C114,'B2B（ol)'!A:N,3,0)</f>
        <v/>
      </c>
      <c r="M114" s="116">
        <f>(E114+F114)</f>
        <v/>
      </c>
      <c r="N114" s="113">
        <f>VLOOKUP(C114,'B2B（ol)'!A:K,11,0)</f>
        <v/>
      </c>
      <c r="O114" s="113">
        <f>VLOOKUP(B114,fulfillment!L:AN,29,0)</f>
        <v/>
      </c>
      <c r="Q114" s="59">
        <f>VLOOKUP(R114,映射表!A:G,7,0)</f>
        <v/>
      </c>
      <c r="R114" s="59" t="s">
        <v>18516</v>
      </c>
      <c r="S114" s="59" t="s">
        <v>18516</v>
      </c>
      <c r="T114" s="59" t="s">
        <v>18516</v>
      </c>
      <c r="U114" s="59" t="s">
        <v>18516</v>
      </c>
      <c r="V114" s="59" t="s">
        <v>18516</v>
      </c>
      <c r="W114" s="59" t="s">
        <v>18516</v>
      </c>
      <c r="X114" s="59" t="s">
        <v>18516</v>
      </c>
      <c r="Y114" s="59" t="s">
        <v>18516</v>
      </c>
      <c r="AB114" s="59">
        <f>M114</f>
        <v/>
      </c>
    </row>
    <row r="115" spans="1:31" s="59" customFormat="1">
      <c r="A115" s="59">
        <f>Q115</f>
        <v/>
      </c>
      <c r="B115" s="120">
        <f>R115</f>
        <v/>
      </c>
      <c r="C115" s="116">
        <f>VLOOKUP(B115,映射表!A:C,3,0)</f>
        <v/>
      </c>
      <c r="D115" s="120">
        <f>U115</f>
        <v/>
      </c>
      <c r="E115" s="98">
        <f>IFERROR(W115/D115,0)*D115</f>
        <v/>
      </c>
      <c r="F115" s="120">
        <f>IFERROR(Y115/D115,0)*D115</f>
        <v/>
      </c>
      <c r="G115" s="120">
        <f>IFERROR(IF((E115+F115)&gt;200,(E115+F115-200)*0.9+200*0.85,(E115+F115)*0.85),0)</f>
        <v/>
      </c>
      <c r="H115" s="97">
        <f>VLOOKUP(C115,'B2B（ol)'!A:J,10,0)*D115</f>
        <v/>
      </c>
      <c r="I115" s="99">
        <f>(M115*0.05/D115)*D115</f>
        <v/>
      </c>
      <c r="J115" s="99">
        <f>IFERROR((G115-H115-(I115/D115))/(E115+F115),0)</f>
        <v/>
      </c>
      <c r="K115" s="120">
        <f>IFERROR((G115-H115-I115),0)</f>
        <v/>
      </c>
      <c r="L115" s="120">
        <f>VLOOKUP(C115,'B2B（ol)'!A:N,3,0)</f>
        <v/>
      </c>
      <c r="M115" s="116">
        <f>(E115+F115)</f>
        <v/>
      </c>
      <c r="N115" s="113">
        <f>VLOOKUP(C115,'B2B（ol)'!A:K,11,0)</f>
        <v/>
      </c>
      <c r="O115" s="113">
        <f>VLOOKUP(B115,fulfillment!L:AN,29,0)</f>
        <v/>
      </c>
      <c r="Q115" s="59">
        <f>VLOOKUP(R115,映射表!A:G,7,0)</f>
        <v/>
      </c>
      <c r="R115" s="59" t="s">
        <v>18516</v>
      </c>
      <c r="S115" s="59" t="s">
        <v>18516</v>
      </c>
      <c r="T115" s="59" t="s">
        <v>18516</v>
      </c>
      <c r="U115" s="59" t="s">
        <v>18516</v>
      </c>
      <c r="V115" s="59" t="s">
        <v>18516</v>
      </c>
      <c r="W115" s="59" t="s">
        <v>18516</v>
      </c>
      <c r="X115" s="59" t="s">
        <v>18516</v>
      </c>
      <c r="Y115" s="59" t="s">
        <v>18516</v>
      </c>
      <c r="AB115" s="59">
        <f>M115</f>
        <v/>
      </c>
    </row>
    <row r="116" spans="1:31" s="59" customFormat="1">
      <c r="A116" s="59">
        <f>Q116</f>
        <v/>
      </c>
      <c r="B116" s="120">
        <f>R116</f>
        <v/>
      </c>
      <c r="C116" s="116">
        <f>VLOOKUP(B116,映射表!A:C,3,0)</f>
        <v/>
      </c>
      <c r="D116" s="120">
        <f>U116</f>
        <v/>
      </c>
      <c r="E116" s="98">
        <f>IFERROR(W116/D116,0)*D116</f>
        <v/>
      </c>
      <c r="F116" s="120">
        <f>IFERROR(Y116/D116,0)*D116</f>
        <v/>
      </c>
      <c r="G116" s="120">
        <f>IFERROR(IF((E116+F116)&gt;200,(E116+F116-200)*0.9+200*0.85,(E116+F116)*0.85),0)</f>
        <v/>
      </c>
      <c r="H116" s="97">
        <f>VLOOKUP(C116,'B2B（ol)'!A:J,10,0)*D116</f>
        <v/>
      </c>
      <c r="I116" s="99">
        <f>(M116*0.05/D116)*D116</f>
        <v/>
      </c>
      <c r="J116" s="99">
        <f>IFERROR((G116-H116-(I116/D116))/(E116+F116),0)</f>
        <v/>
      </c>
      <c r="K116" s="120">
        <f>IFERROR((G116-H116-I116),0)</f>
        <v/>
      </c>
      <c r="L116" s="120">
        <f>VLOOKUP(C116,'B2B（ol)'!A:N,3,0)</f>
        <v/>
      </c>
      <c r="M116" s="116">
        <f>(E116+F116)</f>
        <v/>
      </c>
      <c r="N116" s="113">
        <f>VLOOKUP(C116,'B2B（ol)'!A:K,11,0)</f>
        <v/>
      </c>
      <c r="O116" s="113">
        <f>VLOOKUP(B116,fulfillment!L:AN,29,0)</f>
        <v/>
      </c>
      <c r="Q116" s="59">
        <f>VLOOKUP(R116,映射表!A:G,7,0)</f>
        <v/>
      </c>
      <c r="R116" s="59" t="s">
        <v>18516</v>
      </c>
      <c r="S116" s="59" t="s">
        <v>18516</v>
      </c>
      <c r="T116" s="59" t="s">
        <v>18516</v>
      </c>
      <c r="U116" s="59" t="s">
        <v>18516</v>
      </c>
      <c r="V116" s="59" t="s">
        <v>18516</v>
      </c>
      <c r="W116" s="59" t="s">
        <v>18516</v>
      </c>
      <c r="X116" s="59" t="s">
        <v>18516</v>
      </c>
      <c r="Y116" s="59" t="s">
        <v>18516</v>
      </c>
      <c r="AB116" s="59">
        <f>M116</f>
        <v/>
      </c>
    </row>
    <row r="117" spans="1:31" s="59" customFormat="1">
      <c r="A117" s="59">
        <f>Q117</f>
        <v/>
      </c>
      <c r="B117" s="120">
        <f>R117</f>
        <v/>
      </c>
      <c r="C117" s="116">
        <f>VLOOKUP(B117,映射表!A:C,3,0)</f>
        <v/>
      </c>
      <c r="D117" s="120">
        <f>U117</f>
        <v/>
      </c>
      <c r="E117" s="98">
        <f>IFERROR(W117/D117,0)*D117</f>
        <v/>
      </c>
      <c r="F117" s="120">
        <f>IFERROR(Y117/D117,0)*D117</f>
        <v/>
      </c>
      <c r="G117" s="120">
        <f>IFERROR(IF((E117+F117)&gt;200,(E117+F117-200)*0.9+200*0.85,(E117+F117)*0.85),0)</f>
        <v/>
      </c>
      <c r="H117" s="97">
        <f>VLOOKUP(C117,'B2B（ol)'!A:J,10,0)*D117</f>
        <v/>
      </c>
      <c r="I117" s="99">
        <f>(M117*0.05/D117)*D117</f>
        <v/>
      </c>
      <c r="J117" s="99">
        <f>IFERROR((G117-H117-(I117/D117))/(E117+F117),0)</f>
        <v/>
      </c>
      <c r="K117" s="120">
        <f>IFERROR((G117-H117-I117),0)</f>
        <v/>
      </c>
      <c r="L117" s="120">
        <f>VLOOKUP(C117,'B2B（ol)'!A:N,3,0)</f>
        <v/>
      </c>
      <c r="M117" s="116">
        <f>(E117+F117)</f>
        <v/>
      </c>
      <c r="N117" s="113">
        <f>VLOOKUP(C117,'B2B（ol)'!A:K,11,0)</f>
        <v/>
      </c>
      <c r="O117" s="113">
        <f>VLOOKUP(B117,fulfillment!L:AN,29,0)</f>
        <v/>
      </c>
      <c r="Q117" s="59">
        <f>VLOOKUP(R117,映射表!A:G,7,0)</f>
        <v/>
      </c>
      <c r="R117" s="59" t="s">
        <v>18516</v>
      </c>
      <c r="S117" s="59" t="s">
        <v>18516</v>
      </c>
      <c r="T117" s="59" t="s">
        <v>18516</v>
      </c>
      <c r="U117" s="59" t="s">
        <v>18516</v>
      </c>
      <c r="V117" s="59" t="s">
        <v>18516</v>
      </c>
      <c r="W117" s="59" t="s">
        <v>18516</v>
      </c>
      <c r="X117" s="59" t="s">
        <v>18516</v>
      </c>
      <c r="Y117" s="59" t="s">
        <v>18516</v>
      </c>
      <c r="AB117" s="59">
        <f>M117</f>
        <v/>
      </c>
    </row>
    <row r="118" spans="1:31" s="59" customFormat="1">
      <c r="A118" s="59">
        <f>Q118</f>
        <v/>
      </c>
      <c r="B118" s="120">
        <f>R118</f>
        <v/>
      </c>
      <c r="C118" s="116">
        <f>VLOOKUP(B118,映射表!A:C,3,0)</f>
        <v/>
      </c>
      <c r="D118" s="120">
        <f>U118</f>
        <v/>
      </c>
      <c r="E118" s="98">
        <f>IFERROR(W118/D118,0)*D118</f>
        <v/>
      </c>
      <c r="F118" s="120">
        <f>IFERROR(Y118/D118,0)*D118</f>
        <v/>
      </c>
      <c r="G118" s="120">
        <f>IFERROR(IF((E118+F118)&gt;200,(E118+F118-200)*0.9+200*0.85,(E118+F118)*0.85),0)</f>
        <v/>
      </c>
      <c r="H118" s="97">
        <f>VLOOKUP(C118,'B2B（ol)'!A:J,10,0)*D118</f>
        <v/>
      </c>
      <c r="I118" s="99">
        <f>(M118*0.05/D118)*D118</f>
        <v/>
      </c>
      <c r="J118" s="99">
        <f>IFERROR((G118-H118-(I118/D118))/(E118+F118),0)</f>
        <v/>
      </c>
      <c r="K118" s="120">
        <f>IFERROR((G118-H118-I118),0)</f>
        <v/>
      </c>
      <c r="L118" s="120">
        <f>VLOOKUP(C118,'B2B（ol)'!A:N,3,0)</f>
        <v/>
      </c>
      <c r="M118" s="116">
        <f>(E118+F118)</f>
        <v/>
      </c>
      <c r="N118" s="113">
        <f>VLOOKUP(C118,'B2B（ol)'!A:K,11,0)</f>
        <v/>
      </c>
      <c r="O118" s="113">
        <f>VLOOKUP(B118,fulfillment!L:AN,29,0)</f>
        <v/>
      </c>
      <c r="Q118" s="59">
        <f>VLOOKUP(R118,映射表!A:G,7,0)</f>
        <v/>
      </c>
      <c r="R118" s="59" t="s">
        <v>18516</v>
      </c>
      <c r="S118" s="59" t="s">
        <v>18516</v>
      </c>
      <c r="T118" s="59" t="s">
        <v>18516</v>
      </c>
      <c r="U118" s="59" t="s">
        <v>18516</v>
      </c>
      <c r="V118" s="59" t="s">
        <v>18516</v>
      </c>
      <c r="W118" s="59" t="s">
        <v>18516</v>
      </c>
      <c r="X118" s="59" t="s">
        <v>18516</v>
      </c>
      <c r="Y118" s="59" t="s">
        <v>18516</v>
      </c>
      <c r="AB118" s="59">
        <f>M118</f>
        <v/>
      </c>
    </row>
    <row r="119" spans="1:31" s="59" customFormat="1">
      <c r="A119" s="59">
        <f>Q119</f>
        <v/>
      </c>
      <c r="B119" s="120">
        <f>R119</f>
        <v/>
      </c>
      <c r="C119" s="116">
        <f>VLOOKUP(B119,映射表!A:C,3,0)</f>
        <v/>
      </c>
      <c r="D119" s="120">
        <f>U119</f>
        <v/>
      </c>
      <c r="E119" s="98">
        <f>IFERROR(W119/D119,0)*D119</f>
        <v/>
      </c>
      <c r="F119" s="120">
        <f>IFERROR(Y119/D119,0)*D119</f>
        <v/>
      </c>
      <c r="G119" s="120">
        <f>IFERROR(IF((E119+F119)&gt;200,(E119+F119-200)*0.9+200*0.85,(E119+F119)*0.85),0)</f>
        <v/>
      </c>
      <c r="H119" s="97">
        <f>VLOOKUP(C119,'B2B（ol)'!A:J,10,0)*D119</f>
        <v/>
      </c>
      <c r="I119" s="99">
        <f>(M119*0.05/D119)*D119</f>
        <v/>
      </c>
      <c r="J119" s="99">
        <f>IFERROR((G119-H119-(I119/D119))/(E119+F119),0)</f>
        <v/>
      </c>
      <c r="K119" s="120">
        <f>IFERROR((G119-H119-I119),0)</f>
        <v/>
      </c>
      <c r="L119" s="120">
        <f>VLOOKUP(C119,'B2B（ol)'!A:N,3,0)</f>
        <v/>
      </c>
      <c r="M119" s="116">
        <f>(E119+F119)</f>
        <v/>
      </c>
      <c r="N119" s="113">
        <f>VLOOKUP(C119,'B2B（ol)'!A:K,11,0)</f>
        <v/>
      </c>
      <c r="O119" s="113">
        <f>VLOOKUP(B119,fulfillment!L:AN,29,0)</f>
        <v/>
      </c>
      <c r="Q119" s="59">
        <f>VLOOKUP(R119,映射表!A:G,7,0)</f>
        <v/>
      </c>
      <c r="R119" s="59" t="s">
        <v>18516</v>
      </c>
      <c r="S119" s="59" t="s">
        <v>18516</v>
      </c>
      <c r="T119" s="59" t="s">
        <v>18516</v>
      </c>
      <c r="U119" s="59" t="s">
        <v>18516</v>
      </c>
      <c r="V119" s="59" t="s">
        <v>18516</v>
      </c>
      <c r="W119" s="59" t="s">
        <v>18516</v>
      </c>
      <c r="X119" s="59" t="s">
        <v>18516</v>
      </c>
      <c r="Y119" s="59" t="s">
        <v>18516</v>
      </c>
      <c r="AB119" s="59">
        <f>M119</f>
        <v/>
      </c>
    </row>
    <row r="120" spans="1:31" s="59" customFormat="1">
      <c r="A120" s="59">
        <f>Q120</f>
        <v/>
      </c>
      <c r="B120" s="120">
        <f>R120</f>
        <v/>
      </c>
      <c r="C120" s="116">
        <f>VLOOKUP(B120,映射表!A:C,3,0)</f>
        <v/>
      </c>
      <c r="D120" s="120">
        <f>U120</f>
        <v/>
      </c>
      <c r="E120" s="98">
        <f>IFERROR(W120/D120,0)*D120</f>
        <v/>
      </c>
      <c r="F120" s="120">
        <f>IFERROR(Y120/D120,0)*D120</f>
        <v/>
      </c>
      <c r="G120" s="120">
        <f>IFERROR(IF((E120+F120)&gt;200,(E120+F120-200)*0.9+200*0.85,(E120+F120)*0.85),0)</f>
        <v/>
      </c>
      <c r="H120" s="97">
        <f>VLOOKUP(C120,'B2B（ol)'!A:J,10,0)*D120</f>
        <v/>
      </c>
      <c r="I120" s="99">
        <f>(M120*0.05/D120)*D120</f>
        <v/>
      </c>
      <c r="J120" s="99">
        <f>IFERROR((G120-H120-(I120/D120))/(E120+F120),0)</f>
        <v/>
      </c>
      <c r="K120" s="120">
        <f>IFERROR((G120-H120-I120),0)</f>
        <v/>
      </c>
      <c r="L120" s="120">
        <f>VLOOKUP(C120,'B2B（ol)'!A:N,3,0)</f>
        <v/>
      </c>
      <c r="M120" s="116">
        <f>(E120+F120)</f>
        <v/>
      </c>
      <c r="N120" s="113">
        <f>VLOOKUP(C120,'B2B（ol)'!A:K,11,0)</f>
        <v/>
      </c>
      <c r="O120" s="113">
        <f>VLOOKUP(B120,fulfillment!L:AN,29,0)</f>
        <v/>
      </c>
      <c r="Q120" s="59">
        <f>VLOOKUP(R120,映射表!A:G,7,0)</f>
        <v/>
      </c>
      <c r="R120" s="59" t="s">
        <v>18516</v>
      </c>
      <c r="S120" s="59" t="s">
        <v>18516</v>
      </c>
      <c r="T120" s="59" t="s">
        <v>18516</v>
      </c>
      <c r="U120" s="59" t="s">
        <v>18516</v>
      </c>
      <c r="V120" s="59" t="s">
        <v>18516</v>
      </c>
      <c r="W120" s="59" t="s">
        <v>18516</v>
      </c>
      <c r="X120" s="59" t="s">
        <v>18516</v>
      </c>
      <c r="Y120" s="59" t="s">
        <v>18516</v>
      </c>
      <c r="AB120" s="59">
        <f>M120</f>
        <v/>
      </c>
    </row>
    <row r="121" spans="1:31" s="59" customFormat="1">
      <c r="A121" s="59">
        <f>Q121</f>
        <v/>
      </c>
      <c r="B121" s="120">
        <f>R121</f>
        <v/>
      </c>
      <c r="C121" s="116">
        <f>VLOOKUP(B121,映射表!A:C,3,0)</f>
        <v/>
      </c>
      <c r="D121" s="120">
        <f>U121</f>
        <v/>
      </c>
      <c r="E121" s="98">
        <f>IFERROR(W121/D121,0)*D121</f>
        <v/>
      </c>
      <c r="F121" s="120">
        <f>IFERROR(Y121/D121,0)*D121</f>
        <v/>
      </c>
      <c r="G121" s="120">
        <f>IFERROR(IF((E121+F121)&gt;200,(E121+F121-200)*0.9+200*0.85,(E121+F121)*0.85),0)</f>
        <v/>
      </c>
      <c r="H121" s="97">
        <f>VLOOKUP(C121,'B2B（ol)'!A:J,10,0)*D121</f>
        <v/>
      </c>
      <c r="I121" s="99">
        <f>(M121*0.05/D121)*D121</f>
        <v/>
      </c>
      <c r="J121" s="99">
        <f>IFERROR((G121-H121-(I121/D121))/(E121+F121),0)</f>
        <v/>
      </c>
      <c r="K121" s="120">
        <f>IFERROR((G121-H121-I121),0)</f>
        <v/>
      </c>
      <c r="L121" s="120">
        <f>VLOOKUP(C121,'B2B（ol)'!A:N,3,0)</f>
        <v/>
      </c>
      <c r="M121" s="116">
        <f>(E121+F121)</f>
        <v/>
      </c>
      <c r="N121" s="113">
        <f>VLOOKUP(C121,'B2B（ol)'!A:K,11,0)</f>
        <v/>
      </c>
      <c r="O121" s="113">
        <f>VLOOKUP(B121,fulfillment!L:AN,29,0)</f>
        <v/>
      </c>
      <c r="Q121" s="59">
        <f>VLOOKUP(R121,映射表!A:G,7,0)</f>
        <v/>
      </c>
      <c r="R121" s="59" t="s">
        <v>18516</v>
      </c>
      <c r="S121" s="59" t="s">
        <v>18516</v>
      </c>
      <c r="T121" s="59" t="s">
        <v>18516</v>
      </c>
      <c r="U121" s="59" t="s">
        <v>18516</v>
      </c>
      <c r="V121" s="59" t="s">
        <v>18516</v>
      </c>
      <c r="W121" s="59" t="s">
        <v>18516</v>
      </c>
      <c r="X121" s="59" t="s">
        <v>18516</v>
      </c>
      <c r="Y121" s="59" t="s">
        <v>18516</v>
      </c>
      <c r="AB121" s="59">
        <f>M121</f>
        <v/>
      </c>
    </row>
    <row r="122" spans="1:31" s="59" customFormat="1">
      <c r="A122" s="59">
        <f>Q122</f>
        <v/>
      </c>
      <c r="B122" s="120">
        <f>R122</f>
        <v/>
      </c>
      <c r="C122" s="116">
        <f>VLOOKUP(B122,映射表!A:C,3,0)</f>
        <v/>
      </c>
      <c r="D122" s="120">
        <f>U122</f>
        <v/>
      </c>
      <c r="E122" s="98">
        <f>IFERROR(W122/D122,0)*D122</f>
        <v/>
      </c>
      <c r="F122" s="120">
        <f>IFERROR(Y122/D122,0)*D122</f>
        <v/>
      </c>
      <c r="G122" s="120">
        <f>IFERROR(IF((E122+F122)&gt;200,(E122+F122-200)*0.9+200*0.85,(E122+F122)*0.85),0)</f>
        <v/>
      </c>
      <c r="H122" s="97">
        <f>VLOOKUP(C122,'B2B（ol)'!A:J,10,0)*D122</f>
        <v/>
      </c>
      <c r="I122" s="99">
        <f>(M122*0.05/D122)*D122</f>
        <v/>
      </c>
      <c r="J122" s="99">
        <f>IFERROR((G122-H122-(I122/D122))/(E122+F122),0)</f>
        <v/>
      </c>
      <c r="K122" s="120">
        <f>IFERROR((G122-H122-I122),0)</f>
        <v/>
      </c>
      <c r="L122" s="120">
        <f>VLOOKUP(C122,'B2B（ol)'!A:N,3,0)</f>
        <v/>
      </c>
      <c r="M122" s="116">
        <f>(E122+F122)</f>
        <v/>
      </c>
      <c r="N122" s="113">
        <f>VLOOKUP(C122,'B2B（ol)'!A:K,11,0)</f>
        <v/>
      </c>
      <c r="O122" s="113">
        <f>VLOOKUP(B122,fulfillment!L:AN,29,0)</f>
        <v/>
      </c>
      <c r="Q122" s="59">
        <f>VLOOKUP(R122,映射表!A:G,7,0)</f>
        <v/>
      </c>
      <c r="R122" s="59" t="s">
        <v>18516</v>
      </c>
      <c r="S122" s="59" t="s">
        <v>18516</v>
      </c>
      <c r="T122" s="59" t="s">
        <v>18516</v>
      </c>
      <c r="U122" s="59" t="s">
        <v>18516</v>
      </c>
      <c r="V122" s="59" t="s">
        <v>18516</v>
      </c>
      <c r="W122" s="59" t="s">
        <v>18516</v>
      </c>
      <c r="X122" s="59" t="s">
        <v>18516</v>
      </c>
      <c r="Y122" s="59" t="s">
        <v>18516</v>
      </c>
      <c r="AB122" s="59">
        <f>M122</f>
        <v/>
      </c>
    </row>
    <row r="123" spans="1:31" s="59" customFormat="1">
      <c r="A123" s="59">
        <f>Q123</f>
        <v/>
      </c>
      <c r="B123" s="120">
        <f>R123</f>
        <v/>
      </c>
      <c r="C123" s="116">
        <f>VLOOKUP(B123,映射表!A:C,3,0)</f>
        <v/>
      </c>
      <c r="D123" s="120">
        <f>U123</f>
        <v/>
      </c>
      <c r="E123" s="98">
        <f>IFERROR(W123/D123,0)*D123</f>
        <v/>
      </c>
      <c r="F123" s="120">
        <f>IFERROR(Y123/D123,0)*D123</f>
        <v/>
      </c>
      <c r="G123" s="120">
        <f>IFERROR(IF((E123+F123)&gt;200,(E123+F123-200)*0.9+200*0.85,(E123+F123)*0.85),0)</f>
        <v/>
      </c>
      <c r="H123" s="97">
        <f>VLOOKUP(C123,'B2B（ol)'!A:J,10,0)*D123</f>
        <v/>
      </c>
      <c r="I123" s="99">
        <f>(M123*0.05/D123)*D123</f>
        <v/>
      </c>
      <c r="J123" s="99">
        <f>IFERROR((G123-H123-(I123/D123))/(E123+F123),0)</f>
        <v/>
      </c>
      <c r="K123" s="120">
        <f>IFERROR((G123-H123-I123),0)</f>
        <v/>
      </c>
      <c r="L123" s="120">
        <f>VLOOKUP(C123,'B2B（ol)'!A:N,3,0)</f>
        <v/>
      </c>
      <c r="M123" s="116">
        <f>(E123+F123)</f>
        <v/>
      </c>
      <c r="N123" s="113">
        <f>VLOOKUP(C123,'B2B（ol)'!A:K,11,0)</f>
        <v/>
      </c>
      <c r="O123" s="113">
        <f>VLOOKUP(B123,fulfillment!L:AN,29,0)</f>
        <v/>
      </c>
      <c r="Q123" s="59">
        <f>VLOOKUP(R123,映射表!A:G,7,0)</f>
        <v/>
      </c>
      <c r="R123" s="59" t="s">
        <v>18516</v>
      </c>
      <c r="S123" s="59" t="s">
        <v>18516</v>
      </c>
      <c r="T123" s="59" t="s">
        <v>18516</v>
      </c>
      <c r="U123" s="59" t="s">
        <v>18516</v>
      </c>
      <c r="V123" s="59" t="s">
        <v>18516</v>
      </c>
      <c r="W123" s="59" t="s">
        <v>18516</v>
      </c>
      <c r="X123" s="59" t="s">
        <v>18516</v>
      </c>
      <c r="Y123" s="59" t="s">
        <v>18516</v>
      </c>
      <c r="AB123" s="59">
        <f>M123</f>
        <v/>
      </c>
    </row>
    <row r="124" spans="1:31" s="59" customFormat="1">
      <c r="A124" s="59">
        <f>Q124</f>
        <v/>
      </c>
      <c r="B124" s="120">
        <f>R124</f>
        <v/>
      </c>
      <c r="C124" s="116">
        <f>VLOOKUP(B124,映射表!A:C,3,0)</f>
        <v/>
      </c>
      <c r="D124" s="120">
        <f>U124</f>
        <v/>
      </c>
      <c r="E124" s="98">
        <f>IFERROR(W124/D124,0)*D124</f>
        <v/>
      </c>
      <c r="F124" s="120">
        <f>IFERROR(Y124/D124,0)*D124</f>
        <v/>
      </c>
      <c r="G124" s="120">
        <f>IFERROR(IF((E124+F124)&gt;200,(E124+F124-200)*0.9+200*0.85,(E124+F124)*0.85),0)</f>
        <v/>
      </c>
      <c r="H124" s="97">
        <f>VLOOKUP(C124,'B2B（ol)'!A:J,10,0)*D124</f>
        <v/>
      </c>
      <c r="I124" s="99">
        <f>(M124*0.05/D124)*D124</f>
        <v/>
      </c>
      <c r="J124" s="99">
        <f>IFERROR((G124-H124-(I124/D124))/(E124+F124),0)</f>
        <v/>
      </c>
      <c r="K124" s="120">
        <f>IFERROR((G124-H124-I124),0)</f>
        <v/>
      </c>
      <c r="L124" s="120">
        <f>VLOOKUP(C124,'B2B（ol)'!A:N,3,0)</f>
        <v/>
      </c>
      <c r="M124" s="116">
        <f>(E124+F124)</f>
        <v/>
      </c>
      <c r="N124" s="113">
        <f>VLOOKUP(C124,'B2B（ol)'!A:K,11,0)</f>
        <v/>
      </c>
      <c r="O124" s="113">
        <f>VLOOKUP(B124,fulfillment!L:AN,29,0)</f>
        <v/>
      </c>
      <c r="Q124" s="59">
        <f>VLOOKUP(R124,映射表!A:G,7,0)</f>
        <v/>
      </c>
      <c r="R124" s="59" t="s">
        <v>18516</v>
      </c>
      <c r="S124" s="59" t="s">
        <v>18516</v>
      </c>
      <c r="T124" s="59" t="s">
        <v>18516</v>
      </c>
      <c r="U124" s="59" t="s">
        <v>18516</v>
      </c>
      <c r="V124" s="59" t="s">
        <v>18516</v>
      </c>
      <c r="W124" s="59" t="s">
        <v>18516</v>
      </c>
      <c r="X124" s="59" t="s">
        <v>18516</v>
      </c>
      <c r="Y124" s="59" t="s">
        <v>18516</v>
      </c>
      <c r="AB124" s="59">
        <f>M124</f>
        <v/>
      </c>
    </row>
    <row r="125" spans="1:31" s="59" customFormat="1">
      <c r="A125" s="59">
        <f>Q125</f>
        <v/>
      </c>
      <c r="B125" s="120">
        <f>R125</f>
        <v/>
      </c>
      <c r="C125" s="116">
        <f>VLOOKUP(B125,映射表!A:C,3,0)</f>
        <v/>
      </c>
      <c r="D125" s="120">
        <f>U125</f>
        <v/>
      </c>
      <c r="E125" s="98">
        <f>IFERROR(W125/D125,0)*D125</f>
        <v/>
      </c>
      <c r="F125" s="120">
        <f>IFERROR(Y125/D125,0)*D125</f>
        <v/>
      </c>
      <c r="G125" s="120">
        <f>IFERROR(IF((E125+F125)&gt;200,(E125+F125-200)*0.9+200*0.85,(E125+F125)*0.85),0)</f>
        <v/>
      </c>
      <c r="H125" s="97">
        <f>VLOOKUP(C125,'B2B（ol)'!A:J,10,0)*D125</f>
        <v/>
      </c>
      <c r="I125" s="99">
        <f>(M125*0.05/D125)*D125</f>
        <v/>
      </c>
      <c r="J125" s="99">
        <f>IFERROR((G125-H125-(I125/D125))/(E125+F125),0)</f>
        <v/>
      </c>
      <c r="K125" s="120">
        <f>IFERROR((G125-H125-I125),0)</f>
        <v/>
      </c>
      <c r="L125" s="120">
        <f>VLOOKUP(C125,'B2B（ol)'!A:N,3,0)</f>
        <v/>
      </c>
      <c r="M125" s="116">
        <f>(E125+F125)</f>
        <v/>
      </c>
      <c r="N125" s="113">
        <f>VLOOKUP(C125,'B2B（ol)'!A:K,11,0)</f>
        <v/>
      </c>
      <c r="O125" s="113">
        <f>VLOOKUP(B125,fulfillment!L:AN,29,0)</f>
        <v/>
      </c>
      <c r="Q125" s="59">
        <f>VLOOKUP(R125,映射表!A:G,7,0)</f>
        <v/>
      </c>
      <c r="R125" s="59" t="s">
        <v>18516</v>
      </c>
      <c r="S125" s="59" t="s">
        <v>18516</v>
      </c>
      <c r="T125" s="59" t="s">
        <v>18516</v>
      </c>
      <c r="U125" s="59" t="s">
        <v>18516</v>
      </c>
      <c r="V125" s="59" t="s">
        <v>18516</v>
      </c>
      <c r="W125" s="59" t="s">
        <v>18516</v>
      </c>
      <c r="X125" s="59" t="s">
        <v>18516</v>
      </c>
      <c r="Y125" s="59" t="s">
        <v>18516</v>
      </c>
      <c r="AB125" s="59">
        <f>M125</f>
        <v/>
      </c>
    </row>
    <row r="126" spans="1:31" s="59" customFormat="1">
      <c r="A126" s="59">
        <f>Q126</f>
        <v/>
      </c>
      <c r="B126" s="120">
        <f>R126</f>
        <v/>
      </c>
      <c r="C126" s="116">
        <f>VLOOKUP(B126,映射表!A:C,3,0)</f>
        <v/>
      </c>
      <c r="D126" s="120">
        <f>U126</f>
        <v/>
      </c>
      <c r="E126" s="98">
        <f>IFERROR(W126/D126,0)*D126</f>
        <v/>
      </c>
      <c r="F126" s="120">
        <f>IFERROR(Y126/D126,0)*D126</f>
        <v/>
      </c>
      <c r="G126" s="120">
        <f>IFERROR(IF((E126+F126)&gt;200,(E126+F126-200)*0.9+200*0.85,(E126+F126)*0.85),0)</f>
        <v/>
      </c>
      <c r="H126" s="97">
        <f>VLOOKUP(C126,'B2B（ol)'!A:J,10,0)*D126</f>
        <v/>
      </c>
      <c r="I126" s="99">
        <f>(M126*0.05/D126)*D126</f>
        <v/>
      </c>
      <c r="J126" s="99">
        <f>IFERROR((G126-H126-(I126/D126))/(E126+F126),0)</f>
        <v/>
      </c>
      <c r="K126" s="120">
        <f>IFERROR((G126-H126-I126),0)</f>
        <v/>
      </c>
      <c r="L126" s="120">
        <f>VLOOKUP(C126,'B2B（ol)'!A:N,3,0)</f>
        <v/>
      </c>
      <c r="M126" s="116">
        <f>(E126+F126)</f>
        <v/>
      </c>
      <c r="N126" s="113">
        <f>VLOOKUP(C126,'B2B（ol)'!A:K,11,0)</f>
        <v/>
      </c>
      <c r="O126" s="113">
        <f>VLOOKUP(B126,fulfillment!L:AN,29,0)</f>
        <v/>
      </c>
      <c r="Q126" s="59">
        <f>VLOOKUP(R126,映射表!A:G,7,0)</f>
        <v/>
      </c>
      <c r="R126" s="59" t="s">
        <v>18516</v>
      </c>
      <c r="S126" s="59" t="s">
        <v>18516</v>
      </c>
      <c r="T126" s="59" t="s">
        <v>18516</v>
      </c>
      <c r="U126" s="59" t="s">
        <v>18516</v>
      </c>
      <c r="V126" s="59" t="s">
        <v>18516</v>
      </c>
      <c r="W126" s="59" t="s">
        <v>18516</v>
      </c>
      <c r="X126" s="59" t="s">
        <v>18516</v>
      </c>
      <c r="Y126" s="59" t="s">
        <v>18516</v>
      </c>
      <c r="AB126" s="59">
        <f>M126</f>
        <v/>
      </c>
    </row>
    <row r="127" spans="1:31" s="59" customFormat="1">
      <c r="A127" s="59">
        <f>Q127</f>
        <v/>
      </c>
      <c r="B127" s="120">
        <f>R127</f>
        <v/>
      </c>
      <c r="C127" s="116">
        <f>VLOOKUP(B127,映射表!A:C,3,0)</f>
        <v/>
      </c>
      <c r="D127" s="120">
        <f>U127</f>
        <v/>
      </c>
      <c r="E127" s="98">
        <f>IFERROR(W127/D127,0)*D127</f>
        <v/>
      </c>
      <c r="F127" s="120">
        <f>IFERROR(Y127/D127,0)*D127</f>
        <v/>
      </c>
      <c r="G127" s="120">
        <f>IFERROR(IF((E127+F127)&gt;200,(E127+F127-200)*0.9+200*0.85,(E127+F127)*0.85),0)</f>
        <v/>
      </c>
      <c r="H127" s="97">
        <f>VLOOKUP(C127,'B2B（ol)'!A:J,10,0)*D127</f>
        <v/>
      </c>
      <c r="I127" s="99">
        <f>(M127*0.05/D127)*D127</f>
        <v/>
      </c>
      <c r="J127" s="99">
        <f>IFERROR((G127-H127-(I127/D127))/(E127+F127),0)</f>
        <v/>
      </c>
      <c r="K127" s="120">
        <f>IFERROR((G127-H127-I127),0)</f>
        <v/>
      </c>
      <c r="L127" s="120">
        <f>VLOOKUP(C127,'B2B（ol)'!A:N,3,0)</f>
        <v/>
      </c>
      <c r="M127" s="116">
        <f>(E127+F127)</f>
        <v/>
      </c>
      <c r="N127" s="113">
        <f>VLOOKUP(C127,'B2B（ol)'!A:K,11,0)</f>
        <v/>
      </c>
      <c r="O127" s="113">
        <f>VLOOKUP(B127,fulfillment!L:AN,29,0)</f>
        <v/>
      </c>
      <c r="Q127" s="59">
        <f>VLOOKUP(R127,映射表!A:G,7,0)</f>
        <v/>
      </c>
      <c r="R127" s="59" t="s">
        <v>18516</v>
      </c>
      <c r="S127" s="59" t="s">
        <v>18516</v>
      </c>
      <c r="T127" s="59" t="s">
        <v>18516</v>
      </c>
      <c r="U127" s="59" t="s">
        <v>18516</v>
      </c>
      <c r="V127" s="59" t="s">
        <v>18516</v>
      </c>
      <c r="W127" s="59" t="s">
        <v>18516</v>
      </c>
      <c r="X127" s="59" t="s">
        <v>18516</v>
      </c>
      <c r="Y127" s="59" t="s">
        <v>18516</v>
      </c>
      <c r="AB127" s="59">
        <f>M127</f>
        <v/>
      </c>
    </row>
    <row r="128" spans="1:31" s="59" customFormat="1">
      <c r="A128" s="59">
        <f>Q128</f>
        <v/>
      </c>
      <c r="B128" s="120">
        <f>R128</f>
        <v/>
      </c>
      <c r="C128" s="116">
        <f>VLOOKUP(B128,映射表!A:C,3,0)</f>
        <v/>
      </c>
      <c r="D128" s="120">
        <f>U128</f>
        <v/>
      </c>
      <c r="E128" s="98">
        <f>IFERROR(W128/D128,0)*D128</f>
        <v/>
      </c>
      <c r="F128" s="120">
        <f>IFERROR(Y128/D128,0)*D128</f>
        <v/>
      </c>
      <c r="G128" s="120">
        <f>IFERROR(IF((E128+F128)&gt;200,(E128+F128-200)*0.9+200*0.85,(E128+F128)*0.85),0)</f>
        <v/>
      </c>
      <c r="H128" s="97">
        <f>VLOOKUP(C128,'B2B（ol)'!A:J,10,0)*D128</f>
        <v/>
      </c>
      <c r="I128" s="99">
        <f>(M128*0.05/D128)*D128</f>
        <v/>
      </c>
      <c r="J128" s="99">
        <f>IFERROR((G128-H128-(I128/D128))/(E128+F128),0)</f>
        <v/>
      </c>
      <c r="K128" s="120">
        <f>IFERROR((G128-H128-I128),0)</f>
        <v/>
      </c>
      <c r="L128" s="120">
        <f>VLOOKUP(C128,'B2B（ol)'!A:N,3,0)</f>
        <v/>
      </c>
      <c r="M128" s="116">
        <f>(E128+F128)</f>
        <v/>
      </c>
      <c r="N128" s="113">
        <f>VLOOKUP(C128,'B2B（ol)'!A:K,11,0)</f>
        <v/>
      </c>
      <c r="O128" s="113">
        <f>VLOOKUP(B128,fulfillment!L:AN,29,0)</f>
        <v/>
      </c>
      <c r="Q128" s="59">
        <f>VLOOKUP(R128,映射表!A:G,7,0)</f>
        <v/>
      </c>
      <c r="R128" s="59" t="s">
        <v>18516</v>
      </c>
      <c r="S128" s="59" t="s">
        <v>18516</v>
      </c>
      <c r="T128" s="59" t="s">
        <v>18516</v>
      </c>
      <c r="U128" s="59" t="s">
        <v>18516</v>
      </c>
      <c r="V128" s="59" t="s">
        <v>18516</v>
      </c>
      <c r="W128" s="59" t="s">
        <v>18516</v>
      </c>
      <c r="X128" s="59" t="s">
        <v>18516</v>
      </c>
      <c r="Y128" s="59" t="s">
        <v>18516</v>
      </c>
      <c r="AB128" s="59">
        <f>M128</f>
        <v/>
      </c>
    </row>
    <row r="129" spans="1:31" s="59" customFormat="1">
      <c r="A129" s="59">
        <f>Q129</f>
        <v/>
      </c>
      <c r="B129" s="120">
        <f>R129</f>
        <v/>
      </c>
      <c r="C129" s="116">
        <f>VLOOKUP(B129,映射表!A:C,3,0)</f>
        <v/>
      </c>
      <c r="D129" s="120">
        <f>U129</f>
        <v/>
      </c>
      <c r="E129" s="98">
        <f>IFERROR(W129/D129,0)*D129</f>
        <v/>
      </c>
      <c r="F129" s="120">
        <f>IFERROR(Y129/D129,0)*D129</f>
        <v/>
      </c>
      <c r="G129" s="120">
        <f>IFERROR(IF((E129+F129)&gt;200,(E129+F129-200)*0.9+200*0.85,(E129+F129)*0.85),0)</f>
        <v/>
      </c>
      <c r="H129" s="97">
        <f>VLOOKUP(C129,'B2B（ol)'!A:J,10,0)*D129</f>
        <v/>
      </c>
      <c r="I129" s="99">
        <f>(M129*0.05/D129)*D129</f>
        <v/>
      </c>
      <c r="J129" s="99">
        <f>IFERROR((G129-H129-(I129/D129))/(E129+F129),0)</f>
        <v/>
      </c>
      <c r="K129" s="120">
        <f>IFERROR((G129-H129-I129),0)</f>
        <v/>
      </c>
      <c r="L129" s="120">
        <f>VLOOKUP(C129,'B2B（ol)'!A:N,3,0)</f>
        <v/>
      </c>
      <c r="M129" s="116">
        <f>(E129+F129)</f>
        <v/>
      </c>
      <c r="N129" s="113">
        <f>VLOOKUP(C129,'B2B（ol)'!A:K,11,0)</f>
        <v/>
      </c>
      <c r="O129" s="113">
        <f>VLOOKUP(B129,fulfillment!L:AN,29,0)</f>
        <v/>
      </c>
      <c r="Q129" s="59">
        <f>VLOOKUP(R129,映射表!A:G,7,0)</f>
        <v/>
      </c>
      <c r="R129" s="59" t="s">
        <v>18516</v>
      </c>
      <c r="S129" s="59" t="s">
        <v>18516</v>
      </c>
      <c r="T129" s="59" t="s">
        <v>18516</v>
      </c>
      <c r="U129" s="59" t="s">
        <v>18516</v>
      </c>
      <c r="V129" s="59" t="s">
        <v>18516</v>
      </c>
      <c r="W129" s="59" t="s">
        <v>18516</v>
      </c>
      <c r="X129" s="59" t="s">
        <v>18516</v>
      </c>
      <c r="Y129" s="59" t="s">
        <v>18516</v>
      </c>
      <c r="AB129" s="59">
        <f>M129</f>
        <v/>
      </c>
    </row>
    <row r="130" spans="1:31" s="59" customFormat="1">
      <c r="A130" s="59">
        <f>Q130</f>
        <v/>
      </c>
      <c r="B130" s="120">
        <f>R130</f>
        <v/>
      </c>
      <c r="C130" s="116">
        <f>VLOOKUP(B130,映射表!A:C,3,0)</f>
        <v/>
      </c>
      <c r="D130" s="120">
        <f>U130</f>
        <v/>
      </c>
      <c r="E130" s="98">
        <f>IFERROR(W130/D130,0)*D130</f>
        <v/>
      </c>
      <c r="F130" s="120">
        <f>IFERROR(Y130/D130,0)*D130</f>
        <v/>
      </c>
      <c r="G130" s="120">
        <f>IFERROR(IF((E130+F130)&gt;200,(E130+F130-200)*0.9+200*0.85,(E130+F130)*0.85),0)</f>
        <v/>
      </c>
      <c r="H130" s="97">
        <f>VLOOKUP(C130,'B2B（ol)'!A:J,10,0)*D130</f>
        <v/>
      </c>
      <c r="I130" s="99">
        <f>(M130*0.05/D130)*D130</f>
        <v/>
      </c>
      <c r="J130" s="99">
        <f>IFERROR((G130-H130-(I130/D130))/(E130+F130),0)</f>
        <v/>
      </c>
      <c r="K130" s="120">
        <f>IFERROR((G130-H130-I130),0)</f>
        <v/>
      </c>
      <c r="L130" s="120">
        <f>VLOOKUP(C130,'B2B（ol)'!A:N,3,0)</f>
        <v/>
      </c>
      <c r="M130" s="116">
        <f>(E130+F130)</f>
        <v/>
      </c>
      <c r="N130" s="113">
        <f>VLOOKUP(C130,'B2B（ol)'!A:K,11,0)</f>
        <v/>
      </c>
      <c r="O130" s="113">
        <f>VLOOKUP(B130,fulfillment!L:AN,29,0)</f>
        <v/>
      </c>
      <c r="Q130" s="59">
        <f>VLOOKUP(R130,映射表!A:G,7,0)</f>
        <v/>
      </c>
      <c r="R130" s="59" t="s">
        <v>18516</v>
      </c>
      <c r="S130" s="59" t="s">
        <v>18516</v>
      </c>
      <c r="T130" s="59" t="s">
        <v>18516</v>
      </c>
      <c r="U130" s="59" t="s">
        <v>18516</v>
      </c>
      <c r="V130" s="59" t="s">
        <v>18516</v>
      </c>
      <c r="W130" s="59" t="s">
        <v>18516</v>
      </c>
      <c r="X130" s="59" t="s">
        <v>18516</v>
      </c>
      <c r="Y130" s="59" t="s">
        <v>18516</v>
      </c>
      <c r="AB130" s="59">
        <f>M130</f>
        <v/>
      </c>
    </row>
    <row r="131" spans="1:31" s="59" customFormat="1">
      <c r="A131" s="59">
        <f>Q131</f>
        <v/>
      </c>
      <c r="B131" s="120">
        <f>R131</f>
        <v/>
      </c>
      <c r="C131" s="116">
        <f>VLOOKUP(B131,映射表!A:C,3,0)</f>
        <v/>
      </c>
      <c r="D131" s="120">
        <f>U131</f>
        <v/>
      </c>
      <c r="E131" s="98">
        <f>IFERROR(W131/D131,0)*D131</f>
        <v/>
      </c>
      <c r="F131" s="120">
        <f>IFERROR(Y131/D131,0)*D131</f>
        <v/>
      </c>
      <c r="G131" s="120">
        <f>IFERROR(IF((E131+F131)&gt;200,(E131+F131-200)*0.9+200*0.85,(E131+F131)*0.85),0)</f>
        <v/>
      </c>
      <c r="H131" s="97">
        <f>VLOOKUP(C131,'B2B（ol)'!A:J,10,0)*D131</f>
        <v/>
      </c>
      <c r="I131" s="99">
        <f>(M131*0.05/D131)*D131</f>
        <v/>
      </c>
      <c r="J131" s="99">
        <f>IFERROR((G131-H131-(I131/D131))/(E131+F131),0)</f>
        <v/>
      </c>
      <c r="K131" s="120">
        <f>IFERROR((G131-H131-I131),0)</f>
        <v/>
      </c>
      <c r="L131" s="120">
        <f>VLOOKUP(C131,'B2B（ol)'!A:N,3,0)</f>
        <v/>
      </c>
      <c r="M131" s="116">
        <f>(E131+F131)</f>
        <v/>
      </c>
      <c r="N131" s="113">
        <f>VLOOKUP(C131,'B2B（ol)'!A:K,11,0)</f>
        <v/>
      </c>
      <c r="O131" s="113">
        <f>VLOOKUP(B131,fulfillment!L:AN,29,0)</f>
        <v/>
      </c>
      <c r="Q131" s="59">
        <f>VLOOKUP(R131,映射表!A:G,7,0)</f>
        <v/>
      </c>
      <c r="R131" s="59" t="s">
        <v>18516</v>
      </c>
      <c r="S131" s="59" t="s">
        <v>18516</v>
      </c>
      <c r="T131" s="59" t="s">
        <v>18516</v>
      </c>
      <c r="U131" s="59" t="s">
        <v>18516</v>
      </c>
      <c r="V131" s="59" t="s">
        <v>18516</v>
      </c>
      <c r="W131" s="59" t="s">
        <v>18516</v>
      </c>
      <c r="X131" s="59" t="s">
        <v>18516</v>
      </c>
      <c r="Y131" s="59" t="s">
        <v>18516</v>
      </c>
      <c r="AB131" s="59">
        <f>M131</f>
        <v/>
      </c>
    </row>
    <row r="132" spans="1:31" s="59" customFormat="1">
      <c r="A132" s="59">
        <f>Q132</f>
        <v/>
      </c>
      <c r="B132" s="120">
        <f>R132</f>
        <v/>
      </c>
      <c r="C132" s="116">
        <f>VLOOKUP(B132,映射表!A:C,3,0)</f>
        <v/>
      </c>
      <c r="D132" s="120">
        <f>U132</f>
        <v/>
      </c>
      <c r="E132" s="98">
        <f>IFERROR(W132/D132,0)*D132</f>
        <v/>
      </c>
      <c r="F132" s="120">
        <f>IFERROR(Y132/D132,0)*D132</f>
        <v/>
      </c>
      <c r="G132" s="120">
        <f>IFERROR(IF((E132+F132)&gt;200,(E132+F132-200)*0.9+200*0.85,(E132+F132)*0.85),0)</f>
        <v/>
      </c>
      <c r="H132" s="97">
        <f>VLOOKUP(C132,'B2B（ol)'!A:J,10,0)*D132</f>
        <v/>
      </c>
      <c r="I132" s="99">
        <f>(M132*0.05/D132)*D132</f>
        <v/>
      </c>
      <c r="J132" s="99">
        <f>IFERROR((G132-H132-(I132/D132))/(E132+F132),0)</f>
        <v/>
      </c>
      <c r="K132" s="120">
        <f>IFERROR((G132-H132-I132),0)</f>
        <v/>
      </c>
      <c r="L132" s="120">
        <f>VLOOKUP(C132,'B2B（ol)'!A:N,3,0)</f>
        <v/>
      </c>
      <c r="M132" s="116">
        <f>(E132+F132)</f>
        <v/>
      </c>
      <c r="N132" s="113">
        <f>VLOOKUP(C132,'B2B（ol)'!A:K,11,0)</f>
        <v/>
      </c>
      <c r="O132" s="113">
        <f>VLOOKUP(B132,fulfillment!L:AN,29,0)</f>
        <v/>
      </c>
      <c r="Q132" s="59">
        <f>VLOOKUP(R132,映射表!A:G,7,0)</f>
        <v/>
      </c>
      <c r="R132" s="59" t="s">
        <v>18516</v>
      </c>
      <c r="S132" s="59" t="s">
        <v>18516</v>
      </c>
      <c r="T132" s="59" t="s">
        <v>18516</v>
      </c>
      <c r="U132" s="59" t="s">
        <v>18516</v>
      </c>
      <c r="V132" s="59" t="s">
        <v>18516</v>
      </c>
      <c r="W132" s="59" t="s">
        <v>18516</v>
      </c>
      <c r="X132" s="59" t="s">
        <v>18516</v>
      </c>
      <c r="Y132" s="59" t="s">
        <v>18516</v>
      </c>
      <c r="AB132" s="59">
        <f>M132</f>
        <v/>
      </c>
    </row>
    <row r="133" spans="1:31" s="59" customFormat="1">
      <c r="A133" s="59">
        <f>Q133</f>
        <v/>
      </c>
      <c r="B133" s="120">
        <f>R133</f>
        <v/>
      </c>
      <c r="C133" s="116">
        <f>VLOOKUP(B133,映射表!A:C,3,0)</f>
        <v/>
      </c>
      <c r="D133" s="120">
        <f>U133</f>
        <v/>
      </c>
      <c r="E133" s="98">
        <f>IFERROR(W133/D133,0)*D133</f>
        <v/>
      </c>
      <c r="F133" s="120">
        <f>IFERROR(Y133/D133,0)*D133</f>
        <v/>
      </c>
      <c r="G133" s="120">
        <f>IFERROR(IF((E133+F133)&gt;200,(E133+F133-200)*0.9+200*0.85,(E133+F133)*0.85),0)</f>
        <v/>
      </c>
      <c r="H133" s="97">
        <f>VLOOKUP(C133,'B2B（ol)'!A:J,10,0)*D133</f>
        <v/>
      </c>
      <c r="I133" s="99">
        <f>(M133*0.05/D133)*D133</f>
        <v/>
      </c>
      <c r="J133" s="99">
        <f>IFERROR((G133-H133-(I133/D133))/(E133+F133),0)</f>
        <v/>
      </c>
      <c r="K133" s="120">
        <f>IFERROR((G133-H133-I133),0)</f>
        <v/>
      </c>
      <c r="L133" s="120">
        <f>VLOOKUP(C133,'B2B（ol)'!A:N,3,0)</f>
        <v/>
      </c>
      <c r="M133" s="116">
        <f>(E133+F133)</f>
        <v/>
      </c>
      <c r="N133" s="113">
        <f>VLOOKUP(C133,'B2B（ol)'!A:K,11,0)</f>
        <v/>
      </c>
      <c r="O133" s="113">
        <f>VLOOKUP(B133,fulfillment!L:AN,29,0)</f>
        <v/>
      </c>
      <c r="Q133" s="59">
        <f>VLOOKUP(R133,映射表!A:G,7,0)</f>
        <v/>
      </c>
      <c r="R133" s="59" t="s">
        <v>18516</v>
      </c>
      <c r="S133" s="59" t="s">
        <v>18516</v>
      </c>
      <c r="T133" s="59" t="s">
        <v>18516</v>
      </c>
      <c r="U133" s="59" t="s">
        <v>18516</v>
      </c>
      <c r="V133" s="59" t="s">
        <v>18516</v>
      </c>
      <c r="W133" s="59" t="s">
        <v>18516</v>
      </c>
      <c r="X133" s="59" t="s">
        <v>18516</v>
      </c>
      <c r="Y133" s="59" t="s">
        <v>18516</v>
      </c>
      <c r="AB133" s="59">
        <f>M133</f>
        <v/>
      </c>
    </row>
    <row r="134" spans="1:31" s="59" customFormat="1">
      <c r="A134" s="59">
        <f>Q134</f>
        <v/>
      </c>
      <c r="B134" s="120">
        <f>R134</f>
        <v/>
      </c>
      <c r="C134" s="116">
        <f>VLOOKUP(B134,映射表!A:C,3,0)</f>
        <v/>
      </c>
      <c r="D134" s="120">
        <f>U134</f>
        <v/>
      </c>
      <c r="E134" s="98">
        <f>IFERROR(W134/D134,0)*D134</f>
        <v/>
      </c>
      <c r="F134" s="120">
        <f>IFERROR(Y134/D134,0)*D134</f>
        <v/>
      </c>
      <c r="G134" s="120">
        <f>IFERROR(IF((E134+F134)&gt;200,(E134+F134-200)*0.9+200*0.85,(E134+F134)*0.85),0)</f>
        <v/>
      </c>
      <c r="H134" s="97">
        <f>VLOOKUP(C134,'B2B（ol)'!A:J,10,0)*D134</f>
        <v/>
      </c>
      <c r="I134" s="99">
        <f>(M134*0.05/D134)*D134</f>
        <v/>
      </c>
      <c r="J134" s="99">
        <f>IFERROR((G134-H134-(I134/D134))/(E134+F134),0)</f>
        <v/>
      </c>
      <c r="K134" s="120">
        <f>IFERROR((G134-H134-I134),0)</f>
        <v/>
      </c>
      <c r="L134" s="120">
        <f>VLOOKUP(C134,'B2B（ol)'!A:N,3,0)</f>
        <v/>
      </c>
      <c r="M134" s="116">
        <f>(E134+F134)</f>
        <v/>
      </c>
      <c r="N134" s="113">
        <f>VLOOKUP(C134,'B2B（ol)'!A:K,11,0)</f>
        <v/>
      </c>
      <c r="O134" s="113">
        <f>VLOOKUP(B134,fulfillment!L:AN,29,0)</f>
        <v/>
      </c>
      <c r="Q134" s="59">
        <f>VLOOKUP(R134,映射表!A:G,7,0)</f>
        <v/>
      </c>
      <c r="R134" s="59" t="s">
        <v>18516</v>
      </c>
      <c r="S134" s="59" t="s">
        <v>18516</v>
      </c>
      <c r="T134" s="59" t="s">
        <v>18516</v>
      </c>
      <c r="U134" s="59" t="s">
        <v>18516</v>
      </c>
      <c r="V134" s="59" t="s">
        <v>18516</v>
      </c>
      <c r="W134" s="59" t="s">
        <v>18516</v>
      </c>
      <c r="X134" s="59" t="s">
        <v>18516</v>
      </c>
      <c r="Y134" s="59" t="s">
        <v>18516</v>
      </c>
      <c r="AB134" s="59">
        <f>M134</f>
        <v/>
      </c>
    </row>
    <row r="135" spans="1:31" s="59" customFormat="1">
      <c r="A135" s="59">
        <f>Q135</f>
        <v/>
      </c>
      <c r="B135" s="120">
        <f>R135</f>
        <v/>
      </c>
      <c r="C135" s="116">
        <f>VLOOKUP(B135,映射表!A:C,3,0)</f>
        <v/>
      </c>
      <c r="D135" s="120">
        <f>U135</f>
        <v/>
      </c>
      <c r="E135" s="98">
        <f>IFERROR(W135/D135,0)*D135</f>
        <v/>
      </c>
      <c r="F135" s="120">
        <f>IFERROR(Y135/D135,0)*D135</f>
        <v/>
      </c>
      <c r="G135" s="120">
        <f>IFERROR(IF((E135+F135)&gt;200,(E135+F135-200)*0.9+200*0.85,(E135+F135)*0.85),0)</f>
        <v/>
      </c>
      <c r="H135" s="97">
        <f>VLOOKUP(C135,'B2B（ol)'!A:J,10,0)*D135</f>
        <v/>
      </c>
      <c r="I135" s="99">
        <f>(M135*0.05/D135)*D135</f>
        <v/>
      </c>
      <c r="J135" s="99">
        <f>IFERROR((G135-H135-(I135/D135))/(E135+F135),0)</f>
        <v/>
      </c>
      <c r="K135" s="120">
        <f>IFERROR((G135-H135-I135),0)</f>
        <v/>
      </c>
      <c r="L135" s="120">
        <f>VLOOKUP(C135,'B2B（ol)'!A:N,3,0)</f>
        <v/>
      </c>
      <c r="M135" s="116">
        <f>(E135+F135)</f>
        <v/>
      </c>
      <c r="N135" s="113">
        <f>VLOOKUP(C135,'B2B（ol)'!A:K,11,0)</f>
        <v/>
      </c>
      <c r="O135" s="113">
        <f>VLOOKUP(B135,fulfillment!L:AN,29,0)</f>
        <v/>
      </c>
      <c r="Q135" s="59">
        <f>VLOOKUP(R135,映射表!A:G,7,0)</f>
        <v/>
      </c>
      <c r="R135" s="59" t="s">
        <v>18516</v>
      </c>
      <c r="S135" s="59" t="s">
        <v>18516</v>
      </c>
      <c r="T135" s="59" t="s">
        <v>18516</v>
      </c>
      <c r="U135" s="59" t="s">
        <v>18516</v>
      </c>
      <c r="V135" s="59" t="s">
        <v>18516</v>
      </c>
      <c r="W135" s="59" t="s">
        <v>18516</v>
      </c>
      <c r="X135" s="59" t="s">
        <v>18516</v>
      </c>
      <c r="Y135" s="59" t="s">
        <v>18516</v>
      </c>
      <c r="AB135" s="59">
        <f>M135</f>
        <v/>
      </c>
    </row>
    <row r="136" spans="1:31" s="59" customFormat="1">
      <c r="A136" s="59">
        <f>Q136</f>
        <v/>
      </c>
      <c r="B136" s="120">
        <f>R136</f>
        <v/>
      </c>
      <c r="C136" s="116">
        <f>VLOOKUP(B136,映射表!A:C,3,0)</f>
        <v/>
      </c>
      <c r="D136" s="120">
        <f>U136</f>
        <v/>
      </c>
      <c r="E136" s="98">
        <f>IFERROR(W136/D136,0)*D136</f>
        <v/>
      </c>
      <c r="F136" s="120">
        <f>IFERROR(Y136/D136,0)*D136</f>
        <v/>
      </c>
      <c r="G136" s="120">
        <f>IFERROR(IF((E136+F136)&gt;200,(E136+F136-200)*0.9+200*0.85,(E136+F136)*0.85),0)</f>
        <v/>
      </c>
      <c r="H136" s="97">
        <f>VLOOKUP(C136,'B2B（ol)'!A:J,10,0)*D136</f>
        <v/>
      </c>
      <c r="I136" s="99">
        <f>(M136*0.05/D136)*D136</f>
        <v/>
      </c>
      <c r="J136" s="99">
        <f>IFERROR((G136-H136-(I136/D136))/(E136+F136),0)</f>
        <v/>
      </c>
      <c r="K136" s="120">
        <f>IFERROR((G136-H136-I136),0)</f>
        <v/>
      </c>
      <c r="L136" s="120">
        <f>VLOOKUP(C136,'B2B（ol)'!A:N,3,0)</f>
        <v/>
      </c>
      <c r="M136" s="116">
        <f>(E136+F136)</f>
        <v/>
      </c>
      <c r="N136" s="113">
        <f>VLOOKUP(C136,'B2B（ol)'!A:K,11,0)</f>
        <v/>
      </c>
      <c r="O136" s="113">
        <f>VLOOKUP(B136,fulfillment!L:AN,29,0)</f>
        <v/>
      </c>
      <c r="Q136" s="59">
        <f>VLOOKUP(R136,映射表!A:G,7,0)</f>
        <v/>
      </c>
      <c r="R136" s="59" t="s">
        <v>18516</v>
      </c>
      <c r="S136" s="59" t="s">
        <v>18516</v>
      </c>
      <c r="T136" s="59" t="s">
        <v>18516</v>
      </c>
      <c r="U136" s="59" t="s">
        <v>18516</v>
      </c>
      <c r="V136" s="59" t="s">
        <v>18516</v>
      </c>
      <c r="W136" s="59" t="s">
        <v>18516</v>
      </c>
      <c r="X136" s="59" t="s">
        <v>18516</v>
      </c>
      <c r="Y136" s="59" t="s">
        <v>18516</v>
      </c>
      <c r="AB136" s="59">
        <f>M136</f>
        <v/>
      </c>
    </row>
    <row r="137" spans="1:31" s="59" customFormat="1">
      <c r="A137" s="59">
        <f>Q137</f>
        <v/>
      </c>
      <c r="B137" s="120">
        <f>R137</f>
        <v/>
      </c>
      <c r="C137" s="116">
        <f>VLOOKUP(B137,映射表!A:C,3,0)</f>
        <v/>
      </c>
      <c r="D137" s="120">
        <f>U137</f>
        <v/>
      </c>
      <c r="E137" s="98">
        <f>IFERROR(W137/D137,0)*D137</f>
        <v/>
      </c>
      <c r="F137" s="120">
        <f>IFERROR(Y137/D137,0)*D137</f>
        <v/>
      </c>
      <c r="G137" s="120">
        <f>IFERROR(IF((E137+F137)&gt;200,(E137+F137-200)*0.9+200*0.85,(E137+F137)*0.85),0)</f>
        <v/>
      </c>
      <c r="H137" s="97">
        <f>VLOOKUP(C137,'B2B（ol)'!A:J,10,0)*D137</f>
        <v/>
      </c>
      <c r="I137" s="99">
        <f>(M137*0.05/D137)*D137</f>
        <v/>
      </c>
      <c r="J137" s="99">
        <f>IFERROR((G137-H137-(I137/D137))/(E137+F137),0)</f>
        <v/>
      </c>
      <c r="K137" s="120">
        <f>IFERROR((G137-H137-I137),0)</f>
        <v/>
      </c>
      <c r="L137" s="120">
        <f>VLOOKUP(C137,'B2B（ol)'!A:N,3,0)</f>
        <v/>
      </c>
      <c r="M137" s="116">
        <f>(E137+F137)</f>
        <v/>
      </c>
      <c r="N137" s="113">
        <f>VLOOKUP(C137,'B2B（ol)'!A:K,11,0)</f>
        <v/>
      </c>
      <c r="O137" s="113">
        <f>VLOOKUP(B137,fulfillment!L:AN,29,0)</f>
        <v/>
      </c>
      <c r="Q137" s="59">
        <f>VLOOKUP(R137,映射表!A:G,7,0)</f>
        <v/>
      </c>
      <c r="R137" s="59" t="s">
        <v>18516</v>
      </c>
      <c r="S137" s="59" t="s">
        <v>18516</v>
      </c>
      <c r="T137" s="59" t="s">
        <v>18516</v>
      </c>
      <c r="U137" s="59" t="s">
        <v>18516</v>
      </c>
      <c r="V137" s="59" t="s">
        <v>18516</v>
      </c>
      <c r="W137" s="59" t="s">
        <v>18516</v>
      </c>
      <c r="X137" s="59" t="s">
        <v>18516</v>
      </c>
      <c r="Y137" s="59" t="s">
        <v>18516</v>
      </c>
      <c r="AB137" s="59">
        <f>M137</f>
        <v/>
      </c>
    </row>
    <row r="138" spans="1:31" s="59" customFormat="1">
      <c r="A138" s="59">
        <f>Q138</f>
        <v/>
      </c>
      <c r="B138" s="120">
        <f>R138</f>
        <v/>
      </c>
      <c r="C138" s="116">
        <f>VLOOKUP(B138,映射表!A:C,3,0)</f>
        <v/>
      </c>
      <c r="D138" s="120">
        <f>U138</f>
        <v/>
      </c>
      <c r="E138" s="98">
        <f>IFERROR(W138/D138,0)*D138</f>
        <v/>
      </c>
      <c r="F138" s="120">
        <f>IFERROR(Y138/D138,0)*D138</f>
        <v/>
      </c>
      <c r="G138" s="120">
        <f>IFERROR(IF((E138+F138)&gt;200,(E138+F138-200)*0.9+200*0.85,(E138+F138)*0.85),0)</f>
        <v/>
      </c>
      <c r="H138" s="97">
        <f>VLOOKUP(C138,'B2B（ol)'!A:J,10,0)*D138</f>
        <v/>
      </c>
      <c r="I138" s="99">
        <f>(M138*0.05/D138)*D138</f>
        <v/>
      </c>
      <c r="J138" s="99">
        <f>IFERROR((G138-H138-(I138/D138))/(E138+F138),0)</f>
        <v/>
      </c>
      <c r="K138" s="120">
        <f>IFERROR((G138-H138-I138),0)</f>
        <v/>
      </c>
      <c r="L138" s="120">
        <f>VLOOKUP(C138,'B2B（ol)'!A:N,3,0)</f>
        <v/>
      </c>
      <c r="M138" s="116">
        <f>(E138+F138)</f>
        <v/>
      </c>
      <c r="N138" s="113">
        <f>VLOOKUP(C138,'B2B（ol)'!A:K,11,0)</f>
        <v/>
      </c>
      <c r="O138" s="113">
        <f>VLOOKUP(B138,fulfillment!L:AN,29,0)</f>
        <v/>
      </c>
      <c r="Q138" s="59">
        <f>VLOOKUP(R138,映射表!A:G,7,0)</f>
        <v/>
      </c>
      <c r="R138" s="59" t="s">
        <v>18516</v>
      </c>
      <c r="S138" s="59" t="s">
        <v>18516</v>
      </c>
      <c r="T138" s="59" t="s">
        <v>18516</v>
      </c>
      <c r="U138" s="59" t="s">
        <v>18516</v>
      </c>
      <c r="V138" s="59" t="s">
        <v>18516</v>
      </c>
      <c r="W138" s="59" t="s">
        <v>18516</v>
      </c>
      <c r="X138" s="59" t="s">
        <v>18516</v>
      </c>
      <c r="Y138" s="59" t="s">
        <v>18516</v>
      </c>
      <c r="AB138" s="59">
        <f>M138</f>
        <v/>
      </c>
    </row>
    <row r="139" spans="1:31" s="59" customFormat="1">
      <c r="A139" s="59">
        <f>Q139</f>
        <v/>
      </c>
      <c r="B139" s="120">
        <f>R139</f>
        <v/>
      </c>
      <c r="C139" s="116">
        <f>VLOOKUP(B139,映射表!A:C,3,0)</f>
        <v/>
      </c>
      <c r="D139" s="120">
        <f>U139</f>
        <v/>
      </c>
      <c r="E139" s="98">
        <f>IFERROR(W139/D139,0)*D139</f>
        <v/>
      </c>
      <c r="F139" s="120">
        <f>IFERROR(Y139/D139,0)*D139</f>
        <v/>
      </c>
      <c r="G139" s="120">
        <f>IFERROR(IF((E139+F139)&gt;200,(E139+F139-200)*0.9+200*0.85,(E139+F139)*0.85),0)</f>
        <v/>
      </c>
      <c r="H139" s="97">
        <f>VLOOKUP(C139,'B2B（ol)'!A:J,10,0)*D139</f>
        <v/>
      </c>
      <c r="I139" s="99">
        <f>(M139*0.05/D139)*D139</f>
        <v/>
      </c>
      <c r="J139" s="99">
        <f>IFERROR((G139-H139-(I139/D139))/(E139+F139),0)</f>
        <v/>
      </c>
      <c r="K139" s="120">
        <f>IFERROR((G139-H139-I139),0)</f>
        <v/>
      </c>
      <c r="L139" s="120">
        <f>VLOOKUP(C139,'B2B（ol)'!A:N,3,0)</f>
        <v/>
      </c>
      <c r="M139" s="116">
        <f>(E139+F139)</f>
        <v/>
      </c>
      <c r="N139" s="113">
        <f>VLOOKUP(C139,'B2B（ol)'!A:K,11,0)</f>
        <v/>
      </c>
      <c r="O139" s="113">
        <f>VLOOKUP(B139,fulfillment!L:AN,29,0)</f>
        <v/>
      </c>
      <c r="Q139" s="59">
        <f>VLOOKUP(R139,映射表!A:G,7,0)</f>
        <v/>
      </c>
      <c r="R139" s="59" t="s">
        <v>18516</v>
      </c>
      <c r="S139" s="59" t="s">
        <v>18516</v>
      </c>
      <c r="T139" s="59" t="s">
        <v>18516</v>
      </c>
      <c r="U139" s="59" t="s">
        <v>18516</v>
      </c>
      <c r="V139" s="59" t="s">
        <v>18516</v>
      </c>
      <c r="W139" s="59" t="s">
        <v>18516</v>
      </c>
      <c r="X139" s="59" t="s">
        <v>18516</v>
      </c>
      <c r="Y139" s="59" t="s">
        <v>18516</v>
      </c>
      <c r="AB139" s="59">
        <f>M139</f>
        <v/>
      </c>
    </row>
    <row r="140" spans="1:31" s="59" customFormat="1">
      <c r="A140" s="59">
        <f>Q140</f>
        <v/>
      </c>
      <c r="B140" s="120">
        <f>R140</f>
        <v/>
      </c>
      <c r="C140" s="116">
        <f>VLOOKUP(B140,映射表!A:C,3,0)</f>
        <v/>
      </c>
      <c r="D140" s="120">
        <f>U140</f>
        <v/>
      </c>
      <c r="E140" s="98">
        <f>IFERROR(W140/D140,0)*D140</f>
        <v/>
      </c>
      <c r="F140" s="120">
        <f>IFERROR(Y140/D140,0)*D140</f>
        <v/>
      </c>
      <c r="G140" s="120">
        <f>IFERROR(IF((E140+F140)&gt;200,(E140+F140-200)*0.9+200*0.85,(E140+F140)*0.85),0)</f>
        <v/>
      </c>
      <c r="H140" s="97">
        <f>VLOOKUP(C140,'B2B（ol)'!A:J,10,0)*D140</f>
        <v/>
      </c>
      <c r="I140" s="99">
        <f>(M140*0.05/D140)*D140</f>
        <v/>
      </c>
      <c r="J140" s="99">
        <f>IFERROR((G140-H140-(I140/D140))/(E140+F140),0)</f>
        <v/>
      </c>
      <c r="K140" s="120">
        <f>IFERROR((G140-H140-I140),0)</f>
        <v/>
      </c>
      <c r="L140" s="120">
        <f>VLOOKUP(C140,'B2B（ol)'!A:N,3,0)</f>
        <v/>
      </c>
      <c r="M140" s="116">
        <f>(E140+F140)</f>
        <v/>
      </c>
      <c r="N140" s="113">
        <f>VLOOKUP(C140,'B2B（ol)'!A:K,11,0)</f>
        <v/>
      </c>
      <c r="O140" s="113">
        <f>VLOOKUP(B140,fulfillment!L:AN,29,0)</f>
        <v/>
      </c>
      <c r="Q140" s="59">
        <f>VLOOKUP(R140,映射表!A:G,7,0)</f>
        <v/>
      </c>
      <c r="R140" s="59" t="s">
        <v>18516</v>
      </c>
      <c r="S140" s="59" t="s">
        <v>18516</v>
      </c>
      <c r="T140" s="59" t="s">
        <v>18516</v>
      </c>
      <c r="U140" s="59" t="s">
        <v>18516</v>
      </c>
      <c r="V140" s="59" t="s">
        <v>18516</v>
      </c>
      <c r="W140" s="59" t="s">
        <v>18516</v>
      </c>
      <c r="X140" s="59" t="s">
        <v>18516</v>
      </c>
      <c r="Y140" s="59" t="s">
        <v>18516</v>
      </c>
      <c r="AB140" s="59">
        <f>M140</f>
        <v/>
      </c>
    </row>
    <row r="141" spans="1:31" s="59" customFormat="1">
      <c r="A141" s="59">
        <f>Q141</f>
        <v/>
      </c>
      <c r="B141" s="120">
        <f>R141</f>
        <v/>
      </c>
      <c r="C141" s="116">
        <f>VLOOKUP(B141,映射表!A:C,3,0)</f>
        <v/>
      </c>
      <c r="D141" s="120">
        <f>U141</f>
        <v/>
      </c>
      <c r="E141" s="98">
        <f>IFERROR(W141/D141,0)*D141</f>
        <v/>
      </c>
      <c r="F141" s="120">
        <f>IFERROR(Y141/D141,0)*D141</f>
        <v/>
      </c>
      <c r="G141" s="120">
        <f>IFERROR(IF((E141+F141)&gt;200,(E141+F141-200)*0.9+200*0.85,(E141+F141)*0.85),0)</f>
        <v/>
      </c>
      <c r="H141" s="97">
        <f>VLOOKUP(C141,'B2B（ol)'!A:J,10,0)*D141</f>
        <v/>
      </c>
      <c r="I141" s="99">
        <f>(M141*0.05/D141)*D141</f>
        <v/>
      </c>
      <c r="J141" s="99">
        <f>IFERROR((G141-H141-(I141/D141))/(E141+F141),0)</f>
        <v/>
      </c>
      <c r="K141" s="120">
        <f>IFERROR((G141-H141-I141),0)</f>
        <v/>
      </c>
      <c r="L141" s="120">
        <f>VLOOKUP(C141,'B2B（ol)'!A:N,3,0)</f>
        <v/>
      </c>
      <c r="M141" s="116">
        <f>(E141+F141)</f>
        <v/>
      </c>
      <c r="N141" s="113">
        <f>VLOOKUP(C141,'B2B（ol)'!A:K,11,0)</f>
        <v/>
      </c>
      <c r="O141" s="113">
        <f>VLOOKUP(B141,fulfillment!L:AN,29,0)</f>
        <v/>
      </c>
      <c r="Q141" s="59">
        <f>VLOOKUP(R141,映射表!A:G,7,0)</f>
        <v/>
      </c>
      <c r="R141" s="59" t="s">
        <v>18516</v>
      </c>
      <c r="S141" s="59" t="s">
        <v>18516</v>
      </c>
      <c r="T141" s="59" t="s">
        <v>18516</v>
      </c>
      <c r="U141" s="59" t="s">
        <v>18516</v>
      </c>
      <c r="V141" s="59" t="s">
        <v>18516</v>
      </c>
      <c r="W141" s="59" t="s">
        <v>18516</v>
      </c>
      <c r="X141" s="59" t="s">
        <v>18516</v>
      </c>
      <c r="Y141" s="59" t="s">
        <v>18516</v>
      </c>
      <c r="AB141" s="59">
        <f>M141</f>
        <v/>
      </c>
    </row>
    <row r="142" spans="1:31" s="59" customFormat="1">
      <c r="A142" s="59">
        <f>Q142</f>
        <v/>
      </c>
      <c r="B142" s="120">
        <f>R142</f>
        <v/>
      </c>
      <c r="C142" s="116">
        <f>VLOOKUP(B142,映射表!A:C,3,0)</f>
        <v/>
      </c>
      <c r="D142" s="120">
        <f>U142</f>
        <v/>
      </c>
      <c r="E142" s="98">
        <f>IFERROR(W142/D142,0)*D142</f>
        <v/>
      </c>
      <c r="F142" s="120">
        <f>IFERROR(Y142/D142,0)*D142</f>
        <v/>
      </c>
      <c r="G142" s="120">
        <f>IFERROR(IF((E142+F142)&gt;200,(E142+F142-200)*0.9+200*0.85,(E142+F142)*0.85),0)</f>
        <v/>
      </c>
      <c r="H142" s="97">
        <f>VLOOKUP(C142,'B2B（ol)'!A:J,10,0)*D142</f>
        <v/>
      </c>
      <c r="I142" s="99">
        <f>(M142*0.05/D142)*D142</f>
        <v/>
      </c>
      <c r="J142" s="99">
        <f>IFERROR((G142-H142-(I142/D142))/(E142+F142),0)</f>
        <v/>
      </c>
      <c r="K142" s="120">
        <f>IFERROR((G142-H142-I142),0)</f>
        <v/>
      </c>
      <c r="L142" s="120">
        <f>VLOOKUP(C142,'B2B（ol)'!A:N,3,0)</f>
        <v/>
      </c>
      <c r="M142" s="116">
        <f>(E142+F142)</f>
        <v/>
      </c>
      <c r="N142" s="113">
        <f>VLOOKUP(C142,'B2B（ol)'!A:K,11,0)</f>
        <v/>
      </c>
      <c r="O142" s="113">
        <f>VLOOKUP(B142,fulfillment!L:AN,29,0)</f>
        <v/>
      </c>
      <c r="Q142" s="59">
        <f>VLOOKUP(R142,映射表!A:G,7,0)</f>
        <v/>
      </c>
      <c r="R142" s="59" t="s">
        <v>18516</v>
      </c>
      <c r="S142" s="59" t="s">
        <v>18516</v>
      </c>
      <c r="T142" s="59" t="s">
        <v>18516</v>
      </c>
      <c r="U142" s="59" t="s">
        <v>18516</v>
      </c>
      <c r="V142" s="59" t="s">
        <v>18516</v>
      </c>
      <c r="W142" s="59" t="s">
        <v>18516</v>
      </c>
      <c r="X142" s="59" t="s">
        <v>18516</v>
      </c>
      <c r="Y142" s="59" t="s">
        <v>18516</v>
      </c>
      <c r="AB142" s="59">
        <f>M142</f>
        <v/>
      </c>
    </row>
    <row r="143" spans="1:31" s="59" customFormat="1">
      <c r="A143" s="59">
        <f>Q143</f>
        <v/>
      </c>
      <c r="B143" s="120">
        <f>R143</f>
        <v/>
      </c>
      <c r="C143" s="116">
        <f>VLOOKUP(B143,映射表!A:C,3,0)</f>
        <v/>
      </c>
      <c r="D143" s="120">
        <f>U143</f>
        <v/>
      </c>
      <c r="E143" s="98">
        <f>IFERROR(W143/D143,0)*D143</f>
        <v/>
      </c>
      <c r="F143" s="120">
        <f>IFERROR(Y143/D143,0)*D143</f>
        <v/>
      </c>
      <c r="G143" s="120">
        <f>IFERROR(IF((E143+F143)&gt;200,(E143+F143-200)*0.9+200*0.85,(E143+F143)*0.85),0)</f>
        <v/>
      </c>
      <c r="H143" s="97">
        <f>VLOOKUP(C143,'B2B（ol)'!A:J,10,0)*D143</f>
        <v/>
      </c>
      <c r="I143" s="99">
        <f>(M143*0.05/D143)*D143</f>
        <v/>
      </c>
      <c r="J143" s="99">
        <f>IFERROR((G143-H143-(I143/D143))/(E143+F143),0)</f>
        <v/>
      </c>
      <c r="K143" s="120">
        <f>IFERROR((G143-H143-I143),0)</f>
        <v/>
      </c>
      <c r="L143" s="120">
        <f>VLOOKUP(C143,'B2B（ol)'!A:N,3,0)</f>
        <v/>
      </c>
      <c r="M143" s="116">
        <f>(E143+F143)</f>
        <v/>
      </c>
      <c r="N143" s="113">
        <f>VLOOKUP(C143,'B2B（ol)'!A:K,11,0)</f>
        <v/>
      </c>
      <c r="O143" s="113">
        <f>VLOOKUP(B143,fulfillment!L:AN,29,0)</f>
        <v/>
      </c>
      <c r="Q143" s="59">
        <f>VLOOKUP(R143,映射表!A:G,7,0)</f>
        <v/>
      </c>
      <c r="R143" s="59" t="s">
        <v>18516</v>
      </c>
      <c r="S143" s="59" t="s">
        <v>18516</v>
      </c>
      <c r="T143" s="59" t="s">
        <v>18516</v>
      </c>
      <c r="U143" s="59" t="s">
        <v>18516</v>
      </c>
      <c r="V143" s="59" t="s">
        <v>18516</v>
      </c>
      <c r="W143" s="59" t="s">
        <v>18516</v>
      </c>
      <c r="X143" s="59" t="s">
        <v>18516</v>
      </c>
      <c r="Y143" s="59" t="s">
        <v>18516</v>
      </c>
      <c r="AB143" s="59">
        <f>M143</f>
        <v/>
      </c>
    </row>
    <row r="144" spans="1:31" s="59" customFormat="1">
      <c r="A144" s="59">
        <f>Q144</f>
        <v/>
      </c>
      <c r="B144" s="120">
        <f>R144</f>
        <v/>
      </c>
      <c r="C144" s="116">
        <f>VLOOKUP(B144,映射表!A:C,3,0)</f>
        <v/>
      </c>
      <c r="D144" s="120">
        <f>U144</f>
        <v/>
      </c>
      <c r="E144" s="98">
        <f>IFERROR(W144/D144,0)*D144</f>
        <v/>
      </c>
      <c r="F144" s="120">
        <f>IFERROR(Y144/D144,0)*D144</f>
        <v/>
      </c>
      <c r="G144" s="120">
        <f>IFERROR(IF((E144+F144)&gt;200,(E144+F144-200)*0.9+200*0.85,(E144+F144)*0.85),0)</f>
        <v/>
      </c>
      <c r="H144" s="97">
        <f>VLOOKUP(C144,'B2B（ol)'!A:J,10,0)*D144</f>
        <v/>
      </c>
      <c r="I144" s="99">
        <f>(M144*0.05/D144)*D144</f>
        <v/>
      </c>
      <c r="J144" s="99">
        <f>IFERROR((G144-H144-(I144/D144))/(E144+F144),0)</f>
        <v/>
      </c>
      <c r="K144" s="120">
        <f>IFERROR((G144-H144-I144),0)</f>
        <v/>
      </c>
      <c r="L144" s="120">
        <f>VLOOKUP(C144,'B2B（ol)'!A:N,3,0)</f>
        <v/>
      </c>
      <c r="M144" s="116">
        <f>(E144+F144)</f>
        <v/>
      </c>
      <c r="N144" s="113">
        <f>VLOOKUP(C144,'B2B（ol)'!A:K,11,0)</f>
        <v/>
      </c>
      <c r="O144" s="113">
        <f>VLOOKUP(B144,fulfillment!L:AN,29,0)</f>
        <v/>
      </c>
      <c r="Q144" s="59">
        <f>VLOOKUP(R144,映射表!A:G,7,0)</f>
        <v/>
      </c>
      <c r="R144" s="59" t="s">
        <v>18516</v>
      </c>
      <c r="S144" s="59" t="s">
        <v>18516</v>
      </c>
      <c r="T144" s="59" t="s">
        <v>18516</v>
      </c>
      <c r="U144" s="59" t="s">
        <v>18516</v>
      </c>
      <c r="V144" s="59" t="s">
        <v>18516</v>
      </c>
      <c r="W144" s="59" t="s">
        <v>18516</v>
      </c>
      <c r="X144" s="59" t="s">
        <v>18516</v>
      </c>
      <c r="Y144" s="59" t="s">
        <v>18516</v>
      </c>
      <c r="AB144" s="59">
        <f>M144</f>
        <v/>
      </c>
    </row>
    <row r="145" spans="1:31" s="59" customFormat="1">
      <c r="A145" s="59">
        <f>Q145</f>
        <v/>
      </c>
      <c r="B145" s="120">
        <f>R145</f>
        <v/>
      </c>
      <c r="C145" s="116">
        <f>VLOOKUP(B145,映射表!A:C,3,0)</f>
        <v/>
      </c>
      <c r="D145" s="120">
        <f>U145</f>
        <v/>
      </c>
      <c r="E145" s="98">
        <f>IFERROR(W145/D145,0)*D145</f>
        <v/>
      </c>
      <c r="F145" s="120">
        <f>IFERROR(Y145/D145,0)*D145</f>
        <v/>
      </c>
      <c r="G145" s="120">
        <f>IFERROR(IF((E145+F145)&gt;200,(E145+F145-200)*0.9+200*0.85,(E145+F145)*0.85),0)</f>
        <v/>
      </c>
      <c r="H145" s="97">
        <f>VLOOKUP(C145,'B2B（ol)'!A:J,10,0)*D145</f>
        <v/>
      </c>
      <c r="I145" s="99">
        <f>(M145*0.05/D145)*D145</f>
        <v/>
      </c>
      <c r="J145" s="99">
        <f>IFERROR((G145-H145-(I145/D145))/(E145+F145),0)</f>
        <v/>
      </c>
      <c r="K145" s="120">
        <f>IFERROR((G145-H145-I145),0)</f>
        <v/>
      </c>
      <c r="L145" s="120">
        <f>VLOOKUP(C145,'B2B（ol)'!A:N,3,0)</f>
        <v/>
      </c>
      <c r="M145" s="116">
        <f>(E145+F145)</f>
        <v/>
      </c>
      <c r="N145" s="113">
        <f>VLOOKUP(C145,'B2B（ol)'!A:K,11,0)</f>
        <v/>
      </c>
      <c r="O145" s="113">
        <f>VLOOKUP(B145,fulfillment!L:AN,29,0)</f>
        <v/>
      </c>
      <c r="Q145" s="59">
        <f>VLOOKUP(R145,映射表!A:G,7,0)</f>
        <v/>
      </c>
      <c r="R145" s="59" t="s">
        <v>18516</v>
      </c>
      <c r="S145" s="59" t="s">
        <v>18516</v>
      </c>
      <c r="T145" s="59" t="s">
        <v>18516</v>
      </c>
      <c r="U145" s="59" t="s">
        <v>18516</v>
      </c>
      <c r="V145" s="59" t="s">
        <v>18516</v>
      </c>
      <c r="W145" s="59" t="s">
        <v>18516</v>
      </c>
      <c r="X145" s="59" t="s">
        <v>18516</v>
      </c>
      <c r="Y145" s="59" t="s">
        <v>18516</v>
      </c>
      <c r="AB145" s="59">
        <f>M145</f>
        <v/>
      </c>
    </row>
    <row r="146" spans="1:31" s="59" customFormat="1">
      <c r="A146" s="59">
        <f>Q146</f>
        <v/>
      </c>
      <c r="B146" s="120">
        <f>R146</f>
        <v/>
      </c>
      <c r="C146" s="116">
        <f>VLOOKUP(B146,映射表!A:C,3,0)</f>
        <v/>
      </c>
      <c r="D146" s="120">
        <f>U146</f>
        <v/>
      </c>
      <c r="E146" s="98">
        <f>IFERROR(W146/D146,0)*D146</f>
        <v/>
      </c>
      <c r="F146" s="120">
        <f>IFERROR(Y146/D146,0)*D146</f>
        <v/>
      </c>
      <c r="G146" s="120">
        <f>IFERROR(IF((E146+F146)&gt;200,(E146+F146-200)*0.9+200*0.85,(E146+F146)*0.85),0)</f>
        <v/>
      </c>
      <c r="H146" s="97">
        <f>VLOOKUP(C146,'B2B（ol)'!A:J,10,0)*D146</f>
        <v/>
      </c>
      <c r="I146" s="99">
        <f>(M146*0.05/D146)*D146</f>
        <v/>
      </c>
      <c r="J146" s="99">
        <f>IFERROR((G146-H146-(I146/D146))/(E146+F146),0)</f>
        <v/>
      </c>
      <c r="K146" s="120">
        <f>IFERROR((G146-H146-I146),0)</f>
        <v/>
      </c>
      <c r="L146" s="120">
        <f>VLOOKUP(C146,'B2B（ol)'!A:N,3,0)</f>
        <v/>
      </c>
      <c r="M146" s="116">
        <f>(E146+F146)</f>
        <v/>
      </c>
      <c r="N146" s="113">
        <f>VLOOKUP(C146,'B2B（ol)'!A:K,11,0)</f>
        <v/>
      </c>
      <c r="O146" s="113">
        <f>VLOOKUP(B146,fulfillment!L:AN,29,0)</f>
        <v/>
      </c>
      <c r="Q146" s="59">
        <f>VLOOKUP(R146,映射表!A:G,7,0)</f>
        <v/>
      </c>
      <c r="R146" s="59" t="s">
        <v>18516</v>
      </c>
      <c r="S146" s="59" t="s">
        <v>18516</v>
      </c>
      <c r="T146" s="59" t="s">
        <v>18516</v>
      </c>
      <c r="U146" s="59" t="s">
        <v>18516</v>
      </c>
      <c r="V146" s="59" t="s">
        <v>18516</v>
      </c>
      <c r="W146" s="59" t="s">
        <v>18516</v>
      </c>
      <c r="X146" s="59" t="s">
        <v>18516</v>
      </c>
      <c r="Y146" s="59" t="s">
        <v>18516</v>
      </c>
      <c r="AB146" s="59">
        <f>M146</f>
        <v/>
      </c>
    </row>
    <row r="147" spans="1:31" s="59" customFormat="1">
      <c r="A147" s="59">
        <f>Q147</f>
        <v/>
      </c>
      <c r="B147" s="120">
        <f>R147</f>
        <v/>
      </c>
      <c r="C147" s="116">
        <f>VLOOKUP(B147,映射表!A:C,3,0)</f>
        <v/>
      </c>
      <c r="D147" s="120">
        <f>U147</f>
        <v/>
      </c>
      <c r="E147" s="98">
        <f>IFERROR(W147/D147,0)*D147</f>
        <v/>
      </c>
      <c r="F147" s="120">
        <f>IFERROR(Y147/D147,0)*D147</f>
        <v/>
      </c>
      <c r="G147" s="120">
        <f>IFERROR(IF((E147+F147)&gt;200,(E147+F147-200)*0.9+200*0.85,(E147+F147)*0.85),0)</f>
        <v/>
      </c>
      <c r="H147" s="97">
        <f>VLOOKUP(C147,'B2B（ol)'!A:J,10,0)*D147</f>
        <v/>
      </c>
      <c r="I147" s="99">
        <f>(M147*0.05/D147)*D147</f>
        <v/>
      </c>
      <c r="J147" s="99">
        <f>IFERROR((G147-H147-(I147/D147))/(E147+F147),0)</f>
        <v/>
      </c>
      <c r="K147" s="120">
        <f>IFERROR((G147-H147-I147),0)</f>
        <v/>
      </c>
      <c r="L147" s="120">
        <f>VLOOKUP(C147,'B2B（ol)'!A:N,3,0)</f>
        <v/>
      </c>
      <c r="M147" s="116">
        <f>(E147+F147)</f>
        <v/>
      </c>
      <c r="N147" s="113">
        <f>VLOOKUP(C147,'B2B（ol)'!A:K,11,0)</f>
        <v/>
      </c>
      <c r="O147" s="113">
        <f>VLOOKUP(B147,fulfillment!L:AN,29,0)</f>
        <v/>
      </c>
      <c r="Q147" s="59">
        <f>VLOOKUP(R147,映射表!A:G,7,0)</f>
        <v/>
      </c>
      <c r="R147" s="59" t="s">
        <v>18516</v>
      </c>
      <c r="S147" s="59" t="s">
        <v>18516</v>
      </c>
      <c r="T147" s="59" t="s">
        <v>18516</v>
      </c>
      <c r="U147" s="59" t="s">
        <v>18516</v>
      </c>
      <c r="V147" s="59" t="s">
        <v>18516</v>
      </c>
      <c r="W147" s="59" t="s">
        <v>18516</v>
      </c>
      <c r="X147" s="59" t="s">
        <v>18516</v>
      </c>
      <c r="Y147" s="59" t="s">
        <v>18516</v>
      </c>
      <c r="AB147" s="59">
        <f>M147</f>
        <v/>
      </c>
    </row>
    <row r="148" spans="1:31" s="59" customFormat="1">
      <c r="A148" s="59">
        <f>Q148</f>
        <v/>
      </c>
      <c r="B148" s="120">
        <f>R148</f>
        <v/>
      </c>
      <c r="C148" s="116">
        <f>VLOOKUP(B148,映射表!A:C,3,0)</f>
        <v/>
      </c>
      <c r="D148" s="120">
        <f>U148</f>
        <v/>
      </c>
      <c r="E148" s="98">
        <f>IFERROR(W148/D148,0)*D148</f>
        <v/>
      </c>
      <c r="F148" s="120">
        <f>IFERROR(Y148/D148,0)*D148</f>
        <v/>
      </c>
      <c r="G148" s="120">
        <f>IFERROR(IF((E148+F148)&gt;200,(E148+F148-200)*0.9+200*0.85,(E148+F148)*0.85),0)</f>
        <v/>
      </c>
      <c r="H148" s="97">
        <f>VLOOKUP(C148,'B2B（ol)'!A:J,10,0)*D148</f>
        <v/>
      </c>
      <c r="I148" s="99">
        <f>(M148*0.05/D148)*D148</f>
        <v/>
      </c>
      <c r="J148" s="99">
        <f>IFERROR((G148-H148-(I148/D148))/(E148+F148),0)</f>
        <v/>
      </c>
      <c r="K148" s="120">
        <f>IFERROR((G148-H148-I148),0)</f>
        <v/>
      </c>
      <c r="L148" s="120">
        <f>VLOOKUP(C148,'B2B（ol)'!A:N,3,0)</f>
        <v/>
      </c>
      <c r="M148" s="116">
        <f>(E148+F148)</f>
        <v/>
      </c>
      <c r="N148" s="113">
        <f>VLOOKUP(C148,'B2B（ol)'!A:K,11,0)</f>
        <v/>
      </c>
      <c r="O148" s="113">
        <f>VLOOKUP(B148,fulfillment!L:AN,29,0)</f>
        <v/>
      </c>
      <c r="Q148" s="59">
        <f>VLOOKUP(R148,映射表!A:G,7,0)</f>
        <v/>
      </c>
      <c r="R148" s="59" t="s">
        <v>18516</v>
      </c>
      <c r="S148" s="59" t="s">
        <v>18516</v>
      </c>
      <c r="T148" s="59" t="s">
        <v>18516</v>
      </c>
      <c r="U148" s="59" t="s">
        <v>18516</v>
      </c>
      <c r="V148" s="59" t="s">
        <v>18516</v>
      </c>
      <c r="W148" s="59" t="s">
        <v>18516</v>
      </c>
      <c r="X148" s="59" t="s">
        <v>18516</v>
      </c>
      <c r="Y148" s="59" t="s">
        <v>18516</v>
      </c>
      <c r="AB148" s="59">
        <f>M148</f>
        <v/>
      </c>
    </row>
    <row r="149" spans="1:31" s="59" customFormat="1">
      <c r="A149" s="59">
        <f>Q149</f>
        <v/>
      </c>
      <c r="B149" s="120">
        <f>R149</f>
        <v/>
      </c>
      <c r="C149" s="116">
        <f>VLOOKUP(B149,映射表!A:C,3,0)</f>
        <v/>
      </c>
      <c r="D149" s="120">
        <f>U149</f>
        <v/>
      </c>
      <c r="E149" s="98">
        <f>IFERROR(W149/D149,0)*D149</f>
        <v/>
      </c>
      <c r="F149" s="120">
        <f>IFERROR(Y149/D149,0)*D149</f>
        <v/>
      </c>
      <c r="G149" s="120">
        <f>IFERROR(IF((E149+F149)&gt;200,(E149+F149-200)*0.9+200*0.85,(E149+F149)*0.85),0)</f>
        <v/>
      </c>
      <c r="H149" s="97">
        <f>VLOOKUP(C149,'B2B（ol)'!A:J,10,0)*D149</f>
        <v/>
      </c>
      <c r="I149" s="99">
        <f>(M149*0.05/D149)*D149</f>
        <v/>
      </c>
      <c r="J149" s="99">
        <f>IFERROR((G149-H149-(I149/D149))/(E149+F149),0)</f>
        <v/>
      </c>
      <c r="K149" s="120">
        <f>IFERROR((G149-H149-I149),0)</f>
        <v/>
      </c>
      <c r="L149" s="120">
        <f>VLOOKUP(C149,'B2B（ol)'!A:N,3,0)</f>
        <v/>
      </c>
      <c r="M149" s="116">
        <f>(E149+F149)</f>
        <v/>
      </c>
      <c r="N149" s="113">
        <f>VLOOKUP(C149,'B2B（ol)'!A:K,11,0)</f>
        <v/>
      </c>
      <c r="O149" s="113">
        <f>VLOOKUP(B149,fulfillment!L:AN,29,0)</f>
        <v/>
      </c>
      <c r="Q149" s="59">
        <f>VLOOKUP(R149,映射表!A:G,7,0)</f>
        <v/>
      </c>
      <c r="R149" s="59" t="s">
        <v>18516</v>
      </c>
      <c r="S149" s="59" t="s">
        <v>18516</v>
      </c>
      <c r="T149" s="59" t="s">
        <v>18516</v>
      </c>
      <c r="U149" s="59" t="s">
        <v>18516</v>
      </c>
      <c r="V149" s="59" t="s">
        <v>18516</v>
      </c>
      <c r="W149" s="59" t="s">
        <v>18516</v>
      </c>
      <c r="X149" s="59" t="s">
        <v>18516</v>
      </c>
      <c r="Y149" s="59" t="s">
        <v>18516</v>
      </c>
      <c r="AB149" s="59">
        <f>M149</f>
        <v/>
      </c>
    </row>
    <row r="150" spans="1:31" s="59" customFormat="1">
      <c r="A150" s="59">
        <f>Q150</f>
        <v/>
      </c>
      <c r="B150" s="120">
        <f>R150</f>
        <v/>
      </c>
      <c r="C150" s="116">
        <f>VLOOKUP(B150,映射表!A:C,3,0)</f>
        <v/>
      </c>
      <c r="D150" s="120">
        <f>U150</f>
        <v/>
      </c>
      <c r="E150" s="98">
        <f>IFERROR(W150/D150,0)*D150</f>
        <v/>
      </c>
      <c r="F150" s="120">
        <f>IFERROR(Y150/D150,0)*D150</f>
        <v/>
      </c>
      <c r="G150" s="120">
        <f>IFERROR(IF((E150+F150)&gt;200,(E150+F150-200)*0.9+200*0.85,(E150+F150)*0.85),0)</f>
        <v/>
      </c>
      <c r="H150" s="97">
        <f>VLOOKUP(C150,'B2B（ol)'!A:J,10,0)*D150</f>
        <v/>
      </c>
      <c r="I150" s="99">
        <f>(M150*0.05/D150)*D150</f>
        <v/>
      </c>
      <c r="J150" s="99">
        <f>IFERROR((G150-H150-(I150/D150))/(E150+F150),0)</f>
        <v/>
      </c>
      <c r="K150" s="120">
        <f>IFERROR((G150-H150-I150),0)</f>
        <v/>
      </c>
      <c r="L150" s="120">
        <f>VLOOKUP(C150,'B2B（ol)'!A:N,3,0)</f>
        <v/>
      </c>
      <c r="M150" s="116">
        <f>(E150+F150)</f>
        <v/>
      </c>
      <c r="N150" s="113">
        <f>VLOOKUP(C150,'B2B（ol)'!A:K,11,0)</f>
        <v/>
      </c>
      <c r="O150" s="113">
        <f>VLOOKUP(B150,fulfillment!L:AN,29,0)</f>
        <v/>
      </c>
      <c r="Q150" s="59">
        <f>VLOOKUP(R150,映射表!A:G,7,0)</f>
        <v/>
      </c>
      <c r="R150" s="59" t="s">
        <v>18516</v>
      </c>
      <c r="S150" s="59" t="s">
        <v>18516</v>
      </c>
      <c r="T150" s="59" t="s">
        <v>18516</v>
      </c>
      <c r="U150" s="59" t="s">
        <v>18516</v>
      </c>
      <c r="V150" s="59" t="s">
        <v>18516</v>
      </c>
      <c r="W150" s="59" t="s">
        <v>18516</v>
      </c>
      <c r="X150" s="59" t="s">
        <v>18516</v>
      </c>
      <c r="Y150" s="59" t="s">
        <v>18516</v>
      </c>
      <c r="AB150" s="59">
        <f>M150</f>
        <v/>
      </c>
    </row>
    <row r="151" spans="1:31" s="59" customFormat="1">
      <c r="A151" s="59">
        <f>Q151</f>
        <v/>
      </c>
      <c r="B151" s="120">
        <f>R151</f>
        <v/>
      </c>
      <c r="C151" s="116">
        <f>VLOOKUP(B151,映射表!A:C,3,0)</f>
        <v/>
      </c>
      <c r="D151" s="120">
        <f>U151</f>
        <v/>
      </c>
      <c r="E151" s="98">
        <f>IFERROR(W151/D151,0)*D151</f>
        <v/>
      </c>
      <c r="F151" s="120">
        <f>IFERROR(Y151/D151,0)*D151</f>
        <v/>
      </c>
      <c r="G151" s="120">
        <f>IFERROR(IF((E151+F151)&gt;200,(E151+F151-200)*0.9+200*0.85,(E151+F151)*0.85),0)</f>
        <v/>
      </c>
      <c r="H151" s="97">
        <f>VLOOKUP(C151,'B2B（ol)'!A:J,10,0)*D151</f>
        <v/>
      </c>
      <c r="I151" s="99">
        <f>(M151*0.05/D151)*D151</f>
        <v/>
      </c>
      <c r="J151" s="99">
        <f>IFERROR((G151-H151-(I151/D151))/(E151+F151),0)</f>
        <v/>
      </c>
      <c r="K151" s="120">
        <f>IFERROR((G151-H151-I151),0)</f>
        <v/>
      </c>
      <c r="L151" s="120">
        <f>VLOOKUP(C151,'B2B（ol)'!A:N,3,0)</f>
        <v/>
      </c>
      <c r="M151" s="116">
        <f>(E151+F151)</f>
        <v/>
      </c>
      <c r="N151" s="113">
        <f>VLOOKUP(C151,'B2B（ol)'!A:K,11,0)</f>
        <v/>
      </c>
      <c r="O151" s="113">
        <f>VLOOKUP(B151,fulfillment!L:AN,29,0)</f>
        <v/>
      </c>
      <c r="Q151" s="59">
        <f>VLOOKUP(R151,映射表!A:G,7,0)</f>
        <v/>
      </c>
      <c r="R151" s="59" t="s">
        <v>18516</v>
      </c>
      <c r="S151" s="59" t="s">
        <v>18516</v>
      </c>
      <c r="T151" s="59" t="s">
        <v>18516</v>
      </c>
      <c r="U151" s="59" t="s">
        <v>18516</v>
      </c>
      <c r="V151" s="59" t="s">
        <v>18516</v>
      </c>
      <c r="W151" s="59" t="s">
        <v>18516</v>
      </c>
      <c r="X151" s="59" t="s">
        <v>18516</v>
      </c>
      <c r="Y151" s="59" t="s">
        <v>18516</v>
      </c>
      <c r="AB151" s="59">
        <f>M151</f>
        <v/>
      </c>
    </row>
    <row r="152" spans="1:31" s="59" customFormat="1">
      <c r="A152" s="59">
        <f>Q152</f>
        <v/>
      </c>
      <c r="B152" s="120">
        <f>R152</f>
        <v/>
      </c>
      <c r="C152" s="116">
        <f>VLOOKUP(B152,映射表!A:C,3,0)</f>
        <v/>
      </c>
      <c r="D152" s="120">
        <f>U152</f>
        <v/>
      </c>
      <c r="E152" s="98">
        <f>IFERROR(W152/D152,0)*D152</f>
        <v/>
      </c>
      <c r="F152" s="120">
        <f>IFERROR(Y152/D152,0)*D152</f>
        <v/>
      </c>
      <c r="G152" s="120">
        <f>IFERROR(IF((E152+F152)&gt;200,(E152+F152-200)*0.9+200*0.85,(E152+F152)*0.85),0)</f>
        <v/>
      </c>
      <c r="H152" s="97">
        <f>VLOOKUP(C152,'B2B（ol)'!A:J,10,0)*D152</f>
        <v/>
      </c>
      <c r="I152" s="99">
        <f>(M152*0.05/D152)*D152</f>
        <v/>
      </c>
      <c r="J152" s="99">
        <f>IFERROR((G152-H152-(I152/D152))/(E152+F152),0)</f>
        <v/>
      </c>
      <c r="K152" s="120">
        <f>IFERROR((G152-H152-I152),0)</f>
        <v/>
      </c>
      <c r="L152" s="120">
        <f>VLOOKUP(C152,'B2B（ol)'!A:N,3,0)</f>
        <v/>
      </c>
      <c r="M152" s="116">
        <f>(E152+F152)</f>
        <v/>
      </c>
      <c r="N152" s="113">
        <f>VLOOKUP(C152,'B2B（ol)'!A:K,11,0)</f>
        <v/>
      </c>
      <c r="O152" s="113">
        <f>VLOOKUP(B152,fulfillment!L:AN,29,0)</f>
        <v/>
      </c>
      <c r="Q152" s="59">
        <f>VLOOKUP(R152,映射表!A:G,7,0)</f>
        <v/>
      </c>
      <c r="R152" s="59" t="s">
        <v>18516</v>
      </c>
      <c r="S152" s="59" t="s">
        <v>18516</v>
      </c>
      <c r="T152" s="59" t="s">
        <v>18516</v>
      </c>
      <c r="U152" s="59" t="s">
        <v>18516</v>
      </c>
      <c r="V152" s="59" t="s">
        <v>18516</v>
      </c>
      <c r="W152" s="59" t="s">
        <v>18516</v>
      </c>
      <c r="X152" s="59" t="s">
        <v>18516</v>
      </c>
      <c r="Y152" s="59" t="s">
        <v>18516</v>
      </c>
      <c r="AB152" s="59">
        <f>M152</f>
        <v/>
      </c>
    </row>
    <row r="153" spans="1:31" s="59" customFormat="1">
      <c r="A153" s="59">
        <f>Q153</f>
        <v/>
      </c>
      <c r="B153" s="120">
        <f>R153</f>
        <v/>
      </c>
      <c r="C153" s="116">
        <f>VLOOKUP(B153,映射表!A:C,3,0)</f>
        <v/>
      </c>
      <c r="D153" s="120">
        <f>U153</f>
        <v/>
      </c>
      <c r="E153" s="98">
        <f>IFERROR(W153/D153,0)*D153</f>
        <v/>
      </c>
      <c r="F153" s="120">
        <f>IFERROR(Y153/D153,0)*D153</f>
        <v/>
      </c>
      <c r="G153" s="120">
        <f>IFERROR(IF((E153+F153)&gt;200,(E153+F153-200)*0.9+200*0.85,(E153+F153)*0.85),0)</f>
        <v/>
      </c>
      <c r="H153" s="97">
        <f>VLOOKUP(C153,'B2B（ol)'!A:J,10,0)*D153</f>
        <v/>
      </c>
      <c r="I153" s="99">
        <f>(M153*0.05/D153)*D153</f>
        <v/>
      </c>
      <c r="J153" s="99">
        <f>IFERROR((G153-H153-(I153/D153))/(E153+F153),0)</f>
        <v/>
      </c>
      <c r="K153" s="120">
        <f>IFERROR((G153-H153-I153),0)</f>
        <v/>
      </c>
      <c r="L153" s="120">
        <f>VLOOKUP(C153,'B2B（ol)'!A:N,3,0)</f>
        <v/>
      </c>
      <c r="M153" s="116">
        <f>(E153+F153)</f>
        <v/>
      </c>
      <c r="N153" s="113">
        <f>VLOOKUP(C153,'B2B（ol)'!A:K,11,0)</f>
        <v/>
      </c>
      <c r="O153" s="113">
        <f>VLOOKUP(B153,fulfillment!L:AN,29,0)</f>
        <v/>
      </c>
      <c r="Q153" s="59">
        <f>VLOOKUP(R153,映射表!A:G,7,0)</f>
        <v/>
      </c>
      <c r="R153" s="59" t="s">
        <v>18516</v>
      </c>
      <c r="S153" s="59" t="s">
        <v>18516</v>
      </c>
      <c r="T153" s="59" t="s">
        <v>18516</v>
      </c>
      <c r="U153" s="59" t="s">
        <v>18516</v>
      </c>
      <c r="V153" s="59" t="s">
        <v>18516</v>
      </c>
      <c r="W153" s="59" t="s">
        <v>18516</v>
      </c>
      <c r="X153" s="59" t="s">
        <v>18516</v>
      </c>
      <c r="Y153" s="59" t="s">
        <v>18516</v>
      </c>
      <c r="AB153" s="59">
        <f>M153</f>
        <v/>
      </c>
    </row>
    <row r="154" spans="1:31" s="59" customFormat="1">
      <c r="A154" s="59">
        <f>Q154</f>
        <v/>
      </c>
      <c r="B154" s="120">
        <f>R154</f>
        <v/>
      </c>
      <c r="C154" s="116">
        <f>VLOOKUP(B154,映射表!A:C,3,0)</f>
        <v/>
      </c>
      <c r="D154" s="120">
        <f>U154</f>
        <v/>
      </c>
      <c r="E154" s="98">
        <f>IFERROR(W154/D154,0)*D154</f>
        <v/>
      </c>
      <c r="F154" s="120">
        <f>IFERROR(Y154/D154,0)*D154</f>
        <v/>
      </c>
      <c r="G154" s="120">
        <f>IFERROR(IF((E154+F154)&gt;200,(E154+F154-200)*0.9+200*0.85,(E154+F154)*0.85),0)</f>
        <v/>
      </c>
      <c r="H154" s="97">
        <f>VLOOKUP(C154,'B2B（ol)'!A:J,10,0)*D154</f>
        <v/>
      </c>
      <c r="I154" s="99">
        <f>(M154*0.05/D154)*D154</f>
        <v/>
      </c>
      <c r="J154" s="99">
        <f>IFERROR((G154-H154-(I154/D154))/(E154+F154),0)</f>
        <v/>
      </c>
      <c r="K154" s="120">
        <f>IFERROR((G154-H154-I154),0)</f>
        <v/>
      </c>
      <c r="L154" s="120">
        <f>VLOOKUP(C154,'B2B（ol)'!A:N,3,0)</f>
        <v/>
      </c>
      <c r="M154" s="116">
        <f>(E154+F154)</f>
        <v/>
      </c>
      <c r="N154" s="113">
        <f>VLOOKUP(C154,'B2B（ol)'!A:K,11,0)</f>
        <v/>
      </c>
      <c r="O154" s="113">
        <f>VLOOKUP(B154,fulfillment!L:AN,29,0)</f>
        <v/>
      </c>
      <c r="Q154" s="59">
        <f>VLOOKUP(R154,映射表!A:G,7,0)</f>
        <v/>
      </c>
      <c r="R154" s="59" t="s">
        <v>18516</v>
      </c>
      <c r="S154" s="59" t="s">
        <v>18516</v>
      </c>
      <c r="T154" s="59" t="s">
        <v>18516</v>
      </c>
      <c r="U154" s="59" t="s">
        <v>18516</v>
      </c>
      <c r="V154" s="59" t="s">
        <v>18516</v>
      </c>
      <c r="W154" s="59" t="s">
        <v>18516</v>
      </c>
      <c r="X154" s="59" t="s">
        <v>18516</v>
      </c>
      <c r="Y154" s="59" t="s">
        <v>18516</v>
      </c>
      <c r="AB154" s="59">
        <f>M154</f>
        <v/>
      </c>
    </row>
    <row r="155" spans="1:31" s="59" customFormat="1">
      <c r="A155" s="59">
        <f>Q155</f>
        <v/>
      </c>
      <c r="B155" s="120">
        <f>R155</f>
        <v/>
      </c>
      <c r="C155" s="116">
        <f>VLOOKUP(B155,映射表!A:C,3,0)</f>
        <v/>
      </c>
      <c r="D155" s="120">
        <f>U155</f>
        <v/>
      </c>
      <c r="E155" s="98">
        <f>IFERROR(W155/D155,0)*D155</f>
        <v/>
      </c>
      <c r="F155" s="120">
        <f>IFERROR(Y155/D155,0)*D155</f>
        <v/>
      </c>
      <c r="G155" s="120">
        <f>IFERROR(IF((E155+F155)&gt;200,(E155+F155-200)*0.9+200*0.85,(E155+F155)*0.85),0)</f>
        <v/>
      </c>
      <c r="H155" s="97">
        <f>VLOOKUP(C155,'B2B（ol)'!A:J,10,0)*D155</f>
        <v/>
      </c>
      <c r="I155" s="99">
        <f>(M155*0.05/D155)*D155</f>
        <v/>
      </c>
      <c r="J155" s="99">
        <f>IFERROR((G155-H155-(I155/D155))/(E155+F155),0)</f>
        <v/>
      </c>
      <c r="K155" s="120">
        <f>IFERROR((G155-H155-I155),0)</f>
        <v/>
      </c>
      <c r="L155" s="120">
        <f>VLOOKUP(C155,'B2B（ol)'!A:N,3,0)</f>
        <v/>
      </c>
      <c r="M155" s="116">
        <f>(E155+F155)</f>
        <v/>
      </c>
      <c r="N155" s="113">
        <f>VLOOKUP(C155,'B2B（ol)'!A:K,11,0)</f>
        <v/>
      </c>
      <c r="O155" s="113">
        <f>VLOOKUP(B155,fulfillment!L:AN,29,0)</f>
        <v/>
      </c>
      <c r="Q155" s="59">
        <f>VLOOKUP(R155,映射表!A:G,7,0)</f>
        <v/>
      </c>
      <c r="R155" s="59" t="s">
        <v>18516</v>
      </c>
      <c r="S155" s="59" t="s">
        <v>18516</v>
      </c>
      <c r="T155" s="59" t="s">
        <v>18516</v>
      </c>
      <c r="U155" s="59" t="s">
        <v>18516</v>
      </c>
      <c r="V155" s="59" t="s">
        <v>18516</v>
      </c>
      <c r="W155" s="59" t="s">
        <v>18516</v>
      </c>
      <c r="X155" s="59" t="s">
        <v>18516</v>
      </c>
      <c r="Y155" s="59" t="s">
        <v>18516</v>
      </c>
      <c r="AB155" s="59">
        <f>M155</f>
        <v/>
      </c>
    </row>
    <row r="156" spans="1:31" s="59" customFormat="1">
      <c r="A156" s="59">
        <f>Q156</f>
        <v/>
      </c>
      <c r="B156" s="120">
        <f>R156</f>
        <v/>
      </c>
      <c r="C156" s="116">
        <f>VLOOKUP(B156,映射表!A:C,3,0)</f>
        <v/>
      </c>
      <c r="D156" s="120">
        <f>U156</f>
        <v/>
      </c>
      <c r="E156" s="98">
        <f>IFERROR(W156/D156,0)*D156</f>
        <v/>
      </c>
      <c r="F156" s="120">
        <f>IFERROR(Y156/D156,0)*D156</f>
        <v/>
      </c>
      <c r="G156" s="120">
        <f>IFERROR(IF((E156+F156)&gt;200,(E156+F156-200)*0.9+200*0.85,(E156+F156)*0.85),0)</f>
        <v/>
      </c>
      <c r="H156" s="97">
        <f>VLOOKUP(C156,'B2B（ol)'!A:J,10,0)*D156</f>
        <v/>
      </c>
      <c r="I156" s="99">
        <f>(M156*0.05/D156)*D156</f>
        <v/>
      </c>
      <c r="J156" s="99">
        <f>IFERROR((G156-H156-(I156/D156))/(E156+F156),0)</f>
        <v/>
      </c>
      <c r="K156" s="120">
        <f>IFERROR((G156-H156-I156),0)</f>
        <v/>
      </c>
      <c r="L156" s="120">
        <f>VLOOKUP(C156,'B2B（ol)'!A:N,3,0)</f>
        <v/>
      </c>
      <c r="M156" s="116">
        <f>(E156+F156)</f>
        <v/>
      </c>
      <c r="N156" s="113">
        <f>VLOOKUP(C156,'B2B（ol)'!A:K,11,0)</f>
        <v/>
      </c>
      <c r="O156" s="113">
        <f>VLOOKUP(B156,fulfillment!L:AN,29,0)</f>
        <v/>
      </c>
      <c r="Q156" s="59">
        <f>VLOOKUP(R156,映射表!A:G,7,0)</f>
        <v/>
      </c>
      <c r="R156" s="59" t="s">
        <v>18516</v>
      </c>
      <c r="S156" s="59" t="s">
        <v>18516</v>
      </c>
      <c r="T156" s="59" t="s">
        <v>18516</v>
      </c>
      <c r="U156" s="59" t="s">
        <v>18516</v>
      </c>
      <c r="V156" s="59" t="s">
        <v>18516</v>
      </c>
      <c r="W156" s="59" t="s">
        <v>18516</v>
      </c>
      <c r="X156" s="59" t="s">
        <v>18516</v>
      </c>
      <c r="Y156" s="59" t="s">
        <v>18516</v>
      </c>
      <c r="AB156" s="59">
        <f>M156</f>
        <v/>
      </c>
    </row>
    <row r="157" spans="1:31" s="59" customFormat="1">
      <c r="A157" s="59">
        <f>Q157</f>
        <v/>
      </c>
      <c r="B157" s="120">
        <f>R157</f>
        <v/>
      </c>
      <c r="C157" s="116">
        <f>VLOOKUP(B157,映射表!A:C,3,0)</f>
        <v/>
      </c>
      <c r="D157" s="120">
        <f>U157</f>
        <v/>
      </c>
      <c r="E157" s="98">
        <f>IFERROR(W157/D157,0)*D157</f>
        <v/>
      </c>
      <c r="F157" s="120">
        <f>IFERROR(Y157/D157,0)*D157</f>
        <v/>
      </c>
      <c r="G157" s="120">
        <f>IFERROR(IF((E157+F157)&gt;200,(E157+F157-200)*0.9+200*0.85,(E157+F157)*0.85),0)</f>
        <v/>
      </c>
      <c r="H157" s="97">
        <f>VLOOKUP(C157,'B2B（ol)'!A:J,10,0)*D157</f>
        <v/>
      </c>
      <c r="I157" s="99">
        <f>(M157*0.05/D157)*D157</f>
        <v/>
      </c>
      <c r="J157" s="99">
        <f>IFERROR((G157-H157-(I157/D157))/(E157+F157),0)</f>
        <v/>
      </c>
      <c r="K157" s="120">
        <f>IFERROR((G157-H157-I157),0)</f>
        <v/>
      </c>
      <c r="L157" s="120">
        <f>VLOOKUP(C157,'B2B（ol)'!A:N,3,0)</f>
        <v/>
      </c>
      <c r="M157" s="116">
        <f>(E157+F157)</f>
        <v/>
      </c>
      <c r="N157" s="113">
        <f>VLOOKUP(C157,'B2B（ol)'!A:K,11,0)</f>
        <v/>
      </c>
      <c r="O157" s="113">
        <f>VLOOKUP(B157,fulfillment!L:AN,29,0)</f>
        <v/>
      </c>
      <c r="Q157" s="59">
        <f>VLOOKUP(R157,映射表!A:G,7,0)</f>
        <v/>
      </c>
      <c r="R157" s="59" t="s">
        <v>18516</v>
      </c>
      <c r="S157" s="59" t="s">
        <v>18516</v>
      </c>
      <c r="T157" s="59" t="s">
        <v>18516</v>
      </c>
      <c r="U157" s="59" t="s">
        <v>18516</v>
      </c>
      <c r="V157" s="59" t="s">
        <v>18516</v>
      </c>
      <c r="W157" s="59" t="s">
        <v>18516</v>
      </c>
      <c r="X157" s="59" t="s">
        <v>18516</v>
      </c>
      <c r="Y157" s="59" t="s">
        <v>18516</v>
      </c>
      <c r="AB157" s="59">
        <f>M157</f>
        <v/>
      </c>
    </row>
    <row r="158" spans="1:31" s="59" customFormat="1">
      <c r="A158" s="59">
        <f>Q158</f>
        <v/>
      </c>
      <c r="B158" s="120">
        <f>R158</f>
        <v/>
      </c>
      <c r="C158" s="116">
        <f>VLOOKUP(B158,映射表!A:C,3,0)</f>
        <v/>
      </c>
      <c r="D158" s="120">
        <f>U158</f>
        <v/>
      </c>
      <c r="E158" s="98">
        <f>IFERROR(W158/D158,0)*D158</f>
        <v/>
      </c>
      <c r="F158" s="120">
        <f>IFERROR(Y158/D158,0)*D158</f>
        <v/>
      </c>
      <c r="G158" s="120">
        <f>IFERROR(IF((E158+F158)&gt;200,(E158+F158-200)*0.9+200*0.85,(E158+F158)*0.85),0)</f>
        <v/>
      </c>
      <c r="H158" s="97">
        <f>VLOOKUP(C158,'B2B（ol)'!A:J,10,0)*D158</f>
        <v/>
      </c>
      <c r="I158" s="99">
        <f>(M158*0.05/D158)*D158</f>
        <v/>
      </c>
      <c r="J158" s="99">
        <f>IFERROR((G158-H158-(I158/D158))/(E158+F158),0)</f>
        <v/>
      </c>
      <c r="K158" s="120">
        <f>IFERROR((G158-H158-I158),0)</f>
        <v/>
      </c>
      <c r="L158" s="120">
        <f>VLOOKUP(C158,'B2B（ol)'!A:N,3,0)</f>
        <v/>
      </c>
      <c r="M158" s="116">
        <f>(E158+F158)</f>
        <v/>
      </c>
      <c r="N158" s="113">
        <f>VLOOKUP(C158,'B2B（ol)'!A:K,11,0)</f>
        <v/>
      </c>
      <c r="O158" s="113">
        <f>VLOOKUP(B158,fulfillment!L:AN,29,0)</f>
        <v/>
      </c>
      <c r="Q158" s="59">
        <f>VLOOKUP(R158,映射表!A:G,7,0)</f>
        <v/>
      </c>
      <c r="R158" s="59" t="s">
        <v>18516</v>
      </c>
      <c r="S158" s="59" t="s">
        <v>18516</v>
      </c>
      <c r="T158" s="59" t="s">
        <v>18516</v>
      </c>
      <c r="U158" s="59" t="s">
        <v>18516</v>
      </c>
      <c r="V158" s="59" t="s">
        <v>18516</v>
      </c>
      <c r="W158" s="59" t="s">
        <v>18516</v>
      </c>
      <c r="X158" s="59" t="s">
        <v>18516</v>
      </c>
      <c r="Y158" s="59" t="s">
        <v>18516</v>
      </c>
      <c r="AB158" s="59">
        <f>M158</f>
        <v/>
      </c>
    </row>
    <row r="159" spans="1:31" s="59" customFormat="1">
      <c r="A159" s="59">
        <f>Q159</f>
        <v/>
      </c>
      <c r="B159" s="120">
        <f>R159</f>
        <v/>
      </c>
      <c r="C159" s="116">
        <f>VLOOKUP(B159,映射表!A:C,3,0)</f>
        <v/>
      </c>
      <c r="D159" s="120">
        <f>U159</f>
        <v/>
      </c>
      <c r="E159" s="98">
        <f>IFERROR(W159/D159,0)*D159</f>
        <v/>
      </c>
      <c r="F159" s="120">
        <f>IFERROR(Y159/D159,0)*D159</f>
        <v/>
      </c>
      <c r="G159" s="120">
        <f>IFERROR(IF((E159+F159)&gt;200,(E159+F159-200)*0.9+200*0.85,(E159+F159)*0.85),0)</f>
        <v/>
      </c>
      <c r="H159" s="97">
        <f>VLOOKUP(C159,'B2B（ol)'!A:J,10,0)*D159</f>
        <v/>
      </c>
      <c r="I159" s="99">
        <f>(M159*0.05/D159)*D159</f>
        <v/>
      </c>
      <c r="J159" s="99">
        <f>IFERROR((G159-H159-(I159/D159))/(E159+F159),0)</f>
        <v/>
      </c>
      <c r="K159" s="120">
        <f>IFERROR((G159-H159-I159),0)</f>
        <v/>
      </c>
      <c r="L159" s="120">
        <f>VLOOKUP(C159,'B2B（ol)'!A:N,3,0)</f>
        <v/>
      </c>
      <c r="M159" s="116">
        <f>(E159+F159)</f>
        <v/>
      </c>
      <c r="N159" s="113">
        <f>VLOOKUP(C159,'B2B（ol)'!A:K,11,0)</f>
        <v/>
      </c>
      <c r="O159" s="113">
        <f>VLOOKUP(B159,fulfillment!L:AN,29,0)</f>
        <v/>
      </c>
      <c r="Q159" s="59">
        <f>VLOOKUP(R159,映射表!A:G,7,0)</f>
        <v/>
      </c>
      <c r="R159" s="59" t="s">
        <v>18516</v>
      </c>
      <c r="S159" s="59" t="s">
        <v>18516</v>
      </c>
      <c r="T159" s="59" t="s">
        <v>18516</v>
      </c>
      <c r="U159" s="59" t="s">
        <v>18516</v>
      </c>
      <c r="V159" s="59" t="s">
        <v>18516</v>
      </c>
      <c r="W159" s="59" t="s">
        <v>18516</v>
      </c>
      <c r="X159" s="59" t="s">
        <v>18516</v>
      </c>
      <c r="Y159" s="59" t="s">
        <v>18516</v>
      </c>
      <c r="AB159" s="59">
        <f>M159</f>
        <v/>
      </c>
    </row>
    <row r="160" spans="1:31" s="59" customFormat="1"/>
    <row r="161" spans="1:31" s="59" customFormat="1"/>
    <row r="162" spans="1:31" s="59" customFormat="1"/>
    <row r="163" spans="1:31" s="59" customFormat="1"/>
    <row r="164" spans="1:31" s="59" customFormat="1"/>
    <row r="165" spans="1:31" s="59" customFormat="1"/>
    <row r="166" spans="1:31" s="59" customFormat="1"/>
    <row r="167" spans="1:31" s="59" customFormat="1"/>
    <row r="168" spans="1:31" s="59" customFormat="1"/>
    <row r="169" spans="1:31" s="59" customFormat="1"/>
    <row r="170" spans="1:31" s="59" customFormat="1"/>
    <row r="171" spans="1:31" s="59" customFormat="1"/>
    <row r="172" spans="1:31" s="59" customFormat="1"/>
    <row r="173" spans="1:31" s="59" customFormat="1"/>
    <row r="174" spans="1:31" s="59" customFormat="1"/>
    <row r="175" spans="1:31" s="59" customFormat="1"/>
    <row r="176" spans="1:31" s="59" customFormat="1"/>
    <row r="177" spans="1:31" s="59" customFormat="1"/>
    <row r="178" spans="1:31" s="59" customFormat="1"/>
    <row r="179" spans="1:31" s="59" customFormat="1"/>
    <row r="180" spans="1:31" s="59" customFormat="1"/>
    <row r="181" spans="1:31" s="59" customFormat="1"/>
    <row r="182" spans="1:31" s="59" customFormat="1"/>
    <row r="183" spans="1:31" s="59" customFormat="1"/>
    <row r="184" spans="1:31" s="59" customFormat="1"/>
    <row r="185" spans="1:31" s="59" customFormat="1"/>
    <row r="186" spans="1:31" s="59" customFormat="1"/>
    <row r="187" spans="1:31" s="59" customFormat="1"/>
    <row r="188" spans="1:31" s="59" customFormat="1"/>
    <row r="189" spans="1:31" s="59" customFormat="1"/>
    <row r="190" spans="1:31" s="59" customFormat="1"/>
    <row r="191" spans="1:31" s="59" customFormat="1"/>
    <row r="192" spans="1:31" s="59" customFormat="1"/>
    <row r="193" spans="1:31" s="59" customFormat="1"/>
    <row r="194" spans="1:31" s="59" customFormat="1"/>
    <row r="195" spans="1:31" s="59" customFormat="1"/>
    <row r="196" spans="1:31" s="59" customFormat="1"/>
    <row r="197" spans="1:31" s="59" customFormat="1"/>
    <row r="198" spans="1:31" s="59" customFormat="1"/>
    <row r="199" spans="1:31" s="59" customFormat="1"/>
    <row r="200" spans="1:31" s="59" customFormat="1"/>
    <row r="201" spans="1:31" s="59" customFormat="1"/>
    <row r="202" spans="1:31" s="59" customFormat="1"/>
    <row r="203" spans="1:31" s="59" customFormat="1"/>
    <row r="204" spans="1:31" s="59" customFormat="1"/>
    <row r="205" spans="1:31" s="59" customFormat="1"/>
    <row r="206" spans="1:31" s="59" customFormat="1"/>
    <row r="207" spans="1:31" s="59" customFormat="1"/>
    <row r="208" spans="1:31" s="59" customFormat="1"/>
    <row r="209" spans="1:31" s="59" customFormat="1"/>
    <row r="210" spans="1:31" s="59" customFormat="1"/>
    <row r="211" spans="1:31" s="59" customFormat="1"/>
    <row r="212" spans="1:31" s="59" customFormat="1"/>
    <row r="213" spans="1:31" s="59" customFormat="1"/>
    <row r="214" spans="1:31" s="59" customFormat="1"/>
    <row r="215" spans="1:31" s="59" customFormat="1"/>
    <row r="216" spans="1:31" s="59" customFormat="1"/>
    <row r="217" spans="1:31" s="59" customFormat="1"/>
    <row r="218" spans="1:31" s="59" customFormat="1"/>
    <row r="219" spans="1:31" s="59" customFormat="1"/>
    <row r="220" spans="1:31" s="59" customFormat="1"/>
    <row r="221" spans="1:31" s="59" customFormat="1"/>
    <row r="222" spans="1:31" s="59" customFormat="1"/>
    <row r="223" spans="1:31" s="59" customFormat="1"/>
    <row r="224" spans="1:31" s="59" customFormat="1"/>
    <row r="225" spans="1:31" s="59" customFormat="1"/>
    <row r="226" spans="1:31" s="59" customFormat="1"/>
    <row r="227" spans="1:31" s="59" customFormat="1"/>
    <row r="228" spans="1:31" s="59" customFormat="1"/>
    <row r="229" spans="1:31" s="59" customFormat="1"/>
    <row r="230" spans="1:31" s="59" customFormat="1"/>
    <row r="231" spans="1:31" s="59" customFormat="1"/>
    <row r="232" spans="1:31" s="59" customFormat="1"/>
    <row r="233" spans="1:31" s="59" customFormat="1"/>
    <row r="234" spans="1:31" s="59" customFormat="1"/>
    <row r="235" spans="1:31" s="59" customFormat="1"/>
    <row r="236" spans="1:31" s="59" customFormat="1"/>
    <row r="237" spans="1:31" s="59" customFormat="1"/>
    <row r="238" spans="1:31" s="59" customFormat="1"/>
    <row r="239" spans="1:31" s="59" customFormat="1"/>
    <row r="240" spans="1:31" s="59" customFormat="1"/>
    <row r="241" spans="1:31" s="59" customFormat="1"/>
    <row r="242" spans="1:31" s="59" customFormat="1"/>
    <row r="243" spans="1:31" s="59" customFormat="1"/>
    <row r="244" spans="1:31" s="59" customFormat="1"/>
    <row r="245" spans="1:31" s="59" customFormat="1"/>
    <row r="246" spans="1:31" s="59" customFormat="1"/>
    <row r="247" spans="1:31" s="59" customFormat="1"/>
    <row r="248" spans="1:31" s="59" customFormat="1"/>
    <row r="249" spans="1:31" s="59" customFormat="1"/>
    <row r="250" spans="1:31" s="59" customFormat="1"/>
    <row r="251" spans="1:31" s="59" customFormat="1"/>
    <row r="252" spans="1:31" s="59" customFormat="1"/>
    <row r="253" spans="1:31" s="59" customFormat="1"/>
    <row r="254" spans="1:31" s="59" customFormat="1"/>
    <row r="255" spans="1:31" s="59" customFormat="1"/>
    <row r="256" spans="1:31" s="59" customFormat="1"/>
    <row r="257" spans="1:31" s="59" customFormat="1"/>
    <row r="258" spans="1:31" s="59" customFormat="1"/>
    <row r="259" spans="1:31" s="59" customFormat="1"/>
    <row r="260" spans="1:31" s="59" customFormat="1"/>
    <row r="261" spans="1:31" s="59" customFormat="1"/>
    <row r="262" spans="1:31" s="59" customFormat="1"/>
    <row r="263" spans="1:31" s="59" customFormat="1"/>
    <row r="264" spans="1:31" s="59" customFormat="1"/>
    <row r="265" spans="1:31" s="59" customFormat="1"/>
    <row r="266" spans="1:31" s="59" customFormat="1"/>
    <row r="267" spans="1:31" s="59" customFormat="1"/>
    <row r="268" spans="1:31" s="59" customFormat="1"/>
    <row r="269" spans="1:31" s="59" customFormat="1"/>
    <row r="270" spans="1:31" s="59" customFormat="1"/>
    <row r="271" spans="1:31" s="59" customFormat="1"/>
    <row r="272" spans="1:31" s="59" customFormat="1"/>
    <row r="273" spans="1:31" s="59" customFormat="1"/>
    <row r="274" spans="1:31" s="59" customFormat="1"/>
    <row r="275" spans="1:31" s="59" customFormat="1"/>
    <row r="276" spans="1:31" s="59" customFormat="1"/>
    <row r="277" spans="1:31" s="59" customFormat="1"/>
    <row r="278" spans="1:31" s="59" customFormat="1"/>
    <row r="279" spans="1:31" s="59" customFormat="1"/>
    <row r="280" spans="1:31" s="59" customFormat="1"/>
    <row r="281" spans="1:31" s="59" customFormat="1"/>
    <row r="282" spans="1:31" s="59" customFormat="1"/>
    <row r="283" spans="1:31" s="59" customFormat="1"/>
    <row r="284" spans="1:31" s="59" customFormat="1"/>
    <row r="285" spans="1:31" s="59" customFormat="1"/>
    <row r="286" spans="1:31" s="59" customFormat="1"/>
    <row r="287" spans="1:31" s="59" customFormat="1"/>
    <row r="288" spans="1:31" s="59" customFormat="1"/>
    <row r="289" spans="1:31" s="59" customFormat="1"/>
    <row r="290" spans="1:31" s="59" customFormat="1"/>
    <row r="291" spans="1:31" s="59" customFormat="1"/>
    <row r="292" spans="1:31" s="59" customFormat="1"/>
    <row r="293" spans="1:31" s="59" customFormat="1"/>
    <row r="294" spans="1:31" s="59" customFormat="1"/>
    <row r="295" spans="1:31" s="59" customFormat="1"/>
    <row r="296" spans="1:31" s="59" customFormat="1"/>
    <row r="297" spans="1:31" s="59" customFormat="1"/>
    <row r="298" spans="1:31" s="59" customFormat="1"/>
    <row r="299" spans="1:31" s="59" customFormat="1"/>
    <row r="300" spans="1:31" s="59" customFormat="1"/>
    <row r="301" spans="1:31" s="59" customFormat="1"/>
    <row r="302" spans="1:31" s="59" customFormat="1"/>
    <row r="303" spans="1:31" s="59" customFormat="1"/>
    <row r="304" spans="1:31" s="59" customFormat="1"/>
    <row r="305" spans="1:31" s="59" customFormat="1"/>
    <row r="306" spans="1:31" s="59" customFormat="1"/>
    <row r="307" spans="1:31" s="59" customFormat="1"/>
    <row r="308" spans="1:31" s="59" customFormat="1"/>
    <row r="309" spans="1:31" s="59" customFormat="1"/>
    <row r="310" spans="1:31" s="59" customFormat="1"/>
    <row r="311" spans="1:31" s="59" customFormat="1"/>
    <row r="312" spans="1:31" s="59" customFormat="1"/>
    <row r="313" spans="1:31" s="59" customFormat="1"/>
    <row r="314" spans="1:31" s="59" customFormat="1"/>
    <row r="315" spans="1:31" s="59" customFormat="1"/>
    <row r="316" spans="1:31" s="59" customFormat="1"/>
    <row r="317" spans="1:31" s="59" customFormat="1"/>
    <row r="318" spans="1:31" s="59" customFormat="1"/>
    <row r="319" spans="1:31" s="59" customFormat="1"/>
    <row r="320" spans="1:31" s="59" customFormat="1"/>
    <row r="321" spans="1:31" s="59" customFormat="1"/>
    <row r="322" spans="1:31" s="59" customFormat="1"/>
    <row r="323" spans="1:31" s="59" customFormat="1"/>
    <row r="324" spans="1:31" s="59" customFormat="1"/>
    <row r="325" spans="1:31" s="59" customFormat="1"/>
    <row r="326" spans="1:31" s="59" customFormat="1"/>
    <row r="327" spans="1:31" s="59" customFormat="1"/>
    <row r="328" spans="1:31" s="59" customFormat="1"/>
    <row r="329" spans="1:31" s="59" customFormat="1"/>
    <row r="330" spans="1:31" s="59" customFormat="1"/>
    <row r="331" spans="1:31" s="59" customFormat="1"/>
    <row r="332" spans="1:31" s="59" customFormat="1"/>
    <row r="333" spans="1:31" s="59" customFormat="1"/>
    <row r="334" spans="1:31" s="59" customFormat="1"/>
    <row r="335" spans="1:31" s="59" customFormat="1"/>
    <row r="336" spans="1:31" s="59" customFormat="1"/>
    <row r="337" spans="1:31" s="59" customFormat="1"/>
    <row r="338" spans="1:31" s="59" customFormat="1"/>
    <row r="339" spans="1:31" s="59" customFormat="1"/>
    <row r="340" spans="1:31" s="59" customFormat="1"/>
    <row r="341" spans="1:31" s="59" customFormat="1"/>
    <row r="342" spans="1:31" s="59" customFormat="1"/>
    <row r="343" spans="1:31" s="59" customFormat="1"/>
    <row r="344" spans="1:31" s="59" customFormat="1"/>
    <row r="345" spans="1:31" s="59" customFormat="1"/>
    <row r="346" spans="1:31" s="59" customFormat="1"/>
    <row r="347" spans="1:31" s="59" customFormat="1"/>
    <row r="348" spans="1:31" s="59" customFormat="1"/>
    <row r="349" spans="1:31" s="59" customFormat="1"/>
    <row r="350" spans="1:31" s="59" customFormat="1"/>
    <row r="351" spans="1:31" s="59" customFormat="1"/>
    <row r="352" spans="1:31" s="59" customFormat="1"/>
    <row r="353" spans="1:31" s="59" customFormat="1"/>
    <row r="354" spans="1:31" s="59" customFormat="1"/>
    <row r="355" spans="1:31" s="59" customFormat="1"/>
    <row r="356" spans="1:31" s="59" customFormat="1"/>
    <row r="357" spans="1:31" s="59" customFormat="1"/>
    <row r="358" spans="1:31" s="59" customFormat="1"/>
    <row r="359" spans="1:31" s="59" customFormat="1"/>
    <row r="360" spans="1:31" s="59" customFormat="1"/>
    <row r="361" spans="1:31" s="59" customFormat="1"/>
    <row r="362" spans="1:31" s="59" customFormat="1"/>
    <row r="363" spans="1:31" s="59" customFormat="1"/>
    <row r="364" spans="1:31" s="59" customFormat="1"/>
    <row r="365" spans="1:31" s="59" customFormat="1"/>
    <row r="366" spans="1:31" s="59" customFormat="1"/>
    <row r="367" spans="1:31" s="59" customFormat="1"/>
    <row r="368" spans="1:31" s="59" customFormat="1"/>
    <row r="369" spans="1:31" s="59" customFormat="1"/>
    <row r="370" spans="1:31" s="59" customFormat="1"/>
    <row r="371" spans="1:31" s="59" customFormat="1"/>
    <row r="372" spans="1:31" s="59" customFormat="1"/>
    <row r="373" spans="1:31" s="59" customFormat="1"/>
    <row r="374" spans="1:31" s="59" customFormat="1"/>
    <row r="375" spans="1:31" s="59" customFormat="1"/>
    <row r="376" spans="1:31" s="59" customFormat="1"/>
    <row r="377" spans="1:31" s="59" customFormat="1"/>
    <row r="378" spans="1:31" s="59" customFormat="1"/>
    <row r="379" spans="1:31" s="59" customFormat="1"/>
    <row r="380" spans="1:31" s="59" customFormat="1"/>
    <row r="381" spans="1:31" s="59" customFormat="1"/>
    <row r="382" spans="1:31" s="59" customFormat="1"/>
    <row r="383" spans="1:31" s="59" customFormat="1"/>
    <row r="384" spans="1:31" s="59" customFormat="1"/>
    <row r="385" spans="1:31" s="59" customFormat="1"/>
    <row r="386" spans="1:31" s="59" customFormat="1"/>
    <row r="387" spans="1:31" s="59" customFormat="1"/>
    <row r="388" spans="1:31" s="59" customFormat="1"/>
    <row r="389" spans="1:31" s="59" customFormat="1"/>
    <row r="390" spans="1:31" s="59" customFormat="1"/>
    <row r="391" spans="1:31" s="59" customFormat="1"/>
    <row r="392" spans="1:31" s="59" customFormat="1"/>
    <row r="393" spans="1:31" s="59" customFormat="1"/>
    <row r="394" spans="1:31" s="59" customFormat="1"/>
    <row r="395" spans="1:31" s="59" customFormat="1"/>
    <row r="396" spans="1:31" s="59" customFormat="1"/>
    <row r="397" spans="1:31" s="59" customFormat="1"/>
    <row r="398" spans="1:31" s="59" customFormat="1"/>
    <row r="399" spans="1:31" s="59" customFormat="1"/>
    <row r="400" spans="1:31" s="59" customFormat="1"/>
    <row r="401" spans="1:31" s="59" customFormat="1"/>
    <row r="402" spans="1:31" s="59" customFormat="1"/>
    <row r="403" spans="1:31" s="59" customFormat="1"/>
    <row r="404" spans="1:31" s="59" customFormat="1"/>
    <row r="405" spans="1:31" s="59" customFormat="1"/>
    <row r="406" spans="1:31" s="59" customFormat="1"/>
    <row r="407" spans="1:31" s="59" customFormat="1"/>
    <row r="408" spans="1:31" s="59" customFormat="1"/>
    <row r="409" spans="1:31" s="59" customFormat="1"/>
    <row r="410" spans="1:31" s="59" customFormat="1"/>
    <row r="411" spans="1:31" s="59" customFormat="1"/>
    <row r="412" spans="1:31" s="59" customFormat="1"/>
    <row r="413" spans="1:31" s="59" customFormat="1"/>
    <row r="414" spans="1:31" s="59" customFormat="1"/>
    <row r="415" spans="1:31" s="59" customFormat="1"/>
    <row r="416" spans="1:31" s="59" customFormat="1"/>
    <row r="417" spans="1:31" s="59" customFormat="1"/>
    <row r="418" spans="1:31" s="59" customFormat="1"/>
    <row r="419" spans="1:31" s="59" customFormat="1"/>
    <row r="420" spans="1:31" s="59" customFormat="1"/>
    <row r="421" spans="1:31" s="59" customFormat="1"/>
    <row r="422" spans="1:31" s="59" customFormat="1"/>
    <row r="423" spans="1:31" s="59" customFormat="1"/>
    <row r="424" spans="1:31" s="59" customFormat="1"/>
    <row r="425" spans="1:31" s="59" customFormat="1"/>
    <row r="426" spans="1:31" s="59" customFormat="1"/>
    <row r="427" spans="1:31" s="59" customFormat="1"/>
    <row r="428" spans="1:31" s="59" customFormat="1"/>
    <row r="429" spans="1:31" s="59" customFormat="1"/>
    <row r="430" spans="1:31" s="59" customFormat="1"/>
    <row r="431" spans="1:31" s="59" customFormat="1"/>
    <row r="432" spans="1:31" s="59" customFormat="1"/>
    <row r="433" spans="1:31" s="59" customFormat="1"/>
    <row r="434" spans="1:31" s="59" customFormat="1"/>
    <row r="435" spans="1:31" s="59" customFormat="1"/>
    <row r="436" spans="1:31" s="59" customFormat="1"/>
    <row r="437" spans="1:31" s="59" customFormat="1"/>
    <row r="438" spans="1:31" s="59" customFormat="1"/>
    <row r="439" spans="1:31" s="59" customFormat="1"/>
    <row r="440" spans="1:31" s="59" customFormat="1"/>
    <row r="441" spans="1:31" s="59" customFormat="1"/>
    <row r="442" spans="1:31" s="59" customFormat="1"/>
    <row r="443" spans="1:31" s="59" customFormat="1"/>
    <row r="444" spans="1:31" s="59" customFormat="1"/>
    <row r="445" spans="1:31" s="59" customFormat="1"/>
    <row r="446" spans="1:31" s="59" customFormat="1"/>
    <row r="447" spans="1:31" s="59" customFormat="1"/>
    <row r="448" spans="1:31" s="59" customFormat="1"/>
    <row r="449" spans="1:31" s="59" customFormat="1"/>
    <row r="450" spans="1:31" s="59" customFormat="1"/>
    <row r="451" spans="1:31" s="59" customFormat="1"/>
    <row r="452" spans="1:31" s="59" customFormat="1"/>
    <row r="453" spans="1:31" s="59" customFormat="1"/>
    <row r="454" spans="1:31" s="59" customFormat="1"/>
    <row r="455" spans="1:31" s="59" customFormat="1"/>
    <row r="456" spans="1:31" s="59" customFormat="1"/>
    <row r="457" spans="1:31" s="59" customFormat="1"/>
    <row r="458" spans="1:31" s="59" customFormat="1"/>
    <row r="459" spans="1:31" s="59" customFormat="1"/>
    <row r="460" spans="1:31" s="59" customFormat="1"/>
    <row r="461" spans="1:31" s="59" customFormat="1"/>
    <row r="462" spans="1:31" s="59" customFormat="1"/>
    <row r="463" spans="1:31" s="59" customFormat="1"/>
    <row r="464" spans="1:31" s="59" customFormat="1"/>
    <row r="465" spans="1:31" s="59" customFormat="1"/>
    <row r="466" spans="1:31" s="59" customFormat="1"/>
    <row r="467" spans="1:31" s="59" customFormat="1"/>
    <row r="468" spans="1:31" s="59" customFormat="1"/>
    <row r="469" spans="1:31" s="59" customFormat="1"/>
    <row r="470" spans="1:31" s="59" customFormat="1"/>
    <row r="471" spans="1:31" s="59" customFormat="1"/>
    <row r="472" spans="1:31" s="59" customFormat="1"/>
    <row r="473" spans="1:31" s="59" customFormat="1"/>
    <row r="474" spans="1:31" s="59" customFormat="1"/>
    <row r="475" spans="1:31" s="59" customFormat="1"/>
    <row r="476" spans="1:31" s="59" customFormat="1"/>
    <row r="477" spans="1:31" s="59" customFormat="1"/>
    <row r="478" spans="1:31" s="59" customFormat="1"/>
    <row r="479" spans="1:31" s="59" customFormat="1"/>
    <row r="480" spans="1:31" s="59" customFormat="1"/>
    <row r="481" spans="1:31" s="59" customFormat="1"/>
    <row r="482" spans="1:31" s="59" customFormat="1"/>
    <row r="483" spans="1:31" s="59" customFormat="1"/>
    <row r="484" spans="1:31" s="59" customFormat="1"/>
    <row r="485" spans="1:31" s="59" customFormat="1"/>
    <row r="486" spans="1:31" s="59" customFormat="1"/>
    <row r="487" spans="1:31" s="59" customFormat="1"/>
    <row r="488" spans="1:31" s="59" customFormat="1"/>
    <row r="489" spans="1:31" s="59" customFormat="1"/>
    <row r="490" spans="1:31" s="59" customFormat="1"/>
    <row r="491" spans="1:31" s="59" customFormat="1"/>
    <row r="492" spans="1:31" s="59" customFormat="1"/>
    <row r="493" spans="1:31" s="59" customFormat="1"/>
    <row r="494" spans="1:31" s="59" customFormat="1"/>
    <row r="495" spans="1:31" s="59" customFormat="1"/>
    <row r="496" spans="1:31" s="59" customFormat="1"/>
    <row r="497" spans="1:31" s="59" customFormat="1"/>
    <row r="498" spans="1:31" s="59" customFormat="1"/>
    <row r="499" spans="1:31" s="59" customFormat="1"/>
    <row r="500" spans="1:31" s="59" customFormat="1"/>
    <row r="501" spans="1:31" s="59" customFormat="1"/>
    <row r="502" spans="1:31" s="59" customFormat="1"/>
    <row r="503" spans="1:31" s="59" customFormat="1"/>
    <row r="504" spans="1:31" s="59" customFormat="1"/>
    <row r="505" spans="1:31" s="59" customFormat="1"/>
    <row r="506" spans="1:31" s="59" customFormat="1"/>
    <row r="507" spans="1:31" s="59" customFormat="1"/>
    <row r="508" spans="1:31" s="59" customFormat="1"/>
    <row r="509" spans="1:31" s="59" customFormat="1"/>
    <row r="510" spans="1:31" s="59" customFormat="1"/>
    <row r="511" spans="1:31" s="59" customFormat="1"/>
    <row r="512" spans="1:31" s="59" customFormat="1"/>
    <row r="513" spans="1:31" s="59" customFormat="1"/>
    <row r="514" spans="1:31" s="59" customFormat="1"/>
    <row r="515" spans="1:31" s="59" customFormat="1"/>
    <row r="516" spans="1:31" s="59" customFormat="1"/>
    <row r="517" spans="1:31" s="59" customFormat="1"/>
    <row r="518" spans="1:31" s="59" customFormat="1"/>
    <row r="519" spans="1:31" s="59" customFormat="1"/>
    <row r="520" spans="1:31" s="59" customFormat="1"/>
    <row r="521" spans="1:31" s="59" customFormat="1"/>
    <row r="522" spans="1:31" s="59" customFormat="1"/>
    <row r="523" spans="1:31" s="59" customFormat="1"/>
    <row r="524" spans="1:31" s="59" customFormat="1"/>
    <row r="525" spans="1:31" s="59" customFormat="1"/>
    <row r="526" spans="1:31" s="59" customFormat="1"/>
    <row r="527" spans="1:31" s="59" customFormat="1"/>
    <row r="528" spans="1:31" s="59" customFormat="1"/>
    <row r="529" spans="1:31" s="59" customFormat="1"/>
    <row r="530" spans="1:31" s="59" customFormat="1"/>
    <row r="531" spans="1:31" s="59" customFormat="1"/>
    <row r="532" spans="1:31" s="59" customFormat="1"/>
    <row r="533" spans="1:31" s="59" customFormat="1"/>
    <row r="534" spans="1:31" s="59" customFormat="1"/>
    <row r="535" spans="1:31" s="59" customFormat="1"/>
    <row r="536" spans="1:31" s="59" customFormat="1"/>
    <row r="537" spans="1:31" s="59" customFormat="1"/>
    <row r="538" spans="1:31" s="59" customFormat="1"/>
    <row r="539" spans="1:31" s="59" customFormat="1"/>
    <row r="540" spans="1:31" s="59" customFormat="1"/>
    <row r="541" spans="1:31" s="59" customFormat="1"/>
    <row r="542" spans="1:31" s="59" customFormat="1"/>
    <row r="543" spans="1:31" s="59" customFormat="1"/>
    <row r="544" spans="1:31" s="59" customFormat="1"/>
    <row r="545" spans="1:31" s="59" customFormat="1"/>
    <row r="546" spans="1:31" s="59" customFormat="1"/>
    <row r="547" spans="1:31" s="59" customFormat="1"/>
    <row r="548" spans="1:31" s="59" customFormat="1"/>
    <row r="549" spans="1:31" s="59" customFormat="1"/>
    <row r="550" spans="1:31" s="59" customFormat="1"/>
    <row r="551" spans="1:31" s="59" customFormat="1"/>
    <row r="552" spans="1:31" s="59" customFormat="1"/>
    <row r="553" spans="1:31" s="59" customFormat="1"/>
    <row r="554" spans="1:31" s="59" customFormat="1"/>
    <row r="555" spans="1:31" s="59" customFormat="1"/>
    <row r="556" spans="1:31" s="59" customFormat="1"/>
    <row r="557" spans="1:31" s="59" customFormat="1"/>
    <row r="558" spans="1:31" s="59" customFormat="1"/>
    <row r="559" spans="1:31" s="59" customFormat="1"/>
    <row r="560" spans="1:31" s="59" customFormat="1"/>
    <row r="561" spans="1:31" s="59" customFormat="1"/>
    <row r="562" spans="1:31" s="59" customFormat="1"/>
    <row r="563" spans="1:31" s="59" customFormat="1"/>
    <row r="564" spans="1:31" s="59" customFormat="1"/>
    <row r="565" spans="1:31" s="59" customFormat="1"/>
    <row r="566" spans="1:31" s="59" customFormat="1"/>
    <row r="567" spans="1:31" s="59" customFormat="1"/>
    <row r="568" spans="1:31" s="59" customFormat="1"/>
    <row r="569" spans="1:31" s="59" customFormat="1"/>
    <row r="570" spans="1:31" s="59" customFormat="1"/>
    <row r="571" spans="1:31" s="59" customFormat="1"/>
    <row r="572" spans="1:31" s="59" customFormat="1"/>
    <row r="573" spans="1:31" s="59" customFormat="1"/>
    <row r="574" spans="1:31" s="59" customFormat="1"/>
    <row r="575" spans="1:31" s="59" customFormat="1"/>
    <row r="576" spans="1:31" s="59" customFormat="1"/>
    <row r="577" spans="1:31" s="59" customFormat="1"/>
    <row r="578" spans="1:31" s="59" customFormat="1"/>
    <row r="579" spans="1:31" s="59" customFormat="1"/>
    <row r="580" spans="1:31" s="59" customFormat="1"/>
    <row r="581" spans="1:31" s="59" customFormat="1"/>
    <row r="582" spans="1:31" s="59" customFormat="1"/>
    <row r="583" spans="1:31" s="59" customFormat="1"/>
    <row r="584" spans="1:31" s="59" customFormat="1"/>
    <row r="585" spans="1:31" s="59" customFormat="1"/>
    <row r="586" spans="1:31" s="59" customFormat="1"/>
    <row r="587" spans="1:31" s="59" customFormat="1"/>
    <row r="588" spans="1:31" s="59" customFormat="1"/>
    <row r="589" spans="1:31" s="59" customFormat="1"/>
    <row r="590" spans="1:31" s="59" customFormat="1"/>
    <row r="591" spans="1:31" s="59" customFormat="1"/>
    <row r="592" spans="1:31" s="59" customFormat="1"/>
    <row r="593" spans="1:31" s="59" customFormat="1"/>
    <row r="594" spans="1:31" s="59" customFormat="1"/>
    <row r="595" spans="1:31" s="59" customFormat="1"/>
    <row r="596" spans="1:31" s="59" customFormat="1"/>
    <row r="597" spans="1:31" s="59" customFormat="1"/>
    <row r="598" spans="1:31" s="59" customFormat="1"/>
    <row r="599" spans="1:31" s="59" customFormat="1"/>
    <row r="600" spans="1:31" s="59" customFormat="1"/>
    <row r="601" spans="1:31" s="59" customFormat="1"/>
    <row r="602" spans="1:31" s="59" customFormat="1"/>
    <row r="603" spans="1:31" s="59" customFormat="1"/>
    <row r="604" spans="1:31" s="59" customFormat="1"/>
    <row r="605" spans="1:31" s="59" customFormat="1"/>
    <row r="606" spans="1:31" s="59" customFormat="1"/>
    <row r="607" spans="1:31" s="59" customFormat="1"/>
    <row r="608" spans="1:31" s="59" customFormat="1"/>
    <row r="609" spans="1:31" s="59" customFormat="1"/>
    <row r="610" spans="1:31" s="59" customFormat="1"/>
    <row r="611" spans="1:31" s="59" customFormat="1"/>
    <row r="612" spans="1:31" s="59" customFormat="1"/>
    <row r="613" spans="1:31" s="59" customFormat="1"/>
    <row r="614" spans="1:31" s="59" customFormat="1"/>
    <row r="615" spans="1:31" s="59" customFormat="1"/>
    <row r="616" spans="1:31" s="59" customFormat="1"/>
    <row r="617" spans="1:31" s="59" customFormat="1"/>
    <row r="618" spans="1:31" s="59" customFormat="1"/>
    <row r="619" spans="1:31" s="59" customFormat="1"/>
    <row r="620" spans="1:31" s="59" customFormat="1"/>
    <row r="621" spans="1:31" s="59" customFormat="1"/>
    <row r="622" spans="1:31" s="59" customFormat="1"/>
    <row r="623" spans="1:31" s="59" customFormat="1"/>
    <row r="624" spans="1:31" s="59" customFormat="1"/>
    <row r="625" spans="1:31" s="59" customFormat="1"/>
    <row r="626" spans="1:31" s="59" customFormat="1"/>
    <row r="627" spans="1:31" s="59" customFormat="1"/>
    <row r="628" spans="1:31" s="59" customFormat="1"/>
    <row r="629" spans="1:31" s="59" customFormat="1"/>
    <row r="630" spans="1:31" s="59" customFormat="1"/>
    <row r="631" spans="1:31" s="59" customFormat="1"/>
    <row r="632" spans="1:31" s="59" customFormat="1"/>
    <row r="633" spans="1:31" s="59" customFormat="1"/>
    <row r="634" spans="1:31" s="59" customFormat="1"/>
    <row r="635" spans="1:31" s="59" customFormat="1"/>
    <row r="636" spans="1:31" s="59" customFormat="1"/>
    <row r="637" spans="1:31" s="59" customFormat="1"/>
    <row r="638" spans="1:31" s="59" customFormat="1"/>
    <row r="639" spans="1:31" s="59" customFormat="1"/>
    <row r="640" spans="1:31" s="59" customFormat="1"/>
    <row r="641" spans="1:31" s="59" customFormat="1"/>
    <row r="642" spans="1:31" s="59" customFormat="1"/>
    <row r="643" spans="1:31" s="59" customFormat="1"/>
    <row r="644" spans="1:31" s="59" customFormat="1"/>
    <row r="645" spans="1:31" s="59" customFormat="1"/>
    <row r="646" spans="1:31" s="59" customFormat="1"/>
    <row r="647" spans="1:31" s="59" customFormat="1"/>
    <row r="648" spans="1:31" s="59" customFormat="1"/>
    <row r="649" spans="1:31" s="59" customFormat="1"/>
    <row r="650" spans="1:31" s="59" customFormat="1"/>
    <row r="651" spans="1:31" s="59" customFormat="1"/>
    <row r="652" spans="1:31" s="59" customFormat="1"/>
    <row r="653" spans="1:31" s="59" customFormat="1"/>
    <row r="654" spans="1:31" s="59" customFormat="1"/>
    <row r="655" spans="1:31" s="59" customFormat="1"/>
    <row r="656" spans="1:31" s="59" customFormat="1"/>
    <row r="657" spans="1:31" s="59" customFormat="1"/>
    <row r="658" spans="1:31" s="59" customFormat="1"/>
    <row r="659" spans="1:31" s="59" customFormat="1"/>
    <row r="660" spans="1:31" s="59" customFormat="1"/>
    <row r="661" spans="1:31" s="59" customFormat="1"/>
    <row r="662" spans="1:31" s="59" customFormat="1"/>
    <row r="663" spans="1:31" s="59" customFormat="1"/>
    <row r="664" spans="1:31" s="59" customFormat="1"/>
    <row r="665" spans="1:31" s="59" customFormat="1"/>
    <row r="666" spans="1:31" s="59" customFormat="1"/>
    <row r="667" spans="1:31" s="59" customFormat="1"/>
    <row r="668" spans="1:31" s="59" customFormat="1"/>
    <row r="669" spans="1:31" s="59" customFormat="1"/>
    <row r="670" spans="1:31" s="59" customFormat="1"/>
    <row r="671" spans="1:31" s="59" customFormat="1"/>
    <row r="672" spans="1:31" s="59" customFormat="1"/>
    <row r="673" spans="1:31" s="59" customFormat="1"/>
    <row r="674" spans="1:31" s="59" customFormat="1"/>
    <row r="675" spans="1:31" s="59" customFormat="1"/>
    <row r="676" spans="1:31" s="59" customFormat="1"/>
    <row r="677" spans="1:31" s="59" customFormat="1"/>
    <row r="678" spans="1:31" s="59" customFormat="1"/>
    <row r="679" spans="1:31" s="59" customFormat="1"/>
    <row r="680" spans="1:31" s="59" customFormat="1"/>
    <row r="681" spans="1:31" s="59" customFormat="1"/>
    <row r="682" spans="1:31" s="59" customFormat="1"/>
    <row r="683" spans="1:31" s="59" customFormat="1"/>
    <row r="684" spans="1:31" s="59" customFormat="1"/>
    <row r="685" spans="1:31" s="59" customFormat="1"/>
    <row r="686" spans="1:31" s="59" customFormat="1"/>
    <row r="687" spans="1:31" s="59" customFormat="1"/>
    <row r="688" spans="1:31" s="59" customFormat="1"/>
    <row r="689" spans="1:31" s="59" customFormat="1"/>
    <row r="690" spans="1:31" s="59" customFormat="1"/>
    <row r="691" spans="1:31" s="59" customFormat="1"/>
    <row r="692" spans="1:31" s="59" customFormat="1"/>
    <row r="693" spans="1:31" s="59" customFormat="1"/>
    <row r="694" spans="1:31" s="59" customFormat="1"/>
    <row r="695" spans="1:31" s="59" customFormat="1"/>
    <row r="696" spans="1:31" s="59" customFormat="1"/>
    <row r="697" spans="1:31" s="59" customFormat="1"/>
    <row r="698" spans="1:31" s="59" customFormat="1"/>
    <row r="699" spans="1:31" s="59" customFormat="1"/>
    <row r="700" spans="1:31" s="59" customFormat="1"/>
    <row r="701" spans="1:31" s="59" customFormat="1"/>
    <row r="702" spans="1:31" s="59" customFormat="1"/>
    <row r="703" spans="1:31" s="59" customFormat="1"/>
    <row r="704" spans="1:31" s="59" customFormat="1"/>
    <row r="705" spans="1:31" s="59" customFormat="1"/>
    <row r="706" spans="1:31" s="59" customFormat="1"/>
    <row r="707" spans="1:31" s="59" customFormat="1"/>
    <row r="708" spans="1:31" s="59" customFormat="1"/>
    <row r="709" spans="1:31" s="59" customFormat="1"/>
    <row r="710" spans="1:31" s="59" customFormat="1"/>
    <row r="711" spans="1:31" s="59" customFormat="1"/>
    <row r="712" spans="1:31" s="59" customFormat="1"/>
    <row r="713" spans="1:31" s="59" customFormat="1"/>
    <row r="714" spans="1:31" s="59" customFormat="1"/>
    <row r="715" spans="1:31" s="59" customFormat="1"/>
    <row r="716" spans="1:31" s="59" customFormat="1"/>
    <row r="717" spans="1:31" s="59" customFormat="1"/>
    <row r="718" spans="1:31" s="59" customFormat="1"/>
    <row r="719" spans="1:31" s="59" customFormat="1"/>
    <row r="720" spans="1:31" s="59" customFormat="1"/>
    <row r="721" spans="1:31" s="59" customFormat="1"/>
    <row r="722" spans="1:31" s="59" customFormat="1"/>
    <row r="723" spans="1:31" s="59" customFormat="1"/>
    <row r="724" spans="1:31" s="59" customFormat="1"/>
    <row r="725" spans="1:31" s="59" customFormat="1"/>
    <row r="726" spans="1:31" s="59" customFormat="1"/>
    <row r="727" spans="1:31" s="59" customFormat="1"/>
    <row r="728" spans="1:31" s="59" customFormat="1"/>
    <row r="729" spans="1:31" s="59" customFormat="1"/>
    <row r="730" spans="1:31" s="59" customFormat="1"/>
    <row r="731" spans="1:31" s="59" customFormat="1"/>
    <row r="732" spans="1:31" s="59" customFormat="1"/>
    <row r="733" spans="1:31" s="59" customFormat="1"/>
    <row r="734" spans="1:31" s="59" customFormat="1"/>
    <row r="735" spans="1:31" s="59" customFormat="1"/>
    <row r="736" spans="1:31" s="59" customFormat="1"/>
    <row r="737" spans="1:31" s="59" customFormat="1"/>
    <row r="738" spans="1:31" s="59" customFormat="1"/>
    <row r="739" spans="1:31" s="59" customFormat="1"/>
    <row r="740" spans="1:31" s="59" customFormat="1"/>
    <row r="741" spans="1:31" s="59" customFormat="1"/>
    <row r="742" spans="1:31" s="59" customFormat="1"/>
    <row r="743" spans="1:31" s="59" customFormat="1"/>
    <row r="744" spans="1:31" s="59" customFormat="1"/>
    <row r="745" spans="1:31" s="59" customFormat="1"/>
    <row r="746" spans="1:31" s="59" customFormat="1"/>
    <row r="747" spans="1:31" s="59" customFormat="1"/>
    <row r="748" spans="1:31" s="59" customFormat="1"/>
    <row r="749" spans="1:31" s="59" customFormat="1"/>
    <row r="750" spans="1:31" s="59" customFormat="1"/>
    <row r="751" spans="1:31" s="59" customFormat="1"/>
    <row r="752" spans="1:31" s="59" customFormat="1"/>
    <row r="753" spans="1:31" s="59" customFormat="1"/>
    <row r="754" spans="1:31" s="59" customFormat="1"/>
    <row r="755" spans="1:31" s="59" customFormat="1"/>
    <row r="756" spans="1:31" s="59" customFormat="1"/>
    <row r="757" spans="1:31" s="59" customFormat="1"/>
    <row r="758" spans="1:31" s="59" customFormat="1"/>
    <row r="759" spans="1:31" s="59" customFormat="1"/>
    <row r="760" spans="1:31" s="59" customFormat="1"/>
    <row r="761" spans="1:31" s="59" customFormat="1"/>
    <row r="762" spans="1:31" s="59" customFormat="1"/>
    <row r="763" spans="1:31" s="59" customFormat="1"/>
    <row r="764" spans="1:31" s="59" customFormat="1"/>
    <row r="765" spans="1:31" s="59" customFormat="1"/>
    <row r="766" spans="1:31" s="59" customFormat="1"/>
    <row r="767" spans="1:31" s="59" customFormat="1"/>
    <row r="768" spans="1:31" s="59" customFormat="1"/>
    <row r="769" spans="1:31" s="59" customFormat="1"/>
    <row r="770" spans="1:31" s="59" customFormat="1"/>
    <row r="771" spans="1:31" s="59" customFormat="1"/>
    <row r="772" spans="1:31" s="59" customFormat="1"/>
    <row r="773" spans="1:31" s="59" customFormat="1"/>
    <row r="774" spans="1:31" s="59" customFormat="1"/>
    <row r="775" spans="1:31" s="59" customFormat="1"/>
    <row r="776" spans="1:31" s="59" customFormat="1"/>
    <row r="777" spans="1:31" s="59" customFormat="1"/>
    <row r="778" spans="1:31" s="59" customFormat="1"/>
    <row r="779" spans="1:31" s="59" customFormat="1"/>
    <row r="780" spans="1:31" s="59" customFormat="1"/>
    <row r="781" spans="1:31" s="59" customFormat="1"/>
    <row r="782" spans="1:31" s="59" customFormat="1"/>
    <row r="783" spans="1:31" s="59" customFormat="1"/>
    <row r="784" spans="1:31" s="59" customFormat="1"/>
    <row r="785" spans="1:31" s="59" customFormat="1"/>
    <row r="786" spans="1:31" s="59" customFormat="1"/>
    <row r="787" spans="1:31" s="59" customFormat="1"/>
    <row r="788" spans="1:31" s="59" customFormat="1"/>
    <row r="789" spans="1:31" s="59" customFormat="1"/>
    <row r="790" spans="1:31" s="59" customFormat="1"/>
    <row r="791" spans="1:31" s="59" customFormat="1"/>
    <row r="792" spans="1:31" s="59" customFormat="1"/>
    <row r="793" spans="1:31" s="59" customFormat="1"/>
    <row r="794" spans="1:31" s="59" customFormat="1"/>
    <row r="795" spans="1:31" s="59" customFormat="1"/>
    <row r="796" spans="1:31" s="59" customFormat="1"/>
    <row r="797" spans="1:31" s="59" customFormat="1"/>
    <row r="798" spans="1:31" s="59" customFormat="1"/>
    <row r="799" spans="1:31" s="59" customFormat="1"/>
    <row r="800" spans="1:31" s="59" customFormat="1"/>
    <row r="801" spans="1:31" s="59" customFormat="1"/>
    <row r="802" spans="1:31" s="59" customFormat="1"/>
    <row r="803" spans="1:31" s="59" customFormat="1"/>
    <row r="804" spans="1:31" s="59" customFormat="1"/>
    <row r="805" spans="1:31" s="59" customFormat="1"/>
    <row r="806" spans="1:31" s="59" customFormat="1"/>
    <row r="807" spans="1:31" s="59" customFormat="1"/>
    <row r="808" spans="1:31" s="59" customFormat="1"/>
    <row r="809" spans="1:31" s="59" customFormat="1"/>
    <row r="810" spans="1:31" s="59" customFormat="1"/>
    <row r="811" spans="1:31" s="59" customFormat="1"/>
    <row r="812" spans="1:31" s="59" customFormat="1"/>
    <row r="813" spans="1:31" s="59" customFormat="1"/>
    <row r="814" spans="1:31" s="59" customFormat="1"/>
    <row r="815" spans="1:31" s="59" customFormat="1"/>
    <row r="816" spans="1:31" s="59" customFormat="1"/>
    <row r="817" spans="1:31" s="59" customFormat="1"/>
    <row r="818" spans="1:31" s="59" customFormat="1"/>
    <row r="819" spans="1:31" s="59" customFormat="1"/>
    <row r="820" spans="1:31" s="59" customFormat="1"/>
    <row r="821" spans="1:31" s="59" customFormat="1"/>
    <row r="822" spans="1:31" s="59" customFormat="1"/>
    <row r="823" spans="1:31" s="59" customFormat="1"/>
    <row r="824" spans="1:31" s="59" customFormat="1"/>
    <row r="825" spans="1:31" s="59" customFormat="1"/>
    <row r="826" spans="1:31" s="59" customFormat="1"/>
    <row r="827" spans="1:31" s="59" customFormat="1"/>
    <row r="828" spans="1:31" s="59" customFormat="1"/>
    <row r="829" spans="1:31" s="59" customFormat="1"/>
    <row r="830" spans="1:31" s="59" customFormat="1"/>
    <row r="831" spans="1:31" s="59" customFormat="1"/>
    <row r="832" spans="1:31" s="59" customFormat="1"/>
    <row r="833" spans="1:31" s="59" customFormat="1"/>
    <row r="834" spans="1:31" s="59" customFormat="1"/>
    <row r="835" spans="1:31" s="59" customFormat="1"/>
    <row r="836" spans="1:31" s="59" customFormat="1"/>
    <row r="837" spans="1:31" s="59" customFormat="1"/>
    <row r="838" spans="1:31" s="59" customFormat="1"/>
    <row r="839" spans="1:31" s="59" customFormat="1"/>
    <row r="840" spans="1:31" s="59" customFormat="1"/>
    <row r="841" spans="1:31" s="59" customFormat="1"/>
    <row r="842" spans="1:31" s="59" customFormat="1"/>
    <row r="843" spans="1:31" s="59" customFormat="1"/>
    <row r="844" spans="1:31" s="59" customFormat="1"/>
    <row r="845" spans="1:31" s="59" customFormat="1"/>
    <row r="846" spans="1:31" s="59" customFormat="1"/>
    <row r="847" spans="1:31" s="59" customFormat="1"/>
    <row r="848" spans="1:31" s="59" customFormat="1"/>
    <row r="849" spans="1:31" s="59" customFormat="1"/>
    <row r="850" spans="1:31" s="59" customFormat="1"/>
    <row r="851" spans="1:31" s="59" customFormat="1"/>
    <row r="852" spans="1:31" s="59" customFormat="1"/>
    <row r="853" spans="1:31" s="59" customFormat="1"/>
    <row r="854" spans="1:31" s="59" customFormat="1"/>
    <row r="855" spans="1:31" s="59" customFormat="1"/>
    <row r="856" spans="1:31" s="59" customFormat="1"/>
    <row r="857" spans="1:31" s="59" customFormat="1"/>
    <row r="858" spans="1:31" s="59" customFormat="1"/>
    <row r="859" spans="1:31" s="59" customFormat="1"/>
    <row r="860" spans="1:31" s="59" customFormat="1"/>
    <row r="861" spans="1:31" s="59" customFormat="1"/>
    <row r="862" spans="1:31" s="59" customFormat="1"/>
    <row r="863" spans="1:31" s="59" customFormat="1"/>
    <row r="864" spans="1:31" s="59" customFormat="1"/>
    <row r="865" spans="1:31" s="59" customFormat="1"/>
    <row r="866" spans="1:31" s="59" customFormat="1"/>
    <row r="867" spans="1:31" s="59" customFormat="1"/>
    <row r="868" spans="1:31" s="59" customFormat="1"/>
    <row r="869" spans="1:31" s="59" customFormat="1"/>
    <row r="870" spans="1:31" s="59" customFormat="1"/>
    <row r="871" spans="1:31" s="59" customFormat="1"/>
    <row r="872" spans="1:31" s="59" customFormat="1"/>
    <row r="873" spans="1:31" s="59" customFormat="1"/>
    <row r="874" spans="1:31" s="59" customFormat="1"/>
    <row r="875" spans="1:31" s="59" customFormat="1"/>
    <row r="876" spans="1:31" s="59" customFormat="1"/>
    <row r="877" spans="1:31" s="59" customFormat="1"/>
    <row r="878" spans="1:31" s="59" customFormat="1"/>
    <row r="879" spans="1:31" s="59" customFormat="1"/>
    <row r="880" spans="1:31" s="59" customFormat="1"/>
    <row r="881" spans="1:31" s="59" customFormat="1"/>
    <row r="882" spans="1:31" s="59" customFormat="1"/>
    <row r="883" spans="1:31" s="59" customFormat="1"/>
    <row r="884" spans="1:31" s="59" customFormat="1"/>
    <row r="885" spans="1:31" s="59" customFormat="1"/>
    <row r="886" spans="1:31" s="59" customFormat="1"/>
    <row r="887" spans="1:31" s="59" customFormat="1"/>
    <row r="888" spans="1:31" s="59" customFormat="1"/>
    <row r="889" spans="1:31" s="59" customFormat="1"/>
    <row r="890" spans="1:31" s="59" customFormat="1"/>
    <row r="891" spans="1:31" s="59" customFormat="1"/>
    <row r="892" spans="1:31" s="59" customFormat="1"/>
    <row r="893" spans="1:31" s="59" customFormat="1"/>
    <row r="894" spans="1:31" s="59" customFormat="1"/>
    <row r="895" spans="1:31" s="59" customFormat="1"/>
    <row r="896" spans="1:31" s="59" customFormat="1"/>
    <row r="897" spans="1:31" s="59" customFormat="1"/>
    <row r="898" spans="1:31" s="59" customFormat="1"/>
    <row r="899" spans="1:31" s="59" customFormat="1"/>
    <row r="900" spans="1:31" s="59" customFormat="1"/>
    <row r="901" spans="1:31" s="59" customFormat="1"/>
    <row r="902" spans="1:31" s="59" customFormat="1"/>
    <row r="903" spans="1:31" s="59" customFormat="1"/>
    <row r="904" spans="1:31" s="59" customFormat="1"/>
    <row r="905" spans="1:31" s="59" customFormat="1"/>
    <row r="906" spans="1:31" s="59" customFormat="1"/>
    <row r="907" spans="1:31" s="59" customFormat="1"/>
    <row r="908" spans="1:31" s="59" customFormat="1"/>
    <row r="909" spans="1:31" s="59" customFormat="1"/>
    <row r="910" spans="1:31" s="59" customFormat="1"/>
    <row r="911" spans="1:31" s="59" customFormat="1"/>
    <row r="912" spans="1:31" s="59" customFormat="1"/>
    <row r="913" spans="1:31" s="59" customFormat="1"/>
    <row r="914" spans="1:31" s="59" customFormat="1"/>
    <row r="915" spans="1:31" s="59" customFormat="1"/>
    <row r="916" spans="1:31" s="59" customFormat="1"/>
    <row r="917" spans="1:31" s="59" customFormat="1"/>
    <row r="918" spans="1:31" s="59" customFormat="1"/>
    <row r="919" spans="1:31" s="59" customFormat="1"/>
    <row r="920" spans="1:31" s="59" customFormat="1"/>
    <row r="921" spans="1:31" s="59" customFormat="1"/>
    <row r="922" spans="1:31" s="59" customFormat="1"/>
    <row r="923" spans="1:31" s="59" customFormat="1"/>
    <row r="924" spans="1:31" s="59" customFormat="1"/>
    <row r="925" spans="1:31" s="59" customFormat="1"/>
    <row r="926" spans="1:31" s="59" customFormat="1"/>
    <row r="927" spans="1:31" s="59" customFormat="1"/>
    <row r="928" spans="1:31" s="59" customFormat="1"/>
    <row r="929" spans="1:31" s="59" customFormat="1"/>
    <row r="930" spans="1:31" s="59" customFormat="1"/>
    <row r="931" spans="1:31" s="59" customFormat="1"/>
    <row r="932" spans="1:31" s="59" customFormat="1"/>
    <row r="933" spans="1:31" s="59" customFormat="1"/>
    <row r="934" spans="1:31" s="59" customFormat="1"/>
    <row r="935" spans="1:31" s="59" customFormat="1"/>
    <row r="936" spans="1:31" s="59" customFormat="1"/>
    <row r="937" spans="1:31" s="59" customFormat="1"/>
    <row r="938" spans="1:31" s="59" customFormat="1"/>
    <row r="939" spans="1:31" s="59" customFormat="1"/>
    <row r="940" spans="1:31" s="59" customFormat="1"/>
    <row r="941" spans="1:31" s="59" customFormat="1"/>
    <row r="942" spans="1:31" s="59" customFormat="1"/>
    <row r="943" spans="1:31" s="59" customFormat="1"/>
    <row r="944" spans="1:31" s="59" customFormat="1"/>
    <row r="945" spans="1:31" s="59" customFormat="1"/>
    <row r="946" spans="1:31" s="59" customFormat="1"/>
    <row r="947" spans="1:31" s="59" customFormat="1"/>
    <row r="948" spans="1:31" s="59" customFormat="1"/>
    <row r="949" spans="1:31" s="59" customFormat="1"/>
    <row r="950" spans="1:31" s="59" customFormat="1"/>
    <row r="951" spans="1:31" s="59" customFormat="1"/>
    <row r="952" spans="1:31" s="59" customFormat="1"/>
    <row r="953" spans="1:31" s="59" customFormat="1"/>
    <row r="954" spans="1:31" s="59" customFormat="1"/>
    <row r="955" spans="1:31" s="59" customFormat="1"/>
    <row r="956" spans="1:31" s="59" customFormat="1"/>
    <row r="957" spans="1:31" s="59" customFormat="1"/>
    <row r="958" spans="1:31" s="59" customFormat="1"/>
    <row r="959" spans="1:31" s="59" customFormat="1"/>
    <row r="960" spans="1:31" s="59" customFormat="1"/>
    <row r="961" spans="1:31" s="59" customFormat="1"/>
    <row r="962" spans="1:31" s="59" customFormat="1"/>
    <row r="963" spans="1:31" s="59" customFormat="1"/>
    <row r="964" spans="1:31" s="59" customFormat="1"/>
    <row r="965" spans="1:31" s="59" customFormat="1"/>
    <row r="966" spans="1:31" s="59" customFormat="1"/>
    <row r="967" spans="1:31" s="59" customFormat="1"/>
    <row r="968" spans="1:31" s="59" customFormat="1"/>
    <row r="969" spans="1:31" s="59" customFormat="1"/>
    <row r="970" spans="1:31" s="59" customFormat="1"/>
    <row r="971" spans="1:31" s="59" customFormat="1"/>
    <row r="972" spans="1:31" s="59" customFormat="1"/>
    <row r="973" spans="1:31" s="59" customFormat="1"/>
    <row r="974" spans="1:31" s="59" customFormat="1"/>
    <row r="975" spans="1:31" s="59" customFormat="1"/>
    <row r="976" spans="1:31" s="59" customFormat="1"/>
    <row r="977" spans="1:31" s="59" customFormat="1"/>
    <row r="978" spans="1:31" s="59" customFormat="1"/>
    <row r="979" spans="1:31" s="59" customFormat="1"/>
    <row r="980" spans="1:31" s="59" customFormat="1"/>
    <row r="981" spans="1:31" s="59" customFormat="1"/>
    <row r="982" spans="1:31" s="59" customFormat="1"/>
    <row r="983" spans="1:31" s="59" customFormat="1"/>
    <row r="984" spans="1:31" s="59" customFormat="1"/>
    <row r="985" spans="1:31" s="59" customFormat="1"/>
    <row r="986" spans="1:31" s="59" customFormat="1"/>
    <row r="987" spans="1:31" s="59" customFormat="1"/>
    <row r="988" spans="1:31" s="59" customFormat="1"/>
    <row r="989" spans="1:31" s="59" customFormat="1"/>
    <row r="990" spans="1:31" s="59" customFormat="1"/>
    <row r="991" spans="1:31" s="59" customFormat="1"/>
    <row r="992" spans="1:31" s="59" customFormat="1"/>
    <row r="993" spans="1:31" s="59" customFormat="1"/>
    <row r="994" spans="1:31" s="59" customFormat="1"/>
    <row r="995" spans="1:31" s="59" customFormat="1"/>
    <row r="996" spans="1:31" s="59" customFormat="1"/>
    <row r="997" spans="1:31" s="59" customFormat="1"/>
    <row r="998" spans="1:31" s="59" customFormat="1"/>
    <row r="999" spans="1:31" s="59" customFormat="1"/>
    <row r="1000" spans="1:31" s="59" customFormat="1"/>
    <row r="1001" spans="1:31" s="59" customFormat="1"/>
    <row r="1002" spans="1:31" s="59" customFormat="1"/>
    <row r="1003" spans="1:31" s="59" customFormat="1"/>
    <row r="1004" spans="1:31" s="59" customFormat="1"/>
    <row r="1005" spans="1:31" s="59" customFormat="1"/>
    <row r="1006" spans="1:31" s="59" customFormat="1"/>
    <row r="1007" spans="1:31" s="59" customFormat="1"/>
    <row r="1008" spans="1:31" s="59" customFormat="1"/>
    <row r="1009" spans="1:31" s="59" customFormat="1"/>
    <row r="1010" spans="1:31" s="59" customFormat="1"/>
    <row r="1011" spans="1:31" s="59" customFormat="1"/>
    <row r="1012" spans="1:31" s="59" customFormat="1"/>
    <row r="1013" spans="1:31" s="59" customFormat="1"/>
    <row r="1014" spans="1:31" s="59" customFormat="1"/>
    <row r="1015" spans="1:31" s="59" customFormat="1"/>
    <row r="1016" spans="1:31" s="59" customFormat="1"/>
    <row r="1017" spans="1:31" s="59" customFormat="1"/>
    <row r="1018" spans="1:31" s="59" customFormat="1"/>
    <row r="1019" spans="1:31" s="59" customFormat="1"/>
    <row r="1020" spans="1:31" s="59" customFormat="1"/>
    <row r="1021" spans="1:31" s="59" customFormat="1"/>
    <row r="1022" spans="1:31" s="59" customFormat="1"/>
    <row r="1023" spans="1:31" s="59" customFormat="1"/>
    <row r="1024" spans="1:31" s="59" customFormat="1"/>
    <row r="1025" spans="1:31" s="59" customFormat="1"/>
    <row r="1026" spans="1:31" s="59" customFormat="1"/>
    <row r="1027" spans="1:31" s="59" customFormat="1"/>
    <row r="1028" spans="1:31" s="59" customFormat="1"/>
    <row r="1029" spans="1:31" s="59" customFormat="1"/>
    <row r="1030" spans="1:31" s="59" customFormat="1"/>
    <row r="1031" spans="1:31" s="59" customFormat="1"/>
    <row r="1032" spans="1:31" s="59" customFormat="1"/>
    <row r="1033" spans="1:31" s="59" customFormat="1"/>
    <row r="1034" spans="1:31" s="59" customFormat="1"/>
    <row r="1035" spans="1:31" s="59" customFormat="1"/>
    <row r="1036" spans="1:31" s="59" customFormat="1"/>
    <row r="1037" spans="1:31" s="59" customFormat="1"/>
    <row r="1038" spans="1:31" s="59" customFormat="1"/>
    <row r="1039" spans="1:31" s="59" customFormat="1"/>
    <row r="1040" spans="1:31" s="59" customFormat="1"/>
    <row r="1041" spans="1:31" s="59" customFormat="1"/>
    <row r="1042" spans="1:31" s="59" customFormat="1"/>
    <row r="1043" spans="1:31" s="59" customFormat="1"/>
    <row r="1044" spans="1:31" s="59" customFormat="1"/>
    <row r="1045" spans="1:31" s="59" customFormat="1"/>
    <row r="1046" spans="1:31" s="59" customFormat="1"/>
    <row r="1047" spans="1:31" s="59" customFormat="1"/>
    <row r="1048" spans="1:31" s="59" customFormat="1"/>
    <row r="1049" spans="1:31" s="59" customFormat="1"/>
    <row r="1050" spans="1:31" s="59" customFormat="1"/>
    <row r="1051" spans="1:31" s="59" customFormat="1"/>
    <row r="1052" spans="1:31" s="59" customFormat="1"/>
    <row r="1053" spans="1:31" s="59" customFormat="1"/>
    <row r="1054" spans="1:31" s="59" customFormat="1"/>
    <row r="1055" spans="1:31" s="59" customFormat="1"/>
    <row r="1056" spans="1:31" s="59" customFormat="1"/>
    <row r="1057" spans="1:31" s="59" customFormat="1"/>
    <row r="1058" spans="1:31" s="59" customFormat="1"/>
    <row r="1059" spans="1:31" s="59" customFormat="1"/>
    <row r="1060" spans="1:31" s="59" customFormat="1"/>
    <row r="1061" spans="1:31" s="59" customFormat="1"/>
    <row r="1062" spans="1:31" s="59" customFormat="1"/>
    <row r="1063" spans="1:31" s="59" customFormat="1"/>
    <row r="1064" spans="1:31" s="59" customFormat="1"/>
    <row r="1065" spans="1:31" s="59" customFormat="1"/>
    <row r="1066" spans="1:31" s="59" customFormat="1"/>
    <row r="1067" spans="1:31" s="59" customFormat="1"/>
    <row r="1068" spans="1:31" s="59" customFormat="1"/>
    <row r="1069" spans="1:31" s="59" customFormat="1"/>
    <row r="1070" spans="1:31" s="59" customFormat="1"/>
    <row r="1071" spans="1:31" s="59" customFormat="1"/>
    <row r="1072" spans="1:31" s="59" customFormat="1"/>
    <row r="1073" spans="1:31" s="59" customFormat="1"/>
    <row r="1074" spans="1:31" s="59" customFormat="1"/>
    <row r="1075" spans="1:31" s="59" customFormat="1"/>
    <row r="1076" spans="1:31" s="59" customFormat="1"/>
    <row r="1077" spans="1:31" s="59" customFormat="1"/>
    <row r="1078" spans="1:31" s="59" customFormat="1"/>
    <row r="1079" spans="1:31" s="59" customFormat="1"/>
    <row r="1080" spans="1:31" s="59" customFormat="1"/>
    <row r="1081" spans="1:31" s="59" customFormat="1"/>
    <row r="1082" spans="1:31" s="59" customFormat="1"/>
    <row r="1083" spans="1:31" s="59" customFormat="1"/>
    <row r="1084" spans="1:31" s="59" customFormat="1"/>
    <row r="1085" spans="1:31" s="59" customFormat="1"/>
    <row r="1086" spans="1:31" s="59" customFormat="1"/>
    <row r="1087" spans="1:31" s="59" customFormat="1"/>
    <row r="1088" spans="1:31" s="59" customFormat="1"/>
    <row r="1089" spans="1:31" s="59" customFormat="1"/>
    <row r="1090" spans="1:31" s="59" customFormat="1"/>
    <row r="1091" spans="1:31" s="59" customFormat="1"/>
    <row r="1092" spans="1:31" s="59" customFormat="1"/>
    <row r="1093" spans="1:31" s="59" customFormat="1"/>
    <row r="1094" spans="1:31" s="59" customFormat="1"/>
    <row r="1095" spans="1:31" s="59" customFormat="1"/>
    <row r="1096" spans="1:31" s="59" customFormat="1"/>
    <row r="1097" spans="1:31" s="59" customFormat="1"/>
    <row r="1098" spans="1:31" s="59" customFormat="1"/>
    <row r="1099" spans="1:31" s="59" customFormat="1"/>
    <row r="1100" spans="1:31" s="59" customFormat="1"/>
    <row r="1101" spans="1:31" s="59" customFormat="1"/>
    <row r="1102" spans="1:31" s="59" customFormat="1"/>
    <row r="1103" spans="1:31" s="59" customFormat="1"/>
    <row r="1104" spans="1:31" s="59" customFormat="1"/>
    <row r="1105" spans="1:31" s="59" customFormat="1"/>
    <row r="1106" spans="1:31" s="59" customFormat="1"/>
    <row r="1107" spans="1:31" s="59" customFormat="1"/>
    <row r="1108" spans="1:31" s="59" customFormat="1"/>
    <row r="1109" spans="1:31" s="59" customFormat="1"/>
    <row r="1110" spans="1:31" s="59" customFormat="1"/>
    <row r="1111" spans="1:31" s="59" customFormat="1"/>
    <row r="1112" spans="1:31" s="59" customFormat="1"/>
    <row r="1113" spans="1:31" s="59" customFormat="1"/>
    <row r="1114" spans="1:31" s="59" customFormat="1"/>
    <row r="1115" spans="1:31" s="59" customFormat="1"/>
    <row r="1116" spans="1:31" s="59" customFormat="1"/>
    <row r="1117" spans="1:31" s="59" customFormat="1"/>
    <row r="1118" spans="1:31" s="59" customFormat="1"/>
    <row r="1119" spans="1:31" s="59" customFormat="1"/>
    <row r="1120" spans="1:31" s="59" customFormat="1"/>
    <row r="1121" spans="1:31" s="59" customFormat="1"/>
    <row r="1122" spans="1:31" s="59" customFormat="1"/>
    <row r="1123" spans="1:31" s="59" customFormat="1"/>
    <row r="1124" spans="1:31" s="59" customFormat="1"/>
    <row r="1125" spans="1:31" s="59" customFormat="1"/>
    <row r="1126" spans="1:31" s="59" customFormat="1"/>
    <row r="1127" spans="1:31" s="59" customFormat="1"/>
    <row r="1128" spans="1:31" s="59" customFormat="1"/>
    <row r="1129" spans="1:31" s="59" customFormat="1"/>
    <row r="1130" spans="1:31" s="59" customFormat="1"/>
    <row r="1131" spans="1:31" s="59" customFormat="1"/>
    <row r="1132" spans="1:31" s="59" customFormat="1"/>
    <row r="1133" spans="1:31" s="59" customFormat="1"/>
    <row r="1134" spans="1:31" s="59" customFormat="1"/>
    <row r="1135" spans="1:31" s="59" customFormat="1"/>
    <row r="1136" spans="1:31" s="59" customFormat="1"/>
    <row r="1137" spans="1:31" s="59" customFormat="1"/>
    <row r="1138" spans="1:31" s="59" customFormat="1"/>
    <row r="1139" spans="1:31" s="59" customFormat="1"/>
    <row r="1140" spans="1:31" s="59" customFormat="1"/>
    <row r="1141" spans="1:31" s="59" customFormat="1"/>
    <row r="1142" spans="1:31" s="59" customFormat="1"/>
    <row r="1143" spans="1:31" s="59" customFormat="1"/>
    <row r="1144" spans="1:31" s="59" customFormat="1"/>
    <row r="1145" spans="1:31" s="59" customFormat="1"/>
    <row r="1146" spans="1:31" s="59" customFormat="1"/>
    <row r="1147" spans="1:31" s="59" customFormat="1"/>
    <row r="1148" spans="1:31" s="59" customFormat="1"/>
    <row r="1149" spans="1:31" s="59" customFormat="1"/>
    <row r="1150" spans="1:31" s="59" customFormat="1"/>
    <row r="1151" spans="1:31" s="59" customFormat="1"/>
    <row r="1152" spans="1:31" s="59" customFormat="1"/>
    <row r="1153" spans="1:31" s="59" customFormat="1"/>
    <row r="1154" spans="1:31" s="59" customFormat="1"/>
    <row r="1155" spans="1:31" s="59" customFormat="1"/>
    <row r="1156" spans="1:31" s="59" customFormat="1"/>
    <row r="1157" spans="1:31" s="59" customFormat="1"/>
    <row r="1158" spans="1:31" s="59" customFormat="1"/>
    <row r="1159" spans="1:31" s="59" customFormat="1"/>
    <row r="1160" spans="1:31" s="59" customFormat="1"/>
    <row r="1161" spans="1:31" s="59" customFormat="1"/>
    <row r="1162" spans="1:31" s="59" customFormat="1"/>
    <row r="1163" spans="1:31" s="59" customFormat="1"/>
    <row r="1164" spans="1:31" s="59" customFormat="1"/>
    <row r="1165" spans="1:31" s="59" customFormat="1"/>
    <row r="1166" spans="1:31" s="59" customFormat="1"/>
    <row r="1167" spans="1:31" s="59" customFormat="1"/>
    <row r="1168" spans="1:31" s="59" customFormat="1"/>
    <row r="1169" spans="1:31" s="59" customFormat="1"/>
    <row r="1170" spans="1:31" s="59" customFormat="1"/>
    <row r="1171" spans="1:31" s="59" customFormat="1"/>
    <row r="1172" spans="1:31" s="59" customFormat="1"/>
    <row r="1173" spans="1:31" s="59" customFormat="1"/>
    <row r="1174" spans="1:31" s="59" customFormat="1"/>
    <row r="1175" spans="1:31" s="59" customFormat="1"/>
    <row r="1176" spans="1:31" s="59" customFormat="1"/>
    <row r="1177" spans="1:31" s="59" customFormat="1"/>
    <row r="1178" spans="1:31" s="59" customFormat="1"/>
    <row r="1179" spans="1:31" s="59" customFormat="1"/>
    <row r="1180" spans="1:31" s="59" customFormat="1"/>
    <row r="1181" spans="1:31" s="59" customFormat="1"/>
    <row r="1182" spans="1:31" s="59" customFormat="1"/>
    <row r="1183" spans="1:31" s="59" customFormat="1"/>
    <row r="1184" spans="1:31" s="59" customFormat="1"/>
    <row r="1185" spans="1:31" s="59" customFormat="1"/>
    <row r="1186" spans="1:31" s="59" customFormat="1"/>
    <row r="1187" spans="1:31" s="59" customFormat="1"/>
    <row r="1188" spans="1:31" s="59" customFormat="1"/>
    <row r="1189" spans="1:31" s="59" customFormat="1"/>
    <row r="1190" spans="1:31" s="59" customFormat="1"/>
    <row r="1191" spans="1:31" s="59" customFormat="1"/>
    <row r="1192" spans="1:31" s="59" customFormat="1"/>
    <row r="1193" spans="1:31" s="59" customFormat="1"/>
    <row r="1194" spans="1:31" s="59" customFormat="1"/>
    <row r="1195" spans="1:31" s="59" customFormat="1"/>
    <row r="1196" spans="1:31" s="59" customFormat="1"/>
    <row r="1197" spans="1:31" s="59" customFormat="1"/>
    <row r="1198" spans="1:31" s="59" customFormat="1"/>
    <row r="1199" spans="1:31" s="59" customFormat="1"/>
    <row r="1200" spans="1:31" s="59" customFormat="1"/>
    <row r="1201" spans="1:31" s="59" customFormat="1"/>
    <row r="1202" spans="1:31" s="59" customFormat="1"/>
    <row r="1203" spans="1:31" s="59" customFormat="1"/>
    <row r="1204" spans="1:31" s="59" customFormat="1"/>
    <row r="1205" spans="1:31" s="59" customFormat="1"/>
    <row r="1206" spans="1:31" s="59" customFormat="1"/>
    <row r="1207" spans="1:31" s="59" customFormat="1"/>
    <row r="1208" spans="1:31" s="59" customFormat="1"/>
    <row r="1209" spans="1:31" s="59" customFormat="1"/>
    <row r="1210" spans="1:31" s="59" customFormat="1"/>
    <row r="1211" spans="1:31" s="59" customFormat="1"/>
    <row r="1212" spans="1:31" s="59" customFormat="1"/>
    <row r="1213" spans="1:31" s="59" customFormat="1"/>
    <row r="1214" spans="1:31" s="59" customFormat="1"/>
    <row r="1215" spans="1:31" s="59" customFormat="1"/>
    <row r="1216" spans="1:31" s="59" customFormat="1"/>
    <row r="1217" spans="1:31" s="59" customFormat="1"/>
    <row r="1218" spans="1:31" s="59" customFormat="1"/>
    <row r="1219" spans="1:31" s="59" customFormat="1"/>
    <row r="1220" spans="1:31" s="59" customFormat="1"/>
    <row r="1221" spans="1:31" s="59" customFormat="1"/>
    <row r="1222" spans="1:31" s="59" customFormat="1"/>
    <row r="1223" spans="1:31" s="59" customFormat="1"/>
    <row r="1224" spans="1:31" s="59" customFormat="1"/>
    <row r="1225" spans="1:31" s="59" customFormat="1"/>
    <row r="1226" spans="1:31" s="59" customFormat="1"/>
    <row r="1227" spans="1:31" s="59" customFormat="1"/>
    <row r="1228" spans="1:31" s="59" customFormat="1"/>
    <row r="1229" spans="1:31" s="59" customFormat="1"/>
    <row r="1230" spans="1:31" s="59" customFormat="1"/>
    <row r="1231" spans="1:31" s="59" customFormat="1"/>
    <row r="1232" spans="1:31" s="59" customFormat="1"/>
    <row r="1233" spans="1:31" s="59" customFormat="1"/>
    <row r="1234" spans="1:31" s="59" customFormat="1"/>
    <row r="1235" spans="1:31" s="59" customFormat="1"/>
    <row r="1236" spans="1:31" s="59" customFormat="1"/>
    <row r="1237" spans="1:31" s="59" customFormat="1"/>
    <row r="1238" spans="1:31" s="59" customFormat="1"/>
    <row r="1239" spans="1:31" s="59" customFormat="1"/>
    <row r="1240" spans="1:31" s="59" customFormat="1"/>
    <row r="1241" spans="1:31" s="59" customFormat="1"/>
    <row r="1242" spans="1:31" s="59" customFormat="1"/>
    <row r="1243" spans="1:31" s="59" customFormat="1"/>
    <row r="1244" spans="1:31" s="59" customFormat="1"/>
    <row r="1245" spans="1:31" s="59" customFormat="1"/>
    <row r="1246" spans="1:31" s="59" customFormat="1"/>
    <row r="1247" spans="1:31" s="59" customFormat="1"/>
    <row r="1248" spans="1:31" s="59" customFormat="1"/>
    <row r="1249" spans="1:31" s="59" customFormat="1"/>
    <row r="1250" spans="1:31" s="59" customFormat="1"/>
    <row r="1251" spans="1:31" s="59" customFormat="1"/>
    <row r="1252" spans="1:31" s="59" customFormat="1"/>
    <row r="1253" spans="1:31" s="59" customFormat="1"/>
    <row r="1254" spans="1:31" s="59" customFormat="1"/>
    <row r="1255" spans="1:31" s="59" customFormat="1"/>
    <row r="1256" spans="1:31" s="59" customFormat="1"/>
    <row r="1257" spans="1:31" s="59" customFormat="1"/>
    <row r="1258" spans="1:31" s="59" customFormat="1"/>
    <row r="1259" spans="1:31" s="59" customFormat="1"/>
    <row r="1260" spans="1:31" s="59" customFormat="1"/>
    <row r="1261" spans="1:31" s="59" customFormat="1"/>
    <row r="1262" spans="1:31" s="59" customFormat="1"/>
    <row r="1263" spans="1:31" s="59" customFormat="1"/>
    <row r="1264" spans="1:31" s="59" customFormat="1"/>
    <row r="1265" spans="1:31" s="59" customFormat="1"/>
    <row r="1266" spans="1:31" s="59" customFormat="1"/>
    <row r="1267" spans="1:31" s="59" customFormat="1"/>
    <row r="1268" spans="1:31" s="59" customFormat="1"/>
    <row r="1269" spans="1:31" s="59" customFormat="1"/>
    <row r="1270" spans="1:31" s="59" customFormat="1"/>
    <row r="1271" spans="1:31" s="59" customFormat="1"/>
    <row r="1272" spans="1:31" s="59" customFormat="1"/>
    <row r="1273" spans="1:31" s="59" customFormat="1"/>
    <row r="1274" spans="1:31" s="59" customFormat="1"/>
    <row r="1275" spans="1:31" s="59" customFormat="1"/>
    <row r="1276" spans="1:31" s="59" customFormat="1"/>
    <row r="1277" spans="1:31" s="59" customFormat="1"/>
    <row r="1278" spans="1:31" s="59" customFormat="1"/>
    <row r="1279" spans="1:31" s="59" customFormat="1"/>
    <row r="1280" spans="1:31" s="59" customFormat="1"/>
    <row r="1281" spans="1:31" s="59" customFormat="1"/>
    <row r="1282" spans="1:31" s="59" customFormat="1"/>
    <row r="1283" spans="1:31" s="59" customFormat="1"/>
    <row r="1284" spans="1:31" s="59" customFormat="1"/>
    <row r="1285" spans="1:31" s="59" customFormat="1"/>
    <row r="1286" spans="1:31" s="59" customFormat="1" ht="14" customHeight="1"/>
    <row r="1287" spans="1:31" s="59" customFormat="1" ht="15" customHeight="1"/>
    <row r="1335">
      <c r="C1335" s="168" t="s">
        <v>5</v>
      </c>
      <c r="D1335" s="168" t="s">
        <v>50906</v>
      </c>
      <c r="E1335" s="168" t="s">
        <v>50880</v>
      </c>
      <c r="F1335" s="168" t="s">
        <v>50889</v>
      </c>
      <c r="G1335" s="168" t="s">
        <v>50907</v>
      </c>
      <c r="H1335" s="168" t="s">
        <v>50891</v>
      </c>
      <c r="I1335" s="168" t="s">
        <v>50908</v>
      </c>
      <c r="J1335" s="168" t="s">
        <v>49918</v>
      </c>
      <c r="K1335" s="168" t="s">
        <v>50909</v>
      </c>
    </row>
    <row r="1336">
      <c r="C1336" s="169" t="s">
        <v>7</v>
      </c>
      <c r="D1336" s="169">
        <f>SUMIFS(D:D,A:A,C1336,O:O,"无忧无虑")</f>
        <v/>
      </c>
      <c r="E1336" s="169">
        <f>SUMIFS(M:M,A:A,C1336,O:O,"无忧无虑")</f>
        <v/>
      </c>
      <c r="F1336" s="169">
        <f>SUMIFS(K:K,A:A,C1336,O:O,"无忧无虑")</f>
        <v/>
      </c>
      <c r="G1336" s="169">
        <f>SUMIFS('广告'!M:M,'广告'!N:N,C1336,'广告'!P:P,"无忧无虑")</f>
        <v/>
      </c>
      <c r="H1336" s="169">
        <f>F1336-G1336</f>
        <v/>
      </c>
      <c r="I1336" s="169">
        <f>SUMIFS('模板P'!L:L,'模板P'!A:A,C1336,'模板P'!N:N,"无忧无虑")</f>
        <v/>
      </c>
      <c r="J1336" s="169">
        <f>SUMIFS(payments!AC:AC,payments!C:C,J1335,payments!AE:AE,C1336,payments!AG:AG,"无忧无虑")</f>
        <v/>
      </c>
      <c r="K1336" s="169">
        <f>SUMIFS('模板P'!J:J,'模板P'!A:A,C1336,'模板P'!N:N,"无忧无虑")</f>
        <v/>
      </c>
    </row>
    <row r="1337">
      <c r="C1337" s="170" t="s">
        <v>9</v>
      </c>
      <c r="D1337" s="170">
        <f>SUMIFS(D:D,A:A,C1337,O:O,"无忧无虑")</f>
        <v/>
      </c>
      <c r="E1337" s="170">
        <f>SUMIFS(M:M,A:A,C1337,O:O,"无忧无虑")</f>
        <v/>
      </c>
      <c r="F1337" s="170">
        <f>SUMIFS(K:K,A:A,C1337,O:O,"无忧无虑")</f>
        <v/>
      </c>
      <c r="G1337" s="170">
        <f>SUMIFS('广告'!M:M,'广告'!N:N,C1337,'广告'!P:P,"无忧无虑")</f>
        <v/>
      </c>
      <c r="H1337" s="170">
        <f>F1337-G1337</f>
        <v/>
      </c>
      <c r="I1337" s="170">
        <f>SUMIFS('模板P'!L:L,'模板P'!A:A,C1337,'模板P'!N:N,"无忧无虑")</f>
        <v/>
      </c>
      <c r="J1337" s="170">
        <f>SUMIFS(payments!AC:AC,payments!C:C,J1335,payments!AE:AE,C1337,payments!AG:AG,"无忧无虑")</f>
        <v/>
      </c>
      <c r="K1337" s="170">
        <f>SUMIFS('模板P'!J:J,'模板P'!A:A,C1337,'模板P'!N:N,"无忧无虑")</f>
        <v/>
      </c>
    </row>
    <row r="1338">
      <c r="C1338" s="171" t="s">
        <v>11</v>
      </c>
      <c r="D1338" s="171">
        <f>SUMIFS(D:D,A:A,C1338,O:O,"无忧无虑")</f>
        <v/>
      </c>
      <c r="E1338" s="171">
        <f>SUMIFS(M:M,A:A,C1338,O:O,"无忧无虑")</f>
        <v/>
      </c>
      <c r="F1338" s="171">
        <f>SUMIFS(K:K,A:A,C1338,O:O,"无忧无虑")</f>
        <v/>
      </c>
      <c r="G1338" s="171">
        <f>SUMIFS('广告'!M:M,'广告'!N:N,C1338,'广告'!P:P,"无忧无虑")</f>
        <v/>
      </c>
      <c r="H1338" s="171">
        <f>F1338-G1338</f>
        <v/>
      </c>
      <c r="I1338" s="171">
        <f>SUMIFS('模板P'!L:L,'模板P'!A:A,C1338,'模板P'!N:N,"无忧无虑")</f>
        <v/>
      </c>
      <c r="J1338" s="171">
        <f>SUMIFS(payments!AC:AC,payments!C:C,J1335,payments!AE:AE,C1338,payments!AG:AG,"无忧无虑")</f>
        <v/>
      </c>
      <c r="K1338" s="171">
        <f>SUMIFS('模板P'!J:J,'模板P'!A:A,C1338,'模板P'!N:N,"无忧无虑")</f>
        <v/>
      </c>
    </row>
    <row r="1339">
      <c r="C1339" s="172" t="s">
        <v>4</v>
      </c>
      <c r="D1339" s="172">
        <f>SUMIFS(D:D,A:A,C1339,O:O,"无忧无虑")</f>
        <v/>
      </c>
      <c r="E1339" s="172">
        <f>SUMIFS(M:M,A:A,C1339,O:O,"无忧无虑")</f>
        <v/>
      </c>
      <c r="F1339" s="172">
        <f>SUMIFS(K:K,A:A,C1339,O:O,"无忧无虑")</f>
        <v/>
      </c>
      <c r="G1339" s="172">
        <f>SUMIFS('广告'!M:M,'广告'!N:N,C1339,'广告'!P:P,"无忧无虑")</f>
        <v/>
      </c>
      <c r="H1339" s="172">
        <f>F1339-G1339</f>
        <v/>
      </c>
      <c r="I1339" s="172">
        <f>SUMIFS('模板P'!L:L,'模板P'!A:A,C1339,'模板P'!N:N,"无忧无虑")</f>
        <v/>
      </c>
      <c r="J1339" s="172">
        <f>SUMIFS(payments!AC:AC,payments!C:C,J1335,payments!AE:AE,C1339,payments!AG:AG,"无忧无虑")</f>
        <v/>
      </c>
      <c r="K1339" s="172">
        <f>SUMIFS('模板P'!J:J,'模板P'!A:A,C1339,'模板P'!N:N,"无忧无虑")</f>
        <v/>
      </c>
    </row>
    <row r="1340">
      <c r="C1340" s="173" t="s">
        <v>19</v>
      </c>
      <c r="D1340" s="173">
        <f>SUMIFS(D:D,A:A,C1340,O:O,"无忧无虑")</f>
        <v/>
      </c>
      <c r="E1340" s="173">
        <f>SUMIFS(M:M,A:A,C1340,O:O,"无忧无虑")</f>
        <v/>
      </c>
      <c r="F1340" s="173">
        <f>SUMIFS(K:K,A:A,C1340,O:O,"无忧无虑")</f>
        <v/>
      </c>
      <c r="G1340" s="173">
        <f>SUMIFS('广告'!M:M,'广告'!N:N,C1340,'广告'!P:P,"无忧无虑")</f>
        <v/>
      </c>
      <c r="H1340" s="173">
        <f>F1340-G1340</f>
        <v/>
      </c>
      <c r="I1340" s="173">
        <f>SUMIFS('模板P'!L:L,'模板P'!A:A,C1340,'模板P'!N:N,"无忧无虑")</f>
        <v/>
      </c>
      <c r="J1340" s="173">
        <f>SUMIFS(payments!AC:AC,payments!C:C,J1335,payments!AE:AE,C1340,payments!AG:AG,"无忧无虑")</f>
        <v/>
      </c>
      <c r="K1340" s="173">
        <f>SUMIFS('模板P'!J:J,'模板P'!A:A,C1340,'模板P'!N:N,"无忧无虑")</f>
        <v/>
      </c>
    </row>
    <row r="1341">
      <c r="C1341" s="174" t="s">
        <v>18</v>
      </c>
      <c r="D1341" s="174">
        <f>SUMIFS(D:D,A:A,C1341,O:O,"无忧无虑")</f>
        <v/>
      </c>
      <c r="E1341" s="174">
        <f>SUMIFS(M:M,A:A,C1341,O:O,"无忧无虑")</f>
        <v/>
      </c>
      <c r="F1341" s="174">
        <f>SUMIFS(K:K,A:A,C1341,O:O,"无忧无虑")</f>
        <v/>
      </c>
      <c r="G1341" s="174">
        <f>SUMIFS('广告'!M:M,'广告'!N:N,C1341,'广告'!P:P,"无忧无虑")</f>
        <v/>
      </c>
      <c r="H1341" s="174">
        <f>F1341-G1341</f>
        <v/>
      </c>
      <c r="I1341" s="174">
        <f>SUMIFS('模板P'!L:L,'模板P'!A:A,C1341,'模板P'!N:N,"无忧无虑")</f>
        <v/>
      </c>
      <c r="J1341" s="174">
        <f>SUMIFS(payments!AC:AC,payments!C:C,J1335,payments!AE:AE,C1341,payments!AG:AG,"无忧无虑")</f>
        <v/>
      </c>
      <c r="K1341" s="174">
        <f>SUMIFS('模板P'!J:J,'模板P'!A:A,C1341,'模板P'!N:N,"无忧无虑")</f>
        <v/>
      </c>
    </row>
    <row r="1342">
      <c r="C1342" s="175" t="s">
        <v>50904</v>
      </c>
      <c r="D1342" s="175">
        <f>SUM(D1336:D1341)</f>
        <v/>
      </c>
      <c r="E1342" s="175">
        <f>SUM(E1336:E1341)</f>
        <v/>
      </c>
      <c r="F1342" s="175">
        <f>SUM(F1336:F1341)</f>
        <v/>
      </c>
      <c r="G1342" s="175">
        <f>SUM(G1336:G1341)</f>
        <v/>
      </c>
      <c r="H1342" s="175">
        <f>SUM(H1336:H1341)</f>
        <v/>
      </c>
      <c r="I1342" s="175">
        <f>SUM(I1336:I1341)</f>
        <v/>
      </c>
      <c r="J1342" s="175">
        <f>SUM(J1336:J1341)</f>
        <v/>
      </c>
      <c r="K1342" s="175">
        <f>SUM(K1336:K1341)</f>
        <v/>
      </c>
    </row>
    <row r="1344">
      <c r="C1344" s="176" t="s">
        <v>10</v>
      </c>
      <c r="D1344" s="176" t="s">
        <v>50906</v>
      </c>
      <c r="E1344" s="176" t="s">
        <v>50880</v>
      </c>
      <c r="F1344" s="176" t="s">
        <v>50889</v>
      </c>
      <c r="G1344" s="176" t="s">
        <v>50907</v>
      </c>
      <c r="H1344" s="176" t="s">
        <v>50891</v>
      </c>
      <c r="I1344" s="176" t="s">
        <v>50908</v>
      </c>
      <c r="J1344" s="176" t="s">
        <v>49918</v>
      </c>
      <c r="K1344" s="176" t="s">
        <v>50909</v>
      </c>
    </row>
    <row r="1345">
      <c r="C1345" s="177" t="s">
        <v>19</v>
      </c>
      <c r="D1345" s="177">
        <f>SUMIFS(D:D,A:A,C1345,O:O,"OYU")</f>
        <v/>
      </c>
      <c r="E1345" s="177">
        <f>SUMIFS(M:M,A:A,C1345,O:O,"OYU")</f>
        <v/>
      </c>
      <c r="F1345" s="177">
        <f>SUMIFS(K:K,A:A,C1345,O:O,"OYU")</f>
        <v/>
      </c>
      <c r="G1345" s="177">
        <f>SUMIFS('广告'!M:M,'广告'!N:N,C1345,'广告'!P:P,"OYU")</f>
        <v/>
      </c>
      <c r="H1345" s="177">
        <f>F1345-G1345</f>
        <v/>
      </c>
      <c r="I1345" s="177">
        <f>SUMIFS('模板P'!L:L,'模板P'!A:A,C1345,'模板P'!N:N,"OYU")</f>
        <v/>
      </c>
      <c r="J1345" s="177">
        <f>SUMIFS(payments!AC:AC,payments!C:C,J1344,payments!AE:AE,C1345,payments!AG:AG,"OYU")</f>
        <v/>
      </c>
      <c r="K1345" s="177">
        <f>SUMIFS('模板P'!J:J,'模板P'!A:A,C1345,'模板P'!N:N,"OYU")</f>
        <v/>
      </c>
    </row>
    <row r="1346">
      <c r="C1346" s="178" t="s">
        <v>18</v>
      </c>
      <c r="D1346" s="178">
        <f>SUMIFS(D:D,A:A,C1346,O:O,"OYU")</f>
        <v/>
      </c>
      <c r="E1346" s="178">
        <f>SUMIFS(M:M,A:A,C1346,O:O,"OYU")</f>
        <v/>
      </c>
      <c r="F1346" s="178">
        <f>SUMIFS(K:K,A:A,C1346,O:O,"OYU")</f>
        <v/>
      </c>
      <c r="G1346" s="178">
        <f>SUMIFS('广告'!M:M,'广告'!N:N,C1346,'广告'!P:P,"OYU")</f>
        <v/>
      </c>
      <c r="H1346" s="178">
        <f>F1346-G1346</f>
        <v/>
      </c>
      <c r="I1346" s="178">
        <f>SUMIFS('模板P'!L:L,'模板P'!A:A,C1346,'模板P'!N:N,"OYU")</f>
        <v/>
      </c>
      <c r="J1346" s="178">
        <f>SUMIFS(payments!AC:AC,payments!C:C,J1344,payments!AE:AE,C1346,payments!AG:AG,"OYU")</f>
        <v/>
      </c>
      <c r="K1346" s="178">
        <f>SUMIFS('模板P'!J:J,'模板P'!A:A,C1346,'模板P'!N:N,"OYU")</f>
        <v/>
      </c>
    </row>
    <row r="1347">
      <c r="C1347" s="179" t="s">
        <v>26</v>
      </c>
      <c r="D1347" s="179">
        <f>SUMIFS(D:D,A:A,C1347,O:O,"OYU")</f>
        <v/>
      </c>
      <c r="E1347" s="179">
        <f>SUMIFS(M:M,A:A,C1347,O:O,"OYU")</f>
        <v/>
      </c>
      <c r="F1347" s="179">
        <f>SUMIFS(K:K,A:A,C1347,O:O,"OYU")</f>
        <v/>
      </c>
      <c r="G1347" s="179">
        <f>SUMIFS('广告'!M:M,'广告'!N:N,C1347,'广告'!P:P,"OYU")</f>
        <v/>
      </c>
      <c r="H1347" s="179">
        <f>F1347-G1347</f>
        <v/>
      </c>
      <c r="I1347" s="179">
        <f>SUMIFS('模板P'!L:L,'模板P'!A:A,C1347,'模板P'!N:N,"OYU")</f>
        <v/>
      </c>
      <c r="J1347" s="179">
        <f>SUMIFS(payments!AC:AC,payments!C:C,J1344,payments!AE:AE,C1347,payments!AG:AG,"OYU")</f>
        <v/>
      </c>
      <c r="K1347" s="179">
        <f>SUMIFS('模板P'!J:J,'模板P'!A:A,C1347,'模板P'!N:N,"OYU")</f>
        <v/>
      </c>
    </row>
    <row r="1348">
      <c r="C1348" s="180" t="s">
        <v>50904</v>
      </c>
      <c r="D1348" s="180">
        <f>SUM(D1345:D1347)</f>
        <v/>
      </c>
      <c r="E1348" s="180">
        <f>SUM(E1345:E1347)</f>
        <v/>
      </c>
      <c r="F1348" s="180">
        <f>SUM(F1345:F1347)</f>
        <v/>
      </c>
      <c r="G1348" s="180">
        <f>SUM(G1345:G1347)</f>
        <v/>
      </c>
      <c r="H1348" s="180">
        <f>SUM(H1345:H1347)</f>
        <v/>
      </c>
      <c r="I1348" s="180">
        <f>SUM(I1345:I1347)</f>
        <v/>
      </c>
      <c r="J1348" s="180">
        <f>SUM(J1345:J1347)</f>
        <v/>
      </c>
      <c r="K1348" s="180">
        <f>SUM(K1345:K1347)</f>
        <v/>
      </c>
    </row>
    <row r="1350">
      <c r="C1350" s="181" t="s">
        <v>8</v>
      </c>
      <c r="D1350" s="181" t="s">
        <v>50906</v>
      </c>
      <c r="E1350" s="181" t="s">
        <v>50880</v>
      </c>
      <c r="F1350" s="181" t="s">
        <v>50889</v>
      </c>
      <c r="G1350" s="181" t="s">
        <v>50907</v>
      </c>
      <c r="H1350" s="181" t="s">
        <v>50891</v>
      </c>
      <c r="I1350" s="181" t="s">
        <v>50908</v>
      </c>
      <c r="J1350" s="181" t="s">
        <v>49918</v>
      </c>
      <c r="K1350" s="181" t="s">
        <v>50909</v>
      </c>
    </row>
    <row r="1351">
      <c r="C1351" s="182" t="s">
        <v>7</v>
      </c>
      <c r="D1351" s="182">
        <f>SUMIFS(D:D,A:A,C1351,O:O,"AN")</f>
        <v/>
      </c>
      <c r="E1351" s="182">
        <f>SUMIFS(M:M,A:A,C1351,O:O,"AN")</f>
        <v/>
      </c>
      <c r="F1351" s="182">
        <f>SUMIFS(K:K,A:A,C1351,O:O,"AN")</f>
        <v/>
      </c>
      <c r="G1351" s="182">
        <f>SUMIFS('广告'!M:M,'广告'!N:N,C1351,'广告'!P:P,"AN")</f>
        <v/>
      </c>
      <c r="H1351" s="182">
        <f>F1351-G1351</f>
        <v/>
      </c>
      <c r="I1351" s="182">
        <f>SUMIFS('模板P'!L:L,'模板P'!A:A,C1351,'模板P'!N:N,"AN")</f>
        <v/>
      </c>
      <c r="J1351" s="182">
        <f>SUMIFS(payments!AC:AC,payments!C:C,J1350,payments!AE:AE,C1351,payments!AG:AG,"AN")</f>
        <v/>
      </c>
      <c r="K1351" s="182">
        <f>SUMIFS('模板P'!J:J,'模板P'!A:A,C1351,'模板P'!N:N,"AN")</f>
        <v/>
      </c>
    </row>
    <row r="1352">
      <c r="C1352" s="183" t="s">
        <v>4</v>
      </c>
      <c r="D1352" s="183">
        <f>SUMIFS(D:D,A:A,C1352,O:O,"AN")</f>
        <v/>
      </c>
      <c r="E1352" s="183">
        <f>SUMIFS(M:M,A:A,C1352,O:O,"AN")</f>
        <v/>
      </c>
      <c r="F1352" s="183">
        <f>SUMIFS(K:K,A:A,C1352,O:O,"AN")</f>
        <v/>
      </c>
      <c r="G1352" s="183">
        <f>SUMIFS('广告'!M:M,'广告'!N:N,C1352,'广告'!P:P,"AN")</f>
        <v/>
      </c>
      <c r="H1352" s="183">
        <f>F1352-G1352</f>
        <v/>
      </c>
      <c r="I1352" s="183">
        <f>SUMIFS('模板P'!L:L,'模板P'!A:A,C1352,'模板P'!N:N,"AN")</f>
        <v/>
      </c>
      <c r="J1352" s="183">
        <f>SUMIFS(payments!AC:AC,payments!C:C,J1350,payments!AE:AE,C1352,payments!AG:AG,"AN")</f>
        <v/>
      </c>
      <c r="K1352" s="183">
        <f>SUMIFS('模板P'!J:J,'模板P'!A:A,C1352,'模板P'!N:N,"AN")</f>
        <v/>
      </c>
    </row>
    <row r="1353">
      <c r="C1353" s="184" t="s">
        <v>18</v>
      </c>
      <c r="D1353" s="184">
        <f>SUMIFS(D:D,A:A,C1353,O:O,"AN")</f>
        <v/>
      </c>
      <c r="E1353" s="184">
        <f>SUMIFS(M:M,A:A,C1353,O:O,"AN")</f>
        <v/>
      </c>
      <c r="F1353" s="184">
        <f>SUMIFS(K:K,A:A,C1353,O:O,"AN")</f>
        <v/>
      </c>
      <c r="G1353" s="184">
        <f>SUMIFS('广告'!M:M,'广告'!N:N,C1353,'广告'!P:P,"AN")</f>
        <v/>
      </c>
      <c r="H1353" s="184">
        <f>F1353-G1353</f>
        <v/>
      </c>
      <c r="I1353" s="184">
        <f>SUMIFS('模板P'!L:L,'模板P'!A:A,C1353,'模板P'!N:N,"AN")</f>
        <v/>
      </c>
      <c r="J1353" s="184">
        <f>SUMIFS(payments!AC:AC,payments!C:C,J1350,payments!AE:AE,C1353,payments!AG:AG,"AN")</f>
        <v/>
      </c>
      <c r="K1353" s="184">
        <f>SUMIFS('模板P'!J:J,'模板P'!A:A,C1353,'模板P'!N:N,"AN")</f>
        <v/>
      </c>
    </row>
    <row r="1354">
      <c r="C1354" s="185" t="s">
        <v>27</v>
      </c>
      <c r="D1354" s="185">
        <f>SUMIFS(D:D,A:A,C1354,O:O,"AN")</f>
        <v/>
      </c>
      <c r="E1354" s="185">
        <f>SUMIFS(M:M,A:A,C1354,O:O,"AN")</f>
        <v/>
      </c>
      <c r="F1354" s="185">
        <f>SUMIFS(K:K,A:A,C1354,O:O,"AN")</f>
        <v/>
      </c>
      <c r="G1354" s="185">
        <f>SUMIFS('广告'!M:M,'广告'!N:N,C1354,'广告'!P:P,"AN")</f>
        <v/>
      </c>
      <c r="H1354" s="185">
        <f>F1354-G1354</f>
        <v/>
      </c>
      <c r="I1354" s="185">
        <f>SUMIFS('模板P'!L:L,'模板P'!A:A,C1354,'模板P'!N:N,"AN")</f>
        <v/>
      </c>
      <c r="J1354" s="185">
        <f>SUMIFS(payments!AC:AC,payments!C:C,J1350,payments!AE:AE,C1354,payments!AG:AG,"AN")</f>
        <v/>
      </c>
      <c r="K1354" s="185">
        <f>SUMIFS('模板P'!J:J,'模板P'!A:A,C1354,'模板P'!N:N,"AN")</f>
        <v/>
      </c>
    </row>
    <row r="1355">
      <c r="C1355" s="186" t="s">
        <v>50904</v>
      </c>
      <c r="D1355" s="186">
        <f>SUM(D1351:D1354)</f>
        <v/>
      </c>
      <c r="E1355" s="186">
        <f>SUM(E1351:E1354)</f>
        <v/>
      </c>
      <c r="F1355" s="186">
        <f>SUM(F1351:F1354)</f>
        <v/>
      </c>
      <c r="G1355" s="186">
        <f>SUM(G1351:G1354)</f>
        <v/>
      </c>
      <c r="H1355" s="186">
        <f>SUM(H1351:H1354)</f>
        <v/>
      </c>
      <c r="I1355" s="186">
        <f>SUM(I1351:I1354)</f>
        <v/>
      </c>
      <c r="J1355" s="186">
        <f>SUM(J1351:J1354)</f>
        <v/>
      </c>
      <c r="K1355" s="186">
        <f>SUM(K1351:K1354)</f>
        <v/>
      </c>
    </row>
    <row r="1357">
      <c r="C1357" s="187" t="s">
        <v>12</v>
      </c>
      <c r="D1357" s="187" t="s">
        <v>50906</v>
      </c>
      <c r="E1357" s="187" t="s">
        <v>50880</v>
      </c>
      <c r="F1357" s="187" t="s">
        <v>50889</v>
      </c>
      <c r="G1357" s="187" t="s">
        <v>50907</v>
      </c>
      <c r="H1357" s="187" t="s">
        <v>50891</v>
      </c>
      <c r="I1357" s="187" t="s">
        <v>50908</v>
      </c>
      <c r="J1357" s="187" t="s">
        <v>49918</v>
      </c>
      <c r="K1357" s="187" t="s">
        <v>50909</v>
      </c>
    </row>
    <row r="1358">
      <c r="C1358" s="188" t="s">
        <v>9</v>
      </c>
      <c r="D1358" s="188">
        <f>SUMIFS(D:D,A:A,C1358,O:O,"DUX")</f>
        <v/>
      </c>
      <c r="E1358" s="188">
        <f>SUMIFS(M:M,A:A,C1358,O:O,"DUX")</f>
        <v/>
      </c>
      <c r="F1358" s="188">
        <f>SUMIFS(K:K,A:A,C1358,O:O,"DUX")</f>
        <v/>
      </c>
      <c r="G1358" s="188">
        <f>SUMIFS('广告'!M:M,'广告'!N:N,C1358,'广告'!P:P,"DUX")</f>
        <v/>
      </c>
      <c r="H1358" s="188">
        <f>F1358-G1358</f>
        <v/>
      </c>
      <c r="I1358" s="188">
        <f>SUMIFS('模板P'!L:L,'模板P'!A:A,C1358,'模板P'!N:N,"DUX")</f>
        <v/>
      </c>
      <c r="J1358" s="188">
        <f>SUMIFS(payments!AC:AC,payments!C:C,J1357,payments!AE:AE,C1358,payments!AG:AG,"DUX")</f>
        <v/>
      </c>
      <c r="K1358" s="188">
        <f>SUMIFS('模板P'!J:J,'模板P'!A:A,C1358,'模板P'!N:N,"DUX")</f>
        <v/>
      </c>
    </row>
    <row r="1359">
      <c r="C1359" s="189" t="s">
        <v>11</v>
      </c>
      <c r="D1359" s="189">
        <f>SUMIFS(D:D,A:A,C1359,O:O,"DUX")</f>
        <v/>
      </c>
      <c r="E1359" s="189">
        <f>SUMIFS(M:M,A:A,C1359,O:O,"DUX")</f>
        <v/>
      </c>
      <c r="F1359" s="189">
        <f>SUMIFS(K:K,A:A,C1359,O:O,"DUX")</f>
        <v/>
      </c>
      <c r="G1359" s="189">
        <f>SUMIFS('广告'!M:M,'广告'!N:N,C1359,'广告'!P:P,"DUX")</f>
        <v/>
      </c>
      <c r="H1359" s="189">
        <f>F1359-G1359</f>
        <v/>
      </c>
      <c r="I1359" s="189">
        <f>SUMIFS('模板P'!L:L,'模板P'!A:A,C1359,'模板P'!N:N,"DUX")</f>
        <v/>
      </c>
      <c r="J1359" s="189">
        <f>SUMIFS(payments!AC:AC,payments!C:C,J1357,payments!AE:AE,C1359,payments!AG:AG,"DUX")</f>
        <v/>
      </c>
      <c r="K1359" s="189">
        <f>SUMIFS('模板P'!J:J,'模板P'!A:A,C1359,'模板P'!N:N,"DUX")</f>
        <v/>
      </c>
    </row>
    <row r="1360">
      <c r="C1360" s="190" t="s">
        <v>19</v>
      </c>
      <c r="D1360" s="190">
        <f>SUMIFS(D:D,A:A,C1360,O:O,"DUX")</f>
        <v/>
      </c>
      <c r="E1360" s="190">
        <f>SUMIFS(M:M,A:A,C1360,O:O,"DUX")</f>
        <v/>
      </c>
      <c r="F1360" s="190">
        <f>SUMIFS(K:K,A:A,C1360,O:O,"DUX")</f>
        <v/>
      </c>
      <c r="G1360" s="190">
        <f>SUMIFS('广告'!M:M,'广告'!N:N,C1360,'广告'!P:P,"DUX")</f>
        <v/>
      </c>
      <c r="H1360" s="190">
        <f>F1360-G1360</f>
        <v/>
      </c>
      <c r="I1360" s="190">
        <f>SUMIFS('模板P'!L:L,'模板P'!A:A,C1360,'模板P'!N:N,"DUX")</f>
        <v/>
      </c>
      <c r="J1360" s="190">
        <f>SUMIFS(payments!AC:AC,payments!C:C,J1357,payments!AE:AE,C1360,payments!AG:AG,"DUX")</f>
        <v/>
      </c>
      <c r="K1360" s="190">
        <f>SUMIFS('模板P'!J:J,'模板P'!A:A,C1360,'模板P'!N:N,"DUX")</f>
        <v/>
      </c>
    </row>
    <row r="1361">
      <c r="C1361" s="191" t="s">
        <v>18</v>
      </c>
      <c r="D1361" s="191">
        <f>SUMIFS(D:D,A:A,C1361,O:O,"DUX")</f>
        <v/>
      </c>
      <c r="E1361" s="191">
        <f>SUMIFS(M:M,A:A,C1361,O:O,"DUX")</f>
        <v/>
      </c>
      <c r="F1361" s="191">
        <f>SUMIFS(K:K,A:A,C1361,O:O,"DUX")</f>
        <v/>
      </c>
      <c r="G1361" s="191">
        <f>SUMIFS('广告'!M:M,'广告'!N:N,C1361,'广告'!P:P,"DUX")</f>
        <v/>
      </c>
      <c r="H1361" s="191">
        <f>F1361-G1361</f>
        <v/>
      </c>
      <c r="I1361" s="191">
        <f>SUMIFS('模板P'!L:L,'模板P'!A:A,C1361,'模板P'!N:N,"DUX")</f>
        <v/>
      </c>
      <c r="J1361" s="191">
        <f>SUMIFS(payments!AC:AC,payments!C:C,J1357,payments!AE:AE,C1361,payments!AG:AG,"DUX")</f>
        <v/>
      </c>
      <c r="K1361" s="191">
        <f>SUMIFS('模板P'!J:J,'模板P'!A:A,C1361,'模板P'!N:N,"DUX")</f>
        <v/>
      </c>
    </row>
    <row r="1362">
      <c r="C1362" s="192" t="s">
        <v>22</v>
      </c>
      <c r="D1362" s="192">
        <f>SUMIFS(D:D,A:A,C1362,O:O,"DUX")</f>
        <v/>
      </c>
      <c r="E1362" s="192">
        <f>SUMIFS(M:M,A:A,C1362,O:O,"DUX")</f>
        <v/>
      </c>
      <c r="F1362" s="192">
        <f>SUMIFS(K:K,A:A,C1362,O:O,"DUX")</f>
        <v/>
      </c>
      <c r="G1362" s="192">
        <f>SUMIFS('广告'!M:M,'广告'!N:N,C1362,'广告'!P:P,"DUX")</f>
        <v/>
      </c>
      <c r="H1362" s="192">
        <f>F1362-G1362</f>
        <v/>
      </c>
      <c r="I1362" s="192">
        <f>SUMIFS('模板P'!L:L,'模板P'!A:A,C1362,'模板P'!N:N,"DUX")</f>
        <v/>
      </c>
      <c r="J1362" s="192">
        <f>SUMIFS(payments!AC:AC,payments!C:C,J1357,payments!AE:AE,C1362,payments!AG:AG,"DUX")</f>
        <v/>
      </c>
      <c r="K1362" s="192">
        <f>SUMIFS('模板P'!J:J,'模板P'!A:A,C1362,'模板P'!N:N,"DUX")</f>
        <v/>
      </c>
    </row>
    <row r="1363">
      <c r="C1363" s="193" t="s">
        <v>50904</v>
      </c>
      <c r="D1363" s="193">
        <f>SUM(D1358:D1362)</f>
        <v/>
      </c>
      <c r="E1363" s="193">
        <f>SUM(E1358:E1362)</f>
        <v/>
      </c>
      <c r="F1363" s="193">
        <f>SUM(F1358:F1362)</f>
        <v/>
      </c>
      <c r="G1363" s="193">
        <f>SUM(G1358:G1362)</f>
        <v/>
      </c>
      <c r="H1363" s="193">
        <f>SUM(H1358:H1362)</f>
        <v/>
      </c>
      <c r="I1363" s="193">
        <f>SUM(I1358:I1362)</f>
        <v/>
      </c>
      <c r="J1363" s="193">
        <f>SUM(J1358:J1362)</f>
        <v/>
      </c>
      <c r="K1363" s="193">
        <f>SUM(K1358:K1362)</f>
        <v/>
      </c>
    </row>
    <row r="1365">
      <c r="C1365" s="194" t="s">
        <v>51798</v>
      </c>
      <c r="D1365" s="194"/>
      <c r="E1365" s="194"/>
      <c r="F1365" s="194"/>
      <c r="G1365" s="194"/>
      <c r="H1365" s="194"/>
      <c r="I1365" s="194"/>
      <c r="J1365" s="194"/>
      <c r="K1365" s="194"/>
    </row>
    <row r="1366">
      <c r="C1366" s="195" t="s">
        <v>51799</v>
      </c>
      <c r="D1366" s="195" t="s">
        <v>50906</v>
      </c>
      <c r="E1366" s="195" t="s">
        <v>50880</v>
      </c>
      <c r="F1366" s="195" t="s">
        <v>50889</v>
      </c>
      <c r="G1366" s="195" t="s">
        <v>50907</v>
      </c>
      <c r="H1366" s="195" t="s">
        <v>50891</v>
      </c>
      <c r="I1366" s="195" t="s">
        <v>50908</v>
      </c>
      <c r="J1366" s="195" t="s">
        <v>49918</v>
      </c>
      <c r="K1366" s="195" t="s">
        <v>50909</v>
      </c>
    </row>
    <row r="1367">
      <c r="C1367" s="196" t="s">
        <v>7</v>
      </c>
      <c r="D1367" s="196">
        <f>SUMIFS(D:D,A:A,C1367)</f>
        <v/>
      </c>
      <c r="E1367" s="196">
        <f>SUMIFS(M:M,A:A,C1367)</f>
        <v/>
      </c>
      <c r="F1367" s="196">
        <f>SUMIFS(K:K,A:A,C1367)</f>
        <v/>
      </c>
      <c r="G1367" s="196">
        <f>SUMIFS('广告'!M:M,'广告'!N:N,C1367)</f>
        <v/>
      </c>
      <c r="H1367" s="196">
        <f>F1367-G1367</f>
        <v/>
      </c>
      <c r="I1367" s="196">
        <f>SUMIFS('模板P'!L:L,'模板P'!A:A,C1367)</f>
        <v/>
      </c>
      <c r="J1367" s="196">
        <f>SUMIFS(payments!AC:AC,payments!C:C,J1366,payments!AE:AE,C1367)</f>
        <v/>
      </c>
      <c r="K1367" s="196">
        <f>SUMIFS('模板P'!J:J,'模板P'!A:A,C1367)</f>
        <v/>
      </c>
    </row>
    <row r="1368">
      <c r="C1368" s="197" t="s">
        <v>9</v>
      </c>
      <c r="D1368" s="197">
        <f>SUMIFS(D:D,A:A,C1368)</f>
        <v/>
      </c>
      <c r="E1368" s="197">
        <f>SUMIFS(M:M,A:A,C1368)</f>
        <v/>
      </c>
      <c r="F1368" s="197">
        <f>SUMIFS(K:K,A:A,C1368)</f>
        <v/>
      </c>
      <c r="G1368" s="197">
        <f>SUMIFS('广告'!M:M,'广告'!N:N,C1368)</f>
        <v/>
      </c>
      <c r="H1368" s="197">
        <f>F1368-G1368</f>
        <v/>
      </c>
      <c r="I1368" s="197">
        <f>SUMIFS('模板P'!L:L,'模板P'!A:A,C1368)</f>
        <v/>
      </c>
      <c r="J1368" s="197">
        <f>SUMIFS(payments!AC:AC,payments!C:C,J1366,payments!AE:AE,C1368)</f>
        <v/>
      </c>
      <c r="K1368" s="197">
        <f>SUMIFS('模板P'!J:J,'模板P'!A:A,C1368)</f>
        <v/>
      </c>
    </row>
    <row r="1369">
      <c r="C1369" s="198" t="s">
        <v>11</v>
      </c>
      <c r="D1369" s="198">
        <f>SUMIFS(D:D,A:A,C1369)</f>
        <v/>
      </c>
      <c r="E1369" s="198">
        <f>SUMIFS(M:M,A:A,C1369)</f>
        <v/>
      </c>
      <c r="F1369" s="198">
        <f>SUMIFS(K:K,A:A,C1369)</f>
        <v/>
      </c>
      <c r="G1369" s="198">
        <f>SUMIFS('广告'!M:M,'广告'!N:N,C1369)</f>
        <v/>
      </c>
      <c r="H1369" s="198">
        <f>F1369-G1369</f>
        <v/>
      </c>
      <c r="I1369" s="198">
        <f>SUMIFS('模板P'!L:L,'模板P'!A:A,C1369)</f>
        <v/>
      </c>
      <c r="J1369" s="198">
        <f>SUMIFS(payments!AC:AC,payments!C:C,J1366,payments!AE:AE,C1369)</f>
        <v/>
      </c>
      <c r="K1369" s="198">
        <f>SUMIFS('模板P'!J:J,'模板P'!A:A,C1369)</f>
        <v/>
      </c>
    </row>
    <row r="1370">
      <c r="C1370" s="199" t="s">
        <v>4</v>
      </c>
      <c r="D1370" s="199">
        <f>SUMIFS(D:D,A:A,C1370)</f>
        <v/>
      </c>
      <c r="E1370" s="199">
        <f>SUMIFS(M:M,A:A,C1370)</f>
        <v/>
      </c>
      <c r="F1370" s="199">
        <f>SUMIFS(K:K,A:A,C1370)</f>
        <v/>
      </c>
      <c r="G1370" s="199">
        <f>SUMIFS('广告'!M:M,'广告'!N:N,C1370)</f>
        <v/>
      </c>
      <c r="H1370" s="199">
        <f>F1370-G1370</f>
        <v/>
      </c>
      <c r="I1370" s="199">
        <f>SUMIFS('模板P'!L:L,'模板P'!A:A,C1370)</f>
        <v/>
      </c>
      <c r="J1370" s="199">
        <f>SUMIFS(payments!AC:AC,payments!C:C,J1366,payments!AE:AE,C1370)</f>
        <v/>
      </c>
      <c r="K1370" s="199">
        <f>SUMIFS('模板P'!J:J,'模板P'!A:A,C1370)</f>
        <v/>
      </c>
    </row>
    <row r="1371">
      <c r="C1371" s="200" t="s">
        <v>19</v>
      </c>
      <c r="D1371" s="200">
        <f>SUMIFS(D:D,A:A,C1371)</f>
        <v/>
      </c>
      <c r="E1371" s="200">
        <f>SUMIFS(M:M,A:A,C1371)</f>
        <v/>
      </c>
      <c r="F1371" s="200">
        <f>SUMIFS(K:K,A:A,C1371)</f>
        <v/>
      </c>
      <c r="G1371" s="200">
        <f>SUMIFS('广告'!M:M,'广告'!N:N,C1371)</f>
        <v/>
      </c>
      <c r="H1371" s="200">
        <f>F1371-G1371</f>
        <v/>
      </c>
      <c r="I1371" s="200">
        <f>SUMIFS('模板P'!L:L,'模板P'!A:A,C1371)</f>
        <v/>
      </c>
      <c r="J1371" s="200">
        <f>SUMIFS(payments!AC:AC,payments!C:C,J1366,payments!AE:AE,C1371)</f>
        <v/>
      </c>
      <c r="K1371" s="200">
        <f>SUMIFS('模板P'!J:J,'模板P'!A:A,C1371)</f>
        <v/>
      </c>
    </row>
    <row r="1372">
      <c r="C1372" s="201" t="s">
        <v>18</v>
      </c>
      <c r="D1372" s="201">
        <f>SUMIFS(D:D,A:A,C1372)</f>
        <v/>
      </c>
      <c r="E1372" s="201">
        <f>SUMIFS(M:M,A:A,C1372)</f>
        <v/>
      </c>
      <c r="F1372" s="201">
        <f>SUMIFS(K:K,A:A,C1372)</f>
        <v/>
      </c>
      <c r="G1372" s="201">
        <f>SUMIFS('广告'!M:M,'广告'!N:N,C1372)</f>
        <v/>
      </c>
      <c r="H1372" s="201">
        <f>F1372-G1372</f>
        <v/>
      </c>
      <c r="I1372" s="201">
        <f>SUMIFS('模板P'!L:L,'模板P'!A:A,C1372)</f>
        <v/>
      </c>
      <c r="J1372" s="201">
        <f>SUMIFS(payments!AC:AC,payments!C:C,J1366,payments!AE:AE,C1372)</f>
        <v/>
      </c>
      <c r="K1372" s="201">
        <f>SUMIFS('模板P'!J:J,'模板P'!A:A,C1372)</f>
        <v/>
      </c>
    </row>
    <row r="1373">
      <c r="C1373" s="202" t="s">
        <v>22</v>
      </c>
      <c r="D1373" s="202">
        <f>SUMIFS(D:D,A:A,C1373)</f>
        <v/>
      </c>
      <c r="E1373" s="202">
        <f>SUMIFS(M:M,A:A,C1373)</f>
        <v/>
      </c>
      <c r="F1373" s="202">
        <f>SUMIFS(K:K,A:A,C1373)</f>
        <v/>
      </c>
      <c r="G1373" s="202">
        <f>SUMIFS('广告'!M:M,'广告'!N:N,C1373)</f>
        <v/>
      </c>
      <c r="H1373" s="202">
        <f>F1373-G1373</f>
        <v/>
      </c>
      <c r="I1373" s="202">
        <f>SUMIFS('模板P'!L:L,'模板P'!A:A,C1373)</f>
        <v/>
      </c>
      <c r="J1373" s="202">
        <f>SUMIFS(payments!AC:AC,payments!C:C,J1366,payments!AE:AE,C1373)</f>
        <v/>
      </c>
      <c r="K1373" s="202">
        <f>SUMIFS('模板P'!J:J,'模板P'!A:A,C1373)</f>
        <v/>
      </c>
    </row>
    <row r="1374">
      <c r="C1374" s="203" t="s">
        <v>26</v>
      </c>
      <c r="D1374" s="203">
        <f>SUMIFS(D:D,A:A,C1374)</f>
        <v/>
      </c>
      <c r="E1374" s="203">
        <f>SUMIFS(M:M,A:A,C1374)</f>
        <v/>
      </c>
      <c r="F1374" s="203">
        <f>SUMIFS(K:K,A:A,C1374)</f>
        <v/>
      </c>
      <c r="G1374" s="203">
        <f>SUMIFS('广告'!M:M,'广告'!N:N,C1374)</f>
        <v/>
      </c>
      <c r="H1374" s="203">
        <f>F1374-G1374</f>
        <v/>
      </c>
      <c r="I1374" s="203">
        <f>SUMIFS('模板P'!L:L,'模板P'!A:A,C1374)</f>
        <v/>
      </c>
      <c r="J1374" s="203">
        <f>SUMIFS(payments!AC:AC,payments!C:C,J1366,payments!AE:AE,C1374)</f>
        <v/>
      </c>
      <c r="K1374" s="203">
        <f>SUMIFS('模板P'!J:J,'模板P'!A:A,C1374)</f>
        <v/>
      </c>
    </row>
    <row r="1375">
      <c r="C1375" s="204" t="s">
        <v>27</v>
      </c>
      <c r="D1375" s="204">
        <f>SUMIFS(D:D,A:A,C1375)</f>
        <v/>
      </c>
      <c r="E1375" s="204">
        <f>SUMIFS(M:M,A:A,C1375)</f>
        <v/>
      </c>
      <c r="F1375" s="204">
        <f>SUMIFS(K:K,A:A,C1375)</f>
        <v/>
      </c>
      <c r="G1375" s="204">
        <f>SUMIFS('广告'!M:M,'广告'!N:N,C1375)</f>
        <v/>
      </c>
      <c r="H1375" s="204">
        <f>F1375-G1375</f>
        <v/>
      </c>
      <c r="I1375" s="204">
        <f>SUMIFS('模板P'!L:L,'模板P'!A:A,C1375)</f>
        <v/>
      </c>
      <c r="J1375" s="204">
        <f>SUMIFS(payments!AC:AC,payments!C:C,J1366,payments!AE:AE,C1375)</f>
        <v/>
      </c>
      <c r="K1375" s="204">
        <f>SUMIFS('模板P'!J:J,'模板P'!A:A,C1375)</f>
        <v/>
      </c>
    </row>
    <row r="1376">
      <c r="C1376" s="205" t="s">
        <v>50904</v>
      </c>
      <c r="D1376" s="205">
        <f>SUM(D1367:D1375)</f>
        <v/>
      </c>
      <c r="E1376" s="205">
        <f>SUM(E1367:E1375)</f>
        <v/>
      </c>
      <c r="F1376" s="205">
        <f>SUM(F1367:F1375)</f>
        <v/>
      </c>
      <c r="G1376" s="205">
        <f>SUM(G1367:G1375)</f>
        <v/>
      </c>
      <c r="H1376" s="205">
        <f>SUM(H1367:H1375)</f>
        <v/>
      </c>
      <c r="I1376" s="205">
        <f>SUM(I1367:I1375)</f>
        <v/>
      </c>
      <c r="J1376" s="205">
        <f>SUM(J1367:J1375)</f>
        <v/>
      </c>
      <c r="K1376" s="205">
        <f>SUM(K1367:K1375)</f>
        <v/>
      </c>
    </row>
  </sheetData>
  <sheetCalcPr fullCalcOnLoad="1"/>
  <autoFilter ref="A2:AI1284">
    <extLst/>
  </autoFilter>
  <mergeCells count="1">
    <mergeCell ref="B1:I1"/>
    <mergeCell ref="C1365:K1365"/>
  </mergeCells>
  <conditionalFormatting sqref="K1:K1284">
    <cfRule type="cellIs" dxfId="2" priority="25" aboveAverage="1" operator="lessThan">
      <formula>0</formula>
    </cfRule>
  </conditionalFormatting>
  <conditionalFormatting sqref="K3:K1284">
    <cfRule type="cellIs" dxfId="2" priority="26" aboveAverage="1" operator="lessThan">
      <formula>0</formula>
    </cfRule>
  </conditionalFormatting>
  <conditionalFormatting sqref="N2:O1284">
    <cfRule type="cellIs" dxfId="2" priority="27" aboveAverage="1" operator="lessThan">
      <formula>6</formula>
    </cfRule>
  </conditionalFormatting>
  <pageMargins left="0.75" right="0.75" top="1" bottom="1" header="0.5" footer="0.5"/>
  <pageSetup paperSize="9" orientation="portrait"/>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Y1472"/>
  <sheetViews>
    <sheetView zoomScale="70" zoomScaleNormal="70" workbookViewId="0">
      <pane xSplit="1" ySplit="2" topLeftCell="B83" activePane="bottomRight" state="frozen"/>
      <selection/>
      <selection pane="topRight"/>
      <selection pane="bottomLeft"/>
      <selection pane="bottomRight" activeCell="K1468" sqref="K1468"/>
    </sheetView>
  </sheetViews>
  <sheetFormatPr baseColWidth="8" defaultColWidth="9" defaultRowHeight="14.25"/>
  <cols>
    <col min="1" max="1" width="9" style="59"/>
    <col min="2" max="2" width="28.6333333333333" style="112" customWidth="1"/>
    <col min="3" max="3" width="12.8833333333333" style="113" customWidth="1"/>
    <col min="4" max="4" width="10.5" style="113" customWidth="1"/>
    <col min="5" max="5" width="10.0916666666667" style="113" customWidth="1"/>
    <col min="6" max="6" width="11.6333333333333" style="113" customWidth="1"/>
    <col min="7" max="7" width="9.75833333333333" style="113" customWidth="1"/>
    <col min="8" max="8" width="12.6333333333333" style="113" customWidth="1"/>
    <col min="9" max="9" width="13.8833333333333" style="113" customWidth="1"/>
    <col min="10" max="10" width="10.5" style="113" customWidth="1"/>
    <col min="11" max="11" width="13.1333333333333" style="113" customWidth="1"/>
    <col min="12" max="12" width="12.5" style="113" customWidth="1"/>
    <col min="13" max="13" width="10.5" style="59" customWidth="1"/>
    <col min="14" max="14" width="8.38333333333333" style="113" customWidth="1"/>
    <col min="15" max="15" width="7.53333333333333" style="113" customWidth="1"/>
    <col min="16" max="16" width="11.5916666666667" style="113" customWidth="1"/>
    <col min="17" max="17" width="9.99166666666667" style="113" customWidth="1"/>
    <col min="18" max="18" width="11.075" style="113" customWidth="1"/>
    <col min="19" max="19" width="9" style="59"/>
    <col min="20" max="20" width="18.8833333333333" style="113" customWidth="1"/>
    <col min="21" max="21" width="8.13333333333333" style="113" customWidth="1"/>
    <col min="22" max="22" width="12.3833333333333" style="113" customWidth="1"/>
    <col min="23" max="23" width="12.6333333333333" style="59" customWidth="1"/>
    <col min="24" max="25" width="9" style="59" customWidth="1"/>
    <col min="26" max="16384" width="9" style="59"/>
  </cols>
  <sheetData>
    <row r="1" spans="1:25" s="59" customFormat="1" ht="31" customHeight="1">
      <c r="B1" s="114" t="s">
        <v>50882</v>
      </c>
      <c r="C1" s="114"/>
      <c r="D1" s="114"/>
      <c r="E1" s="114"/>
      <c r="F1" s="114"/>
      <c r="G1" s="114"/>
      <c r="H1" s="114"/>
      <c r="I1" s="114"/>
      <c r="J1" s="113"/>
      <c r="K1" s="113"/>
      <c r="L1" s="113"/>
      <c r="M1" s="113"/>
      <c r="N1" s="113"/>
      <c r="O1" s="113"/>
      <c r="P1" s="113"/>
      <c r="Q1" s="113"/>
      <c r="R1" s="113"/>
      <c r="T1" s="113"/>
      <c r="U1" s="113"/>
      <c r="V1" s="113"/>
    </row>
    <row r="2" spans="1:25" s="59" customFormat="1" ht="18.75">
      <c r="A2" s="59" t="s">
        <v>48856</v>
      </c>
      <c r="B2" s="115" t="s">
        <v>50870</v>
      </c>
      <c r="C2" s="116" t="s">
        <v>50871</v>
      </c>
      <c r="D2" s="115" t="s">
        <v>50872</v>
      </c>
      <c r="E2" s="115" t="s">
        <v>29398</v>
      </c>
      <c r="F2" s="115" t="s">
        <v>50873</v>
      </c>
      <c r="G2" s="115" t="s">
        <v>50874</v>
      </c>
      <c r="H2" s="115" t="s">
        <v>50875</v>
      </c>
      <c r="I2" s="115" t="s">
        <v>50877</v>
      </c>
      <c r="J2" s="115" t="s">
        <v>50878</v>
      </c>
      <c r="K2" s="115" t="s">
        <v>50879</v>
      </c>
      <c r="L2" s="115" t="s">
        <v>50880</v>
      </c>
      <c r="M2" s="113" t="s">
        <v>50881</v>
      </c>
      <c r="N2" s="113" t="s">
        <v>31</v>
      </c>
      <c r="O2" s="113"/>
      <c r="P2" s="117"/>
      <c r="Q2" s="59" t="s">
        <v>48856</v>
      </c>
      <c r="R2" s="118" t="s">
        <v>48831</v>
      </c>
      <c r="S2" s="113" t="s">
        <v>48834</v>
      </c>
      <c r="T2" s="113" t="s">
        <v>48836</v>
      </c>
      <c r="U2" s="113" t="s">
        <v>48837</v>
      </c>
      <c r="V2" s="113" t="s">
        <v>48838</v>
      </c>
      <c r="W2" s="119" t="s">
        <v>49822</v>
      </c>
      <c r="X2" s="113" t="s">
        <v>49833</v>
      </c>
      <c r="Y2" s="117" t="s">
        <v>50880</v>
      </c>
    </row>
    <row r="3" spans="1:25" s="59" customFormat="1">
      <c r="A3" s="59" t="str">
        <f>Q3</f>
        <v/>
      </c>
      <c r="B3" s="120" t="str">
        <f>R3</f>
        <v/>
      </c>
      <c r="C3" s="116" t="str">
        <f>VLOOKUP(B3,映射表!A:C,3,0)</f>
        <v/>
      </c>
      <c r="D3" s="120">
        <f>S3</f>
        <v/>
      </c>
      <c r="E3" s="98">
        <f>IFERROR(T3/D3,0)*D3</f>
        <v/>
      </c>
      <c r="F3" s="120">
        <f>IFERROR(V3/D3,0)*D3</f>
        <v/>
      </c>
      <c r="G3" s="120">
        <f>IFERROR(IF((E3+F3)&gt;200,(E3+F3-200)*0.9+200*0.85,(E3+F3)*0.85),0)</f>
        <v/>
      </c>
      <c r="H3" s="97">
        <f>VLOOKUP(C3,'B2B（ol)'!A:J,10,0)*D3</f>
        <v/>
      </c>
      <c r="I3" s="99">
        <f>IFERROR((G3-H3)/(E3+F3),0)</f>
        <v/>
      </c>
      <c r="J3" s="120">
        <f>IFERROR((G3-H3),0)</f>
        <v/>
      </c>
      <c r="K3" s="120" t="str">
        <f>VLOOKUP(C3,'B2B（ol)'!A:N,3,0)</f>
        <v/>
      </c>
      <c r="L3" s="116">
        <f>(E3+F3)</f>
        <v/>
      </c>
      <c r="M3" s="113">
        <f>VLOOKUP(C3,'B2B（ol)'!A:K,11,0)</f>
        <v/>
      </c>
      <c r="N3" s="113" t="str">
        <f>VLOOKUP(B3,payments!E:AG,29,0)</f>
        <v/>
      </c>
      <c r="Q3" s="59" t="str">
        <f>VLOOKUP(R3,映射表!A:G,7,0)</f>
        <v/>
      </c>
      <c r="R3" s="59" t="s">
        <v>16093</v>
      </c>
      <c r="S3" s="59">
        <v>1</v>
      </c>
      <c r="T3" s="59">
        <v>246.99</v>
      </c>
      <c r="U3" s="59">
        <v>24.39</v>
      </c>
      <c r="V3" s="59">
        <v>129.99</v>
      </c>
      <c r="W3" s="59">
        <v>0</v>
      </c>
      <c r="X3" s="59">
        <v>329.28</v>
      </c>
      <c r="Y3" s="59">
        <f>L3</f>
        <v/>
      </c>
    </row>
    <row r="4" spans="1:25" s="59" customFormat="1">
      <c r="A4" s="59">
        <f>Q4</f>
        <v/>
      </c>
      <c r="B4" s="120">
        <f>R4</f>
        <v/>
      </c>
      <c r="C4" s="116">
        <f>VLOOKUP(B4,映射表!A:C,3,0)</f>
        <v/>
      </c>
      <c r="D4" s="120">
        <f>S4</f>
        <v/>
      </c>
      <c r="E4" s="98">
        <f>IFERROR(T4/D4,0)*D4</f>
        <v/>
      </c>
      <c r="F4" s="120">
        <f>IFERROR(V4/D4,0)*D4</f>
        <v/>
      </c>
      <c r="G4" s="120">
        <f>IFERROR(IF((E4+F4)&gt;200,(E4+F4-200)*0.9+200*0.85,(E4+F4)*0.85),0)</f>
        <v/>
      </c>
      <c r="H4" s="97">
        <f>VLOOKUP(C4,'B2B（ol)'!A:J,10,0)*D4</f>
        <v/>
      </c>
      <c r="I4" s="99">
        <f>IFERROR((G4-H4)/(E4+F4),0)</f>
        <v/>
      </c>
      <c r="J4" s="120">
        <f>IFERROR((G4-H4),0)</f>
        <v/>
      </c>
      <c r="K4" s="120">
        <f>VLOOKUP(C4,'B2B（ol)'!A:N,3,0)</f>
        <v/>
      </c>
      <c r="L4" s="116">
        <f>(E4+F4)</f>
        <v/>
      </c>
      <c r="M4" s="113">
        <f>VLOOKUP(C4,'B2B（ol)'!A:K,11,0)</f>
        <v/>
      </c>
      <c r="N4" s="113">
        <f>VLOOKUP(B4,payments!E:AG,29,0)</f>
        <v/>
      </c>
      <c r="Q4" s="59">
        <f>VLOOKUP(R4,映射表!A:G,7,0)</f>
        <v/>
      </c>
      <c r="R4" s="59" t="s">
        <v>2747</v>
      </c>
      <c r="S4" s="59">
        <v>1</v>
      </c>
      <c r="T4" s="59">
        <v>92.99</v>
      </c>
      <c r="U4" s="59">
        <v>6.51</v>
      </c>
      <c r="V4" s="59">
        <v>79.99</v>
      </c>
      <c r="W4" s="59">
        <v>0</v>
      </c>
      <c r="X4" s="59">
        <v>147.03</v>
      </c>
      <c r="Y4" s="59">
        <f>L4</f>
        <v/>
      </c>
    </row>
    <row r="5" spans="1:25" s="59" customFormat="1">
      <c r="A5" s="59">
        <f>Q5</f>
        <v/>
      </c>
      <c r="B5" s="120">
        <f>R5</f>
        <v/>
      </c>
      <c r="C5" s="116">
        <f>VLOOKUP(B5,映射表!A:C,3,0)</f>
        <v/>
      </c>
      <c r="D5" s="120">
        <f>S5</f>
        <v/>
      </c>
      <c r="E5" s="98">
        <f>IFERROR(T5/D5,0)*D5</f>
        <v/>
      </c>
      <c r="F5" s="120">
        <f>IFERROR(V5/D5,0)*D5</f>
        <v/>
      </c>
      <c r="G5" s="120">
        <f>IFERROR(IF((E5+F5)&gt;200,(E5+F5-200)*0.9+200*0.85,(E5+F5)*0.85),0)</f>
        <v/>
      </c>
      <c r="H5" s="97">
        <f>VLOOKUP(C5,'B2B（ol)'!A:J,10,0)*D5</f>
        <v/>
      </c>
      <c r="I5" s="99">
        <f>IFERROR((G5-H5)/(E5+F5),0)</f>
        <v/>
      </c>
      <c r="J5" s="120">
        <f>IFERROR((G5-H5),0)</f>
        <v/>
      </c>
      <c r="K5" s="120">
        <f>VLOOKUP(C5,'B2B（ol)'!A:N,3,0)</f>
        <v/>
      </c>
      <c r="L5" s="116">
        <f>(E5+F5)</f>
        <v/>
      </c>
      <c r="M5" s="113">
        <f>VLOOKUP(C5,'B2B（ol)'!A:K,11,0)</f>
        <v/>
      </c>
      <c r="N5" s="113">
        <f>VLOOKUP(B5,payments!E:AG,29,0)</f>
        <v/>
      </c>
      <c r="Q5" s="59">
        <f>VLOOKUP(R5,映射表!A:G,7,0)</f>
        <v/>
      </c>
      <c r="R5" s="59" t="s">
        <v>18914</v>
      </c>
      <c r="S5" s="59">
        <v>1</v>
      </c>
      <c r="T5" s="59">
        <v>269.99</v>
      </c>
      <c r="U5" s="59">
        <v>18.22</v>
      </c>
      <c r="V5" s="59">
        <v>119.99</v>
      </c>
      <c r="W5" s="59">
        <v>0</v>
      </c>
      <c r="X5" s="59">
        <v>340.98</v>
      </c>
      <c r="Y5" s="59">
        <f>L5</f>
        <v/>
      </c>
    </row>
    <row r="6" spans="1:25" s="59" customFormat="1">
      <c r="A6" s="59">
        <f>Q6</f>
        <v/>
      </c>
      <c r="B6" s="120">
        <f>R6</f>
        <v/>
      </c>
      <c r="C6" s="116">
        <f>VLOOKUP(B6,映射表!A:C,3,0)</f>
        <v/>
      </c>
      <c r="D6" s="120">
        <f>S6</f>
        <v/>
      </c>
      <c r="E6" s="98">
        <f>IFERROR(T6/D6,0)*D6</f>
        <v/>
      </c>
      <c r="F6" s="120">
        <f>IFERROR(V6/D6,0)*D6</f>
        <v/>
      </c>
      <c r="G6" s="120">
        <f>IFERROR(IF((E6+F6)&gt;200,(E6+F6-200)*0.9+200*0.85,(E6+F6)*0.85),0)</f>
        <v/>
      </c>
      <c r="H6" s="97">
        <f>VLOOKUP(C6,'B2B（ol)'!A:J,10,0)*D6</f>
        <v/>
      </c>
      <c r="I6" s="99">
        <f>IFERROR((G6-H6)/(E6+F6),0)</f>
        <v/>
      </c>
      <c r="J6" s="120">
        <f>IFERROR((G6-H6),0)</f>
        <v/>
      </c>
      <c r="K6" s="120">
        <f>VLOOKUP(C6,'B2B（ol)'!A:N,3,0)</f>
        <v/>
      </c>
      <c r="L6" s="116">
        <f>(E6+F6)</f>
        <v/>
      </c>
      <c r="M6" s="113">
        <f>VLOOKUP(C6,'B2B（ol)'!A:K,11,0)</f>
        <v/>
      </c>
      <c r="N6" s="113">
        <f>VLOOKUP(B6,payments!E:AG,29,0)</f>
        <v/>
      </c>
      <c r="Q6" s="59">
        <f>VLOOKUP(R6,映射表!A:G,7,0)</f>
        <v/>
      </c>
      <c r="R6" s="59" t="s">
        <v>19898</v>
      </c>
      <c r="S6" s="59">
        <v>1</v>
      </c>
      <c r="T6" s="59">
        <v>137.99</v>
      </c>
      <c r="U6" s="59">
        <v>9.66</v>
      </c>
      <c r="V6" s="59">
        <v>69.99</v>
      </c>
      <c r="W6" s="59">
        <v>0</v>
      </c>
      <c r="X6" s="59">
        <v>177.18</v>
      </c>
      <c r="Y6" s="59">
        <f>L6</f>
        <v/>
      </c>
    </row>
    <row r="7" spans="1:25" s="59" customFormat="1">
      <c r="A7" s="59">
        <f>Q7</f>
        <v/>
      </c>
      <c r="B7" s="120">
        <f>R7</f>
        <v/>
      </c>
      <c r="C7" s="116">
        <f>VLOOKUP(B7,映射表!A:C,3,0)</f>
        <v/>
      </c>
      <c r="D7" s="120">
        <f>S7</f>
        <v/>
      </c>
      <c r="E7" s="98">
        <f>IFERROR(T7/D7,0)*D7</f>
        <v/>
      </c>
      <c r="F7" s="120">
        <f>IFERROR(V7/D7,0)*D7</f>
        <v/>
      </c>
      <c r="G7" s="120">
        <f>IFERROR(IF((E7+F7)&gt;200,(E7+F7-200)*0.9+200*0.85,(E7+F7)*0.85),0)</f>
        <v/>
      </c>
      <c r="H7" s="97">
        <f>VLOOKUP(C7,'B2B（ol)'!A:J,10,0)*D7</f>
        <v/>
      </c>
      <c r="I7" s="99">
        <f>IFERROR((G7-H7)/(E7+F7),0)</f>
        <v/>
      </c>
      <c r="J7" s="120">
        <f>IFERROR((G7-H7),0)</f>
        <v/>
      </c>
      <c r="K7" s="120">
        <f>VLOOKUP(C7,'B2B（ol)'!A:N,3,0)</f>
        <v/>
      </c>
      <c r="L7" s="116">
        <f>(E7+F7)</f>
        <v/>
      </c>
      <c r="M7" s="113">
        <f>VLOOKUP(C7,'B2B（ol)'!A:K,11,0)</f>
        <v/>
      </c>
      <c r="N7" s="113">
        <f>VLOOKUP(B7,payments!E:AG,29,0)</f>
        <v/>
      </c>
      <c r="Q7" s="59">
        <f>VLOOKUP(R7,映射表!A:G,7,0)</f>
        <v/>
      </c>
      <c r="R7" s="59" t="s">
        <v>18262</v>
      </c>
      <c r="S7" s="59">
        <v>1</v>
      </c>
      <c r="T7" s="59">
        <v>283.99</v>
      </c>
      <c r="U7" s="59">
        <v>17.04</v>
      </c>
      <c r="V7" s="59">
        <v>139.99</v>
      </c>
      <c r="W7" s="59">
        <v>0</v>
      </c>
      <c r="X7" s="59">
        <v>371.58</v>
      </c>
      <c r="Y7" s="59">
        <f>L7</f>
        <v/>
      </c>
    </row>
    <row r="8" spans="1:25" s="59" customFormat="1">
      <c r="A8" s="59">
        <f>Q8</f>
        <v/>
      </c>
      <c r="B8" s="120">
        <f>R8</f>
        <v/>
      </c>
      <c r="C8" s="116">
        <f>VLOOKUP(B8,映射表!A:C,3,0)</f>
        <v/>
      </c>
      <c r="D8" s="120">
        <f>S8</f>
        <v/>
      </c>
      <c r="E8" s="98">
        <f>IFERROR(T8/D8,0)*D8</f>
        <v/>
      </c>
      <c r="F8" s="120">
        <f>IFERROR(V8/D8,0)*D8</f>
        <v/>
      </c>
      <c r="G8" s="120">
        <f>IFERROR(IF((E8+F8)&gt;200,(E8+F8-200)*0.9+200*0.85,(E8+F8)*0.85),0)</f>
        <v/>
      </c>
      <c r="H8" s="97">
        <f>VLOOKUP(C8,'B2B（ol)'!A:J,10,0)*D8</f>
        <v/>
      </c>
      <c r="I8" s="99">
        <f>IFERROR((G8-H8)/(E8+F8),0)</f>
        <v/>
      </c>
      <c r="J8" s="120">
        <f>IFERROR((G8-H8),0)</f>
        <v/>
      </c>
      <c r="K8" s="120">
        <f>VLOOKUP(C8,'B2B（ol)'!A:N,3,0)</f>
        <v/>
      </c>
      <c r="L8" s="116">
        <f>(E8+F8)</f>
        <v/>
      </c>
      <c r="M8" s="113">
        <f>VLOOKUP(C8,'B2B（ol)'!A:K,11,0)</f>
        <v/>
      </c>
      <c r="N8" s="113">
        <f>VLOOKUP(B8,payments!E:AG,29,0)</f>
        <v/>
      </c>
      <c r="Q8" s="59">
        <f>VLOOKUP(R8,映射表!A:G,7,0)</f>
        <v/>
      </c>
      <c r="R8" s="59" t="s">
        <v>19001</v>
      </c>
      <c r="S8" s="59">
        <v>1</v>
      </c>
      <c r="T8" s="59">
        <v>253.99</v>
      </c>
      <c r="U8" s="59">
        <v>17.78</v>
      </c>
      <c r="V8" s="59">
        <v>99.99</v>
      </c>
      <c r="W8" s="59">
        <v>0</v>
      </c>
      <c r="X8" s="59">
        <v>308.58</v>
      </c>
      <c r="Y8" s="59">
        <f>L8</f>
        <v/>
      </c>
    </row>
    <row r="9" spans="1:25" s="59" customFormat="1">
      <c r="A9" s="59">
        <f>Q9</f>
        <v/>
      </c>
      <c r="B9" s="120">
        <f>R9</f>
        <v/>
      </c>
      <c r="C9" s="116">
        <f>VLOOKUP(B9,映射表!A:C,3,0)</f>
        <v/>
      </c>
      <c r="D9" s="120">
        <f>S9</f>
        <v/>
      </c>
      <c r="E9" s="98">
        <f>IFERROR(T9/D9,0)*D9</f>
        <v/>
      </c>
      <c r="F9" s="120">
        <f>IFERROR(V9/D9,0)*D9</f>
        <v/>
      </c>
      <c r="G9" s="120">
        <f>IFERROR(IF((E9+F9)&gt;200,(E9+F9-200)*0.9+200*0.85,(E9+F9)*0.85),0)</f>
        <v/>
      </c>
      <c r="H9" s="97">
        <f>VLOOKUP(C9,'B2B（ol)'!A:J,10,0)*D9</f>
        <v/>
      </c>
      <c r="I9" s="99">
        <f>IFERROR((G9-H9)/(E9+F9),0)</f>
        <v/>
      </c>
      <c r="J9" s="120">
        <f>IFERROR((G9-H9),0)</f>
        <v/>
      </c>
      <c r="K9" s="120">
        <f>VLOOKUP(C9,'B2B（ol)'!A:N,3,0)</f>
        <v/>
      </c>
      <c r="L9" s="116">
        <f>(E9+F9)</f>
        <v/>
      </c>
      <c r="M9" s="113">
        <f>VLOOKUP(C9,'B2B（ol)'!A:K,11,0)</f>
        <v/>
      </c>
      <c r="N9" s="113">
        <f>VLOOKUP(B9,payments!E:AG,29,0)</f>
        <v/>
      </c>
      <c r="Q9" s="59">
        <f>VLOOKUP(R9,映射表!A:G,7,0)</f>
        <v/>
      </c>
      <c r="R9" s="59" t="s">
        <v>18262</v>
      </c>
      <c r="S9" s="59">
        <v>1</v>
      </c>
      <c r="T9" s="59">
        <v>283.99</v>
      </c>
      <c r="U9" s="59">
        <v>24.85</v>
      </c>
      <c r="V9" s="59">
        <v>139.99</v>
      </c>
      <c r="W9" s="59">
        <v>0</v>
      </c>
      <c r="X9" s="59">
        <v>371.58</v>
      </c>
      <c r="Y9" s="59">
        <f>L9</f>
        <v/>
      </c>
    </row>
    <row r="10" spans="1:25" s="59" customFormat="1">
      <c r="A10" s="59">
        <f>Q10</f>
        <v/>
      </c>
      <c r="B10" s="120">
        <f>R10</f>
        <v/>
      </c>
      <c r="C10" s="116">
        <f>VLOOKUP(B10,映射表!A:C,3,0)</f>
        <v/>
      </c>
      <c r="D10" s="120">
        <f>S10</f>
        <v/>
      </c>
      <c r="E10" s="98">
        <f>IFERROR(T10/D10,0)*D10</f>
        <v/>
      </c>
      <c r="F10" s="120">
        <f>IFERROR(V10/D10,0)*D10</f>
        <v/>
      </c>
      <c r="G10" s="120">
        <f>IFERROR(IF((E10+F10)&gt;200,(E10+F10-200)*0.9+200*0.85,(E10+F10)*0.85),0)</f>
        <v/>
      </c>
      <c r="H10" s="97">
        <f>VLOOKUP(C10,'B2B（ol)'!A:J,10,0)*D10</f>
        <v/>
      </c>
      <c r="I10" s="99">
        <f>IFERROR((G10-H10)/(E10+F10),0)</f>
        <v/>
      </c>
      <c r="J10" s="120">
        <f>IFERROR((G10-H10),0)</f>
        <v/>
      </c>
      <c r="K10" s="120">
        <f>VLOOKUP(C10,'B2B（ol)'!A:N,3,0)</f>
        <v/>
      </c>
      <c r="L10" s="116">
        <f>(E10+F10)</f>
        <v/>
      </c>
      <c r="M10" s="113">
        <f>VLOOKUP(C10,'B2B（ol)'!A:K,11,0)</f>
        <v/>
      </c>
      <c r="N10" s="113">
        <f>VLOOKUP(B10,payments!E:AG,29,0)</f>
        <v/>
      </c>
      <c r="Q10" s="59">
        <f>VLOOKUP(R10,映射表!A:G,7,0)</f>
        <v/>
      </c>
      <c r="R10" s="59" t="s">
        <v>18365</v>
      </c>
      <c r="S10" s="59">
        <v>1</v>
      </c>
      <c r="T10" s="59">
        <v>259.99</v>
      </c>
      <c r="U10" s="59">
        <v>19.5</v>
      </c>
      <c r="V10" s="59">
        <v>119.99</v>
      </c>
      <c r="W10" s="59">
        <v>0</v>
      </c>
      <c r="X10" s="59">
        <v>331.98</v>
      </c>
      <c r="Y10" s="59">
        <f>L10</f>
        <v/>
      </c>
    </row>
    <row r="11" spans="1:25" s="59" customFormat="1">
      <c r="A11" s="59">
        <f>Q11</f>
        <v/>
      </c>
      <c r="B11" s="120">
        <f>R11</f>
        <v/>
      </c>
      <c r="C11" s="116">
        <f>VLOOKUP(B11,映射表!A:C,3,0)</f>
        <v/>
      </c>
      <c r="D11" s="120">
        <f>S11</f>
        <v/>
      </c>
      <c r="E11" s="98">
        <f>IFERROR(T11/D11,0)*D11</f>
        <v/>
      </c>
      <c r="F11" s="120">
        <f>IFERROR(V11/D11,0)*D11</f>
        <v/>
      </c>
      <c r="G11" s="120">
        <f>IFERROR(IF((E11+F11)&gt;200,(E11+F11-200)*0.9+200*0.85,(E11+F11)*0.85),0)</f>
        <v/>
      </c>
      <c r="H11" s="97">
        <f>VLOOKUP(C11,'B2B（ol)'!A:J,10,0)*D11</f>
        <v/>
      </c>
      <c r="I11" s="99">
        <f>IFERROR((G11-H11)/(E11+F11),0)</f>
        <v/>
      </c>
      <c r="J11" s="120">
        <f>IFERROR((G11-H11),0)</f>
        <v/>
      </c>
      <c r="K11" s="120">
        <f>VLOOKUP(C11,'B2B（ol)'!A:N,3,0)</f>
        <v/>
      </c>
      <c r="L11" s="116">
        <f>(E11+F11)</f>
        <v/>
      </c>
      <c r="M11" s="113">
        <f>VLOOKUP(C11,'B2B（ol)'!A:K,11,0)</f>
        <v/>
      </c>
      <c r="N11" s="113">
        <f>VLOOKUP(B11,payments!E:AG,29,0)</f>
        <v/>
      </c>
      <c r="Q11" s="59">
        <f>VLOOKUP(R11,映射表!A:G,7,0)</f>
        <v/>
      </c>
      <c r="R11" s="59" t="s">
        <v>17625</v>
      </c>
      <c r="S11" s="59">
        <v>1</v>
      </c>
      <c r="T11" s="59">
        <v>250.99</v>
      </c>
      <c r="U11" s="59">
        <v>18.2</v>
      </c>
      <c r="V11" s="59">
        <v>99.99</v>
      </c>
      <c r="W11" s="59">
        <v>0</v>
      </c>
      <c r="X11" s="59">
        <v>305.88</v>
      </c>
      <c r="Y11" s="59">
        <f>L11</f>
        <v/>
      </c>
    </row>
    <row r="12" spans="1:25" s="59" customFormat="1">
      <c r="A12" s="59">
        <f>Q12</f>
        <v/>
      </c>
      <c r="B12" s="120">
        <f>R12</f>
        <v/>
      </c>
      <c r="C12" s="116">
        <f>VLOOKUP(B12,映射表!A:C,3,0)</f>
        <v/>
      </c>
      <c r="D12" s="120">
        <f>S12</f>
        <v/>
      </c>
      <c r="E12" s="98">
        <f>IFERROR(T12/D12,0)*D12</f>
        <v/>
      </c>
      <c r="F12" s="120">
        <f>IFERROR(V12/D12,0)*D12</f>
        <v/>
      </c>
      <c r="G12" s="120">
        <f>IFERROR(IF((E12+F12)&gt;200,(E12+F12-200)*0.9+200*0.85,(E12+F12)*0.85),0)</f>
        <v/>
      </c>
      <c r="H12" s="97">
        <f>VLOOKUP(C12,'B2B（ol)'!A:J,10,0)*D12</f>
        <v/>
      </c>
      <c r="I12" s="99">
        <f>IFERROR((G12-H12)/(E12+F12),0)</f>
        <v/>
      </c>
      <c r="J12" s="120">
        <f>IFERROR((G12-H12),0)</f>
        <v/>
      </c>
      <c r="K12" s="120">
        <f>VLOOKUP(C12,'B2B（ol)'!A:N,3,0)</f>
        <v/>
      </c>
      <c r="L12" s="116">
        <f>(E12+F12)</f>
        <v/>
      </c>
      <c r="M12" s="113">
        <f>VLOOKUP(C12,'B2B（ol)'!A:K,11,0)</f>
        <v/>
      </c>
      <c r="N12" s="113">
        <f>VLOOKUP(B12,payments!E:AG,29,0)</f>
        <v/>
      </c>
      <c r="Q12" s="59">
        <f>VLOOKUP(R12,映射表!A:G,7,0)</f>
        <v/>
      </c>
      <c r="R12" s="59" t="s">
        <v>19892</v>
      </c>
      <c r="S12" s="59">
        <v>1</v>
      </c>
      <c r="T12" s="59">
        <v>289.99</v>
      </c>
      <c r="U12" s="59">
        <v>23.92</v>
      </c>
      <c r="V12" s="59">
        <v>119.99</v>
      </c>
      <c r="W12" s="59">
        <v>0</v>
      </c>
      <c r="X12" s="59">
        <v>358.98</v>
      </c>
      <c r="Y12" s="59">
        <f>L12</f>
        <v/>
      </c>
    </row>
    <row r="13" spans="1:25" s="59" customFormat="1">
      <c r="A13" s="59">
        <f>Q13</f>
        <v/>
      </c>
      <c r="B13" s="120">
        <f>R13</f>
        <v/>
      </c>
      <c r="C13" s="116">
        <f>VLOOKUP(B13,映射表!A:C,3,0)</f>
        <v/>
      </c>
      <c r="D13" s="120">
        <f>S13</f>
        <v/>
      </c>
      <c r="E13" s="98">
        <f>IFERROR(T13/D13,0)*D13</f>
        <v/>
      </c>
      <c r="F13" s="120">
        <f>IFERROR(V13/D13,0)*D13</f>
        <v/>
      </c>
      <c r="G13" s="120">
        <f>IFERROR(IF((E13+F13)&gt;200,(E13+F13-200)*0.9+200*0.85,(E13+F13)*0.85),0)</f>
        <v/>
      </c>
      <c r="H13" s="97">
        <f>VLOOKUP(C13,'B2B（ol)'!A:J,10,0)*D13</f>
        <v/>
      </c>
      <c r="I13" s="99">
        <f>IFERROR((G13-H13)/(E13+F13),0)</f>
        <v/>
      </c>
      <c r="J13" s="120">
        <f>IFERROR((G13-H13),0)</f>
        <v/>
      </c>
      <c r="K13" s="120">
        <f>VLOOKUP(C13,'B2B（ol)'!A:N,3,0)</f>
        <v/>
      </c>
      <c r="L13" s="116">
        <f>(E13+F13)</f>
        <v/>
      </c>
      <c r="M13" s="113">
        <f>VLOOKUP(C13,'B2B（ol)'!A:K,11,0)</f>
        <v/>
      </c>
      <c r="N13" s="113">
        <f>VLOOKUP(B13,payments!E:AG,29,0)</f>
        <v/>
      </c>
      <c r="Q13" s="59">
        <f>VLOOKUP(R13,映射表!A:G,7,0)</f>
        <v/>
      </c>
      <c r="R13" s="59" t="s">
        <v>18825</v>
      </c>
      <c r="S13" s="59">
        <v>1</v>
      </c>
      <c r="T13" s="59">
        <v>136</v>
      </c>
      <c r="U13" s="59">
        <v>12.24</v>
      </c>
      <c r="V13" s="59">
        <v>79.99</v>
      </c>
      <c r="W13" s="59">
        <v>0</v>
      </c>
      <c r="X13" s="59">
        <v>184.39</v>
      </c>
      <c r="Y13" s="59">
        <f>L13</f>
        <v/>
      </c>
    </row>
    <row r="14" spans="1:25" s="59" customFormat="1">
      <c r="A14" s="59">
        <f>Q14</f>
        <v/>
      </c>
      <c r="B14" s="120">
        <f>R14</f>
        <v/>
      </c>
      <c r="C14" s="116">
        <f>VLOOKUP(B14,映射表!A:C,3,0)</f>
        <v/>
      </c>
      <c r="D14" s="120">
        <f>S14</f>
        <v/>
      </c>
      <c r="E14" s="98">
        <f>IFERROR(T14/D14,0)*D14</f>
        <v/>
      </c>
      <c r="F14" s="120">
        <f>IFERROR(V14/D14,0)*D14</f>
        <v/>
      </c>
      <c r="G14" s="120">
        <f>IFERROR(IF((E14+F14)&gt;200,(E14+F14-200)*0.9+200*0.85,(E14+F14)*0.85),0)</f>
        <v/>
      </c>
      <c r="H14" s="97">
        <f>VLOOKUP(C14,'B2B（ol)'!A:J,10,0)*D14</f>
        <v/>
      </c>
      <c r="I14" s="99">
        <f>IFERROR((G14-H14)/(E14+F14),0)</f>
        <v/>
      </c>
      <c r="J14" s="120">
        <f>IFERROR((G14-H14),0)</f>
        <v/>
      </c>
      <c r="K14" s="120">
        <f>VLOOKUP(C14,'B2B（ol)'!A:N,3,0)</f>
        <v/>
      </c>
      <c r="L14" s="116">
        <f>(E14+F14)</f>
        <v/>
      </c>
      <c r="M14" s="113">
        <f>VLOOKUP(C14,'B2B（ol)'!A:K,11,0)</f>
        <v/>
      </c>
      <c r="N14" s="113">
        <f>VLOOKUP(B14,payments!E:AG,29,0)</f>
        <v/>
      </c>
      <c r="Q14" s="59">
        <f>VLOOKUP(R14,映射表!A:G,7,0)</f>
        <v/>
      </c>
      <c r="R14" s="59" t="s">
        <v>2135</v>
      </c>
      <c r="S14" s="59">
        <v>1</v>
      </c>
      <c r="T14" s="59">
        <v>73.99</v>
      </c>
      <c r="U14" s="59">
        <v>7.21</v>
      </c>
      <c r="V14" s="59">
        <v>69.99</v>
      </c>
      <c r="W14" s="59">
        <v>0</v>
      </c>
      <c r="X14" s="59">
        <v>122.38</v>
      </c>
      <c r="Y14" s="59">
        <f>L14</f>
        <v/>
      </c>
    </row>
    <row r="15" spans="1:25" s="59" customFormat="1">
      <c r="A15" s="59">
        <f>Q15</f>
        <v/>
      </c>
      <c r="B15" s="120">
        <f>R15</f>
        <v/>
      </c>
      <c r="C15" s="116">
        <f>VLOOKUP(B15,映射表!A:C,3,0)</f>
        <v/>
      </c>
      <c r="D15" s="120">
        <f>S15</f>
        <v/>
      </c>
      <c r="E15" s="98">
        <f>IFERROR(T15/D15,0)*D15</f>
        <v/>
      </c>
      <c r="F15" s="120">
        <f>IFERROR(V15/D15,0)*D15</f>
        <v/>
      </c>
      <c r="G15" s="120">
        <f>IFERROR(IF((E15+F15)&gt;200,(E15+F15-200)*0.9+200*0.85,(E15+F15)*0.85),0)</f>
        <v/>
      </c>
      <c r="H15" s="97">
        <f>VLOOKUP(C15,'B2B（ol)'!A:J,10,0)*D15</f>
        <v/>
      </c>
      <c r="I15" s="99">
        <f>IFERROR((G15-H15)/(E15+F15),0)</f>
        <v/>
      </c>
      <c r="J15" s="120">
        <f>IFERROR((G15-H15),0)</f>
        <v/>
      </c>
      <c r="K15" s="120">
        <f>VLOOKUP(C15,'B2B（ol)'!A:N,3,0)</f>
        <v/>
      </c>
      <c r="L15" s="116">
        <f>(E15+F15)</f>
        <v/>
      </c>
      <c r="M15" s="113">
        <f>VLOOKUP(C15,'B2B（ol)'!A:K,11,0)</f>
        <v/>
      </c>
      <c r="N15" s="113">
        <f>VLOOKUP(B15,payments!E:AG,29,0)</f>
        <v/>
      </c>
      <c r="Q15" s="59">
        <f>VLOOKUP(R15,映射表!A:G,7,0)</f>
        <v/>
      </c>
      <c r="R15" s="59" t="s">
        <v>19711</v>
      </c>
      <c r="S15" s="59">
        <v>1</v>
      </c>
      <c r="T15" s="59">
        <v>255.99</v>
      </c>
      <c r="U15" s="59">
        <v>15.36</v>
      </c>
      <c r="V15" s="59">
        <v>129.99</v>
      </c>
      <c r="W15" s="59">
        <v>0</v>
      </c>
      <c r="X15" s="59">
        <v>337.38</v>
      </c>
      <c r="Y15" s="59">
        <f>L15</f>
        <v/>
      </c>
    </row>
    <row r="16" spans="1:25" s="59" customFormat="1">
      <c r="A16" s="59">
        <f>Q16</f>
        <v/>
      </c>
      <c r="B16" s="120">
        <f>R16</f>
        <v/>
      </c>
      <c r="C16" s="116">
        <f>VLOOKUP(B16,映射表!A:C,3,0)</f>
        <v/>
      </c>
      <c r="D16" s="120">
        <f>S16</f>
        <v/>
      </c>
      <c r="E16" s="98">
        <f>IFERROR(T16/D16,0)*D16</f>
        <v/>
      </c>
      <c r="F16" s="120">
        <f>IFERROR(V16/D16,0)*D16</f>
        <v/>
      </c>
      <c r="G16" s="120">
        <f>IFERROR(IF((E16+F16)&gt;200,(E16+F16-200)*0.9+200*0.85,(E16+F16)*0.85),0)</f>
        <v/>
      </c>
      <c r="H16" s="97">
        <f>VLOOKUP(C16,'B2B（ol)'!A:J,10,0)*D16</f>
        <v/>
      </c>
      <c r="I16" s="99">
        <f>IFERROR((G16-H16)/(E16+F16),0)</f>
        <v/>
      </c>
      <c r="J16" s="120">
        <f>IFERROR((G16-H16),0)</f>
        <v/>
      </c>
      <c r="K16" s="120">
        <f>VLOOKUP(C16,'B2B（ol)'!A:N,3,0)</f>
        <v/>
      </c>
      <c r="L16" s="116">
        <f>(E16+F16)</f>
        <v/>
      </c>
      <c r="M16" s="113">
        <f>VLOOKUP(C16,'B2B（ol)'!A:K,11,0)</f>
        <v/>
      </c>
      <c r="N16" s="113">
        <f>VLOOKUP(B16,payments!E:AG,29,0)</f>
        <v/>
      </c>
      <c r="Q16" s="59">
        <f>VLOOKUP(R16,映射表!A:G,7,0)</f>
        <v/>
      </c>
      <c r="R16" s="59" t="s">
        <v>19190</v>
      </c>
      <c r="S16" s="59">
        <v>1</v>
      </c>
      <c r="T16" s="59">
        <v>179.99</v>
      </c>
      <c r="U16" s="59">
        <v>10.8</v>
      </c>
      <c r="V16" s="59">
        <v>79.99</v>
      </c>
      <c r="W16" s="59">
        <v>0</v>
      </c>
      <c r="X16" s="59">
        <v>223.98</v>
      </c>
      <c r="Y16" s="59">
        <f>L16</f>
        <v/>
      </c>
    </row>
    <row r="17" spans="1:25" s="59" customFormat="1">
      <c r="A17" s="59">
        <f>Q17</f>
        <v/>
      </c>
      <c r="B17" s="120">
        <f>R17</f>
        <v/>
      </c>
      <c r="C17" s="116">
        <f>VLOOKUP(B17,映射表!A:C,3,0)</f>
        <v/>
      </c>
      <c r="D17" s="120">
        <f>S17</f>
        <v/>
      </c>
      <c r="E17" s="98">
        <f>IFERROR(T17/D17,0)*D17</f>
        <v/>
      </c>
      <c r="F17" s="120">
        <f>IFERROR(V17/D17,0)*D17</f>
        <v/>
      </c>
      <c r="G17" s="120">
        <f>IFERROR(IF((E17+F17)&gt;200,(E17+F17-200)*0.9+200*0.85,(E17+F17)*0.85),0)</f>
        <v/>
      </c>
      <c r="H17" s="97">
        <f>VLOOKUP(C17,'B2B（ol)'!A:J,10,0)*D17</f>
        <v/>
      </c>
      <c r="I17" s="99">
        <f>IFERROR((G17-H17)/(E17+F17),0)</f>
        <v/>
      </c>
      <c r="J17" s="120">
        <f>IFERROR((G17-H17),0)</f>
        <v/>
      </c>
      <c r="K17" s="120">
        <f>VLOOKUP(C17,'B2B（ol)'!A:N,3,0)</f>
        <v/>
      </c>
      <c r="L17" s="116">
        <f>(E17+F17)</f>
        <v/>
      </c>
      <c r="M17" s="113">
        <f>VLOOKUP(C17,'B2B（ol)'!A:K,11,0)</f>
        <v/>
      </c>
      <c r="N17" s="113">
        <f>VLOOKUP(B17,payments!E:AG,29,0)</f>
        <v/>
      </c>
      <c r="Q17" s="59">
        <f>VLOOKUP(R17,映射表!A:G,7,0)</f>
        <v/>
      </c>
      <c r="R17" s="59" t="s">
        <v>16093</v>
      </c>
      <c r="S17" s="59">
        <v>1</v>
      </c>
      <c r="T17" s="59">
        <v>246.99</v>
      </c>
      <c r="U17" s="59">
        <v>19.88</v>
      </c>
      <c r="V17" s="59">
        <v>129.99</v>
      </c>
      <c r="W17" s="59">
        <v>0</v>
      </c>
      <c r="X17" s="59">
        <v>329.28</v>
      </c>
      <c r="Y17" s="59">
        <f>L17</f>
        <v/>
      </c>
    </row>
    <row r="18" spans="1:25" s="59" customFormat="1">
      <c r="A18" s="59">
        <f>Q18</f>
        <v/>
      </c>
      <c r="B18" s="120">
        <f>R18</f>
        <v/>
      </c>
      <c r="C18" s="116">
        <f>VLOOKUP(B18,映射表!A:C,3,0)</f>
        <v/>
      </c>
      <c r="D18" s="120">
        <f>S18</f>
        <v/>
      </c>
      <c r="E18" s="98">
        <f>IFERROR(T18/D18,0)*D18</f>
        <v/>
      </c>
      <c r="F18" s="120">
        <f>IFERROR(V18/D18,0)*D18</f>
        <v/>
      </c>
      <c r="G18" s="120">
        <f>IFERROR(IF((E18+F18)&gt;200,(E18+F18-200)*0.9+200*0.85,(E18+F18)*0.85),0)</f>
        <v/>
      </c>
      <c r="H18" s="97">
        <f>VLOOKUP(C18,'B2B（ol)'!A:J,10,0)*D18</f>
        <v/>
      </c>
      <c r="I18" s="99">
        <f>IFERROR((G18-H18)/(E18+F18),0)</f>
        <v/>
      </c>
      <c r="J18" s="120">
        <f>IFERROR((G18-H18),0)</f>
        <v/>
      </c>
      <c r="K18" s="120">
        <f>VLOOKUP(C18,'B2B（ol)'!A:N,3,0)</f>
        <v/>
      </c>
      <c r="L18" s="116">
        <f>(E18+F18)</f>
        <v/>
      </c>
      <c r="M18" s="113">
        <f>VLOOKUP(C18,'B2B（ol)'!A:K,11,0)</f>
        <v/>
      </c>
      <c r="N18" s="113">
        <f>VLOOKUP(B18,payments!E:AG,29,0)</f>
        <v/>
      </c>
      <c r="Q18" s="59">
        <f>VLOOKUP(R18,映射表!A:G,7,0)</f>
        <v/>
      </c>
      <c r="R18" s="59" t="s">
        <v>18912</v>
      </c>
      <c r="S18" s="59">
        <v>1</v>
      </c>
      <c r="T18" s="59">
        <v>273.77</v>
      </c>
      <c r="U18" s="59">
        <v>20.4</v>
      </c>
      <c r="V18" s="59">
        <v>129.99</v>
      </c>
      <c r="W18" s="59">
        <v>0</v>
      </c>
      <c r="X18" s="59">
        <v>353.38</v>
      </c>
      <c r="Y18" s="59">
        <f>L18</f>
        <v/>
      </c>
    </row>
    <row r="19" spans="1:25" s="59" customFormat="1">
      <c r="A19" s="59">
        <f>Q19</f>
        <v/>
      </c>
      <c r="B19" s="120">
        <f>R19</f>
        <v/>
      </c>
      <c r="C19" s="116">
        <f>VLOOKUP(B19,映射表!A:C,3,0)</f>
        <v/>
      </c>
      <c r="D19" s="120">
        <f>S19</f>
        <v/>
      </c>
      <c r="E19" s="98">
        <f>IFERROR(T19/D19,0)*D19</f>
        <v/>
      </c>
      <c r="F19" s="120">
        <f>IFERROR(V19/D19,0)*D19</f>
        <v/>
      </c>
      <c r="G19" s="120">
        <f>IFERROR(IF((E19+F19)&gt;200,(E19+F19-200)*0.9+200*0.85,(E19+F19)*0.85),0)</f>
        <v/>
      </c>
      <c r="H19" s="97">
        <f>VLOOKUP(C19,'B2B（ol)'!A:J,10,0)*D19</f>
        <v/>
      </c>
      <c r="I19" s="99">
        <f>IFERROR((G19-H19)/(E19+F19),0)</f>
        <v/>
      </c>
      <c r="J19" s="120">
        <f>IFERROR((G19-H19),0)</f>
        <v/>
      </c>
      <c r="K19" s="120">
        <f>VLOOKUP(C19,'B2B（ol)'!A:N,3,0)</f>
        <v/>
      </c>
      <c r="L19" s="116">
        <f>(E19+F19)</f>
        <v/>
      </c>
      <c r="M19" s="113">
        <f>VLOOKUP(C19,'B2B（ol)'!A:K,11,0)</f>
        <v/>
      </c>
      <c r="N19" s="113">
        <f>VLOOKUP(B19,payments!E:AG,29,0)</f>
        <v/>
      </c>
      <c r="Q19" s="59">
        <f>VLOOKUP(R19,映射表!A:G,7,0)</f>
        <v/>
      </c>
      <c r="R19" s="59" t="s">
        <v>20367</v>
      </c>
      <c r="S19" s="59">
        <v>1</v>
      </c>
      <c r="T19" s="59">
        <v>123.99</v>
      </c>
      <c r="U19" s="59">
        <v>7.75</v>
      </c>
      <c r="V19" s="59">
        <v>49.99</v>
      </c>
      <c r="W19" s="59">
        <v>0</v>
      </c>
      <c r="X19" s="59">
        <v>147.88</v>
      </c>
      <c r="Y19" s="59">
        <f>L19</f>
        <v/>
      </c>
    </row>
    <row r="20" spans="1:25" s="59" customFormat="1">
      <c r="A20" s="59">
        <f>Q20</f>
        <v/>
      </c>
      <c r="B20" s="120">
        <f>R20</f>
        <v/>
      </c>
      <c r="C20" s="116">
        <f>VLOOKUP(B20,映射表!A:C,3,0)</f>
        <v/>
      </c>
      <c r="D20" s="120">
        <f>S20</f>
        <v/>
      </c>
      <c r="E20" s="98">
        <f>IFERROR(T20/D20,0)*D20</f>
        <v/>
      </c>
      <c r="F20" s="120">
        <f>IFERROR(V20/D20,0)*D20</f>
        <v/>
      </c>
      <c r="G20" s="120">
        <f>IFERROR(IF((E20+F20)&gt;200,(E20+F20-200)*0.9+200*0.85,(E20+F20)*0.85),0)</f>
        <v/>
      </c>
      <c r="H20" s="97">
        <f>VLOOKUP(C20,'B2B（ol)'!A:J,10,0)*D20</f>
        <v/>
      </c>
      <c r="I20" s="99">
        <f>IFERROR((G20-H20)/(E20+F20),0)</f>
        <v/>
      </c>
      <c r="J20" s="120">
        <f>IFERROR((G20-H20),0)</f>
        <v/>
      </c>
      <c r="K20" s="120">
        <f>VLOOKUP(C20,'B2B（ol)'!A:N,3,0)</f>
        <v/>
      </c>
      <c r="L20" s="116">
        <f>(E20+F20)</f>
        <v/>
      </c>
      <c r="M20" s="113">
        <f>VLOOKUP(C20,'B2B（ol)'!A:K,11,0)</f>
        <v/>
      </c>
      <c r="N20" s="113">
        <f>VLOOKUP(B20,payments!E:AG,29,0)</f>
        <v/>
      </c>
      <c r="Q20" s="59">
        <f>VLOOKUP(R20,映射表!A:G,7,0)</f>
        <v/>
      </c>
      <c r="R20" s="59" t="s">
        <v>19045</v>
      </c>
      <c r="S20" s="59">
        <v>1</v>
      </c>
      <c r="T20" s="59">
        <v>265.99</v>
      </c>
      <c r="U20" s="59">
        <v>21.28</v>
      </c>
      <c r="V20" s="59">
        <v>179.99</v>
      </c>
      <c r="W20" s="59">
        <v>0</v>
      </c>
      <c r="X20" s="59">
        <v>391.38</v>
      </c>
      <c r="Y20" s="59">
        <f>L20</f>
        <v/>
      </c>
    </row>
    <row r="21" spans="1:25" s="59" customFormat="1">
      <c r="A21" s="59">
        <f>Q21</f>
        <v/>
      </c>
      <c r="B21" s="120">
        <f>R21</f>
        <v/>
      </c>
      <c r="C21" s="116">
        <f>VLOOKUP(B21,映射表!A:C,3,0)</f>
        <v/>
      </c>
      <c r="D21" s="120">
        <f>S21</f>
        <v/>
      </c>
      <c r="E21" s="98">
        <f>IFERROR(T21/D21,0)*D21</f>
        <v/>
      </c>
      <c r="F21" s="120">
        <f>IFERROR(V21/D21,0)*D21</f>
        <v/>
      </c>
      <c r="G21" s="120">
        <f>IFERROR(IF((E21+F21)&gt;200,(E21+F21-200)*0.9+200*0.85,(E21+F21)*0.85),0)</f>
        <v/>
      </c>
      <c r="H21" s="97">
        <f>VLOOKUP(C21,'B2B（ol)'!A:J,10,0)*D21</f>
        <v/>
      </c>
      <c r="I21" s="99">
        <f>IFERROR((G21-H21)/(E21+F21),0)</f>
        <v/>
      </c>
      <c r="J21" s="120">
        <f>IFERROR((G21-H21),0)</f>
        <v/>
      </c>
      <c r="K21" s="120">
        <f>VLOOKUP(C21,'B2B（ol)'!A:N,3,0)</f>
        <v/>
      </c>
      <c r="L21" s="116">
        <f>(E21+F21)</f>
        <v/>
      </c>
      <c r="M21" s="113">
        <f>VLOOKUP(C21,'B2B（ol)'!A:K,11,0)</f>
        <v/>
      </c>
      <c r="N21" s="113">
        <f>VLOOKUP(B21,payments!E:AG,29,0)</f>
        <v/>
      </c>
      <c r="Q21" s="59">
        <f>VLOOKUP(R21,映射表!A:G,7,0)</f>
        <v/>
      </c>
      <c r="R21" s="59" t="s">
        <v>19892</v>
      </c>
      <c r="S21" s="59">
        <v>1</v>
      </c>
      <c r="T21" s="59">
        <v>289.99</v>
      </c>
      <c r="U21" s="59">
        <v>25.23</v>
      </c>
      <c r="V21" s="59">
        <v>119.99</v>
      </c>
      <c r="W21" s="59">
        <v>0</v>
      </c>
      <c r="X21" s="59">
        <v>358.98</v>
      </c>
      <c r="Y21" s="59">
        <f>L21</f>
        <v/>
      </c>
    </row>
    <row r="22" spans="1:25" s="59" customFormat="1">
      <c r="A22" s="59">
        <f>Q22</f>
        <v/>
      </c>
      <c r="B22" s="120">
        <f>R22</f>
        <v/>
      </c>
      <c r="C22" s="116">
        <f>VLOOKUP(B22,映射表!A:C,3,0)</f>
        <v/>
      </c>
      <c r="D22" s="120">
        <f>S22</f>
        <v/>
      </c>
      <c r="E22" s="98">
        <f>IFERROR(T22/D22,0)*D22</f>
        <v/>
      </c>
      <c r="F22" s="120">
        <f>IFERROR(V22/D22,0)*D22</f>
        <v/>
      </c>
      <c r="G22" s="120">
        <f>IFERROR(IF((E22+F22)&gt;200,(E22+F22-200)*0.9+200*0.85,(E22+F22)*0.85),0)</f>
        <v/>
      </c>
      <c r="H22" s="97">
        <f>VLOOKUP(C22,'B2B（ol)'!A:J,10,0)*D22</f>
        <v/>
      </c>
      <c r="I22" s="99">
        <f>IFERROR((G22-H22)/(E22+F22),0)</f>
        <v/>
      </c>
      <c r="J22" s="120">
        <f>IFERROR((G22-H22),0)</f>
        <v/>
      </c>
      <c r="K22" s="120">
        <f>VLOOKUP(C22,'B2B（ol)'!A:N,3,0)</f>
        <v/>
      </c>
      <c r="L22" s="116">
        <f>(E22+F22)</f>
        <v/>
      </c>
      <c r="M22" s="113">
        <f>VLOOKUP(C22,'B2B（ol)'!A:K,11,0)</f>
        <v/>
      </c>
      <c r="N22" s="113">
        <f>VLOOKUP(B22,payments!E:AG,29,0)</f>
        <v/>
      </c>
      <c r="Q22" s="59">
        <f>VLOOKUP(R22,映射表!A:G,7,0)</f>
        <v/>
      </c>
      <c r="R22" s="59" t="s">
        <v>16090</v>
      </c>
      <c r="S22" s="59">
        <v>1</v>
      </c>
      <c r="T22" s="59">
        <v>239.99</v>
      </c>
      <c r="U22" s="59">
        <v>0</v>
      </c>
      <c r="V22" s="59">
        <v>119.99</v>
      </c>
      <c r="W22" s="59">
        <v>0</v>
      </c>
      <c r="X22" s="59">
        <v>313.98</v>
      </c>
      <c r="Y22" s="59">
        <f>L22</f>
        <v/>
      </c>
    </row>
    <row r="23" spans="1:25" s="59" customFormat="1">
      <c r="A23" s="59">
        <f>Q23</f>
        <v/>
      </c>
      <c r="B23" s="120">
        <f>R23</f>
        <v/>
      </c>
      <c r="C23" s="116">
        <f>VLOOKUP(B23,映射表!A:C,3,0)</f>
        <v/>
      </c>
      <c r="D23" s="120">
        <f>S23</f>
        <v/>
      </c>
      <c r="E23" s="98">
        <f>IFERROR(T23/D23,0)*D23</f>
        <v/>
      </c>
      <c r="F23" s="120">
        <f>IFERROR(V23/D23,0)*D23</f>
        <v/>
      </c>
      <c r="G23" s="120">
        <f>IFERROR(IF((E23+F23)&gt;200,(E23+F23-200)*0.9+200*0.85,(E23+F23)*0.85),0)</f>
        <v/>
      </c>
      <c r="H23" s="97">
        <f>VLOOKUP(C23,'B2B（ol)'!A:J,10,0)*D23</f>
        <v/>
      </c>
      <c r="I23" s="99">
        <f>IFERROR((G23-H23)/(E23+F23),0)</f>
        <v/>
      </c>
      <c r="J23" s="120">
        <f>IFERROR((G23-H23),0)</f>
        <v/>
      </c>
      <c r="K23" s="120">
        <f>VLOOKUP(C23,'B2B（ol)'!A:N,3,0)</f>
        <v/>
      </c>
      <c r="L23" s="116">
        <f>(E23+F23)</f>
        <v/>
      </c>
      <c r="M23" s="113">
        <f>VLOOKUP(C23,'B2B（ol)'!A:K,11,0)</f>
        <v/>
      </c>
      <c r="N23" s="113">
        <f>VLOOKUP(B23,payments!E:AG,29,0)</f>
        <v/>
      </c>
      <c r="Q23" s="59">
        <f>VLOOKUP(R23,映射表!A:G,7,0)</f>
        <v/>
      </c>
      <c r="R23" s="59" t="s">
        <v>2042</v>
      </c>
      <c r="S23" s="59">
        <v>1</v>
      </c>
      <c r="T23" s="59">
        <v>118.99</v>
      </c>
      <c r="U23" s="59">
        <v>8.03</v>
      </c>
      <c r="V23" s="59">
        <v>59.99</v>
      </c>
      <c r="W23" s="59">
        <v>0</v>
      </c>
      <c r="X23" s="59">
        <v>152.13</v>
      </c>
      <c r="Y23" s="59">
        <f>L23</f>
        <v/>
      </c>
    </row>
    <row r="24" spans="1:25" s="59" customFormat="1">
      <c r="A24" s="59">
        <f>Q24</f>
        <v/>
      </c>
      <c r="B24" s="120">
        <f>R24</f>
        <v/>
      </c>
      <c r="C24" s="116">
        <f>VLOOKUP(B24,映射表!A:C,3,0)</f>
        <v/>
      </c>
      <c r="D24" s="120">
        <f>S24</f>
        <v/>
      </c>
      <c r="E24" s="98">
        <f>IFERROR(T24/D24,0)*D24</f>
        <v/>
      </c>
      <c r="F24" s="120">
        <f>IFERROR(V24/D24,0)*D24</f>
        <v/>
      </c>
      <c r="G24" s="120">
        <f>IFERROR(IF((E24+F24)&gt;200,(E24+F24-200)*0.9+200*0.85,(E24+F24)*0.85),0)</f>
        <v/>
      </c>
      <c r="H24" s="97">
        <f>VLOOKUP(C24,'B2B（ol)'!A:J,10,0)*D24</f>
        <v/>
      </c>
      <c r="I24" s="99">
        <f>IFERROR((G24-H24)/(E24+F24),0)</f>
        <v/>
      </c>
      <c r="J24" s="120">
        <f>IFERROR((G24-H24),0)</f>
        <v/>
      </c>
      <c r="K24" s="120">
        <f>VLOOKUP(C24,'B2B（ol)'!A:N,3,0)</f>
        <v/>
      </c>
      <c r="L24" s="116">
        <f>(E24+F24)</f>
        <v/>
      </c>
      <c r="M24" s="113">
        <f>VLOOKUP(C24,'B2B（ol)'!A:K,11,0)</f>
        <v/>
      </c>
      <c r="N24" s="113">
        <f>VLOOKUP(B24,payments!E:AG,29,0)</f>
        <v/>
      </c>
      <c r="Q24" s="59">
        <f>VLOOKUP(R24,映射表!A:G,7,0)</f>
        <v/>
      </c>
      <c r="R24" s="59" t="s">
        <v>15622</v>
      </c>
      <c r="S24" s="59">
        <v>1</v>
      </c>
      <c r="T24" s="59">
        <v>289.99</v>
      </c>
      <c r="U24" s="59">
        <v>19.57</v>
      </c>
      <c r="V24" s="59">
        <v>119.99</v>
      </c>
      <c r="W24" s="59">
        <v>0</v>
      </c>
      <c r="X24" s="59">
        <v>358.98</v>
      </c>
      <c r="Y24" s="59">
        <f>L24</f>
        <v/>
      </c>
    </row>
    <row r="25" spans="1:25" s="59" customFormat="1">
      <c r="A25" s="59">
        <f>Q25</f>
        <v/>
      </c>
      <c r="B25" s="120">
        <f>R25</f>
        <v/>
      </c>
      <c r="C25" s="116">
        <f>VLOOKUP(B25,映射表!A:C,3,0)</f>
        <v/>
      </c>
      <c r="D25" s="120">
        <f>S25</f>
        <v/>
      </c>
      <c r="E25" s="98">
        <f>IFERROR(T25/D25,0)*D25</f>
        <v/>
      </c>
      <c r="F25" s="120">
        <f>IFERROR(V25/D25,0)*D25</f>
        <v/>
      </c>
      <c r="G25" s="120">
        <f>IFERROR(IF((E25+F25)&gt;200,(E25+F25-200)*0.9+200*0.85,(E25+F25)*0.85),0)</f>
        <v/>
      </c>
      <c r="H25" s="97">
        <f>VLOOKUP(C25,'B2B（ol)'!A:J,10,0)*D25</f>
        <v/>
      </c>
      <c r="I25" s="99">
        <f>IFERROR((G25-H25)/(E25+F25),0)</f>
        <v/>
      </c>
      <c r="J25" s="120">
        <f>IFERROR((G25-H25),0)</f>
        <v/>
      </c>
      <c r="K25" s="120">
        <f>VLOOKUP(C25,'B2B（ol)'!A:N,3,0)</f>
        <v/>
      </c>
      <c r="L25" s="116">
        <f>(E25+F25)</f>
        <v/>
      </c>
      <c r="M25" s="113">
        <f>VLOOKUP(C25,'B2B（ol)'!A:K,11,0)</f>
        <v/>
      </c>
      <c r="N25" s="113">
        <f>VLOOKUP(B25,payments!E:AG,29,0)</f>
        <v/>
      </c>
      <c r="Q25" s="59">
        <f>VLOOKUP(R25,映射表!A:G,7,0)</f>
        <v/>
      </c>
      <c r="R25" s="59" t="s">
        <v>4390</v>
      </c>
      <c r="S25" s="59">
        <v>1</v>
      </c>
      <c r="T25" s="59">
        <v>107.99</v>
      </c>
      <c r="U25" s="59">
        <v>9.99</v>
      </c>
      <c r="V25" s="59">
        <v>89.99</v>
      </c>
      <c r="W25" s="59">
        <v>0</v>
      </c>
      <c r="X25" s="59">
        <v>168.28</v>
      </c>
      <c r="Y25" s="59">
        <f>L25</f>
        <v/>
      </c>
    </row>
    <row r="26" spans="1:25" s="59" customFormat="1">
      <c r="A26" s="59">
        <f>Q26</f>
        <v/>
      </c>
      <c r="B26" s="120">
        <f>R26</f>
        <v/>
      </c>
      <c r="C26" s="116">
        <f>VLOOKUP(B26,映射表!A:C,3,0)</f>
        <v/>
      </c>
      <c r="D26" s="120">
        <f>S26</f>
        <v/>
      </c>
      <c r="E26" s="98">
        <f>IFERROR(T26/D26,0)*D26</f>
        <v/>
      </c>
      <c r="F26" s="120">
        <f>IFERROR(V26/D26,0)*D26</f>
        <v/>
      </c>
      <c r="G26" s="120">
        <f>IFERROR(IF((E26+F26)&gt;200,(E26+F26-200)*0.9+200*0.85,(E26+F26)*0.85),0)</f>
        <v/>
      </c>
      <c r="H26" s="97">
        <f>VLOOKUP(C26,'B2B（ol)'!A:J,10,0)*D26</f>
        <v/>
      </c>
      <c r="I26" s="99">
        <f>IFERROR((G26-H26)/(E26+F26),0)</f>
        <v/>
      </c>
      <c r="J26" s="120">
        <f>IFERROR((G26-H26),0)</f>
        <v/>
      </c>
      <c r="K26" s="120">
        <f>VLOOKUP(C26,'B2B（ol)'!A:N,3,0)</f>
        <v/>
      </c>
      <c r="L26" s="116">
        <f>(E26+F26)</f>
        <v/>
      </c>
      <c r="M26" s="113">
        <f>VLOOKUP(C26,'B2B（ol)'!A:K,11,0)</f>
        <v/>
      </c>
      <c r="N26" s="113">
        <f>VLOOKUP(B26,payments!E:AG,29,0)</f>
        <v/>
      </c>
      <c r="Q26" s="59">
        <f>VLOOKUP(R26,映射表!A:G,7,0)</f>
        <v/>
      </c>
      <c r="R26" s="59" t="s">
        <v>2144</v>
      </c>
      <c r="S26" s="59">
        <v>1</v>
      </c>
      <c r="T26" s="59">
        <v>65.99</v>
      </c>
      <c r="U26" s="59">
        <v>4.62</v>
      </c>
      <c r="V26" s="59">
        <v>69.99</v>
      </c>
      <c r="W26" s="59">
        <v>0</v>
      </c>
      <c r="X26" s="59">
        <v>115.58</v>
      </c>
      <c r="Y26" s="59">
        <f>L26</f>
        <v/>
      </c>
    </row>
    <row r="27" spans="1:25" s="59" customFormat="1">
      <c r="A27" s="59">
        <f>Q27</f>
        <v/>
      </c>
      <c r="B27" s="120">
        <f>R27</f>
        <v/>
      </c>
      <c r="C27" s="116">
        <f>VLOOKUP(B27,映射表!A:C,3,0)</f>
        <v/>
      </c>
      <c r="D27" s="120">
        <f>S27</f>
        <v/>
      </c>
      <c r="E27" s="98">
        <f>IFERROR(T27/D27,0)*D27</f>
        <v/>
      </c>
      <c r="F27" s="120">
        <f>IFERROR(V27/D27,0)*D27</f>
        <v/>
      </c>
      <c r="G27" s="120">
        <f>IFERROR(IF((E27+F27)&gt;200,(E27+F27-200)*0.9+200*0.85,(E27+F27)*0.85),0)</f>
        <v/>
      </c>
      <c r="H27" s="97">
        <f>VLOOKUP(C27,'B2B（ol)'!A:J,10,0)*D27</f>
        <v/>
      </c>
      <c r="I27" s="99">
        <f>IFERROR((G27-H27)/(E27+F27),0)</f>
        <v/>
      </c>
      <c r="J27" s="120">
        <f>IFERROR((G27-H27),0)</f>
        <v/>
      </c>
      <c r="K27" s="120">
        <f>VLOOKUP(C27,'B2B（ol)'!A:N,3,0)</f>
        <v/>
      </c>
      <c r="L27" s="116">
        <f>(E27+F27)</f>
        <v/>
      </c>
      <c r="M27" s="113">
        <f>VLOOKUP(C27,'B2B（ol)'!A:K,11,0)</f>
        <v/>
      </c>
      <c r="N27" s="113">
        <f>VLOOKUP(B27,payments!E:AG,29,0)</f>
        <v/>
      </c>
      <c r="Q27" s="59">
        <f>VLOOKUP(R27,映射表!A:G,7,0)</f>
        <v/>
      </c>
      <c r="R27" s="59" t="s">
        <v>18912</v>
      </c>
      <c r="S27" s="59">
        <v>1</v>
      </c>
      <c r="T27" s="59">
        <v>273.77</v>
      </c>
      <c r="U27" s="59">
        <v>16.43</v>
      </c>
      <c r="V27" s="59">
        <v>129.99</v>
      </c>
      <c r="W27" s="59">
        <v>0</v>
      </c>
      <c r="X27" s="59">
        <v>353.38</v>
      </c>
      <c r="Y27" s="59">
        <f>L27</f>
        <v/>
      </c>
    </row>
    <row r="28" spans="1:25" s="59" customFormat="1">
      <c r="A28" s="59">
        <f>Q28</f>
        <v/>
      </c>
      <c r="B28" s="120">
        <f>R28</f>
        <v/>
      </c>
      <c r="C28" s="116">
        <f>VLOOKUP(B28,映射表!A:C,3,0)</f>
        <v/>
      </c>
      <c r="D28" s="120">
        <f>S28</f>
        <v/>
      </c>
      <c r="E28" s="98">
        <f>IFERROR(T28/D28,0)*D28</f>
        <v/>
      </c>
      <c r="F28" s="120">
        <f>IFERROR(V28/D28,0)*D28</f>
        <v/>
      </c>
      <c r="G28" s="120">
        <f>IFERROR(IF((E28+F28)&gt;200,(E28+F28-200)*0.9+200*0.85,(E28+F28)*0.85),0)</f>
        <v/>
      </c>
      <c r="H28" s="97">
        <f>VLOOKUP(C28,'B2B（ol)'!A:J,10,0)*D28</f>
        <v/>
      </c>
      <c r="I28" s="99">
        <f>IFERROR((G28-H28)/(E28+F28),0)</f>
        <v/>
      </c>
      <c r="J28" s="120">
        <f>IFERROR((G28-H28),0)</f>
        <v/>
      </c>
      <c r="K28" s="120">
        <f>VLOOKUP(C28,'B2B（ol)'!A:N,3,0)</f>
        <v/>
      </c>
      <c r="L28" s="116">
        <f>(E28+F28)</f>
        <v/>
      </c>
      <c r="M28" s="113">
        <f>VLOOKUP(C28,'B2B（ol)'!A:K,11,0)</f>
        <v/>
      </c>
      <c r="N28" s="113">
        <f>VLOOKUP(B28,payments!E:AG,29,0)</f>
        <v/>
      </c>
      <c r="Q28" s="59">
        <f>VLOOKUP(R28,映射表!A:G,7,0)</f>
        <v/>
      </c>
      <c r="R28" s="59" t="s">
        <v>16468</v>
      </c>
      <c r="S28" s="59">
        <v>1</v>
      </c>
      <c r="T28" s="59">
        <v>184.99</v>
      </c>
      <c r="U28" s="59">
        <v>14.8</v>
      </c>
      <c r="V28" s="59">
        <v>119.99</v>
      </c>
      <c r="W28" s="59">
        <v>0</v>
      </c>
      <c r="X28" s="59">
        <v>264.48</v>
      </c>
      <c r="Y28" s="59">
        <f>L28</f>
        <v/>
      </c>
    </row>
    <row r="29" spans="1:25" s="59" customFormat="1">
      <c r="A29" s="59">
        <f>Q29</f>
        <v/>
      </c>
      <c r="B29" s="120">
        <f>R29</f>
        <v/>
      </c>
      <c r="C29" s="116">
        <f>VLOOKUP(B29,映射表!A:C,3,0)</f>
        <v/>
      </c>
      <c r="D29" s="120">
        <f>S29</f>
        <v/>
      </c>
      <c r="E29" s="98">
        <f>IFERROR(T29/D29,0)*D29</f>
        <v/>
      </c>
      <c r="F29" s="120">
        <f>IFERROR(V29/D29,0)*D29</f>
        <v/>
      </c>
      <c r="G29" s="120">
        <f>IFERROR(IF((E29+F29)&gt;200,(E29+F29-200)*0.9+200*0.85,(E29+F29)*0.85),0)</f>
        <v/>
      </c>
      <c r="H29" s="97">
        <f>VLOOKUP(C29,'B2B（ol)'!A:J,10,0)*D29</f>
        <v/>
      </c>
      <c r="I29" s="99">
        <f>IFERROR((G29-H29)/(E29+F29),0)</f>
        <v/>
      </c>
      <c r="J29" s="120">
        <f>IFERROR((G29-H29),0)</f>
        <v/>
      </c>
      <c r="K29" s="120">
        <f>VLOOKUP(C29,'B2B（ol)'!A:N,3,0)</f>
        <v/>
      </c>
      <c r="L29" s="116">
        <f>(E29+F29)</f>
        <v/>
      </c>
      <c r="M29" s="113">
        <f>VLOOKUP(C29,'B2B（ol)'!A:K,11,0)</f>
        <v/>
      </c>
      <c r="N29" s="113">
        <f>VLOOKUP(B29,payments!E:AG,29,0)</f>
        <v/>
      </c>
      <c r="Q29" s="59">
        <f>VLOOKUP(R29,映射表!A:G,7,0)</f>
        <v/>
      </c>
      <c r="R29" s="59" t="s">
        <v>18365</v>
      </c>
      <c r="S29" s="59">
        <v>1</v>
      </c>
      <c r="T29" s="59">
        <v>259.99</v>
      </c>
      <c r="U29" s="59">
        <v>17.55</v>
      </c>
      <c r="V29" s="59">
        <v>119.99</v>
      </c>
      <c r="W29" s="59">
        <v>0</v>
      </c>
      <c r="X29" s="59">
        <v>331.98</v>
      </c>
      <c r="Y29" s="59">
        <f>L29</f>
        <v/>
      </c>
    </row>
    <row r="30" spans="1:25" s="59" customFormat="1">
      <c r="A30" s="59">
        <f>Q30</f>
        <v/>
      </c>
      <c r="B30" s="120">
        <f>R30</f>
        <v/>
      </c>
      <c r="C30" s="116">
        <f>VLOOKUP(B30,映射表!A:C,3,0)</f>
        <v/>
      </c>
      <c r="D30" s="120">
        <f>S30</f>
        <v/>
      </c>
      <c r="E30" s="98">
        <f>IFERROR(T30/D30,0)*D30</f>
        <v/>
      </c>
      <c r="F30" s="120">
        <f>IFERROR(V30/D30,0)*D30</f>
        <v/>
      </c>
      <c r="G30" s="120">
        <f>IFERROR(IF((E30+F30)&gt;200,(E30+F30-200)*0.9+200*0.85,(E30+F30)*0.85),0)</f>
        <v/>
      </c>
      <c r="H30" s="97">
        <f>VLOOKUP(C30,'B2B（ol)'!A:J,10,0)*D30</f>
        <v/>
      </c>
      <c r="I30" s="99">
        <f>IFERROR((G30-H30)/(E30+F30),0)</f>
        <v/>
      </c>
      <c r="J30" s="120">
        <f>IFERROR((G30-H30),0)</f>
        <v/>
      </c>
      <c r="K30" s="120">
        <f>VLOOKUP(C30,'B2B（ol)'!A:N,3,0)</f>
        <v/>
      </c>
      <c r="L30" s="116">
        <f>(E30+F30)</f>
        <v/>
      </c>
      <c r="M30" s="113">
        <f>VLOOKUP(C30,'B2B（ol)'!A:K,11,0)</f>
        <v/>
      </c>
      <c r="N30" s="113">
        <f>VLOOKUP(B30,payments!E:AG,29,0)</f>
        <v/>
      </c>
      <c r="Q30" s="59">
        <f>VLOOKUP(R30,映射表!A:G,7,0)</f>
        <v/>
      </c>
      <c r="R30" s="59" t="s">
        <v>20269</v>
      </c>
      <c r="S30" s="59">
        <v>1</v>
      </c>
      <c r="T30" s="59">
        <v>156.99</v>
      </c>
      <c r="U30" s="59">
        <v>10.99</v>
      </c>
      <c r="V30" s="59">
        <v>59.99</v>
      </c>
      <c r="W30" s="59">
        <v>0</v>
      </c>
      <c r="X30" s="59">
        <v>185.28</v>
      </c>
      <c r="Y30" s="59">
        <f>L30</f>
        <v/>
      </c>
    </row>
    <row r="31" spans="1:25" s="59" customFormat="1">
      <c r="A31" s="59">
        <f>Q31</f>
        <v/>
      </c>
      <c r="B31" s="120">
        <f>R31</f>
        <v/>
      </c>
      <c r="C31" s="116">
        <f>VLOOKUP(B31,映射表!A:C,3,0)</f>
        <v/>
      </c>
      <c r="D31" s="120">
        <f>S31</f>
        <v/>
      </c>
      <c r="E31" s="98">
        <f>IFERROR(T31/D31,0)*D31</f>
        <v/>
      </c>
      <c r="F31" s="120">
        <f>IFERROR(V31/D31,0)*D31</f>
        <v/>
      </c>
      <c r="G31" s="120">
        <f>IFERROR(IF((E31+F31)&gt;200,(E31+F31-200)*0.9+200*0.85,(E31+F31)*0.85),0)</f>
        <v/>
      </c>
      <c r="H31" s="97">
        <f>VLOOKUP(C31,'B2B（ol)'!A:J,10,0)*D31</f>
        <v/>
      </c>
      <c r="I31" s="99">
        <f>IFERROR((G31-H31)/(E31+F31),0)</f>
        <v/>
      </c>
      <c r="J31" s="120">
        <f>IFERROR((G31-H31),0)</f>
        <v/>
      </c>
      <c r="K31" s="120">
        <f>VLOOKUP(C31,'B2B（ol)'!A:N,3,0)</f>
        <v/>
      </c>
      <c r="L31" s="116">
        <f>(E31+F31)</f>
        <v/>
      </c>
      <c r="M31" s="113">
        <f>VLOOKUP(C31,'B2B（ol)'!A:K,11,0)</f>
        <v/>
      </c>
      <c r="N31" s="113">
        <f>VLOOKUP(B31,payments!E:AG,29,0)</f>
        <v/>
      </c>
      <c r="Q31" s="59">
        <f>VLOOKUP(R31,映射表!A:G,7,0)</f>
        <v/>
      </c>
      <c r="R31" s="59" t="s">
        <v>19882</v>
      </c>
      <c r="S31" s="59">
        <v>1</v>
      </c>
      <c r="T31" s="59">
        <v>277.88</v>
      </c>
      <c r="U31" s="59">
        <v>22.93</v>
      </c>
      <c r="V31" s="59">
        <v>129.99</v>
      </c>
      <c r="W31" s="59">
        <v>0</v>
      </c>
      <c r="X31" s="59">
        <v>357.08</v>
      </c>
      <c r="Y31" s="59">
        <f>L31</f>
        <v/>
      </c>
    </row>
    <row r="32" spans="1:25" s="59" customFormat="1">
      <c r="A32" s="59">
        <f>Q32</f>
        <v/>
      </c>
      <c r="B32" s="120">
        <f>R32</f>
        <v/>
      </c>
      <c r="C32" s="116">
        <f>VLOOKUP(B32,映射表!A:C,3,0)</f>
        <v/>
      </c>
      <c r="D32" s="120">
        <f>S32</f>
        <v/>
      </c>
      <c r="E32" s="98">
        <f>IFERROR(T32/D32,0)*D32</f>
        <v/>
      </c>
      <c r="F32" s="120">
        <f>IFERROR(V32/D32,0)*D32</f>
        <v/>
      </c>
      <c r="G32" s="120">
        <f>IFERROR(IF((E32+F32)&gt;200,(E32+F32-200)*0.9+200*0.85,(E32+F32)*0.85),0)</f>
        <v/>
      </c>
      <c r="H32" s="97">
        <f>VLOOKUP(C32,'B2B（ol)'!A:J,10,0)*D32</f>
        <v/>
      </c>
      <c r="I32" s="99">
        <f>IFERROR((G32-H32)/(E32+F32),0)</f>
        <v/>
      </c>
      <c r="J32" s="120">
        <f>IFERROR((G32-H32),0)</f>
        <v/>
      </c>
      <c r="K32" s="120">
        <f>VLOOKUP(C32,'B2B（ol)'!A:N,3,0)</f>
        <v/>
      </c>
      <c r="L32" s="116">
        <f>(E32+F32)</f>
        <v/>
      </c>
      <c r="M32" s="113">
        <f>VLOOKUP(C32,'B2B（ol)'!A:K,11,0)</f>
        <v/>
      </c>
      <c r="N32" s="113">
        <f>VLOOKUP(B32,payments!E:AG,29,0)</f>
        <v/>
      </c>
      <c r="Q32" s="59">
        <f>VLOOKUP(R32,映射表!A:G,7,0)</f>
        <v/>
      </c>
      <c r="R32" s="59" t="s">
        <v>18122</v>
      </c>
      <c r="S32" s="59">
        <v>1</v>
      </c>
      <c r="T32" s="59">
        <v>297.99</v>
      </c>
      <c r="U32" s="59">
        <v>12.59</v>
      </c>
      <c r="V32" s="59">
        <v>139.99</v>
      </c>
      <c r="W32" s="59">
        <v>0</v>
      </c>
      <c r="X32" s="59">
        <v>384.18</v>
      </c>
      <c r="Y32" s="59">
        <f>L32</f>
        <v/>
      </c>
    </row>
    <row r="33" spans="1:25" s="59" customFormat="1">
      <c r="A33" s="59">
        <f>Q33</f>
        <v/>
      </c>
      <c r="B33" s="120">
        <f>R33</f>
        <v/>
      </c>
      <c r="C33" s="116">
        <f>VLOOKUP(B33,映射表!A:C,3,0)</f>
        <v/>
      </c>
      <c r="D33" s="120">
        <f>S33</f>
        <v/>
      </c>
      <c r="E33" s="98">
        <f>IFERROR(T33/D33,0)*D33</f>
        <v/>
      </c>
      <c r="F33" s="120">
        <f>IFERROR(V33/D33,0)*D33</f>
        <v/>
      </c>
      <c r="G33" s="120">
        <f>IFERROR(IF((E33+F33)&gt;200,(E33+F33-200)*0.9+200*0.85,(E33+F33)*0.85),0)</f>
        <v/>
      </c>
      <c r="H33" s="97">
        <f>VLOOKUP(C33,'B2B（ol)'!A:J,10,0)*D33</f>
        <v/>
      </c>
      <c r="I33" s="99">
        <f>IFERROR((G33-H33)/(E33+F33),0)</f>
        <v/>
      </c>
      <c r="J33" s="120">
        <f>IFERROR((G33-H33),0)</f>
        <v/>
      </c>
      <c r="K33" s="120">
        <f>VLOOKUP(C33,'B2B（ol)'!A:N,3,0)</f>
        <v/>
      </c>
      <c r="L33" s="116">
        <f>(E33+F33)</f>
        <v/>
      </c>
      <c r="M33" s="113">
        <f>VLOOKUP(C33,'B2B（ol)'!A:K,11,0)</f>
        <v/>
      </c>
      <c r="N33" s="113">
        <f>VLOOKUP(B33,payments!E:AG,29,0)</f>
        <v/>
      </c>
      <c r="Q33" s="59">
        <f>VLOOKUP(R33,映射表!A:G,7,0)</f>
        <v/>
      </c>
      <c r="R33" s="59" t="s">
        <v>18122</v>
      </c>
      <c r="S33" s="59">
        <v>1</v>
      </c>
      <c r="T33" s="59">
        <v>297.99</v>
      </c>
      <c r="U33" s="59">
        <v>23.84</v>
      </c>
      <c r="V33" s="59">
        <v>139.99</v>
      </c>
      <c r="W33" s="59">
        <v>0</v>
      </c>
      <c r="X33" s="59">
        <v>384.18</v>
      </c>
      <c r="Y33" s="59">
        <f>L33</f>
        <v/>
      </c>
    </row>
    <row r="34" spans="1:25" s="59" customFormat="1">
      <c r="A34" s="59">
        <f>Q34</f>
        <v/>
      </c>
      <c r="B34" s="120">
        <f>R34</f>
        <v/>
      </c>
      <c r="C34" s="116">
        <f>VLOOKUP(B34,映射表!A:C,3,0)</f>
        <v/>
      </c>
      <c r="D34" s="120">
        <f>S34</f>
        <v/>
      </c>
      <c r="E34" s="98">
        <f>IFERROR(T34/D34,0)*D34</f>
        <v/>
      </c>
      <c r="F34" s="120">
        <f>IFERROR(V34/D34,0)*D34</f>
        <v/>
      </c>
      <c r="G34" s="120">
        <f>IFERROR(IF((E34+F34)&gt;200,(E34+F34-200)*0.9+200*0.85,(E34+F34)*0.85),0)</f>
        <v/>
      </c>
      <c r="H34" s="97">
        <f>VLOOKUP(C34,'B2B（ol)'!A:J,10,0)*D34</f>
        <v/>
      </c>
      <c r="I34" s="99">
        <f>IFERROR((G34-H34)/(E34+F34),0)</f>
        <v/>
      </c>
      <c r="J34" s="120">
        <f>IFERROR((G34-H34),0)</f>
        <v/>
      </c>
      <c r="K34" s="120">
        <f>VLOOKUP(C34,'B2B（ol)'!A:N,3,0)</f>
        <v/>
      </c>
      <c r="L34" s="116">
        <f>(E34+F34)</f>
        <v/>
      </c>
      <c r="M34" s="113">
        <f>VLOOKUP(C34,'B2B（ol)'!A:K,11,0)</f>
        <v/>
      </c>
      <c r="N34" s="113">
        <f>VLOOKUP(B34,payments!E:AG,29,0)</f>
        <v/>
      </c>
      <c r="Q34" s="59">
        <f>VLOOKUP(R34,映射表!A:G,7,0)</f>
        <v/>
      </c>
      <c r="R34" s="59" t="s">
        <v>18641</v>
      </c>
      <c r="S34" s="59">
        <v>1</v>
      </c>
      <c r="T34" s="59">
        <v>278.99</v>
      </c>
      <c r="U34" s="59">
        <v>19.53</v>
      </c>
      <c r="V34" s="59">
        <v>139.99</v>
      </c>
      <c r="W34" s="59">
        <v>0</v>
      </c>
      <c r="X34" s="59">
        <v>367.08</v>
      </c>
      <c r="Y34" s="59">
        <f>L34</f>
        <v/>
      </c>
    </row>
    <row r="35" spans="1:25" s="59" customFormat="1">
      <c r="A35" s="59">
        <f>Q35</f>
        <v/>
      </c>
      <c r="B35" s="120">
        <f>R35</f>
        <v/>
      </c>
      <c r="C35" s="116">
        <f>VLOOKUP(B35,映射表!A:C,3,0)</f>
        <v/>
      </c>
      <c r="D35" s="120">
        <f>S35</f>
        <v/>
      </c>
      <c r="E35" s="98">
        <f>IFERROR(T35/D35,0)*D35</f>
        <v/>
      </c>
      <c r="F35" s="120">
        <f>IFERROR(V35/D35,0)*D35</f>
        <v/>
      </c>
      <c r="G35" s="120">
        <f>IFERROR(IF((E35+F35)&gt;200,(E35+F35-200)*0.9+200*0.85,(E35+F35)*0.85),0)</f>
        <v/>
      </c>
      <c r="H35" s="97">
        <f>VLOOKUP(C35,'B2B（ol)'!A:J,10,0)*D35</f>
        <v/>
      </c>
      <c r="I35" s="99">
        <f>IFERROR((G35-H35)/(E35+F35),0)</f>
        <v/>
      </c>
      <c r="J35" s="120">
        <f>IFERROR((G35-H35),0)</f>
        <v/>
      </c>
      <c r="K35" s="120">
        <f>VLOOKUP(C35,'B2B（ol)'!A:N,3,0)</f>
        <v/>
      </c>
      <c r="L35" s="116">
        <f>(E35+F35)</f>
        <v/>
      </c>
      <c r="M35" s="113">
        <f>VLOOKUP(C35,'B2B（ol)'!A:K,11,0)</f>
        <v/>
      </c>
      <c r="N35" s="113">
        <f>VLOOKUP(B35,payments!E:AG,29,0)</f>
        <v/>
      </c>
      <c r="Q35" s="59">
        <f>VLOOKUP(R35,映射表!A:G,7,0)</f>
        <v/>
      </c>
      <c r="R35" s="59" t="s">
        <v>19289</v>
      </c>
      <c r="S35" s="59">
        <v>1</v>
      </c>
      <c r="T35" s="59">
        <v>265.99</v>
      </c>
      <c r="U35" s="59">
        <v>19.28</v>
      </c>
      <c r="V35" s="59">
        <v>129.99</v>
      </c>
      <c r="W35" s="59">
        <v>0</v>
      </c>
      <c r="X35" s="59">
        <v>346.38</v>
      </c>
      <c r="Y35" s="59">
        <f>L35</f>
        <v/>
      </c>
    </row>
    <row r="36" spans="1:25" s="59" customFormat="1">
      <c r="A36" s="59">
        <f>Q36</f>
        <v/>
      </c>
      <c r="B36" s="120">
        <f>R36</f>
        <v/>
      </c>
      <c r="C36" s="116">
        <f>VLOOKUP(B36,映射表!A:C,3,0)</f>
        <v/>
      </c>
      <c r="D36" s="120">
        <f>S36</f>
        <v/>
      </c>
      <c r="E36" s="98">
        <f>IFERROR(T36/D36,0)*D36</f>
        <v/>
      </c>
      <c r="F36" s="120">
        <f>IFERROR(V36/D36,0)*D36</f>
        <v/>
      </c>
      <c r="G36" s="120">
        <f>IFERROR(IF((E36+F36)&gt;200,(E36+F36-200)*0.9+200*0.85,(E36+F36)*0.85),0)</f>
        <v/>
      </c>
      <c r="H36" s="97">
        <f>VLOOKUP(C36,'B2B（ol)'!A:J,10,0)*D36</f>
        <v/>
      </c>
      <c r="I36" s="99">
        <f>IFERROR((G36-H36)/(E36+F36),0)</f>
        <v/>
      </c>
      <c r="J36" s="120">
        <f>IFERROR((G36-H36),0)</f>
        <v/>
      </c>
      <c r="K36" s="120">
        <f>VLOOKUP(C36,'B2B（ol)'!A:N,3,0)</f>
        <v/>
      </c>
      <c r="L36" s="116">
        <f>(E36+F36)</f>
        <v/>
      </c>
      <c r="M36" s="113">
        <f>VLOOKUP(C36,'B2B（ol)'!A:K,11,0)</f>
        <v/>
      </c>
      <c r="N36" s="113">
        <f>VLOOKUP(B36,payments!E:AG,29,0)</f>
        <v/>
      </c>
      <c r="Q36" s="59">
        <f>VLOOKUP(R36,映射表!A:G,7,0)</f>
        <v/>
      </c>
      <c r="R36" s="59" t="s">
        <v>10936</v>
      </c>
      <c r="S36" s="59">
        <v>1</v>
      </c>
      <c r="T36" s="59">
        <v>219.99</v>
      </c>
      <c r="U36" s="59">
        <v>17.6</v>
      </c>
      <c r="V36" s="59">
        <v>179.99</v>
      </c>
      <c r="W36" s="59">
        <v>0</v>
      </c>
      <c r="X36" s="59">
        <v>349.98</v>
      </c>
      <c r="Y36" s="59">
        <f>L36</f>
        <v/>
      </c>
    </row>
    <row r="37" spans="1:25" s="59" customFormat="1">
      <c r="A37" s="59">
        <f>Q37</f>
        <v/>
      </c>
      <c r="B37" s="120">
        <f>R37</f>
        <v/>
      </c>
      <c r="C37" s="116">
        <f>VLOOKUP(B37,映射表!A:C,3,0)</f>
        <v/>
      </c>
      <c r="D37" s="120">
        <f>S37</f>
        <v/>
      </c>
      <c r="E37" s="98">
        <f>IFERROR(T37/D37,0)*D37</f>
        <v/>
      </c>
      <c r="F37" s="120">
        <f>IFERROR(V37/D37,0)*D37</f>
        <v/>
      </c>
      <c r="G37" s="120">
        <f>IFERROR(IF((E37+F37)&gt;200,(E37+F37-200)*0.9+200*0.85,(E37+F37)*0.85),0)</f>
        <v/>
      </c>
      <c r="H37" s="97">
        <f>VLOOKUP(C37,'B2B（ol)'!A:J,10,0)*D37</f>
        <v/>
      </c>
      <c r="I37" s="99">
        <f>IFERROR((G37-H37)/(E37+F37),0)</f>
        <v/>
      </c>
      <c r="J37" s="120">
        <f>IFERROR((G37-H37),0)</f>
        <v/>
      </c>
      <c r="K37" s="120">
        <f>VLOOKUP(C37,'B2B（ol)'!A:N,3,0)</f>
        <v/>
      </c>
      <c r="L37" s="116">
        <f>(E37+F37)</f>
        <v/>
      </c>
      <c r="M37" s="113">
        <f>VLOOKUP(C37,'B2B（ol)'!A:K,11,0)</f>
        <v/>
      </c>
      <c r="N37" s="113">
        <f>VLOOKUP(B37,payments!E:AG,29,0)</f>
        <v/>
      </c>
      <c r="Q37" s="59">
        <f>VLOOKUP(R37,映射表!A:G,7,0)</f>
        <v/>
      </c>
      <c r="R37" s="59" t="s">
        <v>10936</v>
      </c>
      <c r="S37" s="59">
        <v>1</v>
      </c>
      <c r="T37" s="59">
        <v>219.99</v>
      </c>
      <c r="U37" s="59">
        <v>17.05</v>
      </c>
      <c r="V37" s="59">
        <v>179.99</v>
      </c>
      <c r="W37" s="59">
        <v>0</v>
      </c>
      <c r="X37" s="59">
        <v>349.98</v>
      </c>
      <c r="Y37" s="59">
        <f>L37</f>
        <v/>
      </c>
    </row>
    <row r="38" spans="1:25" s="59" customFormat="1">
      <c r="A38" s="59">
        <f>Q38</f>
        <v/>
      </c>
      <c r="B38" s="120">
        <f>R38</f>
        <v/>
      </c>
      <c r="C38" s="116">
        <f>VLOOKUP(B38,映射表!A:C,3,0)</f>
        <v/>
      </c>
      <c r="D38" s="120">
        <f>S38</f>
        <v/>
      </c>
      <c r="E38" s="98">
        <f>IFERROR(T38/D38,0)*D38</f>
        <v/>
      </c>
      <c r="F38" s="120">
        <f>IFERROR(V38/D38,0)*D38</f>
        <v/>
      </c>
      <c r="G38" s="120">
        <f>IFERROR(IF((E38+F38)&gt;200,(E38+F38-200)*0.9+200*0.85,(E38+F38)*0.85),0)</f>
        <v/>
      </c>
      <c r="H38" s="97">
        <f>VLOOKUP(C38,'B2B（ol)'!A:J,10,0)*D38</f>
        <v/>
      </c>
      <c r="I38" s="99">
        <f>IFERROR((G38-H38)/(E38+F38),0)</f>
        <v/>
      </c>
      <c r="J38" s="120">
        <f>IFERROR((G38-H38),0)</f>
        <v/>
      </c>
      <c r="K38" s="120">
        <f>VLOOKUP(C38,'B2B（ol)'!A:N,3,0)</f>
        <v/>
      </c>
      <c r="L38" s="116">
        <f>(E38+F38)</f>
        <v/>
      </c>
      <c r="M38" s="113">
        <f>VLOOKUP(C38,'B2B（ol)'!A:K,11,0)</f>
        <v/>
      </c>
      <c r="N38" s="113">
        <f>VLOOKUP(B38,payments!E:AG,29,0)</f>
        <v/>
      </c>
      <c r="Q38" s="59">
        <f>VLOOKUP(R38,映射表!A:G,7,0)</f>
        <v/>
      </c>
      <c r="R38" s="59" t="s">
        <v>16093</v>
      </c>
      <c r="S38" s="59">
        <v>1</v>
      </c>
      <c r="T38" s="59">
        <v>246.99</v>
      </c>
      <c r="U38" s="59">
        <v>19.14</v>
      </c>
      <c r="V38" s="59">
        <v>129.99</v>
      </c>
      <c r="W38" s="59">
        <v>0</v>
      </c>
      <c r="X38" s="59">
        <v>329.28</v>
      </c>
      <c r="Y38" s="59">
        <f>L38</f>
        <v/>
      </c>
    </row>
    <row r="39" spans="1:25" s="59" customFormat="1">
      <c r="A39" s="59">
        <f>Q39</f>
        <v/>
      </c>
      <c r="B39" s="120">
        <f>R39</f>
        <v/>
      </c>
      <c r="C39" s="116">
        <f>VLOOKUP(B39,映射表!A:C,3,0)</f>
        <v/>
      </c>
      <c r="D39" s="120">
        <f>S39</f>
        <v/>
      </c>
      <c r="E39" s="98">
        <f>IFERROR(T39/D39,0)*D39</f>
        <v/>
      </c>
      <c r="F39" s="120">
        <f>IFERROR(V39/D39,0)*D39</f>
        <v/>
      </c>
      <c r="G39" s="120">
        <f>IFERROR(IF((E39+F39)&gt;200,(E39+F39-200)*0.9+200*0.85,(E39+F39)*0.85),0)</f>
        <v/>
      </c>
      <c r="H39" s="97">
        <f>VLOOKUP(C39,'B2B（ol)'!A:J,10,0)*D39</f>
        <v/>
      </c>
      <c r="I39" s="99">
        <f>IFERROR((G39-H39)/(E39+F39),0)</f>
        <v/>
      </c>
      <c r="J39" s="120">
        <f>IFERROR((G39-H39),0)</f>
        <v/>
      </c>
      <c r="K39" s="120">
        <f>VLOOKUP(C39,'B2B（ol)'!A:N,3,0)</f>
        <v/>
      </c>
      <c r="L39" s="116">
        <f>(E39+F39)</f>
        <v/>
      </c>
      <c r="M39" s="113">
        <f>VLOOKUP(C39,'B2B（ol)'!A:K,11,0)</f>
        <v/>
      </c>
      <c r="N39" s="113">
        <f>VLOOKUP(B39,payments!E:AG,29,0)</f>
        <v/>
      </c>
      <c r="Q39" s="59">
        <f>VLOOKUP(R39,映射表!A:G,7,0)</f>
        <v/>
      </c>
      <c r="R39" s="59" t="s">
        <v>19001</v>
      </c>
      <c r="S39" s="59">
        <v>2</v>
      </c>
      <c r="T39" s="59">
        <v>507.98</v>
      </c>
      <c r="U39" s="59">
        <v>25.4</v>
      </c>
      <c r="V39" s="59">
        <v>199.98</v>
      </c>
      <c r="W39" s="59">
        <v>0</v>
      </c>
      <c r="X39" s="59">
        <v>617.16</v>
      </c>
      <c r="Y39" s="59">
        <f>L39</f>
        <v/>
      </c>
    </row>
    <row r="40" spans="1:25" s="59" customFormat="1">
      <c r="A40" s="59">
        <f>Q40</f>
        <v/>
      </c>
      <c r="B40" s="120">
        <f>R40</f>
        <v/>
      </c>
      <c r="C40" s="116">
        <f>VLOOKUP(B40,映射表!A:C,3,0)</f>
        <v/>
      </c>
      <c r="D40" s="120">
        <f>S40</f>
        <v/>
      </c>
      <c r="E40" s="98">
        <f>IFERROR(T40/D40,0)*D40</f>
        <v/>
      </c>
      <c r="F40" s="120">
        <f>IFERROR(V40/D40,0)*D40</f>
        <v/>
      </c>
      <c r="G40" s="120">
        <f>IFERROR(IF((E40+F40)&gt;200,(E40+F40-200)*0.9+200*0.85,(E40+F40)*0.85),0)</f>
        <v/>
      </c>
      <c r="H40" s="97">
        <f>VLOOKUP(C40,'B2B（ol)'!A:J,10,0)*D40</f>
        <v/>
      </c>
      <c r="I40" s="99">
        <f>IFERROR((G40-H40)/(E40+F40),0)</f>
        <v/>
      </c>
      <c r="J40" s="120">
        <f>IFERROR((G40-H40),0)</f>
        <v/>
      </c>
      <c r="K40" s="120">
        <f>VLOOKUP(C40,'B2B（ol)'!A:N,3,0)</f>
        <v/>
      </c>
      <c r="L40" s="116">
        <f>(E40+F40)</f>
        <v/>
      </c>
      <c r="M40" s="113">
        <f>VLOOKUP(C40,'B2B（ol)'!A:K,11,0)</f>
        <v/>
      </c>
      <c r="N40" s="113">
        <f>VLOOKUP(B40,payments!E:AG,29,0)</f>
        <v/>
      </c>
      <c r="Q40" s="59">
        <f>VLOOKUP(R40,映射表!A:G,7,0)</f>
        <v/>
      </c>
      <c r="R40" s="59" t="s">
        <v>21012</v>
      </c>
      <c r="S40" s="59">
        <v>1</v>
      </c>
      <c r="T40" s="59">
        <v>120.88</v>
      </c>
      <c r="U40" s="59">
        <v>10.12</v>
      </c>
      <c r="V40" s="59">
        <v>58.88</v>
      </c>
      <c r="W40" s="59">
        <v>0</v>
      </c>
      <c r="X40" s="59">
        <v>152.8</v>
      </c>
      <c r="Y40" s="59">
        <f>L40</f>
        <v/>
      </c>
    </row>
    <row r="41" spans="1:25" s="59" customFormat="1">
      <c r="A41" s="59">
        <f>Q41</f>
        <v/>
      </c>
      <c r="B41" s="120">
        <f>R41</f>
        <v/>
      </c>
      <c r="C41" s="116">
        <f>VLOOKUP(B41,映射表!A:C,3,0)</f>
        <v/>
      </c>
      <c r="D41" s="120">
        <f>S41</f>
        <v/>
      </c>
      <c r="E41" s="98">
        <f>IFERROR(T41/D41,0)*D41</f>
        <v/>
      </c>
      <c r="F41" s="120">
        <f>IFERROR(V41/D41,0)*D41</f>
        <v/>
      </c>
      <c r="G41" s="120">
        <f>IFERROR(IF((E41+F41)&gt;200,(E41+F41-200)*0.9+200*0.85,(E41+F41)*0.85),0)</f>
        <v/>
      </c>
      <c r="H41" s="97">
        <f>VLOOKUP(C41,'B2B（ol)'!A:J,10,0)*D41</f>
        <v/>
      </c>
      <c r="I41" s="99">
        <f>IFERROR((G41-H41)/(E41+F41),0)</f>
        <v/>
      </c>
      <c r="J41" s="120">
        <f>IFERROR((G41-H41),0)</f>
        <v/>
      </c>
      <c r="K41" s="120">
        <f>VLOOKUP(C41,'B2B（ol)'!A:N,3,0)</f>
        <v/>
      </c>
      <c r="L41" s="116">
        <f>(E41+F41)</f>
        <v/>
      </c>
      <c r="M41" s="113">
        <f>VLOOKUP(C41,'B2B（ol)'!A:K,11,0)</f>
        <v/>
      </c>
      <c r="N41" s="113">
        <f>VLOOKUP(B41,payments!E:AG,29,0)</f>
        <v/>
      </c>
      <c r="Q41" s="59">
        <f>VLOOKUP(R41,映射表!A:G,7,0)</f>
        <v/>
      </c>
      <c r="R41" s="59" t="s">
        <v>23529</v>
      </c>
      <c r="S41" s="59">
        <v>1</v>
      </c>
      <c r="T41" s="59">
        <v>108.88</v>
      </c>
      <c r="U41" s="59">
        <v>8.1</v>
      </c>
      <c r="V41" s="59">
        <v>58.88</v>
      </c>
      <c r="W41" s="59">
        <v>0</v>
      </c>
      <c r="X41" s="59">
        <v>142.6</v>
      </c>
      <c r="Y41" s="59">
        <f>L41</f>
        <v/>
      </c>
    </row>
    <row r="42" spans="1:25" s="59" customFormat="1">
      <c r="A42" s="59">
        <f>Q42</f>
        <v/>
      </c>
      <c r="B42" s="120">
        <f>R42</f>
        <v/>
      </c>
      <c r="C42" s="116">
        <f>VLOOKUP(B42,映射表!A:C,3,0)</f>
        <v/>
      </c>
      <c r="D42" s="120">
        <f>S42</f>
        <v/>
      </c>
      <c r="E42" s="98">
        <f>IFERROR(T42/D42,0)*D42</f>
        <v/>
      </c>
      <c r="F42" s="120">
        <f>IFERROR(V42/D42,0)*D42</f>
        <v/>
      </c>
      <c r="G42" s="120">
        <f>IFERROR(IF((E42+F42)&gt;200,(E42+F42-200)*0.9+200*0.85,(E42+F42)*0.85),0)</f>
        <v/>
      </c>
      <c r="H42" s="97">
        <f>VLOOKUP(C42,'B2B（ol)'!A:J,10,0)*D42</f>
        <v/>
      </c>
      <c r="I42" s="99">
        <f>IFERROR((G42-H42)/(E42+F42),0)</f>
        <v/>
      </c>
      <c r="J42" s="120">
        <f>IFERROR((G42-H42),0)</f>
        <v/>
      </c>
      <c r="K42" s="120">
        <f>VLOOKUP(C42,'B2B（ol)'!A:N,3,0)</f>
        <v/>
      </c>
      <c r="L42" s="116">
        <f>(E42+F42)</f>
        <v/>
      </c>
      <c r="M42" s="113">
        <f>VLOOKUP(C42,'B2B（ol)'!A:K,11,0)</f>
        <v/>
      </c>
      <c r="N42" s="113">
        <f>VLOOKUP(B42,payments!E:AG,29,0)</f>
        <v/>
      </c>
      <c r="Q42" s="59">
        <f>VLOOKUP(R42,映射表!A:G,7,0)</f>
        <v/>
      </c>
      <c r="R42" s="59" t="s">
        <v>21510</v>
      </c>
      <c r="S42" s="59">
        <v>1</v>
      </c>
      <c r="T42" s="59">
        <v>166.1</v>
      </c>
      <c r="U42" s="59">
        <v>14.95</v>
      </c>
      <c r="V42" s="59">
        <v>58.88</v>
      </c>
      <c r="W42" s="59">
        <v>0</v>
      </c>
      <c r="X42" s="59">
        <v>192.48</v>
      </c>
      <c r="Y42" s="59">
        <f>L42</f>
        <v/>
      </c>
    </row>
    <row r="43" spans="1:25" s="59" customFormat="1">
      <c r="A43" s="59">
        <f>Q43</f>
        <v/>
      </c>
      <c r="B43" s="120">
        <f>R43</f>
        <v/>
      </c>
      <c r="C43" s="116">
        <f>VLOOKUP(B43,映射表!A:C,3,0)</f>
        <v/>
      </c>
      <c r="D43" s="120">
        <f>S43</f>
        <v/>
      </c>
      <c r="E43" s="98">
        <f>IFERROR(T43/D43,0)*D43</f>
        <v/>
      </c>
      <c r="F43" s="120">
        <f>IFERROR(V43/D43,0)*D43</f>
        <v/>
      </c>
      <c r="G43" s="120">
        <f>IFERROR(IF((E43+F43)&gt;200,(E43+F43-200)*0.9+200*0.85,(E43+F43)*0.85),0)</f>
        <v/>
      </c>
      <c r="H43" s="97">
        <f>VLOOKUP(C43,'B2B（ol)'!A:J,10,0)*D43</f>
        <v/>
      </c>
      <c r="I43" s="99">
        <f>IFERROR((G43-H43)/(E43+F43),0)</f>
        <v/>
      </c>
      <c r="J43" s="120">
        <f>IFERROR((G43-H43),0)</f>
        <v/>
      </c>
      <c r="K43" s="120">
        <f>VLOOKUP(C43,'B2B（ol)'!A:N,3,0)</f>
        <v/>
      </c>
      <c r="L43" s="116">
        <f>(E43+F43)</f>
        <v/>
      </c>
      <c r="M43" s="113">
        <f>VLOOKUP(C43,'B2B（ol)'!A:K,11,0)</f>
        <v/>
      </c>
      <c r="N43" s="113">
        <f>VLOOKUP(B43,payments!E:AG,29,0)</f>
        <v/>
      </c>
      <c r="Q43" s="59">
        <f>VLOOKUP(R43,映射表!A:G,7,0)</f>
        <v/>
      </c>
      <c r="R43" s="59" t="s">
        <v>21006</v>
      </c>
      <c r="S43" s="59">
        <v>1</v>
      </c>
      <c r="T43" s="59">
        <v>120.88</v>
      </c>
      <c r="U43" s="59">
        <v>0</v>
      </c>
      <c r="V43" s="59">
        <v>58.88</v>
      </c>
      <c r="W43" s="59">
        <v>0</v>
      </c>
      <c r="X43" s="59">
        <v>152.8</v>
      </c>
      <c r="Y43" s="59">
        <f>L43</f>
        <v/>
      </c>
    </row>
    <row r="44" spans="1:25" s="59" customFormat="1">
      <c r="A44" s="59">
        <f>Q44</f>
        <v/>
      </c>
      <c r="B44" s="120">
        <f>R44</f>
        <v/>
      </c>
      <c r="C44" s="116">
        <f>VLOOKUP(B44,映射表!A:C,3,0)</f>
        <v/>
      </c>
      <c r="D44" s="120">
        <f>S44</f>
        <v/>
      </c>
      <c r="E44" s="98">
        <f>IFERROR(T44/D44,0)*D44</f>
        <v/>
      </c>
      <c r="F44" s="120">
        <f>IFERROR(V44/D44,0)*D44</f>
        <v/>
      </c>
      <c r="G44" s="120">
        <f>IFERROR(IF((E44+F44)&gt;200,(E44+F44-200)*0.9+200*0.85,(E44+F44)*0.85),0)</f>
        <v/>
      </c>
      <c r="H44" s="97">
        <f>VLOOKUP(C44,'B2B（ol)'!A:J,10,0)*D44</f>
        <v/>
      </c>
      <c r="I44" s="99">
        <f>IFERROR((G44-H44)/(E44+F44),0)</f>
        <v/>
      </c>
      <c r="J44" s="120">
        <f>IFERROR((G44-H44),0)</f>
        <v/>
      </c>
      <c r="K44" s="120">
        <f>VLOOKUP(C44,'B2B（ol)'!A:N,3,0)</f>
        <v/>
      </c>
      <c r="L44" s="116">
        <f>(E44+F44)</f>
        <v/>
      </c>
      <c r="M44" s="113">
        <f>VLOOKUP(C44,'B2B（ol)'!A:K,11,0)</f>
        <v/>
      </c>
      <c r="N44" s="113">
        <f>VLOOKUP(B44,payments!E:AG,29,0)</f>
        <v/>
      </c>
      <c r="Q44" s="59">
        <f>VLOOKUP(R44,映射表!A:G,7,0)</f>
        <v/>
      </c>
      <c r="R44" s="59" t="s">
        <v>21006</v>
      </c>
      <c r="S44" s="59">
        <v>1</v>
      </c>
      <c r="T44" s="59">
        <v>120.88</v>
      </c>
      <c r="U44" s="59">
        <v>0</v>
      </c>
      <c r="V44" s="59">
        <v>58.88</v>
      </c>
      <c r="W44" s="59">
        <v>0</v>
      </c>
      <c r="X44" s="59">
        <v>152.8</v>
      </c>
      <c r="Y44" s="59">
        <f>L44</f>
        <v/>
      </c>
    </row>
    <row r="45" spans="1:25" s="59" customFormat="1">
      <c r="A45" s="59">
        <f>Q45</f>
        <v/>
      </c>
      <c r="B45" s="120">
        <f>R45</f>
        <v/>
      </c>
      <c r="C45" s="116">
        <f>VLOOKUP(B45,映射表!A:C,3,0)</f>
        <v/>
      </c>
      <c r="D45" s="120">
        <f>S45</f>
        <v/>
      </c>
      <c r="E45" s="98">
        <f>IFERROR(T45/D45,0)*D45</f>
        <v/>
      </c>
      <c r="F45" s="120">
        <f>IFERROR(V45/D45,0)*D45</f>
        <v/>
      </c>
      <c r="G45" s="120">
        <f>IFERROR(IF((E45+F45)&gt;200,(E45+F45-200)*0.9+200*0.85,(E45+F45)*0.85),0)</f>
        <v/>
      </c>
      <c r="H45" s="97">
        <f>VLOOKUP(C45,'B2B（ol)'!A:J,10,0)*D45</f>
        <v/>
      </c>
      <c r="I45" s="99">
        <f>IFERROR((G45-H45)/(E45+F45),0)</f>
        <v/>
      </c>
      <c r="J45" s="120">
        <f>IFERROR((G45-H45),0)</f>
        <v/>
      </c>
      <c r="K45" s="120">
        <f>VLOOKUP(C45,'B2B（ol)'!A:N,3,0)</f>
        <v/>
      </c>
      <c r="L45" s="116">
        <f>(E45+F45)</f>
        <v/>
      </c>
      <c r="M45" s="113">
        <f>VLOOKUP(C45,'B2B（ol)'!A:K,11,0)</f>
        <v/>
      </c>
      <c r="N45" s="113">
        <f>VLOOKUP(B45,payments!E:AG,29,0)</f>
        <v/>
      </c>
      <c r="Q45" s="59">
        <f>VLOOKUP(R45,映射表!A:G,7,0)</f>
        <v/>
      </c>
      <c r="R45" s="59" t="s">
        <v>21369</v>
      </c>
      <c r="S45" s="59">
        <v>1</v>
      </c>
      <c r="T45" s="59">
        <v>255.1</v>
      </c>
      <c r="U45" s="59">
        <v>0</v>
      </c>
      <c r="V45" s="59">
        <v>98.88</v>
      </c>
      <c r="W45" s="59">
        <v>0</v>
      </c>
      <c r="X45" s="59">
        <v>308.58</v>
      </c>
      <c r="Y45" s="59">
        <f>L45</f>
        <v/>
      </c>
    </row>
    <row r="46" spans="1:25" s="59" customFormat="1">
      <c r="A46" s="59">
        <f>Q46</f>
        <v/>
      </c>
      <c r="B46" s="120">
        <f>R46</f>
        <v/>
      </c>
      <c r="C46" s="116">
        <f>VLOOKUP(B46,映射表!A:C,3,0)</f>
        <v/>
      </c>
      <c r="D46" s="120">
        <f>S46</f>
        <v/>
      </c>
      <c r="E46" s="98">
        <f>IFERROR(T46/D46,0)*D46</f>
        <v/>
      </c>
      <c r="F46" s="120">
        <f>IFERROR(V46/D46,0)*D46</f>
        <v/>
      </c>
      <c r="G46" s="120">
        <f>IFERROR(IF((E46+F46)&gt;200,(E46+F46-200)*0.9+200*0.85,(E46+F46)*0.85),0)</f>
        <v/>
      </c>
      <c r="H46" s="97">
        <f>VLOOKUP(C46,'B2B（ol)'!A:J,10,0)*D46</f>
        <v/>
      </c>
      <c r="I46" s="99">
        <f>IFERROR((G46-H46)/(E46+F46),0)</f>
        <v/>
      </c>
      <c r="J46" s="120">
        <f>IFERROR((G46-H46),0)</f>
        <v/>
      </c>
      <c r="K46" s="120">
        <f>VLOOKUP(C46,'B2B（ol)'!A:N,3,0)</f>
        <v/>
      </c>
      <c r="L46" s="116">
        <f>(E46+F46)</f>
        <v/>
      </c>
      <c r="M46" s="113">
        <f>VLOOKUP(C46,'B2B（ol)'!A:K,11,0)</f>
        <v/>
      </c>
      <c r="N46" s="113">
        <f>VLOOKUP(B46,payments!E:AG,29,0)</f>
        <v/>
      </c>
      <c r="Q46" s="59">
        <f>VLOOKUP(R46,映射表!A:G,7,0)</f>
        <v/>
      </c>
      <c r="R46" s="59" t="s">
        <v>21010</v>
      </c>
      <c r="S46" s="59">
        <v>1</v>
      </c>
      <c r="T46" s="59">
        <v>133.88</v>
      </c>
      <c r="U46" s="59">
        <v>11.05</v>
      </c>
      <c r="V46" s="59">
        <v>58.88</v>
      </c>
      <c r="W46" s="59">
        <v>0</v>
      </c>
      <c r="X46" s="59">
        <v>163.85</v>
      </c>
      <c r="Y46" s="59">
        <f>L46</f>
        <v/>
      </c>
    </row>
    <row r="47" spans="1:25" s="59" customFormat="1">
      <c r="A47" s="59">
        <f>Q47</f>
        <v/>
      </c>
      <c r="B47" s="120">
        <f>R47</f>
        <v/>
      </c>
      <c r="C47" s="116">
        <f>VLOOKUP(B47,映射表!A:C,3,0)</f>
        <v/>
      </c>
      <c r="D47" s="120">
        <f>S47</f>
        <v/>
      </c>
      <c r="E47" s="98">
        <f>IFERROR(T47/D47,0)*D47</f>
        <v/>
      </c>
      <c r="F47" s="120">
        <f>IFERROR(V47/D47,0)*D47</f>
        <v/>
      </c>
      <c r="G47" s="120">
        <f>IFERROR(IF((E47+F47)&gt;200,(E47+F47-200)*0.9+200*0.85,(E47+F47)*0.85),0)</f>
        <v/>
      </c>
      <c r="H47" s="97">
        <f>VLOOKUP(C47,'B2B（ol)'!A:J,10,0)*D47</f>
        <v/>
      </c>
      <c r="I47" s="99">
        <f>IFERROR((G47-H47)/(E47+F47),0)</f>
        <v/>
      </c>
      <c r="J47" s="120">
        <f>IFERROR((G47-H47),0)</f>
        <v/>
      </c>
      <c r="K47" s="120">
        <f>VLOOKUP(C47,'B2B（ol)'!A:N,3,0)</f>
        <v/>
      </c>
      <c r="L47" s="116">
        <f>(E47+F47)</f>
        <v/>
      </c>
      <c r="M47" s="113">
        <f>VLOOKUP(C47,'B2B（ol)'!A:K,11,0)</f>
        <v/>
      </c>
      <c r="N47" s="113">
        <f>VLOOKUP(B47,payments!E:AG,29,0)</f>
        <v/>
      </c>
      <c r="Q47" s="59">
        <f>VLOOKUP(R47,映射表!A:G,7,0)</f>
        <v/>
      </c>
      <c r="R47" s="59" t="s">
        <v>23527</v>
      </c>
      <c r="S47" s="59">
        <v>1</v>
      </c>
      <c r="T47" s="59">
        <v>120.88</v>
      </c>
      <c r="U47" s="59">
        <v>0</v>
      </c>
      <c r="V47" s="59">
        <v>58.88</v>
      </c>
      <c r="W47" s="59">
        <v>0</v>
      </c>
      <c r="X47" s="59">
        <v>152.8</v>
      </c>
      <c r="Y47" s="59">
        <f>L47</f>
        <v/>
      </c>
    </row>
    <row r="48" spans="1:25" s="59" customFormat="1">
      <c r="A48" s="59">
        <f>Q48</f>
        <v/>
      </c>
      <c r="B48" s="120">
        <f>R48</f>
        <v/>
      </c>
      <c r="C48" s="116">
        <f>VLOOKUP(B48,映射表!A:C,3,0)</f>
        <v/>
      </c>
      <c r="D48" s="120">
        <f>S48</f>
        <v/>
      </c>
      <c r="E48" s="98">
        <f>IFERROR(T48/D48,0)*D48</f>
        <v/>
      </c>
      <c r="F48" s="120">
        <f>IFERROR(V48/D48,0)*D48</f>
        <v/>
      </c>
      <c r="G48" s="120">
        <f>IFERROR(IF((E48+F48)&gt;200,(E48+F48-200)*0.9+200*0.85,(E48+F48)*0.85),0)</f>
        <v/>
      </c>
      <c r="H48" s="97">
        <f>VLOOKUP(C48,'B2B（ol)'!A:J,10,0)*D48</f>
        <v/>
      </c>
      <c r="I48" s="99">
        <f>IFERROR((G48-H48)/(E48+F48),0)</f>
        <v/>
      </c>
      <c r="J48" s="120">
        <f>IFERROR((G48-H48),0)</f>
        <v/>
      </c>
      <c r="K48" s="120">
        <f>VLOOKUP(C48,'B2B（ol)'!A:N,3,0)</f>
        <v/>
      </c>
      <c r="L48" s="116">
        <f>(E48+F48)</f>
        <v/>
      </c>
      <c r="M48" s="113">
        <f>VLOOKUP(C48,'B2B（ol)'!A:K,11,0)</f>
        <v/>
      </c>
      <c r="N48" s="113">
        <f>VLOOKUP(B48,payments!E:AG,29,0)</f>
        <v/>
      </c>
      <c r="Q48" s="59">
        <f>VLOOKUP(R48,映射表!A:G,7,0)</f>
        <v/>
      </c>
      <c r="R48" s="59" t="s">
        <v>23529</v>
      </c>
      <c r="S48" s="59">
        <v>2</v>
      </c>
      <c r="T48" s="59">
        <v>217.76</v>
      </c>
      <c r="U48" s="59">
        <v>17.42</v>
      </c>
      <c r="V48" s="59">
        <v>117.76</v>
      </c>
      <c r="W48" s="59">
        <v>0</v>
      </c>
      <c r="X48" s="59">
        <v>285.2</v>
      </c>
      <c r="Y48" s="59">
        <f>L48</f>
        <v/>
      </c>
    </row>
    <row r="49" spans="1:25" s="59" customFormat="1">
      <c r="A49" s="59">
        <f>Q49</f>
        <v/>
      </c>
      <c r="B49" s="120">
        <f>R49</f>
        <v/>
      </c>
      <c r="C49" s="116">
        <f>VLOOKUP(B49,映射表!A:C,3,0)</f>
        <v/>
      </c>
      <c r="D49" s="120">
        <f>S49</f>
        <v/>
      </c>
      <c r="E49" s="98">
        <f>IFERROR(T49/D49,0)*D49</f>
        <v/>
      </c>
      <c r="F49" s="120">
        <f>IFERROR(V49/D49,0)*D49</f>
        <v/>
      </c>
      <c r="G49" s="120">
        <f>IFERROR(IF((E49+F49)&gt;200,(E49+F49-200)*0.9+200*0.85,(E49+F49)*0.85),0)</f>
        <v/>
      </c>
      <c r="H49" s="97">
        <f>VLOOKUP(C49,'B2B（ol)'!A:J,10,0)*D49</f>
        <v/>
      </c>
      <c r="I49" s="99">
        <f>IFERROR((G49-H49)/(E49+F49),0)</f>
        <v/>
      </c>
      <c r="J49" s="120">
        <f>IFERROR((G49-H49),0)</f>
        <v/>
      </c>
      <c r="K49" s="120">
        <f>VLOOKUP(C49,'B2B（ol)'!A:N,3,0)</f>
        <v/>
      </c>
      <c r="L49" s="116">
        <f>(E49+F49)</f>
        <v/>
      </c>
      <c r="M49" s="113">
        <f>VLOOKUP(C49,'B2B（ol)'!A:K,11,0)</f>
        <v/>
      </c>
      <c r="N49" s="113">
        <f>VLOOKUP(B49,payments!E:AG,29,0)</f>
        <v/>
      </c>
      <c r="Q49" s="59">
        <f>VLOOKUP(R49,映射表!A:G,7,0)</f>
        <v/>
      </c>
      <c r="R49" s="59" t="s">
        <v>25153</v>
      </c>
      <c r="S49" s="59">
        <v>1</v>
      </c>
      <c r="T49" s="59">
        <v>107.99</v>
      </c>
      <c r="U49" s="59">
        <v>0</v>
      </c>
      <c r="V49" s="59">
        <v>69.99</v>
      </c>
      <c r="W49" s="59">
        <v>0</v>
      </c>
      <c r="X49" s="59">
        <v>151.28</v>
      </c>
      <c r="Y49" s="59">
        <f>L49</f>
        <v/>
      </c>
    </row>
    <row r="50" spans="1:25" s="59" customFormat="1">
      <c r="A50" s="59">
        <f>Q50</f>
        <v/>
      </c>
      <c r="B50" s="120">
        <f>R50</f>
        <v/>
      </c>
      <c r="C50" s="116">
        <f>VLOOKUP(B50,映射表!A:C,3,0)</f>
        <v/>
      </c>
      <c r="D50" s="120">
        <f>S50</f>
        <v/>
      </c>
      <c r="E50" s="98">
        <f>IFERROR(T50/D50,0)*D50</f>
        <v/>
      </c>
      <c r="F50" s="120">
        <f>IFERROR(V50/D50,0)*D50</f>
        <v/>
      </c>
      <c r="G50" s="120">
        <f>IFERROR(IF((E50+F50)&gt;200,(E50+F50-200)*0.9+200*0.85,(E50+F50)*0.85),0)</f>
        <v/>
      </c>
      <c r="H50" s="97">
        <f>VLOOKUP(C50,'B2B（ol)'!A:J,10,0)*D50</f>
        <v/>
      </c>
      <c r="I50" s="99">
        <f>IFERROR((G50-H50)/(E50+F50),0)</f>
        <v/>
      </c>
      <c r="J50" s="120">
        <f>IFERROR((G50-H50),0)</f>
        <v/>
      </c>
      <c r="K50" s="120">
        <f>VLOOKUP(C50,'B2B（ol)'!A:N,3,0)</f>
        <v/>
      </c>
      <c r="L50" s="116">
        <f>(E50+F50)</f>
        <v/>
      </c>
      <c r="M50" s="113">
        <f>VLOOKUP(C50,'B2B（ol)'!A:K,11,0)</f>
        <v/>
      </c>
      <c r="N50" s="113">
        <f>VLOOKUP(B50,payments!E:AG,29,0)</f>
        <v/>
      </c>
      <c r="Q50" s="59">
        <f>VLOOKUP(R50,映射表!A:G,7,0)</f>
        <v/>
      </c>
      <c r="R50" s="59" t="s">
        <v>24056</v>
      </c>
      <c r="S50" s="59">
        <v>1</v>
      </c>
      <c r="T50" s="59">
        <v>122.99</v>
      </c>
      <c r="U50" s="59">
        <v>7.99</v>
      </c>
      <c r="V50" s="59">
        <v>59.99</v>
      </c>
      <c r="W50" s="59">
        <v>0</v>
      </c>
      <c r="X50" s="59">
        <v>155.53</v>
      </c>
      <c r="Y50" s="59">
        <f>L50</f>
        <v/>
      </c>
    </row>
    <row r="51" spans="1:25" s="59" customFormat="1">
      <c r="A51" s="59">
        <f>Q51</f>
        <v/>
      </c>
      <c r="B51" s="120">
        <f>R51</f>
        <v/>
      </c>
      <c r="C51" s="116">
        <f>VLOOKUP(B51,映射表!A:C,3,0)</f>
        <v/>
      </c>
      <c r="D51" s="120">
        <f>S51</f>
        <v/>
      </c>
      <c r="E51" s="98">
        <f>IFERROR(T51/D51,0)*D51</f>
        <v/>
      </c>
      <c r="F51" s="120">
        <f>IFERROR(V51/D51,0)*D51</f>
        <v/>
      </c>
      <c r="G51" s="120">
        <f>IFERROR(IF((E51+F51)&gt;200,(E51+F51-200)*0.9+200*0.85,(E51+F51)*0.85),0)</f>
        <v/>
      </c>
      <c r="H51" s="97">
        <f>VLOOKUP(C51,'B2B（ol)'!A:J,10,0)*D51</f>
        <v/>
      </c>
      <c r="I51" s="99">
        <f>IFERROR((G51-H51)/(E51+F51),0)</f>
        <v/>
      </c>
      <c r="J51" s="120">
        <f>IFERROR((G51-H51),0)</f>
        <v/>
      </c>
      <c r="K51" s="120">
        <f>VLOOKUP(C51,'B2B（ol)'!A:N,3,0)</f>
        <v/>
      </c>
      <c r="L51" s="116">
        <f>(E51+F51)</f>
        <v/>
      </c>
      <c r="M51" s="113">
        <f>VLOOKUP(C51,'B2B（ol)'!A:K,11,0)</f>
        <v/>
      </c>
      <c r="N51" s="113">
        <f>VLOOKUP(B51,payments!E:AG,29,0)</f>
        <v/>
      </c>
      <c r="Q51" s="59">
        <f>VLOOKUP(R51,映射表!A:G,7,0)</f>
        <v/>
      </c>
      <c r="R51" s="59" t="s">
        <v>24721</v>
      </c>
      <c r="S51" s="59">
        <v>1</v>
      </c>
      <c r="T51" s="59">
        <v>252.99</v>
      </c>
      <c r="U51" s="59">
        <v>26.69</v>
      </c>
      <c r="V51" s="59">
        <v>179.99</v>
      </c>
      <c r="W51" s="59">
        <v>0</v>
      </c>
      <c r="X51" s="59">
        <v>379.68</v>
      </c>
      <c r="Y51" s="59">
        <f>L51</f>
        <v/>
      </c>
    </row>
    <row r="52" spans="1:25" s="59" customFormat="1">
      <c r="A52" s="59">
        <f>Q52</f>
        <v/>
      </c>
      <c r="B52" s="120">
        <f>R52</f>
        <v/>
      </c>
      <c r="C52" s="116">
        <f>VLOOKUP(B52,映射表!A:C,3,0)</f>
        <v/>
      </c>
      <c r="D52" s="120">
        <f>S52</f>
        <v/>
      </c>
      <c r="E52" s="98">
        <f>IFERROR(T52/D52,0)*D52</f>
        <v/>
      </c>
      <c r="F52" s="120">
        <f>IFERROR(V52/D52,0)*D52</f>
        <v/>
      </c>
      <c r="G52" s="120">
        <f>IFERROR(IF((E52+F52)&gt;200,(E52+F52-200)*0.9+200*0.85,(E52+F52)*0.85),0)</f>
        <v/>
      </c>
      <c r="H52" s="97">
        <f>VLOOKUP(C52,'B2B（ol)'!A:J,10,0)*D52</f>
        <v/>
      </c>
      <c r="I52" s="99">
        <f>IFERROR((G52-H52)/(E52+F52),0)</f>
        <v/>
      </c>
      <c r="J52" s="120">
        <f>IFERROR((G52-H52),0)</f>
        <v/>
      </c>
      <c r="K52" s="120">
        <f>VLOOKUP(C52,'B2B（ol)'!A:N,3,0)</f>
        <v/>
      </c>
      <c r="L52" s="116">
        <f>(E52+F52)</f>
        <v/>
      </c>
      <c r="M52" s="113">
        <f>VLOOKUP(C52,'B2B（ol)'!A:K,11,0)</f>
        <v/>
      </c>
      <c r="N52" s="113">
        <f>VLOOKUP(B52,payments!E:AG,29,0)</f>
        <v/>
      </c>
      <c r="Q52" s="59">
        <f>VLOOKUP(R52,映射表!A:G,7,0)</f>
        <v/>
      </c>
      <c r="R52" s="59" t="s">
        <v>24051</v>
      </c>
      <c r="S52" s="59">
        <v>1</v>
      </c>
      <c r="T52" s="59">
        <v>119.77</v>
      </c>
      <c r="U52" s="59">
        <v>11.08</v>
      </c>
      <c r="V52" s="59">
        <v>59.99</v>
      </c>
      <c r="W52" s="59">
        <v>0</v>
      </c>
      <c r="X52" s="59">
        <v>152.8</v>
      </c>
      <c r="Y52" s="59">
        <f>L52</f>
        <v/>
      </c>
    </row>
    <row r="53" spans="1:25" s="59" customFormat="1">
      <c r="A53" s="59">
        <f>Q53</f>
        <v/>
      </c>
      <c r="B53" s="120">
        <f>R53</f>
        <v/>
      </c>
      <c r="C53" s="116">
        <f>VLOOKUP(B53,映射表!A:C,3,0)</f>
        <v/>
      </c>
      <c r="D53" s="120">
        <f>S53</f>
        <v/>
      </c>
      <c r="E53" s="98">
        <f>IFERROR(T53/D53,0)*D53</f>
        <v/>
      </c>
      <c r="F53" s="120">
        <f>IFERROR(V53/D53,0)*D53</f>
        <v/>
      </c>
      <c r="G53" s="120">
        <f>IFERROR(IF((E53+F53)&gt;200,(E53+F53-200)*0.9+200*0.85,(E53+F53)*0.85),0)</f>
        <v/>
      </c>
      <c r="H53" s="97">
        <f>VLOOKUP(C53,'B2B（ol)'!A:J,10,0)*D53</f>
        <v/>
      </c>
      <c r="I53" s="99">
        <f>IFERROR((G53-H53)/(E53+F53),0)</f>
        <v/>
      </c>
      <c r="J53" s="120">
        <f>IFERROR((G53-H53),0)</f>
        <v/>
      </c>
      <c r="K53" s="120">
        <f>VLOOKUP(C53,'B2B（ol)'!A:N,3,0)</f>
        <v/>
      </c>
      <c r="L53" s="116">
        <f>(E53+F53)</f>
        <v/>
      </c>
      <c r="M53" s="113">
        <f>VLOOKUP(C53,'B2B（ol)'!A:K,11,0)</f>
        <v/>
      </c>
      <c r="N53" s="113">
        <f>VLOOKUP(B53,payments!E:AG,29,0)</f>
        <v/>
      </c>
      <c r="Q53" s="59">
        <f>VLOOKUP(R53,映射表!A:G,7,0)</f>
        <v/>
      </c>
      <c r="R53" s="59" t="s">
        <v>25183</v>
      </c>
      <c r="S53" s="59">
        <v>1</v>
      </c>
      <c r="T53" s="59">
        <v>109.89</v>
      </c>
      <c r="U53" s="59">
        <v>9.07</v>
      </c>
      <c r="V53" s="59">
        <v>59.99</v>
      </c>
      <c r="W53" s="59">
        <v>0</v>
      </c>
      <c r="X53" s="59">
        <v>144.4</v>
      </c>
      <c r="Y53" s="59">
        <f>L53</f>
        <v/>
      </c>
    </row>
    <row r="54" spans="1:25" s="59" customFormat="1">
      <c r="A54" s="59">
        <f>Q54</f>
        <v/>
      </c>
      <c r="B54" s="120">
        <f>R54</f>
        <v/>
      </c>
      <c r="C54" s="116">
        <f>VLOOKUP(B54,映射表!A:C,3,0)</f>
        <v/>
      </c>
      <c r="D54" s="120">
        <f>S54</f>
        <v/>
      </c>
      <c r="E54" s="98">
        <f>IFERROR(T54/D54,0)*D54</f>
        <v/>
      </c>
      <c r="F54" s="120">
        <f>IFERROR(V54/D54,0)*D54</f>
        <v/>
      </c>
      <c r="G54" s="120">
        <f>IFERROR(IF((E54+F54)&gt;200,(E54+F54-200)*0.9+200*0.85,(E54+F54)*0.85),0)</f>
        <v/>
      </c>
      <c r="H54" s="97">
        <f>VLOOKUP(C54,'B2B（ol)'!A:J,10,0)*D54</f>
        <v/>
      </c>
      <c r="I54" s="99">
        <f>IFERROR((G54-H54)/(E54+F54),0)</f>
        <v/>
      </c>
      <c r="J54" s="120">
        <f>IFERROR((G54-H54),0)</f>
        <v/>
      </c>
      <c r="K54" s="120">
        <f>VLOOKUP(C54,'B2B（ol)'!A:N,3,0)</f>
        <v/>
      </c>
      <c r="L54" s="116">
        <f>(E54+F54)</f>
        <v/>
      </c>
      <c r="M54" s="113">
        <f>VLOOKUP(C54,'B2B（ol)'!A:K,11,0)</f>
        <v/>
      </c>
      <c r="N54" s="113">
        <f>VLOOKUP(B54,payments!E:AG,29,0)</f>
        <v/>
      </c>
      <c r="Q54" s="59">
        <f>VLOOKUP(R54,映射表!A:G,7,0)</f>
        <v/>
      </c>
      <c r="R54" s="59" t="s">
        <v>25769</v>
      </c>
      <c r="S54" s="59">
        <v>1</v>
      </c>
      <c r="T54" s="59">
        <v>169.99</v>
      </c>
      <c r="U54" s="59">
        <v>11.9</v>
      </c>
      <c r="V54" s="59">
        <v>69.99</v>
      </c>
      <c r="W54" s="59">
        <v>0</v>
      </c>
      <c r="X54" s="59">
        <v>205.98</v>
      </c>
      <c r="Y54" s="59">
        <f>L54</f>
        <v/>
      </c>
    </row>
    <row r="55" spans="1:25" s="59" customFormat="1">
      <c r="A55" s="59">
        <f>Q55</f>
        <v/>
      </c>
      <c r="B55" s="120">
        <f>R55</f>
        <v/>
      </c>
      <c r="C55" s="116">
        <f>VLOOKUP(B55,映射表!A:C,3,0)</f>
        <v/>
      </c>
      <c r="D55" s="120">
        <f>S55</f>
        <v/>
      </c>
      <c r="E55" s="98">
        <f>IFERROR(T55/D55,0)*D55</f>
        <v/>
      </c>
      <c r="F55" s="120">
        <f>IFERROR(V55/D55,0)*D55</f>
        <v/>
      </c>
      <c r="G55" s="120">
        <f>IFERROR(IF((E55+F55)&gt;200,(E55+F55-200)*0.9+200*0.85,(E55+F55)*0.85),0)</f>
        <v/>
      </c>
      <c r="H55" s="97">
        <f>VLOOKUP(C55,'B2B（ol)'!A:J,10,0)*D55</f>
        <v/>
      </c>
      <c r="I55" s="99">
        <f>IFERROR((G55-H55)/(E55+F55),0)</f>
        <v/>
      </c>
      <c r="J55" s="120">
        <f>IFERROR((G55-H55),0)</f>
        <v/>
      </c>
      <c r="K55" s="120">
        <f>VLOOKUP(C55,'B2B（ol)'!A:N,3,0)</f>
        <v/>
      </c>
      <c r="L55" s="116">
        <f>(E55+F55)</f>
        <v/>
      </c>
      <c r="M55" s="113">
        <f>VLOOKUP(C55,'B2B（ol)'!A:K,11,0)</f>
        <v/>
      </c>
      <c r="N55" s="113">
        <f>VLOOKUP(B55,payments!E:AG,29,0)</f>
        <v/>
      </c>
      <c r="Q55" s="59">
        <f>VLOOKUP(R55,映射表!A:G,7,0)</f>
        <v/>
      </c>
      <c r="R55" s="59" t="s">
        <v>24128</v>
      </c>
      <c r="S55" s="59">
        <v>2</v>
      </c>
      <c r="T55" s="59">
        <v>411.98</v>
      </c>
      <c r="U55" s="59">
        <v>24.72</v>
      </c>
      <c r="V55" s="59">
        <v>239.98</v>
      </c>
      <c r="W55" s="59">
        <v>0</v>
      </c>
      <c r="X55" s="59">
        <v>566.76</v>
      </c>
      <c r="Y55" s="59">
        <f>L55</f>
        <v/>
      </c>
    </row>
    <row r="56" spans="1:25" s="59" customFormat="1">
      <c r="A56" s="59">
        <f>Q56</f>
        <v/>
      </c>
      <c r="B56" s="120">
        <f>R56</f>
        <v/>
      </c>
      <c r="C56" s="116">
        <f>VLOOKUP(B56,映射表!A:C,3,0)</f>
        <v/>
      </c>
      <c r="D56" s="120">
        <f>S56</f>
        <v/>
      </c>
      <c r="E56" s="98">
        <f>IFERROR(T56/D56,0)*D56</f>
        <v/>
      </c>
      <c r="F56" s="120">
        <f>IFERROR(V56/D56,0)*D56</f>
        <v/>
      </c>
      <c r="G56" s="120">
        <f>IFERROR(IF((E56+F56)&gt;200,(E56+F56-200)*0.9+200*0.85,(E56+F56)*0.85),0)</f>
        <v/>
      </c>
      <c r="H56" s="97">
        <f>VLOOKUP(C56,'B2B（ol)'!A:J,10,0)*D56</f>
        <v/>
      </c>
      <c r="I56" s="99">
        <f>IFERROR((G56-H56)/(E56+F56),0)</f>
        <v/>
      </c>
      <c r="J56" s="120">
        <f>IFERROR((G56-H56),0)</f>
        <v/>
      </c>
      <c r="K56" s="120">
        <f>VLOOKUP(C56,'B2B（ol)'!A:N,3,0)</f>
        <v/>
      </c>
      <c r="L56" s="116">
        <f>(E56+F56)</f>
        <v/>
      </c>
      <c r="M56" s="113">
        <f>VLOOKUP(C56,'B2B（ol)'!A:K,11,0)</f>
        <v/>
      </c>
      <c r="N56" s="113">
        <f>VLOOKUP(B56,payments!E:AG,29,0)</f>
        <v/>
      </c>
      <c r="Q56" s="59">
        <f>VLOOKUP(R56,映射表!A:G,7,0)</f>
        <v/>
      </c>
      <c r="R56" s="59" t="s">
        <v>25838</v>
      </c>
      <c r="S56" s="59">
        <v>1</v>
      </c>
      <c r="T56" s="59">
        <v>107.99</v>
      </c>
      <c r="U56" s="59">
        <v>7.67</v>
      </c>
      <c r="V56" s="59">
        <v>49.99</v>
      </c>
      <c r="W56" s="59">
        <v>0</v>
      </c>
      <c r="X56" s="59">
        <v>134.28</v>
      </c>
      <c r="Y56" s="59">
        <f>L56</f>
        <v/>
      </c>
    </row>
    <row r="57" spans="1:25" s="59" customFormat="1">
      <c r="A57" s="59">
        <f>Q57</f>
        <v/>
      </c>
      <c r="B57" s="120">
        <f>R57</f>
        <v/>
      </c>
      <c r="C57" s="116">
        <f>VLOOKUP(B57,映射表!A:C,3,0)</f>
        <v/>
      </c>
      <c r="D57" s="120">
        <f>S57</f>
        <v/>
      </c>
      <c r="E57" s="98">
        <f>IFERROR(T57/D57,0)*D57</f>
        <v/>
      </c>
      <c r="F57" s="120">
        <f>IFERROR(V57/D57,0)*D57</f>
        <v/>
      </c>
      <c r="G57" s="120">
        <f>IFERROR(IF((E57+F57)&gt;200,(E57+F57-200)*0.9+200*0.85,(E57+F57)*0.85),0)</f>
        <v/>
      </c>
      <c r="H57" s="97">
        <f>VLOOKUP(C57,'B2B（ol)'!A:J,10,0)*D57</f>
        <v/>
      </c>
      <c r="I57" s="99">
        <f>IFERROR((G57-H57)/(E57+F57),0)</f>
        <v/>
      </c>
      <c r="J57" s="120">
        <f>IFERROR((G57-H57),0)</f>
        <v/>
      </c>
      <c r="K57" s="120">
        <f>VLOOKUP(C57,'B2B（ol)'!A:N,3,0)</f>
        <v/>
      </c>
      <c r="L57" s="116">
        <f>(E57+F57)</f>
        <v/>
      </c>
      <c r="M57" s="113">
        <f>VLOOKUP(C57,'B2B（ol)'!A:K,11,0)</f>
        <v/>
      </c>
      <c r="N57" s="113">
        <f>VLOOKUP(B57,payments!E:AG,29,0)</f>
        <v/>
      </c>
      <c r="Q57" s="59">
        <f>VLOOKUP(R57,映射表!A:G,7,0)</f>
        <v/>
      </c>
      <c r="R57" s="59" t="s">
        <v>24130</v>
      </c>
      <c r="S57" s="59">
        <v>1</v>
      </c>
      <c r="T57" s="59">
        <v>145.99</v>
      </c>
      <c r="U57" s="59">
        <v>10.22</v>
      </c>
      <c r="V57" s="59">
        <v>69.99</v>
      </c>
      <c r="W57" s="59">
        <v>0</v>
      </c>
      <c r="X57" s="59">
        <v>184.38</v>
      </c>
      <c r="Y57" s="59">
        <f>L57</f>
        <v/>
      </c>
    </row>
    <row r="58" spans="1:25" s="59" customFormat="1">
      <c r="A58" s="59">
        <f>Q58</f>
        <v/>
      </c>
      <c r="B58" s="120">
        <f>R58</f>
        <v/>
      </c>
      <c r="C58" s="116">
        <f>VLOOKUP(B58,映射表!A:C,3,0)</f>
        <v/>
      </c>
      <c r="D58" s="120">
        <f>S58</f>
        <v/>
      </c>
      <c r="E58" s="98">
        <f>IFERROR(T58/D58,0)*D58</f>
        <v/>
      </c>
      <c r="F58" s="120">
        <f>IFERROR(V58/D58,0)*D58</f>
        <v/>
      </c>
      <c r="G58" s="120">
        <f>IFERROR(IF((E58+F58)&gt;200,(E58+F58-200)*0.9+200*0.85,(E58+F58)*0.85),0)</f>
        <v/>
      </c>
      <c r="H58" s="97">
        <f>VLOOKUP(C58,'B2B（ol)'!A:J,10,0)*D58</f>
        <v/>
      </c>
      <c r="I58" s="99">
        <f>IFERROR((G58-H58)/(E58+F58),0)</f>
        <v/>
      </c>
      <c r="J58" s="120">
        <f>IFERROR((G58-H58),0)</f>
        <v/>
      </c>
      <c r="K58" s="120">
        <f>VLOOKUP(C58,'B2B（ol)'!A:N,3,0)</f>
        <v/>
      </c>
      <c r="L58" s="116">
        <f>(E58+F58)</f>
        <v/>
      </c>
      <c r="M58" s="113">
        <f>VLOOKUP(C58,'B2B（ol)'!A:K,11,0)</f>
        <v/>
      </c>
      <c r="N58" s="113">
        <f>VLOOKUP(B58,payments!E:AG,29,0)</f>
        <v/>
      </c>
      <c r="Q58" s="59">
        <f>VLOOKUP(R58,映射表!A:G,7,0)</f>
        <v/>
      </c>
      <c r="R58" s="59" t="s">
        <v>25841</v>
      </c>
      <c r="S58" s="59">
        <v>1</v>
      </c>
      <c r="T58" s="59">
        <v>107.99</v>
      </c>
      <c r="U58" s="59">
        <v>6.48</v>
      </c>
      <c r="V58" s="59">
        <v>49.99</v>
      </c>
      <c r="W58" s="59">
        <v>0</v>
      </c>
      <c r="X58" s="59">
        <v>134.28</v>
      </c>
      <c r="Y58" s="59">
        <f>L58</f>
        <v/>
      </c>
    </row>
    <row r="59" spans="1:25" s="59" customFormat="1">
      <c r="A59" s="59">
        <f>Q59</f>
        <v/>
      </c>
      <c r="B59" s="120">
        <f>R59</f>
        <v/>
      </c>
      <c r="C59" s="116">
        <f>VLOOKUP(B59,映射表!A:C,3,0)</f>
        <v/>
      </c>
      <c r="D59" s="120">
        <f>S59</f>
        <v/>
      </c>
      <c r="E59" s="98">
        <f>IFERROR(T59/D59,0)*D59</f>
        <v/>
      </c>
      <c r="F59" s="120">
        <f>IFERROR(V59/D59,0)*D59</f>
        <v/>
      </c>
      <c r="G59" s="120">
        <f>IFERROR(IF((E59+F59)&gt;200,(E59+F59-200)*0.9+200*0.85,(E59+F59)*0.85),0)</f>
        <v/>
      </c>
      <c r="H59" s="97">
        <f>VLOOKUP(C59,'B2B（ol)'!A:J,10,0)*D59</f>
        <v/>
      </c>
      <c r="I59" s="99">
        <f>IFERROR((G59-H59)/(E59+F59),0)</f>
        <v/>
      </c>
      <c r="J59" s="120">
        <f>IFERROR((G59-H59),0)</f>
        <v/>
      </c>
      <c r="K59" s="120">
        <f>VLOOKUP(C59,'B2B（ol)'!A:N,3,0)</f>
        <v/>
      </c>
      <c r="L59" s="116">
        <f>(E59+F59)</f>
        <v/>
      </c>
      <c r="M59" s="113">
        <f>VLOOKUP(C59,'B2B（ol)'!A:K,11,0)</f>
        <v/>
      </c>
      <c r="N59" s="113">
        <f>VLOOKUP(B59,payments!E:AG,29,0)</f>
        <v/>
      </c>
      <c r="Q59" s="59">
        <f>VLOOKUP(R59,映射表!A:G,7,0)</f>
        <v/>
      </c>
      <c r="R59" s="59" t="s">
        <v>24821</v>
      </c>
      <c r="S59" s="59">
        <v>1</v>
      </c>
      <c r="T59" s="59">
        <v>136</v>
      </c>
      <c r="U59" s="59">
        <v>10.2</v>
      </c>
      <c r="V59" s="59">
        <v>79.99</v>
      </c>
      <c r="W59" s="59">
        <v>0</v>
      </c>
      <c r="X59" s="59">
        <v>184.39</v>
      </c>
      <c r="Y59" s="59">
        <f>L59</f>
        <v/>
      </c>
    </row>
    <row r="60" spans="1:25" s="59" customFormat="1">
      <c r="A60" s="59">
        <f>Q60</f>
        <v/>
      </c>
      <c r="B60" s="120">
        <f>R60</f>
        <v/>
      </c>
      <c r="C60" s="116">
        <f>VLOOKUP(B60,映射表!A:C,3,0)</f>
        <v/>
      </c>
      <c r="D60" s="120">
        <f>S60</f>
        <v/>
      </c>
      <c r="E60" s="98">
        <f>IFERROR(T60/D60,0)*D60</f>
        <v/>
      </c>
      <c r="F60" s="120">
        <f>IFERROR(V60/D60,0)*D60</f>
        <v/>
      </c>
      <c r="G60" s="120">
        <f>IFERROR(IF((E60+F60)&gt;200,(E60+F60-200)*0.9+200*0.85,(E60+F60)*0.85),0)</f>
        <v/>
      </c>
      <c r="H60" s="97">
        <f>VLOOKUP(C60,'B2B（ol)'!A:J,10,0)*D60</f>
        <v/>
      </c>
      <c r="I60" s="99">
        <f>IFERROR((G60-H60)/(E60+F60),0)</f>
        <v/>
      </c>
      <c r="J60" s="120">
        <f>IFERROR((G60-H60),0)</f>
        <v/>
      </c>
      <c r="K60" s="120">
        <f>VLOOKUP(C60,'B2B（ol)'!A:N,3,0)</f>
        <v/>
      </c>
      <c r="L60" s="116">
        <f>(E60+F60)</f>
        <v/>
      </c>
      <c r="M60" s="113">
        <f>VLOOKUP(C60,'B2B（ol)'!A:K,11,0)</f>
        <v/>
      </c>
      <c r="N60" s="113">
        <f>VLOOKUP(B60,payments!E:AG,29,0)</f>
        <v/>
      </c>
      <c r="Q60" s="59">
        <f>VLOOKUP(R60,映射表!A:G,7,0)</f>
        <v/>
      </c>
      <c r="R60" s="59" t="s">
        <v>24663</v>
      </c>
      <c r="S60" s="59">
        <v>1</v>
      </c>
      <c r="T60" s="59">
        <v>89.99</v>
      </c>
      <c r="U60" s="59">
        <v>8.21</v>
      </c>
      <c r="V60" s="59">
        <v>49.99</v>
      </c>
      <c r="W60" s="59">
        <v>0</v>
      </c>
      <c r="X60" s="59">
        <v>118.98</v>
      </c>
      <c r="Y60" s="59">
        <f>L60</f>
        <v/>
      </c>
    </row>
    <row r="61" spans="1:25" s="59" customFormat="1">
      <c r="A61" s="59">
        <f>Q61</f>
        <v/>
      </c>
      <c r="B61" s="120">
        <f>R61</f>
        <v/>
      </c>
      <c r="C61" s="116">
        <f>VLOOKUP(B61,映射表!A:C,3,0)</f>
        <v/>
      </c>
      <c r="D61" s="120">
        <f>S61</f>
        <v/>
      </c>
      <c r="E61" s="98">
        <f>IFERROR(T61/D61,0)*D61</f>
        <v/>
      </c>
      <c r="F61" s="120">
        <f>IFERROR(V61/D61,0)*D61</f>
        <v/>
      </c>
      <c r="G61" s="120">
        <f>IFERROR(IF((E61+F61)&gt;200,(E61+F61-200)*0.9+200*0.85,(E61+F61)*0.85),0)</f>
        <v/>
      </c>
      <c r="H61" s="97">
        <f>VLOOKUP(C61,'B2B（ol)'!A:J,10,0)*D61</f>
        <v/>
      </c>
      <c r="I61" s="99">
        <f>IFERROR((G61-H61)/(E61+F61),0)</f>
        <v/>
      </c>
      <c r="J61" s="120">
        <f>IFERROR((G61-H61),0)</f>
        <v/>
      </c>
      <c r="K61" s="120">
        <f>VLOOKUP(C61,'B2B（ol)'!A:N,3,0)</f>
        <v/>
      </c>
      <c r="L61" s="116">
        <f>(E61+F61)</f>
        <v/>
      </c>
      <c r="M61" s="113">
        <f>VLOOKUP(C61,'B2B（ol)'!A:K,11,0)</f>
        <v/>
      </c>
      <c r="N61" s="113">
        <f>VLOOKUP(B61,payments!E:AG,29,0)</f>
        <v/>
      </c>
      <c r="Q61" s="59">
        <f>VLOOKUP(R61,映射表!A:G,7,0)</f>
        <v/>
      </c>
      <c r="R61" s="59" t="s">
        <v>24137</v>
      </c>
      <c r="S61" s="59">
        <v>1</v>
      </c>
      <c r="T61" s="59">
        <v>299.99</v>
      </c>
      <c r="U61" s="59">
        <v>18</v>
      </c>
      <c r="V61" s="59">
        <v>139.99</v>
      </c>
      <c r="W61" s="59">
        <v>0</v>
      </c>
      <c r="X61" s="59">
        <v>385.98</v>
      </c>
      <c r="Y61" s="59">
        <f>L61</f>
        <v/>
      </c>
    </row>
    <row r="62" spans="1:25" s="59" customFormat="1">
      <c r="A62" s="59">
        <f>Q62</f>
        <v/>
      </c>
      <c r="B62" s="120">
        <f>R62</f>
        <v/>
      </c>
      <c r="C62" s="116">
        <f>VLOOKUP(B62,映射表!A:C,3,0)</f>
        <v/>
      </c>
      <c r="D62" s="120">
        <f>S62</f>
        <v/>
      </c>
      <c r="E62" s="98">
        <f>IFERROR(T62/D62,0)*D62</f>
        <v/>
      </c>
      <c r="F62" s="120">
        <f>IFERROR(V62/D62,0)*D62</f>
        <v/>
      </c>
      <c r="G62" s="120">
        <f>IFERROR(IF((E62+F62)&gt;200,(E62+F62-200)*0.9+200*0.85,(E62+F62)*0.85),0)</f>
        <v/>
      </c>
      <c r="H62" s="97">
        <f>VLOOKUP(C62,'B2B（ol)'!A:J,10,0)*D62</f>
        <v/>
      </c>
      <c r="I62" s="99">
        <f>IFERROR((G62-H62)/(E62+F62),0)</f>
        <v/>
      </c>
      <c r="J62" s="120">
        <f>IFERROR((G62-H62),0)</f>
        <v/>
      </c>
      <c r="K62" s="120">
        <f>VLOOKUP(C62,'B2B（ol)'!A:N,3,0)</f>
        <v/>
      </c>
      <c r="L62" s="116">
        <f>(E62+F62)</f>
        <v/>
      </c>
      <c r="M62" s="113">
        <f>VLOOKUP(C62,'B2B（ol)'!A:K,11,0)</f>
        <v/>
      </c>
      <c r="N62" s="113">
        <f>VLOOKUP(B62,payments!E:AG,29,0)</f>
        <v/>
      </c>
      <c r="Q62" s="59">
        <f>VLOOKUP(R62,映射表!A:G,7,0)</f>
        <v/>
      </c>
      <c r="R62" s="59" t="s">
        <v>24821</v>
      </c>
      <c r="S62" s="59">
        <v>1</v>
      </c>
      <c r="T62" s="59">
        <v>136</v>
      </c>
      <c r="U62" s="59">
        <v>10.88</v>
      </c>
      <c r="V62" s="59">
        <v>79.99</v>
      </c>
      <c r="W62" s="59">
        <v>0</v>
      </c>
      <c r="X62" s="59">
        <v>184.39</v>
      </c>
      <c r="Y62" s="59">
        <f>L62</f>
        <v/>
      </c>
    </row>
    <row r="63" spans="1:25" s="59" customFormat="1">
      <c r="A63" s="59">
        <f>Q63</f>
        <v/>
      </c>
      <c r="B63" s="120">
        <f>R63</f>
        <v/>
      </c>
      <c r="C63" s="116">
        <f>VLOOKUP(B63,映射表!A:C,3,0)</f>
        <v/>
      </c>
      <c r="D63" s="120">
        <f>S63</f>
        <v/>
      </c>
      <c r="E63" s="98">
        <f>IFERROR(T63/D63,0)*D63</f>
        <v/>
      </c>
      <c r="F63" s="120">
        <f>IFERROR(V63/D63,0)*D63</f>
        <v/>
      </c>
      <c r="G63" s="120">
        <f>IFERROR(IF((E63+F63)&gt;200,(E63+F63-200)*0.9+200*0.85,(E63+F63)*0.85),0)</f>
        <v/>
      </c>
      <c r="H63" s="97">
        <f>VLOOKUP(C63,'B2B（ol)'!A:J,10,0)*D63</f>
        <v/>
      </c>
      <c r="I63" s="99">
        <f>IFERROR((G63-H63)/(E63+F63),0)</f>
        <v/>
      </c>
      <c r="J63" s="120">
        <f>IFERROR((G63-H63),0)</f>
        <v/>
      </c>
      <c r="K63" s="120">
        <f>VLOOKUP(C63,'B2B（ol)'!A:N,3,0)</f>
        <v/>
      </c>
      <c r="L63" s="116">
        <f>(E63+F63)</f>
        <v/>
      </c>
      <c r="M63" s="113">
        <f>VLOOKUP(C63,'B2B（ol)'!A:K,11,0)</f>
        <v/>
      </c>
      <c r="N63" s="113">
        <f>VLOOKUP(B63,payments!E:AG,29,0)</f>
        <v/>
      </c>
      <c r="Q63" s="59">
        <f>VLOOKUP(R63,映射表!A:G,7,0)</f>
        <v/>
      </c>
      <c r="R63" s="59" t="s">
        <v>24648</v>
      </c>
      <c r="S63" s="59">
        <v>1</v>
      </c>
      <c r="T63" s="59">
        <v>90.99</v>
      </c>
      <c r="U63" s="59">
        <v>8.87</v>
      </c>
      <c r="V63" s="59">
        <v>49.99</v>
      </c>
      <c r="W63" s="59">
        <v>0</v>
      </c>
      <c r="X63" s="59">
        <v>119.83</v>
      </c>
      <c r="Y63" s="59">
        <f>L63</f>
        <v/>
      </c>
    </row>
    <row r="64" spans="1:25" s="59" customFormat="1">
      <c r="A64" s="59">
        <f>Q64</f>
        <v/>
      </c>
      <c r="B64" s="120">
        <f>R64</f>
        <v/>
      </c>
      <c r="C64" s="116">
        <f>VLOOKUP(B64,映射表!A:C,3,0)</f>
        <v/>
      </c>
      <c r="D64" s="120">
        <f>S64</f>
        <v/>
      </c>
      <c r="E64" s="98">
        <f>IFERROR(T64/D64,0)*D64</f>
        <v/>
      </c>
      <c r="F64" s="120">
        <f>IFERROR(V64/D64,0)*D64</f>
        <v/>
      </c>
      <c r="G64" s="120">
        <f>IFERROR(IF((E64+F64)&gt;200,(E64+F64-200)*0.9+200*0.85,(E64+F64)*0.85),0)</f>
        <v/>
      </c>
      <c r="H64" s="97">
        <f>VLOOKUP(C64,'B2B（ol)'!A:J,10,0)*D64</f>
        <v/>
      </c>
      <c r="I64" s="99">
        <f>IFERROR((G64-H64)/(E64+F64),0)</f>
        <v/>
      </c>
      <c r="J64" s="120">
        <f>IFERROR((G64-H64),0)</f>
        <v/>
      </c>
      <c r="K64" s="120">
        <f>VLOOKUP(C64,'B2B（ol)'!A:N,3,0)</f>
        <v/>
      </c>
      <c r="L64" s="116">
        <f>(E64+F64)</f>
        <v/>
      </c>
      <c r="M64" s="113">
        <f>VLOOKUP(C64,'B2B（ol)'!A:K,11,0)</f>
        <v/>
      </c>
      <c r="N64" s="113">
        <f>VLOOKUP(B64,payments!E:AG,29,0)</f>
        <v/>
      </c>
      <c r="Q64" s="59">
        <f>VLOOKUP(R64,映射表!A:G,7,0)</f>
        <v/>
      </c>
      <c r="R64" s="59" t="s">
        <v>25183</v>
      </c>
      <c r="S64" s="59">
        <v>1</v>
      </c>
      <c r="T64" s="59">
        <v>109.89</v>
      </c>
      <c r="U64" s="59">
        <v>7.69</v>
      </c>
      <c r="V64" s="59">
        <v>59.99</v>
      </c>
      <c r="W64" s="59">
        <v>0</v>
      </c>
      <c r="X64" s="59">
        <v>144.4</v>
      </c>
      <c r="Y64" s="59">
        <f>L64</f>
        <v/>
      </c>
    </row>
    <row r="65" spans="1:25" s="59" customFormat="1">
      <c r="A65" s="59">
        <f>Q65</f>
        <v/>
      </c>
      <c r="B65" s="120">
        <f>R65</f>
        <v/>
      </c>
      <c r="C65" s="116">
        <f>VLOOKUP(B65,映射表!A:C,3,0)</f>
        <v/>
      </c>
      <c r="D65" s="120">
        <f>S65</f>
        <v/>
      </c>
      <c r="E65" s="98">
        <f>IFERROR(T65/D65,0)*D65</f>
        <v/>
      </c>
      <c r="F65" s="120">
        <f>IFERROR(V65/D65,0)*D65</f>
        <v/>
      </c>
      <c r="G65" s="120">
        <f>IFERROR(IF((E65+F65)&gt;200,(E65+F65-200)*0.9+200*0.85,(E65+F65)*0.85),0)</f>
        <v/>
      </c>
      <c r="H65" s="97">
        <f>VLOOKUP(C65,'B2B（ol)'!A:J,10,0)*D65</f>
        <v/>
      </c>
      <c r="I65" s="99">
        <f>IFERROR((G65-H65)/(E65+F65),0)</f>
        <v/>
      </c>
      <c r="J65" s="120">
        <f>IFERROR((G65-H65),0)</f>
        <v/>
      </c>
      <c r="K65" s="120">
        <f>VLOOKUP(C65,'B2B（ol)'!A:N,3,0)</f>
        <v/>
      </c>
      <c r="L65" s="116">
        <f>(E65+F65)</f>
        <v/>
      </c>
      <c r="M65" s="113">
        <f>VLOOKUP(C65,'B2B（ol)'!A:K,11,0)</f>
        <v/>
      </c>
      <c r="N65" s="113">
        <f>VLOOKUP(B65,payments!E:AG,29,0)</f>
        <v/>
      </c>
      <c r="Q65" s="59">
        <f>VLOOKUP(R65,映射表!A:G,7,0)</f>
        <v/>
      </c>
      <c r="R65" s="59" t="s">
        <v>24721</v>
      </c>
      <c r="S65" s="59">
        <v>1</v>
      </c>
      <c r="T65" s="59">
        <v>252.99</v>
      </c>
      <c r="U65" s="59">
        <v>17.71</v>
      </c>
      <c r="V65" s="59">
        <v>179.99</v>
      </c>
      <c r="W65" s="59">
        <v>0</v>
      </c>
      <c r="X65" s="59">
        <v>379.68</v>
      </c>
      <c r="Y65" s="59">
        <f>L65</f>
        <v/>
      </c>
    </row>
    <row r="66" spans="1:25" s="59" customFormat="1">
      <c r="A66" s="59">
        <f>Q66</f>
        <v/>
      </c>
      <c r="B66" s="120">
        <f>R66</f>
        <v/>
      </c>
      <c r="C66" s="116">
        <f>VLOOKUP(B66,映射表!A:C,3,0)</f>
        <v/>
      </c>
      <c r="D66" s="120">
        <f>S66</f>
        <v/>
      </c>
      <c r="E66" s="98">
        <f>IFERROR(T66/D66,0)*D66</f>
        <v/>
      </c>
      <c r="F66" s="120">
        <f>IFERROR(V66/D66,0)*D66</f>
        <v/>
      </c>
      <c r="G66" s="120">
        <f>IFERROR(IF((E66+F66)&gt;200,(E66+F66-200)*0.9+200*0.85,(E66+F66)*0.85),0)</f>
        <v/>
      </c>
      <c r="H66" s="97">
        <f>VLOOKUP(C66,'B2B（ol)'!A:J,10,0)*D66</f>
        <v/>
      </c>
      <c r="I66" s="99">
        <f>IFERROR((G66-H66)/(E66+F66),0)</f>
        <v/>
      </c>
      <c r="J66" s="120">
        <f>IFERROR((G66-H66),0)</f>
        <v/>
      </c>
      <c r="K66" s="120">
        <f>VLOOKUP(C66,'B2B（ol)'!A:N,3,0)</f>
        <v/>
      </c>
      <c r="L66" s="116">
        <f>(E66+F66)</f>
        <v/>
      </c>
      <c r="M66" s="113">
        <f>VLOOKUP(C66,'B2B（ol)'!A:K,11,0)</f>
        <v/>
      </c>
      <c r="N66" s="113">
        <f>VLOOKUP(B66,payments!E:AG,29,0)</f>
        <v/>
      </c>
      <c r="Q66" s="59">
        <f>VLOOKUP(R66,映射表!A:G,7,0)</f>
        <v/>
      </c>
      <c r="R66" s="59" t="s">
        <v>25047</v>
      </c>
      <c r="S66" s="59">
        <v>1</v>
      </c>
      <c r="T66" s="59">
        <v>109.99</v>
      </c>
      <c r="U66" s="59">
        <v>9.9</v>
      </c>
      <c r="V66" s="59">
        <v>59.99</v>
      </c>
      <c r="W66" s="59">
        <v>0</v>
      </c>
      <c r="X66" s="59">
        <v>144.48</v>
      </c>
      <c r="Y66" s="59">
        <f>L66</f>
        <v/>
      </c>
    </row>
    <row r="67" spans="1:25" s="59" customFormat="1">
      <c r="A67" s="59">
        <f>Q67</f>
        <v/>
      </c>
      <c r="B67" s="120">
        <f>R67</f>
        <v/>
      </c>
      <c r="C67" s="116">
        <f>VLOOKUP(B67,映射表!A:C,3,0)</f>
        <v/>
      </c>
      <c r="D67" s="120">
        <f>S67</f>
        <v/>
      </c>
      <c r="E67" s="98">
        <f>IFERROR(T67/D67,0)*D67</f>
        <v/>
      </c>
      <c r="F67" s="120">
        <f>IFERROR(V67/D67,0)*D67</f>
        <v/>
      </c>
      <c r="G67" s="120">
        <f>IFERROR(IF((E67+F67)&gt;200,(E67+F67-200)*0.9+200*0.85,(E67+F67)*0.85),0)</f>
        <v/>
      </c>
      <c r="H67" s="97">
        <f>VLOOKUP(C67,'B2B（ol)'!A:J,10,0)*D67</f>
        <v/>
      </c>
      <c r="I67" s="99">
        <f>IFERROR((G67-H67)/(E67+F67),0)</f>
        <v/>
      </c>
      <c r="J67" s="120">
        <f>IFERROR((G67-H67),0)</f>
        <v/>
      </c>
      <c r="K67" s="120">
        <f>VLOOKUP(C67,'B2B（ol)'!A:N,3,0)</f>
        <v/>
      </c>
      <c r="L67" s="116">
        <f>(E67+F67)</f>
        <v/>
      </c>
      <c r="M67" s="113">
        <f>VLOOKUP(C67,'B2B（ol)'!A:K,11,0)</f>
        <v/>
      </c>
      <c r="N67" s="113">
        <f>VLOOKUP(B67,payments!E:AG,29,0)</f>
        <v/>
      </c>
      <c r="Q67" s="59">
        <f>VLOOKUP(R67,映射表!A:G,7,0)</f>
        <v/>
      </c>
      <c r="R67" s="59" t="s">
        <v>25087</v>
      </c>
      <c r="S67" s="59">
        <v>1</v>
      </c>
      <c r="T67" s="59">
        <v>155.99</v>
      </c>
      <c r="U67" s="59">
        <v>12.87</v>
      </c>
      <c r="V67" s="59">
        <v>69.99</v>
      </c>
      <c r="W67" s="59">
        <v>0</v>
      </c>
      <c r="X67" s="59">
        <v>193.38</v>
      </c>
      <c r="Y67" s="59">
        <f>L67</f>
        <v/>
      </c>
    </row>
    <row r="68" spans="1:25" s="59" customFormat="1">
      <c r="A68" s="59">
        <f>Q68</f>
        <v/>
      </c>
      <c r="B68" s="120">
        <f>R68</f>
        <v/>
      </c>
      <c r="C68" s="116">
        <f>VLOOKUP(B68,映射表!A:C,3,0)</f>
        <v/>
      </c>
      <c r="D68" s="120">
        <f>S68</f>
        <v/>
      </c>
      <c r="E68" s="98">
        <f>IFERROR(T68/D68,0)*D68</f>
        <v/>
      </c>
      <c r="F68" s="120">
        <f>IFERROR(V68/D68,0)*D68</f>
        <v/>
      </c>
      <c r="G68" s="120">
        <f>IFERROR(IF((E68+F68)&gt;200,(E68+F68-200)*0.9+200*0.85,(E68+F68)*0.85),0)</f>
        <v/>
      </c>
      <c r="H68" s="97">
        <f>VLOOKUP(C68,'B2B（ol)'!A:J,10,0)*D68</f>
        <v/>
      </c>
      <c r="I68" s="99">
        <f>IFERROR((G68-H68)/(E68+F68),0)</f>
        <v/>
      </c>
      <c r="J68" s="120">
        <f>IFERROR((G68-H68),0)</f>
        <v/>
      </c>
      <c r="K68" s="120">
        <f>VLOOKUP(C68,'B2B（ol)'!A:N,3,0)</f>
        <v/>
      </c>
      <c r="L68" s="116">
        <f>(E68+F68)</f>
        <v/>
      </c>
      <c r="M68" s="113">
        <f>VLOOKUP(C68,'B2B（ol)'!A:K,11,0)</f>
        <v/>
      </c>
      <c r="N68" s="113">
        <f>VLOOKUP(B68,payments!E:AG,29,0)</f>
        <v/>
      </c>
      <c r="Q68" s="59">
        <f>VLOOKUP(R68,映射表!A:G,7,0)</f>
        <v/>
      </c>
      <c r="R68" s="59" t="s">
        <v>25903</v>
      </c>
      <c r="S68" s="59">
        <v>2</v>
      </c>
      <c r="T68" s="59">
        <v>219.98</v>
      </c>
      <c r="U68" s="59">
        <v>16.78</v>
      </c>
      <c r="V68" s="59">
        <v>119.98</v>
      </c>
      <c r="W68" s="59">
        <v>0</v>
      </c>
      <c r="X68" s="59">
        <v>288.96</v>
      </c>
      <c r="Y68" s="59">
        <f>L68</f>
        <v/>
      </c>
    </row>
    <row r="69" spans="1:25" s="59" customFormat="1">
      <c r="A69" s="59">
        <f>Q69</f>
        <v/>
      </c>
      <c r="B69" s="120">
        <f>R69</f>
        <v/>
      </c>
      <c r="C69" s="116">
        <f>VLOOKUP(B69,映射表!A:C,3,0)</f>
        <v/>
      </c>
      <c r="D69" s="120">
        <f>S69</f>
        <v/>
      </c>
      <c r="E69" s="98">
        <f>IFERROR(T69/D69,0)*D69</f>
        <v/>
      </c>
      <c r="F69" s="120">
        <f>IFERROR(V69/D69,0)*D69</f>
        <v/>
      </c>
      <c r="G69" s="120">
        <f>IFERROR(IF((E69+F69)&gt;200,(E69+F69-200)*0.9+200*0.85,(E69+F69)*0.85),0)</f>
        <v/>
      </c>
      <c r="H69" s="97">
        <f>VLOOKUP(C69,'B2B（ol)'!A:J,10,0)*D69</f>
        <v/>
      </c>
      <c r="I69" s="99">
        <f>IFERROR((G69-H69)/(E69+F69),0)</f>
        <v/>
      </c>
      <c r="J69" s="120">
        <f>IFERROR((G69-H69),0)</f>
        <v/>
      </c>
      <c r="K69" s="120">
        <f>VLOOKUP(C69,'B2B（ol)'!A:N,3,0)</f>
        <v/>
      </c>
      <c r="L69" s="116">
        <f>(E69+F69)</f>
        <v/>
      </c>
      <c r="M69" s="113">
        <f>VLOOKUP(C69,'B2B（ol)'!A:K,11,0)</f>
        <v/>
      </c>
      <c r="N69" s="113">
        <f>VLOOKUP(B69,payments!E:AG,29,0)</f>
        <v/>
      </c>
      <c r="Q69" s="59">
        <f>VLOOKUP(R69,映射表!A:G,7,0)</f>
        <v/>
      </c>
      <c r="R69" s="59" t="s">
        <v>28620</v>
      </c>
      <c r="S69" s="59">
        <v>1</v>
      </c>
      <c r="T69" s="59">
        <v>89.88</v>
      </c>
      <c r="U69" s="59">
        <v>6.36</v>
      </c>
      <c r="V69" s="59">
        <v>49.99</v>
      </c>
      <c r="W69" s="59">
        <v>0</v>
      </c>
      <c r="X69" s="59">
        <v>118.89</v>
      </c>
      <c r="Y69" s="59">
        <f>L69</f>
        <v/>
      </c>
    </row>
    <row r="70" spans="1:25" s="59" customFormat="1">
      <c r="A70" s="59">
        <f>Q70</f>
        <v/>
      </c>
      <c r="B70" s="120">
        <f>R70</f>
        <v/>
      </c>
      <c r="C70" s="116">
        <f>VLOOKUP(B70,映射表!A:C,3,0)</f>
        <v/>
      </c>
      <c r="D70" s="120">
        <f>S70</f>
        <v/>
      </c>
      <c r="E70" s="98">
        <f>IFERROR(T70/D70,0)*D70</f>
        <v/>
      </c>
      <c r="F70" s="120">
        <f>IFERROR(V70/D70,0)*D70</f>
        <v/>
      </c>
      <c r="G70" s="120">
        <f>IFERROR(IF((E70+F70)&gt;200,(E70+F70-200)*0.9+200*0.85,(E70+F70)*0.85),0)</f>
        <v/>
      </c>
      <c r="H70" s="97">
        <f>VLOOKUP(C70,'B2B（ol)'!A:J,10,0)*D70</f>
        <v/>
      </c>
      <c r="I70" s="99">
        <f>IFERROR((G70-H70)/(E70+F70),0)</f>
        <v/>
      </c>
      <c r="J70" s="120">
        <f>IFERROR((G70-H70),0)</f>
        <v/>
      </c>
      <c r="K70" s="120">
        <f>VLOOKUP(C70,'B2B（ol)'!A:N,3,0)</f>
        <v/>
      </c>
      <c r="L70" s="116">
        <f>(E70+F70)</f>
        <v/>
      </c>
      <c r="M70" s="113">
        <f>VLOOKUP(C70,'B2B（ol)'!A:K,11,0)</f>
        <v/>
      </c>
      <c r="N70" s="113">
        <f>VLOOKUP(B70,payments!E:AG,29,0)</f>
        <v/>
      </c>
      <c r="Q70" s="59">
        <f>VLOOKUP(R70,映射表!A:G,7,0)</f>
        <v/>
      </c>
      <c r="R70" s="59" t="s">
        <v>28313</v>
      </c>
      <c r="S70" s="59">
        <v>1</v>
      </c>
      <c r="T70" s="59">
        <v>167.77</v>
      </c>
      <c r="U70" s="59">
        <v>12.5</v>
      </c>
      <c r="V70" s="59">
        <v>79.99</v>
      </c>
      <c r="W70" s="59">
        <v>0</v>
      </c>
      <c r="X70" s="59">
        <v>212.98</v>
      </c>
      <c r="Y70" s="59">
        <f>L70</f>
        <v/>
      </c>
    </row>
    <row r="71" spans="1:25" s="59" customFormat="1">
      <c r="A71" s="59">
        <f>Q71</f>
        <v/>
      </c>
      <c r="B71" s="120">
        <f>R71</f>
        <v/>
      </c>
      <c r="C71" s="116">
        <f>VLOOKUP(B71,映射表!A:C,3,0)</f>
        <v/>
      </c>
      <c r="D71" s="120">
        <f>S71</f>
        <v/>
      </c>
      <c r="E71" s="98">
        <f>IFERROR(T71/D71,0)*D71</f>
        <v/>
      </c>
      <c r="F71" s="120">
        <f>IFERROR(V71/D71,0)*D71</f>
        <v/>
      </c>
      <c r="G71" s="120">
        <f>IFERROR(IF((E71+F71)&gt;200,(E71+F71-200)*0.9+200*0.85,(E71+F71)*0.85),0)</f>
        <v/>
      </c>
      <c r="H71" s="97">
        <f>VLOOKUP(C71,'B2B（ol)'!A:J,10,0)*D71</f>
        <v/>
      </c>
      <c r="I71" s="99">
        <f>IFERROR((G71-H71)/(E71+F71),0)</f>
        <v/>
      </c>
      <c r="J71" s="120">
        <f>IFERROR((G71-H71),0)</f>
        <v/>
      </c>
      <c r="K71" s="120">
        <f>VLOOKUP(C71,'B2B（ol)'!A:N,3,0)</f>
        <v/>
      </c>
      <c r="L71" s="116">
        <f>(E71+F71)</f>
        <v/>
      </c>
      <c r="M71" s="113">
        <f>VLOOKUP(C71,'B2B（ol)'!A:K,11,0)</f>
        <v/>
      </c>
      <c r="N71" s="113">
        <f>VLOOKUP(B71,payments!E:AG,29,0)</f>
        <v/>
      </c>
      <c r="Q71" s="59">
        <f>VLOOKUP(R71,映射表!A:G,7,0)</f>
        <v/>
      </c>
      <c r="R71" s="59" t="s">
        <v>29017</v>
      </c>
      <c r="S71" s="59">
        <v>1</v>
      </c>
      <c r="T71" s="59">
        <v>205.77</v>
      </c>
      <c r="U71" s="59">
        <v>12.14</v>
      </c>
      <c r="V71" s="59">
        <v>29.99</v>
      </c>
      <c r="W71" s="59">
        <v>0</v>
      </c>
      <c r="X71" s="59">
        <v>202.18</v>
      </c>
      <c r="Y71" s="59">
        <f>L71</f>
        <v/>
      </c>
    </row>
    <row r="72" spans="1:25" s="59" customFormat="1">
      <c r="A72" s="59">
        <f>Q72</f>
        <v/>
      </c>
      <c r="B72" s="120">
        <f>R72</f>
        <v/>
      </c>
      <c r="C72" s="116">
        <f>VLOOKUP(B72,映射表!A:C,3,0)</f>
        <v/>
      </c>
      <c r="D72" s="120">
        <f>S72</f>
        <v/>
      </c>
      <c r="E72" s="98">
        <f>IFERROR(T72/D72,0)*D72</f>
        <v/>
      </c>
      <c r="F72" s="120">
        <f>IFERROR(V72/D72,0)*D72</f>
        <v/>
      </c>
      <c r="G72" s="120">
        <f>IFERROR(IF((E72+F72)&gt;200,(E72+F72-200)*0.9+200*0.85,(E72+F72)*0.85),0)</f>
        <v/>
      </c>
      <c r="H72" s="97">
        <f>VLOOKUP(C72,'B2B（ol)'!A:J,10,0)*D72</f>
        <v/>
      </c>
      <c r="I72" s="99">
        <f>IFERROR((G72-H72)/(E72+F72),0)</f>
        <v/>
      </c>
      <c r="J72" s="120">
        <f>IFERROR((G72-H72),0)</f>
        <v/>
      </c>
      <c r="K72" s="120">
        <f>VLOOKUP(C72,'B2B（ol)'!A:N,3,0)</f>
        <v/>
      </c>
      <c r="L72" s="116">
        <f>(E72+F72)</f>
        <v/>
      </c>
      <c r="M72" s="113">
        <f>VLOOKUP(C72,'B2B（ol)'!A:K,11,0)</f>
        <v/>
      </c>
      <c r="N72" s="113">
        <f>VLOOKUP(B72,payments!E:AG,29,0)</f>
        <v/>
      </c>
      <c r="Q72" s="59">
        <f>VLOOKUP(R72,映射表!A:G,7,0)</f>
        <v/>
      </c>
      <c r="R72" s="59" t="s">
        <v>27390</v>
      </c>
      <c r="S72" s="59">
        <v>1</v>
      </c>
      <c r="T72" s="59">
        <v>205.99</v>
      </c>
      <c r="U72" s="59">
        <v>20.08</v>
      </c>
      <c r="V72" s="59">
        <v>129.99</v>
      </c>
      <c r="W72" s="59">
        <v>0</v>
      </c>
      <c r="X72" s="59">
        <v>292.38</v>
      </c>
      <c r="Y72" s="59">
        <f>L72</f>
        <v/>
      </c>
    </row>
    <row r="73" spans="1:25" s="59" customFormat="1">
      <c r="A73" s="59">
        <f>Q73</f>
        <v/>
      </c>
      <c r="B73" s="120">
        <f>R73</f>
        <v/>
      </c>
      <c r="C73" s="116">
        <f>VLOOKUP(B73,映射表!A:C,3,0)</f>
        <v/>
      </c>
      <c r="D73" s="120">
        <f>S73</f>
        <v/>
      </c>
      <c r="E73" s="98">
        <f>IFERROR(T73/D73,0)*D73</f>
        <v/>
      </c>
      <c r="F73" s="120">
        <f>IFERROR(V73/D73,0)*D73</f>
        <v/>
      </c>
      <c r="G73" s="120">
        <f>IFERROR(IF((E73+F73)&gt;200,(E73+F73-200)*0.9+200*0.85,(E73+F73)*0.85),0)</f>
        <v/>
      </c>
      <c r="H73" s="97">
        <f>VLOOKUP(C73,'B2B（ol)'!A:J,10,0)*D73</f>
        <v/>
      </c>
      <c r="I73" s="99">
        <f>IFERROR((G73-H73)/(E73+F73),0)</f>
        <v/>
      </c>
      <c r="J73" s="120">
        <f>IFERROR((G73-H73),0)</f>
        <v/>
      </c>
      <c r="K73" s="120">
        <f>VLOOKUP(C73,'B2B（ol)'!A:N,3,0)</f>
        <v/>
      </c>
      <c r="L73" s="116">
        <f>(E73+F73)</f>
        <v/>
      </c>
      <c r="M73" s="113">
        <f>VLOOKUP(C73,'B2B（ol)'!A:K,11,0)</f>
        <v/>
      </c>
      <c r="N73" s="113">
        <f>VLOOKUP(B73,payments!E:AG,29,0)</f>
        <v/>
      </c>
      <c r="Q73" s="59">
        <f>VLOOKUP(R73,映射表!A:G,7,0)</f>
        <v/>
      </c>
      <c r="R73" s="59" t="s">
        <v>28083</v>
      </c>
      <c r="S73" s="59">
        <v>1</v>
      </c>
      <c r="T73" s="59">
        <v>142.77</v>
      </c>
      <c r="U73" s="59">
        <v>9.99</v>
      </c>
      <c r="V73" s="59">
        <v>49.99</v>
      </c>
      <c r="W73" s="59">
        <v>0</v>
      </c>
      <c r="X73" s="59">
        <v>163.85</v>
      </c>
      <c r="Y73" s="59">
        <f>L73</f>
        <v/>
      </c>
    </row>
    <row r="74" spans="1:25" s="59" customFormat="1">
      <c r="A74" s="59">
        <f>Q74</f>
        <v/>
      </c>
      <c r="B74" s="120">
        <f>R74</f>
        <v/>
      </c>
      <c r="C74" s="116">
        <f>VLOOKUP(B74,映射表!A:C,3,0)</f>
        <v/>
      </c>
      <c r="D74" s="120">
        <f>S74</f>
        <v/>
      </c>
      <c r="E74" s="98">
        <f>IFERROR(T74/D74,0)*D74</f>
        <v/>
      </c>
      <c r="F74" s="120">
        <f>IFERROR(V74/D74,0)*D74</f>
        <v/>
      </c>
      <c r="G74" s="120">
        <f>IFERROR(IF((E74+F74)&gt;200,(E74+F74-200)*0.9+200*0.85,(E74+F74)*0.85),0)</f>
        <v/>
      </c>
      <c r="H74" s="97">
        <f>VLOOKUP(C74,'B2B（ol)'!A:J,10,0)*D74</f>
        <v/>
      </c>
      <c r="I74" s="99">
        <f>IFERROR((G74-H74)/(E74+F74),0)</f>
        <v/>
      </c>
      <c r="J74" s="120">
        <f>IFERROR((G74-H74),0)</f>
        <v/>
      </c>
      <c r="K74" s="120">
        <f>VLOOKUP(C74,'B2B（ol)'!A:N,3,0)</f>
        <v/>
      </c>
      <c r="L74" s="116">
        <f>(E74+F74)</f>
        <v/>
      </c>
      <c r="M74" s="113">
        <f>VLOOKUP(C74,'B2B（ol)'!A:K,11,0)</f>
        <v/>
      </c>
      <c r="N74" s="113">
        <f>VLOOKUP(B74,payments!E:AG,29,0)</f>
        <v/>
      </c>
      <c r="Q74" s="59">
        <f>VLOOKUP(R74,映射表!A:G,7,0)</f>
        <v/>
      </c>
      <c r="R74" s="59" t="s">
        <v>27444</v>
      </c>
      <c r="S74" s="59">
        <v>1</v>
      </c>
      <c r="T74" s="59">
        <v>136.99</v>
      </c>
      <c r="U74" s="59">
        <v>8.9</v>
      </c>
      <c r="V74" s="59">
        <v>79.99</v>
      </c>
      <c r="W74" s="59">
        <v>0</v>
      </c>
      <c r="X74" s="59">
        <v>185.28</v>
      </c>
      <c r="Y74" s="59">
        <f>L74</f>
        <v/>
      </c>
    </row>
    <row r="75" spans="1:25" s="59" customFormat="1">
      <c r="A75" s="59">
        <f>Q75</f>
        <v/>
      </c>
      <c r="B75" s="120">
        <f>R75</f>
        <v/>
      </c>
      <c r="C75" s="116">
        <f>VLOOKUP(B75,映射表!A:C,3,0)</f>
        <v/>
      </c>
      <c r="D75" s="120">
        <f>S75</f>
        <v/>
      </c>
      <c r="E75" s="98">
        <f>IFERROR(T75/D75,0)*D75</f>
        <v/>
      </c>
      <c r="F75" s="120">
        <f>IFERROR(V75/D75,0)*D75</f>
        <v/>
      </c>
      <c r="G75" s="120">
        <f>IFERROR(IF((E75+F75)&gt;200,(E75+F75-200)*0.9+200*0.85,(E75+F75)*0.85),0)</f>
        <v/>
      </c>
      <c r="H75" s="97">
        <f>VLOOKUP(C75,'B2B（ol)'!A:J,10,0)*D75</f>
        <v/>
      </c>
      <c r="I75" s="99">
        <f>IFERROR((G75-H75)/(E75+F75),0)</f>
        <v/>
      </c>
      <c r="J75" s="120">
        <f>IFERROR((G75-H75),0)</f>
        <v/>
      </c>
      <c r="K75" s="120">
        <f>VLOOKUP(C75,'B2B（ol)'!A:N,3,0)</f>
        <v/>
      </c>
      <c r="L75" s="116">
        <f>(E75+F75)</f>
        <v/>
      </c>
      <c r="M75" s="113">
        <f>VLOOKUP(C75,'B2B（ol)'!A:K,11,0)</f>
        <v/>
      </c>
      <c r="N75" s="113">
        <f>VLOOKUP(B75,payments!E:AG,29,0)</f>
        <v/>
      </c>
      <c r="Q75" s="59">
        <f>VLOOKUP(R75,映射表!A:G,7,0)</f>
        <v/>
      </c>
      <c r="R75" s="59" t="s">
        <v>27748</v>
      </c>
      <c r="S75" s="59">
        <v>1</v>
      </c>
      <c r="T75" s="59">
        <v>186.99</v>
      </c>
      <c r="U75" s="59">
        <v>18.23</v>
      </c>
      <c r="V75" s="59">
        <v>29.99</v>
      </c>
      <c r="W75" s="59">
        <v>0</v>
      </c>
      <c r="X75" s="59">
        <v>185.28</v>
      </c>
      <c r="Y75" s="59">
        <f>L75</f>
        <v/>
      </c>
    </row>
    <row r="76" spans="1:25" s="59" customFormat="1">
      <c r="A76" s="59">
        <f>Q76</f>
        <v/>
      </c>
      <c r="B76" s="120">
        <f>R76</f>
        <v/>
      </c>
      <c r="C76" s="116">
        <f>VLOOKUP(B76,映射表!A:C,3,0)</f>
        <v/>
      </c>
      <c r="D76" s="120">
        <f>S76</f>
        <v/>
      </c>
      <c r="E76" s="98">
        <f>IFERROR(T76/D76,0)*D76</f>
        <v/>
      </c>
      <c r="F76" s="120">
        <f>IFERROR(V76/D76,0)*D76</f>
        <v/>
      </c>
      <c r="G76" s="120">
        <f>IFERROR(IF((E76+F76)&gt;200,(E76+F76-200)*0.9+200*0.85,(E76+F76)*0.85),0)</f>
        <v/>
      </c>
      <c r="H76" s="97">
        <f>VLOOKUP(C76,'B2B（ol)'!A:J,10,0)*D76</f>
        <v/>
      </c>
      <c r="I76" s="99">
        <f>IFERROR((G76-H76)/(E76+F76),0)</f>
        <v/>
      </c>
      <c r="J76" s="120">
        <f>IFERROR((G76-H76),0)</f>
        <v/>
      </c>
      <c r="K76" s="120">
        <f>VLOOKUP(C76,'B2B（ol)'!A:N,3,0)</f>
        <v/>
      </c>
      <c r="L76" s="116">
        <f>(E76+F76)</f>
        <v/>
      </c>
      <c r="M76" s="113">
        <f>VLOOKUP(C76,'B2B（ol)'!A:K,11,0)</f>
        <v/>
      </c>
      <c r="N76" s="113">
        <f>VLOOKUP(B76,payments!E:AG,29,0)</f>
        <v/>
      </c>
      <c r="Q76" s="59">
        <f>VLOOKUP(R76,映射表!A:G,7,0)</f>
        <v/>
      </c>
      <c r="R76" s="59" t="s">
        <v>28083</v>
      </c>
      <c r="S76" s="59">
        <v>1</v>
      </c>
      <c r="T76" s="59">
        <v>142.77</v>
      </c>
      <c r="U76" s="59">
        <v>11.78</v>
      </c>
      <c r="V76" s="59">
        <v>49.99</v>
      </c>
      <c r="W76" s="59">
        <v>0</v>
      </c>
      <c r="X76" s="59">
        <v>163.85</v>
      </c>
      <c r="Y76" s="59">
        <f>L76</f>
        <v/>
      </c>
    </row>
    <row r="77" spans="1:25" s="59" customFormat="1">
      <c r="A77" s="59">
        <f>Q77</f>
        <v/>
      </c>
      <c r="B77" s="120">
        <f>R77</f>
        <v/>
      </c>
      <c r="C77" s="116">
        <f>VLOOKUP(B77,映射表!A:C,3,0)</f>
        <v/>
      </c>
      <c r="D77" s="120">
        <f>S77</f>
        <v/>
      </c>
      <c r="E77" s="98">
        <f>IFERROR(T77/D77,0)*D77</f>
        <v/>
      </c>
      <c r="F77" s="120">
        <f>IFERROR(V77/D77,0)*D77</f>
        <v/>
      </c>
      <c r="G77" s="120">
        <f>IFERROR(IF((E77+F77)&gt;200,(E77+F77-200)*0.9+200*0.85,(E77+F77)*0.85),0)</f>
        <v/>
      </c>
      <c r="H77" s="97">
        <f>VLOOKUP(C77,'B2B（ol)'!A:J,10,0)*D77</f>
        <v/>
      </c>
      <c r="I77" s="99">
        <f>IFERROR((G77-H77)/(E77+F77),0)</f>
        <v/>
      </c>
      <c r="J77" s="120">
        <f>IFERROR((G77-H77),0)</f>
        <v/>
      </c>
      <c r="K77" s="120">
        <f>VLOOKUP(C77,'B2B（ol)'!A:N,3,0)</f>
        <v/>
      </c>
      <c r="L77" s="116">
        <f>(E77+F77)</f>
        <v/>
      </c>
      <c r="M77" s="113">
        <f>VLOOKUP(C77,'B2B（ol)'!A:K,11,0)</f>
        <v/>
      </c>
      <c r="N77" s="113">
        <f>VLOOKUP(B77,payments!E:AG,29,0)</f>
        <v/>
      </c>
      <c r="Q77" s="59">
        <f>VLOOKUP(R77,映射表!A:G,7,0)</f>
        <v/>
      </c>
      <c r="R77" s="59" t="s">
        <v>28977</v>
      </c>
      <c r="S77" s="59">
        <v>1</v>
      </c>
      <c r="T77" s="59">
        <v>247.99</v>
      </c>
      <c r="U77" s="59">
        <v>19.84</v>
      </c>
      <c r="V77" s="59">
        <v>169.99</v>
      </c>
      <c r="W77" s="59">
        <v>0</v>
      </c>
      <c r="X77" s="59">
        <v>366.18</v>
      </c>
      <c r="Y77" s="59">
        <f>L77</f>
        <v/>
      </c>
    </row>
    <row r="78" spans="1:25" s="59" customFormat="1">
      <c r="A78" s="59">
        <f>Q78</f>
        <v/>
      </c>
      <c r="B78" s="120">
        <f>R78</f>
        <v/>
      </c>
      <c r="C78" s="116">
        <f>VLOOKUP(B78,映射表!A:C,3,0)</f>
        <v/>
      </c>
      <c r="D78" s="120">
        <f>S78</f>
        <v/>
      </c>
      <c r="E78" s="98">
        <f>IFERROR(T78/D78,0)*D78</f>
        <v/>
      </c>
      <c r="F78" s="120">
        <f>IFERROR(V78/D78,0)*D78</f>
        <v/>
      </c>
      <c r="G78" s="120">
        <f>IFERROR(IF((E78+F78)&gt;200,(E78+F78-200)*0.9+200*0.85,(E78+F78)*0.85),0)</f>
        <v/>
      </c>
      <c r="H78" s="97">
        <f>VLOOKUP(C78,'B2B（ol)'!A:J,10,0)*D78</f>
        <v/>
      </c>
      <c r="I78" s="99">
        <f>IFERROR((G78-H78)/(E78+F78),0)</f>
        <v/>
      </c>
      <c r="J78" s="120">
        <f>IFERROR((G78-H78),0)</f>
        <v/>
      </c>
      <c r="K78" s="120">
        <f>VLOOKUP(C78,'B2B（ol)'!A:N,3,0)</f>
        <v/>
      </c>
      <c r="L78" s="116">
        <f>(E78+F78)</f>
        <v/>
      </c>
      <c r="M78" s="113">
        <f>VLOOKUP(C78,'B2B（ol)'!A:K,11,0)</f>
        <v/>
      </c>
      <c r="N78" s="113">
        <f>VLOOKUP(B78,payments!E:AG,29,0)</f>
        <v/>
      </c>
      <c r="Q78" s="59">
        <f>VLOOKUP(R78,映射表!A:G,7,0)</f>
        <v/>
      </c>
      <c r="R78" s="59" t="s">
        <v>29175</v>
      </c>
      <c r="S78" s="59">
        <v>1</v>
      </c>
      <c r="T78" s="59">
        <v>87.77</v>
      </c>
      <c r="U78" s="59">
        <v>5.27</v>
      </c>
      <c r="V78" s="59">
        <v>79.99</v>
      </c>
      <c r="W78" s="59">
        <v>0</v>
      </c>
      <c r="X78" s="59">
        <v>142.6</v>
      </c>
      <c r="Y78" s="59">
        <f>L78</f>
        <v/>
      </c>
    </row>
    <row r="79" spans="1:25" s="59" customFormat="1">
      <c r="A79" s="59">
        <f>Q79</f>
        <v/>
      </c>
      <c r="B79" s="120">
        <f>R79</f>
        <v/>
      </c>
      <c r="C79" s="116">
        <f>VLOOKUP(B79,映射表!A:C,3,0)</f>
        <v/>
      </c>
      <c r="D79" s="120">
        <f>S79</f>
        <v/>
      </c>
      <c r="E79" s="98">
        <f>IFERROR(T79/D79,0)*D79</f>
        <v/>
      </c>
      <c r="F79" s="120">
        <f>IFERROR(V79/D79,0)*D79</f>
        <v/>
      </c>
      <c r="G79" s="120">
        <f>IFERROR(IF((E79+F79)&gt;200,(E79+F79-200)*0.9+200*0.85,(E79+F79)*0.85),0)</f>
        <v/>
      </c>
      <c r="H79" s="97">
        <f>VLOOKUP(C79,'B2B（ol)'!A:J,10,0)*D79</f>
        <v/>
      </c>
      <c r="I79" s="99">
        <f>IFERROR((G79-H79)/(E79+F79),0)</f>
        <v/>
      </c>
      <c r="J79" s="120">
        <f>IFERROR((G79-H79),0)</f>
        <v/>
      </c>
      <c r="K79" s="120">
        <f>VLOOKUP(C79,'B2B（ol)'!A:N,3,0)</f>
        <v/>
      </c>
      <c r="L79" s="116">
        <f>(E79+F79)</f>
        <v/>
      </c>
      <c r="M79" s="113">
        <f>VLOOKUP(C79,'B2B（ol)'!A:K,11,0)</f>
        <v/>
      </c>
      <c r="N79" s="113">
        <f>VLOOKUP(B79,payments!E:AG,29,0)</f>
        <v/>
      </c>
      <c r="Q79" s="59">
        <f>VLOOKUP(R79,映射表!A:G,7,0)</f>
        <v/>
      </c>
      <c r="R79" s="59" t="s">
        <v>28099</v>
      </c>
      <c r="S79" s="59">
        <v>1</v>
      </c>
      <c r="T79" s="59">
        <v>96.77</v>
      </c>
      <c r="U79" s="59">
        <v>5.81</v>
      </c>
      <c r="V79" s="59">
        <v>39.99</v>
      </c>
      <c r="W79" s="59">
        <v>0</v>
      </c>
      <c r="X79" s="59">
        <v>116.25</v>
      </c>
      <c r="Y79" s="59">
        <f>L79</f>
        <v/>
      </c>
    </row>
    <row r="80" spans="1:25" s="59" customFormat="1"/>
    <row r="81" spans="1:25" s="59" customFormat="1"/>
    <row r="82" spans="1:25" s="59" customFormat="1"/>
    <row r="83" spans="1:25" s="59" customFormat="1"/>
    <row r="84" spans="1:25" s="59" customFormat="1"/>
    <row r="85" spans="1:25" s="59" customFormat="1"/>
    <row r="86" spans="1:25" s="59" customFormat="1"/>
    <row r="87" spans="1:25" s="59" customFormat="1"/>
    <row r="88" spans="1:25" s="59" customFormat="1"/>
    <row r="89" spans="1:25" s="59" customFormat="1"/>
    <row r="90" spans="1:25" s="59" customFormat="1"/>
    <row r="91" spans="1:25" s="59" customFormat="1"/>
    <row r="92" spans="1:25" s="59" customFormat="1"/>
    <row r="93" spans="1:25" s="59" customFormat="1"/>
    <row r="94" spans="1:25" s="59" customFormat="1"/>
    <row r="95" spans="1:25" s="59" customFormat="1"/>
    <row r="96" spans="1:25" s="59" customFormat="1"/>
    <row r="97" spans="1:25" s="59" customFormat="1"/>
    <row r="98" spans="1:25" s="59" customFormat="1"/>
    <row r="99" spans="1:25" s="59" customFormat="1"/>
    <row r="100" spans="1:25" s="59" customFormat="1"/>
    <row r="101" spans="1:25" s="59" customFormat="1"/>
    <row r="102" spans="1:25" s="59" customFormat="1"/>
    <row r="103" spans="1:25" s="59" customFormat="1"/>
    <row r="104" spans="1:25" s="59" customFormat="1" ht="15" customHeight="1"/>
    <row r="105" spans="1:25" s="59" customFormat="1"/>
    <row r="106" spans="1:25" s="59" customFormat="1"/>
    <row r="107" spans="1:25" s="59" customFormat="1"/>
    <row r="108" spans="1:25" s="59" customFormat="1"/>
    <row r="109" spans="1:25" s="59" customFormat="1"/>
    <row r="110" spans="1:25" s="59" customFormat="1"/>
    <row r="111" spans="1:25" s="59" customFormat="1"/>
    <row r="112" spans="1:25" s="59" customFormat="1"/>
    <row r="113" spans="1:25" s="59" customFormat="1"/>
    <row r="114" spans="1:25" s="59" customFormat="1"/>
    <row r="115" spans="1:25" s="59" customFormat="1"/>
    <row r="116" spans="1:25" s="59" customFormat="1"/>
    <row r="117" spans="1:25" s="59" customFormat="1"/>
    <row r="118" spans="1:25" s="59" customFormat="1"/>
    <row r="119" spans="1:25" s="59" customFormat="1"/>
    <row r="120" spans="1:25" s="59" customFormat="1"/>
    <row r="121" spans="1:25" s="59" customFormat="1"/>
    <row r="122" spans="1:25" s="59" customFormat="1"/>
    <row r="123" spans="1:25" s="59" customFormat="1"/>
    <row r="124" spans="1:25" s="59" customFormat="1"/>
    <row r="125" spans="1:25" s="59" customFormat="1"/>
    <row r="126" spans="1:25" s="59" customFormat="1"/>
    <row r="127" spans="1:25" s="59" customFormat="1"/>
    <row r="128" spans="1:25" s="59" customFormat="1"/>
    <row r="129" spans="1:25" s="59" customFormat="1"/>
    <row r="130" spans="1:25" s="59" customFormat="1"/>
    <row r="131" spans="1:25" s="59" customFormat="1"/>
    <row r="132" spans="1:25" s="59" customFormat="1"/>
    <row r="133" spans="1:25" s="59" customFormat="1"/>
    <row r="134" spans="1:25" s="59" customFormat="1"/>
    <row r="135" spans="1:25" s="59" customFormat="1"/>
    <row r="136" spans="1:25" s="59" customFormat="1"/>
    <row r="137" spans="1:25" s="59" customFormat="1"/>
    <row r="138" spans="1:25" s="59" customFormat="1"/>
    <row r="139" spans="1:25" s="59" customFormat="1"/>
    <row r="140" spans="1:25" s="59" customFormat="1"/>
    <row r="141" spans="1:25" s="59" customFormat="1"/>
    <row r="142" spans="1:25" s="59" customFormat="1"/>
    <row r="143" spans="1:25" s="59" customFormat="1"/>
    <row r="144" spans="1:25" s="59" customFormat="1"/>
    <row r="145" spans="1:25" s="59" customFormat="1"/>
    <row r="146" spans="1:25" s="59" customFormat="1"/>
    <row r="147" spans="1:25" s="59" customFormat="1"/>
    <row r="148" spans="1:25" s="59" customFormat="1"/>
    <row r="149" spans="1:25" s="59" customFormat="1"/>
    <row r="150" spans="1:25" s="59" customFormat="1"/>
    <row r="151" spans="1:25" s="59" customFormat="1"/>
    <row r="152" spans="1:25" s="59" customFormat="1"/>
    <row r="153" spans="1:25" s="59" customFormat="1"/>
    <row r="154" spans="1:25" s="59" customFormat="1"/>
    <row r="155" spans="1:25" s="59" customFormat="1"/>
    <row r="156" spans="1:25" s="59" customFormat="1"/>
    <row r="157" spans="1:25" s="59" customFormat="1"/>
    <row r="158" spans="1:25" s="59" customFormat="1"/>
    <row r="159" spans="1:25" s="59" customFormat="1"/>
    <row r="160" spans="1:25" s="59" customFormat="1"/>
    <row r="161" spans="1:25" s="59" customFormat="1"/>
    <row r="162" spans="1:25" s="59" customFormat="1"/>
    <row r="163" spans="1:25" s="59" customFormat="1"/>
    <row r="164" spans="1:25" s="59" customFormat="1"/>
    <row r="165" spans="1:25" s="59" customFormat="1"/>
    <row r="166" spans="1:25" s="59" customFormat="1"/>
    <row r="167" spans="1:25" s="59" customFormat="1"/>
    <row r="168" spans="1:25" s="59" customFormat="1"/>
    <row r="169" spans="1:25" s="59" customFormat="1"/>
    <row r="170" spans="1:25" s="59" customFormat="1"/>
    <row r="171" spans="1:25" s="59" customFormat="1"/>
    <row r="172" spans="1:25" s="59" customFormat="1"/>
    <row r="173" spans="1:25" s="59" customFormat="1"/>
    <row r="174" spans="1:25" s="59" customFormat="1"/>
    <row r="175" spans="1:25" s="59" customFormat="1"/>
    <row r="176" spans="1:25" s="59" customFormat="1"/>
    <row r="177" spans="1:25" s="59" customFormat="1"/>
    <row r="178" spans="1:25" s="59" customFormat="1"/>
    <row r="179" spans="1:25" s="59" customFormat="1"/>
    <row r="180" spans="1:25" s="59" customFormat="1"/>
    <row r="181" spans="1:25" s="59" customFormat="1"/>
    <row r="182" spans="1:25" s="59" customFormat="1"/>
    <row r="183" spans="1:25" s="59" customFormat="1"/>
    <row r="184" spans="1:25" s="59" customFormat="1"/>
    <row r="185" spans="1:25" s="59" customFormat="1"/>
    <row r="186" spans="1:25" s="59" customFormat="1"/>
    <row r="187" spans="1:25" s="59" customFormat="1"/>
    <row r="188" spans="1:25" s="59" customFormat="1"/>
    <row r="189" spans="1:25" s="59" customFormat="1"/>
    <row r="190" spans="1:25" s="59" customFormat="1"/>
    <row r="191" spans="1:25" s="59" customFormat="1"/>
    <row r="192" spans="1:25" s="59" customFormat="1"/>
    <row r="193" spans="1:25" s="59" customFormat="1"/>
    <row r="194" spans="1:25" s="59" customFormat="1"/>
    <row r="195" spans="1:25" s="59" customFormat="1"/>
    <row r="196" spans="1:25" s="59" customFormat="1"/>
    <row r="197" spans="1:25" s="59" customFormat="1"/>
    <row r="198" spans="1:25" s="59" customFormat="1"/>
    <row r="199" spans="1:25" s="59" customFormat="1"/>
    <row r="200" spans="1:25" s="59" customFormat="1"/>
    <row r="201" spans="1:25" s="59" customFormat="1"/>
    <row r="202" spans="1:25" s="59" customFormat="1"/>
    <row r="203" spans="1:25" s="59" customFormat="1"/>
    <row r="204" spans="1:25" s="59" customFormat="1"/>
    <row r="205" spans="1:25" s="59" customFormat="1"/>
    <row r="206" spans="1:25" s="59" customFormat="1"/>
    <row r="207" spans="1:25" s="59" customFormat="1"/>
    <row r="208" spans="1:25" s="59" customFormat="1"/>
    <row r="209" spans="1:25" s="59" customFormat="1"/>
    <row r="210" spans="1:25" s="59" customFormat="1"/>
    <row r="211" spans="1:25" s="59" customFormat="1"/>
    <row r="212" spans="1:25" s="59" customFormat="1"/>
    <row r="213" spans="1:25" s="59" customFormat="1"/>
    <row r="214" spans="1:25" s="59" customFormat="1"/>
    <row r="215" spans="1:25" s="59" customFormat="1"/>
    <row r="216" spans="1:25" s="59" customFormat="1"/>
    <row r="217" spans="1:25" s="59" customFormat="1"/>
    <row r="218" spans="1:25" s="59" customFormat="1"/>
    <row r="219" spans="1:25" s="59" customFormat="1"/>
    <row r="220" spans="1:25" s="59" customFormat="1"/>
    <row r="221" spans="1:25" s="59" customFormat="1"/>
    <row r="222" spans="1:25" s="59" customFormat="1"/>
    <row r="223" spans="1:25" s="59" customFormat="1"/>
    <row r="224" spans="1:25" s="59" customFormat="1"/>
    <row r="225" spans="1:25" s="59" customFormat="1"/>
    <row r="226" spans="1:25" s="59" customFormat="1"/>
    <row r="227" spans="1:25" s="59" customFormat="1"/>
    <row r="228" spans="1:25" s="59" customFormat="1"/>
    <row r="229" spans="1:25" s="59" customFormat="1"/>
    <row r="230" spans="1:25" s="59" customFormat="1"/>
    <row r="231" spans="1:25" s="59" customFormat="1"/>
    <row r="232" spans="1:25" s="59" customFormat="1"/>
    <row r="233" spans="1:25" s="59" customFormat="1"/>
    <row r="234" spans="1:25" s="59" customFormat="1"/>
    <row r="235" spans="1:25" s="59" customFormat="1"/>
    <row r="236" spans="1:25" s="59" customFormat="1"/>
    <row r="237" spans="1:25" s="59" customFormat="1"/>
    <row r="238" spans="1:25" s="59" customFormat="1"/>
    <row r="239" spans="1:25" s="59" customFormat="1"/>
    <row r="240" spans="1:25" s="59" customFormat="1"/>
    <row r="241" spans="1:25" s="59" customFormat="1"/>
    <row r="242" spans="1:25" s="59" customFormat="1"/>
    <row r="243" spans="1:25" s="59" customFormat="1"/>
    <row r="244" spans="1:25" s="59" customFormat="1"/>
    <row r="245" spans="1:25" s="59" customFormat="1"/>
    <row r="246" spans="1:25" s="59" customFormat="1"/>
    <row r="247" spans="1:25" s="59" customFormat="1"/>
    <row r="248" spans="1:25" s="59" customFormat="1"/>
    <row r="249" spans="1:25" s="59" customFormat="1"/>
    <row r="250" spans="1:25" s="59" customFormat="1"/>
    <row r="251" spans="1:25" s="59" customFormat="1"/>
    <row r="252" spans="1:25" s="59" customFormat="1"/>
    <row r="253" spans="1:25" s="59" customFormat="1"/>
    <row r="254" spans="1:25" s="59" customFormat="1"/>
    <row r="255" spans="1:25" s="59" customFormat="1"/>
    <row r="256" spans="1:25" s="59" customFormat="1"/>
    <row r="257" spans="1:25" s="59" customFormat="1"/>
    <row r="258" spans="1:25" s="59" customFormat="1"/>
    <row r="259" spans="1:25" s="59" customFormat="1"/>
    <row r="260" spans="1:25" s="59" customFormat="1"/>
    <row r="261" spans="1:25" s="59" customFormat="1"/>
    <row r="262" spans="1:25" s="59" customFormat="1"/>
    <row r="263" spans="1:25" s="59" customFormat="1"/>
    <row r="264" spans="1:25" s="59" customFormat="1"/>
    <row r="265" spans="1:25" s="59" customFormat="1"/>
    <row r="266" spans="1:25" s="59" customFormat="1"/>
    <row r="267" spans="1:25" s="59" customFormat="1"/>
    <row r="268" spans="1:25" s="59" customFormat="1"/>
    <row r="269" spans="1:25" s="59" customFormat="1"/>
    <row r="270" spans="1:25" s="59" customFormat="1"/>
    <row r="271" spans="1:25" s="59" customFormat="1"/>
    <row r="272" spans="1:25" s="59" customFormat="1"/>
    <row r="273" spans="1:25" s="59" customFormat="1"/>
    <row r="274" spans="1:25" s="59" customFormat="1"/>
    <row r="275" spans="1:25" s="59" customFormat="1"/>
    <row r="276" spans="1:25" s="59" customFormat="1"/>
    <row r="277" spans="1:25" s="59" customFormat="1"/>
    <row r="278" spans="1:25" s="59" customFormat="1"/>
    <row r="279" spans="1:25" s="59" customFormat="1"/>
    <row r="280" spans="1:25" s="59" customFormat="1"/>
    <row r="281" spans="1:25" s="59" customFormat="1"/>
    <row r="282" spans="1:25" s="59" customFormat="1"/>
    <row r="283" spans="1:25" s="59" customFormat="1"/>
    <row r="284" spans="1:25" s="59" customFormat="1"/>
    <row r="285" spans="1:25" s="59" customFormat="1"/>
    <row r="286" spans="1:25" s="59" customFormat="1"/>
    <row r="287" spans="1:25" s="59" customFormat="1"/>
    <row r="288" spans="1:25" s="59" customFormat="1"/>
    <row r="289" spans="1:25" s="59" customFormat="1"/>
    <row r="290" spans="1:25" s="59" customFormat="1"/>
    <row r="291" spans="1:25" s="59" customFormat="1"/>
    <row r="292" spans="1:25" s="59" customFormat="1"/>
    <row r="293" spans="1:25" s="59" customFormat="1"/>
    <row r="294" spans="1:25" s="59" customFormat="1"/>
    <row r="295" spans="1:25" s="59" customFormat="1"/>
    <row r="296" spans="1:25" s="59" customFormat="1"/>
    <row r="297" spans="1:25" s="59" customFormat="1"/>
    <row r="298" spans="1:25" s="59" customFormat="1"/>
    <row r="299" spans="1:25" s="59" customFormat="1"/>
    <row r="300" spans="1:25" s="59" customFormat="1"/>
    <row r="301" spans="1:25" s="59" customFormat="1"/>
    <row r="302" spans="1:25" s="59" customFormat="1"/>
    <row r="303" spans="1:25" s="59" customFormat="1"/>
    <row r="304" spans="1:25" s="59" customFormat="1"/>
    <row r="305" spans="1:25" s="59" customFormat="1"/>
    <row r="306" spans="1:25" s="59" customFormat="1"/>
    <row r="307" spans="1:25" s="59" customFormat="1"/>
    <row r="308" spans="1:25" s="59" customFormat="1"/>
    <row r="309" spans="1:25" s="59" customFormat="1"/>
    <row r="310" spans="1:25" s="59" customFormat="1"/>
    <row r="311" spans="1:25" s="59" customFormat="1"/>
    <row r="312" spans="1:25" s="59" customFormat="1"/>
    <row r="313" spans="1:25" s="59" customFormat="1"/>
    <row r="314" spans="1:25" s="59" customFormat="1"/>
    <row r="315" spans="1:25" s="59" customFormat="1"/>
    <row r="316" spans="1:25" s="59" customFormat="1"/>
    <row r="317" spans="1:25" s="59" customFormat="1"/>
    <row r="318" spans="1:25" s="59" customFormat="1"/>
    <row r="319" spans="1:25" s="59" customFormat="1"/>
    <row r="320" spans="1:25" s="59" customFormat="1"/>
    <row r="321" spans="1:25" s="59" customFormat="1"/>
    <row r="322" spans="1:25" s="59" customFormat="1"/>
    <row r="323" spans="1:25" s="59" customFormat="1"/>
    <row r="324" spans="1:25" s="59" customFormat="1"/>
    <row r="325" spans="1:25" s="59" customFormat="1"/>
    <row r="326" spans="1:25" s="59" customFormat="1"/>
    <row r="327" spans="1:25" s="59" customFormat="1"/>
    <row r="328" spans="1:25" s="59" customFormat="1"/>
    <row r="329" spans="1:25" s="59" customFormat="1"/>
    <row r="330" spans="1:25" s="59" customFormat="1"/>
    <row r="331" spans="1:25" s="59" customFormat="1"/>
    <row r="332" spans="1:25" s="59" customFormat="1"/>
    <row r="333" spans="1:25" s="59" customFormat="1"/>
    <row r="334" spans="1:25" s="59" customFormat="1"/>
    <row r="335" spans="1:25" s="59" customFormat="1"/>
    <row r="336" spans="1:25" s="59" customFormat="1"/>
    <row r="337" spans="1:25" s="59" customFormat="1"/>
    <row r="338" spans="1:25" s="59" customFormat="1"/>
    <row r="339" spans="1:25" s="59" customFormat="1"/>
    <row r="340" spans="1:25" s="59" customFormat="1"/>
    <row r="341" spans="1:25" s="59" customFormat="1"/>
    <row r="342" spans="1:25" s="59" customFormat="1"/>
    <row r="343" spans="1:25" s="59" customFormat="1"/>
    <row r="344" spans="1:25" s="59" customFormat="1"/>
    <row r="345" spans="1:25" s="59" customFormat="1"/>
    <row r="346" spans="1:25" s="59" customFormat="1"/>
    <row r="347" spans="1:25" s="59" customFormat="1"/>
    <row r="348" spans="1:25" s="59" customFormat="1"/>
    <row r="349" spans="1:25" s="59" customFormat="1"/>
    <row r="350" spans="1:25" s="59" customFormat="1"/>
    <row r="351" spans="1:25" s="59" customFormat="1"/>
    <row r="352" spans="1:25" s="59" customFormat="1"/>
    <row r="353" spans="1:25" s="59" customFormat="1"/>
    <row r="354" spans="1:25" s="59" customFormat="1"/>
    <row r="355" spans="1:25" s="59" customFormat="1"/>
    <row r="356" spans="1:25" s="59" customFormat="1"/>
    <row r="357" spans="1:25" s="59" customFormat="1"/>
    <row r="358" spans="1:25" s="59" customFormat="1"/>
    <row r="359" spans="1:25" s="59" customFormat="1"/>
    <row r="360" spans="1:25" s="59" customFormat="1"/>
    <row r="361" spans="1:25" s="59" customFormat="1"/>
    <row r="362" spans="1:25" s="59" customFormat="1"/>
    <row r="363" spans="1:25" s="59" customFormat="1"/>
    <row r="364" spans="1:25" s="59" customFormat="1"/>
    <row r="365" spans="1:25" s="59" customFormat="1"/>
    <row r="366" spans="1:25" s="59" customFormat="1"/>
    <row r="367" spans="1:25" s="59" customFormat="1"/>
    <row r="368" spans="1:25" s="59" customFormat="1"/>
    <row r="369" spans="1:25" s="59" customFormat="1"/>
    <row r="370" spans="1:25" s="59" customFormat="1"/>
    <row r="371" spans="1:25" s="59" customFormat="1"/>
    <row r="372" spans="1:25" s="59" customFormat="1"/>
    <row r="373" spans="1:25" s="59" customFormat="1"/>
    <row r="374" spans="1:25" s="59" customFormat="1"/>
    <row r="375" spans="1:25" s="59" customFormat="1"/>
    <row r="376" spans="1:25" s="59" customFormat="1"/>
    <row r="377" spans="1:25" s="59" customFormat="1"/>
    <row r="378" spans="1:25" s="59" customFormat="1"/>
    <row r="379" spans="1:25" s="59" customFormat="1"/>
    <row r="380" spans="1:25" s="59" customFormat="1"/>
    <row r="381" spans="1:25" s="59" customFormat="1"/>
    <row r="382" spans="1:25" s="59" customFormat="1"/>
    <row r="383" spans="1:25" s="59" customFormat="1"/>
    <row r="384" spans="1:25" s="59" customFormat="1"/>
    <row r="385" spans="1:25" s="59" customFormat="1"/>
    <row r="386" spans="1:25" s="59" customFormat="1"/>
    <row r="387" spans="1:25" s="59" customFormat="1"/>
    <row r="388" spans="1:25" s="59" customFormat="1"/>
    <row r="389" spans="1:25" s="59" customFormat="1"/>
    <row r="390" spans="1:25" s="59" customFormat="1"/>
    <row r="391" spans="1:25" s="59" customFormat="1"/>
    <row r="392" spans="1:25" s="59" customFormat="1"/>
    <row r="393" spans="1:25" s="59" customFormat="1"/>
    <row r="394" spans="1:25" s="59" customFormat="1"/>
    <row r="395" spans="1:25" s="59" customFormat="1"/>
    <row r="396" spans="1:25" s="59" customFormat="1"/>
    <row r="397" spans="1:25" s="59" customFormat="1"/>
    <row r="398" spans="1:25" s="59" customFormat="1"/>
    <row r="399" spans="1:25" s="59" customFormat="1"/>
    <row r="400" spans="1:25" s="59" customFormat="1"/>
    <row r="401" spans="1:25" s="59" customFormat="1"/>
    <row r="402" spans="1:25" s="59" customFormat="1"/>
    <row r="403" spans="1:25" s="59" customFormat="1"/>
    <row r="404" spans="1:25" s="59" customFormat="1"/>
    <row r="405" spans="1:25" s="59" customFormat="1"/>
    <row r="406" spans="1:25" s="59" customFormat="1"/>
    <row r="407" spans="1:25" s="59" customFormat="1"/>
    <row r="408" spans="1:25" s="59" customFormat="1"/>
    <row r="409" spans="1:25" s="59" customFormat="1"/>
    <row r="410" spans="1:25" s="59" customFormat="1"/>
    <row r="411" spans="1:25" s="59" customFormat="1"/>
    <row r="412" spans="1:25" s="59" customFormat="1"/>
    <row r="413" spans="1:25" s="59" customFormat="1"/>
    <row r="414" spans="1:25" s="59" customFormat="1"/>
    <row r="415" spans="1:25" s="59" customFormat="1"/>
    <row r="416" spans="1:25" s="59" customFormat="1"/>
    <row r="417" spans="1:25" s="59" customFormat="1"/>
    <row r="418" spans="1:25" s="59" customFormat="1"/>
    <row r="419" spans="1:25" s="59" customFormat="1"/>
    <row r="420" spans="1:25" s="59" customFormat="1"/>
    <row r="421" spans="1:25" s="59" customFormat="1"/>
    <row r="422" spans="1:25" s="59" customFormat="1"/>
    <row r="423" spans="1:25" s="59" customFormat="1"/>
    <row r="424" spans="1:25" s="59" customFormat="1"/>
    <row r="425" spans="1:25" s="59" customFormat="1"/>
    <row r="426" spans="1:25" s="59" customFormat="1"/>
    <row r="427" spans="1:25" s="59" customFormat="1"/>
    <row r="428" spans="1:25" s="59" customFormat="1"/>
    <row r="429" spans="1:25" s="59" customFormat="1"/>
    <row r="430" spans="1:25" s="59" customFormat="1"/>
    <row r="431" spans="1:25" s="59" customFormat="1"/>
    <row r="432" spans="1:25" s="59" customFormat="1"/>
    <row r="433" spans="1:25" s="59" customFormat="1"/>
    <row r="434" spans="1:25" s="59" customFormat="1"/>
    <row r="435" spans="1:25" s="59" customFormat="1"/>
    <row r="436" spans="1:25" s="59" customFormat="1"/>
    <row r="437" spans="1:25" s="59" customFormat="1"/>
    <row r="438" spans="1:25" s="59" customFormat="1"/>
    <row r="439" spans="1:25" s="59" customFormat="1"/>
    <row r="440" spans="1:25" s="59" customFormat="1"/>
    <row r="441" spans="1:25" s="59" customFormat="1"/>
    <row r="442" spans="1:25" s="59" customFormat="1"/>
    <row r="443" spans="1:25" s="59" customFormat="1"/>
    <row r="444" spans="1:25" s="59" customFormat="1"/>
    <row r="445" spans="1:25" s="59" customFormat="1"/>
    <row r="446" spans="1:25" s="59" customFormat="1"/>
    <row r="447" spans="1:25" s="59" customFormat="1"/>
    <row r="448" spans="1:25" s="59" customFormat="1"/>
    <row r="449" spans="1:25" s="59" customFormat="1"/>
    <row r="450" spans="1:25" s="59" customFormat="1"/>
    <row r="451" spans="1:25" s="59" customFormat="1"/>
    <row r="452" spans="1:25" s="59" customFormat="1"/>
    <row r="453" spans="1:25" s="59" customFormat="1"/>
    <row r="454" spans="1:25" s="59" customFormat="1"/>
    <row r="455" spans="1:25" s="59" customFormat="1"/>
    <row r="456" spans="1:25" s="59" customFormat="1"/>
    <row r="457" spans="1:25" s="59" customFormat="1"/>
    <row r="458" spans="1:25" s="59" customFormat="1"/>
    <row r="459" spans="1:25" s="59" customFormat="1"/>
    <row r="460" spans="1:25" s="59" customFormat="1"/>
    <row r="461" spans="1:25" s="59" customFormat="1"/>
    <row r="462" spans="1:25" s="59" customFormat="1"/>
    <row r="463" spans="1:25" s="59" customFormat="1"/>
    <row r="464" spans="1:25" s="59" customFormat="1"/>
    <row r="465" spans="1:25" s="59" customFormat="1"/>
    <row r="466" spans="1:25" s="59" customFormat="1"/>
    <row r="467" spans="1:25" s="59" customFormat="1"/>
    <row r="468" spans="1:25" s="59" customFormat="1"/>
    <row r="469" spans="1:25" s="59" customFormat="1"/>
    <row r="470" spans="1:25" s="59" customFormat="1"/>
    <row r="471" spans="1:25" s="59" customFormat="1"/>
    <row r="472" spans="1:25" s="59" customFormat="1"/>
    <row r="473" spans="1:25" s="59" customFormat="1"/>
    <row r="474" spans="1:25" s="59" customFormat="1"/>
    <row r="475" spans="1:25" s="59" customFormat="1"/>
    <row r="476" spans="1:25" s="59" customFormat="1"/>
    <row r="477" spans="1:25" s="59" customFormat="1"/>
    <row r="478" spans="1:25" s="59" customFormat="1"/>
    <row r="479" spans="1:25" s="59" customFormat="1"/>
    <row r="480" spans="1:25" s="59" customFormat="1"/>
    <row r="481" spans="1:25" s="59" customFormat="1"/>
    <row r="482" spans="1:25" s="59" customFormat="1"/>
    <row r="483" spans="1:25" s="59" customFormat="1"/>
    <row r="484" spans="1:25" s="59" customFormat="1"/>
    <row r="485" spans="1:25" s="59" customFormat="1"/>
    <row r="486" spans="1:25" s="59" customFormat="1"/>
    <row r="487" spans="1:25" s="59" customFormat="1"/>
    <row r="488" spans="1:25" s="59" customFormat="1"/>
    <row r="489" spans="1:25" s="59" customFormat="1"/>
    <row r="490" spans="1:25" s="59" customFormat="1"/>
    <row r="491" spans="1:25" s="59" customFormat="1"/>
    <row r="492" spans="1:25" s="59" customFormat="1"/>
    <row r="493" spans="1:25" s="59" customFormat="1"/>
    <row r="494" spans="1:25" s="59" customFormat="1"/>
    <row r="495" spans="1:25" s="59" customFormat="1"/>
    <row r="496" spans="1:25" s="59" customFormat="1"/>
    <row r="497" spans="1:25" s="59" customFormat="1"/>
    <row r="498" spans="1:25" s="59" customFormat="1"/>
    <row r="499" spans="1:25" s="59" customFormat="1"/>
    <row r="500" spans="1:25" s="59" customFormat="1"/>
    <row r="501" spans="1:25" s="59" customFormat="1"/>
    <row r="502" spans="1:25" s="59" customFormat="1"/>
    <row r="503" spans="1:25" s="59" customFormat="1"/>
    <row r="504" spans="1:25" s="59" customFormat="1"/>
    <row r="505" spans="1:25" s="59" customFormat="1"/>
    <row r="506" spans="1:25" s="59" customFormat="1"/>
    <row r="507" spans="1:25" s="59" customFormat="1"/>
    <row r="508" spans="1:25" s="59" customFormat="1"/>
    <row r="509" spans="1:25" s="59" customFormat="1"/>
    <row r="510" spans="1:25" s="59" customFormat="1"/>
    <row r="511" spans="1:25" s="59" customFormat="1"/>
    <row r="512" spans="1:25" s="59" customFormat="1"/>
    <row r="513" spans="1:25" s="59" customFormat="1"/>
    <row r="514" spans="1:25" s="59" customFormat="1"/>
    <row r="515" spans="1:25" s="59" customFormat="1"/>
    <row r="516" spans="1:25" s="59" customFormat="1"/>
    <row r="517" spans="1:25" s="59" customFormat="1"/>
    <row r="518" spans="1:25" s="59" customFormat="1"/>
    <row r="519" spans="1:25" s="59" customFormat="1"/>
    <row r="520" spans="1:25" s="59" customFormat="1"/>
    <row r="521" spans="1:25" s="59" customFormat="1"/>
    <row r="522" spans="1:25" s="59" customFormat="1"/>
    <row r="523" spans="1:25" s="59" customFormat="1"/>
    <row r="524" spans="1:25" s="59" customFormat="1"/>
    <row r="525" spans="1:25" s="59" customFormat="1"/>
    <row r="526" spans="1:25" s="59" customFormat="1"/>
    <row r="527" spans="1:25" s="59" customFormat="1"/>
    <row r="528" spans="1:25" s="59" customFormat="1"/>
    <row r="529" spans="1:25" s="59" customFormat="1"/>
    <row r="530" spans="1:25" s="59" customFormat="1"/>
    <row r="531" spans="1:25" s="59" customFormat="1"/>
    <row r="532" spans="1:25" s="59" customFormat="1"/>
    <row r="533" spans="1:25" s="59" customFormat="1"/>
    <row r="534" spans="1:25" s="59" customFormat="1"/>
    <row r="535" spans="1:25" s="59" customFormat="1"/>
    <row r="536" spans="1:25" s="59" customFormat="1"/>
    <row r="537" spans="1:25" s="59" customFormat="1"/>
    <row r="538" spans="1:25" s="59" customFormat="1"/>
    <row r="539" spans="1:25" s="59" customFormat="1"/>
    <row r="540" spans="1:25" s="59" customFormat="1"/>
    <row r="541" spans="1:25" s="59" customFormat="1"/>
    <row r="542" spans="1:25" s="59" customFormat="1"/>
    <row r="543" spans="1:25" s="59" customFormat="1"/>
    <row r="544" spans="1:25" s="59" customFormat="1"/>
    <row r="545" spans="1:25" s="59" customFormat="1"/>
    <row r="546" spans="1:25" s="59" customFormat="1"/>
    <row r="547" spans="1:25" s="59" customFormat="1"/>
    <row r="548" spans="1:25" s="59" customFormat="1"/>
    <row r="549" spans="1:25" s="59" customFormat="1"/>
    <row r="550" spans="1:25" s="59" customFormat="1"/>
    <row r="551" spans="1:25" s="59" customFormat="1"/>
    <row r="552" spans="1:25" s="59" customFormat="1"/>
    <row r="553" spans="1:25" s="59" customFormat="1"/>
    <row r="554" spans="1:25" s="59" customFormat="1"/>
    <row r="555" spans="1:25" s="59" customFormat="1"/>
    <row r="556" spans="1:25" s="59" customFormat="1"/>
    <row r="557" spans="1:25" s="59" customFormat="1"/>
    <row r="558" spans="1:25" s="59" customFormat="1"/>
    <row r="559" spans="1:25" s="59" customFormat="1"/>
    <row r="560" spans="1:25" s="59" customFormat="1"/>
    <row r="561" spans="1:25" s="59" customFormat="1"/>
    <row r="562" spans="1:25" s="59" customFormat="1"/>
    <row r="563" spans="1:25" s="59" customFormat="1"/>
    <row r="564" spans="1:25" s="59" customFormat="1"/>
    <row r="565" spans="1:25" s="59" customFormat="1"/>
    <row r="566" spans="1:25" s="59" customFormat="1"/>
    <row r="567" spans="1:25" s="59" customFormat="1"/>
    <row r="568" spans="1:25" s="59" customFormat="1"/>
    <row r="569" spans="1:25" s="59" customFormat="1"/>
    <row r="570" spans="1:25" s="59" customFormat="1"/>
    <row r="571" spans="1:25" s="59" customFormat="1"/>
    <row r="572" spans="1:25" s="59" customFormat="1"/>
    <row r="573" spans="1:25" s="59" customFormat="1"/>
    <row r="574" spans="1:25" s="59" customFormat="1"/>
    <row r="575" spans="1:25" s="59" customFormat="1"/>
    <row r="576" spans="1:25" s="59" customFormat="1"/>
    <row r="577" spans="1:25" s="59" customFormat="1"/>
    <row r="578" spans="1:25" s="59" customFormat="1"/>
    <row r="579" spans="1:25" s="59" customFormat="1"/>
    <row r="580" spans="1:25" s="59" customFormat="1"/>
    <row r="581" spans="1:25" s="59" customFormat="1"/>
    <row r="582" spans="1:25" s="59" customFormat="1"/>
    <row r="583" spans="1:25" s="59" customFormat="1"/>
    <row r="584" spans="1:25" s="59" customFormat="1"/>
    <row r="585" spans="1:25" s="59" customFormat="1"/>
    <row r="586" spans="1:25" s="59" customFormat="1"/>
    <row r="587" spans="1:25" s="59" customFormat="1"/>
    <row r="588" spans="1:25" s="59" customFormat="1"/>
    <row r="589" spans="1:25" s="59" customFormat="1"/>
    <row r="590" spans="1:25" s="59" customFormat="1"/>
    <row r="591" spans="1:25" s="59" customFormat="1"/>
    <row r="592" spans="1:25" s="59" customFormat="1"/>
    <row r="593" spans="1:25" s="59" customFormat="1"/>
    <row r="594" spans="1:25" s="59" customFormat="1"/>
    <row r="595" spans="1:25" s="59" customFormat="1"/>
    <row r="596" spans="1:25" s="59" customFormat="1"/>
    <row r="597" spans="1:25" s="59" customFormat="1"/>
    <row r="598" spans="1:25" s="59" customFormat="1"/>
    <row r="599" spans="1:25" s="59" customFormat="1"/>
    <row r="600" spans="1:25" s="59" customFormat="1"/>
    <row r="601" spans="1:25" s="59" customFormat="1"/>
    <row r="602" spans="1:25" s="59" customFormat="1"/>
    <row r="603" spans="1:25" s="59" customFormat="1"/>
    <row r="604" spans="1:25" s="59" customFormat="1"/>
    <row r="605" spans="1:25" s="59" customFormat="1"/>
    <row r="606" spans="1:25" s="59" customFormat="1"/>
    <row r="607" spans="1:25" s="59" customFormat="1"/>
    <row r="608" spans="1:25" s="59" customFormat="1"/>
    <row r="609" spans="1:25" s="59" customFormat="1"/>
    <row r="610" spans="1:25" s="59" customFormat="1"/>
    <row r="611" spans="1:25" s="59" customFormat="1"/>
    <row r="612" spans="1:25" s="59" customFormat="1"/>
    <row r="613" spans="1:25" s="59" customFormat="1"/>
    <row r="614" spans="1:25" s="59" customFormat="1"/>
    <row r="615" spans="1:25" s="59" customFormat="1"/>
    <row r="616" spans="1:25" s="59" customFormat="1"/>
    <row r="617" spans="1:25" s="59" customFormat="1"/>
    <row r="618" spans="1:25" s="59" customFormat="1"/>
    <row r="619" spans="1:25" s="59" customFormat="1"/>
    <row r="620" spans="1:25" s="59" customFormat="1"/>
    <row r="621" spans="1:25" s="59" customFormat="1"/>
    <row r="622" spans="1:25" s="59" customFormat="1"/>
    <row r="623" spans="1:25" s="59" customFormat="1"/>
    <row r="624" spans="1:25" s="59" customFormat="1"/>
    <row r="625" spans="1:25" s="59" customFormat="1"/>
    <row r="626" spans="1:25" s="59" customFormat="1"/>
    <row r="627" spans="1:25" s="59" customFormat="1"/>
    <row r="628" spans="1:25" s="59" customFormat="1"/>
    <row r="629" spans="1:25" s="59" customFormat="1"/>
    <row r="630" spans="1:25" s="59" customFormat="1"/>
    <row r="631" spans="1:25" s="59" customFormat="1"/>
    <row r="632" spans="1:25" s="59" customFormat="1"/>
    <row r="633" spans="1:25" s="59" customFormat="1"/>
    <row r="634" spans="1:25" s="59" customFormat="1"/>
    <row r="635" spans="1:25" s="59" customFormat="1"/>
    <row r="636" spans="1:25" s="59" customFormat="1"/>
    <row r="637" spans="1:25" s="59" customFormat="1"/>
    <row r="638" spans="1:25" s="59" customFormat="1"/>
    <row r="639" spans="1:25" s="59" customFormat="1"/>
    <row r="640" spans="1:25" s="59" customFormat="1"/>
    <row r="641" spans="1:25" s="59" customFormat="1"/>
    <row r="642" spans="1:25" s="59" customFormat="1"/>
    <row r="643" spans="1:25" s="59" customFormat="1"/>
    <row r="644" spans="1:25" s="59" customFormat="1"/>
    <row r="645" spans="1:25" s="59" customFormat="1"/>
    <row r="646" spans="1:25" s="59" customFormat="1"/>
    <row r="647" spans="1:25" s="59" customFormat="1"/>
    <row r="648" spans="1:25" s="59" customFormat="1"/>
    <row r="649" spans="1:25" s="59" customFormat="1"/>
    <row r="650" spans="1:25" s="59" customFormat="1"/>
    <row r="651" spans="1:25" s="59" customFormat="1"/>
    <row r="652" spans="1:25" s="59" customFormat="1"/>
    <row r="653" spans="1:25" s="59" customFormat="1"/>
    <row r="654" spans="1:25" s="59" customFormat="1"/>
    <row r="655" spans="1:25" s="59" customFormat="1"/>
    <row r="656" spans="1:25" s="59" customFormat="1"/>
    <row r="657" spans="1:25" s="59" customFormat="1"/>
    <row r="658" spans="1:25" s="59" customFormat="1"/>
    <row r="659" spans="1:25" s="59" customFormat="1"/>
    <row r="660" spans="1:25" s="59" customFormat="1"/>
    <row r="661" spans="1:25" s="59" customFormat="1"/>
    <row r="662" spans="1:25" s="59" customFormat="1"/>
    <row r="663" spans="1:25" s="59" customFormat="1"/>
    <row r="664" spans="1:25" s="59" customFormat="1"/>
    <row r="665" spans="1:25" s="59" customFormat="1"/>
    <row r="666" spans="1:25" s="59" customFormat="1"/>
    <row r="667" spans="1:25" s="59" customFormat="1"/>
    <row r="668" spans="1:25" s="59" customFormat="1"/>
    <row r="669" spans="1:25" s="59" customFormat="1"/>
    <row r="670" spans="1:25" s="59" customFormat="1"/>
    <row r="671" spans="1:25" s="59" customFormat="1"/>
    <row r="672" spans="1:25" s="59" customFormat="1"/>
    <row r="673" spans="1:25" s="59" customFormat="1"/>
    <row r="674" spans="1:25" s="59" customFormat="1"/>
    <row r="675" spans="1:25" s="59" customFormat="1"/>
    <row r="676" spans="1:25" s="59" customFormat="1"/>
    <row r="677" spans="1:25" s="59" customFormat="1"/>
    <row r="678" spans="1:25" s="59" customFormat="1"/>
    <row r="679" spans="1:25" s="59" customFormat="1"/>
    <row r="680" spans="1:25" s="59" customFormat="1"/>
    <row r="681" spans="1:25" s="59" customFormat="1"/>
    <row r="682" spans="1:25" s="59" customFormat="1"/>
    <row r="683" spans="1:25" s="59" customFormat="1"/>
    <row r="684" spans="1:25" s="59" customFormat="1"/>
    <row r="685" spans="1:25" s="59" customFormat="1"/>
    <row r="686" spans="1:25" s="59" customFormat="1"/>
    <row r="687" spans="1:25" s="59" customFormat="1"/>
    <row r="688" spans="1:25" s="59" customFormat="1"/>
    <row r="689" spans="1:25" s="59" customFormat="1"/>
    <row r="690" spans="1:25" s="59" customFormat="1"/>
    <row r="691" spans="1:25" s="59" customFormat="1"/>
    <row r="692" spans="1:25" s="59" customFormat="1"/>
    <row r="693" spans="1:25" s="59" customFormat="1"/>
    <row r="694" spans="1:25" s="59" customFormat="1"/>
    <row r="695" spans="1:25" s="59" customFormat="1"/>
    <row r="696" spans="1:25" s="59" customFormat="1"/>
    <row r="697" spans="1:25" s="59" customFormat="1"/>
    <row r="698" spans="1:25" s="59" customFormat="1"/>
    <row r="699" spans="1:25" s="59" customFormat="1"/>
    <row r="700" spans="1:25" s="59" customFormat="1"/>
    <row r="701" spans="1:25" s="59" customFormat="1"/>
    <row r="702" spans="1:25" s="59" customFormat="1"/>
    <row r="703" spans="1:25" s="59" customFormat="1"/>
    <row r="704" spans="1:25" s="59" customFormat="1"/>
    <row r="705" spans="1:25" s="59" customFormat="1"/>
    <row r="706" spans="1:25" s="59" customFormat="1"/>
    <row r="707" spans="1:25" s="59" customFormat="1"/>
    <row r="708" spans="1:25" s="59" customFormat="1"/>
    <row r="709" spans="1:25" s="59" customFormat="1"/>
    <row r="710" spans="1:25" s="59" customFormat="1"/>
    <row r="711" spans="1:25" s="59" customFormat="1"/>
    <row r="712" spans="1:25" s="59" customFormat="1"/>
    <row r="713" spans="1:25" s="59" customFormat="1"/>
    <row r="714" spans="1:25" s="59" customFormat="1"/>
    <row r="715" spans="1:25" s="59" customFormat="1"/>
    <row r="716" spans="1:25" s="59" customFormat="1"/>
    <row r="717" spans="1:25" s="59" customFormat="1"/>
    <row r="718" spans="1:25" s="59" customFormat="1"/>
    <row r="719" spans="1:25" s="59" customFormat="1"/>
    <row r="720" spans="1:25" s="59" customFormat="1"/>
    <row r="721" spans="1:25" s="59" customFormat="1"/>
    <row r="722" spans="1:25" s="59" customFormat="1"/>
    <row r="723" spans="1:25" s="59" customFormat="1"/>
    <row r="724" spans="1:25" s="59" customFormat="1"/>
    <row r="725" spans="1:25" s="59" customFormat="1"/>
    <row r="726" spans="1:25" s="59" customFormat="1"/>
    <row r="727" spans="1:25" s="59" customFormat="1"/>
    <row r="728" spans="1:25" s="59" customFormat="1"/>
    <row r="729" spans="1:25" s="59" customFormat="1"/>
    <row r="730" spans="1:25" s="59" customFormat="1"/>
    <row r="731" spans="1:25" s="59" customFormat="1"/>
    <row r="732" spans="1:25" s="59" customFormat="1"/>
    <row r="733" spans="1:25" s="59" customFormat="1"/>
    <row r="734" spans="1:25" s="59" customFormat="1"/>
    <row r="735" spans="1:25" s="59" customFormat="1"/>
    <row r="736" spans="1:25" s="59" customFormat="1"/>
    <row r="737" spans="1:25" s="59" customFormat="1"/>
    <row r="738" spans="1:25" s="59" customFormat="1"/>
    <row r="739" spans="1:25" s="59" customFormat="1"/>
    <row r="740" spans="1:25" s="59" customFormat="1"/>
    <row r="741" spans="1:25" s="59" customFormat="1"/>
    <row r="742" spans="1:25" s="59" customFormat="1"/>
    <row r="743" spans="1:25" s="59" customFormat="1"/>
    <row r="744" spans="1:25" s="59" customFormat="1"/>
    <row r="745" spans="1:25" s="59" customFormat="1"/>
    <row r="746" spans="1:25" s="59" customFormat="1"/>
    <row r="747" spans="1:25" s="59" customFormat="1"/>
    <row r="748" spans="1:25" s="59" customFormat="1"/>
    <row r="749" spans="1:25" s="59" customFormat="1"/>
    <row r="750" spans="1:25" s="59" customFormat="1"/>
    <row r="751" spans="1:25" s="59" customFormat="1"/>
    <row r="752" spans="1:25" s="59" customFormat="1"/>
    <row r="753" spans="1:25" s="59" customFormat="1"/>
    <row r="754" spans="1:25" s="59" customFormat="1"/>
    <row r="755" spans="1:25" s="59" customFormat="1"/>
    <row r="756" spans="1:25" s="59" customFormat="1"/>
    <row r="757" spans="1:25" s="59" customFormat="1"/>
    <row r="758" spans="1:25" s="59" customFormat="1"/>
    <row r="759" spans="1:25" s="59" customFormat="1"/>
    <row r="760" spans="1:25" s="59" customFormat="1"/>
    <row r="761" spans="1:25" s="59" customFormat="1"/>
    <row r="762" spans="1:25" s="59" customFormat="1"/>
    <row r="763" spans="1:25" s="59" customFormat="1"/>
    <row r="764" spans="1:25" s="59" customFormat="1"/>
    <row r="765" spans="1:25" s="59" customFormat="1"/>
    <row r="766" spans="1:25" s="59" customFormat="1"/>
    <row r="767" spans="1:25" s="59" customFormat="1"/>
    <row r="768" spans="1:25" s="59" customFormat="1"/>
    <row r="769" spans="1:25" s="59" customFormat="1"/>
    <row r="770" spans="1:25" s="59" customFormat="1"/>
    <row r="771" spans="1:25" s="59" customFormat="1"/>
    <row r="772" spans="1:25" s="59" customFormat="1"/>
    <row r="773" spans="1:25" s="59" customFormat="1"/>
    <row r="774" spans="1:25" s="59" customFormat="1"/>
    <row r="775" spans="1:25" s="59" customFormat="1"/>
    <row r="776" spans="1:25" s="59" customFormat="1"/>
    <row r="777" spans="1:25" s="59" customFormat="1"/>
    <row r="778" spans="1:25" s="59" customFormat="1"/>
    <row r="779" spans="1:25" s="59" customFormat="1"/>
    <row r="780" spans="1:25" s="59" customFormat="1"/>
    <row r="781" spans="1:25" s="59" customFormat="1"/>
    <row r="782" spans="1:25" s="59" customFormat="1"/>
    <row r="783" spans="1:25" s="59" customFormat="1"/>
    <row r="784" spans="1:25" s="59" customFormat="1"/>
    <row r="785" spans="1:25" s="59" customFormat="1"/>
    <row r="786" spans="1:25" s="59" customFormat="1"/>
    <row r="787" spans="1:25" s="59" customFormat="1"/>
    <row r="788" spans="1:25" s="59" customFormat="1"/>
    <row r="789" spans="1:25" s="59" customFormat="1"/>
    <row r="790" spans="1:25" s="59" customFormat="1"/>
    <row r="791" spans="1:25" s="59" customFormat="1"/>
    <row r="792" spans="1:25" s="59" customFormat="1"/>
    <row r="793" spans="1:25" s="59" customFormat="1"/>
    <row r="794" spans="1:25" s="59" customFormat="1"/>
    <row r="795" spans="1:25" s="59" customFormat="1"/>
    <row r="796" spans="1:25" s="59" customFormat="1"/>
    <row r="797" spans="1:25" s="59" customFormat="1"/>
    <row r="798" spans="1:25" s="59" customFormat="1"/>
    <row r="799" spans="1:25" s="59" customFormat="1"/>
    <row r="800" spans="1:25" s="59" customFormat="1"/>
    <row r="801" spans="1:25" s="59" customFormat="1"/>
    <row r="802" spans="1:25" s="59" customFormat="1"/>
    <row r="803" spans="1:25" s="59" customFormat="1"/>
    <row r="804" spans="1:25" s="59" customFormat="1"/>
    <row r="805" spans="1:25" s="59" customFormat="1"/>
    <row r="806" spans="1:25" s="59" customFormat="1"/>
    <row r="807" spans="1:25" s="59" customFormat="1"/>
    <row r="808" spans="1:25" s="59" customFormat="1"/>
    <row r="809" spans="1:25" s="59" customFormat="1"/>
    <row r="810" spans="1:25" s="59" customFormat="1"/>
    <row r="811" spans="1:25" s="59" customFormat="1"/>
    <row r="812" spans="1:25" s="59" customFormat="1"/>
    <row r="813" spans="1:25" s="59" customFormat="1"/>
    <row r="814" spans="1:25" s="59" customFormat="1"/>
    <row r="815" spans="1:25" s="59" customFormat="1"/>
    <row r="816" spans="1:25" s="59" customFormat="1"/>
    <row r="817" spans="1:25" s="59" customFormat="1"/>
    <row r="818" spans="1:25" s="59" customFormat="1"/>
    <row r="819" spans="1:25" s="59" customFormat="1"/>
    <row r="820" spans="1:25" s="59" customFormat="1"/>
    <row r="821" spans="1:25" s="59" customFormat="1"/>
    <row r="822" spans="1:25" s="59" customFormat="1"/>
    <row r="823" spans="1:25" s="59" customFormat="1"/>
    <row r="824" spans="1:25" s="59" customFormat="1"/>
    <row r="825" spans="1:25" s="59" customFormat="1"/>
    <row r="826" spans="1:25" s="59" customFormat="1"/>
    <row r="827" spans="1:25" s="59" customFormat="1"/>
    <row r="828" spans="1:25" s="59" customFormat="1"/>
    <row r="829" spans="1:25" s="59" customFormat="1"/>
    <row r="830" spans="1:25" s="59" customFormat="1"/>
    <row r="831" spans="1:25" s="59" customFormat="1"/>
    <row r="832" spans="1:25" s="59" customFormat="1"/>
    <row r="833" spans="1:25" s="59" customFormat="1"/>
    <row r="834" spans="1:25" s="59" customFormat="1"/>
    <row r="835" spans="1:25" s="59" customFormat="1"/>
    <row r="836" spans="1:25" s="59" customFormat="1"/>
    <row r="837" spans="1:25" s="59" customFormat="1"/>
    <row r="838" spans="1:25" s="59" customFormat="1"/>
    <row r="839" spans="1:25" s="59" customFormat="1"/>
    <row r="840" spans="1:25" s="59" customFormat="1"/>
    <row r="841" spans="1:25" s="59" customFormat="1"/>
    <row r="842" spans="1:25" s="59" customFormat="1"/>
    <row r="843" spans="1:25" s="59" customFormat="1"/>
    <row r="844" spans="1:25" s="59" customFormat="1"/>
    <row r="845" spans="1:25" s="59" customFormat="1"/>
    <row r="846" spans="1:25" s="59" customFormat="1"/>
    <row r="847" spans="1:25" s="59" customFormat="1"/>
    <row r="848" spans="1:25" s="59" customFormat="1"/>
    <row r="849" spans="1:25" s="59" customFormat="1"/>
    <row r="850" spans="1:25" s="59" customFormat="1"/>
    <row r="851" spans="1:25" s="59" customFormat="1"/>
    <row r="852" spans="1:25" s="59" customFormat="1"/>
    <row r="853" spans="1:25" s="59" customFormat="1"/>
    <row r="854" spans="1:25" s="59" customFormat="1"/>
    <row r="855" spans="1:25" s="59" customFormat="1"/>
    <row r="856" spans="1:25" s="59" customFormat="1"/>
    <row r="857" spans="1:25" s="59" customFormat="1"/>
    <row r="858" spans="1:25" s="59" customFormat="1"/>
    <row r="859" spans="1:25" s="59" customFormat="1"/>
    <row r="860" spans="1:25" s="59" customFormat="1"/>
    <row r="861" spans="1:25" s="59" customFormat="1"/>
    <row r="862" spans="1:25" s="59" customFormat="1"/>
    <row r="863" spans="1:25" s="59" customFormat="1"/>
    <row r="864" spans="1:25" s="59" customFormat="1"/>
    <row r="865" spans="1:25" s="59" customFormat="1"/>
    <row r="866" spans="1:25" s="59" customFormat="1"/>
    <row r="867" spans="1:25" s="59" customFormat="1"/>
    <row r="868" spans="1:25" s="59" customFormat="1"/>
    <row r="869" spans="1:25" s="59" customFormat="1"/>
    <row r="870" spans="1:25" s="59" customFormat="1"/>
    <row r="871" spans="1:25" s="59" customFormat="1"/>
    <row r="872" spans="1:25" s="59" customFormat="1"/>
    <row r="873" spans="1:25" s="59" customFormat="1"/>
    <row r="874" spans="1:25" s="59" customFormat="1"/>
    <row r="875" spans="1:25" s="59" customFormat="1"/>
    <row r="876" spans="1:25" s="59" customFormat="1"/>
    <row r="877" spans="1:25" s="59" customFormat="1"/>
    <row r="878" spans="1:25" s="59" customFormat="1"/>
    <row r="879" spans="1:25" s="59" customFormat="1"/>
    <row r="880" spans="1:25" s="59" customFormat="1"/>
    <row r="881" spans="1:25" s="59" customFormat="1"/>
    <row r="882" spans="1:25" s="59" customFormat="1"/>
    <row r="883" spans="1:25" s="59" customFormat="1"/>
    <row r="884" spans="1:25" s="59" customFormat="1"/>
    <row r="885" spans="1:25" s="59" customFormat="1"/>
    <row r="886" spans="1:25" s="59" customFormat="1"/>
    <row r="887" spans="1:25" s="59" customFormat="1"/>
    <row r="888" spans="1:25" s="59" customFormat="1"/>
    <row r="889" spans="1:25" s="59" customFormat="1"/>
    <row r="890" spans="1:25" s="59" customFormat="1"/>
    <row r="891" spans="1:25" s="59" customFormat="1"/>
    <row r="892" spans="1:25" s="59" customFormat="1"/>
    <row r="893" spans="1:25" s="59" customFormat="1"/>
    <row r="894" spans="1:25" s="59" customFormat="1"/>
    <row r="895" spans="1:25" s="59" customFormat="1"/>
    <row r="896" spans="1:25" s="59" customFormat="1"/>
    <row r="897" spans="1:25" s="59" customFormat="1"/>
    <row r="898" spans="1:25" s="59" customFormat="1"/>
    <row r="899" spans="1:25" s="59" customFormat="1"/>
    <row r="900" spans="1:25" s="59" customFormat="1"/>
    <row r="901" spans="1:25" s="59" customFormat="1"/>
    <row r="902" spans="1:25" s="59" customFormat="1"/>
    <row r="903" spans="1:25" s="59" customFormat="1"/>
    <row r="904" spans="1:25" s="59" customFormat="1"/>
    <row r="905" spans="1:25" s="59" customFormat="1"/>
    <row r="906" spans="1:25" s="59" customFormat="1"/>
    <row r="907" spans="1:25" s="59" customFormat="1"/>
    <row r="908" spans="1:25" s="59" customFormat="1"/>
    <row r="909" spans="1:25" s="59" customFormat="1"/>
    <row r="910" spans="1:25" s="59" customFormat="1"/>
    <row r="911" spans="1:25" s="59" customFormat="1"/>
    <row r="912" spans="1:25" s="59" customFormat="1"/>
    <row r="913" spans="1:25" s="59" customFormat="1"/>
    <row r="914" spans="1:25" s="59" customFormat="1"/>
    <row r="915" spans="1:25" s="59" customFormat="1"/>
    <row r="916" spans="1:25" s="59" customFormat="1"/>
    <row r="917" spans="1:25" s="59" customFormat="1"/>
    <row r="918" spans="1:25" s="59" customFormat="1"/>
    <row r="919" spans="1:25" s="59" customFormat="1"/>
    <row r="920" spans="1:25" s="59" customFormat="1"/>
    <row r="921" spans="1:25" s="59" customFormat="1"/>
    <row r="922" spans="1:25" s="59" customFormat="1"/>
    <row r="923" spans="1:25" s="59" customFormat="1"/>
    <row r="924" spans="1:25" s="59" customFormat="1"/>
    <row r="925" spans="1:25" s="59" customFormat="1"/>
    <row r="926" spans="1:25" s="59" customFormat="1"/>
    <row r="927" spans="1:25" s="59" customFormat="1"/>
    <row r="928" spans="1:25" s="59" customFormat="1"/>
    <row r="929" spans="1:25" s="59" customFormat="1"/>
    <row r="930" spans="1:25" s="59" customFormat="1"/>
    <row r="931" spans="1:25" s="59" customFormat="1"/>
    <row r="932" spans="1:25" s="59" customFormat="1"/>
    <row r="933" spans="1:25" s="59" customFormat="1"/>
    <row r="934" spans="1:25" s="59" customFormat="1"/>
    <row r="935" spans="1:25" s="59" customFormat="1"/>
    <row r="936" spans="1:25" s="59" customFormat="1"/>
    <row r="937" spans="1:25" s="59" customFormat="1"/>
    <row r="938" spans="1:25" s="59" customFormat="1"/>
    <row r="939" spans="1:25" s="59" customFormat="1"/>
    <row r="940" spans="1:25" s="59" customFormat="1"/>
    <row r="941" spans="1:25" s="59" customFormat="1"/>
    <row r="942" spans="1:25" s="59" customFormat="1"/>
    <row r="943" spans="1:25" s="59" customFormat="1"/>
    <row r="944" spans="1:25" s="59" customFormat="1"/>
    <row r="945" spans="1:25" s="59" customFormat="1"/>
    <row r="946" spans="1:25" s="59" customFormat="1"/>
    <row r="947" spans="1:25" s="59" customFormat="1"/>
    <row r="948" spans="1:25" s="59" customFormat="1"/>
    <row r="949" spans="1:25" s="59" customFormat="1"/>
    <row r="950" spans="1:25" s="59" customFormat="1"/>
    <row r="951" spans="1:25" s="59" customFormat="1"/>
    <row r="952" spans="1:25" s="59" customFormat="1"/>
    <row r="953" spans="1:25" s="59" customFormat="1"/>
    <row r="954" spans="1:25" s="59" customFormat="1"/>
    <row r="955" spans="1:25" s="59" customFormat="1"/>
    <row r="956" spans="1:25" s="59" customFormat="1"/>
    <row r="957" spans="1:25" s="59" customFormat="1"/>
    <row r="958" spans="1:25" s="59" customFormat="1"/>
    <row r="959" spans="1:25" s="59" customFormat="1"/>
    <row r="960" spans="1:25" s="59" customFormat="1"/>
    <row r="961" spans="1:25" s="59" customFormat="1"/>
    <row r="962" spans="1:25" s="59" customFormat="1"/>
    <row r="963" spans="1:25" s="59" customFormat="1"/>
    <row r="964" spans="1:25" s="59" customFormat="1"/>
    <row r="965" spans="1:25" s="59" customFormat="1"/>
    <row r="966" spans="1:25" s="59" customFormat="1"/>
    <row r="967" spans="1:25" s="59" customFormat="1"/>
    <row r="968" spans="1:25" s="59" customFormat="1"/>
    <row r="969" spans="1:25" s="59" customFormat="1"/>
    <row r="970" spans="1:25" s="59" customFormat="1"/>
    <row r="971" spans="1:25" s="59" customFormat="1"/>
    <row r="972" spans="1:25" s="59" customFormat="1"/>
    <row r="973" spans="1:25" s="59" customFormat="1"/>
    <row r="974" spans="1:25" s="59" customFormat="1"/>
    <row r="975" spans="1:25" s="59" customFormat="1"/>
    <row r="976" spans="1:25" s="59" customFormat="1"/>
    <row r="977" spans="1:25" s="59" customFormat="1"/>
    <row r="978" spans="1:25" s="59" customFormat="1"/>
    <row r="979" spans="1:25" s="59" customFormat="1"/>
    <row r="980" spans="1:25" s="59" customFormat="1"/>
    <row r="981" spans="1:25" s="59" customFormat="1"/>
    <row r="982" spans="1:25" s="59" customFormat="1"/>
    <row r="983" spans="1:25" s="59" customFormat="1"/>
    <row r="984" spans="1:25" s="59" customFormat="1"/>
    <row r="985" spans="1:25" s="59" customFormat="1"/>
    <row r="986" spans="1:25" s="59" customFormat="1"/>
    <row r="987" spans="1:25" s="59" customFormat="1"/>
    <row r="988" spans="1:25" s="59" customFormat="1"/>
    <row r="989" spans="1:25" s="59" customFormat="1"/>
    <row r="990" spans="1:25" s="59" customFormat="1"/>
    <row r="991" spans="1:25" s="59" customFormat="1"/>
    <row r="992" spans="1:25" s="59" customFormat="1"/>
    <row r="993" spans="1:25" s="59" customFormat="1"/>
    <row r="994" spans="1:25" s="59" customFormat="1"/>
    <row r="995" spans="1:25" s="59" customFormat="1"/>
    <row r="996" spans="1:25" s="59" customFormat="1"/>
    <row r="997" spans="1:25" s="59" customFormat="1"/>
    <row r="998" spans="1:25" s="59" customFormat="1"/>
    <row r="999" spans="1:25" s="59" customFormat="1"/>
    <row r="1000" spans="1:25" s="59" customFormat="1"/>
    <row r="1001" spans="1:25" s="59" customFormat="1"/>
    <row r="1002" spans="1:25" s="59" customFormat="1"/>
    <row r="1003" spans="1:25" s="59" customFormat="1"/>
    <row r="1004" spans="1:25" s="59" customFormat="1"/>
    <row r="1005" spans="1:25" s="59" customFormat="1"/>
    <row r="1006" spans="1:25" s="59" customFormat="1"/>
    <row r="1007" spans="1:25" s="59" customFormat="1"/>
    <row r="1008" spans="1:25" s="59" customFormat="1"/>
    <row r="1009" spans="1:25" s="59" customFormat="1"/>
    <row r="1010" spans="1:25" s="59" customFormat="1"/>
    <row r="1011" spans="1:25" s="59" customFormat="1"/>
    <row r="1012" spans="1:25" s="59" customFormat="1"/>
    <row r="1013" spans="1:25" s="59" customFormat="1"/>
    <row r="1014" spans="1:25" s="59" customFormat="1"/>
    <row r="1015" spans="1:25" s="59" customFormat="1"/>
    <row r="1016" spans="1:25" s="59" customFormat="1"/>
    <row r="1017" spans="1:25" s="59" customFormat="1"/>
    <row r="1018" spans="1:25" s="59" customFormat="1"/>
    <row r="1019" spans="1:25" s="59" customFormat="1"/>
    <row r="1020" spans="1:25" s="59" customFormat="1"/>
    <row r="1021" spans="1:25" s="59" customFormat="1"/>
    <row r="1022" spans="1:25" s="59" customFormat="1"/>
    <row r="1023" spans="1:25" s="59" customFormat="1"/>
    <row r="1024" spans="1:25" s="59" customFormat="1"/>
    <row r="1025" spans="1:25" s="59" customFormat="1"/>
    <row r="1026" spans="1:25" s="59" customFormat="1"/>
    <row r="1027" spans="1:25" s="59" customFormat="1"/>
    <row r="1028" spans="1:25" s="59" customFormat="1"/>
    <row r="1029" spans="1:25" s="59" customFormat="1"/>
    <row r="1030" spans="1:25" s="59" customFormat="1"/>
    <row r="1031" spans="1:25" s="59" customFormat="1"/>
    <row r="1032" spans="1:25" s="59" customFormat="1"/>
    <row r="1033" spans="1:25" s="59" customFormat="1"/>
    <row r="1034" spans="1:25" s="59" customFormat="1"/>
    <row r="1035" spans="1:25" s="59" customFormat="1"/>
    <row r="1036" spans="1:25" s="59" customFormat="1"/>
    <row r="1037" spans="1:25" s="59" customFormat="1"/>
    <row r="1038" spans="1:25" s="59" customFormat="1"/>
    <row r="1039" spans="1:25" s="59" customFormat="1"/>
    <row r="1040" spans="1:25" s="59" customFormat="1"/>
    <row r="1041" spans="1:25" s="59" customFormat="1"/>
    <row r="1042" spans="1:25" s="59" customFormat="1"/>
    <row r="1043" spans="1:25" s="59" customFormat="1"/>
    <row r="1044" spans="1:25" s="59" customFormat="1"/>
    <row r="1045" spans="1:25" s="59" customFormat="1"/>
    <row r="1046" spans="1:25" s="59" customFormat="1"/>
    <row r="1047" spans="1:25" s="59" customFormat="1"/>
    <row r="1048" spans="1:25" s="59" customFormat="1"/>
    <row r="1049" spans="1:25" s="59" customFormat="1"/>
    <row r="1050" spans="1:25" s="59" customFormat="1"/>
    <row r="1051" spans="1:25" s="59" customFormat="1"/>
    <row r="1052" spans="1:25" s="59" customFormat="1"/>
    <row r="1053" spans="1:25" s="59" customFormat="1"/>
    <row r="1054" spans="1:25" s="59" customFormat="1"/>
    <row r="1055" spans="1:25" s="59" customFormat="1"/>
    <row r="1056" spans="1:25" s="59" customFormat="1"/>
    <row r="1057" spans="1:25" s="59" customFormat="1"/>
    <row r="1058" spans="1:25" s="59" customFormat="1"/>
    <row r="1059" spans="1:25" s="59" customFormat="1"/>
    <row r="1060" spans="1:25" s="59" customFormat="1"/>
    <row r="1061" spans="1:25" s="59" customFormat="1"/>
    <row r="1062" spans="1:25" s="59" customFormat="1"/>
    <row r="1063" spans="1:25" s="59" customFormat="1"/>
    <row r="1064" spans="1:25" s="59" customFormat="1"/>
    <row r="1065" spans="1:25" s="59" customFormat="1"/>
    <row r="1066" spans="1:25" s="59" customFormat="1"/>
    <row r="1067" spans="1:25" s="59" customFormat="1"/>
    <row r="1068" spans="1:25" s="59" customFormat="1"/>
    <row r="1069" spans="1:25" s="59" customFormat="1"/>
    <row r="1070" spans="1:25" s="59" customFormat="1"/>
    <row r="1071" spans="1:25" s="59" customFormat="1"/>
    <row r="1072" spans="1:25" s="59" customFormat="1"/>
    <row r="1073" spans="1:25" s="59" customFormat="1"/>
    <row r="1074" spans="1:25" s="59" customFormat="1"/>
    <row r="1075" spans="1:25" s="59" customFormat="1"/>
    <row r="1076" spans="1:25" s="59" customFormat="1"/>
    <row r="1077" spans="1:25" s="59" customFormat="1"/>
    <row r="1078" spans="1:25" s="59" customFormat="1"/>
    <row r="1079" spans="1:25" s="59" customFormat="1"/>
    <row r="1080" spans="1:25" s="59" customFormat="1"/>
    <row r="1081" spans="1:25" s="59" customFormat="1"/>
    <row r="1082" spans="1:25" s="59" customFormat="1"/>
    <row r="1083" spans="1:25" s="59" customFormat="1"/>
    <row r="1084" spans="1:25" s="59" customFormat="1"/>
    <row r="1085" spans="1:25" s="59" customFormat="1"/>
    <row r="1086" spans="1:25" s="59" customFormat="1"/>
    <row r="1087" spans="1:25" s="59" customFormat="1"/>
    <row r="1088" spans="1:25" s="59" customFormat="1"/>
    <row r="1089" spans="1:25" s="59" customFormat="1"/>
    <row r="1090" spans="1:25" s="59" customFormat="1"/>
    <row r="1091" spans="1:25" s="59" customFormat="1"/>
    <row r="1092" spans="1:25" s="59" customFormat="1"/>
    <row r="1093" spans="1:25" s="59" customFormat="1"/>
    <row r="1094" spans="1:25" s="59" customFormat="1"/>
    <row r="1095" spans="1:25" s="59" customFormat="1"/>
    <row r="1096" spans="1:25" s="59" customFormat="1"/>
    <row r="1097" spans="1:25" s="59" customFormat="1"/>
    <row r="1098" spans="1:25" s="59" customFormat="1"/>
    <row r="1099" spans="1:25" s="59" customFormat="1"/>
    <row r="1100" spans="1:25" s="59" customFormat="1"/>
    <row r="1101" spans="1:25" s="59" customFormat="1"/>
    <row r="1102" spans="1:25" s="59" customFormat="1"/>
    <row r="1103" spans="1:25" s="59" customFormat="1"/>
    <row r="1104" spans="1:25" s="59" customFormat="1"/>
    <row r="1105" spans="1:25" s="59" customFormat="1"/>
    <row r="1106" spans="1:25" s="59" customFormat="1"/>
    <row r="1107" spans="1:25" s="59" customFormat="1"/>
    <row r="1108" spans="1:25" s="59" customFormat="1"/>
    <row r="1109" spans="1:25" s="59" customFormat="1"/>
    <row r="1110" spans="1:25" s="59" customFormat="1"/>
    <row r="1111" spans="1:25" s="59" customFormat="1"/>
    <row r="1112" spans="1:25" s="59" customFormat="1"/>
    <row r="1113" spans="1:25" s="59" customFormat="1"/>
    <row r="1114" spans="1:25" s="59" customFormat="1"/>
    <row r="1115" spans="1:25" s="59" customFormat="1"/>
    <row r="1116" spans="1:25" s="59" customFormat="1"/>
    <row r="1117" spans="1:25" s="59" customFormat="1"/>
    <row r="1118" spans="1:25" s="59" customFormat="1"/>
    <row r="1119" spans="1:25" s="59" customFormat="1"/>
    <row r="1120" spans="1:25" s="59" customFormat="1"/>
    <row r="1121" spans="1:25" s="59" customFormat="1"/>
    <row r="1122" spans="1:25" s="59" customFormat="1"/>
    <row r="1123" spans="1:25" s="59" customFormat="1"/>
    <row r="1124" spans="1:25" s="59" customFormat="1"/>
    <row r="1125" spans="1:25" s="59" customFormat="1"/>
    <row r="1126" spans="1:25" s="59" customFormat="1"/>
    <row r="1127" spans="1:25" s="59" customFormat="1"/>
    <row r="1128" spans="1:25" s="59" customFormat="1"/>
    <row r="1129" spans="1:25" s="59" customFormat="1"/>
    <row r="1130" spans="1:25" s="59" customFormat="1"/>
    <row r="1131" spans="1:25" s="59" customFormat="1"/>
    <row r="1132" spans="1:25" s="59" customFormat="1"/>
    <row r="1133" spans="1:25" s="59" customFormat="1"/>
    <row r="1134" spans="1:25" s="59" customFormat="1"/>
    <row r="1135" spans="1:25" s="59" customFormat="1"/>
    <row r="1136" spans="1:25" s="59" customFormat="1"/>
    <row r="1137" spans="1:25" s="59" customFormat="1"/>
    <row r="1138" spans="1:25" s="59" customFormat="1"/>
    <row r="1139" spans="1:25" s="59" customFormat="1"/>
    <row r="1140" spans="1:25" s="59" customFormat="1"/>
    <row r="1141" spans="1:25" s="59" customFormat="1"/>
    <row r="1142" spans="1:25" s="59" customFormat="1"/>
    <row r="1143" spans="1:25" s="59" customFormat="1"/>
    <row r="1144" spans="1:25" s="59" customFormat="1"/>
    <row r="1145" spans="1:25" s="59" customFormat="1"/>
    <row r="1146" spans="1:25" s="59" customFormat="1"/>
    <row r="1147" spans="1:25" s="59" customFormat="1"/>
    <row r="1148" spans="1:25" s="59" customFormat="1"/>
    <row r="1149" spans="1:25" s="59" customFormat="1"/>
    <row r="1150" spans="1:25" s="59" customFormat="1"/>
    <row r="1151" spans="1:25" s="59" customFormat="1"/>
    <row r="1152" spans="1:25" s="59" customFormat="1"/>
    <row r="1153" spans="1:25" s="59" customFormat="1"/>
    <row r="1154" spans="1:25" s="59" customFormat="1"/>
    <row r="1155" spans="1:25" s="59" customFormat="1"/>
    <row r="1156" spans="1:25" s="59" customFormat="1"/>
    <row r="1157" spans="1:25" s="59" customFormat="1"/>
    <row r="1158" spans="1:25" s="59" customFormat="1"/>
    <row r="1159" spans="1:25" s="59" customFormat="1"/>
    <row r="1160" spans="1:25" s="59" customFormat="1"/>
    <row r="1161" spans="1:25" s="59" customFormat="1"/>
    <row r="1162" spans="1:25" s="59" customFormat="1"/>
    <row r="1163" spans="1:25" s="59" customFormat="1"/>
    <row r="1164" spans="1:25" s="59" customFormat="1"/>
    <row r="1165" spans="1:25" s="59" customFormat="1"/>
    <row r="1166" spans="1:25" s="59" customFormat="1"/>
    <row r="1167" spans="1:25" s="59" customFormat="1"/>
    <row r="1168" spans="1:25" s="59" customFormat="1"/>
    <row r="1169" spans="1:25" s="59" customFormat="1"/>
    <row r="1170" spans="1:25" s="59" customFormat="1"/>
    <row r="1171" spans="1:25" s="59" customFormat="1"/>
    <row r="1172" spans="1:25" s="59" customFormat="1"/>
    <row r="1173" spans="1:25" s="59" customFormat="1"/>
    <row r="1174" spans="1:25" s="59" customFormat="1"/>
    <row r="1175" spans="1:25" s="59" customFormat="1"/>
    <row r="1176" spans="1:25" s="59" customFormat="1"/>
    <row r="1177" spans="1:25" s="59" customFormat="1"/>
    <row r="1178" spans="1:25" s="59" customFormat="1"/>
    <row r="1179" spans="1:25" s="59" customFormat="1"/>
    <row r="1180" spans="1:25" s="59" customFormat="1"/>
    <row r="1181" spans="1:25" s="59" customFormat="1"/>
    <row r="1182" spans="1:25" s="59" customFormat="1"/>
    <row r="1183" spans="1:25" s="59" customFormat="1"/>
    <row r="1184" spans="1:25" s="59" customFormat="1"/>
    <row r="1185" spans="1:25" s="59" customFormat="1"/>
    <row r="1186" spans="1:25" s="59" customFormat="1"/>
    <row r="1187" spans="1:25" s="59" customFormat="1"/>
    <row r="1188" spans="1:25" s="59" customFormat="1"/>
    <row r="1189" spans="1:25" s="59" customFormat="1"/>
    <row r="1190" spans="1:25" s="59" customFormat="1"/>
    <row r="1191" spans="1:25" s="59" customFormat="1"/>
    <row r="1192" spans="1:25" s="59" customFormat="1"/>
    <row r="1193" spans="1:25" s="59" customFormat="1"/>
    <row r="1194" spans="1:25" s="59" customFormat="1"/>
    <row r="1195" spans="1:25" s="59" customFormat="1"/>
    <row r="1196" spans="1:25" s="59" customFormat="1"/>
    <row r="1197" spans="1:25" s="59" customFormat="1"/>
    <row r="1198" spans="1:25" s="59" customFormat="1"/>
    <row r="1199" spans="1:25" s="59" customFormat="1"/>
    <row r="1200" spans="1:25" s="59" customFormat="1"/>
    <row r="1201" spans="1:25" s="59" customFormat="1"/>
    <row r="1202" spans="1:25" s="59" customFormat="1"/>
    <row r="1203" spans="1:25" s="59" customFormat="1"/>
    <row r="1204" spans="1:25" s="59" customFormat="1"/>
    <row r="1205" spans="1:25" s="59" customFormat="1"/>
    <row r="1206" spans="1:25" s="59" customFormat="1"/>
    <row r="1207" spans="1:25" s="59" customFormat="1"/>
    <row r="1208" spans="1:25" s="59" customFormat="1"/>
    <row r="1209" spans="1:25" s="59" customFormat="1"/>
    <row r="1210" spans="1:25" s="59" customFormat="1"/>
    <row r="1211" spans="1:25" s="59" customFormat="1"/>
    <row r="1212" spans="1:25" s="59" customFormat="1"/>
    <row r="1213" spans="1:25" s="59" customFormat="1"/>
    <row r="1214" spans="1:25" s="59" customFormat="1"/>
    <row r="1215" spans="1:25" s="59" customFormat="1"/>
    <row r="1216" spans="1:25" s="59" customFormat="1"/>
    <row r="1217" spans="1:25" s="59" customFormat="1"/>
    <row r="1218" spans="1:25" s="59" customFormat="1"/>
    <row r="1219" spans="1:25" s="59" customFormat="1"/>
    <row r="1220" spans="1:25" s="59" customFormat="1"/>
    <row r="1221" spans="1:25" s="59" customFormat="1"/>
    <row r="1222" spans="1:25" s="59" customFormat="1"/>
    <row r="1223" spans="1:25" s="59" customFormat="1"/>
    <row r="1224" spans="1:25" s="59" customFormat="1"/>
    <row r="1225" spans="1:25" s="59" customFormat="1"/>
    <row r="1226" spans="1:25" s="59" customFormat="1"/>
    <row r="1227" spans="1:25" s="59" customFormat="1"/>
    <row r="1228" spans="1:25" s="59" customFormat="1"/>
    <row r="1229" spans="1:25" s="59" customFormat="1"/>
    <row r="1230" spans="1:25" s="59" customFormat="1"/>
    <row r="1231" spans="1:25" s="59" customFormat="1"/>
    <row r="1232" spans="1:25" s="59" customFormat="1"/>
    <row r="1233" spans="1:25" s="59" customFormat="1"/>
    <row r="1234" spans="1:25" s="59" customFormat="1"/>
    <row r="1235" spans="1:25" s="59" customFormat="1"/>
    <row r="1236" spans="1:25" s="59" customFormat="1"/>
    <row r="1237" spans="1:25" s="59" customFormat="1"/>
    <row r="1238" spans="1:25" s="59" customFormat="1"/>
    <row r="1239" spans="1:25" s="59" customFormat="1"/>
    <row r="1240" spans="1:25" s="59" customFormat="1"/>
    <row r="1241" spans="1:25" s="59" customFormat="1"/>
    <row r="1242" spans="1:25" s="59" customFormat="1"/>
    <row r="1243" spans="1:25" s="59" customFormat="1"/>
    <row r="1244" spans="1:25" s="59" customFormat="1"/>
    <row r="1245" spans="1:25" s="59" customFormat="1"/>
    <row r="1246" spans="1:25" s="59" customFormat="1"/>
    <row r="1247" spans="1:25" s="59" customFormat="1"/>
    <row r="1248" spans="1:25" s="59" customFormat="1"/>
    <row r="1249" spans="1:25" s="59" customFormat="1"/>
    <row r="1250" spans="1:25" s="59" customFormat="1"/>
    <row r="1251" spans="1:25" s="59" customFormat="1"/>
    <row r="1252" spans="1:25" s="59" customFormat="1"/>
    <row r="1253" spans="1:25" s="59" customFormat="1"/>
    <row r="1254" spans="1:25" s="59" customFormat="1"/>
    <row r="1255" spans="1:25" s="59" customFormat="1"/>
    <row r="1256" spans="1:25" s="59" customFormat="1"/>
    <row r="1257" spans="1:25" s="59" customFormat="1"/>
    <row r="1258" spans="1:25" s="59" customFormat="1"/>
    <row r="1259" spans="1:25" s="59" customFormat="1"/>
    <row r="1260" spans="1:25" s="59" customFormat="1"/>
    <row r="1261" spans="1:25" s="59" customFormat="1"/>
    <row r="1262" spans="1:25" s="59" customFormat="1"/>
    <row r="1263" spans="1:25" s="59" customFormat="1"/>
    <row r="1264" spans="1:25" s="59" customFormat="1"/>
    <row r="1265" spans="1:25" s="59" customFormat="1"/>
    <row r="1266" spans="1:25" s="59" customFormat="1"/>
    <row r="1267" spans="1:25" s="59" customFormat="1"/>
    <row r="1268" spans="1:25" s="59" customFormat="1"/>
    <row r="1269" spans="1:25" s="59" customFormat="1"/>
    <row r="1270" spans="1:25" s="59" customFormat="1"/>
    <row r="1271" spans="1:25" s="59" customFormat="1"/>
    <row r="1272" spans="1:25" s="59" customFormat="1"/>
    <row r="1273" spans="1:25" s="59" customFormat="1"/>
    <row r="1274" spans="1:25" s="59" customFormat="1"/>
    <row r="1275" spans="1:25" s="59" customFormat="1"/>
    <row r="1276" spans="1:25" s="59" customFormat="1"/>
    <row r="1277" spans="1:25" s="59" customFormat="1"/>
    <row r="1278" spans="1:25" s="59" customFormat="1"/>
    <row r="1279" spans="1:25" s="59" customFormat="1"/>
    <row r="1280" spans="1:25" s="59" customFormat="1"/>
    <row r="1281" spans="1:25" s="59" customFormat="1"/>
    <row r="1282" spans="1:25" s="59" customFormat="1"/>
    <row r="1283" spans="1:25" s="59" customFormat="1"/>
    <row r="1284" spans="1:25" s="59" customFormat="1"/>
    <row r="1285" spans="1:25" s="59" customFormat="1"/>
    <row r="1286" spans="1:25" s="59" customFormat="1"/>
    <row r="1287" spans="1:25" s="59" customFormat="1"/>
    <row r="1288" spans="1:25" s="59" customFormat="1"/>
    <row r="1289" spans="1:25" s="59" customFormat="1"/>
    <row r="1290" spans="1:25" s="59" customFormat="1"/>
    <row r="1291" spans="1:25" s="59" customFormat="1"/>
    <row r="1292" spans="1:25" s="59" customFormat="1"/>
    <row r="1293" spans="1:25" s="59" customFormat="1"/>
    <row r="1294" spans="1:25" s="59" customFormat="1"/>
    <row r="1295" spans="1:25" s="59" customFormat="1"/>
    <row r="1296" spans="1:25" s="59" customFormat="1"/>
    <row r="1297" spans="1:25" s="59" customFormat="1"/>
    <row r="1298" spans="1:25" s="59" customFormat="1"/>
    <row r="1299" spans="1:25" s="59" customFormat="1"/>
    <row r="1300" spans="1:25" s="59" customFormat="1"/>
    <row r="1301" spans="1:25" s="59" customFormat="1"/>
    <row r="1302" spans="1:25" s="59" customFormat="1"/>
    <row r="1303" spans="1:25" s="59" customFormat="1"/>
    <row r="1304" spans="1:25" s="59" customFormat="1"/>
    <row r="1305" spans="1:25" s="59" customFormat="1"/>
    <row r="1306" spans="1:25" s="59" customFormat="1"/>
    <row r="1307" spans="1:25" s="59" customFormat="1"/>
    <row r="1308" spans="1:25" s="59" customFormat="1"/>
    <row r="1309" spans="1:25" s="59" customFormat="1"/>
    <row r="1310" spans="1:25" s="59" customFormat="1"/>
    <row r="1311" spans="1:25" s="59" customFormat="1"/>
    <row r="1312" spans="1:25" s="59" customFormat="1"/>
    <row r="1313" spans="1:25" s="59" customFormat="1"/>
    <row r="1314" spans="1:25" s="59" customFormat="1"/>
    <row r="1315" spans="1:25" s="59" customFormat="1"/>
    <row r="1316" spans="1:25" s="59" customFormat="1"/>
    <row r="1317" spans="1:25" s="59" customFormat="1"/>
    <row r="1318" spans="1:25" s="59" customFormat="1"/>
    <row r="1319" spans="1:25" s="59" customFormat="1"/>
    <row r="1320" spans="1:25" s="59" customFormat="1"/>
    <row r="1321" spans="1:25" s="59" customFormat="1"/>
    <row r="1322" spans="1:25" s="59" customFormat="1"/>
    <row r="1323" spans="1:25" s="59" customFormat="1"/>
    <row r="1324" spans="1:25" s="59" customFormat="1"/>
    <row r="1325" spans="1:25" s="59" customFormat="1"/>
    <row r="1326" spans="1:25" s="59" customFormat="1"/>
    <row r="1327" spans="1:25" s="59" customFormat="1"/>
    <row r="1328" spans="1:25" s="59" customFormat="1"/>
    <row r="1329" spans="1:25" s="59" customFormat="1"/>
    <row r="1330" spans="1:25" s="59" customFormat="1"/>
    <row r="1331" spans="1:25" s="59" customFormat="1"/>
    <row r="1332" spans="1:25" s="59" customFormat="1"/>
    <row r="1333" spans="1:25" s="59" customFormat="1"/>
    <row r="1334" spans="1:25" s="59" customFormat="1"/>
    <row r="1335" spans="1:25" s="59" customFormat="1"/>
    <row r="1336" spans="1:25" s="59" customFormat="1"/>
    <row r="1337" spans="1:25" s="59" customFormat="1"/>
    <row r="1338" spans="1:25" s="59" customFormat="1"/>
    <row r="1339" spans="1:25" s="59" customFormat="1"/>
    <row r="1340" spans="1:25" s="59" customFormat="1"/>
    <row r="1341" spans="1:25" s="59" customFormat="1"/>
    <row r="1342" spans="1:25" s="59" customFormat="1"/>
    <row r="1343" spans="1:25" s="59" customFormat="1"/>
    <row r="1344" spans="1:25" s="59" customFormat="1"/>
    <row r="1345" spans="1:25" s="59" customFormat="1"/>
    <row r="1346" spans="1:25" s="59" customFormat="1"/>
    <row r="1347" spans="1:25" s="59" customFormat="1"/>
    <row r="1348" spans="1:25" s="59" customFormat="1"/>
    <row r="1349" spans="1:25" s="59" customFormat="1"/>
    <row r="1350" spans="1:25" s="59" customFormat="1"/>
    <row r="1351" spans="1:25" s="59" customFormat="1"/>
    <row r="1352" spans="1:25" s="59" customFormat="1"/>
    <row r="1353" spans="1:25" s="59" customFormat="1"/>
    <row r="1354" spans="1:25" s="59" customFormat="1"/>
    <row r="1355" spans="1:25" s="59" customFormat="1"/>
    <row r="1356" spans="1:25" s="59" customFormat="1"/>
    <row r="1357" spans="1:25" s="59" customFormat="1"/>
    <row r="1358" spans="1:25" s="59" customFormat="1"/>
    <row r="1359" spans="1:25" s="59" customFormat="1"/>
    <row r="1360" spans="1:25" s="59" customFormat="1"/>
    <row r="1361" spans="1:25" s="59" customFormat="1"/>
    <row r="1362" spans="1:25" s="59" customFormat="1"/>
    <row r="1363" spans="1:25" s="59" customFormat="1"/>
    <row r="1364" spans="1:25" s="59" customFormat="1"/>
    <row r="1365" spans="1:25" s="59" customFormat="1"/>
    <row r="1366" spans="1:25" s="59" customFormat="1"/>
    <row r="1367" spans="1:25" s="59" customFormat="1"/>
    <row r="1368" spans="1:25" s="59" customFormat="1"/>
    <row r="1369" spans="1:25" s="59" customFormat="1"/>
    <row r="1370" spans="1:25" s="59" customFormat="1"/>
    <row r="1371" spans="1:25" s="59" customFormat="1"/>
    <row r="1372" spans="1:25" s="59" customFormat="1"/>
    <row r="1373" spans="1:25" s="59" customFormat="1"/>
    <row r="1374" spans="1:25" s="59" customFormat="1"/>
    <row r="1375" spans="1:25" s="59" customFormat="1"/>
    <row r="1376" spans="1:25" s="59" customFormat="1"/>
    <row r="1377" spans="1:25" s="59" customFormat="1"/>
    <row r="1378" spans="1:25" s="59" customFormat="1"/>
    <row r="1379" spans="1:25" s="59" customFormat="1"/>
    <row r="1380" spans="1:25" s="59" customFormat="1"/>
    <row r="1381" spans="1:25" s="59" customFormat="1"/>
    <row r="1382" spans="1:25" s="59" customFormat="1"/>
    <row r="1383" spans="1:25" s="59" customFormat="1"/>
    <row r="1384" spans="1:25" s="59" customFormat="1"/>
    <row r="1385" spans="1:25" s="59" customFormat="1"/>
    <row r="1386" spans="1:25" s="59" customFormat="1"/>
    <row r="1387" spans="1:25" s="59" customFormat="1"/>
    <row r="1388" spans="1:25" s="59" customFormat="1"/>
    <row r="1389" spans="1:25" s="59" customFormat="1"/>
    <row r="1390" spans="1:25" s="59" customFormat="1"/>
    <row r="1391" spans="1:25" s="59" customFormat="1"/>
    <row r="1392" spans="1:25" s="59" customFormat="1"/>
    <row r="1393" spans="1:25" s="59" customFormat="1"/>
    <row r="1394" spans="1:25" s="59" customFormat="1"/>
    <row r="1395" spans="1:25" s="59" customFormat="1"/>
    <row r="1396" spans="1:25" s="59" customFormat="1"/>
    <row r="1397" spans="1:25" s="59" customFormat="1"/>
    <row r="1398" spans="1:25" s="59" customFormat="1"/>
    <row r="1399" spans="1:25" s="59" customFormat="1"/>
    <row r="1400" spans="1:25" s="59" customFormat="1"/>
    <row r="1401" spans="1:25" s="59" customFormat="1"/>
    <row r="1402" spans="1:25" s="59" customFormat="1"/>
    <row r="1403" spans="1:25" s="59" customFormat="1"/>
    <row r="1404" spans="1:25" s="59" customFormat="1"/>
    <row r="1405" spans="1:25" s="59" customFormat="1"/>
    <row r="1406" spans="1:25" s="59" customFormat="1"/>
    <row r="1407" spans="1:25" s="59" customFormat="1"/>
    <row r="1408" spans="1:25" s="59" customFormat="1"/>
    <row r="1409" spans="1:25" s="59" customFormat="1"/>
    <row r="1410" spans="1:25" s="59" customFormat="1"/>
    <row r="1411" spans="1:25" s="59" customFormat="1"/>
    <row r="1412" spans="1:25" s="59" customFormat="1"/>
    <row r="1413" spans="1:25" s="59" customFormat="1"/>
    <row r="1414" spans="1:25" s="59" customFormat="1"/>
    <row r="1415" spans="1:25" s="59" customFormat="1"/>
    <row r="1416" spans="1:25" s="59" customFormat="1"/>
    <row r="1417" spans="1:25" s="59" customFormat="1"/>
    <row r="1418" spans="1:25" s="59" customFormat="1"/>
    <row r="1419" spans="1:25" s="59" customFormat="1"/>
    <row r="1420" spans="1:25" s="59" customFormat="1"/>
    <row r="1421" spans="1:25" s="59" customFormat="1"/>
    <row r="1422" spans="1:25" s="59" customFormat="1"/>
    <row r="1423" spans="1:25" s="59" customFormat="1"/>
    <row r="1424" spans="1:25" s="59" customFormat="1"/>
    <row r="1425" spans="1:25" s="59" customFormat="1"/>
    <row r="1426" spans="1:25" s="59" customFormat="1"/>
    <row r="1427" spans="1:25" s="59" customFormat="1"/>
    <row r="1428" spans="1:25" s="59" customFormat="1"/>
    <row r="1429" spans="1:25" s="59" customFormat="1"/>
    <row r="1430" spans="1:25" s="59" customFormat="1"/>
    <row r="1431" spans="1:25" s="59" customFormat="1"/>
    <row r="1432" spans="1:25" s="59" customFormat="1"/>
    <row r="1433" spans="1:25" s="59" customFormat="1"/>
    <row r="1434" spans="1:25" s="59" customFormat="1"/>
    <row r="1435" spans="1:25" s="59" customFormat="1"/>
    <row r="1436" spans="1:25" s="59" customFormat="1"/>
    <row r="1437" spans="1:25" s="59" customFormat="1"/>
    <row r="1438" spans="1:25" s="59" customFormat="1"/>
    <row r="1439" spans="1:25" s="59" customFormat="1"/>
    <row r="1440" spans="1:25" s="59" customFormat="1"/>
    <row r="1441" spans="1:25" s="59" customFormat="1"/>
    <row r="1442" spans="1:25" s="59" customFormat="1"/>
    <row r="1443" spans="1:25" s="59" customFormat="1"/>
    <row r="1444" spans="1:25" s="59" customFormat="1"/>
    <row r="1445" spans="1:25" s="59" customFormat="1"/>
    <row r="1446" spans="1:25" s="59" customFormat="1"/>
    <row r="1447" spans="1:25" s="59" customFormat="1"/>
    <row r="1448" spans="1:25" s="59" customFormat="1"/>
    <row r="1449" spans="1:25" s="59" customFormat="1"/>
    <row r="1450" spans="1:25" s="59" customFormat="1"/>
    <row r="1451" spans="1:25" s="59" customFormat="1"/>
    <row r="1452" spans="1:25" s="59" customFormat="1"/>
    <row r="1453" spans="1:25" s="59" customFormat="1"/>
    <row r="1454" spans="1:25" s="59" customFormat="1"/>
    <row r="1455" spans="1:25" s="59" customFormat="1"/>
    <row r="1456" spans="1:25" s="59" customFormat="1"/>
    <row r="1457" spans="1:25" s="59" customFormat="1"/>
    <row r="1458" spans="1:25" s="59" customFormat="1"/>
    <row r="1459" spans="1:25" s="59" customFormat="1"/>
    <row r="1460" spans="1:25" s="59" customFormat="1"/>
    <row r="1461" spans="1:25" s="59" customFormat="1"/>
    <row r="1462" spans="1:25" s="59" customFormat="1"/>
    <row r="1463" spans="1:25" s="59" customFormat="1"/>
    <row r="1464" spans="1:25" s="59" customFormat="1"/>
    <row r="1465" spans="1:25" s="59" customFormat="1"/>
    <row r="1466" spans="1:25" s="59" customFormat="1"/>
    <row r="1467" spans="1:25" s="59" customFormat="1"/>
    <row r="1468" spans="1:25" s="59" customFormat="1"/>
    <row r="1469" spans="1:25" s="59" customFormat="1"/>
    <row r="1470" spans="1:25" s="59" customFormat="1"/>
    <row r="1471" spans="1:25" s="59" customFormat="1"/>
    <row r="1472" spans="1:25" s="59" customFormat="1"/>
    <row r="1501">
      <c r="C1501" s="210" t="s">
        <v>5</v>
      </c>
      <c r="D1501" s="210" t="s">
        <v>51800</v>
      </c>
      <c r="E1501" s="210" t="s">
        <v>50888</v>
      </c>
      <c r="F1501" s="210" t="s">
        <v>50889</v>
      </c>
      <c r="G1501" s="210" t="s">
        <v>50893</v>
      </c>
    </row>
    <row r="1502">
      <c r="C1502" s="211" t="s">
        <v>7</v>
      </c>
      <c r="D1502" s="211">
        <f>SUMIFS(L:L,A:A,C1502,N:N,"无忧无虑")</f>
        <v/>
      </c>
      <c r="E1502" s="211">
        <f>SUMIFS(D:D,A:A,C1502,N:N,"无忧无虑")</f>
        <v/>
      </c>
      <c r="F1502" s="211">
        <f>SUMIFS(J:J,A:A,C1502,N:N,"无忧无虑")</f>
        <v/>
      </c>
      <c r="G1502" s="211">
        <f>SUMIFS('广告'!M:M,'广告'!N:N,C1502,'广告'!P:P,"无忧无虑")</f>
        <v/>
      </c>
    </row>
    <row r="1503">
      <c r="C1503" s="212" t="s">
        <v>9</v>
      </c>
      <c r="D1503" s="212">
        <f>SUMIFS(L:L,A:A,C1503,N:N,"无忧无虑")</f>
        <v/>
      </c>
      <c r="E1503" s="212">
        <f>SUMIFS(D:D,A:A,C1503,N:N,"无忧无虑")</f>
        <v/>
      </c>
      <c r="F1503" s="212">
        <f>SUMIFS(J:J,A:A,C1503,N:N,"无忧无虑")</f>
        <v/>
      </c>
      <c r="G1503" s="212">
        <f>SUMIFS('广告'!M:M,'广告'!N:N,C1503,'广告'!P:P,"无忧无虑")</f>
        <v/>
      </c>
    </row>
    <row r="1504">
      <c r="C1504" s="213" t="s">
        <v>11</v>
      </c>
      <c r="D1504" s="213">
        <f>SUMIFS(L:L,A:A,C1504,N:N,"无忧无虑")</f>
        <v/>
      </c>
      <c r="E1504" s="213">
        <f>SUMIFS(D:D,A:A,C1504,N:N,"无忧无虑")</f>
        <v/>
      </c>
      <c r="F1504" s="213">
        <f>SUMIFS(J:J,A:A,C1504,N:N,"无忧无虑")</f>
        <v/>
      </c>
      <c r="G1504" s="213">
        <f>SUMIFS('广告'!M:M,'广告'!N:N,C1504,'广告'!P:P,"无忧无虑")</f>
        <v/>
      </c>
    </row>
    <row r="1505">
      <c r="C1505" s="214" t="s">
        <v>4</v>
      </c>
      <c r="D1505" s="214">
        <f>SUMIFS(L:L,A:A,C1505,N:N,"无忧无虑")</f>
        <v/>
      </c>
      <c r="E1505" s="214">
        <f>SUMIFS(D:D,A:A,C1505,N:N,"无忧无虑")</f>
        <v/>
      </c>
      <c r="F1505" s="214">
        <f>SUMIFS(J:J,A:A,C1505,N:N,"无忧无虑")</f>
        <v/>
      </c>
      <c r="G1505" s="214">
        <f>SUMIFS('广告'!M:M,'广告'!N:N,C1505,'广告'!P:P,"无忧无虑")</f>
        <v/>
      </c>
    </row>
    <row r="1506">
      <c r="C1506" s="215" t="s">
        <v>19</v>
      </c>
      <c r="D1506" s="215">
        <f>SUMIFS(L:L,A:A,C1506,N:N,"无忧无虑")</f>
        <v/>
      </c>
      <c r="E1506" s="215">
        <f>SUMIFS(D:D,A:A,C1506,N:N,"无忧无虑")</f>
        <v/>
      </c>
      <c r="F1506" s="215">
        <f>SUMIFS(J:J,A:A,C1506,N:N,"无忧无虑")</f>
        <v/>
      </c>
      <c r="G1506" s="215">
        <f>SUMIFS('广告'!M:M,'广告'!N:N,C1506,'广告'!P:P,"无忧无虑")</f>
        <v/>
      </c>
    </row>
    <row r="1507">
      <c r="C1507" s="216" t="s">
        <v>18</v>
      </c>
      <c r="D1507" s="216">
        <f>SUMIFS(L:L,A:A,C1507,N:N,"无忧无虑")</f>
        <v/>
      </c>
      <c r="E1507" s="216">
        <f>SUMIFS(D:D,A:A,C1507,N:N,"无忧无虑")</f>
        <v/>
      </c>
      <c r="F1507" s="216">
        <f>SUMIFS(J:J,A:A,C1507,N:N,"无忧无虑")</f>
        <v/>
      </c>
      <c r="G1507" s="216">
        <f>SUMIFS('广告'!M:M,'广告'!N:N,C1507,'广告'!P:P,"无忧无虑")</f>
        <v/>
      </c>
    </row>
    <row r="1508">
      <c r="C1508" s="217" t="s">
        <v>22</v>
      </c>
      <c r="D1508" s="217">
        <f>SUMIFS(L:L,A:A,C1508,N:N,"无忧无虑")</f>
        <v/>
      </c>
      <c r="E1508" s="217">
        <f>SUMIFS(D:D,A:A,C1508,N:N,"无忧无虑")</f>
        <v/>
      </c>
      <c r="F1508" s="217">
        <f>SUMIFS(J:J,A:A,C1508,N:N,"无忧无虑")</f>
        <v/>
      </c>
      <c r="G1508" s="217">
        <f>SUMIFS('广告'!M:M,'广告'!N:N,C1508,'广告'!P:P,"无忧无虑")</f>
        <v/>
      </c>
    </row>
    <row r="1509">
      <c r="C1509" s="218" t="s">
        <v>26</v>
      </c>
      <c r="D1509" s="218">
        <f>SUMIFS(L:L,A:A,C1509,N:N,"无忧无虑")</f>
        <v/>
      </c>
      <c r="E1509" s="218">
        <f>SUMIFS(D:D,A:A,C1509,N:N,"无忧无虑")</f>
        <v/>
      </c>
      <c r="F1509" s="218">
        <f>SUMIFS(J:J,A:A,C1509,N:N,"无忧无虑")</f>
        <v/>
      </c>
      <c r="G1509" s="218">
        <f>SUMIFS('广告'!M:M,'广告'!N:N,C1509,'广告'!P:P,"无忧无虑")</f>
        <v/>
      </c>
    </row>
    <row r="1510">
      <c r="C1510" s="219" t="s">
        <v>27</v>
      </c>
      <c r="D1510" s="219">
        <f>SUMIFS(L:L,A:A,C1510,N:N,"无忧无虑")</f>
        <v/>
      </c>
      <c r="E1510" s="219">
        <f>SUMIFS(D:D,A:A,C1510,N:N,"无忧无虑")</f>
        <v/>
      </c>
      <c r="F1510" s="219">
        <f>SUMIFS(J:J,A:A,C1510,N:N,"无忧无虑")</f>
        <v/>
      </c>
      <c r="G1510" s="219">
        <f>SUMIFS('广告'!M:M,'广告'!N:N,C1510,'广告'!P:P,"无忧无虑")</f>
        <v/>
      </c>
    </row>
    <row r="1511">
      <c r="C1511" s="220" t="s">
        <v>50904</v>
      </c>
      <c r="D1511" s="220">
        <f>SUM(D1502:D1510)</f>
        <v/>
      </c>
      <c r="E1511" s="220">
        <f>SUM(E1502:E1510)</f>
        <v/>
      </c>
      <c r="F1511" s="220">
        <f>SUM(F1502:F1510)</f>
        <v/>
      </c>
      <c r="G1511" s="220">
        <f>SUM(G1502:G1510)</f>
        <v/>
      </c>
    </row>
    <row r="1513">
      <c r="C1513" s="221" t="s">
        <v>10</v>
      </c>
      <c r="D1513" s="221" t="s">
        <v>51800</v>
      </c>
      <c r="E1513" s="221" t="s">
        <v>50888</v>
      </c>
      <c r="F1513" s="221" t="s">
        <v>50889</v>
      </c>
      <c r="G1513" s="221" t="s">
        <v>50893</v>
      </c>
    </row>
    <row r="1514">
      <c r="C1514" s="222" t="s">
        <v>7</v>
      </c>
      <c r="D1514" s="222">
        <f>SUMIFS(L:L,A:A,C1514,N:N,"OYU")</f>
        <v/>
      </c>
      <c r="E1514" s="222">
        <f>SUMIFS(D:D,A:A,C1514,N:N,"OYU")</f>
        <v/>
      </c>
      <c r="F1514" s="222">
        <f>SUMIFS(J:J,A:A,C1514,N:N,"OYU")</f>
        <v/>
      </c>
      <c r="G1514" s="222">
        <f>SUMIFS('广告'!M:M,'广告'!N:N,C1514,'广告'!P:P,"OYU")</f>
        <v/>
      </c>
    </row>
    <row r="1515">
      <c r="C1515" s="223" t="s">
        <v>9</v>
      </c>
      <c r="D1515" s="223">
        <f>SUMIFS(L:L,A:A,C1515,N:N,"OYU")</f>
        <v/>
      </c>
      <c r="E1515" s="223">
        <f>SUMIFS(D:D,A:A,C1515,N:N,"OYU")</f>
        <v/>
      </c>
      <c r="F1515" s="223">
        <f>SUMIFS(J:J,A:A,C1515,N:N,"OYU")</f>
        <v/>
      </c>
      <c r="G1515" s="223">
        <f>SUMIFS('广告'!M:M,'广告'!N:N,C1515,'广告'!P:P,"OYU")</f>
        <v/>
      </c>
    </row>
    <row r="1516">
      <c r="C1516" s="224" t="s">
        <v>11</v>
      </c>
      <c r="D1516" s="224">
        <f>SUMIFS(L:L,A:A,C1516,N:N,"OYU")</f>
        <v/>
      </c>
      <c r="E1516" s="224">
        <f>SUMIFS(D:D,A:A,C1516,N:N,"OYU")</f>
        <v/>
      </c>
      <c r="F1516" s="224">
        <f>SUMIFS(J:J,A:A,C1516,N:N,"OYU")</f>
        <v/>
      </c>
      <c r="G1516" s="224">
        <f>SUMIFS('广告'!M:M,'广告'!N:N,C1516,'广告'!P:P,"OYU")</f>
        <v/>
      </c>
    </row>
    <row r="1517">
      <c r="C1517" s="225" t="s">
        <v>4</v>
      </c>
      <c r="D1517" s="225">
        <f>SUMIFS(L:L,A:A,C1517,N:N,"OYU")</f>
        <v/>
      </c>
      <c r="E1517" s="225">
        <f>SUMIFS(D:D,A:A,C1517,N:N,"OYU")</f>
        <v/>
      </c>
      <c r="F1517" s="225">
        <f>SUMIFS(J:J,A:A,C1517,N:N,"OYU")</f>
        <v/>
      </c>
      <c r="G1517" s="225">
        <f>SUMIFS('广告'!M:M,'广告'!N:N,C1517,'广告'!P:P,"OYU")</f>
        <v/>
      </c>
    </row>
    <row r="1518">
      <c r="C1518" s="226" t="s">
        <v>19</v>
      </c>
      <c r="D1518" s="226">
        <f>SUMIFS(L:L,A:A,C1518,N:N,"OYU")</f>
        <v/>
      </c>
      <c r="E1518" s="226">
        <f>SUMIFS(D:D,A:A,C1518,N:N,"OYU")</f>
        <v/>
      </c>
      <c r="F1518" s="226">
        <f>SUMIFS(J:J,A:A,C1518,N:N,"OYU")</f>
        <v/>
      </c>
      <c r="G1518" s="226">
        <f>SUMIFS('广告'!M:M,'广告'!N:N,C1518,'广告'!P:P,"OYU")</f>
        <v/>
      </c>
    </row>
    <row r="1519">
      <c r="C1519" s="227" t="s">
        <v>18</v>
      </c>
      <c r="D1519" s="227">
        <f>SUMIFS(L:L,A:A,C1519,N:N,"OYU")</f>
        <v/>
      </c>
      <c r="E1519" s="227">
        <f>SUMIFS(D:D,A:A,C1519,N:N,"OYU")</f>
        <v/>
      </c>
      <c r="F1519" s="227">
        <f>SUMIFS(J:J,A:A,C1519,N:N,"OYU")</f>
        <v/>
      </c>
      <c r="G1519" s="227">
        <f>SUMIFS('广告'!M:M,'广告'!N:N,C1519,'广告'!P:P,"OYU")</f>
        <v/>
      </c>
    </row>
    <row r="1520">
      <c r="C1520" s="228" t="s">
        <v>22</v>
      </c>
      <c r="D1520" s="228">
        <f>SUMIFS(L:L,A:A,C1520,N:N,"OYU")</f>
        <v/>
      </c>
      <c r="E1520" s="228">
        <f>SUMIFS(D:D,A:A,C1520,N:N,"OYU")</f>
        <v/>
      </c>
      <c r="F1520" s="228">
        <f>SUMIFS(J:J,A:A,C1520,N:N,"OYU")</f>
        <v/>
      </c>
      <c r="G1520" s="228">
        <f>SUMIFS('广告'!M:M,'广告'!N:N,C1520,'广告'!P:P,"OYU")</f>
        <v/>
      </c>
    </row>
    <row r="1521">
      <c r="C1521" s="229" t="s">
        <v>26</v>
      </c>
      <c r="D1521" s="229">
        <f>SUMIFS(L:L,A:A,C1521,N:N,"OYU")</f>
        <v/>
      </c>
      <c r="E1521" s="229">
        <f>SUMIFS(D:D,A:A,C1521,N:N,"OYU")</f>
        <v/>
      </c>
      <c r="F1521" s="229">
        <f>SUMIFS(J:J,A:A,C1521,N:N,"OYU")</f>
        <v/>
      </c>
      <c r="G1521" s="229">
        <f>SUMIFS('广告'!M:M,'广告'!N:N,C1521,'广告'!P:P,"OYU")</f>
        <v/>
      </c>
    </row>
    <row r="1522">
      <c r="C1522" s="230" t="s">
        <v>27</v>
      </c>
      <c r="D1522" s="230">
        <f>SUMIFS(L:L,A:A,C1522,N:N,"OYU")</f>
        <v/>
      </c>
      <c r="E1522" s="230">
        <f>SUMIFS(D:D,A:A,C1522,N:N,"OYU")</f>
        <v/>
      </c>
      <c r="F1522" s="230">
        <f>SUMIFS(J:J,A:A,C1522,N:N,"OYU")</f>
        <v/>
      </c>
      <c r="G1522" s="230">
        <f>SUMIFS('广告'!M:M,'广告'!N:N,C1522,'广告'!P:P,"OYU")</f>
        <v/>
      </c>
    </row>
    <row r="1523">
      <c r="C1523" s="231" t="s">
        <v>50904</v>
      </c>
      <c r="D1523" s="231">
        <f>SUM(D1514:D1522)</f>
        <v/>
      </c>
      <c r="E1523" s="231">
        <f>SUM(E1514:E1522)</f>
        <v/>
      </c>
      <c r="F1523" s="231">
        <f>SUM(F1514:F1522)</f>
        <v/>
      </c>
      <c r="G1523" s="231">
        <f>SUM(G1514:G1522)</f>
        <v/>
      </c>
    </row>
    <row r="1525">
      <c r="C1525" s="232" t="s">
        <v>8</v>
      </c>
      <c r="D1525" s="232" t="s">
        <v>51800</v>
      </c>
      <c r="E1525" s="232" t="s">
        <v>50888</v>
      </c>
      <c r="F1525" s="232" t="s">
        <v>50889</v>
      </c>
      <c r="G1525" s="232" t="s">
        <v>50893</v>
      </c>
    </row>
    <row r="1526">
      <c r="C1526" s="233" t="s">
        <v>7</v>
      </c>
      <c r="D1526" s="233">
        <f>SUMIFS(L:L,A:A,C1526,N:N,"AN")</f>
        <v/>
      </c>
      <c r="E1526" s="233">
        <f>SUMIFS(D:D,A:A,C1526,N:N,"AN")</f>
        <v/>
      </c>
      <c r="F1526" s="233">
        <f>SUMIFS(J:J,A:A,C1526,N:N,"AN")</f>
        <v/>
      </c>
      <c r="G1526" s="233">
        <f>SUMIFS('广告'!M:M,'广告'!N:N,C1526,'广告'!P:P,"AN")</f>
        <v/>
      </c>
    </row>
    <row r="1527">
      <c r="C1527" s="234" t="s">
        <v>9</v>
      </c>
      <c r="D1527" s="234">
        <f>SUMIFS(L:L,A:A,C1527,N:N,"AN")</f>
        <v/>
      </c>
      <c r="E1527" s="234">
        <f>SUMIFS(D:D,A:A,C1527,N:N,"AN")</f>
        <v/>
      </c>
      <c r="F1527" s="234">
        <f>SUMIFS(J:J,A:A,C1527,N:N,"AN")</f>
        <v/>
      </c>
      <c r="G1527" s="234">
        <f>SUMIFS('广告'!M:M,'广告'!N:N,C1527,'广告'!P:P,"AN")</f>
        <v/>
      </c>
    </row>
    <row r="1528">
      <c r="C1528" s="235" t="s">
        <v>11</v>
      </c>
      <c r="D1528" s="235">
        <f>SUMIFS(L:L,A:A,C1528,N:N,"AN")</f>
        <v/>
      </c>
      <c r="E1528" s="235">
        <f>SUMIFS(D:D,A:A,C1528,N:N,"AN")</f>
        <v/>
      </c>
      <c r="F1528" s="235">
        <f>SUMIFS(J:J,A:A,C1528,N:N,"AN")</f>
        <v/>
      </c>
      <c r="G1528" s="235">
        <f>SUMIFS('广告'!M:M,'广告'!N:N,C1528,'广告'!P:P,"AN")</f>
        <v/>
      </c>
    </row>
    <row r="1529">
      <c r="C1529" s="236" t="s">
        <v>4</v>
      </c>
      <c r="D1529" s="236">
        <f>SUMIFS(L:L,A:A,C1529,N:N,"AN")</f>
        <v/>
      </c>
      <c r="E1529" s="236">
        <f>SUMIFS(D:D,A:A,C1529,N:N,"AN")</f>
        <v/>
      </c>
      <c r="F1529" s="236">
        <f>SUMIFS(J:J,A:A,C1529,N:N,"AN")</f>
        <v/>
      </c>
      <c r="G1529" s="236">
        <f>SUMIFS('广告'!M:M,'广告'!N:N,C1529,'广告'!P:P,"AN")</f>
        <v/>
      </c>
    </row>
    <row r="1530">
      <c r="C1530" s="237" t="s">
        <v>19</v>
      </c>
      <c r="D1530" s="237">
        <f>SUMIFS(L:L,A:A,C1530,N:N,"AN")</f>
        <v/>
      </c>
      <c r="E1530" s="237">
        <f>SUMIFS(D:D,A:A,C1530,N:N,"AN")</f>
        <v/>
      </c>
      <c r="F1530" s="237">
        <f>SUMIFS(J:J,A:A,C1530,N:N,"AN")</f>
        <v/>
      </c>
      <c r="G1530" s="237">
        <f>SUMIFS('广告'!M:M,'广告'!N:N,C1530,'广告'!P:P,"AN")</f>
        <v/>
      </c>
    </row>
    <row r="1531">
      <c r="C1531" s="238" t="s">
        <v>18</v>
      </c>
      <c r="D1531" s="238">
        <f>SUMIFS(L:L,A:A,C1531,N:N,"AN")</f>
        <v/>
      </c>
      <c r="E1531" s="238">
        <f>SUMIFS(D:D,A:A,C1531,N:N,"AN")</f>
        <v/>
      </c>
      <c r="F1531" s="238">
        <f>SUMIFS(J:J,A:A,C1531,N:N,"AN")</f>
        <v/>
      </c>
      <c r="G1531" s="238">
        <f>SUMIFS('广告'!M:M,'广告'!N:N,C1531,'广告'!P:P,"AN")</f>
        <v/>
      </c>
    </row>
    <row r="1532">
      <c r="C1532" s="239" t="s">
        <v>22</v>
      </c>
      <c r="D1532" s="239">
        <f>SUMIFS(L:L,A:A,C1532,N:N,"AN")</f>
        <v/>
      </c>
      <c r="E1532" s="239">
        <f>SUMIFS(D:D,A:A,C1532,N:N,"AN")</f>
        <v/>
      </c>
      <c r="F1532" s="239">
        <f>SUMIFS(J:J,A:A,C1532,N:N,"AN")</f>
        <v/>
      </c>
      <c r="G1532" s="239">
        <f>SUMIFS('广告'!M:M,'广告'!N:N,C1532,'广告'!P:P,"AN")</f>
        <v/>
      </c>
    </row>
    <row r="1533">
      <c r="C1533" s="240" t="s">
        <v>26</v>
      </c>
      <c r="D1533" s="240">
        <f>SUMIFS(L:L,A:A,C1533,N:N,"AN")</f>
        <v/>
      </c>
      <c r="E1533" s="240">
        <f>SUMIFS(D:D,A:A,C1533,N:N,"AN")</f>
        <v/>
      </c>
      <c r="F1533" s="240">
        <f>SUMIFS(J:J,A:A,C1533,N:N,"AN")</f>
        <v/>
      </c>
      <c r="G1533" s="240">
        <f>SUMIFS('广告'!M:M,'广告'!N:N,C1533,'广告'!P:P,"AN")</f>
        <v/>
      </c>
    </row>
    <row r="1534">
      <c r="C1534" s="241" t="s">
        <v>27</v>
      </c>
      <c r="D1534" s="241">
        <f>SUMIFS(L:L,A:A,C1534,N:N,"AN")</f>
        <v/>
      </c>
      <c r="E1534" s="241">
        <f>SUMIFS(D:D,A:A,C1534,N:N,"AN")</f>
        <v/>
      </c>
      <c r="F1534" s="241">
        <f>SUMIFS(J:J,A:A,C1534,N:N,"AN")</f>
        <v/>
      </c>
      <c r="G1534" s="241">
        <f>SUMIFS('广告'!M:M,'广告'!N:N,C1534,'广告'!P:P,"AN")</f>
        <v/>
      </c>
    </row>
    <row r="1535">
      <c r="C1535" s="242" t="s">
        <v>50904</v>
      </c>
      <c r="D1535" s="242">
        <f>SUM(D1526:D1534)</f>
        <v/>
      </c>
      <c r="E1535" s="242">
        <f>SUM(E1526:E1534)</f>
        <v/>
      </c>
      <c r="F1535" s="242">
        <f>SUM(F1526:F1534)</f>
        <v/>
      </c>
      <c r="G1535" s="242">
        <f>SUM(G1526:G1534)</f>
        <v/>
      </c>
    </row>
    <row r="1537">
      <c r="C1537" s="243" t="s">
        <v>12</v>
      </c>
      <c r="D1537" s="243" t="s">
        <v>51800</v>
      </c>
      <c r="E1537" s="243" t="s">
        <v>50888</v>
      </c>
      <c r="F1537" s="243" t="s">
        <v>50889</v>
      </c>
      <c r="G1537" s="243" t="s">
        <v>50893</v>
      </c>
    </row>
    <row r="1538">
      <c r="C1538" s="244" t="s">
        <v>7</v>
      </c>
      <c r="D1538" s="244">
        <f>SUMIFS(L:L,A:A,C1538,N:N,"DUX")</f>
        <v/>
      </c>
      <c r="E1538" s="244">
        <f>SUMIFS(D:D,A:A,C1538,N:N,"DUX")</f>
        <v/>
      </c>
      <c r="F1538" s="244">
        <f>SUMIFS(J:J,A:A,C1538,N:N,"DUX")</f>
        <v/>
      </c>
      <c r="G1538" s="244">
        <f>SUMIFS('广告'!M:M,'广告'!N:N,C1538,'广告'!P:P,"DUX")</f>
        <v/>
      </c>
    </row>
    <row r="1539">
      <c r="C1539" s="245" t="s">
        <v>9</v>
      </c>
      <c r="D1539" s="245">
        <f>SUMIFS(L:L,A:A,C1539,N:N,"DUX")</f>
        <v/>
      </c>
      <c r="E1539" s="245">
        <f>SUMIFS(D:D,A:A,C1539,N:N,"DUX")</f>
        <v/>
      </c>
      <c r="F1539" s="245">
        <f>SUMIFS(J:J,A:A,C1539,N:N,"DUX")</f>
        <v/>
      </c>
      <c r="G1539" s="245">
        <f>SUMIFS('广告'!M:M,'广告'!N:N,C1539,'广告'!P:P,"DUX")</f>
        <v/>
      </c>
    </row>
    <row r="1540">
      <c r="C1540" s="246" t="s">
        <v>11</v>
      </c>
      <c r="D1540" s="246">
        <f>SUMIFS(L:L,A:A,C1540,N:N,"DUX")</f>
        <v/>
      </c>
      <c r="E1540" s="246">
        <f>SUMIFS(D:D,A:A,C1540,N:N,"DUX")</f>
        <v/>
      </c>
      <c r="F1540" s="246">
        <f>SUMIFS(J:J,A:A,C1540,N:N,"DUX")</f>
        <v/>
      </c>
      <c r="G1540" s="246">
        <f>SUMIFS('广告'!M:M,'广告'!N:N,C1540,'广告'!P:P,"DUX")</f>
        <v/>
      </c>
    </row>
    <row r="1541">
      <c r="C1541" s="247" t="s">
        <v>4</v>
      </c>
      <c r="D1541" s="247">
        <f>SUMIFS(L:L,A:A,C1541,N:N,"DUX")</f>
        <v/>
      </c>
      <c r="E1541" s="247">
        <f>SUMIFS(D:D,A:A,C1541,N:N,"DUX")</f>
        <v/>
      </c>
      <c r="F1541" s="247">
        <f>SUMIFS(J:J,A:A,C1541,N:N,"DUX")</f>
        <v/>
      </c>
      <c r="G1541" s="247">
        <f>SUMIFS('广告'!M:M,'广告'!N:N,C1541,'广告'!P:P,"DUX")</f>
        <v/>
      </c>
    </row>
    <row r="1542">
      <c r="C1542" s="248" t="s">
        <v>19</v>
      </c>
      <c r="D1542" s="248">
        <f>SUMIFS(L:L,A:A,C1542,N:N,"DUX")</f>
        <v/>
      </c>
      <c r="E1542" s="248">
        <f>SUMIFS(D:D,A:A,C1542,N:N,"DUX")</f>
        <v/>
      </c>
      <c r="F1542" s="248">
        <f>SUMIFS(J:J,A:A,C1542,N:N,"DUX")</f>
        <v/>
      </c>
      <c r="G1542" s="248">
        <f>SUMIFS('广告'!M:M,'广告'!N:N,C1542,'广告'!P:P,"DUX")</f>
        <v/>
      </c>
    </row>
    <row r="1543">
      <c r="C1543" s="249" t="s">
        <v>18</v>
      </c>
      <c r="D1543" s="249">
        <f>SUMIFS(L:L,A:A,C1543,N:N,"DUX")</f>
        <v/>
      </c>
      <c r="E1543" s="249">
        <f>SUMIFS(D:D,A:A,C1543,N:N,"DUX")</f>
        <v/>
      </c>
      <c r="F1543" s="249">
        <f>SUMIFS(J:J,A:A,C1543,N:N,"DUX")</f>
        <v/>
      </c>
      <c r="G1543" s="249">
        <f>SUMIFS('广告'!M:M,'广告'!N:N,C1543,'广告'!P:P,"DUX")</f>
        <v/>
      </c>
    </row>
    <row r="1544">
      <c r="C1544" s="250" t="s">
        <v>22</v>
      </c>
      <c r="D1544" s="250">
        <f>SUMIFS(L:L,A:A,C1544,N:N,"DUX")</f>
        <v/>
      </c>
      <c r="E1544" s="250">
        <f>SUMIFS(D:D,A:A,C1544,N:N,"DUX")</f>
        <v/>
      </c>
      <c r="F1544" s="250">
        <f>SUMIFS(J:J,A:A,C1544,N:N,"DUX")</f>
        <v/>
      </c>
      <c r="G1544" s="250">
        <f>SUMIFS('广告'!M:M,'广告'!N:N,C1544,'广告'!P:P,"DUX")</f>
        <v/>
      </c>
    </row>
    <row r="1545">
      <c r="C1545" s="251" t="s">
        <v>26</v>
      </c>
      <c r="D1545" s="251">
        <f>SUMIFS(L:L,A:A,C1545,N:N,"DUX")</f>
        <v/>
      </c>
      <c r="E1545" s="251">
        <f>SUMIFS(D:D,A:A,C1545,N:N,"DUX")</f>
        <v/>
      </c>
      <c r="F1545" s="251">
        <f>SUMIFS(J:J,A:A,C1545,N:N,"DUX")</f>
        <v/>
      </c>
      <c r="G1545" s="251">
        <f>SUMIFS('广告'!M:M,'广告'!N:N,C1545,'广告'!P:P,"DUX")</f>
        <v/>
      </c>
    </row>
    <row r="1546">
      <c r="C1546" s="252" t="s">
        <v>27</v>
      </c>
      <c r="D1546" s="252">
        <f>SUMIFS(L:L,A:A,C1546,N:N,"DUX")</f>
        <v/>
      </c>
      <c r="E1546" s="252">
        <f>SUMIFS(D:D,A:A,C1546,N:N,"DUX")</f>
        <v/>
      </c>
      <c r="F1546" s="252">
        <f>SUMIFS(J:J,A:A,C1546,N:N,"DUX")</f>
        <v/>
      </c>
      <c r="G1546" s="252">
        <f>SUMIFS('广告'!M:M,'广告'!N:N,C1546,'广告'!P:P,"DUX")</f>
        <v/>
      </c>
    </row>
    <row r="1547">
      <c r="C1547" s="253" t="s">
        <v>50904</v>
      </c>
      <c r="D1547" s="253">
        <f>SUM(D1538:D1546)</f>
        <v/>
      </c>
      <c r="E1547" s="253">
        <f>SUM(E1538:E1546)</f>
        <v/>
      </c>
      <c r="F1547" s="253">
        <f>SUM(F1538:F1546)</f>
        <v/>
      </c>
      <c r="G1547" s="253">
        <f>SUM(G1538:G1546)</f>
        <v/>
      </c>
    </row>
  </sheetData>
  <sheetCalcPr fullCalcOnLoad="1"/>
  <autoFilter ref="A2:Y1468">
    <extLst/>
  </autoFilter>
  <mergeCells count="1">
    <mergeCell ref="B1:I1"/>
  </mergeCells>
  <conditionalFormatting sqref="J3:J1468">
    <cfRule type="cellIs" dxfId="2" priority="17" aboveAverage="1" operator="lessThan">
      <formula>0</formula>
    </cfRule>
  </conditionalFormatting>
  <conditionalFormatting sqref="M3:M1468">
    <cfRule type="cellIs" dxfId="2" priority="18" aboveAverage="1" operator="equal">
      <formula>0</formula>
    </cfRule>
  </conditionalFormatting>
  <conditionalFormatting sqref="K1 J2:J1468 K1472">
    <cfRule type="cellIs" dxfId="2" priority="19" aboveAverage="1" operator="lessThan">
      <formula>0</formula>
    </cfRule>
    <cfRule type="cellIs" dxfId="2" priority="16" aboveAverage="1" operator="lessThan">
      <formula>0</formula>
    </cfRule>
  </conditionalFormatting>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U2341"/>
  <sheetViews>
    <sheetView workbookViewId="0">
      <pane ySplit="3" topLeftCell="A4" activePane="bottomLeft" state="frozen"/>
      <selection/>
      <selection pane="bottomLeft" activeCell="A2" sqref="A2:D10624"/>
    </sheetView>
  </sheetViews>
  <sheetFormatPr baseColWidth="8" defaultColWidth="9" defaultRowHeight="14.25"/>
  <cols>
    <col min="1" max="1" width="10.5" style="58" customWidth="1"/>
    <col min="2" max="2" width="14.3833333333333" style="59" customWidth="1"/>
    <col min="3" max="3" width="9.88333333333333" style="59" customWidth="1"/>
    <col min="4" max="4" width="7.63333333333333" style="59" customWidth="1"/>
    <col min="5" max="5" width="10.5" style="84" customWidth="1"/>
    <col min="6" max="6" width="11.8833333333333" style="59" customWidth="1"/>
    <col min="7" max="7" width="11.725" style="58"/>
    <col min="8" max="8" width="8.38333333333333" style="59" customWidth="1"/>
    <col min="9" max="9" width="8.5" style="58" customWidth="1"/>
    <col min="10" max="13" width="8.5" style="59" customWidth="1"/>
    <col min="14" max="19" width="9" style="59"/>
    <col min="20" max="20" width="11.8833333333333" style="59" customWidth="1"/>
    <col min="21" max="16384" width="9" style="59"/>
  </cols>
  <sheetData>
    <row r="1" spans="1:21" s="58" customFormat="1" ht="53" customHeight="1">
      <c r="A1" s="85" t="s">
        <v>50884</v>
      </c>
      <c r="B1" s="63"/>
      <c r="C1" s="63"/>
      <c r="D1" s="63"/>
      <c r="E1" s="63"/>
      <c r="F1" s="63"/>
      <c r="G1" s="63"/>
      <c r="H1" s="63"/>
      <c r="I1" s="63"/>
      <c r="J1" s="63"/>
      <c r="K1" s="63"/>
      <c r="L1" s="63"/>
      <c r="M1" s="63"/>
    </row>
    <row r="2" spans="1:21" ht="24" customHeight="1">
      <c r="A2" s="86" t="s">
        <v>50885</v>
      </c>
      <c r="B2" s="87" t="s">
        <v>50886</v>
      </c>
      <c r="C2" s="87" t="s">
        <v>50887</v>
      </c>
      <c r="D2" s="87" t="s">
        <v>50888</v>
      </c>
      <c r="E2" s="88" t="s">
        <v>50889</v>
      </c>
      <c r="F2" s="87" t="s">
        <v>50890</v>
      </c>
      <c r="G2" s="86" t="s">
        <v>50891</v>
      </c>
      <c r="H2" s="87" t="s">
        <v>50892</v>
      </c>
      <c r="I2" s="89" t="s">
        <v>50893</v>
      </c>
      <c r="J2" s="90"/>
      <c r="K2" s="90"/>
      <c r="L2" s="90"/>
      <c r="M2" s="90"/>
      <c r="N2" s="90"/>
      <c r="O2" s="90"/>
      <c r="P2" s="90"/>
      <c r="Q2" s="90"/>
      <c r="R2" s="90"/>
    </row>
    <row r="3" spans="1:21" ht="18" customHeight="1">
      <c r="A3" s="91"/>
      <c r="B3" s="92"/>
      <c r="C3" s="92"/>
      <c r="D3" s="92"/>
      <c r="E3" s="93"/>
      <c r="F3" s="92"/>
      <c r="G3" s="91"/>
      <c r="H3" s="92"/>
      <c r="I3" s="94" t="s">
        <v>50894</v>
      </c>
      <c r="J3" s="94" t="s">
        <v>50895</v>
      </c>
      <c r="K3" s="94" t="s">
        <v>50896</v>
      </c>
      <c r="L3" s="95" t="s">
        <v>50897</v>
      </c>
      <c r="M3" s="94" t="s">
        <v>50898</v>
      </c>
      <c r="N3" s="94" t="s">
        <v>50899</v>
      </c>
      <c r="O3" s="94" t="s">
        <v>50900</v>
      </c>
      <c r="P3" s="94" t="s">
        <v>50901</v>
      </c>
      <c r="Q3" s="94" t="s">
        <v>50902</v>
      </c>
      <c r="R3" s="94" t="s">
        <v>50903</v>
      </c>
      <c r="T3"/>
      <c r="U3"/>
    </row>
    <row r="4" spans="1:21" ht="21" customHeight="1">
      <c r="A4" s="96">
        <v>45505</v>
      </c>
      <c r="B4" s="97"/>
      <c r="C4" s="97"/>
      <c r="D4" s="98"/>
      <c r="E4" s="99"/>
      <c r="F4" s="100">
        <f>SUM(I4:R4)</f>
        <v>0</v>
      </c>
      <c r="G4" s="100">
        <f>E4-F4</f>
        <v>0</v>
      </c>
      <c r="H4" s="101" t="e">
        <f>G4/B4</f>
        <v>#DIV/0!</v>
      </c>
      <c r="I4" s="98"/>
      <c r="J4" s="98"/>
      <c r="K4" s="98"/>
      <c r="L4" s="98"/>
      <c r="M4" s="102"/>
      <c r="N4" s="102"/>
      <c r="O4" s="102"/>
      <c r="P4" s="102"/>
      <c r="Q4" s="102"/>
      <c r="R4" s="102"/>
      <c r="T4"/>
      <c r="U4"/>
    </row>
    <row r="5" spans="1:21" ht="21" customHeight="1">
      <c r="A5" s="96">
        <v>45506</v>
      </c>
      <c r="B5" s="97"/>
      <c r="C5" s="97"/>
      <c r="D5" s="98"/>
      <c r="E5" s="99"/>
      <c r="F5" s="100">
        <f t="shared" ref="F5:F35" si="0">SUM(I5:R5)</f>
        <v>0</v>
      </c>
      <c r="G5" s="100">
        <f t="shared" ref="G5:G36" si="1">E5-F5</f>
        <v>0</v>
      </c>
      <c r="H5" s="101" t="e">
        <f>G5/B5</f>
        <v>#DIV/0!</v>
      </c>
      <c r="I5" s="98"/>
      <c r="J5" s="98"/>
      <c r="K5" s="98"/>
      <c r="L5" s="98"/>
      <c r="M5" s="102"/>
      <c r="N5" s="102"/>
      <c r="O5" s="102"/>
      <c r="P5" s="102"/>
      <c r="Q5" s="102"/>
      <c r="R5" s="102"/>
      <c r="T5"/>
      <c r="U5"/>
    </row>
    <row r="6" spans="1:21" ht="21" customHeight="1">
      <c r="A6" s="96">
        <v>45507</v>
      </c>
      <c r="B6" s="97"/>
      <c r="C6" s="97"/>
      <c r="D6" s="98"/>
      <c r="E6" s="99"/>
      <c r="F6" s="100">
        <f t="shared" si="0"/>
        <v>0</v>
      </c>
      <c r="G6" s="100">
        <f t="shared" si="1"/>
        <v>0</v>
      </c>
      <c r="H6" s="101" t="e">
        <f>G6/B6</f>
        <v>#DIV/0!</v>
      </c>
      <c r="I6" s="98"/>
      <c r="J6" s="98"/>
      <c r="K6" s="98"/>
      <c r="L6" s="98"/>
      <c r="M6" s="102"/>
      <c r="N6" s="102"/>
      <c r="O6" s="102"/>
      <c r="P6" s="102"/>
      <c r="Q6" s="102"/>
      <c r="R6" s="102"/>
      <c r="T6"/>
      <c r="U6"/>
    </row>
    <row r="7" spans="1:21" ht="21" customHeight="1">
      <c r="A7" s="96">
        <v>45508</v>
      </c>
      <c r="B7" s="97"/>
      <c r="C7" s="97"/>
      <c r="D7" s="98"/>
      <c r="E7" s="99"/>
      <c r="F7" s="100">
        <f t="shared" si="0"/>
        <v>0</v>
      </c>
      <c r="G7" s="100">
        <f t="shared" si="1"/>
        <v>0</v>
      </c>
      <c r="H7" s="101" t="e">
        <f>G7/B7</f>
        <v>#DIV/0!</v>
      </c>
      <c r="I7" s="98"/>
      <c r="J7" s="98"/>
      <c r="K7" s="98"/>
      <c r="L7" s="98"/>
      <c r="M7" s="102"/>
      <c r="N7" s="102"/>
      <c r="O7" s="102"/>
      <c r="P7" s="102"/>
      <c r="Q7" s="102"/>
      <c r="R7" s="102"/>
      <c r="T7"/>
      <c r="U7"/>
    </row>
    <row r="8" spans="1:21" ht="21" customHeight="1">
      <c r="A8" s="96">
        <v>45509</v>
      </c>
      <c r="B8" s="97"/>
      <c r="C8" s="97"/>
      <c r="D8" s="98"/>
      <c r="E8" s="99"/>
      <c r="F8" s="100">
        <f t="shared" si="0"/>
        <v>0</v>
      </c>
      <c r="G8" s="100">
        <f t="shared" si="1"/>
        <v>0</v>
      </c>
      <c r="H8" s="101" t="e">
        <f t="shared" ref="H8:H16" si="2">G8/B8</f>
        <v>#DIV/0!</v>
      </c>
      <c r="I8" s="98"/>
      <c r="J8" s="98"/>
      <c r="K8" s="98"/>
      <c r="L8" s="98"/>
      <c r="M8" s="102"/>
      <c r="N8" s="102"/>
      <c r="O8" s="102"/>
      <c r="P8" s="102"/>
      <c r="Q8" s="102"/>
      <c r="R8" s="102"/>
      <c r="T8"/>
      <c r="U8"/>
    </row>
    <row r="9" spans="1:21" ht="21" customHeight="1">
      <c r="A9" s="96">
        <v>45510</v>
      </c>
      <c r="B9" s="97"/>
      <c r="C9" s="97"/>
      <c r="D9" s="98"/>
      <c r="E9" s="99"/>
      <c r="F9" s="100">
        <f t="shared" si="0"/>
        <v>0</v>
      </c>
      <c r="G9" s="100">
        <f t="shared" si="1"/>
        <v>0</v>
      </c>
      <c r="H9" s="101" t="e">
        <f t="shared" si="2"/>
        <v>#DIV/0!</v>
      </c>
      <c r="I9" s="98"/>
      <c r="J9" s="98"/>
      <c r="K9" s="98"/>
      <c r="L9" s="98"/>
      <c r="M9" s="102"/>
      <c r="N9" s="102"/>
      <c r="O9" s="102"/>
      <c r="P9" s="102"/>
      <c r="Q9" s="102"/>
      <c r="R9" s="102"/>
      <c r="T9"/>
      <c r="U9"/>
    </row>
    <row r="10" spans="1:21" ht="21" customHeight="1">
      <c r="A10" s="96">
        <v>45511</v>
      </c>
      <c r="B10" s="97"/>
      <c r="C10" s="97"/>
      <c r="D10" s="98"/>
      <c r="E10" s="99"/>
      <c r="F10" s="100">
        <f t="shared" si="0"/>
        <v>0</v>
      </c>
      <c r="G10" s="100">
        <f t="shared" si="1"/>
        <v>0</v>
      </c>
      <c r="H10" s="101" t="e">
        <f t="shared" si="2"/>
        <v>#DIV/0!</v>
      </c>
      <c r="I10" s="98"/>
      <c r="J10" s="98"/>
      <c r="K10" s="98"/>
      <c r="L10" s="98"/>
      <c r="M10" s="102"/>
      <c r="N10" s="102"/>
      <c r="O10" s="102"/>
      <c r="P10" s="102"/>
      <c r="Q10" s="102"/>
      <c r="R10" s="102"/>
      <c r="T10"/>
      <c r="U10"/>
    </row>
    <row r="11" spans="1:21" ht="21" customHeight="1">
      <c r="A11" s="96">
        <v>45512</v>
      </c>
      <c r="B11" s="97"/>
      <c r="C11" s="97"/>
      <c r="D11" s="98"/>
      <c r="E11" s="99"/>
      <c r="F11" s="100">
        <f t="shared" si="0"/>
        <v>0</v>
      </c>
      <c r="G11" s="100">
        <f t="shared" si="1"/>
        <v>0</v>
      </c>
      <c r="H11" s="101" t="e">
        <f t="shared" si="2"/>
        <v>#DIV/0!</v>
      </c>
      <c r="I11" s="97"/>
      <c r="J11" s="97"/>
      <c r="K11" s="97"/>
      <c r="L11" s="97"/>
      <c r="M11" s="102"/>
      <c r="N11" s="102"/>
      <c r="O11" s="102"/>
      <c r="P11" s="102"/>
      <c r="Q11" s="102"/>
      <c r="R11" s="102"/>
      <c r="T11"/>
      <c r="U11"/>
    </row>
    <row r="12" spans="1:21" ht="21" customHeight="1">
      <c r="A12" s="96">
        <v>45513</v>
      </c>
      <c r="B12" s="97"/>
      <c r="C12" s="97"/>
      <c r="D12" s="98"/>
      <c r="E12" s="99"/>
      <c r="F12" s="100">
        <f t="shared" si="0"/>
        <v>0</v>
      </c>
      <c r="G12" s="100">
        <f t="shared" si="1"/>
        <v>0</v>
      </c>
      <c r="H12" s="101" t="e">
        <f t="shared" si="2"/>
        <v>#DIV/0!</v>
      </c>
      <c r="I12" s="97"/>
      <c r="J12" s="97"/>
      <c r="K12" s="97"/>
      <c r="L12" s="97"/>
      <c r="M12" s="102"/>
      <c r="N12" s="102"/>
      <c r="O12" s="102"/>
      <c r="P12" s="102"/>
      <c r="Q12" s="102"/>
      <c r="R12" s="102"/>
      <c r="T12"/>
      <c r="U12"/>
    </row>
    <row r="13" spans="1:21" ht="21" customHeight="1">
      <c r="A13" s="96">
        <v>45514</v>
      </c>
      <c r="B13" s="97"/>
      <c r="C13" s="97"/>
      <c r="D13" s="98"/>
      <c r="E13" s="99"/>
      <c r="F13" s="100">
        <f t="shared" si="0"/>
        <v>0</v>
      </c>
      <c r="G13" s="100">
        <f t="shared" si="1"/>
        <v>0</v>
      </c>
      <c r="H13" s="101" t="e">
        <f t="shared" si="2"/>
        <v>#DIV/0!</v>
      </c>
      <c r="I13" s="98"/>
      <c r="J13" s="98"/>
      <c r="K13" s="98"/>
      <c r="L13" s="97"/>
      <c r="M13" s="102"/>
      <c r="N13" s="102"/>
      <c r="O13" s="102"/>
      <c r="P13" s="102"/>
      <c r="Q13" s="102"/>
      <c r="R13" s="102"/>
      <c r="T13"/>
      <c r="U13"/>
    </row>
    <row r="14" spans="1:21" ht="21" customHeight="1">
      <c r="A14" s="96">
        <v>45515</v>
      </c>
      <c r="B14" s="97"/>
      <c r="C14" s="97"/>
      <c r="D14" s="98"/>
      <c r="E14" s="99"/>
      <c r="F14" s="100">
        <f t="shared" si="0"/>
        <v>0</v>
      </c>
      <c r="G14" s="100">
        <f t="shared" si="1"/>
        <v>0</v>
      </c>
      <c r="H14" s="101" t="e">
        <f t="shared" si="2"/>
        <v>#DIV/0!</v>
      </c>
      <c r="I14" s="98"/>
      <c r="J14" s="98"/>
      <c r="K14" s="98"/>
      <c r="L14" s="97"/>
      <c r="M14" s="102"/>
      <c r="N14" s="102"/>
      <c r="O14" s="102"/>
      <c r="P14" s="102"/>
      <c r="Q14" s="102"/>
      <c r="R14" s="102"/>
      <c r="T14"/>
      <c r="U14"/>
    </row>
    <row r="15" spans="1:21" ht="21" customHeight="1">
      <c r="A15" s="96">
        <v>45516</v>
      </c>
      <c r="B15" s="97"/>
      <c r="C15" s="97"/>
      <c r="D15" s="98"/>
      <c r="E15" s="99"/>
      <c r="F15" s="100">
        <f t="shared" si="0"/>
        <v>0</v>
      </c>
      <c r="G15" s="100">
        <f t="shared" si="1"/>
        <v>0</v>
      </c>
      <c r="H15" s="101" t="e">
        <f t="shared" si="2"/>
        <v>#DIV/0!</v>
      </c>
      <c r="I15" s="98"/>
      <c r="J15" s="98"/>
      <c r="K15" s="98"/>
      <c r="L15" s="98"/>
      <c r="M15" s="102"/>
      <c r="N15" s="102"/>
      <c r="O15" s="102"/>
      <c r="P15" s="102"/>
      <c r="Q15" s="102"/>
      <c r="R15" s="102"/>
      <c r="T15"/>
      <c r="U15"/>
    </row>
    <row r="16" spans="1:21" ht="21" customHeight="1">
      <c r="A16" s="96">
        <v>45517</v>
      </c>
      <c r="B16" s="97"/>
      <c r="C16" s="97"/>
      <c r="D16" s="98"/>
      <c r="E16" s="99"/>
      <c r="F16" s="100">
        <f t="shared" si="0"/>
        <v>0</v>
      </c>
      <c r="G16" s="100">
        <f t="shared" si="1"/>
        <v>0</v>
      </c>
      <c r="H16" s="101" t="e">
        <f t="shared" si="2"/>
        <v>#DIV/0!</v>
      </c>
      <c r="I16" s="98"/>
      <c r="J16" s="98"/>
      <c r="K16" s="98"/>
      <c r="L16" s="98"/>
      <c r="M16" s="102"/>
      <c r="N16" s="102"/>
      <c r="O16" s="102"/>
      <c r="P16" s="102"/>
      <c r="Q16" s="102"/>
      <c r="R16" s="102"/>
      <c r="T16"/>
      <c r="U16"/>
    </row>
    <row r="17" spans="1:21" ht="21" customHeight="1">
      <c r="A17" s="96">
        <v>45518</v>
      </c>
      <c r="B17" s="97"/>
      <c r="C17" s="97"/>
      <c r="D17" s="98"/>
      <c r="E17" s="99"/>
      <c r="F17" s="100">
        <f t="shared" si="0"/>
        <v>0</v>
      </c>
      <c r="G17" s="100">
        <f t="shared" si="1"/>
        <v>0</v>
      </c>
      <c r="H17" s="101" t="e">
        <f t="shared" ref="H17:H36" si="3">G17/B17</f>
        <v>#DIV/0!</v>
      </c>
      <c r="I17" s="98"/>
      <c r="J17" s="98"/>
      <c r="K17" s="98"/>
      <c r="L17" s="98"/>
      <c r="M17" s="102"/>
      <c r="N17" s="102"/>
      <c r="O17" s="102"/>
      <c r="P17" s="102"/>
      <c r="Q17" s="102"/>
      <c r="R17" s="102"/>
      <c r="T17"/>
      <c r="U17"/>
    </row>
    <row r="18" spans="1:21" ht="21" customHeight="1">
      <c r="A18" s="96">
        <v>45519</v>
      </c>
      <c r="B18" s="97"/>
      <c r="C18" s="97"/>
      <c r="D18" s="98"/>
      <c r="E18" s="99"/>
      <c r="F18" s="100">
        <f t="shared" si="0"/>
        <v>0</v>
      </c>
      <c r="G18" s="100">
        <f t="shared" si="1"/>
        <v>0</v>
      </c>
      <c r="H18" s="101" t="e">
        <f t="shared" si="3"/>
        <v>#DIV/0!</v>
      </c>
      <c r="I18" s="98"/>
      <c r="J18" s="98"/>
      <c r="K18" s="98"/>
      <c r="L18" s="98"/>
      <c r="M18" s="102"/>
      <c r="N18" s="102"/>
      <c r="O18" s="102"/>
      <c r="P18" s="102"/>
      <c r="Q18" s="102"/>
      <c r="R18" s="102"/>
      <c r="T18"/>
      <c r="U18"/>
    </row>
    <row r="19" spans="1:21" ht="21" customHeight="1">
      <c r="A19" s="96">
        <v>45520</v>
      </c>
      <c r="B19" s="97"/>
      <c r="C19" s="97"/>
      <c r="D19" s="98"/>
      <c r="E19" s="99"/>
      <c r="F19" s="100">
        <f t="shared" si="0"/>
        <v>0</v>
      </c>
      <c r="G19" s="100">
        <f t="shared" si="1"/>
        <v>0</v>
      </c>
      <c r="H19" s="101" t="e">
        <f t="shared" si="3"/>
        <v>#DIV/0!</v>
      </c>
      <c r="I19" s="98"/>
      <c r="J19" s="98"/>
      <c r="K19" s="98"/>
      <c r="L19" s="98"/>
      <c r="M19" s="102"/>
      <c r="N19" s="102"/>
      <c r="O19" s="102"/>
      <c r="P19" s="102"/>
      <c r="Q19" s="102"/>
      <c r="R19" s="102"/>
      <c r="T19"/>
      <c r="U19"/>
    </row>
    <row r="20" spans="1:21" ht="21" customHeight="1">
      <c r="A20" s="96">
        <v>45521</v>
      </c>
      <c r="B20" s="97"/>
      <c r="C20" s="97"/>
      <c r="D20" s="98"/>
      <c r="E20" s="99"/>
      <c r="F20" s="100">
        <f t="shared" si="0"/>
        <v>0</v>
      </c>
      <c r="G20" s="100">
        <f t="shared" si="1"/>
        <v>0</v>
      </c>
      <c r="H20" s="101" t="e">
        <f t="shared" si="3"/>
        <v>#DIV/0!</v>
      </c>
      <c r="I20" s="98"/>
      <c r="J20" s="98"/>
      <c r="K20" s="98"/>
      <c r="L20" s="98"/>
      <c r="M20" s="102"/>
      <c r="N20" s="102"/>
      <c r="O20" s="102"/>
      <c r="P20" s="102"/>
      <c r="Q20" s="102"/>
      <c r="R20" s="102"/>
      <c r="T20"/>
      <c r="U20"/>
    </row>
    <row r="21" spans="1:21" ht="21" customHeight="1">
      <c r="A21" s="96">
        <v>45522</v>
      </c>
      <c r="B21" s="97"/>
      <c r="C21" s="97"/>
      <c r="D21" s="98"/>
      <c r="E21" s="99"/>
      <c r="F21" s="100">
        <f t="shared" si="0"/>
        <v>0</v>
      </c>
      <c r="G21" s="100">
        <f t="shared" si="1"/>
        <v>0</v>
      </c>
      <c r="H21" s="101" t="e">
        <f t="shared" si="3"/>
        <v>#DIV/0!</v>
      </c>
      <c r="I21" s="98"/>
      <c r="J21" s="98"/>
      <c r="K21" s="98"/>
      <c r="L21" s="98"/>
      <c r="M21" s="102"/>
      <c r="N21" s="102"/>
      <c r="O21" s="102"/>
      <c r="P21" s="102"/>
      <c r="Q21" s="102"/>
      <c r="R21" s="102"/>
      <c r="T21"/>
      <c r="U21"/>
    </row>
    <row r="22" spans="1:21" ht="21" customHeight="1">
      <c r="A22" s="96">
        <v>45523</v>
      </c>
      <c r="B22" s="97"/>
      <c r="C22" s="97"/>
      <c r="D22" s="98"/>
      <c r="E22" s="99"/>
      <c r="F22" s="100">
        <f t="shared" si="0"/>
        <v>0</v>
      </c>
      <c r="G22" s="100">
        <f t="shared" si="1"/>
        <v>0</v>
      </c>
      <c r="H22" s="101" t="e">
        <f t="shared" si="3"/>
        <v>#DIV/0!</v>
      </c>
      <c r="I22" s="98"/>
      <c r="J22" s="98"/>
      <c r="K22" s="98"/>
      <c r="L22" s="98"/>
      <c r="M22" s="102"/>
      <c r="N22" s="102"/>
      <c r="O22" s="102"/>
      <c r="P22" s="102"/>
      <c r="Q22" s="102"/>
      <c r="R22" s="102"/>
      <c r="T22"/>
      <c r="U22"/>
    </row>
    <row r="23" spans="1:21" s="59" customFormat="1" ht="21" customHeight="1">
      <c r="A23" s="96">
        <v>45524</v>
      </c>
      <c r="B23" s="97"/>
      <c r="C23" s="97"/>
      <c r="D23" s="98"/>
      <c r="E23" s="99"/>
      <c r="F23" s="100">
        <f t="shared" si="0"/>
        <v>0</v>
      </c>
      <c r="G23" s="100">
        <f t="shared" si="1"/>
        <v>0</v>
      </c>
      <c r="H23" s="101" t="e">
        <f t="shared" si="3"/>
        <v>#DIV/0!</v>
      </c>
      <c r="I23" s="98"/>
      <c r="J23" s="98"/>
      <c r="K23" s="98"/>
      <c r="L23" s="98"/>
      <c r="M23" s="102"/>
      <c r="N23" s="102"/>
      <c r="O23" s="102"/>
      <c r="P23" s="102"/>
      <c r="Q23" s="102"/>
      <c r="R23" s="102"/>
      <c r="T23"/>
      <c r="U23"/>
    </row>
    <row r="24" spans="1:21" s="59" customFormat="1" ht="21" customHeight="1">
      <c r="A24" s="96">
        <v>45525</v>
      </c>
      <c r="B24" s="97"/>
      <c r="C24" s="97"/>
      <c r="D24" s="98"/>
      <c r="E24" s="99"/>
      <c r="F24" s="100">
        <f t="shared" si="0"/>
        <v>0</v>
      </c>
      <c r="G24" s="100">
        <f t="shared" si="1"/>
        <v>0</v>
      </c>
      <c r="H24" s="101" t="e">
        <f t="shared" si="3"/>
        <v>#DIV/0!</v>
      </c>
      <c r="I24" s="98"/>
      <c r="J24" s="98"/>
      <c r="K24" s="98"/>
      <c r="L24" s="98"/>
      <c r="M24" s="102"/>
      <c r="N24" s="102"/>
      <c r="O24" s="102"/>
      <c r="P24" s="102"/>
      <c r="Q24" s="102"/>
      <c r="R24" s="102"/>
      <c r="T24"/>
      <c r="U24"/>
    </row>
    <row r="25" spans="1:21" s="59" customFormat="1" ht="21" customHeight="1">
      <c r="A25" s="96">
        <v>45526</v>
      </c>
      <c r="B25" s="97"/>
      <c r="C25" s="97"/>
      <c r="D25" s="98"/>
      <c r="E25" s="99"/>
      <c r="F25" s="100">
        <f t="shared" si="0"/>
        <v>0</v>
      </c>
      <c r="G25" s="100">
        <f t="shared" si="1"/>
        <v>0</v>
      </c>
      <c r="H25" s="101" t="e">
        <f t="shared" si="3"/>
        <v>#DIV/0!</v>
      </c>
      <c r="I25" s="98"/>
      <c r="J25" s="98"/>
      <c r="K25" s="98"/>
      <c r="L25" s="98"/>
      <c r="M25" s="102"/>
      <c r="N25" s="102"/>
      <c r="O25" s="102"/>
      <c r="P25" s="102"/>
      <c r="Q25" s="102"/>
      <c r="R25" s="102"/>
      <c r="T25"/>
      <c r="U25"/>
    </row>
    <row r="26" spans="1:21" s="59" customFormat="1" ht="21" customHeight="1">
      <c r="A26" s="96">
        <v>45527</v>
      </c>
      <c r="B26" s="97"/>
      <c r="C26" s="97"/>
      <c r="D26" s="98"/>
      <c r="E26" s="99"/>
      <c r="F26" s="100">
        <f t="shared" si="0"/>
        <v>0</v>
      </c>
      <c r="G26" s="100">
        <f t="shared" si="1"/>
        <v>0</v>
      </c>
      <c r="H26" s="101" t="e">
        <f t="shared" si="3"/>
        <v>#DIV/0!</v>
      </c>
      <c r="I26" s="98"/>
      <c r="J26" s="98"/>
      <c r="K26" s="98"/>
      <c r="L26" s="98"/>
      <c r="M26" s="102"/>
      <c r="N26" s="102"/>
      <c r="O26" s="102"/>
      <c r="P26" s="102"/>
      <c r="Q26" s="102"/>
      <c r="R26" s="102"/>
      <c r="T26"/>
      <c r="U26"/>
    </row>
    <row r="27" spans="1:21" s="59" customFormat="1" ht="21" customHeight="1">
      <c r="A27" s="96">
        <v>45528</v>
      </c>
      <c r="B27" s="97"/>
      <c r="C27" s="97"/>
      <c r="D27" s="98"/>
      <c r="E27" s="99"/>
      <c r="F27" s="100">
        <f t="shared" si="0"/>
        <v>0</v>
      </c>
      <c r="G27" s="100">
        <f t="shared" si="1"/>
        <v>0</v>
      </c>
      <c r="H27" s="101" t="e">
        <f t="shared" si="3"/>
        <v>#DIV/0!</v>
      </c>
      <c r="I27" s="98"/>
      <c r="J27" s="98"/>
      <c r="K27" s="98"/>
      <c r="L27" s="98"/>
      <c r="M27" s="102"/>
      <c r="N27" s="102"/>
      <c r="O27" s="102"/>
      <c r="P27" s="102"/>
      <c r="Q27" s="102"/>
      <c r="R27" s="102"/>
      <c r="T27"/>
      <c r="U27"/>
    </row>
    <row r="28" spans="1:21" s="59" customFormat="1" ht="21" customHeight="1">
      <c r="A28" s="96">
        <v>45529</v>
      </c>
      <c r="B28" s="32"/>
      <c r="C28" s="32"/>
      <c r="D28" s="98"/>
      <c r="E28" s="33"/>
      <c r="F28" s="100">
        <f t="shared" si="0"/>
        <v>0</v>
      </c>
      <c r="G28" s="100">
        <f t="shared" si="1"/>
        <v>0</v>
      </c>
      <c r="H28" s="34" t="e">
        <f t="shared" si="3"/>
        <v>#DIV/0!</v>
      </c>
      <c r="I28" s="98"/>
      <c r="J28" s="98"/>
      <c r="K28" s="98"/>
      <c r="L28" s="98"/>
      <c r="M28" s="102"/>
      <c r="N28" s="102"/>
      <c r="O28" s="102"/>
      <c r="P28" s="102"/>
      <c r="Q28" s="102"/>
      <c r="R28" s="102"/>
      <c r="T28" s="103"/>
      <c r="U28" s="103"/>
    </row>
    <row r="29" spans="1:21" s="59" customFormat="1" ht="21" customHeight="1">
      <c r="A29" s="96">
        <v>45530</v>
      </c>
      <c r="B29" s="97"/>
      <c r="C29" s="97"/>
      <c r="D29" s="98"/>
      <c r="E29" s="99"/>
      <c r="F29" s="100">
        <f t="shared" si="0"/>
        <v>0</v>
      </c>
      <c r="G29" s="100">
        <f t="shared" si="1"/>
        <v>0</v>
      </c>
      <c r="H29" s="101" t="e">
        <f t="shared" si="3"/>
        <v>#DIV/0!</v>
      </c>
      <c r="I29" s="98"/>
      <c r="J29" s="98"/>
      <c r="K29" s="98"/>
      <c r="L29" s="98"/>
      <c r="M29" s="102"/>
      <c r="N29" s="102"/>
      <c r="O29" s="102"/>
      <c r="P29" s="102"/>
      <c r="Q29" s="102"/>
      <c r="R29" s="102"/>
      <c r="T29"/>
      <c r="U29"/>
    </row>
    <row r="30" spans="1:21" s="59" customFormat="1" ht="21" customHeight="1">
      <c r="A30" s="96">
        <v>45531</v>
      </c>
      <c r="B30" s="97"/>
      <c r="C30" s="97"/>
      <c r="D30" s="98"/>
      <c r="E30" s="99"/>
      <c r="F30" s="100">
        <f t="shared" si="0"/>
        <v>0</v>
      </c>
      <c r="G30" s="100">
        <f t="shared" si="1"/>
        <v>0</v>
      </c>
      <c r="H30" s="101" t="e">
        <f t="shared" si="3"/>
        <v>#DIV/0!</v>
      </c>
      <c r="I30" s="98"/>
      <c r="J30" s="98"/>
      <c r="K30" s="98"/>
      <c r="L30" s="98"/>
      <c r="M30" s="102"/>
      <c r="N30" s="102"/>
      <c r="O30" s="102"/>
      <c r="P30" s="102"/>
      <c r="Q30" s="102"/>
      <c r="R30" s="102"/>
      <c r="T30"/>
      <c r="U30"/>
    </row>
    <row r="31" spans="1:21" s="59" customFormat="1" ht="21" customHeight="1">
      <c r="A31" s="96">
        <v>45532</v>
      </c>
      <c r="B31" s="97"/>
      <c r="C31" s="97"/>
      <c r="D31" s="98"/>
      <c r="E31" s="99"/>
      <c r="F31" s="100">
        <f t="shared" si="0"/>
        <v>0</v>
      </c>
      <c r="G31" s="100">
        <f t="shared" si="1"/>
        <v>0</v>
      </c>
      <c r="H31" s="101" t="e">
        <f t="shared" si="3"/>
        <v>#DIV/0!</v>
      </c>
      <c r="I31" s="104"/>
      <c r="J31" s="104"/>
      <c r="K31" s="104"/>
      <c r="L31" s="104"/>
      <c r="M31" s="102"/>
      <c r="N31" s="102"/>
      <c r="O31" s="102"/>
      <c r="P31" s="102"/>
      <c r="Q31" s="102"/>
      <c r="R31" s="102"/>
      <c r="T31"/>
      <c r="U31"/>
    </row>
    <row r="32" spans="1:21" s="59" customFormat="1" ht="21" customHeight="1">
      <c r="A32" s="96">
        <v>45533</v>
      </c>
      <c r="B32" s="97"/>
      <c r="C32" s="97"/>
      <c r="D32" s="98"/>
      <c r="E32" s="99"/>
      <c r="F32" s="100">
        <f t="shared" si="0"/>
        <v>0</v>
      </c>
      <c r="G32" s="100">
        <f t="shared" si="1"/>
        <v>0</v>
      </c>
      <c r="H32" s="101" t="e">
        <f t="shared" si="3"/>
        <v>#DIV/0!</v>
      </c>
      <c r="I32" s="98"/>
      <c r="J32" s="98"/>
      <c r="K32" s="98"/>
      <c r="L32" s="98"/>
      <c r="M32" s="102"/>
      <c r="N32" s="102"/>
      <c r="O32" s="102"/>
      <c r="P32" s="102"/>
      <c r="Q32" s="102"/>
      <c r="R32" s="102"/>
      <c r="T32"/>
      <c r="U32"/>
    </row>
    <row r="33" spans="1:21" s="59" customFormat="1" ht="21" customHeight="1">
      <c r="A33" s="96">
        <v>45534</v>
      </c>
      <c r="B33" s="97"/>
      <c r="C33" s="97"/>
      <c r="D33" s="98"/>
      <c r="E33" s="99"/>
      <c r="F33" s="100">
        <f t="shared" si="0"/>
        <v>0</v>
      </c>
      <c r="G33" s="100">
        <f t="shared" si="1"/>
        <v>0</v>
      </c>
      <c r="H33" s="101" t="e">
        <f t="shared" si="3"/>
        <v>#DIV/0!</v>
      </c>
      <c r="I33" s="98"/>
      <c r="J33" s="98"/>
      <c r="K33" s="98"/>
      <c r="L33" s="98"/>
      <c r="M33" s="102"/>
      <c r="N33" s="102"/>
      <c r="O33" s="102"/>
      <c r="P33" s="102"/>
      <c r="Q33" s="102"/>
      <c r="R33" s="102"/>
      <c r="T33"/>
      <c r="U33"/>
    </row>
    <row r="34" spans="1:21" s="82" customFormat="1" ht="22" customHeight="1">
      <c r="A34" s="96">
        <v>45535</v>
      </c>
      <c r="B34" s="97"/>
      <c r="C34" s="97"/>
      <c r="D34" s="98"/>
      <c r="E34" s="99"/>
      <c r="F34" s="100">
        <f t="shared" si="0"/>
        <v>0</v>
      </c>
      <c r="G34" s="100">
        <f t="shared" si="1"/>
        <v>0</v>
      </c>
      <c r="H34" s="101" t="e">
        <f t="shared" si="3"/>
        <v>#DIV/0!</v>
      </c>
      <c r="I34" s="97"/>
      <c r="J34" s="97"/>
      <c r="K34" s="97"/>
      <c r="L34" s="97"/>
      <c r="M34" s="102"/>
      <c r="N34" s="102"/>
      <c r="O34" s="102"/>
      <c r="P34" s="102"/>
      <c r="Q34" s="102"/>
      <c r="R34" s="102"/>
      <c r="T34"/>
      <c r="U34"/>
    </row>
    <row r="35" spans="1:21" ht="24" customHeight="1">
      <c r="A35" s="96" t="s">
        <v>50904</v>
      </c>
      <c r="B35" s="69">
        <f t="shared" ref="B35:T35" si="4">SUM(B4:B34)</f>
        <v>0</v>
      </c>
      <c r="C35" s="69">
        <f t="shared" si="4"/>
        <v>0</v>
      </c>
      <c r="D35" s="69">
        <f t="shared" si="4"/>
        <v>0</v>
      </c>
      <c r="E35" s="69">
        <f t="shared" si="4"/>
        <v>0</v>
      </c>
      <c r="F35" s="100">
        <f t="shared" si="0"/>
        <v>0</v>
      </c>
      <c r="G35" s="69">
        <f t="shared" si="1"/>
        <v>0</v>
      </c>
      <c r="H35" s="71" t="e">
        <f t="shared" si="3"/>
        <v>#DIV/0!</v>
      </c>
      <c r="I35" s="69">
        <f t="shared" si="4"/>
        <v>0</v>
      </c>
      <c r="J35" s="69">
        <f t="shared" si="4"/>
        <v>0</v>
      </c>
      <c r="K35" s="69">
        <f t="shared" si="4"/>
        <v>0</v>
      </c>
      <c r="L35" s="69">
        <f t="shared" si="4"/>
        <v>0</v>
      </c>
      <c r="M35" s="69">
        <f t="shared" si="4"/>
        <v>0</v>
      </c>
      <c r="N35" s="69">
        <f t="shared" si="4"/>
        <v>0</v>
      </c>
      <c r="O35" s="69">
        <f t="shared" si="4"/>
        <v>0</v>
      </c>
      <c r="P35" s="69"/>
      <c r="Q35" s="69"/>
      <c r="R35" s="69">
        <f>SUM(R4:R34)</f>
        <v>0</v>
      </c>
      <c r="T35"/>
      <c r="U35"/>
    </row>
    <row r="36" spans="1:21" ht="15">
      <c r="A36" s="105"/>
      <c r="B36" s="106"/>
      <c r="C36" s="106"/>
      <c r="H36" s="106"/>
      <c r="T36"/>
      <c r="U36"/>
    </row>
    <row r="37" spans="1:21" ht="15">
      <c r="A37" s="105"/>
      <c r="B37" s="106"/>
      <c r="C37" s="106"/>
      <c r="D37" s="107"/>
      <c r="H37" s="106"/>
      <c r="T37"/>
      <c r="U37"/>
    </row>
    <row r="38" spans="1:21" ht="15">
      <c r="A38" s="105"/>
      <c r="B38" s="106"/>
      <c r="C38" s="106"/>
      <c r="H38" s="106"/>
      <c r="T38"/>
      <c r="U38"/>
    </row>
    <row r="39" spans="1:21" ht="15">
      <c r="B39" s="106"/>
      <c r="C39" s="106"/>
      <c r="H39" s="106"/>
      <c r="T39"/>
      <c r="U39"/>
    </row>
    <row r="40" spans="1:21" ht="15">
      <c r="B40" s="106"/>
      <c r="C40" s="106"/>
      <c r="H40" s="106"/>
      <c r="T40"/>
      <c r="U40"/>
    </row>
    <row r="41" spans="1:21" ht="15">
      <c r="B41" s="106"/>
      <c r="C41" s="106"/>
      <c r="H41" s="106"/>
      <c r="T41"/>
      <c r="U41"/>
    </row>
    <row r="42" spans="1:21" ht="15">
      <c r="B42" s="106"/>
      <c r="C42" s="106"/>
      <c r="H42" s="106"/>
      <c r="T42"/>
      <c r="U42"/>
    </row>
    <row r="43" spans="1:21" ht="15">
      <c r="B43" s="106"/>
      <c r="C43" s="106"/>
      <c r="H43" s="106"/>
      <c r="T43"/>
      <c r="U43"/>
    </row>
    <row r="44" spans="1:21" ht="15">
      <c r="B44" s="106"/>
      <c r="C44" s="106"/>
      <c r="H44" s="106"/>
      <c r="T44"/>
      <c r="U44"/>
    </row>
    <row r="45" spans="1:21" ht="15">
      <c r="B45" s="106"/>
      <c r="C45" s="106"/>
      <c r="H45" s="106"/>
      <c r="T45"/>
      <c r="U45"/>
    </row>
    <row r="46" spans="1:21" ht="15">
      <c r="B46" s="106"/>
      <c r="C46" s="106"/>
      <c r="H46" s="106"/>
      <c r="T46"/>
      <c r="U46"/>
    </row>
    <row r="47" spans="1:21" ht="15">
      <c r="B47" s="106"/>
      <c r="C47" s="106"/>
      <c r="H47" s="106"/>
      <c r="T47"/>
      <c r="U47"/>
    </row>
    <row r="48" spans="1:21" ht="15">
      <c r="B48" s="106"/>
      <c r="C48" s="106"/>
      <c r="H48" s="106"/>
      <c r="T48"/>
      <c r="U48"/>
    </row>
    <row r="49" spans="2:21" ht="15">
      <c r="B49" s="106"/>
      <c r="C49" s="106"/>
      <c r="H49" s="106"/>
      <c r="T49"/>
      <c r="U49"/>
    </row>
    <row r="50" spans="2:21" ht="15">
      <c r="B50" s="106"/>
      <c r="C50" s="106"/>
      <c r="H50" s="106"/>
      <c r="T50"/>
      <c r="U50"/>
    </row>
    <row r="51" spans="2:21" ht="15">
      <c r="B51" s="106"/>
      <c r="C51" s="106"/>
      <c r="H51" s="106"/>
      <c r="T51"/>
      <c r="U51"/>
    </row>
    <row r="52" spans="2:21" ht="15">
      <c r="B52" s="106"/>
      <c r="C52" s="106"/>
      <c r="H52" s="106"/>
      <c r="T52"/>
      <c r="U52"/>
    </row>
    <row r="53" spans="2:21" ht="15">
      <c r="B53" s="106"/>
      <c r="C53" s="106"/>
      <c r="H53" s="106"/>
      <c r="T53"/>
      <c r="U53"/>
    </row>
    <row r="54" spans="2:21" ht="15">
      <c r="B54" s="106"/>
      <c r="C54" s="106"/>
      <c r="H54" s="106"/>
      <c r="T54"/>
      <c r="U54"/>
    </row>
    <row r="55" spans="2:21" ht="15">
      <c r="B55" s="106"/>
      <c r="C55" s="106"/>
      <c r="H55" s="106"/>
      <c r="T55"/>
      <c r="U55"/>
    </row>
    <row r="56" spans="2:21" ht="15">
      <c r="B56" s="106"/>
      <c r="C56" s="106"/>
      <c r="H56" s="106"/>
      <c r="T56"/>
      <c r="U56"/>
    </row>
    <row r="57" spans="2:21" ht="15">
      <c r="B57" s="106"/>
      <c r="C57" s="106"/>
      <c r="H57" s="106"/>
      <c r="T57"/>
      <c r="U57"/>
    </row>
    <row r="58" spans="2:21" ht="15">
      <c r="B58" s="106"/>
      <c r="C58" s="106"/>
      <c r="H58" s="106"/>
      <c r="T58"/>
      <c r="U58"/>
    </row>
    <row r="59" spans="2:21" ht="15">
      <c r="B59" s="106"/>
      <c r="C59" s="106"/>
      <c r="H59" s="106"/>
      <c r="T59"/>
      <c r="U59"/>
    </row>
    <row r="60" spans="2:21" ht="15">
      <c r="B60" s="106"/>
      <c r="C60" s="106"/>
      <c r="H60" s="106"/>
      <c r="T60"/>
      <c r="U60"/>
    </row>
    <row r="61" spans="2:21" ht="15">
      <c r="B61" s="106"/>
      <c r="C61" s="106"/>
      <c r="H61" s="106"/>
      <c r="T61"/>
      <c r="U61"/>
    </row>
    <row r="62" spans="2:21" ht="15">
      <c r="B62" s="106"/>
      <c r="C62" s="106"/>
      <c r="H62" s="106"/>
      <c r="T62"/>
      <c r="U62"/>
    </row>
    <row r="63" spans="2:21" ht="15">
      <c r="B63" s="106"/>
      <c r="C63" s="106"/>
      <c r="H63" s="106"/>
      <c r="T63"/>
      <c r="U63"/>
    </row>
    <row r="64" spans="2:21" ht="15">
      <c r="B64" s="106"/>
      <c r="C64" s="106"/>
      <c r="H64" s="106"/>
      <c r="T64"/>
      <c r="U64"/>
    </row>
    <row r="65" spans="2:21" ht="15">
      <c r="B65" s="106"/>
      <c r="C65" s="106"/>
      <c r="H65" s="106"/>
      <c r="T65"/>
      <c r="U65"/>
    </row>
    <row r="66" spans="2:21" ht="15">
      <c r="B66" s="106"/>
      <c r="C66" s="106"/>
      <c r="H66" s="106"/>
      <c r="T66"/>
      <c r="U66"/>
    </row>
    <row r="67" spans="2:21" ht="15">
      <c r="B67" s="106"/>
      <c r="C67" s="106"/>
      <c r="H67" s="106"/>
      <c r="T67"/>
      <c r="U67"/>
    </row>
    <row r="68" spans="2:21" ht="15">
      <c r="B68" s="106"/>
      <c r="C68" s="106"/>
      <c r="H68" s="106"/>
      <c r="T68"/>
      <c r="U68"/>
    </row>
    <row r="69" spans="2:21" ht="15">
      <c r="B69" s="106"/>
      <c r="C69" s="106"/>
      <c r="H69" s="106"/>
      <c r="T69"/>
      <c r="U69"/>
    </row>
    <row r="70" spans="2:21" ht="15">
      <c r="B70" s="106"/>
      <c r="C70" s="106"/>
      <c r="H70" s="106"/>
      <c r="T70"/>
      <c r="U70"/>
    </row>
    <row r="71" spans="2:21" ht="15">
      <c r="B71" s="106"/>
      <c r="C71" s="106"/>
      <c r="H71" s="106"/>
      <c r="T71"/>
      <c r="U71"/>
    </row>
    <row r="72" spans="2:21" ht="15">
      <c r="B72" s="106"/>
      <c r="C72" s="106"/>
      <c r="H72" s="106"/>
      <c r="T72"/>
      <c r="U72"/>
    </row>
    <row r="73" spans="2:21" ht="15">
      <c r="B73" s="106"/>
      <c r="C73" s="106"/>
      <c r="H73" s="106"/>
      <c r="T73"/>
      <c r="U73"/>
    </row>
    <row r="74" spans="2:21" ht="15">
      <c r="B74" s="106"/>
      <c r="C74" s="106"/>
      <c r="H74" s="106"/>
      <c r="T74"/>
      <c r="U74"/>
    </row>
    <row r="75" spans="2:21" ht="15">
      <c r="B75" s="106"/>
      <c r="C75" s="106"/>
      <c r="H75" s="106"/>
      <c r="T75"/>
      <c r="U75"/>
    </row>
    <row r="76" spans="2:21" ht="15">
      <c r="B76" s="106"/>
      <c r="C76" s="106"/>
      <c r="H76" s="106"/>
      <c r="T76"/>
      <c r="U76"/>
    </row>
    <row r="77" spans="2:21" ht="15">
      <c r="B77" s="106"/>
      <c r="C77" s="106"/>
      <c r="H77" s="106"/>
      <c r="T77"/>
      <c r="U77"/>
    </row>
    <row r="78" spans="2:21" ht="15">
      <c r="B78" s="106"/>
      <c r="C78" s="106"/>
      <c r="H78" s="106"/>
      <c r="T78"/>
      <c r="U78"/>
    </row>
    <row r="79" spans="2:21" ht="15">
      <c r="B79" s="106"/>
      <c r="C79" s="106"/>
      <c r="H79" s="106"/>
      <c r="T79"/>
      <c r="U79"/>
    </row>
    <row r="80" spans="2:21" ht="15">
      <c r="B80" s="106"/>
      <c r="C80" s="106"/>
      <c r="H80" s="106"/>
      <c r="T80"/>
      <c r="U80"/>
    </row>
    <row r="81" spans="2:21" ht="15">
      <c r="B81" s="106"/>
      <c r="C81" s="106"/>
      <c r="H81" s="106"/>
      <c r="T81"/>
      <c r="U81"/>
    </row>
    <row r="82" spans="2:21" ht="15">
      <c r="B82" s="106"/>
      <c r="C82" s="106"/>
      <c r="H82" s="106"/>
      <c r="T82"/>
      <c r="U82"/>
    </row>
    <row r="83" spans="2:21" ht="15">
      <c r="B83" s="106"/>
      <c r="C83" s="106"/>
      <c r="H83" s="106"/>
      <c r="T83"/>
      <c r="U83"/>
    </row>
    <row r="84" spans="2:21" ht="15">
      <c r="B84" s="106"/>
      <c r="C84" s="106"/>
      <c r="H84" s="106"/>
      <c r="T84"/>
      <c r="U84"/>
    </row>
    <row r="85" spans="2:21" ht="15">
      <c r="B85" s="106"/>
      <c r="C85" s="106"/>
      <c r="H85" s="106"/>
      <c r="T85"/>
      <c r="U85"/>
    </row>
    <row r="86" spans="2:21" ht="15">
      <c r="B86" s="106"/>
      <c r="C86" s="106"/>
      <c r="H86" s="106"/>
      <c r="T86"/>
      <c r="U86"/>
    </row>
    <row r="87" spans="2:21" ht="15">
      <c r="B87" s="106"/>
      <c r="C87" s="106"/>
      <c r="H87" s="106"/>
      <c r="T87"/>
      <c r="U87"/>
    </row>
    <row r="88" spans="2:21" ht="15">
      <c r="B88" s="106"/>
      <c r="C88" s="106"/>
      <c r="H88" s="106"/>
      <c r="T88"/>
      <c r="U88"/>
    </row>
    <row r="89" spans="2:21" ht="15">
      <c r="B89" s="106"/>
      <c r="C89" s="106"/>
      <c r="H89" s="106"/>
      <c r="T89"/>
      <c r="U89"/>
    </row>
    <row r="90" spans="2:21" ht="15">
      <c r="B90" s="106"/>
      <c r="C90" s="106"/>
      <c r="H90" s="106"/>
      <c r="T90"/>
      <c r="U90"/>
    </row>
    <row r="91" spans="2:21" ht="15">
      <c r="B91" s="106"/>
      <c r="C91" s="106"/>
      <c r="H91" s="106"/>
      <c r="T91"/>
      <c r="U91"/>
    </row>
    <row r="92" spans="2:21" ht="15">
      <c r="B92" s="106"/>
      <c r="C92" s="106"/>
      <c r="H92" s="106"/>
      <c r="T92"/>
      <c r="U92"/>
    </row>
    <row r="93" spans="2:21" ht="15">
      <c r="B93" s="106"/>
      <c r="C93" s="106"/>
      <c r="H93" s="106"/>
      <c r="T93"/>
      <c r="U93"/>
    </row>
    <row r="94" spans="2:21" ht="15">
      <c r="B94" s="106"/>
      <c r="C94" s="106"/>
      <c r="H94" s="106"/>
      <c r="T94"/>
      <c r="U94"/>
    </row>
    <row r="95" spans="2:21" ht="15">
      <c r="B95" s="106"/>
      <c r="C95" s="106"/>
      <c r="H95" s="106"/>
      <c r="T95"/>
      <c r="U95"/>
    </row>
    <row r="96" spans="2:21" ht="15">
      <c r="B96" s="106"/>
      <c r="C96" s="106"/>
      <c r="H96" s="106"/>
      <c r="T96"/>
      <c r="U96"/>
    </row>
    <row r="97" spans="2:21" ht="15">
      <c r="B97" s="106"/>
      <c r="C97" s="106"/>
      <c r="H97" s="106"/>
      <c r="T97"/>
      <c r="U97"/>
    </row>
    <row r="98" spans="2:21" ht="15">
      <c r="B98" s="106"/>
      <c r="C98" s="106"/>
      <c r="H98" s="106"/>
      <c r="T98"/>
      <c r="U98"/>
    </row>
    <row r="99" spans="2:21" ht="15">
      <c r="B99" s="106"/>
      <c r="C99" s="106"/>
      <c r="H99" s="106"/>
      <c r="T99"/>
      <c r="U99"/>
    </row>
    <row r="100" spans="2:21" ht="15">
      <c r="B100" s="106"/>
      <c r="C100" s="106"/>
      <c r="H100" s="106"/>
      <c r="T100"/>
      <c r="U100"/>
    </row>
    <row r="101" spans="2:21" ht="15">
      <c r="B101" s="106"/>
      <c r="C101" s="106"/>
      <c r="H101" s="106"/>
      <c r="T101"/>
      <c r="U101"/>
    </row>
    <row r="102" spans="2:21" ht="15">
      <c r="B102" s="106"/>
      <c r="C102" s="106"/>
      <c r="H102" s="106"/>
      <c r="T102"/>
      <c r="U102"/>
    </row>
    <row r="103" spans="2:21" ht="15">
      <c r="B103" s="106"/>
      <c r="C103" s="106"/>
      <c r="H103" s="106"/>
      <c r="T103"/>
      <c r="U103"/>
    </row>
    <row r="104" spans="2:21" ht="15">
      <c r="B104" s="106"/>
      <c r="C104" s="106"/>
      <c r="H104" s="106"/>
      <c r="T104"/>
      <c r="U104"/>
    </row>
    <row r="105" spans="2:21" ht="15">
      <c r="B105" s="106"/>
      <c r="C105" s="106"/>
      <c r="H105" s="106"/>
      <c r="T105"/>
      <c r="U105"/>
    </row>
    <row r="106" spans="2:21" ht="15">
      <c r="B106" s="106"/>
      <c r="C106" s="106"/>
      <c r="H106" s="106"/>
      <c r="T106"/>
      <c r="U106"/>
    </row>
    <row r="107" spans="2:21" ht="15">
      <c r="B107" s="106"/>
      <c r="C107" s="106"/>
      <c r="H107" s="106"/>
      <c r="T107"/>
      <c r="U107"/>
    </row>
    <row r="108" spans="2:21" ht="15">
      <c r="B108" s="106"/>
      <c r="C108" s="106"/>
      <c r="H108" s="106"/>
      <c r="T108"/>
      <c r="U108"/>
    </row>
    <row r="109" spans="2:21" ht="15">
      <c r="B109" s="106"/>
      <c r="C109" s="106"/>
      <c r="H109" s="106"/>
      <c r="T109"/>
      <c r="U109"/>
    </row>
    <row r="110" spans="2:21" ht="15">
      <c r="B110" s="106"/>
      <c r="C110" s="106"/>
      <c r="H110" s="106"/>
      <c r="T110"/>
      <c r="U110"/>
    </row>
    <row r="111" spans="2:21" ht="15">
      <c r="B111" s="106"/>
      <c r="C111" s="106"/>
      <c r="H111" s="106"/>
      <c r="T111"/>
      <c r="U111"/>
    </row>
    <row r="112" spans="2:21" ht="15">
      <c r="B112" s="106"/>
      <c r="C112" s="106"/>
      <c r="H112" s="106"/>
      <c r="T112"/>
      <c r="U112"/>
    </row>
    <row r="113" spans="2:21" ht="15">
      <c r="B113" s="106"/>
      <c r="C113" s="106"/>
      <c r="H113" s="106"/>
      <c r="T113"/>
      <c r="U113"/>
    </row>
    <row r="114" spans="2:21" ht="15">
      <c r="B114" s="106"/>
      <c r="C114" s="106"/>
      <c r="H114" s="106"/>
      <c r="T114"/>
      <c r="U114"/>
    </row>
    <row r="115" spans="2:21" ht="15">
      <c r="B115" s="106"/>
      <c r="C115" s="106"/>
      <c r="H115" s="106"/>
      <c r="T115"/>
      <c r="U115"/>
    </row>
    <row r="116" spans="2:21" ht="15">
      <c r="B116" s="106"/>
      <c r="C116" s="106"/>
      <c r="H116" s="106"/>
      <c r="T116"/>
      <c r="U116"/>
    </row>
    <row r="117" spans="2:21" ht="15">
      <c r="B117" s="106"/>
      <c r="C117" s="106"/>
      <c r="H117" s="106"/>
      <c r="T117"/>
      <c r="U117"/>
    </row>
    <row r="118" spans="2:21" ht="15">
      <c r="B118" s="106"/>
      <c r="C118" s="106"/>
      <c r="H118" s="106"/>
      <c r="T118"/>
      <c r="U118"/>
    </row>
    <row r="119" spans="2:21" ht="15">
      <c r="B119" s="106"/>
      <c r="C119" s="106"/>
      <c r="H119" s="106"/>
      <c r="T119"/>
      <c r="U119"/>
    </row>
    <row r="120" spans="2:21" ht="15">
      <c r="B120" s="106"/>
      <c r="C120" s="106"/>
      <c r="H120" s="106"/>
      <c r="T120"/>
      <c r="U120"/>
    </row>
    <row r="121" spans="2:21" ht="15">
      <c r="B121" s="106"/>
      <c r="C121" s="106"/>
      <c r="H121" s="106"/>
      <c r="T121"/>
      <c r="U121"/>
    </row>
    <row r="122" spans="2:21" ht="15">
      <c r="B122" s="106"/>
      <c r="C122" s="106"/>
      <c r="H122" s="106"/>
      <c r="T122"/>
      <c r="U122"/>
    </row>
    <row r="123" spans="2:21" ht="15">
      <c r="B123" s="106"/>
      <c r="C123" s="106"/>
      <c r="H123" s="106"/>
      <c r="T123"/>
      <c r="U123"/>
    </row>
    <row r="124" spans="2:21" ht="15">
      <c r="B124" s="106"/>
      <c r="C124" s="106"/>
      <c r="H124" s="106"/>
      <c r="T124"/>
      <c r="U124"/>
    </row>
    <row r="125" spans="2:21" ht="15">
      <c r="B125" s="106"/>
      <c r="C125" s="106"/>
      <c r="H125" s="106"/>
      <c r="T125"/>
      <c r="U125"/>
    </row>
    <row r="126" spans="2:21" ht="15">
      <c r="B126" s="106"/>
      <c r="C126" s="106"/>
      <c r="H126" s="106"/>
      <c r="T126"/>
      <c r="U126"/>
    </row>
    <row r="127" spans="2:21" ht="15">
      <c r="B127" s="106"/>
      <c r="C127" s="106"/>
      <c r="H127" s="106"/>
      <c r="T127"/>
      <c r="U127"/>
    </row>
    <row r="128" spans="2:21" ht="15">
      <c r="B128" s="106"/>
      <c r="C128" s="106"/>
      <c r="H128" s="106"/>
      <c r="T128"/>
      <c r="U128"/>
    </row>
    <row r="129" spans="2:21" ht="15">
      <c r="B129" s="106"/>
      <c r="C129" s="106"/>
      <c r="H129" s="106"/>
      <c r="T129"/>
      <c r="U129"/>
    </row>
    <row r="130" spans="2:21" ht="15">
      <c r="B130" s="106"/>
      <c r="C130" s="106"/>
      <c r="H130" s="106"/>
      <c r="T130"/>
      <c r="U130"/>
    </row>
    <row r="131" spans="2:21" ht="15">
      <c r="B131" s="106"/>
      <c r="C131" s="106"/>
      <c r="H131" s="106"/>
      <c r="T131"/>
      <c r="U131"/>
    </row>
    <row r="132" spans="2:21" ht="15">
      <c r="B132" s="106"/>
      <c r="C132" s="106"/>
      <c r="H132" s="106"/>
      <c r="T132"/>
      <c r="U132"/>
    </row>
    <row r="133" spans="2:21" ht="15">
      <c r="B133" s="106"/>
      <c r="C133" s="106"/>
      <c r="H133" s="106"/>
      <c r="T133"/>
      <c r="U133"/>
    </row>
    <row r="134" spans="2:21" ht="15">
      <c r="B134" s="106"/>
      <c r="C134" s="106"/>
      <c r="H134" s="106"/>
      <c r="T134"/>
      <c r="U134"/>
    </row>
    <row r="135" spans="2:21" ht="15">
      <c r="B135" s="106"/>
      <c r="C135" s="106"/>
      <c r="H135" s="106"/>
      <c r="T135"/>
      <c r="U135"/>
    </row>
    <row r="136" spans="2:21" ht="15">
      <c r="B136" s="106"/>
      <c r="C136" s="106"/>
      <c r="H136" s="106"/>
      <c r="T136"/>
      <c r="U136"/>
    </row>
    <row r="137" spans="2:21" ht="15">
      <c r="B137" s="106"/>
      <c r="C137" s="106"/>
      <c r="H137" s="106"/>
      <c r="T137"/>
      <c r="U137"/>
    </row>
    <row r="138" spans="2:21" ht="15">
      <c r="B138" s="106"/>
      <c r="C138" s="106"/>
      <c r="H138" s="106"/>
      <c r="T138"/>
      <c r="U138"/>
    </row>
    <row r="139" spans="2:21" ht="15">
      <c r="B139" s="106"/>
      <c r="C139" s="106"/>
      <c r="H139" s="106"/>
      <c r="T139"/>
      <c r="U139"/>
    </row>
    <row r="140" spans="2:21" ht="15">
      <c r="B140" s="106"/>
      <c r="C140" s="106"/>
      <c r="H140" s="106"/>
      <c r="T140"/>
      <c r="U140"/>
    </row>
    <row r="141" spans="2:21" ht="15">
      <c r="B141" s="106"/>
      <c r="C141" s="106"/>
      <c r="H141" s="106"/>
      <c r="T141"/>
      <c r="U141"/>
    </row>
    <row r="142" spans="2:21" ht="15">
      <c r="B142" s="106"/>
      <c r="C142" s="106"/>
      <c r="H142" s="106"/>
      <c r="T142"/>
      <c r="U142"/>
    </row>
    <row r="143" spans="2:21" ht="15">
      <c r="B143" s="106"/>
      <c r="C143" s="106"/>
      <c r="H143" s="106"/>
      <c r="T143"/>
      <c r="U143"/>
    </row>
    <row r="144" spans="2:21" ht="15">
      <c r="B144" s="106"/>
      <c r="C144" s="106"/>
      <c r="H144" s="106"/>
      <c r="T144"/>
      <c r="U144"/>
    </row>
    <row r="145" spans="2:21" ht="15">
      <c r="B145" s="106"/>
      <c r="C145" s="106"/>
      <c r="H145" s="106"/>
      <c r="T145"/>
      <c r="U145"/>
    </row>
    <row r="146" spans="2:21" ht="15">
      <c r="B146" s="106"/>
      <c r="C146" s="106"/>
      <c r="H146" s="106"/>
      <c r="T146"/>
      <c r="U146"/>
    </row>
    <row r="147" spans="2:21" ht="15">
      <c r="B147" s="106"/>
      <c r="C147" s="106"/>
      <c r="H147" s="106"/>
      <c r="T147"/>
      <c r="U147"/>
    </row>
    <row r="148" spans="2:21" ht="15">
      <c r="B148" s="106"/>
      <c r="C148" s="106"/>
      <c r="H148" s="106"/>
      <c r="T148"/>
      <c r="U148"/>
    </row>
    <row r="149" spans="2:21" ht="15">
      <c r="B149" s="106"/>
      <c r="C149" s="106"/>
      <c r="H149" s="106"/>
      <c r="T149"/>
      <c r="U149"/>
    </row>
    <row r="150" spans="2:21" ht="15">
      <c r="B150" s="106"/>
      <c r="C150" s="106"/>
      <c r="H150" s="106"/>
      <c r="T150"/>
      <c r="U150"/>
    </row>
    <row r="151" spans="2:21" ht="15">
      <c r="B151" s="106"/>
      <c r="C151" s="106"/>
      <c r="H151" s="106"/>
      <c r="T151"/>
      <c r="U151"/>
    </row>
    <row r="152" spans="2:21" ht="15">
      <c r="B152" s="106"/>
      <c r="C152" s="106"/>
      <c r="H152" s="106"/>
      <c r="T152"/>
      <c r="U152"/>
    </row>
    <row r="153" spans="2:21" ht="15">
      <c r="B153" s="106"/>
      <c r="C153" s="106"/>
      <c r="H153" s="106"/>
      <c r="T153"/>
      <c r="U153"/>
    </row>
    <row r="154" spans="2:21" ht="15">
      <c r="B154" s="106"/>
      <c r="C154" s="106"/>
      <c r="H154" s="106"/>
      <c r="T154"/>
      <c r="U154"/>
    </row>
    <row r="155" spans="2:21" ht="15">
      <c r="B155" s="106"/>
      <c r="C155" s="106"/>
      <c r="H155" s="106"/>
      <c r="T155"/>
      <c r="U155"/>
    </row>
    <row r="156" spans="2:21" ht="15">
      <c r="B156" s="106"/>
      <c r="C156" s="106"/>
      <c r="H156" s="106"/>
      <c r="T156"/>
      <c r="U156"/>
    </row>
    <row r="157" spans="2:21" ht="15">
      <c r="B157" s="106"/>
      <c r="C157" s="106"/>
      <c r="H157" s="106"/>
      <c r="T157"/>
      <c r="U157"/>
    </row>
    <row r="158" spans="2:21" ht="15">
      <c r="B158" s="106"/>
      <c r="C158" s="106"/>
      <c r="H158" s="106"/>
      <c r="T158"/>
      <c r="U158"/>
    </row>
    <row r="159" spans="2:21" ht="15">
      <c r="B159" s="106"/>
      <c r="C159" s="106"/>
      <c r="H159" s="106"/>
      <c r="T159"/>
      <c r="U159"/>
    </row>
    <row r="160" spans="2:21" ht="15">
      <c r="B160" s="106"/>
      <c r="C160" s="106"/>
      <c r="H160" s="106"/>
      <c r="T160"/>
      <c r="U160"/>
    </row>
    <row r="161" spans="2:21" ht="15">
      <c r="B161" s="106"/>
      <c r="C161" s="106"/>
      <c r="H161" s="106"/>
      <c r="T161"/>
      <c r="U161"/>
    </row>
    <row r="162" spans="2:21" ht="15">
      <c r="B162" s="106"/>
      <c r="C162" s="106"/>
      <c r="H162" s="106"/>
      <c r="T162"/>
      <c r="U162"/>
    </row>
    <row r="163" spans="2:21" ht="15">
      <c r="B163" s="106"/>
      <c r="C163" s="106"/>
      <c r="H163" s="106"/>
      <c r="T163"/>
      <c r="U163"/>
    </row>
    <row r="164" spans="2:21" ht="15">
      <c r="B164" s="106"/>
      <c r="C164" s="106"/>
      <c r="H164" s="106"/>
      <c r="T164"/>
      <c r="U164"/>
    </row>
    <row r="165" spans="2:21" ht="15">
      <c r="B165" s="106"/>
      <c r="C165" s="106"/>
      <c r="H165" s="106"/>
      <c r="T165"/>
      <c r="U165"/>
    </row>
    <row r="166" spans="2:21" ht="15">
      <c r="B166" s="106"/>
      <c r="C166" s="106"/>
      <c r="H166" s="106"/>
      <c r="T166"/>
      <c r="U166"/>
    </row>
    <row r="167" spans="2:21" ht="15">
      <c r="B167" s="106"/>
      <c r="C167" s="106"/>
      <c r="H167" s="106"/>
      <c r="T167"/>
      <c r="U167"/>
    </row>
    <row r="168" spans="2:21" ht="15">
      <c r="B168" s="106"/>
      <c r="C168" s="106"/>
      <c r="H168" s="106"/>
      <c r="T168"/>
      <c r="U168"/>
    </row>
    <row r="169" spans="2:21" ht="15">
      <c r="B169" s="106"/>
      <c r="C169" s="106"/>
      <c r="H169" s="106"/>
      <c r="T169"/>
      <c r="U169"/>
    </row>
    <row r="170" spans="2:21" ht="15">
      <c r="B170" s="106"/>
      <c r="C170" s="106"/>
      <c r="H170" s="106"/>
      <c r="T170"/>
      <c r="U170"/>
    </row>
    <row r="171" spans="2:21" ht="15">
      <c r="B171" s="106"/>
      <c r="C171" s="106"/>
      <c r="H171" s="106"/>
      <c r="T171"/>
      <c r="U171"/>
    </row>
    <row r="172" spans="2:21" ht="15">
      <c r="B172" s="106"/>
      <c r="C172" s="106"/>
      <c r="H172" s="106"/>
      <c r="T172"/>
      <c r="U172"/>
    </row>
    <row r="173" spans="2:21" ht="15">
      <c r="B173" s="106"/>
      <c r="C173" s="106"/>
      <c r="H173" s="106"/>
      <c r="T173"/>
      <c r="U173"/>
    </row>
    <row r="174" spans="2:21" ht="15">
      <c r="B174" s="106"/>
      <c r="C174" s="106"/>
      <c r="H174" s="106"/>
      <c r="T174"/>
      <c r="U174"/>
    </row>
    <row r="175" spans="2:21" ht="15">
      <c r="B175" s="106"/>
      <c r="C175" s="106"/>
      <c r="H175" s="106"/>
      <c r="T175"/>
      <c r="U175"/>
    </row>
    <row r="176" spans="2:21" ht="15">
      <c r="B176" s="106"/>
      <c r="C176" s="106"/>
      <c r="H176" s="106"/>
      <c r="T176"/>
      <c r="U176"/>
    </row>
    <row r="177" spans="2:21" ht="15">
      <c r="B177" s="106"/>
      <c r="C177" s="106"/>
      <c r="H177" s="106"/>
      <c r="T177"/>
      <c r="U177"/>
    </row>
    <row r="178" spans="2:21" ht="15">
      <c r="B178" s="106"/>
      <c r="C178" s="106"/>
      <c r="H178" s="106"/>
      <c r="T178"/>
      <c r="U178"/>
    </row>
    <row r="179" spans="2:21" ht="15">
      <c r="B179" s="106"/>
      <c r="C179" s="106"/>
      <c r="H179" s="106"/>
      <c r="T179"/>
      <c r="U179"/>
    </row>
    <row r="180" spans="2:21" ht="15">
      <c r="B180" s="106"/>
      <c r="C180" s="106"/>
      <c r="H180" s="106"/>
      <c r="T180"/>
      <c r="U180"/>
    </row>
    <row r="181" spans="2:21" ht="15">
      <c r="B181" s="106"/>
      <c r="C181" s="106"/>
      <c r="H181" s="106"/>
      <c r="T181"/>
      <c r="U181"/>
    </row>
    <row r="182" spans="2:21" ht="15">
      <c r="B182" s="106"/>
      <c r="C182" s="106"/>
      <c r="H182" s="106"/>
      <c r="T182"/>
      <c r="U182"/>
    </row>
    <row r="183" spans="2:21" ht="15">
      <c r="B183" s="106"/>
      <c r="C183" s="106"/>
      <c r="H183" s="106"/>
      <c r="T183"/>
      <c r="U183"/>
    </row>
    <row r="184" spans="2:21" ht="15">
      <c r="B184" s="106"/>
      <c r="C184" s="106"/>
      <c r="H184" s="106"/>
      <c r="T184"/>
      <c r="U184"/>
    </row>
    <row r="185" spans="2:21" ht="15">
      <c r="B185" s="106"/>
      <c r="C185" s="106"/>
      <c r="H185" s="106"/>
      <c r="T185"/>
      <c r="U185"/>
    </row>
    <row r="186" spans="2:21" ht="15">
      <c r="B186" s="106"/>
      <c r="C186" s="106"/>
      <c r="H186" s="106"/>
      <c r="T186"/>
      <c r="U186"/>
    </row>
    <row r="187" spans="2:21" ht="15">
      <c r="B187" s="106"/>
      <c r="C187" s="106"/>
      <c r="H187" s="106"/>
      <c r="T187"/>
      <c r="U187"/>
    </row>
    <row r="188" spans="2:21" ht="15">
      <c r="B188" s="106"/>
      <c r="C188" s="106"/>
      <c r="H188" s="106"/>
      <c r="T188"/>
      <c r="U188"/>
    </row>
    <row r="189" spans="2:21" ht="15">
      <c r="B189" s="106"/>
      <c r="C189" s="106"/>
      <c r="H189" s="106"/>
      <c r="T189"/>
      <c r="U189"/>
    </row>
    <row r="190" spans="2:21" ht="15">
      <c r="B190" s="106"/>
      <c r="C190" s="106"/>
      <c r="H190" s="106"/>
      <c r="T190"/>
      <c r="U190"/>
    </row>
    <row r="191" spans="2:21" ht="15">
      <c r="B191" s="106"/>
      <c r="C191" s="106"/>
      <c r="H191" s="106"/>
      <c r="T191"/>
      <c r="U191"/>
    </row>
    <row r="192" spans="2:21" ht="15">
      <c r="B192" s="106"/>
      <c r="C192" s="106"/>
      <c r="H192" s="106"/>
      <c r="T192"/>
      <c r="U192"/>
    </row>
    <row r="193" spans="2:21" ht="15">
      <c r="B193" s="106"/>
      <c r="C193" s="106"/>
      <c r="H193" s="106"/>
      <c r="T193"/>
      <c r="U193"/>
    </row>
    <row r="194" spans="2:21" ht="15">
      <c r="B194" s="106"/>
      <c r="C194" s="106"/>
      <c r="H194" s="106"/>
      <c r="T194"/>
      <c r="U194"/>
    </row>
    <row r="195" spans="2:21" ht="15">
      <c r="B195" s="106"/>
      <c r="C195" s="106"/>
      <c r="H195" s="106"/>
      <c r="T195"/>
      <c r="U195"/>
    </row>
    <row r="196" spans="2:21" ht="15">
      <c r="B196" s="106"/>
      <c r="C196" s="106"/>
      <c r="H196" s="106"/>
      <c r="T196"/>
      <c r="U196"/>
    </row>
    <row r="197" spans="2:21" ht="15">
      <c r="B197" s="106"/>
      <c r="C197" s="106"/>
      <c r="H197" s="106"/>
      <c r="T197"/>
      <c r="U197"/>
    </row>
    <row r="198" spans="2:21" ht="15">
      <c r="B198" s="106"/>
      <c r="C198" s="106"/>
      <c r="H198" s="106"/>
      <c r="T198"/>
      <c r="U198"/>
    </row>
    <row r="199" spans="2:21" ht="15">
      <c r="B199" s="106"/>
      <c r="C199" s="106"/>
      <c r="H199" s="106"/>
      <c r="T199"/>
      <c r="U199"/>
    </row>
    <row r="200" spans="2:21" ht="15">
      <c r="B200" s="106"/>
      <c r="C200" s="106"/>
      <c r="H200" s="106"/>
      <c r="T200"/>
      <c r="U200"/>
    </row>
    <row r="201" spans="2:21" ht="15">
      <c r="B201" s="106"/>
      <c r="C201" s="106"/>
      <c r="H201" s="106"/>
      <c r="T201"/>
      <c r="U201"/>
    </row>
    <row r="202" spans="2:21" ht="15">
      <c r="B202" s="106"/>
      <c r="C202" s="106"/>
      <c r="H202" s="106"/>
      <c r="T202"/>
      <c r="U202"/>
    </row>
    <row r="203" spans="2:21" ht="15">
      <c r="B203" s="106"/>
      <c r="C203" s="106"/>
      <c r="H203" s="106"/>
      <c r="T203"/>
      <c r="U203"/>
    </row>
    <row r="204" spans="2:21" ht="15">
      <c r="B204" s="106"/>
      <c r="C204" s="106"/>
      <c r="H204" s="106"/>
      <c r="T204"/>
      <c r="U204"/>
    </row>
    <row r="205" spans="2:21" ht="15">
      <c r="B205" s="106"/>
      <c r="C205" s="106"/>
      <c r="H205" s="106"/>
      <c r="T205"/>
      <c r="U205"/>
    </row>
    <row r="206" spans="2:21" ht="15">
      <c r="B206" s="106"/>
      <c r="C206" s="106"/>
      <c r="H206" s="106"/>
      <c r="T206"/>
      <c r="U206"/>
    </row>
    <row r="207" spans="2:21" ht="15">
      <c r="B207" s="106"/>
      <c r="C207" s="106"/>
      <c r="H207" s="106"/>
      <c r="T207"/>
      <c r="U207"/>
    </row>
    <row r="208" spans="2:21" ht="15">
      <c r="B208" s="106"/>
      <c r="C208" s="106"/>
      <c r="H208" s="106"/>
      <c r="T208"/>
      <c r="U208"/>
    </row>
    <row r="209" spans="2:21" ht="15">
      <c r="B209" s="106"/>
      <c r="C209" s="106"/>
      <c r="H209" s="106"/>
      <c r="T209"/>
      <c r="U209"/>
    </row>
    <row r="210" spans="2:21" ht="15">
      <c r="B210" s="106"/>
      <c r="C210" s="106"/>
      <c r="H210" s="106"/>
      <c r="T210"/>
      <c r="U210"/>
    </row>
    <row r="211" spans="2:21" ht="15">
      <c r="B211" s="106"/>
      <c r="C211" s="106"/>
      <c r="H211" s="106"/>
      <c r="T211"/>
      <c r="U211"/>
    </row>
    <row r="212" spans="2:21" ht="15">
      <c r="B212" s="106"/>
      <c r="C212" s="106"/>
      <c r="H212" s="106"/>
      <c r="T212"/>
      <c r="U212"/>
    </row>
    <row r="213" spans="2:21" ht="15">
      <c r="B213" s="106"/>
      <c r="C213" s="106"/>
      <c r="H213" s="106"/>
      <c r="T213"/>
      <c r="U213"/>
    </row>
    <row r="214" spans="2:21" ht="15">
      <c r="B214" s="106"/>
      <c r="C214" s="106"/>
      <c r="H214" s="106"/>
      <c r="T214"/>
      <c r="U214"/>
    </row>
    <row r="215" spans="2:21" ht="15">
      <c r="B215" s="106"/>
      <c r="C215" s="106"/>
      <c r="H215" s="106"/>
      <c r="T215"/>
      <c r="U215"/>
    </row>
    <row r="216" spans="2:21" ht="15">
      <c r="B216" s="106"/>
      <c r="C216" s="106"/>
      <c r="H216" s="106"/>
      <c r="T216"/>
      <c r="U216"/>
    </row>
    <row r="217" spans="2:21" ht="15">
      <c r="B217" s="106"/>
      <c r="C217" s="106"/>
      <c r="H217" s="106"/>
      <c r="T217"/>
      <c r="U217"/>
    </row>
    <row r="218" spans="2:21" ht="15">
      <c r="B218" s="106"/>
      <c r="C218" s="106"/>
      <c r="H218" s="106"/>
      <c r="T218"/>
      <c r="U218"/>
    </row>
    <row r="219" spans="2:21" ht="15">
      <c r="B219" s="106"/>
      <c r="C219" s="106"/>
      <c r="H219" s="106"/>
      <c r="T219"/>
      <c r="U219"/>
    </row>
    <row r="220" spans="2:21" ht="15">
      <c r="B220" s="106"/>
      <c r="C220" s="106"/>
      <c r="H220" s="106"/>
      <c r="T220"/>
      <c r="U220"/>
    </row>
    <row r="221" spans="2:21" ht="15">
      <c r="B221" s="106"/>
      <c r="C221" s="106"/>
      <c r="H221" s="106"/>
      <c r="T221"/>
      <c r="U221"/>
    </row>
    <row r="222" spans="2:21" ht="15">
      <c r="B222" s="106"/>
      <c r="C222" s="106"/>
      <c r="H222" s="106"/>
      <c r="T222"/>
      <c r="U222"/>
    </row>
    <row r="223" spans="2:21" ht="15">
      <c r="B223" s="106"/>
      <c r="C223" s="106"/>
      <c r="H223" s="106"/>
      <c r="T223"/>
      <c r="U223"/>
    </row>
    <row r="224" spans="2:21" ht="15">
      <c r="B224" s="106"/>
      <c r="C224" s="106"/>
      <c r="H224" s="106"/>
      <c r="T224"/>
      <c r="U224"/>
    </row>
    <row r="225" spans="2:21" ht="15">
      <c r="B225" s="106"/>
      <c r="C225" s="106"/>
      <c r="H225" s="106"/>
      <c r="T225"/>
      <c r="U225"/>
    </row>
    <row r="226" spans="2:21" ht="15">
      <c r="B226" s="106"/>
      <c r="C226" s="106"/>
      <c r="H226" s="106"/>
      <c r="T226"/>
      <c r="U226"/>
    </row>
    <row r="227" spans="2:21" ht="15">
      <c r="B227" s="106"/>
      <c r="C227" s="106"/>
      <c r="H227" s="106"/>
      <c r="T227"/>
      <c r="U227"/>
    </row>
    <row r="228" spans="2:21" ht="15">
      <c r="B228" s="106"/>
      <c r="C228" s="106"/>
      <c r="H228" s="106"/>
      <c r="T228"/>
      <c r="U228"/>
    </row>
    <row r="229" spans="2:21" ht="15">
      <c r="B229" s="106"/>
      <c r="C229" s="106"/>
      <c r="H229" s="106"/>
      <c r="T229"/>
      <c r="U229"/>
    </row>
    <row r="230" spans="2:21" ht="15">
      <c r="B230" s="106"/>
      <c r="C230" s="106"/>
      <c r="H230" s="106"/>
      <c r="T230"/>
      <c r="U230"/>
    </row>
    <row r="231" spans="2:21" ht="15">
      <c r="B231" s="106"/>
      <c r="C231" s="106"/>
      <c r="H231" s="106"/>
      <c r="T231"/>
      <c r="U231"/>
    </row>
    <row r="232" spans="2:21" ht="15">
      <c r="B232" s="106"/>
      <c r="C232" s="106"/>
      <c r="H232" s="106"/>
      <c r="T232"/>
      <c r="U232"/>
    </row>
    <row r="233" spans="2:21" ht="15">
      <c r="B233" s="106"/>
      <c r="C233" s="106"/>
      <c r="H233" s="106"/>
      <c r="T233"/>
      <c r="U233"/>
    </row>
    <row r="234" spans="2:21" ht="15">
      <c r="B234" s="106"/>
      <c r="C234" s="106"/>
      <c r="H234" s="106"/>
      <c r="T234"/>
      <c r="U234"/>
    </row>
    <row r="235" spans="2:21" ht="15">
      <c r="B235" s="106"/>
      <c r="C235" s="106"/>
      <c r="H235" s="106"/>
      <c r="T235"/>
      <c r="U235"/>
    </row>
    <row r="236" spans="2:21" ht="15">
      <c r="B236" s="106"/>
      <c r="C236" s="106"/>
      <c r="H236" s="106"/>
      <c r="T236"/>
      <c r="U236"/>
    </row>
    <row r="237" spans="2:21" ht="15">
      <c r="B237" s="106"/>
      <c r="C237" s="106"/>
      <c r="H237" s="106"/>
      <c r="T237"/>
      <c r="U237"/>
    </row>
    <row r="238" spans="2:21" ht="15">
      <c r="B238" s="106"/>
      <c r="C238" s="106"/>
      <c r="H238" s="106"/>
      <c r="T238"/>
      <c r="U238"/>
    </row>
    <row r="239" spans="2:21" ht="15">
      <c r="B239" s="106"/>
      <c r="C239" s="106"/>
      <c r="H239" s="106"/>
      <c r="T239"/>
      <c r="U239"/>
    </row>
    <row r="240" spans="2:21" ht="15">
      <c r="B240" s="106"/>
      <c r="C240" s="106"/>
      <c r="H240" s="106"/>
      <c r="T240"/>
      <c r="U240"/>
    </row>
    <row r="241" spans="2:21" ht="15">
      <c r="B241" s="106"/>
      <c r="C241" s="106"/>
      <c r="H241" s="106"/>
      <c r="T241"/>
      <c r="U241"/>
    </row>
    <row r="242" spans="2:21" ht="15">
      <c r="B242" s="106"/>
      <c r="C242" s="106"/>
      <c r="H242" s="106"/>
      <c r="T242"/>
      <c r="U242"/>
    </row>
    <row r="243" spans="2:21" ht="15">
      <c r="B243" s="106"/>
      <c r="C243" s="106"/>
      <c r="H243" s="106"/>
      <c r="T243"/>
      <c r="U243"/>
    </row>
    <row r="244" spans="2:21" ht="15">
      <c r="B244" s="106"/>
      <c r="C244" s="106"/>
      <c r="H244" s="106"/>
      <c r="T244"/>
      <c r="U244"/>
    </row>
    <row r="245" spans="2:21" ht="15">
      <c r="B245" s="106"/>
      <c r="C245" s="106"/>
      <c r="H245" s="106"/>
      <c r="T245"/>
      <c r="U245"/>
    </row>
    <row r="246" spans="2:21" ht="15">
      <c r="B246" s="106"/>
      <c r="C246" s="106"/>
      <c r="H246" s="106"/>
      <c r="T246"/>
      <c r="U246"/>
    </row>
    <row r="247" spans="2:21" ht="15">
      <c r="B247" s="106"/>
      <c r="C247" s="106"/>
      <c r="H247" s="106"/>
      <c r="T247"/>
      <c r="U247"/>
    </row>
    <row r="248" spans="2:21" ht="15">
      <c r="B248" s="106"/>
      <c r="C248" s="106"/>
      <c r="H248" s="106"/>
      <c r="T248"/>
      <c r="U248"/>
    </row>
    <row r="249" spans="2:21" ht="15">
      <c r="B249" s="106"/>
      <c r="C249" s="106"/>
      <c r="H249" s="106"/>
      <c r="T249"/>
      <c r="U249"/>
    </row>
    <row r="250" spans="2:21" ht="15">
      <c r="B250" s="106"/>
      <c r="C250" s="106"/>
      <c r="H250" s="106"/>
      <c r="T250"/>
      <c r="U250"/>
    </row>
    <row r="251" spans="2:21" ht="15">
      <c r="B251" s="106"/>
      <c r="C251" s="106"/>
      <c r="H251" s="106"/>
      <c r="T251"/>
      <c r="U251"/>
    </row>
    <row r="252" spans="2:21" ht="15">
      <c r="B252" s="106"/>
      <c r="C252" s="106"/>
      <c r="H252" s="106"/>
      <c r="T252"/>
      <c r="U252"/>
    </row>
    <row r="253" spans="2:21" ht="15">
      <c r="B253" s="106"/>
      <c r="C253" s="106"/>
      <c r="H253" s="106"/>
      <c r="T253"/>
      <c r="U253"/>
    </row>
    <row r="254" spans="2:21" ht="15">
      <c r="B254" s="106"/>
      <c r="C254" s="106"/>
      <c r="H254" s="106"/>
      <c r="T254"/>
      <c r="U254"/>
    </row>
    <row r="255" spans="2:21" ht="15">
      <c r="B255" s="106"/>
      <c r="C255" s="106"/>
      <c r="H255" s="106"/>
      <c r="T255"/>
      <c r="U255"/>
    </row>
    <row r="256" spans="2:21" ht="15">
      <c r="B256" s="106"/>
      <c r="C256" s="106"/>
      <c r="H256" s="106"/>
      <c r="T256"/>
      <c r="U256"/>
    </row>
    <row r="257" spans="2:21" ht="15">
      <c r="B257" s="106"/>
      <c r="C257" s="106"/>
      <c r="H257" s="106"/>
      <c r="T257"/>
      <c r="U257"/>
    </row>
    <row r="258" spans="2:21" ht="15">
      <c r="B258" s="106"/>
      <c r="C258" s="106"/>
      <c r="H258" s="106"/>
      <c r="T258"/>
      <c r="U258"/>
    </row>
    <row r="259" spans="2:21" ht="15">
      <c r="B259" s="106"/>
      <c r="C259" s="106"/>
      <c r="H259" s="106"/>
      <c r="T259"/>
      <c r="U259"/>
    </row>
    <row r="260" spans="2:21" ht="15">
      <c r="B260" s="106"/>
      <c r="C260" s="106"/>
      <c r="H260" s="106"/>
      <c r="T260"/>
      <c r="U260"/>
    </row>
    <row r="261" spans="2:21" ht="15">
      <c r="B261" s="106"/>
      <c r="C261" s="106"/>
      <c r="H261" s="106"/>
      <c r="T261"/>
      <c r="U261"/>
    </row>
    <row r="262" spans="2:21" ht="15">
      <c r="B262" s="106"/>
      <c r="C262" s="106"/>
      <c r="H262" s="106"/>
      <c r="T262"/>
      <c r="U262"/>
    </row>
    <row r="263" spans="2:21" ht="15">
      <c r="B263" s="106"/>
      <c r="C263" s="106"/>
      <c r="H263" s="106"/>
      <c r="T263"/>
      <c r="U263"/>
    </row>
    <row r="264" spans="2:21" ht="15">
      <c r="B264" s="106"/>
      <c r="C264" s="106"/>
      <c r="H264" s="106"/>
      <c r="T264"/>
      <c r="U264"/>
    </row>
    <row r="265" spans="2:21" ht="15">
      <c r="B265" s="106"/>
      <c r="C265" s="106"/>
      <c r="H265" s="106"/>
      <c r="T265"/>
      <c r="U265"/>
    </row>
    <row r="266" spans="2:21" ht="15">
      <c r="B266" s="106"/>
      <c r="C266" s="106"/>
      <c r="H266" s="106"/>
      <c r="T266"/>
      <c r="U266"/>
    </row>
    <row r="267" spans="2:21" ht="15">
      <c r="B267" s="106"/>
      <c r="C267" s="106"/>
      <c r="H267" s="106"/>
      <c r="T267"/>
      <c r="U267"/>
    </row>
    <row r="268" spans="2:21" ht="15">
      <c r="B268" s="106"/>
      <c r="C268" s="106"/>
      <c r="H268" s="106"/>
      <c r="T268"/>
      <c r="U268"/>
    </row>
    <row r="269" spans="2:21" ht="15">
      <c r="B269" s="106"/>
      <c r="C269" s="106"/>
      <c r="H269" s="106"/>
      <c r="T269"/>
      <c r="U269"/>
    </row>
    <row r="270" spans="2:21" ht="15">
      <c r="B270" s="106"/>
      <c r="C270" s="106"/>
      <c r="H270" s="106"/>
      <c r="T270"/>
      <c r="U270"/>
    </row>
    <row r="271" spans="2:21" ht="15">
      <c r="B271" s="106"/>
      <c r="C271" s="106"/>
      <c r="H271" s="106"/>
      <c r="T271"/>
      <c r="U271"/>
    </row>
    <row r="272" spans="2:21" ht="15">
      <c r="B272" s="106"/>
      <c r="C272" s="106"/>
      <c r="H272" s="106"/>
      <c r="T272"/>
      <c r="U272"/>
    </row>
    <row r="273" spans="2:21" ht="15">
      <c r="B273" s="106"/>
      <c r="C273" s="106"/>
      <c r="H273" s="106"/>
      <c r="T273"/>
      <c r="U273"/>
    </row>
    <row r="274" spans="2:21" ht="15">
      <c r="B274" s="106"/>
      <c r="C274" s="106"/>
      <c r="H274" s="106"/>
      <c r="T274"/>
      <c r="U274"/>
    </row>
    <row r="275" spans="2:21" ht="15">
      <c r="B275" s="106"/>
      <c r="C275" s="106"/>
      <c r="H275" s="106"/>
      <c r="T275"/>
      <c r="U275"/>
    </row>
    <row r="276" spans="2:21" ht="15">
      <c r="B276" s="106"/>
      <c r="C276" s="106"/>
      <c r="H276" s="106"/>
      <c r="T276"/>
      <c r="U276"/>
    </row>
    <row r="277" spans="2:21" ht="15">
      <c r="B277" s="106"/>
      <c r="C277" s="106"/>
      <c r="H277" s="106"/>
      <c r="T277"/>
      <c r="U277"/>
    </row>
    <row r="278" spans="2:21" ht="15">
      <c r="B278" s="106"/>
      <c r="C278" s="106"/>
      <c r="H278" s="106"/>
      <c r="T278"/>
      <c r="U278"/>
    </row>
    <row r="279" spans="2:21" ht="15">
      <c r="B279" s="106"/>
      <c r="C279" s="106"/>
      <c r="H279" s="106"/>
      <c r="T279"/>
      <c r="U279"/>
    </row>
    <row r="280" spans="2:21" ht="15">
      <c r="B280" s="106"/>
      <c r="C280" s="106"/>
      <c r="H280" s="106"/>
      <c r="T280"/>
      <c r="U280"/>
    </row>
    <row r="281" spans="2:21" ht="15">
      <c r="B281" s="106"/>
      <c r="C281" s="106"/>
      <c r="H281" s="106"/>
      <c r="T281"/>
      <c r="U281"/>
    </row>
    <row r="282" spans="2:21" ht="15">
      <c r="B282" s="106"/>
      <c r="C282" s="106"/>
      <c r="H282" s="106"/>
      <c r="T282"/>
      <c r="U282"/>
    </row>
    <row r="283" spans="2:21" ht="15">
      <c r="B283" s="106"/>
      <c r="C283" s="106"/>
      <c r="H283" s="106"/>
      <c r="T283"/>
      <c r="U283"/>
    </row>
    <row r="284" spans="2:21" ht="15">
      <c r="B284" s="106"/>
      <c r="C284" s="106"/>
      <c r="H284" s="106"/>
      <c r="T284"/>
      <c r="U284"/>
    </row>
    <row r="285" spans="2:21" ht="15">
      <c r="B285" s="106"/>
      <c r="C285" s="106"/>
      <c r="H285" s="106"/>
      <c r="T285"/>
      <c r="U285"/>
    </row>
    <row r="286" spans="2:21" ht="15">
      <c r="B286" s="106"/>
      <c r="C286" s="106"/>
      <c r="H286" s="106"/>
      <c r="T286"/>
      <c r="U286"/>
    </row>
    <row r="287" spans="2:21" ht="15">
      <c r="B287" s="106"/>
      <c r="C287" s="106"/>
      <c r="H287" s="106"/>
      <c r="T287"/>
      <c r="U287"/>
    </row>
    <row r="288" spans="2:21" ht="15">
      <c r="B288" s="106"/>
      <c r="C288" s="106"/>
      <c r="H288" s="106"/>
      <c r="T288"/>
      <c r="U288"/>
    </row>
    <row r="289" spans="2:21" ht="15">
      <c r="B289" s="106"/>
      <c r="C289" s="106"/>
      <c r="H289" s="106"/>
      <c r="T289"/>
      <c r="U289"/>
    </row>
    <row r="290" spans="2:21" ht="15">
      <c r="B290" s="106"/>
      <c r="C290" s="106"/>
      <c r="H290" s="106"/>
      <c r="T290"/>
      <c r="U290"/>
    </row>
    <row r="291" spans="2:21" ht="15">
      <c r="B291" s="106"/>
      <c r="C291" s="106"/>
      <c r="H291" s="106"/>
      <c r="T291"/>
      <c r="U291"/>
    </row>
    <row r="292" spans="2:21" ht="15">
      <c r="B292" s="106"/>
      <c r="C292" s="106"/>
      <c r="H292" s="106"/>
      <c r="T292"/>
      <c r="U292"/>
    </row>
    <row r="293" spans="2:21" ht="15">
      <c r="B293" s="106"/>
      <c r="C293" s="106"/>
      <c r="H293" s="106"/>
      <c r="T293"/>
      <c r="U293"/>
    </row>
    <row r="294" spans="2:21" ht="15">
      <c r="B294" s="106"/>
      <c r="C294" s="106"/>
      <c r="H294" s="106"/>
      <c r="T294"/>
      <c r="U294"/>
    </row>
    <row r="295" spans="2:21" ht="15">
      <c r="B295" s="106"/>
      <c r="C295" s="106"/>
      <c r="H295" s="106"/>
      <c r="T295"/>
      <c r="U295"/>
    </row>
    <row r="296" spans="2:21" ht="15">
      <c r="B296" s="106"/>
      <c r="C296" s="106"/>
      <c r="H296" s="106"/>
      <c r="T296"/>
      <c r="U296"/>
    </row>
    <row r="297" spans="2:21" ht="15">
      <c r="B297" s="106"/>
      <c r="C297" s="106"/>
      <c r="H297" s="106"/>
      <c r="T297"/>
      <c r="U297"/>
    </row>
    <row r="298" spans="2:21" ht="15">
      <c r="B298" s="106"/>
      <c r="C298" s="106"/>
      <c r="H298" s="106"/>
      <c r="T298"/>
      <c r="U298"/>
    </row>
    <row r="299" spans="2:21" ht="15">
      <c r="B299" s="106"/>
      <c r="C299" s="106"/>
      <c r="H299" s="106"/>
      <c r="T299"/>
      <c r="U299"/>
    </row>
    <row r="300" spans="2:21" ht="15">
      <c r="B300" s="106"/>
      <c r="C300" s="106"/>
      <c r="H300" s="106"/>
      <c r="T300"/>
      <c r="U300"/>
    </row>
    <row r="301" spans="2:21" ht="15">
      <c r="B301" s="106"/>
      <c r="C301" s="106"/>
      <c r="H301" s="106"/>
      <c r="T301"/>
      <c r="U301"/>
    </row>
    <row r="302" spans="2:21" ht="15">
      <c r="B302" s="106"/>
      <c r="C302" s="106"/>
      <c r="H302" s="106"/>
      <c r="T302"/>
      <c r="U302"/>
    </row>
    <row r="303" spans="2:21" ht="15">
      <c r="B303" s="106"/>
      <c r="C303" s="106"/>
      <c r="H303" s="106"/>
      <c r="T303"/>
      <c r="U303"/>
    </row>
    <row r="304" spans="2:21" ht="15">
      <c r="B304" s="106"/>
      <c r="C304" s="106"/>
      <c r="H304" s="106"/>
      <c r="T304"/>
      <c r="U304"/>
    </row>
    <row r="305" spans="2:21" ht="15">
      <c r="B305" s="106"/>
      <c r="C305" s="106"/>
      <c r="H305" s="106"/>
      <c r="T305"/>
      <c r="U305"/>
    </row>
    <row r="306" spans="2:21" ht="15">
      <c r="B306" s="106"/>
      <c r="C306" s="106"/>
      <c r="H306" s="106"/>
      <c r="T306"/>
      <c r="U306"/>
    </row>
    <row r="307" spans="2:21" ht="15">
      <c r="B307" s="106"/>
      <c r="C307" s="106"/>
      <c r="H307" s="106"/>
      <c r="T307"/>
      <c r="U307"/>
    </row>
    <row r="308" spans="2:21" ht="15">
      <c r="B308" s="106"/>
      <c r="C308" s="106"/>
      <c r="H308" s="106"/>
      <c r="T308"/>
      <c r="U308"/>
    </row>
    <row r="309" spans="2:21" ht="15">
      <c r="B309" s="106"/>
      <c r="C309" s="106"/>
      <c r="H309" s="106"/>
      <c r="T309"/>
      <c r="U309"/>
    </row>
    <row r="310" spans="2:21" ht="15">
      <c r="B310" s="106"/>
      <c r="C310" s="106"/>
      <c r="H310" s="106"/>
      <c r="T310"/>
      <c r="U310"/>
    </row>
    <row r="311" spans="2:21" ht="15">
      <c r="B311" s="106"/>
      <c r="C311" s="106"/>
      <c r="H311" s="106"/>
      <c r="T311"/>
      <c r="U311"/>
    </row>
    <row r="312" spans="2:21" ht="15">
      <c r="B312" s="106"/>
      <c r="C312" s="106"/>
      <c r="H312" s="106"/>
      <c r="T312"/>
      <c r="U312"/>
    </row>
    <row r="313" spans="2:21" ht="15">
      <c r="B313" s="106"/>
      <c r="C313" s="106"/>
      <c r="H313" s="106"/>
      <c r="T313"/>
      <c r="U313"/>
    </row>
    <row r="314" spans="2:21" ht="15">
      <c r="B314" s="106"/>
      <c r="C314" s="106"/>
      <c r="H314" s="106"/>
      <c r="T314"/>
      <c r="U314"/>
    </row>
    <row r="315" spans="2:21" ht="15">
      <c r="B315" s="106"/>
      <c r="C315" s="106"/>
      <c r="H315" s="106"/>
      <c r="T315"/>
      <c r="U315"/>
    </row>
    <row r="316" spans="2:21" ht="15">
      <c r="B316" s="106"/>
      <c r="C316" s="106"/>
      <c r="H316" s="106"/>
      <c r="T316"/>
      <c r="U316"/>
    </row>
    <row r="317" spans="2:21" ht="15">
      <c r="B317" s="106"/>
      <c r="C317" s="106"/>
      <c r="H317" s="106"/>
      <c r="T317"/>
      <c r="U317"/>
    </row>
    <row r="318" spans="2:21" ht="15">
      <c r="B318" s="106"/>
      <c r="C318" s="106"/>
      <c r="H318" s="106"/>
      <c r="T318"/>
      <c r="U318"/>
    </row>
    <row r="319" spans="2:21" ht="15">
      <c r="B319" s="106"/>
      <c r="C319" s="106"/>
      <c r="H319" s="106"/>
      <c r="T319"/>
      <c r="U319"/>
    </row>
    <row r="320" spans="2:21" ht="15">
      <c r="B320" s="106"/>
      <c r="C320" s="106"/>
      <c r="H320" s="106"/>
      <c r="T320"/>
      <c r="U320"/>
    </row>
    <row r="321" spans="2:21" ht="15">
      <c r="B321" s="106"/>
      <c r="C321" s="106"/>
      <c r="H321" s="106"/>
      <c r="T321"/>
      <c r="U321"/>
    </row>
    <row r="322" spans="2:21" ht="15">
      <c r="B322" s="106"/>
      <c r="C322" s="106"/>
      <c r="H322" s="106"/>
      <c r="T322"/>
      <c r="U322"/>
    </row>
    <row r="323" spans="2:21" ht="15">
      <c r="B323" s="106"/>
      <c r="C323" s="106"/>
      <c r="H323" s="106"/>
      <c r="T323"/>
      <c r="U323"/>
    </row>
    <row r="324" spans="2:21" ht="15">
      <c r="B324" s="106"/>
      <c r="C324" s="106"/>
      <c r="H324" s="106"/>
      <c r="T324"/>
      <c r="U324"/>
    </row>
    <row r="325" spans="2:21" ht="15">
      <c r="B325" s="106"/>
      <c r="C325" s="106"/>
      <c r="H325" s="106"/>
      <c r="T325"/>
      <c r="U325"/>
    </row>
    <row r="326" spans="2:21" ht="15">
      <c r="B326" s="106"/>
      <c r="C326" s="106"/>
      <c r="H326" s="106"/>
      <c r="T326"/>
      <c r="U326"/>
    </row>
    <row r="327" spans="2:21" ht="15">
      <c r="B327" s="106"/>
      <c r="C327" s="106"/>
      <c r="H327" s="106"/>
      <c r="T327"/>
      <c r="U327"/>
    </row>
    <row r="328" spans="2:21" ht="15">
      <c r="B328" s="106"/>
      <c r="C328" s="106"/>
      <c r="H328" s="106"/>
      <c r="T328"/>
      <c r="U328"/>
    </row>
    <row r="329" spans="2:21" ht="15">
      <c r="B329" s="106"/>
      <c r="C329" s="106"/>
      <c r="H329" s="106"/>
      <c r="T329"/>
      <c r="U329"/>
    </row>
    <row r="330" spans="2:21" ht="15">
      <c r="B330" s="106"/>
      <c r="C330" s="106"/>
      <c r="H330" s="106"/>
      <c r="T330"/>
      <c r="U330"/>
    </row>
    <row r="331" spans="2:21" ht="15">
      <c r="B331" s="106"/>
      <c r="C331" s="106"/>
      <c r="H331" s="106"/>
      <c r="T331"/>
      <c r="U331"/>
    </row>
    <row r="332" spans="2:21" ht="15">
      <c r="B332" s="106"/>
      <c r="C332" s="106"/>
      <c r="H332" s="106"/>
      <c r="T332"/>
      <c r="U332"/>
    </row>
    <row r="333" spans="2:21" ht="15">
      <c r="B333" s="106"/>
      <c r="C333" s="106"/>
      <c r="H333" s="106"/>
      <c r="T333"/>
      <c r="U333"/>
    </row>
    <row r="334" spans="2:21" ht="15">
      <c r="B334" s="106"/>
      <c r="C334" s="106"/>
      <c r="H334" s="106"/>
      <c r="T334"/>
      <c r="U334"/>
    </row>
    <row r="335" spans="2:21" ht="15">
      <c r="B335" s="106"/>
      <c r="C335" s="106"/>
      <c r="H335" s="106"/>
      <c r="T335"/>
      <c r="U335"/>
    </row>
    <row r="336" spans="2:21" ht="15">
      <c r="B336" s="106"/>
      <c r="C336" s="106"/>
      <c r="H336" s="106"/>
      <c r="T336"/>
      <c r="U336"/>
    </row>
    <row r="337" spans="2:21" ht="15">
      <c r="B337" s="106"/>
      <c r="C337" s="106"/>
      <c r="H337" s="106"/>
      <c r="T337"/>
      <c r="U337"/>
    </row>
    <row r="338" spans="2:21" ht="15">
      <c r="B338" s="106"/>
      <c r="C338" s="106"/>
      <c r="H338" s="106"/>
      <c r="T338"/>
      <c r="U338"/>
    </row>
    <row r="339" spans="2:21" ht="15">
      <c r="B339" s="106"/>
      <c r="C339" s="106"/>
      <c r="H339" s="106"/>
      <c r="T339"/>
      <c r="U339"/>
    </row>
    <row r="340" spans="2:21" ht="15">
      <c r="B340" s="106"/>
      <c r="C340" s="106"/>
      <c r="H340" s="106"/>
      <c r="T340"/>
      <c r="U340"/>
    </row>
    <row r="341" spans="2:21" ht="15">
      <c r="B341" s="106"/>
      <c r="C341" s="106"/>
      <c r="H341" s="106"/>
      <c r="T341"/>
      <c r="U341"/>
    </row>
    <row r="342" spans="2:21" ht="15">
      <c r="B342" s="106"/>
      <c r="C342" s="106"/>
      <c r="H342" s="106"/>
      <c r="T342"/>
      <c r="U342"/>
    </row>
    <row r="343" spans="2:21" ht="15">
      <c r="B343" s="106"/>
      <c r="C343" s="106"/>
      <c r="H343" s="106"/>
      <c r="T343"/>
      <c r="U343"/>
    </row>
    <row r="344" spans="2:21" ht="15">
      <c r="B344" s="106"/>
      <c r="C344" s="106"/>
      <c r="H344" s="106"/>
      <c r="T344"/>
      <c r="U344"/>
    </row>
    <row r="345" spans="2:21" ht="15">
      <c r="B345" s="106"/>
      <c r="C345" s="106"/>
      <c r="H345" s="106"/>
      <c r="T345"/>
      <c r="U345"/>
    </row>
    <row r="346" spans="2:21" ht="15">
      <c r="B346" s="106"/>
      <c r="C346" s="106"/>
      <c r="H346" s="106"/>
      <c r="T346"/>
      <c r="U346"/>
    </row>
    <row r="347" spans="2:21" ht="15">
      <c r="B347" s="106"/>
      <c r="C347" s="106"/>
      <c r="H347" s="106"/>
      <c r="T347"/>
      <c r="U347"/>
    </row>
    <row r="348" spans="2:21" ht="15">
      <c r="B348" s="106"/>
      <c r="C348" s="106"/>
      <c r="H348" s="106"/>
      <c r="T348"/>
      <c r="U348"/>
    </row>
    <row r="349" spans="2:21" ht="15">
      <c r="B349" s="106"/>
      <c r="C349" s="106"/>
      <c r="H349" s="106"/>
      <c r="T349"/>
      <c r="U349"/>
    </row>
    <row r="350" spans="2:21" ht="15">
      <c r="B350" s="106"/>
      <c r="C350" s="106"/>
      <c r="H350" s="106"/>
      <c r="T350"/>
      <c r="U350"/>
    </row>
    <row r="351" spans="2:21" ht="15">
      <c r="B351" s="106"/>
      <c r="C351" s="106"/>
      <c r="H351" s="106"/>
      <c r="T351"/>
      <c r="U351"/>
    </row>
    <row r="352" spans="2:21" ht="15">
      <c r="B352" s="106"/>
      <c r="C352" s="106"/>
      <c r="H352" s="106"/>
      <c r="T352"/>
      <c r="U352"/>
    </row>
    <row r="353" spans="2:21" ht="15">
      <c r="B353" s="106"/>
      <c r="C353" s="106"/>
      <c r="H353" s="106"/>
      <c r="T353"/>
      <c r="U353"/>
    </row>
    <row r="354" spans="2:21" ht="15">
      <c r="B354" s="106"/>
      <c r="C354" s="106"/>
      <c r="H354" s="106"/>
      <c r="T354"/>
      <c r="U354"/>
    </row>
    <row r="355" spans="2:21" ht="15">
      <c r="B355" s="106"/>
      <c r="C355" s="106"/>
      <c r="H355" s="106"/>
      <c r="T355"/>
      <c r="U355"/>
    </row>
    <row r="356" spans="2:21" ht="15">
      <c r="B356" s="106"/>
      <c r="C356" s="106"/>
      <c r="H356" s="106"/>
      <c r="T356"/>
      <c r="U356"/>
    </row>
    <row r="357" spans="2:21" ht="15">
      <c r="B357" s="106"/>
      <c r="C357" s="106"/>
      <c r="H357" s="106"/>
      <c r="T357"/>
      <c r="U357"/>
    </row>
    <row r="358" spans="2:21" ht="15">
      <c r="B358" s="106"/>
      <c r="C358" s="106"/>
      <c r="H358" s="106"/>
      <c r="T358"/>
      <c r="U358"/>
    </row>
    <row r="359" spans="2:21" ht="15">
      <c r="B359" s="106"/>
      <c r="C359" s="106"/>
      <c r="H359" s="106"/>
      <c r="T359"/>
      <c r="U359"/>
    </row>
    <row r="360" spans="2:21" ht="15">
      <c r="B360" s="106"/>
      <c r="C360" s="106"/>
      <c r="H360" s="106"/>
      <c r="T360"/>
      <c r="U360"/>
    </row>
    <row r="361" spans="2:21" ht="15">
      <c r="B361" s="106"/>
      <c r="C361" s="106"/>
      <c r="H361" s="106"/>
      <c r="T361"/>
      <c r="U361"/>
    </row>
    <row r="362" spans="2:21" ht="15">
      <c r="B362" s="106"/>
      <c r="C362" s="106"/>
      <c r="H362" s="106"/>
      <c r="T362"/>
      <c r="U362"/>
    </row>
    <row r="363" spans="2:21" ht="15">
      <c r="B363" s="106"/>
      <c r="C363" s="106"/>
      <c r="H363" s="106"/>
      <c r="T363"/>
      <c r="U363"/>
    </row>
    <row r="364" spans="2:21" ht="15">
      <c r="B364" s="106"/>
      <c r="C364" s="106"/>
      <c r="H364" s="106"/>
      <c r="T364"/>
      <c r="U364"/>
    </row>
    <row r="365" spans="2:21" ht="15">
      <c r="B365" s="106"/>
      <c r="C365" s="106"/>
      <c r="H365" s="106"/>
      <c r="T365"/>
      <c r="U365"/>
    </row>
    <row r="366" spans="2:21" ht="15">
      <c r="B366" s="106"/>
      <c r="C366" s="106"/>
      <c r="H366" s="106"/>
      <c r="T366"/>
      <c r="U366"/>
    </row>
    <row r="367" spans="2:21" ht="15">
      <c r="B367" s="106"/>
      <c r="C367" s="106"/>
      <c r="H367" s="106"/>
      <c r="T367"/>
      <c r="U367"/>
    </row>
    <row r="368" spans="2:21" ht="15">
      <c r="B368" s="106"/>
      <c r="C368" s="106"/>
      <c r="H368" s="106"/>
      <c r="T368"/>
      <c r="U368"/>
    </row>
    <row r="369" spans="2:21" ht="15">
      <c r="B369" s="106"/>
      <c r="C369" s="106"/>
      <c r="H369" s="106"/>
      <c r="T369"/>
      <c r="U369"/>
    </row>
    <row r="370" spans="2:21" ht="15">
      <c r="B370" s="106"/>
      <c r="C370" s="106"/>
      <c r="H370" s="106"/>
      <c r="T370"/>
      <c r="U370"/>
    </row>
    <row r="371" spans="2:21" ht="15">
      <c r="B371" s="106"/>
      <c r="C371" s="106"/>
      <c r="H371" s="106"/>
      <c r="T371"/>
      <c r="U371"/>
    </row>
    <row r="372" spans="2:21" ht="15">
      <c r="B372" s="106"/>
      <c r="C372" s="106"/>
      <c r="H372" s="106"/>
      <c r="T372"/>
      <c r="U372"/>
    </row>
    <row r="373" spans="2:21" ht="15">
      <c r="B373" s="106"/>
      <c r="C373" s="106"/>
      <c r="H373" s="106"/>
      <c r="T373"/>
      <c r="U373"/>
    </row>
    <row r="374" spans="2:21" ht="15">
      <c r="B374" s="106"/>
      <c r="C374" s="106"/>
      <c r="H374" s="106"/>
      <c r="T374"/>
      <c r="U374"/>
    </row>
    <row r="375" spans="2:21" ht="15">
      <c r="B375" s="106"/>
      <c r="C375" s="106"/>
      <c r="H375" s="106"/>
      <c r="T375"/>
      <c r="U375"/>
    </row>
    <row r="376" spans="2:21" ht="15">
      <c r="B376" s="106"/>
      <c r="C376" s="106"/>
      <c r="H376" s="106"/>
      <c r="T376"/>
      <c r="U376"/>
    </row>
    <row r="377" spans="2:21" ht="15">
      <c r="B377" s="106"/>
      <c r="C377" s="106"/>
      <c r="H377" s="106"/>
      <c r="T377"/>
      <c r="U377"/>
    </row>
    <row r="378" spans="2:21" ht="15">
      <c r="B378" s="106"/>
      <c r="C378" s="106"/>
      <c r="H378" s="106"/>
      <c r="T378"/>
      <c r="U378"/>
    </row>
    <row r="379" spans="2:21" ht="15">
      <c r="B379" s="106"/>
      <c r="C379" s="106"/>
      <c r="H379" s="106"/>
      <c r="T379"/>
      <c r="U379"/>
    </row>
    <row r="380" spans="2:21" ht="15">
      <c r="B380" s="106"/>
      <c r="C380" s="106"/>
      <c r="H380" s="106"/>
      <c r="T380"/>
      <c r="U380"/>
    </row>
    <row r="381" spans="2:21" ht="15">
      <c r="B381" s="106"/>
      <c r="C381" s="106"/>
      <c r="H381" s="106"/>
      <c r="T381"/>
      <c r="U381"/>
    </row>
    <row r="382" spans="2:21" ht="15">
      <c r="B382" s="106"/>
      <c r="C382" s="106"/>
      <c r="H382" s="106"/>
      <c r="T382"/>
      <c r="U382"/>
    </row>
    <row r="383" spans="2:21" ht="15">
      <c r="B383" s="106"/>
      <c r="C383" s="106"/>
      <c r="H383" s="106"/>
      <c r="T383"/>
      <c r="U383"/>
    </row>
    <row r="384" spans="2:21" ht="15">
      <c r="B384" s="106"/>
      <c r="C384" s="106"/>
      <c r="H384" s="106"/>
    </row>
    <row r="385" spans="2:20" ht="15">
      <c r="B385" s="106"/>
      <c r="C385" s="106"/>
      <c r="H385" s="106"/>
      <c r="T385"/>
    </row>
    <row r="386" spans="2:20" ht="15">
      <c r="B386" s="106"/>
      <c r="C386" s="106"/>
      <c r="H386" s="106"/>
      <c r="T386"/>
    </row>
    <row r="387" spans="2:20" ht="15">
      <c r="B387" s="106"/>
      <c r="C387" s="106"/>
      <c r="H387" s="106"/>
      <c r="T387"/>
    </row>
    <row r="388" spans="2:20" ht="15">
      <c r="B388" s="106"/>
      <c r="C388" s="106"/>
      <c r="H388" s="106"/>
      <c r="T388"/>
    </row>
    <row r="389" spans="2:20" ht="15">
      <c r="B389" s="106"/>
      <c r="C389" s="106"/>
      <c r="H389" s="106"/>
      <c r="T389"/>
    </row>
    <row r="390" spans="2:20" ht="15">
      <c r="B390" s="106"/>
      <c r="C390" s="106"/>
      <c r="H390" s="106"/>
      <c r="T390"/>
    </row>
    <row r="391" spans="2:20" ht="15">
      <c r="B391" s="106"/>
      <c r="C391" s="106"/>
      <c r="H391" s="106"/>
      <c r="T391"/>
    </row>
    <row r="392" spans="2:20" ht="15">
      <c r="B392" s="106"/>
      <c r="C392" s="106"/>
      <c r="H392" s="106"/>
      <c r="T392"/>
    </row>
    <row r="393" spans="2:20" ht="15">
      <c r="B393" s="106"/>
      <c r="C393" s="106"/>
      <c r="H393" s="106"/>
      <c r="T393"/>
    </row>
    <row r="394" spans="2:20" ht="15">
      <c r="B394" s="106"/>
      <c r="C394" s="106"/>
      <c r="H394" s="106"/>
      <c r="T394"/>
    </row>
    <row r="395" spans="2:20" ht="15">
      <c r="B395" s="106"/>
      <c r="C395" s="106"/>
      <c r="H395" s="106"/>
      <c r="T395"/>
    </row>
    <row r="396" spans="2:20" ht="15">
      <c r="B396" s="106"/>
      <c r="C396" s="106"/>
      <c r="H396" s="106"/>
      <c r="T396"/>
    </row>
    <row r="397" spans="2:20" ht="15">
      <c r="B397" s="106"/>
      <c r="C397" s="106"/>
      <c r="H397" s="106"/>
      <c r="T397"/>
    </row>
    <row r="398" spans="2:20" ht="15">
      <c r="B398" s="106"/>
      <c r="C398" s="106"/>
      <c r="H398" s="106"/>
      <c r="T398"/>
    </row>
    <row r="399" spans="2:20" ht="15">
      <c r="B399" s="106"/>
      <c r="C399" s="106"/>
      <c r="H399" s="106"/>
      <c r="T399"/>
    </row>
    <row r="400" spans="2:20" ht="15">
      <c r="B400" s="106"/>
      <c r="C400" s="106"/>
      <c r="H400" s="106"/>
      <c r="T400"/>
    </row>
    <row r="401" spans="2:20" ht="15">
      <c r="B401" s="106"/>
      <c r="C401" s="106"/>
      <c r="H401" s="106"/>
      <c r="T401"/>
    </row>
    <row r="402" spans="2:20" ht="15">
      <c r="B402" s="106"/>
      <c r="C402" s="106"/>
      <c r="H402" s="106"/>
      <c r="T402"/>
    </row>
    <row r="403" spans="2:20" ht="15">
      <c r="B403" s="106"/>
      <c r="C403" s="106"/>
      <c r="H403" s="106"/>
      <c r="T403"/>
    </row>
    <row r="404" spans="2:20" ht="15">
      <c r="B404" s="106"/>
      <c r="C404" s="106"/>
      <c r="H404" s="106"/>
      <c r="T404"/>
    </row>
    <row r="405" spans="2:20" ht="15">
      <c r="B405" s="106"/>
      <c r="C405" s="106"/>
      <c r="H405" s="106"/>
      <c r="T405"/>
    </row>
    <row r="406" spans="2:20" ht="15">
      <c r="B406" s="106"/>
      <c r="C406" s="106"/>
      <c r="H406" s="106"/>
      <c r="T406"/>
    </row>
    <row r="407" spans="2:20" ht="15">
      <c r="B407" s="106"/>
      <c r="C407" s="106"/>
      <c r="H407" s="106"/>
      <c r="T407"/>
    </row>
    <row r="408" spans="2:20" ht="15">
      <c r="B408" s="106"/>
      <c r="C408" s="106"/>
      <c r="H408" s="106"/>
      <c r="T408"/>
    </row>
    <row r="409" spans="2:20" ht="15">
      <c r="B409" s="106"/>
      <c r="C409" s="106"/>
      <c r="H409" s="106"/>
      <c r="T409"/>
    </row>
    <row r="410" spans="2:20" ht="15">
      <c r="B410" s="106"/>
      <c r="C410" s="106"/>
      <c r="H410" s="106"/>
      <c r="T410"/>
    </row>
    <row r="411" spans="2:20" ht="15">
      <c r="B411" s="106"/>
      <c r="C411" s="106"/>
      <c r="H411" s="106"/>
      <c r="T411"/>
    </row>
    <row r="412" spans="2:20" ht="15">
      <c r="B412" s="106"/>
      <c r="C412" s="106"/>
      <c r="H412" s="106"/>
      <c r="T412"/>
    </row>
    <row r="413" spans="2:20" ht="15">
      <c r="B413" s="106"/>
      <c r="C413" s="106"/>
      <c r="H413" s="106"/>
      <c r="T413"/>
    </row>
    <row r="414" spans="2:20" ht="15">
      <c r="B414" s="106"/>
      <c r="C414" s="106"/>
      <c r="H414" s="106"/>
      <c r="T414"/>
    </row>
    <row r="415" spans="2:20" ht="15">
      <c r="B415" s="106"/>
      <c r="C415" s="106"/>
      <c r="H415" s="106"/>
      <c r="T415"/>
    </row>
    <row r="416" spans="2:20" ht="15">
      <c r="B416" s="106"/>
      <c r="C416" s="106"/>
      <c r="H416" s="106"/>
      <c r="T416"/>
    </row>
    <row r="417" spans="2:20" ht="15">
      <c r="B417" s="106"/>
      <c r="C417" s="106"/>
      <c r="H417" s="106"/>
      <c r="T417"/>
    </row>
    <row r="418" spans="2:20" ht="15">
      <c r="B418" s="106"/>
      <c r="C418" s="106"/>
      <c r="H418" s="106"/>
      <c r="T418"/>
    </row>
    <row r="419" spans="2:20" ht="15">
      <c r="B419" s="106"/>
      <c r="C419" s="106"/>
      <c r="H419" s="106"/>
      <c r="T419"/>
    </row>
    <row r="420" spans="2:20" ht="15">
      <c r="B420" s="106"/>
      <c r="C420" s="106"/>
      <c r="H420" s="106"/>
      <c r="T420"/>
    </row>
    <row r="421" spans="2:20" ht="15">
      <c r="B421" s="106"/>
      <c r="C421" s="106"/>
      <c r="H421" s="106"/>
      <c r="T421"/>
    </row>
    <row r="422" spans="2:20" ht="15">
      <c r="B422" s="106"/>
      <c r="C422" s="106"/>
      <c r="H422" s="106"/>
      <c r="T422"/>
    </row>
    <row r="423" spans="2:20" ht="15">
      <c r="B423" s="106"/>
      <c r="C423" s="106"/>
      <c r="H423" s="106"/>
      <c r="T423"/>
    </row>
    <row r="424" spans="2:20" ht="15">
      <c r="B424" s="106"/>
      <c r="C424" s="106"/>
      <c r="H424" s="106"/>
      <c r="T424"/>
    </row>
    <row r="425" spans="2:20" ht="15">
      <c r="B425" s="106"/>
      <c r="C425" s="106"/>
      <c r="H425" s="106"/>
      <c r="T425"/>
    </row>
    <row r="426" spans="2:20" ht="15">
      <c r="B426" s="106"/>
      <c r="C426" s="106"/>
      <c r="H426" s="106"/>
      <c r="T426"/>
    </row>
    <row r="427" spans="2:20" ht="15">
      <c r="B427" s="106"/>
      <c r="C427" s="106"/>
      <c r="H427" s="106"/>
      <c r="T427"/>
    </row>
    <row r="428" spans="2:20" ht="15">
      <c r="B428" s="106"/>
      <c r="C428" s="106"/>
      <c r="H428" s="106"/>
      <c r="T428"/>
    </row>
    <row r="429" spans="2:20" ht="15">
      <c r="B429" s="106"/>
      <c r="C429" s="106"/>
      <c r="H429" s="106"/>
      <c r="T429"/>
    </row>
    <row r="430" spans="2:20" ht="15">
      <c r="B430" s="106"/>
      <c r="C430" s="106"/>
      <c r="H430" s="106"/>
      <c r="T430"/>
    </row>
    <row r="431" spans="2:20" ht="15">
      <c r="B431" s="106"/>
      <c r="C431" s="106"/>
      <c r="H431" s="106"/>
      <c r="T431"/>
    </row>
    <row r="432" spans="2:20" ht="15">
      <c r="B432" s="106"/>
      <c r="C432" s="106"/>
      <c r="H432" s="106"/>
      <c r="T432"/>
    </row>
    <row r="433" spans="2:20" ht="15">
      <c r="B433" s="106"/>
      <c r="C433" s="106"/>
      <c r="H433" s="106"/>
      <c r="T433"/>
    </row>
    <row r="434" spans="2:20" ht="15">
      <c r="B434" s="106"/>
      <c r="C434" s="106"/>
      <c r="H434" s="106"/>
      <c r="T434"/>
    </row>
    <row r="435" spans="2:20" ht="15">
      <c r="B435" s="106"/>
      <c r="C435" s="106"/>
      <c r="H435" s="106"/>
      <c r="T435"/>
    </row>
    <row r="436" spans="2:20" ht="15">
      <c r="B436" s="106"/>
      <c r="C436" s="106"/>
      <c r="H436" s="106"/>
      <c r="T436"/>
    </row>
    <row r="437" spans="2:20" ht="15">
      <c r="B437" s="106"/>
      <c r="C437" s="106"/>
      <c r="H437" s="106"/>
      <c r="T437"/>
    </row>
    <row r="438" spans="2:20" ht="15">
      <c r="B438" s="106"/>
      <c r="C438" s="106"/>
      <c r="H438" s="106"/>
      <c r="T438"/>
    </row>
    <row r="439" spans="2:20" ht="15">
      <c r="B439" s="106"/>
      <c r="C439" s="106"/>
      <c r="H439" s="106"/>
      <c r="T439"/>
    </row>
    <row r="440" spans="2:20" ht="15">
      <c r="B440" s="106"/>
      <c r="C440" s="106"/>
      <c r="H440" s="106"/>
      <c r="T440"/>
    </row>
    <row r="441" spans="2:20" ht="15">
      <c r="B441" s="106"/>
      <c r="C441" s="106"/>
      <c r="H441" s="106"/>
      <c r="T441"/>
    </row>
    <row r="442" spans="2:20" ht="15">
      <c r="B442" s="106"/>
      <c r="C442" s="106"/>
      <c r="H442" s="106"/>
      <c r="T442"/>
    </row>
    <row r="443" spans="2:20" ht="15">
      <c r="B443" s="106"/>
      <c r="C443" s="106"/>
      <c r="H443" s="106"/>
      <c r="T443"/>
    </row>
    <row r="444" spans="2:20" ht="15">
      <c r="B444" s="106"/>
      <c r="C444" s="106"/>
      <c r="H444" s="106"/>
      <c r="T444"/>
    </row>
    <row r="445" spans="2:20" ht="15">
      <c r="B445" s="106"/>
      <c r="C445" s="106"/>
      <c r="H445" s="106"/>
      <c r="T445"/>
    </row>
    <row r="446" spans="2:20" ht="15">
      <c r="B446" s="106"/>
      <c r="C446" s="106"/>
      <c r="H446" s="106"/>
      <c r="T446"/>
    </row>
    <row r="447" spans="2:20" ht="15">
      <c r="B447" s="106"/>
      <c r="C447" s="106"/>
      <c r="H447" s="106"/>
      <c r="T447"/>
    </row>
    <row r="448" spans="2:20" ht="15">
      <c r="B448" s="106"/>
      <c r="C448" s="106"/>
      <c r="H448" s="106"/>
      <c r="T448"/>
    </row>
    <row r="449" spans="2:20" ht="15">
      <c r="B449" s="106"/>
      <c r="C449" s="106"/>
      <c r="H449" s="106"/>
      <c r="T449"/>
    </row>
    <row r="450" spans="2:20" ht="15">
      <c r="B450" s="106"/>
      <c r="C450" s="106"/>
      <c r="H450" s="106"/>
      <c r="T450"/>
    </row>
    <row r="451" spans="2:20" ht="15">
      <c r="B451" s="106"/>
      <c r="C451" s="106"/>
      <c r="H451" s="106"/>
      <c r="T451"/>
    </row>
    <row r="452" spans="2:20" ht="15">
      <c r="B452" s="106"/>
      <c r="C452" s="106"/>
      <c r="H452" s="106"/>
      <c r="T452"/>
    </row>
    <row r="453" spans="2:20" ht="15">
      <c r="B453" s="106"/>
      <c r="C453" s="106"/>
      <c r="H453" s="106"/>
      <c r="T453"/>
    </row>
    <row r="454" spans="2:20" ht="15">
      <c r="B454" s="106"/>
      <c r="C454" s="106"/>
      <c r="H454" s="106"/>
      <c r="T454"/>
    </row>
    <row r="455" spans="2:20" ht="15">
      <c r="B455" s="106"/>
      <c r="C455" s="106"/>
      <c r="H455" s="106"/>
      <c r="T455"/>
    </row>
    <row r="456" spans="2:20" ht="15">
      <c r="B456" s="106"/>
      <c r="C456" s="106"/>
      <c r="H456" s="106"/>
      <c r="T456"/>
    </row>
    <row r="457" spans="2:20" ht="15">
      <c r="B457" s="106"/>
      <c r="C457" s="106"/>
      <c r="H457" s="106"/>
      <c r="T457"/>
    </row>
    <row r="458" spans="2:20" ht="15">
      <c r="B458" s="106"/>
      <c r="C458" s="106"/>
      <c r="H458" s="106"/>
      <c r="T458"/>
    </row>
    <row r="459" spans="2:20" ht="15">
      <c r="B459" s="106"/>
      <c r="C459" s="106"/>
      <c r="H459" s="106"/>
      <c r="T459"/>
    </row>
    <row r="460" spans="2:20" ht="15">
      <c r="B460" s="106"/>
      <c r="C460" s="106"/>
      <c r="H460" s="106"/>
      <c r="T460"/>
    </row>
    <row r="461" spans="2:20" ht="15">
      <c r="B461" s="106"/>
      <c r="C461" s="106"/>
      <c r="H461" s="106"/>
      <c r="T461"/>
    </row>
    <row r="462" spans="2:20" ht="15">
      <c r="B462" s="106"/>
      <c r="C462" s="106"/>
      <c r="H462" s="106"/>
      <c r="T462"/>
    </row>
    <row r="463" spans="2:20" ht="15">
      <c r="B463" s="106"/>
      <c r="C463" s="106"/>
      <c r="H463" s="106"/>
      <c r="T463"/>
    </row>
    <row r="464" spans="2:20" ht="15">
      <c r="B464" s="106"/>
      <c r="C464" s="106"/>
      <c r="H464" s="106"/>
      <c r="T464"/>
    </row>
    <row r="465" spans="2:20" ht="15">
      <c r="B465" s="106"/>
      <c r="C465" s="106"/>
      <c r="H465" s="106"/>
      <c r="T465"/>
    </row>
    <row r="466" spans="2:20" ht="15">
      <c r="B466" s="106"/>
      <c r="C466" s="106"/>
      <c r="H466" s="106"/>
      <c r="T466"/>
    </row>
    <row r="467" spans="2:20" ht="15">
      <c r="B467" s="106"/>
      <c r="C467" s="106"/>
      <c r="H467" s="106"/>
      <c r="T467"/>
    </row>
    <row r="468" spans="2:20" ht="15">
      <c r="B468" s="106"/>
      <c r="C468" s="106"/>
      <c r="H468" s="106"/>
      <c r="T468"/>
    </row>
    <row r="469" spans="2:20" ht="15">
      <c r="B469" s="106"/>
      <c r="C469" s="106"/>
      <c r="H469" s="106"/>
      <c r="T469"/>
    </row>
    <row r="470" spans="2:20" ht="15">
      <c r="B470" s="106"/>
      <c r="C470" s="106"/>
      <c r="H470" s="106"/>
      <c r="T470"/>
    </row>
    <row r="471" spans="2:20" ht="15">
      <c r="B471" s="106"/>
      <c r="C471" s="106"/>
      <c r="H471" s="106"/>
      <c r="T471"/>
    </row>
    <row r="472" spans="2:20" ht="15">
      <c r="B472" s="106"/>
      <c r="C472" s="106"/>
      <c r="H472" s="106"/>
      <c r="T472"/>
    </row>
    <row r="473" spans="2:20" ht="15">
      <c r="B473" s="106"/>
      <c r="C473" s="106"/>
      <c r="H473" s="106"/>
      <c r="T473"/>
    </row>
    <row r="474" spans="2:20" ht="15">
      <c r="B474" s="106"/>
      <c r="C474" s="106"/>
      <c r="H474" s="106"/>
      <c r="T474"/>
    </row>
    <row r="475" spans="2:20" ht="15">
      <c r="B475" s="106"/>
      <c r="C475" s="106"/>
      <c r="H475" s="106"/>
      <c r="T475"/>
    </row>
    <row r="476" spans="2:20" ht="15">
      <c r="B476" s="106"/>
      <c r="C476" s="106"/>
      <c r="H476" s="106"/>
      <c r="T476"/>
    </row>
    <row r="477" spans="2:20" ht="15">
      <c r="B477" s="106"/>
      <c r="C477" s="106"/>
      <c r="H477" s="106"/>
      <c r="T477"/>
    </row>
    <row r="478" spans="2:20" ht="15">
      <c r="B478" s="106"/>
      <c r="C478" s="106"/>
      <c r="H478" s="106"/>
      <c r="T478"/>
    </row>
    <row r="479" spans="2:20" ht="15">
      <c r="B479" s="106"/>
      <c r="C479" s="106"/>
      <c r="H479" s="106"/>
      <c r="T479"/>
    </row>
    <row r="480" spans="2:20" ht="15">
      <c r="B480" s="106"/>
      <c r="C480" s="106"/>
      <c r="H480" s="106"/>
      <c r="T480"/>
    </row>
    <row r="481" spans="2:20" ht="15">
      <c r="B481" s="106"/>
      <c r="C481" s="106"/>
      <c r="H481" s="106"/>
      <c r="T481"/>
    </row>
    <row r="482" spans="2:20" ht="15">
      <c r="B482" s="106"/>
      <c r="C482" s="106"/>
      <c r="H482" s="106"/>
      <c r="T482"/>
    </row>
    <row r="483" spans="2:20" ht="15">
      <c r="B483" s="106"/>
      <c r="C483" s="106"/>
      <c r="H483" s="106"/>
      <c r="T483"/>
    </row>
    <row r="484" spans="2:20" ht="15">
      <c r="B484" s="106"/>
      <c r="C484" s="106"/>
      <c r="H484" s="106"/>
      <c r="T484"/>
    </row>
    <row r="485" spans="2:20" ht="15">
      <c r="B485" s="106"/>
      <c r="C485" s="106"/>
      <c r="H485" s="106"/>
      <c r="T485"/>
    </row>
    <row r="486" spans="2:20" ht="15">
      <c r="B486" s="106"/>
      <c r="C486" s="106"/>
      <c r="H486" s="106"/>
      <c r="T486"/>
    </row>
    <row r="487" spans="2:20" ht="15">
      <c r="B487" s="106"/>
      <c r="C487" s="106"/>
      <c r="H487" s="106"/>
      <c r="T487"/>
    </row>
    <row r="488" spans="2:20" ht="15">
      <c r="B488" s="106"/>
      <c r="C488" s="106"/>
      <c r="H488" s="106"/>
      <c r="T488"/>
    </row>
    <row r="489" spans="2:20" ht="15">
      <c r="B489" s="106"/>
      <c r="C489" s="106"/>
      <c r="H489" s="106"/>
      <c r="T489"/>
    </row>
    <row r="490" spans="2:20" ht="15">
      <c r="B490" s="106"/>
      <c r="C490" s="106"/>
      <c r="H490" s="106"/>
      <c r="T490"/>
    </row>
    <row r="491" spans="2:20" ht="15">
      <c r="B491" s="106"/>
      <c r="C491" s="106"/>
      <c r="H491" s="106"/>
      <c r="T491"/>
    </row>
    <row r="492" spans="2:20" ht="15">
      <c r="B492" s="106"/>
      <c r="C492" s="106"/>
      <c r="H492" s="106"/>
      <c r="T492"/>
    </row>
    <row r="493" spans="2:20" ht="15">
      <c r="B493" s="106"/>
      <c r="C493" s="106"/>
      <c r="H493" s="106"/>
      <c r="T493"/>
    </row>
    <row r="494" spans="2:20" ht="15">
      <c r="B494" s="106"/>
      <c r="C494" s="106"/>
      <c r="H494" s="106"/>
      <c r="T494"/>
    </row>
    <row r="495" spans="2:20" ht="15">
      <c r="B495" s="106"/>
      <c r="C495" s="106"/>
      <c r="H495" s="106"/>
      <c r="T495"/>
    </row>
    <row r="496" spans="2:20" ht="15">
      <c r="B496" s="106"/>
      <c r="C496" s="106"/>
      <c r="H496" s="106"/>
      <c r="T496"/>
    </row>
    <row r="497" spans="2:20" ht="15">
      <c r="B497" s="106"/>
      <c r="C497" s="106"/>
      <c r="H497" s="106"/>
      <c r="T497"/>
    </row>
    <row r="498" spans="2:20" ht="15">
      <c r="B498" s="106"/>
      <c r="C498" s="106"/>
      <c r="H498" s="106"/>
      <c r="T498"/>
    </row>
    <row r="499" spans="2:20" ht="15">
      <c r="B499" s="106"/>
      <c r="C499" s="106"/>
      <c r="H499" s="106"/>
      <c r="T499"/>
    </row>
    <row r="500" spans="2:20" ht="15">
      <c r="B500" s="106"/>
      <c r="C500" s="106"/>
      <c r="H500" s="106"/>
      <c r="T500"/>
    </row>
    <row r="501" spans="2:20" ht="15">
      <c r="B501" s="106"/>
      <c r="C501" s="106"/>
      <c r="H501" s="106"/>
      <c r="T501"/>
    </row>
    <row r="502" spans="2:20" ht="15">
      <c r="B502" s="106"/>
      <c r="C502" s="106"/>
      <c r="H502" s="106"/>
      <c r="T502"/>
    </row>
    <row r="503" spans="2:20" ht="15">
      <c r="B503" s="106"/>
      <c r="C503" s="106"/>
      <c r="H503" s="106"/>
      <c r="T503"/>
    </row>
    <row r="504" spans="2:20" ht="15">
      <c r="B504" s="106"/>
      <c r="C504" s="106"/>
      <c r="H504" s="106"/>
      <c r="T504"/>
    </row>
    <row r="505" spans="2:20" ht="15">
      <c r="B505" s="106"/>
      <c r="C505" s="106"/>
      <c r="H505" s="106"/>
      <c r="T505"/>
    </row>
    <row r="506" spans="2:20" ht="15">
      <c r="B506" s="106"/>
      <c r="C506" s="106"/>
      <c r="H506" s="106"/>
      <c r="T506"/>
    </row>
    <row r="507" spans="2:20" ht="15">
      <c r="B507" s="106"/>
      <c r="C507" s="106"/>
      <c r="H507" s="106"/>
      <c r="T507"/>
    </row>
    <row r="508" spans="2:20" ht="15">
      <c r="B508" s="106"/>
      <c r="C508" s="106"/>
      <c r="H508" s="106"/>
      <c r="T508"/>
    </row>
    <row r="509" spans="2:20" ht="15">
      <c r="B509" s="106"/>
      <c r="C509" s="106"/>
      <c r="H509" s="106"/>
      <c r="T509"/>
    </row>
    <row r="510" spans="2:20" ht="15">
      <c r="B510" s="106"/>
      <c r="C510" s="106"/>
      <c r="H510" s="106"/>
      <c r="T510"/>
    </row>
    <row r="511" spans="2:20" ht="15">
      <c r="B511" s="106"/>
      <c r="C511" s="106"/>
      <c r="H511" s="106"/>
      <c r="T511"/>
    </row>
    <row r="512" spans="2:20" ht="15">
      <c r="B512" s="106"/>
      <c r="C512" s="106"/>
      <c r="H512" s="106"/>
      <c r="T512"/>
    </row>
    <row r="513" spans="2:20" ht="15">
      <c r="B513" s="106"/>
      <c r="C513" s="106"/>
      <c r="H513" s="106"/>
      <c r="T513"/>
    </row>
    <row r="514" spans="2:20" ht="15">
      <c r="B514" s="106"/>
      <c r="C514" s="106"/>
      <c r="H514" s="106"/>
      <c r="T514"/>
    </row>
    <row r="515" spans="2:20" ht="15">
      <c r="B515" s="106"/>
      <c r="C515" s="106"/>
      <c r="H515" s="106"/>
      <c r="T515"/>
    </row>
    <row r="516" spans="2:20" ht="15">
      <c r="B516" s="106"/>
      <c r="C516" s="106"/>
      <c r="H516" s="106"/>
      <c r="T516"/>
    </row>
    <row r="517" spans="2:20" ht="15">
      <c r="B517" s="106"/>
      <c r="C517" s="106"/>
      <c r="H517" s="106"/>
      <c r="T517"/>
    </row>
    <row r="518" spans="2:20" ht="15">
      <c r="B518" s="106"/>
      <c r="C518" s="106"/>
      <c r="H518" s="106"/>
      <c r="T518"/>
    </row>
    <row r="519" spans="2:20" ht="15">
      <c r="B519" s="106"/>
      <c r="C519" s="106"/>
      <c r="H519" s="106"/>
      <c r="T519"/>
    </row>
    <row r="520" spans="2:20" ht="15">
      <c r="B520" s="106"/>
      <c r="C520" s="106"/>
      <c r="H520" s="106"/>
      <c r="T520"/>
    </row>
    <row r="521" spans="2:20" ht="15">
      <c r="B521" s="106"/>
      <c r="C521" s="106"/>
      <c r="H521" s="106"/>
      <c r="T521"/>
    </row>
    <row r="522" spans="2:20" ht="15">
      <c r="B522" s="106"/>
      <c r="C522" s="106"/>
      <c r="H522" s="106"/>
      <c r="T522"/>
    </row>
    <row r="523" spans="2:20" ht="15">
      <c r="B523" s="106"/>
      <c r="C523" s="106"/>
      <c r="H523" s="106"/>
      <c r="T523"/>
    </row>
    <row r="524" spans="2:20" ht="15">
      <c r="B524" s="106"/>
      <c r="C524" s="106"/>
      <c r="H524" s="106"/>
      <c r="T524"/>
    </row>
    <row r="525" spans="2:20" ht="15">
      <c r="B525" s="106"/>
      <c r="C525" s="106"/>
      <c r="H525" s="106"/>
      <c r="T525"/>
    </row>
    <row r="526" spans="2:20" ht="15">
      <c r="B526" s="106"/>
      <c r="C526" s="106"/>
      <c r="H526" s="106"/>
      <c r="T526"/>
    </row>
    <row r="527" spans="2:20" ht="15">
      <c r="B527" s="106"/>
      <c r="C527" s="106"/>
      <c r="H527" s="106"/>
      <c r="T527"/>
    </row>
    <row r="528" spans="2:20" ht="15">
      <c r="B528" s="106"/>
      <c r="C528" s="106"/>
      <c r="H528" s="106"/>
      <c r="T528"/>
    </row>
    <row r="529" spans="2:20" ht="15">
      <c r="B529" s="106"/>
      <c r="C529" s="106"/>
      <c r="H529" s="106"/>
      <c r="T529"/>
    </row>
    <row r="530" spans="2:20" ht="15">
      <c r="B530" s="106"/>
      <c r="C530" s="106"/>
      <c r="H530" s="106"/>
      <c r="T530"/>
    </row>
    <row r="531" spans="2:20" ht="15">
      <c r="B531" s="106"/>
      <c r="C531" s="106"/>
      <c r="H531" s="106"/>
      <c r="T531"/>
    </row>
    <row r="532" spans="2:20" ht="15">
      <c r="B532" s="106"/>
      <c r="C532" s="106"/>
      <c r="H532" s="106"/>
      <c r="T532"/>
    </row>
    <row r="533" spans="2:20" ht="15">
      <c r="B533" s="106"/>
      <c r="C533" s="106"/>
      <c r="H533" s="106"/>
      <c r="T533"/>
    </row>
    <row r="534" spans="2:20" ht="15">
      <c r="B534" s="106"/>
      <c r="C534" s="106"/>
      <c r="H534" s="106"/>
      <c r="T534"/>
    </row>
    <row r="535" spans="2:20" ht="15">
      <c r="B535" s="106"/>
      <c r="C535" s="106"/>
      <c r="H535" s="106"/>
      <c r="T535"/>
    </row>
    <row r="536" spans="2:20" ht="15">
      <c r="B536" s="106"/>
      <c r="C536" s="106"/>
      <c r="H536" s="106"/>
      <c r="T536"/>
    </row>
    <row r="537" spans="2:20" ht="15">
      <c r="B537" s="106"/>
      <c r="C537" s="106"/>
      <c r="H537" s="106"/>
      <c r="T537"/>
    </row>
    <row r="538" spans="2:20" ht="15">
      <c r="B538" s="106"/>
      <c r="C538" s="106"/>
      <c r="H538" s="106"/>
      <c r="T538"/>
    </row>
    <row r="539" spans="2:20" ht="15">
      <c r="B539" s="106"/>
      <c r="C539" s="106"/>
      <c r="H539" s="106"/>
      <c r="T539"/>
    </row>
    <row r="540" spans="2:20" ht="15">
      <c r="B540" s="106"/>
      <c r="C540" s="106"/>
      <c r="H540" s="106"/>
      <c r="T540"/>
    </row>
    <row r="541" spans="2:20" ht="15">
      <c r="B541" s="106"/>
      <c r="C541" s="106"/>
      <c r="H541" s="106"/>
      <c r="T541"/>
    </row>
    <row r="542" spans="2:20" ht="15">
      <c r="B542" s="106"/>
      <c r="C542" s="106"/>
      <c r="H542" s="106"/>
      <c r="T542"/>
    </row>
    <row r="543" spans="2:20" ht="15">
      <c r="B543" s="106"/>
      <c r="C543" s="106"/>
      <c r="H543" s="106"/>
      <c r="T543"/>
    </row>
    <row r="544" spans="2:20" ht="15">
      <c r="B544" s="106"/>
      <c r="C544" s="106"/>
      <c r="H544" s="106"/>
      <c r="T544"/>
    </row>
    <row r="545" spans="2:20" ht="15">
      <c r="B545" s="106"/>
      <c r="C545" s="106"/>
      <c r="H545" s="106"/>
      <c r="T545"/>
    </row>
    <row r="546" spans="2:20" ht="15">
      <c r="B546" s="106"/>
      <c r="C546" s="106"/>
      <c r="H546" s="106"/>
      <c r="T546"/>
    </row>
    <row r="547" spans="2:20" ht="15">
      <c r="B547" s="106"/>
      <c r="C547" s="106"/>
      <c r="H547" s="106"/>
      <c r="T547"/>
    </row>
    <row r="548" spans="2:20" ht="15">
      <c r="B548" s="106"/>
      <c r="C548" s="106"/>
      <c r="H548" s="106"/>
      <c r="T548"/>
    </row>
    <row r="549" spans="2:20" ht="15">
      <c r="B549" s="106"/>
      <c r="C549" s="106"/>
      <c r="H549" s="106"/>
      <c r="T549"/>
    </row>
    <row r="550" spans="2:20" ht="15">
      <c r="B550" s="106"/>
      <c r="C550" s="106"/>
      <c r="H550" s="106"/>
      <c r="T550"/>
    </row>
    <row r="551" spans="2:20" ht="15">
      <c r="B551" s="106"/>
      <c r="C551" s="106"/>
      <c r="H551" s="106"/>
      <c r="T551"/>
    </row>
    <row r="552" spans="2:20" ht="15">
      <c r="B552" s="106"/>
      <c r="C552" s="106"/>
      <c r="H552" s="106"/>
      <c r="T552"/>
    </row>
    <row r="553" spans="2:20" ht="15">
      <c r="B553" s="106"/>
      <c r="C553" s="106"/>
      <c r="H553" s="106"/>
      <c r="T553"/>
    </row>
    <row r="554" spans="2:20" ht="15">
      <c r="B554" s="106"/>
      <c r="C554" s="106"/>
      <c r="H554" s="106"/>
      <c r="T554"/>
    </row>
    <row r="555" spans="2:20" ht="15">
      <c r="B555" s="106"/>
      <c r="C555" s="106"/>
      <c r="H555" s="106"/>
      <c r="T555"/>
    </row>
    <row r="556" spans="2:20" ht="15">
      <c r="B556" s="106"/>
      <c r="C556" s="106"/>
      <c r="H556" s="106"/>
      <c r="T556"/>
    </row>
    <row r="557" spans="2:20" ht="15">
      <c r="B557" s="106"/>
      <c r="C557" s="106"/>
      <c r="H557" s="106"/>
      <c r="T557"/>
    </row>
    <row r="558" spans="2:20" ht="15">
      <c r="B558" s="106"/>
      <c r="C558" s="106"/>
      <c r="H558" s="106"/>
      <c r="T558"/>
    </row>
    <row r="559" spans="2:20" ht="15">
      <c r="B559" s="106"/>
      <c r="C559" s="106"/>
      <c r="H559" s="106"/>
      <c r="T559"/>
    </row>
    <row r="560" spans="2:20" ht="15">
      <c r="B560" s="106"/>
      <c r="C560" s="106"/>
      <c r="H560" s="106"/>
      <c r="T560"/>
    </row>
    <row r="561" spans="2:20" ht="15">
      <c r="B561" s="106"/>
      <c r="C561" s="106"/>
      <c r="H561" s="106"/>
      <c r="T561"/>
    </row>
    <row r="562" spans="2:20" ht="15">
      <c r="B562" s="106"/>
      <c r="C562" s="106"/>
      <c r="H562" s="106"/>
      <c r="T562"/>
    </row>
    <row r="563" spans="2:20" ht="15">
      <c r="B563" s="106"/>
      <c r="C563" s="106"/>
      <c r="H563" s="106"/>
      <c r="T563"/>
    </row>
    <row r="564" spans="2:20" ht="15">
      <c r="B564" s="106"/>
      <c r="C564" s="106"/>
      <c r="H564" s="106"/>
      <c r="T564"/>
    </row>
    <row r="565" spans="2:20" ht="15">
      <c r="B565" s="106"/>
      <c r="C565" s="106"/>
      <c r="H565" s="106"/>
      <c r="T565"/>
    </row>
    <row r="566" spans="2:20" ht="15">
      <c r="B566" s="106"/>
      <c r="C566" s="106"/>
      <c r="H566" s="106"/>
      <c r="T566"/>
    </row>
    <row r="567" spans="2:20" ht="15">
      <c r="B567" s="106"/>
      <c r="C567" s="106"/>
      <c r="H567" s="106"/>
      <c r="T567"/>
    </row>
    <row r="568" spans="2:20" ht="15">
      <c r="B568" s="106"/>
      <c r="C568" s="106"/>
      <c r="H568" s="106"/>
      <c r="T568"/>
    </row>
    <row r="569" spans="2:20" ht="15">
      <c r="B569" s="106"/>
      <c r="C569" s="106"/>
      <c r="H569" s="106"/>
      <c r="T569"/>
    </row>
    <row r="570" spans="2:20" ht="15">
      <c r="B570" s="106"/>
      <c r="C570" s="106"/>
      <c r="H570" s="106"/>
      <c r="T570"/>
    </row>
    <row r="571" spans="2:20" ht="15">
      <c r="B571" s="106"/>
      <c r="C571" s="106"/>
      <c r="H571" s="106"/>
      <c r="T571"/>
    </row>
    <row r="572" spans="2:20" ht="15">
      <c r="B572" s="106"/>
      <c r="C572" s="106"/>
      <c r="H572" s="106"/>
      <c r="T572"/>
    </row>
    <row r="573" spans="2:20" ht="15">
      <c r="B573" s="106"/>
      <c r="C573" s="106"/>
      <c r="H573" s="106"/>
      <c r="T573"/>
    </row>
    <row r="574" spans="2:20" ht="15">
      <c r="B574" s="106"/>
      <c r="C574" s="106"/>
      <c r="H574" s="106"/>
      <c r="T574"/>
    </row>
    <row r="575" spans="2:20" ht="15">
      <c r="B575" s="106"/>
      <c r="C575" s="106"/>
      <c r="H575" s="106"/>
      <c r="T575"/>
    </row>
    <row r="576" spans="2:20" ht="15">
      <c r="B576" s="106"/>
      <c r="C576" s="106"/>
      <c r="H576" s="106"/>
      <c r="T576"/>
    </row>
    <row r="577" spans="2:20" ht="15">
      <c r="B577" s="106"/>
      <c r="C577" s="106"/>
      <c r="H577" s="106"/>
      <c r="T577"/>
    </row>
    <row r="578" spans="2:20" ht="15">
      <c r="B578" s="106"/>
      <c r="C578" s="106"/>
      <c r="H578" s="106"/>
      <c r="T578"/>
    </row>
    <row r="579" spans="2:20" ht="15">
      <c r="B579" s="106"/>
      <c r="C579" s="106"/>
      <c r="H579" s="106"/>
      <c r="T579"/>
    </row>
    <row r="580" spans="2:20" ht="15">
      <c r="B580" s="106"/>
      <c r="C580" s="106"/>
      <c r="H580" s="106"/>
      <c r="T580"/>
    </row>
    <row r="581" spans="2:20" ht="15">
      <c r="B581" s="106"/>
      <c r="C581" s="106"/>
      <c r="H581" s="106"/>
      <c r="T581"/>
    </row>
    <row r="582" spans="2:20" ht="15">
      <c r="B582" s="106"/>
      <c r="C582" s="106"/>
      <c r="H582" s="106"/>
      <c r="T582"/>
    </row>
    <row r="583" spans="2:20" ht="15">
      <c r="B583" s="106"/>
      <c r="C583" s="106"/>
      <c r="H583" s="106"/>
      <c r="T583"/>
    </row>
    <row r="584" spans="2:20" ht="15">
      <c r="B584" s="106"/>
      <c r="C584" s="106"/>
      <c r="H584" s="106"/>
      <c r="T584"/>
    </row>
    <row r="585" spans="2:20" ht="15">
      <c r="B585" s="106"/>
      <c r="C585" s="106"/>
      <c r="H585" s="106"/>
      <c r="T585"/>
    </row>
    <row r="586" spans="2:20" ht="15">
      <c r="B586" s="106"/>
      <c r="C586" s="106"/>
      <c r="H586" s="106"/>
      <c r="T586"/>
    </row>
    <row r="587" spans="2:20" ht="15">
      <c r="B587" s="106"/>
      <c r="C587" s="106"/>
      <c r="H587" s="106"/>
      <c r="T587"/>
    </row>
    <row r="588" spans="2:20" ht="15">
      <c r="B588" s="106"/>
      <c r="C588" s="106"/>
      <c r="H588" s="106"/>
      <c r="T588"/>
    </row>
    <row r="589" spans="2:20" ht="15">
      <c r="B589" s="106"/>
      <c r="C589" s="106"/>
      <c r="H589" s="106"/>
      <c r="T589"/>
    </row>
    <row r="590" spans="2:20" ht="15">
      <c r="B590" s="106"/>
      <c r="C590" s="106"/>
      <c r="H590" s="106"/>
      <c r="T590"/>
    </row>
    <row r="591" spans="2:20" ht="15">
      <c r="B591" s="106"/>
      <c r="C591" s="106"/>
      <c r="H591" s="106"/>
      <c r="T591"/>
    </row>
    <row r="592" spans="2:20" ht="15">
      <c r="B592" s="106"/>
      <c r="C592" s="106"/>
      <c r="H592" s="106"/>
      <c r="T592"/>
    </row>
    <row r="593" spans="2:20" ht="15">
      <c r="B593" s="106"/>
      <c r="C593" s="106"/>
      <c r="H593" s="106"/>
      <c r="T593"/>
    </row>
    <row r="594" spans="2:20" ht="15">
      <c r="B594" s="106"/>
      <c r="C594" s="106"/>
      <c r="H594" s="106"/>
      <c r="T594"/>
    </row>
    <row r="595" spans="2:20" ht="15">
      <c r="B595" s="106"/>
      <c r="C595" s="106"/>
      <c r="H595" s="106"/>
      <c r="T595"/>
    </row>
    <row r="596" spans="2:20" ht="15">
      <c r="B596" s="106"/>
      <c r="C596" s="106"/>
      <c r="H596" s="106"/>
      <c r="T596"/>
    </row>
    <row r="597" spans="2:20" ht="15">
      <c r="B597" s="106"/>
      <c r="C597" s="106"/>
      <c r="H597" s="106"/>
      <c r="T597"/>
    </row>
    <row r="598" spans="2:20" ht="15">
      <c r="B598" s="106"/>
      <c r="C598" s="106"/>
      <c r="H598" s="106"/>
      <c r="T598"/>
    </row>
    <row r="599" spans="2:20" ht="15">
      <c r="B599" s="106"/>
      <c r="C599" s="106"/>
      <c r="H599" s="106"/>
      <c r="T599"/>
    </row>
    <row r="600" spans="2:20" ht="15">
      <c r="B600" s="106"/>
      <c r="C600" s="106"/>
      <c r="H600" s="106"/>
      <c r="T600"/>
    </row>
    <row r="601" spans="2:20" ht="15">
      <c r="B601" s="106"/>
      <c r="C601" s="106"/>
      <c r="H601" s="106"/>
      <c r="T601"/>
    </row>
    <row r="602" spans="2:20" ht="15">
      <c r="B602" s="106"/>
      <c r="C602" s="106"/>
      <c r="H602" s="106"/>
      <c r="T602"/>
    </row>
    <row r="603" spans="2:20" ht="15">
      <c r="B603" s="106"/>
      <c r="C603" s="106"/>
      <c r="H603" s="106"/>
      <c r="T603"/>
    </row>
    <row r="604" spans="2:20" ht="15">
      <c r="B604" s="106"/>
      <c r="C604" s="106"/>
      <c r="H604" s="106"/>
      <c r="T604"/>
    </row>
    <row r="605" spans="2:20" ht="15">
      <c r="B605" s="106"/>
      <c r="C605" s="106"/>
      <c r="H605" s="106"/>
      <c r="T605"/>
    </row>
    <row r="606" spans="2:20" ht="15">
      <c r="B606" s="106"/>
      <c r="C606" s="106"/>
      <c r="H606" s="106"/>
      <c r="T606"/>
    </row>
    <row r="607" spans="2:20" ht="15">
      <c r="B607" s="106"/>
      <c r="C607" s="106"/>
      <c r="H607" s="106"/>
      <c r="T607"/>
    </row>
    <row r="608" spans="2:20" ht="15">
      <c r="B608" s="106"/>
      <c r="C608" s="106"/>
      <c r="H608" s="106"/>
      <c r="T608"/>
    </row>
    <row r="609" spans="2:20" ht="15">
      <c r="B609" s="106"/>
      <c r="C609" s="106"/>
      <c r="H609" s="106"/>
      <c r="T609"/>
    </row>
    <row r="610" spans="2:20" ht="15">
      <c r="B610" s="106"/>
      <c r="C610" s="106"/>
      <c r="H610" s="106"/>
      <c r="T610"/>
    </row>
    <row r="611" spans="2:20" ht="15">
      <c r="B611" s="106"/>
      <c r="C611" s="106"/>
      <c r="H611" s="106"/>
      <c r="T611"/>
    </row>
    <row r="612" spans="2:20" ht="15">
      <c r="B612" s="106"/>
      <c r="C612" s="106"/>
      <c r="H612" s="106"/>
      <c r="T612"/>
    </row>
    <row r="613" spans="2:20" ht="15">
      <c r="B613" s="106"/>
      <c r="C613" s="106"/>
      <c r="H613" s="106"/>
      <c r="T613"/>
    </row>
    <row r="614" spans="2:20" ht="15">
      <c r="B614" s="106"/>
      <c r="C614" s="106"/>
      <c r="H614" s="106"/>
      <c r="T614"/>
    </row>
    <row r="615" spans="2:20" ht="15">
      <c r="B615" s="106"/>
      <c r="C615" s="106"/>
      <c r="H615" s="106"/>
      <c r="T615"/>
    </row>
    <row r="616" spans="2:20" ht="15">
      <c r="B616" s="106"/>
      <c r="C616" s="106"/>
      <c r="H616" s="106"/>
      <c r="T616"/>
    </row>
    <row r="617" spans="2:20" ht="15">
      <c r="B617" s="106"/>
      <c r="C617" s="106"/>
      <c r="H617" s="106"/>
      <c r="T617"/>
    </row>
    <row r="618" spans="2:20" ht="15">
      <c r="B618" s="106"/>
      <c r="C618" s="106"/>
      <c r="H618" s="106"/>
      <c r="T618"/>
    </row>
    <row r="619" spans="2:20" ht="15">
      <c r="B619" s="106"/>
      <c r="C619" s="106"/>
      <c r="H619" s="106"/>
      <c r="T619"/>
    </row>
    <row r="620" spans="2:20" ht="15">
      <c r="B620" s="106"/>
      <c r="C620" s="106"/>
      <c r="H620" s="106"/>
      <c r="T620"/>
    </row>
    <row r="621" spans="2:20" ht="15">
      <c r="B621" s="106"/>
      <c r="C621" s="106"/>
      <c r="H621" s="106"/>
      <c r="T621"/>
    </row>
    <row r="622" spans="2:20" ht="15">
      <c r="B622" s="106"/>
      <c r="C622" s="106"/>
      <c r="H622" s="106"/>
      <c r="T622"/>
    </row>
    <row r="623" spans="2:20" ht="15">
      <c r="B623" s="106"/>
      <c r="C623" s="106"/>
      <c r="H623" s="106"/>
      <c r="T623"/>
    </row>
    <row r="624" spans="2:20" ht="15">
      <c r="B624" s="106"/>
      <c r="C624" s="106"/>
      <c r="H624" s="106"/>
      <c r="T624"/>
    </row>
    <row r="625" spans="2:20" ht="15">
      <c r="B625" s="106"/>
      <c r="C625" s="106"/>
      <c r="H625" s="106"/>
      <c r="T625"/>
    </row>
    <row r="626" spans="2:20" ht="15">
      <c r="B626" s="106"/>
      <c r="C626" s="106"/>
      <c r="H626" s="106"/>
      <c r="T626"/>
    </row>
    <row r="627" spans="2:20" ht="15">
      <c r="B627" s="106"/>
      <c r="C627" s="106"/>
      <c r="H627" s="106"/>
      <c r="T627"/>
    </row>
    <row r="628" spans="2:20" ht="15">
      <c r="B628" s="106"/>
      <c r="C628" s="106"/>
      <c r="H628" s="106"/>
      <c r="T628"/>
    </row>
    <row r="629" spans="2:20" ht="15">
      <c r="B629" s="106"/>
      <c r="C629" s="106"/>
      <c r="H629" s="106"/>
      <c r="T629"/>
    </row>
    <row r="630" spans="2:20" ht="15">
      <c r="B630" s="106"/>
      <c r="C630" s="106"/>
      <c r="H630" s="106"/>
      <c r="T630"/>
    </row>
    <row r="631" spans="2:20" ht="15">
      <c r="B631" s="106"/>
      <c r="C631" s="106"/>
      <c r="H631" s="106"/>
      <c r="T631"/>
    </row>
    <row r="632" spans="2:20" ht="15">
      <c r="B632" s="106"/>
      <c r="C632" s="106"/>
      <c r="H632" s="106"/>
      <c r="T632"/>
    </row>
    <row r="633" spans="2:20" ht="15">
      <c r="B633" s="106"/>
      <c r="C633" s="106"/>
      <c r="H633" s="106"/>
      <c r="T633"/>
    </row>
    <row r="634" spans="2:20" ht="15">
      <c r="B634" s="106"/>
      <c r="C634" s="106"/>
      <c r="H634" s="106"/>
      <c r="T634"/>
    </row>
    <row r="635" spans="2:20" ht="15">
      <c r="B635" s="106"/>
      <c r="C635" s="106"/>
      <c r="H635" s="106"/>
      <c r="T635"/>
    </row>
    <row r="636" spans="2:20" ht="15">
      <c r="B636" s="106"/>
      <c r="C636" s="106"/>
      <c r="H636" s="106"/>
      <c r="T636"/>
    </row>
    <row r="637" spans="2:20" ht="15">
      <c r="B637" s="106"/>
      <c r="C637" s="106"/>
      <c r="H637" s="106"/>
      <c r="T637"/>
    </row>
    <row r="638" spans="2:20" ht="15">
      <c r="B638" s="106"/>
      <c r="C638" s="106"/>
      <c r="H638" s="106"/>
      <c r="T638"/>
    </row>
    <row r="639" spans="2:20" ht="15">
      <c r="B639" s="106"/>
      <c r="C639" s="106"/>
      <c r="H639" s="106"/>
      <c r="T639"/>
    </row>
    <row r="640" spans="2:20" ht="15">
      <c r="B640" s="106"/>
      <c r="C640" s="106"/>
      <c r="H640" s="106"/>
      <c r="T640"/>
    </row>
    <row r="641" spans="2:20" ht="15">
      <c r="B641" s="106"/>
      <c r="C641" s="106"/>
      <c r="H641" s="106"/>
      <c r="T641"/>
    </row>
    <row r="642" spans="2:20" ht="15">
      <c r="B642" s="106"/>
      <c r="C642" s="106"/>
      <c r="H642" s="106"/>
      <c r="T642"/>
    </row>
    <row r="643" spans="2:20" ht="15">
      <c r="B643" s="106"/>
      <c r="C643" s="106"/>
      <c r="H643" s="106"/>
      <c r="T643"/>
    </row>
    <row r="644" spans="2:20" ht="15">
      <c r="B644" s="106"/>
      <c r="C644" s="106"/>
      <c r="H644" s="106"/>
      <c r="T644"/>
    </row>
    <row r="645" spans="2:20" ht="15">
      <c r="B645" s="106"/>
      <c r="C645" s="106"/>
      <c r="H645" s="106"/>
      <c r="T645"/>
    </row>
    <row r="646" spans="2:20" ht="15">
      <c r="B646" s="106"/>
      <c r="C646" s="106"/>
      <c r="H646" s="106"/>
      <c r="T646"/>
    </row>
    <row r="647" spans="2:20" ht="15">
      <c r="B647" s="106"/>
      <c r="C647" s="106"/>
      <c r="H647" s="106"/>
      <c r="T647"/>
    </row>
    <row r="648" spans="2:20" ht="15">
      <c r="B648" s="106"/>
      <c r="C648" s="106"/>
      <c r="H648" s="106"/>
      <c r="T648"/>
    </row>
    <row r="649" spans="2:20" ht="15">
      <c r="B649" s="106"/>
      <c r="C649" s="106"/>
      <c r="H649" s="106"/>
      <c r="T649"/>
    </row>
    <row r="650" spans="2:20" ht="15">
      <c r="B650" s="106"/>
      <c r="C650" s="106"/>
      <c r="H650" s="106"/>
      <c r="T650"/>
    </row>
    <row r="651" spans="2:20" ht="15">
      <c r="B651" s="106"/>
      <c r="C651" s="106"/>
      <c r="H651" s="106"/>
      <c r="T651"/>
    </row>
    <row r="652" spans="2:20" ht="15">
      <c r="B652" s="106"/>
      <c r="C652" s="106"/>
      <c r="H652" s="106"/>
      <c r="T652"/>
    </row>
    <row r="653" spans="2:20" ht="15">
      <c r="B653" s="106"/>
      <c r="C653" s="106"/>
      <c r="H653" s="106"/>
      <c r="T653"/>
    </row>
    <row r="654" spans="2:20" ht="15">
      <c r="B654" s="106"/>
      <c r="C654" s="106"/>
      <c r="H654" s="106"/>
      <c r="T654"/>
    </row>
    <row r="655" spans="2:20" ht="15">
      <c r="B655" s="106"/>
      <c r="C655" s="106"/>
      <c r="H655" s="106"/>
      <c r="T655"/>
    </row>
    <row r="656" spans="2:20" ht="15">
      <c r="B656" s="106"/>
      <c r="C656" s="106"/>
      <c r="H656" s="106"/>
      <c r="T656"/>
    </row>
    <row r="657" spans="2:20" ht="15">
      <c r="B657" s="106"/>
      <c r="C657" s="106"/>
      <c r="H657" s="106"/>
      <c r="T657"/>
    </row>
    <row r="658" spans="2:20" ht="15">
      <c r="B658" s="106"/>
      <c r="C658" s="106"/>
      <c r="H658" s="106"/>
      <c r="T658"/>
    </row>
    <row r="659" spans="2:20" ht="15">
      <c r="B659" s="106"/>
      <c r="C659" s="106"/>
      <c r="H659" s="106"/>
      <c r="T659"/>
    </row>
    <row r="660" spans="2:20" ht="15">
      <c r="B660" s="106"/>
      <c r="C660" s="106"/>
      <c r="H660" s="106"/>
      <c r="T660"/>
    </row>
    <row r="661" spans="2:20" ht="15">
      <c r="B661" s="106"/>
      <c r="C661" s="106"/>
      <c r="H661" s="106"/>
      <c r="T661"/>
    </row>
    <row r="662" spans="2:20" ht="15">
      <c r="B662" s="106"/>
      <c r="C662" s="106"/>
      <c r="H662" s="106"/>
      <c r="T662"/>
    </row>
    <row r="663" spans="2:20" ht="15">
      <c r="B663" s="106"/>
      <c r="C663" s="106"/>
      <c r="H663" s="106"/>
      <c r="T663"/>
    </row>
    <row r="664" spans="2:20" ht="15">
      <c r="B664" s="106"/>
      <c r="C664" s="106"/>
      <c r="H664" s="106"/>
      <c r="T664"/>
    </row>
    <row r="665" spans="2:20" ht="15">
      <c r="B665" s="106"/>
      <c r="C665" s="106"/>
      <c r="H665" s="106"/>
      <c r="T665"/>
    </row>
    <row r="666" spans="2:20" ht="15">
      <c r="B666" s="106"/>
      <c r="C666" s="106"/>
      <c r="H666" s="106"/>
      <c r="T666"/>
    </row>
    <row r="667" spans="2:20" ht="15">
      <c r="B667" s="106"/>
      <c r="C667" s="106"/>
      <c r="H667" s="106"/>
      <c r="T667"/>
    </row>
    <row r="668" spans="2:20" ht="15">
      <c r="B668" s="106"/>
      <c r="C668" s="106"/>
      <c r="H668" s="106"/>
      <c r="T668"/>
    </row>
    <row r="669" spans="2:20" ht="15">
      <c r="B669" s="106"/>
      <c r="C669" s="106"/>
      <c r="H669" s="106"/>
      <c r="T669"/>
    </row>
    <row r="670" spans="2:20" ht="15">
      <c r="B670" s="106"/>
      <c r="C670" s="106"/>
      <c r="H670" s="106"/>
      <c r="T670"/>
    </row>
    <row r="671" spans="2:20" ht="15">
      <c r="B671" s="106"/>
      <c r="C671" s="106"/>
      <c r="H671" s="106"/>
      <c r="T671"/>
    </row>
    <row r="672" spans="2:20" ht="15">
      <c r="B672" s="106"/>
      <c r="C672" s="106"/>
      <c r="H672" s="106"/>
      <c r="T672"/>
    </row>
    <row r="673" spans="2:20" ht="15">
      <c r="B673" s="106"/>
      <c r="C673" s="106"/>
      <c r="H673" s="106"/>
      <c r="T673"/>
    </row>
    <row r="674" spans="2:20" ht="15">
      <c r="B674" s="106"/>
      <c r="C674" s="106"/>
      <c r="H674" s="106"/>
      <c r="T674"/>
    </row>
    <row r="675" spans="2:20" ht="15">
      <c r="B675" s="106"/>
      <c r="C675" s="106"/>
      <c r="H675" s="106"/>
      <c r="T675"/>
    </row>
    <row r="676" spans="2:20" ht="15">
      <c r="B676" s="106"/>
      <c r="C676" s="106"/>
      <c r="H676" s="106"/>
      <c r="T676"/>
    </row>
    <row r="677" spans="2:20" ht="15">
      <c r="B677" s="106"/>
      <c r="C677" s="106"/>
      <c r="H677" s="106"/>
      <c r="T677"/>
    </row>
    <row r="678" spans="2:20" ht="15">
      <c r="B678" s="106"/>
      <c r="C678" s="106"/>
      <c r="H678" s="106"/>
      <c r="T678"/>
    </row>
    <row r="679" spans="2:20" ht="15">
      <c r="B679" s="106"/>
      <c r="C679" s="106"/>
      <c r="H679" s="106"/>
      <c r="T679"/>
    </row>
    <row r="680" spans="2:20" ht="15">
      <c r="B680" s="106"/>
      <c r="C680" s="106"/>
      <c r="H680" s="106"/>
      <c r="T680"/>
    </row>
    <row r="681" spans="2:20" ht="15">
      <c r="B681" s="106"/>
      <c r="C681" s="106"/>
      <c r="H681" s="106"/>
      <c r="T681"/>
    </row>
    <row r="682" spans="2:20" ht="15">
      <c r="B682" s="106"/>
      <c r="C682" s="106"/>
      <c r="H682" s="106"/>
      <c r="T682"/>
    </row>
    <row r="683" spans="2:20" ht="15">
      <c r="B683" s="106"/>
      <c r="C683" s="106"/>
      <c r="H683" s="106"/>
      <c r="T683"/>
    </row>
    <row r="684" spans="2:20" ht="15">
      <c r="B684" s="106"/>
      <c r="C684" s="106"/>
      <c r="H684" s="106"/>
      <c r="T684"/>
    </row>
    <row r="685" spans="2:20" ht="15">
      <c r="B685" s="106"/>
      <c r="C685" s="106"/>
      <c r="H685" s="106"/>
      <c r="T685"/>
    </row>
    <row r="686" spans="2:20" ht="15">
      <c r="B686" s="106"/>
      <c r="C686" s="106"/>
      <c r="H686" s="106"/>
      <c r="T686"/>
    </row>
    <row r="687" spans="2:20" ht="15">
      <c r="B687" s="106"/>
      <c r="C687" s="106"/>
      <c r="H687" s="106"/>
      <c r="T687"/>
    </row>
    <row r="688" spans="2:20" ht="15">
      <c r="B688" s="106"/>
      <c r="C688" s="106"/>
      <c r="H688" s="106"/>
      <c r="T688"/>
    </row>
    <row r="689" spans="2:20" ht="15">
      <c r="B689" s="106"/>
      <c r="C689" s="106"/>
      <c r="H689" s="106"/>
      <c r="T689"/>
    </row>
    <row r="690" spans="2:20" ht="15">
      <c r="B690" s="106"/>
      <c r="C690" s="106"/>
      <c r="H690" s="106"/>
      <c r="T690"/>
    </row>
    <row r="691" spans="2:20" ht="15">
      <c r="B691" s="106"/>
      <c r="C691" s="106"/>
      <c r="H691" s="106"/>
      <c r="T691"/>
    </row>
    <row r="692" spans="2:20" ht="15">
      <c r="B692" s="106"/>
      <c r="C692" s="106"/>
      <c r="H692" s="106"/>
      <c r="T692"/>
    </row>
    <row r="693" spans="2:20" ht="15">
      <c r="B693" s="106"/>
      <c r="C693" s="106"/>
      <c r="H693" s="106"/>
      <c r="T693"/>
    </row>
    <row r="694" spans="2:20" ht="15">
      <c r="B694" s="106"/>
      <c r="C694" s="106"/>
      <c r="H694" s="106"/>
      <c r="T694"/>
    </row>
    <row r="695" spans="2:20" ht="15">
      <c r="B695" s="106"/>
      <c r="C695" s="106"/>
      <c r="H695" s="106"/>
      <c r="T695"/>
    </row>
    <row r="696" spans="2:20" ht="15">
      <c r="B696" s="106"/>
      <c r="C696" s="106"/>
      <c r="H696" s="106"/>
      <c r="T696"/>
    </row>
    <row r="697" spans="2:20" ht="15">
      <c r="B697" s="106"/>
      <c r="C697" s="106"/>
      <c r="H697" s="106"/>
      <c r="T697"/>
    </row>
    <row r="698" spans="2:20" ht="15">
      <c r="B698" s="106"/>
      <c r="C698" s="106"/>
      <c r="H698" s="106"/>
      <c r="T698"/>
    </row>
    <row r="699" spans="2:20" ht="15">
      <c r="B699" s="106"/>
      <c r="C699" s="106"/>
      <c r="H699" s="106"/>
      <c r="T699"/>
    </row>
    <row r="700" spans="2:20" ht="15">
      <c r="B700" s="106"/>
      <c r="C700" s="106"/>
      <c r="H700" s="106"/>
      <c r="T700"/>
    </row>
    <row r="701" spans="2:20" ht="15">
      <c r="B701" s="106"/>
      <c r="C701" s="106"/>
      <c r="H701" s="106"/>
      <c r="T701"/>
    </row>
    <row r="702" spans="2:20" ht="15">
      <c r="B702" s="106"/>
      <c r="C702" s="106"/>
      <c r="H702" s="106"/>
      <c r="T702"/>
    </row>
    <row r="703" spans="2:20" ht="15">
      <c r="B703" s="106"/>
      <c r="C703" s="106"/>
      <c r="H703" s="106"/>
      <c r="T703"/>
    </row>
    <row r="704" spans="2:20" ht="15">
      <c r="B704" s="106"/>
      <c r="C704" s="106"/>
      <c r="H704" s="106"/>
      <c r="T704"/>
    </row>
    <row r="705" spans="2:20" ht="15">
      <c r="B705" s="106"/>
      <c r="C705" s="106"/>
      <c r="H705" s="106"/>
      <c r="T705"/>
    </row>
    <row r="706" spans="2:20" ht="15">
      <c r="B706" s="106"/>
      <c r="C706" s="106"/>
      <c r="H706" s="106"/>
      <c r="T706"/>
    </row>
    <row r="707" spans="2:20" ht="15">
      <c r="B707" s="106"/>
      <c r="C707" s="106"/>
      <c r="H707" s="106"/>
      <c r="T707"/>
    </row>
    <row r="708" spans="2:20" ht="15">
      <c r="B708" s="106"/>
      <c r="C708" s="106"/>
      <c r="H708" s="106"/>
      <c r="T708"/>
    </row>
    <row r="709" spans="2:20" ht="15">
      <c r="B709" s="106"/>
      <c r="C709" s="106"/>
      <c r="H709" s="106"/>
      <c r="T709"/>
    </row>
    <row r="710" spans="2:20" ht="15">
      <c r="B710" s="106"/>
      <c r="C710" s="106"/>
      <c r="H710" s="106"/>
      <c r="T710"/>
    </row>
    <row r="711" spans="2:20" ht="15">
      <c r="B711" s="106"/>
      <c r="C711" s="106"/>
      <c r="H711" s="106"/>
      <c r="T711"/>
    </row>
    <row r="712" spans="2:20" ht="15">
      <c r="B712" s="106"/>
      <c r="C712" s="106"/>
      <c r="H712" s="106"/>
      <c r="T712"/>
    </row>
    <row r="713" spans="2:20" ht="15">
      <c r="B713" s="106"/>
      <c r="C713" s="106"/>
      <c r="H713" s="106"/>
      <c r="T713"/>
    </row>
    <row r="714" spans="2:20" ht="15">
      <c r="B714" s="106"/>
      <c r="C714" s="106"/>
      <c r="H714" s="106"/>
      <c r="T714"/>
    </row>
    <row r="715" spans="2:20" ht="15">
      <c r="B715" s="106"/>
      <c r="C715" s="106"/>
      <c r="H715" s="106"/>
      <c r="T715"/>
    </row>
    <row r="716" spans="2:20" ht="15">
      <c r="B716" s="106"/>
      <c r="C716" s="106"/>
      <c r="H716" s="106"/>
      <c r="T716"/>
    </row>
    <row r="717" spans="2:20" ht="15">
      <c r="B717" s="106"/>
      <c r="C717" s="106"/>
      <c r="H717" s="106"/>
      <c r="T717"/>
    </row>
    <row r="718" spans="2:20" ht="15">
      <c r="B718" s="106"/>
      <c r="C718" s="106"/>
      <c r="H718" s="106"/>
      <c r="T718"/>
    </row>
    <row r="719" spans="2:20" ht="15">
      <c r="B719" s="106"/>
      <c r="C719" s="106"/>
      <c r="H719" s="106"/>
      <c r="T719"/>
    </row>
    <row r="720" spans="2:20" ht="15">
      <c r="B720" s="106"/>
      <c r="C720" s="106"/>
      <c r="H720" s="106"/>
      <c r="T720"/>
    </row>
    <row r="721" spans="2:20" ht="15">
      <c r="B721" s="106"/>
      <c r="C721" s="106"/>
      <c r="H721" s="106"/>
      <c r="T721"/>
    </row>
    <row r="722" spans="2:20" ht="15">
      <c r="B722" s="106"/>
      <c r="C722" s="106"/>
      <c r="H722" s="106"/>
      <c r="T722"/>
    </row>
    <row r="723" spans="2:20" ht="15">
      <c r="B723" s="106"/>
      <c r="C723" s="106"/>
      <c r="H723" s="106"/>
      <c r="T723"/>
    </row>
    <row r="724" spans="2:20" ht="15">
      <c r="B724" s="106"/>
      <c r="C724" s="106"/>
      <c r="H724" s="106"/>
      <c r="T724"/>
    </row>
    <row r="725" spans="2:20" ht="15">
      <c r="B725" s="106"/>
      <c r="C725" s="106"/>
      <c r="H725" s="106"/>
      <c r="T725"/>
    </row>
    <row r="726" spans="2:20" ht="15">
      <c r="B726" s="106"/>
      <c r="C726" s="106"/>
      <c r="H726" s="106"/>
      <c r="T726"/>
    </row>
    <row r="727" spans="2:20" ht="15">
      <c r="B727" s="106"/>
      <c r="C727" s="106"/>
      <c r="H727" s="106"/>
      <c r="T727"/>
    </row>
    <row r="728" spans="2:20" ht="15">
      <c r="B728" s="106"/>
      <c r="C728" s="106"/>
      <c r="H728" s="106"/>
      <c r="T728"/>
    </row>
    <row r="729" spans="2:20" ht="15">
      <c r="B729" s="106"/>
      <c r="C729" s="106"/>
      <c r="H729" s="106"/>
      <c r="T729"/>
    </row>
    <row r="730" spans="2:20" ht="15">
      <c r="B730" s="106"/>
      <c r="C730" s="106"/>
      <c r="H730" s="106"/>
      <c r="T730"/>
    </row>
    <row r="731" spans="2:20" ht="15">
      <c r="B731" s="106"/>
      <c r="C731" s="106"/>
      <c r="H731" s="106"/>
      <c r="T731"/>
    </row>
    <row r="732" spans="2:20" ht="15">
      <c r="B732" s="106"/>
      <c r="C732" s="106"/>
      <c r="H732" s="106"/>
      <c r="T732"/>
    </row>
    <row r="733" spans="2:20" ht="15">
      <c r="B733" s="106"/>
      <c r="C733" s="106"/>
      <c r="H733" s="106"/>
      <c r="T733"/>
    </row>
    <row r="734" spans="2:20" ht="15">
      <c r="B734" s="106"/>
      <c r="C734" s="106"/>
      <c r="H734" s="106"/>
      <c r="T734"/>
    </row>
    <row r="735" spans="2:20" ht="15">
      <c r="B735" s="106"/>
      <c r="C735" s="106"/>
      <c r="H735" s="106"/>
      <c r="T735"/>
    </row>
    <row r="736" spans="2:20" ht="15">
      <c r="B736" s="106"/>
      <c r="C736" s="106"/>
      <c r="H736" s="106"/>
      <c r="T736"/>
    </row>
    <row r="737" spans="2:20" ht="15">
      <c r="B737" s="106"/>
      <c r="C737" s="106"/>
      <c r="H737" s="106"/>
      <c r="T737"/>
    </row>
    <row r="738" spans="2:20" ht="15">
      <c r="B738" s="106"/>
      <c r="C738" s="106"/>
      <c r="H738" s="106"/>
      <c r="T738"/>
    </row>
    <row r="739" spans="2:20" ht="15">
      <c r="B739" s="106"/>
      <c r="C739" s="106"/>
      <c r="H739" s="106"/>
      <c r="T739"/>
    </row>
    <row r="740" spans="2:20" ht="15">
      <c r="B740" s="106"/>
      <c r="C740" s="106"/>
      <c r="H740" s="106"/>
      <c r="T740"/>
    </row>
    <row r="741" spans="2:20" ht="15">
      <c r="B741" s="106"/>
      <c r="C741" s="106"/>
      <c r="H741" s="106"/>
      <c r="T741"/>
    </row>
    <row r="742" spans="2:20" ht="15">
      <c r="B742" s="106"/>
      <c r="C742" s="106"/>
      <c r="H742" s="106"/>
      <c r="T742"/>
    </row>
    <row r="743" spans="2:20" ht="15">
      <c r="B743" s="106"/>
      <c r="C743" s="106"/>
      <c r="H743" s="106"/>
      <c r="T743"/>
    </row>
    <row r="744" spans="2:20" ht="15">
      <c r="B744" s="106"/>
      <c r="C744" s="106"/>
      <c r="H744" s="106"/>
      <c r="T744"/>
    </row>
    <row r="745" spans="2:20" ht="15">
      <c r="B745" s="106"/>
      <c r="C745" s="106"/>
      <c r="H745" s="106"/>
      <c r="T745"/>
    </row>
    <row r="746" spans="2:20" ht="15">
      <c r="B746" s="106"/>
      <c r="C746" s="106"/>
      <c r="H746" s="106"/>
      <c r="T746"/>
    </row>
    <row r="747" spans="2:20" ht="15">
      <c r="B747" s="106"/>
      <c r="C747" s="106"/>
      <c r="H747" s="106"/>
      <c r="T747"/>
    </row>
    <row r="748" spans="2:20" ht="15">
      <c r="B748" s="106"/>
      <c r="C748" s="106"/>
      <c r="H748" s="106"/>
      <c r="T748"/>
    </row>
    <row r="749" spans="2:20" ht="15">
      <c r="B749" s="106"/>
      <c r="C749" s="106"/>
      <c r="H749" s="106"/>
      <c r="T749"/>
    </row>
    <row r="750" spans="2:20" ht="15">
      <c r="B750" s="106"/>
      <c r="C750" s="106"/>
      <c r="H750" s="106"/>
      <c r="T750"/>
    </row>
    <row r="751" spans="2:20" ht="15">
      <c r="B751" s="106"/>
      <c r="C751" s="106"/>
      <c r="H751" s="106"/>
      <c r="T751"/>
    </row>
    <row r="752" spans="2:20" ht="15">
      <c r="B752" s="106"/>
      <c r="C752" s="106"/>
      <c r="H752" s="106"/>
      <c r="T752"/>
    </row>
    <row r="753" spans="2:20" ht="15">
      <c r="B753" s="106"/>
      <c r="C753" s="106"/>
      <c r="H753" s="106"/>
      <c r="T753"/>
    </row>
    <row r="754" spans="2:20" ht="15">
      <c r="B754" s="106"/>
      <c r="C754" s="106"/>
      <c r="H754" s="106"/>
      <c r="T754"/>
    </row>
    <row r="755" spans="2:20" ht="15">
      <c r="B755" s="106"/>
      <c r="C755" s="106"/>
      <c r="H755" s="106"/>
      <c r="T755"/>
    </row>
    <row r="756" spans="2:20" ht="15">
      <c r="B756" s="106"/>
      <c r="C756" s="106"/>
      <c r="H756" s="106"/>
      <c r="T756"/>
    </row>
    <row r="757" spans="2:20" ht="15">
      <c r="B757" s="106"/>
      <c r="C757" s="106"/>
      <c r="H757" s="106"/>
      <c r="T757"/>
    </row>
    <row r="758" spans="2:20" ht="15">
      <c r="B758" s="106"/>
      <c r="C758" s="106"/>
      <c r="H758" s="106"/>
      <c r="T758"/>
    </row>
    <row r="759" spans="2:20" ht="15">
      <c r="B759" s="106"/>
      <c r="C759" s="106"/>
      <c r="H759" s="106"/>
      <c r="T759"/>
    </row>
    <row r="760" spans="2:20" ht="15">
      <c r="B760" s="106"/>
      <c r="C760" s="106"/>
      <c r="H760" s="106"/>
      <c r="T760"/>
    </row>
    <row r="761" spans="2:20" ht="15">
      <c r="B761" s="106"/>
      <c r="C761" s="106"/>
      <c r="H761" s="106"/>
      <c r="T761"/>
    </row>
    <row r="762" spans="2:20" ht="15">
      <c r="B762" s="106"/>
      <c r="C762" s="106"/>
      <c r="H762" s="106"/>
      <c r="T762"/>
    </row>
    <row r="763" spans="2:20" ht="15">
      <c r="B763" s="106"/>
      <c r="C763" s="106"/>
      <c r="H763" s="106"/>
      <c r="T763"/>
    </row>
    <row r="764" spans="2:20" ht="15">
      <c r="B764" s="106"/>
      <c r="C764" s="106"/>
      <c r="H764" s="106"/>
      <c r="T764"/>
    </row>
    <row r="765" spans="2:20" ht="15">
      <c r="B765" s="106"/>
      <c r="C765" s="106"/>
      <c r="H765" s="106"/>
      <c r="T765"/>
    </row>
    <row r="766" spans="2:20" ht="15">
      <c r="B766" s="106"/>
      <c r="C766" s="106"/>
      <c r="H766" s="106"/>
      <c r="T766"/>
    </row>
    <row r="767" spans="2:20" ht="15">
      <c r="B767" s="106"/>
      <c r="C767" s="106"/>
      <c r="H767" s="106"/>
      <c r="T767"/>
    </row>
    <row r="768" spans="2:20" ht="15">
      <c r="B768" s="106"/>
      <c r="C768" s="106"/>
      <c r="H768" s="106"/>
      <c r="T768"/>
    </row>
    <row r="769" spans="2:20" ht="15">
      <c r="B769" s="106"/>
      <c r="C769" s="106"/>
      <c r="H769" s="106"/>
      <c r="T769"/>
    </row>
    <row r="770" spans="2:20" ht="15">
      <c r="B770" s="106"/>
      <c r="C770" s="106"/>
      <c r="H770" s="106"/>
      <c r="T770"/>
    </row>
    <row r="771" spans="2:20" ht="15">
      <c r="B771" s="106"/>
      <c r="C771" s="106"/>
      <c r="H771" s="106"/>
      <c r="T771"/>
    </row>
    <row r="772" spans="2:20" ht="15">
      <c r="B772" s="106"/>
      <c r="C772" s="106"/>
      <c r="H772" s="106"/>
      <c r="T772"/>
    </row>
    <row r="773" spans="2:20" ht="15">
      <c r="B773" s="106"/>
      <c r="C773" s="106"/>
      <c r="H773" s="106"/>
      <c r="T773"/>
    </row>
    <row r="774" spans="2:20" ht="15">
      <c r="B774" s="106"/>
      <c r="C774" s="106"/>
      <c r="H774" s="106"/>
      <c r="T774"/>
    </row>
    <row r="775" spans="2:20" ht="15">
      <c r="B775" s="106"/>
      <c r="C775" s="106"/>
      <c r="H775" s="106"/>
      <c r="T775"/>
    </row>
    <row r="776" spans="2:20" ht="15">
      <c r="B776" s="106"/>
      <c r="C776" s="106"/>
      <c r="H776" s="106"/>
      <c r="T776"/>
    </row>
    <row r="777" spans="2:20" ht="15">
      <c r="B777" s="106"/>
      <c r="C777" s="106"/>
      <c r="H777" s="106"/>
      <c r="T777"/>
    </row>
    <row r="778" spans="2:20" ht="15">
      <c r="B778" s="106"/>
      <c r="C778" s="106"/>
      <c r="H778" s="106"/>
      <c r="T778"/>
    </row>
    <row r="779" spans="2:20" ht="15">
      <c r="B779" s="106"/>
      <c r="C779" s="106"/>
      <c r="H779" s="106"/>
      <c r="T779"/>
    </row>
    <row r="780" spans="2:20" ht="15">
      <c r="B780" s="106"/>
      <c r="C780" s="106"/>
      <c r="H780" s="106"/>
      <c r="T780"/>
    </row>
    <row r="781" spans="2:20" ht="15">
      <c r="B781" s="106"/>
      <c r="C781" s="106"/>
      <c r="H781" s="106"/>
      <c r="T781"/>
    </row>
    <row r="782" spans="2:20" ht="15">
      <c r="B782" s="106"/>
      <c r="C782" s="106"/>
      <c r="H782" s="106"/>
      <c r="T782"/>
    </row>
    <row r="783" spans="2:20" ht="15">
      <c r="B783" s="106"/>
      <c r="C783" s="106"/>
      <c r="H783" s="106"/>
      <c r="T783"/>
    </row>
    <row r="784" spans="2:20" ht="15">
      <c r="B784" s="106"/>
      <c r="C784" s="106"/>
      <c r="H784" s="106"/>
      <c r="T784"/>
    </row>
    <row r="785" spans="2:20" ht="15">
      <c r="B785" s="106"/>
      <c r="C785" s="106"/>
      <c r="H785" s="106"/>
      <c r="T785"/>
    </row>
    <row r="786" spans="2:20" ht="15">
      <c r="B786" s="106"/>
      <c r="C786" s="106"/>
      <c r="H786" s="106"/>
      <c r="T786"/>
    </row>
    <row r="787" spans="2:20" ht="15">
      <c r="B787" s="106"/>
      <c r="C787" s="106"/>
      <c r="H787" s="106"/>
      <c r="T787"/>
    </row>
    <row r="788" spans="2:20" ht="15">
      <c r="B788" s="106"/>
      <c r="C788" s="106"/>
      <c r="H788" s="106"/>
      <c r="T788"/>
    </row>
    <row r="789" spans="2:20" ht="15">
      <c r="B789" s="106"/>
      <c r="C789" s="106"/>
      <c r="H789" s="106"/>
      <c r="T789"/>
    </row>
    <row r="790" spans="2:20" ht="15">
      <c r="B790" s="106"/>
      <c r="C790" s="106"/>
      <c r="H790" s="106"/>
      <c r="T790"/>
    </row>
    <row r="791" spans="2:20" ht="15">
      <c r="B791" s="106"/>
      <c r="C791" s="106"/>
      <c r="H791" s="106"/>
      <c r="T791"/>
    </row>
    <row r="792" spans="2:20" ht="15">
      <c r="B792" s="106"/>
      <c r="C792" s="106"/>
      <c r="H792" s="106"/>
      <c r="T792"/>
    </row>
    <row r="793" spans="2:20" ht="15">
      <c r="B793" s="106"/>
      <c r="C793" s="106"/>
      <c r="H793" s="106"/>
      <c r="T793"/>
    </row>
    <row r="794" spans="2:20" ht="15">
      <c r="B794" s="106"/>
      <c r="C794" s="106"/>
      <c r="H794" s="106"/>
      <c r="T794"/>
    </row>
    <row r="795" spans="2:20" ht="15">
      <c r="B795" s="106"/>
      <c r="C795" s="106"/>
      <c r="H795" s="106"/>
      <c r="T795"/>
    </row>
    <row r="796" spans="2:20" ht="15">
      <c r="B796" s="106"/>
      <c r="C796" s="106"/>
      <c r="H796" s="106"/>
      <c r="T796"/>
    </row>
    <row r="797" spans="2:20" ht="15">
      <c r="B797" s="106"/>
      <c r="C797" s="106"/>
      <c r="H797" s="106"/>
      <c r="T797"/>
    </row>
    <row r="798" spans="2:20" ht="15">
      <c r="B798" s="106"/>
      <c r="C798" s="106"/>
      <c r="H798" s="106"/>
      <c r="T798"/>
    </row>
    <row r="799" spans="2:20" ht="15">
      <c r="B799" s="106"/>
      <c r="C799" s="106"/>
      <c r="H799" s="106"/>
      <c r="T799"/>
    </row>
    <row r="800" spans="2:20" ht="15">
      <c r="B800" s="106"/>
      <c r="C800" s="106"/>
      <c r="H800" s="106"/>
      <c r="T800"/>
    </row>
    <row r="801" spans="2:20" ht="15">
      <c r="B801" s="106"/>
      <c r="C801" s="106"/>
      <c r="H801" s="106"/>
      <c r="T801"/>
    </row>
    <row r="802" spans="2:20" ht="15">
      <c r="B802" s="106"/>
      <c r="C802" s="106"/>
      <c r="H802" s="106"/>
      <c r="T802"/>
    </row>
    <row r="803" spans="2:20" ht="15">
      <c r="B803" s="106"/>
      <c r="C803" s="106"/>
      <c r="H803" s="106"/>
      <c r="T803"/>
    </row>
    <row r="804" spans="2:20" ht="15">
      <c r="B804" s="106"/>
      <c r="C804" s="106"/>
      <c r="H804" s="106"/>
      <c r="T804"/>
    </row>
    <row r="805" spans="2:20" ht="15">
      <c r="B805" s="106"/>
      <c r="C805" s="106"/>
      <c r="H805" s="106"/>
      <c r="T805"/>
    </row>
    <row r="806" spans="2:20" ht="15">
      <c r="B806" s="106"/>
      <c r="C806" s="106"/>
      <c r="H806" s="106"/>
      <c r="T806"/>
    </row>
    <row r="807" spans="2:20" ht="15">
      <c r="B807" s="106"/>
      <c r="C807" s="106"/>
      <c r="H807" s="106"/>
      <c r="T807"/>
    </row>
    <row r="808" spans="2:20" ht="15">
      <c r="B808" s="106"/>
      <c r="C808" s="106"/>
      <c r="H808" s="106"/>
      <c r="T808"/>
    </row>
    <row r="809" spans="2:20" ht="15">
      <c r="B809" s="106"/>
      <c r="C809" s="106"/>
      <c r="H809" s="106"/>
      <c r="T809"/>
    </row>
    <row r="810" spans="2:20" ht="15">
      <c r="B810" s="106"/>
      <c r="C810" s="106"/>
      <c r="H810" s="106"/>
      <c r="T810"/>
    </row>
    <row r="811" spans="2:20" ht="15">
      <c r="B811" s="106"/>
      <c r="C811" s="106"/>
      <c r="H811" s="106"/>
      <c r="T811"/>
    </row>
    <row r="812" spans="2:20" ht="15">
      <c r="B812" s="106"/>
      <c r="C812" s="106"/>
      <c r="H812" s="106"/>
      <c r="T812"/>
    </row>
    <row r="813" spans="2:20" ht="15">
      <c r="B813" s="106"/>
      <c r="C813" s="106"/>
      <c r="H813" s="106"/>
      <c r="T813"/>
    </row>
    <row r="814" spans="2:20" ht="15">
      <c r="B814" s="106"/>
      <c r="C814" s="106"/>
      <c r="H814" s="106"/>
      <c r="T814"/>
    </row>
    <row r="815" spans="2:20" ht="15">
      <c r="B815" s="106"/>
      <c r="C815" s="106"/>
      <c r="H815" s="106"/>
      <c r="T815"/>
    </row>
    <row r="816" spans="2:20" ht="15">
      <c r="B816" s="106"/>
      <c r="C816" s="106"/>
      <c r="H816" s="106"/>
      <c r="T816"/>
    </row>
    <row r="817" spans="2:20" ht="15">
      <c r="B817" s="106"/>
      <c r="C817" s="106"/>
      <c r="H817" s="106"/>
      <c r="T817"/>
    </row>
    <row r="818" spans="2:20" ht="15">
      <c r="B818" s="106"/>
      <c r="C818" s="106"/>
      <c r="H818" s="106"/>
      <c r="T818"/>
    </row>
    <row r="819" spans="2:20" ht="15">
      <c r="B819" s="106"/>
      <c r="C819" s="106"/>
      <c r="H819" s="106"/>
      <c r="T819"/>
    </row>
    <row r="820" spans="2:20" ht="15">
      <c r="B820" s="106"/>
      <c r="C820" s="106"/>
      <c r="H820" s="106"/>
      <c r="T820"/>
    </row>
    <row r="821" spans="2:20" ht="15">
      <c r="B821" s="106"/>
      <c r="C821" s="106"/>
      <c r="H821" s="106"/>
      <c r="T821"/>
    </row>
    <row r="822" spans="2:20" ht="15">
      <c r="B822" s="106"/>
      <c r="C822" s="106"/>
      <c r="H822" s="106"/>
      <c r="T822"/>
    </row>
    <row r="823" spans="2:20" ht="15">
      <c r="B823" s="106"/>
      <c r="C823" s="106"/>
      <c r="H823" s="106"/>
      <c r="T823"/>
    </row>
    <row r="824" spans="2:20" ht="15">
      <c r="B824" s="106"/>
      <c r="C824" s="106"/>
      <c r="H824" s="106"/>
      <c r="T824"/>
    </row>
    <row r="825" spans="2:20" ht="15">
      <c r="B825" s="106"/>
      <c r="C825" s="106"/>
      <c r="H825" s="106"/>
      <c r="T825"/>
    </row>
    <row r="826" spans="2:20" ht="15">
      <c r="B826" s="106"/>
      <c r="C826" s="106"/>
      <c r="H826" s="106"/>
      <c r="T826"/>
    </row>
    <row r="827" spans="2:20" ht="15">
      <c r="B827" s="106"/>
      <c r="C827" s="106"/>
      <c r="H827" s="106"/>
      <c r="T827"/>
    </row>
    <row r="828" spans="2:20" ht="15">
      <c r="B828" s="106"/>
      <c r="C828" s="106"/>
      <c r="H828" s="106"/>
      <c r="T828"/>
    </row>
    <row r="829" spans="2:20" ht="15">
      <c r="B829" s="106"/>
      <c r="C829" s="106"/>
      <c r="H829" s="106"/>
      <c r="T829"/>
    </row>
    <row r="830" spans="2:20" ht="15">
      <c r="B830" s="106"/>
      <c r="C830" s="106"/>
      <c r="H830" s="106"/>
      <c r="T830"/>
    </row>
    <row r="831" spans="2:20" ht="15">
      <c r="B831" s="106"/>
      <c r="C831" s="106"/>
      <c r="H831" s="106"/>
      <c r="T831"/>
    </row>
    <row r="832" spans="2:20" ht="15">
      <c r="B832" s="106"/>
      <c r="C832" s="106"/>
      <c r="H832" s="106"/>
      <c r="T832"/>
    </row>
    <row r="833" spans="2:20" ht="15">
      <c r="B833" s="106"/>
      <c r="C833" s="106"/>
      <c r="H833" s="106"/>
      <c r="T833"/>
    </row>
    <row r="834" spans="2:20" ht="15">
      <c r="B834" s="106"/>
      <c r="C834" s="106"/>
      <c r="H834" s="106"/>
      <c r="T834"/>
    </row>
    <row r="835" spans="2:20" ht="15">
      <c r="B835" s="106"/>
      <c r="C835" s="106"/>
      <c r="H835" s="106"/>
      <c r="T835"/>
    </row>
    <row r="836" spans="2:20" ht="15">
      <c r="B836" s="106"/>
      <c r="C836" s="106"/>
      <c r="H836" s="106"/>
      <c r="T836"/>
    </row>
    <row r="837" spans="2:20" ht="15">
      <c r="B837" s="106"/>
      <c r="C837" s="106"/>
      <c r="H837" s="106"/>
      <c r="T837"/>
    </row>
    <row r="838" spans="2:20" ht="15">
      <c r="B838" s="106"/>
      <c r="C838" s="106"/>
      <c r="H838" s="106"/>
      <c r="T838"/>
    </row>
    <row r="839" spans="2:20" ht="15">
      <c r="B839" s="106"/>
      <c r="C839" s="106"/>
      <c r="H839" s="106"/>
      <c r="T839"/>
    </row>
    <row r="840" spans="2:20" ht="15">
      <c r="B840" s="106"/>
      <c r="C840" s="106"/>
      <c r="H840" s="106"/>
      <c r="T840"/>
    </row>
    <row r="841" spans="2:20" ht="15">
      <c r="B841" s="106"/>
      <c r="C841" s="106"/>
      <c r="H841" s="106"/>
      <c r="T841"/>
    </row>
    <row r="842" spans="2:20" ht="15">
      <c r="B842" s="106"/>
      <c r="C842" s="106"/>
      <c r="H842" s="106"/>
      <c r="T842"/>
    </row>
    <row r="843" spans="2:20" ht="15">
      <c r="B843" s="106"/>
      <c r="C843" s="106"/>
      <c r="H843" s="106"/>
      <c r="T843"/>
    </row>
    <row r="844" spans="2:20" ht="15">
      <c r="B844" s="106"/>
      <c r="C844" s="106"/>
      <c r="H844" s="106"/>
      <c r="T844"/>
    </row>
    <row r="845" spans="2:20" ht="15">
      <c r="B845" s="106"/>
      <c r="C845" s="106"/>
      <c r="H845" s="106"/>
      <c r="T845"/>
    </row>
    <row r="846" spans="2:20" ht="15">
      <c r="B846" s="106"/>
      <c r="C846" s="106"/>
      <c r="H846" s="106"/>
      <c r="T846"/>
    </row>
    <row r="847" spans="2:20" ht="15">
      <c r="B847" s="106"/>
      <c r="C847" s="106"/>
      <c r="H847" s="106"/>
      <c r="T847"/>
    </row>
    <row r="848" spans="2:20" ht="15">
      <c r="B848" s="106"/>
      <c r="C848" s="106"/>
      <c r="H848" s="106"/>
      <c r="T848"/>
    </row>
    <row r="849" spans="2:20" ht="15">
      <c r="B849" s="106"/>
      <c r="C849" s="106"/>
      <c r="H849" s="106"/>
      <c r="T849"/>
    </row>
    <row r="850" spans="2:20" ht="15">
      <c r="B850" s="106"/>
      <c r="C850" s="106"/>
      <c r="H850" s="106"/>
      <c r="T850"/>
    </row>
    <row r="851" spans="2:20" ht="15">
      <c r="B851" s="106"/>
      <c r="C851" s="106"/>
      <c r="H851" s="106"/>
      <c r="T851"/>
    </row>
    <row r="852" spans="2:20" ht="15">
      <c r="B852" s="106"/>
      <c r="C852" s="106"/>
      <c r="H852" s="106"/>
      <c r="T852"/>
    </row>
    <row r="853" spans="2:20" ht="15">
      <c r="B853" s="106"/>
      <c r="C853" s="106"/>
      <c r="H853" s="106"/>
      <c r="T853"/>
    </row>
    <row r="854" spans="2:20" ht="15">
      <c r="B854" s="106"/>
      <c r="C854" s="106"/>
      <c r="H854" s="106"/>
      <c r="T854"/>
    </row>
    <row r="855" spans="2:20" ht="15">
      <c r="B855" s="106"/>
      <c r="C855" s="106"/>
      <c r="H855" s="106"/>
      <c r="T855"/>
    </row>
    <row r="856" spans="2:20" ht="15">
      <c r="B856" s="106"/>
      <c r="C856" s="106"/>
      <c r="H856" s="106"/>
      <c r="T856"/>
    </row>
    <row r="857" spans="2:20" ht="15">
      <c r="B857" s="106"/>
      <c r="C857" s="106"/>
      <c r="H857" s="106"/>
      <c r="T857"/>
    </row>
    <row r="858" spans="2:20" ht="15">
      <c r="B858" s="106"/>
      <c r="C858" s="106"/>
      <c r="H858" s="106"/>
      <c r="T858"/>
    </row>
    <row r="859" spans="2:20" ht="15">
      <c r="B859" s="106"/>
      <c r="C859" s="106"/>
      <c r="H859" s="106"/>
      <c r="T859"/>
    </row>
    <row r="860" spans="2:20" ht="15">
      <c r="B860" s="106"/>
      <c r="C860" s="106"/>
      <c r="H860" s="106"/>
      <c r="T860"/>
    </row>
    <row r="861" spans="2:20" ht="15">
      <c r="B861" s="106"/>
      <c r="C861" s="106"/>
      <c r="H861" s="106"/>
      <c r="T861"/>
    </row>
    <row r="862" spans="2:20" ht="15">
      <c r="B862" s="106"/>
      <c r="C862" s="106"/>
      <c r="H862" s="106"/>
      <c r="T862"/>
    </row>
    <row r="863" spans="2:20" ht="15">
      <c r="B863" s="106"/>
      <c r="C863" s="106"/>
      <c r="H863" s="106"/>
      <c r="T863"/>
    </row>
    <row r="864" spans="2:20" ht="15">
      <c r="B864" s="106"/>
      <c r="C864" s="106"/>
      <c r="H864" s="106"/>
      <c r="T864"/>
    </row>
    <row r="865" spans="2:20" ht="15">
      <c r="B865" s="106"/>
      <c r="C865" s="106"/>
      <c r="H865" s="106"/>
      <c r="T865"/>
    </row>
    <row r="866" spans="2:20" ht="15">
      <c r="B866" s="106"/>
      <c r="C866" s="106"/>
      <c r="H866" s="106"/>
      <c r="T866"/>
    </row>
    <row r="867" spans="2:20" ht="15">
      <c r="B867" s="106"/>
      <c r="C867" s="106"/>
      <c r="H867" s="106"/>
      <c r="T867"/>
    </row>
    <row r="868" spans="2:20" ht="15">
      <c r="B868" s="106"/>
      <c r="C868" s="106"/>
      <c r="H868" s="106"/>
      <c r="T868"/>
    </row>
    <row r="869" spans="2:20" ht="15">
      <c r="B869" s="106"/>
      <c r="C869" s="106"/>
      <c r="H869" s="106"/>
      <c r="T869"/>
    </row>
    <row r="870" spans="2:20" ht="15">
      <c r="B870" s="106"/>
      <c r="C870" s="106"/>
      <c r="H870" s="106"/>
      <c r="T870"/>
    </row>
    <row r="871" spans="2:20" ht="15">
      <c r="B871" s="106"/>
      <c r="C871" s="106"/>
      <c r="H871" s="106"/>
      <c r="T871"/>
    </row>
    <row r="872" spans="2:20" ht="15">
      <c r="B872" s="106"/>
      <c r="C872" s="106"/>
      <c r="H872" s="106"/>
      <c r="T872"/>
    </row>
    <row r="873" spans="2:20" ht="15">
      <c r="B873" s="106"/>
      <c r="C873" s="106"/>
      <c r="H873" s="106"/>
      <c r="T873"/>
    </row>
    <row r="874" spans="2:20" ht="15">
      <c r="B874" s="106"/>
      <c r="C874" s="106"/>
      <c r="H874" s="106"/>
      <c r="T874"/>
    </row>
    <row r="875" spans="2:20" ht="15">
      <c r="B875" s="106"/>
      <c r="C875" s="106"/>
      <c r="H875" s="106"/>
      <c r="T875"/>
    </row>
    <row r="876" spans="2:20" ht="15">
      <c r="B876" s="106"/>
      <c r="C876" s="106"/>
      <c r="H876" s="106"/>
      <c r="T876"/>
    </row>
    <row r="877" spans="2:20" ht="15">
      <c r="B877" s="106"/>
      <c r="C877" s="106"/>
      <c r="H877" s="106"/>
      <c r="T877"/>
    </row>
    <row r="878" spans="2:20" ht="15">
      <c r="B878" s="106"/>
      <c r="C878" s="106"/>
      <c r="H878" s="106"/>
      <c r="T878"/>
    </row>
    <row r="879" spans="2:20" ht="15">
      <c r="B879" s="106"/>
      <c r="C879" s="106"/>
      <c r="H879" s="106"/>
      <c r="T879"/>
    </row>
    <row r="880" spans="2:20" ht="15">
      <c r="B880" s="106"/>
      <c r="C880" s="106"/>
      <c r="H880" s="106"/>
      <c r="T880"/>
    </row>
    <row r="881" spans="2:20" ht="15">
      <c r="B881" s="106"/>
      <c r="C881" s="106"/>
      <c r="H881" s="106"/>
      <c r="T881"/>
    </row>
    <row r="882" spans="2:20" ht="15">
      <c r="B882" s="106"/>
      <c r="C882" s="106"/>
      <c r="H882" s="106"/>
      <c r="T882"/>
    </row>
    <row r="883" spans="2:20" ht="15">
      <c r="B883" s="106"/>
      <c r="C883" s="106"/>
      <c r="H883" s="106"/>
      <c r="T883"/>
    </row>
    <row r="884" spans="2:20" ht="15">
      <c r="B884" s="106"/>
      <c r="C884" s="106"/>
      <c r="H884" s="106"/>
      <c r="T884"/>
    </row>
    <row r="885" spans="2:20" ht="15">
      <c r="B885" s="106"/>
      <c r="C885" s="106"/>
      <c r="H885" s="106"/>
      <c r="T885"/>
    </row>
    <row r="886" spans="2:20" ht="15">
      <c r="B886" s="106"/>
      <c r="C886" s="106"/>
      <c r="H886" s="106"/>
      <c r="T886"/>
    </row>
    <row r="887" spans="2:20" ht="15">
      <c r="B887" s="106"/>
      <c r="C887" s="106"/>
      <c r="H887" s="106"/>
      <c r="T887"/>
    </row>
    <row r="888" spans="2:20" ht="15">
      <c r="B888" s="106"/>
      <c r="C888" s="106"/>
      <c r="H888" s="106"/>
      <c r="T888"/>
    </row>
    <row r="889" spans="2:20" ht="15">
      <c r="B889" s="106"/>
      <c r="C889" s="106"/>
      <c r="H889" s="106"/>
      <c r="T889"/>
    </row>
    <row r="890" spans="2:20" ht="15">
      <c r="B890" s="106"/>
      <c r="C890" s="106"/>
      <c r="H890" s="106"/>
      <c r="T890"/>
    </row>
    <row r="891" spans="2:20" ht="15">
      <c r="B891" s="106"/>
      <c r="C891" s="106"/>
      <c r="H891" s="106"/>
      <c r="T891"/>
    </row>
    <row r="892" spans="2:20" ht="15">
      <c r="B892" s="106"/>
      <c r="C892" s="106"/>
      <c r="H892" s="106"/>
      <c r="T892"/>
    </row>
    <row r="893" spans="2:20" ht="15">
      <c r="B893" s="106"/>
      <c r="C893" s="106"/>
      <c r="H893" s="106"/>
      <c r="T893"/>
    </row>
    <row r="894" spans="2:20" ht="15">
      <c r="B894" s="106"/>
      <c r="C894" s="106"/>
      <c r="H894" s="106"/>
      <c r="T894"/>
    </row>
    <row r="895" spans="2:20" ht="15">
      <c r="B895" s="106"/>
      <c r="C895" s="106"/>
      <c r="H895" s="106"/>
      <c r="T895"/>
    </row>
    <row r="896" spans="2:20" ht="15">
      <c r="B896" s="106"/>
      <c r="C896" s="106"/>
      <c r="H896" s="106"/>
      <c r="T896"/>
    </row>
    <row r="897" spans="2:20" ht="15">
      <c r="B897" s="106"/>
      <c r="C897" s="106"/>
      <c r="H897" s="106"/>
      <c r="T897"/>
    </row>
    <row r="898" spans="2:20" ht="15">
      <c r="B898" s="106"/>
      <c r="C898" s="106"/>
      <c r="H898" s="106"/>
      <c r="T898"/>
    </row>
    <row r="899" spans="2:20" ht="15">
      <c r="B899" s="106"/>
      <c r="C899" s="106"/>
      <c r="H899" s="106"/>
      <c r="T899"/>
    </row>
    <row r="900" spans="2:20" ht="15">
      <c r="B900" s="106"/>
      <c r="C900" s="106"/>
      <c r="H900" s="106"/>
      <c r="T900"/>
    </row>
    <row r="901" spans="2:20" ht="15">
      <c r="B901" s="106"/>
      <c r="C901" s="106"/>
      <c r="H901" s="106"/>
      <c r="T901"/>
    </row>
    <row r="902" spans="2:20" ht="15">
      <c r="B902" s="106"/>
      <c r="C902" s="106"/>
      <c r="H902" s="106"/>
      <c r="T902"/>
    </row>
    <row r="903" spans="2:20" ht="15">
      <c r="B903" s="106"/>
      <c r="C903" s="106"/>
      <c r="H903" s="106"/>
      <c r="T903"/>
    </row>
    <row r="904" spans="2:20" ht="15">
      <c r="B904" s="106"/>
      <c r="C904" s="106"/>
      <c r="H904" s="106"/>
      <c r="T904"/>
    </row>
    <row r="905" spans="2:20" ht="15">
      <c r="B905" s="106"/>
      <c r="C905" s="106"/>
      <c r="H905" s="106"/>
      <c r="T905"/>
    </row>
    <row r="906" spans="2:20" ht="15">
      <c r="B906" s="106"/>
      <c r="C906" s="106"/>
      <c r="H906" s="106"/>
      <c r="T906"/>
    </row>
    <row r="907" spans="2:20" ht="15">
      <c r="B907" s="106"/>
      <c r="C907" s="106"/>
      <c r="H907" s="106"/>
      <c r="T907"/>
    </row>
    <row r="908" spans="2:20" ht="15">
      <c r="B908" s="106"/>
      <c r="C908" s="106"/>
      <c r="H908" s="106"/>
      <c r="T908"/>
    </row>
    <row r="909" spans="2:20" ht="15">
      <c r="B909" s="106"/>
      <c r="C909" s="106"/>
      <c r="H909" s="106"/>
      <c r="T909"/>
    </row>
    <row r="910" spans="2:20" ht="15">
      <c r="B910" s="106"/>
      <c r="C910" s="106"/>
      <c r="H910" s="106"/>
      <c r="T910"/>
    </row>
    <row r="911" spans="2:20" ht="15">
      <c r="B911" s="106"/>
      <c r="C911" s="106"/>
      <c r="H911" s="106"/>
      <c r="T911"/>
    </row>
    <row r="912" spans="2:20" ht="15">
      <c r="B912" s="106"/>
      <c r="C912" s="106"/>
      <c r="H912" s="106"/>
      <c r="T912"/>
    </row>
    <row r="913" spans="2:20" ht="15">
      <c r="B913" s="106"/>
      <c r="C913" s="106"/>
      <c r="H913" s="106"/>
      <c r="T913"/>
    </row>
    <row r="914" spans="2:20" ht="15">
      <c r="B914" s="106"/>
      <c r="C914" s="106"/>
      <c r="H914" s="106"/>
      <c r="T914"/>
    </row>
    <row r="915" spans="2:20" ht="15">
      <c r="B915" s="106"/>
      <c r="C915" s="106"/>
      <c r="H915" s="106"/>
      <c r="T915"/>
    </row>
    <row r="916" spans="2:20" ht="15">
      <c r="B916" s="106"/>
      <c r="C916" s="106"/>
      <c r="H916" s="106"/>
      <c r="T916"/>
    </row>
    <row r="917" spans="2:20" ht="15">
      <c r="B917" s="106"/>
      <c r="C917" s="106"/>
      <c r="H917" s="106"/>
      <c r="T917"/>
    </row>
    <row r="918" spans="2:20" ht="15">
      <c r="B918" s="106"/>
      <c r="C918" s="106"/>
      <c r="H918" s="106"/>
      <c r="T918"/>
    </row>
    <row r="919" spans="2:20" ht="15">
      <c r="B919" s="106"/>
      <c r="C919" s="106"/>
      <c r="H919" s="106"/>
      <c r="T919"/>
    </row>
    <row r="920" spans="2:20" ht="15">
      <c r="B920" s="106"/>
      <c r="C920" s="106"/>
      <c r="H920" s="106"/>
      <c r="T920"/>
    </row>
    <row r="921" spans="2:20" ht="15">
      <c r="B921" s="106"/>
      <c r="C921" s="106"/>
      <c r="H921" s="106"/>
      <c r="T921"/>
    </row>
    <row r="922" spans="2:20" ht="15">
      <c r="B922" s="106"/>
      <c r="C922" s="106"/>
      <c r="H922" s="106"/>
      <c r="T922"/>
    </row>
    <row r="923" spans="2:20" ht="15">
      <c r="B923" s="106"/>
      <c r="C923" s="106"/>
      <c r="H923" s="106"/>
      <c r="T923"/>
    </row>
    <row r="924" spans="2:20" ht="15">
      <c r="B924" s="106"/>
      <c r="C924" s="106"/>
      <c r="H924" s="106"/>
      <c r="T924"/>
    </row>
    <row r="925" spans="2:20" ht="15">
      <c r="B925" s="106"/>
      <c r="C925" s="106"/>
      <c r="H925" s="106"/>
      <c r="T925"/>
    </row>
    <row r="926" spans="2:20" ht="15">
      <c r="B926" s="106"/>
      <c r="C926" s="106"/>
      <c r="H926" s="106"/>
      <c r="T926"/>
    </row>
    <row r="927" spans="2:20" ht="15">
      <c r="B927" s="106"/>
      <c r="C927" s="106"/>
      <c r="H927" s="106"/>
      <c r="T927"/>
    </row>
    <row r="928" spans="2:20" ht="15">
      <c r="B928" s="106"/>
      <c r="C928" s="106"/>
      <c r="H928" s="106"/>
      <c r="T928"/>
    </row>
    <row r="929" spans="2:20" ht="15">
      <c r="B929" s="106"/>
      <c r="C929" s="106"/>
      <c r="H929" s="106"/>
      <c r="T929"/>
    </row>
    <row r="930" spans="2:20" ht="15">
      <c r="B930" s="106"/>
      <c r="C930" s="106"/>
      <c r="H930" s="106"/>
      <c r="T930"/>
    </row>
    <row r="931" spans="2:20" ht="15">
      <c r="B931" s="106"/>
      <c r="C931" s="106"/>
      <c r="H931" s="106"/>
      <c r="T931"/>
    </row>
    <row r="932" spans="2:20" ht="15">
      <c r="B932" s="106"/>
      <c r="C932" s="106"/>
      <c r="H932" s="106"/>
      <c r="T932"/>
    </row>
    <row r="933" spans="2:20" ht="15">
      <c r="B933" s="106"/>
      <c r="C933" s="106"/>
      <c r="H933" s="106"/>
      <c r="T933"/>
    </row>
    <row r="934" spans="2:20" ht="15">
      <c r="B934" s="106"/>
      <c r="C934" s="106"/>
      <c r="H934" s="106"/>
      <c r="T934"/>
    </row>
    <row r="935" spans="2:20" ht="15">
      <c r="B935" s="106"/>
      <c r="C935" s="106"/>
      <c r="H935" s="106"/>
      <c r="T935"/>
    </row>
    <row r="936" spans="2:20" ht="15">
      <c r="B936" s="106"/>
      <c r="C936" s="106"/>
      <c r="H936" s="106"/>
      <c r="T936"/>
    </row>
    <row r="937" spans="2:20" ht="15">
      <c r="B937" s="106"/>
      <c r="C937" s="106"/>
      <c r="H937" s="106"/>
      <c r="T937"/>
    </row>
    <row r="938" spans="2:20" ht="15">
      <c r="B938" s="106"/>
      <c r="C938" s="106"/>
      <c r="H938" s="106"/>
    </row>
    <row r="939" spans="2:20" ht="15">
      <c r="B939" s="106"/>
      <c r="C939" s="106"/>
      <c r="H939" s="106"/>
    </row>
    <row r="940" spans="2:20" ht="15">
      <c r="B940" s="106"/>
      <c r="C940" s="106"/>
      <c r="H940" s="106"/>
    </row>
    <row r="941" spans="2:20" ht="15">
      <c r="B941" s="106"/>
      <c r="C941" s="106"/>
      <c r="H941" s="106"/>
    </row>
    <row r="942" spans="2:20" ht="15">
      <c r="B942" s="106"/>
      <c r="C942" s="106"/>
      <c r="H942" s="106"/>
    </row>
    <row r="943" spans="2:20" ht="15">
      <c r="B943" s="106"/>
      <c r="C943" s="106"/>
      <c r="H943" s="106"/>
    </row>
    <row r="944" spans="2:20" ht="15">
      <c r="B944" s="106"/>
      <c r="C944" s="106"/>
      <c r="H944" s="106"/>
    </row>
    <row r="945" spans="2:8" ht="15">
      <c r="B945" s="106"/>
      <c r="C945" s="106"/>
      <c r="H945" s="106"/>
    </row>
    <row r="946" spans="2:8" ht="15">
      <c r="B946" s="106"/>
      <c r="C946" s="106"/>
      <c r="H946" s="106"/>
    </row>
    <row r="947" spans="2:8" ht="15">
      <c r="B947" s="106"/>
      <c r="C947" s="106"/>
      <c r="H947" s="106"/>
    </row>
    <row r="948" spans="2:8" ht="15">
      <c r="B948" s="106"/>
      <c r="C948" s="106"/>
      <c r="H948" s="106"/>
    </row>
    <row r="949" spans="2:8" ht="15">
      <c r="B949" s="106"/>
      <c r="C949" s="106"/>
      <c r="H949" s="106"/>
    </row>
    <row r="950" spans="2:8" ht="15">
      <c r="B950" s="106"/>
      <c r="C950" s="106"/>
      <c r="H950" s="106"/>
    </row>
    <row r="951" spans="2:8" ht="15">
      <c r="B951" s="106"/>
      <c r="C951" s="106"/>
      <c r="H951" s="106"/>
    </row>
    <row r="952" spans="2:8" ht="15">
      <c r="B952" s="106"/>
      <c r="C952" s="106"/>
      <c r="H952" s="106"/>
    </row>
    <row r="953" spans="2:8" ht="15">
      <c r="B953" s="106"/>
      <c r="C953" s="106"/>
      <c r="H953" s="106"/>
    </row>
    <row r="954" spans="2:8" ht="15">
      <c r="B954" s="106"/>
      <c r="C954" s="106"/>
      <c r="H954" s="106"/>
    </row>
    <row r="955" spans="2:8" ht="15">
      <c r="B955" s="106"/>
      <c r="C955" s="106"/>
      <c r="H955" s="106"/>
    </row>
    <row r="956" spans="2:8" ht="15">
      <c r="B956" s="106"/>
      <c r="C956" s="106"/>
      <c r="H956" s="106"/>
    </row>
    <row r="957" spans="2:8" ht="15">
      <c r="B957" s="106"/>
      <c r="C957" s="106"/>
      <c r="H957" s="106"/>
    </row>
    <row r="958" spans="2:8" ht="15">
      <c r="B958" s="106"/>
      <c r="C958" s="106"/>
      <c r="H958" s="106"/>
    </row>
    <row r="959" spans="2:8" ht="15">
      <c r="B959" s="106"/>
      <c r="C959" s="106"/>
      <c r="H959" s="106"/>
    </row>
    <row r="960" spans="2:8" ht="15">
      <c r="B960" s="106"/>
      <c r="C960" s="106"/>
      <c r="H960" s="106"/>
    </row>
    <row r="961" spans="2:8" ht="15">
      <c r="B961" s="106"/>
      <c r="C961" s="106"/>
      <c r="H961" s="106"/>
    </row>
    <row r="962" spans="2:8" ht="15">
      <c r="B962" s="106"/>
      <c r="C962" s="106"/>
      <c r="H962" s="106"/>
    </row>
    <row r="963" spans="2:8" ht="15">
      <c r="B963" s="106"/>
      <c r="C963" s="106"/>
      <c r="H963" s="106"/>
    </row>
    <row r="964" spans="2:8" ht="15">
      <c r="B964" s="106"/>
      <c r="C964" s="106"/>
      <c r="H964" s="106"/>
    </row>
    <row r="965" spans="2:8" ht="15">
      <c r="B965" s="106"/>
      <c r="C965" s="106"/>
      <c r="H965" s="106"/>
    </row>
    <row r="966" spans="2:8" ht="15">
      <c r="B966" s="106"/>
      <c r="C966" s="106"/>
      <c r="H966" s="106"/>
    </row>
    <row r="967" spans="2:8" ht="15">
      <c r="B967" s="106"/>
      <c r="C967" s="106"/>
      <c r="H967" s="106"/>
    </row>
    <row r="968" spans="2:8" ht="15">
      <c r="B968" s="106"/>
      <c r="C968" s="106"/>
      <c r="H968" s="106"/>
    </row>
    <row r="969" spans="2:8" ht="15">
      <c r="B969" s="106"/>
      <c r="C969" s="106"/>
      <c r="H969" s="106"/>
    </row>
    <row r="970" spans="2:8" ht="15">
      <c r="B970" s="106"/>
      <c r="C970" s="106"/>
      <c r="H970" s="106"/>
    </row>
    <row r="971" spans="2:8" ht="15">
      <c r="B971" s="106"/>
      <c r="C971" s="106"/>
      <c r="H971" s="106"/>
    </row>
    <row r="972" spans="2:8" ht="15">
      <c r="B972" s="106"/>
      <c r="C972" s="106"/>
      <c r="H972" s="106"/>
    </row>
    <row r="973" spans="2:8" ht="15">
      <c r="B973" s="106"/>
      <c r="C973" s="106"/>
      <c r="H973" s="106"/>
    </row>
    <row r="974" spans="2:8" ht="15">
      <c r="B974" s="106"/>
      <c r="C974" s="106"/>
      <c r="H974" s="106"/>
    </row>
    <row r="975" spans="2:8" ht="15">
      <c r="B975" s="106"/>
      <c r="C975" s="106"/>
      <c r="H975" s="106"/>
    </row>
    <row r="976" spans="2:8" ht="15">
      <c r="B976" s="106"/>
      <c r="C976" s="106"/>
      <c r="H976" s="106"/>
    </row>
    <row r="977" spans="2:8" ht="15">
      <c r="B977" s="106"/>
      <c r="C977" s="106"/>
      <c r="H977" s="106"/>
    </row>
    <row r="978" spans="2:8" ht="15">
      <c r="B978" s="106"/>
      <c r="C978" s="106"/>
      <c r="H978" s="106"/>
    </row>
    <row r="979" spans="2:8" ht="15">
      <c r="B979" s="106"/>
      <c r="C979" s="106"/>
      <c r="H979" s="106"/>
    </row>
    <row r="980" spans="2:8" ht="15">
      <c r="B980" s="106"/>
      <c r="C980" s="106"/>
      <c r="H980" s="106"/>
    </row>
    <row r="981" spans="2:8" ht="15">
      <c r="B981" s="106"/>
      <c r="C981" s="106"/>
      <c r="H981" s="106"/>
    </row>
    <row r="982" spans="2:8" ht="15">
      <c r="B982" s="106"/>
      <c r="C982" s="106"/>
      <c r="H982" s="106"/>
    </row>
    <row r="983" spans="2:8" ht="15">
      <c r="B983" s="106"/>
      <c r="C983" s="106"/>
      <c r="H983" s="106"/>
    </row>
    <row r="984" spans="2:8" ht="15">
      <c r="B984" s="106"/>
      <c r="C984" s="106"/>
      <c r="H984" s="106"/>
    </row>
    <row r="985" spans="2:8" ht="15">
      <c r="B985" s="106"/>
      <c r="C985" s="106"/>
      <c r="H985" s="106"/>
    </row>
    <row r="986" spans="2:8" ht="15">
      <c r="B986" s="106"/>
      <c r="C986" s="106"/>
      <c r="H986" s="106"/>
    </row>
    <row r="987" spans="2:8" ht="15">
      <c r="B987" s="106"/>
      <c r="C987" s="106"/>
      <c r="H987" s="106"/>
    </row>
    <row r="988" spans="2:8" ht="15">
      <c r="B988" s="106"/>
      <c r="C988" s="106"/>
      <c r="H988" s="106"/>
    </row>
    <row r="989" spans="2:8" ht="15">
      <c r="B989" s="106"/>
      <c r="C989" s="106"/>
      <c r="H989" s="106"/>
    </row>
    <row r="990" spans="2:8" ht="15">
      <c r="B990" s="106"/>
      <c r="C990" s="106"/>
      <c r="H990" s="106"/>
    </row>
    <row r="991" spans="2:8" ht="15">
      <c r="B991" s="106"/>
      <c r="C991" s="106"/>
      <c r="H991" s="106"/>
    </row>
    <row r="992" spans="2:8" ht="15">
      <c r="B992" s="106"/>
      <c r="C992" s="106"/>
      <c r="H992" s="106"/>
    </row>
    <row r="993" spans="2:8" ht="15">
      <c r="B993" s="106"/>
      <c r="C993" s="106"/>
      <c r="H993" s="106"/>
    </row>
    <row r="994" spans="2:8" ht="15">
      <c r="B994" s="106"/>
      <c r="C994" s="106"/>
      <c r="H994" s="106"/>
    </row>
    <row r="995" spans="2:8" ht="15">
      <c r="B995" s="106"/>
      <c r="C995" s="106"/>
      <c r="H995" s="106"/>
    </row>
    <row r="996" spans="2:8" ht="15">
      <c r="B996" s="106"/>
      <c r="C996" s="106"/>
      <c r="H996" s="106"/>
    </row>
    <row r="997" spans="2:8" ht="15">
      <c r="B997" s="106"/>
      <c r="C997" s="106"/>
      <c r="H997" s="106"/>
    </row>
    <row r="998" spans="2:8" ht="15">
      <c r="B998" s="106"/>
      <c r="C998" s="106"/>
      <c r="H998" s="106"/>
    </row>
    <row r="999" spans="2:8" ht="15">
      <c r="B999" s="106"/>
      <c r="C999" s="106"/>
      <c r="H999" s="106"/>
    </row>
    <row r="1000" spans="2:8" ht="15">
      <c r="B1000" s="106"/>
      <c r="C1000" s="106"/>
      <c r="H1000" s="106"/>
    </row>
    <row r="1001" spans="2:8" ht="15">
      <c r="B1001" s="106"/>
      <c r="C1001" s="106"/>
      <c r="H1001" s="106"/>
    </row>
    <row r="1002" spans="2:8" ht="15">
      <c r="B1002" s="106"/>
      <c r="C1002" s="106"/>
      <c r="H1002" s="106"/>
    </row>
    <row r="1003" spans="2:8" ht="15">
      <c r="B1003" s="106"/>
      <c r="C1003" s="106"/>
      <c r="H1003" s="106"/>
    </row>
    <row r="1004" spans="2:8" ht="15">
      <c r="B1004" s="106"/>
      <c r="C1004" s="106"/>
      <c r="H1004" s="106"/>
    </row>
    <row r="1005" spans="2:8" ht="15">
      <c r="B1005" s="106"/>
      <c r="C1005" s="106"/>
      <c r="H1005" s="106"/>
    </row>
    <row r="1006" spans="2:8" ht="15">
      <c r="B1006" s="106"/>
      <c r="C1006" s="106"/>
      <c r="H1006" s="106"/>
    </row>
    <row r="1007" spans="2:8" ht="15">
      <c r="B1007" s="106"/>
      <c r="C1007" s="106"/>
      <c r="H1007" s="106"/>
    </row>
    <row r="1008" spans="2:8" ht="15">
      <c r="B1008" s="106"/>
      <c r="C1008" s="106"/>
      <c r="H1008" s="106"/>
    </row>
    <row r="1009" spans="2:8" ht="15">
      <c r="B1009" s="106"/>
      <c r="C1009" s="106"/>
      <c r="H1009" s="106"/>
    </row>
    <row r="1010" spans="2:8" ht="15">
      <c r="B1010" s="106"/>
      <c r="C1010" s="106"/>
      <c r="H1010" s="106"/>
    </row>
    <row r="1011" spans="2:8" ht="15">
      <c r="B1011" s="106"/>
      <c r="C1011" s="106"/>
      <c r="H1011" s="106"/>
    </row>
    <row r="1012" spans="2:8" ht="15">
      <c r="B1012" s="106"/>
      <c r="C1012" s="106"/>
      <c r="H1012" s="106"/>
    </row>
    <row r="1013" spans="2:8" ht="15">
      <c r="B1013" s="106"/>
      <c r="C1013" s="106"/>
      <c r="H1013" s="106"/>
    </row>
    <row r="1014" spans="2:8" ht="15">
      <c r="B1014" s="106"/>
      <c r="C1014" s="106"/>
      <c r="H1014" s="106"/>
    </row>
    <row r="1015" spans="2:8" ht="15">
      <c r="B1015" s="106"/>
      <c r="C1015" s="106"/>
      <c r="H1015" s="106"/>
    </row>
    <row r="1016" spans="2:8" ht="15">
      <c r="B1016" s="106"/>
      <c r="C1016" s="106"/>
      <c r="H1016" s="106"/>
    </row>
    <row r="1017" spans="2:8" ht="15">
      <c r="B1017" s="106"/>
      <c r="C1017" s="106"/>
      <c r="H1017" s="106"/>
    </row>
    <row r="1018" spans="2:8" ht="15">
      <c r="B1018" s="106"/>
      <c r="C1018" s="106"/>
      <c r="H1018" s="106"/>
    </row>
    <row r="1019" spans="2:8" ht="15">
      <c r="B1019" s="106"/>
      <c r="C1019" s="106"/>
      <c r="H1019" s="106"/>
    </row>
    <row r="1020" spans="2:8" ht="15">
      <c r="B1020" s="106"/>
      <c r="C1020" s="106"/>
      <c r="H1020" s="106"/>
    </row>
    <row r="1021" spans="2:8" ht="15">
      <c r="B1021" s="106"/>
      <c r="C1021" s="106"/>
      <c r="H1021" s="106"/>
    </row>
    <row r="1022" spans="2:8" ht="15">
      <c r="B1022" s="106"/>
      <c r="C1022" s="106"/>
      <c r="H1022" s="106"/>
    </row>
    <row r="1023" spans="2:8" ht="15">
      <c r="B1023" s="106"/>
      <c r="C1023" s="106"/>
      <c r="H1023" s="106"/>
    </row>
    <row r="1024" spans="2:8" ht="15">
      <c r="B1024" s="106"/>
      <c r="C1024" s="106"/>
      <c r="H1024" s="106"/>
    </row>
    <row r="1025" spans="2:8" ht="15">
      <c r="B1025" s="106"/>
      <c r="C1025" s="106"/>
      <c r="H1025" s="106"/>
    </row>
    <row r="1026" spans="2:8" ht="15">
      <c r="B1026" s="106"/>
      <c r="C1026" s="106"/>
      <c r="H1026" s="106"/>
    </row>
    <row r="1027" spans="2:8" ht="15">
      <c r="B1027" s="106"/>
      <c r="C1027" s="106"/>
      <c r="H1027" s="106"/>
    </row>
    <row r="1028" spans="2:8" ht="15">
      <c r="B1028" s="106"/>
      <c r="C1028" s="106"/>
      <c r="H1028" s="106"/>
    </row>
    <row r="1029" spans="2:8" ht="15">
      <c r="B1029" s="106"/>
      <c r="C1029" s="106"/>
      <c r="H1029" s="106"/>
    </row>
    <row r="1030" spans="2:8" ht="15">
      <c r="B1030" s="106"/>
      <c r="C1030" s="106"/>
      <c r="H1030" s="106"/>
    </row>
    <row r="1031" spans="2:8" ht="15">
      <c r="B1031" s="106"/>
      <c r="C1031" s="106"/>
      <c r="H1031" s="106"/>
    </row>
    <row r="1032" spans="2:8" ht="15">
      <c r="B1032" s="106"/>
      <c r="C1032" s="106"/>
      <c r="H1032" s="106"/>
    </row>
    <row r="1033" spans="2:8" ht="15">
      <c r="B1033" s="106"/>
      <c r="C1033" s="106"/>
      <c r="H1033" s="106"/>
    </row>
    <row r="1034" spans="2:8" ht="15">
      <c r="B1034" s="106"/>
      <c r="C1034" s="106"/>
      <c r="H1034" s="106"/>
    </row>
    <row r="1035" spans="2:8" ht="15">
      <c r="B1035" s="106"/>
      <c r="C1035" s="106"/>
      <c r="H1035" s="106"/>
    </row>
    <row r="1036" spans="2:8" ht="15">
      <c r="B1036" s="106"/>
      <c r="C1036" s="106"/>
      <c r="H1036" s="106"/>
    </row>
    <row r="1037" spans="2:8" ht="15">
      <c r="B1037" s="106"/>
      <c r="C1037" s="106"/>
      <c r="H1037" s="106"/>
    </row>
    <row r="1038" spans="2:8" ht="15">
      <c r="B1038" s="106"/>
      <c r="C1038" s="106"/>
      <c r="H1038" s="106"/>
    </row>
    <row r="1039" spans="2:8" ht="15">
      <c r="B1039" s="106"/>
      <c r="C1039" s="106"/>
      <c r="H1039" s="106"/>
    </row>
    <row r="1040" spans="2:8" ht="15">
      <c r="B1040" s="106"/>
      <c r="C1040" s="106"/>
      <c r="H1040" s="106"/>
    </row>
    <row r="1041" spans="2:8" ht="15">
      <c r="B1041" s="106"/>
      <c r="C1041" s="106"/>
      <c r="H1041" s="106"/>
    </row>
    <row r="1042" spans="2:8" ht="15">
      <c r="B1042" s="106"/>
      <c r="C1042" s="106"/>
      <c r="H1042" s="106"/>
    </row>
    <row r="1043" spans="2:8" ht="15">
      <c r="B1043" s="106"/>
      <c r="C1043" s="106"/>
      <c r="H1043" s="106"/>
    </row>
    <row r="1044" spans="2:8" ht="15">
      <c r="B1044" s="106"/>
      <c r="C1044" s="106"/>
      <c r="H1044" s="106"/>
    </row>
    <row r="1045" spans="2:8" ht="15">
      <c r="B1045" s="106"/>
      <c r="C1045" s="106"/>
      <c r="H1045" s="106"/>
    </row>
    <row r="1046" spans="2:8" ht="15">
      <c r="B1046" s="106"/>
      <c r="C1046" s="106"/>
      <c r="H1046" s="106"/>
    </row>
    <row r="1047" spans="2:8" ht="15">
      <c r="B1047" s="106"/>
      <c r="C1047" s="106"/>
      <c r="H1047" s="106"/>
    </row>
    <row r="1048" spans="2:8" ht="15">
      <c r="B1048" s="106"/>
      <c r="C1048" s="106"/>
      <c r="H1048" s="106"/>
    </row>
    <row r="1049" spans="2:8" ht="15">
      <c r="B1049" s="106"/>
      <c r="C1049" s="106"/>
      <c r="H1049" s="106"/>
    </row>
    <row r="1050" spans="2:8" ht="15">
      <c r="B1050" s="106"/>
      <c r="C1050" s="106"/>
      <c r="H1050" s="106"/>
    </row>
    <row r="1051" spans="2:8" ht="15">
      <c r="B1051" s="106"/>
      <c r="C1051" s="106"/>
      <c r="H1051" s="106"/>
    </row>
    <row r="1052" spans="2:8" ht="15">
      <c r="B1052" s="106"/>
      <c r="C1052" s="106"/>
      <c r="H1052" s="106"/>
    </row>
    <row r="1053" spans="2:8" ht="15">
      <c r="B1053" s="106"/>
      <c r="C1053" s="106"/>
      <c r="H1053" s="106"/>
    </row>
    <row r="1054" spans="2:8" ht="15">
      <c r="B1054" s="106"/>
      <c r="C1054" s="106"/>
      <c r="H1054" s="106"/>
    </row>
    <row r="1055" spans="2:8" ht="15">
      <c r="B1055" s="106"/>
      <c r="C1055" s="106"/>
      <c r="H1055" s="106"/>
    </row>
    <row r="1056" spans="2:8" ht="15">
      <c r="B1056" s="106"/>
      <c r="C1056" s="106"/>
      <c r="H1056" s="106"/>
    </row>
    <row r="1057" spans="2:8" ht="15">
      <c r="B1057" s="106"/>
      <c r="C1057" s="106"/>
      <c r="H1057" s="106"/>
    </row>
    <row r="1058" spans="2:8" ht="15">
      <c r="B1058" s="106"/>
      <c r="C1058" s="106"/>
      <c r="H1058" s="106"/>
    </row>
    <row r="1059" spans="2:8" ht="15">
      <c r="B1059" s="106"/>
      <c r="C1059" s="106"/>
      <c r="H1059" s="106"/>
    </row>
    <row r="1060" spans="2:8" ht="15">
      <c r="B1060" s="106"/>
      <c r="C1060" s="106"/>
      <c r="H1060" s="106"/>
    </row>
    <row r="1061" spans="2:8" ht="15">
      <c r="B1061" s="106"/>
      <c r="C1061" s="106"/>
      <c r="H1061" s="106"/>
    </row>
    <row r="1062" spans="2:8" ht="15">
      <c r="B1062" s="106"/>
      <c r="C1062" s="106"/>
      <c r="H1062" s="106"/>
    </row>
    <row r="1063" spans="2:8" ht="15">
      <c r="B1063" s="106"/>
      <c r="C1063" s="106"/>
      <c r="H1063" s="106"/>
    </row>
    <row r="1064" spans="2:8" ht="15">
      <c r="B1064" s="106"/>
      <c r="C1064" s="106"/>
      <c r="H1064" s="106"/>
    </row>
    <row r="1065" spans="2:8" ht="15">
      <c r="B1065" s="106"/>
      <c r="C1065" s="106"/>
      <c r="H1065" s="106"/>
    </row>
    <row r="1066" spans="2:8" ht="15">
      <c r="B1066" s="106"/>
      <c r="C1066" s="106"/>
      <c r="H1066" s="106"/>
    </row>
    <row r="1067" spans="2:8" ht="15">
      <c r="B1067" s="106"/>
      <c r="C1067" s="106"/>
      <c r="H1067" s="106"/>
    </row>
    <row r="1068" spans="2:8" ht="15">
      <c r="B1068" s="106"/>
      <c r="C1068" s="106"/>
      <c r="H1068" s="106"/>
    </row>
    <row r="1069" spans="2:8" ht="15">
      <c r="B1069" s="106"/>
      <c r="C1069" s="106"/>
      <c r="H1069" s="106"/>
    </row>
    <row r="1070" spans="2:8" ht="15">
      <c r="B1070" s="106"/>
      <c r="C1070" s="106"/>
      <c r="H1070" s="106"/>
    </row>
    <row r="1071" spans="2:8" ht="15">
      <c r="B1071" s="106"/>
      <c r="C1071" s="106"/>
      <c r="H1071" s="106"/>
    </row>
    <row r="1072" spans="2:8" ht="15">
      <c r="B1072" s="106"/>
      <c r="C1072" s="106"/>
      <c r="H1072" s="106"/>
    </row>
    <row r="1073" spans="2:8" ht="15">
      <c r="B1073" s="106"/>
      <c r="C1073" s="106"/>
      <c r="H1073" s="106"/>
    </row>
    <row r="1074" spans="2:8" ht="15">
      <c r="B1074" s="106"/>
      <c r="C1074" s="106"/>
      <c r="H1074" s="106"/>
    </row>
    <row r="1075" spans="2:8" ht="15">
      <c r="B1075" s="106"/>
      <c r="C1075" s="106"/>
      <c r="H1075" s="106"/>
    </row>
    <row r="1076" spans="2:8" ht="15">
      <c r="B1076" s="106"/>
      <c r="C1076" s="106"/>
      <c r="H1076" s="106"/>
    </row>
    <row r="1077" spans="2:8" ht="15">
      <c r="B1077" s="106"/>
      <c r="C1077" s="106"/>
      <c r="H1077" s="106"/>
    </row>
    <row r="1078" spans="2:8" ht="15">
      <c r="B1078" s="106"/>
      <c r="C1078" s="106"/>
      <c r="H1078" s="106"/>
    </row>
    <row r="1079" spans="2:8" ht="15">
      <c r="B1079" s="106"/>
      <c r="C1079" s="106"/>
      <c r="H1079" s="106"/>
    </row>
    <row r="1080" spans="2:8" ht="15">
      <c r="B1080" s="106"/>
      <c r="C1080" s="106"/>
      <c r="H1080" s="106"/>
    </row>
    <row r="1081" spans="2:8" ht="15">
      <c r="B1081" s="106"/>
      <c r="C1081" s="106"/>
      <c r="H1081" s="106"/>
    </row>
    <row r="1082" spans="2:8" ht="15">
      <c r="B1082" s="106"/>
      <c r="C1082" s="106"/>
      <c r="H1082" s="106"/>
    </row>
    <row r="1083" spans="2:8" ht="15">
      <c r="B1083" s="106"/>
      <c r="C1083" s="106"/>
      <c r="H1083" s="106"/>
    </row>
    <row r="1084" spans="2:8" ht="15">
      <c r="B1084" s="106"/>
      <c r="C1084" s="106"/>
      <c r="H1084" s="106"/>
    </row>
    <row r="1085" spans="2:8" ht="15">
      <c r="B1085" s="106"/>
      <c r="C1085" s="106"/>
      <c r="H1085" s="106"/>
    </row>
    <row r="1086" spans="2:8" ht="15">
      <c r="B1086" s="106"/>
      <c r="C1086" s="106"/>
      <c r="H1086" s="106"/>
    </row>
    <row r="1087" spans="2:8" ht="15">
      <c r="B1087" s="106"/>
      <c r="C1087" s="106"/>
      <c r="H1087" s="106"/>
    </row>
    <row r="1088" spans="2:8" ht="15">
      <c r="B1088" s="106"/>
      <c r="C1088" s="106"/>
      <c r="H1088" s="106"/>
    </row>
    <row r="1089" spans="2:8" ht="15">
      <c r="B1089" s="106"/>
      <c r="C1089" s="106"/>
      <c r="H1089" s="106"/>
    </row>
    <row r="1090" spans="2:8" ht="15">
      <c r="B1090" s="106"/>
      <c r="C1090" s="106"/>
      <c r="H1090" s="106"/>
    </row>
    <row r="1091" spans="2:8" ht="15">
      <c r="B1091" s="106"/>
      <c r="C1091" s="106"/>
      <c r="H1091" s="106"/>
    </row>
    <row r="1092" spans="2:8" ht="15">
      <c r="B1092" s="106"/>
      <c r="C1092" s="106"/>
      <c r="H1092" s="106"/>
    </row>
    <row r="1093" spans="2:8" ht="15">
      <c r="B1093" s="106"/>
      <c r="C1093" s="106"/>
      <c r="H1093" s="106"/>
    </row>
    <row r="1094" spans="2:8" ht="15">
      <c r="B1094" s="106"/>
      <c r="C1094" s="106"/>
      <c r="H1094" s="106"/>
    </row>
    <row r="1095" spans="2:8" ht="15">
      <c r="B1095" s="106"/>
      <c r="C1095" s="106"/>
      <c r="H1095" s="106"/>
    </row>
    <row r="1096" spans="2:8" ht="15">
      <c r="B1096" s="106"/>
      <c r="C1096" s="106"/>
      <c r="H1096" s="106"/>
    </row>
    <row r="1097" spans="2:8" ht="15">
      <c r="B1097" s="106"/>
      <c r="C1097" s="106"/>
      <c r="H1097" s="106"/>
    </row>
    <row r="1098" spans="2:8" ht="15">
      <c r="B1098" s="106"/>
      <c r="C1098" s="106"/>
      <c r="H1098" s="106"/>
    </row>
    <row r="1099" spans="2:8" ht="15">
      <c r="B1099" s="106"/>
      <c r="C1099" s="106"/>
      <c r="H1099" s="106"/>
    </row>
    <row r="1100" spans="2:8" ht="15">
      <c r="B1100" s="106"/>
      <c r="C1100" s="106"/>
      <c r="H1100" s="106"/>
    </row>
    <row r="1101" spans="2:8" ht="15">
      <c r="B1101" s="106"/>
      <c r="C1101" s="106"/>
      <c r="H1101" s="106"/>
    </row>
    <row r="1102" spans="2:8" ht="15">
      <c r="B1102" s="106"/>
      <c r="C1102" s="106"/>
      <c r="H1102" s="106"/>
    </row>
    <row r="1103" spans="2:8" ht="15">
      <c r="B1103" s="106"/>
      <c r="C1103" s="106"/>
      <c r="H1103" s="106"/>
    </row>
    <row r="1104" spans="2:8" ht="15">
      <c r="B1104" s="106"/>
      <c r="C1104" s="106"/>
      <c r="H1104" s="106"/>
    </row>
    <row r="1105" spans="2:8" ht="15">
      <c r="B1105" s="106"/>
      <c r="C1105" s="106"/>
      <c r="H1105" s="106"/>
    </row>
    <row r="1106" spans="2:8" ht="15">
      <c r="B1106" s="106"/>
      <c r="C1106" s="106"/>
      <c r="H1106" s="106"/>
    </row>
    <row r="1107" spans="2:8" ht="15">
      <c r="B1107" s="106"/>
      <c r="C1107" s="106"/>
      <c r="H1107" s="106"/>
    </row>
    <row r="1108" spans="2:8" ht="15">
      <c r="B1108" s="106"/>
      <c r="C1108" s="106"/>
      <c r="H1108" s="106"/>
    </row>
    <row r="1109" spans="2:8" ht="15">
      <c r="B1109" s="106"/>
      <c r="C1109" s="106"/>
      <c r="H1109" s="106"/>
    </row>
    <row r="1110" spans="2:8" ht="15">
      <c r="B1110" s="106"/>
      <c r="C1110" s="106"/>
      <c r="H1110" s="106"/>
    </row>
    <row r="1111" spans="2:8" ht="15">
      <c r="B1111" s="106"/>
      <c r="C1111" s="106"/>
      <c r="H1111" s="106"/>
    </row>
    <row r="1112" spans="2:8" ht="15">
      <c r="B1112" s="106"/>
      <c r="C1112" s="106"/>
      <c r="H1112" s="106"/>
    </row>
    <row r="1113" spans="2:8" ht="15">
      <c r="B1113" s="106"/>
      <c r="C1113" s="106"/>
      <c r="H1113" s="106"/>
    </row>
    <row r="1114" spans="2:8" ht="15">
      <c r="B1114" s="106"/>
      <c r="C1114" s="106"/>
      <c r="H1114" s="106"/>
    </row>
    <row r="1115" spans="2:8" ht="15">
      <c r="B1115" s="106"/>
      <c r="C1115" s="106"/>
      <c r="H1115" s="106"/>
    </row>
    <row r="1116" spans="2:8" ht="15">
      <c r="B1116" s="106"/>
      <c r="C1116" s="106"/>
      <c r="H1116" s="106"/>
    </row>
    <row r="1117" spans="2:8" ht="15">
      <c r="B1117" s="106"/>
      <c r="C1117" s="106"/>
      <c r="H1117" s="106"/>
    </row>
    <row r="1118" spans="2:8" ht="15">
      <c r="B1118" s="106"/>
      <c r="C1118" s="106"/>
      <c r="H1118" s="106"/>
    </row>
    <row r="1119" spans="2:8" ht="15">
      <c r="B1119" s="106"/>
      <c r="C1119" s="106"/>
      <c r="H1119" s="106"/>
    </row>
    <row r="1120" spans="2:8" ht="15">
      <c r="B1120" s="106"/>
      <c r="C1120" s="106"/>
      <c r="H1120" s="106"/>
    </row>
    <row r="1121" spans="2:8" ht="15">
      <c r="B1121" s="106"/>
      <c r="C1121" s="106"/>
      <c r="H1121" s="106"/>
    </row>
    <row r="1122" spans="2:8" ht="15">
      <c r="B1122" s="106"/>
      <c r="C1122" s="106"/>
      <c r="H1122" s="106"/>
    </row>
    <row r="1123" spans="2:8" ht="15">
      <c r="B1123" s="106"/>
      <c r="C1123" s="106"/>
      <c r="H1123" s="106"/>
    </row>
    <row r="1124" spans="2:8" ht="15">
      <c r="B1124" s="106"/>
      <c r="C1124" s="106"/>
      <c r="H1124" s="106"/>
    </row>
    <row r="1125" spans="2:8" ht="15">
      <c r="B1125" s="106"/>
      <c r="C1125" s="106"/>
      <c r="H1125" s="106"/>
    </row>
    <row r="1126" spans="2:8" ht="15">
      <c r="B1126" s="106"/>
      <c r="C1126" s="106"/>
      <c r="H1126" s="106"/>
    </row>
    <row r="1127" spans="2:8" ht="15">
      <c r="B1127" s="106"/>
      <c r="C1127" s="106"/>
      <c r="H1127" s="106"/>
    </row>
    <row r="1128" spans="2:8" ht="15">
      <c r="B1128" s="106"/>
      <c r="C1128" s="106"/>
      <c r="H1128" s="106"/>
    </row>
    <row r="1129" spans="2:8" ht="15">
      <c r="B1129" s="106"/>
      <c r="C1129" s="106"/>
      <c r="H1129" s="106"/>
    </row>
    <row r="1130" spans="2:8" ht="15">
      <c r="B1130" s="106"/>
      <c r="C1130" s="106"/>
      <c r="H1130" s="106"/>
    </row>
    <row r="1131" spans="2:8" ht="15">
      <c r="B1131" s="106"/>
      <c r="C1131" s="106"/>
      <c r="H1131" s="106"/>
    </row>
    <row r="1132" spans="2:8" ht="15">
      <c r="B1132" s="106"/>
      <c r="C1132" s="106"/>
      <c r="H1132" s="106"/>
    </row>
    <row r="1133" spans="2:8" ht="15">
      <c r="B1133" s="106"/>
      <c r="C1133" s="106"/>
      <c r="H1133" s="106"/>
    </row>
    <row r="1134" spans="2:8" ht="15">
      <c r="B1134" s="106"/>
      <c r="C1134" s="106"/>
      <c r="H1134" s="106"/>
    </row>
    <row r="1135" spans="2:8" ht="15">
      <c r="B1135" s="106"/>
      <c r="C1135" s="106"/>
      <c r="H1135" s="106"/>
    </row>
    <row r="1136" spans="2:8" ht="15">
      <c r="B1136" s="106"/>
      <c r="C1136" s="106"/>
      <c r="H1136" s="106"/>
    </row>
    <row r="1137" spans="2:8" ht="15">
      <c r="B1137" s="106"/>
      <c r="C1137" s="106"/>
      <c r="H1137" s="106"/>
    </row>
    <row r="1138" spans="2:8" ht="15">
      <c r="B1138" s="106"/>
      <c r="C1138" s="106"/>
      <c r="H1138" s="106"/>
    </row>
    <row r="1139" spans="2:8" ht="15">
      <c r="B1139" s="106"/>
      <c r="C1139" s="106"/>
      <c r="H1139" s="106"/>
    </row>
    <row r="1140" spans="2:8" ht="15">
      <c r="B1140" s="106"/>
      <c r="C1140" s="106"/>
      <c r="H1140" s="106"/>
    </row>
    <row r="1141" spans="2:8" ht="15">
      <c r="B1141" s="106"/>
      <c r="C1141" s="106"/>
      <c r="H1141" s="106"/>
    </row>
    <row r="1142" spans="2:8" ht="15">
      <c r="B1142" s="106"/>
      <c r="C1142" s="106"/>
      <c r="H1142" s="106"/>
    </row>
    <row r="1143" spans="2:8" ht="15">
      <c r="B1143" s="106"/>
      <c r="C1143" s="106"/>
      <c r="H1143" s="106"/>
    </row>
    <row r="1144" spans="2:8" ht="15">
      <c r="B1144" s="106"/>
      <c r="C1144" s="106"/>
      <c r="H1144" s="106"/>
    </row>
    <row r="1145" spans="2:8" ht="15">
      <c r="B1145" s="106"/>
      <c r="C1145" s="106"/>
      <c r="H1145" s="106"/>
    </row>
    <row r="1146" spans="2:8" ht="15">
      <c r="B1146" s="106"/>
      <c r="C1146" s="106"/>
      <c r="H1146" s="106"/>
    </row>
    <row r="1147" spans="2:8" ht="15">
      <c r="B1147" s="106"/>
      <c r="C1147" s="106"/>
      <c r="H1147" s="106"/>
    </row>
    <row r="1148" spans="2:8" ht="15">
      <c r="B1148" s="106"/>
      <c r="C1148" s="106"/>
      <c r="H1148" s="106"/>
    </row>
    <row r="1149" spans="2:8" ht="15">
      <c r="B1149" s="106"/>
      <c r="C1149" s="106"/>
      <c r="H1149" s="106"/>
    </row>
    <row r="1150" spans="2:8" ht="15">
      <c r="B1150" s="106"/>
      <c r="C1150" s="106"/>
      <c r="H1150" s="106"/>
    </row>
    <row r="1151" spans="2:8" ht="15">
      <c r="B1151" s="106"/>
      <c r="C1151" s="106"/>
      <c r="H1151" s="106"/>
    </row>
    <row r="1152" spans="2:8" ht="15">
      <c r="B1152" s="106"/>
      <c r="C1152" s="106"/>
      <c r="H1152" s="106"/>
    </row>
    <row r="1153" spans="2:8" ht="15">
      <c r="B1153" s="106"/>
      <c r="C1153" s="106"/>
      <c r="H1153" s="106"/>
    </row>
    <row r="1154" spans="2:8" ht="15">
      <c r="B1154" s="106"/>
      <c r="C1154" s="106"/>
      <c r="H1154" s="106"/>
    </row>
    <row r="1155" spans="2:8" ht="15">
      <c r="B1155" s="106"/>
      <c r="C1155" s="106"/>
      <c r="H1155" s="106"/>
    </row>
    <row r="1156" spans="2:8" ht="15">
      <c r="B1156" s="106"/>
      <c r="C1156" s="106"/>
      <c r="H1156" s="106"/>
    </row>
    <row r="1157" spans="2:8" ht="15">
      <c r="B1157" s="106"/>
      <c r="C1157" s="106"/>
      <c r="H1157" s="106"/>
    </row>
    <row r="1158" spans="2:8" ht="15">
      <c r="B1158" s="106"/>
      <c r="C1158" s="106"/>
      <c r="H1158" s="106"/>
    </row>
    <row r="1159" spans="2:8" ht="15">
      <c r="B1159" s="106"/>
      <c r="C1159" s="106"/>
      <c r="H1159" s="106"/>
    </row>
    <row r="1160" spans="2:8" ht="15">
      <c r="B1160" s="106"/>
      <c r="C1160" s="106"/>
      <c r="H1160" s="106"/>
    </row>
    <row r="1161" spans="2:8" ht="15">
      <c r="B1161" s="106"/>
      <c r="C1161" s="106"/>
      <c r="H1161" s="106"/>
    </row>
    <row r="1162" spans="2:8" ht="15">
      <c r="B1162" s="106"/>
      <c r="C1162" s="106"/>
      <c r="H1162" s="106"/>
    </row>
    <row r="1163" spans="2:8" ht="15">
      <c r="B1163" s="106"/>
      <c r="C1163" s="106"/>
      <c r="H1163" s="106"/>
    </row>
    <row r="1164" spans="2:8" ht="15">
      <c r="B1164" s="106"/>
      <c r="C1164" s="106"/>
      <c r="H1164" s="106"/>
    </row>
    <row r="1165" spans="2:8" ht="15">
      <c r="B1165" s="106"/>
      <c r="C1165" s="106"/>
      <c r="H1165" s="106"/>
    </row>
    <row r="1166" spans="2:8" ht="15">
      <c r="B1166" s="106"/>
      <c r="C1166" s="106"/>
      <c r="H1166" s="106"/>
    </row>
    <row r="1167" spans="2:8" ht="15">
      <c r="B1167" s="106"/>
      <c r="C1167" s="106"/>
      <c r="H1167" s="106"/>
    </row>
    <row r="1168" spans="2:8" ht="15">
      <c r="B1168" s="106"/>
      <c r="C1168" s="106"/>
      <c r="H1168" s="106"/>
    </row>
    <row r="1169" spans="2:8" ht="15">
      <c r="B1169" s="106"/>
      <c r="C1169" s="106"/>
      <c r="H1169" s="106"/>
    </row>
    <row r="1170" spans="2:8" ht="15">
      <c r="B1170" s="106"/>
      <c r="C1170" s="106"/>
      <c r="H1170" s="106"/>
    </row>
    <row r="1171" spans="2:8" ht="15">
      <c r="B1171" s="106"/>
      <c r="C1171" s="106"/>
      <c r="H1171" s="106"/>
    </row>
    <row r="1172" spans="2:8" ht="15">
      <c r="B1172" s="106"/>
      <c r="C1172" s="106"/>
      <c r="H1172" s="106"/>
    </row>
    <row r="1173" spans="2:8" ht="15">
      <c r="B1173" s="106"/>
      <c r="C1173" s="106"/>
      <c r="H1173" s="106"/>
    </row>
    <row r="1174" spans="2:8" ht="15">
      <c r="B1174" s="106"/>
      <c r="C1174" s="106"/>
      <c r="H1174" s="106"/>
    </row>
    <row r="1175" spans="2:8" ht="15">
      <c r="B1175" s="106"/>
      <c r="C1175" s="106"/>
      <c r="H1175" s="106"/>
    </row>
    <row r="1176" spans="2:8" ht="15">
      <c r="B1176" s="106"/>
      <c r="C1176" s="106"/>
      <c r="H1176" s="106"/>
    </row>
    <row r="1177" spans="2:8" ht="15">
      <c r="B1177" s="106"/>
      <c r="C1177" s="106"/>
      <c r="H1177" s="106"/>
    </row>
    <row r="1178" spans="2:8" ht="15">
      <c r="B1178" s="106"/>
      <c r="C1178" s="106"/>
      <c r="H1178" s="106"/>
    </row>
    <row r="1179" spans="2:8" ht="15">
      <c r="B1179" s="106"/>
      <c r="C1179" s="106"/>
      <c r="H1179" s="106"/>
    </row>
    <row r="1180" spans="2:8" ht="15">
      <c r="B1180" s="106"/>
      <c r="C1180" s="106"/>
      <c r="H1180" s="106"/>
    </row>
    <row r="1181" spans="2:8" ht="15">
      <c r="B1181" s="106"/>
      <c r="C1181" s="106"/>
      <c r="H1181" s="106"/>
    </row>
    <row r="1182" spans="2:8" ht="15">
      <c r="B1182" s="106"/>
      <c r="C1182" s="106"/>
      <c r="H1182" s="106"/>
    </row>
    <row r="1183" spans="2:8" ht="15">
      <c r="B1183" s="106"/>
      <c r="C1183" s="106"/>
      <c r="H1183" s="106"/>
    </row>
    <row r="1184" spans="2:8" ht="15">
      <c r="B1184" s="106"/>
      <c r="C1184" s="106"/>
      <c r="H1184" s="106"/>
    </row>
    <row r="1185" spans="2:8" ht="15">
      <c r="B1185" s="106"/>
      <c r="C1185" s="106"/>
      <c r="H1185" s="106"/>
    </row>
    <row r="1186" spans="2:8" ht="15">
      <c r="B1186" s="106"/>
      <c r="C1186" s="106"/>
      <c r="H1186" s="106"/>
    </row>
    <row r="1187" spans="2:8" ht="15">
      <c r="B1187" s="106"/>
      <c r="C1187" s="106"/>
      <c r="H1187" s="106"/>
    </row>
    <row r="1188" spans="2:8" ht="15">
      <c r="B1188" s="106"/>
      <c r="C1188" s="106"/>
      <c r="H1188" s="106"/>
    </row>
    <row r="1189" spans="2:8" ht="15">
      <c r="B1189" s="106"/>
      <c r="C1189" s="106"/>
      <c r="H1189" s="106"/>
    </row>
    <row r="1190" spans="2:8" ht="15">
      <c r="B1190" s="106"/>
      <c r="C1190" s="106"/>
      <c r="H1190" s="106"/>
    </row>
    <row r="1191" spans="2:8" ht="15">
      <c r="B1191" s="106"/>
      <c r="C1191" s="106"/>
      <c r="H1191" s="106"/>
    </row>
    <row r="1192" spans="2:8" ht="15">
      <c r="B1192" s="106"/>
      <c r="C1192" s="106"/>
      <c r="H1192" s="106"/>
    </row>
    <row r="1193" spans="2:8" ht="15">
      <c r="B1193" s="106"/>
      <c r="C1193" s="106"/>
      <c r="H1193" s="106"/>
    </row>
    <row r="1194" spans="2:8" ht="15">
      <c r="B1194" s="106"/>
      <c r="C1194" s="106"/>
      <c r="H1194" s="106"/>
    </row>
    <row r="1195" spans="2:8" ht="15">
      <c r="B1195" s="106"/>
      <c r="C1195" s="106"/>
      <c r="H1195" s="106"/>
    </row>
    <row r="1196" spans="2:8" ht="15">
      <c r="B1196" s="106"/>
      <c r="C1196" s="106"/>
      <c r="H1196" s="106"/>
    </row>
    <row r="1197" spans="2:8" ht="15">
      <c r="B1197" s="106"/>
      <c r="C1197" s="106"/>
      <c r="H1197" s="106"/>
    </row>
    <row r="1198" spans="2:8" ht="15">
      <c r="B1198" s="106"/>
      <c r="C1198" s="106"/>
      <c r="H1198" s="106"/>
    </row>
    <row r="1199" spans="2:8" ht="15">
      <c r="B1199" s="106"/>
      <c r="C1199" s="106"/>
      <c r="H1199" s="106"/>
    </row>
    <row r="1200" spans="2:8" ht="15">
      <c r="B1200" s="106"/>
      <c r="C1200" s="106"/>
      <c r="H1200" s="106"/>
    </row>
    <row r="1201" spans="2:8" ht="15">
      <c r="B1201" s="106"/>
      <c r="C1201" s="106"/>
      <c r="H1201" s="106"/>
    </row>
    <row r="1202" spans="2:8" ht="15">
      <c r="B1202" s="106"/>
      <c r="C1202" s="106"/>
      <c r="H1202" s="106"/>
    </row>
    <row r="1203" spans="2:8" ht="15">
      <c r="B1203" s="106"/>
      <c r="C1203" s="106"/>
      <c r="H1203" s="106"/>
    </row>
    <row r="1204" spans="2:8" ht="15">
      <c r="B1204" s="106"/>
      <c r="C1204" s="106"/>
      <c r="H1204" s="106"/>
    </row>
    <row r="1205" spans="2:8" ht="15">
      <c r="B1205" s="106"/>
      <c r="C1205" s="106"/>
      <c r="H1205" s="106"/>
    </row>
    <row r="1206" spans="2:8" ht="15">
      <c r="B1206" s="106"/>
      <c r="C1206" s="106"/>
      <c r="H1206" s="106"/>
    </row>
    <row r="1207" spans="2:8" ht="15">
      <c r="B1207" s="106"/>
      <c r="C1207" s="106"/>
      <c r="H1207" s="106"/>
    </row>
    <row r="1208" spans="2:8" ht="15">
      <c r="B1208" s="106"/>
      <c r="C1208" s="106"/>
      <c r="H1208" s="106"/>
    </row>
    <row r="1209" spans="2:8" ht="15">
      <c r="B1209" s="106"/>
      <c r="C1209" s="106"/>
      <c r="H1209" s="106"/>
    </row>
    <row r="1210" spans="2:8" ht="15">
      <c r="B1210" s="106"/>
      <c r="C1210" s="106"/>
      <c r="H1210" s="106"/>
    </row>
    <row r="1211" spans="2:8" ht="15">
      <c r="B1211" s="106"/>
      <c r="C1211" s="106"/>
      <c r="H1211" s="106"/>
    </row>
    <row r="1212" spans="2:8" ht="15">
      <c r="B1212" s="106"/>
      <c r="C1212" s="106"/>
      <c r="H1212" s="106"/>
    </row>
    <row r="1213" spans="2:8" ht="15">
      <c r="B1213" s="106"/>
      <c r="C1213" s="106"/>
      <c r="H1213" s="106"/>
    </row>
    <row r="1214" spans="2:8" ht="15">
      <c r="B1214" s="106"/>
      <c r="C1214" s="106"/>
      <c r="H1214" s="106"/>
    </row>
    <row r="1215" spans="2:8" ht="15">
      <c r="B1215" s="106"/>
      <c r="C1215" s="106"/>
      <c r="H1215" s="106"/>
    </row>
    <row r="1216" spans="2:8" ht="15">
      <c r="B1216" s="106"/>
      <c r="C1216" s="106"/>
      <c r="H1216" s="106"/>
    </row>
    <row r="1217" spans="2:8" ht="15">
      <c r="B1217" s="106"/>
      <c r="C1217" s="106"/>
      <c r="H1217" s="106"/>
    </row>
    <row r="1218" spans="2:8" ht="15">
      <c r="B1218" s="106"/>
      <c r="C1218" s="106"/>
      <c r="H1218" s="106"/>
    </row>
    <row r="1219" spans="2:8" ht="15">
      <c r="B1219" s="106"/>
      <c r="C1219" s="106"/>
      <c r="H1219" s="106"/>
    </row>
    <row r="1220" spans="2:8" ht="15">
      <c r="B1220" s="106"/>
      <c r="C1220" s="106"/>
      <c r="H1220" s="106"/>
    </row>
    <row r="1221" spans="2:8" ht="15">
      <c r="B1221" s="106"/>
      <c r="C1221" s="106"/>
      <c r="H1221" s="106"/>
    </row>
    <row r="1222" spans="2:8" ht="15">
      <c r="B1222" s="106"/>
      <c r="C1222" s="106"/>
      <c r="H1222" s="106"/>
    </row>
    <row r="1223" spans="2:8" ht="15">
      <c r="B1223" s="106"/>
      <c r="C1223" s="106"/>
      <c r="H1223" s="106"/>
    </row>
    <row r="1224" spans="2:8" ht="15">
      <c r="B1224" s="106"/>
      <c r="C1224" s="106"/>
      <c r="H1224" s="106"/>
    </row>
    <row r="1225" spans="2:8" ht="15">
      <c r="B1225" s="106"/>
      <c r="C1225" s="106"/>
      <c r="H1225" s="106"/>
    </row>
    <row r="1226" spans="2:8" ht="15">
      <c r="B1226" s="106"/>
      <c r="C1226" s="106"/>
      <c r="H1226" s="106"/>
    </row>
    <row r="1227" spans="2:8" ht="15">
      <c r="B1227" s="106"/>
      <c r="C1227" s="106"/>
      <c r="H1227" s="106"/>
    </row>
    <row r="1228" spans="2:8" ht="15">
      <c r="B1228" s="106"/>
      <c r="C1228" s="106"/>
      <c r="H1228" s="106"/>
    </row>
    <row r="1229" spans="2:8" ht="15">
      <c r="B1229" s="106"/>
      <c r="C1229" s="106"/>
      <c r="H1229" s="106"/>
    </row>
    <row r="1230" spans="2:8" ht="15">
      <c r="B1230" s="106"/>
      <c r="C1230" s="106"/>
      <c r="H1230" s="106"/>
    </row>
    <row r="1231" spans="2:8" ht="15">
      <c r="B1231" s="106"/>
      <c r="C1231" s="106"/>
      <c r="H1231" s="106"/>
    </row>
    <row r="1232" spans="2:8" ht="15">
      <c r="B1232" s="106"/>
      <c r="C1232" s="106"/>
      <c r="H1232" s="106"/>
    </row>
    <row r="1233" spans="2:8" ht="15">
      <c r="B1233" s="106"/>
      <c r="C1233" s="106"/>
      <c r="H1233" s="106"/>
    </row>
    <row r="1234" spans="2:8" ht="15">
      <c r="B1234" s="106"/>
      <c r="C1234" s="106"/>
      <c r="H1234" s="106"/>
    </row>
    <row r="1235" spans="2:8" ht="15">
      <c r="B1235" s="106"/>
      <c r="C1235" s="106"/>
      <c r="H1235" s="106"/>
    </row>
    <row r="1236" spans="2:8" ht="15">
      <c r="B1236" s="106"/>
      <c r="C1236" s="106"/>
      <c r="H1236" s="106"/>
    </row>
    <row r="1237" spans="2:8" ht="15">
      <c r="B1237" s="106"/>
      <c r="C1237" s="106"/>
      <c r="H1237" s="106"/>
    </row>
    <row r="1238" spans="2:8" ht="15">
      <c r="B1238" s="106"/>
      <c r="C1238" s="106"/>
      <c r="H1238" s="106"/>
    </row>
    <row r="1239" spans="2:8" ht="15">
      <c r="B1239" s="106"/>
      <c r="C1239" s="106"/>
      <c r="H1239" s="106"/>
    </row>
    <row r="1240" spans="2:8" ht="15">
      <c r="B1240" s="106"/>
      <c r="C1240" s="106"/>
      <c r="H1240" s="106"/>
    </row>
    <row r="1241" spans="2:8" ht="15">
      <c r="B1241" s="106"/>
      <c r="C1241" s="106"/>
      <c r="H1241" s="106"/>
    </row>
    <row r="1242" spans="2:8" ht="15">
      <c r="B1242" s="106"/>
      <c r="C1242" s="106"/>
      <c r="H1242" s="106"/>
    </row>
    <row r="1243" spans="2:8" ht="15">
      <c r="B1243" s="106"/>
      <c r="C1243" s="106"/>
      <c r="H1243" s="106"/>
    </row>
    <row r="1244" spans="2:8" ht="15">
      <c r="B1244" s="106"/>
      <c r="C1244" s="106"/>
      <c r="H1244" s="106"/>
    </row>
    <row r="1245" spans="2:8" ht="15">
      <c r="B1245" s="106"/>
      <c r="C1245" s="106"/>
      <c r="H1245" s="106"/>
    </row>
    <row r="1246" spans="2:8" ht="15">
      <c r="B1246" s="106"/>
      <c r="C1246" s="106"/>
      <c r="H1246" s="106"/>
    </row>
    <row r="1247" spans="2:8" ht="15">
      <c r="B1247" s="106"/>
      <c r="C1247" s="106"/>
      <c r="H1247" s="106"/>
    </row>
    <row r="1248" spans="2:8" ht="15">
      <c r="B1248" s="106"/>
      <c r="C1248" s="106"/>
      <c r="H1248" s="106"/>
    </row>
    <row r="1249" spans="2:8" ht="15">
      <c r="B1249" s="106"/>
      <c r="C1249" s="106"/>
      <c r="H1249" s="106"/>
    </row>
    <row r="1250" spans="2:8" ht="15">
      <c r="B1250" s="106"/>
      <c r="C1250" s="106"/>
      <c r="H1250" s="106"/>
    </row>
    <row r="1251" spans="2:8" ht="15">
      <c r="B1251" s="106"/>
      <c r="C1251" s="106"/>
      <c r="H1251" s="106"/>
    </row>
    <row r="1252" spans="2:8" ht="15">
      <c r="B1252" s="106"/>
      <c r="C1252" s="106"/>
      <c r="H1252" s="106"/>
    </row>
    <row r="1253" spans="2:8" ht="15">
      <c r="B1253" s="106"/>
      <c r="C1253" s="106"/>
      <c r="H1253" s="106"/>
    </row>
    <row r="1254" spans="2:8" ht="15">
      <c r="B1254" s="106"/>
      <c r="C1254" s="106"/>
      <c r="H1254" s="106"/>
    </row>
    <row r="1255" spans="2:8" ht="15">
      <c r="B1255" s="106"/>
      <c r="C1255" s="106"/>
      <c r="H1255" s="106"/>
    </row>
    <row r="1256" spans="2:8" ht="15">
      <c r="B1256" s="106"/>
      <c r="C1256" s="106"/>
      <c r="H1256" s="106"/>
    </row>
    <row r="1257" spans="2:8" ht="15">
      <c r="B1257" s="106"/>
      <c r="C1257" s="106"/>
      <c r="H1257" s="106"/>
    </row>
    <row r="1258" spans="2:8" ht="15">
      <c r="B1258" s="106"/>
      <c r="C1258" s="106"/>
      <c r="H1258" s="106"/>
    </row>
    <row r="1259" spans="2:8" ht="15">
      <c r="B1259" s="106"/>
      <c r="C1259" s="106"/>
      <c r="H1259" s="106"/>
    </row>
    <row r="1260" spans="2:8" ht="15">
      <c r="B1260" s="106"/>
      <c r="C1260" s="106"/>
      <c r="H1260" s="106"/>
    </row>
    <row r="1261" spans="2:8" ht="15">
      <c r="B1261" s="106"/>
      <c r="C1261" s="106"/>
      <c r="H1261" s="106"/>
    </row>
    <row r="1262" spans="2:8" ht="15">
      <c r="B1262" s="106"/>
      <c r="C1262" s="106"/>
      <c r="H1262" s="106"/>
    </row>
    <row r="1263" spans="2:8" ht="15">
      <c r="B1263" s="106"/>
      <c r="C1263" s="106"/>
      <c r="H1263" s="106"/>
    </row>
    <row r="1264" spans="2:8" ht="15">
      <c r="B1264" s="106"/>
      <c r="C1264" s="106"/>
      <c r="H1264" s="106"/>
    </row>
    <row r="1265" spans="2:8" ht="15">
      <c r="B1265" s="106"/>
      <c r="C1265" s="106"/>
      <c r="H1265" s="106"/>
    </row>
    <row r="1266" spans="2:8" ht="15">
      <c r="B1266" s="106"/>
      <c r="C1266" s="106"/>
      <c r="H1266" s="106"/>
    </row>
    <row r="1267" spans="2:8" ht="15">
      <c r="B1267" s="106"/>
      <c r="C1267" s="106"/>
      <c r="H1267" s="106"/>
    </row>
    <row r="1268" spans="2:8" ht="15">
      <c r="B1268" s="106"/>
      <c r="C1268" s="106"/>
      <c r="H1268" s="106"/>
    </row>
    <row r="1269" spans="2:8" ht="15">
      <c r="B1269" s="106"/>
      <c r="C1269" s="106"/>
      <c r="H1269" s="106"/>
    </row>
    <row r="1270" spans="2:8" ht="15">
      <c r="B1270" s="106"/>
      <c r="C1270" s="106"/>
      <c r="H1270" s="106"/>
    </row>
    <row r="1271" spans="2:8" ht="15">
      <c r="B1271" s="106"/>
      <c r="C1271" s="106"/>
      <c r="H1271" s="106"/>
    </row>
    <row r="1272" spans="2:8" ht="15">
      <c r="B1272" s="106"/>
      <c r="C1272" s="106"/>
      <c r="H1272" s="106"/>
    </row>
    <row r="1273" spans="2:8" ht="15">
      <c r="B1273" s="106"/>
      <c r="C1273" s="106"/>
      <c r="H1273" s="106"/>
    </row>
    <row r="1274" spans="2:8" ht="15">
      <c r="B1274" s="106"/>
      <c r="C1274" s="106"/>
      <c r="H1274" s="106"/>
    </row>
    <row r="1275" spans="2:8" ht="15">
      <c r="B1275" s="106"/>
      <c r="C1275" s="106"/>
      <c r="H1275" s="106"/>
    </row>
    <row r="1276" spans="2:8" ht="15">
      <c r="B1276" s="106"/>
      <c r="C1276" s="106"/>
      <c r="H1276" s="106"/>
    </row>
    <row r="1277" spans="2:8" ht="15">
      <c r="B1277" s="106"/>
      <c r="C1277" s="106"/>
      <c r="H1277" s="106"/>
    </row>
    <row r="1278" spans="2:8" ht="15">
      <c r="B1278" s="106"/>
      <c r="C1278" s="106"/>
      <c r="H1278" s="106"/>
    </row>
    <row r="1279" spans="2:8" ht="15">
      <c r="B1279" s="106"/>
      <c r="C1279" s="106"/>
      <c r="H1279" s="106"/>
    </row>
    <row r="1280" spans="2:8" ht="15">
      <c r="B1280" s="106"/>
      <c r="C1280" s="106"/>
      <c r="H1280" s="106"/>
    </row>
    <row r="1281" spans="2:8" ht="15">
      <c r="B1281" s="106"/>
      <c r="C1281" s="106"/>
      <c r="H1281" s="106"/>
    </row>
    <row r="1282" spans="2:8" ht="15">
      <c r="B1282" s="106"/>
      <c r="C1282" s="106"/>
      <c r="H1282" s="106"/>
    </row>
    <row r="1283" spans="2:8" ht="15">
      <c r="B1283" s="106"/>
      <c r="C1283" s="106"/>
      <c r="H1283" s="106"/>
    </row>
    <row r="1284" spans="2:8" ht="15">
      <c r="B1284" s="106"/>
      <c r="C1284" s="106"/>
      <c r="H1284" s="106"/>
    </row>
    <row r="1285" spans="2:8" ht="15">
      <c r="B1285" s="106"/>
      <c r="C1285" s="106"/>
      <c r="H1285" s="106"/>
    </row>
    <row r="1286" spans="2:8" ht="15">
      <c r="B1286" s="106"/>
      <c r="C1286" s="106"/>
      <c r="H1286" s="106"/>
    </row>
    <row r="1287" spans="2:8" ht="15">
      <c r="B1287" s="106"/>
      <c r="C1287" s="106"/>
      <c r="H1287" s="106"/>
    </row>
    <row r="1288" spans="2:8" ht="15">
      <c r="B1288" s="106"/>
      <c r="C1288" s="106"/>
      <c r="H1288" s="106"/>
    </row>
    <row r="1289" spans="2:8" ht="15">
      <c r="B1289" s="106"/>
      <c r="C1289" s="106"/>
      <c r="H1289" s="106"/>
    </row>
    <row r="1290" spans="2:8" ht="15">
      <c r="B1290" s="106"/>
      <c r="C1290" s="106"/>
      <c r="H1290" s="106"/>
    </row>
    <row r="1291" spans="2:8" ht="15">
      <c r="B1291" s="106"/>
      <c r="C1291" s="106"/>
      <c r="H1291" s="106"/>
    </row>
    <row r="1292" spans="2:8" ht="15">
      <c r="B1292" s="106"/>
      <c r="C1292" s="106"/>
      <c r="H1292" s="106"/>
    </row>
    <row r="1293" spans="2:8" ht="15">
      <c r="B1293" s="106"/>
      <c r="C1293" s="106"/>
      <c r="H1293" s="106"/>
    </row>
    <row r="1294" spans="2:8" ht="15">
      <c r="B1294" s="106"/>
      <c r="C1294" s="106"/>
      <c r="H1294" s="106"/>
    </row>
    <row r="1295" spans="2:8" ht="15">
      <c r="B1295" s="106"/>
      <c r="C1295" s="106"/>
      <c r="H1295" s="106"/>
    </row>
    <row r="1296" spans="2:8" ht="15">
      <c r="B1296" s="106"/>
      <c r="C1296" s="106"/>
      <c r="H1296" s="106"/>
    </row>
    <row r="1297" spans="2:8" ht="15">
      <c r="B1297" s="106"/>
      <c r="C1297" s="106"/>
      <c r="H1297" s="106"/>
    </row>
    <row r="1298" spans="2:8" ht="15">
      <c r="B1298" s="106"/>
      <c r="C1298" s="106"/>
      <c r="H1298" s="106"/>
    </row>
    <row r="1299" spans="2:8" ht="15">
      <c r="B1299" s="106"/>
      <c r="C1299" s="106"/>
      <c r="H1299" s="106"/>
    </row>
    <row r="1300" spans="2:8" ht="15">
      <c r="B1300" s="106"/>
      <c r="C1300" s="106"/>
      <c r="H1300" s="106"/>
    </row>
    <row r="1301" spans="2:8" ht="15">
      <c r="B1301" s="106"/>
      <c r="C1301" s="106"/>
      <c r="H1301" s="106"/>
    </row>
    <row r="1302" spans="2:8" ht="15">
      <c r="B1302" s="106"/>
      <c r="C1302" s="106"/>
      <c r="H1302" s="106"/>
    </row>
    <row r="1303" spans="2:8" ht="15">
      <c r="B1303" s="106"/>
      <c r="C1303" s="106"/>
      <c r="H1303" s="106"/>
    </row>
    <row r="1304" spans="2:8" ht="15">
      <c r="B1304" s="106"/>
      <c r="C1304" s="106"/>
      <c r="H1304" s="106"/>
    </row>
    <row r="1305" spans="2:8" ht="15">
      <c r="B1305" s="106"/>
      <c r="C1305" s="106"/>
      <c r="H1305" s="106"/>
    </row>
    <row r="1306" spans="2:8" ht="15">
      <c r="B1306" s="106"/>
      <c r="C1306" s="106"/>
      <c r="H1306" s="106"/>
    </row>
    <row r="1307" spans="2:8" ht="15">
      <c r="B1307" s="106"/>
      <c r="C1307" s="106"/>
      <c r="H1307" s="106"/>
    </row>
    <row r="1308" spans="2:8" ht="15">
      <c r="B1308" s="106"/>
      <c r="C1308" s="106"/>
      <c r="H1308" s="106"/>
    </row>
    <row r="1309" spans="2:8" ht="15">
      <c r="B1309" s="106"/>
      <c r="C1309" s="106"/>
      <c r="H1309" s="106"/>
    </row>
    <row r="1310" spans="2:8" ht="15">
      <c r="B1310" s="106"/>
      <c r="C1310" s="106"/>
      <c r="H1310" s="106"/>
    </row>
    <row r="1311" spans="2:8" ht="15">
      <c r="B1311" s="106"/>
      <c r="C1311" s="106"/>
      <c r="H1311" s="106"/>
    </row>
    <row r="1312" spans="2:8" ht="15">
      <c r="B1312" s="106"/>
      <c r="C1312" s="106"/>
      <c r="H1312" s="106"/>
    </row>
    <row r="1313" spans="2:8" ht="15">
      <c r="B1313" s="106"/>
      <c r="C1313" s="106"/>
      <c r="H1313" s="106"/>
    </row>
    <row r="1314" spans="2:8" ht="15">
      <c r="B1314" s="106"/>
      <c r="C1314" s="106"/>
      <c r="H1314" s="106"/>
    </row>
    <row r="1315" spans="2:8" ht="15">
      <c r="B1315" s="106"/>
      <c r="C1315" s="106"/>
      <c r="H1315" s="106"/>
    </row>
    <row r="1316" spans="2:8" ht="15">
      <c r="B1316" s="106"/>
      <c r="C1316" s="106"/>
      <c r="H1316" s="106"/>
    </row>
    <row r="1317" spans="2:8" ht="15">
      <c r="B1317" s="106"/>
      <c r="C1317" s="106"/>
      <c r="H1317" s="106"/>
    </row>
    <row r="1318" spans="2:8" ht="15">
      <c r="B1318" s="106"/>
      <c r="C1318" s="106"/>
      <c r="H1318" s="106"/>
    </row>
    <row r="1319" spans="2:8" ht="15">
      <c r="B1319" s="106"/>
      <c r="C1319" s="106"/>
      <c r="H1319" s="106"/>
    </row>
    <row r="1320" spans="2:8" ht="15">
      <c r="B1320" s="106"/>
      <c r="C1320" s="106"/>
      <c r="H1320" s="106"/>
    </row>
    <row r="1321" spans="2:8" ht="15">
      <c r="B1321" s="106"/>
      <c r="C1321" s="106"/>
      <c r="H1321" s="106"/>
    </row>
    <row r="1322" spans="2:8" ht="15">
      <c r="B1322" s="106"/>
      <c r="C1322" s="106"/>
      <c r="H1322" s="106"/>
    </row>
    <row r="1323" spans="2:8" ht="15">
      <c r="B1323" s="106"/>
      <c r="C1323" s="106"/>
      <c r="H1323" s="106"/>
    </row>
    <row r="1324" spans="2:8" ht="15">
      <c r="B1324" s="106"/>
      <c r="C1324" s="106"/>
      <c r="H1324" s="106"/>
    </row>
    <row r="1325" spans="2:8" ht="15">
      <c r="B1325" s="106"/>
      <c r="C1325" s="106"/>
      <c r="H1325" s="106"/>
    </row>
    <row r="1326" spans="2:8" ht="15">
      <c r="B1326" s="106"/>
      <c r="C1326" s="106"/>
      <c r="H1326" s="106"/>
    </row>
    <row r="1327" spans="2:8" ht="15">
      <c r="B1327" s="106"/>
      <c r="C1327" s="106"/>
      <c r="H1327" s="106"/>
    </row>
    <row r="1328" spans="2:8" ht="15">
      <c r="B1328" s="106"/>
      <c r="C1328" s="106"/>
      <c r="H1328" s="106"/>
    </row>
    <row r="1329" spans="1:9" ht="15">
      <c r="B1329" s="106"/>
      <c r="C1329" s="106"/>
      <c r="H1329" s="106"/>
    </row>
    <row r="1330" spans="1:9" s="59" customFormat="1" ht="15">
      <c r="A1330" s="58"/>
      <c r="B1330" s="108"/>
      <c r="C1330" s="108"/>
      <c r="E1330" s="84"/>
      <c r="G1330" s="58"/>
      <c r="H1330" s="108"/>
      <c r="I1330" s="58"/>
    </row>
    <row r="1331" spans="1:9" ht="15">
      <c r="B1331" s="106"/>
      <c r="C1331" s="106"/>
      <c r="H1331" s="106"/>
    </row>
    <row r="1332" spans="1:9" ht="15">
      <c r="B1332" s="106"/>
      <c r="C1332" s="106"/>
      <c r="H1332" s="106"/>
    </row>
    <row r="1333" spans="1:9" s="83" customFormat="1" ht="15">
      <c r="A1333" s="60"/>
      <c r="B1333" s="109"/>
      <c r="C1333" s="109"/>
      <c r="E1333" s="110"/>
      <c r="G1333" s="60"/>
      <c r="H1333" s="109"/>
      <c r="I1333" s="60"/>
    </row>
    <row r="1334" spans="1:9" ht="15">
      <c r="B1334" s="106"/>
      <c r="C1334" s="106"/>
      <c r="H1334" s="106"/>
    </row>
    <row r="1335" spans="1:9" ht="15">
      <c r="B1335" s="106"/>
      <c r="C1335" s="106"/>
      <c r="H1335" s="106"/>
    </row>
    <row r="1336" spans="1:9" ht="15">
      <c r="B1336" s="106"/>
      <c r="C1336" s="106"/>
      <c r="H1336" s="106"/>
    </row>
    <row r="1337" spans="1:9" ht="15">
      <c r="B1337" s="106"/>
      <c r="C1337" s="106"/>
      <c r="H1337" s="106"/>
    </row>
    <row r="1338" spans="1:9" ht="15">
      <c r="B1338" s="106"/>
      <c r="C1338" s="106"/>
      <c r="H1338" s="106"/>
    </row>
    <row r="1339" spans="1:9" ht="15">
      <c r="B1339" s="106"/>
      <c r="C1339" s="106"/>
      <c r="H1339" s="106"/>
    </row>
    <row r="1340" spans="1:9" ht="15">
      <c r="B1340" s="106"/>
      <c r="C1340" s="106"/>
      <c r="H1340" s="106"/>
    </row>
    <row r="1341" spans="1:9" ht="15">
      <c r="B1341" s="106"/>
      <c r="C1341" s="106"/>
      <c r="H1341" s="106"/>
    </row>
    <row r="1342" spans="1:9" ht="15">
      <c r="B1342" s="106"/>
      <c r="C1342" s="106"/>
      <c r="H1342" s="106"/>
    </row>
    <row r="1343" spans="1:9" ht="15">
      <c r="B1343" s="106"/>
      <c r="C1343" s="106"/>
      <c r="H1343" s="106"/>
    </row>
    <row r="1344" spans="1:9" ht="15">
      <c r="B1344" s="106"/>
      <c r="C1344" s="106"/>
      <c r="H1344" s="106"/>
    </row>
    <row r="1345" spans="2:8" ht="15">
      <c r="B1345" s="106"/>
      <c r="C1345" s="106"/>
      <c r="H1345" s="106"/>
    </row>
    <row r="1346" spans="2:8" ht="15">
      <c r="B1346" s="106"/>
      <c r="C1346" s="106"/>
      <c r="H1346" s="106"/>
    </row>
    <row r="1347" spans="2:8" ht="15">
      <c r="B1347" s="106"/>
      <c r="C1347" s="106"/>
      <c r="H1347" s="106"/>
    </row>
    <row r="1348" spans="2:8" ht="15">
      <c r="B1348" s="106"/>
      <c r="C1348" s="106"/>
      <c r="H1348" s="106"/>
    </row>
    <row r="1349" spans="2:8" ht="15">
      <c r="B1349" s="106"/>
      <c r="C1349" s="106"/>
      <c r="H1349" s="106"/>
    </row>
    <row r="1350" spans="2:8" ht="15">
      <c r="B1350" s="106"/>
      <c r="C1350" s="106"/>
      <c r="H1350" s="106"/>
    </row>
    <row r="1351" spans="2:8" ht="15">
      <c r="B1351" s="106"/>
      <c r="C1351" s="106"/>
      <c r="H1351" s="106"/>
    </row>
    <row r="1352" spans="2:8" ht="15">
      <c r="B1352" s="106"/>
      <c r="C1352" s="106"/>
      <c r="H1352" s="106"/>
    </row>
    <row r="1353" spans="2:8" ht="15">
      <c r="B1353" s="106"/>
      <c r="C1353" s="106"/>
      <c r="H1353" s="106"/>
    </row>
    <row r="1354" spans="2:8" ht="15">
      <c r="B1354" s="106"/>
      <c r="C1354" s="106"/>
      <c r="H1354" s="106"/>
    </row>
    <row r="1355" spans="2:8" ht="15">
      <c r="B1355" s="106"/>
      <c r="C1355" s="106"/>
      <c r="H1355" s="106"/>
    </row>
    <row r="1356" spans="2:8" ht="15">
      <c r="B1356" s="106"/>
      <c r="C1356" s="106"/>
      <c r="H1356" s="106"/>
    </row>
    <row r="1357" spans="2:8" ht="15">
      <c r="B1357" s="106"/>
      <c r="C1357" s="106"/>
      <c r="H1357" s="106"/>
    </row>
    <row r="1358" spans="2:8" ht="15">
      <c r="B1358" s="106"/>
      <c r="C1358" s="106"/>
      <c r="H1358" s="106"/>
    </row>
    <row r="1359" spans="2:8" ht="15">
      <c r="B1359" s="106"/>
      <c r="C1359" s="106"/>
      <c r="H1359" s="106"/>
    </row>
    <row r="1360" spans="2:8" ht="15">
      <c r="B1360" s="106"/>
      <c r="C1360" s="106"/>
      <c r="H1360" s="106"/>
    </row>
    <row r="1361" spans="2:8" ht="15">
      <c r="B1361" s="106"/>
      <c r="C1361" s="106"/>
      <c r="H1361" s="106"/>
    </row>
    <row r="1362" spans="2:8" ht="15">
      <c r="B1362" s="106"/>
      <c r="C1362" s="106"/>
      <c r="H1362" s="106"/>
    </row>
    <row r="1363" spans="2:8" ht="15">
      <c r="B1363" s="106"/>
      <c r="C1363" s="106"/>
      <c r="H1363" s="106"/>
    </row>
    <row r="1364" spans="2:8" ht="15">
      <c r="B1364" s="106"/>
      <c r="C1364" s="106"/>
      <c r="H1364" s="106"/>
    </row>
    <row r="1365" spans="2:8" ht="15">
      <c r="B1365" s="106"/>
      <c r="C1365" s="106"/>
      <c r="H1365" s="106"/>
    </row>
    <row r="1366" spans="2:8" ht="15">
      <c r="B1366" s="106"/>
      <c r="C1366" s="106"/>
      <c r="H1366" s="106"/>
    </row>
    <row r="1367" spans="2:8" ht="15">
      <c r="B1367" s="106"/>
      <c r="C1367" s="106"/>
      <c r="H1367" s="106"/>
    </row>
    <row r="1368" spans="2:8" ht="15">
      <c r="B1368" s="106"/>
      <c r="C1368" s="106"/>
      <c r="H1368" s="106"/>
    </row>
    <row r="1369" spans="2:8" ht="15">
      <c r="B1369" s="106"/>
      <c r="C1369" s="106"/>
      <c r="H1369" s="106"/>
    </row>
    <row r="1370" spans="2:8" ht="15">
      <c r="B1370" s="106"/>
      <c r="C1370" s="106"/>
      <c r="H1370" s="106"/>
    </row>
    <row r="1371" spans="2:8" ht="15">
      <c r="B1371" s="106"/>
      <c r="C1371" s="106"/>
      <c r="H1371" s="106"/>
    </row>
    <row r="1372" spans="2:8" ht="15">
      <c r="B1372" s="106"/>
      <c r="C1372" s="106"/>
      <c r="H1372" s="106"/>
    </row>
    <row r="1373" spans="2:8" ht="15">
      <c r="B1373" s="106"/>
      <c r="C1373" s="106"/>
      <c r="H1373" s="106"/>
    </row>
    <row r="1374" spans="2:8" ht="15">
      <c r="B1374" s="106"/>
      <c r="C1374" s="106"/>
      <c r="H1374" s="106"/>
    </row>
    <row r="1375" spans="2:8" ht="15">
      <c r="B1375" s="106"/>
      <c r="C1375" s="106"/>
      <c r="H1375" s="106"/>
    </row>
    <row r="1376" spans="2:8" ht="15">
      <c r="B1376" s="106"/>
      <c r="C1376" s="106"/>
      <c r="H1376" s="106"/>
    </row>
    <row r="1377" spans="2:8" ht="15">
      <c r="B1377" s="106"/>
      <c r="C1377" s="106"/>
      <c r="H1377" s="106"/>
    </row>
    <row r="1378" spans="2:8" ht="15">
      <c r="B1378" s="106"/>
      <c r="C1378" s="106"/>
      <c r="H1378" s="106"/>
    </row>
    <row r="1379" spans="2:8" ht="15">
      <c r="B1379" s="106"/>
      <c r="C1379" s="106"/>
      <c r="H1379" s="106"/>
    </row>
    <row r="1380" spans="2:8" ht="15">
      <c r="B1380" s="106"/>
      <c r="C1380" s="106"/>
      <c r="H1380" s="106"/>
    </row>
    <row r="1381" spans="2:8" ht="15">
      <c r="B1381" s="106"/>
      <c r="C1381" s="106"/>
      <c r="H1381" s="106"/>
    </row>
    <row r="1382" spans="2:8" ht="15">
      <c r="B1382" s="106"/>
      <c r="C1382" s="106"/>
      <c r="H1382" s="106"/>
    </row>
    <row r="1383" spans="2:8" ht="15">
      <c r="B1383" s="106"/>
      <c r="C1383" s="106"/>
      <c r="H1383" s="106"/>
    </row>
    <row r="1384" spans="2:8" ht="15">
      <c r="B1384" s="106"/>
      <c r="C1384" s="106"/>
      <c r="H1384" s="106"/>
    </row>
    <row r="1385" spans="2:8" ht="15">
      <c r="B1385" s="106"/>
      <c r="C1385" s="106"/>
      <c r="H1385" s="106"/>
    </row>
    <row r="1386" spans="2:8" ht="15">
      <c r="B1386" s="106"/>
      <c r="C1386" s="106"/>
      <c r="H1386" s="106"/>
    </row>
    <row r="1387" spans="2:8" ht="15">
      <c r="B1387" s="106"/>
      <c r="C1387" s="106"/>
      <c r="H1387" s="106"/>
    </row>
    <row r="1388" spans="2:8" ht="15">
      <c r="B1388" s="106"/>
      <c r="C1388" s="106"/>
      <c r="H1388" s="106"/>
    </row>
    <row r="1389" spans="2:8" ht="15">
      <c r="B1389" s="106"/>
      <c r="C1389" s="106"/>
      <c r="H1389" s="106"/>
    </row>
    <row r="1390" spans="2:8" ht="15">
      <c r="B1390" s="106"/>
      <c r="C1390" s="106"/>
      <c r="H1390" s="106"/>
    </row>
    <row r="1391" spans="2:8" ht="15">
      <c r="B1391" s="106"/>
      <c r="C1391" s="106"/>
      <c r="H1391" s="106"/>
    </row>
    <row r="1392" spans="2:8" ht="15">
      <c r="B1392" s="106"/>
      <c r="C1392" s="106"/>
      <c r="H1392" s="106"/>
    </row>
    <row r="1393" spans="2:8" ht="15">
      <c r="B1393" s="106"/>
      <c r="C1393" s="106"/>
      <c r="H1393" s="106"/>
    </row>
    <row r="1394" spans="2:8" ht="15">
      <c r="B1394" s="106"/>
      <c r="C1394" s="106"/>
      <c r="H1394" s="106"/>
    </row>
    <row r="1395" spans="2:8" ht="15">
      <c r="B1395" s="106"/>
      <c r="C1395" s="106"/>
      <c r="H1395" s="106"/>
    </row>
    <row r="1396" spans="2:8" ht="15">
      <c r="B1396" s="106"/>
      <c r="C1396" s="106"/>
      <c r="H1396" s="106"/>
    </row>
    <row r="1397" spans="2:8" ht="15">
      <c r="B1397" s="106"/>
      <c r="C1397" s="106"/>
      <c r="H1397" s="106"/>
    </row>
    <row r="1398" spans="2:8" ht="15">
      <c r="B1398" s="106"/>
      <c r="C1398" s="106"/>
      <c r="H1398" s="106"/>
    </row>
    <row r="1399" spans="2:8" ht="15">
      <c r="B1399" s="106"/>
      <c r="C1399" s="106"/>
      <c r="H1399" s="106"/>
    </row>
    <row r="1400" spans="2:8" ht="15">
      <c r="B1400" s="106"/>
      <c r="C1400" s="106"/>
      <c r="H1400" s="106"/>
    </row>
    <row r="1401" spans="2:8" ht="15">
      <c r="B1401" s="106"/>
      <c r="C1401" s="106"/>
      <c r="H1401" s="106"/>
    </row>
    <row r="1402" spans="2:8" ht="15">
      <c r="B1402" s="106"/>
      <c r="C1402" s="106"/>
      <c r="H1402" s="106"/>
    </row>
    <row r="1403" spans="2:8" ht="15">
      <c r="B1403" s="106"/>
      <c r="C1403" s="106"/>
      <c r="H1403" s="106"/>
    </row>
    <row r="1404" spans="2:8" ht="15">
      <c r="B1404" s="106"/>
      <c r="C1404" s="106"/>
      <c r="H1404" s="106"/>
    </row>
    <row r="1405" spans="2:8" ht="15">
      <c r="B1405" s="106"/>
      <c r="C1405" s="106"/>
      <c r="H1405" s="106"/>
    </row>
    <row r="1406" spans="2:8" ht="15">
      <c r="B1406" s="106"/>
      <c r="C1406" s="106"/>
      <c r="H1406" s="106"/>
    </row>
    <row r="1407" spans="2:8" ht="15">
      <c r="B1407" s="106"/>
      <c r="C1407" s="106"/>
      <c r="H1407" s="106"/>
    </row>
    <row r="1408" spans="2:8" ht="15">
      <c r="B1408" s="106"/>
      <c r="C1408" s="106"/>
      <c r="H1408" s="106"/>
    </row>
    <row r="1409" spans="2:8" ht="15">
      <c r="B1409" s="106"/>
      <c r="C1409" s="106"/>
      <c r="H1409" s="106"/>
    </row>
    <row r="1410" spans="2:8" ht="15">
      <c r="B1410" s="106"/>
      <c r="C1410" s="106"/>
      <c r="H1410" s="106"/>
    </row>
    <row r="1411" spans="2:8" ht="15">
      <c r="B1411" s="106"/>
      <c r="C1411" s="106"/>
      <c r="H1411" s="106"/>
    </row>
    <row r="1412" spans="2:8" ht="15">
      <c r="B1412" s="106"/>
      <c r="C1412" s="106"/>
      <c r="H1412" s="106"/>
    </row>
    <row r="1413" spans="2:8" ht="15">
      <c r="B1413" s="106"/>
      <c r="C1413" s="106"/>
      <c r="H1413" s="106"/>
    </row>
    <row r="1414" spans="2:8" ht="15">
      <c r="B1414" s="106"/>
      <c r="C1414" s="106"/>
      <c r="H1414" s="106"/>
    </row>
    <row r="1415" spans="2:8" ht="15">
      <c r="B1415" s="106"/>
      <c r="C1415" s="106"/>
      <c r="H1415" s="106"/>
    </row>
    <row r="1416" spans="2:8" ht="15">
      <c r="B1416" s="106"/>
      <c r="C1416" s="106"/>
      <c r="H1416" s="106"/>
    </row>
    <row r="1417" spans="2:8" ht="15">
      <c r="B1417" s="106"/>
      <c r="C1417" s="106"/>
      <c r="H1417" s="106"/>
    </row>
    <row r="1418" spans="2:8" ht="15">
      <c r="B1418" s="106"/>
      <c r="C1418" s="106"/>
      <c r="H1418" s="106"/>
    </row>
    <row r="1419" spans="2:8" ht="15">
      <c r="B1419" s="106"/>
      <c r="C1419" s="106"/>
      <c r="H1419" s="106"/>
    </row>
    <row r="1420" spans="2:8" ht="15">
      <c r="B1420" s="106"/>
      <c r="C1420" s="106"/>
      <c r="H1420" s="106"/>
    </row>
    <row r="1421" spans="2:8" ht="15">
      <c r="B1421" s="106"/>
      <c r="C1421" s="106"/>
      <c r="H1421" s="106"/>
    </row>
    <row r="1422" spans="2:8" ht="15">
      <c r="B1422" s="106"/>
      <c r="C1422" s="106"/>
      <c r="H1422" s="106"/>
    </row>
    <row r="1423" spans="2:8" ht="15">
      <c r="B1423" s="106"/>
      <c r="C1423" s="106"/>
      <c r="H1423" s="106"/>
    </row>
    <row r="1424" spans="2:8" ht="15">
      <c r="B1424" s="106"/>
      <c r="C1424" s="106"/>
      <c r="H1424" s="106"/>
    </row>
    <row r="1425" spans="2:8" ht="15">
      <c r="B1425" s="106"/>
      <c r="C1425" s="106"/>
      <c r="H1425" s="106"/>
    </row>
    <row r="1426" spans="2:8" ht="15">
      <c r="B1426" s="106"/>
      <c r="C1426" s="106"/>
      <c r="H1426" s="106"/>
    </row>
    <row r="1427" spans="2:8" ht="15">
      <c r="B1427" s="106"/>
      <c r="C1427" s="106"/>
      <c r="H1427" s="106"/>
    </row>
    <row r="1428" spans="2:8" ht="15">
      <c r="B1428" s="106"/>
      <c r="C1428" s="106"/>
      <c r="H1428" s="106"/>
    </row>
    <row r="1429" spans="2:8" ht="15">
      <c r="B1429" s="106"/>
      <c r="C1429" s="106"/>
      <c r="H1429" s="106"/>
    </row>
    <row r="1430" spans="2:8" ht="15">
      <c r="B1430" s="106"/>
      <c r="C1430" s="106"/>
      <c r="H1430" s="106"/>
    </row>
    <row r="1431" spans="2:8" ht="15">
      <c r="B1431" s="106"/>
      <c r="C1431" s="106"/>
      <c r="H1431" s="106"/>
    </row>
    <row r="1432" spans="2:8" ht="15">
      <c r="B1432" s="106"/>
      <c r="C1432" s="106"/>
      <c r="H1432" s="106"/>
    </row>
    <row r="1433" spans="2:8" ht="15">
      <c r="B1433" s="106"/>
      <c r="C1433" s="106"/>
      <c r="H1433" s="106"/>
    </row>
    <row r="1434" spans="2:8" ht="15">
      <c r="B1434" s="106"/>
      <c r="C1434" s="106"/>
      <c r="H1434" s="106"/>
    </row>
    <row r="1435" spans="2:8" ht="15">
      <c r="B1435" s="106"/>
      <c r="C1435" s="106"/>
      <c r="H1435" s="106"/>
    </row>
    <row r="1436" spans="2:8" ht="15">
      <c r="B1436" s="106"/>
      <c r="C1436" s="106"/>
      <c r="H1436" s="106"/>
    </row>
    <row r="1437" spans="2:8" ht="15">
      <c r="B1437" s="106"/>
      <c r="C1437" s="106"/>
      <c r="H1437" s="106"/>
    </row>
    <row r="1438" spans="2:8" ht="15">
      <c r="B1438" s="106"/>
      <c r="C1438" s="106"/>
      <c r="H1438" s="106"/>
    </row>
    <row r="1439" spans="2:8" ht="15">
      <c r="B1439" s="106"/>
      <c r="C1439" s="106"/>
      <c r="H1439" s="106"/>
    </row>
    <row r="1440" spans="2:8" ht="15">
      <c r="B1440" s="106"/>
      <c r="C1440" s="106"/>
      <c r="H1440" s="106"/>
    </row>
    <row r="1441" spans="2:8" ht="15">
      <c r="B1441" s="106"/>
      <c r="C1441" s="106"/>
      <c r="H1441" s="106"/>
    </row>
    <row r="1442" spans="2:8" ht="15">
      <c r="B1442" s="106"/>
      <c r="C1442" s="106"/>
      <c r="H1442" s="106"/>
    </row>
    <row r="1443" spans="2:8" ht="15">
      <c r="B1443" s="106"/>
      <c r="C1443" s="106"/>
      <c r="H1443" s="106"/>
    </row>
    <row r="1444" spans="2:8" ht="15">
      <c r="B1444" s="106"/>
      <c r="C1444" s="106"/>
      <c r="H1444" s="106"/>
    </row>
    <row r="1445" spans="2:8" ht="15">
      <c r="B1445" s="106"/>
      <c r="C1445" s="106"/>
      <c r="H1445" s="106"/>
    </row>
    <row r="1446" spans="2:8" ht="15">
      <c r="B1446" s="106"/>
      <c r="C1446" s="106"/>
      <c r="H1446" s="106"/>
    </row>
    <row r="1447" spans="2:8" ht="15">
      <c r="B1447" s="106"/>
      <c r="C1447" s="106"/>
      <c r="H1447" s="106"/>
    </row>
    <row r="1448" spans="2:8" ht="15">
      <c r="B1448" s="106"/>
      <c r="C1448" s="106"/>
      <c r="H1448" s="106"/>
    </row>
    <row r="1449" spans="2:8" ht="15">
      <c r="B1449" s="106"/>
      <c r="C1449" s="106"/>
      <c r="H1449" s="106"/>
    </row>
    <row r="1450" spans="2:8" ht="15">
      <c r="B1450" s="106"/>
      <c r="C1450" s="106"/>
      <c r="H1450" s="106"/>
    </row>
    <row r="1451" spans="2:8" ht="15">
      <c r="B1451" s="106"/>
      <c r="C1451" s="106"/>
      <c r="H1451" s="106"/>
    </row>
    <row r="1452" spans="2:8" ht="15">
      <c r="B1452" s="106"/>
      <c r="C1452" s="106"/>
      <c r="H1452" s="106"/>
    </row>
    <row r="1453" spans="2:8" ht="15">
      <c r="B1453" s="106"/>
      <c r="C1453" s="106"/>
      <c r="H1453" s="106"/>
    </row>
    <row r="1454" spans="2:8" ht="15">
      <c r="B1454" s="106"/>
      <c r="C1454" s="106"/>
      <c r="H1454" s="106"/>
    </row>
    <row r="1455" spans="2:8" ht="15">
      <c r="B1455" s="106"/>
      <c r="C1455" s="106"/>
      <c r="H1455" s="106"/>
    </row>
    <row r="1456" spans="2:8" ht="15">
      <c r="B1456" s="106"/>
      <c r="C1456" s="106"/>
      <c r="H1456" s="106"/>
    </row>
    <row r="1457" spans="2:8" ht="15">
      <c r="B1457" s="106"/>
      <c r="C1457" s="106"/>
      <c r="H1457" s="106"/>
    </row>
    <row r="1458" spans="2:8" ht="15">
      <c r="B1458" s="106"/>
      <c r="C1458" s="106"/>
      <c r="H1458" s="106"/>
    </row>
    <row r="1459" spans="2:8" ht="15">
      <c r="B1459" s="106"/>
      <c r="C1459" s="106"/>
      <c r="H1459" s="106"/>
    </row>
    <row r="1460" spans="2:8" ht="15">
      <c r="B1460" s="106"/>
      <c r="C1460" s="106"/>
      <c r="H1460" s="106"/>
    </row>
    <row r="1461" spans="2:8" ht="15">
      <c r="B1461" s="106"/>
      <c r="C1461" s="106"/>
      <c r="H1461" s="106"/>
    </row>
    <row r="1462" spans="2:8" ht="15">
      <c r="B1462" s="106"/>
      <c r="C1462" s="106"/>
      <c r="H1462" s="106"/>
    </row>
    <row r="1463" spans="2:8" ht="15">
      <c r="B1463" s="106"/>
      <c r="C1463" s="106"/>
      <c r="H1463" s="106"/>
    </row>
    <row r="1464" spans="2:8" ht="15">
      <c r="B1464" s="106"/>
      <c r="C1464" s="106"/>
      <c r="H1464" s="106"/>
    </row>
    <row r="1465" spans="2:8" ht="15">
      <c r="B1465" s="106"/>
      <c r="C1465" s="106"/>
      <c r="H1465" s="106"/>
    </row>
    <row r="1466" spans="2:8" ht="15">
      <c r="B1466" s="106"/>
      <c r="C1466" s="106"/>
      <c r="H1466" s="106"/>
    </row>
    <row r="1467" spans="2:8" ht="15">
      <c r="B1467" s="106"/>
      <c r="C1467" s="106"/>
      <c r="H1467" s="106"/>
    </row>
    <row r="1468" spans="2:8" ht="15">
      <c r="B1468" s="106"/>
      <c r="C1468" s="106"/>
      <c r="H1468" s="106"/>
    </row>
    <row r="1469" spans="2:8" ht="15">
      <c r="B1469" s="106"/>
      <c r="C1469" s="106"/>
      <c r="H1469" s="106"/>
    </row>
    <row r="1470" spans="2:8" ht="15">
      <c r="B1470" s="106"/>
      <c r="C1470" s="106"/>
      <c r="H1470" s="106"/>
    </row>
    <row r="1471" spans="2:8" ht="15">
      <c r="B1471" s="106"/>
      <c r="C1471" s="106"/>
      <c r="H1471" s="106"/>
    </row>
    <row r="1472" spans="2:8" ht="15">
      <c r="B1472" s="106"/>
      <c r="C1472" s="106"/>
      <c r="H1472" s="106"/>
    </row>
    <row r="1473" spans="1:9" ht="15">
      <c r="B1473" s="106"/>
      <c r="C1473" s="106"/>
      <c r="H1473" s="106"/>
    </row>
    <row r="1474" spans="1:9" ht="15">
      <c r="B1474" s="106"/>
      <c r="C1474" s="106"/>
      <c r="H1474" s="106"/>
    </row>
    <row r="1475" spans="1:9" ht="15">
      <c r="B1475" s="106"/>
      <c r="C1475" s="106"/>
      <c r="H1475" s="106"/>
    </row>
    <row r="1476" spans="1:9" ht="15">
      <c r="B1476" s="106"/>
      <c r="C1476" s="106"/>
      <c r="H1476" s="106"/>
    </row>
    <row r="1477" spans="1:9" ht="15">
      <c r="B1477" s="106"/>
      <c r="C1477" s="106"/>
      <c r="H1477" s="106"/>
    </row>
    <row r="1478" spans="1:9" ht="15">
      <c r="B1478" s="106"/>
      <c r="C1478" s="106"/>
      <c r="H1478" s="106"/>
    </row>
    <row r="1479" spans="1:9" ht="15">
      <c r="B1479" s="106"/>
      <c r="C1479" s="106"/>
      <c r="H1479" s="106"/>
    </row>
    <row r="1480" spans="1:9" ht="15">
      <c r="B1480" s="106"/>
      <c r="C1480" s="106"/>
      <c r="H1480" s="106"/>
    </row>
    <row r="1481" spans="1:9" ht="15">
      <c r="B1481" s="106"/>
      <c r="C1481" s="106"/>
      <c r="H1481" s="106"/>
    </row>
    <row r="1482" spans="1:9" ht="15">
      <c r="B1482" s="106"/>
      <c r="C1482" s="106"/>
      <c r="H1482" s="106"/>
    </row>
    <row r="1483" spans="1:9" ht="15">
      <c r="B1483" s="106"/>
      <c r="C1483" s="106"/>
      <c r="H1483" s="106"/>
    </row>
    <row r="1484" spans="1:9" ht="15">
      <c r="B1484" s="106"/>
      <c r="C1484" s="106"/>
      <c r="H1484" s="106"/>
    </row>
    <row r="1485" spans="1:9" ht="15">
      <c r="B1485" s="106"/>
      <c r="C1485" s="106"/>
      <c r="H1485" s="106"/>
    </row>
    <row r="1486" spans="1:9" s="83" customFormat="1" ht="15">
      <c r="A1486" s="60"/>
      <c r="B1486" s="109"/>
      <c r="C1486" s="109"/>
      <c r="E1486" s="110"/>
      <c r="G1486" s="60"/>
      <c r="H1486" s="109"/>
      <c r="I1486" s="60"/>
    </row>
    <row r="1487" spans="1:9" ht="15">
      <c r="B1487" s="106"/>
      <c r="C1487" s="106"/>
      <c r="H1487" s="106"/>
    </row>
    <row r="1488" spans="1:9" ht="15">
      <c r="B1488" s="106"/>
      <c r="C1488" s="106"/>
      <c r="H1488" s="106"/>
    </row>
    <row r="1489" spans="2:8" ht="15">
      <c r="B1489" s="106"/>
      <c r="C1489" s="106"/>
      <c r="H1489" s="106"/>
    </row>
    <row r="1490" spans="2:8" ht="15">
      <c r="B1490" s="106"/>
      <c r="C1490" s="106"/>
      <c r="H1490" s="106"/>
    </row>
    <row r="1491" spans="2:8" ht="15">
      <c r="B1491" s="106"/>
      <c r="C1491" s="106"/>
      <c r="H1491" s="106"/>
    </row>
    <row r="1492" spans="2:8" ht="15">
      <c r="B1492" s="106"/>
      <c r="C1492" s="106"/>
      <c r="H1492" s="106"/>
    </row>
    <row r="1493" spans="2:8" ht="15">
      <c r="B1493" s="106"/>
      <c r="C1493" s="106"/>
      <c r="H1493" s="106"/>
    </row>
    <row r="1494" spans="2:8" ht="15">
      <c r="B1494" s="106"/>
      <c r="C1494" s="106"/>
      <c r="H1494" s="106"/>
    </row>
    <row r="1495" spans="2:8" ht="15">
      <c r="B1495" s="106"/>
      <c r="C1495" s="106"/>
      <c r="H1495" s="106"/>
    </row>
    <row r="1496" spans="2:8" ht="15">
      <c r="B1496" s="106"/>
      <c r="C1496" s="106"/>
      <c r="H1496" s="106"/>
    </row>
    <row r="1497" spans="2:8" ht="15">
      <c r="B1497" s="106"/>
      <c r="C1497" s="106"/>
      <c r="H1497" s="106"/>
    </row>
    <row r="1498" spans="2:8" ht="15">
      <c r="B1498" s="106"/>
      <c r="C1498" s="106"/>
      <c r="H1498" s="106"/>
    </row>
    <row r="1499" spans="2:8" ht="15">
      <c r="B1499" s="106"/>
      <c r="C1499" s="106"/>
      <c r="H1499" s="106"/>
    </row>
    <row r="1500" spans="2:8" ht="15">
      <c r="B1500" s="106"/>
      <c r="C1500" s="106"/>
      <c r="H1500" s="106"/>
    </row>
    <row r="1501" spans="2:8" ht="15">
      <c r="B1501" s="106"/>
      <c r="C1501" s="106"/>
      <c r="H1501" s="106"/>
    </row>
    <row r="1502" spans="2:8" ht="15">
      <c r="B1502" s="106"/>
      <c r="C1502" s="106"/>
      <c r="H1502" s="106"/>
    </row>
    <row r="1503" spans="2:8" ht="15">
      <c r="B1503" s="106"/>
      <c r="C1503" s="106"/>
      <c r="H1503" s="106"/>
    </row>
    <row r="1504" spans="2:8" ht="15">
      <c r="B1504" s="106"/>
      <c r="C1504" s="106"/>
      <c r="H1504" s="106"/>
    </row>
    <row r="1505" spans="2:8" ht="15">
      <c r="B1505" s="106"/>
      <c r="C1505" s="106"/>
      <c r="H1505" s="106"/>
    </row>
    <row r="1506" spans="2:8" ht="15">
      <c r="B1506" s="106"/>
      <c r="C1506" s="106"/>
      <c r="H1506" s="106"/>
    </row>
    <row r="1507" spans="2:8" ht="15">
      <c r="B1507" s="106"/>
      <c r="C1507" s="106"/>
      <c r="H1507" s="106"/>
    </row>
    <row r="1508" spans="2:8" ht="15">
      <c r="B1508" s="106"/>
      <c r="C1508" s="106"/>
      <c r="H1508" s="106"/>
    </row>
    <row r="1509" spans="2:8" ht="15">
      <c r="B1509" s="106"/>
      <c r="C1509" s="106"/>
      <c r="H1509" s="106"/>
    </row>
    <row r="1510" spans="2:8" ht="15">
      <c r="B1510" s="106"/>
      <c r="C1510" s="106"/>
      <c r="H1510" s="106"/>
    </row>
    <row r="1511" spans="2:8" ht="15">
      <c r="B1511" s="106"/>
      <c r="C1511" s="106"/>
      <c r="H1511" s="106"/>
    </row>
    <row r="1512" spans="2:8" ht="15">
      <c r="B1512" s="106"/>
      <c r="C1512" s="106"/>
      <c r="H1512" s="106"/>
    </row>
    <row r="1513" spans="2:8" ht="15">
      <c r="B1513" s="106"/>
      <c r="C1513" s="106"/>
      <c r="H1513" s="106"/>
    </row>
    <row r="1514" spans="2:8" ht="15">
      <c r="B1514" s="106"/>
      <c r="C1514" s="106"/>
      <c r="H1514" s="106"/>
    </row>
    <row r="1515" spans="2:8" ht="15">
      <c r="B1515" s="106"/>
      <c r="C1515" s="106"/>
      <c r="H1515" s="106"/>
    </row>
    <row r="1516" spans="2:8" ht="15">
      <c r="B1516" s="106"/>
      <c r="C1516" s="106"/>
      <c r="H1516" s="106"/>
    </row>
    <row r="1517" spans="2:8" ht="15">
      <c r="B1517" s="106"/>
      <c r="C1517" s="106"/>
      <c r="H1517" s="106"/>
    </row>
    <row r="1518" spans="2:8" ht="15">
      <c r="B1518" s="106"/>
      <c r="C1518" s="106"/>
      <c r="H1518" s="106"/>
    </row>
    <row r="1519" spans="2:8" ht="15">
      <c r="B1519" s="106"/>
      <c r="C1519" s="106"/>
      <c r="H1519" s="106"/>
    </row>
    <row r="1520" spans="2:8" ht="15">
      <c r="B1520" s="106"/>
      <c r="C1520" s="106"/>
      <c r="H1520" s="106"/>
    </row>
    <row r="1521" spans="2:8" ht="15">
      <c r="B1521" s="106"/>
      <c r="C1521" s="106"/>
      <c r="H1521" s="106"/>
    </row>
    <row r="1522" spans="2:8" ht="15">
      <c r="B1522" s="106"/>
      <c r="C1522" s="106"/>
      <c r="H1522" s="106"/>
    </row>
    <row r="1523" spans="2:8" ht="15">
      <c r="B1523" s="106"/>
      <c r="C1523" s="106"/>
      <c r="H1523" s="106"/>
    </row>
    <row r="1524" spans="2:8" ht="15">
      <c r="B1524" s="106"/>
      <c r="C1524" s="106"/>
      <c r="H1524" s="106"/>
    </row>
    <row r="1525" spans="2:8" ht="15">
      <c r="B1525" s="106"/>
      <c r="C1525" s="106"/>
      <c r="H1525" s="106"/>
    </row>
    <row r="1526" spans="2:8" ht="15">
      <c r="B1526" s="106"/>
      <c r="C1526" s="106"/>
      <c r="H1526" s="106"/>
    </row>
    <row r="1527" spans="2:8" ht="15">
      <c r="B1527" s="106"/>
      <c r="C1527" s="106"/>
      <c r="H1527" s="106"/>
    </row>
    <row r="1528" spans="2:8" ht="15">
      <c r="B1528" s="106"/>
      <c r="C1528" s="106"/>
      <c r="H1528" s="106"/>
    </row>
    <row r="1529" spans="2:8" ht="15">
      <c r="B1529" s="106"/>
      <c r="C1529" s="106"/>
      <c r="H1529" s="106"/>
    </row>
    <row r="1530" spans="2:8" ht="15">
      <c r="B1530" s="106"/>
      <c r="C1530" s="106"/>
      <c r="H1530" s="106"/>
    </row>
    <row r="1531" spans="2:8" ht="15">
      <c r="B1531" s="106"/>
      <c r="C1531" s="106"/>
      <c r="H1531" s="106"/>
    </row>
    <row r="1532" spans="2:8" ht="15">
      <c r="B1532" s="106"/>
      <c r="C1532" s="106"/>
      <c r="H1532" s="106"/>
    </row>
    <row r="1533" spans="2:8" ht="15">
      <c r="B1533" s="106"/>
      <c r="C1533" s="106"/>
      <c r="H1533" s="106"/>
    </row>
    <row r="1534" spans="2:8" ht="15">
      <c r="B1534" s="106"/>
      <c r="C1534" s="106"/>
      <c r="H1534" s="106"/>
    </row>
    <row r="1535" spans="2:8" ht="15">
      <c r="B1535" s="106"/>
      <c r="C1535" s="106"/>
      <c r="H1535" s="106"/>
    </row>
    <row r="1536" spans="2:8" ht="15">
      <c r="B1536" s="106"/>
      <c r="C1536" s="106"/>
      <c r="H1536" s="106"/>
    </row>
    <row r="1537" spans="2:8" ht="15">
      <c r="B1537" s="106"/>
      <c r="C1537" s="106"/>
      <c r="H1537" s="106"/>
    </row>
    <row r="1538" spans="2:8" ht="15">
      <c r="B1538" s="106"/>
      <c r="C1538" s="106"/>
      <c r="H1538" s="106"/>
    </row>
    <row r="1539" spans="2:8" ht="15">
      <c r="B1539" s="106"/>
      <c r="C1539" s="106"/>
      <c r="H1539" s="106"/>
    </row>
    <row r="1540" spans="2:8" ht="15">
      <c r="B1540" s="106"/>
      <c r="C1540" s="106"/>
      <c r="H1540" s="106"/>
    </row>
    <row r="1541" spans="2:8" ht="15">
      <c r="B1541" s="106"/>
      <c r="C1541" s="106"/>
      <c r="H1541" s="106"/>
    </row>
    <row r="1542" spans="2:8" ht="15">
      <c r="B1542" s="106"/>
      <c r="C1542" s="106"/>
      <c r="H1542" s="106"/>
    </row>
    <row r="1543" spans="2:8" ht="15">
      <c r="B1543" s="106"/>
      <c r="C1543" s="106"/>
      <c r="H1543" s="106"/>
    </row>
    <row r="1544" spans="2:8" ht="15">
      <c r="B1544" s="106"/>
      <c r="C1544" s="106"/>
      <c r="H1544" s="106"/>
    </row>
    <row r="1545" spans="2:8" ht="15">
      <c r="B1545" s="106"/>
      <c r="C1545" s="106"/>
      <c r="H1545" s="106"/>
    </row>
    <row r="1546" spans="2:8" ht="15">
      <c r="B1546" s="106"/>
      <c r="C1546" s="106"/>
      <c r="H1546" s="106"/>
    </row>
    <row r="1547" spans="2:8" ht="15">
      <c r="B1547" s="106"/>
      <c r="C1547" s="106"/>
      <c r="H1547" s="106"/>
    </row>
    <row r="1548" spans="2:8" ht="15">
      <c r="B1548" s="106"/>
      <c r="C1548" s="106"/>
      <c r="H1548" s="106"/>
    </row>
    <row r="1549" spans="2:8" ht="15">
      <c r="B1549" s="106"/>
      <c r="C1549" s="106"/>
      <c r="H1549" s="106"/>
    </row>
    <row r="1550" spans="2:8" ht="15">
      <c r="B1550" s="106"/>
      <c r="C1550" s="106"/>
      <c r="H1550" s="106"/>
    </row>
    <row r="1551" spans="2:8" ht="15">
      <c r="B1551" s="106"/>
      <c r="C1551" s="106"/>
      <c r="H1551" s="106"/>
    </row>
    <row r="1552" spans="2:8" ht="15">
      <c r="B1552" s="106"/>
      <c r="C1552" s="106"/>
      <c r="H1552" s="106"/>
    </row>
    <row r="1553" spans="2:8" ht="15">
      <c r="B1553" s="106"/>
      <c r="C1553" s="106"/>
      <c r="H1553" s="106"/>
    </row>
    <row r="1554" spans="2:8" ht="15">
      <c r="B1554" s="106"/>
      <c r="C1554" s="106"/>
      <c r="H1554" s="106"/>
    </row>
    <row r="1555" spans="2:8" ht="15">
      <c r="B1555" s="106"/>
      <c r="C1555" s="106"/>
      <c r="H1555" s="106"/>
    </row>
    <row r="1556" spans="2:8" ht="15">
      <c r="B1556" s="106"/>
      <c r="C1556" s="106"/>
      <c r="H1556" s="106"/>
    </row>
    <row r="1557" spans="2:8" ht="15">
      <c r="B1557" s="106"/>
      <c r="C1557" s="106"/>
      <c r="H1557" s="106"/>
    </row>
    <row r="1558" spans="2:8" ht="15">
      <c r="B1558" s="106"/>
      <c r="C1558" s="106"/>
      <c r="H1558" s="106"/>
    </row>
    <row r="1559" spans="2:8" ht="15">
      <c r="B1559" s="106"/>
      <c r="C1559" s="106"/>
      <c r="H1559" s="106"/>
    </row>
    <row r="1560" spans="2:8" ht="15">
      <c r="B1560" s="106"/>
      <c r="C1560" s="106"/>
      <c r="H1560" s="106"/>
    </row>
    <row r="1561" spans="2:8" ht="15">
      <c r="B1561" s="106"/>
      <c r="C1561" s="106"/>
      <c r="H1561" s="106"/>
    </row>
    <row r="1562" spans="2:8" ht="15">
      <c r="B1562" s="106"/>
      <c r="C1562" s="106"/>
      <c r="H1562" s="106"/>
    </row>
    <row r="1563" spans="2:8" ht="15">
      <c r="B1563" s="106"/>
      <c r="C1563" s="106"/>
      <c r="H1563" s="106"/>
    </row>
    <row r="1564" spans="2:8" ht="15">
      <c r="B1564" s="106"/>
      <c r="C1564" s="106"/>
      <c r="H1564" s="106"/>
    </row>
    <row r="1565" spans="2:8" ht="15">
      <c r="B1565" s="106"/>
      <c r="C1565" s="106"/>
      <c r="H1565" s="106"/>
    </row>
    <row r="1566" spans="2:8" ht="15">
      <c r="B1566" s="106"/>
      <c r="C1566" s="106"/>
      <c r="H1566" s="106"/>
    </row>
    <row r="1567" spans="2:8" ht="15">
      <c r="B1567" s="106"/>
      <c r="C1567" s="106"/>
      <c r="H1567" s="106"/>
    </row>
    <row r="1568" spans="2:8" ht="15">
      <c r="B1568" s="106"/>
      <c r="C1568" s="106"/>
      <c r="H1568" s="106"/>
    </row>
    <row r="1569" spans="2:8" ht="15">
      <c r="B1569" s="106"/>
      <c r="C1569" s="106"/>
      <c r="H1569" s="106"/>
    </row>
    <row r="1570" spans="2:8" ht="15">
      <c r="B1570" s="106"/>
      <c r="C1570" s="106"/>
      <c r="H1570" s="106"/>
    </row>
    <row r="1571" spans="2:8" ht="15">
      <c r="B1571" s="106"/>
      <c r="C1571" s="106"/>
      <c r="H1571" s="106"/>
    </row>
    <row r="1572" spans="2:8" ht="15">
      <c r="B1572" s="106"/>
      <c r="C1572" s="106"/>
      <c r="H1572" s="106"/>
    </row>
    <row r="1573" spans="2:8" ht="15">
      <c r="B1573" s="106"/>
      <c r="C1573" s="106"/>
      <c r="H1573" s="106"/>
    </row>
    <row r="1574" spans="2:8" ht="15">
      <c r="B1574" s="106"/>
      <c r="C1574" s="106"/>
      <c r="H1574" s="106"/>
    </row>
    <row r="1575" spans="2:8" ht="15">
      <c r="B1575" s="106"/>
      <c r="C1575" s="106"/>
      <c r="H1575" s="106"/>
    </row>
    <row r="1576" spans="2:8" ht="15">
      <c r="B1576" s="106"/>
      <c r="C1576" s="106"/>
      <c r="H1576" s="106"/>
    </row>
    <row r="1577" spans="2:8" ht="15">
      <c r="B1577" s="106"/>
      <c r="C1577" s="106"/>
      <c r="H1577" s="106"/>
    </row>
    <row r="1578" spans="2:8" ht="15">
      <c r="B1578" s="106"/>
      <c r="C1578" s="106"/>
      <c r="H1578" s="106"/>
    </row>
    <row r="1579" spans="2:8" ht="15">
      <c r="B1579" s="106"/>
      <c r="C1579" s="106"/>
      <c r="H1579" s="106"/>
    </row>
    <row r="1580" spans="2:8" ht="15">
      <c r="B1580" s="106"/>
      <c r="C1580" s="106"/>
      <c r="H1580" s="106"/>
    </row>
    <row r="1581" spans="2:8" ht="15">
      <c r="B1581" s="106"/>
      <c r="C1581" s="106"/>
      <c r="H1581" s="106"/>
    </row>
    <row r="1582" spans="2:8" ht="15">
      <c r="B1582" s="106"/>
      <c r="C1582" s="106"/>
      <c r="H1582" s="106"/>
    </row>
    <row r="1583" spans="2:8" ht="15">
      <c r="B1583" s="106"/>
      <c r="C1583" s="106"/>
      <c r="H1583" s="106"/>
    </row>
    <row r="1584" spans="2:8" ht="15">
      <c r="B1584" s="106"/>
      <c r="C1584" s="106"/>
      <c r="H1584" s="106"/>
    </row>
    <row r="1585" spans="2:8" ht="15">
      <c r="B1585" s="106"/>
      <c r="C1585" s="106"/>
      <c r="H1585" s="106"/>
    </row>
    <row r="1586" spans="2:8" ht="15">
      <c r="B1586" s="106"/>
      <c r="C1586" s="106"/>
      <c r="H1586" s="106"/>
    </row>
    <row r="1587" spans="2:8" ht="15">
      <c r="B1587" s="106"/>
      <c r="C1587" s="106"/>
      <c r="H1587" s="106"/>
    </row>
    <row r="1588" spans="2:8" ht="15">
      <c r="B1588" s="106"/>
      <c r="C1588" s="106"/>
      <c r="H1588" s="106"/>
    </row>
    <row r="1589" spans="2:8" ht="15">
      <c r="B1589" s="106"/>
      <c r="C1589" s="106"/>
      <c r="H1589" s="106"/>
    </row>
    <row r="1590" spans="2:8" ht="15">
      <c r="B1590" s="106"/>
      <c r="C1590" s="106"/>
      <c r="H1590" s="106"/>
    </row>
    <row r="1591" spans="2:8" ht="15">
      <c r="B1591" s="106"/>
      <c r="C1591" s="106"/>
      <c r="H1591" s="106"/>
    </row>
    <row r="1592" spans="2:8" ht="15">
      <c r="B1592" s="106"/>
      <c r="C1592" s="106"/>
      <c r="H1592" s="106"/>
    </row>
    <row r="1593" spans="2:8" ht="15">
      <c r="B1593" s="106"/>
      <c r="C1593" s="106"/>
      <c r="H1593" s="106"/>
    </row>
    <row r="1594" spans="2:8" ht="15">
      <c r="B1594" s="106"/>
      <c r="C1594" s="106"/>
      <c r="H1594" s="106"/>
    </row>
    <row r="1595" spans="2:8" ht="15">
      <c r="B1595" s="106"/>
      <c r="C1595" s="106"/>
      <c r="H1595" s="106"/>
    </row>
    <row r="1596" spans="2:8" ht="15">
      <c r="B1596" s="106"/>
      <c r="C1596" s="106"/>
      <c r="H1596" s="106"/>
    </row>
    <row r="1597" spans="2:8" ht="15">
      <c r="B1597" s="106"/>
      <c r="C1597" s="106"/>
      <c r="H1597" s="106"/>
    </row>
    <row r="1598" spans="2:8" ht="15">
      <c r="B1598" s="106"/>
      <c r="C1598" s="106"/>
      <c r="H1598" s="106"/>
    </row>
    <row r="1599" spans="2:8" ht="15">
      <c r="B1599" s="106"/>
      <c r="C1599" s="106"/>
      <c r="H1599" s="106"/>
    </row>
    <row r="1600" spans="2:8" ht="15">
      <c r="B1600" s="106"/>
      <c r="C1600" s="106"/>
      <c r="H1600" s="106"/>
    </row>
    <row r="1601" spans="2:8" ht="15">
      <c r="B1601" s="106"/>
      <c r="C1601" s="106"/>
      <c r="H1601" s="106"/>
    </row>
    <row r="1602" spans="2:8" ht="15">
      <c r="B1602" s="106"/>
      <c r="C1602" s="106"/>
      <c r="H1602" s="106"/>
    </row>
    <row r="1603" spans="2:8" ht="15">
      <c r="B1603" s="106"/>
      <c r="C1603" s="106"/>
      <c r="H1603" s="106"/>
    </row>
    <row r="1604" spans="2:8" ht="15">
      <c r="B1604" s="106"/>
      <c r="C1604" s="106"/>
      <c r="H1604" s="106"/>
    </row>
    <row r="1605" spans="2:8" ht="15">
      <c r="B1605" s="106"/>
      <c r="C1605" s="106"/>
      <c r="H1605" s="106"/>
    </row>
    <row r="1606" spans="2:8" ht="15">
      <c r="B1606" s="106"/>
      <c r="C1606" s="106"/>
      <c r="H1606" s="106"/>
    </row>
    <row r="1607" spans="2:8" ht="15">
      <c r="B1607" s="106"/>
      <c r="C1607" s="106"/>
      <c r="H1607" s="106"/>
    </row>
    <row r="1608" spans="2:8" ht="15">
      <c r="B1608" s="106"/>
      <c r="C1608" s="106"/>
      <c r="H1608" s="106"/>
    </row>
    <row r="1609" spans="2:8" ht="15">
      <c r="B1609" s="106"/>
      <c r="C1609" s="106"/>
      <c r="H1609" s="106"/>
    </row>
    <row r="1610" spans="2:8" ht="15">
      <c r="B1610" s="106"/>
      <c r="C1610" s="106"/>
      <c r="H1610" s="106"/>
    </row>
    <row r="1611" spans="2:8" ht="15">
      <c r="B1611" s="106"/>
      <c r="C1611" s="106"/>
      <c r="H1611" s="106"/>
    </row>
    <row r="1612" spans="2:8" ht="15">
      <c r="B1612" s="106"/>
      <c r="C1612" s="106"/>
      <c r="H1612" s="106"/>
    </row>
    <row r="1613" spans="2:8" ht="15">
      <c r="B1613" s="106"/>
      <c r="C1613" s="106"/>
      <c r="H1613" s="106"/>
    </row>
    <row r="1614" spans="2:8" ht="15">
      <c r="B1614" s="106"/>
      <c r="C1614" s="106"/>
      <c r="H1614" s="106"/>
    </row>
    <row r="1615" spans="2:8" ht="15">
      <c r="B1615" s="106"/>
      <c r="C1615" s="106"/>
      <c r="H1615" s="106"/>
    </row>
    <row r="1616" spans="2:8" ht="15">
      <c r="B1616" s="106"/>
      <c r="C1616" s="106"/>
      <c r="H1616" s="106"/>
    </row>
    <row r="1617" spans="2:8" ht="15">
      <c r="B1617" s="106"/>
      <c r="C1617" s="106"/>
      <c r="H1617" s="106"/>
    </row>
    <row r="1618" spans="2:8" ht="15">
      <c r="B1618" s="106"/>
      <c r="C1618" s="106"/>
      <c r="H1618" s="106"/>
    </row>
    <row r="1619" spans="2:8" ht="15">
      <c r="B1619" s="106"/>
      <c r="C1619" s="106"/>
      <c r="H1619" s="106"/>
    </row>
    <row r="1620" spans="2:8" ht="15">
      <c r="B1620" s="106"/>
      <c r="C1620" s="106"/>
      <c r="H1620" s="106"/>
    </row>
    <row r="1621" spans="2:8" ht="15">
      <c r="B1621" s="106"/>
      <c r="C1621" s="106"/>
      <c r="H1621" s="106"/>
    </row>
    <row r="1622" spans="2:8" ht="15">
      <c r="B1622" s="106"/>
      <c r="C1622" s="106"/>
      <c r="H1622" s="106"/>
    </row>
    <row r="1623" spans="2:8" ht="15">
      <c r="B1623" s="106"/>
      <c r="C1623" s="106"/>
      <c r="H1623" s="106"/>
    </row>
    <row r="1624" spans="2:8" ht="15">
      <c r="B1624" s="106"/>
      <c r="C1624" s="106"/>
      <c r="H1624" s="106"/>
    </row>
    <row r="1625" spans="2:8" ht="15">
      <c r="B1625" s="106"/>
      <c r="C1625" s="106"/>
      <c r="H1625" s="106"/>
    </row>
    <row r="1626" spans="2:8" ht="15">
      <c r="B1626" s="106"/>
      <c r="C1626" s="106"/>
      <c r="H1626" s="106"/>
    </row>
    <row r="1627" spans="2:8" ht="15">
      <c r="B1627" s="106"/>
      <c r="C1627" s="106"/>
      <c r="H1627" s="106"/>
    </row>
    <row r="1628" spans="2:8" ht="15">
      <c r="B1628" s="106"/>
      <c r="C1628" s="106"/>
      <c r="H1628" s="106"/>
    </row>
    <row r="1629" spans="2:8" ht="15">
      <c r="B1629" s="106"/>
      <c r="C1629" s="106"/>
      <c r="H1629" s="106"/>
    </row>
    <row r="1630" spans="2:8" ht="15">
      <c r="B1630" s="106"/>
      <c r="C1630" s="106"/>
      <c r="H1630" s="106"/>
    </row>
    <row r="1631" spans="2:8" ht="15">
      <c r="B1631" s="106"/>
      <c r="C1631" s="106"/>
      <c r="H1631" s="106"/>
    </row>
    <row r="1632" spans="2:8" ht="15">
      <c r="B1632" s="106"/>
      <c r="C1632" s="106"/>
      <c r="H1632" s="106"/>
    </row>
    <row r="1633" spans="2:8" ht="15">
      <c r="B1633" s="106"/>
      <c r="C1633" s="106"/>
      <c r="H1633" s="106"/>
    </row>
    <row r="1634" spans="2:8" ht="15">
      <c r="B1634" s="106"/>
      <c r="C1634" s="106"/>
      <c r="H1634" s="106"/>
    </row>
    <row r="1635" spans="2:8" ht="15">
      <c r="B1635" s="106"/>
      <c r="C1635" s="106"/>
      <c r="H1635" s="106"/>
    </row>
    <row r="1636" spans="2:8" ht="15">
      <c r="B1636" s="106"/>
      <c r="C1636" s="106"/>
      <c r="H1636" s="106"/>
    </row>
    <row r="1637" spans="2:8" ht="15">
      <c r="B1637" s="106"/>
      <c r="C1637" s="106"/>
      <c r="H1637" s="106"/>
    </row>
    <row r="1638" spans="2:8" ht="15">
      <c r="B1638" s="106"/>
      <c r="C1638" s="106"/>
      <c r="H1638" s="106"/>
    </row>
    <row r="1639" spans="2:8" ht="15">
      <c r="B1639" s="106"/>
      <c r="C1639" s="106"/>
      <c r="H1639" s="106"/>
    </row>
    <row r="1640" spans="2:8" ht="15">
      <c r="B1640" s="106"/>
      <c r="C1640" s="106"/>
      <c r="H1640" s="106"/>
    </row>
    <row r="1641" spans="2:8" ht="15">
      <c r="B1641" s="106"/>
      <c r="C1641" s="106"/>
      <c r="H1641" s="106"/>
    </row>
    <row r="1642" spans="2:8" ht="15">
      <c r="B1642" s="106"/>
      <c r="C1642" s="106"/>
      <c r="H1642" s="106"/>
    </row>
    <row r="1643" spans="2:8" ht="15">
      <c r="B1643" s="106"/>
      <c r="C1643" s="106"/>
      <c r="H1643" s="106"/>
    </row>
    <row r="1644" spans="2:8" ht="15">
      <c r="B1644" s="106"/>
      <c r="C1644" s="106"/>
      <c r="H1644" s="106"/>
    </row>
    <row r="1645" spans="2:8" ht="15">
      <c r="B1645" s="106"/>
      <c r="C1645" s="106"/>
      <c r="H1645" s="106"/>
    </row>
    <row r="1646" spans="2:8" ht="15">
      <c r="B1646" s="106"/>
      <c r="C1646" s="106"/>
      <c r="H1646" s="106"/>
    </row>
    <row r="1647" spans="2:8" ht="15">
      <c r="B1647" s="106"/>
      <c r="C1647" s="106"/>
      <c r="H1647" s="106"/>
    </row>
    <row r="1648" spans="2:8" ht="15">
      <c r="B1648" s="106"/>
      <c r="C1648" s="106"/>
      <c r="H1648" s="106"/>
    </row>
    <row r="1649" spans="2:8" ht="15">
      <c r="B1649" s="106"/>
      <c r="C1649" s="106"/>
      <c r="H1649" s="106"/>
    </row>
    <row r="1650" spans="2:8" ht="15">
      <c r="B1650" s="106"/>
      <c r="C1650" s="106"/>
      <c r="H1650" s="106"/>
    </row>
    <row r="1651" spans="2:8" ht="15">
      <c r="B1651" s="106"/>
      <c r="C1651" s="106"/>
      <c r="H1651" s="106"/>
    </row>
    <row r="1652" spans="2:8" ht="15">
      <c r="B1652" s="106"/>
      <c r="C1652" s="106"/>
      <c r="H1652" s="106"/>
    </row>
    <row r="1653" spans="2:8" ht="15">
      <c r="B1653" s="106"/>
      <c r="C1653" s="106"/>
      <c r="H1653" s="106"/>
    </row>
    <row r="1654" spans="2:8" ht="15">
      <c r="B1654" s="106"/>
      <c r="C1654" s="106"/>
      <c r="H1654" s="106"/>
    </row>
    <row r="1655" spans="2:8" ht="15">
      <c r="B1655" s="106"/>
      <c r="C1655" s="106"/>
      <c r="H1655" s="106"/>
    </row>
    <row r="1656" spans="2:8" ht="15">
      <c r="B1656" s="106"/>
      <c r="C1656" s="106"/>
      <c r="H1656" s="106"/>
    </row>
    <row r="1657" spans="2:8" ht="15">
      <c r="B1657" s="106"/>
      <c r="C1657" s="106"/>
      <c r="H1657" s="106"/>
    </row>
    <row r="1658" spans="2:8" ht="15">
      <c r="B1658" s="106"/>
      <c r="C1658" s="106"/>
      <c r="H1658" s="106"/>
    </row>
    <row r="1659" spans="2:8" ht="15">
      <c r="B1659" s="106"/>
      <c r="C1659" s="106"/>
      <c r="H1659" s="106"/>
    </row>
    <row r="1660" spans="2:8" ht="15">
      <c r="B1660" s="106"/>
      <c r="C1660" s="106"/>
      <c r="H1660" s="106"/>
    </row>
    <row r="1661" spans="2:8" ht="15">
      <c r="B1661" s="106"/>
      <c r="C1661" s="106"/>
      <c r="H1661" s="106"/>
    </row>
    <row r="1662" spans="2:8" ht="15">
      <c r="B1662" s="106"/>
      <c r="C1662" s="106"/>
      <c r="H1662" s="106"/>
    </row>
    <row r="1663" spans="2:8" ht="15">
      <c r="B1663" s="106"/>
      <c r="C1663" s="106"/>
      <c r="H1663" s="106"/>
    </row>
    <row r="1664" spans="2:8" ht="15">
      <c r="B1664" s="106"/>
      <c r="C1664" s="106"/>
      <c r="H1664" s="106"/>
    </row>
    <row r="1665" spans="2:8" ht="15">
      <c r="B1665" s="106"/>
      <c r="C1665" s="106"/>
      <c r="H1665" s="106"/>
    </row>
    <row r="1666" spans="2:8" ht="15">
      <c r="B1666" s="106"/>
      <c r="C1666" s="106"/>
      <c r="H1666" s="106"/>
    </row>
    <row r="1667" spans="2:8" ht="15">
      <c r="B1667" s="106"/>
      <c r="C1667" s="106"/>
      <c r="H1667" s="106"/>
    </row>
    <row r="1668" spans="2:8" ht="15">
      <c r="B1668" s="106"/>
      <c r="C1668" s="106"/>
      <c r="H1668" s="106"/>
    </row>
    <row r="1669" spans="2:8" ht="15">
      <c r="B1669" s="106"/>
      <c r="C1669" s="106"/>
      <c r="H1669" s="106"/>
    </row>
    <row r="1670" spans="2:8" ht="15">
      <c r="B1670" s="106"/>
      <c r="C1670" s="106"/>
      <c r="H1670" s="106"/>
    </row>
    <row r="1671" spans="2:8" ht="15">
      <c r="B1671" s="106"/>
      <c r="C1671" s="106"/>
      <c r="H1671" s="106"/>
    </row>
    <row r="1672" spans="2:8" ht="15">
      <c r="B1672" s="106"/>
      <c r="C1672" s="106"/>
      <c r="H1672" s="106"/>
    </row>
    <row r="1673" spans="2:8" ht="15">
      <c r="B1673" s="106"/>
      <c r="C1673" s="106"/>
      <c r="H1673" s="106"/>
    </row>
    <row r="1674" spans="2:8" ht="15">
      <c r="B1674" s="106"/>
      <c r="C1674" s="106"/>
      <c r="H1674" s="106"/>
    </row>
    <row r="1675" spans="2:8" ht="15">
      <c r="B1675" s="106"/>
      <c r="C1675" s="106"/>
      <c r="H1675" s="106"/>
    </row>
    <row r="1676" spans="2:8" ht="15">
      <c r="B1676" s="106"/>
      <c r="C1676" s="106"/>
      <c r="H1676" s="106"/>
    </row>
    <row r="1677" spans="2:8" ht="15">
      <c r="B1677" s="106"/>
      <c r="C1677" s="106"/>
      <c r="H1677" s="106"/>
    </row>
    <row r="1678" spans="2:8" ht="15">
      <c r="B1678" s="106"/>
      <c r="C1678" s="106"/>
      <c r="H1678" s="106"/>
    </row>
    <row r="1679" spans="2:8" ht="15">
      <c r="B1679" s="106"/>
      <c r="C1679" s="106"/>
      <c r="H1679" s="106"/>
    </row>
    <row r="1680" spans="2:8" ht="15">
      <c r="B1680" s="106"/>
      <c r="C1680" s="106"/>
      <c r="H1680" s="106"/>
    </row>
    <row r="1681" spans="2:8" ht="15">
      <c r="B1681" s="106"/>
      <c r="C1681" s="106"/>
      <c r="H1681" s="106"/>
    </row>
    <row r="1682" spans="2:8" ht="15">
      <c r="B1682" s="106"/>
      <c r="C1682" s="106"/>
      <c r="H1682" s="106"/>
    </row>
    <row r="1683" spans="2:8" ht="15">
      <c r="B1683" s="106"/>
      <c r="C1683" s="106"/>
      <c r="H1683" s="106"/>
    </row>
    <row r="1684" spans="2:8" ht="15">
      <c r="B1684" s="106"/>
      <c r="C1684" s="106"/>
      <c r="H1684" s="106"/>
    </row>
    <row r="1685" spans="2:8" ht="15">
      <c r="B1685" s="106"/>
      <c r="C1685" s="106"/>
      <c r="H1685" s="106"/>
    </row>
    <row r="1686" spans="2:8" ht="15">
      <c r="B1686" s="106"/>
      <c r="C1686" s="106"/>
      <c r="H1686" s="106"/>
    </row>
    <row r="1687" spans="2:8" ht="15">
      <c r="B1687" s="106"/>
      <c r="C1687" s="106"/>
      <c r="H1687" s="106"/>
    </row>
    <row r="1688" spans="2:8" ht="15">
      <c r="B1688" s="106"/>
      <c r="C1688" s="106"/>
      <c r="H1688" s="106"/>
    </row>
    <row r="1689" spans="2:8" ht="15">
      <c r="B1689" s="106"/>
      <c r="C1689" s="106"/>
      <c r="H1689" s="106"/>
    </row>
    <row r="1690" spans="2:8" ht="15">
      <c r="B1690" s="106"/>
      <c r="C1690" s="106"/>
      <c r="H1690" s="106"/>
    </row>
    <row r="1691" spans="2:8" ht="15">
      <c r="B1691" s="106"/>
      <c r="C1691" s="106"/>
      <c r="H1691" s="106"/>
    </row>
    <row r="1692" spans="2:8" ht="15">
      <c r="B1692" s="106"/>
      <c r="C1692" s="106"/>
      <c r="H1692" s="106"/>
    </row>
    <row r="1693" spans="2:8" ht="15">
      <c r="B1693" s="106"/>
      <c r="C1693" s="106"/>
      <c r="H1693" s="106"/>
    </row>
    <row r="1694" spans="2:8" ht="15">
      <c r="B1694" s="106"/>
      <c r="C1694" s="106"/>
      <c r="H1694" s="106"/>
    </row>
    <row r="1695" spans="2:8" ht="15">
      <c r="B1695" s="106"/>
      <c r="C1695" s="106"/>
      <c r="H1695" s="106"/>
    </row>
    <row r="1696" spans="2:8" ht="15">
      <c r="B1696" s="106"/>
      <c r="C1696" s="106"/>
      <c r="H1696" s="106"/>
    </row>
    <row r="1697" spans="2:8" ht="15">
      <c r="B1697" s="106"/>
      <c r="C1697" s="106"/>
      <c r="H1697" s="106"/>
    </row>
    <row r="1698" spans="2:8" ht="15">
      <c r="B1698" s="106"/>
      <c r="C1698" s="106"/>
      <c r="H1698" s="106"/>
    </row>
    <row r="1699" spans="2:8" ht="15">
      <c r="B1699" s="106"/>
      <c r="C1699" s="106"/>
      <c r="H1699" s="106"/>
    </row>
    <row r="1700" spans="2:8" ht="15">
      <c r="B1700" s="106"/>
      <c r="C1700" s="106"/>
      <c r="H1700" s="106"/>
    </row>
    <row r="1701" spans="2:8" ht="15">
      <c r="B1701" s="106"/>
      <c r="C1701" s="106"/>
      <c r="H1701" s="106"/>
    </row>
    <row r="1702" spans="2:8" ht="15">
      <c r="B1702" s="106"/>
      <c r="C1702" s="106"/>
      <c r="H1702" s="106"/>
    </row>
    <row r="1703" spans="2:8" ht="15">
      <c r="B1703" s="106"/>
      <c r="C1703" s="106"/>
      <c r="H1703" s="106"/>
    </row>
    <row r="1704" spans="2:8" ht="15">
      <c r="B1704" s="106"/>
      <c r="C1704" s="106"/>
      <c r="H1704" s="106"/>
    </row>
    <row r="1705" spans="2:8" ht="15">
      <c r="B1705" s="106"/>
      <c r="C1705" s="106"/>
      <c r="H1705" s="106"/>
    </row>
    <row r="1706" spans="2:8" ht="15">
      <c r="B1706" s="106"/>
      <c r="C1706" s="106"/>
      <c r="H1706" s="106"/>
    </row>
    <row r="1707" spans="2:8" ht="15">
      <c r="B1707" s="106"/>
      <c r="C1707" s="106"/>
      <c r="H1707" s="106"/>
    </row>
    <row r="1708" spans="2:8" ht="15">
      <c r="B1708" s="106"/>
      <c r="C1708" s="106"/>
      <c r="H1708" s="106"/>
    </row>
    <row r="1709" spans="2:8" ht="15">
      <c r="B1709" s="106"/>
      <c r="C1709" s="106"/>
      <c r="H1709" s="106"/>
    </row>
    <row r="1710" spans="2:8" ht="15">
      <c r="B1710" s="106"/>
      <c r="C1710" s="106"/>
      <c r="H1710" s="106"/>
    </row>
    <row r="1711" spans="2:8" ht="15">
      <c r="B1711" s="106"/>
      <c r="C1711" s="106"/>
      <c r="H1711" s="106"/>
    </row>
    <row r="1712" spans="2:8" ht="15">
      <c r="B1712" s="106"/>
      <c r="C1712" s="106"/>
      <c r="H1712" s="106"/>
    </row>
    <row r="1713" spans="2:8" ht="15">
      <c r="B1713" s="106"/>
      <c r="C1713" s="106"/>
      <c r="H1713" s="106"/>
    </row>
    <row r="1714" spans="2:8" ht="15">
      <c r="B1714" s="106"/>
      <c r="C1714" s="106"/>
      <c r="H1714" s="106"/>
    </row>
    <row r="1715" spans="2:8" ht="15">
      <c r="B1715" s="106"/>
      <c r="C1715" s="106"/>
      <c r="H1715" s="106"/>
    </row>
    <row r="1716" spans="2:8" ht="15">
      <c r="B1716" s="106"/>
      <c r="C1716" s="106"/>
      <c r="H1716" s="106"/>
    </row>
    <row r="1717" spans="2:8" ht="15">
      <c r="B1717" s="106"/>
      <c r="C1717" s="106"/>
      <c r="H1717" s="106"/>
    </row>
    <row r="1718" spans="2:8" ht="15">
      <c r="B1718" s="106"/>
      <c r="C1718" s="106"/>
      <c r="H1718" s="106"/>
    </row>
    <row r="1719" spans="2:8" ht="15">
      <c r="B1719" s="106"/>
      <c r="C1719" s="106"/>
      <c r="H1719" s="106"/>
    </row>
    <row r="1720" spans="2:8" ht="15">
      <c r="B1720" s="106"/>
      <c r="C1720" s="106"/>
      <c r="H1720" s="106"/>
    </row>
    <row r="1721" spans="2:8" ht="15">
      <c r="B1721" s="106"/>
      <c r="C1721" s="106"/>
      <c r="H1721" s="106"/>
    </row>
    <row r="1722" spans="2:8" ht="15">
      <c r="B1722" s="106"/>
      <c r="C1722" s="106"/>
      <c r="H1722" s="106"/>
    </row>
    <row r="1723" spans="2:8" ht="15">
      <c r="B1723" s="106"/>
      <c r="C1723" s="106"/>
      <c r="H1723" s="106"/>
    </row>
    <row r="1724" spans="2:8" ht="15">
      <c r="B1724" s="106"/>
      <c r="C1724" s="106"/>
      <c r="H1724" s="106"/>
    </row>
    <row r="1725" spans="2:8" ht="15">
      <c r="B1725" s="106"/>
      <c r="C1725" s="106"/>
      <c r="H1725" s="106"/>
    </row>
    <row r="1726" spans="2:8" ht="15">
      <c r="B1726" s="106"/>
      <c r="C1726" s="106"/>
      <c r="H1726" s="106"/>
    </row>
    <row r="1727" spans="2:8" ht="15">
      <c r="B1727" s="106"/>
      <c r="C1727" s="106"/>
      <c r="H1727" s="106"/>
    </row>
    <row r="1728" spans="2:8" ht="15">
      <c r="B1728" s="106"/>
      <c r="C1728" s="106"/>
      <c r="H1728" s="106"/>
    </row>
    <row r="1729" spans="2:8" ht="15">
      <c r="B1729" s="106"/>
      <c r="C1729" s="106"/>
      <c r="H1729" s="106"/>
    </row>
    <row r="1730" spans="2:8" ht="15">
      <c r="B1730" s="106"/>
      <c r="C1730" s="106"/>
      <c r="H1730" s="106"/>
    </row>
    <row r="1731" spans="2:8" ht="15">
      <c r="B1731" s="106"/>
      <c r="C1731" s="106"/>
      <c r="H1731" s="106"/>
    </row>
    <row r="1732" spans="2:8" ht="15">
      <c r="B1732" s="106"/>
      <c r="C1732" s="106"/>
      <c r="H1732" s="106"/>
    </row>
    <row r="1733" spans="2:8" ht="15">
      <c r="B1733" s="106"/>
      <c r="C1733" s="106"/>
      <c r="H1733" s="106"/>
    </row>
    <row r="1734" spans="2:8" ht="15">
      <c r="B1734" s="106"/>
      <c r="C1734" s="106"/>
      <c r="H1734" s="106"/>
    </row>
    <row r="1735" spans="2:8" ht="15">
      <c r="B1735" s="106"/>
      <c r="C1735" s="106"/>
      <c r="H1735" s="106"/>
    </row>
    <row r="1736" spans="2:8" ht="15">
      <c r="B1736" s="106"/>
      <c r="C1736" s="106"/>
      <c r="H1736" s="106"/>
    </row>
    <row r="1737" spans="2:8" ht="15">
      <c r="B1737" s="106"/>
      <c r="C1737" s="106"/>
      <c r="H1737" s="106"/>
    </row>
    <row r="1738" spans="2:8" ht="15">
      <c r="B1738" s="106"/>
      <c r="C1738" s="106"/>
      <c r="H1738" s="106"/>
    </row>
    <row r="1739" spans="2:8" ht="15">
      <c r="B1739" s="106"/>
      <c r="C1739" s="106"/>
      <c r="H1739" s="106"/>
    </row>
    <row r="1740" spans="2:8" ht="15">
      <c r="B1740" s="106"/>
      <c r="C1740" s="106"/>
      <c r="H1740" s="106"/>
    </row>
    <row r="1741" spans="2:8" ht="15">
      <c r="B1741" s="106"/>
      <c r="C1741" s="106"/>
      <c r="H1741" s="106"/>
    </row>
    <row r="1742" spans="2:8" ht="15">
      <c r="B1742" s="106"/>
      <c r="C1742" s="106"/>
      <c r="H1742" s="106"/>
    </row>
    <row r="1743" spans="2:8" ht="15">
      <c r="B1743" s="106"/>
      <c r="C1743" s="106"/>
      <c r="H1743" s="106"/>
    </row>
    <row r="1744" spans="2:8" ht="15">
      <c r="B1744" s="106"/>
      <c r="C1744" s="106"/>
      <c r="H1744" s="106"/>
    </row>
    <row r="1745" spans="2:8" ht="15">
      <c r="B1745" s="106"/>
      <c r="C1745" s="106"/>
      <c r="H1745" s="106"/>
    </row>
    <row r="1746" spans="2:8" ht="15">
      <c r="B1746" s="106"/>
      <c r="C1746" s="106"/>
      <c r="H1746" s="106"/>
    </row>
    <row r="1747" spans="2:8" ht="15">
      <c r="B1747" s="106"/>
      <c r="C1747" s="106"/>
      <c r="H1747" s="106"/>
    </row>
    <row r="1748" spans="2:8" ht="15">
      <c r="B1748" s="106"/>
      <c r="C1748" s="106"/>
      <c r="H1748" s="106"/>
    </row>
    <row r="1749" spans="2:8" ht="15">
      <c r="B1749" s="106"/>
      <c r="C1749" s="106"/>
      <c r="H1749" s="106"/>
    </row>
    <row r="1750" spans="2:8" ht="15">
      <c r="B1750" s="106"/>
      <c r="C1750" s="106"/>
      <c r="H1750" s="106"/>
    </row>
    <row r="1751" spans="2:8" ht="15">
      <c r="B1751" s="106"/>
      <c r="C1751" s="106"/>
      <c r="H1751" s="106"/>
    </row>
    <row r="1752" spans="2:8" ht="15">
      <c r="B1752" s="106"/>
      <c r="C1752" s="106"/>
      <c r="H1752" s="106"/>
    </row>
    <row r="1753" spans="2:8" ht="15">
      <c r="B1753" s="106"/>
      <c r="C1753" s="106"/>
      <c r="H1753" s="106"/>
    </row>
    <row r="1754" spans="2:8" ht="15">
      <c r="B1754" s="106"/>
      <c r="C1754" s="106"/>
      <c r="H1754" s="106"/>
    </row>
    <row r="1755" spans="2:8" ht="15">
      <c r="B1755" s="106"/>
      <c r="C1755" s="106"/>
      <c r="H1755" s="106"/>
    </row>
    <row r="1756" spans="2:8" ht="15">
      <c r="B1756" s="106"/>
      <c r="C1756" s="106"/>
      <c r="H1756" s="106"/>
    </row>
    <row r="1757" spans="2:8" ht="15">
      <c r="B1757" s="106"/>
      <c r="C1757" s="106"/>
      <c r="H1757" s="106"/>
    </row>
    <row r="1758" spans="2:8" ht="15">
      <c r="B1758" s="106"/>
      <c r="C1758" s="106"/>
      <c r="H1758" s="106"/>
    </row>
    <row r="1759" spans="2:8" ht="15">
      <c r="B1759" s="106"/>
      <c r="C1759" s="106"/>
      <c r="H1759" s="106"/>
    </row>
    <row r="1760" spans="2:8" ht="15">
      <c r="B1760" s="106"/>
      <c r="C1760" s="106"/>
      <c r="H1760" s="106"/>
    </row>
    <row r="1761" spans="2:8" ht="15">
      <c r="B1761" s="106"/>
      <c r="C1761" s="106"/>
      <c r="H1761" s="106"/>
    </row>
    <row r="1762" spans="2:8" ht="15">
      <c r="B1762" s="106"/>
      <c r="C1762" s="106"/>
      <c r="H1762" s="106"/>
    </row>
    <row r="1763" spans="2:8" ht="15">
      <c r="B1763" s="106"/>
      <c r="C1763" s="106"/>
      <c r="H1763" s="106"/>
    </row>
    <row r="1764" spans="2:8" ht="15">
      <c r="B1764" s="106"/>
      <c r="C1764" s="106"/>
      <c r="H1764" s="106"/>
    </row>
    <row r="1765" spans="2:8" ht="15">
      <c r="B1765" s="106"/>
      <c r="C1765" s="106"/>
      <c r="H1765" s="106"/>
    </row>
    <row r="1766" spans="2:8" ht="15">
      <c r="B1766" s="106"/>
      <c r="C1766" s="106"/>
      <c r="H1766" s="106"/>
    </row>
    <row r="1767" spans="2:8" ht="15">
      <c r="B1767" s="106"/>
      <c r="C1767" s="106"/>
      <c r="H1767" s="106"/>
    </row>
    <row r="1768" spans="2:8" ht="15">
      <c r="B1768" s="106"/>
      <c r="C1768" s="106"/>
      <c r="H1768" s="106"/>
    </row>
    <row r="1769" spans="2:8" ht="15">
      <c r="B1769" s="106"/>
      <c r="C1769" s="106"/>
      <c r="H1769" s="106"/>
    </row>
    <row r="1770" spans="2:8" ht="15">
      <c r="B1770" s="106"/>
      <c r="C1770" s="106"/>
      <c r="H1770" s="106"/>
    </row>
    <row r="1771" spans="2:8" ht="15">
      <c r="B1771" s="106"/>
      <c r="C1771" s="106"/>
      <c r="H1771" s="106"/>
    </row>
    <row r="1772" spans="2:8" ht="15">
      <c r="B1772" s="106"/>
      <c r="C1772" s="106"/>
      <c r="H1772" s="106"/>
    </row>
    <row r="1773" spans="2:8" ht="15">
      <c r="B1773" s="106"/>
      <c r="C1773" s="106"/>
      <c r="H1773" s="106"/>
    </row>
    <row r="1774" spans="2:8" ht="15">
      <c r="B1774" s="106"/>
      <c r="C1774" s="106"/>
      <c r="H1774" s="106"/>
    </row>
    <row r="1775" spans="2:8" ht="15">
      <c r="B1775" s="106"/>
      <c r="C1775" s="106"/>
      <c r="H1775" s="106"/>
    </row>
    <row r="1776" spans="2:8" ht="15">
      <c r="B1776" s="106"/>
      <c r="C1776" s="106"/>
      <c r="H1776" s="106"/>
    </row>
    <row r="1777" spans="2:8" ht="15">
      <c r="B1777" s="106"/>
      <c r="C1777" s="106"/>
      <c r="H1777" s="106"/>
    </row>
    <row r="1778" spans="2:8" ht="15">
      <c r="B1778" s="106"/>
      <c r="C1778" s="106"/>
      <c r="H1778" s="106"/>
    </row>
    <row r="1779" spans="2:8" ht="15">
      <c r="B1779" s="106"/>
      <c r="C1779" s="106"/>
      <c r="H1779" s="106"/>
    </row>
    <row r="1780" spans="2:8" ht="15">
      <c r="B1780" s="106"/>
      <c r="C1780" s="106"/>
      <c r="H1780" s="106"/>
    </row>
    <row r="1781" spans="2:8" ht="15">
      <c r="B1781" s="106"/>
      <c r="C1781" s="106"/>
      <c r="H1781" s="106"/>
    </row>
    <row r="1782" spans="2:8" ht="15">
      <c r="B1782" s="106"/>
      <c r="C1782" s="106"/>
      <c r="H1782" s="106"/>
    </row>
    <row r="1783" spans="2:8" ht="15">
      <c r="B1783" s="106"/>
      <c r="C1783" s="106"/>
      <c r="H1783" s="106"/>
    </row>
    <row r="1784" spans="2:8" ht="15">
      <c r="B1784" s="106"/>
      <c r="C1784" s="106"/>
      <c r="H1784" s="106"/>
    </row>
    <row r="1785" spans="2:8" ht="15">
      <c r="B1785" s="106"/>
      <c r="C1785" s="106"/>
      <c r="H1785" s="106"/>
    </row>
    <row r="1786" spans="2:8" ht="15">
      <c r="B1786" s="106"/>
      <c r="C1786" s="106"/>
      <c r="H1786" s="106"/>
    </row>
    <row r="1787" spans="2:8" ht="15">
      <c r="B1787" s="106"/>
      <c r="C1787" s="106"/>
      <c r="H1787" s="106"/>
    </row>
    <row r="1788" spans="2:8" ht="15">
      <c r="B1788" s="106"/>
      <c r="C1788" s="106"/>
      <c r="H1788" s="106"/>
    </row>
    <row r="1789" spans="2:8" ht="15">
      <c r="B1789" s="106"/>
      <c r="C1789" s="106"/>
      <c r="H1789" s="106"/>
    </row>
    <row r="1790" spans="2:8" ht="15">
      <c r="B1790" s="106"/>
      <c r="C1790" s="106"/>
      <c r="H1790" s="106"/>
    </row>
    <row r="1791" spans="2:8" ht="15">
      <c r="B1791" s="106"/>
      <c r="C1791" s="106"/>
      <c r="H1791" s="106"/>
    </row>
    <row r="1792" spans="2:8" ht="15">
      <c r="B1792" s="106"/>
      <c r="C1792" s="106"/>
      <c r="H1792" s="106"/>
    </row>
    <row r="1793" spans="2:8" ht="15">
      <c r="B1793" s="106"/>
      <c r="C1793" s="106"/>
      <c r="H1793" s="106"/>
    </row>
    <row r="1794" spans="2:8" ht="15">
      <c r="B1794" s="106"/>
      <c r="C1794" s="106"/>
      <c r="H1794" s="106"/>
    </row>
    <row r="1795" spans="2:8" ht="15">
      <c r="B1795" s="106"/>
      <c r="C1795" s="106"/>
      <c r="H1795" s="106"/>
    </row>
    <row r="1796" spans="2:8" ht="15">
      <c r="B1796" s="106"/>
      <c r="C1796" s="106"/>
      <c r="H1796" s="106"/>
    </row>
    <row r="1797" spans="2:8" ht="15">
      <c r="B1797" s="106"/>
      <c r="C1797" s="106"/>
      <c r="H1797" s="106"/>
    </row>
    <row r="1798" spans="2:8" ht="15">
      <c r="B1798" s="106"/>
      <c r="C1798" s="106"/>
      <c r="H1798" s="106"/>
    </row>
    <row r="1799" spans="2:8" ht="15">
      <c r="B1799" s="106"/>
      <c r="C1799" s="106"/>
      <c r="H1799" s="106"/>
    </row>
    <row r="1800" spans="2:8" ht="15">
      <c r="B1800" s="106"/>
      <c r="C1800" s="106"/>
      <c r="H1800" s="106"/>
    </row>
    <row r="1801" spans="2:8" ht="15">
      <c r="B1801" s="106"/>
      <c r="C1801" s="106"/>
      <c r="H1801" s="106"/>
    </row>
    <row r="1802" spans="2:8" ht="15">
      <c r="B1802" s="106"/>
      <c r="C1802" s="106"/>
      <c r="H1802" s="106"/>
    </row>
    <row r="1803" spans="2:8" ht="15">
      <c r="B1803" s="106"/>
      <c r="C1803" s="106"/>
      <c r="H1803" s="106"/>
    </row>
    <row r="1804" spans="2:8" ht="15">
      <c r="B1804" s="106"/>
      <c r="C1804" s="106"/>
      <c r="H1804" s="106"/>
    </row>
    <row r="1805" spans="2:8" ht="15">
      <c r="B1805" s="106"/>
      <c r="C1805" s="106"/>
      <c r="H1805" s="106"/>
    </row>
    <row r="1806" spans="2:8" ht="15">
      <c r="B1806" s="106"/>
      <c r="C1806" s="106"/>
      <c r="H1806" s="106"/>
    </row>
    <row r="1807" spans="2:8" ht="15">
      <c r="B1807" s="106"/>
      <c r="C1807" s="106"/>
      <c r="H1807" s="106"/>
    </row>
    <row r="1808" spans="2:8" ht="15">
      <c r="B1808" s="106"/>
      <c r="C1808" s="106"/>
      <c r="H1808" s="106"/>
    </row>
    <row r="1809" spans="2:8" ht="15">
      <c r="B1809" s="106"/>
      <c r="C1809" s="106"/>
      <c r="H1809" s="106"/>
    </row>
    <row r="1810" spans="2:8" ht="15">
      <c r="B1810" s="106"/>
      <c r="C1810" s="106"/>
      <c r="H1810" s="106"/>
    </row>
    <row r="1811" spans="2:8" ht="15">
      <c r="B1811" s="106"/>
      <c r="C1811" s="106"/>
      <c r="H1811" s="106"/>
    </row>
    <row r="1812" spans="2:8" ht="15">
      <c r="B1812" s="106"/>
      <c r="C1812" s="106"/>
      <c r="H1812" s="106"/>
    </row>
    <row r="1813" spans="2:8" ht="15">
      <c r="B1813" s="106"/>
      <c r="C1813" s="106"/>
      <c r="H1813" s="106"/>
    </row>
    <row r="1814" spans="2:8" ht="15">
      <c r="B1814" s="106"/>
      <c r="C1814" s="106"/>
      <c r="H1814" s="106"/>
    </row>
    <row r="1815" spans="2:8" ht="15">
      <c r="B1815" s="106"/>
      <c r="C1815" s="106"/>
      <c r="H1815" s="106"/>
    </row>
    <row r="1816" spans="2:8" ht="15">
      <c r="B1816" s="106"/>
      <c r="C1816" s="106"/>
      <c r="H1816" s="106"/>
    </row>
    <row r="1817" spans="2:8" ht="15">
      <c r="B1817" s="106"/>
      <c r="C1817" s="106"/>
      <c r="H1817" s="106"/>
    </row>
    <row r="1818" spans="2:8" ht="15">
      <c r="B1818" s="106"/>
      <c r="C1818" s="106"/>
      <c r="H1818" s="106"/>
    </row>
    <row r="1819" spans="2:8" ht="15">
      <c r="B1819" s="106"/>
      <c r="C1819" s="106"/>
      <c r="H1819" s="106"/>
    </row>
    <row r="1820" spans="2:8" ht="15">
      <c r="B1820" s="106"/>
      <c r="C1820" s="106"/>
      <c r="H1820" s="106"/>
    </row>
    <row r="1821" spans="2:8" ht="15">
      <c r="B1821" s="106"/>
      <c r="C1821" s="106"/>
      <c r="H1821" s="106"/>
    </row>
    <row r="1822" spans="2:8" ht="15">
      <c r="B1822" s="106"/>
      <c r="C1822" s="106"/>
      <c r="H1822" s="106"/>
    </row>
    <row r="1823" spans="2:8" ht="15">
      <c r="B1823" s="106"/>
      <c r="C1823" s="106"/>
      <c r="H1823" s="106"/>
    </row>
    <row r="1824" spans="2:8" ht="15">
      <c r="B1824" s="106"/>
      <c r="C1824" s="106"/>
      <c r="H1824" s="106"/>
    </row>
    <row r="1825" spans="2:8" ht="15">
      <c r="B1825" s="106"/>
      <c r="C1825" s="106"/>
      <c r="H1825" s="106"/>
    </row>
    <row r="1826" spans="2:8" ht="15">
      <c r="B1826" s="106"/>
      <c r="C1826" s="106"/>
      <c r="H1826" s="106"/>
    </row>
    <row r="1827" spans="2:8" ht="15">
      <c r="B1827" s="106"/>
      <c r="C1827" s="106"/>
      <c r="H1827" s="106"/>
    </row>
    <row r="1828" spans="2:8" ht="15">
      <c r="B1828" s="106"/>
      <c r="C1828" s="106"/>
      <c r="H1828" s="106"/>
    </row>
    <row r="1829" spans="2:8" ht="15">
      <c r="B1829" s="106"/>
      <c r="C1829" s="106"/>
      <c r="H1829" s="106"/>
    </row>
    <row r="1830" spans="2:8" ht="15">
      <c r="B1830" s="106"/>
      <c r="C1830" s="106"/>
      <c r="H1830" s="106"/>
    </row>
    <row r="1831" spans="2:8" ht="15">
      <c r="B1831" s="106"/>
      <c r="C1831" s="106"/>
      <c r="H1831" s="106"/>
    </row>
    <row r="1832" spans="2:8" ht="15">
      <c r="B1832" s="106"/>
      <c r="C1832" s="106"/>
      <c r="H1832" s="106"/>
    </row>
    <row r="1833" spans="2:8" ht="15">
      <c r="B1833" s="106"/>
      <c r="C1833" s="106"/>
      <c r="H1833" s="106"/>
    </row>
    <row r="1834" spans="2:8" ht="15">
      <c r="B1834" s="106"/>
      <c r="C1834" s="106"/>
      <c r="H1834" s="106"/>
    </row>
    <row r="1835" spans="2:8" ht="15">
      <c r="B1835" s="106"/>
      <c r="C1835" s="106"/>
      <c r="H1835" s="106"/>
    </row>
    <row r="1836" spans="2:8" ht="15">
      <c r="B1836" s="106"/>
      <c r="C1836" s="106"/>
      <c r="H1836" s="106"/>
    </row>
    <row r="1837" spans="2:8" ht="15">
      <c r="B1837" s="106"/>
      <c r="C1837" s="106"/>
      <c r="H1837" s="106"/>
    </row>
    <row r="1838" spans="2:8" ht="15">
      <c r="B1838" s="106"/>
      <c r="C1838" s="106"/>
      <c r="H1838" s="106"/>
    </row>
    <row r="1839" spans="2:8" ht="15">
      <c r="B1839" s="106"/>
      <c r="C1839" s="106"/>
      <c r="H1839" s="106"/>
    </row>
    <row r="1840" spans="2:8" ht="15">
      <c r="B1840" s="106"/>
      <c r="C1840" s="106"/>
      <c r="H1840" s="106"/>
    </row>
    <row r="1841" spans="2:8" ht="15">
      <c r="B1841" s="106"/>
      <c r="C1841" s="106"/>
      <c r="H1841" s="106"/>
    </row>
    <row r="1842" spans="2:8" ht="15">
      <c r="B1842" s="106"/>
      <c r="C1842" s="106"/>
      <c r="H1842" s="106"/>
    </row>
    <row r="1843" spans="2:8" ht="15">
      <c r="B1843" s="106"/>
      <c r="C1843" s="106"/>
      <c r="H1843" s="106"/>
    </row>
    <row r="1844" spans="2:8" ht="15">
      <c r="B1844" s="106"/>
      <c r="C1844" s="106"/>
      <c r="H1844" s="106"/>
    </row>
    <row r="1845" spans="2:8" ht="15">
      <c r="B1845" s="106"/>
      <c r="C1845" s="106"/>
      <c r="H1845" s="106"/>
    </row>
    <row r="1846" spans="2:8" ht="15">
      <c r="B1846" s="106"/>
      <c r="C1846" s="106"/>
      <c r="H1846" s="106"/>
    </row>
    <row r="1847" spans="2:8" ht="15">
      <c r="B1847" s="106"/>
      <c r="C1847" s="106"/>
      <c r="H1847" s="106"/>
    </row>
    <row r="1848" spans="2:8" ht="15">
      <c r="B1848" s="106"/>
      <c r="C1848" s="106"/>
      <c r="H1848" s="106"/>
    </row>
    <row r="1849" spans="2:8" ht="15">
      <c r="B1849" s="106"/>
      <c r="C1849" s="106"/>
      <c r="H1849" s="106"/>
    </row>
    <row r="1850" spans="2:8" ht="15">
      <c r="B1850" s="106"/>
      <c r="C1850" s="106"/>
      <c r="H1850" s="106"/>
    </row>
    <row r="1851" spans="2:8" ht="15">
      <c r="B1851" s="106"/>
      <c r="C1851" s="106"/>
      <c r="H1851" s="106"/>
    </row>
    <row r="1852" spans="2:8" ht="15">
      <c r="B1852" s="106"/>
      <c r="C1852" s="106"/>
      <c r="H1852" s="106"/>
    </row>
    <row r="1853" spans="2:8" ht="15">
      <c r="B1853" s="106"/>
      <c r="C1853" s="106"/>
      <c r="H1853" s="106"/>
    </row>
    <row r="1854" spans="2:8" ht="15">
      <c r="B1854" s="106"/>
      <c r="C1854" s="106"/>
      <c r="H1854" s="106"/>
    </row>
    <row r="1855" spans="2:8" ht="15">
      <c r="B1855" s="106"/>
      <c r="C1855" s="106"/>
      <c r="H1855" s="106"/>
    </row>
    <row r="1856" spans="2:8" ht="15">
      <c r="B1856" s="106"/>
      <c r="C1856" s="106"/>
      <c r="H1856" s="106"/>
    </row>
    <row r="1857" spans="2:8" ht="15">
      <c r="B1857" s="106"/>
      <c r="C1857" s="106"/>
      <c r="H1857" s="106"/>
    </row>
    <row r="1858" spans="2:8" ht="15">
      <c r="B1858" s="106"/>
      <c r="C1858" s="106"/>
      <c r="H1858" s="106"/>
    </row>
    <row r="1859" spans="2:8" ht="15">
      <c r="B1859" s="106"/>
      <c r="C1859" s="106"/>
      <c r="H1859" s="106"/>
    </row>
    <row r="1860" spans="2:8" ht="15">
      <c r="B1860" s="106"/>
      <c r="C1860" s="106"/>
      <c r="H1860" s="106"/>
    </row>
    <row r="1861" spans="2:8" ht="15">
      <c r="B1861" s="106"/>
      <c r="C1861" s="106"/>
      <c r="H1861" s="106"/>
    </row>
    <row r="1862" spans="2:8" ht="15">
      <c r="B1862" s="106"/>
      <c r="C1862" s="106"/>
      <c r="H1862" s="106"/>
    </row>
    <row r="1863" spans="2:8" ht="15">
      <c r="B1863" s="106"/>
      <c r="C1863" s="106"/>
      <c r="H1863" s="106"/>
    </row>
    <row r="1864" spans="2:8" ht="15">
      <c r="B1864" s="106"/>
      <c r="C1864" s="106"/>
      <c r="H1864" s="106"/>
    </row>
    <row r="1865" spans="2:8" ht="15">
      <c r="B1865" s="106"/>
      <c r="C1865" s="106"/>
      <c r="H1865" s="106"/>
    </row>
    <row r="1866" spans="2:8" ht="15">
      <c r="B1866" s="106"/>
      <c r="C1866" s="106"/>
      <c r="H1866" s="106"/>
    </row>
    <row r="1867" spans="2:8" ht="15">
      <c r="B1867" s="106"/>
      <c r="C1867" s="106"/>
      <c r="H1867" s="106"/>
    </row>
    <row r="1868" spans="2:8" ht="15">
      <c r="B1868" s="106"/>
      <c r="C1868" s="106"/>
      <c r="H1868" s="106"/>
    </row>
    <row r="1869" spans="2:8" ht="15">
      <c r="B1869" s="106"/>
      <c r="C1869" s="106"/>
      <c r="H1869" s="106"/>
    </row>
    <row r="1870" spans="2:8" ht="15">
      <c r="B1870" s="106"/>
      <c r="C1870" s="106"/>
      <c r="H1870" s="106"/>
    </row>
    <row r="1871" spans="2:8" ht="15">
      <c r="B1871" s="106"/>
      <c r="C1871" s="106"/>
      <c r="H1871" s="106"/>
    </row>
    <row r="1872" spans="2:8" ht="15">
      <c r="B1872" s="106"/>
      <c r="C1872" s="106"/>
      <c r="H1872" s="106"/>
    </row>
    <row r="1873" spans="2:8" ht="15">
      <c r="B1873" s="106"/>
      <c r="C1873" s="106"/>
      <c r="H1873" s="106"/>
    </row>
    <row r="1874" spans="2:8" ht="15">
      <c r="B1874" s="106"/>
      <c r="C1874" s="106"/>
      <c r="H1874" s="106"/>
    </row>
    <row r="1875" spans="2:8" ht="15">
      <c r="B1875" s="106"/>
      <c r="C1875" s="106"/>
      <c r="H1875" s="106"/>
    </row>
    <row r="1876" spans="2:8" ht="15">
      <c r="B1876" s="106"/>
      <c r="C1876" s="106"/>
      <c r="H1876" s="106"/>
    </row>
    <row r="1877" spans="2:8" ht="15">
      <c r="B1877" s="106"/>
      <c r="C1877" s="106"/>
      <c r="H1877" s="106"/>
    </row>
    <row r="1878" spans="2:8" ht="15">
      <c r="B1878" s="106"/>
      <c r="C1878" s="106"/>
      <c r="H1878" s="106"/>
    </row>
    <row r="1879" spans="2:8" ht="15">
      <c r="B1879" s="106"/>
      <c r="C1879" s="106"/>
      <c r="H1879" s="106"/>
    </row>
    <row r="1880" spans="2:8" ht="15">
      <c r="B1880" s="106"/>
      <c r="C1880" s="106"/>
      <c r="H1880" s="106"/>
    </row>
    <row r="1881" spans="2:8" ht="15">
      <c r="B1881" s="106"/>
      <c r="C1881" s="106"/>
      <c r="H1881" s="106"/>
    </row>
    <row r="1882" spans="2:8" ht="15">
      <c r="B1882" s="106"/>
      <c r="C1882" s="106"/>
      <c r="H1882" s="106"/>
    </row>
    <row r="1883" spans="2:8" ht="15">
      <c r="B1883" s="106"/>
      <c r="C1883" s="106"/>
      <c r="H1883" s="106"/>
    </row>
    <row r="1884" spans="2:8" ht="15">
      <c r="B1884" s="106"/>
      <c r="C1884" s="106"/>
      <c r="H1884" s="106"/>
    </row>
    <row r="1885" spans="2:8" ht="15">
      <c r="B1885" s="106"/>
      <c r="C1885" s="106"/>
      <c r="H1885" s="106"/>
    </row>
    <row r="1886" spans="2:8" ht="15">
      <c r="B1886" s="106"/>
      <c r="C1886" s="106"/>
      <c r="H1886" s="106"/>
    </row>
    <row r="1887" spans="2:8" ht="15">
      <c r="B1887" s="106"/>
      <c r="C1887" s="106"/>
      <c r="H1887" s="106"/>
    </row>
    <row r="1888" spans="2:8" ht="15">
      <c r="B1888" s="106"/>
      <c r="C1888" s="106"/>
      <c r="H1888" s="106"/>
    </row>
    <row r="1889" spans="2:8" ht="15">
      <c r="B1889" s="106"/>
      <c r="C1889" s="106"/>
      <c r="H1889" s="106"/>
    </row>
    <row r="1890" spans="2:8" ht="15">
      <c r="B1890" s="106"/>
      <c r="C1890" s="106"/>
      <c r="H1890" s="106"/>
    </row>
    <row r="1891" spans="2:8" ht="15">
      <c r="B1891" s="106"/>
      <c r="C1891" s="106"/>
      <c r="H1891" s="106"/>
    </row>
    <row r="1892" spans="2:8" ht="15">
      <c r="B1892" s="106"/>
      <c r="C1892" s="106"/>
      <c r="H1892" s="106"/>
    </row>
    <row r="1893" spans="2:8" ht="15">
      <c r="B1893" s="106"/>
      <c r="C1893" s="106"/>
      <c r="H1893" s="106"/>
    </row>
    <row r="1894" spans="2:8" ht="15">
      <c r="B1894" s="106"/>
      <c r="C1894" s="106"/>
      <c r="H1894" s="106"/>
    </row>
    <row r="1895" spans="2:8" ht="15">
      <c r="B1895" s="106"/>
      <c r="C1895" s="106"/>
      <c r="H1895" s="106"/>
    </row>
    <row r="1896" spans="2:8" ht="15">
      <c r="B1896" s="106"/>
      <c r="C1896" s="106"/>
      <c r="H1896" s="106"/>
    </row>
    <row r="1897" spans="2:8" ht="15">
      <c r="B1897" s="106"/>
      <c r="C1897" s="106"/>
      <c r="H1897" s="106"/>
    </row>
    <row r="1898" spans="2:8" ht="15">
      <c r="B1898" s="106"/>
      <c r="C1898" s="106"/>
      <c r="H1898" s="106"/>
    </row>
    <row r="1899" spans="2:8" ht="15">
      <c r="B1899" s="106"/>
      <c r="C1899" s="106"/>
      <c r="H1899" s="106"/>
    </row>
    <row r="1900" spans="2:8" ht="15">
      <c r="B1900" s="106"/>
      <c r="C1900" s="106"/>
      <c r="H1900" s="106"/>
    </row>
    <row r="1901" spans="2:8" ht="15">
      <c r="B1901" s="106"/>
      <c r="C1901" s="106"/>
      <c r="H1901" s="106"/>
    </row>
    <row r="1902" spans="2:8" ht="15">
      <c r="B1902" s="106"/>
      <c r="C1902" s="106"/>
      <c r="H1902" s="106"/>
    </row>
    <row r="1903" spans="2:8" ht="15">
      <c r="B1903" s="106"/>
      <c r="C1903" s="106"/>
      <c r="H1903" s="106"/>
    </row>
    <row r="1904" spans="2:8" ht="15">
      <c r="B1904" s="106"/>
      <c r="C1904" s="106"/>
      <c r="H1904" s="106"/>
    </row>
    <row r="1905" spans="2:8" ht="15">
      <c r="B1905" s="106"/>
      <c r="C1905" s="106"/>
      <c r="H1905" s="106"/>
    </row>
    <row r="1906" spans="2:8" ht="15">
      <c r="B1906" s="106"/>
      <c r="C1906" s="106"/>
      <c r="H1906" s="106"/>
    </row>
    <row r="1907" spans="2:8" ht="15">
      <c r="B1907" s="106"/>
      <c r="C1907" s="106"/>
      <c r="H1907" s="106"/>
    </row>
    <row r="1908" spans="2:8" ht="15">
      <c r="B1908" s="106"/>
      <c r="C1908" s="106"/>
      <c r="H1908" s="106"/>
    </row>
    <row r="1909" spans="2:8" ht="15">
      <c r="B1909" s="106"/>
      <c r="C1909" s="106"/>
      <c r="H1909" s="106"/>
    </row>
    <row r="1910" spans="2:8" ht="15">
      <c r="B1910" s="106"/>
      <c r="C1910" s="106"/>
      <c r="H1910" s="106"/>
    </row>
    <row r="1911" spans="2:8" ht="15">
      <c r="B1911" s="106"/>
      <c r="C1911" s="106"/>
      <c r="H1911" s="106"/>
    </row>
    <row r="1912" spans="2:8" ht="15">
      <c r="B1912" s="106"/>
      <c r="C1912" s="106"/>
      <c r="H1912" s="106"/>
    </row>
    <row r="1913" spans="2:8" ht="15">
      <c r="B1913" s="106"/>
      <c r="C1913" s="106"/>
      <c r="H1913" s="106"/>
    </row>
    <row r="1914" spans="2:8" ht="15">
      <c r="B1914" s="106"/>
      <c r="C1914" s="106"/>
      <c r="H1914" s="106"/>
    </row>
    <row r="1915" spans="2:8" ht="15">
      <c r="B1915" s="106"/>
      <c r="C1915" s="106"/>
      <c r="H1915" s="106"/>
    </row>
    <row r="1916" spans="2:8" ht="15">
      <c r="B1916" s="106"/>
      <c r="C1916" s="106"/>
      <c r="H1916" s="106"/>
    </row>
    <row r="1917" spans="2:8" ht="15">
      <c r="B1917" s="106"/>
      <c r="C1917" s="106"/>
      <c r="H1917" s="106"/>
    </row>
    <row r="1918" spans="2:8" ht="15">
      <c r="B1918" s="106"/>
      <c r="C1918" s="106"/>
      <c r="H1918" s="106"/>
    </row>
    <row r="1919" spans="2:8" ht="15">
      <c r="B1919" s="106"/>
      <c r="C1919" s="106"/>
      <c r="H1919" s="106"/>
    </row>
    <row r="1920" spans="2:8" ht="15">
      <c r="B1920" s="106"/>
      <c r="C1920" s="106"/>
      <c r="H1920" s="106"/>
    </row>
    <row r="1921" spans="2:8" ht="15">
      <c r="B1921" s="106"/>
      <c r="C1921" s="106"/>
      <c r="H1921" s="106"/>
    </row>
    <row r="1922" spans="2:8" ht="15">
      <c r="B1922" s="106"/>
      <c r="C1922" s="106"/>
      <c r="H1922" s="106"/>
    </row>
    <row r="1923" spans="2:8" ht="15">
      <c r="B1923" s="106"/>
      <c r="C1923" s="106"/>
      <c r="H1923" s="106"/>
    </row>
    <row r="1924" spans="2:8" ht="15">
      <c r="B1924" s="106"/>
      <c r="C1924" s="106"/>
      <c r="H1924" s="106"/>
    </row>
    <row r="1925" spans="2:8" ht="15">
      <c r="B1925" s="106"/>
      <c r="C1925" s="106"/>
      <c r="H1925" s="106"/>
    </row>
    <row r="1926" spans="2:8" ht="15">
      <c r="B1926" s="106"/>
      <c r="C1926" s="106"/>
      <c r="H1926" s="106"/>
    </row>
    <row r="1927" spans="2:8" ht="15">
      <c r="B1927" s="106"/>
      <c r="C1927" s="106"/>
      <c r="H1927" s="106"/>
    </row>
    <row r="1928" spans="2:8" ht="15">
      <c r="B1928" s="106"/>
      <c r="C1928" s="106"/>
      <c r="H1928" s="106"/>
    </row>
    <row r="1929" spans="2:8" ht="15">
      <c r="B1929" s="106"/>
      <c r="C1929" s="106"/>
      <c r="H1929" s="106"/>
    </row>
    <row r="1930" spans="2:8" ht="15">
      <c r="B1930" s="106"/>
      <c r="C1930" s="106"/>
      <c r="H1930" s="106"/>
    </row>
    <row r="1931" spans="2:8" ht="15">
      <c r="B1931" s="106"/>
      <c r="C1931" s="106"/>
      <c r="H1931" s="106"/>
    </row>
    <row r="1932" spans="2:8" ht="15">
      <c r="B1932" s="106"/>
      <c r="C1932" s="106"/>
      <c r="H1932" s="106"/>
    </row>
    <row r="1933" spans="2:8" ht="15">
      <c r="B1933" s="106"/>
      <c r="C1933" s="106"/>
      <c r="H1933" s="106"/>
    </row>
    <row r="1934" spans="2:8" ht="15">
      <c r="B1934" s="106"/>
      <c r="C1934" s="106"/>
      <c r="H1934" s="106"/>
    </row>
    <row r="1935" spans="2:8" ht="15">
      <c r="B1935" s="106"/>
      <c r="C1935" s="106"/>
      <c r="H1935" s="106"/>
    </row>
    <row r="1936" spans="2:8" ht="15">
      <c r="B1936" s="106"/>
      <c r="C1936" s="106"/>
      <c r="H1936" s="106"/>
    </row>
    <row r="1937" spans="2:8" ht="15">
      <c r="B1937" s="106"/>
      <c r="C1937" s="106"/>
      <c r="H1937" s="106"/>
    </row>
    <row r="1938" spans="2:8" ht="15">
      <c r="B1938" s="106"/>
      <c r="C1938" s="106"/>
      <c r="H1938" s="106"/>
    </row>
    <row r="1939" spans="2:8" ht="15">
      <c r="B1939" s="106"/>
      <c r="C1939" s="106"/>
      <c r="H1939" s="106"/>
    </row>
    <row r="1940" spans="2:8" ht="15">
      <c r="B1940" s="106"/>
      <c r="C1940" s="106"/>
      <c r="H1940" s="106"/>
    </row>
    <row r="1941" spans="2:8" ht="15">
      <c r="B1941" s="106"/>
      <c r="C1941" s="106"/>
      <c r="H1941" s="106"/>
    </row>
    <row r="1942" spans="2:8" ht="15">
      <c r="B1942" s="106"/>
      <c r="C1942" s="106"/>
      <c r="H1942" s="106"/>
    </row>
    <row r="1943" spans="2:8" ht="15">
      <c r="B1943" s="106"/>
      <c r="C1943" s="106"/>
      <c r="H1943" s="106"/>
    </row>
    <row r="1944" spans="2:8" ht="15">
      <c r="B1944" s="106"/>
      <c r="C1944" s="106"/>
      <c r="H1944" s="106"/>
    </row>
    <row r="1945" spans="2:8" ht="15">
      <c r="B1945" s="106"/>
      <c r="C1945" s="106"/>
      <c r="H1945" s="106"/>
    </row>
    <row r="1946" spans="2:8" ht="15">
      <c r="B1946" s="106"/>
      <c r="C1946" s="106"/>
      <c r="H1946" s="106"/>
    </row>
    <row r="1947" spans="2:8" ht="15">
      <c r="B1947" s="106"/>
      <c r="C1947" s="106"/>
      <c r="H1947" s="106"/>
    </row>
    <row r="1948" spans="2:8" ht="15">
      <c r="B1948" s="106"/>
      <c r="C1948" s="106"/>
      <c r="H1948" s="106"/>
    </row>
    <row r="1949" spans="2:8" ht="15">
      <c r="B1949" s="106"/>
      <c r="C1949" s="106"/>
      <c r="H1949" s="106"/>
    </row>
    <row r="1950" spans="2:8" ht="15">
      <c r="B1950" s="106"/>
      <c r="C1950" s="106"/>
      <c r="H1950" s="106"/>
    </row>
    <row r="1951" spans="2:8" ht="15">
      <c r="B1951" s="106"/>
      <c r="C1951" s="106"/>
      <c r="H1951" s="106"/>
    </row>
    <row r="1952" spans="2:8" ht="15">
      <c r="B1952" s="106"/>
      <c r="C1952" s="106"/>
      <c r="H1952" s="106"/>
    </row>
    <row r="1953" spans="2:8" ht="15">
      <c r="B1953" s="106"/>
      <c r="C1953" s="106"/>
      <c r="H1953" s="106"/>
    </row>
    <row r="1954" spans="2:8" ht="15">
      <c r="B1954" s="106"/>
      <c r="C1954" s="106"/>
      <c r="H1954" s="106"/>
    </row>
    <row r="1955" spans="2:8" ht="15">
      <c r="B1955" s="106"/>
      <c r="C1955" s="106"/>
      <c r="H1955" s="106"/>
    </row>
    <row r="1956" spans="2:8" ht="15">
      <c r="B1956" s="106"/>
      <c r="C1956" s="106"/>
      <c r="H1956" s="106"/>
    </row>
    <row r="1957" spans="2:8" ht="15">
      <c r="B1957" s="106"/>
      <c r="C1957" s="106"/>
      <c r="H1957" s="106"/>
    </row>
    <row r="1958" spans="2:8" ht="15">
      <c r="B1958" s="106"/>
      <c r="C1958" s="106"/>
      <c r="H1958" s="106"/>
    </row>
    <row r="1959" spans="2:8" ht="15">
      <c r="B1959" s="106"/>
      <c r="C1959" s="106"/>
      <c r="H1959" s="106"/>
    </row>
    <row r="1960" spans="2:8" ht="15">
      <c r="B1960" s="106"/>
      <c r="C1960" s="106"/>
      <c r="H1960" s="106"/>
    </row>
    <row r="1961" spans="2:8" ht="15">
      <c r="B1961" s="106"/>
      <c r="C1961" s="106"/>
      <c r="H1961" s="106"/>
    </row>
    <row r="1962" spans="2:8" ht="15">
      <c r="B1962" s="106"/>
      <c r="C1962" s="106"/>
      <c r="H1962" s="106"/>
    </row>
    <row r="1963" spans="2:8" ht="15">
      <c r="B1963" s="106"/>
      <c r="C1963" s="106"/>
      <c r="H1963" s="106"/>
    </row>
    <row r="1964" spans="2:8" ht="15">
      <c r="B1964" s="106"/>
      <c r="C1964" s="106"/>
      <c r="H1964" s="106"/>
    </row>
    <row r="1965" spans="2:8" ht="15">
      <c r="B1965" s="106"/>
      <c r="C1965" s="106"/>
      <c r="H1965" s="106"/>
    </row>
    <row r="1966" spans="2:8" ht="15">
      <c r="B1966" s="106"/>
      <c r="C1966" s="106"/>
      <c r="H1966" s="106"/>
    </row>
    <row r="1967" spans="2:8" ht="15">
      <c r="B1967" s="106"/>
      <c r="C1967" s="106"/>
      <c r="H1967" s="106"/>
    </row>
    <row r="1968" spans="2:8" ht="15">
      <c r="B1968" s="106"/>
      <c r="C1968" s="106"/>
      <c r="H1968" s="106"/>
    </row>
    <row r="1969" spans="2:8" ht="15">
      <c r="B1969" s="106"/>
      <c r="C1969" s="106"/>
      <c r="H1969" s="106"/>
    </row>
    <row r="1970" spans="2:8" ht="15">
      <c r="B1970" s="106"/>
      <c r="C1970" s="106"/>
      <c r="H1970" s="106"/>
    </row>
    <row r="1971" spans="2:8" ht="15">
      <c r="B1971" s="106"/>
      <c r="C1971" s="106"/>
      <c r="H1971" s="106"/>
    </row>
    <row r="1972" spans="2:8" ht="15">
      <c r="B1972" s="106"/>
      <c r="C1972" s="106"/>
      <c r="H1972" s="106"/>
    </row>
    <row r="1973" spans="2:8" ht="15">
      <c r="B1973" s="106"/>
      <c r="C1973" s="106"/>
      <c r="H1973" s="106"/>
    </row>
    <row r="1974" spans="2:8" ht="15">
      <c r="B1974" s="106"/>
      <c r="C1974" s="106"/>
      <c r="H1974" s="106"/>
    </row>
    <row r="1975" spans="2:8" ht="15">
      <c r="B1975" s="106"/>
      <c r="C1975" s="106"/>
      <c r="H1975" s="106"/>
    </row>
    <row r="1976" spans="2:8" ht="15">
      <c r="B1976" s="106"/>
      <c r="C1976" s="106"/>
      <c r="H1976" s="106"/>
    </row>
    <row r="1977" spans="2:8" ht="15">
      <c r="B1977" s="106"/>
      <c r="C1977" s="106"/>
      <c r="H1977" s="106"/>
    </row>
    <row r="1978" spans="2:8" ht="15">
      <c r="B1978" s="106"/>
      <c r="C1978" s="106"/>
      <c r="H1978" s="106"/>
    </row>
    <row r="1979" spans="2:8" ht="15">
      <c r="B1979" s="106"/>
      <c r="C1979" s="106"/>
      <c r="H1979" s="106"/>
    </row>
    <row r="1980" spans="2:8" ht="15">
      <c r="B1980" s="106"/>
      <c r="C1980" s="106"/>
      <c r="H1980" s="106"/>
    </row>
    <row r="1981" spans="2:8" ht="15">
      <c r="B1981" s="106"/>
      <c r="C1981" s="106"/>
      <c r="H1981" s="106"/>
    </row>
    <row r="1982" spans="2:8" ht="15">
      <c r="B1982" s="106"/>
      <c r="C1982" s="106"/>
      <c r="H1982" s="106"/>
    </row>
    <row r="1983" spans="2:8" ht="15">
      <c r="B1983" s="106"/>
      <c r="C1983" s="106"/>
      <c r="H1983" s="106"/>
    </row>
    <row r="1984" spans="2:8" ht="15">
      <c r="B1984" s="106"/>
      <c r="C1984" s="106"/>
      <c r="H1984" s="106"/>
    </row>
    <row r="1985" spans="2:8" ht="15">
      <c r="B1985" s="106"/>
      <c r="C1985" s="106"/>
      <c r="H1985" s="106"/>
    </row>
    <row r="1986" spans="2:8" ht="15">
      <c r="B1986" s="106"/>
      <c r="C1986" s="106"/>
      <c r="H1986" s="106"/>
    </row>
    <row r="1987" spans="2:8" ht="15">
      <c r="B1987" s="106"/>
      <c r="C1987" s="106"/>
      <c r="H1987" s="106"/>
    </row>
    <row r="1988" spans="2:8" ht="15">
      <c r="B1988" s="106"/>
      <c r="C1988" s="106"/>
      <c r="H1988" s="106"/>
    </row>
    <row r="1989" spans="2:8" ht="15">
      <c r="B1989" s="106"/>
      <c r="C1989" s="106"/>
      <c r="H1989" s="106"/>
    </row>
    <row r="1990" spans="2:8" ht="15">
      <c r="B1990" s="106"/>
      <c r="C1990" s="106"/>
      <c r="H1990" s="106"/>
    </row>
    <row r="1991" spans="2:8" ht="15">
      <c r="B1991" s="106"/>
      <c r="C1991" s="106"/>
      <c r="H1991" s="106"/>
    </row>
    <row r="1992" spans="2:8" ht="15">
      <c r="B1992" s="106"/>
      <c r="C1992" s="106"/>
      <c r="H1992" s="106"/>
    </row>
    <row r="1993" spans="2:8" ht="15">
      <c r="B1993" s="106"/>
      <c r="C1993" s="106"/>
      <c r="H1993" s="106"/>
    </row>
    <row r="1994" spans="2:8" ht="15">
      <c r="B1994" s="106"/>
      <c r="C1994" s="106"/>
      <c r="H1994" s="106"/>
    </row>
    <row r="1995" spans="2:8" ht="15">
      <c r="B1995" s="106"/>
      <c r="C1995" s="106"/>
      <c r="H1995" s="106"/>
    </row>
    <row r="1996" spans="2:8" ht="15">
      <c r="B1996" s="106"/>
      <c r="C1996" s="106"/>
      <c r="H1996" s="106"/>
    </row>
    <row r="1997" spans="2:8" ht="15">
      <c r="B1997" s="106"/>
      <c r="C1997" s="106"/>
      <c r="H1997" s="106"/>
    </row>
    <row r="1998" spans="2:8" ht="15">
      <c r="B1998" s="106"/>
      <c r="C1998" s="106"/>
      <c r="H1998" s="106"/>
    </row>
    <row r="1999" spans="2:8" ht="15">
      <c r="B1999" s="106"/>
      <c r="C1999" s="106"/>
      <c r="H1999" s="106"/>
    </row>
    <row r="2000" spans="2:8" ht="15">
      <c r="B2000" s="106"/>
      <c r="C2000" s="106"/>
      <c r="H2000" s="106"/>
    </row>
    <row r="2001" spans="2:8" ht="15">
      <c r="B2001" s="106"/>
      <c r="C2001" s="106"/>
      <c r="H2001" s="106"/>
    </row>
    <row r="2002" spans="2:8" ht="15">
      <c r="B2002" s="106"/>
      <c r="C2002" s="106"/>
      <c r="H2002" s="106"/>
    </row>
    <row r="2003" spans="2:8" ht="15">
      <c r="B2003" s="106"/>
      <c r="C2003" s="106"/>
      <c r="H2003" s="106"/>
    </row>
    <row r="2004" spans="2:8" ht="15">
      <c r="B2004" s="106"/>
      <c r="C2004" s="106"/>
      <c r="H2004" s="106"/>
    </row>
    <row r="2005" spans="2:8" ht="15">
      <c r="B2005" s="106"/>
      <c r="C2005" s="106"/>
      <c r="H2005" s="106"/>
    </row>
    <row r="2006" spans="2:8" ht="15">
      <c r="B2006" s="106"/>
      <c r="C2006" s="106"/>
      <c r="H2006" s="106"/>
    </row>
    <row r="2007" spans="2:8" ht="15">
      <c r="B2007" s="106"/>
      <c r="C2007" s="106"/>
      <c r="H2007" s="106"/>
    </row>
    <row r="2008" spans="2:8" ht="15">
      <c r="B2008" s="106"/>
      <c r="C2008" s="106"/>
      <c r="H2008" s="106"/>
    </row>
    <row r="2009" spans="2:8" ht="15">
      <c r="B2009" s="106"/>
      <c r="C2009" s="106"/>
      <c r="H2009" s="106"/>
    </row>
    <row r="2010" spans="2:8" ht="15">
      <c r="B2010" s="106"/>
      <c r="C2010" s="106"/>
      <c r="H2010" s="106"/>
    </row>
    <row r="2011" spans="2:8" ht="15">
      <c r="B2011" s="106"/>
      <c r="C2011" s="106"/>
      <c r="H2011" s="106"/>
    </row>
    <row r="2012" spans="2:8" ht="15">
      <c r="B2012" s="106"/>
      <c r="C2012" s="106"/>
      <c r="H2012" s="106"/>
    </row>
    <row r="2013" spans="2:8" ht="15">
      <c r="B2013" s="106"/>
      <c r="C2013" s="106"/>
      <c r="H2013" s="106"/>
    </row>
    <row r="2014" spans="2:8" ht="15">
      <c r="B2014" s="106"/>
      <c r="C2014" s="106"/>
      <c r="H2014" s="106"/>
    </row>
    <row r="2015" spans="2:8" ht="15">
      <c r="B2015" s="106"/>
      <c r="C2015" s="106"/>
      <c r="H2015" s="106"/>
    </row>
    <row r="2016" spans="2:8" ht="15">
      <c r="B2016" s="106"/>
      <c r="C2016" s="106"/>
      <c r="H2016" s="106"/>
    </row>
    <row r="2017" spans="2:8" ht="15">
      <c r="B2017" s="106"/>
      <c r="C2017" s="106"/>
      <c r="H2017" s="106"/>
    </row>
    <row r="2018" spans="2:8" ht="15">
      <c r="B2018" s="106"/>
      <c r="C2018" s="106"/>
      <c r="H2018" s="106"/>
    </row>
    <row r="2019" spans="2:8" ht="15">
      <c r="B2019" s="106"/>
      <c r="C2019" s="106"/>
      <c r="H2019" s="106"/>
    </row>
    <row r="2020" spans="2:8" ht="15">
      <c r="B2020" s="106"/>
      <c r="C2020" s="106"/>
      <c r="H2020" s="106"/>
    </row>
    <row r="2021" spans="2:8" ht="15">
      <c r="B2021" s="106"/>
      <c r="C2021" s="106"/>
      <c r="H2021" s="106"/>
    </row>
    <row r="2022" spans="2:8" ht="15">
      <c r="B2022" s="106"/>
      <c r="C2022" s="106"/>
      <c r="H2022" s="106"/>
    </row>
    <row r="2023" spans="2:8" ht="15">
      <c r="B2023" s="106"/>
      <c r="C2023" s="106"/>
      <c r="H2023" s="106"/>
    </row>
    <row r="2024" spans="2:8" ht="15">
      <c r="B2024" s="106"/>
      <c r="C2024" s="106"/>
      <c r="H2024" s="106"/>
    </row>
    <row r="2025" spans="2:8" ht="15">
      <c r="B2025" s="106"/>
      <c r="C2025" s="106"/>
      <c r="H2025" s="106"/>
    </row>
    <row r="2026" spans="2:8" ht="15">
      <c r="B2026" s="106"/>
      <c r="C2026" s="106"/>
      <c r="H2026" s="106"/>
    </row>
    <row r="2027" spans="2:8" ht="15">
      <c r="B2027" s="106"/>
      <c r="C2027" s="106"/>
      <c r="H2027" s="106"/>
    </row>
    <row r="2028" spans="2:8" ht="15">
      <c r="B2028" s="106"/>
      <c r="C2028" s="106"/>
      <c r="H2028" s="106"/>
    </row>
    <row r="2029" spans="2:8" ht="15">
      <c r="B2029" s="106"/>
      <c r="C2029" s="106"/>
      <c r="H2029" s="106"/>
    </row>
    <row r="2030" spans="2:8" ht="15">
      <c r="B2030" s="106"/>
      <c r="C2030" s="106"/>
      <c r="H2030" s="106"/>
    </row>
    <row r="2031" spans="2:8" ht="15">
      <c r="B2031" s="106"/>
      <c r="C2031" s="106"/>
      <c r="H2031" s="106"/>
    </row>
    <row r="2032" spans="2:8" ht="15">
      <c r="B2032" s="106"/>
      <c r="C2032" s="106"/>
      <c r="H2032" s="106"/>
    </row>
    <row r="2033" spans="2:8" ht="15">
      <c r="B2033" s="106"/>
      <c r="C2033" s="106"/>
      <c r="H2033" s="106"/>
    </row>
    <row r="2034" spans="2:8" ht="15">
      <c r="B2034" s="106"/>
      <c r="C2034" s="106"/>
      <c r="H2034" s="106"/>
    </row>
    <row r="2035" spans="2:8" ht="15">
      <c r="B2035" s="106"/>
      <c r="C2035" s="106"/>
      <c r="H2035" s="106"/>
    </row>
    <row r="2036" spans="2:8" ht="15">
      <c r="B2036" s="106"/>
      <c r="C2036" s="106"/>
      <c r="H2036" s="106"/>
    </row>
    <row r="2037" spans="2:8" ht="15">
      <c r="B2037" s="106"/>
      <c r="C2037" s="106"/>
      <c r="H2037" s="106"/>
    </row>
    <row r="2038" spans="2:8" ht="15">
      <c r="B2038" s="106"/>
      <c r="C2038" s="106"/>
      <c r="H2038" s="106"/>
    </row>
    <row r="2039" spans="2:8" ht="15">
      <c r="B2039" s="106"/>
      <c r="C2039" s="106"/>
      <c r="H2039" s="106"/>
    </row>
    <row r="2040" spans="2:8" ht="15">
      <c r="B2040" s="106"/>
      <c r="C2040" s="106"/>
      <c r="H2040" s="106"/>
    </row>
    <row r="2041" spans="2:8" ht="15">
      <c r="B2041" s="106"/>
      <c r="C2041" s="106"/>
      <c r="H2041" s="106"/>
    </row>
    <row r="2042" spans="2:8" ht="15">
      <c r="B2042" s="106"/>
      <c r="C2042" s="106"/>
      <c r="H2042" s="106"/>
    </row>
    <row r="2043" spans="2:8" ht="15">
      <c r="B2043" s="106"/>
      <c r="C2043" s="106"/>
      <c r="H2043" s="106"/>
    </row>
    <row r="2044" spans="2:8" ht="15">
      <c r="B2044" s="106"/>
      <c r="C2044" s="106"/>
      <c r="H2044" s="106"/>
    </row>
    <row r="2045" spans="2:8" ht="15">
      <c r="B2045" s="106"/>
      <c r="C2045" s="106"/>
      <c r="H2045" s="106"/>
    </row>
    <row r="2046" spans="2:8" ht="15">
      <c r="B2046" s="106"/>
      <c r="C2046" s="106"/>
      <c r="H2046" s="106"/>
    </row>
    <row r="2047" spans="2:8" ht="15">
      <c r="B2047" s="106"/>
      <c r="C2047" s="106"/>
      <c r="H2047" s="106"/>
    </row>
    <row r="2048" spans="2:8" ht="15">
      <c r="B2048" s="106"/>
      <c r="C2048" s="106"/>
      <c r="H2048" s="106"/>
    </row>
    <row r="2049" spans="2:8" ht="15">
      <c r="B2049" s="106"/>
      <c r="C2049" s="106"/>
      <c r="H2049" s="106"/>
    </row>
    <row r="2050" spans="2:8" ht="15">
      <c r="B2050" s="106"/>
      <c r="C2050" s="106"/>
      <c r="H2050" s="106"/>
    </row>
    <row r="2051" spans="2:8" ht="15">
      <c r="B2051" s="106"/>
      <c r="C2051" s="106"/>
      <c r="H2051" s="106"/>
    </row>
    <row r="2052" spans="2:8" ht="15">
      <c r="B2052" s="106"/>
      <c r="C2052" s="106"/>
      <c r="H2052" s="106"/>
    </row>
    <row r="2053" spans="2:8" ht="15">
      <c r="B2053" s="106"/>
      <c r="C2053" s="106"/>
      <c r="H2053" s="106"/>
    </row>
    <row r="2054" spans="2:8" ht="15">
      <c r="B2054" s="106"/>
      <c r="C2054" s="106"/>
      <c r="H2054" s="106"/>
    </row>
    <row r="2055" spans="2:8" ht="15">
      <c r="B2055" s="106"/>
      <c r="C2055" s="106"/>
      <c r="H2055" s="106"/>
    </row>
    <row r="2056" spans="2:8" ht="15">
      <c r="B2056" s="106"/>
      <c r="C2056" s="106"/>
      <c r="H2056" s="106"/>
    </row>
    <row r="2057" spans="2:8" ht="15">
      <c r="B2057" s="106"/>
      <c r="C2057" s="106"/>
      <c r="H2057" s="106"/>
    </row>
    <row r="2058" spans="2:8" ht="15">
      <c r="B2058" s="106"/>
      <c r="C2058" s="106"/>
      <c r="H2058" s="106"/>
    </row>
    <row r="2059" spans="2:8" ht="15">
      <c r="B2059" s="106"/>
      <c r="C2059" s="106"/>
      <c r="H2059" s="106"/>
    </row>
    <row r="2060" spans="2:8" ht="15">
      <c r="B2060" s="106"/>
      <c r="C2060" s="106"/>
      <c r="H2060" s="106"/>
    </row>
    <row r="2061" spans="2:8" ht="15">
      <c r="B2061" s="106"/>
      <c r="C2061" s="106"/>
      <c r="H2061" s="106"/>
    </row>
    <row r="2062" spans="2:8" ht="15">
      <c r="B2062" s="106"/>
      <c r="C2062" s="106"/>
      <c r="H2062" s="106"/>
    </row>
    <row r="2063" spans="2:8" ht="15">
      <c r="B2063" s="106"/>
      <c r="C2063" s="106"/>
      <c r="H2063" s="106"/>
    </row>
    <row r="2064" spans="2:8" ht="15">
      <c r="B2064" s="106"/>
      <c r="C2064" s="106"/>
      <c r="H2064" s="106"/>
    </row>
    <row r="2065" spans="2:8" ht="15">
      <c r="B2065" s="106"/>
      <c r="C2065" s="106"/>
      <c r="H2065" s="106"/>
    </row>
    <row r="2066" spans="2:8" ht="15">
      <c r="B2066" s="106"/>
      <c r="C2066" s="106"/>
      <c r="H2066" s="106"/>
    </row>
    <row r="2067" spans="2:8" ht="15">
      <c r="B2067" s="106"/>
      <c r="C2067" s="106"/>
      <c r="H2067" s="106"/>
    </row>
    <row r="2068" spans="2:8" ht="15">
      <c r="B2068" s="106"/>
      <c r="C2068" s="106"/>
      <c r="H2068" s="106"/>
    </row>
    <row r="2069" spans="2:8" ht="15">
      <c r="B2069" s="106"/>
      <c r="C2069" s="106"/>
      <c r="H2069" s="106"/>
    </row>
    <row r="2070" spans="2:8" ht="15">
      <c r="B2070" s="106"/>
      <c r="C2070" s="106"/>
      <c r="H2070" s="106"/>
    </row>
    <row r="2071" spans="2:8" ht="15">
      <c r="B2071" s="106"/>
      <c r="C2071" s="106"/>
      <c r="H2071" s="106"/>
    </row>
    <row r="2072" spans="2:8" ht="15">
      <c r="B2072" s="106"/>
      <c r="C2072" s="106"/>
      <c r="H2072" s="106"/>
    </row>
    <row r="2073" spans="2:8" ht="15">
      <c r="B2073" s="106"/>
      <c r="C2073" s="106"/>
      <c r="H2073" s="106"/>
    </row>
    <row r="2074" spans="2:8" ht="15">
      <c r="B2074" s="106"/>
      <c r="C2074" s="106"/>
      <c r="H2074" s="106"/>
    </row>
    <row r="2075" spans="2:8" ht="15">
      <c r="B2075" s="106"/>
      <c r="C2075" s="106"/>
      <c r="H2075" s="106"/>
    </row>
    <row r="2076" spans="2:8" ht="15">
      <c r="B2076" s="106"/>
      <c r="C2076" s="106"/>
      <c r="H2076" s="106"/>
    </row>
    <row r="2077" spans="2:8" ht="15">
      <c r="B2077" s="106"/>
      <c r="C2077" s="106"/>
      <c r="H2077" s="106"/>
    </row>
    <row r="2078" spans="2:8" ht="15">
      <c r="B2078" s="106"/>
      <c r="C2078" s="106"/>
      <c r="H2078" s="106"/>
    </row>
    <row r="2079" spans="2:8" ht="15">
      <c r="B2079" s="106"/>
      <c r="C2079" s="106"/>
      <c r="H2079" s="106"/>
    </row>
    <row r="2080" spans="2:8" ht="15">
      <c r="B2080" s="106"/>
      <c r="C2080" s="106"/>
      <c r="H2080" s="106"/>
    </row>
    <row r="2081" spans="2:8" ht="15">
      <c r="B2081" s="106"/>
      <c r="C2081" s="106"/>
      <c r="H2081" s="106"/>
    </row>
    <row r="2082" spans="2:8" ht="15">
      <c r="B2082" s="106"/>
      <c r="C2082" s="106"/>
      <c r="H2082" s="106"/>
    </row>
    <row r="2083" spans="2:8" ht="15">
      <c r="B2083" s="106"/>
      <c r="C2083" s="106"/>
      <c r="H2083" s="106"/>
    </row>
    <row r="2084" spans="2:8" ht="15">
      <c r="B2084" s="106"/>
      <c r="C2084" s="106"/>
      <c r="H2084" s="106"/>
    </row>
    <row r="2085" spans="2:8" ht="15">
      <c r="B2085" s="106"/>
      <c r="C2085" s="106"/>
      <c r="H2085" s="106"/>
    </row>
    <row r="2086" spans="2:8" ht="15">
      <c r="B2086" s="106"/>
      <c r="C2086" s="106"/>
      <c r="H2086" s="106"/>
    </row>
    <row r="2087" spans="2:8" ht="15">
      <c r="B2087" s="106"/>
      <c r="C2087" s="106"/>
      <c r="H2087" s="106"/>
    </row>
    <row r="2088" spans="2:8" ht="15">
      <c r="B2088" s="106"/>
      <c r="C2088" s="106"/>
      <c r="H2088" s="106"/>
    </row>
    <row r="2089" spans="2:8" ht="15">
      <c r="B2089" s="106"/>
      <c r="C2089" s="106"/>
      <c r="H2089" s="106"/>
    </row>
    <row r="2090" spans="2:8" ht="15">
      <c r="B2090" s="106"/>
      <c r="C2090" s="106"/>
      <c r="H2090" s="106"/>
    </row>
    <row r="2091" spans="2:8" ht="15">
      <c r="B2091" s="106"/>
      <c r="C2091" s="106"/>
      <c r="H2091" s="106"/>
    </row>
    <row r="2092" spans="2:8" ht="15">
      <c r="B2092" s="106"/>
      <c r="C2092" s="106"/>
      <c r="H2092" s="106"/>
    </row>
    <row r="2093" spans="2:8" ht="15">
      <c r="B2093" s="106"/>
      <c r="C2093" s="106"/>
      <c r="H2093" s="106"/>
    </row>
    <row r="2094" spans="2:8" ht="15">
      <c r="B2094" s="106"/>
      <c r="C2094" s="106"/>
      <c r="H2094" s="106"/>
    </row>
    <row r="2095" spans="2:8" ht="15">
      <c r="B2095" s="106"/>
      <c r="C2095" s="106"/>
      <c r="H2095" s="106"/>
    </row>
    <row r="2096" spans="2:8" ht="15">
      <c r="B2096" s="106"/>
      <c r="C2096" s="106"/>
      <c r="H2096" s="106"/>
    </row>
    <row r="2097" spans="2:8" ht="15">
      <c r="B2097" s="106"/>
      <c r="C2097" s="106"/>
      <c r="H2097" s="106"/>
    </row>
    <row r="2098" spans="2:8" ht="15">
      <c r="B2098" s="106"/>
      <c r="C2098" s="106"/>
      <c r="H2098" s="106"/>
    </row>
    <row r="2099" spans="2:8" ht="15">
      <c r="B2099" s="106"/>
      <c r="C2099" s="106"/>
      <c r="H2099" s="106"/>
    </row>
    <row r="2100" spans="2:8" ht="15">
      <c r="B2100" s="106"/>
      <c r="C2100" s="106"/>
      <c r="H2100" s="106"/>
    </row>
    <row r="2101" spans="2:8" ht="15">
      <c r="B2101" s="106"/>
      <c r="C2101" s="106"/>
      <c r="H2101" s="106"/>
    </row>
    <row r="2102" spans="2:8" ht="15">
      <c r="B2102" s="106"/>
      <c r="C2102" s="106"/>
      <c r="H2102" s="106"/>
    </row>
    <row r="2103" spans="2:8" ht="15">
      <c r="B2103" s="106"/>
      <c r="C2103" s="106"/>
      <c r="H2103" s="106"/>
    </row>
    <row r="2104" spans="2:8" ht="15">
      <c r="B2104" s="106"/>
      <c r="C2104" s="106"/>
      <c r="H2104" s="106"/>
    </row>
    <row r="2105" spans="2:8" ht="15">
      <c r="B2105" s="106"/>
      <c r="C2105" s="106"/>
      <c r="H2105" s="106"/>
    </row>
    <row r="2106" spans="2:8" ht="15">
      <c r="B2106" s="106"/>
      <c r="C2106" s="106"/>
      <c r="H2106" s="106"/>
    </row>
    <row r="2107" spans="2:8" ht="15">
      <c r="B2107" s="106"/>
      <c r="C2107" s="106"/>
      <c r="H2107" s="106"/>
    </row>
    <row r="2108" spans="2:8" ht="15">
      <c r="B2108" s="106"/>
      <c r="C2108" s="106"/>
      <c r="H2108" s="106"/>
    </row>
    <row r="2109" spans="2:8" ht="15">
      <c r="B2109" s="106"/>
      <c r="C2109" s="106"/>
      <c r="H2109" s="106"/>
    </row>
    <row r="2110" spans="2:8" ht="15">
      <c r="B2110" s="106"/>
      <c r="C2110" s="106"/>
      <c r="H2110" s="106"/>
    </row>
    <row r="2111" spans="2:8" ht="15">
      <c r="B2111" s="106"/>
      <c r="C2111" s="106"/>
      <c r="H2111" s="106"/>
    </row>
    <row r="2112" spans="2:8" ht="15">
      <c r="B2112" s="106"/>
      <c r="C2112" s="106"/>
      <c r="H2112" s="106"/>
    </row>
    <row r="2113" spans="2:8" ht="15">
      <c r="B2113" s="106"/>
      <c r="C2113" s="106"/>
      <c r="H2113" s="106"/>
    </row>
    <row r="2114" spans="2:8" ht="15">
      <c r="B2114" s="106"/>
      <c r="C2114" s="106"/>
      <c r="H2114" s="106"/>
    </row>
    <row r="2115" spans="2:8" ht="15">
      <c r="B2115" s="106"/>
      <c r="C2115" s="106"/>
      <c r="H2115" s="106"/>
    </row>
    <row r="2116" spans="2:8" ht="15">
      <c r="B2116" s="106"/>
      <c r="C2116" s="106"/>
      <c r="H2116" s="106"/>
    </row>
    <row r="2117" spans="2:8" ht="15">
      <c r="B2117" s="106"/>
      <c r="C2117" s="106"/>
      <c r="H2117" s="106"/>
    </row>
    <row r="2118" spans="2:8" ht="15">
      <c r="B2118" s="106"/>
      <c r="C2118" s="106"/>
      <c r="H2118" s="106"/>
    </row>
    <row r="2119" spans="2:8" ht="15">
      <c r="B2119" s="106"/>
      <c r="C2119" s="106"/>
      <c r="H2119" s="106"/>
    </row>
    <row r="2120" spans="2:8" ht="15">
      <c r="B2120" s="106"/>
      <c r="C2120" s="106"/>
      <c r="H2120" s="106"/>
    </row>
    <row r="2121" spans="2:8" ht="15">
      <c r="B2121" s="106"/>
      <c r="C2121" s="106"/>
      <c r="H2121" s="106"/>
    </row>
    <row r="2122" spans="2:8" ht="15">
      <c r="B2122" s="106"/>
      <c r="C2122" s="106"/>
      <c r="H2122" s="106"/>
    </row>
    <row r="2123" spans="2:8" ht="15">
      <c r="B2123" s="106"/>
      <c r="C2123" s="106"/>
      <c r="H2123" s="106"/>
    </row>
    <row r="2124" spans="2:8" ht="15">
      <c r="B2124" s="106"/>
      <c r="C2124" s="106"/>
      <c r="H2124" s="106"/>
    </row>
    <row r="2125" spans="2:8" ht="15">
      <c r="B2125" s="106"/>
      <c r="C2125" s="106"/>
      <c r="H2125" s="106"/>
    </row>
    <row r="2126" spans="2:8" ht="15">
      <c r="B2126" s="106"/>
      <c r="C2126" s="106"/>
      <c r="H2126" s="106"/>
    </row>
    <row r="2127" spans="2:8" ht="15">
      <c r="B2127" s="106"/>
      <c r="C2127" s="106"/>
      <c r="H2127" s="106"/>
    </row>
    <row r="2128" spans="2:8" ht="15">
      <c r="B2128" s="106"/>
      <c r="C2128" s="106"/>
      <c r="H2128" s="106"/>
    </row>
    <row r="2129" spans="2:8" ht="15">
      <c r="B2129" s="106"/>
      <c r="C2129" s="106"/>
      <c r="H2129" s="106"/>
    </row>
    <row r="2130" spans="2:8" ht="15">
      <c r="B2130" s="106"/>
      <c r="C2130" s="106"/>
      <c r="H2130" s="106"/>
    </row>
    <row r="2131" spans="2:8" ht="15">
      <c r="B2131" s="106"/>
      <c r="C2131" s="106"/>
      <c r="H2131" s="106"/>
    </row>
    <row r="2132" spans="2:8" ht="15">
      <c r="B2132" s="106"/>
      <c r="C2132" s="106"/>
      <c r="H2132" s="106"/>
    </row>
    <row r="2133" spans="2:8" ht="15">
      <c r="B2133" s="106"/>
      <c r="C2133" s="106"/>
      <c r="H2133" s="106"/>
    </row>
    <row r="2134" spans="2:8" ht="15">
      <c r="B2134" s="106"/>
      <c r="C2134" s="106"/>
      <c r="H2134" s="106"/>
    </row>
    <row r="2135" spans="2:8" ht="15">
      <c r="B2135" s="106"/>
      <c r="C2135" s="106"/>
      <c r="H2135" s="106"/>
    </row>
    <row r="2136" spans="2:8" ht="15">
      <c r="B2136" s="106"/>
      <c r="C2136" s="106"/>
      <c r="H2136" s="106"/>
    </row>
    <row r="2137" spans="2:8" ht="15">
      <c r="B2137" s="106"/>
      <c r="C2137" s="106"/>
      <c r="H2137" s="106"/>
    </row>
    <row r="2138" spans="2:8" ht="15">
      <c r="B2138" s="106"/>
      <c r="C2138" s="106"/>
      <c r="H2138" s="106"/>
    </row>
    <row r="2139" spans="2:8" ht="15">
      <c r="B2139" s="106"/>
      <c r="C2139" s="106"/>
      <c r="H2139" s="106"/>
    </row>
    <row r="2140" spans="2:8" ht="15">
      <c r="B2140" s="106"/>
      <c r="C2140" s="106"/>
      <c r="H2140" s="106"/>
    </row>
    <row r="2141" spans="2:8" ht="15">
      <c r="B2141" s="106"/>
      <c r="C2141" s="106"/>
      <c r="H2141" s="106"/>
    </row>
    <row r="2142" spans="2:8" ht="15">
      <c r="B2142" s="106"/>
      <c r="C2142" s="106"/>
      <c r="H2142" s="106"/>
    </row>
    <row r="2143" spans="2:8" ht="15">
      <c r="B2143" s="106"/>
      <c r="C2143" s="106"/>
      <c r="H2143" s="106"/>
    </row>
    <row r="2144" spans="2:8" ht="15">
      <c r="B2144" s="106"/>
      <c r="C2144" s="106"/>
      <c r="H2144" s="106"/>
    </row>
    <row r="2145" spans="2:8" ht="15">
      <c r="B2145" s="106"/>
      <c r="C2145" s="106"/>
      <c r="H2145" s="106"/>
    </row>
    <row r="2146" spans="2:8" ht="15">
      <c r="B2146" s="106"/>
      <c r="C2146" s="106"/>
      <c r="H2146" s="106"/>
    </row>
    <row r="2147" spans="2:8" ht="15">
      <c r="B2147" s="106"/>
      <c r="C2147" s="106"/>
      <c r="H2147" s="106"/>
    </row>
    <row r="2148" spans="2:8" ht="15">
      <c r="B2148" s="106"/>
      <c r="C2148" s="106"/>
      <c r="H2148" s="106"/>
    </row>
    <row r="2149" spans="2:8" ht="15">
      <c r="B2149" s="106"/>
      <c r="C2149" s="106"/>
      <c r="H2149" s="106"/>
    </row>
    <row r="2150" spans="2:8" ht="15">
      <c r="B2150" s="106"/>
      <c r="C2150" s="106"/>
      <c r="H2150" s="106"/>
    </row>
    <row r="2151" spans="2:8" ht="15">
      <c r="B2151" s="106"/>
      <c r="C2151" s="106"/>
      <c r="H2151" s="106"/>
    </row>
    <row r="2152" spans="2:8" ht="15">
      <c r="B2152" s="106"/>
      <c r="C2152" s="106"/>
      <c r="H2152" s="106"/>
    </row>
    <row r="2153" spans="2:8" ht="15">
      <c r="B2153" s="106"/>
      <c r="C2153" s="106"/>
      <c r="H2153" s="106"/>
    </row>
    <row r="2154" spans="2:8" ht="15">
      <c r="B2154" s="106"/>
      <c r="C2154" s="106"/>
      <c r="H2154" s="106"/>
    </row>
    <row r="2155" spans="2:8" ht="15">
      <c r="B2155" s="106"/>
      <c r="C2155" s="106"/>
      <c r="H2155" s="106"/>
    </row>
    <row r="2156" spans="2:8" ht="15">
      <c r="B2156" s="106"/>
      <c r="C2156" s="106"/>
      <c r="H2156" s="106"/>
    </row>
    <row r="2157" spans="2:8" ht="15">
      <c r="B2157" s="106"/>
      <c r="C2157" s="106"/>
      <c r="H2157" s="106"/>
    </row>
    <row r="2158" spans="2:8" ht="15">
      <c r="B2158" s="106"/>
      <c r="C2158" s="106"/>
      <c r="H2158" s="106"/>
    </row>
    <row r="2159" spans="2:8" ht="15">
      <c r="B2159" s="106"/>
      <c r="C2159" s="106"/>
      <c r="H2159" s="106"/>
    </row>
    <row r="2160" spans="2:8" ht="15">
      <c r="B2160" s="106"/>
      <c r="C2160" s="106"/>
      <c r="H2160" s="106"/>
    </row>
    <row r="2161" spans="2:8" ht="15">
      <c r="B2161" s="106"/>
      <c r="C2161" s="106"/>
      <c r="H2161" s="106"/>
    </row>
    <row r="2162" spans="2:8" ht="15">
      <c r="B2162" s="106"/>
      <c r="C2162" s="106"/>
      <c r="H2162" s="106"/>
    </row>
    <row r="2163" spans="2:8" ht="15">
      <c r="B2163" s="106"/>
      <c r="C2163" s="106"/>
      <c r="H2163" s="106"/>
    </row>
    <row r="2164" spans="2:8" ht="15">
      <c r="B2164" s="106"/>
      <c r="C2164" s="106"/>
      <c r="H2164" s="106"/>
    </row>
    <row r="2165" spans="2:8" ht="15">
      <c r="B2165" s="106"/>
      <c r="C2165" s="106"/>
      <c r="H2165" s="106"/>
    </row>
    <row r="2166" spans="2:8" ht="15">
      <c r="B2166" s="106"/>
      <c r="C2166" s="106"/>
      <c r="H2166" s="106"/>
    </row>
    <row r="2167" spans="2:8" ht="15">
      <c r="B2167" s="106"/>
      <c r="C2167" s="106"/>
      <c r="H2167" s="106"/>
    </row>
    <row r="2168" spans="2:8" ht="15">
      <c r="B2168" s="106"/>
      <c r="C2168" s="106"/>
      <c r="H2168" s="106"/>
    </row>
    <row r="2169" spans="2:8" ht="15">
      <c r="B2169" s="106"/>
      <c r="C2169" s="106"/>
      <c r="H2169" s="106"/>
    </row>
    <row r="2170" spans="2:8" ht="15">
      <c r="B2170" s="106"/>
      <c r="C2170" s="106"/>
      <c r="H2170" s="106"/>
    </row>
    <row r="2171" spans="2:8" ht="15">
      <c r="B2171" s="106"/>
      <c r="C2171" s="106"/>
      <c r="H2171" s="106"/>
    </row>
    <row r="2172" spans="2:8" ht="15">
      <c r="B2172" s="106"/>
      <c r="C2172" s="106"/>
      <c r="H2172" s="106"/>
    </row>
    <row r="2173" spans="2:8" ht="15">
      <c r="B2173" s="106"/>
      <c r="C2173" s="106"/>
      <c r="H2173" s="106"/>
    </row>
    <row r="2174" spans="2:8" ht="15">
      <c r="B2174" s="106"/>
      <c r="C2174" s="106"/>
      <c r="H2174" s="106"/>
    </row>
    <row r="2175" spans="2:8" ht="15">
      <c r="B2175" s="106"/>
      <c r="C2175" s="106"/>
      <c r="H2175" s="106"/>
    </row>
    <row r="2176" spans="2:8" ht="15">
      <c r="B2176" s="106"/>
      <c r="C2176" s="106"/>
      <c r="H2176" s="106"/>
    </row>
    <row r="2177" spans="2:8" ht="15">
      <c r="B2177" s="106"/>
      <c r="C2177" s="106"/>
      <c r="H2177" s="106"/>
    </row>
    <row r="2178" spans="2:8" ht="15">
      <c r="B2178" s="106"/>
      <c r="C2178" s="106"/>
      <c r="H2178" s="106"/>
    </row>
    <row r="2179" spans="2:8" ht="15">
      <c r="B2179" s="106"/>
      <c r="C2179" s="106"/>
      <c r="H2179" s="106"/>
    </row>
    <row r="2180" spans="2:8" ht="15">
      <c r="B2180" s="106"/>
      <c r="C2180" s="106"/>
      <c r="H2180" s="106"/>
    </row>
    <row r="2181" spans="2:8" ht="15">
      <c r="B2181" s="106"/>
      <c r="C2181" s="106"/>
      <c r="H2181" s="106"/>
    </row>
    <row r="2182" spans="2:8" ht="15">
      <c r="B2182" s="106"/>
      <c r="C2182" s="106"/>
      <c r="H2182" s="106"/>
    </row>
    <row r="2183" spans="2:8" ht="15">
      <c r="B2183" s="106"/>
      <c r="C2183" s="106"/>
      <c r="H2183" s="106"/>
    </row>
    <row r="2184" spans="2:8" ht="15">
      <c r="B2184" s="106"/>
      <c r="C2184" s="106"/>
      <c r="H2184" s="106"/>
    </row>
    <row r="2185" spans="2:8" ht="15">
      <c r="B2185" s="106"/>
      <c r="C2185" s="106"/>
      <c r="H2185" s="106"/>
    </row>
    <row r="2186" spans="2:8" ht="15">
      <c r="B2186" s="106"/>
      <c r="C2186" s="106"/>
      <c r="H2186" s="106"/>
    </row>
    <row r="2187" spans="2:8" ht="15">
      <c r="B2187" s="106"/>
      <c r="C2187" s="106"/>
      <c r="H2187" s="106"/>
    </row>
    <row r="2188" spans="2:8" ht="15">
      <c r="B2188" s="106"/>
      <c r="C2188" s="106"/>
      <c r="H2188" s="106"/>
    </row>
    <row r="2189" spans="2:8" ht="15">
      <c r="B2189" s="106"/>
      <c r="C2189" s="106"/>
      <c r="H2189" s="106"/>
    </row>
    <row r="2190" spans="2:8" ht="15">
      <c r="B2190" s="106"/>
      <c r="C2190" s="106"/>
      <c r="H2190" s="106"/>
    </row>
    <row r="2191" spans="2:8" ht="15">
      <c r="B2191" s="106"/>
      <c r="C2191" s="106"/>
      <c r="H2191" s="106"/>
    </row>
    <row r="2192" spans="2:8" ht="15">
      <c r="B2192" s="106"/>
      <c r="C2192" s="106"/>
      <c r="H2192" s="106"/>
    </row>
    <row r="2193" spans="2:8" ht="15">
      <c r="B2193" s="106"/>
      <c r="C2193" s="106"/>
      <c r="H2193" s="106"/>
    </row>
    <row r="2194" spans="2:8" ht="15">
      <c r="B2194" s="106"/>
      <c r="C2194" s="106"/>
      <c r="H2194" s="106"/>
    </row>
    <row r="2195" spans="2:8" ht="15">
      <c r="B2195" s="106"/>
      <c r="C2195" s="106"/>
      <c r="H2195" s="106"/>
    </row>
    <row r="2196" spans="2:8" ht="15">
      <c r="B2196" s="106"/>
      <c r="C2196" s="106"/>
      <c r="H2196" s="106"/>
    </row>
    <row r="2197" spans="2:8" ht="15">
      <c r="B2197" s="106"/>
      <c r="C2197" s="106"/>
      <c r="H2197" s="106"/>
    </row>
    <row r="2198" spans="2:8" ht="15">
      <c r="B2198" s="106"/>
      <c r="C2198" s="106"/>
      <c r="H2198" s="106"/>
    </row>
    <row r="2199" spans="2:8" ht="15">
      <c r="B2199" s="106"/>
      <c r="C2199" s="106"/>
      <c r="H2199" s="106"/>
    </row>
    <row r="2200" spans="2:8" ht="15">
      <c r="B2200" s="106"/>
      <c r="C2200" s="106"/>
      <c r="H2200" s="106"/>
    </row>
    <row r="2201" spans="2:8" ht="15">
      <c r="B2201" s="106"/>
      <c r="C2201" s="106"/>
      <c r="H2201" s="106"/>
    </row>
    <row r="2202" spans="2:8" ht="15">
      <c r="B2202" s="106"/>
      <c r="C2202" s="106"/>
      <c r="H2202" s="106"/>
    </row>
    <row r="2203" spans="2:8" ht="15">
      <c r="B2203" s="106"/>
      <c r="C2203" s="106"/>
      <c r="H2203" s="106"/>
    </row>
    <row r="2204" spans="2:8" ht="15">
      <c r="B2204" s="106"/>
      <c r="C2204" s="106"/>
      <c r="H2204" s="106"/>
    </row>
    <row r="2205" spans="2:8" ht="15">
      <c r="B2205" s="106"/>
      <c r="C2205" s="106"/>
      <c r="H2205" s="106"/>
    </row>
    <row r="2206" spans="2:8" ht="15">
      <c r="B2206" s="106"/>
      <c r="C2206" s="106"/>
      <c r="H2206" s="106"/>
    </row>
    <row r="2207" spans="2:8" ht="15">
      <c r="B2207" s="106"/>
      <c r="C2207" s="106"/>
      <c r="H2207" s="106"/>
    </row>
    <row r="2208" spans="2:8" ht="15">
      <c r="B2208" s="106"/>
      <c r="C2208" s="106"/>
      <c r="H2208" s="106"/>
    </row>
    <row r="2209" spans="2:8" ht="15">
      <c r="B2209" s="106"/>
      <c r="C2209" s="106"/>
      <c r="H2209" s="106"/>
    </row>
    <row r="2210" spans="2:8" ht="15">
      <c r="B2210" s="106"/>
      <c r="C2210" s="106"/>
      <c r="H2210" s="106"/>
    </row>
    <row r="2211" spans="2:8" ht="15">
      <c r="B2211" s="106"/>
      <c r="C2211" s="106"/>
      <c r="H2211" s="106"/>
    </row>
    <row r="2212" spans="2:8" ht="15">
      <c r="B2212" s="106"/>
      <c r="C2212" s="106"/>
      <c r="H2212" s="106"/>
    </row>
    <row r="2213" spans="2:8" ht="15">
      <c r="B2213" s="106"/>
      <c r="C2213" s="106"/>
      <c r="H2213" s="106"/>
    </row>
    <row r="2214" spans="2:8" ht="15">
      <c r="B2214" s="106"/>
      <c r="C2214" s="106"/>
      <c r="H2214" s="106"/>
    </row>
    <row r="2215" spans="2:8" ht="15">
      <c r="B2215" s="106"/>
      <c r="C2215" s="106"/>
      <c r="H2215" s="106"/>
    </row>
    <row r="2216" spans="2:8" ht="15">
      <c r="B2216" s="106"/>
      <c r="C2216" s="106"/>
      <c r="H2216" s="106"/>
    </row>
    <row r="2217" spans="2:8" ht="15">
      <c r="B2217" s="106"/>
      <c r="C2217" s="106"/>
      <c r="H2217" s="106"/>
    </row>
    <row r="2218" spans="2:8" ht="15">
      <c r="B2218" s="106"/>
      <c r="C2218" s="106"/>
      <c r="H2218" s="106"/>
    </row>
    <row r="2219" spans="2:8" ht="15">
      <c r="B2219" s="106"/>
      <c r="C2219" s="106"/>
      <c r="H2219" s="106"/>
    </row>
    <row r="2220" spans="2:8" ht="15">
      <c r="B2220" s="106"/>
      <c r="C2220" s="106"/>
      <c r="H2220" s="106"/>
    </row>
    <row r="2221" spans="2:8" ht="15">
      <c r="B2221" s="106"/>
      <c r="C2221" s="106"/>
      <c r="H2221" s="106"/>
    </row>
    <row r="2222" spans="2:8" ht="15">
      <c r="B2222" s="106"/>
      <c r="C2222" s="106"/>
      <c r="H2222" s="106"/>
    </row>
    <row r="2223" spans="2:8" ht="15">
      <c r="B2223" s="106"/>
      <c r="C2223" s="106"/>
      <c r="H2223" s="106"/>
    </row>
    <row r="2224" spans="2:8" ht="15">
      <c r="B2224" s="106"/>
      <c r="C2224" s="106"/>
      <c r="H2224" s="106"/>
    </row>
    <row r="2225" spans="2:8" ht="15">
      <c r="B2225" s="106"/>
      <c r="C2225" s="106"/>
      <c r="H2225" s="106"/>
    </row>
    <row r="2226" spans="2:8" ht="15">
      <c r="B2226" s="106"/>
      <c r="C2226" s="106"/>
      <c r="H2226" s="106"/>
    </row>
    <row r="2227" spans="2:8" ht="15">
      <c r="B2227" s="106"/>
      <c r="C2227" s="106"/>
      <c r="H2227" s="106"/>
    </row>
    <row r="2228" spans="2:8" ht="15">
      <c r="B2228" s="106"/>
      <c r="C2228" s="106"/>
      <c r="H2228" s="106"/>
    </row>
    <row r="2229" spans="2:8" ht="15">
      <c r="B2229" s="106"/>
      <c r="C2229" s="106"/>
      <c r="H2229" s="106"/>
    </row>
    <row r="2230" spans="2:8" ht="15">
      <c r="B2230" s="106"/>
      <c r="C2230" s="106"/>
      <c r="H2230" s="106"/>
    </row>
    <row r="2231" spans="2:8" ht="15">
      <c r="B2231" s="106"/>
      <c r="C2231" s="106"/>
      <c r="H2231" s="106"/>
    </row>
    <row r="2232" spans="2:8" ht="15">
      <c r="B2232" s="106"/>
      <c r="C2232" s="106"/>
      <c r="H2232" s="106"/>
    </row>
    <row r="2233" spans="2:8" ht="15">
      <c r="B2233" s="106"/>
      <c r="C2233" s="106"/>
      <c r="H2233" s="106"/>
    </row>
    <row r="2234" spans="2:8" ht="15">
      <c r="B2234" s="106"/>
      <c r="C2234" s="106"/>
      <c r="H2234" s="106"/>
    </row>
    <row r="2235" spans="2:8" ht="15">
      <c r="B2235" s="106"/>
      <c r="C2235" s="106"/>
      <c r="H2235" s="106"/>
    </row>
    <row r="2236" spans="2:8" ht="15">
      <c r="B2236" s="106"/>
      <c r="C2236" s="106"/>
      <c r="H2236" s="106"/>
    </row>
    <row r="2237" spans="2:8" ht="15">
      <c r="B2237" s="106"/>
      <c r="C2237" s="106"/>
      <c r="H2237" s="106"/>
    </row>
    <row r="2238" spans="2:8" ht="15">
      <c r="B2238" s="106"/>
      <c r="C2238" s="106"/>
      <c r="H2238" s="106"/>
    </row>
    <row r="2239" spans="2:8" ht="15">
      <c r="B2239" s="106"/>
      <c r="C2239" s="106"/>
      <c r="H2239" s="106"/>
    </row>
    <row r="2240" spans="2:8" ht="15">
      <c r="B2240" s="106"/>
      <c r="C2240" s="106"/>
      <c r="H2240" s="106"/>
    </row>
    <row r="2241" spans="2:8" ht="15">
      <c r="B2241" s="106"/>
      <c r="C2241" s="106"/>
      <c r="H2241" s="106"/>
    </row>
    <row r="2242" spans="2:8" ht="15">
      <c r="B2242" s="106"/>
      <c r="C2242" s="106"/>
      <c r="H2242" s="106"/>
    </row>
    <row r="2243" spans="2:8" ht="15">
      <c r="B2243" s="106"/>
      <c r="C2243" s="106"/>
      <c r="H2243" s="106"/>
    </row>
    <row r="2244" spans="2:8" ht="15">
      <c r="B2244" s="106"/>
      <c r="C2244" s="106"/>
      <c r="H2244" s="106"/>
    </row>
    <row r="2245" spans="2:8" ht="15">
      <c r="B2245" s="106"/>
      <c r="C2245" s="106"/>
      <c r="H2245" s="106"/>
    </row>
    <row r="2246" spans="2:8" ht="15">
      <c r="B2246" s="106"/>
      <c r="C2246" s="106"/>
      <c r="H2246" s="106"/>
    </row>
    <row r="2247" spans="2:8" ht="15">
      <c r="B2247" s="106"/>
      <c r="C2247" s="106"/>
      <c r="H2247" s="106"/>
    </row>
    <row r="2248" spans="2:8" ht="15">
      <c r="B2248" s="106"/>
      <c r="C2248" s="106"/>
      <c r="H2248" s="106"/>
    </row>
    <row r="2249" spans="2:8" ht="15">
      <c r="B2249" s="106"/>
      <c r="C2249" s="106"/>
      <c r="H2249" s="106"/>
    </row>
    <row r="2250" spans="2:8" ht="15">
      <c r="B2250" s="106"/>
      <c r="C2250" s="106"/>
      <c r="H2250" s="106"/>
    </row>
    <row r="2251" spans="2:8" ht="15">
      <c r="B2251" s="106"/>
      <c r="C2251" s="106"/>
      <c r="H2251" s="106"/>
    </row>
    <row r="2252" spans="2:8" ht="15">
      <c r="B2252" s="106"/>
      <c r="C2252" s="106"/>
      <c r="H2252" s="106"/>
    </row>
    <row r="2253" spans="2:8" ht="15">
      <c r="B2253" s="106"/>
      <c r="C2253" s="106"/>
      <c r="H2253" s="106"/>
    </row>
    <row r="2254" spans="2:8" ht="15">
      <c r="B2254" s="106"/>
      <c r="C2254" s="106"/>
      <c r="H2254" s="106"/>
    </row>
    <row r="2255" spans="2:8" ht="15">
      <c r="B2255" s="106"/>
      <c r="C2255" s="106"/>
      <c r="H2255" s="106"/>
    </row>
    <row r="2256" spans="2:8" ht="15">
      <c r="B2256" s="106"/>
      <c r="C2256" s="106"/>
      <c r="H2256" s="106"/>
    </row>
    <row r="2257" spans="2:8" ht="15">
      <c r="B2257" s="106"/>
      <c r="C2257" s="106"/>
      <c r="H2257" s="106"/>
    </row>
    <row r="2258" spans="2:8" ht="15">
      <c r="B2258" s="106"/>
      <c r="C2258" s="106"/>
      <c r="H2258" s="106"/>
    </row>
    <row r="2259" spans="2:8" ht="15">
      <c r="B2259" s="106"/>
      <c r="C2259" s="106"/>
      <c r="H2259" s="106"/>
    </row>
    <row r="2260" spans="2:8" ht="15">
      <c r="B2260" s="106"/>
      <c r="C2260" s="106"/>
      <c r="H2260" s="106"/>
    </row>
    <row r="2261" spans="2:8" ht="15">
      <c r="B2261" s="106"/>
      <c r="C2261" s="106"/>
      <c r="H2261" s="106"/>
    </row>
    <row r="2262" spans="2:8" ht="15">
      <c r="B2262" s="106"/>
      <c r="C2262" s="106"/>
      <c r="H2262" s="106"/>
    </row>
    <row r="2263" spans="2:8" ht="15">
      <c r="B2263" s="106"/>
      <c r="C2263" s="106"/>
      <c r="H2263" s="106"/>
    </row>
    <row r="2264" spans="2:8" ht="15">
      <c r="B2264" s="106"/>
      <c r="C2264" s="106"/>
      <c r="H2264" s="106"/>
    </row>
    <row r="2265" spans="2:8" ht="15">
      <c r="B2265" s="106"/>
      <c r="C2265" s="106"/>
      <c r="H2265" s="106"/>
    </row>
    <row r="2266" spans="2:8" ht="15">
      <c r="B2266" s="106"/>
      <c r="C2266" s="106"/>
      <c r="H2266" s="106"/>
    </row>
    <row r="2267" spans="2:8" ht="15">
      <c r="B2267" s="106"/>
      <c r="C2267" s="106"/>
      <c r="H2267" s="106"/>
    </row>
    <row r="2268" spans="2:8" ht="15">
      <c r="B2268" s="106"/>
      <c r="C2268" s="106"/>
      <c r="H2268" s="106"/>
    </row>
    <row r="2269" spans="2:8" ht="15">
      <c r="B2269" s="106"/>
      <c r="C2269" s="106"/>
      <c r="H2269" s="106"/>
    </row>
    <row r="2270" spans="2:8" ht="15">
      <c r="B2270" s="106"/>
      <c r="C2270" s="106"/>
      <c r="H2270" s="106"/>
    </row>
    <row r="2271" spans="2:8" ht="15">
      <c r="B2271" s="106"/>
      <c r="C2271" s="106"/>
      <c r="H2271" s="106"/>
    </row>
    <row r="2272" spans="2:8" ht="15">
      <c r="B2272" s="106"/>
      <c r="C2272" s="106"/>
      <c r="H2272" s="106"/>
    </row>
    <row r="2273" spans="2:8" ht="15">
      <c r="B2273" s="106"/>
      <c r="C2273" s="106"/>
      <c r="H2273" s="106"/>
    </row>
    <row r="2274" spans="2:8" ht="15">
      <c r="B2274" s="106"/>
      <c r="C2274" s="106"/>
      <c r="H2274" s="106"/>
    </row>
    <row r="2275" spans="2:8" ht="15">
      <c r="B2275" s="106"/>
      <c r="C2275" s="106"/>
      <c r="H2275" s="106"/>
    </row>
    <row r="2276" spans="2:8" ht="15">
      <c r="B2276" s="106"/>
      <c r="C2276" s="106"/>
      <c r="H2276" s="106"/>
    </row>
    <row r="2277" spans="2:8" ht="15">
      <c r="B2277" s="106"/>
      <c r="C2277" s="106"/>
      <c r="H2277" s="106"/>
    </row>
    <row r="2278" spans="2:8" ht="15">
      <c r="B2278" s="106"/>
      <c r="C2278" s="106"/>
      <c r="H2278" s="106"/>
    </row>
    <row r="2279" spans="2:8" ht="15">
      <c r="B2279" s="106"/>
      <c r="C2279" s="106"/>
      <c r="H2279" s="106"/>
    </row>
    <row r="2280" spans="2:8" ht="15">
      <c r="B2280" s="106"/>
      <c r="C2280" s="106"/>
      <c r="H2280" s="106"/>
    </row>
    <row r="2281" spans="2:8" ht="15">
      <c r="B2281" s="106"/>
      <c r="C2281" s="106"/>
      <c r="H2281" s="106"/>
    </row>
    <row r="2282" spans="2:8" ht="15">
      <c r="B2282" s="106"/>
      <c r="C2282" s="106"/>
      <c r="H2282" s="106"/>
    </row>
    <row r="2283" spans="2:8" ht="15">
      <c r="B2283" s="106"/>
      <c r="C2283" s="106"/>
      <c r="H2283" s="106"/>
    </row>
    <row r="2284" spans="2:8" ht="15">
      <c r="B2284" s="106"/>
      <c r="C2284" s="106"/>
      <c r="H2284" s="106"/>
    </row>
    <row r="2285" spans="2:8" ht="15">
      <c r="B2285" s="106"/>
      <c r="C2285" s="106"/>
      <c r="H2285" s="106"/>
    </row>
    <row r="2286" spans="2:8" ht="15">
      <c r="B2286" s="106"/>
      <c r="C2286" s="106"/>
      <c r="H2286" s="106"/>
    </row>
    <row r="2287" spans="2:8" ht="15">
      <c r="B2287" s="106"/>
      <c r="C2287" s="106"/>
      <c r="H2287" s="106"/>
    </row>
    <row r="2288" spans="2:8" ht="15">
      <c r="B2288" s="106"/>
      <c r="C2288" s="106"/>
      <c r="H2288" s="106"/>
    </row>
    <row r="2289" spans="2:8" ht="15">
      <c r="B2289" s="106"/>
      <c r="C2289" s="106"/>
      <c r="H2289" s="106"/>
    </row>
    <row r="2290" spans="2:8" ht="15">
      <c r="B2290" s="106"/>
      <c r="C2290" s="106"/>
      <c r="H2290" s="106"/>
    </row>
    <row r="2291" spans="2:8" ht="15">
      <c r="B2291" s="106"/>
      <c r="C2291" s="106"/>
      <c r="H2291" s="106"/>
    </row>
    <row r="2292" spans="2:8" ht="15">
      <c r="B2292" s="106"/>
      <c r="C2292" s="106"/>
      <c r="H2292" s="106"/>
    </row>
    <row r="2293" spans="2:8" ht="15">
      <c r="B2293" s="106"/>
      <c r="C2293" s="106"/>
      <c r="H2293" s="106"/>
    </row>
    <row r="2294" spans="2:8" ht="15">
      <c r="B2294" s="106"/>
      <c r="C2294" s="106"/>
      <c r="H2294" s="106"/>
    </row>
    <row r="2295" spans="2:8" ht="15">
      <c r="B2295" s="106"/>
      <c r="C2295" s="106"/>
      <c r="H2295" s="106"/>
    </row>
    <row r="2296" spans="2:8" ht="15">
      <c r="B2296" s="106"/>
      <c r="C2296" s="106"/>
      <c r="H2296" s="106"/>
    </row>
    <row r="2297" spans="2:8" ht="15">
      <c r="B2297" s="106"/>
      <c r="C2297" s="106"/>
      <c r="H2297" s="106"/>
    </row>
    <row r="2298" spans="2:8" ht="15">
      <c r="B2298" s="106"/>
      <c r="C2298" s="106"/>
      <c r="H2298" s="106"/>
    </row>
    <row r="2299" spans="2:8" ht="15">
      <c r="B2299" s="106"/>
      <c r="C2299" s="106"/>
      <c r="H2299" s="106"/>
    </row>
    <row r="2300" spans="2:8" ht="15">
      <c r="B2300" s="106"/>
      <c r="C2300" s="106"/>
      <c r="H2300" s="106"/>
    </row>
    <row r="2301" spans="2:8" ht="15">
      <c r="B2301" s="106"/>
      <c r="C2301" s="106"/>
      <c r="H2301" s="106"/>
    </row>
    <row r="2302" spans="2:8" ht="15">
      <c r="B2302" s="106"/>
      <c r="C2302" s="106"/>
      <c r="H2302" s="106"/>
    </row>
    <row r="2303" spans="2:8" ht="15">
      <c r="B2303" s="106"/>
      <c r="C2303" s="106"/>
      <c r="H2303" s="106"/>
    </row>
    <row r="2304" spans="2:8" ht="15">
      <c r="B2304" s="106"/>
      <c r="C2304" s="106"/>
      <c r="H2304" s="106"/>
    </row>
    <row r="2305" spans="2:8" ht="15">
      <c r="B2305" s="106"/>
      <c r="C2305" s="106"/>
      <c r="H2305" s="106"/>
    </row>
    <row r="2306" spans="2:8" ht="15">
      <c r="B2306" s="106"/>
      <c r="C2306" s="106"/>
      <c r="H2306" s="106"/>
    </row>
    <row r="2307" spans="2:8" ht="15">
      <c r="B2307" s="106"/>
      <c r="C2307" s="106"/>
      <c r="H2307" s="106"/>
    </row>
    <row r="2308" spans="2:8" ht="15">
      <c r="B2308" s="106"/>
      <c r="C2308" s="106"/>
      <c r="H2308" s="106"/>
    </row>
    <row r="2309" spans="2:8" ht="15">
      <c r="B2309" s="106"/>
      <c r="C2309" s="106"/>
      <c r="H2309" s="106"/>
    </row>
    <row r="2310" spans="2:8" ht="15">
      <c r="B2310" s="106"/>
      <c r="C2310" s="106"/>
      <c r="H2310" s="106"/>
    </row>
    <row r="2311" spans="2:8" ht="15">
      <c r="B2311" s="106"/>
      <c r="C2311" s="106"/>
      <c r="H2311" s="106"/>
    </row>
    <row r="2312" spans="2:8" ht="15">
      <c r="B2312" s="106"/>
      <c r="C2312" s="106"/>
      <c r="H2312" s="106"/>
    </row>
    <row r="2313" spans="2:8" ht="15">
      <c r="B2313" s="106"/>
      <c r="C2313" s="106"/>
      <c r="H2313" s="106"/>
    </row>
    <row r="2314" spans="2:8" ht="15">
      <c r="B2314" s="106"/>
      <c r="C2314" s="106"/>
      <c r="H2314" s="106"/>
    </row>
    <row r="2315" spans="2:8" ht="15">
      <c r="B2315" s="106"/>
      <c r="C2315" s="106"/>
      <c r="H2315" s="106"/>
    </row>
    <row r="2316" spans="2:8" ht="15">
      <c r="B2316" s="106"/>
      <c r="C2316" s="106"/>
      <c r="H2316" s="106"/>
    </row>
    <row r="2317" spans="2:8" ht="15">
      <c r="B2317" s="106"/>
      <c r="C2317" s="106"/>
      <c r="H2317" s="106"/>
    </row>
    <row r="2318" spans="2:8" ht="15">
      <c r="B2318" s="106"/>
      <c r="C2318" s="106"/>
      <c r="H2318" s="106"/>
    </row>
    <row r="2319" spans="2:8" ht="15">
      <c r="B2319" s="106"/>
      <c r="C2319" s="106"/>
      <c r="H2319" s="106"/>
    </row>
    <row r="2320" spans="2:8" ht="15">
      <c r="B2320" s="106"/>
      <c r="C2320" s="106"/>
      <c r="H2320" s="106"/>
    </row>
    <row r="2321" spans="2:8" ht="15">
      <c r="B2321" s="106"/>
      <c r="C2321" s="106"/>
      <c r="H2321" s="106"/>
    </row>
    <row r="2322" spans="2:8" ht="15">
      <c r="B2322" s="106"/>
      <c r="C2322" s="106"/>
      <c r="H2322" s="106"/>
    </row>
    <row r="2323" spans="2:8" ht="15">
      <c r="B2323" s="106"/>
      <c r="C2323" s="106"/>
      <c r="H2323" s="106"/>
    </row>
    <row r="2324" spans="2:8" ht="15">
      <c r="B2324" s="106"/>
      <c r="C2324" s="106"/>
      <c r="H2324" s="106"/>
    </row>
    <row r="2325" spans="2:8" ht="15">
      <c r="B2325" s="106"/>
      <c r="C2325" s="106"/>
      <c r="H2325" s="106"/>
    </row>
    <row r="2326" spans="2:8" ht="15">
      <c r="B2326" s="106"/>
      <c r="C2326" s="106"/>
      <c r="H2326" s="106"/>
    </row>
    <row r="2327" spans="2:8" ht="15">
      <c r="B2327" s="106"/>
      <c r="C2327" s="106"/>
      <c r="H2327" s="106"/>
    </row>
    <row r="2328" spans="2:8" ht="15">
      <c r="B2328" s="106"/>
      <c r="C2328" s="106"/>
      <c r="H2328" s="106"/>
    </row>
    <row r="2340" spans="2:2">
      <c r="B2340" s="111"/>
    </row>
    <row r="2341" spans="2:2">
      <c r="B2341" s="111"/>
    </row>
  </sheetData>
  <sheetCalcPr fullCalcOnLoad="1"/>
  <mergeCells count="10">
    <mergeCell ref="A1:M1"/>
    <mergeCell ref="I2:O2"/>
    <mergeCell ref="A2:A3"/>
    <mergeCell ref="B2:B3"/>
    <mergeCell ref="C2:C3"/>
    <mergeCell ref="D2:D3"/>
    <mergeCell ref="E2:E3"/>
    <mergeCell ref="F2:F3"/>
    <mergeCell ref="G2:G3"/>
    <mergeCell ref="H2:H3"/>
  </mergeCells>
  <conditionalFormatting sqref="F4:F35">
    <cfRule type="cellIs" dxfId="2" priority="219" aboveAverage="1" operator="lessThan">
      <formula>0</formula>
    </cfRule>
  </conditionalFormatting>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I2198"/>
  <sheetViews>
    <sheetView workbookViewId="0">
      <pane ySplit="2" topLeftCell="A3" activePane="bottomLeft" state="frozen"/>
      <selection/>
      <selection pane="bottomLeft" activeCell="A2" sqref="A2:D10624"/>
    </sheetView>
  </sheetViews>
  <sheetFormatPr baseColWidth="8" defaultColWidth="9" defaultRowHeight="14.25"/>
  <cols>
    <col min="1" max="1" width="10.1833333333333" style="58" customWidth="1"/>
    <col min="2" max="2" width="14.8833333333333" style="58" customWidth="1"/>
    <col min="3" max="3" width="12.8166666666667" style="61" customWidth="1"/>
    <col min="4" max="4" width="12" style="62" customWidth="1"/>
    <col min="5" max="5" width="11.1333333333333" style="58" customWidth="1"/>
    <col min="6" max="6" width="9.88333333333333" style="58" customWidth="1"/>
    <col min="7" max="7" width="11.0916666666667" style="58" customWidth="1"/>
    <col min="8" max="8" width="13.4416666666667" style="58" customWidth="1"/>
    <col min="9" max="9" width="9.88333333333333" style="58" customWidth="1"/>
    <col min="10" max="11" width="12.6333333333333" style="58"/>
    <col min="12" max="16384" width="9" style="58"/>
  </cols>
  <sheetData>
    <row r="1" spans="1:9" s="58" customFormat="1" ht="53" customHeight="1">
      <c r="A1" s="63" t="s">
        <v>50905</v>
      </c>
      <c r="B1" s="63"/>
      <c r="C1" s="63"/>
      <c r="D1" s="63"/>
      <c r="E1" s="63"/>
      <c r="F1" s="63"/>
      <c r="G1" s="63"/>
      <c r="H1" s="63"/>
      <c r="I1" s="63"/>
    </row>
    <row r="2" spans="1:9" s="58" customFormat="1" ht="48" customHeight="1">
      <c r="A2" s="64" t="s">
        <v>50885</v>
      </c>
      <c r="B2" s="65" t="s">
        <v>50886</v>
      </c>
      <c r="C2" s="65" t="s">
        <v>50888</v>
      </c>
      <c r="D2" s="66" t="s">
        <v>50889</v>
      </c>
      <c r="E2" s="65" t="s">
        <v>49918</v>
      </c>
      <c r="F2" s="65" t="s">
        <v>50893</v>
      </c>
      <c r="G2" s="65" t="s">
        <v>50891</v>
      </c>
      <c r="H2" s="65" t="s">
        <v>50892</v>
      </c>
      <c r="I2" s="67"/>
    </row>
    <row r="3" spans="1:9" s="59" customFormat="1" ht="26" customHeight="1">
      <c r="A3" s="68">
        <v>45505</v>
      </c>
      <c r="B3" s="69"/>
      <c r="C3" s="69"/>
      <c r="D3" s="69"/>
      <c r="E3" s="69"/>
      <c r="F3" s="69"/>
      <c r="G3" s="70">
        <f t="shared" ref="G3:G10" si="0">D3-F3</f>
        <v>0</v>
      </c>
      <c r="H3" s="71" t="e">
        <f t="shared" ref="H3:H14" si="1">G3/B3</f>
        <v>#DIV/0!</v>
      </c>
      <c r="I3" s="72"/>
    </row>
    <row r="4" spans="1:9" s="59" customFormat="1" ht="26" customHeight="1">
      <c r="A4" s="68">
        <v>45506</v>
      </c>
      <c r="B4" s="69"/>
      <c r="C4" s="69"/>
      <c r="D4" s="69"/>
      <c r="E4" s="69"/>
      <c r="F4" s="69"/>
      <c r="G4" s="70">
        <f t="shared" si="0"/>
        <v>0</v>
      </c>
      <c r="H4" s="71" t="e">
        <f t="shared" si="1"/>
        <v>#DIV/0!</v>
      </c>
      <c r="I4" s="72"/>
    </row>
    <row r="5" spans="1:9" s="59" customFormat="1" ht="26" customHeight="1">
      <c r="A5" s="68">
        <v>45507</v>
      </c>
      <c r="B5" s="69"/>
      <c r="C5" s="69"/>
      <c r="D5" s="69"/>
      <c r="E5" s="69"/>
      <c r="F5" s="69"/>
      <c r="G5" s="70">
        <f t="shared" si="0"/>
        <v>0</v>
      </c>
      <c r="H5" s="71" t="e">
        <f t="shared" si="1"/>
        <v>#DIV/0!</v>
      </c>
      <c r="I5" s="72"/>
    </row>
    <row r="6" spans="1:9" s="59" customFormat="1" ht="26" customHeight="1">
      <c r="A6" s="68">
        <v>45508</v>
      </c>
      <c r="B6" s="69"/>
      <c r="C6" s="69"/>
      <c r="D6" s="69"/>
      <c r="E6" s="69"/>
      <c r="F6" s="69"/>
      <c r="G6" s="70">
        <f t="shared" si="0"/>
        <v>0</v>
      </c>
      <c r="H6" s="71" t="e">
        <f t="shared" si="1"/>
        <v>#DIV/0!</v>
      </c>
      <c r="I6" s="72"/>
    </row>
    <row r="7" spans="1:9" s="59" customFormat="1" ht="26" customHeight="1">
      <c r="A7" s="68">
        <v>45509</v>
      </c>
      <c r="B7" s="69"/>
      <c r="C7" s="69"/>
      <c r="D7" s="69"/>
      <c r="E7" s="69"/>
      <c r="F7" s="69"/>
      <c r="G7" s="70">
        <f t="shared" si="0"/>
        <v>0</v>
      </c>
      <c r="H7" s="71" t="e">
        <f t="shared" si="1"/>
        <v>#DIV/0!</v>
      </c>
      <c r="I7" s="72"/>
    </row>
    <row r="8" spans="1:9" s="59" customFormat="1" ht="26" customHeight="1">
      <c r="A8" s="68">
        <v>45510</v>
      </c>
      <c r="B8" s="69"/>
      <c r="C8" s="69"/>
      <c r="D8" s="69"/>
      <c r="E8" s="69"/>
      <c r="F8" s="69"/>
      <c r="G8" s="70">
        <f t="shared" si="0"/>
        <v>0</v>
      </c>
      <c r="H8" s="71" t="e">
        <f t="shared" si="1"/>
        <v>#DIV/0!</v>
      </c>
      <c r="I8" s="72"/>
    </row>
    <row r="9" spans="1:9" s="59" customFormat="1" ht="26" customHeight="1">
      <c r="A9" s="68">
        <v>45511</v>
      </c>
      <c r="B9" s="69"/>
      <c r="C9" s="69"/>
      <c r="D9" s="69"/>
      <c r="E9" s="69"/>
      <c r="F9" s="69"/>
      <c r="G9" s="70">
        <f t="shared" si="0"/>
        <v>0</v>
      </c>
      <c r="H9" s="71" t="e">
        <f t="shared" si="1"/>
        <v>#DIV/0!</v>
      </c>
      <c r="I9" s="72"/>
    </row>
    <row r="10" spans="1:9" s="59" customFormat="1" ht="26" customHeight="1">
      <c r="A10" s="68">
        <v>45512</v>
      </c>
      <c r="B10" s="69"/>
      <c r="C10" s="69"/>
      <c r="D10" s="69"/>
      <c r="E10" s="69"/>
      <c r="F10" s="69"/>
      <c r="G10" s="70">
        <f t="shared" si="0"/>
        <v>0</v>
      </c>
      <c r="H10" s="71" t="e">
        <f t="shared" si="1"/>
        <v>#DIV/0!</v>
      </c>
      <c r="I10" s="72"/>
    </row>
    <row r="11" spans="1:9" s="59" customFormat="1" ht="26" customHeight="1">
      <c r="A11" s="68">
        <v>45513</v>
      </c>
      <c r="B11" s="69"/>
      <c r="C11" s="69"/>
      <c r="D11" s="69"/>
      <c r="E11" s="69"/>
      <c r="F11" s="69"/>
      <c r="G11" s="70">
        <f t="shared" ref="G11:G21" si="2">D11-F11</f>
        <v>0</v>
      </c>
      <c r="H11" s="71" t="e">
        <f t="shared" si="1"/>
        <v>#DIV/0!</v>
      </c>
      <c r="I11" s="72"/>
    </row>
    <row r="12" spans="1:9" s="59" customFormat="1" ht="26" customHeight="1">
      <c r="A12" s="68">
        <v>45514</v>
      </c>
      <c r="B12" s="69"/>
      <c r="C12" s="69"/>
      <c r="D12" s="69"/>
      <c r="E12" s="69"/>
      <c r="F12" s="69"/>
      <c r="G12" s="70">
        <f t="shared" si="2"/>
        <v>0</v>
      </c>
      <c r="H12" s="71" t="e">
        <f t="shared" si="1"/>
        <v>#DIV/0!</v>
      </c>
      <c r="I12" s="72"/>
    </row>
    <row r="13" spans="1:9" s="59" customFormat="1" ht="26" customHeight="1">
      <c r="A13" s="68">
        <v>45515</v>
      </c>
      <c r="B13" s="69"/>
      <c r="C13" s="69"/>
      <c r="D13" s="69"/>
      <c r="E13" s="69"/>
      <c r="F13" s="69"/>
      <c r="G13" s="70">
        <f t="shared" si="2"/>
        <v>0</v>
      </c>
      <c r="H13" s="71" t="e">
        <f t="shared" si="1"/>
        <v>#DIV/0!</v>
      </c>
      <c r="I13" s="72"/>
    </row>
    <row r="14" spans="1:9" s="59" customFormat="1" ht="26" customHeight="1">
      <c r="A14" s="68">
        <v>45516</v>
      </c>
      <c r="B14" s="69"/>
      <c r="C14" s="69"/>
      <c r="D14" s="69"/>
      <c r="E14" s="69"/>
      <c r="F14" s="69"/>
      <c r="G14" s="70">
        <f t="shared" si="2"/>
        <v>0</v>
      </c>
      <c r="H14" s="71" t="e">
        <f t="shared" si="1"/>
        <v>#DIV/0!</v>
      </c>
      <c r="I14" s="72"/>
    </row>
    <row r="15" spans="1:9" s="59" customFormat="1" ht="26" customHeight="1">
      <c r="A15" s="68">
        <v>45517</v>
      </c>
      <c r="B15" s="69"/>
      <c r="C15" s="69"/>
      <c r="D15" s="69"/>
      <c r="E15" s="69"/>
      <c r="F15" s="69"/>
      <c r="G15" s="70">
        <f t="shared" si="2"/>
        <v>0</v>
      </c>
      <c r="H15" s="71" t="e">
        <f t="shared" ref="H15:H35" si="3">G15/B15</f>
        <v>#DIV/0!</v>
      </c>
      <c r="I15" s="72"/>
    </row>
    <row r="16" spans="1:9" s="59" customFormat="1" ht="26" customHeight="1">
      <c r="A16" s="68">
        <v>45518</v>
      </c>
      <c r="B16" s="69"/>
      <c r="C16" s="69"/>
      <c r="D16" s="69"/>
      <c r="E16" s="69"/>
      <c r="F16" s="69"/>
      <c r="G16" s="70">
        <f t="shared" si="2"/>
        <v>0</v>
      </c>
      <c r="H16" s="71" t="e">
        <f t="shared" si="3"/>
        <v>#DIV/0!</v>
      </c>
      <c r="I16" s="72"/>
    </row>
    <row r="17" spans="1:9" s="59" customFormat="1" ht="26" customHeight="1">
      <c r="A17" s="68">
        <v>45519</v>
      </c>
      <c r="B17" s="69"/>
      <c r="C17" s="69"/>
      <c r="D17" s="69"/>
      <c r="E17" s="69"/>
      <c r="F17" s="69"/>
      <c r="G17" s="70">
        <f t="shared" si="2"/>
        <v>0</v>
      </c>
      <c r="H17" s="71" t="e">
        <f t="shared" si="3"/>
        <v>#DIV/0!</v>
      </c>
      <c r="I17" s="72"/>
    </row>
    <row r="18" spans="1:9" s="59" customFormat="1" ht="26" customHeight="1">
      <c r="A18" s="68">
        <v>45520</v>
      </c>
      <c r="B18" s="69"/>
      <c r="C18" s="69"/>
      <c r="D18" s="69"/>
      <c r="E18" s="69"/>
      <c r="F18" s="69"/>
      <c r="G18" s="70">
        <f t="shared" si="2"/>
        <v>0</v>
      </c>
      <c r="H18" s="71" t="e">
        <f t="shared" si="3"/>
        <v>#DIV/0!</v>
      </c>
      <c r="I18" s="72"/>
    </row>
    <row r="19" spans="1:9" s="59" customFormat="1" ht="26" customHeight="1">
      <c r="A19" s="68">
        <v>45521</v>
      </c>
      <c r="B19" s="69"/>
      <c r="C19" s="69"/>
      <c r="D19" s="69"/>
      <c r="E19" s="69"/>
      <c r="F19" s="69"/>
      <c r="G19" s="70">
        <f t="shared" si="2"/>
        <v>0</v>
      </c>
      <c r="H19" s="71" t="e">
        <f t="shared" si="3"/>
        <v>#DIV/0!</v>
      </c>
      <c r="I19" s="72"/>
    </row>
    <row r="20" spans="1:9" s="59" customFormat="1" ht="26" customHeight="1">
      <c r="A20" s="68">
        <v>45522</v>
      </c>
      <c r="B20" s="69"/>
      <c r="C20" s="69"/>
      <c r="D20" s="69"/>
      <c r="E20" s="69"/>
      <c r="F20" s="69"/>
      <c r="G20" s="70">
        <f t="shared" si="2"/>
        <v>0</v>
      </c>
      <c r="H20" s="71" t="e">
        <f t="shared" si="3"/>
        <v>#DIV/0!</v>
      </c>
      <c r="I20" s="72"/>
    </row>
    <row r="21" spans="1:9" s="59" customFormat="1" ht="26" customHeight="1">
      <c r="A21" s="68">
        <v>45523</v>
      </c>
      <c r="B21" s="69"/>
      <c r="C21" s="69"/>
      <c r="D21" s="69"/>
      <c r="E21" s="69"/>
      <c r="F21" s="69"/>
      <c r="G21" s="70">
        <f t="shared" si="2"/>
        <v>0</v>
      </c>
      <c r="H21" s="71" t="e">
        <f t="shared" si="3"/>
        <v>#DIV/0!</v>
      </c>
      <c r="I21" s="72"/>
    </row>
    <row r="22" spans="1:9" s="59" customFormat="1" ht="26" customHeight="1">
      <c r="A22" s="68">
        <v>45524</v>
      </c>
      <c r="B22" s="69"/>
      <c r="C22" s="69"/>
      <c r="D22" s="69"/>
      <c r="E22" s="69"/>
      <c r="F22" s="69"/>
      <c r="G22" s="70">
        <f t="shared" ref="G22:G35" si="4">D22-F22</f>
        <v>0</v>
      </c>
      <c r="H22" s="71" t="e">
        <f t="shared" si="3"/>
        <v>#DIV/0!</v>
      </c>
      <c r="I22" s="72"/>
    </row>
    <row r="23" spans="1:9" s="59" customFormat="1" ht="26" customHeight="1">
      <c r="A23" s="68">
        <v>45525</v>
      </c>
      <c r="B23" s="69"/>
      <c r="C23" s="69"/>
      <c r="D23" s="69"/>
      <c r="E23" s="69"/>
      <c r="F23" s="69"/>
      <c r="G23" s="70">
        <f t="shared" si="4"/>
        <v>0</v>
      </c>
      <c r="H23" s="71" t="e">
        <f t="shared" si="3"/>
        <v>#DIV/0!</v>
      </c>
      <c r="I23" s="72"/>
    </row>
    <row r="24" spans="1:9" s="59" customFormat="1" ht="26" customHeight="1">
      <c r="A24" s="68">
        <v>45526</v>
      </c>
      <c r="B24" s="69"/>
      <c r="C24" s="69"/>
      <c r="D24" s="69"/>
      <c r="E24" s="69"/>
      <c r="F24" s="69"/>
      <c r="G24" s="70">
        <f t="shared" si="4"/>
        <v>0</v>
      </c>
      <c r="H24" s="71" t="e">
        <f t="shared" si="3"/>
        <v>#DIV/0!</v>
      </c>
      <c r="I24" s="72"/>
    </row>
    <row r="25" spans="1:9" s="59" customFormat="1" ht="26" customHeight="1">
      <c r="A25" s="68">
        <v>45527</v>
      </c>
      <c r="B25" s="69"/>
      <c r="C25" s="69"/>
      <c r="D25" s="69"/>
      <c r="E25" s="69"/>
      <c r="F25" s="69"/>
      <c r="G25" s="70">
        <f t="shared" si="4"/>
        <v>0</v>
      </c>
      <c r="H25" s="71" t="e">
        <f t="shared" si="3"/>
        <v>#DIV/0!</v>
      </c>
      <c r="I25" s="72"/>
    </row>
    <row r="26" spans="1:9" s="59" customFormat="1" ht="26" customHeight="1">
      <c r="A26" s="68">
        <v>45528</v>
      </c>
      <c r="B26" s="69"/>
      <c r="C26" s="69"/>
      <c r="D26" s="69"/>
      <c r="E26" s="69"/>
      <c r="F26" s="69"/>
      <c r="G26" s="70">
        <f t="shared" si="4"/>
        <v>0</v>
      </c>
      <c r="H26" s="71" t="e">
        <f t="shared" si="3"/>
        <v>#DIV/0!</v>
      </c>
      <c r="I26" s="72"/>
    </row>
    <row r="27" spans="1:9" s="59" customFormat="1" ht="26" customHeight="1">
      <c r="A27" s="68">
        <v>45529</v>
      </c>
      <c r="B27" s="69"/>
      <c r="C27" s="69"/>
      <c r="D27" s="69"/>
      <c r="E27" s="69"/>
      <c r="F27" s="69"/>
      <c r="G27" s="70">
        <f t="shared" si="4"/>
        <v>0</v>
      </c>
      <c r="H27" s="71" t="e">
        <f t="shared" si="3"/>
        <v>#DIV/0!</v>
      </c>
      <c r="I27" s="72"/>
    </row>
    <row r="28" spans="1:9" s="59" customFormat="1" ht="26" customHeight="1">
      <c r="A28" s="68">
        <v>45530</v>
      </c>
      <c r="B28" s="69"/>
      <c r="C28" s="69"/>
      <c r="D28" s="69"/>
      <c r="E28" s="69"/>
      <c r="F28" s="69"/>
      <c r="G28" s="70">
        <f t="shared" si="4"/>
        <v>0</v>
      </c>
      <c r="H28" s="71" t="e">
        <f t="shared" si="3"/>
        <v>#DIV/0!</v>
      </c>
      <c r="I28" s="72"/>
    </row>
    <row r="29" spans="1:9" s="59" customFormat="1" ht="26" customHeight="1">
      <c r="A29" s="68">
        <v>45531</v>
      </c>
      <c r="B29" s="69"/>
      <c r="C29" s="69"/>
      <c r="D29" s="69"/>
      <c r="E29" s="69"/>
      <c r="F29" s="69"/>
      <c r="G29" s="70">
        <f t="shared" si="4"/>
        <v>0</v>
      </c>
      <c r="H29" s="71" t="e">
        <f t="shared" si="3"/>
        <v>#DIV/0!</v>
      </c>
      <c r="I29" s="72"/>
    </row>
    <row r="30" spans="1:9" s="59" customFormat="1" ht="26" customHeight="1">
      <c r="A30" s="68">
        <v>45532</v>
      </c>
      <c r="B30" s="69"/>
      <c r="C30" s="69"/>
      <c r="D30" s="69"/>
      <c r="E30" s="69"/>
      <c r="F30" s="69"/>
      <c r="G30" s="70">
        <f t="shared" si="4"/>
        <v>0</v>
      </c>
      <c r="H30" s="71" t="e">
        <f t="shared" si="3"/>
        <v>#DIV/0!</v>
      </c>
      <c r="I30" s="72"/>
    </row>
    <row r="31" spans="1:9" s="59" customFormat="1" ht="26" customHeight="1">
      <c r="A31" s="68">
        <v>45533</v>
      </c>
      <c r="B31" s="69"/>
      <c r="C31" s="69"/>
      <c r="D31" s="69"/>
      <c r="E31" s="69"/>
      <c r="F31" s="69"/>
      <c r="G31" s="70">
        <f t="shared" si="4"/>
        <v>0</v>
      </c>
      <c r="H31" s="71" t="e">
        <f t="shared" si="3"/>
        <v>#DIV/0!</v>
      </c>
      <c r="I31" s="72"/>
    </row>
    <row r="32" spans="1:9" s="59" customFormat="1" ht="26" customHeight="1">
      <c r="A32" s="68">
        <v>45534</v>
      </c>
      <c r="B32" s="69"/>
      <c r="C32" s="69"/>
      <c r="D32" s="69"/>
      <c r="E32" s="69"/>
      <c r="F32" s="69"/>
      <c r="G32" s="70">
        <f t="shared" si="4"/>
        <v>0</v>
      </c>
      <c r="H32" s="71" t="e">
        <f t="shared" si="3"/>
        <v>#DIV/0!</v>
      </c>
      <c r="I32" s="72"/>
    </row>
    <row r="33" spans="1:9" s="59" customFormat="1" ht="26" customHeight="1">
      <c r="A33" s="68">
        <v>45535</v>
      </c>
      <c r="B33" s="69"/>
      <c r="C33" s="69"/>
      <c r="D33" s="69"/>
      <c r="E33" s="69"/>
      <c r="F33" s="69"/>
      <c r="G33" s="70">
        <f t="shared" si="4"/>
        <v>0</v>
      </c>
      <c r="H33" s="71" t="e">
        <f t="shared" si="3"/>
        <v>#DIV/0!</v>
      </c>
      <c r="I33" s="72"/>
    </row>
    <row r="34" spans="1:9" s="59" customFormat="1" ht="26" customHeight="1">
      <c r="A34" s="73" t="s">
        <v>50904</v>
      </c>
      <c r="B34" s="74">
        <f>SUM(B3:B33)</f>
        <v>0</v>
      </c>
      <c r="C34" s="74">
        <f>SUM(C3:C33)</f>
        <v>0</v>
      </c>
      <c r="D34" s="74">
        <f>SUM(D3:D33)</f>
        <v>0</v>
      </c>
      <c r="E34" s="74">
        <f>SUM(E3:E33)</f>
        <v>0</v>
      </c>
      <c r="F34" s="74">
        <f>SUM(F3:F33)</f>
        <v>0</v>
      </c>
      <c r="G34" s="75">
        <f t="shared" si="4"/>
        <v>0</v>
      </c>
      <c r="H34" s="76" t="e">
        <f t="shared" si="3"/>
        <v>#DIV/0!</v>
      </c>
      <c r="I34" s="72"/>
    </row>
    <row r="35" spans="1:9" s="58" customFormat="1" ht="27" customHeight="1">
      <c r="B35" s="77"/>
      <c r="C35" s="61"/>
      <c r="D35" s="62"/>
      <c r="E35" s="77"/>
      <c r="H35" s="74">
        <f>B34+E34</f>
        <v>0</v>
      </c>
      <c r="I35" s="77"/>
    </row>
    <row r="36" spans="1:9" s="58" customFormat="1" ht="15">
      <c r="B36" s="77"/>
      <c r="C36" s="61"/>
      <c r="D36" s="62"/>
      <c r="E36" s="77"/>
      <c r="H36" s="77"/>
      <c r="I36" s="77"/>
    </row>
    <row r="37" spans="1:9" s="58" customFormat="1" ht="15">
      <c r="B37" s="77"/>
      <c r="C37" s="61"/>
      <c r="D37" s="62"/>
      <c r="E37" s="77"/>
      <c r="H37" s="77"/>
      <c r="I37" s="77"/>
    </row>
    <row r="38" spans="1:9" s="58" customFormat="1" ht="15">
      <c r="B38" s="77"/>
      <c r="C38" s="61"/>
      <c r="D38" s="62"/>
      <c r="E38" s="77"/>
      <c r="H38" s="77"/>
      <c r="I38" s="77"/>
    </row>
    <row r="39" spans="1:9" s="58" customFormat="1" ht="15">
      <c r="B39" s="77"/>
      <c r="C39" s="61"/>
      <c r="D39" s="62"/>
      <c r="E39" s="77"/>
      <c r="H39" s="77"/>
      <c r="I39" s="77"/>
    </row>
    <row r="40" spans="1:9" s="58" customFormat="1" ht="15">
      <c r="B40" s="77"/>
      <c r="C40" s="61"/>
      <c r="D40" s="62"/>
      <c r="E40" s="77"/>
      <c r="H40" s="77"/>
      <c r="I40" s="77"/>
    </row>
    <row r="41" spans="1:9" s="58" customFormat="1" ht="15">
      <c r="B41" s="77"/>
      <c r="C41" s="61"/>
      <c r="D41" s="62"/>
      <c r="E41" s="77"/>
      <c r="H41" s="77"/>
      <c r="I41" s="77"/>
    </row>
    <row r="42" spans="1:9" s="58" customFormat="1" ht="15">
      <c r="B42" s="77"/>
      <c r="C42" s="61"/>
      <c r="D42" s="62"/>
      <c r="E42" s="77"/>
      <c r="H42" s="77"/>
      <c r="I42" s="77"/>
    </row>
    <row r="43" spans="1:9" s="58" customFormat="1" ht="15">
      <c r="B43" s="77"/>
      <c r="C43" s="61"/>
      <c r="D43" s="62"/>
      <c r="E43" s="77"/>
      <c r="H43" s="77"/>
      <c r="I43" s="77"/>
    </row>
    <row r="44" spans="1:9" s="58" customFormat="1" ht="15">
      <c r="B44" s="77"/>
      <c r="C44" s="61"/>
      <c r="D44" s="62"/>
      <c r="E44" s="77"/>
      <c r="H44" s="77"/>
      <c r="I44" s="77"/>
    </row>
    <row r="45" spans="1:9" s="58" customFormat="1" ht="15">
      <c r="B45" s="77"/>
      <c r="C45" s="61"/>
      <c r="D45" s="62"/>
      <c r="E45" s="77"/>
      <c r="H45" s="77"/>
      <c r="I45" s="77"/>
    </row>
    <row r="46" spans="1:9" s="58" customFormat="1" ht="15">
      <c r="B46" s="77"/>
      <c r="C46" s="61"/>
      <c r="D46" s="62"/>
      <c r="E46" s="77"/>
      <c r="H46" s="77"/>
      <c r="I46" s="77"/>
    </row>
    <row r="47" spans="1:9" s="58" customFormat="1" ht="15">
      <c r="B47" s="77"/>
      <c r="C47" s="61"/>
      <c r="D47" s="62"/>
      <c r="E47" s="77"/>
      <c r="H47" s="77"/>
      <c r="I47" s="77"/>
    </row>
    <row r="48" spans="1:9" s="58" customFormat="1" ht="15">
      <c r="B48" s="77"/>
      <c r="C48" s="61"/>
      <c r="D48" s="62"/>
      <c r="E48" s="77"/>
      <c r="H48" s="77"/>
      <c r="I48" s="77"/>
    </row>
    <row r="49" spans="2:9" s="58" customFormat="1" ht="15">
      <c r="B49" s="77"/>
      <c r="C49" s="61"/>
      <c r="D49" s="62"/>
      <c r="E49" s="77"/>
      <c r="H49" s="77"/>
      <c r="I49" s="77"/>
    </row>
    <row r="50" spans="2:9" s="58" customFormat="1" ht="15">
      <c r="B50" s="77"/>
      <c r="C50" s="61"/>
      <c r="D50" s="62"/>
      <c r="E50" s="77"/>
      <c r="H50" s="77"/>
      <c r="I50" s="77"/>
    </row>
    <row r="51" spans="2:9" s="58" customFormat="1" ht="15">
      <c r="B51" s="77"/>
      <c r="C51" s="61"/>
      <c r="D51" s="62"/>
      <c r="E51" s="77"/>
      <c r="H51" s="77"/>
      <c r="I51" s="77"/>
    </row>
    <row r="52" spans="2:9" s="58" customFormat="1" ht="15">
      <c r="B52" s="77"/>
      <c r="C52" s="61"/>
      <c r="D52" s="62"/>
      <c r="E52" s="77"/>
      <c r="H52" s="77"/>
      <c r="I52" s="77"/>
    </row>
    <row r="53" spans="2:9" s="58" customFormat="1" ht="15">
      <c r="B53" s="77"/>
      <c r="C53" s="61"/>
      <c r="D53" s="62"/>
      <c r="E53" s="77"/>
      <c r="H53" s="77"/>
      <c r="I53" s="77"/>
    </row>
    <row r="54" spans="2:9" s="58" customFormat="1" ht="15">
      <c r="B54" s="77"/>
      <c r="C54" s="61"/>
      <c r="D54" s="62"/>
      <c r="E54" s="77"/>
      <c r="H54" s="77"/>
      <c r="I54" s="77"/>
    </row>
    <row r="55" spans="2:9" s="58" customFormat="1" ht="15">
      <c r="B55" s="77"/>
      <c r="C55" s="61"/>
      <c r="D55" s="62"/>
      <c r="E55" s="77"/>
      <c r="H55" s="77"/>
      <c r="I55" s="77"/>
    </row>
    <row r="56" spans="2:9" s="58" customFormat="1" ht="15">
      <c r="B56" s="77"/>
      <c r="C56" s="61"/>
      <c r="D56" s="62"/>
      <c r="E56" s="77"/>
      <c r="H56" s="77"/>
      <c r="I56" s="77"/>
    </row>
    <row r="57" spans="2:9" s="58" customFormat="1" ht="15">
      <c r="B57" s="77"/>
      <c r="C57" s="61"/>
      <c r="D57" s="62"/>
      <c r="E57" s="77"/>
      <c r="H57" s="77"/>
      <c r="I57" s="77"/>
    </row>
    <row r="58" spans="2:9" s="58" customFormat="1" ht="15">
      <c r="B58" s="77"/>
      <c r="C58" s="61"/>
      <c r="D58" s="62"/>
      <c r="E58" s="77"/>
      <c r="H58" s="77"/>
      <c r="I58" s="77"/>
    </row>
    <row r="59" spans="2:9" s="58" customFormat="1" ht="15">
      <c r="B59" s="77"/>
      <c r="C59" s="61"/>
      <c r="D59" s="62"/>
      <c r="E59" s="77"/>
      <c r="H59" s="77"/>
      <c r="I59" s="77"/>
    </row>
    <row r="60" spans="2:9" s="58" customFormat="1" ht="15">
      <c r="B60" s="77"/>
      <c r="C60" s="61"/>
      <c r="D60" s="62"/>
      <c r="E60" s="77"/>
      <c r="H60" s="77"/>
      <c r="I60" s="77"/>
    </row>
    <row r="61" spans="2:9" s="58" customFormat="1" ht="15">
      <c r="B61" s="77"/>
      <c r="C61" s="61"/>
      <c r="D61" s="62"/>
      <c r="E61" s="77"/>
      <c r="H61" s="77"/>
      <c r="I61" s="77"/>
    </row>
    <row r="62" spans="2:9" s="58" customFormat="1" ht="15">
      <c r="B62" s="77"/>
      <c r="C62" s="61"/>
      <c r="D62" s="62"/>
      <c r="E62" s="77"/>
      <c r="H62" s="77"/>
      <c r="I62" s="77"/>
    </row>
    <row r="63" spans="2:9" s="58" customFormat="1" ht="15">
      <c r="B63" s="77"/>
      <c r="C63" s="61"/>
      <c r="D63" s="62"/>
      <c r="E63" s="77"/>
      <c r="H63" s="77"/>
      <c r="I63" s="77"/>
    </row>
    <row r="64" spans="2:9" s="58" customFormat="1" ht="15">
      <c r="B64" s="77"/>
      <c r="C64" s="61"/>
      <c r="D64" s="62"/>
      <c r="E64" s="77"/>
      <c r="H64" s="77"/>
      <c r="I64" s="77"/>
    </row>
    <row r="65" spans="2:9" s="58" customFormat="1" ht="15">
      <c r="B65" s="77"/>
      <c r="C65" s="61"/>
      <c r="D65" s="62"/>
      <c r="E65" s="77"/>
      <c r="H65" s="77"/>
      <c r="I65" s="77"/>
    </row>
    <row r="66" spans="2:9" s="58" customFormat="1" ht="15">
      <c r="B66" s="77"/>
      <c r="C66" s="61"/>
      <c r="D66" s="62"/>
      <c r="E66" s="77"/>
      <c r="H66" s="77"/>
      <c r="I66" s="77"/>
    </row>
    <row r="67" spans="2:9" s="58" customFormat="1" ht="15">
      <c r="B67" s="77"/>
      <c r="C67" s="61"/>
      <c r="D67" s="62"/>
      <c r="E67" s="77"/>
      <c r="H67" s="77"/>
      <c r="I67" s="77"/>
    </row>
    <row r="68" spans="2:9" s="58" customFormat="1" ht="15">
      <c r="B68" s="77"/>
      <c r="C68" s="61"/>
      <c r="D68" s="62"/>
      <c r="E68" s="77"/>
      <c r="H68" s="77"/>
      <c r="I68" s="77"/>
    </row>
    <row r="69" spans="2:9" s="58" customFormat="1" ht="15">
      <c r="B69" s="77"/>
      <c r="C69" s="61"/>
      <c r="D69" s="62"/>
      <c r="E69" s="77"/>
      <c r="H69" s="77"/>
      <c r="I69" s="77"/>
    </row>
    <row r="70" spans="2:9" s="58" customFormat="1" ht="15">
      <c r="B70" s="77"/>
      <c r="C70" s="61"/>
      <c r="D70" s="62"/>
      <c r="E70" s="77"/>
      <c r="H70" s="77"/>
      <c r="I70" s="77"/>
    </row>
    <row r="71" spans="2:9" s="58" customFormat="1" ht="15">
      <c r="B71" s="77"/>
      <c r="C71" s="61"/>
      <c r="D71" s="62"/>
      <c r="E71" s="77"/>
      <c r="H71" s="77"/>
      <c r="I71" s="77"/>
    </row>
    <row r="72" spans="2:9" s="58" customFormat="1" ht="15">
      <c r="B72" s="77"/>
      <c r="C72" s="61"/>
      <c r="D72" s="62"/>
      <c r="E72" s="77"/>
      <c r="H72" s="77"/>
      <c r="I72" s="77"/>
    </row>
    <row r="73" spans="2:9" s="58" customFormat="1" ht="15">
      <c r="B73" s="77"/>
      <c r="C73" s="61"/>
      <c r="D73" s="62"/>
      <c r="E73" s="77"/>
      <c r="H73" s="77"/>
      <c r="I73" s="77"/>
    </row>
    <row r="74" spans="2:9" s="58" customFormat="1" ht="15">
      <c r="B74" s="77"/>
      <c r="C74" s="61"/>
      <c r="D74" s="62"/>
      <c r="E74" s="77"/>
      <c r="H74" s="77"/>
      <c r="I74" s="77"/>
    </row>
    <row r="75" spans="2:9" s="58" customFormat="1" ht="15">
      <c r="B75" s="77"/>
      <c r="C75" s="61"/>
      <c r="D75" s="62"/>
      <c r="E75" s="77"/>
      <c r="H75" s="77"/>
      <c r="I75" s="77"/>
    </row>
    <row r="76" spans="2:9" s="58" customFormat="1" ht="15">
      <c r="B76" s="77"/>
      <c r="C76" s="61"/>
      <c r="D76" s="62"/>
      <c r="E76" s="77"/>
      <c r="H76" s="77"/>
      <c r="I76" s="77"/>
    </row>
    <row r="77" spans="2:9" s="58" customFormat="1" ht="15">
      <c r="B77" s="77"/>
      <c r="C77" s="61"/>
      <c r="D77" s="62"/>
      <c r="E77" s="77"/>
      <c r="H77" s="77"/>
      <c r="I77" s="77"/>
    </row>
    <row r="78" spans="2:9" s="58" customFormat="1" ht="15">
      <c r="B78" s="77"/>
      <c r="C78" s="61"/>
      <c r="D78" s="62"/>
      <c r="E78" s="77"/>
      <c r="H78" s="77"/>
      <c r="I78" s="77"/>
    </row>
    <row r="79" spans="2:9" s="58" customFormat="1" ht="15">
      <c r="B79" s="77"/>
      <c r="C79" s="61"/>
      <c r="D79" s="62"/>
      <c r="E79" s="77"/>
      <c r="H79" s="77"/>
      <c r="I79" s="77"/>
    </row>
    <row r="80" spans="2:9" s="58" customFormat="1" ht="15">
      <c r="B80" s="77"/>
      <c r="C80" s="61"/>
      <c r="D80" s="62"/>
      <c r="E80" s="77"/>
      <c r="H80" s="77"/>
      <c r="I80" s="77"/>
    </row>
    <row r="81" spans="2:9" s="58" customFormat="1" ht="15">
      <c r="B81" s="77"/>
      <c r="C81" s="61"/>
      <c r="D81" s="62"/>
      <c r="E81" s="77"/>
      <c r="H81" s="77"/>
      <c r="I81" s="77"/>
    </row>
    <row r="82" spans="2:9" s="58" customFormat="1" ht="15">
      <c r="B82" s="77"/>
      <c r="C82" s="61"/>
      <c r="D82" s="62"/>
      <c r="E82" s="77"/>
      <c r="H82" s="77"/>
      <c r="I82" s="77"/>
    </row>
    <row r="83" spans="2:9" s="58" customFormat="1" ht="15">
      <c r="B83" s="77"/>
      <c r="C83" s="61"/>
      <c r="D83" s="62"/>
      <c r="E83" s="77"/>
      <c r="H83" s="77"/>
      <c r="I83" s="77"/>
    </row>
    <row r="84" spans="2:9" s="58" customFormat="1" ht="15">
      <c r="B84" s="77"/>
      <c r="C84" s="61"/>
      <c r="D84" s="62"/>
      <c r="E84" s="77"/>
      <c r="H84" s="77"/>
      <c r="I84" s="77"/>
    </row>
    <row r="85" spans="2:9" s="58" customFormat="1" ht="15">
      <c r="B85" s="77"/>
      <c r="C85" s="61"/>
      <c r="D85" s="62"/>
      <c r="E85" s="77"/>
      <c r="H85" s="77"/>
      <c r="I85" s="77"/>
    </row>
    <row r="86" spans="2:9" s="58" customFormat="1" ht="15">
      <c r="B86" s="77"/>
      <c r="C86" s="61"/>
      <c r="D86" s="62"/>
      <c r="E86" s="77"/>
      <c r="H86" s="77"/>
      <c r="I86" s="77"/>
    </row>
    <row r="87" spans="2:9" s="58" customFormat="1" ht="15">
      <c r="B87" s="77"/>
      <c r="C87" s="61"/>
      <c r="D87" s="62"/>
      <c r="E87" s="77"/>
      <c r="H87" s="77"/>
      <c r="I87" s="77"/>
    </row>
    <row r="88" spans="2:9" s="58" customFormat="1" ht="15">
      <c r="B88" s="77"/>
      <c r="C88" s="61"/>
      <c r="D88" s="62"/>
      <c r="E88" s="77"/>
      <c r="H88" s="77"/>
      <c r="I88" s="77"/>
    </row>
    <row r="89" spans="2:9" s="58" customFormat="1" ht="15">
      <c r="B89" s="77"/>
      <c r="C89" s="61"/>
      <c r="D89" s="62"/>
      <c r="E89" s="77"/>
      <c r="H89" s="77"/>
      <c r="I89" s="77"/>
    </row>
    <row r="90" spans="2:9" s="58" customFormat="1" ht="15">
      <c r="B90" s="77"/>
      <c r="C90" s="61"/>
      <c r="D90" s="62"/>
      <c r="E90" s="77"/>
      <c r="H90" s="77"/>
      <c r="I90" s="77"/>
    </row>
    <row r="91" spans="2:9" s="58" customFormat="1" ht="15">
      <c r="B91" s="77"/>
      <c r="C91" s="61"/>
      <c r="D91" s="62"/>
      <c r="E91" s="77"/>
      <c r="H91" s="77"/>
      <c r="I91" s="77"/>
    </row>
    <row r="92" spans="2:9" s="58" customFormat="1" ht="15">
      <c r="B92" s="77"/>
      <c r="C92" s="61"/>
      <c r="D92" s="62"/>
      <c r="E92" s="77"/>
      <c r="H92" s="77"/>
      <c r="I92" s="77"/>
    </row>
    <row r="93" spans="2:9" s="58" customFormat="1" ht="15">
      <c r="B93" s="77"/>
      <c r="C93" s="61"/>
      <c r="D93" s="62"/>
      <c r="E93" s="77"/>
      <c r="H93" s="77"/>
      <c r="I93" s="77"/>
    </row>
    <row r="94" spans="2:9" s="58" customFormat="1" ht="15">
      <c r="B94" s="77"/>
      <c r="C94" s="61"/>
      <c r="D94" s="62"/>
      <c r="E94" s="77"/>
      <c r="H94" s="77"/>
      <c r="I94" s="77"/>
    </row>
    <row r="95" spans="2:9" s="58" customFormat="1" ht="15">
      <c r="B95" s="77"/>
      <c r="C95" s="61"/>
      <c r="D95" s="62"/>
      <c r="E95" s="77"/>
      <c r="H95" s="77"/>
      <c r="I95" s="77"/>
    </row>
    <row r="96" spans="2:9" s="58" customFormat="1" ht="15">
      <c r="B96" s="77"/>
      <c r="C96" s="61"/>
      <c r="D96" s="62"/>
      <c r="E96" s="77"/>
      <c r="H96" s="77"/>
      <c r="I96" s="77"/>
    </row>
    <row r="97" spans="2:9" s="58" customFormat="1" ht="15">
      <c r="B97" s="77"/>
      <c r="C97" s="61"/>
      <c r="D97" s="62"/>
      <c r="E97" s="77"/>
      <c r="H97" s="77"/>
      <c r="I97" s="77"/>
    </row>
    <row r="98" spans="2:9" s="58" customFormat="1" ht="15">
      <c r="B98" s="77"/>
      <c r="C98" s="61"/>
      <c r="D98" s="62"/>
      <c r="E98" s="77"/>
      <c r="H98" s="77"/>
      <c r="I98" s="77"/>
    </row>
    <row r="99" spans="2:9" s="58" customFormat="1" ht="15">
      <c r="B99" s="77"/>
      <c r="C99" s="61"/>
      <c r="D99" s="62"/>
      <c r="E99" s="77"/>
      <c r="H99" s="77"/>
      <c r="I99" s="77"/>
    </row>
    <row r="100" spans="2:9" s="58" customFormat="1" ht="15">
      <c r="B100" s="77"/>
      <c r="C100" s="61"/>
      <c r="D100" s="62"/>
      <c r="E100" s="77"/>
      <c r="H100" s="77"/>
      <c r="I100" s="77"/>
    </row>
    <row r="101" spans="2:9" s="58" customFormat="1" ht="15">
      <c r="B101" s="77"/>
      <c r="C101" s="61"/>
      <c r="D101" s="62"/>
      <c r="E101" s="77"/>
      <c r="H101" s="77"/>
      <c r="I101" s="77"/>
    </row>
    <row r="102" spans="2:9" s="58" customFormat="1" ht="15">
      <c r="B102" s="77"/>
      <c r="C102" s="61"/>
      <c r="D102" s="62"/>
      <c r="E102" s="77"/>
      <c r="H102" s="77"/>
      <c r="I102" s="77"/>
    </row>
    <row r="103" spans="2:9" s="58" customFormat="1" ht="15">
      <c r="B103" s="77"/>
      <c r="C103" s="61"/>
      <c r="D103" s="62"/>
      <c r="E103" s="77"/>
      <c r="H103" s="77"/>
      <c r="I103" s="77"/>
    </row>
    <row r="104" spans="2:9" s="58" customFormat="1" ht="15">
      <c r="B104" s="77"/>
      <c r="C104" s="61"/>
      <c r="D104" s="62"/>
      <c r="E104" s="77"/>
      <c r="H104" s="77"/>
      <c r="I104" s="77"/>
    </row>
    <row r="105" spans="2:9" s="58" customFormat="1" ht="15">
      <c r="B105" s="77"/>
      <c r="C105" s="61"/>
      <c r="D105" s="62"/>
      <c r="E105" s="77"/>
      <c r="H105" s="77"/>
      <c r="I105" s="77"/>
    </row>
    <row r="106" spans="2:9" s="58" customFormat="1" ht="15">
      <c r="B106" s="77"/>
      <c r="C106" s="61"/>
      <c r="D106" s="62"/>
      <c r="E106" s="77"/>
      <c r="H106" s="77"/>
      <c r="I106" s="77"/>
    </row>
    <row r="107" spans="2:9" s="58" customFormat="1" ht="15">
      <c r="B107" s="77"/>
      <c r="C107" s="61"/>
      <c r="D107" s="62"/>
      <c r="E107" s="77"/>
      <c r="H107" s="77"/>
      <c r="I107" s="77"/>
    </row>
    <row r="108" spans="2:9" s="58" customFormat="1" ht="15">
      <c r="B108" s="77"/>
      <c r="C108" s="61"/>
      <c r="D108" s="62"/>
      <c r="E108" s="77"/>
      <c r="H108" s="77"/>
      <c r="I108" s="77"/>
    </row>
    <row r="109" spans="2:9" s="58" customFormat="1" ht="15">
      <c r="B109" s="77"/>
      <c r="C109" s="61"/>
      <c r="D109" s="62"/>
      <c r="E109" s="77"/>
      <c r="H109" s="77"/>
      <c r="I109" s="77"/>
    </row>
    <row r="110" spans="2:9" s="58" customFormat="1" ht="15">
      <c r="B110" s="77"/>
      <c r="C110" s="61"/>
      <c r="D110" s="62"/>
      <c r="E110" s="77"/>
      <c r="H110" s="77"/>
      <c r="I110" s="77"/>
    </row>
    <row r="111" spans="2:9" s="58" customFormat="1" ht="15">
      <c r="B111" s="77"/>
      <c r="C111" s="61"/>
      <c r="D111" s="62"/>
      <c r="E111" s="77"/>
      <c r="H111" s="77"/>
      <c r="I111" s="77"/>
    </row>
    <row r="112" spans="2:9" s="58" customFormat="1" ht="15">
      <c r="B112" s="77"/>
      <c r="C112" s="61"/>
      <c r="D112" s="62"/>
      <c r="E112" s="77"/>
      <c r="H112" s="77"/>
      <c r="I112" s="77"/>
    </row>
    <row r="113" spans="2:9" s="58" customFormat="1" ht="15">
      <c r="B113" s="77"/>
      <c r="C113" s="61"/>
      <c r="D113" s="62"/>
      <c r="E113" s="77"/>
      <c r="H113" s="77"/>
      <c r="I113" s="77"/>
    </row>
    <row r="114" spans="2:9" s="58" customFormat="1" ht="15">
      <c r="B114" s="77"/>
      <c r="C114" s="61"/>
      <c r="D114" s="62"/>
      <c r="E114" s="77"/>
      <c r="H114" s="77"/>
      <c r="I114" s="77"/>
    </row>
    <row r="115" spans="2:9" s="58" customFormat="1" ht="15">
      <c r="B115" s="77"/>
      <c r="C115" s="61"/>
      <c r="D115" s="62"/>
      <c r="E115" s="77"/>
      <c r="H115" s="77"/>
      <c r="I115" s="77"/>
    </row>
    <row r="116" spans="2:9" s="58" customFormat="1" ht="15">
      <c r="B116" s="77"/>
      <c r="C116" s="61"/>
      <c r="D116" s="62"/>
      <c r="E116" s="77"/>
      <c r="H116" s="77"/>
      <c r="I116" s="77"/>
    </row>
    <row r="117" spans="2:9" s="58" customFormat="1" ht="15">
      <c r="B117" s="77"/>
      <c r="C117" s="61"/>
      <c r="D117" s="62"/>
      <c r="E117" s="77"/>
      <c r="H117" s="77"/>
      <c r="I117" s="77"/>
    </row>
    <row r="118" spans="2:9" s="58" customFormat="1" ht="15">
      <c r="B118" s="77"/>
      <c r="C118" s="61"/>
      <c r="D118" s="62"/>
      <c r="E118" s="77"/>
      <c r="H118" s="77"/>
      <c r="I118" s="77"/>
    </row>
    <row r="119" spans="2:9" s="58" customFormat="1" ht="15">
      <c r="B119" s="77"/>
      <c r="C119" s="61"/>
      <c r="D119" s="62"/>
      <c r="E119" s="77"/>
      <c r="H119" s="77"/>
      <c r="I119" s="77"/>
    </row>
    <row r="120" spans="2:9" s="58" customFormat="1" ht="15">
      <c r="B120" s="77"/>
      <c r="C120" s="61"/>
      <c r="D120" s="62"/>
      <c r="E120" s="77"/>
      <c r="H120" s="77"/>
      <c r="I120" s="77"/>
    </row>
    <row r="121" spans="2:9" s="58" customFormat="1" ht="15">
      <c r="B121" s="77"/>
      <c r="C121" s="61"/>
      <c r="D121" s="62"/>
      <c r="E121" s="77"/>
      <c r="H121" s="77"/>
      <c r="I121" s="77"/>
    </row>
    <row r="122" spans="2:9" s="58" customFormat="1" ht="15">
      <c r="B122" s="77"/>
      <c r="C122" s="61"/>
      <c r="D122" s="62"/>
      <c r="E122" s="77"/>
      <c r="H122" s="77"/>
      <c r="I122" s="77"/>
    </row>
    <row r="123" spans="2:9" s="58" customFormat="1" ht="15">
      <c r="B123" s="77"/>
      <c r="C123" s="61"/>
      <c r="D123" s="62"/>
      <c r="E123" s="77"/>
      <c r="H123" s="77"/>
      <c r="I123" s="77"/>
    </row>
    <row r="124" spans="2:9" s="58" customFormat="1" ht="15">
      <c r="B124" s="77"/>
      <c r="C124" s="61"/>
      <c r="D124" s="62"/>
      <c r="E124" s="77"/>
      <c r="H124" s="77"/>
      <c r="I124" s="77"/>
    </row>
    <row r="125" spans="2:9" s="58" customFormat="1" ht="15">
      <c r="B125" s="77"/>
      <c r="C125" s="61"/>
      <c r="D125" s="62"/>
      <c r="E125" s="77"/>
      <c r="H125" s="77"/>
      <c r="I125" s="77"/>
    </row>
    <row r="126" spans="2:9" s="58" customFormat="1" ht="15">
      <c r="B126" s="77"/>
      <c r="C126" s="61"/>
      <c r="D126" s="62"/>
      <c r="E126" s="77"/>
      <c r="H126" s="77"/>
      <c r="I126" s="77"/>
    </row>
    <row r="127" spans="2:9" s="58" customFormat="1" ht="15">
      <c r="B127" s="77"/>
      <c r="C127" s="61"/>
      <c r="D127" s="62"/>
      <c r="E127" s="77"/>
      <c r="H127" s="77"/>
      <c r="I127" s="77"/>
    </row>
    <row r="128" spans="2:9" s="58" customFormat="1" ht="15">
      <c r="B128" s="77"/>
      <c r="C128" s="61"/>
      <c r="D128" s="62"/>
      <c r="E128" s="77"/>
      <c r="H128" s="77"/>
      <c r="I128" s="77"/>
    </row>
    <row r="129" spans="2:9" s="58" customFormat="1" ht="15">
      <c r="B129" s="77"/>
      <c r="C129" s="61"/>
      <c r="D129" s="62"/>
      <c r="E129" s="77"/>
      <c r="H129" s="77"/>
      <c r="I129" s="77"/>
    </row>
    <row r="130" spans="2:9" s="58" customFormat="1" ht="15">
      <c r="B130" s="77"/>
      <c r="C130" s="61"/>
      <c r="D130" s="62"/>
      <c r="E130" s="77"/>
      <c r="H130" s="77"/>
      <c r="I130" s="77"/>
    </row>
    <row r="131" spans="2:9" s="58" customFormat="1" ht="15">
      <c r="B131" s="77"/>
      <c r="C131" s="61"/>
      <c r="D131" s="62"/>
      <c r="E131" s="77"/>
      <c r="H131" s="77"/>
      <c r="I131" s="77"/>
    </row>
    <row r="132" spans="2:9" s="58" customFormat="1" ht="15">
      <c r="B132" s="77"/>
      <c r="C132" s="61"/>
      <c r="D132" s="62"/>
      <c r="E132" s="77"/>
      <c r="H132" s="77"/>
      <c r="I132" s="77"/>
    </row>
    <row r="133" spans="2:9" s="58" customFormat="1" ht="15">
      <c r="B133" s="77"/>
      <c r="C133" s="61"/>
      <c r="D133" s="62"/>
      <c r="E133" s="77"/>
      <c r="H133" s="77"/>
      <c r="I133" s="77"/>
    </row>
    <row r="134" spans="2:9" s="58" customFormat="1" ht="15">
      <c r="B134" s="77"/>
      <c r="C134" s="61"/>
      <c r="D134" s="62"/>
      <c r="E134" s="77"/>
      <c r="H134" s="77"/>
      <c r="I134" s="77"/>
    </row>
    <row r="135" spans="2:9" s="58" customFormat="1" ht="15">
      <c r="B135" s="77"/>
      <c r="C135" s="61"/>
      <c r="D135" s="62"/>
      <c r="E135" s="77"/>
      <c r="H135" s="77"/>
      <c r="I135" s="77"/>
    </row>
    <row r="136" spans="2:9" s="58" customFormat="1" ht="15">
      <c r="B136" s="77"/>
      <c r="C136" s="61"/>
      <c r="D136" s="62"/>
      <c r="E136" s="77"/>
      <c r="H136" s="77"/>
      <c r="I136" s="77"/>
    </row>
    <row r="137" spans="2:9" s="58" customFormat="1" ht="15">
      <c r="B137" s="77"/>
      <c r="C137" s="61"/>
      <c r="D137" s="62"/>
      <c r="E137" s="77"/>
      <c r="H137" s="77"/>
      <c r="I137" s="77"/>
    </row>
    <row r="138" spans="2:9" s="58" customFormat="1" ht="15">
      <c r="B138" s="77"/>
      <c r="C138" s="61"/>
      <c r="D138" s="62"/>
      <c r="E138" s="77"/>
      <c r="H138" s="77"/>
      <c r="I138" s="77"/>
    </row>
    <row r="139" spans="2:9" s="58" customFormat="1" ht="15">
      <c r="B139" s="77"/>
      <c r="C139" s="61"/>
      <c r="D139" s="62"/>
      <c r="E139" s="77"/>
      <c r="H139" s="77"/>
      <c r="I139" s="77"/>
    </row>
    <row r="140" spans="2:9" s="58" customFormat="1" ht="15">
      <c r="B140" s="77"/>
      <c r="C140" s="61"/>
      <c r="D140" s="62"/>
      <c r="E140" s="77"/>
      <c r="H140" s="77"/>
      <c r="I140" s="77"/>
    </row>
    <row r="141" spans="2:9" s="58" customFormat="1" ht="15">
      <c r="B141" s="77"/>
      <c r="C141" s="61"/>
      <c r="D141" s="62"/>
      <c r="E141" s="77"/>
      <c r="H141" s="77"/>
      <c r="I141" s="77"/>
    </row>
    <row r="142" spans="2:9" s="58" customFormat="1" ht="15">
      <c r="B142" s="77"/>
      <c r="C142" s="61"/>
      <c r="D142" s="62"/>
      <c r="E142" s="77"/>
      <c r="H142" s="77"/>
      <c r="I142" s="77"/>
    </row>
    <row r="143" spans="2:9" s="58" customFormat="1" ht="15">
      <c r="B143" s="77"/>
      <c r="C143" s="61"/>
      <c r="D143" s="62"/>
      <c r="E143" s="77"/>
      <c r="H143" s="77"/>
      <c r="I143" s="77"/>
    </row>
    <row r="144" spans="2:9" s="58" customFormat="1" ht="15">
      <c r="B144" s="77"/>
      <c r="C144" s="61"/>
      <c r="D144" s="62"/>
      <c r="E144" s="77"/>
      <c r="H144" s="77"/>
      <c r="I144" s="77"/>
    </row>
    <row r="145" spans="2:9" s="58" customFormat="1" ht="15">
      <c r="B145" s="77"/>
      <c r="C145" s="61"/>
      <c r="D145" s="62"/>
      <c r="E145" s="77"/>
      <c r="H145" s="77"/>
      <c r="I145" s="77"/>
    </row>
    <row r="146" spans="2:9" s="58" customFormat="1" ht="15">
      <c r="B146" s="77"/>
      <c r="C146" s="61"/>
      <c r="D146" s="62"/>
      <c r="E146" s="77"/>
      <c r="H146" s="77"/>
      <c r="I146" s="77"/>
    </row>
    <row r="147" spans="2:9" s="58" customFormat="1" ht="15">
      <c r="B147" s="77"/>
      <c r="C147" s="61"/>
      <c r="D147" s="62"/>
      <c r="E147" s="77"/>
      <c r="H147" s="77"/>
      <c r="I147" s="77"/>
    </row>
    <row r="148" spans="2:9" s="58" customFormat="1" ht="15">
      <c r="B148" s="77"/>
      <c r="C148" s="61"/>
      <c r="D148" s="62"/>
      <c r="E148" s="77"/>
      <c r="H148" s="77"/>
      <c r="I148" s="77"/>
    </row>
    <row r="149" spans="2:9" s="58" customFormat="1" ht="15">
      <c r="B149" s="77"/>
      <c r="C149" s="61"/>
      <c r="D149" s="62"/>
      <c r="E149" s="77"/>
      <c r="H149" s="77"/>
      <c r="I149" s="77"/>
    </row>
    <row r="150" spans="2:9" s="58" customFormat="1" ht="15">
      <c r="B150" s="77"/>
      <c r="C150" s="61"/>
      <c r="D150" s="62"/>
      <c r="E150" s="77"/>
      <c r="H150" s="77"/>
      <c r="I150" s="77"/>
    </row>
    <row r="151" spans="2:9" s="58" customFormat="1" ht="15">
      <c r="B151" s="77"/>
      <c r="C151" s="61"/>
      <c r="D151" s="62"/>
      <c r="E151" s="77"/>
      <c r="H151" s="77"/>
      <c r="I151" s="77"/>
    </row>
    <row r="152" spans="2:9" s="58" customFormat="1" ht="15">
      <c r="B152" s="77"/>
      <c r="C152" s="61"/>
      <c r="D152" s="62"/>
      <c r="E152" s="77"/>
      <c r="H152" s="77"/>
      <c r="I152" s="77"/>
    </row>
    <row r="153" spans="2:9" s="58" customFormat="1" ht="15">
      <c r="B153" s="77"/>
      <c r="C153" s="61"/>
      <c r="D153" s="62"/>
      <c r="E153" s="77"/>
      <c r="H153" s="77"/>
      <c r="I153" s="77"/>
    </row>
    <row r="154" spans="2:9" s="58" customFormat="1" ht="15">
      <c r="B154" s="77"/>
      <c r="C154" s="61"/>
      <c r="D154" s="62"/>
      <c r="E154" s="77"/>
      <c r="H154" s="77"/>
      <c r="I154" s="77"/>
    </row>
    <row r="155" spans="2:9" s="58" customFormat="1" ht="15">
      <c r="B155" s="77"/>
      <c r="C155" s="61"/>
      <c r="D155" s="62"/>
      <c r="E155" s="77"/>
      <c r="H155" s="77"/>
      <c r="I155" s="77"/>
    </row>
    <row r="156" spans="2:9" s="58" customFormat="1" ht="15">
      <c r="B156" s="77"/>
      <c r="C156" s="61"/>
      <c r="D156" s="62"/>
      <c r="E156" s="77"/>
      <c r="H156" s="77"/>
      <c r="I156" s="77"/>
    </row>
    <row r="157" spans="2:9" s="58" customFormat="1" ht="15">
      <c r="B157" s="77"/>
      <c r="C157" s="61"/>
      <c r="D157" s="62"/>
      <c r="E157" s="77"/>
      <c r="H157" s="77"/>
      <c r="I157" s="77"/>
    </row>
    <row r="158" spans="2:9" s="58" customFormat="1" ht="15">
      <c r="B158" s="77"/>
      <c r="C158" s="61"/>
      <c r="D158" s="62"/>
      <c r="E158" s="77"/>
      <c r="H158" s="77"/>
      <c r="I158" s="77"/>
    </row>
    <row r="159" spans="2:9" s="58" customFormat="1" ht="15">
      <c r="B159" s="77"/>
      <c r="C159" s="61"/>
      <c r="D159" s="62"/>
      <c r="E159" s="77"/>
      <c r="H159" s="77"/>
      <c r="I159" s="77"/>
    </row>
    <row r="160" spans="2:9" s="58" customFormat="1" ht="15">
      <c r="B160" s="77"/>
      <c r="C160" s="61"/>
      <c r="D160" s="62"/>
      <c r="E160" s="77"/>
      <c r="H160" s="77"/>
      <c r="I160" s="77"/>
    </row>
    <row r="161" spans="2:9" s="58" customFormat="1" ht="15">
      <c r="B161" s="77"/>
      <c r="C161" s="61"/>
      <c r="D161" s="62"/>
      <c r="E161" s="77"/>
      <c r="H161" s="77"/>
      <c r="I161" s="77"/>
    </row>
    <row r="162" spans="2:9" s="58" customFormat="1" ht="15">
      <c r="B162" s="77"/>
      <c r="C162" s="61"/>
      <c r="D162" s="62"/>
      <c r="E162" s="77"/>
      <c r="H162" s="77"/>
      <c r="I162" s="77"/>
    </row>
    <row r="163" spans="2:9" s="58" customFormat="1" ht="15">
      <c r="B163" s="77"/>
      <c r="C163" s="61"/>
      <c r="D163" s="62"/>
      <c r="E163" s="77"/>
      <c r="H163" s="77"/>
      <c r="I163" s="77"/>
    </row>
    <row r="164" spans="2:9" s="58" customFormat="1" ht="15">
      <c r="B164" s="77"/>
      <c r="C164" s="61"/>
      <c r="D164" s="62"/>
      <c r="E164" s="77"/>
      <c r="H164" s="77"/>
      <c r="I164" s="77"/>
    </row>
    <row r="165" spans="2:9" s="58" customFormat="1" ht="15">
      <c r="B165" s="77"/>
      <c r="C165" s="61"/>
      <c r="D165" s="62"/>
      <c r="E165" s="77"/>
      <c r="H165" s="77"/>
      <c r="I165" s="77"/>
    </row>
    <row r="166" spans="2:9" s="58" customFormat="1" ht="15">
      <c r="B166" s="77"/>
      <c r="C166" s="61"/>
      <c r="D166" s="62"/>
      <c r="E166" s="77"/>
      <c r="H166" s="77"/>
      <c r="I166" s="77"/>
    </row>
    <row r="167" spans="2:9" s="58" customFormat="1" ht="15">
      <c r="B167" s="77"/>
      <c r="C167" s="61"/>
      <c r="D167" s="62"/>
      <c r="E167" s="77"/>
      <c r="H167" s="77"/>
      <c r="I167" s="77"/>
    </row>
    <row r="168" spans="2:9" s="58" customFormat="1" ht="15">
      <c r="B168" s="77"/>
      <c r="C168" s="61"/>
      <c r="D168" s="62"/>
      <c r="E168" s="77"/>
      <c r="H168" s="77"/>
      <c r="I168" s="77"/>
    </row>
    <row r="169" spans="2:9" s="58" customFormat="1" ht="15">
      <c r="B169" s="77"/>
      <c r="C169" s="61"/>
      <c r="D169" s="62"/>
      <c r="E169" s="77"/>
      <c r="H169" s="77"/>
      <c r="I169" s="77"/>
    </row>
    <row r="170" spans="2:9" s="58" customFormat="1" ht="15">
      <c r="B170" s="77"/>
      <c r="C170" s="61"/>
      <c r="D170" s="62"/>
      <c r="E170" s="77"/>
      <c r="H170" s="77"/>
      <c r="I170" s="77"/>
    </row>
    <row r="171" spans="2:9" s="58" customFormat="1" ht="15">
      <c r="B171" s="77"/>
      <c r="C171" s="61"/>
      <c r="D171" s="62"/>
      <c r="E171" s="77"/>
      <c r="H171" s="77"/>
      <c r="I171" s="77"/>
    </row>
    <row r="172" spans="2:9" s="58" customFormat="1" ht="15">
      <c r="B172" s="77"/>
      <c r="C172" s="61"/>
      <c r="D172" s="62"/>
      <c r="E172" s="77"/>
      <c r="H172" s="77"/>
      <c r="I172" s="77"/>
    </row>
    <row r="173" spans="2:9" s="58" customFormat="1" ht="15">
      <c r="B173" s="77"/>
      <c r="C173" s="61"/>
      <c r="D173" s="62"/>
      <c r="E173" s="77"/>
      <c r="H173" s="77"/>
      <c r="I173" s="77"/>
    </row>
    <row r="174" spans="2:9" s="58" customFormat="1" ht="15">
      <c r="B174" s="77"/>
      <c r="C174" s="61"/>
      <c r="D174" s="62"/>
      <c r="E174" s="77"/>
      <c r="H174" s="77"/>
      <c r="I174" s="77"/>
    </row>
    <row r="175" spans="2:9" s="58" customFormat="1" ht="15">
      <c r="B175" s="77"/>
      <c r="C175" s="61"/>
      <c r="D175" s="62"/>
      <c r="E175" s="77"/>
      <c r="H175" s="77"/>
      <c r="I175" s="77"/>
    </row>
    <row r="176" spans="2:9" s="58" customFormat="1" ht="15">
      <c r="B176" s="77"/>
      <c r="C176" s="61"/>
      <c r="D176" s="62"/>
      <c r="E176" s="77"/>
      <c r="H176" s="77"/>
      <c r="I176" s="77"/>
    </row>
    <row r="177" spans="2:9" s="58" customFormat="1" ht="15">
      <c r="B177" s="77"/>
      <c r="C177" s="61"/>
      <c r="D177" s="62"/>
      <c r="E177" s="77"/>
      <c r="H177" s="77"/>
      <c r="I177" s="77"/>
    </row>
    <row r="178" spans="2:9" s="58" customFormat="1" ht="15">
      <c r="B178" s="77"/>
      <c r="C178" s="61"/>
      <c r="D178" s="62"/>
      <c r="E178" s="77"/>
      <c r="H178" s="77"/>
      <c r="I178" s="77"/>
    </row>
    <row r="179" spans="2:9" s="58" customFormat="1" ht="15">
      <c r="B179" s="77"/>
      <c r="C179" s="61"/>
      <c r="D179" s="62"/>
      <c r="E179" s="77"/>
      <c r="H179" s="77"/>
      <c r="I179" s="77"/>
    </row>
    <row r="180" spans="2:9" s="58" customFormat="1" ht="15">
      <c r="B180" s="77"/>
      <c r="C180" s="61"/>
      <c r="D180" s="62"/>
      <c r="E180" s="77"/>
      <c r="H180" s="77"/>
      <c r="I180" s="77"/>
    </row>
    <row r="181" spans="2:9" s="58" customFormat="1" ht="15">
      <c r="B181" s="77"/>
      <c r="C181" s="61"/>
      <c r="D181" s="62"/>
      <c r="E181" s="77"/>
      <c r="H181" s="77"/>
      <c r="I181" s="77"/>
    </row>
    <row r="182" spans="2:9" s="58" customFormat="1" ht="15">
      <c r="B182" s="77"/>
      <c r="C182" s="61"/>
      <c r="D182" s="62"/>
      <c r="E182" s="77"/>
      <c r="H182" s="77"/>
      <c r="I182" s="77"/>
    </row>
    <row r="183" spans="2:9" s="58" customFormat="1" ht="15">
      <c r="B183" s="77"/>
      <c r="C183" s="61"/>
      <c r="D183" s="62"/>
      <c r="E183" s="77"/>
      <c r="H183" s="77"/>
      <c r="I183" s="77"/>
    </row>
    <row r="184" spans="2:9" s="58" customFormat="1" ht="15">
      <c r="B184" s="77"/>
      <c r="C184" s="61"/>
      <c r="D184" s="62"/>
      <c r="E184" s="77"/>
      <c r="H184" s="77"/>
      <c r="I184" s="77"/>
    </row>
    <row r="185" spans="2:9" s="58" customFormat="1" ht="15">
      <c r="B185" s="77"/>
      <c r="C185" s="61"/>
      <c r="D185" s="62"/>
      <c r="E185" s="77"/>
      <c r="H185" s="77"/>
      <c r="I185" s="77"/>
    </row>
    <row r="186" spans="2:9" s="58" customFormat="1" ht="15">
      <c r="B186" s="77"/>
      <c r="C186" s="61"/>
      <c r="D186" s="62"/>
      <c r="E186" s="77"/>
      <c r="H186" s="77"/>
      <c r="I186" s="77"/>
    </row>
    <row r="187" spans="2:9" s="58" customFormat="1" ht="15">
      <c r="B187" s="77"/>
      <c r="C187" s="61"/>
      <c r="D187" s="62"/>
      <c r="E187" s="77"/>
      <c r="H187" s="77"/>
      <c r="I187" s="77"/>
    </row>
    <row r="188" spans="2:9" s="58" customFormat="1" ht="15">
      <c r="B188" s="77"/>
      <c r="C188" s="61"/>
      <c r="D188" s="62"/>
      <c r="E188" s="77"/>
      <c r="H188" s="77"/>
      <c r="I188" s="77"/>
    </row>
    <row r="189" spans="2:9" s="58" customFormat="1" ht="15">
      <c r="B189" s="77"/>
      <c r="C189" s="61"/>
      <c r="D189" s="62"/>
      <c r="E189" s="77"/>
      <c r="H189" s="77"/>
      <c r="I189" s="77"/>
    </row>
    <row r="190" spans="2:9" s="58" customFormat="1" ht="15">
      <c r="B190" s="77"/>
      <c r="C190" s="61"/>
      <c r="D190" s="62"/>
      <c r="E190" s="77"/>
      <c r="H190" s="77"/>
      <c r="I190" s="77"/>
    </row>
    <row r="191" spans="2:9" s="58" customFormat="1" ht="15">
      <c r="B191" s="77"/>
      <c r="C191" s="61"/>
      <c r="D191" s="62"/>
      <c r="E191" s="77"/>
      <c r="H191" s="77"/>
      <c r="I191" s="77"/>
    </row>
    <row r="192" spans="2:9" s="58" customFormat="1" ht="15">
      <c r="B192" s="77"/>
      <c r="C192" s="61"/>
      <c r="D192" s="62"/>
      <c r="E192" s="77"/>
      <c r="H192" s="77"/>
      <c r="I192" s="77"/>
    </row>
    <row r="193" spans="2:9" s="58" customFormat="1" ht="15">
      <c r="B193" s="77"/>
      <c r="C193" s="61"/>
      <c r="D193" s="62"/>
      <c r="E193" s="77"/>
      <c r="H193" s="77"/>
      <c r="I193" s="77"/>
    </row>
    <row r="194" spans="2:9" s="58" customFormat="1" ht="15">
      <c r="B194" s="77"/>
      <c r="C194" s="61"/>
      <c r="D194" s="62"/>
      <c r="E194" s="77"/>
      <c r="H194" s="77"/>
      <c r="I194" s="77"/>
    </row>
    <row r="195" spans="2:9" s="58" customFormat="1" ht="15">
      <c r="B195" s="77"/>
      <c r="C195" s="61"/>
      <c r="D195" s="62"/>
      <c r="E195" s="77"/>
      <c r="H195" s="77"/>
      <c r="I195" s="77"/>
    </row>
    <row r="196" spans="2:9" s="58" customFormat="1" ht="15">
      <c r="B196" s="77"/>
      <c r="C196" s="61"/>
      <c r="D196" s="62"/>
      <c r="E196" s="77"/>
      <c r="H196" s="77"/>
      <c r="I196" s="77"/>
    </row>
    <row r="197" spans="2:9" s="58" customFormat="1" ht="15">
      <c r="B197" s="77"/>
      <c r="C197" s="61"/>
      <c r="D197" s="62"/>
      <c r="E197" s="77"/>
      <c r="H197" s="77"/>
      <c r="I197" s="77"/>
    </row>
    <row r="198" spans="2:9" s="58" customFormat="1" ht="15">
      <c r="B198" s="77"/>
      <c r="C198" s="61"/>
      <c r="D198" s="62"/>
      <c r="E198" s="77"/>
      <c r="H198" s="77"/>
      <c r="I198" s="77"/>
    </row>
    <row r="199" spans="2:9" s="58" customFormat="1" ht="15">
      <c r="B199" s="77"/>
      <c r="C199" s="61"/>
      <c r="D199" s="62"/>
      <c r="E199" s="77"/>
      <c r="H199" s="77"/>
      <c r="I199" s="77"/>
    </row>
    <row r="200" spans="2:9" s="58" customFormat="1" ht="15">
      <c r="B200" s="77"/>
      <c r="C200" s="61"/>
      <c r="D200" s="62"/>
      <c r="E200" s="77"/>
      <c r="H200" s="77"/>
      <c r="I200" s="77"/>
    </row>
    <row r="201" spans="2:9" s="58" customFormat="1" ht="15">
      <c r="B201" s="77"/>
      <c r="C201" s="61"/>
      <c r="D201" s="62"/>
      <c r="E201" s="77"/>
      <c r="H201" s="77"/>
      <c r="I201" s="77"/>
    </row>
    <row r="202" spans="2:9" s="58" customFormat="1" ht="15">
      <c r="B202" s="77"/>
      <c r="C202" s="61"/>
      <c r="D202" s="62"/>
      <c r="E202" s="77"/>
      <c r="H202" s="77"/>
      <c r="I202" s="77"/>
    </row>
    <row r="203" spans="2:9" s="58" customFormat="1" ht="15">
      <c r="B203" s="77"/>
      <c r="C203" s="61"/>
      <c r="D203" s="62"/>
      <c r="E203" s="77"/>
      <c r="H203" s="77"/>
      <c r="I203" s="77"/>
    </row>
    <row r="204" spans="2:9" s="58" customFormat="1" ht="15">
      <c r="B204" s="77"/>
      <c r="C204" s="61"/>
      <c r="D204" s="62"/>
      <c r="E204" s="77"/>
      <c r="H204" s="77"/>
      <c r="I204" s="77"/>
    </row>
    <row r="205" spans="2:9" s="58" customFormat="1" ht="15">
      <c r="B205" s="77"/>
      <c r="C205" s="61"/>
      <c r="D205" s="62"/>
      <c r="E205" s="77"/>
      <c r="H205" s="77"/>
      <c r="I205" s="77"/>
    </row>
    <row r="206" spans="2:9" s="58" customFormat="1" ht="15">
      <c r="B206" s="77"/>
      <c r="C206" s="61"/>
      <c r="D206" s="62"/>
      <c r="E206" s="77"/>
      <c r="H206" s="77"/>
      <c r="I206" s="77"/>
    </row>
    <row r="207" spans="2:9" s="58" customFormat="1" ht="15">
      <c r="B207" s="77"/>
      <c r="C207" s="61"/>
      <c r="D207" s="62"/>
      <c r="E207" s="77"/>
      <c r="H207" s="77"/>
      <c r="I207" s="77"/>
    </row>
    <row r="208" spans="2:9" s="58" customFormat="1" ht="15">
      <c r="B208" s="77"/>
      <c r="C208" s="61"/>
      <c r="D208" s="62"/>
      <c r="E208" s="77"/>
      <c r="H208" s="77"/>
      <c r="I208" s="77"/>
    </row>
    <row r="209" spans="2:9" s="58" customFormat="1" ht="15">
      <c r="B209" s="77"/>
      <c r="C209" s="61"/>
      <c r="D209" s="62"/>
      <c r="E209" s="77"/>
      <c r="H209" s="77"/>
      <c r="I209" s="77"/>
    </row>
    <row r="210" spans="2:9" s="58" customFormat="1" ht="15">
      <c r="B210" s="77"/>
      <c r="C210" s="61"/>
      <c r="D210" s="62"/>
      <c r="E210" s="77"/>
      <c r="H210" s="77"/>
      <c r="I210" s="77"/>
    </row>
    <row r="211" spans="2:9" s="58" customFormat="1" ht="15">
      <c r="B211" s="77"/>
      <c r="C211" s="61"/>
      <c r="D211" s="62"/>
      <c r="E211" s="77"/>
      <c r="H211" s="77"/>
      <c r="I211" s="77"/>
    </row>
    <row r="212" spans="2:9" s="58" customFormat="1" ht="15">
      <c r="B212" s="77"/>
      <c r="C212" s="61"/>
      <c r="D212" s="62"/>
      <c r="E212" s="77"/>
      <c r="H212" s="77"/>
      <c r="I212" s="77"/>
    </row>
    <row r="213" spans="2:9" s="58" customFormat="1" ht="15">
      <c r="B213" s="77"/>
      <c r="C213" s="61"/>
      <c r="D213" s="62"/>
      <c r="E213" s="77"/>
      <c r="H213" s="77"/>
      <c r="I213" s="77"/>
    </row>
    <row r="214" spans="2:9" s="58" customFormat="1" ht="15">
      <c r="B214" s="77"/>
      <c r="C214" s="61"/>
      <c r="D214" s="62"/>
      <c r="E214" s="77"/>
      <c r="H214" s="77"/>
      <c r="I214" s="77"/>
    </row>
    <row r="215" spans="2:9" s="58" customFormat="1" ht="15">
      <c r="B215" s="77"/>
      <c r="C215" s="61"/>
      <c r="D215" s="62"/>
      <c r="E215" s="77"/>
      <c r="H215" s="77"/>
      <c r="I215" s="77"/>
    </row>
    <row r="216" spans="2:9" s="58" customFormat="1" ht="15">
      <c r="B216" s="77"/>
      <c r="C216" s="61"/>
      <c r="D216" s="62"/>
      <c r="E216" s="77"/>
      <c r="H216" s="77"/>
      <c r="I216" s="77"/>
    </row>
    <row r="217" spans="2:9" s="58" customFormat="1" ht="15">
      <c r="B217" s="77"/>
      <c r="C217" s="61"/>
      <c r="D217" s="62"/>
      <c r="E217" s="77"/>
      <c r="H217" s="77"/>
      <c r="I217" s="77"/>
    </row>
    <row r="218" spans="2:9" s="58" customFormat="1" ht="15">
      <c r="B218" s="77"/>
      <c r="C218" s="61"/>
      <c r="D218" s="62"/>
      <c r="E218" s="77"/>
      <c r="H218" s="77"/>
      <c r="I218" s="77"/>
    </row>
    <row r="219" spans="2:9" s="58" customFormat="1" ht="15">
      <c r="B219" s="77"/>
      <c r="C219" s="61"/>
      <c r="D219" s="62"/>
      <c r="E219" s="77"/>
      <c r="H219" s="77"/>
      <c r="I219" s="77"/>
    </row>
    <row r="220" spans="2:9" s="58" customFormat="1" ht="15">
      <c r="B220" s="77"/>
      <c r="C220" s="61"/>
      <c r="D220" s="62"/>
      <c r="E220" s="77"/>
      <c r="H220" s="77"/>
      <c r="I220" s="77"/>
    </row>
    <row r="221" spans="2:9" s="58" customFormat="1" ht="15">
      <c r="B221" s="77"/>
      <c r="C221" s="61"/>
      <c r="D221" s="62"/>
      <c r="E221" s="77"/>
      <c r="H221" s="77"/>
      <c r="I221" s="77"/>
    </row>
    <row r="222" spans="2:9" s="58" customFormat="1" ht="15">
      <c r="B222" s="77"/>
      <c r="C222" s="61"/>
      <c r="D222" s="62"/>
      <c r="E222" s="77"/>
      <c r="H222" s="77"/>
      <c r="I222" s="77"/>
    </row>
    <row r="223" spans="2:9" s="58" customFormat="1" ht="15">
      <c r="B223" s="77"/>
      <c r="C223" s="61"/>
      <c r="D223" s="62"/>
      <c r="E223" s="77"/>
      <c r="H223" s="77"/>
      <c r="I223" s="77"/>
    </row>
    <row r="224" spans="2:9" s="58" customFormat="1" ht="15">
      <c r="B224" s="77"/>
      <c r="C224" s="61"/>
      <c r="D224" s="62"/>
      <c r="E224" s="77"/>
      <c r="H224" s="77"/>
      <c r="I224" s="77"/>
    </row>
    <row r="225" spans="2:9" s="58" customFormat="1" ht="15">
      <c r="B225" s="77"/>
      <c r="C225" s="61"/>
      <c r="D225" s="62"/>
      <c r="E225" s="77"/>
      <c r="H225" s="77"/>
      <c r="I225" s="77"/>
    </row>
    <row r="226" spans="2:9" s="58" customFormat="1" ht="15">
      <c r="B226" s="77"/>
      <c r="C226" s="61"/>
      <c r="D226" s="62"/>
      <c r="E226" s="77"/>
      <c r="H226" s="77"/>
      <c r="I226" s="77"/>
    </row>
    <row r="227" spans="2:9" s="58" customFormat="1" ht="15">
      <c r="B227" s="77"/>
      <c r="C227" s="61"/>
      <c r="D227" s="62"/>
      <c r="E227" s="77"/>
      <c r="H227" s="77"/>
      <c r="I227" s="77"/>
    </row>
    <row r="228" spans="2:9" s="58" customFormat="1" ht="15">
      <c r="B228" s="77"/>
      <c r="C228" s="61"/>
      <c r="D228" s="62"/>
      <c r="E228" s="77"/>
      <c r="H228" s="77"/>
      <c r="I228" s="77"/>
    </row>
    <row r="229" spans="2:9" s="58" customFormat="1" ht="15">
      <c r="B229" s="77"/>
      <c r="C229" s="61"/>
      <c r="D229" s="62"/>
      <c r="E229" s="77"/>
      <c r="H229" s="77"/>
      <c r="I229" s="77"/>
    </row>
    <row r="230" spans="2:9" s="58" customFormat="1" ht="15">
      <c r="B230" s="77"/>
      <c r="C230" s="61"/>
      <c r="D230" s="62"/>
      <c r="E230" s="77"/>
      <c r="H230" s="77"/>
      <c r="I230" s="77"/>
    </row>
    <row r="231" spans="2:9" s="58" customFormat="1" ht="15">
      <c r="B231" s="77"/>
      <c r="C231" s="61"/>
      <c r="D231" s="62"/>
      <c r="E231" s="77"/>
      <c r="H231" s="77"/>
      <c r="I231" s="77"/>
    </row>
    <row r="232" spans="2:9" s="58" customFormat="1" ht="15">
      <c r="B232" s="77"/>
      <c r="C232" s="61"/>
      <c r="D232" s="62"/>
      <c r="E232" s="77"/>
      <c r="H232" s="77"/>
      <c r="I232" s="77"/>
    </row>
    <row r="233" spans="2:9" s="58" customFormat="1" ht="15">
      <c r="B233" s="77"/>
      <c r="C233" s="61"/>
      <c r="D233" s="62"/>
      <c r="E233" s="77"/>
      <c r="H233" s="77"/>
      <c r="I233" s="77"/>
    </row>
    <row r="234" spans="2:9" s="58" customFormat="1" ht="15">
      <c r="B234" s="77"/>
      <c r="C234" s="61"/>
      <c r="D234" s="62"/>
      <c r="E234" s="77"/>
      <c r="H234" s="77"/>
      <c r="I234" s="77"/>
    </row>
    <row r="235" spans="2:9" s="58" customFormat="1" ht="15">
      <c r="B235" s="77"/>
      <c r="C235" s="61"/>
      <c r="D235" s="62"/>
      <c r="E235" s="77"/>
      <c r="H235" s="77"/>
      <c r="I235" s="77"/>
    </row>
    <row r="236" spans="2:9" s="58" customFormat="1" ht="15">
      <c r="B236" s="77"/>
      <c r="C236" s="61"/>
      <c r="D236" s="62"/>
      <c r="E236" s="77"/>
      <c r="H236" s="77"/>
      <c r="I236" s="77"/>
    </row>
    <row r="237" spans="2:9" s="58" customFormat="1" ht="15">
      <c r="B237" s="77"/>
      <c r="C237" s="61"/>
      <c r="D237" s="62"/>
      <c r="E237" s="77"/>
      <c r="H237" s="77"/>
      <c r="I237" s="77"/>
    </row>
    <row r="238" spans="2:9" s="58" customFormat="1" ht="15">
      <c r="B238" s="77"/>
      <c r="C238" s="61"/>
      <c r="D238" s="62"/>
      <c r="E238" s="77"/>
      <c r="H238" s="77"/>
      <c r="I238" s="77"/>
    </row>
    <row r="239" spans="2:9" s="58" customFormat="1" ht="15">
      <c r="B239" s="77"/>
      <c r="C239" s="61"/>
      <c r="D239" s="62"/>
      <c r="E239" s="77"/>
      <c r="H239" s="77"/>
      <c r="I239" s="77"/>
    </row>
    <row r="240" spans="2:9" s="58" customFormat="1" ht="15">
      <c r="B240" s="77"/>
      <c r="C240" s="61"/>
      <c r="D240" s="62"/>
      <c r="E240" s="77"/>
      <c r="H240" s="77"/>
      <c r="I240" s="77"/>
    </row>
    <row r="241" spans="2:9" s="58" customFormat="1" ht="15">
      <c r="B241" s="77"/>
      <c r="C241" s="61"/>
      <c r="D241" s="62"/>
      <c r="E241" s="77"/>
      <c r="H241" s="77"/>
      <c r="I241" s="77"/>
    </row>
    <row r="242" spans="2:9" s="58" customFormat="1" ht="15">
      <c r="B242" s="77"/>
      <c r="C242" s="61"/>
      <c r="D242" s="62"/>
      <c r="E242" s="77"/>
      <c r="H242" s="77"/>
      <c r="I242" s="77"/>
    </row>
    <row r="243" spans="2:9" s="58" customFormat="1" ht="15">
      <c r="B243" s="77"/>
      <c r="C243" s="61"/>
      <c r="D243" s="62"/>
      <c r="E243" s="77"/>
      <c r="H243" s="77"/>
      <c r="I243" s="77"/>
    </row>
    <row r="244" spans="2:9" s="58" customFormat="1" ht="15">
      <c r="B244" s="77"/>
      <c r="C244" s="61"/>
      <c r="D244" s="62"/>
      <c r="E244" s="77"/>
      <c r="H244" s="77"/>
      <c r="I244" s="77"/>
    </row>
    <row r="245" spans="2:9" s="58" customFormat="1" ht="15">
      <c r="B245" s="77"/>
      <c r="C245" s="61"/>
      <c r="D245" s="62"/>
      <c r="E245" s="77"/>
      <c r="H245" s="77"/>
      <c r="I245" s="77"/>
    </row>
    <row r="246" spans="2:9" s="58" customFormat="1" ht="15">
      <c r="B246" s="77"/>
      <c r="C246" s="61"/>
      <c r="D246" s="62"/>
      <c r="E246" s="77"/>
      <c r="H246" s="77"/>
      <c r="I246" s="77"/>
    </row>
    <row r="247" spans="2:9" s="58" customFormat="1" ht="15">
      <c r="B247" s="77"/>
      <c r="C247" s="61"/>
      <c r="D247" s="62"/>
      <c r="E247" s="77"/>
      <c r="H247" s="77"/>
      <c r="I247" s="77"/>
    </row>
    <row r="248" spans="2:9" s="58" customFormat="1" ht="15">
      <c r="B248" s="77"/>
      <c r="C248" s="61"/>
      <c r="D248" s="62"/>
      <c r="E248" s="77"/>
      <c r="H248" s="77"/>
      <c r="I248" s="77"/>
    </row>
    <row r="249" spans="2:9" s="58" customFormat="1" ht="15">
      <c r="B249" s="77"/>
      <c r="C249" s="61"/>
      <c r="D249" s="62"/>
      <c r="E249" s="77"/>
      <c r="H249" s="77"/>
      <c r="I249" s="77"/>
    </row>
    <row r="250" spans="2:9" s="58" customFormat="1" ht="15">
      <c r="B250" s="77"/>
      <c r="C250" s="61"/>
      <c r="D250" s="62"/>
      <c r="E250" s="77"/>
      <c r="H250" s="77"/>
      <c r="I250" s="77"/>
    </row>
    <row r="251" spans="2:9" s="58" customFormat="1" ht="15">
      <c r="B251" s="77"/>
      <c r="C251" s="61"/>
      <c r="D251" s="62"/>
      <c r="E251" s="77"/>
      <c r="H251" s="77"/>
      <c r="I251" s="77"/>
    </row>
    <row r="252" spans="2:9" s="58" customFormat="1" ht="15">
      <c r="B252" s="77"/>
      <c r="C252" s="61"/>
      <c r="D252" s="62"/>
      <c r="E252" s="77"/>
      <c r="H252" s="77"/>
      <c r="I252" s="77"/>
    </row>
    <row r="253" spans="2:9" s="58" customFormat="1" ht="15">
      <c r="B253" s="77"/>
      <c r="C253" s="61"/>
      <c r="D253" s="62"/>
      <c r="E253" s="77"/>
      <c r="H253" s="77"/>
      <c r="I253" s="77"/>
    </row>
    <row r="254" spans="2:9" s="58" customFormat="1" ht="15">
      <c r="B254" s="77"/>
      <c r="C254" s="61"/>
      <c r="D254" s="62"/>
      <c r="E254" s="77"/>
      <c r="H254" s="77"/>
      <c r="I254" s="77"/>
    </row>
    <row r="255" spans="2:9" s="58" customFormat="1" ht="15">
      <c r="B255" s="77"/>
      <c r="C255" s="61"/>
      <c r="D255" s="62"/>
      <c r="E255" s="77"/>
      <c r="H255" s="77"/>
      <c r="I255" s="77"/>
    </row>
    <row r="256" spans="2:9" s="58" customFormat="1" ht="15">
      <c r="B256" s="77"/>
      <c r="C256" s="61"/>
      <c r="D256" s="62"/>
      <c r="E256" s="77"/>
      <c r="H256" s="77"/>
      <c r="I256" s="77"/>
    </row>
    <row r="257" spans="2:9" s="58" customFormat="1" ht="15">
      <c r="B257" s="77"/>
      <c r="C257" s="61"/>
      <c r="D257" s="62"/>
      <c r="E257" s="77"/>
      <c r="H257" s="77"/>
      <c r="I257" s="77"/>
    </row>
    <row r="258" spans="2:9" s="58" customFormat="1" ht="15">
      <c r="B258" s="77"/>
      <c r="C258" s="61"/>
      <c r="D258" s="62"/>
      <c r="E258" s="77"/>
      <c r="H258" s="77"/>
      <c r="I258" s="77"/>
    </row>
    <row r="259" spans="2:9" s="58" customFormat="1" ht="15">
      <c r="B259" s="77"/>
      <c r="C259" s="61"/>
      <c r="D259" s="62"/>
      <c r="E259" s="77"/>
      <c r="H259" s="77"/>
      <c r="I259" s="77"/>
    </row>
    <row r="260" spans="2:9" s="58" customFormat="1" ht="15">
      <c r="B260" s="77"/>
      <c r="C260" s="61"/>
      <c r="D260" s="62"/>
      <c r="E260" s="77"/>
      <c r="H260" s="77"/>
      <c r="I260" s="77"/>
    </row>
    <row r="261" spans="2:9" s="58" customFormat="1" ht="15">
      <c r="B261" s="77"/>
      <c r="C261" s="61"/>
      <c r="D261" s="62"/>
      <c r="E261" s="77"/>
      <c r="H261" s="77"/>
      <c r="I261" s="77"/>
    </row>
    <row r="262" spans="2:9" s="58" customFormat="1" ht="15">
      <c r="B262" s="77"/>
      <c r="C262" s="61"/>
      <c r="D262" s="62"/>
      <c r="E262" s="77"/>
      <c r="H262" s="77"/>
      <c r="I262" s="77"/>
    </row>
    <row r="263" spans="2:9" s="58" customFormat="1" ht="15">
      <c r="B263" s="77"/>
      <c r="C263" s="61"/>
      <c r="D263" s="62"/>
      <c r="E263" s="77"/>
      <c r="H263" s="77"/>
      <c r="I263" s="77"/>
    </row>
    <row r="264" spans="2:9" s="58" customFormat="1" ht="15">
      <c r="B264" s="77"/>
      <c r="C264" s="61"/>
      <c r="D264" s="62"/>
      <c r="E264" s="77"/>
      <c r="H264" s="77"/>
      <c r="I264" s="77"/>
    </row>
    <row r="265" spans="2:9" s="58" customFormat="1" ht="15">
      <c r="B265" s="77"/>
      <c r="C265" s="61"/>
      <c r="D265" s="62"/>
      <c r="E265" s="77"/>
      <c r="H265" s="77"/>
      <c r="I265" s="77"/>
    </row>
    <row r="266" spans="2:9" s="58" customFormat="1" ht="15">
      <c r="B266" s="77"/>
      <c r="C266" s="61"/>
      <c r="D266" s="62"/>
      <c r="E266" s="77"/>
      <c r="H266" s="77"/>
      <c r="I266" s="77"/>
    </row>
    <row r="267" spans="2:9" s="58" customFormat="1" ht="15">
      <c r="B267" s="77"/>
      <c r="C267" s="61"/>
      <c r="D267" s="62"/>
      <c r="E267" s="77"/>
      <c r="H267" s="77"/>
      <c r="I267" s="77"/>
    </row>
    <row r="268" spans="2:9" s="58" customFormat="1" ht="15">
      <c r="B268" s="77"/>
      <c r="C268" s="61"/>
      <c r="D268" s="62"/>
      <c r="E268" s="77"/>
      <c r="H268" s="77"/>
      <c r="I268" s="77"/>
    </row>
    <row r="269" spans="2:9" s="58" customFormat="1" ht="15">
      <c r="B269" s="77"/>
      <c r="C269" s="61"/>
      <c r="D269" s="62"/>
      <c r="E269" s="77"/>
      <c r="H269" s="77"/>
      <c r="I269" s="77"/>
    </row>
    <row r="270" spans="2:9" s="58" customFormat="1" ht="15">
      <c r="B270" s="77"/>
      <c r="C270" s="61"/>
      <c r="D270" s="62"/>
      <c r="E270" s="77"/>
      <c r="H270" s="77"/>
      <c r="I270" s="77"/>
    </row>
    <row r="271" spans="2:9" s="58" customFormat="1" ht="15">
      <c r="B271" s="77"/>
      <c r="C271" s="61"/>
      <c r="D271" s="62"/>
      <c r="E271" s="77"/>
      <c r="H271" s="77"/>
      <c r="I271" s="77"/>
    </row>
    <row r="272" spans="2:9" s="58" customFormat="1" ht="15">
      <c r="B272" s="77"/>
      <c r="C272" s="61"/>
      <c r="D272" s="62"/>
      <c r="E272" s="77"/>
      <c r="H272" s="77"/>
      <c r="I272" s="77"/>
    </row>
    <row r="273" spans="2:9" s="58" customFormat="1" ht="15">
      <c r="B273" s="77"/>
      <c r="C273" s="61"/>
      <c r="D273" s="62"/>
      <c r="E273" s="77"/>
      <c r="H273" s="77"/>
      <c r="I273" s="77"/>
    </row>
    <row r="274" spans="2:9" s="58" customFormat="1" ht="15">
      <c r="B274" s="77"/>
      <c r="C274" s="61"/>
      <c r="D274" s="62"/>
      <c r="E274" s="77"/>
      <c r="H274" s="77"/>
      <c r="I274" s="77"/>
    </row>
    <row r="275" spans="2:9" s="58" customFormat="1" ht="15">
      <c r="B275" s="77"/>
      <c r="C275" s="61"/>
      <c r="D275" s="62"/>
      <c r="E275" s="77"/>
      <c r="H275" s="77"/>
      <c r="I275" s="77"/>
    </row>
    <row r="276" spans="2:9" s="58" customFormat="1" ht="15">
      <c r="B276" s="77"/>
      <c r="C276" s="61"/>
      <c r="D276" s="62"/>
      <c r="E276" s="77"/>
      <c r="H276" s="77"/>
      <c r="I276" s="77"/>
    </row>
    <row r="277" spans="2:9" s="58" customFormat="1" ht="15">
      <c r="B277" s="77"/>
      <c r="C277" s="61"/>
      <c r="D277" s="62"/>
      <c r="E277" s="77"/>
      <c r="H277" s="77"/>
      <c r="I277" s="77"/>
    </row>
    <row r="278" spans="2:9" s="58" customFormat="1" ht="15">
      <c r="B278" s="77"/>
      <c r="C278" s="61"/>
      <c r="D278" s="62"/>
      <c r="E278" s="77"/>
      <c r="H278" s="77"/>
      <c r="I278" s="77"/>
    </row>
    <row r="279" spans="2:9" s="58" customFormat="1" ht="15">
      <c r="B279" s="77"/>
      <c r="C279" s="61"/>
      <c r="D279" s="62"/>
      <c r="E279" s="77"/>
      <c r="H279" s="77"/>
      <c r="I279" s="77"/>
    </row>
    <row r="280" spans="2:9" s="58" customFormat="1" ht="15">
      <c r="B280" s="77"/>
      <c r="C280" s="61"/>
      <c r="D280" s="62"/>
      <c r="E280" s="77"/>
      <c r="H280" s="77"/>
      <c r="I280" s="77"/>
    </row>
    <row r="281" spans="2:9" s="58" customFormat="1" ht="15">
      <c r="B281" s="77"/>
      <c r="C281" s="61"/>
      <c r="D281" s="62"/>
      <c r="E281" s="77"/>
      <c r="H281" s="77"/>
      <c r="I281" s="77"/>
    </row>
    <row r="282" spans="2:9" s="58" customFormat="1" ht="15">
      <c r="B282" s="77"/>
      <c r="C282" s="61"/>
      <c r="D282" s="62"/>
      <c r="E282" s="77"/>
      <c r="H282" s="77"/>
      <c r="I282" s="77"/>
    </row>
    <row r="283" spans="2:9" s="58" customFormat="1" ht="15">
      <c r="B283" s="77"/>
      <c r="C283" s="61"/>
      <c r="D283" s="62"/>
      <c r="E283" s="77"/>
      <c r="H283" s="77"/>
      <c r="I283" s="77"/>
    </row>
    <row r="284" spans="2:9" s="58" customFormat="1" ht="15">
      <c r="B284" s="77"/>
      <c r="C284" s="61"/>
      <c r="D284" s="62"/>
      <c r="E284" s="77"/>
      <c r="H284" s="77"/>
      <c r="I284" s="77"/>
    </row>
    <row r="285" spans="2:9" s="58" customFormat="1" ht="15">
      <c r="B285" s="77"/>
      <c r="C285" s="61"/>
      <c r="D285" s="62"/>
      <c r="E285" s="77"/>
      <c r="H285" s="77"/>
      <c r="I285" s="77"/>
    </row>
    <row r="286" spans="2:9" s="58" customFormat="1" ht="15">
      <c r="B286" s="77"/>
      <c r="C286" s="61"/>
      <c r="D286" s="62"/>
      <c r="E286" s="77"/>
      <c r="H286" s="77"/>
      <c r="I286" s="77"/>
    </row>
    <row r="287" spans="2:9" s="58" customFormat="1" ht="15">
      <c r="B287" s="77"/>
      <c r="C287" s="61"/>
      <c r="D287" s="62"/>
      <c r="E287" s="77"/>
      <c r="H287" s="77"/>
      <c r="I287" s="77"/>
    </row>
    <row r="288" spans="2:9" s="58" customFormat="1" ht="15">
      <c r="B288" s="77"/>
      <c r="C288" s="61"/>
      <c r="D288" s="62"/>
      <c r="E288" s="77"/>
      <c r="H288" s="77"/>
      <c r="I288" s="77"/>
    </row>
    <row r="289" spans="2:9" s="58" customFormat="1" ht="15">
      <c r="B289" s="77"/>
      <c r="C289" s="61"/>
      <c r="D289" s="62"/>
      <c r="E289" s="77"/>
      <c r="H289" s="77"/>
      <c r="I289" s="77"/>
    </row>
    <row r="290" spans="2:9" s="58" customFormat="1" ht="15">
      <c r="B290" s="77"/>
      <c r="C290" s="61"/>
      <c r="D290" s="62"/>
      <c r="E290" s="77"/>
      <c r="H290" s="77"/>
      <c r="I290" s="77"/>
    </row>
    <row r="291" spans="2:9" s="58" customFormat="1" ht="15">
      <c r="B291" s="77"/>
      <c r="C291" s="61"/>
      <c r="D291" s="62"/>
      <c r="E291" s="77"/>
      <c r="H291" s="77"/>
      <c r="I291" s="77"/>
    </row>
    <row r="292" spans="2:9" s="58" customFormat="1" ht="15">
      <c r="B292" s="77"/>
      <c r="C292" s="61"/>
      <c r="D292" s="62"/>
      <c r="E292" s="77"/>
      <c r="H292" s="77"/>
      <c r="I292" s="77"/>
    </row>
    <row r="293" spans="2:9" s="58" customFormat="1" ht="15">
      <c r="B293" s="77"/>
      <c r="C293" s="61"/>
      <c r="D293" s="62"/>
      <c r="E293" s="77"/>
      <c r="H293" s="77"/>
      <c r="I293" s="77"/>
    </row>
    <row r="294" spans="2:9" s="58" customFormat="1" ht="15">
      <c r="B294" s="77"/>
      <c r="C294" s="61"/>
      <c r="D294" s="62"/>
      <c r="E294" s="77"/>
      <c r="H294" s="77"/>
      <c r="I294" s="77"/>
    </row>
    <row r="295" spans="2:9" s="58" customFormat="1" ht="15">
      <c r="B295" s="77"/>
      <c r="C295" s="61"/>
      <c r="D295" s="62"/>
      <c r="E295" s="77"/>
      <c r="H295" s="77"/>
      <c r="I295" s="77"/>
    </row>
    <row r="296" spans="2:9" s="58" customFormat="1" ht="15">
      <c r="B296" s="77"/>
      <c r="C296" s="61"/>
      <c r="D296" s="62"/>
      <c r="E296" s="77"/>
      <c r="H296" s="77"/>
      <c r="I296" s="77"/>
    </row>
    <row r="297" spans="2:9" s="58" customFormat="1" ht="15">
      <c r="B297" s="77"/>
      <c r="C297" s="61"/>
      <c r="D297" s="62"/>
      <c r="E297" s="77"/>
      <c r="H297" s="77"/>
      <c r="I297" s="77"/>
    </row>
    <row r="298" spans="2:9" s="58" customFormat="1" ht="15">
      <c r="B298" s="77"/>
      <c r="C298" s="61"/>
      <c r="D298" s="62"/>
      <c r="E298" s="77"/>
      <c r="H298" s="77"/>
      <c r="I298" s="77"/>
    </row>
    <row r="299" spans="2:9" s="58" customFormat="1" ht="15">
      <c r="B299" s="77"/>
      <c r="C299" s="61"/>
      <c r="D299" s="62"/>
      <c r="E299" s="77"/>
      <c r="H299" s="77"/>
      <c r="I299" s="77"/>
    </row>
    <row r="300" spans="2:9" s="58" customFormat="1" ht="15">
      <c r="B300" s="77"/>
      <c r="C300" s="61"/>
      <c r="D300" s="62"/>
      <c r="E300" s="77"/>
      <c r="H300" s="77"/>
      <c r="I300" s="77"/>
    </row>
    <row r="301" spans="2:9" s="58" customFormat="1" ht="15">
      <c r="B301" s="77"/>
      <c r="C301" s="61"/>
      <c r="D301" s="62"/>
      <c r="E301" s="77"/>
      <c r="H301" s="77"/>
      <c r="I301" s="77"/>
    </row>
    <row r="302" spans="2:9" s="58" customFormat="1" ht="15">
      <c r="B302" s="77"/>
      <c r="C302" s="61"/>
      <c r="D302" s="62"/>
      <c r="E302" s="77"/>
      <c r="H302" s="77"/>
      <c r="I302" s="77"/>
    </row>
    <row r="303" spans="2:9" s="58" customFormat="1" ht="15">
      <c r="B303" s="77"/>
      <c r="C303" s="61"/>
      <c r="D303" s="62"/>
      <c r="E303" s="77"/>
      <c r="H303" s="77"/>
      <c r="I303" s="77"/>
    </row>
    <row r="304" spans="2:9" s="58" customFormat="1" ht="15">
      <c r="B304" s="77"/>
      <c r="C304" s="61"/>
      <c r="D304" s="62"/>
      <c r="E304" s="77"/>
      <c r="H304" s="77"/>
      <c r="I304" s="77"/>
    </row>
    <row r="305" spans="2:9" s="58" customFormat="1" ht="15">
      <c r="B305" s="77"/>
      <c r="C305" s="61"/>
      <c r="D305" s="62"/>
      <c r="E305" s="77"/>
      <c r="H305" s="77"/>
      <c r="I305" s="77"/>
    </row>
    <row r="306" spans="2:9" s="58" customFormat="1" ht="15">
      <c r="B306" s="77"/>
      <c r="C306" s="61"/>
      <c r="D306" s="62"/>
      <c r="E306" s="77"/>
      <c r="H306" s="77"/>
      <c r="I306" s="77"/>
    </row>
    <row r="307" spans="2:9" s="58" customFormat="1" ht="15">
      <c r="B307" s="77"/>
      <c r="C307" s="61"/>
      <c r="D307" s="62"/>
      <c r="E307" s="77"/>
      <c r="H307" s="77"/>
      <c r="I307" s="77"/>
    </row>
    <row r="308" spans="2:9" s="58" customFormat="1" ht="15">
      <c r="B308" s="77"/>
      <c r="C308" s="61"/>
      <c r="D308" s="62"/>
      <c r="E308" s="77"/>
      <c r="H308" s="77"/>
      <c r="I308" s="77"/>
    </row>
    <row r="309" spans="2:9" s="58" customFormat="1" ht="15">
      <c r="B309" s="77"/>
      <c r="C309" s="61"/>
      <c r="D309" s="62"/>
      <c r="E309" s="77"/>
      <c r="H309" s="77"/>
      <c r="I309" s="77"/>
    </row>
    <row r="310" spans="2:9" s="58" customFormat="1" ht="15">
      <c r="B310" s="77"/>
      <c r="C310" s="61"/>
      <c r="D310" s="62"/>
      <c r="E310" s="77"/>
      <c r="H310" s="77"/>
      <c r="I310" s="77"/>
    </row>
    <row r="311" spans="2:9" s="58" customFormat="1" ht="15">
      <c r="B311" s="77"/>
      <c r="C311" s="61"/>
      <c r="D311" s="62"/>
      <c r="E311" s="77"/>
      <c r="H311" s="77"/>
      <c r="I311" s="77"/>
    </row>
    <row r="312" spans="2:9" s="58" customFormat="1" ht="15">
      <c r="B312" s="77"/>
      <c r="C312" s="61"/>
      <c r="D312" s="62"/>
      <c r="E312" s="77"/>
      <c r="H312" s="77"/>
      <c r="I312" s="77"/>
    </row>
    <row r="313" spans="2:9" s="58" customFormat="1" ht="15">
      <c r="B313" s="77"/>
      <c r="C313" s="61"/>
      <c r="D313" s="62"/>
      <c r="E313" s="77"/>
      <c r="H313" s="77"/>
      <c r="I313" s="77"/>
    </row>
    <row r="314" spans="2:9" s="58" customFormat="1" ht="15">
      <c r="B314" s="77"/>
      <c r="C314" s="61"/>
      <c r="D314" s="62"/>
      <c r="E314" s="77"/>
      <c r="H314" s="77"/>
      <c r="I314" s="77"/>
    </row>
    <row r="315" spans="2:9" s="58" customFormat="1" ht="15">
      <c r="B315" s="77"/>
      <c r="C315" s="61"/>
      <c r="D315" s="62"/>
      <c r="E315" s="77"/>
      <c r="H315" s="77"/>
      <c r="I315" s="77"/>
    </row>
    <row r="316" spans="2:9" s="58" customFormat="1" ht="15">
      <c r="B316" s="77"/>
      <c r="C316" s="61"/>
      <c r="D316" s="62"/>
      <c r="E316" s="77"/>
      <c r="H316" s="77"/>
      <c r="I316" s="77"/>
    </row>
    <row r="317" spans="2:9" s="58" customFormat="1" ht="15">
      <c r="B317" s="77"/>
      <c r="C317" s="61"/>
      <c r="D317" s="62"/>
      <c r="E317" s="77"/>
      <c r="H317" s="77"/>
      <c r="I317" s="77"/>
    </row>
    <row r="318" spans="2:9" s="58" customFormat="1" ht="15">
      <c r="B318" s="77"/>
      <c r="C318" s="61"/>
      <c r="D318" s="62"/>
      <c r="E318" s="77"/>
      <c r="H318" s="77"/>
      <c r="I318" s="77"/>
    </row>
    <row r="319" spans="2:9" s="58" customFormat="1" ht="15">
      <c r="B319" s="77"/>
      <c r="C319" s="61"/>
      <c r="D319" s="62"/>
      <c r="E319" s="77"/>
      <c r="H319" s="77"/>
      <c r="I319" s="77"/>
    </row>
    <row r="320" spans="2:9" s="58" customFormat="1" ht="15">
      <c r="B320" s="77"/>
      <c r="C320" s="61"/>
      <c r="D320" s="62"/>
      <c r="E320" s="77"/>
      <c r="H320" s="77"/>
      <c r="I320" s="77"/>
    </row>
    <row r="321" spans="2:9" s="58" customFormat="1" ht="15">
      <c r="B321" s="77"/>
      <c r="C321" s="61"/>
      <c r="D321" s="62"/>
      <c r="E321" s="77"/>
      <c r="H321" s="77"/>
      <c r="I321" s="77"/>
    </row>
    <row r="322" spans="2:9" s="58" customFormat="1" ht="15">
      <c r="B322" s="77"/>
      <c r="C322" s="61"/>
      <c r="D322" s="62"/>
      <c r="E322" s="77"/>
      <c r="H322" s="77"/>
      <c r="I322" s="77"/>
    </row>
    <row r="323" spans="2:9" s="58" customFormat="1" ht="15">
      <c r="B323" s="77"/>
      <c r="C323" s="61"/>
      <c r="D323" s="62"/>
      <c r="E323" s="77"/>
      <c r="H323" s="77"/>
      <c r="I323" s="77"/>
    </row>
    <row r="324" spans="2:9" s="58" customFormat="1" ht="15">
      <c r="B324" s="77"/>
      <c r="C324" s="61"/>
      <c r="D324" s="62"/>
      <c r="E324" s="77"/>
      <c r="H324" s="77"/>
      <c r="I324" s="77"/>
    </row>
    <row r="325" spans="2:9" s="58" customFormat="1" ht="15">
      <c r="B325" s="77"/>
      <c r="C325" s="61"/>
      <c r="D325" s="62"/>
      <c r="E325" s="77"/>
      <c r="H325" s="77"/>
      <c r="I325" s="77"/>
    </row>
    <row r="326" spans="2:9" s="58" customFormat="1" ht="15">
      <c r="B326" s="77"/>
      <c r="C326" s="61"/>
      <c r="D326" s="62"/>
      <c r="E326" s="77"/>
      <c r="H326" s="77"/>
      <c r="I326" s="77"/>
    </row>
    <row r="327" spans="2:9" s="58" customFormat="1" ht="15">
      <c r="B327" s="77"/>
      <c r="C327" s="61"/>
      <c r="D327" s="62"/>
      <c r="E327" s="77"/>
      <c r="H327" s="77"/>
      <c r="I327" s="77"/>
    </row>
    <row r="328" spans="2:9" s="58" customFormat="1" ht="15">
      <c r="B328" s="77"/>
      <c r="C328" s="61"/>
      <c r="D328" s="62"/>
      <c r="E328" s="77"/>
      <c r="H328" s="77"/>
      <c r="I328" s="77"/>
    </row>
    <row r="329" spans="2:9" s="58" customFormat="1" ht="15">
      <c r="B329" s="77"/>
      <c r="C329" s="61"/>
      <c r="D329" s="62"/>
      <c r="E329" s="77"/>
      <c r="H329" s="77"/>
      <c r="I329" s="77"/>
    </row>
    <row r="330" spans="2:9" s="58" customFormat="1" ht="15">
      <c r="B330" s="77"/>
      <c r="C330" s="61"/>
      <c r="D330" s="62"/>
      <c r="E330" s="77"/>
      <c r="H330" s="77"/>
      <c r="I330" s="77"/>
    </row>
    <row r="331" spans="2:9" s="58" customFormat="1" ht="15">
      <c r="B331" s="77"/>
      <c r="C331" s="61"/>
      <c r="D331" s="62"/>
      <c r="E331" s="77"/>
      <c r="H331" s="77"/>
      <c r="I331" s="77"/>
    </row>
    <row r="332" spans="2:9" s="58" customFormat="1" ht="15">
      <c r="B332" s="77"/>
      <c r="C332" s="61"/>
      <c r="D332" s="62"/>
      <c r="E332" s="77"/>
      <c r="H332" s="77"/>
      <c r="I332" s="77"/>
    </row>
    <row r="333" spans="2:9" s="58" customFormat="1" ht="15">
      <c r="B333" s="77"/>
      <c r="C333" s="61"/>
      <c r="D333" s="62"/>
      <c r="E333" s="77"/>
      <c r="H333" s="77"/>
      <c r="I333" s="77"/>
    </row>
    <row r="334" spans="2:9" s="58" customFormat="1" ht="15">
      <c r="B334" s="77"/>
      <c r="C334" s="61"/>
      <c r="D334" s="62"/>
      <c r="E334" s="77"/>
      <c r="H334" s="77"/>
      <c r="I334" s="77"/>
    </row>
    <row r="335" spans="2:9" s="58" customFormat="1" ht="15">
      <c r="B335" s="77"/>
      <c r="C335" s="61"/>
      <c r="D335" s="62"/>
      <c r="E335" s="77"/>
      <c r="H335" s="77"/>
      <c r="I335" s="77"/>
    </row>
    <row r="336" spans="2:9" s="58" customFormat="1" ht="15">
      <c r="B336" s="77"/>
      <c r="C336" s="61"/>
      <c r="D336" s="62"/>
      <c r="E336" s="77"/>
      <c r="H336" s="77"/>
      <c r="I336" s="77"/>
    </row>
    <row r="337" spans="2:9" s="58" customFormat="1" ht="15">
      <c r="B337" s="77"/>
      <c r="C337" s="61"/>
      <c r="D337" s="62"/>
      <c r="E337" s="77"/>
      <c r="H337" s="77"/>
      <c r="I337" s="77"/>
    </row>
    <row r="338" spans="2:9" s="58" customFormat="1" ht="15">
      <c r="B338" s="77"/>
      <c r="C338" s="61"/>
      <c r="D338" s="62"/>
      <c r="E338" s="77"/>
      <c r="H338" s="77"/>
      <c r="I338" s="77"/>
    </row>
    <row r="339" spans="2:9" s="58" customFormat="1" ht="15">
      <c r="B339" s="77"/>
      <c r="C339" s="61"/>
      <c r="D339" s="62"/>
      <c r="E339" s="77"/>
      <c r="H339" s="77"/>
      <c r="I339" s="77"/>
    </row>
    <row r="340" spans="2:9" s="58" customFormat="1" ht="15">
      <c r="B340" s="77"/>
      <c r="C340" s="61"/>
      <c r="D340" s="62"/>
      <c r="E340" s="77"/>
      <c r="H340" s="77"/>
      <c r="I340" s="77"/>
    </row>
    <row r="341" spans="2:9" s="58" customFormat="1" ht="15">
      <c r="B341" s="77"/>
      <c r="C341" s="61"/>
      <c r="D341" s="62"/>
      <c r="E341" s="77"/>
      <c r="H341" s="77"/>
      <c r="I341" s="77"/>
    </row>
    <row r="342" spans="2:9" s="58" customFormat="1" ht="15">
      <c r="B342" s="77"/>
      <c r="C342" s="61"/>
      <c r="D342" s="62"/>
      <c r="E342" s="77"/>
      <c r="H342" s="77"/>
      <c r="I342" s="77"/>
    </row>
    <row r="343" spans="2:9" s="58" customFormat="1" ht="15">
      <c r="B343" s="77"/>
      <c r="C343" s="61"/>
      <c r="D343" s="62"/>
      <c r="E343" s="77"/>
      <c r="H343" s="77"/>
      <c r="I343" s="77"/>
    </row>
    <row r="344" spans="2:9" s="58" customFormat="1" ht="15">
      <c r="B344" s="77"/>
      <c r="C344" s="61"/>
      <c r="D344" s="62"/>
      <c r="E344" s="77"/>
      <c r="H344" s="77"/>
      <c r="I344" s="77"/>
    </row>
    <row r="345" spans="2:9" s="58" customFormat="1" ht="15">
      <c r="B345" s="77"/>
      <c r="C345" s="61"/>
      <c r="D345" s="62"/>
      <c r="E345" s="77"/>
      <c r="H345" s="77"/>
      <c r="I345" s="77"/>
    </row>
    <row r="346" spans="2:9" s="58" customFormat="1" ht="15">
      <c r="B346" s="77"/>
      <c r="C346" s="61"/>
      <c r="D346" s="62"/>
      <c r="E346" s="77"/>
      <c r="H346" s="77"/>
      <c r="I346" s="77"/>
    </row>
    <row r="347" spans="2:9" s="58" customFormat="1" ht="15">
      <c r="B347" s="77"/>
      <c r="C347" s="61"/>
      <c r="D347" s="62"/>
      <c r="E347" s="77"/>
      <c r="H347" s="77"/>
      <c r="I347" s="77"/>
    </row>
    <row r="348" spans="2:9" s="58" customFormat="1" ht="15">
      <c r="B348" s="77"/>
      <c r="C348" s="61"/>
      <c r="D348" s="62"/>
      <c r="E348" s="77"/>
      <c r="H348" s="77"/>
      <c r="I348" s="77"/>
    </row>
    <row r="349" spans="2:9" s="58" customFormat="1" ht="15">
      <c r="B349" s="77"/>
      <c r="C349" s="61"/>
      <c r="D349" s="62"/>
      <c r="E349" s="77"/>
      <c r="H349" s="77"/>
      <c r="I349" s="77"/>
    </row>
    <row r="350" spans="2:9" s="58" customFormat="1" ht="15">
      <c r="B350" s="77"/>
      <c r="C350" s="61"/>
      <c r="D350" s="62"/>
      <c r="E350" s="77"/>
      <c r="H350" s="77"/>
      <c r="I350" s="77"/>
    </row>
    <row r="351" spans="2:9" s="58" customFormat="1" ht="15">
      <c r="B351" s="77"/>
      <c r="C351" s="61"/>
      <c r="D351" s="62"/>
      <c r="E351" s="77"/>
      <c r="H351" s="77"/>
      <c r="I351" s="77"/>
    </row>
    <row r="352" spans="2:9" s="58" customFormat="1" ht="15">
      <c r="B352" s="77"/>
      <c r="C352" s="61"/>
      <c r="D352" s="62"/>
      <c r="E352" s="77"/>
      <c r="H352" s="77"/>
      <c r="I352" s="77"/>
    </row>
    <row r="353" spans="2:9" s="58" customFormat="1" ht="15">
      <c r="B353" s="77"/>
      <c r="C353" s="61"/>
      <c r="D353" s="62"/>
      <c r="E353" s="77"/>
      <c r="H353" s="77"/>
      <c r="I353" s="77"/>
    </row>
    <row r="354" spans="2:9" s="58" customFormat="1" ht="15">
      <c r="B354" s="77"/>
      <c r="C354" s="61"/>
      <c r="D354" s="62"/>
      <c r="E354" s="77"/>
      <c r="H354" s="77"/>
      <c r="I354" s="77"/>
    </row>
    <row r="355" spans="2:9" s="58" customFormat="1" ht="15">
      <c r="B355" s="77"/>
      <c r="C355" s="61"/>
      <c r="D355" s="62"/>
      <c r="E355" s="77"/>
      <c r="H355" s="77"/>
      <c r="I355" s="77"/>
    </row>
    <row r="356" spans="2:9" s="58" customFormat="1" ht="15">
      <c r="B356" s="77"/>
      <c r="C356" s="61"/>
      <c r="D356" s="62"/>
      <c r="E356" s="77"/>
      <c r="H356" s="77"/>
      <c r="I356" s="77"/>
    </row>
    <row r="357" spans="2:9" s="58" customFormat="1" ht="15">
      <c r="B357" s="77"/>
      <c r="C357" s="61"/>
      <c r="D357" s="62"/>
      <c r="E357" s="77"/>
      <c r="H357" s="77"/>
      <c r="I357" s="77"/>
    </row>
    <row r="358" spans="2:9" s="58" customFormat="1" ht="15">
      <c r="B358" s="77"/>
      <c r="C358" s="61"/>
      <c r="D358" s="62"/>
      <c r="E358" s="77"/>
      <c r="H358" s="77"/>
      <c r="I358" s="77"/>
    </row>
    <row r="359" spans="2:9" s="58" customFormat="1" ht="15">
      <c r="B359" s="77"/>
      <c r="C359" s="61"/>
      <c r="D359" s="62"/>
      <c r="E359" s="77"/>
      <c r="H359" s="77"/>
      <c r="I359" s="77"/>
    </row>
    <row r="360" spans="2:9" s="58" customFormat="1" ht="15">
      <c r="B360" s="77"/>
      <c r="C360" s="61"/>
      <c r="D360" s="62"/>
      <c r="E360" s="77"/>
      <c r="H360" s="77"/>
      <c r="I360" s="77"/>
    </row>
    <row r="361" spans="2:9" s="58" customFormat="1" ht="15">
      <c r="B361" s="77"/>
      <c r="C361" s="61"/>
      <c r="D361" s="62"/>
      <c r="E361" s="77"/>
      <c r="H361" s="77"/>
      <c r="I361" s="77"/>
    </row>
    <row r="362" spans="2:9" s="58" customFormat="1" ht="15">
      <c r="B362" s="77"/>
      <c r="C362" s="61"/>
      <c r="D362" s="62"/>
      <c r="E362" s="77"/>
      <c r="H362" s="77"/>
      <c r="I362" s="77"/>
    </row>
    <row r="363" spans="2:9" s="58" customFormat="1" ht="15">
      <c r="B363" s="77"/>
      <c r="C363" s="61"/>
      <c r="D363" s="62"/>
      <c r="E363" s="77"/>
      <c r="H363" s="77"/>
      <c r="I363" s="77"/>
    </row>
    <row r="364" spans="2:9" s="58" customFormat="1" ht="15">
      <c r="B364" s="77"/>
      <c r="C364" s="61"/>
      <c r="D364" s="62"/>
      <c r="E364" s="77"/>
      <c r="H364" s="77"/>
      <c r="I364" s="77"/>
    </row>
    <row r="365" spans="2:9" s="58" customFormat="1" ht="15">
      <c r="B365" s="77"/>
      <c r="C365" s="61"/>
      <c r="D365" s="62"/>
      <c r="E365" s="77"/>
      <c r="H365" s="77"/>
      <c r="I365" s="77"/>
    </row>
    <row r="366" spans="2:9" s="58" customFormat="1" ht="15">
      <c r="B366" s="77"/>
      <c r="C366" s="61"/>
      <c r="D366" s="62"/>
      <c r="E366" s="77"/>
      <c r="H366" s="77"/>
      <c r="I366" s="77"/>
    </row>
    <row r="367" spans="2:9" s="58" customFormat="1" ht="15">
      <c r="B367" s="77"/>
      <c r="C367" s="61"/>
      <c r="D367" s="62"/>
      <c r="E367" s="77"/>
      <c r="H367" s="77"/>
      <c r="I367" s="77"/>
    </row>
    <row r="368" spans="2:9" s="58" customFormat="1" ht="15">
      <c r="B368" s="77"/>
      <c r="C368" s="61"/>
      <c r="D368" s="62"/>
      <c r="E368" s="77"/>
      <c r="H368" s="77"/>
      <c r="I368" s="77"/>
    </row>
    <row r="369" spans="2:9" s="58" customFormat="1" ht="15">
      <c r="B369" s="77"/>
      <c r="C369" s="61"/>
      <c r="D369" s="62"/>
      <c r="E369" s="77"/>
      <c r="H369" s="77"/>
      <c r="I369" s="77"/>
    </row>
    <row r="370" spans="2:9" s="58" customFormat="1" ht="15">
      <c r="B370" s="77"/>
      <c r="C370" s="61"/>
      <c r="D370" s="62"/>
      <c r="E370" s="77"/>
      <c r="H370" s="77"/>
      <c r="I370" s="77"/>
    </row>
    <row r="371" spans="2:9" s="58" customFormat="1" ht="15">
      <c r="B371" s="77"/>
      <c r="C371" s="61"/>
      <c r="D371" s="62"/>
      <c r="E371" s="77"/>
      <c r="H371" s="77"/>
      <c r="I371" s="77"/>
    </row>
    <row r="372" spans="2:9" s="58" customFormat="1" ht="15">
      <c r="B372" s="77"/>
      <c r="C372" s="61"/>
      <c r="D372" s="62"/>
      <c r="E372" s="77"/>
      <c r="H372" s="77"/>
      <c r="I372" s="77"/>
    </row>
    <row r="373" spans="2:9" s="58" customFormat="1" ht="15">
      <c r="B373" s="77"/>
      <c r="C373" s="61"/>
      <c r="D373" s="62"/>
      <c r="E373" s="77"/>
      <c r="H373" s="77"/>
      <c r="I373" s="77"/>
    </row>
    <row r="374" spans="2:9" s="58" customFormat="1" ht="15">
      <c r="B374" s="77"/>
      <c r="C374" s="61"/>
      <c r="D374" s="62"/>
      <c r="E374" s="77"/>
      <c r="H374" s="77"/>
      <c r="I374" s="77"/>
    </row>
    <row r="375" spans="2:9" s="58" customFormat="1" ht="15">
      <c r="B375" s="77"/>
      <c r="C375" s="61"/>
      <c r="D375" s="62"/>
      <c r="E375" s="77"/>
      <c r="H375" s="77"/>
      <c r="I375" s="77"/>
    </row>
    <row r="376" spans="2:9" s="58" customFormat="1" ht="15">
      <c r="B376" s="77"/>
      <c r="C376" s="61"/>
      <c r="D376" s="62"/>
      <c r="E376" s="77"/>
      <c r="H376" s="77"/>
      <c r="I376" s="77"/>
    </row>
    <row r="377" spans="2:9" s="58" customFormat="1" ht="15">
      <c r="B377" s="77"/>
      <c r="C377" s="61"/>
      <c r="D377" s="62"/>
      <c r="E377" s="77"/>
      <c r="H377" s="77"/>
      <c r="I377" s="77"/>
    </row>
    <row r="378" spans="2:9" s="58" customFormat="1" ht="15">
      <c r="B378" s="77"/>
      <c r="C378" s="61"/>
      <c r="D378" s="62"/>
      <c r="E378" s="77"/>
      <c r="H378" s="77"/>
      <c r="I378" s="77"/>
    </row>
    <row r="379" spans="2:9" s="58" customFormat="1" ht="15">
      <c r="B379" s="77"/>
      <c r="C379" s="61"/>
      <c r="D379" s="62"/>
      <c r="E379" s="77"/>
      <c r="H379" s="77"/>
      <c r="I379" s="77"/>
    </row>
    <row r="380" spans="2:9" s="58" customFormat="1" ht="15">
      <c r="B380" s="77"/>
      <c r="C380" s="61"/>
      <c r="D380" s="62"/>
      <c r="E380" s="77"/>
      <c r="H380" s="77"/>
      <c r="I380" s="77"/>
    </row>
    <row r="381" spans="2:9" s="58" customFormat="1" ht="15">
      <c r="B381" s="77"/>
      <c r="C381" s="61"/>
      <c r="D381" s="62"/>
      <c r="E381" s="77"/>
      <c r="H381" s="77"/>
      <c r="I381" s="77"/>
    </row>
    <row r="382" spans="2:9" s="58" customFormat="1" ht="15">
      <c r="B382" s="77"/>
      <c r="C382" s="61"/>
      <c r="D382" s="62"/>
      <c r="E382" s="77"/>
      <c r="H382" s="77"/>
      <c r="I382" s="77"/>
    </row>
    <row r="383" spans="2:9" s="58" customFormat="1" ht="15">
      <c r="B383" s="77"/>
      <c r="C383" s="61"/>
      <c r="D383" s="62"/>
      <c r="E383" s="77"/>
      <c r="H383" s="77"/>
      <c r="I383" s="77"/>
    </row>
    <row r="384" spans="2:9" s="58" customFormat="1" ht="15">
      <c r="B384" s="77"/>
      <c r="C384" s="61"/>
      <c r="D384" s="62"/>
      <c r="E384" s="77"/>
      <c r="H384" s="77"/>
      <c r="I384" s="77"/>
    </row>
    <row r="385" spans="2:9" s="58" customFormat="1" ht="15">
      <c r="B385" s="77"/>
      <c r="C385" s="61"/>
      <c r="D385" s="62"/>
      <c r="E385" s="77"/>
      <c r="H385" s="77"/>
      <c r="I385" s="77"/>
    </row>
    <row r="386" spans="2:9" s="58" customFormat="1" ht="15">
      <c r="B386" s="77"/>
      <c r="C386" s="61"/>
      <c r="D386" s="62"/>
      <c r="E386" s="77"/>
      <c r="H386" s="77"/>
      <c r="I386" s="77"/>
    </row>
    <row r="387" spans="2:9" s="58" customFormat="1" ht="15">
      <c r="B387" s="77"/>
      <c r="C387" s="61"/>
      <c r="D387" s="62"/>
      <c r="E387" s="77"/>
      <c r="H387" s="77"/>
      <c r="I387" s="77"/>
    </row>
    <row r="388" spans="2:9" s="58" customFormat="1" ht="15">
      <c r="B388" s="77"/>
      <c r="C388" s="61"/>
      <c r="D388" s="62"/>
      <c r="E388" s="77"/>
      <c r="H388" s="77"/>
      <c r="I388" s="77"/>
    </row>
    <row r="389" spans="2:9" s="58" customFormat="1" ht="15">
      <c r="B389" s="77"/>
      <c r="C389" s="61"/>
      <c r="D389" s="62"/>
      <c r="E389" s="77"/>
      <c r="H389" s="77"/>
      <c r="I389" s="77"/>
    </row>
    <row r="390" spans="2:9" s="58" customFormat="1" ht="15">
      <c r="B390" s="77"/>
      <c r="C390" s="61"/>
      <c r="D390" s="62"/>
      <c r="E390" s="77"/>
      <c r="H390" s="77"/>
      <c r="I390" s="77"/>
    </row>
    <row r="391" spans="2:9" s="58" customFormat="1" ht="15">
      <c r="B391" s="77"/>
      <c r="C391" s="61"/>
      <c r="D391" s="62"/>
      <c r="E391" s="77"/>
      <c r="H391" s="77"/>
      <c r="I391" s="77"/>
    </row>
    <row r="392" spans="2:9" s="58" customFormat="1" ht="15">
      <c r="B392" s="77"/>
      <c r="C392" s="61"/>
      <c r="D392" s="62"/>
      <c r="E392" s="77"/>
      <c r="H392" s="77"/>
      <c r="I392" s="77"/>
    </row>
    <row r="393" spans="2:9" s="58" customFormat="1" ht="15">
      <c r="B393" s="77"/>
      <c r="C393" s="61"/>
      <c r="D393" s="62"/>
      <c r="E393" s="77"/>
      <c r="H393" s="77"/>
      <c r="I393" s="77"/>
    </row>
    <row r="394" spans="2:9" s="58" customFormat="1" ht="15">
      <c r="B394" s="77"/>
      <c r="C394" s="61"/>
      <c r="D394" s="62"/>
      <c r="E394" s="77"/>
      <c r="H394" s="77"/>
      <c r="I394" s="77"/>
    </row>
    <row r="395" spans="2:9" s="58" customFormat="1" ht="15">
      <c r="B395" s="77"/>
      <c r="C395" s="61"/>
      <c r="D395" s="62"/>
      <c r="E395" s="77"/>
      <c r="H395" s="77"/>
      <c r="I395" s="77"/>
    </row>
    <row r="396" spans="2:9" s="58" customFormat="1" ht="15">
      <c r="B396" s="77"/>
      <c r="C396" s="61"/>
      <c r="D396" s="62"/>
      <c r="E396" s="77"/>
      <c r="H396" s="77"/>
      <c r="I396" s="77"/>
    </row>
    <row r="397" spans="2:9" s="58" customFormat="1" ht="15">
      <c r="B397" s="77"/>
      <c r="C397" s="61"/>
      <c r="D397" s="62"/>
      <c r="E397" s="77"/>
      <c r="H397" s="77"/>
      <c r="I397" s="77"/>
    </row>
    <row r="398" spans="2:9" s="58" customFormat="1" ht="15">
      <c r="B398" s="77"/>
      <c r="C398" s="61"/>
      <c r="D398" s="62"/>
      <c r="E398" s="77"/>
      <c r="H398" s="77"/>
      <c r="I398" s="77"/>
    </row>
    <row r="399" spans="2:9" s="58" customFormat="1" ht="15">
      <c r="B399" s="77"/>
      <c r="C399" s="61"/>
      <c r="D399" s="62"/>
      <c r="E399" s="77"/>
      <c r="H399" s="77"/>
      <c r="I399" s="77"/>
    </row>
    <row r="400" spans="2:9" s="58" customFormat="1" ht="15">
      <c r="B400" s="77"/>
      <c r="C400" s="61"/>
      <c r="D400" s="62"/>
      <c r="E400" s="77"/>
      <c r="H400" s="77"/>
      <c r="I400" s="77"/>
    </row>
    <row r="401" spans="2:9" s="58" customFormat="1" ht="15">
      <c r="B401" s="77"/>
      <c r="C401" s="61"/>
      <c r="D401" s="62"/>
      <c r="E401" s="77"/>
      <c r="H401" s="77"/>
      <c r="I401" s="77"/>
    </row>
    <row r="402" spans="2:9" s="58" customFormat="1" ht="15">
      <c r="B402" s="77"/>
      <c r="C402" s="61"/>
      <c r="D402" s="62"/>
      <c r="E402" s="77"/>
      <c r="H402" s="77"/>
      <c r="I402" s="77"/>
    </row>
    <row r="403" spans="2:9" s="58" customFormat="1" ht="15">
      <c r="B403" s="77"/>
      <c r="C403" s="61"/>
      <c r="D403" s="62"/>
      <c r="E403" s="77"/>
      <c r="H403" s="77"/>
      <c r="I403" s="77"/>
    </row>
    <row r="404" spans="2:9" s="58" customFormat="1" ht="15">
      <c r="B404" s="77"/>
      <c r="C404" s="61"/>
      <c r="D404" s="62"/>
      <c r="E404" s="77"/>
      <c r="H404" s="77"/>
      <c r="I404" s="77"/>
    </row>
    <row r="405" spans="2:9" s="58" customFormat="1" ht="15">
      <c r="B405" s="77"/>
      <c r="C405" s="61"/>
      <c r="D405" s="62"/>
      <c r="E405" s="77"/>
      <c r="H405" s="77"/>
      <c r="I405" s="77"/>
    </row>
    <row r="406" spans="2:9" s="58" customFormat="1" ht="15">
      <c r="B406" s="77"/>
      <c r="C406" s="61"/>
      <c r="D406" s="62"/>
      <c r="E406" s="77"/>
      <c r="H406" s="77"/>
      <c r="I406" s="77"/>
    </row>
    <row r="407" spans="2:9" s="58" customFormat="1" ht="15">
      <c r="B407" s="77"/>
      <c r="C407" s="61"/>
      <c r="D407" s="62"/>
      <c r="E407" s="77"/>
      <c r="H407" s="77"/>
      <c r="I407" s="77"/>
    </row>
    <row r="408" spans="2:9" s="58" customFormat="1" ht="15">
      <c r="B408" s="77"/>
      <c r="C408" s="61"/>
      <c r="D408" s="62"/>
      <c r="E408" s="77"/>
      <c r="H408" s="77"/>
      <c r="I408" s="77"/>
    </row>
    <row r="409" spans="2:9" s="58" customFormat="1" ht="15">
      <c r="B409" s="77"/>
      <c r="C409" s="61"/>
      <c r="D409" s="62"/>
      <c r="E409" s="77"/>
      <c r="H409" s="77"/>
      <c r="I409" s="77"/>
    </row>
    <row r="410" spans="2:9" s="58" customFormat="1" ht="15">
      <c r="B410" s="77"/>
      <c r="C410" s="61"/>
      <c r="D410" s="62"/>
      <c r="E410" s="77"/>
      <c r="H410" s="77"/>
      <c r="I410" s="77"/>
    </row>
    <row r="411" spans="2:9" s="58" customFormat="1" ht="15">
      <c r="B411" s="77"/>
      <c r="C411" s="61"/>
      <c r="D411" s="62"/>
      <c r="E411" s="77"/>
      <c r="H411" s="77"/>
      <c r="I411" s="77"/>
    </row>
    <row r="412" spans="2:9" s="58" customFormat="1" ht="15">
      <c r="B412" s="77"/>
      <c r="C412" s="61"/>
      <c r="D412" s="62"/>
      <c r="E412" s="77"/>
      <c r="H412" s="77"/>
      <c r="I412" s="77"/>
    </row>
    <row r="413" spans="2:9" s="58" customFormat="1" ht="15">
      <c r="B413" s="77"/>
      <c r="C413" s="61"/>
      <c r="D413" s="62"/>
      <c r="E413" s="77"/>
      <c r="H413" s="77"/>
      <c r="I413" s="77"/>
    </row>
    <row r="414" spans="2:9" s="58" customFormat="1" ht="15">
      <c r="B414" s="77"/>
      <c r="C414" s="61"/>
      <c r="D414" s="62"/>
      <c r="E414" s="77"/>
      <c r="H414" s="77"/>
      <c r="I414" s="77"/>
    </row>
    <row r="415" spans="2:9" s="58" customFormat="1" ht="15">
      <c r="B415" s="77"/>
      <c r="C415" s="61"/>
      <c r="D415" s="62"/>
      <c r="E415" s="77"/>
      <c r="H415" s="77"/>
      <c r="I415" s="77"/>
    </row>
    <row r="416" spans="2:9" s="58" customFormat="1" ht="15">
      <c r="B416" s="77"/>
      <c r="C416" s="61"/>
      <c r="D416" s="62"/>
      <c r="E416" s="77"/>
      <c r="H416" s="77"/>
      <c r="I416" s="77"/>
    </row>
    <row r="417" spans="2:9" s="58" customFormat="1" ht="15">
      <c r="B417" s="77"/>
      <c r="C417" s="61"/>
      <c r="D417" s="62"/>
      <c r="E417" s="77"/>
      <c r="H417" s="77"/>
      <c r="I417" s="77"/>
    </row>
    <row r="418" spans="2:9" s="58" customFormat="1" ht="15">
      <c r="B418" s="77"/>
      <c r="C418" s="61"/>
      <c r="D418" s="62"/>
      <c r="E418" s="77"/>
      <c r="H418" s="77"/>
      <c r="I418" s="77"/>
    </row>
    <row r="419" spans="2:9" s="58" customFormat="1" ht="15">
      <c r="B419" s="77"/>
      <c r="C419" s="61"/>
      <c r="D419" s="62"/>
      <c r="E419" s="77"/>
      <c r="H419" s="77"/>
      <c r="I419" s="77"/>
    </row>
    <row r="420" spans="2:9" s="58" customFormat="1" ht="15">
      <c r="B420" s="77"/>
      <c r="C420" s="61"/>
      <c r="D420" s="62"/>
      <c r="E420" s="77"/>
      <c r="H420" s="77"/>
      <c r="I420" s="77"/>
    </row>
    <row r="421" spans="2:9" s="58" customFormat="1" ht="15">
      <c r="B421" s="77"/>
      <c r="C421" s="61"/>
      <c r="D421" s="62"/>
      <c r="E421" s="77"/>
      <c r="H421" s="77"/>
      <c r="I421" s="77"/>
    </row>
    <row r="422" spans="2:9" s="58" customFormat="1" ht="15">
      <c r="B422" s="77"/>
      <c r="C422" s="61"/>
      <c r="D422" s="62"/>
      <c r="E422" s="77"/>
      <c r="H422" s="77"/>
      <c r="I422" s="77"/>
    </row>
    <row r="423" spans="2:9" s="58" customFormat="1" ht="15">
      <c r="B423" s="77"/>
      <c r="C423" s="61"/>
      <c r="D423" s="62"/>
      <c r="E423" s="77"/>
      <c r="H423" s="77"/>
      <c r="I423" s="77"/>
    </row>
    <row r="424" spans="2:9" s="58" customFormat="1" ht="15">
      <c r="B424" s="77"/>
      <c r="C424" s="61"/>
      <c r="D424" s="62"/>
      <c r="E424" s="77"/>
      <c r="H424" s="77"/>
      <c r="I424" s="77"/>
    </row>
    <row r="425" spans="2:9" s="58" customFormat="1" ht="15">
      <c r="B425" s="77"/>
      <c r="C425" s="61"/>
      <c r="D425" s="62"/>
      <c r="E425" s="77"/>
      <c r="H425" s="77"/>
      <c r="I425" s="77"/>
    </row>
    <row r="426" spans="2:9" s="58" customFormat="1" ht="15">
      <c r="B426" s="77"/>
      <c r="C426" s="61"/>
      <c r="D426" s="62"/>
      <c r="E426" s="77"/>
      <c r="H426" s="77"/>
      <c r="I426" s="77"/>
    </row>
    <row r="427" spans="2:9" s="58" customFormat="1" ht="15">
      <c r="B427" s="77"/>
      <c r="C427" s="61"/>
      <c r="D427" s="62"/>
      <c r="E427" s="77"/>
      <c r="H427" s="77"/>
      <c r="I427" s="77"/>
    </row>
    <row r="428" spans="2:9" s="58" customFormat="1" ht="15">
      <c r="B428" s="77"/>
      <c r="C428" s="61"/>
      <c r="D428" s="62"/>
      <c r="E428" s="77"/>
      <c r="H428" s="77"/>
      <c r="I428" s="77"/>
    </row>
    <row r="429" spans="2:9" s="58" customFormat="1" ht="15">
      <c r="B429" s="77"/>
      <c r="C429" s="61"/>
      <c r="D429" s="62"/>
      <c r="E429" s="77"/>
      <c r="H429" s="77"/>
      <c r="I429" s="77"/>
    </row>
    <row r="430" spans="2:9" s="58" customFormat="1" ht="15">
      <c r="B430" s="77"/>
      <c r="C430" s="61"/>
      <c r="D430" s="62"/>
      <c r="E430" s="77"/>
      <c r="H430" s="77"/>
      <c r="I430" s="77"/>
    </row>
    <row r="431" spans="2:9" s="58" customFormat="1" ht="15">
      <c r="B431" s="77"/>
      <c r="C431" s="61"/>
      <c r="D431" s="62"/>
      <c r="E431" s="77"/>
      <c r="H431" s="77"/>
      <c r="I431" s="77"/>
    </row>
    <row r="432" spans="2:9" s="58" customFormat="1" ht="15">
      <c r="B432" s="77"/>
      <c r="C432" s="61"/>
      <c r="D432" s="62"/>
      <c r="E432" s="77"/>
      <c r="H432" s="77"/>
      <c r="I432" s="77"/>
    </row>
    <row r="433" spans="2:9" s="58" customFormat="1" ht="15">
      <c r="B433" s="77"/>
      <c r="C433" s="61"/>
      <c r="D433" s="62"/>
      <c r="E433" s="77"/>
      <c r="H433" s="77"/>
      <c r="I433" s="77"/>
    </row>
    <row r="434" spans="2:9" s="58" customFormat="1" ht="15">
      <c r="B434" s="77"/>
      <c r="C434" s="61"/>
      <c r="D434" s="62"/>
      <c r="E434" s="77"/>
      <c r="H434" s="77"/>
      <c r="I434" s="77"/>
    </row>
    <row r="435" spans="2:9" s="58" customFormat="1" ht="15">
      <c r="B435" s="77"/>
      <c r="C435" s="61"/>
      <c r="D435" s="62"/>
      <c r="E435" s="77"/>
      <c r="H435" s="77"/>
      <c r="I435" s="77"/>
    </row>
    <row r="436" spans="2:9" s="58" customFormat="1" ht="15">
      <c r="B436" s="77"/>
      <c r="C436" s="61"/>
      <c r="D436" s="62"/>
      <c r="E436" s="77"/>
      <c r="H436" s="77"/>
      <c r="I436" s="77"/>
    </row>
    <row r="437" spans="2:9" s="58" customFormat="1" ht="15">
      <c r="B437" s="77"/>
      <c r="C437" s="61"/>
      <c r="D437" s="62"/>
      <c r="E437" s="77"/>
      <c r="H437" s="77"/>
      <c r="I437" s="77"/>
    </row>
    <row r="438" spans="2:9" s="58" customFormat="1" ht="15">
      <c r="B438" s="77"/>
      <c r="C438" s="61"/>
      <c r="D438" s="62"/>
      <c r="E438" s="77"/>
      <c r="H438" s="77"/>
      <c r="I438" s="77"/>
    </row>
    <row r="439" spans="2:9" s="58" customFormat="1" ht="15">
      <c r="B439" s="77"/>
      <c r="C439" s="61"/>
      <c r="D439" s="62"/>
      <c r="E439" s="77"/>
      <c r="H439" s="77"/>
      <c r="I439" s="77"/>
    </row>
    <row r="440" spans="2:9" s="58" customFormat="1" ht="15">
      <c r="B440" s="77"/>
      <c r="C440" s="61"/>
      <c r="D440" s="62"/>
      <c r="E440" s="77"/>
      <c r="H440" s="77"/>
      <c r="I440" s="77"/>
    </row>
    <row r="441" spans="2:9" s="58" customFormat="1" ht="15">
      <c r="B441" s="77"/>
      <c r="C441" s="61"/>
      <c r="D441" s="62"/>
      <c r="E441" s="77"/>
      <c r="H441" s="77"/>
      <c r="I441" s="77"/>
    </row>
    <row r="442" spans="2:9" s="58" customFormat="1" ht="15">
      <c r="B442" s="77"/>
      <c r="C442" s="61"/>
      <c r="D442" s="62"/>
      <c r="E442" s="77"/>
      <c r="H442" s="77"/>
      <c r="I442" s="77"/>
    </row>
    <row r="443" spans="2:9" s="58" customFormat="1" ht="15">
      <c r="B443" s="77"/>
      <c r="C443" s="61"/>
      <c r="D443" s="62"/>
      <c r="E443" s="77"/>
      <c r="H443" s="77"/>
      <c r="I443" s="77"/>
    </row>
    <row r="444" spans="2:9" s="58" customFormat="1" ht="15">
      <c r="B444" s="77"/>
      <c r="C444" s="61"/>
      <c r="D444" s="62"/>
      <c r="E444" s="77"/>
      <c r="H444" s="77"/>
      <c r="I444" s="77"/>
    </row>
    <row r="445" spans="2:9" s="58" customFormat="1" ht="15">
      <c r="B445" s="77"/>
      <c r="C445" s="61"/>
      <c r="D445" s="62"/>
      <c r="E445" s="77"/>
      <c r="H445" s="77"/>
      <c r="I445" s="77"/>
    </row>
    <row r="446" spans="2:9" s="58" customFormat="1" ht="15">
      <c r="B446" s="77"/>
      <c r="C446" s="61"/>
      <c r="D446" s="62"/>
      <c r="E446" s="77"/>
      <c r="H446" s="77"/>
      <c r="I446" s="77"/>
    </row>
    <row r="447" spans="2:9" s="58" customFormat="1" ht="15">
      <c r="B447" s="77"/>
      <c r="C447" s="61"/>
      <c r="D447" s="62"/>
      <c r="E447" s="77"/>
      <c r="H447" s="77"/>
      <c r="I447" s="77"/>
    </row>
    <row r="448" spans="2:9" s="58" customFormat="1" ht="15">
      <c r="B448" s="77"/>
      <c r="C448" s="61"/>
      <c r="D448" s="62"/>
      <c r="E448" s="77"/>
      <c r="H448" s="77"/>
      <c r="I448" s="77"/>
    </row>
    <row r="449" spans="2:9" s="58" customFormat="1" ht="15">
      <c r="B449" s="77"/>
      <c r="C449" s="61"/>
      <c r="D449" s="62"/>
      <c r="E449" s="77"/>
      <c r="H449" s="77"/>
      <c r="I449" s="77"/>
    </row>
    <row r="450" spans="2:9" s="58" customFormat="1" ht="15">
      <c r="B450" s="77"/>
      <c r="C450" s="61"/>
      <c r="D450" s="62"/>
      <c r="E450" s="77"/>
      <c r="H450" s="77"/>
      <c r="I450" s="77"/>
    </row>
    <row r="451" spans="2:9" s="58" customFormat="1" ht="15">
      <c r="B451" s="77"/>
      <c r="C451" s="61"/>
      <c r="D451" s="62"/>
      <c r="E451" s="77"/>
      <c r="H451" s="77"/>
      <c r="I451" s="77"/>
    </row>
    <row r="452" spans="2:9" s="58" customFormat="1" ht="15">
      <c r="B452" s="77"/>
      <c r="C452" s="61"/>
      <c r="D452" s="62"/>
      <c r="E452" s="77"/>
      <c r="H452" s="77"/>
      <c r="I452" s="77"/>
    </row>
    <row r="453" spans="2:9" s="58" customFormat="1" ht="15">
      <c r="B453" s="77"/>
      <c r="C453" s="61"/>
      <c r="D453" s="62"/>
      <c r="E453" s="77"/>
      <c r="H453" s="77"/>
      <c r="I453" s="77"/>
    </row>
    <row r="454" spans="2:9" s="58" customFormat="1" ht="15">
      <c r="B454" s="77"/>
      <c r="C454" s="61"/>
      <c r="D454" s="62"/>
      <c r="E454" s="77"/>
      <c r="H454" s="77"/>
      <c r="I454" s="77"/>
    </row>
    <row r="455" spans="2:9" s="58" customFormat="1" ht="15">
      <c r="B455" s="77"/>
      <c r="C455" s="61"/>
      <c r="D455" s="62"/>
      <c r="E455" s="77"/>
      <c r="H455" s="77"/>
      <c r="I455" s="77"/>
    </row>
    <row r="456" spans="2:9" s="58" customFormat="1" ht="15">
      <c r="B456" s="77"/>
      <c r="C456" s="61"/>
      <c r="D456" s="62"/>
      <c r="E456" s="77"/>
      <c r="H456" s="77"/>
      <c r="I456" s="77"/>
    </row>
    <row r="457" spans="2:9" s="58" customFormat="1" ht="15">
      <c r="B457" s="77"/>
      <c r="C457" s="61"/>
      <c r="D457" s="62"/>
      <c r="E457" s="77"/>
      <c r="H457" s="77"/>
      <c r="I457" s="77"/>
    </row>
    <row r="458" spans="2:9" s="58" customFormat="1" ht="15">
      <c r="B458" s="77"/>
      <c r="C458" s="61"/>
      <c r="D458" s="62"/>
      <c r="E458" s="77"/>
      <c r="H458" s="77"/>
      <c r="I458" s="77"/>
    </row>
    <row r="459" spans="2:9" s="58" customFormat="1" ht="15">
      <c r="B459" s="77"/>
      <c r="C459" s="61"/>
      <c r="D459" s="62"/>
      <c r="E459" s="77"/>
      <c r="H459" s="77"/>
      <c r="I459" s="77"/>
    </row>
    <row r="460" spans="2:9" s="58" customFormat="1" ht="15">
      <c r="B460" s="77"/>
      <c r="C460" s="61"/>
      <c r="D460" s="62"/>
      <c r="E460" s="77"/>
      <c r="H460" s="77"/>
      <c r="I460" s="77"/>
    </row>
    <row r="461" spans="2:9" s="58" customFormat="1" ht="15">
      <c r="B461" s="77"/>
      <c r="C461" s="61"/>
      <c r="D461" s="62"/>
      <c r="E461" s="77"/>
      <c r="H461" s="77"/>
      <c r="I461" s="77"/>
    </row>
    <row r="462" spans="2:9" s="58" customFormat="1" ht="15">
      <c r="B462" s="77"/>
      <c r="C462" s="61"/>
      <c r="D462" s="62"/>
      <c r="E462" s="77"/>
      <c r="H462" s="77"/>
      <c r="I462" s="77"/>
    </row>
    <row r="463" spans="2:9" s="58" customFormat="1" ht="15">
      <c r="B463" s="77"/>
      <c r="C463" s="61"/>
      <c r="D463" s="62"/>
      <c r="E463" s="77"/>
      <c r="H463" s="77"/>
      <c r="I463" s="77"/>
    </row>
    <row r="464" spans="2:9" s="58" customFormat="1" ht="15">
      <c r="B464" s="77"/>
      <c r="C464" s="61"/>
      <c r="D464" s="62"/>
      <c r="E464" s="77"/>
      <c r="H464" s="77"/>
      <c r="I464" s="77"/>
    </row>
    <row r="465" spans="2:9" s="58" customFormat="1" ht="15">
      <c r="B465" s="77"/>
      <c r="C465" s="61"/>
      <c r="D465" s="62"/>
      <c r="E465" s="77"/>
      <c r="H465" s="77"/>
      <c r="I465" s="77"/>
    </row>
    <row r="466" spans="2:9" s="58" customFormat="1" ht="15">
      <c r="B466" s="77"/>
      <c r="C466" s="61"/>
      <c r="D466" s="62"/>
      <c r="E466" s="77"/>
      <c r="H466" s="77"/>
      <c r="I466" s="77"/>
    </row>
    <row r="467" spans="2:9" s="58" customFormat="1" ht="15">
      <c r="B467" s="77"/>
      <c r="C467" s="61"/>
      <c r="D467" s="62"/>
      <c r="E467" s="77"/>
      <c r="H467" s="77"/>
      <c r="I467" s="77"/>
    </row>
    <row r="468" spans="2:9" s="58" customFormat="1" ht="15">
      <c r="B468" s="77"/>
      <c r="C468" s="61"/>
      <c r="D468" s="62"/>
      <c r="E468" s="77"/>
      <c r="H468" s="77"/>
      <c r="I468" s="77"/>
    </row>
    <row r="469" spans="2:9" s="58" customFormat="1" ht="15">
      <c r="B469" s="77"/>
      <c r="C469" s="61"/>
      <c r="D469" s="62"/>
      <c r="E469" s="77"/>
      <c r="H469" s="77"/>
      <c r="I469" s="77"/>
    </row>
    <row r="470" spans="2:9" s="58" customFormat="1" ht="15">
      <c r="B470" s="77"/>
      <c r="C470" s="61"/>
      <c r="D470" s="62"/>
      <c r="E470" s="77"/>
      <c r="H470" s="77"/>
      <c r="I470" s="77"/>
    </row>
    <row r="471" spans="2:9" s="58" customFormat="1" ht="15">
      <c r="B471" s="77"/>
      <c r="C471" s="61"/>
      <c r="D471" s="62"/>
      <c r="E471" s="77"/>
      <c r="H471" s="77"/>
      <c r="I471" s="77"/>
    </row>
    <row r="472" spans="2:9" s="58" customFormat="1" ht="15">
      <c r="B472" s="77"/>
      <c r="C472" s="61"/>
      <c r="D472" s="62"/>
      <c r="E472" s="77"/>
      <c r="H472" s="77"/>
      <c r="I472" s="77"/>
    </row>
    <row r="473" spans="2:9" s="58" customFormat="1" ht="15">
      <c r="B473" s="77"/>
      <c r="C473" s="61"/>
      <c r="D473" s="62"/>
      <c r="E473" s="77"/>
      <c r="H473" s="77"/>
      <c r="I473" s="77"/>
    </row>
    <row r="474" spans="2:9" s="58" customFormat="1" ht="15">
      <c r="B474" s="77"/>
      <c r="C474" s="61"/>
      <c r="D474" s="62"/>
      <c r="E474" s="77"/>
      <c r="H474" s="77"/>
      <c r="I474" s="77"/>
    </row>
    <row r="475" spans="2:9" s="58" customFormat="1" ht="15">
      <c r="B475" s="77"/>
      <c r="C475" s="61"/>
      <c r="D475" s="62"/>
      <c r="E475" s="77"/>
      <c r="H475" s="77"/>
      <c r="I475" s="77"/>
    </row>
    <row r="476" spans="2:9" s="58" customFormat="1" ht="15">
      <c r="B476" s="77"/>
      <c r="C476" s="61"/>
      <c r="D476" s="62"/>
      <c r="E476" s="77"/>
      <c r="H476" s="77"/>
      <c r="I476" s="77"/>
    </row>
    <row r="477" spans="2:9" s="58" customFormat="1" ht="15">
      <c r="B477" s="77"/>
      <c r="C477" s="61"/>
      <c r="D477" s="62"/>
      <c r="E477" s="77"/>
      <c r="H477" s="77"/>
      <c r="I477" s="77"/>
    </row>
    <row r="478" spans="2:9" s="58" customFormat="1" ht="15">
      <c r="B478" s="77"/>
      <c r="C478" s="61"/>
      <c r="D478" s="62"/>
      <c r="E478" s="77"/>
      <c r="H478" s="77"/>
      <c r="I478" s="77"/>
    </row>
    <row r="479" spans="2:9" s="58" customFormat="1" ht="15">
      <c r="B479" s="77"/>
      <c r="C479" s="61"/>
      <c r="D479" s="62"/>
      <c r="E479" s="77"/>
      <c r="H479" s="77"/>
      <c r="I479" s="77"/>
    </row>
    <row r="480" spans="2:9" s="58" customFormat="1" ht="15">
      <c r="B480" s="77"/>
      <c r="C480" s="61"/>
      <c r="D480" s="62"/>
      <c r="E480" s="77"/>
      <c r="H480" s="77"/>
      <c r="I480" s="77"/>
    </row>
    <row r="481" spans="2:9" s="58" customFormat="1" ht="15">
      <c r="B481" s="77"/>
      <c r="C481" s="61"/>
      <c r="D481" s="62"/>
      <c r="E481" s="77"/>
      <c r="H481" s="77"/>
      <c r="I481" s="77"/>
    </row>
    <row r="482" spans="2:9" s="58" customFormat="1" ht="15">
      <c r="B482" s="77"/>
      <c r="C482" s="61"/>
      <c r="D482" s="62"/>
      <c r="E482" s="77"/>
      <c r="H482" s="77"/>
      <c r="I482" s="77"/>
    </row>
    <row r="483" spans="2:9" s="58" customFormat="1" ht="15">
      <c r="B483" s="77"/>
      <c r="C483" s="61"/>
      <c r="D483" s="62"/>
      <c r="E483" s="77"/>
      <c r="H483" s="77"/>
      <c r="I483" s="77"/>
    </row>
    <row r="484" spans="2:9" s="58" customFormat="1" ht="15">
      <c r="B484" s="77"/>
      <c r="C484" s="61"/>
      <c r="D484" s="62"/>
      <c r="E484" s="77"/>
      <c r="H484" s="77"/>
      <c r="I484" s="77"/>
    </row>
    <row r="485" spans="2:9" s="58" customFormat="1" ht="15">
      <c r="B485" s="77"/>
      <c r="C485" s="61"/>
      <c r="D485" s="62"/>
      <c r="E485" s="77"/>
      <c r="H485" s="77"/>
      <c r="I485" s="77"/>
    </row>
    <row r="486" spans="2:9" s="58" customFormat="1" ht="15">
      <c r="B486" s="77"/>
      <c r="C486" s="61"/>
      <c r="D486" s="62"/>
      <c r="E486" s="77"/>
      <c r="H486" s="77"/>
      <c r="I486" s="77"/>
    </row>
    <row r="487" spans="2:9" s="58" customFormat="1" ht="15">
      <c r="B487" s="77"/>
      <c r="C487" s="61"/>
      <c r="D487" s="62"/>
      <c r="E487" s="77"/>
      <c r="H487" s="77"/>
      <c r="I487" s="77"/>
    </row>
    <row r="488" spans="2:9" s="58" customFormat="1" ht="15">
      <c r="B488" s="77"/>
      <c r="C488" s="61"/>
      <c r="D488" s="62"/>
      <c r="E488" s="77"/>
      <c r="H488" s="77"/>
      <c r="I488" s="77"/>
    </row>
    <row r="489" spans="2:9" s="58" customFormat="1" ht="15">
      <c r="B489" s="77"/>
      <c r="C489" s="61"/>
      <c r="D489" s="62"/>
      <c r="E489" s="77"/>
      <c r="H489" s="77"/>
      <c r="I489" s="77"/>
    </row>
    <row r="490" spans="2:9" s="58" customFormat="1" ht="15">
      <c r="B490" s="77"/>
      <c r="C490" s="61"/>
      <c r="D490" s="62"/>
      <c r="E490" s="77"/>
      <c r="H490" s="77"/>
      <c r="I490" s="77"/>
    </row>
    <row r="491" spans="2:9" s="58" customFormat="1" ht="15">
      <c r="B491" s="77"/>
      <c r="C491" s="61"/>
      <c r="D491" s="62"/>
      <c r="E491" s="77"/>
      <c r="H491" s="77"/>
      <c r="I491" s="77"/>
    </row>
    <row r="492" spans="2:9" s="58" customFormat="1" ht="15">
      <c r="B492" s="77"/>
      <c r="C492" s="61"/>
      <c r="D492" s="62"/>
      <c r="E492" s="77"/>
      <c r="H492" s="77"/>
      <c r="I492" s="77"/>
    </row>
    <row r="493" spans="2:9" s="58" customFormat="1" ht="15">
      <c r="B493" s="77"/>
      <c r="C493" s="61"/>
      <c r="D493" s="62"/>
      <c r="E493" s="77"/>
      <c r="H493" s="77"/>
      <c r="I493" s="77"/>
    </row>
    <row r="494" spans="2:9" s="58" customFormat="1" ht="15">
      <c r="B494" s="77"/>
      <c r="C494" s="61"/>
      <c r="D494" s="62"/>
      <c r="E494" s="77"/>
      <c r="H494" s="77"/>
      <c r="I494" s="77"/>
    </row>
    <row r="495" spans="2:9" s="58" customFormat="1" ht="15">
      <c r="B495" s="77"/>
      <c r="C495" s="61"/>
      <c r="D495" s="62"/>
      <c r="E495" s="77"/>
      <c r="H495" s="77"/>
      <c r="I495" s="77"/>
    </row>
    <row r="496" spans="2:9" s="58" customFormat="1" ht="15">
      <c r="B496" s="77"/>
      <c r="C496" s="61"/>
      <c r="D496" s="62"/>
      <c r="E496" s="77"/>
      <c r="H496" s="77"/>
      <c r="I496" s="77"/>
    </row>
    <row r="497" spans="2:9" s="58" customFormat="1" ht="15">
      <c r="B497" s="77"/>
      <c r="C497" s="61"/>
      <c r="D497" s="62"/>
      <c r="E497" s="77"/>
      <c r="H497" s="77"/>
      <c r="I497" s="77"/>
    </row>
    <row r="498" spans="2:9" s="58" customFormat="1" ht="15">
      <c r="B498" s="77"/>
      <c r="C498" s="61"/>
      <c r="D498" s="62"/>
      <c r="E498" s="77"/>
      <c r="H498" s="77"/>
      <c r="I498" s="77"/>
    </row>
    <row r="499" spans="2:9" s="58" customFormat="1" ht="15">
      <c r="B499" s="77"/>
      <c r="C499" s="61"/>
      <c r="D499" s="62"/>
      <c r="E499" s="77"/>
      <c r="H499" s="77"/>
      <c r="I499" s="77"/>
    </row>
    <row r="500" spans="2:9" s="58" customFormat="1" ht="15">
      <c r="B500" s="77"/>
      <c r="C500" s="61"/>
      <c r="D500" s="62"/>
      <c r="E500" s="77"/>
      <c r="H500" s="77"/>
      <c r="I500" s="77"/>
    </row>
    <row r="501" spans="2:9" s="58" customFormat="1" ht="15">
      <c r="B501" s="77"/>
      <c r="C501" s="61"/>
      <c r="D501" s="62"/>
      <c r="E501" s="77"/>
      <c r="H501" s="77"/>
      <c r="I501" s="77"/>
    </row>
    <row r="502" spans="2:9" s="58" customFormat="1" ht="15">
      <c r="B502" s="77"/>
      <c r="C502" s="61"/>
      <c r="D502" s="62"/>
      <c r="E502" s="77"/>
      <c r="H502" s="77"/>
      <c r="I502" s="77"/>
    </row>
    <row r="503" spans="2:9" s="58" customFormat="1" ht="15">
      <c r="B503" s="77"/>
      <c r="C503" s="61"/>
      <c r="D503" s="62"/>
      <c r="E503" s="77"/>
      <c r="H503" s="77"/>
      <c r="I503" s="77"/>
    </row>
    <row r="504" spans="2:9" s="58" customFormat="1" ht="15">
      <c r="B504" s="77"/>
      <c r="C504" s="61"/>
      <c r="D504" s="62"/>
      <c r="E504" s="77"/>
      <c r="H504" s="77"/>
      <c r="I504" s="77"/>
    </row>
    <row r="505" spans="2:9" s="58" customFormat="1" ht="15">
      <c r="B505" s="77"/>
      <c r="C505" s="61"/>
      <c r="D505" s="62"/>
      <c r="E505" s="77"/>
      <c r="H505" s="77"/>
      <c r="I505" s="77"/>
    </row>
    <row r="506" spans="2:9" s="58" customFormat="1" ht="15">
      <c r="B506" s="77"/>
      <c r="C506" s="61"/>
      <c r="D506" s="62"/>
      <c r="E506" s="77"/>
      <c r="H506" s="77"/>
      <c r="I506" s="77"/>
    </row>
    <row r="507" spans="2:9" s="58" customFormat="1" ht="15">
      <c r="B507" s="77"/>
      <c r="C507" s="61"/>
      <c r="D507" s="62"/>
      <c r="E507" s="77"/>
      <c r="H507" s="77"/>
      <c r="I507" s="77"/>
    </row>
    <row r="508" spans="2:9" s="58" customFormat="1" ht="15">
      <c r="B508" s="77"/>
      <c r="C508" s="61"/>
      <c r="D508" s="62"/>
      <c r="E508" s="77"/>
      <c r="H508" s="77"/>
      <c r="I508" s="77"/>
    </row>
    <row r="509" spans="2:9" s="58" customFormat="1" ht="15">
      <c r="B509" s="77"/>
      <c r="C509" s="61"/>
      <c r="D509" s="62"/>
      <c r="E509" s="77"/>
      <c r="H509" s="77"/>
      <c r="I509" s="77"/>
    </row>
    <row r="510" spans="2:9" s="58" customFormat="1" ht="15">
      <c r="B510" s="77"/>
      <c r="C510" s="61"/>
      <c r="D510" s="62"/>
      <c r="E510" s="77"/>
      <c r="H510" s="77"/>
      <c r="I510" s="77"/>
    </row>
    <row r="511" spans="2:9" s="58" customFormat="1" ht="15">
      <c r="B511" s="77"/>
      <c r="C511" s="61"/>
      <c r="D511" s="62"/>
      <c r="E511" s="77"/>
      <c r="H511" s="77"/>
      <c r="I511" s="77"/>
    </row>
    <row r="512" spans="2:9" s="58" customFormat="1" ht="15">
      <c r="B512" s="77"/>
      <c r="C512" s="61"/>
      <c r="D512" s="62"/>
      <c r="E512" s="77"/>
      <c r="H512" s="77"/>
      <c r="I512" s="77"/>
    </row>
    <row r="513" spans="2:9" s="58" customFormat="1" ht="15">
      <c r="B513" s="77"/>
      <c r="C513" s="61"/>
      <c r="D513" s="62"/>
      <c r="E513" s="77"/>
      <c r="H513" s="77"/>
      <c r="I513" s="77"/>
    </row>
    <row r="514" spans="2:9" s="58" customFormat="1" ht="15">
      <c r="B514" s="77"/>
      <c r="C514" s="61"/>
      <c r="D514" s="62"/>
      <c r="E514" s="77"/>
      <c r="H514" s="77"/>
      <c r="I514" s="77"/>
    </row>
    <row r="515" spans="2:9" s="58" customFormat="1" ht="15">
      <c r="B515" s="77"/>
      <c r="C515" s="61"/>
      <c r="D515" s="62"/>
      <c r="E515" s="77"/>
      <c r="H515" s="77"/>
      <c r="I515" s="77"/>
    </row>
    <row r="516" spans="2:9" s="58" customFormat="1" ht="15">
      <c r="B516" s="77"/>
      <c r="C516" s="61"/>
      <c r="D516" s="62"/>
      <c r="E516" s="77"/>
      <c r="H516" s="77"/>
      <c r="I516" s="77"/>
    </row>
    <row r="517" spans="2:9" s="58" customFormat="1" ht="15">
      <c r="B517" s="77"/>
      <c r="C517" s="61"/>
      <c r="D517" s="62"/>
      <c r="E517" s="77"/>
      <c r="H517" s="77"/>
      <c r="I517" s="77"/>
    </row>
    <row r="518" spans="2:9" s="58" customFormat="1" ht="15">
      <c r="B518" s="77"/>
      <c r="C518" s="61"/>
      <c r="D518" s="62"/>
      <c r="E518" s="77"/>
      <c r="H518" s="77"/>
      <c r="I518" s="77"/>
    </row>
    <row r="519" spans="2:9" s="58" customFormat="1" ht="15">
      <c r="B519" s="77"/>
      <c r="C519" s="61"/>
      <c r="D519" s="62"/>
      <c r="E519" s="77"/>
      <c r="H519" s="77"/>
      <c r="I519" s="77"/>
    </row>
    <row r="520" spans="2:9" s="58" customFormat="1" ht="15">
      <c r="B520" s="77"/>
      <c r="C520" s="61"/>
      <c r="D520" s="62"/>
      <c r="E520" s="77"/>
      <c r="H520" s="77"/>
      <c r="I520" s="77"/>
    </row>
    <row r="521" spans="2:9" s="58" customFormat="1" ht="15">
      <c r="B521" s="77"/>
      <c r="C521" s="61"/>
      <c r="D521" s="62"/>
      <c r="E521" s="77"/>
      <c r="H521" s="77"/>
      <c r="I521" s="77"/>
    </row>
    <row r="522" spans="2:9" s="58" customFormat="1" ht="15">
      <c r="B522" s="77"/>
      <c r="C522" s="61"/>
      <c r="D522" s="62"/>
      <c r="E522" s="77"/>
      <c r="H522" s="77"/>
      <c r="I522" s="77"/>
    </row>
    <row r="523" spans="2:9" s="58" customFormat="1" ht="15">
      <c r="B523" s="77"/>
      <c r="C523" s="61"/>
      <c r="D523" s="62"/>
      <c r="E523" s="77"/>
      <c r="H523" s="77"/>
      <c r="I523" s="77"/>
    </row>
    <row r="524" spans="2:9" s="58" customFormat="1" ht="15">
      <c r="B524" s="77"/>
      <c r="C524" s="61"/>
      <c r="D524" s="62"/>
      <c r="E524" s="77"/>
      <c r="H524" s="77"/>
      <c r="I524" s="77"/>
    </row>
    <row r="525" spans="2:9" s="58" customFormat="1" ht="15">
      <c r="B525" s="77"/>
      <c r="C525" s="61"/>
      <c r="D525" s="62"/>
      <c r="E525" s="77"/>
      <c r="H525" s="77"/>
      <c r="I525" s="77"/>
    </row>
    <row r="526" spans="2:9" s="58" customFormat="1" ht="15">
      <c r="B526" s="77"/>
      <c r="C526" s="61"/>
      <c r="D526" s="62"/>
      <c r="E526" s="77"/>
      <c r="H526" s="77"/>
      <c r="I526" s="77"/>
    </row>
    <row r="527" spans="2:9" s="58" customFormat="1" ht="15">
      <c r="B527" s="77"/>
      <c r="C527" s="61"/>
      <c r="D527" s="62"/>
      <c r="E527" s="77"/>
      <c r="H527" s="77"/>
      <c r="I527" s="77"/>
    </row>
    <row r="528" spans="2:9" s="58" customFormat="1" ht="15">
      <c r="B528" s="77"/>
      <c r="C528" s="61"/>
      <c r="D528" s="62"/>
      <c r="E528" s="77"/>
      <c r="H528" s="77"/>
      <c r="I528" s="77"/>
    </row>
    <row r="529" spans="2:9" s="58" customFormat="1" ht="15">
      <c r="B529" s="77"/>
      <c r="C529" s="61"/>
      <c r="D529" s="62"/>
      <c r="E529" s="77"/>
      <c r="H529" s="77"/>
      <c r="I529" s="77"/>
    </row>
    <row r="530" spans="2:9" s="58" customFormat="1" ht="15">
      <c r="B530" s="77"/>
      <c r="C530" s="61"/>
      <c r="D530" s="62"/>
      <c r="E530" s="77"/>
      <c r="H530" s="77"/>
      <c r="I530" s="77"/>
    </row>
    <row r="531" spans="2:9" s="58" customFormat="1" ht="15">
      <c r="B531" s="77"/>
      <c r="C531" s="61"/>
      <c r="D531" s="62"/>
      <c r="E531" s="77"/>
      <c r="H531" s="77"/>
      <c r="I531" s="77"/>
    </row>
    <row r="532" spans="2:9" s="58" customFormat="1" ht="15">
      <c r="B532" s="77"/>
      <c r="C532" s="61"/>
      <c r="D532" s="62"/>
      <c r="E532" s="77"/>
      <c r="H532" s="77"/>
      <c r="I532" s="77"/>
    </row>
    <row r="533" spans="2:9" s="58" customFormat="1" ht="15">
      <c r="B533" s="77"/>
      <c r="C533" s="61"/>
      <c r="D533" s="62"/>
      <c r="E533" s="77"/>
      <c r="H533" s="77"/>
      <c r="I533" s="77"/>
    </row>
    <row r="534" spans="2:9" s="58" customFormat="1" ht="15">
      <c r="B534" s="77"/>
      <c r="C534" s="61"/>
      <c r="D534" s="62"/>
      <c r="E534" s="77"/>
      <c r="H534" s="77"/>
      <c r="I534" s="77"/>
    </row>
    <row r="535" spans="2:9" s="58" customFormat="1" ht="15">
      <c r="B535" s="77"/>
      <c r="C535" s="61"/>
      <c r="D535" s="62"/>
      <c r="E535" s="77"/>
      <c r="H535" s="77"/>
      <c r="I535" s="77"/>
    </row>
    <row r="536" spans="2:9" s="58" customFormat="1" ht="15">
      <c r="B536" s="77"/>
      <c r="C536" s="61"/>
      <c r="D536" s="62"/>
      <c r="E536" s="77"/>
      <c r="H536" s="77"/>
      <c r="I536" s="77"/>
    </row>
    <row r="537" spans="2:9" s="58" customFormat="1" ht="15">
      <c r="B537" s="77"/>
      <c r="C537" s="61"/>
      <c r="D537" s="62"/>
      <c r="E537" s="77"/>
      <c r="H537" s="77"/>
      <c r="I537" s="77"/>
    </row>
    <row r="538" spans="2:9" s="58" customFormat="1" ht="15">
      <c r="B538" s="77"/>
      <c r="C538" s="61"/>
      <c r="D538" s="62"/>
      <c r="E538" s="77"/>
      <c r="H538" s="77"/>
      <c r="I538" s="77"/>
    </row>
    <row r="539" spans="2:9" s="58" customFormat="1" ht="15">
      <c r="B539" s="77"/>
      <c r="C539" s="61"/>
      <c r="D539" s="62"/>
      <c r="E539" s="77"/>
      <c r="H539" s="77"/>
      <c r="I539" s="77"/>
    </row>
    <row r="540" spans="2:9" s="58" customFormat="1" ht="15">
      <c r="B540" s="77"/>
      <c r="C540" s="61"/>
      <c r="D540" s="62"/>
      <c r="E540" s="77"/>
      <c r="H540" s="77"/>
      <c r="I540" s="77"/>
    </row>
    <row r="541" spans="2:9" s="58" customFormat="1" ht="15">
      <c r="B541" s="77"/>
      <c r="C541" s="61"/>
      <c r="D541" s="62"/>
      <c r="E541" s="77"/>
      <c r="H541" s="77"/>
      <c r="I541" s="77"/>
    </row>
    <row r="542" spans="2:9" s="58" customFormat="1" ht="15">
      <c r="B542" s="77"/>
      <c r="C542" s="61"/>
      <c r="D542" s="62"/>
      <c r="E542" s="77"/>
      <c r="H542" s="77"/>
      <c r="I542" s="77"/>
    </row>
    <row r="543" spans="2:9" s="58" customFormat="1" ht="15">
      <c r="B543" s="77"/>
      <c r="C543" s="61"/>
      <c r="D543" s="62"/>
      <c r="E543" s="77"/>
      <c r="H543" s="77"/>
      <c r="I543" s="77"/>
    </row>
    <row r="544" spans="2:9" s="58" customFormat="1" ht="15">
      <c r="B544" s="77"/>
      <c r="C544" s="61"/>
      <c r="D544" s="62"/>
      <c r="E544" s="77"/>
      <c r="H544" s="77"/>
      <c r="I544" s="77"/>
    </row>
    <row r="545" spans="2:9" s="58" customFormat="1" ht="15">
      <c r="B545" s="77"/>
      <c r="C545" s="61"/>
      <c r="D545" s="62"/>
      <c r="E545" s="77"/>
      <c r="H545" s="77"/>
      <c r="I545" s="77"/>
    </row>
    <row r="546" spans="2:9" s="58" customFormat="1" ht="15">
      <c r="B546" s="77"/>
      <c r="C546" s="61"/>
      <c r="D546" s="62"/>
      <c r="E546" s="77"/>
      <c r="H546" s="77"/>
      <c r="I546" s="77"/>
    </row>
    <row r="547" spans="2:9" s="58" customFormat="1" ht="15">
      <c r="B547" s="77"/>
      <c r="C547" s="61"/>
      <c r="D547" s="62"/>
      <c r="E547" s="77"/>
      <c r="H547" s="77"/>
      <c r="I547" s="77"/>
    </row>
    <row r="548" spans="2:9" s="58" customFormat="1" ht="15">
      <c r="B548" s="77"/>
      <c r="C548" s="61"/>
      <c r="D548" s="62"/>
      <c r="E548" s="77"/>
      <c r="H548" s="77"/>
      <c r="I548" s="77"/>
    </row>
    <row r="549" spans="2:9" s="58" customFormat="1" ht="15">
      <c r="B549" s="77"/>
      <c r="C549" s="61"/>
      <c r="D549" s="62"/>
      <c r="E549" s="77"/>
      <c r="H549" s="77"/>
      <c r="I549" s="77"/>
    </row>
    <row r="550" spans="2:9" s="58" customFormat="1" ht="15">
      <c r="B550" s="77"/>
      <c r="C550" s="61"/>
      <c r="D550" s="62"/>
      <c r="E550" s="77"/>
      <c r="H550" s="77"/>
      <c r="I550" s="77"/>
    </row>
    <row r="551" spans="2:9" s="58" customFormat="1" ht="15">
      <c r="B551" s="77"/>
      <c r="C551" s="61"/>
      <c r="D551" s="62"/>
      <c r="E551" s="77"/>
      <c r="H551" s="77"/>
      <c r="I551" s="77"/>
    </row>
    <row r="552" spans="2:9" s="58" customFormat="1" ht="15">
      <c r="B552" s="77"/>
      <c r="C552" s="61"/>
      <c r="D552" s="62"/>
      <c r="E552" s="77"/>
      <c r="H552" s="77"/>
      <c r="I552" s="77"/>
    </row>
    <row r="553" spans="2:9" s="58" customFormat="1" ht="15">
      <c r="B553" s="77"/>
      <c r="C553" s="61"/>
      <c r="D553" s="62"/>
      <c r="E553" s="77"/>
      <c r="H553" s="77"/>
      <c r="I553" s="77"/>
    </row>
    <row r="554" spans="2:9" s="58" customFormat="1" ht="15">
      <c r="B554" s="77"/>
      <c r="C554" s="61"/>
      <c r="D554" s="62"/>
      <c r="E554" s="77"/>
      <c r="H554" s="77"/>
      <c r="I554" s="77"/>
    </row>
    <row r="555" spans="2:9" s="58" customFormat="1" ht="15">
      <c r="B555" s="77"/>
      <c r="C555" s="61"/>
      <c r="D555" s="62"/>
      <c r="E555" s="77"/>
      <c r="H555" s="77"/>
      <c r="I555" s="77"/>
    </row>
    <row r="556" spans="2:9" s="58" customFormat="1" ht="15">
      <c r="B556" s="77"/>
      <c r="C556" s="61"/>
      <c r="D556" s="62"/>
      <c r="E556" s="77"/>
      <c r="H556" s="77"/>
      <c r="I556" s="77"/>
    </row>
    <row r="557" spans="2:9" s="58" customFormat="1" ht="15">
      <c r="B557" s="77"/>
      <c r="C557" s="61"/>
      <c r="D557" s="62"/>
      <c r="E557" s="77"/>
      <c r="H557" s="77"/>
      <c r="I557" s="77"/>
    </row>
    <row r="558" spans="2:9" s="58" customFormat="1" ht="15">
      <c r="B558" s="77"/>
      <c r="C558" s="61"/>
      <c r="D558" s="62"/>
      <c r="E558" s="77"/>
      <c r="H558" s="77"/>
      <c r="I558" s="77"/>
    </row>
    <row r="559" spans="2:9" s="58" customFormat="1" ht="15">
      <c r="B559" s="77"/>
      <c r="C559" s="61"/>
      <c r="D559" s="62"/>
      <c r="E559" s="77"/>
      <c r="H559" s="77"/>
      <c r="I559" s="77"/>
    </row>
    <row r="560" spans="2:9" s="58" customFormat="1" ht="15">
      <c r="B560" s="77"/>
      <c r="C560" s="61"/>
      <c r="D560" s="62"/>
      <c r="E560" s="77"/>
      <c r="H560" s="77"/>
      <c r="I560" s="77"/>
    </row>
    <row r="561" spans="2:9" s="58" customFormat="1" ht="15">
      <c r="B561" s="77"/>
      <c r="C561" s="61"/>
      <c r="D561" s="62"/>
      <c r="E561" s="77"/>
      <c r="H561" s="77"/>
      <c r="I561" s="77"/>
    </row>
    <row r="562" spans="2:9" s="58" customFormat="1" ht="15">
      <c r="B562" s="77"/>
      <c r="C562" s="61"/>
      <c r="D562" s="62"/>
      <c r="E562" s="77"/>
      <c r="H562" s="77"/>
      <c r="I562" s="77"/>
    </row>
    <row r="563" spans="2:9" s="58" customFormat="1" ht="15">
      <c r="B563" s="77"/>
      <c r="C563" s="61"/>
      <c r="D563" s="62"/>
      <c r="E563" s="77"/>
      <c r="H563" s="77"/>
      <c r="I563" s="77"/>
    </row>
    <row r="564" spans="2:9" s="58" customFormat="1" ht="15">
      <c r="B564" s="77"/>
      <c r="C564" s="61"/>
      <c r="D564" s="62"/>
      <c r="E564" s="77"/>
      <c r="H564" s="77"/>
      <c r="I564" s="77"/>
    </row>
    <row r="565" spans="2:9" s="58" customFormat="1" ht="15">
      <c r="B565" s="77"/>
      <c r="C565" s="61"/>
      <c r="D565" s="62"/>
      <c r="E565" s="77"/>
      <c r="H565" s="77"/>
      <c r="I565" s="77"/>
    </row>
    <row r="566" spans="2:9" s="58" customFormat="1" ht="15">
      <c r="B566" s="77"/>
      <c r="C566" s="61"/>
      <c r="D566" s="62"/>
      <c r="E566" s="77"/>
      <c r="H566" s="77"/>
      <c r="I566" s="77"/>
    </row>
    <row r="567" spans="2:9" s="58" customFormat="1" ht="15">
      <c r="B567" s="77"/>
      <c r="C567" s="61"/>
      <c r="D567" s="62"/>
      <c r="E567" s="77"/>
      <c r="H567" s="77"/>
      <c r="I567" s="77"/>
    </row>
    <row r="568" spans="2:9" s="58" customFormat="1" ht="15">
      <c r="B568" s="77"/>
      <c r="C568" s="61"/>
      <c r="D568" s="62"/>
      <c r="E568" s="77"/>
      <c r="H568" s="77"/>
      <c r="I568" s="77"/>
    </row>
    <row r="569" spans="2:9" s="58" customFormat="1" ht="15">
      <c r="B569" s="77"/>
      <c r="C569" s="61"/>
      <c r="D569" s="62"/>
      <c r="E569" s="77"/>
      <c r="H569" s="77"/>
      <c r="I569" s="77"/>
    </row>
    <row r="570" spans="2:9" s="58" customFormat="1" ht="15">
      <c r="B570" s="77"/>
      <c r="C570" s="61"/>
      <c r="D570" s="62"/>
      <c r="E570" s="77"/>
      <c r="H570" s="77"/>
      <c r="I570" s="77"/>
    </row>
    <row r="571" spans="2:9" s="58" customFormat="1" ht="15">
      <c r="B571" s="77"/>
      <c r="C571" s="61"/>
      <c r="D571" s="62"/>
      <c r="E571" s="77"/>
      <c r="H571" s="77"/>
      <c r="I571" s="77"/>
    </row>
    <row r="572" spans="2:9" s="58" customFormat="1" ht="15">
      <c r="B572" s="77"/>
      <c r="C572" s="61"/>
      <c r="D572" s="62"/>
      <c r="E572" s="77"/>
      <c r="H572" s="77"/>
      <c r="I572" s="77"/>
    </row>
    <row r="573" spans="2:9" s="58" customFormat="1" ht="15">
      <c r="B573" s="77"/>
      <c r="C573" s="61"/>
      <c r="D573" s="62"/>
      <c r="E573" s="77"/>
      <c r="H573" s="77"/>
      <c r="I573" s="77"/>
    </row>
    <row r="574" spans="2:9" s="58" customFormat="1" ht="15">
      <c r="B574" s="77"/>
      <c r="C574" s="61"/>
      <c r="D574" s="62"/>
      <c r="E574" s="77"/>
      <c r="H574" s="77"/>
      <c r="I574" s="77"/>
    </row>
    <row r="575" spans="2:9" s="58" customFormat="1" ht="15">
      <c r="B575" s="77"/>
      <c r="C575" s="61"/>
      <c r="D575" s="62"/>
      <c r="E575" s="77"/>
      <c r="H575" s="77"/>
      <c r="I575" s="77"/>
    </row>
    <row r="576" spans="2:9" s="58" customFormat="1" ht="15">
      <c r="B576" s="77"/>
      <c r="C576" s="61"/>
      <c r="D576" s="62"/>
      <c r="E576" s="77"/>
      <c r="H576" s="77"/>
      <c r="I576" s="77"/>
    </row>
    <row r="577" spans="2:9" s="58" customFormat="1" ht="15">
      <c r="B577" s="77"/>
      <c r="C577" s="61"/>
      <c r="D577" s="62"/>
      <c r="E577" s="77"/>
      <c r="H577" s="77"/>
      <c r="I577" s="77"/>
    </row>
    <row r="578" spans="2:9" s="58" customFormat="1" ht="15">
      <c r="B578" s="77"/>
      <c r="C578" s="61"/>
      <c r="D578" s="62"/>
      <c r="E578" s="77"/>
      <c r="H578" s="77"/>
      <c r="I578" s="77"/>
    </row>
    <row r="579" spans="2:9" s="58" customFormat="1" ht="15">
      <c r="B579" s="77"/>
      <c r="C579" s="61"/>
      <c r="D579" s="62"/>
      <c r="E579" s="77"/>
      <c r="H579" s="77"/>
      <c r="I579" s="77"/>
    </row>
    <row r="580" spans="2:9" s="58" customFormat="1" ht="15">
      <c r="B580" s="77"/>
      <c r="C580" s="61"/>
      <c r="D580" s="62"/>
      <c r="E580" s="77"/>
      <c r="H580" s="77"/>
      <c r="I580" s="77"/>
    </row>
    <row r="581" spans="2:9" s="58" customFormat="1" ht="15">
      <c r="B581" s="77"/>
      <c r="C581" s="61"/>
      <c r="D581" s="62"/>
      <c r="E581" s="77"/>
      <c r="H581" s="77"/>
      <c r="I581" s="77"/>
    </row>
    <row r="582" spans="2:9" s="58" customFormat="1" ht="15">
      <c r="B582" s="77"/>
      <c r="C582" s="61"/>
      <c r="D582" s="62"/>
      <c r="E582" s="77"/>
      <c r="H582" s="77"/>
      <c r="I582" s="77"/>
    </row>
    <row r="583" spans="2:9" s="58" customFormat="1" ht="15">
      <c r="B583" s="77"/>
      <c r="C583" s="61"/>
      <c r="D583" s="62"/>
      <c r="E583" s="77"/>
      <c r="H583" s="77"/>
      <c r="I583" s="77"/>
    </row>
    <row r="584" spans="2:9" s="58" customFormat="1" ht="15">
      <c r="B584" s="77"/>
      <c r="C584" s="61"/>
      <c r="D584" s="62"/>
      <c r="E584" s="77"/>
      <c r="H584" s="77"/>
      <c r="I584" s="77"/>
    </row>
    <row r="585" spans="2:9" s="58" customFormat="1" ht="15">
      <c r="B585" s="77"/>
      <c r="C585" s="61"/>
      <c r="D585" s="62"/>
      <c r="E585" s="77"/>
      <c r="H585" s="77"/>
      <c r="I585" s="77"/>
    </row>
    <row r="586" spans="2:9" s="58" customFormat="1" ht="15">
      <c r="B586" s="77"/>
      <c r="C586" s="61"/>
      <c r="D586" s="62"/>
      <c r="E586" s="77"/>
      <c r="H586" s="77"/>
      <c r="I586" s="77"/>
    </row>
    <row r="587" spans="2:9" s="58" customFormat="1" ht="15">
      <c r="B587" s="77"/>
      <c r="C587" s="61"/>
      <c r="D587" s="62"/>
      <c r="E587" s="77"/>
      <c r="H587" s="77"/>
      <c r="I587" s="77"/>
    </row>
    <row r="588" spans="2:9" s="58" customFormat="1" ht="15">
      <c r="B588" s="77"/>
      <c r="C588" s="61"/>
      <c r="D588" s="62"/>
      <c r="E588" s="77"/>
      <c r="H588" s="77"/>
      <c r="I588" s="77"/>
    </row>
    <row r="589" spans="2:9" s="58" customFormat="1" ht="15">
      <c r="B589" s="77"/>
      <c r="C589" s="61"/>
      <c r="D589" s="62"/>
      <c r="E589" s="77"/>
      <c r="H589" s="77"/>
      <c r="I589" s="77"/>
    </row>
    <row r="590" spans="2:9" s="58" customFormat="1" ht="15">
      <c r="B590" s="77"/>
      <c r="C590" s="61"/>
      <c r="D590" s="62"/>
      <c r="E590" s="77"/>
      <c r="H590" s="77"/>
      <c r="I590" s="77"/>
    </row>
    <row r="591" spans="2:9" s="58" customFormat="1" ht="15">
      <c r="B591" s="77"/>
      <c r="C591" s="61"/>
      <c r="D591" s="62"/>
      <c r="E591" s="77"/>
      <c r="H591" s="77"/>
      <c r="I591" s="77"/>
    </row>
    <row r="592" spans="2:9" s="58" customFormat="1" ht="15">
      <c r="B592" s="77"/>
      <c r="C592" s="61"/>
      <c r="D592" s="62"/>
      <c r="E592" s="77"/>
      <c r="H592" s="77"/>
      <c r="I592" s="77"/>
    </row>
    <row r="593" spans="2:9" s="58" customFormat="1" ht="15">
      <c r="B593" s="77"/>
      <c r="C593" s="61"/>
      <c r="D593" s="62"/>
      <c r="E593" s="77"/>
      <c r="H593" s="77"/>
      <c r="I593" s="77"/>
    </row>
    <row r="594" spans="2:9" s="58" customFormat="1" ht="15">
      <c r="B594" s="77"/>
      <c r="C594" s="61"/>
      <c r="D594" s="62"/>
      <c r="E594" s="77"/>
      <c r="H594" s="77"/>
      <c r="I594" s="77"/>
    </row>
    <row r="595" spans="2:9" s="58" customFormat="1" ht="15">
      <c r="B595" s="77"/>
      <c r="C595" s="61"/>
      <c r="D595" s="62"/>
      <c r="E595" s="77"/>
      <c r="H595" s="77"/>
      <c r="I595" s="77"/>
    </row>
    <row r="596" spans="2:9" s="58" customFormat="1" ht="15">
      <c r="B596" s="77"/>
      <c r="C596" s="61"/>
      <c r="D596" s="62"/>
      <c r="E596" s="77"/>
      <c r="H596" s="77"/>
      <c r="I596" s="77"/>
    </row>
    <row r="597" spans="2:9" s="58" customFormat="1" ht="15">
      <c r="B597" s="77"/>
      <c r="C597" s="61"/>
      <c r="D597" s="62"/>
      <c r="E597" s="77"/>
      <c r="H597" s="77"/>
      <c r="I597" s="77"/>
    </row>
    <row r="598" spans="2:9" s="58" customFormat="1" ht="15">
      <c r="B598" s="77"/>
      <c r="C598" s="61"/>
      <c r="D598" s="62"/>
      <c r="E598" s="77"/>
      <c r="H598" s="77"/>
      <c r="I598" s="77"/>
    </row>
    <row r="599" spans="2:9" s="58" customFormat="1" ht="15">
      <c r="B599" s="77"/>
      <c r="C599" s="61"/>
      <c r="D599" s="62"/>
      <c r="E599" s="77"/>
      <c r="H599" s="77"/>
      <c r="I599" s="77"/>
    </row>
    <row r="600" spans="2:9" s="58" customFormat="1" ht="15">
      <c r="B600" s="77"/>
      <c r="C600" s="61"/>
      <c r="D600" s="62"/>
      <c r="E600" s="77"/>
      <c r="H600" s="77"/>
      <c r="I600" s="77"/>
    </row>
    <row r="601" spans="2:9" s="58" customFormat="1" ht="15">
      <c r="B601" s="77"/>
      <c r="C601" s="61"/>
      <c r="D601" s="62"/>
      <c r="E601" s="77"/>
      <c r="H601" s="77"/>
      <c r="I601" s="77"/>
    </row>
    <row r="602" spans="2:9" s="58" customFormat="1" ht="15">
      <c r="B602" s="77"/>
      <c r="C602" s="61"/>
      <c r="D602" s="62"/>
      <c r="E602" s="77"/>
      <c r="H602" s="77"/>
      <c r="I602" s="77"/>
    </row>
    <row r="603" spans="2:9" s="58" customFormat="1" ht="15">
      <c r="B603" s="77"/>
      <c r="C603" s="61"/>
      <c r="D603" s="62"/>
      <c r="E603" s="77"/>
      <c r="H603" s="77"/>
      <c r="I603" s="77"/>
    </row>
    <row r="604" spans="2:9" s="58" customFormat="1" ht="15">
      <c r="B604" s="77"/>
      <c r="C604" s="61"/>
      <c r="D604" s="62"/>
      <c r="E604" s="77"/>
      <c r="H604" s="77"/>
      <c r="I604" s="77"/>
    </row>
    <row r="605" spans="2:9" s="58" customFormat="1" ht="15">
      <c r="B605" s="77"/>
      <c r="C605" s="61"/>
      <c r="D605" s="62"/>
      <c r="E605" s="77"/>
      <c r="H605" s="77"/>
      <c r="I605" s="77"/>
    </row>
    <row r="606" spans="2:9" s="58" customFormat="1" ht="15">
      <c r="B606" s="77"/>
      <c r="C606" s="61"/>
      <c r="D606" s="62"/>
      <c r="E606" s="77"/>
      <c r="H606" s="77"/>
      <c r="I606" s="77"/>
    </row>
    <row r="607" spans="2:9" s="58" customFormat="1" ht="15">
      <c r="B607" s="77"/>
      <c r="C607" s="61"/>
      <c r="D607" s="62"/>
      <c r="E607" s="77"/>
      <c r="H607" s="77"/>
      <c r="I607" s="77"/>
    </row>
    <row r="608" spans="2:9" s="58" customFormat="1" ht="15">
      <c r="B608" s="77"/>
      <c r="C608" s="61"/>
      <c r="D608" s="62"/>
      <c r="E608" s="77"/>
      <c r="H608" s="77"/>
      <c r="I608" s="77"/>
    </row>
    <row r="609" spans="2:9" s="58" customFormat="1" ht="15">
      <c r="B609" s="77"/>
      <c r="C609" s="61"/>
      <c r="D609" s="62"/>
      <c r="E609" s="77"/>
      <c r="H609" s="77"/>
      <c r="I609" s="77"/>
    </row>
    <row r="610" spans="2:9" s="58" customFormat="1" ht="15">
      <c r="B610" s="77"/>
      <c r="C610" s="61"/>
      <c r="D610" s="62"/>
      <c r="E610" s="77"/>
      <c r="H610" s="77"/>
      <c r="I610" s="77"/>
    </row>
    <row r="611" spans="2:9" s="58" customFormat="1" ht="15">
      <c r="B611" s="77"/>
      <c r="C611" s="61"/>
      <c r="D611" s="62"/>
      <c r="E611" s="77"/>
      <c r="H611" s="77"/>
      <c r="I611" s="77"/>
    </row>
    <row r="612" spans="2:9" s="58" customFormat="1" ht="15">
      <c r="B612" s="77"/>
      <c r="C612" s="61"/>
      <c r="D612" s="62"/>
      <c r="E612" s="77"/>
      <c r="H612" s="77"/>
      <c r="I612" s="77"/>
    </row>
    <row r="613" spans="2:9" s="58" customFormat="1" ht="15">
      <c r="B613" s="77"/>
      <c r="C613" s="61"/>
      <c r="D613" s="62"/>
      <c r="E613" s="77"/>
      <c r="H613" s="77"/>
      <c r="I613" s="77"/>
    </row>
    <row r="614" spans="2:9" s="58" customFormat="1" ht="15">
      <c r="B614" s="77"/>
      <c r="C614" s="61"/>
      <c r="D614" s="62"/>
      <c r="E614" s="77"/>
      <c r="H614" s="77"/>
      <c r="I614" s="77"/>
    </row>
    <row r="615" spans="2:9" s="58" customFormat="1" ht="15">
      <c r="B615" s="77"/>
      <c r="C615" s="61"/>
      <c r="D615" s="62"/>
      <c r="E615" s="77"/>
      <c r="H615" s="77"/>
      <c r="I615" s="77"/>
    </row>
    <row r="616" spans="2:9" s="58" customFormat="1" ht="15">
      <c r="B616" s="77"/>
      <c r="C616" s="61"/>
      <c r="D616" s="62"/>
      <c r="E616" s="77"/>
      <c r="H616" s="77"/>
      <c r="I616" s="77"/>
    </row>
    <row r="617" spans="2:9" s="58" customFormat="1" ht="15">
      <c r="B617" s="77"/>
      <c r="C617" s="61"/>
      <c r="D617" s="62"/>
      <c r="E617" s="77"/>
      <c r="H617" s="77"/>
      <c r="I617" s="77"/>
    </row>
    <row r="618" spans="2:9" s="58" customFormat="1" ht="15">
      <c r="B618" s="77"/>
      <c r="C618" s="61"/>
      <c r="D618" s="62"/>
      <c r="E618" s="77"/>
      <c r="H618" s="77"/>
      <c r="I618" s="77"/>
    </row>
    <row r="619" spans="2:9" s="58" customFormat="1" ht="15">
      <c r="B619" s="77"/>
      <c r="C619" s="61"/>
      <c r="D619" s="62"/>
      <c r="E619" s="77"/>
      <c r="H619" s="77"/>
      <c r="I619" s="77"/>
    </row>
    <row r="620" spans="2:9" s="58" customFormat="1" ht="15">
      <c r="B620" s="77"/>
      <c r="C620" s="61"/>
      <c r="D620" s="62"/>
      <c r="E620" s="77"/>
      <c r="H620" s="77"/>
      <c r="I620" s="77"/>
    </row>
    <row r="621" spans="2:9" s="58" customFormat="1" ht="15">
      <c r="B621" s="77"/>
      <c r="C621" s="61"/>
      <c r="D621" s="62"/>
      <c r="E621" s="77"/>
      <c r="H621" s="77"/>
      <c r="I621" s="77"/>
    </row>
    <row r="622" spans="2:9" s="58" customFormat="1" ht="15">
      <c r="B622" s="77"/>
      <c r="C622" s="61"/>
      <c r="D622" s="62"/>
      <c r="E622" s="77"/>
      <c r="H622" s="77"/>
      <c r="I622" s="77"/>
    </row>
    <row r="623" spans="2:9" s="58" customFormat="1" ht="15">
      <c r="B623" s="77"/>
      <c r="C623" s="61"/>
      <c r="D623" s="62"/>
      <c r="E623" s="77"/>
      <c r="H623" s="77"/>
      <c r="I623" s="77"/>
    </row>
    <row r="624" spans="2:9" s="58" customFormat="1" ht="15">
      <c r="B624" s="77"/>
      <c r="C624" s="61"/>
      <c r="D624" s="62"/>
      <c r="E624" s="77"/>
      <c r="H624" s="77"/>
      <c r="I624" s="77"/>
    </row>
    <row r="625" spans="2:9" s="58" customFormat="1" ht="15">
      <c r="B625" s="77"/>
      <c r="C625" s="61"/>
      <c r="D625" s="62"/>
      <c r="E625" s="77"/>
      <c r="H625" s="77"/>
      <c r="I625" s="77"/>
    </row>
    <row r="626" spans="2:9" s="58" customFormat="1" ht="15">
      <c r="B626" s="77"/>
      <c r="C626" s="61"/>
      <c r="D626" s="62"/>
      <c r="E626" s="77"/>
      <c r="H626" s="77"/>
      <c r="I626" s="77"/>
    </row>
    <row r="627" spans="2:9" s="58" customFormat="1" ht="15">
      <c r="B627" s="77"/>
      <c r="C627" s="61"/>
      <c r="D627" s="62"/>
      <c r="E627" s="77"/>
      <c r="H627" s="77"/>
      <c r="I627" s="77"/>
    </row>
    <row r="628" spans="2:9" s="58" customFormat="1" ht="15">
      <c r="B628" s="77"/>
      <c r="C628" s="61"/>
      <c r="D628" s="62"/>
      <c r="E628" s="77"/>
      <c r="H628" s="77"/>
      <c r="I628" s="77"/>
    </row>
    <row r="629" spans="2:9" s="58" customFormat="1" ht="15">
      <c r="B629" s="77"/>
      <c r="C629" s="61"/>
      <c r="D629" s="62"/>
      <c r="E629" s="77"/>
      <c r="H629" s="77"/>
      <c r="I629" s="77"/>
    </row>
    <row r="630" spans="2:9" s="58" customFormat="1" ht="15">
      <c r="B630" s="77"/>
      <c r="C630" s="61"/>
      <c r="D630" s="62"/>
      <c r="E630" s="77"/>
      <c r="H630" s="77"/>
      <c r="I630" s="77"/>
    </row>
    <row r="631" spans="2:9" s="58" customFormat="1" ht="15">
      <c r="B631" s="77"/>
      <c r="C631" s="61"/>
      <c r="D631" s="62"/>
      <c r="E631" s="77"/>
      <c r="H631" s="77"/>
      <c r="I631" s="77"/>
    </row>
    <row r="632" spans="2:9" s="58" customFormat="1" ht="15">
      <c r="B632" s="77"/>
      <c r="C632" s="61"/>
      <c r="D632" s="62"/>
      <c r="E632" s="77"/>
      <c r="H632" s="77"/>
      <c r="I632" s="77"/>
    </row>
    <row r="633" spans="2:9" s="58" customFormat="1" ht="15">
      <c r="B633" s="77"/>
      <c r="C633" s="61"/>
      <c r="D633" s="62"/>
      <c r="E633" s="77"/>
      <c r="H633" s="77"/>
      <c r="I633" s="77"/>
    </row>
    <row r="634" spans="2:9" s="58" customFormat="1" ht="15">
      <c r="B634" s="77"/>
      <c r="C634" s="61"/>
      <c r="D634" s="62"/>
      <c r="E634" s="77"/>
      <c r="H634" s="77"/>
      <c r="I634" s="77"/>
    </row>
    <row r="635" spans="2:9" s="58" customFormat="1" ht="15">
      <c r="B635" s="77"/>
      <c r="C635" s="61"/>
      <c r="D635" s="62"/>
      <c r="E635" s="77"/>
      <c r="H635" s="77"/>
      <c r="I635" s="77"/>
    </row>
    <row r="636" spans="2:9" s="58" customFormat="1" ht="15">
      <c r="B636" s="77"/>
      <c r="C636" s="61"/>
      <c r="D636" s="62"/>
      <c r="E636" s="77"/>
      <c r="H636" s="77"/>
      <c r="I636" s="77"/>
    </row>
    <row r="637" spans="2:9" s="58" customFormat="1" ht="15">
      <c r="B637" s="77"/>
      <c r="C637" s="61"/>
      <c r="D637" s="62"/>
      <c r="E637" s="77"/>
      <c r="H637" s="77"/>
      <c r="I637" s="77"/>
    </row>
    <row r="638" spans="2:9" s="58" customFormat="1" ht="15">
      <c r="B638" s="77"/>
      <c r="C638" s="61"/>
      <c r="D638" s="62"/>
      <c r="E638" s="77"/>
      <c r="H638" s="77"/>
      <c r="I638" s="77"/>
    </row>
    <row r="639" spans="2:9" s="58" customFormat="1" ht="15">
      <c r="B639" s="77"/>
      <c r="C639" s="61"/>
      <c r="D639" s="62"/>
      <c r="E639" s="77"/>
      <c r="H639" s="77"/>
      <c r="I639" s="77"/>
    </row>
    <row r="640" spans="2:9" s="58" customFormat="1" ht="15">
      <c r="B640" s="77"/>
      <c r="C640" s="61"/>
      <c r="D640" s="62"/>
      <c r="E640" s="77"/>
      <c r="H640" s="77"/>
      <c r="I640" s="77"/>
    </row>
    <row r="641" spans="2:9" s="58" customFormat="1" ht="15">
      <c r="B641" s="77"/>
      <c r="C641" s="61"/>
      <c r="D641" s="62"/>
      <c r="E641" s="77"/>
      <c r="H641" s="77"/>
      <c r="I641" s="77"/>
    </row>
    <row r="642" spans="2:9" s="58" customFormat="1" ht="15">
      <c r="B642" s="77"/>
      <c r="C642" s="61"/>
      <c r="D642" s="62"/>
      <c r="E642" s="77"/>
      <c r="H642" s="77"/>
      <c r="I642" s="77"/>
    </row>
    <row r="643" spans="2:9" s="58" customFormat="1" ht="15">
      <c r="B643" s="77"/>
      <c r="C643" s="61"/>
      <c r="D643" s="62"/>
      <c r="E643" s="77"/>
      <c r="H643" s="77"/>
      <c r="I643" s="77"/>
    </row>
    <row r="644" spans="2:9" s="58" customFormat="1" ht="15">
      <c r="B644" s="77"/>
      <c r="C644" s="61"/>
      <c r="D644" s="62"/>
      <c r="E644" s="77"/>
      <c r="H644" s="77"/>
      <c r="I644" s="77"/>
    </row>
    <row r="645" spans="2:9" s="58" customFormat="1" ht="15">
      <c r="B645" s="77"/>
      <c r="C645" s="61"/>
      <c r="D645" s="62"/>
      <c r="E645" s="77"/>
      <c r="H645" s="77"/>
      <c r="I645" s="77"/>
    </row>
    <row r="646" spans="2:9" s="58" customFormat="1" ht="15">
      <c r="B646" s="77"/>
      <c r="C646" s="61"/>
      <c r="D646" s="62"/>
      <c r="E646" s="77"/>
      <c r="H646" s="77"/>
      <c r="I646" s="77"/>
    </row>
    <row r="647" spans="2:9" s="58" customFormat="1" ht="15">
      <c r="B647" s="77"/>
      <c r="C647" s="61"/>
      <c r="D647" s="62"/>
      <c r="E647" s="77"/>
      <c r="H647" s="77"/>
      <c r="I647" s="77"/>
    </row>
    <row r="648" spans="2:9" s="58" customFormat="1" ht="15">
      <c r="B648" s="77"/>
      <c r="C648" s="61"/>
      <c r="D648" s="62"/>
      <c r="E648" s="77"/>
      <c r="H648" s="77"/>
      <c r="I648" s="77"/>
    </row>
    <row r="649" spans="2:9" s="58" customFormat="1" ht="15">
      <c r="B649" s="77"/>
      <c r="C649" s="61"/>
      <c r="D649" s="62"/>
      <c r="E649" s="77"/>
      <c r="H649" s="77"/>
      <c r="I649" s="77"/>
    </row>
    <row r="650" spans="2:9" s="58" customFormat="1" ht="15">
      <c r="B650" s="77"/>
      <c r="C650" s="61"/>
      <c r="D650" s="62"/>
      <c r="E650" s="77"/>
      <c r="H650" s="77"/>
      <c r="I650" s="77"/>
    </row>
    <row r="651" spans="2:9" s="58" customFormat="1" ht="15">
      <c r="B651" s="77"/>
      <c r="C651" s="61"/>
      <c r="D651" s="62"/>
      <c r="E651" s="77"/>
      <c r="H651" s="77"/>
      <c r="I651" s="77"/>
    </row>
    <row r="652" spans="2:9" s="58" customFormat="1" ht="15">
      <c r="B652" s="77"/>
      <c r="C652" s="61"/>
      <c r="D652" s="62"/>
      <c r="E652" s="77"/>
      <c r="H652" s="77"/>
      <c r="I652" s="77"/>
    </row>
    <row r="653" spans="2:9" s="58" customFormat="1" ht="15">
      <c r="B653" s="77"/>
      <c r="C653" s="61"/>
      <c r="D653" s="62"/>
      <c r="E653" s="77"/>
      <c r="H653" s="77"/>
      <c r="I653" s="77"/>
    </row>
    <row r="654" spans="2:9" s="58" customFormat="1" ht="15">
      <c r="B654" s="77"/>
      <c r="C654" s="61"/>
      <c r="D654" s="62"/>
      <c r="E654" s="77"/>
      <c r="H654" s="77"/>
      <c r="I654" s="77"/>
    </row>
    <row r="655" spans="2:9" s="58" customFormat="1" ht="15">
      <c r="B655" s="77"/>
      <c r="C655" s="61"/>
      <c r="D655" s="62"/>
      <c r="E655" s="77"/>
      <c r="H655" s="77"/>
      <c r="I655" s="77"/>
    </row>
    <row r="656" spans="2:9" s="58" customFormat="1" ht="15">
      <c r="B656" s="77"/>
      <c r="C656" s="61"/>
      <c r="D656" s="62"/>
      <c r="E656" s="77"/>
      <c r="H656" s="77"/>
      <c r="I656" s="77"/>
    </row>
    <row r="657" spans="2:9" s="58" customFormat="1" ht="15">
      <c r="B657" s="77"/>
      <c r="C657" s="61"/>
      <c r="D657" s="62"/>
      <c r="E657" s="77"/>
      <c r="H657" s="77"/>
      <c r="I657" s="77"/>
    </row>
    <row r="658" spans="2:9" s="58" customFormat="1" ht="15">
      <c r="B658" s="77"/>
      <c r="C658" s="61"/>
      <c r="D658" s="62"/>
      <c r="E658" s="77"/>
      <c r="H658" s="77"/>
      <c r="I658" s="77"/>
    </row>
    <row r="659" spans="2:9" s="58" customFormat="1" ht="15">
      <c r="B659" s="77"/>
      <c r="C659" s="61"/>
      <c r="D659" s="62"/>
      <c r="E659" s="77"/>
      <c r="H659" s="77"/>
      <c r="I659" s="77"/>
    </row>
    <row r="660" spans="2:9" s="58" customFormat="1" ht="15">
      <c r="B660" s="77"/>
      <c r="C660" s="61"/>
      <c r="D660" s="62"/>
      <c r="E660" s="77"/>
      <c r="H660" s="77"/>
      <c r="I660" s="77"/>
    </row>
    <row r="661" spans="2:9" s="58" customFormat="1" ht="15">
      <c r="B661" s="77"/>
      <c r="C661" s="61"/>
      <c r="D661" s="62"/>
      <c r="E661" s="77"/>
      <c r="H661" s="77"/>
      <c r="I661" s="77"/>
    </row>
    <row r="662" spans="2:9" s="58" customFormat="1" ht="15">
      <c r="B662" s="77"/>
      <c r="C662" s="61"/>
      <c r="D662" s="62"/>
      <c r="E662" s="77"/>
      <c r="H662" s="77"/>
      <c r="I662" s="77"/>
    </row>
    <row r="663" spans="2:9" s="58" customFormat="1" ht="15">
      <c r="B663" s="77"/>
      <c r="C663" s="61"/>
      <c r="D663" s="62"/>
      <c r="E663" s="77"/>
      <c r="H663" s="77"/>
      <c r="I663" s="77"/>
    </row>
    <row r="664" spans="2:9" s="58" customFormat="1" ht="15">
      <c r="B664" s="77"/>
      <c r="C664" s="61"/>
      <c r="D664" s="62"/>
      <c r="E664" s="77"/>
      <c r="H664" s="77"/>
      <c r="I664" s="77"/>
    </row>
    <row r="665" spans="2:9" s="58" customFormat="1" ht="15">
      <c r="B665" s="77"/>
      <c r="C665" s="61"/>
      <c r="D665" s="62"/>
      <c r="E665" s="77"/>
      <c r="H665" s="77"/>
      <c r="I665" s="77"/>
    </row>
    <row r="666" spans="2:9" s="58" customFormat="1" ht="15">
      <c r="B666" s="77"/>
      <c r="C666" s="61"/>
      <c r="D666" s="62"/>
      <c r="E666" s="77"/>
      <c r="H666" s="77"/>
      <c r="I666" s="77"/>
    </row>
    <row r="667" spans="2:9" s="58" customFormat="1" ht="15">
      <c r="B667" s="77"/>
      <c r="C667" s="61"/>
      <c r="D667" s="62"/>
      <c r="E667" s="77"/>
      <c r="H667" s="77"/>
      <c r="I667" s="77"/>
    </row>
    <row r="668" spans="2:9" s="58" customFormat="1" ht="15">
      <c r="B668" s="77"/>
      <c r="C668" s="61"/>
      <c r="D668" s="62"/>
      <c r="E668" s="77"/>
      <c r="H668" s="77"/>
      <c r="I668" s="77"/>
    </row>
    <row r="669" spans="2:9" s="58" customFormat="1" ht="15">
      <c r="B669" s="77"/>
      <c r="C669" s="61"/>
      <c r="D669" s="62"/>
      <c r="E669" s="77"/>
      <c r="H669" s="77"/>
      <c r="I669" s="77"/>
    </row>
    <row r="670" spans="2:9" s="58" customFormat="1" ht="15">
      <c r="B670" s="77"/>
      <c r="C670" s="61"/>
      <c r="D670" s="62"/>
      <c r="E670" s="77"/>
      <c r="H670" s="77"/>
      <c r="I670" s="77"/>
    </row>
    <row r="671" spans="2:9" s="58" customFormat="1" ht="15">
      <c r="B671" s="77"/>
      <c r="C671" s="61"/>
      <c r="D671" s="62"/>
      <c r="E671" s="77"/>
      <c r="H671" s="77"/>
      <c r="I671" s="77"/>
    </row>
    <row r="672" spans="2:9" s="58" customFormat="1" ht="15">
      <c r="B672" s="77"/>
      <c r="C672" s="61"/>
      <c r="D672" s="62"/>
      <c r="E672" s="77"/>
      <c r="H672" s="77"/>
      <c r="I672" s="77"/>
    </row>
    <row r="673" spans="2:9" s="58" customFormat="1" ht="15">
      <c r="B673" s="77"/>
      <c r="C673" s="61"/>
      <c r="D673" s="62"/>
      <c r="E673" s="77"/>
      <c r="H673" s="77"/>
      <c r="I673" s="77"/>
    </row>
    <row r="674" spans="2:9" s="58" customFormat="1" ht="15">
      <c r="B674" s="77"/>
      <c r="C674" s="61"/>
      <c r="D674" s="62"/>
      <c r="E674" s="77"/>
      <c r="H674" s="77"/>
      <c r="I674" s="77"/>
    </row>
    <row r="675" spans="2:9" s="58" customFormat="1" ht="15">
      <c r="B675" s="77"/>
      <c r="C675" s="61"/>
      <c r="D675" s="62"/>
      <c r="E675" s="77"/>
      <c r="H675" s="77"/>
      <c r="I675" s="77"/>
    </row>
    <row r="676" spans="2:9" s="58" customFormat="1" ht="15">
      <c r="B676" s="77"/>
      <c r="C676" s="61"/>
      <c r="D676" s="62"/>
      <c r="E676" s="77"/>
      <c r="H676" s="77"/>
      <c r="I676" s="77"/>
    </row>
    <row r="677" spans="2:9" s="58" customFormat="1" ht="15">
      <c r="B677" s="77"/>
      <c r="C677" s="61"/>
      <c r="D677" s="62"/>
      <c r="E677" s="77"/>
      <c r="H677" s="77"/>
      <c r="I677" s="77"/>
    </row>
    <row r="678" spans="2:9" s="58" customFormat="1" ht="15">
      <c r="B678" s="77"/>
      <c r="C678" s="61"/>
      <c r="D678" s="62"/>
      <c r="E678" s="77"/>
      <c r="H678" s="77"/>
      <c r="I678" s="77"/>
    </row>
    <row r="679" spans="2:9" s="58" customFormat="1" ht="15">
      <c r="B679" s="77"/>
      <c r="C679" s="61"/>
      <c r="D679" s="62"/>
      <c r="E679" s="77"/>
      <c r="H679" s="77"/>
      <c r="I679" s="77"/>
    </row>
    <row r="680" spans="2:9" s="58" customFormat="1" ht="15">
      <c r="B680" s="77"/>
      <c r="C680" s="61"/>
      <c r="D680" s="62"/>
      <c r="E680" s="77"/>
      <c r="H680" s="77"/>
      <c r="I680" s="77"/>
    </row>
    <row r="681" spans="2:9" s="58" customFormat="1" ht="15">
      <c r="B681" s="77"/>
      <c r="C681" s="61"/>
      <c r="D681" s="62"/>
      <c r="E681" s="77"/>
      <c r="H681" s="77"/>
      <c r="I681" s="77"/>
    </row>
    <row r="682" spans="2:9" s="58" customFormat="1" ht="15">
      <c r="B682" s="77"/>
      <c r="C682" s="61"/>
      <c r="D682" s="62"/>
      <c r="E682" s="77"/>
      <c r="H682" s="77"/>
      <c r="I682" s="77"/>
    </row>
    <row r="683" spans="2:9" s="58" customFormat="1" ht="15">
      <c r="B683" s="77"/>
      <c r="C683" s="61"/>
      <c r="D683" s="62"/>
      <c r="E683" s="77"/>
      <c r="H683" s="77"/>
      <c r="I683" s="77"/>
    </row>
    <row r="684" spans="2:9" s="58" customFormat="1" ht="15">
      <c r="B684" s="77"/>
      <c r="C684" s="61"/>
      <c r="D684" s="62"/>
      <c r="E684" s="77"/>
      <c r="H684" s="77"/>
      <c r="I684" s="77"/>
    </row>
    <row r="685" spans="2:9" s="58" customFormat="1" ht="15">
      <c r="B685" s="77"/>
      <c r="C685" s="61"/>
      <c r="D685" s="62"/>
      <c r="E685" s="77"/>
      <c r="H685" s="77"/>
      <c r="I685" s="77"/>
    </row>
    <row r="686" spans="2:9" s="58" customFormat="1" ht="15">
      <c r="B686" s="77"/>
      <c r="C686" s="61"/>
      <c r="D686" s="62"/>
      <c r="E686" s="77"/>
      <c r="H686" s="77"/>
      <c r="I686" s="77"/>
    </row>
    <row r="687" spans="2:9" s="58" customFormat="1" ht="15">
      <c r="B687" s="77"/>
      <c r="C687" s="61"/>
      <c r="D687" s="62"/>
      <c r="E687" s="77"/>
      <c r="H687" s="77"/>
      <c r="I687" s="77"/>
    </row>
    <row r="688" spans="2:9" s="58" customFormat="1" ht="15">
      <c r="B688" s="77"/>
      <c r="C688" s="61"/>
      <c r="D688" s="62"/>
      <c r="E688" s="77"/>
      <c r="H688" s="77"/>
      <c r="I688" s="77"/>
    </row>
    <row r="689" spans="2:9" s="58" customFormat="1" ht="15">
      <c r="B689" s="77"/>
      <c r="C689" s="61"/>
      <c r="D689" s="62"/>
      <c r="E689" s="77"/>
      <c r="H689" s="77"/>
      <c r="I689" s="77"/>
    </row>
    <row r="690" spans="2:9" s="58" customFormat="1" ht="15">
      <c r="B690" s="77"/>
      <c r="C690" s="61"/>
      <c r="D690" s="62"/>
      <c r="E690" s="77"/>
      <c r="H690" s="77"/>
      <c r="I690" s="77"/>
    </row>
    <row r="691" spans="2:9" s="58" customFormat="1" ht="15">
      <c r="B691" s="77"/>
      <c r="C691" s="61"/>
      <c r="D691" s="62"/>
      <c r="E691" s="77"/>
      <c r="H691" s="77"/>
      <c r="I691" s="77"/>
    </row>
    <row r="692" spans="2:9" s="58" customFormat="1" ht="15">
      <c r="B692" s="77"/>
      <c r="C692" s="61"/>
      <c r="D692" s="62"/>
      <c r="E692" s="77"/>
      <c r="H692" s="77"/>
      <c r="I692" s="77"/>
    </row>
    <row r="693" spans="2:9" s="58" customFormat="1" ht="15">
      <c r="B693" s="77"/>
      <c r="C693" s="61"/>
      <c r="D693" s="62"/>
      <c r="E693" s="77"/>
      <c r="H693" s="77"/>
      <c r="I693" s="77"/>
    </row>
    <row r="694" spans="2:9" s="58" customFormat="1" ht="15">
      <c r="B694" s="77"/>
      <c r="C694" s="61"/>
      <c r="D694" s="62"/>
      <c r="E694" s="77"/>
      <c r="H694" s="77"/>
      <c r="I694" s="77"/>
    </row>
    <row r="695" spans="2:9" s="58" customFormat="1" ht="15">
      <c r="B695" s="77"/>
      <c r="C695" s="61"/>
      <c r="D695" s="62"/>
      <c r="E695" s="77"/>
      <c r="H695" s="77"/>
      <c r="I695" s="77"/>
    </row>
    <row r="696" spans="2:9" s="58" customFormat="1" ht="15">
      <c r="B696" s="77"/>
      <c r="C696" s="61"/>
      <c r="D696" s="62"/>
      <c r="E696" s="77"/>
      <c r="H696" s="77"/>
      <c r="I696" s="77"/>
    </row>
    <row r="697" spans="2:9" s="58" customFormat="1" ht="15">
      <c r="B697" s="77"/>
      <c r="C697" s="61"/>
      <c r="D697" s="62"/>
      <c r="E697" s="77"/>
      <c r="H697" s="77"/>
      <c r="I697" s="77"/>
    </row>
    <row r="698" spans="2:9" s="58" customFormat="1" ht="15">
      <c r="B698" s="77"/>
      <c r="C698" s="61"/>
      <c r="D698" s="62"/>
      <c r="E698" s="77"/>
      <c r="H698" s="77"/>
      <c r="I698" s="77"/>
    </row>
    <row r="699" spans="2:9" s="58" customFormat="1" ht="15">
      <c r="B699" s="77"/>
      <c r="C699" s="61"/>
      <c r="D699" s="62"/>
      <c r="E699" s="77"/>
      <c r="H699" s="77"/>
      <c r="I699" s="77"/>
    </row>
    <row r="700" spans="2:9" s="58" customFormat="1" ht="15">
      <c r="B700" s="77"/>
      <c r="C700" s="61"/>
      <c r="D700" s="62"/>
      <c r="E700" s="77"/>
      <c r="H700" s="77"/>
      <c r="I700" s="77"/>
    </row>
    <row r="701" spans="2:9" s="58" customFormat="1" ht="15">
      <c r="B701" s="77"/>
      <c r="C701" s="61"/>
      <c r="D701" s="62"/>
      <c r="E701" s="77"/>
      <c r="H701" s="77"/>
      <c r="I701" s="77"/>
    </row>
    <row r="702" spans="2:9" s="58" customFormat="1" ht="15">
      <c r="B702" s="77"/>
      <c r="C702" s="61"/>
      <c r="D702" s="62"/>
      <c r="E702" s="77"/>
      <c r="H702" s="77"/>
      <c r="I702" s="77"/>
    </row>
    <row r="703" spans="2:9" s="58" customFormat="1" ht="15">
      <c r="B703" s="77"/>
      <c r="C703" s="61"/>
      <c r="D703" s="62"/>
      <c r="E703" s="77"/>
      <c r="H703" s="77"/>
      <c r="I703" s="77"/>
    </row>
    <row r="704" spans="2:9" s="58" customFormat="1" ht="15">
      <c r="B704" s="77"/>
      <c r="C704" s="61"/>
      <c r="D704" s="62"/>
      <c r="E704" s="77"/>
      <c r="H704" s="77"/>
      <c r="I704" s="77"/>
    </row>
    <row r="705" spans="2:9" s="58" customFormat="1" ht="15">
      <c r="B705" s="77"/>
      <c r="C705" s="61"/>
      <c r="D705" s="62"/>
      <c r="E705" s="77"/>
      <c r="H705" s="77"/>
      <c r="I705" s="77"/>
    </row>
    <row r="706" spans="2:9" s="58" customFormat="1" ht="15">
      <c r="B706" s="77"/>
      <c r="C706" s="61"/>
      <c r="D706" s="62"/>
      <c r="E706" s="77"/>
      <c r="H706" s="77"/>
      <c r="I706" s="77"/>
    </row>
    <row r="707" spans="2:9" s="58" customFormat="1" ht="15">
      <c r="B707" s="77"/>
      <c r="C707" s="61"/>
      <c r="D707" s="62"/>
      <c r="E707" s="77"/>
      <c r="H707" s="77"/>
      <c r="I707" s="77"/>
    </row>
    <row r="708" spans="2:9" s="58" customFormat="1" ht="15">
      <c r="B708" s="77"/>
      <c r="C708" s="61"/>
      <c r="D708" s="62"/>
      <c r="E708" s="77"/>
      <c r="H708" s="77"/>
      <c r="I708" s="77"/>
    </row>
    <row r="709" spans="2:9" s="58" customFormat="1" ht="15">
      <c r="B709" s="77"/>
      <c r="C709" s="61"/>
      <c r="D709" s="62"/>
      <c r="E709" s="77"/>
      <c r="H709" s="77"/>
      <c r="I709" s="77"/>
    </row>
    <row r="710" spans="2:9" s="58" customFormat="1" ht="15">
      <c r="B710" s="77"/>
      <c r="C710" s="61"/>
      <c r="D710" s="62"/>
      <c r="E710" s="77"/>
      <c r="H710" s="77"/>
      <c r="I710" s="77"/>
    </row>
    <row r="711" spans="2:9" s="58" customFormat="1" ht="15">
      <c r="B711" s="77"/>
      <c r="C711" s="61"/>
      <c r="D711" s="62"/>
      <c r="E711" s="77"/>
      <c r="H711" s="77"/>
      <c r="I711" s="77"/>
    </row>
    <row r="712" spans="2:9" s="58" customFormat="1" ht="15">
      <c r="B712" s="77"/>
      <c r="C712" s="61"/>
      <c r="D712" s="62"/>
      <c r="E712" s="77"/>
      <c r="H712" s="77"/>
      <c r="I712" s="77"/>
    </row>
    <row r="713" spans="2:9" s="58" customFormat="1" ht="15">
      <c r="B713" s="77"/>
      <c r="C713" s="61"/>
      <c r="D713" s="62"/>
      <c r="E713" s="77"/>
      <c r="H713" s="77"/>
      <c r="I713" s="77"/>
    </row>
    <row r="714" spans="2:9" s="58" customFormat="1" ht="15">
      <c r="B714" s="77"/>
      <c r="C714" s="61"/>
      <c r="D714" s="62"/>
      <c r="E714" s="77"/>
      <c r="H714" s="77"/>
      <c r="I714" s="77"/>
    </row>
    <row r="715" spans="2:9" s="58" customFormat="1" ht="15">
      <c r="B715" s="77"/>
      <c r="C715" s="61"/>
      <c r="D715" s="62"/>
      <c r="E715" s="77"/>
      <c r="H715" s="77"/>
      <c r="I715" s="77"/>
    </row>
    <row r="716" spans="2:9" s="58" customFormat="1" ht="15">
      <c r="B716" s="77"/>
      <c r="C716" s="61"/>
      <c r="D716" s="62"/>
      <c r="E716" s="77"/>
      <c r="H716" s="77"/>
      <c r="I716" s="77"/>
    </row>
    <row r="717" spans="2:9" s="58" customFormat="1" ht="15">
      <c r="B717" s="77"/>
      <c r="C717" s="61"/>
      <c r="D717" s="62"/>
      <c r="E717" s="77"/>
      <c r="H717" s="77"/>
      <c r="I717" s="77"/>
    </row>
    <row r="718" spans="2:9" s="58" customFormat="1" ht="15">
      <c r="B718" s="77"/>
      <c r="C718" s="61"/>
      <c r="D718" s="62"/>
      <c r="E718" s="77"/>
      <c r="H718" s="77"/>
      <c r="I718" s="77"/>
    </row>
    <row r="719" spans="2:9" s="58" customFormat="1" ht="15">
      <c r="B719" s="77"/>
      <c r="C719" s="61"/>
      <c r="D719" s="62"/>
      <c r="E719" s="77"/>
      <c r="H719" s="77"/>
      <c r="I719" s="77"/>
    </row>
    <row r="720" spans="2:9" s="58" customFormat="1" ht="15">
      <c r="B720" s="77"/>
      <c r="C720" s="61"/>
      <c r="D720" s="62"/>
      <c r="E720" s="77"/>
      <c r="H720" s="77"/>
      <c r="I720" s="77"/>
    </row>
    <row r="721" spans="2:9" s="58" customFormat="1" ht="15">
      <c r="B721" s="77"/>
      <c r="C721" s="61"/>
      <c r="D721" s="62"/>
      <c r="E721" s="77"/>
      <c r="H721" s="77"/>
      <c r="I721" s="77"/>
    </row>
    <row r="722" spans="2:9" s="58" customFormat="1" ht="15">
      <c r="B722" s="77"/>
      <c r="C722" s="61"/>
      <c r="D722" s="62"/>
      <c r="E722" s="77"/>
      <c r="H722" s="77"/>
      <c r="I722" s="77"/>
    </row>
    <row r="723" spans="2:9" s="58" customFormat="1" ht="15">
      <c r="B723" s="77"/>
      <c r="C723" s="61"/>
      <c r="D723" s="62"/>
      <c r="E723" s="77"/>
      <c r="H723" s="77"/>
      <c r="I723" s="77"/>
    </row>
    <row r="724" spans="2:9" s="58" customFormat="1" ht="15">
      <c r="B724" s="77"/>
      <c r="C724" s="61"/>
      <c r="D724" s="62"/>
      <c r="E724" s="77"/>
      <c r="H724" s="77"/>
      <c r="I724" s="77"/>
    </row>
    <row r="725" spans="2:9" s="58" customFormat="1" ht="15">
      <c r="B725" s="77"/>
      <c r="C725" s="61"/>
      <c r="D725" s="62"/>
      <c r="E725" s="77"/>
      <c r="H725" s="77"/>
      <c r="I725" s="77"/>
    </row>
    <row r="726" spans="2:9" s="58" customFormat="1" ht="15">
      <c r="B726" s="77"/>
      <c r="C726" s="61"/>
      <c r="D726" s="62"/>
      <c r="E726" s="77"/>
      <c r="H726" s="77"/>
      <c r="I726" s="77"/>
    </row>
    <row r="727" spans="2:9" s="58" customFormat="1" ht="15">
      <c r="B727" s="77"/>
      <c r="C727" s="61"/>
      <c r="D727" s="62"/>
      <c r="E727" s="77"/>
      <c r="H727" s="77"/>
      <c r="I727" s="77"/>
    </row>
    <row r="728" spans="2:9" s="58" customFormat="1" ht="15">
      <c r="B728" s="77"/>
      <c r="C728" s="61"/>
      <c r="D728" s="62"/>
      <c r="E728" s="77"/>
      <c r="H728" s="77"/>
      <c r="I728" s="77"/>
    </row>
    <row r="729" spans="2:9" s="58" customFormat="1" ht="15">
      <c r="B729" s="77"/>
      <c r="C729" s="61"/>
      <c r="D729" s="62"/>
      <c r="E729" s="77"/>
      <c r="H729" s="77"/>
      <c r="I729" s="77"/>
    </row>
    <row r="730" spans="2:9" s="58" customFormat="1" ht="15">
      <c r="B730" s="77"/>
      <c r="C730" s="61"/>
      <c r="D730" s="62"/>
      <c r="E730" s="77"/>
      <c r="H730" s="77"/>
      <c r="I730" s="77"/>
    </row>
    <row r="731" spans="2:9" s="58" customFormat="1" ht="15">
      <c r="B731" s="77"/>
      <c r="C731" s="61"/>
      <c r="D731" s="62"/>
      <c r="E731" s="77"/>
      <c r="H731" s="77"/>
      <c r="I731" s="77"/>
    </row>
    <row r="732" spans="2:9" s="58" customFormat="1" ht="15">
      <c r="B732" s="77"/>
      <c r="C732" s="61"/>
      <c r="D732" s="62"/>
      <c r="E732" s="77"/>
      <c r="H732" s="77"/>
      <c r="I732" s="77"/>
    </row>
    <row r="733" spans="2:9" s="58" customFormat="1" ht="15">
      <c r="B733" s="77"/>
      <c r="C733" s="61"/>
      <c r="D733" s="62"/>
      <c r="E733" s="77"/>
      <c r="H733" s="77"/>
      <c r="I733" s="77"/>
    </row>
    <row r="734" spans="2:9" s="58" customFormat="1" ht="15">
      <c r="B734" s="77"/>
      <c r="C734" s="61"/>
      <c r="D734" s="62"/>
      <c r="E734" s="77"/>
      <c r="H734" s="77"/>
      <c r="I734" s="77"/>
    </row>
    <row r="735" spans="2:9" s="58" customFormat="1" ht="15">
      <c r="B735" s="77"/>
      <c r="C735" s="61"/>
      <c r="D735" s="62"/>
      <c r="E735" s="77"/>
      <c r="H735" s="77"/>
      <c r="I735" s="77"/>
    </row>
    <row r="736" spans="2:9" s="58" customFormat="1" ht="15">
      <c r="B736" s="77"/>
      <c r="C736" s="61"/>
      <c r="D736" s="62"/>
      <c r="E736" s="77"/>
      <c r="H736" s="77"/>
      <c r="I736" s="77"/>
    </row>
    <row r="737" spans="2:9" s="58" customFormat="1" ht="15">
      <c r="B737" s="77"/>
      <c r="C737" s="61"/>
      <c r="D737" s="62"/>
      <c r="E737" s="77"/>
      <c r="H737" s="77"/>
      <c r="I737" s="77"/>
    </row>
    <row r="738" spans="2:9" s="58" customFormat="1" ht="15">
      <c r="B738" s="77"/>
      <c r="C738" s="61"/>
      <c r="D738" s="62"/>
      <c r="E738" s="77"/>
      <c r="H738" s="77"/>
      <c r="I738" s="77"/>
    </row>
    <row r="739" spans="2:9" s="58" customFormat="1" ht="15">
      <c r="B739" s="77"/>
      <c r="C739" s="61"/>
      <c r="D739" s="62"/>
      <c r="E739" s="77"/>
      <c r="H739" s="77"/>
      <c r="I739" s="77"/>
    </row>
    <row r="740" spans="2:9" s="58" customFormat="1" ht="15">
      <c r="B740" s="77"/>
      <c r="C740" s="61"/>
      <c r="D740" s="62"/>
      <c r="E740" s="77"/>
      <c r="H740" s="77"/>
      <c r="I740" s="77"/>
    </row>
    <row r="741" spans="2:9" s="58" customFormat="1" ht="15">
      <c r="B741" s="77"/>
      <c r="C741" s="61"/>
      <c r="D741" s="62"/>
      <c r="E741" s="77"/>
      <c r="H741" s="77"/>
      <c r="I741" s="77"/>
    </row>
    <row r="742" spans="2:9" s="58" customFormat="1" ht="15">
      <c r="B742" s="77"/>
      <c r="C742" s="61"/>
      <c r="D742" s="62"/>
      <c r="E742" s="77"/>
      <c r="H742" s="77"/>
      <c r="I742" s="77"/>
    </row>
    <row r="743" spans="2:9" s="58" customFormat="1" ht="15">
      <c r="B743" s="77"/>
      <c r="C743" s="61"/>
      <c r="D743" s="62"/>
      <c r="E743" s="77"/>
      <c r="H743" s="77"/>
      <c r="I743" s="77"/>
    </row>
    <row r="744" spans="2:9" s="58" customFormat="1" ht="15">
      <c r="B744" s="77"/>
      <c r="C744" s="61"/>
      <c r="D744" s="62"/>
      <c r="E744" s="77"/>
      <c r="H744" s="77"/>
      <c r="I744" s="77"/>
    </row>
    <row r="745" spans="2:9" s="58" customFormat="1" ht="15">
      <c r="B745" s="77"/>
      <c r="C745" s="61"/>
      <c r="D745" s="62"/>
      <c r="E745" s="77"/>
      <c r="H745" s="77"/>
      <c r="I745" s="77"/>
    </row>
    <row r="746" spans="2:9" s="58" customFormat="1" ht="15">
      <c r="B746" s="77"/>
      <c r="C746" s="61"/>
      <c r="D746" s="62"/>
      <c r="E746" s="77"/>
      <c r="H746" s="77"/>
      <c r="I746" s="77"/>
    </row>
    <row r="747" spans="2:9" s="58" customFormat="1" ht="15">
      <c r="B747" s="77"/>
      <c r="C747" s="61"/>
      <c r="D747" s="62"/>
      <c r="E747" s="77"/>
      <c r="H747" s="77"/>
      <c r="I747" s="77"/>
    </row>
    <row r="748" spans="2:9" s="58" customFormat="1" ht="15">
      <c r="B748" s="77"/>
      <c r="C748" s="61"/>
      <c r="D748" s="62"/>
      <c r="E748" s="77"/>
      <c r="H748" s="77"/>
      <c r="I748" s="77"/>
    </row>
    <row r="749" spans="2:9" s="58" customFormat="1" ht="15">
      <c r="B749" s="77"/>
      <c r="C749" s="61"/>
      <c r="D749" s="62"/>
      <c r="E749" s="77"/>
      <c r="H749" s="77"/>
      <c r="I749" s="77"/>
    </row>
    <row r="750" spans="2:9" s="58" customFormat="1" ht="15">
      <c r="B750" s="77"/>
      <c r="C750" s="61"/>
      <c r="D750" s="62"/>
      <c r="E750" s="77"/>
      <c r="H750" s="77"/>
      <c r="I750" s="77"/>
    </row>
    <row r="751" spans="2:9" s="58" customFormat="1" ht="15">
      <c r="B751" s="77"/>
      <c r="C751" s="61"/>
      <c r="D751" s="62"/>
      <c r="E751" s="77"/>
      <c r="H751" s="77"/>
      <c r="I751" s="77"/>
    </row>
    <row r="752" spans="2:9" s="58" customFormat="1" ht="15">
      <c r="B752" s="77"/>
      <c r="C752" s="61"/>
      <c r="D752" s="62"/>
      <c r="E752" s="77"/>
      <c r="H752" s="77"/>
      <c r="I752" s="77"/>
    </row>
    <row r="753" spans="2:9" s="58" customFormat="1" ht="15">
      <c r="B753" s="77"/>
      <c r="C753" s="61"/>
      <c r="D753" s="62"/>
      <c r="E753" s="77"/>
      <c r="H753" s="77"/>
      <c r="I753" s="77"/>
    </row>
    <row r="754" spans="2:9" s="58" customFormat="1" ht="15">
      <c r="B754" s="77"/>
      <c r="C754" s="61"/>
      <c r="D754" s="62"/>
      <c r="E754" s="77"/>
      <c r="H754" s="77"/>
      <c r="I754" s="77"/>
    </row>
    <row r="755" spans="2:9" s="58" customFormat="1" ht="15">
      <c r="B755" s="77"/>
      <c r="C755" s="61"/>
      <c r="D755" s="62"/>
      <c r="E755" s="77"/>
      <c r="H755" s="77"/>
      <c r="I755" s="77"/>
    </row>
    <row r="756" spans="2:9" s="58" customFormat="1" ht="15">
      <c r="B756" s="77"/>
      <c r="C756" s="61"/>
      <c r="D756" s="62"/>
      <c r="E756" s="77"/>
      <c r="H756" s="77"/>
      <c r="I756" s="77"/>
    </row>
    <row r="757" spans="2:9" s="58" customFormat="1" ht="15">
      <c r="B757" s="77"/>
      <c r="C757" s="61"/>
      <c r="D757" s="62"/>
      <c r="E757" s="77"/>
      <c r="H757" s="77"/>
      <c r="I757" s="77"/>
    </row>
    <row r="758" spans="2:9" s="58" customFormat="1" ht="15">
      <c r="B758" s="77"/>
      <c r="C758" s="61"/>
      <c r="D758" s="62"/>
      <c r="E758" s="77"/>
      <c r="H758" s="77"/>
      <c r="I758" s="77"/>
    </row>
    <row r="759" spans="2:9" s="58" customFormat="1" ht="15">
      <c r="B759" s="77"/>
      <c r="C759" s="61"/>
      <c r="D759" s="62"/>
      <c r="E759" s="77"/>
      <c r="H759" s="77"/>
      <c r="I759" s="77"/>
    </row>
    <row r="760" spans="2:9" s="58" customFormat="1" ht="15">
      <c r="B760" s="77"/>
      <c r="C760" s="61"/>
      <c r="D760" s="62"/>
      <c r="E760" s="77"/>
      <c r="H760" s="77"/>
      <c r="I760" s="77"/>
    </row>
    <row r="761" spans="2:9" s="58" customFormat="1" ht="15">
      <c r="B761" s="77"/>
      <c r="C761" s="61"/>
      <c r="D761" s="62"/>
      <c r="E761" s="77"/>
      <c r="H761" s="77"/>
      <c r="I761" s="77"/>
    </row>
    <row r="762" spans="2:9" s="58" customFormat="1" ht="15">
      <c r="B762" s="77"/>
      <c r="C762" s="61"/>
      <c r="D762" s="62"/>
      <c r="E762" s="77"/>
      <c r="H762" s="77"/>
      <c r="I762" s="77"/>
    </row>
    <row r="763" spans="2:9" s="58" customFormat="1" ht="15">
      <c r="B763" s="77"/>
      <c r="C763" s="61"/>
      <c r="D763" s="62"/>
      <c r="E763" s="77"/>
      <c r="H763" s="77"/>
      <c r="I763" s="77"/>
    </row>
    <row r="764" spans="2:9" s="58" customFormat="1" ht="15">
      <c r="B764" s="77"/>
      <c r="C764" s="61"/>
      <c r="D764" s="62"/>
      <c r="E764" s="77"/>
      <c r="H764" s="77"/>
      <c r="I764" s="77"/>
    </row>
    <row r="765" spans="2:9" s="58" customFormat="1" ht="15">
      <c r="B765" s="77"/>
      <c r="C765" s="61"/>
      <c r="D765" s="62"/>
      <c r="E765" s="77"/>
      <c r="H765" s="77"/>
      <c r="I765" s="77"/>
    </row>
    <row r="766" spans="2:9" s="58" customFormat="1" ht="15">
      <c r="B766" s="77"/>
      <c r="C766" s="61"/>
      <c r="D766" s="62"/>
      <c r="E766" s="77"/>
      <c r="H766" s="77"/>
      <c r="I766" s="77"/>
    </row>
    <row r="767" spans="2:9" s="58" customFormat="1" ht="15">
      <c r="B767" s="77"/>
      <c r="C767" s="61"/>
      <c r="D767" s="62"/>
      <c r="E767" s="77"/>
      <c r="H767" s="77"/>
      <c r="I767" s="77"/>
    </row>
    <row r="768" spans="2:9" s="58" customFormat="1" ht="15">
      <c r="B768" s="77"/>
      <c r="C768" s="61"/>
      <c r="D768" s="62"/>
      <c r="E768" s="77"/>
      <c r="H768" s="77"/>
      <c r="I768" s="77"/>
    </row>
    <row r="769" spans="2:9" s="58" customFormat="1" ht="15">
      <c r="B769" s="77"/>
      <c r="C769" s="61"/>
      <c r="D769" s="62"/>
      <c r="E769" s="77"/>
      <c r="H769" s="77"/>
      <c r="I769" s="77"/>
    </row>
    <row r="770" spans="2:9" s="58" customFormat="1" ht="15">
      <c r="B770" s="77"/>
      <c r="C770" s="61"/>
      <c r="D770" s="62"/>
      <c r="E770" s="77"/>
      <c r="H770" s="77"/>
      <c r="I770" s="77"/>
    </row>
    <row r="771" spans="2:9" s="58" customFormat="1" ht="15">
      <c r="B771" s="77"/>
      <c r="C771" s="61"/>
      <c r="D771" s="62"/>
      <c r="E771" s="77"/>
      <c r="H771" s="77"/>
      <c r="I771" s="77"/>
    </row>
    <row r="772" spans="2:9" s="58" customFormat="1" ht="15">
      <c r="B772" s="77"/>
      <c r="C772" s="61"/>
      <c r="D772" s="62"/>
      <c r="E772" s="77"/>
      <c r="H772" s="77"/>
      <c r="I772" s="77"/>
    </row>
    <row r="773" spans="2:9" s="58" customFormat="1" ht="15">
      <c r="B773" s="77"/>
      <c r="C773" s="61"/>
      <c r="D773" s="62"/>
      <c r="E773" s="77"/>
      <c r="H773" s="77"/>
      <c r="I773" s="77"/>
    </row>
    <row r="774" spans="2:9" s="58" customFormat="1" ht="15">
      <c r="B774" s="77"/>
      <c r="C774" s="61"/>
      <c r="D774" s="62"/>
      <c r="E774" s="77"/>
      <c r="H774" s="77"/>
      <c r="I774" s="77"/>
    </row>
    <row r="775" spans="2:9" s="58" customFormat="1" ht="15">
      <c r="B775" s="77"/>
      <c r="C775" s="61"/>
      <c r="D775" s="62"/>
      <c r="E775" s="77"/>
      <c r="H775" s="77"/>
      <c r="I775" s="77"/>
    </row>
    <row r="776" spans="2:9" s="58" customFormat="1" ht="15">
      <c r="B776" s="77"/>
      <c r="C776" s="61"/>
      <c r="D776" s="62"/>
      <c r="E776" s="77"/>
      <c r="H776" s="77"/>
      <c r="I776" s="77"/>
    </row>
    <row r="777" spans="2:9" s="58" customFormat="1" ht="15">
      <c r="B777" s="77"/>
      <c r="C777" s="61"/>
      <c r="D777" s="62"/>
      <c r="E777" s="77"/>
      <c r="H777" s="77"/>
      <c r="I777" s="77"/>
    </row>
    <row r="778" spans="2:9" s="58" customFormat="1" ht="15">
      <c r="B778" s="77"/>
      <c r="C778" s="61"/>
      <c r="D778" s="62"/>
      <c r="E778" s="77"/>
      <c r="H778" s="77"/>
      <c r="I778" s="77"/>
    </row>
    <row r="779" spans="2:9" s="58" customFormat="1" ht="15">
      <c r="B779" s="77"/>
      <c r="C779" s="61"/>
      <c r="D779" s="62"/>
      <c r="E779" s="77"/>
      <c r="H779" s="77"/>
      <c r="I779" s="77"/>
    </row>
    <row r="780" spans="2:9" s="58" customFormat="1" ht="15">
      <c r="B780" s="77"/>
      <c r="C780" s="61"/>
      <c r="D780" s="62"/>
      <c r="E780" s="77"/>
      <c r="H780" s="77"/>
      <c r="I780" s="77"/>
    </row>
    <row r="781" spans="2:9" s="58" customFormat="1" ht="15">
      <c r="B781" s="77"/>
      <c r="C781" s="61"/>
      <c r="D781" s="62"/>
      <c r="E781" s="77"/>
      <c r="H781" s="77"/>
      <c r="I781" s="77"/>
    </row>
    <row r="782" spans="2:9" s="58" customFormat="1" ht="15">
      <c r="B782" s="77"/>
      <c r="C782" s="61"/>
      <c r="D782" s="62"/>
      <c r="E782" s="77"/>
      <c r="H782" s="77"/>
      <c r="I782" s="77"/>
    </row>
    <row r="783" spans="2:9" s="58" customFormat="1" ht="15">
      <c r="B783" s="77"/>
      <c r="C783" s="61"/>
      <c r="D783" s="62"/>
      <c r="E783" s="77"/>
      <c r="H783" s="77"/>
      <c r="I783" s="77"/>
    </row>
    <row r="784" spans="2:9" s="58" customFormat="1" ht="15">
      <c r="B784" s="77"/>
      <c r="C784" s="61"/>
      <c r="D784" s="62"/>
      <c r="E784" s="77"/>
      <c r="H784" s="77"/>
      <c r="I784" s="77"/>
    </row>
    <row r="785" spans="2:9" s="58" customFormat="1" ht="15">
      <c r="B785" s="77"/>
      <c r="C785" s="61"/>
      <c r="D785" s="62"/>
      <c r="E785" s="77"/>
      <c r="H785" s="77"/>
      <c r="I785" s="77"/>
    </row>
    <row r="786" spans="2:9" s="58" customFormat="1" ht="15">
      <c r="B786" s="77"/>
      <c r="C786" s="61"/>
      <c r="D786" s="62"/>
      <c r="E786" s="77"/>
      <c r="H786" s="77"/>
      <c r="I786" s="77"/>
    </row>
    <row r="787" spans="2:9" s="58" customFormat="1" ht="15">
      <c r="B787" s="77"/>
      <c r="C787" s="61"/>
      <c r="D787" s="62"/>
      <c r="E787" s="77"/>
      <c r="H787" s="77"/>
      <c r="I787" s="77"/>
    </row>
    <row r="788" spans="2:9" s="58" customFormat="1" ht="15">
      <c r="B788" s="77"/>
      <c r="C788" s="61"/>
      <c r="D788" s="62"/>
      <c r="E788" s="77"/>
      <c r="H788" s="77"/>
      <c r="I788" s="77"/>
    </row>
    <row r="789" spans="2:9" s="58" customFormat="1" ht="15">
      <c r="B789" s="77"/>
      <c r="C789" s="61"/>
      <c r="D789" s="62"/>
      <c r="E789" s="77"/>
      <c r="H789" s="77"/>
      <c r="I789" s="77"/>
    </row>
    <row r="790" spans="2:9" s="58" customFormat="1" ht="15">
      <c r="B790" s="77"/>
      <c r="C790" s="61"/>
      <c r="D790" s="62"/>
      <c r="E790" s="77"/>
      <c r="H790" s="77"/>
      <c r="I790" s="77"/>
    </row>
    <row r="791" spans="2:9" s="58" customFormat="1" ht="15">
      <c r="B791" s="77"/>
      <c r="C791" s="61"/>
      <c r="D791" s="62"/>
      <c r="E791" s="77"/>
      <c r="H791" s="77"/>
      <c r="I791" s="77"/>
    </row>
    <row r="792" spans="2:9" s="58" customFormat="1" ht="15">
      <c r="B792" s="77"/>
      <c r="C792" s="61"/>
      <c r="D792" s="62"/>
      <c r="E792" s="77"/>
      <c r="H792" s="77"/>
      <c r="I792" s="77"/>
    </row>
    <row r="793" spans="2:9" s="58" customFormat="1" ht="15">
      <c r="B793" s="77"/>
      <c r="C793" s="61"/>
      <c r="D793" s="62"/>
      <c r="E793" s="77"/>
      <c r="H793" s="77"/>
      <c r="I793" s="77"/>
    </row>
    <row r="794" spans="2:9" s="58" customFormat="1" ht="15">
      <c r="B794" s="77"/>
      <c r="C794" s="61"/>
      <c r="D794" s="62"/>
      <c r="E794" s="77"/>
      <c r="H794" s="77"/>
      <c r="I794" s="77"/>
    </row>
    <row r="795" spans="2:9" s="58" customFormat="1" ht="15">
      <c r="B795" s="77"/>
      <c r="C795" s="61"/>
      <c r="D795" s="62"/>
      <c r="E795" s="77"/>
      <c r="H795" s="77"/>
      <c r="I795" s="77"/>
    </row>
    <row r="796" spans="2:9" s="58" customFormat="1" ht="15">
      <c r="B796" s="77"/>
      <c r="C796" s="61"/>
      <c r="D796" s="62"/>
      <c r="E796" s="77"/>
      <c r="H796" s="77"/>
      <c r="I796" s="77"/>
    </row>
    <row r="797" spans="2:9" s="58" customFormat="1" ht="15">
      <c r="B797" s="77"/>
      <c r="C797" s="61"/>
      <c r="D797" s="62"/>
      <c r="E797" s="77"/>
      <c r="H797" s="77"/>
      <c r="I797" s="77"/>
    </row>
    <row r="798" spans="2:9" s="58" customFormat="1" ht="15">
      <c r="B798" s="77"/>
      <c r="C798" s="61"/>
      <c r="D798" s="62"/>
      <c r="E798" s="77"/>
      <c r="H798" s="77"/>
      <c r="I798" s="77"/>
    </row>
    <row r="799" spans="2:9" s="58" customFormat="1" ht="15">
      <c r="B799" s="77"/>
      <c r="C799" s="61"/>
      <c r="D799" s="62"/>
      <c r="E799" s="77"/>
      <c r="H799" s="77"/>
      <c r="I799" s="77"/>
    </row>
    <row r="800" spans="2:9" s="58" customFormat="1" ht="15">
      <c r="B800" s="77"/>
      <c r="C800" s="61"/>
      <c r="D800" s="62"/>
      <c r="E800" s="77"/>
      <c r="H800" s="77"/>
      <c r="I800" s="77"/>
    </row>
    <row r="801" spans="2:9" s="58" customFormat="1" ht="15">
      <c r="B801" s="77"/>
      <c r="C801" s="61"/>
      <c r="D801" s="62"/>
      <c r="E801" s="77"/>
      <c r="H801" s="77"/>
      <c r="I801" s="77"/>
    </row>
    <row r="802" spans="2:9" s="58" customFormat="1" ht="15">
      <c r="B802" s="77"/>
      <c r="C802" s="61"/>
      <c r="D802" s="62"/>
      <c r="E802" s="77"/>
      <c r="H802" s="77"/>
      <c r="I802" s="77"/>
    </row>
    <row r="803" spans="2:9" s="58" customFormat="1" ht="15">
      <c r="B803" s="77"/>
      <c r="C803" s="61"/>
      <c r="D803" s="62"/>
      <c r="E803" s="77"/>
      <c r="H803" s="77"/>
      <c r="I803" s="77"/>
    </row>
    <row r="804" spans="2:9" s="58" customFormat="1" ht="15">
      <c r="B804" s="77"/>
      <c r="C804" s="61"/>
      <c r="D804" s="62"/>
      <c r="E804" s="77"/>
      <c r="H804" s="77"/>
      <c r="I804" s="77"/>
    </row>
    <row r="805" spans="2:9" s="58" customFormat="1" ht="15">
      <c r="B805" s="77"/>
      <c r="C805" s="61"/>
      <c r="D805" s="62"/>
      <c r="E805" s="77"/>
      <c r="H805" s="77"/>
      <c r="I805" s="77"/>
    </row>
    <row r="806" spans="2:9" s="58" customFormat="1" ht="15">
      <c r="B806" s="77"/>
      <c r="C806" s="61"/>
      <c r="D806" s="62"/>
      <c r="E806" s="77"/>
      <c r="H806" s="77"/>
      <c r="I806" s="77"/>
    </row>
    <row r="807" spans="2:9" s="58" customFormat="1" ht="15">
      <c r="B807" s="77"/>
      <c r="C807" s="61"/>
      <c r="D807" s="62"/>
      <c r="E807" s="77"/>
      <c r="H807" s="77"/>
      <c r="I807" s="77"/>
    </row>
    <row r="808" spans="2:9" s="58" customFormat="1" ht="15">
      <c r="B808" s="77"/>
      <c r="C808" s="61"/>
      <c r="D808" s="62"/>
      <c r="E808" s="77"/>
      <c r="H808" s="77"/>
      <c r="I808" s="77"/>
    </row>
    <row r="809" spans="2:9" s="58" customFormat="1" ht="15">
      <c r="B809" s="77"/>
      <c r="C809" s="61"/>
      <c r="D809" s="62"/>
      <c r="E809" s="77"/>
      <c r="H809" s="77"/>
      <c r="I809" s="77"/>
    </row>
    <row r="810" spans="2:9" s="58" customFormat="1" ht="15">
      <c r="B810" s="77"/>
      <c r="C810" s="61"/>
      <c r="D810" s="62"/>
      <c r="E810" s="77"/>
      <c r="H810" s="77"/>
      <c r="I810" s="77"/>
    </row>
    <row r="811" spans="2:9" s="58" customFormat="1" ht="15">
      <c r="B811" s="77"/>
      <c r="C811" s="61"/>
      <c r="D811" s="62"/>
      <c r="E811" s="77"/>
      <c r="H811" s="77"/>
      <c r="I811" s="77"/>
    </row>
    <row r="812" spans="2:9" s="58" customFormat="1" ht="15">
      <c r="B812" s="77"/>
      <c r="C812" s="61"/>
      <c r="D812" s="62"/>
      <c r="E812" s="77"/>
      <c r="H812" s="77"/>
      <c r="I812" s="77"/>
    </row>
    <row r="813" spans="2:9" s="58" customFormat="1" ht="15">
      <c r="B813" s="77"/>
      <c r="C813" s="61"/>
      <c r="D813" s="62"/>
      <c r="E813" s="77"/>
      <c r="H813" s="77"/>
      <c r="I813" s="77"/>
    </row>
    <row r="814" spans="2:9" s="58" customFormat="1" ht="15">
      <c r="B814" s="77"/>
      <c r="C814" s="61"/>
      <c r="D814" s="62"/>
      <c r="E814" s="77"/>
      <c r="H814" s="77"/>
      <c r="I814" s="77"/>
    </row>
    <row r="815" spans="2:9" s="58" customFormat="1" ht="15">
      <c r="B815" s="77"/>
      <c r="C815" s="61"/>
      <c r="D815" s="62"/>
      <c r="E815" s="77"/>
      <c r="H815" s="77"/>
      <c r="I815" s="77"/>
    </row>
    <row r="816" spans="2:9" s="58" customFormat="1" ht="15">
      <c r="B816" s="77"/>
      <c r="C816" s="61"/>
      <c r="D816" s="62"/>
      <c r="E816" s="77"/>
      <c r="H816" s="77"/>
      <c r="I816" s="77"/>
    </row>
    <row r="817" spans="2:9" s="58" customFormat="1" ht="15">
      <c r="B817" s="77"/>
      <c r="C817" s="61"/>
      <c r="D817" s="62"/>
      <c r="E817" s="77"/>
      <c r="H817" s="77"/>
      <c r="I817" s="77"/>
    </row>
    <row r="818" spans="2:9" s="58" customFormat="1" ht="15">
      <c r="B818" s="77"/>
      <c r="C818" s="61"/>
      <c r="D818" s="62"/>
      <c r="E818" s="77"/>
      <c r="H818" s="77"/>
      <c r="I818" s="77"/>
    </row>
    <row r="819" spans="2:9" s="58" customFormat="1" ht="15">
      <c r="B819" s="77"/>
      <c r="C819" s="61"/>
      <c r="D819" s="62"/>
      <c r="E819" s="77"/>
      <c r="H819" s="77"/>
      <c r="I819" s="77"/>
    </row>
    <row r="820" spans="2:9" s="58" customFormat="1" ht="15">
      <c r="B820" s="77"/>
      <c r="C820" s="61"/>
      <c r="D820" s="62"/>
      <c r="E820" s="77"/>
      <c r="H820" s="77"/>
      <c r="I820" s="77"/>
    </row>
    <row r="821" spans="2:9" s="58" customFormat="1" ht="15">
      <c r="B821" s="77"/>
      <c r="C821" s="61"/>
      <c r="D821" s="62"/>
      <c r="E821" s="77"/>
      <c r="H821" s="77"/>
      <c r="I821" s="77"/>
    </row>
    <row r="822" spans="2:9" s="58" customFormat="1" ht="15">
      <c r="B822" s="77"/>
      <c r="C822" s="61"/>
      <c r="D822" s="62"/>
      <c r="E822" s="77"/>
      <c r="H822" s="77"/>
      <c r="I822" s="77"/>
    </row>
    <row r="823" spans="2:9" s="58" customFormat="1" ht="15">
      <c r="B823" s="77"/>
      <c r="C823" s="61"/>
      <c r="D823" s="62"/>
      <c r="E823" s="77"/>
      <c r="H823" s="77"/>
      <c r="I823" s="77"/>
    </row>
    <row r="824" spans="2:9" s="58" customFormat="1" ht="15">
      <c r="B824" s="77"/>
      <c r="C824" s="61"/>
      <c r="D824" s="62"/>
      <c r="E824" s="77"/>
      <c r="H824" s="77"/>
      <c r="I824" s="77"/>
    </row>
    <row r="825" spans="2:9" s="58" customFormat="1" ht="15">
      <c r="B825" s="77"/>
      <c r="C825" s="61"/>
      <c r="D825" s="62"/>
      <c r="E825" s="77"/>
      <c r="H825" s="77"/>
      <c r="I825" s="77"/>
    </row>
    <row r="826" spans="2:9" s="58" customFormat="1" ht="15">
      <c r="B826" s="77"/>
      <c r="C826" s="61"/>
      <c r="D826" s="62"/>
      <c r="E826" s="77"/>
      <c r="H826" s="77"/>
      <c r="I826" s="77"/>
    </row>
    <row r="827" spans="2:9" s="58" customFormat="1" ht="15">
      <c r="B827" s="77"/>
      <c r="C827" s="61"/>
      <c r="D827" s="62"/>
      <c r="E827" s="77"/>
      <c r="H827" s="77"/>
      <c r="I827" s="77"/>
    </row>
    <row r="828" spans="2:9" s="58" customFormat="1" ht="15">
      <c r="B828" s="77"/>
      <c r="C828" s="61"/>
      <c r="D828" s="62"/>
      <c r="E828" s="77"/>
      <c r="H828" s="77"/>
      <c r="I828" s="77"/>
    </row>
    <row r="829" spans="2:9" s="58" customFormat="1" ht="15">
      <c r="B829" s="77"/>
      <c r="C829" s="61"/>
      <c r="D829" s="62"/>
      <c r="E829" s="77"/>
      <c r="H829" s="77"/>
      <c r="I829" s="77"/>
    </row>
    <row r="830" spans="2:9" s="58" customFormat="1" ht="15">
      <c r="B830" s="77"/>
      <c r="C830" s="61"/>
      <c r="D830" s="62"/>
      <c r="E830" s="77"/>
      <c r="H830" s="77"/>
      <c r="I830" s="77"/>
    </row>
    <row r="831" spans="2:9" s="58" customFormat="1" ht="15">
      <c r="B831" s="77"/>
      <c r="C831" s="61"/>
      <c r="D831" s="62"/>
      <c r="E831" s="77"/>
      <c r="H831" s="77"/>
      <c r="I831" s="77"/>
    </row>
    <row r="832" spans="2:9" s="58" customFormat="1" ht="15">
      <c r="B832" s="77"/>
      <c r="C832" s="61"/>
      <c r="D832" s="62"/>
      <c r="E832" s="77"/>
      <c r="H832" s="77"/>
      <c r="I832" s="77"/>
    </row>
    <row r="833" spans="2:9" s="58" customFormat="1" ht="15">
      <c r="B833" s="77"/>
      <c r="C833" s="61"/>
      <c r="D833" s="62"/>
      <c r="E833" s="77"/>
      <c r="H833" s="77"/>
      <c r="I833" s="77"/>
    </row>
    <row r="834" spans="2:9" s="58" customFormat="1" ht="15">
      <c r="B834" s="77"/>
      <c r="C834" s="61"/>
      <c r="D834" s="62"/>
      <c r="E834" s="77"/>
      <c r="H834" s="77"/>
      <c r="I834" s="77"/>
    </row>
    <row r="835" spans="2:9" s="58" customFormat="1" ht="15">
      <c r="B835" s="77"/>
      <c r="C835" s="61"/>
      <c r="D835" s="62"/>
      <c r="E835" s="77"/>
      <c r="H835" s="77"/>
      <c r="I835" s="77"/>
    </row>
    <row r="836" spans="2:9" s="58" customFormat="1" ht="15">
      <c r="B836" s="77"/>
      <c r="C836" s="61"/>
      <c r="D836" s="62"/>
      <c r="E836" s="77"/>
      <c r="H836" s="77"/>
      <c r="I836" s="77"/>
    </row>
    <row r="837" spans="2:9" s="58" customFormat="1" ht="15">
      <c r="B837" s="77"/>
      <c r="C837" s="61"/>
      <c r="D837" s="62"/>
      <c r="E837" s="77"/>
      <c r="H837" s="77"/>
      <c r="I837" s="77"/>
    </row>
    <row r="838" spans="2:9" s="58" customFormat="1" ht="15">
      <c r="B838" s="77"/>
      <c r="C838" s="61"/>
      <c r="D838" s="62"/>
      <c r="E838" s="77"/>
      <c r="H838" s="77"/>
      <c r="I838" s="77"/>
    </row>
    <row r="839" spans="2:9" s="58" customFormat="1" ht="15">
      <c r="B839" s="77"/>
      <c r="C839" s="61"/>
      <c r="D839" s="62"/>
      <c r="E839" s="77"/>
      <c r="H839" s="77"/>
      <c r="I839" s="77"/>
    </row>
    <row r="840" spans="2:9" s="58" customFormat="1" ht="15">
      <c r="B840" s="77"/>
      <c r="C840" s="61"/>
      <c r="D840" s="62"/>
      <c r="E840" s="77"/>
      <c r="H840" s="77"/>
      <c r="I840" s="77"/>
    </row>
    <row r="841" spans="2:9" s="58" customFormat="1" ht="15">
      <c r="B841" s="77"/>
      <c r="C841" s="61"/>
      <c r="D841" s="62"/>
      <c r="E841" s="77"/>
      <c r="H841" s="77"/>
      <c r="I841" s="77"/>
    </row>
    <row r="842" spans="2:9" s="58" customFormat="1" ht="15">
      <c r="B842" s="77"/>
      <c r="C842" s="61"/>
      <c r="D842" s="62"/>
      <c r="E842" s="77"/>
      <c r="H842" s="77"/>
      <c r="I842" s="77"/>
    </row>
    <row r="843" spans="2:9" s="58" customFormat="1" ht="15">
      <c r="B843" s="77"/>
      <c r="C843" s="61"/>
      <c r="D843" s="62"/>
      <c r="E843" s="77"/>
      <c r="H843" s="77"/>
      <c r="I843" s="77"/>
    </row>
    <row r="844" spans="2:9" s="58" customFormat="1" ht="15">
      <c r="B844" s="77"/>
      <c r="C844" s="61"/>
      <c r="D844" s="62"/>
      <c r="E844" s="77"/>
      <c r="H844" s="77"/>
      <c r="I844" s="77"/>
    </row>
    <row r="845" spans="2:9" s="58" customFormat="1" ht="15">
      <c r="B845" s="77"/>
      <c r="C845" s="61"/>
      <c r="D845" s="62"/>
      <c r="E845" s="77"/>
      <c r="H845" s="77"/>
      <c r="I845" s="77"/>
    </row>
    <row r="846" spans="2:9" s="58" customFormat="1" ht="15">
      <c r="B846" s="77"/>
      <c r="C846" s="61"/>
      <c r="D846" s="62"/>
      <c r="E846" s="77"/>
      <c r="H846" s="77"/>
      <c r="I846" s="77"/>
    </row>
    <row r="847" spans="2:9" s="58" customFormat="1" ht="15">
      <c r="B847" s="77"/>
      <c r="C847" s="61"/>
      <c r="D847" s="62"/>
      <c r="E847" s="77"/>
      <c r="H847" s="77"/>
      <c r="I847" s="77"/>
    </row>
    <row r="848" spans="2:9" s="58" customFormat="1" ht="15">
      <c r="B848" s="77"/>
      <c r="C848" s="61"/>
      <c r="D848" s="62"/>
      <c r="E848" s="77"/>
      <c r="H848" s="77"/>
      <c r="I848" s="77"/>
    </row>
    <row r="849" spans="2:9" s="58" customFormat="1" ht="15">
      <c r="B849" s="77"/>
      <c r="C849" s="61"/>
      <c r="D849" s="62"/>
      <c r="E849" s="77"/>
      <c r="H849" s="77"/>
      <c r="I849" s="77"/>
    </row>
    <row r="850" spans="2:9" s="58" customFormat="1" ht="15">
      <c r="B850" s="77"/>
      <c r="C850" s="61"/>
      <c r="D850" s="62"/>
      <c r="E850" s="77"/>
      <c r="H850" s="77"/>
      <c r="I850" s="77"/>
    </row>
    <row r="851" spans="2:9" s="58" customFormat="1" ht="15">
      <c r="B851" s="77"/>
      <c r="C851" s="61"/>
      <c r="D851" s="62"/>
      <c r="E851" s="77"/>
      <c r="H851" s="77"/>
      <c r="I851" s="77"/>
    </row>
    <row r="852" spans="2:9" s="58" customFormat="1" ht="15">
      <c r="B852" s="77"/>
      <c r="C852" s="61"/>
      <c r="D852" s="62"/>
      <c r="E852" s="77"/>
      <c r="H852" s="77"/>
      <c r="I852" s="77"/>
    </row>
    <row r="853" spans="2:9" s="58" customFormat="1" ht="15">
      <c r="B853" s="77"/>
      <c r="C853" s="61"/>
      <c r="D853" s="62"/>
      <c r="E853" s="77"/>
      <c r="H853" s="77"/>
      <c r="I853" s="77"/>
    </row>
    <row r="854" spans="2:9" s="58" customFormat="1" ht="15">
      <c r="B854" s="77"/>
      <c r="C854" s="61"/>
      <c r="D854" s="62"/>
      <c r="E854" s="77"/>
      <c r="H854" s="77"/>
      <c r="I854" s="77"/>
    </row>
    <row r="855" spans="2:9" s="58" customFormat="1" ht="15">
      <c r="B855" s="77"/>
      <c r="C855" s="61"/>
      <c r="D855" s="62"/>
      <c r="E855" s="77"/>
      <c r="H855" s="77"/>
      <c r="I855" s="77"/>
    </row>
    <row r="856" spans="2:9" s="58" customFormat="1" ht="15">
      <c r="B856" s="77"/>
      <c r="C856" s="61"/>
      <c r="D856" s="62"/>
      <c r="E856" s="77"/>
      <c r="H856" s="77"/>
      <c r="I856" s="77"/>
    </row>
    <row r="857" spans="2:9" s="58" customFormat="1" ht="15">
      <c r="B857" s="77"/>
      <c r="C857" s="61"/>
      <c r="D857" s="62"/>
      <c r="E857" s="77"/>
      <c r="H857" s="77"/>
      <c r="I857" s="77"/>
    </row>
    <row r="858" spans="2:9" s="58" customFormat="1" ht="15">
      <c r="B858" s="77"/>
      <c r="C858" s="61"/>
      <c r="D858" s="62"/>
      <c r="E858" s="77"/>
      <c r="H858" s="77"/>
      <c r="I858" s="77"/>
    </row>
    <row r="859" spans="2:9" s="58" customFormat="1" ht="15">
      <c r="B859" s="77"/>
      <c r="C859" s="61"/>
      <c r="D859" s="62"/>
      <c r="E859" s="77"/>
      <c r="H859" s="77"/>
      <c r="I859" s="77"/>
    </row>
    <row r="860" spans="2:9" s="58" customFormat="1" ht="15">
      <c r="B860" s="77"/>
      <c r="C860" s="61"/>
      <c r="D860" s="62"/>
      <c r="E860" s="77"/>
      <c r="H860" s="77"/>
      <c r="I860" s="77"/>
    </row>
    <row r="861" spans="2:9" s="58" customFormat="1" ht="15">
      <c r="B861" s="77"/>
      <c r="C861" s="61"/>
      <c r="D861" s="62"/>
      <c r="E861" s="77"/>
      <c r="H861" s="77"/>
      <c r="I861" s="77"/>
    </row>
    <row r="862" spans="2:9" s="58" customFormat="1" ht="15">
      <c r="B862" s="77"/>
      <c r="C862" s="61"/>
      <c r="D862" s="62"/>
      <c r="E862" s="77"/>
      <c r="H862" s="77"/>
      <c r="I862" s="77"/>
    </row>
    <row r="863" spans="2:9" s="58" customFormat="1" ht="15">
      <c r="B863" s="77"/>
      <c r="C863" s="61"/>
      <c r="D863" s="62"/>
      <c r="E863" s="77"/>
      <c r="H863" s="77"/>
      <c r="I863" s="77"/>
    </row>
    <row r="864" spans="2:9" s="58" customFormat="1" ht="15">
      <c r="B864" s="77"/>
      <c r="C864" s="61"/>
      <c r="D864" s="62"/>
      <c r="E864" s="77"/>
      <c r="H864" s="77"/>
      <c r="I864" s="77"/>
    </row>
    <row r="865" spans="2:9" s="58" customFormat="1" ht="15">
      <c r="B865" s="77"/>
      <c r="C865" s="61"/>
      <c r="D865" s="62"/>
      <c r="E865" s="77"/>
      <c r="H865" s="77"/>
      <c r="I865" s="77"/>
    </row>
    <row r="866" spans="2:9" s="58" customFormat="1" ht="15">
      <c r="B866" s="77"/>
      <c r="C866" s="61"/>
      <c r="D866" s="62"/>
      <c r="E866" s="77"/>
      <c r="H866" s="77"/>
      <c r="I866" s="77"/>
    </row>
    <row r="867" spans="2:9" s="58" customFormat="1" ht="15">
      <c r="B867" s="77"/>
      <c r="C867" s="61"/>
      <c r="D867" s="62"/>
      <c r="E867" s="77"/>
      <c r="H867" s="77"/>
      <c r="I867" s="77"/>
    </row>
    <row r="868" spans="2:9" s="58" customFormat="1" ht="15">
      <c r="B868" s="77"/>
      <c r="C868" s="61"/>
      <c r="D868" s="62"/>
      <c r="E868" s="77"/>
      <c r="H868" s="77"/>
      <c r="I868" s="77"/>
    </row>
    <row r="869" spans="2:9" s="58" customFormat="1" ht="15">
      <c r="B869" s="77"/>
      <c r="C869" s="61"/>
      <c r="D869" s="62"/>
      <c r="E869" s="77"/>
      <c r="H869" s="77"/>
      <c r="I869" s="77"/>
    </row>
    <row r="870" spans="2:9" s="58" customFormat="1" ht="15">
      <c r="B870" s="77"/>
      <c r="C870" s="61"/>
      <c r="D870" s="62"/>
      <c r="E870" s="77"/>
      <c r="H870" s="77"/>
      <c r="I870" s="77"/>
    </row>
    <row r="871" spans="2:9" s="58" customFormat="1" ht="15">
      <c r="B871" s="77"/>
      <c r="C871" s="61"/>
      <c r="D871" s="62"/>
      <c r="E871" s="77"/>
      <c r="H871" s="77"/>
      <c r="I871" s="77"/>
    </row>
    <row r="872" spans="2:9" s="58" customFormat="1" ht="15">
      <c r="B872" s="77"/>
      <c r="C872" s="61"/>
      <c r="D872" s="62"/>
      <c r="E872" s="77"/>
      <c r="H872" s="77"/>
      <c r="I872" s="77"/>
    </row>
    <row r="873" spans="2:9" s="58" customFormat="1" ht="15">
      <c r="B873" s="77"/>
      <c r="C873" s="61"/>
      <c r="D873" s="62"/>
      <c r="E873" s="77"/>
      <c r="H873" s="77"/>
      <c r="I873" s="77"/>
    </row>
    <row r="874" spans="2:9" s="58" customFormat="1" ht="15">
      <c r="B874" s="77"/>
      <c r="C874" s="61"/>
      <c r="D874" s="62"/>
      <c r="E874" s="77"/>
      <c r="H874" s="77"/>
      <c r="I874" s="77"/>
    </row>
    <row r="875" spans="2:9" s="58" customFormat="1" ht="15">
      <c r="B875" s="77"/>
      <c r="C875" s="61"/>
      <c r="D875" s="62"/>
      <c r="E875" s="77"/>
      <c r="H875" s="77"/>
      <c r="I875" s="77"/>
    </row>
    <row r="876" spans="2:9" s="58" customFormat="1" ht="15">
      <c r="B876" s="77"/>
      <c r="C876" s="61"/>
      <c r="D876" s="62"/>
      <c r="E876" s="77"/>
      <c r="H876" s="77"/>
      <c r="I876" s="77"/>
    </row>
    <row r="877" spans="2:9" s="58" customFormat="1" ht="15">
      <c r="B877" s="77"/>
      <c r="C877" s="61"/>
      <c r="D877" s="62"/>
      <c r="E877" s="77"/>
      <c r="H877" s="77"/>
      <c r="I877" s="77"/>
    </row>
    <row r="878" spans="2:9" s="58" customFormat="1" ht="15">
      <c r="B878" s="77"/>
      <c r="C878" s="61"/>
      <c r="D878" s="62"/>
      <c r="E878" s="77"/>
      <c r="H878" s="77"/>
      <c r="I878" s="77"/>
    </row>
    <row r="879" spans="2:9" s="58" customFormat="1" ht="15">
      <c r="B879" s="77"/>
      <c r="C879" s="61"/>
      <c r="D879" s="62"/>
      <c r="E879" s="77"/>
      <c r="H879" s="77"/>
      <c r="I879" s="77"/>
    </row>
    <row r="880" spans="2:9" s="58" customFormat="1" ht="15">
      <c r="B880" s="77"/>
      <c r="C880" s="61"/>
      <c r="D880" s="62"/>
      <c r="E880" s="77"/>
      <c r="H880" s="77"/>
      <c r="I880" s="77"/>
    </row>
    <row r="881" spans="2:9" s="58" customFormat="1" ht="15">
      <c r="B881" s="77"/>
      <c r="C881" s="61"/>
      <c r="D881" s="62"/>
      <c r="E881" s="77"/>
      <c r="H881" s="77"/>
      <c r="I881" s="77"/>
    </row>
    <row r="882" spans="2:9" s="58" customFormat="1" ht="15">
      <c r="B882" s="77"/>
      <c r="C882" s="61"/>
      <c r="D882" s="62"/>
      <c r="E882" s="77"/>
      <c r="H882" s="77"/>
      <c r="I882" s="77"/>
    </row>
    <row r="883" spans="2:9" s="58" customFormat="1" ht="15">
      <c r="B883" s="77"/>
      <c r="C883" s="61"/>
      <c r="D883" s="62"/>
      <c r="E883" s="77"/>
      <c r="H883" s="77"/>
      <c r="I883" s="77"/>
    </row>
    <row r="884" spans="2:9" s="58" customFormat="1" ht="15">
      <c r="B884" s="77"/>
      <c r="C884" s="61"/>
      <c r="D884" s="62"/>
      <c r="E884" s="77"/>
      <c r="H884" s="77"/>
      <c r="I884" s="77"/>
    </row>
    <row r="885" spans="2:9" s="58" customFormat="1" ht="15">
      <c r="B885" s="77"/>
      <c r="C885" s="61"/>
      <c r="D885" s="62"/>
      <c r="E885" s="77"/>
      <c r="H885" s="77"/>
      <c r="I885" s="77"/>
    </row>
    <row r="886" spans="2:9" s="58" customFormat="1" ht="15">
      <c r="B886" s="77"/>
      <c r="C886" s="61"/>
      <c r="D886" s="62"/>
      <c r="E886" s="77"/>
      <c r="H886" s="77"/>
      <c r="I886" s="77"/>
    </row>
    <row r="887" spans="2:9" s="58" customFormat="1" ht="15">
      <c r="B887" s="77"/>
      <c r="C887" s="61"/>
      <c r="D887" s="62"/>
      <c r="E887" s="77"/>
      <c r="H887" s="77"/>
      <c r="I887" s="77"/>
    </row>
    <row r="888" spans="2:9" s="58" customFormat="1" ht="15">
      <c r="B888" s="77"/>
      <c r="C888" s="61"/>
      <c r="D888" s="62"/>
      <c r="E888" s="77"/>
      <c r="H888" s="77"/>
      <c r="I888" s="77"/>
    </row>
    <row r="889" spans="2:9" s="58" customFormat="1" ht="15">
      <c r="B889" s="77"/>
      <c r="C889" s="61"/>
      <c r="D889" s="62"/>
      <c r="E889" s="77"/>
      <c r="H889" s="77"/>
      <c r="I889" s="77"/>
    </row>
    <row r="890" spans="2:9" s="58" customFormat="1" ht="15">
      <c r="B890" s="77"/>
      <c r="C890" s="61"/>
      <c r="D890" s="62"/>
      <c r="E890" s="77"/>
      <c r="H890" s="77"/>
      <c r="I890" s="77"/>
    </row>
    <row r="891" spans="2:9" s="58" customFormat="1" ht="15">
      <c r="B891" s="77"/>
      <c r="C891" s="61"/>
      <c r="D891" s="62"/>
      <c r="E891" s="77"/>
      <c r="H891" s="77"/>
      <c r="I891" s="77"/>
    </row>
    <row r="892" spans="2:9" s="58" customFormat="1" ht="15">
      <c r="B892" s="77"/>
      <c r="C892" s="61"/>
      <c r="D892" s="62"/>
      <c r="E892" s="77"/>
      <c r="H892" s="77"/>
      <c r="I892" s="77"/>
    </row>
    <row r="893" spans="2:9" s="58" customFormat="1" ht="15">
      <c r="B893" s="77"/>
      <c r="C893" s="61"/>
      <c r="D893" s="62"/>
      <c r="E893" s="77"/>
      <c r="H893" s="77"/>
      <c r="I893" s="77"/>
    </row>
    <row r="894" spans="2:9" s="58" customFormat="1" ht="15">
      <c r="B894" s="77"/>
      <c r="C894" s="61"/>
      <c r="D894" s="62"/>
      <c r="E894" s="77"/>
      <c r="H894" s="77"/>
      <c r="I894" s="77"/>
    </row>
    <row r="895" spans="2:9" s="58" customFormat="1" ht="15">
      <c r="B895" s="77"/>
      <c r="C895" s="61"/>
      <c r="D895" s="62"/>
      <c r="E895" s="77"/>
      <c r="H895" s="77"/>
      <c r="I895" s="77"/>
    </row>
    <row r="896" spans="2:9" s="58" customFormat="1" ht="15">
      <c r="B896" s="77"/>
      <c r="C896" s="61"/>
      <c r="D896" s="62"/>
      <c r="E896" s="77"/>
      <c r="H896" s="77"/>
      <c r="I896" s="77"/>
    </row>
    <row r="897" spans="2:9" s="58" customFormat="1" ht="15">
      <c r="B897" s="77"/>
      <c r="C897" s="61"/>
      <c r="D897" s="62"/>
      <c r="E897" s="77"/>
      <c r="H897" s="77"/>
      <c r="I897" s="77"/>
    </row>
    <row r="898" spans="2:9" s="58" customFormat="1" ht="15">
      <c r="B898" s="77"/>
      <c r="C898" s="61"/>
      <c r="D898" s="62"/>
      <c r="E898" s="77"/>
      <c r="H898" s="77"/>
      <c r="I898" s="77"/>
    </row>
    <row r="899" spans="2:9" s="58" customFormat="1" ht="15">
      <c r="B899" s="77"/>
      <c r="C899" s="61"/>
      <c r="D899" s="62"/>
      <c r="E899" s="77"/>
      <c r="H899" s="77"/>
      <c r="I899" s="77"/>
    </row>
    <row r="900" spans="2:9" s="58" customFormat="1" ht="15">
      <c r="B900" s="77"/>
      <c r="C900" s="61"/>
      <c r="D900" s="62"/>
      <c r="E900" s="77"/>
      <c r="H900" s="77"/>
      <c r="I900" s="77"/>
    </row>
    <row r="901" spans="2:9" s="58" customFormat="1" ht="15">
      <c r="B901" s="77"/>
      <c r="C901" s="61"/>
      <c r="D901" s="62"/>
      <c r="E901" s="77"/>
      <c r="H901" s="77"/>
      <c r="I901" s="77"/>
    </row>
    <row r="902" spans="2:9" s="58" customFormat="1" ht="15">
      <c r="B902" s="77"/>
      <c r="C902" s="61"/>
      <c r="D902" s="62"/>
      <c r="E902" s="77"/>
      <c r="H902" s="77"/>
      <c r="I902" s="77"/>
    </row>
    <row r="903" spans="2:9" s="58" customFormat="1" ht="15">
      <c r="B903" s="77"/>
      <c r="C903" s="61"/>
      <c r="D903" s="62"/>
      <c r="E903" s="77"/>
      <c r="H903" s="77"/>
      <c r="I903" s="77"/>
    </row>
    <row r="904" spans="2:9" s="58" customFormat="1" ht="15">
      <c r="B904" s="77"/>
      <c r="C904" s="61"/>
      <c r="D904" s="62"/>
      <c r="E904" s="77"/>
      <c r="H904" s="77"/>
      <c r="I904" s="77"/>
    </row>
    <row r="905" spans="2:9" s="58" customFormat="1" ht="15">
      <c r="B905" s="77"/>
      <c r="C905" s="61"/>
      <c r="D905" s="62"/>
      <c r="E905" s="77"/>
      <c r="H905" s="77"/>
      <c r="I905" s="77"/>
    </row>
    <row r="906" spans="2:9" s="58" customFormat="1" ht="15">
      <c r="B906" s="77"/>
      <c r="C906" s="61"/>
      <c r="D906" s="62"/>
      <c r="E906" s="77"/>
      <c r="H906" s="77"/>
      <c r="I906" s="77"/>
    </row>
    <row r="907" spans="2:9" s="58" customFormat="1" ht="15">
      <c r="B907" s="77"/>
      <c r="C907" s="61"/>
      <c r="D907" s="62"/>
      <c r="E907" s="77"/>
      <c r="H907" s="77"/>
      <c r="I907" s="77"/>
    </row>
    <row r="908" spans="2:9" s="58" customFormat="1" ht="15">
      <c r="B908" s="77"/>
      <c r="C908" s="61"/>
      <c r="D908" s="62"/>
      <c r="E908" s="77"/>
      <c r="H908" s="77"/>
      <c r="I908" s="77"/>
    </row>
    <row r="909" spans="2:9" s="58" customFormat="1" ht="15">
      <c r="B909" s="77"/>
      <c r="C909" s="61"/>
      <c r="D909" s="62"/>
      <c r="E909" s="77"/>
      <c r="H909" s="77"/>
      <c r="I909" s="77"/>
    </row>
    <row r="910" spans="2:9" s="58" customFormat="1" ht="15">
      <c r="B910" s="77"/>
      <c r="C910" s="61"/>
      <c r="D910" s="62"/>
      <c r="E910" s="77"/>
      <c r="H910" s="77"/>
      <c r="I910" s="77"/>
    </row>
    <row r="911" spans="2:9" s="58" customFormat="1" ht="15">
      <c r="B911" s="77"/>
      <c r="C911" s="61"/>
      <c r="D911" s="62"/>
      <c r="E911" s="77"/>
      <c r="H911" s="77"/>
      <c r="I911" s="77"/>
    </row>
    <row r="912" spans="2:9" s="58" customFormat="1" ht="15">
      <c r="B912" s="77"/>
      <c r="C912" s="61"/>
      <c r="D912" s="62"/>
      <c r="E912" s="77"/>
      <c r="H912" s="77"/>
      <c r="I912" s="77"/>
    </row>
    <row r="913" spans="2:9" s="58" customFormat="1" ht="15">
      <c r="B913" s="77"/>
      <c r="C913" s="61"/>
      <c r="D913" s="62"/>
      <c r="E913" s="77"/>
      <c r="H913" s="77"/>
      <c r="I913" s="77"/>
    </row>
    <row r="914" spans="2:9" s="58" customFormat="1" ht="15">
      <c r="B914" s="77"/>
      <c r="C914" s="61"/>
      <c r="D914" s="62"/>
      <c r="E914" s="77"/>
      <c r="H914" s="77"/>
      <c r="I914" s="77"/>
    </row>
    <row r="915" spans="2:9" s="58" customFormat="1" ht="15">
      <c r="B915" s="77"/>
      <c r="C915" s="61"/>
      <c r="D915" s="62"/>
      <c r="E915" s="77"/>
      <c r="H915" s="77"/>
      <c r="I915" s="77"/>
    </row>
    <row r="916" spans="2:9" s="58" customFormat="1" ht="15">
      <c r="B916" s="77"/>
      <c r="C916" s="61"/>
      <c r="D916" s="62"/>
      <c r="E916" s="77"/>
      <c r="H916" s="77"/>
      <c r="I916" s="77"/>
    </row>
    <row r="917" spans="2:9" s="58" customFormat="1" ht="15">
      <c r="B917" s="77"/>
      <c r="C917" s="61"/>
      <c r="D917" s="62"/>
      <c r="E917" s="77"/>
      <c r="H917" s="77"/>
      <c r="I917" s="77"/>
    </row>
    <row r="918" spans="2:9" s="58" customFormat="1" ht="15">
      <c r="B918" s="77"/>
      <c r="C918" s="61"/>
      <c r="D918" s="62"/>
      <c r="E918" s="77"/>
      <c r="H918" s="77"/>
      <c r="I918" s="77"/>
    </row>
    <row r="919" spans="2:9" s="58" customFormat="1" ht="15">
      <c r="B919" s="77"/>
      <c r="C919" s="61"/>
      <c r="D919" s="62"/>
      <c r="E919" s="77"/>
      <c r="H919" s="77"/>
      <c r="I919" s="77"/>
    </row>
    <row r="920" spans="2:9" s="58" customFormat="1" ht="15">
      <c r="B920" s="77"/>
      <c r="C920" s="61"/>
      <c r="D920" s="62"/>
      <c r="E920" s="77"/>
      <c r="H920" s="77"/>
      <c r="I920" s="77"/>
    </row>
    <row r="921" spans="2:9" s="58" customFormat="1" ht="15">
      <c r="B921" s="77"/>
      <c r="C921" s="61"/>
      <c r="D921" s="62"/>
      <c r="E921" s="77"/>
      <c r="H921" s="77"/>
      <c r="I921" s="77"/>
    </row>
    <row r="922" spans="2:9" s="58" customFormat="1" ht="15">
      <c r="B922" s="77"/>
      <c r="C922" s="61"/>
      <c r="D922" s="62"/>
      <c r="E922" s="77"/>
      <c r="H922" s="77"/>
      <c r="I922" s="77"/>
    </row>
    <row r="923" spans="2:9" s="58" customFormat="1" ht="15">
      <c r="B923" s="77"/>
      <c r="C923" s="61"/>
      <c r="D923" s="62"/>
      <c r="E923" s="77"/>
      <c r="H923" s="77"/>
      <c r="I923" s="77"/>
    </row>
    <row r="924" spans="2:9" s="58" customFormat="1" ht="15">
      <c r="B924" s="77"/>
      <c r="C924" s="61"/>
      <c r="D924" s="62"/>
      <c r="E924" s="77"/>
      <c r="H924" s="77"/>
      <c r="I924" s="77"/>
    </row>
    <row r="925" spans="2:9" s="58" customFormat="1" ht="15">
      <c r="B925" s="77"/>
      <c r="C925" s="61"/>
      <c r="D925" s="62"/>
      <c r="E925" s="77"/>
      <c r="H925" s="77"/>
      <c r="I925" s="77"/>
    </row>
    <row r="926" spans="2:9" s="58" customFormat="1" ht="15">
      <c r="B926" s="77"/>
      <c r="C926" s="61"/>
      <c r="D926" s="62"/>
      <c r="E926" s="77"/>
      <c r="H926" s="77"/>
      <c r="I926" s="77"/>
    </row>
    <row r="927" spans="2:9" s="58" customFormat="1" ht="15">
      <c r="B927" s="77"/>
      <c r="C927" s="61"/>
      <c r="D927" s="62"/>
      <c r="E927" s="77"/>
      <c r="H927" s="77"/>
      <c r="I927" s="77"/>
    </row>
    <row r="928" spans="2:9" s="58" customFormat="1" ht="15">
      <c r="B928" s="77"/>
      <c r="C928" s="61"/>
      <c r="D928" s="62"/>
      <c r="E928" s="77"/>
      <c r="H928" s="77"/>
      <c r="I928" s="77"/>
    </row>
    <row r="929" spans="2:9" s="58" customFormat="1" ht="15">
      <c r="B929" s="77"/>
      <c r="C929" s="61"/>
      <c r="D929" s="62"/>
      <c r="E929" s="77"/>
      <c r="H929" s="77"/>
      <c r="I929" s="77"/>
    </row>
    <row r="930" spans="2:9" s="58" customFormat="1" ht="15">
      <c r="B930" s="77"/>
      <c r="C930" s="61"/>
      <c r="D930" s="62"/>
      <c r="E930" s="77"/>
      <c r="H930" s="77"/>
      <c r="I930" s="77"/>
    </row>
    <row r="931" spans="2:9" s="58" customFormat="1" ht="15">
      <c r="B931" s="77"/>
      <c r="C931" s="61"/>
      <c r="D931" s="62"/>
      <c r="E931" s="77"/>
      <c r="H931" s="77"/>
      <c r="I931" s="77"/>
    </row>
    <row r="932" spans="2:9" s="58" customFormat="1" ht="15">
      <c r="B932" s="77"/>
      <c r="C932" s="61"/>
      <c r="D932" s="62"/>
      <c r="E932" s="77"/>
      <c r="H932" s="77"/>
      <c r="I932" s="77"/>
    </row>
    <row r="933" spans="2:9" s="58" customFormat="1" ht="15">
      <c r="B933" s="77"/>
      <c r="C933" s="61"/>
      <c r="D933" s="62"/>
      <c r="E933" s="77"/>
      <c r="H933" s="77"/>
      <c r="I933" s="77"/>
    </row>
    <row r="934" spans="2:9" s="58" customFormat="1" ht="15">
      <c r="B934" s="77"/>
      <c r="C934" s="61"/>
      <c r="D934" s="62"/>
      <c r="E934" s="77"/>
      <c r="H934" s="77"/>
      <c r="I934" s="77"/>
    </row>
    <row r="935" spans="2:9" s="58" customFormat="1" ht="15">
      <c r="B935" s="77"/>
      <c r="C935" s="61"/>
      <c r="D935" s="62"/>
      <c r="E935" s="77"/>
      <c r="H935" s="77"/>
      <c r="I935" s="77"/>
    </row>
    <row r="936" spans="2:9" s="58" customFormat="1" ht="15">
      <c r="B936" s="77"/>
      <c r="C936" s="61"/>
      <c r="D936" s="62"/>
      <c r="E936" s="77"/>
      <c r="H936" s="77"/>
      <c r="I936" s="77"/>
    </row>
    <row r="937" spans="2:9" s="58" customFormat="1" ht="15">
      <c r="B937" s="77"/>
      <c r="C937" s="61"/>
      <c r="D937" s="62"/>
      <c r="E937" s="77"/>
      <c r="H937" s="77"/>
      <c r="I937" s="77"/>
    </row>
    <row r="938" spans="2:9" s="58" customFormat="1" ht="15">
      <c r="B938" s="77"/>
      <c r="C938" s="61"/>
      <c r="D938" s="62"/>
      <c r="E938" s="77"/>
      <c r="H938" s="77"/>
      <c r="I938" s="77"/>
    </row>
    <row r="939" spans="2:9" s="58" customFormat="1" ht="15">
      <c r="B939" s="77"/>
      <c r="C939" s="61"/>
      <c r="D939" s="62"/>
      <c r="E939" s="77"/>
      <c r="H939" s="77"/>
      <c r="I939" s="77"/>
    </row>
    <row r="940" spans="2:9" s="58" customFormat="1" ht="15">
      <c r="B940" s="77"/>
      <c r="C940" s="61"/>
      <c r="D940" s="62"/>
      <c r="E940" s="77"/>
      <c r="H940" s="77"/>
      <c r="I940" s="77"/>
    </row>
    <row r="941" spans="2:9" s="58" customFormat="1" ht="15">
      <c r="B941" s="77"/>
      <c r="C941" s="61"/>
      <c r="D941" s="62"/>
      <c r="E941" s="77"/>
      <c r="H941" s="77"/>
      <c r="I941" s="77"/>
    </row>
    <row r="942" spans="2:9" s="58" customFormat="1" ht="15">
      <c r="B942" s="77"/>
      <c r="C942" s="61"/>
      <c r="D942" s="62"/>
      <c r="E942" s="77"/>
      <c r="H942" s="77"/>
      <c r="I942" s="77"/>
    </row>
    <row r="943" spans="2:9" s="58" customFormat="1" ht="15">
      <c r="B943" s="77"/>
      <c r="C943" s="61"/>
      <c r="D943" s="62"/>
      <c r="E943" s="77"/>
      <c r="H943" s="77"/>
      <c r="I943" s="77"/>
    </row>
    <row r="944" spans="2:9" s="58" customFormat="1" ht="15">
      <c r="B944" s="77"/>
      <c r="C944" s="61"/>
      <c r="D944" s="62"/>
      <c r="E944" s="77"/>
      <c r="H944" s="77"/>
      <c r="I944" s="77"/>
    </row>
    <row r="945" spans="2:9" s="58" customFormat="1" ht="15">
      <c r="B945" s="77"/>
      <c r="C945" s="61"/>
      <c r="D945" s="62"/>
      <c r="E945" s="77"/>
      <c r="H945" s="77"/>
      <c r="I945" s="77"/>
    </row>
    <row r="946" spans="2:9" s="58" customFormat="1" ht="15">
      <c r="B946" s="77"/>
      <c r="C946" s="61"/>
      <c r="D946" s="62"/>
      <c r="E946" s="77"/>
      <c r="H946" s="77"/>
      <c r="I946" s="77"/>
    </row>
    <row r="947" spans="2:9" s="58" customFormat="1" ht="15">
      <c r="B947" s="77"/>
      <c r="C947" s="61"/>
      <c r="D947" s="62"/>
      <c r="E947" s="77"/>
      <c r="H947" s="77"/>
      <c r="I947" s="77"/>
    </row>
    <row r="948" spans="2:9" s="58" customFormat="1" ht="15">
      <c r="B948" s="77"/>
      <c r="C948" s="61"/>
      <c r="D948" s="62"/>
      <c r="E948" s="77"/>
      <c r="H948" s="77"/>
      <c r="I948" s="77"/>
    </row>
    <row r="949" spans="2:9" s="58" customFormat="1" ht="15">
      <c r="B949" s="77"/>
      <c r="C949" s="61"/>
      <c r="D949" s="62"/>
      <c r="E949" s="77"/>
      <c r="H949" s="77"/>
      <c r="I949" s="77"/>
    </row>
    <row r="950" spans="2:9" s="58" customFormat="1" ht="15">
      <c r="B950" s="77"/>
      <c r="C950" s="61"/>
      <c r="D950" s="62"/>
      <c r="E950" s="77"/>
      <c r="H950" s="77"/>
      <c r="I950" s="77"/>
    </row>
    <row r="951" spans="2:9" s="58" customFormat="1" ht="15">
      <c r="B951" s="77"/>
      <c r="C951" s="61"/>
      <c r="D951" s="62"/>
      <c r="E951" s="77"/>
      <c r="H951" s="77"/>
      <c r="I951" s="77"/>
    </row>
    <row r="952" spans="2:9" s="58" customFormat="1" ht="15">
      <c r="B952" s="77"/>
      <c r="C952" s="61"/>
      <c r="D952" s="62"/>
      <c r="E952" s="77"/>
      <c r="H952" s="77"/>
      <c r="I952" s="77"/>
    </row>
    <row r="953" spans="2:9" s="58" customFormat="1" ht="15">
      <c r="B953" s="77"/>
      <c r="C953" s="61"/>
      <c r="D953" s="62"/>
      <c r="E953" s="77"/>
      <c r="H953" s="77"/>
      <c r="I953" s="77"/>
    </row>
    <row r="954" spans="2:9" s="58" customFormat="1" ht="15">
      <c r="B954" s="77"/>
      <c r="C954" s="61"/>
      <c r="D954" s="62"/>
      <c r="E954" s="77"/>
      <c r="H954" s="77"/>
      <c r="I954" s="77"/>
    </row>
    <row r="955" spans="2:9" s="58" customFormat="1" ht="15">
      <c r="B955" s="77"/>
      <c r="C955" s="61"/>
      <c r="D955" s="62"/>
      <c r="E955" s="77"/>
      <c r="H955" s="77"/>
      <c r="I955" s="77"/>
    </row>
    <row r="956" spans="2:9" s="58" customFormat="1" ht="15">
      <c r="B956" s="77"/>
      <c r="C956" s="61"/>
      <c r="D956" s="62"/>
      <c r="E956" s="77"/>
      <c r="H956" s="77"/>
      <c r="I956" s="77"/>
    </row>
    <row r="957" spans="2:9" s="58" customFormat="1" ht="15">
      <c r="B957" s="77"/>
      <c r="C957" s="61"/>
      <c r="D957" s="62"/>
      <c r="E957" s="77"/>
      <c r="H957" s="77"/>
      <c r="I957" s="77"/>
    </row>
    <row r="958" spans="2:9" s="58" customFormat="1" ht="15">
      <c r="B958" s="77"/>
      <c r="C958" s="61"/>
      <c r="D958" s="62"/>
      <c r="E958" s="77"/>
      <c r="H958" s="77"/>
      <c r="I958" s="77"/>
    </row>
    <row r="959" spans="2:9" s="58" customFormat="1" ht="15">
      <c r="B959" s="77"/>
      <c r="C959" s="61"/>
      <c r="D959" s="62"/>
      <c r="E959" s="77"/>
      <c r="H959" s="77"/>
      <c r="I959" s="77"/>
    </row>
    <row r="960" spans="2:9" s="58" customFormat="1" ht="15">
      <c r="B960" s="77"/>
      <c r="C960" s="61"/>
      <c r="D960" s="62"/>
      <c r="E960" s="77"/>
      <c r="H960" s="77"/>
      <c r="I960" s="77"/>
    </row>
    <row r="961" spans="2:9" s="58" customFormat="1" ht="15">
      <c r="B961" s="77"/>
      <c r="C961" s="61"/>
      <c r="D961" s="62"/>
      <c r="E961" s="77"/>
      <c r="H961" s="77"/>
      <c r="I961" s="77"/>
    </row>
    <row r="962" spans="2:9" s="58" customFormat="1" ht="15">
      <c r="B962" s="77"/>
      <c r="C962" s="61"/>
      <c r="D962" s="62"/>
      <c r="E962" s="77"/>
      <c r="H962" s="77"/>
      <c r="I962" s="77"/>
    </row>
    <row r="963" spans="2:9" s="58" customFormat="1" ht="15">
      <c r="B963" s="77"/>
      <c r="C963" s="61"/>
      <c r="D963" s="62"/>
      <c r="E963" s="77"/>
      <c r="H963" s="77"/>
      <c r="I963" s="77"/>
    </row>
    <row r="964" spans="2:9" s="58" customFormat="1" ht="15">
      <c r="B964" s="77"/>
      <c r="C964" s="61"/>
      <c r="D964" s="62"/>
      <c r="E964" s="77"/>
      <c r="H964" s="77"/>
      <c r="I964" s="77"/>
    </row>
    <row r="965" spans="2:9" s="58" customFormat="1" ht="15">
      <c r="B965" s="77"/>
      <c r="C965" s="61"/>
      <c r="D965" s="62"/>
      <c r="E965" s="77"/>
      <c r="H965" s="77"/>
      <c r="I965" s="77"/>
    </row>
    <row r="966" spans="2:9" s="58" customFormat="1" ht="15">
      <c r="B966" s="77"/>
      <c r="C966" s="61"/>
      <c r="D966" s="62"/>
      <c r="E966" s="77"/>
      <c r="H966" s="77"/>
      <c r="I966" s="77"/>
    </row>
    <row r="967" spans="2:9" s="58" customFormat="1" ht="15">
      <c r="B967" s="77"/>
      <c r="C967" s="61"/>
      <c r="D967" s="62"/>
      <c r="E967" s="77"/>
      <c r="H967" s="77"/>
      <c r="I967" s="77"/>
    </row>
    <row r="968" spans="2:9" s="58" customFormat="1" ht="15">
      <c r="B968" s="77"/>
      <c r="C968" s="61"/>
      <c r="D968" s="62"/>
      <c r="E968" s="77"/>
      <c r="H968" s="77"/>
      <c r="I968" s="77"/>
    </row>
    <row r="969" spans="2:9" s="58" customFormat="1" ht="15">
      <c r="B969" s="77"/>
      <c r="C969" s="61"/>
      <c r="D969" s="62"/>
      <c r="E969" s="77"/>
      <c r="H969" s="77"/>
      <c r="I969" s="77"/>
    </row>
    <row r="970" spans="2:9" s="58" customFormat="1" ht="15">
      <c r="B970" s="77"/>
      <c r="C970" s="61"/>
      <c r="D970" s="62"/>
      <c r="E970" s="77"/>
      <c r="H970" s="77"/>
      <c r="I970" s="77"/>
    </row>
    <row r="971" spans="2:9" s="58" customFormat="1" ht="15">
      <c r="B971" s="77"/>
      <c r="C971" s="61"/>
      <c r="D971" s="62"/>
      <c r="E971" s="77"/>
      <c r="H971" s="77"/>
      <c r="I971" s="77"/>
    </row>
    <row r="972" spans="2:9" s="58" customFormat="1" ht="15">
      <c r="B972" s="77"/>
      <c r="C972" s="61"/>
      <c r="D972" s="62"/>
      <c r="E972" s="77"/>
      <c r="H972" s="77"/>
      <c r="I972" s="77"/>
    </row>
    <row r="973" spans="2:9" s="58" customFormat="1" ht="15">
      <c r="B973" s="77"/>
      <c r="C973" s="61"/>
      <c r="D973" s="62"/>
      <c r="E973" s="77"/>
      <c r="H973" s="77"/>
      <c r="I973" s="77"/>
    </row>
    <row r="974" spans="2:9" s="58" customFormat="1" ht="15">
      <c r="B974" s="77"/>
      <c r="C974" s="61"/>
      <c r="D974" s="62"/>
      <c r="E974" s="77"/>
      <c r="H974" s="77"/>
      <c r="I974" s="77"/>
    </row>
    <row r="975" spans="2:9" s="58" customFormat="1" ht="15">
      <c r="B975" s="77"/>
      <c r="C975" s="61"/>
      <c r="D975" s="62"/>
      <c r="E975" s="77"/>
      <c r="H975" s="77"/>
      <c r="I975" s="77"/>
    </row>
    <row r="976" spans="2:9" s="58" customFormat="1" ht="15">
      <c r="B976" s="77"/>
      <c r="C976" s="61"/>
      <c r="D976" s="62"/>
      <c r="E976" s="77"/>
      <c r="H976" s="77"/>
      <c r="I976" s="77"/>
    </row>
    <row r="977" spans="2:9" s="58" customFormat="1" ht="15">
      <c r="B977" s="77"/>
      <c r="C977" s="61"/>
      <c r="D977" s="62"/>
      <c r="E977" s="77"/>
      <c r="H977" s="77"/>
      <c r="I977" s="77"/>
    </row>
    <row r="978" spans="2:9" s="58" customFormat="1" ht="15">
      <c r="B978" s="77"/>
      <c r="C978" s="61"/>
      <c r="D978" s="62"/>
      <c r="E978" s="77"/>
      <c r="H978" s="77"/>
      <c r="I978" s="77"/>
    </row>
    <row r="979" spans="2:9" s="58" customFormat="1" ht="15">
      <c r="B979" s="77"/>
      <c r="C979" s="61"/>
      <c r="D979" s="62"/>
      <c r="E979" s="77"/>
      <c r="H979" s="77"/>
      <c r="I979" s="77"/>
    </row>
    <row r="980" spans="2:9" s="58" customFormat="1" ht="15">
      <c r="B980" s="77"/>
      <c r="C980" s="61"/>
      <c r="D980" s="62"/>
      <c r="E980" s="77"/>
      <c r="H980" s="77"/>
      <c r="I980" s="77"/>
    </row>
    <row r="981" spans="2:9" s="58" customFormat="1" ht="15">
      <c r="B981" s="77"/>
      <c r="C981" s="61"/>
      <c r="D981" s="62"/>
      <c r="E981" s="77"/>
      <c r="H981" s="77"/>
      <c r="I981" s="77"/>
    </row>
    <row r="982" spans="2:9" s="58" customFormat="1" ht="15">
      <c r="B982" s="77"/>
      <c r="C982" s="61"/>
      <c r="D982" s="62"/>
      <c r="E982" s="77"/>
      <c r="H982" s="77"/>
      <c r="I982" s="77"/>
    </row>
    <row r="983" spans="2:9" s="58" customFormat="1" ht="15">
      <c r="B983" s="77"/>
      <c r="C983" s="61"/>
      <c r="D983" s="62"/>
      <c r="E983" s="77"/>
      <c r="H983" s="77"/>
      <c r="I983" s="77"/>
    </row>
    <row r="984" spans="2:9" s="58" customFormat="1" ht="15">
      <c r="B984" s="77"/>
      <c r="C984" s="61"/>
      <c r="D984" s="62"/>
      <c r="E984" s="77"/>
      <c r="H984" s="77"/>
      <c r="I984" s="77"/>
    </row>
    <row r="985" spans="2:9" s="58" customFormat="1" ht="15">
      <c r="B985" s="77"/>
      <c r="C985" s="61"/>
      <c r="D985" s="62"/>
      <c r="E985" s="77"/>
      <c r="H985" s="77"/>
      <c r="I985" s="77"/>
    </row>
    <row r="986" spans="2:9" s="58" customFormat="1" ht="15">
      <c r="B986" s="77"/>
      <c r="C986" s="61"/>
      <c r="D986" s="62"/>
      <c r="E986" s="77"/>
      <c r="H986" s="77"/>
      <c r="I986" s="77"/>
    </row>
    <row r="987" spans="2:9" s="58" customFormat="1" ht="15">
      <c r="B987" s="77"/>
      <c r="C987" s="61"/>
      <c r="D987" s="62"/>
      <c r="E987" s="77"/>
      <c r="H987" s="77"/>
      <c r="I987" s="77"/>
    </row>
    <row r="988" spans="2:9" s="58" customFormat="1" ht="15">
      <c r="B988" s="77"/>
      <c r="C988" s="61"/>
      <c r="D988" s="62"/>
      <c r="E988" s="77"/>
      <c r="H988" s="77"/>
      <c r="I988" s="77"/>
    </row>
    <row r="989" spans="2:9" s="58" customFormat="1" ht="15">
      <c r="B989" s="77"/>
      <c r="C989" s="61"/>
      <c r="D989" s="62"/>
      <c r="E989" s="77"/>
      <c r="H989" s="77"/>
      <c r="I989" s="77"/>
    </row>
    <row r="990" spans="2:9" s="58" customFormat="1" ht="15">
      <c r="B990" s="77"/>
      <c r="C990" s="61"/>
      <c r="D990" s="62"/>
      <c r="E990" s="77"/>
      <c r="H990" s="77"/>
      <c r="I990" s="77"/>
    </row>
    <row r="991" spans="2:9" s="58" customFormat="1" ht="15">
      <c r="B991" s="77"/>
      <c r="C991" s="61"/>
      <c r="D991" s="62"/>
      <c r="E991" s="77"/>
      <c r="H991" s="77"/>
      <c r="I991" s="77"/>
    </row>
    <row r="992" spans="2:9" s="58" customFormat="1" ht="15">
      <c r="B992" s="77"/>
      <c r="C992" s="61"/>
      <c r="D992" s="62"/>
      <c r="E992" s="77"/>
      <c r="H992" s="77"/>
      <c r="I992" s="77"/>
    </row>
    <row r="993" spans="2:9" s="58" customFormat="1" ht="15">
      <c r="B993" s="77"/>
      <c r="C993" s="61"/>
      <c r="D993" s="62"/>
      <c r="E993" s="77"/>
      <c r="H993" s="77"/>
      <c r="I993" s="77"/>
    </row>
    <row r="994" spans="2:9" s="58" customFormat="1" ht="15">
      <c r="B994" s="77"/>
      <c r="C994" s="61"/>
      <c r="D994" s="62"/>
      <c r="E994" s="77"/>
      <c r="H994" s="77"/>
      <c r="I994" s="77"/>
    </row>
    <row r="995" spans="2:9" s="58" customFormat="1" ht="15">
      <c r="B995" s="77"/>
      <c r="C995" s="61"/>
      <c r="D995" s="62"/>
      <c r="E995" s="77"/>
      <c r="H995" s="77"/>
      <c r="I995" s="77"/>
    </row>
    <row r="996" spans="2:9" s="58" customFormat="1" ht="15">
      <c r="B996" s="77"/>
      <c r="C996" s="61"/>
      <c r="D996" s="62"/>
      <c r="E996" s="77"/>
      <c r="H996" s="77"/>
      <c r="I996" s="77"/>
    </row>
    <row r="997" spans="2:9" s="58" customFormat="1" ht="15">
      <c r="B997" s="77"/>
      <c r="C997" s="61"/>
      <c r="D997" s="62"/>
      <c r="E997" s="77"/>
      <c r="H997" s="77"/>
      <c r="I997" s="77"/>
    </row>
    <row r="998" spans="2:9" s="58" customFormat="1" ht="15">
      <c r="B998" s="77"/>
      <c r="C998" s="61"/>
      <c r="D998" s="62"/>
      <c r="E998" s="77"/>
      <c r="H998" s="77"/>
      <c r="I998" s="77"/>
    </row>
    <row r="999" spans="2:9" s="58" customFormat="1" ht="15">
      <c r="B999" s="77"/>
      <c r="C999" s="61"/>
      <c r="D999" s="62"/>
      <c r="E999" s="77"/>
      <c r="H999" s="77"/>
      <c r="I999" s="77"/>
    </row>
    <row r="1000" spans="2:9" s="58" customFormat="1" ht="15">
      <c r="B1000" s="77"/>
      <c r="C1000" s="61"/>
      <c r="D1000" s="62"/>
      <c r="E1000" s="77"/>
      <c r="H1000" s="77"/>
      <c r="I1000" s="77"/>
    </row>
    <row r="1001" spans="2:9" s="58" customFormat="1" ht="15">
      <c r="B1001" s="77"/>
      <c r="C1001" s="61"/>
      <c r="D1001" s="62"/>
      <c r="E1001" s="77"/>
      <c r="H1001" s="77"/>
      <c r="I1001" s="77"/>
    </row>
    <row r="1002" spans="2:9" s="58" customFormat="1" ht="15">
      <c r="B1002" s="77"/>
      <c r="C1002" s="61"/>
      <c r="D1002" s="62"/>
      <c r="E1002" s="77"/>
      <c r="H1002" s="77"/>
      <c r="I1002" s="77"/>
    </row>
    <row r="1003" spans="2:9" s="58" customFormat="1" ht="15">
      <c r="B1003" s="77"/>
      <c r="C1003" s="61"/>
      <c r="D1003" s="62"/>
      <c r="E1003" s="77"/>
      <c r="H1003" s="77"/>
      <c r="I1003" s="77"/>
    </row>
    <row r="1004" spans="2:9" s="58" customFormat="1" ht="15">
      <c r="B1004" s="77"/>
      <c r="C1004" s="61"/>
      <c r="D1004" s="62"/>
      <c r="E1004" s="77"/>
      <c r="H1004" s="77"/>
      <c r="I1004" s="77"/>
    </row>
    <row r="1005" spans="2:9" s="58" customFormat="1" ht="15">
      <c r="B1005" s="77"/>
      <c r="C1005" s="61"/>
      <c r="D1005" s="62"/>
      <c r="E1005" s="77"/>
      <c r="H1005" s="77"/>
      <c r="I1005" s="77"/>
    </row>
    <row r="1006" spans="2:9" s="58" customFormat="1" ht="15">
      <c r="B1006" s="77"/>
      <c r="C1006" s="61"/>
      <c r="D1006" s="62"/>
      <c r="E1006" s="77"/>
      <c r="H1006" s="77"/>
      <c r="I1006" s="77"/>
    </row>
    <row r="1007" spans="2:9" s="58" customFormat="1" ht="15">
      <c r="B1007" s="77"/>
      <c r="C1007" s="61"/>
      <c r="D1007" s="62"/>
      <c r="E1007" s="77"/>
      <c r="H1007" s="77"/>
      <c r="I1007" s="77"/>
    </row>
    <row r="1008" spans="2:9" s="58" customFormat="1" ht="15">
      <c r="B1008" s="77"/>
      <c r="C1008" s="61"/>
      <c r="D1008" s="62"/>
      <c r="E1008" s="77"/>
      <c r="H1008" s="77"/>
      <c r="I1008" s="77"/>
    </row>
    <row r="1009" spans="2:9" s="58" customFormat="1" ht="15">
      <c r="B1009" s="77"/>
      <c r="C1009" s="61"/>
      <c r="D1009" s="62"/>
      <c r="E1009" s="77"/>
      <c r="H1009" s="77"/>
      <c r="I1009" s="77"/>
    </row>
    <row r="1010" spans="2:9" s="58" customFormat="1" ht="15">
      <c r="B1010" s="77"/>
      <c r="C1010" s="61"/>
      <c r="D1010" s="62"/>
      <c r="E1010" s="77"/>
      <c r="H1010" s="77"/>
      <c r="I1010" s="77"/>
    </row>
    <row r="1011" spans="2:9" s="58" customFormat="1" ht="15">
      <c r="B1011" s="77"/>
      <c r="C1011" s="61"/>
      <c r="D1011" s="62"/>
      <c r="E1011" s="77"/>
      <c r="H1011" s="77"/>
      <c r="I1011" s="77"/>
    </row>
    <row r="1012" spans="2:9" s="58" customFormat="1" ht="15">
      <c r="B1012" s="77"/>
      <c r="C1012" s="61"/>
      <c r="D1012" s="62"/>
      <c r="E1012" s="77"/>
      <c r="H1012" s="77"/>
      <c r="I1012" s="77"/>
    </row>
    <row r="1013" spans="2:9" s="58" customFormat="1" ht="15">
      <c r="B1013" s="77"/>
      <c r="C1013" s="61"/>
      <c r="D1013" s="62"/>
      <c r="E1013" s="77"/>
      <c r="H1013" s="77"/>
      <c r="I1013" s="77"/>
    </row>
    <row r="1014" spans="2:9" s="58" customFormat="1" ht="15">
      <c r="B1014" s="77"/>
      <c r="C1014" s="61"/>
      <c r="D1014" s="62"/>
      <c r="E1014" s="77"/>
      <c r="H1014" s="77"/>
      <c r="I1014" s="77"/>
    </row>
    <row r="1015" spans="2:9" s="58" customFormat="1" ht="15">
      <c r="B1015" s="77"/>
      <c r="C1015" s="61"/>
      <c r="D1015" s="62"/>
      <c r="E1015" s="77"/>
      <c r="H1015" s="77"/>
      <c r="I1015" s="77"/>
    </row>
    <row r="1016" spans="2:9" s="58" customFormat="1" ht="15">
      <c r="B1016" s="77"/>
      <c r="C1016" s="61"/>
      <c r="D1016" s="62"/>
      <c r="E1016" s="77"/>
      <c r="H1016" s="77"/>
      <c r="I1016" s="77"/>
    </row>
    <row r="1017" spans="2:9" s="58" customFormat="1" ht="15">
      <c r="B1017" s="77"/>
      <c r="C1017" s="61"/>
      <c r="D1017" s="62"/>
      <c r="E1017" s="77"/>
      <c r="H1017" s="77"/>
      <c r="I1017" s="77"/>
    </row>
    <row r="1018" spans="2:9" s="58" customFormat="1" ht="15">
      <c r="B1018" s="77"/>
      <c r="C1018" s="61"/>
      <c r="D1018" s="62"/>
      <c r="E1018" s="77"/>
      <c r="H1018" s="77"/>
      <c r="I1018" s="77"/>
    </row>
    <row r="1019" spans="2:9" s="58" customFormat="1" ht="15">
      <c r="B1019" s="77"/>
      <c r="C1019" s="61"/>
      <c r="D1019" s="62"/>
      <c r="E1019" s="77"/>
      <c r="H1019" s="77"/>
      <c r="I1019" s="77"/>
    </row>
    <row r="1020" spans="2:9" s="58" customFormat="1" ht="15">
      <c r="B1020" s="77"/>
      <c r="C1020" s="61"/>
      <c r="D1020" s="62"/>
      <c r="E1020" s="77"/>
      <c r="H1020" s="77"/>
      <c r="I1020" s="77"/>
    </row>
    <row r="1021" spans="2:9" s="58" customFormat="1" ht="15">
      <c r="B1021" s="77"/>
      <c r="C1021" s="61"/>
      <c r="D1021" s="62"/>
      <c r="E1021" s="77"/>
      <c r="H1021" s="77"/>
      <c r="I1021" s="77"/>
    </row>
    <row r="1022" spans="2:9" s="58" customFormat="1" ht="15">
      <c r="B1022" s="77"/>
      <c r="C1022" s="61"/>
      <c r="D1022" s="62"/>
      <c r="E1022" s="77"/>
      <c r="H1022" s="77"/>
      <c r="I1022" s="77"/>
    </row>
    <row r="1023" spans="2:9" s="58" customFormat="1" ht="15">
      <c r="B1023" s="77"/>
      <c r="C1023" s="61"/>
      <c r="D1023" s="62"/>
      <c r="E1023" s="77"/>
      <c r="H1023" s="77"/>
      <c r="I1023" s="77"/>
    </row>
    <row r="1024" spans="2:9" s="58" customFormat="1" ht="15">
      <c r="B1024" s="77"/>
      <c r="C1024" s="61"/>
      <c r="D1024" s="62"/>
      <c r="E1024" s="77"/>
      <c r="H1024" s="77"/>
      <c r="I1024" s="77"/>
    </row>
    <row r="1025" spans="2:9" s="58" customFormat="1" ht="15">
      <c r="B1025" s="77"/>
      <c r="C1025" s="61"/>
      <c r="D1025" s="62"/>
      <c r="E1025" s="77"/>
      <c r="H1025" s="77"/>
      <c r="I1025" s="77"/>
    </row>
    <row r="1026" spans="2:9" s="58" customFormat="1" ht="15">
      <c r="B1026" s="77"/>
      <c r="C1026" s="61"/>
      <c r="D1026" s="62"/>
      <c r="E1026" s="77"/>
      <c r="H1026" s="77"/>
      <c r="I1026" s="77"/>
    </row>
    <row r="1027" spans="2:9" s="58" customFormat="1" ht="15">
      <c r="B1027" s="77"/>
      <c r="C1027" s="61"/>
      <c r="D1027" s="62"/>
      <c r="E1027" s="77"/>
      <c r="H1027" s="77"/>
      <c r="I1027" s="77"/>
    </row>
    <row r="1028" spans="2:9" s="58" customFormat="1" ht="15">
      <c r="B1028" s="77"/>
      <c r="C1028" s="61"/>
      <c r="D1028" s="62"/>
      <c r="E1028" s="77"/>
      <c r="H1028" s="77"/>
      <c r="I1028" s="77"/>
    </row>
    <row r="1029" spans="2:9" s="58" customFormat="1" ht="15">
      <c r="B1029" s="77"/>
      <c r="C1029" s="61"/>
      <c r="D1029" s="62"/>
      <c r="E1029" s="77"/>
      <c r="H1029" s="77"/>
      <c r="I1029" s="77"/>
    </row>
    <row r="1030" spans="2:9" s="58" customFormat="1" ht="15">
      <c r="B1030" s="77"/>
      <c r="C1030" s="61"/>
      <c r="D1030" s="62"/>
      <c r="E1030" s="77"/>
      <c r="H1030" s="77"/>
      <c r="I1030" s="77"/>
    </row>
    <row r="1031" spans="2:9" s="58" customFormat="1" ht="15">
      <c r="B1031" s="77"/>
      <c r="C1031" s="61"/>
      <c r="D1031" s="62"/>
      <c r="E1031" s="77"/>
      <c r="H1031" s="77"/>
      <c r="I1031" s="77"/>
    </row>
    <row r="1032" spans="2:9" s="58" customFormat="1" ht="15">
      <c r="B1032" s="77"/>
      <c r="C1032" s="61"/>
      <c r="D1032" s="62"/>
      <c r="E1032" s="77"/>
      <c r="H1032" s="77"/>
      <c r="I1032" s="77"/>
    </row>
    <row r="1033" spans="2:9" s="58" customFormat="1" ht="15">
      <c r="B1033" s="77"/>
      <c r="C1033" s="61"/>
      <c r="D1033" s="62"/>
      <c r="E1033" s="77"/>
      <c r="H1033" s="77"/>
      <c r="I1033" s="77"/>
    </row>
    <row r="1034" spans="2:9" s="58" customFormat="1" ht="15">
      <c r="B1034" s="77"/>
      <c r="C1034" s="61"/>
      <c r="D1034" s="62"/>
      <c r="E1034" s="77"/>
      <c r="H1034" s="77"/>
      <c r="I1034" s="77"/>
    </row>
    <row r="1035" spans="2:9" s="58" customFormat="1" ht="15">
      <c r="B1035" s="77"/>
      <c r="C1035" s="61"/>
      <c r="D1035" s="62"/>
      <c r="E1035" s="77"/>
      <c r="H1035" s="77"/>
      <c r="I1035" s="77"/>
    </row>
    <row r="1036" spans="2:9" s="58" customFormat="1" ht="15">
      <c r="B1036" s="77"/>
      <c r="C1036" s="61"/>
      <c r="D1036" s="62"/>
      <c r="E1036" s="77"/>
      <c r="H1036" s="77"/>
      <c r="I1036" s="77"/>
    </row>
    <row r="1037" spans="2:9" s="58" customFormat="1" ht="15">
      <c r="B1037" s="77"/>
      <c r="C1037" s="61"/>
      <c r="D1037" s="62"/>
      <c r="E1037" s="77"/>
      <c r="H1037" s="77"/>
      <c r="I1037" s="77"/>
    </row>
    <row r="1038" spans="2:9" s="58" customFormat="1" ht="15">
      <c r="B1038" s="77"/>
      <c r="C1038" s="61"/>
      <c r="D1038" s="62"/>
      <c r="E1038" s="77"/>
      <c r="H1038" s="77"/>
      <c r="I1038" s="77"/>
    </row>
    <row r="1039" spans="2:9" s="58" customFormat="1" ht="15">
      <c r="B1039" s="77"/>
      <c r="C1039" s="61"/>
      <c r="D1039" s="62"/>
      <c r="E1039" s="77"/>
      <c r="H1039" s="77"/>
      <c r="I1039" s="77"/>
    </row>
    <row r="1040" spans="2:9" s="58" customFormat="1" ht="15">
      <c r="B1040" s="77"/>
      <c r="C1040" s="61"/>
      <c r="D1040" s="62"/>
      <c r="E1040" s="77"/>
      <c r="H1040" s="77"/>
      <c r="I1040" s="77"/>
    </row>
    <row r="1041" spans="2:9" s="58" customFormat="1" ht="15">
      <c r="B1041" s="77"/>
      <c r="C1041" s="61"/>
      <c r="D1041" s="62"/>
      <c r="E1041" s="77"/>
      <c r="H1041" s="77"/>
      <c r="I1041" s="77"/>
    </row>
    <row r="1042" spans="2:9" s="58" customFormat="1" ht="15">
      <c r="B1042" s="77"/>
      <c r="C1042" s="61"/>
      <c r="D1042" s="62"/>
      <c r="E1042" s="77"/>
      <c r="H1042" s="77"/>
      <c r="I1042" s="77"/>
    </row>
    <row r="1043" spans="2:9" s="58" customFormat="1" ht="15">
      <c r="B1043" s="77"/>
      <c r="C1043" s="61"/>
      <c r="D1043" s="62"/>
      <c r="E1043" s="77"/>
      <c r="H1043" s="77"/>
      <c r="I1043" s="77"/>
    </row>
    <row r="1044" spans="2:9" s="58" customFormat="1" ht="15">
      <c r="B1044" s="77"/>
      <c r="C1044" s="61"/>
      <c r="D1044" s="62"/>
      <c r="E1044" s="77"/>
      <c r="H1044" s="77"/>
      <c r="I1044" s="77"/>
    </row>
    <row r="1045" spans="2:9" s="58" customFormat="1" ht="15">
      <c r="B1045" s="77"/>
      <c r="C1045" s="61"/>
      <c r="D1045" s="62"/>
      <c r="E1045" s="77"/>
      <c r="H1045" s="77"/>
      <c r="I1045" s="77"/>
    </row>
    <row r="1046" spans="2:9" s="58" customFormat="1" ht="15">
      <c r="B1046" s="77"/>
      <c r="C1046" s="61"/>
      <c r="D1046" s="62"/>
      <c r="E1046" s="77"/>
      <c r="H1046" s="77"/>
      <c r="I1046" s="77"/>
    </row>
    <row r="1047" spans="2:9" s="58" customFormat="1" ht="15">
      <c r="B1047" s="77"/>
      <c r="C1047" s="61"/>
      <c r="D1047" s="62"/>
      <c r="E1047" s="77"/>
      <c r="H1047" s="77"/>
      <c r="I1047" s="77"/>
    </row>
    <row r="1048" spans="2:9" s="58" customFormat="1" ht="15">
      <c r="B1048" s="77"/>
      <c r="C1048" s="61"/>
      <c r="D1048" s="62"/>
      <c r="E1048" s="77"/>
      <c r="H1048" s="77"/>
      <c r="I1048" s="77"/>
    </row>
    <row r="1049" spans="2:9" s="58" customFormat="1" ht="15">
      <c r="B1049" s="77"/>
      <c r="C1049" s="61"/>
      <c r="D1049" s="62"/>
      <c r="E1049" s="77"/>
      <c r="H1049" s="77"/>
      <c r="I1049" s="77"/>
    </row>
    <row r="1050" spans="2:9" s="58" customFormat="1" ht="15">
      <c r="B1050" s="77"/>
      <c r="C1050" s="61"/>
      <c r="D1050" s="62"/>
      <c r="E1050" s="77"/>
      <c r="H1050" s="77"/>
      <c r="I1050" s="77"/>
    </row>
    <row r="1051" spans="2:9" s="58" customFormat="1" ht="15">
      <c r="B1051" s="77"/>
      <c r="C1051" s="61"/>
      <c r="D1051" s="62"/>
      <c r="E1051" s="77"/>
      <c r="H1051" s="77"/>
      <c r="I1051" s="77"/>
    </row>
    <row r="1052" spans="2:9" s="58" customFormat="1" ht="15">
      <c r="B1052" s="77"/>
      <c r="C1052" s="61"/>
      <c r="D1052" s="62"/>
      <c r="E1052" s="77"/>
      <c r="H1052" s="77"/>
      <c r="I1052" s="77"/>
    </row>
    <row r="1053" spans="2:9" s="58" customFormat="1" ht="15">
      <c r="B1053" s="77"/>
      <c r="C1053" s="61"/>
      <c r="D1053" s="62"/>
      <c r="E1053" s="77"/>
      <c r="H1053" s="77"/>
      <c r="I1053" s="77"/>
    </row>
    <row r="1054" spans="2:9" s="58" customFormat="1" ht="15">
      <c r="B1054" s="77"/>
      <c r="C1054" s="61"/>
      <c r="D1054" s="62"/>
      <c r="E1054" s="77"/>
      <c r="H1054" s="77"/>
      <c r="I1054" s="77"/>
    </row>
    <row r="1055" spans="2:9" s="58" customFormat="1" ht="15">
      <c r="B1055" s="77"/>
      <c r="C1055" s="61"/>
      <c r="D1055" s="62"/>
      <c r="E1055" s="77"/>
      <c r="H1055" s="77"/>
      <c r="I1055" s="77"/>
    </row>
    <row r="1056" spans="2:9" s="58" customFormat="1" ht="15">
      <c r="B1056" s="77"/>
      <c r="C1056" s="61"/>
      <c r="D1056" s="62"/>
      <c r="E1056" s="77"/>
      <c r="H1056" s="77"/>
      <c r="I1056" s="77"/>
    </row>
    <row r="1057" spans="2:9" s="58" customFormat="1" ht="15">
      <c r="B1057" s="77"/>
      <c r="C1057" s="61"/>
      <c r="D1057" s="62"/>
      <c r="E1057" s="77"/>
      <c r="H1057" s="77"/>
      <c r="I1057" s="77"/>
    </row>
    <row r="1058" spans="2:9" s="58" customFormat="1" ht="15">
      <c r="B1058" s="77"/>
      <c r="C1058" s="61"/>
      <c r="D1058" s="62"/>
      <c r="E1058" s="77"/>
      <c r="H1058" s="77"/>
      <c r="I1058" s="77"/>
    </row>
    <row r="1059" spans="2:9" s="58" customFormat="1" ht="15">
      <c r="B1059" s="77"/>
      <c r="C1059" s="61"/>
      <c r="D1059" s="62"/>
      <c r="E1059" s="77"/>
      <c r="H1059" s="77"/>
      <c r="I1059" s="77"/>
    </row>
    <row r="1060" spans="2:9" s="58" customFormat="1" ht="15">
      <c r="B1060" s="77"/>
      <c r="C1060" s="61"/>
      <c r="D1060" s="62"/>
      <c r="E1060" s="77"/>
      <c r="H1060" s="77"/>
      <c r="I1060" s="77"/>
    </row>
    <row r="1061" spans="2:9" s="58" customFormat="1" ht="15">
      <c r="B1061" s="77"/>
      <c r="C1061" s="61"/>
      <c r="D1061" s="62"/>
      <c r="E1061" s="77"/>
      <c r="H1061" s="77"/>
      <c r="I1061" s="77"/>
    </row>
    <row r="1062" spans="2:9" s="58" customFormat="1" ht="15">
      <c r="B1062" s="77"/>
      <c r="C1062" s="61"/>
      <c r="D1062" s="62"/>
      <c r="E1062" s="77"/>
      <c r="H1062" s="77"/>
      <c r="I1062" s="77"/>
    </row>
    <row r="1063" spans="2:9" s="58" customFormat="1" ht="15">
      <c r="B1063" s="77"/>
      <c r="C1063" s="61"/>
      <c r="D1063" s="62"/>
      <c r="E1063" s="77"/>
      <c r="H1063" s="77"/>
      <c r="I1063" s="77"/>
    </row>
    <row r="1064" spans="2:9" s="58" customFormat="1" ht="15">
      <c r="B1064" s="77"/>
      <c r="C1064" s="61"/>
      <c r="D1064" s="62"/>
      <c r="E1064" s="77"/>
      <c r="H1064" s="77"/>
      <c r="I1064" s="77"/>
    </row>
    <row r="1065" spans="2:9" s="58" customFormat="1" ht="15">
      <c r="B1065" s="77"/>
      <c r="C1065" s="61"/>
      <c r="D1065" s="62"/>
      <c r="E1065" s="77"/>
      <c r="H1065" s="77"/>
      <c r="I1065" s="77"/>
    </row>
    <row r="1066" spans="2:9" s="58" customFormat="1" ht="15">
      <c r="B1066" s="77"/>
      <c r="C1066" s="61"/>
      <c r="D1066" s="62"/>
      <c r="E1066" s="77"/>
      <c r="H1066" s="77"/>
      <c r="I1066" s="77"/>
    </row>
    <row r="1067" spans="2:9" s="58" customFormat="1" ht="15">
      <c r="B1067" s="77"/>
      <c r="C1067" s="61"/>
      <c r="D1067" s="62"/>
      <c r="E1067" s="77"/>
      <c r="H1067" s="77"/>
      <c r="I1067" s="77"/>
    </row>
    <row r="1068" spans="2:9" s="58" customFormat="1" ht="15">
      <c r="B1068" s="77"/>
      <c r="C1068" s="61"/>
      <c r="D1068" s="62"/>
      <c r="E1068" s="77"/>
      <c r="H1068" s="77"/>
      <c r="I1068" s="77"/>
    </row>
    <row r="1069" spans="2:9" s="58" customFormat="1" ht="15">
      <c r="B1069" s="77"/>
      <c r="C1069" s="61"/>
      <c r="D1069" s="62"/>
      <c r="E1069" s="77"/>
      <c r="H1069" s="77"/>
      <c r="I1069" s="77"/>
    </row>
    <row r="1070" spans="2:9" s="58" customFormat="1" ht="15">
      <c r="B1070" s="77"/>
      <c r="C1070" s="61"/>
      <c r="D1070" s="62"/>
      <c r="E1070" s="77"/>
      <c r="H1070" s="77"/>
      <c r="I1070" s="77"/>
    </row>
    <row r="1071" spans="2:9" s="58" customFormat="1" ht="15">
      <c r="B1071" s="77"/>
      <c r="C1071" s="61"/>
      <c r="D1071" s="62"/>
      <c r="E1071" s="77"/>
      <c r="H1071" s="77"/>
      <c r="I1071" s="77"/>
    </row>
    <row r="1072" spans="2:9" s="58" customFormat="1" ht="15">
      <c r="B1072" s="77"/>
      <c r="C1072" s="61"/>
      <c r="D1072" s="62"/>
      <c r="E1072" s="77"/>
      <c r="H1072" s="77"/>
      <c r="I1072" s="77"/>
    </row>
    <row r="1073" spans="2:9" s="58" customFormat="1" ht="15">
      <c r="B1073" s="77"/>
      <c r="C1073" s="61"/>
      <c r="D1073" s="62"/>
      <c r="E1073" s="77"/>
      <c r="H1073" s="77"/>
      <c r="I1073" s="77"/>
    </row>
    <row r="1074" spans="2:9" s="58" customFormat="1" ht="15">
      <c r="B1074" s="77"/>
      <c r="C1074" s="61"/>
      <c r="D1074" s="62"/>
      <c r="E1074" s="77"/>
      <c r="H1074" s="77"/>
      <c r="I1074" s="77"/>
    </row>
    <row r="1075" spans="2:9" s="58" customFormat="1" ht="15">
      <c r="B1075" s="77"/>
      <c r="C1075" s="61"/>
      <c r="D1075" s="62"/>
      <c r="E1075" s="77"/>
      <c r="H1075" s="77"/>
      <c r="I1075" s="77"/>
    </row>
    <row r="1076" spans="2:9" s="58" customFormat="1" ht="15">
      <c r="B1076" s="77"/>
      <c r="C1076" s="61"/>
      <c r="D1076" s="62"/>
      <c r="E1076" s="77"/>
      <c r="H1076" s="77"/>
      <c r="I1076" s="77"/>
    </row>
    <row r="1077" spans="2:9" s="58" customFormat="1" ht="15">
      <c r="B1077" s="77"/>
      <c r="C1077" s="61"/>
      <c r="D1077" s="62"/>
      <c r="E1077" s="77"/>
      <c r="H1077" s="77"/>
      <c r="I1077" s="77"/>
    </row>
    <row r="1078" spans="2:9" s="58" customFormat="1" ht="15">
      <c r="B1078" s="77"/>
      <c r="C1078" s="61"/>
      <c r="D1078" s="62"/>
      <c r="E1078" s="77"/>
      <c r="H1078" s="77"/>
      <c r="I1078" s="77"/>
    </row>
    <row r="1079" spans="2:9" s="58" customFormat="1" ht="15">
      <c r="B1079" s="77"/>
      <c r="C1079" s="61"/>
      <c r="D1079" s="62"/>
      <c r="E1079" s="77"/>
      <c r="H1079" s="77"/>
      <c r="I1079" s="77"/>
    </row>
    <row r="1080" spans="2:9" s="58" customFormat="1" ht="15">
      <c r="B1080" s="77"/>
      <c r="C1080" s="61"/>
      <c r="D1080" s="62"/>
      <c r="E1080" s="77"/>
      <c r="H1080" s="77"/>
      <c r="I1080" s="77"/>
    </row>
    <row r="1081" spans="2:9" s="58" customFormat="1" ht="15">
      <c r="B1081" s="77"/>
      <c r="C1081" s="61"/>
      <c r="D1081" s="62"/>
      <c r="E1081" s="77"/>
      <c r="H1081" s="77"/>
      <c r="I1081" s="77"/>
    </row>
    <row r="1082" spans="2:9" s="58" customFormat="1" ht="15">
      <c r="B1082" s="77"/>
      <c r="C1082" s="61"/>
      <c r="D1082" s="62"/>
      <c r="E1082" s="77"/>
      <c r="H1082" s="77"/>
      <c r="I1082" s="77"/>
    </row>
    <row r="1083" spans="2:9" s="58" customFormat="1" ht="15">
      <c r="B1083" s="77"/>
      <c r="C1083" s="61"/>
      <c r="D1083" s="62"/>
      <c r="E1083" s="77"/>
      <c r="H1083" s="77"/>
      <c r="I1083" s="77"/>
    </row>
    <row r="1084" spans="2:9" s="58" customFormat="1" ht="15">
      <c r="B1084" s="77"/>
      <c r="C1084" s="61"/>
      <c r="D1084" s="62"/>
      <c r="E1084" s="77"/>
      <c r="H1084" s="77"/>
      <c r="I1084" s="77"/>
    </row>
    <row r="1085" spans="2:9" s="58" customFormat="1" ht="15">
      <c r="B1085" s="77"/>
      <c r="C1085" s="61"/>
      <c r="D1085" s="62"/>
      <c r="E1085" s="77"/>
      <c r="H1085" s="77"/>
      <c r="I1085" s="77"/>
    </row>
    <row r="1086" spans="2:9" s="58" customFormat="1" ht="15">
      <c r="B1086" s="77"/>
      <c r="C1086" s="61"/>
      <c r="D1086" s="62"/>
      <c r="E1086" s="77"/>
      <c r="H1086" s="77"/>
      <c r="I1086" s="77"/>
    </row>
    <row r="1087" spans="2:9" s="58" customFormat="1" ht="15">
      <c r="B1087" s="77"/>
      <c r="C1087" s="61"/>
      <c r="D1087" s="62"/>
      <c r="E1087" s="77"/>
      <c r="H1087" s="77"/>
      <c r="I1087" s="77"/>
    </row>
    <row r="1088" spans="2:9" s="58" customFormat="1" ht="15">
      <c r="B1088" s="77"/>
      <c r="C1088" s="61"/>
      <c r="D1088" s="62"/>
      <c r="E1088" s="77"/>
      <c r="H1088" s="77"/>
      <c r="I1088" s="77"/>
    </row>
    <row r="1089" spans="2:9" s="58" customFormat="1" ht="15">
      <c r="B1089" s="77"/>
      <c r="C1089" s="61"/>
      <c r="D1089" s="62"/>
      <c r="E1089" s="77"/>
      <c r="H1089" s="77"/>
      <c r="I1089" s="77"/>
    </row>
    <row r="1090" spans="2:9" s="58" customFormat="1" ht="15">
      <c r="B1090" s="77"/>
      <c r="C1090" s="61"/>
      <c r="D1090" s="62"/>
      <c r="E1090" s="77"/>
      <c r="H1090" s="77"/>
      <c r="I1090" s="77"/>
    </row>
    <row r="1091" spans="2:9" s="58" customFormat="1" ht="15">
      <c r="B1091" s="77"/>
      <c r="C1091" s="61"/>
      <c r="D1091" s="62"/>
      <c r="E1091" s="77"/>
      <c r="H1091" s="77"/>
      <c r="I1091" s="77"/>
    </row>
    <row r="1092" spans="2:9" s="58" customFormat="1" ht="15">
      <c r="B1092" s="77"/>
      <c r="C1092" s="61"/>
      <c r="D1092" s="62"/>
      <c r="E1092" s="77"/>
      <c r="H1092" s="77"/>
      <c r="I1092" s="77"/>
    </row>
    <row r="1093" spans="2:9" s="58" customFormat="1" ht="15">
      <c r="B1093" s="77"/>
      <c r="C1093" s="61"/>
      <c r="D1093" s="62"/>
      <c r="E1093" s="77"/>
      <c r="H1093" s="77"/>
      <c r="I1093" s="77"/>
    </row>
    <row r="1094" spans="2:9" s="58" customFormat="1" ht="15">
      <c r="B1094" s="77"/>
      <c r="C1094" s="61"/>
      <c r="D1094" s="62"/>
      <c r="E1094" s="77"/>
      <c r="H1094" s="77"/>
      <c r="I1094" s="77"/>
    </row>
    <row r="1095" spans="2:9" s="58" customFormat="1" ht="15">
      <c r="B1095" s="77"/>
      <c r="C1095" s="61"/>
      <c r="D1095" s="62"/>
      <c r="E1095" s="77"/>
      <c r="H1095" s="77"/>
      <c r="I1095" s="77"/>
    </row>
    <row r="1096" spans="2:9" s="58" customFormat="1" ht="15">
      <c r="B1096" s="77"/>
      <c r="C1096" s="61"/>
      <c r="D1096" s="62"/>
      <c r="E1096" s="77"/>
      <c r="H1096" s="77"/>
      <c r="I1096" s="77"/>
    </row>
    <row r="1097" spans="2:9" s="58" customFormat="1" ht="15">
      <c r="B1097" s="77"/>
      <c r="C1097" s="61"/>
      <c r="D1097" s="62"/>
      <c r="E1097" s="77"/>
      <c r="H1097" s="77"/>
      <c r="I1097" s="77"/>
    </row>
    <row r="1098" spans="2:9" s="58" customFormat="1" ht="15">
      <c r="B1098" s="77"/>
      <c r="C1098" s="61"/>
      <c r="D1098" s="62"/>
      <c r="E1098" s="77"/>
      <c r="H1098" s="77"/>
      <c r="I1098" s="77"/>
    </row>
    <row r="1099" spans="2:9" s="58" customFormat="1" ht="15">
      <c r="B1099" s="77"/>
      <c r="C1099" s="61"/>
      <c r="D1099" s="62"/>
      <c r="E1099" s="77"/>
      <c r="H1099" s="77"/>
      <c r="I1099" s="77"/>
    </row>
    <row r="1100" spans="2:9" s="58" customFormat="1" ht="15">
      <c r="B1100" s="77"/>
      <c r="C1100" s="61"/>
      <c r="D1100" s="62"/>
      <c r="E1100" s="77"/>
      <c r="H1100" s="77"/>
      <c r="I1100" s="77"/>
    </row>
    <row r="1101" spans="2:9" s="58" customFormat="1" ht="15">
      <c r="B1101" s="77"/>
      <c r="C1101" s="61"/>
      <c r="D1101" s="62"/>
      <c r="E1101" s="77"/>
      <c r="H1101" s="77"/>
      <c r="I1101" s="77"/>
    </row>
    <row r="1102" spans="2:9" s="58" customFormat="1" ht="15">
      <c r="B1102" s="77"/>
      <c r="C1102" s="61"/>
      <c r="D1102" s="62"/>
      <c r="E1102" s="77"/>
      <c r="H1102" s="77"/>
      <c r="I1102" s="77"/>
    </row>
    <row r="1103" spans="2:9" s="58" customFormat="1" ht="15">
      <c r="B1103" s="77"/>
      <c r="C1103" s="61"/>
      <c r="D1103" s="62"/>
      <c r="E1103" s="77"/>
      <c r="H1103" s="77"/>
      <c r="I1103" s="77"/>
    </row>
    <row r="1104" spans="2:9" s="58" customFormat="1" ht="15">
      <c r="B1104" s="77"/>
      <c r="C1104" s="61"/>
      <c r="D1104" s="62"/>
      <c r="E1104" s="77"/>
      <c r="H1104" s="77"/>
      <c r="I1104" s="77"/>
    </row>
    <row r="1105" spans="2:9" s="58" customFormat="1" ht="15">
      <c r="B1105" s="77"/>
      <c r="C1105" s="61"/>
      <c r="D1105" s="62"/>
      <c r="E1105" s="77"/>
      <c r="H1105" s="77"/>
      <c r="I1105" s="77"/>
    </row>
    <row r="1106" spans="2:9" s="58" customFormat="1" ht="15">
      <c r="B1106" s="77"/>
      <c r="C1106" s="61"/>
      <c r="D1106" s="62"/>
      <c r="E1106" s="77"/>
      <c r="H1106" s="77"/>
      <c r="I1106" s="77"/>
    </row>
    <row r="1107" spans="2:9" s="58" customFormat="1" ht="15">
      <c r="B1107" s="77"/>
      <c r="C1107" s="61"/>
      <c r="D1107" s="62"/>
      <c r="E1107" s="77"/>
      <c r="H1107" s="77"/>
      <c r="I1107" s="77"/>
    </row>
    <row r="1108" spans="2:9" s="58" customFormat="1" ht="15">
      <c r="B1108" s="77"/>
      <c r="C1108" s="61"/>
      <c r="D1108" s="62"/>
      <c r="E1108" s="77"/>
      <c r="H1108" s="77"/>
      <c r="I1108" s="77"/>
    </row>
    <row r="1109" spans="2:9" s="58" customFormat="1" ht="15">
      <c r="B1109" s="77"/>
      <c r="C1109" s="61"/>
      <c r="D1109" s="62"/>
      <c r="E1109" s="77"/>
      <c r="H1109" s="77"/>
      <c r="I1109" s="77"/>
    </row>
    <row r="1110" spans="2:9" s="58" customFormat="1" ht="15">
      <c r="B1110" s="77"/>
      <c r="C1110" s="61"/>
      <c r="D1110" s="62"/>
      <c r="E1110" s="77"/>
      <c r="H1110" s="77"/>
      <c r="I1110" s="77"/>
    </row>
    <row r="1111" spans="2:9" s="58" customFormat="1" ht="15">
      <c r="B1111" s="77"/>
      <c r="C1111" s="61"/>
      <c r="D1111" s="62"/>
      <c r="E1111" s="77"/>
      <c r="H1111" s="77"/>
      <c r="I1111" s="77"/>
    </row>
    <row r="1112" spans="2:9" s="58" customFormat="1" ht="15">
      <c r="B1112" s="77"/>
      <c r="C1112" s="61"/>
      <c r="D1112" s="62"/>
      <c r="E1112" s="77"/>
      <c r="H1112" s="77"/>
      <c r="I1112" s="77"/>
    </row>
    <row r="1113" spans="2:9" s="58" customFormat="1" ht="15">
      <c r="B1113" s="77"/>
      <c r="C1113" s="61"/>
      <c r="D1113" s="62"/>
      <c r="E1113" s="77"/>
      <c r="H1113" s="77"/>
      <c r="I1113" s="77"/>
    </row>
    <row r="1114" spans="2:9" s="58" customFormat="1" ht="15">
      <c r="B1114" s="77"/>
      <c r="C1114" s="61"/>
      <c r="D1114" s="62"/>
      <c r="E1114" s="77"/>
      <c r="H1114" s="77"/>
      <c r="I1114" s="77"/>
    </row>
    <row r="1115" spans="2:9" s="58" customFormat="1" ht="15">
      <c r="B1115" s="77"/>
      <c r="C1115" s="61"/>
      <c r="D1115" s="62"/>
      <c r="E1115" s="77"/>
      <c r="H1115" s="77"/>
      <c r="I1115" s="77"/>
    </row>
    <row r="1116" spans="2:9" s="58" customFormat="1" ht="15">
      <c r="B1116" s="77"/>
      <c r="C1116" s="61"/>
      <c r="D1116" s="62"/>
      <c r="E1116" s="77"/>
      <c r="H1116" s="77"/>
      <c r="I1116" s="77"/>
    </row>
    <row r="1117" spans="2:9" s="58" customFormat="1" ht="15">
      <c r="B1117" s="77"/>
      <c r="C1117" s="61"/>
      <c r="D1117" s="62"/>
      <c r="E1117" s="77"/>
      <c r="H1117" s="77"/>
      <c r="I1117" s="77"/>
    </row>
    <row r="1118" spans="2:9" s="58" customFormat="1" ht="15">
      <c r="B1118" s="77"/>
      <c r="C1118" s="61"/>
      <c r="D1118" s="62"/>
      <c r="E1118" s="77"/>
      <c r="H1118" s="77"/>
      <c r="I1118" s="77"/>
    </row>
    <row r="1119" spans="2:9" s="58" customFormat="1" ht="15">
      <c r="B1119" s="77"/>
      <c r="C1119" s="61"/>
      <c r="D1119" s="62"/>
      <c r="E1119" s="77"/>
      <c r="H1119" s="77"/>
      <c r="I1119" s="77"/>
    </row>
    <row r="1120" spans="2:9" s="58" customFormat="1" ht="15">
      <c r="B1120" s="77"/>
      <c r="C1120" s="61"/>
      <c r="D1120" s="62"/>
      <c r="E1120" s="77"/>
      <c r="H1120" s="77"/>
      <c r="I1120" s="77"/>
    </row>
    <row r="1121" spans="2:9" s="58" customFormat="1" ht="15">
      <c r="B1121" s="77"/>
      <c r="C1121" s="61"/>
      <c r="D1121" s="62"/>
      <c r="E1121" s="77"/>
      <c r="H1121" s="77"/>
      <c r="I1121" s="77"/>
    </row>
    <row r="1122" spans="2:9" s="58" customFormat="1" ht="15">
      <c r="B1122" s="77"/>
      <c r="C1122" s="61"/>
      <c r="D1122" s="62"/>
      <c r="E1122" s="77"/>
      <c r="H1122" s="77"/>
      <c r="I1122" s="77"/>
    </row>
    <row r="1123" spans="2:9" s="58" customFormat="1" ht="15">
      <c r="B1123" s="77"/>
      <c r="C1123" s="61"/>
      <c r="D1123" s="62"/>
      <c r="E1123" s="77"/>
      <c r="H1123" s="77"/>
      <c r="I1123" s="77"/>
    </row>
    <row r="1124" spans="2:9" s="58" customFormat="1" ht="15">
      <c r="B1124" s="77"/>
      <c r="C1124" s="61"/>
      <c r="D1124" s="62"/>
      <c r="E1124" s="77"/>
      <c r="H1124" s="77"/>
      <c r="I1124" s="77"/>
    </row>
    <row r="1125" spans="2:9" s="58" customFormat="1" ht="15">
      <c r="B1125" s="77"/>
      <c r="C1125" s="61"/>
      <c r="D1125" s="62"/>
      <c r="E1125" s="77"/>
      <c r="H1125" s="77"/>
      <c r="I1125" s="77"/>
    </row>
    <row r="1126" spans="2:9" s="58" customFormat="1" ht="15">
      <c r="B1126" s="77"/>
      <c r="C1126" s="61"/>
      <c r="D1126" s="62"/>
      <c r="E1126" s="77"/>
      <c r="H1126" s="77"/>
      <c r="I1126" s="77"/>
    </row>
    <row r="1127" spans="2:9" s="58" customFormat="1" ht="15">
      <c r="B1127" s="77"/>
      <c r="C1127" s="61"/>
      <c r="D1127" s="62"/>
      <c r="E1127" s="77"/>
      <c r="H1127" s="77"/>
      <c r="I1127" s="77"/>
    </row>
    <row r="1128" spans="2:9" s="58" customFormat="1" ht="15">
      <c r="B1128" s="77"/>
      <c r="C1128" s="61"/>
      <c r="D1128" s="62"/>
      <c r="E1128" s="77"/>
      <c r="H1128" s="77"/>
      <c r="I1128" s="77"/>
    </row>
    <row r="1129" spans="2:9" s="58" customFormat="1" ht="15">
      <c r="B1129" s="77"/>
      <c r="C1129" s="61"/>
      <c r="D1129" s="62"/>
      <c r="E1129" s="77"/>
      <c r="H1129" s="77"/>
      <c r="I1129" s="77"/>
    </row>
    <row r="1130" spans="2:9" s="58" customFormat="1" ht="15">
      <c r="B1130" s="77"/>
      <c r="C1130" s="61"/>
      <c r="D1130" s="62"/>
      <c r="E1130" s="77"/>
      <c r="H1130" s="77"/>
      <c r="I1130" s="77"/>
    </row>
    <row r="1131" spans="2:9" s="58" customFormat="1" ht="15">
      <c r="B1131" s="77"/>
      <c r="C1131" s="61"/>
      <c r="D1131" s="62"/>
      <c r="E1131" s="77"/>
      <c r="H1131" s="77"/>
      <c r="I1131" s="77"/>
    </row>
    <row r="1132" spans="2:9" s="58" customFormat="1" ht="15">
      <c r="B1132" s="77"/>
      <c r="C1132" s="61"/>
      <c r="D1132" s="62"/>
      <c r="E1132" s="77"/>
      <c r="H1132" s="77"/>
      <c r="I1132" s="77"/>
    </row>
    <row r="1133" spans="2:9" s="58" customFormat="1" ht="15">
      <c r="B1133" s="77"/>
      <c r="C1133" s="61"/>
      <c r="D1133" s="62"/>
      <c r="E1133" s="77"/>
      <c r="H1133" s="77"/>
      <c r="I1133" s="77"/>
    </row>
    <row r="1134" spans="2:9" s="58" customFormat="1" ht="15">
      <c r="B1134" s="77"/>
      <c r="C1134" s="61"/>
      <c r="D1134" s="62"/>
      <c r="E1134" s="77"/>
      <c r="H1134" s="77"/>
      <c r="I1134" s="77"/>
    </row>
    <row r="1135" spans="2:9" s="58" customFormat="1" ht="15">
      <c r="B1135" s="77"/>
      <c r="C1135" s="61"/>
      <c r="D1135" s="62"/>
      <c r="E1135" s="77"/>
      <c r="H1135" s="77"/>
      <c r="I1135" s="77"/>
    </row>
    <row r="1136" spans="2:9" s="58" customFormat="1" ht="15">
      <c r="B1136" s="77"/>
      <c r="C1136" s="61"/>
      <c r="D1136" s="62"/>
      <c r="E1136" s="77"/>
      <c r="H1136" s="77"/>
      <c r="I1136" s="77"/>
    </row>
    <row r="1137" spans="2:9" s="58" customFormat="1" ht="15">
      <c r="B1137" s="77"/>
      <c r="C1137" s="61"/>
      <c r="D1137" s="62"/>
      <c r="E1137" s="77"/>
      <c r="H1137" s="77"/>
      <c r="I1137" s="77"/>
    </row>
    <row r="1138" spans="2:9" s="58" customFormat="1" ht="15">
      <c r="B1138" s="77"/>
      <c r="C1138" s="61"/>
      <c r="D1138" s="62"/>
      <c r="E1138" s="77"/>
      <c r="H1138" s="77"/>
      <c r="I1138" s="77"/>
    </row>
    <row r="1139" spans="2:9" s="58" customFormat="1" ht="15">
      <c r="B1139" s="77"/>
      <c r="C1139" s="61"/>
      <c r="D1139" s="62"/>
      <c r="E1139" s="77"/>
      <c r="H1139" s="77"/>
      <c r="I1139" s="77"/>
    </row>
    <row r="1140" spans="2:9" s="58" customFormat="1" ht="15">
      <c r="B1140" s="77"/>
      <c r="C1140" s="61"/>
      <c r="D1140" s="62"/>
      <c r="E1140" s="77"/>
      <c r="H1140" s="77"/>
      <c r="I1140" s="77"/>
    </row>
    <row r="1141" spans="2:9" s="58" customFormat="1" ht="15">
      <c r="B1141" s="77"/>
      <c r="C1141" s="61"/>
      <c r="D1141" s="62"/>
      <c r="E1141" s="77"/>
      <c r="H1141" s="77"/>
      <c r="I1141" s="77"/>
    </row>
    <row r="1142" spans="2:9" s="58" customFormat="1" ht="15">
      <c r="B1142" s="77"/>
      <c r="C1142" s="61"/>
      <c r="D1142" s="62"/>
      <c r="E1142" s="77"/>
      <c r="H1142" s="77"/>
      <c r="I1142" s="77"/>
    </row>
    <row r="1143" spans="2:9" s="58" customFormat="1" ht="15">
      <c r="B1143" s="77"/>
      <c r="C1143" s="61"/>
      <c r="D1143" s="62"/>
      <c r="E1143" s="77"/>
      <c r="H1143" s="77"/>
      <c r="I1143" s="77"/>
    </row>
    <row r="1144" spans="2:9" s="58" customFormat="1" ht="15">
      <c r="B1144" s="77"/>
      <c r="C1144" s="61"/>
      <c r="D1144" s="62"/>
      <c r="E1144" s="77"/>
      <c r="H1144" s="77"/>
      <c r="I1144" s="77"/>
    </row>
    <row r="1145" spans="2:9" s="58" customFormat="1" ht="15">
      <c r="B1145" s="77"/>
      <c r="C1145" s="61"/>
      <c r="D1145" s="62"/>
      <c r="E1145" s="77"/>
      <c r="H1145" s="77"/>
      <c r="I1145" s="77"/>
    </row>
    <row r="1146" spans="2:9" s="58" customFormat="1" ht="15">
      <c r="B1146" s="77"/>
      <c r="C1146" s="61"/>
      <c r="D1146" s="62"/>
      <c r="E1146" s="77"/>
      <c r="H1146" s="77"/>
      <c r="I1146" s="77"/>
    </row>
    <row r="1147" spans="2:9" s="58" customFormat="1" ht="15">
      <c r="B1147" s="77"/>
      <c r="C1147" s="61"/>
      <c r="D1147" s="62"/>
      <c r="E1147" s="77"/>
      <c r="H1147" s="77"/>
      <c r="I1147" s="77"/>
    </row>
    <row r="1148" spans="2:9" s="58" customFormat="1" ht="15">
      <c r="B1148" s="77"/>
      <c r="C1148" s="61"/>
      <c r="D1148" s="62"/>
      <c r="E1148" s="77"/>
      <c r="H1148" s="77"/>
      <c r="I1148" s="77"/>
    </row>
    <row r="1149" spans="2:9" s="58" customFormat="1" ht="15">
      <c r="B1149" s="77"/>
      <c r="C1149" s="61"/>
      <c r="D1149" s="62"/>
      <c r="E1149" s="77"/>
      <c r="H1149" s="77"/>
      <c r="I1149" s="77"/>
    </row>
    <row r="1150" spans="2:9" s="58" customFormat="1" ht="15">
      <c r="B1150" s="77"/>
      <c r="C1150" s="61"/>
      <c r="D1150" s="62"/>
      <c r="E1150" s="77"/>
      <c r="H1150" s="77"/>
      <c r="I1150" s="77"/>
    </row>
    <row r="1151" spans="2:9" s="58" customFormat="1" ht="15">
      <c r="B1151" s="77"/>
      <c r="C1151" s="61"/>
      <c r="D1151" s="62"/>
      <c r="E1151" s="77"/>
      <c r="H1151" s="77"/>
      <c r="I1151" s="77"/>
    </row>
    <row r="1152" spans="2:9" s="58" customFormat="1" ht="15">
      <c r="B1152" s="77"/>
      <c r="C1152" s="61"/>
      <c r="D1152" s="62"/>
      <c r="E1152" s="77"/>
      <c r="H1152" s="77"/>
      <c r="I1152" s="77"/>
    </row>
    <row r="1153" spans="2:9" s="58" customFormat="1" ht="15">
      <c r="B1153" s="77"/>
      <c r="C1153" s="61"/>
      <c r="D1153" s="62"/>
      <c r="E1153" s="77"/>
      <c r="H1153" s="77"/>
      <c r="I1153" s="77"/>
    </row>
    <row r="1154" spans="2:9" s="58" customFormat="1" ht="15">
      <c r="B1154" s="77"/>
      <c r="C1154" s="61"/>
      <c r="D1154" s="62"/>
      <c r="E1154" s="77"/>
      <c r="H1154" s="77"/>
      <c r="I1154" s="77"/>
    </row>
    <row r="1155" spans="2:9" s="58" customFormat="1" ht="15">
      <c r="B1155" s="77"/>
      <c r="C1155" s="61"/>
      <c r="D1155" s="62"/>
      <c r="E1155" s="77"/>
      <c r="H1155" s="77"/>
      <c r="I1155" s="77"/>
    </row>
    <row r="1156" spans="2:9" s="58" customFormat="1" ht="15">
      <c r="B1156" s="77"/>
      <c r="C1156" s="61"/>
      <c r="D1156" s="62"/>
      <c r="E1156" s="77"/>
      <c r="H1156" s="77"/>
      <c r="I1156" s="77"/>
    </row>
    <row r="1157" spans="2:9" s="58" customFormat="1" ht="15">
      <c r="B1157" s="77"/>
      <c r="C1157" s="61"/>
      <c r="D1157" s="62"/>
      <c r="E1157" s="77"/>
      <c r="H1157" s="77"/>
      <c r="I1157" s="77"/>
    </row>
    <row r="1158" spans="2:9" s="58" customFormat="1" ht="15">
      <c r="B1158" s="77"/>
      <c r="C1158" s="61"/>
      <c r="D1158" s="62"/>
      <c r="E1158" s="77"/>
      <c r="H1158" s="77"/>
      <c r="I1158" s="77"/>
    </row>
    <row r="1159" spans="2:9" s="58" customFormat="1" ht="15">
      <c r="B1159" s="77"/>
      <c r="C1159" s="61"/>
      <c r="D1159" s="62"/>
      <c r="E1159" s="77"/>
      <c r="H1159" s="77"/>
      <c r="I1159" s="77"/>
    </row>
    <row r="1160" spans="2:9" s="58" customFormat="1" ht="15">
      <c r="B1160" s="77"/>
      <c r="C1160" s="61"/>
      <c r="D1160" s="62"/>
      <c r="E1160" s="77"/>
      <c r="H1160" s="77"/>
      <c r="I1160" s="77"/>
    </row>
    <row r="1161" spans="2:9" s="58" customFormat="1" ht="15">
      <c r="B1161" s="77"/>
      <c r="C1161" s="61"/>
      <c r="D1161" s="62"/>
      <c r="E1161" s="77"/>
      <c r="H1161" s="77"/>
      <c r="I1161" s="77"/>
    </row>
    <row r="1162" spans="2:9" s="58" customFormat="1" ht="15">
      <c r="B1162" s="77"/>
      <c r="C1162" s="61"/>
      <c r="D1162" s="62"/>
      <c r="E1162" s="77"/>
      <c r="H1162" s="77"/>
      <c r="I1162" s="77"/>
    </row>
    <row r="1163" spans="2:9" s="58" customFormat="1" ht="15">
      <c r="B1163" s="77"/>
      <c r="C1163" s="61"/>
      <c r="D1163" s="62"/>
      <c r="E1163" s="77"/>
      <c r="H1163" s="77"/>
      <c r="I1163" s="77"/>
    </row>
    <row r="1164" spans="2:9" s="58" customFormat="1" ht="15">
      <c r="B1164" s="77"/>
      <c r="C1164" s="61"/>
      <c r="D1164" s="62"/>
      <c r="E1164" s="77"/>
      <c r="H1164" s="77"/>
      <c r="I1164" s="77"/>
    </row>
    <row r="1165" spans="2:9" s="58" customFormat="1" ht="15">
      <c r="B1165" s="77"/>
      <c r="C1165" s="61"/>
      <c r="D1165" s="62"/>
      <c r="E1165" s="77"/>
      <c r="H1165" s="77"/>
      <c r="I1165" s="77"/>
    </row>
    <row r="1166" spans="2:9" s="58" customFormat="1" ht="15">
      <c r="B1166" s="77"/>
      <c r="C1166" s="61"/>
      <c r="D1166" s="62"/>
      <c r="E1166" s="77"/>
      <c r="H1166" s="77"/>
      <c r="I1166" s="77"/>
    </row>
    <row r="1167" spans="2:9" s="58" customFormat="1" ht="15">
      <c r="B1167" s="77"/>
      <c r="C1167" s="61"/>
      <c r="D1167" s="62"/>
      <c r="E1167" s="77"/>
      <c r="H1167" s="77"/>
      <c r="I1167" s="77"/>
    </row>
    <row r="1168" spans="2:9" s="58" customFormat="1" ht="15">
      <c r="B1168" s="77"/>
      <c r="C1168" s="61"/>
      <c r="D1168" s="62"/>
      <c r="E1168" s="77"/>
      <c r="H1168" s="77"/>
      <c r="I1168" s="77"/>
    </row>
    <row r="1169" spans="2:9" s="58" customFormat="1" ht="15">
      <c r="B1169" s="77"/>
      <c r="C1169" s="61"/>
      <c r="D1169" s="62"/>
      <c r="E1169" s="77"/>
      <c r="H1169" s="77"/>
      <c r="I1169" s="77"/>
    </row>
    <row r="1170" spans="2:9" s="58" customFormat="1" ht="15">
      <c r="B1170" s="77"/>
      <c r="C1170" s="61"/>
      <c r="D1170" s="62"/>
      <c r="E1170" s="77"/>
      <c r="H1170" s="77"/>
      <c r="I1170" s="77"/>
    </row>
    <row r="1171" spans="2:9" s="58" customFormat="1" ht="15">
      <c r="B1171" s="77"/>
      <c r="C1171" s="61"/>
      <c r="D1171" s="62"/>
      <c r="E1171" s="77"/>
      <c r="H1171" s="77"/>
      <c r="I1171" s="77"/>
    </row>
    <row r="1172" spans="2:9" s="58" customFormat="1" ht="15">
      <c r="B1172" s="77"/>
      <c r="C1172" s="61"/>
      <c r="D1172" s="62"/>
      <c r="E1172" s="77"/>
      <c r="H1172" s="77"/>
      <c r="I1172" s="77"/>
    </row>
    <row r="1173" spans="2:9" s="58" customFormat="1" ht="15">
      <c r="B1173" s="77"/>
      <c r="C1173" s="61"/>
      <c r="D1173" s="62"/>
      <c r="E1173" s="77"/>
      <c r="H1173" s="77"/>
      <c r="I1173" s="77"/>
    </row>
    <row r="1174" spans="2:9" s="58" customFormat="1" ht="15">
      <c r="B1174" s="77"/>
      <c r="C1174" s="61"/>
      <c r="D1174" s="62"/>
      <c r="E1174" s="77"/>
      <c r="H1174" s="77"/>
      <c r="I1174" s="77"/>
    </row>
    <row r="1175" spans="2:9" s="58" customFormat="1" ht="15">
      <c r="B1175" s="77"/>
      <c r="C1175" s="61"/>
      <c r="D1175" s="62"/>
      <c r="E1175" s="77"/>
      <c r="H1175" s="77"/>
      <c r="I1175" s="77"/>
    </row>
    <row r="1176" spans="2:9" s="58" customFormat="1" ht="15">
      <c r="B1176" s="77"/>
      <c r="C1176" s="61"/>
      <c r="D1176" s="62"/>
      <c r="E1176" s="77"/>
      <c r="H1176" s="77"/>
      <c r="I1176" s="77"/>
    </row>
    <row r="1177" spans="2:9" s="58" customFormat="1" ht="15">
      <c r="B1177" s="77"/>
      <c r="C1177" s="61"/>
      <c r="D1177" s="62"/>
      <c r="E1177" s="77"/>
      <c r="H1177" s="77"/>
      <c r="I1177" s="77"/>
    </row>
    <row r="1178" spans="2:9" s="58" customFormat="1" ht="15">
      <c r="B1178" s="77"/>
      <c r="C1178" s="61"/>
      <c r="D1178" s="62"/>
      <c r="E1178" s="77"/>
      <c r="H1178" s="77"/>
      <c r="I1178" s="77"/>
    </row>
    <row r="1179" spans="2:9" s="58" customFormat="1" ht="15">
      <c r="B1179" s="77"/>
      <c r="C1179" s="61"/>
      <c r="D1179" s="62"/>
      <c r="E1179" s="77"/>
      <c r="H1179" s="77"/>
      <c r="I1179" s="77"/>
    </row>
    <row r="1180" spans="2:9" s="58" customFormat="1" ht="15">
      <c r="B1180" s="77"/>
      <c r="C1180" s="61"/>
      <c r="D1180" s="62"/>
      <c r="E1180" s="77"/>
      <c r="H1180" s="77"/>
      <c r="I1180" s="77"/>
    </row>
    <row r="1181" spans="2:9" s="58" customFormat="1" ht="15">
      <c r="B1181" s="77"/>
      <c r="C1181" s="61"/>
      <c r="D1181" s="62"/>
      <c r="E1181" s="77"/>
      <c r="H1181" s="77"/>
      <c r="I1181" s="77"/>
    </row>
    <row r="1182" spans="2:9" s="58" customFormat="1" ht="15">
      <c r="B1182" s="77"/>
      <c r="C1182" s="61"/>
      <c r="D1182" s="62"/>
      <c r="E1182" s="77"/>
      <c r="H1182" s="77"/>
      <c r="I1182" s="77"/>
    </row>
    <row r="1183" spans="2:9" s="58" customFormat="1" ht="15">
      <c r="B1183" s="77"/>
      <c r="C1183" s="61"/>
      <c r="D1183" s="62"/>
      <c r="E1183" s="77"/>
      <c r="H1183" s="77"/>
      <c r="I1183" s="77"/>
    </row>
    <row r="1184" spans="2:9" s="58" customFormat="1" ht="15">
      <c r="B1184" s="77"/>
      <c r="C1184" s="61"/>
      <c r="D1184" s="62"/>
      <c r="E1184" s="77"/>
      <c r="H1184" s="77"/>
      <c r="I1184" s="77"/>
    </row>
    <row r="1185" spans="2:9" s="58" customFormat="1" ht="15">
      <c r="B1185" s="77"/>
      <c r="C1185" s="61"/>
      <c r="D1185" s="62"/>
      <c r="E1185" s="77"/>
      <c r="H1185" s="77"/>
      <c r="I1185" s="77"/>
    </row>
    <row r="1186" spans="2:9" s="58" customFormat="1" ht="15">
      <c r="B1186" s="77"/>
      <c r="C1186" s="61"/>
      <c r="D1186" s="62"/>
      <c r="E1186" s="77"/>
      <c r="H1186" s="77"/>
      <c r="I1186" s="77"/>
    </row>
    <row r="1187" spans="2:9" s="58" customFormat="1" ht="15">
      <c r="B1187" s="78"/>
      <c r="C1187" s="61"/>
      <c r="D1187" s="62"/>
      <c r="E1187" s="78"/>
      <c r="H1187" s="78"/>
      <c r="I1187" s="78"/>
    </row>
    <row r="1188" spans="2:9" s="58" customFormat="1" ht="15">
      <c r="B1188" s="77"/>
      <c r="C1188" s="61"/>
      <c r="D1188" s="62"/>
      <c r="E1188" s="77"/>
      <c r="H1188" s="77"/>
      <c r="I1188" s="77"/>
    </row>
    <row r="1189" spans="2:9" s="58" customFormat="1" ht="15">
      <c r="B1189" s="77"/>
      <c r="C1189" s="61"/>
      <c r="D1189" s="62"/>
      <c r="E1189" s="77"/>
      <c r="H1189" s="77"/>
      <c r="I1189" s="77"/>
    </row>
    <row r="1190" spans="2:9" s="60" customFormat="1" ht="15">
      <c r="B1190" s="79"/>
      <c r="C1190" s="80"/>
      <c r="D1190" s="81"/>
      <c r="E1190" s="79"/>
      <c r="H1190" s="79"/>
      <c r="I1190" s="79"/>
    </row>
    <row r="1191" spans="2:9" s="58" customFormat="1" ht="15">
      <c r="B1191" s="77"/>
      <c r="C1191" s="61"/>
      <c r="D1191" s="62"/>
      <c r="E1191" s="77"/>
      <c r="H1191" s="77"/>
      <c r="I1191" s="77"/>
    </row>
    <row r="1192" spans="2:9" s="58" customFormat="1" ht="15">
      <c r="B1192" s="77"/>
      <c r="C1192" s="61"/>
      <c r="D1192" s="62"/>
      <c r="E1192" s="77"/>
      <c r="H1192" s="77"/>
      <c r="I1192" s="77"/>
    </row>
    <row r="1193" spans="2:9" s="58" customFormat="1" ht="15">
      <c r="B1193" s="77"/>
      <c r="C1193" s="61"/>
      <c r="D1193" s="62"/>
      <c r="E1193" s="77"/>
      <c r="H1193" s="77"/>
      <c r="I1193" s="77"/>
    </row>
    <row r="1194" spans="2:9" s="58" customFormat="1" ht="15">
      <c r="B1194" s="77"/>
      <c r="C1194" s="61"/>
      <c r="D1194" s="62"/>
      <c r="E1194" s="77"/>
      <c r="H1194" s="77"/>
      <c r="I1194" s="77"/>
    </row>
    <row r="1195" spans="2:9" s="58" customFormat="1" ht="15">
      <c r="B1195" s="77"/>
      <c r="C1195" s="61"/>
      <c r="D1195" s="62"/>
      <c r="E1195" s="77"/>
      <c r="H1195" s="77"/>
      <c r="I1195" s="77"/>
    </row>
    <row r="1196" spans="2:9" s="58" customFormat="1" ht="15">
      <c r="B1196" s="77"/>
      <c r="C1196" s="61"/>
      <c r="D1196" s="62"/>
      <c r="E1196" s="77"/>
      <c r="H1196" s="77"/>
      <c r="I1196" s="77"/>
    </row>
    <row r="1197" spans="2:9" s="58" customFormat="1" ht="15">
      <c r="B1197" s="77"/>
      <c r="C1197" s="61"/>
      <c r="D1197" s="62"/>
      <c r="E1197" s="77"/>
      <c r="H1197" s="77"/>
      <c r="I1197" s="77"/>
    </row>
    <row r="1198" spans="2:9" s="58" customFormat="1" ht="15">
      <c r="B1198" s="77"/>
      <c r="C1198" s="61"/>
      <c r="D1198" s="62"/>
      <c r="E1198" s="77"/>
      <c r="H1198" s="77"/>
      <c r="I1198" s="77"/>
    </row>
    <row r="1199" spans="2:9" s="58" customFormat="1" ht="15">
      <c r="B1199" s="77"/>
      <c r="C1199" s="61"/>
      <c r="D1199" s="62"/>
      <c r="E1199" s="77"/>
      <c r="H1199" s="77"/>
      <c r="I1199" s="77"/>
    </row>
    <row r="1200" spans="2:9" s="58" customFormat="1" ht="15">
      <c r="B1200" s="77"/>
      <c r="C1200" s="61"/>
      <c r="D1200" s="62"/>
      <c r="E1200" s="77"/>
      <c r="H1200" s="77"/>
      <c r="I1200" s="77"/>
    </row>
    <row r="1201" spans="2:9" s="58" customFormat="1" ht="15">
      <c r="B1201" s="77"/>
      <c r="C1201" s="61"/>
      <c r="D1201" s="62"/>
      <c r="E1201" s="77"/>
      <c r="H1201" s="77"/>
      <c r="I1201" s="77"/>
    </row>
    <row r="1202" spans="2:9" s="58" customFormat="1" ht="15">
      <c r="B1202" s="77"/>
      <c r="C1202" s="61"/>
      <c r="D1202" s="62"/>
      <c r="E1202" s="77"/>
      <c r="H1202" s="77"/>
      <c r="I1202" s="77"/>
    </row>
    <row r="1203" spans="2:9" s="58" customFormat="1" ht="15">
      <c r="B1203" s="77"/>
      <c r="C1203" s="61"/>
      <c r="D1203" s="62"/>
      <c r="E1203" s="77"/>
      <c r="H1203" s="77"/>
      <c r="I1203" s="77"/>
    </row>
    <row r="1204" spans="2:9" s="58" customFormat="1" ht="15">
      <c r="B1204" s="77"/>
      <c r="C1204" s="61"/>
      <c r="D1204" s="62"/>
      <c r="E1204" s="77"/>
      <c r="H1204" s="77"/>
      <c r="I1204" s="77"/>
    </row>
    <row r="1205" spans="2:9" s="58" customFormat="1" ht="15">
      <c r="B1205" s="77"/>
      <c r="C1205" s="61"/>
      <c r="D1205" s="62"/>
      <c r="E1205" s="77"/>
      <c r="H1205" s="77"/>
      <c r="I1205" s="77"/>
    </row>
    <row r="1206" spans="2:9" s="58" customFormat="1" ht="15">
      <c r="B1206" s="77"/>
      <c r="C1206" s="61"/>
      <c r="D1206" s="62"/>
      <c r="E1206" s="77"/>
      <c r="H1206" s="77"/>
      <c r="I1206" s="77"/>
    </row>
    <row r="1207" spans="2:9" s="58" customFormat="1" ht="15">
      <c r="B1207" s="77"/>
      <c r="C1207" s="61"/>
      <c r="D1207" s="62"/>
      <c r="E1207" s="77"/>
      <c r="H1207" s="77"/>
      <c r="I1207" s="77"/>
    </row>
    <row r="1208" spans="2:9" s="58" customFormat="1" ht="15">
      <c r="B1208" s="77"/>
      <c r="C1208" s="61"/>
      <c r="D1208" s="62"/>
      <c r="E1208" s="77"/>
      <c r="H1208" s="77"/>
      <c r="I1208" s="77"/>
    </row>
    <row r="1209" spans="2:9" s="58" customFormat="1" ht="15">
      <c r="B1209" s="77"/>
      <c r="C1209" s="61"/>
      <c r="D1209" s="62"/>
      <c r="E1209" s="77"/>
      <c r="H1209" s="77"/>
      <c r="I1209" s="77"/>
    </row>
    <row r="1210" spans="2:9" s="58" customFormat="1" ht="15">
      <c r="B1210" s="77"/>
      <c r="C1210" s="61"/>
      <c r="D1210" s="62"/>
      <c r="E1210" s="77"/>
      <c r="H1210" s="77"/>
      <c r="I1210" s="77"/>
    </row>
    <row r="1211" spans="2:9" s="58" customFormat="1" ht="15">
      <c r="B1211" s="77"/>
      <c r="C1211" s="61"/>
      <c r="D1211" s="62"/>
      <c r="E1211" s="77"/>
      <c r="H1211" s="77"/>
      <c r="I1211" s="77"/>
    </row>
    <row r="1212" spans="2:9" s="58" customFormat="1" ht="15">
      <c r="B1212" s="77"/>
      <c r="C1212" s="61"/>
      <c r="D1212" s="62"/>
      <c r="E1212" s="77"/>
      <c r="H1212" s="77"/>
      <c r="I1212" s="77"/>
    </row>
    <row r="1213" spans="2:9" s="58" customFormat="1" ht="15">
      <c r="B1213" s="77"/>
      <c r="C1213" s="61"/>
      <c r="D1213" s="62"/>
      <c r="E1213" s="77"/>
      <c r="H1213" s="77"/>
      <c r="I1213" s="77"/>
    </row>
    <row r="1214" spans="2:9" s="58" customFormat="1" ht="15">
      <c r="B1214" s="77"/>
      <c r="C1214" s="61"/>
      <c r="D1214" s="62"/>
      <c r="E1214" s="77"/>
      <c r="H1214" s="77"/>
      <c r="I1214" s="77"/>
    </row>
    <row r="1215" spans="2:9" s="58" customFormat="1" ht="15">
      <c r="B1215" s="77"/>
      <c r="C1215" s="61"/>
      <c r="D1215" s="62"/>
      <c r="E1215" s="77"/>
      <c r="H1215" s="77"/>
      <c r="I1215" s="77"/>
    </row>
    <row r="1216" spans="2:9" s="58" customFormat="1" ht="15">
      <c r="B1216" s="77"/>
      <c r="C1216" s="61"/>
      <c r="D1216" s="62"/>
      <c r="E1216" s="77"/>
      <c r="H1216" s="77"/>
      <c r="I1216" s="77"/>
    </row>
    <row r="1217" spans="2:9" s="58" customFormat="1" ht="15">
      <c r="B1217" s="77"/>
      <c r="C1217" s="61"/>
      <c r="D1217" s="62"/>
      <c r="E1217" s="77"/>
      <c r="H1217" s="77"/>
      <c r="I1217" s="77"/>
    </row>
    <row r="1218" spans="2:9" s="58" customFormat="1" ht="15">
      <c r="B1218" s="77"/>
      <c r="C1218" s="61"/>
      <c r="D1218" s="62"/>
      <c r="E1218" s="77"/>
      <c r="H1218" s="77"/>
      <c r="I1218" s="77"/>
    </row>
    <row r="1219" spans="2:9" s="58" customFormat="1" ht="15">
      <c r="B1219" s="77"/>
      <c r="C1219" s="61"/>
      <c r="D1219" s="62"/>
      <c r="E1219" s="77"/>
      <c r="H1219" s="77"/>
      <c r="I1219" s="77"/>
    </row>
    <row r="1220" spans="2:9" s="58" customFormat="1" ht="15">
      <c r="B1220" s="77"/>
      <c r="C1220" s="61"/>
      <c r="D1220" s="62"/>
      <c r="E1220" s="77"/>
      <c r="H1220" s="77"/>
      <c r="I1220" s="77"/>
    </row>
    <row r="1221" spans="2:9" s="58" customFormat="1" ht="15">
      <c r="B1221" s="77"/>
      <c r="C1221" s="61"/>
      <c r="D1221" s="62"/>
      <c r="E1221" s="77"/>
      <c r="H1221" s="77"/>
      <c r="I1221" s="77"/>
    </row>
    <row r="1222" spans="2:9" s="58" customFormat="1" ht="15">
      <c r="B1222" s="77"/>
      <c r="C1222" s="61"/>
      <c r="D1222" s="62"/>
      <c r="E1222" s="77"/>
      <c r="H1222" s="77"/>
      <c r="I1222" s="77"/>
    </row>
    <row r="1223" spans="2:9" s="58" customFormat="1" ht="15">
      <c r="B1223" s="77"/>
      <c r="C1223" s="61"/>
      <c r="D1223" s="62"/>
      <c r="E1223" s="77"/>
      <c r="H1223" s="77"/>
      <c r="I1223" s="77"/>
    </row>
    <row r="1224" spans="2:9" s="58" customFormat="1" ht="15">
      <c r="B1224" s="77"/>
      <c r="C1224" s="61"/>
      <c r="D1224" s="62"/>
      <c r="E1224" s="77"/>
      <c r="H1224" s="77"/>
      <c r="I1224" s="77"/>
    </row>
    <row r="1225" spans="2:9" s="58" customFormat="1" ht="15">
      <c r="B1225" s="77"/>
      <c r="C1225" s="61"/>
      <c r="D1225" s="62"/>
      <c r="E1225" s="77"/>
      <c r="H1225" s="77"/>
      <c r="I1225" s="77"/>
    </row>
    <row r="1226" spans="2:9" s="58" customFormat="1" ht="15">
      <c r="B1226" s="77"/>
      <c r="C1226" s="61"/>
      <c r="D1226" s="62"/>
      <c r="E1226" s="77"/>
      <c r="H1226" s="77"/>
      <c r="I1226" s="77"/>
    </row>
    <row r="1227" spans="2:9" s="58" customFormat="1" ht="15">
      <c r="B1227" s="77"/>
      <c r="C1227" s="61"/>
      <c r="D1227" s="62"/>
      <c r="E1227" s="77"/>
      <c r="H1227" s="77"/>
      <c r="I1227" s="77"/>
    </row>
    <row r="1228" spans="2:9" s="58" customFormat="1" ht="15">
      <c r="B1228" s="77"/>
      <c r="C1228" s="61"/>
      <c r="D1228" s="62"/>
      <c r="E1228" s="77"/>
      <c r="H1228" s="77"/>
      <c r="I1228" s="77"/>
    </row>
    <row r="1229" spans="2:9" s="58" customFormat="1" ht="15">
      <c r="B1229" s="77"/>
      <c r="C1229" s="61"/>
      <c r="D1229" s="62"/>
      <c r="E1229" s="77"/>
      <c r="H1229" s="77"/>
      <c r="I1229" s="77"/>
    </row>
    <row r="1230" spans="2:9" s="58" customFormat="1" ht="15">
      <c r="B1230" s="77"/>
      <c r="C1230" s="61"/>
      <c r="D1230" s="62"/>
      <c r="E1230" s="77"/>
      <c r="H1230" s="77"/>
      <c r="I1230" s="77"/>
    </row>
    <row r="1231" spans="2:9" s="58" customFormat="1" ht="15">
      <c r="B1231" s="77"/>
      <c r="C1231" s="61"/>
      <c r="D1231" s="62"/>
      <c r="E1231" s="77"/>
      <c r="H1231" s="77"/>
      <c r="I1231" s="77"/>
    </row>
    <row r="1232" spans="2:9" s="58" customFormat="1" ht="15">
      <c r="B1232" s="77"/>
      <c r="C1232" s="61"/>
      <c r="D1232" s="62"/>
      <c r="E1232" s="77"/>
      <c r="H1232" s="77"/>
      <c r="I1232" s="77"/>
    </row>
    <row r="1233" spans="2:9" s="58" customFormat="1" ht="15">
      <c r="B1233" s="77"/>
      <c r="C1233" s="61"/>
      <c r="D1233" s="62"/>
      <c r="E1233" s="77"/>
      <c r="H1233" s="77"/>
      <c r="I1233" s="77"/>
    </row>
    <row r="1234" spans="2:9" s="58" customFormat="1" ht="15">
      <c r="B1234" s="77"/>
      <c r="C1234" s="61"/>
      <c r="D1234" s="62"/>
      <c r="E1234" s="77"/>
      <c r="H1234" s="77"/>
      <c r="I1234" s="77"/>
    </row>
    <row r="1235" spans="2:9" s="58" customFormat="1" ht="15">
      <c r="B1235" s="77"/>
      <c r="C1235" s="61"/>
      <c r="D1235" s="62"/>
      <c r="E1235" s="77"/>
      <c r="H1235" s="77"/>
      <c r="I1235" s="77"/>
    </row>
    <row r="1236" spans="2:9" s="58" customFormat="1" ht="15">
      <c r="B1236" s="77"/>
      <c r="C1236" s="61"/>
      <c r="D1236" s="62"/>
      <c r="E1236" s="77"/>
      <c r="H1236" s="77"/>
      <c r="I1236" s="77"/>
    </row>
    <row r="1237" spans="2:9" s="58" customFormat="1" ht="15">
      <c r="B1237" s="77"/>
      <c r="C1237" s="61"/>
      <c r="D1237" s="62"/>
      <c r="E1237" s="77"/>
      <c r="H1237" s="77"/>
      <c r="I1237" s="77"/>
    </row>
    <row r="1238" spans="2:9" s="58" customFormat="1" ht="15">
      <c r="B1238" s="77"/>
      <c r="C1238" s="61"/>
      <c r="D1238" s="62"/>
      <c r="E1238" s="77"/>
      <c r="H1238" s="77"/>
      <c r="I1238" s="77"/>
    </row>
    <row r="1239" spans="2:9" s="58" customFormat="1" ht="15">
      <c r="B1239" s="77"/>
      <c r="C1239" s="61"/>
      <c r="D1239" s="62"/>
      <c r="E1239" s="77"/>
      <c r="H1239" s="77"/>
      <c r="I1239" s="77"/>
    </row>
    <row r="1240" spans="2:9" s="58" customFormat="1" ht="15">
      <c r="B1240" s="77"/>
      <c r="C1240" s="61"/>
      <c r="D1240" s="62"/>
      <c r="E1240" s="77"/>
      <c r="H1240" s="77"/>
      <c r="I1240" s="77"/>
    </row>
    <row r="1241" spans="2:9" s="58" customFormat="1" ht="15">
      <c r="B1241" s="77"/>
      <c r="C1241" s="61"/>
      <c r="D1241" s="62"/>
      <c r="E1241" s="77"/>
      <c r="H1241" s="77"/>
      <c r="I1241" s="77"/>
    </row>
    <row r="1242" spans="2:9" s="58" customFormat="1" ht="15">
      <c r="B1242" s="77"/>
      <c r="C1242" s="61"/>
      <c r="D1242" s="62"/>
      <c r="E1242" s="77"/>
      <c r="H1242" s="77"/>
      <c r="I1242" s="77"/>
    </row>
    <row r="1243" spans="2:9" s="58" customFormat="1" ht="15">
      <c r="B1243" s="77"/>
      <c r="C1243" s="61"/>
      <c r="D1243" s="62"/>
      <c r="E1243" s="77"/>
      <c r="H1243" s="77"/>
      <c r="I1243" s="77"/>
    </row>
    <row r="1244" spans="2:9" s="58" customFormat="1" ht="15">
      <c r="B1244" s="77"/>
      <c r="C1244" s="61"/>
      <c r="D1244" s="62"/>
      <c r="E1244" s="77"/>
      <c r="H1244" s="77"/>
      <c r="I1244" s="77"/>
    </row>
    <row r="1245" spans="2:9" s="58" customFormat="1" ht="15">
      <c r="B1245" s="77"/>
      <c r="C1245" s="61"/>
      <c r="D1245" s="62"/>
      <c r="E1245" s="77"/>
      <c r="H1245" s="77"/>
      <c r="I1245" s="77"/>
    </row>
    <row r="1246" spans="2:9" s="58" customFormat="1" ht="15">
      <c r="B1246" s="77"/>
      <c r="C1246" s="61"/>
      <c r="D1246" s="62"/>
      <c r="E1246" s="77"/>
      <c r="H1246" s="77"/>
      <c r="I1246" s="77"/>
    </row>
    <row r="1247" spans="2:9" s="58" customFormat="1" ht="15">
      <c r="B1247" s="77"/>
      <c r="C1247" s="61"/>
      <c r="D1247" s="62"/>
      <c r="E1247" s="77"/>
      <c r="H1247" s="77"/>
      <c r="I1247" s="77"/>
    </row>
    <row r="1248" spans="2:9" s="58" customFormat="1" ht="15">
      <c r="B1248" s="77"/>
      <c r="C1248" s="61"/>
      <c r="D1248" s="62"/>
      <c r="E1248" s="77"/>
      <c r="H1248" s="77"/>
      <c r="I1248" s="77"/>
    </row>
    <row r="1249" spans="2:9" s="58" customFormat="1" ht="15">
      <c r="B1249" s="77"/>
      <c r="C1249" s="61"/>
      <c r="D1249" s="62"/>
      <c r="E1249" s="77"/>
      <c r="H1249" s="77"/>
      <c r="I1249" s="77"/>
    </row>
    <row r="1250" spans="2:9" s="58" customFormat="1" ht="15">
      <c r="B1250" s="77"/>
      <c r="C1250" s="61"/>
      <c r="D1250" s="62"/>
      <c r="E1250" s="77"/>
      <c r="H1250" s="77"/>
      <c r="I1250" s="77"/>
    </row>
    <row r="1251" spans="2:9" s="58" customFormat="1" ht="15">
      <c r="B1251" s="77"/>
      <c r="C1251" s="61"/>
      <c r="D1251" s="62"/>
      <c r="E1251" s="77"/>
      <c r="H1251" s="77"/>
      <c r="I1251" s="77"/>
    </row>
    <row r="1252" spans="2:9" s="58" customFormat="1" ht="15">
      <c r="B1252" s="77"/>
      <c r="C1252" s="61"/>
      <c r="D1252" s="62"/>
      <c r="E1252" s="77"/>
      <c r="H1252" s="77"/>
      <c r="I1252" s="77"/>
    </row>
    <row r="1253" spans="2:9" s="58" customFormat="1" ht="15">
      <c r="B1253" s="77"/>
      <c r="C1253" s="61"/>
      <c r="D1253" s="62"/>
      <c r="E1253" s="77"/>
      <c r="H1253" s="77"/>
      <c r="I1253" s="77"/>
    </row>
    <row r="1254" spans="2:9" s="58" customFormat="1" ht="15">
      <c r="B1254" s="77"/>
      <c r="C1254" s="61"/>
      <c r="D1254" s="62"/>
      <c r="E1254" s="77"/>
      <c r="H1254" s="77"/>
      <c r="I1254" s="77"/>
    </row>
    <row r="1255" spans="2:9" s="58" customFormat="1" ht="15">
      <c r="B1255" s="77"/>
      <c r="C1255" s="61"/>
      <c r="D1255" s="62"/>
      <c r="E1255" s="77"/>
      <c r="H1255" s="77"/>
      <c r="I1255" s="77"/>
    </row>
    <row r="1256" spans="2:9" s="58" customFormat="1" ht="15">
      <c r="B1256" s="77"/>
      <c r="C1256" s="61"/>
      <c r="D1256" s="62"/>
      <c r="E1256" s="77"/>
      <c r="H1256" s="77"/>
      <c r="I1256" s="77"/>
    </row>
    <row r="1257" spans="2:9" s="58" customFormat="1" ht="15">
      <c r="B1257" s="77"/>
      <c r="C1257" s="61"/>
      <c r="D1257" s="62"/>
      <c r="E1257" s="77"/>
      <c r="H1257" s="77"/>
      <c r="I1257" s="77"/>
    </row>
    <row r="1258" spans="2:9" s="58" customFormat="1" ht="15">
      <c r="B1258" s="77"/>
      <c r="C1258" s="61"/>
      <c r="D1258" s="62"/>
      <c r="E1258" s="77"/>
      <c r="H1258" s="77"/>
      <c r="I1258" s="77"/>
    </row>
    <row r="1259" spans="2:9" s="58" customFormat="1" ht="15">
      <c r="B1259" s="77"/>
      <c r="C1259" s="61"/>
      <c r="D1259" s="62"/>
      <c r="E1259" s="77"/>
      <c r="H1259" s="77"/>
      <c r="I1259" s="77"/>
    </row>
    <row r="1260" spans="2:9" s="58" customFormat="1" ht="15">
      <c r="B1260" s="77"/>
      <c r="C1260" s="61"/>
      <c r="D1260" s="62"/>
      <c r="E1260" s="77"/>
      <c r="H1260" s="77"/>
      <c r="I1260" s="77"/>
    </row>
    <row r="1261" spans="2:9" s="58" customFormat="1" ht="15">
      <c r="B1261" s="77"/>
      <c r="C1261" s="61"/>
      <c r="D1261" s="62"/>
      <c r="E1261" s="77"/>
      <c r="H1261" s="77"/>
      <c r="I1261" s="77"/>
    </row>
    <row r="1262" spans="2:9" s="58" customFormat="1" ht="15">
      <c r="B1262" s="77"/>
      <c r="C1262" s="61"/>
      <c r="D1262" s="62"/>
      <c r="E1262" s="77"/>
      <c r="H1262" s="77"/>
      <c r="I1262" s="77"/>
    </row>
    <row r="1263" spans="2:9" s="58" customFormat="1" ht="15">
      <c r="B1263" s="77"/>
      <c r="C1263" s="61"/>
      <c r="D1263" s="62"/>
      <c r="E1263" s="77"/>
      <c r="H1263" s="77"/>
      <c r="I1263" s="77"/>
    </row>
    <row r="1264" spans="2:9" s="58" customFormat="1" ht="15">
      <c r="B1264" s="77"/>
      <c r="C1264" s="61"/>
      <c r="D1264" s="62"/>
      <c r="E1264" s="77"/>
      <c r="H1264" s="77"/>
      <c r="I1264" s="77"/>
    </row>
    <row r="1265" spans="2:9" s="58" customFormat="1" ht="15">
      <c r="B1265" s="77"/>
      <c r="C1265" s="61"/>
      <c r="D1265" s="62"/>
      <c r="E1265" s="77"/>
      <c r="H1265" s="77"/>
      <c r="I1265" s="77"/>
    </row>
    <row r="1266" spans="2:9" s="58" customFormat="1" ht="15">
      <c r="B1266" s="77"/>
      <c r="C1266" s="61"/>
      <c r="D1266" s="62"/>
      <c r="E1266" s="77"/>
      <c r="H1266" s="77"/>
      <c r="I1266" s="77"/>
    </row>
    <row r="1267" spans="2:9" s="58" customFormat="1" ht="15">
      <c r="B1267" s="77"/>
      <c r="C1267" s="61"/>
      <c r="D1267" s="62"/>
      <c r="E1267" s="77"/>
      <c r="H1267" s="77"/>
      <c r="I1267" s="77"/>
    </row>
    <row r="1268" spans="2:9" s="58" customFormat="1" ht="15">
      <c r="B1268" s="77"/>
      <c r="C1268" s="61"/>
      <c r="D1268" s="62"/>
      <c r="E1268" s="77"/>
      <c r="H1268" s="77"/>
      <c r="I1268" s="77"/>
    </row>
    <row r="1269" spans="2:9" s="58" customFormat="1" ht="15">
      <c r="B1269" s="77"/>
      <c r="C1269" s="61"/>
      <c r="D1269" s="62"/>
      <c r="E1269" s="77"/>
      <c r="H1269" s="77"/>
      <c r="I1269" s="77"/>
    </row>
    <row r="1270" spans="2:9" s="58" customFormat="1" ht="15">
      <c r="B1270" s="77"/>
      <c r="C1270" s="61"/>
      <c r="D1270" s="62"/>
      <c r="E1270" s="77"/>
      <c r="H1270" s="77"/>
      <c r="I1270" s="77"/>
    </row>
    <row r="1271" spans="2:9" s="58" customFormat="1" ht="15">
      <c r="B1271" s="77"/>
      <c r="C1271" s="61"/>
      <c r="D1271" s="62"/>
      <c r="E1271" s="77"/>
      <c r="H1271" s="77"/>
      <c r="I1271" s="77"/>
    </row>
    <row r="1272" spans="2:9" s="58" customFormat="1" ht="15">
      <c r="B1272" s="77"/>
      <c r="C1272" s="61"/>
      <c r="D1272" s="62"/>
      <c r="E1272" s="77"/>
      <c r="H1272" s="77"/>
      <c r="I1272" s="77"/>
    </row>
    <row r="1273" spans="2:9" s="58" customFormat="1" ht="15">
      <c r="B1273" s="77"/>
      <c r="C1273" s="61"/>
      <c r="D1273" s="62"/>
      <c r="E1273" s="77"/>
      <c r="H1273" s="77"/>
      <c r="I1273" s="77"/>
    </row>
    <row r="1274" spans="2:9" s="58" customFormat="1" ht="15">
      <c r="B1274" s="77"/>
      <c r="C1274" s="61"/>
      <c r="D1274" s="62"/>
      <c r="E1274" s="77"/>
      <c r="H1274" s="77"/>
      <c r="I1274" s="77"/>
    </row>
    <row r="1275" spans="2:9" s="58" customFormat="1" ht="15">
      <c r="B1275" s="77"/>
      <c r="C1275" s="61"/>
      <c r="D1275" s="62"/>
      <c r="E1275" s="77"/>
      <c r="H1275" s="77"/>
      <c r="I1275" s="77"/>
    </row>
    <row r="1276" spans="2:9" s="58" customFormat="1" ht="15">
      <c r="B1276" s="77"/>
      <c r="C1276" s="61"/>
      <c r="D1276" s="62"/>
      <c r="E1276" s="77"/>
      <c r="H1276" s="77"/>
      <c r="I1276" s="77"/>
    </row>
    <row r="1277" spans="2:9" s="58" customFormat="1" ht="15">
      <c r="B1277" s="77"/>
      <c r="C1277" s="61"/>
      <c r="D1277" s="62"/>
      <c r="E1277" s="77"/>
      <c r="H1277" s="77"/>
      <c r="I1277" s="77"/>
    </row>
    <row r="1278" spans="2:9" s="58" customFormat="1" ht="15">
      <c r="B1278" s="77"/>
      <c r="C1278" s="61"/>
      <c r="D1278" s="62"/>
      <c r="E1278" s="77"/>
      <c r="H1278" s="77"/>
      <c r="I1278" s="77"/>
    </row>
    <row r="1279" spans="2:9" s="58" customFormat="1" ht="15">
      <c r="B1279" s="77"/>
      <c r="C1279" s="61"/>
      <c r="D1279" s="62"/>
      <c r="E1279" s="77"/>
      <c r="H1279" s="77"/>
      <c r="I1279" s="77"/>
    </row>
    <row r="1280" spans="2:9" s="58" customFormat="1" ht="15">
      <c r="B1280" s="77"/>
      <c r="C1280" s="61"/>
      <c r="D1280" s="62"/>
      <c r="E1280" s="77"/>
      <c r="H1280" s="77"/>
      <c r="I1280" s="77"/>
    </row>
    <row r="1281" spans="2:9" s="58" customFormat="1" ht="15">
      <c r="B1281" s="77"/>
      <c r="C1281" s="61"/>
      <c r="D1281" s="62"/>
      <c r="E1281" s="77"/>
      <c r="H1281" s="77"/>
      <c r="I1281" s="77"/>
    </row>
    <row r="1282" spans="2:9" s="58" customFormat="1" ht="15">
      <c r="B1282" s="77"/>
      <c r="C1282" s="61"/>
      <c r="D1282" s="62"/>
      <c r="E1282" s="77"/>
      <c r="H1282" s="77"/>
      <c r="I1282" s="77"/>
    </row>
    <row r="1283" spans="2:9" s="58" customFormat="1" ht="15">
      <c r="B1283" s="77"/>
      <c r="C1283" s="61"/>
      <c r="D1283" s="62"/>
      <c r="E1283" s="77"/>
      <c r="H1283" s="77"/>
      <c r="I1283" s="77"/>
    </row>
    <row r="1284" spans="2:9" s="58" customFormat="1" ht="15">
      <c r="B1284" s="77"/>
      <c r="C1284" s="61"/>
      <c r="D1284" s="62"/>
      <c r="E1284" s="77"/>
      <c r="H1284" s="77"/>
      <c r="I1284" s="77"/>
    </row>
    <row r="1285" spans="2:9" s="58" customFormat="1" ht="15">
      <c r="B1285" s="77"/>
      <c r="C1285" s="61"/>
      <c r="D1285" s="62"/>
      <c r="E1285" s="77"/>
      <c r="H1285" s="77"/>
      <c r="I1285" s="77"/>
    </row>
    <row r="1286" spans="2:9" s="58" customFormat="1" ht="15">
      <c r="B1286" s="77"/>
      <c r="C1286" s="61"/>
      <c r="D1286" s="62"/>
      <c r="E1286" s="77"/>
      <c r="H1286" s="77"/>
      <c r="I1286" s="77"/>
    </row>
    <row r="1287" spans="2:9" s="58" customFormat="1" ht="15">
      <c r="B1287" s="77"/>
      <c r="C1287" s="61"/>
      <c r="D1287" s="62"/>
      <c r="E1287" s="77"/>
      <c r="H1287" s="77"/>
      <c r="I1287" s="77"/>
    </row>
    <row r="1288" spans="2:9" s="58" customFormat="1" ht="15">
      <c r="B1288" s="77"/>
      <c r="C1288" s="61"/>
      <c r="D1288" s="62"/>
      <c r="E1288" s="77"/>
      <c r="H1288" s="77"/>
      <c r="I1288" s="77"/>
    </row>
    <row r="1289" spans="2:9" s="58" customFormat="1" ht="15">
      <c r="B1289" s="77"/>
      <c r="C1289" s="61"/>
      <c r="D1289" s="62"/>
      <c r="E1289" s="77"/>
      <c r="H1289" s="77"/>
      <c r="I1289" s="77"/>
    </row>
    <row r="1290" spans="2:9" s="58" customFormat="1" ht="15">
      <c r="B1290" s="77"/>
      <c r="C1290" s="61"/>
      <c r="D1290" s="62"/>
      <c r="E1290" s="77"/>
      <c r="H1290" s="77"/>
      <c r="I1290" s="77"/>
    </row>
    <row r="1291" spans="2:9" s="58" customFormat="1" ht="15">
      <c r="B1291" s="77"/>
      <c r="C1291" s="61"/>
      <c r="D1291" s="62"/>
      <c r="E1291" s="77"/>
      <c r="H1291" s="77"/>
      <c r="I1291" s="77"/>
    </row>
    <row r="1292" spans="2:9" s="58" customFormat="1" ht="15">
      <c r="B1292" s="77"/>
      <c r="C1292" s="61"/>
      <c r="D1292" s="62"/>
      <c r="E1292" s="77"/>
      <c r="H1292" s="77"/>
      <c r="I1292" s="77"/>
    </row>
    <row r="1293" spans="2:9" s="58" customFormat="1" ht="15">
      <c r="B1293" s="77"/>
      <c r="C1293" s="61"/>
      <c r="D1293" s="62"/>
      <c r="E1293" s="77"/>
      <c r="H1293" s="77"/>
      <c r="I1293" s="77"/>
    </row>
    <row r="1294" spans="2:9" s="58" customFormat="1" ht="15">
      <c r="B1294" s="77"/>
      <c r="C1294" s="61"/>
      <c r="D1294" s="62"/>
      <c r="E1294" s="77"/>
      <c r="H1294" s="77"/>
      <c r="I1294" s="77"/>
    </row>
    <row r="1295" spans="2:9" s="58" customFormat="1" ht="15">
      <c r="B1295" s="77"/>
      <c r="C1295" s="61"/>
      <c r="D1295" s="62"/>
      <c r="E1295" s="77"/>
      <c r="H1295" s="77"/>
      <c r="I1295" s="77"/>
    </row>
    <row r="1296" spans="2:9" s="58" customFormat="1" ht="15">
      <c r="B1296" s="77"/>
      <c r="C1296" s="61"/>
      <c r="D1296" s="62"/>
      <c r="E1296" s="77"/>
      <c r="H1296" s="77"/>
      <c r="I1296" s="77"/>
    </row>
    <row r="1297" spans="2:9" s="58" customFormat="1" ht="15">
      <c r="B1297" s="77"/>
      <c r="C1297" s="61"/>
      <c r="D1297" s="62"/>
      <c r="E1297" s="77"/>
      <c r="H1297" s="77"/>
      <c r="I1297" s="77"/>
    </row>
    <row r="1298" spans="2:9" s="58" customFormat="1" ht="15">
      <c r="B1298" s="77"/>
      <c r="C1298" s="61"/>
      <c r="D1298" s="62"/>
      <c r="E1298" s="77"/>
      <c r="H1298" s="77"/>
      <c r="I1298" s="77"/>
    </row>
    <row r="1299" spans="2:9" s="58" customFormat="1" ht="15">
      <c r="B1299" s="77"/>
      <c r="C1299" s="61"/>
      <c r="D1299" s="62"/>
      <c r="E1299" s="77"/>
      <c r="H1299" s="77"/>
      <c r="I1299" s="77"/>
    </row>
    <row r="1300" spans="2:9" s="58" customFormat="1" ht="15">
      <c r="B1300" s="77"/>
      <c r="C1300" s="61"/>
      <c r="D1300" s="62"/>
      <c r="E1300" s="77"/>
      <c r="H1300" s="77"/>
      <c r="I1300" s="77"/>
    </row>
    <row r="1301" spans="2:9" s="58" customFormat="1" ht="15">
      <c r="B1301" s="77"/>
      <c r="C1301" s="61"/>
      <c r="D1301" s="62"/>
      <c r="E1301" s="77"/>
      <c r="H1301" s="77"/>
      <c r="I1301" s="77"/>
    </row>
    <row r="1302" spans="2:9" s="58" customFormat="1" ht="15">
      <c r="B1302" s="77"/>
      <c r="C1302" s="61"/>
      <c r="D1302" s="62"/>
      <c r="E1302" s="77"/>
      <c r="H1302" s="77"/>
      <c r="I1302" s="77"/>
    </row>
    <row r="1303" spans="2:9" s="58" customFormat="1" ht="15">
      <c r="B1303" s="77"/>
      <c r="C1303" s="61"/>
      <c r="D1303" s="62"/>
      <c r="E1303" s="77"/>
      <c r="H1303" s="77"/>
      <c r="I1303" s="77"/>
    </row>
    <row r="1304" spans="2:9" s="58" customFormat="1" ht="15">
      <c r="B1304" s="77"/>
      <c r="C1304" s="61"/>
      <c r="D1304" s="62"/>
      <c r="E1304" s="77"/>
      <c r="H1304" s="77"/>
      <c r="I1304" s="77"/>
    </row>
    <row r="1305" spans="2:9" s="58" customFormat="1" ht="15">
      <c r="B1305" s="77"/>
      <c r="C1305" s="61"/>
      <c r="D1305" s="62"/>
      <c r="E1305" s="77"/>
      <c r="H1305" s="77"/>
      <c r="I1305" s="77"/>
    </row>
    <row r="1306" spans="2:9" s="58" customFormat="1" ht="15">
      <c r="B1306" s="77"/>
      <c r="C1306" s="61"/>
      <c r="D1306" s="62"/>
      <c r="E1306" s="77"/>
      <c r="H1306" s="77"/>
      <c r="I1306" s="77"/>
    </row>
    <row r="1307" spans="2:9" s="58" customFormat="1" ht="15">
      <c r="B1307" s="77"/>
      <c r="C1307" s="61"/>
      <c r="D1307" s="62"/>
      <c r="E1307" s="77"/>
      <c r="H1307" s="77"/>
      <c r="I1307" s="77"/>
    </row>
    <row r="1308" spans="2:9" s="58" customFormat="1" ht="15">
      <c r="B1308" s="77"/>
      <c r="C1308" s="61"/>
      <c r="D1308" s="62"/>
      <c r="E1308" s="77"/>
      <c r="H1308" s="77"/>
      <c r="I1308" s="77"/>
    </row>
    <row r="1309" spans="2:9" s="58" customFormat="1" ht="15">
      <c r="B1309" s="77"/>
      <c r="C1309" s="61"/>
      <c r="D1309" s="62"/>
      <c r="E1309" s="77"/>
      <c r="H1309" s="77"/>
      <c r="I1309" s="77"/>
    </row>
    <row r="1310" spans="2:9" s="58" customFormat="1" ht="15">
      <c r="B1310" s="77"/>
      <c r="C1310" s="61"/>
      <c r="D1310" s="62"/>
      <c r="E1310" s="77"/>
      <c r="H1310" s="77"/>
      <c r="I1310" s="77"/>
    </row>
    <row r="1311" spans="2:9" s="58" customFormat="1" ht="15">
      <c r="B1311" s="77"/>
      <c r="C1311" s="61"/>
      <c r="D1311" s="62"/>
      <c r="E1311" s="77"/>
      <c r="H1311" s="77"/>
      <c r="I1311" s="77"/>
    </row>
    <row r="1312" spans="2:9" s="58" customFormat="1" ht="15">
      <c r="B1312" s="77"/>
      <c r="C1312" s="61"/>
      <c r="D1312" s="62"/>
      <c r="E1312" s="77"/>
      <c r="H1312" s="77"/>
      <c r="I1312" s="77"/>
    </row>
    <row r="1313" spans="2:9" s="58" customFormat="1" ht="15">
      <c r="B1313" s="77"/>
      <c r="C1313" s="61"/>
      <c r="D1313" s="62"/>
      <c r="E1313" s="77"/>
      <c r="H1313" s="77"/>
      <c r="I1313" s="77"/>
    </row>
    <row r="1314" spans="2:9" s="58" customFormat="1" ht="15">
      <c r="B1314" s="77"/>
      <c r="C1314" s="61"/>
      <c r="D1314" s="62"/>
      <c r="E1314" s="77"/>
      <c r="H1314" s="77"/>
      <c r="I1314" s="77"/>
    </row>
    <row r="1315" spans="2:9" s="58" customFormat="1" ht="15">
      <c r="B1315" s="77"/>
      <c r="C1315" s="61"/>
      <c r="D1315" s="62"/>
      <c r="E1315" s="77"/>
      <c r="H1315" s="77"/>
      <c r="I1315" s="77"/>
    </row>
    <row r="1316" spans="2:9" s="58" customFormat="1" ht="15">
      <c r="B1316" s="77"/>
      <c r="C1316" s="61"/>
      <c r="D1316" s="62"/>
      <c r="E1316" s="77"/>
      <c r="H1316" s="77"/>
      <c r="I1316" s="77"/>
    </row>
    <row r="1317" spans="2:9" s="58" customFormat="1" ht="15">
      <c r="B1317" s="77"/>
      <c r="C1317" s="61"/>
      <c r="D1317" s="62"/>
      <c r="E1317" s="77"/>
      <c r="H1317" s="77"/>
      <c r="I1317" s="77"/>
    </row>
    <row r="1318" spans="2:9" s="58" customFormat="1" ht="15">
      <c r="B1318" s="77"/>
      <c r="C1318" s="61"/>
      <c r="D1318" s="62"/>
      <c r="E1318" s="77"/>
      <c r="H1318" s="77"/>
      <c r="I1318" s="77"/>
    </row>
    <row r="1319" spans="2:9" s="58" customFormat="1" ht="15">
      <c r="B1319" s="77"/>
      <c r="C1319" s="61"/>
      <c r="D1319" s="62"/>
      <c r="E1319" s="77"/>
      <c r="H1319" s="77"/>
      <c r="I1319" s="77"/>
    </row>
    <row r="1320" spans="2:9" s="58" customFormat="1" ht="15">
      <c r="B1320" s="77"/>
      <c r="C1320" s="61"/>
      <c r="D1320" s="62"/>
      <c r="E1320" s="77"/>
      <c r="H1320" s="77"/>
      <c r="I1320" s="77"/>
    </row>
    <row r="1321" spans="2:9" s="58" customFormat="1" ht="15">
      <c r="B1321" s="77"/>
      <c r="C1321" s="61"/>
      <c r="D1321" s="62"/>
      <c r="E1321" s="77"/>
      <c r="H1321" s="77"/>
      <c r="I1321" s="77"/>
    </row>
    <row r="1322" spans="2:9" s="58" customFormat="1" ht="15">
      <c r="B1322" s="77"/>
      <c r="C1322" s="61"/>
      <c r="D1322" s="62"/>
      <c r="E1322" s="77"/>
      <c r="H1322" s="77"/>
      <c r="I1322" s="77"/>
    </row>
    <row r="1323" spans="2:9" s="58" customFormat="1" ht="15">
      <c r="B1323" s="77"/>
      <c r="C1323" s="61"/>
      <c r="D1323" s="62"/>
      <c r="E1323" s="77"/>
      <c r="H1323" s="77"/>
      <c r="I1323" s="77"/>
    </row>
    <row r="1324" spans="2:9" s="58" customFormat="1" ht="15">
      <c r="B1324" s="77"/>
      <c r="C1324" s="61"/>
      <c r="D1324" s="62"/>
      <c r="E1324" s="77"/>
      <c r="H1324" s="77"/>
      <c r="I1324" s="77"/>
    </row>
    <row r="1325" spans="2:9" s="58" customFormat="1" ht="15">
      <c r="B1325" s="77"/>
      <c r="C1325" s="61"/>
      <c r="D1325" s="62"/>
      <c r="E1325" s="77"/>
      <c r="H1325" s="77"/>
      <c r="I1325" s="77"/>
    </row>
    <row r="1326" spans="2:9" s="58" customFormat="1" ht="15">
      <c r="B1326" s="77"/>
      <c r="C1326" s="61"/>
      <c r="D1326" s="62"/>
      <c r="E1326" s="77"/>
      <c r="H1326" s="77"/>
      <c r="I1326" s="77"/>
    </row>
    <row r="1327" spans="2:9" s="58" customFormat="1" ht="15">
      <c r="B1327" s="77"/>
      <c r="C1327" s="61"/>
      <c r="D1327" s="62"/>
      <c r="E1327" s="77"/>
      <c r="H1327" s="77"/>
      <c r="I1327" s="77"/>
    </row>
    <row r="1328" spans="2:9" s="58" customFormat="1" ht="15">
      <c r="B1328" s="77"/>
      <c r="C1328" s="61"/>
      <c r="D1328" s="62"/>
      <c r="E1328" s="77"/>
      <c r="H1328" s="77"/>
      <c r="I1328" s="77"/>
    </row>
    <row r="1329" spans="2:9" s="58" customFormat="1" ht="15">
      <c r="B1329" s="77"/>
      <c r="C1329" s="61"/>
      <c r="D1329" s="62"/>
      <c r="E1329" s="77"/>
      <c r="H1329" s="77"/>
      <c r="I1329" s="77"/>
    </row>
    <row r="1330" spans="2:9" s="58" customFormat="1" ht="15">
      <c r="B1330" s="77"/>
      <c r="C1330" s="61"/>
      <c r="D1330" s="62"/>
      <c r="E1330" s="77"/>
      <c r="H1330" s="77"/>
      <c r="I1330" s="77"/>
    </row>
    <row r="1331" spans="2:9" s="58" customFormat="1" ht="15">
      <c r="B1331" s="77"/>
      <c r="C1331" s="61"/>
      <c r="D1331" s="62"/>
      <c r="E1331" s="77"/>
      <c r="H1331" s="77"/>
      <c r="I1331" s="77"/>
    </row>
    <row r="1332" spans="2:9" s="58" customFormat="1" ht="15">
      <c r="B1332" s="77"/>
      <c r="C1332" s="61"/>
      <c r="D1332" s="62"/>
      <c r="E1332" s="77"/>
      <c r="H1332" s="77"/>
      <c r="I1332" s="77"/>
    </row>
    <row r="1333" spans="2:9" s="58" customFormat="1" ht="15">
      <c r="B1333" s="77"/>
      <c r="C1333" s="61"/>
      <c r="D1333" s="62"/>
      <c r="E1333" s="77"/>
      <c r="H1333" s="77"/>
      <c r="I1333" s="77"/>
    </row>
    <row r="1334" spans="2:9" s="58" customFormat="1" ht="15">
      <c r="B1334" s="77"/>
      <c r="C1334" s="61"/>
      <c r="D1334" s="62"/>
      <c r="E1334" s="77"/>
      <c r="H1334" s="77"/>
      <c r="I1334" s="77"/>
    </row>
    <row r="1335" spans="2:9" s="58" customFormat="1" ht="15">
      <c r="B1335" s="77"/>
      <c r="C1335" s="61"/>
      <c r="D1335" s="62"/>
      <c r="E1335" s="77"/>
      <c r="H1335" s="77"/>
      <c r="I1335" s="77"/>
    </row>
    <row r="1336" spans="2:9" s="58" customFormat="1" ht="15">
      <c r="B1336" s="77"/>
      <c r="C1336" s="61"/>
      <c r="D1336" s="62"/>
      <c r="E1336" s="77"/>
      <c r="H1336" s="77"/>
      <c r="I1336" s="77"/>
    </row>
    <row r="1337" spans="2:9" s="58" customFormat="1" ht="15">
      <c r="B1337" s="77"/>
      <c r="C1337" s="61"/>
      <c r="D1337" s="62"/>
      <c r="E1337" s="77"/>
      <c r="H1337" s="77"/>
      <c r="I1337" s="77"/>
    </row>
    <row r="1338" spans="2:9" s="58" customFormat="1" ht="15">
      <c r="B1338" s="77"/>
      <c r="C1338" s="61"/>
      <c r="D1338" s="62"/>
      <c r="E1338" s="77"/>
      <c r="H1338" s="77"/>
      <c r="I1338" s="77"/>
    </row>
    <row r="1339" spans="2:9" s="58" customFormat="1" ht="15">
      <c r="B1339" s="77"/>
      <c r="C1339" s="61"/>
      <c r="D1339" s="62"/>
      <c r="E1339" s="77"/>
      <c r="H1339" s="77"/>
      <c r="I1339" s="77"/>
    </row>
    <row r="1340" spans="2:9" s="58" customFormat="1" ht="15">
      <c r="B1340" s="77"/>
      <c r="C1340" s="61"/>
      <c r="D1340" s="62"/>
      <c r="E1340" s="77"/>
      <c r="H1340" s="77"/>
      <c r="I1340" s="77"/>
    </row>
    <row r="1341" spans="2:9" s="58" customFormat="1" ht="15">
      <c r="B1341" s="77"/>
      <c r="C1341" s="61"/>
      <c r="D1341" s="62"/>
      <c r="E1341" s="77"/>
      <c r="H1341" s="77"/>
      <c r="I1341" s="77"/>
    </row>
    <row r="1342" spans="2:9" s="58" customFormat="1" ht="15">
      <c r="B1342" s="77"/>
      <c r="C1342" s="61"/>
      <c r="D1342" s="62"/>
      <c r="E1342" s="77"/>
      <c r="H1342" s="77"/>
      <c r="I1342" s="77"/>
    </row>
    <row r="1343" spans="2:9" s="60" customFormat="1" ht="15">
      <c r="B1343" s="79"/>
      <c r="C1343" s="80"/>
      <c r="D1343" s="81"/>
      <c r="E1343" s="79"/>
      <c r="H1343" s="79"/>
      <c r="I1343" s="79"/>
    </row>
    <row r="1344" spans="2:9" s="58" customFormat="1" ht="15">
      <c r="B1344" s="77"/>
      <c r="C1344" s="61"/>
      <c r="D1344" s="62"/>
      <c r="E1344" s="77"/>
      <c r="H1344" s="77"/>
      <c r="I1344" s="77"/>
    </row>
    <row r="1345" spans="2:9" s="58" customFormat="1" ht="15">
      <c r="B1345" s="77"/>
      <c r="C1345" s="61"/>
      <c r="D1345" s="62"/>
      <c r="E1345" s="77"/>
      <c r="H1345" s="77"/>
      <c r="I1345" s="77"/>
    </row>
    <row r="1346" spans="2:9" s="58" customFormat="1" ht="15">
      <c r="B1346" s="77"/>
      <c r="C1346" s="61"/>
      <c r="D1346" s="62"/>
      <c r="E1346" s="77"/>
      <c r="H1346" s="77"/>
      <c r="I1346" s="77"/>
    </row>
    <row r="1347" spans="2:9" s="58" customFormat="1" ht="15">
      <c r="B1347" s="77"/>
      <c r="C1347" s="61"/>
      <c r="D1347" s="62"/>
      <c r="E1347" s="77"/>
      <c r="H1347" s="77"/>
      <c r="I1347" s="77"/>
    </row>
    <row r="1348" spans="2:9" s="58" customFormat="1" ht="15">
      <c r="B1348" s="77"/>
      <c r="C1348" s="61"/>
      <c r="D1348" s="62"/>
      <c r="E1348" s="77"/>
      <c r="H1348" s="77"/>
      <c r="I1348" s="77"/>
    </row>
    <row r="1349" spans="2:9" s="58" customFormat="1" ht="15">
      <c r="B1349" s="77"/>
      <c r="C1349" s="61"/>
      <c r="D1349" s="62"/>
      <c r="E1349" s="77"/>
      <c r="H1349" s="77"/>
      <c r="I1349" s="77"/>
    </row>
    <row r="1350" spans="2:9" s="58" customFormat="1" ht="15">
      <c r="B1350" s="77"/>
      <c r="C1350" s="61"/>
      <c r="D1350" s="62"/>
      <c r="E1350" s="77"/>
      <c r="H1350" s="77"/>
      <c r="I1350" s="77"/>
    </row>
    <row r="1351" spans="2:9" s="58" customFormat="1" ht="15">
      <c r="B1351" s="77"/>
      <c r="C1351" s="61"/>
      <c r="D1351" s="62"/>
      <c r="E1351" s="77"/>
      <c r="H1351" s="77"/>
      <c r="I1351" s="77"/>
    </row>
    <row r="1352" spans="2:9" s="58" customFormat="1" ht="15">
      <c r="B1352" s="77"/>
      <c r="C1352" s="61"/>
      <c r="D1352" s="62"/>
      <c r="E1352" s="77"/>
      <c r="H1352" s="77"/>
      <c r="I1352" s="77"/>
    </row>
    <row r="1353" spans="2:9" s="58" customFormat="1" ht="15">
      <c r="B1353" s="77"/>
      <c r="C1353" s="61"/>
      <c r="D1353" s="62"/>
      <c r="E1353" s="77"/>
      <c r="H1353" s="77"/>
      <c r="I1353" s="77"/>
    </row>
    <row r="1354" spans="2:9" s="58" customFormat="1" ht="15">
      <c r="B1354" s="77"/>
      <c r="C1354" s="61"/>
      <c r="D1354" s="62"/>
      <c r="E1354" s="77"/>
      <c r="H1354" s="77"/>
      <c r="I1354" s="77"/>
    </row>
    <row r="1355" spans="2:9" s="58" customFormat="1" ht="15">
      <c r="B1355" s="77"/>
      <c r="C1355" s="61"/>
      <c r="D1355" s="62"/>
      <c r="E1355" s="77"/>
      <c r="H1355" s="77"/>
      <c r="I1355" s="77"/>
    </row>
    <row r="1356" spans="2:9" s="58" customFormat="1" ht="15">
      <c r="B1356" s="77"/>
      <c r="C1356" s="61"/>
      <c r="D1356" s="62"/>
      <c r="E1356" s="77"/>
      <c r="H1356" s="77"/>
      <c r="I1356" s="77"/>
    </row>
    <row r="1357" spans="2:9" s="58" customFormat="1" ht="15">
      <c r="B1357" s="77"/>
      <c r="C1357" s="61"/>
      <c r="D1357" s="62"/>
      <c r="E1357" s="77"/>
      <c r="H1357" s="77"/>
      <c r="I1357" s="77"/>
    </row>
    <row r="1358" spans="2:9" s="58" customFormat="1" ht="15">
      <c r="B1358" s="77"/>
      <c r="C1358" s="61"/>
      <c r="D1358" s="62"/>
      <c r="E1358" s="77"/>
      <c r="H1358" s="77"/>
      <c r="I1358" s="77"/>
    </row>
    <row r="1359" spans="2:9" s="58" customFormat="1" ht="15">
      <c r="B1359" s="77"/>
      <c r="C1359" s="61"/>
      <c r="D1359" s="62"/>
      <c r="E1359" s="77"/>
      <c r="H1359" s="77"/>
      <c r="I1359" s="77"/>
    </row>
    <row r="1360" spans="2:9" s="58" customFormat="1" ht="15">
      <c r="B1360" s="77"/>
      <c r="C1360" s="61"/>
      <c r="D1360" s="62"/>
      <c r="E1360" s="77"/>
      <c r="H1360" s="77"/>
      <c r="I1360" s="77"/>
    </row>
    <row r="1361" spans="2:9" s="58" customFormat="1" ht="15">
      <c r="B1361" s="77"/>
      <c r="C1361" s="61"/>
      <c r="D1361" s="62"/>
      <c r="E1361" s="77"/>
      <c r="H1361" s="77"/>
      <c r="I1361" s="77"/>
    </row>
    <row r="1362" spans="2:9" s="58" customFormat="1" ht="15">
      <c r="B1362" s="77"/>
      <c r="C1362" s="61"/>
      <c r="D1362" s="62"/>
      <c r="E1362" s="77"/>
      <c r="H1362" s="77"/>
      <c r="I1362" s="77"/>
    </row>
    <row r="1363" spans="2:9" s="58" customFormat="1" ht="15">
      <c r="B1363" s="77"/>
      <c r="C1363" s="61"/>
      <c r="D1363" s="62"/>
      <c r="E1363" s="77"/>
      <c r="H1363" s="77"/>
      <c r="I1363" s="77"/>
    </row>
    <row r="1364" spans="2:9" s="58" customFormat="1" ht="15">
      <c r="B1364" s="77"/>
      <c r="C1364" s="61"/>
      <c r="D1364" s="62"/>
      <c r="E1364" s="77"/>
      <c r="H1364" s="77"/>
      <c r="I1364" s="77"/>
    </row>
    <row r="1365" spans="2:9" s="58" customFormat="1" ht="15">
      <c r="B1365" s="77"/>
      <c r="C1365" s="61"/>
      <c r="D1365" s="62"/>
      <c r="E1365" s="77"/>
      <c r="H1365" s="77"/>
      <c r="I1365" s="77"/>
    </row>
    <row r="1366" spans="2:9" s="58" customFormat="1" ht="15">
      <c r="B1366" s="77"/>
      <c r="C1366" s="61"/>
      <c r="D1366" s="62"/>
      <c r="E1366" s="77"/>
      <c r="H1366" s="77"/>
      <c r="I1366" s="77"/>
    </row>
    <row r="1367" spans="2:9" s="58" customFormat="1" ht="15">
      <c r="B1367" s="77"/>
      <c r="C1367" s="61"/>
      <c r="D1367" s="62"/>
      <c r="E1367" s="77"/>
      <c r="H1367" s="77"/>
      <c r="I1367" s="77"/>
    </row>
    <row r="1368" spans="2:9" s="58" customFormat="1" ht="15">
      <c r="B1368" s="77"/>
      <c r="C1368" s="61"/>
      <c r="D1368" s="62"/>
      <c r="E1368" s="77"/>
      <c r="H1368" s="77"/>
      <c r="I1368" s="77"/>
    </row>
    <row r="1369" spans="2:9" s="58" customFormat="1" ht="15">
      <c r="B1369" s="77"/>
      <c r="C1369" s="61"/>
      <c r="D1369" s="62"/>
      <c r="E1369" s="77"/>
      <c r="H1369" s="77"/>
      <c r="I1369" s="77"/>
    </row>
    <row r="1370" spans="2:9" s="58" customFormat="1" ht="15">
      <c r="B1370" s="77"/>
      <c r="C1370" s="61"/>
      <c r="D1370" s="62"/>
      <c r="E1370" s="77"/>
      <c r="H1370" s="77"/>
      <c r="I1370" s="77"/>
    </row>
    <row r="1371" spans="2:9" s="58" customFormat="1" ht="15">
      <c r="B1371" s="77"/>
      <c r="C1371" s="61"/>
      <c r="D1371" s="62"/>
      <c r="E1371" s="77"/>
      <c r="H1371" s="77"/>
      <c r="I1371" s="77"/>
    </row>
    <row r="1372" spans="2:9" s="58" customFormat="1" ht="15">
      <c r="B1372" s="77"/>
      <c r="C1372" s="61"/>
      <c r="D1372" s="62"/>
      <c r="E1372" s="77"/>
      <c r="H1372" s="77"/>
      <c r="I1372" s="77"/>
    </row>
    <row r="1373" spans="2:9" s="58" customFormat="1" ht="15">
      <c r="B1373" s="77"/>
      <c r="C1373" s="61"/>
      <c r="D1373" s="62"/>
      <c r="E1373" s="77"/>
      <c r="H1373" s="77"/>
      <c r="I1373" s="77"/>
    </row>
    <row r="1374" spans="2:9" s="58" customFormat="1" ht="15">
      <c r="B1374" s="77"/>
      <c r="C1374" s="61"/>
      <c r="D1374" s="62"/>
      <c r="E1374" s="77"/>
      <c r="H1374" s="77"/>
      <c r="I1374" s="77"/>
    </row>
    <row r="1375" spans="2:9" s="58" customFormat="1" ht="15">
      <c r="B1375" s="77"/>
      <c r="C1375" s="61"/>
      <c r="D1375" s="62"/>
      <c r="E1375" s="77"/>
      <c r="H1375" s="77"/>
      <c r="I1375" s="77"/>
    </row>
    <row r="1376" spans="2:9" s="58" customFormat="1" ht="15">
      <c r="B1376" s="77"/>
      <c r="C1376" s="61"/>
      <c r="D1376" s="62"/>
      <c r="E1376" s="77"/>
      <c r="H1376" s="77"/>
      <c r="I1376" s="77"/>
    </row>
    <row r="1377" spans="2:9" s="58" customFormat="1" ht="15">
      <c r="B1377" s="77"/>
      <c r="C1377" s="61"/>
      <c r="D1377" s="62"/>
      <c r="E1377" s="77"/>
      <c r="H1377" s="77"/>
      <c r="I1377" s="77"/>
    </row>
    <row r="1378" spans="2:9" s="58" customFormat="1" ht="15">
      <c r="B1378" s="77"/>
      <c r="C1378" s="61"/>
      <c r="D1378" s="62"/>
      <c r="E1378" s="77"/>
      <c r="H1378" s="77"/>
      <c r="I1378" s="77"/>
    </row>
    <row r="1379" spans="2:9" s="58" customFormat="1" ht="15">
      <c r="B1379" s="77"/>
      <c r="C1379" s="61"/>
      <c r="D1379" s="62"/>
      <c r="E1379" s="77"/>
      <c r="H1379" s="77"/>
      <c r="I1379" s="77"/>
    </row>
    <row r="1380" spans="2:9" s="58" customFormat="1" ht="15">
      <c r="B1380" s="77"/>
      <c r="C1380" s="61"/>
      <c r="D1380" s="62"/>
      <c r="E1380" s="77"/>
      <c r="H1380" s="77"/>
      <c r="I1380" s="77"/>
    </row>
    <row r="1381" spans="2:9" s="58" customFormat="1" ht="15">
      <c r="B1381" s="77"/>
      <c r="C1381" s="61"/>
      <c r="D1381" s="62"/>
      <c r="E1381" s="77"/>
      <c r="H1381" s="77"/>
      <c r="I1381" s="77"/>
    </row>
    <row r="1382" spans="2:9" s="58" customFormat="1" ht="15">
      <c r="B1382" s="77"/>
      <c r="C1382" s="61"/>
      <c r="D1382" s="62"/>
      <c r="E1382" s="77"/>
      <c r="H1382" s="77"/>
      <c r="I1382" s="77"/>
    </row>
    <row r="1383" spans="2:9" s="58" customFormat="1" ht="15">
      <c r="B1383" s="77"/>
      <c r="C1383" s="61"/>
      <c r="D1383" s="62"/>
      <c r="E1383" s="77"/>
      <c r="H1383" s="77"/>
      <c r="I1383" s="77"/>
    </row>
    <row r="1384" spans="2:9" s="58" customFormat="1" ht="15">
      <c r="B1384" s="77"/>
      <c r="C1384" s="61"/>
      <c r="D1384" s="62"/>
      <c r="E1384" s="77"/>
      <c r="H1384" s="77"/>
      <c r="I1384" s="77"/>
    </row>
    <row r="1385" spans="2:9" s="58" customFormat="1" ht="15">
      <c r="B1385" s="77"/>
      <c r="C1385" s="61"/>
      <c r="D1385" s="62"/>
      <c r="E1385" s="77"/>
      <c r="H1385" s="77"/>
      <c r="I1385" s="77"/>
    </row>
    <row r="1386" spans="2:9" s="58" customFormat="1" ht="15">
      <c r="B1386" s="77"/>
      <c r="C1386" s="61"/>
      <c r="D1386" s="62"/>
      <c r="E1386" s="77"/>
      <c r="H1386" s="77"/>
      <c r="I1386" s="77"/>
    </row>
    <row r="1387" spans="2:9" s="58" customFormat="1" ht="15">
      <c r="B1387" s="77"/>
      <c r="C1387" s="61"/>
      <c r="D1387" s="62"/>
      <c r="E1387" s="77"/>
      <c r="H1387" s="77"/>
      <c r="I1387" s="77"/>
    </row>
    <row r="1388" spans="2:9" s="58" customFormat="1" ht="15">
      <c r="B1388" s="77"/>
      <c r="C1388" s="61"/>
      <c r="D1388" s="62"/>
      <c r="E1388" s="77"/>
      <c r="H1388" s="77"/>
      <c r="I1388" s="77"/>
    </row>
    <row r="1389" spans="2:9" s="58" customFormat="1" ht="15">
      <c r="B1389" s="77"/>
      <c r="C1389" s="61"/>
      <c r="D1389" s="62"/>
      <c r="E1389" s="77"/>
      <c r="H1389" s="77"/>
      <c r="I1389" s="77"/>
    </row>
    <row r="1390" spans="2:9" s="58" customFormat="1" ht="15">
      <c r="B1390" s="77"/>
      <c r="C1390" s="61"/>
      <c r="D1390" s="62"/>
      <c r="E1390" s="77"/>
      <c r="H1390" s="77"/>
      <c r="I1390" s="77"/>
    </row>
    <row r="1391" spans="2:9" s="58" customFormat="1" ht="15">
      <c r="B1391" s="77"/>
      <c r="C1391" s="61"/>
      <c r="D1391" s="62"/>
      <c r="E1391" s="77"/>
      <c r="H1391" s="77"/>
      <c r="I1391" s="77"/>
    </row>
    <row r="1392" spans="2:9" s="58" customFormat="1" ht="15">
      <c r="B1392" s="77"/>
      <c r="C1392" s="61"/>
      <c r="D1392" s="62"/>
      <c r="E1392" s="77"/>
      <c r="H1392" s="77"/>
      <c r="I1392" s="77"/>
    </row>
    <row r="1393" spans="2:9" s="58" customFormat="1" ht="15">
      <c r="B1393" s="77"/>
      <c r="C1393" s="61"/>
      <c r="D1393" s="62"/>
      <c r="E1393" s="77"/>
      <c r="H1393" s="77"/>
      <c r="I1393" s="77"/>
    </row>
    <row r="1394" spans="2:9" s="58" customFormat="1" ht="15">
      <c r="B1394" s="77"/>
      <c r="C1394" s="61"/>
      <c r="D1394" s="62"/>
      <c r="E1394" s="77"/>
      <c r="H1394" s="77"/>
      <c r="I1394" s="77"/>
    </row>
    <row r="1395" spans="2:9" s="58" customFormat="1" ht="15">
      <c r="B1395" s="77"/>
      <c r="C1395" s="61"/>
      <c r="D1395" s="62"/>
      <c r="E1395" s="77"/>
      <c r="H1395" s="77"/>
      <c r="I1395" s="77"/>
    </row>
    <row r="1396" spans="2:9" s="58" customFormat="1" ht="15">
      <c r="B1396" s="77"/>
      <c r="C1396" s="61"/>
      <c r="D1396" s="62"/>
      <c r="E1396" s="77"/>
      <c r="H1396" s="77"/>
      <c r="I1396" s="77"/>
    </row>
    <row r="1397" spans="2:9" s="58" customFormat="1" ht="15">
      <c r="B1397" s="77"/>
      <c r="C1397" s="61"/>
      <c r="D1397" s="62"/>
      <c r="E1397" s="77"/>
      <c r="H1397" s="77"/>
      <c r="I1397" s="77"/>
    </row>
    <row r="1398" spans="2:9" s="58" customFormat="1" ht="15">
      <c r="B1398" s="77"/>
      <c r="C1398" s="61"/>
      <c r="D1398" s="62"/>
      <c r="E1398" s="77"/>
      <c r="H1398" s="77"/>
      <c r="I1398" s="77"/>
    </row>
    <row r="1399" spans="2:9" s="58" customFormat="1" ht="15">
      <c r="B1399" s="77"/>
      <c r="C1399" s="61"/>
      <c r="D1399" s="62"/>
      <c r="E1399" s="77"/>
      <c r="H1399" s="77"/>
      <c r="I1399" s="77"/>
    </row>
    <row r="1400" spans="2:9" s="58" customFormat="1" ht="15">
      <c r="B1400" s="77"/>
      <c r="C1400" s="61"/>
      <c r="D1400" s="62"/>
      <c r="E1400" s="77"/>
      <c r="H1400" s="77"/>
      <c r="I1400" s="77"/>
    </row>
    <row r="1401" spans="2:9" s="58" customFormat="1" ht="15">
      <c r="B1401" s="77"/>
      <c r="C1401" s="61"/>
      <c r="D1401" s="62"/>
      <c r="E1401" s="77"/>
      <c r="H1401" s="77"/>
      <c r="I1401" s="77"/>
    </row>
    <row r="1402" spans="2:9" s="58" customFormat="1" ht="15">
      <c r="B1402" s="77"/>
      <c r="C1402" s="61"/>
      <c r="D1402" s="62"/>
      <c r="E1402" s="77"/>
      <c r="H1402" s="77"/>
      <c r="I1402" s="77"/>
    </row>
    <row r="1403" spans="2:9" s="58" customFormat="1" ht="15">
      <c r="B1403" s="77"/>
      <c r="C1403" s="61"/>
      <c r="D1403" s="62"/>
      <c r="E1403" s="77"/>
      <c r="H1403" s="77"/>
      <c r="I1403" s="77"/>
    </row>
    <row r="1404" spans="2:9" s="58" customFormat="1" ht="15">
      <c r="B1404" s="77"/>
      <c r="C1404" s="61"/>
      <c r="D1404" s="62"/>
      <c r="E1404" s="77"/>
      <c r="H1404" s="77"/>
      <c r="I1404" s="77"/>
    </row>
    <row r="1405" spans="2:9" s="58" customFormat="1" ht="15">
      <c r="B1405" s="77"/>
      <c r="C1405" s="61"/>
      <c r="D1405" s="62"/>
      <c r="E1405" s="77"/>
      <c r="H1405" s="77"/>
      <c r="I1405" s="77"/>
    </row>
    <row r="1406" spans="2:9" s="58" customFormat="1" ht="15">
      <c r="B1406" s="77"/>
      <c r="C1406" s="61"/>
      <c r="D1406" s="62"/>
      <c r="E1406" s="77"/>
      <c r="H1406" s="77"/>
      <c r="I1406" s="77"/>
    </row>
    <row r="1407" spans="2:9" s="58" customFormat="1" ht="15">
      <c r="B1407" s="77"/>
      <c r="C1407" s="61"/>
      <c r="D1407" s="62"/>
      <c r="E1407" s="77"/>
      <c r="H1407" s="77"/>
      <c r="I1407" s="77"/>
    </row>
    <row r="1408" spans="2:9" s="58" customFormat="1" ht="15">
      <c r="B1408" s="77"/>
      <c r="C1408" s="61"/>
      <c r="D1408" s="62"/>
      <c r="E1408" s="77"/>
      <c r="H1408" s="77"/>
      <c r="I1408" s="77"/>
    </row>
    <row r="1409" spans="2:9" s="58" customFormat="1" ht="15">
      <c r="B1409" s="77"/>
      <c r="C1409" s="61"/>
      <c r="D1409" s="62"/>
      <c r="E1409" s="77"/>
      <c r="H1409" s="77"/>
      <c r="I1409" s="77"/>
    </row>
    <row r="1410" spans="2:9" s="58" customFormat="1" ht="15">
      <c r="B1410" s="77"/>
      <c r="C1410" s="61"/>
      <c r="D1410" s="62"/>
      <c r="E1410" s="77"/>
      <c r="H1410" s="77"/>
      <c r="I1410" s="77"/>
    </row>
    <row r="1411" spans="2:9" s="58" customFormat="1" ht="15">
      <c r="B1411" s="77"/>
      <c r="C1411" s="61"/>
      <c r="D1411" s="62"/>
      <c r="E1411" s="77"/>
      <c r="H1411" s="77"/>
      <c r="I1411" s="77"/>
    </row>
    <row r="1412" spans="2:9" s="58" customFormat="1" ht="15">
      <c r="B1412" s="77"/>
      <c r="C1412" s="61"/>
      <c r="D1412" s="62"/>
      <c r="E1412" s="77"/>
      <c r="H1412" s="77"/>
      <c r="I1412" s="77"/>
    </row>
    <row r="1413" spans="2:9" s="58" customFormat="1" ht="15">
      <c r="B1413" s="77"/>
      <c r="C1413" s="61"/>
      <c r="D1413" s="62"/>
      <c r="E1413" s="77"/>
      <c r="H1413" s="77"/>
      <c r="I1413" s="77"/>
    </row>
    <row r="1414" spans="2:9" s="58" customFormat="1" ht="15">
      <c r="B1414" s="77"/>
      <c r="C1414" s="61"/>
      <c r="D1414" s="62"/>
      <c r="E1414" s="77"/>
      <c r="H1414" s="77"/>
      <c r="I1414" s="77"/>
    </row>
    <row r="1415" spans="2:9" s="58" customFormat="1" ht="15">
      <c r="B1415" s="77"/>
      <c r="C1415" s="61"/>
      <c r="D1415" s="62"/>
      <c r="E1415" s="77"/>
      <c r="H1415" s="77"/>
      <c r="I1415" s="77"/>
    </row>
    <row r="1416" spans="2:9" s="58" customFormat="1" ht="15">
      <c r="B1416" s="77"/>
      <c r="C1416" s="61"/>
      <c r="D1416" s="62"/>
      <c r="E1416" s="77"/>
      <c r="H1416" s="77"/>
      <c r="I1416" s="77"/>
    </row>
    <row r="1417" spans="2:9" s="58" customFormat="1" ht="15">
      <c r="B1417" s="77"/>
      <c r="C1417" s="61"/>
      <c r="D1417" s="62"/>
      <c r="E1417" s="77"/>
      <c r="H1417" s="77"/>
      <c r="I1417" s="77"/>
    </row>
    <row r="1418" spans="2:9" s="58" customFormat="1" ht="15">
      <c r="B1418" s="77"/>
      <c r="C1418" s="61"/>
      <c r="D1418" s="62"/>
      <c r="E1418" s="77"/>
      <c r="H1418" s="77"/>
      <c r="I1418" s="77"/>
    </row>
    <row r="1419" spans="2:9" s="58" customFormat="1" ht="15">
      <c r="B1419" s="77"/>
      <c r="C1419" s="61"/>
      <c r="D1419" s="62"/>
      <c r="E1419" s="77"/>
      <c r="H1419" s="77"/>
      <c r="I1419" s="77"/>
    </row>
    <row r="1420" spans="2:9" s="58" customFormat="1" ht="15">
      <c r="B1420" s="77"/>
      <c r="C1420" s="61"/>
      <c r="D1420" s="62"/>
      <c r="E1420" s="77"/>
      <c r="H1420" s="77"/>
      <c r="I1420" s="77"/>
    </row>
    <row r="1421" spans="2:9" s="58" customFormat="1" ht="15">
      <c r="B1421" s="77"/>
      <c r="C1421" s="61"/>
      <c r="D1421" s="62"/>
      <c r="E1421" s="77"/>
      <c r="H1421" s="77"/>
      <c r="I1421" s="77"/>
    </row>
    <row r="1422" spans="2:9" s="58" customFormat="1" ht="15">
      <c r="B1422" s="77"/>
      <c r="C1422" s="61"/>
      <c r="D1422" s="62"/>
      <c r="E1422" s="77"/>
      <c r="H1422" s="77"/>
      <c r="I1422" s="77"/>
    </row>
    <row r="1423" spans="2:9" s="58" customFormat="1" ht="15">
      <c r="B1423" s="77"/>
      <c r="C1423" s="61"/>
      <c r="D1423" s="62"/>
      <c r="E1423" s="77"/>
      <c r="H1423" s="77"/>
      <c r="I1423" s="77"/>
    </row>
    <row r="1424" spans="2:9" s="58" customFormat="1" ht="15">
      <c r="B1424" s="77"/>
      <c r="C1424" s="61"/>
      <c r="D1424" s="62"/>
      <c r="E1424" s="77"/>
      <c r="H1424" s="77"/>
      <c r="I1424" s="77"/>
    </row>
    <row r="1425" spans="2:9" s="58" customFormat="1" ht="15">
      <c r="B1425" s="77"/>
      <c r="C1425" s="61"/>
      <c r="D1425" s="62"/>
      <c r="E1425" s="77"/>
      <c r="H1425" s="77"/>
      <c r="I1425" s="77"/>
    </row>
    <row r="1426" spans="2:9" s="58" customFormat="1" ht="15">
      <c r="B1426" s="77"/>
      <c r="C1426" s="61"/>
      <c r="D1426" s="62"/>
      <c r="E1426" s="77"/>
      <c r="H1426" s="77"/>
      <c r="I1426" s="77"/>
    </row>
    <row r="1427" spans="2:9" s="58" customFormat="1" ht="15">
      <c r="B1427" s="77"/>
      <c r="C1427" s="61"/>
      <c r="D1427" s="62"/>
      <c r="E1427" s="77"/>
      <c r="H1427" s="77"/>
      <c r="I1427" s="77"/>
    </row>
    <row r="1428" spans="2:9" s="58" customFormat="1" ht="15">
      <c r="B1428" s="77"/>
      <c r="C1428" s="61"/>
      <c r="D1428" s="62"/>
      <c r="E1428" s="77"/>
      <c r="H1428" s="77"/>
      <c r="I1428" s="77"/>
    </row>
    <row r="1429" spans="2:9" s="58" customFormat="1" ht="15">
      <c r="B1429" s="77"/>
      <c r="C1429" s="61"/>
      <c r="D1429" s="62"/>
      <c r="E1429" s="77"/>
      <c r="H1429" s="77"/>
      <c r="I1429" s="77"/>
    </row>
    <row r="1430" spans="2:9" s="58" customFormat="1" ht="15">
      <c r="B1430" s="77"/>
      <c r="C1430" s="61"/>
      <c r="D1430" s="62"/>
      <c r="E1430" s="77"/>
      <c r="H1430" s="77"/>
      <c r="I1430" s="77"/>
    </row>
    <row r="1431" spans="2:9" s="58" customFormat="1" ht="15">
      <c r="B1431" s="77"/>
      <c r="C1431" s="61"/>
      <c r="D1431" s="62"/>
      <c r="E1431" s="77"/>
      <c r="H1431" s="77"/>
      <c r="I1431" s="77"/>
    </row>
    <row r="1432" spans="2:9" s="58" customFormat="1" ht="15">
      <c r="B1432" s="77"/>
      <c r="C1432" s="61"/>
      <c r="D1432" s="62"/>
      <c r="E1432" s="77"/>
      <c r="H1432" s="77"/>
      <c r="I1432" s="77"/>
    </row>
    <row r="1433" spans="2:9" s="58" customFormat="1" ht="15">
      <c r="B1433" s="77"/>
      <c r="C1433" s="61"/>
      <c r="D1433" s="62"/>
      <c r="E1433" s="77"/>
      <c r="H1433" s="77"/>
      <c r="I1433" s="77"/>
    </row>
    <row r="1434" spans="2:9" s="58" customFormat="1" ht="15">
      <c r="B1434" s="77"/>
      <c r="C1434" s="61"/>
      <c r="D1434" s="62"/>
      <c r="E1434" s="77"/>
      <c r="H1434" s="77"/>
      <c r="I1434" s="77"/>
    </row>
    <row r="1435" spans="2:9" s="58" customFormat="1" ht="15">
      <c r="B1435" s="77"/>
      <c r="C1435" s="61"/>
      <c r="D1435" s="62"/>
      <c r="E1435" s="77"/>
      <c r="H1435" s="77"/>
      <c r="I1435" s="77"/>
    </row>
    <row r="1436" spans="2:9" s="58" customFormat="1" ht="15">
      <c r="B1436" s="77"/>
      <c r="C1436" s="61"/>
      <c r="D1436" s="62"/>
      <c r="E1436" s="77"/>
      <c r="H1436" s="77"/>
      <c r="I1436" s="77"/>
    </row>
    <row r="1437" spans="2:9" s="58" customFormat="1" ht="15">
      <c r="B1437" s="77"/>
      <c r="C1437" s="61"/>
      <c r="D1437" s="62"/>
      <c r="E1437" s="77"/>
      <c r="H1437" s="77"/>
      <c r="I1437" s="77"/>
    </row>
    <row r="1438" spans="2:9" s="58" customFormat="1" ht="15">
      <c r="B1438" s="77"/>
      <c r="C1438" s="61"/>
      <c r="D1438" s="62"/>
      <c r="E1438" s="77"/>
      <c r="H1438" s="77"/>
      <c r="I1438" s="77"/>
    </row>
    <row r="1439" spans="2:9" s="58" customFormat="1" ht="15">
      <c r="B1439" s="77"/>
      <c r="C1439" s="61"/>
      <c r="D1439" s="62"/>
      <c r="E1439" s="77"/>
      <c r="H1439" s="77"/>
      <c r="I1439" s="77"/>
    </row>
    <row r="1440" spans="2:9" s="58" customFormat="1" ht="15">
      <c r="B1440" s="77"/>
      <c r="C1440" s="61"/>
      <c r="D1440" s="62"/>
      <c r="E1440" s="77"/>
      <c r="H1440" s="77"/>
      <c r="I1440" s="77"/>
    </row>
    <row r="1441" spans="2:9" s="58" customFormat="1" ht="15">
      <c r="B1441" s="77"/>
      <c r="C1441" s="61"/>
      <c r="D1441" s="62"/>
      <c r="E1441" s="77"/>
      <c r="H1441" s="77"/>
      <c r="I1441" s="77"/>
    </row>
    <row r="1442" spans="2:9" s="58" customFormat="1" ht="15">
      <c r="B1442" s="77"/>
      <c r="C1442" s="61"/>
      <c r="D1442" s="62"/>
      <c r="E1442" s="77"/>
      <c r="H1442" s="77"/>
      <c r="I1442" s="77"/>
    </row>
    <row r="1443" spans="2:9" s="58" customFormat="1" ht="15">
      <c r="B1443" s="77"/>
      <c r="C1443" s="61"/>
      <c r="D1443" s="62"/>
      <c r="E1443" s="77"/>
      <c r="H1443" s="77"/>
      <c r="I1443" s="77"/>
    </row>
    <row r="1444" spans="2:9" s="58" customFormat="1" ht="15">
      <c r="B1444" s="77"/>
      <c r="C1444" s="61"/>
      <c r="D1444" s="62"/>
      <c r="E1444" s="77"/>
      <c r="H1444" s="77"/>
      <c r="I1444" s="77"/>
    </row>
    <row r="1445" spans="2:9" s="58" customFormat="1" ht="15">
      <c r="B1445" s="77"/>
      <c r="C1445" s="61"/>
      <c r="D1445" s="62"/>
      <c r="E1445" s="77"/>
      <c r="H1445" s="77"/>
      <c r="I1445" s="77"/>
    </row>
    <row r="1446" spans="2:9" s="58" customFormat="1" ht="15">
      <c r="B1446" s="77"/>
      <c r="C1446" s="61"/>
      <c r="D1446" s="62"/>
      <c r="E1446" s="77"/>
      <c r="H1446" s="77"/>
      <c r="I1446" s="77"/>
    </row>
    <row r="1447" spans="2:9" s="58" customFormat="1" ht="15">
      <c r="B1447" s="77"/>
      <c r="C1447" s="61"/>
      <c r="D1447" s="62"/>
      <c r="E1447" s="77"/>
      <c r="H1447" s="77"/>
      <c r="I1447" s="77"/>
    </row>
    <row r="1448" spans="2:9" s="58" customFormat="1" ht="15">
      <c r="B1448" s="77"/>
      <c r="C1448" s="61"/>
      <c r="D1448" s="62"/>
      <c r="E1448" s="77"/>
      <c r="H1448" s="77"/>
      <c r="I1448" s="77"/>
    </row>
    <row r="1449" spans="2:9" s="58" customFormat="1" ht="15">
      <c r="B1449" s="77"/>
      <c r="C1449" s="61"/>
      <c r="D1449" s="62"/>
      <c r="E1449" s="77"/>
      <c r="H1449" s="77"/>
      <c r="I1449" s="77"/>
    </row>
    <row r="1450" spans="2:9" s="58" customFormat="1" ht="15">
      <c r="B1450" s="77"/>
      <c r="C1450" s="61"/>
      <c r="D1450" s="62"/>
      <c r="E1450" s="77"/>
      <c r="H1450" s="77"/>
      <c r="I1450" s="77"/>
    </row>
    <row r="1451" spans="2:9" s="58" customFormat="1" ht="15">
      <c r="B1451" s="77"/>
      <c r="C1451" s="61"/>
      <c r="D1451" s="62"/>
      <c r="E1451" s="77"/>
      <c r="H1451" s="77"/>
      <c r="I1451" s="77"/>
    </row>
    <row r="1452" spans="2:9" s="58" customFormat="1" ht="15">
      <c r="B1452" s="77"/>
      <c r="C1452" s="61"/>
      <c r="D1452" s="62"/>
      <c r="E1452" s="77"/>
      <c r="H1452" s="77"/>
      <c r="I1452" s="77"/>
    </row>
    <row r="1453" spans="2:9" s="58" customFormat="1" ht="15">
      <c r="B1453" s="77"/>
      <c r="C1453" s="61"/>
      <c r="D1453" s="62"/>
      <c r="E1453" s="77"/>
      <c r="H1453" s="77"/>
      <c r="I1453" s="77"/>
    </row>
    <row r="1454" spans="2:9" s="58" customFormat="1" ht="15">
      <c r="B1454" s="77"/>
      <c r="C1454" s="61"/>
      <c r="D1454" s="62"/>
      <c r="E1454" s="77"/>
      <c r="H1454" s="77"/>
      <c r="I1454" s="77"/>
    </row>
    <row r="1455" spans="2:9" s="58" customFormat="1" ht="15">
      <c r="B1455" s="77"/>
      <c r="C1455" s="61"/>
      <c r="D1455" s="62"/>
      <c r="E1455" s="77"/>
      <c r="H1455" s="77"/>
      <c r="I1455" s="77"/>
    </row>
    <row r="1456" spans="2:9" s="58" customFormat="1" ht="15">
      <c r="B1456" s="77"/>
      <c r="C1456" s="61"/>
      <c r="D1456" s="62"/>
      <c r="E1456" s="77"/>
      <c r="H1456" s="77"/>
      <c r="I1456" s="77"/>
    </row>
    <row r="1457" spans="2:9" s="58" customFormat="1" ht="15">
      <c r="B1457" s="77"/>
      <c r="C1457" s="61"/>
      <c r="D1457" s="62"/>
      <c r="E1457" s="77"/>
      <c r="H1457" s="77"/>
      <c r="I1457" s="77"/>
    </row>
    <row r="1458" spans="2:9" s="58" customFormat="1" ht="15">
      <c r="B1458" s="77"/>
      <c r="C1458" s="61"/>
      <c r="D1458" s="62"/>
      <c r="E1458" s="77"/>
      <c r="H1458" s="77"/>
      <c r="I1458" s="77"/>
    </row>
    <row r="1459" spans="2:9" s="58" customFormat="1" ht="15">
      <c r="B1459" s="77"/>
      <c r="C1459" s="61"/>
      <c r="D1459" s="62"/>
      <c r="E1459" s="77"/>
      <c r="H1459" s="77"/>
      <c r="I1459" s="77"/>
    </row>
    <row r="1460" spans="2:9" s="58" customFormat="1" ht="15">
      <c r="B1460" s="77"/>
      <c r="C1460" s="61"/>
      <c r="D1460" s="62"/>
      <c r="E1460" s="77"/>
      <c r="H1460" s="77"/>
      <c r="I1460" s="77"/>
    </row>
    <row r="1461" spans="2:9" s="58" customFormat="1" ht="15">
      <c r="B1461" s="77"/>
      <c r="C1461" s="61"/>
      <c r="D1461" s="62"/>
      <c r="E1461" s="77"/>
      <c r="H1461" s="77"/>
      <c r="I1461" s="77"/>
    </row>
    <row r="1462" spans="2:9" s="58" customFormat="1" ht="15">
      <c r="B1462" s="77"/>
      <c r="C1462" s="61"/>
      <c r="D1462" s="62"/>
      <c r="E1462" s="77"/>
      <c r="H1462" s="77"/>
      <c r="I1462" s="77"/>
    </row>
    <row r="1463" spans="2:9" s="58" customFormat="1" ht="15">
      <c r="B1463" s="77"/>
      <c r="C1463" s="61"/>
      <c r="D1463" s="62"/>
      <c r="E1463" s="77"/>
      <c r="H1463" s="77"/>
      <c r="I1463" s="77"/>
    </row>
    <row r="1464" spans="2:9" s="58" customFormat="1" ht="15">
      <c r="B1464" s="77"/>
      <c r="C1464" s="61"/>
      <c r="D1464" s="62"/>
      <c r="E1464" s="77"/>
      <c r="H1464" s="77"/>
      <c r="I1464" s="77"/>
    </row>
    <row r="1465" spans="2:9" s="58" customFormat="1" ht="15">
      <c r="B1465" s="77"/>
      <c r="C1465" s="61"/>
      <c r="D1465" s="62"/>
      <c r="E1465" s="77"/>
      <c r="H1465" s="77"/>
      <c r="I1465" s="77"/>
    </row>
    <row r="1466" spans="2:9" s="58" customFormat="1" ht="15">
      <c r="B1466" s="77"/>
      <c r="C1466" s="61"/>
      <c r="D1466" s="62"/>
      <c r="E1466" s="77"/>
      <c r="H1466" s="77"/>
      <c r="I1466" s="77"/>
    </row>
    <row r="1467" spans="2:9" s="58" customFormat="1" ht="15">
      <c r="B1467" s="77"/>
      <c r="C1467" s="61"/>
      <c r="D1467" s="62"/>
      <c r="E1467" s="77"/>
      <c r="H1467" s="77"/>
      <c r="I1467" s="77"/>
    </row>
    <row r="1468" spans="2:9" s="58" customFormat="1" ht="15">
      <c r="B1468" s="77"/>
      <c r="C1468" s="61"/>
      <c r="D1468" s="62"/>
      <c r="E1468" s="77"/>
      <c r="H1468" s="77"/>
      <c r="I1468" s="77"/>
    </row>
    <row r="1469" spans="2:9" s="58" customFormat="1" ht="15">
      <c r="B1469" s="77"/>
      <c r="C1469" s="61"/>
      <c r="D1469" s="62"/>
      <c r="E1469" s="77"/>
      <c r="H1469" s="77"/>
      <c r="I1469" s="77"/>
    </row>
    <row r="1470" spans="2:9" s="58" customFormat="1" ht="15">
      <c r="B1470" s="77"/>
      <c r="C1470" s="61"/>
      <c r="D1470" s="62"/>
      <c r="E1470" s="77"/>
      <c r="H1470" s="77"/>
      <c r="I1470" s="77"/>
    </row>
    <row r="1471" spans="2:9" s="58" customFormat="1" ht="15">
      <c r="B1471" s="77"/>
      <c r="C1471" s="61"/>
      <c r="D1471" s="62"/>
      <c r="E1471" s="77"/>
      <c r="H1471" s="77"/>
      <c r="I1471" s="77"/>
    </row>
    <row r="1472" spans="2:9" s="58" customFormat="1" ht="15">
      <c r="B1472" s="77"/>
      <c r="C1472" s="61"/>
      <c r="D1472" s="62"/>
      <c r="E1472" s="77"/>
      <c r="H1472" s="77"/>
      <c r="I1472" s="77"/>
    </row>
    <row r="1473" spans="2:9" s="58" customFormat="1" ht="15">
      <c r="B1473" s="77"/>
      <c r="C1473" s="61"/>
      <c r="D1473" s="62"/>
      <c r="E1473" s="77"/>
      <c r="H1473" s="77"/>
      <c r="I1473" s="77"/>
    </row>
    <row r="1474" spans="2:9" s="58" customFormat="1" ht="15">
      <c r="B1474" s="77"/>
      <c r="C1474" s="61"/>
      <c r="D1474" s="62"/>
      <c r="E1474" s="77"/>
      <c r="H1474" s="77"/>
      <c r="I1474" s="77"/>
    </row>
    <row r="1475" spans="2:9" s="58" customFormat="1" ht="15">
      <c r="B1475" s="77"/>
      <c r="C1475" s="61"/>
      <c r="D1475" s="62"/>
      <c r="E1475" s="77"/>
      <c r="H1475" s="77"/>
      <c r="I1475" s="77"/>
    </row>
    <row r="1476" spans="2:9" s="58" customFormat="1" ht="15">
      <c r="B1476" s="77"/>
      <c r="C1476" s="61"/>
      <c r="D1476" s="62"/>
      <c r="E1476" s="77"/>
      <c r="H1476" s="77"/>
      <c r="I1476" s="77"/>
    </row>
    <row r="1477" spans="2:9" s="58" customFormat="1" ht="15">
      <c r="B1477" s="77"/>
      <c r="C1477" s="61"/>
      <c r="D1477" s="62"/>
      <c r="E1477" s="77"/>
      <c r="H1477" s="77"/>
      <c r="I1477" s="77"/>
    </row>
    <row r="1478" spans="2:9" s="58" customFormat="1" ht="15">
      <c r="B1478" s="77"/>
      <c r="C1478" s="61"/>
      <c r="D1478" s="62"/>
      <c r="E1478" s="77"/>
      <c r="H1478" s="77"/>
      <c r="I1478" s="77"/>
    </row>
    <row r="1479" spans="2:9" s="58" customFormat="1" ht="15">
      <c r="B1479" s="77"/>
      <c r="C1479" s="61"/>
      <c r="D1479" s="62"/>
      <c r="E1479" s="77"/>
      <c r="H1479" s="77"/>
      <c r="I1479" s="77"/>
    </row>
    <row r="1480" spans="2:9" s="58" customFormat="1" ht="15">
      <c r="B1480" s="77"/>
      <c r="C1480" s="61"/>
      <c r="D1480" s="62"/>
      <c r="E1480" s="77"/>
      <c r="H1480" s="77"/>
      <c r="I1480" s="77"/>
    </row>
    <row r="1481" spans="2:9" s="58" customFormat="1" ht="15">
      <c r="B1481" s="77"/>
      <c r="C1481" s="61"/>
      <c r="D1481" s="62"/>
      <c r="E1481" s="77"/>
      <c r="H1481" s="77"/>
      <c r="I1481" s="77"/>
    </row>
    <row r="1482" spans="2:9" s="58" customFormat="1" ht="15">
      <c r="B1482" s="77"/>
      <c r="C1482" s="61"/>
      <c r="D1482" s="62"/>
      <c r="E1482" s="77"/>
      <c r="H1482" s="77"/>
      <c r="I1482" s="77"/>
    </row>
    <row r="1483" spans="2:9" s="58" customFormat="1" ht="15">
      <c r="B1483" s="77"/>
      <c r="C1483" s="61"/>
      <c r="D1483" s="62"/>
      <c r="E1483" s="77"/>
      <c r="H1483" s="77"/>
      <c r="I1483" s="77"/>
    </row>
    <row r="1484" spans="2:9" s="58" customFormat="1" ht="15">
      <c r="B1484" s="77"/>
      <c r="C1484" s="61"/>
      <c r="D1484" s="62"/>
      <c r="E1484" s="77"/>
      <c r="H1484" s="77"/>
      <c r="I1484" s="77"/>
    </row>
    <row r="1485" spans="2:9" s="58" customFormat="1" ht="15">
      <c r="B1485" s="77"/>
      <c r="C1485" s="61"/>
      <c r="D1485" s="62"/>
      <c r="E1485" s="77"/>
      <c r="H1485" s="77"/>
      <c r="I1485" s="77"/>
    </row>
    <row r="1486" spans="2:9" s="58" customFormat="1" ht="15">
      <c r="B1486" s="77"/>
      <c r="C1486" s="61"/>
      <c r="D1486" s="62"/>
      <c r="E1486" s="77"/>
      <c r="H1486" s="77"/>
      <c r="I1486" s="77"/>
    </row>
    <row r="1487" spans="2:9" s="58" customFormat="1" ht="15">
      <c r="B1487" s="77"/>
      <c r="C1487" s="61"/>
      <c r="D1487" s="62"/>
      <c r="E1487" s="77"/>
      <c r="H1487" s="77"/>
      <c r="I1487" s="77"/>
    </row>
    <row r="1488" spans="2:9" s="58" customFormat="1" ht="15">
      <c r="B1488" s="77"/>
      <c r="C1488" s="61"/>
      <c r="D1488" s="62"/>
      <c r="E1488" s="77"/>
      <c r="H1488" s="77"/>
      <c r="I1488" s="77"/>
    </row>
    <row r="1489" spans="2:9" s="58" customFormat="1" ht="15">
      <c r="B1489" s="77"/>
      <c r="C1489" s="61"/>
      <c r="D1489" s="62"/>
      <c r="E1489" s="77"/>
      <c r="H1489" s="77"/>
      <c r="I1489" s="77"/>
    </row>
    <row r="1490" spans="2:9" s="58" customFormat="1" ht="15">
      <c r="B1490" s="77"/>
      <c r="C1490" s="61"/>
      <c r="D1490" s="62"/>
      <c r="E1490" s="77"/>
      <c r="H1490" s="77"/>
      <c r="I1490" s="77"/>
    </row>
    <row r="1491" spans="2:9" s="58" customFormat="1" ht="15">
      <c r="B1491" s="77"/>
      <c r="C1491" s="61"/>
      <c r="D1491" s="62"/>
      <c r="E1491" s="77"/>
      <c r="H1491" s="77"/>
      <c r="I1491" s="77"/>
    </row>
    <row r="1492" spans="2:9" s="58" customFormat="1" ht="15">
      <c r="B1492" s="77"/>
      <c r="C1492" s="61"/>
      <c r="D1492" s="62"/>
      <c r="E1492" s="77"/>
      <c r="H1492" s="77"/>
      <c r="I1492" s="77"/>
    </row>
    <row r="1493" spans="2:9" s="58" customFormat="1" ht="15">
      <c r="B1493" s="77"/>
      <c r="C1493" s="61"/>
      <c r="D1493" s="62"/>
      <c r="E1493" s="77"/>
      <c r="H1493" s="77"/>
      <c r="I1493" s="77"/>
    </row>
    <row r="1494" spans="2:9" s="58" customFormat="1" ht="15">
      <c r="B1494" s="77"/>
      <c r="C1494" s="61"/>
      <c r="D1494" s="62"/>
      <c r="E1494" s="77"/>
      <c r="H1494" s="77"/>
      <c r="I1494" s="77"/>
    </row>
    <row r="1495" spans="2:9" s="58" customFormat="1" ht="15">
      <c r="B1495" s="77"/>
      <c r="C1495" s="61"/>
      <c r="D1495" s="62"/>
      <c r="E1495" s="77"/>
      <c r="H1495" s="77"/>
      <c r="I1495" s="77"/>
    </row>
    <row r="1496" spans="2:9" s="58" customFormat="1" ht="15">
      <c r="B1496" s="77"/>
      <c r="C1496" s="61"/>
      <c r="D1496" s="62"/>
      <c r="E1496" s="77"/>
      <c r="H1496" s="77"/>
      <c r="I1496" s="77"/>
    </row>
    <row r="1497" spans="2:9" s="58" customFormat="1" ht="15">
      <c r="B1497" s="77"/>
      <c r="C1497" s="61"/>
      <c r="D1497" s="62"/>
      <c r="E1497" s="77"/>
      <c r="H1497" s="77"/>
      <c r="I1497" s="77"/>
    </row>
    <row r="1498" spans="2:9" s="58" customFormat="1" ht="15">
      <c r="B1498" s="77"/>
      <c r="C1498" s="61"/>
      <c r="D1498" s="62"/>
      <c r="E1498" s="77"/>
      <c r="H1498" s="77"/>
      <c r="I1498" s="77"/>
    </row>
    <row r="1499" spans="2:9" s="58" customFormat="1" ht="15">
      <c r="B1499" s="77"/>
      <c r="C1499" s="61"/>
      <c r="D1499" s="62"/>
      <c r="E1499" s="77"/>
      <c r="H1499" s="77"/>
      <c r="I1499" s="77"/>
    </row>
    <row r="1500" spans="2:9" s="58" customFormat="1" ht="15">
      <c r="B1500" s="77"/>
      <c r="C1500" s="61"/>
      <c r="D1500" s="62"/>
      <c r="E1500" s="77"/>
      <c r="H1500" s="77"/>
      <c r="I1500" s="77"/>
    </row>
    <row r="1501" spans="2:9" s="58" customFormat="1" ht="15">
      <c r="B1501" s="77"/>
      <c r="C1501" s="61"/>
      <c r="D1501" s="62"/>
      <c r="E1501" s="77"/>
      <c r="H1501" s="77"/>
      <c r="I1501" s="77"/>
    </row>
    <row r="1502" spans="2:9" s="58" customFormat="1" ht="15">
      <c r="B1502" s="77"/>
      <c r="C1502" s="61"/>
      <c r="D1502" s="62"/>
      <c r="E1502" s="77"/>
      <c r="H1502" s="77"/>
      <c r="I1502" s="77"/>
    </row>
    <row r="1503" spans="2:9" s="58" customFormat="1" ht="15">
      <c r="B1503" s="77"/>
      <c r="C1503" s="61"/>
      <c r="D1503" s="62"/>
      <c r="E1503" s="77"/>
      <c r="H1503" s="77"/>
      <c r="I1503" s="77"/>
    </row>
    <row r="1504" spans="2:9" s="58" customFormat="1" ht="15">
      <c r="B1504" s="77"/>
      <c r="C1504" s="61"/>
      <c r="D1504" s="62"/>
      <c r="E1504" s="77"/>
      <c r="H1504" s="77"/>
      <c r="I1504" s="77"/>
    </row>
    <row r="1505" spans="2:9" s="58" customFormat="1" ht="15">
      <c r="B1505" s="77"/>
      <c r="C1505" s="61"/>
      <c r="D1505" s="62"/>
      <c r="E1505" s="77"/>
      <c r="H1505" s="77"/>
      <c r="I1505" s="77"/>
    </row>
    <row r="1506" spans="2:9" s="58" customFormat="1" ht="15">
      <c r="B1506" s="77"/>
      <c r="C1506" s="61"/>
      <c r="D1506" s="62"/>
      <c r="E1506" s="77"/>
      <c r="H1506" s="77"/>
      <c r="I1506" s="77"/>
    </row>
    <row r="1507" spans="2:9" s="58" customFormat="1" ht="15">
      <c r="B1507" s="77"/>
      <c r="C1507" s="61"/>
      <c r="D1507" s="62"/>
      <c r="E1507" s="77"/>
      <c r="H1507" s="77"/>
      <c r="I1507" s="77"/>
    </row>
    <row r="1508" spans="2:9" s="58" customFormat="1" ht="15">
      <c r="B1508" s="77"/>
      <c r="C1508" s="61"/>
      <c r="D1508" s="62"/>
      <c r="E1508" s="77"/>
      <c r="H1508" s="77"/>
      <c r="I1508" s="77"/>
    </row>
    <row r="1509" spans="2:9" s="58" customFormat="1" ht="15">
      <c r="B1509" s="77"/>
      <c r="C1509" s="61"/>
      <c r="D1509" s="62"/>
      <c r="E1509" s="77"/>
      <c r="H1509" s="77"/>
      <c r="I1509" s="77"/>
    </row>
    <row r="1510" spans="2:9" s="58" customFormat="1" ht="15">
      <c r="B1510" s="77"/>
      <c r="C1510" s="61"/>
      <c r="D1510" s="62"/>
      <c r="E1510" s="77"/>
      <c r="H1510" s="77"/>
      <c r="I1510" s="77"/>
    </row>
    <row r="1511" spans="2:9" s="58" customFormat="1" ht="15">
      <c r="B1511" s="77"/>
      <c r="C1511" s="61"/>
      <c r="D1511" s="62"/>
      <c r="E1511" s="77"/>
      <c r="H1511" s="77"/>
      <c r="I1511" s="77"/>
    </row>
    <row r="1512" spans="2:9" s="58" customFormat="1" ht="15">
      <c r="B1512" s="77"/>
      <c r="C1512" s="61"/>
      <c r="D1512" s="62"/>
      <c r="E1512" s="77"/>
      <c r="H1512" s="77"/>
      <c r="I1512" s="77"/>
    </row>
    <row r="1513" spans="2:9" s="58" customFormat="1" ht="15">
      <c r="B1513" s="77"/>
      <c r="C1513" s="61"/>
      <c r="D1513" s="62"/>
      <c r="E1513" s="77"/>
      <c r="H1513" s="77"/>
      <c r="I1513" s="77"/>
    </row>
    <row r="1514" spans="2:9" s="58" customFormat="1" ht="15">
      <c r="B1514" s="77"/>
      <c r="C1514" s="61"/>
      <c r="D1514" s="62"/>
      <c r="E1514" s="77"/>
      <c r="H1514" s="77"/>
      <c r="I1514" s="77"/>
    </row>
    <row r="1515" spans="2:9" s="58" customFormat="1" ht="15">
      <c r="B1515" s="77"/>
      <c r="C1515" s="61"/>
      <c r="D1515" s="62"/>
      <c r="E1515" s="77"/>
      <c r="H1515" s="77"/>
      <c r="I1515" s="77"/>
    </row>
    <row r="1516" spans="2:9" s="58" customFormat="1" ht="15">
      <c r="B1516" s="77"/>
      <c r="C1516" s="61"/>
      <c r="D1516" s="62"/>
      <c r="E1516" s="77"/>
      <c r="H1516" s="77"/>
      <c r="I1516" s="77"/>
    </row>
    <row r="1517" spans="2:9" s="58" customFormat="1" ht="15">
      <c r="B1517" s="77"/>
      <c r="C1517" s="61"/>
      <c r="D1517" s="62"/>
      <c r="E1517" s="77"/>
      <c r="H1517" s="77"/>
      <c r="I1517" s="77"/>
    </row>
    <row r="1518" spans="2:9" s="58" customFormat="1" ht="15">
      <c r="B1518" s="77"/>
      <c r="C1518" s="61"/>
      <c r="D1518" s="62"/>
      <c r="E1518" s="77"/>
      <c r="H1518" s="77"/>
      <c r="I1518" s="77"/>
    </row>
    <row r="1519" spans="2:9" s="58" customFormat="1" ht="15">
      <c r="B1519" s="77"/>
      <c r="C1519" s="61"/>
      <c r="D1519" s="62"/>
      <c r="E1519" s="77"/>
      <c r="H1519" s="77"/>
      <c r="I1519" s="77"/>
    </row>
    <row r="1520" spans="2:9" s="58" customFormat="1" ht="15">
      <c r="B1520" s="77"/>
      <c r="C1520" s="61"/>
      <c r="D1520" s="62"/>
      <c r="E1520" s="77"/>
      <c r="H1520" s="77"/>
      <c r="I1520" s="77"/>
    </row>
    <row r="1521" spans="2:9" s="58" customFormat="1" ht="15">
      <c r="B1521" s="77"/>
      <c r="C1521" s="61"/>
      <c r="D1521" s="62"/>
      <c r="E1521" s="77"/>
      <c r="H1521" s="77"/>
      <c r="I1521" s="77"/>
    </row>
    <row r="1522" spans="2:9" s="58" customFormat="1" ht="15">
      <c r="B1522" s="77"/>
      <c r="C1522" s="61"/>
      <c r="D1522" s="62"/>
      <c r="E1522" s="77"/>
      <c r="H1522" s="77"/>
      <c r="I1522" s="77"/>
    </row>
    <row r="1523" spans="2:9" s="58" customFormat="1" ht="15">
      <c r="B1523" s="77"/>
      <c r="C1523" s="61"/>
      <c r="D1523" s="62"/>
      <c r="E1523" s="77"/>
      <c r="H1523" s="77"/>
      <c r="I1523" s="77"/>
    </row>
    <row r="1524" spans="2:9" s="58" customFormat="1" ht="15">
      <c r="B1524" s="77"/>
      <c r="C1524" s="61"/>
      <c r="D1524" s="62"/>
      <c r="E1524" s="77"/>
      <c r="H1524" s="77"/>
      <c r="I1524" s="77"/>
    </row>
    <row r="1525" spans="2:9" s="58" customFormat="1" ht="15">
      <c r="B1525" s="77"/>
      <c r="C1525" s="61"/>
      <c r="D1525" s="62"/>
      <c r="E1525" s="77"/>
      <c r="H1525" s="77"/>
      <c r="I1525" s="77"/>
    </row>
    <row r="1526" spans="2:9" s="58" customFormat="1" ht="15">
      <c r="B1526" s="77"/>
      <c r="C1526" s="61"/>
      <c r="D1526" s="62"/>
      <c r="E1526" s="77"/>
      <c r="H1526" s="77"/>
      <c r="I1526" s="77"/>
    </row>
    <row r="1527" spans="2:9" s="58" customFormat="1" ht="15">
      <c r="B1527" s="77"/>
      <c r="C1527" s="61"/>
      <c r="D1527" s="62"/>
      <c r="E1527" s="77"/>
      <c r="H1527" s="77"/>
      <c r="I1527" s="77"/>
    </row>
    <row r="1528" spans="2:9" s="58" customFormat="1" ht="15">
      <c r="B1528" s="77"/>
      <c r="C1528" s="61"/>
      <c r="D1528" s="62"/>
      <c r="E1528" s="77"/>
      <c r="H1528" s="77"/>
      <c r="I1528" s="77"/>
    </row>
    <row r="1529" spans="2:9" s="58" customFormat="1" ht="15">
      <c r="B1529" s="77"/>
      <c r="C1529" s="61"/>
      <c r="D1529" s="62"/>
      <c r="E1529" s="77"/>
      <c r="H1529" s="77"/>
      <c r="I1529" s="77"/>
    </row>
    <row r="1530" spans="2:9" s="58" customFormat="1" ht="15">
      <c r="B1530" s="77"/>
      <c r="C1530" s="61"/>
      <c r="D1530" s="62"/>
      <c r="E1530" s="77"/>
      <c r="H1530" s="77"/>
      <c r="I1530" s="77"/>
    </row>
    <row r="1531" spans="2:9" s="58" customFormat="1" ht="15">
      <c r="B1531" s="77"/>
      <c r="C1531" s="61"/>
      <c r="D1531" s="62"/>
      <c r="E1531" s="77"/>
      <c r="H1531" s="77"/>
      <c r="I1531" s="77"/>
    </row>
    <row r="1532" spans="2:9" s="58" customFormat="1" ht="15">
      <c r="B1532" s="77"/>
      <c r="C1532" s="61"/>
      <c r="D1532" s="62"/>
      <c r="E1532" s="77"/>
      <c r="H1532" s="77"/>
      <c r="I1532" s="77"/>
    </row>
    <row r="1533" spans="2:9" s="58" customFormat="1" ht="15">
      <c r="B1533" s="77"/>
      <c r="C1533" s="61"/>
      <c r="D1533" s="62"/>
      <c r="E1533" s="77"/>
      <c r="H1533" s="77"/>
      <c r="I1533" s="77"/>
    </row>
    <row r="1534" spans="2:9" s="58" customFormat="1" ht="15">
      <c r="B1534" s="77"/>
      <c r="C1534" s="61"/>
      <c r="D1534" s="62"/>
      <c r="E1534" s="77"/>
      <c r="H1534" s="77"/>
      <c r="I1534" s="77"/>
    </row>
    <row r="1535" spans="2:9" s="58" customFormat="1" ht="15">
      <c r="B1535" s="77"/>
      <c r="C1535" s="61"/>
      <c r="D1535" s="62"/>
      <c r="E1535" s="77"/>
      <c r="H1535" s="77"/>
      <c r="I1535" s="77"/>
    </row>
    <row r="1536" spans="2:9" s="58" customFormat="1" ht="15">
      <c r="B1536" s="77"/>
      <c r="C1536" s="61"/>
      <c r="D1536" s="62"/>
      <c r="E1536" s="77"/>
      <c r="H1536" s="77"/>
      <c r="I1536" s="77"/>
    </row>
    <row r="1537" spans="2:9" s="58" customFormat="1" ht="15">
      <c r="B1537" s="77"/>
      <c r="C1537" s="61"/>
      <c r="D1537" s="62"/>
      <c r="E1537" s="77"/>
      <c r="H1537" s="77"/>
      <c r="I1537" s="77"/>
    </row>
    <row r="1538" spans="2:9" s="58" customFormat="1" ht="15">
      <c r="B1538" s="77"/>
      <c r="C1538" s="61"/>
      <c r="D1538" s="62"/>
      <c r="E1538" s="77"/>
      <c r="H1538" s="77"/>
      <c r="I1538" s="77"/>
    </row>
    <row r="1539" spans="2:9" s="58" customFormat="1" ht="15">
      <c r="B1539" s="77"/>
      <c r="C1539" s="61"/>
      <c r="D1539" s="62"/>
      <c r="E1539" s="77"/>
      <c r="H1539" s="77"/>
      <c r="I1539" s="77"/>
    </row>
    <row r="1540" spans="2:9" s="58" customFormat="1" ht="15">
      <c r="B1540" s="77"/>
      <c r="C1540" s="61"/>
      <c r="D1540" s="62"/>
      <c r="E1540" s="77"/>
      <c r="H1540" s="77"/>
      <c r="I1540" s="77"/>
    </row>
    <row r="1541" spans="2:9" s="58" customFormat="1" ht="15">
      <c r="B1541" s="77"/>
      <c r="C1541" s="61"/>
      <c r="D1541" s="62"/>
      <c r="E1541" s="77"/>
      <c r="H1541" s="77"/>
      <c r="I1541" s="77"/>
    </row>
    <row r="1542" spans="2:9" s="58" customFormat="1" ht="15">
      <c r="B1542" s="77"/>
      <c r="C1542" s="61"/>
      <c r="D1542" s="62"/>
      <c r="E1542" s="77"/>
      <c r="H1542" s="77"/>
      <c r="I1542" s="77"/>
    </row>
    <row r="1543" spans="2:9" s="58" customFormat="1" ht="15">
      <c r="B1543" s="77"/>
      <c r="C1543" s="61"/>
      <c r="D1543" s="62"/>
      <c r="E1543" s="77"/>
      <c r="H1543" s="77"/>
      <c r="I1543" s="77"/>
    </row>
    <row r="1544" spans="2:9" s="58" customFormat="1" ht="15">
      <c r="B1544" s="77"/>
      <c r="C1544" s="61"/>
      <c r="D1544" s="62"/>
      <c r="E1544" s="77"/>
      <c r="H1544" s="77"/>
      <c r="I1544" s="77"/>
    </row>
    <row r="1545" spans="2:9" s="58" customFormat="1" ht="15">
      <c r="B1545" s="77"/>
      <c r="C1545" s="61"/>
      <c r="D1545" s="62"/>
      <c r="E1545" s="77"/>
      <c r="H1545" s="77"/>
      <c r="I1545" s="77"/>
    </row>
    <row r="1546" spans="2:9" s="58" customFormat="1" ht="15">
      <c r="B1546" s="77"/>
      <c r="C1546" s="61"/>
      <c r="D1546" s="62"/>
      <c r="E1546" s="77"/>
      <c r="H1546" s="77"/>
      <c r="I1546" s="77"/>
    </row>
    <row r="1547" spans="2:9" s="58" customFormat="1" ht="15">
      <c r="B1547" s="77"/>
      <c r="C1547" s="61"/>
      <c r="D1547" s="62"/>
      <c r="E1547" s="77"/>
      <c r="H1547" s="77"/>
      <c r="I1547" s="77"/>
    </row>
    <row r="1548" spans="2:9" s="58" customFormat="1" ht="15">
      <c r="B1548" s="77"/>
      <c r="C1548" s="61"/>
      <c r="D1548" s="62"/>
      <c r="E1548" s="77"/>
      <c r="H1548" s="77"/>
      <c r="I1548" s="77"/>
    </row>
    <row r="1549" spans="2:9" s="58" customFormat="1" ht="15">
      <c r="B1549" s="77"/>
      <c r="C1549" s="61"/>
      <c r="D1549" s="62"/>
      <c r="E1549" s="77"/>
      <c r="H1549" s="77"/>
      <c r="I1549" s="77"/>
    </row>
    <row r="1550" spans="2:9" s="58" customFormat="1" ht="15">
      <c r="B1550" s="77"/>
      <c r="C1550" s="61"/>
      <c r="D1550" s="62"/>
      <c r="E1550" s="77"/>
      <c r="H1550" s="77"/>
      <c r="I1550" s="77"/>
    </row>
    <row r="1551" spans="2:9" s="58" customFormat="1" ht="15">
      <c r="B1551" s="77"/>
      <c r="C1551" s="61"/>
      <c r="D1551" s="62"/>
      <c r="E1551" s="77"/>
      <c r="H1551" s="77"/>
      <c r="I1551" s="77"/>
    </row>
    <row r="1552" spans="2:9" s="58" customFormat="1" ht="15">
      <c r="B1552" s="77"/>
      <c r="C1552" s="61"/>
      <c r="D1552" s="62"/>
      <c r="E1552" s="77"/>
      <c r="H1552" s="77"/>
      <c r="I1552" s="77"/>
    </row>
    <row r="1553" spans="2:9" s="58" customFormat="1" ht="15">
      <c r="B1553" s="77"/>
      <c r="C1553" s="61"/>
      <c r="D1553" s="62"/>
      <c r="E1553" s="77"/>
      <c r="H1553" s="77"/>
      <c r="I1553" s="77"/>
    </row>
    <row r="1554" spans="2:9" s="58" customFormat="1" ht="15">
      <c r="B1554" s="77"/>
      <c r="C1554" s="61"/>
      <c r="D1554" s="62"/>
      <c r="E1554" s="77"/>
      <c r="H1554" s="77"/>
      <c r="I1554" s="77"/>
    </row>
    <row r="1555" spans="2:9" s="58" customFormat="1" ht="15">
      <c r="B1555" s="77"/>
      <c r="C1555" s="61"/>
      <c r="D1555" s="62"/>
      <c r="E1555" s="77"/>
      <c r="H1555" s="77"/>
      <c r="I1555" s="77"/>
    </row>
    <row r="1556" spans="2:9" s="58" customFormat="1" ht="15">
      <c r="B1556" s="77"/>
      <c r="C1556" s="61"/>
      <c r="D1556" s="62"/>
      <c r="E1556" s="77"/>
      <c r="H1556" s="77"/>
      <c r="I1556" s="77"/>
    </row>
    <row r="1557" spans="2:9" s="58" customFormat="1" ht="15">
      <c r="B1557" s="77"/>
      <c r="C1557" s="61"/>
      <c r="D1557" s="62"/>
      <c r="E1557" s="77"/>
      <c r="H1557" s="77"/>
      <c r="I1557" s="77"/>
    </row>
    <row r="1558" spans="2:9" s="58" customFormat="1" ht="15">
      <c r="B1558" s="77"/>
      <c r="C1558" s="61"/>
      <c r="D1558" s="62"/>
      <c r="E1558" s="77"/>
      <c r="H1558" s="77"/>
      <c r="I1558" s="77"/>
    </row>
    <row r="1559" spans="2:9" s="58" customFormat="1" ht="15">
      <c r="B1559" s="77"/>
      <c r="C1559" s="61"/>
      <c r="D1559" s="62"/>
      <c r="E1559" s="77"/>
      <c r="H1559" s="77"/>
      <c r="I1559" s="77"/>
    </row>
    <row r="1560" spans="2:9" s="58" customFormat="1" ht="15">
      <c r="B1560" s="77"/>
      <c r="C1560" s="61"/>
      <c r="D1560" s="62"/>
      <c r="E1560" s="77"/>
      <c r="H1560" s="77"/>
      <c r="I1560" s="77"/>
    </row>
    <row r="1561" spans="2:9" s="58" customFormat="1" ht="15">
      <c r="B1561" s="77"/>
      <c r="C1561" s="61"/>
      <c r="D1561" s="62"/>
      <c r="E1561" s="77"/>
      <c r="H1561" s="77"/>
      <c r="I1561" s="77"/>
    </row>
    <row r="1562" spans="2:9" s="58" customFormat="1" ht="15">
      <c r="B1562" s="77"/>
      <c r="C1562" s="61"/>
      <c r="D1562" s="62"/>
      <c r="E1562" s="77"/>
      <c r="H1562" s="77"/>
      <c r="I1562" s="77"/>
    </row>
    <row r="1563" spans="2:9" s="58" customFormat="1" ht="15">
      <c r="B1563" s="77"/>
      <c r="C1563" s="61"/>
      <c r="D1563" s="62"/>
      <c r="E1563" s="77"/>
      <c r="H1563" s="77"/>
      <c r="I1563" s="77"/>
    </row>
    <row r="1564" spans="2:9" s="58" customFormat="1" ht="15">
      <c r="B1564" s="77"/>
      <c r="C1564" s="61"/>
      <c r="D1564" s="62"/>
      <c r="E1564" s="77"/>
      <c r="H1564" s="77"/>
      <c r="I1564" s="77"/>
    </row>
    <row r="1565" spans="2:9" s="58" customFormat="1" ht="15">
      <c r="B1565" s="77"/>
      <c r="C1565" s="61"/>
      <c r="D1565" s="62"/>
      <c r="E1565" s="77"/>
      <c r="H1565" s="77"/>
      <c r="I1565" s="77"/>
    </row>
    <row r="1566" spans="2:9" s="58" customFormat="1" ht="15">
      <c r="B1566" s="77"/>
      <c r="C1566" s="61"/>
      <c r="D1566" s="62"/>
      <c r="E1566" s="77"/>
      <c r="H1566" s="77"/>
      <c r="I1566" s="77"/>
    </row>
    <row r="1567" spans="2:9" s="58" customFormat="1" ht="15">
      <c r="B1567" s="77"/>
      <c r="C1567" s="61"/>
      <c r="D1567" s="62"/>
      <c r="E1567" s="77"/>
      <c r="H1567" s="77"/>
      <c r="I1567" s="77"/>
    </row>
    <row r="1568" spans="2:9" s="58" customFormat="1" ht="15">
      <c r="B1568" s="77"/>
      <c r="C1568" s="61"/>
      <c r="D1568" s="62"/>
      <c r="E1568" s="77"/>
      <c r="H1568" s="77"/>
      <c r="I1568" s="77"/>
    </row>
    <row r="1569" spans="2:9" s="58" customFormat="1" ht="15">
      <c r="B1569" s="77"/>
      <c r="C1569" s="61"/>
      <c r="D1569" s="62"/>
      <c r="E1569" s="77"/>
      <c r="H1569" s="77"/>
      <c r="I1569" s="77"/>
    </row>
    <row r="1570" spans="2:9" s="58" customFormat="1" ht="15">
      <c r="B1570" s="77"/>
      <c r="C1570" s="61"/>
      <c r="D1570" s="62"/>
      <c r="E1570" s="77"/>
      <c r="H1570" s="77"/>
      <c r="I1570" s="77"/>
    </row>
    <row r="1571" spans="2:9" s="58" customFormat="1" ht="15">
      <c r="B1571" s="77"/>
      <c r="C1571" s="61"/>
      <c r="D1571" s="62"/>
      <c r="E1571" s="77"/>
      <c r="H1571" s="77"/>
      <c r="I1571" s="77"/>
    </row>
    <row r="1572" spans="2:9" s="58" customFormat="1" ht="15">
      <c r="B1572" s="77"/>
      <c r="C1572" s="61"/>
      <c r="D1572" s="62"/>
      <c r="E1572" s="77"/>
      <c r="H1572" s="77"/>
      <c r="I1572" s="77"/>
    </row>
    <row r="1573" spans="2:9" s="58" customFormat="1" ht="15">
      <c r="B1573" s="77"/>
      <c r="C1573" s="61"/>
      <c r="D1573" s="62"/>
      <c r="E1573" s="77"/>
      <c r="H1573" s="77"/>
      <c r="I1573" s="77"/>
    </row>
    <row r="1574" spans="2:9" s="58" customFormat="1" ht="15">
      <c r="B1574" s="77"/>
      <c r="C1574" s="61"/>
      <c r="D1574" s="62"/>
      <c r="E1574" s="77"/>
      <c r="H1574" s="77"/>
      <c r="I1574" s="77"/>
    </row>
    <row r="1575" spans="2:9" s="58" customFormat="1" ht="15">
      <c r="B1575" s="77"/>
      <c r="C1575" s="61"/>
      <c r="D1575" s="62"/>
      <c r="E1575" s="77"/>
      <c r="H1575" s="77"/>
      <c r="I1575" s="77"/>
    </row>
    <row r="1576" spans="2:9" s="58" customFormat="1" ht="15">
      <c r="B1576" s="77"/>
      <c r="C1576" s="61"/>
      <c r="D1576" s="62"/>
      <c r="E1576" s="77"/>
      <c r="H1576" s="77"/>
      <c r="I1576" s="77"/>
    </row>
    <row r="1577" spans="2:9" s="58" customFormat="1" ht="15">
      <c r="B1577" s="77"/>
      <c r="C1577" s="61"/>
      <c r="D1577" s="62"/>
      <c r="E1577" s="77"/>
      <c r="H1577" s="77"/>
      <c r="I1577" s="77"/>
    </row>
    <row r="1578" spans="2:9" s="58" customFormat="1" ht="15">
      <c r="B1578" s="77"/>
      <c r="C1578" s="61"/>
      <c r="D1578" s="62"/>
      <c r="E1578" s="77"/>
      <c r="H1578" s="77"/>
      <c r="I1578" s="77"/>
    </row>
    <row r="1579" spans="2:9" s="58" customFormat="1" ht="15">
      <c r="B1579" s="77"/>
      <c r="C1579" s="61"/>
      <c r="D1579" s="62"/>
      <c r="E1579" s="77"/>
      <c r="H1579" s="77"/>
      <c r="I1579" s="77"/>
    </row>
    <row r="1580" spans="2:9" s="58" customFormat="1" ht="15">
      <c r="B1580" s="77"/>
      <c r="C1580" s="61"/>
      <c r="D1580" s="62"/>
      <c r="E1580" s="77"/>
      <c r="H1580" s="77"/>
      <c r="I1580" s="77"/>
    </row>
    <row r="1581" spans="2:9" s="58" customFormat="1" ht="15">
      <c r="B1581" s="77"/>
      <c r="C1581" s="61"/>
      <c r="D1581" s="62"/>
      <c r="E1581" s="77"/>
      <c r="H1581" s="77"/>
      <c r="I1581" s="77"/>
    </row>
    <row r="1582" spans="2:9" s="58" customFormat="1" ht="15">
      <c r="B1582" s="77"/>
      <c r="C1582" s="61"/>
      <c r="D1582" s="62"/>
      <c r="E1582" s="77"/>
      <c r="H1582" s="77"/>
      <c r="I1582" s="77"/>
    </row>
    <row r="1583" spans="2:9" s="58" customFormat="1" ht="15">
      <c r="B1583" s="77"/>
      <c r="C1583" s="61"/>
      <c r="D1583" s="62"/>
      <c r="E1583" s="77"/>
      <c r="H1583" s="77"/>
      <c r="I1583" s="77"/>
    </row>
    <row r="1584" spans="2:9" s="58" customFormat="1" ht="15">
      <c r="B1584" s="77"/>
      <c r="C1584" s="61"/>
      <c r="D1584" s="62"/>
      <c r="E1584" s="77"/>
      <c r="H1584" s="77"/>
      <c r="I1584" s="77"/>
    </row>
    <row r="1585" spans="2:9" s="58" customFormat="1" ht="15">
      <c r="B1585" s="77"/>
      <c r="C1585" s="61"/>
      <c r="D1585" s="62"/>
      <c r="E1585" s="77"/>
      <c r="H1585" s="77"/>
      <c r="I1585" s="77"/>
    </row>
    <row r="1586" spans="2:9" s="58" customFormat="1" ht="15">
      <c r="B1586" s="77"/>
      <c r="C1586" s="61"/>
      <c r="D1586" s="62"/>
      <c r="E1586" s="77"/>
      <c r="H1586" s="77"/>
      <c r="I1586" s="77"/>
    </row>
    <row r="1587" spans="2:9" s="58" customFormat="1" ht="15">
      <c r="B1587" s="77"/>
      <c r="C1587" s="61"/>
      <c r="D1587" s="62"/>
      <c r="E1587" s="77"/>
      <c r="H1587" s="77"/>
      <c r="I1587" s="77"/>
    </row>
    <row r="1588" spans="2:9" s="58" customFormat="1" ht="15">
      <c r="B1588" s="77"/>
      <c r="C1588" s="61"/>
      <c r="D1588" s="62"/>
      <c r="E1588" s="77"/>
      <c r="H1588" s="77"/>
      <c r="I1588" s="77"/>
    </row>
    <row r="1589" spans="2:9" s="58" customFormat="1" ht="15">
      <c r="B1589" s="77"/>
      <c r="C1589" s="61"/>
      <c r="D1589" s="62"/>
      <c r="E1589" s="77"/>
      <c r="H1589" s="77"/>
      <c r="I1589" s="77"/>
    </row>
    <row r="1590" spans="2:9" s="58" customFormat="1" ht="15">
      <c r="B1590" s="77"/>
      <c r="C1590" s="61"/>
      <c r="D1590" s="62"/>
      <c r="E1590" s="77"/>
      <c r="H1590" s="77"/>
      <c r="I1590" s="77"/>
    </row>
    <row r="1591" spans="2:9" s="58" customFormat="1" ht="15">
      <c r="B1591" s="77"/>
      <c r="C1591" s="61"/>
      <c r="D1591" s="62"/>
      <c r="E1591" s="77"/>
      <c r="H1591" s="77"/>
      <c r="I1591" s="77"/>
    </row>
    <row r="1592" spans="2:9" s="58" customFormat="1" ht="15">
      <c r="B1592" s="77"/>
      <c r="C1592" s="61"/>
      <c r="D1592" s="62"/>
      <c r="E1592" s="77"/>
      <c r="H1592" s="77"/>
      <c r="I1592" s="77"/>
    </row>
    <row r="1593" spans="2:9" s="58" customFormat="1" ht="15">
      <c r="B1593" s="77"/>
      <c r="C1593" s="61"/>
      <c r="D1593" s="62"/>
      <c r="E1593" s="77"/>
      <c r="H1593" s="77"/>
      <c r="I1593" s="77"/>
    </row>
    <row r="1594" spans="2:9" s="58" customFormat="1" ht="15">
      <c r="B1594" s="77"/>
      <c r="C1594" s="61"/>
      <c r="D1594" s="62"/>
      <c r="E1594" s="77"/>
      <c r="H1594" s="77"/>
      <c r="I1594" s="77"/>
    </row>
    <row r="1595" spans="2:9" s="58" customFormat="1" ht="15">
      <c r="B1595" s="77"/>
      <c r="C1595" s="61"/>
      <c r="D1595" s="62"/>
      <c r="E1595" s="77"/>
      <c r="H1595" s="77"/>
      <c r="I1595" s="77"/>
    </row>
    <row r="1596" spans="2:9" s="58" customFormat="1" ht="15">
      <c r="B1596" s="77"/>
      <c r="C1596" s="61"/>
      <c r="D1596" s="62"/>
      <c r="E1596" s="77"/>
      <c r="H1596" s="77"/>
      <c r="I1596" s="77"/>
    </row>
    <row r="1597" spans="2:9" s="58" customFormat="1" ht="15">
      <c r="B1597" s="77"/>
      <c r="C1597" s="61"/>
      <c r="D1597" s="62"/>
      <c r="E1597" s="77"/>
      <c r="H1597" s="77"/>
      <c r="I1597" s="77"/>
    </row>
    <row r="1598" spans="2:9" s="58" customFormat="1" ht="15">
      <c r="B1598" s="77"/>
      <c r="C1598" s="61"/>
      <c r="D1598" s="62"/>
      <c r="E1598" s="77"/>
      <c r="H1598" s="77"/>
      <c r="I1598" s="77"/>
    </row>
    <row r="1599" spans="2:9" s="58" customFormat="1" ht="15">
      <c r="B1599" s="77"/>
      <c r="C1599" s="61"/>
      <c r="D1599" s="62"/>
      <c r="E1599" s="77"/>
      <c r="H1599" s="77"/>
      <c r="I1599" s="77"/>
    </row>
    <row r="1600" spans="2:9" s="58" customFormat="1" ht="15">
      <c r="B1600" s="77"/>
      <c r="C1600" s="61"/>
      <c r="D1600" s="62"/>
      <c r="E1600" s="77"/>
      <c r="H1600" s="77"/>
      <c r="I1600" s="77"/>
    </row>
    <row r="1601" spans="2:9" s="58" customFormat="1" ht="15">
      <c r="B1601" s="77"/>
      <c r="C1601" s="61"/>
      <c r="D1601" s="62"/>
      <c r="E1601" s="77"/>
      <c r="H1601" s="77"/>
      <c r="I1601" s="77"/>
    </row>
    <row r="1602" spans="2:9" s="58" customFormat="1" ht="15">
      <c r="B1602" s="77"/>
      <c r="C1602" s="61"/>
      <c r="D1602" s="62"/>
      <c r="E1602" s="77"/>
      <c r="H1602" s="77"/>
      <c r="I1602" s="77"/>
    </row>
    <row r="1603" spans="2:9" s="58" customFormat="1" ht="15">
      <c r="B1603" s="77"/>
      <c r="C1603" s="61"/>
      <c r="D1603" s="62"/>
      <c r="E1603" s="77"/>
      <c r="H1603" s="77"/>
      <c r="I1603" s="77"/>
    </row>
    <row r="1604" spans="2:9" s="58" customFormat="1" ht="15">
      <c r="B1604" s="77"/>
      <c r="C1604" s="61"/>
      <c r="D1604" s="62"/>
      <c r="E1604" s="77"/>
      <c r="H1604" s="77"/>
      <c r="I1604" s="77"/>
    </row>
    <row r="1605" spans="2:9" s="58" customFormat="1" ht="15">
      <c r="B1605" s="77"/>
      <c r="C1605" s="61"/>
      <c r="D1605" s="62"/>
      <c r="E1605" s="77"/>
      <c r="H1605" s="77"/>
      <c r="I1605" s="77"/>
    </row>
    <row r="1606" spans="2:9" s="58" customFormat="1" ht="15">
      <c r="B1606" s="77"/>
      <c r="C1606" s="61"/>
      <c r="D1606" s="62"/>
      <c r="E1606" s="77"/>
      <c r="H1606" s="77"/>
      <c r="I1606" s="77"/>
    </row>
    <row r="1607" spans="2:9" s="58" customFormat="1" ht="15">
      <c r="B1607" s="77"/>
      <c r="C1607" s="61"/>
      <c r="D1607" s="62"/>
      <c r="E1607" s="77"/>
      <c r="H1607" s="77"/>
      <c r="I1607" s="77"/>
    </row>
    <row r="1608" spans="2:9" s="58" customFormat="1" ht="15">
      <c r="B1608" s="77"/>
      <c r="C1608" s="61"/>
      <c r="D1608" s="62"/>
      <c r="E1608" s="77"/>
      <c r="H1608" s="77"/>
      <c r="I1608" s="77"/>
    </row>
    <row r="1609" spans="2:9" s="58" customFormat="1" ht="15">
      <c r="B1609" s="77"/>
      <c r="C1609" s="61"/>
      <c r="D1609" s="62"/>
      <c r="E1609" s="77"/>
      <c r="H1609" s="77"/>
      <c r="I1609" s="77"/>
    </row>
    <row r="1610" spans="2:9" s="58" customFormat="1" ht="15">
      <c r="B1610" s="77"/>
      <c r="C1610" s="61"/>
      <c r="D1610" s="62"/>
      <c r="E1610" s="77"/>
      <c r="H1610" s="77"/>
      <c r="I1610" s="77"/>
    </row>
    <row r="1611" spans="2:9" s="58" customFormat="1" ht="15">
      <c r="B1611" s="77"/>
      <c r="C1611" s="61"/>
      <c r="D1611" s="62"/>
      <c r="E1611" s="77"/>
      <c r="H1611" s="77"/>
      <c r="I1611" s="77"/>
    </row>
    <row r="1612" spans="2:9" s="58" customFormat="1" ht="15">
      <c r="B1612" s="77"/>
      <c r="C1612" s="61"/>
      <c r="D1612" s="62"/>
      <c r="E1612" s="77"/>
      <c r="H1612" s="77"/>
      <c r="I1612" s="77"/>
    </row>
    <row r="1613" spans="2:9" s="58" customFormat="1" ht="15">
      <c r="B1613" s="77"/>
      <c r="C1613" s="61"/>
      <c r="D1613" s="62"/>
      <c r="E1613" s="77"/>
      <c r="H1613" s="77"/>
      <c r="I1613" s="77"/>
    </row>
    <row r="1614" spans="2:9" s="58" customFormat="1" ht="15">
      <c r="B1614" s="77"/>
      <c r="C1614" s="61"/>
      <c r="D1614" s="62"/>
      <c r="E1614" s="77"/>
      <c r="H1614" s="77"/>
      <c r="I1614" s="77"/>
    </row>
    <row r="1615" spans="2:9" s="58" customFormat="1" ht="15">
      <c r="B1615" s="77"/>
      <c r="C1615" s="61"/>
      <c r="D1615" s="62"/>
      <c r="E1615" s="77"/>
      <c r="H1615" s="77"/>
      <c r="I1615" s="77"/>
    </row>
    <row r="1616" spans="2:9" s="58" customFormat="1" ht="15">
      <c r="B1616" s="77"/>
      <c r="C1616" s="61"/>
      <c r="D1616" s="62"/>
      <c r="E1616" s="77"/>
      <c r="H1616" s="77"/>
      <c r="I1616" s="77"/>
    </row>
    <row r="1617" spans="2:9" s="58" customFormat="1" ht="15">
      <c r="B1617" s="77"/>
      <c r="C1617" s="61"/>
      <c r="D1617" s="62"/>
      <c r="E1617" s="77"/>
      <c r="H1617" s="77"/>
      <c r="I1617" s="77"/>
    </row>
    <row r="1618" spans="2:9" s="58" customFormat="1" ht="15">
      <c r="B1618" s="77"/>
      <c r="C1618" s="61"/>
      <c r="D1618" s="62"/>
      <c r="E1618" s="77"/>
      <c r="H1618" s="77"/>
      <c r="I1618" s="77"/>
    </row>
    <row r="1619" spans="2:9" s="58" customFormat="1" ht="15">
      <c r="B1619" s="77"/>
      <c r="C1619" s="61"/>
      <c r="D1619" s="62"/>
      <c r="E1619" s="77"/>
      <c r="H1619" s="77"/>
      <c r="I1619" s="77"/>
    </row>
    <row r="1620" spans="2:9" s="58" customFormat="1" ht="15">
      <c r="B1620" s="77"/>
      <c r="C1620" s="61"/>
      <c r="D1620" s="62"/>
      <c r="E1620" s="77"/>
      <c r="H1620" s="77"/>
      <c r="I1620" s="77"/>
    </row>
    <row r="1621" spans="2:9" s="58" customFormat="1" ht="15">
      <c r="B1621" s="77"/>
      <c r="C1621" s="61"/>
      <c r="D1621" s="62"/>
      <c r="E1621" s="77"/>
      <c r="H1621" s="77"/>
      <c r="I1621" s="77"/>
    </row>
    <row r="1622" spans="2:9" s="58" customFormat="1" ht="15">
      <c r="B1622" s="77"/>
      <c r="C1622" s="61"/>
      <c r="D1622" s="62"/>
      <c r="E1622" s="77"/>
      <c r="H1622" s="77"/>
      <c r="I1622" s="77"/>
    </row>
    <row r="1623" spans="2:9" s="58" customFormat="1" ht="15">
      <c r="B1623" s="77"/>
      <c r="C1623" s="61"/>
      <c r="D1623" s="62"/>
      <c r="E1623" s="77"/>
      <c r="H1623" s="77"/>
      <c r="I1623" s="77"/>
    </row>
    <row r="1624" spans="2:9" s="58" customFormat="1" ht="15">
      <c r="B1624" s="77"/>
      <c r="C1624" s="61"/>
      <c r="D1624" s="62"/>
      <c r="E1624" s="77"/>
      <c r="H1624" s="77"/>
      <c r="I1624" s="77"/>
    </row>
    <row r="1625" spans="2:9" s="58" customFormat="1" ht="15">
      <c r="B1625" s="77"/>
      <c r="C1625" s="61"/>
      <c r="D1625" s="62"/>
      <c r="E1625" s="77"/>
      <c r="H1625" s="77"/>
      <c r="I1625" s="77"/>
    </row>
    <row r="1626" spans="2:9" s="58" customFormat="1" ht="15">
      <c r="B1626" s="77"/>
      <c r="C1626" s="61"/>
      <c r="D1626" s="62"/>
      <c r="E1626" s="77"/>
      <c r="H1626" s="77"/>
      <c r="I1626" s="77"/>
    </row>
    <row r="1627" spans="2:9" s="58" customFormat="1" ht="15">
      <c r="B1627" s="77"/>
      <c r="C1627" s="61"/>
      <c r="D1627" s="62"/>
      <c r="E1627" s="77"/>
      <c r="H1627" s="77"/>
      <c r="I1627" s="77"/>
    </row>
    <row r="1628" spans="2:9" s="58" customFormat="1" ht="15">
      <c r="B1628" s="77"/>
      <c r="C1628" s="61"/>
      <c r="D1628" s="62"/>
      <c r="E1628" s="77"/>
      <c r="H1628" s="77"/>
      <c r="I1628" s="77"/>
    </row>
    <row r="1629" spans="2:9" s="58" customFormat="1" ht="15">
      <c r="B1629" s="77"/>
      <c r="C1629" s="61"/>
      <c r="D1629" s="62"/>
      <c r="E1629" s="77"/>
      <c r="H1629" s="77"/>
      <c r="I1629" s="77"/>
    </row>
    <row r="1630" spans="2:9" s="58" customFormat="1" ht="15">
      <c r="B1630" s="77"/>
      <c r="C1630" s="61"/>
      <c r="D1630" s="62"/>
      <c r="E1630" s="77"/>
      <c r="H1630" s="77"/>
      <c r="I1630" s="77"/>
    </row>
    <row r="1631" spans="2:9" s="58" customFormat="1" ht="15">
      <c r="B1631" s="77"/>
      <c r="C1631" s="61"/>
      <c r="D1631" s="62"/>
      <c r="E1631" s="77"/>
      <c r="H1631" s="77"/>
      <c r="I1631" s="77"/>
    </row>
    <row r="1632" spans="2:9" s="58" customFormat="1" ht="15">
      <c r="B1632" s="77"/>
      <c r="C1632" s="61"/>
      <c r="D1632" s="62"/>
      <c r="E1632" s="77"/>
      <c r="H1632" s="77"/>
      <c r="I1632" s="77"/>
    </row>
    <row r="1633" spans="2:9" s="58" customFormat="1" ht="15">
      <c r="B1633" s="77"/>
      <c r="C1633" s="61"/>
      <c r="D1633" s="62"/>
      <c r="E1633" s="77"/>
      <c r="H1633" s="77"/>
      <c r="I1633" s="77"/>
    </row>
    <row r="1634" spans="2:9" s="58" customFormat="1" ht="15">
      <c r="B1634" s="77"/>
      <c r="C1634" s="61"/>
      <c r="D1634" s="62"/>
      <c r="E1634" s="77"/>
      <c r="H1634" s="77"/>
      <c r="I1634" s="77"/>
    </row>
    <row r="1635" spans="2:9" s="58" customFormat="1" ht="15">
      <c r="B1635" s="77"/>
      <c r="C1635" s="61"/>
      <c r="D1635" s="62"/>
      <c r="E1635" s="77"/>
      <c r="H1635" s="77"/>
      <c r="I1635" s="77"/>
    </row>
    <row r="1636" spans="2:9" s="58" customFormat="1" ht="15">
      <c r="B1636" s="77"/>
      <c r="C1636" s="61"/>
      <c r="D1636" s="62"/>
      <c r="E1636" s="77"/>
      <c r="H1636" s="77"/>
      <c r="I1636" s="77"/>
    </row>
    <row r="1637" spans="2:9" s="58" customFormat="1" ht="15">
      <c r="B1637" s="77"/>
      <c r="C1637" s="61"/>
      <c r="D1637" s="62"/>
      <c r="E1637" s="77"/>
      <c r="H1637" s="77"/>
      <c r="I1637" s="77"/>
    </row>
    <row r="1638" spans="2:9" s="58" customFormat="1" ht="15">
      <c r="B1638" s="77"/>
      <c r="C1638" s="61"/>
      <c r="D1638" s="62"/>
      <c r="E1638" s="77"/>
      <c r="H1638" s="77"/>
      <c r="I1638" s="77"/>
    </row>
    <row r="1639" spans="2:9" s="58" customFormat="1" ht="15">
      <c r="B1639" s="77"/>
      <c r="C1639" s="61"/>
      <c r="D1639" s="62"/>
      <c r="E1639" s="77"/>
      <c r="H1639" s="77"/>
      <c r="I1639" s="77"/>
    </row>
    <row r="1640" spans="2:9" s="58" customFormat="1" ht="15">
      <c r="B1640" s="77"/>
      <c r="C1640" s="61"/>
      <c r="D1640" s="62"/>
      <c r="E1640" s="77"/>
      <c r="H1640" s="77"/>
      <c r="I1640" s="77"/>
    </row>
    <row r="1641" spans="2:9" s="58" customFormat="1" ht="15">
      <c r="B1641" s="77"/>
      <c r="C1641" s="61"/>
      <c r="D1641" s="62"/>
      <c r="E1641" s="77"/>
      <c r="H1641" s="77"/>
      <c r="I1641" s="77"/>
    </row>
    <row r="1642" spans="2:9" s="58" customFormat="1" ht="15">
      <c r="B1642" s="77"/>
      <c r="C1642" s="61"/>
      <c r="D1642" s="62"/>
      <c r="E1642" s="77"/>
      <c r="H1642" s="77"/>
      <c r="I1642" s="77"/>
    </row>
    <row r="1643" spans="2:9" s="58" customFormat="1" ht="15">
      <c r="B1643" s="77"/>
      <c r="C1643" s="61"/>
      <c r="D1643" s="62"/>
      <c r="E1643" s="77"/>
      <c r="H1643" s="77"/>
      <c r="I1643" s="77"/>
    </row>
    <row r="1644" spans="2:9" s="58" customFormat="1" ht="15">
      <c r="B1644" s="77"/>
      <c r="C1644" s="61"/>
      <c r="D1644" s="62"/>
      <c r="E1644" s="77"/>
      <c r="H1644" s="77"/>
      <c r="I1644" s="77"/>
    </row>
    <row r="1645" spans="2:9" s="58" customFormat="1" ht="15">
      <c r="B1645" s="77"/>
      <c r="C1645" s="61"/>
      <c r="D1645" s="62"/>
      <c r="E1645" s="77"/>
      <c r="H1645" s="77"/>
      <c r="I1645" s="77"/>
    </row>
    <row r="1646" spans="2:9" s="58" customFormat="1" ht="15">
      <c r="B1646" s="77"/>
      <c r="C1646" s="61"/>
      <c r="D1646" s="62"/>
      <c r="E1646" s="77"/>
      <c r="H1646" s="77"/>
      <c r="I1646" s="77"/>
    </row>
    <row r="1647" spans="2:9" s="58" customFormat="1" ht="15">
      <c r="B1647" s="77"/>
      <c r="C1647" s="61"/>
      <c r="D1647" s="62"/>
      <c r="E1647" s="77"/>
      <c r="H1647" s="77"/>
      <c r="I1647" s="77"/>
    </row>
    <row r="1648" spans="2:9" s="58" customFormat="1" ht="15">
      <c r="B1648" s="77"/>
      <c r="C1648" s="61"/>
      <c r="D1648" s="62"/>
      <c r="E1648" s="77"/>
      <c r="H1648" s="77"/>
      <c r="I1648" s="77"/>
    </row>
    <row r="1649" spans="2:9" s="58" customFormat="1" ht="15">
      <c r="B1649" s="77"/>
      <c r="C1649" s="61"/>
      <c r="D1649" s="62"/>
      <c r="E1649" s="77"/>
      <c r="H1649" s="77"/>
      <c r="I1649" s="77"/>
    </row>
    <row r="1650" spans="2:9" s="58" customFormat="1" ht="15">
      <c r="B1650" s="77"/>
      <c r="C1650" s="61"/>
      <c r="D1650" s="62"/>
      <c r="E1650" s="77"/>
      <c r="H1650" s="77"/>
      <c r="I1650" s="77"/>
    </row>
    <row r="1651" spans="2:9" s="58" customFormat="1" ht="15">
      <c r="B1651" s="77"/>
      <c r="C1651" s="61"/>
      <c r="D1651" s="62"/>
      <c r="E1651" s="77"/>
      <c r="H1651" s="77"/>
      <c r="I1651" s="77"/>
    </row>
    <row r="1652" spans="2:9" s="58" customFormat="1" ht="15">
      <c r="B1652" s="77"/>
      <c r="C1652" s="61"/>
      <c r="D1652" s="62"/>
      <c r="E1652" s="77"/>
      <c r="H1652" s="77"/>
      <c r="I1652" s="77"/>
    </row>
    <row r="1653" spans="2:9" s="58" customFormat="1" ht="15">
      <c r="B1653" s="77"/>
      <c r="C1653" s="61"/>
      <c r="D1653" s="62"/>
      <c r="E1653" s="77"/>
      <c r="H1653" s="77"/>
      <c r="I1653" s="77"/>
    </row>
    <row r="1654" spans="2:9" s="58" customFormat="1" ht="15">
      <c r="B1654" s="77"/>
      <c r="C1654" s="61"/>
      <c r="D1654" s="62"/>
      <c r="E1654" s="77"/>
      <c r="H1654" s="77"/>
      <c r="I1654" s="77"/>
    </row>
    <row r="1655" spans="2:9" s="58" customFormat="1" ht="15">
      <c r="B1655" s="77"/>
      <c r="C1655" s="61"/>
      <c r="D1655" s="62"/>
      <c r="E1655" s="77"/>
      <c r="H1655" s="77"/>
      <c r="I1655" s="77"/>
    </row>
    <row r="1656" spans="2:9" s="58" customFormat="1" ht="15">
      <c r="B1656" s="77"/>
      <c r="C1656" s="61"/>
      <c r="D1656" s="62"/>
      <c r="E1656" s="77"/>
      <c r="H1656" s="77"/>
      <c r="I1656" s="77"/>
    </row>
    <row r="1657" spans="2:9" s="58" customFormat="1" ht="15">
      <c r="B1657" s="77"/>
      <c r="C1657" s="61"/>
      <c r="D1657" s="62"/>
      <c r="E1657" s="77"/>
      <c r="H1657" s="77"/>
      <c r="I1657" s="77"/>
    </row>
    <row r="1658" spans="2:9" s="58" customFormat="1" ht="15">
      <c r="B1658" s="77"/>
      <c r="C1658" s="61"/>
      <c r="D1658" s="62"/>
      <c r="E1658" s="77"/>
      <c r="H1658" s="77"/>
      <c r="I1658" s="77"/>
    </row>
    <row r="1659" spans="2:9" s="58" customFormat="1" ht="15">
      <c r="B1659" s="77"/>
      <c r="C1659" s="61"/>
      <c r="D1659" s="62"/>
      <c r="E1659" s="77"/>
      <c r="H1659" s="77"/>
      <c r="I1659" s="77"/>
    </row>
    <row r="1660" spans="2:9" s="58" customFormat="1" ht="15">
      <c r="B1660" s="77"/>
      <c r="C1660" s="61"/>
      <c r="D1660" s="62"/>
      <c r="E1660" s="77"/>
      <c r="H1660" s="77"/>
      <c r="I1660" s="77"/>
    </row>
    <row r="1661" spans="2:9" s="58" customFormat="1" ht="15">
      <c r="B1661" s="77"/>
      <c r="C1661" s="61"/>
      <c r="D1661" s="62"/>
      <c r="E1661" s="77"/>
      <c r="H1661" s="77"/>
      <c r="I1661" s="77"/>
    </row>
    <row r="1662" spans="2:9" s="58" customFormat="1" ht="15">
      <c r="B1662" s="77"/>
      <c r="C1662" s="61"/>
      <c r="D1662" s="62"/>
      <c r="E1662" s="77"/>
      <c r="H1662" s="77"/>
      <c r="I1662" s="77"/>
    </row>
    <row r="1663" spans="2:9" s="58" customFormat="1" ht="15">
      <c r="B1663" s="77"/>
      <c r="C1663" s="61"/>
      <c r="D1663" s="62"/>
      <c r="E1663" s="77"/>
      <c r="H1663" s="77"/>
      <c r="I1663" s="77"/>
    </row>
    <row r="1664" spans="2:9" s="58" customFormat="1" ht="15">
      <c r="B1664" s="77"/>
      <c r="C1664" s="61"/>
      <c r="D1664" s="62"/>
      <c r="E1664" s="77"/>
      <c r="H1664" s="77"/>
      <c r="I1664" s="77"/>
    </row>
    <row r="1665" spans="2:9" s="58" customFormat="1" ht="15">
      <c r="B1665" s="77"/>
      <c r="C1665" s="61"/>
      <c r="D1665" s="62"/>
      <c r="E1665" s="77"/>
      <c r="H1665" s="77"/>
      <c r="I1665" s="77"/>
    </row>
    <row r="1666" spans="2:9" s="58" customFormat="1" ht="15">
      <c r="B1666" s="77"/>
      <c r="C1666" s="61"/>
      <c r="D1666" s="62"/>
      <c r="E1666" s="77"/>
      <c r="H1666" s="77"/>
      <c r="I1666" s="77"/>
    </row>
    <row r="1667" spans="2:9" s="58" customFormat="1" ht="15">
      <c r="B1667" s="77"/>
      <c r="C1667" s="61"/>
      <c r="D1667" s="62"/>
      <c r="E1667" s="77"/>
      <c r="H1667" s="77"/>
      <c r="I1667" s="77"/>
    </row>
    <row r="1668" spans="2:9" s="58" customFormat="1" ht="15">
      <c r="B1668" s="77"/>
      <c r="C1668" s="61"/>
      <c r="D1668" s="62"/>
      <c r="E1668" s="77"/>
      <c r="H1668" s="77"/>
      <c r="I1668" s="77"/>
    </row>
    <row r="1669" spans="2:9" s="58" customFormat="1" ht="15">
      <c r="B1669" s="77"/>
      <c r="C1669" s="61"/>
      <c r="D1669" s="62"/>
      <c r="E1669" s="77"/>
      <c r="H1669" s="77"/>
      <c r="I1669" s="77"/>
    </row>
    <row r="1670" spans="2:9" s="58" customFormat="1" ht="15">
      <c r="B1670" s="77"/>
      <c r="C1670" s="61"/>
      <c r="D1670" s="62"/>
      <c r="E1670" s="77"/>
      <c r="H1670" s="77"/>
      <c r="I1670" s="77"/>
    </row>
    <row r="1671" spans="2:9" s="58" customFormat="1" ht="15">
      <c r="B1671" s="77"/>
      <c r="C1671" s="61"/>
      <c r="D1671" s="62"/>
      <c r="E1671" s="77"/>
      <c r="H1671" s="77"/>
      <c r="I1671" s="77"/>
    </row>
    <row r="1672" spans="2:9" s="58" customFormat="1" ht="15">
      <c r="B1672" s="77"/>
      <c r="C1672" s="61"/>
      <c r="D1672" s="62"/>
      <c r="E1672" s="77"/>
      <c r="H1672" s="77"/>
      <c r="I1672" s="77"/>
    </row>
    <row r="1673" spans="2:9" s="58" customFormat="1" ht="15">
      <c r="B1673" s="77"/>
      <c r="C1673" s="61"/>
      <c r="D1673" s="62"/>
      <c r="E1673" s="77"/>
      <c r="H1673" s="77"/>
      <c r="I1673" s="77"/>
    </row>
    <row r="1674" spans="2:9" s="58" customFormat="1" ht="15">
      <c r="B1674" s="77"/>
      <c r="C1674" s="61"/>
      <c r="D1674" s="62"/>
      <c r="E1674" s="77"/>
      <c r="H1674" s="77"/>
      <c r="I1674" s="77"/>
    </row>
    <row r="1675" spans="2:9" s="58" customFormat="1" ht="15">
      <c r="B1675" s="77"/>
      <c r="C1675" s="61"/>
      <c r="D1675" s="62"/>
      <c r="E1675" s="77"/>
      <c r="H1675" s="77"/>
      <c r="I1675" s="77"/>
    </row>
    <row r="1676" spans="2:9" s="58" customFormat="1" ht="15">
      <c r="B1676" s="77"/>
      <c r="C1676" s="61"/>
      <c r="D1676" s="62"/>
      <c r="E1676" s="77"/>
      <c r="H1676" s="77"/>
      <c r="I1676" s="77"/>
    </row>
    <row r="1677" spans="2:9" s="58" customFormat="1" ht="15">
      <c r="B1677" s="77"/>
      <c r="C1677" s="61"/>
      <c r="D1677" s="62"/>
      <c r="E1677" s="77"/>
      <c r="H1677" s="77"/>
      <c r="I1677" s="77"/>
    </row>
    <row r="1678" spans="2:9" s="58" customFormat="1" ht="15">
      <c r="B1678" s="77"/>
      <c r="C1678" s="61"/>
      <c r="D1678" s="62"/>
      <c r="E1678" s="77"/>
      <c r="H1678" s="77"/>
      <c r="I1678" s="77"/>
    </row>
    <row r="1679" spans="2:9" s="58" customFormat="1" ht="15">
      <c r="B1679" s="77"/>
      <c r="C1679" s="61"/>
      <c r="D1679" s="62"/>
      <c r="E1679" s="77"/>
      <c r="H1679" s="77"/>
      <c r="I1679" s="77"/>
    </row>
    <row r="1680" spans="2:9" s="58" customFormat="1" ht="15">
      <c r="B1680" s="77"/>
      <c r="C1680" s="61"/>
      <c r="D1680" s="62"/>
      <c r="E1680" s="77"/>
      <c r="H1680" s="77"/>
      <c r="I1680" s="77"/>
    </row>
    <row r="1681" spans="2:9" s="58" customFormat="1" ht="15">
      <c r="B1681" s="77"/>
      <c r="C1681" s="61"/>
      <c r="D1681" s="62"/>
      <c r="E1681" s="77"/>
      <c r="H1681" s="77"/>
      <c r="I1681" s="77"/>
    </row>
    <row r="1682" spans="2:9" s="58" customFormat="1" ht="15">
      <c r="B1682" s="77"/>
      <c r="C1682" s="61"/>
      <c r="D1682" s="62"/>
      <c r="E1682" s="77"/>
      <c r="H1682" s="77"/>
      <c r="I1682" s="77"/>
    </row>
    <row r="1683" spans="2:9" s="58" customFormat="1" ht="15">
      <c r="B1683" s="77"/>
      <c r="C1683" s="61"/>
      <c r="D1683" s="62"/>
      <c r="E1683" s="77"/>
      <c r="H1683" s="77"/>
      <c r="I1683" s="77"/>
    </row>
    <row r="1684" spans="2:9" s="58" customFormat="1" ht="15">
      <c r="B1684" s="77"/>
      <c r="C1684" s="61"/>
      <c r="D1684" s="62"/>
      <c r="E1684" s="77"/>
      <c r="H1684" s="77"/>
      <c r="I1684" s="77"/>
    </row>
    <row r="1685" spans="2:9" s="58" customFormat="1" ht="15">
      <c r="B1685" s="77"/>
      <c r="C1685" s="61"/>
      <c r="D1685" s="62"/>
      <c r="E1685" s="77"/>
      <c r="H1685" s="77"/>
      <c r="I1685" s="77"/>
    </row>
    <row r="1686" spans="2:9" s="58" customFormat="1" ht="15">
      <c r="B1686" s="77"/>
      <c r="C1686" s="61"/>
      <c r="D1686" s="62"/>
      <c r="E1686" s="77"/>
      <c r="H1686" s="77"/>
      <c r="I1686" s="77"/>
    </row>
    <row r="1687" spans="2:9" s="58" customFormat="1" ht="15">
      <c r="B1687" s="77"/>
      <c r="C1687" s="61"/>
      <c r="D1687" s="62"/>
      <c r="E1687" s="77"/>
      <c r="H1687" s="77"/>
      <c r="I1687" s="77"/>
    </row>
    <row r="1688" spans="2:9" s="58" customFormat="1" ht="15">
      <c r="B1688" s="77"/>
      <c r="C1688" s="61"/>
      <c r="D1688" s="62"/>
      <c r="E1688" s="77"/>
      <c r="H1688" s="77"/>
      <c r="I1688" s="77"/>
    </row>
    <row r="1689" spans="2:9" s="58" customFormat="1" ht="15">
      <c r="B1689" s="77"/>
      <c r="C1689" s="61"/>
      <c r="D1689" s="62"/>
      <c r="E1689" s="77"/>
      <c r="H1689" s="77"/>
      <c r="I1689" s="77"/>
    </row>
    <row r="1690" spans="2:9" s="58" customFormat="1" ht="15">
      <c r="B1690" s="77"/>
      <c r="C1690" s="61"/>
      <c r="D1690" s="62"/>
      <c r="E1690" s="77"/>
      <c r="H1690" s="77"/>
      <c r="I1690" s="77"/>
    </row>
    <row r="1691" spans="2:9" s="58" customFormat="1" ht="15">
      <c r="B1691" s="77"/>
      <c r="C1691" s="61"/>
      <c r="D1691" s="62"/>
      <c r="E1691" s="77"/>
      <c r="H1691" s="77"/>
      <c r="I1691" s="77"/>
    </row>
    <row r="1692" spans="2:9" s="58" customFormat="1" ht="15">
      <c r="B1692" s="77"/>
      <c r="C1692" s="61"/>
      <c r="D1692" s="62"/>
      <c r="E1692" s="77"/>
      <c r="H1692" s="77"/>
      <c r="I1692" s="77"/>
    </row>
    <row r="1693" spans="2:9" s="58" customFormat="1" ht="15">
      <c r="B1693" s="77"/>
      <c r="C1693" s="61"/>
      <c r="D1693" s="62"/>
      <c r="E1693" s="77"/>
      <c r="H1693" s="77"/>
      <c r="I1693" s="77"/>
    </row>
    <row r="1694" spans="2:9" s="58" customFormat="1" ht="15">
      <c r="B1694" s="77"/>
      <c r="C1694" s="61"/>
      <c r="D1694" s="62"/>
      <c r="E1694" s="77"/>
      <c r="H1694" s="77"/>
      <c r="I1694" s="77"/>
    </row>
    <row r="1695" spans="2:9" s="58" customFormat="1" ht="15">
      <c r="B1695" s="77"/>
      <c r="C1695" s="61"/>
      <c r="D1695" s="62"/>
      <c r="E1695" s="77"/>
      <c r="H1695" s="77"/>
      <c r="I1695" s="77"/>
    </row>
    <row r="1696" spans="2:9" s="58" customFormat="1" ht="15">
      <c r="B1696" s="77"/>
      <c r="C1696" s="61"/>
      <c r="D1696" s="62"/>
      <c r="E1696" s="77"/>
      <c r="H1696" s="77"/>
      <c r="I1696" s="77"/>
    </row>
    <row r="1697" spans="2:9" s="58" customFormat="1" ht="15">
      <c r="B1697" s="77"/>
      <c r="C1697" s="61"/>
      <c r="D1697" s="62"/>
      <c r="E1697" s="77"/>
      <c r="H1697" s="77"/>
      <c r="I1697" s="77"/>
    </row>
    <row r="1698" spans="2:9" s="58" customFormat="1" ht="15">
      <c r="B1698" s="77"/>
      <c r="C1698" s="61"/>
      <c r="D1698" s="62"/>
      <c r="E1698" s="77"/>
      <c r="H1698" s="77"/>
      <c r="I1698" s="77"/>
    </row>
    <row r="1699" spans="2:9" s="58" customFormat="1" ht="15">
      <c r="B1699" s="77"/>
      <c r="C1699" s="61"/>
      <c r="D1699" s="62"/>
      <c r="E1699" s="77"/>
      <c r="H1699" s="77"/>
      <c r="I1699" s="77"/>
    </row>
    <row r="1700" spans="2:9" s="58" customFormat="1" ht="15">
      <c r="B1700" s="77"/>
      <c r="C1700" s="61"/>
      <c r="D1700" s="62"/>
      <c r="E1700" s="77"/>
      <c r="H1700" s="77"/>
      <c r="I1700" s="77"/>
    </row>
    <row r="1701" spans="2:9" s="58" customFormat="1" ht="15">
      <c r="B1701" s="77"/>
      <c r="C1701" s="61"/>
      <c r="D1701" s="62"/>
      <c r="E1701" s="77"/>
      <c r="H1701" s="77"/>
      <c r="I1701" s="77"/>
    </row>
    <row r="1702" spans="2:9" s="58" customFormat="1" ht="15">
      <c r="B1702" s="77"/>
      <c r="C1702" s="61"/>
      <c r="D1702" s="62"/>
      <c r="E1702" s="77"/>
      <c r="H1702" s="77"/>
      <c r="I1702" s="77"/>
    </row>
    <row r="1703" spans="2:9" s="58" customFormat="1" ht="15">
      <c r="B1703" s="77"/>
      <c r="C1703" s="61"/>
      <c r="D1703" s="62"/>
      <c r="E1703" s="77"/>
      <c r="H1703" s="77"/>
      <c r="I1703" s="77"/>
    </row>
    <row r="1704" spans="2:9" s="58" customFormat="1" ht="15">
      <c r="B1704" s="77"/>
      <c r="C1704" s="61"/>
      <c r="D1704" s="62"/>
      <c r="E1704" s="77"/>
      <c r="H1704" s="77"/>
      <c r="I1704" s="77"/>
    </row>
    <row r="1705" spans="2:9" s="58" customFormat="1" ht="15">
      <c r="B1705" s="77"/>
      <c r="C1705" s="61"/>
      <c r="D1705" s="62"/>
      <c r="E1705" s="77"/>
      <c r="H1705" s="77"/>
      <c r="I1705" s="77"/>
    </row>
    <row r="1706" spans="2:9" s="58" customFormat="1" ht="15">
      <c r="B1706" s="77"/>
      <c r="C1706" s="61"/>
      <c r="D1706" s="62"/>
      <c r="E1706" s="77"/>
      <c r="H1706" s="77"/>
      <c r="I1706" s="77"/>
    </row>
    <row r="1707" spans="2:9" s="58" customFormat="1" ht="15">
      <c r="B1707" s="77"/>
      <c r="C1707" s="61"/>
      <c r="D1707" s="62"/>
      <c r="E1707" s="77"/>
      <c r="H1707" s="77"/>
      <c r="I1707" s="77"/>
    </row>
    <row r="1708" spans="2:9" s="58" customFormat="1" ht="15">
      <c r="B1708" s="77"/>
      <c r="C1708" s="61"/>
      <c r="D1708" s="62"/>
      <c r="E1708" s="77"/>
      <c r="H1708" s="77"/>
      <c r="I1708" s="77"/>
    </row>
    <row r="1709" spans="2:9" s="58" customFormat="1" ht="15">
      <c r="B1709" s="77"/>
      <c r="C1709" s="61"/>
      <c r="D1709" s="62"/>
      <c r="E1709" s="77"/>
      <c r="H1709" s="77"/>
      <c r="I1709" s="77"/>
    </row>
    <row r="1710" spans="2:9" s="58" customFormat="1" ht="15">
      <c r="B1710" s="77"/>
      <c r="C1710" s="61"/>
      <c r="D1710" s="62"/>
      <c r="E1710" s="77"/>
      <c r="H1710" s="77"/>
      <c r="I1710" s="77"/>
    </row>
    <row r="1711" spans="2:9" s="58" customFormat="1" ht="15">
      <c r="B1711" s="77"/>
      <c r="C1711" s="61"/>
      <c r="D1711" s="62"/>
      <c r="E1711" s="77"/>
      <c r="H1711" s="77"/>
      <c r="I1711" s="77"/>
    </row>
    <row r="1712" spans="2:9" s="58" customFormat="1" ht="15">
      <c r="B1712" s="77"/>
      <c r="C1712" s="61"/>
      <c r="D1712" s="62"/>
      <c r="E1712" s="77"/>
      <c r="H1712" s="77"/>
      <c r="I1712" s="77"/>
    </row>
    <row r="1713" spans="2:9" s="58" customFormat="1" ht="15">
      <c r="B1713" s="77"/>
      <c r="C1713" s="61"/>
      <c r="D1713" s="62"/>
      <c r="E1713" s="77"/>
      <c r="H1713" s="77"/>
      <c r="I1713" s="77"/>
    </row>
    <row r="1714" spans="2:9" s="58" customFormat="1" ht="15">
      <c r="B1714" s="77"/>
      <c r="C1714" s="61"/>
      <c r="D1714" s="62"/>
      <c r="E1714" s="77"/>
      <c r="H1714" s="77"/>
      <c r="I1714" s="77"/>
    </row>
    <row r="1715" spans="2:9" s="58" customFormat="1" ht="15">
      <c r="B1715" s="77"/>
      <c r="C1715" s="61"/>
      <c r="D1715" s="62"/>
      <c r="E1715" s="77"/>
      <c r="H1715" s="77"/>
      <c r="I1715" s="77"/>
    </row>
    <row r="1716" spans="2:9" s="58" customFormat="1" ht="15">
      <c r="B1716" s="77"/>
      <c r="C1716" s="61"/>
      <c r="D1716" s="62"/>
      <c r="E1716" s="77"/>
      <c r="H1716" s="77"/>
      <c r="I1716" s="77"/>
    </row>
    <row r="1717" spans="2:9" s="58" customFormat="1" ht="15">
      <c r="B1717" s="77"/>
      <c r="C1717" s="61"/>
      <c r="D1717" s="62"/>
      <c r="E1717" s="77"/>
      <c r="H1717" s="77"/>
      <c r="I1717" s="77"/>
    </row>
    <row r="1718" spans="2:9" s="58" customFormat="1" ht="15">
      <c r="B1718" s="77"/>
      <c r="C1718" s="61"/>
      <c r="D1718" s="62"/>
      <c r="E1718" s="77"/>
      <c r="H1718" s="77"/>
      <c r="I1718" s="77"/>
    </row>
    <row r="1719" spans="2:9" s="58" customFormat="1" ht="15">
      <c r="B1719" s="77"/>
      <c r="C1719" s="61"/>
      <c r="D1719" s="62"/>
      <c r="E1719" s="77"/>
      <c r="H1719" s="77"/>
      <c r="I1719" s="77"/>
    </row>
    <row r="1720" spans="2:9" s="58" customFormat="1" ht="15">
      <c r="B1720" s="77"/>
      <c r="C1720" s="61"/>
      <c r="D1720" s="62"/>
      <c r="E1720" s="77"/>
      <c r="H1720" s="77"/>
      <c r="I1720" s="77"/>
    </row>
    <row r="1721" spans="2:9" s="58" customFormat="1" ht="15">
      <c r="B1721" s="77"/>
      <c r="C1721" s="61"/>
      <c r="D1721" s="62"/>
      <c r="E1721" s="77"/>
      <c r="H1721" s="77"/>
      <c r="I1721" s="77"/>
    </row>
    <row r="1722" spans="2:9" s="58" customFormat="1" ht="15">
      <c r="B1722" s="77"/>
      <c r="C1722" s="61"/>
      <c r="D1722" s="62"/>
      <c r="E1722" s="77"/>
      <c r="H1722" s="77"/>
      <c r="I1722" s="77"/>
    </row>
    <row r="1723" spans="2:9" s="58" customFormat="1" ht="15">
      <c r="B1723" s="77"/>
      <c r="C1723" s="61"/>
      <c r="D1723" s="62"/>
      <c r="E1723" s="77"/>
      <c r="H1723" s="77"/>
      <c r="I1723" s="77"/>
    </row>
    <row r="1724" spans="2:9" s="58" customFormat="1" ht="15">
      <c r="B1724" s="77"/>
      <c r="C1724" s="61"/>
      <c r="D1724" s="62"/>
      <c r="E1724" s="77"/>
      <c r="H1724" s="77"/>
      <c r="I1724" s="77"/>
    </row>
    <row r="1725" spans="2:9" s="58" customFormat="1" ht="15">
      <c r="B1725" s="77"/>
      <c r="C1725" s="61"/>
      <c r="D1725" s="62"/>
      <c r="E1725" s="77"/>
      <c r="H1725" s="77"/>
      <c r="I1725" s="77"/>
    </row>
    <row r="1726" spans="2:9" s="58" customFormat="1" ht="15">
      <c r="B1726" s="77"/>
      <c r="C1726" s="61"/>
      <c r="D1726" s="62"/>
      <c r="E1726" s="77"/>
      <c r="H1726" s="77"/>
      <c r="I1726" s="77"/>
    </row>
    <row r="1727" spans="2:9" s="58" customFormat="1" ht="15">
      <c r="B1727" s="77"/>
      <c r="C1727" s="61"/>
      <c r="D1727" s="62"/>
      <c r="E1727" s="77"/>
      <c r="H1727" s="77"/>
      <c r="I1727" s="77"/>
    </row>
    <row r="1728" spans="2:9" s="58" customFormat="1" ht="15">
      <c r="B1728" s="77"/>
      <c r="C1728" s="61"/>
      <c r="D1728" s="62"/>
      <c r="E1728" s="77"/>
      <c r="H1728" s="77"/>
      <c r="I1728" s="77"/>
    </row>
    <row r="1729" spans="2:9" s="58" customFormat="1" ht="15">
      <c r="B1729" s="77"/>
      <c r="C1729" s="61"/>
      <c r="D1729" s="62"/>
      <c r="E1729" s="77"/>
      <c r="H1729" s="77"/>
      <c r="I1729" s="77"/>
    </row>
    <row r="1730" spans="2:9" s="58" customFormat="1" ht="15">
      <c r="B1730" s="77"/>
      <c r="C1730" s="61"/>
      <c r="D1730" s="62"/>
      <c r="E1730" s="77"/>
      <c r="H1730" s="77"/>
      <c r="I1730" s="77"/>
    </row>
    <row r="1731" spans="2:9" s="58" customFormat="1" ht="15">
      <c r="B1731" s="77"/>
      <c r="C1731" s="61"/>
      <c r="D1731" s="62"/>
      <c r="E1731" s="77"/>
      <c r="H1731" s="77"/>
      <c r="I1731" s="77"/>
    </row>
    <row r="1732" spans="2:9" s="58" customFormat="1" ht="15">
      <c r="B1732" s="77"/>
      <c r="C1732" s="61"/>
      <c r="D1732" s="62"/>
      <c r="E1732" s="77"/>
      <c r="H1732" s="77"/>
      <c r="I1732" s="77"/>
    </row>
    <row r="1733" spans="2:9" s="58" customFormat="1" ht="15">
      <c r="B1733" s="77"/>
      <c r="C1733" s="61"/>
      <c r="D1733" s="62"/>
      <c r="E1733" s="77"/>
      <c r="H1733" s="77"/>
      <c r="I1733" s="77"/>
    </row>
    <row r="1734" spans="2:9" s="58" customFormat="1" ht="15">
      <c r="B1734" s="77"/>
      <c r="C1734" s="61"/>
      <c r="D1734" s="62"/>
      <c r="E1734" s="77"/>
      <c r="H1734" s="77"/>
      <c r="I1734" s="77"/>
    </row>
    <row r="1735" spans="2:9" s="58" customFormat="1" ht="15">
      <c r="B1735" s="77"/>
      <c r="C1735" s="61"/>
      <c r="D1735" s="62"/>
      <c r="E1735" s="77"/>
      <c r="H1735" s="77"/>
      <c r="I1735" s="77"/>
    </row>
    <row r="1736" spans="2:9" s="58" customFormat="1" ht="15">
      <c r="B1736" s="77"/>
      <c r="C1736" s="61"/>
      <c r="D1736" s="62"/>
      <c r="E1736" s="77"/>
      <c r="H1736" s="77"/>
      <c r="I1736" s="77"/>
    </row>
    <row r="1737" spans="2:9" s="58" customFormat="1" ht="15">
      <c r="B1737" s="77"/>
      <c r="C1737" s="61"/>
      <c r="D1737" s="62"/>
      <c r="E1737" s="77"/>
      <c r="H1737" s="77"/>
      <c r="I1737" s="77"/>
    </row>
    <row r="1738" spans="2:9" s="58" customFormat="1" ht="15">
      <c r="B1738" s="77"/>
      <c r="C1738" s="61"/>
      <c r="D1738" s="62"/>
      <c r="E1738" s="77"/>
      <c r="H1738" s="77"/>
      <c r="I1738" s="77"/>
    </row>
    <row r="1739" spans="2:9" s="58" customFormat="1" ht="15">
      <c r="B1739" s="77"/>
      <c r="C1739" s="61"/>
      <c r="D1739" s="62"/>
      <c r="E1739" s="77"/>
      <c r="H1739" s="77"/>
      <c r="I1739" s="77"/>
    </row>
    <row r="1740" spans="2:9" s="58" customFormat="1" ht="15">
      <c r="B1740" s="77"/>
      <c r="C1740" s="61"/>
      <c r="D1740" s="62"/>
      <c r="E1740" s="77"/>
      <c r="H1740" s="77"/>
      <c r="I1740" s="77"/>
    </row>
    <row r="1741" spans="2:9" s="58" customFormat="1" ht="15">
      <c r="B1741" s="77"/>
      <c r="C1741" s="61"/>
      <c r="D1741" s="62"/>
      <c r="E1741" s="77"/>
      <c r="H1741" s="77"/>
      <c r="I1741" s="77"/>
    </row>
    <row r="1742" spans="2:9" s="58" customFormat="1" ht="15">
      <c r="B1742" s="77"/>
      <c r="C1742" s="61"/>
      <c r="D1742" s="62"/>
      <c r="E1742" s="77"/>
      <c r="H1742" s="77"/>
      <c r="I1742" s="77"/>
    </row>
    <row r="1743" spans="2:9" s="58" customFormat="1" ht="15">
      <c r="B1743" s="77"/>
      <c r="C1743" s="61"/>
      <c r="D1743" s="62"/>
      <c r="E1743" s="77"/>
      <c r="H1743" s="77"/>
      <c r="I1743" s="77"/>
    </row>
    <row r="1744" spans="2:9" s="58" customFormat="1" ht="15">
      <c r="B1744" s="77"/>
      <c r="C1744" s="61"/>
      <c r="D1744" s="62"/>
      <c r="E1744" s="77"/>
      <c r="H1744" s="77"/>
      <c r="I1744" s="77"/>
    </row>
    <row r="1745" spans="2:9" s="58" customFormat="1" ht="15">
      <c r="B1745" s="77"/>
      <c r="C1745" s="61"/>
      <c r="D1745" s="62"/>
      <c r="E1745" s="77"/>
      <c r="H1745" s="77"/>
      <c r="I1745" s="77"/>
    </row>
    <row r="1746" spans="2:9" s="58" customFormat="1" ht="15">
      <c r="B1746" s="77"/>
      <c r="C1746" s="61"/>
      <c r="D1746" s="62"/>
      <c r="E1746" s="77"/>
      <c r="H1746" s="77"/>
      <c r="I1746" s="77"/>
    </row>
    <row r="1747" spans="2:9" s="58" customFormat="1" ht="15">
      <c r="B1747" s="77"/>
      <c r="C1747" s="61"/>
      <c r="D1747" s="62"/>
      <c r="E1747" s="77"/>
      <c r="H1747" s="77"/>
      <c r="I1747" s="77"/>
    </row>
    <row r="1748" spans="2:9" s="58" customFormat="1" ht="15">
      <c r="B1748" s="77"/>
      <c r="C1748" s="61"/>
      <c r="D1748" s="62"/>
      <c r="E1748" s="77"/>
      <c r="H1748" s="77"/>
      <c r="I1748" s="77"/>
    </row>
    <row r="1749" spans="2:9" s="58" customFormat="1" ht="15">
      <c r="B1749" s="77"/>
      <c r="C1749" s="61"/>
      <c r="D1749" s="62"/>
      <c r="E1749" s="77"/>
      <c r="H1749" s="77"/>
      <c r="I1749" s="77"/>
    </row>
    <row r="1750" spans="2:9" s="58" customFormat="1" ht="15">
      <c r="B1750" s="77"/>
      <c r="C1750" s="61"/>
      <c r="D1750" s="62"/>
      <c r="E1750" s="77"/>
      <c r="H1750" s="77"/>
      <c r="I1750" s="77"/>
    </row>
    <row r="1751" spans="2:9" s="58" customFormat="1" ht="15">
      <c r="B1751" s="77"/>
      <c r="C1751" s="61"/>
      <c r="D1751" s="62"/>
      <c r="E1751" s="77"/>
      <c r="H1751" s="77"/>
      <c r="I1751" s="77"/>
    </row>
    <row r="1752" spans="2:9" s="58" customFormat="1" ht="15">
      <c r="B1752" s="77"/>
      <c r="C1752" s="61"/>
      <c r="D1752" s="62"/>
      <c r="E1752" s="77"/>
      <c r="H1752" s="77"/>
      <c r="I1752" s="77"/>
    </row>
    <row r="1753" spans="2:9" s="58" customFormat="1" ht="15">
      <c r="B1753" s="77"/>
      <c r="C1753" s="61"/>
      <c r="D1753" s="62"/>
      <c r="E1753" s="77"/>
      <c r="H1753" s="77"/>
      <c r="I1753" s="77"/>
    </row>
    <row r="1754" spans="2:9" s="58" customFormat="1" ht="15">
      <c r="B1754" s="77"/>
      <c r="C1754" s="61"/>
      <c r="D1754" s="62"/>
      <c r="E1754" s="77"/>
      <c r="H1754" s="77"/>
      <c r="I1754" s="77"/>
    </row>
    <row r="1755" spans="2:9" s="58" customFormat="1" ht="15">
      <c r="B1755" s="77"/>
      <c r="C1755" s="61"/>
      <c r="D1755" s="62"/>
      <c r="E1755" s="77"/>
      <c r="H1755" s="77"/>
      <c r="I1755" s="77"/>
    </row>
    <row r="1756" spans="2:9" s="58" customFormat="1" ht="15">
      <c r="B1756" s="77"/>
      <c r="C1756" s="61"/>
      <c r="D1756" s="62"/>
      <c r="E1756" s="77"/>
      <c r="H1756" s="77"/>
      <c r="I1756" s="77"/>
    </row>
    <row r="1757" spans="2:9" s="58" customFormat="1" ht="15">
      <c r="B1757" s="77"/>
      <c r="C1757" s="61"/>
      <c r="D1757" s="62"/>
      <c r="E1757" s="77"/>
      <c r="H1757" s="77"/>
      <c r="I1757" s="77"/>
    </row>
    <row r="1758" spans="2:9" s="58" customFormat="1" ht="15">
      <c r="B1758" s="77"/>
      <c r="C1758" s="61"/>
      <c r="D1758" s="62"/>
      <c r="E1758" s="77"/>
      <c r="H1758" s="77"/>
      <c r="I1758" s="77"/>
    </row>
    <row r="1759" spans="2:9" s="58" customFormat="1" ht="15">
      <c r="B1759" s="77"/>
      <c r="C1759" s="61"/>
      <c r="D1759" s="62"/>
      <c r="E1759" s="77"/>
      <c r="H1759" s="77"/>
      <c r="I1759" s="77"/>
    </row>
    <row r="1760" spans="2:9" s="58" customFormat="1" ht="15">
      <c r="B1760" s="77"/>
      <c r="C1760" s="61"/>
      <c r="D1760" s="62"/>
      <c r="E1760" s="77"/>
      <c r="H1760" s="77"/>
      <c r="I1760" s="77"/>
    </row>
    <row r="1761" spans="2:9" s="58" customFormat="1" ht="15">
      <c r="B1761" s="77"/>
      <c r="C1761" s="61"/>
      <c r="D1761" s="62"/>
      <c r="E1761" s="77"/>
      <c r="H1761" s="77"/>
      <c r="I1761" s="77"/>
    </row>
    <row r="1762" spans="2:9" s="58" customFormat="1" ht="15">
      <c r="B1762" s="77"/>
      <c r="C1762" s="61"/>
      <c r="D1762" s="62"/>
      <c r="E1762" s="77"/>
      <c r="H1762" s="77"/>
      <c r="I1762" s="77"/>
    </row>
    <row r="1763" spans="2:9" s="58" customFormat="1" ht="15">
      <c r="B1763" s="77"/>
      <c r="C1763" s="61"/>
      <c r="D1763" s="62"/>
      <c r="E1763" s="77"/>
      <c r="H1763" s="77"/>
      <c r="I1763" s="77"/>
    </row>
    <row r="1764" spans="2:9" s="58" customFormat="1" ht="15">
      <c r="B1764" s="77"/>
      <c r="C1764" s="61"/>
      <c r="D1764" s="62"/>
      <c r="E1764" s="77"/>
      <c r="H1764" s="77"/>
      <c r="I1764" s="77"/>
    </row>
    <row r="1765" spans="2:9" s="58" customFormat="1" ht="15">
      <c r="B1765" s="77"/>
      <c r="C1765" s="61"/>
      <c r="D1765" s="62"/>
      <c r="E1765" s="77"/>
      <c r="H1765" s="77"/>
      <c r="I1765" s="77"/>
    </row>
    <row r="1766" spans="2:9" s="58" customFormat="1" ht="15">
      <c r="B1766" s="77"/>
      <c r="C1766" s="61"/>
      <c r="D1766" s="62"/>
      <c r="E1766" s="77"/>
      <c r="H1766" s="77"/>
      <c r="I1766" s="77"/>
    </row>
    <row r="1767" spans="2:9" s="58" customFormat="1" ht="15">
      <c r="B1767" s="77"/>
      <c r="C1767" s="61"/>
      <c r="D1767" s="62"/>
      <c r="E1767" s="77"/>
      <c r="H1767" s="77"/>
      <c r="I1767" s="77"/>
    </row>
    <row r="1768" spans="2:9" s="58" customFormat="1" ht="15">
      <c r="B1768" s="77"/>
      <c r="C1768" s="61"/>
      <c r="D1768" s="62"/>
      <c r="E1768" s="77"/>
      <c r="H1768" s="77"/>
      <c r="I1768" s="77"/>
    </row>
    <row r="1769" spans="2:9" s="58" customFormat="1" ht="15">
      <c r="B1769" s="77"/>
      <c r="C1769" s="61"/>
      <c r="D1769" s="62"/>
      <c r="E1769" s="77"/>
      <c r="H1769" s="77"/>
      <c r="I1769" s="77"/>
    </row>
    <row r="1770" spans="2:9" s="58" customFormat="1" ht="15">
      <c r="B1770" s="77"/>
      <c r="C1770" s="61"/>
      <c r="D1770" s="62"/>
      <c r="E1770" s="77"/>
      <c r="H1770" s="77"/>
      <c r="I1770" s="77"/>
    </row>
    <row r="1771" spans="2:9" s="58" customFormat="1" ht="15">
      <c r="B1771" s="77"/>
      <c r="C1771" s="61"/>
      <c r="D1771" s="62"/>
      <c r="E1771" s="77"/>
      <c r="H1771" s="77"/>
      <c r="I1771" s="77"/>
    </row>
    <row r="1772" spans="2:9" s="58" customFormat="1" ht="15">
      <c r="B1772" s="77"/>
      <c r="C1772" s="61"/>
      <c r="D1772" s="62"/>
      <c r="E1772" s="77"/>
      <c r="H1772" s="77"/>
      <c r="I1772" s="77"/>
    </row>
    <row r="1773" spans="2:9" s="58" customFormat="1" ht="15">
      <c r="B1773" s="77"/>
      <c r="C1773" s="61"/>
      <c r="D1773" s="62"/>
      <c r="E1773" s="77"/>
      <c r="H1773" s="77"/>
      <c r="I1773" s="77"/>
    </row>
    <row r="1774" spans="2:9" s="58" customFormat="1" ht="15">
      <c r="B1774" s="77"/>
      <c r="C1774" s="61"/>
      <c r="D1774" s="62"/>
      <c r="E1774" s="77"/>
      <c r="H1774" s="77"/>
      <c r="I1774" s="77"/>
    </row>
    <row r="1775" spans="2:9" s="58" customFormat="1" ht="15">
      <c r="B1775" s="77"/>
      <c r="C1775" s="61"/>
      <c r="D1775" s="62"/>
      <c r="E1775" s="77"/>
      <c r="H1775" s="77"/>
      <c r="I1775" s="77"/>
    </row>
    <row r="1776" spans="2:9" s="58" customFormat="1" ht="15">
      <c r="B1776" s="77"/>
      <c r="C1776" s="61"/>
      <c r="D1776" s="62"/>
      <c r="E1776" s="77"/>
      <c r="H1776" s="77"/>
      <c r="I1776" s="77"/>
    </row>
    <row r="1777" spans="2:9" s="58" customFormat="1" ht="15">
      <c r="B1777" s="77"/>
      <c r="C1777" s="61"/>
      <c r="D1777" s="62"/>
      <c r="E1777" s="77"/>
      <c r="H1777" s="77"/>
      <c r="I1777" s="77"/>
    </row>
    <row r="1778" spans="2:9" s="58" customFormat="1" ht="15">
      <c r="B1778" s="77"/>
      <c r="C1778" s="61"/>
      <c r="D1778" s="62"/>
      <c r="E1778" s="77"/>
      <c r="H1778" s="77"/>
      <c r="I1778" s="77"/>
    </row>
    <row r="1779" spans="2:9" s="58" customFormat="1" ht="15">
      <c r="B1779" s="77"/>
      <c r="C1779" s="61"/>
      <c r="D1779" s="62"/>
      <c r="E1779" s="77"/>
      <c r="H1779" s="77"/>
      <c r="I1779" s="77"/>
    </row>
    <row r="1780" spans="2:9" s="58" customFormat="1" ht="15">
      <c r="B1780" s="77"/>
      <c r="C1780" s="61"/>
      <c r="D1780" s="62"/>
      <c r="E1780" s="77"/>
      <c r="H1780" s="77"/>
      <c r="I1780" s="77"/>
    </row>
    <row r="1781" spans="2:9" s="58" customFormat="1" ht="15">
      <c r="B1781" s="77"/>
      <c r="C1781" s="61"/>
      <c r="D1781" s="62"/>
      <c r="E1781" s="77"/>
      <c r="H1781" s="77"/>
      <c r="I1781" s="77"/>
    </row>
    <row r="1782" spans="2:9" s="58" customFormat="1" ht="15">
      <c r="B1782" s="77"/>
      <c r="C1782" s="61"/>
      <c r="D1782" s="62"/>
      <c r="E1782" s="77"/>
      <c r="H1782" s="77"/>
      <c r="I1782" s="77"/>
    </row>
    <row r="1783" spans="2:9" s="58" customFormat="1" ht="15">
      <c r="B1783" s="77"/>
      <c r="C1783" s="61"/>
      <c r="D1783" s="62"/>
      <c r="E1783" s="77"/>
      <c r="H1783" s="77"/>
      <c r="I1783" s="77"/>
    </row>
    <row r="1784" spans="2:9" s="58" customFormat="1" ht="15">
      <c r="B1784" s="77"/>
      <c r="C1784" s="61"/>
      <c r="D1784" s="62"/>
      <c r="E1784" s="77"/>
      <c r="H1784" s="77"/>
      <c r="I1784" s="77"/>
    </row>
    <row r="1785" spans="2:9" s="58" customFormat="1" ht="15">
      <c r="B1785" s="77"/>
      <c r="C1785" s="61"/>
      <c r="D1785" s="62"/>
      <c r="E1785" s="77"/>
      <c r="H1785" s="77"/>
      <c r="I1785" s="77"/>
    </row>
    <row r="1786" spans="2:9" s="58" customFormat="1" ht="15">
      <c r="B1786" s="77"/>
      <c r="C1786" s="61"/>
      <c r="D1786" s="62"/>
      <c r="E1786" s="77"/>
      <c r="H1786" s="77"/>
      <c r="I1786" s="77"/>
    </row>
    <row r="1787" spans="2:9" s="58" customFormat="1" ht="15">
      <c r="B1787" s="77"/>
      <c r="C1787" s="61"/>
      <c r="D1787" s="62"/>
      <c r="E1787" s="77"/>
      <c r="H1787" s="77"/>
      <c r="I1787" s="77"/>
    </row>
    <row r="1788" spans="2:9" s="58" customFormat="1" ht="15">
      <c r="B1788" s="77"/>
      <c r="C1788" s="61"/>
      <c r="D1788" s="62"/>
      <c r="E1788" s="77"/>
      <c r="H1788" s="77"/>
      <c r="I1788" s="77"/>
    </row>
    <row r="1789" spans="2:9" s="58" customFormat="1" ht="15">
      <c r="B1789" s="77"/>
      <c r="C1789" s="61"/>
      <c r="D1789" s="62"/>
      <c r="E1789" s="77"/>
      <c r="H1789" s="77"/>
      <c r="I1789" s="77"/>
    </row>
    <row r="1790" spans="2:9" s="58" customFormat="1" ht="15">
      <c r="B1790" s="77"/>
      <c r="C1790" s="61"/>
      <c r="D1790" s="62"/>
      <c r="E1790" s="77"/>
      <c r="H1790" s="77"/>
      <c r="I1790" s="77"/>
    </row>
    <row r="1791" spans="2:9" s="58" customFormat="1" ht="15">
      <c r="B1791" s="77"/>
      <c r="C1791" s="61"/>
      <c r="D1791" s="62"/>
      <c r="E1791" s="77"/>
      <c r="H1791" s="77"/>
      <c r="I1791" s="77"/>
    </row>
    <row r="1792" spans="2:9" s="58" customFormat="1" ht="15">
      <c r="B1792" s="77"/>
      <c r="C1792" s="61"/>
      <c r="D1792" s="62"/>
      <c r="E1792" s="77"/>
      <c r="H1792" s="77"/>
      <c r="I1792" s="77"/>
    </row>
    <row r="1793" spans="2:9" s="58" customFormat="1" ht="15">
      <c r="B1793" s="77"/>
      <c r="C1793" s="61"/>
      <c r="D1793" s="62"/>
      <c r="E1793" s="77"/>
      <c r="H1793" s="77"/>
      <c r="I1793" s="77"/>
    </row>
    <row r="1794" spans="2:9" s="58" customFormat="1" ht="15">
      <c r="B1794" s="77"/>
      <c r="C1794" s="61"/>
      <c r="D1794" s="62"/>
      <c r="E1794" s="77"/>
      <c r="H1794" s="77"/>
      <c r="I1794" s="77"/>
    </row>
    <row r="1795" spans="2:9" s="58" customFormat="1" ht="15">
      <c r="B1795" s="77"/>
      <c r="C1795" s="61"/>
      <c r="D1795" s="62"/>
      <c r="E1795" s="77"/>
      <c r="H1795" s="77"/>
      <c r="I1795" s="77"/>
    </row>
    <row r="1796" spans="2:9" s="58" customFormat="1" ht="15">
      <c r="B1796" s="77"/>
      <c r="C1796" s="61"/>
      <c r="D1796" s="62"/>
      <c r="E1796" s="77"/>
      <c r="H1796" s="77"/>
      <c r="I1796" s="77"/>
    </row>
    <row r="1797" spans="2:9" s="58" customFormat="1" ht="15">
      <c r="B1797" s="77"/>
      <c r="C1797" s="61"/>
      <c r="D1797" s="62"/>
      <c r="E1797" s="77"/>
      <c r="H1797" s="77"/>
      <c r="I1797" s="77"/>
    </row>
    <row r="1798" spans="2:9" s="58" customFormat="1" ht="15">
      <c r="B1798" s="77"/>
      <c r="C1798" s="61"/>
      <c r="D1798" s="62"/>
      <c r="E1798" s="77"/>
      <c r="H1798" s="77"/>
      <c r="I1798" s="77"/>
    </row>
    <row r="1799" spans="2:9" s="58" customFormat="1" ht="15">
      <c r="B1799" s="77"/>
      <c r="C1799" s="61"/>
      <c r="D1799" s="62"/>
      <c r="E1799" s="77"/>
      <c r="H1799" s="77"/>
      <c r="I1799" s="77"/>
    </row>
    <row r="1800" spans="2:9" s="58" customFormat="1" ht="15">
      <c r="B1800" s="77"/>
      <c r="C1800" s="61"/>
      <c r="D1800" s="62"/>
      <c r="E1800" s="77"/>
      <c r="H1800" s="77"/>
      <c r="I1800" s="77"/>
    </row>
    <row r="1801" spans="2:9" s="58" customFormat="1" ht="15">
      <c r="B1801" s="77"/>
      <c r="C1801" s="61"/>
      <c r="D1801" s="62"/>
      <c r="E1801" s="77"/>
      <c r="H1801" s="77"/>
      <c r="I1801" s="77"/>
    </row>
    <row r="1802" spans="2:9" s="58" customFormat="1" ht="15">
      <c r="B1802" s="77"/>
      <c r="C1802" s="61"/>
      <c r="D1802" s="62"/>
      <c r="E1802" s="77"/>
      <c r="H1802" s="77"/>
      <c r="I1802" s="77"/>
    </row>
    <row r="1803" spans="2:9" s="58" customFormat="1" ht="15">
      <c r="B1803" s="77"/>
      <c r="C1803" s="61"/>
      <c r="D1803" s="62"/>
      <c r="E1803" s="77"/>
      <c r="H1803" s="77"/>
      <c r="I1803" s="77"/>
    </row>
    <row r="1804" spans="2:9" s="58" customFormat="1" ht="15">
      <c r="B1804" s="77"/>
      <c r="C1804" s="61"/>
      <c r="D1804" s="62"/>
      <c r="E1804" s="77"/>
      <c r="H1804" s="77"/>
      <c r="I1804" s="77"/>
    </row>
    <row r="1805" spans="2:9" s="58" customFormat="1" ht="15">
      <c r="B1805" s="77"/>
      <c r="C1805" s="61"/>
      <c r="D1805" s="62"/>
      <c r="E1805" s="77"/>
      <c r="H1805" s="77"/>
      <c r="I1805" s="77"/>
    </row>
    <row r="1806" spans="2:9" s="58" customFormat="1" ht="15">
      <c r="B1806" s="77"/>
      <c r="C1806" s="61"/>
      <c r="D1806" s="62"/>
      <c r="E1806" s="77"/>
      <c r="H1806" s="77"/>
      <c r="I1806" s="77"/>
    </row>
    <row r="1807" spans="2:9" s="58" customFormat="1" ht="15">
      <c r="B1807" s="77"/>
      <c r="C1807" s="61"/>
      <c r="D1807" s="62"/>
      <c r="E1807" s="77"/>
      <c r="H1807" s="77"/>
      <c r="I1807" s="77"/>
    </row>
    <row r="1808" spans="2:9" s="58" customFormat="1" ht="15">
      <c r="B1808" s="77"/>
      <c r="C1808" s="61"/>
      <c r="D1808" s="62"/>
      <c r="E1808" s="77"/>
      <c r="H1808" s="77"/>
      <c r="I1808" s="77"/>
    </row>
    <row r="1809" spans="2:9" s="58" customFormat="1" ht="15">
      <c r="B1809" s="77"/>
      <c r="C1809" s="61"/>
      <c r="D1809" s="62"/>
      <c r="E1809" s="77"/>
      <c r="H1809" s="77"/>
      <c r="I1809" s="77"/>
    </row>
    <row r="1810" spans="2:9" s="58" customFormat="1" ht="15">
      <c r="B1810" s="77"/>
      <c r="C1810" s="61"/>
      <c r="D1810" s="62"/>
      <c r="E1810" s="77"/>
      <c r="H1810" s="77"/>
      <c r="I1810" s="77"/>
    </row>
    <row r="1811" spans="2:9" s="58" customFormat="1" ht="15">
      <c r="B1811" s="77"/>
      <c r="C1811" s="61"/>
      <c r="D1811" s="62"/>
      <c r="E1811" s="77"/>
      <c r="H1811" s="77"/>
      <c r="I1811" s="77"/>
    </row>
    <row r="1812" spans="2:9" s="58" customFormat="1" ht="15">
      <c r="B1812" s="77"/>
      <c r="C1812" s="61"/>
      <c r="D1812" s="62"/>
      <c r="E1812" s="77"/>
      <c r="H1812" s="77"/>
      <c r="I1812" s="77"/>
    </row>
    <row r="1813" spans="2:9" s="58" customFormat="1" ht="15">
      <c r="B1813" s="77"/>
      <c r="C1813" s="61"/>
      <c r="D1813" s="62"/>
      <c r="E1813" s="77"/>
      <c r="H1813" s="77"/>
      <c r="I1813" s="77"/>
    </row>
    <row r="1814" spans="2:9" s="58" customFormat="1" ht="15">
      <c r="B1814" s="77"/>
      <c r="C1814" s="61"/>
      <c r="D1814" s="62"/>
      <c r="E1814" s="77"/>
      <c r="H1814" s="77"/>
      <c r="I1814" s="77"/>
    </row>
    <row r="1815" spans="2:9" s="58" customFormat="1" ht="15">
      <c r="B1815" s="77"/>
      <c r="C1815" s="61"/>
      <c r="D1815" s="62"/>
      <c r="E1815" s="77"/>
      <c r="H1815" s="77"/>
      <c r="I1815" s="77"/>
    </row>
    <row r="1816" spans="2:9" s="58" customFormat="1" ht="15">
      <c r="B1816" s="77"/>
      <c r="C1816" s="61"/>
      <c r="D1816" s="62"/>
      <c r="E1816" s="77"/>
      <c r="H1816" s="77"/>
      <c r="I1816" s="77"/>
    </row>
    <row r="1817" spans="2:9" s="58" customFormat="1" ht="15">
      <c r="B1817" s="77"/>
      <c r="C1817" s="61"/>
      <c r="D1817" s="62"/>
      <c r="E1817" s="77"/>
      <c r="H1817" s="77"/>
      <c r="I1817" s="77"/>
    </row>
    <row r="1818" spans="2:9" s="58" customFormat="1" ht="15">
      <c r="B1818" s="77"/>
      <c r="C1818" s="61"/>
      <c r="D1818" s="62"/>
      <c r="E1818" s="77"/>
      <c r="H1818" s="77"/>
      <c r="I1818" s="77"/>
    </row>
    <row r="1819" spans="2:9" s="58" customFormat="1" ht="15">
      <c r="B1819" s="77"/>
      <c r="C1819" s="61"/>
      <c r="D1819" s="62"/>
      <c r="E1819" s="77"/>
      <c r="H1819" s="77"/>
      <c r="I1819" s="77"/>
    </row>
    <row r="1820" spans="2:9" s="58" customFormat="1" ht="15">
      <c r="B1820" s="77"/>
      <c r="C1820" s="61"/>
      <c r="D1820" s="62"/>
      <c r="E1820" s="77"/>
      <c r="H1820" s="77"/>
      <c r="I1820" s="77"/>
    </row>
    <row r="1821" spans="2:9" s="58" customFormat="1" ht="15">
      <c r="B1821" s="77"/>
      <c r="C1821" s="61"/>
      <c r="D1821" s="62"/>
      <c r="E1821" s="77"/>
      <c r="H1821" s="77"/>
      <c r="I1821" s="77"/>
    </row>
    <row r="1822" spans="2:9" s="58" customFormat="1" ht="15">
      <c r="B1822" s="77"/>
      <c r="C1822" s="61"/>
      <c r="D1822" s="62"/>
      <c r="E1822" s="77"/>
      <c r="H1822" s="77"/>
      <c r="I1822" s="77"/>
    </row>
    <row r="1823" spans="2:9" s="58" customFormat="1" ht="15">
      <c r="B1823" s="77"/>
      <c r="C1823" s="61"/>
      <c r="D1823" s="62"/>
      <c r="E1823" s="77"/>
      <c r="H1823" s="77"/>
      <c r="I1823" s="77"/>
    </row>
    <row r="1824" spans="2:9" s="58" customFormat="1" ht="15">
      <c r="B1824" s="77"/>
      <c r="C1824" s="61"/>
      <c r="D1824" s="62"/>
      <c r="E1824" s="77"/>
      <c r="H1824" s="77"/>
      <c r="I1824" s="77"/>
    </row>
    <row r="1825" spans="2:9" s="58" customFormat="1" ht="15">
      <c r="B1825" s="77"/>
      <c r="C1825" s="61"/>
      <c r="D1825" s="62"/>
      <c r="E1825" s="77"/>
      <c r="H1825" s="77"/>
      <c r="I1825" s="77"/>
    </row>
    <row r="1826" spans="2:9" s="58" customFormat="1" ht="15">
      <c r="B1826" s="77"/>
      <c r="C1826" s="61"/>
      <c r="D1826" s="62"/>
      <c r="E1826" s="77"/>
      <c r="H1826" s="77"/>
      <c r="I1826" s="77"/>
    </row>
    <row r="1827" spans="2:9" s="58" customFormat="1" ht="15">
      <c r="B1827" s="77"/>
      <c r="C1827" s="61"/>
      <c r="D1827" s="62"/>
      <c r="E1827" s="77"/>
      <c r="H1827" s="77"/>
      <c r="I1827" s="77"/>
    </row>
    <row r="1828" spans="2:9" s="58" customFormat="1" ht="15">
      <c r="B1828" s="77"/>
      <c r="C1828" s="61"/>
      <c r="D1828" s="62"/>
      <c r="E1828" s="77"/>
      <c r="H1828" s="77"/>
      <c r="I1828" s="77"/>
    </row>
    <row r="1829" spans="2:9" s="58" customFormat="1" ht="15">
      <c r="B1829" s="77"/>
      <c r="C1829" s="61"/>
      <c r="D1829" s="62"/>
      <c r="E1829" s="77"/>
      <c r="H1829" s="77"/>
      <c r="I1829" s="77"/>
    </row>
    <row r="1830" spans="2:9" s="58" customFormat="1" ht="15">
      <c r="B1830" s="77"/>
      <c r="C1830" s="61"/>
      <c r="D1830" s="62"/>
      <c r="E1830" s="77"/>
      <c r="H1830" s="77"/>
      <c r="I1830" s="77"/>
    </row>
    <row r="1831" spans="2:9" s="58" customFormat="1" ht="15">
      <c r="B1831" s="77"/>
      <c r="C1831" s="61"/>
      <c r="D1831" s="62"/>
      <c r="E1831" s="77"/>
      <c r="H1831" s="77"/>
      <c r="I1831" s="77"/>
    </row>
    <row r="1832" spans="2:9" s="58" customFormat="1" ht="15">
      <c r="B1832" s="77"/>
      <c r="C1832" s="61"/>
      <c r="D1832" s="62"/>
      <c r="E1832" s="77"/>
      <c r="H1832" s="77"/>
      <c r="I1832" s="77"/>
    </row>
    <row r="1833" spans="2:9" s="58" customFormat="1" ht="15">
      <c r="B1833" s="77"/>
      <c r="C1833" s="61"/>
      <c r="D1833" s="62"/>
      <c r="E1833" s="77"/>
      <c r="H1833" s="77"/>
      <c r="I1833" s="77"/>
    </row>
    <row r="1834" spans="2:9" s="58" customFormat="1" ht="15">
      <c r="B1834" s="77"/>
      <c r="C1834" s="61"/>
      <c r="D1834" s="62"/>
      <c r="E1834" s="77"/>
      <c r="H1834" s="77"/>
      <c r="I1834" s="77"/>
    </row>
    <row r="1835" spans="2:9" s="58" customFormat="1" ht="15">
      <c r="B1835" s="77"/>
      <c r="C1835" s="61"/>
      <c r="D1835" s="62"/>
      <c r="E1835" s="77"/>
      <c r="H1835" s="77"/>
      <c r="I1835" s="77"/>
    </row>
    <row r="1836" spans="2:9" s="58" customFormat="1" ht="15">
      <c r="B1836" s="77"/>
      <c r="C1836" s="61"/>
      <c r="D1836" s="62"/>
      <c r="E1836" s="77"/>
      <c r="H1836" s="77"/>
      <c r="I1836" s="77"/>
    </row>
    <row r="1837" spans="2:9" s="58" customFormat="1" ht="15">
      <c r="B1837" s="77"/>
      <c r="C1837" s="61"/>
      <c r="D1837" s="62"/>
      <c r="E1837" s="77"/>
      <c r="H1837" s="77"/>
      <c r="I1837" s="77"/>
    </row>
    <row r="1838" spans="2:9" s="58" customFormat="1" ht="15">
      <c r="B1838" s="77"/>
      <c r="C1838" s="61"/>
      <c r="D1838" s="62"/>
      <c r="E1838" s="77"/>
      <c r="H1838" s="77"/>
      <c r="I1838" s="77"/>
    </row>
    <row r="1839" spans="2:9" s="58" customFormat="1" ht="15">
      <c r="B1839" s="77"/>
      <c r="C1839" s="61"/>
      <c r="D1839" s="62"/>
      <c r="E1839" s="77"/>
      <c r="H1839" s="77"/>
      <c r="I1839" s="77"/>
    </row>
    <row r="1840" spans="2:9" s="58" customFormat="1" ht="15">
      <c r="B1840" s="77"/>
      <c r="C1840" s="61"/>
      <c r="D1840" s="62"/>
      <c r="E1840" s="77"/>
      <c r="H1840" s="77"/>
      <c r="I1840" s="77"/>
    </row>
    <row r="1841" spans="2:9" s="58" customFormat="1" ht="15">
      <c r="B1841" s="77"/>
      <c r="C1841" s="61"/>
      <c r="D1841" s="62"/>
      <c r="E1841" s="77"/>
      <c r="H1841" s="77"/>
      <c r="I1841" s="77"/>
    </row>
    <row r="1842" spans="2:9" s="58" customFormat="1" ht="15">
      <c r="B1842" s="77"/>
      <c r="C1842" s="61"/>
      <c r="D1842" s="62"/>
      <c r="E1842" s="77"/>
      <c r="H1842" s="77"/>
      <c r="I1842" s="77"/>
    </row>
    <row r="1843" spans="2:9" s="58" customFormat="1" ht="15">
      <c r="B1843" s="77"/>
      <c r="C1843" s="61"/>
      <c r="D1843" s="62"/>
      <c r="E1843" s="77"/>
      <c r="H1843" s="77"/>
      <c r="I1843" s="77"/>
    </row>
    <row r="1844" spans="2:9" s="58" customFormat="1" ht="15">
      <c r="B1844" s="77"/>
      <c r="C1844" s="61"/>
      <c r="D1844" s="62"/>
      <c r="E1844" s="77"/>
      <c r="H1844" s="77"/>
      <c r="I1844" s="77"/>
    </row>
    <row r="1845" spans="2:9" s="58" customFormat="1" ht="15">
      <c r="B1845" s="77"/>
      <c r="C1845" s="61"/>
      <c r="D1845" s="62"/>
      <c r="E1845" s="77"/>
      <c r="H1845" s="77"/>
      <c r="I1845" s="77"/>
    </row>
    <row r="1846" spans="2:9" s="58" customFormat="1" ht="15">
      <c r="B1846" s="77"/>
      <c r="C1846" s="61"/>
      <c r="D1846" s="62"/>
      <c r="E1846" s="77"/>
      <c r="H1846" s="77"/>
      <c r="I1846" s="77"/>
    </row>
    <row r="1847" spans="2:9" s="58" customFormat="1" ht="15">
      <c r="B1847" s="77"/>
      <c r="C1847" s="61"/>
      <c r="D1847" s="62"/>
      <c r="E1847" s="77"/>
      <c r="H1847" s="77"/>
      <c r="I1847" s="77"/>
    </row>
    <row r="1848" spans="2:9" s="58" customFormat="1" ht="15">
      <c r="B1848" s="77"/>
      <c r="C1848" s="61"/>
      <c r="D1848" s="62"/>
      <c r="E1848" s="77"/>
      <c r="H1848" s="77"/>
      <c r="I1848" s="77"/>
    </row>
    <row r="1849" spans="2:9" s="58" customFormat="1" ht="15">
      <c r="B1849" s="77"/>
      <c r="C1849" s="61"/>
      <c r="D1849" s="62"/>
      <c r="E1849" s="77"/>
      <c r="H1849" s="77"/>
      <c r="I1849" s="77"/>
    </row>
    <row r="1850" spans="2:9" s="58" customFormat="1" ht="15">
      <c r="B1850" s="77"/>
      <c r="C1850" s="61"/>
      <c r="D1850" s="62"/>
      <c r="E1850" s="77"/>
      <c r="H1850" s="77"/>
      <c r="I1850" s="77"/>
    </row>
    <row r="1851" spans="2:9" s="58" customFormat="1" ht="15">
      <c r="B1851" s="77"/>
      <c r="C1851" s="61"/>
      <c r="D1851" s="62"/>
      <c r="E1851" s="77"/>
      <c r="H1851" s="77"/>
      <c r="I1851" s="77"/>
    </row>
    <row r="1852" spans="2:9" s="58" customFormat="1" ht="15">
      <c r="B1852" s="77"/>
      <c r="C1852" s="61"/>
      <c r="D1852" s="62"/>
      <c r="E1852" s="77"/>
      <c r="H1852" s="77"/>
      <c r="I1852" s="77"/>
    </row>
    <row r="1853" spans="2:9" s="58" customFormat="1" ht="15">
      <c r="B1853" s="77"/>
      <c r="C1853" s="61"/>
      <c r="D1853" s="62"/>
      <c r="E1853" s="77"/>
      <c r="H1853" s="77"/>
      <c r="I1853" s="77"/>
    </row>
    <row r="1854" spans="2:9" s="58" customFormat="1" ht="15">
      <c r="B1854" s="77"/>
      <c r="C1854" s="61"/>
      <c r="D1854" s="62"/>
      <c r="E1854" s="77"/>
      <c r="H1854" s="77"/>
      <c r="I1854" s="77"/>
    </row>
    <row r="1855" spans="2:9" s="58" customFormat="1" ht="15">
      <c r="B1855" s="77"/>
      <c r="C1855" s="61"/>
      <c r="D1855" s="62"/>
      <c r="E1855" s="77"/>
      <c r="H1855" s="77"/>
      <c r="I1855" s="77"/>
    </row>
    <row r="1856" spans="2:9" s="58" customFormat="1" ht="15">
      <c r="B1856" s="77"/>
      <c r="C1856" s="61"/>
      <c r="D1856" s="62"/>
      <c r="E1856" s="77"/>
      <c r="H1856" s="77"/>
      <c r="I1856" s="77"/>
    </row>
    <row r="1857" spans="2:9" s="58" customFormat="1" ht="15">
      <c r="B1857" s="77"/>
      <c r="C1857" s="61"/>
      <c r="D1857" s="62"/>
      <c r="E1857" s="77"/>
      <c r="H1857" s="77"/>
      <c r="I1857" s="77"/>
    </row>
    <row r="1858" spans="2:9" s="58" customFormat="1" ht="15">
      <c r="B1858" s="77"/>
      <c r="C1858" s="61"/>
      <c r="D1858" s="62"/>
      <c r="E1858" s="77"/>
      <c r="H1858" s="77"/>
      <c r="I1858" s="77"/>
    </row>
    <row r="1859" spans="2:9" s="58" customFormat="1" ht="15">
      <c r="B1859" s="77"/>
      <c r="C1859" s="61"/>
      <c r="D1859" s="62"/>
      <c r="E1859" s="77"/>
      <c r="H1859" s="77"/>
      <c r="I1859" s="77"/>
    </row>
    <row r="1860" spans="2:9" s="58" customFormat="1" ht="15">
      <c r="B1860" s="77"/>
      <c r="C1860" s="61"/>
      <c r="D1860" s="62"/>
      <c r="E1860" s="77"/>
      <c r="H1860" s="77"/>
      <c r="I1860" s="77"/>
    </row>
    <row r="1861" spans="2:9" s="58" customFormat="1" ht="15">
      <c r="B1861" s="77"/>
      <c r="C1861" s="61"/>
      <c r="D1861" s="62"/>
      <c r="E1861" s="77"/>
      <c r="H1861" s="77"/>
      <c r="I1861" s="77"/>
    </row>
    <row r="1862" spans="2:9" s="58" customFormat="1" ht="15">
      <c r="B1862" s="77"/>
      <c r="C1862" s="61"/>
      <c r="D1862" s="62"/>
      <c r="E1862" s="77"/>
      <c r="H1862" s="77"/>
      <c r="I1862" s="77"/>
    </row>
    <row r="1863" spans="2:9" s="58" customFormat="1" ht="15">
      <c r="B1863" s="77"/>
      <c r="C1863" s="61"/>
      <c r="D1863" s="62"/>
      <c r="E1863" s="77"/>
      <c r="H1863" s="77"/>
      <c r="I1863" s="77"/>
    </row>
    <row r="1864" spans="2:9" s="58" customFormat="1" ht="15">
      <c r="B1864" s="77"/>
      <c r="C1864" s="61"/>
      <c r="D1864" s="62"/>
      <c r="E1864" s="77"/>
      <c r="H1864" s="77"/>
      <c r="I1864" s="77"/>
    </row>
    <row r="1865" spans="2:9" s="58" customFormat="1" ht="15">
      <c r="B1865" s="77"/>
      <c r="C1865" s="61"/>
      <c r="D1865" s="62"/>
      <c r="E1865" s="77"/>
      <c r="H1865" s="77"/>
      <c r="I1865" s="77"/>
    </row>
    <row r="1866" spans="2:9" s="58" customFormat="1" ht="15">
      <c r="B1866" s="77"/>
      <c r="C1866" s="61"/>
      <c r="D1866" s="62"/>
      <c r="E1866" s="77"/>
      <c r="H1866" s="77"/>
      <c r="I1866" s="77"/>
    </row>
    <row r="1867" spans="2:9" s="58" customFormat="1" ht="15">
      <c r="B1867" s="77"/>
      <c r="C1867" s="61"/>
      <c r="D1867" s="62"/>
      <c r="E1867" s="77"/>
      <c r="H1867" s="77"/>
      <c r="I1867" s="77"/>
    </row>
    <row r="1868" spans="2:9" s="58" customFormat="1" ht="15">
      <c r="B1868" s="77"/>
      <c r="C1868" s="61"/>
      <c r="D1868" s="62"/>
      <c r="E1868" s="77"/>
      <c r="H1868" s="77"/>
      <c r="I1868" s="77"/>
    </row>
    <row r="1869" spans="2:9" s="58" customFormat="1" ht="15">
      <c r="B1869" s="77"/>
      <c r="C1869" s="61"/>
      <c r="D1869" s="62"/>
      <c r="E1869" s="77"/>
      <c r="H1869" s="77"/>
      <c r="I1869" s="77"/>
    </row>
    <row r="1870" spans="2:9" s="58" customFormat="1" ht="15">
      <c r="B1870" s="77"/>
      <c r="C1870" s="61"/>
      <c r="D1870" s="62"/>
      <c r="E1870" s="77"/>
      <c r="H1870" s="77"/>
      <c r="I1870" s="77"/>
    </row>
    <row r="1871" spans="2:9" s="58" customFormat="1" ht="15">
      <c r="B1871" s="77"/>
      <c r="C1871" s="61"/>
      <c r="D1871" s="62"/>
      <c r="E1871" s="77"/>
      <c r="H1871" s="77"/>
      <c r="I1871" s="77"/>
    </row>
    <row r="1872" spans="2:9" s="58" customFormat="1" ht="15">
      <c r="B1872" s="77"/>
      <c r="C1872" s="61"/>
      <c r="D1872" s="62"/>
      <c r="E1872" s="77"/>
      <c r="H1872" s="77"/>
      <c r="I1872" s="77"/>
    </row>
    <row r="1873" spans="2:9" s="58" customFormat="1" ht="15">
      <c r="B1873" s="77"/>
      <c r="C1873" s="61"/>
      <c r="D1873" s="62"/>
      <c r="E1873" s="77"/>
      <c r="H1873" s="77"/>
      <c r="I1873" s="77"/>
    </row>
    <row r="1874" spans="2:9" s="58" customFormat="1" ht="15">
      <c r="B1874" s="77"/>
      <c r="C1874" s="61"/>
      <c r="D1874" s="62"/>
      <c r="E1874" s="77"/>
      <c r="H1874" s="77"/>
      <c r="I1874" s="77"/>
    </row>
    <row r="1875" spans="2:9" s="58" customFormat="1" ht="15">
      <c r="B1875" s="77"/>
      <c r="C1875" s="61"/>
      <c r="D1875" s="62"/>
      <c r="E1875" s="77"/>
      <c r="H1875" s="77"/>
      <c r="I1875" s="77"/>
    </row>
    <row r="1876" spans="2:9" s="58" customFormat="1" ht="15">
      <c r="B1876" s="77"/>
      <c r="C1876" s="61"/>
      <c r="D1876" s="62"/>
      <c r="E1876" s="77"/>
      <c r="H1876" s="77"/>
      <c r="I1876" s="77"/>
    </row>
    <row r="1877" spans="2:9" s="58" customFormat="1" ht="15">
      <c r="B1877" s="77"/>
      <c r="C1877" s="61"/>
      <c r="D1877" s="62"/>
      <c r="E1877" s="77"/>
      <c r="H1877" s="77"/>
      <c r="I1877" s="77"/>
    </row>
    <row r="1878" spans="2:9" s="58" customFormat="1" ht="15">
      <c r="B1878" s="77"/>
      <c r="C1878" s="61"/>
      <c r="D1878" s="62"/>
      <c r="E1878" s="77"/>
      <c r="H1878" s="77"/>
      <c r="I1878" s="77"/>
    </row>
    <row r="1879" spans="2:9" s="58" customFormat="1" ht="15">
      <c r="B1879" s="77"/>
      <c r="C1879" s="61"/>
      <c r="D1879" s="62"/>
      <c r="E1879" s="77"/>
      <c r="H1879" s="77"/>
      <c r="I1879" s="77"/>
    </row>
    <row r="1880" spans="2:9" s="58" customFormat="1" ht="15">
      <c r="B1880" s="77"/>
      <c r="C1880" s="61"/>
      <c r="D1880" s="62"/>
      <c r="E1880" s="77"/>
      <c r="H1880" s="77"/>
      <c r="I1880" s="77"/>
    </row>
    <row r="1881" spans="2:9" s="58" customFormat="1" ht="15">
      <c r="B1881" s="77"/>
      <c r="C1881" s="61"/>
      <c r="D1881" s="62"/>
      <c r="E1881" s="77"/>
      <c r="H1881" s="77"/>
      <c r="I1881" s="77"/>
    </row>
    <row r="1882" spans="2:9" s="58" customFormat="1" ht="15">
      <c r="B1882" s="77"/>
      <c r="C1882" s="61"/>
      <c r="D1882" s="62"/>
      <c r="E1882" s="77"/>
      <c r="H1882" s="77"/>
      <c r="I1882" s="77"/>
    </row>
    <row r="1883" spans="2:9" s="58" customFormat="1" ht="15">
      <c r="B1883" s="77"/>
      <c r="C1883" s="61"/>
      <c r="D1883" s="62"/>
      <c r="E1883" s="77"/>
      <c r="H1883" s="77"/>
      <c r="I1883" s="77"/>
    </row>
    <row r="1884" spans="2:9" s="58" customFormat="1" ht="15">
      <c r="B1884" s="77"/>
      <c r="C1884" s="61"/>
      <c r="D1884" s="62"/>
      <c r="E1884" s="77"/>
      <c r="H1884" s="77"/>
      <c r="I1884" s="77"/>
    </row>
    <row r="1885" spans="2:9" s="58" customFormat="1" ht="15">
      <c r="B1885" s="77"/>
      <c r="C1885" s="61"/>
      <c r="D1885" s="62"/>
      <c r="E1885" s="77"/>
      <c r="H1885" s="77"/>
      <c r="I1885" s="77"/>
    </row>
    <row r="1886" spans="2:9" s="58" customFormat="1" ht="15">
      <c r="B1886" s="77"/>
      <c r="C1886" s="61"/>
      <c r="D1886" s="62"/>
      <c r="E1886" s="77"/>
      <c r="H1886" s="77"/>
      <c r="I1886" s="77"/>
    </row>
    <row r="1887" spans="2:9" s="58" customFormat="1" ht="15">
      <c r="B1887" s="77"/>
      <c r="C1887" s="61"/>
      <c r="D1887" s="62"/>
      <c r="E1887" s="77"/>
      <c r="H1887" s="77"/>
      <c r="I1887" s="77"/>
    </row>
    <row r="1888" spans="2:9" s="58" customFormat="1" ht="15">
      <c r="B1888" s="77"/>
      <c r="C1888" s="61"/>
      <c r="D1888" s="62"/>
      <c r="E1888" s="77"/>
      <c r="H1888" s="77"/>
      <c r="I1888" s="77"/>
    </row>
    <row r="1889" spans="2:9" s="58" customFormat="1" ht="15">
      <c r="B1889" s="77"/>
      <c r="C1889" s="61"/>
      <c r="D1889" s="62"/>
      <c r="E1889" s="77"/>
      <c r="H1889" s="77"/>
      <c r="I1889" s="77"/>
    </row>
    <row r="1890" spans="2:9" s="58" customFormat="1" ht="15">
      <c r="B1890" s="77"/>
      <c r="C1890" s="61"/>
      <c r="D1890" s="62"/>
      <c r="E1890" s="77"/>
      <c r="H1890" s="77"/>
      <c r="I1890" s="77"/>
    </row>
    <row r="1891" spans="2:9" s="58" customFormat="1" ht="15">
      <c r="B1891" s="77"/>
      <c r="C1891" s="61"/>
      <c r="D1891" s="62"/>
      <c r="E1891" s="77"/>
      <c r="H1891" s="77"/>
      <c r="I1891" s="77"/>
    </row>
    <row r="1892" spans="2:9" s="58" customFormat="1" ht="15">
      <c r="B1892" s="77"/>
      <c r="C1892" s="61"/>
      <c r="D1892" s="62"/>
      <c r="E1892" s="77"/>
      <c r="H1892" s="77"/>
      <c r="I1892" s="77"/>
    </row>
    <row r="1893" spans="2:9" s="58" customFormat="1" ht="15">
      <c r="B1893" s="77"/>
      <c r="C1893" s="61"/>
      <c r="D1893" s="62"/>
      <c r="E1893" s="77"/>
      <c r="H1893" s="77"/>
      <c r="I1893" s="77"/>
    </row>
    <row r="1894" spans="2:9" s="58" customFormat="1" ht="15">
      <c r="B1894" s="77"/>
      <c r="C1894" s="61"/>
      <c r="D1894" s="62"/>
      <c r="E1894" s="77"/>
      <c r="H1894" s="77"/>
      <c r="I1894" s="77"/>
    </row>
    <row r="1895" spans="2:9" s="58" customFormat="1" ht="15">
      <c r="B1895" s="77"/>
      <c r="C1895" s="61"/>
      <c r="D1895" s="62"/>
      <c r="E1895" s="77"/>
      <c r="H1895" s="77"/>
      <c r="I1895" s="77"/>
    </row>
    <row r="1896" spans="2:9" s="58" customFormat="1" ht="15">
      <c r="B1896" s="77"/>
      <c r="C1896" s="61"/>
      <c r="D1896" s="62"/>
      <c r="E1896" s="77"/>
      <c r="H1896" s="77"/>
      <c r="I1896" s="77"/>
    </row>
    <row r="1897" spans="2:9" s="58" customFormat="1" ht="15">
      <c r="B1897" s="77"/>
      <c r="C1897" s="61"/>
      <c r="D1897" s="62"/>
      <c r="E1897" s="77"/>
      <c r="H1897" s="77"/>
      <c r="I1897" s="77"/>
    </row>
    <row r="1898" spans="2:9" s="58" customFormat="1" ht="15">
      <c r="B1898" s="77"/>
      <c r="C1898" s="61"/>
      <c r="D1898" s="62"/>
      <c r="E1898" s="77"/>
      <c r="H1898" s="77"/>
      <c r="I1898" s="77"/>
    </row>
    <row r="1899" spans="2:9" s="58" customFormat="1" ht="15">
      <c r="B1899" s="77"/>
      <c r="C1899" s="61"/>
      <c r="D1899" s="62"/>
      <c r="E1899" s="77"/>
      <c r="H1899" s="77"/>
      <c r="I1899" s="77"/>
    </row>
    <row r="1900" spans="2:9" s="58" customFormat="1" ht="15">
      <c r="B1900" s="77"/>
      <c r="C1900" s="61"/>
      <c r="D1900" s="62"/>
      <c r="E1900" s="77"/>
      <c r="H1900" s="77"/>
      <c r="I1900" s="77"/>
    </row>
    <row r="1901" spans="2:9" s="58" customFormat="1" ht="15">
      <c r="B1901" s="77"/>
      <c r="C1901" s="61"/>
      <c r="D1901" s="62"/>
      <c r="E1901" s="77"/>
      <c r="H1901" s="77"/>
      <c r="I1901" s="77"/>
    </row>
    <row r="1902" spans="2:9" s="58" customFormat="1" ht="15">
      <c r="B1902" s="77"/>
      <c r="C1902" s="61"/>
      <c r="D1902" s="62"/>
      <c r="E1902" s="77"/>
      <c r="H1902" s="77"/>
      <c r="I1902" s="77"/>
    </row>
    <row r="1903" spans="2:9" s="58" customFormat="1" ht="15">
      <c r="B1903" s="77"/>
      <c r="C1903" s="61"/>
      <c r="D1903" s="62"/>
      <c r="E1903" s="77"/>
      <c r="H1903" s="77"/>
      <c r="I1903" s="77"/>
    </row>
    <row r="1904" spans="2:9" s="58" customFormat="1" ht="15">
      <c r="B1904" s="77"/>
      <c r="C1904" s="61"/>
      <c r="D1904" s="62"/>
      <c r="E1904" s="77"/>
      <c r="H1904" s="77"/>
      <c r="I1904" s="77"/>
    </row>
    <row r="1905" spans="2:9" s="58" customFormat="1" ht="15">
      <c r="B1905" s="77"/>
      <c r="C1905" s="61"/>
      <c r="D1905" s="62"/>
      <c r="E1905" s="77"/>
      <c r="H1905" s="77"/>
      <c r="I1905" s="77"/>
    </row>
    <row r="1906" spans="2:9" s="58" customFormat="1" ht="15">
      <c r="B1906" s="77"/>
      <c r="C1906" s="61"/>
      <c r="D1906" s="62"/>
      <c r="E1906" s="77"/>
      <c r="H1906" s="77"/>
      <c r="I1906" s="77"/>
    </row>
    <row r="1907" spans="2:9" s="58" customFormat="1" ht="15">
      <c r="B1907" s="77"/>
      <c r="C1907" s="61"/>
      <c r="D1907" s="62"/>
      <c r="E1907" s="77"/>
      <c r="H1907" s="77"/>
      <c r="I1907" s="77"/>
    </row>
    <row r="1908" spans="2:9" s="58" customFormat="1" ht="15">
      <c r="B1908" s="77"/>
      <c r="C1908" s="61"/>
      <c r="D1908" s="62"/>
      <c r="E1908" s="77"/>
      <c r="H1908" s="77"/>
      <c r="I1908" s="77"/>
    </row>
    <row r="1909" spans="2:9" s="58" customFormat="1" ht="15">
      <c r="B1909" s="77"/>
      <c r="C1909" s="61"/>
      <c r="D1909" s="62"/>
      <c r="E1909" s="77"/>
      <c r="H1909" s="77"/>
      <c r="I1909" s="77"/>
    </row>
    <row r="1910" spans="2:9" s="58" customFormat="1" ht="15">
      <c r="B1910" s="77"/>
      <c r="C1910" s="61"/>
      <c r="D1910" s="62"/>
      <c r="E1910" s="77"/>
      <c r="H1910" s="77"/>
      <c r="I1910" s="77"/>
    </row>
    <row r="1911" spans="2:9" s="58" customFormat="1" ht="15">
      <c r="B1911" s="77"/>
      <c r="C1911" s="61"/>
      <c r="D1911" s="62"/>
      <c r="E1911" s="77"/>
      <c r="H1911" s="77"/>
      <c r="I1911" s="77"/>
    </row>
    <row r="1912" spans="2:9" s="58" customFormat="1" ht="15">
      <c r="B1912" s="77"/>
      <c r="C1912" s="61"/>
      <c r="D1912" s="62"/>
      <c r="E1912" s="77"/>
      <c r="H1912" s="77"/>
      <c r="I1912" s="77"/>
    </row>
    <row r="1913" spans="2:9" s="58" customFormat="1" ht="15">
      <c r="B1913" s="77"/>
      <c r="C1913" s="61"/>
      <c r="D1913" s="62"/>
      <c r="E1913" s="77"/>
      <c r="H1913" s="77"/>
      <c r="I1913" s="77"/>
    </row>
    <row r="1914" spans="2:9" s="58" customFormat="1" ht="15">
      <c r="B1914" s="77"/>
      <c r="C1914" s="61"/>
      <c r="D1914" s="62"/>
      <c r="E1914" s="77"/>
      <c r="H1914" s="77"/>
      <c r="I1914" s="77"/>
    </row>
    <row r="1915" spans="2:9" s="58" customFormat="1" ht="15">
      <c r="B1915" s="77"/>
      <c r="C1915" s="61"/>
      <c r="D1915" s="62"/>
      <c r="E1915" s="77"/>
      <c r="H1915" s="77"/>
      <c r="I1915" s="77"/>
    </row>
    <row r="1916" spans="2:9" s="58" customFormat="1" ht="15">
      <c r="B1916" s="77"/>
      <c r="C1916" s="61"/>
      <c r="D1916" s="62"/>
      <c r="E1916" s="77"/>
      <c r="H1916" s="77"/>
      <c r="I1916" s="77"/>
    </row>
    <row r="1917" spans="2:9" s="58" customFormat="1" ht="15">
      <c r="B1917" s="77"/>
      <c r="C1917" s="61"/>
      <c r="D1917" s="62"/>
      <c r="E1917" s="77"/>
      <c r="H1917" s="77"/>
      <c r="I1917" s="77"/>
    </row>
    <row r="1918" spans="2:9" s="58" customFormat="1" ht="15">
      <c r="B1918" s="77"/>
      <c r="C1918" s="61"/>
      <c r="D1918" s="62"/>
      <c r="E1918" s="77"/>
      <c r="H1918" s="77"/>
      <c r="I1918" s="77"/>
    </row>
    <row r="1919" spans="2:9" s="58" customFormat="1" ht="15">
      <c r="B1919" s="77"/>
      <c r="C1919" s="61"/>
      <c r="D1919" s="62"/>
      <c r="E1919" s="77"/>
      <c r="H1919" s="77"/>
      <c r="I1919" s="77"/>
    </row>
    <row r="1920" spans="2:9" s="58" customFormat="1" ht="15">
      <c r="B1920" s="77"/>
      <c r="C1920" s="61"/>
      <c r="D1920" s="62"/>
      <c r="E1920" s="77"/>
      <c r="H1920" s="77"/>
      <c r="I1920" s="77"/>
    </row>
    <row r="1921" spans="2:9" s="58" customFormat="1" ht="15">
      <c r="B1921" s="77"/>
      <c r="C1921" s="61"/>
      <c r="D1921" s="62"/>
      <c r="E1921" s="77"/>
      <c r="H1921" s="77"/>
      <c r="I1921" s="77"/>
    </row>
    <row r="1922" spans="2:9" s="58" customFormat="1" ht="15">
      <c r="B1922" s="77"/>
      <c r="C1922" s="61"/>
      <c r="D1922" s="62"/>
      <c r="E1922" s="77"/>
      <c r="H1922" s="77"/>
      <c r="I1922" s="77"/>
    </row>
    <row r="1923" spans="2:9" s="58" customFormat="1" ht="15">
      <c r="B1923" s="77"/>
      <c r="C1923" s="61"/>
      <c r="D1923" s="62"/>
      <c r="E1923" s="77"/>
      <c r="H1923" s="77"/>
      <c r="I1923" s="77"/>
    </row>
    <row r="1924" spans="2:9" s="58" customFormat="1" ht="15">
      <c r="B1924" s="77"/>
      <c r="C1924" s="61"/>
      <c r="D1924" s="62"/>
      <c r="E1924" s="77"/>
      <c r="H1924" s="77"/>
      <c r="I1924" s="77"/>
    </row>
    <row r="1925" spans="2:9" s="58" customFormat="1" ht="15">
      <c r="B1925" s="77"/>
      <c r="C1925" s="61"/>
      <c r="D1925" s="62"/>
      <c r="E1925" s="77"/>
      <c r="H1925" s="77"/>
      <c r="I1925" s="77"/>
    </row>
    <row r="1926" spans="2:9" s="58" customFormat="1" ht="15">
      <c r="B1926" s="77"/>
      <c r="C1926" s="61"/>
      <c r="D1926" s="62"/>
      <c r="E1926" s="77"/>
      <c r="H1926" s="77"/>
      <c r="I1926" s="77"/>
    </row>
    <row r="1927" spans="2:9" s="58" customFormat="1" ht="15">
      <c r="B1927" s="77"/>
      <c r="C1927" s="61"/>
      <c r="D1927" s="62"/>
      <c r="E1927" s="77"/>
      <c r="H1927" s="77"/>
      <c r="I1927" s="77"/>
    </row>
    <row r="1928" spans="2:9" s="58" customFormat="1" ht="15">
      <c r="B1928" s="77"/>
      <c r="C1928" s="61"/>
      <c r="D1928" s="62"/>
      <c r="E1928" s="77"/>
      <c r="H1928" s="77"/>
      <c r="I1928" s="77"/>
    </row>
    <row r="1929" spans="2:9" s="58" customFormat="1" ht="15">
      <c r="B1929" s="77"/>
      <c r="C1929" s="61"/>
      <c r="D1929" s="62"/>
      <c r="E1929" s="77"/>
      <c r="H1929" s="77"/>
      <c r="I1929" s="77"/>
    </row>
    <row r="1930" spans="2:9" s="58" customFormat="1" ht="15">
      <c r="B1930" s="77"/>
      <c r="C1930" s="61"/>
      <c r="D1930" s="62"/>
      <c r="E1930" s="77"/>
      <c r="H1930" s="77"/>
      <c r="I1930" s="77"/>
    </row>
    <row r="1931" spans="2:9" s="58" customFormat="1" ht="15">
      <c r="B1931" s="77"/>
      <c r="C1931" s="61"/>
      <c r="D1931" s="62"/>
      <c r="E1931" s="77"/>
      <c r="H1931" s="77"/>
      <c r="I1931" s="77"/>
    </row>
    <row r="1932" spans="2:9" s="58" customFormat="1" ht="15">
      <c r="B1932" s="77"/>
      <c r="C1932" s="61"/>
      <c r="D1932" s="62"/>
      <c r="E1932" s="77"/>
      <c r="H1932" s="77"/>
      <c r="I1932" s="77"/>
    </row>
    <row r="1933" spans="2:9" s="58" customFormat="1" ht="15">
      <c r="B1933" s="77"/>
      <c r="C1933" s="61"/>
      <c r="D1933" s="62"/>
      <c r="E1933" s="77"/>
      <c r="H1933" s="77"/>
      <c r="I1933" s="77"/>
    </row>
    <row r="1934" spans="2:9" s="58" customFormat="1" ht="15">
      <c r="B1934" s="77"/>
      <c r="C1934" s="61"/>
      <c r="D1934" s="62"/>
      <c r="E1934" s="77"/>
      <c r="H1934" s="77"/>
      <c r="I1934" s="77"/>
    </row>
    <row r="1935" spans="2:9" s="58" customFormat="1" ht="15">
      <c r="B1935" s="77"/>
      <c r="C1935" s="61"/>
      <c r="D1935" s="62"/>
      <c r="E1935" s="77"/>
      <c r="H1935" s="77"/>
      <c r="I1935" s="77"/>
    </row>
    <row r="1936" spans="2:9" s="58" customFormat="1" ht="15">
      <c r="B1936" s="77"/>
      <c r="C1936" s="61"/>
      <c r="D1936" s="62"/>
      <c r="E1936" s="77"/>
      <c r="H1936" s="77"/>
      <c r="I1936" s="77"/>
    </row>
    <row r="1937" spans="2:9" s="58" customFormat="1" ht="15">
      <c r="B1937" s="77"/>
      <c r="C1937" s="61"/>
      <c r="D1937" s="62"/>
      <c r="E1937" s="77"/>
      <c r="H1937" s="77"/>
      <c r="I1937" s="77"/>
    </row>
    <row r="1938" spans="2:9" s="58" customFormat="1" ht="15">
      <c r="B1938" s="77"/>
      <c r="C1938" s="61"/>
      <c r="D1938" s="62"/>
      <c r="E1938" s="77"/>
      <c r="H1938" s="77"/>
      <c r="I1938" s="77"/>
    </row>
    <row r="1939" spans="2:9" s="58" customFormat="1" ht="15">
      <c r="B1939" s="77"/>
      <c r="C1939" s="61"/>
      <c r="D1939" s="62"/>
      <c r="E1939" s="77"/>
      <c r="H1939" s="77"/>
      <c r="I1939" s="77"/>
    </row>
    <row r="1940" spans="2:9" s="58" customFormat="1" ht="15">
      <c r="B1940" s="77"/>
      <c r="C1940" s="61"/>
      <c r="D1940" s="62"/>
      <c r="E1940" s="77"/>
      <c r="H1940" s="77"/>
      <c r="I1940" s="77"/>
    </row>
    <row r="1941" spans="2:9" s="58" customFormat="1" ht="15">
      <c r="B1941" s="77"/>
      <c r="C1941" s="61"/>
      <c r="D1941" s="62"/>
      <c r="E1941" s="77"/>
      <c r="H1941" s="77"/>
      <c r="I1941" s="77"/>
    </row>
    <row r="1942" spans="2:9" s="58" customFormat="1" ht="15">
      <c r="B1942" s="77"/>
      <c r="C1942" s="61"/>
      <c r="D1942" s="62"/>
      <c r="E1942" s="77"/>
      <c r="H1942" s="77"/>
      <c r="I1942" s="77"/>
    </row>
    <row r="1943" spans="2:9" s="58" customFormat="1" ht="15">
      <c r="B1943" s="77"/>
      <c r="C1943" s="61"/>
      <c r="D1943" s="62"/>
      <c r="E1943" s="77"/>
      <c r="H1943" s="77"/>
      <c r="I1943" s="77"/>
    </row>
    <row r="1944" spans="2:9" s="58" customFormat="1" ht="15">
      <c r="B1944" s="77"/>
      <c r="C1944" s="61"/>
      <c r="D1944" s="62"/>
      <c r="E1944" s="77"/>
      <c r="H1944" s="77"/>
      <c r="I1944" s="77"/>
    </row>
    <row r="1945" spans="2:9" s="58" customFormat="1" ht="15">
      <c r="B1945" s="77"/>
      <c r="C1945" s="61"/>
      <c r="D1945" s="62"/>
      <c r="E1945" s="77"/>
      <c r="H1945" s="77"/>
      <c r="I1945" s="77"/>
    </row>
    <row r="1946" spans="2:9" s="58" customFormat="1" ht="15">
      <c r="B1946" s="77"/>
      <c r="C1946" s="61"/>
      <c r="D1946" s="62"/>
      <c r="E1946" s="77"/>
      <c r="H1946" s="77"/>
      <c r="I1946" s="77"/>
    </row>
    <row r="1947" spans="2:9" s="58" customFormat="1" ht="15">
      <c r="B1947" s="77"/>
      <c r="C1947" s="61"/>
      <c r="D1947" s="62"/>
      <c r="E1947" s="77"/>
      <c r="H1947" s="77"/>
      <c r="I1947" s="77"/>
    </row>
    <row r="1948" spans="2:9" s="58" customFormat="1" ht="15">
      <c r="B1948" s="77"/>
      <c r="C1948" s="61"/>
      <c r="D1948" s="62"/>
      <c r="E1948" s="77"/>
      <c r="H1948" s="77"/>
      <c r="I1948" s="77"/>
    </row>
    <row r="1949" spans="2:9" s="58" customFormat="1" ht="15">
      <c r="B1949" s="77"/>
      <c r="C1949" s="61"/>
      <c r="D1949" s="62"/>
      <c r="E1949" s="77"/>
      <c r="H1949" s="77"/>
      <c r="I1949" s="77"/>
    </row>
    <row r="1950" spans="2:9" s="58" customFormat="1" ht="15">
      <c r="B1950" s="77"/>
      <c r="C1950" s="61"/>
      <c r="D1950" s="62"/>
      <c r="E1950" s="77"/>
      <c r="H1950" s="77"/>
      <c r="I1950" s="77"/>
    </row>
    <row r="1951" spans="2:9" s="58" customFormat="1" ht="15">
      <c r="B1951" s="77"/>
      <c r="C1951" s="61"/>
      <c r="D1951" s="62"/>
      <c r="E1951" s="77"/>
      <c r="H1951" s="77"/>
      <c r="I1951" s="77"/>
    </row>
    <row r="1952" spans="2:9" s="58" customFormat="1" ht="15">
      <c r="B1952" s="77"/>
      <c r="C1952" s="61"/>
      <c r="D1952" s="62"/>
      <c r="E1952" s="77"/>
      <c r="H1952" s="77"/>
      <c r="I1952" s="77"/>
    </row>
    <row r="1953" spans="2:9" s="58" customFormat="1" ht="15">
      <c r="B1953" s="77"/>
      <c r="C1953" s="61"/>
      <c r="D1953" s="62"/>
      <c r="E1953" s="77"/>
      <c r="H1953" s="77"/>
      <c r="I1953" s="77"/>
    </row>
    <row r="1954" spans="2:9" s="58" customFormat="1" ht="15">
      <c r="B1954" s="77"/>
      <c r="C1954" s="61"/>
      <c r="D1954" s="62"/>
      <c r="E1954" s="77"/>
      <c r="H1954" s="77"/>
      <c r="I1954" s="77"/>
    </row>
    <row r="1955" spans="2:9" s="58" customFormat="1" ht="15">
      <c r="B1955" s="77"/>
      <c r="C1955" s="61"/>
      <c r="D1955" s="62"/>
      <c r="E1955" s="77"/>
      <c r="H1955" s="77"/>
      <c r="I1955" s="77"/>
    </row>
    <row r="1956" spans="2:9" s="58" customFormat="1" ht="15">
      <c r="B1956" s="77"/>
      <c r="C1956" s="61"/>
      <c r="D1956" s="62"/>
      <c r="E1956" s="77"/>
      <c r="H1956" s="77"/>
      <c r="I1956" s="77"/>
    </row>
    <row r="1957" spans="2:9" s="58" customFormat="1" ht="15">
      <c r="B1957" s="77"/>
      <c r="C1957" s="61"/>
      <c r="D1957" s="62"/>
      <c r="E1957" s="77"/>
      <c r="H1957" s="77"/>
      <c r="I1957" s="77"/>
    </row>
    <row r="1958" spans="2:9" s="58" customFormat="1" ht="15">
      <c r="B1958" s="77"/>
      <c r="C1958" s="61"/>
      <c r="D1958" s="62"/>
      <c r="E1958" s="77"/>
      <c r="H1958" s="77"/>
      <c r="I1958" s="77"/>
    </row>
    <row r="1959" spans="2:9" s="58" customFormat="1" ht="15">
      <c r="B1959" s="77"/>
      <c r="C1959" s="61"/>
      <c r="D1959" s="62"/>
      <c r="E1959" s="77"/>
      <c r="H1959" s="77"/>
      <c r="I1959" s="77"/>
    </row>
    <row r="1960" spans="2:9" s="58" customFormat="1" ht="15">
      <c r="B1960" s="77"/>
      <c r="C1960" s="61"/>
      <c r="D1960" s="62"/>
      <c r="E1960" s="77"/>
      <c r="H1960" s="77"/>
      <c r="I1960" s="77"/>
    </row>
    <row r="1961" spans="2:9" s="58" customFormat="1" ht="15">
      <c r="B1961" s="77"/>
      <c r="C1961" s="61"/>
      <c r="D1961" s="62"/>
      <c r="E1961" s="77"/>
      <c r="H1961" s="77"/>
      <c r="I1961" s="77"/>
    </row>
    <row r="1962" spans="2:9" s="58" customFormat="1" ht="15">
      <c r="B1962" s="77"/>
      <c r="C1962" s="61"/>
      <c r="D1962" s="62"/>
      <c r="E1962" s="77"/>
      <c r="H1962" s="77"/>
      <c r="I1962" s="77"/>
    </row>
    <row r="1963" spans="2:9" s="58" customFormat="1" ht="15">
      <c r="B1963" s="77"/>
      <c r="C1963" s="61"/>
      <c r="D1963" s="62"/>
      <c r="E1963" s="77"/>
      <c r="H1963" s="77"/>
      <c r="I1963" s="77"/>
    </row>
    <row r="1964" spans="2:9" s="58" customFormat="1" ht="15">
      <c r="B1964" s="77"/>
      <c r="C1964" s="61"/>
      <c r="D1964" s="62"/>
      <c r="E1964" s="77"/>
      <c r="H1964" s="77"/>
      <c r="I1964" s="77"/>
    </row>
    <row r="1965" spans="2:9" s="58" customFormat="1" ht="15">
      <c r="B1965" s="77"/>
      <c r="C1965" s="61"/>
      <c r="D1965" s="62"/>
      <c r="E1965" s="77"/>
      <c r="H1965" s="77"/>
      <c r="I1965" s="77"/>
    </row>
    <row r="1966" spans="2:9" s="58" customFormat="1" ht="15">
      <c r="B1966" s="77"/>
      <c r="C1966" s="61"/>
      <c r="D1966" s="62"/>
      <c r="E1966" s="77"/>
      <c r="H1966" s="77"/>
      <c r="I1966" s="77"/>
    </row>
    <row r="1967" spans="2:9" s="58" customFormat="1" ht="15">
      <c r="B1967" s="77"/>
      <c r="C1967" s="61"/>
      <c r="D1967" s="62"/>
      <c r="E1967" s="77"/>
      <c r="H1967" s="77"/>
      <c r="I1967" s="77"/>
    </row>
    <row r="1968" spans="2:9" s="58" customFormat="1" ht="15">
      <c r="B1968" s="77"/>
      <c r="C1968" s="61"/>
      <c r="D1968" s="62"/>
      <c r="E1968" s="77"/>
      <c r="H1968" s="77"/>
      <c r="I1968" s="77"/>
    </row>
    <row r="1969" spans="2:9" s="58" customFormat="1" ht="15">
      <c r="B1969" s="77"/>
      <c r="C1969" s="61"/>
      <c r="D1969" s="62"/>
      <c r="E1969" s="77"/>
      <c r="H1969" s="77"/>
      <c r="I1969" s="77"/>
    </row>
    <row r="1970" spans="2:9" s="58" customFormat="1" ht="15">
      <c r="B1970" s="77"/>
      <c r="C1970" s="61"/>
      <c r="D1970" s="62"/>
      <c r="E1970" s="77"/>
      <c r="H1970" s="77"/>
      <c r="I1970" s="77"/>
    </row>
    <row r="1971" spans="2:9" s="58" customFormat="1" ht="15">
      <c r="B1971" s="77"/>
      <c r="C1971" s="61"/>
      <c r="D1971" s="62"/>
      <c r="E1971" s="77"/>
      <c r="H1971" s="77"/>
      <c r="I1971" s="77"/>
    </row>
    <row r="1972" spans="2:9" s="58" customFormat="1" ht="15">
      <c r="B1972" s="77"/>
      <c r="C1972" s="61"/>
      <c r="D1972" s="62"/>
      <c r="E1972" s="77"/>
      <c r="H1972" s="77"/>
      <c r="I1972" s="77"/>
    </row>
    <row r="1973" spans="2:9" s="58" customFormat="1" ht="15">
      <c r="B1973" s="77"/>
      <c r="C1973" s="61"/>
      <c r="D1973" s="62"/>
      <c r="E1973" s="77"/>
      <c r="H1973" s="77"/>
      <c r="I1973" s="77"/>
    </row>
    <row r="1974" spans="2:9" s="58" customFormat="1" ht="15">
      <c r="B1974" s="77"/>
      <c r="C1974" s="61"/>
      <c r="D1974" s="62"/>
      <c r="E1974" s="77"/>
      <c r="H1974" s="77"/>
      <c r="I1974" s="77"/>
    </row>
    <row r="1975" spans="2:9" s="58" customFormat="1" ht="15">
      <c r="B1975" s="77"/>
      <c r="C1975" s="61"/>
      <c r="D1975" s="62"/>
      <c r="E1975" s="77"/>
      <c r="H1975" s="77"/>
      <c r="I1975" s="77"/>
    </row>
    <row r="1976" spans="2:9" s="58" customFormat="1" ht="15">
      <c r="B1976" s="77"/>
      <c r="C1976" s="61"/>
      <c r="D1976" s="62"/>
      <c r="E1976" s="77"/>
      <c r="H1976" s="77"/>
      <c r="I1976" s="77"/>
    </row>
    <row r="1977" spans="2:9" s="58" customFormat="1" ht="15">
      <c r="B1977" s="77"/>
      <c r="C1977" s="61"/>
      <c r="D1977" s="62"/>
      <c r="E1977" s="77"/>
      <c r="H1977" s="77"/>
      <c r="I1977" s="77"/>
    </row>
    <row r="1978" spans="2:9" s="58" customFormat="1" ht="15">
      <c r="B1978" s="77"/>
      <c r="C1978" s="61"/>
      <c r="D1978" s="62"/>
      <c r="E1978" s="77"/>
      <c r="H1978" s="77"/>
      <c r="I1978" s="77"/>
    </row>
    <row r="1979" spans="2:9" s="58" customFormat="1" ht="15">
      <c r="B1979" s="77"/>
      <c r="C1979" s="61"/>
      <c r="D1979" s="62"/>
      <c r="E1979" s="77"/>
      <c r="H1979" s="77"/>
      <c r="I1979" s="77"/>
    </row>
    <row r="1980" spans="2:9" s="58" customFormat="1" ht="15">
      <c r="B1980" s="77"/>
      <c r="C1980" s="61"/>
      <c r="D1980" s="62"/>
      <c r="E1980" s="77"/>
      <c r="H1980" s="77"/>
      <c r="I1980" s="77"/>
    </row>
    <row r="1981" spans="2:9" s="58" customFormat="1" ht="15">
      <c r="B1981" s="77"/>
      <c r="C1981" s="61"/>
      <c r="D1981" s="62"/>
      <c r="E1981" s="77"/>
      <c r="H1981" s="77"/>
      <c r="I1981" s="77"/>
    </row>
    <row r="1982" spans="2:9" s="58" customFormat="1" ht="15">
      <c r="B1982" s="77"/>
      <c r="C1982" s="61"/>
      <c r="D1982" s="62"/>
      <c r="E1982" s="77"/>
      <c r="H1982" s="77"/>
      <c r="I1982" s="77"/>
    </row>
    <row r="1983" spans="2:9" s="58" customFormat="1" ht="15">
      <c r="B1983" s="77"/>
      <c r="C1983" s="61"/>
      <c r="D1983" s="62"/>
      <c r="E1983" s="77"/>
      <c r="H1983" s="77"/>
      <c r="I1983" s="77"/>
    </row>
    <row r="1984" spans="2:9" s="58" customFormat="1" ht="15">
      <c r="B1984" s="77"/>
      <c r="C1984" s="61"/>
      <c r="D1984" s="62"/>
      <c r="E1984" s="77"/>
      <c r="H1984" s="77"/>
      <c r="I1984" s="77"/>
    </row>
    <row r="1985" spans="2:9" s="58" customFormat="1" ht="15">
      <c r="B1985" s="77"/>
      <c r="C1985" s="61"/>
      <c r="D1985" s="62"/>
      <c r="E1985" s="77"/>
      <c r="H1985" s="77"/>
      <c r="I1985" s="77"/>
    </row>
    <row r="1986" spans="2:9" s="58" customFormat="1" ht="15">
      <c r="B1986" s="77"/>
      <c r="C1986" s="61"/>
      <c r="D1986" s="62"/>
      <c r="E1986" s="77"/>
      <c r="H1986" s="77"/>
      <c r="I1986" s="77"/>
    </row>
    <row r="1987" spans="2:9" s="58" customFormat="1" ht="15">
      <c r="B1987" s="77"/>
      <c r="C1987" s="61"/>
      <c r="D1987" s="62"/>
      <c r="E1987" s="77"/>
      <c r="H1987" s="77"/>
      <c r="I1987" s="77"/>
    </row>
    <row r="1988" spans="2:9" s="58" customFormat="1" ht="15">
      <c r="B1988" s="77"/>
      <c r="C1988" s="61"/>
      <c r="D1988" s="62"/>
      <c r="E1988" s="77"/>
      <c r="H1988" s="77"/>
      <c r="I1988" s="77"/>
    </row>
    <row r="1989" spans="2:9" s="58" customFormat="1" ht="15">
      <c r="B1989" s="77"/>
      <c r="C1989" s="61"/>
      <c r="D1989" s="62"/>
      <c r="E1989" s="77"/>
      <c r="H1989" s="77"/>
      <c r="I1989" s="77"/>
    </row>
    <row r="1990" spans="2:9" s="58" customFormat="1" ht="15">
      <c r="B1990" s="77"/>
      <c r="C1990" s="61"/>
      <c r="D1990" s="62"/>
      <c r="E1990" s="77"/>
      <c r="H1990" s="77"/>
      <c r="I1990" s="77"/>
    </row>
    <row r="1991" spans="2:9" s="58" customFormat="1" ht="15">
      <c r="B1991" s="77"/>
      <c r="C1991" s="61"/>
      <c r="D1991" s="62"/>
      <c r="E1991" s="77"/>
      <c r="H1991" s="77"/>
      <c r="I1991" s="77"/>
    </row>
    <row r="1992" spans="2:9" s="58" customFormat="1" ht="15">
      <c r="B1992" s="77"/>
      <c r="C1992" s="61"/>
      <c r="D1992" s="62"/>
      <c r="E1992" s="77"/>
      <c r="H1992" s="77"/>
      <c r="I1992" s="77"/>
    </row>
    <row r="1993" spans="2:9" s="58" customFormat="1" ht="15">
      <c r="B1993" s="77"/>
      <c r="C1993" s="61"/>
      <c r="D1993" s="62"/>
      <c r="E1993" s="77"/>
      <c r="H1993" s="77"/>
      <c r="I1993" s="77"/>
    </row>
    <row r="1994" spans="2:9" s="58" customFormat="1" ht="15">
      <c r="B1994" s="77"/>
      <c r="C1994" s="61"/>
      <c r="D1994" s="62"/>
      <c r="E1994" s="77"/>
      <c r="H1994" s="77"/>
      <c r="I1994" s="77"/>
    </row>
    <row r="1995" spans="2:9" s="58" customFormat="1" ht="15">
      <c r="B1995" s="77"/>
      <c r="C1995" s="61"/>
      <c r="D1995" s="62"/>
      <c r="E1995" s="77"/>
      <c r="H1995" s="77"/>
      <c r="I1995" s="77"/>
    </row>
    <row r="1996" spans="2:9" s="58" customFormat="1" ht="15">
      <c r="B1996" s="77"/>
      <c r="C1996" s="61"/>
      <c r="D1996" s="62"/>
      <c r="E1996" s="77"/>
      <c r="H1996" s="77"/>
      <c r="I1996" s="77"/>
    </row>
    <row r="1997" spans="2:9" s="58" customFormat="1" ht="15">
      <c r="B1997" s="77"/>
      <c r="C1997" s="61"/>
      <c r="D1997" s="62"/>
      <c r="E1997" s="77"/>
      <c r="H1997" s="77"/>
      <c r="I1997" s="77"/>
    </row>
    <row r="1998" spans="2:9" s="58" customFormat="1" ht="15">
      <c r="B1998" s="77"/>
      <c r="C1998" s="61"/>
      <c r="D1998" s="62"/>
      <c r="E1998" s="77"/>
      <c r="H1998" s="77"/>
      <c r="I1998" s="77"/>
    </row>
    <row r="1999" spans="2:9" s="58" customFormat="1" ht="15">
      <c r="B1999" s="77"/>
      <c r="C1999" s="61"/>
      <c r="D1999" s="62"/>
      <c r="E1999" s="77"/>
      <c r="H1999" s="77"/>
      <c r="I1999" s="77"/>
    </row>
    <row r="2000" spans="2:9" s="58" customFormat="1" ht="15">
      <c r="B2000" s="77"/>
      <c r="C2000" s="61"/>
      <c r="D2000" s="62"/>
      <c r="E2000" s="77"/>
      <c r="H2000" s="77"/>
      <c r="I2000" s="77"/>
    </row>
    <row r="2001" spans="2:9" s="58" customFormat="1" ht="15">
      <c r="B2001" s="77"/>
      <c r="C2001" s="61"/>
      <c r="D2001" s="62"/>
      <c r="E2001" s="77"/>
      <c r="H2001" s="77"/>
      <c r="I2001" s="77"/>
    </row>
    <row r="2002" spans="2:9" s="58" customFormat="1" ht="15">
      <c r="B2002" s="77"/>
      <c r="C2002" s="61"/>
      <c r="D2002" s="62"/>
      <c r="E2002" s="77"/>
      <c r="H2002" s="77"/>
      <c r="I2002" s="77"/>
    </row>
    <row r="2003" spans="2:9" s="58" customFormat="1" ht="15">
      <c r="B2003" s="77"/>
      <c r="C2003" s="61"/>
      <c r="D2003" s="62"/>
      <c r="E2003" s="77"/>
      <c r="H2003" s="77"/>
      <c r="I2003" s="77"/>
    </row>
    <row r="2004" spans="2:9" s="58" customFormat="1" ht="15">
      <c r="B2004" s="77"/>
      <c r="C2004" s="61"/>
      <c r="D2004" s="62"/>
      <c r="E2004" s="77"/>
      <c r="H2004" s="77"/>
      <c r="I2004" s="77"/>
    </row>
    <row r="2005" spans="2:9" s="58" customFormat="1" ht="15">
      <c r="B2005" s="77"/>
      <c r="C2005" s="61"/>
      <c r="D2005" s="62"/>
      <c r="E2005" s="77"/>
      <c r="H2005" s="77"/>
      <c r="I2005" s="77"/>
    </row>
    <row r="2006" spans="2:9" s="58" customFormat="1" ht="15">
      <c r="B2006" s="77"/>
      <c r="C2006" s="61"/>
      <c r="D2006" s="62"/>
      <c r="E2006" s="77"/>
      <c r="H2006" s="77"/>
      <c r="I2006" s="77"/>
    </row>
    <row r="2007" spans="2:9" s="58" customFormat="1" ht="15">
      <c r="B2007" s="77"/>
      <c r="C2007" s="61"/>
      <c r="D2007" s="62"/>
      <c r="E2007" s="77"/>
      <c r="H2007" s="77"/>
      <c r="I2007" s="77"/>
    </row>
    <row r="2008" spans="2:9" s="58" customFormat="1" ht="15">
      <c r="B2008" s="77"/>
      <c r="C2008" s="61"/>
      <c r="D2008" s="62"/>
      <c r="E2008" s="77"/>
      <c r="H2008" s="77"/>
      <c r="I2008" s="77"/>
    </row>
    <row r="2009" spans="2:9" s="58" customFormat="1" ht="15">
      <c r="B2009" s="77"/>
      <c r="C2009" s="61"/>
      <c r="D2009" s="62"/>
      <c r="E2009" s="77"/>
      <c r="H2009" s="77"/>
      <c r="I2009" s="77"/>
    </row>
    <row r="2010" spans="2:9" s="58" customFormat="1" ht="15">
      <c r="B2010" s="77"/>
      <c r="C2010" s="61"/>
      <c r="D2010" s="62"/>
      <c r="E2010" s="77"/>
      <c r="H2010" s="77"/>
      <c r="I2010" s="77"/>
    </row>
    <row r="2011" spans="2:9" s="58" customFormat="1" ht="15">
      <c r="B2011" s="77"/>
      <c r="C2011" s="61"/>
      <c r="D2011" s="62"/>
      <c r="E2011" s="77"/>
      <c r="H2011" s="77"/>
      <c r="I2011" s="77"/>
    </row>
    <row r="2012" spans="2:9" s="58" customFormat="1" ht="15">
      <c r="B2012" s="77"/>
      <c r="C2012" s="61"/>
      <c r="D2012" s="62"/>
      <c r="E2012" s="77"/>
      <c r="H2012" s="77"/>
      <c r="I2012" s="77"/>
    </row>
    <row r="2013" spans="2:9" s="58" customFormat="1" ht="15">
      <c r="B2013" s="77"/>
      <c r="C2013" s="61"/>
      <c r="D2013" s="62"/>
      <c r="E2013" s="77"/>
      <c r="H2013" s="77"/>
      <c r="I2013" s="77"/>
    </row>
    <row r="2014" spans="2:9" s="58" customFormat="1" ht="15">
      <c r="B2014" s="77"/>
      <c r="C2014" s="61"/>
      <c r="D2014" s="62"/>
      <c r="E2014" s="77"/>
      <c r="H2014" s="77"/>
      <c r="I2014" s="77"/>
    </row>
    <row r="2015" spans="2:9" s="58" customFormat="1" ht="15">
      <c r="B2015" s="77"/>
      <c r="C2015" s="61"/>
      <c r="D2015" s="62"/>
      <c r="E2015" s="77"/>
      <c r="H2015" s="77"/>
      <c r="I2015" s="77"/>
    </row>
    <row r="2016" spans="2:9" s="58" customFormat="1" ht="15">
      <c r="B2016" s="77"/>
      <c r="C2016" s="61"/>
      <c r="D2016" s="62"/>
      <c r="E2016" s="77"/>
      <c r="H2016" s="77"/>
      <c r="I2016" s="77"/>
    </row>
    <row r="2017" spans="2:9" s="58" customFormat="1" ht="15">
      <c r="B2017" s="77"/>
      <c r="C2017" s="61"/>
      <c r="D2017" s="62"/>
      <c r="E2017" s="77"/>
      <c r="H2017" s="77"/>
      <c r="I2017" s="77"/>
    </row>
    <row r="2018" spans="2:9" s="58" customFormat="1" ht="15">
      <c r="B2018" s="77"/>
      <c r="C2018" s="61"/>
      <c r="D2018" s="62"/>
      <c r="E2018" s="77"/>
      <c r="H2018" s="77"/>
      <c r="I2018" s="77"/>
    </row>
    <row r="2019" spans="2:9" s="58" customFormat="1" ht="15">
      <c r="B2019" s="77"/>
      <c r="C2019" s="61"/>
      <c r="D2019" s="62"/>
      <c r="E2019" s="77"/>
      <c r="H2019" s="77"/>
      <c r="I2019" s="77"/>
    </row>
    <row r="2020" spans="2:9" s="58" customFormat="1" ht="15">
      <c r="B2020" s="77"/>
      <c r="C2020" s="61"/>
      <c r="D2020" s="62"/>
      <c r="E2020" s="77"/>
      <c r="H2020" s="77"/>
      <c r="I2020" s="77"/>
    </row>
    <row r="2021" spans="2:9" s="58" customFormat="1" ht="15">
      <c r="B2021" s="77"/>
      <c r="C2021" s="61"/>
      <c r="D2021" s="62"/>
      <c r="E2021" s="77"/>
      <c r="H2021" s="77"/>
      <c r="I2021" s="77"/>
    </row>
    <row r="2022" spans="2:9" s="58" customFormat="1" ht="15">
      <c r="B2022" s="77"/>
      <c r="C2022" s="61"/>
      <c r="D2022" s="62"/>
      <c r="E2022" s="77"/>
      <c r="H2022" s="77"/>
      <c r="I2022" s="77"/>
    </row>
    <row r="2023" spans="2:9" s="58" customFormat="1" ht="15">
      <c r="B2023" s="77"/>
      <c r="C2023" s="61"/>
      <c r="D2023" s="62"/>
      <c r="E2023" s="77"/>
      <c r="H2023" s="77"/>
      <c r="I2023" s="77"/>
    </row>
    <row r="2024" spans="2:9" s="58" customFormat="1" ht="15">
      <c r="B2024" s="77"/>
      <c r="C2024" s="61"/>
      <c r="D2024" s="62"/>
      <c r="E2024" s="77"/>
      <c r="H2024" s="77"/>
      <c r="I2024" s="77"/>
    </row>
    <row r="2025" spans="2:9" s="58" customFormat="1" ht="15">
      <c r="B2025" s="77"/>
      <c r="C2025" s="61"/>
      <c r="D2025" s="62"/>
      <c r="E2025" s="77"/>
      <c r="H2025" s="77"/>
      <c r="I2025" s="77"/>
    </row>
    <row r="2026" spans="2:9" s="58" customFormat="1" ht="15">
      <c r="B2026" s="77"/>
      <c r="C2026" s="61"/>
      <c r="D2026" s="62"/>
      <c r="E2026" s="77"/>
      <c r="H2026" s="77"/>
      <c r="I2026" s="77"/>
    </row>
    <row r="2027" spans="2:9" s="58" customFormat="1" ht="15">
      <c r="B2027" s="77"/>
      <c r="C2027" s="61"/>
      <c r="D2027" s="62"/>
      <c r="E2027" s="77"/>
      <c r="H2027" s="77"/>
      <c r="I2027" s="77"/>
    </row>
    <row r="2028" spans="2:9" s="58" customFormat="1" ht="15">
      <c r="B2028" s="77"/>
      <c r="C2028" s="61"/>
      <c r="D2028" s="62"/>
      <c r="E2028" s="77"/>
      <c r="H2028" s="77"/>
      <c r="I2028" s="77"/>
    </row>
    <row r="2029" spans="2:9" s="58" customFormat="1" ht="15">
      <c r="B2029" s="77"/>
      <c r="C2029" s="61"/>
      <c r="D2029" s="62"/>
      <c r="E2029" s="77"/>
      <c r="H2029" s="77"/>
      <c r="I2029" s="77"/>
    </row>
    <row r="2030" spans="2:9" s="58" customFormat="1" ht="15">
      <c r="B2030" s="77"/>
      <c r="C2030" s="61"/>
      <c r="D2030" s="62"/>
      <c r="E2030" s="77"/>
      <c r="H2030" s="77"/>
      <c r="I2030" s="77"/>
    </row>
    <row r="2031" spans="2:9" s="58" customFormat="1" ht="15">
      <c r="B2031" s="77"/>
      <c r="C2031" s="61"/>
      <c r="D2031" s="62"/>
      <c r="E2031" s="77"/>
      <c r="H2031" s="77"/>
      <c r="I2031" s="77"/>
    </row>
    <row r="2032" spans="2:9" s="58" customFormat="1" ht="15">
      <c r="B2032" s="77"/>
      <c r="C2032" s="61"/>
      <c r="D2032" s="62"/>
      <c r="E2032" s="77"/>
      <c r="H2032" s="77"/>
      <c r="I2032" s="77"/>
    </row>
    <row r="2033" spans="2:9" s="58" customFormat="1" ht="15">
      <c r="B2033" s="77"/>
      <c r="C2033" s="61"/>
      <c r="D2033" s="62"/>
      <c r="E2033" s="77"/>
      <c r="H2033" s="77"/>
      <c r="I2033" s="77"/>
    </row>
    <row r="2034" spans="2:9" s="58" customFormat="1" ht="15">
      <c r="B2034" s="77"/>
      <c r="C2034" s="61"/>
      <c r="D2034" s="62"/>
      <c r="E2034" s="77"/>
      <c r="H2034" s="77"/>
      <c r="I2034" s="77"/>
    </row>
    <row r="2035" spans="2:9" s="58" customFormat="1" ht="15">
      <c r="B2035" s="77"/>
      <c r="C2035" s="61"/>
      <c r="D2035" s="62"/>
      <c r="E2035" s="77"/>
      <c r="H2035" s="77"/>
      <c r="I2035" s="77"/>
    </row>
    <row r="2036" spans="2:9" s="58" customFormat="1" ht="15">
      <c r="B2036" s="77"/>
      <c r="C2036" s="61"/>
      <c r="D2036" s="62"/>
      <c r="E2036" s="77"/>
      <c r="H2036" s="77"/>
      <c r="I2036" s="77"/>
    </row>
    <row r="2037" spans="2:9" s="58" customFormat="1" ht="15">
      <c r="B2037" s="77"/>
      <c r="C2037" s="61"/>
      <c r="D2037" s="62"/>
      <c r="E2037" s="77"/>
      <c r="H2037" s="77"/>
      <c r="I2037" s="77"/>
    </row>
    <row r="2038" spans="2:9" s="58" customFormat="1" ht="15">
      <c r="B2038" s="77"/>
      <c r="C2038" s="61"/>
      <c r="D2038" s="62"/>
      <c r="E2038" s="77"/>
      <c r="H2038" s="77"/>
      <c r="I2038" s="77"/>
    </row>
    <row r="2039" spans="2:9" s="58" customFormat="1" ht="15">
      <c r="B2039" s="77"/>
      <c r="C2039" s="61"/>
      <c r="D2039" s="62"/>
      <c r="E2039" s="77"/>
      <c r="H2039" s="77"/>
      <c r="I2039" s="77"/>
    </row>
    <row r="2040" spans="2:9" s="58" customFormat="1" ht="15">
      <c r="B2040" s="77"/>
      <c r="C2040" s="61"/>
      <c r="D2040" s="62"/>
      <c r="E2040" s="77"/>
      <c r="H2040" s="77"/>
      <c r="I2040" s="77"/>
    </row>
    <row r="2041" spans="2:9" s="58" customFormat="1" ht="15">
      <c r="B2041" s="77"/>
      <c r="C2041" s="61"/>
      <c r="D2041" s="62"/>
      <c r="E2041" s="77"/>
      <c r="H2041" s="77"/>
      <c r="I2041" s="77"/>
    </row>
    <row r="2042" spans="2:9" s="58" customFormat="1" ht="15">
      <c r="B2042" s="77"/>
      <c r="C2042" s="61"/>
      <c r="D2042" s="62"/>
      <c r="E2042" s="77"/>
      <c r="H2042" s="77"/>
      <c r="I2042" s="77"/>
    </row>
    <row r="2043" spans="2:9" s="58" customFormat="1" ht="15">
      <c r="B2043" s="77"/>
      <c r="C2043" s="61"/>
      <c r="D2043" s="62"/>
      <c r="E2043" s="77"/>
      <c r="H2043" s="77"/>
      <c r="I2043" s="77"/>
    </row>
    <row r="2044" spans="2:9" s="58" customFormat="1" ht="15">
      <c r="B2044" s="77"/>
      <c r="C2044" s="61"/>
      <c r="D2044" s="62"/>
      <c r="E2044" s="77"/>
      <c r="H2044" s="77"/>
      <c r="I2044" s="77"/>
    </row>
    <row r="2045" spans="2:9" s="58" customFormat="1" ht="15">
      <c r="B2045" s="77"/>
      <c r="C2045" s="61"/>
      <c r="D2045" s="62"/>
      <c r="E2045" s="77"/>
      <c r="H2045" s="77"/>
      <c r="I2045" s="77"/>
    </row>
    <row r="2046" spans="2:9" s="58" customFormat="1" ht="15">
      <c r="B2046" s="77"/>
      <c r="C2046" s="61"/>
      <c r="D2046" s="62"/>
      <c r="E2046" s="77"/>
      <c r="H2046" s="77"/>
      <c r="I2046" s="77"/>
    </row>
    <row r="2047" spans="2:9" s="58" customFormat="1" ht="15">
      <c r="B2047" s="77"/>
      <c r="C2047" s="61"/>
      <c r="D2047" s="62"/>
      <c r="E2047" s="77"/>
      <c r="H2047" s="77"/>
      <c r="I2047" s="77"/>
    </row>
    <row r="2048" spans="2:9" s="58" customFormat="1" ht="15">
      <c r="B2048" s="77"/>
      <c r="C2048" s="61"/>
      <c r="D2048" s="62"/>
      <c r="E2048" s="77"/>
      <c r="H2048" s="77"/>
      <c r="I2048" s="77"/>
    </row>
    <row r="2049" spans="2:9" s="58" customFormat="1" ht="15">
      <c r="B2049" s="77"/>
      <c r="C2049" s="61"/>
      <c r="D2049" s="62"/>
      <c r="E2049" s="77"/>
      <c r="H2049" s="77"/>
      <c r="I2049" s="77"/>
    </row>
    <row r="2050" spans="2:9" s="58" customFormat="1" ht="15">
      <c r="B2050" s="77"/>
      <c r="C2050" s="61"/>
      <c r="D2050" s="62"/>
      <c r="E2050" s="77"/>
      <c r="H2050" s="77"/>
      <c r="I2050" s="77"/>
    </row>
    <row r="2051" spans="2:9" s="58" customFormat="1" ht="15">
      <c r="B2051" s="77"/>
      <c r="C2051" s="61"/>
      <c r="D2051" s="62"/>
      <c r="E2051" s="77"/>
      <c r="H2051" s="77"/>
      <c r="I2051" s="77"/>
    </row>
    <row r="2052" spans="2:9" s="58" customFormat="1" ht="15">
      <c r="B2052" s="77"/>
      <c r="C2052" s="61"/>
      <c r="D2052" s="62"/>
      <c r="E2052" s="77"/>
      <c r="H2052" s="77"/>
      <c r="I2052" s="77"/>
    </row>
    <row r="2053" spans="2:9" s="58" customFormat="1" ht="15">
      <c r="B2053" s="77"/>
      <c r="C2053" s="61"/>
      <c r="D2053" s="62"/>
      <c r="E2053" s="77"/>
      <c r="H2053" s="77"/>
      <c r="I2053" s="77"/>
    </row>
    <row r="2054" spans="2:9" s="58" customFormat="1" ht="15">
      <c r="B2054" s="77"/>
      <c r="C2054" s="61"/>
      <c r="D2054" s="62"/>
      <c r="E2054" s="77"/>
      <c r="H2054" s="77"/>
      <c r="I2054" s="77"/>
    </row>
    <row r="2055" spans="2:9" s="58" customFormat="1" ht="15">
      <c r="B2055" s="77"/>
      <c r="C2055" s="61"/>
      <c r="D2055" s="62"/>
      <c r="E2055" s="77"/>
      <c r="H2055" s="77"/>
      <c r="I2055" s="77"/>
    </row>
    <row r="2056" spans="2:9" s="58" customFormat="1" ht="15">
      <c r="B2056" s="77"/>
      <c r="C2056" s="61"/>
      <c r="D2056" s="62"/>
      <c r="E2056" s="77"/>
      <c r="H2056" s="77"/>
      <c r="I2056" s="77"/>
    </row>
    <row r="2057" spans="2:9" s="58" customFormat="1" ht="15">
      <c r="B2057" s="77"/>
      <c r="C2057" s="61"/>
      <c r="D2057" s="62"/>
      <c r="E2057" s="77"/>
      <c r="H2057" s="77"/>
      <c r="I2057" s="77"/>
    </row>
    <row r="2058" spans="2:9" s="58" customFormat="1" ht="15">
      <c r="B2058" s="77"/>
      <c r="C2058" s="61"/>
      <c r="D2058" s="62"/>
      <c r="E2058" s="77"/>
      <c r="H2058" s="77"/>
      <c r="I2058" s="77"/>
    </row>
    <row r="2059" spans="2:9" s="58" customFormat="1" ht="15">
      <c r="B2059" s="77"/>
      <c r="C2059" s="61"/>
      <c r="D2059" s="62"/>
      <c r="E2059" s="77"/>
      <c r="H2059" s="77"/>
      <c r="I2059" s="77"/>
    </row>
    <row r="2060" spans="2:9" s="58" customFormat="1" ht="15">
      <c r="B2060" s="77"/>
      <c r="C2060" s="61"/>
      <c r="D2060" s="62"/>
      <c r="E2060" s="77"/>
      <c r="H2060" s="77"/>
      <c r="I2060" s="77"/>
    </row>
    <row r="2061" spans="2:9" s="58" customFormat="1" ht="15">
      <c r="B2061" s="77"/>
      <c r="C2061" s="61"/>
      <c r="D2061" s="62"/>
      <c r="E2061" s="77"/>
      <c r="H2061" s="77"/>
      <c r="I2061" s="77"/>
    </row>
    <row r="2062" spans="2:9" s="58" customFormat="1" ht="15">
      <c r="B2062" s="77"/>
      <c r="C2062" s="61"/>
      <c r="D2062" s="62"/>
      <c r="E2062" s="77"/>
      <c r="H2062" s="77"/>
      <c r="I2062" s="77"/>
    </row>
    <row r="2063" spans="2:9" s="58" customFormat="1" ht="15">
      <c r="B2063" s="77"/>
      <c r="C2063" s="61"/>
      <c r="D2063" s="62"/>
      <c r="E2063" s="77"/>
      <c r="H2063" s="77"/>
      <c r="I2063" s="77"/>
    </row>
    <row r="2064" spans="2:9" s="58" customFormat="1" ht="15">
      <c r="B2064" s="77"/>
      <c r="C2064" s="61"/>
      <c r="D2064" s="62"/>
      <c r="E2064" s="77"/>
      <c r="H2064" s="77"/>
      <c r="I2064" s="77"/>
    </row>
    <row r="2065" spans="2:9" s="58" customFormat="1" ht="15">
      <c r="B2065" s="77"/>
      <c r="C2065" s="61"/>
      <c r="D2065" s="62"/>
      <c r="E2065" s="77"/>
      <c r="H2065" s="77"/>
      <c r="I2065" s="77"/>
    </row>
    <row r="2066" spans="2:9" s="58" customFormat="1" ht="15">
      <c r="B2066" s="77"/>
      <c r="C2066" s="61"/>
      <c r="D2066" s="62"/>
      <c r="E2066" s="77"/>
      <c r="H2066" s="77"/>
      <c r="I2066" s="77"/>
    </row>
    <row r="2067" spans="2:9" s="58" customFormat="1" ht="15">
      <c r="B2067" s="77"/>
      <c r="C2067" s="61"/>
      <c r="D2067" s="62"/>
      <c r="E2067" s="77"/>
      <c r="H2067" s="77"/>
      <c r="I2067" s="77"/>
    </row>
    <row r="2068" spans="2:9" s="58" customFormat="1" ht="15">
      <c r="B2068" s="77"/>
      <c r="C2068" s="61"/>
      <c r="D2068" s="62"/>
      <c r="E2068" s="77"/>
      <c r="H2068" s="77"/>
      <c r="I2068" s="77"/>
    </row>
    <row r="2069" spans="2:9" s="58" customFormat="1" ht="15">
      <c r="B2069" s="77"/>
      <c r="C2069" s="61"/>
      <c r="D2069" s="62"/>
      <c r="E2069" s="77"/>
      <c r="H2069" s="77"/>
      <c r="I2069" s="77"/>
    </row>
    <row r="2070" spans="2:9" s="58" customFormat="1" ht="15">
      <c r="B2070" s="77"/>
      <c r="C2070" s="61"/>
      <c r="D2070" s="62"/>
      <c r="E2070" s="77"/>
      <c r="H2070" s="77"/>
      <c r="I2070" s="77"/>
    </row>
    <row r="2071" spans="2:9" s="58" customFormat="1" ht="15">
      <c r="B2071" s="77"/>
      <c r="C2071" s="61"/>
      <c r="D2071" s="62"/>
      <c r="E2071" s="77"/>
      <c r="H2071" s="77"/>
      <c r="I2071" s="77"/>
    </row>
    <row r="2072" spans="2:9" s="58" customFormat="1" ht="15">
      <c r="B2072" s="77"/>
      <c r="C2072" s="61"/>
      <c r="D2072" s="62"/>
      <c r="E2072" s="77"/>
      <c r="H2072" s="77"/>
      <c r="I2072" s="77"/>
    </row>
    <row r="2073" spans="2:9" s="58" customFormat="1" ht="15">
      <c r="B2073" s="77"/>
      <c r="C2073" s="61"/>
      <c r="D2073" s="62"/>
      <c r="E2073" s="77"/>
      <c r="H2073" s="77"/>
      <c r="I2073" s="77"/>
    </row>
    <row r="2074" spans="2:9" s="58" customFormat="1" ht="15">
      <c r="B2074" s="77"/>
      <c r="C2074" s="61"/>
      <c r="D2074" s="62"/>
      <c r="E2074" s="77"/>
      <c r="H2074" s="77"/>
      <c r="I2074" s="77"/>
    </row>
    <row r="2075" spans="2:9" s="58" customFormat="1" ht="15">
      <c r="B2075" s="77"/>
      <c r="C2075" s="61"/>
      <c r="D2075" s="62"/>
      <c r="E2075" s="77"/>
      <c r="H2075" s="77"/>
      <c r="I2075" s="77"/>
    </row>
    <row r="2076" spans="2:9" s="58" customFormat="1" ht="15">
      <c r="B2076" s="77"/>
      <c r="C2076" s="61"/>
      <c r="D2076" s="62"/>
      <c r="E2076" s="77"/>
      <c r="H2076" s="77"/>
      <c r="I2076" s="77"/>
    </row>
    <row r="2077" spans="2:9" s="58" customFormat="1" ht="15">
      <c r="B2077" s="77"/>
      <c r="C2077" s="61"/>
      <c r="D2077" s="62"/>
      <c r="E2077" s="77"/>
      <c r="H2077" s="77"/>
      <c r="I2077" s="77"/>
    </row>
    <row r="2078" spans="2:9" s="58" customFormat="1" ht="15">
      <c r="B2078" s="77"/>
      <c r="C2078" s="61"/>
      <c r="D2078" s="62"/>
      <c r="E2078" s="77"/>
      <c r="H2078" s="77"/>
      <c r="I2078" s="77"/>
    </row>
    <row r="2079" spans="2:9" s="58" customFormat="1" ht="15">
      <c r="B2079" s="77"/>
      <c r="C2079" s="61"/>
      <c r="D2079" s="62"/>
      <c r="E2079" s="77"/>
      <c r="H2079" s="77"/>
      <c r="I2079" s="77"/>
    </row>
    <row r="2080" spans="2:9" s="58" customFormat="1" ht="15">
      <c r="B2080" s="77"/>
      <c r="C2080" s="61"/>
      <c r="D2080" s="62"/>
      <c r="E2080" s="77"/>
      <c r="H2080" s="77"/>
      <c r="I2080" s="77"/>
    </row>
    <row r="2081" spans="2:9" s="58" customFormat="1" ht="15">
      <c r="B2081" s="77"/>
      <c r="C2081" s="61"/>
      <c r="D2081" s="62"/>
      <c r="E2081" s="77"/>
      <c r="H2081" s="77"/>
      <c r="I2081" s="77"/>
    </row>
    <row r="2082" spans="2:9" s="58" customFormat="1" ht="15">
      <c r="B2082" s="77"/>
      <c r="C2082" s="61"/>
      <c r="D2082" s="62"/>
      <c r="E2082" s="77"/>
      <c r="H2082" s="77"/>
      <c r="I2082" s="77"/>
    </row>
    <row r="2083" spans="2:9" s="58" customFormat="1" ht="15">
      <c r="B2083" s="77"/>
      <c r="C2083" s="61"/>
      <c r="D2083" s="62"/>
      <c r="E2083" s="77"/>
      <c r="H2083" s="77"/>
      <c r="I2083" s="77"/>
    </row>
    <row r="2084" spans="2:9" s="58" customFormat="1" ht="15">
      <c r="B2084" s="77"/>
      <c r="C2084" s="61"/>
      <c r="D2084" s="62"/>
      <c r="E2084" s="77"/>
      <c r="H2084" s="77"/>
      <c r="I2084" s="77"/>
    </row>
    <row r="2085" spans="2:9" s="58" customFormat="1" ht="15">
      <c r="B2085" s="77"/>
      <c r="C2085" s="61"/>
      <c r="D2085" s="62"/>
      <c r="E2085" s="77"/>
      <c r="H2085" s="77"/>
      <c r="I2085" s="77"/>
    </row>
    <row r="2086" spans="2:9" s="58" customFormat="1" ht="15">
      <c r="B2086" s="77"/>
      <c r="C2086" s="61"/>
      <c r="D2086" s="62"/>
      <c r="E2086" s="77"/>
      <c r="H2086" s="77"/>
      <c r="I2086" s="77"/>
    </row>
    <row r="2087" spans="2:9" s="58" customFormat="1" ht="15">
      <c r="B2087" s="77"/>
      <c r="C2087" s="61"/>
      <c r="D2087" s="62"/>
      <c r="E2087" s="77"/>
      <c r="H2087" s="77"/>
      <c r="I2087" s="77"/>
    </row>
    <row r="2088" spans="2:9" s="58" customFormat="1" ht="15">
      <c r="B2088" s="77"/>
      <c r="C2088" s="61"/>
      <c r="D2088" s="62"/>
      <c r="E2088" s="77"/>
      <c r="H2088" s="77"/>
      <c r="I2088" s="77"/>
    </row>
    <row r="2089" spans="2:9" s="58" customFormat="1" ht="15">
      <c r="B2089" s="77"/>
      <c r="C2089" s="61"/>
      <c r="D2089" s="62"/>
      <c r="E2089" s="77"/>
      <c r="H2089" s="77"/>
      <c r="I2089" s="77"/>
    </row>
    <row r="2090" spans="2:9" s="58" customFormat="1" ht="15">
      <c r="B2090" s="77"/>
      <c r="C2090" s="61"/>
      <c r="D2090" s="62"/>
      <c r="E2090" s="77"/>
      <c r="H2090" s="77"/>
      <c r="I2090" s="77"/>
    </row>
    <row r="2091" spans="2:9" s="58" customFormat="1" ht="15">
      <c r="B2091" s="77"/>
      <c r="C2091" s="61"/>
      <c r="D2091" s="62"/>
      <c r="E2091" s="77"/>
      <c r="H2091" s="77"/>
      <c r="I2091" s="77"/>
    </row>
    <row r="2092" spans="2:9" s="58" customFormat="1" ht="15">
      <c r="B2092" s="77"/>
      <c r="C2092" s="61"/>
      <c r="D2092" s="62"/>
      <c r="E2092" s="77"/>
      <c r="H2092" s="77"/>
      <c r="I2092" s="77"/>
    </row>
    <row r="2093" spans="2:9" s="58" customFormat="1" ht="15">
      <c r="B2093" s="77"/>
      <c r="C2093" s="61"/>
      <c r="D2093" s="62"/>
      <c r="E2093" s="77"/>
      <c r="H2093" s="77"/>
      <c r="I2093" s="77"/>
    </row>
    <row r="2094" spans="2:9" s="58" customFormat="1" ht="15">
      <c r="B2094" s="77"/>
      <c r="C2094" s="61"/>
      <c r="D2094" s="62"/>
      <c r="E2094" s="77"/>
      <c r="H2094" s="77"/>
      <c r="I2094" s="77"/>
    </row>
    <row r="2095" spans="2:9" s="58" customFormat="1" ht="15">
      <c r="B2095" s="77"/>
      <c r="C2095" s="61"/>
      <c r="D2095" s="62"/>
      <c r="E2095" s="77"/>
      <c r="H2095" s="77"/>
      <c r="I2095" s="77"/>
    </row>
    <row r="2096" spans="2:9" s="58" customFormat="1" ht="15">
      <c r="B2096" s="77"/>
      <c r="C2096" s="61"/>
      <c r="D2096" s="62"/>
      <c r="E2096" s="77"/>
      <c r="H2096" s="77"/>
      <c r="I2096" s="77"/>
    </row>
    <row r="2097" spans="2:9" s="58" customFormat="1" ht="15">
      <c r="B2097" s="77"/>
      <c r="C2097" s="61"/>
      <c r="D2097" s="62"/>
      <c r="E2097" s="77"/>
      <c r="H2097" s="77"/>
      <c r="I2097" s="77"/>
    </row>
    <row r="2098" spans="2:9" s="58" customFormat="1" ht="15">
      <c r="B2098" s="77"/>
      <c r="C2098" s="61"/>
      <c r="D2098" s="62"/>
      <c r="E2098" s="77"/>
      <c r="H2098" s="77"/>
      <c r="I2098" s="77"/>
    </row>
    <row r="2099" spans="2:9" s="58" customFormat="1" ht="15">
      <c r="B2099" s="77"/>
      <c r="C2099" s="61"/>
      <c r="D2099" s="62"/>
      <c r="E2099" s="77"/>
      <c r="H2099" s="77"/>
      <c r="I2099" s="77"/>
    </row>
    <row r="2100" spans="2:9" s="58" customFormat="1" ht="15">
      <c r="B2100" s="77"/>
      <c r="C2100" s="61"/>
      <c r="D2100" s="62"/>
      <c r="E2100" s="77"/>
      <c r="H2100" s="77"/>
      <c r="I2100" s="77"/>
    </row>
    <row r="2101" spans="2:9" s="58" customFormat="1" ht="15">
      <c r="B2101" s="77"/>
      <c r="C2101" s="61"/>
      <c r="D2101" s="62"/>
      <c r="E2101" s="77"/>
      <c r="H2101" s="77"/>
      <c r="I2101" s="77"/>
    </row>
    <row r="2102" spans="2:9" s="58" customFormat="1" ht="15">
      <c r="B2102" s="77"/>
      <c r="C2102" s="61"/>
      <c r="D2102" s="62"/>
      <c r="E2102" s="77"/>
      <c r="H2102" s="77"/>
      <c r="I2102" s="77"/>
    </row>
    <row r="2103" spans="2:9" s="58" customFormat="1" ht="15">
      <c r="B2103" s="77"/>
      <c r="C2103" s="61"/>
      <c r="D2103" s="62"/>
      <c r="E2103" s="77"/>
      <c r="H2103" s="77"/>
      <c r="I2103" s="77"/>
    </row>
    <row r="2104" spans="2:9" s="58" customFormat="1" ht="15">
      <c r="B2104" s="77"/>
      <c r="C2104" s="61"/>
      <c r="D2104" s="62"/>
      <c r="E2104" s="77"/>
      <c r="H2104" s="77"/>
      <c r="I2104" s="77"/>
    </row>
    <row r="2105" spans="2:9" s="58" customFormat="1" ht="15">
      <c r="B2105" s="77"/>
      <c r="C2105" s="61"/>
      <c r="D2105" s="62"/>
      <c r="E2105" s="77"/>
      <c r="H2105" s="77"/>
      <c r="I2105" s="77"/>
    </row>
    <row r="2106" spans="2:9" s="58" customFormat="1" ht="15">
      <c r="B2106" s="77"/>
      <c r="C2106" s="61"/>
      <c r="D2106" s="62"/>
      <c r="E2106" s="77"/>
      <c r="H2106" s="77"/>
      <c r="I2106" s="77"/>
    </row>
    <row r="2107" spans="2:9" s="58" customFormat="1" ht="15">
      <c r="B2107" s="77"/>
      <c r="C2107" s="61"/>
      <c r="D2107" s="62"/>
      <c r="E2107" s="77"/>
      <c r="H2107" s="77"/>
      <c r="I2107" s="77"/>
    </row>
    <row r="2108" spans="2:9" s="58" customFormat="1" ht="15">
      <c r="B2108" s="77"/>
      <c r="C2108" s="61"/>
      <c r="D2108" s="62"/>
      <c r="E2108" s="77"/>
      <c r="H2108" s="77"/>
      <c r="I2108" s="77"/>
    </row>
    <row r="2109" spans="2:9" s="58" customFormat="1" ht="15">
      <c r="B2109" s="77"/>
      <c r="C2109" s="61"/>
      <c r="D2109" s="62"/>
      <c r="E2109" s="77"/>
      <c r="H2109" s="77"/>
      <c r="I2109" s="77"/>
    </row>
    <row r="2110" spans="2:9" s="58" customFormat="1" ht="15">
      <c r="B2110" s="77"/>
      <c r="C2110" s="61"/>
      <c r="D2110" s="62"/>
      <c r="E2110" s="77"/>
      <c r="H2110" s="77"/>
      <c r="I2110" s="77"/>
    </row>
    <row r="2111" spans="2:9" s="58" customFormat="1" ht="15">
      <c r="B2111" s="77"/>
      <c r="C2111" s="61"/>
      <c r="D2111" s="62"/>
      <c r="E2111" s="77"/>
      <c r="H2111" s="77"/>
      <c r="I2111" s="77"/>
    </row>
    <row r="2112" spans="2:9" s="58" customFormat="1" ht="15">
      <c r="B2112" s="77"/>
      <c r="C2112" s="61"/>
      <c r="D2112" s="62"/>
      <c r="E2112" s="77"/>
      <c r="H2112" s="77"/>
      <c r="I2112" s="77"/>
    </row>
    <row r="2113" spans="2:9" s="58" customFormat="1" ht="15">
      <c r="B2113" s="77"/>
      <c r="C2113" s="61"/>
      <c r="D2113" s="62"/>
      <c r="E2113" s="77"/>
      <c r="H2113" s="77"/>
      <c r="I2113" s="77"/>
    </row>
    <row r="2114" spans="2:9" s="58" customFormat="1" ht="15">
      <c r="B2114" s="77"/>
      <c r="C2114" s="61"/>
      <c r="D2114" s="62"/>
      <c r="E2114" s="77"/>
      <c r="H2114" s="77"/>
      <c r="I2114" s="77"/>
    </row>
    <row r="2115" spans="2:9" s="58" customFormat="1" ht="15">
      <c r="B2115" s="77"/>
      <c r="C2115" s="61"/>
      <c r="D2115" s="62"/>
      <c r="E2115" s="77"/>
      <c r="H2115" s="77"/>
      <c r="I2115" s="77"/>
    </row>
    <row r="2116" spans="2:9" s="58" customFormat="1" ht="15">
      <c r="B2116" s="77"/>
      <c r="C2116" s="61"/>
      <c r="D2116" s="62"/>
      <c r="E2116" s="77"/>
      <c r="H2116" s="77"/>
      <c r="I2116" s="77"/>
    </row>
    <row r="2117" spans="2:9" s="58" customFormat="1" ht="15">
      <c r="B2117" s="77"/>
      <c r="C2117" s="61"/>
      <c r="D2117" s="62"/>
      <c r="E2117" s="77"/>
      <c r="H2117" s="77"/>
      <c r="I2117" s="77"/>
    </row>
    <row r="2118" spans="2:9" s="58" customFormat="1" ht="15">
      <c r="B2118" s="77"/>
      <c r="C2118" s="61"/>
      <c r="D2118" s="62"/>
      <c r="E2118" s="77"/>
      <c r="H2118" s="77"/>
      <c r="I2118" s="77"/>
    </row>
    <row r="2119" spans="2:9" s="58" customFormat="1" ht="15">
      <c r="B2119" s="77"/>
      <c r="C2119" s="61"/>
      <c r="D2119" s="62"/>
      <c r="E2119" s="77"/>
      <c r="H2119" s="77"/>
      <c r="I2119" s="77"/>
    </row>
    <row r="2120" spans="2:9" s="58" customFormat="1" ht="15">
      <c r="B2120" s="77"/>
      <c r="C2120" s="61"/>
      <c r="D2120" s="62"/>
      <c r="E2120" s="77"/>
      <c r="H2120" s="77"/>
      <c r="I2120" s="77"/>
    </row>
    <row r="2121" spans="2:9" s="58" customFormat="1" ht="15">
      <c r="B2121" s="77"/>
      <c r="C2121" s="61"/>
      <c r="D2121" s="62"/>
      <c r="E2121" s="77"/>
      <c r="H2121" s="77"/>
      <c r="I2121" s="77"/>
    </row>
    <row r="2122" spans="2:9" s="58" customFormat="1" ht="15">
      <c r="B2122" s="77"/>
      <c r="C2122" s="61"/>
      <c r="D2122" s="62"/>
      <c r="E2122" s="77"/>
      <c r="H2122" s="77"/>
      <c r="I2122" s="77"/>
    </row>
    <row r="2123" spans="2:9" s="58" customFormat="1" ht="15">
      <c r="B2123" s="77"/>
      <c r="C2123" s="61"/>
      <c r="D2123" s="62"/>
      <c r="E2123" s="77"/>
      <c r="H2123" s="77"/>
      <c r="I2123" s="77"/>
    </row>
    <row r="2124" spans="2:9" s="58" customFormat="1" ht="15">
      <c r="B2124" s="77"/>
      <c r="C2124" s="61"/>
      <c r="D2124" s="62"/>
      <c r="E2124" s="77"/>
      <c r="H2124" s="77"/>
      <c r="I2124" s="77"/>
    </row>
    <row r="2125" spans="2:9" s="58" customFormat="1" ht="15">
      <c r="B2125" s="77"/>
      <c r="C2125" s="61"/>
      <c r="D2125" s="62"/>
      <c r="E2125" s="77"/>
      <c r="H2125" s="77"/>
      <c r="I2125" s="77"/>
    </row>
    <row r="2126" spans="2:9" s="58" customFormat="1" ht="15">
      <c r="B2126" s="77"/>
      <c r="C2126" s="61"/>
      <c r="D2126" s="62"/>
      <c r="E2126" s="77"/>
      <c r="H2126" s="77"/>
      <c r="I2126" s="77"/>
    </row>
    <row r="2127" spans="2:9" s="58" customFormat="1" ht="15">
      <c r="B2127" s="77"/>
      <c r="C2127" s="61"/>
      <c r="D2127" s="62"/>
      <c r="E2127" s="77"/>
      <c r="H2127" s="77"/>
      <c r="I2127" s="77"/>
    </row>
    <row r="2128" spans="2:9" s="58" customFormat="1" ht="15">
      <c r="B2128" s="77"/>
      <c r="C2128" s="61"/>
      <c r="D2128" s="62"/>
      <c r="E2128" s="77"/>
      <c r="H2128" s="77"/>
      <c r="I2128" s="77"/>
    </row>
    <row r="2129" spans="2:9" s="58" customFormat="1" ht="15">
      <c r="B2129" s="77"/>
      <c r="C2129" s="61"/>
      <c r="D2129" s="62"/>
      <c r="E2129" s="77"/>
      <c r="H2129" s="77"/>
      <c r="I2129" s="77"/>
    </row>
    <row r="2130" spans="2:9" s="58" customFormat="1" ht="15">
      <c r="B2130" s="77"/>
      <c r="C2130" s="61"/>
      <c r="D2130" s="62"/>
      <c r="E2130" s="77"/>
      <c r="H2130" s="77"/>
      <c r="I2130" s="77"/>
    </row>
    <row r="2131" spans="2:9" s="58" customFormat="1" ht="15">
      <c r="B2131" s="77"/>
      <c r="C2131" s="61"/>
      <c r="D2131" s="62"/>
      <c r="E2131" s="77"/>
      <c r="H2131" s="77"/>
      <c r="I2131" s="77"/>
    </row>
    <row r="2132" spans="2:9" s="58" customFormat="1" ht="15">
      <c r="B2132" s="77"/>
      <c r="C2132" s="61"/>
      <c r="D2132" s="62"/>
      <c r="E2132" s="77"/>
      <c r="H2132" s="77"/>
      <c r="I2132" s="77"/>
    </row>
    <row r="2133" spans="2:9" s="58" customFormat="1" ht="15">
      <c r="B2133" s="77"/>
      <c r="C2133" s="61"/>
      <c r="D2133" s="62"/>
      <c r="E2133" s="77"/>
      <c r="H2133" s="77"/>
      <c r="I2133" s="77"/>
    </row>
    <row r="2134" spans="2:9" s="58" customFormat="1" ht="15">
      <c r="B2134" s="77"/>
      <c r="C2134" s="61"/>
      <c r="D2134" s="62"/>
      <c r="E2134" s="77"/>
      <c r="H2134" s="77"/>
      <c r="I2134" s="77"/>
    </row>
    <row r="2135" spans="2:9" s="58" customFormat="1" ht="15">
      <c r="B2135" s="77"/>
      <c r="C2135" s="61"/>
      <c r="D2135" s="62"/>
      <c r="E2135" s="77"/>
      <c r="H2135" s="77"/>
      <c r="I2135" s="77"/>
    </row>
    <row r="2136" spans="2:9" s="58" customFormat="1" ht="15">
      <c r="B2136" s="77"/>
      <c r="C2136" s="61"/>
      <c r="D2136" s="62"/>
      <c r="E2136" s="77"/>
      <c r="H2136" s="77"/>
      <c r="I2136" s="77"/>
    </row>
    <row r="2137" spans="2:9" s="58" customFormat="1" ht="15">
      <c r="B2137" s="77"/>
      <c r="C2137" s="61"/>
      <c r="D2137" s="62"/>
      <c r="E2137" s="77"/>
      <c r="H2137" s="77"/>
      <c r="I2137" s="77"/>
    </row>
    <row r="2138" spans="2:9" s="58" customFormat="1" ht="15">
      <c r="B2138" s="77"/>
      <c r="C2138" s="61"/>
      <c r="D2138" s="62"/>
      <c r="E2138" s="77"/>
      <c r="H2138" s="77"/>
      <c r="I2138" s="77"/>
    </row>
    <row r="2139" spans="2:9" s="58" customFormat="1" ht="15">
      <c r="B2139" s="77"/>
      <c r="C2139" s="61"/>
      <c r="D2139" s="62"/>
      <c r="E2139" s="77"/>
      <c r="H2139" s="77"/>
      <c r="I2139" s="77"/>
    </row>
    <row r="2140" spans="2:9" s="58" customFormat="1" ht="15">
      <c r="B2140" s="77"/>
      <c r="C2140" s="61"/>
      <c r="D2140" s="62"/>
      <c r="E2140" s="77"/>
      <c r="H2140" s="77"/>
      <c r="I2140" s="77"/>
    </row>
    <row r="2141" spans="2:9" s="58" customFormat="1" ht="15">
      <c r="B2141" s="77"/>
      <c r="C2141" s="61"/>
      <c r="D2141" s="62"/>
      <c r="E2141" s="77"/>
      <c r="H2141" s="77"/>
      <c r="I2141" s="77"/>
    </row>
    <row r="2142" spans="2:9" s="58" customFormat="1" ht="15">
      <c r="B2142" s="77"/>
      <c r="C2142" s="61"/>
      <c r="D2142" s="62"/>
      <c r="E2142" s="77"/>
      <c r="H2142" s="77"/>
      <c r="I2142" s="77"/>
    </row>
    <row r="2143" spans="2:9" s="58" customFormat="1" ht="15">
      <c r="B2143" s="77"/>
      <c r="C2143" s="61"/>
      <c r="D2143" s="62"/>
      <c r="E2143" s="77"/>
      <c r="H2143" s="77"/>
      <c r="I2143" s="77"/>
    </row>
    <row r="2144" spans="2:9" s="58" customFormat="1" ht="15">
      <c r="B2144" s="77"/>
      <c r="C2144" s="61"/>
      <c r="D2144" s="62"/>
      <c r="E2144" s="77"/>
      <c r="H2144" s="77"/>
      <c r="I2144" s="77"/>
    </row>
    <row r="2145" spans="2:9" s="58" customFormat="1" ht="15">
      <c r="B2145" s="77"/>
      <c r="C2145" s="61"/>
      <c r="D2145" s="62"/>
      <c r="E2145" s="77"/>
      <c r="H2145" s="77"/>
      <c r="I2145" s="77"/>
    </row>
    <row r="2146" spans="2:9" s="58" customFormat="1" ht="15">
      <c r="B2146" s="77"/>
      <c r="C2146" s="61"/>
      <c r="D2146" s="62"/>
      <c r="E2146" s="77"/>
      <c r="H2146" s="77"/>
      <c r="I2146" s="77"/>
    </row>
    <row r="2147" spans="2:9" s="58" customFormat="1" ht="15">
      <c r="B2147" s="77"/>
      <c r="C2147" s="61"/>
      <c r="D2147" s="62"/>
      <c r="E2147" s="77"/>
      <c r="H2147" s="77"/>
      <c r="I2147" s="77"/>
    </row>
    <row r="2148" spans="2:9" s="58" customFormat="1" ht="15">
      <c r="B2148" s="77"/>
      <c r="C2148" s="61"/>
      <c r="D2148" s="62"/>
      <c r="E2148" s="77"/>
      <c r="H2148" s="77"/>
      <c r="I2148" s="77"/>
    </row>
    <row r="2149" spans="2:9" s="58" customFormat="1" ht="15">
      <c r="B2149" s="77"/>
      <c r="C2149" s="61"/>
      <c r="D2149" s="62"/>
      <c r="E2149" s="77"/>
      <c r="H2149" s="77"/>
      <c r="I2149" s="77"/>
    </row>
    <row r="2150" spans="2:9" s="58" customFormat="1" ht="15">
      <c r="B2150" s="77"/>
      <c r="C2150" s="61"/>
      <c r="D2150" s="62"/>
      <c r="E2150" s="77"/>
      <c r="H2150" s="77"/>
      <c r="I2150" s="77"/>
    </row>
    <row r="2151" spans="2:9" s="58" customFormat="1" ht="15">
      <c r="B2151" s="77"/>
      <c r="C2151" s="61"/>
      <c r="D2151" s="62"/>
      <c r="E2151" s="77"/>
      <c r="H2151" s="77"/>
      <c r="I2151" s="77"/>
    </row>
    <row r="2152" spans="2:9" s="58" customFormat="1" ht="15">
      <c r="B2152" s="77"/>
      <c r="C2152" s="61"/>
      <c r="D2152" s="62"/>
      <c r="E2152" s="77"/>
      <c r="H2152" s="77"/>
      <c r="I2152" s="77"/>
    </row>
    <row r="2153" spans="2:9" s="58" customFormat="1" ht="15">
      <c r="B2153" s="77"/>
      <c r="C2153" s="61"/>
      <c r="D2153" s="62"/>
      <c r="E2153" s="77"/>
      <c r="H2153" s="77"/>
      <c r="I2153" s="77"/>
    </row>
    <row r="2154" spans="2:9" s="58" customFormat="1" ht="15">
      <c r="B2154" s="77"/>
      <c r="C2154" s="61"/>
      <c r="D2154" s="62"/>
      <c r="E2154" s="77"/>
      <c r="H2154" s="77"/>
      <c r="I2154" s="77"/>
    </row>
    <row r="2155" spans="2:9" s="58" customFormat="1" ht="15">
      <c r="B2155" s="77"/>
      <c r="C2155" s="61"/>
      <c r="D2155" s="62"/>
      <c r="E2155" s="77"/>
      <c r="H2155" s="77"/>
      <c r="I2155" s="77"/>
    </row>
    <row r="2156" spans="2:9" s="58" customFormat="1" ht="15">
      <c r="B2156" s="77"/>
      <c r="C2156" s="61"/>
      <c r="D2156" s="62"/>
      <c r="E2156" s="77"/>
      <c r="H2156" s="77"/>
      <c r="I2156" s="77"/>
    </row>
    <row r="2157" spans="2:9" s="58" customFormat="1" ht="15">
      <c r="B2157" s="77"/>
      <c r="C2157" s="61"/>
      <c r="D2157" s="62"/>
      <c r="E2157" s="77"/>
      <c r="H2157" s="77"/>
      <c r="I2157" s="77"/>
    </row>
    <row r="2158" spans="2:9" s="58" customFormat="1" ht="15">
      <c r="B2158" s="77"/>
      <c r="C2158" s="61"/>
      <c r="D2158" s="62"/>
      <c r="E2158" s="77"/>
      <c r="H2158" s="77"/>
      <c r="I2158" s="77"/>
    </row>
    <row r="2159" spans="2:9" s="58" customFormat="1" ht="15">
      <c r="B2159" s="77"/>
      <c r="C2159" s="61"/>
      <c r="D2159" s="62"/>
      <c r="E2159" s="77"/>
      <c r="H2159" s="77"/>
      <c r="I2159" s="77"/>
    </row>
    <row r="2160" spans="2:9" s="58" customFormat="1" ht="15">
      <c r="B2160" s="77"/>
      <c r="C2160" s="61"/>
      <c r="D2160" s="62"/>
      <c r="E2160" s="77"/>
      <c r="H2160" s="77"/>
      <c r="I2160" s="77"/>
    </row>
    <row r="2161" spans="2:9" s="58" customFormat="1" ht="15">
      <c r="B2161" s="77"/>
      <c r="C2161" s="61"/>
      <c r="D2161" s="62"/>
      <c r="E2161" s="77"/>
      <c r="H2161" s="77"/>
      <c r="I2161" s="77"/>
    </row>
    <row r="2162" spans="2:9" s="58" customFormat="1" ht="15">
      <c r="B2162" s="77"/>
      <c r="C2162" s="61"/>
      <c r="D2162" s="62"/>
      <c r="E2162" s="77"/>
      <c r="H2162" s="77"/>
      <c r="I2162" s="77"/>
    </row>
    <row r="2163" spans="2:9" s="58" customFormat="1" ht="15">
      <c r="B2163" s="77"/>
      <c r="C2163" s="61"/>
      <c r="D2163" s="62"/>
      <c r="E2163" s="77"/>
      <c r="H2163" s="77"/>
      <c r="I2163" s="77"/>
    </row>
    <row r="2164" spans="2:9" s="58" customFormat="1" ht="15">
      <c r="B2164" s="77"/>
      <c r="C2164" s="61"/>
      <c r="D2164" s="62"/>
      <c r="E2164" s="77"/>
      <c r="H2164" s="77"/>
      <c r="I2164" s="77"/>
    </row>
    <row r="2165" spans="2:9" s="58" customFormat="1" ht="15">
      <c r="B2165" s="77"/>
      <c r="C2165" s="61"/>
      <c r="D2165" s="62"/>
      <c r="E2165" s="77"/>
      <c r="H2165" s="77"/>
      <c r="I2165" s="77"/>
    </row>
    <row r="2166" spans="2:9" s="58" customFormat="1" ht="15">
      <c r="B2166" s="77"/>
      <c r="C2166" s="61"/>
      <c r="D2166" s="62"/>
      <c r="E2166" s="77"/>
      <c r="H2166" s="77"/>
      <c r="I2166" s="77"/>
    </row>
    <row r="2167" spans="2:9" s="58" customFormat="1" ht="15">
      <c r="B2167" s="77"/>
      <c r="C2167" s="61"/>
      <c r="D2167" s="62"/>
      <c r="E2167" s="77"/>
      <c r="H2167" s="77"/>
      <c r="I2167" s="77"/>
    </row>
    <row r="2168" spans="2:9" s="58" customFormat="1" ht="15">
      <c r="B2168" s="77"/>
      <c r="C2168" s="61"/>
      <c r="D2168" s="62"/>
      <c r="E2168" s="77"/>
      <c r="H2168" s="77"/>
      <c r="I2168" s="77"/>
    </row>
    <row r="2169" spans="2:9" s="58" customFormat="1" ht="15">
      <c r="B2169" s="77"/>
      <c r="C2169" s="61"/>
      <c r="D2169" s="62"/>
      <c r="E2169" s="77"/>
      <c r="H2169" s="77"/>
      <c r="I2169" s="77"/>
    </row>
    <row r="2170" spans="2:9" s="58" customFormat="1" ht="15">
      <c r="B2170" s="77"/>
      <c r="C2170" s="61"/>
      <c r="D2170" s="62"/>
      <c r="E2170" s="77"/>
      <c r="H2170" s="77"/>
      <c r="I2170" s="77"/>
    </row>
    <row r="2171" spans="2:9" s="58" customFormat="1" ht="15">
      <c r="B2171" s="77"/>
      <c r="C2171" s="61"/>
      <c r="D2171" s="62"/>
      <c r="E2171" s="77"/>
      <c r="H2171" s="77"/>
      <c r="I2171" s="77"/>
    </row>
    <row r="2172" spans="2:9" s="58" customFormat="1" ht="15">
      <c r="B2172" s="77"/>
      <c r="C2172" s="61"/>
      <c r="D2172" s="62"/>
      <c r="E2172" s="77"/>
      <c r="H2172" s="77"/>
      <c r="I2172" s="77"/>
    </row>
    <row r="2173" spans="2:9" s="58" customFormat="1" ht="15">
      <c r="B2173" s="77"/>
      <c r="C2173" s="61"/>
      <c r="D2173" s="62"/>
      <c r="E2173" s="77"/>
      <c r="H2173" s="77"/>
      <c r="I2173" s="77"/>
    </row>
    <row r="2174" spans="2:9" s="58" customFormat="1" ht="15">
      <c r="B2174" s="77"/>
      <c r="C2174" s="61"/>
      <c r="D2174" s="62"/>
      <c r="E2174" s="77"/>
      <c r="H2174" s="77"/>
      <c r="I2174" s="77"/>
    </row>
    <row r="2175" spans="2:9" s="58" customFormat="1" ht="15">
      <c r="B2175" s="77"/>
      <c r="C2175" s="61"/>
      <c r="D2175" s="62"/>
      <c r="E2175" s="77"/>
      <c r="H2175" s="77"/>
      <c r="I2175" s="77"/>
    </row>
    <row r="2176" spans="2:9" s="58" customFormat="1" ht="15">
      <c r="B2176" s="77"/>
      <c r="C2176" s="61"/>
      <c r="D2176" s="62"/>
      <c r="E2176" s="77"/>
      <c r="H2176" s="77"/>
      <c r="I2176" s="77"/>
    </row>
    <row r="2177" spans="2:9" s="58" customFormat="1" ht="15">
      <c r="B2177" s="77"/>
      <c r="C2177" s="61"/>
      <c r="D2177" s="62"/>
      <c r="E2177" s="77"/>
      <c r="H2177" s="77"/>
      <c r="I2177" s="77"/>
    </row>
    <row r="2178" spans="2:9" s="58" customFormat="1" ht="15">
      <c r="B2178" s="77"/>
      <c r="C2178" s="61"/>
      <c r="D2178" s="62"/>
      <c r="E2178" s="77"/>
      <c r="H2178" s="77"/>
      <c r="I2178" s="77"/>
    </row>
    <row r="2179" spans="2:9" s="58" customFormat="1" ht="15">
      <c r="B2179" s="77"/>
      <c r="C2179" s="61"/>
      <c r="D2179" s="62"/>
      <c r="E2179" s="77"/>
      <c r="H2179" s="77"/>
      <c r="I2179" s="77"/>
    </row>
    <row r="2180" spans="2:9" s="58" customFormat="1" ht="15">
      <c r="B2180" s="77"/>
      <c r="C2180" s="61"/>
      <c r="D2180" s="62"/>
      <c r="E2180" s="77"/>
      <c r="H2180" s="77"/>
      <c r="I2180" s="77"/>
    </row>
    <row r="2181" spans="2:9" s="58" customFormat="1" ht="15">
      <c r="B2181" s="77"/>
      <c r="C2181" s="61"/>
      <c r="D2181" s="62"/>
      <c r="E2181" s="77"/>
      <c r="H2181" s="77"/>
      <c r="I2181" s="77"/>
    </row>
    <row r="2182" spans="2:9" s="58" customFormat="1" ht="15">
      <c r="B2182" s="77"/>
      <c r="C2182" s="61"/>
      <c r="D2182" s="62"/>
      <c r="E2182" s="77"/>
      <c r="H2182" s="77"/>
      <c r="I2182" s="77"/>
    </row>
    <row r="2183" spans="2:9" s="58" customFormat="1" ht="15">
      <c r="B2183" s="77"/>
      <c r="C2183" s="61"/>
      <c r="D2183" s="62"/>
      <c r="E2183" s="77"/>
      <c r="H2183" s="77"/>
      <c r="I2183" s="77"/>
    </row>
    <row r="2184" spans="2:9" s="58" customFormat="1" ht="15">
      <c r="B2184" s="77"/>
      <c r="C2184" s="61"/>
      <c r="D2184" s="62"/>
      <c r="E2184" s="77"/>
      <c r="H2184" s="77"/>
      <c r="I2184" s="77"/>
    </row>
    <row r="2185" spans="2:9" s="58" customFormat="1" ht="15">
      <c r="B2185" s="77"/>
      <c r="C2185" s="61"/>
      <c r="D2185" s="62"/>
      <c r="E2185" s="77"/>
      <c r="H2185" s="77"/>
      <c r="I2185" s="77"/>
    </row>
    <row r="2186" spans="2:9" s="58" customFormat="1">
      <c r="C2186" s="61"/>
      <c r="D2186" s="62"/>
    </row>
    <row r="2187" spans="2:9" s="58" customFormat="1">
      <c r="C2187" s="61"/>
      <c r="D2187" s="62"/>
    </row>
    <row r="2188" spans="2:9" s="58" customFormat="1">
      <c r="C2188" s="61"/>
      <c r="D2188" s="62"/>
    </row>
    <row r="2189" spans="2:9" s="58" customFormat="1">
      <c r="C2189" s="61"/>
      <c r="D2189" s="62"/>
    </row>
    <row r="2190" spans="2:9" s="58" customFormat="1">
      <c r="C2190" s="61"/>
      <c r="D2190" s="62"/>
    </row>
    <row r="2191" spans="2:9" s="58" customFormat="1">
      <c r="C2191" s="61"/>
      <c r="D2191" s="62"/>
    </row>
    <row r="2192" spans="2:9" s="58" customFormat="1">
      <c r="C2192" s="61"/>
      <c r="D2192" s="62"/>
    </row>
    <row r="2193" spans="3:4" s="58" customFormat="1">
      <c r="C2193" s="61"/>
      <c r="D2193" s="62"/>
    </row>
    <row r="2194" spans="3:4" s="58" customFormat="1">
      <c r="C2194" s="61"/>
      <c r="D2194" s="62"/>
    </row>
    <row r="2195" spans="3:4" s="58" customFormat="1">
      <c r="C2195" s="61"/>
      <c r="D2195" s="62"/>
    </row>
    <row r="2196" spans="3:4" s="58" customFormat="1">
      <c r="C2196" s="61"/>
      <c r="D2196" s="62"/>
    </row>
    <row r="2197" spans="3:4" s="58" customFormat="1">
      <c r="C2197" s="61"/>
      <c r="D2197" s="62"/>
    </row>
    <row r="2198" spans="3:4" s="58" customFormat="1">
      <c r="C2198" s="61"/>
      <c r="D2198" s="62"/>
    </row>
  </sheetData>
  <sheetCalcPr fullCalcOnLoad="1"/>
  <mergeCells count="1">
    <mergeCell ref="A1:H1"/>
  </mergeCells>
  <conditionalFormatting sqref="I4">
    <cfRule type="cellIs" dxfId="2" priority="92" aboveAverage="1" operator="lessThan">
      <formula>0</formula>
    </cfRule>
  </conditionalFormatting>
  <conditionalFormatting sqref="I5">
    <cfRule type="cellIs" dxfId="2" priority="91" aboveAverage="1" operator="lessThan">
      <formula>0</formula>
    </cfRule>
  </conditionalFormatting>
  <conditionalFormatting sqref="I6">
    <cfRule type="cellIs" dxfId="2" priority="90" aboveAverage="1" operator="lessThan">
      <formula>0</formula>
    </cfRule>
  </conditionalFormatting>
  <conditionalFormatting sqref="I7">
    <cfRule type="cellIs" dxfId="2" priority="89" aboveAverage="1" operator="lessThan">
      <formula>0</formula>
    </cfRule>
  </conditionalFormatting>
  <conditionalFormatting sqref="I8">
    <cfRule type="cellIs" dxfId="2" priority="88" aboveAverage="1" operator="lessThan">
      <formula>0</formula>
    </cfRule>
  </conditionalFormatting>
  <conditionalFormatting sqref="I9">
    <cfRule type="cellIs" dxfId="2" priority="87" aboveAverage="1" operator="lessThan">
      <formula>0</formula>
    </cfRule>
  </conditionalFormatting>
  <conditionalFormatting sqref="I10">
    <cfRule type="cellIs" dxfId="2" priority="86" aboveAverage="1" operator="lessThan">
      <formula>0</formula>
    </cfRule>
  </conditionalFormatting>
  <conditionalFormatting sqref="I11">
    <cfRule type="cellIs" dxfId="2" priority="85" aboveAverage="1" operator="lessThan">
      <formula>0</formula>
    </cfRule>
  </conditionalFormatting>
  <conditionalFormatting sqref="I12">
    <cfRule type="cellIs" dxfId="2" priority="84" aboveAverage="1" operator="lessThan">
      <formula>0</formula>
    </cfRule>
  </conditionalFormatting>
  <conditionalFormatting sqref="I13">
    <cfRule type="cellIs" dxfId="2" priority="83" aboveAverage="1" operator="lessThan">
      <formula>0</formula>
    </cfRule>
  </conditionalFormatting>
  <conditionalFormatting sqref="I14">
    <cfRule type="cellIs" dxfId="2" priority="82" aboveAverage="1" operator="lessThan">
      <formula>0</formula>
    </cfRule>
  </conditionalFormatting>
  <conditionalFormatting sqref="I15">
    <cfRule type="cellIs" dxfId="2" priority="81" aboveAverage="1" operator="lessThan">
      <formula>0</formula>
    </cfRule>
  </conditionalFormatting>
  <conditionalFormatting sqref="I16">
    <cfRule type="cellIs" dxfId="2" priority="80" aboveAverage="1" operator="lessThan">
      <formula>0</formula>
    </cfRule>
  </conditionalFormatting>
  <conditionalFormatting sqref="I17">
    <cfRule type="cellIs" dxfId="2" priority="79" aboveAverage="1" operator="lessThan">
      <formula>0</formula>
    </cfRule>
  </conditionalFormatting>
  <conditionalFormatting sqref="I18">
    <cfRule type="cellIs" dxfId="2" priority="78" aboveAverage="1" operator="lessThan">
      <formula>0</formula>
    </cfRule>
  </conditionalFormatting>
  <conditionalFormatting sqref="I19">
    <cfRule type="cellIs" dxfId="2" priority="77" aboveAverage="1" operator="lessThan">
      <formula>0</formula>
    </cfRule>
  </conditionalFormatting>
  <conditionalFormatting sqref="I20">
    <cfRule type="cellIs" dxfId="2" priority="76" aboveAverage="1" operator="lessThan">
      <formula>0</formula>
    </cfRule>
  </conditionalFormatting>
  <conditionalFormatting sqref="I21">
    <cfRule type="cellIs" dxfId="2" priority="75" aboveAverage="1" operator="lessThan">
      <formula>0</formula>
    </cfRule>
  </conditionalFormatting>
  <conditionalFormatting sqref="I22">
    <cfRule type="cellIs" dxfId="2" priority="74" aboveAverage="1" operator="lessThan">
      <formula>0</formula>
    </cfRule>
  </conditionalFormatting>
  <conditionalFormatting sqref="I23">
    <cfRule type="cellIs" dxfId="2" priority="73" aboveAverage="1" operator="lessThan">
      <formula>0</formula>
    </cfRule>
  </conditionalFormatting>
  <conditionalFormatting sqref="I24">
    <cfRule type="cellIs" dxfId="2" priority="72" aboveAverage="1" operator="lessThan">
      <formula>0</formula>
    </cfRule>
  </conditionalFormatting>
  <conditionalFormatting sqref="I25">
    <cfRule type="cellIs" dxfId="2" priority="71" aboveAverage="1" operator="lessThan">
      <formula>0</formula>
    </cfRule>
  </conditionalFormatting>
  <conditionalFormatting sqref="I26">
    <cfRule type="cellIs" dxfId="2" priority="70" aboveAverage="1" operator="lessThan">
      <formula>0</formula>
    </cfRule>
  </conditionalFormatting>
  <conditionalFormatting sqref="I27">
    <cfRule type="cellIs" dxfId="2" priority="69" aboveAverage="1" operator="lessThan">
      <formula>0</formula>
    </cfRule>
  </conditionalFormatting>
  <conditionalFormatting sqref="I28">
    <cfRule type="cellIs" dxfId="2" priority="68" aboveAverage="1" operator="lessThan">
      <formula>0</formula>
    </cfRule>
  </conditionalFormatting>
  <conditionalFormatting sqref="I29">
    <cfRule type="cellIs" dxfId="2" priority="67" aboveAverage="1" operator="lessThan">
      <formula>0</formula>
    </cfRule>
  </conditionalFormatting>
  <conditionalFormatting sqref="I30">
    <cfRule type="cellIs" dxfId="2" priority="66" aboveAverage="1" operator="lessThan">
      <formula>0</formula>
    </cfRule>
  </conditionalFormatting>
  <conditionalFormatting sqref="I31">
    <cfRule type="cellIs" dxfId="2" priority="65" aboveAverage="1" operator="lessThan">
      <formula>0</formula>
    </cfRule>
  </conditionalFormatting>
  <conditionalFormatting sqref="I32">
    <cfRule type="cellIs" dxfId="2" priority="64" aboveAverage="1" operator="lessThan">
      <formula>0</formula>
    </cfRule>
  </conditionalFormatting>
  <conditionalFormatting sqref="I33">
    <cfRule type="cellIs" dxfId="2" priority="63" aboveAverage="1" operator="lessThan">
      <formula>0</formula>
    </cfRule>
  </conditionalFormatting>
  <conditionalFormatting sqref="I34">
    <cfRule type="cellIs" dxfId="2" priority="34" aboveAverage="1" operator="lessThan">
      <formula>0</formula>
    </cfRule>
  </conditionalFormatting>
  <conditionalFormatting sqref="G3:I3 G4:H33 G35:I65225">
    <cfRule type="cellIs" dxfId="2" priority="645" aboveAverage="1" operator="lessThan">
      <formula>0</formula>
    </cfRule>
  </conditionalFormatting>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K375"/>
  <sheetViews>
    <sheetView zoomScale="85" zoomScaleNormal="85" workbookViewId="0">
      <pane ySplit="1" topLeftCell="A258" activePane="bottomLeft" state="frozen"/>
      <selection/>
      <selection pane="bottomLeft" activeCell="R283" sqref="R283"/>
    </sheetView>
  </sheetViews>
  <sheetFormatPr baseColWidth="8" defaultColWidth="9" defaultRowHeight="13.5"/>
  <cols>
    <col min="1" max="1" width="9.66666666666667" style="22"/>
    <col min="2" max="2" width="9" style="30"/>
    <col min="3" max="3" width="7.88333333333333" style="22" customWidth="1"/>
    <col min="4" max="5" width="10.6333333333333" style="23" customWidth="1"/>
    <col min="6" max="6" width="9.38333333333333" style="23" customWidth="1"/>
    <col min="7" max="7" width="10.3833333333333" style="23" customWidth="1"/>
    <col min="8" max="8" width="11.5" style="23" customWidth="1"/>
    <col min="9" max="9" width="10.3833333333333" style="23" customWidth="1"/>
    <col min="10" max="10" width="9.38333333333333" style="23" customWidth="1"/>
    <col min="11" max="14" width="8.88333333333333" style="30" customWidth="1"/>
    <col min="15" max="15" width="10" style="22" customWidth="1"/>
    <col min="16" max="16" width="11.3833333333333" style="22" customWidth="1"/>
    <col min="17" max="17" width="6.63333333333333" style="22" customWidth="1"/>
    <col min="18" max="18" width="11.3833333333333" style="22" customWidth="1"/>
    <col min="19" max="19" width="11.5" style="23" customWidth="1"/>
    <col min="20" max="20" width="9.38333333333333" style="22" customWidth="1"/>
    <col min="21" max="21" width="10.3833333333333" style="23" customWidth="1"/>
    <col min="22" max="22" width="8.88333333333333" style="22" customWidth="1"/>
    <col min="23" max="23" width="8.38333333333333" style="22" customWidth="1"/>
    <col min="24" max="24" width="10.3833333333333" style="22" customWidth="1"/>
    <col min="25" max="25" width="9.38333333333333" style="22" customWidth="1"/>
    <col min="26" max="26" width="11.5" style="23" customWidth="1"/>
    <col min="27" max="27" width="12.3833333333333" style="23" customWidth="1"/>
    <col min="28" max="28" width="12.7583333333333" style="40" customWidth="1"/>
    <col min="29" max="29" width="11" style="41" customWidth="1"/>
    <col min="30" max="30" width="12.2583333333333" style="40" customWidth="1"/>
    <col min="31" max="31" width="13.5" style="40" customWidth="1"/>
    <col min="32" max="32" width="12.6333333333333" style="40" customWidth="1"/>
    <col min="33" max="33" width="11.5" style="40" customWidth="1"/>
    <col min="34" max="35" width="16.8166666666667" style="30" customWidth="1"/>
    <col min="36" max="36" width="10.5583333333333" style="22" customWidth="1"/>
    <col min="37" max="37" width="12.6333333333333" style="30"/>
    <col min="38" max="16384" width="9" style="30"/>
  </cols>
  <sheetData>
    <row r="1" spans="1:37" s="22" customFormat="1" ht="33" customHeight="1">
      <c r="A1" s="22" t="s">
        <v>50885</v>
      </c>
      <c r="B1" s="22" t="s">
        <v>1</v>
      </c>
      <c r="C1" s="22" t="s">
        <v>50906</v>
      </c>
      <c r="D1" s="23" t="s">
        <v>50880</v>
      </c>
      <c r="E1" s="23" t="s">
        <v>50889</v>
      </c>
      <c r="F1" s="23" t="s">
        <v>50907</v>
      </c>
      <c r="G1" s="23" t="s">
        <v>50891</v>
      </c>
      <c r="H1" s="23" t="s">
        <v>50908</v>
      </c>
      <c r="I1" s="23" t="s">
        <v>49918</v>
      </c>
      <c r="J1" s="24" t="s">
        <v>50909</v>
      </c>
      <c r="O1" s="42" t="s">
        <v>50885</v>
      </c>
      <c r="P1" s="42" t="s">
        <v>1</v>
      </c>
      <c r="Q1" s="42" t="s">
        <v>50906</v>
      </c>
      <c r="R1" s="42" t="s">
        <v>50880</v>
      </c>
      <c r="S1" s="42" t="s">
        <v>50889</v>
      </c>
      <c r="T1" s="42" t="s">
        <v>50907</v>
      </c>
      <c r="U1" s="42" t="s">
        <v>50891</v>
      </c>
      <c r="V1" s="42" t="s">
        <v>50910</v>
      </c>
      <c r="W1" s="42" t="s">
        <v>50911</v>
      </c>
      <c r="X1" s="42" t="s">
        <v>49918</v>
      </c>
      <c r="Y1" s="42" t="s">
        <v>50912</v>
      </c>
      <c r="Z1" s="42" t="s">
        <v>50908</v>
      </c>
      <c r="AA1" s="42" t="s">
        <v>50909</v>
      </c>
      <c r="AB1" s="43" t="s">
        <v>50913</v>
      </c>
      <c r="AC1" s="44" t="s">
        <v>50914</v>
      </c>
      <c r="AD1" s="45" t="s">
        <v>50915</v>
      </c>
      <c r="AE1" s="45" t="s">
        <v>50916</v>
      </c>
      <c r="AF1" s="46" t="s">
        <v>50917</v>
      </c>
      <c r="AG1" s="23"/>
      <c r="AI1" s="22" t="s">
        <v>50918</v>
      </c>
      <c r="AJ1" s="22" t="s">
        <v>50919</v>
      </c>
      <c r="AK1" s="22" t="s">
        <v>50920</v>
      </c>
    </row>
    <row r="2" spans="1:37" s="30" customFormat="1" ht="21" customHeight="1">
      <c r="A2" s="29">
        <v>46143</v>
      </c>
      <c r="B2" s="30" t="s">
        <v>9</v>
      </c>
      <c r="C2" s="22">
        <v>35</v>
      </c>
      <c r="D2" s="23">
        <v>12393.4</v>
      </c>
      <c r="E2" s="23">
        <v>603.223000000001</v>
      </c>
      <c r="F2" s="23">
        <v>471.07</v>
      </c>
      <c r="G2" s="23">
        <v>132.153000000001</v>
      </c>
      <c r="H2" s="23">
        <v>22492.82</v>
      </c>
      <c r="I2" s="23">
        <v>0</v>
      </c>
      <c r="J2" s="23">
        <v>2212.121</v>
      </c>
      <c r="O2" s="31">
        <v>46143</v>
      </c>
      <c r="P2" s="32" t="s">
        <v>9</v>
      </c>
      <c r="Q2" s="32">
        <f t="shared" ref="Q2:Q11" si="0">SUMIFS($C:$C,$A:$A,$O:$O,$B:$B,P2)</f>
        <v>35</v>
      </c>
      <c r="R2" s="33">
        <f t="shared" ref="R2:R11" si="1">SUMIFS($D:$D,$A:$A,$O:$O,$B:$B,P2)</f>
        <v>12393.4</v>
      </c>
      <c r="S2" s="33">
        <f t="shared" ref="S2:S11" si="2">SUMIFS($E:$E,$A:$A,$O:$O,$B:$B,P2)</f>
        <v>603.223000000001</v>
      </c>
      <c r="T2" s="32">
        <f t="shared" ref="T2:T11" si="3">SUMIFS($F:$F,$A:$A,$O:$O,$B:$B,P2)</f>
        <v>471.07</v>
      </c>
      <c r="U2" s="33">
        <f t="shared" ref="U2:U65" si="4">S2-T2</f>
        <v>132.153000000001</v>
      </c>
      <c r="V2" s="34">
        <f t="shared" ref="V2:V11" si="5">IFERROR(T2/R2,0)</f>
        <v>0.0380097471234689</v>
      </c>
      <c r="W2" s="34">
        <f t="shared" ref="W2:W11" si="6">IFERROR(U2/R2,0)</f>
        <v>0.0106631755611859</v>
      </c>
      <c r="X2" s="32">
        <f t="shared" ref="X2:X11" si="7">SUMIFS($I:$I,$A:$A,$O:$O,$B:$B,P2)</f>
        <v>0</v>
      </c>
      <c r="Y2" s="34">
        <f t="shared" ref="Y2:Y65" si="8">IFERROR(X2/(Z2+X2),0)</f>
        <v>0</v>
      </c>
      <c r="Z2" s="33">
        <f t="shared" ref="Z2:Z11" si="9">SUMIFS($H:$H,$A:$A,$O:$O,$B:$B,P2)</f>
        <v>22492.82</v>
      </c>
      <c r="AA2" s="33">
        <f t="shared" ref="AA2:AA11" si="10">SUMIFS($J:$J,$A:$A,$O:$O,$B:$B,P2)</f>
        <v>2212.121</v>
      </c>
      <c r="AB2" s="33">
        <f t="shared" ref="AB2:AB11" si="11">AA2-T2</f>
        <v>1741.051</v>
      </c>
      <c r="AC2" s="35">
        <f t="shared" ref="AC2:AC65" si="12">IFERROR((AA2-T2)/Z2,0)</f>
        <v>0.0774047451586773</v>
      </c>
      <c r="AD2" s="36">
        <f t="shared" ref="AD2:AD11" si="13">AF2/30</f>
        <v>17414.1666666667</v>
      </c>
      <c r="AE2" s="36">
        <f t="shared" ref="AE2:AE11" si="14">X2+Z2</f>
        <v>22492.82</v>
      </c>
      <c r="AF2" s="36">
        <v>522425</v>
      </c>
      <c r="AG2" s="40">
        <f t="shared" ref="AG2:AG9" si="15">R2-AD2</f>
        <v>-5020.7666666667</v>
      </c>
      <c r="AH2" s="22"/>
      <c r="AI2" s="22" t="s">
        <v>7</v>
      </c>
      <c r="AJ2" s="47">
        <v>522425</v>
      </c>
      <c r="AK2" s="48">
        <f t="shared" ref="AK2:AK8" si="16">AJ2/30</f>
        <v>17414.1666666667</v>
      </c>
    </row>
    <row r="3" spans="1:37" s="30" customFormat="1" ht="21" customHeight="1">
      <c r="A3" s="29">
        <v>46143</v>
      </c>
      <c r="B3" s="30" t="s">
        <v>11</v>
      </c>
      <c r="C3" s="22">
        <v>16</v>
      </c>
      <c r="D3" s="23">
        <v>4143.58</v>
      </c>
      <c r="E3" s="23">
        <v>249.294</v>
      </c>
      <c r="F3" s="23">
        <v>324.35</v>
      </c>
      <c r="G3" s="23">
        <v>-75.0559999999997</v>
      </c>
      <c r="H3" s="23">
        <v>7458</v>
      </c>
      <c r="I3" s="23">
        <v>-310.88</v>
      </c>
      <c r="J3" s="23">
        <v>798.461</v>
      </c>
      <c r="O3" s="31">
        <v>46143</v>
      </c>
      <c r="P3" s="32" t="s">
        <v>11</v>
      </c>
      <c r="Q3" s="32">
        <f t="shared" si="0"/>
        <v>16</v>
      </c>
      <c r="R3" s="33">
        <f t="shared" si="1"/>
        <v>4143.58</v>
      </c>
      <c r="S3" s="33">
        <f t="shared" si="2"/>
        <v>249.294</v>
      </c>
      <c r="T3" s="32">
        <f t="shared" si="3"/>
        <v>324.35</v>
      </c>
      <c r="U3" s="33">
        <f t="shared" si="4"/>
        <v>-75.056</v>
      </c>
      <c r="V3" s="34">
        <f t="shared" si="5"/>
        <v>0.0782777211976117</v>
      </c>
      <c r="W3" s="34">
        <f t="shared" si="6"/>
        <v>-0.018113804970581</v>
      </c>
      <c r="X3" s="32">
        <f t="shared" si="7"/>
        <v>-310.88</v>
      </c>
      <c r="Y3" s="34">
        <f t="shared" si="8"/>
        <v>-0.0434972408466627</v>
      </c>
      <c r="Z3" s="33">
        <f t="shared" si="9"/>
        <v>7458</v>
      </c>
      <c r="AA3" s="33">
        <f t="shared" si="10"/>
        <v>798.461</v>
      </c>
      <c r="AB3" s="33">
        <f t="shared" si="11"/>
        <v>474.111</v>
      </c>
      <c r="AC3" s="35">
        <f t="shared" si="12"/>
        <v>0.063570796460177</v>
      </c>
      <c r="AD3" s="36">
        <f t="shared" si="13"/>
        <v>14270.7</v>
      </c>
      <c r="AE3" s="36">
        <f t="shared" si="14"/>
        <v>7147.12</v>
      </c>
      <c r="AF3" s="36">
        <v>428121</v>
      </c>
      <c r="AG3" s="40">
        <f t="shared" si="15"/>
        <v>-10127.12</v>
      </c>
      <c r="AH3" s="22"/>
      <c r="AI3" s="22" t="s">
        <v>9</v>
      </c>
      <c r="AJ3" s="49">
        <v>428121</v>
      </c>
      <c r="AK3" s="48">
        <f t="shared" si="16"/>
        <v>14270.7</v>
      </c>
    </row>
    <row r="4" spans="1:37" s="30" customFormat="1" ht="21" customHeight="1">
      <c r="A4" s="29">
        <v>46143</v>
      </c>
      <c r="B4" s="30" t="s">
        <v>4</v>
      </c>
      <c r="C4" s="22">
        <v>0</v>
      </c>
      <c r="D4" s="23">
        <v>0</v>
      </c>
      <c r="E4" s="23">
        <v>0</v>
      </c>
      <c r="F4" s="23">
        <v>0</v>
      </c>
      <c r="G4" s="23">
        <v>0</v>
      </c>
      <c r="H4" s="23">
        <v>0</v>
      </c>
      <c r="I4" s="23">
        <v>0</v>
      </c>
      <c r="J4" s="23">
        <v>0</v>
      </c>
      <c r="O4" s="31">
        <v>46143</v>
      </c>
      <c r="P4" s="32" t="s">
        <v>4</v>
      </c>
      <c r="Q4" s="32">
        <f t="shared" si="0"/>
        <v>0</v>
      </c>
      <c r="R4" s="33">
        <f t="shared" si="1"/>
        <v>0</v>
      </c>
      <c r="S4" s="33">
        <f t="shared" si="2"/>
        <v>0</v>
      </c>
      <c r="T4" s="32">
        <f t="shared" si="3"/>
        <v>0</v>
      </c>
      <c r="U4" s="33">
        <f t="shared" si="4"/>
        <v>0</v>
      </c>
      <c r="V4" s="34">
        <f t="shared" si="5"/>
        <v>0</v>
      </c>
      <c r="W4" s="34">
        <f t="shared" si="6"/>
        <v>0</v>
      </c>
      <c r="X4" s="32">
        <f t="shared" si="7"/>
        <v>0</v>
      </c>
      <c r="Y4" s="34">
        <f t="shared" si="8"/>
        <v>0</v>
      </c>
      <c r="Z4" s="33">
        <f t="shared" si="9"/>
        <v>0</v>
      </c>
      <c r="AA4" s="33">
        <f t="shared" si="10"/>
        <v>0</v>
      </c>
      <c r="AB4" s="33">
        <f t="shared" si="11"/>
        <v>0</v>
      </c>
      <c r="AC4" s="35">
        <f t="shared" si="12"/>
        <v>0</v>
      </c>
      <c r="AD4" s="36">
        <f t="shared" si="13"/>
        <v>16805.4</v>
      </c>
      <c r="AE4" s="36">
        <f t="shared" si="14"/>
        <v>0</v>
      </c>
      <c r="AF4" s="36">
        <v>504162</v>
      </c>
      <c r="AG4" s="40">
        <f t="shared" si="15"/>
        <v>-16805.4</v>
      </c>
      <c r="AH4" s="22"/>
      <c r="AI4" s="22" t="s">
        <v>11</v>
      </c>
      <c r="AJ4" s="49">
        <v>504162</v>
      </c>
      <c r="AK4" s="48">
        <f t="shared" si="16"/>
        <v>16805.4</v>
      </c>
    </row>
    <row r="5" spans="1:37" s="30" customFormat="1" ht="21" customHeight="1">
      <c r="A5" s="29">
        <v>46143</v>
      </c>
      <c r="B5" s="30" t="s">
        <v>19</v>
      </c>
      <c r="C5" s="22">
        <v>0</v>
      </c>
      <c r="D5" s="23">
        <v>0</v>
      </c>
      <c r="E5" s="23">
        <v>0</v>
      </c>
      <c r="F5" s="23">
        <v>9.9</v>
      </c>
      <c r="G5" s="23">
        <v>-9.9</v>
      </c>
      <c r="H5" s="23">
        <v>0</v>
      </c>
      <c r="I5" s="23">
        <v>0</v>
      </c>
      <c r="J5" s="23">
        <v>0</v>
      </c>
      <c r="O5" s="31">
        <v>46143</v>
      </c>
      <c r="P5" s="32" t="s">
        <v>19</v>
      </c>
      <c r="Q5" s="32">
        <f t="shared" si="0"/>
        <v>0</v>
      </c>
      <c r="R5" s="33">
        <f t="shared" si="1"/>
        <v>0</v>
      </c>
      <c r="S5" s="33">
        <f t="shared" si="2"/>
        <v>0</v>
      </c>
      <c r="T5" s="32">
        <f t="shared" si="3"/>
        <v>9.9</v>
      </c>
      <c r="U5" s="33">
        <f t="shared" si="4"/>
        <v>-9.9</v>
      </c>
      <c r="V5" s="34">
        <f t="shared" si="5"/>
        <v>0</v>
      </c>
      <c r="W5" s="34">
        <f t="shared" si="6"/>
        <v>0</v>
      </c>
      <c r="X5" s="32">
        <f t="shared" si="7"/>
        <v>0</v>
      </c>
      <c r="Y5" s="34">
        <f t="shared" si="8"/>
        <v>0</v>
      </c>
      <c r="Z5" s="33">
        <f t="shared" si="9"/>
        <v>0</v>
      </c>
      <c r="AA5" s="33">
        <f t="shared" si="10"/>
        <v>0</v>
      </c>
      <c r="AB5" s="33">
        <f t="shared" si="11"/>
        <v>-9.9</v>
      </c>
      <c r="AC5" s="35">
        <f t="shared" si="12"/>
        <v>0</v>
      </c>
      <c r="AD5" s="36">
        <f t="shared" si="13"/>
        <v>0</v>
      </c>
      <c r="AE5" s="36">
        <f t="shared" si="14"/>
        <v>0</v>
      </c>
      <c r="AF5" s="36">
        <v>0</v>
      </c>
      <c r="AG5" s="40">
        <f t="shared" si="15"/>
        <v>0</v>
      </c>
      <c r="AH5" s="22"/>
      <c r="AI5" s="22" t="s">
        <v>4</v>
      </c>
      <c r="AJ5" s="49">
        <v>0</v>
      </c>
      <c r="AK5" s="48">
        <f t="shared" si="16"/>
        <v>0</v>
      </c>
    </row>
    <row r="6" spans="1:37" s="30" customFormat="1" ht="21" customHeight="1">
      <c r="A6" s="29">
        <v>46143</v>
      </c>
      <c r="B6" s="30" t="s">
        <v>18</v>
      </c>
      <c r="C6" s="22">
        <v>7</v>
      </c>
      <c r="D6" s="23">
        <v>2364.65</v>
      </c>
      <c r="E6" s="23">
        <v>139.4445</v>
      </c>
      <c r="F6" s="23">
        <v>210.57</v>
      </c>
      <c r="G6" s="23">
        <v>-71.1255</v>
      </c>
      <c r="H6" s="23">
        <v>3888.22</v>
      </c>
      <c r="I6" s="23">
        <v>-80</v>
      </c>
      <c r="J6" s="23">
        <v>403.65</v>
      </c>
      <c r="O6" s="31">
        <v>46143</v>
      </c>
      <c r="P6" s="32" t="s">
        <v>18</v>
      </c>
      <c r="Q6" s="32">
        <f t="shared" si="0"/>
        <v>7</v>
      </c>
      <c r="R6" s="33">
        <f t="shared" si="1"/>
        <v>2364.65</v>
      </c>
      <c r="S6" s="33">
        <f t="shared" si="2"/>
        <v>139.4445</v>
      </c>
      <c r="T6" s="32">
        <f t="shared" si="3"/>
        <v>210.57</v>
      </c>
      <c r="U6" s="33">
        <f t="shared" si="4"/>
        <v>-71.1255</v>
      </c>
      <c r="V6" s="34">
        <f t="shared" si="5"/>
        <v>0.0890491193199839</v>
      </c>
      <c r="W6" s="34">
        <f t="shared" si="6"/>
        <v>-0.0300786585752648</v>
      </c>
      <c r="X6" s="32">
        <f t="shared" si="7"/>
        <v>-80</v>
      </c>
      <c r="Y6" s="34">
        <f t="shared" si="8"/>
        <v>-0.0210071897106785</v>
      </c>
      <c r="Z6" s="33">
        <f t="shared" si="9"/>
        <v>3888.22</v>
      </c>
      <c r="AA6" s="33">
        <f t="shared" si="10"/>
        <v>403.65</v>
      </c>
      <c r="AB6" s="33">
        <f t="shared" si="11"/>
        <v>193.08</v>
      </c>
      <c r="AC6" s="35">
        <f t="shared" si="12"/>
        <v>0.0496576839787872</v>
      </c>
      <c r="AD6" s="36">
        <f t="shared" si="13"/>
        <v>0</v>
      </c>
      <c r="AE6" s="36">
        <f t="shared" si="14"/>
        <v>3808.22</v>
      </c>
      <c r="AF6" s="36">
        <v>0</v>
      </c>
      <c r="AG6" s="40">
        <f t="shared" si="15"/>
        <v>2364.65</v>
      </c>
      <c r="AH6" s="22"/>
      <c r="AI6" s="22" t="s">
        <v>19</v>
      </c>
      <c r="AJ6" s="49">
        <v>0</v>
      </c>
      <c r="AK6" s="48">
        <f t="shared" si="16"/>
        <v>0</v>
      </c>
    </row>
    <row r="7" spans="1:37" s="30" customFormat="1" ht="21" customHeight="1">
      <c r="A7" s="29">
        <v>46143</v>
      </c>
      <c r="B7" s="30" t="s">
        <v>22</v>
      </c>
      <c r="C7" s="22">
        <v>6</v>
      </c>
      <c r="D7" s="23">
        <v>1517.66</v>
      </c>
      <c r="E7" s="23">
        <v>78.043</v>
      </c>
      <c r="F7" s="23">
        <v>124.6</v>
      </c>
      <c r="G7" s="23">
        <v>-46.557</v>
      </c>
      <c r="H7" s="23">
        <v>2796.82</v>
      </c>
      <c r="I7" s="23">
        <v>0</v>
      </c>
      <c r="J7" s="23">
        <v>286.15</v>
      </c>
      <c r="O7" s="31">
        <v>46143</v>
      </c>
      <c r="P7" s="32" t="s">
        <v>22</v>
      </c>
      <c r="Q7" s="32">
        <f t="shared" si="0"/>
        <v>6</v>
      </c>
      <c r="R7" s="33">
        <f t="shared" si="1"/>
        <v>1517.66</v>
      </c>
      <c r="S7" s="33">
        <f t="shared" si="2"/>
        <v>78.043</v>
      </c>
      <c r="T7" s="32">
        <f t="shared" si="3"/>
        <v>124.6</v>
      </c>
      <c r="U7" s="33">
        <f t="shared" si="4"/>
        <v>-46.557</v>
      </c>
      <c r="V7" s="34">
        <f t="shared" si="5"/>
        <v>0.0821000751156385</v>
      </c>
      <c r="W7" s="34">
        <f t="shared" si="6"/>
        <v>-0.0306768314378714</v>
      </c>
      <c r="X7" s="32">
        <f t="shared" si="7"/>
        <v>0</v>
      </c>
      <c r="Y7" s="34">
        <f t="shared" si="8"/>
        <v>0</v>
      </c>
      <c r="Z7" s="33">
        <f t="shared" si="9"/>
        <v>2796.82</v>
      </c>
      <c r="AA7" s="33">
        <f t="shared" si="10"/>
        <v>286.15</v>
      </c>
      <c r="AB7" s="33">
        <f t="shared" si="11"/>
        <v>161.55</v>
      </c>
      <c r="AC7" s="35">
        <f t="shared" si="12"/>
        <v>0.0577620297337691</v>
      </c>
      <c r="AD7" s="36">
        <f t="shared" si="13"/>
        <v>7399.8</v>
      </c>
      <c r="AE7" s="36">
        <f t="shared" si="14"/>
        <v>2796.82</v>
      </c>
      <c r="AF7" s="36">
        <v>221994</v>
      </c>
      <c r="AG7" s="40">
        <f t="shared" si="15"/>
        <v>-5882.14</v>
      </c>
      <c r="AI7" s="22" t="s">
        <v>18</v>
      </c>
      <c r="AJ7" s="49">
        <v>221994</v>
      </c>
      <c r="AK7" s="48">
        <f t="shared" si="16"/>
        <v>7399.8</v>
      </c>
    </row>
    <row r="8" spans="1:37" s="30" customFormat="1" ht="21" customHeight="1">
      <c r="A8" s="29">
        <v>46143</v>
      </c>
      <c r="B8" s="30" t="s">
        <v>26</v>
      </c>
      <c r="C8" s="22">
        <v>0</v>
      </c>
      <c r="D8" s="23">
        <v>0</v>
      </c>
      <c r="E8" s="23">
        <v>0</v>
      </c>
      <c r="F8" s="23">
        <v>21.65</v>
      </c>
      <c r="G8" s="23">
        <v>-21.65</v>
      </c>
      <c r="H8" s="23">
        <v>0</v>
      </c>
      <c r="I8" s="23">
        <v>0</v>
      </c>
      <c r="J8" s="23">
        <v>0</v>
      </c>
      <c r="O8" s="31">
        <v>46143</v>
      </c>
      <c r="P8" s="32" t="s">
        <v>26</v>
      </c>
      <c r="Q8" s="32">
        <f t="shared" si="0"/>
        <v>0</v>
      </c>
      <c r="R8" s="33">
        <f t="shared" si="1"/>
        <v>0</v>
      </c>
      <c r="S8" s="33">
        <f t="shared" si="2"/>
        <v>0</v>
      </c>
      <c r="T8" s="32">
        <f t="shared" si="3"/>
        <v>21.65</v>
      </c>
      <c r="U8" s="33">
        <f t="shared" si="4"/>
        <v>-21.65</v>
      </c>
      <c r="V8" s="34">
        <f t="shared" si="5"/>
        <v>0</v>
      </c>
      <c r="W8" s="34">
        <f t="shared" si="6"/>
        <v>0</v>
      </c>
      <c r="X8" s="32">
        <f t="shared" si="7"/>
        <v>0</v>
      </c>
      <c r="Y8" s="34">
        <f t="shared" si="8"/>
        <v>0</v>
      </c>
      <c r="Z8" s="33">
        <f t="shared" si="9"/>
        <v>0</v>
      </c>
      <c r="AA8" s="33">
        <f t="shared" si="10"/>
        <v>0</v>
      </c>
      <c r="AB8" s="33">
        <f t="shared" si="11"/>
        <v>-21.65</v>
      </c>
      <c r="AC8" s="35">
        <f t="shared" si="12"/>
        <v>0</v>
      </c>
      <c r="AD8" s="36">
        <f t="shared" si="13"/>
        <v>4861.06666666667</v>
      </c>
      <c r="AE8" s="36">
        <f t="shared" si="14"/>
        <v>0</v>
      </c>
      <c r="AF8" s="36">
        <v>145832</v>
      </c>
      <c r="AG8" s="40">
        <f t="shared" si="15"/>
        <v>-4861.06666666667</v>
      </c>
      <c r="AI8" s="22" t="s">
        <v>22</v>
      </c>
      <c r="AJ8" s="49">
        <v>145832</v>
      </c>
      <c r="AK8" s="48">
        <f t="shared" si="16"/>
        <v>4861.06666666667</v>
      </c>
    </row>
    <row r="9" spans="1:37" s="30" customFormat="1" ht="21" customHeight="1">
      <c r="A9" s="29">
        <v>46143</v>
      </c>
      <c r="B9" s="30" t="s">
        <v>27</v>
      </c>
      <c r="C9" s="22">
        <v>0</v>
      </c>
      <c r="D9" s="23">
        <v>0</v>
      </c>
      <c r="E9" s="23">
        <v>0</v>
      </c>
      <c r="F9" s="23">
        <v>7.07</v>
      </c>
      <c r="G9" s="23">
        <v>-7.07</v>
      </c>
      <c r="H9" s="23">
        <v>0</v>
      </c>
      <c r="I9" s="23">
        <v>0</v>
      </c>
      <c r="J9" s="23">
        <v>0</v>
      </c>
      <c r="O9" s="31">
        <v>46143</v>
      </c>
      <c r="P9" s="32" t="s">
        <v>27</v>
      </c>
      <c r="Q9" s="32">
        <f t="shared" si="0"/>
        <v>0</v>
      </c>
      <c r="R9" s="33">
        <f t="shared" si="1"/>
        <v>0</v>
      </c>
      <c r="S9" s="33">
        <f t="shared" si="2"/>
        <v>0</v>
      </c>
      <c r="T9" s="32">
        <f t="shared" si="3"/>
        <v>7.07</v>
      </c>
      <c r="U9" s="33">
        <f t="shared" si="4"/>
        <v>-7.07</v>
      </c>
      <c r="V9" s="34">
        <f t="shared" si="5"/>
        <v>0</v>
      </c>
      <c r="W9" s="34">
        <f t="shared" si="6"/>
        <v>0</v>
      </c>
      <c r="X9" s="32">
        <f t="shared" si="7"/>
        <v>0</v>
      </c>
      <c r="Y9" s="34">
        <f t="shared" si="8"/>
        <v>0</v>
      </c>
      <c r="Z9" s="33">
        <f t="shared" si="9"/>
        <v>0</v>
      </c>
      <c r="AA9" s="33">
        <f t="shared" si="10"/>
        <v>0</v>
      </c>
      <c r="AB9" s="33">
        <f t="shared" si="11"/>
        <v>-7.07</v>
      </c>
      <c r="AC9" s="35">
        <f t="shared" si="12"/>
        <v>0</v>
      </c>
      <c r="AD9" s="36">
        <f t="shared" si="13"/>
        <v>0</v>
      </c>
      <c r="AE9" s="36">
        <f t="shared" si="14"/>
        <v>0</v>
      </c>
      <c r="AF9" s="36">
        <v>0</v>
      </c>
      <c r="AG9" s="40">
        <f t="shared" si="15"/>
        <v>0</v>
      </c>
      <c r="AI9" s="22"/>
      <c r="AJ9" s="49"/>
      <c r="AK9" s="48"/>
    </row>
    <row r="10" spans="1:37" s="30" customFormat="1" ht="21" customHeight="1">
      <c r="A10" s="29">
        <v>46144</v>
      </c>
      <c r="B10" s="30" t="s">
        <v>7</v>
      </c>
      <c r="C10" s="22">
        <v>64</v>
      </c>
      <c r="D10" s="23">
        <v>14715.75</v>
      </c>
      <c r="E10" s="23">
        <v>918.9215</v>
      </c>
      <c r="F10" s="23">
        <v>480.76</v>
      </c>
      <c r="G10" s="23">
        <v>438.1615</v>
      </c>
      <c r="H10" s="23">
        <v>12758.49</v>
      </c>
      <c r="I10" s="23">
        <v>0</v>
      </c>
      <c r="J10" s="23">
        <v>1382.402</v>
      </c>
      <c r="O10" s="31"/>
      <c r="P10" s="32"/>
      <c r="Q10" s="32">
        <f t="shared" si="0"/>
        <v>0</v>
      </c>
      <c r="R10" s="33">
        <f t="shared" si="1"/>
        <v>0</v>
      </c>
      <c r="S10" s="33">
        <f t="shared" si="2"/>
        <v>0</v>
      </c>
      <c r="T10" s="32">
        <f t="shared" si="3"/>
        <v>0</v>
      </c>
      <c r="U10" s="33">
        <f t="shared" si="4"/>
        <v>0</v>
      </c>
      <c r="V10" s="34">
        <f t="shared" si="5"/>
        <v>0</v>
      </c>
      <c r="W10" s="34">
        <f t="shared" si="6"/>
        <v>0</v>
      </c>
      <c r="X10" s="32">
        <f t="shared" si="7"/>
        <v>0</v>
      </c>
      <c r="Y10" s="34">
        <f t="shared" si="8"/>
        <v>0</v>
      </c>
      <c r="Z10" s="33">
        <f t="shared" si="9"/>
        <v>0</v>
      </c>
      <c r="AA10" s="33">
        <f t="shared" si="10"/>
        <v>0</v>
      </c>
      <c r="AB10" s="33">
        <f t="shared" si="11"/>
        <v>0</v>
      </c>
      <c r="AC10" s="35">
        <f t="shared" si="12"/>
        <v>0</v>
      </c>
      <c r="AD10" s="36">
        <f t="shared" si="13"/>
        <v>0</v>
      </c>
      <c r="AE10" s="36">
        <f t="shared" si="14"/>
        <v>0</v>
      </c>
      <c r="AF10" s="36">
        <v>0</v>
      </c>
      <c r="AG10" s="40"/>
      <c r="AI10" s="22"/>
      <c r="AJ10" s="22"/>
    </row>
    <row r="11" spans="1:37" s="30" customFormat="1" ht="21" customHeight="1">
      <c r="A11" s="29">
        <v>46144</v>
      </c>
      <c r="B11" s="30" t="s">
        <v>9</v>
      </c>
      <c r="C11" s="22">
        <v>34</v>
      </c>
      <c r="D11" s="23">
        <v>12477.1</v>
      </c>
      <c r="E11" s="23">
        <v>591.978000000001</v>
      </c>
      <c r="F11" s="23">
        <v>483.64</v>
      </c>
      <c r="G11" s="23">
        <v>108.338000000001</v>
      </c>
      <c r="H11" s="23">
        <v>9840.48999999999</v>
      </c>
      <c r="I11" s="23">
        <v>-17.99</v>
      </c>
      <c r="J11" s="23">
        <v>957.803000000001</v>
      </c>
      <c r="O11" s="31"/>
      <c r="P11" s="32"/>
      <c r="Q11" s="32">
        <f t="shared" si="0"/>
        <v>0</v>
      </c>
      <c r="R11" s="33">
        <f t="shared" si="1"/>
        <v>0</v>
      </c>
      <c r="S11" s="33">
        <f t="shared" si="2"/>
        <v>0</v>
      </c>
      <c r="T11" s="32">
        <f t="shared" si="3"/>
        <v>0</v>
      </c>
      <c r="U11" s="33">
        <f t="shared" si="4"/>
        <v>0</v>
      </c>
      <c r="V11" s="34">
        <f t="shared" si="5"/>
        <v>0</v>
      </c>
      <c r="W11" s="34">
        <f t="shared" si="6"/>
        <v>0</v>
      </c>
      <c r="X11" s="32">
        <f t="shared" si="7"/>
        <v>0</v>
      </c>
      <c r="Y11" s="34">
        <f t="shared" si="8"/>
        <v>0</v>
      </c>
      <c r="Z11" s="33">
        <f t="shared" si="9"/>
        <v>0</v>
      </c>
      <c r="AA11" s="33">
        <f t="shared" si="10"/>
        <v>0</v>
      </c>
      <c r="AB11" s="33">
        <f t="shared" si="11"/>
        <v>0</v>
      </c>
      <c r="AC11" s="35">
        <f t="shared" si="12"/>
        <v>0</v>
      </c>
      <c r="AD11" s="36">
        <f t="shared" si="13"/>
        <v>0</v>
      </c>
      <c r="AE11" s="36">
        <f t="shared" si="14"/>
        <v>0</v>
      </c>
      <c r="AF11" s="36">
        <v>0</v>
      </c>
      <c r="AG11" s="40"/>
      <c r="AI11" s="22"/>
      <c r="AJ11" s="22"/>
    </row>
    <row r="12" spans="1:37" s="30" customFormat="1" ht="21" customHeight="1">
      <c r="A12" s="29">
        <v>46144</v>
      </c>
      <c r="B12" s="30" t="s">
        <v>11</v>
      </c>
      <c r="C12" s="22">
        <v>30</v>
      </c>
      <c r="D12" s="23">
        <v>7705.09</v>
      </c>
      <c r="E12" s="23">
        <v>423.3935</v>
      </c>
      <c r="F12" s="23">
        <v>478.45</v>
      </c>
      <c r="G12" s="23">
        <v>-55.0564999999997</v>
      </c>
      <c r="H12" s="23">
        <v>6549.96</v>
      </c>
      <c r="I12" s="50">
        <v>-731.59</v>
      </c>
      <c r="J12" s="23">
        <v>686.18</v>
      </c>
      <c r="O12" s="51" t="s">
        <v>50904</v>
      </c>
      <c r="P12" s="51"/>
      <c r="Q12" s="42">
        <f t="shared" ref="Q12:T12" si="17">SUM(Q2:Q11)</f>
        <v>64</v>
      </c>
      <c r="R12" s="42">
        <f t="shared" si="17"/>
        <v>20419.29</v>
      </c>
      <c r="S12" s="42">
        <f t="shared" si="17"/>
        <v>1070.0045</v>
      </c>
      <c r="T12" s="42">
        <f t="shared" si="17"/>
        <v>1169.21</v>
      </c>
      <c r="U12" s="46">
        <f t="shared" si="4"/>
        <v>-99.2054999999991</v>
      </c>
      <c r="V12" s="52">
        <f>T12/R12</f>
        <v>0.0572600712365611</v>
      </c>
      <c r="W12" s="52">
        <f>U12/R12</f>
        <v>-0.00485842064048256</v>
      </c>
      <c r="X12" s="42">
        <f t="shared" ref="X12:AB12" si="18">SUM(X2:X11)</f>
        <v>-390.88</v>
      </c>
      <c r="Y12" s="52">
        <f t="shared" si="8"/>
        <v>-0.0107843900038019</v>
      </c>
      <c r="Z12" s="42">
        <f t="shared" si="18"/>
        <v>36635.86</v>
      </c>
      <c r="AA12" s="42">
        <f t="shared" si="18"/>
        <v>3700.382</v>
      </c>
      <c r="AB12" s="42">
        <f t="shared" si="18"/>
        <v>2531.172</v>
      </c>
      <c r="AC12" s="53">
        <f t="shared" si="12"/>
        <v>0.0690900118081028</v>
      </c>
      <c r="AD12" s="42">
        <f t="shared" ref="AD12:AF12" si="19">SUM(AD2:AD11)</f>
        <v>60751.1333333333</v>
      </c>
      <c r="AE12" s="42">
        <f t="shared" si="19"/>
        <v>36244.98</v>
      </c>
      <c r="AF12" s="42">
        <f t="shared" si="19"/>
        <v>1822534</v>
      </c>
      <c r="AG12" s="40"/>
      <c r="AJ12" s="22"/>
    </row>
    <row r="13" spans="1:37" s="30" customFormat="1" ht="21" customHeight="1">
      <c r="A13" s="29">
        <v>46144</v>
      </c>
      <c r="B13" s="30" t="s">
        <v>4</v>
      </c>
      <c r="C13" s="22">
        <v>0</v>
      </c>
      <c r="D13" s="23">
        <v>0</v>
      </c>
      <c r="E13" s="23">
        <v>0</v>
      </c>
      <c r="F13" s="23">
        <v>0</v>
      </c>
      <c r="G13" s="23">
        <v>0</v>
      </c>
      <c r="H13" s="23">
        <v>0</v>
      </c>
      <c r="I13" s="50">
        <v>0</v>
      </c>
      <c r="J13" s="23">
        <v>0</v>
      </c>
      <c r="O13" s="31">
        <v>46144</v>
      </c>
      <c r="P13" s="32" t="s">
        <v>7</v>
      </c>
      <c r="Q13" s="32">
        <f t="shared" ref="Q13:Q22" si="20">SUMIFS($C:$C,$A:$A,$O:$O,$B:$B,P13)</f>
        <v>64</v>
      </c>
      <c r="R13" s="33">
        <f t="shared" ref="R13:R22" si="21">SUMIFS($D:$D,$A:$A,$O:$O,$B:$B,P13)</f>
        <v>14715.75</v>
      </c>
      <c r="S13" s="33">
        <f t="shared" ref="S13:S22" si="22">SUMIFS($E:$E,$A:$A,$O:$O,$B:$B,P13)</f>
        <v>918.9215</v>
      </c>
      <c r="T13" s="32">
        <f t="shared" ref="T13:T22" si="23">SUMIFS($F:$F,$A:$A,$O:$O,$B:$B,P13)</f>
        <v>480.76</v>
      </c>
      <c r="U13" s="33">
        <f t="shared" si="4"/>
        <v>438.1615</v>
      </c>
      <c r="V13" s="34">
        <f t="shared" ref="V13:V22" si="24">IFERROR(T13/R13,0)</f>
        <v>0.0326697585919848</v>
      </c>
      <c r="W13" s="34">
        <f t="shared" ref="W13:W22" si="25">IFERROR(U13/R13,0)</f>
        <v>0.0297750029730051</v>
      </c>
      <c r="X13" s="32">
        <f t="shared" ref="X13:X22" si="26">SUMIFS($I:$I,$A:$A,$O:$O,$B:$B,P13)</f>
        <v>0</v>
      </c>
      <c r="Y13" s="34">
        <f t="shared" si="8"/>
        <v>0</v>
      </c>
      <c r="Z13" s="33">
        <f t="shared" ref="Z13:Z22" si="27">SUMIFS($H:$H,$A:$A,$O:$O,$B:$B,P13)</f>
        <v>12758.49</v>
      </c>
      <c r="AA13" s="33">
        <f t="shared" ref="AA13:AA22" si="28">SUMIFS($J:$J,$A:$A,$O:$O,$B:$B,P13)</f>
        <v>1382.402</v>
      </c>
      <c r="AB13" s="33">
        <f t="shared" ref="AB13:AB22" si="29">AA13-T13</f>
        <v>901.642</v>
      </c>
      <c r="AC13" s="35">
        <f t="shared" si="12"/>
        <v>0.0706699617274458</v>
      </c>
      <c r="AD13" s="36">
        <f t="shared" ref="AD13:AD22" si="30">AF13/30</f>
        <v>17414.1666666667</v>
      </c>
      <c r="AE13" s="54">
        <f t="shared" ref="AE13:AE22" si="31">X13+Z13+AE2</f>
        <v>35251.31</v>
      </c>
      <c r="AF13" s="36">
        <v>522425</v>
      </c>
      <c r="AG13" s="40">
        <f t="shared" ref="AG13:AG20" si="32">R13-AD13</f>
        <v>-2698.4166666667</v>
      </c>
      <c r="AJ13" s="22"/>
    </row>
    <row r="14" spans="1:37" s="30" customFormat="1" ht="21" customHeight="1">
      <c r="A14" s="29">
        <v>46144</v>
      </c>
      <c r="B14" s="30" t="s">
        <v>19</v>
      </c>
      <c r="C14" s="22">
        <v>1</v>
      </c>
      <c r="D14" s="23">
        <v>183.76</v>
      </c>
      <c r="E14" s="23">
        <v>10.848</v>
      </c>
      <c r="F14" s="23">
        <v>10.05</v>
      </c>
      <c r="G14" s="23">
        <v>0.798</v>
      </c>
      <c r="H14" s="23">
        <v>183.76</v>
      </c>
      <c r="I14" s="50">
        <v>0</v>
      </c>
      <c r="J14" s="23">
        <v>20.036</v>
      </c>
      <c r="O14" s="31">
        <v>46144</v>
      </c>
      <c r="P14" s="32" t="s">
        <v>9</v>
      </c>
      <c r="Q14" s="32">
        <f t="shared" si="20"/>
        <v>34</v>
      </c>
      <c r="R14" s="33">
        <f t="shared" si="21"/>
        <v>12477.1</v>
      </c>
      <c r="S14" s="33">
        <f t="shared" si="22"/>
        <v>591.978000000001</v>
      </c>
      <c r="T14" s="32">
        <f t="shared" si="23"/>
        <v>483.64</v>
      </c>
      <c r="U14" s="33">
        <f t="shared" si="4"/>
        <v>108.338000000001</v>
      </c>
      <c r="V14" s="34">
        <f t="shared" si="24"/>
        <v>0.0387622123730675</v>
      </c>
      <c r="W14" s="34">
        <f t="shared" si="25"/>
        <v>0.00868294715919573</v>
      </c>
      <c r="X14" s="32">
        <f t="shared" si="26"/>
        <v>-17.99</v>
      </c>
      <c r="Y14" s="34">
        <f t="shared" si="8"/>
        <v>-0.00183150928989565</v>
      </c>
      <c r="Z14" s="33">
        <f t="shared" si="27"/>
        <v>9840.48999999999</v>
      </c>
      <c r="AA14" s="33">
        <f t="shared" si="28"/>
        <v>957.803000000001</v>
      </c>
      <c r="AB14" s="33">
        <f t="shared" si="29"/>
        <v>474.163000000001</v>
      </c>
      <c r="AC14" s="35">
        <f t="shared" si="12"/>
        <v>0.0481848972967811</v>
      </c>
      <c r="AD14" s="36">
        <f t="shared" si="30"/>
        <v>14270.7</v>
      </c>
      <c r="AE14" s="54">
        <f t="shared" si="31"/>
        <v>16969.62</v>
      </c>
      <c r="AF14" s="36">
        <v>428121</v>
      </c>
      <c r="AG14" s="40">
        <f t="shared" si="32"/>
        <v>-1793.6</v>
      </c>
      <c r="AJ14" s="22"/>
    </row>
    <row r="15" spans="1:37" s="30" customFormat="1" ht="21" customHeight="1">
      <c r="A15" s="29">
        <v>46144</v>
      </c>
      <c r="B15" s="30" t="s">
        <v>18</v>
      </c>
      <c r="C15" s="22">
        <v>8</v>
      </c>
      <c r="D15" s="23">
        <v>2654.52</v>
      </c>
      <c r="E15" s="23">
        <v>117.883</v>
      </c>
      <c r="F15" s="23">
        <v>199.58</v>
      </c>
      <c r="G15" s="23">
        <v>-81.6969999999999</v>
      </c>
      <c r="H15" s="23">
        <v>2968.28</v>
      </c>
      <c r="I15" s="50">
        <v>-106.38</v>
      </c>
      <c r="J15" s="23">
        <v>293.043</v>
      </c>
      <c r="O15" s="31">
        <v>46144</v>
      </c>
      <c r="P15" s="32" t="s">
        <v>11</v>
      </c>
      <c r="Q15" s="32">
        <f t="shared" si="20"/>
        <v>30</v>
      </c>
      <c r="R15" s="33">
        <f t="shared" si="21"/>
        <v>7705.09</v>
      </c>
      <c r="S15" s="33">
        <f t="shared" si="22"/>
        <v>423.3935</v>
      </c>
      <c r="T15" s="32">
        <f t="shared" si="23"/>
        <v>478.45</v>
      </c>
      <c r="U15" s="33">
        <f t="shared" si="4"/>
        <v>-55.0565</v>
      </c>
      <c r="V15" s="34">
        <f t="shared" si="24"/>
        <v>0.0620953162130488</v>
      </c>
      <c r="W15" s="34">
        <f t="shared" si="25"/>
        <v>-0.00714547137022409</v>
      </c>
      <c r="X15" s="32">
        <f t="shared" si="26"/>
        <v>-731.59</v>
      </c>
      <c r="Y15" s="34">
        <f t="shared" si="8"/>
        <v>-0.125737964412714</v>
      </c>
      <c r="Z15" s="33">
        <f t="shared" si="27"/>
        <v>6549.96</v>
      </c>
      <c r="AA15" s="33">
        <f t="shared" si="28"/>
        <v>686.18</v>
      </c>
      <c r="AB15" s="33">
        <f t="shared" si="29"/>
        <v>207.73</v>
      </c>
      <c r="AC15" s="35">
        <f t="shared" si="12"/>
        <v>0.0317146974943358</v>
      </c>
      <c r="AD15" s="36">
        <f t="shared" si="30"/>
        <v>16805.4</v>
      </c>
      <c r="AE15" s="54">
        <f t="shared" si="31"/>
        <v>5818.37</v>
      </c>
      <c r="AF15" s="36">
        <v>504162</v>
      </c>
      <c r="AG15" s="40">
        <f t="shared" si="32"/>
        <v>-9100.31</v>
      </c>
      <c r="AJ15" s="22"/>
    </row>
    <row r="16" spans="1:37" s="30" customFormat="1" ht="21" customHeight="1">
      <c r="A16" s="29">
        <v>46144</v>
      </c>
      <c r="B16" s="30" t="s">
        <v>22</v>
      </c>
      <c r="C16" s="22">
        <v>5</v>
      </c>
      <c r="D16" s="23">
        <v>1509.68</v>
      </c>
      <c r="E16" s="23">
        <v>74.718</v>
      </c>
      <c r="F16" s="23">
        <v>151.6</v>
      </c>
      <c r="G16" s="23">
        <v>-76.882</v>
      </c>
      <c r="H16" s="23">
        <v>1509.68</v>
      </c>
      <c r="I16" s="50">
        <v>-44.34</v>
      </c>
      <c r="J16" s="23">
        <v>150.202</v>
      </c>
      <c r="O16" s="31">
        <v>46144</v>
      </c>
      <c r="P16" s="32" t="s">
        <v>4</v>
      </c>
      <c r="Q16" s="32">
        <f t="shared" si="20"/>
        <v>0</v>
      </c>
      <c r="R16" s="33">
        <f t="shared" si="21"/>
        <v>0</v>
      </c>
      <c r="S16" s="33">
        <f t="shared" si="22"/>
        <v>0</v>
      </c>
      <c r="T16" s="32">
        <f t="shared" si="23"/>
        <v>0</v>
      </c>
      <c r="U16" s="33">
        <f t="shared" si="4"/>
        <v>0</v>
      </c>
      <c r="V16" s="34">
        <f t="shared" si="24"/>
        <v>0</v>
      </c>
      <c r="W16" s="34">
        <f t="shared" si="25"/>
        <v>0</v>
      </c>
      <c r="X16" s="32">
        <f t="shared" si="26"/>
        <v>0</v>
      </c>
      <c r="Y16" s="34">
        <f t="shared" si="8"/>
        <v>0</v>
      </c>
      <c r="Z16" s="33">
        <f t="shared" si="27"/>
        <v>0</v>
      </c>
      <c r="AA16" s="33">
        <f t="shared" si="28"/>
        <v>0</v>
      </c>
      <c r="AB16" s="33">
        <f t="shared" si="29"/>
        <v>0</v>
      </c>
      <c r="AC16" s="35">
        <f t="shared" si="12"/>
        <v>0</v>
      </c>
      <c r="AD16" s="36">
        <f t="shared" si="30"/>
        <v>0</v>
      </c>
      <c r="AE16" s="54">
        <f t="shared" si="31"/>
        <v>0</v>
      </c>
      <c r="AF16" s="36">
        <v>0</v>
      </c>
      <c r="AG16" s="40">
        <f t="shared" si="32"/>
        <v>0</v>
      </c>
      <c r="AJ16" s="22"/>
    </row>
    <row r="17" spans="1:36" s="30" customFormat="1" ht="23" customHeight="1">
      <c r="A17" s="29">
        <v>46144</v>
      </c>
      <c r="B17" s="30" t="s">
        <v>26</v>
      </c>
      <c r="C17" s="22">
        <v>0</v>
      </c>
      <c r="D17" s="23">
        <v>0</v>
      </c>
      <c r="E17" s="23">
        <v>0</v>
      </c>
      <c r="F17" s="23">
        <v>18.35</v>
      </c>
      <c r="G17" s="23">
        <v>-18.35</v>
      </c>
      <c r="H17" s="23">
        <v>0</v>
      </c>
      <c r="I17" s="50">
        <v>0</v>
      </c>
      <c r="J17" s="23">
        <v>0</v>
      </c>
      <c r="O17" s="31">
        <v>46144</v>
      </c>
      <c r="P17" s="32" t="s">
        <v>19</v>
      </c>
      <c r="Q17" s="32">
        <f t="shared" si="20"/>
        <v>1</v>
      </c>
      <c r="R17" s="33">
        <f t="shared" si="21"/>
        <v>183.76</v>
      </c>
      <c r="S17" s="33">
        <f t="shared" si="22"/>
        <v>10.848</v>
      </c>
      <c r="T17" s="32">
        <f t="shared" si="23"/>
        <v>10.05</v>
      </c>
      <c r="U17" s="33">
        <f t="shared" si="4"/>
        <v>0.798</v>
      </c>
      <c r="V17" s="34">
        <f t="shared" si="24"/>
        <v>0.0546909011754462</v>
      </c>
      <c r="W17" s="34">
        <f t="shared" si="25"/>
        <v>0.00434262080975185</v>
      </c>
      <c r="X17" s="32">
        <f t="shared" si="26"/>
        <v>0</v>
      </c>
      <c r="Y17" s="34">
        <f t="shared" si="8"/>
        <v>0</v>
      </c>
      <c r="Z17" s="33">
        <f t="shared" si="27"/>
        <v>183.76</v>
      </c>
      <c r="AA17" s="33">
        <f t="shared" si="28"/>
        <v>20.036</v>
      </c>
      <c r="AB17" s="33">
        <f t="shared" si="29"/>
        <v>9.986</v>
      </c>
      <c r="AC17" s="35">
        <f t="shared" si="12"/>
        <v>0.0543426208097519</v>
      </c>
      <c r="AD17" s="36">
        <f t="shared" si="30"/>
        <v>0</v>
      </c>
      <c r="AE17" s="54">
        <f t="shared" si="31"/>
        <v>3991.98</v>
      </c>
      <c r="AF17" s="36">
        <v>0</v>
      </c>
      <c r="AG17" s="40">
        <f t="shared" si="32"/>
        <v>183.76</v>
      </c>
      <c r="AJ17" s="22"/>
    </row>
    <row r="18" spans="1:36" s="30" customFormat="1" ht="21" customHeight="1">
      <c r="A18" s="29">
        <v>46144</v>
      </c>
      <c r="B18" s="30" t="s">
        <v>27</v>
      </c>
      <c r="C18" s="22">
        <v>0</v>
      </c>
      <c r="D18" s="23">
        <v>0</v>
      </c>
      <c r="E18" s="23">
        <v>0</v>
      </c>
      <c r="F18" s="23">
        <v>11.56</v>
      </c>
      <c r="G18" s="23">
        <v>-11.56</v>
      </c>
      <c r="H18" s="23">
        <v>0</v>
      </c>
      <c r="I18" s="50">
        <v>0</v>
      </c>
      <c r="J18" s="23">
        <v>0</v>
      </c>
      <c r="O18" s="31">
        <v>46144</v>
      </c>
      <c r="P18" s="32" t="s">
        <v>18</v>
      </c>
      <c r="Q18" s="32">
        <f t="shared" si="20"/>
        <v>8</v>
      </c>
      <c r="R18" s="33">
        <f t="shared" si="21"/>
        <v>2654.52</v>
      </c>
      <c r="S18" s="33">
        <f t="shared" si="22"/>
        <v>117.883</v>
      </c>
      <c r="T18" s="32">
        <f t="shared" si="23"/>
        <v>199.58</v>
      </c>
      <c r="U18" s="33">
        <f t="shared" si="4"/>
        <v>-81.697</v>
      </c>
      <c r="V18" s="34">
        <f t="shared" si="24"/>
        <v>0.0751849675270859</v>
      </c>
      <c r="W18" s="34">
        <f t="shared" si="25"/>
        <v>-0.0307765622410078</v>
      </c>
      <c r="X18" s="32">
        <f t="shared" si="26"/>
        <v>-106.38</v>
      </c>
      <c r="Y18" s="34">
        <f t="shared" si="8"/>
        <v>-0.0371711101016807</v>
      </c>
      <c r="Z18" s="33">
        <f t="shared" si="27"/>
        <v>2968.28</v>
      </c>
      <c r="AA18" s="33">
        <f t="shared" si="28"/>
        <v>293.043</v>
      </c>
      <c r="AB18" s="33">
        <f t="shared" si="29"/>
        <v>93.463</v>
      </c>
      <c r="AC18" s="35">
        <f t="shared" si="12"/>
        <v>0.0314872586144164</v>
      </c>
      <c r="AD18" s="36">
        <f t="shared" si="30"/>
        <v>7399.8</v>
      </c>
      <c r="AE18" s="54">
        <f t="shared" si="31"/>
        <v>5658.72</v>
      </c>
      <c r="AF18" s="36">
        <v>221994</v>
      </c>
      <c r="AG18" s="40">
        <f t="shared" si="32"/>
        <v>-4745.28</v>
      </c>
      <c r="AJ18" s="22"/>
    </row>
    <row r="19" spans="1:36" s="30" customFormat="1" ht="21" customHeight="1">
      <c r="A19" s="29">
        <v>46145</v>
      </c>
      <c r="B19" s="30" t="s">
        <v>7</v>
      </c>
      <c r="C19" s="22">
        <v>45</v>
      </c>
      <c r="D19" s="23">
        <v>11951.35</v>
      </c>
      <c r="E19" s="23">
        <v>680.3005</v>
      </c>
      <c r="F19" s="23">
        <v>490.95</v>
      </c>
      <c r="G19" s="23">
        <v>189.3505</v>
      </c>
      <c r="H19" s="23">
        <v>1339.44</v>
      </c>
      <c r="I19" s="50">
        <v>0</v>
      </c>
      <c r="J19" s="23">
        <v>157.356</v>
      </c>
      <c r="O19" s="31">
        <v>46144</v>
      </c>
      <c r="P19" s="32" t="s">
        <v>22</v>
      </c>
      <c r="Q19" s="32">
        <f t="shared" si="20"/>
        <v>5</v>
      </c>
      <c r="R19" s="33">
        <f t="shared" si="21"/>
        <v>1509.68</v>
      </c>
      <c r="S19" s="33">
        <f t="shared" si="22"/>
        <v>74.718</v>
      </c>
      <c r="T19" s="32">
        <f t="shared" si="23"/>
        <v>151.6</v>
      </c>
      <c r="U19" s="33">
        <f t="shared" si="4"/>
        <v>-76.882</v>
      </c>
      <c r="V19" s="34">
        <f t="shared" si="24"/>
        <v>0.100418631763023</v>
      </c>
      <c r="W19" s="34">
        <f t="shared" si="25"/>
        <v>-0.0509260240580785</v>
      </c>
      <c r="X19" s="32">
        <f t="shared" si="26"/>
        <v>-44.34</v>
      </c>
      <c r="Y19" s="34">
        <f t="shared" si="8"/>
        <v>-0.0302591889936806</v>
      </c>
      <c r="Z19" s="33">
        <f t="shared" si="27"/>
        <v>1509.68</v>
      </c>
      <c r="AA19" s="33">
        <f t="shared" si="28"/>
        <v>150.202</v>
      </c>
      <c r="AB19" s="33">
        <f t="shared" si="29"/>
        <v>-1.398</v>
      </c>
      <c r="AC19" s="35">
        <f t="shared" si="12"/>
        <v>-0.000926024058078531</v>
      </c>
      <c r="AD19" s="36">
        <f t="shared" si="30"/>
        <v>4861.06666666667</v>
      </c>
      <c r="AE19" s="54">
        <f t="shared" si="31"/>
        <v>1465.34</v>
      </c>
      <c r="AF19" s="36">
        <v>145832</v>
      </c>
      <c r="AG19" s="40">
        <f t="shared" si="32"/>
        <v>-3351.38666666667</v>
      </c>
      <c r="AJ19" s="22"/>
    </row>
    <row r="20" spans="1:36" s="30" customFormat="1" ht="21" customHeight="1">
      <c r="A20" s="29">
        <v>46145</v>
      </c>
      <c r="B20" s="30" t="s">
        <v>9</v>
      </c>
      <c r="C20" s="22">
        <v>33</v>
      </c>
      <c r="D20" s="23">
        <v>11092.09</v>
      </c>
      <c r="E20" s="23">
        <v>540.170500000001</v>
      </c>
      <c r="F20" s="23">
        <v>508.27</v>
      </c>
      <c r="G20" s="23">
        <v>31.9005000000005</v>
      </c>
      <c r="H20" s="23">
        <v>376.98</v>
      </c>
      <c r="I20" s="50">
        <v>0</v>
      </c>
      <c r="J20" s="23">
        <v>33.902</v>
      </c>
      <c r="O20" s="31">
        <v>46144</v>
      </c>
      <c r="P20" s="32" t="s">
        <v>26</v>
      </c>
      <c r="Q20" s="32">
        <f t="shared" si="20"/>
        <v>0</v>
      </c>
      <c r="R20" s="33">
        <f t="shared" si="21"/>
        <v>0</v>
      </c>
      <c r="S20" s="33">
        <f t="shared" si="22"/>
        <v>0</v>
      </c>
      <c r="T20" s="32">
        <f t="shared" si="23"/>
        <v>18.35</v>
      </c>
      <c r="U20" s="33">
        <f t="shared" si="4"/>
        <v>-18.35</v>
      </c>
      <c r="V20" s="34">
        <f t="shared" si="24"/>
        <v>0</v>
      </c>
      <c r="W20" s="34">
        <f t="shared" si="25"/>
        <v>0</v>
      </c>
      <c r="X20" s="32">
        <f t="shared" si="26"/>
        <v>0</v>
      </c>
      <c r="Y20" s="34">
        <f t="shared" si="8"/>
        <v>0</v>
      </c>
      <c r="Z20" s="33">
        <f t="shared" si="27"/>
        <v>0</v>
      </c>
      <c r="AA20" s="33">
        <f t="shared" si="28"/>
        <v>0</v>
      </c>
      <c r="AB20" s="33">
        <f t="shared" si="29"/>
        <v>-18.35</v>
      </c>
      <c r="AC20" s="35">
        <f t="shared" si="12"/>
        <v>0</v>
      </c>
      <c r="AD20" s="36">
        <f t="shared" si="30"/>
        <v>0</v>
      </c>
      <c r="AE20" s="54">
        <f t="shared" si="31"/>
        <v>0</v>
      </c>
      <c r="AF20" s="36">
        <v>0</v>
      </c>
      <c r="AG20" s="40">
        <f t="shared" si="32"/>
        <v>0</v>
      </c>
      <c r="AJ20" s="22"/>
    </row>
    <row r="21" spans="1:36" s="30" customFormat="1" ht="21" customHeight="1">
      <c r="A21" s="29">
        <v>46145</v>
      </c>
      <c r="B21" s="30" t="s">
        <v>11</v>
      </c>
      <c r="C21" s="22">
        <v>27</v>
      </c>
      <c r="D21" s="23">
        <v>6998.14</v>
      </c>
      <c r="E21" s="23">
        <v>377.792</v>
      </c>
      <c r="F21" s="23">
        <v>476.17</v>
      </c>
      <c r="G21" s="23">
        <v>-98.3779999999996</v>
      </c>
      <c r="H21" s="23">
        <v>699.48</v>
      </c>
      <c r="I21" s="50">
        <v>-201.98</v>
      </c>
      <c r="J21" s="23">
        <v>87.8920000000001</v>
      </c>
      <c r="O21" s="31">
        <v>46144</v>
      </c>
      <c r="P21" s="32" t="s">
        <v>27</v>
      </c>
      <c r="Q21" s="32">
        <f t="shared" si="20"/>
        <v>0</v>
      </c>
      <c r="R21" s="33">
        <f t="shared" si="21"/>
        <v>0</v>
      </c>
      <c r="S21" s="33">
        <f t="shared" si="22"/>
        <v>0</v>
      </c>
      <c r="T21" s="32">
        <f t="shared" si="23"/>
        <v>11.56</v>
      </c>
      <c r="U21" s="33">
        <f t="shared" si="4"/>
        <v>-11.56</v>
      </c>
      <c r="V21" s="34">
        <f t="shared" si="24"/>
        <v>0</v>
      </c>
      <c r="W21" s="34">
        <f t="shared" si="25"/>
        <v>0</v>
      </c>
      <c r="X21" s="32">
        <f t="shared" si="26"/>
        <v>0</v>
      </c>
      <c r="Y21" s="34">
        <f t="shared" si="8"/>
        <v>0</v>
      </c>
      <c r="Z21" s="33">
        <f t="shared" si="27"/>
        <v>0</v>
      </c>
      <c r="AA21" s="33">
        <f t="shared" si="28"/>
        <v>0</v>
      </c>
      <c r="AB21" s="33">
        <f t="shared" si="29"/>
        <v>-11.56</v>
      </c>
      <c r="AC21" s="35">
        <f t="shared" si="12"/>
        <v>0</v>
      </c>
      <c r="AD21" s="36">
        <f t="shared" si="30"/>
        <v>0</v>
      </c>
      <c r="AE21" s="54">
        <f t="shared" si="31"/>
        <v>0</v>
      </c>
      <c r="AF21" s="36">
        <v>0</v>
      </c>
      <c r="AG21" s="40"/>
      <c r="AJ21" s="22"/>
    </row>
    <row r="22" spans="1:36" s="30" customFormat="1" ht="21" customHeight="1">
      <c r="A22" s="29">
        <v>46145</v>
      </c>
      <c r="B22" s="30" t="s">
        <v>4</v>
      </c>
      <c r="C22" s="22">
        <v>0</v>
      </c>
      <c r="D22" s="23">
        <v>0</v>
      </c>
      <c r="E22" s="23">
        <v>0</v>
      </c>
      <c r="F22" s="23">
        <v>0</v>
      </c>
      <c r="G22" s="23">
        <v>0</v>
      </c>
      <c r="H22" s="23">
        <v>0</v>
      </c>
      <c r="I22" s="50">
        <v>0</v>
      </c>
      <c r="J22" s="23">
        <v>0</v>
      </c>
      <c r="O22" s="31"/>
      <c r="P22" s="32"/>
      <c r="Q22" s="32">
        <f t="shared" si="20"/>
        <v>0</v>
      </c>
      <c r="R22" s="33">
        <f t="shared" si="21"/>
        <v>0</v>
      </c>
      <c r="S22" s="33">
        <f t="shared" si="22"/>
        <v>0</v>
      </c>
      <c r="T22" s="32">
        <f t="shared" si="23"/>
        <v>0</v>
      </c>
      <c r="U22" s="33">
        <f t="shared" si="4"/>
        <v>0</v>
      </c>
      <c r="V22" s="34">
        <f t="shared" si="24"/>
        <v>0</v>
      </c>
      <c r="W22" s="34">
        <f t="shared" si="25"/>
        <v>0</v>
      </c>
      <c r="X22" s="32">
        <f t="shared" si="26"/>
        <v>0</v>
      </c>
      <c r="Y22" s="34">
        <f t="shared" si="8"/>
        <v>0</v>
      </c>
      <c r="Z22" s="33">
        <f t="shared" si="27"/>
        <v>0</v>
      </c>
      <c r="AA22" s="33">
        <f t="shared" si="28"/>
        <v>0</v>
      </c>
      <c r="AB22" s="33">
        <f t="shared" si="29"/>
        <v>0</v>
      </c>
      <c r="AC22" s="35">
        <f t="shared" si="12"/>
        <v>0</v>
      </c>
      <c r="AD22" s="36">
        <f t="shared" si="30"/>
        <v>0</v>
      </c>
      <c r="AE22" s="54">
        <f t="shared" si="31"/>
        <v>0</v>
      </c>
      <c r="AF22" s="36">
        <v>0</v>
      </c>
      <c r="AG22" s="40"/>
      <c r="AJ22" s="22"/>
    </row>
    <row r="23" spans="1:36" s="30" customFormat="1" ht="21" customHeight="1">
      <c r="A23" s="29">
        <v>46145</v>
      </c>
      <c r="B23" s="30" t="s">
        <v>19</v>
      </c>
      <c r="C23" s="22">
        <v>0</v>
      </c>
      <c r="D23" s="23">
        <v>0</v>
      </c>
      <c r="E23" s="23">
        <v>0</v>
      </c>
      <c r="F23" s="23">
        <v>10.05</v>
      </c>
      <c r="G23" s="23">
        <v>-10.05</v>
      </c>
      <c r="H23" s="23">
        <v>0</v>
      </c>
      <c r="I23" s="50">
        <v>0</v>
      </c>
      <c r="J23" s="23">
        <v>0</v>
      </c>
      <c r="O23" s="51" t="s">
        <v>50904</v>
      </c>
      <c r="P23" s="51"/>
      <c r="Q23" s="42">
        <f t="shared" ref="Q23:T23" si="33">SUM(Q13:Q22)</f>
        <v>142</v>
      </c>
      <c r="R23" s="42">
        <f t="shared" si="33"/>
        <v>39245.9</v>
      </c>
      <c r="S23" s="42">
        <f t="shared" si="33"/>
        <v>2137.742</v>
      </c>
      <c r="T23" s="42">
        <f t="shared" si="33"/>
        <v>1833.99</v>
      </c>
      <c r="U23" s="46">
        <f t="shared" si="4"/>
        <v>303.752000000001</v>
      </c>
      <c r="V23" s="52">
        <f>T23/R23</f>
        <v>0.0467307413003651</v>
      </c>
      <c r="W23" s="52">
        <f>U23/R23</f>
        <v>0.00773971293816682</v>
      </c>
      <c r="X23" s="42">
        <f t="shared" ref="X23:AB23" si="34">SUM(X13:X22)</f>
        <v>-900.3</v>
      </c>
      <c r="Y23" s="52">
        <f t="shared" si="8"/>
        <v>-0.0273561273714417</v>
      </c>
      <c r="Z23" s="42">
        <f t="shared" si="34"/>
        <v>33810.66</v>
      </c>
      <c r="AA23" s="42">
        <f t="shared" si="34"/>
        <v>3489.666</v>
      </c>
      <c r="AB23" s="42">
        <f t="shared" si="34"/>
        <v>1655.676</v>
      </c>
      <c r="AC23" s="53">
        <f t="shared" si="12"/>
        <v>0.0489690529554881</v>
      </c>
      <c r="AD23" s="42">
        <f t="shared" ref="AD23:AF23" si="35">SUM(AD13:AD22)</f>
        <v>60751.1333333333</v>
      </c>
      <c r="AE23" s="42">
        <f t="shared" si="35"/>
        <v>69155.34</v>
      </c>
      <c r="AF23" s="42">
        <f t="shared" si="35"/>
        <v>1822534</v>
      </c>
      <c r="AG23" s="40"/>
      <c r="AJ23" s="22"/>
    </row>
    <row r="24" spans="1:36" s="30" customFormat="1" ht="21" customHeight="1">
      <c r="A24" s="29">
        <v>46145</v>
      </c>
      <c r="B24" s="30" t="s">
        <v>18</v>
      </c>
      <c r="C24" s="22">
        <v>13</v>
      </c>
      <c r="D24" s="23">
        <v>4245.94</v>
      </c>
      <c r="E24" s="23">
        <v>217.991</v>
      </c>
      <c r="F24" s="23">
        <v>215.49</v>
      </c>
      <c r="G24" s="23">
        <v>2.50100000000012</v>
      </c>
      <c r="H24" s="23">
        <v>0</v>
      </c>
      <c r="I24" s="50">
        <v>-363.98</v>
      </c>
      <c r="J24" s="23">
        <v>0</v>
      </c>
      <c r="O24" s="31">
        <v>46145</v>
      </c>
      <c r="P24" s="32" t="s">
        <v>7</v>
      </c>
      <c r="Q24" s="32">
        <f t="shared" ref="Q24:Q33" si="36">SUMIFS($C:$C,$A:$A,$O:$O,$B:$B,P24)</f>
        <v>45</v>
      </c>
      <c r="R24" s="33">
        <f t="shared" ref="R24:R33" si="37">SUMIFS($D:$D,$A:$A,$O:$O,$B:$B,P24)</f>
        <v>11951.35</v>
      </c>
      <c r="S24" s="33">
        <f t="shared" ref="S24:S33" si="38">SUMIFS($E:$E,$A:$A,$O:$O,$B:$B,P24)</f>
        <v>680.3005</v>
      </c>
      <c r="T24" s="32">
        <f t="shared" ref="T24:T33" si="39">SUMIFS($F:$F,$A:$A,$O:$O,$B:$B,P24)</f>
        <v>490.95</v>
      </c>
      <c r="U24" s="33">
        <f t="shared" si="4"/>
        <v>189.3505</v>
      </c>
      <c r="V24" s="34">
        <f t="shared" ref="V24:V33" si="40">IFERROR(T24/R24,0)</f>
        <v>0.0410790412798554</v>
      </c>
      <c r="W24" s="34">
        <f t="shared" ref="W24:W33" si="41">IFERROR(U24/R24,0)</f>
        <v>0.0158434402808051</v>
      </c>
      <c r="X24" s="32">
        <f t="shared" ref="X24:X33" si="42">SUMIFS($I:$I,$A:$A,$O:$O,$B:$B,P24)</f>
        <v>0</v>
      </c>
      <c r="Y24" s="34">
        <f t="shared" si="8"/>
        <v>0</v>
      </c>
      <c r="Z24" s="33">
        <f t="shared" ref="Z24:Z33" si="43">SUMIFS($H:$H,$A:$A,$O:$O,$B:$B,P24)</f>
        <v>1339.44</v>
      </c>
      <c r="AA24" s="33">
        <f t="shared" ref="AA24:AA33" si="44">SUMIFS($J:$J,$A:$A,$O:$O,$B:$B,P24)</f>
        <v>157.356</v>
      </c>
      <c r="AB24" s="33">
        <f t="shared" ref="AB24:AB33" si="45">AA24-T24</f>
        <v>-333.594</v>
      </c>
      <c r="AC24" s="35">
        <f t="shared" si="12"/>
        <v>-0.249054828883713</v>
      </c>
      <c r="AD24" s="36">
        <f t="shared" ref="AD24:AD33" si="46">AF24/30</f>
        <v>17414.1666666667</v>
      </c>
      <c r="AE24" s="54">
        <f t="shared" ref="AE24:AE33" si="47">X24+Z24+AE13</f>
        <v>36590.75</v>
      </c>
      <c r="AF24" s="36">
        <v>522425</v>
      </c>
      <c r="AG24" s="40">
        <f t="shared" ref="AG24:AG31" si="48">R24-AD24</f>
        <v>-5462.8166666667</v>
      </c>
      <c r="AJ24" s="22"/>
    </row>
    <row r="25" spans="1:36" s="30" customFormat="1" ht="21" customHeight="1">
      <c r="A25" s="29">
        <v>46145</v>
      </c>
      <c r="B25" s="30" t="s">
        <v>22</v>
      </c>
      <c r="C25" s="22">
        <v>8</v>
      </c>
      <c r="D25" s="23">
        <v>2432.84</v>
      </c>
      <c r="E25" s="23">
        <v>136.216</v>
      </c>
      <c r="F25" s="23">
        <v>155.26</v>
      </c>
      <c r="G25" s="23">
        <v>-19.0439999999999</v>
      </c>
      <c r="H25" s="23">
        <v>461.74</v>
      </c>
      <c r="I25" s="50">
        <v>-294.68</v>
      </c>
      <c r="J25" s="23">
        <v>43.826</v>
      </c>
      <c r="O25" s="31">
        <v>46145</v>
      </c>
      <c r="P25" s="32" t="s">
        <v>9</v>
      </c>
      <c r="Q25" s="32">
        <f t="shared" si="36"/>
        <v>33</v>
      </c>
      <c r="R25" s="33">
        <f t="shared" si="37"/>
        <v>11092.09</v>
      </c>
      <c r="S25" s="33">
        <f t="shared" si="38"/>
        <v>540.170500000001</v>
      </c>
      <c r="T25" s="32">
        <f t="shared" si="39"/>
        <v>508.27</v>
      </c>
      <c r="U25" s="33">
        <f t="shared" si="4"/>
        <v>31.900500000001</v>
      </c>
      <c r="V25" s="34">
        <f t="shared" si="40"/>
        <v>0.0458227439553772</v>
      </c>
      <c r="W25" s="34">
        <f t="shared" si="41"/>
        <v>0.00287596837025313</v>
      </c>
      <c r="X25" s="32">
        <f t="shared" si="42"/>
        <v>0</v>
      </c>
      <c r="Y25" s="34">
        <f t="shared" si="8"/>
        <v>0</v>
      </c>
      <c r="Z25" s="33">
        <f t="shared" si="43"/>
        <v>376.98</v>
      </c>
      <c r="AA25" s="33">
        <f t="shared" si="44"/>
        <v>33.902</v>
      </c>
      <c r="AB25" s="33">
        <f t="shared" si="45"/>
        <v>-474.368</v>
      </c>
      <c r="AC25" s="35">
        <f t="shared" si="12"/>
        <v>-1.25833731232426</v>
      </c>
      <c r="AD25" s="36">
        <f t="shared" si="46"/>
        <v>14270.7</v>
      </c>
      <c r="AE25" s="54">
        <f t="shared" si="47"/>
        <v>17346.6</v>
      </c>
      <c r="AF25" s="36">
        <v>428121</v>
      </c>
      <c r="AG25" s="40">
        <f t="shared" si="48"/>
        <v>-3178.61</v>
      </c>
      <c r="AJ25" s="22"/>
    </row>
    <row r="26" spans="1:36" s="30" customFormat="1" ht="21" customHeight="1">
      <c r="A26" s="29">
        <v>46145</v>
      </c>
      <c r="B26" s="30" t="s">
        <v>26</v>
      </c>
      <c r="C26" s="22">
        <v>0</v>
      </c>
      <c r="D26" s="23">
        <v>0</v>
      </c>
      <c r="E26" s="23">
        <v>0</v>
      </c>
      <c r="F26" s="23">
        <v>17.91</v>
      </c>
      <c r="G26" s="23">
        <v>-17.91</v>
      </c>
      <c r="H26" s="23">
        <v>0</v>
      </c>
      <c r="I26" s="50">
        <v>0</v>
      </c>
      <c r="J26" s="23">
        <v>0</v>
      </c>
      <c r="O26" s="31">
        <v>46145</v>
      </c>
      <c r="P26" s="32" t="s">
        <v>11</v>
      </c>
      <c r="Q26" s="32">
        <f t="shared" si="36"/>
        <v>27</v>
      </c>
      <c r="R26" s="33">
        <f t="shared" si="37"/>
        <v>6998.14</v>
      </c>
      <c r="S26" s="33">
        <f t="shared" si="38"/>
        <v>377.792</v>
      </c>
      <c r="T26" s="32">
        <f t="shared" si="39"/>
        <v>476.17</v>
      </c>
      <c r="U26" s="33">
        <f t="shared" si="4"/>
        <v>-98.378</v>
      </c>
      <c r="V26" s="34">
        <f t="shared" si="40"/>
        <v>0.0680423655428442</v>
      </c>
      <c r="W26" s="34">
        <f t="shared" si="41"/>
        <v>-0.0140577353411049</v>
      </c>
      <c r="X26" s="32">
        <f t="shared" si="42"/>
        <v>-201.98</v>
      </c>
      <c r="Y26" s="34">
        <f t="shared" si="8"/>
        <v>-0.405989949748744</v>
      </c>
      <c r="Z26" s="33">
        <f t="shared" si="43"/>
        <v>699.48</v>
      </c>
      <c r="AA26" s="33">
        <f t="shared" si="44"/>
        <v>87.8920000000001</v>
      </c>
      <c r="AB26" s="33">
        <f t="shared" si="45"/>
        <v>-388.278</v>
      </c>
      <c r="AC26" s="35">
        <f t="shared" si="12"/>
        <v>-0.555095213587236</v>
      </c>
      <c r="AD26" s="36">
        <f t="shared" si="46"/>
        <v>16805.4</v>
      </c>
      <c r="AE26" s="54">
        <f t="shared" si="47"/>
        <v>6315.87</v>
      </c>
      <c r="AF26" s="36">
        <v>504162</v>
      </c>
      <c r="AG26" s="40">
        <f t="shared" si="48"/>
        <v>-9807.26</v>
      </c>
      <c r="AJ26" s="22"/>
    </row>
    <row r="27" spans="1:36" s="30" customFormat="1" ht="21" customHeight="1">
      <c r="A27" s="29">
        <v>46145</v>
      </c>
      <c r="B27" s="30" t="s">
        <v>27</v>
      </c>
      <c r="C27" s="22">
        <v>0</v>
      </c>
      <c r="D27" s="23">
        <v>0</v>
      </c>
      <c r="E27" s="23">
        <v>0</v>
      </c>
      <c r="F27" s="23">
        <v>13.01</v>
      </c>
      <c r="G27" s="23">
        <v>-13.01</v>
      </c>
      <c r="H27" s="23">
        <v>0</v>
      </c>
      <c r="I27" s="50">
        <v>0</v>
      </c>
      <c r="J27" s="23">
        <v>0</v>
      </c>
      <c r="O27" s="31">
        <v>46145</v>
      </c>
      <c r="P27" s="32" t="s">
        <v>4</v>
      </c>
      <c r="Q27" s="32">
        <f t="shared" si="36"/>
        <v>0</v>
      </c>
      <c r="R27" s="33">
        <f t="shared" si="37"/>
        <v>0</v>
      </c>
      <c r="S27" s="33">
        <f t="shared" si="38"/>
        <v>0</v>
      </c>
      <c r="T27" s="32">
        <f t="shared" si="39"/>
        <v>0</v>
      </c>
      <c r="U27" s="33">
        <f t="shared" si="4"/>
        <v>0</v>
      </c>
      <c r="V27" s="34">
        <f t="shared" si="40"/>
        <v>0</v>
      </c>
      <c r="W27" s="34">
        <f t="shared" si="41"/>
        <v>0</v>
      </c>
      <c r="X27" s="32">
        <f t="shared" si="42"/>
        <v>0</v>
      </c>
      <c r="Y27" s="34">
        <f t="shared" si="8"/>
        <v>0</v>
      </c>
      <c r="Z27" s="33">
        <f t="shared" si="43"/>
        <v>0</v>
      </c>
      <c r="AA27" s="33">
        <f t="shared" si="44"/>
        <v>0</v>
      </c>
      <c r="AB27" s="33">
        <f t="shared" si="45"/>
        <v>0</v>
      </c>
      <c r="AC27" s="35">
        <f t="shared" si="12"/>
        <v>0</v>
      </c>
      <c r="AD27" s="36">
        <f t="shared" si="46"/>
        <v>0</v>
      </c>
      <c r="AE27" s="54">
        <f t="shared" si="47"/>
        <v>0</v>
      </c>
      <c r="AF27" s="36">
        <v>0</v>
      </c>
      <c r="AG27" s="40">
        <f t="shared" si="48"/>
        <v>0</v>
      </c>
      <c r="AJ27" s="22"/>
    </row>
    <row r="28" spans="1:36" s="30" customFormat="1" ht="21" customHeight="1">
      <c r="A28" s="29">
        <v>46146</v>
      </c>
      <c r="B28" s="30" t="s">
        <v>7</v>
      </c>
      <c r="C28" s="22">
        <v>47</v>
      </c>
      <c r="D28" s="23">
        <v>11922.2</v>
      </c>
      <c r="E28" s="23">
        <v>699.955</v>
      </c>
      <c r="F28" s="23">
        <v>458.69</v>
      </c>
      <c r="G28" s="23">
        <v>241.265</v>
      </c>
      <c r="H28" s="23">
        <v>9369.52999999999</v>
      </c>
      <c r="I28" s="50">
        <v>0</v>
      </c>
      <c r="J28" s="23">
        <v>993.514</v>
      </c>
      <c r="O28" s="31">
        <v>46145</v>
      </c>
      <c r="P28" s="32" t="s">
        <v>19</v>
      </c>
      <c r="Q28" s="32">
        <f t="shared" si="36"/>
        <v>0</v>
      </c>
      <c r="R28" s="33">
        <f t="shared" si="37"/>
        <v>0</v>
      </c>
      <c r="S28" s="33">
        <f t="shared" si="38"/>
        <v>0</v>
      </c>
      <c r="T28" s="32">
        <f t="shared" si="39"/>
        <v>10.05</v>
      </c>
      <c r="U28" s="33">
        <f t="shared" si="4"/>
        <v>-10.05</v>
      </c>
      <c r="V28" s="34">
        <f t="shared" si="40"/>
        <v>0</v>
      </c>
      <c r="W28" s="34">
        <f t="shared" si="41"/>
        <v>0</v>
      </c>
      <c r="X28" s="32">
        <f t="shared" si="42"/>
        <v>0</v>
      </c>
      <c r="Y28" s="34">
        <f t="shared" si="8"/>
        <v>0</v>
      </c>
      <c r="Z28" s="33">
        <f t="shared" si="43"/>
        <v>0</v>
      </c>
      <c r="AA28" s="33">
        <f t="shared" si="44"/>
        <v>0</v>
      </c>
      <c r="AB28" s="33">
        <f t="shared" si="45"/>
        <v>-10.05</v>
      </c>
      <c r="AC28" s="35">
        <f t="shared" si="12"/>
        <v>0</v>
      </c>
      <c r="AD28" s="36">
        <f t="shared" si="46"/>
        <v>0</v>
      </c>
      <c r="AE28" s="54">
        <f t="shared" si="47"/>
        <v>3991.98</v>
      </c>
      <c r="AF28" s="36">
        <v>0</v>
      </c>
      <c r="AG28" s="40">
        <f t="shared" si="48"/>
        <v>0</v>
      </c>
      <c r="AJ28" s="22"/>
    </row>
    <row r="29" spans="1:36" s="30" customFormat="1" ht="21" customHeight="1">
      <c r="A29" s="29">
        <v>46146</v>
      </c>
      <c r="B29" s="30" t="s">
        <v>9</v>
      </c>
      <c r="C29" s="22">
        <v>35</v>
      </c>
      <c r="D29" s="23">
        <v>12561.58</v>
      </c>
      <c r="E29" s="23">
        <v>630.097000000001</v>
      </c>
      <c r="F29" s="23">
        <v>450.91</v>
      </c>
      <c r="G29" s="23">
        <v>179.187000000001</v>
      </c>
      <c r="H29" s="23">
        <v>12506.78</v>
      </c>
      <c r="I29" s="50">
        <v>0</v>
      </c>
      <c r="J29" s="23">
        <v>1226.096</v>
      </c>
      <c r="O29" s="31">
        <v>46145</v>
      </c>
      <c r="P29" s="32" t="s">
        <v>18</v>
      </c>
      <c r="Q29" s="32">
        <f t="shared" si="36"/>
        <v>13</v>
      </c>
      <c r="R29" s="33">
        <f t="shared" si="37"/>
        <v>4245.94</v>
      </c>
      <c r="S29" s="33">
        <f t="shared" si="38"/>
        <v>217.991</v>
      </c>
      <c r="T29" s="32">
        <f t="shared" si="39"/>
        <v>215.49</v>
      </c>
      <c r="U29" s="33">
        <f t="shared" si="4"/>
        <v>2.501</v>
      </c>
      <c r="V29" s="34">
        <f t="shared" si="40"/>
        <v>0.050752012510775</v>
      </c>
      <c r="W29" s="34">
        <f t="shared" si="41"/>
        <v>0.000589033288270679</v>
      </c>
      <c r="X29" s="32">
        <f t="shared" si="42"/>
        <v>-363.98</v>
      </c>
      <c r="Y29" s="34">
        <f t="shared" si="8"/>
        <v>1</v>
      </c>
      <c r="Z29" s="33">
        <f t="shared" si="43"/>
        <v>0</v>
      </c>
      <c r="AA29" s="33">
        <f t="shared" si="44"/>
        <v>0</v>
      </c>
      <c r="AB29" s="33">
        <f t="shared" si="45"/>
        <v>-215.49</v>
      </c>
      <c r="AC29" s="35">
        <f t="shared" si="12"/>
        <v>0</v>
      </c>
      <c r="AD29" s="36">
        <f t="shared" si="46"/>
        <v>7399.8</v>
      </c>
      <c r="AE29" s="54">
        <f t="shared" si="47"/>
        <v>5294.74</v>
      </c>
      <c r="AF29" s="36">
        <v>221994</v>
      </c>
      <c r="AG29" s="40">
        <f t="shared" si="48"/>
        <v>-3153.86</v>
      </c>
      <c r="AJ29" s="22"/>
    </row>
    <row r="30" spans="1:36" s="30" customFormat="1" ht="21" customHeight="1">
      <c r="A30" s="29">
        <v>46146</v>
      </c>
      <c r="B30" s="30" t="s">
        <v>11</v>
      </c>
      <c r="C30" s="22">
        <v>29</v>
      </c>
      <c r="D30" s="23">
        <v>6370.57</v>
      </c>
      <c r="E30" s="23">
        <v>336.6755</v>
      </c>
      <c r="F30" s="23">
        <v>398.26</v>
      </c>
      <c r="G30" s="23">
        <v>-61.5844999999996</v>
      </c>
      <c r="H30" s="23">
        <v>8613.86</v>
      </c>
      <c r="I30" s="50">
        <v>-71.61</v>
      </c>
      <c r="J30" s="23">
        <v>901.4215</v>
      </c>
      <c r="O30" s="31">
        <v>46145</v>
      </c>
      <c r="P30" s="32" t="s">
        <v>22</v>
      </c>
      <c r="Q30" s="32">
        <f t="shared" si="36"/>
        <v>8</v>
      </c>
      <c r="R30" s="33">
        <f t="shared" si="37"/>
        <v>2432.84</v>
      </c>
      <c r="S30" s="33">
        <f t="shared" si="38"/>
        <v>136.216</v>
      </c>
      <c r="T30" s="32">
        <f t="shared" si="39"/>
        <v>155.26</v>
      </c>
      <c r="U30" s="33">
        <f t="shared" si="4"/>
        <v>-19.044</v>
      </c>
      <c r="V30" s="34">
        <f t="shared" si="40"/>
        <v>0.0638184179806317</v>
      </c>
      <c r="W30" s="34">
        <f t="shared" si="41"/>
        <v>-0.00782788839381134</v>
      </c>
      <c r="X30" s="32">
        <f t="shared" si="42"/>
        <v>-294.68</v>
      </c>
      <c r="Y30" s="34">
        <f t="shared" si="8"/>
        <v>-1.76391715551299</v>
      </c>
      <c r="Z30" s="33">
        <f t="shared" si="43"/>
        <v>461.74</v>
      </c>
      <c r="AA30" s="33">
        <f t="shared" si="44"/>
        <v>43.826</v>
      </c>
      <c r="AB30" s="33">
        <f t="shared" si="45"/>
        <v>-111.434</v>
      </c>
      <c r="AC30" s="35">
        <f t="shared" si="12"/>
        <v>-0.24133495040499</v>
      </c>
      <c r="AD30" s="36">
        <f t="shared" si="46"/>
        <v>4861.06666666667</v>
      </c>
      <c r="AE30" s="54">
        <f t="shared" si="47"/>
        <v>1632.4</v>
      </c>
      <c r="AF30" s="36">
        <v>145832</v>
      </c>
      <c r="AG30" s="40">
        <f t="shared" si="48"/>
        <v>-2428.22666666667</v>
      </c>
      <c r="AJ30" s="22"/>
    </row>
    <row r="31" spans="1:36" s="30" customFormat="1" ht="21" customHeight="1">
      <c r="A31" s="29">
        <v>46146</v>
      </c>
      <c r="B31" s="30" t="s">
        <v>4</v>
      </c>
      <c r="C31" s="22">
        <v>0</v>
      </c>
      <c r="D31" s="23">
        <v>0</v>
      </c>
      <c r="E31" s="23">
        <v>0</v>
      </c>
      <c r="F31" s="23">
        <v>0</v>
      </c>
      <c r="G31" s="23">
        <v>0</v>
      </c>
      <c r="H31" s="23">
        <v>0</v>
      </c>
      <c r="I31" s="50">
        <v>0</v>
      </c>
      <c r="J31" s="23">
        <v>0</v>
      </c>
      <c r="O31" s="31">
        <v>46145</v>
      </c>
      <c r="P31" s="32" t="s">
        <v>26</v>
      </c>
      <c r="Q31" s="32">
        <f t="shared" si="36"/>
        <v>0</v>
      </c>
      <c r="R31" s="33">
        <f t="shared" si="37"/>
        <v>0</v>
      </c>
      <c r="S31" s="33">
        <f t="shared" si="38"/>
        <v>0</v>
      </c>
      <c r="T31" s="32">
        <f t="shared" si="39"/>
        <v>17.91</v>
      </c>
      <c r="U31" s="33">
        <f t="shared" si="4"/>
        <v>-17.91</v>
      </c>
      <c r="V31" s="34">
        <f t="shared" si="40"/>
        <v>0</v>
      </c>
      <c r="W31" s="34">
        <f t="shared" si="41"/>
        <v>0</v>
      </c>
      <c r="X31" s="32">
        <f t="shared" si="42"/>
        <v>0</v>
      </c>
      <c r="Y31" s="34">
        <f t="shared" si="8"/>
        <v>0</v>
      </c>
      <c r="Z31" s="33">
        <f t="shared" si="43"/>
        <v>0</v>
      </c>
      <c r="AA31" s="33">
        <f t="shared" si="44"/>
        <v>0</v>
      </c>
      <c r="AB31" s="33">
        <f t="shared" si="45"/>
        <v>-17.91</v>
      </c>
      <c r="AC31" s="35">
        <f t="shared" si="12"/>
        <v>0</v>
      </c>
      <c r="AD31" s="36">
        <f t="shared" si="46"/>
        <v>0</v>
      </c>
      <c r="AE31" s="54">
        <f t="shared" si="47"/>
        <v>0</v>
      </c>
      <c r="AF31" s="36">
        <v>0</v>
      </c>
      <c r="AG31" s="40">
        <f t="shared" si="48"/>
        <v>0</v>
      </c>
      <c r="AJ31" s="22"/>
    </row>
    <row r="32" spans="1:36" s="30" customFormat="1" ht="21" customHeight="1">
      <c r="A32" s="29">
        <v>46146</v>
      </c>
      <c r="B32" s="30" t="s">
        <v>19</v>
      </c>
      <c r="C32" s="22">
        <v>0</v>
      </c>
      <c r="D32" s="23">
        <v>0</v>
      </c>
      <c r="E32" s="23">
        <v>0</v>
      </c>
      <c r="F32" s="23">
        <v>10.2</v>
      </c>
      <c r="G32" s="23">
        <v>-10.2</v>
      </c>
      <c r="H32" s="23">
        <v>0</v>
      </c>
      <c r="I32" s="50">
        <v>0</v>
      </c>
      <c r="J32" s="23">
        <v>0</v>
      </c>
      <c r="O32" s="31">
        <v>46145</v>
      </c>
      <c r="P32" s="32" t="s">
        <v>27</v>
      </c>
      <c r="Q32" s="32">
        <f t="shared" si="36"/>
        <v>0</v>
      </c>
      <c r="R32" s="33">
        <f t="shared" si="37"/>
        <v>0</v>
      </c>
      <c r="S32" s="33">
        <f t="shared" si="38"/>
        <v>0</v>
      </c>
      <c r="T32" s="32">
        <f t="shared" si="39"/>
        <v>13.01</v>
      </c>
      <c r="U32" s="33">
        <f t="shared" si="4"/>
        <v>-13.01</v>
      </c>
      <c r="V32" s="34">
        <f t="shared" si="40"/>
        <v>0</v>
      </c>
      <c r="W32" s="34">
        <f t="shared" si="41"/>
        <v>0</v>
      </c>
      <c r="X32" s="32">
        <f t="shared" si="42"/>
        <v>0</v>
      </c>
      <c r="Y32" s="34">
        <f t="shared" si="8"/>
        <v>0</v>
      </c>
      <c r="Z32" s="33">
        <f t="shared" si="43"/>
        <v>0</v>
      </c>
      <c r="AA32" s="33">
        <f t="shared" si="44"/>
        <v>0</v>
      </c>
      <c r="AB32" s="33">
        <f t="shared" si="45"/>
        <v>-13.01</v>
      </c>
      <c r="AC32" s="35">
        <f t="shared" si="12"/>
        <v>0</v>
      </c>
      <c r="AD32" s="36">
        <f t="shared" si="46"/>
        <v>0</v>
      </c>
      <c r="AE32" s="54">
        <f t="shared" si="47"/>
        <v>0</v>
      </c>
      <c r="AF32" s="36">
        <v>0</v>
      </c>
      <c r="AG32" s="40"/>
      <c r="AJ32" s="22"/>
    </row>
    <row r="33" spans="1:36" s="30" customFormat="1" ht="21" customHeight="1">
      <c r="A33" s="29">
        <v>46146</v>
      </c>
      <c r="B33" s="30" t="s">
        <v>18</v>
      </c>
      <c r="C33" s="22">
        <v>12</v>
      </c>
      <c r="D33" s="23">
        <v>3189.22</v>
      </c>
      <c r="E33" s="23">
        <v>163.104</v>
      </c>
      <c r="F33" s="23">
        <v>196.93</v>
      </c>
      <c r="G33" s="23">
        <v>-33.8259999999999</v>
      </c>
      <c r="H33" s="23">
        <v>5103.46</v>
      </c>
      <c r="I33" s="50">
        <v>0</v>
      </c>
      <c r="J33" s="23">
        <v>511.946</v>
      </c>
      <c r="O33" s="31"/>
      <c r="P33" s="32"/>
      <c r="Q33" s="32">
        <f t="shared" si="36"/>
        <v>0</v>
      </c>
      <c r="R33" s="33">
        <f t="shared" si="37"/>
        <v>0</v>
      </c>
      <c r="S33" s="33">
        <f t="shared" si="38"/>
        <v>0</v>
      </c>
      <c r="T33" s="32">
        <f t="shared" si="39"/>
        <v>0</v>
      </c>
      <c r="U33" s="33">
        <f t="shared" si="4"/>
        <v>0</v>
      </c>
      <c r="V33" s="34">
        <f t="shared" si="40"/>
        <v>0</v>
      </c>
      <c r="W33" s="34">
        <f t="shared" si="41"/>
        <v>0</v>
      </c>
      <c r="X33" s="32">
        <f t="shared" si="42"/>
        <v>0</v>
      </c>
      <c r="Y33" s="34">
        <f t="shared" si="8"/>
        <v>0</v>
      </c>
      <c r="Z33" s="33">
        <f t="shared" si="43"/>
        <v>0</v>
      </c>
      <c r="AA33" s="33">
        <f t="shared" si="44"/>
        <v>0</v>
      </c>
      <c r="AB33" s="33">
        <f t="shared" si="45"/>
        <v>0</v>
      </c>
      <c r="AC33" s="35">
        <f t="shared" si="12"/>
        <v>0</v>
      </c>
      <c r="AD33" s="36">
        <f t="shared" si="46"/>
        <v>0</v>
      </c>
      <c r="AE33" s="54">
        <f t="shared" si="47"/>
        <v>0</v>
      </c>
      <c r="AF33" s="36">
        <v>0</v>
      </c>
      <c r="AG33" s="40"/>
      <c r="AJ33" s="22"/>
    </row>
    <row r="34" spans="1:36" s="30" customFormat="1" ht="21" customHeight="1">
      <c r="A34" s="29">
        <v>46146</v>
      </c>
      <c r="B34" s="30" t="s">
        <v>22</v>
      </c>
      <c r="C34" s="22">
        <v>5</v>
      </c>
      <c r="D34" s="23">
        <v>1316.68</v>
      </c>
      <c r="E34" s="23">
        <v>66.799</v>
      </c>
      <c r="F34" s="23">
        <v>126.96</v>
      </c>
      <c r="G34" s="23">
        <v>-60.161</v>
      </c>
      <c r="H34" s="23">
        <v>2685.84</v>
      </c>
      <c r="I34" s="50">
        <v>0</v>
      </c>
      <c r="J34" s="23">
        <v>278.247</v>
      </c>
      <c r="O34" s="51" t="s">
        <v>50904</v>
      </c>
      <c r="P34" s="51"/>
      <c r="Q34" s="42">
        <f t="shared" ref="Q34:T34" si="49">SUM(Q24:Q33)</f>
        <v>126</v>
      </c>
      <c r="R34" s="42">
        <f t="shared" si="49"/>
        <v>36720.36</v>
      </c>
      <c r="S34" s="42">
        <f t="shared" si="49"/>
        <v>1952.47</v>
      </c>
      <c r="T34" s="42">
        <f t="shared" si="49"/>
        <v>1887.11</v>
      </c>
      <c r="U34" s="46">
        <f t="shared" si="4"/>
        <v>65.3600000000006</v>
      </c>
      <c r="V34" s="52">
        <f>T34/R34</f>
        <v>0.0513913806945248</v>
      </c>
      <c r="W34" s="52">
        <f>U34/R34</f>
        <v>0.00177993897663314</v>
      </c>
      <c r="X34" s="42">
        <f t="shared" ref="X34:AB34" si="50">SUM(X24:X33)</f>
        <v>-860.64</v>
      </c>
      <c r="Y34" s="52">
        <f t="shared" si="8"/>
        <v>-0.426693108577095</v>
      </c>
      <c r="Z34" s="42">
        <f t="shared" si="50"/>
        <v>2877.64</v>
      </c>
      <c r="AA34" s="42">
        <f t="shared" si="50"/>
        <v>322.976</v>
      </c>
      <c r="AB34" s="42">
        <f t="shared" si="50"/>
        <v>-1564.134</v>
      </c>
      <c r="AC34" s="53">
        <f t="shared" si="12"/>
        <v>-0.543547490304555</v>
      </c>
      <c r="AD34" s="42">
        <f t="shared" ref="AD34:AF34" si="51">SUM(AD24:AD33)</f>
        <v>60751.1333333333</v>
      </c>
      <c r="AE34" s="42">
        <f t="shared" si="51"/>
        <v>71172.34</v>
      </c>
      <c r="AF34" s="42">
        <f t="shared" si="51"/>
        <v>1822534</v>
      </c>
      <c r="AG34" s="40"/>
      <c r="AJ34" s="22"/>
    </row>
    <row r="35" spans="1:36" s="30" customFormat="1" ht="21" customHeight="1">
      <c r="A35" s="29">
        <v>46146</v>
      </c>
      <c r="B35" s="30" t="s">
        <v>26</v>
      </c>
      <c r="C35" s="22">
        <v>0</v>
      </c>
      <c r="D35" s="23">
        <v>0</v>
      </c>
      <c r="E35" s="23">
        <v>0</v>
      </c>
      <c r="F35" s="23">
        <v>18.23</v>
      </c>
      <c r="G35" s="23">
        <v>-18.23</v>
      </c>
      <c r="H35" s="23">
        <v>0</v>
      </c>
      <c r="I35" s="50">
        <v>0</v>
      </c>
      <c r="J35" s="23">
        <v>0</v>
      </c>
      <c r="O35" s="31">
        <v>46146</v>
      </c>
      <c r="P35" s="32" t="s">
        <v>7</v>
      </c>
      <c r="Q35" s="32">
        <f t="shared" ref="Q35:Q44" si="52">SUMIFS($C:$C,$A:$A,$O:$O,$B:$B,P35)</f>
        <v>47</v>
      </c>
      <c r="R35" s="33">
        <f t="shared" ref="R35:R44" si="53">SUMIFS($D:$D,$A:$A,$O:$O,$B:$B,P35)</f>
        <v>11922.2</v>
      </c>
      <c r="S35" s="33">
        <f t="shared" ref="S35:S44" si="54">SUMIFS($E:$E,$A:$A,$O:$O,$B:$B,P35)</f>
        <v>699.955</v>
      </c>
      <c r="T35" s="32">
        <f t="shared" ref="T35:T44" si="55">SUMIFS($F:$F,$A:$A,$O:$O,$B:$B,P35)</f>
        <v>458.69</v>
      </c>
      <c r="U35" s="33">
        <f t="shared" si="4"/>
        <v>241.265</v>
      </c>
      <c r="V35" s="34">
        <f t="shared" ref="V35:V44" si="56">IFERROR(T35/R35,0)</f>
        <v>0.0384736038650585</v>
      </c>
      <c r="W35" s="34">
        <f t="shared" ref="W35:W44" si="57">IFERROR(U35/R35,0)</f>
        <v>0.0202366174028283</v>
      </c>
      <c r="X35" s="32">
        <f t="shared" ref="X35:X44" si="58">SUMIFS($I:$I,$A:$A,$O:$O,$B:$B,P35)</f>
        <v>0</v>
      </c>
      <c r="Y35" s="34">
        <f t="shared" si="8"/>
        <v>0</v>
      </c>
      <c r="Z35" s="33">
        <f t="shared" ref="Z35:Z44" si="59">SUMIFS($H:$H,$A:$A,$O:$O,$B:$B,P35)</f>
        <v>9369.52999999999</v>
      </c>
      <c r="AA35" s="33">
        <f t="shared" ref="AA35:AA44" si="60">SUMIFS($J:$J,$A:$A,$O:$O,$B:$B,P35)</f>
        <v>993.514</v>
      </c>
      <c r="AB35" s="33">
        <f t="shared" ref="AB35:AB44" si="61">AA35-T35</f>
        <v>534.824</v>
      </c>
      <c r="AC35" s="35">
        <f t="shared" si="12"/>
        <v>0.0570811983098406</v>
      </c>
      <c r="AD35" s="36">
        <f t="shared" ref="AD35:AD44" si="62">AF35/30</f>
        <v>17414.1666666667</v>
      </c>
      <c r="AE35" s="54">
        <f t="shared" ref="AE35:AE44" si="63">X35+Z35+AE24</f>
        <v>45960.28</v>
      </c>
      <c r="AF35" s="36">
        <v>522425</v>
      </c>
      <c r="AG35" s="40">
        <f t="shared" ref="AG35:AG42" si="64">R35-AD35</f>
        <v>-5491.9666666667</v>
      </c>
      <c r="AJ35" s="22"/>
    </row>
    <row r="36" spans="1:36" s="30" customFormat="1" ht="21" customHeight="1">
      <c r="A36" s="29">
        <v>46146</v>
      </c>
      <c r="B36" s="30" t="s">
        <v>27</v>
      </c>
      <c r="C36" s="22">
        <v>0</v>
      </c>
      <c r="D36" s="23">
        <v>0</v>
      </c>
      <c r="E36" s="23">
        <v>0</v>
      </c>
      <c r="F36" s="23">
        <v>14.8</v>
      </c>
      <c r="G36" s="23">
        <v>-14.8</v>
      </c>
      <c r="H36" s="23">
        <v>0</v>
      </c>
      <c r="I36" s="50">
        <v>0</v>
      </c>
      <c r="J36" s="23">
        <v>0</v>
      </c>
      <c r="K36" s="30"/>
      <c r="O36" s="31">
        <v>46146</v>
      </c>
      <c r="P36" s="32" t="s">
        <v>9</v>
      </c>
      <c r="Q36" s="32">
        <f t="shared" si="52"/>
        <v>35</v>
      </c>
      <c r="R36" s="33">
        <f t="shared" si="53"/>
        <v>12561.58</v>
      </c>
      <c r="S36" s="33">
        <f t="shared" si="54"/>
        <v>630.097000000001</v>
      </c>
      <c r="T36" s="32">
        <f t="shared" si="55"/>
        <v>450.91</v>
      </c>
      <c r="U36" s="33">
        <f t="shared" si="4"/>
        <v>179.187000000001</v>
      </c>
      <c r="V36" s="34">
        <f t="shared" si="56"/>
        <v>0.0358959621321522</v>
      </c>
      <c r="W36" s="34">
        <f t="shared" si="57"/>
        <v>0.0142646864486793</v>
      </c>
      <c r="X36" s="32">
        <f t="shared" si="58"/>
        <v>0</v>
      </c>
      <c r="Y36" s="34">
        <f t="shared" si="8"/>
        <v>0</v>
      </c>
      <c r="Z36" s="33">
        <f t="shared" si="59"/>
        <v>12506.78</v>
      </c>
      <c r="AA36" s="33">
        <f t="shared" si="60"/>
        <v>1226.096</v>
      </c>
      <c r="AB36" s="33">
        <f t="shared" si="61"/>
        <v>775.186</v>
      </c>
      <c r="AC36" s="35">
        <f t="shared" si="12"/>
        <v>0.0619812613638362</v>
      </c>
      <c r="AD36" s="36">
        <f t="shared" si="62"/>
        <v>14270.7</v>
      </c>
      <c r="AE36" s="54">
        <f t="shared" si="63"/>
        <v>29853.38</v>
      </c>
      <c r="AF36" s="36">
        <v>428121</v>
      </c>
      <c r="AG36" s="40">
        <f t="shared" si="64"/>
        <v>-1709.12</v>
      </c>
      <c r="AJ36" s="22"/>
    </row>
    <row r="37" spans="1:36" s="30" customFormat="1" ht="21" customHeight="1">
      <c r="A37" s="29">
        <v>46147</v>
      </c>
      <c r="B37" s="30" t="s">
        <v>7</v>
      </c>
      <c r="C37" s="22">
        <v>58</v>
      </c>
      <c r="D37" s="23">
        <v>14526.88</v>
      </c>
      <c r="E37" s="23">
        <v>951.816000000001</v>
      </c>
      <c r="F37" s="23">
        <v>447.21</v>
      </c>
      <c r="G37" s="23">
        <v>504.606000000001</v>
      </c>
      <c r="H37" s="23">
        <v>23840.47</v>
      </c>
      <c r="I37" s="50">
        <v>-440.48</v>
      </c>
      <c r="J37" s="23">
        <v>2652.808</v>
      </c>
      <c r="O37" s="31">
        <v>46146</v>
      </c>
      <c r="P37" s="32" t="s">
        <v>11</v>
      </c>
      <c r="Q37" s="32">
        <f t="shared" si="52"/>
        <v>29</v>
      </c>
      <c r="R37" s="33">
        <f t="shared" si="53"/>
        <v>6370.57</v>
      </c>
      <c r="S37" s="33">
        <f t="shared" si="54"/>
        <v>336.6755</v>
      </c>
      <c r="T37" s="32">
        <f t="shared" si="55"/>
        <v>398.26</v>
      </c>
      <c r="U37" s="33">
        <f t="shared" si="4"/>
        <v>-61.5845</v>
      </c>
      <c r="V37" s="34">
        <f t="shared" si="56"/>
        <v>0.062515599075122</v>
      </c>
      <c r="W37" s="34">
        <f t="shared" si="57"/>
        <v>-0.00966703136454038</v>
      </c>
      <c r="X37" s="32">
        <f t="shared" si="58"/>
        <v>-71.61</v>
      </c>
      <c r="Y37" s="34">
        <f t="shared" si="8"/>
        <v>-0.00838303725599227</v>
      </c>
      <c r="Z37" s="33">
        <f t="shared" si="59"/>
        <v>8613.86</v>
      </c>
      <c r="AA37" s="33">
        <f t="shared" si="60"/>
        <v>901.4215</v>
      </c>
      <c r="AB37" s="33">
        <f t="shared" si="61"/>
        <v>503.1615</v>
      </c>
      <c r="AC37" s="35">
        <f t="shared" si="12"/>
        <v>0.0584130111239328</v>
      </c>
      <c r="AD37" s="36">
        <f t="shared" si="62"/>
        <v>16805.4</v>
      </c>
      <c r="AE37" s="54">
        <f t="shared" si="63"/>
        <v>14858.12</v>
      </c>
      <c r="AF37" s="36">
        <v>504162</v>
      </c>
      <c r="AG37" s="40">
        <f t="shared" si="64"/>
        <v>-10434.83</v>
      </c>
      <c r="AJ37" s="22"/>
    </row>
    <row r="38" spans="1:36" s="30" customFormat="1" ht="21" customHeight="1">
      <c r="A38" s="29">
        <v>46147</v>
      </c>
      <c r="B38" s="30" t="s">
        <v>9</v>
      </c>
      <c r="C38" s="22">
        <v>26</v>
      </c>
      <c r="D38" s="23">
        <v>9111.47999999999</v>
      </c>
      <c r="E38" s="23">
        <v>457.26</v>
      </c>
      <c r="F38" s="23">
        <v>423.01</v>
      </c>
      <c r="G38" s="23">
        <v>34.2500000000002</v>
      </c>
      <c r="H38" s="23">
        <v>21005.14</v>
      </c>
      <c r="I38" s="50">
        <v>0</v>
      </c>
      <c r="J38" s="23">
        <v>2095.65</v>
      </c>
      <c r="O38" s="31">
        <v>46146</v>
      </c>
      <c r="P38" s="32" t="s">
        <v>4</v>
      </c>
      <c r="Q38" s="32">
        <f t="shared" si="52"/>
        <v>0</v>
      </c>
      <c r="R38" s="33">
        <f t="shared" si="53"/>
        <v>0</v>
      </c>
      <c r="S38" s="33">
        <f t="shared" si="54"/>
        <v>0</v>
      </c>
      <c r="T38" s="32">
        <f t="shared" si="55"/>
        <v>0</v>
      </c>
      <c r="U38" s="33">
        <f t="shared" si="4"/>
        <v>0</v>
      </c>
      <c r="V38" s="34">
        <f t="shared" si="56"/>
        <v>0</v>
      </c>
      <c r="W38" s="34">
        <f t="shared" si="57"/>
        <v>0</v>
      </c>
      <c r="X38" s="32">
        <f t="shared" si="58"/>
        <v>0</v>
      </c>
      <c r="Y38" s="34">
        <f t="shared" si="8"/>
        <v>0</v>
      </c>
      <c r="Z38" s="33">
        <f t="shared" si="59"/>
        <v>0</v>
      </c>
      <c r="AA38" s="33">
        <f t="shared" si="60"/>
        <v>0</v>
      </c>
      <c r="AB38" s="33">
        <f t="shared" si="61"/>
        <v>0</v>
      </c>
      <c r="AC38" s="35">
        <f t="shared" si="12"/>
        <v>0</v>
      </c>
      <c r="AD38" s="36">
        <f t="shared" si="62"/>
        <v>0</v>
      </c>
      <c r="AE38" s="54">
        <f t="shared" si="63"/>
        <v>0</v>
      </c>
      <c r="AF38" s="36">
        <v>0</v>
      </c>
      <c r="AG38" s="40">
        <f t="shared" si="64"/>
        <v>0</v>
      </c>
      <c r="AJ38" s="22"/>
    </row>
    <row r="39" spans="1:36" s="30" customFormat="1" ht="21" customHeight="1">
      <c r="A39" s="29">
        <v>46147</v>
      </c>
      <c r="B39" s="30" t="s">
        <v>11</v>
      </c>
      <c r="C39" s="22">
        <v>27</v>
      </c>
      <c r="D39" s="23">
        <v>7653.25</v>
      </c>
      <c r="E39" s="23">
        <v>429.1655</v>
      </c>
      <c r="F39" s="23">
        <v>467.98</v>
      </c>
      <c r="G39" s="23">
        <v>-38.8144999999997</v>
      </c>
      <c r="H39" s="23">
        <v>12063.59</v>
      </c>
      <c r="I39" s="50">
        <v>-61.6</v>
      </c>
      <c r="J39" s="23">
        <v>1265.5935</v>
      </c>
      <c r="O39" s="31">
        <v>46146</v>
      </c>
      <c r="P39" s="32" t="s">
        <v>19</v>
      </c>
      <c r="Q39" s="32">
        <f t="shared" si="52"/>
        <v>0</v>
      </c>
      <c r="R39" s="33">
        <f t="shared" si="53"/>
        <v>0</v>
      </c>
      <c r="S39" s="33">
        <f t="shared" si="54"/>
        <v>0</v>
      </c>
      <c r="T39" s="32">
        <f t="shared" si="55"/>
        <v>10.2</v>
      </c>
      <c r="U39" s="33">
        <f t="shared" si="4"/>
        <v>-10.2</v>
      </c>
      <c r="V39" s="34">
        <f t="shared" si="56"/>
        <v>0</v>
      </c>
      <c r="W39" s="34">
        <f t="shared" si="57"/>
        <v>0</v>
      </c>
      <c r="X39" s="32">
        <f t="shared" si="58"/>
        <v>0</v>
      </c>
      <c r="Y39" s="34">
        <f t="shared" si="8"/>
        <v>0</v>
      </c>
      <c r="Z39" s="33">
        <f t="shared" si="59"/>
        <v>0</v>
      </c>
      <c r="AA39" s="33">
        <f t="shared" si="60"/>
        <v>0</v>
      </c>
      <c r="AB39" s="33">
        <f t="shared" si="61"/>
        <v>-10.2</v>
      </c>
      <c r="AC39" s="35">
        <f t="shared" si="12"/>
        <v>0</v>
      </c>
      <c r="AD39" s="36">
        <f t="shared" si="62"/>
        <v>0</v>
      </c>
      <c r="AE39" s="54">
        <f t="shared" si="63"/>
        <v>3991.98</v>
      </c>
      <c r="AF39" s="36">
        <v>0</v>
      </c>
      <c r="AG39" s="40">
        <f t="shared" si="64"/>
        <v>0</v>
      </c>
      <c r="AJ39" s="22"/>
    </row>
    <row r="40" spans="1:36" s="30" customFormat="1" ht="21" customHeight="1">
      <c r="A40" s="29">
        <v>46147</v>
      </c>
      <c r="B40" s="30" t="s">
        <v>4</v>
      </c>
      <c r="C40" s="22">
        <v>0</v>
      </c>
      <c r="D40" s="23">
        <v>0</v>
      </c>
      <c r="E40" s="23">
        <v>0</v>
      </c>
      <c r="F40" s="23">
        <v>0</v>
      </c>
      <c r="G40" s="23">
        <v>0</v>
      </c>
      <c r="H40" s="23">
        <v>0</v>
      </c>
      <c r="I40" s="50">
        <v>0</v>
      </c>
      <c r="J40" s="23">
        <v>0</v>
      </c>
      <c r="O40" s="31">
        <v>46146</v>
      </c>
      <c r="P40" s="32" t="s">
        <v>18</v>
      </c>
      <c r="Q40" s="32">
        <f t="shared" si="52"/>
        <v>12</v>
      </c>
      <c r="R40" s="33">
        <f t="shared" si="53"/>
        <v>3189.22</v>
      </c>
      <c r="S40" s="33">
        <f t="shared" si="54"/>
        <v>163.104</v>
      </c>
      <c r="T40" s="32">
        <f t="shared" si="55"/>
        <v>196.93</v>
      </c>
      <c r="U40" s="33">
        <f t="shared" si="4"/>
        <v>-33.826</v>
      </c>
      <c r="V40" s="34">
        <f t="shared" si="56"/>
        <v>0.0617486407334709</v>
      </c>
      <c r="W40" s="34">
        <f t="shared" si="57"/>
        <v>-0.0106063551589417</v>
      </c>
      <c r="X40" s="32">
        <f t="shared" si="58"/>
        <v>0</v>
      </c>
      <c r="Y40" s="34">
        <f t="shared" si="8"/>
        <v>0</v>
      </c>
      <c r="Z40" s="33">
        <f t="shared" si="59"/>
        <v>5103.46</v>
      </c>
      <c r="AA40" s="33">
        <f t="shared" si="60"/>
        <v>511.946</v>
      </c>
      <c r="AB40" s="33">
        <f t="shared" si="61"/>
        <v>315.016</v>
      </c>
      <c r="AC40" s="35">
        <f t="shared" si="12"/>
        <v>0.0617259663052125</v>
      </c>
      <c r="AD40" s="36">
        <f t="shared" si="62"/>
        <v>7399.8</v>
      </c>
      <c r="AE40" s="54">
        <f t="shared" si="63"/>
        <v>10398.2</v>
      </c>
      <c r="AF40" s="36">
        <v>221994</v>
      </c>
      <c r="AG40" s="40">
        <f t="shared" si="64"/>
        <v>-4210.58</v>
      </c>
      <c r="AJ40" s="22"/>
    </row>
    <row r="41" spans="1:36" s="30" customFormat="1" ht="21" customHeight="1">
      <c r="A41" s="29">
        <v>46147</v>
      </c>
      <c r="B41" s="30" t="s">
        <v>19</v>
      </c>
      <c r="C41" s="22">
        <v>1</v>
      </c>
      <c r="D41" s="22">
        <v>190.76</v>
      </c>
      <c r="E41" s="22">
        <v>9.14799999999998</v>
      </c>
      <c r="F41" s="22">
        <v>9.3</v>
      </c>
      <c r="G41" s="22">
        <v>-0.152000000000022</v>
      </c>
      <c r="H41" s="22">
        <v>190.76</v>
      </c>
      <c r="I41" s="22">
        <v>0</v>
      </c>
      <c r="J41" s="22">
        <v>18.686</v>
      </c>
      <c r="O41" s="31">
        <v>46146</v>
      </c>
      <c r="P41" s="32" t="s">
        <v>22</v>
      </c>
      <c r="Q41" s="32">
        <f t="shared" si="52"/>
        <v>5</v>
      </c>
      <c r="R41" s="33">
        <f t="shared" si="53"/>
        <v>1316.68</v>
      </c>
      <c r="S41" s="33">
        <f t="shared" si="54"/>
        <v>66.799</v>
      </c>
      <c r="T41" s="32">
        <f t="shared" si="55"/>
        <v>126.96</v>
      </c>
      <c r="U41" s="33">
        <f t="shared" si="4"/>
        <v>-60.161</v>
      </c>
      <c r="V41" s="34">
        <f t="shared" si="56"/>
        <v>0.0964243400066835</v>
      </c>
      <c r="W41" s="34">
        <f t="shared" si="57"/>
        <v>-0.0456914360360908</v>
      </c>
      <c r="X41" s="32">
        <f t="shared" si="58"/>
        <v>0</v>
      </c>
      <c r="Y41" s="34">
        <f t="shared" si="8"/>
        <v>0</v>
      </c>
      <c r="Z41" s="33">
        <f t="shared" si="59"/>
        <v>2685.84</v>
      </c>
      <c r="AA41" s="33">
        <f t="shared" si="60"/>
        <v>278.247</v>
      </c>
      <c r="AB41" s="33">
        <f t="shared" si="61"/>
        <v>151.287</v>
      </c>
      <c r="AC41" s="35">
        <f t="shared" si="12"/>
        <v>0.0563276293450094</v>
      </c>
      <c r="AD41" s="36">
        <f t="shared" si="62"/>
        <v>4861.06666666667</v>
      </c>
      <c r="AE41" s="54">
        <f t="shared" si="63"/>
        <v>4318.24</v>
      </c>
      <c r="AF41" s="36">
        <v>145832</v>
      </c>
      <c r="AG41" s="40">
        <f t="shared" si="64"/>
        <v>-3544.38666666667</v>
      </c>
      <c r="AJ41" s="22"/>
    </row>
    <row r="42" spans="1:36" s="30" customFormat="1" ht="21" customHeight="1">
      <c r="A42" s="29">
        <v>46147</v>
      </c>
      <c r="B42" s="30" t="s">
        <v>18</v>
      </c>
      <c r="C42" s="22">
        <v>11</v>
      </c>
      <c r="D42" s="22">
        <v>3236.68</v>
      </c>
      <c r="E42" s="22">
        <v>199.668</v>
      </c>
      <c r="F42" s="22">
        <v>191.47</v>
      </c>
      <c r="G42" s="22">
        <v>8.19800000000015</v>
      </c>
      <c r="H42" s="22">
        <v>5352.86</v>
      </c>
      <c r="I42" s="22">
        <v>-55.87</v>
      </c>
      <c r="J42" s="22">
        <v>582.581</v>
      </c>
      <c r="O42" s="31">
        <v>46146</v>
      </c>
      <c r="P42" s="32" t="s">
        <v>26</v>
      </c>
      <c r="Q42" s="32">
        <f t="shared" si="52"/>
        <v>0</v>
      </c>
      <c r="R42" s="33">
        <f t="shared" si="53"/>
        <v>0</v>
      </c>
      <c r="S42" s="33">
        <f t="shared" si="54"/>
        <v>0</v>
      </c>
      <c r="T42" s="32">
        <f t="shared" si="55"/>
        <v>18.23</v>
      </c>
      <c r="U42" s="33">
        <f t="shared" si="4"/>
        <v>-18.23</v>
      </c>
      <c r="V42" s="34">
        <f t="shared" si="56"/>
        <v>0</v>
      </c>
      <c r="W42" s="34">
        <f t="shared" si="57"/>
        <v>0</v>
      </c>
      <c r="X42" s="32">
        <f t="shared" si="58"/>
        <v>0</v>
      </c>
      <c r="Y42" s="34">
        <f t="shared" si="8"/>
        <v>0</v>
      </c>
      <c r="Z42" s="33">
        <f t="shared" si="59"/>
        <v>0</v>
      </c>
      <c r="AA42" s="33">
        <f t="shared" si="60"/>
        <v>0</v>
      </c>
      <c r="AB42" s="33">
        <f t="shared" si="61"/>
        <v>-18.23</v>
      </c>
      <c r="AC42" s="35">
        <f t="shared" si="12"/>
        <v>0</v>
      </c>
      <c r="AD42" s="36">
        <f t="shared" si="62"/>
        <v>0</v>
      </c>
      <c r="AE42" s="54">
        <f t="shared" si="63"/>
        <v>0</v>
      </c>
      <c r="AF42" s="36">
        <v>0</v>
      </c>
      <c r="AG42" s="40">
        <f t="shared" si="64"/>
        <v>0</v>
      </c>
      <c r="AJ42" s="22"/>
    </row>
    <row r="43" spans="1:36" s="30" customFormat="1" ht="21" customHeight="1">
      <c r="A43" s="29">
        <v>46147</v>
      </c>
      <c r="B43" s="30" t="s">
        <v>22</v>
      </c>
      <c r="C43" s="22">
        <v>4</v>
      </c>
      <c r="D43" s="22">
        <v>1347.7</v>
      </c>
      <c r="E43" s="22">
        <v>73.955</v>
      </c>
      <c r="F43" s="22">
        <v>153.93</v>
      </c>
      <c r="G43" s="22">
        <v>-79.975</v>
      </c>
      <c r="H43" s="22">
        <v>2486.38</v>
      </c>
      <c r="I43" s="22">
        <v>0</v>
      </c>
      <c r="J43" s="22">
        <v>264.413</v>
      </c>
      <c r="O43" s="31">
        <v>46146</v>
      </c>
      <c r="P43" s="32" t="s">
        <v>27</v>
      </c>
      <c r="Q43" s="32">
        <f t="shared" si="52"/>
        <v>0</v>
      </c>
      <c r="R43" s="33">
        <f t="shared" si="53"/>
        <v>0</v>
      </c>
      <c r="S43" s="33">
        <f t="shared" si="54"/>
        <v>0</v>
      </c>
      <c r="T43" s="32">
        <f t="shared" si="55"/>
        <v>14.8</v>
      </c>
      <c r="U43" s="33">
        <f t="shared" si="4"/>
        <v>-14.8</v>
      </c>
      <c r="V43" s="34">
        <f t="shared" si="56"/>
        <v>0</v>
      </c>
      <c r="W43" s="34">
        <f t="shared" si="57"/>
        <v>0</v>
      </c>
      <c r="X43" s="32">
        <f t="shared" si="58"/>
        <v>0</v>
      </c>
      <c r="Y43" s="34">
        <f t="shared" si="8"/>
        <v>0</v>
      </c>
      <c r="Z43" s="33">
        <f t="shared" si="59"/>
        <v>0</v>
      </c>
      <c r="AA43" s="33">
        <f t="shared" si="60"/>
        <v>0</v>
      </c>
      <c r="AB43" s="33">
        <f t="shared" si="61"/>
        <v>-14.8</v>
      </c>
      <c r="AC43" s="35">
        <f t="shared" si="12"/>
        <v>0</v>
      </c>
      <c r="AD43" s="36">
        <f t="shared" si="62"/>
        <v>0</v>
      </c>
      <c r="AE43" s="54">
        <f t="shared" si="63"/>
        <v>0</v>
      </c>
      <c r="AF43" s="36">
        <v>0</v>
      </c>
      <c r="AG43" s="40"/>
      <c r="AJ43" s="22"/>
    </row>
    <row r="44" spans="1:36" s="30" customFormat="1" ht="21" customHeight="1">
      <c r="A44" s="29">
        <v>46147</v>
      </c>
      <c r="B44" s="30" t="s">
        <v>26</v>
      </c>
      <c r="C44" s="22">
        <v>0</v>
      </c>
      <c r="D44" s="22">
        <v>0</v>
      </c>
      <c r="E44" s="22">
        <v>0</v>
      </c>
      <c r="F44" s="22">
        <v>18.11</v>
      </c>
      <c r="G44" s="22">
        <v>-18.11</v>
      </c>
      <c r="H44" s="22">
        <v>0</v>
      </c>
      <c r="I44" s="22">
        <v>0</v>
      </c>
      <c r="J44" s="22">
        <v>0</v>
      </c>
      <c r="O44" s="31"/>
      <c r="P44" s="32"/>
      <c r="Q44" s="32">
        <f t="shared" si="52"/>
        <v>0</v>
      </c>
      <c r="R44" s="33">
        <f t="shared" si="53"/>
        <v>0</v>
      </c>
      <c r="S44" s="33">
        <f t="shared" si="54"/>
        <v>0</v>
      </c>
      <c r="T44" s="32">
        <f t="shared" si="55"/>
        <v>0</v>
      </c>
      <c r="U44" s="33">
        <f t="shared" si="4"/>
        <v>0</v>
      </c>
      <c r="V44" s="34">
        <f t="shared" si="56"/>
        <v>0</v>
      </c>
      <c r="W44" s="34">
        <f t="shared" si="57"/>
        <v>0</v>
      </c>
      <c r="X44" s="32">
        <f t="shared" si="58"/>
        <v>0</v>
      </c>
      <c r="Y44" s="34">
        <f t="shared" si="8"/>
        <v>0</v>
      </c>
      <c r="Z44" s="33">
        <f t="shared" si="59"/>
        <v>0</v>
      </c>
      <c r="AA44" s="33">
        <f t="shared" si="60"/>
        <v>0</v>
      </c>
      <c r="AB44" s="33">
        <f t="shared" si="61"/>
        <v>0</v>
      </c>
      <c r="AC44" s="35">
        <f t="shared" si="12"/>
        <v>0</v>
      </c>
      <c r="AD44" s="36">
        <f t="shared" si="62"/>
        <v>0</v>
      </c>
      <c r="AE44" s="54">
        <f t="shared" si="63"/>
        <v>0</v>
      </c>
      <c r="AF44" s="36">
        <v>0</v>
      </c>
      <c r="AG44" s="40"/>
      <c r="AJ44" s="22"/>
    </row>
    <row r="45" spans="1:36" s="30" customFormat="1" ht="21" customHeight="1">
      <c r="A45" s="29">
        <v>46147</v>
      </c>
      <c r="B45" s="30" t="s">
        <v>27</v>
      </c>
      <c r="C45" s="22">
        <v>1</v>
      </c>
      <c r="D45" s="23">
        <v>179.98</v>
      </c>
      <c r="E45" s="23">
        <v>12.084</v>
      </c>
      <c r="F45" s="23">
        <v>13.77</v>
      </c>
      <c r="G45" s="23">
        <v>-1.68600000000003</v>
      </c>
      <c r="H45" s="23">
        <v>0</v>
      </c>
      <c r="I45" s="50">
        <v>0</v>
      </c>
      <c r="J45" s="23">
        <v>0</v>
      </c>
      <c r="O45" s="51" t="s">
        <v>50904</v>
      </c>
      <c r="P45" s="51"/>
      <c r="Q45" s="42">
        <f t="shared" ref="Q45:T45" si="65">SUM(Q35:Q44)</f>
        <v>128</v>
      </c>
      <c r="R45" s="42">
        <f t="shared" si="65"/>
        <v>35360.25</v>
      </c>
      <c r="S45" s="42">
        <f t="shared" si="65"/>
        <v>1896.6305</v>
      </c>
      <c r="T45" s="42">
        <f t="shared" si="65"/>
        <v>1674.98</v>
      </c>
      <c r="U45" s="46">
        <f t="shared" si="4"/>
        <v>221.650500000001</v>
      </c>
      <c r="V45" s="52">
        <f>T45/R45</f>
        <v>0.047369008986079</v>
      </c>
      <c r="W45" s="52">
        <f>U45/R45</f>
        <v>0.00626835217511191</v>
      </c>
      <c r="X45" s="42">
        <f t="shared" ref="X45:AB45" si="66">SUM(X35:X44)</f>
        <v>-71.61</v>
      </c>
      <c r="Y45" s="52">
        <f t="shared" si="8"/>
        <v>-0.00187422169155771</v>
      </c>
      <c r="Z45" s="42">
        <f t="shared" si="66"/>
        <v>38279.47</v>
      </c>
      <c r="AA45" s="42">
        <f t="shared" si="66"/>
        <v>3911.2245</v>
      </c>
      <c r="AB45" s="42">
        <f t="shared" si="66"/>
        <v>2236.2445</v>
      </c>
      <c r="AC45" s="53">
        <f t="shared" si="12"/>
        <v>0.0584188992167342</v>
      </c>
      <c r="AD45" s="42">
        <f t="shared" ref="AD45:AF45" si="67">SUM(AD35:AD44)</f>
        <v>60751.1333333333</v>
      </c>
      <c r="AE45" s="42">
        <f t="shared" si="67"/>
        <v>109380.2</v>
      </c>
      <c r="AF45" s="42">
        <f t="shared" si="67"/>
        <v>1822534</v>
      </c>
      <c r="AG45" s="40"/>
      <c r="AJ45" s="22"/>
    </row>
    <row r="46" spans="1:36" s="30" customFormat="1" ht="21" customHeight="1">
      <c r="A46" s="29">
        <v>46148</v>
      </c>
      <c r="B46" s="30" t="s">
        <v>7</v>
      </c>
      <c r="C46" s="22">
        <v>53</v>
      </c>
      <c r="D46" s="23">
        <v>14076.61</v>
      </c>
      <c r="E46" s="23">
        <v>842.2265</v>
      </c>
      <c r="F46" s="23">
        <v>474.85</v>
      </c>
      <c r="G46" s="23">
        <v>367.376500000001</v>
      </c>
      <c r="H46" s="23">
        <v>16781.74</v>
      </c>
      <c r="I46" s="50">
        <v>-327.98</v>
      </c>
      <c r="J46" s="23">
        <v>1829.905</v>
      </c>
      <c r="O46" s="31">
        <v>46147</v>
      </c>
      <c r="P46" s="32" t="s">
        <v>7</v>
      </c>
      <c r="Q46" s="32">
        <f t="shared" ref="Q46:Q55" si="68">SUMIFS($C:$C,$A:$A,$O:$O,$B:$B,P46)</f>
        <v>58</v>
      </c>
      <c r="R46" s="33">
        <f t="shared" ref="R46:R55" si="69">SUMIFS($D:$D,$A:$A,$O:$O,$B:$B,P46)</f>
        <v>14526.88</v>
      </c>
      <c r="S46" s="33">
        <f t="shared" ref="S46:S55" si="70">SUMIFS($E:$E,$A:$A,$O:$O,$B:$B,P46)</f>
        <v>951.816000000001</v>
      </c>
      <c r="T46" s="32">
        <f t="shared" ref="T46:T55" si="71">SUMIFS($F:$F,$A:$A,$O:$O,$B:$B,P46)</f>
        <v>447.21</v>
      </c>
      <c r="U46" s="33">
        <f t="shared" si="4"/>
        <v>504.606000000001</v>
      </c>
      <c r="V46" s="34">
        <f t="shared" ref="V46:V55" si="72">IFERROR(T46/R46,0)</f>
        <v>0.0307849999449297</v>
      </c>
      <c r="W46" s="34">
        <f t="shared" ref="W46:W55" si="73">IFERROR(U46/R46,0)</f>
        <v>0.0347360203980484</v>
      </c>
      <c r="X46" s="32">
        <f t="shared" ref="X46:X55" si="74">SUMIFS($I:$I,$A:$A,$O:$O,$B:$B,P46)</f>
        <v>-440.48</v>
      </c>
      <c r="Y46" s="34">
        <f t="shared" si="8"/>
        <v>-0.0188239396683503</v>
      </c>
      <c r="Z46" s="33">
        <f t="shared" ref="Z46:Z55" si="75">SUMIFS($H:$H,$A:$A,$O:$O,$B:$B,P46)</f>
        <v>23840.47</v>
      </c>
      <c r="AA46" s="33">
        <f t="shared" ref="AA46:AA55" si="76">SUMIFS($J:$J,$A:$A,$O:$O,$B:$B,P46)</f>
        <v>2652.808</v>
      </c>
      <c r="AB46" s="33">
        <f t="shared" ref="AB46:AB55" si="77">AA46-T46</f>
        <v>2205.598</v>
      </c>
      <c r="AC46" s="35">
        <f t="shared" si="12"/>
        <v>0.0925148707219279</v>
      </c>
      <c r="AD46" s="36">
        <f t="shared" ref="AD46:AD55" si="78">AF46/30</f>
        <v>17414.1666666667</v>
      </c>
      <c r="AE46" s="54">
        <f t="shared" ref="AE46:AE55" si="79">X46+Z46+AE35</f>
        <v>69360.27</v>
      </c>
      <c r="AF46" s="36">
        <v>522425</v>
      </c>
      <c r="AG46" s="40">
        <f t="shared" ref="AG46:AG53" si="80">R46-AD46</f>
        <v>-2887.2866666667</v>
      </c>
      <c r="AJ46" s="22"/>
    </row>
    <row r="47" spans="1:36" s="30" customFormat="1" ht="21" customHeight="1">
      <c r="A47" s="29">
        <v>46148</v>
      </c>
      <c r="B47" s="30" t="s">
        <v>9</v>
      </c>
      <c r="C47" s="22">
        <v>29</v>
      </c>
      <c r="D47" s="23">
        <v>9980.16999999999</v>
      </c>
      <c r="E47" s="23">
        <v>498.498500000001</v>
      </c>
      <c r="F47" s="23">
        <v>446.89</v>
      </c>
      <c r="G47" s="23">
        <v>51.6085000000008</v>
      </c>
      <c r="H47" s="23">
        <v>8677.24999999999</v>
      </c>
      <c r="I47" s="50">
        <v>-202.88</v>
      </c>
      <c r="J47" s="23">
        <v>847.408</v>
      </c>
      <c r="O47" s="31">
        <v>46147</v>
      </c>
      <c r="P47" s="32" t="s">
        <v>9</v>
      </c>
      <c r="Q47" s="32">
        <f t="shared" si="68"/>
        <v>26</v>
      </c>
      <c r="R47" s="33">
        <f t="shared" si="69"/>
        <v>9111.47999999999</v>
      </c>
      <c r="S47" s="33">
        <f t="shared" si="70"/>
        <v>457.26</v>
      </c>
      <c r="T47" s="32">
        <f t="shared" si="71"/>
        <v>423.01</v>
      </c>
      <c r="U47" s="33">
        <f t="shared" si="4"/>
        <v>34.25</v>
      </c>
      <c r="V47" s="34">
        <f t="shared" si="72"/>
        <v>0.0464260471405305</v>
      </c>
      <c r="W47" s="34">
        <f t="shared" si="73"/>
        <v>0.00375899414804181</v>
      </c>
      <c r="X47" s="32">
        <f t="shared" si="74"/>
        <v>0</v>
      </c>
      <c r="Y47" s="34">
        <f t="shared" si="8"/>
        <v>0</v>
      </c>
      <c r="Z47" s="33">
        <f t="shared" si="75"/>
        <v>21005.14</v>
      </c>
      <c r="AA47" s="33">
        <f t="shared" si="76"/>
        <v>2095.65</v>
      </c>
      <c r="AB47" s="33">
        <f t="shared" si="77"/>
        <v>1672.64</v>
      </c>
      <c r="AC47" s="35">
        <f t="shared" si="12"/>
        <v>0.0796300334108699</v>
      </c>
      <c r="AD47" s="36">
        <f t="shared" si="78"/>
        <v>14270.7</v>
      </c>
      <c r="AE47" s="54">
        <f t="shared" si="79"/>
        <v>50858.52</v>
      </c>
      <c r="AF47" s="36">
        <v>428121</v>
      </c>
      <c r="AG47" s="40">
        <f t="shared" si="80"/>
        <v>-5159.22000000001</v>
      </c>
      <c r="AJ47" s="22"/>
    </row>
    <row r="48" spans="1:36" s="30" customFormat="1" ht="21" customHeight="1">
      <c r="A48" s="29">
        <v>46148</v>
      </c>
      <c r="B48" s="30" t="s">
        <v>11</v>
      </c>
      <c r="C48" s="22">
        <v>33</v>
      </c>
      <c r="D48" s="23">
        <v>9060.47</v>
      </c>
      <c r="E48" s="23">
        <v>488.794</v>
      </c>
      <c r="F48" s="23">
        <v>442.33</v>
      </c>
      <c r="G48" s="23">
        <v>46.4640000000005</v>
      </c>
      <c r="H48" s="23">
        <v>9122.47</v>
      </c>
      <c r="I48" s="50">
        <v>-35.45</v>
      </c>
      <c r="J48" s="23">
        <v>952.8375</v>
      </c>
      <c r="O48" s="31">
        <v>46147</v>
      </c>
      <c r="P48" s="32" t="s">
        <v>11</v>
      </c>
      <c r="Q48" s="32">
        <f t="shared" si="68"/>
        <v>27</v>
      </c>
      <c r="R48" s="33">
        <f t="shared" si="69"/>
        <v>7653.25</v>
      </c>
      <c r="S48" s="33">
        <f t="shared" si="70"/>
        <v>429.1655</v>
      </c>
      <c r="T48" s="32">
        <f t="shared" si="71"/>
        <v>467.98</v>
      </c>
      <c r="U48" s="33">
        <f t="shared" si="4"/>
        <v>-38.8145</v>
      </c>
      <c r="V48" s="34">
        <f t="shared" si="72"/>
        <v>0.061147878352334</v>
      </c>
      <c r="W48" s="34">
        <f t="shared" si="73"/>
        <v>-0.00507163623297292</v>
      </c>
      <c r="X48" s="32">
        <f t="shared" si="74"/>
        <v>-61.6</v>
      </c>
      <c r="Y48" s="34">
        <f t="shared" si="8"/>
        <v>-0.00513248219670238</v>
      </c>
      <c r="Z48" s="33">
        <f t="shared" si="75"/>
        <v>12063.59</v>
      </c>
      <c r="AA48" s="33">
        <f t="shared" si="76"/>
        <v>1265.5935</v>
      </c>
      <c r="AB48" s="33">
        <f t="shared" si="77"/>
        <v>797.6135</v>
      </c>
      <c r="AC48" s="35">
        <f t="shared" si="12"/>
        <v>0.0661174244151202</v>
      </c>
      <c r="AD48" s="36">
        <f t="shared" si="78"/>
        <v>16805.4</v>
      </c>
      <c r="AE48" s="54">
        <f t="shared" si="79"/>
        <v>26860.11</v>
      </c>
      <c r="AF48" s="36">
        <v>504162</v>
      </c>
      <c r="AG48" s="40">
        <f t="shared" si="80"/>
        <v>-9152.15</v>
      </c>
      <c r="AJ48" s="22"/>
    </row>
    <row r="49" spans="1:36" s="30" customFormat="1" ht="21" customHeight="1">
      <c r="A49" s="29">
        <v>46148</v>
      </c>
      <c r="B49" s="30" t="s">
        <v>4</v>
      </c>
      <c r="C49" s="22">
        <v>1</v>
      </c>
      <c r="D49" s="23">
        <v>240.98</v>
      </c>
      <c r="E49" s="23">
        <v>13.203</v>
      </c>
      <c r="F49" s="23">
        <v>0</v>
      </c>
      <c r="G49" s="23">
        <v>13.203</v>
      </c>
      <c r="H49" s="23">
        <v>0</v>
      </c>
      <c r="I49" s="50">
        <v>0</v>
      </c>
      <c r="J49" s="23">
        <v>0</v>
      </c>
      <c r="O49" s="31">
        <v>46147</v>
      </c>
      <c r="P49" s="32" t="s">
        <v>4</v>
      </c>
      <c r="Q49" s="32">
        <f t="shared" si="68"/>
        <v>0</v>
      </c>
      <c r="R49" s="33">
        <f t="shared" si="69"/>
        <v>0</v>
      </c>
      <c r="S49" s="33">
        <f t="shared" si="70"/>
        <v>0</v>
      </c>
      <c r="T49" s="32">
        <f t="shared" si="71"/>
        <v>0</v>
      </c>
      <c r="U49" s="33">
        <f t="shared" si="4"/>
        <v>0</v>
      </c>
      <c r="V49" s="34">
        <f t="shared" si="72"/>
        <v>0</v>
      </c>
      <c r="W49" s="34">
        <f t="shared" si="73"/>
        <v>0</v>
      </c>
      <c r="X49" s="32">
        <f t="shared" si="74"/>
        <v>0</v>
      </c>
      <c r="Y49" s="34">
        <f t="shared" si="8"/>
        <v>0</v>
      </c>
      <c r="Z49" s="33">
        <f t="shared" si="75"/>
        <v>0</v>
      </c>
      <c r="AA49" s="33">
        <f t="shared" si="76"/>
        <v>0</v>
      </c>
      <c r="AB49" s="33">
        <f t="shared" si="77"/>
        <v>0</v>
      </c>
      <c r="AC49" s="35">
        <f t="shared" si="12"/>
        <v>0</v>
      </c>
      <c r="AD49" s="36">
        <f t="shared" si="78"/>
        <v>0</v>
      </c>
      <c r="AE49" s="54">
        <f t="shared" si="79"/>
        <v>0</v>
      </c>
      <c r="AF49" s="36">
        <v>0</v>
      </c>
      <c r="AG49" s="40">
        <f t="shared" si="80"/>
        <v>0</v>
      </c>
      <c r="AJ49" s="22"/>
    </row>
    <row r="50" spans="1:36" s="30" customFormat="1" ht="21" customHeight="1">
      <c r="A50" s="29">
        <v>46148</v>
      </c>
      <c r="B50" s="30" t="s">
        <v>19</v>
      </c>
      <c r="C50" s="22">
        <v>0</v>
      </c>
      <c r="D50" s="23">
        <v>0</v>
      </c>
      <c r="E50" s="23">
        <v>0</v>
      </c>
      <c r="F50" s="23">
        <v>10.2</v>
      </c>
      <c r="G50" s="23">
        <v>-10.2</v>
      </c>
      <c r="H50" s="23">
        <v>0</v>
      </c>
      <c r="I50" s="50">
        <v>0</v>
      </c>
      <c r="J50" s="23">
        <v>0</v>
      </c>
      <c r="O50" s="31">
        <v>46147</v>
      </c>
      <c r="P50" s="32" t="s">
        <v>19</v>
      </c>
      <c r="Q50" s="32">
        <f t="shared" si="68"/>
        <v>1</v>
      </c>
      <c r="R50" s="33">
        <f t="shared" si="69"/>
        <v>190.76</v>
      </c>
      <c r="S50" s="33">
        <f t="shared" si="70"/>
        <v>9.14799999999998</v>
      </c>
      <c r="T50" s="32">
        <f t="shared" si="71"/>
        <v>9.3</v>
      </c>
      <c r="U50" s="33">
        <f t="shared" si="4"/>
        <v>-0.152000000000021</v>
      </c>
      <c r="V50" s="34">
        <f t="shared" si="72"/>
        <v>0.0487523589851122</v>
      </c>
      <c r="W50" s="34">
        <f t="shared" si="73"/>
        <v>-0.000796812749004092</v>
      </c>
      <c r="X50" s="32">
        <f t="shared" si="74"/>
        <v>0</v>
      </c>
      <c r="Y50" s="34">
        <f t="shared" si="8"/>
        <v>0</v>
      </c>
      <c r="Z50" s="33">
        <f t="shared" si="75"/>
        <v>190.76</v>
      </c>
      <c r="AA50" s="33">
        <f t="shared" si="76"/>
        <v>18.686</v>
      </c>
      <c r="AB50" s="33">
        <f t="shared" si="77"/>
        <v>9.386</v>
      </c>
      <c r="AC50" s="35">
        <f t="shared" si="12"/>
        <v>0.049203187250996</v>
      </c>
      <c r="AD50" s="36">
        <f t="shared" si="78"/>
        <v>0</v>
      </c>
      <c r="AE50" s="54">
        <f t="shared" si="79"/>
        <v>4182.74</v>
      </c>
      <c r="AF50" s="36">
        <v>0</v>
      </c>
      <c r="AG50" s="40">
        <f t="shared" si="80"/>
        <v>190.76</v>
      </c>
      <c r="AJ50" s="22"/>
    </row>
    <row r="51" spans="1:36" s="30" customFormat="1" ht="21" customHeight="1">
      <c r="A51" s="29">
        <v>46148</v>
      </c>
      <c r="B51" s="30" t="s">
        <v>18</v>
      </c>
      <c r="C51" s="22">
        <v>16</v>
      </c>
      <c r="D51" s="23">
        <v>5386.48</v>
      </c>
      <c r="E51" s="23">
        <v>320.213</v>
      </c>
      <c r="F51" s="23">
        <v>183.29</v>
      </c>
      <c r="G51" s="23">
        <v>136.923</v>
      </c>
      <c r="H51" s="23">
        <v>4901.98</v>
      </c>
      <c r="I51" s="50">
        <v>-306.38</v>
      </c>
      <c r="J51" s="23">
        <v>512.555</v>
      </c>
      <c r="O51" s="31">
        <v>46147</v>
      </c>
      <c r="P51" s="32" t="s">
        <v>18</v>
      </c>
      <c r="Q51" s="32">
        <f t="shared" si="68"/>
        <v>11</v>
      </c>
      <c r="R51" s="33">
        <f t="shared" si="69"/>
        <v>3236.68</v>
      </c>
      <c r="S51" s="33">
        <f t="shared" si="70"/>
        <v>199.668</v>
      </c>
      <c r="T51" s="32">
        <f t="shared" si="71"/>
        <v>191.47</v>
      </c>
      <c r="U51" s="33">
        <f t="shared" si="4"/>
        <v>8.19800000000001</v>
      </c>
      <c r="V51" s="34">
        <f t="shared" si="72"/>
        <v>0.0591562959575862</v>
      </c>
      <c r="W51" s="34">
        <f t="shared" si="73"/>
        <v>0.00253284229519137</v>
      </c>
      <c r="X51" s="32">
        <f t="shared" si="74"/>
        <v>-55.87</v>
      </c>
      <c r="Y51" s="34">
        <f t="shared" si="8"/>
        <v>-0.0105474996177074</v>
      </c>
      <c r="Z51" s="33">
        <f t="shared" si="75"/>
        <v>5352.86</v>
      </c>
      <c r="AA51" s="33">
        <f t="shared" si="76"/>
        <v>582.581</v>
      </c>
      <c r="AB51" s="33">
        <f t="shared" si="77"/>
        <v>391.111</v>
      </c>
      <c r="AC51" s="35">
        <f t="shared" si="12"/>
        <v>0.0730658003385106</v>
      </c>
      <c r="AD51" s="36">
        <f t="shared" si="78"/>
        <v>7399.8</v>
      </c>
      <c r="AE51" s="54">
        <f t="shared" si="79"/>
        <v>15695.19</v>
      </c>
      <c r="AF51" s="36">
        <v>221994</v>
      </c>
      <c r="AG51" s="40">
        <f t="shared" si="80"/>
        <v>-4163.12</v>
      </c>
      <c r="AJ51" s="22"/>
    </row>
    <row r="52" spans="1:36" s="30" customFormat="1" ht="21" customHeight="1">
      <c r="A52" s="29">
        <v>46148</v>
      </c>
      <c r="B52" s="30" t="s">
        <v>22</v>
      </c>
      <c r="C52" s="22">
        <v>8</v>
      </c>
      <c r="D52" s="23">
        <v>2201.62</v>
      </c>
      <c r="E52" s="23">
        <v>121.387</v>
      </c>
      <c r="F52" s="23">
        <v>159.71</v>
      </c>
      <c r="G52" s="23">
        <v>-38.3229999999999</v>
      </c>
      <c r="H52" s="23">
        <v>2385.62</v>
      </c>
      <c r="I52" s="50">
        <v>0</v>
      </c>
      <c r="J52" s="23">
        <v>253.148</v>
      </c>
      <c r="O52" s="31">
        <v>46147</v>
      </c>
      <c r="P52" s="32" t="s">
        <v>22</v>
      </c>
      <c r="Q52" s="32">
        <f t="shared" si="68"/>
        <v>4</v>
      </c>
      <c r="R52" s="33">
        <f t="shared" si="69"/>
        <v>1347.7</v>
      </c>
      <c r="S52" s="33">
        <f t="shared" si="70"/>
        <v>73.955</v>
      </c>
      <c r="T52" s="32">
        <f t="shared" si="71"/>
        <v>153.93</v>
      </c>
      <c r="U52" s="33">
        <f t="shared" si="4"/>
        <v>-79.975</v>
      </c>
      <c r="V52" s="34">
        <f t="shared" si="72"/>
        <v>0.114216813830971</v>
      </c>
      <c r="W52" s="34">
        <f t="shared" si="73"/>
        <v>-0.0593418416561549</v>
      </c>
      <c r="X52" s="32">
        <f t="shared" si="74"/>
        <v>0</v>
      </c>
      <c r="Y52" s="34">
        <f t="shared" si="8"/>
        <v>0</v>
      </c>
      <c r="Z52" s="33">
        <f t="shared" si="75"/>
        <v>2486.38</v>
      </c>
      <c r="AA52" s="33">
        <f t="shared" si="76"/>
        <v>264.413</v>
      </c>
      <c r="AB52" s="33">
        <f t="shared" si="77"/>
        <v>110.483</v>
      </c>
      <c r="AC52" s="35">
        <f t="shared" si="12"/>
        <v>0.0444352834240945</v>
      </c>
      <c r="AD52" s="36">
        <f t="shared" si="78"/>
        <v>4861.06666666667</v>
      </c>
      <c r="AE52" s="54">
        <f t="shared" si="79"/>
        <v>6804.62</v>
      </c>
      <c r="AF52" s="36">
        <v>145832</v>
      </c>
      <c r="AG52" s="40">
        <f t="shared" si="80"/>
        <v>-3513.36666666667</v>
      </c>
      <c r="AJ52" s="22"/>
    </row>
    <row r="53" spans="1:36" s="30" customFormat="1" ht="21" customHeight="1">
      <c r="A53" s="29">
        <v>46148</v>
      </c>
      <c r="B53" s="30" t="s">
        <v>26</v>
      </c>
      <c r="C53" s="22">
        <v>0</v>
      </c>
      <c r="D53" s="23">
        <v>0</v>
      </c>
      <c r="E53" s="23">
        <v>0</v>
      </c>
      <c r="F53" s="23">
        <v>18.12</v>
      </c>
      <c r="G53" s="23">
        <v>-18.12</v>
      </c>
      <c r="H53" s="23">
        <v>0</v>
      </c>
      <c r="I53" s="50">
        <v>0</v>
      </c>
      <c r="J53" s="23">
        <v>0</v>
      </c>
      <c r="O53" s="31">
        <v>46147</v>
      </c>
      <c r="P53" s="32" t="s">
        <v>26</v>
      </c>
      <c r="Q53" s="32">
        <f t="shared" si="68"/>
        <v>0</v>
      </c>
      <c r="R53" s="33">
        <f t="shared" si="69"/>
        <v>0</v>
      </c>
      <c r="S53" s="33">
        <f t="shared" si="70"/>
        <v>0</v>
      </c>
      <c r="T53" s="32">
        <f t="shared" si="71"/>
        <v>18.11</v>
      </c>
      <c r="U53" s="33">
        <f t="shared" si="4"/>
        <v>-18.11</v>
      </c>
      <c r="V53" s="34">
        <f t="shared" si="72"/>
        <v>0</v>
      </c>
      <c r="W53" s="34">
        <f t="shared" si="73"/>
        <v>0</v>
      </c>
      <c r="X53" s="32">
        <f t="shared" si="74"/>
        <v>0</v>
      </c>
      <c r="Y53" s="34">
        <f t="shared" si="8"/>
        <v>0</v>
      </c>
      <c r="Z53" s="33">
        <f t="shared" si="75"/>
        <v>0</v>
      </c>
      <c r="AA53" s="33">
        <f t="shared" si="76"/>
        <v>0</v>
      </c>
      <c r="AB53" s="33">
        <f t="shared" si="77"/>
        <v>-18.11</v>
      </c>
      <c r="AC53" s="35">
        <f t="shared" si="12"/>
        <v>0</v>
      </c>
      <c r="AD53" s="36">
        <f t="shared" si="78"/>
        <v>0</v>
      </c>
      <c r="AE53" s="54">
        <f t="shared" si="79"/>
        <v>0</v>
      </c>
      <c r="AF53" s="36">
        <v>0</v>
      </c>
      <c r="AG53" s="40">
        <f t="shared" si="80"/>
        <v>0</v>
      </c>
      <c r="AJ53" s="22"/>
    </row>
    <row r="54" spans="1:36" s="30" customFormat="1" ht="21" customHeight="1">
      <c r="A54" s="29">
        <v>46148</v>
      </c>
      <c r="B54" s="30" t="s">
        <v>27</v>
      </c>
      <c r="C54" s="22">
        <v>1</v>
      </c>
      <c r="D54" s="23">
        <v>179.98</v>
      </c>
      <c r="E54" s="23">
        <v>12.084</v>
      </c>
      <c r="F54" s="23">
        <v>14.57</v>
      </c>
      <c r="G54" s="23">
        <v>-2.48600000000003</v>
      </c>
      <c r="H54" s="23">
        <v>359.96</v>
      </c>
      <c r="I54" s="50">
        <v>0</v>
      </c>
      <c r="J54" s="23">
        <v>42.1659999999999</v>
      </c>
      <c r="O54" s="31">
        <v>46147</v>
      </c>
      <c r="P54" s="32" t="s">
        <v>27</v>
      </c>
      <c r="Q54" s="32">
        <f t="shared" si="68"/>
        <v>1</v>
      </c>
      <c r="R54" s="33">
        <f t="shared" si="69"/>
        <v>179.98</v>
      </c>
      <c r="S54" s="33">
        <f t="shared" si="70"/>
        <v>12.084</v>
      </c>
      <c r="T54" s="32">
        <f t="shared" si="71"/>
        <v>13.77</v>
      </c>
      <c r="U54" s="33">
        <f t="shared" si="4"/>
        <v>-1.686</v>
      </c>
      <c r="V54" s="34">
        <f t="shared" si="72"/>
        <v>0.0765085009445494</v>
      </c>
      <c r="W54" s="34">
        <f t="shared" si="73"/>
        <v>-0.00936770752305812</v>
      </c>
      <c r="X54" s="32">
        <f t="shared" si="74"/>
        <v>0</v>
      </c>
      <c r="Y54" s="34">
        <f t="shared" si="8"/>
        <v>0</v>
      </c>
      <c r="Z54" s="33">
        <f t="shared" si="75"/>
        <v>0</v>
      </c>
      <c r="AA54" s="33">
        <f t="shared" si="76"/>
        <v>0</v>
      </c>
      <c r="AB54" s="33">
        <f t="shared" si="77"/>
        <v>-13.77</v>
      </c>
      <c r="AC54" s="35">
        <f t="shared" si="12"/>
        <v>0</v>
      </c>
      <c r="AD54" s="36">
        <f t="shared" si="78"/>
        <v>0</v>
      </c>
      <c r="AE54" s="54">
        <f t="shared" si="79"/>
        <v>0</v>
      </c>
      <c r="AF54" s="36">
        <v>0</v>
      </c>
      <c r="AG54" s="40"/>
      <c r="AJ54" s="22"/>
    </row>
    <row r="55" spans="1:36" s="30" customFormat="1" ht="21" customHeight="1">
      <c r="A55" s="29">
        <v>46149</v>
      </c>
      <c r="B55" s="30" t="s">
        <v>7</v>
      </c>
      <c r="C55" s="22">
        <v>40</v>
      </c>
      <c r="D55" s="23">
        <v>11313.33</v>
      </c>
      <c r="E55" s="23">
        <v>664.779500000001</v>
      </c>
      <c r="F55" s="23">
        <v>450.95</v>
      </c>
      <c r="G55" s="23">
        <v>213.829500000001</v>
      </c>
      <c r="H55" s="23">
        <v>2557.84</v>
      </c>
      <c r="I55" s="50">
        <v>-123.18</v>
      </c>
      <c r="J55" s="23">
        <v>265.029</v>
      </c>
      <c r="O55" s="31"/>
      <c r="P55" s="32"/>
      <c r="Q55" s="32">
        <f t="shared" si="68"/>
        <v>0</v>
      </c>
      <c r="R55" s="33">
        <f t="shared" si="69"/>
        <v>0</v>
      </c>
      <c r="S55" s="33">
        <f t="shared" si="70"/>
        <v>0</v>
      </c>
      <c r="T55" s="32">
        <f t="shared" si="71"/>
        <v>0</v>
      </c>
      <c r="U55" s="33">
        <f t="shared" si="4"/>
        <v>0</v>
      </c>
      <c r="V55" s="34">
        <f t="shared" si="72"/>
        <v>0</v>
      </c>
      <c r="W55" s="34">
        <f t="shared" si="73"/>
        <v>0</v>
      </c>
      <c r="X55" s="32">
        <f t="shared" si="74"/>
        <v>0</v>
      </c>
      <c r="Y55" s="34">
        <f t="shared" si="8"/>
        <v>0</v>
      </c>
      <c r="Z55" s="33">
        <f t="shared" si="75"/>
        <v>0</v>
      </c>
      <c r="AA55" s="33">
        <f t="shared" si="76"/>
        <v>0</v>
      </c>
      <c r="AB55" s="33">
        <f t="shared" si="77"/>
        <v>0</v>
      </c>
      <c r="AC55" s="35">
        <f t="shared" si="12"/>
        <v>0</v>
      </c>
      <c r="AD55" s="36">
        <f t="shared" si="78"/>
        <v>0</v>
      </c>
      <c r="AE55" s="54">
        <f t="shared" si="79"/>
        <v>0</v>
      </c>
      <c r="AF55" s="36">
        <v>0</v>
      </c>
      <c r="AG55" s="40"/>
      <c r="AJ55" s="22"/>
    </row>
    <row r="56" spans="1:36" s="30" customFormat="1" ht="21" customHeight="1">
      <c r="A56" s="29">
        <v>46149</v>
      </c>
      <c r="B56" s="30" t="s">
        <v>9</v>
      </c>
      <c r="C56" s="22">
        <v>24</v>
      </c>
      <c r="D56" s="23">
        <v>8626.33</v>
      </c>
      <c r="E56" s="23">
        <v>434.763500000001</v>
      </c>
      <c r="F56" s="23">
        <v>427.97</v>
      </c>
      <c r="G56" s="23">
        <v>6.79350000000062</v>
      </c>
      <c r="H56" s="23">
        <v>2612.6</v>
      </c>
      <c r="I56" s="50">
        <v>0</v>
      </c>
      <c r="J56" s="23">
        <v>274.502</v>
      </c>
      <c r="K56" s="30"/>
      <c r="O56" s="51" t="s">
        <v>50904</v>
      </c>
      <c r="P56" s="51"/>
      <c r="Q56" s="42">
        <f t="shared" ref="Q56:T56" si="81">SUM(Q46:Q55)</f>
        <v>128</v>
      </c>
      <c r="R56" s="42">
        <f t="shared" si="81"/>
        <v>36246.73</v>
      </c>
      <c r="S56" s="42">
        <f t="shared" si="81"/>
        <v>2133.0965</v>
      </c>
      <c r="T56" s="42">
        <f t="shared" si="81"/>
        <v>1724.78</v>
      </c>
      <c r="U56" s="46">
        <f t="shared" si="4"/>
        <v>408.316500000001</v>
      </c>
      <c r="V56" s="52">
        <f>T56/R56</f>
        <v>0.0475844303748228</v>
      </c>
      <c r="W56" s="52">
        <f>U56/R56</f>
        <v>0.0112649196217149</v>
      </c>
      <c r="X56" s="42">
        <f t="shared" ref="X56:AB56" si="82">SUM(X46:X55)</f>
        <v>-557.95</v>
      </c>
      <c r="Y56" s="52">
        <f t="shared" si="8"/>
        <v>-0.00866634307348801</v>
      </c>
      <c r="Z56" s="42">
        <f t="shared" si="82"/>
        <v>64939.2</v>
      </c>
      <c r="AA56" s="42">
        <f t="shared" si="82"/>
        <v>6879.7315</v>
      </c>
      <c r="AB56" s="42">
        <f t="shared" si="82"/>
        <v>5154.9515</v>
      </c>
      <c r="AC56" s="53">
        <f t="shared" si="12"/>
        <v>0.0793811981053047</v>
      </c>
      <c r="AD56" s="42">
        <f t="shared" ref="AD56:AF56" si="83">SUM(AD46:AD55)</f>
        <v>60751.1333333333</v>
      </c>
      <c r="AE56" s="42">
        <f t="shared" si="83"/>
        <v>173761.45</v>
      </c>
      <c r="AF56" s="42">
        <f t="shared" si="83"/>
        <v>1822534</v>
      </c>
      <c r="AG56" s="40"/>
      <c r="AJ56" s="22"/>
    </row>
    <row r="57" spans="1:36" s="30" customFormat="1" ht="21" customHeight="1">
      <c r="A57" s="29">
        <v>46149</v>
      </c>
      <c r="B57" s="30" t="s">
        <v>11</v>
      </c>
      <c r="C57" s="22">
        <v>25</v>
      </c>
      <c r="D57" s="23">
        <v>7258.26</v>
      </c>
      <c r="E57" s="23">
        <v>440.391</v>
      </c>
      <c r="F57" s="23">
        <v>400.64</v>
      </c>
      <c r="G57" s="23">
        <v>39.7510000000001</v>
      </c>
      <c r="H57" s="23">
        <v>945.83</v>
      </c>
      <c r="I57" s="50">
        <v>0</v>
      </c>
      <c r="J57" s="23">
        <v>98.3570000000001</v>
      </c>
      <c r="K57" s="30"/>
      <c r="O57" s="31">
        <v>46148</v>
      </c>
      <c r="P57" s="32" t="s">
        <v>7</v>
      </c>
      <c r="Q57" s="32">
        <f t="shared" ref="Q57:Q66" si="84">SUMIFS($C:$C,$A:$A,$O:$O,$B:$B,P57)</f>
        <v>53</v>
      </c>
      <c r="R57" s="33">
        <f t="shared" ref="R57:R66" si="85">SUMIFS($D:$D,$A:$A,$O:$O,$B:$B,P57)</f>
        <v>14076.61</v>
      </c>
      <c r="S57" s="33">
        <f t="shared" ref="S57:S66" si="86">SUMIFS($E:$E,$A:$A,$O:$O,$B:$B,P57)</f>
        <v>842.2265</v>
      </c>
      <c r="T57" s="32">
        <f t="shared" ref="T57:T66" si="87">SUMIFS($F:$F,$A:$A,$O:$O,$B:$B,P57)</f>
        <v>474.85</v>
      </c>
      <c r="U57" s="33">
        <f t="shared" si="4"/>
        <v>367.3765</v>
      </c>
      <c r="V57" s="34">
        <f t="shared" ref="V57:V66" si="88">IFERROR(T57/R57,0)</f>
        <v>0.0337332639037382</v>
      </c>
      <c r="W57" s="34">
        <f t="shared" ref="W57:W66" si="89">IFERROR(U57/R57,0)</f>
        <v>0.0260983645920431</v>
      </c>
      <c r="X57" s="32">
        <f t="shared" ref="X57:X66" si="90">SUMIFS($I:$I,$A:$A,$O:$O,$B:$B,P57)</f>
        <v>-327.98</v>
      </c>
      <c r="Y57" s="34">
        <f t="shared" si="8"/>
        <v>-0.0199334377066397</v>
      </c>
      <c r="Z57" s="33">
        <f t="shared" ref="Z57:Z66" si="91">SUMIFS($H:$H,$A:$A,$O:$O,$B:$B,P57)</f>
        <v>16781.74</v>
      </c>
      <c r="AA57" s="33">
        <f t="shared" ref="AA57:AA66" si="92">SUMIFS($J:$J,$A:$A,$O:$O,$B:$B,P57)</f>
        <v>1829.905</v>
      </c>
      <c r="AB57" s="33">
        <f t="shared" ref="AB57:AB66" si="93">AA57-T57</f>
        <v>1355.055</v>
      </c>
      <c r="AC57" s="35">
        <f t="shared" si="12"/>
        <v>0.0807457987074046</v>
      </c>
      <c r="AD57" s="36">
        <f t="shared" ref="AD57:AD66" si="94">AF57/30</f>
        <v>17414.1666666667</v>
      </c>
      <c r="AE57" s="54">
        <f t="shared" ref="AE57:AE66" si="95">X57+Z57+AE46</f>
        <v>85814.03</v>
      </c>
      <c r="AF57" s="36">
        <v>522425</v>
      </c>
      <c r="AG57" s="40">
        <f t="shared" ref="AG57:AG64" si="96">R57-AD57</f>
        <v>-3337.5566666667</v>
      </c>
      <c r="AJ57" s="22"/>
    </row>
    <row r="58" spans="1:36" s="30" customFormat="1" ht="21" customHeight="1">
      <c r="A58" s="29">
        <v>46149</v>
      </c>
      <c r="B58" s="30" t="s">
        <v>4</v>
      </c>
      <c r="C58" s="22">
        <v>0</v>
      </c>
      <c r="D58" s="23">
        <v>0</v>
      </c>
      <c r="E58" s="23">
        <v>0</v>
      </c>
      <c r="F58" s="23">
        <v>0</v>
      </c>
      <c r="G58" s="23">
        <v>0</v>
      </c>
      <c r="H58" s="23">
        <v>0</v>
      </c>
      <c r="I58" s="50">
        <v>0</v>
      </c>
      <c r="J58" s="23">
        <v>0</v>
      </c>
      <c r="K58" s="30"/>
      <c r="L58" s="30"/>
      <c r="O58" s="31">
        <v>46148</v>
      </c>
      <c r="P58" s="32" t="s">
        <v>9</v>
      </c>
      <c r="Q58" s="32">
        <f t="shared" si="84"/>
        <v>29</v>
      </c>
      <c r="R58" s="33">
        <f t="shared" si="85"/>
        <v>9980.16999999999</v>
      </c>
      <c r="S58" s="33">
        <f t="shared" si="86"/>
        <v>498.498500000001</v>
      </c>
      <c r="T58" s="32">
        <f t="shared" si="87"/>
        <v>446.89</v>
      </c>
      <c r="U58" s="33">
        <f t="shared" si="4"/>
        <v>51.608500000001</v>
      </c>
      <c r="V58" s="34">
        <f t="shared" si="88"/>
        <v>0.0447777943662283</v>
      </c>
      <c r="W58" s="34">
        <f t="shared" si="89"/>
        <v>0.00517110429982666</v>
      </c>
      <c r="X58" s="32">
        <f t="shared" si="90"/>
        <v>-202.88</v>
      </c>
      <c r="Y58" s="34">
        <f t="shared" si="8"/>
        <v>-0.0239404227098888</v>
      </c>
      <c r="Z58" s="33">
        <f t="shared" si="91"/>
        <v>8677.24999999999</v>
      </c>
      <c r="AA58" s="33">
        <f t="shared" si="92"/>
        <v>847.408</v>
      </c>
      <c r="AB58" s="33">
        <f t="shared" si="93"/>
        <v>400.518</v>
      </c>
      <c r="AC58" s="35">
        <f t="shared" si="12"/>
        <v>0.046157250280907</v>
      </c>
      <c r="AD58" s="36">
        <f t="shared" si="94"/>
        <v>14270.7</v>
      </c>
      <c r="AE58" s="54">
        <f t="shared" si="95"/>
        <v>59332.89</v>
      </c>
      <c r="AF58" s="36">
        <v>428121</v>
      </c>
      <c r="AG58" s="40">
        <f t="shared" si="96"/>
        <v>-4290.53000000001</v>
      </c>
      <c r="AJ58" s="22"/>
    </row>
    <row r="59" spans="1:36" s="30" customFormat="1" ht="21" customHeight="1">
      <c r="A59" s="29">
        <v>46149</v>
      </c>
      <c r="B59" s="30" t="s">
        <v>19</v>
      </c>
      <c r="C59" s="22">
        <v>1</v>
      </c>
      <c r="D59" s="23">
        <v>190.76</v>
      </c>
      <c r="E59" s="23">
        <v>9.14799999999998</v>
      </c>
      <c r="F59" s="23">
        <v>7.16</v>
      </c>
      <c r="G59" s="23">
        <v>1.98799999999998</v>
      </c>
      <c r="H59" s="23">
        <v>0</v>
      </c>
      <c r="I59" s="50">
        <v>0</v>
      </c>
      <c r="J59" s="23">
        <v>0</v>
      </c>
      <c r="O59" s="31">
        <v>46148</v>
      </c>
      <c r="P59" s="32" t="s">
        <v>11</v>
      </c>
      <c r="Q59" s="32">
        <f t="shared" si="84"/>
        <v>33</v>
      </c>
      <c r="R59" s="33">
        <f t="shared" si="85"/>
        <v>9060.47</v>
      </c>
      <c r="S59" s="33">
        <f t="shared" si="86"/>
        <v>488.794</v>
      </c>
      <c r="T59" s="32">
        <f t="shared" si="87"/>
        <v>442.33</v>
      </c>
      <c r="U59" s="33">
        <f t="shared" si="4"/>
        <v>46.464</v>
      </c>
      <c r="V59" s="34">
        <f t="shared" si="88"/>
        <v>0.0488197632131666</v>
      </c>
      <c r="W59" s="34">
        <f t="shared" si="89"/>
        <v>0.00512821078818207</v>
      </c>
      <c r="X59" s="32">
        <f t="shared" si="90"/>
        <v>-35.45</v>
      </c>
      <c r="Y59" s="34">
        <f t="shared" si="8"/>
        <v>-0.003901168920064</v>
      </c>
      <c r="Z59" s="33">
        <f t="shared" si="91"/>
        <v>9122.47</v>
      </c>
      <c r="AA59" s="33">
        <f t="shared" si="92"/>
        <v>952.8375</v>
      </c>
      <c r="AB59" s="33">
        <f t="shared" si="93"/>
        <v>510.5075</v>
      </c>
      <c r="AC59" s="35">
        <f t="shared" si="12"/>
        <v>0.0559615433100904</v>
      </c>
      <c r="AD59" s="36">
        <f t="shared" si="94"/>
        <v>16805.4</v>
      </c>
      <c r="AE59" s="54">
        <f t="shared" si="95"/>
        <v>35947.13</v>
      </c>
      <c r="AF59" s="36">
        <v>504162</v>
      </c>
      <c r="AG59" s="40">
        <f t="shared" si="96"/>
        <v>-7744.93</v>
      </c>
      <c r="AJ59" s="22"/>
    </row>
    <row r="60" spans="1:36" s="30" customFormat="1" ht="21" customHeight="1">
      <c r="A60" s="29">
        <v>46149</v>
      </c>
      <c r="B60" s="30" t="s">
        <v>18</v>
      </c>
      <c r="C60" s="22">
        <v>12</v>
      </c>
      <c r="D60" s="23">
        <v>4127.99</v>
      </c>
      <c r="E60" s="23">
        <v>196.5715</v>
      </c>
      <c r="F60" s="23">
        <v>179.66</v>
      </c>
      <c r="G60" s="23">
        <v>16.9115000000002</v>
      </c>
      <c r="H60" s="23">
        <v>602.74</v>
      </c>
      <c r="I60" s="50">
        <v>0</v>
      </c>
      <c r="J60" s="23">
        <v>77.128</v>
      </c>
      <c r="O60" s="31">
        <v>46148</v>
      </c>
      <c r="P60" s="32" t="s">
        <v>4</v>
      </c>
      <c r="Q60" s="32">
        <f t="shared" si="84"/>
        <v>1</v>
      </c>
      <c r="R60" s="33">
        <f t="shared" si="85"/>
        <v>240.98</v>
      </c>
      <c r="S60" s="33">
        <f t="shared" si="86"/>
        <v>13.203</v>
      </c>
      <c r="T60" s="32">
        <f t="shared" si="87"/>
        <v>0</v>
      </c>
      <c r="U60" s="33">
        <f t="shared" si="4"/>
        <v>13.203</v>
      </c>
      <c r="V60" s="34">
        <f t="shared" si="88"/>
        <v>0</v>
      </c>
      <c r="W60" s="34">
        <f t="shared" si="89"/>
        <v>0.0547887791517968</v>
      </c>
      <c r="X60" s="32">
        <f t="shared" si="90"/>
        <v>0</v>
      </c>
      <c r="Y60" s="34">
        <f t="shared" si="8"/>
        <v>0</v>
      </c>
      <c r="Z60" s="33">
        <f t="shared" si="91"/>
        <v>0</v>
      </c>
      <c r="AA60" s="33">
        <f t="shared" si="92"/>
        <v>0</v>
      </c>
      <c r="AB60" s="33">
        <f t="shared" si="93"/>
        <v>0</v>
      </c>
      <c r="AC60" s="35">
        <f t="shared" si="12"/>
        <v>0</v>
      </c>
      <c r="AD60" s="36">
        <f t="shared" si="94"/>
        <v>0</v>
      </c>
      <c r="AE60" s="54">
        <f t="shared" si="95"/>
        <v>0</v>
      </c>
      <c r="AF60" s="36">
        <v>0</v>
      </c>
      <c r="AG60" s="40">
        <f t="shared" si="96"/>
        <v>240.98</v>
      </c>
      <c r="AJ60" s="22"/>
    </row>
    <row r="61" spans="1:36" s="30" customFormat="1" ht="21" customHeight="1">
      <c r="A61" s="29">
        <v>46149</v>
      </c>
      <c r="B61" s="30" t="s">
        <v>22</v>
      </c>
      <c r="C61" s="22">
        <v>11</v>
      </c>
      <c r="D61" s="23">
        <v>3133.56</v>
      </c>
      <c r="E61" s="23">
        <v>162.728</v>
      </c>
      <c r="F61" s="23">
        <v>158.94</v>
      </c>
      <c r="G61" s="23">
        <v>3.78800000000004</v>
      </c>
      <c r="H61" s="23">
        <v>247.76</v>
      </c>
      <c r="I61" s="50">
        <v>0</v>
      </c>
      <c r="J61" s="23">
        <v>24.374</v>
      </c>
      <c r="O61" s="31">
        <v>46148</v>
      </c>
      <c r="P61" s="32" t="s">
        <v>19</v>
      </c>
      <c r="Q61" s="32">
        <f t="shared" si="84"/>
        <v>0</v>
      </c>
      <c r="R61" s="33">
        <f t="shared" si="85"/>
        <v>0</v>
      </c>
      <c r="S61" s="33">
        <f t="shared" si="86"/>
        <v>0</v>
      </c>
      <c r="T61" s="32">
        <f t="shared" si="87"/>
        <v>10.2</v>
      </c>
      <c r="U61" s="33">
        <f t="shared" si="4"/>
        <v>-10.2</v>
      </c>
      <c r="V61" s="34">
        <f t="shared" si="88"/>
        <v>0</v>
      </c>
      <c r="W61" s="34">
        <f t="shared" si="89"/>
        <v>0</v>
      </c>
      <c r="X61" s="32">
        <f t="shared" si="90"/>
        <v>0</v>
      </c>
      <c r="Y61" s="34">
        <f t="shared" si="8"/>
        <v>0</v>
      </c>
      <c r="Z61" s="33">
        <f t="shared" si="91"/>
        <v>0</v>
      </c>
      <c r="AA61" s="33">
        <f t="shared" si="92"/>
        <v>0</v>
      </c>
      <c r="AB61" s="33">
        <f t="shared" si="93"/>
        <v>-10.2</v>
      </c>
      <c r="AC61" s="35">
        <f t="shared" si="12"/>
        <v>0</v>
      </c>
      <c r="AD61" s="36">
        <f t="shared" si="94"/>
        <v>0</v>
      </c>
      <c r="AE61" s="54">
        <f t="shared" si="95"/>
        <v>4182.74</v>
      </c>
      <c r="AF61" s="36">
        <v>0</v>
      </c>
      <c r="AG61" s="40">
        <f t="shared" si="96"/>
        <v>0</v>
      </c>
      <c r="AJ61" s="22"/>
    </row>
    <row r="62" spans="1:36" s="30" customFormat="1" ht="21" customHeight="1">
      <c r="A62" s="29">
        <v>46149</v>
      </c>
      <c r="B62" s="30" t="s">
        <v>26</v>
      </c>
      <c r="C62" s="22">
        <v>0</v>
      </c>
      <c r="D62" s="23">
        <v>0</v>
      </c>
      <c r="E62" s="23">
        <v>0</v>
      </c>
      <c r="F62" s="23">
        <v>18.52</v>
      </c>
      <c r="G62" s="23">
        <v>-18.52</v>
      </c>
      <c r="H62" s="23">
        <v>0</v>
      </c>
      <c r="I62" s="50">
        <v>0</v>
      </c>
      <c r="J62" s="23">
        <v>0</v>
      </c>
      <c r="K62" s="30"/>
      <c r="O62" s="31">
        <v>46148</v>
      </c>
      <c r="P62" s="32" t="s">
        <v>18</v>
      </c>
      <c r="Q62" s="32">
        <f t="shared" si="84"/>
        <v>16</v>
      </c>
      <c r="R62" s="33">
        <f t="shared" si="85"/>
        <v>5386.48</v>
      </c>
      <c r="S62" s="33">
        <f t="shared" si="86"/>
        <v>320.213</v>
      </c>
      <c r="T62" s="32">
        <f t="shared" si="87"/>
        <v>183.29</v>
      </c>
      <c r="U62" s="33">
        <f t="shared" si="4"/>
        <v>136.923</v>
      </c>
      <c r="V62" s="34">
        <f t="shared" si="88"/>
        <v>0.0340277880916665</v>
      </c>
      <c r="W62" s="34">
        <f t="shared" si="89"/>
        <v>0.025419754644963</v>
      </c>
      <c r="X62" s="32">
        <f t="shared" si="90"/>
        <v>-306.38</v>
      </c>
      <c r="Y62" s="34">
        <f t="shared" si="8"/>
        <v>-0.0666681173296196</v>
      </c>
      <c r="Z62" s="33">
        <f t="shared" si="91"/>
        <v>4901.98</v>
      </c>
      <c r="AA62" s="33">
        <f t="shared" si="92"/>
        <v>512.555</v>
      </c>
      <c r="AB62" s="33">
        <f t="shared" si="93"/>
        <v>329.265</v>
      </c>
      <c r="AC62" s="35">
        <f t="shared" si="12"/>
        <v>0.067169796694397</v>
      </c>
      <c r="AD62" s="36">
        <f t="shared" si="94"/>
        <v>7399.8</v>
      </c>
      <c r="AE62" s="54">
        <f t="shared" si="95"/>
        <v>20290.79</v>
      </c>
      <c r="AF62" s="36">
        <v>221994</v>
      </c>
      <c r="AG62" s="40">
        <f t="shared" si="96"/>
        <v>-2013.32</v>
      </c>
      <c r="AJ62" s="22"/>
    </row>
    <row r="63" spans="1:36" s="30" customFormat="1" ht="21" customHeight="1">
      <c r="A63" s="29">
        <v>46149</v>
      </c>
      <c r="B63" s="30" t="s">
        <v>27</v>
      </c>
      <c r="C63" s="22">
        <v>1</v>
      </c>
      <c r="D63" s="23">
        <v>179.98</v>
      </c>
      <c r="E63" s="23">
        <v>12.084</v>
      </c>
      <c r="F63" s="23">
        <v>12.09</v>
      </c>
      <c r="G63" s="23">
        <v>-0.0060000000000322</v>
      </c>
      <c r="H63" s="23">
        <v>0</v>
      </c>
      <c r="I63" s="50">
        <v>0</v>
      </c>
      <c r="J63" s="23">
        <v>0</v>
      </c>
      <c r="K63" s="30"/>
      <c r="O63" s="31">
        <v>46148</v>
      </c>
      <c r="P63" s="32" t="s">
        <v>22</v>
      </c>
      <c r="Q63" s="32">
        <f t="shared" si="84"/>
        <v>8</v>
      </c>
      <c r="R63" s="33">
        <f t="shared" si="85"/>
        <v>2201.62</v>
      </c>
      <c r="S63" s="33">
        <f t="shared" si="86"/>
        <v>121.387</v>
      </c>
      <c r="T63" s="32">
        <f t="shared" si="87"/>
        <v>159.71</v>
      </c>
      <c r="U63" s="33">
        <f t="shared" si="4"/>
        <v>-38.323</v>
      </c>
      <c r="V63" s="34">
        <f t="shared" si="88"/>
        <v>0.0725420372271328</v>
      </c>
      <c r="W63" s="34">
        <f t="shared" si="89"/>
        <v>-0.0174067277731852</v>
      </c>
      <c r="X63" s="32">
        <f t="shared" si="90"/>
        <v>0</v>
      </c>
      <c r="Y63" s="34">
        <f t="shared" si="8"/>
        <v>0</v>
      </c>
      <c r="Z63" s="33">
        <f t="shared" si="91"/>
        <v>2385.62</v>
      </c>
      <c r="AA63" s="33">
        <f t="shared" si="92"/>
        <v>253.148</v>
      </c>
      <c r="AB63" s="33">
        <f t="shared" si="93"/>
        <v>93.438</v>
      </c>
      <c r="AC63" s="35">
        <f t="shared" si="12"/>
        <v>0.0391671766668623</v>
      </c>
      <c r="AD63" s="36">
        <f t="shared" si="94"/>
        <v>4861.06666666667</v>
      </c>
      <c r="AE63" s="54">
        <f t="shared" si="95"/>
        <v>9190.24</v>
      </c>
      <c r="AF63" s="36">
        <v>145832</v>
      </c>
      <c r="AG63" s="40">
        <f t="shared" si="96"/>
        <v>-2659.44666666667</v>
      </c>
      <c r="AJ63" s="22"/>
    </row>
    <row r="64" spans="1:36" s="30" customFormat="1" ht="21" customHeight="1">
      <c r="A64" s="29">
        <v>46150</v>
      </c>
      <c r="B64" s="30" t="s">
        <v>7</v>
      </c>
      <c r="C64" s="22">
        <v>49</v>
      </c>
      <c r="D64" s="23">
        <v>12745.22</v>
      </c>
      <c r="E64" s="23">
        <v>761.3375</v>
      </c>
      <c r="F64" s="23">
        <v>444.08</v>
      </c>
      <c r="G64" s="23">
        <v>317.2575</v>
      </c>
      <c r="H64" s="23">
        <v>20648.57</v>
      </c>
      <c r="I64" s="50">
        <v>-356.86</v>
      </c>
      <c r="J64" s="23">
        <v>2690.652</v>
      </c>
      <c r="K64" s="30"/>
      <c r="O64" s="31">
        <v>46148</v>
      </c>
      <c r="P64" s="32" t="s">
        <v>26</v>
      </c>
      <c r="Q64" s="32">
        <f t="shared" si="84"/>
        <v>0</v>
      </c>
      <c r="R64" s="33">
        <f t="shared" si="85"/>
        <v>0</v>
      </c>
      <c r="S64" s="33">
        <f t="shared" si="86"/>
        <v>0</v>
      </c>
      <c r="T64" s="32">
        <f t="shared" si="87"/>
        <v>18.12</v>
      </c>
      <c r="U64" s="33">
        <f t="shared" si="4"/>
        <v>-18.12</v>
      </c>
      <c r="V64" s="34">
        <f t="shared" si="88"/>
        <v>0</v>
      </c>
      <c r="W64" s="34">
        <f t="shared" si="89"/>
        <v>0</v>
      </c>
      <c r="X64" s="32">
        <f t="shared" si="90"/>
        <v>0</v>
      </c>
      <c r="Y64" s="34">
        <f t="shared" si="8"/>
        <v>0</v>
      </c>
      <c r="Z64" s="33">
        <f t="shared" si="91"/>
        <v>0</v>
      </c>
      <c r="AA64" s="33">
        <f t="shared" si="92"/>
        <v>0</v>
      </c>
      <c r="AB64" s="33">
        <f t="shared" si="93"/>
        <v>-18.12</v>
      </c>
      <c r="AC64" s="35">
        <f t="shared" si="12"/>
        <v>0</v>
      </c>
      <c r="AD64" s="36">
        <f t="shared" si="94"/>
        <v>0</v>
      </c>
      <c r="AE64" s="54">
        <f t="shared" si="95"/>
        <v>0</v>
      </c>
      <c r="AF64" s="36">
        <v>0</v>
      </c>
      <c r="AG64" s="40">
        <f t="shared" si="96"/>
        <v>0</v>
      </c>
      <c r="AJ64" s="22"/>
    </row>
    <row r="65" spans="1:36" s="30" customFormat="1" ht="21" customHeight="1">
      <c r="A65" s="29">
        <v>46150</v>
      </c>
      <c r="B65" s="30" t="s">
        <v>9</v>
      </c>
      <c r="C65" s="22">
        <v>21</v>
      </c>
      <c r="D65" s="23">
        <v>7436.64</v>
      </c>
      <c r="E65" s="23">
        <v>373.215</v>
      </c>
      <c r="F65" s="23">
        <v>417.55</v>
      </c>
      <c r="G65" s="23">
        <v>-44.3349999999998</v>
      </c>
      <c r="H65" s="23">
        <v>12181.13</v>
      </c>
      <c r="I65" s="50">
        <v>-458.87</v>
      </c>
      <c r="J65" s="23">
        <v>1219.43</v>
      </c>
      <c r="K65" s="30"/>
      <c r="O65" s="31">
        <v>46148</v>
      </c>
      <c r="P65" s="32" t="s">
        <v>27</v>
      </c>
      <c r="Q65" s="32">
        <f t="shared" si="84"/>
        <v>1</v>
      </c>
      <c r="R65" s="33">
        <f t="shared" si="85"/>
        <v>179.98</v>
      </c>
      <c r="S65" s="33">
        <f t="shared" si="86"/>
        <v>12.084</v>
      </c>
      <c r="T65" s="32">
        <f t="shared" si="87"/>
        <v>14.57</v>
      </c>
      <c r="U65" s="33">
        <f t="shared" si="4"/>
        <v>-2.486</v>
      </c>
      <c r="V65" s="34">
        <f t="shared" si="88"/>
        <v>0.0809534392710301</v>
      </c>
      <c r="W65" s="34">
        <f t="shared" si="89"/>
        <v>-0.0138126458495388</v>
      </c>
      <c r="X65" s="32">
        <f t="shared" si="90"/>
        <v>0</v>
      </c>
      <c r="Y65" s="34">
        <f t="shared" si="8"/>
        <v>0</v>
      </c>
      <c r="Z65" s="33">
        <f t="shared" si="91"/>
        <v>359.96</v>
      </c>
      <c r="AA65" s="33">
        <f t="shared" si="92"/>
        <v>42.1659999999999</v>
      </c>
      <c r="AB65" s="33">
        <f t="shared" si="93"/>
        <v>27.5959999999999</v>
      </c>
      <c r="AC65" s="35">
        <f t="shared" si="12"/>
        <v>0.0766640737859759</v>
      </c>
      <c r="AD65" s="36">
        <f t="shared" si="94"/>
        <v>0</v>
      </c>
      <c r="AE65" s="54">
        <f t="shared" si="95"/>
        <v>359.96</v>
      </c>
      <c r="AF65" s="36">
        <v>0</v>
      </c>
      <c r="AG65" s="40"/>
      <c r="AJ65" s="22"/>
    </row>
    <row r="66" spans="1:36" s="30" customFormat="1" ht="21" customHeight="1">
      <c r="A66" s="29">
        <v>46150</v>
      </c>
      <c r="B66" s="30" t="s">
        <v>11</v>
      </c>
      <c r="C66" s="22">
        <v>22</v>
      </c>
      <c r="D66" s="23">
        <v>6201.57</v>
      </c>
      <c r="E66" s="23">
        <v>340.4435</v>
      </c>
      <c r="F66" s="23">
        <v>406.16</v>
      </c>
      <c r="G66" s="23">
        <v>-65.7164999999996</v>
      </c>
      <c r="H66" s="23">
        <v>6581.17</v>
      </c>
      <c r="I66" s="50">
        <v>0</v>
      </c>
      <c r="J66" s="23">
        <v>700.125</v>
      </c>
      <c r="K66" s="30"/>
      <c r="O66" s="31"/>
      <c r="P66" s="32"/>
      <c r="Q66" s="32">
        <f t="shared" si="84"/>
        <v>0</v>
      </c>
      <c r="R66" s="33">
        <f t="shared" si="85"/>
        <v>0</v>
      </c>
      <c r="S66" s="33">
        <f t="shared" si="86"/>
        <v>0</v>
      </c>
      <c r="T66" s="32">
        <f t="shared" si="87"/>
        <v>0</v>
      </c>
      <c r="U66" s="33">
        <f t="shared" ref="U66:U129" si="97">S66-T66</f>
        <v>0</v>
      </c>
      <c r="V66" s="34">
        <f t="shared" si="88"/>
        <v>0</v>
      </c>
      <c r="W66" s="34">
        <f t="shared" si="89"/>
        <v>0</v>
      </c>
      <c r="X66" s="32">
        <f t="shared" si="90"/>
        <v>0</v>
      </c>
      <c r="Y66" s="34">
        <f t="shared" ref="Y66:Y129" si="98">IFERROR(X66/(Z66+X66),0)</f>
        <v>0</v>
      </c>
      <c r="Z66" s="33">
        <f t="shared" si="91"/>
        <v>0</v>
      </c>
      <c r="AA66" s="33">
        <f t="shared" si="92"/>
        <v>0</v>
      </c>
      <c r="AB66" s="33">
        <f t="shared" si="93"/>
        <v>0</v>
      </c>
      <c r="AC66" s="35">
        <f t="shared" ref="AC66:AC129" si="99">IFERROR((AA66-T66)/Z66,0)</f>
        <v>0</v>
      </c>
      <c r="AD66" s="36">
        <f t="shared" si="94"/>
        <v>0</v>
      </c>
      <c r="AE66" s="54">
        <f t="shared" si="95"/>
        <v>0</v>
      </c>
      <c r="AF66" s="36">
        <v>0</v>
      </c>
      <c r="AG66" s="40"/>
      <c r="AJ66" s="22"/>
    </row>
    <row r="67" spans="1:36" s="30" customFormat="1" ht="21" customHeight="1">
      <c r="A67" s="29">
        <v>46150</v>
      </c>
      <c r="B67" s="30" t="s">
        <v>4</v>
      </c>
      <c r="C67" s="22">
        <v>0</v>
      </c>
      <c r="D67" s="23">
        <v>0</v>
      </c>
      <c r="E67" s="23">
        <v>0</v>
      </c>
      <c r="F67" s="23">
        <v>0</v>
      </c>
      <c r="G67" s="23">
        <v>0</v>
      </c>
      <c r="H67" s="23">
        <v>0</v>
      </c>
      <c r="I67" s="50">
        <v>0</v>
      </c>
      <c r="J67" s="23">
        <v>0</v>
      </c>
      <c r="O67" s="51" t="s">
        <v>50904</v>
      </c>
      <c r="P67" s="51"/>
      <c r="Q67" s="42">
        <f t="shared" ref="Q67:T67" si="100">SUM(Q57:Q66)</f>
        <v>141</v>
      </c>
      <c r="R67" s="42">
        <f t="shared" si="100"/>
        <v>41126.31</v>
      </c>
      <c r="S67" s="42">
        <f t="shared" si="100"/>
        <v>2296.406</v>
      </c>
      <c r="T67" s="42">
        <f t="shared" si="100"/>
        <v>1749.96</v>
      </c>
      <c r="U67" s="46">
        <f t="shared" si="97"/>
        <v>546.446000000002</v>
      </c>
      <c r="V67" s="52">
        <f>T67/R67</f>
        <v>0.0425508634253839</v>
      </c>
      <c r="W67" s="52">
        <f>U67/R67</f>
        <v>0.0132870174834553</v>
      </c>
      <c r="X67" s="42">
        <f t="shared" ref="X67:AB67" si="101">SUM(X57:X66)</f>
        <v>-872.69</v>
      </c>
      <c r="Y67" s="52">
        <f t="shared" si="98"/>
        <v>-0.0211017273534668</v>
      </c>
      <c r="Z67" s="42">
        <f t="shared" si="101"/>
        <v>42229.02</v>
      </c>
      <c r="AA67" s="42">
        <f t="shared" si="101"/>
        <v>4438.0195</v>
      </c>
      <c r="AB67" s="42">
        <f t="shared" si="101"/>
        <v>2688.0595</v>
      </c>
      <c r="AC67" s="53">
        <f t="shared" si="99"/>
        <v>0.0636543187599428</v>
      </c>
      <c r="AD67" s="42">
        <f t="shared" ref="AD67:AF67" si="102">SUM(AD57:AD66)</f>
        <v>60751.1333333333</v>
      </c>
      <c r="AE67" s="42">
        <f t="shared" si="102"/>
        <v>215117.78</v>
      </c>
      <c r="AF67" s="42">
        <f t="shared" si="102"/>
        <v>1822534</v>
      </c>
      <c r="AG67" s="40"/>
      <c r="AJ67" s="22"/>
    </row>
    <row r="68" spans="1:36" s="30" customFormat="1" ht="21" customHeight="1">
      <c r="A68" s="29">
        <v>46150</v>
      </c>
      <c r="B68" s="30" t="s">
        <v>19</v>
      </c>
      <c r="C68" s="22">
        <v>0</v>
      </c>
      <c r="D68" s="23">
        <v>0</v>
      </c>
      <c r="E68" s="23">
        <v>0</v>
      </c>
      <c r="F68" s="23">
        <v>8.68</v>
      </c>
      <c r="G68" s="23">
        <v>-8.68</v>
      </c>
      <c r="H68" s="23">
        <v>190.76</v>
      </c>
      <c r="I68" s="50">
        <v>0</v>
      </c>
      <c r="J68" s="23">
        <v>18.686</v>
      </c>
      <c r="O68" s="31">
        <v>46149</v>
      </c>
      <c r="P68" s="32" t="s">
        <v>7</v>
      </c>
      <c r="Q68" s="32">
        <f t="shared" ref="Q68:Q77" si="103">SUMIFS($C:$C,$A:$A,$O:$O,$B:$B,P68)</f>
        <v>40</v>
      </c>
      <c r="R68" s="33">
        <f t="shared" ref="R68:R77" si="104">SUMIFS($D:$D,$A:$A,$O:$O,$B:$B,P68)</f>
        <v>11313.33</v>
      </c>
      <c r="S68" s="33">
        <f t="shared" ref="S68:S77" si="105">SUMIFS($E:$E,$A:$A,$O:$O,$B:$B,P68)</f>
        <v>664.779500000001</v>
      </c>
      <c r="T68" s="32">
        <f t="shared" ref="T68:T77" si="106">SUMIFS($F:$F,$A:$A,$O:$O,$B:$B,P68)</f>
        <v>450.95</v>
      </c>
      <c r="U68" s="33">
        <f t="shared" si="97"/>
        <v>213.829500000001</v>
      </c>
      <c r="V68" s="34">
        <f t="shared" ref="V68:V77" si="107">IFERROR(T68/R68,0)</f>
        <v>0.0398600588862872</v>
      </c>
      <c r="W68" s="34">
        <f t="shared" ref="W68:W77" si="108">IFERROR(U68/R68,0)</f>
        <v>0.0189006685034381</v>
      </c>
      <c r="X68" s="32">
        <f t="shared" ref="X68:X77" si="109">SUMIFS($I:$I,$A:$A,$O:$O,$B:$B,P68)</f>
        <v>-123.18</v>
      </c>
      <c r="Y68" s="34">
        <f t="shared" si="98"/>
        <v>-0.0505943335003656</v>
      </c>
      <c r="Z68" s="33">
        <f t="shared" ref="Z68:Z77" si="110">SUMIFS($H:$H,$A:$A,$O:$O,$B:$B,P68)</f>
        <v>2557.84</v>
      </c>
      <c r="AA68" s="33">
        <f t="shared" ref="AA68:AA77" si="111">SUMIFS($J:$J,$A:$A,$O:$O,$B:$B,P68)</f>
        <v>265.029</v>
      </c>
      <c r="AB68" s="33">
        <f t="shared" ref="AB68:AB77" si="112">AA68-T68</f>
        <v>-185.921</v>
      </c>
      <c r="AC68" s="35">
        <f t="shared" si="99"/>
        <v>-0.072686720045038</v>
      </c>
      <c r="AD68" s="36">
        <f t="shared" ref="AD68:AD77" si="113">AF68/30</f>
        <v>17414.1666666667</v>
      </c>
      <c r="AE68" s="54">
        <f t="shared" ref="AE68:AE77" si="114">X68+Z68+AE57</f>
        <v>88248.69</v>
      </c>
      <c r="AF68" s="36">
        <v>522425</v>
      </c>
      <c r="AG68" s="40">
        <f t="shared" ref="AG68:AG75" si="115">R68-AD68</f>
        <v>-6100.8366666667</v>
      </c>
      <c r="AJ68" s="22"/>
    </row>
    <row r="69" spans="1:36" s="30" customFormat="1" ht="21" customHeight="1">
      <c r="A69" s="29">
        <v>46150</v>
      </c>
      <c r="B69" s="30" t="s">
        <v>18</v>
      </c>
      <c r="C69" s="22">
        <v>7</v>
      </c>
      <c r="D69" s="23">
        <v>2333.53</v>
      </c>
      <c r="E69" s="23">
        <v>133.6305</v>
      </c>
      <c r="F69" s="23">
        <v>197.91</v>
      </c>
      <c r="G69" s="23">
        <v>-64.2794999999998</v>
      </c>
      <c r="H69" s="23">
        <v>4073.23</v>
      </c>
      <c r="I69" s="50">
        <v>-90</v>
      </c>
      <c r="J69" s="23">
        <v>401.227</v>
      </c>
      <c r="O69" s="31">
        <v>46149</v>
      </c>
      <c r="P69" s="32" t="s">
        <v>9</v>
      </c>
      <c r="Q69" s="32">
        <f t="shared" si="103"/>
        <v>24</v>
      </c>
      <c r="R69" s="33">
        <f t="shared" si="104"/>
        <v>8626.33</v>
      </c>
      <c r="S69" s="33">
        <f t="shared" si="105"/>
        <v>434.763500000001</v>
      </c>
      <c r="T69" s="32">
        <f t="shared" si="106"/>
        <v>427.97</v>
      </c>
      <c r="U69" s="33">
        <f t="shared" si="97"/>
        <v>6.79350000000096</v>
      </c>
      <c r="V69" s="34">
        <f t="shared" si="107"/>
        <v>0.0496120598215</v>
      </c>
      <c r="W69" s="34">
        <f t="shared" si="108"/>
        <v>0.000787530734391214</v>
      </c>
      <c r="X69" s="32">
        <f t="shared" si="109"/>
        <v>0</v>
      </c>
      <c r="Y69" s="34">
        <f t="shared" si="98"/>
        <v>0</v>
      </c>
      <c r="Z69" s="33">
        <f t="shared" si="110"/>
        <v>2612.6</v>
      </c>
      <c r="AA69" s="33">
        <f t="shared" si="111"/>
        <v>274.502</v>
      </c>
      <c r="AB69" s="33">
        <f t="shared" si="112"/>
        <v>-153.468</v>
      </c>
      <c r="AC69" s="35">
        <f t="shared" si="99"/>
        <v>-0.0587414835795759</v>
      </c>
      <c r="AD69" s="36">
        <f t="shared" si="113"/>
        <v>14270.7</v>
      </c>
      <c r="AE69" s="54">
        <f t="shared" si="114"/>
        <v>61945.49</v>
      </c>
      <c r="AF69" s="36">
        <v>428121</v>
      </c>
      <c r="AG69" s="40">
        <f t="shared" si="115"/>
        <v>-5644.37</v>
      </c>
      <c r="AJ69" s="22"/>
    </row>
    <row r="70" spans="1:36" s="30" customFormat="1" ht="21" customHeight="1">
      <c r="A70" s="29">
        <v>46150</v>
      </c>
      <c r="B70" s="30" t="s">
        <v>22</v>
      </c>
      <c r="C70" s="22">
        <v>9</v>
      </c>
      <c r="D70" s="23">
        <v>2145.82</v>
      </c>
      <c r="E70" s="23">
        <v>121.06</v>
      </c>
      <c r="F70" s="23">
        <v>163.94</v>
      </c>
      <c r="G70" s="23">
        <v>-42.88</v>
      </c>
      <c r="H70" s="23">
        <v>3272.76</v>
      </c>
      <c r="I70" s="50">
        <v>0</v>
      </c>
      <c r="J70" s="23">
        <v>337.587</v>
      </c>
      <c r="O70" s="31">
        <v>46149</v>
      </c>
      <c r="P70" s="32" t="s">
        <v>11</v>
      </c>
      <c r="Q70" s="32">
        <f t="shared" si="103"/>
        <v>25</v>
      </c>
      <c r="R70" s="33">
        <f t="shared" si="104"/>
        <v>7258.26</v>
      </c>
      <c r="S70" s="33">
        <f t="shared" si="105"/>
        <v>440.391</v>
      </c>
      <c r="T70" s="32">
        <f t="shared" si="106"/>
        <v>400.64</v>
      </c>
      <c r="U70" s="33">
        <f t="shared" si="97"/>
        <v>39.751</v>
      </c>
      <c r="V70" s="34">
        <f t="shared" si="107"/>
        <v>0.0551978022280822</v>
      </c>
      <c r="W70" s="34">
        <f t="shared" si="108"/>
        <v>0.00547665693981754</v>
      </c>
      <c r="X70" s="32">
        <f t="shared" si="109"/>
        <v>0</v>
      </c>
      <c r="Y70" s="34">
        <f t="shared" si="98"/>
        <v>0</v>
      </c>
      <c r="Z70" s="33">
        <f t="shared" si="110"/>
        <v>945.83</v>
      </c>
      <c r="AA70" s="33">
        <f t="shared" si="111"/>
        <v>98.3570000000001</v>
      </c>
      <c r="AB70" s="33">
        <f t="shared" si="112"/>
        <v>-302.283</v>
      </c>
      <c r="AC70" s="35">
        <f t="shared" si="99"/>
        <v>-0.31959548756119</v>
      </c>
      <c r="AD70" s="36">
        <f t="shared" si="113"/>
        <v>16805.4</v>
      </c>
      <c r="AE70" s="54">
        <f t="shared" si="114"/>
        <v>36892.96</v>
      </c>
      <c r="AF70" s="36">
        <v>504162</v>
      </c>
      <c r="AG70" s="40">
        <f t="shared" si="115"/>
        <v>-9547.14</v>
      </c>
      <c r="AJ70" s="22"/>
    </row>
    <row r="71" spans="1:36" s="30" customFormat="1" ht="21" customHeight="1">
      <c r="A71" s="29">
        <v>46150</v>
      </c>
      <c r="B71" s="30" t="s">
        <v>26</v>
      </c>
      <c r="C71" s="22">
        <v>1</v>
      </c>
      <c r="D71" s="23">
        <v>176.76</v>
      </c>
      <c r="E71" s="23">
        <v>8.49799999999999</v>
      </c>
      <c r="F71" s="23">
        <v>19.61</v>
      </c>
      <c r="G71" s="23">
        <v>-11.112</v>
      </c>
      <c r="H71" s="23">
        <v>0</v>
      </c>
      <c r="I71" s="50">
        <v>0</v>
      </c>
      <c r="J71" s="23">
        <v>0</v>
      </c>
      <c r="O71" s="31">
        <v>46149</v>
      </c>
      <c r="P71" s="32" t="s">
        <v>4</v>
      </c>
      <c r="Q71" s="32">
        <f t="shared" si="103"/>
        <v>0</v>
      </c>
      <c r="R71" s="33">
        <f t="shared" si="104"/>
        <v>0</v>
      </c>
      <c r="S71" s="33">
        <f t="shared" si="105"/>
        <v>0</v>
      </c>
      <c r="T71" s="32">
        <f t="shared" si="106"/>
        <v>0</v>
      </c>
      <c r="U71" s="33">
        <f t="shared" si="97"/>
        <v>0</v>
      </c>
      <c r="V71" s="34">
        <f t="shared" si="107"/>
        <v>0</v>
      </c>
      <c r="W71" s="34">
        <f t="shared" si="108"/>
        <v>0</v>
      </c>
      <c r="X71" s="32">
        <f t="shared" si="109"/>
        <v>0</v>
      </c>
      <c r="Y71" s="34">
        <f t="shared" si="98"/>
        <v>0</v>
      </c>
      <c r="Z71" s="33">
        <f t="shared" si="110"/>
        <v>0</v>
      </c>
      <c r="AA71" s="33">
        <f t="shared" si="111"/>
        <v>0</v>
      </c>
      <c r="AB71" s="33">
        <f t="shared" si="112"/>
        <v>0</v>
      </c>
      <c r="AC71" s="35">
        <f t="shared" si="99"/>
        <v>0</v>
      </c>
      <c r="AD71" s="36">
        <f t="shared" si="113"/>
        <v>0</v>
      </c>
      <c r="AE71" s="54">
        <f t="shared" si="114"/>
        <v>0</v>
      </c>
      <c r="AF71" s="36">
        <v>0</v>
      </c>
      <c r="AG71" s="40">
        <f t="shared" si="115"/>
        <v>0</v>
      </c>
      <c r="AJ71" s="22"/>
    </row>
    <row r="72" spans="1:36" s="30" customFormat="1" ht="21" customHeight="1">
      <c r="A72" s="29">
        <v>46150</v>
      </c>
      <c r="B72" s="30" t="s">
        <v>27</v>
      </c>
      <c r="C72" s="22">
        <v>2</v>
      </c>
      <c r="D72" s="23">
        <v>412.96</v>
      </c>
      <c r="E72" s="23">
        <v>24.887</v>
      </c>
      <c r="F72" s="23">
        <v>15.85</v>
      </c>
      <c r="G72" s="23">
        <v>9.03699999999999</v>
      </c>
      <c r="H72" s="23">
        <v>359.96</v>
      </c>
      <c r="I72" s="50">
        <v>0</v>
      </c>
      <c r="J72" s="23">
        <v>42.166</v>
      </c>
      <c r="O72" s="31">
        <v>46149</v>
      </c>
      <c r="P72" s="32" t="s">
        <v>19</v>
      </c>
      <c r="Q72" s="32">
        <f t="shared" si="103"/>
        <v>1</v>
      </c>
      <c r="R72" s="33">
        <f t="shared" si="104"/>
        <v>190.76</v>
      </c>
      <c r="S72" s="33">
        <f t="shared" si="105"/>
        <v>9.14799999999998</v>
      </c>
      <c r="T72" s="32">
        <f t="shared" si="106"/>
        <v>7.16</v>
      </c>
      <c r="U72" s="33">
        <f t="shared" si="97"/>
        <v>1.98799999999998</v>
      </c>
      <c r="V72" s="34">
        <f t="shared" si="107"/>
        <v>0.0375340742293982</v>
      </c>
      <c r="W72" s="34">
        <f t="shared" si="108"/>
        <v>0.0104214720067099</v>
      </c>
      <c r="X72" s="32">
        <f t="shared" si="109"/>
        <v>0</v>
      </c>
      <c r="Y72" s="34">
        <f t="shared" si="98"/>
        <v>0</v>
      </c>
      <c r="Z72" s="33">
        <f t="shared" si="110"/>
        <v>0</v>
      </c>
      <c r="AA72" s="33">
        <f t="shared" si="111"/>
        <v>0</v>
      </c>
      <c r="AB72" s="33">
        <f t="shared" si="112"/>
        <v>-7.16</v>
      </c>
      <c r="AC72" s="35">
        <f t="shared" si="99"/>
        <v>0</v>
      </c>
      <c r="AD72" s="36">
        <f t="shared" si="113"/>
        <v>0</v>
      </c>
      <c r="AE72" s="54">
        <f t="shared" si="114"/>
        <v>4182.74</v>
      </c>
      <c r="AF72" s="36">
        <v>0</v>
      </c>
      <c r="AG72" s="40">
        <f t="shared" si="115"/>
        <v>190.76</v>
      </c>
      <c r="AJ72" s="22"/>
    </row>
    <row r="73" spans="1:36" s="30" customFormat="1" ht="21" customHeight="1">
      <c r="A73" s="29">
        <v>46151</v>
      </c>
      <c r="B73" s="30" t="s">
        <v>7</v>
      </c>
      <c r="C73" s="22">
        <v>31</v>
      </c>
      <c r="D73" s="23">
        <v>6459.16</v>
      </c>
      <c r="E73" s="23">
        <v>395.746</v>
      </c>
      <c r="F73" s="23">
        <v>450.39</v>
      </c>
      <c r="G73" s="23">
        <v>-54.644</v>
      </c>
      <c r="H73" s="23">
        <v>11147.02</v>
      </c>
      <c r="I73" s="50">
        <v>-363.98</v>
      </c>
      <c r="J73" s="23">
        <v>1210.0815</v>
      </c>
      <c r="O73" s="31">
        <v>46149</v>
      </c>
      <c r="P73" s="32" t="s">
        <v>18</v>
      </c>
      <c r="Q73" s="32">
        <f t="shared" si="103"/>
        <v>12</v>
      </c>
      <c r="R73" s="33">
        <f t="shared" si="104"/>
        <v>4127.99</v>
      </c>
      <c r="S73" s="33">
        <f t="shared" si="105"/>
        <v>196.5715</v>
      </c>
      <c r="T73" s="32">
        <f t="shared" si="106"/>
        <v>179.66</v>
      </c>
      <c r="U73" s="33">
        <f t="shared" si="97"/>
        <v>16.9115</v>
      </c>
      <c r="V73" s="34">
        <f t="shared" si="107"/>
        <v>0.0435223922538572</v>
      </c>
      <c r="W73" s="34">
        <f t="shared" si="108"/>
        <v>0.00409678802516479</v>
      </c>
      <c r="X73" s="32">
        <f t="shared" si="109"/>
        <v>0</v>
      </c>
      <c r="Y73" s="34">
        <f t="shared" si="98"/>
        <v>0</v>
      </c>
      <c r="Z73" s="33">
        <f t="shared" si="110"/>
        <v>602.74</v>
      </c>
      <c r="AA73" s="33">
        <f t="shared" si="111"/>
        <v>77.128</v>
      </c>
      <c r="AB73" s="33">
        <f t="shared" si="112"/>
        <v>-102.532</v>
      </c>
      <c r="AC73" s="35">
        <f t="shared" si="99"/>
        <v>-0.170109831768258</v>
      </c>
      <c r="AD73" s="36">
        <f t="shared" si="113"/>
        <v>7399.8</v>
      </c>
      <c r="AE73" s="54">
        <f t="shared" si="114"/>
        <v>20893.53</v>
      </c>
      <c r="AF73" s="36">
        <v>221994</v>
      </c>
      <c r="AG73" s="40">
        <f t="shared" si="115"/>
        <v>-3271.81</v>
      </c>
      <c r="AJ73" s="22"/>
    </row>
    <row r="74" spans="1:36" s="30" customFormat="1" ht="21" customHeight="1">
      <c r="A74" s="29">
        <v>46151</v>
      </c>
      <c r="B74" s="30" t="s">
        <v>9</v>
      </c>
      <c r="C74" s="22">
        <v>18</v>
      </c>
      <c r="D74" s="23">
        <v>6506.95</v>
      </c>
      <c r="E74" s="23">
        <v>295.0185</v>
      </c>
      <c r="F74" s="23">
        <v>453.75</v>
      </c>
      <c r="G74" s="23">
        <v>-158.7315</v>
      </c>
      <c r="H74" s="23">
        <v>10361.01</v>
      </c>
      <c r="I74" s="50">
        <v>0</v>
      </c>
      <c r="J74" s="23">
        <v>1009.62</v>
      </c>
      <c r="O74" s="31">
        <v>46149</v>
      </c>
      <c r="P74" s="32" t="s">
        <v>22</v>
      </c>
      <c r="Q74" s="32">
        <f t="shared" si="103"/>
        <v>11</v>
      </c>
      <c r="R74" s="33">
        <f t="shared" si="104"/>
        <v>3133.56</v>
      </c>
      <c r="S74" s="33">
        <f t="shared" si="105"/>
        <v>162.728</v>
      </c>
      <c r="T74" s="32">
        <f t="shared" si="106"/>
        <v>158.94</v>
      </c>
      <c r="U74" s="33">
        <f t="shared" si="97"/>
        <v>3.78800000000001</v>
      </c>
      <c r="V74" s="34">
        <f t="shared" si="107"/>
        <v>0.050721862673764</v>
      </c>
      <c r="W74" s="34">
        <f t="shared" si="108"/>
        <v>0.00120884872158185</v>
      </c>
      <c r="X74" s="32">
        <f t="shared" si="109"/>
        <v>0</v>
      </c>
      <c r="Y74" s="34">
        <f t="shared" si="98"/>
        <v>0</v>
      </c>
      <c r="Z74" s="33">
        <f t="shared" si="110"/>
        <v>247.76</v>
      </c>
      <c r="AA74" s="33">
        <f t="shared" si="111"/>
        <v>24.374</v>
      </c>
      <c r="AB74" s="33">
        <f t="shared" si="112"/>
        <v>-134.566</v>
      </c>
      <c r="AC74" s="35">
        <f t="shared" si="99"/>
        <v>-0.54313044882144</v>
      </c>
      <c r="AD74" s="36">
        <f t="shared" si="113"/>
        <v>4861.06666666667</v>
      </c>
      <c r="AE74" s="54">
        <f t="shared" si="114"/>
        <v>9438</v>
      </c>
      <c r="AF74" s="36">
        <v>145832</v>
      </c>
      <c r="AG74" s="40">
        <f t="shared" si="115"/>
        <v>-1727.50666666667</v>
      </c>
      <c r="AJ74" s="22"/>
    </row>
    <row r="75" spans="1:36" s="30" customFormat="1" ht="21" customHeight="1">
      <c r="A75" s="29">
        <v>46151</v>
      </c>
      <c r="B75" s="30" t="s">
        <v>11</v>
      </c>
      <c r="C75" s="22">
        <v>17</v>
      </c>
      <c r="D75" s="23">
        <v>5181.56</v>
      </c>
      <c r="E75" s="23">
        <v>290.198</v>
      </c>
      <c r="F75" s="23">
        <v>407.74</v>
      </c>
      <c r="G75" s="23">
        <v>-117.542</v>
      </c>
      <c r="H75" s="23">
        <v>6899.85</v>
      </c>
      <c r="I75" s="50">
        <v>-182.18</v>
      </c>
      <c r="J75" s="23">
        <v>710.652</v>
      </c>
      <c r="O75" s="31">
        <v>46149</v>
      </c>
      <c r="P75" s="32" t="s">
        <v>26</v>
      </c>
      <c r="Q75" s="32">
        <f t="shared" si="103"/>
        <v>0</v>
      </c>
      <c r="R75" s="33">
        <f t="shared" si="104"/>
        <v>0</v>
      </c>
      <c r="S75" s="33">
        <f t="shared" si="105"/>
        <v>0</v>
      </c>
      <c r="T75" s="32">
        <f t="shared" si="106"/>
        <v>18.52</v>
      </c>
      <c r="U75" s="33">
        <f t="shared" si="97"/>
        <v>-18.52</v>
      </c>
      <c r="V75" s="34">
        <f t="shared" si="107"/>
        <v>0</v>
      </c>
      <c r="W75" s="34">
        <f t="shared" si="108"/>
        <v>0</v>
      </c>
      <c r="X75" s="32">
        <f t="shared" si="109"/>
        <v>0</v>
      </c>
      <c r="Y75" s="34">
        <f t="shared" si="98"/>
        <v>0</v>
      </c>
      <c r="Z75" s="33">
        <f t="shared" si="110"/>
        <v>0</v>
      </c>
      <c r="AA75" s="33">
        <f t="shared" si="111"/>
        <v>0</v>
      </c>
      <c r="AB75" s="33">
        <f t="shared" si="112"/>
        <v>-18.52</v>
      </c>
      <c r="AC75" s="35">
        <f t="shared" si="99"/>
        <v>0</v>
      </c>
      <c r="AD75" s="36">
        <f t="shared" si="113"/>
        <v>0</v>
      </c>
      <c r="AE75" s="54">
        <f t="shared" si="114"/>
        <v>0</v>
      </c>
      <c r="AF75" s="36">
        <v>0</v>
      </c>
      <c r="AG75" s="40">
        <f t="shared" si="115"/>
        <v>0</v>
      </c>
      <c r="AJ75" s="22"/>
    </row>
    <row r="76" spans="1:36" s="30" customFormat="1" ht="21" customHeight="1">
      <c r="A76" s="29">
        <v>46151</v>
      </c>
      <c r="B76" s="30" t="s">
        <v>4</v>
      </c>
      <c r="C76" s="22">
        <v>0</v>
      </c>
      <c r="D76" s="23">
        <v>0</v>
      </c>
      <c r="E76" s="23">
        <v>0</v>
      </c>
      <c r="F76" s="23">
        <v>0</v>
      </c>
      <c r="G76" s="23">
        <v>0</v>
      </c>
      <c r="H76" s="23">
        <v>0</v>
      </c>
      <c r="I76" s="50">
        <v>0</v>
      </c>
      <c r="J76" s="23">
        <v>0</v>
      </c>
      <c r="O76" s="31">
        <v>46149</v>
      </c>
      <c r="P76" s="32" t="s">
        <v>27</v>
      </c>
      <c r="Q76" s="32">
        <f t="shared" si="103"/>
        <v>1</v>
      </c>
      <c r="R76" s="33">
        <f t="shared" si="104"/>
        <v>179.98</v>
      </c>
      <c r="S76" s="33">
        <f t="shared" si="105"/>
        <v>12.084</v>
      </c>
      <c r="T76" s="32">
        <f t="shared" si="106"/>
        <v>12.09</v>
      </c>
      <c r="U76" s="33">
        <f t="shared" si="97"/>
        <v>-0.00600000000000023</v>
      </c>
      <c r="V76" s="34">
        <f t="shared" si="107"/>
        <v>0.0671741304589399</v>
      </c>
      <c r="W76" s="34">
        <f t="shared" si="108"/>
        <v>-3.33370374486067e-5</v>
      </c>
      <c r="X76" s="32">
        <f t="shared" si="109"/>
        <v>0</v>
      </c>
      <c r="Y76" s="34">
        <f t="shared" si="98"/>
        <v>0</v>
      </c>
      <c r="Z76" s="33">
        <f t="shared" si="110"/>
        <v>0</v>
      </c>
      <c r="AA76" s="33">
        <f t="shared" si="111"/>
        <v>0</v>
      </c>
      <c r="AB76" s="33">
        <f t="shared" si="112"/>
        <v>-12.09</v>
      </c>
      <c r="AC76" s="35">
        <f t="shared" si="99"/>
        <v>0</v>
      </c>
      <c r="AD76" s="36">
        <f t="shared" si="113"/>
        <v>0</v>
      </c>
      <c r="AE76" s="54">
        <f t="shared" si="114"/>
        <v>359.96</v>
      </c>
      <c r="AF76" s="36">
        <v>0</v>
      </c>
      <c r="AG76" s="40"/>
      <c r="AJ76" s="22"/>
    </row>
    <row r="77" spans="1:36" s="30" customFormat="1" ht="21" customHeight="1">
      <c r="A77" s="29">
        <v>46151</v>
      </c>
      <c r="B77" s="30" t="s">
        <v>19</v>
      </c>
      <c r="C77" s="22">
        <v>0</v>
      </c>
      <c r="D77" s="23">
        <v>0</v>
      </c>
      <c r="E77" s="23">
        <v>0</v>
      </c>
      <c r="F77" s="23">
        <v>10.18</v>
      </c>
      <c r="G77" s="23">
        <v>-10.18</v>
      </c>
      <c r="H77" s="23">
        <v>0</v>
      </c>
      <c r="I77" s="50">
        <v>0</v>
      </c>
      <c r="J77" s="23">
        <v>0</v>
      </c>
      <c r="O77" s="31"/>
      <c r="P77" s="32"/>
      <c r="Q77" s="32">
        <f t="shared" si="103"/>
        <v>0</v>
      </c>
      <c r="R77" s="33">
        <f t="shared" si="104"/>
        <v>0</v>
      </c>
      <c r="S77" s="33">
        <f t="shared" si="105"/>
        <v>0</v>
      </c>
      <c r="T77" s="32">
        <f t="shared" si="106"/>
        <v>0</v>
      </c>
      <c r="U77" s="33">
        <f t="shared" si="97"/>
        <v>0</v>
      </c>
      <c r="V77" s="34">
        <f t="shared" si="107"/>
        <v>0</v>
      </c>
      <c r="W77" s="34">
        <f t="shared" si="108"/>
        <v>0</v>
      </c>
      <c r="X77" s="32">
        <f t="shared" si="109"/>
        <v>0</v>
      </c>
      <c r="Y77" s="34">
        <f t="shared" si="98"/>
        <v>0</v>
      </c>
      <c r="Z77" s="33">
        <f t="shared" si="110"/>
        <v>0</v>
      </c>
      <c r="AA77" s="33">
        <f t="shared" si="111"/>
        <v>0</v>
      </c>
      <c r="AB77" s="33">
        <f t="shared" si="112"/>
        <v>0</v>
      </c>
      <c r="AC77" s="35">
        <f t="shared" si="99"/>
        <v>0</v>
      </c>
      <c r="AD77" s="36">
        <f t="shared" si="113"/>
        <v>0</v>
      </c>
      <c r="AE77" s="54">
        <f t="shared" si="114"/>
        <v>0</v>
      </c>
      <c r="AF77" s="36">
        <v>0</v>
      </c>
      <c r="AG77" s="40"/>
      <c r="AJ77" s="22"/>
    </row>
    <row r="78" spans="1:36" s="30" customFormat="1" ht="21" customHeight="1">
      <c r="A78" s="29">
        <v>46151</v>
      </c>
      <c r="B78" s="30" t="s">
        <v>18</v>
      </c>
      <c r="C78" s="55">
        <v>9</v>
      </c>
      <c r="D78" s="56">
        <v>2822.59</v>
      </c>
      <c r="E78" s="56">
        <v>150.4835</v>
      </c>
      <c r="F78" s="56">
        <v>213.55</v>
      </c>
      <c r="G78" s="56">
        <v>-63.0664999999999</v>
      </c>
      <c r="H78" s="56">
        <v>3564.33</v>
      </c>
      <c r="I78" s="56">
        <v>0</v>
      </c>
      <c r="J78" s="56">
        <v>385.369</v>
      </c>
      <c r="O78" s="51" t="s">
        <v>50904</v>
      </c>
      <c r="P78" s="51"/>
      <c r="Q78" s="42">
        <f t="shared" ref="Q78:T78" si="116">SUM(Q68:Q77)</f>
        <v>114</v>
      </c>
      <c r="R78" s="42">
        <f t="shared" si="116"/>
        <v>34830.21</v>
      </c>
      <c r="S78" s="42">
        <f t="shared" si="116"/>
        <v>1920.4655</v>
      </c>
      <c r="T78" s="42">
        <f t="shared" si="116"/>
        <v>1655.93</v>
      </c>
      <c r="U78" s="46">
        <f t="shared" si="97"/>
        <v>264.535500000002</v>
      </c>
      <c r="V78" s="52">
        <f>T78/R78</f>
        <v>0.0475429232267046</v>
      </c>
      <c r="W78" s="52">
        <f>U78/R78</f>
        <v>0.00759500158052455</v>
      </c>
      <c r="X78" s="42">
        <f t="shared" ref="X78:AB78" si="117">SUM(X68:X77)</f>
        <v>-123.18</v>
      </c>
      <c r="Y78" s="52">
        <f t="shared" si="98"/>
        <v>-0.0179993249157241</v>
      </c>
      <c r="Z78" s="42">
        <f t="shared" si="117"/>
        <v>6966.77</v>
      </c>
      <c r="AA78" s="42">
        <f t="shared" si="117"/>
        <v>739.39</v>
      </c>
      <c r="AB78" s="42">
        <f t="shared" si="117"/>
        <v>-916.54</v>
      </c>
      <c r="AC78" s="53">
        <f t="shared" si="99"/>
        <v>-0.131558814199407</v>
      </c>
      <c r="AD78" s="42">
        <f t="shared" ref="AD78:AF78" si="118">SUM(AD68:AD77)</f>
        <v>60751.1333333333</v>
      </c>
      <c r="AE78" s="42">
        <f t="shared" si="118"/>
        <v>221961.37</v>
      </c>
      <c r="AF78" s="42">
        <f t="shared" si="118"/>
        <v>1822534</v>
      </c>
      <c r="AG78" s="40"/>
      <c r="AJ78" s="22"/>
    </row>
    <row r="79" spans="1:36" s="30" customFormat="1" ht="21" customHeight="1">
      <c r="A79" s="29">
        <v>46151</v>
      </c>
      <c r="B79" s="30" t="s">
        <v>22</v>
      </c>
      <c r="C79" s="55">
        <v>3</v>
      </c>
      <c r="D79" s="56">
        <v>689.94</v>
      </c>
      <c r="E79" s="56">
        <v>41.5</v>
      </c>
      <c r="F79" s="56">
        <v>137.73</v>
      </c>
      <c r="G79" s="56">
        <v>-96.23</v>
      </c>
      <c r="H79" s="56">
        <v>1785.86</v>
      </c>
      <c r="I79" s="56">
        <v>0</v>
      </c>
      <c r="J79" s="56">
        <v>192.356</v>
      </c>
      <c r="O79" s="31">
        <v>46150</v>
      </c>
      <c r="P79" s="32" t="s">
        <v>7</v>
      </c>
      <c r="Q79" s="32">
        <f t="shared" ref="Q79:Q88" si="119">SUMIFS($C:$C,$A:$A,$O:$O,$B:$B,P79)</f>
        <v>49</v>
      </c>
      <c r="R79" s="33">
        <f t="shared" ref="R79:R88" si="120">SUMIFS($D:$D,$A:$A,$O:$O,$B:$B,P79)</f>
        <v>12745.22</v>
      </c>
      <c r="S79" s="33">
        <f t="shared" ref="S79:S88" si="121">SUMIFS($E:$E,$A:$A,$O:$O,$B:$B,P79)</f>
        <v>761.3375</v>
      </c>
      <c r="T79" s="32">
        <f t="shared" ref="T79:T88" si="122">SUMIFS($F:$F,$A:$A,$O:$O,$B:$B,P79)</f>
        <v>444.08</v>
      </c>
      <c r="U79" s="33">
        <f t="shared" si="97"/>
        <v>317.2575</v>
      </c>
      <c r="V79" s="34">
        <f t="shared" ref="V79:V88" si="123">IFERROR(T79/R79,0)</f>
        <v>0.034842866580569</v>
      </c>
      <c r="W79" s="34">
        <f t="shared" ref="W79:W88" si="124">IFERROR(U79/R79,0)</f>
        <v>0.0248922733385536</v>
      </c>
      <c r="X79" s="32">
        <f t="shared" ref="X79:X88" si="125">SUMIFS($I:$I,$A:$A,$O:$O,$B:$B,P79)</f>
        <v>-356.86</v>
      </c>
      <c r="Y79" s="34">
        <f t="shared" si="98"/>
        <v>-0.0175864922177579</v>
      </c>
      <c r="Z79" s="33">
        <f t="shared" ref="Z79:Z88" si="126">SUMIFS($H:$H,$A:$A,$O:$O,$B:$B,P79)</f>
        <v>20648.57</v>
      </c>
      <c r="AA79" s="33">
        <f t="shared" ref="AA79:AA88" si="127">SUMIFS($J:$J,$A:$A,$O:$O,$B:$B,P79)</f>
        <v>2690.652</v>
      </c>
      <c r="AB79" s="33">
        <f t="shared" ref="AB79:AB88" si="128">AA79-T79</f>
        <v>2246.572</v>
      </c>
      <c r="AC79" s="35">
        <f t="shared" si="99"/>
        <v>0.108800367289357</v>
      </c>
      <c r="AD79" s="36">
        <f t="shared" ref="AD79:AD88" si="129">AF79/30</f>
        <v>17414.1666666667</v>
      </c>
      <c r="AE79" s="54">
        <f t="shared" ref="AE79:AE88" si="130">X79+Z79+AE68</f>
        <v>108540.4</v>
      </c>
      <c r="AF79" s="36">
        <v>522425</v>
      </c>
      <c r="AG79" s="40">
        <f t="shared" ref="AG79:AG86" si="131">R79-AD79</f>
        <v>-4668.9466666667</v>
      </c>
      <c r="AJ79" s="22"/>
    </row>
    <row r="80" spans="1:36" s="30" customFormat="1" ht="21" customHeight="1">
      <c r="A80" s="29">
        <v>46151</v>
      </c>
      <c r="B80" s="30" t="s">
        <v>26</v>
      </c>
      <c r="C80" s="55">
        <v>0</v>
      </c>
      <c r="D80" s="56">
        <v>0</v>
      </c>
      <c r="E80" s="56">
        <v>0</v>
      </c>
      <c r="F80" s="56">
        <v>17.34</v>
      </c>
      <c r="G80" s="56">
        <v>-17.34</v>
      </c>
      <c r="H80" s="56">
        <v>176.76</v>
      </c>
      <c r="I80" s="56">
        <v>0</v>
      </c>
      <c r="J80" s="56">
        <v>17.336</v>
      </c>
      <c r="O80" s="31">
        <v>46150</v>
      </c>
      <c r="P80" s="32" t="s">
        <v>9</v>
      </c>
      <c r="Q80" s="32">
        <f t="shared" si="119"/>
        <v>21</v>
      </c>
      <c r="R80" s="33">
        <f t="shared" si="120"/>
        <v>7436.64</v>
      </c>
      <c r="S80" s="33">
        <f t="shared" si="121"/>
        <v>373.215</v>
      </c>
      <c r="T80" s="32">
        <f t="shared" si="122"/>
        <v>417.55</v>
      </c>
      <c r="U80" s="33">
        <f t="shared" si="97"/>
        <v>-44.335</v>
      </c>
      <c r="V80" s="34">
        <f t="shared" si="123"/>
        <v>0.056147668839691</v>
      </c>
      <c r="W80" s="34">
        <f t="shared" si="124"/>
        <v>-0.00596169775597582</v>
      </c>
      <c r="X80" s="32">
        <f t="shared" si="125"/>
        <v>-458.87</v>
      </c>
      <c r="Y80" s="34">
        <f t="shared" si="98"/>
        <v>-0.0391451819017834</v>
      </c>
      <c r="Z80" s="33">
        <f t="shared" si="126"/>
        <v>12181.13</v>
      </c>
      <c r="AA80" s="33">
        <f t="shared" si="127"/>
        <v>1219.43</v>
      </c>
      <c r="AB80" s="33">
        <f t="shared" si="128"/>
        <v>801.88</v>
      </c>
      <c r="AC80" s="35">
        <f t="shared" si="99"/>
        <v>0.0658296890354179</v>
      </c>
      <c r="AD80" s="36">
        <f t="shared" si="129"/>
        <v>14270.7</v>
      </c>
      <c r="AE80" s="54">
        <f t="shared" si="130"/>
        <v>73667.75</v>
      </c>
      <c r="AF80" s="36">
        <v>428121</v>
      </c>
      <c r="AG80" s="40">
        <f t="shared" si="131"/>
        <v>-6834.06</v>
      </c>
      <c r="AJ80" s="22"/>
    </row>
    <row r="81" spans="1:36" s="30" customFormat="1" ht="21" customHeight="1">
      <c r="A81" s="29">
        <v>46151</v>
      </c>
      <c r="B81" s="30" t="s">
        <v>27</v>
      </c>
      <c r="C81" s="55">
        <v>2</v>
      </c>
      <c r="D81" s="56">
        <v>315.96</v>
      </c>
      <c r="E81" s="56">
        <v>23.706</v>
      </c>
      <c r="F81" s="56">
        <v>11.94</v>
      </c>
      <c r="G81" s="56">
        <v>11.766</v>
      </c>
      <c r="H81" s="56">
        <v>0</v>
      </c>
      <c r="I81" s="56">
        <v>0</v>
      </c>
      <c r="J81" s="56">
        <v>0</v>
      </c>
      <c r="K81" s="30"/>
      <c r="O81" s="31">
        <v>46150</v>
      </c>
      <c r="P81" s="32" t="s">
        <v>11</v>
      </c>
      <c r="Q81" s="32">
        <f t="shared" si="119"/>
        <v>22</v>
      </c>
      <c r="R81" s="33">
        <f t="shared" si="120"/>
        <v>6201.57</v>
      </c>
      <c r="S81" s="33">
        <f t="shared" si="121"/>
        <v>340.4435</v>
      </c>
      <c r="T81" s="32">
        <f t="shared" si="122"/>
        <v>406.16</v>
      </c>
      <c r="U81" s="33">
        <f t="shared" si="97"/>
        <v>-65.7165000000001</v>
      </c>
      <c r="V81" s="34">
        <f t="shared" si="123"/>
        <v>0.0654930928780938</v>
      </c>
      <c r="W81" s="34">
        <f t="shared" si="124"/>
        <v>-0.0105967521127715</v>
      </c>
      <c r="X81" s="32">
        <f t="shared" si="125"/>
        <v>0</v>
      </c>
      <c r="Y81" s="34">
        <f t="shared" si="98"/>
        <v>0</v>
      </c>
      <c r="Z81" s="33">
        <f t="shared" si="126"/>
        <v>6581.17</v>
      </c>
      <c r="AA81" s="33">
        <f t="shared" si="127"/>
        <v>700.125</v>
      </c>
      <c r="AB81" s="33">
        <f t="shared" si="128"/>
        <v>293.965</v>
      </c>
      <c r="AC81" s="35">
        <f t="shared" si="99"/>
        <v>0.0446675895015628</v>
      </c>
      <c r="AD81" s="36">
        <f t="shared" si="129"/>
        <v>16805.4</v>
      </c>
      <c r="AE81" s="54">
        <f t="shared" si="130"/>
        <v>43474.13</v>
      </c>
      <c r="AF81" s="36">
        <v>504162</v>
      </c>
      <c r="AG81" s="40">
        <f t="shared" si="131"/>
        <v>-10603.83</v>
      </c>
      <c r="AJ81" s="22"/>
    </row>
    <row r="82" spans="1:36" s="30" customFormat="1" ht="21" customHeight="1">
      <c r="A82" s="29">
        <v>46152</v>
      </c>
      <c r="B82" s="30" t="s">
        <v>7</v>
      </c>
      <c r="C82" s="22">
        <v>36</v>
      </c>
      <c r="D82" s="23">
        <v>7968.07999999999</v>
      </c>
      <c r="E82" s="23">
        <v>476.15</v>
      </c>
      <c r="F82" s="23">
        <v>429.83</v>
      </c>
      <c r="G82" s="23">
        <v>46.3199999999998</v>
      </c>
      <c r="H82" s="23">
        <v>9617.97999999999</v>
      </c>
      <c r="I82" s="50">
        <v>0</v>
      </c>
      <c r="J82" s="23">
        <v>1097.618</v>
      </c>
      <c r="K82" s="30"/>
      <c r="O82" s="31">
        <v>46150</v>
      </c>
      <c r="P82" s="32" t="s">
        <v>4</v>
      </c>
      <c r="Q82" s="32">
        <f t="shared" si="119"/>
        <v>0</v>
      </c>
      <c r="R82" s="33">
        <f t="shared" si="120"/>
        <v>0</v>
      </c>
      <c r="S82" s="33">
        <f t="shared" si="121"/>
        <v>0</v>
      </c>
      <c r="T82" s="32">
        <f t="shared" si="122"/>
        <v>0</v>
      </c>
      <c r="U82" s="33">
        <f t="shared" si="97"/>
        <v>0</v>
      </c>
      <c r="V82" s="34">
        <f t="shared" si="123"/>
        <v>0</v>
      </c>
      <c r="W82" s="34">
        <f t="shared" si="124"/>
        <v>0</v>
      </c>
      <c r="X82" s="32">
        <f t="shared" si="125"/>
        <v>0</v>
      </c>
      <c r="Y82" s="34">
        <f t="shared" si="98"/>
        <v>0</v>
      </c>
      <c r="Z82" s="33">
        <f t="shared" si="126"/>
        <v>0</v>
      </c>
      <c r="AA82" s="33">
        <f t="shared" si="127"/>
        <v>0</v>
      </c>
      <c r="AB82" s="33">
        <f t="shared" si="128"/>
        <v>0</v>
      </c>
      <c r="AC82" s="35">
        <f t="shared" si="99"/>
        <v>0</v>
      </c>
      <c r="AD82" s="36">
        <f t="shared" si="129"/>
        <v>0</v>
      </c>
      <c r="AE82" s="54">
        <f t="shared" si="130"/>
        <v>0</v>
      </c>
      <c r="AF82" s="36">
        <v>0</v>
      </c>
      <c r="AG82" s="40">
        <f t="shared" si="131"/>
        <v>0</v>
      </c>
      <c r="AJ82" s="22"/>
    </row>
    <row r="83" spans="1:36" s="30" customFormat="1" ht="21" customHeight="1">
      <c r="A83" s="29">
        <v>46152</v>
      </c>
      <c r="B83" s="30" t="s">
        <v>9</v>
      </c>
      <c r="C83" s="22">
        <v>39</v>
      </c>
      <c r="D83" s="23">
        <v>14075.09</v>
      </c>
      <c r="E83" s="23">
        <v>721.248500000001</v>
      </c>
      <c r="F83" s="23">
        <v>442.72</v>
      </c>
      <c r="G83" s="23">
        <v>278.528500000001</v>
      </c>
      <c r="H83" s="23">
        <v>11217.5</v>
      </c>
      <c r="I83" s="50">
        <v>-368.42</v>
      </c>
      <c r="J83" s="23">
        <v>1103.422</v>
      </c>
      <c r="K83" s="30"/>
      <c r="L83" s="30"/>
      <c r="O83" s="31">
        <v>46150</v>
      </c>
      <c r="P83" s="32" t="s">
        <v>19</v>
      </c>
      <c r="Q83" s="32">
        <f t="shared" si="119"/>
        <v>0</v>
      </c>
      <c r="R83" s="33">
        <f t="shared" si="120"/>
        <v>0</v>
      </c>
      <c r="S83" s="33">
        <f t="shared" si="121"/>
        <v>0</v>
      </c>
      <c r="T83" s="32">
        <f t="shared" si="122"/>
        <v>8.68</v>
      </c>
      <c r="U83" s="33">
        <f t="shared" si="97"/>
        <v>-8.68</v>
      </c>
      <c r="V83" s="34">
        <f t="shared" si="123"/>
        <v>0</v>
      </c>
      <c r="W83" s="34">
        <f t="shared" si="124"/>
        <v>0</v>
      </c>
      <c r="X83" s="32">
        <f t="shared" si="125"/>
        <v>0</v>
      </c>
      <c r="Y83" s="34">
        <f t="shared" si="98"/>
        <v>0</v>
      </c>
      <c r="Z83" s="33">
        <f t="shared" si="126"/>
        <v>190.76</v>
      </c>
      <c r="AA83" s="33">
        <f t="shared" si="127"/>
        <v>18.686</v>
      </c>
      <c r="AB83" s="33">
        <f t="shared" si="128"/>
        <v>10.006</v>
      </c>
      <c r="AC83" s="35">
        <f t="shared" si="99"/>
        <v>0.0524533445166702</v>
      </c>
      <c r="AD83" s="36">
        <f t="shared" si="129"/>
        <v>0</v>
      </c>
      <c r="AE83" s="54">
        <f t="shared" si="130"/>
        <v>4373.5</v>
      </c>
      <c r="AF83" s="36">
        <v>0</v>
      </c>
      <c r="AG83" s="40">
        <f t="shared" si="131"/>
        <v>0</v>
      </c>
      <c r="AJ83" s="22"/>
    </row>
    <row r="84" spans="1:36" s="30" customFormat="1" ht="21" customHeight="1">
      <c r="A84" s="29">
        <v>46152</v>
      </c>
      <c r="B84" s="30" t="s">
        <v>11</v>
      </c>
      <c r="C84" s="22">
        <v>18</v>
      </c>
      <c r="D84" s="23">
        <v>5162.2</v>
      </c>
      <c r="E84" s="23">
        <v>282.924</v>
      </c>
      <c r="F84" s="23">
        <v>379.17</v>
      </c>
      <c r="G84" s="23">
        <v>-96.2459999999998</v>
      </c>
      <c r="H84" s="23">
        <v>3898.17</v>
      </c>
      <c r="I84" s="50">
        <v>-339.58</v>
      </c>
      <c r="J84" s="23">
        <v>423.9635</v>
      </c>
      <c r="K84" s="30"/>
      <c r="O84" s="31">
        <v>46150</v>
      </c>
      <c r="P84" s="32" t="s">
        <v>18</v>
      </c>
      <c r="Q84" s="32">
        <f t="shared" si="119"/>
        <v>7</v>
      </c>
      <c r="R84" s="33">
        <f t="shared" si="120"/>
        <v>2333.53</v>
      </c>
      <c r="S84" s="33">
        <f t="shared" si="121"/>
        <v>133.6305</v>
      </c>
      <c r="T84" s="32">
        <f t="shared" si="122"/>
        <v>197.91</v>
      </c>
      <c r="U84" s="33">
        <f t="shared" si="97"/>
        <v>-64.2795</v>
      </c>
      <c r="V84" s="34">
        <f t="shared" si="123"/>
        <v>0.0848114230372011</v>
      </c>
      <c r="W84" s="34">
        <f t="shared" si="124"/>
        <v>-0.0275460354055872</v>
      </c>
      <c r="X84" s="32">
        <f t="shared" si="125"/>
        <v>-90</v>
      </c>
      <c r="Y84" s="34">
        <f t="shared" si="98"/>
        <v>-0.022594728398812</v>
      </c>
      <c r="Z84" s="33">
        <f t="shared" si="126"/>
        <v>4073.23</v>
      </c>
      <c r="AA84" s="33">
        <f t="shared" si="127"/>
        <v>401.227</v>
      </c>
      <c r="AB84" s="33">
        <f t="shared" si="128"/>
        <v>203.317</v>
      </c>
      <c r="AC84" s="35">
        <f t="shared" si="99"/>
        <v>0.0499154233863543</v>
      </c>
      <c r="AD84" s="36">
        <f t="shared" si="129"/>
        <v>7399.8</v>
      </c>
      <c r="AE84" s="54">
        <f t="shared" si="130"/>
        <v>24876.76</v>
      </c>
      <c r="AF84" s="36">
        <v>221994</v>
      </c>
      <c r="AG84" s="40">
        <f t="shared" si="131"/>
        <v>-5066.27</v>
      </c>
      <c r="AJ84" s="22"/>
    </row>
    <row r="85" spans="1:36" s="30" customFormat="1" ht="21" customHeight="1">
      <c r="A85" s="29">
        <v>46152</v>
      </c>
      <c r="B85" s="30" t="s">
        <v>4</v>
      </c>
      <c r="C85" s="22">
        <v>0</v>
      </c>
      <c r="D85" s="23">
        <v>0</v>
      </c>
      <c r="E85" s="23">
        <v>0</v>
      </c>
      <c r="F85" s="23">
        <v>0</v>
      </c>
      <c r="G85" s="23">
        <v>0</v>
      </c>
      <c r="H85" s="23">
        <v>240.98</v>
      </c>
      <c r="I85" s="23">
        <v>0</v>
      </c>
      <c r="J85" s="23">
        <v>25.252</v>
      </c>
      <c r="O85" s="31">
        <v>46150</v>
      </c>
      <c r="P85" s="32" t="s">
        <v>22</v>
      </c>
      <c r="Q85" s="32">
        <f t="shared" si="119"/>
        <v>9</v>
      </c>
      <c r="R85" s="33">
        <f t="shared" si="120"/>
        <v>2145.82</v>
      </c>
      <c r="S85" s="33">
        <f t="shared" si="121"/>
        <v>121.06</v>
      </c>
      <c r="T85" s="32">
        <f t="shared" si="122"/>
        <v>163.94</v>
      </c>
      <c r="U85" s="33">
        <f t="shared" si="97"/>
        <v>-42.88</v>
      </c>
      <c r="V85" s="34">
        <f t="shared" si="123"/>
        <v>0.0763996980175411</v>
      </c>
      <c r="W85" s="34">
        <f t="shared" si="124"/>
        <v>-0.0199830367878014</v>
      </c>
      <c r="X85" s="32">
        <f t="shared" si="125"/>
        <v>0</v>
      </c>
      <c r="Y85" s="34">
        <f t="shared" si="98"/>
        <v>0</v>
      </c>
      <c r="Z85" s="33">
        <f t="shared" si="126"/>
        <v>3272.76</v>
      </c>
      <c r="AA85" s="33">
        <f t="shared" si="127"/>
        <v>337.587</v>
      </c>
      <c r="AB85" s="33">
        <f t="shared" si="128"/>
        <v>173.647</v>
      </c>
      <c r="AC85" s="35">
        <f t="shared" si="99"/>
        <v>0.0530582749728058</v>
      </c>
      <c r="AD85" s="36">
        <f t="shared" si="129"/>
        <v>4861.06666666667</v>
      </c>
      <c r="AE85" s="54">
        <f t="shared" si="130"/>
        <v>12710.76</v>
      </c>
      <c r="AF85" s="36">
        <v>145832</v>
      </c>
      <c r="AG85" s="40">
        <f t="shared" si="131"/>
        <v>-2715.24666666667</v>
      </c>
      <c r="AJ85" s="22"/>
    </row>
    <row r="86" spans="1:36" s="30" customFormat="1" ht="21" customHeight="1">
      <c r="A86" s="29">
        <v>46152</v>
      </c>
      <c r="B86" s="30" t="s">
        <v>19</v>
      </c>
      <c r="C86" s="22">
        <v>0</v>
      </c>
      <c r="D86" s="23">
        <v>0</v>
      </c>
      <c r="E86" s="23">
        <v>0</v>
      </c>
      <c r="F86" s="23">
        <v>10.5</v>
      </c>
      <c r="G86" s="23">
        <v>-10.5</v>
      </c>
      <c r="H86" s="23">
        <v>0</v>
      </c>
      <c r="I86" s="23">
        <v>0</v>
      </c>
      <c r="J86" s="23">
        <v>0</v>
      </c>
      <c r="O86" s="31">
        <v>46150</v>
      </c>
      <c r="P86" s="32" t="s">
        <v>26</v>
      </c>
      <c r="Q86" s="32">
        <f t="shared" si="119"/>
        <v>1</v>
      </c>
      <c r="R86" s="33">
        <f t="shared" si="120"/>
        <v>176.76</v>
      </c>
      <c r="S86" s="33">
        <f t="shared" si="121"/>
        <v>8.49799999999999</v>
      </c>
      <c r="T86" s="32">
        <f t="shared" si="122"/>
        <v>19.61</v>
      </c>
      <c r="U86" s="33">
        <f t="shared" si="97"/>
        <v>-11.112</v>
      </c>
      <c r="V86" s="34">
        <f t="shared" si="123"/>
        <v>0.110941389454628</v>
      </c>
      <c r="W86" s="34">
        <f t="shared" si="124"/>
        <v>-0.0628649015614393</v>
      </c>
      <c r="X86" s="32">
        <f t="shared" si="125"/>
        <v>0</v>
      </c>
      <c r="Y86" s="34">
        <f t="shared" si="98"/>
        <v>0</v>
      </c>
      <c r="Z86" s="33">
        <f t="shared" si="126"/>
        <v>0</v>
      </c>
      <c r="AA86" s="33">
        <f t="shared" si="127"/>
        <v>0</v>
      </c>
      <c r="AB86" s="33">
        <f t="shared" si="128"/>
        <v>-19.61</v>
      </c>
      <c r="AC86" s="35">
        <f t="shared" si="99"/>
        <v>0</v>
      </c>
      <c r="AD86" s="36">
        <f t="shared" si="129"/>
        <v>0</v>
      </c>
      <c r="AE86" s="54">
        <f t="shared" si="130"/>
        <v>0</v>
      </c>
      <c r="AF86" s="36">
        <v>0</v>
      </c>
      <c r="AG86" s="40">
        <f t="shared" si="131"/>
        <v>176.76</v>
      </c>
      <c r="AJ86" s="22"/>
    </row>
    <row r="87" spans="1:36" s="30" customFormat="1" ht="21" customHeight="1">
      <c r="A87" s="29">
        <v>46152</v>
      </c>
      <c r="B87" s="30" t="s">
        <v>18</v>
      </c>
      <c r="C87" s="22">
        <v>14</v>
      </c>
      <c r="D87" s="23">
        <v>5356.52</v>
      </c>
      <c r="E87" s="23">
        <v>275.414</v>
      </c>
      <c r="F87" s="23">
        <v>195.97</v>
      </c>
      <c r="G87" s="23">
        <v>79.444</v>
      </c>
      <c r="H87" s="23">
        <v>4018.82</v>
      </c>
      <c r="I87" s="23">
        <v>-126.48</v>
      </c>
      <c r="J87" s="23">
        <v>395.86</v>
      </c>
      <c r="O87" s="31">
        <v>46150</v>
      </c>
      <c r="P87" s="32" t="s">
        <v>27</v>
      </c>
      <c r="Q87" s="32">
        <f t="shared" si="119"/>
        <v>2</v>
      </c>
      <c r="R87" s="33">
        <f t="shared" si="120"/>
        <v>412.96</v>
      </c>
      <c r="S87" s="33">
        <f t="shared" si="121"/>
        <v>24.887</v>
      </c>
      <c r="T87" s="32">
        <f t="shared" si="122"/>
        <v>15.85</v>
      </c>
      <c r="U87" s="33">
        <f t="shared" si="97"/>
        <v>9.037</v>
      </c>
      <c r="V87" s="34">
        <f t="shared" si="123"/>
        <v>0.038381441301821</v>
      </c>
      <c r="W87" s="34">
        <f t="shared" si="124"/>
        <v>0.0218834753971329</v>
      </c>
      <c r="X87" s="32">
        <f t="shared" si="125"/>
        <v>0</v>
      </c>
      <c r="Y87" s="34">
        <f t="shared" si="98"/>
        <v>0</v>
      </c>
      <c r="Z87" s="33">
        <f t="shared" si="126"/>
        <v>359.96</v>
      </c>
      <c r="AA87" s="33">
        <f t="shared" si="127"/>
        <v>42.166</v>
      </c>
      <c r="AB87" s="33">
        <f t="shared" si="128"/>
        <v>26.316</v>
      </c>
      <c r="AC87" s="35">
        <f t="shared" si="99"/>
        <v>0.0731081231247916</v>
      </c>
      <c r="AD87" s="36">
        <f t="shared" si="129"/>
        <v>0</v>
      </c>
      <c r="AE87" s="54">
        <f t="shared" si="130"/>
        <v>719.92</v>
      </c>
      <c r="AF87" s="36">
        <v>0</v>
      </c>
      <c r="AG87" s="40"/>
      <c r="AJ87" s="22"/>
    </row>
    <row r="88" spans="1:36" s="30" customFormat="1" ht="21" customHeight="1">
      <c r="A88" s="29">
        <v>46152</v>
      </c>
      <c r="B88" s="30" t="s">
        <v>22</v>
      </c>
      <c r="C88" s="22">
        <v>9</v>
      </c>
      <c r="D88" s="23">
        <v>2325.6</v>
      </c>
      <c r="E88" s="23">
        <v>132.054</v>
      </c>
      <c r="F88" s="23">
        <v>165.9</v>
      </c>
      <c r="G88" s="23">
        <v>-33.8460000000001</v>
      </c>
      <c r="H88" s="23">
        <v>1444.66</v>
      </c>
      <c r="I88" s="23">
        <v>0</v>
      </c>
      <c r="J88" s="23">
        <v>155.727</v>
      </c>
      <c r="O88" s="31"/>
      <c r="P88" s="32"/>
      <c r="Q88" s="32">
        <f t="shared" si="119"/>
        <v>0</v>
      </c>
      <c r="R88" s="33">
        <f t="shared" si="120"/>
        <v>0</v>
      </c>
      <c r="S88" s="33">
        <f t="shared" si="121"/>
        <v>0</v>
      </c>
      <c r="T88" s="32">
        <f t="shared" si="122"/>
        <v>0</v>
      </c>
      <c r="U88" s="33">
        <f t="shared" si="97"/>
        <v>0</v>
      </c>
      <c r="V88" s="34">
        <f t="shared" si="123"/>
        <v>0</v>
      </c>
      <c r="W88" s="34">
        <f t="shared" si="124"/>
        <v>0</v>
      </c>
      <c r="X88" s="32">
        <f t="shared" si="125"/>
        <v>0</v>
      </c>
      <c r="Y88" s="34">
        <f t="shared" si="98"/>
        <v>0</v>
      </c>
      <c r="Z88" s="33">
        <f t="shared" si="126"/>
        <v>0</v>
      </c>
      <c r="AA88" s="33">
        <f t="shared" si="127"/>
        <v>0</v>
      </c>
      <c r="AB88" s="33">
        <f t="shared" si="128"/>
        <v>0</v>
      </c>
      <c r="AC88" s="35">
        <f t="shared" si="99"/>
        <v>0</v>
      </c>
      <c r="AD88" s="36">
        <f t="shared" si="129"/>
        <v>0</v>
      </c>
      <c r="AE88" s="54">
        <f t="shared" si="130"/>
        <v>0</v>
      </c>
      <c r="AF88" s="36">
        <v>0</v>
      </c>
      <c r="AG88" s="40"/>
      <c r="AJ88" s="22"/>
    </row>
    <row r="89" spans="1:36" s="30" customFormat="1" ht="21" customHeight="1">
      <c r="A89" s="29">
        <v>46152</v>
      </c>
      <c r="B89" s="30" t="s">
        <v>26</v>
      </c>
      <c r="C89" s="55">
        <v>0</v>
      </c>
      <c r="D89" s="56">
        <v>0</v>
      </c>
      <c r="E89" s="56">
        <v>0</v>
      </c>
      <c r="F89" s="56">
        <v>19.43</v>
      </c>
      <c r="G89" s="56">
        <v>-19.43</v>
      </c>
      <c r="H89" s="56">
        <v>0</v>
      </c>
      <c r="I89" s="56">
        <v>0</v>
      </c>
      <c r="J89" s="56">
        <v>0</v>
      </c>
      <c r="K89" s="30"/>
      <c r="O89" s="51" t="s">
        <v>50904</v>
      </c>
      <c r="P89" s="51"/>
      <c r="Q89" s="42">
        <f t="shared" ref="Q89:T89" si="132">SUM(Q79:Q88)</f>
        <v>111</v>
      </c>
      <c r="R89" s="42">
        <f t="shared" si="132"/>
        <v>31452.5</v>
      </c>
      <c r="S89" s="42">
        <f t="shared" si="132"/>
        <v>1763.0715</v>
      </c>
      <c r="T89" s="42">
        <f t="shared" si="132"/>
        <v>1673.78</v>
      </c>
      <c r="U89" s="46">
        <f t="shared" si="97"/>
        <v>89.2915</v>
      </c>
      <c r="V89" s="52">
        <f>T89/R89</f>
        <v>0.0532161195453462</v>
      </c>
      <c r="W89" s="52">
        <f>U89/R89</f>
        <v>0.0028389317224386</v>
      </c>
      <c r="X89" s="42">
        <f t="shared" ref="X89:AB89" si="133">SUM(X79:X88)</f>
        <v>-905.73</v>
      </c>
      <c r="Y89" s="52">
        <f t="shared" si="98"/>
        <v>-0.0195192648568969</v>
      </c>
      <c r="Z89" s="42">
        <f t="shared" si="133"/>
        <v>47307.58</v>
      </c>
      <c r="AA89" s="42">
        <f t="shared" si="133"/>
        <v>5409.873</v>
      </c>
      <c r="AB89" s="42">
        <f t="shared" si="133"/>
        <v>3736.093</v>
      </c>
      <c r="AC89" s="53">
        <f t="shared" si="99"/>
        <v>0.0789745110614409</v>
      </c>
      <c r="AD89" s="42">
        <f t="shared" ref="AD89:AF89" si="134">SUM(AD79:AD88)</f>
        <v>60751.1333333333</v>
      </c>
      <c r="AE89" s="42">
        <f t="shared" si="134"/>
        <v>268363.22</v>
      </c>
      <c r="AF89" s="42">
        <f t="shared" si="134"/>
        <v>1822534</v>
      </c>
      <c r="AG89" s="40"/>
      <c r="AJ89" s="22"/>
    </row>
    <row r="90" spans="1:36" s="30" customFormat="1" ht="21" customHeight="1">
      <c r="A90" s="29">
        <v>46152</v>
      </c>
      <c r="B90" s="30" t="s">
        <v>27</v>
      </c>
      <c r="C90" s="55">
        <v>3</v>
      </c>
      <c r="D90" s="56">
        <v>539.94</v>
      </c>
      <c r="E90" s="56">
        <v>44.25</v>
      </c>
      <c r="F90" s="56">
        <v>19.32</v>
      </c>
      <c r="G90" s="56">
        <v>24.9299999999999</v>
      </c>
      <c r="H90" s="56">
        <v>495.94</v>
      </c>
      <c r="I90" s="56">
        <v>0</v>
      </c>
      <c r="J90" s="56">
        <v>60.5869999999999</v>
      </c>
      <c r="K90" s="30"/>
      <c r="O90" s="31">
        <v>46151</v>
      </c>
      <c r="P90" s="32" t="s">
        <v>7</v>
      </c>
      <c r="Q90" s="32">
        <f t="shared" ref="Q90:Q99" si="135">SUMIFS($C:$C,$A:$A,$O:$O,$B:$B,P90)</f>
        <v>31</v>
      </c>
      <c r="R90" s="33">
        <f t="shared" ref="R90:R99" si="136">SUMIFS($D:$D,$A:$A,$O:$O,$B:$B,P90)</f>
        <v>6459.16</v>
      </c>
      <c r="S90" s="33">
        <f t="shared" ref="S90:S99" si="137">SUMIFS($E:$E,$A:$A,$O:$O,$B:$B,P90)</f>
        <v>395.746</v>
      </c>
      <c r="T90" s="32">
        <f t="shared" ref="T90:T99" si="138">SUMIFS($F:$F,$A:$A,$O:$O,$B:$B,P90)</f>
        <v>450.39</v>
      </c>
      <c r="U90" s="33">
        <f t="shared" si="97"/>
        <v>-54.644</v>
      </c>
      <c r="V90" s="34">
        <f t="shared" ref="V90:V99" si="139">IFERROR(T90/R90,0)</f>
        <v>0.0697288811548251</v>
      </c>
      <c r="W90" s="34">
        <f t="shared" ref="W90:W99" si="140">IFERROR(U90/R90,0)</f>
        <v>-0.00845992358139449</v>
      </c>
      <c r="X90" s="32">
        <f t="shared" ref="X90:X99" si="141">SUMIFS($I:$I,$A:$A,$O:$O,$B:$B,P90)</f>
        <v>-363.98</v>
      </c>
      <c r="Y90" s="34">
        <f t="shared" si="98"/>
        <v>-0.03375485948304</v>
      </c>
      <c r="Z90" s="33">
        <f t="shared" ref="Z90:Z99" si="142">SUMIFS($H:$H,$A:$A,$O:$O,$B:$B,P90)</f>
        <v>11147.02</v>
      </c>
      <c r="AA90" s="33">
        <f t="shared" ref="AA90:AA99" si="143">SUMIFS($J:$J,$A:$A,$O:$O,$B:$B,P90)</f>
        <v>1210.0815</v>
      </c>
      <c r="AB90" s="33">
        <f t="shared" ref="AB90:AB99" si="144">AA90-T90</f>
        <v>759.6915</v>
      </c>
      <c r="AC90" s="35">
        <f t="shared" si="99"/>
        <v>0.0681519814264261</v>
      </c>
      <c r="AD90" s="36">
        <f t="shared" ref="AD90:AD99" si="145">AF90/30</f>
        <v>17414.1666666667</v>
      </c>
      <c r="AE90" s="54">
        <f t="shared" ref="AE90:AE99" si="146">X90+Z90+AE79</f>
        <v>119323.44</v>
      </c>
      <c r="AF90" s="36">
        <v>522425</v>
      </c>
      <c r="AG90" s="40">
        <f t="shared" ref="AG90:AG97" si="147">R90-AD90</f>
        <v>-10955.0066666667</v>
      </c>
      <c r="AJ90" s="22"/>
    </row>
    <row r="91" spans="1:36" s="30" customFormat="1" ht="21" customHeight="1">
      <c r="A91" s="29">
        <v>46153</v>
      </c>
      <c r="B91" s="30" t="s">
        <v>7</v>
      </c>
      <c r="C91" s="22">
        <v>43</v>
      </c>
      <c r="D91" s="23">
        <v>10049.5</v>
      </c>
      <c r="E91" s="23">
        <v>613.56</v>
      </c>
      <c r="F91" s="23">
        <v>471.84</v>
      </c>
      <c r="G91" s="23">
        <v>141.72</v>
      </c>
      <c r="H91" s="23">
        <v>9064.83999999999</v>
      </c>
      <c r="I91" s="50">
        <v>0</v>
      </c>
      <c r="J91" s="23">
        <v>988.966</v>
      </c>
      <c r="K91" s="30"/>
      <c r="O91" s="31">
        <v>46151</v>
      </c>
      <c r="P91" s="32" t="s">
        <v>9</v>
      </c>
      <c r="Q91" s="32">
        <f t="shared" si="135"/>
        <v>18</v>
      </c>
      <c r="R91" s="33">
        <f t="shared" si="136"/>
        <v>6506.95</v>
      </c>
      <c r="S91" s="33">
        <f t="shared" si="137"/>
        <v>295.0185</v>
      </c>
      <c r="T91" s="32">
        <f t="shared" si="138"/>
        <v>453.75</v>
      </c>
      <c r="U91" s="33">
        <f t="shared" si="97"/>
        <v>-158.7315</v>
      </c>
      <c r="V91" s="34">
        <f t="shared" si="139"/>
        <v>0.06973313149786</v>
      </c>
      <c r="W91" s="34">
        <f t="shared" si="140"/>
        <v>-0.0243941477958183</v>
      </c>
      <c r="X91" s="32">
        <f t="shared" si="141"/>
        <v>0</v>
      </c>
      <c r="Y91" s="34">
        <f t="shared" si="98"/>
        <v>0</v>
      </c>
      <c r="Z91" s="33">
        <f t="shared" si="142"/>
        <v>10361.01</v>
      </c>
      <c r="AA91" s="33">
        <f t="shared" si="143"/>
        <v>1009.62</v>
      </c>
      <c r="AB91" s="33">
        <f t="shared" si="144"/>
        <v>555.87</v>
      </c>
      <c r="AC91" s="35">
        <f t="shared" si="99"/>
        <v>0.0536501750311987</v>
      </c>
      <c r="AD91" s="36">
        <f t="shared" si="145"/>
        <v>14270.7</v>
      </c>
      <c r="AE91" s="54">
        <f t="shared" si="146"/>
        <v>84028.76</v>
      </c>
      <c r="AF91" s="36">
        <v>428121</v>
      </c>
      <c r="AG91" s="40">
        <f t="shared" si="147"/>
        <v>-7763.75</v>
      </c>
      <c r="AJ91" s="22"/>
    </row>
    <row r="92" spans="1:36" s="30" customFormat="1" ht="21" customHeight="1">
      <c r="A92" s="29">
        <v>46153</v>
      </c>
      <c r="B92" s="30" t="s">
        <v>9</v>
      </c>
      <c r="C92" s="22">
        <v>35</v>
      </c>
      <c r="D92" s="23">
        <v>11783.42</v>
      </c>
      <c r="E92" s="23">
        <v>600.401000000001</v>
      </c>
      <c r="F92" s="23">
        <v>350.78</v>
      </c>
      <c r="G92" s="23">
        <v>249.621000000001</v>
      </c>
      <c r="H92" s="23">
        <v>10695.49</v>
      </c>
      <c r="I92" s="50">
        <v>0</v>
      </c>
      <c r="J92" s="23">
        <v>1099.233</v>
      </c>
      <c r="K92" s="30"/>
      <c r="O92" s="31">
        <v>46151</v>
      </c>
      <c r="P92" s="32" t="s">
        <v>11</v>
      </c>
      <c r="Q92" s="32">
        <f t="shared" si="135"/>
        <v>17</v>
      </c>
      <c r="R92" s="33">
        <f t="shared" si="136"/>
        <v>5181.56</v>
      </c>
      <c r="S92" s="33">
        <f t="shared" si="137"/>
        <v>290.198</v>
      </c>
      <c r="T92" s="32">
        <f t="shared" si="138"/>
        <v>407.74</v>
      </c>
      <c r="U92" s="33">
        <f t="shared" si="97"/>
        <v>-117.542</v>
      </c>
      <c r="V92" s="34">
        <f t="shared" si="139"/>
        <v>0.07869058739067</v>
      </c>
      <c r="W92" s="34">
        <f t="shared" si="140"/>
        <v>-0.0226846741135874</v>
      </c>
      <c r="X92" s="32">
        <f t="shared" si="141"/>
        <v>-182.18</v>
      </c>
      <c r="Y92" s="34">
        <f t="shared" si="98"/>
        <v>-0.027119522096203</v>
      </c>
      <c r="Z92" s="33">
        <f t="shared" si="142"/>
        <v>6899.85</v>
      </c>
      <c r="AA92" s="33">
        <f t="shared" si="143"/>
        <v>710.652</v>
      </c>
      <c r="AB92" s="33">
        <f t="shared" si="144"/>
        <v>302.912</v>
      </c>
      <c r="AC92" s="35">
        <f t="shared" si="99"/>
        <v>0.043901244229947</v>
      </c>
      <c r="AD92" s="36">
        <f t="shared" si="145"/>
        <v>16805.4</v>
      </c>
      <c r="AE92" s="54">
        <f t="shared" si="146"/>
        <v>50191.8</v>
      </c>
      <c r="AF92" s="36">
        <v>504162</v>
      </c>
      <c r="AG92" s="40">
        <f t="shared" si="147"/>
        <v>-11623.84</v>
      </c>
      <c r="AJ92" s="22"/>
    </row>
    <row r="93" spans="1:36" s="30" customFormat="1" ht="21" customHeight="1">
      <c r="A93" s="29">
        <v>46153</v>
      </c>
      <c r="B93" s="30" t="s">
        <v>11</v>
      </c>
      <c r="C93" s="22">
        <v>13</v>
      </c>
      <c r="D93" s="23">
        <v>3579.97</v>
      </c>
      <c r="E93" s="23">
        <v>195.7705</v>
      </c>
      <c r="F93" s="23">
        <v>419.12</v>
      </c>
      <c r="G93" s="23">
        <v>-223.3495</v>
      </c>
      <c r="H93" s="23">
        <v>3752.21</v>
      </c>
      <c r="I93" s="50">
        <v>0</v>
      </c>
      <c r="J93" s="23">
        <v>387.953</v>
      </c>
      <c r="K93" s="30"/>
      <c r="O93" s="31">
        <v>46151</v>
      </c>
      <c r="P93" s="32" t="s">
        <v>4</v>
      </c>
      <c r="Q93" s="32">
        <f t="shared" si="135"/>
        <v>0</v>
      </c>
      <c r="R93" s="33">
        <f t="shared" si="136"/>
        <v>0</v>
      </c>
      <c r="S93" s="33">
        <f t="shared" si="137"/>
        <v>0</v>
      </c>
      <c r="T93" s="32">
        <f t="shared" si="138"/>
        <v>0</v>
      </c>
      <c r="U93" s="33">
        <f t="shared" si="97"/>
        <v>0</v>
      </c>
      <c r="V93" s="34">
        <f t="shared" si="139"/>
        <v>0</v>
      </c>
      <c r="W93" s="34">
        <f t="shared" si="140"/>
        <v>0</v>
      </c>
      <c r="X93" s="32">
        <f t="shared" si="141"/>
        <v>0</v>
      </c>
      <c r="Y93" s="34">
        <f t="shared" si="98"/>
        <v>0</v>
      </c>
      <c r="Z93" s="33">
        <f t="shared" si="142"/>
        <v>0</v>
      </c>
      <c r="AA93" s="33">
        <f t="shared" si="143"/>
        <v>0</v>
      </c>
      <c r="AB93" s="33">
        <f t="shared" si="144"/>
        <v>0</v>
      </c>
      <c r="AC93" s="35">
        <f t="shared" si="99"/>
        <v>0</v>
      </c>
      <c r="AD93" s="36">
        <f t="shared" si="145"/>
        <v>0</v>
      </c>
      <c r="AE93" s="54">
        <f t="shared" si="146"/>
        <v>0</v>
      </c>
      <c r="AF93" s="36">
        <v>0</v>
      </c>
      <c r="AG93" s="40">
        <f t="shared" si="147"/>
        <v>0</v>
      </c>
      <c r="AJ93" s="22"/>
    </row>
    <row r="94" spans="1:36" s="30" customFormat="1" ht="21" customHeight="1">
      <c r="A94" s="29">
        <v>46153</v>
      </c>
      <c r="B94" s="30" t="s">
        <v>4</v>
      </c>
      <c r="C94" s="22">
        <v>0</v>
      </c>
      <c r="D94" s="23">
        <v>0</v>
      </c>
      <c r="E94" s="23">
        <v>0</v>
      </c>
      <c r="F94" s="23">
        <v>0</v>
      </c>
      <c r="G94" s="23">
        <v>0</v>
      </c>
      <c r="H94" s="23">
        <v>0</v>
      </c>
      <c r="I94" s="50">
        <v>0</v>
      </c>
      <c r="J94" s="23">
        <v>0</v>
      </c>
      <c r="K94" s="30"/>
      <c r="O94" s="31">
        <v>46151</v>
      </c>
      <c r="P94" s="32" t="s">
        <v>19</v>
      </c>
      <c r="Q94" s="32">
        <f t="shared" si="135"/>
        <v>0</v>
      </c>
      <c r="R94" s="33">
        <f t="shared" si="136"/>
        <v>0</v>
      </c>
      <c r="S94" s="33">
        <f t="shared" si="137"/>
        <v>0</v>
      </c>
      <c r="T94" s="32">
        <f t="shared" si="138"/>
        <v>10.18</v>
      </c>
      <c r="U94" s="33">
        <f t="shared" si="97"/>
        <v>-10.18</v>
      </c>
      <c r="V94" s="34">
        <f t="shared" si="139"/>
        <v>0</v>
      </c>
      <c r="W94" s="34">
        <f t="shared" si="140"/>
        <v>0</v>
      </c>
      <c r="X94" s="32">
        <f t="shared" si="141"/>
        <v>0</v>
      </c>
      <c r="Y94" s="34">
        <f t="shared" si="98"/>
        <v>0</v>
      </c>
      <c r="Z94" s="33">
        <f t="shared" si="142"/>
        <v>0</v>
      </c>
      <c r="AA94" s="33">
        <f t="shared" si="143"/>
        <v>0</v>
      </c>
      <c r="AB94" s="33">
        <f t="shared" si="144"/>
        <v>-10.18</v>
      </c>
      <c r="AC94" s="35">
        <f t="shared" si="99"/>
        <v>0</v>
      </c>
      <c r="AD94" s="36">
        <f t="shared" si="145"/>
        <v>0</v>
      </c>
      <c r="AE94" s="54">
        <f t="shared" si="146"/>
        <v>4373.5</v>
      </c>
      <c r="AF94" s="36">
        <v>0</v>
      </c>
      <c r="AG94" s="40">
        <f t="shared" si="147"/>
        <v>0</v>
      </c>
      <c r="AJ94" s="22"/>
    </row>
    <row r="95" spans="1:36" s="30" customFormat="1" ht="21" customHeight="1">
      <c r="A95" s="29">
        <v>46153</v>
      </c>
      <c r="B95" s="30" t="s">
        <v>19</v>
      </c>
      <c r="C95" s="22">
        <v>1</v>
      </c>
      <c r="D95" s="23">
        <v>195.76</v>
      </c>
      <c r="E95" s="23">
        <v>8.14799999999998</v>
      </c>
      <c r="F95" s="23">
        <v>10.04</v>
      </c>
      <c r="G95" s="23">
        <v>-1.89200000000002</v>
      </c>
      <c r="H95" s="23">
        <v>195.76</v>
      </c>
      <c r="I95" s="50">
        <v>0</v>
      </c>
      <c r="J95" s="23">
        <v>17.936</v>
      </c>
      <c r="K95" s="30"/>
      <c r="L95" s="30"/>
      <c r="O95" s="31">
        <v>46151</v>
      </c>
      <c r="P95" s="32" t="s">
        <v>18</v>
      </c>
      <c r="Q95" s="32">
        <f t="shared" si="135"/>
        <v>9</v>
      </c>
      <c r="R95" s="33">
        <f t="shared" si="136"/>
        <v>2822.59</v>
      </c>
      <c r="S95" s="33">
        <f t="shared" si="137"/>
        <v>150.4835</v>
      </c>
      <c r="T95" s="32">
        <f t="shared" si="138"/>
        <v>213.55</v>
      </c>
      <c r="U95" s="33">
        <f t="shared" si="97"/>
        <v>-63.0665</v>
      </c>
      <c r="V95" s="34">
        <f t="shared" si="139"/>
        <v>0.0756574635352637</v>
      </c>
      <c r="W95" s="34">
        <f t="shared" si="140"/>
        <v>-0.0223434859473037</v>
      </c>
      <c r="X95" s="32">
        <f t="shared" si="141"/>
        <v>0</v>
      </c>
      <c r="Y95" s="34">
        <f t="shared" si="98"/>
        <v>0</v>
      </c>
      <c r="Z95" s="33">
        <f t="shared" si="142"/>
        <v>3564.33</v>
      </c>
      <c r="AA95" s="33">
        <f t="shared" si="143"/>
        <v>385.369</v>
      </c>
      <c r="AB95" s="33">
        <f t="shared" si="144"/>
        <v>171.819</v>
      </c>
      <c r="AC95" s="35">
        <f t="shared" si="99"/>
        <v>0.0482051325213995</v>
      </c>
      <c r="AD95" s="36">
        <f t="shared" si="145"/>
        <v>7399.8</v>
      </c>
      <c r="AE95" s="54">
        <f t="shared" si="146"/>
        <v>28441.09</v>
      </c>
      <c r="AF95" s="36">
        <v>221994</v>
      </c>
      <c r="AG95" s="40">
        <f t="shared" si="147"/>
        <v>-4577.21</v>
      </c>
      <c r="AJ95" s="22"/>
    </row>
    <row r="96" spans="1:36" s="30" customFormat="1" ht="21" customHeight="1">
      <c r="A96" s="29">
        <v>46153</v>
      </c>
      <c r="B96" s="30" t="s">
        <v>18</v>
      </c>
      <c r="C96" s="22">
        <v>10</v>
      </c>
      <c r="D96" s="23">
        <v>3589.59</v>
      </c>
      <c r="E96" s="23">
        <v>176.6815</v>
      </c>
      <c r="F96" s="23">
        <v>201.56</v>
      </c>
      <c r="G96" s="23">
        <v>-24.8784999999998</v>
      </c>
      <c r="H96" s="23">
        <v>3587.24</v>
      </c>
      <c r="I96" s="50">
        <v>0</v>
      </c>
      <c r="J96" s="23">
        <v>380.126</v>
      </c>
      <c r="K96" s="30"/>
      <c r="L96" s="30"/>
      <c r="O96" s="31">
        <v>46151</v>
      </c>
      <c r="P96" s="32" t="s">
        <v>22</v>
      </c>
      <c r="Q96" s="32">
        <f t="shared" si="135"/>
        <v>3</v>
      </c>
      <c r="R96" s="33">
        <f t="shared" si="136"/>
        <v>689.94</v>
      </c>
      <c r="S96" s="33">
        <f t="shared" si="137"/>
        <v>41.5</v>
      </c>
      <c r="T96" s="32">
        <f t="shared" si="138"/>
        <v>137.73</v>
      </c>
      <c r="U96" s="33">
        <f t="shared" si="97"/>
        <v>-96.23</v>
      </c>
      <c r="V96" s="34">
        <f t="shared" si="139"/>
        <v>0.199626054439516</v>
      </c>
      <c r="W96" s="34">
        <f t="shared" si="140"/>
        <v>-0.139475896454764</v>
      </c>
      <c r="X96" s="32">
        <f t="shared" si="141"/>
        <v>0</v>
      </c>
      <c r="Y96" s="34">
        <f t="shared" si="98"/>
        <v>0</v>
      </c>
      <c r="Z96" s="33">
        <f t="shared" si="142"/>
        <v>1785.86</v>
      </c>
      <c r="AA96" s="33">
        <f t="shared" si="143"/>
        <v>192.356</v>
      </c>
      <c r="AB96" s="33">
        <f t="shared" si="144"/>
        <v>54.626</v>
      </c>
      <c r="AC96" s="35">
        <f t="shared" si="99"/>
        <v>0.0305880640139765</v>
      </c>
      <c r="AD96" s="36">
        <f t="shared" si="145"/>
        <v>4861.06666666667</v>
      </c>
      <c r="AE96" s="54">
        <f t="shared" si="146"/>
        <v>14496.62</v>
      </c>
      <c r="AF96" s="36">
        <v>145832</v>
      </c>
      <c r="AG96" s="40">
        <f t="shared" si="147"/>
        <v>-4171.12666666667</v>
      </c>
      <c r="AJ96" s="22"/>
    </row>
    <row r="97" spans="1:36" s="30" customFormat="1" ht="21" customHeight="1">
      <c r="A97" s="29">
        <v>46153</v>
      </c>
      <c r="B97" s="30" t="s">
        <v>22</v>
      </c>
      <c r="C97" s="22">
        <v>12</v>
      </c>
      <c r="D97" s="23">
        <v>3515.76</v>
      </c>
      <c r="E97" s="23">
        <v>189.416</v>
      </c>
      <c r="F97" s="23">
        <v>169.09</v>
      </c>
      <c r="G97" s="23">
        <v>20.3260000000001</v>
      </c>
      <c r="H97" s="23">
        <v>2392.86</v>
      </c>
      <c r="I97" s="50">
        <v>-319.45</v>
      </c>
      <c r="J97" s="23">
        <v>235.884</v>
      </c>
      <c r="K97" s="30"/>
      <c r="L97" s="30"/>
      <c r="O97" s="31">
        <v>46151</v>
      </c>
      <c r="P97" s="32" t="s">
        <v>26</v>
      </c>
      <c r="Q97" s="32">
        <f t="shared" si="135"/>
        <v>0</v>
      </c>
      <c r="R97" s="33">
        <f t="shared" si="136"/>
        <v>0</v>
      </c>
      <c r="S97" s="33">
        <f t="shared" si="137"/>
        <v>0</v>
      </c>
      <c r="T97" s="32">
        <f t="shared" si="138"/>
        <v>17.34</v>
      </c>
      <c r="U97" s="33">
        <f t="shared" si="97"/>
        <v>-17.34</v>
      </c>
      <c r="V97" s="34">
        <f t="shared" si="139"/>
        <v>0</v>
      </c>
      <c r="W97" s="34">
        <f t="shared" si="140"/>
        <v>0</v>
      </c>
      <c r="X97" s="32">
        <f t="shared" si="141"/>
        <v>0</v>
      </c>
      <c r="Y97" s="34">
        <f t="shared" si="98"/>
        <v>0</v>
      </c>
      <c r="Z97" s="33">
        <f t="shared" si="142"/>
        <v>176.76</v>
      </c>
      <c r="AA97" s="33">
        <f t="shared" si="143"/>
        <v>17.336</v>
      </c>
      <c r="AB97" s="33">
        <f t="shared" si="144"/>
        <v>-0.00400000000000134</v>
      </c>
      <c r="AC97" s="35">
        <f t="shared" si="99"/>
        <v>-2.26295541977899e-5</v>
      </c>
      <c r="AD97" s="36">
        <f t="shared" si="145"/>
        <v>0</v>
      </c>
      <c r="AE97" s="54">
        <f t="shared" si="146"/>
        <v>176.76</v>
      </c>
      <c r="AF97" s="36">
        <v>0</v>
      </c>
      <c r="AG97" s="40">
        <f t="shared" si="147"/>
        <v>0</v>
      </c>
      <c r="AJ97" s="22"/>
    </row>
    <row r="98" spans="1:36" s="30" customFormat="1" ht="21" customHeight="1">
      <c r="A98" s="29">
        <v>46153</v>
      </c>
      <c r="B98" s="30" t="s">
        <v>26</v>
      </c>
      <c r="C98" s="22">
        <v>0</v>
      </c>
      <c r="D98" s="23">
        <v>0</v>
      </c>
      <c r="E98" s="23">
        <v>0</v>
      </c>
      <c r="F98" s="23">
        <v>20.88</v>
      </c>
      <c r="G98" s="23">
        <v>-20.88</v>
      </c>
      <c r="H98" s="23">
        <v>0</v>
      </c>
      <c r="I98" s="50">
        <v>0</v>
      </c>
      <c r="J98" s="23">
        <v>0</v>
      </c>
      <c r="K98" s="30"/>
      <c r="L98" s="30"/>
      <c r="O98" s="31">
        <v>46151</v>
      </c>
      <c r="P98" s="32" t="s">
        <v>27</v>
      </c>
      <c r="Q98" s="32">
        <f t="shared" si="135"/>
        <v>2</v>
      </c>
      <c r="R98" s="33">
        <f t="shared" si="136"/>
        <v>315.96</v>
      </c>
      <c r="S98" s="33">
        <f t="shared" si="137"/>
        <v>23.706</v>
      </c>
      <c r="T98" s="32">
        <f t="shared" si="138"/>
        <v>11.94</v>
      </c>
      <c r="U98" s="33">
        <f t="shared" si="97"/>
        <v>11.766</v>
      </c>
      <c r="V98" s="34">
        <f t="shared" si="139"/>
        <v>0.0377895936194455</v>
      </c>
      <c r="W98" s="34">
        <f t="shared" si="140"/>
        <v>0.0372388909988606</v>
      </c>
      <c r="X98" s="32">
        <f t="shared" si="141"/>
        <v>0</v>
      </c>
      <c r="Y98" s="34">
        <f t="shared" si="98"/>
        <v>0</v>
      </c>
      <c r="Z98" s="33">
        <f t="shared" si="142"/>
        <v>0</v>
      </c>
      <c r="AA98" s="33">
        <f t="shared" si="143"/>
        <v>0</v>
      </c>
      <c r="AB98" s="33">
        <f t="shared" si="144"/>
        <v>-11.94</v>
      </c>
      <c r="AC98" s="35">
        <f t="shared" si="99"/>
        <v>0</v>
      </c>
      <c r="AD98" s="36">
        <f t="shared" si="145"/>
        <v>0</v>
      </c>
      <c r="AE98" s="54">
        <f t="shared" si="146"/>
        <v>719.92</v>
      </c>
      <c r="AF98" s="36">
        <v>0</v>
      </c>
      <c r="AG98" s="40"/>
      <c r="AJ98" s="22"/>
    </row>
    <row r="99" spans="1:36" s="30" customFormat="1" ht="21" customHeight="1">
      <c r="A99" s="29">
        <v>46153</v>
      </c>
      <c r="B99" s="30" t="s">
        <v>27</v>
      </c>
      <c r="C99" s="22">
        <v>0</v>
      </c>
      <c r="D99" s="23">
        <v>0</v>
      </c>
      <c r="E99" s="23">
        <v>0</v>
      </c>
      <c r="F99" s="23">
        <v>22.67</v>
      </c>
      <c r="G99" s="23">
        <v>-22.67</v>
      </c>
      <c r="H99" s="23">
        <v>0</v>
      </c>
      <c r="I99" s="50">
        <v>0</v>
      </c>
      <c r="J99" s="23">
        <v>0</v>
      </c>
      <c r="K99" s="30"/>
      <c r="L99" s="30"/>
      <c r="O99" s="31"/>
      <c r="P99" s="32"/>
      <c r="Q99" s="32">
        <f t="shared" si="135"/>
        <v>0</v>
      </c>
      <c r="R99" s="33">
        <f t="shared" si="136"/>
        <v>0</v>
      </c>
      <c r="S99" s="33">
        <f t="shared" si="137"/>
        <v>0</v>
      </c>
      <c r="T99" s="32">
        <f t="shared" si="138"/>
        <v>0</v>
      </c>
      <c r="U99" s="33">
        <f t="shared" si="97"/>
        <v>0</v>
      </c>
      <c r="V99" s="34">
        <f t="shared" si="139"/>
        <v>0</v>
      </c>
      <c r="W99" s="34">
        <f t="shared" si="140"/>
        <v>0</v>
      </c>
      <c r="X99" s="32">
        <f t="shared" si="141"/>
        <v>0</v>
      </c>
      <c r="Y99" s="34">
        <f t="shared" si="98"/>
        <v>0</v>
      </c>
      <c r="Z99" s="33">
        <f t="shared" si="142"/>
        <v>0</v>
      </c>
      <c r="AA99" s="33">
        <f t="shared" si="143"/>
        <v>0</v>
      </c>
      <c r="AB99" s="33">
        <f t="shared" si="144"/>
        <v>0</v>
      </c>
      <c r="AC99" s="35">
        <f t="shared" si="99"/>
        <v>0</v>
      </c>
      <c r="AD99" s="36">
        <f t="shared" si="145"/>
        <v>0</v>
      </c>
      <c r="AE99" s="54">
        <f t="shared" si="146"/>
        <v>0</v>
      </c>
      <c r="AF99" s="36">
        <v>0</v>
      </c>
      <c r="AG99" s="40"/>
      <c r="AJ99" s="22"/>
    </row>
    <row r="100" spans="1:36" s="30" customFormat="1" ht="21" customHeight="1">
      <c r="A100" s="29">
        <v>46154</v>
      </c>
      <c r="B100" s="30" t="s">
        <v>7</v>
      </c>
      <c r="C100" s="22">
        <v>24</v>
      </c>
      <c r="D100" s="23">
        <v>5523.2</v>
      </c>
      <c r="E100" s="23">
        <v>319.957</v>
      </c>
      <c r="F100" s="23">
        <v>440.31</v>
      </c>
      <c r="G100" s="23">
        <v>-120.353</v>
      </c>
      <c r="H100" s="23">
        <v>6805.1</v>
      </c>
      <c r="I100" s="50">
        <v>-151.12</v>
      </c>
      <c r="J100" s="23">
        <v>739.187</v>
      </c>
      <c r="K100" s="30"/>
      <c r="L100" s="30"/>
      <c r="O100" s="51" t="s">
        <v>50904</v>
      </c>
      <c r="P100" s="51"/>
      <c r="Q100" s="42">
        <f t="shared" ref="Q100:T100" si="148">SUM(Q90:Q99)</f>
        <v>80</v>
      </c>
      <c r="R100" s="42">
        <f t="shared" si="148"/>
        <v>21976.16</v>
      </c>
      <c r="S100" s="42">
        <f t="shared" si="148"/>
        <v>1196.652</v>
      </c>
      <c r="T100" s="42">
        <f t="shared" si="148"/>
        <v>1702.62</v>
      </c>
      <c r="U100" s="46">
        <f t="shared" si="97"/>
        <v>-505.968</v>
      </c>
      <c r="V100" s="52">
        <f>T100/R100</f>
        <v>0.0774757737475519</v>
      </c>
      <c r="W100" s="52">
        <f>U100/R100</f>
        <v>-0.0230234945504583</v>
      </c>
      <c r="X100" s="42">
        <f t="shared" ref="X100:AB100" si="149">SUM(X90:X99)</f>
        <v>-546.16</v>
      </c>
      <c r="Y100" s="52">
        <f t="shared" si="98"/>
        <v>-0.0163576446740766</v>
      </c>
      <c r="Z100" s="42">
        <f t="shared" si="149"/>
        <v>33934.83</v>
      </c>
      <c r="AA100" s="42">
        <f t="shared" si="149"/>
        <v>3525.4145</v>
      </c>
      <c r="AB100" s="42">
        <f t="shared" si="149"/>
        <v>1822.7945</v>
      </c>
      <c r="AC100" s="53">
        <f t="shared" si="99"/>
        <v>0.0537145611161158</v>
      </c>
      <c r="AD100" s="42">
        <f t="shared" ref="AD100:AF100" si="150">SUM(AD90:AD99)</f>
        <v>60751.1333333333</v>
      </c>
      <c r="AE100" s="42">
        <f t="shared" si="150"/>
        <v>301751.89</v>
      </c>
      <c r="AF100" s="42">
        <f t="shared" si="150"/>
        <v>1822534</v>
      </c>
      <c r="AG100" s="40"/>
      <c r="AJ100" s="22"/>
    </row>
    <row r="101" spans="1:36" s="30" customFormat="1" ht="21" customHeight="1">
      <c r="A101" s="29">
        <v>46154</v>
      </c>
      <c r="B101" s="30" t="s">
        <v>9</v>
      </c>
      <c r="C101" s="22">
        <v>25</v>
      </c>
      <c r="D101" s="23">
        <v>8929.62</v>
      </c>
      <c r="E101" s="23">
        <v>428.58</v>
      </c>
      <c r="F101" s="23">
        <v>385.9</v>
      </c>
      <c r="G101" s="23">
        <v>42.6800000000004</v>
      </c>
      <c r="H101" s="23">
        <v>11058.51</v>
      </c>
      <c r="I101" s="50">
        <v>-387.38</v>
      </c>
      <c r="J101" s="23">
        <v>1097.844</v>
      </c>
      <c r="K101" s="30"/>
      <c r="L101" s="30"/>
      <c r="O101" s="31">
        <v>46152</v>
      </c>
      <c r="P101" s="32" t="s">
        <v>7</v>
      </c>
      <c r="Q101" s="32">
        <f t="shared" ref="Q101:Q110" si="151">SUMIFS($C:$C,$A:$A,$O:$O,$B:$B,P101)</f>
        <v>36</v>
      </c>
      <c r="R101" s="33">
        <f t="shared" ref="R101:R110" si="152">SUMIFS($D:$D,$A:$A,$O:$O,$B:$B,P101)</f>
        <v>7968.07999999999</v>
      </c>
      <c r="S101" s="33">
        <f t="shared" ref="S101:S110" si="153">SUMIFS($E:$E,$A:$A,$O:$O,$B:$B,P101)</f>
        <v>476.15</v>
      </c>
      <c r="T101" s="32">
        <f t="shared" ref="T101:T110" si="154">SUMIFS($F:$F,$A:$A,$O:$O,$B:$B,P101)</f>
        <v>429.83</v>
      </c>
      <c r="U101" s="33">
        <f t="shared" si="97"/>
        <v>46.32</v>
      </c>
      <c r="V101" s="34">
        <f t="shared" ref="V101:V110" si="155">IFERROR(T101/R101,0)</f>
        <v>0.0539439865061596</v>
      </c>
      <c r="W101" s="34">
        <f t="shared" ref="W101:W110" si="156">IFERROR(U101/R101,0)</f>
        <v>0.0058131946466401</v>
      </c>
      <c r="X101" s="32">
        <f t="shared" ref="X101:X110" si="157">SUMIFS($I:$I,$A:$A,$O:$O,$B:$B,P101)</f>
        <v>0</v>
      </c>
      <c r="Y101" s="34">
        <f t="shared" si="98"/>
        <v>0</v>
      </c>
      <c r="Z101" s="33">
        <f t="shared" ref="Z101:Z110" si="158">SUMIFS($H:$H,$A:$A,$O:$O,$B:$B,P101)</f>
        <v>9617.97999999999</v>
      </c>
      <c r="AA101" s="33">
        <f t="shared" ref="AA101:AA110" si="159">SUMIFS($J:$J,$A:$A,$O:$O,$B:$B,P101)</f>
        <v>1097.618</v>
      </c>
      <c r="AB101" s="33">
        <f t="shared" ref="AB101:AB110" si="160">AA101-T101</f>
        <v>667.788</v>
      </c>
      <c r="AC101" s="35">
        <f t="shared" si="99"/>
        <v>0.0694312111274925</v>
      </c>
      <c r="AD101" s="36">
        <f t="shared" ref="AD101:AD110" si="161">AF101/30</f>
        <v>17414.1666666667</v>
      </c>
      <c r="AE101" s="54">
        <f t="shared" ref="AE101:AE110" si="162">X101+Z101+AE90</f>
        <v>128941.42</v>
      </c>
      <c r="AF101" s="36">
        <v>522425</v>
      </c>
      <c r="AG101" s="40">
        <f t="shared" ref="AG101:AG108" si="163">R101-AD101</f>
        <v>-9446.08666666671</v>
      </c>
      <c r="AJ101" s="22"/>
    </row>
    <row r="102" spans="1:36" s="30" customFormat="1" ht="21" customHeight="1">
      <c r="A102" s="29">
        <v>46154</v>
      </c>
      <c r="B102" s="30" t="s">
        <v>11</v>
      </c>
      <c r="C102" s="22">
        <v>15</v>
      </c>
      <c r="D102" s="23">
        <v>3704.82</v>
      </c>
      <c r="E102" s="23">
        <v>213.704</v>
      </c>
      <c r="F102" s="23">
        <v>432.33</v>
      </c>
      <c r="G102" s="23">
        <v>-218.626</v>
      </c>
      <c r="H102" s="23">
        <v>4771.32</v>
      </c>
      <c r="I102" s="50">
        <v>-158.99</v>
      </c>
      <c r="J102" s="23">
        <v>543.146</v>
      </c>
      <c r="K102" s="30"/>
      <c r="L102" s="30"/>
      <c r="O102" s="31">
        <v>46152</v>
      </c>
      <c r="P102" s="32" t="s">
        <v>9</v>
      </c>
      <c r="Q102" s="32">
        <f t="shared" si="151"/>
        <v>39</v>
      </c>
      <c r="R102" s="33">
        <f t="shared" si="152"/>
        <v>14075.09</v>
      </c>
      <c r="S102" s="33">
        <f t="shared" si="153"/>
        <v>721.248500000001</v>
      </c>
      <c r="T102" s="32">
        <f t="shared" si="154"/>
        <v>442.72</v>
      </c>
      <c r="U102" s="33">
        <f t="shared" si="97"/>
        <v>278.528500000001</v>
      </c>
      <c r="V102" s="34">
        <f t="shared" si="155"/>
        <v>0.0314541505596057</v>
      </c>
      <c r="W102" s="34">
        <f t="shared" si="156"/>
        <v>0.019788754459119</v>
      </c>
      <c r="X102" s="32">
        <f t="shared" si="157"/>
        <v>-368.42</v>
      </c>
      <c r="Y102" s="34">
        <f t="shared" si="98"/>
        <v>-0.0339586398109333</v>
      </c>
      <c r="Z102" s="33">
        <f t="shared" si="158"/>
        <v>11217.5</v>
      </c>
      <c r="AA102" s="33">
        <f t="shared" si="159"/>
        <v>1103.422</v>
      </c>
      <c r="AB102" s="33">
        <f t="shared" si="160"/>
        <v>660.702</v>
      </c>
      <c r="AC102" s="35">
        <f t="shared" si="99"/>
        <v>0.0588992199687988</v>
      </c>
      <c r="AD102" s="36">
        <f t="shared" si="161"/>
        <v>14270.7</v>
      </c>
      <c r="AE102" s="54">
        <f t="shared" si="162"/>
        <v>94877.84</v>
      </c>
      <c r="AF102" s="36">
        <v>428121</v>
      </c>
      <c r="AG102" s="40">
        <f t="shared" si="163"/>
        <v>-195.610000000001</v>
      </c>
      <c r="AJ102" s="22"/>
    </row>
    <row r="103" spans="1:36" s="30" customFormat="1" ht="21" customHeight="1">
      <c r="A103" s="29">
        <v>46154</v>
      </c>
      <c r="B103" s="30" t="s">
        <v>4</v>
      </c>
      <c r="C103" s="22">
        <v>0</v>
      </c>
      <c r="D103" s="23">
        <v>0</v>
      </c>
      <c r="E103" s="23">
        <v>0</v>
      </c>
      <c r="F103" s="23">
        <v>0</v>
      </c>
      <c r="G103" s="23">
        <v>0</v>
      </c>
      <c r="H103" s="23">
        <v>0</v>
      </c>
      <c r="I103" s="50">
        <v>0</v>
      </c>
      <c r="J103" s="23">
        <v>0</v>
      </c>
      <c r="K103" s="30"/>
      <c r="L103" s="30"/>
      <c r="O103" s="31">
        <v>46152</v>
      </c>
      <c r="P103" s="32" t="s">
        <v>11</v>
      </c>
      <c r="Q103" s="32">
        <f t="shared" si="151"/>
        <v>18</v>
      </c>
      <c r="R103" s="33">
        <f t="shared" si="152"/>
        <v>5162.2</v>
      </c>
      <c r="S103" s="33">
        <f t="shared" si="153"/>
        <v>282.924</v>
      </c>
      <c r="T103" s="32">
        <f t="shared" si="154"/>
        <v>379.17</v>
      </c>
      <c r="U103" s="33">
        <f t="shared" si="97"/>
        <v>-96.246</v>
      </c>
      <c r="V103" s="34">
        <f t="shared" si="155"/>
        <v>0.0734512417186471</v>
      </c>
      <c r="W103" s="34">
        <f t="shared" si="156"/>
        <v>-0.0186443764286545</v>
      </c>
      <c r="X103" s="32">
        <f t="shared" si="157"/>
        <v>-339.58</v>
      </c>
      <c r="Y103" s="34">
        <f t="shared" si="98"/>
        <v>-0.0954254353550142</v>
      </c>
      <c r="Z103" s="33">
        <f t="shared" si="158"/>
        <v>3898.17</v>
      </c>
      <c r="AA103" s="33">
        <f t="shared" si="159"/>
        <v>423.9635</v>
      </c>
      <c r="AB103" s="33">
        <f t="shared" si="160"/>
        <v>44.7935</v>
      </c>
      <c r="AC103" s="35">
        <f t="shared" si="99"/>
        <v>0.0114909047065674</v>
      </c>
      <c r="AD103" s="36">
        <f t="shared" si="161"/>
        <v>16805.4</v>
      </c>
      <c r="AE103" s="54">
        <f t="shared" si="162"/>
        <v>53750.39</v>
      </c>
      <c r="AF103" s="36">
        <v>504162</v>
      </c>
      <c r="AG103" s="40">
        <f t="shared" si="163"/>
        <v>-11643.2</v>
      </c>
      <c r="AJ103" s="22"/>
    </row>
    <row r="104" spans="1:36" s="30" customFormat="1" ht="21" customHeight="1">
      <c r="A104" s="29">
        <v>46154</v>
      </c>
      <c r="B104" s="30" t="s">
        <v>19</v>
      </c>
      <c r="C104" s="22">
        <v>0</v>
      </c>
      <c r="D104" s="23">
        <v>0</v>
      </c>
      <c r="E104" s="23">
        <v>0</v>
      </c>
      <c r="F104" s="23">
        <v>9.22</v>
      </c>
      <c r="G104" s="23">
        <v>-9.22</v>
      </c>
      <c r="H104" s="23">
        <v>0</v>
      </c>
      <c r="I104" s="50">
        <v>0</v>
      </c>
      <c r="J104" s="23">
        <v>0</v>
      </c>
      <c r="K104" s="30"/>
      <c r="O104" s="31">
        <v>46152</v>
      </c>
      <c r="P104" s="32" t="s">
        <v>4</v>
      </c>
      <c r="Q104" s="32">
        <f t="shared" si="151"/>
        <v>0</v>
      </c>
      <c r="R104" s="33">
        <f t="shared" si="152"/>
        <v>0</v>
      </c>
      <c r="S104" s="33">
        <f t="shared" si="153"/>
        <v>0</v>
      </c>
      <c r="T104" s="32">
        <f t="shared" si="154"/>
        <v>0</v>
      </c>
      <c r="U104" s="33">
        <f t="shared" si="97"/>
        <v>0</v>
      </c>
      <c r="V104" s="34">
        <f t="shared" si="155"/>
        <v>0</v>
      </c>
      <c r="W104" s="34">
        <f t="shared" si="156"/>
        <v>0</v>
      </c>
      <c r="X104" s="32">
        <f t="shared" si="157"/>
        <v>0</v>
      </c>
      <c r="Y104" s="34">
        <f t="shared" si="98"/>
        <v>0</v>
      </c>
      <c r="Z104" s="33">
        <f t="shared" si="158"/>
        <v>240.98</v>
      </c>
      <c r="AA104" s="33">
        <f t="shared" si="159"/>
        <v>25.252</v>
      </c>
      <c r="AB104" s="33">
        <f t="shared" si="160"/>
        <v>25.252</v>
      </c>
      <c r="AC104" s="35">
        <f t="shared" si="99"/>
        <v>0.104788779151797</v>
      </c>
      <c r="AD104" s="36">
        <f t="shared" si="161"/>
        <v>0</v>
      </c>
      <c r="AE104" s="54">
        <f t="shared" si="162"/>
        <v>240.98</v>
      </c>
      <c r="AF104" s="36">
        <v>0</v>
      </c>
      <c r="AG104" s="40">
        <f t="shared" si="163"/>
        <v>0</v>
      </c>
      <c r="AJ104" s="22"/>
    </row>
    <row r="105" spans="1:36" s="30" customFormat="1" ht="21" customHeight="1">
      <c r="A105" s="29">
        <v>46154</v>
      </c>
      <c r="B105" s="30" t="s">
        <v>18</v>
      </c>
      <c r="C105" s="22">
        <v>9</v>
      </c>
      <c r="D105" s="23">
        <v>2252.27</v>
      </c>
      <c r="E105" s="23">
        <v>116.6555</v>
      </c>
      <c r="F105" s="23">
        <v>189.97</v>
      </c>
      <c r="G105" s="23">
        <v>-73.3144999999999</v>
      </c>
      <c r="H105" s="23">
        <v>1769.24</v>
      </c>
      <c r="I105" s="50">
        <v>0</v>
      </c>
      <c r="J105" s="23">
        <v>171.478</v>
      </c>
      <c r="O105" s="31">
        <v>46152</v>
      </c>
      <c r="P105" s="32" t="s">
        <v>19</v>
      </c>
      <c r="Q105" s="32">
        <f t="shared" si="151"/>
        <v>0</v>
      </c>
      <c r="R105" s="33">
        <f t="shared" si="152"/>
        <v>0</v>
      </c>
      <c r="S105" s="33">
        <f t="shared" si="153"/>
        <v>0</v>
      </c>
      <c r="T105" s="32">
        <f t="shared" si="154"/>
        <v>10.5</v>
      </c>
      <c r="U105" s="33">
        <f t="shared" si="97"/>
        <v>-10.5</v>
      </c>
      <c r="V105" s="34">
        <f t="shared" si="155"/>
        <v>0</v>
      </c>
      <c r="W105" s="34">
        <f t="shared" si="156"/>
        <v>0</v>
      </c>
      <c r="X105" s="32">
        <f t="shared" si="157"/>
        <v>0</v>
      </c>
      <c r="Y105" s="34">
        <f t="shared" si="98"/>
        <v>0</v>
      </c>
      <c r="Z105" s="33">
        <f t="shared" si="158"/>
        <v>0</v>
      </c>
      <c r="AA105" s="33">
        <f t="shared" si="159"/>
        <v>0</v>
      </c>
      <c r="AB105" s="33">
        <f t="shared" si="160"/>
        <v>-10.5</v>
      </c>
      <c r="AC105" s="35">
        <f t="shared" si="99"/>
        <v>0</v>
      </c>
      <c r="AD105" s="36">
        <f t="shared" si="161"/>
        <v>0</v>
      </c>
      <c r="AE105" s="54">
        <f t="shared" si="162"/>
        <v>4373.5</v>
      </c>
      <c r="AF105" s="36">
        <v>0</v>
      </c>
      <c r="AG105" s="40">
        <f t="shared" si="163"/>
        <v>0</v>
      </c>
      <c r="AJ105" s="22"/>
    </row>
    <row r="106" spans="1:36" s="30" customFormat="1" ht="21" customHeight="1">
      <c r="A106" s="29">
        <v>46154</v>
      </c>
      <c r="B106" s="30" t="s">
        <v>22</v>
      </c>
      <c r="C106" s="22">
        <v>6</v>
      </c>
      <c r="D106" s="23">
        <v>1398.66</v>
      </c>
      <c r="E106" s="23">
        <v>68.643</v>
      </c>
      <c r="F106" s="23">
        <v>155.96</v>
      </c>
      <c r="G106" s="23">
        <v>-87.317</v>
      </c>
      <c r="H106" s="23">
        <v>2265.6</v>
      </c>
      <c r="I106" s="50">
        <v>0</v>
      </c>
      <c r="J106" s="23">
        <v>239.662</v>
      </c>
      <c r="O106" s="31">
        <v>46152</v>
      </c>
      <c r="P106" s="32" t="s">
        <v>18</v>
      </c>
      <c r="Q106" s="32">
        <f t="shared" si="151"/>
        <v>14</v>
      </c>
      <c r="R106" s="33">
        <f t="shared" si="152"/>
        <v>5356.52</v>
      </c>
      <c r="S106" s="33">
        <f t="shared" si="153"/>
        <v>275.414</v>
      </c>
      <c r="T106" s="32">
        <f t="shared" si="154"/>
        <v>195.97</v>
      </c>
      <c r="U106" s="33">
        <f t="shared" si="97"/>
        <v>79.444</v>
      </c>
      <c r="V106" s="34">
        <f t="shared" si="155"/>
        <v>0.0365853203199092</v>
      </c>
      <c r="W106" s="34">
        <f t="shared" si="156"/>
        <v>0.014831271049114</v>
      </c>
      <c r="X106" s="32">
        <f t="shared" si="157"/>
        <v>-126.48</v>
      </c>
      <c r="Y106" s="34">
        <f t="shared" si="98"/>
        <v>-0.0324945919421222</v>
      </c>
      <c r="Z106" s="33">
        <f t="shared" si="158"/>
        <v>4018.82</v>
      </c>
      <c r="AA106" s="33">
        <f t="shared" si="159"/>
        <v>395.86</v>
      </c>
      <c r="AB106" s="33">
        <f t="shared" si="160"/>
        <v>199.89</v>
      </c>
      <c r="AC106" s="35">
        <f t="shared" si="99"/>
        <v>0.0497384804494852</v>
      </c>
      <c r="AD106" s="36">
        <f t="shared" si="161"/>
        <v>7399.8</v>
      </c>
      <c r="AE106" s="54">
        <f t="shared" si="162"/>
        <v>32333.43</v>
      </c>
      <c r="AF106" s="36">
        <v>221994</v>
      </c>
      <c r="AG106" s="40">
        <f t="shared" si="163"/>
        <v>-2043.28</v>
      </c>
      <c r="AJ106" s="22"/>
    </row>
    <row r="107" spans="1:36" s="30" customFormat="1" ht="21" customHeight="1">
      <c r="A107" s="29">
        <v>46154</v>
      </c>
      <c r="B107" s="30" t="s">
        <v>26</v>
      </c>
      <c r="C107" s="22">
        <v>0</v>
      </c>
      <c r="D107" s="23">
        <v>0</v>
      </c>
      <c r="E107" s="23">
        <v>0</v>
      </c>
      <c r="F107" s="23">
        <v>20.49</v>
      </c>
      <c r="G107" s="23">
        <v>-20.49</v>
      </c>
      <c r="H107" s="23">
        <v>0</v>
      </c>
      <c r="I107" s="50">
        <v>0</v>
      </c>
      <c r="J107" s="23">
        <v>0</v>
      </c>
      <c r="K107" s="30"/>
      <c r="O107" s="31">
        <v>46152</v>
      </c>
      <c r="P107" s="32" t="s">
        <v>22</v>
      </c>
      <c r="Q107" s="32">
        <f t="shared" si="151"/>
        <v>9</v>
      </c>
      <c r="R107" s="33">
        <f t="shared" si="152"/>
        <v>2325.6</v>
      </c>
      <c r="S107" s="33">
        <f t="shared" si="153"/>
        <v>132.054</v>
      </c>
      <c r="T107" s="32">
        <f t="shared" si="154"/>
        <v>165.9</v>
      </c>
      <c r="U107" s="33">
        <f t="shared" si="97"/>
        <v>-33.846</v>
      </c>
      <c r="V107" s="34">
        <f t="shared" si="155"/>
        <v>0.0713364293085655</v>
      </c>
      <c r="W107" s="34">
        <f t="shared" si="156"/>
        <v>-0.0145536635706914</v>
      </c>
      <c r="X107" s="32">
        <f t="shared" si="157"/>
        <v>0</v>
      </c>
      <c r="Y107" s="34">
        <f t="shared" si="98"/>
        <v>0</v>
      </c>
      <c r="Z107" s="33">
        <f t="shared" si="158"/>
        <v>1444.66</v>
      </c>
      <c r="AA107" s="33">
        <f t="shared" si="159"/>
        <v>155.727</v>
      </c>
      <c r="AB107" s="33">
        <f t="shared" si="160"/>
        <v>-10.173</v>
      </c>
      <c r="AC107" s="35">
        <f t="shared" si="99"/>
        <v>-0.00704179530131657</v>
      </c>
      <c r="AD107" s="36">
        <f t="shared" si="161"/>
        <v>4861.06666666667</v>
      </c>
      <c r="AE107" s="54">
        <f t="shared" si="162"/>
        <v>15941.28</v>
      </c>
      <c r="AF107" s="36">
        <v>145832</v>
      </c>
      <c r="AG107" s="40">
        <f t="shared" si="163"/>
        <v>-2535.46666666667</v>
      </c>
      <c r="AJ107" s="22"/>
    </row>
    <row r="108" spans="1:36" s="30" customFormat="1" ht="21" customHeight="1">
      <c r="A108" s="29">
        <v>46154</v>
      </c>
      <c r="B108" s="30" t="s">
        <v>27</v>
      </c>
      <c r="C108" s="22">
        <v>0</v>
      </c>
      <c r="D108" s="23">
        <v>0</v>
      </c>
      <c r="E108" s="23">
        <v>0</v>
      </c>
      <c r="F108" s="23">
        <v>19.06</v>
      </c>
      <c r="G108" s="23">
        <v>-19.06</v>
      </c>
      <c r="H108" s="23">
        <v>0</v>
      </c>
      <c r="I108" s="50">
        <v>0</v>
      </c>
      <c r="J108" s="23">
        <v>0</v>
      </c>
      <c r="K108" s="30"/>
      <c r="O108" s="31">
        <v>46152</v>
      </c>
      <c r="P108" s="32" t="s">
        <v>26</v>
      </c>
      <c r="Q108" s="32">
        <f t="shared" si="151"/>
        <v>0</v>
      </c>
      <c r="R108" s="33">
        <f t="shared" si="152"/>
        <v>0</v>
      </c>
      <c r="S108" s="33">
        <f t="shared" si="153"/>
        <v>0</v>
      </c>
      <c r="T108" s="32">
        <f t="shared" si="154"/>
        <v>19.43</v>
      </c>
      <c r="U108" s="33">
        <f t="shared" si="97"/>
        <v>-19.43</v>
      </c>
      <c r="V108" s="34">
        <f t="shared" si="155"/>
        <v>0</v>
      </c>
      <c r="W108" s="34">
        <f t="shared" si="156"/>
        <v>0</v>
      </c>
      <c r="X108" s="32">
        <f t="shared" si="157"/>
        <v>0</v>
      </c>
      <c r="Y108" s="34">
        <f t="shared" si="98"/>
        <v>0</v>
      </c>
      <c r="Z108" s="33">
        <f t="shared" si="158"/>
        <v>0</v>
      </c>
      <c r="AA108" s="33">
        <f t="shared" si="159"/>
        <v>0</v>
      </c>
      <c r="AB108" s="33">
        <f t="shared" si="160"/>
        <v>-19.43</v>
      </c>
      <c r="AC108" s="35">
        <f t="shared" si="99"/>
        <v>0</v>
      </c>
      <c r="AD108" s="36">
        <f t="shared" si="161"/>
        <v>0</v>
      </c>
      <c r="AE108" s="54">
        <f t="shared" si="162"/>
        <v>176.76</v>
      </c>
      <c r="AF108" s="36">
        <v>0</v>
      </c>
      <c r="AG108" s="40">
        <f t="shared" si="163"/>
        <v>0</v>
      </c>
      <c r="AJ108" s="22"/>
    </row>
    <row r="109" spans="1:36" s="30" customFormat="1" ht="21" customHeight="1">
      <c r="A109" s="29">
        <v>46155</v>
      </c>
      <c r="B109" s="30" t="s">
        <v>7</v>
      </c>
      <c r="C109" s="22">
        <v>41</v>
      </c>
      <c r="D109" s="23">
        <v>10300</v>
      </c>
      <c r="E109" s="23">
        <v>590.345000000001</v>
      </c>
      <c r="F109" s="23">
        <v>439.5</v>
      </c>
      <c r="G109" s="23">
        <v>150.845000000001</v>
      </c>
      <c r="H109" s="23">
        <v>11602</v>
      </c>
      <c r="I109" s="50">
        <v>-170.73</v>
      </c>
      <c r="J109" s="23">
        <v>1243.693</v>
      </c>
      <c r="K109" s="30"/>
      <c r="O109" s="31">
        <v>46152</v>
      </c>
      <c r="P109" s="32" t="s">
        <v>27</v>
      </c>
      <c r="Q109" s="32">
        <f t="shared" si="151"/>
        <v>3</v>
      </c>
      <c r="R109" s="33">
        <f t="shared" si="152"/>
        <v>539.94</v>
      </c>
      <c r="S109" s="33">
        <f t="shared" si="153"/>
        <v>44.25</v>
      </c>
      <c r="T109" s="32">
        <f t="shared" si="154"/>
        <v>19.32</v>
      </c>
      <c r="U109" s="33">
        <f t="shared" si="97"/>
        <v>24.93</v>
      </c>
      <c r="V109" s="34">
        <f t="shared" si="155"/>
        <v>0.0357817535281698</v>
      </c>
      <c r="W109" s="34">
        <f t="shared" si="156"/>
        <v>0.0461717968663185</v>
      </c>
      <c r="X109" s="32">
        <f t="shared" si="157"/>
        <v>0</v>
      </c>
      <c r="Y109" s="34">
        <f t="shared" si="98"/>
        <v>0</v>
      </c>
      <c r="Z109" s="33">
        <f t="shared" si="158"/>
        <v>495.94</v>
      </c>
      <c r="AA109" s="33">
        <f t="shared" si="159"/>
        <v>60.5869999999999</v>
      </c>
      <c r="AB109" s="33">
        <f t="shared" si="160"/>
        <v>41.2669999999999</v>
      </c>
      <c r="AC109" s="35">
        <f t="shared" si="99"/>
        <v>0.0832096624591682</v>
      </c>
      <c r="AD109" s="36">
        <f t="shared" si="161"/>
        <v>0</v>
      </c>
      <c r="AE109" s="54">
        <f t="shared" si="162"/>
        <v>1215.86</v>
      </c>
      <c r="AF109" s="36">
        <v>0</v>
      </c>
      <c r="AG109" s="40"/>
      <c r="AJ109" s="22"/>
    </row>
    <row r="110" spans="1:36" s="30" customFormat="1" ht="21" customHeight="1">
      <c r="A110" s="29">
        <v>46155</v>
      </c>
      <c r="B110" s="30" t="s">
        <v>9</v>
      </c>
      <c r="C110" s="22">
        <v>34</v>
      </c>
      <c r="D110" s="23">
        <v>12511.13</v>
      </c>
      <c r="E110" s="23">
        <v>629.962500000001</v>
      </c>
      <c r="F110" s="23">
        <v>439.13</v>
      </c>
      <c r="G110" s="23">
        <v>190.832500000001</v>
      </c>
      <c r="H110" s="23">
        <v>12141.12</v>
      </c>
      <c r="I110" s="50">
        <v>0</v>
      </c>
      <c r="J110" s="23">
        <v>1226.899</v>
      </c>
      <c r="K110" s="30"/>
      <c r="O110" s="31"/>
      <c r="P110" s="57"/>
      <c r="Q110" s="32">
        <f t="shared" si="151"/>
        <v>0</v>
      </c>
      <c r="R110" s="33">
        <f t="shared" si="152"/>
        <v>0</v>
      </c>
      <c r="S110" s="33">
        <f t="shared" si="153"/>
        <v>0</v>
      </c>
      <c r="T110" s="32">
        <f t="shared" si="154"/>
        <v>0</v>
      </c>
      <c r="U110" s="33">
        <f t="shared" si="97"/>
        <v>0</v>
      </c>
      <c r="V110" s="34">
        <f t="shared" si="155"/>
        <v>0</v>
      </c>
      <c r="W110" s="34">
        <f t="shared" si="156"/>
        <v>0</v>
      </c>
      <c r="X110" s="32">
        <f t="shared" si="157"/>
        <v>0</v>
      </c>
      <c r="Y110" s="34">
        <f t="shared" si="98"/>
        <v>0</v>
      </c>
      <c r="Z110" s="33">
        <f t="shared" si="158"/>
        <v>0</v>
      </c>
      <c r="AA110" s="33">
        <f t="shared" si="159"/>
        <v>0</v>
      </c>
      <c r="AB110" s="33">
        <f t="shared" si="160"/>
        <v>0</v>
      </c>
      <c r="AC110" s="35">
        <f t="shared" si="99"/>
        <v>0</v>
      </c>
      <c r="AD110" s="36">
        <f t="shared" si="161"/>
        <v>0</v>
      </c>
      <c r="AE110" s="54">
        <f t="shared" si="162"/>
        <v>0</v>
      </c>
      <c r="AF110" s="36">
        <v>0</v>
      </c>
      <c r="AG110" s="40"/>
      <c r="AJ110" s="22"/>
    </row>
    <row r="111" spans="1:36" s="30" customFormat="1" ht="21" customHeight="1">
      <c r="A111" s="29">
        <v>46155</v>
      </c>
      <c r="B111" s="30" t="s">
        <v>11</v>
      </c>
      <c r="C111" s="22">
        <v>25</v>
      </c>
      <c r="D111" s="23">
        <v>6289.18</v>
      </c>
      <c r="E111" s="23">
        <v>337.24</v>
      </c>
      <c r="F111" s="23">
        <v>446.53</v>
      </c>
      <c r="G111" s="23">
        <v>-109.29</v>
      </c>
      <c r="H111" s="23">
        <v>7894.84</v>
      </c>
      <c r="I111" s="50">
        <v>0</v>
      </c>
      <c r="J111" s="23">
        <v>822.834</v>
      </c>
      <c r="K111" s="30"/>
      <c r="O111" s="51" t="s">
        <v>50904</v>
      </c>
      <c r="P111" s="51"/>
      <c r="Q111" s="42">
        <f t="shared" ref="Q111:T111" si="164">SUM(Q101:Q110)</f>
        <v>119</v>
      </c>
      <c r="R111" s="42">
        <f t="shared" si="164"/>
        <v>35427.43</v>
      </c>
      <c r="S111" s="42">
        <f t="shared" si="164"/>
        <v>1932.0405</v>
      </c>
      <c r="T111" s="42">
        <f t="shared" si="164"/>
        <v>1662.84</v>
      </c>
      <c r="U111" s="46">
        <f t="shared" si="97"/>
        <v>269.200500000001</v>
      </c>
      <c r="V111" s="52">
        <f>T111/R111</f>
        <v>0.0469365121884371</v>
      </c>
      <c r="W111" s="52">
        <f>U111/R111</f>
        <v>0.007598646020894</v>
      </c>
      <c r="X111" s="42">
        <f t="shared" ref="X111:AB111" si="165">SUM(X101:X110)</f>
        <v>-834.48</v>
      </c>
      <c r="Y111" s="52">
        <f t="shared" si="98"/>
        <v>-0.0277239840967828</v>
      </c>
      <c r="Z111" s="42">
        <f t="shared" si="165"/>
        <v>30934.05</v>
      </c>
      <c r="AA111" s="42">
        <f t="shared" si="165"/>
        <v>3262.4295</v>
      </c>
      <c r="AB111" s="42">
        <f t="shared" si="165"/>
        <v>1599.5895</v>
      </c>
      <c r="AC111" s="53">
        <f t="shared" si="99"/>
        <v>0.0517096694419257</v>
      </c>
      <c r="AD111" s="42">
        <f t="shared" ref="AD111:AF111" si="166">SUM(AD101:AD110)</f>
        <v>60751.1333333333</v>
      </c>
      <c r="AE111" s="42">
        <f t="shared" si="166"/>
        <v>331851.46</v>
      </c>
      <c r="AF111" s="42">
        <f t="shared" si="166"/>
        <v>1822534</v>
      </c>
      <c r="AG111" s="40"/>
      <c r="AJ111" s="22"/>
    </row>
    <row r="112" spans="1:36" s="30" customFormat="1" ht="21" customHeight="1">
      <c r="A112" s="29">
        <v>46155</v>
      </c>
      <c r="B112" s="30" t="s">
        <v>4</v>
      </c>
      <c r="C112" s="22">
        <v>0</v>
      </c>
      <c r="D112" s="23">
        <v>0</v>
      </c>
      <c r="E112" s="23">
        <v>0</v>
      </c>
      <c r="F112" s="23">
        <v>0</v>
      </c>
      <c r="G112" s="23">
        <v>0</v>
      </c>
      <c r="H112" s="23">
        <v>0</v>
      </c>
      <c r="I112" s="50">
        <v>0</v>
      </c>
      <c r="J112" s="23">
        <v>0</v>
      </c>
      <c r="K112" s="30"/>
      <c r="O112" s="31">
        <v>46153</v>
      </c>
      <c r="P112" s="32" t="s">
        <v>7</v>
      </c>
      <c r="Q112" s="32">
        <f t="shared" ref="Q112:Q121" si="167">SUMIFS($C:$C,$A:$A,$O:$O,$B:$B,P112)</f>
        <v>43</v>
      </c>
      <c r="R112" s="33">
        <f t="shared" ref="R112:R121" si="168">SUMIFS($D:$D,$A:$A,$O:$O,$B:$B,P112)</f>
        <v>10049.5</v>
      </c>
      <c r="S112" s="33">
        <f t="shared" ref="S112:S121" si="169">SUMIFS($E:$E,$A:$A,$O:$O,$B:$B,P112)</f>
        <v>613.56</v>
      </c>
      <c r="T112" s="32">
        <f t="shared" ref="T112:T121" si="170">SUMIFS($F:$F,$A:$A,$O:$O,$B:$B,P112)</f>
        <v>471.84</v>
      </c>
      <c r="U112" s="33">
        <f t="shared" si="97"/>
        <v>141.72</v>
      </c>
      <c r="V112" s="34">
        <f t="shared" ref="V112:V121" si="171">IFERROR(T112/R112,0)</f>
        <v>0.0469515896313249</v>
      </c>
      <c r="W112" s="34">
        <f t="shared" ref="W112:W121" si="172">IFERROR(U112/R112,0)</f>
        <v>0.0141021941390119</v>
      </c>
      <c r="X112" s="32">
        <f t="shared" ref="X112:X121" si="173">SUMIFS($I:$I,$A:$A,$O:$O,$B:$B,P112)</f>
        <v>0</v>
      </c>
      <c r="Y112" s="34">
        <f t="shared" si="98"/>
        <v>0</v>
      </c>
      <c r="Z112" s="33">
        <f t="shared" ref="Z112:Z121" si="174">SUMIFS($H:$H,$A:$A,$O:$O,$B:$B,P112)</f>
        <v>9064.83999999999</v>
      </c>
      <c r="AA112" s="33">
        <f t="shared" ref="AA112:AA121" si="175">SUMIFS($J:$J,$A:$A,$O:$O,$B:$B,P112)</f>
        <v>988.966</v>
      </c>
      <c r="AB112" s="33">
        <f t="shared" ref="AB112:AB121" si="176">AA112-T112</f>
        <v>517.126</v>
      </c>
      <c r="AC112" s="35">
        <f t="shared" si="99"/>
        <v>0.0570474492655139</v>
      </c>
      <c r="AD112" s="36">
        <f t="shared" ref="AD112:AD121" si="177">AF112/30</f>
        <v>17414.1666666667</v>
      </c>
      <c r="AE112" s="54">
        <f t="shared" ref="AE112:AE121" si="178">X112+Z112+AE101</f>
        <v>138006.26</v>
      </c>
      <c r="AF112" s="36">
        <v>522425</v>
      </c>
      <c r="AG112" s="40">
        <f t="shared" ref="AG112:AG119" si="179">R112-AD112</f>
        <v>-7364.6666666667</v>
      </c>
      <c r="AJ112" s="22"/>
    </row>
    <row r="113" spans="1:36" s="30" customFormat="1" ht="21" customHeight="1">
      <c r="A113" s="29">
        <v>46155</v>
      </c>
      <c r="B113" s="30" t="s">
        <v>19</v>
      </c>
      <c r="C113" s="22">
        <v>0</v>
      </c>
      <c r="D113" s="23">
        <v>0</v>
      </c>
      <c r="E113" s="23">
        <v>0</v>
      </c>
      <c r="F113" s="23">
        <v>10.2</v>
      </c>
      <c r="G113" s="23">
        <v>-10.2</v>
      </c>
      <c r="H113" s="23">
        <v>0</v>
      </c>
      <c r="I113" s="50">
        <v>0</v>
      </c>
      <c r="J113" s="23">
        <v>0</v>
      </c>
      <c r="K113" s="30"/>
      <c r="O113" s="31">
        <v>46153</v>
      </c>
      <c r="P113" s="32" t="s">
        <v>9</v>
      </c>
      <c r="Q113" s="32">
        <f t="shared" si="167"/>
        <v>35</v>
      </c>
      <c r="R113" s="33">
        <f t="shared" si="168"/>
        <v>11783.42</v>
      </c>
      <c r="S113" s="33">
        <f t="shared" si="169"/>
        <v>600.401000000001</v>
      </c>
      <c r="T113" s="32">
        <f t="shared" si="170"/>
        <v>350.78</v>
      </c>
      <c r="U113" s="33">
        <f t="shared" si="97"/>
        <v>249.621000000001</v>
      </c>
      <c r="V113" s="34">
        <f t="shared" si="171"/>
        <v>0.029768946536744</v>
      </c>
      <c r="W113" s="34">
        <f t="shared" si="172"/>
        <v>0.0211840874720583</v>
      </c>
      <c r="X113" s="32">
        <f t="shared" si="173"/>
        <v>0</v>
      </c>
      <c r="Y113" s="34">
        <f t="shared" si="98"/>
        <v>0</v>
      </c>
      <c r="Z113" s="33">
        <f t="shared" si="174"/>
        <v>10695.49</v>
      </c>
      <c r="AA113" s="33">
        <f t="shared" si="175"/>
        <v>1099.233</v>
      </c>
      <c r="AB113" s="33">
        <f t="shared" si="176"/>
        <v>748.453</v>
      </c>
      <c r="AC113" s="35">
        <f t="shared" si="99"/>
        <v>0.0699783740623384</v>
      </c>
      <c r="AD113" s="36">
        <f t="shared" si="177"/>
        <v>14270.7</v>
      </c>
      <c r="AE113" s="54">
        <f t="shared" si="178"/>
        <v>105573.33</v>
      </c>
      <c r="AF113" s="36">
        <v>428121</v>
      </c>
      <c r="AG113" s="40">
        <f t="shared" si="179"/>
        <v>-2487.28</v>
      </c>
      <c r="AJ113" s="22"/>
    </row>
    <row r="114" spans="1:36" s="30" customFormat="1" ht="21" customHeight="1">
      <c r="A114" s="29">
        <v>46155</v>
      </c>
      <c r="B114" s="30" t="s">
        <v>18</v>
      </c>
      <c r="C114" s="22">
        <v>6</v>
      </c>
      <c r="D114" s="23">
        <v>1828.66</v>
      </c>
      <c r="E114" s="23">
        <v>111.071</v>
      </c>
      <c r="F114" s="23">
        <v>204.02</v>
      </c>
      <c r="G114" s="23">
        <v>-92.9489999999999</v>
      </c>
      <c r="H114" s="23">
        <v>1651.42</v>
      </c>
      <c r="I114" s="50">
        <v>0</v>
      </c>
      <c r="J114" s="23">
        <v>184.77</v>
      </c>
      <c r="O114" s="31">
        <v>46153</v>
      </c>
      <c r="P114" s="32" t="s">
        <v>11</v>
      </c>
      <c r="Q114" s="32">
        <f t="shared" si="167"/>
        <v>13</v>
      </c>
      <c r="R114" s="33">
        <f t="shared" si="168"/>
        <v>3579.97</v>
      </c>
      <c r="S114" s="33">
        <f t="shared" si="169"/>
        <v>195.7705</v>
      </c>
      <c r="T114" s="32">
        <f t="shared" si="170"/>
        <v>419.12</v>
      </c>
      <c r="U114" s="33">
        <f t="shared" si="97"/>
        <v>-223.3495</v>
      </c>
      <c r="V114" s="34">
        <f t="shared" si="171"/>
        <v>0.117073606762068</v>
      </c>
      <c r="W114" s="34">
        <f t="shared" si="172"/>
        <v>-0.0623886513015472</v>
      </c>
      <c r="X114" s="32">
        <f t="shared" si="173"/>
        <v>0</v>
      </c>
      <c r="Y114" s="34">
        <f t="shared" si="98"/>
        <v>0</v>
      </c>
      <c r="Z114" s="33">
        <f t="shared" si="174"/>
        <v>3752.21</v>
      </c>
      <c r="AA114" s="33">
        <f t="shared" si="175"/>
        <v>387.953</v>
      </c>
      <c r="AB114" s="33">
        <f t="shared" si="176"/>
        <v>-31.167</v>
      </c>
      <c r="AC114" s="35">
        <f t="shared" si="99"/>
        <v>-0.00830630481769411</v>
      </c>
      <c r="AD114" s="36">
        <f t="shared" si="177"/>
        <v>16805.4</v>
      </c>
      <c r="AE114" s="54">
        <f t="shared" si="178"/>
        <v>57502.6</v>
      </c>
      <c r="AF114" s="36">
        <v>504162</v>
      </c>
      <c r="AG114" s="40">
        <f t="shared" si="179"/>
        <v>-13225.43</v>
      </c>
      <c r="AJ114" s="22"/>
    </row>
    <row r="115" spans="1:36" s="30" customFormat="1" ht="21" customHeight="1">
      <c r="A115" s="29">
        <v>46155</v>
      </c>
      <c r="B115" s="30" t="s">
        <v>22</v>
      </c>
      <c r="C115" s="22">
        <v>6</v>
      </c>
      <c r="D115" s="23">
        <v>1186.88</v>
      </c>
      <c r="E115" s="23">
        <v>74.0119999999999</v>
      </c>
      <c r="F115" s="23">
        <v>168.14</v>
      </c>
      <c r="G115" s="23">
        <v>-94.1280000000001</v>
      </c>
      <c r="H115" s="23">
        <v>1735.82</v>
      </c>
      <c r="I115" s="50">
        <v>0</v>
      </c>
      <c r="J115" s="23">
        <v>197.175</v>
      </c>
      <c r="K115" s="30"/>
      <c r="O115" s="31">
        <v>46153</v>
      </c>
      <c r="P115" s="32" t="s">
        <v>4</v>
      </c>
      <c r="Q115" s="32">
        <f t="shared" si="167"/>
        <v>0</v>
      </c>
      <c r="R115" s="33">
        <f t="shared" si="168"/>
        <v>0</v>
      </c>
      <c r="S115" s="33">
        <f t="shared" si="169"/>
        <v>0</v>
      </c>
      <c r="T115" s="32">
        <f t="shared" si="170"/>
        <v>0</v>
      </c>
      <c r="U115" s="33">
        <f t="shared" si="97"/>
        <v>0</v>
      </c>
      <c r="V115" s="34">
        <f t="shared" si="171"/>
        <v>0</v>
      </c>
      <c r="W115" s="34">
        <f t="shared" si="172"/>
        <v>0</v>
      </c>
      <c r="X115" s="32">
        <f t="shared" si="173"/>
        <v>0</v>
      </c>
      <c r="Y115" s="34">
        <f t="shared" si="98"/>
        <v>0</v>
      </c>
      <c r="Z115" s="33">
        <f t="shared" si="174"/>
        <v>0</v>
      </c>
      <c r="AA115" s="33">
        <f t="shared" si="175"/>
        <v>0</v>
      </c>
      <c r="AB115" s="33">
        <f t="shared" si="176"/>
        <v>0</v>
      </c>
      <c r="AC115" s="35">
        <f t="shared" si="99"/>
        <v>0</v>
      </c>
      <c r="AD115" s="36">
        <f t="shared" si="177"/>
        <v>0</v>
      </c>
      <c r="AE115" s="54">
        <f t="shared" si="178"/>
        <v>240.98</v>
      </c>
      <c r="AF115" s="36">
        <v>0</v>
      </c>
      <c r="AG115" s="40">
        <f t="shared" si="179"/>
        <v>0</v>
      </c>
      <c r="AJ115" s="22"/>
    </row>
    <row r="116" spans="1:36" s="30" customFormat="1" ht="21" customHeight="1">
      <c r="A116" s="29">
        <v>46155</v>
      </c>
      <c r="B116" s="30" t="s">
        <v>26</v>
      </c>
      <c r="C116" s="22">
        <v>0</v>
      </c>
      <c r="D116" s="23">
        <v>0</v>
      </c>
      <c r="E116" s="23">
        <v>0</v>
      </c>
      <c r="F116" s="23">
        <v>21.84</v>
      </c>
      <c r="G116" s="23">
        <v>-21.84</v>
      </c>
      <c r="H116" s="23">
        <v>0</v>
      </c>
      <c r="I116" s="50">
        <v>0</v>
      </c>
      <c r="J116" s="23">
        <v>0</v>
      </c>
      <c r="K116" s="30"/>
      <c r="O116" s="31">
        <v>46153</v>
      </c>
      <c r="P116" s="32" t="s">
        <v>19</v>
      </c>
      <c r="Q116" s="32">
        <f t="shared" si="167"/>
        <v>1</v>
      </c>
      <c r="R116" s="33">
        <f t="shared" si="168"/>
        <v>195.76</v>
      </c>
      <c r="S116" s="33">
        <f t="shared" si="169"/>
        <v>8.14799999999998</v>
      </c>
      <c r="T116" s="32">
        <f t="shared" si="170"/>
        <v>10.04</v>
      </c>
      <c r="U116" s="33">
        <f t="shared" si="97"/>
        <v>-1.89200000000002</v>
      </c>
      <c r="V116" s="34">
        <f t="shared" si="171"/>
        <v>0.0512872905598692</v>
      </c>
      <c r="W116" s="34">
        <f t="shared" si="172"/>
        <v>-0.0096648957907643</v>
      </c>
      <c r="X116" s="32">
        <f t="shared" si="173"/>
        <v>0</v>
      </c>
      <c r="Y116" s="34">
        <f t="shared" si="98"/>
        <v>0</v>
      </c>
      <c r="Z116" s="33">
        <f t="shared" si="174"/>
        <v>195.76</v>
      </c>
      <c r="AA116" s="33">
        <f t="shared" si="175"/>
        <v>17.936</v>
      </c>
      <c r="AB116" s="33">
        <f t="shared" si="176"/>
        <v>7.896</v>
      </c>
      <c r="AC116" s="35">
        <f t="shared" si="99"/>
        <v>0.0403351042092358</v>
      </c>
      <c r="AD116" s="36">
        <f t="shared" si="177"/>
        <v>0</v>
      </c>
      <c r="AE116" s="54">
        <f t="shared" si="178"/>
        <v>4569.26</v>
      </c>
      <c r="AF116" s="36">
        <v>0</v>
      </c>
      <c r="AG116" s="40">
        <f t="shared" si="179"/>
        <v>195.76</v>
      </c>
      <c r="AJ116" s="22"/>
    </row>
    <row r="117" spans="1:36" s="30" customFormat="1" ht="21" customHeight="1">
      <c r="A117" s="29">
        <v>46155</v>
      </c>
      <c r="B117" s="30" t="s">
        <v>27</v>
      </c>
      <c r="C117" s="22">
        <v>1</v>
      </c>
      <c r="D117" s="23">
        <v>157.98</v>
      </c>
      <c r="E117" s="23">
        <v>8.95399999999998</v>
      </c>
      <c r="F117" s="23">
        <v>16.23</v>
      </c>
      <c r="G117" s="23">
        <v>-7.27600000000002</v>
      </c>
      <c r="H117" s="23">
        <v>157.98</v>
      </c>
      <c r="I117" s="50">
        <v>0</v>
      </c>
      <c r="J117" s="23">
        <v>16.853</v>
      </c>
      <c r="K117" s="30"/>
      <c r="O117" s="31">
        <v>46153</v>
      </c>
      <c r="P117" s="32" t="s">
        <v>18</v>
      </c>
      <c r="Q117" s="32">
        <f t="shared" si="167"/>
        <v>10</v>
      </c>
      <c r="R117" s="33">
        <f t="shared" si="168"/>
        <v>3589.59</v>
      </c>
      <c r="S117" s="33">
        <f t="shared" si="169"/>
        <v>176.6815</v>
      </c>
      <c r="T117" s="32">
        <f t="shared" si="170"/>
        <v>201.56</v>
      </c>
      <c r="U117" s="33">
        <f t="shared" si="97"/>
        <v>-24.8785</v>
      </c>
      <c r="V117" s="34">
        <f t="shared" si="171"/>
        <v>0.0561512596146078</v>
      </c>
      <c r="W117" s="34">
        <f t="shared" si="172"/>
        <v>-0.00693073582219696</v>
      </c>
      <c r="X117" s="32">
        <f t="shared" si="173"/>
        <v>0</v>
      </c>
      <c r="Y117" s="34">
        <f t="shared" si="98"/>
        <v>0</v>
      </c>
      <c r="Z117" s="33">
        <f t="shared" si="174"/>
        <v>3587.24</v>
      </c>
      <c r="AA117" s="33">
        <f t="shared" si="175"/>
        <v>380.126</v>
      </c>
      <c r="AB117" s="33">
        <f t="shared" si="176"/>
        <v>178.566</v>
      </c>
      <c r="AC117" s="35">
        <f t="shared" si="99"/>
        <v>0.0497781023851206</v>
      </c>
      <c r="AD117" s="36">
        <f t="shared" si="177"/>
        <v>7399.8</v>
      </c>
      <c r="AE117" s="54">
        <f t="shared" si="178"/>
        <v>35920.67</v>
      </c>
      <c r="AF117" s="36">
        <v>221994</v>
      </c>
      <c r="AG117" s="40">
        <f t="shared" si="179"/>
        <v>-3810.21</v>
      </c>
      <c r="AJ117" s="22"/>
    </row>
    <row r="118" spans="1:36" s="30" customFormat="1" ht="21" customHeight="1">
      <c r="A118" s="29">
        <v>46156</v>
      </c>
      <c r="B118" s="30" t="s">
        <v>7</v>
      </c>
      <c r="C118" s="22">
        <v>45</v>
      </c>
      <c r="D118" s="23">
        <v>11984.68</v>
      </c>
      <c r="E118" s="23">
        <v>703.375</v>
      </c>
      <c r="F118" s="23">
        <v>450.4</v>
      </c>
      <c r="G118" s="23">
        <v>252.975</v>
      </c>
      <c r="H118" s="23">
        <v>13775.74</v>
      </c>
      <c r="I118" s="50">
        <v>-128.46</v>
      </c>
      <c r="J118" s="23">
        <v>1574.264</v>
      </c>
      <c r="K118" s="30"/>
      <c r="O118" s="31">
        <v>46153</v>
      </c>
      <c r="P118" s="32" t="s">
        <v>22</v>
      </c>
      <c r="Q118" s="32">
        <f t="shared" si="167"/>
        <v>12</v>
      </c>
      <c r="R118" s="33">
        <f t="shared" si="168"/>
        <v>3515.76</v>
      </c>
      <c r="S118" s="33">
        <f t="shared" si="169"/>
        <v>189.416</v>
      </c>
      <c r="T118" s="32">
        <f t="shared" si="170"/>
        <v>169.09</v>
      </c>
      <c r="U118" s="33">
        <f t="shared" si="97"/>
        <v>20.326</v>
      </c>
      <c r="V118" s="34">
        <f t="shared" si="171"/>
        <v>0.0480948642683232</v>
      </c>
      <c r="W118" s="34">
        <f t="shared" si="172"/>
        <v>0.00578139577218012</v>
      </c>
      <c r="X118" s="32">
        <f t="shared" si="173"/>
        <v>-319.45</v>
      </c>
      <c r="Y118" s="34">
        <f t="shared" si="98"/>
        <v>-0.154069865583748</v>
      </c>
      <c r="Z118" s="33">
        <f t="shared" si="174"/>
        <v>2392.86</v>
      </c>
      <c r="AA118" s="33">
        <f t="shared" si="175"/>
        <v>235.884</v>
      </c>
      <c r="AB118" s="33">
        <f t="shared" si="176"/>
        <v>66.794</v>
      </c>
      <c r="AC118" s="35">
        <f t="shared" si="99"/>
        <v>0.0279138771177587</v>
      </c>
      <c r="AD118" s="36">
        <f t="shared" si="177"/>
        <v>4861.06666666667</v>
      </c>
      <c r="AE118" s="54">
        <f t="shared" si="178"/>
        <v>18014.69</v>
      </c>
      <c r="AF118" s="36">
        <v>145832</v>
      </c>
      <c r="AG118" s="40">
        <f t="shared" si="179"/>
        <v>-1345.30666666667</v>
      </c>
      <c r="AJ118" s="22"/>
    </row>
    <row r="119" spans="1:36" s="30" customFormat="1" ht="21" customHeight="1">
      <c r="A119" s="29">
        <v>46156</v>
      </c>
      <c r="B119" s="30" t="s">
        <v>9</v>
      </c>
      <c r="C119" s="22">
        <v>35</v>
      </c>
      <c r="D119" s="23">
        <v>12620.83</v>
      </c>
      <c r="E119" s="23">
        <v>640.8785</v>
      </c>
      <c r="F119" s="23">
        <v>452.27</v>
      </c>
      <c r="G119" s="23">
        <v>188.608500000001</v>
      </c>
      <c r="H119" s="23">
        <v>11356.69</v>
      </c>
      <c r="I119" s="50">
        <v>-371.18</v>
      </c>
      <c r="J119" s="23">
        <v>1129.002</v>
      </c>
      <c r="K119" s="30"/>
      <c r="O119" s="31">
        <v>46153</v>
      </c>
      <c r="P119" s="32" t="s">
        <v>26</v>
      </c>
      <c r="Q119" s="32">
        <f t="shared" si="167"/>
        <v>0</v>
      </c>
      <c r="R119" s="33">
        <f t="shared" si="168"/>
        <v>0</v>
      </c>
      <c r="S119" s="33">
        <f t="shared" si="169"/>
        <v>0</v>
      </c>
      <c r="T119" s="32">
        <f t="shared" si="170"/>
        <v>20.88</v>
      </c>
      <c r="U119" s="33">
        <f t="shared" si="97"/>
        <v>-20.88</v>
      </c>
      <c r="V119" s="34">
        <f t="shared" si="171"/>
        <v>0</v>
      </c>
      <c r="W119" s="34">
        <f t="shared" si="172"/>
        <v>0</v>
      </c>
      <c r="X119" s="32">
        <f t="shared" si="173"/>
        <v>0</v>
      </c>
      <c r="Y119" s="34">
        <f t="shared" si="98"/>
        <v>0</v>
      </c>
      <c r="Z119" s="33">
        <f t="shared" si="174"/>
        <v>0</v>
      </c>
      <c r="AA119" s="33">
        <f t="shared" si="175"/>
        <v>0</v>
      </c>
      <c r="AB119" s="33">
        <f t="shared" si="176"/>
        <v>-20.88</v>
      </c>
      <c r="AC119" s="35">
        <f t="shared" si="99"/>
        <v>0</v>
      </c>
      <c r="AD119" s="36">
        <f t="shared" si="177"/>
        <v>0</v>
      </c>
      <c r="AE119" s="54">
        <f t="shared" si="178"/>
        <v>176.76</v>
      </c>
      <c r="AF119" s="36">
        <v>0</v>
      </c>
      <c r="AG119" s="40">
        <f t="shared" si="179"/>
        <v>0</v>
      </c>
      <c r="AJ119" s="22"/>
    </row>
    <row r="120" spans="1:36" s="30" customFormat="1" ht="21" customHeight="1">
      <c r="A120" s="29">
        <v>46156</v>
      </c>
      <c r="B120" s="30" t="s">
        <v>11</v>
      </c>
      <c r="C120" s="22">
        <v>34</v>
      </c>
      <c r="D120" s="23">
        <v>9536.45</v>
      </c>
      <c r="E120" s="23">
        <v>557.6445</v>
      </c>
      <c r="F120" s="23">
        <v>440.87</v>
      </c>
      <c r="G120" s="23">
        <v>116.7745</v>
      </c>
      <c r="H120" s="23">
        <v>6755.64</v>
      </c>
      <c r="I120" s="50">
        <v>0</v>
      </c>
      <c r="J120" s="23">
        <v>744.6785</v>
      </c>
      <c r="K120" s="30"/>
      <c r="O120" s="31">
        <v>46153</v>
      </c>
      <c r="P120" s="32" t="s">
        <v>27</v>
      </c>
      <c r="Q120" s="32">
        <f t="shared" si="167"/>
        <v>0</v>
      </c>
      <c r="R120" s="33">
        <f t="shared" si="168"/>
        <v>0</v>
      </c>
      <c r="S120" s="33">
        <f t="shared" si="169"/>
        <v>0</v>
      </c>
      <c r="T120" s="32">
        <f t="shared" si="170"/>
        <v>22.67</v>
      </c>
      <c r="U120" s="33">
        <f t="shared" si="97"/>
        <v>-22.67</v>
      </c>
      <c r="V120" s="34">
        <f t="shared" si="171"/>
        <v>0</v>
      </c>
      <c r="W120" s="34">
        <f t="shared" si="172"/>
        <v>0</v>
      </c>
      <c r="X120" s="32">
        <f t="shared" si="173"/>
        <v>0</v>
      </c>
      <c r="Y120" s="34">
        <f t="shared" si="98"/>
        <v>0</v>
      </c>
      <c r="Z120" s="33">
        <f t="shared" si="174"/>
        <v>0</v>
      </c>
      <c r="AA120" s="33">
        <f t="shared" si="175"/>
        <v>0</v>
      </c>
      <c r="AB120" s="33">
        <f t="shared" si="176"/>
        <v>-22.67</v>
      </c>
      <c r="AC120" s="35">
        <f t="shared" si="99"/>
        <v>0</v>
      </c>
      <c r="AD120" s="36">
        <f t="shared" si="177"/>
        <v>0</v>
      </c>
      <c r="AE120" s="54">
        <f t="shared" si="178"/>
        <v>1215.86</v>
      </c>
      <c r="AF120" s="36">
        <v>0</v>
      </c>
      <c r="AG120" s="40"/>
      <c r="AJ120" s="22"/>
    </row>
    <row r="121" spans="1:36" s="30" customFormat="1" ht="21" customHeight="1">
      <c r="A121" s="29">
        <v>46156</v>
      </c>
      <c r="B121" s="30" t="s">
        <v>4</v>
      </c>
      <c r="C121" s="22">
        <v>0</v>
      </c>
      <c r="D121" s="23">
        <v>0</v>
      </c>
      <c r="E121" s="23">
        <v>0</v>
      </c>
      <c r="F121" s="23">
        <v>0</v>
      </c>
      <c r="G121" s="23">
        <v>0</v>
      </c>
      <c r="H121" s="23">
        <v>0</v>
      </c>
      <c r="I121" s="50">
        <v>0</v>
      </c>
      <c r="J121" s="23">
        <v>0</v>
      </c>
      <c r="K121" s="30"/>
      <c r="O121" s="31"/>
      <c r="P121" s="32"/>
      <c r="Q121" s="32">
        <f t="shared" si="167"/>
        <v>0</v>
      </c>
      <c r="R121" s="33">
        <f t="shared" si="168"/>
        <v>0</v>
      </c>
      <c r="S121" s="33">
        <f t="shared" si="169"/>
        <v>0</v>
      </c>
      <c r="T121" s="32">
        <f t="shared" si="170"/>
        <v>0</v>
      </c>
      <c r="U121" s="33">
        <f t="shared" si="97"/>
        <v>0</v>
      </c>
      <c r="V121" s="34">
        <f t="shared" si="171"/>
        <v>0</v>
      </c>
      <c r="W121" s="34">
        <f t="shared" si="172"/>
        <v>0</v>
      </c>
      <c r="X121" s="32">
        <f t="shared" si="173"/>
        <v>0</v>
      </c>
      <c r="Y121" s="34">
        <f t="shared" si="98"/>
        <v>0</v>
      </c>
      <c r="Z121" s="33">
        <f t="shared" si="174"/>
        <v>0</v>
      </c>
      <c r="AA121" s="33">
        <f t="shared" si="175"/>
        <v>0</v>
      </c>
      <c r="AB121" s="33">
        <f t="shared" si="176"/>
        <v>0</v>
      </c>
      <c r="AC121" s="35">
        <f t="shared" si="99"/>
        <v>0</v>
      </c>
      <c r="AD121" s="36">
        <f t="shared" si="177"/>
        <v>0</v>
      </c>
      <c r="AE121" s="54">
        <f t="shared" si="178"/>
        <v>0</v>
      </c>
      <c r="AF121" s="36">
        <v>0</v>
      </c>
      <c r="AG121" s="40"/>
      <c r="AJ121" s="22"/>
    </row>
    <row r="122" spans="1:36" s="30" customFormat="1" ht="21" customHeight="1">
      <c r="A122" s="29">
        <v>46156</v>
      </c>
      <c r="B122" s="30" t="s">
        <v>19</v>
      </c>
      <c r="C122" s="22">
        <v>1</v>
      </c>
      <c r="D122" s="23">
        <v>190.76</v>
      </c>
      <c r="E122" s="23">
        <v>9.14799999999998</v>
      </c>
      <c r="F122" s="23">
        <v>9.9</v>
      </c>
      <c r="G122" s="23">
        <v>-0.752000000000022</v>
      </c>
      <c r="H122" s="23">
        <v>190.76</v>
      </c>
      <c r="I122" s="50">
        <v>0</v>
      </c>
      <c r="J122" s="23">
        <v>18.686</v>
      </c>
      <c r="K122" s="30"/>
      <c r="L122" s="30"/>
      <c r="M122" s="30"/>
      <c r="N122" s="30"/>
      <c r="O122" s="51" t="s">
        <v>50904</v>
      </c>
      <c r="P122" s="51"/>
      <c r="Q122" s="42">
        <f t="shared" ref="Q122:T122" si="180">SUM(Q112:Q121)</f>
        <v>114</v>
      </c>
      <c r="R122" s="42">
        <f t="shared" si="180"/>
        <v>32714</v>
      </c>
      <c r="S122" s="42">
        <f t="shared" si="180"/>
        <v>1783.977</v>
      </c>
      <c r="T122" s="42">
        <f t="shared" si="180"/>
        <v>1665.98</v>
      </c>
      <c r="U122" s="46">
        <f t="shared" si="97"/>
        <v>117.997000000001</v>
      </c>
      <c r="V122" s="52">
        <f>T122/R122</f>
        <v>0.0509255976034725</v>
      </c>
      <c r="W122" s="52">
        <f>U122/R122</f>
        <v>0.00360692669804979</v>
      </c>
      <c r="X122" s="42">
        <f t="shared" ref="X122:AB122" si="181">SUM(X112:X121)</f>
        <v>-319.45</v>
      </c>
      <c r="Y122" s="52">
        <f t="shared" si="98"/>
        <v>-0.0108771338437363</v>
      </c>
      <c r="Z122" s="42">
        <f t="shared" si="181"/>
        <v>29688.4</v>
      </c>
      <c r="AA122" s="42">
        <f t="shared" si="181"/>
        <v>3110.098</v>
      </c>
      <c r="AB122" s="42">
        <f t="shared" si="181"/>
        <v>1444.118</v>
      </c>
      <c r="AC122" s="53">
        <f t="shared" si="99"/>
        <v>0.0486425001010496</v>
      </c>
      <c r="AD122" s="42">
        <f t="shared" ref="AD122:AF122" si="182">SUM(AD112:AD121)</f>
        <v>60751.1333333333</v>
      </c>
      <c r="AE122" s="42">
        <f t="shared" si="182"/>
        <v>361220.41</v>
      </c>
      <c r="AF122" s="42">
        <f t="shared" si="182"/>
        <v>1822534</v>
      </c>
      <c r="AG122" s="40"/>
      <c r="AJ122" s="22"/>
    </row>
    <row r="123" spans="1:36" s="30" customFormat="1" ht="21" customHeight="1">
      <c r="A123" s="29">
        <v>46156</v>
      </c>
      <c r="B123" s="30" t="s">
        <v>18</v>
      </c>
      <c r="C123" s="22">
        <v>11</v>
      </c>
      <c r="D123" s="23">
        <v>3726.24</v>
      </c>
      <c r="E123" s="23">
        <v>219.485</v>
      </c>
      <c r="F123" s="23">
        <v>214.81</v>
      </c>
      <c r="G123" s="23">
        <v>4.67500000000001</v>
      </c>
      <c r="H123" s="23">
        <v>3666.72</v>
      </c>
      <c r="I123" s="50">
        <v>0</v>
      </c>
      <c r="J123" s="23">
        <v>383.12</v>
      </c>
      <c r="K123" s="30"/>
      <c r="L123" s="30"/>
      <c r="M123" s="30"/>
      <c r="N123" s="30"/>
      <c r="O123" s="31">
        <v>46154</v>
      </c>
      <c r="P123" s="32" t="s">
        <v>7</v>
      </c>
      <c r="Q123" s="32">
        <f t="shared" ref="Q123:Q132" si="183">SUMIFS($C:$C,$A:$A,$O:$O,$B:$B,P123)</f>
        <v>24</v>
      </c>
      <c r="R123" s="33">
        <f t="shared" ref="R123:R132" si="184">SUMIFS($D:$D,$A:$A,$O:$O,$B:$B,P123)</f>
        <v>5523.2</v>
      </c>
      <c r="S123" s="33">
        <f t="shared" ref="S123:S132" si="185">SUMIFS($E:$E,$A:$A,$O:$O,$B:$B,P123)</f>
        <v>319.957</v>
      </c>
      <c r="T123" s="32">
        <f t="shared" ref="T123:T132" si="186">SUMIFS($F:$F,$A:$A,$O:$O,$B:$B,P123)</f>
        <v>440.31</v>
      </c>
      <c r="U123" s="33">
        <f t="shared" si="97"/>
        <v>-120.353</v>
      </c>
      <c r="V123" s="34">
        <f t="shared" ref="V123:V132" si="187">IFERROR(T123/R123,0)</f>
        <v>0.0797200898030127</v>
      </c>
      <c r="W123" s="34">
        <f t="shared" ref="W123:W132" si="188">IFERROR(U123/R123,0)</f>
        <v>-0.021790447566628</v>
      </c>
      <c r="X123" s="32">
        <f t="shared" ref="X123:X132" si="189">SUMIFS($I:$I,$A:$A,$O:$O,$B:$B,P123)</f>
        <v>-151.12</v>
      </c>
      <c r="Y123" s="34">
        <f t="shared" si="98"/>
        <v>-0.0227112194506145</v>
      </c>
      <c r="Z123" s="33">
        <f t="shared" ref="Z123:Z132" si="190">SUMIFS($H:$H,$A:$A,$O:$O,$B:$B,P123)</f>
        <v>6805.1</v>
      </c>
      <c r="AA123" s="33">
        <f t="shared" ref="AA123:AA132" si="191">SUMIFS($J:$J,$A:$A,$O:$O,$B:$B,P123)</f>
        <v>739.187</v>
      </c>
      <c r="AB123" s="33">
        <f t="shared" ref="AB123:AB132" si="192">AA123-T123</f>
        <v>298.877</v>
      </c>
      <c r="AC123" s="35">
        <f t="shared" si="99"/>
        <v>0.0439195603297527</v>
      </c>
      <c r="AD123" s="36">
        <f t="shared" ref="AD123:AD132" si="193">AF123/30</f>
        <v>17414.1666666667</v>
      </c>
      <c r="AE123" s="54">
        <f t="shared" ref="AE123:AE132" si="194">X123+Z123+AE112</f>
        <v>144660.24</v>
      </c>
      <c r="AF123" s="36">
        <v>522425</v>
      </c>
      <c r="AG123" s="40">
        <f t="shared" ref="AG123:AG130" si="195">R123-AD123</f>
        <v>-11890.9666666667</v>
      </c>
      <c r="AJ123" s="22"/>
    </row>
    <row r="124" spans="1:36" s="30" customFormat="1" ht="21" customHeight="1">
      <c r="A124" s="29">
        <v>46156</v>
      </c>
      <c r="B124" s="30" t="s">
        <v>22</v>
      </c>
      <c r="C124" s="22">
        <v>10</v>
      </c>
      <c r="D124" s="23">
        <v>2589.92</v>
      </c>
      <c r="E124" s="23">
        <v>145.203</v>
      </c>
      <c r="F124" s="23">
        <v>169.99</v>
      </c>
      <c r="G124" s="23">
        <v>-24.787</v>
      </c>
      <c r="H124" s="23">
        <v>1798.2</v>
      </c>
      <c r="I124" s="50">
        <v>0</v>
      </c>
      <c r="J124" s="23">
        <v>204.341</v>
      </c>
      <c r="K124" s="30"/>
      <c r="L124" s="30"/>
      <c r="M124" s="30"/>
      <c r="N124" s="30"/>
      <c r="O124" s="31">
        <v>46154</v>
      </c>
      <c r="P124" s="32" t="s">
        <v>9</v>
      </c>
      <c r="Q124" s="32">
        <f t="shared" si="183"/>
        <v>25</v>
      </c>
      <c r="R124" s="33">
        <f t="shared" si="184"/>
        <v>8929.62</v>
      </c>
      <c r="S124" s="33">
        <f t="shared" si="185"/>
        <v>428.58</v>
      </c>
      <c r="T124" s="32">
        <f t="shared" si="186"/>
        <v>385.9</v>
      </c>
      <c r="U124" s="33">
        <f t="shared" si="97"/>
        <v>42.68</v>
      </c>
      <c r="V124" s="34">
        <f t="shared" si="187"/>
        <v>0.0432157247452859</v>
      </c>
      <c r="W124" s="34">
        <f t="shared" si="188"/>
        <v>0.00477959868393056</v>
      </c>
      <c r="X124" s="32">
        <f t="shared" si="189"/>
        <v>-387.38</v>
      </c>
      <c r="Y124" s="34">
        <f t="shared" si="98"/>
        <v>-0.0363016850136771</v>
      </c>
      <c r="Z124" s="33">
        <f t="shared" si="190"/>
        <v>11058.51</v>
      </c>
      <c r="AA124" s="33">
        <f t="shared" si="191"/>
        <v>1097.844</v>
      </c>
      <c r="AB124" s="33">
        <f t="shared" si="192"/>
        <v>711.944</v>
      </c>
      <c r="AC124" s="35">
        <f t="shared" si="99"/>
        <v>0.0643797401277387</v>
      </c>
      <c r="AD124" s="36">
        <f t="shared" si="193"/>
        <v>14270.7</v>
      </c>
      <c r="AE124" s="54">
        <f t="shared" si="194"/>
        <v>116244.46</v>
      </c>
      <c r="AF124" s="36">
        <v>428121</v>
      </c>
      <c r="AG124" s="40">
        <f t="shared" si="195"/>
        <v>-5341.08</v>
      </c>
      <c r="AJ124" s="22"/>
    </row>
    <row r="125" spans="1:36" s="30" customFormat="1" ht="21" customHeight="1">
      <c r="A125" s="29">
        <v>46156</v>
      </c>
      <c r="B125" s="30" t="s">
        <v>26</v>
      </c>
      <c r="C125" s="22">
        <v>0</v>
      </c>
      <c r="D125" s="23">
        <v>0</v>
      </c>
      <c r="E125" s="23">
        <v>0</v>
      </c>
      <c r="F125" s="23">
        <v>20.59</v>
      </c>
      <c r="G125" s="23">
        <v>-20.59</v>
      </c>
      <c r="H125" s="23">
        <v>0</v>
      </c>
      <c r="I125" s="50">
        <v>0</v>
      </c>
      <c r="J125" s="23">
        <v>0</v>
      </c>
      <c r="K125" s="30"/>
      <c r="L125" s="30"/>
      <c r="M125" s="30"/>
      <c r="N125" s="30"/>
      <c r="O125" s="31">
        <v>46154</v>
      </c>
      <c r="P125" s="32" t="s">
        <v>11</v>
      </c>
      <c r="Q125" s="32">
        <f t="shared" si="183"/>
        <v>15</v>
      </c>
      <c r="R125" s="33">
        <f t="shared" si="184"/>
        <v>3704.82</v>
      </c>
      <c r="S125" s="33">
        <f t="shared" si="185"/>
        <v>213.704</v>
      </c>
      <c r="T125" s="32">
        <f t="shared" si="186"/>
        <v>432.33</v>
      </c>
      <c r="U125" s="33">
        <f t="shared" si="97"/>
        <v>-218.626</v>
      </c>
      <c r="V125" s="34">
        <f t="shared" si="187"/>
        <v>0.116693928449965</v>
      </c>
      <c r="W125" s="34">
        <f t="shared" si="188"/>
        <v>-0.0590112340140682</v>
      </c>
      <c r="X125" s="32">
        <f t="shared" si="189"/>
        <v>-158.99</v>
      </c>
      <c r="Y125" s="34">
        <f t="shared" si="98"/>
        <v>-0.0344706471566432</v>
      </c>
      <c r="Z125" s="33">
        <f t="shared" si="190"/>
        <v>4771.32</v>
      </c>
      <c r="AA125" s="33">
        <f t="shared" si="191"/>
        <v>543.146</v>
      </c>
      <c r="AB125" s="33">
        <f t="shared" si="192"/>
        <v>110.816</v>
      </c>
      <c r="AC125" s="35">
        <f t="shared" si="99"/>
        <v>0.0232254386626762</v>
      </c>
      <c r="AD125" s="36">
        <f t="shared" si="193"/>
        <v>16805.4</v>
      </c>
      <c r="AE125" s="54">
        <f t="shared" si="194"/>
        <v>62114.93</v>
      </c>
      <c r="AF125" s="36">
        <v>504162</v>
      </c>
      <c r="AG125" s="40">
        <f t="shared" si="195"/>
        <v>-13100.58</v>
      </c>
      <c r="AJ125" s="22"/>
    </row>
    <row r="126" spans="1:36" s="30" customFormat="1" ht="21" customHeight="1">
      <c r="A126" s="29">
        <v>46156</v>
      </c>
      <c r="B126" s="30" t="s">
        <v>27</v>
      </c>
      <c r="C126" s="22">
        <v>0</v>
      </c>
      <c r="D126" s="23">
        <v>0</v>
      </c>
      <c r="E126" s="23">
        <v>0</v>
      </c>
      <c r="F126" s="23">
        <v>21.95</v>
      </c>
      <c r="G126" s="23">
        <v>-21.95</v>
      </c>
      <c r="H126" s="23">
        <v>0</v>
      </c>
      <c r="I126" s="50">
        <v>0</v>
      </c>
      <c r="J126" s="23">
        <v>0</v>
      </c>
      <c r="K126" s="30"/>
      <c r="L126" s="30"/>
      <c r="M126" s="30"/>
      <c r="N126" s="30"/>
      <c r="O126" s="31">
        <v>46154</v>
      </c>
      <c r="P126" s="32" t="s">
        <v>4</v>
      </c>
      <c r="Q126" s="32">
        <f t="shared" si="183"/>
        <v>0</v>
      </c>
      <c r="R126" s="33">
        <f t="shared" si="184"/>
        <v>0</v>
      </c>
      <c r="S126" s="33">
        <f t="shared" si="185"/>
        <v>0</v>
      </c>
      <c r="T126" s="32">
        <f t="shared" si="186"/>
        <v>0</v>
      </c>
      <c r="U126" s="33">
        <f t="shared" si="97"/>
        <v>0</v>
      </c>
      <c r="V126" s="34">
        <f t="shared" si="187"/>
        <v>0</v>
      </c>
      <c r="W126" s="34">
        <f t="shared" si="188"/>
        <v>0</v>
      </c>
      <c r="X126" s="32">
        <f t="shared" si="189"/>
        <v>0</v>
      </c>
      <c r="Y126" s="34">
        <f t="shared" si="98"/>
        <v>0</v>
      </c>
      <c r="Z126" s="33">
        <f t="shared" si="190"/>
        <v>0</v>
      </c>
      <c r="AA126" s="33">
        <f t="shared" si="191"/>
        <v>0</v>
      </c>
      <c r="AB126" s="33">
        <f t="shared" si="192"/>
        <v>0</v>
      </c>
      <c r="AC126" s="35">
        <f t="shared" si="99"/>
        <v>0</v>
      </c>
      <c r="AD126" s="36">
        <f t="shared" si="193"/>
        <v>0</v>
      </c>
      <c r="AE126" s="54">
        <f t="shared" si="194"/>
        <v>240.98</v>
      </c>
      <c r="AF126" s="36">
        <v>0</v>
      </c>
      <c r="AG126" s="40">
        <f t="shared" si="195"/>
        <v>0</v>
      </c>
      <c r="AJ126" s="22"/>
    </row>
    <row r="127" spans="1:36" s="30" customFormat="1" ht="21" customHeight="1">
      <c r="A127" s="29">
        <v>46157</v>
      </c>
      <c r="B127" s="30" t="s">
        <v>7</v>
      </c>
      <c r="C127" s="22">
        <v>47</v>
      </c>
      <c r="D127" s="23">
        <v>10460.31</v>
      </c>
      <c r="E127" s="23">
        <v>618.5345</v>
      </c>
      <c r="F127" s="23">
        <v>383.64</v>
      </c>
      <c r="G127" s="23">
        <v>234.8945</v>
      </c>
      <c r="H127" s="23">
        <v>1440.9</v>
      </c>
      <c r="I127" s="50">
        <v>-554.18</v>
      </c>
      <c r="J127" s="23">
        <v>152.412</v>
      </c>
      <c r="K127" s="30"/>
      <c r="L127" s="30"/>
      <c r="M127" s="30"/>
      <c r="N127" s="30"/>
      <c r="O127" s="31">
        <v>46154</v>
      </c>
      <c r="P127" s="32" t="s">
        <v>19</v>
      </c>
      <c r="Q127" s="32">
        <f t="shared" si="183"/>
        <v>0</v>
      </c>
      <c r="R127" s="33">
        <f t="shared" si="184"/>
        <v>0</v>
      </c>
      <c r="S127" s="33">
        <f t="shared" si="185"/>
        <v>0</v>
      </c>
      <c r="T127" s="32">
        <f t="shared" si="186"/>
        <v>9.22</v>
      </c>
      <c r="U127" s="33">
        <f t="shared" si="97"/>
        <v>-9.22</v>
      </c>
      <c r="V127" s="34">
        <f t="shared" si="187"/>
        <v>0</v>
      </c>
      <c r="W127" s="34">
        <f t="shared" si="188"/>
        <v>0</v>
      </c>
      <c r="X127" s="32">
        <f t="shared" si="189"/>
        <v>0</v>
      </c>
      <c r="Y127" s="34">
        <f t="shared" si="98"/>
        <v>0</v>
      </c>
      <c r="Z127" s="33">
        <f t="shared" si="190"/>
        <v>0</v>
      </c>
      <c r="AA127" s="33">
        <f t="shared" si="191"/>
        <v>0</v>
      </c>
      <c r="AB127" s="33">
        <f t="shared" si="192"/>
        <v>-9.22</v>
      </c>
      <c r="AC127" s="35">
        <f t="shared" si="99"/>
        <v>0</v>
      </c>
      <c r="AD127" s="36">
        <f t="shared" si="193"/>
        <v>0</v>
      </c>
      <c r="AE127" s="54">
        <f t="shared" si="194"/>
        <v>4569.26</v>
      </c>
      <c r="AF127" s="36">
        <v>0</v>
      </c>
      <c r="AG127" s="40">
        <f t="shared" si="195"/>
        <v>0</v>
      </c>
      <c r="AJ127" s="22"/>
    </row>
    <row r="128" spans="1:36" s="30" customFormat="1" ht="21" customHeight="1">
      <c r="A128" s="29">
        <v>46157</v>
      </c>
      <c r="B128" s="30" t="s">
        <v>9</v>
      </c>
      <c r="C128" s="22">
        <v>41</v>
      </c>
      <c r="D128" s="23">
        <v>14897.83</v>
      </c>
      <c r="E128" s="23">
        <v>776.107500000001</v>
      </c>
      <c r="F128" s="23">
        <v>407.57</v>
      </c>
      <c r="G128" s="23">
        <v>368.537500000001</v>
      </c>
      <c r="H128" s="23">
        <v>3257.82</v>
      </c>
      <c r="I128" s="50">
        <v>-292.04</v>
      </c>
      <c r="J128" s="23">
        <v>339.45</v>
      </c>
      <c r="K128" s="30"/>
      <c r="O128" s="31">
        <v>46154</v>
      </c>
      <c r="P128" s="32" t="s">
        <v>18</v>
      </c>
      <c r="Q128" s="32">
        <f t="shared" si="183"/>
        <v>9</v>
      </c>
      <c r="R128" s="33">
        <f t="shared" si="184"/>
        <v>2252.27</v>
      </c>
      <c r="S128" s="33">
        <f t="shared" si="185"/>
        <v>116.6555</v>
      </c>
      <c r="T128" s="32">
        <f t="shared" si="186"/>
        <v>189.97</v>
      </c>
      <c r="U128" s="33">
        <f t="shared" si="97"/>
        <v>-73.3145</v>
      </c>
      <c r="V128" s="34">
        <f t="shared" si="187"/>
        <v>0.084346015353399</v>
      </c>
      <c r="W128" s="34">
        <f t="shared" si="188"/>
        <v>-0.0325513814951138</v>
      </c>
      <c r="X128" s="32">
        <f t="shared" si="189"/>
        <v>0</v>
      </c>
      <c r="Y128" s="34">
        <f t="shared" si="98"/>
        <v>0</v>
      </c>
      <c r="Z128" s="33">
        <f t="shared" si="190"/>
        <v>1769.24</v>
      </c>
      <c r="AA128" s="33">
        <f t="shared" si="191"/>
        <v>171.478</v>
      </c>
      <c r="AB128" s="33">
        <f t="shared" si="192"/>
        <v>-18.492</v>
      </c>
      <c r="AC128" s="35">
        <f t="shared" si="99"/>
        <v>-0.0104519454681106</v>
      </c>
      <c r="AD128" s="36">
        <f t="shared" si="193"/>
        <v>7399.8</v>
      </c>
      <c r="AE128" s="54">
        <f t="shared" si="194"/>
        <v>37689.91</v>
      </c>
      <c r="AF128" s="36">
        <v>221994</v>
      </c>
      <c r="AG128" s="40">
        <f t="shared" si="195"/>
        <v>-5147.53</v>
      </c>
      <c r="AJ128" s="22"/>
    </row>
    <row r="129" spans="1:36" s="30" customFormat="1" ht="21" customHeight="1">
      <c r="A129" s="29">
        <v>46157</v>
      </c>
      <c r="B129" s="30" t="s">
        <v>11</v>
      </c>
      <c r="C129" s="22">
        <v>17</v>
      </c>
      <c r="D129" s="23">
        <v>3290.68</v>
      </c>
      <c r="E129" s="23">
        <v>176.248</v>
      </c>
      <c r="F129" s="23">
        <v>427.96</v>
      </c>
      <c r="G129" s="23">
        <v>-251.712</v>
      </c>
      <c r="H129" s="23">
        <v>2017.85</v>
      </c>
      <c r="I129" s="50">
        <v>0</v>
      </c>
      <c r="J129" s="23">
        <v>198.3255</v>
      </c>
      <c r="K129" s="30"/>
      <c r="L129" s="30"/>
      <c r="O129" s="31">
        <v>46154</v>
      </c>
      <c r="P129" s="32" t="s">
        <v>22</v>
      </c>
      <c r="Q129" s="32">
        <f t="shared" si="183"/>
        <v>6</v>
      </c>
      <c r="R129" s="33">
        <f t="shared" si="184"/>
        <v>1398.66</v>
      </c>
      <c r="S129" s="33">
        <f t="shared" si="185"/>
        <v>68.643</v>
      </c>
      <c r="T129" s="32">
        <f t="shared" si="186"/>
        <v>155.96</v>
      </c>
      <c r="U129" s="33">
        <f t="shared" si="97"/>
        <v>-87.317</v>
      </c>
      <c r="V129" s="34">
        <f t="shared" si="187"/>
        <v>0.111506727868102</v>
      </c>
      <c r="W129" s="34">
        <f t="shared" si="188"/>
        <v>-0.0624290392232565</v>
      </c>
      <c r="X129" s="32">
        <f t="shared" si="189"/>
        <v>0</v>
      </c>
      <c r="Y129" s="34">
        <f t="shared" si="98"/>
        <v>0</v>
      </c>
      <c r="Z129" s="33">
        <f t="shared" si="190"/>
        <v>2265.6</v>
      </c>
      <c r="AA129" s="33">
        <f t="shared" si="191"/>
        <v>239.662</v>
      </c>
      <c r="AB129" s="33">
        <f t="shared" si="192"/>
        <v>83.702</v>
      </c>
      <c r="AC129" s="35">
        <f t="shared" si="99"/>
        <v>0.036944738700565</v>
      </c>
      <c r="AD129" s="36">
        <f t="shared" si="193"/>
        <v>4861.06666666667</v>
      </c>
      <c r="AE129" s="54">
        <f t="shared" si="194"/>
        <v>20280.29</v>
      </c>
      <c r="AF129" s="36">
        <v>145832</v>
      </c>
      <c r="AG129" s="40">
        <f t="shared" si="195"/>
        <v>-3462.40666666667</v>
      </c>
      <c r="AJ129" s="22"/>
    </row>
    <row r="130" spans="1:36" s="30" customFormat="1" ht="21" customHeight="1">
      <c r="A130" s="29">
        <v>46157</v>
      </c>
      <c r="B130" s="30" t="s">
        <v>4</v>
      </c>
      <c r="C130" s="22">
        <v>0</v>
      </c>
      <c r="D130" s="23">
        <v>0</v>
      </c>
      <c r="E130" s="23">
        <v>0</v>
      </c>
      <c r="F130" s="23">
        <v>0</v>
      </c>
      <c r="G130" s="23">
        <v>0</v>
      </c>
      <c r="H130" s="23">
        <v>0</v>
      </c>
      <c r="I130" s="50">
        <v>0</v>
      </c>
      <c r="J130" s="23">
        <v>0</v>
      </c>
      <c r="K130" s="30"/>
      <c r="L130" s="30"/>
      <c r="O130" s="31">
        <v>46154</v>
      </c>
      <c r="P130" s="32" t="s">
        <v>26</v>
      </c>
      <c r="Q130" s="32">
        <f t="shared" si="183"/>
        <v>0</v>
      </c>
      <c r="R130" s="33">
        <f t="shared" si="184"/>
        <v>0</v>
      </c>
      <c r="S130" s="33">
        <f t="shared" si="185"/>
        <v>0</v>
      </c>
      <c r="T130" s="32">
        <f t="shared" si="186"/>
        <v>20.49</v>
      </c>
      <c r="U130" s="33">
        <f t="shared" ref="U130:U193" si="196">S130-T130</f>
        <v>-20.49</v>
      </c>
      <c r="V130" s="34">
        <f t="shared" si="187"/>
        <v>0</v>
      </c>
      <c r="W130" s="34">
        <f t="shared" si="188"/>
        <v>0</v>
      </c>
      <c r="X130" s="32">
        <f t="shared" si="189"/>
        <v>0</v>
      </c>
      <c r="Y130" s="34">
        <f t="shared" ref="Y130:Y193" si="197">IFERROR(X130/(Z130+X130),0)</f>
        <v>0</v>
      </c>
      <c r="Z130" s="33">
        <f t="shared" si="190"/>
        <v>0</v>
      </c>
      <c r="AA130" s="33">
        <f t="shared" si="191"/>
        <v>0</v>
      </c>
      <c r="AB130" s="33">
        <f t="shared" si="192"/>
        <v>-20.49</v>
      </c>
      <c r="AC130" s="35">
        <f t="shared" ref="AC130:AC193" si="198">IFERROR((AA130-T130)/Z130,0)</f>
        <v>0</v>
      </c>
      <c r="AD130" s="36">
        <f t="shared" si="193"/>
        <v>0</v>
      </c>
      <c r="AE130" s="54">
        <f t="shared" si="194"/>
        <v>176.76</v>
      </c>
      <c r="AF130" s="36">
        <v>0</v>
      </c>
      <c r="AG130" s="40">
        <f t="shared" si="195"/>
        <v>0</v>
      </c>
      <c r="AJ130" s="22"/>
    </row>
    <row r="131" spans="1:36" s="30" customFormat="1" ht="21" customHeight="1">
      <c r="A131" s="29">
        <v>46157</v>
      </c>
      <c r="B131" s="30" t="s">
        <v>19</v>
      </c>
      <c r="C131" s="22">
        <v>0</v>
      </c>
      <c r="D131" s="23">
        <v>0</v>
      </c>
      <c r="E131" s="23">
        <v>0</v>
      </c>
      <c r="F131" s="23">
        <v>10.03</v>
      </c>
      <c r="G131" s="23">
        <v>-10.03</v>
      </c>
      <c r="H131" s="23">
        <v>0</v>
      </c>
      <c r="I131" s="50">
        <v>0</v>
      </c>
      <c r="J131" s="23">
        <v>0</v>
      </c>
      <c r="K131" s="30"/>
      <c r="L131" s="30"/>
      <c r="O131" s="31">
        <v>46154</v>
      </c>
      <c r="P131" s="32" t="s">
        <v>27</v>
      </c>
      <c r="Q131" s="32">
        <f t="shared" si="183"/>
        <v>0</v>
      </c>
      <c r="R131" s="33">
        <f t="shared" si="184"/>
        <v>0</v>
      </c>
      <c r="S131" s="33">
        <f t="shared" si="185"/>
        <v>0</v>
      </c>
      <c r="T131" s="32">
        <f t="shared" si="186"/>
        <v>19.06</v>
      </c>
      <c r="U131" s="33">
        <f t="shared" si="196"/>
        <v>-19.06</v>
      </c>
      <c r="V131" s="34">
        <f t="shared" si="187"/>
        <v>0</v>
      </c>
      <c r="W131" s="34">
        <f t="shared" si="188"/>
        <v>0</v>
      </c>
      <c r="X131" s="32">
        <f t="shared" si="189"/>
        <v>0</v>
      </c>
      <c r="Y131" s="34">
        <f t="shared" si="197"/>
        <v>0</v>
      </c>
      <c r="Z131" s="33">
        <f t="shared" si="190"/>
        <v>0</v>
      </c>
      <c r="AA131" s="33">
        <f t="shared" si="191"/>
        <v>0</v>
      </c>
      <c r="AB131" s="33">
        <f t="shared" si="192"/>
        <v>-19.06</v>
      </c>
      <c r="AC131" s="35">
        <f t="shared" si="198"/>
        <v>0</v>
      </c>
      <c r="AD131" s="36">
        <f t="shared" si="193"/>
        <v>0</v>
      </c>
      <c r="AE131" s="54">
        <f t="shared" si="194"/>
        <v>1215.86</v>
      </c>
      <c r="AF131" s="36">
        <v>0</v>
      </c>
      <c r="AG131" s="40"/>
      <c r="AJ131" s="22"/>
    </row>
    <row r="132" spans="1:36" s="30" customFormat="1" ht="21" customHeight="1">
      <c r="A132" s="29">
        <v>46157</v>
      </c>
      <c r="B132" s="30" t="s">
        <v>18</v>
      </c>
      <c r="C132" s="22">
        <v>9</v>
      </c>
      <c r="D132" s="23">
        <v>3049.5</v>
      </c>
      <c r="E132" s="23">
        <v>158.846</v>
      </c>
      <c r="F132" s="23">
        <v>199.31</v>
      </c>
      <c r="G132" s="23">
        <v>-40.4640000000002</v>
      </c>
      <c r="H132" s="23">
        <v>386.96</v>
      </c>
      <c r="I132" s="50">
        <v>-90.24</v>
      </c>
      <c r="J132" s="23">
        <v>40.985</v>
      </c>
      <c r="K132" s="30"/>
      <c r="L132" s="30"/>
      <c r="O132" s="31"/>
      <c r="P132" s="32"/>
      <c r="Q132" s="32">
        <f t="shared" si="183"/>
        <v>0</v>
      </c>
      <c r="R132" s="33">
        <f t="shared" si="184"/>
        <v>0</v>
      </c>
      <c r="S132" s="33">
        <f t="shared" si="185"/>
        <v>0</v>
      </c>
      <c r="T132" s="32">
        <f t="shared" si="186"/>
        <v>0</v>
      </c>
      <c r="U132" s="33">
        <f t="shared" si="196"/>
        <v>0</v>
      </c>
      <c r="V132" s="34">
        <f t="shared" si="187"/>
        <v>0</v>
      </c>
      <c r="W132" s="34">
        <f t="shared" si="188"/>
        <v>0</v>
      </c>
      <c r="X132" s="32">
        <f t="shared" si="189"/>
        <v>0</v>
      </c>
      <c r="Y132" s="34">
        <f t="shared" si="197"/>
        <v>0</v>
      </c>
      <c r="Z132" s="33">
        <f t="shared" si="190"/>
        <v>0</v>
      </c>
      <c r="AA132" s="33">
        <f t="shared" si="191"/>
        <v>0</v>
      </c>
      <c r="AB132" s="33">
        <f t="shared" si="192"/>
        <v>0</v>
      </c>
      <c r="AC132" s="35">
        <f t="shared" si="198"/>
        <v>0</v>
      </c>
      <c r="AD132" s="36">
        <f t="shared" si="193"/>
        <v>0</v>
      </c>
      <c r="AE132" s="54">
        <f t="shared" si="194"/>
        <v>0</v>
      </c>
      <c r="AF132" s="36">
        <v>0</v>
      </c>
      <c r="AG132" s="40"/>
      <c r="AJ132" s="22"/>
    </row>
    <row r="133" spans="1:36" s="30" customFormat="1" ht="21" customHeight="1">
      <c r="A133" s="29">
        <v>46157</v>
      </c>
      <c r="B133" s="30" t="s">
        <v>22</v>
      </c>
      <c r="C133" s="22">
        <v>6</v>
      </c>
      <c r="D133" s="23">
        <v>1758.66</v>
      </c>
      <c r="E133" s="23">
        <v>93.1620000000001</v>
      </c>
      <c r="F133" s="23">
        <v>153.89</v>
      </c>
      <c r="G133" s="23">
        <v>-60.7279999999999</v>
      </c>
      <c r="H133" s="23">
        <v>435.98</v>
      </c>
      <c r="I133" s="50">
        <v>-334.28</v>
      </c>
      <c r="J133" s="23">
        <v>41.662</v>
      </c>
      <c r="O133" s="51" t="s">
        <v>50904</v>
      </c>
      <c r="P133" s="51"/>
      <c r="Q133" s="42">
        <f t="shared" ref="Q133:T133" si="199">SUM(Q123:Q132)</f>
        <v>79</v>
      </c>
      <c r="R133" s="42">
        <f t="shared" si="199"/>
        <v>21808.57</v>
      </c>
      <c r="S133" s="42">
        <f t="shared" si="199"/>
        <v>1147.5395</v>
      </c>
      <c r="T133" s="42">
        <f t="shared" si="199"/>
        <v>1653.24</v>
      </c>
      <c r="U133" s="46">
        <f t="shared" si="196"/>
        <v>-505.7005</v>
      </c>
      <c r="V133" s="52">
        <f>T133/R133</f>
        <v>0.0758068960963511</v>
      </c>
      <c r="W133" s="52">
        <f>U133/R133</f>
        <v>-0.0231881549317539</v>
      </c>
      <c r="X133" s="42">
        <f t="shared" ref="X133:AB133" si="200">SUM(X123:X132)</f>
        <v>-697.49</v>
      </c>
      <c r="Y133" s="52">
        <f t="shared" si="197"/>
        <v>-0.0268551702045412</v>
      </c>
      <c r="Z133" s="42">
        <f t="shared" si="200"/>
        <v>26669.77</v>
      </c>
      <c r="AA133" s="42">
        <f t="shared" si="200"/>
        <v>2791.317</v>
      </c>
      <c r="AB133" s="42">
        <f t="shared" si="200"/>
        <v>1138.077</v>
      </c>
      <c r="AC133" s="53">
        <f t="shared" si="198"/>
        <v>0.0426729214387675</v>
      </c>
      <c r="AD133" s="42">
        <f t="shared" ref="AD133:AF133" si="201">SUM(AD123:AD132)</f>
        <v>60751.1333333333</v>
      </c>
      <c r="AE133" s="42">
        <f t="shared" si="201"/>
        <v>387192.69</v>
      </c>
      <c r="AF133" s="42">
        <f t="shared" si="201"/>
        <v>1822534</v>
      </c>
      <c r="AG133" s="40"/>
      <c r="AJ133" s="22"/>
    </row>
    <row r="134" spans="1:36" s="30" customFormat="1" ht="21" customHeight="1">
      <c r="A134" s="29">
        <v>46157</v>
      </c>
      <c r="B134" s="30" t="s">
        <v>26</v>
      </c>
      <c r="C134" s="22">
        <v>1</v>
      </c>
      <c r="D134" s="23">
        <v>181.76</v>
      </c>
      <c r="E134" s="23">
        <v>12.068</v>
      </c>
      <c r="F134" s="23">
        <v>28.37</v>
      </c>
      <c r="G134" s="23">
        <v>-16.302</v>
      </c>
      <c r="H134" s="23">
        <v>0</v>
      </c>
      <c r="I134" s="50">
        <v>0</v>
      </c>
      <c r="J134" s="23">
        <v>0</v>
      </c>
      <c r="O134" s="31">
        <v>46155</v>
      </c>
      <c r="P134" s="31" t="s">
        <v>7</v>
      </c>
      <c r="Q134" s="32">
        <f t="shared" ref="Q134:Q143" si="202">SUMIFS($C:$C,$A:$A,$O:$O,$B:$B,P134)</f>
        <v>41</v>
      </c>
      <c r="R134" s="33">
        <f t="shared" ref="R134:R143" si="203">SUMIFS($D:$D,$A:$A,$O:$O,$B:$B,P134)</f>
        <v>10300</v>
      </c>
      <c r="S134" s="33">
        <f t="shared" ref="S134:S143" si="204">SUMIFS($E:$E,$A:$A,$O:$O,$B:$B,P134)</f>
        <v>590.345000000001</v>
      </c>
      <c r="T134" s="32">
        <f t="shared" ref="T134:T143" si="205">SUMIFS($F:$F,$A:$A,$O:$O,$B:$B,P134)</f>
        <v>439.5</v>
      </c>
      <c r="U134" s="33">
        <f t="shared" si="196"/>
        <v>150.845000000001</v>
      </c>
      <c r="V134" s="34">
        <f t="shared" ref="V134:V143" si="206">IFERROR(T134/R134,0)</f>
        <v>0.0426699029126214</v>
      </c>
      <c r="W134" s="34">
        <f t="shared" ref="W134:W143" si="207">IFERROR(U134/R134,0)</f>
        <v>0.0146451456310681</v>
      </c>
      <c r="X134" s="32">
        <f t="shared" ref="X134:X143" si="208">SUMIFS($I:$I,$A:$A,$O:$O,$B:$B,P134)</f>
        <v>-170.73</v>
      </c>
      <c r="Y134" s="34">
        <f t="shared" si="197"/>
        <v>-0.0149353483908612</v>
      </c>
      <c r="Z134" s="33">
        <f t="shared" ref="Z134:Z143" si="209">SUMIFS($H:$H,$A:$A,$O:$O,$B:$B,P134)</f>
        <v>11602</v>
      </c>
      <c r="AA134" s="33">
        <f t="shared" ref="AA134:AA143" si="210">SUMIFS($J:$J,$A:$A,$O:$O,$B:$B,P134)</f>
        <v>1243.693</v>
      </c>
      <c r="AB134" s="33">
        <f t="shared" ref="AB134:AB143" si="211">AA134-T134</f>
        <v>804.193</v>
      </c>
      <c r="AC134" s="35">
        <f t="shared" si="198"/>
        <v>0.0693150318910533</v>
      </c>
      <c r="AD134" s="36">
        <f t="shared" ref="AD134:AD143" si="212">AF134/30</f>
        <v>17414.1666666667</v>
      </c>
      <c r="AE134" s="54">
        <f t="shared" ref="AE134:AE143" si="213">X134+Z134+AE123</f>
        <v>156091.51</v>
      </c>
      <c r="AF134" s="36">
        <v>522425</v>
      </c>
      <c r="AG134" s="40">
        <f t="shared" ref="AG134:AG141" si="214">R134-AD134</f>
        <v>-7114.1666666667</v>
      </c>
      <c r="AJ134" s="22"/>
    </row>
    <row r="135" spans="1:36" s="30" customFormat="1" ht="21" customHeight="1">
      <c r="A135" s="29">
        <v>46157</v>
      </c>
      <c r="B135" s="30" t="s">
        <v>27</v>
      </c>
      <c r="C135" s="22">
        <v>3</v>
      </c>
      <c r="D135" s="23">
        <v>473.94</v>
      </c>
      <c r="E135" s="23">
        <v>49.9099999999999</v>
      </c>
      <c r="F135" s="23">
        <v>26.98</v>
      </c>
      <c r="G135" s="23">
        <v>22.9299999999999</v>
      </c>
      <c r="H135" s="23">
        <v>0</v>
      </c>
      <c r="I135" s="50">
        <v>0</v>
      </c>
      <c r="J135" s="23">
        <v>0</v>
      </c>
      <c r="K135" s="30"/>
      <c r="L135" s="30"/>
      <c r="O135" s="31">
        <v>46155</v>
      </c>
      <c r="P135" s="31" t="s">
        <v>9</v>
      </c>
      <c r="Q135" s="32">
        <f t="shared" si="202"/>
        <v>34</v>
      </c>
      <c r="R135" s="33">
        <f t="shared" si="203"/>
        <v>12511.13</v>
      </c>
      <c r="S135" s="33">
        <f t="shared" si="204"/>
        <v>629.962500000001</v>
      </c>
      <c r="T135" s="32">
        <f t="shared" si="205"/>
        <v>439.13</v>
      </c>
      <c r="U135" s="33">
        <f t="shared" si="196"/>
        <v>190.832500000001</v>
      </c>
      <c r="V135" s="34">
        <f t="shared" si="206"/>
        <v>0.0350991477188711</v>
      </c>
      <c r="W135" s="34">
        <f t="shared" si="207"/>
        <v>0.0152530187121388</v>
      </c>
      <c r="X135" s="32">
        <f t="shared" si="208"/>
        <v>0</v>
      </c>
      <c r="Y135" s="34">
        <f t="shared" si="197"/>
        <v>0</v>
      </c>
      <c r="Z135" s="33">
        <f t="shared" si="209"/>
        <v>12141.12</v>
      </c>
      <c r="AA135" s="33">
        <f t="shared" si="210"/>
        <v>1226.899</v>
      </c>
      <c r="AB135" s="33">
        <f t="shared" si="211"/>
        <v>787.769</v>
      </c>
      <c r="AC135" s="35">
        <f t="shared" si="198"/>
        <v>0.0648843764002003</v>
      </c>
      <c r="AD135" s="36">
        <f t="shared" si="212"/>
        <v>14270.7</v>
      </c>
      <c r="AE135" s="54">
        <f t="shared" si="213"/>
        <v>128385.58</v>
      </c>
      <c r="AF135" s="36">
        <v>428121</v>
      </c>
      <c r="AG135" s="40">
        <f t="shared" si="214"/>
        <v>-1759.57</v>
      </c>
      <c r="AJ135" s="22"/>
    </row>
    <row r="136" spans="1:36" s="30" customFormat="1" ht="21" customHeight="1">
      <c r="A136" s="29">
        <v>46158</v>
      </c>
      <c r="B136" s="30" t="s">
        <v>7</v>
      </c>
      <c r="C136" s="22">
        <v>39</v>
      </c>
      <c r="D136" s="23">
        <v>9646.68999999999</v>
      </c>
      <c r="E136" s="23">
        <v>604.4335</v>
      </c>
      <c r="F136" s="23">
        <v>424.63</v>
      </c>
      <c r="G136" s="23">
        <v>179.8035</v>
      </c>
      <c r="H136" s="23">
        <v>11435.25</v>
      </c>
      <c r="I136" s="50">
        <v>0</v>
      </c>
      <c r="J136" s="23">
        <v>1250.27</v>
      </c>
      <c r="O136" s="31">
        <v>46155</v>
      </c>
      <c r="P136" s="31" t="s">
        <v>11</v>
      </c>
      <c r="Q136" s="32">
        <f t="shared" si="202"/>
        <v>25</v>
      </c>
      <c r="R136" s="33">
        <f t="shared" si="203"/>
        <v>6289.18</v>
      </c>
      <c r="S136" s="33">
        <f t="shared" si="204"/>
        <v>337.24</v>
      </c>
      <c r="T136" s="32">
        <f t="shared" si="205"/>
        <v>446.53</v>
      </c>
      <c r="U136" s="33">
        <f t="shared" si="196"/>
        <v>-109.29</v>
      </c>
      <c r="V136" s="34">
        <f t="shared" si="206"/>
        <v>0.0709997169742319</v>
      </c>
      <c r="W136" s="34">
        <f t="shared" si="207"/>
        <v>-0.0173774641527194</v>
      </c>
      <c r="X136" s="32">
        <f t="shared" si="208"/>
        <v>0</v>
      </c>
      <c r="Y136" s="34">
        <f t="shared" si="197"/>
        <v>0</v>
      </c>
      <c r="Z136" s="33">
        <f t="shared" si="209"/>
        <v>7894.84</v>
      </c>
      <c r="AA136" s="33">
        <f t="shared" si="210"/>
        <v>822.834</v>
      </c>
      <c r="AB136" s="33">
        <f t="shared" si="211"/>
        <v>376.304</v>
      </c>
      <c r="AC136" s="35">
        <f t="shared" si="198"/>
        <v>0.0476645505165399</v>
      </c>
      <c r="AD136" s="36">
        <f t="shared" si="212"/>
        <v>16805.4</v>
      </c>
      <c r="AE136" s="54">
        <f t="shared" si="213"/>
        <v>70009.77</v>
      </c>
      <c r="AF136" s="36">
        <v>504162</v>
      </c>
      <c r="AG136" s="40">
        <f t="shared" si="214"/>
        <v>-10516.22</v>
      </c>
      <c r="AJ136" s="22"/>
    </row>
    <row r="137" spans="1:36" s="30" customFormat="1" ht="21" customHeight="1">
      <c r="A137" s="29">
        <v>46158</v>
      </c>
      <c r="B137" s="30" t="s">
        <v>9</v>
      </c>
      <c r="C137" s="22">
        <v>30</v>
      </c>
      <c r="D137" s="23">
        <v>9852.14999999999</v>
      </c>
      <c r="E137" s="23">
        <v>507.6105</v>
      </c>
      <c r="F137" s="23">
        <v>450.57</v>
      </c>
      <c r="G137" s="23">
        <v>57.0405000000003</v>
      </c>
      <c r="H137" s="23">
        <v>14177.01</v>
      </c>
      <c r="I137" s="50">
        <v>-376.58</v>
      </c>
      <c r="J137" s="23">
        <v>1432.608</v>
      </c>
      <c r="O137" s="31">
        <v>46155</v>
      </c>
      <c r="P137" s="31" t="s">
        <v>4</v>
      </c>
      <c r="Q137" s="32">
        <f t="shared" si="202"/>
        <v>0</v>
      </c>
      <c r="R137" s="33">
        <f t="shared" si="203"/>
        <v>0</v>
      </c>
      <c r="S137" s="33">
        <f t="shared" si="204"/>
        <v>0</v>
      </c>
      <c r="T137" s="32">
        <f t="shared" si="205"/>
        <v>0</v>
      </c>
      <c r="U137" s="33">
        <f t="shared" si="196"/>
        <v>0</v>
      </c>
      <c r="V137" s="34">
        <f t="shared" si="206"/>
        <v>0</v>
      </c>
      <c r="W137" s="34">
        <f t="shared" si="207"/>
        <v>0</v>
      </c>
      <c r="X137" s="32">
        <f t="shared" si="208"/>
        <v>0</v>
      </c>
      <c r="Y137" s="34">
        <f t="shared" si="197"/>
        <v>0</v>
      </c>
      <c r="Z137" s="33">
        <f t="shared" si="209"/>
        <v>0</v>
      </c>
      <c r="AA137" s="33">
        <f t="shared" si="210"/>
        <v>0</v>
      </c>
      <c r="AB137" s="33">
        <f t="shared" si="211"/>
        <v>0</v>
      </c>
      <c r="AC137" s="35">
        <f t="shared" si="198"/>
        <v>0</v>
      </c>
      <c r="AD137" s="36">
        <f t="shared" si="212"/>
        <v>0</v>
      </c>
      <c r="AE137" s="54">
        <f t="shared" si="213"/>
        <v>240.98</v>
      </c>
      <c r="AF137" s="36">
        <v>0</v>
      </c>
      <c r="AG137" s="40">
        <f t="shared" si="214"/>
        <v>0</v>
      </c>
      <c r="AJ137" s="22"/>
    </row>
    <row r="138" spans="1:36" s="30" customFormat="1" ht="21" customHeight="1">
      <c r="A138" s="29">
        <v>46158</v>
      </c>
      <c r="B138" s="30" t="s">
        <v>11</v>
      </c>
      <c r="C138" s="22">
        <v>18</v>
      </c>
      <c r="D138" s="23">
        <v>5402.21</v>
      </c>
      <c r="E138" s="23">
        <v>288.5585</v>
      </c>
      <c r="F138" s="23">
        <v>458.16</v>
      </c>
      <c r="G138" s="23">
        <v>-169.6015</v>
      </c>
      <c r="H138" s="23">
        <v>5816.46</v>
      </c>
      <c r="I138" s="50">
        <v>0</v>
      </c>
      <c r="J138" s="23">
        <v>609.794</v>
      </c>
      <c r="O138" s="31">
        <v>46155</v>
      </c>
      <c r="P138" s="31" t="s">
        <v>19</v>
      </c>
      <c r="Q138" s="32">
        <f t="shared" si="202"/>
        <v>0</v>
      </c>
      <c r="R138" s="33">
        <f t="shared" si="203"/>
        <v>0</v>
      </c>
      <c r="S138" s="33">
        <f t="shared" si="204"/>
        <v>0</v>
      </c>
      <c r="T138" s="32">
        <f t="shared" si="205"/>
        <v>10.2</v>
      </c>
      <c r="U138" s="33">
        <f t="shared" si="196"/>
        <v>-10.2</v>
      </c>
      <c r="V138" s="34">
        <f t="shared" si="206"/>
        <v>0</v>
      </c>
      <c r="W138" s="34">
        <f t="shared" si="207"/>
        <v>0</v>
      </c>
      <c r="X138" s="32">
        <f t="shared" si="208"/>
        <v>0</v>
      </c>
      <c r="Y138" s="34">
        <f t="shared" si="197"/>
        <v>0</v>
      </c>
      <c r="Z138" s="33">
        <f t="shared" si="209"/>
        <v>0</v>
      </c>
      <c r="AA138" s="33">
        <f t="shared" si="210"/>
        <v>0</v>
      </c>
      <c r="AB138" s="33">
        <f t="shared" si="211"/>
        <v>-10.2</v>
      </c>
      <c r="AC138" s="35">
        <f t="shared" si="198"/>
        <v>0</v>
      </c>
      <c r="AD138" s="36">
        <f t="shared" si="212"/>
        <v>0</v>
      </c>
      <c r="AE138" s="54">
        <f t="shared" si="213"/>
        <v>4569.26</v>
      </c>
      <c r="AF138" s="36">
        <v>0</v>
      </c>
      <c r="AG138" s="40">
        <f t="shared" si="214"/>
        <v>0</v>
      </c>
      <c r="AJ138" s="22"/>
    </row>
    <row r="139" spans="1:36" s="30" customFormat="1" ht="21" customHeight="1">
      <c r="A139" s="29">
        <v>46158</v>
      </c>
      <c r="B139" s="30" t="s">
        <v>4</v>
      </c>
      <c r="C139" s="22">
        <v>0</v>
      </c>
      <c r="D139" s="23">
        <v>0</v>
      </c>
      <c r="E139" s="23">
        <v>0</v>
      </c>
      <c r="F139" s="23">
        <v>0</v>
      </c>
      <c r="G139" s="23">
        <v>0</v>
      </c>
      <c r="H139" s="23">
        <v>0</v>
      </c>
      <c r="I139" s="50">
        <v>0</v>
      </c>
      <c r="J139" s="23">
        <v>0</v>
      </c>
      <c r="O139" s="31">
        <v>46155</v>
      </c>
      <c r="P139" s="31" t="s">
        <v>18</v>
      </c>
      <c r="Q139" s="32">
        <f t="shared" si="202"/>
        <v>6</v>
      </c>
      <c r="R139" s="33">
        <f t="shared" si="203"/>
        <v>1828.66</v>
      </c>
      <c r="S139" s="33">
        <f t="shared" si="204"/>
        <v>111.071</v>
      </c>
      <c r="T139" s="32">
        <f t="shared" si="205"/>
        <v>204.02</v>
      </c>
      <c r="U139" s="33">
        <f t="shared" si="196"/>
        <v>-92.949</v>
      </c>
      <c r="V139" s="34">
        <f t="shared" si="206"/>
        <v>0.111568033423381</v>
      </c>
      <c r="W139" s="34">
        <f t="shared" si="207"/>
        <v>-0.0508290223442302</v>
      </c>
      <c r="X139" s="32">
        <f t="shared" si="208"/>
        <v>0</v>
      </c>
      <c r="Y139" s="34">
        <f t="shared" si="197"/>
        <v>0</v>
      </c>
      <c r="Z139" s="33">
        <f t="shared" si="209"/>
        <v>1651.42</v>
      </c>
      <c r="AA139" s="33">
        <f t="shared" si="210"/>
        <v>184.77</v>
      </c>
      <c r="AB139" s="33">
        <f t="shared" si="211"/>
        <v>-19.25</v>
      </c>
      <c r="AC139" s="35">
        <f t="shared" si="198"/>
        <v>-0.0116566348960289</v>
      </c>
      <c r="AD139" s="36">
        <f t="shared" si="212"/>
        <v>7399.8</v>
      </c>
      <c r="AE139" s="54">
        <f t="shared" si="213"/>
        <v>39341.33</v>
      </c>
      <c r="AF139" s="36">
        <v>221994</v>
      </c>
      <c r="AG139" s="40">
        <f t="shared" si="214"/>
        <v>-5571.14</v>
      </c>
      <c r="AJ139" s="22"/>
    </row>
    <row r="140" spans="1:36" s="30" customFormat="1" ht="21" customHeight="1">
      <c r="A140" s="29">
        <v>46158</v>
      </c>
      <c r="B140" s="30" t="s">
        <v>19</v>
      </c>
      <c r="C140" s="22">
        <v>1</v>
      </c>
      <c r="D140" s="23">
        <v>195.76</v>
      </c>
      <c r="E140" s="23">
        <v>8.14799999999998</v>
      </c>
      <c r="F140" s="23">
        <v>10.2</v>
      </c>
      <c r="G140" s="23">
        <v>-2.05200000000002</v>
      </c>
      <c r="H140" s="23">
        <v>0</v>
      </c>
      <c r="I140" s="50">
        <v>0</v>
      </c>
      <c r="J140" s="23">
        <v>0</v>
      </c>
      <c r="O140" s="31">
        <v>46155</v>
      </c>
      <c r="P140" s="31" t="s">
        <v>22</v>
      </c>
      <c r="Q140" s="32">
        <f t="shared" si="202"/>
        <v>6</v>
      </c>
      <c r="R140" s="33">
        <f t="shared" si="203"/>
        <v>1186.88</v>
      </c>
      <c r="S140" s="33">
        <f t="shared" si="204"/>
        <v>74.0119999999999</v>
      </c>
      <c r="T140" s="32">
        <f t="shared" si="205"/>
        <v>168.14</v>
      </c>
      <c r="U140" s="33">
        <f t="shared" si="196"/>
        <v>-94.1280000000001</v>
      </c>
      <c r="V140" s="34">
        <f t="shared" si="206"/>
        <v>0.141665543273119</v>
      </c>
      <c r="W140" s="34">
        <f t="shared" si="207"/>
        <v>-0.0793070908600702</v>
      </c>
      <c r="X140" s="32">
        <f t="shared" si="208"/>
        <v>0</v>
      </c>
      <c r="Y140" s="34">
        <f t="shared" si="197"/>
        <v>0</v>
      </c>
      <c r="Z140" s="33">
        <f t="shared" si="209"/>
        <v>1735.82</v>
      </c>
      <c r="AA140" s="33">
        <f t="shared" si="210"/>
        <v>197.175</v>
      </c>
      <c r="AB140" s="33">
        <f t="shared" si="211"/>
        <v>29.035</v>
      </c>
      <c r="AC140" s="35">
        <f t="shared" si="198"/>
        <v>0.0167269647774539</v>
      </c>
      <c r="AD140" s="36">
        <f t="shared" si="212"/>
        <v>4861.06666666667</v>
      </c>
      <c r="AE140" s="54">
        <f t="shared" si="213"/>
        <v>22016.11</v>
      </c>
      <c r="AF140" s="36">
        <v>145832</v>
      </c>
      <c r="AG140" s="40">
        <f t="shared" si="214"/>
        <v>-3674.18666666667</v>
      </c>
      <c r="AJ140" s="22"/>
    </row>
    <row r="141" spans="1:36" s="30" customFormat="1" ht="21" customHeight="1">
      <c r="A141" s="29">
        <v>46158</v>
      </c>
      <c r="B141" s="30" t="s">
        <v>18</v>
      </c>
      <c r="C141" s="22">
        <v>11</v>
      </c>
      <c r="D141" s="23">
        <v>3161.24</v>
      </c>
      <c r="E141" s="23">
        <v>189.038</v>
      </c>
      <c r="F141" s="23">
        <v>250.13</v>
      </c>
      <c r="G141" s="23">
        <v>-61.092</v>
      </c>
      <c r="H141" s="23">
        <v>3511.02</v>
      </c>
      <c r="I141" s="50">
        <v>0</v>
      </c>
      <c r="J141" s="23">
        <v>354.589</v>
      </c>
      <c r="O141" s="31">
        <v>46155</v>
      </c>
      <c r="P141" s="31" t="s">
        <v>26</v>
      </c>
      <c r="Q141" s="32">
        <f t="shared" si="202"/>
        <v>0</v>
      </c>
      <c r="R141" s="33">
        <f t="shared" si="203"/>
        <v>0</v>
      </c>
      <c r="S141" s="33">
        <f t="shared" si="204"/>
        <v>0</v>
      </c>
      <c r="T141" s="32">
        <f t="shared" si="205"/>
        <v>21.84</v>
      </c>
      <c r="U141" s="33">
        <f t="shared" si="196"/>
        <v>-21.84</v>
      </c>
      <c r="V141" s="34">
        <f t="shared" si="206"/>
        <v>0</v>
      </c>
      <c r="W141" s="34">
        <f t="shared" si="207"/>
        <v>0</v>
      </c>
      <c r="X141" s="32">
        <f t="shared" si="208"/>
        <v>0</v>
      </c>
      <c r="Y141" s="34">
        <f t="shared" si="197"/>
        <v>0</v>
      </c>
      <c r="Z141" s="33">
        <f t="shared" si="209"/>
        <v>0</v>
      </c>
      <c r="AA141" s="33">
        <f t="shared" si="210"/>
        <v>0</v>
      </c>
      <c r="AB141" s="33">
        <f t="shared" si="211"/>
        <v>-21.84</v>
      </c>
      <c r="AC141" s="35">
        <f t="shared" si="198"/>
        <v>0</v>
      </c>
      <c r="AD141" s="36">
        <f t="shared" si="212"/>
        <v>0</v>
      </c>
      <c r="AE141" s="54">
        <f t="shared" si="213"/>
        <v>176.76</v>
      </c>
      <c r="AF141" s="36">
        <v>0</v>
      </c>
      <c r="AG141" s="40">
        <f t="shared" si="214"/>
        <v>0</v>
      </c>
      <c r="AJ141" s="22"/>
    </row>
    <row r="142" spans="1:36" s="30" customFormat="1" ht="21" customHeight="1">
      <c r="A142" s="29">
        <v>46158</v>
      </c>
      <c r="B142" s="30" t="s">
        <v>22</v>
      </c>
      <c r="C142" s="22">
        <v>8</v>
      </c>
      <c r="D142" s="23">
        <v>2325.84</v>
      </c>
      <c r="E142" s="23">
        <v>122.445</v>
      </c>
      <c r="F142" s="23">
        <v>162.37</v>
      </c>
      <c r="G142" s="23">
        <v>-39.925</v>
      </c>
      <c r="H142" s="23">
        <v>2409.6</v>
      </c>
      <c r="I142" s="50">
        <v>0</v>
      </c>
      <c r="J142" s="23">
        <v>246.831</v>
      </c>
      <c r="O142" s="31">
        <v>46155</v>
      </c>
      <c r="P142" s="31" t="s">
        <v>27</v>
      </c>
      <c r="Q142" s="32">
        <f t="shared" si="202"/>
        <v>1</v>
      </c>
      <c r="R142" s="33">
        <f t="shared" si="203"/>
        <v>157.98</v>
      </c>
      <c r="S142" s="33">
        <f t="shared" si="204"/>
        <v>8.95399999999998</v>
      </c>
      <c r="T142" s="32">
        <f t="shared" si="205"/>
        <v>16.23</v>
      </c>
      <c r="U142" s="33">
        <f t="shared" si="196"/>
        <v>-7.27600000000002</v>
      </c>
      <c r="V142" s="34">
        <f t="shared" si="206"/>
        <v>0.102734523357387</v>
      </c>
      <c r="W142" s="34">
        <f t="shared" si="207"/>
        <v>-0.046056462843398</v>
      </c>
      <c r="X142" s="32">
        <f t="shared" si="208"/>
        <v>0</v>
      </c>
      <c r="Y142" s="34">
        <f t="shared" si="197"/>
        <v>0</v>
      </c>
      <c r="Z142" s="33">
        <f t="shared" si="209"/>
        <v>157.98</v>
      </c>
      <c r="AA142" s="33">
        <f t="shared" si="210"/>
        <v>16.853</v>
      </c>
      <c r="AB142" s="33">
        <f t="shared" si="211"/>
        <v>0.623000000000001</v>
      </c>
      <c r="AC142" s="35">
        <f t="shared" si="198"/>
        <v>0.00394353715660211</v>
      </c>
      <c r="AD142" s="36">
        <f t="shared" si="212"/>
        <v>0</v>
      </c>
      <c r="AE142" s="54">
        <f t="shared" si="213"/>
        <v>1373.84</v>
      </c>
      <c r="AF142" s="36">
        <v>0</v>
      </c>
      <c r="AG142" s="40"/>
      <c r="AJ142" s="22"/>
    </row>
    <row r="143" spans="1:36" s="30" customFormat="1" ht="21" customHeight="1">
      <c r="A143" s="29">
        <v>46158</v>
      </c>
      <c r="B143" s="30" t="s">
        <v>26</v>
      </c>
      <c r="C143" s="22">
        <v>1</v>
      </c>
      <c r="D143" s="23">
        <v>163.76</v>
      </c>
      <c r="E143" s="23">
        <v>8.038</v>
      </c>
      <c r="F143" s="23">
        <v>30.97</v>
      </c>
      <c r="G143" s="23">
        <v>-22.932</v>
      </c>
      <c r="H143" s="23">
        <v>181.76</v>
      </c>
      <c r="I143" s="50">
        <v>0</v>
      </c>
      <c r="J143" s="23">
        <v>21.156</v>
      </c>
      <c r="O143" s="31"/>
      <c r="P143" s="31"/>
      <c r="Q143" s="32">
        <f t="shared" si="202"/>
        <v>0</v>
      </c>
      <c r="R143" s="33">
        <f t="shared" si="203"/>
        <v>0</v>
      </c>
      <c r="S143" s="33">
        <f t="shared" si="204"/>
        <v>0</v>
      </c>
      <c r="T143" s="32">
        <f t="shared" si="205"/>
        <v>0</v>
      </c>
      <c r="U143" s="33">
        <f t="shared" si="196"/>
        <v>0</v>
      </c>
      <c r="V143" s="34">
        <f t="shared" si="206"/>
        <v>0</v>
      </c>
      <c r="W143" s="34">
        <f t="shared" si="207"/>
        <v>0</v>
      </c>
      <c r="X143" s="32">
        <f t="shared" si="208"/>
        <v>0</v>
      </c>
      <c r="Y143" s="34">
        <f t="shared" si="197"/>
        <v>0</v>
      </c>
      <c r="Z143" s="33">
        <f t="shared" si="209"/>
        <v>0</v>
      </c>
      <c r="AA143" s="33">
        <f t="shared" si="210"/>
        <v>0</v>
      </c>
      <c r="AB143" s="33">
        <f t="shared" si="211"/>
        <v>0</v>
      </c>
      <c r="AC143" s="35">
        <f t="shared" si="198"/>
        <v>0</v>
      </c>
      <c r="AD143" s="36">
        <f t="shared" si="212"/>
        <v>0</v>
      </c>
      <c r="AE143" s="54">
        <f t="shared" si="213"/>
        <v>0</v>
      </c>
      <c r="AF143" s="36">
        <v>0</v>
      </c>
      <c r="AG143" s="40"/>
      <c r="AJ143" s="22"/>
    </row>
    <row r="144" spans="1:36" s="30" customFormat="1" ht="21" customHeight="1">
      <c r="A144" s="29">
        <v>46158</v>
      </c>
      <c r="B144" s="30" t="s">
        <v>27</v>
      </c>
      <c r="C144" s="22">
        <v>1</v>
      </c>
      <c r="D144" s="23">
        <v>157.98</v>
      </c>
      <c r="E144" s="23">
        <v>8.95399999999998</v>
      </c>
      <c r="F144" s="23">
        <v>45.26</v>
      </c>
      <c r="G144" s="23">
        <v>-36.306</v>
      </c>
      <c r="H144" s="23">
        <v>157.98</v>
      </c>
      <c r="I144" s="50">
        <v>0</v>
      </c>
      <c r="J144" s="23">
        <v>16.853</v>
      </c>
      <c r="O144" s="51" t="s">
        <v>50904</v>
      </c>
      <c r="P144" s="51"/>
      <c r="Q144" s="42">
        <f t="shared" ref="Q144:T144" si="215">SUM(Q134:Q143)</f>
        <v>113</v>
      </c>
      <c r="R144" s="42">
        <f t="shared" si="215"/>
        <v>32273.83</v>
      </c>
      <c r="S144" s="42">
        <f t="shared" si="215"/>
        <v>1751.5845</v>
      </c>
      <c r="T144" s="42">
        <f t="shared" si="215"/>
        <v>1745.59</v>
      </c>
      <c r="U144" s="46">
        <f t="shared" si="196"/>
        <v>5.99450000000206</v>
      </c>
      <c r="V144" s="52">
        <f>T144/R144</f>
        <v>0.0540868561308032</v>
      </c>
      <c r="W144" s="52">
        <f>U144/R144</f>
        <v>0.000185738723913526</v>
      </c>
      <c r="X144" s="42">
        <f t="shared" ref="X144:AB144" si="216">SUM(X134:X143)</f>
        <v>-170.73</v>
      </c>
      <c r="Y144" s="52">
        <f t="shared" si="197"/>
        <v>-0.00487626544272109</v>
      </c>
      <c r="Z144" s="42">
        <f t="shared" si="216"/>
        <v>35183.18</v>
      </c>
      <c r="AA144" s="42">
        <f t="shared" si="216"/>
        <v>3692.224</v>
      </c>
      <c r="AB144" s="42">
        <f t="shared" si="216"/>
        <v>1946.634</v>
      </c>
      <c r="AC144" s="53">
        <f t="shared" si="198"/>
        <v>0.0553285405128246</v>
      </c>
      <c r="AD144" s="42">
        <f t="shared" ref="AD144:AF144" si="217">SUM(AD134:AD143)</f>
        <v>60751.1333333333</v>
      </c>
      <c r="AE144" s="42">
        <f t="shared" si="217"/>
        <v>422205.14</v>
      </c>
      <c r="AF144" s="42">
        <f t="shared" si="217"/>
        <v>1822534</v>
      </c>
      <c r="AG144" s="40"/>
      <c r="AJ144" s="22"/>
    </row>
    <row r="145" spans="1:36" s="30" customFormat="1" ht="21" customHeight="1">
      <c r="A145" s="29">
        <v>46159</v>
      </c>
      <c r="B145" s="30" t="s">
        <v>7</v>
      </c>
      <c r="C145" s="22">
        <v>35</v>
      </c>
      <c r="D145" s="23">
        <v>8074.08999999999</v>
      </c>
      <c r="E145" s="23">
        <v>477.0665</v>
      </c>
      <c r="F145" s="23">
        <v>455.54</v>
      </c>
      <c r="G145" s="23">
        <v>21.5265000000005</v>
      </c>
      <c r="H145" s="23">
        <v>14793.9</v>
      </c>
      <c r="I145" s="50">
        <v>0</v>
      </c>
      <c r="J145" s="23">
        <v>1623.961</v>
      </c>
      <c r="K145" s="30"/>
      <c r="O145" s="31">
        <v>46156</v>
      </c>
      <c r="P145" s="32" t="s">
        <v>7</v>
      </c>
      <c r="Q145" s="32">
        <f t="shared" ref="Q145:Q154" si="218">SUMIFS($C:$C,$A:$A,$O:$O,$B:$B,P145)</f>
        <v>45</v>
      </c>
      <c r="R145" s="33">
        <f t="shared" ref="R145:R154" si="219">SUMIFS($D:$D,$A:$A,$O:$O,$B:$B,P145)</f>
        <v>11984.68</v>
      </c>
      <c r="S145" s="33">
        <f t="shared" ref="S145:S154" si="220">SUMIFS($E:$E,$A:$A,$O:$O,$B:$B,P145)</f>
        <v>703.375</v>
      </c>
      <c r="T145" s="32">
        <f t="shared" ref="T145:T154" si="221">SUMIFS($F:$F,$A:$A,$O:$O,$B:$B,P145)</f>
        <v>450.4</v>
      </c>
      <c r="U145" s="33">
        <f t="shared" si="196"/>
        <v>252.975</v>
      </c>
      <c r="V145" s="34">
        <f t="shared" ref="V145:V154" si="222">IFERROR(T145/R145,0)</f>
        <v>0.0375813121418344</v>
      </c>
      <c r="W145" s="34">
        <f t="shared" ref="W145:W154" si="223">IFERROR(U145/R145,0)</f>
        <v>0.0211081981329497</v>
      </c>
      <c r="X145" s="32">
        <f t="shared" ref="X145:X154" si="224">SUMIFS($I:$I,$A:$A,$O:$O,$B:$B,P145)</f>
        <v>-128.46</v>
      </c>
      <c r="Y145" s="34">
        <f t="shared" si="197"/>
        <v>-0.00941286468805506</v>
      </c>
      <c r="Z145" s="33">
        <f t="shared" ref="Z145:Z154" si="225">SUMIFS($H:$H,$A:$A,$O:$O,$B:$B,P145)</f>
        <v>13775.74</v>
      </c>
      <c r="AA145" s="33">
        <f t="shared" ref="AA145:AA154" si="226">SUMIFS($J:$J,$A:$A,$O:$O,$B:$B,P145)</f>
        <v>1574.264</v>
      </c>
      <c r="AB145" s="33">
        <f t="shared" ref="AB145:AB154" si="227">AA145-T145</f>
        <v>1123.864</v>
      </c>
      <c r="AC145" s="35">
        <f t="shared" si="198"/>
        <v>0.0815828405588375</v>
      </c>
      <c r="AD145" s="36">
        <f t="shared" ref="AD145:AD154" si="228">AF145/30</f>
        <v>17414.1666666667</v>
      </c>
      <c r="AE145" s="54">
        <f t="shared" ref="AE145:AE154" si="229">X145+Z145+AE134</f>
        <v>169738.79</v>
      </c>
      <c r="AF145" s="36">
        <v>522425</v>
      </c>
      <c r="AG145" s="40">
        <f t="shared" ref="AG145:AG152" si="230">R145-AD145</f>
        <v>-5429.4866666667</v>
      </c>
      <c r="AJ145" s="22"/>
    </row>
    <row r="146" spans="1:36" s="30" customFormat="1" ht="21" customHeight="1">
      <c r="A146" s="29">
        <v>46159</v>
      </c>
      <c r="B146" s="30" t="s">
        <v>9</v>
      </c>
      <c r="C146" s="22">
        <v>45</v>
      </c>
      <c r="D146" s="23">
        <v>15276.39</v>
      </c>
      <c r="E146" s="23">
        <v>778.9675</v>
      </c>
      <c r="F146" s="23">
        <v>467.88</v>
      </c>
      <c r="G146" s="23">
        <v>311.0875</v>
      </c>
      <c r="H146" s="23">
        <v>22231.72</v>
      </c>
      <c r="I146" s="50">
        <v>-17.85</v>
      </c>
      <c r="J146" s="23">
        <v>2266.127</v>
      </c>
      <c r="K146" s="30"/>
      <c r="O146" s="31">
        <v>46156</v>
      </c>
      <c r="P146" s="32" t="s">
        <v>9</v>
      </c>
      <c r="Q146" s="32">
        <f t="shared" si="218"/>
        <v>35</v>
      </c>
      <c r="R146" s="33">
        <f t="shared" si="219"/>
        <v>12620.83</v>
      </c>
      <c r="S146" s="33">
        <f t="shared" si="220"/>
        <v>640.8785</v>
      </c>
      <c r="T146" s="32">
        <f t="shared" si="221"/>
        <v>452.27</v>
      </c>
      <c r="U146" s="33">
        <f t="shared" si="196"/>
        <v>188.6085</v>
      </c>
      <c r="V146" s="34">
        <f t="shared" si="222"/>
        <v>0.0358352025976105</v>
      </c>
      <c r="W146" s="34">
        <f t="shared" si="223"/>
        <v>0.0149442231612342</v>
      </c>
      <c r="X146" s="32">
        <f t="shared" si="224"/>
        <v>-371.18</v>
      </c>
      <c r="Y146" s="34">
        <f t="shared" si="197"/>
        <v>-0.033788144564977</v>
      </c>
      <c r="Z146" s="33">
        <f t="shared" si="225"/>
        <v>11356.69</v>
      </c>
      <c r="AA146" s="33">
        <f t="shared" si="226"/>
        <v>1129.002</v>
      </c>
      <c r="AB146" s="33">
        <f t="shared" si="227"/>
        <v>676.732</v>
      </c>
      <c r="AC146" s="35">
        <f t="shared" si="198"/>
        <v>0.0595888414670119</v>
      </c>
      <c r="AD146" s="36">
        <f t="shared" si="228"/>
        <v>14270.7</v>
      </c>
      <c r="AE146" s="54">
        <f t="shared" si="229"/>
        <v>139371.09</v>
      </c>
      <c r="AF146" s="36">
        <v>428121</v>
      </c>
      <c r="AG146" s="40">
        <f t="shared" si="230"/>
        <v>-1649.87</v>
      </c>
      <c r="AJ146" s="22"/>
    </row>
    <row r="147" spans="1:36" s="30" customFormat="1" ht="21" customHeight="1">
      <c r="A147" s="29">
        <v>46159</v>
      </c>
      <c r="B147" s="30" t="s">
        <v>11</v>
      </c>
      <c r="C147" s="22">
        <v>25</v>
      </c>
      <c r="D147" s="23">
        <v>6125.53</v>
      </c>
      <c r="E147" s="23">
        <v>345.3045</v>
      </c>
      <c r="F147" s="23">
        <v>447.17</v>
      </c>
      <c r="G147" s="23">
        <v>-101.865499999999</v>
      </c>
      <c r="H147" s="23">
        <v>9365.3</v>
      </c>
      <c r="I147" s="50">
        <v>-353.08</v>
      </c>
      <c r="J147" s="23">
        <v>967.05</v>
      </c>
      <c r="K147" s="30"/>
      <c r="O147" s="31">
        <v>46156</v>
      </c>
      <c r="P147" s="32" t="s">
        <v>11</v>
      </c>
      <c r="Q147" s="32">
        <f t="shared" si="218"/>
        <v>34</v>
      </c>
      <c r="R147" s="33">
        <f t="shared" si="219"/>
        <v>9536.45</v>
      </c>
      <c r="S147" s="33">
        <f t="shared" si="220"/>
        <v>557.6445</v>
      </c>
      <c r="T147" s="32">
        <f t="shared" si="221"/>
        <v>440.87</v>
      </c>
      <c r="U147" s="33">
        <f t="shared" si="196"/>
        <v>116.7745</v>
      </c>
      <c r="V147" s="34">
        <f t="shared" si="222"/>
        <v>0.0462299912441212</v>
      </c>
      <c r="W147" s="34">
        <f t="shared" si="223"/>
        <v>0.0122450702305365</v>
      </c>
      <c r="X147" s="32">
        <f t="shared" si="224"/>
        <v>0</v>
      </c>
      <c r="Y147" s="34">
        <f t="shared" si="197"/>
        <v>0</v>
      </c>
      <c r="Z147" s="33">
        <f t="shared" si="225"/>
        <v>6755.64</v>
      </c>
      <c r="AA147" s="33">
        <f t="shared" si="226"/>
        <v>744.6785</v>
      </c>
      <c r="AB147" s="33">
        <f t="shared" si="227"/>
        <v>303.8085</v>
      </c>
      <c r="AC147" s="35">
        <f t="shared" si="198"/>
        <v>0.044971090821891</v>
      </c>
      <c r="AD147" s="36">
        <f t="shared" si="228"/>
        <v>16805.4</v>
      </c>
      <c r="AE147" s="54">
        <f t="shared" si="229"/>
        <v>76765.41</v>
      </c>
      <c r="AF147" s="36">
        <v>504162</v>
      </c>
      <c r="AG147" s="40">
        <f t="shared" si="230"/>
        <v>-7268.95</v>
      </c>
      <c r="AJ147" s="22"/>
    </row>
    <row r="148" spans="1:36" s="30" customFormat="1" ht="21" customHeight="1">
      <c r="A148" s="29">
        <v>46159</v>
      </c>
      <c r="B148" s="30" t="s">
        <v>4</v>
      </c>
      <c r="C148" s="22">
        <v>0</v>
      </c>
      <c r="D148" s="23">
        <v>0</v>
      </c>
      <c r="E148" s="23">
        <v>0</v>
      </c>
      <c r="F148" s="23">
        <v>0</v>
      </c>
      <c r="G148" s="23">
        <v>0</v>
      </c>
      <c r="H148" s="23">
        <v>0</v>
      </c>
      <c r="I148" s="50">
        <v>0</v>
      </c>
      <c r="J148" s="23">
        <v>0</v>
      </c>
      <c r="K148" s="30"/>
      <c r="O148" s="31">
        <v>46156</v>
      </c>
      <c r="P148" s="32" t="s">
        <v>4</v>
      </c>
      <c r="Q148" s="32">
        <f t="shared" si="218"/>
        <v>0</v>
      </c>
      <c r="R148" s="33">
        <f t="shared" si="219"/>
        <v>0</v>
      </c>
      <c r="S148" s="33">
        <f t="shared" si="220"/>
        <v>0</v>
      </c>
      <c r="T148" s="32">
        <f t="shared" si="221"/>
        <v>0</v>
      </c>
      <c r="U148" s="33">
        <f t="shared" si="196"/>
        <v>0</v>
      </c>
      <c r="V148" s="34">
        <f t="shared" si="222"/>
        <v>0</v>
      </c>
      <c r="W148" s="34">
        <f t="shared" si="223"/>
        <v>0</v>
      </c>
      <c r="X148" s="32">
        <f t="shared" si="224"/>
        <v>0</v>
      </c>
      <c r="Y148" s="34">
        <f t="shared" si="197"/>
        <v>0</v>
      </c>
      <c r="Z148" s="33">
        <f t="shared" si="225"/>
        <v>0</v>
      </c>
      <c r="AA148" s="33">
        <f t="shared" si="226"/>
        <v>0</v>
      </c>
      <c r="AB148" s="33">
        <f t="shared" si="227"/>
        <v>0</v>
      </c>
      <c r="AC148" s="35">
        <f t="shared" si="198"/>
        <v>0</v>
      </c>
      <c r="AD148" s="36">
        <f t="shared" si="228"/>
        <v>0</v>
      </c>
      <c r="AE148" s="54">
        <f t="shared" si="229"/>
        <v>240.98</v>
      </c>
      <c r="AF148" s="36">
        <v>0</v>
      </c>
      <c r="AG148" s="40">
        <f t="shared" si="230"/>
        <v>0</v>
      </c>
      <c r="AJ148" s="22"/>
    </row>
    <row r="149" spans="1:36" s="30" customFormat="1" ht="21" customHeight="1">
      <c r="A149" s="29">
        <v>46159</v>
      </c>
      <c r="B149" s="30" t="s">
        <v>19</v>
      </c>
      <c r="C149" s="22">
        <v>0</v>
      </c>
      <c r="D149" s="23">
        <v>0</v>
      </c>
      <c r="E149" s="23">
        <v>0</v>
      </c>
      <c r="F149" s="23">
        <v>10.2</v>
      </c>
      <c r="G149" s="23">
        <v>-10.2</v>
      </c>
      <c r="H149" s="23">
        <v>195.76</v>
      </c>
      <c r="I149" s="50">
        <v>0</v>
      </c>
      <c r="J149" s="23">
        <v>17.936</v>
      </c>
      <c r="O149" s="31">
        <v>46156</v>
      </c>
      <c r="P149" s="32" t="s">
        <v>19</v>
      </c>
      <c r="Q149" s="32">
        <f t="shared" si="218"/>
        <v>1</v>
      </c>
      <c r="R149" s="33">
        <f t="shared" si="219"/>
        <v>190.76</v>
      </c>
      <c r="S149" s="33">
        <f t="shared" si="220"/>
        <v>9.14799999999998</v>
      </c>
      <c r="T149" s="32">
        <f t="shared" si="221"/>
        <v>9.9</v>
      </c>
      <c r="U149" s="33">
        <f t="shared" si="196"/>
        <v>-0.75200000000002</v>
      </c>
      <c r="V149" s="34">
        <f t="shared" si="222"/>
        <v>0.0518976724680226</v>
      </c>
      <c r="W149" s="34">
        <f t="shared" si="223"/>
        <v>-0.00394212623191455</v>
      </c>
      <c r="X149" s="32">
        <f t="shared" si="224"/>
        <v>0</v>
      </c>
      <c r="Y149" s="34">
        <f t="shared" si="197"/>
        <v>0</v>
      </c>
      <c r="Z149" s="33">
        <f t="shared" si="225"/>
        <v>190.76</v>
      </c>
      <c r="AA149" s="33">
        <f t="shared" si="226"/>
        <v>18.686</v>
      </c>
      <c r="AB149" s="33">
        <f t="shared" si="227"/>
        <v>8.786</v>
      </c>
      <c r="AC149" s="35">
        <f t="shared" si="198"/>
        <v>0.0460578737680856</v>
      </c>
      <c r="AD149" s="36">
        <f t="shared" si="228"/>
        <v>0</v>
      </c>
      <c r="AE149" s="54">
        <f t="shared" si="229"/>
        <v>4760.02</v>
      </c>
      <c r="AF149" s="36">
        <v>0</v>
      </c>
      <c r="AG149" s="40">
        <f t="shared" si="230"/>
        <v>190.76</v>
      </c>
      <c r="AJ149" s="22"/>
    </row>
    <row r="150" spans="1:36" s="30" customFormat="1" ht="21" customHeight="1">
      <c r="A150" s="29">
        <v>46159</v>
      </c>
      <c r="B150" s="30" t="s">
        <v>18</v>
      </c>
      <c r="C150" s="22">
        <v>20</v>
      </c>
      <c r="D150" s="23">
        <v>5109.29</v>
      </c>
      <c r="E150" s="23">
        <v>307.6535</v>
      </c>
      <c r="F150" s="23">
        <v>264.1</v>
      </c>
      <c r="G150" s="23">
        <v>43.5534999999999</v>
      </c>
      <c r="H150" s="23">
        <v>4302.72</v>
      </c>
      <c r="I150" s="50">
        <v>0</v>
      </c>
      <c r="J150" s="23">
        <v>443.382</v>
      </c>
      <c r="O150" s="31">
        <v>46156</v>
      </c>
      <c r="P150" s="32" t="s">
        <v>18</v>
      </c>
      <c r="Q150" s="32">
        <f t="shared" si="218"/>
        <v>11</v>
      </c>
      <c r="R150" s="33">
        <f t="shared" si="219"/>
        <v>3726.24</v>
      </c>
      <c r="S150" s="33">
        <f t="shared" si="220"/>
        <v>219.485</v>
      </c>
      <c r="T150" s="32">
        <f t="shared" si="221"/>
        <v>214.81</v>
      </c>
      <c r="U150" s="33">
        <f t="shared" si="196"/>
        <v>4.67500000000001</v>
      </c>
      <c r="V150" s="34">
        <f t="shared" si="222"/>
        <v>0.0576479239125768</v>
      </c>
      <c r="W150" s="34">
        <f t="shared" si="223"/>
        <v>0.00125461591309202</v>
      </c>
      <c r="X150" s="32">
        <f t="shared" si="224"/>
        <v>0</v>
      </c>
      <c r="Y150" s="34">
        <f t="shared" si="197"/>
        <v>0</v>
      </c>
      <c r="Z150" s="33">
        <f t="shared" si="225"/>
        <v>3666.72</v>
      </c>
      <c r="AA150" s="33">
        <f t="shared" si="226"/>
        <v>383.12</v>
      </c>
      <c r="AB150" s="33">
        <f t="shared" si="227"/>
        <v>168.31</v>
      </c>
      <c r="AC150" s="35">
        <f t="shared" si="198"/>
        <v>0.0459020596064057</v>
      </c>
      <c r="AD150" s="36">
        <f t="shared" si="228"/>
        <v>7399.8</v>
      </c>
      <c r="AE150" s="54">
        <f t="shared" si="229"/>
        <v>43008.05</v>
      </c>
      <c r="AF150" s="36">
        <v>221994</v>
      </c>
      <c r="AG150" s="40">
        <f t="shared" si="230"/>
        <v>-3673.56</v>
      </c>
      <c r="AJ150" s="22"/>
    </row>
    <row r="151" spans="1:36" s="30" customFormat="1" ht="21" customHeight="1">
      <c r="A151" s="29">
        <v>46159</v>
      </c>
      <c r="B151" s="30" t="s">
        <v>22</v>
      </c>
      <c r="C151" s="22">
        <v>10</v>
      </c>
      <c r="D151" s="23">
        <v>2286.8</v>
      </c>
      <c r="E151" s="23">
        <v>127.152</v>
      </c>
      <c r="F151" s="23">
        <v>169.18</v>
      </c>
      <c r="G151" s="23">
        <v>-42.0279999999999</v>
      </c>
      <c r="H151" s="23">
        <v>2923.78</v>
      </c>
      <c r="I151" s="50">
        <v>-294.68</v>
      </c>
      <c r="J151" s="23">
        <v>305.565</v>
      </c>
      <c r="K151" s="30"/>
      <c r="O151" s="31">
        <v>46156</v>
      </c>
      <c r="P151" s="32" t="s">
        <v>22</v>
      </c>
      <c r="Q151" s="32">
        <f t="shared" si="218"/>
        <v>10</v>
      </c>
      <c r="R151" s="33">
        <f t="shared" si="219"/>
        <v>2589.92</v>
      </c>
      <c r="S151" s="33">
        <f t="shared" si="220"/>
        <v>145.203</v>
      </c>
      <c r="T151" s="32">
        <f t="shared" si="221"/>
        <v>169.99</v>
      </c>
      <c r="U151" s="33">
        <f t="shared" si="196"/>
        <v>-24.787</v>
      </c>
      <c r="V151" s="34">
        <f t="shared" si="222"/>
        <v>0.0656352319762773</v>
      </c>
      <c r="W151" s="34">
        <f t="shared" si="223"/>
        <v>-0.00957056588620498</v>
      </c>
      <c r="X151" s="32">
        <f t="shared" si="224"/>
        <v>0</v>
      </c>
      <c r="Y151" s="34">
        <f t="shared" si="197"/>
        <v>0</v>
      </c>
      <c r="Z151" s="33">
        <f t="shared" si="225"/>
        <v>1798.2</v>
      </c>
      <c r="AA151" s="33">
        <f t="shared" si="226"/>
        <v>204.341</v>
      </c>
      <c r="AB151" s="33">
        <f t="shared" si="227"/>
        <v>34.351</v>
      </c>
      <c r="AC151" s="35">
        <f t="shared" si="198"/>
        <v>0.0191029918807697</v>
      </c>
      <c r="AD151" s="36">
        <f t="shared" si="228"/>
        <v>4861.06666666667</v>
      </c>
      <c r="AE151" s="54">
        <f t="shared" si="229"/>
        <v>23814.31</v>
      </c>
      <c r="AF151" s="36">
        <v>145832</v>
      </c>
      <c r="AG151" s="40">
        <f t="shared" si="230"/>
        <v>-2271.14666666667</v>
      </c>
      <c r="AJ151" s="22"/>
    </row>
    <row r="152" spans="1:36" s="30" customFormat="1" ht="21" customHeight="1">
      <c r="A152" s="29">
        <v>46159</v>
      </c>
      <c r="B152" s="30" t="s">
        <v>26</v>
      </c>
      <c r="C152" s="22">
        <v>0</v>
      </c>
      <c r="D152" s="23">
        <v>0</v>
      </c>
      <c r="E152" s="23">
        <v>0</v>
      </c>
      <c r="F152" s="23">
        <v>28.23</v>
      </c>
      <c r="G152" s="23">
        <v>-28.23</v>
      </c>
      <c r="H152" s="23">
        <v>163.76</v>
      </c>
      <c r="I152" s="50">
        <v>0</v>
      </c>
      <c r="J152" s="23">
        <v>16.226</v>
      </c>
      <c r="K152" s="30"/>
      <c r="O152" s="31">
        <v>46156</v>
      </c>
      <c r="P152" s="32" t="s">
        <v>26</v>
      </c>
      <c r="Q152" s="32">
        <f t="shared" si="218"/>
        <v>0</v>
      </c>
      <c r="R152" s="33">
        <f t="shared" si="219"/>
        <v>0</v>
      </c>
      <c r="S152" s="33">
        <f t="shared" si="220"/>
        <v>0</v>
      </c>
      <c r="T152" s="32">
        <f t="shared" si="221"/>
        <v>20.59</v>
      </c>
      <c r="U152" s="33">
        <f t="shared" si="196"/>
        <v>-20.59</v>
      </c>
      <c r="V152" s="34">
        <f t="shared" si="222"/>
        <v>0</v>
      </c>
      <c r="W152" s="34">
        <f t="shared" si="223"/>
        <v>0</v>
      </c>
      <c r="X152" s="32">
        <f t="shared" si="224"/>
        <v>0</v>
      </c>
      <c r="Y152" s="34">
        <f t="shared" si="197"/>
        <v>0</v>
      </c>
      <c r="Z152" s="33">
        <f t="shared" si="225"/>
        <v>0</v>
      </c>
      <c r="AA152" s="33">
        <f t="shared" si="226"/>
        <v>0</v>
      </c>
      <c r="AB152" s="33">
        <f t="shared" si="227"/>
        <v>-20.59</v>
      </c>
      <c r="AC152" s="35">
        <f t="shared" si="198"/>
        <v>0</v>
      </c>
      <c r="AD152" s="36">
        <f t="shared" si="228"/>
        <v>0</v>
      </c>
      <c r="AE152" s="54">
        <f t="shared" si="229"/>
        <v>176.76</v>
      </c>
      <c r="AF152" s="36">
        <v>0</v>
      </c>
      <c r="AG152" s="40">
        <f t="shared" si="230"/>
        <v>0</v>
      </c>
      <c r="AJ152" s="22"/>
    </row>
    <row r="153" spans="1:36" s="30" customFormat="1" ht="21" customHeight="1">
      <c r="A153" s="29">
        <v>46159</v>
      </c>
      <c r="B153" s="30" t="s">
        <v>27</v>
      </c>
      <c r="C153" s="22">
        <v>3</v>
      </c>
      <c r="D153" s="23">
        <v>473.94</v>
      </c>
      <c r="E153" s="23">
        <v>49.9099999999999</v>
      </c>
      <c r="F153" s="23">
        <v>35.48</v>
      </c>
      <c r="G153" s="23">
        <v>14.4299999999999</v>
      </c>
      <c r="H153" s="23">
        <v>631.92</v>
      </c>
      <c r="I153" s="50">
        <v>0</v>
      </c>
      <c r="J153" s="23">
        <v>96.2099999999999</v>
      </c>
      <c r="K153" s="30"/>
      <c r="O153" s="31">
        <v>46156</v>
      </c>
      <c r="P153" s="32" t="s">
        <v>27</v>
      </c>
      <c r="Q153" s="32">
        <f t="shared" si="218"/>
        <v>0</v>
      </c>
      <c r="R153" s="33">
        <f t="shared" si="219"/>
        <v>0</v>
      </c>
      <c r="S153" s="33">
        <f t="shared" si="220"/>
        <v>0</v>
      </c>
      <c r="T153" s="32">
        <f t="shared" si="221"/>
        <v>21.95</v>
      </c>
      <c r="U153" s="33">
        <f t="shared" si="196"/>
        <v>-21.95</v>
      </c>
      <c r="V153" s="34">
        <f t="shared" si="222"/>
        <v>0</v>
      </c>
      <c r="W153" s="34">
        <f t="shared" si="223"/>
        <v>0</v>
      </c>
      <c r="X153" s="32">
        <f t="shared" si="224"/>
        <v>0</v>
      </c>
      <c r="Y153" s="34">
        <f t="shared" si="197"/>
        <v>0</v>
      </c>
      <c r="Z153" s="33">
        <f t="shared" si="225"/>
        <v>0</v>
      </c>
      <c r="AA153" s="33">
        <f t="shared" si="226"/>
        <v>0</v>
      </c>
      <c r="AB153" s="33">
        <f t="shared" si="227"/>
        <v>-21.95</v>
      </c>
      <c r="AC153" s="35">
        <f t="shared" si="198"/>
        <v>0</v>
      </c>
      <c r="AD153" s="36">
        <f t="shared" si="228"/>
        <v>0</v>
      </c>
      <c r="AE153" s="54">
        <f t="shared" si="229"/>
        <v>1373.84</v>
      </c>
      <c r="AF153" s="36">
        <v>0</v>
      </c>
      <c r="AG153" s="40"/>
      <c r="AJ153" s="22"/>
    </row>
    <row r="154" spans="1:36" s="30" customFormat="1" ht="21" customHeight="1">
      <c r="A154" s="29">
        <v>46160</v>
      </c>
      <c r="B154" s="30" t="s">
        <v>7</v>
      </c>
      <c r="C154" s="22">
        <v>32</v>
      </c>
      <c r="D154" s="23">
        <v>7905.26999999999</v>
      </c>
      <c r="E154" s="23">
        <v>508.0495</v>
      </c>
      <c r="F154" s="23">
        <v>450.73</v>
      </c>
      <c r="G154" s="23">
        <v>57.3195000000002</v>
      </c>
      <c r="H154" s="23">
        <v>8640.33</v>
      </c>
      <c r="I154" s="50">
        <v>0</v>
      </c>
      <c r="J154" s="23">
        <v>957.438</v>
      </c>
      <c r="K154" s="30"/>
      <c r="O154" s="31"/>
      <c r="P154" s="32"/>
      <c r="Q154" s="32">
        <f t="shared" si="218"/>
        <v>0</v>
      </c>
      <c r="R154" s="33">
        <f t="shared" si="219"/>
        <v>0</v>
      </c>
      <c r="S154" s="33">
        <f t="shared" si="220"/>
        <v>0</v>
      </c>
      <c r="T154" s="32">
        <f t="shared" si="221"/>
        <v>0</v>
      </c>
      <c r="U154" s="33">
        <f t="shared" si="196"/>
        <v>0</v>
      </c>
      <c r="V154" s="34">
        <f t="shared" si="222"/>
        <v>0</v>
      </c>
      <c r="W154" s="34">
        <f t="shared" si="223"/>
        <v>0</v>
      </c>
      <c r="X154" s="32">
        <f t="shared" si="224"/>
        <v>0</v>
      </c>
      <c r="Y154" s="34">
        <f t="shared" si="197"/>
        <v>0</v>
      </c>
      <c r="Z154" s="33">
        <f t="shared" si="225"/>
        <v>0</v>
      </c>
      <c r="AA154" s="33">
        <f t="shared" si="226"/>
        <v>0</v>
      </c>
      <c r="AB154" s="33">
        <f t="shared" si="227"/>
        <v>0</v>
      </c>
      <c r="AC154" s="35">
        <f t="shared" si="198"/>
        <v>0</v>
      </c>
      <c r="AD154" s="36">
        <f t="shared" si="228"/>
        <v>0</v>
      </c>
      <c r="AE154" s="54">
        <f t="shared" si="229"/>
        <v>0</v>
      </c>
      <c r="AF154" s="36">
        <v>0</v>
      </c>
      <c r="AG154" s="40"/>
      <c r="AJ154" s="22"/>
    </row>
    <row r="155" spans="1:36" s="30" customFormat="1" ht="21" customHeight="1">
      <c r="A155" s="29">
        <v>46160</v>
      </c>
      <c r="B155" s="30" t="s">
        <v>9</v>
      </c>
      <c r="C155" s="22">
        <v>20</v>
      </c>
      <c r="D155" s="23">
        <v>7892.85</v>
      </c>
      <c r="E155" s="23">
        <v>355.082500000001</v>
      </c>
      <c r="F155" s="23">
        <v>433.51</v>
      </c>
      <c r="G155" s="23">
        <v>-78.4274999999996</v>
      </c>
      <c r="H155" s="23">
        <v>7872.11</v>
      </c>
      <c r="I155" s="50">
        <v>0</v>
      </c>
      <c r="J155" s="23">
        <v>753.929000000001</v>
      </c>
      <c r="O155" s="51" t="s">
        <v>50904</v>
      </c>
      <c r="P155" s="51"/>
      <c r="Q155" s="42">
        <f t="shared" ref="Q155:T155" si="231">SUM(Q145:Q154)</f>
        <v>136</v>
      </c>
      <c r="R155" s="42">
        <f t="shared" si="231"/>
        <v>40648.88</v>
      </c>
      <c r="S155" s="42">
        <f t="shared" si="231"/>
        <v>2275.734</v>
      </c>
      <c r="T155" s="42">
        <f t="shared" si="231"/>
        <v>1780.78</v>
      </c>
      <c r="U155" s="46">
        <f t="shared" si="196"/>
        <v>494.954</v>
      </c>
      <c r="V155" s="52">
        <f>T155/R155</f>
        <v>0.0438088331093009</v>
      </c>
      <c r="W155" s="52">
        <f>U155/R155</f>
        <v>0.0121763256453806</v>
      </c>
      <c r="X155" s="42">
        <f t="shared" ref="X155:AB155" si="232">SUM(X145:X154)</f>
        <v>-499.64</v>
      </c>
      <c r="Y155" s="52">
        <f t="shared" si="197"/>
        <v>-0.0134877042531188</v>
      </c>
      <c r="Z155" s="42">
        <f t="shared" si="232"/>
        <v>37543.75</v>
      </c>
      <c r="AA155" s="42">
        <f t="shared" si="232"/>
        <v>4054.0915</v>
      </c>
      <c r="AB155" s="42">
        <f t="shared" si="232"/>
        <v>2273.3115</v>
      </c>
      <c r="AC155" s="53">
        <f t="shared" si="198"/>
        <v>0.0605509971699684</v>
      </c>
      <c r="AD155" s="42">
        <f t="shared" ref="AD155:AF155" si="233">SUM(AD145:AD154)</f>
        <v>60751.1333333333</v>
      </c>
      <c r="AE155" s="42">
        <f t="shared" si="233"/>
        <v>459249.25</v>
      </c>
      <c r="AF155" s="42">
        <f t="shared" si="233"/>
        <v>1822534</v>
      </c>
      <c r="AG155" s="40"/>
      <c r="AJ155" s="22"/>
    </row>
    <row r="156" spans="1:36" s="30" customFormat="1" ht="21" customHeight="1">
      <c r="A156" s="29">
        <v>46160</v>
      </c>
      <c r="B156" s="30" t="s">
        <v>11</v>
      </c>
      <c r="C156" s="22">
        <v>23</v>
      </c>
      <c r="D156" s="23">
        <v>5791.87</v>
      </c>
      <c r="E156" s="23">
        <v>302.9215</v>
      </c>
      <c r="F156" s="23">
        <v>424.51</v>
      </c>
      <c r="G156" s="23">
        <v>-121.5885</v>
      </c>
      <c r="H156" s="23">
        <v>4782.66</v>
      </c>
      <c r="I156" s="50">
        <v>-493.06</v>
      </c>
      <c r="J156" s="23">
        <v>488.461</v>
      </c>
      <c r="O156" s="31">
        <v>46157</v>
      </c>
      <c r="P156" s="32" t="s">
        <v>7</v>
      </c>
      <c r="Q156" s="32">
        <f t="shared" ref="Q156:Q165" si="234">SUMIFS($C:$C,$A:$A,$O:$O,$B:$B,P156)</f>
        <v>47</v>
      </c>
      <c r="R156" s="33">
        <f t="shared" ref="R156:R165" si="235">SUMIFS($D:$D,$A:$A,$O:$O,$B:$B,P156)</f>
        <v>10460.31</v>
      </c>
      <c r="S156" s="33">
        <f t="shared" ref="S156:S165" si="236">SUMIFS($E:$E,$A:$A,$O:$O,$B:$B,P156)</f>
        <v>618.5345</v>
      </c>
      <c r="T156" s="32">
        <f t="shared" ref="T156:T165" si="237">SUMIFS($F:$F,$A:$A,$O:$O,$B:$B,P156)</f>
        <v>383.64</v>
      </c>
      <c r="U156" s="33">
        <f t="shared" si="196"/>
        <v>234.8945</v>
      </c>
      <c r="V156" s="34">
        <f t="shared" ref="V156:V165" si="238">IFERROR(T156/R156,0)</f>
        <v>0.0366757772953192</v>
      </c>
      <c r="W156" s="34">
        <f t="shared" ref="W156:W165" si="239">IFERROR(U156/R156,0)</f>
        <v>0.0224557876391809</v>
      </c>
      <c r="X156" s="32">
        <f t="shared" ref="X156:X165" si="240">SUMIFS($I:$I,$A:$A,$O:$O,$B:$B,P156)</f>
        <v>-554.18</v>
      </c>
      <c r="Y156" s="34">
        <f t="shared" si="197"/>
        <v>-0.624977444965716</v>
      </c>
      <c r="Z156" s="33">
        <f t="shared" ref="Z156:Z165" si="241">SUMIFS($H:$H,$A:$A,$O:$O,$B:$B,P156)</f>
        <v>1440.9</v>
      </c>
      <c r="AA156" s="33">
        <f t="shared" ref="AA156:AA165" si="242">SUMIFS($J:$J,$A:$A,$O:$O,$B:$B,P156)</f>
        <v>152.412</v>
      </c>
      <c r="AB156" s="33">
        <f t="shared" ref="AB156:AB165" si="243">AA156-T156</f>
        <v>-231.228</v>
      </c>
      <c r="AC156" s="35">
        <f t="shared" si="198"/>
        <v>-0.160474703310431</v>
      </c>
      <c r="AD156" s="36">
        <f t="shared" ref="AD156:AD165" si="244">AF156/30</f>
        <v>17414.1666666667</v>
      </c>
      <c r="AE156" s="54">
        <f t="shared" ref="AE156:AE165" si="245">X156+Z156+AE145</f>
        <v>170625.51</v>
      </c>
      <c r="AF156" s="36">
        <v>522425</v>
      </c>
      <c r="AG156" s="40">
        <f t="shared" ref="AG156:AG163" si="246">R156-AD156</f>
        <v>-6953.8566666667</v>
      </c>
      <c r="AJ156" s="22"/>
    </row>
    <row r="157" spans="1:36" s="30" customFormat="1" ht="21" customHeight="1">
      <c r="A157" s="29">
        <v>46160</v>
      </c>
      <c r="B157" s="30" t="s">
        <v>4</v>
      </c>
      <c r="C157" s="22">
        <v>0</v>
      </c>
      <c r="D157" s="23">
        <v>0</v>
      </c>
      <c r="E157" s="23">
        <v>0</v>
      </c>
      <c r="F157" s="23">
        <v>0</v>
      </c>
      <c r="G157" s="23">
        <v>0</v>
      </c>
      <c r="H157" s="23">
        <v>0</v>
      </c>
      <c r="I157" s="50">
        <v>0</v>
      </c>
      <c r="J157" s="23">
        <v>0</v>
      </c>
      <c r="O157" s="31">
        <v>46157</v>
      </c>
      <c r="P157" s="32" t="s">
        <v>9</v>
      </c>
      <c r="Q157" s="32">
        <f t="shared" si="234"/>
        <v>41</v>
      </c>
      <c r="R157" s="33">
        <f t="shared" si="235"/>
        <v>14897.83</v>
      </c>
      <c r="S157" s="33">
        <f t="shared" si="236"/>
        <v>776.107500000001</v>
      </c>
      <c r="T157" s="32">
        <f t="shared" si="237"/>
        <v>407.57</v>
      </c>
      <c r="U157" s="33">
        <f t="shared" si="196"/>
        <v>368.537500000001</v>
      </c>
      <c r="V157" s="34">
        <f t="shared" si="238"/>
        <v>0.0273576755809403</v>
      </c>
      <c r="W157" s="34">
        <f t="shared" si="239"/>
        <v>0.0247376631361749</v>
      </c>
      <c r="X157" s="32">
        <f t="shared" si="240"/>
        <v>-292.04</v>
      </c>
      <c r="Y157" s="34">
        <f t="shared" si="197"/>
        <v>-0.0984698797618165</v>
      </c>
      <c r="Z157" s="33">
        <f t="shared" si="241"/>
        <v>3257.82</v>
      </c>
      <c r="AA157" s="33">
        <f t="shared" si="242"/>
        <v>339.45</v>
      </c>
      <c r="AB157" s="33">
        <f t="shared" si="243"/>
        <v>-68.12</v>
      </c>
      <c r="AC157" s="35">
        <f t="shared" si="198"/>
        <v>-0.0209096880736198</v>
      </c>
      <c r="AD157" s="36">
        <f t="shared" si="244"/>
        <v>14270.7</v>
      </c>
      <c r="AE157" s="54">
        <f t="shared" si="245"/>
        <v>142336.87</v>
      </c>
      <c r="AF157" s="36">
        <v>428121</v>
      </c>
      <c r="AG157" s="40">
        <f t="shared" si="246"/>
        <v>627.129999999999</v>
      </c>
      <c r="AJ157" s="22"/>
    </row>
    <row r="158" spans="1:36" s="30" customFormat="1" ht="21" customHeight="1">
      <c r="A158" s="29">
        <v>46160</v>
      </c>
      <c r="B158" s="30" t="s">
        <v>19</v>
      </c>
      <c r="C158" s="22">
        <v>1</v>
      </c>
      <c r="D158" s="23">
        <v>195.76</v>
      </c>
      <c r="E158" s="23">
        <v>8.14799999999998</v>
      </c>
      <c r="F158" s="23">
        <v>0.3</v>
      </c>
      <c r="G158" s="23">
        <v>7.84799999999998</v>
      </c>
      <c r="H158" s="23">
        <v>195.76</v>
      </c>
      <c r="I158" s="50">
        <v>0</v>
      </c>
      <c r="J158" s="23">
        <v>17.936</v>
      </c>
      <c r="O158" s="31">
        <v>46157</v>
      </c>
      <c r="P158" s="32" t="s">
        <v>11</v>
      </c>
      <c r="Q158" s="32">
        <f t="shared" si="234"/>
        <v>17</v>
      </c>
      <c r="R158" s="33">
        <f t="shared" si="235"/>
        <v>3290.68</v>
      </c>
      <c r="S158" s="33">
        <f t="shared" si="236"/>
        <v>176.248</v>
      </c>
      <c r="T158" s="32">
        <f t="shared" si="237"/>
        <v>427.96</v>
      </c>
      <c r="U158" s="33">
        <f t="shared" si="196"/>
        <v>-251.712</v>
      </c>
      <c r="V158" s="34">
        <f t="shared" si="238"/>
        <v>0.130052147276551</v>
      </c>
      <c r="W158" s="34">
        <f t="shared" si="239"/>
        <v>-0.0764923967082791</v>
      </c>
      <c r="X158" s="32">
        <f t="shared" si="240"/>
        <v>0</v>
      </c>
      <c r="Y158" s="34">
        <f t="shared" si="197"/>
        <v>0</v>
      </c>
      <c r="Z158" s="33">
        <f t="shared" si="241"/>
        <v>2017.85</v>
      </c>
      <c r="AA158" s="33">
        <f t="shared" si="242"/>
        <v>198.3255</v>
      </c>
      <c r="AB158" s="33">
        <f t="shared" si="243"/>
        <v>-229.6345</v>
      </c>
      <c r="AC158" s="35">
        <f t="shared" si="198"/>
        <v>-0.113801570979012</v>
      </c>
      <c r="AD158" s="36">
        <f t="shared" si="244"/>
        <v>16805.4</v>
      </c>
      <c r="AE158" s="54">
        <f t="shared" si="245"/>
        <v>78783.26</v>
      </c>
      <c r="AF158" s="36">
        <v>504162</v>
      </c>
      <c r="AG158" s="40">
        <f t="shared" si="246"/>
        <v>-13514.72</v>
      </c>
      <c r="AJ158" s="22"/>
    </row>
    <row r="159" spans="1:36" s="30" customFormat="1" ht="21" customHeight="1">
      <c r="A159" s="29">
        <v>46160</v>
      </c>
      <c r="B159" s="30" t="s">
        <v>18</v>
      </c>
      <c r="C159" s="22">
        <v>12</v>
      </c>
      <c r="D159" s="23">
        <v>4291</v>
      </c>
      <c r="E159" s="23">
        <v>225.102</v>
      </c>
      <c r="F159" s="23">
        <v>250.83</v>
      </c>
      <c r="G159" s="23">
        <v>-25.728</v>
      </c>
      <c r="H159" s="23">
        <v>3306.02</v>
      </c>
      <c r="I159" s="50">
        <v>-236.98</v>
      </c>
      <c r="J159" s="23">
        <v>367.806</v>
      </c>
      <c r="O159" s="31">
        <v>46157</v>
      </c>
      <c r="P159" s="32" t="s">
        <v>4</v>
      </c>
      <c r="Q159" s="32">
        <f t="shared" si="234"/>
        <v>0</v>
      </c>
      <c r="R159" s="33">
        <f t="shared" si="235"/>
        <v>0</v>
      </c>
      <c r="S159" s="33">
        <f t="shared" si="236"/>
        <v>0</v>
      </c>
      <c r="T159" s="32">
        <f t="shared" si="237"/>
        <v>0</v>
      </c>
      <c r="U159" s="33">
        <f t="shared" si="196"/>
        <v>0</v>
      </c>
      <c r="V159" s="34">
        <f t="shared" si="238"/>
        <v>0</v>
      </c>
      <c r="W159" s="34">
        <f t="shared" si="239"/>
        <v>0</v>
      </c>
      <c r="X159" s="32">
        <f t="shared" si="240"/>
        <v>0</v>
      </c>
      <c r="Y159" s="34">
        <f t="shared" si="197"/>
        <v>0</v>
      </c>
      <c r="Z159" s="33">
        <f t="shared" si="241"/>
        <v>0</v>
      </c>
      <c r="AA159" s="33">
        <f t="shared" si="242"/>
        <v>0</v>
      </c>
      <c r="AB159" s="33">
        <f t="shared" si="243"/>
        <v>0</v>
      </c>
      <c r="AC159" s="35">
        <f t="shared" si="198"/>
        <v>0</v>
      </c>
      <c r="AD159" s="36">
        <f t="shared" si="244"/>
        <v>0</v>
      </c>
      <c r="AE159" s="54">
        <f t="shared" si="245"/>
        <v>240.98</v>
      </c>
      <c r="AF159" s="36">
        <v>0</v>
      </c>
      <c r="AG159" s="40">
        <f t="shared" si="246"/>
        <v>0</v>
      </c>
      <c r="AJ159" s="22"/>
    </row>
    <row r="160" spans="1:36" s="30" customFormat="1" ht="21" customHeight="1">
      <c r="A160" s="29">
        <v>46160</v>
      </c>
      <c r="B160" s="30" t="s">
        <v>22</v>
      </c>
      <c r="C160" s="22">
        <v>11</v>
      </c>
      <c r="D160" s="23">
        <v>2630.78</v>
      </c>
      <c r="E160" s="23">
        <v>145.296</v>
      </c>
      <c r="F160" s="23">
        <v>166.66</v>
      </c>
      <c r="G160" s="23">
        <v>-21.3639999999999</v>
      </c>
      <c r="H160" s="23">
        <v>2333.82</v>
      </c>
      <c r="I160" s="50">
        <v>0</v>
      </c>
      <c r="J160" s="23">
        <v>242.289</v>
      </c>
      <c r="O160" s="31">
        <v>46157</v>
      </c>
      <c r="P160" s="32" t="s">
        <v>19</v>
      </c>
      <c r="Q160" s="32">
        <f t="shared" si="234"/>
        <v>0</v>
      </c>
      <c r="R160" s="33">
        <f t="shared" si="235"/>
        <v>0</v>
      </c>
      <c r="S160" s="33">
        <f t="shared" si="236"/>
        <v>0</v>
      </c>
      <c r="T160" s="32">
        <f t="shared" si="237"/>
        <v>10.03</v>
      </c>
      <c r="U160" s="33">
        <f t="shared" si="196"/>
        <v>-10.03</v>
      </c>
      <c r="V160" s="34">
        <f t="shared" si="238"/>
        <v>0</v>
      </c>
      <c r="W160" s="34">
        <f t="shared" si="239"/>
        <v>0</v>
      </c>
      <c r="X160" s="32">
        <f t="shared" si="240"/>
        <v>0</v>
      </c>
      <c r="Y160" s="34">
        <f t="shared" si="197"/>
        <v>0</v>
      </c>
      <c r="Z160" s="33">
        <f t="shared" si="241"/>
        <v>0</v>
      </c>
      <c r="AA160" s="33">
        <f t="shared" si="242"/>
        <v>0</v>
      </c>
      <c r="AB160" s="33">
        <f t="shared" si="243"/>
        <v>-10.03</v>
      </c>
      <c r="AC160" s="35">
        <f t="shared" si="198"/>
        <v>0</v>
      </c>
      <c r="AD160" s="36">
        <f t="shared" si="244"/>
        <v>0</v>
      </c>
      <c r="AE160" s="54">
        <f t="shared" si="245"/>
        <v>4760.02</v>
      </c>
      <c r="AF160" s="36">
        <v>0</v>
      </c>
      <c r="AG160" s="40">
        <f t="shared" si="246"/>
        <v>0</v>
      </c>
      <c r="AJ160" s="22"/>
    </row>
    <row r="161" spans="1:36" s="30" customFormat="1" ht="21" customHeight="1">
      <c r="A161" s="29">
        <v>46160</v>
      </c>
      <c r="B161" s="30" t="s">
        <v>26</v>
      </c>
      <c r="C161" s="22">
        <v>0</v>
      </c>
      <c r="D161" s="23">
        <v>0</v>
      </c>
      <c r="E161" s="23">
        <v>0</v>
      </c>
      <c r="F161" s="23">
        <v>23.38</v>
      </c>
      <c r="G161" s="23">
        <v>-23.38</v>
      </c>
      <c r="H161" s="23">
        <v>0</v>
      </c>
      <c r="I161" s="50">
        <v>0</v>
      </c>
      <c r="J161" s="23">
        <v>0</v>
      </c>
      <c r="K161" s="30"/>
      <c r="O161" s="31">
        <v>46157</v>
      </c>
      <c r="P161" s="32" t="s">
        <v>18</v>
      </c>
      <c r="Q161" s="32">
        <f t="shared" si="234"/>
        <v>9</v>
      </c>
      <c r="R161" s="33">
        <f t="shared" si="235"/>
        <v>3049.5</v>
      </c>
      <c r="S161" s="33">
        <f t="shared" si="236"/>
        <v>158.846</v>
      </c>
      <c r="T161" s="32">
        <f t="shared" si="237"/>
        <v>199.31</v>
      </c>
      <c r="U161" s="33">
        <f t="shared" si="196"/>
        <v>-40.464</v>
      </c>
      <c r="V161" s="34">
        <f t="shared" si="238"/>
        <v>0.0653582554517134</v>
      </c>
      <c r="W161" s="34">
        <f t="shared" si="239"/>
        <v>-0.0132690605017216</v>
      </c>
      <c r="X161" s="32">
        <f t="shared" si="240"/>
        <v>-90.24</v>
      </c>
      <c r="Y161" s="34">
        <f t="shared" si="197"/>
        <v>-0.304125101105419</v>
      </c>
      <c r="Z161" s="33">
        <f t="shared" si="241"/>
        <v>386.96</v>
      </c>
      <c r="AA161" s="33">
        <f t="shared" si="242"/>
        <v>40.985</v>
      </c>
      <c r="AB161" s="33">
        <f t="shared" si="243"/>
        <v>-158.325</v>
      </c>
      <c r="AC161" s="35">
        <f t="shared" si="198"/>
        <v>-0.409150816621873</v>
      </c>
      <c r="AD161" s="36">
        <f t="shared" si="244"/>
        <v>7399.8</v>
      </c>
      <c r="AE161" s="54">
        <f t="shared" si="245"/>
        <v>43304.77</v>
      </c>
      <c r="AF161" s="36">
        <v>221994</v>
      </c>
      <c r="AG161" s="40">
        <f t="shared" si="246"/>
        <v>-4350.3</v>
      </c>
      <c r="AJ161" s="22"/>
    </row>
    <row r="162" spans="1:36" s="30" customFormat="1" ht="21" customHeight="1">
      <c r="A162" s="29">
        <v>46160</v>
      </c>
      <c r="B162" s="30" t="s">
        <v>27</v>
      </c>
      <c r="C162" s="22">
        <v>3</v>
      </c>
      <c r="D162" s="23">
        <v>473.94</v>
      </c>
      <c r="E162" s="23">
        <v>49.9099999999999</v>
      </c>
      <c r="F162" s="23">
        <v>29.24</v>
      </c>
      <c r="G162" s="23">
        <v>20.6699999999999</v>
      </c>
      <c r="H162" s="23">
        <v>157.98</v>
      </c>
      <c r="I162" s="50">
        <v>0</v>
      </c>
      <c r="J162" s="23">
        <v>22.603</v>
      </c>
      <c r="O162" s="31">
        <v>46157</v>
      </c>
      <c r="P162" s="32" t="s">
        <v>22</v>
      </c>
      <c r="Q162" s="32">
        <f t="shared" si="234"/>
        <v>6</v>
      </c>
      <c r="R162" s="33">
        <f t="shared" si="235"/>
        <v>1758.66</v>
      </c>
      <c r="S162" s="33">
        <f t="shared" si="236"/>
        <v>93.1620000000001</v>
      </c>
      <c r="T162" s="32">
        <f t="shared" si="237"/>
        <v>153.89</v>
      </c>
      <c r="U162" s="33">
        <f t="shared" si="196"/>
        <v>-60.7279999999999</v>
      </c>
      <c r="V162" s="34">
        <f t="shared" si="238"/>
        <v>0.0875041224568706</v>
      </c>
      <c r="W162" s="34">
        <f t="shared" si="239"/>
        <v>-0.0345308359773918</v>
      </c>
      <c r="X162" s="32">
        <f t="shared" si="240"/>
        <v>-334.28</v>
      </c>
      <c r="Y162" s="34">
        <f t="shared" si="197"/>
        <v>-3.28692232055064</v>
      </c>
      <c r="Z162" s="33">
        <f t="shared" si="241"/>
        <v>435.98</v>
      </c>
      <c r="AA162" s="33">
        <f t="shared" si="242"/>
        <v>41.662</v>
      </c>
      <c r="AB162" s="33">
        <f t="shared" si="243"/>
        <v>-112.228</v>
      </c>
      <c r="AC162" s="35">
        <f t="shared" si="198"/>
        <v>-0.25741547777421</v>
      </c>
      <c r="AD162" s="36">
        <f t="shared" si="244"/>
        <v>4861.06666666667</v>
      </c>
      <c r="AE162" s="54">
        <f t="shared" si="245"/>
        <v>23916.01</v>
      </c>
      <c r="AF162" s="36">
        <v>145832</v>
      </c>
      <c r="AG162" s="40">
        <f t="shared" si="246"/>
        <v>-3102.40666666667</v>
      </c>
      <c r="AJ162" s="22"/>
    </row>
    <row r="163" spans="1:36" s="30" customFormat="1" ht="21" customHeight="1">
      <c r="A163" s="29">
        <v>46161</v>
      </c>
      <c r="B163" s="30" t="s">
        <v>7</v>
      </c>
      <c r="C163" s="22">
        <v>46</v>
      </c>
      <c r="D163" s="23">
        <v>10421.91</v>
      </c>
      <c r="E163" s="23">
        <v>663.9875</v>
      </c>
      <c r="F163" s="23">
        <v>426.24</v>
      </c>
      <c r="G163" s="23">
        <v>237.7475</v>
      </c>
      <c r="H163" s="23">
        <v>11919.19</v>
      </c>
      <c r="I163" s="50">
        <v>-17.6</v>
      </c>
      <c r="J163" s="23">
        <v>1429.988</v>
      </c>
      <c r="O163" s="31">
        <v>46157</v>
      </c>
      <c r="P163" s="32" t="s">
        <v>26</v>
      </c>
      <c r="Q163" s="32">
        <f t="shared" si="234"/>
        <v>1</v>
      </c>
      <c r="R163" s="33">
        <f t="shared" si="235"/>
        <v>181.76</v>
      </c>
      <c r="S163" s="33">
        <f t="shared" si="236"/>
        <v>12.068</v>
      </c>
      <c r="T163" s="32">
        <f t="shared" si="237"/>
        <v>28.37</v>
      </c>
      <c r="U163" s="33">
        <f t="shared" si="196"/>
        <v>-16.302</v>
      </c>
      <c r="V163" s="34">
        <f t="shared" si="238"/>
        <v>0.156084947183099</v>
      </c>
      <c r="W163" s="34">
        <f t="shared" si="239"/>
        <v>-0.0896897007042254</v>
      </c>
      <c r="X163" s="32">
        <f t="shared" si="240"/>
        <v>0</v>
      </c>
      <c r="Y163" s="34">
        <f t="shared" si="197"/>
        <v>0</v>
      </c>
      <c r="Z163" s="33">
        <f t="shared" si="241"/>
        <v>0</v>
      </c>
      <c r="AA163" s="33">
        <f t="shared" si="242"/>
        <v>0</v>
      </c>
      <c r="AB163" s="33">
        <f t="shared" si="243"/>
        <v>-28.37</v>
      </c>
      <c r="AC163" s="35">
        <f t="shared" si="198"/>
        <v>0</v>
      </c>
      <c r="AD163" s="36">
        <f t="shared" si="244"/>
        <v>0</v>
      </c>
      <c r="AE163" s="54">
        <f t="shared" si="245"/>
        <v>176.76</v>
      </c>
      <c r="AF163" s="36">
        <v>0</v>
      </c>
      <c r="AG163" s="40">
        <f t="shared" si="246"/>
        <v>181.76</v>
      </c>
      <c r="AJ163" s="22"/>
    </row>
    <row r="164" spans="1:36" s="30" customFormat="1" ht="21" customHeight="1">
      <c r="A164" s="29">
        <v>46161</v>
      </c>
      <c r="B164" s="30" t="s">
        <v>9</v>
      </c>
      <c r="C164" s="22">
        <v>23</v>
      </c>
      <c r="D164" s="23">
        <v>7809.82</v>
      </c>
      <c r="E164" s="23">
        <v>383.009</v>
      </c>
      <c r="F164" s="23">
        <v>486</v>
      </c>
      <c r="G164" s="23">
        <v>-102.991</v>
      </c>
      <c r="H164" s="23">
        <v>10646.43</v>
      </c>
      <c r="I164" s="50">
        <v>-175.56</v>
      </c>
      <c r="J164" s="23">
        <v>1043.179</v>
      </c>
      <c r="O164" s="31">
        <v>46157</v>
      </c>
      <c r="P164" s="32" t="s">
        <v>27</v>
      </c>
      <c r="Q164" s="32">
        <f t="shared" si="234"/>
        <v>3</v>
      </c>
      <c r="R164" s="33">
        <f t="shared" si="235"/>
        <v>473.94</v>
      </c>
      <c r="S164" s="33">
        <f t="shared" si="236"/>
        <v>49.9099999999999</v>
      </c>
      <c r="T164" s="32">
        <f t="shared" si="237"/>
        <v>26.98</v>
      </c>
      <c r="U164" s="33">
        <f t="shared" si="196"/>
        <v>22.9299999999999</v>
      </c>
      <c r="V164" s="34">
        <f t="shared" si="238"/>
        <v>0.0569270371777018</v>
      </c>
      <c r="W164" s="34">
        <f t="shared" si="239"/>
        <v>0.0483816516858672</v>
      </c>
      <c r="X164" s="32">
        <f t="shared" si="240"/>
        <v>0</v>
      </c>
      <c r="Y164" s="34">
        <f t="shared" si="197"/>
        <v>0</v>
      </c>
      <c r="Z164" s="33">
        <f t="shared" si="241"/>
        <v>0</v>
      </c>
      <c r="AA164" s="33">
        <f t="shared" si="242"/>
        <v>0</v>
      </c>
      <c r="AB164" s="33">
        <f t="shared" si="243"/>
        <v>-26.98</v>
      </c>
      <c r="AC164" s="35">
        <f t="shared" si="198"/>
        <v>0</v>
      </c>
      <c r="AD164" s="36">
        <f t="shared" si="244"/>
        <v>0</v>
      </c>
      <c r="AE164" s="54">
        <f t="shared" si="245"/>
        <v>1373.84</v>
      </c>
      <c r="AF164" s="36">
        <v>0</v>
      </c>
      <c r="AG164" s="40"/>
      <c r="AJ164" s="22"/>
    </row>
    <row r="165" spans="1:36" s="30" customFormat="1" ht="21" customHeight="1">
      <c r="A165" s="29">
        <v>46161</v>
      </c>
      <c r="B165" s="30" t="s">
        <v>11</v>
      </c>
      <c r="C165" s="22">
        <v>23</v>
      </c>
      <c r="D165" s="23">
        <v>6346.88</v>
      </c>
      <c r="E165" s="23">
        <v>341.856</v>
      </c>
      <c r="F165" s="23">
        <v>410.8</v>
      </c>
      <c r="G165" s="23">
        <v>-68.9439999999996</v>
      </c>
      <c r="H165" s="23">
        <v>7344</v>
      </c>
      <c r="I165" s="50">
        <v>-449.26</v>
      </c>
      <c r="J165" s="23">
        <v>767.6595</v>
      </c>
      <c r="O165" s="31"/>
      <c r="P165" s="32"/>
      <c r="Q165" s="32">
        <f t="shared" si="234"/>
        <v>0</v>
      </c>
      <c r="R165" s="33">
        <f t="shared" si="235"/>
        <v>0</v>
      </c>
      <c r="S165" s="33">
        <f t="shared" si="236"/>
        <v>0</v>
      </c>
      <c r="T165" s="32">
        <f t="shared" si="237"/>
        <v>0</v>
      </c>
      <c r="U165" s="33">
        <f t="shared" si="196"/>
        <v>0</v>
      </c>
      <c r="V165" s="34">
        <f t="shared" si="238"/>
        <v>0</v>
      </c>
      <c r="W165" s="34">
        <f t="shared" si="239"/>
        <v>0</v>
      </c>
      <c r="X165" s="32">
        <f t="shared" si="240"/>
        <v>0</v>
      </c>
      <c r="Y165" s="34">
        <f t="shared" si="197"/>
        <v>0</v>
      </c>
      <c r="Z165" s="33">
        <f t="shared" si="241"/>
        <v>0</v>
      </c>
      <c r="AA165" s="33">
        <f t="shared" si="242"/>
        <v>0</v>
      </c>
      <c r="AB165" s="33">
        <f t="shared" si="243"/>
        <v>0</v>
      </c>
      <c r="AC165" s="35">
        <f t="shared" si="198"/>
        <v>0</v>
      </c>
      <c r="AD165" s="36">
        <f t="shared" si="244"/>
        <v>0</v>
      </c>
      <c r="AE165" s="54">
        <f t="shared" si="245"/>
        <v>0</v>
      </c>
      <c r="AF165" s="36">
        <v>0</v>
      </c>
      <c r="AG165" s="40"/>
      <c r="AJ165" s="22"/>
    </row>
    <row r="166" spans="1:36" s="30" customFormat="1" ht="21" customHeight="1">
      <c r="A166" s="29">
        <v>46161</v>
      </c>
      <c r="B166" s="30" t="s">
        <v>4</v>
      </c>
      <c r="C166" s="22">
        <v>0</v>
      </c>
      <c r="D166" s="23">
        <v>0</v>
      </c>
      <c r="E166" s="23">
        <v>0</v>
      </c>
      <c r="F166" s="23">
        <v>0</v>
      </c>
      <c r="G166" s="23">
        <v>0</v>
      </c>
      <c r="H166" s="23">
        <v>0</v>
      </c>
      <c r="I166" s="50">
        <v>0</v>
      </c>
      <c r="J166" s="23">
        <v>0</v>
      </c>
      <c r="K166" s="30"/>
      <c r="L166" s="30"/>
      <c r="M166" s="30"/>
      <c r="O166" s="51" t="s">
        <v>50904</v>
      </c>
      <c r="P166" s="51"/>
      <c r="Q166" s="42">
        <f t="shared" ref="Q166:T166" si="247">SUM(Q156:Q165)</f>
        <v>124</v>
      </c>
      <c r="R166" s="42">
        <f t="shared" si="247"/>
        <v>34112.68</v>
      </c>
      <c r="S166" s="42">
        <f t="shared" si="247"/>
        <v>1884.876</v>
      </c>
      <c r="T166" s="42">
        <f t="shared" si="247"/>
        <v>1637.75</v>
      </c>
      <c r="U166" s="46">
        <f t="shared" si="196"/>
        <v>247.126000000001</v>
      </c>
      <c r="V166" s="52">
        <f>T166/R166</f>
        <v>0.0480100068361677</v>
      </c>
      <c r="W166" s="52">
        <f>U166/R166</f>
        <v>0.00724440296101042</v>
      </c>
      <c r="X166" s="42">
        <f t="shared" ref="X166:AB166" si="248">SUM(X156:X165)</f>
        <v>-1270.74</v>
      </c>
      <c r="Y166" s="52">
        <f t="shared" si="197"/>
        <v>-0.202709622461823</v>
      </c>
      <c r="Z166" s="42">
        <f t="shared" si="248"/>
        <v>7539.51</v>
      </c>
      <c r="AA166" s="42">
        <f t="shared" si="248"/>
        <v>772.8345</v>
      </c>
      <c r="AB166" s="42">
        <f t="shared" si="248"/>
        <v>-864.9155</v>
      </c>
      <c r="AC166" s="53">
        <f t="shared" si="198"/>
        <v>-0.11471773364582</v>
      </c>
      <c r="AD166" s="42">
        <f t="shared" ref="AD166:AF166" si="249">SUM(AD156:AD165)</f>
        <v>60751.1333333333</v>
      </c>
      <c r="AE166" s="42">
        <f t="shared" si="249"/>
        <v>465518.02</v>
      </c>
      <c r="AF166" s="42">
        <f t="shared" si="249"/>
        <v>1822534</v>
      </c>
      <c r="AG166" s="40"/>
      <c r="AJ166" s="22"/>
    </row>
    <row r="167" spans="1:36" s="30" customFormat="1" ht="21" customHeight="1">
      <c r="A167" s="29">
        <v>46161</v>
      </c>
      <c r="B167" s="30" t="s">
        <v>19</v>
      </c>
      <c r="C167" s="22">
        <v>2</v>
      </c>
      <c r="D167" s="23">
        <v>354.63</v>
      </c>
      <c r="E167" s="23">
        <v>14.654</v>
      </c>
      <c r="F167" s="23">
        <v>0</v>
      </c>
      <c r="G167" s="23">
        <v>14.654</v>
      </c>
      <c r="H167" s="23">
        <v>195.76</v>
      </c>
      <c r="I167" s="50">
        <v>0</v>
      </c>
      <c r="J167" s="23">
        <v>17.936</v>
      </c>
      <c r="K167" s="30"/>
      <c r="L167" s="30"/>
      <c r="M167" s="30"/>
      <c r="O167" s="31">
        <v>46158</v>
      </c>
      <c r="P167" s="32" t="s">
        <v>7</v>
      </c>
      <c r="Q167" s="32">
        <f t="shared" ref="Q167:Q176" si="250">SUMIFS($C:$C,$A:$A,$O:$O,$B:$B,P167)</f>
        <v>39</v>
      </c>
      <c r="R167" s="33">
        <f t="shared" ref="R167:R176" si="251">SUMIFS($D:$D,$A:$A,$O:$O,$B:$B,P167)</f>
        <v>9646.68999999999</v>
      </c>
      <c r="S167" s="33">
        <f t="shared" ref="S167:S176" si="252">SUMIFS($E:$E,$A:$A,$O:$O,$B:$B,P167)</f>
        <v>604.4335</v>
      </c>
      <c r="T167" s="32">
        <f t="shared" ref="T167:T176" si="253">SUMIFS($F:$F,$A:$A,$O:$O,$B:$B,P167)</f>
        <v>424.63</v>
      </c>
      <c r="U167" s="33">
        <f t="shared" si="196"/>
        <v>179.8035</v>
      </c>
      <c r="V167" s="34">
        <f t="shared" ref="V167:V176" si="254">IFERROR(T167/R167,0)</f>
        <v>0.0440182072814614</v>
      </c>
      <c r="W167" s="34">
        <f t="shared" ref="W167:W176" si="255">IFERROR(U167/R167,0)</f>
        <v>0.0186388802791424</v>
      </c>
      <c r="X167" s="32">
        <f t="shared" ref="X167:X176" si="256">SUMIFS($I:$I,$A:$A,$O:$O,$B:$B,P167)</f>
        <v>0</v>
      </c>
      <c r="Y167" s="34">
        <f t="shared" si="197"/>
        <v>0</v>
      </c>
      <c r="Z167" s="33">
        <f t="shared" ref="Z167:Z176" si="257">SUMIFS($H:$H,$A:$A,$O:$O,$B:$B,P167)</f>
        <v>11435.25</v>
      </c>
      <c r="AA167" s="33">
        <f t="shared" ref="AA167:AA176" si="258">SUMIFS($J:$J,$A:$A,$O:$O,$B:$B,P167)</f>
        <v>1250.27</v>
      </c>
      <c r="AB167" s="33">
        <f t="shared" ref="AB167:AB176" si="259">AA167-T167</f>
        <v>825.64</v>
      </c>
      <c r="AC167" s="35">
        <f t="shared" si="198"/>
        <v>0.0722013073610109</v>
      </c>
      <c r="AD167" s="36">
        <f t="shared" ref="AD167:AD176" si="260">AF167/30</f>
        <v>17414.1666666667</v>
      </c>
      <c r="AE167" s="54">
        <f t="shared" ref="AE167:AE176" si="261">X167+Z167+AE156</f>
        <v>182060.76</v>
      </c>
      <c r="AF167" s="36">
        <v>522425</v>
      </c>
      <c r="AG167" s="40">
        <f t="shared" ref="AG167:AG174" si="262">R167-AD167</f>
        <v>-7767.47666666671</v>
      </c>
      <c r="AJ167" s="22"/>
    </row>
    <row r="168" spans="1:36" s="30" customFormat="1" ht="21" customHeight="1">
      <c r="A168" s="29">
        <v>46161</v>
      </c>
      <c r="B168" s="30" t="s">
        <v>18</v>
      </c>
      <c r="C168" s="22">
        <v>17</v>
      </c>
      <c r="D168" s="23">
        <v>4357.57</v>
      </c>
      <c r="E168" s="23">
        <v>244.0835</v>
      </c>
      <c r="F168" s="23">
        <v>241.3</v>
      </c>
      <c r="G168" s="23">
        <v>2.78349999999983</v>
      </c>
      <c r="H168" s="23">
        <v>5213.98</v>
      </c>
      <c r="I168" s="50">
        <v>0</v>
      </c>
      <c r="J168" s="23">
        <v>567.189</v>
      </c>
      <c r="K168" s="30"/>
      <c r="L168" s="30"/>
      <c r="M168" s="30"/>
      <c r="O168" s="31">
        <v>46158</v>
      </c>
      <c r="P168" s="32" t="s">
        <v>9</v>
      </c>
      <c r="Q168" s="32">
        <f t="shared" si="250"/>
        <v>30</v>
      </c>
      <c r="R168" s="33">
        <f t="shared" si="251"/>
        <v>9852.14999999999</v>
      </c>
      <c r="S168" s="33">
        <f t="shared" si="252"/>
        <v>507.6105</v>
      </c>
      <c r="T168" s="32">
        <f t="shared" si="253"/>
        <v>450.57</v>
      </c>
      <c r="U168" s="33">
        <f t="shared" si="196"/>
        <v>57.0405</v>
      </c>
      <c r="V168" s="34">
        <f t="shared" si="254"/>
        <v>0.0457331648421919</v>
      </c>
      <c r="W168" s="34">
        <f t="shared" si="255"/>
        <v>0.00578964997487859</v>
      </c>
      <c r="X168" s="32">
        <f t="shared" si="256"/>
        <v>-376.58</v>
      </c>
      <c r="Y168" s="34">
        <f t="shared" si="197"/>
        <v>-0.0272875555326899</v>
      </c>
      <c r="Z168" s="33">
        <f t="shared" si="257"/>
        <v>14177.01</v>
      </c>
      <c r="AA168" s="33">
        <f t="shared" si="258"/>
        <v>1432.608</v>
      </c>
      <c r="AB168" s="33">
        <f t="shared" si="259"/>
        <v>982.038</v>
      </c>
      <c r="AC168" s="35">
        <f t="shared" si="198"/>
        <v>0.0692697543417124</v>
      </c>
      <c r="AD168" s="36">
        <f t="shared" si="260"/>
        <v>14270.7</v>
      </c>
      <c r="AE168" s="54">
        <f t="shared" si="261"/>
        <v>156137.3</v>
      </c>
      <c r="AF168" s="36">
        <v>428121</v>
      </c>
      <c r="AG168" s="40">
        <f t="shared" si="262"/>
        <v>-4418.55000000001</v>
      </c>
      <c r="AJ168" s="22"/>
    </row>
    <row r="169" spans="1:36" s="30" customFormat="1" ht="21" customHeight="1">
      <c r="A169" s="29">
        <v>46161</v>
      </c>
      <c r="B169" s="30" t="s">
        <v>22</v>
      </c>
      <c r="C169" s="22">
        <v>11</v>
      </c>
      <c r="D169" s="23">
        <v>3105.78</v>
      </c>
      <c r="E169" s="23">
        <v>173.635</v>
      </c>
      <c r="F169" s="23">
        <v>166.72</v>
      </c>
      <c r="G169" s="23">
        <v>6.91500000000022</v>
      </c>
      <c r="H169" s="23">
        <v>3223.3</v>
      </c>
      <c r="I169" s="50">
        <v>-35.2</v>
      </c>
      <c r="J169" s="23">
        <v>349.244</v>
      </c>
      <c r="K169" s="30"/>
      <c r="O169" s="31">
        <v>46158</v>
      </c>
      <c r="P169" s="32" t="s">
        <v>11</v>
      </c>
      <c r="Q169" s="32">
        <f t="shared" si="250"/>
        <v>18</v>
      </c>
      <c r="R169" s="33">
        <f t="shared" si="251"/>
        <v>5402.21</v>
      </c>
      <c r="S169" s="33">
        <f t="shared" si="252"/>
        <v>288.5585</v>
      </c>
      <c r="T169" s="32">
        <f t="shared" si="253"/>
        <v>458.16</v>
      </c>
      <c r="U169" s="33">
        <f t="shared" si="196"/>
        <v>-169.6015</v>
      </c>
      <c r="V169" s="34">
        <f t="shared" si="254"/>
        <v>0.0848097352750078</v>
      </c>
      <c r="W169" s="34">
        <f t="shared" si="255"/>
        <v>-0.0313948365576311</v>
      </c>
      <c r="X169" s="32">
        <f t="shared" si="256"/>
        <v>0</v>
      </c>
      <c r="Y169" s="34">
        <f t="shared" si="197"/>
        <v>0</v>
      </c>
      <c r="Z169" s="33">
        <f t="shared" si="257"/>
        <v>5816.46</v>
      </c>
      <c r="AA169" s="33">
        <f t="shared" si="258"/>
        <v>609.794</v>
      </c>
      <c r="AB169" s="33">
        <f t="shared" si="259"/>
        <v>151.634</v>
      </c>
      <c r="AC169" s="35">
        <f t="shared" si="198"/>
        <v>0.026069808784037</v>
      </c>
      <c r="AD169" s="36">
        <f t="shared" si="260"/>
        <v>16805.4</v>
      </c>
      <c r="AE169" s="54">
        <f t="shared" si="261"/>
        <v>84599.72</v>
      </c>
      <c r="AF169" s="36">
        <v>504162</v>
      </c>
      <c r="AG169" s="40">
        <f t="shared" si="262"/>
        <v>-11403.19</v>
      </c>
      <c r="AJ169" s="22"/>
    </row>
    <row r="170" spans="1:36" s="30" customFormat="1" ht="21" customHeight="1">
      <c r="A170" s="29">
        <v>46161</v>
      </c>
      <c r="B170" s="30" t="s">
        <v>26</v>
      </c>
      <c r="C170" s="22">
        <v>2</v>
      </c>
      <c r="D170" s="23">
        <v>538.52</v>
      </c>
      <c r="E170" s="23">
        <v>33.744</v>
      </c>
      <c r="F170" s="23">
        <v>25.82</v>
      </c>
      <c r="G170" s="23">
        <v>7.92399999999999</v>
      </c>
      <c r="H170" s="23">
        <v>538.52</v>
      </c>
      <c r="I170" s="50">
        <v>0</v>
      </c>
      <c r="J170" s="23">
        <v>60.67</v>
      </c>
      <c r="O170" s="31">
        <v>46158</v>
      </c>
      <c r="P170" s="32" t="s">
        <v>4</v>
      </c>
      <c r="Q170" s="32">
        <f t="shared" si="250"/>
        <v>0</v>
      </c>
      <c r="R170" s="33">
        <f t="shared" si="251"/>
        <v>0</v>
      </c>
      <c r="S170" s="33">
        <f t="shared" si="252"/>
        <v>0</v>
      </c>
      <c r="T170" s="32">
        <f t="shared" si="253"/>
        <v>0</v>
      </c>
      <c r="U170" s="33">
        <f t="shared" si="196"/>
        <v>0</v>
      </c>
      <c r="V170" s="34">
        <f t="shared" si="254"/>
        <v>0</v>
      </c>
      <c r="W170" s="34">
        <f t="shared" si="255"/>
        <v>0</v>
      </c>
      <c r="X170" s="32">
        <f t="shared" si="256"/>
        <v>0</v>
      </c>
      <c r="Y170" s="34">
        <f t="shared" si="197"/>
        <v>0</v>
      </c>
      <c r="Z170" s="33">
        <f t="shared" si="257"/>
        <v>0</v>
      </c>
      <c r="AA170" s="33">
        <f t="shared" si="258"/>
        <v>0</v>
      </c>
      <c r="AB170" s="33">
        <f t="shared" si="259"/>
        <v>0</v>
      </c>
      <c r="AC170" s="35">
        <f t="shared" si="198"/>
        <v>0</v>
      </c>
      <c r="AD170" s="36">
        <f t="shared" si="260"/>
        <v>0</v>
      </c>
      <c r="AE170" s="54">
        <f t="shared" si="261"/>
        <v>240.98</v>
      </c>
      <c r="AF170" s="36">
        <v>0</v>
      </c>
      <c r="AG170" s="40">
        <f t="shared" si="262"/>
        <v>0</v>
      </c>
      <c r="AJ170" s="22"/>
    </row>
    <row r="171" spans="1:36" s="30" customFormat="1" ht="21" customHeight="1">
      <c r="A171" s="29">
        <v>46161</v>
      </c>
      <c r="B171" s="30" t="s">
        <v>27</v>
      </c>
      <c r="C171" s="22">
        <v>1</v>
      </c>
      <c r="D171" s="23">
        <v>157.98</v>
      </c>
      <c r="E171" s="23">
        <v>14.704</v>
      </c>
      <c r="F171" s="23">
        <v>44.4</v>
      </c>
      <c r="G171" s="23">
        <v>-29.696</v>
      </c>
      <c r="H171" s="23">
        <v>157.98</v>
      </c>
      <c r="I171" s="50">
        <v>0</v>
      </c>
      <c r="J171" s="23">
        <v>22.603</v>
      </c>
      <c r="O171" s="31">
        <v>46158</v>
      </c>
      <c r="P171" s="32" t="s">
        <v>19</v>
      </c>
      <c r="Q171" s="32">
        <f t="shared" si="250"/>
        <v>1</v>
      </c>
      <c r="R171" s="33">
        <f t="shared" si="251"/>
        <v>195.76</v>
      </c>
      <c r="S171" s="33">
        <f t="shared" si="252"/>
        <v>8.14799999999998</v>
      </c>
      <c r="T171" s="32">
        <f t="shared" si="253"/>
        <v>10.2</v>
      </c>
      <c r="U171" s="33">
        <f t="shared" si="196"/>
        <v>-2.05200000000002</v>
      </c>
      <c r="V171" s="34">
        <f t="shared" si="254"/>
        <v>0.0521046178994687</v>
      </c>
      <c r="W171" s="34">
        <f t="shared" si="255"/>
        <v>-0.0104822231303638</v>
      </c>
      <c r="X171" s="32">
        <f t="shared" si="256"/>
        <v>0</v>
      </c>
      <c r="Y171" s="34">
        <f t="shared" si="197"/>
        <v>0</v>
      </c>
      <c r="Z171" s="33">
        <f t="shared" si="257"/>
        <v>0</v>
      </c>
      <c r="AA171" s="33">
        <f t="shared" si="258"/>
        <v>0</v>
      </c>
      <c r="AB171" s="33">
        <f t="shared" si="259"/>
        <v>-10.2</v>
      </c>
      <c r="AC171" s="35">
        <f t="shared" si="198"/>
        <v>0</v>
      </c>
      <c r="AD171" s="36">
        <f t="shared" si="260"/>
        <v>0</v>
      </c>
      <c r="AE171" s="54">
        <f t="shared" si="261"/>
        <v>4760.02</v>
      </c>
      <c r="AF171" s="36">
        <v>0</v>
      </c>
      <c r="AG171" s="40">
        <f t="shared" si="262"/>
        <v>195.76</v>
      </c>
      <c r="AJ171" s="22"/>
    </row>
    <row r="172" spans="1:36" s="30" customFormat="1" ht="21" customHeight="1">
      <c r="A172" s="29">
        <v>46162</v>
      </c>
      <c r="B172" s="30" t="s">
        <v>7</v>
      </c>
      <c r="C172" s="22">
        <v>41</v>
      </c>
      <c r="D172" s="23">
        <v>8978.57999999999</v>
      </c>
      <c r="E172" s="23">
        <v>531.057</v>
      </c>
      <c r="F172" s="23">
        <v>417.42</v>
      </c>
      <c r="G172" s="23">
        <v>113.637</v>
      </c>
      <c r="H172" s="23">
        <v>1963.6</v>
      </c>
      <c r="I172" s="50">
        <v>0</v>
      </c>
      <c r="J172" s="23">
        <v>215.703</v>
      </c>
      <c r="O172" s="31">
        <v>46158</v>
      </c>
      <c r="P172" s="32" t="s">
        <v>18</v>
      </c>
      <c r="Q172" s="32">
        <f t="shared" si="250"/>
        <v>11</v>
      </c>
      <c r="R172" s="33">
        <f t="shared" si="251"/>
        <v>3161.24</v>
      </c>
      <c r="S172" s="33">
        <f t="shared" si="252"/>
        <v>189.038</v>
      </c>
      <c r="T172" s="32">
        <f t="shared" si="253"/>
        <v>250.13</v>
      </c>
      <c r="U172" s="33">
        <f t="shared" si="196"/>
        <v>-61.092</v>
      </c>
      <c r="V172" s="34">
        <f t="shared" si="254"/>
        <v>0.0791240146271716</v>
      </c>
      <c r="W172" s="34">
        <f t="shared" si="255"/>
        <v>-0.019325328035834</v>
      </c>
      <c r="X172" s="32">
        <f t="shared" si="256"/>
        <v>0</v>
      </c>
      <c r="Y172" s="34">
        <f t="shared" si="197"/>
        <v>0</v>
      </c>
      <c r="Z172" s="33">
        <f t="shared" si="257"/>
        <v>3511.02</v>
      </c>
      <c r="AA172" s="33">
        <f t="shared" si="258"/>
        <v>354.589</v>
      </c>
      <c r="AB172" s="33">
        <f t="shared" si="259"/>
        <v>104.459</v>
      </c>
      <c r="AC172" s="35">
        <f t="shared" si="198"/>
        <v>0.0297517530518197</v>
      </c>
      <c r="AD172" s="36">
        <f t="shared" si="260"/>
        <v>7399.8</v>
      </c>
      <c r="AE172" s="54">
        <f t="shared" si="261"/>
        <v>46815.79</v>
      </c>
      <c r="AF172" s="36">
        <v>221994</v>
      </c>
      <c r="AG172" s="40">
        <f t="shared" si="262"/>
        <v>-4238.56</v>
      </c>
      <c r="AJ172" s="22"/>
    </row>
    <row r="173" spans="1:36" s="30" customFormat="1" ht="21" customHeight="1">
      <c r="A173" s="29">
        <v>46162</v>
      </c>
      <c r="B173" s="30" t="s">
        <v>9</v>
      </c>
      <c r="C173" s="22">
        <v>32</v>
      </c>
      <c r="D173" s="23">
        <v>11225.81</v>
      </c>
      <c r="E173" s="23">
        <v>550.919500000001</v>
      </c>
      <c r="F173" s="23">
        <v>431.4</v>
      </c>
      <c r="G173" s="23">
        <v>119.519500000001</v>
      </c>
      <c r="H173" s="23">
        <v>6074.39</v>
      </c>
      <c r="I173" s="50">
        <v>-358.67</v>
      </c>
      <c r="J173" s="23">
        <v>625.553</v>
      </c>
      <c r="O173" s="31">
        <v>46158</v>
      </c>
      <c r="P173" s="32" t="s">
        <v>22</v>
      </c>
      <c r="Q173" s="32">
        <f t="shared" si="250"/>
        <v>8</v>
      </c>
      <c r="R173" s="33">
        <f t="shared" si="251"/>
        <v>2325.84</v>
      </c>
      <c r="S173" s="33">
        <f t="shared" si="252"/>
        <v>122.445</v>
      </c>
      <c r="T173" s="32">
        <f t="shared" si="253"/>
        <v>162.37</v>
      </c>
      <c r="U173" s="33">
        <f t="shared" si="196"/>
        <v>-39.925</v>
      </c>
      <c r="V173" s="34">
        <f t="shared" si="254"/>
        <v>0.0698113369793279</v>
      </c>
      <c r="W173" s="34">
        <f t="shared" si="255"/>
        <v>-0.0171658411584632</v>
      </c>
      <c r="X173" s="32">
        <f t="shared" si="256"/>
        <v>0</v>
      </c>
      <c r="Y173" s="34">
        <f t="shared" si="197"/>
        <v>0</v>
      </c>
      <c r="Z173" s="33">
        <f t="shared" si="257"/>
        <v>2409.6</v>
      </c>
      <c r="AA173" s="33">
        <f t="shared" si="258"/>
        <v>246.831</v>
      </c>
      <c r="AB173" s="33">
        <f t="shared" si="259"/>
        <v>84.461</v>
      </c>
      <c r="AC173" s="35">
        <f t="shared" si="198"/>
        <v>0.0350518758300133</v>
      </c>
      <c r="AD173" s="36">
        <f t="shared" si="260"/>
        <v>4861.06666666667</v>
      </c>
      <c r="AE173" s="54">
        <f t="shared" si="261"/>
        <v>26325.61</v>
      </c>
      <c r="AF173" s="36">
        <v>145832</v>
      </c>
      <c r="AG173" s="40">
        <f t="shared" si="262"/>
        <v>-2535.22666666667</v>
      </c>
      <c r="AJ173" s="22"/>
    </row>
    <row r="174" spans="1:36" s="30" customFormat="1" ht="21" customHeight="1">
      <c r="A174" s="29">
        <v>46162</v>
      </c>
      <c r="B174" s="30" t="s">
        <v>11</v>
      </c>
      <c r="C174" s="22">
        <v>22</v>
      </c>
      <c r="D174" s="23">
        <v>6272.46</v>
      </c>
      <c r="E174" s="23">
        <v>352.1535</v>
      </c>
      <c r="F174" s="23">
        <v>379.64</v>
      </c>
      <c r="G174" s="23">
        <v>-27.4865000000001</v>
      </c>
      <c r="H174" s="23">
        <v>2736.38</v>
      </c>
      <c r="I174" s="50">
        <v>-62.02</v>
      </c>
      <c r="J174" s="23">
        <v>318.676</v>
      </c>
      <c r="O174" s="31">
        <v>46158</v>
      </c>
      <c r="P174" s="32" t="s">
        <v>26</v>
      </c>
      <c r="Q174" s="32">
        <f t="shared" si="250"/>
        <v>1</v>
      </c>
      <c r="R174" s="33">
        <f t="shared" si="251"/>
        <v>163.76</v>
      </c>
      <c r="S174" s="33">
        <f t="shared" si="252"/>
        <v>8.038</v>
      </c>
      <c r="T174" s="32">
        <f t="shared" si="253"/>
        <v>30.97</v>
      </c>
      <c r="U174" s="33">
        <f t="shared" si="196"/>
        <v>-22.932</v>
      </c>
      <c r="V174" s="34">
        <f t="shared" si="254"/>
        <v>0.189118221787982</v>
      </c>
      <c r="W174" s="34">
        <f t="shared" si="255"/>
        <v>-0.140034196384954</v>
      </c>
      <c r="X174" s="32">
        <f t="shared" si="256"/>
        <v>0</v>
      </c>
      <c r="Y174" s="34">
        <f t="shared" si="197"/>
        <v>0</v>
      </c>
      <c r="Z174" s="33">
        <f t="shared" si="257"/>
        <v>181.76</v>
      </c>
      <c r="AA174" s="33">
        <f t="shared" si="258"/>
        <v>21.156</v>
      </c>
      <c r="AB174" s="33">
        <f t="shared" si="259"/>
        <v>-9.814</v>
      </c>
      <c r="AC174" s="35">
        <f t="shared" si="198"/>
        <v>-0.0539942781690141</v>
      </c>
      <c r="AD174" s="36">
        <f t="shared" si="260"/>
        <v>0</v>
      </c>
      <c r="AE174" s="54">
        <f t="shared" si="261"/>
        <v>358.52</v>
      </c>
      <c r="AF174" s="36">
        <v>0</v>
      </c>
      <c r="AG174" s="40">
        <f t="shared" si="262"/>
        <v>163.76</v>
      </c>
      <c r="AJ174" s="22"/>
    </row>
    <row r="175" spans="1:36" s="30" customFormat="1" ht="21" customHeight="1">
      <c r="A175" s="29">
        <v>46162</v>
      </c>
      <c r="B175" s="30" t="s">
        <v>4</v>
      </c>
      <c r="C175" s="22">
        <v>0</v>
      </c>
      <c r="D175" s="23">
        <v>0</v>
      </c>
      <c r="E175" s="23">
        <v>0</v>
      </c>
      <c r="F175" s="23">
        <v>0</v>
      </c>
      <c r="G175" s="23">
        <v>0</v>
      </c>
      <c r="H175" s="23">
        <v>0</v>
      </c>
      <c r="I175" s="50">
        <v>0</v>
      </c>
      <c r="J175" s="23">
        <v>0</v>
      </c>
      <c r="O175" s="31">
        <v>46158</v>
      </c>
      <c r="P175" s="32" t="s">
        <v>27</v>
      </c>
      <c r="Q175" s="32">
        <f t="shared" si="250"/>
        <v>1</v>
      </c>
      <c r="R175" s="33">
        <f t="shared" si="251"/>
        <v>157.98</v>
      </c>
      <c r="S175" s="33">
        <f t="shared" si="252"/>
        <v>8.95399999999998</v>
      </c>
      <c r="T175" s="32">
        <f t="shared" si="253"/>
        <v>45.26</v>
      </c>
      <c r="U175" s="33">
        <f t="shared" si="196"/>
        <v>-36.306</v>
      </c>
      <c r="V175" s="34">
        <f t="shared" si="254"/>
        <v>0.286491961007723</v>
      </c>
      <c r="W175" s="34">
        <f t="shared" si="255"/>
        <v>-0.229813900493734</v>
      </c>
      <c r="X175" s="32">
        <f t="shared" si="256"/>
        <v>0</v>
      </c>
      <c r="Y175" s="34">
        <f t="shared" si="197"/>
        <v>0</v>
      </c>
      <c r="Z175" s="33">
        <f t="shared" si="257"/>
        <v>157.98</v>
      </c>
      <c r="AA175" s="33">
        <f t="shared" si="258"/>
        <v>16.853</v>
      </c>
      <c r="AB175" s="33">
        <f t="shared" si="259"/>
        <v>-28.407</v>
      </c>
      <c r="AC175" s="35">
        <f t="shared" si="198"/>
        <v>-0.179813900493733</v>
      </c>
      <c r="AD175" s="36">
        <f t="shared" si="260"/>
        <v>0</v>
      </c>
      <c r="AE175" s="54">
        <f t="shared" si="261"/>
        <v>1531.82</v>
      </c>
      <c r="AF175" s="36">
        <v>0</v>
      </c>
      <c r="AG175" s="40"/>
      <c r="AJ175" s="22"/>
    </row>
    <row r="176" spans="1:36" s="30" customFormat="1" ht="21" customHeight="1">
      <c r="A176" s="29">
        <v>46162</v>
      </c>
      <c r="B176" s="30" t="s">
        <v>19</v>
      </c>
      <c r="C176" s="22">
        <v>0</v>
      </c>
      <c r="D176" s="23">
        <v>0</v>
      </c>
      <c r="E176" s="23">
        <v>0</v>
      </c>
      <c r="F176" s="23">
        <v>0</v>
      </c>
      <c r="G176" s="23">
        <v>0</v>
      </c>
      <c r="H176" s="23">
        <v>0</v>
      </c>
      <c r="I176" s="50">
        <v>0</v>
      </c>
      <c r="J176" s="23">
        <v>0</v>
      </c>
      <c r="O176" s="31"/>
      <c r="P176" s="32"/>
      <c r="Q176" s="32">
        <f t="shared" si="250"/>
        <v>0</v>
      </c>
      <c r="R176" s="33">
        <f t="shared" si="251"/>
        <v>0</v>
      </c>
      <c r="S176" s="33">
        <f t="shared" si="252"/>
        <v>0</v>
      </c>
      <c r="T176" s="32">
        <f t="shared" si="253"/>
        <v>0</v>
      </c>
      <c r="U176" s="33">
        <f t="shared" si="196"/>
        <v>0</v>
      </c>
      <c r="V176" s="34">
        <f t="shared" si="254"/>
        <v>0</v>
      </c>
      <c r="W176" s="34">
        <f t="shared" si="255"/>
        <v>0</v>
      </c>
      <c r="X176" s="32">
        <f t="shared" si="256"/>
        <v>0</v>
      </c>
      <c r="Y176" s="34">
        <f t="shared" si="197"/>
        <v>0</v>
      </c>
      <c r="Z176" s="33">
        <f t="shared" si="257"/>
        <v>0</v>
      </c>
      <c r="AA176" s="33">
        <f t="shared" si="258"/>
        <v>0</v>
      </c>
      <c r="AB176" s="33">
        <f t="shared" si="259"/>
        <v>0</v>
      </c>
      <c r="AC176" s="35">
        <f t="shared" si="198"/>
        <v>0</v>
      </c>
      <c r="AD176" s="36">
        <f t="shared" si="260"/>
        <v>0</v>
      </c>
      <c r="AE176" s="54">
        <f t="shared" si="261"/>
        <v>0</v>
      </c>
      <c r="AF176" s="36">
        <v>0</v>
      </c>
      <c r="AG176" s="40"/>
      <c r="AJ176" s="22"/>
    </row>
    <row r="177" spans="1:36" s="30" customFormat="1" ht="21" customHeight="1">
      <c r="A177" s="29">
        <v>46162</v>
      </c>
      <c r="B177" s="30" t="s">
        <v>18</v>
      </c>
      <c r="C177" s="22">
        <v>12</v>
      </c>
      <c r="D177" s="23">
        <v>3909.66</v>
      </c>
      <c r="E177" s="23">
        <v>188.202</v>
      </c>
      <c r="F177" s="23">
        <v>233.47</v>
      </c>
      <c r="G177" s="23">
        <v>-45.2679999999999</v>
      </c>
      <c r="H177" s="23">
        <v>3786.18</v>
      </c>
      <c r="I177" s="50">
        <v>-232.38</v>
      </c>
      <c r="J177" s="23">
        <v>424.135</v>
      </c>
      <c r="O177" s="51" t="s">
        <v>50904</v>
      </c>
      <c r="P177" s="51"/>
      <c r="Q177" s="42">
        <f t="shared" ref="Q177:T177" si="263">SUM(Q167:Q176)</f>
        <v>109</v>
      </c>
      <c r="R177" s="42">
        <f t="shared" si="263"/>
        <v>30905.63</v>
      </c>
      <c r="S177" s="42">
        <f t="shared" si="263"/>
        <v>1737.2255</v>
      </c>
      <c r="T177" s="42">
        <f t="shared" si="263"/>
        <v>1832.29</v>
      </c>
      <c r="U177" s="46">
        <f t="shared" si="196"/>
        <v>-95.0645000000002</v>
      </c>
      <c r="V177" s="52">
        <f>T177/R177</f>
        <v>0.0592866089447133</v>
      </c>
      <c r="W177" s="52">
        <f>U177/R177</f>
        <v>-0.00307596059358765</v>
      </c>
      <c r="X177" s="42">
        <f t="shared" ref="X177:AB177" si="264">SUM(X167:X176)</f>
        <v>-376.58</v>
      </c>
      <c r="Y177" s="52">
        <f t="shared" si="197"/>
        <v>-0.0100925963149079</v>
      </c>
      <c r="Z177" s="42">
        <f t="shared" si="264"/>
        <v>37689.08</v>
      </c>
      <c r="AA177" s="42">
        <f t="shared" si="264"/>
        <v>3932.101</v>
      </c>
      <c r="AB177" s="42">
        <f t="shared" si="264"/>
        <v>2099.811</v>
      </c>
      <c r="AC177" s="53">
        <f t="shared" si="198"/>
        <v>0.0557140423698323</v>
      </c>
      <c r="AD177" s="42">
        <f t="shared" ref="AD177:AF177" si="265">SUM(AD167:AD176)</f>
        <v>60751.1333333333</v>
      </c>
      <c r="AE177" s="42">
        <f t="shared" si="265"/>
        <v>502830.52</v>
      </c>
      <c r="AF177" s="42">
        <f t="shared" si="265"/>
        <v>1822534</v>
      </c>
      <c r="AG177" s="40"/>
      <c r="AJ177" s="22"/>
    </row>
    <row r="178" spans="1:36" s="30" customFormat="1" ht="21" customHeight="1">
      <c r="A178" s="29">
        <v>46162</v>
      </c>
      <c r="B178" s="30" t="s">
        <v>22</v>
      </c>
      <c r="C178" s="22">
        <v>6</v>
      </c>
      <c r="D178" s="23">
        <v>1955.88</v>
      </c>
      <c r="E178" s="23">
        <v>106.908</v>
      </c>
      <c r="F178" s="23">
        <v>151.1</v>
      </c>
      <c r="G178" s="23">
        <v>-44.1919999999999</v>
      </c>
      <c r="H178" s="23">
        <v>942.94</v>
      </c>
      <c r="I178" s="50">
        <v>0</v>
      </c>
      <c r="J178" s="23">
        <v>91.866</v>
      </c>
      <c r="O178" s="31">
        <v>46159</v>
      </c>
      <c r="P178" s="32" t="s">
        <v>7</v>
      </c>
      <c r="Q178" s="32">
        <f t="shared" ref="Q178:Q187" si="266">SUMIFS($C:$C,$A:$A,$O:$O,$B:$B,P178)</f>
        <v>35</v>
      </c>
      <c r="R178" s="33">
        <f t="shared" ref="R178:R187" si="267">SUMIFS($D:$D,$A:$A,$O:$O,$B:$B,P178)</f>
        <v>8074.08999999999</v>
      </c>
      <c r="S178" s="33">
        <f t="shared" ref="S178:S187" si="268">SUMIFS($E:$E,$A:$A,$O:$O,$B:$B,P178)</f>
        <v>477.0665</v>
      </c>
      <c r="T178" s="32">
        <f t="shared" ref="T178:T187" si="269">SUMIFS($F:$F,$A:$A,$O:$O,$B:$B,P178)</f>
        <v>455.54</v>
      </c>
      <c r="U178" s="33">
        <f t="shared" si="196"/>
        <v>21.5265</v>
      </c>
      <c r="V178" s="34">
        <f t="shared" ref="V178:V187" si="270">IFERROR(T178/R178,0)</f>
        <v>0.0564199804560019</v>
      </c>
      <c r="W178" s="34">
        <f t="shared" ref="W178:W187" si="271">IFERROR(U178/R178,0)</f>
        <v>0.00266612088792669</v>
      </c>
      <c r="X178" s="32">
        <f t="shared" ref="X178:X187" si="272">SUMIFS($I:$I,$A:$A,$O:$O,$B:$B,P178)</f>
        <v>0</v>
      </c>
      <c r="Y178" s="34">
        <f t="shared" si="197"/>
        <v>0</v>
      </c>
      <c r="Z178" s="33">
        <f t="shared" ref="Z178:Z187" si="273">SUMIFS($H:$H,$A:$A,$O:$O,$B:$B,P178)</f>
        <v>14793.9</v>
      </c>
      <c r="AA178" s="33">
        <f t="shared" ref="AA178:AA187" si="274">SUMIFS($J:$J,$A:$A,$O:$O,$B:$B,P178)</f>
        <v>1623.961</v>
      </c>
      <c r="AB178" s="33">
        <f t="shared" ref="AB178:AB187" si="275">AA178-T178</f>
        <v>1168.421</v>
      </c>
      <c r="AC178" s="35">
        <f t="shared" si="198"/>
        <v>0.0789799173983872</v>
      </c>
      <c r="AD178" s="36">
        <f t="shared" ref="AD178:AD187" si="276">AF178/30</f>
        <v>17414.1666666667</v>
      </c>
      <c r="AE178" s="54">
        <f t="shared" ref="AE178:AE187" si="277">X178+Z178+AE167</f>
        <v>196854.66</v>
      </c>
      <c r="AF178" s="36">
        <v>522425</v>
      </c>
      <c r="AG178" s="40">
        <f t="shared" ref="AG178:AG185" si="278">R178-AD178</f>
        <v>-9340.07666666671</v>
      </c>
      <c r="AJ178" s="22"/>
    </row>
    <row r="179" spans="1:36" s="30" customFormat="1" ht="21" customHeight="1">
      <c r="A179" s="29">
        <v>46162</v>
      </c>
      <c r="B179" s="30" t="s">
        <v>26</v>
      </c>
      <c r="C179" s="22">
        <v>0</v>
      </c>
      <c r="D179" s="23">
        <v>0</v>
      </c>
      <c r="E179" s="23">
        <v>0</v>
      </c>
      <c r="F179" s="23">
        <v>27.56</v>
      </c>
      <c r="G179" s="23">
        <v>-27.56</v>
      </c>
      <c r="H179" s="23">
        <v>0</v>
      </c>
      <c r="I179" s="50">
        <v>0</v>
      </c>
      <c r="J179" s="23">
        <v>0</v>
      </c>
      <c r="O179" s="31">
        <v>46159</v>
      </c>
      <c r="P179" s="32" t="s">
        <v>9</v>
      </c>
      <c r="Q179" s="32">
        <f t="shared" si="266"/>
        <v>45</v>
      </c>
      <c r="R179" s="33">
        <f t="shared" si="267"/>
        <v>15276.39</v>
      </c>
      <c r="S179" s="33">
        <f t="shared" si="268"/>
        <v>778.9675</v>
      </c>
      <c r="T179" s="32">
        <f t="shared" si="269"/>
        <v>467.88</v>
      </c>
      <c r="U179" s="33">
        <f t="shared" si="196"/>
        <v>311.0875</v>
      </c>
      <c r="V179" s="34">
        <f t="shared" si="270"/>
        <v>0.0306276548320644</v>
      </c>
      <c r="W179" s="34">
        <f t="shared" si="271"/>
        <v>0.020363940695413</v>
      </c>
      <c r="X179" s="32">
        <f t="shared" si="272"/>
        <v>-17.85</v>
      </c>
      <c r="Y179" s="34">
        <f t="shared" si="197"/>
        <v>-0.000803552015024847</v>
      </c>
      <c r="Z179" s="33">
        <f t="shared" si="273"/>
        <v>22231.72</v>
      </c>
      <c r="AA179" s="33">
        <f t="shared" si="274"/>
        <v>2266.127</v>
      </c>
      <c r="AB179" s="33">
        <f t="shared" si="275"/>
        <v>1798.247</v>
      </c>
      <c r="AC179" s="35">
        <f t="shared" si="198"/>
        <v>0.0808865440910555</v>
      </c>
      <c r="AD179" s="36">
        <f t="shared" si="276"/>
        <v>14270.7</v>
      </c>
      <c r="AE179" s="54">
        <f t="shared" si="277"/>
        <v>178351.17</v>
      </c>
      <c r="AF179" s="36">
        <v>428121</v>
      </c>
      <c r="AG179" s="40">
        <f t="shared" si="278"/>
        <v>1005.69</v>
      </c>
      <c r="AJ179" s="22"/>
    </row>
    <row r="180" spans="1:36" s="30" customFormat="1" ht="21" customHeight="1">
      <c r="A180" s="29">
        <v>46162</v>
      </c>
      <c r="B180" s="30" t="s">
        <v>27</v>
      </c>
      <c r="C180" s="22">
        <v>5</v>
      </c>
      <c r="D180" s="23">
        <v>1014.9</v>
      </c>
      <c r="E180" s="23">
        <v>87.8170000000001</v>
      </c>
      <c r="F180" s="23">
        <v>31.68</v>
      </c>
      <c r="G180" s="23">
        <v>56.1370000000001</v>
      </c>
      <c r="H180" s="23">
        <v>631.92</v>
      </c>
      <c r="I180" s="50">
        <v>0</v>
      </c>
      <c r="J180" s="23">
        <v>102.008</v>
      </c>
      <c r="O180" s="31">
        <v>46159</v>
      </c>
      <c r="P180" s="32" t="s">
        <v>11</v>
      </c>
      <c r="Q180" s="32">
        <f t="shared" si="266"/>
        <v>25</v>
      </c>
      <c r="R180" s="33">
        <f t="shared" si="267"/>
        <v>6125.53</v>
      </c>
      <c r="S180" s="33">
        <f t="shared" si="268"/>
        <v>345.3045</v>
      </c>
      <c r="T180" s="32">
        <f t="shared" si="269"/>
        <v>447.17</v>
      </c>
      <c r="U180" s="33">
        <f t="shared" si="196"/>
        <v>-101.8655</v>
      </c>
      <c r="V180" s="34">
        <f t="shared" si="270"/>
        <v>0.0730010301149452</v>
      </c>
      <c r="W180" s="34">
        <f t="shared" si="271"/>
        <v>-0.0166296630658898</v>
      </c>
      <c r="X180" s="32">
        <f t="shared" si="272"/>
        <v>-353.08</v>
      </c>
      <c r="Y180" s="34">
        <f t="shared" si="197"/>
        <v>-0.0391779162071055</v>
      </c>
      <c r="Z180" s="33">
        <f t="shared" si="273"/>
        <v>9365.3</v>
      </c>
      <c r="AA180" s="33">
        <f t="shared" si="274"/>
        <v>967.05</v>
      </c>
      <c r="AB180" s="33">
        <f t="shared" si="275"/>
        <v>519.88</v>
      </c>
      <c r="AC180" s="35">
        <f t="shared" si="198"/>
        <v>0.0555113023608427</v>
      </c>
      <c r="AD180" s="36">
        <f t="shared" si="276"/>
        <v>16805.4</v>
      </c>
      <c r="AE180" s="54">
        <f t="shared" si="277"/>
        <v>93611.94</v>
      </c>
      <c r="AF180" s="36">
        <v>504162</v>
      </c>
      <c r="AG180" s="40">
        <f t="shared" si="278"/>
        <v>-10679.87</v>
      </c>
      <c r="AJ180" s="22"/>
    </row>
    <row r="181" spans="1:36" s="30" customFormat="1" ht="21" customHeight="1">
      <c r="A181" s="29">
        <v>46163</v>
      </c>
      <c r="B181" s="30" t="s">
        <v>7</v>
      </c>
      <c r="C181" s="22">
        <v>40</v>
      </c>
      <c r="D181" s="23">
        <v>10477</v>
      </c>
      <c r="E181" s="23">
        <v>638.316</v>
      </c>
      <c r="F181" s="23">
        <v>425.83</v>
      </c>
      <c r="G181" s="23">
        <v>212.486</v>
      </c>
      <c r="H181" s="23">
        <v>18021.89</v>
      </c>
      <c r="I181" s="50">
        <v>-61.92</v>
      </c>
      <c r="J181" s="23">
        <v>1960.692</v>
      </c>
      <c r="O181" s="31">
        <v>46159</v>
      </c>
      <c r="P181" s="32" t="s">
        <v>4</v>
      </c>
      <c r="Q181" s="32">
        <f t="shared" si="266"/>
        <v>0</v>
      </c>
      <c r="R181" s="33">
        <f t="shared" si="267"/>
        <v>0</v>
      </c>
      <c r="S181" s="33">
        <f t="shared" si="268"/>
        <v>0</v>
      </c>
      <c r="T181" s="32">
        <f t="shared" si="269"/>
        <v>0</v>
      </c>
      <c r="U181" s="33">
        <f t="shared" si="196"/>
        <v>0</v>
      </c>
      <c r="V181" s="34">
        <f t="shared" si="270"/>
        <v>0</v>
      </c>
      <c r="W181" s="34">
        <f t="shared" si="271"/>
        <v>0</v>
      </c>
      <c r="X181" s="32">
        <f t="shared" si="272"/>
        <v>0</v>
      </c>
      <c r="Y181" s="34">
        <f t="shared" si="197"/>
        <v>0</v>
      </c>
      <c r="Z181" s="33">
        <f t="shared" si="273"/>
        <v>0</v>
      </c>
      <c r="AA181" s="33">
        <f t="shared" si="274"/>
        <v>0</v>
      </c>
      <c r="AB181" s="33">
        <f t="shared" si="275"/>
        <v>0</v>
      </c>
      <c r="AC181" s="35">
        <f t="shared" si="198"/>
        <v>0</v>
      </c>
      <c r="AD181" s="36">
        <f t="shared" si="276"/>
        <v>0</v>
      </c>
      <c r="AE181" s="54">
        <f t="shared" si="277"/>
        <v>240.98</v>
      </c>
      <c r="AF181" s="36">
        <v>0</v>
      </c>
      <c r="AG181" s="40">
        <f t="shared" si="278"/>
        <v>0</v>
      </c>
      <c r="AJ181" s="22"/>
    </row>
    <row r="182" spans="1:36" s="30" customFormat="1" ht="21" customHeight="1">
      <c r="A182" s="29">
        <v>46163</v>
      </c>
      <c r="B182" s="30" t="s">
        <v>9</v>
      </c>
      <c r="C182" s="22">
        <v>28</v>
      </c>
      <c r="D182" s="23">
        <v>10349.75</v>
      </c>
      <c r="E182" s="23">
        <v>476.748500000001</v>
      </c>
      <c r="F182" s="23">
        <v>429.51</v>
      </c>
      <c r="G182" s="23">
        <v>47.2385000000007</v>
      </c>
      <c r="H182" s="23">
        <v>16315.86</v>
      </c>
      <c r="I182" s="50">
        <v>-336.98</v>
      </c>
      <c r="J182" s="23">
        <v>1618.006</v>
      </c>
      <c r="O182" s="31">
        <v>46159</v>
      </c>
      <c r="P182" s="32" t="s">
        <v>19</v>
      </c>
      <c r="Q182" s="32">
        <f t="shared" si="266"/>
        <v>0</v>
      </c>
      <c r="R182" s="33">
        <f t="shared" si="267"/>
        <v>0</v>
      </c>
      <c r="S182" s="33">
        <f t="shared" si="268"/>
        <v>0</v>
      </c>
      <c r="T182" s="32">
        <f t="shared" si="269"/>
        <v>10.2</v>
      </c>
      <c r="U182" s="33">
        <f t="shared" si="196"/>
        <v>-10.2</v>
      </c>
      <c r="V182" s="34">
        <f t="shared" si="270"/>
        <v>0</v>
      </c>
      <c r="W182" s="34">
        <f t="shared" si="271"/>
        <v>0</v>
      </c>
      <c r="X182" s="32">
        <f t="shared" si="272"/>
        <v>0</v>
      </c>
      <c r="Y182" s="34">
        <f t="shared" si="197"/>
        <v>0</v>
      </c>
      <c r="Z182" s="33">
        <f t="shared" si="273"/>
        <v>195.76</v>
      </c>
      <c r="AA182" s="33">
        <f t="shared" si="274"/>
        <v>17.936</v>
      </c>
      <c r="AB182" s="33">
        <f t="shared" si="275"/>
        <v>7.736</v>
      </c>
      <c r="AC182" s="35">
        <f t="shared" si="198"/>
        <v>0.0395177768696363</v>
      </c>
      <c r="AD182" s="36">
        <f t="shared" si="276"/>
        <v>0</v>
      </c>
      <c r="AE182" s="54">
        <f t="shared" si="277"/>
        <v>4955.78</v>
      </c>
      <c r="AF182" s="36">
        <v>0</v>
      </c>
      <c r="AG182" s="40">
        <f t="shared" si="278"/>
        <v>0</v>
      </c>
      <c r="AJ182" s="22"/>
    </row>
    <row r="183" spans="1:36" s="30" customFormat="1" ht="21" customHeight="1">
      <c r="A183" s="29">
        <v>46163</v>
      </c>
      <c r="B183" s="30" t="s">
        <v>11</v>
      </c>
      <c r="C183" s="22">
        <v>23</v>
      </c>
      <c r="D183" s="23">
        <v>5243.67</v>
      </c>
      <c r="E183" s="23">
        <v>331.255</v>
      </c>
      <c r="F183" s="23">
        <v>407.86</v>
      </c>
      <c r="G183" s="23">
        <v>-76.6049999999997</v>
      </c>
      <c r="H183" s="23">
        <v>11520.69</v>
      </c>
      <c r="I183" s="50">
        <v>0</v>
      </c>
      <c r="J183" s="23">
        <v>1274.838</v>
      </c>
      <c r="O183" s="31">
        <v>46159</v>
      </c>
      <c r="P183" s="32" t="s">
        <v>18</v>
      </c>
      <c r="Q183" s="32">
        <f t="shared" si="266"/>
        <v>20</v>
      </c>
      <c r="R183" s="33">
        <f t="shared" si="267"/>
        <v>5109.29</v>
      </c>
      <c r="S183" s="33">
        <f t="shared" si="268"/>
        <v>307.6535</v>
      </c>
      <c r="T183" s="32">
        <f t="shared" si="269"/>
        <v>264.1</v>
      </c>
      <c r="U183" s="33">
        <f t="shared" si="196"/>
        <v>43.5535</v>
      </c>
      <c r="V183" s="34">
        <f t="shared" si="270"/>
        <v>0.0516901565579562</v>
      </c>
      <c r="W183" s="34">
        <f t="shared" si="271"/>
        <v>0.00852437422812171</v>
      </c>
      <c r="X183" s="32">
        <f t="shared" si="272"/>
        <v>0</v>
      </c>
      <c r="Y183" s="34">
        <f t="shared" si="197"/>
        <v>0</v>
      </c>
      <c r="Z183" s="33">
        <f t="shared" si="273"/>
        <v>4302.72</v>
      </c>
      <c r="AA183" s="33">
        <f t="shared" si="274"/>
        <v>443.382</v>
      </c>
      <c r="AB183" s="33">
        <f t="shared" si="275"/>
        <v>179.282</v>
      </c>
      <c r="AC183" s="35">
        <f t="shared" si="198"/>
        <v>0.0416671314889186</v>
      </c>
      <c r="AD183" s="36">
        <f t="shared" si="276"/>
        <v>7399.8</v>
      </c>
      <c r="AE183" s="54">
        <f t="shared" si="277"/>
        <v>51118.51</v>
      </c>
      <c r="AF183" s="36">
        <v>221994</v>
      </c>
      <c r="AG183" s="40">
        <f t="shared" si="278"/>
        <v>-2290.51</v>
      </c>
      <c r="AJ183" s="22"/>
    </row>
    <row r="184" spans="1:36" s="30" customFormat="1" ht="21" customHeight="1">
      <c r="A184" s="29">
        <v>46163</v>
      </c>
      <c r="B184" s="30" t="s">
        <v>4</v>
      </c>
      <c r="C184" s="22">
        <v>0</v>
      </c>
      <c r="D184" s="23">
        <v>0</v>
      </c>
      <c r="E184" s="23">
        <v>0</v>
      </c>
      <c r="F184" s="23">
        <v>0</v>
      </c>
      <c r="G184" s="23">
        <v>0</v>
      </c>
      <c r="H184" s="23">
        <v>0</v>
      </c>
      <c r="I184" s="50">
        <v>0</v>
      </c>
      <c r="J184" s="23">
        <v>0</v>
      </c>
      <c r="O184" s="31">
        <v>46159</v>
      </c>
      <c r="P184" s="32" t="s">
        <v>22</v>
      </c>
      <c r="Q184" s="32">
        <f t="shared" si="266"/>
        <v>10</v>
      </c>
      <c r="R184" s="33">
        <f t="shared" si="267"/>
        <v>2286.8</v>
      </c>
      <c r="S184" s="33">
        <f t="shared" si="268"/>
        <v>127.152</v>
      </c>
      <c r="T184" s="32">
        <f t="shared" si="269"/>
        <v>169.18</v>
      </c>
      <c r="U184" s="33">
        <f t="shared" si="196"/>
        <v>-42.028</v>
      </c>
      <c r="V184" s="34">
        <f t="shared" si="270"/>
        <v>0.0739811089732377</v>
      </c>
      <c r="W184" s="34">
        <f t="shared" si="271"/>
        <v>-0.0183785202029036</v>
      </c>
      <c r="X184" s="32">
        <f t="shared" si="272"/>
        <v>-294.68</v>
      </c>
      <c r="Y184" s="34">
        <f t="shared" si="197"/>
        <v>-0.112083983112092</v>
      </c>
      <c r="Z184" s="33">
        <f t="shared" si="273"/>
        <v>2923.78</v>
      </c>
      <c r="AA184" s="33">
        <f t="shared" si="274"/>
        <v>305.565</v>
      </c>
      <c r="AB184" s="33">
        <f t="shared" si="275"/>
        <v>136.385</v>
      </c>
      <c r="AC184" s="35">
        <f t="shared" si="198"/>
        <v>0.0466468065312712</v>
      </c>
      <c r="AD184" s="36">
        <f t="shared" si="276"/>
        <v>4861.06666666667</v>
      </c>
      <c r="AE184" s="54">
        <f t="shared" si="277"/>
        <v>28954.71</v>
      </c>
      <c r="AF184" s="36">
        <v>145832</v>
      </c>
      <c r="AG184" s="40">
        <f t="shared" si="278"/>
        <v>-2574.26666666667</v>
      </c>
      <c r="AJ184" s="22"/>
    </row>
    <row r="185" spans="1:36" s="30" customFormat="1" ht="21" customHeight="1">
      <c r="A185" s="29">
        <v>46163</v>
      </c>
      <c r="B185" s="30" t="s">
        <v>19</v>
      </c>
      <c r="C185" s="22">
        <v>0</v>
      </c>
      <c r="D185" s="23">
        <v>0</v>
      </c>
      <c r="E185" s="23">
        <v>0</v>
      </c>
      <c r="F185" s="23">
        <v>0</v>
      </c>
      <c r="G185" s="23">
        <v>0</v>
      </c>
      <c r="H185" s="23">
        <v>158.87</v>
      </c>
      <c r="I185" s="50">
        <v>0</v>
      </c>
      <c r="J185" s="23">
        <v>14.4495</v>
      </c>
      <c r="O185" s="31">
        <v>46159</v>
      </c>
      <c r="P185" s="32" t="s">
        <v>26</v>
      </c>
      <c r="Q185" s="32">
        <f t="shared" si="266"/>
        <v>0</v>
      </c>
      <c r="R185" s="33">
        <f t="shared" si="267"/>
        <v>0</v>
      </c>
      <c r="S185" s="33">
        <f t="shared" si="268"/>
        <v>0</v>
      </c>
      <c r="T185" s="32">
        <f t="shared" si="269"/>
        <v>28.23</v>
      </c>
      <c r="U185" s="33">
        <f t="shared" si="196"/>
        <v>-28.23</v>
      </c>
      <c r="V185" s="34">
        <f t="shared" si="270"/>
        <v>0</v>
      </c>
      <c r="W185" s="34">
        <f t="shared" si="271"/>
        <v>0</v>
      </c>
      <c r="X185" s="32">
        <f t="shared" si="272"/>
        <v>0</v>
      </c>
      <c r="Y185" s="34">
        <f t="shared" si="197"/>
        <v>0</v>
      </c>
      <c r="Z185" s="33">
        <f t="shared" si="273"/>
        <v>163.76</v>
      </c>
      <c r="AA185" s="33">
        <f t="shared" si="274"/>
        <v>16.226</v>
      </c>
      <c r="AB185" s="33">
        <f t="shared" si="275"/>
        <v>-12.004</v>
      </c>
      <c r="AC185" s="35">
        <f t="shared" si="198"/>
        <v>-0.0733023937469468</v>
      </c>
      <c r="AD185" s="36">
        <f t="shared" si="276"/>
        <v>0</v>
      </c>
      <c r="AE185" s="54">
        <f t="shared" si="277"/>
        <v>522.28</v>
      </c>
      <c r="AF185" s="36">
        <v>0</v>
      </c>
      <c r="AG185" s="40">
        <f t="shared" si="278"/>
        <v>0</v>
      </c>
      <c r="AJ185" s="22"/>
    </row>
    <row r="186" spans="1:36" s="30" customFormat="1" ht="21" customHeight="1">
      <c r="A186" s="29">
        <v>46163</v>
      </c>
      <c r="B186" s="30" t="s">
        <v>18</v>
      </c>
      <c r="C186" s="22">
        <v>13</v>
      </c>
      <c r="D186" s="23">
        <v>3655.66</v>
      </c>
      <c r="E186" s="23">
        <v>202.767</v>
      </c>
      <c r="F186" s="23">
        <v>226.28</v>
      </c>
      <c r="G186" s="23">
        <v>-23.5129999999999</v>
      </c>
      <c r="H186" s="23">
        <v>6330.4</v>
      </c>
      <c r="I186" s="50">
        <v>0</v>
      </c>
      <c r="J186" s="23">
        <v>652.167</v>
      </c>
      <c r="O186" s="31">
        <v>46159</v>
      </c>
      <c r="P186" s="32" t="s">
        <v>27</v>
      </c>
      <c r="Q186" s="32">
        <f t="shared" si="266"/>
        <v>3</v>
      </c>
      <c r="R186" s="33">
        <f t="shared" si="267"/>
        <v>473.94</v>
      </c>
      <c r="S186" s="33">
        <f t="shared" si="268"/>
        <v>49.9099999999999</v>
      </c>
      <c r="T186" s="32">
        <f t="shared" si="269"/>
        <v>35.48</v>
      </c>
      <c r="U186" s="33">
        <f t="shared" si="196"/>
        <v>14.4299999999999</v>
      </c>
      <c r="V186" s="34">
        <f t="shared" si="270"/>
        <v>0.0748617968519222</v>
      </c>
      <c r="W186" s="34">
        <f t="shared" si="271"/>
        <v>0.0304468920116468</v>
      </c>
      <c r="X186" s="32">
        <f t="shared" si="272"/>
        <v>0</v>
      </c>
      <c r="Y186" s="34">
        <f t="shared" si="197"/>
        <v>0</v>
      </c>
      <c r="Z186" s="33">
        <f t="shared" si="273"/>
        <v>631.92</v>
      </c>
      <c r="AA186" s="33">
        <f t="shared" si="274"/>
        <v>96.2099999999999</v>
      </c>
      <c r="AB186" s="33">
        <f t="shared" si="275"/>
        <v>60.7299999999999</v>
      </c>
      <c r="AC186" s="35">
        <f t="shared" si="198"/>
        <v>0.0961039372072413</v>
      </c>
      <c r="AD186" s="36">
        <f t="shared" si="276"/>
        <v>0</v>
      </c>
      <c r="AE186" s="54">
        <f t="shared" si="277"/>
        <v>2163.74</v>
      </c>
      <c r="AF186" s="36">
        <v>0</v>
      </c>
      <c r="AG186" s="40"/>
      <c r="AJ186" s="22"/>
    </row>
    <row r="187" spans="1:36" s="30" customFormat="1" ht="21" customHeight="1">
      <c r="A187" s="29">
        <v>46163</v>
      </c>
      <c r="B187" s="30" t="s">
        <v>22</v>
      </c>
      <c r="C187" s="22">
        <v>10</v>
      </c>
      <c r="D187" s="23">
        <v>2899.47</v>
      </c>
      <c r="E187" s="23">
        <v>170.4415</v>
      </c>
      <c r="F187" s="23">
        <v>161.45</v>
      </c>
      <c r="G187" s="23">
        <v>8.9915000000002</v>
      </c>
      <c r="H187" s="23">
        <v>4355.39</v>
      </c>
      <c r="I187" s="50">
        <v>0</v>
      </c>
      <c r="J187" s="23">
        <v>468.163</v>
      </c>
      <c r="O187" s="31"/>
      <c r="P187" s="32"/>
      <c r="Q187" s="32">
        <f t="shared" si="266"/>
        <v>0</v>
      </c>
      <c r="R187" s="33">
        <f t="shared" si="267"/>
        <v>0</v>
      </c>
      <c r="S187" s="33">
        <f t="shared" si="268"/>
        <v>0</v>
      </c>
      <c r="T187" s="32">
        <f t="shared" si="269"/>
        <v>0</v>
      </c>
      <c r="U187" s="33">
        <f t="shared" si="196"/>
        <v>0</v>
      </c>
      <c r="V187" s="34">
        <f t="shared" si="270"/>
        <v>0</v>
      </c>
      <c r="W187" s="34">
        <f t="shared" si="271"/>
        <v>0</v>
      </c>
      <c r="X187" s="32">
        <f t="shared" si="272"/>
        <v>0</v>
      </c>
      <c r="Y187" s="34">
        <f t="shared" si="197"/>
        <v>0</v>
      </c>
      <c r="Z187" s="33">
        <f t="shared" si="273"/>
        <v>0</v>
      </c>
      <c r="AA187" s="33">
        <f t="shared" si="274"/>
        <v>0</v>
      </c>
      <c r="AB187" s="33">
        <f t="shared" si="275"/>
        <v>0</v>
      </c>
      <c r="AC187" s="35">
        <f t="shared" si="198"/>
        <v>0</v>
      </c>
      <c r="AD187" s="36">
        <f t="shared" si="276"/>
        <v>0</v>
      </c>
      <c r="AE187" s="54">
        <f t="shared" si="277"/>
        <v>0</v>
      </c>
      <c r="AF187" s="36">
        <v>0</v>
      </c>
      <c r="AG187" s="40"/>
      <c r="AJ187" s="22"/>
    </row>
    <row r="188" spans="1:36" s="30" customFormat="1" ht="21" customHeight="1">
      <c r="A188" s="29">
        <v>46163</v>
      </c>
      <c r="B188" s="30" t="s">
        <v>26</v>
      </c>
      <c r="C188" s="22">
        <v>0</v>
      </c>
      <c r="D188" s="23">
        <v>0</v>
      </c>
      <c r="E188" s="23">
        <v>0</v>
      </c>
      <c r="F188" s="23">
        <v>27.28</v>
      </c>
      <c r="G188" s="23">
        <v>-27.28</v>
      </c>
      <c r="H188" s="23">
        <v>0</v>
      </c>
      <c r="I188" s="50">
        <v>0</v>
      </c>
      <c r="J188" s="23">
        <v>0</v>
      </c>
      <c r="O188" s="51" t="s">
        <v>50904</v>
      </c>
      <c r="P188" s="51"/>
      <c r="Q188" s="42">
        <f t="shared" ref="Q188:T188" si="279">SUM(Q178:Q187)</f>
        <v>138</v>
      </c>
      <c r="R188" s="42">
        <f t="shared" si="279"/>
        <v>37346.04</v>
      </c>
      <c r="S188" s="42">
        <f t="shared" si="279"/>
        <v>2086.054</v>
      </c>
      <c r="T188" s="42">
        <f t="shared" si="279"/>
        <v>1877.78</v>
      </c>
      <c r="U188" s="46">
        <f t="shared" si="196"/>
        <v>208.274</v>
      </c>
      <c r="V188" s="52">
        <f>T188/R188</f>
        <v>0.0502805652219084</v>
      </c>
      <c r="W188" s="52">
        <f>U188/R188</f>
        <v>0.00557686972969556</v>
      </c>
      <c r="X188" s="42">
        <f t="shared" ref="X188:AB188" si="280">SUM(X178:X187)</f>
        <v>-665.61</v>
      </c>
      <c r="Y188" s="52">
        <f t="shared" si="197"/>
        <v>-0.012339078568681</v>
      </c>
      <c r="Z188" s="42">
        <f t="shared" si="280"/>
        <v>54608.86</v>
      </c>
      <c r="AA188" s="42">
        <f t="shared" si="280"/>
        <v>5736.457</v>
      </c>
      <c r="AB188" s="42">
        <f t="shared" si="280"/>
        <v>3858.677</v>
      </c>
      <c r="AC188" s="53">
        <f t="shared" si="198"/>
        <v>0.0706602738090485</v>
      </c>
      <c r="AD188" s="42">
        <f t="shared" ref="AD188:AF188" si="281">SUM(AD178:AD187)</f>
        <v>60751.1333333333</v>
      </c>
      <c r="AE188" s="42">
        <f t="shared" si="281"/>
        <v>556773.77</v>
      </c>
      <c r="AF188" s="42">
        <f t="shared" si="281"/>
        <v>1822534</v>
      </c>
      <c r="AG188" s="40"/>
      <c r="AJ188" s="22"/>
    </row>
    <row r="189" spans="1:36" s="30" customFormat="1" ht="21" customHeight="1">
      <c r="A189" s="29">
        <v>46163</v>
      </c>
      <c r="B189" s="30" t="s">
        <v>27</v>
      </c>
      <c r="C189" s="22">
        <v>0</v>
      </c>
      <c r="D189" s="23">
        <v>0</v>
      </c>
      <c r="E189" s="23">
        <v>0</v>
      </c>
      <c r="F189" s="23">
        <v>35.66</v>
      </c>
      <c r="G189" s="23">
        <v>-35.66</v>
      </c>
      <c r="H189" s="23">
        <v>315.96</v>
      </c>
      <c r="I189" s="50">
        <v>0</v>
      </c>
      <c r="J189" s="23">
        <v>45.206</v>
      </c>
      <c r="O189" s="31">
        <v>46160</v>
      </c>
      <c r="P189" s="32" t="s">
        <v>7</v>
      </c>
      <c r="Q189" s="32">
        <f t="shared" ref="Q189:Q198" si="282">SUMIFS($C:$C,$A:$A,$O:$O,$B:$B,P189)</f>
        <v>32</v>
      </c>
      <c r="R189" s="33">
        <f t="shared" ref="R189:R198" si="283">SUMIFS($D:$D,$A:$A,$O:$O,$B:$B,P189)</f>
        <v>7905.26999999999</v>
      </c>
      <c r="S189" s="33">
        <f t="shared" ref="S189:S198" si="284">SUMIFS($E:$E,$A:$A,$O:$O,$B:$B,P189)</f>
        <v>508.0495</v>
      </c>
      <c r="T189" s="32">
        <f t="shared" ref="T189:T198" si="285">SUMIFS($F:$F,$A:$A,$O:$O,$B:$B,P189)</f>
        <v>450.73</v>
      </c>
      <c r="U189" s="33">
        <f t="shared" si="196"/>
        <v>57.3195</v>
      </c>
      <c r="V189" s="34">
        <f t="shared" ref="V189:V198" si="286">IFERROR(T189/R189,0)</f>
        <v>0.0570163953919348</v>
      </c>
      <c r="W189" s="34">
        <f t="shared" ref="W189:W198" si="287">IFERROR(U189/R189,0)</f>
        <v>0.00725079598799283</v>
      </c>
      <c r="X189" s="32">
        <f t="shared" ref="X189:X198" si="288">SUMIFS($I:$I,$A:$A,$O:$O,$B:$B,P189)</f>
        <v>0</v>
      </c>
      <c r="Y189" s="34">
        <f t="shared" si="197"/>
        <v>0</v>
      </c>
      <c r="Z189" s="33">
        <f t="shared" ref="Z189:Z198" si="289">SUMIFS($H:$H,$A:$A,$O:$O,$B:$B,P189)</f>
        <v>8640.33</v>
      </c>
      <c r="AA189" s="33">
        <f t="shared" ref="AA189:AA198" si="290">SUMIFS($J:$J,$A:$A,$O:$O,$B:$B,P189)</f>
        <v>957.438</v>
      </c>
      <c r="AB189" s="33">
        <f t="shared" ref="AB189:AB198" si="291">AA189-T189</f>
        <v>506.708</v>
      </c>
      <c r="AC189" s="35">
        <f t="shared" si="198"/>
        <v>0.0586445193644224</v>
      </c>
      <c r="AD189" s="36">
        <f t="shared" ref="AD189:AD198" si="292">AF189/30</f>
        <v>17414.1666666667</v>
      </c>
      <c r="AE189" s="54">
        <f t="shared" ref="AE189:AE198" si="293">X189+Z189+AE178</f>
        <v>205494.99</v>
      </c>
      <c r="AF189" s="36">
        <v>522425</v>
      </c>
      <c r="AG189" s="40">
        <f t="shared" ref="AG189:AG196" si="294">R189-AD189</f>
        <v>-9508.89666666671</v>
      </c>
      <c r="AJ189" s="22"/>
    </row>
    <row r="190" spans="1:36" s="30" customFormat="1" ht="21" customHeight="1">
      <c r="A190" s="29">
        <v>46164</v>
      </c>
      <c r="B190" s="30" t="s">
        <v>7</v>
      </c>
      <c r="C190" s="22">
        <v>42</v>
      </c>
      <c r="D190" s="23">
        <v>9986.27999999999</v>
      </c>
      <c r="E190" s="23">
        <v>580.785</v>
      </c>
      <c r="F190" s="23">
        <v>402.69</v>
      </c>
      <c r="G190" s="23">
        <v>178.095</v>
      </c>
      <c r="H190" s="23">
        <v>1850.7</v>
      </c>
      <c r="I190" s="50">
        <v>-45.2</v>
      </c>
      <c r="J190" s="23">
        <v>232.463</v>
      </c>
      <c r="O190" s="31">
        <v>46160</v>
      </c>
      <c r="P190" s="32" t="s">
        <v>9</v>
      </c>
      <c r="Q190" s="32">
        <f t="shared" si="282"/>
        <v>20</v>
      </c>
      <c r="R190" s="33">
        <f t="shared" si="283"/>
        <v>7892.85</v>
      </c>
      <c r="S190" s="33">
        <f t="shared" si="284"/>
        <v>355.082500000001</v>
      </c>
      <c r="T190" s="32">
        <f t="shared" si="285"/>
        <v>433.51</v>
      </c>
      <c r="U190" s="33">
        <f t="shared" si="196"/>
        <v>-78.427499999999</v>
      </c>
      <c r="V190" s="34">
        <f t="shared" si="286"/>
        <v>0.0549243935967363</v>
      </c>
      <c r="W190" s="34">
        <f t="shared" si="287"/>
        <v>-0.00993652482943411</v>
      </c>
      <c r="X190" s="32">
        <f t="shared" si="288"/>
        <v>0</v>
      </c>
      <c r="Y190" s="34">
        <f t="shared" si="197"/>
        <v>0</v>
      </c>
      <c r="Z190" s="33">
        <f t="shared" si="289"/>
        <v>7872.11</v>
      </c>
      <c r="AA190" s="33">
        <f t="shared" si="290"/>
        <v>753.929000000001</v>
      </c>
      <c r="AB190" s="33">
        <f t="shared" si="291"/>
        <v>320.419000000001</v>
      </c>
      <c r="AC190" s="35">
        <f t="shared" si="198"/>
        <v>0.0407030643626678</v>
      </c>
      <c r="AD190" s="36">
        <f t="shared" si="292"/>
        <v>14270.7</v>
      </c>
      <c r="AE190" s="54">
        <f t="shared" si="293"/>
        <v>186223.28</v>
      </c>
      <c r="AF190" s="36">
        <v>428121</v>
      </c>
      <c r="AG190" s="40">
        <f t="shared" si="294"/>
        <v>-6377.85</v>
      </c>
      <c r="AJ190" s="22"/>
    </row>
    <row r="191" spans="1:36" s="30" customFormat="1" ht="21" customHeight="1">
      <c r="A191" s="29">
        <v>46164</v>
      </c>
      <c r="B191" s="30" t="s">
        <v>9</v>
      </c>
      <c r="C191" s="22">
        <v>37</v>
      </c>
      <c r="D191" s="23">
        <v>13193.85</v>
      </c>
      <c r="E191" s="23">
        <v>644.858500000001</v>
      </c>
      <c r="F191" s="23">
        <v>425.42</v>
      </c>
      <c r="G191" s="23">
        <v>219.438500000001</v>
      </c>
      <c r="H191" s="23">
        <v>2569.86</v>
      </c>
      <c r="I191" s="50">
        <v>0</v>
      </c>
      <c r="J191" s="23">
        <v>245.994</v>
      </c>
      <c r="O191" s="31">
        <v>46160</v>
      </c>
      <c r="P191" s="32" t="s">
        <v>11</v>
      </c>
      <c r="Q191" s="32">
        <f t="shared" si="282"/>
        <v>23</v>
      </c>
      <c r="R191" s="33">
        <f t="shared" si="283"/>
        <v>5791.87</v>
      </c>
      <c r="S191" s="33">
        <f t="shared" si="284"/>
        <v>302.9215</v>
      </c>
      <c r="T191" s="32">
        <f t="shared" si="285"/>
        <v>424.51</v>
      </c>
      <c r="U191" s="33">
        <f t="shared" si="196"/>
        <v>-121.5885</v>
      </c>
      <c r="V191" s="34">
        <f t="shared" si="286"/>
        <v>0.0732941174439343</v>
      </c>
      <c r="W191" s="34">
        <f t="shared" si="287"/>
        <v>-0.0209929608226704</v>
      </c>
      <c r="X191" s="32">
        <f t="shared" si="288"/>
        <v>-493.06</v>
      </c>
      <c r="Y191" s="34">
        <f t="shared" si="197"/>
        <v>-0.114943118239463</v>
      </c>
      <c r="Z191" s="33">
        <f t="shared" si="289"/>
        <v>4782.66</v>
      </c>
      <c r="AA191" s="33">
        <f t="shared" si="290"/>
        <v>488.461</v>
      </c>
      <c r="AB191" s="33">
        <f t="shared" si="291"/>
        <v>63.951</v>
      </c>
      <c r="AC191" s="35">
        <f t="shared" si="198"/>
        <v>0.013371429288304</v>
      </c>
      <c r="AD191" s="36">
        <f t="shared" si="292"/>
        <v>16805.4</v>
      </c>
      <c r="AE191" s="54">
        <f t="shared" si="293"/>
        <v>97901.54</v>
      </c>
      <c r="AF191" s="36">
        <v>504162</v>
      </c>
      <c r="AG191" s="40">
        <f t="shared" si="294"/>
        <v>-11013.53</v>
      </c>
      <c r="AJ191" s="22"/>
    </row>
    <row r="192" spans="1:36" s="30" customFormat="1" ht="21" customHeight="1">
      <c r="A192" s="29">
        <v>46164</v>
      </c>
      <c r="B192" s="30" t="s">
        <v>11</v>
      </c>
      <c r="C192" s="22">
        <v>25</v>
      </c>
      <c r="D192" s="23">
        <v>5835.3</v>
      </c>
      <c r="E192" s="23">
        <v>310.225</v>
      </c>
      <c r="F192" s="23">
        <v>458.38</v>
      </c>
      <c r="G192" s="23">
        <v>-148.155</v>
      </c>
      <c r="H192" s="23">
        <v>1861.16</v>
      </c>
      <c r="I192" s="50">
        <v>0</v>
      </c>
      <c r="J192" s="23">
        <v>205.357</v>
      </c>
      <c r="O192" s="31">
        <v>46160</v>
      </c>
      <c r="P192" s="32" t="s">
        <v>4</v>
      </c>
      <c r="Q192" s="32">
        <f t="shared" si="282"/>
        <v>0</v>
      </c>
      <c r="R192" s="33">
        <f t="shared" si="283"/>
        <v>0</v>
      </c>
      <c r="S192" s="33">
        <f t="shared" si="284"/>
        <v>0</v>
      </c>
      <c r="T192" s="32">
        <f t="shared" si="285"/>
        <v>0</v>
      </c>
      <c r="U192" s="33">
        <f t="shared" si="196"/>
        <v>0</v>
      </c>
      <c r="V192" s="34">
        <f t="shared" si="286"/>
        <v>0</v>
      </c>
      <c r="W192" s="34">
        <f t="shared" si="287"/>
        <v>0</v>
      </c>
      <c r="X192" s="32">
        <f t="shared" si="288"/>
        <v>0</v>
      </c>
      <c r="Y192" s="34">
        <f t="shared" si="197"/>
        <v>0</v>
      </c>
      <c r="Z192" s="33">
        <f t="shared" si="289"/>
        <v>0</v>
      </c>
      <c r="AA192" s="33">
        <f t="shared" si="290"/>
        <v>0</v>
      </c>
      <c r="AB192" s="33">
        <f t="shared" si="291"/>
        <v>0</v>
      </c>
      <c r="AC192" s="35">
        <f t="shared" si="198"/>
        <v>0</v>
      </c>
      <c r="AD192" s="36">
        <f t="shared" si="292"/>
        <v>0</v>
      </c>
      <c r="AE192" s="54">
        <f t="shared" si="293"/>
        <v>240.98</v>
      </c>
      <c r="AF192" s="36">
        <v>0</v>
      </c>
      <c r="AG192" s="40">
        <f t="shared" si="294"/>
        <v>0</v>
      </c>
      <c r="AJ192" s="22"/>
    </row>
    <row r="193" spans="1:36" s="30" customFormat="1" ht="21" customHeight="1">
      <c r="A193" s="29">
        <v>46164</v>
      </c>
      <c r="B193" s="30" t="s">
        <v>4</v>
      </c>
      <c r="C193" s="22">
        <v>1</v>
      </c>
      <c r="D193" s="23">
        <v>239.97</v>
      </c>
      <c r="E193" s="23">
        <v>12.3445</v>
      </c>
      <c r="F193" s="23">
        <v>0</v>
      </c>
      <c r="G193" s="23">
        <v>12.3445</v>
      </c>
      <c r="H193" s="23">
        <v>0</v>
      </c>
      <c r="I193" s="50">
        <v>0</v>
      </c>
      <c r="J193" s="23">
        <v>0</v>
      </c>
      <c r="O193" s="31">
        <v>46160</v>
      </c>
      <c r="P193" s="32" t="s">
        <v>19</v>
      </c>
      <c r="Q193" s="32">
        <f t="shared" si="282"/>
        <v>1</v>
      </c>
      <c r="R193" s="33">
        <f t="shared" si="283"/>
        <v>195.76</v>
      </c>
      <c r="S193" s="33">
        <f t="shared" si="284"/>
        <v>8.14799999999998</v>
      </c>
      <c r="T193" s="32">
        <f t="shared" si="285"/>
        <v>0.3</v>
      </c>
      <c r="U193" s="33">
        <f t="shared" si="196"/>
        <v>7.84799999999998</v>
      </c>
      <c r="V193" s="34">
        <f t="shared" si="286"/>
        <v>0.00153248876174908</v>
      </c>
      <c r="W193" s="34">
        <f t="shared" si="287"/>
        <v>0.0400899060073558</v>
      </c>
      <c r="X193" s="32">
        <f t="shared" si="288"/>
        <v>0</v>
      </c>
      <c r="Y193" s="34">
        <f t="shared" si="197"/>
        <v>0</v>
      </c>
      <c r="Z193" s="33">
        <f t="shared" si="289"/>
        <v>195.76</v>
      </c>
      <c r="AA193" s="33">
        <f t="shared" si="290"/>
        <v>17.936</v>
      </c>
      <c r="AB193" s="33">
        <f t="shared" si="291"/>
        <v>17.636</v>
      </c>
      <c r="AC193" s="35">
        <f t="shared" si="198"/>
        <v>0.0900899060073559</v>
      </c>
      <c r="AD193" s="36">
        <f t="shared" si="292"/>
        <v>0</v>
      </c>
      <c r="AE193" s="54">
        <f t="shared" si="293"/>
        <v>5151.54</v>
      </c>
      <c r="AF193" s="36">
        <v>0</v>
      </c>
      <c r="AG193" s="40">
        <f t="shared" si="294"/>
        <v>195.76</v>
      </c>
      <c r="AJ193" s="22"/>
    </row>
    <row r="194" spans="1:36" s="30" customFormat="1" ht="21" customHeight="1">
      <c r="A194" s="29">
        <v>46164</v>
      </c>
      <c r="B194" s="30" t="s">
        <v>19</v>
      </c>
      <c r="C194" s="22">
        <v>0</v>
      </c>
      <c r="D194" s="23">
        <v>0</v>
      </c>
      <c r="E194" s="23">
        <v>0</v>
      </c>
      <c r="F194" s="23">
        <v>0</v>
      </c>
      <c r="G194" s="23">
        <v>0</v>
      </c>
      <c r="H194" s="23">
        <v>0</v>
      </c>
      <c r="I194" s="50">
        <v>0</v>
      </c>
      <c r="J194" s="23">
        <v>0</v>
      </c>
      <c r="O194" s="31">
        <v>46160</v>
      </c>
      <c r="P194" s="32" t="s">
        <v>18</v>
      </c>
      <c r="Q194" s="32">
        <f t="shared" si="282"/>
        <v>12</v>
      </c>
      <c r="R194" s="33">
        <f t="shared" si="283"/>
        <v>4291</v>
      </c>
      <c r="S194" s="33">
        <f t="shared" si="284"/>
        <v>225.102</v>
      </c>
      <c r="T194" s="32">
        <f t="shared" si="285"/>
        <v>250.83</v>
      </c>
      <c r="U194" s="33">
        <f t="shared" ref="U194:U257" si="295">S194-T194</f>
        <v>-25.728</v>
      </c>
      <c r="V194" s="34">
        <f t="shared" si="286"/>
        <v>0.0584549056164064</v>
      </c>
      <c r="W194" s="34">
        <f t="shared" si="287"/>
        <v>-0.0059958051736192</v>
      </c>
      <c r="X194" s="32">
        <f t="shared" si="288"/>
        <v>-236.98</v>
      </c>
      <c r="Y194" s="34">
        <f t="shared" ref="Y194:Y257" si="296">IFERROR(X194/(Z194+X194),0)</f>
        <v>-0.0772163282329328</v>
      </c>
      <c r="Z194" s="33">
        <f t="shared" si="289"/>
        <v>3306.02</v>
      </c>
      <c r="AA194" s="33">
        <f t="shared" si="290"/>
        <v>367.806</v>
      </c>
      <c r="AB194" s="33">
        <f t="shared" si="291"/>
        <v>116.976</v>
      </c>
      <c r="AC194" s="35">
        <f t="shared" ref="AC194:AC257" si="297">IFERROR((AA194-T194)/Z194,0)</f>
        <v>0.0353827260573136</v>
      </c>
      <c r="AD194" s="36">
        <f t="shared" si="292"/>
        <v>7399.8</v>
      </c>
      <c r="AE194" s="54">
        <f t="shared" si="293"/>
        <v>54187.55</v>
      </c>
      <c r="AF194" s="36">
        <v>221994</v>
      </c>
      <c r="AG194" s="40">
        <f t="shared" si="294"/>
        <v>-3108.8</v>
      </c>
      <c r="AJ194" s="22"/>
    </row>
    <row r="195" spans="1:36" s="30" customFormat="1" ht="21" customHeight="1">
      <c r="A195" s="29">
        <v>46164</v>
      </c>
      <c r="B195" s="30" t="s">
        <v>18</v>
      </c>
      <c r="C195" s="22">
        <v>13</v>
      </c>
      <c r="D195" s="23">
        <v>3802.54</v>
      </c>
      <c r="E195" s="23">
        <v>223.309</v>
      </c>
      <c r="F195" s="23">
        <v>236.35</v>
      </c>
      <c r="G195" s="23">
        <v>-13.0410000000002</v>
      </c>
      <c r="H195" s="23">
        <v>632.96</v>
      </c>
      <c r="I195" s="50">
        <v>-151</v>
      </c>
      <c r="J195" s="23">
        <v>59.674</v>
      </c>
      <c r="O195" s="31">
        <v>46160</v>
      </c>
      <c r="P195" s="32" t="s">
        <v>22</v>
      </c>
      <c r="Q195" s="32">
        <f t="shared" si="282"/>
        <v>11</v>
      </c>
      <c r="R195" s="33">
        <f t="shared" si="283"/>
        <v>2630.78</v>
      </c>
      <c r="S195" s="33">
        <f t="shared" si="284"/>
        <v>145.296</v>
      </c>
      <c r="T195" s="32">
        <f t="shared" si="285"/>
        <v>166.66</v>
      </c>
      <c r="U195" s="33">
        <f t="shared" si="295"/>
        <v>-21.364</v>
      </c>
      <c r="V195" s="34">
        <f t="shared" si="286"/>
        <v>0.0633500330700401</v>
      </c>
      <c r="W195" s="34">
        <f t="shared" si="287"/>
        <v>-0.00812078547046884</v>
      </c>
      <c r="X195" s="32">
        <f t="shared" si="288"/>
        <v>0</v>
      </c>
      <c r="Y195" s="34">
        <f t="shared" si="296"/>
        <v>0</v>
      </c>
      <c r="Z195" s="33">
        <f t="shared" si="289"/>
        <v>2333.82</v>
      </c>
      <c r="AA195" s="33">
        <f t="shared" si="290"/>
        <v>242.289</v>
      </c>
      <c r="AB195" s="33">
        <f t="shared" si="291"/>
        <v>75.629</v>
      </c>
      <c r="AC195" s="35">
        <f t="shared" si="297"/>
        <v>0.0324056696746107</v>
      </c>
      <c r="AD195" s="36">
        <f t="shared" si="292"/>
        <v>4861.06666666667</v>
      </c>
      <c r="AE195" s="54">
        <f t="shared" si="293"/>
        <v>31288.53</v>
      </c>
      <c r="AF195" s="36">
        <v>145832</v>
      </c>
      <c r="AG195" s="40">
        <f t="shared" si="294"/>
        <v>-2230.28666666667</v>
      </c>
      <c r="AJ195" s="22"/>
    </row>
    <row r="196" spans="1:36" s="30" customFormat="1" ht="21" customHeight="1">
      <c r="A196" s="29">
        <v>46164</v>
      </c>
      <c r="B196" s="30" t="s">
        <v>22</v>
      </c>
      <c r="C196" s="22">
        <v>5</v>
      </c>
      <c r="D196" s="23">
        <v>1216.69</v>
      </c>
      <c r="E196" s="23">
        <v>55.2065</v>
      </c>
      <c r="F196" s="23">
        <v>170.52</v>
      </c>
      <c r="G196" s="23">
        <v>-115.3135</v>
      </c>
      <c r="H196" s="23">
        <v>0</v>
      </c>
      <c r="I196" s="50">
        <v>0</v>
      </c>
      <c r="J196" s="23">
        <v>0</v>
      </c>
      <c r="O196" s="31">
        <v>46160</v>
      </c>
      <c r="P196" s="32" t="s">
        <v>26</v>
      </c>
      <c r="Q196" s="32">
        <f t="shared" si="282"/>
        <v>0</v>
      </c>
      <c r="R196" s="33">
        <f t="shared" si="283"/>
        <v>0</v>
      </c>
      <c r="S196" s="33">
        <f t="shared" si="284"/>
        <v>0</v>
      </c>
      <c r="T196" s="32">
        <f t="shared" si="285"/>
        <v>23.38</v>
      </c>
      <c r="U196" s="33">
        <f t="shared" si="295"/>
        <v>-23.38</v>
      </c>
      <c r="V196" s="34">
        <f t="shared" si="286"/>
        <v>0</v>
      </c>
      <c r="W196" s="34">
        <f t="shared" si="287"/>
        <v>0</v>
      </c>
      <c r="X196" s="32">
        <f t="shared" si="288"/>
        <v>0</v>
      </c>
      <c r="Y196" s="34">
        <f t="shared" si="296"/>
        <v>0</v>
      </c>
      <c r="Z196" s="33">
        <f t="shared" si="289"/>
        <v>0</v>
      </c>
      <c r="AA196" s="33">
        <f t="shared" si="290"/>
        <v>0</v>
      </c>
      <c r="AB196" s="33">
        <f t="shared" si="291"/>
        <v>-23.38</v>
      </c>
      <c r="AC196" s="35">
        <f t="shared" si="297"/>
        <v>0</v>
      </c>
      <c r="AD196" s="36">
        <f t="shared" si="292"/>
        <v>0</v>
      </c>
      <c r="AE196" s="54">
        <f t="shared" si="293"/>
        <v>522.28</v>
      </c>
      <c r="AF196" s="36">
        <v>0</v>
      </c>
      <c r="AG196" s="40">
        <f t="shared" si="294"/>
        <v>0</v>
      </c>
      <c r="AJ196" s="22"/>
    </row>
    <row r="197" spans="1:36" s="30" customFormat="1" ht="21" customHeight="1">
      <c r="A197" s="29">
        <v>46164</v>
      </c>
      <c r="B197" s="30" t="s">
        <v>26</v>
      </c>
      <c r="C197" s="22">
        <v>3</v>
      </c>
      <c r="D197" s="23">
        <v>899.28</v>
      </c>
      <c r="E197" s="23">
        <v>56.068</v>
      </c>
      <c r="F197" s="23">
        <v>30.03</v>
      </c>
      <c r="G197" s="23">
        <v>26.038</v>
      </c>
      <c r="H197" s="23">
        <v>0</v>
      </c>
      <c r="I197" s="50">
        <v>0</v>
      </c>
      <c r="J197" s="23">
        <v>0</v>
      </c>
      <c r="O197" s="31">
        <v>46160</v>
      </c>
      <c r="P197" s="32" t="s">
        <v>27</v>
      </c>
      <c r="Q197" s="32">
        <f t="shared" si="282"/>
        <v>3</v>
      </c>
      <c r="R197" s="33">
        <f t="shared" si="283"/>
        <v>473.94</v>
      </c>
      <c r="S197" s="33">
        <f t="shared" si="284"/>
        <v>49.9099999999999</v>
      </c>
      <c r="T197" s="32">
        <f t="shared" si="285"/>
        <v>29.24</v>
      </c>
      <c r="U197" s="33">
        <f t="shared" si="295"/>
        <v>20.6699999999999</v>
      </c>
      <c r="V197" s="34">
        <f t="shared" si="286"/>
        <v>0.0616955732793181</v>
      </c>
      <c r="W197" s="34">
        <f t="shared" si="287"/>
        <v>0.043613115584251</v>
      </c>
      <c r="X197" s="32">
        <f t="shared" si="288"/>
        <v>0</v>
      </c>
      <c r="Y197" s="34">
        <f t="shared" si="296"/>
        <v>0</v>
      </c>
      <c r="Z197" s="33">
        <f t="shared" si="289"/>
        <v>157.98</v>
      </c>
      <c r="AA197" s="33">
        <f t="shared" si="290"/>
        <v>22.603</v>
      </c>
      <c r="AB197" s="33">
        <f t="shared" si="291"/>
        <v>-6.637</v>
      </c>
      <c r="AC197" s="35">
        <f t="shared" si="297"/>
        <v>-0.0420116470439296</v>
      </c>
      <c r="AD197" s="36">
        <f t="shared" si="292"/>
        <v>0</v>
      </c>
      <c r="AE197" s="54">
        <f t="shared" si="293"/>
        <v>2321.72</v>
      </c>
      <c r="AF197" s="36">
        <v>0</v>
      </c>
      <c r="AG197" s="40"/>
      <c r="AJ197" s="22"/>
    </row>
    <row r="198" spans="1:36" s="30" customFormat="1" ht="21" customHeight="1">
      <c r="A198" s="29">
        <v>46164</v>
      </c>
      <c r="B198" s="30" t="s">
        <v>27</v>
      </c>
      <c r="C198" s="22">
        <v>2</v>
      </c>
      <c r="D198" s="23">
        <v>315.96</v>
      </c>
      <c r="E198" s="23">
        <v>29.408</v>
      </c>
      <c r="F198" s="23">
        <v>34.55</v>
      </c>
      <c r="G198" s="23">
        <v>-5.14200000000005</v>
      </c>
      <c r="H198" s="23">
        <v>931.92</v>
      </c>
      <c r="I198" s="50">
        <v>0</v>
      </c>
      <c r="J198" s="23">
        <v>117.808</v>
      </c>
      <c r="O198" s="31"/>
      <c r="P198" s="32"/>
      <c r="Q198" s="32">
        <f t="shared" si="282"/>
        <v>0</v>
      </c>
      <c r="R198" s="33">
        <f t="shared" si="283"/>
        <v>0</v>
      </c>
      <c r="S198" s="33">
        <f t="shared" si="284"/>
        <v>0</v>
      </c>
      <c r="T198" s="32">
        <f t="shared" si="285"/>
        <v>0</v>
      </c>
      <c r="U198" s="33">
        <f t="shared" si="295"/>
        <v>0</v>
      </c>
      <c r="V198" s="34">
        <f t="shared" si="286"/>
        <v>0</v>
      </c>
      <c r="W198" s="34">
        <f t="shared" si="287"/>
        <v>0</v>
      </c>
      <c r="X198" s="32">
        <f t="shared" si="288"/>
        <v>0</v>
      </c>
      <c r="Y198" s="34">
        <f t="shared" si="296"/>
        <v>0</v>
      </c>
      <c r="Z198" s="33">
        <f t="shared" si="289"/>
        <v>0</v>
      </c>
      <c r="AA198" s="33">
        <f t="shared" si="290"/>
        <v>0</v>
      </c>
      <c r="AB198" s="33">
        <f t="shared" si="291"/>
        <v>0</v>
      </c>
      <c r="AC198" s="35">
        <f t="shared" si="297"/>
        <v>0</v>
      </c>
      <c r="AD198" s="36">
        <f t="shared" si="292"/>
        <v>0</v>
      </c>
      <c r="AE198" s="54">
        <f t="shared" si="293"/>
        <v>0</v>
      </c>
      <c r="AF198" s="36">
        <v>0</v>
      </c>
      <c r="AG198" s="40"/>
      <c r="AJ198" s="22"/>
    </row>
    <row r="199" spans="1:36" s="30" customFormat="1" ht="21" customHeight="1">
      <c r="A199" s="29">
        <v>46165</v>
      </c>
      <c r="B199" s="30" t="s">
        <v>7</v>
      </c>
      <c r="C199" s="22">
        <v>31</v>
      </c>
      <c r="D199" s="23">
        <v>7804.3</v>
      </c>
      <c r="E199" s="23">
        <v>480.384</v>
      </c>
      <c r="F199" s="23">
        <v>450.71</v>
      </c>
      <c r="G199" s="23">
        <v>29.6740000000001</v>
      </c>
      <c r="H199" s="23">
        <v>14233.84</v>
      </c>
      <c r="I199" s="50">
        <v>-13.2</v>
      </c>
      <c r="J199" s="23">
        <v>1563.949</v>
      </c>
      <c r="O199" s="51" t="s">
        <v>50904</v>
      </c>
      <c r="P199" s="51"/>
      <c r="Q199" s="42">
        <f t="shared" ref="Q199:T199" si="298">SUM(Q189:Q198)</f>
        <v>102</v>
      </c>
      <c r="R199" s="42">
        <f t="shared" si="298"/>
        <v>29181.47</v>
      </c>
      <c r="S199" s="42">
        <f t="shared" si="298"/>
        <v>1594.5095</v>
      </c>
      <c r="T199" s="42">
        <f t="shared" si="298"/>
        <v>1779.16</v>
      </c>
      <c r="U199" s="46">
        <f t="shared" si="295"/>
        <v>-184.650499999999</v>
      </c>
      <c r="V199" s="52">
        <f>T199/R199</f>
        <v>0.0609688271358503</v>
      </c>
      <c r="W199" s="52">
        <f>U199/R199</f>
        <v>-0.00632766272569543</v>
      </c>
      <c r="X199" s="42">
        <f t="shared" ref="X199:AB199" si="299">SUM(X189:X198)</f>
        <v>-730.04</v>
      </c>
      <c r="Y199" s="52">
        <f t="shared" si="296"/>
        <v>-0.0274878532936928</v>
      </c>
      <c r="Z199" s="42">
        <f t="shared" si="299"/>
        <v>27288.68</v>
      </c>
      <c r="AA199" s="42">
        <f t="shared" si="299"/>
        <v>2850.462</v>
      </c>
      <c r="AB199" s="42">
        <f t="shared" si="299"/>
        <v>1071.302</v>
      </c>
      <c r="AC199" s="53">
        <f t="shared" si="297"/>
        <v>0.0392581099562163</v>
      </c>
      <c r="AD199" s="42">
        <f t="shared" ref="AD199:AF199" si="300">SUM(AD189:AD198)</f>
        <v>60751.1333333333</v>
      </c>
      <c r="AE199" s="42">
        <f t="shared" si="300"/>
        <v>583332.41</v>
      </c>
      <c r="AF199" s="42">
        <f t="shared" si="300"/>
        <v>1822534</v>
      </c>
      <c r="AG199" s="40"/>
      <c r="AJ199" s="22"/>
    </row>
    <row r="200" spans="1:36" s="30" customFormat="1" ht="21" customHeight="1">
      <c r="A200" s="29">
        <v>46165</v>
      </c>
      <c r="B200" s="30" t="s">
        <v>9</v>
      </c>
      <c r="C200" s="22">
        <v>24</v>
      </c>
      <c r="D200" s="23">
        <v>8536.77</v>
      </c>
      <c r="E200" s="23">
        <v>433.4555</v>
      </c>
      <c r="F200" s="23">
        <v>475.42</v>
      </c>
      <c r="G200" s="23">
        <v>-41.9644999999998</v>
      </c>
      <c r="H200" s="23">
        <v>19163.01</v>
      </c>
      <c r="I200" s="50">
        <v>0</v>
      </c>
      <c r="J200" s="23">
        <v>1897.737</v>
      </c>
      <c r="O200" s="31">
        <v>46161</v>
      </c>
      <c r="P200" s="32" t="s">
        <v>7</v>
      </c>
      <c r="Q200" s="32">
        <f t="shared" ref="Q200:Q209" si="301">SUMIFS($C:$C,$A:$A,$O:$O,$B:$B,P200)</f>
        <v>46</v>
      </c>
      <c r="R200" s="33">
        <f t="shared" ref="R200:R209" si="302">SUMIFS($D:$D,$A:$A,$O:$O,$B:$B,P200)</f>
        <v>10421.91</v>
      </c>
      <c r="S200" s="33">
        <f t="shared" ref="S200:S209" si="303">SUMIFS($E:$E,$A:$A,$O:$O,$B:$B,P200)</f>
        <v>663.9875</v>
      </c>
      <c r="T200" s="32">
        <f t="shared" ref="T200:T209" si="304">SUMIFS($F:$F,$A:$A,$O:$O,$B:$B,P200)</f>
        <v>426.24</v>
      </c>
      <c r="U200" s="33">
        <f t="shared" si="295"/>
        <v>237.7475</v>
      </c>
      <c r="V200" s="34">
        <f t="shared" ref="V200:V209" si="305">IFERROR(T200/R200,0)</f>
        <v>0.0408984533545195</v>
      </c>
      <c r="W200" s="34">
        <f t="shared" ref="W200:W209" si="306">IFERROR(U200/R200,0)</f>
        <v>0.0228122772121425</v>
      </c>
      <c r="X200" s="32">
        <f t="shared" ref="X200:X209" si="307">SUMIFS($I:$I,$A:$A,$O:$O,$B:$B,P200)</f>
        <v>-17.6</v>
      </c>
      <c r="Y200" s="34">
        <f t="shared" si="296"/>
        <v>-0.00147879400987599</v>
      </c>
      <c r="Z200" s="33">
        <f t="shared" ref="Z200:Z209" si="308">SUMIFS($H:$H,$A:$A,$O:$O,$B:$B,P200)</f>
        <v>11919.19</v>
      </c>
      <c r="AA200" s="33">
        <f t="shared" ref="AA200:AA209" si="309">SUMIFS($J:$J,$A:$A,$O:$O,$B:$B,P200)</f>
        <v>1429.988</v>
      </c>
      <c r="AB200" s="33">
        <f t="shared" ref="AB200:AB209" si="310">AA200-T200</f>
        <v>1003.748</v>
      </c>
      <c r="AC200" s="35">
        <f t="shared" si="297"/>
        <v>0.0842127694918866</v>
      </c>
      <c r="AD200" s="36">
        <f t="shared" ref="AD200:AD209" si="311">AF200/30</f>
        <v>17414.1666666667</v>
      </c>
      <c r="AE200" s="54">
        <f t="shared" ref="AE200:AE209" si="312">X200+Z200+AE189</f>
        <v>217396.58</v>
      </c>
      <c r="AF200" s="36">
        <v>522425</v>
      </c>
      <c r="AG200" s="40">
        <f t="shared" ref="AG200:AG207" si="313">R200-AD200</f>
        <v>-6992.2566666667</v>
      </c>
      <c r="AJ200" s="22"/>
    </row>
    <row r="201" spans="1:36" s="30" customFormat="1" ht="21" customHeight="1">
      <c r="A201" s="29">
        <v>46165</v>
      </c>
      <c r="B201" s="30" t="s">
        <v>11</v>
      </c>
      <c r="C201" s="22">
        <v>22</v>
      </c>
      <c r="D201" s="23">
        <v>5591.81</v>
      </c>
      <c r="E201" s="23">
        <v>326.324</v>
      </c>
      <c r="F201" s="23">
        <v>432.04</v>
      </c>
      <c r="G201" s="23">
        <v>-105.716</v>
      </c>
      <c r="H201" s="23">
        <v>10403.09</v>
      </c>
      <c r="I201" s="50">
        <v>0</v>
      </c>
      <c r="J201" s="23">
        <v>1096.8125</v>
      </c>
      <c r="O201" s="31">
        <v>46161</v>
      </c>
      <c r="P201" s="32" t="s">
        <v>9</v>
      </c>
      <c r="Q201" s="32">
        <f t="shared" si="301"/>
        <v>23</v>
      </c>
      <c r="R201" s="33">
        <f t="shared" si="302"/>
        <v>7809.82</v>
      </c>
      <c r="S201" s="33">
        <f t="shared" si="303"/>
        <v>383.009</v>
      </c>
      <c r="T201" s="32">
        <f t="shared" si="304"/>
        <v>486</v>
      </c>
      <c r="U201" s="33">
        <f t="shared" si="295"/>
        <v>-102.991</v>
      </c>
      <c r="V201" s="34">
        <f t="shared" si="305"/>
        <v>0.0622293471552481</v>
      </c>
      <c r="W201" s="34">
        <f t="shared" si="306"/>
        <v>-0.0131873717960209</v>
      </c>
      <c r="X201" s="32">
        <f t="shared" si="307"/>
        <v>-175.56</v>
      </c>
      <c r="Y201" s="34">
        <f t="shared" si="296"/>
        <v>-0.0167665151033295</v>
      </c>
      <c r="Z201" s="33">
        <f t="shared" si="308"/>
        <v>10646.43</v>
      </c>
      <c r="AA201" s="33">
        <f t="shared" si="309"/>
        <v>1043.179</v>
      </c>
      <c r="AB201" s="33">
        <f t="shared" si="310"/>
        <v>557.179</v>
      </c>
      <c r="AC201" s="35">
        <f t="shared" si="297"/>
        <v>0.0523348202167299</v>
      </c>
      <c r="AD201" s="36">
        <f t="shared" si="311"/>
        <v>14270.7</v>
      </c>
      <c r="AE201" s="54">
        <f t="shared" si="312"/>
        <v>196694.15</v>
      </c>
      <c r="AF201" s="36">
        <v>428121</v>
      </c>
      <c r="AG201" s="40">
        <f t="shared" si="313"/>
        <v>-6460.88</v>
      </c>
      <c r="AJ201" s="22"/>
    </row>
    <row r="202" spans="1:36" s="30" customFormat="1" ht="21" customHeight="1">
      <c r="A202" s="29">
        <v>46165</v>
      </c>
      <c r="B202" s="30" t="s">
        <v>4</v>
      </c>
      <c r="C202" s="22">
        <v>0</v>
      </c>
      <c r="D202" s="23">
        <v>0</v>
      </c>
      <c r="E202" s="23">
        <v>0</v>
      </c>
      <c r="F202" s="23">
        <v>0</v>
      </c>
      <c r="G202" s="23">
        <v>0</v>
      </c>
      <c r="H202" s="23">
        <v>0</v>
      </c>
      <c r="I202" s="50">
        <v>0</v>
      </c>
      <c r="J202" s="23">
        <v>0</v>
      </c>
      <c r="O202" s="31">
        <v>46161</v>
      </c>
      <c r="P202" s="32" t="s">
        <v>11</v>
      </c>
      <c r="Q202" s="32">
        <f t="shared" si="301"/>
        <v>23</v>
      </c>
      <c r="R202" s="33">
        <f t="shared" si="302"/>
        <v>6346.88</v>
      </c>
      <c r="S202" s="33">
        <f t="shared" si="303"/>
        <v>341.856</v>
      </c>
      <c r="T202" s="32">
        <f t="shared" si="304"/>
        <v>410.8</v>
      </c>
      <c r="U202" s="33">
        <f t="shared" si="295"/>
        <v>-68.944</v>
      </c>
      <c r="V202" s="34">
        <f t="shared" si="305"/>
        <v>0.0647247151356257</v>
      </c>
      <c r="W202" s="34">
        <f t="shared" si="306"/>
        <v>-0.0108626600786528</v>
      </c>
      <c r="X202" s="32">
        <f t="shared" si="307"/>
        <v>-449.26</v>
      </c>
      <c r="Y202" s="34">
        <f t="shared" si="296"/>
        <v>-0.0651598174840531</v>
      </c>
      <c r="Z202" s="33">
        <f t="shared" si="308"/>
        <v>7344</v>
      </c>
      <c r="AA202" s="33">
        <f t="shared" si="309"/>
        <v>767.6595</v>
      </c>
      <c r="AB202" s="33">
        <f t="shared" si="310"/>
        <v>356.8595</v>
      </c>
      <c r="AC202" s="35">
        <f t="shared" si="297"/>
        <v>0.0485919798474945</v>
      </c>
      <c r="AD202" s="36">
        <f t="shared" si="311"/>
        <v>16805.4</v>
      </c>
      <c r="AE202" s="54">
        <f t="shared" si="312"/>
        <v>104796.28</v>
      </c>
      <c r="AF202" s="36">
        <v>504162</v>
      </c>
      <c r="AG202" s="40">
        <f t="shared" si="313"/>
        <v>-10458.52</v>
      </c>
      <c r="AJ202" s="22"/>
    </row>
    <row r="203" spans="1:36" s="30" customFormat="1" ht="21" customHeight="1">
      <c r="A203" s="29">
        <v>46165</v>
      </c>
      <c r="B203" s="30" t="s">
        <v>19</v>
      </c>
      <c r="C203" s="22">
        <v>1</v>
      </c>
      <c r="D203" s="23">
        <v>195.76</v>
      </c>
      <c r="E203" s="23">
        <v>8.14799999999998</v>
      </c>
      <c r="F203" s="23">
        <v>0</v>
      </c>
      <c r="G203" s="23">
        <v>8.14799999999998</v>
      </c>
      <c r="H203" s="23">
        <v>195.76</v>
      </c>
      <c r="I203" s="50">
        <v>0</v>
      </c>
      <c r="J203" s="23">
        <v>17.936</v>
      </c>
      <c r="O203" s="31">
        <v>46161</v>
      </c>
      <c r="P203" s="32" t="s">
        <v>4</v>
      </c>
      <c r="Q203" s="32">
        <f t="shared" si="301"/>
        <v>0</v>
      </c>
      <c r="R203" s="33">
        <f t="shared" si="302"/>
        <v>0</v>
      </c>
      <c r="S203" s="33">
        <f t="shared" si="303"/>
        <v>0</v>
      </c>
      <c r="T203" s="32">
        <f t="shared" si="304"/>
        <v>0</v>
      </c>
      <c r="U203" s="33">
        <f t="shared" si="295"/>
        <v>0</v>
      </c>
      <c r="V203" s="34">
        <f t="shared" si="305"/>
        <v>0</v>
      </c>
      <c r="W203" s="34">
        <f t="shared" si="306"/>
        <v>0</v>
      </c>
      <c r="X203" s="32">
        <f t="shared" si="307"/>
        <v>0</v>
      </c>
      <c r="Y203" s="34">
        <f t="shared" si="296"/>
        <v>0</v>
      </c>
      <c r="Z203" s="33">
        <f t="shared" si="308"/>
        <v>0</v>
      </c>
      <c r="AA203" s="33">
        <f t="shared" si="309"/>
        <v>0</v>
      </c>
      <c r="AB203" s="33">
        <f t="shared" si="310"/>
        <v>0</v>
      </c>
      <c r="AC203" s="35">
        <f t="shared" si="297"/>
        <v>0</v>
      </c>
      <c r="AD203" s="36">
        <f t="shared" si="311"/>
        <v>0</v>
      </c>
      <c r="AE203" s="54">
        <f t="shared" si="312"/>
        <v>240.98</v>
      </c>
      <c r="AF203" s="36">
        <v>0</v>
      </c>
      <c r="AG203" s="40">
        <f t="shared" si="313"/>
        <v>0</v>
      </c>
      <c r="AJ203" s="22"/>
    </row>
    <row r="204" spans="1:36" s="30" customFormat="1" ht="21" customHeight="1">
      <c r="A204" s="29">
        <v>46165</v>
      </c>
      <c r="B204" s="30" t="s">
        <v>18</v>
      </c>
      <c r="C204" s="22">
        <v>12</v>
      </c>
      <c r="D204" s="23">
        <v>3964.44</v>
      </c>
      <c r="E204" s="23">
        <v>227.031</v>
      </c>
      <c r="F204" s="23">
        <v>255.96</v>
      </c>
      <c r="G204" s="23">
        <v>-28.9289999999999</v>
      </c>
      <c r="H204" s="23">
        <v>6197.28</v>
      </c>
      <c r="I204" s="50">
        <v>-44</v>
      </c>
      <c r="J204" s="23">
        <v>658.428</v>
      </c>
      <c r="O204" s="31">
        <v>46161</v>
      </c>
      <c r="P204" s="32" t="s">
        <v>19</v>
      </c>
      <c r="Q204" s="32">
        <f t="shared" si="301"/>
        <v>2</v>
      </c>
      <c r="R204" s="33">
        <f t="shared" si="302"/>
        <v>354.63</v>
      </c>
      <c r="S204" s="33">
        <f t="shared" si="303"/>
        <v>14.654</v>
      </c>
      <c r="T204" s="32">
        <f t="shared" si="304"/>
        <v>0</v>
      </c>
      <c r="U204" s="33">
        <f t="shared" si="295"/>
        <v>14.654</v>
      </c>
      <c r="V204" s="34">
        <f t="shared" si="305"/>
        <v>0</v>
      </c>
      <c r="W204" s="34">
        <f t="shared" si="306"/>
        <v>0.0413219411781293</v>
      </c>
      <c r="X204" s="32">
        <f t="shared" si="307"/>
        <v>0</v>
      </c>
      <c r="Y204" s="34">
        <f t="shared" si="296"/>
        <v>0</v>
      </c>
      <c r="Z204" s="33">
        <f t="shared" si="308"/>
        <v>195.76</v>
      </c>
      <c r="AA204" s="33">
        <f t="shared" si="309"/>
        <v>17.936</v>
      </c>
      <c r="AB204" s="33">
        <f t="shared" si="310"/>
        <v>17.936</v>
      </c>
      <c r="AC204" s="35">
        <f t="shared" si="297"/>
        <v>0.091622394769105</v>
      </c>
      <c r="AD204" s="36">
        <f t="shared" si="311"/>
        <v>0</v>
      </c>
      <c r="AE204" s="54">
        <f t="shared" si="312"/>
        <v>5347.3</v>
      </c>
      <c r="AF204" s="36">
        <v>0</v>
      </c>
      <c r="AG204" s="40">
        <f t="shared" si="313"/>
        <v>354.63</v>
      </c>
      <c r="AJ204" s="22"/>
    </row>
    <row r="205" spans="1:36" s="30" customFormat="1" ht="21" customHeight="1">
      <c r="A205" s="29">
        <v>46165</v>
      </c>
      <c r="B205" s="30" t="s">
        <v>22</v>
      </c>
      <c r="C205" s="22">
        <v>3</v>
      </c>
      <c r="D205" s="23">
        <v>767.94</v>
      </c>
      <c r="E205" s="23">
        <v>36.359</v>
      </c>
      <c r="F205" s="23">
        <v>159.32</v>
      </c>
      <c r="G205" s="23">
        <v>-122.961</v>
      </c>
      <c r="H205" s="23">
        <v>1984.63</v>
      </c>
      <c r="I205" s="50">
        <v>0</v>
      </c>
      <c r="J205" s="23">
        <v>190.797</v>
      </c>
      <c r="O205" s="31">
        <v>46161</v>
      </c>
      <c r="P205" s="32" t="s">
        <v>18</v>
      </c>
      <c r="Q205" s="32">
        <f t="shared" si="301"/>
        <v>17</v>
      </c>
      <c r="R205" s="33">
        <f t="shared" si="302"/>
        <v>4357.57</v>
      </c>
      <c r="S205" s="33">
        <f t="shared" si="303"/>
        <v>244.0835</v>
      </c>
      <c r="T205" s="32">
        <f t="shared" si="304"/>
        <v>241.3</v>
      </c>
      <c r="U205" s="33">
        <f t="shared" si="295"/>
        <v>2.78349999999998</v>
      </c>
      <c r="V205" s="34">
        <f t="shared" si="305"/>
        <v>0.0553748993131493</v>
      </c>
      <c r="W205" s="34">
        <f t="shared" si="306"/>
        <v>0.00063877344483278</v>
      </c>
      <c r="X205" s="32">
        <f t="shared" si="307"/>
        <v>0</v>
      </c>
      <c r="Y205" s="34">
        <f t="shared" si="296"/>
        <v>0</v>
      </c>
      <c r="Z205" s="33">
        <f t="shared" si="308"/>
        <v>5213.98</v>
      </c>
      <c r="AA205" s="33">
        <f t="shared" si="309"/>
        <v>567.189</v>
      </c>
      <c r="AB205" s="33">
        <f t="shared" si="310"/>
        <v>325.889</v>
      </c>
      <c r="AC205" s="35">
        <f t="shared" si="297"/>
        <v>0.0625029248290174</v>
      </c>
      <c r="AD205" s="36">
        <f t="shared" si="311"/>
        <v>7399.8</v>
      </c>
      <c r="AE205" s="54">
        <f t="shared" si="312"/>
        <v>59401.53</v>
      </c>
      <c r="AF205" s="36">
        <v>221994</v>
      </c>
      <c r="AG205" s="40">
        <f t="shared" si="313"/>
        <v>-3042.23</v>
      </c>
      <c r="AJ205" s="22"/>
    </row>
    <row r="206" spans="1:36" s="30" customFormat="1" ht="21" customHeight="1">
      <c r="A206" s="29">
        <v>46165</v>
      </c>
      <c r="B206" s="30" t="s">
        <v>26</v>
      </c>
      <c r="C206" s="22">
        <v>2</v>
      </c>
      <c r="D206" s="23">
        <v>530.52</v>
      </c>
      <c r="E206" s="23">
        <v>31.434</v>
      </c>
      <c r="F206" s="23">
        <v>29.45</v>
      </c>
      <c r="G206" s="23">
        <v>1.98400000000001</v>
      </c>
      <c r="H206" s="23">
        <v>1253.04</v>
      </c>
      <c r="I206" s="50">
        <v>0</v>
      </c>
      <c r="J206" s="23">
        <v>141.656</v>
      </c>
      <c r="O206" s="31">
        <v>46161</v>
      </c>
      <c r="P206" s="32" t="s">
        <v>22</v>
      </c>
      <c r="Q206" s="32">
        <f t="shared" si="301"/>
        <v>11</v>
      </c>
      <c r="R206" s="33">
        <f t="shared" si="302"/>
        <v>3105.78</v>
      </c>
      <c r="S206" s="33">
        <f t="shared" si="303"/>
        <v>173.635</v>
      </c>
      <c r="T206" s="32">
        <f t="shared" si="304"/>
        <v>166.72</v>
      </c>
      <c r="U206" s="33">
        <f t="shared" si="295"/>
        <v>6.91499999999999</v>
      </c>
      <c r="V206" s="34">
        <f t="shared" si="305"/>
        <v>0.0536805568971402</v>
      </c>
      <c r="W206" s="34">
        <f t="shared" si="306"/>
        <v>0.0022264938276375</v>
      </c>
      <c r="X206" s="32">
        <f t="shared" si="307"/>
        <v>-35.2</v>
      </c>
      <c r="Y206" s="34">
        <f t="shared" si="296"/>
        <v>-0.0110410589379254</v>
      </c>
      <c r="Z206" s="33">
        <f t="shared" si="308"/>
        <v>3223.3</v>
      </c>
      <c r="AA206" s="33">
        <f t="shared" si="309"/>
        <v>349.244</v>
      </c>
      <c r="AB206" s="33">
        <f t="shared" si="310"/>
        <v>182.524</v>
      </c>
      <c r="AC206" s="35">
        <f t="shared" si="297"/>
        <v>0.0566264387429032</v>
      </c>
      <c r="AD206" s="36">
        <f t="shared" si="311"/>
        <v>4861.06666666667</v>
      </c>
      <c r="AE206" s="54">
        <f t="shared" si="312"/>
        <v>34476.63</v>
      </c>
      <c r="AF206" s="36">
        <v>145832</v>
      </c>
      <c r="AG206" s="40">
        <f t="shared" si="313"/>
        <v>-1755.28666666667</v>
      </c>
      <c r="AJ206" s="22"/>
    </row>
    <row r="207" spans="1:36" s="30" customFormat="1" ht="21" customHeight="1">
      <c r="A207" s="29">
        <v>46165</v>
      </c>
      <c r="B207" s="30" t="s">
        <v>27</v>
      </c>
      <c r="C207" s="22">
        <v>3</v>
      </c>
      <c r="D207" s="23">
        <v>473.94</v>
      </c>
      <c r="E207" s="23">
        <v>49.9099999999999</v>
      </c>
      <c r="F207" s="23">
        <v>42.16</v>
      </c>
      <c r="G207" s="23">
        <v>7.74999999999994</v>
      </c>
      <c r="H207" s="23">
        <v>473.94</v>
      </c>
      <c r="I207" s="50">
        <v>0</v>
      </c>
      <c r="J207" s="23">
        <v>67.8089999999999</v>
      </c>
      <c r="O207" s="31">
        <v>46161</v>
      </c>
      <c r="P207" s="32" t="s">
        <v>26</v>
      </c>
      <c r="Q207" s="32">
        <f t="shared" si="301"/>
        <v>2</v>
      </c>
      <c r="R207" s="33">
        <f t="shared" si="302"/>
        <v>538.52</v>
      </c>
      <c r="S207" s="33">
        <f t="shared" si="303"/>
        <v>33.744</v>
      </c>
      <c r="T207" s="32">
        <f t="shared" si="304"/>
        <v>25.82</v>
      </c>
      <c r="U207" s="33">
        <f t="shared" si="295"/>
        <v>7.924</v>
      </c>
      <c r="V207" s="34">
        <f t="shared" si="305"/>
        <v>0.0479462229815049</v>
      </c>
      <c r="W207" s="34">
        <f t="shared" si="306"/>
        <v>0.0147144024363069</v>
      </c>
      <c r="X207" s="32">
        <f t="shared" si="307"/>
        <v>0</v>
      </c>
      <c r="Y207" s="34">
        <f t="shared" si="296"/>
        <v>0</v>
      </c>
      <c r="Z207" s="33">
        <f t="shared" si="308"/>
        <v>538.52</v>
      </c>
      <c r="AA207" s="33">
        <f t="shared" si="309"/>
        <v>60.67</v>
      </c>
      <c r="AB207" s="33">
        <f t="shared" si="310"/>
        <v>34.85</v>
      </c>
      <c r="AC207" s="35">
        <f t="shared" si="297"/>
        <v>0.0647144024363069</v>
      </c>
      <c r="AD207" s="36">
        <f t="shared" si="311"/>
        <v>0</v>
      </c>
      <c r="AE207" s="54">
        <f t="shared" si="312"/>
        <v>1060.8</v>
      </c>
      <c r="AF207" s="36">
        <v>0</v>
      </c>
      <c r="AG207" s="40">
        <f t="shared" si="313"/>
        <v>538.52</v>
      </c>
      <c r="AJ207" s="22"/>
    </row>
    <row r="208" spans="1:36" s="30" customFormat="1" ht="21" customHeight="1">
      <c r="A208" s="29">
        <v>46166</v>
      </c>
      <c r="B208" s="30" t="s">
        <v>7</v>
      </c>
      <c r="C208" s="22">
        <v>49</v>
      </c>
      <c r="D208" s="23">
        <v>11493.96</v>
      </c>
      <c r="E208" s="23">
        <v>715.729</v>
      </c>
      <c r="F208" s="23">
        <v>475.3</v>
      </c>
      <c r="G208" s="23">
        <v>240.429</v>
      </c>
      <c r="H208" s="23">
        <v>10978.28</v>
      </c>
      <c r="I208" s="50">
        <v>-363.98</v>
      </c>
      <c r="J208" s="23">
        <v>1194.782</v>
      </c>
      <c r="O208" s="31">
        <v>46161</v>
      </c>
      <c r="P208" s="32" t="s">
        <v>27</v>
      </c>
      <c r="Q208" s="32">
        <f t="shared" si="301"/>
        <v>1</v>
      </c>
      <c r="R208" s="33">
        <f t="shared" si="302"/>
        <v>157.98</v>
      </c>
      <c r="S208" s="33">
        <f t="shared" si="303"/>
        <v>14.704</v>
      </c>
      <c r="T208" s="32">
        <f t="shared" si="304"/>
        <v>44.4</v>
      </c>
      <c r="U208" s="33">
        <f t="shared" si="295"/>
        <v>-29.696</v>
      </c>
      <c r="V208" s="34">
        <f t="shared" si="305"/>
        <v>0.281048233953665</v>
      </c>
      <c r="W208" s="34">
        <f t="shared" si="306"/>
        <v>-0.18797316115964</v>
      </c>
      <c r="X208" s="32">
        <f t="shared" si="307"/>
        <v>0</v>
      </c>
      <c r="Y208" s="34">
        <f t="shared" si="296"/>
        <v>0</v>
      </c>
      <c r="Z208" s="33">
        <f t="shared" si="308"/>
        <v>157.98</v>
      </c>
      <c r="AA208" s="33">
        <f t="shared" si="309"/>
        <v>22.603</v>
      </c>
      <c r="AB208" s="33">
        <f t="shared" si="310"/>
        <v>-21.797</v>
      </c>
      <c r="AC208" s="35">
        <f t="shared" si="297"/>
        <v>-0.13797316115964</v>
      </c>
      <c r="AD208" s="36">
        <f t="shared" si="311"/>
        <v>0</v>
      </c>
      <c r="AE208" s="54">
        <f t="shared" si="312"/>
        <v>2479.7</v>
      </c>
      <c r="AF208" s="36">
        <v>0</v>
      </c>
      <c r="AG208" s="40"/>
      <c r="AJ208" s="22"/>
    </row>
    <row r="209" spans="1:36" s="30" customFormat="1" ht="21" customHeight="1">
      <c r="A209" s="29">
        <v>46166</v>
      </c>
      <c r="B209" s="30" t="s">
        <v>9</v>
      </c>
      <c r="C209" s="22">
        <v>46</v>
      </c>
      <c r="D209" s="23">
        <v>16450.45</v>
      </c>
      <c r="E209" s="23">
        <v>795.583500000001</v>
      </c>
      <c r="F209" s="23">
        <v>518.15</v>
      </c>
      <c r="G209" s="23">
        <v>277.433500000001</v>
      </c>
      <c r="H209" s="23">
        <v>12145.66</v>
      </c>
      <c r="I209" s="50">
        <v>-451.3</v>
      </c>
      <c r="J209" s="23">
        <v>1179.194</v>
      </c>
      <c r="O209" s="31"/>
      <c r="P209" s="32"/>
      <c r="Q209" s="32">
        <f t="shared" si="301"/>
        <v>0</v>
      </c>
      <c r="R209" s="33">
        <f t="shared" si="302"/>
        <v>0</v>
      </c>
      <c r="S209" s="33">
        <f t="shared" si="303"/>
        <v>0</v>
      </c>
      <c r="T209" s="32">
        <f t="shared" si="304"/>
        <v>0</v>
      </c>
      <c r="U209" s="33">
        <f t="shared" si="295"/>
        <v>0</v>
      </c>
      <c r="V209" s="34">
        <f t="shared" si="305"/>
        <v>0</v>
      </c>
      <c r="W209" s="34">
        <f t="shared" si="306"/>
        <v>0</v>
      </c>
      <c r="X209" s="32">
        <f t="shared" si="307"/>
        <v>0</v>
      </c>
      <c r="Y209" s="34">
        <f t="shared" si="296"/>
        <v>0</v>
      </c>
      <c r="Z209" s="33">
        <f t="shared" si="308"/>
        <v>0</v>
      </c>
      <c r="AA209" s="33">
        <f t="shared" si="309"/>
        <v>0</v>
      </c>
      <c r="AB209" s="33">
        <f t="shared" si="310"/>
        <v>0</v>
      </c>
      <c r="AC209" s="35">
        <f t="shared" si="297"/>
        <v>0</v>
      </c>
      <c r="AD209" s="36">
        <f t="shared" si="311"/>
        <v>0</v>
      </c>
      <c r="AE209" s="54">
        <f t="shared" si="312"/>
        <v>0</v>
      </c>
      <c r="AF209" s="36">
        <v>0</v>
      </c>
      <c r="AG209" s="40"/>
      <c r="AJ209" s="22"/>
    </row>
    <row r="210" spans="1:36" s="30" customFormat="1" ht="21" customHeight="1">
      <c r="A210" s="29">
        <v>46166</v>
      </c>
      <c r="B210" s="30" t="s">
        <v>11</v>
      </c>
      <c r="C210" s="22">
        <v>22</v>
      </c>
      <c r="D210" s="23">
        <v>5988.8</v>
      </c>
      <c r="E210" s="23">
        <v>326.365</v>
      </c>
      <c r="F210" s="23">
        <v>421.05</v>
      </c>
      <c r="G210" s="23">
        <v>-94.6849999999996</v>
      </c>
      <c r="H210" s="23">
        <v>5315.6</v>
      </c>
      <c r="I210" s="50">
        <v>0</v>
      </c>
      <c r="J210" s="23">
        <v>555.387</v>
      </c>
      <c r="K210" s="30"/>
      <c r="L210" s="30"/>
      <c r="O210" s="51" t="s">
        <v>50904</v>
      </c>
      <c r="P210" s="51"/>
      <c r="Q210" s="42">
        <f t="shared" ref="Q210:T210" si="314">SUM(Q200:Q209)</f>
        <v>125</v>
      </c>
      <c r="R210" s="42">
        <f t="shared" si="314"/>
        <v>33093.09</v>
      </c>
      <c r="S210" s="42">
        <f t="shared" si="314"/>
        <v>1869.673</v>
      </c>
      <c r="T210" s="42">
        <f t="shared" si="314"/>
        <v>1801.28</v>
      </c>
      <c r="U210" s="46">
        <f t="shared" si="295"/>
        <v>68.3929999999998</v>
      </c>
      <c r="V210" s="52">
        <f>T210/R210</f>
        <v>0.0544306983723792</v>
      </c>
      <c r="W210" s="52">
        <f>U210/R210</f>
        <v>0.0020666852203889</v>
      </c>
      <c r="X210" s="42">
        <f t="shared" ref="X210:AB210" si="315">SUM(X200:X209)</f>
        <v>-677.62</v>
      </c>
      <c r="Y210" s="52">
        <f t="shared" si="296"/>
        <v>-0.0175724309765637</v>
      </c>
      <c r="Z210" s="42">
        <f t="shared" si="315"/>
        <v>39239.16</v>
      </c>
      <c r="AA210" s="42">
        <f t="shared" si="315"/>
        <v>4258.4685</v>
      </c>
      <c r="AB210" s="42">
        <f t="shared" si="315"/>
        <v>2457.1885</v>
      </c>
      <c r="AC210" s="53">
        <f t="shared" si="297"/>
        <v>0.0626208231776623</v>
      </c>
      <c r="AD210" s="42">
        <f t="shared" ref="AD210:AF210" si="316">SUM(AD200:AD209)</f>
        <v>60751.1333333333</v>
      </c>
      <c r="AE210" s="42">
        <f t="shared" si="316"/>
        <v>621893.95</v>
      </c>
      <c r="AF210" s="42">
        <f t="shared" si="316"/>
        <v>1822534</v>
      </c>
      <c r="AG210" s="40"/>
      <c r="AJ210" s="22"/>
    </row>
    <row r="211" spans="1:36" s="30" customFormat="1" ht="21" customHeight="1">
      <c r="A211" s="29">
        <v>46166</v>
      </c>
      <c r="B211" s="30" t="s">
        <v>4</v>
      </c>
      <c r="C211" s="22">
        <v>0</v>
      </c>
      <c r="D211" s="23">
        <v>0</v>
      </c>
      <c r="E211" s="23">
        <v>0</v>
      </c>
      <c r="F211" s="23">
        <v>0</v>
      </c>
      <c r="G211" s="23">
        <v>0</v>
      </c>
      <c r="H211" s="23">
        <v>0</v>
      </c>
      <c r="I211" s="50">
        <v>0</v>
      </c>
      <c r="J211" s="23">
        <v>0</v>
      </c>
      <c r="K211" s="30"/>
      <c r="L211" s="30"/>
      <c r="O211" s="31">
        <v>46162</v>
      </c>
      <c r="P211" s="32" t="s">
        <v>7</v>
      </c>
      <c r="Q211" s="32">
        <f t="shared" ref="Q211:Q220" si="317">SUMIFS($C:$C,$A:$A,$O:$O,$B:$B,P211)</f>
        <v>41</v>
      </c>
      <c r="R211" s="33">
        <f t="shared" ref="R211:R220" si="318">SUMIFS($D:$D,$A:$A,$O:$O,$B:$B,P211)</f>
        <v>8978.57999999999</v>
      </c>
      <c r="S211" s="33">
        <f t="shared" ref="S211:S220" si="319">SUMIFS($E:$E,$A:$A,$O:$O,$B:$B,P211)</f>
        <v>531.057</v>
      </c>
      <c r="T211" s="32">
        <f t="shared" ref="T211:T220" si="320">SUMIFS($F:$F,$A:$A,$O:$O,$B:$B,P211)</f>
        <v>417.42</v>
      </c>
      <c r="U211" s="33">
        <f t="shared" si="295"/>
        <v>113.637</v>
      </c>
      <c r="V211" s="34">
        <f t="shared" ref="V211:V220" si="321">IFERROR(T211/R211,0)</f>
        <v>0.0464906477416251</v>
      </c>
      <c r="W211" s="34">
        <f t="shared" ref="W211:W220" si="322">IFERROR(U211/R211,0)</f>
        <v>0.0126564556978943</v>
      </c>
      <c r="X211" s="32">
        <f t="shared" ref="X211:X220" si="323">SUMIFS($I:$I,$A:$A,$O:$O,$B:$B,P211)</f>
        <v>0</v>
      </c>
      <c r="Y211" s="34">
        <f t="shared" si="296"/>
        <v>0</v>
      </c>
      <c r="Z211" s="33">
        <f t="shared" ref="Z211:Z220" si="324">SUMIFS($H:$H,$A:$A,$O:$O,$B:$B,P211)</f>
        <v>1963.6</v>
      </c>
      <c r="AA211" s="33">
        <f t="shared" ref="AA211:AA220" si="325">SUMIFS($J:$J,$A:$A,$O:$O,$B:$B,P211)</f>
        <v>215.703</v>
      </c>
      <c r="AB211" s="33">
        <f t="shared" ref="AB211:AB220" si="326">AA211-T211</f>
        <v>-201.717</v>
      </c>
      <c r="AC211" s="35">
        <f t="shared" si="297"/>
        <v>-0.102728152373192</v>
      </c>
      <c r="AD211" s="36">
        <f t="shared" ref="AD211:AD220" si="327">AF211/30</f>
        <v>17414.1666666667</v>
      </c>
      <c r="AE211" s="54">
        <f t="shared" ref="AE211:AE220" si="328">X211+Z211+AE200</f>
        <v>219360.18</v>
      </c>
      <c r="AF211" s="36">
        <v>522425</v>
      </c>
      <c r="AG211" s="40">
        <f t="shared" ref="AG211:AG218" si="329">R211-AD211</f>
        <v>-8435.58666666671</v>
      </c>
      <c r="AJ211" s="22"/>
    </row>
    <row r="212" spans="1:36" s="30" customFormat="1" ht="21" customHeight="1">
      <c r="A212" s="29">
        <v>46166</v>
      </c>
      <c r="B212" s="30" t="s">
        <v>19</v>
      </c>
      <c r="C212" s="22">
        <v>0</v>
      </c>
      <c r="D212" s="23">
        <v>0</v>
      </c>
      <c r="E212" s="23">
        <v>0</v>
      </c>
      <c r="F212" s="23">
        <v>0</v>
      </c>
      <c r="G212" s="23">
        <v>0</v>
      </c>
      <c r="H212" s="23">
        <v>0</v>
      </c>
      <c r="I212" s="50">
        <v>0</v>
      </c>
      <c r="J212" s="23">
        <v>0</v>
      </c>
      <c r="K212" s="30"/>
      <c r="L212" s="30"/>
      <c r="O212" s="31">
        <v>46162</v>
      </c>
      <c r="P212" s="32" t="s">
        <v>9</v>
      </c>
      <c r="Q212" s="32">
        <f t="shared" si="317"/>
        <v>32</v>
      </c>
      <c r="R212" s="33">
        <f t="shared" si="318"/>
        <v>11225.81</v>
      </c>
      <c r="S212" s="33">
        <f t="shared" si="319"/>
        <v>550.919500000001</v>
      </c>
      <c r="T212" s="32">
        <f t="shared" si="320"/>
        <v>431.4</v>
      </c>
      <c r="U212" s="33">
        <f t="shared" si="295"/>
        <v>119.519500000001</v>
      </c>
      <c r="V212" s="34">
        <f t="shared" si="321"/>
        <v>0.0384292981976356</v>
      </c>
      <c r="W212" s="34">
        <f t="shared" si="322"/>
        <v>0.0106468486461112</v>
      </c>
      <c r="X212" s="32">
        <f t="shared" si="323"/>
        <v>-358.67</v>
      </c>
      <c r="Y212" s="34">
        <f t="shared" si="296"/>
        <v>-0.0627514993736572</v>
      </c>
      <c r="Z212" s="33">
        <f t="shared" si="324"/>
        <v>6074.39</v>
      </c>
      <c r="AA212" s="33">
        <f t="shared" si="325"/>
        <v>625.553</v>
      </c>
      <c r="AB212" s="33">
        <f t="shared" si="326"/>
        <v>194.153</v>
      </c>
      <c r="AC212" s="35">
        <f t="shared" si="297"/>
        <v>0.0319625509721964</v>
      </c>
      <c r="AD212" s="36">
        <f t="shared" si="327"/>
        <v>14270.7</v>
      </c>
      <c r="AE212" s="54">
        <f t="shared" si="328"/>
        <v>202409.87</v>
      </c>
      <c r="AF212" s="36">
        <v>428121</v>
      </c>
      <c r="AG212" s="40">
        <f t="shared" si="329"/>
        <v>-3044.89</v>
      </c>
      <c r="AJ212" s="22"/>
    </row>
    <row r="213" spans="1:36" s="30" customFormat="1" ht="21" customHeight="1">
      <c r="A213" s="29">
        <v>46166</v>
      </c>
      <c r="B213" s="30" t="s">
        <v>18</v>
      </c>
      <c r="C213" s="22">
        <v>10</v>
      </c>
      <c r="D213" s="23">
        <v>3166.23</v>
      </c>
      <c r="E213" s="23">
        <v>162.8575</v>
      </c>
      <c r="F213" s="23">
        <v>248.79</v>
      </c>
      <c r="G213" s="23">
        <v>-85.9324999999997</v>
      </c>
      <c r="H213" s="23">
        <v>3118.25</v>
      </c>
      <c r="I213" s="50">
        <v>-160.53</v>
      </c>
      <c r="J213" s="23">
        <v>329.317</v>
      </c>
      <c r="K213" s="30"/>
      <c r="L213" s="30"/>
      <c r="O213" s="31">
        <v>46162</v>
      </c>
      <c r="P213" s="32" t="s">
        <v>11</v>
      </c>
      <c r="Q213" s="32">
        <f t="shared" si="317"/>
        <v>22</v>
      </c>
      <c r="R213" s="33">
        <f t="shared" si="318"/>
        <v>6272.46</v>
      </c>
      <c r="S213" s="33">
        <f t="shared" si="319"/>
        <v>352.1535</v>
      </c>
      <c r="T213" s="32">
        <f t="shared" si="320"/>
        <v>379.64</v>
      </c>
      <c r="U213" s="33">
        <f t="shared" si="295"/>
        <v>-27.4865</v>
      </c>
      <c r="V213" s="34">
        <f t="shared" si="321"/>
        <v>0.0605248977275264</v>
      </c>
      <c r="W213" s="34">
        <f t="shared" si="322"/>
        <v>-0.00438209251234762</v>
      </c>
      <c r="X213" s="32">
        <f t="shared" si="323"/>
        <v>-62.02</v>
      </c>
      <c r="Y213" s="34">
        <f t="shared" si="296"/>
        <v>-0.0231905951330412</v>
      </c>
      <c r="Z213" s="33">
        <f t="shared" si="324"/>
        <v>2736.38</v>
      </c>
      <c r="AA213" s="33">
        <f t="shared" si="325"/>
        <v>318.676</v>
      </c>
      <c r="AB213" s="33">
        <f t="shared" si="326"/>
        <v>-60.964</v>
      </c>
      <c r="AC213" s="35">
        <f t="shared" si="297"/>
        <v>-0.0222790694274918</v>
      </c>
      <c r="AD213" s="36">
        <f t="shared" si="327"/>
        <v>16805.4</v>
      </c>
      <c r="AE213" s="54">
        <f t="shared" si="328"/>
        <v>107470.64</v>
      </c>
      <c r="AF213" s="36">
        <v>504162</v>
      </c>
      <c r="AG213" s="40">
        <f t="shared" si="329"/>
        <v>-10532.94</v>
      </c>
      <c r="AJ213" s="22"/>
    </row>
    <row r="214" spans="1:36" s="30" customFormat="1" ht="21" customHeight="1">
      <c r="A214" s="29">
        <v>46166</v>
      </c>
      <c r="B214" s="30" t="s">
        <v>22</v>
      </c>
      <c r="C214" s="22">
        <v>11</v>
      </c>
      <c r="D214" s="23">
        <v>2497.13</v>
      </c>
      <c r="E214" s="23">
        <v>135.4425</v>
      </c>
      <c r="F214" s="23">
        <v>176.99</v>
      </c>
      <c r="G214" s="23">
        <v>-41.5475000000001</v>
      </c>
      <c r="H214" s="23">
        <v>1289.78</v>
      </c>
      <c r="I214" s="50">
        <v>0</v>
      </c>
      <c r="J214" s="23">
        <v>132.13</v>
      </c>
      <c r="K214" s="30"/>
      <c r="L214" s="30"/>
      <c r="O214" s="31">
        <v>46162</v>
      </c>
      <c r="P214" s="32" t="s">
        <v>4</v>
      </c>
      <c r="Q214" s="32">
        <f t="shared" si="317"/>
        <v>0</v>
      </c>
      <c r="R214" s="33">
        <f t="shared" si="318"/>
        <v>0</v>
      </c>
      <c r="S214" s="33">
        <f t="shared" si="319"/>
        <v>0</v>
      </c>
      <c r="T214" s="32">
        <f t="shared" si="320"/>
        <v>0</v>
      </c>
      <c r="U214" s="33">
        <f t="shared" si="295"/>
        <v>0</v>
      </c>
      <c r="V214" s="34">
        <f t="shared" si="321"/>
        <v>0</v>
      </c>
      <c r="W214" s="34">
        <f t="shared" si="322"/>
        <v>0</v>
      </c>
      <c r="X214" s="32">
        <f t="shared" si="323"/>
        <v>0</v>
      </c>
      <c r="Y214" s="34">
        <f t="shared" si="296"/>
        <v>0</v>
      </c>
      <c r="Z214" s="33">
        <f t="shared" si="324"/>
        <v>0</v>
      </c>
      <c r="AA214" s="33">
        <f t="shared" si="325"/>
        <v>0</v>
      </c>
      <c r="AB214" s="33">
        <f t="shared" si="326"/>
        <v>0</v>
      </c>
      <c r="AC214" s="35">
        <f t="shared" si="297"/>
        <v>0</v>
      </c>
      <c r="AD214" s="36">
        <f t="shared" si="327"/>
        <v>0</v>
      </c>
      <c r="AE214" s="54">
        <f t="shared" si="328"/>
        <v>240.98</v>
      </c>
      <c r="AF214" s="36">
        <v>0</v>
      </c>
      <c r="AG214" s="40">
        <f t="shared" si="329"/>
        <v>0</v>
      </c>
      <c r="AJ214" s="22"/>
    </row>
    <row r="215" spans="1:36" s="30" customFormat="1" ht="21" customHeight="1">
      <c r="A215" s="29">
        <v>46166</v>
      </c>
      <c r="B215" s="30" t="s">
        <v>26</v>
      </c>
      <c r="C215" s="22">
        <v>2</v>
      </c>
      <c r="D215" s="23">
        <v>710.52</v>
      </c>
      <c r="E215" s="23">
        <v>46.212</v>
      </c>
      <c r="F215" s="23">
        <v>31.03</v>
      </c>
      <c r="G215" s="23">
        <v>15.182</v>
      </c>
      <c r="H215" s="23">
        <v>887.28</v>
      </c>
      <c r="I215" s="50">
        <v>0</v>
      </c>
      <c r="J215" s="23">
        <v>99.074</v>
      </c>
      <c r="K215" s="30"/>
      <c r="L215" s="30"/>
      <c r="O215" s="31">
        <v>46162</v>
      </c>
      <c r="P215" s="32" t="s">
        <v>19</v>
      </c>
      <c r="Q215" s="32">
        <f t="shared" si="317"/>
        <v>0</v>
      </c>
      <c r="R215" s="33">
        <f t="shared" si="318"/>
        <v>0</v>
      </c>
      <c r="S215" s="33">
        <f t="shared" si="319"/>
        <v>0</v>
      </c>
      <c r="T215" s="32">
        <f t="shared" si="320"/>
        <v>0</v>
      </c>
      <c r="U215" s="33">
        <f t="shared" si="295"/>
        <v>0</v>
      </c>
      <c r="V215" s="34">
        <f t="shared" si="321"/>
        <v>0</v>
      </c>
      <c r="W215" s="34">
        <f t="shared" si="322"/>
        <v>0</v>
      </c>
      <c r="X215" s="32">
        <f t="shared" si="323"/>
        <v>0</v>
      </c>
      <c r="Y215" s="34">
        <f t="shared" si="296"/>
        <v>0</v>
      </c>
      <c r="Z215" s="33">
        <f t="shared" si="324"/>
        <v>0</v>
      </c>
      <c r="AA215" s="33">
        <f t="shared" si="325"/>
        <v>0</v>
      </c>
      <c r="AB215" s="33">
        <f t="shared" si="326"/>
        <v>0</v>
      </c>
      <c r="AC215" s="35">
        <f t="shared" si="297"/>
        <v>0</v>
      </c>
      <c r="AD215" s="36">
        <f t="shared" si="327"/>
        <v>0</v>
      </c>
      <c r="AE215" s="54">
        <f t="shared" si="328"/>
        <v>5347.3</v>
      </c>
      <c r="AF215" s="36">
        <v>0</v>
      </c>
      <c r="AG215" s="40">
        <f t="shared" si="329"/>
        <v>0</v>
      </c>
      <c r="AJ215" s="22"/>
    </row>
    <row r="216" spans="1:36" s="30" customFormat="1" ht="21" customHeight="1">
      <c r="A216" s="29">
        <v>46166</v>
      </c>
      <c r="B216" s="30" t="s">
        <v>27</v>
      </c>
      <c r="C216" s="22">
        <v>4</v>
      </c>
      <c r="D216" s="23">
        <v>631.92</v>
      </c>
      <c r="E216" s="23">
        <v>58.8159999999999</v>
      </c>
      <c r="F216" s="23">
        <v>36.02</v>
      </c>
      <c r="G216" s="23">
        <v>22.7959999999999</v>
      </c>
      <c r="H216" s="23">
        <v>473.94</v>
      </c>
      <c r="I216" s="50">
        <v>0</v>
      </c>
      <c r="J216" s="23">
        <v>67.8089999999999</v>
      </c>
      <c r="K216" s="30"/>
      <c r="L216" s="30"/>
      <c r="O216" s="31">
        <v>46162</v>
      </c>
      <c r="P216" s="32" t="s">
        <v>18</v>
      </c>
      <c r="Q216" s="32">
        <f t="shared" si="317"/>
        <v>12</v>
      </c>
      <c r="R216" s="33">
        <f t="shared" si="318"/>
        <v>3909.66</v>
      </c>
      <c r="S216" s="33">
        <f t="shared" si="319"/>
        <v>188.202</v>
      </c>
      <c r="T216" s="32">
        <f t="shared" si="320"/>
        <v>233.47</v>
      </c>
      <c r="U216" s="33">
        <f t="shared" si="295"/>
        <v>-45.268</v>
      </c>
      <c r="V216" s="34">
        <f t="shared" si="321"/>
        <v>0.0597161901546426</v>
      </c>
      <c r="W216" s="34">
        <f t="shared" si="322"/>
        <v>-0.0115785004322627</v>
      </c>
      <c r="X216" s="32">
        <f t="shared" si="323"/>
        <v>-232.38</v>
      </c>
      <c r="Y216" s="34">
        <f t="shared" si="296"/>
        <v>-0.0653891608981935</v>
      </c>
      <c r="Z216" s="33">
        <f t="shared" si="324"/>
        <v>3786.18</v>
      </c>
      <c r="AA216" s="33">
        <f t="shared" si="325"/>
        <v>424.135</v>
      </c>
      <c r="AB216" s="33">
        <f t="shared" si="326"/>
        <v>190.665</v>
      </c>
      <c r="AC216" s="35">
        <f t="shared" si="297"/>
        <v>0.0503581446206995</v>
      </c>
      <c r="AD216" s="36">
        <f t="shared" si="327"/>
        <v>7399.8</v>
      </c>
      <c r="AE216" s="54">
        <f t="shared" si="328"/>
        <v>62955.33</v>
      </c>
      <c r="AF216" s="36">
        <v>221994</v>
      </c>
      <c r="AG216" s="40">
        <f t="shared" si="329"/>
        <v>-3490.14</v>
      </c>
      <c r="AJ216" s="22"/>
    </row>
    <row r="217" spans="1:36" s="30" customFormat="1" ht="21" customHeight="1">
      <c r="A217" s="29">
        <v>46167</v>
      </c>
      <c r="B217" s="30" t="s">
        <v>9</v>
      </c>
      <c r="C217" s="22">
        <v>52</v>
      </c>
      <c r="D217" s="23">
        <v>18640.55</v>
      </c>
      <c r="E217" s="23">
        <v>944.071500000001</v>
      </c>
      <c r="F217" s="23">
        <v>548.87</v>
      </c>
      <c r="G217" s="23">
        <v>395.201500000001</v>
      </c>
      <c r="H217" s="23">
        <v>17153.35</v>
      </c>
      <c r="I217" s="50">
        <v>-44.52</v>
      </c>
      <c r="J217" s="23">
        <v>1719.189</v>
      </c>
      <c r="K217" s="30"/>
      <c r="O217" s="31">
        <v>46162</v>
      </c>
      <c r="P217" s="32" t="s">
        <v>22</v>
      </c>
      <c r="Q217" s="32">
        <f t="shared" si="317"/>
        <v>6</v>
      </c>
      <c r="R217" s="33">
        <f t="shared" si="318"/>
        <v>1955.88</v>
      </c>
      <c r="S217" s="33">
        <f t="shared" si="319"/>
        <v>106.908</v>
      </c>
      <c r="T217" s="32">
        <f t="shared" si="320"/>
        <v>151.1</v>
      </c>
      <c r="U217" s="33">
        <f t="shared" si="295"/>
        <v>-44.192</v>
      </c>
      <c r="V217" s="34">
        <f t="shared" si="321"/>
        <v>0.0772542282757633</v>
      </c>
      <c r="W217" s="34">
        <f t="shared" si="322"/>
        <v>-0.0225944331963106</v>
      </c>
      <c r="X217" s="32">
        <f t="shared" si="323"/>
        <v>0</v>
      </c>
      <c r="Y217" s="34">
        <f t="shared" si="296"/>
        <v>0</v>
      </c>
      <c r="Z217" s="33">
        <f t="shared" si="324"/>
        <v>942.94</v>
      </c>
      <c r="AA217" s="33">
        <f t="shared" si="325"/>
        <v>91.866</v>
      </c>
      <c r="AB217" s="33">
        <f t="shared" si="326"/>
        <v>-59.234</v>
      </c>
      <c r="AC217" s="35">
        <f t="shared" si="297"/>
        <v>-0.0628184189874223</v>
      </c>
      <c r="AD217" s="36">
        <f t="shared" si="327"/>
        <v>4861.06666666667</v>
      </c>
      <c r="AE217" s="54">
        <f t="shared" si="328"/>
        <v>35419.57</v>
      </c>
      <c r="AF217" s="36">
        <v>145832</v>
      </c>
      <c r="AG217" s="40">
        <f t="shared" si="329"/>
        <v>-2905.18666666667</v>
      </c>
      <c r="AJ217" s="22"/>
    </row>
    <row r="218" spans="1:36" s="30" customFormat="1" ht="21" customHeight="1">
      <c r="A218" s="29">
        <v>46167</v>
      </c>
      <c r="B218" s="30" t="s">
        <v>11</v>
      </c>
      <c r="C218" s="22">
        <v>31</v>
      </c>
      <c r="D218" s="23">
        <v>8548.85</v>
      </c>
      <c r="E218" s="23">
        <v>483.8595</v>
      </c>
      <c r="F218" s="23">
        <v>458.33</v>
      </c>
      <c r="G218" s="23">
        <v>25.5295</v>
      </c>
      <c r="H218" s="23">
        <v>7969.91</v>
      </c>
      <c r="I218" s="50">
        <v>-537.06</v>
      </c>
      <c r="J218" s="23">
        <v>836.146</v>
      </c>
      <c r="K218" s="30"/>
      <c r="O218" s="31">
        <v>46162</v>
      </c>
      <c r="P218" s="32" t="s">
        <v>26</v>
      </c>
      <c r="Q218" s="32">
        <f t="shared" si="317"/>
        <v>0</v>
      </c>
      <c r="R218" s="33">
        <f t="shared" si="318"/>
        <v>0</v>
      </c>
      <c r="S218" s="33">
        <f t="shared" si="319"/>
        <v>0</v>
      </c>
      <c r="T218" s="32">
        <f t="shared" si="320"/>
        <v>27.56</v>
      </c>
      <c r="U218" s="33">
        <f t="shared" si="295"/>
        <v>-27.56</v>
      </c>
      <c r="V218" s="34">
        <f t="shared" si="321"/>
        <v>0</v>
      </c>
      <c r="W218" s="34">
        <f t="shared" si="322"/>
        <v>0</v>
      </c>
      <c r="X218" s="32">
        <f t="shared" si="323"/>
        <v>0</v>
      </c>
      <c r="Y218" s="34">
        <f t="shared" si="296"/>
        <v>0</v>
      </c>
      <c r="Z218" s="33">
        <f t="shared" si="324"/>
        <v>0</v>
      </c>
      <c r="AA218" s="33">
        <f t="shared" si="325"/>
        <v>0</v>
      </c>
      <c r="AB218" s="33">
        <f t="shared" si="326"/>
        <v>-27.56</v>
      </c>
      <c r="AC218" s="35">
        <f t="shared" si="297"/>
        <v>0</v>
      </c>
      <c r="AD218" s="36">
        <f t="shared" si="327"/>
        <v>0</v>
      </c>
      <c r="AE218" s="54">
        <f t="shared" si="328"/>
        <v>1060.8</v>
      </c>
      <c r="AF218" s="36">
        <v>0</v>
      </c>
      <c r="AG218" s="40">
        <f t="shared" si="329"/>
        <v>0</v>
      </c>
      <c r="AJ218" s="22"/>
    </row>
    <row r="219" spans="1:36" s="30" customFormat="1" ht="21" customHeight="1">
      <c r="A219" s="29">
        <v>46167</v>
      </c>
      <c r="B219" s="30" t="s">
        <v>4</v>
      </c>
      <c r="C219" s="22">
        <v>1</v>
      </c>
      <c r="D219" s="23">
        <v>163.98</v>
      </c>
      <c r="E219" s="23">
        <v>14.674</v>
      </c>
      <c r="F219" s="23">
        <v>0</v>
      </c>
      <c r="G219" s="23">
        <v>14.674</v>
      </c>
      <c r="H219" s="23">
        <v>163.98</v>
      </c>
      <c r="I219" s="50">
        <v>0</v>
      </c>
      <c r="J219" s="23">
        <v>22.873</v>
      </c>
      <c r="K219" s="30"/>
      <c r="O219" s="31">
        <v>46162</v>
      </c>
      <c r="P219" s="32" t="s">
        <v>27</v>
      </c>
      <c r="Q219" s="32">
        <f t="shared" si="317"/>
        <v>5</v>
      </c>
      <c r="R219" s="33">
        <f t="shared" si="318"/>
        <v>1014.9</v>
      </c>
      <c r="S219" s="33">
        <f t="shared" si="319"/>
        <v>87.8170000000001</v>
      </c>
      <c r="T219" s="32">
        <f t="shared" si="320"/>
        <v>31.68</v>
      </c>
      <c r="U219" s="33">
        <f t="shared" si="295"/>
        <v>56.1370000000001</v>
      </c>
      <c r="V219" s="34">
        <f t="shared" si="321"/>
        <v>0.0312148980195093</v>
      </c>
      <c r="W219" s="34">
        <f t="shared" si="322"/>
        <v>0.0553128387033206</v>
      </c>
      <c r="X219" s="32">
        <f t="shared" si="323"/>
        <v>0</v>
      </c>
      <c r="Y219" s="34">
        <f t="shared" si="296"/>
        <v>0</v>
      </c>
      <c r="Z219" s="33">
        <f t="shared" si="324"/>
        <v>631.92</v>
      </c>
      <c r="AA219" s="33">
        <f t="shared" si="325"/>
        <v>102.008</v>
      </c>
      <c r="AB219" s="33">
        <f t="shared" si="326"/>
        <v>70.328</v>
      </c>
      <c r="AC219" s="35">
        <f t="shared" si="297"/>
        <v>0.11129256867958</v>
      </c>
      <c r="AD219" s="36">
        <f t="shared" si="327"/>
        <v>0</v>
      </c>
      <c r="AE219" s="54">
        <f t="shared" si="328"/>
        <v>3111.62</v>
      </c>
      <c r="AF219" s="36">
        <v>0</v>
      </c>
      <c r="AG219" s="40"/>
      <c r="AJ219" s="22"/>
    </row>
    <row r="220" spans="1:36" s="30" customFormat="1" ht="21" customHeight="1">
      <c r="A220" s="29">
        <v>46167</v>
      </c>
      <c r="B220" s="30" t="s">
        <v>19</v>
      </c>
      <c r="C220" s="22">
        <v>1</v>
      </c>
      <c r="D220" s="23">
        <v>98.87</v>
      </c>
      <c r="E220" s="23">
        <v>3.976</v>
      </c>
      <c r="F220" s="23">
        <v>0</v>
      </c>
      <c r="G220" s="23">
        <v>3.976</v>
      </c>
      <c r="H220" s="23">
        <v>0</v>
      </c>
      <c r="I220" s="50">
        <v>0</v>
      </c>
      <c r="J220" s="23">
        <v>0</v>
      </c>
      <c r="K220" s="30"/>
      <c r="O220" s="31"/>
      <c r="P220" s="32"/>
      <c r="Q220" s="32">
        <f t="shared" si="317"/>
        <v>0</v>
      </c>
      <c r="R220" s="33">
        <f t="shared" si="318"/>
        <v>0</v>
      </c>
      <c r="S220" s="33">
        <f t="shared" si="319"/>
        <v>0</v>
      </c>
      <c r="T220" s="32">
        <f t="shared" si="320"/>
        <v>0</v>
      </c>
      <c r="U220" s="33">
        <f t="shared" si="295"/>
        <v>0</v>
      </c>
      <c r="V220" s="34">
        <f t="shared" si="321"/>
        <v>0</v>
      </c>
      <c r="W220" s="34">
        <f t="shared" si="322"/>
        <v>0</v>
      </c>
      <c r="X220" s="32">
        <f t="shared" si="323"/>
        <v>0</v>
      </c>
      <c r="Y220" s="34">
        <f t="shared" si="296"/>
        <v>0</v>
      </c>
      <c r="Z220" s="33">
        <f t="shared" si="324"/>
        <v>0</v>
      </c>
      <c r="AA220" s="33">
        <f t="shared" si="325"/>
        <v>0</v>
      </c>
      <c r="AB220" s="33">
        <f t="shared" si="326"/>
        <v>0</v>
      </c>
      <c r="AC220" s="35">
        <f t="shared" si="297"/>
        <v>0</v>
      </c>
      <c r="AD220" s="36">
        <f t="shared" si="327"/>
        <v>0</v>
      </c>
      <c r="AE220" s="54">
        <f t="shared" si="328"/>
        <v>0</v>
      </c>
      <c r="AF220" s="36">
        <v>0</v>
      </c>
      <c r="AG220" s="40"/>
      <c r="AJ220" s="22"/>
    </row>
    <row r="221" spans="1:36" s="30" customFormat="1" ht="21" customHeight="1">
      <c r="A221" s="29">
        <v>46167</v>
      </c>
      <c r="B221" s="30" t="s">
        <v>18</v>
      </c>
      <c r="C221" s="22">
        <v>20</v>
      </c>
      <c r="D221" s="23">
        <v>5102.85</v>
      </c>
      <c r="E221" s="23">
        <v>299.5515</v>
      </c>
      <c r="F221" s="23">
        <v>232.41</v>
      </c>
      <c r="G221" s="23">
        <v>67.1414999999998</v>
      </c>
      <c r="H221" s="23">
        <v>3550.63</v>
      </c>
      <c r="I221" s="50">
        <v>-171.59</v>
      </c>
      <c r="J221" s="23">
        <v>372.114</v>
      </c>
      <c r="K221" s="30"/>
      <c r="O221" s="51" t="s">
        <v>50904</v>
      </c>
      <c r="P221" s="51"/>
      <c r="Q221" s="42">
        <f t="shared" ref="Q221:T221" si="330">SUM(Q211:Q220)</f>
        <v>118</v>
      </c>
      <c r="R221" s="42">
        <f t="shared" si="330"/>
        <v>33357.29</v>
      </c>
      <c r="S221" s="42">
        <f t="shared" si="330"/>
        <v>1817.057</v>
      </c>
      <c r="T221" s="42">
        <f t="shared" si="330"/>
        <v>1672.27</v>
      </c>
      <c r="U221" s="46">
        <f t="shared" si="295"/>
        <v>144.787000000001</v>
      </c>
      <c r="V221" s="52">
        <f>T221/R221</f>
        <v>0.0501320700812326</v>
      </c>
      <c r="W221" s="52">
        <f>U221/R221</f>
        <v>0.00434049048948524</v>
      </c>
      <c r="X221" s="42">
        <f t="shared" ref="X221:AB221" si="331">SUM(X211:X220)</f>
        <v>-653.07</v>
      </c>
      <c r="Y221" s="52">
        <f t="shared" si="296"/>
        <v>-0.0421816082065114</v>
      </c>
      <c r="Z221" s="42">
        <f t="shared" si="331"/>
        <v>16135.41</v>
      </c>
      <c r="AA221" s="42">
        <f t="shared" si="331"/>
        <v>1777.941</v>
      </c>
      <c r="AB221" s="42">
        <f t="shared" si="331"/>
        <v>105.671</v>
      </c>
      <c r="AC221" s="53">
        <f t="shared" si="297"/>
        <v>0.00654901238952094</v>
      </c>
      <c r="AD221" s="42">
        <f t="shared" ref="AD221:AF221" si="332">SUM(AD211:AD220)</f>
        <v>60751.1333333333</v>
      </c>
      <c r="AE221" s="42">
        <f t="shared" si="332"/>
        <v>637376.29</v>
      </c>
      <c r="AF221" s="42">
        <f t="shared" si="332"/>
        <v>1822534</v>
      </c>
      <c r="AG221" s="40"/>
      <c r="AJ221" s="22"/>
    </row>
    <row r="222" spans="1:36" s="30" customFormat="1" ht="21" customHeight="1">
      <c r="A222" s="29">
        <v>46167</v>
      </c>
      <c r="B222" s="30" t="s">
        <v>22</v>
      </c>
      <c r="C222" s="22">
        <v>8</v>
      </c>
      <c r="D222" s="23">
        <v>2227.63</v>
      </c>
      <c r="E222" s="23">
        <v>111.9875</v>
      </c>
      <c r="F222" s="23">
        <v>172.18</v>
      </c>
      <c r="G222" s="23">
        <v>-60.1924999999999</v>
      </c>
      <c r="H222" s="23">
        <v>2935.02</v>
      </c>
      <c r="I222" s="50">
        <v>0</v>
      </c>
      <c r="J222" s="23">
        <v>299.584</v>
      </c>
      <c r="K222" s="30"/>
      <c r="O222" s="31">
        <v>46163</v>
      </c>
      <c r="P222" s="32" t="s">
        <v>7</v>
      </c>
      <c r="Q222" s="32">
        <f t="shared" ref="Q222:Q231" si="333">SUMIFS($C:$C,$A:$A,$O:$O,$B:$B,P222)</f>
        <v>40</v>
      </c>
      <c r="R222" s="33">
        <f t="shared" ref="R222:R231" si="334">SUMIFS($D:$D,$A:$A,$O:$O,$B:$B,P222)</f>
        <v>10477</v>
      </c>
      <c r="S222" s="33">
        <f t="shared" ref="S222:S231" si="335">SUMIFS($E:$E,$A:$A,$O:$O,$B:$B,P222)</f>
        <v>638.316</v>
      </c>
      <c r="T222" s="32">
        <f t="shared" ref="T222:T231" si="336">SUMIFS($F:$F,$A:$A,$O:$O,$B:$B,P222)</f>
        <v>425.83</v>
      </c>
      <c r="U222" s="33">
        <f t="shared" si="295"/>
        <v>212.486</v>
      </c>
      <c r="V222" s="34">
        <f t="shared" ref="V222:V231" si="337">IFERROR(T222/R222,0)</f>
        <v>0.040644268397442</v>
      </c>
      <c r="W222" s="34">
        <f t="shared" ref="W222:W231" si="338">IFERROR(U222/R222,0)</f>
        <v>0.0202811873627947</v>
      </c>
      <c r="X222" s="32">
        <f t="shared" ref="X222:X231" si="339">SUMIFS($I:$I,$A:$A,$O:$O,$B:$B,P222)</f>
        <v>-61.92</v>
      </c>
      <c r="Y222" s="34">
        <f t="shared" si="296"/>
        <v>-0.00344766722884281</v>
      </c>
      <c r="Z222" s="33">
        <f t="shared" ref="Z222:Z231" si="340">SUMIFS($H:$H,$A:$A,$O:$O,$B:$B,P222)</f>
        <v>18021.89</v>
      </c>
      <c r="AA222" s="33">
        <f t="shared" ref="AA222:AA231" si="341">SUMIFS($J:$J,$A:$A,$O:$O,$B:$B,P222)</f>
        <v>1960.692</v>
      </c>
      <c r="AB222" s="33">
        <f t="shared" ref="AB222:AB231" si="342">AA222-T222</f>
        <v>1534.862</v>
      </c>
      <c r="AC222" s="35">
        <f t="shared" si="297"/>
        <v>0.0851665391365723</v>
      </c>
      <c r="AD222" s="36">
        <f t="shared" ref="AD222:AD231" si="343">AF222/30</f>
        <v>17414.1666666667</v>
      </c>
      <c r="AE222" s="54">
        <f t="shared" ref="AE222:AE231" si="344">X222+Z222+AE211</f>
        <v>237320.15</v>
      </c>
      <c r="AF222" s="36">
        <v>522425</v>
      </c>
      <c r="AG222" s="40">
        <f t="shared" ref="AG222:AG229" si="345">R222-AD222</f>
        <v>-6937.1666666667</v>
      </c>
      <c r="AJ222" s="22"/>
    </row>
    <row r="223" spans="1:36" s="30" customFormat="1" ht="21" customHeight="1">
      <c r="A223" s="29">
        <v>46167</v>
      </c>
      <c r="B223" s="30" t="s">
        <v>26</v>
      </c>
      <c r="C223" s="22">
        <v>3</v>
      </c>
      <c r="D223" s="23">
        <v>1068.28</v>
      </c>
      <c r="E223" s="23">
        <v>69.49</v>
      </c>
      <c r="F223" s="23">
        <v>34.53</v>
      </c>
      <c r="G223" s="23">
        <v>34.96</v>
      </c>
      <c r="H223" s="23">
        <v>1068.28</v>
      </c>
      <c r="I223" s="50">
        <v>0</v>
      </c>
      <c r="J223" s="23">
        <v>122.904</v>
      </c>
      <c r="O223" s="31">
        <v>46163</v>
      </c>
      <c r="P223" s="32" t="s">
        <v>9</v>
      </c>
      <c r="Q223" s="32">
        <f t="shared" si="333"/>
        <v>28</v>
      </c>
      <c r="R223" s="33">
        <f t="shared" si="334"/>
        <v>10349.75</v>
      </c>
      <c r="S223" s="33">
        <f t="shared" si="335"/>
        <v>476.748500000001</v>
      </c>
      <c r="T223" s="32">
        <f t="shared" si="336"/>
        <v>429.51</v>
      </c>
      <c r="U223" s="33">
        <f t="shared" si="295"/>
        <v>47.238500000001</v>
      </c>
      <c r="V223" s="34">
        <f t="shared" si="337"/>
        <v>0.0414995531293026</v>
      </c>
      <c r="W223" s="34">
        <f t="shared" si="338"/>
        <v>0.00456421652696935</v>
      </c>
      <c r="X223" s="32">
        <f t="shared" si="339"/>
        <v>-336.98</v>
      </c>
      <c r="Y223" s="34">
        <f t="shared" si="296"/>
        <v>-0.0210890875956262</v>
      </c>
      <c r="Z223" s="33">
        <f t="shared" si="340"/>
        <v>16315.86</v>
      </c>
      <c r="AA223" s="33">
        <f t="shared" si="341"/>
        <v>1618.006</v>
      </c>
      <c r="AB223" s="33">
        <f t="shared" si="342"/>
        <v>1188.496</v>
      </c>
      <c r="AC223" s="35">
        <f t="shared" si="297"/>
        <v>0.0728429883561149</v>
      </c>
      <c r="AD223" s="36">
        <f t="shared" si="343"/>
        <v>14270.7</v>
      </c>
      <c r="AE223" s="54">
        <f t="shared" si="344"/>
        <v>218388.75</v>
      </c>
      <c r="AF223" s="36">
        <v>428121</v>
      </c>
      <c r="AG223" s="40">
        <f t="shared" si="345"/>
        <v>-3920.95</v>
      </c>
      <c r="AJ223" s="22"/>
    </row>
    <row r="224" spans="1:36" s="30" customFormat="1" ht="21" customHeight="1">
      <c r="A224" s="29">
        <v>46167</v>
      </c>
      <c r="B224" s="30" t="s">
        <v>27</v>
      </c>
      <c r="C224" s="22">
        <v>0</v>
      </c>
      <c r="D224" s="23">
        <v>0</v>
      </c>
      <c r="E224" s="23">
        <v>0</v>
      </c>
      <c r="F224" s="23">
        <v>39.52</v>
      </c>
      <c r="G224" s="23">
        <v>-39.52</v>
      </c>
      <c r="H224" s="23">
        <v>157.98</v>
      </c>
      <c r="I224" s="50">
        <v>0</v>
      </c>
      <c r="J224" s="23">
        <v>22.603</v>
      </c>
      <c r="K224" s="30"/>
      <c r="L224" s="30"/>
      <c r="M224" s="30"/>
      <c r="O224" s="31">
        <v>46163</v>
      </c>
      <c r="P224" s="32" t="s">
        <v>11</v>
      </c>
      <c r="Q224" s="32">
        <f t="shared" si="333"/>
        <v>23</v>
      </c>
      <c r="R224" s="33">
        <f t="shared" si="334"/>
        <v>5243.67</v>
      </c>
      <c r="S224" s="33">
        <f t="shared" si="335"/>
        <v>331.255</v>
      </c>
      <c r="T224" s="32">
        <f t="shared" si="336"/>
        <v>407.86</v>
      </c>
      <c r="U224" s="33">
        <f t="shared" si="295"/>
        <v>-76.605</v>
      </c>
      <c r="V224" s="34">
        <f t="shared" si="337"/>
        <v>0.0777814011942018</v>
      </c>
      <c r="W224" s="34">
        <f t="shared" si="338"/>
        <v>-0.0146090429031575</v>
      </c>
      <c r="X224" s="32">
        <f t="shared" si="339"/>
        <v>0</v>
      </c>
      <c r="Y224" s="34">
        <f t="shared" si="296"/>
        <v>0</v>
      </c>
      <c r="Z224" s="33">
        <f t="shared" si="340"/>
        <v>11520.69</v>
      </c>
      <c r="AA224" s="33">
        <f t="shared" si="341"/>
        <v>1274.838</v>
      </c>
      <c r="AB224" s="33">
        <f t="shared" si="342"/>
        <v>866.978</v>
      </c>
      <c r="AC224" s="35">
        <f t="shared" si="297"/>
        <v>0.0752539995434301</v>
      </c>
      <c r="AD224" s="36">
        <f t="shared" si="343"/>
        <v>16805.4</v>
      </c>
      <c r="AE224" s="54">
        <f t="shared" si="344"/>
        <v>118991.33</v>
      </c>
      <c r="AF224" s="36">
        <v>504162</v>
      </c>
      <c r="AG224" s="40">
        <f t="shared" si="345"/>
        <v>-11561.73</v>
      </c>
      <c r="AJ224" s="22"/>
    </row>
    <row r="225" spans="1:36" s="30" customFormat="1" ht="21" customHeight="1">
      <c r="A225" s="29">
        <v>46168</v>
      </c>
      <c r="B225" s="30" t="s">
        <v>7</v>
      </c>
      <c r="C225" s="22">
        <v>26</v>
      </c>
      <c r="D225" s="23">
        <v>6405.52</v>
      </c>
      <c r="E225" s="23">
        <v>397.494</v>
      </c>
      <c r="F225" s="23">
        <v>449.93</v>
      </c>
      <c r="G225" s="23">
        <v>-52.4360000000001</v>
      </c>
      <c r="H225" s="23">
        <v>9811.03999999999</v>
      </c>
      <c r="I225" s="50">
        <v>-359.18</v>
      </c>
      <c r="J225" s="23">
        <v>1140.196</v>
      </c>
      <c r="O225" s="31">
        <v>46163</v>
      </c>
      <c r="P225" s="32" t="s">
        <v>4</v>
      </c>
      <c r="Q225" s="32">
        <f t="shared" si="333"/>
        <v>0</v>
      </c>
      <c r="R225" s="33">
        <f t="shared" si="334"/>
        <v>0</v>
      </c>
      <c r="S225" s="33">
        <f t="shared" si="335"/>
        <v>0</v>
      </c>
      <c r="T225" s="32">
        <f t="shared" si="336"/>
        <v>0</v>
      </c>
      <c r="U225" s="33">
        <f t="shared" si="295"/>
        <v>0</v>
      </c>
      <c r="V225" s="34">
        <f t="shared" si="337"/>
        <v>0</v>
      </c>
      <c r="W225" s="34">
        <f t="shared" si="338"/>
        <v>0</v>
      </c>
      <c r="X225" s="32">
        <f t="shared" si="339"/>
        <v>0</v>
      </c>
      <c r="Y225" s="34">
        <f t="shared" si="296"/>
        <v>0</v>
      </c>
      <c r="Z225" s="33">
        <f t="shared" si="340"/>
        <v>0</v>
      </c>
      <c r="AA225" s="33">
        <f t="shared" si="341"/>
        <v>0</v>
      </c>
      <c r="AB225" s="33">
        <f t="shared" si="342"/>
        <v>0</v>
      </c>
      <c r="AC225" s="35">
        <f t="shared" si="297"/>
        <v>0</v>
      </c>
      <c r="AD225" s="36">
        <f t="shared" si="343"/>
        <v>0</v>
      </c>
      <c r="AE225" s="54">
        <f t="shared" si="344"/>
        <v>240.98</v>
      </c>
      <c r="AF225" s="36">
        <v>0</v>
      </c>
      <c r="AG225" s="40">
        <f t="shared" si="345"/>
        <v>0</v>
      </c>
      <c r="AJ225" s="22"/>
    </row>
    <row r="226" spans="1:36" s="30" customFormat="1" ht="21" customHeight="1">
      <c r="A226" s="29">
        <v>46168</v>
      </c>
      <c r="B226" s="30" t="s">
        <v>9</v>
      </c>
      <c r="C226" s="22">
        <v>34</v>
      </c>
      <c r="D226" s="23">
        <v>12038.63</v>
      </c>
      <c r="E226" s="23">
        <v>602.550500000001</v>
      </c>
      <c r="F226" s="23">
        <v>499.24</v>
      </c>
      <c r="G226" s="23">
        <v>103.310500000001</v>
      </c>
      <c r="H226" s="23">
        <v>15019.53</v>
      </c>
      <c r="I226" s="50">
        <v>0</v>
      </c>
      <c r="J226" s="23">
        <v>1494.341</v>
      </c>
      <c r="K226" s="30"/>
      <c r="L226" s="30"/>
      <c r="O226" s="31">
        <v>46163</v>
      </c>
      <c r="P226" s="32" t="s">
        <v>19</v>
      </c>
      <c r="Q226" s="32">
        <f t="shared" si="333"/>
        <v>0</v>
      </c>
      <c r="R226" s="33">
        <f t="shared" si="334"/>
        <v>0</v>
      </c>
      <c r="S226" s="33">
        <f t="shared" si="335"/>
        <v>0</v>
      </c>
      <c r="T226" s="32">
        <f t="shared" si="336"/>
        <v>0</v>
      </c>
      <c r="U226" s="33">
        <f t="shared" si="295"/>
        <v>0</v>
      </c>
      <c r="V226" s="34">
        <f t="shared" si="337"/>
        <v>0</v>
      </c>
      <c r="W226" s="34">
        <f t="shared" si="338"/>
        <v>0</v>
      </c>
      <c r="X226" s="32">
        <f t="shared" si="339"/>
        <v>0</v>
      </c>
      <c r="Y226" s="34">
        <f t="shared" si="296"/>
        <v>0</v>
      </c>
      <c r="Z226" s="33">
        <f t="shared" si="340"/>
        <v>158.87</v>
      </c>
      <c r="AA226" s="33">
        <f t="shared" si="341"/>
        <v>14.4495</v>
      </c>
      <c r="AB226" s="33">
        <f t="shared" si="342"/>
        <v>14.4495</v>
      </c>
      <c r="AC226" s="35">
        <f t="shared" si="297"/>
        <v>0.0909517215333291</v>
      </c>
      <c r="AD226" s="36">
        <f t="shared" si="343"/>
        <v>0</v>
      </c>
      <c r="AE226" s="54">
        <f t="shared" si="344"/>
        <v>5506.17</v>
      </c>
      <c r="AF226" s="36">
        <v>0</v>
      </c>
      <c r="AG226" s="40">
        <f t="shared" si="345"/>
        <v>0</v>
      </c>
      <c r="AJ226" s="22"/>
    </row>
    <row r="227" spans="1:36" s="30" customFormat="1" ht="21" customHeight="1">
      <c r="A227" s="29">
        <v>46168</v>
      </c>
      <c r="B227" s="30" t="s">
        <v>11</v>
      </c>
      <c r="C227" s="22">
        <v>19</v>
      </c>
      <c r="D227" s="23">
        <v>4443.53</v>
      </c>
      <c r="E227" s="23">
        <v>244.205</v>
      </c>
      <c r="F227" s="23">
        <v>396.49</v>
      </c>
      <c r="G227" s="23">
        <v>-152.285</v>
      </c>
      <c r="H227" s="23">
        <v>5728.88</v>
      </c>
      <c r="I227" s="50">
        <v>-13.26</v>
      </c>
      <c r="J227" s="23">
        <v>614.602</v>
      </c>
      <c r="K227" s="30"/>
      <c r="L227" s="30"/>
      <c r="O227" s="31">
        <v>46163</v>
      </c>
      <c r="P227" s="32" t="s">
        <v>18</v>
      </c>
      <c r="Q227" s="32">
        <f t="shared" si="333"/>
        <v>13</v>
      </c>
      <c r="R227" s="33">
        <f t="shared" si="334"/>
        <v>3655.66</v>
      </c>
      <c r="S227" s="33">
        <f t="shared" si="335"/>
        <v>202.767</v>
      </c>
      <c r="T227" s="32">
        <f t="shared" si="336"/>
        <v>226.28</v>
      </c>
      <c r="U227" s="33">
        <f t="shared" si="295"/>
        <v>-23.513</v>
      </c>
      <c r="V227" s="34">
        <f t="shared" si="337"/>
        <v>0.0618985354217843</v>
      </c>
      <c r="W227" s="34">
        <f t="shared" si="338"/>
        <v>-0.00643194388974905</v>
      </c>
      <c r="X227" s="32">
        <f t="shared" si="339"/>
        <v>0</v>
      </c>
      <c r="Y227" s="34">
        <f t="shared" si="296"/>
        <v>0</v>
      </c>
      <c r="Z227" s="33">
        <f t="shared" si="340"/>
        <v>6330.4</v>
      </c>
      <c r="AA227" s="33">
        <f t="shared" si="341"/>
        <v>652.167</v>
      </c>
      <c r="AB227" s="33">
        <f t="shared" si="342"/>
        <v>425.887</v>
      </c>
      <c r="AC227" s="35">
        <f t="shared" si="297"/>
        <v>0.0672764754201946</v>
      </c>
      <c r="AD227" s="36">
        <f t="shared" si="343"/>
        <v>7399.8</v>
      </c>
      <c r="AE227" s="54">
        <f t="shared" si="344"/>
        <v>69285.73</v>
      </c>
      <c r="AF227" s="36">
        <v>221994</v>
      </c>
      <c r="AG227" s="40">
        <f t="shared" si="345"/>
        <v>-3744.14</v>
      </c>
      <c r="AJ227" s="22"/>
    </row>
    <row r="228" spans="1:36" s="30" customFormat="1" ht="21" customHeight="1">
      <c r="A228" s="29">
        <v>46168</v>
      </c>
      <c r="B228" s="30" t="s">
        <v>4</v>
      </c>
      <c r="C228" s="22">
        <v>0</v>
      </c>
      <c r="D228" s="23">
        <v>0</v>
      </c>
      <c r="E228" s="23">
        <v>0</v>
      </c>
      <c r="F228" s="23">
        <v>0</v>
      </c>
      <c r="G228" s="23">
        <v>0</v>
      </c>
      <c r="H228" s="23">
        <v>0</v>
      </c>
      <c r="I228" s="50">
        <v>0</v>
      </c>
      <c r="J228" s="23">
        <v>0</v>
      </c>
      <c r="K228" s="30"/>
      <c r="L228" s="30"/>
      <c r="O228" s="31">
        <v>46163</v>
      </c>
      <c r="P228" s="32" t="s">
        <v>22</v>
      </c>
      <c r="Q228" s="32">
        <f t="shared" si="333"/>
        <v>10</v>
      </c>
      <c r="R228" s="33">
        <f t="shared" si="334"/>
        <v>2899.47</v>
      </c>
      <c r="S228" s="33">
        <f t="shared" si="335"/>
        <v>170.4415</v>
      </c>
      <c r="T228" s="32">
        <f t="shared" si="336"/>
        <v>161.45</v>
      </c>
      <c r="U228" s="33">
        <f t="shared" si="295"/>
        <v>8.9915</v>
      </c>
      <c r="V228" s="34">
        <f t="shared" si="337"/>
        <v>0.055682590266497</v>
      </c>
      <c r="W228" s="34">
        <f t="shared" si="338"/>
        <v>0.00310108399121219</v>
      </c>
      <c r="X228" s="32">
        <f t="shared" si="339"/>
        <v>0</v>
      </c>
      <c r="Y228" s="34">
        <f t="shared" si="296"/>
        <v>0</v>
      </c>
      <c r="Z228" s="33">
        <f t="shared" si="340"/>
        <v>4355.39</v>
      </c>
      <c r="AA228" s="33">
        <f t="shared" si="341"/>
        <v>468.163</v>
      </c>
      <c r="AB228" s="33">
        <f t="shared" si="342"/>
        <v>306.713</v>
      </c>
      <c r="AC228" s="35">
        <f t="shared" si="297"/>
        <v>0.0704214777551494</v>
      </c>
      <c r="AD228" s="36">
        <f t="shared" si="343"/>
        <v>4861.06666666667</v>
      </c>
      <c r="AE228" s="54">
        <f t="shared" si="344"/>
        <v>39774.96</v>
      </c>
      <c r="AF228" s="36">
        <v>145832</v>
      </c>
      <c r="AG228" s="40">
        <f t="shared" si="345"/>
        <v>-1961.59666666667</v>
      </c>
      <c r="AJ228" s="22"/>
    </row>
    <row r="229" spans="1:36" s="30" customFormat="1" ht="21" customHeight="1">
      <c r="A229" s="29">
        <v>46168</v>
      </c>
      <c r="B229" s="30" t="s">
        <v>19</v>
      </c>
      <c r="C229" s="22">
        <v>0</v>
      </c>
      <c r="D229" s="23">
        <v>0</v>
      </c>
      <c r="E229" s="23">
        <v>0</v>
      </c>
      <c r="F229" s="23">
        <v>0</v>
      </c>
      <c r="G229" s="23">
        <v>0</v>
      </c>
      <c r="H229" s="23">
        <v>0</v>
      </c>
      <c r="I229" s="50">
        <v>0</v>
      </c>
      <c r="J229" s="23">
        <v>0</v>
      </c>
      <c r="K229" s="30"/>
      <c r="L229" s="30"/>
      <c r="O229" s="31">
        <v>46163</v>
      </c>
      <c r="P229" s="32" t="s">
        <v>26</v>
      </c>
      <c r="Q229" s="32">
        <f t="shared" si="333"/>
        <v>0</v>
      </c>
      <c r="R229" s="33">
        <f t="shared" si="334"/>
        <v>0</v>
      </c>
      <c r="S229" s="33">
        <f t="shared" si="335"/>
        <v>0</v>
      </c>
      <c r="T229" s="32">
        <f t="shared" si="336"/>
        <v>27.28</v>
      </c>
      <c r="U229" s="33">
        <f t="shared" si="295"/>
        <v>-27.28</v>
      </c>
      <c r="V229" s="34">
        <f t="shared" si="337"/>
        <v>0</v>
      </c>
      <c r="W229" s="34">
        <f t="shared" si="338"/>
        <v>0</v>
      </c>
      <c r="X229" s="32">
        <f t="shared" si="339"/>
        <v>0</v>
      </c>
      <c r="Y229" s="34">
        <f t="shared" si="296"/>
        <v>0</v>
      </c>
      <c r="Z229" s="33">
        <f t="shared" si="340"/>
        <v>0</v>
      </c>
      <c r="AA229" s="33">
        <f t="shared" si="341"/>
        <v>0</v>
      </c>
      <c r="AB229" s="33">
        <f t="shared" si="342"/>
        <v>-27.28</v>
      </c>
      <c r="AC229" s="35">
        <f t="shared" si="297"/>
        <v>0</v>
      </c>
      <c r="AD229" s="36">
        <f t="shared" si="343"/>
        <v>0</v>
      </c>
      <c r="AE229" s="54">
        <f t="shared" si="344"/>
        <v>1060.8</v>
      </c>
      <c r="AF229" s="36">
        <v>0</v>
      </c>
      <c r="AG229" s="40">
        <f t="shared" si="345"/>
        <v>0</v>
      </c>
      <c r="AJ229" s="22"/>
    </row>
    <row r="230" spans="1:36" s="30" customFormat="1" ht="21" customHeight="1">
      <c r="A230" s="29">
        <v>46168</v>
      </c>
      <c r="B230" s="30" t="s">
        <v>18</v>
      </c>
      <c r="C230" s="22">
        <v>7</v>
      </c>
      <c r="D230" s="23">
        <v>1372.76</v>
      </c>
      <c r="E230" s="23">
        <v>81.9909999999999</v>
      </c>
      <c r="F230" s="23">
        <v>244.08</v>
      </c>
      <c r="G230" s="23">
        <v>-162.089</v>
      </c>
      <c r="H230" s="23">
        <v>2226.94</v>
      </c>
      <c r="I230" s="50">
        <v>0</v>
      </c>
      <c r="J230" s="23">
        <v>254.239</v>
      </c>
      <c r="K230" s="30"/>
      <c r="L230" s="30"/>
      <c r="O230" s="31">
        <v>46163</v>
      </c>
      <c r="P230" s="32" t="s">
        <v>27</v>
      </c>
      <c r="Q230" s="32">
        <f t="shared" si="333"/>
        <v>0</v>
      </c>
      <c r="R230" s="33">
        <f t="shared" si="334"/>
        <v>0</v>
      </c>
      <c r="S230" s="33">
        <f t="shared" si="335"/>
        <v>0</v>
      </c>
      <c r="T230" s="32">
        <f t="shared" si="336"/>
        <v>35.66</v>
      </c>
      <c r="U230" s="33">
        <f t="shared" si="295"/>
        <v>-35.66</v>
      </c>
      <c r="V230" s="34">
        <f t="shared" si="337"/>
        <v>0</v>
      </c>
      <c r="W230" s="34">
        <f t="shared" si="338"/>
        <v>0</v>
      </c>
      <c r="X230" s="32">
        <f t="shared" si="339"/>
        <v>0</v>
      </c>
      <c r="Y230" s="34">
        <f t="shared" si="296"/>
        <v>0</v>
      </c>
      <c r="Z230" s="33">
        <f t="shared" si="340"/>
        <v>315.96</v>
      </c>
      <c r="AA230" s="33">
        <f t="shared" si="341"/>
        <v>45.206</v>
      </c>
      <c r="AB230" s="33">
        <f t="shared" si="342"/>
        <v>9.54600000000001</v>
      </c>
      <c r="AC230" s="35">
        <f t="shared" si="297"/>
        <v>0.030212685150019</v>
      </c>
      <c r="AD230" s="36">
        <f t="shared" si="343"/>
        <v>0</v>
      </c>
      <c r="AE230" s="54">
        <f t="shared" si="344"/>
        <v>3427.58</v>
      </c>
      <c r="AF230" s="36">
        <v>0</v>
      </c>
      <c r="AG230" s="40"/>
      <c r="AJ230" s="22"/>
    </row>
    <row r="231" spans="1:36" s="30" customFormat="1" ht="21" customHeight="1">
      <c r="A231" s="29">
        <v>46168</v>
      </c>
      <c r="B231" s="30" t="s">
        <v>22</v>
      </c>
      <c r="C231" s="22">
        <v>7</v>
      </c>
      <c r="D231" s="23">
        <v>1844.43</v>
      </c>
      <c r="E231" s="23">
        <v>94.0775</v>
      </c>
      <c r="F231" s="23">
        <v>144.84</v>
      </c>
      <c r="G231" s="23">
        <v>-50.7625</v>
      </c>
      <c r="H231" s="23">
        <v>1844.43</v>
      </c>
      <c r="I231" s="23">
        <v>-301.88</v>
      </c>
      <c r="J231" s="23">
        <v>186.299</v>
      </c>
      <c r="K231" s="30"/>
      <c r="L231" s="30"/>
      <c r="O231" s="31"/>
      <c r="P231" s="32"/>
      <c r="Q231" s="32">
        <f t="shared" si="333"/>
        <v>0</v>
      </c>
      <c r="R231" s="33">
        <f t="shared" si="334"/>
        <v>0</v>
      </c>
      <c r="S231" s="33">
        <f t="shared" si="335"/>
        <v>0</v>
      </c>
      <c r="T231" s="32">
        <f t="shared" si="336"/>
        <v>0</v>
      </c>
      <c r="U231" s="33">
        <f t="shared" si="295"/>
        <v>0</v>
      </c>
      <c r="V231" s="34">
        <f t="shared" si="337"/>
        <v>0</v>
      </c>
      <c r="W231" s="34">
        <f t="shared" si="338"/>
        <v>0</v>
      </c>
      <c r="X231" s="32">
        <f t="shared" si="339"/>
        <v>0</v>
      </c>
      <c r="Y231" s="34">
        <f t="shared" si="296"/>
        <v>0</v>
      </c>
      <c r="Z231" s="33">
        <f t="shared" si="340"/>
        <v>0</v>
      </c>
      <c r="AA231" s="33">
        <f t="shared" si="341"/>
        <v>0</v>
      </c>
      <c r="AB231" s="33">
        <f t="shared" si="342"/>
        <v>0</v>
      </c>
      <c r="AC231" s="35">
        <f t="shared" si="297"/>
        <v>0</v>
      </c>
      <c r="AD231" s="36">
        <f t="shared" si="343"/>
        <v>0</v>
      </c>
      <c r="AE231" s="54">
        <f t="shared" si="344"/>
        <v>0</v>
      </c>
      <c r="AF231" s="36">
        <v>0</v>
      </c>
      <c r="AG231" s="40"/>
      <c r="AJ231" s="22"/>
    </row>
    <row r="232" spans="1:36" s="30" customFormat="1" ht="21" customHeight="1">
      <c r="A232" s="29">
        <v>46168</v>
      </c>
      <c r="B232" s="30" t="s">
        <v>26</v>
      </c>
      <c r="C232" s="22">
        <v>0</v>
      </c>
      <c r="D232" s="23">
        <v>0</v>
      </c>
      <c r="E232" s="23">
        <v>0</v>
      </c>
      <c r="F232" s="23">
        <v>33.88</v>
      </c>
      <c r="G232" s="23">
        <v>-33.88</v>
      </c>
      <c r="H232" s="23">
        <v>0</v>
      </c>
      <c r="I232" s="23">
        <v>-144.11</v>
      </c>
      <c r="J232" s="23">
        <v>0</v>
      </c>
      <c r="K232" s="30"/>
      <c r="L232" s="30"/>
      <c r="M232" s="30"/>
      <c r="O232" s="51" t="s">
        <v>50904</v>
      </c>
      <c r="P232" s="51"/>
      <c r="Q232" s="42">
        <f t="shared" ref="Q232:T232" si="346">SUM(Q222:Q231)</f>
        <v>114</v>
      </c>
      <c r="R232" s="42">
        <f t="shared" si="346"/>
        <v>32625.55</v>
      </c>
      <c r="S232" s="42">
        <f t="shared" si="346"/>
        <v>1819.528</v>
      </c>
      <c r="T232" s="42">
        <f t="shared" si="346"/>
        <v>1713.87</v>
      </c>
      <c r="U232" s="46">
        <f t="shared" si="295"/>
        <v>105.658000000001</v>
      </c>
      <c r="V232" s="52">
        <f>T232/R232</f>
        <v>0.0525315282041222</v>
      </c>
      <c r="W232" s="52">
        <f>U232/R232</f>
        <v>0.00323850479149014</v>
      </c>
      <c r="X232" s="42">
        <f t="shared" ref="X232:AB232" si="347">SUM(X222:X231)</f>
        <v>-398.9</v>
      </c>
      <c r="Y232" s="52">
        <f t="shared" si="296"/>
        <v>-0.00704519379669715</v>
      </c>
      <c r="Z232" s="42">
        <f t="shared" si="347"/>
        <v>57019.06</v>
      </c>
      <c r="AA232" s="42">
        <f t="shared" si="347"/>
        <v>6033.5215</v>
      </c>
      <c r="AB232" s="42">
        <f t="shared" si="347"/>
        <v>4319.6515</v>
      </c>
      <c r="AC232" s="53">
        <f t="shared" si="297"/>
        <v>0.0757580272280883</v>
      </c>
      <c r="AD232" s="42">
        <f t="shared" ref="AD232:AF232" si="348">SUM(AD222:AD231)</f>
        <v>60751.1333333333</v>
      </c>
      <c r="AE232" s="42">
        <f t="shared" si="348"/>
        <v>693996.45</v>
      </c>
      <c r="AF232" s="42">
        <f t="shared" si="348"/>
        <v>1822534</v>
      </c>
      <c r="AG232" s="40"/>
      <c r="AJ232" s="22"/>
    </row>
    <row r="233" spans="1:36" s="30" customFormat="1" ht="21" customHeight="1">
      <c r="A233" s="29">
        <v>46168</v>
      </c>
      <c r="B233" s="30" t="s">
        <v>27</v>
      </c>
      <c r="C233" s="22">
        <v>3</v>
      </c>
      <c r="D233" s="23">
        <v>555.94</v>
      </c>
      <c r="E233" s="23">
        <v>43.881</v>
      </c>
      <c r="F233" s="23">
        <v>32.79</v>
      </c>
      <c r="G233" s="23">
        <v>11.091</v>
      </c>
      <c r="H233" s="23">
        <v>631.92</v>
      </c>
      <c r="I233" s="23">
        <v>0</v>
      </c>
      <c r="J233" s="23">
        <v>96.2099999999999</v>
      </c>
      <c r="K233" s="30"/>
      <c r="L233" s="30"/>
      <c r="M233" s="30"/>
      <c r="O233" s="31">
        <v>46164</v>
      </c>
      <c r="P233" s="32" t="s">
        <v>7</v>
      </c>
      <c r="Q233" s="32">
        <f t="shared" ref="Q233:Q242" si="349">SUMIFS($C:$C,$A:$A,$O:$O,$B:$B,P233)</f>
        <v>42</v>
      </c>
      <c r="R233" s="33">
        <f t="shared" ref="R233:R242" si="350">SUMIFS($D:$D,$A:$A,$O:$O,$B:$B,P233)</f>
        <v>9986.27999999999</v>
      </c>
      <c r="S233" s="33">
        <f t="shared" ref="S233:S242" si="351">SUMIFS($E:$E,$A:$A,$O:$O,$B:$B,P233)</f>
        <v>580.785</v>
      </c>
      <c r="T233" s="32">
        <f t="shared" ref="T233:T242" si="352">SUMIFS($F:$F,$A:$A,$O:$O,$B:$B,P233)</f>
        <v>402.69</v>
      </c>
      <c r="U233" s="33">
        <f t="shared" si="295"/>
        <v>178.095</v>
      </c>
      <c r="V233" s="34">
        <f t="shared" ref="V233:V242" si="353">IFERROR(T233/R233,0)</f>
        <v>0.0403243249738642</v>
      </c>
      <c r="W233" s="34">
        <f t="shared" ref="W233:W242" si="354">IFERROR(U233/R233,0)</f>
        <v>0.0178339682043764</v>
      </c>
      <c r="X233" s="32">
        <f t="shared" ref="X233:X242" si="355">SUMIFS($I:$I,$A:$A,$O:$O,$B:$B,P233)</f>
        <v>-45.2</v>
      </c>
      <c r="Y233" s="34">
        <f t="shared" si="296"/>
        <v>-0.0250346164497369</v>
      </c>
      <c r="Z233" s="33">
        <f t="shared" ref="Z233:Z242" si="356">SUMIFS($H:$H,$A:$A,$O:$O,$B:$B,P233)</f>
        <v>1850.7</v>
      </c>
      <c r="AA233" s="33">
        <f t="shared" ref="AA233:AA242" si="357">SUMIFS($J:$J,$A:$A,$O:$O,$B:$B,P233)</f>
        <v>232.463</v>
      </c>
      <c r="AB233" s="33">
        <f t="shared" ref="AB233:AB242" si="358">AA233-T233</f>
        <v>-170.227</v>
      </c>
      <c r="AC233" s="35">
        <f t="shared" si="297"/>
        <v>-0.0919797914302696</v>
      </c>
      <c r="AD233" s="36">
        <f t="shared" ref="AD233:AD242" si="359">AF233/30</f>
        <v>17414.1666666667</v>
      </c>
      <c r="AE233" s="54">
        <f t="shared" ref="AE233:AE242" si="360">X233+Z233+AE222</f>
        <v>239125.65</v>
      </c>
      <c r="AF233" s="36">
        <v>522425</v>
      </c>
      <c r="AG233" s="40">
        <f t="shared" ref="AG233:AG240" si="361">R233-AD233</f>
        <v>-7427.88666666671</v>
      </c>
      <c r="AJ233" s="22"/>
    </row>
    <row r="234" spans="1:36" s="30" customFormat="1" ht="21" customHeight="1">
      <c r="A234" s="29">
        <v>46169</v>
      </c>
      <c r="B234" s="30" t="s">
        <v>7</v>
      </c>
      <c r="C234" s="22">
        <v>23</v>
      </c>
      <c r="D234" s="23">
        <v>6092.459999999999</v>
      </c>
      <c r="E234" s="23">
        <v>384.98500000000007</v>
      </c>
      <c r="F234" s="23">
        <v>413.09000000000003</v>
      </c>
      <c r="G234" s="23">
        <v>-28.10499999999996</v>
      </c>
      <c r="H234" s="23">
        <v>5129.19</v>
      </c>
      <c r="I234" s="23">
        <v>-53.91</v>
      </c>
      <c r="J234" s="23">
        <v>587.9600000000004</v>
      </c>
      <c r="K234" s="30"/>
      <c r="L234" s="30"/>
      <c r="M234" s="30"/>
      <c r="O234" s="31">
        <v>46164</v>
      </c>
      <c r="P234" s="32" t="s">
        <v>9</v>
      </c>
      <c r="Q234" s="32">
        <f t="shared" si="349"/>
        <v>37</v>
      </c>
      <c r="R234" s="33">
        <f t="shared" si="350"/>
        <v>13193.85</v>
      </c>
      <c r="S234" s="33">
        <f t="shared" si="351"/>
        <v>644.858500000001</v>
      </c>
      <c r="T234" s="32">
        <f t="shared" si="352"/>
        <v>425.42</v>
      </c>
      <c r="U234" s="33">
        <f t="shared" si="295"/>
        <v>219.438500000001</v>
      </c>
      <c r="V234" s="34">
        <f t="shared" si="353"/>
        <v>0.0322438105632549</v>
      </c>
      <c r="W234" s="34">
        <f t="shared" si="354"/>
        <v>0.0166318777309126</v>
      </c>
      <c r="X234" s="32">
        <f t="shared" si="355"/>
        <v>0</v>
      </c>
      <c r="Y234" s="34">
        <f t="shared" si="296"/>
        <v>0</v>
      </c>
      <c r="Z234" s="33">
        <f t="shared" si="356"/>
        <v>2569.86</v>
      </c>
      <c r="AA234" s="33">
        <f t="shared" si="357"/>
        <v>245.994</v>
      </c>
      <c r="AB234" s="33">
        <f t="shared" si="358"/>
        <v>-179.426</v>
      </c>
      <c r="AC234" s="35">
        <f t="shared" si="297"/>
        <v>-0.0698193675920089</v>
      </c>
      <c r="AD234" s="36">
        <f t="shared" si="359"/>
        <v>14270.7</v>
      </c>
      <c r="AE234" s="54">
        <f t="shared" si="360"/>
        <v>220958.61</v>
      </c>
      <c r="AF234" s="36">
        <v>428121</v>
      </c>
      <c r="AG234" s="40">
        <f t="shared" si="361"/>
        <v>-1076.85</v>
      </c>
      <c r="AJ234" s="22"/>
    </row>
    <row r="235" spans="1:36" s="30" customFormat="1" ht="21" customHeight="1">
      <c r="A235" s="29">
        <v>46169</v>
      </c>
      <c r="B235" s="30" t="s">
        <v>9</v>
      </c>
      <c r="C235" s="22">
        <v>17</v>
      </c>
      <c r="D235" s="23">
        <v>6046.2199999999975</v>
      </c>
      <c r="E235" s="23">
        <v>303.21000000000026</v>
      </c>
      <c r="F235" s="23">
        <v>477.8099999999998</v>
      </c>
      <c r="G235" s="23">
        <v>-174.5999999999995</v>
      </c>
      <c r="H235" s="23">
        <v>10194.979999999996</v>
      </c>
      <c r="I235" s="23">
        <v>0</v>
      </c>
      <c r="J235" s="23">
        <v>1046.3770000000004</v>
      </c>
      <c r="K235" s="30"/>
      <c r="L235" s="30"/>
      <c r="M235" s="30"/>
      <c r="O235" s="31">
        <v>46164</v>
      </c>
      <c r="P235" s="32" t="s">
        <v>11</v>
      </c>
      <c r="Q235" s="32">
        <f t="shared" si="349"/>
        <v>25</v>
      </c>
      <c r="R235" s="33">
        <f t="shared" si="350"/>
        <v>5835.3</v>
      </c>
      <c r="S235" s="33">
        <f t="shared" si="351"/>
        <v>310.225</v>
      </c>
      <c r="T235" s="32">
        <f t="shared" si="352"/>
        <v>458.38</v>
      </c>
      <c r="U235" s="33">
        <f t="shared" si="295"/>
        <v>-148.155</v>
      </c>
      <c r="V235" s="34">
        <f t="shared" si="353"/>
        <v>0.0785529450071119</v>
      </c>
      <c r="W235" s="34">
        <f t="shared" si="354"/>
        <v>-0.0253894401316128</v>
      </c>
      <c r="X235" s="32">
        <f t="shared" si="355"/>
        <v>0</v>
      </c>
      <c r="Y235" s="34">
        <f t="shared" si="296"/>
        <v>0</v>
      </c>
      <c r="Z235" s="33">
        <f t="shared" si="356"/>
        <v>1861.16</v>
      </c>
      <c r="AA235" s="33">
        <f t="shared" si="357"/>
        <v>205.357</v>
      </c>
      <c r="AB235" s="33">
        <f t="shared" si="358"/>
        <v>-253.023</v>
      </c>
      <c r="AC235" s="35">
        <f t="shared" si="297"/>
        <v>-0.13594908551656</v>
      </c>
      <c r="AD235" s="36">
        <f t="shared" si="359"/>
        <v>16805.4</v>
      </c>
      <c r="AE235" s="54">
        <f t="shared" si="360"/>
        <v>120852.49</v>
      </c>
      <c r="AF235" s="36">
        <v>504162</v>
      </c>
      <c r="AG235" s="40">
        <f t="shared" si="361"/>
        <v>-10970.1</v>
      </c>
      <c r="AJ235" s="22"/>
    </row>
    <row r="236" spans="1:36" s="30" customFormat="1" ht="21" customHeight="1">
      <c r="A236" s="29">
        <v>46169</v>
      </c>
      <c r="B236" s="30" t="s">
        <v>11</v>
      </c>
      <c r="C236" s="22">
        <v>24</v>
      </c>
      <c r="D236" s="23">
        <v>6063.870000000001</v>
      </c>
      <c r="E236" s="23">
        <v>361.95250000000016</v>
      </c>
      <c r="F236" s="23">
        <v>423.5500000000002</v>
      </c>
      <c r="G236" s="23">
        <v>-61.597500000000025</v>
      </c>
      <c r="H236" s="23">
        <v>3591.620000000001</v>
      </c>
      <c r="I236" s="23">
        <v>-201.98</v>
      </c>
      <c r="J236" s="23">
        <v>381.24150000000014</v>
      </c>
      <c r="K236" s="30"/>
      <c r="L236" s="30"/>
      <c r="M236" s="30"/>
      <c r="N236" s="30"/>
      <c r="O236" s="31">
        <v>46164</v>
      </c>
      <c r="P236" s="32" t="s">
        <v>4</v>
      </c>
      <c r="Q236" s="32">
        <f t="shared" si="349"/>
        <v>1</v>
      </c>
      <c r="R236" s="33">
        <f t="shared" si="350"/>
        <v>239.97</v>
      </c>
      <c r="S236" s="33">
        <f t="shared" si="351"/>
        <v>12.3445</v>
      </c>
      <c r="T236" s="32">
        <f t="shared" si="352"/>
        <v>0</v>
      </c>
      <c r="U236" s="33">
        <f t="shared" si="295"/>
        <v>12.3445</v>
      </c>
      <c r="V236" s="34">
        <f t="shared" si="353"/>
        <v>0</v>
      </c>
      <c r="W236" s="34">
        <f t="shared" si="354"/>
        <v>0.0514418468975289</v>
      </c>
      <c r="X236" s="32">
        <f t="shared" si="355"/>
        <v>0</v>
      </c>
      <c r="Y236" s="34">
        <f t="shared" si="296"/>
        <v>0</v>
      </c>
      <c r="Z236" s="33">
        <f t="shared" si="356"/>
        <v>0</v>
      </c>
      <c r="AA236" s="33">
        <f t="shared" si="357"/>
        <v>0</v>
      </c>
      <c r="AB236" s="33">
        <f t="shared" si="358"/>
        <v>0</v>
      </c>
      <c r="AC236" s="35">
        <f t="shared" si="297"/>
        <v>0</v>
      </c>
      <c r="AD236" s="36">
        <f t="shared" si="359"/>
        <v>0</v>
      </c>
      <c r="AE236" s="54">
        <f t="shared" si="360"/>
        <v>240.98</v>
      </c>
      <c r="AF236" s="36">
        <v>0</v>
      </c>
      <c r="AG236" s="40">
        <f t="shared" si="361"/>
        <v>239.97</v>
      </c>
      <c r="AJ236" s="22"/>
    </row>
    <row r="237" spans="1:36" s="30" customFormat="1" ht="21" customHeight="1">
      <c r="A237" s="29">
        <v>46169</v>
      </c>
      <c r="B237" s="30" t="s">
        <v>4</v>
      </c>
      <c r="C237" s="22">
        <v>0</v>
      </c>
      <c r="D237" s="23">
        <v>0</v>
      </c>
      <c r="E237" s="23">
        <v>0</v>
      </c>
      <c r="F237" s="23">
        <v>0</v>
      </c>
      <c r="G237" s="23">
        <v>0</v>
      </c>
      <c r="H237" s="23">
        <v>0</v>
      </c>
      <c r="I237" s="23">
        <v>0</v>
      </c>
      <c r="J237" s="23">
        <v>0</v>
      </c>
      <c r="K237" s="30"/>
      <c r="L237" s="30"/>
      <c r="M237" s="30"/>
      <c r="N237" s="30"/>
      <c r="O237" s="31">
        <v>46164</v>
      </c>
      <c r="P237" s="32" t="s">
        <v>19</v>
      </c>
      <c r="Q237" s="32">
        <f t="shared" si="349"/>
        <v>0</v>
      </c>
      <c r="R237" s="33">
        <f t="shared" si="350"/>
        <v>0</v>
      </c>
      <c r="S237" s="33">
        <f t="shared" si="351"/>
        <v>0</v>
      </c>
      <c r="T237" s="32">
        <f t="shared" si="352"/>
        <v>0</v>
      </c>
      <c r="U237" s="33">
        <f t="shared" si="295"/>
        <v>0</v>
      </c>
      <c r="V237" s="34">
        <f t="shared" si="353"/>
        <v>0</v>
      </c>
      <c r="W237" s="34">
        <f t="shared" si="354"/>
        <v>0</v>
      </c>
      <c r="X237" s="32">
        <f t="shared" si="355"/>
        <v>0</v>
      </c>
      <c r="Y237" s="34">
        <f t="shared" si="296"/>
        <v>0</v>
      </c>
      <c r="Z237" s="33">
        <f t="shared" si="356"/>
        <v>0</v>
      </c>
      <c r="AA237" s="33">
        <f t="shared" si="357"/>
        <v>0</v>
      </c>
      <c r="AB237" s="33">
        <f t="shared" si="358"/>
        <v>0</v>
      </c>
      <c r="AC237" s="35">
        <f t="shared" si="297"/>
        <v>0</v>
      </c>
      <c r="AD237" s="36">
        <f t="shared" si="359"/>
        <v>0</v>
      </c>
      <c r="AE237" s="54">
        <f t="shared" si="360"/>
        <v>5506.17</v>
      </c>
      <c r="AF237" s="36">
        <v>0</v>
      </c>
      <c r="AG237" s="40">
        <f t="shared" si="361"/>
        <v>0</v>
      </c>
      <c r="AJ237" s="22"/>
    </row>
    <row r="238" spans="1:36" s="30" customFormat="1" ht="21" customHeight="1">
      <c r="A238" s="29">
        <v>46169</v>
      </c>
      <c r="B238" s="30" t="s">
        <v>19</v>
      </c>
      <c r="C238" s="22">
        <v>0</v>
      </c>
      <c r="D238" s="23">
        <v>0</v>
      </c>
      <c r="E238" s="23">
        <v>0</v>
      </c>
      <c r="F238" s="23">
        <v>0</v>
      </c>
      <c r="G238" s="23">
        <v>0</v>
      </c>
      <c r="H238" s="23">
        <v>0</v>
      </c>
      <c r="I238" s="23">
        <v>0</v>
      </c>
      <c r="J238" s="23">
        <v>0</v>
      </c>
      <c r="K238" s="30"/>
      <c r="L238" s="30"/>
      <c r="M238" s="30"/>
      <c r="N238" s="30"/>
      <c r="O238" s="31">
        <v>46164</v>
      </c>
      <c r="P238" s="32" t="s">
        <v>18</v>
      </c>
      <c r="Q238" s="32">
        <f t="shared" si="349"/>
        <v>13</v>
      </c>
      <c r="R238" s="33">
        <f t="shared" si="350"/>
        <v>3802.54</v>
      </c>
      <c r="S238" s="33">
        <f t="shared" si="351"/>
        <v>223.309</v>
      </c>
      <c r="T238" s="32">
        <f t="shared" si="352"/>
        <v>236.35</v>
      </c>
      <c r="U238" s="33">
        <f t="shared" si="295"/>
        <v>-13.041</v>
      </c>
      <c r="V238" s="34">
        <f t="shared" si="353"/>
        <v>0.0621558221609766</v>
      </c>
      <c r="W238" s="34">
        <f t="shared" si="354"/>
        <v>-0.00342954972202791</v>
      </c>
      <c r="X238" s="32">
        <f t="shared" si="355"/>
        <v>-151</v>
      </c>
      <c r="Y238" s="34">
        <f t="shared" si="296"/>
        <v>-0.313304008631422</v>
      </c>
      <c r="Z238" s="33">
        <f t="shared" si="356"/>
        <v>632.96</v>
      </c>
      <c r="AA238" s="33">
        <f t="shared" si="357"/>
        <v>59.674</v>
      </c>
      <c r="AB238" s="33">
        <f t="shared" si="358"/>
        <v>-176.676</v>
      </c>
      <c r="AC238" s="35">
        <f t="shared" si="297"/>
        <v>-0.279126643073812</v>
      </c>
      <c r="AD238" s="36">
        <f t="shared" si="359"/>
        <v>7399.8</v>
      </c>
      <c r="AE238" s="54">
        <f t="shared" si="360"/>
        <v>69767.69</v>
      </c>
      <c r="AF238" s="36">
        <v>221994</v>
      </c>
      <c r="AG238" s="40">
        <f t="shared" si="361"/>
        <v>-3597.26</v>
      </c>
      <c r="AJ238" s="22"/>
    </row>
    <row r="239" spans="1:36" s="30" customFormat="1" ht="21" customHeight="1">
      <c r="A239" s="29">
        <v>46169</v>
      </c>
      <c r="B239" s="30" t="s">
        <v>18</v>
      </c>
      <c r="C239" s="22">
        <v>9</v>
      </c>
      <c r="D239" s="23">
        <v>1941.28</v>
      </c>
      <c r="E239" s="23">
        <v>97.91799999999988</v>
      </c>
      <c r="F239" s="23">
        <v>262.43</v>
      </c>
      <c r="G239" s="23">
        <v>-164.5120000000001</v>
      </c>
      <c r="H239" s="23">
        <v>1994.04</v>
      </c>
      <c r="I239" s="23">
        <v>-306.38</v>
      </c>
      <c r="J239" s="23">
        <v>211.49799999999988</v>
      </c>
      <c r="K239" s="30"/>
      <c r="L239" s="30"/>
      <c r="M239" s="30"/>
      <c r="N239" s="30"/>
      <c r="O239" s="31">
        <v>46164</v>
      </c>
      <c r="P239" s="32" t="s">
        <v>22</v>
      </c>
      <c r="Q239" s="32">
        <f t="shared" si="349"/>
        <v>5</v>
      </c>
      <c r="R239" s="33">
        <f t="shared" si="350"/>
        <v>1216.69</v>
      </c>
      <c r="S239" s="33">
        <f t="shared" si="351"/>
        <v>55.2065</v>
      </c>
      <c r="T239" s="32">
        <f t="shared" si="352"/>
        <v>170.52</v>
      </c>
      <c r="U239" s="33">
        <f t="shared" si="295"/>
        <v>-115.3135</v>
      </c>
      <c r="V239" s="34">
        <f t="shared" si="353"/>
        <v>0.140150736835184</v>
      </c>
      <c r="W239" s="34">
        <f t="shared" si="354"/>
        <v>-0.0947764015484635</v>
      </c>
      <c r="X239" s="32">
        <f t="shared" si="355"/>
        <v>0</v>
      </c>
      <c r="Y239" s="34">
        <f t="shared" si="296"/>
        <v>0</v>
      </c>
      <c r="Z239" s="33">
        <f t="shared" si="356"/>
        <v>0</v>
      </c>
      <c r="AA239" s="33">
        <f t="shared" si="357"/>
        <v>0</v>
      </c>
      <c r="AB239" s="33">
        <f t="shared" si="358"/>
        <v>-170.52</v>
      </c>
      <c r="AC239" s="35">
        <f t="shared" si="297"/>
        <v>0</v>
      </c>
      <c r="AD239" s="36">
        <f t="shared" si="359"/>
        <v>4861.06666666667</v>
      </c>
      <c r="AE239" s="54">
        <f t="shared" si="360"/>
        <v>39774.96</v>
      </c>
      <c r="AF239" s="36">
        <v>145832</v>
      </c>
      <c r="AG239" s="40">
        <f t="shared" si="361"/>
        <v>-3644.37666666667</v>
      </c>
      <c r="AJ239" s="22"/>
    </row>
    <row r="240" spans="1:36" s="30" customFormat="1" ht="21" customHeight="1">
      <c r="A240" s="29">
        <v>46169</v>
      </c>
      <c r="B240" s="30" t="s">
        <v>22</v>
      </c>
      <c r="C240" s="22">
        <v>7</v>
      </c>
      <c r="D240" s="23">
        <v>1787.2</v>
      </c>
      <c r="E240" s="23">
        <v>92.50199999999997</v>
      </c>
      <c r="F240" s="23">
        <v>170.76</v>
      </c>
      <c r="G240" s="23">
        <v>-78.25800000000002</v>
      </c>
      <c r="H240" s="23">
        <v>968.48</v>
      </c>
      <c r="I240" s="23">
        <v>-297.38</v>
      </c>
      <c r="J240" s="23">
        <v>99.08399999999996</v>
      </c>
      <c r="K240" s="30"/>
      <c r="L240" s="30"/>
      <c r="M240" s="30"/>
      <c r="N240" s="30"/>
      <c r="O240" s="31">
        <v>46164</v>
      </c>
      <c r="P240" s="32" t="s">
        <v>26</v>
      </c>
      <c r="Q240" s="32">
        <f t="shared" si="349"/>
        <v>3</v>
      </c>
      <c r="R240" s="33">
        <f t="shared" si="350"/>
        <v>899.28</v>
      </c>
      <c r="S240" s="33">
        <f t="shared" si="351"/>
        <v>56.068</v>
      </c>
      <c r="T240" s="32">
        <f t="shared" si="352"/>
        <v>30.03</v>
      </c>
      <c r="U240" s="33">
        <f t="shared" si="295"/>
        <v>26.038</v>
      </c>
      <c r="V240" s="34">
        <f t="shared" si="353"/>
        <v>0.0333933813717641</v>
      </c>
      <c r="W240" s="34">
        <f t="shared" si="354"/>
        <v>0.0289542745307357</v>
      </c>
      <c r="X240" s="32">
        <f t="shared" si="355"/>
        <v>0</v>
      </c>
      <c r="Y240" s="34">
        <f t="shared" si="296"/>
        <v>0</v>
      </c>
      <c r="Z240" s="33">
        <f t="shared" si="356"/>
        <v>0</v>
      </c>
      <c r="AA240" s="33">
        <f t="shared" si="357"/>
        <v>0</v>
      </c>
      <c r="AB240" s="33">
        <f t="shared" si="358"/>
        <v>-30.03</v>
      </c>
      <c r="AC240" s="35">
        <f t="shared" si="297"/>
        <v>0</v>
      </c>
      <c r="AD240" s="36">
        <f t="shared" si="359"/>
        <v>0</v>
      </c>
      <c r="AE240" s="54">
        <f t="shared" si="360"/>
        <v>1060.8</v>
      </c>
      <c r="AF240" s="36">
        <v>0</v>
      </c>
      <c r="AG240" s="40">
        <f t="shared" si="361"/>
        <v>899.28</v>
      </c>
      <c r="AJ240" s="22"/>
    </row>
    <row r="241" spans="1:36" s="30" customFormat="1" ht="21" customHeight="1">
      <c r="A241" s="29">
        <v>46169</v>
      </c>
      <c r="B241" s="30" t="s">
        <v>26</v>
      </c>
      <c r="C241" s="22">
        <v>0</v>
      </c>
      <c r="D241" s="23">
        <v>0</v>
      </c>
      <c r="E241" s="23">
        <v>0</v>
      </c>
      <c r="F241" s="23">
        <v>35.57</v>
      </c>
      <c r="G241" s="23">
        <v>-35.57</v>
      </c>
      <c r="H241" s="23">
        <v>0</v>
      </c>
      <c r="I241" s="23">
        <v>0</v>
      </c>
      <c r="J241" s="23">
        <v>0</v>
      </c>
      <c r="K241" s="30"/>
      <c r="L241" s="30"/>
      <c r="M241" s="30"/>
      <c r="N241" s="30"/>
      <c r="O241" s="31">
        <v>46164</v>
      </c>
      <c r="P241" s="32" t="s">
        <v>27</v>
      </c>
      <c r="Q241" s="32">
        <f t="shared" si="349"/>
        <v>2</v>
      </c>
      <c r="R241" s="33">
        <f t="shared" si="350"/>
        <v>315.96</v>
      </c>
      <c r="S241" s="33">
        <f t="shared" si="351"/>
        <v>29.408</v>
      </c>
      <c r="T241" s="32">
        <f t="shared" si="352"/>
        <v>34.55</v>
      </c>
      <c r="U241" s="33">
        <f t="shared" si="295"/>
        <v>-5.142</v>
      </c>
      <c r="V241" s="34">
        <f t="shared" si="353"/>
        <v>0.109349284719585</v>
      </c>
      <c r="W241" s="34">
        <f t="shared" si="354"/>
        <v>-0.0162742119255602</v>
      </c>
      <c r="X241" s="32">
        <f t="shared" si="355"/>
        <v>0</v>
      </c>
      <c r="Y241" s="34">
        <f t="shared" si="296"/>
        <v>0</v>
      </c>
      <c r="Z241" s="33">
        <f t="shared" si="356"/>
        <v>931.92</v>
      </c>
      <c r="AA241" s="33">
        <f t="shared" si="357"/>
        <v>117.808</v>
      </c>
      <c r="AB241" s="33">
        <f t="shared" si="358"/>
        <v>83.258</v>
      </c>
      <c r="AC241" s="35">
        <f t="shared" si="297"/>
        <v>0.0893402867198901</v>
      </c>
      <c r="AD241" s="36">
        <f t="shared" si="359"/>
        <v>0</v>
      </c>
      <c r="AE241" s="54">
        <f t="shared" si="360"/>
        <v>4359.5</v>
      </c>
      <c r="AF241" s="36">
        <v>0</v>
      </c>
      <c r="AG241" s="40"/>
      <c r="AJ241" s="22"/>
    </row>
    <row r="242" spans="1:36" s="30" customFormat="1" ht="21" customHeight="1">
      <c r="A242" s="29">
        <v>46169</v>
      </c>
      <c r="B242" s="30" t="s">
        <v>27</v>
      </c>
      <c r="C242" s="22">
        <v>2</v>
      </c>
      <c r="D242" s="23">
        <v>315.96</v>
      </c>
      <c r="E242" s="23">
        <v>29.40799999999996</v>
      </c>
      <c r="F242" s="23">
        <v>32.37</v>
      </c>
      <c r="G242" s="23">
        <v>-2.962000000000039</v>
      </c>
      <c r="H242" s="23">
        <v>555.94</v>
      </c>
      <c r="I242" s="23">
        <v>0</v>
      </c>
      <c r="J242" s="23">
        <v>71.678</v>
      </c>
      <c r="K242" s="30"/>
      <c r="L242" s="30"/>
      <c r="M242" s="30"/>
      <c r="N242" s="30"/>
      <c r="O242" s="31"/>
      <c r="P242" s="32"/>
      <c r="Q242" s="32">
        <f t="shared" si="349"/>
        <v>0</v>
      </c>
      <c r="R242" s="33">
        <f t="shared" si="350"/>
        <v>0</v>
      </c>
      <c r="S242" s="33">
        <f t="shared" si="351"/>
        <v>0</v>
      </c>
      <c r="T242" s="32">
        <f t="shared" si="352"/>
        <v>0</v>
      </c>
      <c r="U242" s="33">
        <f t="shared" si="295"/>
        <v>0</v>
      </c>
      <c r="V242" s="34">
        <f t="shared" si="353"/>
        <v>0</v>
      </c>
      <c r="W242" s="34">
        <f t="shared" si="354"/>
        <v>0</v>
      </c>
      <c r="X242" s="32">
        <f t="shared" si="355"/>
        <v>0</v>
      </c>
      <c r="Y242" s="34">
        <f t="shared" si="296"/>
        <v>0</v>
      </c>
      <c r="Z242" s="33">
        <f t="shared" si="356"/>
        <v>0</v>
      </c>
      <c r="AA242" s="33">
        <f t="shared" si="357"/>
        <v>0</v>
      </c>
      <c r="AB242" s="33">
        <f t="shared" si="358"/>
        <v>0</v>
      </c>
      <c r="AC242" s="35">
        <f t="shared" si="297"/>
        <v>0</v>
      </c>
      <c r="AD242" s="36">
        <f t="shared" si="359"/>
        <v>0</v>
      </c>
      <c r="AE242" s="54">
        <f t="shared" si="360"/>
        <v>0</v>
      </c>
      <c r="AF242" s="36">
        <v>0</v>
      </c>
      <c r="AG242" s="40"/>
      <c r="AJ242" s="22"/>
    </row>
    <row r="243" spans="1:36" s="30" customFormat="1" ht="21" customHeight="1">
      <c r="A243" s="29"/>
      <c r="B243" s="30"/>
      <c r="C243" s="22"/>
      <c r="D243" s="23"/>
      <c r="E243" s="23"/>
      <c r="F243" s="23"/>
      <c r="G243" s="23"/>
      <c r="H243" s="23"/>
      <c r="I243" s="23"/>
      <c r="J243" s="23"/>
      <c r="K243" s="30"/>
      <c r="L243" s="30"/>
      <c r="M243" s="30"/>
      <c r="N243" s="30"/>
      <c r="O243" s="51" t="s">
        <v>50904</v>
      </c>
      <c r="P243" s="51"/>
      <c r="Q243" s="42">
        <f t="shared" ref="Q243:T243" si="362">SUM(Q233:Q242)</f>
        <v>128</v>
      </c>
      <c r="R243" s="42">
        <f t="shared" si="362"/>
        <v>35489.87</v>
      </c>
      <c r="S243" s="42">
        <f t="shared" si="362"/>
        <v>1912.2045</v>
      </c>
      <c r="T243" s="42">
        <f t="shared" si="362"/>
        <v>1757.94</v>
      </c>
      <c r="U243" s="46">
        <f t="shared" si="295"/>
        <v>154.264500000001</v>
      </c>
      <c r="V243" s="52">
        <f>T243/R243</f>
        <v>0.0495335711288883</v>
      </c>
      <c r="W243" s="52">
        <f>U243/R243</f>
        <v>0.00434671921875174</v>
      </c>
      <c r="X243" s="42">
        <f t="shared" ref="X243:AB243" si="363">SUM(X233:X242)</f>
        <v>-196.2</v>
      </c>
      <c r="Y243" s="52">
        <f t="shared" si="296"/>
        <v>-0.025645717870961</v>
      </c>
      <c r="Z243" s="42">
        <f t="shared" si="363"/>
        <v>7846.6</v>
      </c>
      <c r="AA243" s="42">
        <f t="shared" si="363"/>
        <v>861.296</v>
      </c>
      <c r="AB243" s="42">
        <f t="shared" si="363"/>
        <v>-896.644</v>
      </c>
      <c r="AC243" s="53">
        <f t="shared" si="297"/>
        <v>-0.114271659062524</v>
      </c>
      <c r="AD243" s="42">
        <f t="shared" ref="AD243:AF243" si="364">SUM(AD233:AD242)</f>
        <v>60751.1333333333</v>
      </c>
      <c r="AE243" s="42">
        <f t="shared" si="364"/>
        <v>701646.85</v>
      </c>
      <c r="AF243" s="42">
        <f t="shared" si="364"/>
        <v>1822534</v>
      </c>
      <c r="AG243" s="40"/>
      <c r="AJ243" s="22"/>
    </row>
    <row r="244" spans="1:36" s="30" customFormat="1" ht="21" customHeight="1">
      <c r="A244" s="29"/>
      <c r="B244" s="30"/>
      <c r="C244" s="22"/>
      <c r="D244" s="23"/>
      <c r="E244" s="23"/>
      <c r="F244" s="23"/>
      <c r="G244" s="23"/>
      <c r="H244" s="23"/>
      <c r="I244" s="23"/>
      <c r="J244" s="23"/>
      <c r="K244" s="30"/>
      <c r="L244" s="30"/>
      <c r="M244" s="30"/>
      <c r="N244" s="30"/>
      <c r="O244" s="31">
        <v>46165</v>
      </c>
      <c r="P244" s="32" t="s">
        <v>7</v>
      </c>
      <c r="Q244" s="32">
        <f t="shared" ref="Q244:Q253" si="365">SUMIFS($C:$C,$A:$A,$O:$O,$B:$B,P244)</f>
        <v>31</v>
      </c>
      <c r="R244" s="33">
        <f t="shared" ref="R244:R253" si="366">SUMIFS($D:$D,$A:$A,$O:$O,$B:$B,P244)</f>
        <v>7804.3</v>
      </c>
      <c r="S244" s="33">
        <f t="shared" ref="S244:S253" si="367">SUMIFS($E:$E,$A:$A,$O:$O,$B:$B,P244)</f>
        <v>480.384</v>
      </c>
      <c r="T244" s="32">
        <f t="shared" ref="T244:T253" si="368">SUMIFS($F:$F,$A:$A,$O:$O,$B:$B,P244)</f>
        <v>450.71</v>
      </c>
      <c r="U244" s="33">
        <f t="shared" si="295"/>
        <v>29.674</v>
      </c>
      <c r="V244" s="34">
        <f t="shared" ref="V244:V253" si="369">IFERROR(T244/R244,0)</f>
        <v>0.0577514959701703</v>
      </c>
      <c r="W244" s="34">
        <f t="shared" ref="W244:W253" si="370">IFERROR(U244/R244,0)</f>
        <v>0.00380226285509271</v>
      </c>
      <c r="X244" s="32">
        <f t="shared" ref="X244:X253" si="371">SUMIFS($I:$I,$A:$A,$O:$O,$B:$B,P244)</f>
        <v>-13.2</v>
      </c>
      <c r="Y244" s="34">
        <f t="shared" si="296"/>
        <v>-0.000928228265394525</v>
      </c>
      <c r="Z244" s="33">
        <f t="shared" ref="Z244:Z253" si="372">SUMIFS($H:$H,$A:$A,$O:$O,$B:$B,P244)</f>
        <v>14233.84</v>
      </c>
      <c r="AA244" s="33">
        <f t="shared" ref="AA244:AA253" si="373">SUMIFS($J:$J,$A:$A,$O:$O,$B:$B,P244)</f>
        <v>1563.949</v>
      </c>
      <c r="AB244" s="33">
        <f t="shared" ref="AB244:AB253" si="374">AA244-T244</f>
        <v>1113.239</v>
      </c>
      <c r="AC244" s="35">
        <f t="shared" si="297"/>
        <v>0.0782107287984128</v>
      </c>
      <c r="AD244" s="36">
        <f t="shared" ref="AD244:AD253" si="375">AF244/30</f>
        <v>17414.1666666667</v>
      </c>
      <c r="AE244" s="54">
        <f t="shared" ref="AE244:AE253" si="376">X244+Z244+AE233</f>
        <v>253346.29</v>
      </c>
      <c r="AF244" s="36">
        <v>522425</v>
      </c>
      <c r="AG244" s="40">
        <f t="shared" ref="AG244:AG251" si="377">R244-AD244</f>
        <v>-9609.8666666667</v>
      </c>
      <c r="AJ244" s="22"/>
    </row>
    <row r="245" spans="1:36" s="30" customFormat="1" ht="21" customHeight="1">
      <c r="A245" s="29"/>
      <c r="B245" s="30"/>
      <c r="C245" s="22"/>
      <c r="D245" s="23"/>
      <c r="E245" s="23"/>
      <c r="F245" s="23"/>
      <c r="G245" s="23"/>
      <c r="H245" s="23"/>
      <c r="I245" s="23"/>
      <c r="J245" s="23"/>
      <c r="K245" s="30"/>
      <c r="O245" s="31">
        <v>46165</v>
      </c>
      <c r="P245" s="32" t="s">
        <v>9</v>
      </c>
      <c r="Q245" s="32">
        <f t="shared" si="365"/>
        <v>24</v>
      </c>
      <c r="R245" s="33">
        <f t="shared" si="366"/>
        <v>8536.77</v>
      </c>
      <c r="S245" s="33">
        <f t="shared" si="367"/>
        <v>433.4555</v>
      </c>
      <c r="T245" s="32">
        <f t="shared" si="368"/>
        <v>475.42</v>
      </c>
      <c r="U245" s="33">
        <f t="shared" si="295"/>
        <v>-41.9645</v>
      </c>
      <c r="V245" s="34">
        <f t="shared" si="369"/>
        <v>0.0556908526292731</v>
      </c>
      <c r="W245" s="34">
        <f t="shared" si="370"/>
        <v>-0.00491573510824352</v>
      </c>
      <c r="X245" s="32">
        <f t="shared" si="371"/>
        <v>0</v>
      </c>
      <c r="Y245" s="34">
        <f t="shared" si="296"/>
        <v>0</v>
      </c>
      <c r="Z245" s="33">
        <f t="shared" si="372"/>
        <v>19163.01</v>
      </c>
      <c r="AA245" s="33">
        <f t="shared" si="373"/>
        <v>1897.737</v>
      </c>
      <c r="AB245" s="33">
        <f t="shared" si="374"/>
        <v>1422.317</v>
      </c>
      <c r="AC245" s="35">
        <f t="shared" si="297"/>
        <v>0.0742220037457581</v>
      </c>
      <c r="AD245" s="36">
        <f t="shared" si="375"/>
        <v>14270.7</v>
      </c>
      <c r="AE245" s="54">
        <f t="shared" si="376"/>
        <v>240121.62</v>
      </c>
      <c r="AF245" s="36">
        <v>428121</v>
      </c>
      <c r="AG245" s="40">
        <f t="shared" si="377"/>
        <v>-5733.93</v>
      </c>
      <c r="AJ245" s="22"/>
    </row>
    <row r="246" spans="1:36" s="30" customFormat="1" ht="21" customHeight="1">
      <c r="A246" s="29"/>
      <c r="B246" s="30"/>
      <c r="C246" s="22"/>
      <c r="D246" s="23"/>
      <c r="E246" s="23"/>
      <c r="F246" s="23"/>
      <c r="G246" s="23"/>
      <c r="H246" s="23"/>
      <c r="I246" s="23"/>
      <c r="J246" s="23"/>
      <c r="K246" s="30"/>
      <c r="L246" s="30"/>
      <c r="M246" s="30"/>
      <c r="N246" s="30"/>
      <c r="O246" s="31">
        <v>46165</v>
      </c>
      <c r="P246" s="32" t="s">
        <v>11</v>
      </c>
      <c r="Q246" s="32">
        <f t="shared" si="365"/>
        <v>22</v>
      </c>
      <c r="R246" s="33">
        <f t="shared" si="366"/>
        <v>5591.81</v>
      </c>
      <c r="S246" s="33">
        <f t="shared" si="367"/>
        <v>326.324</v>
      </c>
      <c r="T246" s="32">
        <f t="shared" si="368"/>
        <v>432.04</v>
      </c>
      <c r="U246" s="33">
        <f t="shared" si="295"/>
        <v>-105.716</v>
      </c>
      <c r="V246" s="34">
        <f t="shared" si="369"/>
        <v>0.0772629971333075</v>
      </c>
      <c r="W246" s="34">
        <f t="shared" si="370"/>
        <v>-0.0189055064460345</v>
      </c>
      <c r="X246" s="32">
        <f t="shared" si="371"/>
        <v>0</v>
      </c>
      <c r="Y246" s="34">
        <f t="shared" si="296"/>
        <v>0</v>
      </c>
      <c r="Z246" s="33">
        <f t="shared" si="372"/>
        <v>10403.09</v>
      </c>
      <c r="AA246" s="33">
        <f t="shared" si="373"/>
        <v>1096.8125</v>
      </c>
      <c r="AB246" s="33">
        <f t="shared" si="374"/>
        <v>664.7725</v>
      </c>
      <c r="AC246" s="35">
        <f t="shared" si="297"/>
        <v>0.0639014465894268</v>
      </c>
      <c r="AD246" s="36">
        <f t="shared" si="375"/>
        <v>16805.4</v>
      </c>
      <c r="AE246" s="54">
        <f t="shared" si="376"/>
        <v>131255.58</v>
      </c>
      <c r="AF246" s="36">
        <v>504162</v>
      </c>
      <c r="AG246" s="40">
        <f t="shared" si="377"/>
        <v>-11213.59</v>
      </c>
      <c r="AJ246" s="22"/>
    </row>
    <row r="247" spans="1:36" s="30" customFormat="1" ht="21" customHeight="1">
      <c r="A247" s="29"/>
      <c r="B247" s="30"/>
      <c r="C247" s="22"/>
      <c r="D247" s="23"/>
      <c r="E247" s="23"/>
      <c r="F247" s="23"/>
      <c r="G247" s="23"/>
      <c r="H247" s="23"/>
      <c r="I247" s="23"/>
      <c r="J247" s="23"/>
      <c r="K247" s="30"/>
      <c r="L247" s="30"/>
      <c r="M247" s="30"/>
      <c r="N247" s="30"/>
      <c r="O247" s="31">
        <v>46165</v>
      </c>
      <c r="P247" s="32" t="s">
        <v>4</v>
      </c>
      <c r="Q247" s="32">
        <f t="shared" si="365"/>
        <v>0</v>
      </c>
      <c r="R247" s="33">
        <f t="shared" si="366"/>
        <v>0</v>
      </c>
      <c r="S247" s="33">
        <f t="shared" si="367"/>
        <v>0</v>
      </c>
      <c r="T247" s="32">
        <f t="shared" si="368"/>
        <v>0</v>
      </c>
      <c r="U247" s="33">
        <f t="shared" si="295"/>
        <v>0</v>
      </c>
      <c r="V247" s="34">
        <f t="shared" si="369"/>
        <v>0</v>
      </c>
      <c r="W247" s="34">
        <f t="shared" si="370"/>
        <v>0</v>
      </c>
      <c r="X247" s="32">
        <f t="shared" si="371"/>
        <v>0</v>
      </c>
      <c r="Y247" s="34">
        <f t="shared" si="296"/>
        <v>0</v>
      </c>
      <c r="Z247" s="33">
        <f t="shared" si="372"/>
        <v>0</v>
      </c>
      <c r="AA247" s="33">
        <f t="shared" si="373"/>
        <v>0</v>
      </c>
      <c r="AB247" s="33">
        <f t="shared" si="374"/>
        <v>0</v>
      </c>
      <c r="AC247" s="35">
        <f t="shared" si="297"/>
        <v>0</v>
      </c>
      <c r="AD247" s="36">
        <f t="shared" si="375"/>
        <v>0</v>
      </c>
      <c r="AE247" s="54">
        <f t="shared" si="376"/>
        <v>240.98</v>
      </c>
      <c r="AF247" s="36">
        <v>0</v>
      </c>
      <c r="AG247" s="40">
        <f t="shared" si="377"/>
        <v>0</v>
      </c>
      <c r="AJ247" s="22"/>
    </row>
    <row r="248" spans="1:36" s="30" customFormat="1" ht="21" customHeight="1">
      <c r="A248" s="29"/>
      <c r="B248" s="30"/>
      <c r="C248" s="22"/>
      <c r="D248" s="23"/>
      <c r="E248" s="23"/>
      <c r="F248" s="23"/>
      <c r="G248" s="23"/>
      <c r="H248" s="23"/>
      <c r="I248" s="23"/>
      <c r="J248" s="23"/>
      <c r="K248" s="30"/>
      <c r="L248" s="30"/>
      <c r="M248" s="30"/>
      <c r="N248" s="30"/>
      <c r="O248" s="31">
        <v>46165</v>
      </c>
      <c r="P248" s="32" t="s">
        <v>19</v>
      </c>
      <c r="Q248" s="32">
        <f t="shared" si="365"/>
        <v>1</v>
      </c>
      <c r="R248" s="33">
        <f t="shared" si="366"/>
        <v>195.76</v>
      </c>
      <c r="S248" s="33">
        <f t="shared" si="367"/>
        <v>8.14799999999998</v>
      </c>
      <c r="T248" s="32">
        <f t="shared" si="368"/>
        <v>0</v>
      </c>
      <c r="U248" s="33">
        <f t="shared" si="295"/>
        <v>8.14799999999998</v>
      </c>
      <c r="V248" s="34">
        <f t="shared" si="369"/>
        <v>0</v>
      </c>
      <c r="W248" s="34">
        <f t="shared" si="370"/>
        <v>0.0416223947691049</v>
      </c>
      <c r="X248" s="32">
        <f t="shared" si="371"/>
        <v>0</v>
      </c>
      <c r="Y248" s="34">
        <f t="shared" si="296"/>
        <v>0</v>
      </c>
      <c r="Z248" s="33">
        <f t="shared" si="372"/>
        <v>195.76</v>
      </c>
      <c r="AA248" s="33">
        <f t="shared" si="373"/>
        <v>17.936</v>
      </c>
      <c r="AB248" s="33">
        <f t="shared" si="374"/>
        <v>17.936</v>
      </c>
      <c r="AC248" s="35">
        <f t="shared" si="297"/>
        <v>0.091622394769105</v>
      </c>
      <c r="AD248" s="36">
        <f t="shared" si="375"/>
        <v>0</v>
      </c>
      <c r="AE248" s="54">
        <f t="shared" si="376"/>
        <v>5701.93</v>
      </c>
      <c r="AF248" s="36">
        <v>0</v>
      </c>
      <c r="AG248" s="40">
        <f t="shared" si="377"/>
        <v>195.76</v>
      </c>
      <c r="AJ248" s="22"/>
    </row>
    <row r="249" spans="1:36" s="30" customFormat="1" ht="21" customHeight="1">
      <c r="A249" s="29"/>
      <c r="B249" s="30"/>
      <c r="C249" s="22"/>
      <c r="D249" s="23"/>
      <c r="E249" s="23"/>
      <c r="F249" s="23"/>
      <c r="G249" s="23"/>
      <c r="H249" s="23"/>
      <c r="I249" s="23"/>
      <c r="J249" s="23"/>
      <c r="K249" s="30"/>
      <c r="L249" s="30"/>
      <c r="M249" s="30"/>
      <c r="N249" s="30"/>
      <c r="O249" s="31">
        <v>46165</v>
      </c>
      <c r="P249" s="32" t="s">
        <v>18</v>
      </c>
      <c r="Q249" s="32">
        <f t="shared" si="365"/>
        <v>12</v>
      </c>
      <c r="R249" s="33">
        <f t="shared" si="366"/>
        <v>3964.44</v>
      </c>
      <c r="S249" s="33">
        <f t="shared" si="367"/>
        <v>227.031</v>
      </c>
      <c r="T249" s="32">
        <f t="shared" si="368"/>
        <v>255.96</v>
      </c>
      <c r="U249" s="33">
        <f t="shared" si="295"/>
        <v>-28.929</v>
      </c>
      <c r="V249" s="34">
        <f t="shared" si="369"/>
        <v>0.0645639737264279</v>
      </c>
      <c r="W249" s="34">
        <f t="shared" si="370"/>
        <v>-0.00729712140932893</v>
      </c>
      <c r="X249" s="32">
        <f t="shared" si="371"/>
        <v>-44</v>
      </c>
      <c r="Y249" s="34">
        <f t="shared" si="296"/>
        <v>-0.00715065786052317</v>
      </c>
      <c r="Z249" s="33">
        <f t="shared" si="372"/>
        <v>6197.28</v>
      </c>
      <c r="AA249" s="33">
        <f t="shared" si="373"/>
        <v>658.428</v>
      </c>
      <c r="AB249" s="33">
        <f t="shared" si="374"/>
        <v>402.468</v>
      </c>
      <c r="AC249" s="35">
        <f t="shared" si="297"/>
        <v>0.0649426845325691</v>
      </c>
      <c r="AD249" s="36">
        <f t="shared" si="375"/>
        <v>7399.8</v>
      </c>
      <c r="AE249" s="54">
        <f t="shared" si="376"/>
        <v>75920.97</v>
      </c>
      <c r="AF249" s="36">
        <v>221994</v>
      </c>
      <c r="AG249" s="40">
        <f t="shared" si="377"/>
        <v>-3435.36</v>
      </c>
      <c r="AJ249" s="22"/>
    </row>
    <row r="250" spans="1:36" s="30" customFormat="1" ht="21" customHeight="1">
      <c r="A250" s="29"/>
      <c r="B250" s="30"/>
      <c r="C250" s="22"/>
      <c r="D250" s="23"/>
      <c r="E250" s="40"/>
      <c r="F250" s="23"/>
      <c r="G250" s="23"/>
      <c r="H250" s="23"/>
      <c r="I250" s="23"/>
      <c r="J250" s="23"/>
      <c r="K250" s="30"/>
      <c r="L250" s="30"/>
      <c r="M250" s="30"/>
      <c r="N250" s="30"/>
      <c r="O250" s="31">
        <v>46165</v>
      </c>
      <c r="P250" s="32" t="s">
        <v>22</v>
      </c>
      <c r="Q250" s="32">
        <f t="shared" si="365"/>
        <v>3</v>
      </c>
      <c r="R250" s="33">
        <f t="shared" si="366"/>
        <v>767.94</v>
      </c>
      <c r="S250" s="33">
        <f t="shared" si="367"/>
        <v>36.359</v>
      </c>
      <c r="T250" s="32">
        <f t="shared" si="368"/>
        <v>159.32</v>
      </c>
      <c r="U250" s="33">
        <f t="shared" si="295"/>
        <v>-122.961</v>
      </c>
      <c r="V250" s="34">
        <f t="shared" si="369"/>
        <v>0.207464124801417</v>
      </c>
      <c r="W250" s="34">
        <f t="shared" si="370"/>
        <v>-0.160117977967029</v>
      </c>
      <c r="X250" s="32">
        <f t="shared" si="371"/>
        <v>0</v>
      </c>
      <c r="Y250" s="34">
        <f t="shared" si="296"/>
        <v>0</v>
      </c>
      <c r="Z250" s="33">
        <f t="shared" si="372"/>
        <v>1984.63</v>
      </c>
      <c r="AA250" s="33">
        <f t="shared" si="373"/>
        <v>190.797</v>
      </c>
      <c r="AB250" s="33">
        <f t="shared" si="374"/>
        <v>31.477</v>
      </c>
      <c r="AC250" s="35">
        <f t="shared" si="297"/>
        <v>0.0158603870746688</v>
      </c>
      <c r="AD250" s="36">
        <f t="shared" si="375"/>
        <v>4861.06666666667</v>
      </c>
      <c r="AE250" s="54">
        <f t="shared" si="376"/>
        <v>41759.59</v>
      </c>
      <c r="AF250" s="36">
        <v>145832</v>
      </c>
      <c r="AG250" s="40">
        <f t="shared" si="377"/>
        <v>-4093.12666666667</v>
      </c>
      <c r="AJ250" s="22"/>
    </row>
    <row r="251" spans="1:36" s="30" customFormat="1" ht="21" customHeight="1">
      <c r="A251" s="29"/>
      <c r="B251" s="30"/>
      <c r="C251" s="22"/>
      <c r="D251" s="23"/>
      <c r="E251" s="40"/>
      <c r="F251" s="23"/>
      <c r="G251" s="23"/>
      <c r="H251" s="23"/>
      <c r="I251" s="23"/>
      <c r="J251" s="23"/>
      <c r="K251" s="30"/>
      <c r="L251" s="30"/>
      <c r="M251" s="30"/>
      <c r="O251" s="31">
        <v>46165</v>
      </c>
      <c r="P251" s="32" t="s">
        <v>26</v>
      </c>
      <c r="Q251" s="32">
        <f t="shared" si="365"/>
        <v>2</v>
      </c>
      <c r="R251" s="33">
        <f t="shared" si="366"/>
        <v>530.52</v>
      </c>
      <c r="S251" s="33">
        <f t="shared" si="367"/>
        <v>31.434</v>
      </c>
      <c r="T251" s="32">
        <f t="shared" si="368"/>
        <v>29.45</v>
      </c>
      <c r="U251" s="33">
        <f t="shared" si="295"/>
        <v>1.984</v>
      </c>
      <c r="V251" s="34">
        <f t="shared" si="369"/>
        <v>0.0555115735504788</v>
      </c>
      <c r="W251" s="34">
        <f t="shared" si="370"/>
        <v>0.00373972706024278</v>
      </c>
      <c r="X251" s="32">
        <f t="shared" si="371"/>
        <v>0</v>
      </c>
      <c r="Y251" s="34">
        <f t="shared" si="296"/>
        <v>0</v>
      </c>
      <c r="Z251" s="33">
        <f t="shared" si="372"/>
        <v>1253.04</v>
      </c>
      <c r="AA251" s="33">
        <f t="shared" si="373"/>
        <v>141.656</v>
      </c>
      <c r="AB251" s="33">
        <f t="shared" si="374"/>
        <v>112.206</v>
      </c>
      <c r="AC251" s="35">
        <f t="shared" si="297"/>
        <v>0.0895470216433633</v>
      </c>
      <c r="AD251" s="36">
        <f t="shared" si="375"/>
        <v>0</v>
      </c>
      <c r="AE251" s="54">
        <f t="shared" si="376"/>
        <v>2313.84</v>
      </c>
      <c r="AF251" s="36">
        <v>0</v>
      </c>
      <c r="AG251" s="40">
        <f t="shared" si="377"/>
        <v>530.52</v>
      </c>
      <c r="AJ251" s="22"/>
    </row>
    <row r="252" spans="1:36" s="30" customFormat="1" ht="21" customHeight="1">
      <c r="A252" s="29"/>
      <c r="B252" s="30"/>
      <c r="C252" s="22"/>
      <c r="D252" s="23"/>
      <c r="E252" s="40"/>
      <c r="F252" s="23"/>
      <c r="G252" s="23"/>
      <c r="H252" s="23"/>
      <c r="I252" s="23"/>
      <c r="J252" s="23"/>
      <c r="K252" s="30"/>
      <c r="L252" s="30"/>
      <c r="M252" s="30"/>
      <c r="N252" s="30"/>
      <c r="O252" s="31">
        <v>46165</v>
      </c>
      <c r="P252" s="32" t="s">
        <v>27</v>
      </c>
      <c r="Q252" s="32">
        <f t="shared" si="365"/>
        <v>3</v>
      </c>
      <c r="R252" s="33">
        <f t="shared" si="366"/>
        <v>473.94</v>
      </c>
      <c r="S252" s="33">
        <f t="shared" si="367"/>
        <v>49.9099999999999</v>
      </c>
      <c r="T252" s="32">
        <f t="shared" si="368"/>
        <v>42.16</v>
      </c>
      <c r="U252" s="33">
        <f t="shared" si="295"/>
        <v>7.7499999999999</v>
      </c>
      <c r="V252" s="34">
        <f t="shared" si="369"/>
        <v>0.088956407984133</v>
      </c>
      <c r="W252" s="34">
        <f t="shared" si="370"/>
        <v>0.016352280879436</v>
      </c>
      <c r="X252" s="32">
        <f t="shared" si="371"/>
        <v>0</v>
      </c>
      <c r="Y252" s="34">
        <f t="shared" si="296"/>
        <v>0</v>
      </c>
      <c r="Z252" s="33">
        <f t="shared" si="372"/>
        <v>473.94</v>
      </c>
      <c r="AA252" s="33">
        <f t="shared" si="373"/>
        <v>67.8089999999999</v>
      </c>
      <c r="AB252" s="33">
        <f t="shared" si="374"/>
        <v>25.6489999999999</v>
      </c>
      <c r="AC252" s="35">
        <f t="shared" si="297"/>
        <v>0.0541186648098913</v>
      </c>
      <c r="AD252" s="36">
        <f t="shared" si="375"/>
        <v>0</v>
      </c>
      <c r="AE252" s="54">
        <f t="shared" si="376"/>
        <v>4833.44</v>
      </c>
      <c r="AF252" s="36">
        <v>0</v>
      </c>
      <c r="AG252" s="40"/>
      <c r="AH252" s="30"/>
      <c r="AJ252" s="22"/>
    </row>
    <row r="253" spans="1:36" s="30" customFormat="1" ht="21" customHeight="1">
      <c r="A253" s="29"/>
      <c r="B253" s="30"/>
      <c r="C253" s="22"/>
      <c r="D253" s="23"/>
      <c r="E253" s="40"/>
      <c r="F253" s="23"/>
      <c r="G253" s="23"/>
      <c r="H253" s="23"/>
      <c r="I253" s="23"/>
      <c r="J253" s="23"/>
      <c r="K253" s="30"/>
      <c r="L253" s="30"/>
      <c r="M253" s="30"/>
      <c r="O253" s="31"/>
      <c r="P253" s="32"/>
      <c r="Q253" s="32">
        <f t="shared" si="365"/>
        <v>0</v>
      </c>
      <c r="R253" s="33">
        <f t="shared" si="366"/>
        <v>0</v>
      </c>
      <c r="S253" s="33">
        <f t="shared" si="367"/>
        <v>0</v>
      </c>
      <c r="T253" s="32">
        <f t="shared" si="368"/>
        <v>0</v>
      </c>
      <c r="U253" s="33">
        <f t="shared" si="295"/>
        <v>0</v>
      </c>
      <c r="V253" s="34">
        <f t="shared" si="369"/>
        <v>0</v>
      </c>
      <c r="W253" s="34">
        <f t="shared" si="370"/>
        <v>0</v>
      </c>
      <c r="X253" s="32">
        <f t="shared" si="371"/>
        <v>0</v>
      </c>
      <c r="Y253" s="34">
        <f t="shared" si="296"/>
        <v>0</v>
      </c>
      <c r="Z253" s="33">
        <f t="shared" si="372"/>
        <v>0</v>
      </c>
      <c r="AA253" s="33">
        <f t="shared" si="373"/>
        <v>0</v>
      </c>
      <c r="AB253" s="33">
        <f t="shared" si="374"/>
        <v>0</v>
      </c>
      <c r="AC253" s="35">
        <f t="shared" si="297"/>
        <v>0</v>
      </c>
      <c r="AD253" s="36">
        <f t="shared" si="375"/>
        <v>0</v>
      </c>
      <c r="AE253" s="54">
        <f t="shared" si="376"/>
        <v>0</v>
      </c>
      <c r="AF253" s="36">
        <v>0</v>
      </c>
      <c r="AG253" s="40"/>
      <c r="AJ253" s="22"/>
    </row>
    <row r="254" spans="1:36" s="30" customFormat="1" ht="21" customHeight="1">
      <c r="A254" s="29"/>
      <c r="B254" s="30"/>
      <c r="C254" s="22"/>
      <c r="D254" s="23"/>
      <c r="E254" s="40"/>
      <c r="F254" s="23"/>
      <c r="G254" s="23"/>
      <c r="H254" s="23"/>
      <c r="I254" s="23"/>
      <c r="J254" s="23"/>
      <c r="K254" s="30"/>
      <c r="L254" s="30"/>
      <c r="M254" s="30"/>
      <c r="O254" s="51" t="s">
        <v>50904</v>
      </c>
      <c r="P254" s="51"/>
      <c r="Q254" s="42">
        <f t="shared" ref="Q254:T254" si="378">SUM(Q244:Q253)</f>
        <v>98</v>
      </c>
      <c r="R254" s="42">
        <f t="shared" si="378"/>
        <v>27865.48</v>
      </c>
      <c r="S254" s="42">
        <f t="shared" si="378"/>
        <v>1593.0455</v>
      </c>
      <c r="T254" s="42">
        <f t="shared" si="378"/>
        <v>1845.06</v>
      </c>
      <c r="U254" s="46">
        <f t="shared" si="295"/>
        <v>-252.0145</v>
      </c>
      <c r="V254" s="52">
        <f>T254/R254</f>
        <v>0.0662131066825334</v>
      </c>
      <c r="W254" s="52">
        <f>U254/R254</f>
        <v>-0.00904396766178083</v>
      </c>
      <c r="X254" s="42">
        <f t="shared" ref="X254:AB254" si="379">SUM(X244:X253)</f>
        <v>-57.2</v>
      </c>
      <c r="Y254" s="52">
        <f t="shared" si="296"/>
        <v>-0.00106226132780066</v>
      </c>
      <c r="Z254" s="42">
        <f t="shared" si="379"/>
        <v>53904.59</v>
      </c>
      <c r="AA254" s="42">
        <f t="shared" si="379"/>
        <v>5635.1245</v>
      </c>
      <c r="AB254" s="42">
        <f t="shared" si="379"/>
        <v>3790.0645</v>
      </c>
      <c r="AC254" s="53">
        <f t="shared" si="297"/>
        <v>0.0703106080576811</v>
      </c>
      <c r="AD254" s="42">
        <f t="shared" ref="AD254:AF254" si="380">SUM(AD244:AD253)</f>
        <v>60751.1333333333</v>
      </c>
      <c r="AE254" s="42">
        <f t="shared" si="380"/>
        <v>755494.24</v>
      </c>
      <c r="AF254" s="42">
        <f t="shared" si="380"/>
        <v>1822534</v>
      </c>
      <c r="AG254" s="40"/>
      <c r="AJ254" s="22"/>
    </row>
    <row r="255" spans="1:36" s="30" customFormat="1" ht="21" customHeight="1">
      <c r="A255" s="29"/>
      <c r="B255" s="30"/>
      <c r="C255" s="22"/>
      <c r="D255" s="23"/>
      <c r="E255" s="40"/>
      <c r="F255" s="23"/>
      <c r="G255" s="23"/>
      <c r="H255" s="23"/>
      <c r="I255" s="23"/>
      <c r="J255" s="23"/>
      <c r="K255" s="30"/>
      <c r="L255" s="30"/>
      <c r="O255" s="31">
        <v>46166</v>
      </c>
      <c r="P255" s="32" t="s">
        <v>7</v>
      </c>
      <c r="Q255" s="32">
        <f t="shared" ref="Q255:Q264" si="381">SUMIFS($C:$C,$A:$A,$O:$O,$B:$B,P255)</f>
        <v>49</v>
      </c>
      <c r="R255" s="33">
        <f t="shared" ref="R255:R264" si="382">SUMIFS($D:$D,$A:$A,$O:$O,$B:$B,P255)</f>
        <v>11493.96</v>
      </c>
      <c r="S255" s="33">
        <f t="shared" ref="S255:S264" si="383">SUMIFS($E:$E,$A:$A,$O:$O,$B:$B,P255)</f>
        <v>715.729</v>
      </c>
      <c r="T255" s="32">
        <f t="shared" ref="T255:T264" si="384">SUMIFS($F:$F,$A:$A,$O:$O,$B:$B,P255)</f>
        <v>475.3</v>
      </c>
      <c r="U255" s="33">
        <f t="shared" si="295"/>
        <v>240.429</v>
      </c>
      <c r="V255" s="34">
        <f t="shared" ref="V255:V264" si="385">IFERROR(T255/R255,0)</f>
        <v>0.0413521536528751</v>
      </c>
      <c r="W255" s="34">
        <f t="shared" ref="W255:W264" si="386">IFERROR(U255/R255,0)</f>
        <v>0.0209178559869706</v>
      </c>
      <c r="X255" s="32">
        <f t="shared" ref="X255:X264" si="387">SUMIFS($I:$I,$A:$A,$O:$O,$B:$B,P255)</f>
        <v>-363.98</v>
      </c>
      <c r="Y255" s="34">
        <f t="shared" si="296"/>
        <v>-0.0342914747086478</v>
      </c>
      <c r="Z255" s="33">
        <f t="shared" ref="Z255:Z264" si="388">SUMIFS($H:$H,$A:$A,$O:$O,$B:$B,P255)</f>
        <v>10978.28</v>
      </c>
      <c r="AA255" s="33">
        <f t="shared" ref="AA255:AA264" si="389">SUMIFS($J:$J,$A:$A,$O:$O,$B:$B,P255)</f>
        <v>1194.782</v>
      </c>
      <c r="AB255" s="33">
        <f t="shared" ref="AB255:AB264" si="390">AA255-T255</f>
        <v>719.482</v>
      </c>
      <c r="AC255" s="35">
        <f t="shared" si="297"/>
        <v>0.0655368600545805</v>
      </c>
      <c r="AD255" s="36">
        <f t="shared" ref="AD255:AD264" si="391">AF255/30</f>
        <v>17414.1666666667</v>
      </c>
      <c r="AE255" s="54">
        <f t="shared" ref="AE255:AE264" si="392">X255+Z255+AE244</f>
        <v>263960.59</v>
      </c>
      <c r="AF255" s="36">
        <v>522425</v>
      </c>
      <c r="AG255" s="40">
        <f t="shared" ref="AG255:AG262" si="393">R255-AD255</f>
        <v>-5920.2066666667</v>
      </c>
      <c r="AJ255" s="22"/>
    </row>
    <row r="256" spans="1:36" s="30" customFormat="1" ht="21" customHeight="1">
      <c r="A256" s="29"/>
      <c r="B256" s="30"/>
      <c r="C256" s="22"/>
      <c r="D256" s="23"/>
      <c r="E256" s="40"/>
      <c r="F256" s="23"/>
      <c r="G256" s="23"/>
      <c r="H256" s="23"/>
      <c r="I256" s="23"/>
      <c r="J256" s="23"/>
      <c r="K256" s="30"/>
      <c r="L256" s="30"/>
      <c r="O256" s="31">
        <v>46166</v>
      </c>
      <c r="P256" s="32" t="s">
        <v>9</v>
      </c>
      <c r="Q256" s="32">
        <f t="shared" si="381"/>
        <v>46</v>
      </c>
      <c r="R256" s="33">
        <f t="shared" si="382"/>
        <v>16450.45</v>
      </c>
      <c r="S256" s="33">
        <f t="shared" si="383"/>
        <v>795.583500000001</v>
      </c>
      <c r="T256" s="32">
        <f t="shared" si="384"/>
        <v>518.15</v>
      </c>
      <c r="U256" s="33">
        <f t="shared" si="295"/>
        <v>277.433500000001</v>
      </c>
      <c r="V256" s="34">
        <f t="shared" si="385"/>
        <v>0.0314976186061779</v>
      </c>
      <c r="W256" s="34">
        <f t="shared" si="386"/>
        <v>0.016864797011632</v>
      </c>
      <c r="X256" s="32">
        <f t="shared" si="387"/>
        <v>-451.3</v>
      </c>
      <c r="Y256" s="34">
        <f t="shared" si="296"/>
        <v>-0.0385912525354102</v>
      </c>
      <c r="Z256" s="33">
        <f t="shared" si="388"/>
        <v>12145.66</v>
      </c>
      <c r="AA256" s="33">
        <f t="shared" si="389"/>
        <v>1179.194</v>
      </c>
      <c r="AB256" s="33">
        <f t="shared" si="390"/>
        <v>661.044</v>
      </c>
      <c r="AC256" s="35">
        <f t="shared" si="297"/>
        <v>0.0544263547637592</v>
      </c>
      <c r="AD256" s="36">
        <f t="shared" si="391"/>
        <v>14270.7</v>
      </c>
      <c r="AE256" s="54">
        <f t="shared" si="392"/>
        <v>251815.98</v>
      </c>
      <c r="AF256" s="36">
        <v>428121</v>
      </c>
      <c r="AG256" s="40">
        <f t="shared" si="393"/>
        <v>2179.75</v>
      </c>
      <c r="AJ256" s="22"/>
    </row>
    <row r="257" spans="1:36" s="30" customFormat="1" ht="21" customHeight="1">
      <c r="A257" s="29"/>
      <c r="C257" s="22"/>
      <c r="D257" s="23"/>
      <c r="E257" s="40"/>
      <c r="F257" s="23"/>
      <c r="G257" s="23"/>
      <c r="H257" s="23"/>
      <c r="I257" s="23"/>
      <c r="J257" s="23"/>
      <c r="O257" s="31">
        <v>46166</v>
      </c>
      <c r="P257" s="32" t="s">
        <v>11</v>
      </c>
      <c r="Q257" s="32">
        <f t="shared" si="381"/>
        <v>22</v>
      </c>
      <c r="R257" s="33">
        <f t="shared" si="382"/>
        <v>5988.8</v>
      </c>
      <c r="S257" s="33">
        <f t="shared" si="383"/>
        <v>326.365</v>
      </c>
      <c r="T257" s="32">
        <f t="shared" si="384"/>
        <v>421.05</v>
      </c>
      <c r="U257" s="33">
        <f t="shared" si="295"/>
        <v>-94.685</v>
      </c>
      <c r="V257" s="34">
        <f t="shared" si="385"/>
        <v>0.0703062383115148</v>
      </c>
      <c r="W257" s="34">
        <f t="shared" si="386"/>
        <v>-0.0158103459791611</v>
      </c>
      <c r="X257" s="32">
        <f t="shared" si="387"/>
        <v>0</v>
      </c>
      <c r="Y257" s="34">
        <f t="shared" si="296"/>
        <v>0</v>
      </c>
      <c r="Z257" s="33">
        <f t="shared" si="388"/>
        <v>5315.6</v>
      </c>
      <c r="AA257" s="33">
        <f t="shared" si="389"/>
        <v>555.387</v>
      </c>
      <c r="AB257" s="33">
        <f t="shared" si="390"/>
        <v>134.337</v>
      </c>
      <c r="AC257" s="35">
        <f t="shared" si="297"/>
        <v>0.0252722176235985</v>
      </c>
      <c r="AD257" s="36">
        <f t="shared" si="391"/>
        <v>16805.4</v>
      </c>
      <c r="AE257" s="54">
        <f t="shared" si="392"/>
        <v>136571.18</v>
      </c>
      <c r="AF257" s="36">
        <v>504162</v>
      </c>
      <c r="AG257" s="40">
        <f t="shared" si="393"/>
        <v>-10816.6</v>
      </c>
      <c r="AJ257" s="22"/>
    </row>
    <row r="258" spans="1:36" s="30" customFormat="1" ht="21" customHeight="1">
      <c r="A258" s="29"/>
      <c r="C258" s="22"/>
      <c r="D258" s="23"/>
      <c r="E258" s="40"/>
      <c r="F258" s="23"/>
      <c r="G258" s="23"/>
      <c r="H258" s="23"/>
      <c r="I258" s="23"/>
      <c r="J258" s="23"/>
      <c r="O258" s="31">
        <v>46166</v>
      </c>
      <c r="P258" s="32" t="s">
        <v>4</v>
      </c>
      <c r="Q258" s="32">
        <f t="shared" si="381"/>
        <v>0</v>
      </c>
      <c r="R258" s="33">
        <f t="shared" si="382"/>
        <v>0</v>
      </c>
      <c r="S258" s="33">
        <f t="shared" si="383"/>
        <v>0</v>
      </c>
      <c r="T258" s="32">
        <f t="shared" si="384"/>
        <v>0</v>
      </c>
      <c r="U258" s="33">
        <f t="shared" ref="U258:U321" si="394">S258-T258</f>
        <v>0</v>
      </c>
      <c r="V258" s="34">
        <f t="shared" si="385"/>
        <v>0</v>
      </c>
      <c r="W258" s="34">
        <f t="shared" si="386"/>
        <v>0</v>
      </c>
      <c r="X258" s="32">
        <f t="shared" si="387"/>
        <v>0</v>
      </c>
      <c r="Y258" s="34">
        <f t="shared" ref="Y258:Y321" si="395">IFERROR(X258/(Z258+X258),0)</f>
        <v>0</v>
      </c>
      <c r="Z258" s="33">
        <f t="shared" si="388"/>
        <v>0</v>
      </c>
      <c r="AA258" s="33">
        <f t="shared" si="389"/>
        <v>0</v>
      </c>
      <c r="AB258" s="33">
        <f t="shared" si="390"/>
        <v>0</v>
      </c>
      <c r="AC258" s="35">
        <f t="shared" ref="AC258:AC321" si="396">IFERROR((AA258-T258)/Z258,0)</f>
        <v>0</v>
      </c>
      <c r="AD258" s="36">
        <f t="shared" si="391"/>
        <v>0</v>
      </c>
      <c r="AE258" s="54">
        <f t="shared" si="392"/>
        <v>240.98</v>
      </c>
      <c r="AF258" s="36">
        <v>0</v>
      </c>
      <c r="AG258" s="40">
        <f t="shared" si="393"/>
        <v>0</v>
      </c>
      <c r="AJ258" s="22"/>
    </row>
    <row r="259" spans="1:36" s="30" customFormat="1" ht="21" customHeight="1">
      <c r="A259" s="29"/>
      <c r="C259" s="22"/>
      <c r="D259" s="23"/>
      <c r="E259" s="40"/>
      <c r="F259" s="23"/>
      <c r="G259" s="40"/>
      <c r="H259" s="23"/>
      <c r="I259" s="23"/>
      <c r="J259" s="23"/>
      <c r="O259" s="31">
        <v>46166</v>
      </c>
      <c r="P259" s="32" t="s">
        <v>19</v>
      </c>
      <c r="Q259" s="32">
        <f t="shared" si="381"/>
        <v>0</v>
      </c>
      <c r="R259" s="33">
        <f t="shared" si="382"/>
        <v>0</v>
      </c>
      <c r="S259" s="33">
        <f t="shared" si="383"/>
        <v>0</v>
      </c>
      <c r="T259" s="32">
        <f t="shared" si="384"/>
        <v>0</v>
      </c>
      <c r="U259" s="33">
        <f t="shared" si="394"/>
        <v>0</v>
      </c>
      <c r="V259" s="34">
        <f t="shared" si="385"/>
        <v>0</v>
      </c>
      <c r="W259" s="34">
        <f t="shared" si="386"/>
        <v>0</v>
      </c>
      <c r="X259" s="32">
        <f t="shared" si="387"/>
        <v>0</v>
      </c>
      <c r="Y259" s="34">
        <f t="shared" si="395"/>
        <v>0</v>
      </c>
      <c r="Z259" s="33">
        <f t="shared" si="388"/>
        <v>0</v>
      </c>
      <c r="AA259" s="33">
        <f t="shared" si="389"/>
        <v>0</v>
      </c>
      <c r="AB259" s="33">
        <f t="shared" si="390"/>
        <v>0</v>
      </c>
      <c r="AC259" s="35">
        <f t="shared" si="396"/>
        <v>0</v>
      </c>
      <c r="AD259" s="36">
        <f t="shared" si="391"/>
        <v>0</v>
      </c>
      <c r="AE259" s="54">
        <f t="shared" si="392"/>
        <v>5701.93</v>
      </c>
      <c r="AF259" s="36">
        <v>0</v>
      </c>
      <c r="AG259" s="40">
        <f t="shared" si="393"/>
        <v>0</v>
      </c>
      <c r="AJ259" s="22"/>
    </row>
    <row r="260" spans="1:36" s="30" customFormat="1" ht="21" customHeight="1">
      <c r="A260" s="29"/>
      <c r="C260" s="22"/>
      <c r="D260" s="23"/>
      <c r="E260" s="40"/>
      <c r="F260" s="23"/>
      <c r="G260" s="40"/>
      <c r="H260" s="23"/>
      <c r="I260" s="23"/>
      <c r="J260" s="23"/>
      <c r="O260" s="31">
        <v>46166</v>
      </c>
      <c r="P260" s="32" t="s">
        <v>18</v>
      </c>
      <c r="Q260" s="32">
        <f t="shared" si="381"/>
        <v>10</v>
      </c>
      <c r="R260" s="33">
        <f t="shared" si="382"/>
        <v>3166.23</v>
      </c>
      <c r="S260" s="33">
        <f t="shared" si="383"/>
        <v>162.8575</v>
      </c>
      <c r="T260" s="32">
        <f t="shared" si="384"/>
        <v>248.79</v>
      </c>
      <c r="U260" s="33">
        <f t="shared" si="394"/>
        <v>-85.9325</v>
      </c>
      <c r="V260" s="34">
        <f t="shared" si="385"/>
        <v>0.0785760983883041</v>
      </c>
      <c r="W260" s="34">
        <f t="shared" si="386"/>
        <v>-0.0271403214548533</v>
      </c>
      <c r="X260" s="32">
        <f t="shared" si="387"/>
        <v>-160.53</v>
      </c>
      <c r="Y260" s="34">
        <f t="shared" si="395"/>
        <v>-0.054274914461139</v>
      </c>
      <c r="Z260" s="33">
        <f t="shared" si="388"/>
        <v>3118.25</v>
      </c>
      <c r="AA260" s="33">
        <f t="shared" si="389"/>
        <v>329.317</v>
      </c>
      <c r="AB260" s="33">
        <f t="shared" si="390"/>
        <v>80.527</v>
      </c>
      <c r="AC260" s="35">
        <f t="shared" si="396"/>
        <v>0.0258244207488174</v>
      </c>
      <c r="AD260" s="36">
        <f t="shared" si="391"/>
        <v>7399.8</v>
      </c>
      <c r="AE260" s="54">
        <f t="shared" si="392"/>
        <v>78878.69</v>
      </c>
      <c r="AF260" s="36">
        <v>221994</v>
      </c>
      <c r="AG260" s="40">
        <f t="shared" si="393"/>
        <v>-4233.57</v>
      </c>
      <c r="AJ260" s="22"/>
    </row>
    <row r="261" spans="1:36" s="30" customFormat="1" ht="21" customHeight="1">
      <c r="A261" s="29"/>
      <c r="C261" s="22"/>
      <c r="D261" s="23"/>
      <c r="E261" s="23"/>
      <c r="F261" s="23"/>
      <c r="G261" s="23"/>
      <c r="H261" s="23"/>
      <c r="I261" s="23"/>
      <c r="J261" s="23"/>
      <c r="O261" s="31">
        <v>46166</v>
      </c>
      <c r="P261" s="32" t="s">
        <v>22</v>
      </c>
      <c r="Q261" s="32">
        <f t="shared" si="381"/>
        <v>11</v>
      </c>
      <c r="R261" s="33">
        <f t="shared" si="382"/>
        <v>2497.13</v>
      </c>
      <c r="S261" s="33">
        <f t="shared" si="383"/>
        <v>135.4425</v>
      </c>
      <c r="T261" s="32">
        <f t="shared" si="384"/>
        <v>176.99</v>
      </c>
      <c r="U261" s="33">
        <f t="shared" si="394"/>
        <v>-41.5475</v>
      </c>
      <c r="V261" s="34">
        <f t="shared" si="385"/>
        <v>0.0708773672175658</v>
      </c>
      <c r="W261" s="34">
        <f t="shared" si="386"/>
        <v>-0.0166381005394193</v>
      </c>
      <c r="X261" s="32">
        <f t="shared" si="387"/>
        <v>0</v>
      </c>
      <c r="Y261" s="34">
        <f t="shared" si="395"/>
        <v>0</v>
      </c>
      <c r="Z261" s="33">
        <f t="shared" si="388"/>
        <v>1289.78</v>
      </c>
      <c r="AA261" s="33">
        <f t="shared" si="389"/>
        <v>132.13</v>
      </c>
      <c r="AB261" s="33">
        <f t="shared" si="390"/>
        <v>-44.86</v>
      </c>
      <c r="AC261" s="35">
        <f t="shared" si="396"/>
        <v>-0.0347811254632573</v>
      </c>
      <c r="AD261" s="36">
        <f t="shared" si="391"/>
        <v>4861.06666666667</v>
      </c>
      <c r="AE261" s="54">
        <f t="shared" si="392"/>
        <v>43049.37</v>
      </c>
      <c r="AF261" s="36">
        <v>145832</v>
      </c>
      <c r="AG261" s="40">
        <f t="shared" si="393"/>
        <v>-2363.93666666667</v>
      </c>
      <c r="AJ261" s="22"/>
    </row>
    <row r="262" spans="1:36" s="30" customFormat="1" ht="21" customHeight="1">
      <c r="A262" s="29"/>
      <c r="C262" s="22"/>
      <c r="D262" s="23"/>
      <c r="E262" s="23"/>
      <c r="F262" s="23"/>
      <c r="G262" s="23"/>
      <c r="H262" s="23"/>
      <c r="I262" s="23"/>
      <c r="J262" s="23"/>
      <c r="O262" s="31">
        <v>46166</v>
      </c>
      <c r="P262" s="32" t="s">
        <v>26</v>
      </c>
      <c r="Q262" s="32">
        <f t="shared" si="381"/>
        <v>2</v>
      </c>
      <c r="R262" s="33">
        <f t="shared" si="382"/>
        <v>710.52</v>
      </c>
      <c r="S262" s="33">
        <f t="shared" si="383"/>
        <v>46.212</v>
      </c>
      <c r="T262" s="32">
        <f t="shared" si="384"/>
        <v>31.03</v>
      </c>
      <c r="U262" s="33">
        <f t="shared" si="394"/>
        <v>15.182</v>
      </c>
      <c r="V262" s="34">
        <f t="shared" si="385"/>
        <v>0.0436722400495412</v>
      </c>
      <c r="W262" s="34">
        <f t="shared" si="386"/>
        <v>0.021367449192141</v>
      </c>
      <c r="X262" s="32">
        <f t="shared" si="387"/>
        <v>0</v>
      </c>
      <c r="Y262" s="34">
        <f t="shared" si="395"/>
        <v>0</v>
      </c>
      <c r="Z262" s="33">
        <f t="shared" si="388"/>
        <v>887.28</v>
      </c>
      <c r="AA262" s="33">
        <f t="shared" si="389"/>
        <v>99.074</v>
      </c>
      <c r="AB262" s="33">
        <f t="shared" si="390"/>
        <v>68.044</v>
      </c>
      <c r="AC262" s="35">
        <f t="shared" si="396"/>
        <v>0.0766883058335587</v>
      </c>
      <c r="AD262" s="36">
        <f t="shared" si="391"/>
        <v>0</v>
      </c>
      <c r="AE262" s="54">
        <f t="shared" si="392"/>
        <v>3201.12</v>
      </c>
      <c r="AF262" s="36">
        <v>0</v>
      </c>
      <c r="AG262" s="40">
        <f t="shared" si="393"/>
        <v>710.52</v>
      </c>
      <c r="AJ262" s="22"/>
    </row>
    <row r="263" spans="1:36" s="30" customFormat="1" ht="21" customHeight="1">
      <c r="A263" s="29"/>
      <c r="C263" s="22"/>
      <c r="D263" s="23"/>
      <c r="E263" s="23"/>
      <c r="F263" s="23"/>
      <c r="G263" s="23"/>
      <c r="H263" s="23"/>
      <c r="I263" s="23"/>
      <c r="J263" s="23"/>
      <c r="O263" s="31">
        <v>46166</v>
      </c>
      <c r="P263" s="32" t="s">
        <v>27</v>
      </c>
      <c r="Q263" s="32">
        <f t="shared" si="381"/>
        <v>4</v>
      </c>
      <c r="R263" s="33">
        <f t="shared" si="382"/>
        <v>631.92</v>
      </c>
      <c r="S263" s="33">
        <f t="shared" si="383"/>
        <v>58.8159999999999</v>
      </c>
      <c r="T263" s="32">
        <f t="shared" si="384"/>
        <v>36.02</v>
      </c>
      <c r="U263" s="33">
        <f t="shared" si="394"/>
        <v>22.7959999999999</v>
      </c>
      <c r="V263" s="34">
        <f t="shared" si="385"/>
        <v>0.0570008861881251</v>
      </c>
      <c r="W263" s="34">
        <f t="shared" si="386"/>
        <v>0.0360741866058993</v>
      </c>
      <c r="X263" s="32">
        <f t="shared" si="387"/>
        <v>0</v>
      </c>
      <c r="Y263" s="34">
        <f t="shared" si="395"/>
        <v>0</v>
      </c>
      <c r="Z263" s="33">
        <f t="shared" si="388"/>
        <v>473.94</v>
      </c>
      <c r="AA263" s="33">
        <f t="shared" si="389"/>
        <v>67.8089999999999</v>
      </c>
      <c r="AB263" s="33">
        <f t="shared" si="390"/>
        <v>31.7889999999999</v>
      </c>
      <c r="AC263" s="35">
        <f t="shared" si="396"/>
        <v>0.0670738912098576</v>
      </c>
      <c r="AD263" s="36">
        <f t="shared" si="391"/>
        <v>0</v>
      </c>
      <c r="AE263" s="54">
        <f t="shared" si="392"/>
        <v>5307.38</v>
      </c>
      <c r="AF263" s="36">
        <v>0</v>
      </c>
      <c r="AG263" s="40"/>
      <c r="AJ263" s="22"/>
    </row>
    <row r="264" spans="1:36" s="30" customFormat="1" ht="21" customHeight="1">
      <c r="A264" s="29"/>
      <c r="C264" s="22"/>
      <c r="D264" s="23"/>
      <c r="E264" s="23"/>
      <c r="F264" s="23"/>
      <c r="G264" s="23"/>
      <c r="H264" s="23"/>
      <c r="I264" s="23"/>
      <c r="J264" s="23"/>
      <c r="O264" s="31"/>
      <c r="P264" s="32"/>
      <c r="Q264" s="32">
        <f t="shared" si="381"/>
        <v>0</v>
      </c>
      <c r="R264" s="33">
        <f t="shared" si="382"/>
        <v>0</v>
      </c>
      <c r="S264" s="33">
        <f t="shared" si="383"/>
        <v>0</v>
      </c>
      <c r="T264" s="32">
        <f t="shared" si="384"/>
        <v>0</v>
      </c>
      <c r="U264" s="33">
        <f t="shared" si="394"/>
        <v>0</v>
      </c>
      <c r="V264" s="34">
        <f t="shared" si="385"/>
        <v>0</v>
      </c>
      <c r="W264" s="34">
        <f t="shared" si="386"/>
        <v>0</v>
      </c>
      <c r="X264" s="32">
        <f t="shared" si="387"/>
        <v>0</v>
      </c>
      <c r="Y264" s="34">
        <f t="shared" si="395"/>
        <v>0</v>
      </c>
      <c r="Z264" s="33">
        <f t="shared" si="388"/>
        <v>0</v>
      </c>
      <c r="AA264" s="33">
        <f t="shared" si="389"/>
        <v>0</v>
      </c>
      <c r="AB264" s="33">
        <f t="shared" si="390"/>
        <v>0</v>
      </c>
      <c r="AC264" s="35">
        <f t="shared" si="396"/>
        <v>0</v>
      </c>
      <c r="AD264" s="36">
        <f t="shared" si="391"/>
        <v>0</v>
      </c>
      <c r="AE264" s="54">
        <f t="shared" si="392"/>
        <v>0</v>
      </c>
      <c r="AF264" s="36">
        <v>0</v>
      </c>
      <c r="AG264" s="40"/>
      <c r="AJ264" s="22"/>
    </row>
    <row r="265" spans="1:36" s="30" customFormat="1" ht="21" customHeight="1">
      <c r="A265" s="29"/>
      <c r="B265" s="30"/>
      <c r="C265" s="22"/>
      <c r="D265" s="23"/>
      <c r="E265" s="23"/>
      <c r="F265" s="23"/>
      <c r="G265" s="23"/>
      <c r="H265" s="23"/>
      <c r="I265" s="23"/>
      <c r="J265" s="23"/>
      <c r="K265" s="30"/>
      <c r="L265" s="30"/>
      <c r="O265" s="51" t="s">
        <v>50904</v>
      </c>
      <c r="P265" s="51"/>
      <c r="Q265" s="42">
        <f t="shared" ref="Q265:T265" si="397">SUM(Q255:Q264)</f>
        <v>144</v>
      </c>
      <c r="R265" s="42">
        <f t="shared" si="397"/>
        <v>40939.01</v>
      </c>
      <c r="S265" s="42">
        <f t="shared" si="397"/>
        <v>2241.0055</v>
      </c>
      <c r="T265" s="42">
        <f t="shared" si="397"/>
        <v>1907.33</v>
      </c>
      <c r="U265" s="46">
        <f t="shared" si="394"/>
        <v>333.675500000001</v>
      </c>
      <c r="V265" s="52">
        <f>T265/R265</f>
        <v>0.0465895486969519</v>
      </c>
      <c r="W265" s="52">
        <f>U265/R265</f>
        <v>0.00815055127126916</v>
      </c>
      <c r="X265" s="42">
        <f t="shared" ref="X265:AB265" si="398">SUM(X255:X264)</f>
        <v>-975.81</v>
      </c>
      <c r="Y265" s="52">
        <f t="shared" si="395"/>
        <v>-0.0293626993426409</v>
      </c>
      <c r="Z265" s="42">
        <f t="shared" si="398"/>
        <v>34208.79</v>
      </c>
      <c r="AA265" s="42">
        <f t="shared" si="398"/>
        <v>3557.693</v>
      </c>
      <c r="AB265" s="42">
        <f t="shared" si="398"/>
        <v>1650.363</v>
      </c>
      <c r="AC265" s="53">
        <f t="shared" si="396"/>
        <v>0.0482438285598526</v>
      </c>
      <c r="AD265" s="42">
        <f t="shared" ref="AD265:AF265" si="399">SUM(AD255:AD264)</f>
        <v>60751.1333333333</v>
      </c>
      <c r="AE265" s="42">
        <f t="shared" si="399"/>
        <v>788727.22</v>
      </c>
      <c r="AF265" s="42">
        <f t="shared" si="399"/>
        <v>1822534</v>
      </c>
      <c r="AG265" s="40"/>
      <c r="AJ265" s="22"/>
    </row>
    <row r="266" spans="1:36" s="30" customFormat="1" ht="20" customHeight="1">
      <c r="A266" s="29"/>
      <c r="B266" s="30"/>
      <c r="C266" s="22"/>
      <c r="D266" s="23"/>
      <c r="E266" s="23"/>
      <c r="F266" s="23"/>
      <c r="G266" s="23"/>
      <c r="H266" s="23"/>
      <c r="I266" s="23"/>
      <c r="J266" s="23"/>
      <c r="K266" s="30"/>
      <c r="L266" s="30"/>
      <c r="M266" s="30"/>
      <c r="O266" s="31">
        <v>46167</v>
      </c>
      <c r="P266" s="32" t="s">
        <v>7</v>
      </c>
      <c r="Q266" s="32">
        <v>47</v>
      </c>
      <c r="R266" s="33">
        <v>11480.55</v>
      </c>
      <c r="S266" s="33">
        <v>676.012500000001</v>
      </c>
      <c r="T266" s="32">
        <v>466.47</v>
      </c>
      <c r="U266" s="33">
        <v>209.542500000001</v>
      </c>
      <c r="V266" s="34">
        <v>0.0406313286384363</v>
      </c>
      <c r="W266" s="34">
        <v>0.018251956570025</v>
      </c>
      <c r="X266" s="32">
        <v>-70.4</v>
      </c>
      <c r="Y266" s="34">
        <v>-0.00809229817819838</v>
      </c>
      <c r="Z266" s="33">
        <v>8770.03</v>
      </c>
      <c r="AA266" s="33">
        <v>943.082000000001</v>
      </c>
      <c r="AB266" s="33">
        <v>476.612000000001</v>
      </c>
      <c r="AC266" s="35">
        <v>0.0543455381566541</v>
      </c>
      <c r="AD266" s="36">
        <v>17414.1666666667</v>
      </c>
      <c r="AE266" s="54">
        <v>272660.22</v>
      </c>
      <c r="AF266" s="36">
        <v>522425</v>
      </c>
      <c r="AG266" s="40">
        <v>-5933.6166666667</v>
      </c>
      <c r="AJ266" s="22"/>
    </row>
    <row r="267" spans="1:36" s="30" customFormat="1" ht="20" customHeight="1">
      <c r="A267" s="29"/>
      <c r="B267" s="30"/>
      <c r="C267" s="22"/>
      <c r="D267" s="23"/>
      <c r="E267" s="23"/>
      <c r="F267" s="23"/>
      <c r="G267" s="23"/>
      <c r="H267" s="23"/>
      <c r="I267" s="23"/>
      <c r="J267" s="23"/>
      <c r="K267" s="30"/>
      <c r="L267" s="30"/>
      <c r="M267" s="30"/>
      <c r="O267" s="31">
        <v>46167</v>
      </c>
      <c r="P267" s="32" t="s">
        <v>9</v>
      </c>
      <c r="Q267" s="32">
        <v>52</v>
      </c>
      <c r="R267" s="33">
        <v>18640.55</v>
      </c>
      <c r="S267" s="33">
        <v>944.071500000001</v>
      </c>
      <c r="T267" s="32">
        <v>548.87</v>
      </c>
      <c r="U267" s="33">
        <v>395.201500000001</v>
      </c>
      <c r="V267" s="34">
        <v>0.0294449466351583</v>
      </c>
      <c r="W267" s="34">
        <v>0.0212011716392489</v>
      </c>
      <c r="X267" s="32">
        <v>-44.52</v>
      </c>
      <c r="Y267" s="34">
        <v>-0.00260216508083837</v>
      </c>
      <c r="Z267" s="33">
        <v>17153.35</v>
      </c>
      <c r="AA267" s="33">
        <v>1719.189</v>
      </c>
      <c r="AB267" s="33">
        <v>1170.319</v>
      </c>
      <c r="AC267" s="35">
        <v>0.0682268478168987</v>
      </c>
      <c r="AD267" s="36">
        <v>14270.7</v>
      </c>
      <c r="AE267" s="54">
        <v>268924.81</v>
      </c>
      <c r="AF267" s="36">
        <v>428121</v>
      </c>
      <c r="AG267" s="40">
        <v>4369.85</v>
      </c>
      <c r="AJ267" s="22"/>
    </row>
    <row r="268" spans="1:36" s="30" customFormat="1" ht="20" customHeight="1">
      <c r="A268" s="22"/>
      <c r="B268" s="30"/>
      <c r="C268" s="22"/>
      <c r="D268" s="23"/>
      <c r="E268" s="23"/>
      <c r="F268" s="23"/>
      <c r="G268" s="23"/>
      <c r="H268" s="23"/>
      <c r="I268" s="23"/>
      <c r="J268" s="23"/>
      <c r="K268" s="30"/>
      <c r="L268" s="30"/>
      <c r="M268" s="30"/>
      <c r="O268" s="31">
        <v>46167</v>
      </c>
      <c r="P268" s="32" t="s">
        <v>11</v>
      </c>
      <c r="Q268" s="32">
        <v>31</v>
      </c>
      <c r="R268" s="33">
        <v>8548.85</v>
      </c>
      <c r="S268" s="33">
        <v>483.8595</v>
      </c>
      <c r="T268" s="32">
        <v>458.33</v>
      </c>
      <c r="U268" s="33">
        <v>25.5295</v>
      </c>
      <c r="V268" s="34">
        <v>0.0536130590664241</v>
      </c>
      <c r="W268" s="34">
        <v>0.00298630809991988</v>
      </c>
      <c r="X268" s="32">
        <v>-537.06</v>
      </c>
      <c r="Y268" s="34">
        <v>-0.0722549224052685</v>
      </c>
      <c r="Z268" s="33">
        <v>7969.91</v>
      </c>
      <c r="AA268" s="33">
        <v>836.146</v>
      </c>
      <c r="AB268" s="33">
        <v>377.816</v>
      </c>
      <c r="AC268" s="35">
        <v>0.0474053031966484</v>
      </c>
      <c r="AD268" s="36">
        <v>16805.4</v>
      </c>
      <c r="AE268" s="54">
        <v>144004.03</v>
      </c>
      <c r="AF268" s="36">
        <v>504162</v>
      </c>
      <c r="AG268" s="40">
        <v>-8256.55</v>
      </c>
      <c r="AJ268" s="22"/>
    </row>
    <row r="269" spans="1:36" s="30" customFormat="1" ht="20" customHeight="1">
      <c r="A269" s="22"/>
      <c r="B269" s="30"/>
      <c r="C269" s="22"/>
      <c r="D269" s="23"/>
      <c r="E269" s="23"/>
      <c r="F269" s="23"/>
      <c r="G269" s="23"/>
      <c r="H269" s="23"/>
      <c r="I269" s="23"/>
      <c r="J269" s="23"/>
      <c r="K269" s="30"/>
      <c r="L269" s="30"/>
      <c r="M269" s="30"/>
      <c r="O269" s="31">
        <v>46167</v>
      </c>
      <c r="P269" s="32" t="s">
        <v>4</v>
      </c>
      <c r="Q269" s="32">
        <v>1</v>
      </c>
      <c r="R269" s="33">
        <v>163.98</v>
      </c>
      <c r="S269" s="33">
        <v>14.674</v>
      </c>
      <c r="T269" s="32">
        <v>0</v>
      </c>
      <c r="U269" s="33">
        <v>14.674</v>
      </c>
      <c r="V269" s="34">
        <v>0</v>
      </c>
      <c r="W269" s="34">
        <v>0.0894865227466764</v>
      </c>
      <c r="X269" s="32">
        <v>0</v>
      </c>
      <c r="Y269" s="34">
        <v>0</v>
      </c>
      <c r="Z269" s="33">
        <v>163.98</v>
      </c>
      <c r="AA269" s="33">
        <v>22.873</v>
      </c>
      <c r="AB269" s="33">
        <v>22.873</v>
      </c>
      <c r="AC269" s="35">
        <v>0.139486522746676</v>
      </c>
      <c r="AD269" s="36">
        <v>0</v>
      </c>
      <c r="AE269" s="54">
        <v>404.96</v>
      </c>
      <c r="AF269" s="36">
        <v>0</v>
      </c>
      <c r="AG269" s="40">
        <v>163.98</v>
      </c>
      <c r="AJ269" s="22"/>
    </row>
    <row r="270" spans="1:36" s="30" customFormat="1" ht="20" customHeight="1">
      <c r="A270" s="22"/>
      <c r="B270" s="30"/>
      <c r="C270" s="22"/>
      <c r="D270" s="23"/>
      <c r="E270" s="23"/>
      <c r="F270" s="23"/>
      <c r="G270" s="23"/>
      <c r="H270" s="23"/>
      <c r="I270" s="23"/>
      <c r="J270" s="23"/>
      <c r="K270" s="30"/>
      <c r="L270" s="30"/>
      <c r="M270" s="30"/>
      <c r="N270" s="30"/>
      <c r="O270" s="31">
        <v>46167</v>
      </c>
      <c r="P270" s="32" t="s">
        <v>19</v>
      </c>
      <c r="Q270" s="32">
        <v>1</v>
      </c>
      <c r="R270" s="33">
        <v>98.87</v>
      </c>
      <c r="S270" s="33">
        <v>3.976</v>
      </c>
      <c r="T270" s="32">
        <v>0</v>
      </c>
      <c r="U270" s="33">
        <v>3.976</v>
      </c>
      <c r="V270" s="34">
        <v>0</v>
      </c>
      <c r="W270" s="34">
        <v>0.0402144229796703</v>
      </c>
      <c r="X270" s="32">
        <v>0</v>
      </c>
      <c r="Y270" s="34">
        <v>0</v>
      </c>
      <c r="Z270" s="33">
        <v>0</v>
      </c>
      <c r="AA270" s="33">
        <v>0</v>
      </c>
      <c r="AB270" s="33">
        <v>0</v>
      </c>
      <c r="AC270" s="35">
        <v>0</v>
      </c>
      <c r="AD270" s="36">
        <v>0</v>
      </c>
      <c r="AE270" s="54">
        <v>5701.93</v>
      </c>
      <c r="AF270" s="36">
        <v>0</v>
      </c>
      <c r="AG270" s="40">
        <v>98.87</v>
      </c>
      <c r="AJ270" s="22"/>
    </row>
    <row r="271" spans="1:36" s="30" customFormat="1" ht="20" customHeight="1">
      <c r="A271" s="22"/>
      <c r="B271" s="30"/>
      <c r="C271" s="22"/>
      <c r="D271" s="23"/>
      <c r="E271" s="23"/>
      <c r="F271" s="23"/>
      <c r="G271" s="23"/>
      <c r="H271" s="23"/>
      <c r="I271" s="23"/>
      <c r="J271" s="23"/>
      <c r="K271" s="30"/>
      <c r="L271" s="30"/>
      <c r="M271" s="30"/>
      <c r="N271" s="30"/>
      <c r="O271" s="31">
        <v>46167</v>
      </c>
      <c r="P271" s="32" t="s">
        <v>18</v>
      </c>
      <c r="Q271" s="32">
        <v>20</v>
      </c>
      <c r="R271" s="33">
        <v>5102.85</v>
      </c>
      <c r="S271" s="33">
        <v>299.5515</v>
      </c>
      <c r="T271" s="32">
        <v>232.41</v>
      </c>
      <c r="U271" s="33">
        <v>67.1415</v>
      </c>
      <c r="V271" s="34">
        <v>0.0455451365413445</v>
      </c>
      <c r="W271" s="34">
        <v>0.0131576471971545</v>
      </c>
      <c r="X271" s="32">
        <v>-171.59</v>
      </c>
      <c r="Y271" s="34">
        <v>-0.0507806951086699</v>
      </c>
      <c r="Z271" s="33">
        <v>3550.63</v>
      </c>
      <c r="AA271" s="33">
        <v>372.114</v>
      </c>
      <c r="AB271" s="33">
        <v>139.704</v>
      </c>
      <c r="AC271" s="35">
        <v>0.0393462568614584</v>
      </c>
      <c r="AD271" s="36">
        <v>7399.8</v>
      </c>
      <c r="AE271" s="54">
        <v>82257.73</v>
      </c>
      <c r="AF271" s="36">
        <v>221994</v>
      </c>
      <c r="AG271" s="40">
        <v>-2296.95</v>
      </c>
      <c r="AJ271" s="22"/>
    </row>
    <row r="272" spans="1:36" s="30" customFormat="1" ht="20" customHeight="1">
      <c r="A272" s="22"/>
      <c r="B272" s="30"/>
      <c r="C272" s="22"/>
      <c r="D272" s="23"/>
      <c r="E272" s="23"/>
      <c r="F272" s="23"/>
      <c r="G272" s="23"/>
      <c r="H272" s="23"/>
      <c r="I272" s="23"/>
      <c r="J272" s="23"/>
      <c r="K272" s="30"/>
      <c r="L272" s="30"/>
      <c r="M272" s="30"/>
      <c r="N272" s="30"/>
      <c r="O272" s="31">
        <v>46167</v>
      </c>
      <c r="P272" s="32" t="s">
        <v>22</v>
      </c>
      <c r="Q272" s="32">
        <v>8</v>
      </c>
      <c r="R272" s="33">
        <v>2227.63</v>
      </c>
      <c r="S272" s="33">
        <v>111.9875</v>
      </c>
      <c r="T272" s="32">
        <v>172.18</v>
      </c>
      <c r="U272" s="33">
        <v>-60.1925</v>
      </c>
      <c r="V272" s="34">
        <v>0.0772929077090899</v>
      </c>
      <c r="W272" s="34">
        <v>-0.0270208697135521</v>
      </c>
      <c r="X272" s="32">
        <v>0</v>
      </c>
      <c r="Y272" s="34">
        <v>0</v>
      </c>
      <c r="Z272" s="33">
        <v>2935.02</v>
      </c>
      <c r="AA272" s="33">
        <v>299.584</v>
      </c>
      <c r="AB272" s="33">
        <v>127.404</v>
      </c>
      <c r="AC272" s="35">
        <v>0.0434082220904798</v>
      </c>
      <c r="AD272" s="36">
        <v>4861.06666666667</v>
      </c>
      <c r="AE272" s="54">
        <v>45984.39</v>
      </c>
      <c r="AF272" s="36">
        <v>145832</v>
      </c>
      <c r="AG272" s="40">
        <v>-2633.43666666667</v>
      </c>
      <c r="AJ272" s="22"/>
    </row>
    <row r="273" spans="1:36" s="30" customFormat="1" ht="20" customHeight="1">
      <c r="A273" s="22"/>
      <c r="B273" s="30"/>
      <c r="C273" s="22"/>
      <c r="D273" s="23"/>
      <c r="E273" s="23"/>
      <c r="F273" s="23"/>
      <c r="G273" s="23"/>
      <c r="H273" s="23"/>
      <c r="I273" s="23"/>
      <c r="J273" s="23"/>
      <c r="K273" s="30"/>
      <c r="L273" s="30"/>
      <c r="M273" s="30"/>
      <c r="N273" s="30"/>
      <c r="O273" s="31">
        <v>46167</v>
      </c>
      <c r="P273" s="32" t="s">
        <v>26</v>
      </c>
      <c r="Q273" s="32">
        <v>3</v>
      </c>
      <c r="R273" s="33">
        <v>1068.28</v>
      </c>
      <c r="S273" s="33">
        <v>69.49</v>
      </c>
      <c r="T273" s="32">
        <v>34.53</v>
      </c>
      <c r="U273" s="33">
        <v>34.96</v>
      </c>
      <c r="V273" s="34">
        <v>0.0323229864829446</v>
      </c>
      <c r="W273" s="34">
        <v>0.0327255026772007</v>
      </c>
      <c r="X273" s="32">
        <v>0</v>
      </c>
      <c r="Y273" s="34">
        <v>0</v>
      </c>
      <c r="Z273" s="33">
        <v>1068.28</v>
      </c>
      <c r="AA273" s="33">
        <v>122.904</v>
      </c>
      <c r="AB273" s="33">
        <v>88.374</v>
      </c>
      <c r="AC273" s="35">
        <v>0.0827255026772007</v>
      </c>
      <c r="AD273" s="36">
        <v>0</v>
      </c>
      <c r="AE273" s="54">
        <v>4269.4</v>
      </c>
      <c r="AF273" s="36">
        <v>0</v>
      </c>
      <c r="AG273" s="40">
        <v>1068.28</v>
      </c>
      <c r="AJ273" s="22"/>
    </row>
    <row r="274" spans="1:36" s="30" customFormat="1" ht="20" customHeight="1">
      <c r="A274" s="22"/>
      <c r="B274" s="30"/>
      <c r="C274" s="22"/>
      <c r="D274" s="23"/>
      <c r="E274" s="23"/>
      <c r="F274" s="23"/>
      <c r="G274" s="23"/>
      <c r="H274" s="23"/>
      <c r="I274" s="23"/>
      <c r="J274" s="23"/>
      <c r="K274" s="30"/>
      <c r="L274" s="30"/>
      <c r="M274" s="30"/>
      <c r="N274" s="30"/>
      <c r="O274" s="31">
        <v>46167</v>
      </c>
      <c r="P274" s="32" t="s">
        <v>27</v>
      </c>
      <c r="Q274" s="32">
        <v>0</v>
      </c>
      <c r="R274" s="33">
        <v>0</v>
      </c>
      <c r="S274" s="33">
        <v>0</v>
      </c>
      <c r="T274" s="32">
        <v>39.52</v>
      </c>
      <c r="U274" s="33">
        <v>-39.52</v>
      </c>
      <c r="V274" s="34">
        <v>0</v>
      </c>
      <c r="W274" s="34">
        <v>0</v>
      </c>
      <c r="X274" s="32">
        <v>0</v>
      </c>
      <c r="Y274" s="34">
        <v>0</v>
      </c>
      <c r="Z274" s="33">
        <v>157.98</v>
      </c>
      <c r="AA274" s="33">
        <v>22.603</v>
      </c>
      <c r="AB274" s="33">
        <v>-16.917</v>
      </c>
      <c r="AC274" s="35">
        <v>-0.107083175085454</v>
      </c>
      <c r="AD274" s="36">
        <v>0</v>
      </c>
      <c r="AE274" s="54">
        <v>5465.36</v>
      </c>
      <c r="AF274" s="36">
        <v>0</v>
      </c>
      <c r="AG274" s="40"/>
      <c r="AJ274" s="22"/>
    </row>
    <row r="275" spans="1:36" s="30" customFormat="1" ht="20" customHeight="1">
      <c r="A275" s="22"/>
      <c r="B275" s="30"/>
      <c r="C275" s="22"/>
      <c r="D275" s="23"/>
      <c r="E275" s="23"/>
      <c r="F275" s="23"/>
      <c r="G275" s="23"/>
      <c r="H275" s="23"/>
      <c r="I275" s="23"/>
      <c r="J275" s="23"/>
      <c r="K275" s="30"/>
      <c r="L275" s="30"/>
      <c r="M275" s="30"/>
      <c r="N275" s="30"/>
      <c r="O275" s="31"/>
      <c r="P275" s="32"/>
      <c r="Q275" s="32">
        <v>0</v>
      </c>
      <c r="R275" s="33">
        <v>0</v>
      </c>
      <c r="S275" s="33">
        <v>0</v>
      </c>
      <c r="T275" s="32">
        <v>0</v>
      </c>
      <c r="U275" s="33">
        <v>0</v>
      </c>
      <c r="V275" s="34">
        <v>0</v>
      </c>
      <c r="W275" s="34">
        <v>0</v>
      </c>
      <c r="X275" s="32">
        <v>0</v>
      </c>
      <c r="Y275" s="34">
        <v>0</v>
      </c>
      <c r="Z275" s="33">
        <v>0</v>
      </c>
      <c r="AA275" s="33">
        <v>0</v>
      </c>
      <c r="AB275" s="33">
        <v>0</v>
      </c>
      <c r="AC275" s="35">
        <v>0</v>
      </c>
      <c r="AD275" s="36">
        <v>0</v>
      </c>
      <c r="AE275" s="54">
        <v>0</v>
      </c>
      <c r="AF275" s="36">
        <v>0</v>
      </c>
      <c r="AG275" s="40"/>
      <c r="AJ275" s="22"/>
    </row>
    <row r="276" spans="1:36" s="30" customFormat="1" ht="20" customHeight="1">
      <c r="A276" s="22"/>
      <c r="B276" s="30"/>
      <c r="C276" s="22"/>
      <c r="D276" s="23"/>
      <c r="E276" s="23"/>
      <c r="F276" s="23"/>
      <c r="G276" s="23"/>
      <c r="H276" s="23"/>
      <c r="I276" s="23"/>
      <c r="J276" s="23"/>
      <c r="K276" s="30"/>
      <c r="L276" s="30"/>
      <c r="M276" s="30"/>
      <c r="N276" s="30"/>
      <c r="O276" s="51" t="s">
        <v>50904</v>
      </c>
      <c r="P276" s="51"/>
      <c r="Q276" s="42">
        <v>163</v>
      </c>
      <c r="R276" s="42">
        <v>47331.56</v>
      </c>
      <c r="S276" s="42">
        <v>2603.6225</v>
      </c>
      <c r="T276" s="42">
        <v>1952.31</v>
      </c>
      <c r="U276" s="46">
        <v>651.312500000002</v>
      </c>
      <c r="V276" s="52">
        <v>0.0412475312455368</v>
      </c>
      <c r="W276" s="52">
        <v>0.0137606387788613</v>
      </c>
      <c r="X276" s="42">
        <v>-823.57</v>
      </c>
      <c r="Y276" s="52">
        <v>-0.0201137557848082</v>
      </c>
      <c r="Z276" s="42">
        <v>41769.18</v>
      </c>
      <c r="AA276" s="42">
        <v>4338.495</v>
      </c>
      <c r="AB276" s="42">
        <v>2386.185</v>
      </c>
      <c r="AC276" s="53">
        <v>0.0571278871167689</v>
      </c>
      <c r="AD276" s="42">
        <v>60751.1333333333</v>
      </c>
      <c r="AE276" s="42">
        <v>829672.83</v>
      </c>
      <c r="AF276" s="42">
        <v>1822534</v>
      </c>
      <c r="AG276" s="40"/>
      <c r="AJ276" s="22"/>
    </row>
    <row r="277" spans="1:36" s="30" customFormat="1" ht="20" customHeight="1">
      <c r="A277" s="22"/>
      <c r="B277" s="30"/>
      <c r="C277" s="22"/>
      <c r="D277" s="23"/>
      <c r="E277" s="23"/>
      <c r="F277" s="23"/>
      <c r="G277" s="23"/>
      <c r="H277" s="23"/>
      <c r="I277" s="23"/>
      <c r="J277" s="23"/>
      <c r="K277" s="30"/>
      <c r="L277" s="30"/>
      <c r="M277" s="30"/>
      <c r="N277" s="30"/>
      <c r="O277" s="31">
        <v>46168</v>
      </c>
      <c r="P277" s="32" t="s">
        <v>7</v>
      </c>
      <c r="Q277" s="32">
        <v>26</v>
      </c>
      <c r="R277" s="33">
        <v>6405.52</v>
      </c>
      <c r="S277" s="33">
        <v>397.494</v>
      </c>
      <c r="T277" s="32">
        <v>449.93</v>
      </c>
      <c r="U277" s="33">
        <v>-52.4360000000001</v>
      </c>
      <c r="V277" s="34">
        <v>0.0702409796550476</v>
      </c>
      <c r="W277" s="34">
        <v>-0.00818606451935208</v>
      </c>
      <c r="X277" s="32">
        <v>-359.18</v>
      </c>
      <c r="Y277" s="34">
        <v>-0.0380009860493067</v>
      </c>
      <c r="Z277" s="33">
        <v>9811.03999999999</v>
      </c>
      <c r="AA277" s="33">
        <v>1140.196</v>
      </c>
      <c r="AB277" s="33">
        <v>690.266</v>
      </c>
      <c r="AC277" s="35">
        <v>0.0703560478807548</v>
      </c>
      <c r="AD277" s="36">
        <v>17414.1666666667</v>
      </c>
      <c r="AE277" s="54">
        <v>282112.08</v>
      </c>
      <c r="AF277" s="36">
        <v>522425</v>
      </c>
      <c r="AG277" s="40">
        <v>-11008.6466666667</v>
      </c>
      <c r="AJ277" s="22"/>
    </row>
    <row r="278" spans="1:36" s="30" customFormat="1" ht="20" customHeight="1">
      <c r="A278" s="22"/>
      <c r="B278" s="30"/>
      <c r="C278" s="22"/>
      <c r="D278" s="23"/>
      <c r="E278" s="23"/>
      <c r="F278" s="23"/>
      <c r="G278" s="23"/>
      <c r="H278" s="23"/>
      <c r="I278" s="23"/>
      <c r="J278" s="23"/>
      <c r="K278" s="30"/>
      <c r="L278" s="30"/>
      <c r="O278" s="31">
        <v>46168</v>
      </c>
      <c r="P278" s="32" t="s">
        <v>9</v>
      </c>
      <c r="Q278" s="32">
        <v>34</v>
      </c>
      <c r="R278" s="33">
        <v>12038.63</v>
      </c>
      <c r="S278" s="33">
        <v>602.550500000001</v>
      </c>
      <c r="T278" s="32">
        <v>499.24</v>
      </c>
      <c r="U278" s="33">
        <v>103.310500000001</v>
      </c>
      <c r="V278" s="34">
        <v>0.0414698350227559</v>
      </c>
      <c r="W278" s="34">
        <v>0.0085815827880748</v>
      </c>
      <c r="X278" s="32">
        <v>0</v>
      </c>
      <c r="Y278" s="34">
        <v>0</v>
      </c>
      <c r="Z278" s="33">
        <v>15019.53</v>
      </c>
      <c r="AA278" s="33">
        <v>1494.341</v>
      </c>
      <c r="AB278" s="33">
        <v>995.101</v>
      </c>
      <c r="AC278" s="35">
        <v>0.0662538042135806</v>
      </c>
      <c r="AD278" s="36">
        <v>14270.7</v>
      </c>
      <c r="AE278" s="54">
        <v>283944.34</v>
      </c>
      <c r="AF278" s="36">
        <v>428121</v>
      </c>
      <c r="AG278" s="40">
        <v>-2232.07000000001</v>
      </c>
      <c r="AH278" s="30"/>
      <c r="AJ278" s="22"/>
    </row>
    <row r="279" spans="1:36" s="30" customFormat="1" ht="20" customHeight="1">
      <c r="A279" s="22"/>
      <c r="C279" s="22"/>
      <c r="D279" s="23"/>
      <c r="E279" s="23"/>
      <c r="F279" s="23"/>
      <c r="G279" s="23"/>
      <c r="H279" s="23"/>
      <c r="I279" s="23"/>
      <c r="J279" s="23"/>
      <c r="O279" s="31">
        <v>46168</v>
      </c>
      <c r="P279" s="32" t="s">
        <v>11</v>
      </c>
      <c r="Q279" s="32">
        <v>19</v>
      </c>
      <c r="R279" s="33">
        <v>4443.53</v>
      </c>
      <c r="S279" s="33">
        <v>244.205</v>
      </c>
      <c r="T279" s="32">
        <v>396.49</v>
      </c>
      <c r="U279" s="33">
        <v>-152.285</v>
      </c>
      <c r="V279" s="34">
        <v>0.0892286087862578</v>
      </c>
      <c r="W279" s="34">
        <v>-0.0342711762945225</v>
      </c>
      <c r="X279" s="32">
        <v>-13.26</v>
      </c>
      <c r="Y279" s="34">
        <v>-0.00231995828973934</v>
      </c>
      <c r="Z279" s="33">
        <v>5728.88</v>
      </c>
      <c r="AA279" s="33">
        <v>614.602</v>
      </c>
      <c r="AB279" s="33">
        <v>218.112</v>
      </c>
      <c r="AC279" s="35">
        <v>0.038072363184427</v>
      </c>
      <c r="AD279" s="36">
        <v>16805.4</v>
      </c>
      <c r="AE279" s="54">
        <v>149719.65</v>
      </c>
      <c r="AF279" s="36">
        <v>504162</v>
      </c>
      <c r="AG279" s="40">
        <v>-12361.87</v>
      </c>
      <c r="AH279" s="30"/>
      <c r="AJ279" s="22"/>
    </row>
    <row r="280" spans="1:36" s="30" customFormat="1" ht="20" customHeight="1">
      <c r="A280" s="22"/>
      <c r="B280" s="30"/>
      <c r="C280" s="22"/>
      <c r="D280" s="23"/>
      <c r="E280" s="23"/>
      <c r="F280" s="23"/>
      <c r="G280" s="23"/>
      <c r="H280" s="23"/>
      <c r="I280" s="23"/>
      <c r="J280" s="23"/>
      <c r="K280" s="30"/>
      <c r="L280" s="30"/>
      <c r="M280" s="30"/>
      <c r="N280" s="30"/>
      <c r="O280" s="31">
        <v>46168</v>
      </c>
      <c r="P280" s="32" t="s">
        <v>4</v>
      </c>
      <c r="Q280" s="32">
        <v>0</v>
      </c>
      <c r="R280" s="33">
        <v>0</v>
      </c>
      <c r="S280" s="33">
        <v>0</v>
      </c>
      <c r="T280" s="32">
        <v>0</v>
      </c>
      <c r="U280" s="33">
        <v>0</v>
      </c>
      <c r="V280" s="34">
        <v>0</v>
      </c>
      <c r="W280" s="34">
        <v>0</v>
      </c>
      <c r="X280" s="32">
        <v>0</v>
      </c>
      <c r="Y280" s="34">
        <v>0</v>
      </c>
      <c r="Z280" s="33">
        <v>0</v>
      </c>
      <c r="AA280" s="33">
        <v>0</v>
      </c>
      <c r="AB280" s="33">
        <v>0</v>
      </c>
      <c r="AC280" s="35">
        <v>0</v>
      </c>
      <c r="AD280" s="36">
        <v>0</v>
      </c>
      <c r="AE280" s="54">
        <v>404.96</v>
      </c>
      <c r="AF280" s="36">
        <v>0</v>
      </c>
      <c r="AG280" s="40">
        <v>0</v>
      </c>
      <c r="AJ280" s="22"/>
    </row>
    <row r="281" spans="1:36" s="30" customFormat="1" ht="20" customHeight="1">
      <c r="A281" s="22"/>
      <c r="B281" s="30"/>
      <c r="C281" s="22"/>
      <c r="D281" s="23"/>
      <c r="E281" s="23"/>
      <c r="F281" s="23"/>
      <c r="G281" s="23"/>
      <c r="H281" s="23"/>
      <c r="I281" s="23"/>
      <c r="J281" s="23"/>
      <c r="K281" s="30"/>
      <c r="L281" s="30"/>
      <c r="M281" s="30"/>
      <c r="N281" s="30"/>
      <c r="O281" s="31">
        <v>46168</v>
      </c>
      <c r="P281" s="32" t="s">
        <v>19</v>
      </c>
      <c r="Q281" s="32">
        <v>0</v>
      </c>
      <c r="R281" s="33">
        <v>0</v>
      </c>
      <c r="S281" s="33">
        <v>0</v>
      </c>
      <c r="T281" s="32">
        <v>0</v>
      </c>
      <c r="U281" s="33">
        <v>0</v>
      </c>
      <c r="V281" s="34">
        <v>0</v>
      </c>
      <c r="W281" s="34">
        <v>0</v>
      </c>
      <c r="X281" s="32">
        <v>0</v>
      </c>
      <c r="Y281" s="34">
        <v>0</v>
      </c>
      <c r="Z281" s="33">
        <v>0</v>
      </c>
      <c r="AA281" s="33">
        <v>0</v>
      </c>
      <c r="AB281" s="33">
        <v>0</v>
      </c>
      <c r="AC281" s="35">
        <v>0</v>
      </c>
      <c r="AD281" s="36">
        <v>0</v>
      </c>
      <c r="AE281" s="54">
        <v>5701.93</v>
      </c>
      <c r="AF281" s="36">
        <v>0</v>
      </c>
      <c r="AG281" s="40">
        <v>0</v>
      </c>
      <c r="AJ281" s="22"/>
    </row>
    <row r="282" spans="1:36" s="30" customFormat="1" ht="20" customHeight="1">
      <c r="A282" s="22"/>
      <c r="B282" s="30"/>
      <c r="C282" s="22"/>
      <c r="D282" s="23"/>
      <c r="E282" s="23"/>
      <c r="F282" s="23"/>
      <c r="G282" s="23"/>
      <c r="H282" s="23"/>
      <c r="I282" s="23"/>
      <c r="J282" s="23"/>
      <c r="K282" s="30"/>
      <c r="L282" s="30"/>
      <c r="M282" s="30"/>
      <c r="N282" s="30"/>
      <c r="O282" s="31">
        <v>46168</v>
      </c>
      <c r="P282" s="32" t="s">
        <v>18</v>
      </c>
      <c r="Q282" s="32">
        <v>7</v>
      </c>
      <c r="R282" s="33">
        <v>1372.76</v>
      </c>
      <c r="S282" s="33">
        <v>81.9909999999999</v>
      </c>
      <c r="T282" s="32">
        <v>244.08</v>
      </c>
      <c r="U282" s="33">
        <v>-162.089</v>
      </c>
      <c r="V282" s="34">
        <v>0.177802383519333</v>
      </c>
      <c r="W282" s="34">
        <v>-0.118075264430782</v>
      </c>
      <c r="X282" s="32">
        <v>0</v>
      </c>
      <c r="Y282" s="34">
        <v>0</v>
      </c>
      <c r="Z282" s="33">
        <v>2226.94</v>
      </c>
      <c r="AA282" s="33">
        <v>254.239</v>
      </c>
      <c r="AB282" s="33">
        <v>10.159</v>
      </c>
      <c r="AC282" s="35">
        <v>0.00456186516026474</v>
      </c>
      <c r="AD282" s="36">
        <v>7399.8</v>
      </c>
      <c r="AE282" s="54">
        <v>84484.67</v>
      </c>
      <c r="AF282" s="36">
        <v>221994</v>
      </c>
      <c r="AG282" s="40">
        <v>-6027.04</v>
      </c>
      <c r="AJ282" s="22"/>
    </row>
    <row r="283" spans="1:36" s="30" customFormat="1" ht="20" customHeight="1">
      <c r="A283" s="22"/>
      <c r="B283" s="30"/>
      <c r="C283" s="22"/>
      <c r="D283" s="23"/>
      <c r="E283" s="23"/>
      <c r="F283" s="23"/>
      <c r="G283" s="23"/>
      <c r="H283" s="23"/>
      <c r="I283" s="23"/>
      <c r="J283" s="23"/>
      <c r="K283" s="30"/>
      <c r="L283" s="30"/>
      <c r="M283" s="30"/>
      <c r="N283" s="30"/>
      <c r="O283" s="31">
        <v>46168</v>
      </c>
      <c r="P283" s="32" t="s">
        <v>22</v>
      </c>
      <c r="Q283" s="32">
        <v>7</v>
      </c>
      <c r="R283" s="33">
        <v>1844.43</v>
      </c>
      <c r="S283" s="33">
        <v>94.0775</v>
      </c>
      <c r="T283" s="32">
        <v>144.84</v>
      </c>
      <c r="U283" s="33">
        <v>-50.7625</v>
      </c>
      <c r="V283" s="34">
        <v>0.0785283258242384</v>
      </c>
      <c r="W283" s="34">
        <v>-0.0275220528835467</v>
      </c>
      <c r="X283" s="32">
        <v>-301.88</v>
      </c>
      <c r="Y283" s="34">
        <v>-0.195701922141908</v>
      </c>
      <c r="Z283" s="33">
        <v>1844.43</v>
      </c>
      <c r="AA283" s="33">
        <v>186.299</v>
      </c>
      <c r="AB283" s="33">
        <v>41.459</v>
      </c>
      <c r="AC283" s="35">
        <v>0.0224779471164533</v>
      </c>
      <c r="AD283" s="36">
        <v>4861.06666666667</v>
      </c>
      <c r="AE283" s="54">
        <v>47526.94</v>
      </c>
      <c r="AF283" s="36">
        <v>145832</v>
      </c>
      <c r="AG283" s="40">
        <v>-3016.63666666667</v>
      </c>
      <c r="AJ283" s="22"/>
    </row>
    <row r="284" spans="1:36" s="30" customFormat="1" ht="20" customHeight="1">
      <c r="A284" s="22"/>
      <c r="B284" s="30"/>
      <c r="C284" s="22"/>
      <c r="D284" s="23"/>
      <c r="E284" s="23"/>
      <c r="F284" s="23"/>
      <c r="G284" s="23"/>
      <c r="H284" s="23"/>
      <c r="I284" s="23"/>
      <c r="J284" s="23"/>
      <c r="K284" s="30"/>
      <c r="L284" s="30"/>
      <c r="M284" s="30"/>
      <c r="N284" s="30"/>
      <c r="O284" s="31">
        <v>46168</v>
      </c>
      <c r="P284" s="32" t="s">
        <v>26</v>
      </c>
      <c r="Q284" s="32">
        <v>0</v>
      </c>
      <c r="R284" s="33">
        <v>0</v>
      </c>
      <c r="S284" s="33">
        <v>0</v>
      </c>
      <c r="T284" s="32">
        <v>33.88</v>
      </c>
      <c r="U284" s="33">
        <v>-33.88</v>
      </c>
      <c r="V284" s="34">
        <v>0</v>
      </c>
      <c r="W284" s="34">
        <v>0</v>
      </c>
      <c r="X284" s="32">
        <v>-144.11</v>
      </c>
      <c r="Y284" s="34">
        <v>1</v>
      </c>
      <c r="Z284" s="33">
        <v>0</v>
      </c>
      <c r="AA284" s="33">
        <v>0</v>
      </c>
      <c r="AB284" s="33">
        <v>-33.88</v>
      </c>
      <c r="AC284" s="35">
        <v>0</v>
      </c>
      <c r="AD284" s="36">
        <v>0</v>
      </c>
      <c r="AE284" s="54">
        <v>4125.29</v>
      </c>
      <c r="AF284" s="36">
        <v>0</v>
      </c>
      <c r="AG284" s="40">
        <v>0</v>
      </c>
      <c r="AJ284" s="22"/>
    </row>
    <row r="285" spans="1:36" s="30" customFormat="1" ht="20" customHeight="1">
      <c r="A285" s="22"/>
      <c r="B285" s="30"/>
      <c r="C285" s="22"/>
      <c r="D285" s="23"/>
      <c r="E285" s="23"/>
      <c r="F285" s="23"/>
      <c r="G285" s="23"/>
      <c r="H285" s="23"/>
      <c r="I285" s="23"/>
      <c r="J285" s="23"/>
      <c r="K285" s="30"/>
      <c r="L285" s="30"/>
      <c r="O285" s="31">
        <v>46168</v>
      </c>
      <c r="P285" s="32" t="s">
        <v>27</v>
      </c>
      <c r="Q285" s="32">
        <v>3</v>
      </c>
      <c r="R285" s="33">
        <v>555.94</v>
      </c>
      <c r="S285" s="33">
        <v>43.881</v>
      </c>
      <c r="T285" s="32">
        <v>32.79</v>
      </c>
      <c r="U285" s="33">
        <v>11.091</v>
      </c>
      <c r="V285" s="34">
        <v>0.0589811850199662</v>
      </c>
      <c r="W285" s="34">
        <v>0.0199499946037342</v>
      </c>
      <c r="X285" s="32">
        <v>0</v>
      </c>
      <c r="Y285" s="34">
        <v>0</v>
      </c>
      <c r="Z285" s="33">
        <v>631.92</v>
      </c>
      <c r="AA285" s="33">
        <v>96.2099999999999</v>
      </c>
      <c r="AB285" s="33">
        <v>63.4199999999999</v>
      </c>
      <c r="AC285" s="35">
        <v>0.100360805165211</v>
      </c>
      <c r="AD285" s="36">
        <v>0</v>
      </c>
      <c r="AE285" s="54">
        <v>6097.28</v>
      </c>
      <c r="AF285" s="36">
        <v>0</v>
      </c>
      <c r="AG285" s="40"/>
      <c r="AJ285" s="22"/>
    </row>
    <row r="286" spans="1:36" s="30" customFormat="1" ht="20" customHeight="1">
      <c r="A286" s="22"/>
      <c r="B286" s="30"/>
      <c r="C286" s="22"/>
      <c r="D286" s="23"/>
      <c r="E286" s="23"/>
      <c r="F286" s="23"/>
      <c r="G286" s="23"/>
      <c r="H286" s="23"/>
      <c r="I286" s="23"/>
      <c r="J286" s="23"/>
      <c r="K286" s="30"/>
      <c r="L286" s="30"/>
      <c r="M286" s="30"/>
      <c r="N286" s="30"/>
      <c r="O286" s="31"/>
      <c r="P286" s="32"/>
      <c r="Q286" s="32">
        <v>0</v>
      </c>
      <c r="R286" s="33">
        <v>0</v>
      </c>
      <c r="S286" s="33">
        <v>0</v>
      </c>
      <c r="T286" s="32">
        <v>0</v>
      </c>
      <c r="U286" s="33">
        <v>0</v>
      </c>
      <c r="V286" s="34">
        <v>0</v>
      </c>
      <c r="W286" s="34">
        <v>0</v>
      </c>
      <c r="X286" s="32">
        <v>0</v>
      </c>
      <c r="Y286" s="34">
        <v>0</v>
      </c>
      <c r="Z286" s="33">
        <v>0</v>
      </c>
      <c r="AA286" s="33">
        <v>0</v>
      </c>
      <c r="AB286" s="33">
        <v>0</v>
      </c>
      <c r="AC286" s="35">
        <v>0</v>
      </c>
      <c r="AD286" s="36">
        <v>0</v>
      </c>
      <c r="AE286" s="54">
        <v>0</v>
      </c>
      <c r="AF286" s="36">
        <v>0</v>
      </c>
      <c r="AG286" s="40"/>
      <c r="AH286" s="30"/>
      <c r="AJ286" s="22"/>
    </row>
    <row r="287" spans="1:36" s="30" customFormat="1" ht="20" customHeight="1">
      <c r="A287" s="22"/>
      <c r="C287" s="22"/>
      <c r="D287" s="23"/>
      <c r="E287" s="23"/>
      <c r="F287" s="23"/>
      <c r="G287" s="23"/>
      <c r="H287" s="23"/>
      <c r="I287" s="23"/>
      <c r="J287" s="23"/>
      <c r="O287" s="51" t="s">
        <v>50904</v>
      </c>
      <c r="P287" s="51"/>
      <c r="Q287" s="42">
        <v>96</v>
      </c>
      <c r="R287" s="42">
        <v>26660.81</v>
      </c>
      <c r="S287" s="42">
        <v>1464.199</v>
      </c>
      <c r="T287" s="42">
        <v>1801.25</v>
      </c>
      <c r="U287" s="46">
        <v>-337.050999999999</v>
      </c>
      <c r="V287" s="52">
        <v>0.0675617132412706</v>
      </c>
      <c r="W287" s="52">
        <v>-0.012642189040768</v>
      </c>
      <c r="X287" s="42">
        <v>-818.43</v>
      </c>
      <c r="Y287" s="52">
        <v>-0.0237609637121487</v>
      </c>
      <c r="Z287" s="42">
        <v>35262.74</v>
      </c>
      <c r="AA287" s="42">
        <v>3785.887</v>
      </c>
      <c r="AB287" s="42">
        <v>1984.637</v>
      </c>
      <c r="AC287" s="53">
        <v>0.0562814177230698</v>
      </c>
      <c r="AD287" s="42">
        <v>60751.1333333333</v>
      </c>
      <c r="AE287" s="42">
        <v>864117.14</v>
      </c>
      <c r="AF287" s="42">
        <v>1822534</v>
      </c>
      <c r="AG287" s="40"/>
      <c r="AJ287" s="22"/>
    </row>
    <row r="288" spans="1:36" s="30" customFormat="1" ht="21" customHeight="1">
      <c r="A288" s="22"/>
      <c r="C288" s="22"/>
      <c r="D288" s="23"/>
      <c r="E288" s="23"/>
      <c r="F288" s="23"/>
      <c r="G288" s="23"/>
      <c r="H288" s="23"/>
      <c r="I288" s="23"/>
      <c r="J288" s="23"/>
      <c r="O288" s="31">
        <v>46169</v>
      </c>
      <c r="P288" s="32" t="s">
        <v>7</v>
      </c>
      <c r="Q288" s="32">
        <f>SUMIFS($C:$C,$A:$A,O288,$B:$B,P288)</f>
        <v/>
      </c>
      <c r="R288" s="33">
        <f>SUMIFS($D:$D,$A:$A,O288,$B:$B,P288)</f>
        <v/>
      </c>
      <c r="S288" s="33">
        <f>SUMIFS($E:$E,$A:$A,O288,$B:$B,P288)</f>
        <v/>
      </c>
      <c r="T288" s="32">
        <f>SUMIFS($F:$F,$A:$A,O288,$B:$B,P288)</f>
        <v/>
      </c>
      <c r="U288" s="33">
        <f>S288-T288</f>
        <v/>
      </c>
      <c r="V288" s="34">
        <f>IFERROR(T288/R288,0)</f>
        <v/>
      </c>
      <c r="W288" s="34">
        <f>IFERROR(U288/R288,0)</f>
        <v/>
      </c>
      <c r="X288" s="32">
        <f>SUMIFS($I:$I,$A:$A,O288,$B:$B,P288)</f>
        <v/>
      </c>
      <c r="Y288" s="34">
        <f>IFERROR(X288/(Z288+X288),0)</f>
        <v/>
      </c>
      <c r="Z288" s="33">
        <f>SUMIFS($H:$H,$A:$A,O288,$B:$B,P288)</f>
        <v/>
      </c>
      <c r="AA288" s="33">
        <f>SUMIFS($J:$J,$A:$A,O288,$B:$B,P288)</f>
        <v/>
      </c>
      <c r="AB288" s="33">
        <f>AA288-T288</f>
        <v/>
      </c>
      <c r="AC288" s="35">
        <f>IFERROR((AA288-T288)/Z288,0)</f>
        <v/>
      </c>
      <c r="AD288" s="36">
        <f>AF288/30</f>
        <v/>
      </c>
      <c r="AE288" s="36">
        <f>X288+Z288+SUMIFS($AE:$AE,$O:$O,O288-1,$P:$P,P288)</f>
        <v/>
      </c>
      <c r="AF288" s="36">
        <v>522425</v>
      </c>
      <c r="AG288" s="40">
        <f>R288-AD288</f>
        <v/>
      </c>
      <c r="AJ288" s="22"/>
    </row>
    <row r="289" spans="1:36" s="30" customFormat="1" ht="21" customHeight="1">
      <c r="A289" s="22"/>
      <c r="C289" s="22"/>
      <c r="D289" s="23"/>
      <c r="E289" s="23"/>
      <c r="F289" s="23"/>
      <c r="G289" s="23"/>
      <c r="H289" s="23"/>
      <c r="I289" s="23"/>
      <c r="J289" s="23"/>
      <c r="O289" s="31">
        <v>46169</v>
      </c>
      <c r="P289" s="32" t="s">
        <v>9</v>
      </c>
      <c r="Q289" s="32">
        <f>SUMIFS($C:$C,$A:$A,O289,$B:$B,P289)</f>
        <v/>
      </c>
      <c r="R289" s="33">
        <f>SUMIFS($D:$D,$A:$A,O289,$B:$B,P289)</f>
        <v/>
      </c>
      <c r="S289" s="33">
        <f>SUMIFS($E:$E,$A:$A,O289,$B:$B,P289)</f>
        <v/>
      </c>
      <c r="T289" s="32">
        <f>SUMIFS($F:$F,$A:$A,O289,$B:$B,P289)</f>
        <v/>
      </c>
      <c r="U289" s="33">
        <f>S289-T289</f>
        <v/>
      </c>
      <c r="V289" s="34">
        <f>IFERROR(T289/R289,0)</f>
        <v/>
      </c>
      <c r="W289" s="34">
        <f>IFERROR(U289/R289,0)</f>
        <v/>
      </c>
      <c r="X289" s="32">
        <f>SUMIFS($I:$I,$A:$A,O289,$B:$B,P289)</f>
        <v/>
      </c>
      <c r="Y289" s="34">
        <f>IFERROR(X289/(Z289+X289),0)</f>
        <v/>
      </c>
      <c r="Z289" s="33">
        <f>SUMIFS($H:$H,$A:$A,O289,$B:$B,P289)</f>
        <v/>
      </c>
      <c r="AA289" s="33">
        <f>SUMIFS($J:$J,$A:$A,O289,$B:$B,P289)</f>
        <v/>
      </c>
      <c r="AB289" s="33">
        <f>AA289-T289</f>
        <v/>
      </c>
      <c r="AC289" s="35">
        <f>IFERROR((AA289-T289)/Z289,0)</f>
        <v/>
      </c>
      <c r="AD289" s="36">
        <f>AF289/30</f>
        <v/>
      </c>
      <c r="AE289" s="36">
        <f>X289+Z289+SUMIFS($AE:$AE,$O:$O,O289-1,$P:$P,P289)</f>
        <v/>
      </c>
      <c r="AF289" s="36">
        <v>428121</v>
      </c>
      <c r="AG289" s="40">
        <f>R289-AD289</f>
        <v/>
      </c>
      <c r="AJ289" s="22"/>
    </row>
    <row r="290" spans="1:36" s="30" customFormat="1" ht="21" customHeight="1">
      <c r="A290" s="22"/>
      <c r="C290" s="22"/>
      <c r="D290" s="23"/>
      <c r="E290" s="23"/>
      <c r="F290" s="23"/>
      <c r="G290" s="23"/>
      <c r="H290" s="23"/>
      <c r="I290" s="23"/>
      <c r="J290" s="23"/>
      <c r="O290" s="31">
        <v>46169</v>
      </c>
      <c r="P290" s="32" t="s">
        <v>11</v>
      </c>
      <c r="Q290" s="32">
        <f>SUMIFS($C:$C,$A:$A,O290,$B:$B,P290)</f>
        <v/>
      </c>
      <c r="R290" s="33">
        <f>SUMIFS($D:$D,$A:$A,O290,$B:$B,P290)</f>
        <v/>
      </c>
      <c r="S290" s="33">
        <f>SUMIFS($E:$E,$A:$A,O290,$B:$B,P290)</f>
        <v/>
      </c>
      <c r="T290" s="32">
        <f>SUMIFS($F:$F,$A:$A,O290,$B:$B,P290)</f>
        <v/>
      </c>
      <c r="U290" s="33">
        <f>S290-T290</f>
        <v/>
      </c>
      <c r="V290" s="34">
        <f>IFERROR(T290/R290,0)</f>
        <v/>
      </c>
      <c r="W290" s="34">
        <f>IFERROR(U290/R290,0)</f>
        <v/>
      </c>
      <c r="X290" s="32">
        <f>SUMIFS($I:$I,$A:$A,O290,$B:$B,P290)</f>
        <v/>
      </c>
      <c r="Y290" s="34">
        <f>IFERROR(X290/(Z290+X290),0)</f>
        <v/>
      </c>
      <c r="Z290" s="33">
        <f>SUMIFS($H:$H,$A:$A,O290,$B:$B,P290)</f>
        <v/>
      </c>
      <c r="AA290" s="33">
        <f>SUMIFS($J:$J,$A:$A,O290,$B:$B,P290)</f>
        <v/>
      </c>
      <c r="AB290" s="33">
        <f>AA290-T290</f>
        <v/>
      </c>
      <c r="AC290" s="35">
        <f>IFERROR((AA290-T290)/Z290,0)</f>
        <v/>
      </c>
      <c r="AD290" s="36">
        <f>AF290/30</f>
        <v/>
      </c>
      <c r="AE290" s="36">
        <f>X290+Z290+SUMIFS($AE:$AE,$O:$O,O290-1,$P:$P,P290)</f>
        <v/>
      </c>
      <c r="AF290" s="36">
        <v>504162</v>
      </c>
      <c r="AG290" s="40">
        <f>R290-AD290</f>
        <v/>
      </c>
      <c r="AJ290" s="22"/>
    </row>
    <row r="291" spans="1:36" s="30" customFormat="1" ht="21" customHeight="1">
      <c r="A291" s="22"/>
      <c r="C291" s="22"/>
      <c r="D291" s="23"/>
      <c r="E291" s="23"/>
      <c r="F291" s="23"/>
      <c r="G291" s="23"/>
      <c r="H291" s="23"/>
      <c r="I291" s="23"/>
      <c r="J291" s="23"/>
      <c r="O291" s="31">
        <v>46169</v>
      </c>
      <c r="P291" s="32" t="s">
        <v>4</v>
      </c>
      <c r="Q291" s="32">
        <f>SUMIFS($C:$C,$A:$A,O291,$B:$B,P291)</f>
        <v/>
      </c>
      <c r="R291" s="33">
        <f>SUMIFS($D:$D,$A:$A,O291,$B:$B,P291)</f>
        <v/>
      </c>
      <c r="S291" s="33">
        <f>SUMIFS($E:$E,$A:$A,O291,$B:$B,P291)</f>
        <v/>
      </c>
      <c r="T291" s="32">
        <f>SUMIFS($F:$F,$A:$A,O291,$B:$B,P291)</f>
        <v/>
      </c>
      <c r="U291" s="33">
        <f>S291-T291</f>
        <v/>
      </c>
      <c r="V291" s="34">
        <f>IFERROR(T291/R291,0)</f>
        <v/>
      </c>
      <c r="W291" s="34">
        <f>IFERROR(U291/R291,0)</f>
        <v/>
      </c>
      <c r="X291" s="32">
        <f>SUMIFS($I:$I,$A:$A,O291,$B:$B,P291)</f>
        <v/>
      </c>
      <c r="Y291" s="34">
        <f>IFERROR(X291/(Z291+X291),0)</f>
        <v/>
      </c>
      <c r="Z291" s="33">
        <f>SUMIFS($H:$H,$A:$A,O291,$B:$B,P291)</f>
        <v/>
      </c>
      <c r="AA291" s="33">
        <f>SUMIFS($J:$J,$A:$A,O291,$B:$B,P291)</f>
        <v/>
      </c>
      <c r="AB291" s="33">
        <f>AA291-T291</f>
        <v/>
      </c>
      <c r="AC291" s="35">
        <f>IFERROR((AA291-T291)/Z291,0)</f>
        <v/>
      </c>
      <c r="AD291" s="36">
        <f>AF291/30</f>
        <v/>
      </c>
      <c r="AE291" s="36">
        <f>X291+Z291+SUMIFS($AE:$AE,$O:$O,O291-1,$P:$P,P291)</f>
        <v/>
      </c>
      <c r="AF291" s="36">
        <v>0</v>
      </c>
      <c r="AG291" s="40">
        <f>R291-AD291</f>
        <v/>
      </c>
      <c r="AJ291" s="22"/>
    </row>
    <row r="292" spans="1:36" s="30" customFormat="1" ht="21" customHeight="1">
      <c r="A292" s="22"/>
      <c r="C292" s="22"/>
      <c r="D292" s="23"/>
      <c r="E292" s="23"/>
      <c r="F292" s="23"/>
      <c r="G292" s="23"/>
      <c r="H292" s="23"/>
      <c r="I292" s="23"/>
      <c r="J292" s="23"/>
      <c r="O292" s="31">
        <v>46169</v>
      </c>
      <c r="P292" s="32" t="s">
        <v>19</v>
      </c>
      <c r="Q292" s="32">
        <f>SUMIFS($C:$C,$A:$A,O292,$B:$B,P292)</f>
        <v/>
      </c>
      <c r="R292" s="33">
        <f>SUMIFS($D:$D,$A:$A,O292,$B:$B,P292)</f>
        <v/>
      </c>
      <c r="S292" s="33">
        <f>SUMIFS($E:$E,$A:$A,O292,$B:$B,P292)</f>
        <v/>
      </c>
      <c r="T292" s="32">
        <f>SUMIFS($F:$F,$A:$A,O292,$B:$B,P292)</f>
        <v/>
      </c>
      <c r="U292" s="33">
        <f>S292-T292</f>
        <v/>
      </c>
      <c r="V292" s="34">
        <f>IFERROR(T292/R292,0)</f>
        <v/>
      </c>
      <c r="W292" s="34">
        <f>IFERROR(U292/R292,0)</f>
        <v/>
      </c>
      <c r="X292" s="32">
        <f>SUMIFS($I:$I,$A:$A,O292,$B:$B,P292)</f>
        <v/>
      </c>
      <c r="Y292" s="34">
        <f>IFERROR(X292/(Z292+X292),0)</f>
        <v/>
      </c>
      <c r="Z292" s="33">
        <f>SUMIFS($H:$H,$A:$A,O292,$B:$B,P292)</f>
        <v/>
      </c>
      <c r="AA292" s="33">
        <f>SUMIFS($J:$J,$A:$A,O292,$B:$B,P292)</f>
        <v/>
      </c>
      <c r="AB292" s="33">
        <f>AA292-T292</f>
        <v/>
      </c>
      <c r="AC292" s="35">
        <f>IFERROR((AA292-T292)/Z292,0)</f>
        <v/>
      </c>
      <c r="AD292" s="36">
        <f>AF292/30</f>
        <v/>
      </c>
      <c r="AE292" s="36">
        <f>X292+Z292+SUMIFS($AE:$AE,$O:$O,O292-1,$P:$P,P292)</f>
        <v/>
      </c>
      <c r="AF292" s="36">
        <v>0</v>
      </c>
      <c r="AG292" s="40">
        <f>R292-AD292</f>
        <v/>
      </c>
      <c r="AJ292" s="22"/>
    </row>
    <row r="293" spans="1:36" s="30" customFormat="1" ht="21" customHeight="1">
      <c r="A293" s="22"/>
      <c r="C293" s="22"/>
      <c r="D293" s="23"/>
      <c r="E293" s="23"/>
      <c r="F293" s="23"/>
      <c r="G293" s="23"/>
      <c r="H293" s="23"/>
      <c r="I293" s="23"/>
      <c r="J293" s="23"/>
      <c r="O293" s="31">
        <v>46169</v>
      </c>
      <c r="P293" s="32" t="s">
        <v>18</v>
      </c>
      <c r="Q293" s="32">
        <f>SUMIFS($C:$C,$A:$A,O293,$B:$B,P293)</f>
        <v/>
      </c>
      <c r="R293" s="33">
        <f>SUMIFS($D:$D,$A:$A,O293,$B:$B,P293)</f>
        <v/>
      </c>
      <c r="S293" s="33">
        <f>SUMIFS($E:$E,$A:$A,O293,$B:$B,P293)</f>
        <v/>
      </c>
      <c r="T293" s="32">
        <f>SUMIFS($F:$F,$A:$A,O293,$B:$B,P293)</f>
        <v/>
      </c>
      <c r="U293" s="33">
        <f>S293-T293</f>
        <v/>
      </c>
      <c r="V293" s="34">
        <f>IFERROR(T293/R293,0)</f>
        <v/>
      </c>
      <c r="W293" s="34">
        <f>IFERROR(U293/R293,0)</f>
        <v/>
      </c>
      <c r="X293" s="32">
        <f>SUMIFS($I:$I,$A:$A,O293,$B:$B,P293)</f>
        <v/>
      </c>
      <c r="Y293" s="34">
        <f>IFERROR(X293/(Z293+X293),0)</f>
        <v/>
      </c>
      <c r="Z293" s="33">
        <f>SUMIFS($H:$H,$A:$A,O293,$B:$B,P293)</f>
        <v/>
      </c>
      <c r="AA293" s="33">
        <f>SUMIFS($J:$J,$A:$A,O293,$B:$B,P293)</f>
        <v/>
      </c>
      <c r="AB293" s="33">
        <f>AA293-T293</f>
        <v/>
      </c>
      <c r="AC293" s="35">
        <f>IFERROR((AA293-T293)/Z293,0)</f>
        <v/>
      </c>
      <c r="AD293" s="36">
        <f>AF293/30</f>
        <v/>
      </c>
      <c r="AE293" s="36">
        <f>X293+Z293+SUMIFS($AE:$AE,$O:$O,O293-1,$P:$P,P293)</f>
        <v/>
      </c>
      <c r="AF293" s="36">
        <v>221994</v>
      </c>
      <c r="AG293" s="40">
        <f>R293-AD293</f>
        <v/>
      </c>
      <c r="AJ293" s="22"/>
    </row>
    <row r="294" spans="1:36" s="30" customFormat="1" ht="21" customHeight="1">
      <c r="A294" s="22"/>
      <c r="C294" s="22"/>
      <c r="D294" s="23"/>
      <c r="E294" s="23"/>
      <c r="F294" s="23"/>
      <c r="G294" s="23"/>
      <c r="H294" s="23"/>
      <c r="I294" s="23"/>
      <c r="J294" s="23"/>
      <c r="O294" s="31">
        <v>46169</v>
      </c>
      <c r="P294" s="32" t="s">
        <v>22</v>
      </c>
      <c r="Q294" s="32">
        <f>SUMIFS($C:$C,$A:$A,O294,$B:$B,P294)</f>
        <v/>
      </c>
      <c r="R294" s="33">
        <f>SUMIFS($D:$D,$A:$A,O294,$B:$B,P294)</f>
        <v/>
      </c>
      <c r="S294" s="33">
        <f>SUMIFS($E:$E,$A:$A,O294,$B:$B,P294)</f>
        <v/>
      </c>
      <c r="T294" s="32">
        <f>SUMIFS($F:$F,$A:$A,O294,$B:$B,P294)</f>
        <v/>
      </c>
      <c r="U294" s="33">
        <f>S294-T294</f>
        <v/>
      </c>
      <c r="V294" s="34">
        <f>IFERROR(T294/R294,0)</f>
        <v/>
      </c>
      <c r="W294" s="34">
        <f>IFERROR(U294/R294,0)</f>
        <v/>
      </c>
      <c r="X294" s="32">
        <f>SUMIFS($I:$I,$A:$A,O294,$B:$B,P294)</f>
        <v/>
      </c>
      <c r="Y294" s="34">
        <f>IFERROR(X294/(Z294+X294),0)</f>
        <v/>
      </c>
      <c r="Z294" s="33">
        <f>SUMIFS($H:$H,$A:$A,O294,$B:$B,P294)</f>
        <v/>
      </c>
      <c r="AA294" s="33">
        <f>SUMIFS($J:$J,$A:$A,O294,$B:$B,P294)</f>
        <v/>
      </c>
      <c r="AB294" s="33">
        <f>AA294-T294</f>
        <v/>
      </c>
      <c r="AC294" s="35">
        <f>IFERROR((AA294-T294)/Z294,0)</f>
        <v/>
      </c>
      <c r="AD294" s="36">
        <f>AF294/30</f>
        <v/>
      </c>
      <c r="AE294" s="36">
        <f>X294+Z294+SUMIFS($AE:$AE,$O:$O,O294-1,$P:$P,P294)</f>
        <v/>
      </c>
      <c r="AF294" s="36">
        <v>145832</v>
      </c>
      <c r="AG294" s="40">
        <f>R294-AD294</f>
        <v/>
      </c>
      <c r="AJ294" s="22"/>
    </row>
    <row r="295" spans="1:36" s="30" customFormat="1" ht="21" customHeight="1">
      <c r="A295" s="22"/>
      <c r="C295" s="22"/>
      <c r="D295" s="23"/>
      <c r="E295" s="23"/>
      <c r="F295" s="23"/>
      <c r="G295" s="23"/>
      <c r="H295" s="23"/>
      <c r="I295" s="23"/>
      <c r="J295" s="23"/>
      <c r="O295" s="31">
        <v>46169</v>
      </c>
      <c r="P295" s="32" t="s">
        <v>26</v>
      </c>
      <c r="Q295" s="32">
        <f>SUMIFS($C:$C,$A:$A,O295,$B:$B,P295)</f>
        <v/>
      </c>
      <c r="R295" s="33">
        <f>SUMIFS($D:$D,$A:$A,O295,$B:$B,P295)</f>
        <v/>
      </c>
      <c r="S295" s="33">
        <f>SUMIFS($E:$E,$A:$A,O295,$B:$B,P295)</f>
        <v/>
      </c>
      <c r="T295" s="32">
        <f>SUMIFS($F:$F,$A:$A,O295,$B:$B,P295)</f>
        <v/>
      </c>
      <c r="U295" s="33">
        <f>S295-T295</f>
        <v/>
      </c>
      <c r="V295" s="34">
        <f>IFERROR(T295/R295,0)</f>
        <v/>
      </c>
      <c r="W295" s="34">
        <f>IFERROR(U295/R295,0)</f>
        <v/>
      </c>
      <c r="X295" s="32">
        <f>SUMIFS($I:$I,$A:$A,O295,$B:$B,P295)</f>
        <v/>
      </c>
      <c r="Y295" s="34">
        <f>IFERROR(X295/(Z295+X295),0)</f>
        <v/>
      </c>
      <c r="Z295" s="33">
        <f>SUMIFS($H:$H,$A:$A,O295,$B:$B,P295)</f>
        <v/>
      </c>
      <c r="AA295" s="33">
        <f>SUMIFS($J:$J,$A:$A,O295,$B:$B,P295)</f>
        <v/>
      </c>
      <c r="AB295" s="33">
        <f>AA295-T295</f>
        <v/>
      </c>
      <c r="AC295" s="35">
        <f>IFERROR((AA295-T295)/Z295,0)</f>
        <v/>
      </c>
      <c r="AD295" s="36">
        <f>AF295/30</f>
        <v/>
      </c>
      <c r="AE295" s="36">
        <f>X295+Z295+SUMIFS($AE:$AE,$O:$O,O295-1,$P:$P,P295)</f>
        <v/>
      </c>
      <c r="AF295" s="36">
        <v>0</v>
      </c>
      <c r="AG295" s="40">
        <f>R295-AD295</f>
        <v/>
      </c>
      <c r="AJ295" s="22"/>
    </row>
    <row r="296" spans="1:36" s="30" customFormat="1" ht="21" customHeight="1">
      <c r="A296" s="22"/>
      <c r="C296" s="22"/>
      <c r="D296" s="23"/>
      <c r="E296" s="23"/>
      <c r="F296" s="23"/>
      <c r="G296" s="23"/>
      <c r="H296" s="23"/>
      <c r="I296" s="23"/>
      <c r="J296" s="23"/>
      <c r="O296" s="31">
        <v>46169</v>
      </c>
      <c r="P296" s="32" t="s">
        <v>27</v>
      </c>
      <c r="Q296" s="32">
        <f>SUMIFS($C:$C,$A:$A,O296,$B:$B,P296)</f>
        <v/>
      </c>
      <c r="R296" s="33">
        <f>SUMIFS($D:$D,$A:$A,O296,$B:$B,P296)</f>
        <v/>
      </c>
      <c r="S296" s="33">
        <f>SUMIFS($E:$E,$A:$A,O296,$B:$B,P296)</f>
        <v/>
      </c>
      <c r="T296" s="32">
        <f>SUMIFS($F:$F,$A:$A,O296,$B:$B,P296)</f>
        <v/>
      </c>
      <c r="U296" s="33">
        <f>S296-T296</f>
        <v/>
      </c>
      <c r="V296" s="34">
        <f>IFERROR(T296/R296,0)</f>
        <v/>
      </c>
      <c r="W296" s="34">
        <f>IFERROR(U296/R296,0)</f>
        <v/>
      </c>
      <c r="X296" s="32">
        <f>SUMIFS($I:$I,$A:$A,O296,$B:$B,P296)</f>
        <v/>
      </c>
      <c r="Y296" s="34">
        <f>IFERROR(X296/(Z296+X296),0)</f>
        <v/>
      </c>
      <c r="Z296" s="33">
        <f>SUMIFS($H:$H,$A:$A,O296,$B:$B,P296)</f>
        <v/>
      </c>
      <c r="AA296" s="33">
        <f>SUMIFS($J:$J,$A:$A,O296,$B:$B,P296)</f>
        <v/>
      </c>
      <c r="AB296" s="33">
        <f>AA296-T296</f>
        <v/>
      </c>
      <c r="AC296" s="35">
        <f>IFERROR((AA296-T296)/Z296,0)</f>
        <v/>
      </c>
      <c r="AD296" s="36">
        <f>AF296/30</f>
        <v/>
      </c>
      <c r="AE296" s="36">
        <f>X296+Z296+SUMIFS($AE:$AE,$O:$O,O296-1,$P:$P,P296)</f>
        <v/>
      </c>
      <c r="AF296" s="36">
        <v>0</v>
      </c>
      <c r="AG296" s="40">
        <f>R296-AD296</f>
        <v/>
      </c>
      <c r="AJ296" s="22"/>
    </row>
    <row r="297" spans="1:36" s="30" customFormat="1" ht="20" customHeight="1">
      <c r="A297" s="22"/>
      <c r="C297" s="22"/>
      <c r="D297" s="23"/>
      <c r="E297" s="23"/>
      <c r="F297" s="23"/>
      <c r="G297" s="23"/>
      <c r="H297" s="23"/>
      <c r="I297" s="23"/>
      <c r="J297" s="23"/>
      <c r="O297" s="51" t="s">
        <v>50904</v>
      </c>
      <c r="P297" s="51"/>
      <c r="Q297" s="42">
        <f>SUM(Q288:Q296)</f>
        <v/>
      </c>
      <c r="R297" s="42">
        <f>SUM(R288:R296)</f>
        <v/>
      </c>
      <c r="S297" s="42">
        <f>SUM(S288:S296)</f>
        <v/>
      </c>
      <c r="T297" s="42">
        <f>SUM(T288:T296)</f>
        <v/>
      </c>
      <c r="U297" s="46">
        <f>S297-T297</f>
        <v/>
      </c>
      <c r="V297" s="52">
        <f>T297/R297</f>
        <v/>
      </c>
      <c r="W297" s="52">
        <f>U297/R297</f>
        <v/>
      </c>
      <c r="X297" s="42">
        <f>SUM(X288:X296)</f>
        <v/>
      </c>
      <c r="Y297" s="52">
        <f>IFERROR(X297/(Z297+X297),0)</f>
        <v/>
      </c>
      <c r="Z297" s="42">
        <f>SUM(Z288:Z296)</f>
        <v/>
      </c>
      <c r="AA297" s="42">
        <f>SUM(AA288:AA296)</f>
        <v/>
      </c>
      <c r="AB297" s="42">
        <f>SUM(AB288:AB296)</f>
        <v/>
      </c>
      <c r="AC297" s="53">
        <f>IFERROR((AA297-T297)/Z297,0)</f>
        <v/>
      </c>
      <c r="AD297" s="42">
        <f>SUM(AD288:AD296)</f>
        <v/>
      </c>
      <c r="AE297" s="42">
        <f>SUM(AE288:AE296)</f>
        <v/>
      </c>
      <c r="AF297" s="42">
        <f>SUM(AF288:AF296)</f>
        <v/>
      </c>
      <c r="AG297" s="40"/>
      <c r="AJ297" s="22"/>
    </row>
    <row r="298" spans="1:36" s="30" customFormat="1" ht="20" customHeight="1">
      <c r="A298" s="22"/>
      <c r="C298" s="22"/>
      <c r="D298" s="23"/>
      <c r="E298" s="23"/>
      <c r="F298" s="23"/>
      <c r="G298" s="23"/>
      <c r="H298" s="23"/>
      <c r="I298" s="23"/>
      <c r="J298" s="23"/>
      <c r="O298" s="22"/>
      <c r="P298" s="22"/>
      <c r="Q298" s="22"/>
      <c r="R298" s="22"/>
      <c r="S298" s="23"/>
      <c r="T298" s="22"/>
      <c r="U298" s="23"/>
      <c r="V298" s="22"/>
      <c r="W298" s="22"/>
      <c r="X298" s="22"/>
      <c r="Y298" s="22"/>
      <c r="Z298" s="23"/>
      <c r="AA298" s="23"/>
      <c r="AB298" s="40"/>
      <c r="AC298" s="41"/>
      <c r="AD298" s="40"/>
      <c r="AE298" s="40"/>
      <c r="AF298" s="40"/>
      <c r="AG298" s="40"/>
      <c r="AJ298" s="22"/>
    </row>
    <row r="299" spans="1:36" s="30" customFormat="1" ht="20" customHeight="1">
      <c r="A299" s="22"/>
      <c r="C299" s="22"/>
      <c r="D299" s="23"/>
      <c r="E299" s="23"/>
      <c r="F299" s="23"/>
      <c r="G299" s="23"/>
      <c r="H299" s="23"/>
      <c r="I299" s="23"/>
      <c r="J299" s="23"/>
      <c r="O299" s="22"/>
      <c r="P299" s="22"/>
      <c r="Q299" s="22"/>
      <c r="R299" s="22"/>
      <c r="S299" s="23"/>
      <c r="T299" s="22"/>
      <c r="U299" s="23"/>
      <c r="V299" s="22"/>
      <c r="W299" s="22"/>
      <c r="X299" s="22"/>
      <c r="Y299" s="22"/>
      <c r="Z299" s="23"/>
      <c r="AA299" s="23"/>
      <c r="AB299" s="40"/>
      <c r="AC299" s="41"/>
      <c r="AD299" s="40"/>
      <c r="AE299" s="40"/>
      <c r="AF299" s="40"/>
      <c r="AG299" s="40"/>
      <c r="AJ299" s="22"/>
    </row>
    <row r="300" spans="1:36" s="30" customFormat="1" ht="20" customHeight="1">
      <c r="A300" s="22"/>
      <c r="C300" s="22"/>
      <c r="D300" s="23"/>
      <c r="E300" s="23"/>
      <c r="F300" s="23"/>
      <c r="G300" s="23"/>
      <c r="H300" s="23"/>
      <c r="I300" s="23"/>
      <c r="J300" s="23"/>
      <c r="O300" s="22"/>
      <c r="P300" s="22"/>
      <c r="Q300" s="22"/>
      <c r="R300" s="22"/>
      <c r="S300" s="23"/>
      <c r="T300" s="22"/>
      <c r="U300" s="23"/>
      <c r="V300" s="22"/>
      <c r="W300" s="22"/>
      <c r="X300" s="22"/>
      <c r="Y300" s="22"/>
      <c r="Z300" s="23"/>
      <c r="AA300" s="23"/>
      <c r="AB300" s="40"/>
      <c r="AC300" s="41"/>
      <c r="AD300" s="40"/>
      <c r="AE300" s="40"/>
      <c r="AF300" s="40"/>
      <c r="AG300" s="40"/>
      <c r="AH300" s="30"/>
      <c r="AJ300" s="22"/>
    </row>
    <row r="301" spans="1:36" s="30" customFormat="1" ht="20" customHeight="1">
      <c r="A301" s="22"/>
      <c r="B301" s="30"/>
      <c r="C301" s="22"/>
      <c r="D301" s="23"/>
      <c r="E301" s="23"/>
      <c r="F301" s="23"/>
      <c r="G301" s="23"/>
      <c r="H301" s="23"/>
      <c r="I301" s="23"/>
      <c r="J301" s="23"/>
      <c r="K301" s="30"/>
      <c r="L301" s="30"/>
      <c r="M301" s="30"/>
      <c r="N301" s="30"/>
      <c r="O301" s="22"/>
      <c r="P301" s="22"/>
      <c r="Q301" s="22"/>
      <c r="R301" s="22"/>
      <c r="S301" s="23"/>
      <c r="T301" s="22"/>
      <c r="U301" s="23"/>
      <c r="V301" s="22"/>
      <c r="W301" s="22"/>
      <c r="X301" s="22"/>
      <c r="Y301" s="22"/>
      <c r="Z301" s="23"/>
      <c r="AA301" s="23"/>
      <c r="AB301" s="40"/>
      <c r="AC301" s="41"/>
      <c r="AD301" s="40"/>
      <c r="AE301" s="40"/>
      <c r="AF301" s="40"/>
      <c r="AG301" s="40"/>
      <c r="AH301" s="30"/>
      <c r="AJ301" s="22"/>
    </row>
    <row r="302" spans="1:36" s="30" customFormat="1" ht="20" customHeight="1">
      <c r="A302" s="22"/>
      <c r="C302" s="22"/>
      <c r="D302" s="23"/>
      <c r="E302" s="23"/>
      <c r="F302" s="23"/>
      <c r="G302" s="23"/>
      <c r="H302" s="23"/>
      <c r="I302" s="23"/>
      <c r="J302" s="23"/>
      <c r="O302" s="22"/>
      <c r="P302" s="22"/>
      <c r="Q302" s="22"/>
      <c r="R302" s="22"/>
      <c r="S302" s="23"/>
      <c r="T302" s="22"/>
      <c r="U302" s="23"/>
      <c r="V302" s="22"/>
      <c r="W302" s="22"/>
      <c r="X302" s="22"/>
      <c r="Y302" s="22"/>
      <c r="Z302" s="23"/>
      <c r="AA302" s="23"/>
      <c r="AB302" s="40"/>
      <c r="AC302" s="41"/>
      <c r="AD302" s="40"/>
      <c r="AE302" s="40"/>
      <c r="AF302" s="40"/>
      <c r="AG302" s="40"/>
      <c r="AJ302" s="22"/>
    </row>
    <row r="303" spans="1:36" s="30" customFormat="1" ht="16" customHeight="1">
      <c r="A303" s="22"/>
      <c r="C303" s="22"/>
      <c r="D303" s="23"/>
      <c r="E303" s="23"/>
      <c r="F303" s="23"/>
      <c r="G303" s="23"/>
      <c r="H303" s="23"/>
      <c r="I303" s="23"/>
      <c r="J303" s="23"/>
      <c r="O303" s="22"/>
      <c r="P303" s="22"/>
      <c r="Q303" s="22"/>
      <c r="R303" s="22"/>
      <c r="S303" s="23"/>
      <c r="T303" s="22"/>
      <c r="U303" s="23"/>
      <c r="V303" s="22"/>
      <c r="W303" s="22"/>
      <c r="X303" s="22"/>
      <c r="Y303" s="22"/>
      <c r="Z303" s="23"/>
      <c r="AA303" s="23"/>
      <c r="AB303" s="40"/>
      <c r="AC303" s="41"/>
      <c r="AD303" s="40"/>
      <c r="AE303" s="40"/>
      <c r="AF303" s="40"/>
      <c r="AG303" s="40"/>
      <c r="AJ303" s="22"/>
    </row>
    <row r="304" spans="1:36" s="30" customFormat="1" ht="20" customHeight="1">
      <c r="A304" s="22"/>
      <c r="C304" s="22"/>
      <c r="D304" s="23"/>
      <c r="E304" s="23"/>
      <c r="F304" s="23"/>
      <c r="G304" s="23"/>
      <c r="H304" s="23"/>
      <c r="I304" s="23"/>
      <c r="J304" s="23"/>
      <c r="O304" s="22"/>
      <c r="P304" s="22"/>
      <c r="Q304" s="22"/>
      <c r="R304" s="22"/>
      <c r="S304" s="23"/>
      <c r="T304" s="22"/>
      <c r="U304" s="23"/>
      <c r="V304" s="22"/>
      <c r="W304" s="22"/>
      <c r="X304" s="22"/>
      <c r="Y304" s="22"/>
      <c r="Z304" s="23"/>
      <c r="AA304" s="23"/>
      <c r="AB304" s="40"/>
      <c r="AC304" s="41"/>
      <c r="AD304" s="40"/>
      <c r="AE304" s="40"/>
      <c r="AF304" s="40"/>
      <c r="AG304" s="40"/>
      <c r="AJ304" s="22"/>
    </row>
    <row r="305" spans="1:36" s="30" customFormat="1" ht="20" customHeight="1">
      <c r="A305" s="22"/>
      <c r="C305" s="22"/>
      <c r="D305" s="23"/>
      <c r="E305" s="23"/>
      <c r="F305" s="23"/>
      <c r="G305" s="23"/>
      <c r="H305" s="23"/>
      <c r="I305" s="23"/>
      <c r="J305" s="23"/>
      <c r="O305" s="22"/>
      <c r="P305" s="22"/>
      <c r="Q305" s="22"/>
      <c r="R305" s="22"/>
      <c r="S305" s="23"/>
      <c r="T305" s="22"/>
      <c r="U305" s="23"/>
      <c r="V305" s="22"/>
      <c r="W305" s="22"/>
      <c r="X305" s="22"/>
      <c r="Y305" s="22"/>
      <c r="Z305" s="23"/>
      <c r="AA305" s="23"/>
      <c r="AB305" s="40"/>
      <c r="AC305" s="41"/>
      <c r="AD305" s="40"/>
      <c r="AE305" s="40"/>
      <c r="AF305" s="40"/>
      <c r="AG305" s="40"/>
      <c r="AJ305" s="22"/>
    </row>
    <row r="306" spans="1:36" s="30" customFormat="1" ht="20" customHeight="1">
      <c r="A306" s="22"/>
      <c r="C306" s="22"/>
      <c r="D306" s="23"/>
      <c r="E306" s="23"/>
      <c r="F306" s="23"/>
      <c r="G306" s="23"/>
      <c r="H306" s="23"/>
      <c r="I306" s="23"/>
      <c r="J306" s="23"/>
      <c r="O306" s="22"/>
      <c r="P306" s="22"/>
      <c r="Q306" s="22"/>
      <c r="R306" s="22"/>
      <c r="S306" s="23"/>
      <c r="T306" s="22"/>
      <c r="U306" s="23"/>
      <c r="V306" s="22"/>
      <c r="W306" s="22"/>
      <c r="X306" s="22"/>
      <c r="Y306" s="22"/>
      <c r="Z306" s="23"/>
      <c r="AA306" s="23"/>
      <c r="AB306" s="40"/>
      <c r="AC306" s="41"/>
      <c r="AD306" s="40"/>
      <c r="AE306" s="40"/>
      <c r="AF306" s="40"/>
      <c r="AG306" s="40"/>
      <c r="AJ306" s="22"/>
    </row>
    <row r="307" spans="1:36" s="30" customFormat="1" ht="20" customHeight="1">
      <c r="A307" s="22"/>
      <c r="C307" s="22"/>
      <c r="D307" s="23"/>
      <c r="E307" s="23"/>
      <c r="F307" s="23"/>
      <c r="G307" s="23"/>
      <c r="H307" s="23"/>
      <c r="I307" s="23"/>
      <c r="J307" s="23"/>
      <c r="O307" s="22"/>
      <c r="P307" s="22"/>
      <c r="Q307" s="22"/>
      <c r="R307" s="22"/>
      <c r="S307" s="23"/>
      <c r="T307" s="22"/>
      <c r="U307" s="23"/>
      <c r="V307" s="22"/>
      <c r="W307" s="22"/>
      <c r="X307" s="22"/>
      <c r="Y307" s="22"/>
      <c r="Z307" s="23"/>
      <c r="AA307" s="23"/>
      <c r="AB307" s="40"/>
      <c r="AC307" s="41"/>
      <c r="AD307" s="40"/>
      <c r="AE307" s="40"/>
      <c r="AF307" s="40"/>
      <c r="AG307" s="40"/>
      <c r="AJ307" s="22"/>
    </row>
    <row r="308" spans="1:36" s="30" customFormat="1" ht="20" customHeight="1">
      <c r="A308" s="22"/>
      <c r="C308" s="22"/>
      <c r="D308" s="23"/>
      <c r="E308" s="23"/>
      <c r="F308" s="23"/>
      <c r="G308" s="23"/>
      <c r="H308" s="23"/>
      <c r="I308" s="23"/>
      <c r="J308" s="23"/>
      <c r="O308" s="22"/>
      <c r="P308" s="22"/>
      <c r="Q308" s="22"/>
      <c r="R308" s="22"/>
      <c r="S308" s="23"/>
      <c r="T308" s="22"/>
      <c r="U308" s="23"/>
      <c r="V308" s="22"/>
      <c r="W308" s="22"/>
      <c r="X308" s="22"/>
      <c r="Y308" s="22"/>
      <c r="Z308" s="23"/>
      <c r="AA308" s="23"/>
      <c r="AB308" s="40"/>
      <c r="AC308" s="41"/>
      <c r="AD308" s="40"/>
      <c r="AE308" s="40"/>
      <c r="AF308" s="40"/>
      <c r="AG308" s="40"/>
      <c r="AJ308" s="22"/>
    </row>
    <row r="309" spans="1:36" s="30" customFormat="1" ht="20" customHeight="1">
      <c r="A309" s="22"/>
      <c r="C309" s="22"/>
      <c r="D309" s="23"/>
      <c r="E309" s="23"/>
      <c r="F309" s="23"/>
      <c r="G309" s="23"/>
      <c r="H309" s="23"/>
      <c r="I309" s="23"/>
      <c r="J309" s="23"/>
      <c r="O309" s="22"/>
      <c r="P309" s="22"/>
      <c r="Q309" s="22"/>
      <c r="R309" s="22"/>
      <c r="S309" s="23"/>
      <c r="T309" s="22"/>
      <c r="U309" s="23"/>
      <c r="V309" s="22"/>
      <c r="W309" s="22"/>
      <c r="X309" s="22"/>
      <c r="Y309" s="22"/>
      <c r="Z309" s="23"/>
      <c r="AA309" s="23"/>
      <c r="AB309" s="40"/>
      <c r="AC309" s="41"/>
      <c r="AD309" s="40"/>
      <c r="AE309" s="40"/>
      <c r="AF309" s="40"/>
      <c r="AG309" s="40"/>
      <c r="AJ309" s="22"/>
    </row>
    <row r="310" spans="1:36" s="30" customFormat="1" ht="20" customHeight="1">
      <c r="A310" s="22"/>
      <c r="C310" s="22"/>
      <c r="D310" s="23"/>
      <c r="E310" s="23"/>
      <c r="F310" s="23"/>
      <c r="G310" s="23"/>
      <c r="H310" s="23"/>
      <c r="I310" s="23"/>
      <c r="J310" s="23"/>
      <c r="O310" s="22"/>
      <c r="P310" s="22"/>
      <c r="Q310" s="22"/>
      <c r="R310" s="22"/>
      <c r="S310" s="23"/>
      <c r="T310" s="22"/>
      <c r="U310" s="23"/>
      <c r="V310" s="22"/>
      <c r="W310" s="22"/>
      <c r="X310" s="22"/>
      <c r="Y310" s="22"/>
      <c r="Z310" s="23"/>
      <c r="AA310" s="23"/>
      <c r="AB310" s="40"/>
      <c r="AC310" s="41"/>
      <c r="AD310" s="40"/>
      <c r="AE310" s="40"/>
      <c r="AF310" s="40"/>
      <c r="AG310" s="40"/>
      <c r="AH310" s="30"/>
      <c r="AJ310" s="22"/>
    </row>
    <row r="311" spans="1:36" s="30" customFormat="1" ht="20" customHeight="1">
      <c r="A311" s="22"/>
      <c r="B311" s="30"/>
      <c r="C311" s="22"/>
      <c r="D311" s="23"/>
      <c r="E311" s="23"/>
      <c r="F311" s="23"/>
      <c r="G311" s="23"/>
      <c r="H311" s="23"/>
      <c r="I311" s="23"/>
      <c r="J311" s="23"/>
      <c r="K311" s="30"/>
      <c r="L311" s="30"/>
      <c r="M311" s="30"/>
      <c r="N311" s="30"/>
      <c r="O311" s="22"/>
      <c r="P311" s="22"/>
      <c r="Q311" s="22"/>
      <c r="R311" s="22"/>
      <c r="S311" s="23"/>
      <c r="T311" s="22"/>
      <c r="U311" s="23"/>
      <c r="V311" s="22"/>
      <c r="W311" s="22"/>
      <c r="X311" s="22"/>
      <c r="Y311" s="22"/>
      <c r="Z311" s="23"/>
      <c r="AA311" s="23"/>
      <c r="AB311" s="40"/>
      <c r="AC311" s="41"/>
      <c r="AD311" s="40"/>
      <c r="AE311" s="40"/>
      <c r="AF311" s="40"/>
      <c r="AG311" s="40"/>
      <c r="AH311" s="30"/>
      <c r="AJ311" s="22"/>
    </row>
    <row r="312" spans="1:36" s="30" customFormat="1" ht="20" customHeight="1">
      <c r="A312" s="22"/>
      <c r="C312" s="22"/>
      <c r="D312" s="23"/>
      <c r="E312" s="23"/>
      <c r="F312" s="23"/>
      <c r="G312" s="23"/>
      <c r="H312" s="23"/>
      <c r="I312" s="23"/>
      <c r="J312" s="23"/>
      <c r="O312" s="22"/>
      <c r="P312" s="22"/>
      <c r="Q312" s="22"/>
      <c r="R312" s="22"/>
      <c r="S312" s="23"/>
      <c r="T312" s="22"/>
      <c r="U312" s="23"/>
      <c r="V312" s="22"/>
      <c r="W312" s="22"/>
      <c r="X312" s="22"/>
      <c r="Y312" s="22"/>
      <c r="Z312" s="23"/>
      <c r="AA312" s="23"/>
      <c r="AB312" s="40"/>
      <c r="AC312" s="41"/>
      <c r="AD312" s="40"/>
      <c r="AE312" s="40"/>
      <c r="AF312" s="40"/>
      <c r="AG312" s="40"/>
      <c r="AJ312" s="22"/>
    </row>
    <row r="313" spans="1:36" s="30" customFormat="1" ht="20" customHeight="1">
      <c r="A313" s="22"/>
      <c r="C313" s="22"/>
      <c r="D313" s="23"/>
      <c r="E313" s="23"/>
      <c r="F313" s="23"/>
      <c r="G313" s="23"/>
      <c r="H313" s="23"/>
      <c r="I313" s="23"/>
      <c r="J313" s="23"/>
      <c r="O313" s="22"/>
      <c r="P313" s="22"/>
      <c r="Q313" s="22"/>
      <c r="R313" s="22"/>
      <c r="S313" s="23"/>
      <c r="T313" s="22"/>
      <c r="U313" s="23"/>
      <c r="V313" s="22"/>
      <c r="W313" s="22"/>
      <c r="X313" s="22"/>
      <c r="Y313" s="22"/>
      <c r="Z313" s="23"/>
      <c r="AA313" s="23"/>
      <c r="AB313" s="40"/>
      <c r="AC313" s="41"/>
      <c r="AD313" s="40"/>
      <c r="AE313" s="40"/>
      <c r="AF313" s="40"/>
      <c r="AG313" s="40"/>
      <c r="AJ313" s="22"/>
    </row>
    <row r="314" spans="1:36" s="30" customFormat="1" ht="20" customHeight="1">
      <c r="A314" s="22"/>
      <c r="C314" s="22"/>
      <c r="D314" s="23"/>
      <c r="E314" s="23"/>
      <c r="F314" s="23"/>
      <c r="G314" s="23"/>
      <c r="H314" s="23"/>
      <c r="I314" s="23"/>
      <c r="J314" s="23"/>
      <c r="O314" s="22"/>
      <c r="P314" s="22"/>
      <c r="Q314" s="22"/>
      <c r="R314" s="22"/>
      <c r="S314" s="23"/>
      <c r="T314" s="22"/>
      <c r="U314" s="23"/>
      <c r="V314" s="22"/>
      <c r="W314" s="22"/>
      <c r="X314" s="22"/>
      <c r="Y314" s="22"/>
      <c r="Z314" s="23"/>
      <c r="AA314" s="23"/>
      <c r="AB314" s="40"/>
      <c r="AC314" s="41"/>
      <c r="AD314" s="40"/>
      <c r="AE314" s="40"/>
      <c r="AF314" s="40"/>
      <c r="AG314" s="40"/>
      <c r="AJ314" s="22"/>
    </row>
    <row r="315" spans="1:36" s="30" customFormat="1" ht="20" customHeight="1">
      <c r="A315" s="22"/>
      <c r="C315" s="22"/>
      <c r="D315" s="23"/>
      <c r="E315" s="23"/>
      <c r="F315" s="23"/>
      <c r="G315" s="23"/>
      <c r="H315" s="23"/>
      <c r="I315" s="23"/>
      <c r="J315" s="23"/>
      <c r="O315" s="22"/>
      <c r="P315" s="22"/>
      <c r="Q315" s="22"/>
      <c r="R315" s="22"/>
      <c r="S315" s="23"/>
      <c r="T315" s="22"/>
      <c r="U315" s="23"/>
      <c r="V315" s="22"/>
      <c r="W315" s="22"/>
      <c r="X315" s="22"/>
      <c r="Y315" s="22"/>
      <c r="Z315" s="23"/>
      <c r="AA315" s="23"/>
      <c r="AB315" s="40"/>
      <c r="AC315" s="41"/>
      <c r="AD315" s="40"/>
      <c r="AE315" s="40"/>
      <c r="AF315" s="40"/>
      <c r="AG315" s="40"/>
      <c r="AJ315" s="22"/>
    </row>
    <row r="316" spans="1:36" s="30" customFormat="1" ht="20" customHeight="1">
      <c r="A316" s="22"/>
      <c r="C316" s="22"/>
      <c r="D316" s="23"/>
      <c r="E316" s="23"/>
      <c r="F316" s="23"/>
      <c r="G316" s="23"/>
      <c r="H316" s="23"/>
      <c r="I316" s="23"/>
      <c r="J316" s="23"/>
      <c r="O316" s="22"/>
      <c r="P316" s="22"/>
      <c r="Q316" s="22"/>
      <c r="R316" s="22"/>
      <c r="S316" s="23"/>
      <c r="T316" s="22"/>
      <c r="U316" s="23"/>
      <c r="V316" s="22"/>
      <c r="W316" s="22"/>
      <c r="X316" s="22"/>
      <c r="Y316" s="22"/>
      <c r="Z316" s="23"/>
      <c r="AA316" s="23"/>
      <c r="AB316" s="40"/>
      <c r="AC316" s="41"/>
      <c r="AD316" s="40"/>
      <c r="AE316" s="40"/>
      <c r="AF316" s="40"/>
      <c r="AG316" s="40"/>
      <c r="AJ316" s="22"/>
    </row>
    <row r="317" spans="1:36" s="30" customFormat="1" ht="20" customHeight="1">
      <c r="A317" s="22"/>
      <c r="C317" s="22"/>
      <c r="D317" s="23"/>
      <c r="E317" s="23"/>
      <c r="F317" s="23"/>
      <c r="G317" s="23"/>
      <c r="H317" s="23"/>
      <c r="I317" s="23"/>
      <c r="J317" s="23"/>
      <c r="O317" s="22"/>
      <c r="P317" s="22"/>
      <c r="Q317" s="22"/>
      <c r="R317" s="22"/>
      <c r="S317" s="23"/>
      <c r="T317" s="22"/>
      <c r="U317" s="23"/>
      <c r="V317" s="22"/>
      <c r="W317" s="22"/>
      <c r="X317" s="22"/>
      <c r="Y317" s="22"/>
      <c r="Z317" s="23"/>
      <c r="AA317" s="23"/>
      <c r="AB317" s="40"/>
      <c r="AC317" s="41"/>
      <c r="AD317" s="40"/>
      <c r="AE317" s="40"/>
      <c r="AF317" s="40"/>
      <c r="AG317" s="40"/>
      <c r="AJ317" s="22"/>
    </row>
    <row r="318" spans="1:36" s="30" customFormat="1" ht="20" customHeight="1">
      <c r="A318" s="22"/>
      <c r="C318" s="22"/>
      <c r="D318" s="23"/>
      <c r="E318" s="23"/>
      <c r="F318" s="23"/>
      <c r="G318" s="23"/>
      <c r="H318" s="23"/>
      <c r="I318" s="23"/>
      <c r="J318" s="23"/>
      <c r="O318" s="22"/>
      <c r="P318" s="22"/>
      <c r="Q318" s="22"/>
      <c r="R318" s="22"/>
      <c r="S318" s="23"/>
      <c r="T318" s="22"/>
      <c r="U318" s="23"/>
      <c r="V318" s="22"/>
      <c r="W318" s="22"/>
      <c r="X318" s="22"/>
      <c r="Y318" s="22"/>
      <c r="Z318" s="23"/>
      <c r="AA318" s="23"/>
      <c r="AB318" s="40"/>
      <c r="AC318" s="41"/>
      <c r="AD318" s="40"/>
      <c r="AE318" s="40"/>
      <c r="AF318" s="40"/>
      <c r="AG318" s="40"/>
      <c r="AJ318" s="22"/>
    </row>
    <row r="319" spans="1:36" s="30" customFormat="1" ht="20" customHeight="1">
      <c r="A319" s="22"/>
      <c r="C319" s="22"/>
      <c r="D319" s="23"/>
      <c r="E319" s="23"/>
      <c r="F319" s="23"/>
      <c r="G319" s="23"/>
      <c r="H319" s="23"/>
      <c r="I319" s="23"/>
      <c r="J319" s="23"/>
      <c r="O319" s="22"/>
      <c r="P319" s="22"/>
      <c r="Q319" s="22"/>
      <c r="R319" s="22"/>
      <c r="S319" s="23"/>
      <c r="T319" s="22"/>
      <c r="U319" s="23"/>
      <c r="V319" s="22"/>
      <c r="W319" s="22"/>
      <c r="X319" s="22"/>
      <c r="Y319" s="22"/>
      <c r="Z319" s="23"/>
      <c r="AA319" s="23"/>
      <c r="AB319" s="40"/>
      <c r="AC319" s="41"/>
      <c r="AD319" s="40"/>
      <c r="AE319" s="40"/>
      <c r="AF319" s="40"/>
      <c r="AG319" s="40"/>
      <c r="AJ319" s="22"/>
    </row>
    <row r="320" spans="1:36" s="30" customFormat="1" ht="20" customHeight="1">
      <c r="A320" s="22"/>
      <c r="C320" s="22"/>
      <c r="D320" s="23"/>
      <c r="E320" s="23"/>
      <c r="F320" s="23"/>
      <c r="G320" s="23"/>
      <c r="H320" s="23"/>
      <c r="I320" s="23"/>
      <c r="J320" s="23"/>
      <c r="O320" s="22"/>
      <c r="P320" s="22"/>
      <c r="Q320" s="22"/>
      <c r="R320" s="22"/>
      <c r="S320" s="23"/>
      <c r="T320" s="22"/>
      <c r="U320" s="23"/>
      <c r="V320" s="22"/>
      <c r="W320" s="22"/>
      <c r="X320" s="22"/>
      <c r="Y320" s="22"/>
      <c r="Z320" s="23"/>
      <c r="AA320" s="23"/>
      <c r="AB320" s="40"/>
      <c r="AC320" s="41"/>
      <c r="AD320" s="40"/>
      <c r="AE320" s="40"/>
      <c r="AF320" s="40"/>
      <c r="AG320" s="40"/>
      <c r="AJ320" s="22"/>
    </row>
    <row r="321" spans="1:36" s="30" customFormat="1" ht="20" customHeight="1">
      <c r="A321" s="22"/>
      <c r="C321" s="22"/>
      <c r="D321" s="23"/>
      <c r="E321" s="23"/>
      <c r="F321" s="23"/>
      <c r="G321" s="23"/>
      <c r="H321" s="23"/>
      <c r="I321" s="23"/>
      <c r="J321" s="23"/>
      <c r="O321" s="22"/>
      <c r="P321" s="22"/>
      <c r="Q321" s="22"/>
      <c r="R321" s="22"/>
      <c r="S321" s="23"/>
      <c r="T321" s="22"/>
      <c r="U321" s="23"/>
      <c r="V321" s="22"/>
      <c r="W321" s="22"/>
      <c r="X321" s="22"/>
      <c r="Y321" s="22"/>
      <c r="Z321" s="23"/>
      <c r="AA321" s="23"/>
      <c r="AB321" s="40"/>
      <c r="AC321" s="41"/>
      <c r="AD321" s="40"/>
      <c r="AE321" s="40"/>
      <c r="AF321" s="40"/>
      <c r="AG321" s="40"/>
      <c r="AJ321" s="22"/>
    </row>
    <row r="322" spans="1:36" s="30" customFormat="1" ht="20" customHeight="1">
      <c r="A322" s="22"/>
      <c r="C322" s="22"/>
      <c r="D322" s="23"/>
      <c r="E322" s="23"/>
      <c r="F322" s="23"/>
      <c r="G322" s="23"/>
      <c r="H322" s="23"/>
      <c r="I322" s="23"/>
      <c r="J322" s="23"/>
      <c r="O322" s="22"/>
      <c r="P322" s="22"/>
      <c r="Q322" s="22"/>
      <c r="R322" s="22"/>
      <c r="S322" s="23"/>
      <c r="T322" s="22"/>
      <c r="U322" s="23"/>
      <c r="V322" s="22"/>
      <c r="W322" s="22"/>
      <c r="X322" s="22"/>
      <c r="Y322" s="22"/>
      <c r="Z322" s="23"/>
      <c r="AA322" s="23"/>
      <c r="AB322" s="40"/>
      <c r="AC322" s="41"/>
      <c r="AD322" s="40"/>
      <c r="AE322" s="40"/>
      <c r="AF322" s="40"/>
      <c r="AG322" s="40"/>
      <c r="AJ322" s="22"/>
    </row>
    <row r="323" spans="1:36" s="30" customFormat="1" ht="20" customHeight="1">
      <c r="A323" s="22"/>
      <c r="C323" s="22"/>
      <c r="D323" s="23"/>
      <c r="E323" s="23"/>
      <c r="F323" s="23"/>
      <c r="G323" s="23"/>
      <c r="H323" s="23"/>
      <c r="I323" s="23"/>
      <c r="J323" s="23"/>
      <c r="O323" s="22"/>
      <c r="P323" s="22"/>
      <c r="Q323" s="22"/>
      <c r="R323" s="22"/>
      <c r="S323" s="23"/>
      <c r="T323" s="22"/>
      <c r="U323" s="23"/>
      <c r="V323" s="22"/>
      <c r="W323" s="22"/>
      <c r="X323" s="22"/>
      <c r="Y323" s="22"/>
      <c r="Z323" s="23"/>
      <c r="AA323" s="23"/>
      <c r="AB323" s="40"/>
      <c r="AC323" s="41"/>
      <c r="AD323" s="40"/>
      <c r="AE323" s="40"/>
      <c r="AF323" s="40"/>
      <c r="AG323" s="40"/>
      <c r="AJ323" s="22"/>
    </row>
    <row r="324" spans="1:36" s="30" customFormat="1" ht="20" customHeight="1">
      <c r="A324" s="22"/>
      <c r="C324" s="22"/>
      <c r="D324" s="23"/>
      <c r="E324" s="23"/>
      <c r="F324" s="23"/>
      <c r="G324" s="23"/>
      <c r="H324" s="23"/>
      <c r="I324" s="23"/>
      <c r="J324" s="23"/>
      <c r="O324" s="22"/>
      <c r="P324" s="22"/>
      <c r="Q324" s="22"/>
      <c r="R324" s="22"/>
      <c r="S324" s="23"/>
      <c r="T324" s="22"/>
      <c r="U324" s="23"/>
      <c r="V324" s="22"/>
      <c r="W324" s="22"/>
      <c r="X324" s="22"/>
      <c r="Y324" s="22"/>
      <c r="Z324" s="23"/>
      <c r="AA324" s="23"/>
      <c r="AB324" s="40"/>
      <c r="AC324" s="41"/>
      <c r="AD324" s="40"/>
      <c r="AE324" s="40"/>
      <c r="AF324" s="40"/>
      <c r="AG324" s="40"/>
      <c r="AJ324" s="22"/>
    </row>
    <row r="325" spans="1:36" s="30" customFormat="1" ht="20" customHeight="1">
      <c r="A325" s="22"/>
      <c r="C325" s="22"/>
      <c r="D325" s="23"/>
      <c r="E325" s="23"/>
      <c r="F325" s="23"/>
      <c r="G325" s="23"/>
      <c r="H325" s="23"/>
      <c r="I325" s="23"/>
      <c r="J325" s="23"/>
      <c r="O325" s="22"/>
      <c r="P325" s="22"/>
      <c r="Q325" s="22"/>
      <c r="R325" s="22"/>
      <c r="S325" s="23"/>
      <c r="T325" s="22"/>
      <c r="U325" s="23"/>
      <c r="V325" s="22"/>
      <c r="W325" s="22"/>
      <c r="X325" s="22"/>
      <c r="Y325" s="22"/>
      <c r="Z325" s="23"/>
      <c r="AA325" s="23"/>
      <c r="AB325" s="40"/>
      <c r="AC325" s="41"/>
      <c r="AD325" s="40"/>
      <c r="AE325" s="40"/>
      <c r="AF325" s="40"/>
      <c r="AG325" s="40"/>
      <c r="AJ325" s="22"/>
    </row>
    <row r="326" spans="1:36" s="30" customFormat="1" ht="20" customHeight="1">
      <c r="A326" s="22"/>
      <c r="C326" s="22"/>
      <c r="D326" s="23"/>
      <c r="E326" s="23"/>
      <c r="F326" s="23"/>
      <c r="G326" s="23"/>
      <c r="H326" s="23"/>
      <c r="I326" s="23"/>
      <c r="J326" s="23"/>
      <c r="O326" s="22"/>
      <c r="P326" s="22"/>
      <c r="Q326" s="22"/>
      <c r="R326" s="22"/>
      <c r="S326" s="23"/>
      <c r="T326" s="22"/>
      <c r="U326" s="23"/>
      <c r="V326" s="22"/>
      <c r="W326" s="22"/>
      <c r="X326" s="22"/>
      <c r="Y326" s="22"/>
      <c r="Z326" s="23"/>
      <c r="AA326" s="23"/>
      <c r="AB326" s="40"/>
      <c r="AC326" s="41"/>
      <c r="AD326" s="40"/>
      <c r="AE326" s="40"/>
      <c r="AF326" s="40"/>
      <c r="AG326" s="40"/>
      <c r="AJ326" s="22"/>
    </row>
    <row r="327" spans="1:36" s="30" customFormat="1" ht="20" customHeight="1">
      <c r="A327" s="22"/>
      <c r="C327" s="22"/>
      <c r="D327" s="23"/>
      <c r="E327" s="23"/>
      <c r="F327" s="23"/>
      <c r="G327" s="23"/>
      <c r="H327" s="23"/>
      <c r="I327" s="23"/>
      <c r="J327" s="23"/>
      <c r="O327" s="22"/>
      <c r="P327" s="22"/>
      <c r="Q327" s="22"/>
      <c r="R327" s="22"/>
      <c r="S327" s="23"/>
      <c r="T327" s="22"/>
      <c r="U327" s="23"/>
      <c r="V327" s="22"/>
      <c r="W327" s="22"/>
      <c r="X327" s="22"/>
      <c r="Y327" s="22"/>
      <c r="Z327" s="23"/>
      <c r="AA327" s="23"/>
      <c r="AB327" s="40"/>
      <c r="AC327" s="41"/>
      <c r="AD327" s="40"/>
      <c r="AE327" s="40"/>
      <c r="AF327" s="40"/>
      <c r="AG327" s="40"/>
      <c r="AJ327" s="22"/>
    </row>
    <row r="328" spans="1:36" s="30" customFormat="1" ht="20" customHeight="1">
      <c r="A328" s="22"/>
      <c r="C328" s="22"/>
      <c r="D328" s="23"/>
      <c r="E328" s="23"/>
      <c r="F328" s="23"/>
      <c r="G328" s="23"/>
      <c r="H328" s="23"/>
      <c r="I328" s="23"/>
      <c r="J328" s="23"/>
      <c r="O328" s="22"/>
      <c r="P328" s="22"/>
      <c r="Q328" s="22"/>
      <c r="R328" s="22"/>
      <c r="S328" s="23"/>
      <c r="T328" s="22"/>
      <c r="U328" s="23"/>
      <c r="V328" s="22"/>
      <c r="W328" s="22"/>
      <c r="X328" s="22"/>
      <c r="Y328" s="22"/>
      <c r="Z328" s="23"/>
      <c r="AA328" s="23"/>
      <c r="AB328" s="40"/>
      <c r="AC328" s="41"/>
      <c r="AD328" s="40"/>
      <c r="AE328" s="40"/>
      <c r="AF328" s="40"/>
      <c r="AG328" s="40"/>
      <c r="AJ328" s="22"/>
    </row>
    <row r="329" spans="1:36" s="30" customFormat="1" ht="20" customHeight="1">
      <c r="A329" s="22"/>
      <c r="C329" s="22"/>
      <c r="D329" s="23"/>
      <c r="E329" s="23"/>
      <c r="F329" s="23"/>
      <c r="G329" s="23"/>
      <c r="H329" s="23"/>
      <c r="I329" s="23"/>
      <c r="J329" s="23"/>
      <c r="O329" s="22"/>
      <c r="P329" s="22"/>
      <c r="Q329" s="22"/>
      <c r="R329" s="22"/>
      <c r="S329" s="23"/>
      <c r="T329" s="22"/>
      <c r="U329" s="23"/>
      <c r="V329" s="22"/>
      <c r="W329" s="22"/>
      <c r="X329" s="22"/>
      <c r="Y329" s="22"/>
      <c r="Z329" s="23"/>
      <c r="AA329" s="23"/>
      <c r="AB329" s="40"/>
      <c r="AC329" s="41"/>
      <c r="AD329" s="40"/>
      <c r="AE329" s="40"/>
      <c r="AF329" s="40"/>
      <c r="AG329" s="40"/>
      <c r="AJ329" s="22"/>
    </row>
    <row r="330" spans="1:36" s="30" customFormat="1" ht="20" customHeight="1">
      <c r="A330" s="22"/>
      <c r="C330" s="22"/>
      <c r="D330" s="23"/>
      <c r="E330" s="23"/>
      <c r="F330" s="23"/>
      <c r="G330" s="23"/>
      <c r="H330" s="23"/>
      <c r="I330" s="23"/>
      <c r="J330" s="23"/>
      <c r="O330" s="22"/>
      <c r="P330" s="22"/>
      <c r="Q330" s="22"/>
      <c r="R330" s="22"/>
      <c r="S330" s="23"/>
      <c r="T330" s="22"/>
      <c r="U330" s="23"/>
      <c r="V330" s="22"/>
      <c r="W330" s="22"/>
      <c r="X330" s="22"/>
      <c r="Y330" s="22"/>
      <c r="Z330" s="23"/>
      <c r="AA330" s="23"/>
      <c r="AB330" s="40"/>
      <c r="AC330" s="41"/>
      <c r="AD330" s="40"/>
      <c r="AE330" s="40"/>
      <c r="AF330" s="40"/>
      <c r="AG330" s="40"/>
      <c r="AJ330" s="22"/>
    </row>
    <row r="331" spans="1:36" s="30" customFormat="1" ht="20" customHeight="1">
      <c r="A331" s="22"/>
      <c r="C331" s="22"/>
      <c r="D331" s="23"/>
      <c r="E331" s="23"/>
      <c r="F331" s="23"/>
      <c r="G331" s="23"/>
      <c r="H331" s="23"/>
      <c r="I331" s="23"/>
      <c r="J331" s="23"/>
      <c r="O331" s="22"/>
      <c r="P331" s="22"/>
      <c r="Q331" s="22"/>
      <c r="R331" s="22"/>
      <c r="S331" s="23"/>
      <c r="T331" s="22"/>
      <c r="U331" s="23"/>
      <c r="V331" s="22"/>
      <c r="W331" s="22"/>
      <c r="X331" s="22"/>
      <c r="Y331" s="22"/>
      <c r="Z331" s="23"/>
      <c r="AA331" s="23"/>
      <c r="AB331" s="40"/>
      <c r="AC331" s="41"/>
      <c r="AD331" s="40"/>
      <c r="AE331" s="40"/>
      <c r="AF331" s="40"/>
      <c r="AG331" s="40"/>
      <c r="AJ331" s="22"/>
    </row>
    <row r="332" spans="1:36" s="30" customFormat="1" ht="20" customHeight="1">
      <c r="A332" s="22"/>
      <c r="C332" s="22"/>
      <c r="D332" s="23"/>
      <c r="E332" s="23"/>
      <c r="F332" s="23"/>
      <c r="G332" s="23"/>
      <c r="H332" s="23"/>
      <c r="I332" s="23"/>
      <c r="J332" s="23"/>
      <c r="O332" s="22"/>
      <c r="P332" s="22"/>
      <c r="Q332" s="22"/>
      <c r="R332" s="22"/>
      <c r="S332" s="23"/>
      <c r="T332" s="22"/>
      <c r="U332" s="23"/>
      <c r="V332" s="22"/>
      <c r="W332" s="22"/>
      <c r="X332" s="22"/>
      <c r="Y332" s="22"/>
      <c r="Z332" s="23"/>
      <c r="AA332" s="23"/>
      <c r="AB332" s="40"/>
      <c r="AC332" s="41"/>
      <c r="AD332" s="40"/>
      <c r="AE332" s="40"/>
      <c r="AF332" s="40"/>
      <c r="AG332" s="40"/>
      <c r="AJ332" s="22"/>
    </row>
    <row r="333" spans="1:36" s="30" customFormat="1" ht="20" customHeight="1">
      <c r="A333" s="22"/>
      <c r="C333" s="22"/>
      <c r="D333" s="23"/>
      <c r="E333" s="23"/>
      <c r="F333" s="23"/>
      <c r="G333" s="23"/>
      <c r="H333" s="23"/>
      <c r="I333" s="23"/>
      <c r="J333" s="23"/>
      <c r="O333" s="22"/>
      <c r="P333" s="22"/>
      <c r="Q333" s="22"/>
      <c r="R333" s="22"/>
      <c r="S333" s="23"/>
      <c r="T333" s="22"/>
      <c r="U333" s="23"/>
      <c r="V333" s="22"/>
      <c r="W333" s="22"/>
      <c r="X333" s="22"/>
      <c r="Y333" s="22"/>
      <c r="Z333" s="23"/>
      <c r="AA333" s="23"/>
      <c r="AB333" s="40"/>
      <c r="AC333" s="41"/>
      <c r="AD333" s="40"/>
      <c r="AE333" s="40"/>
      <c r="AF333" s="40"/>
      <c r="AG333" s="40"/>
      <c r="AJ333" s="22"/>
    </row>
    <row r="334" spans="1:36" s="30" customFormat="1" ht="20" customHeight="1">
      <c r="A334" s="22"/>
      <c r="C334" s="22"/>
      <c r="D334" s="23"/>
      <c r="E334" s="23"/>
      <c r="F334" s="23"/>
      <c r="G334" s="23"/>
      <c r="H334" s="23"/>
      <c r="I334" s="23"/>
      <c r="J334" s="23"/>
      <c r="O334" s="22"/>
      <c r="P334" s="22"/>
      <c r="Q334" s="22"/>
      <c r="R334" s="22"/>
      <c r="S334" s="23"/>
      <c r="T334" s="22"/>
      <c r="U334" s="23"/>
      <c r="V334" s="22"/>
      <c r="W334" s="22"/>
      <c r="X334" s="22"/>
      <c r="Y334" s="22"/>
      <c r="Z334" s="23"/>
      <c r="AA334" s="23"/>
      <c r="AB334" s="40"/>
      <c r="AC334" s="41"/>
      <c r="AD334" s="40"/>
      <c r="AE334" s="40"/>
      <c r="AF334" s="40"/>
      <c r="AG334" s="40"/>
      <c r="AJ334" s="22"/>
    </row>
    <row r="335" spans="1:36" s="30" customFormat="1" ht="20" customHeight="1">
      <c r="A335" s="22"/>
      <c r="C335" s="22"/>
      <c r="D335" s="23"/>
      <c r="E335" s="23"/>
      <c r="F335" s="23"/>
      <c r="G335" s="23"/>
      <c r="H335" s="23"/>
      <c r="I335" s="23"/>
      <c r="J335" s="23"/>
      <c r="O335" s="22"/>
      <c r="P335" s="22"/>
      <c r="Q335" s="22"/>
      <c r="R335" s="22"/>
      <c r="S335" s="23"/>
      <c r="T335" s="22"/>
      <c r="U335" s="23"/>
      <c r="V335" s="22"/>
      <c r="W335" s="22"/>
      <c r="X335" s="22"/>
      <c r="Y335" s="22"/>
      <c r="Z335" s="23"/>
      <c r="AA335" s="23"/>
      <c r="AB335" s="40"/>
      <c r="AC335" s="41"/>
      <c r="AD335" s="40"/>
      <c r="AE335" s="40"/>
      <c r="AF335" s="40"/>
      <c r="AG335" s="40"/>
      <c r="AJ335" s="22"/>
    </row>
    <row r="336" spans="1:36" s="30" customFormat="1" ht="20" customHeight="1">
      <c r="A336" s="22"/>
      <c r="C336" s="22"/>
      <c r="D336" s="23"/>
      <c r="E336" s="23"/>
      <c r="F336" s="23"/>
      <c r="G336" s="23"/>
      <c r="H336" s="23"/>
      <c r="I336" s="23"/>
      <c r="J336" s="23"/>
      <c r="O336" s="22"/>
      <c r="P336" s="22"/>
      <c r="Q336" s="22"/>
      <c r="R336" s="22"/>
      <c r="S336" s="23"/>
      <c r="T336" s="22"/>
      <c r="U336" s="23"/>
      <c r="V336" s="22"/>
      <c r="W336" s="22"/>
      <c r="X336" s="22"/>
      <c r="Y336" s="22"/>
      <c r="Z336" s="23"/>
      <c r="AA336" s="23"/>
      <c r="AB336" s="40"/>
      <c r="AC336" s="41"/>
      <c r="AD336" s="40"/>
      <c r="AE336" s="40"/>
      <c r="AF336" s="40"/>
      <c r="AG336" s="40"/>
      <c r="AJ336" s="22"/>
    </row>
    <row r="337" spans="1:36" s="30" customFormat="1" ht="20" customHeight="1">
      <c r="A337" s="22"/>
      <c r="C337" s="22"/>
      <c r="D337" s="23"/>
      <c r="E337" s="23"/>
      <c r="F337" s="23"/>
      <c r="G337" s="23"/>
      <c r="H337" s="23"/>
      <c r="I337" s="23"/>
      <c r="J337" s="23"/>
      <c r="O337" s="22"/>
      <c r="P337" s="22"/>
      <c r="Q337" s="22"/>
      <c r="R337" s="22"/>
      <c r="S337" s="23"/>
      <c r="T337" s="22"/>
      <c r="U337" s="23"/>
      <c r="V337" s="22"/>
      <c r="W337" s="22"/>
      <c r="X337" s="22"/>
      <c r="Y337" s="22"/>
      <c r="Z337" s="23"/>
      <c r="AA337" s="23"/>
      <c r="AB337" s="40"/>
      <c r="AC337" s="41"/>
      <c r="AD337" s="40"/>
      <c r="AE337" s="40"/>
      <c r="AF337" s="40"/>
      <c r="AG337" s="40"/>
      <c r="AH337" s="30"/>
      <c r="AJ337" s="22"/>
    </row>
    <row r="338" spans="1:36" s="30" customFormat="1" ht="20" customHeight="1">
      <c r="A338" s="22"/>
      <c r="B338" s="30"/>
      <c r="C338" s="22"/>
      <c r="D338" s="23"/>
      <c r="E338" s="23"/>
      <c r="F338" s="23"/>
      <c r="G338" s="23"/>
      <c r="H338" s="23"/>
      <c r="I338" s="23"/>
      <c r="J338" s="23"/>
      <c r="K338" s="30"/>
      <c r="L338" s="30"/>
      <c r="M338" s="30"/>
      <c r="N338" s="30"/>
      <c r="O338" s="22"/>
      <c r="P338" s="22"/>
      <c r="Q338" s="22"/>
      <c r="R338" s="22"/>
      <c r="S338" s="23"/>
      <c r="T338" s="22"/>
      <c r="U338" s="23"/>
      <c r="V338" s="22"/>
      <c r="W338" s="22"/>
      <c r="X338" s="22"/>
      <c r="Y338" s="22"/>
      <c r="Z338" s="23"/>
      <c r="AA338" s="23"/>
      <c r="AB338" s="40"/>
      <c r="AC338" s="41"/>
      <c r="AD338" s="40"/>
      <c r="AE338" s="40"/>
      <c r="AF338" s="40"/>
      <c r="AG338" s="40"/>
      <c r="AJ338" s="22"/>
    </row>
    <row r="339" spans="1:36" s="30" customFormat="1" ht="20" customHeight="1">
      <c r="A339" s="22"/>
      <c r="B339" s="30"/>
      <c r="C339" s="22"/>
      <c r="D339" s="23"/>
      <c r="E339" s="23"/>
      <c r="F339" s="23"/>
      <c r="G339" s="23"/>
      <c r="H339" s="23"/>
      <c r="I339" s="23"/>
      <c r="J339" s="23"/>
      <c r="K339" s="30"/>
      <c r="L339" s="30"/>
      <c r="M339" s="30"/>
      <c r="N339" s="30"/>
      <c r="O339" s="22"/>
      <c r="P339" s="22"/>
      <c r="Q339" s="22"/>
      <c r="R339" s="22"/>
      <c r="S339" s="23"/>
      <c r="T339" s="22"/>
      <c r="U339" s="23"/>
      <c r="V339" s="22"/>
      <c r="W339" s="22"/>
      <c r="X339" s="22"/>
      <c r="Y339" s="22"/>
      <c r="Z339" s="23"/>
      <c r="AA339" s="23"/>
      <c r="AB339" s="40"/>
      <c r="AC339" s="41"/>
      <c r="AD339" s="40"/>
      <c r="AE339" s="40"/>
      <c r="AF339" s="40"/>
      <c r="AG339" s="40"/>
      <c r="AJ339" s="22"/>
    </row>
    <row r="340" spans="1:36" s="30" customFormat="1" ht="20" customHeight="1">
      <c r="A340" s="22"/>
      <c r="B340" s="30"/>
      <c r="C340" s="22"/>
      <c r="D340" s="23"/>
      <c r="E340" s="23"/>
      <c r="F340" s="23"/>
      <c r="G340" s="23"/>
      <c r="H340" s="23"/>
      <c r="I340" s="23"/>
      <c r="J340" s="23"/>
      <c r="K340" s="30"/>
      <c r="L340" s="30"/>
      <c r="M340" s="30"/>
      <c r="N340" s="30"/>
      <c r="O340" s="22"/>
      <c r="P340" s="22"/>
      <c r="Q340" s="22"/>
      <c r="R340" s="22"/>
      <c r="S340" s="23"/>
      <c r="T340" s="22"/>
      <c r="U340" s="23"/>
      <c r="V340" s="22"/>
      <c r="W340" s="22"/>
      <c r="X340" s="22"/>
      <c r="Y340" s="22"/>
      <c r="Z340" s="23"/>
      <c r="AA340" s="23"/>
      <c r="AB340" s="40"/>
      <c r="AC340" s="41"/>
      <c r="AD340" s="40"/>
      <c r="AE340" s="40"/>
      <c r="AF340" s="40"/>
      <c r="AG340" s="40"/>
      <c r="AH340" s="30"/>
      <c r="AJ340" s="22"/>
    </row>
    <row r="341" spans="1:36" s="30" customFormat="1" ht="20" customHeight="1">
      <c r="A341" s="22"/>
      <c r="C341" s="22"/>
      <c r="D341" s="23"/>
      <c r="E341" s="23"/>
      <c r="F341" s="23"/>
      <c r="G341" s="23"/>
      <c r="H341" s="23"/>
      <c r="I341" s="23"/>
      <c r="J341" s="23"/>
      <c r="O341" s="22"/>
      <c r="P341" s="22"/>
      <c r="Q341" s="22"/>
      <c r="R341" s="22"/>
      <c r="S341" s="23"/>
      <c r="T341" s="22"/>
      <c r="U341" s="23"/>
      <c r="V341" s="22"/>
      <c r="W341" s="22"/>
      <c r="X341" s="22"/>
      <c r="Y341" s="22"/>
      <c r="Z341" s="23"/>
      <c r="AA341" s="23"/>
      <c r="AB341" s="40"/>
      <c r="AC341" s="41"/>
      <c r="AD341" s="40"/>
      <c r="AE341" s="40"/>
      <c r="AF341" s="40"/>
      <c r="AG341" s="40"/>
      <c r="AJ341" s="22"/>
    </row>
    <row r="342" spans="1:36" s="30" customFormat="1" ht="20" customHeight="1">
      <c r="A342" s="22"/>
      <c r="C342" s="22"/>
      <c r="D342" s="23"/>
      <c r="E342" s="23"/>
      <c r="F342" s="23"/>
      <c r="G342" s="23"/>
      <c r="H342" s="23"/>
      <c r="I342" s="23"/>
      <c r="J342" s="23"/>
      <c r="O342" s="22"/>
      <c r="P342" s="22"/>
      <c r="Q342" s="22"/>
      <c r="R342" s="22"/>
      <c r="S342" s="23"/>
      <c r="T342" s="22"/>
      <c r="U342" s="23"/>
      <c r="V342" s="22"/>
      <c r="W342" s="22"/>
      <c r="X342" s="22"/>
      <c r="Y342" s="22"/>
      <c r="Z342" s="23"/>
      <c r="AA342" s="23"/>
      <c r="AB342" s="40"/>
      <c r="AC342" s="41"/>
      <c r="AD342" s="40"/>
      <c r="AE342" s="40"/>
      <c r="AF342" s="40"/>
      <c r="AG342" s="40"/>
      <c r="AJ342" s="22"/>
    </row>
    <row r="343" spans="1:36" s="30" customFormat="1" ht="20" customHeight="1">
      <c r="A343" s="22"/>
      <c r="C343" s="22"/>
      <c r="D343" s="23"/>
      <c r="E343" s="23"/>
      <c r="F343" s="23"/>
      <c r="G343" s="23"/>
      <c r="H343" s="23"/>
      <c r="I343" s="23"/>
      <c r="J343" s="23"/>
      <c r="O343" s="22"/>
      <c r="P343" s="22"/>
      <c r="Q343" s="22"/>
      <c r="R343" s="22"/>
      <c r="S343" s="23"/>
      <c r="T343" s="22"/>
      <c r="U343" s="23"/>
      <c r="V343" s="22"/>
      <c r="W343" s="22"/>
      <c r="X343" s="22"/>
      <c r="Y343" s="22"/>
      <c r="Z343" s="23"/>
      <c r="AA343" s="23"/>
      <c r="AB343" s="40"/>
      <c r="AC343" s="41"/>
      <c r="AD343" s="40"/>
      <c r="AE343" s="40"/>
      <c r="AF343" s="40"/>
      <c r="AG343" s="40"/>
      <c r="AJ343" s="22"/>
    </row>
    <row r="344" spans="1:36" s="30" customFormat="1" ht="20" customHeight="1">
      <c r="A344" s="22"/>
      <c r="C344" s="22"/>
      <c r="D344" s="23"/>
      <c r="E344" s="23"/>
      <c r="F344" s="23"/>
      <c r="G344" s="23"/>
      <c r="H344" s="23"/>
      <c r="I344" s="23"/>
      <c r="J344" s="23"/>
      <c r="O344" s="22"/>
      <c r="P344" s="22"/>
      <c r="Q344" s="22"/>
      <c r="R344" s="22"/>
      <c r="S344" s="23"/>
      <c r="T344" s="22"/>
      <c r="U344" s="23"/>
      <c r="V344" s="22"/>
      <c r="W344" s="22"/>
      <c r="X344" s="22"/>
      <c r="Y344" s="22"/>
      <c r="Z344" s="23"/>
      <c r="AA344" s="23"/>
      <c r="AB344" s="40"/>
      <c r="AC344" s="41"/>
      <c r="AD344" s="40"/>
      <c r="AE344" s="40"/>
      <c r="AF344" s="40"/>
      <c r="AG344" s="40"/>
      <c r="AJ344" s="22"/>
    </row>
    <row r="345" spans="1:36" s="30" customFormat="1" ht="20" customHeight="1">
      <c r="A345" s="22"/>
      <c r="C345" s="22"/>
      <c r="D345" s="23"/>
      <c r="E345" s="23"/>
      <c r="F345" s="23"/>
      <c r="G345" s="23"/>
      <c r="H345" s="23"/>
      <c r="I345" s="23"/>
      <c r="J345" s="23"/>
      <c r="O345" s="22"/>
      <c r="P345" s="22"/>
      <c r="Q345" s="22"/>
      <c r="R345" s="22"/>
      <c r="S345" s="23"/>
      <c r="T345" s="22"/>
      <c r="U345" s="23"/>
      <c r="V345" s="22"/>
      <c r="W345" s="22"/>
      <c r="X345" s="22"/>
      <c r="Y345" s="22"/>
      <c r="Z345" s="23"/>
      <c r="AA345" s="23"/>
      <c r="AB345" s="40"/>
      <c r="AC345" s="41"/>
      <c r="AD345" s="40"/>
      <c r="AE345" s="40"/>
      <c r="AF345" s="40"/>
      <c r="AG345" s="40"/>
      <c r="AJ345" s="22"/>
    </row>
    <row r="346" spans="1:36" s="30" customFormat="1" ht="20" customHeight="1">
      <c r="A346" s="22"/>
      <c r="C346" s="22"/>
      <c r="D346" s="23"/>
      <c r="E346" s="23"/>
      <c r="F346" s="23"/>
      <c r="G346" s="23"/>
      <c r="H346" s="23"/>
      <c r="I346" s="23"/>
      <c r="J346" s="23"/>
      <c r="O346" s="22"/>
      <c r="P346" s="22"/>
      <c r="Q346" s="22"/>
      <c r="R346" s="22"/>
      <c r="S346" s="23"/>
      <c r="T346" s="22"/>
      <c r="U346" s="23"/>
      <c r="V346" s="22"/>
      <c r="W346" s="22"/>
      <c r="X346" s="22"/>
      <c r="Y346" s="22"/>
      <c r="Z346" s="23"/>
      <c r="AA346" s="23"/>
      <c r="AB346" s="40"/>
      <c r="AC346" s="41"/>
      <c r="AD346" s="40"/>
      <c r="AE346" s="40"/>
      <c r="AF346" s="40"/>
      <c r="AG346" s="40"/>
      <c r="AJ346" s="22"/>
    </row>
    <row r="347" spans="1:36" s="30" customFormat="1" ht="20" customHeight="1">
      <c r="A347" s="22"/>
      <c r="C347" s="22"/>
      <c r="D347" s="23"/>
      <c r="E347" s="23"/>
      <c r="F347" s="23"/>
      <c r="G347" s="23"/>
      <c r="H347" s="23"/>
      <c r="I347" s="23"/>
      <c r="J347" s="23"/>
      <c r="O347" s="22"/>
      <c r="P347" s="22"/>
      <c r="Q347" s="22"/>
      <c r="R347" s="22"/>
      <c r="S347" s="23"/>
      <c r="T347" s="22"/>
      <c r="U347" s="23"/>
      <c r="V347" s="22"/>
      <c r="W347" s="22"/>
      <c r="X347" s="22"/>
      <c r="Y347" s="22"/>
      <c r="Z347" s="23"/>
      <c r="AA347" s="23"/>
      <c r="AB347" s="40"/>
      <c r="AC347" s="41"/>
      <c r="AD347" s="40"/>
      <c r="AE347" s="40"/>
      <c r="AF347" s="40"/>
      <c r="AG347" s="40"/>
      <c r="AJ347" s="22"/>
    </row>
    <row r="348" spans="1:36" s="30" customFormat="1" ht="20" customHeight="1">
      <c r="A348" s="22"/>
      <c r="C348" s="22"/>
      <c r="D348" s="23"/>
      <c r="E348" s="23"/>
      <c r="F348" s="23"/>
      <c r="G348" s="23"/>
      <c r="H348" s="23"/>
      <c r="I348" s="23"/>
      <c r="J348" s="23"/>
      <c r="O348" s="22"/>
      <c r="P348" s="22"/>
      <c r="Q348" s="22"/>
      <c r="R348" s="22"/>
      <c r="S348" s="23"/>
      <c r="T348" s="22"/>
      <c r="U348" s="23"/>
      <c r="V348" s="22"/>
      <c r="W348" s="22"/>
      <c r="X348" s="22"/>
      <c r="Y348" s="22"/>
      <c r="Z348" s="23"/>
      <c r="AA348" s="23"/>
      <c r="AB348" s="40"/>
      <c r="AC348" s="41"/>
      <c r="AD348" s="40"/>
      <c r="AE348" s="40"/>
      <c r="AF348" s="40"/>
      <c r="AG348" s="40"/>
      <c r="AJ348" s="22"/>
    </row>
    <row r="349" spans="1:36" s="30" customFormat="1" ht="20" customHeight="1">
      <c r="A349" s="22"/>
      <c r="C349" s="22"/>
      <c r="D349" s="23"/>
      <c r="E349" s="23"/>
      <c r="F349" s="23"/>
      <c r="G349" s="23"/>
      <c r="H349" s="23"/>
      <c r="I349" s="23"/>
      <c r="J349" s="23"/>
      <c r="O349" s="22"/>
      <c r="P349" s="22"/>
      <c r="Q349" s="22"/>
      <c r="R349" s="22"/>
      <c r="S349" s="23"/>
      <c r="T349" s="22"/>
      <c r="U349" s="23"/>
      <c r="V349" s="22"/>
      <c r="W349" s="22"/>
      <c r="X349" s="22"/>
      <c r="Y349" s="22"/>
      <c r="Z349" s="23"/>
      <c r="AA349" s="23"/>
      <c r="AB349" s="40"/>
      <c r="AC349" s="41"/>
      <c r="AD349" s="40"/>
      <c r="AE349" s="40"/>
      <c r="AF349" s="40"/>
      <c r="AG349" s="40"/>
      <c r="AJ349" s="22"/>
    </row>
    <row r="350" spans="1:36" s="30" customFormat="1" ht="20" customHeight="1">
      <c r="A350" s="22"/>
      <c r="C350" s="22"/>
      <c r="D350" s="23"/>
      <c r="E350" s="23"/>
      <c r="F350" s="23"/>
      <c r="G350" s="23"/>
      <c r="H350" s="23"/>
      <c r="I350" s="23"/>
      <c r="J350" s="23"/>
      <c r="O350" s="22"/>
      <c r="P350" s="22"/>
      <c r="Q350" s="22"/>
      <c r="R350" s="22"/>
      <c r="S350" s="23"/>
      <c r="T350" s="22"/>
      <c r="U350" s="23"/>
      <c r="V350" s="22"/>
      <c r="W350" s="22"/>
      <c r="X350" s="22"/>
      <c r="Y350" s="22"/>
      <c r="Z350" s="23"/>
      <c r="AA350" s="23"/>
      <c r="AB350" s="40"/>
      <c r="AC350" s="41"/>
      <c r="AD350" s="40"/>
      <c r="AE350" s="40"/>
      <c r="AF350" s="40"/>
      <c r="AG350" s="40"/>
      <c r="AJ350" s="22"/>
    </row>
    <row r="351" spans="1:36" s="30" customFormat="1" ht="20" customHeight="1">
      <c r="A351" s="22"/>
      <c r="C351" s="22"/>
      <c r="D351" s="23"/>
      <c r="E351" s="23"/>
      <c r="F351" s="23"/>
      <c r="G351" s="23"/>
      <c r="H351" s="23"/>
      <c r="I351" s="23"/>
      <c r="J351" s="23"/>
      <c r="O351" s="22"/>
      <c r="P351" s="22"/>
      <c r="Q351" s="22"/>
      <c r="R351" s="22"/>
      <c r="S351" s="23"/>
      <c r="T351" s="22"/>
      <c r="U351" s="23"/>
      <c r="V351" s="22"/>
      <c r="W351" s="22"/>
      <c r="X351" s="22"/>
      <c r="Y351" s="22"/>
      <c r="Z351" s="23"/>
      <c r="AA351" s="23"/>
      <c r="AB351" s="40"/>
      <c r="AC351" s="41"/>
      <c r="AD351" s="40"/>
      <c r="AE351" s="40"/>
      <c r="AF351" s="40"/>
      <c r="AG351" s="40"/>
      <c r="AJ351" s="22"/>
    </row>
    <row r="352" spans="1:36" s="30" customFormat="1" ht="20" customHeight="1">
      <c r="A352" s="22"/>
      <c r="C352" s="22"/>
      <c r="D352" s="23"/>
      <c r="E352" s="23"/>
      <c r="F352" s="23"/>
      <c r="G352" s="23"/>
      <c r="H352" s="23"/>
      <c r="I352" s="23"/>
      <c r="J352" s="23"/>
      <c r="O352" s="22"/>
      <c r="P352" s="22"/>
      <c r="Q352" s="22"/>
      <c r="R352" s="22"/>
      <c r="S352" s="23"/>
      <c r="T352" s="22"/>
      <c r="U352" s="23"/>
      <c r="V352" s="22"/>
      <c r="W352" s="22"/>
      <c r="X352" s="22"/>
      <c r="Y352" s="22"/>
      <c r="Z352" s="23"/>
      <c r="AA352" s="23"/>
      <c r="AB352" s="40"/>
      <c r="AC352" s="41"/>
      <c r="AD352" s="40"/>
      <c r="AE352" s="40"/>
      <c r="AF352" s="40"/>
      <c r="AG352" s="40"/>
      <c r="AJ352" s="22"/>
    </row>
    <row r="353" spans="1:36" s="30" customFormat="1" ht="20" customHeight="1">
      <c r="A353" s="22"/>
      <c r="C353" s="22"/>
      <c r="D353" s="23"/>
      <c r="E353" s="23"/>
      <c r="F353" s="23"/>
      <c r="G353" s="23"/>
      <c r="H353" s="23"/>
      <c r="I353" s="23"/>
      <c r="J353" s="23"/>
      <c r="O353" s="22"/>
      <c r="P353" s="22"/>
      <c r="Q353" s="22"/>
      <c r="R353" s="22"/>
      <c r="S353" s="23"/>
      <c r="T353" s="22"/>
      <c r="U353" s="23"/>
      <c r="V353" s="22"/>
      <c r="W353" s="22"/>
      <c r="X353" s="22"/>
      <c r="Y353" s="22"/>
      <c r="Z353" s="23"/>
      <c r="AA353" s="23"/>
      <c r="AB353" s="40"/>
      <c r="AC353" s="41"/>
      <c r="AD353" s="40"/>
      <c r="AE353" s="40"/>
      <c r="AF353" s="40"/>
      <c r="AG353" s="40"/>
      <c r="AJ353" s="22"/>
    </row>
    <row r="354" spans="1:36" s="30" customFormat="1" ht="20" customHeight="1">
      <c r="A354" s="22"/>
      <c r="C354" s="22"/>
      <c r="D354" s="23"/>
      <c r="E354" s="23"/>
      <c r="F354" s="23"/>
      <c r="G354" s="23"/>
      <c r="H354" s="23"/>
      <c r="I354" s="23"/>
      <c r="J354" s="23"/>
      <c r="O354" s="22"/>
      <c r="P354" s="22"/>
      <c r="Q354" s="22"/>
      <c r="R354" s="22"/>
      <c r="S354" s="23"/>
      <c r="T354" s="22"/>
      <c r="U354" s="23"/>
      <c r="V354" s="22"/>
      <c r="W354" s="22"/>
      <c r="X354" s="22"/>
      <c r="Y354" s="22"/>
      <c r="Z354" s="23"/>
      <c r="AA354" s="23"/>
      <c r="AB354" s="40"/>
      <c r="AC354" s="41"/>
      <c r="AD354" s="40"/>
      <c r="AE354" s="40"/>
      <c r="AF354" s="40"/>
      <c r="AG354" s="40"/>
      <c r="AJ354" s="22"/>
    </row>
    <row r="355" spans="1:36" s="30" customFormat="1" ht="20" customHeight="1">
      <c r="A355" s="22"/>
      <c r="C355" s="22"/>
      <c r="D355" s="23"/>
      <c r="E355" s="23"/>
      <c r="F355" s="23"/>
      <c r="G355" s="23"/>
      <c r="H355" s="23"/>
      <c r="I355" s="23"/>
      <c r="J355" s="23"/>
      <c r="O355" s="22"/>
      <c r="P355" s="22"/>
      <c r="Q355" s="22"/>
      <c r="R355" s="22"/>
      <c r="S355" s="23"/>
      <c r="T355" s="22"/>
      <c r="U355" s="23"/>
      <c r="V355" s="22"/>
      <c r="W355" s="22"/>
      <c r="X355" s="22"/>
      <c r="Y355" s="22"/>
      <c r="Z355" s="23"/>
      <c r="AA355" s="23"/>
      <c r="AB355" s="40"/>
      <c r="AC355" s="41"/>
      <c r="AD355" s="40"/>
      <c r="AE355" s="40"/>
      <c r="AF355" s="40"/>
      <c r="AG355" s="40"/>
      <c r="AJ355" s="22"/>
    </row>
    <row r="356" spans="1:36" s="30" customFormat="1" ht="20" customHeight="1">
      <c r="A356" s="22"/>
      <c r="C356" s="22"/>
      <c r="D356" s="23"/>
      <c r="E356" s="23"/>
      <c r="F356" s="23"/>
      <c r="G356" s="23"/>
      <c r="H356" s="23"/>
      <c r="I356" s="23"/>
      <c r="J356" s="23"/>
      <c r="O356" s="22"/>
      <c r="P356" s="22"/>
      <c r="Q356" s="22"/>
      <c r="R356" s="22"/>
      <c r="S356" s="23"/>
      <c r="T356" s="22"/>
      <c r="U356" s="23"/>
      <c r="V356" s="22"/>
      <c r="W356" s="22"/>
      <c r="X356" s="22"/>
      <c r="Y356" s="22"/>
      <c r="Z356" s="23"/>
      <c r="AA356" s="23"/>
      <c r="AB356" s="40"/>
      <c r="AC356" s="41"/>
      <c r="AD356" s="40"/>
      <c r="AE356" s="40"/>
      <c r="AF356" s="40"/>
      <c r="AG356" s="40"/>
      <c r="AJ356" s="22"/>
    </row>
    <row r="357" spans="1:36" s="30" customFormat="1" ht="20" customHeight="1">
      <c r="A357" s="22"/>
      <c r="C357" s="22"/>
      <c r="D357" s="23"/>
      <c r="E357" s="23"/>
      <c r="F357" s="23"/>
      <c r="G357" s="23"/>
      <c r="H357" s="23"/>
      <c r="I357" s="23"/>
      <c r="J357" s="23"/>
      <c r="O357" s="22"/>
      <c r="P357" s="22"/>
      <c r="Q357" s="22"/>
      <c r="R357" s="22"/>
      <c r="S357" s="23"/>
      <c r="T357" s="22"/>
      <c r="U357" s="23"/>
      <c r="V357" s="22"/>
      <c r="W357" s="22"/>
      <c r="X357" s="22"/>
      <c r="Y357" s="22"/>
      <c r="Z357" s="23"/>
      <c r="AA357" s="23"/>
      <c r="AB357" s="40"/>
      <c r="AC357" s="41"/>
      <c r="AD357" s="40"/>
      <c r="AE357" s="40"/>
      <c r="AF357" s="40"/>
      <c r="AG357" s="40"/>
      <c r="AJ357" s="22"/>
    </row>
    <row r="358" spans="1:36" s="30" customFormat="1" ht="20" customHeight="1">
      <c r="A358" s="22"/>
      <c r="C358" s="22"/>
      <c r="D358" s="23"/>
      <c r="E358" s="23"/>
      <c r="F358" s="23"/>
      <c r="G358" s="23"/>
      <c r="H358" s="23"/>
      <c r="I358" s="23"/>
      <c r="J358" s="23"/>
      <c r="O358" s="22"/>
      <c r="P358" s="22"/>
      <c r="Q358" s="22"/>
      <c r="R358" s="22"/>
      <c r="S358" s="23"/>
      <c r="T358" s="22"/>
      <c r="U358" s="23"/>
      <c r="V358" s="22"/>
      <c r="W358" s="22"/>
      <c r="X358" s="22"/>
      <c r="Y358" s="22"/>
      <c r="Z358" s="23"/>
      <c r="AA358" s="23"/>
      <c r="AB358" s="40"/>
      <c r="AC358" s="41"/>
      <c r="AD358" s="40"/>
      <c r="AE358" s="40"/>
      <c r="AF358" s="40"/>
      <c r="AG358" s="40"/>
      <c r="AJ358" s="22"/>
    </row>
    <row r="359" spans="1:36" s="30" customFormat="1" ht="20" customHeight="1">
      <c r="A359" s="22"/>
      <c r="C359" s="22"/>
      <c r="D359" s="23"/>
      <c r="E359" s="23"/>
      <c r="F359" s="23"/>
      <c r="G359" s="23"/>
      <c r="H359" s="23"/>
      <c r="I359" s="23"/>
      <c r="J359" s="23"/>
      <c r="O359" s="22"/>
      <c r="P359" s="22"/>
      <c r="Q359" s="22"/>
      <c r="R359" s="22"/>
      <c r="S359" s="23"/>
      <c r="T359" s="22"/>
      <c r="U359" s="23"/>
      <c r="V359" s="22"/>
      <c r="W359" s="22"/>
      <c r="X359" s="22"/>
      <c r="Y359" s="22"/>
      <c r="Z359" s="23"/>
      <c r="AA359" s="23"/>
      <c r="AB359" s="40"/>
      <c r="AC359" s="41"/>
      <c r="AD359" s="40"/>
      <c r="AE359" s="40"/>
      <c r="AF359" s="40"/>
      <c r="AG359" s="40"/>
      <c r="AJ359" s="22"/>
    </row>
    <row r="360" spans="1:36" s="30" customFormat="1" ht="20" customHeight="1">
      <c r="A360" s="22"/>
      <c r="C360" s="22"/>
      <c r="D360" s="23"/>
      <c r="E360" s="23"/>
      <c r="F360" s="23"/>
      <c r="G360" s="23"/>
      <c r="H360" s="23"/>
      <c r="I360" s="23"/>
      <c r="J360" s="23"/>
      <c r="O360" s="22"/>
      <c r="P360" s="22"/>
      <c r="Q360" s="22"/>
      <c r="R360" s="22"/>
      <c r="S360" s="23"/>
      <c r="T360" s="22"/>
      <c r="U360" s="23"/>
      <c r="V360" s="22"/>
      <c r="W360" s="22"/>
      <c r="X360" s="22"/>
      <c r="Y360" s="22"/>
      <c r="Z360" s="23"/>
      <c r="AA360" s="23"/>
      <c r="AB360" s="40"/>
      <c r="AC360" s="41"/>
      <c r="AD360" s="40"/>
      <c r="AE360" s="40"/>
      <c r="AF360" s="40"/>
      <c r="AG360" s="40"/>
      <c r="AJ360" s="22"/>
    </row>
    <row r="361" spans="1:36" s="30" customFormat="1" ht="20" customHeight="1">
      <c r="A361" s="22"/>
      <c r="C361" s="22"/>
      <c r="D361" s="23"/>
      <c r="E361" s="23"/>
      <c r="F361" s="23"/>
      <c r="G361" s="23"/>
      <c r="H361" s="23"/>
      <c r="I361" s="23"/>
      <c r="J361" s="23"/>
      <c r="O361" s="22"/>
      <c r="P361" s="22"/>
      <c r="Q361" s="22"/>
      <c r="R361" s="22"/>
      <c r="S361" s="23"/>
      <c r="T361" s="22"/>
      <c r="U361" s="23"/>
      <c r="V361" s="22"/>
      <c r="W361" s="22"/>
      <c r="X361" s="22"/>
      <c r="Y361" s="22"/>
      <c r="Z361" s="23"/>
      <c r="AA361" s="23"/>
      <c r="AB361" s="40"/>
      <c r="AC361" s="41"/>
      <c r="AD361" s="40"/>
      <c r="AE361" s="40"/>
      <c r="AF361" s="40"/>
      <c r="AG361" s="40"/>
      <c r="AJ361" s="22"/>
    </row>
    <row r="362" spans="1:36" s="30" customFormat="1" ht="20" customHeight="1">
      <c r="A362" s="22"/>
      <c r="C362" s="22"/>
      <c r="D362" s="23"/>
      <c r="E362" s="23"/>
      <c r="F362" s="23"/>
      <c r="G362" s="23"/>
      <c r="H362" s="23"/>
      <c r="I362" s="23"/>
      <c r="J362" s="23"/>
      <c r="O362" s="22"/>
      <c r="P362" s="22"/>
      <c r="Q362" s="22"/>
      <c r="R362" s="22"/>
      <c r="S362" s="23"/>
      <c r="T362" s="22"/>
      <c r="U362" s="23"/>
      <c r="V362" s="22"/>
      <c r="W362" s="22"/>
      <c r="X362" s="22"/>
      <c r="Y362" s="22"/>
      <c r="Z362" s="23"/>
      <c r="AA362" s="23"/>
      <c r="AB362" s="40"/>
      <c r="AC362" s="41"/>
      <c r="AD362" s="40"/>
      <c r="AE362" s="40"/>
      <c r="AF362" s="40"/>
      <c r="AG362" s="40"/>
      <c r="AJ362" s="22"/>
    </row>
    <row r="363" spans="1:36" s="30" customFormat="1" ht="20" customHeight="1">
      <c r="A363" s="22"/>
      <c r="C363" s="22"/>
      <c r="D363" s="23"/>
      <c r="E363" s="23"/>
      <c r="F363" s="23"/>
      <c r="G363" s="23"/>
      <c r="H363" s="23"/>
      <c r="I363" s="23"/>
      <c r="J363" s="23"/>
      <c r="O363" s="22"/>
      <c r="P363" s="22"/>
      <c r="Q363" s="22"/>
      <c r="R363" s="22"/>
      <c r="S363" s="23"/>
      <c r="T363" s="22"/>
      <c r="U363" s="23"/>
      <c r="V363" s="22"/>
      <c r="W363" s="22"/>
      <c r="X363" s="22"/>
      <c r="Y363" s="22"/>
      <c r="Z363" s="23"/>
      <c r="AA363" s="23"/>
      <c r="AB363" s="40"/>
      <c r="AC363" s="41"/>
      <c r="AD363" s="40"/>
      <c r="AE363" s="40"/>
      <c r="AF363" s="40"/>
      <c r="AG363" s="40"/>
      <c r="AJ363" s="22"/>
    </row>
    <row r="364" spans="1:36" s="30" customFormat="1" ht="20" customHeight="1">
      <c r="A364" s="22"/>
      <c r="C364" s="22"/>
      <c r="D364" s="23"/>
      <c r="E364" s="23"/>
      <c r="F364" s="23"/>
      <c r="G364" s="23"/>
      <c r="H364" s="23"/>
      <c r="I364" s="23"/>
      <c r="J364" s="23"/>
      <c r="O364" s="22"/>
      <c r="P364" s="22"/>
      <c r="Q364" s="22"/>
      <c r="R364" s="22"/>
      <c r="S364" s="23"/>
      <c r="T364" s="22"/>
      <c r="U364" s="23"/>
      <c r="V364" s="22"/>
      <c r="W364" s="22"/>
      <c r="X364" s="22"/>
      <c r="Y364" s="22"/>
      <c r="Z364" s="23"/>
      <c r="AA364" s="23"/>
      <c r="AB364" s="40"/>
      <c r="AC364" s="41"/>
      <c r="AD364" s="40"/>
      <c r="AE364" s="40"/>
      <c r="AF364" s="40"/>
      <c r="AG364" s="40"/>
      <c r="AJ364" s="22"/>
    </row>
    <row r="365" spans="1:36" s="30" customFormat="1" ht="20" customHeight="1">
      <c r="A365" s="22"/>
      <c r="C365" s="22"/>
      <c r="D365" s="23"/>
      <c r="E365" s="23"/>
      <c r="F365" s="23"/>
      <c r="G365" s="23"/>
      <c r="H365" s="23"/>
      <c r="I365" s="23"/>
      <c r="J365" s="23"/>
      <c r="O365" s="22"/>
      <c r="P365" s="22"/>
      <c r="Q365" s="22"/>
      <c r="R365" s="22"/>
      <c r="S365" s="23"/>
      <c r="T365" s="22"/>
      <c r="U365" s="23"/>
      <c r="V365" s="22"/>
      <c r="W365" s="22"/>
      <c r="X365" s="22"/>
      <c r="Y365" s="22"/>
      <c r="Z365" s="23"/>
      <c r="AA365" s="23"/>
      <c r="AB365" s="40"/>
      <c r="AC365" s="41"/>
      <c r="AD365" s="40"/>
      <c r="AE365" s="40"/>
      <c r="AF365" s="40"/>
      <c r="AG365" s="40"/>
      <c r="AJ365" s="22"/>
    </row>
    <row r="366" spans="1:36" s="30" customFormat="1" ht="20" customHeight="1">
      <c r="A366" s="22"/>
      <c r="C366" s="22"/>
      <c r="D366" s="23"/>
      <c r="E366" s="23"/>
      <c r="F366" s="23"/>
      <c r="G366" s="23"/>
      <c r="H366" s="23"/>
      <c r="I366" s="23"/>
      <c r="J366" s="23"/>
      <c r="O366" s="22"/>
      <c r="P366" s="22"/>
      <c r="Q366" s="22"/>
      <c r="R366" s="22"/>
      <c r="S366" s="23"/>
      <c r="T366" s="22"/>
      <c r="U366" s="23"/>
      <c r="V366" s="22"/>
      <c r="W366" s="22"/>
      <c r="X366" s="22"/>
      <c r="Y366" s="22"/>
      <c r="Z366" s="23"/>
      <c r="AA366" s="23"/>
      <c r="AB366" s="40"/>
      <c r="AC366" s="41"/>
      <c r="AD366" s="40"/>
      <c r="AE366" s="40"/>
      <c r="AF366" s="40"/>
      <c r="AG366" s="40"/>
      <c r="AJ366" s="22"/>
    </row>
    <row r="367" spans="1:36" s="30" customFormat="1" ht="20" customHeight="1">
      <c r="A367" s="22"/>
      <c r="C367" s="22"/>
      <c r="D367" s="23"/>
      <c r="E367" s="23"/>
      <c r="F367" s="23"/>
      <c r="G367" s="23"/>
      <c r="H367" s="23"/>
      <c r="I367" s="23"/>
      <c r="J367" s="23"/>
      <c r="O367" s="22"/>
      <c r="P367" s="22"/>
      <c r="Q367" s="22"/>
      <c r="R367" s="22"/>
      <c r="S367" s="23"/>
      <c r="T367" s="22"/>
      <c r="U367" s="23"/>
      <c r="V367" s="22"/>
      <c r="W367" s="22"/>
      <c r="X367" s="22"/>
      <c r="Y367" s="22"/>
      <c r="Z367" s="23"/>
      <c r="AA367" s="23"/>
      <c r="AB367" s="40"/>
      <c r="AC367" s="41"/>
      <c r="AD367" s="40"/>
      <c r="AE367" s="40"/>
      <c r="AF367" s="40"/>
      <c r="AG367" s="40"/>
      <c r="AH367" s="30"/>
      <c r="AJ367" s="22"/>
    </row>
    <row r="368" spans="1:36" s="30" customFormat="1" ht="20" customHeight="1">
      <c r="A368" s="22"/>
      <c r="B368" s="30"/>
      <c r="C368" s="22"/>
      <c r="D368" s="23"/>
      <c r="E368" s="23"/>
      <c r="F368" s="23"/>
      <c r="G368" s="23"/>
      <c r="H368" s="23"/>
      <c r="I368" s="23"/>
      <c r="J368" s="23"/>
      <c r="K368" s="30"/>
      <c r="L368" s="30"/>
      <c r="M368" s="30"/>
      <c r="N368" s="30"/>
      <c r="O368" s="22"/>
      <c r="P368" s="22"/>
      <c r="Q368" s="22"/>
      <c r="R368" s="22"/>
      <c r="S368" s="23"/>
      <c r="T368" s="22"/>
      <c r="U368" s="23"/>
      <c r="V368" s="22"/>
      <c r="W368" s="22"/>
      <c r="X368" s="22"/>
      <c r="Y368" s="22"/>
      <c r="Z368" s="23"/>
      <c r="AA368" s="23"/>
      <c r="AB368" s="40"/>
      <c r="AC368" s="41"/>
      <c r="AD368" s="40"/>
      <c r="AE368" s="40"/>
      <c r="AF368" s="40"/>
      <c r="AG368" s="40"/>
      <c r="AJ368" s="22"/>
    </row>
    <row r="369" spans="1:36" s="30" customFormat="1" ht="20" customHeight="1">
      <c r="A369" s="22"/>
      <c r="B369" s="30"/>
      <c r="C369" s="22"/>
      <c r="D369" s="23"/>
      <c r="E369" s="23"/>
      <c r="F369" s="23"/>
      <c r="G369" s="23"/>
      <c r="H369" s="23"/>
      <c r="I369" s="23"/>
      <c r="J369" s="23"/>
      <c r="K369" s="30"/>
      <c r="L369" s="30"/>
      <c r="M369" s="30"/>
      <c r="N369" s="30"/>
      <c r="O369" s="22"/>
      <c r="P369" s="22"/>
      <c r="Q369" s="22"/>
      <c r="R369" s="22"/>
      <c r="S369" s="23"/>
      <c r="T369" s="22"/>
      <c r="U369" s="23"/>
      <c r="V369" s="22"/>
      <c r="W369" s="22"/>
      <c r="X369" s="22"/>
      <c r="Y369" s="22"/>
      <c r="Z369" s="23"/>
      <c r="AA369" s="23"/>
      <c r="AB369" s="40"/>
      <c r="AC369" s="41"/>
      <c r="AD369" s="40"/>
      <c r="AE369" s="40"/>
      <c r="AF369" s="40"/>
      <c r="AG369" s="40"/>
      <c r="AH369" s="30"/>
      <c r="AJ369" s="22"/>
    </row>
    <row r="370" spans="1:36" s="30" customFormat="1" ht="20" customHeight="1">
      <c r="A370" s="22"/>
      <c r="C370" s="22"/>
      <c r="D370" s="23"/>
      <c r="E370" s="23"/>
      <c r="F370" s="23"/>
      <c r="G370" s="23"/>
      <c r="H370" s="23"/>
      <c r="I370" s="23"/>
      <c r="J370" s="23"/>
      <c r="O370" s="22"/>
      <c r="P370" s="22"/>
      <c r="Q370" s="22"/>
      <c r="R370" s="22"/>
      <c r="S370" s="23"/>
      <c r="T370" s="22"/>
      <c r="U370" s="23"/>
      <c r="V370" s="22"/>
      <c r="W370" s="22"/>
      <c r="X370" s="22"/>
      <c r="Y370" s="22"/>
      <c r="Z370" s="23"/>
      <c r="AA370" s="23"/>
      <c r="AB370" s="40"/>
      <c r="AC370" s="41"/>
      <c r="AD370" s="40"/>
      <c r="AE370" s="40"/>
      <c r="AF370" s="40"/>
      <c r="AG370" s="40"/>
      <c r="AJ370" s="22"/>
    </row>
    <row r="371" spans="1:36" s="30" customFormat="1" ht="20" customHeight="1">
      <c r="A371" s="22"/>
      <c r="C371" s="22"/>
      <c r="D371" s="23"/>
      <c r="E371" s="23"/>
      <c r="F371" s="23"/>
      <c r="G371" s="23"/>
      <c r="H371" s="23"/>
      <c r="I371" s="23"/>
      <c r="J371" s="23"/>
      <c r="O371" s="22"/>
      <c r="P371" s="22"/>
      <c r="Q371" s="22"/>
      <c r="R371" s="22"/>
      <c r="S371" s="23"/>
      <c r="T371" s="22"/>
      <c r="U371" s="23"/>
      <c r="V371" s="22"/>
      <c r="W371" s="22"/>
      <c r="X371" s="22"/>
      <c r="Y371" s="22"/>
      <c r="Z371" s="23"/>
      <c r="AA371" s="23"/>
      <c r="AB371" s="40"/>
      <c r="AC371" s="41"/>
      <c r="AD371" s="40"/>
      <c r="AE371" s="40"/>
      <c r="AF371" s="40"/>
      <c r="AG371" s="40"/>
      <c r="AJ371" s="22"/>
    </row>
    <row r="372" spans="1:36" s="30" customFormat="1" ht="20" customHeight="1">
      <c r="A372" s="22"/>
      <c r="C372" s="22"/>
      <c r="D372" s="23"/>
      <c r="E372" s="23"/>
      <c r="F372" s="23"/>
      <c r="G372" s="23"/>
      <c r="H372" s="23"/>
      <c r="I372" s="23"/>
      <c r="J372" s="23"/>
      <c r="O372" s="22"/>
      <c r="P372" s="22"/>
      <c r="Q372" s="22"/>
      <c r="R372" s="22"/>
      <c r="S372" s="23"/>
      <c r="T372" s="22"/>
      <c r="U372" s="23"/>
      <c r="V372" s="22"/>
      <c r="W372" s="22"/>
      <c r="X372" s="22"/>
      <c r="Y372" s="22"/>
      <c r="Z372" s="23"/>
      <c r="AA372" s="23"/>
      <c r="AB372" s="40"/>
      <c r="AC372" s="41"/>
      <c r="AD372" s="40"/>
      <c r="AE372" s="40"/>
      <c r="AF372" s="40"/>
      <c r="AG372" s="40"/>
      <c r="AJ372" s="22"/>
    </row>
    <row r="373" spans="1:36" s="30" customFormat="1" ht="20" customHeight="1">
      <c r="A373" s="22"/>
      <c r="C373" s="22"/>
      <c r="D373" s="23"/>
      <c r="E373" s="23"/>
      <c r="F373" s="23"/>
      <c r="G373" s="23"/>
      <c r="H373" s="23"/>
      <c r="I373" s="23"/>
      <c r="J373" s="23"/>
      <c r="O373" s="22"/>
      <c r="P373" s="22"/>
      <c r="Q373" s="22"/>
      <c r="R373" s="22"/>
      <c r="S373" s="23"/>
      <c r="T373" s="22"/>
      <c r="U373" s="23"/>
      <c r="V373" s="22"/>
      <c r="W373" s="22"/>
      <c r="X373" s="22"/>
      <c r="Y373" s="22"/>
      <c r="Z373" s="23"/>
      <c r="AA373" s="23"/>
      <c r="AB373" s="40"/>
      <c r="AC373" s="41"/>
      <c r="AD373" s="40"/>
      <c r="AE373" s="40"/>
      <c r="AF373" s="40"/>
      <c r="AG373" s="40"/>
      <c r="AJ373" s="22"/>
    </row>
    <row r="374" spans="1:36" s="30" customFormat="1" ht="20" customHeight="1">
      <c r="A374" s="22"/>
      <c r="C374" s="22"/>
      <c r="D374" s="23"/>
      <c r="E374" s="23"/>
      <c r="F374" s="23"/>
      <c r="G374" s="23"/>
      <c r="H374" s="23"/>
      <c r="I374" s="23"/>
      <c r="J374" s="23"/>
      <c r="O374" s="22"/>
      <c r="P374" s="22"/>
      <c r="Q374" s="22"/>
      <c r="R374" s="22"/>
      <c r="S374" s="23"/>
      <c r="T374" s="22"/>
      <c r="U374" s="23"/>
      <c r="V374" s="22"/>
      <c r="W374" s="22"/>
      <c r="X374" s="22"/>
      <c r="Y374" s="22"/>
      <c r="Z374" s="23"/>
      <c r="AA374" s="23"/>
      <c r="AB374" s="40"/>
      <c r="AC374" s="41"/>
      <c r="AD374" s="40"/>
      <c r="AE374" s="40"/>
      <c r="AF374" s="40"/>
      <c r="AG374" s="40"/>
      <c r="AJ374" s="22"/>
    </row>
    <row r="375" spans="1:36" s="30" customFormat="1" ht="20" customHeight="1">
      <c r="A375" s="22"/>
      <c r="C375" s="22"/>
      <c r="D375" s="23"/>
      <c r="E375" s="23"/>
      <c r="F375" s="23"/>
      <c r="G375" s="23"/>
      <c r="H375" s="23"/>
      <c r="I375" s="23"/>
      <c r="J375" s="23"/>
      <c r="O375" s="22"/>
      <c r="P375" s="22"/>
      <c r="Q375" s="22"/>
      <c r="R375" s="22"/>
      <c r="S375" s="23"/>
      <c r="T375" s="22"/>
      <c r="U375" s="23"/>
      <c r="V375" s="22"/>
      <c r="W375" s="22"/>
      <c r="X375" s="22"/>
      <c r="Y375" s="22"/>
      <c r="Z375" s="23"/>
      <c r="AA375" s="23"/>
      <c r="AB375" s="40"/>
      <c r="AC375" s="41"/>
      <c r="AD375" s="40"/>
      <c r="AE375" s="40"/>
      <c r="AF375" s="40"/>
      <c r="AG375" s="40"/>
      <c r="AJ375" s="22"/>
    </row>
  </sheetData>
  <sheetCalcPr fullCalcOnLoad="1"/>
  <mergeCells count="26">
    <mergeCell ref="O12:P12"/>
    <mergeCell ref="O23:P23"/>
    <mergeCell ref="O34:P34"/>
    <mergeCell ref="O45:P45"/>
    <mergeCell ref="O56:P56"/>
    <mergeCell ref="O67:P67"/>
    <mergeCell ref="O78:P78"/>
    <mergeCell ref="O89:P89"/>
    <mergeCell ref="O100:P100"/>
    <mergeCell ref="O111:P111"/>
    <mergeCell ref="O122:P122"/>
    <mergeCell ref="O133:P133"/>
    <mergeCell ref="O144:P144"/>
    <mergeCell ref="O155:P155"/>
    <mergeCell ref="O166:P166"/>
    <mergeCell ref="O177:P177"/>
    <mergeCell ref="O188:P188"/>
    <mergeCell ref="O199:P199"/>
    <mergeCell ref="O210:P210"/>
    <mergeCell ref="O221:P221"/>
    <mergeCell ref="O232:P232"/>
    <mergeCell ref="O243:P243"/>
    <mergeCell ref="O254:P254"/>
    <mergeCell ref="O265:P265"/>
    <mergeCell ref="O276:P276"/>
    <mergeCell ref="O287:P287"/>
  </mergeCells>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D12"/>
  <sheetViews>
    <sheetView workbookViewId="0">
      <selection activeCell="A1" sqref="$A1:$XFD1048576"/>
    </sheetView>
  </sheetViews>
  <sheetFormatPr baseColWidth="8" defaultColWidth="9" defaultRowHeight="13.5"/>
  <sheetData>
    <row r="1" spans="1:30" ht="27">
      <c r="A1" s="22" t="s">
        <v>50885</v>
      </c>
      <c r="B1" s="22" t="s">
        <v>1</v>
      </c>
      <c r="C1" s="22" t="s">
        <v>50906</v>
      </c>
      <c r="D1" s="23" t="s">
        <v>50880</v>
      </c>
      <c r="E1" s="23" t="s">
        <v>50889</v>
      </c>
      <c r="F1" s="23" t="s">
        <v>50907</v>
      </c>
      <c r="G1" s="23" t="s">
        <v>50891</v>
      </c>
      <c r="H1" s="23" t="s">
        <v>50908</v>
      </c>
      <c r="I1" s="23" t="s">
        <v>49918</v>
      </c>
      <c r="J1" s="24" t="s">
        <v>50909</v>
      </c>
      <c r="K1" s="22"/>
      <c r="L1" s="22"/>
      <c r="M1" s="22"/>
      <c r="N1" s="22"/>
      <c r="O1" s="25" t="s">
        <v>50885</v>
      </c>
      <c r="P1" s="25" t="s">
        <v>1</v>
      </c>
      <c r="Q1" s="25" t="s">
        <v>50906</v>
      </c>
      <c r="R1" s="25" t="s">
        <v>50880</v>
      </c>
      <c r="S1" s="25" t="s">
        <v>50889</v>
      </c>
      <c r="T1" s="25" t="s">
        <v>50907</v>
      </c>
      <c r="U1" s="25" t="s">
        <v>50891</v>
      </c>
      <c r="V1" s="25" t="s">
        <v>50910</v>
      </c>
      <c r="W1" s="25" t="s">
        <v>50911</v>
      </c>
      <c r="X1" s="25" t="s">
        <v>49918</v>
      </c>
      <c r="Y1" s="25" t="s">
        <v>50912</v>
      </c>
      <c r="Z1" s="25" t="s">
        <v>50908</v>
      </c>
      <c r="AA1" s="25" t="s">
        <v>50909</v>
      </c>
      <c r="AB1" s="26" t="s">
        <v>50913</v>
      </c>
      <c r="AC1" s="27" t="s">
        <v>50914</v>
      </c>
      <c r="AD1" s="28" t="s">
        <v>50916</v>
      </c>
    </row>
    <row r="2" spans="1:30" ht="13.5" customHeight="1">
      <c r="A2" s="29">
        <v>46169</v>
      </c>
      <c r="B2" s="30" t="s">
        <v>7</v>
      </c>
      <c r="C2" s="22">
        <v>1</v>
      </c>
      <c r="D2" s="23">
        <v>409.98</v>
      </c>
      <c r="E2" s="23">
        <v>37.34300000000004</v>
      </c>
      <c r="F2" s="23">
        <v>4.3</v>
      </c>
      <c r="G2" s="23">
        <v>33.04300000000004</v>
      </c>
      <c r="H2" s="23">
        <v>625.97</v>
      </c>
      <c r="I2" s="23">
        <v>0</v>
      </c>
      <c r="J2" s="23">
        <v>78.01300000000006</v>
      </c>
      <c r="K2" s="30"/>
      <c r="L2" s="30"/>
      <c r="M2" s="30"/>
      <c r="N2" s="30"/>
      <c r="O2" s="31">
        <v>46169</v>
      </c>
      <c r="P2" s="32" t="s">
        <v>7</v>
      </c>
      <c r="Q2" s="32">
        <f>SUMIFS($C:$C,$A:$A,O2,$B:$B,P2)</f>
        <v/>
      </c>
      <c r="R2" s="33">
        <f>SUMIFS($D:$D,$A:$A,O2,$B:$B,P2)</f>
        <v/>
      </c>
      <c r="S2" s="33">
        <f>SUMIFS($E:$E,$A:$A,O2,$B:$B,P2)</f>
        <v/>
      </c>
      <c r="T2" s="32">
        <f>SUMIFS($F:$F,$A:$A,O2,$B:$B,P2)</f>
        <v/>
      </c>
      <c r="U2" s="33">
        <f>S2-T2</f>
        <v/>
      </c>
      <c r="V2" s="34">
        <f>IFERROR(T2/R2,0)</f>
        <v/>
      </c>
      <c r="W2" s="34">
        <f>IFERROR(U2/R2,0)</f>
        <v/>
      </c>
      <c r="X2" s="32">
        <f>SUMIFS($I:$I,$A:$A,O2,$B:$B,P2)</f>
        <v/>
      </c>
      <c r="Y2" s="34">
        <f>IFERROR(X2/(Z2+X2),0)</f>
        <v/>
      </c>
      <c r="Z2" s="33">
        <f>SUMIFS($H:$H,$A:$A,O2,$B:$B,P2)</f>
        <v/>
      </c>
      <c r="AA2" s="33">
        <f>SUMIFS($J:$J,$A:$A,O2,$B:$B,P2)</f>
        <v/>
      </c>
      <c r="AB2" s="33">
        <f>AA2-T2</f>
        <v/>
      </c>
      <c r="AC2" s="35">
        <f>IFERROR((AA2-T2)/Z2,0)</f>
        <v/>
      </c>
      <c r="AD2" s="36">
        <f>X2+Z2</f>
        <v/>
      </c>
    </row>
    <row r="3" spans="1:30" ht="13.5" customHeight="1">
      <c r="A3" s="29">
        <v>46169</v>
      </c>
      <c r="B3" s="30" t="s">
        <v>9</v>
      </c>
      <c r="C3" s="22">
        <v>17</v>
      </c>
      <c r="D3" s="23">
        <v>6046.2199999999975</v>
      </c>
      <c r="E3" s="23">
        <v>303.21000000000026</v>
      </c>
      <c r="F3" s="23">
        <v>477.8099999999998</v>
      </c>
      <c r="G3" s="23">
        <v>-174.5999999999995</v>
      </c>
      <c r="H3" s="23">
        <v>10194.979999999996</v>
      </c>
      <c r="I3" s="23">
        <v>0</v>
      </c>
      <c r="J3" s="23">
        <v>1046.3770000000004</v>
      </c>
      <c r="K3" s="30"/>
      <c r="L3" s="30"/>
      <c r="M3" s="30"/>
      <c r="N3" s="30"/>
      <c r="O3" s="31">
        <v>46169</v>
      </c>
      <c r="P3" s="32" t="s">
        <v>9</v>
      </c>
      <c r="Q3" s="32">
        <f>SUMIFS($C:$C,$A:$A,O3,$B:$B,P3)</f>
        <v/>
      </c>
      <c r="R3" s="33">
        <f>SUMIFS($D:$D,$A:$A,O3,$B:$B,P3)</f>
        <v/>
      </c>
      <c r="S3" s="33">
        <f>SUMIFS($E:$E,$A:$A,O3,$B:$B,P3)</f>
        <v/>
      </c>
      <c r="T3" s="32">
        <f>SUMIFS($F:$F,$A:$A,O3,$B:$B,P3)</f>
        <v/>
      </c>
      <c r="U3" s="33">
        <f>S3-T3</f>
        <v/>
      </c>
      <c r="V3" s="34">
        <f>IFERROR(T3/R3,0)</f>
        <v/>
      </c>
      <c r="W3" s="34">
        <f>IFERROR(U3/R3,0)</f>
        <v/>
      </c>
      <c r="X3" s="32">
        <f>SUMIFS($I:$I,$A:$A,O3,$B:$B,P3)</f>
        <v/>
      </c>
      <c r="Y3" s="34">
        <f>IFERROR(X3/(Z3+X3),0)</f>
        <v/>
      </c>
      <c r="Z3" s="33">
        <f>SUMIFS($H:$H,$A:$A,O3,$B:$B,P3)</f>
        <v/>
      </c>
      <c r="AA3" s="33">
        <f>SUMIFS($J:$J,$A:$A,O3,$B:$B,P3)</f>
        <v/>
      </c>
      <c r="AB3" s="33">
        <f>AA3-T3</f>
        <v/>
      </c>
      <c r="AC3" s="35">
        <f>IFERROR((AA3-T3)/Z3,0)</f>
        <v/>
      </c>
      <c r="AD3" s="36">
        <f>X3+Z3</f>
        <v/>
      </c>
    </row>
    <row r="4" spans="1:30" ht="13.5" customHeight="1">
      <c r="A4" s="29">
        <v>46169</v>
      </c>
      <c r="B4" s="30" t="s">
        <v>11</v>
      </c>
      <c r="C4" s="22">
        <v>12</v>
      </c>
      <c r="D4" s="23">
        <v>3484.65</v>
      </c>
      <c r="E4" s="23">
        <v>225.28350000000015</v>
      </c>
      <c r="F4" s="23">
        <v>219.14</v>
      </c>
      <c r="G4" s="23">
        <v>6.143500000000159</v>
      </c>
      <c r="H4" s="23">
        <v>2058.75</v>
      </c>
      <c r="I4" s="23">
        <v>-201.98</v>
      </c>
      <c r="J4" s="23">
        <v>219.07600000000014</v>
      </c>
      <c r="K4" s="30"/>
      <c r="L4" s="30"/>
      <c r="M4" s="30"/>
      <c r="N4" s="30"/>
      <c r="O4" s="31">
        <v>46169</v>
      </c>
      <c r="P4" s="32" t="s">
        <v>11</v>
      </c>
      <c r="Q4" s="32">
        <f>SUMIFS($C:$C,$A:$A,O4,$B:$B,P4)</f>
        <v/>
      </c>
      <c r="R4" s="33">
        <f>SUMIFS($D:$D,$A:$A,O4,$B:$B,P4)</f>
        <v/>
      </c>
      <c r="S4" s="33">
        <f>SUMIFS($E:$E,$A:$A,O4,$B:$B,P4)</f>
        <v/>
      </c>
      <c r="T4" s="32">
        <f>SUMIFS($F:$F,$A:$A,O4,$B:$B,P4)</f>
        <v/>
      </c>
      <c r="U4" s="33">
        <f>S4-T4</f>
        <v/>
      </c>
      <c r="V4" s="34">
        <f>IFERROR(T4/R4,0)</f>
        <v/>
      </c>
      <c r="W4" s="34">
        <f>IFERROR(U4/R4,0)</f>
        <v/>
      </c>
      <c r="X4" s="32">
        <f>SUMIFS($I:$I,$A:$A,O4,$B:$B,P4)</f>
        <v/>
      </c>
      <c r="Y4" s="34">
        <f>IFERROR(X4/(Z4+X4),0)</f>
        <v/>
      </c>
      <c r="Z4" s="33">
        <f>SUMIFS($H:$H,$A:$A,O4,$B:$B,P4)</f>
        <v/>
      </c>
      <c r="AA4" s="33">
        <f>SUMIFS($J:$J,$A:$A,O4,$B:$B,P4)</f>
        <v/>
      </c>
      <c r="AB4" s="33">
        <f>AA4-T4</f>
        <v/>
      </c>
      <c r="AC4" s="35">
        <f>IFERROR((AA4-T4)/Z4,0)</f>
        <v/>
      </c>
      <c r="AD4" s="36">
        <f>X4+Z4</f>
        <v/>
      </c>
    </row>
    <row r="5" spans="1:30" ht="13.5" customHeight="1">
      <c r="A5" s="29">
        <v>46169</v>
      </c>
      <c r="B5" s="30" t="s">
        <v>4</v>
      </c>
      <c r="C5" s="22">
        <v>0</v>
      </c>
      <c r="D5" s="23">
        <v>0</v>
      </c>
      <c r="E5" s="23">
        <v>0</v>
      </c>
      <c r="F5" s="23">
        <v>0</v>
      </c>
      <c r="G5" s="23">
        <v>0</v>
      </c>
      <c r="H5" s="23">
        <v>0</v>
      </c>
      <c r="I5" s="23">
        <v>0</v>
      </c>
      <c r="J5" s="23">
        <v>0</v>
      </c>
      <c r="K5" s="30"/>
      <c r="L5" s="30"/>
      <c r="M5" s="30"/>
      <c r="N5" s="30"/>
      <c r="O5" s="31">
        <v>46169</v>
      </c>
      <c r="P5" s="32" t="s">
        <v>4</v>
      </c>
      <c r="Q5" s="32">
        <f>SUMIFS($C:$C,$A:$A,O5,$B:$B,P5)</f>
        <v/>
      </c>
      <c r="R5" s="33">
        <f>SUMIFS($D:$D,$A:$A,O5,$B:$B,P5)</f>
        <v/>
      </c>
      <c r="S5" s="33">
        <f>SUMIFS($E:$E,$A:$A,O5,$B:$B,P5)</f>
        <v/>
      </c>
      <c r="T5" s="32">
        <f>SUMIFS($F:$F,$A:$A,O5,$B:$B,P5)</f>
        <v/>
      </c>
      <c r="U5" s="33">
        <f>S5-T5</f>
        <v/>
      </c>
      <c r="V5" s="34">
        <f>IFERROR(T5/R5,0)</f>
        <v/>
      </c>
      <c r="W5" s="34">
        <f>IFERROR(U5/R5,0)</f>
        <v/>
      </c>
      <c r="X5" s="32">
        <f>SUMIFS($I:$I,$A:$A,O5,$B:$B,P5)</f>
        <v/>
      </c>
      <c r="Y5" s="34">
        <f>IFERROR(X5/(Z5+X5),0)</f>
        <v/>
      </c>
      <c r="Z5" s="33">
        <f>SUMIFS($H:$H,$A:$A,O5,$B:$B,P5)</f>
        <v/>
      </c>
      <c r="AA5" s="33">
        <f>SUMIFS($J:$J,$A:$A,O5,$B:$B,P5)</f>
        <v/>
      </c>
      <c r="AB5" s="33">
        <f>AA5-T5</f>
        <v/>
      </c>
      <c r="AC5" s="35">
        <f>IFERROR((AA5-T5)/Z5,0)</f>
        <v/>
      </c>
      <c r="AD5" s="36">
        <f>X5+Z5</f>
        <v/>
      </c>
    </row>
    <row r="6" spans="1:30" ht="13.5" customHeight="1">
      <c r="A6" s="29">
        <v>46169</v>
      </c>
      <c r="B6" s="30" t="s">
        <v>19</v>
      </c>
      <c r="C6" s="22">
        <v>0</v>
      </c>
      <c r="D6" s="23">
        <v>0</v>
      </c>
      <c r="E6" s="23">
        <v>0</v>
      </c>
      <c r="F6" s="23">
        <v>0</v>
      </c>
      <c r="G6" s="23">
        <v>0</v>
      </c>
      <c r="H6" s="23">
        <v>0</v>
      </c>
      <c r="I6" s="23">
        <v>0</v>
      </c>
      <c r="J6" s="23">
        <v>0</v>
      </c>
      <c r="K6" s="30"/>
      <c r="L6" s="30"/>
      <c r="M6" s="30"/>
      <c r="N6" s="30"/>
      <c r="O6" s="31">
        <v>46169</v>
      </c>
      <c r="P6" s="32" t="s">
        <v>19</v>
      </c>
      <c r="Q6" s="32">
        <f>SUMIFS($C:$C,$A:$A,O6,$B:$B,P6)</f>
        <v/>
      </c>
      <c r="R6" s="33">
        <f>SUMIFS($D:$D,$A:$A,O6,$B:$B,P6)</f>
        <v/>
      </c>
      <c r="S6" s="33">
        <f>SUMIFS($E:$E,$A:$A,O6,$B:$B,P6)</f>
        <v/>
      </c>
      <c r="T6" s="32">
        <f>SUMIFS($F:$F,$A:$A,O6,$B:$B,P6)</f>
        <v/>
      </c>
      <c r="U6" s="33">
        <f>S6-T6</f>
        <v/>
      </c>
      <c r="V6" s="34">
        <f>IFERROR(T6/R6,0)</f>
        <v/>
      </c>
      <c r="W6" s="34">
        <f>IFERROR(U6/R6,0)</f>
        <v/>
      </c>
      <c r="X6" s="32">
        <f>SUMIFS($I:$I,$A:$A,O6,$B:$B,P6)</f>
        <v/>
      </c>
      <c r="Y6" s="34">
        <f>IFERROR(X6/(Z6+X6),0)</f>
        <v/>
      </c>
      <c r="Z6" s="33">
        <f>SUMIFS($H:$H,$A:$A,O6,$B:$B,P6)</f>
        <v/>
      </c>
      <c r="AA6" s="33">
        <f>SUMIFS($J:$J,$A:$A,O6,$B:$B,P6)</f>
        <v/>
      </c>
      <c r="AB6" s="33">
        <f>AA6-T6</f>
        <v/>
      </c>
      <c r="AC6" s="35">
        <f>IFERROR((AA6-T6)/Z6,0)</f>
        <v/>
      </c>
      <c r="AD6" s="36">
        <f>X6+Z6</f>
        <v/>
      </c>
    </row>
    <row r="7" spans="1:30" ht="13.5" customHeight="1">
      <c r="A7" s="29">
        <v>46169</v>
      </c>
      <c r="B7" s="30" t="s">
        <v>18</v>
      </c>
      <c r="C7" s="22">
        <v>0</v>
      </c>
      <c r="D7" s="23">
        <v>0</v>
      </c>
      <c r="E7" s="23">
        <v>0</v>
      </c>
      <c r="F7" s="23">
        <v>0</v>
      </c>
      <c r="G7" s="23">
        <v>0</v>
      </c>
      <c r="H7" s="23">
        <v>0</v>
      </c>
      <c r="I7" s="23">
        <v>0</v>
      </c>
      <c r="J7" s="23">
        <v>0</v>
      </c>
      <c r="K7" s="30"/>
      <c r="L7" s="30"/>
      <c r="M7" s="30"/>
      <c r="N7" s="30"/>
      <c r="O7" s="31">
        <v>46169</v>
      </c>
      <c r="P7" s="32" t="s">
        <v>18</v>
      </c>
      <c r="Q7" s="32">
        <f>SUMIFS($C:$C,$A:$A,O7,$B:$B,P7)</f>
        <v/>
      </c>
      <c r="R7" s="33">
        <f>SUMIFS($D:$D,$A:$A,O7,$B:$B,P7)</f>
        <v/>
      </c>
      <c r="S7" s="33">
        <f>SUMIFS($E:$E,$A:$A,O7,$B:$B,P7)</f>
        <v/>
      </c>
      <c r="T7" s="32">
        <f>SUMIFS($F:$F,$A:$A,O7,$B:$B,P7)</f>
        <v/>
      </c>
      <c r="U7" s="33">
        <f>S7-T7</f>
        <v/>
      </c>
      <c r="V7" s="34">
        <f>IFERROR(T7/R7,0)</f>
        <v/>
      </c>
      <c r="W7" s="34">
        <f>IFERROR(U7/R7,0)</f>
        <v/>
      </c>
      <c r="X7" s="32">
        <f>SUMIFS($I:$I,$A:$A,O7,$B:$B,P7)</f>
        <v/>
      </c>
      <c r="Y7" s="34">
        <f>IFERROR(X7/(Z7+X7),0)</f>
        <v/>
      </c>
      <c r="Z7" s="33">
        <f>SUMIFS($H:$H,$A:$A,O7,$B:$B,P7)</f>
        <v/>
      </c>
      <c r="AA7" s="33">
        <f>SUMIFS($J:$J,$A:$A,O7,$B:$B,P7)</f>
        <v/>
      </c>
      <c r="AB7" s="33">
        <f>AA7-T7</f>
        <v/>
      </c>
      <c r="AC7" s="35">
        <f>IFERROR((AA7-T7)/Z7,0)</f>
        <v/>
      </c>
      <c r="AD7" s="36">
        <f>X7+Z7</f>
        <v/>
      </c>
    </row>
    <row r="8" spans="1:30" ht="13.5" customHeight="1">
      <c r="A8" s="29"/>
      <c r="B8" s="30"/>
      <c r="C8" s="22"/>
      <c r="D8" s="23"/>
      <c r="E8" s="23"/>
      <c r="F8" s="23"/>
      <c r="G8" s="23"/>
      <c r="H8" s="23"/>
      <c r="I8" s="23"/>
      <c r="J8" s="23"/>
      <c r="K8" s="30"/>
      <c r="L8" s="30"/>
      <c r="M8" s="30"/>
      <c r="N8" s="30"/>
      <c r="O8" s="206" t="s">
        <v>50904</v>
      </c>
      <c r="P8" s="206"/>
      <c r="Q8" s="206">
        <f>SUM(Q2:Q7)</f>
        <v/>
      </c>
      <c r="R8" s="206">
        <f>SUM(R2:R7)</f>
        <v/>
      </c>
      <c r="S8" s="206">
        <f>SUM(S2:S7)</f>
        <v/>
      </c>
      <c r="T8" s="206">
        <f>SUM(T2:T7)</f>
        <v/>
      </c>
      <c r="U8" s="206">
        <f>S8-T8</f>
        <v/>
      </c>
      <c r="V8" s="206">
        <f>IFERROR(T8/R8,0)</f>
        <v/>
      </c>
      <c r="W8" s="206">
        <f>IFERROR(U8/R8,0)</f>
        <v/>
      </c>
      <c r="X8" s="206">
        <f>SUM(X2:X7)</f>
        <v/>
      </c>
      <c r="Y8" s="206">
        <f>IFERROR(X8/(Z8+X8),0)</f>
        <v/>
      </c>
      <c r="Z8" s="206">
        <f>SUM(Z2:Z7)</f>
        <v/>
      </c>
      <c r="AA8" s="206">
        <f>SUM(AA2:AA7)</f>
        <v/>
      </c>
      <c r="AB8" s="206">
        <f>SUM(AB2:AB7)</f>
        <v/>
      </c>
      <c r="AC8" s="206">
        <f>IFERROR((AA8-T8)/Z8,0)</f>
        <v/>
      </c>
      <c r="AD8" s="206">
        <f>SUM(AD2:AD7)</f>
        <v/>
      </c>
    </row>
    <row r="9" spans="1:30">
      <c r="A9" s="29"/>
      <c r="B9" s="30"/>
      <c r="C9" s="22"/>
      <c r="D9" s="23"/>
      <c r="E9" s="23"/>
      <c r="F9" s="23"/>
      <c r="G9" s="23"/>
      <c r="H9" s="23"/>
      <c r="I9" s="23"/>
      <c r="J9" s="23"/>
      <c r="K9" s="30"/>
      <c r="L9" s="30"/>
      <c r="M9" s="30"/>
      <c r="N9" s="30"/>
    </row>
    <row r="10" spans="1:30">
      <c r="A10" s="29"/>
      <c r="B10" s="30"/>
      <c r="C10" s="22"/>
      <c r="D10" s="23"/>
      <c r="E10" s="23"/>
      <c r="F10" s="23"/>
      <c r="G10" s="23"/>
      <c r="H10" s="23"/>
      <c r="I10" s="23"/>
      <c r="J10" s="23"/>
      <c r="K10" s="30"/>
      <c r="L10" s="30"/>
      <c r="M10" s="30"/>
      <c r="N10" s="30"/>
    </row>
    <row r="11" spans="1:30">
      <c r="A11" s="29"/>
      <c r="B11" s="30"/>
      <c r="C11" s="22"/>
      <c r="D11" s="23"/>
      <c r="E11" s="23"/>
      <c r="F11" s="23"/>
      <c r="G11" s="23"/>
      <c r="H11" s="23"/>
      <c r="I11" s="23"/>
      <c r="J11" s="23"/>
      <c r="K11" s="30"/>
      <c r="L11" s="30"/>
      <c r="M11" s="30"/>
      <c r="N11" s="30"/>
    </row>
    <row r="12" spans="1:30"/>
  </sheetData>
  <sheetCalcPr fullCalcOnLoad="1"/>
  <mergeCells count="1">
    <mergeCell ref="O12:P12"/>
    <mergeCell ref="O8:P8"/>
  </mergeCells>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D12"/>
  <sheetViews>
    <sheetView workbookViewId="0">
      <selection activeCell="L31" sqref="L31"/>
    </sheetView>
  </sheetViews>
  <sheetFormatPr baseColWidth="8" defaultColWidth="9" defaultRowHeight="13.5"/>
  <sheetData>
    <row r="1" spans="1:30" ht="27">
      <c r="A1" s="22" t="s">
        <v>50885</v>
      </c>
      <c r="B1" s="22" t="s">
        <v>1</v>
      </c>
      <c r="C1" s="22" t="s">
        <v>50906</v>
      </c>
      <c r="D1" s="23" t="s">
        <v>50880</v>
      </c>
      <c r="E1" s="23" t="s">
        <v>50889</v>
      </c>
      <c r="F1" s="23" t="s">
        <v>50907</v>
      </c>
      <c r="G1" s="23" t="s">
        <v>50891</v>
      </c>
      <c r="H1" s="23" t="s">
        <v>50908</v>
      </c>
      <c r="I1" s="23" t="s">
        <v>49918</v>
      </c>
      <c r="J1" s="24" t="s">
        <v>50909</v>
      </c>
      <c r="K1" s="22"/>
      <c r="L1" s="22"/>
      <c r="M1" s="22"/>
      <c r="N1" s="22"/>
      <c r="O1" s="25" t="s">
        <v>50885</v>
      </c>
      <c r="P1" s="25" t="s">
        <v>1</v>
      </c>
      <c r="Q1" s="25" t="s">
        <v>50906</v>
      </c>
      <c r="R1" s="25" t="s">
        <v>50880</v>
      </c>
      <c r="S1" s="25" t="s">
        <v>50889</v>
      </c>
      <c r="T1" s="25" t="s">
        <v>50907</v>
      </c>
      <c r="U1" s="25" t="s">
        <v>50891</v>
      </c>
      <c r="V1" s="25" t="s">
        <v>50910</v>
      </c>
      <c r="W1" s="25" t="s">
        <v>50911</v>
      </c>
      <c r="X1" s="25" t="s">
        <v>49918</v>
      </c>
      <c r="Y1" s="25" t="s">
        <v>50912</v>
      </c>
      <c r="Z1" s="25" t="s">
        <v>50908</v>
      </c>
      <c r="AA1" s="25" t="s">
        <v>50909</v>
      </c>
      <c r="AB1" s="26" t="s">
        <v>50913</v>
      </c>
      <c r="AC1" s="27" t="s">
        <v>50914</v>
      </c>
      <c r="AD1" s="28" t="s">
        <v>50916</v>
      </c>
    </row>
    <row r="2" spans="1:30" ht="13.5" customHeight="1">
      <c r="A2" s="29">
        <v>46169</v>
      </c>
      <c r="B2" s="30" t="s">
        <v>19</v>
      </c>
      <c r="C2" s="22">
        <v>0</v>
      </c>
      <c r="D2" s="23">
        <v>0</v>
      </c>
      <c r="E2" s="23">
        <v>0</v>
      </c>
      <c r="F2" s="23">
        <v>0</v>
      </c>
      <c r="G2" s="23">
        <v>0</v>
      </c>
      <c r="H2" s="23">
        <v>0</v>
      </c>
      <c r="I2" s="23">
        <v>0</v>
      </c>
      <c r="J2" s="23">
        <v>0</v>
      </c>
      <c r="K2" s="30"/>
      <c r="L2" s="30"/>
      <c r="M2" s="30"/>
      <c r="N2" s="30"/>
      <c r="O2" s="31">
        <v>46169</v>
      </c>
      <c r="P2" s="32" t="s">
        <v>19</v>
      </c>
      <c r="Q2" s="32">
        <f>SUMIFS($C:$C,$A:$A,O2,$B:$B,P2)</f>
        <v/>
      </c>
      <c r="R2" s="33">
        <f>SUMIFS($D:$D,$A:$A,O2,$B:$B,P2)</f>
        <v/>
      </c>
      <c r="S2" s="33">
        <f>SUMIFS($E:$E,$A:$A,O2,$B:$B,P2)</f>
        <v/>
      </c>
      <c r="T2" s="32">
        <f>SUMIFS($F:$F,$A:$A,O2,$B:$B,P2)</f>
        <v/>
      </c>
      <c r="U2" s="33">
        <f>S2-T2</f>
        <v/>
      </c>
      <c r="V2" s="34">
        <f>IFERROR(T2/R2,0)</f>
        <v/>
      </c>
      <c r="W2" s="34">
        <f>IFERROR(U2/R2,0)</f>
        <v/>
      </c>
      <c r="X2" s="32">
        <f>SUMIFS($I:$I,$A:$A,O2,$B:$B,P2)</f>
        <v/>
      </c>
      <c r="Y2" s="34">
        <f>IFERROR(X2/(Z2+X2),0)</f>
        <v/>
      </c>
      <c r="Z2" s="33">
        <f>SUMIFS($H:$H,$A:$A,O2,$B:$B,P2)</f>
        <v/>
      </c>
      <c r="AA2" s="33">
        <f>SUMIFS($J:$J,$A:$A,O2,$B:$B,P2)</f>
        <v/>
      </c>
      <c r="AB2" s="33">
        <f>AA2-T2</f>
        <v/>
      </c>
      <c r="AC2" s="35">
        <f>IFERROR((AA2-T2)/Z2,0)</f>
        <v/>
      </c>
      <c r="AD2" s="36">
        <f>X2+Z2</f>
        <v/>
      </c>
    </row>
    <row r="3" spans="1:30" ht="13.5" customHeight="1">
      <c r="A3" s="29">
        <v>46169</v>
      </c>
      <c r="B3" s="30" t="s">
        <v>18</v>
      </c>
      <c r="C3" s="22">
        <v>9</v>
      </c>
      <c r="D3" s="23">
        <v>1941.28</v>
      </c>
      <c r="E3" s="23">
        <v>97.91799999999988</v>
      </c>
      <c r="F3" s="23">
        <v>262.43</v>
      </c>
      <c r="G3" s="23">
        <v>-164.5120000000001</v>
      </c>
      <c r="H3" s="23">
        <v>1994.04</v>
      </c>
      <c r="I3" s="23">
        <v>-306.38</v>
      </c>
      <c r="J3" s="23">
        <v>211.49799999999988</v>
      </c>
      <c r="K3" s="30"/>
      <c r="L3" s="30"/>
      <c r="M3" s="30"/>
      <c r="N3" s="30"/>
      <c r="O3" s="31">
        <v>46169</v>
      </c>
      <c r="P3" s="32" t="s">
        <v>18</v>
      </c>
      <c r="Q3" s="32">
        <f>SUMIFS($C:$C,$A:$A,O3,$B:$B,P3)</f>
        <v/>
      </c>
      <c r="R3" s="33">
        <f>SUMIFS($D:$D,$A:$A,O3,$B:$B,P3)</f>
        <v/>
      </c>
      <c r="S3" s="33">
        <f>SUMIFS($E:$E,$A:$A,O3,$B:$B,P3)</f>
        <v/>
      </c>
      <c r="T3" s="32">
        <f>SUMIFS($F:$F,$A:$A,O3,$B:$B,P3)</f>
        <v/>
      </c>
      <c r="U3" s="33">
        <f>S3-T3</f>
        <v/>
      </c>
      <c r="V3" s="34">
        <f>IFERROR(T3/R3,0)</f>
        <v/>
      </c>
      <c r="W3" s="34">
        <f>IFERROR(U3/R3,0)</f>
        <v/>
      </c>
      <c r="X3" s="32">
        <f>SUMIFS($I:$I,$A:$A,O3,$B:$B,P3)</f>
        <v/>
      </c>
      <c r="Y3" s="34">
        <f>IFERROR(X3/(Z3+X3),0)</f>
        <v/>
      </c>
      <c r="Z3" s="33">
        <f>SUMIFS($H:$H,$A:$A,O3,$B:$B,P3)</f>
        <v/>
      </c>
      <c r="AA3" s="33">
        <f>SUMIFS($J:$J,$A:$A,O3,$B:$B,P3)</f>
        <v/>
      </c>
      <c r="AB3" s="33">
        <f>AA3-T3</f>
        <v/>
      </c>
      <c r="AC3" s="35">
        <f>IFERROR((AA3-T3)/Z3,0)</f>
        <v/>
      </c>
      <c r="AD3" s="36">
        <f>X3+Z3</f>
        <v/>
      </c>
    </row>
    <row r="4" spans="1:30" ht="13.5" customHeight="1">
      <c r="A4" s="29">
        <v>46169</v>
      </c>
      <c r="B4" s="30" t="s">
        <v>26</v>
      </c>
      <c r="C4" s="22">
        <v>0</v>
      </c>
      <c r="D4" s="23">
        <v>0</v>
      </c>
      <c r="E4" s="23">
        <v>0</v>
      </c>
      <c r="F4" s="23">
        <v>35.57</v>
      </c>
      <c r="G4" s="23">
        <v>-35.57</v>
      </c>
      <c r="H4" s="23">
        <v>0</v>
      </c>
      <c r="I4" s="23">
        <v>0</v>
      </c>
      <c r="J4" s="23">
        <v>0</v>
      </c>
      <c r="K4" s="30"/>
      <c r="L4" s="30"/>
      <c r="M4" s="30"/>
      <c r="N4" s="30"/>
      <c r="O4" s="31">
        <v>46169</v>
      </c>
      <c r="P4" s="32" t="s">
        <v>26</v>
      </c>
      <c r="Q4" s="32">
        <f>SUMIFS($C:$C,$A:$A,O4,$B:$B,P4)</f>
        <v/>
      </c>
      <c r="R4" s="33">
        <f>SUMIFS($D:$D,$A:$A,O4,$B:$B,P4)</f>
        <v/>
      </c>
      <c r="S4" s="33">
        <f>SUMIFS($E:$E,$A:$A,O4,$B:$B,P4)</f>
        <v/>
      </c>
      <c r="T4" s="32">
        <f>SUMIFS($F:$F,$A:$A,O4,$B:$B,P4)</f>
        <v/>
      </c>
      <c r="U4" s="33">
        <f>S4-T4</f>
        <v/>
      </c>
      <c r="V4" s="34">
        <f>IFERROR(T4/R4,0)</f>
        <v/>
      </c>
      <c r="W4" s="34">
        <f>IFERROR(U4/R4,0)</f>
        <v/>
      </c>
      <c r="X4" s="32">
        <f>SUMIFS($I:$I,$A:$A,O4,$B:$B,P4)</f>
        <v/>
      </c>
      <c r="Y4" s="34">
        <f>IFERROR(X4/(Z4+X4),0)</f>
        <v/>
      </c>
      <c r="Z4" s="33">
        <f>SUMIFS($H:$H,$A:$A,O4,$B:$B,P4)</f>
        <v/>
      </c>
      <c r="AA4" s="33">
        <f>SUMIFS($J:$J,$A:$A,O4,$B:$B,P4)</f>
        <v/>
      </c>
      <c r="AB4" s="33">
        <f>AA4-T4</f>
        <v/>
      </c>
      <c r="AC4" s="35">
        <f>IFERROR((AA4-T4)/Z4,0)</f>
        <v/>
      </c>
      <c r="AD4" s="36">
        <f>X4+Z4</f>
        <v/>
      </c>
    </row>
    <row r="5" spans="1:30" ht="13.5" customHeight="1">
      <c r="A5" s="29"/>
      <c r="B5" s="30"/>
      <c r="C5" s="22"/>
      <c r="D5" s="23"/>
      <c r="E5" s="23"/>
      <c r="F5" s="23"/>
      <c r="G5" s="23"/>
      <c r="H5" s="23"/>
      <c r="I5" s="23"/>
      <c r="J5" s="23"/>
      <c r="K5" s="30"/>
      <c r="L5" s="30"/>
      <c r="M5" s="30"/>
      <c r="N5" s="30"/>
      <c r="O5" s="207" t="s">
        <v>50904</v>
      </c>
      <c r="P5" s="207"/>
      <c r="Q5" s="207">
        <f>SUM(Q2:Q4)</f>
        <v/>
      </c>
      <c r="R5" s="207">
        <f>SUM(R2:R4)</f>
        <v/>
      </c>
      <c r="S5" s="207">
        <f>SUM(S2:S4)</f>
        <v/>
      </c>
      <c r="T5" s="207">
        <f>SUM(T2:T4)</f>
        <v/>
      </c>
      <c r="U5" s="207">
        <f>S5-T5</f>
        <v/>
      </c>
      <c r="V5" s="207">
        <f>IFERROR(T5/R5,0)</f>
        <v/>
      </c>
      <c r="W5" s="207">
        <f>IFERROR(U5/R5,0)</f>
        <v/>
      </c>
      <c r="X5" s="207">
        <f>SUM(X2:X4)</f>
        <v/>
      </c>
      <c r="Y5" s="207">
        <f>IFERROR(X5/(Z5+X5),0)</f>
        <v/>
      </c>
      <c r="Z5" s="207">
        <f>SUM(Z2:Z4)</f>
        <v/>
      </c>
      <c r="AA5" s="207">
        <f>SUM(AA2:AA4)</f>
        <v/>
      </c>
      <c r="AB5" s="207">
        <f>SUM(AB2:AB4)</f>
        <v/>
      </c>
      <c r="AC5" s="207">
        <f>IFERROR((AA5-T5)/Z5,0)</f>
        <v/>
      </c>
      <c r="AD5" s="207">
        <f>SUM(AD2:AD4)</f>
        <v/>
      </c>
    </row>
    <row r="6" spans="1:30">
      <c r="A6" s="29"/>
      <c r="B6" s="30"/>
      <c r="C6" s="22"/>
      <c r="D6" s="23"/>
      <c r="E6" s="23"/>
      <c r="F6" s="23"/>
      <c r="G6" s="23"/>
      <c r="H6" s="23"/>
      <c r="I6" s="23"/>
      <c r="J6" s="23"/>
      <c r="K6" s="30"/>
      <c r="L6" s="30"/>
      <c r="M6" s="30"/>
      <c r="N6" s="30"/>
    </row>
    <row r="7" spans="1:30">
      <c r="A7" s="29"/>
      <c r="B7" s="30"/>
      <c r="C7" s="22"/>
      <c r="D7" s="23"/>
      <c r="E7" s="23"/>
      <c r="F7" s="23"/>
      <c r="G7" s="23"/>
      <c r="H7" s="23"/>
      <c r="I7" s="23"/>
      <c r="J7" s="23"/>
      <c r="K7" s="30"/>
      <c r="L7" s="30"/>
      <c r="M7" s="30"/>
      <c r="N7" s="30"/>
    </row>
    <row r="8" spans="1:30">
      <c r="A8" s="29"/>
      <c r="B8" s="30"/>
      <c r="C8" s="22"/>
      <c r="D8" s="23"/>
      <c r="E8" s="23"/>
      <c r="F8" s="23"/>
      <c r="G8" s="23"/>
      <c r="H8" s="23"/>
      <c r="I8" s="23"/>
      <c r="J8" s="23"/>
      <c r="K8" s="30"/>
      <c r="L8" s="30"/>
      <c r="M8" s="30"/>
      <c r="N8" s="30"/>
    </row>
    <row r="9" spans="1:30">
      <c r="A9" s="29"/>
      <c r="B9" s="30"/>
      <c r="C9" s="22"/>
      <c r="D9" s="23"/>
      <c r="E9" s="23"/>
      <c r="F9" s="23"/>
      <c r="G9" s="23"/>
      <c r="H9" s="23"/>
      <c r="I9" s="23"/>
      <c r="J9" s="23"/>
      <c r="K9" s="30"/>
      <c r="L9" s="30"/>
      <c r="M9" s="30"/>
      <c r="N9" s="30"/>
    </row>
    <row r="10" spans="1:30">
      <c r="A10" s="29"/>
      <c r="B10" s="30"/>
      <c r="C10" s="22"/>
      <c r="D10" s="23"/>
      <c r="E10" s="23"/>
      <c r="F10" s="23"/>
      <c r="G10" s="23"/>
      <c r="H10" s="23"/>
      <c r="I10" s="23"/>
      <c r="J10" s="23"/>
      <c r="K10" s="30"/>
      <c r="L10" s="30"/>
      <c r="M10" s="30"/>
      <c r="N10" s="30"/>
    </row>
    <row r="11" spans="1:30">
      <c r="A11" s="29"/>
      <c r="B11" s="30"/>
      <c r="C11" s="22"/>
      <c r="D11" s="23"/>
      <c r="E11" s="23"/>
      <c r="F11" s="23"/>
      <c r="G11" s="23"/>
      <c r="H11" s="23"/>
      <c r="I11" s="23"/>
      <c r="J11" s="23"/>
      <c r="K11" s="30"/>
      <c r="L11" s="30"/>
      <c r="M11" s="30"/>
      <c r="N11" s="30"/>
    </row>
    <row r="12" spans="1:30"/>
  </sheetData>
  <sheetCalcPr fullCalcOnLoad="1"/>
  <mergeCells count="1">
    <mergeCell ref="O12:P12"/>
    <mergeCell ref="O5:P5"/>
  </mergeCells>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D12"/>
  <sheetViews>
    <sheetView workbookViewId="0">
      <selection activeCell="A1" sqref="$A1:$XFD1048576"/>
    </sheetView>
  </sheetViews>
  <sheetFormatPr baseColWidth="8" defaultColWidth="9" defaultRowHeight="13.5"/>
  <sheetData>
    <row r="1" spans="1:30" ht="27">
      <c r="A1" s="22" t="s">
        <v>50885</v>
      </c>
      <c r="B1" s="22" t="s">
        <v>1</v>
      </c>
      <c r="C1" s="22" t="s">
        <v>50906</v>
      </c>
      <c r="D1" s="23" t="s">
        <v>50880</v>
      </c>
      <c r="E1" s="23" t="s">
        <v>50889</v>
      </c>
      <c r="F1" s="23" t="s">
        <v>50907</v>
      </c>
      <c r="G1" s="23" t="s">
        <v>50891</v>
      </c>
      <c r="H1" s="23" t="s">
        <v>50908</v>
      </c>
      <c r="I1" s="23" t="s">
        <v>49918</v>
      </c>
      <c r="J1" s="24" t="s">
        <v>50909</v>
      </c>
      <c r="K1" s="22"/>
      <c r="L1" s="22"/>
      <c r="M1" s="22"/>
      <c r="N1" s="22"/>
      <c r="O1" s="25" t="s">
        <v>50885</v>
      </c>
      <c r="P1" s="25" t="s">
        <v>1</v>
      </c>
      <c r="Q1" s="25" t="s">
        <v>50906</v>
      </c>
      <c r="R1" s="25" t="s">
        <v>50880</v>
      </c>
      <c r="S1" s="25" t="s">
        <v>50889</v>
      </c>
      <c r="T1" s="25" t="s">
        <v>50907</v>
      </c>
      <c r="U1" s="25" t="s">
        <v>50891</v>
      </c>
      <c r="V1" s="25" t="s">
        <v>50910</v>
      </c>
      <c r="W1" s="25" t="s">
        <v>50911</v>
      </c>
      <c r="X1" s="25" t="s">
        <v>49918</v>
      </c>
      <c r="Y1" s="25" t="s">
        <v>50912</v>
      </c>
      <c r="Z1" s="25" t="s">
        <v>50908</v>
      </c>
      <c r="AA1" s="25" t="s">
        <v>50909</v>
      </c>
      <c r="AB1" s="26" t="s">
        <v>50913</v>
      </c>
      <c r="AC1" s="27" t="s">
        <v>50914</v>
      </c>
      <c r="AD1" s="28" t="s">
        <v>50916</v>
      </c>
    </row>
    <row r="2" spans="1:30" ht="13.5" customHeight="1">
      <c r="A2" s="29">
        <v>46169</v>
      </c>
      <c r="B2" s="30" t="s">
        <v>7</v>
      </c>
      <c r="C2" s="22">
        <v>22</v>
      </c>
      <c r="D2" s="23">
        <v>5682.48</v>
      </c>
      <c r="E2" s="23">
        <v>347.64200000000005</v>
      </c>
      <c r="F2" s="23">
        <v>408.79</v>
      </c>
      <c r="G2" s="23">
        <v>-61.14799999999997</v>
      </c>
      <c r="H2" s="23">
        <v>4503.22</v>
      </c>
      <c r="I2" s="23">
        <v>-53.91</v>
      </c>
      <c r="J2" s="23">
        <v>509.9470000000001</v>
      </c>
      <c r="K2" s="30"/>
      <c r="L2" s="30"/>
      <c r="M2" s="30"/>
      <c r="N2" s="30"/>
      <c r="O2" s="31">
        <v>46169</v>
      </c>
      <c r="P2" s="32" t="s">
        <v>7</v>
      </c>
      <c r="Q2" s="32">
        <f>SUMIFS($C:$C,$A:$A,O2,$B:$B,P2)</f>
        <v/>
      </c>
      <c r="R2" s="33">
        <f>SUMIFS($D:$D,$A:$A,O2,$B:$B,P2)</f>
        <v/>
      </c>
      <c r="S2" s="33">
        <f>SUMIFS($E:$E,$A:$A,O2,$B:$B,P2)</f>
        <v/>
      </c>
      <c r="T2" s="32">
        <f>SUMIFS($F:$F,$A:$A,O2,$B:$B,P2)</f>
        <v/>
      </c>
      <c r="U2" s="33">
        <f>S2-T2</f>
        <v/>
      </c>
      <c r="V2" s="34">
        <f>IFERROR(T2/R2,0)</f>
        <v/>
      </c>
      <c r="W2" s="34">
        <f>IFERROR(U2/R2,0)</f>
        <v/>
      </c>
      <c r="X2" s="32">
        <f>SUMIFS($I:$I,$A:$A,O2,$B:$B,P2)</f>
        <v/>
      </c>
      <c r="Y2" s="34">
        <f>IFERROR(X2/(Z2+X2),0)</f>
        <v/>
      </c>
      <c r="Z2" s="33">
        <f>SUMIFS($H:$H,$A:$A,O2,$B:$B,P2)</f>
        <v/>
      </c>
      <c r="AA2" s="33">
        <f>SUMIFS($J:$J,$A:$A,O2,$B:$B,P2)</f>
        <v/>
      </c>
      <c r="AB2" s="33">
        <f>AA2-T2</f>
        <v/>
      </c>
      <c r="AC2" s="35">
        <f>IFERROR((AA2-T2)/Z2,0)</f>
        <v/>
      </c>
      <c r="AD2" s="36">
        <f>X2+Z2</f>
        <v/>
      </c>
    </row>
    <row r="3" spans="1:30" ht="13.5" customHeight="1">
      <c r="A3" s="29">
        <v>46169</v>
      </c>
      <c r="B3" s="30" t="s">
        <v>4</v>
      </c>
      <c r="C3" s="22">
        <v>0</v>
      </c>
      <c r="D3" s="23">
        <v>0</v>
      </c>
      <c r="E3" s="23">
        <v>0</v>
      </c>
      <c r="F3" s="23">
        <v>0</v>
      </c>
      <c r="G3" s="23">
        <v>0</v>
      </c>
      <c r="H3" s="23">
        <v>0</v>
      </c>
      <c r="I3" s="23">
        <v>0</v>
      </c>
      <c r="J3" s="23">
        <v>0</v>
      </c>
      <c r="K3" s="30"/>
      <c r="L3" s="30"/>
      <c r="M3" s="30"/>
      <c r="N3" s="30"/>
      <c r="O3" s="31">
        <v>46169</v>
      </c>
      <c r="P3" s="32" t="s">
        <v>4</v>
      </c>
      <c r="Q3" s="32">
        <f>SUMIFS($C:$C,$A:$A,O3,$B:$B,P3)</f>
        <v/>
      </c>
      <c r="R3" s="33">
        <f>SUMIFS($D:$D,$A:$A,O3,$B:$B,P3)</f>
        <v/>
      </c>
      <c r="S3" s="33">
        <f>SUMIFS($E:$E,$A:$A,O3,$B:$B,P3)</f>
        <v/>
      </c>
      <c r="T3" s="32">
        <f>SUMIFS($F:$F,$A:$A,O3,$B:$B,P3)</f>
        <v/>
      </c>
      <c r="U3" s="33">
        <f>S3-T3</f>
        <v/>
      </c>
      <c r="V3" s="34">
        <f>IFERROR(T3/R3,0)</f>
        <v/>
      </c>
      <c r="W3" s="34">
        <f>IFERROR(U3/R3,0)</f>
        <v/>
      </c>
      <c r="X3" s="32">
        <f>SUMIFS($I:$I,$A:$A,O3,$B:$B,P3)</f>
        <v/>
      </c>
      <c r="Y3" s="34">
        <f>IFERROR(X3/(Z3+X3),0)</f>
        <v/>
      </c>
      <c r="Z3" s="33">
        <f>SUMIFS($H:$H,$A:$A,O3,$B:$B,P3)</f>
        <v/>
      </c>
      <c r="AA3" s="33">
        <f>SUMIFS($J:$J,$A:$A,O3,$B:$B,P3)</f>
        <v/>
      </c>
      <c r="AB3" s="33">
        <f>AA3-T3</f>
        <v/>
      </c>
      <c r="AC3" s="35">
        <f>IFERROR((AA3-T3)/Z3,0)</f>
        <v/>
      </c>
      <c r="AD3" s="36">
        <f>X3+Z3</f>
        <v/>
      </c>
    </row>
    <row r="4" spans="1:30" ht="13.5" customHeight="1">
      <c r="A4" s="29">
        <v>46169</v>
      </c>
      <c r="B4" s="30" t="s">
        <v>18</v>
      </c>
      <c r="C4" s="22">
        <v>0</v>
      </c>
      <c r="D4" s="23">
        <v>0</v>
      </c>
      <c r="E4" s="23">
        <v>0</v>
      </c>
      <c r="F4" s="23">
        <v>0</v>
      </c>
      <c r="G4" s="23">
        <v>0</v>
      </c>
      <c r="H4" s="23">
        <v>0</v>
      </c>
      <c r="I4" s="23">
        <v>0</v>
      </c>
      <c r="J4" s="23">
        <v>0</v>
      </c>
      <c r="K4" s="30"/>
      <c r="L4" s="30"/>
      <c r="M4" s="30"/>
      <c r="N4" s="30"/>
      <c r="O4" s="31">
        <v>46169</v>
      </c>
      <c r="P4" s="32" t="s">
        <v>18</v>
      </c>
      <c r="Q4" s="32">
        <f>SUMIFS($C:$C,$A:$A,O4,$B:$B,P4)</f>
        <v/>
      </c>
      <c r="R4" s="33">
        <f>SUMIFS($D:$D,$A:$A,O4,$B:$B,P4)</f>
        <v/>
      </c>
      <c r="S4" s="33">
        <f>SUMIFS($E:$E,$A:$A,O4,$B:$B,P4)</f>
        <v/>
      </c>
      <c r="T4" s="32">
        <f>SUMIFS($F:$F,$A:$A,O4,$B:$B,P4)</f>
        <v/>
      </c>
      <c r="U4" s="33">
        <f>S4-T4</f>
        <v/>
      </c>
      <c r="V4" s="34">
        <f>IFERROR(T4/R4,0)</f>
        <v/>
      </c>
      <c r="W4" s="34">
        <f>IFERROR(U4/R4,0)</f>
        <v/>
      </c>
      <c r="X4" s="32">
        <f>SUMIFS($I:$I,$A:$A,O4,$B:$B,P4)</f>
        <v/>
      </c>
      <c r="Y4" s="34">
        <f>IFERROR(X4/(Z4+X4),0)</f>
        <v/>
      </c>
      <c r="Z4" s="33">
        <f>SUMIFS($H:$H,$A:$A,O4,$B:$B,P4)</f>
        <v/>
      </c>
      <c r="AA4" s="33">
        <f>SUMIFS($J:$J,$A:$A,O4,$B:$B,P4)</f>
        <v/>
      </c>
      <c r="AB4" s="33">
        <f>AA4-T4</f>
        <v/>
      </c>
      <c r="AC4" s="35">
        <f>IFERROR((AA4-T4)/Z4,0)</f>
        <v/>
      </c>
      <c r="AD4" s="36">
        <f>X4+Z4</f>
        <v/>
      </c>
    </row>
    <row r="5" spans="1:30" ht="13.5" customHeight="1">
      <c r="A5" s="29">
        <v>46169</v>
      </c>
      <c r="B5" s="30" t="s">
        <v>27</v>
      </c>
      <c r="C5" s="22">
        <v>2</v>
      </c>
      <c r="D5" s="23">
        <v>315.96</v>
      </c>
      <c r="E5" s="23">
        <v>29.40799999999996</v>
      </c>
      <c r="F5" s="23">
        <v>32.37</v>
      </c>
      <c r="G5" s="23">
        <v>-2.962000000000039</v>
      </c>
      <c r="H5" s="23">
        <v>555.94</v>
      </c>
      <c r="I5" s="23">
        <v>0</v>
      </c>
      <c r="J5" s="23">
        <v>71.678</v>
      </c>
      <c r="K5" s="30"/>
      <c r="L5" s="30"/>
      <c r="M5" s="30"/>
      <c r="N5" s="30"/>
      <c r="O5" s="31">
        <v>46169</v>
      </c>
      <c r="P5" s="32" t="s">
        <v>27</v>
      </c>
      <c r="Q5" s="32">
        <f>SUMIFS($C:$C,$A:$A,O5,$B:$B,P5)</f>
        <v/>
      </c>
      <c r="R5" s="33">
        <f>SUMIFS($D:$D,$A:$A,O5,$B:$B,P5)</f>
        <v/>
      </c>
      <c r="S5" s="33">
        <f>SUMIFS($E:$E,$A:$A,O5,$B:$B,P5)</f>
        <v/>
      </c>
      <c r="T5" s="32">
        <f>SUMIFS($F:$F,$A:$A,O5,$B:$B,P5)</f>
        <v/>
      </c>
      <c r="U5" s="33">
        <f>S5-T5</f>
        <v/>
      </c>
      <c r="V5" s="34">
        <f>IFERROR(T5/R5,0)</f>
        <v/>
      </c>
      <c r="W5" s="34">
        <f>IFERROR(U5/R5,0)</f>
        <v/>
      </c>
      <c r="X5" s="32">
        <f>SUMIFS($I:$I,$A:$A,O5,$B:$B,P5)</f>
        <v/>
      </c>
      <c r="Y5" s="34">
        <f>IFERROR(X5/(Z5+X5),0)</f>
        <v/>
      </c>
      <c r="Z5" s="33">
        <f>SUMIFS($H:$H,$A:$A,O5,$B:$B,P5)</f>
        <v/>
      </c>
      <c r="AA5" s="33">
        <f>SUMIFS($J:$J,$A:$A,O5,$B:$B,P5)</f>
        <v/>
      </c>
      <c r="AB5" s="33">
        <f>AA5-T5</f>
        <v/>
      </c>
      <c r="AC5" s="35">
        <f>IFERROR((AA5-T5)/Z5,0)</f>
        <v/>
      </c>
      <c r="AD5" s="36">
        <f>X5+Z5</f>
        <v/>
      </c>
    </row>
    <row r="6" spans="1:30" ht="13.5" customHeight="1">
      <c r="A6" s="29"/>
      <c r="B6" s="30"/>
      <c r="C6" s="22"/>
      <c r="D6" s="23"/>
      <c r="E6" s="23"/>
      <c r="F6" s="23"/>
      <c r="G6" s="23"/>
      <c r="H6" s="23"/>
      <c r="I6" s="23"/>
      <c r="J6" s="23"/>
      <c r="K6" s="30"/>
      <c r="L6" s="30"/>
      <c r="M6" s="30"/>
      <c r="N6" s="30"/>
      <c r="O6" s="208" t="s">
        <v>50904</v>
      </c>
      <c r="P6" s="208"/>
      <c r="Q6" s="208">
        <f>SUM(Q2:Q5)</f>
        <v/>
      </c>
      <c r="R6" s="208">
        <f>SUM(R2:R5)</f>
        <v/>
      </c>
      <c r="S6" s="208">
        <f>SUM(S2:S5)</f>
        <v/>
      </c>
      <c r="T6" s="208">
        <f>SUM(T2:T5)</f>
        <v/>
      </c>
      <c r="U6" s="208">
        <f>S6-T6</f>
        <v/>
      </c>
      <c r="V6" s="208">
        <f>IFERROR(T6/R6,0)</f>
        <v/>
      </c>
      <c r="W6" s="208">
        <f>IFERROR(U6/R6,0)</f>
        <v/>
      </c>
      <c r="X6" s="208">
        <f>SUM(X2:X5)</f>
        <v/>
      </c>
      <c r="Y6" s="208">
        <f>IFERROR(X6/(Z6+X6),0)</f>
        <v/>
      </c>
      <c r="Z6" s="208">
        <f>SUM(Z2:Z5)</f>
        <v/>
      </c>
      <c r="AA6" s="208">
        <f>SUM(AA2:AA5)</f>
        <v/>
      </c>
      <c r="AB6" s="208">
        <f>SUM(AB2:AB5)</f>
        <v/>
      </c>
      <c r="AC6" s="208">
        <f>IFERROR((AA6-T6)/Z6,0)</f>
        <v/>
      </c>
      <c r="AD6" s="208">
        <f>SUM(AD2:AD5)</f>
        <v/>
      </c>
    </row>
    <row r="7" spans="1:30">
      <c r="A7" s="29"/>
      <c r="B7" s="30"/>
      <c r="C7" s="22"/>
      <c r="D7" s="23"/>
      <c r="E7" s="23"/>
      <c r="F7" s="23"/>
      <c r="G7" s="23"/>
      <c r="H7" s="23"/>
      <c r="I7" s="23"/>
      <c r="J7" s="23"/>
      <c r="K7" s="30"/>
      <c r="L7" s="30"/>
      <c r="M7" s="30"/>
      <c r="N7" s="30"/>
    </row>
    <row r="8" spans="1:30">
      <c r="A8" s="29"/>
      <c r="B8" s="30"/>
      <c r="C8" s="22"/>
      <c r="D8" s="23"/>
      <c r="E8" s="23"/>
      <c r="F8" s="23"/>
      <c r="G8" s="23"/>
      <c r="H8" s="23"/>
      <c r="I8" s="23"/>
      <c r="J8" s="23"/>
      <c r="K8" s="30"/>
      <c r="L8" s="30"/>
      <c r="M8" s="30"/>
      <c r="N8" s="30"/>
    </row>
    <row r="9" spans="1:30">
      <c r="A9" s="29"/>
      <c r="B9" s="30"/>
      <c r="C9" s="22"/>
      <c r="D9" s="23"/>
      <c r="E9" s="23"/>
      <c r="F9" s="23"/>
      <c r="G9" s="23"/>
      <c r="H9" s="23"/>
      <c r="I9" s="23"/>
      <c r="J9" s="23"/>
      <c r="K9" s="30"/>
      <c r="L9" s="30"/>
      <c r="M9" s="30"/>
      <c r="N9" s="30"/>
    </row>
    <row r="10" spans="1:30">
      <c r="A10" s="29"/>
      <c r="B10" s="30"/>
      <c r="C10" s="22"/>
      <c r="D10" s="23"/>
      <c r="E10" s="23"/>
      <c r="F10" s="23"/>
      <c r="G10" s="23"/>
      <c r="H10" s="23"/>
      <c r="I10" s="23"/>
      <c r="J10" s="23"/>
      <c r="K10" s="30"/>
      <c r="L10" s="30"/>
      <c r="M10" s="30"/>
      <c r="N10" s="30"/>
    </row>
    <row r="11" spans="1:30">
      <c r="A11" s="29"/>
      <c r="B11" s="30"/>
      <c r="C11" s="22"/>
      <c r="D11" s="23"/>
      <c r="E11" s="23"/>
      <c r="F11" s="23"/>
      <c r="G11" s="23"/>
      <c r="H11" s="23"/>
      <c r="I11" s="23"/>
      <c r="J11" s="23"/>
      <c r="K11" s="30"/>
      <c r="L11" s="30"/>
      <c r="M11" s="30"/>
      <c r="N11" s="30"/>
    </row>
    <row r="12" spans="1:30"/>
  </sheetData>
  <sheetCalcPr fullCalcOnLoad="1"/>
  <mergeCells count="1">
    <mergeCell ref="O12:P12"/>
    <mergeCell ref="O6:P6"/>
  </mergeCells>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D12"/>
  <sheetViews>
    <sheetView workbookViewId="0">
      <selection activeCell="C19" sqref="C19"/>
    </sheetView>
  </sheetViews>
  <sheetFormatPr baseColWidth="8" defaultColWidth="9" defaultRowHeight="13.5"/>
  <sheetData>
    <row r="1" spans="1:30" ht="27">
      <c r="A1" s="22" t="s">
        <v>50885</v>
      </c>
      <c r="B1" s="22" t="s">
        <v>1</v>
      </c>
      <c r="C1" s="22" t="s">
        <v>50906</v>
      </c>
      <c r="D1" s="23" t="s">
        <v>50880</v>
      </c>
      <c r="E1" s="23" t="s">
        <v>50889</v>
      </c>
      <c r="F1" s="23" t="s">
        <v>50907</v>
      </c>
      <c r="G1" s="23" t="s">
        <v>50891</v>
      </c>
      <c r="H1" s="23" t="s">
        <v>50908</v>
      </c>
      <c r="I1" s="23" t="s">
        <v>49918</v>
      </c>
      <c r="J1" s="24" t="s">
        <v>50909</v>
      </c>
      <c r="K1" s="22"/>
      <c r="L1" s="22"/>
      <c r="M1" s="22"/>
      <c r="N1" s="22"/>
      <c r="O1" s="25" t="s">
        <v>50885</v>
      </c>
      <c r="P1" s="25" t="s">
        <v>1</v>
      </c>
      <c r="Q1" s="25" t="s">
        <v>50906</v>
      </c>
      <c r="R1" s="25" t="s">
        <v>50880</v>
      </c>
      <c r="S1" s="25" t="s">
        <v>50889</v>
      </c>
      <c r="T1" s="25" t="s">
        <v>50907</v>
      </c>
      <c r="U1" s="25" t="s">
        <v>50891</v>
      </c>
      <c r="V1" s="25" t="s">
        <v>50910</v>
      </c>
      <c r="W1" s="25" t="s">
        <v>50911</v>
      </c>
      <c r="X1" s="25" t="s">
        <v>49918</v>
      </c>
      <c r="Y1" s="25" t="s">
        <v>50912</v>
      </c>
      <c r="Z1" s="25" t="s">
        <v>50908</v>
      </c>
      <c r="AA1" s="25" t="s">
        <v>50909</v>
      </c>
      <c r="AB1" s="26" t="s">
        <v>50913</v>
      </c>
      <c r="AC1" s="27" t="s">
        <v>50914</v>
      </c>
      <c r="AD1" s="28" t="s">
        <v>50916</v>
      </c>
    </row>
    <row r="2" spans="1:30" ht="13.5" customHeight="1">
      <c r="A2" s="29">
        <v>46169</v>
      </c>
      <c r="B2" s="30" t="s">
        <v>9</v>
      </c>
      <c r="C2" s="22">
        <v>0</v>
      </c>
      <c r="D2" s="23">
        <v>0</v>
      </c>
      <c r="E2" s="23">
        <v>0</v>
      </c>
      <c r="F2" s="23">
        <v>0</v>
      </c>
      <c r="G2" s="23">
        <v>0</v>
      </c>
      <c r="H2" s="23">
        <v>0</v>
      </c>
      <c r="I2" s="23">
        <v>0</v>
      </c>
      <c r="J2" s="23">
        <v>0</v>
      </c>
      <c r="K2" s="30"/>
      <c r="L2" s="30"/>
      <c r="M2" s="30"/>
      <c r="N2" s="30"/>
      <c r="O2" s="31">
        <v>46169</v>
      </c>
      <c r="P2" s="32" t="s">
        <v>9</v>
      </c>
      <c r="Q2" s="32">
        <f>SUMIFS($C:$C,$A:$A,O2,$B:$B,P2)</f>
        <v/>
      </c>
      <c r="R2" s="33">
        <f>SUMIFS($D:$D,$A:$A,O2,$B:$B,P2)</f>
        <v/>
      </c>
      <c r="S2" s="33">
        <f>SUMIFS($E:$E,$A:$A,O2,$B:$B,P2)</f>
        <v/>
      </c>
      <c r="T2" s="32">
        <f>SUMIFS($F:$F,$A:$A,O2,$B:$B,P2)</f>
        <v/>
      </c>
      <c r="U2" s="33">
        <f>S2-T2</f>
        <v/>
      </c>
      <c r="V2" s="34">
        <f>IFERROR(T2/R2,0)</f>
        <v/>
      </c>
      <c r="W2" s="34">
        <f>IFERROR(U2/R2,0)</f>
        <v/>
      </c>
      <c r="X2" s="32">
        <f>SUMIFS($I:$I,$A:$A,O2,$B:$B,P2)</f>
        <v/>
      </c>
      <c r="Y2" s="34">
        <f>IFERROR(X2/(Z2+X2),0)</f>
        <v/>
      </c>
      <c r="Z2" s="33">
        <f>SUMIFS($H:$H,$A:$A,O2,$B:$B,P2)</f>
        <v/>
      </c>
      <c r="AA2" s="33">
        <f>SUMIFS($J:$J,$A:$A,O2,$B:$B,P2)</f>
        <v/>
      </c>
      <c r="AB2" s="33">
        <f>AA2-T2</f>
        <v/>
      </c>
      <c r="AC2" s="35">
        <f>IFERROR((AA2-T2)/Z2,0)</f>
        <v/>
      </c>
      <c r="AD2" s="36">
        <f>X2+Z2</f>
        <v/>
      </c>
    </row>
    <row r="3" spans="1:30" ht="13.5" customHeight="1">
      <c r="A3" s="29">
        <v>46169</v>
      </c>
      <c r="B3" s="30" t="s">
        <v>11</v>
      </c>
      <c r="C3" s="22">
        <v>12</v>
      </c>
      <c r="D3" s="23">
        <v>2579.22</v>
      </c>
      <c r="E3" s="23">
        <v>136.669</v>
      </c>
      <c r="F3" s="23">
        <v>204.41000000000003</v>
      </c>
      <c r="G3" s="23">
        <v>-67.74100000000001</v>
      </c>
      <c r="H3" s="23">
        <v>1532.8700000000001</v>
      </c>
      <c r="I3" s="23">
        <v>0</v>
      </c>
      <c r="J3" s="23">
        <v>162.1655</v>
      </c>
      <c r="K3" s="30"/>
      <c r="L3" s="30"/>
      <c r="M3" s="30"/>
      <c r="N3" s="30"/>
      <c r="O3" s="31">
        <v>46169</v>
      </c>
      <c r="P3" s="32" t="s">
        <v>11</v>
      </c>
      <c r="Q3" s="32">
        <f>SUMIFS($C:$C,$A:$A,O3,$B:$B,P3)</f>
        <v/>
      </c>
      <c r="R3" s="33">
        <f>SUMIFS($D:$D,$A:$A,O3,$B:$B,P3)</f>
        <v/>
      </c>
      <c r="S3" s="33">
        <f>SUMIFS($E:$E,$A:$A,O3,$B:$B,P3)</f>
        <v/>
      </c>
      <c r="T3" s="32">
        <f>SUMIFS($F:$F,$A:$A,O3,$B:$B,P3)</f>
        <v/>
      </c>
      <c r="U3" s="33">
        <f>S3-T3</f>
        <v/>
      </c>
      <c r="V3" s="34">
        <f>IFERROR(T3/R3,0)</f>
        <v/>
      </c>
      <c r="W3" s="34">
        <f>IFERROR(U3/R3,0)</f>
        <v/>
      </c>
      <c r="X3" s="32">
        <f>SUMIFS($I:$I,$A:$A,O3,$B:$B,P3)</f>
        <v/>
      </c>
      <c r="Y3" s="34">
        <f>IFERROR(X3/(Z3+X3),0)</f>
        <v/>
      </c>
      <c r="Z3" s="33">
        <f>SUMIFS($H:$H,$A:$A,O3,$B:$B,P3)</f>
        <v/>
      </c>
      <c r="AA3" s="33">
        <f>SUMIFS($J:$J,$A:$A,O3,$B:$B,P3)</f>
        <v/>
      </c>
      <c r="AB3" s="33">
        <f>AA3-T3</f>
        <v/>
      </c>
      <c r="AC3" s="35">
        <f>IFERROR((AA3-T3)/Z3,0)</f>
        <v/>
      </c>
      <c r="AD3" s="36">
        <f>X3+Z3</f>
        <v/>
      </c>
    </row>
    <row r="4" spans="1:30" ht="13.5" customHeight="1">
      <c r="A4" s="29">
        <v>46169</v>
      </c>
      <c r="B4" s="30" t="s">
        <v>19</v>
      </c>
      <c r="C4" s="22">
        <v>0</v>
      </c>
      <c r="D4" s="23">
        <v>0</v>
      </c>
      <c r="E4" s="23">
        <v>0</v>
      </c>
      <c r="F4" s="23">
        <v>0</v>
      </c>
      <c r="G4" s="23">
        <v>0</v>
      </c>
      <c r="H4" s="23">
        <v>0</v>
      </c>
      <c r="I4" s="23">
        <v>0</v>
      </c>
      <c r="J4" s="23">
        <v>0</v>
      </c>
      <c r="K4" s="30"/>
      <c r="L4" s="30"/>
      <c r="M4" s="30"/>
      <c r="N4" s="30"/>
      <c r="O4" s="31">
        <v>46169</v>
      </c>
      <c r="P4" s="32" t="s">
        <v>19</v>
      </c>
      <c r="Q4" s="32">
        <f>SUMIFS($C:$C,$A:$A,O4,$B:$B,P4)</f>
        <v/>
      </c>
      <c r="R4" s="33">
        <f>SUMIFS($D:$D,$A:$A,O4,$B:$B,P4)</f>
        <v/>
      </c>
      <c r="S4" s="33">
        <f>SUMIFS($E:$E,$A:$A,O4,$B:$B,P4)</f>
        <v/>
      </c>
      <c r="T4" s="32">
        <f>SUMIFS($F:$F,$A:$A,O4,$B:$B,P4)</f>
        <v/>
      </c>
      <c r="U4" s="33">
        <f>S4-T4</f>
        <v/>
      </c>
      <c r="V4" s="34">
        <f>IFERROR(T4/R4,0)</f>
        <v/>
      </c>
      <c r="W4" s="34">
        <f>IFERROR(U4/R4,0)</f>
        <v/>
      </c>
      <c r="X4" s="32">
        <f>SUMIFS($I:$I,$A:$A,O4,$B:$B,P4)</f>
        <v/>
      </c>
      <c r="Y4" s="34">
        <f>IFERROR(X4/(Z4+X4),0)</f>
        <v/>
      </c>
      <c r="Z4" s="33">
        <f>SUMIFS($H:$H,$A:$A,O4,$B:$B,P4)</f>
        <v/>
      </c>
      <c r="AA4" s="33">
        <f>SUMIFS($J:$J,$A:$A,O4,$B:$B,P4)</f>
        <v/>
      </c>
      <c r="AB4" s="33">
        <f>AA4-T4</f>
        <v/>
      </c>
      <c r="AC4" s="35">
        <f>IFERROR((AA4-T4)/Z4,0)</f>
        <v/>
      </c>
      <c r="AD4" s="36">
        <f>X4+Z4</f>
        <v/>
      </c>
    </row>
    <row r="5" spans="1:30" ht="13.5" customHeight="1">
      <c r="A5" s="29">
        <v>46169</v>
      </c>
      <c r="B5" s="30" t="s">
        <v>18</v>
      </c>
      <c r="C5" s="22">
        <v>0</v>
      </c>
      <c r="D5" s="23">
        <v>0</v>
      </c>
      <c r="E5" s="23">
        <v>0</v>
      </c>
      <c r="F5" s="23">
        <v>0</v>
      </c>
      <c r="G5" s="23">
        <v>0</v>
      </c>
      <c r="H5" s="23">
        <v>0</v>
      </c>
      <c r="I5" s="23">
        <v>0</v>
      </c>
      <c r="J5" s="23">
        <v>0</v>
      </c>
      <c r="K5" s="30"/>
      <c r="L5" s="30"/>
      <c r="M5" s="30"/>
      <c r="N5" s="30"/>
      <c r="O5" s="31">
        <v>46169</v>
      </c>
      <c r="P5" s="32" t="s">
        <v>18</v>
      </c>
      <c r="Q5" s="32">
        <f>SUMIFS($C:$C,$A:$A,O5,$B:$B,P5)</f>
        <v/>
      </c>
      <c r="R5" s="33">
        <f>SUMIFS($D:$D,$A:$A,O5,$B:$B,P5)</f>
        <v/>
      </c>
      <c r="S5" s="33">
        <f>SUMIFS($E:$E,$A:$A,O5,$B:$B,P5)</f>
        <v/>
      </c>
      <c r="T5" s="32">
        <f>SUMIFS($F:$F,$A:$A,O5,$B:$B,P5)</f>
        <v/>
      </c>
      <c r="U5" s="33">
        <f>S5-T5</f>
        <v/>
      </c>
      <c r="V5" s="34">
        <f>IFERROR(T5/R5,0)</f>
        <v/>
      </c>
      <c r="W5" s="34">
        <f>IFERROR(U5/R5,0)</f>
        <v/>
      </c>
      <c r="X5" s="32">
        <f>SUMIFS($I:$I,$A:$A,O5,$B:$B,P5)</f>
        <v/>
      </c>
      <c r="Y5" s="34">
        <f>IFERROR(X5/(Z5+X5),0)</f>
        <v/>
      </c>
      <c r="Z5" s="33">
        <f>SUMIFS($H:$H,$A:$A,O5,$B:$B,P5)</f>
        <v/>
      </c>
      <c r="AA5" s="33">
        <f>SUMIFS($J:$J,$A:$A,O5,$B:$B,P5)</f>
        <v/>
      </c>
      <c r="AB5" s="33">
        <f>AA5-T5</f>
        <v/>
      </c>
      <c r="AC5" s="35">
        <f>IFERROR((AA5-T5)/Z5,0)</f>
        <v/>
      </c>
      <c r="AD5" s="36">
        <f>X5+Z5</f>
        <v/>
      </c>
    </row>
    <row r="6" spans="1:30" ht="13.5" customHeight="1">
      <c r="A6" s="29">
        <v>46169</v>
      </c>
      <c r="B6" s="30" t="s">
        <v>22</v>
      </c>
      <c r="C6" s="22">
        <v>7</v>
      </c>
      <c r="D6" s="23">
        <v>1787.2</v>
      </c>
      <c r="E6" s="23">
        <v>92.50199999999997</v>
      </c>
      <c r="F6" s="23">
        <v>170.76</v>
      </c>
      <c r="G6" s="23">
        <v>-78.25800000000002</v>
      </c>
      <c r="H6" s="23">
        <v>968.48</v>
      </c>
      <c r="I6" s="23">
        <v>-297.38</v>
      </c>
      <c r="J6" s="23">
        <v>99.08399999999996</v>
      </c>
      <c r="K6" s="30"/>
      <c r="L6" s="30"/>
      <c r="M6" s="30"/>
      <c r="N6" s="30"/>
      <c r="O6" s="31">
        <v>46169</v>
      </c>
      <c r="P6" s="32" t="s">
        <v>22</v>
      </c>
      <c r="Q6" s="32">
        <f>SUMIFS($C:$C,$A:$A,O6,$B:$B,P6)</f>
        <v/>
      </c>
      <c r="R6" s="33">
        <f>SUMIFS($D:$D,$A:$A,O6,$B:$B,P6)</f>
        <v/>
      </c>
      <c r="S6" s="33">
        <f>SUMIFS($E:$E,$A:$A,O6,$B:$B,P6)</f>
        <v/>
      </c>
      <c r="T6" s="32">
        <f>SUMIFS($F:$F,$A:$A,O6,$B:$B,P6)</f>
        <v/>
      </c>
      <c r="U6" s="33">
        <f>S6-T6</f>
        <v/>
      </c>
      <c r="V6" s="34">
        <f>IFERROR(T6/R6,0)</f>
        <v/>
      </c>
      <c r="W6" s="34">
        <f>IFERROR(U6/R6,0)</f>
        <v/>
      </c>
      <c r="X6" s="32">
        <f>SUMIFS($I:$I,$A:$A,O6,$B:$B,P6)</f>
        <v/>
      </c>
      <c r="Y6" s="34">
        <f>IFERROR(X6/(Z6+X6),0)</f>
        <v/>
      </c>
      <c r="Z6" s="33">
        <f>SUMIFS($H:$H,$A:$A,O6,$B:$B,P6)</f>
        <v/>
      </c>
      <c r="AA6" s="33">
        <f>SUMIFS($J:$J,$A:$A,O6,$B:$B,P6)</f>
        <v/>
      </c>
      <c r="AB6" s="33">
        <f>AA6-T6</f>
        <v/>
      </c>
      <c r="AC6" s="35">
        <f>IFERROR((AA6-T6)/Z6,0)</f>
        <v/>
      </c>
      <c r="AD6" s="36">
        <f>X6+Z6</f>
        <v/>
      </c>
    </row>
    <row r="7" spans="1:30" ht="13.5" customHeight="1">
      <c r="A7" s="29"/>
      <c r="B7" s="30"/>
      <c r="C7" s="22"/>
      <c r="D7" s="23"/>
      <c r="E7" s="23"/>
      <c r="F7" s="23"/>
      <c r="G7" s="23"/>
      <c r="H7" s="23"/>
      <c r="I7" s="23"/>
      <c r="J7" s="23"/>
      <c r="K7" s="30"/>
      <c r="L7" s="30"/>
      <c r="M7" s="30"/>
      <c r="N7" s="30"/>
      <c r="O7" s="209" t="s">
        <v>50904</v>
      </c>
      <c r="P7" s="209"/>
      <c r="Q7" s="209">
        <f>SUM(Q2:Q6)</f>
        <v/>
      </c>
      <c r="R7" s="209">
        <f>SUM(R2:R6)</f>
        <v/>
      </c>
      <c r="S7" s="209">
        <f>SUM(S2:S6)</f>
        <v/>
      </c>
      <c r="T7" s="209">
        <f>SUM(T2:T6)</f>
        <v/>
      </c>
      <c r="U7" s="209">
        <f>S7-T7</f>
        <v/>
      </c>
      <c r="V7" s="209">
        <f>IFERROR(T7/R7,0)</f>
        <v/>
      </c>
      <c r="W7" s="209">
        <f>IFERROR(U7/R7,0)</f>
        <v/>
      </c>
      <c r="X7" s="209">
        <f>SUM(X2:X6)</f>
        <v/>
      </c>
      <c r="Y7" s="209">
        <f>IFERROR(X7/(Z7+X7),0)</f>
        <v/>
      </c>
      <c r="Z7" s="209">
        <f>SUM(Z2:Z6)</f>
        <v/>
      </c>
      <c r="AA7" s="209">
        <f>SUM(AA2:AA6)</f>
        <v/>
      </c>
      <c r="AB7" s="209">
        <f>SUM(AB2:AB6)</f>
        <v/>
      </c>
      <c r="AC7" s="209">
        <f>IFERROR((AA7-T7)/Z7,0)</f>
        <v/>
      </c>
      <c r="AD7" s="209">
        <f>SUM(AD2:AD6)</f>
        <v/>
      </c>
    </row>
    <row r="8" spans="1:30">
      <c r="A8" s="29"/>
      <c r="B8" s="30"/>
      <c r="C8" s="22"/>
      <c r="D8" s="23"/>
      <c r="E8" s="23"/>
      <c r="F8" s="23"/>
      <c r="G8" s="23"/>
      <c r="H8" s="23"/>
      <c r="I8" s="23"/>
      <c r="J8" s="23"/>
      <c r="K8" s="30"/>
      <c r="L8" s="30"/>
      <c r="M8" s="30"/>
      <c r="N8" s="30"/>
    </row>
    <row r="9" spans="1:30">
      <c r="A9" s="29"/>
      <c r="B9" s="30"/>
      <c r="C9" s="22"/>
      <c r="D9" s="23"/>
      <c r="E9" s="23"/>
      <c r="F9" s="23"/>
      <c r="G9" s="23"/>
      <c r="H9" s="23"/>
      <c r="I9" s="23"/>
      <c r="J9" s="23"/>
      <c r="K9" s="30"/>
      <c r="L9" s="30"/>
      <c r="M9" s="30"/>
      <c r="N9" s="30"/>
    </row>
    <row r="10" spans="1:30">
      <c r="A10" s="29"/>
      <c r="B10" s="30"/>
      <c r="C10" s="22"/>
      <c r="D10" s="23"/>
      <c r="E10" s="23"/>
      <c r="F10" s="23"/>
      <c r="G10" s="23"/>
      <c r="H10" s="23"/>
      <c r="I10" s="23"/>
      <c r="J10" s="23"/>
      <c r="K10" s="30"/>
      <c r="L10" s="30"/>
      <c r="M10" s="30"/>
      <c r="N10" s="30"/>
    </row>
    <row r="11" spans="1:30">
      <c r="A11" s="29"/>
      <c r="B11" s="30"/>
      <c r="C11" s="22"/>
      <c r="D11" s="23"/>
      <c r="E11" s="23"/>
      <c r="F11" s="23"/>
      <c r="G11" s="23"/>
      <c r="H11" s="23"/>
      <c r="I11" s="23"/>
      <c r="J11" s="23"/>
      <c r="K11" s="30"/>
      <c r="L11" s="30"/>
      <c r="M11" s="30"/>
      <c r="N11" s="30"/>
    </row>
    <row r="12" spans="1:30"/>
  </sheetData>
  <sheetCalcPr fullCalcOnLoad="1"/>
  <mergeCells count="1">
    <mergeCell ref="O12:P12"/>
    <mergeCell ref="O7:P7"/>
  </mergeCells>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dimension ref="A1:AC41"/>
  <sheetViews>
    <sheetView zoomScale="70" zoomScaleNormal="70" workbookViewId="0">
      <selection activeCell="N10" sqref="N10"/>
    </sheetView>
  </sheetViews>
  <sheetFormatPr baseColWidth="8" defaultColWidth="9" defaultRowHeight="13.5"/>
  <cols>
    <col min="5" max="5" width="12" customWidth="1"/>
    <col min="6" max="6" width="12.625" customWidth="1"/>
    <col min="7" max="7" width="10.625" customWidth="1"/>
    <col min="8" max="8" width="12.625" customWidth="1"/>
    <col min="9" max="9" width="10.625" customWidth="1"/>
    <col min="10" max="10" width="12.625" customWidth="1"/>
    <col min="11" max="11" width="10.625" customWidth="1"/>
    <col min="12" max="12" width="12.625" customWidth="1"/>
    <col min="13" max="13" width="10.625" customWidth="1"/>
    <col min="14" max="14" width="12.625" customWidth="1"/>
    <col min="15" max="15" width="10.625" customWidth="1"/>
    <col min="16" max="16" width="12.625" customWidth="1"/>
    <col min="17" max="17" width="10.625" customWidth="1"/>
    <col min="18" max="18" width="12.625" customWidth="1"/>
    <col min="19" max="19" width="10.625" customWidth="1"/>
    <col min="20" max="20" width="12.625" customWidth="1"/>
    <col min="21" max="21" width="10.625" customWidth="1"/>
    <col min="22" max="22" width="12.625" customWidth="1"/>
    <col min="23" max="23" width="10.625" customWidth="1"/>
    <col min="24" max="24" width="12.625" customWidth="1"/>
    <col min="25" max="25" width="10.625" customWidth="1"/>
    <col min="26" max="26" width="12.625" customWidth="1"/>
    <col min="27" max="27" width="10.625" customWidth="1"/>
    <col min="28" max="28" width="12.625" customWidth="1"/>
    <col min="29" max="29" width="10.625" customWidth="1"/>
  </cols>
  <sheetData>
    <row r="1" spans="1:29" ht="42" customHeight="1">
      <c r="A1" s="1" t="s">
        <v>50921</v>
      </c>
      <c r="B1" s="2"/>
      <c r="C1" s="2"/>
      <c r="D1" s="2"/>
      <c r="E1" s="2"/>
      <c r="F1" s="2"/>
      <c r="G1" s="2"/>
      <c r="H1" s="2"/>
      <c r="I1" s="2"/>
      <c r="J1" s="2"/>
      <c r="K1" s="2"/>
      <c r="L1" s="2"/>
      <c r="M1" s="2"/>
      <c r="N1" s="2"/>
      <c r="O1" s="2"/>
      <c r="P1" s="2"/>
      <c r="Q1" s="2"/>
      <c r="R1" s="2"/>
      <c r="S1" s="2"/>
      <c r="T1" s="2"/>
      <c r="U1" s="2"/>
      <c r="V1" s="2"/>
      <c r="W1" s="2"/>
      <c r="X1" s="2"/>
      <c r="Y1" s="2"/>
      <c r="Z1" s="2"/>
      <c r="AA1" s="2"/>
      <c r="AB1" s="2"/>
      <c r="AC1" s="2"/>
    </row>
    <row r="2" spans="1:29" ht="29" customHeight="1">
      <c r="A2" s="3" t="s">
        <v>50922</v>
      </c>
      <c r="B2" s="3"/>
      <c r="C2" s="3"/>
      <c r="D2" s="3"/>
      <c r="E2" s="4" t="s">
        <v>50923</v>
      </c>
      <c r="F2" s="5" t="s">
        <v>50924</v>
      </c>
      <c r="G2" s="6"/>
      <c r="H2" s="4" t="s">
        <v>50925</v>
      </c>
      <c r="I2" s="4"/>
      <c r="J2" s="4" t="s">
        <v>50926</v>
      </c>
      <c r="K2" s="4"/>
      <c r="L2" s="4" t="s">
        <v>50927</v>
      </c>
      <c r="M2" s="4"/>
      <c r="N2" s="4" t="s">
        <v>50928</v>
      </c>
      <c r="O2" s="4"/>
      <c r="P2" s="4" t="s">
        <v>50929</v>
      </c>
      <c r="Q2" s="4"/>
      <c r="R2" s="4" t="s">
        <v>50930</v>
      </c>
      <c r="S2" s="4"/>
      <c r="T2" s="4" t="s">
        <v>50931</v>
      </c>
      <c r="U2" s="4"/>
      <c r="V2" s="4" t="s">
        <v>50932</v>
      </c>
      <c r="W2" s="4"/>
      <c r="X2" s="4" t="s">
        <v>50933</v>
      </c>
      <c r="Y2" s="4"/>
      <c r="Z2" s="4" t="s">
        <v>50934</v>
      </c>
      <c r="AA2" s="4"/>
      <c r="AB2" s="4" t="s">
        <v>50935</v>
      </c>
      <c r="AC2" s="4"/>
    </row>
    <row r="3" spans="1:29" ht="38" customHeight="1">
      <c r="A3" s="3"/>
      <c r="B3" s="3"/>
      <c r="C3" s="3"/>
      <c r="D3" s="3"/>
      <c r="E3" s="3"/>
      <c r="F3" s="7" t="s">
        <v>50936</v>
      </c>
      <c r="G3" s="8" t="s">
        <v>50937</v>
      </c>
      <c r="H3" s="7" t="s">
        <v>50936</v>
      </c>
      <c r="I3" s="8" t="s">
        <v>50937</v>
      </c>
      <c r="J3" s="7" t="s">
        <v>50936</v>
      </c>
      <c r="K3" s="8" t="s">
        <v>50937</v>
      </c>
      <c r="L3" s="7" t="s">
        <v>50936</v>
      </c>
      <c r="M3" s="8" t="s">
        <v>50937</v>
      </c>
      <c r="N3" s="7" t="s">
        <v>50936</v>
      </c>
      <c r="O3" s="8" t="s">
        <v>50937</v>
      </c>
      <c r="P3" s="7" t="s">
        <v>50936</v>
      </c>
      <c r="Q3" s="8" t="s">
        <v>50937</v>
      </c>
      <c r="R3" s="7" t="s">
        <v>50936</v>
      </c>
      <c r="S3" s="9" t="s">
        <v>50937</v>
      </c>
      <c r="T3" s="7" t="s">
        <v>50936</v>
      </c>
      <c r="U3" s="8" t="s">
        <v>50937</v>
      </c>
      <c r="V3" s="7" t="s">
        <v>50936</v>
      </c>
      <c r="W3" s="8" t="s">
        <v>50937</v>
      </c>
      <c r="X3" s="7" t="s">
        <v>50936</v>
      </c>
      <c r="Y3" s="8" t="s">
        <v>50937</v>
      </c>
      <c r="Z3" s="7" t="s">
        <v>50936</v>
      </c>
      <c r="AA3" s="8" t="s">
        <v>50937</v>
      </c>
      <c r="AB3" s="7" t="s">
        <v>50936</v>
      </c>
      <c r="AC3" s="8" t="s">
        <v>50937</v>
      </c>
    </row>
    <row r="4" spans="1:29" ht="38" customHeight="1">
      <c r="A4" s="10" t="s">
        <v>50938</v>
      </c>
      <c r="B4" s="10" t="s">
        <v>9</v>
      </c>
      <c r="C4" s="10"/>
      <c r="D4" s="10" t="s">
        <v>50939</v>
      </c>
      <c r="E4" s="11">
        <f t="shared" ref="E4:E22" si="0">F4+H4+J4+L4+N4+P4+R4+T4+V4+X4+Z4+AB4</f>
        <v>5603116.83228</v>
      </c>
      <c r="F4" s="11">
        <v>233112.97152</v>
      </c>
      <c r="G4" s="11">
        <f t="shared" ref="G4:K4" si="1">F4/30</f>
        <v>7770.432384</v>
      </c>
      <c r="H4" s="11">
        <v>371523.79836</v>
      </c>
      <c r="I4" s="11">
        <f t="shared" si="1"/>
        <v>12384.126612</v>
      </c>
      <c r="J4" s="11">
        <v>720632.88792</v>
      </c>
      <c r="K4" s="11">
        <f t="shared" si="1"/>
        <v>24021.096264</v>
      </c>
      <c r="L4" s="11">
        <v>517219.40556</v>
      </c>
      <c r="M4" s="11">
        <f t="shared" ref="M4:Q4" si="2">L4/30</f>
        <v>17240.646852</v>
      </c>
      <c r="N4" s="11">
        <v>428120.93808</v>
      </c>
      <c r="O4" s="11">
        <f t="shared" si="2"/>
        <v>14270.697936</v>
      </c>
      <c r="P4" s="11">
        <v>437647.18932</v>
      </c>
      <c r="Q4" s="11">
        <f t="shared" si="2"/>
        <v>14588.239644</v>
      </c>
      <c r="R4" s="11">
        <v>505451.68344</v>
      </c>
      <c r="S4" s="11">
        <f t="shared" ref="S4:W4" si="3">R4/30</f>
        <v>16848.389448</v>
      </c>
      <c r="T4" s="11">
        <v>421396.52544</v>
      </c>
      <c r="U4" s="11">
        <f t="shared" si="3"/>
        <v>14046.550848</v>
      </c>
      <c r="V4" s="11">
        <v>410189.17104</v>
      </c>
      <c r="W4" s="11">
        <f t="shared" si="3"/>
        <v>13672.972368</v>
      </c>
      <c r="X4" s="11">
        <v>405706.22928</v>
      </c>
      <c r="Y4" s="11">
        <f t="shared" ref="Y4:AC4" si="4">X4/30</f>
        <v>13523.540976</v>
      </c>
      <c r="Z4" s="11">
        <v>576618.38388</v>
      </c>
      <c r="AA4" s="11">
        <f t="shared" si="4"/>
        <v>19220.612796</v>
      </c>
      <c r="AB4" s="11">
        <v>575497.64844</v>
      </c>
      <c r="AC4" s="11">
        <f t="shared" si="4"/>
        <v>19183.254948</v>
      </c>
    </row>
    <row r="5" spans="1:29" ht="14.25">
      <c r="A5" s="12"/>
      <c r="B5" s="12"/>
      <c r="C5" s="12"/>
      <c r="D5" s="12" t="s">
        <v>50940</v>
      </c>
      <c r="E5" s="13">
        <f t="shared" si="0"/>
        <v>0</v>
      </c>
      <c r="F5" s="13"/>
      <c r="G5" s="13"/>
      <c r="H5" s="13"/>
      <c r="I5" s="13"/>
      <c r="J5" s="13"/>
      <c r="K5" s="13"/>
      <c r="L5" s="13"/>
      <c r="M5" s="13"/>
      <c r="N5" s="13"/>
      <c r="O5" s="13"/>
      <c r="P5" s="13"/>
      <c r="Q5" s="13"/>
      <c r="R5" s="13"/>
      <c r="S5" s="13"/>
      <c r="T5" s="13"/>
      <c r="U5" s="13"/>
      <c r="V5" s="13"/>
      <c r="W5" s="13"/>
      <c r="X5" s="13"/>
      <c r="Y5" s="13"/>
      <c r="Z5" s="13"/>
      <c r="AA5" s="13"/>
      <c r="AB5" s="13"/>
      <c r="AC5" s="13"/>
    </row>
    <row r="6" spans="1:29" ht="14.25">
      <c r="A6" s="12"/>
      <c r="B6" s="12"/>
      <c r="C6" s="12"/>
      <c r="D6" s="12" t="s">
        <v>50941</v>
      </c>
      <c r="E6" s="13">
        <f t="shared" si="0"/>
        <v>0</v>
      </c>
      <c r="F6" s="13"/>
      <c r="G6" s="13"/>
      <c r="H6" s="13"/>
      <c r="I6" s="13"/>
      <c r="J6" s="13"/>
      <c r="K6" s="13"/>
      <c r="L6" s="13"/>
      <c r="M6" s="13"/>
      <c r="N6" s="13"/>
      <c r="O6" s="13"/>
      <c r="P6" s="13"/>
      <c r="Q6" s="13"/>
      <c r="R6" s="13"/>
      <c r="S6" s="13"/>
      <c r="T6" s="13"/>
      <c r="U6" s="13"/>
      <c r="V6" s="13"/>
      <c r="W6" s="13"/>
      <c r="X6" s="13"/>
      <c r="Y6" s="13"/>
      <c r="Z6" s="13"/>
      <c r="AA6" s="13"/>
      <c r="AB6" s="13"/>
      <c r="AC6" s="13"/>
    </row>
    <row r="7" spans="1:29" ht="38" customHeight="1">
      <c r="A7" s="12"/>
      <c r="B7" s="12" t="s">
        <v>7</v>
      </c>
      <c r="C7" s="12"/>
      <c r="D7" s="12" t="s">
        <v>50939</v>
      </c>
      <c r="E7" s="13">
        <f t="shared" si="0"/>
        <v>6837336.198</v>
      </c>
      <c r="F7" s="13">
        <v>284461.632</v>
      </c>
      <c r="G7" s="11">
        <f t="shared" ref="G7:K7" si="5">F7/30</f>
        <v>9482.0544</v>
      </c>
      <c r="H7" s="13">
        <v>453360.726</v>
      </c>
      <c r="I7" s="11">
        <f t="shared" si="5"/>
        <v>15112.0242</v>
      </c>
      <c r="J7" s="13">
        <v>879369.372</v>
      </c>
      <c r="K7" s="11">
        <f t="shared" si="5"/>
        <v>29312.3124</v>
      </c>
      <c r="L7" s="13">
        <v>631149.246</v>
      </c>
      <c r="M7" s="11">
        <f t="shared" ref="M7:Q7" si="6">L7/30</f>
        <v>21038.3082</v>
      </c>
      <c r="N7" s="13">
        <v>522424.728</v>
      </c>
      <c r="O7" s="11">
        <f t="shared" si="6"/>
        <v>17414.1576</v>
      </c>
      <c r="P7" s="13">
        <v>534049.362</v>
      </c>
      <c r="Q7" s="11">
        <f t="shared" si="6"/>
        <v>17801.6454</v>
      </c>
      <c r="R7" s="13">
        <v>616789.404</v>
      </c>
      <c r="S7" s="11">
        <f t="shared" ref="S7:W7" si="7">R7/30</f>
        <v>20559.6468</v>
      </c>
      <c r="T7" s="13">
        <v>514219.104</v>
      </c>
      <c r="U7" s="11">
        <f t="shared" si="7"/>
        <v>17140.6368</v>
      </c>
      <c r="V7" s="13">
        <v>500543.064</v>
      </c>
      <c r="W7" s="11">
        <f t="shared" si="7"/>
        <v>16684.7688</v>
      </c>
      <c r="X7" s="13">
        <v>495072.648</v>
      </c>
      <c r="Y7" s="11">
        <f t="shared" ref="Y7:AC7" si="8">X7/30</f>
        <v>16502.4216</v>
      </c>
      <c r="Z7" s="13">
        <v>703632.258</v>
      </c>
      <c r="AA7" s="11">
        <f t="shared" si="8"/>
        <v>23454.4086</v>
      </c>
      <c r="AB7" s="13">
        <v>702264.654</v>
      </c>
      <c r="AC7" s="11">
        <f t="shared" si="8"/>
        <v>23408.8218</v>
      </c>
    </row>
    <row r="8" spans="1:29" ht="14.25">
      <c r="A8" s="12"/>
      <c r="B8" s="12"/>
      <c r="C8" s="12"/>
      <c r="D8" s="12" t="s">
        <v>50940</v>
      </c>
      <c r="E8" s="13">
        <f t="shared" si="0"/>
        <v>0</v>
      </c>
      <c r="F8" s="13"/>
      <c r="G8" s="13"/>
      <c r="H8" s="13"/>
      <c r="I8" s="13"/>
      <c r="J8" s="13"/>
      <c r="K8" s="13"/>
      <c r="L8" s="13"/>
      <c r="M8" s="13"/>
      <c r="N8" s="13"/>
      <c r="O8" s="13"/>
      <c r="P8" s="13"/>
      <c r="Q8" s="13"/>
      <c r="R8" s="13"/>
      <c r="S8" s="13"/>
      <c r="T8" s="13"/>
      <c r="U8" s="13"/>
      <c r="V8" s="13"/>
      <c r="W8" s="13"/>
      <c r="X8" s="13"/>
      <c r="Y8" s="13"/>
      <c r="Z8" s="13"/>
      <c r="AA8" s="13"/>
      <c r="AB8" s="13"/>
      <c r="AC8" s="13"/>
    </row>
    <row r="9" spans="1:29" ht="14.25">
      <c r="A9" s="12"/>
      <c r="B9" s="12"/>
      <c r="C9" s="12"/>
      <c r="D9" s="12" t="s">
        <v>50941</v>
      </c>
      <c r="E9" s="13">
        <f t="shared" si="0"/>
        <v>0</v>
      </c>
      <c r="F9" s="13"/>
      <c r="G9" s="13"/>
      <c r="H9" s="13"/>
      <c r="I9" s="13"/>
      <c r="J9" s="13"/>
      <c r="K9" s="13"/>
      <c r="L9" s="13"/>
      <c r="M9" s="13"/>
      <c r="N9" s="13"/>
      <c r="O9" s="13"/>
      <c r="P9" s="13"/>
      <c r="Q9" s="13"/>
      <c r="R9" s="13"/>
      <c r="S9" s="13"/>
      <c r="T9" s="13"/>
      <c r="U9" s="13"/>
      <c r="V9" s="13"/>
      <c r="W9" s="13"/>
      <c r="X9" s="13"/>
      <c r="Y9" s="13"/>
      <c r="Z9" s="13"/>
      <c r="AA9" s="13"/>
      <c r="AB9" s="13"/>
      <c r="AC9" s="13"/>
    </row>
    <row r="10" spans="1:29" ht="38" customHeight="1">
      <c r="A10" s="12"/>
      <c r="B10" s="12" t="s">
        <v>11</v>
      </c>
      <c r="C10" s="12"/>
      <c r="D10" s="12" t="s">
        <v>50939</v>
      </c>
      <c r="E10" s="13">
        <f t="shared" si="0"/>
        <v>6598312.90272</v>
      </c>
      <c r="F10" s="13">
        <v>274517.26848</v>
      </c>
      <c r="G10" s="11">
        <f t="shared" ref="G10:K10" si="9">F10/30</f>
        <v>9150.575616</v>
      </c>
      <c r="H10" s="13">
        <v>437511.89664</v>
      </c>
      <c r="I10" s="11">
        <f t="shared" si="9"/>
        <v>14583.729888</v>
      </c>
      <c r="J10" s="13">
        <v>848627.90208</v>
      </c>
      <c r="K10" s="11">
        <f t="shared" si="9"/>
        <v>28287.596736</v>
      </c>
      <c r="L10" s="13">
        <v>609085.18944</v>
      </c>
      <c r="M10" s="11">
        <f t="shared" ref="M10:Q10" si="10">L10/30</f>
        <v>20302.839648</v>
      </c>
      <c r="N10" s="13">
        <v>504161.52192</v>
      </c>
      <c r="O10" s="11">
        <f t="shared" si="10"/>
        <v>16805.384064</v>
      </c>
      <c r="P10" s="13">
        <v>515379.77568</v>
      </c>
      <c r="Q10" s="11">
        <f t="shared" si="10"/>
        <v>17179.325856</v>
      </c>
      <c r="R10" s="13">
        <v>595227.34656</v>
      </c>
      <c r="S10" s="11">
        <f t="shared" ref="S10:W10" si="11">R10/30</f>
        <v>19840.911552</v>
      </c>
      <c r="T10" s="13">
        <v>496242.75456</v>
      </c>
      <c r="U10" s="11">
        <f t="shared" si="11"/>
        <v>16541.425152</v>
      </c>
      <c r="V10" s="13">
        <v>483044.80896</v>
      </c>
      <c r="W10" s="11">
        <f t="shared" si="11"/>
        <v>16101.493632</v>
      </c>
      <c r="X10" s="13">
        <v>477765.63072</v>
      </c>
      <c r="Y10" s="11">
        <f t="shared" ref="Y10:AC10" si="12">X10/30</f>
        <v>15925.521024</v>
      </c>
      <c r="Z10" s="13">
        <v>679034.30112</v>
      </c>
      <c r="AA10" s="11">
        <f t="shared" si="12"/>
        <v>22634.476704</v>
      </c>
      <c r="AB10" s="13">
        <v>677714.50656</v>
      </c>
      <c r="AC10" s="11">
        <f t="shared" si="12"/>
        <v>22590.483552</v>
      </c>
    </row>
    <row r="11" spans="1:29" ht="14.25">
      <c r="A11" s="12"/>
      <c r="B11" s="12"/>
      <c r="C11" s="12"/>
      <c r="D11" s="12" t="s">
        <v>50940</v>
      </c>
      <c r="E11" s="13">
        <f t="shared" si="0"/>
        <v>0</v>
      </c>
      <c r="F11" s="13"/>
      <c r="G11" s="13"/>
      <c r="H11" s="13"/>
      <c r="I11" s="13"/>
      <c r="J11" s="13"/>
      <c r="K11" s="13"/>
      <c r="L11" s="13"/>
      <c r="M11" s="13"/>
      <c r="N11" s="13"/>
      <c r="O11" s="13"/>
      <c r="P11" s="13"/>
      <c r="Q11" s="13"/>
      <c r="R11" s="13"/>
      <c r="S11" s="13"/>
      <c r="T11" s="13"/>
      <c r="U11" s="13"/>
      <c r="V11" s="13"/>
      <c r="W11" s="13"/>
      <c r="X11" s="13"/>
      <c r="Y11" s="13"/>
      <c r="Z11" s="13"/>
      <c r="AA11" s="13"/>
      <c r="AB11" s="13"/>
      <c r="AC11" s="13"/>
    </row>
    <row r="12" spans="1:29" ht="14.25">
      <c r="A12" s="12"/>
      <c r="B12" s="12"/>
      <c r="C12" s="12"/>
      <c r="D12" s="12" t="s">
        <v>50941</v>
      </c>
      <c r="E12" s="13">
        <f t="shared" si="0"/>
        <v>0</v>
      </c>
      <c r="F12" s="13"/>
      <c r="G12" s="13"/>
      <c r="H12" s="13"/>
      <c r="I12" s="13"/>
      <c r="J12" s="13"/>
      <c r="K12" s="13"/>
      <c r="L12" s="13"/>
      <c r="M12" s="13"/>
      <c r="N12" s="13"/>
      <c r="O12" s="13"/>
      <c r="P12" s="13"/>
      <c r="Q12" s="13"/>
      <c r="R12" s="13"/>
      <c r="S12" s="13"/>
      <c r="T12" s="13"/>
      <c r="U12" s="13"/>
      <c r="V12" s="13"/>
      <c r="W12" s="13"/>
      <c r="X12" s="13"/>
      <c r="Y12" s="13"/>
      <c r="Z12" s="13"/>
      <c r="AA12" s="13"/>
      <c r="AB12" s="13"/>
      <c r="AC12" s="13"/>
    </row>
    <row r="13" spans="1:29" ht="38" customHeight="1">
      <c r="A13" s="12"/>
      <c r="B13" s="12" t="s">
        <v>18</v>
      </c>
      <c r="C13" s="12"/>
      <c r="D13" s="12" t="s">
        <v>50939</v>
      </c>
      <c r="E13" s="13">
        <f t="shared" si="0"/>
        <v>2905395.4314</v>
      </c>
      <c r="F13" s="13">
        <v>120876.5376</v>
      </c>
      <c r="G13" s="11">
        <f t="shared" ref="G13:K13" si="13">F13/30</f>
        <v>4029.21792</v>
      </c>
      <c r="H13" s="13">
        <v>192646.9818</v>
      </c>
      <c r="I13" s="11">
        <f t="shared" si="13"/>
        <v>6421.56606</v>
      </c>
      <c r="J13" s="13">
        <v>373671.2196</v>
      </c>
      <c r="K13" s="11">
        <f t="shared" si="13"/>
        <v>12455.70732</v>
      </c>
      <c r="L13" s="13">
        <v>268194.8178</v>
      </c>
      <c r="M13" s="11">
        <f t="shared" ref="M13:Q13" si="14">L13/30</f>
        <v>8939.82726</v>
      </c>
      <c r="N13" s="13">
        <v>221994.4104</v>
      </c>
      <c r="O13" s="11">
        <f t="shared" si="14"/>
        <v>7399.81368</v>
      </c>
      <c r="P13" s="13">
        <v>226934.0766</v>
      </c>
      <c r="Q13" s="11">
        <f t="shared" si="14"/>
        <v>7564.46922</v>
      </c>
      <c r="R13" s="13">
        <v>262092.8772</v>
      </c>
      <c r="S13" s="11">
        <f t="shared" ref="S13:W13" si="15">R13/30</f>
        <v>8736.42924</v>
      </c>
      <c r="T13" s="13">
        <v>218507.5872</v>
      </c>
      <c r="U13" s="11">
        <f t="shared" si="15"/>
        <v>7283.58624</v>
      </c>
      <c r="V13" s="13">
        <v>212696.2152</v>
      </c>
      <c r="W13" s="11">
        <f t="shared" si="15"/>
        <v>7089.87384</v>
      </c>
      <c r="X13" s="13">
        <v>210371.6664</v>
      </c>
      <c r="Y13" s="11">
        <f t="shared" ref="Y13:AC13" si="16">X13/30</f>
        <v>7012.38888</v>
      </c>
      <c r="Z13" s="13">
        <v>298995.0894</v>
      </c>
      <c r="AA13" s="11">
        <f t="shared" si="16"/>
        <v>9966.50298</v>
      </c>
      <c r="AB13" s="13">
        <v>298413.9522</v>
      </c>
      <c r="AC13" s="11">
        <f t="shared" si="16"/>
        <v>9947.13174</v>
      </c>
    </row>
    <row r="14" spans="1:29" ht="14.25">
      <c r="A14" s="12"/>
      <c r="B14" s="12"/>
      <c r="C14" s="12"/>
      <c r="D14" s="12" t="s">
        <v>50940</v>
      </c>
      <c r="E14" s="13">
        <f t="shared" si="0"/>
        <v>0</v>
      </c>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spans="1:29" ht="14.25">
      <c r="A15" s="12"/>
      <c r="B15" s="12"/>
      <c r="C15" s="12"/>
      <c r="D15" s="12" t="s">
        <v>50941</v>
      </c>
      <c r="E15" s="13">
        <f t="shared" si="0"/>
        <v>0</v>
      </c>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spans="1:29" ht="38" customHeight="1">
      <c r="A16" s="12"/>
      <c r="B16" s="12" t="s">
        <v>22</v>
      </c>
      <c r="C16" s="12"/>
      <c r="D16" s="12" t="s">
        <v>50939</v>
      </c>
      <c r="E16" s="13">
        <f t="shared" si="0"/>
        <v>1908601.1208</v>
      </c>
      <c r="F16" s="13">
        <v>79405.7472</v>
      </c>
      <c r="G16" s="11">
        <f t="shared" ref="G16:K16" si="17">F16/30</f>
        <v>2646.85824</v>
      </c>
      <c r="H16" s="13">
        <v>126552.9096</v>
      </c>
      <c r="I16" s="11">
        <f t="shared" si="17"/>
        <v>4218.43032</v>
      </c>
      <c r="J16" s="13">
        <v>245470.6512</v>
      </c>
      <c r="K16" s="11">
        <f t="shared" si="17"/>
        <v>8182.35504</v>
      </c>
      <c r="L16" s="13">
        <v>176181.5016</v>
      </c>
      <c r="M16" s="11">
        <f t="shared" ref="M16:Q16" si="18">L16/30</f>
        <v>5872.71672</v>
      </c>
      <c r="N16" s="13">
        <v>145831.7088</v>
      </c>
      <c r="O16" s="11">
        <f t="shared" si="18"/>
        <v>4861.05696</v>
      </c>
      <c r="P16" s="13">
        <v>149076.6552</v>
      </c>
      <c r="Q16" s="11">
        <f t="shared" si="18"/>
        <v>4969.22184</v>
      </c>
      <c r="R16" s="13">
        <v>172173.0384</v>
      </c>
      <c r="S16" s="11">
        <f t="shared" ref="S16:W16" si="19">R16/30</f>
        <v>5739.10128</v>
      </c>
      <c r="T16" s="13">
        <v>143541.1584</v>
      </c>
      <c r="U16" s="11">
        <f t="shared" si="19"/>
        <v>4784.70528</v>
      </c>
      <c r="V16" s="13">
        <v>139723.5744</v>
      </c>
      <c r="W16" s="11">
        <f t="shared" si="19"/>
        <v>4657.45248</v>
      </c>
      <c r="X16" s="13">
        <v>138196.5408</v>
      </c>
      <c r="Y16" s="11">
        <f t="shared" ref="Y16:AC16" si="20">X16/30</f>
        <v>4606.55136</v>
      </c>
      <c r="Z16" s="13">
        <v>196414.6968</v>
      </c>
      <c r="AA16" s="11">
        <f t="shared" si="20"/>
        <v>6547.15656</v>
      </c>
      <c r="AB16" s="13">
        <v>196032.9384</v>
      </c>
      <c r="AC16" s="11">
        <f t="shared" si="20"/>
        <v>6534.43128</v>
      </c>
    </row>
    <row r="17" spans="1:29" ht="14.25">
      <c r="A17" s="12"/>
      <c r="B17" s="12"/>
      <c r="C17" s="12"/>
      <c r="D17" s="12" t="s">
        <v>50940</v>
      </c>
      <c r="E17" s="13">
        <f t="shared" si="0"/>
        <v>0</v>
      </c>
      <c r="F17" s="13"/>
      <c r="G17" s="13"/>
      <c r="H17" s="13"/>
      <c r="I17" s="13"/>
      <c r="J17" s="13"/>
      <c r="K17" s="13"/>
      <c r="L17" s="13"/>
      <c r="M17" s="13"/>
      <c r="N17" s="13"/>
      <c r="O17" s="13"/>
      <c r="P17" s="13"/>
      <c r="Q17" s="13"/>
      <c r="R17" s="13"/>
      <c r="S17" s="13"/>
      <c r="T17" s="13"/>
      <c r="U17" s="13"/>
      <c r="V17" s="13"/>
      <c r="W17" s="13"/>
      <c r="X17" s="13"/>
      <c r="Y17" s="13"/>
      <c r="Z17" s="13"/>
      <c r="AA17" s="13"/>
      <c r="AB17" s="13"/>
      <c r="AC17" s="13"/>
    </row>
    <row r="18" spans="1:29" ht="14.25">
      <c r="A18" s="12"/>
      <c r="B18" s="12"/>
      <c r="C18" s="12"/>
      <c r="D18" s="12" t="s">
        <v>50941</v>
      </c>
      <c r="E18" s="13">
        <f t="shared" si="0"/>
        <v>0</v>
      </c>
      <c r="F18" s="13"/>
      <c r="G18" s="13"/>
      <c r="H18" s="13"/>
      <c r="I18" s="13"/>
      <c r="J18" s="13"/>
      <c r="K18" s="13"/>
      <c r="L18" s="13"/>
      <c r="M18" s="13"/>
      <c r="N18" s="13"/>
      <c r="O18" s="13"/>
      <c r="P18" s="13"/>
      <c r="Q18" s="13"/>
      <c r="R18" s="13"/>
      <c r="S18" s="13"/>
      <c r="T18" s="13"/>
      <c r="U18" s="13"/>
      <c r="V18" s="13"/>
      <c r="W18" s="13"/>
      <c r="X18" s="13"/>
      <c r="Y18" s="13"/>
      <c r="Z18" s="13"/>
      <c r="AA18" s="13"/>
      <c r="AB18" s="13"/>
      <c r="AC18" s="13"/>
    </row>
    <row r="19" spans="1:29" ht="38" customHeight="1">
      <c r="A19" s="12"/>
      <c r="B19" s="12" t="s">
        <v>50942</v>
      </c>
      <c r="C19" s="12"/>
      <c r="D19" s="12" t="s">
        <v>50939</v>
      </c>
      <c r="E19" s="13">
        <f t="shared" si="0"/>
        <v>1245169.4706</v>
      </c>
      <c r="F19" s="13">
        <v>51804.2304</v>
      </c>
      <c r="G19" s="11">
        <f t="shared" ref="G19:K19" si="21">F19/30</f>
        <v>1726.80768</v>
      </c>
      <c r="H19" s="13">
        <v>82562.9922</v>
      </c>
      <c r="I19" s="11">
        <f t="shared" si="21"/>
        <v>2752.09974</v>
      </c>
      <c r="J19" s="13">
        <v>160144.8084</v>
      </c>
      <c r="K19" s="11">
        <f t="shared" si="21"/>
        <v>5338.16028</v>
      </c>
      <c r="L19" s="13">
        <v>114940.6362</v>
      </c>
      <c r="M19" s="11">
        <f t="shared" ref="M19:Q19" si="22">L19/30</f>
        <v>3831.35454</v>
      </c>
      <c r="N19" s="13">
        <v>95140.4616</v>
      </c>
      <c r="O19" s="11">
        <f t="shared" si="22"/>
        <v>3171.34872</v>
      </c>
      <c r="P19" s="13">
        <v>97257.4614</v>
      </c>
      <c r="Q19" s="11">
        <f t="shared" si="22"/>
        <v>3241.91538</v>
      </c>
      <c r="R19" s="13">
        <v>112325.5188</v>
      </c>
      <c r="S19" s="11">
        <f t="shared" ref="S19:W19" si="23">R19/30</f>
        <v>3744.18396</v>
      </c>
      <c r="T19" s="13">
        <v>93646.1088</v>
      </c>
      <c r="U19" s="11">
        <f t="shared" si="23"/>
        <v>3121.53696</v>
      </c>
      <c r="V19" s="13">
        <v>91155.5208</v>
      </c>
      <c r="W19" s="11">
        <f t="shared" si="23"/>
        <v>3038.51736</v>
      </c>
      <c r="X19" s="13">
        <v>90159.2856</v>
      </c>
      <c r="Y19" s="11">
        <f t="shared" ref="Y19:AC19" si="24">X19/30</f>
        <v>3005.30952</v>
      </c>
      <c r="Z19" s="13">
        <v>128140.7526</v>
      </c>
      <c r="AA19" s="11">
        <f t="shared" si="24"/>
        <v>4271.35842</v>
      </c>
      <c r="AB19" s="13">
        <v>127891.6938</v>
      </c>
      <c r="AC19" s="11">
        <f t="shared" si="24"/>
        <v>4263.05646</v>
      </c>
    </row>
    <row r="20" spans="1:29" ht="14.25">
      <c r="A20" s="12"/>
      <c r="B20" s="12"/>
      <c r="C20" s="12"/>
      <c r="D20" s="12" t="s">
        <v>50940</v>
      </c>
      <c r="E20" s="13">
        <f t="shared" si="0"/>
        <v>0</v>
      </c>
      <c r="F20" s="13"/>
      <c r="G20" s="13"/>
      <c r="H20" s="13"/>
      <c r="I20" s="13"/>
      <c r="J20" s="13"/>
      <c r="K20" s="13"/>
      <c r="L20" s="13"/>
      <c r="M20" s="13"/>
      <c r="N20" s="13"/>
      <c r="O20" s="13"/>
      <c r="P20" s="13"/>
      <c r="Q20" s="13"/>
      <c r="R20" s="13"/>
      <c r="S20" s="13"/>
      <c r="T20" s="13"/>
      <c r="U20" s="13"/>
      <c r="V20" s="13"/>
      <c r="W20" s="13"/>
      <c r="X20" s="13"/>
      <c r="Y20" s="13"/>
      <c r="Z20" s="13"/>
      <c r="AA20" s="13"/>
      <c r="AB20" s="13"/>
      <c r="AC20" s="13"/>
    </row>
    <row r="21" spans="1:29" ht="14.25">
      <c r="A21" s="12"/>
      <c r="B21" s="12"/>
      <c r="C21" s="12"/>
      <c r="D21" s="12" t="s">
        <v>50941</v>
      </c>
      <c r="E21" s="13">
        <f t="shared" si="0"/>
        <v>0</v>
      </c>
      <c r="F21" s="13"/>
      <c r="G21" s="13"/>
      <c r="H21" s="13"/>
      <c r="I21" s="13"/>
      <c r="J21" s="13"/>
      <c r="K21" s="13"/>
      <c r="L21" s="13"/>
      <c r="M21" s="13"/>
      <c r="N21" s="13"/>
      <c r="O21" s="13"/>
      <c r="P21" s="13"/>
      <c r="Q21" s="13"/>
      <c r="R21" s="13"/>
      <c r="S21" s="13"/>
      <c r="T21" s="13"/>
      <c r="U21" s="13"/>
      <c r="V21" s="13"/>
      <c r="W21" s="13"/>
      <c r="X21" s="13"/>
      <c r="Y21" s="13"/>
      <c r="Z21" s="13"/>
      <c r="AA21" s="13"/>
      <c r="AB21" s="13"/>
      <c r="AC21" s="13"/>
    </row>
    <row r="22" spans="1:29" ht="38" customHeight="1">
      <c r="A22" s="12"/>
      <c r="B22" s="12" t="s">
        <v>50943</v>
      </c>
      <c r="C22" s="12"/>
      <c r="D22" s="12" t="s">
        <v>50939</v>
      </c>
      <c r="E22" s="13">
        <f t="shared" si="0"/>
        <v>0</v>
      </c>
      <c r="F22" s="13">
        <v>0</v>
      </c>
      <c r="G22" s="11">
        <f t="shared" ref="G22:K22" si="25">F22/30</f>
        <v>0</v>
      </c>
      <c r="H22" s="13">
        <v>0</v>
      </c>
      <c r="I22" s="11">
        <f t="shared" si="25"/>
        <v>0</v>
      </c>
      <c r="J22" s="13">
        <v>0</v>
      </c>
      <c r="K22" s="11">
        <f t="shared" si="25"/>
        <v>0</v>
      </c>
      <c r="L22" s="13">
        <v>0</v>
      </c>
      <c r="M22" s="11">
        <f t="shared" ref="M22:Q22" si="26">L22/30</f>
        <v>0</v>
      </c>
      <c r="N22" s="13">
        <v>0</v>
      </c>
      <c r="O22" s="11">
        <f t="shared" si="26"/>
        <v>0</v>
      </c>
      <c r="P22" s="13">
        <v>0</v>
      </c>
      <c r="Q22" s="11">
        <f t="shared" si="26"/>
        <v>0</v>
      </c>
      <c r="R22" s="13">
        <v>0</v>
      </c>
      <c r="S22" s="11">
        <f t="shared" ref="S22:W22" si="27">R22/30</f>
        <v>0</v>
      </c>
      <c r="T22" s="13">
        <v>0</v>
      </c>
      <c r="U22" s="11">
        <f t="shared" si="27"/>
        <v>0</v>
      </c>
      <c r="V22" s="13">
        <v>0</v>
      </c>
      <c r="W22" s="11">
        <f t="shared" si="27"/>
        <v>0</v>
      </c>
      <c r="X22" s="13">
        <v>0</v>
      </c>
      <c r="Y22" s="11">
        <f t="shared" ref="Y22:AC22" si="28">X22/30</f>
        <v>0</v>
      </c>
      <c r="Z22" s="13">
        <v>0</v>
      </c>
      <c r="AA22" s="11">
        <f t="shared" si="28"/>
        <v>0</v>
      </c>
      <c r="AB22" s="13">
        <v>0</v>
      </c>
      <c r="AC22" s="11">
        <f t="shared" si="28"/>
        <v>0</v>
      </c>
    </row>
    <row r="23" spans="1:29" ht="14.25">
      <c r="A23" s="12"/>
      <c r="B23" s="12"/>
      <c r="C23" s="12"/>
      <c r="D23" s="12" t="s">
        <v>50940</v>
      </c>
      <c r="E23" s="13"/>
      <c r="F23" s="13"/>
      <c r="G23" s="13"/>
      <c r="H23" s="13"/>
      <c r="I23" s="13"/>
      <c r="J23" s="13"/>
      <c r="K23" s="13"/>
      <c r="L23" s="13"/>
      <c r="M23" s="13"/>
      <c r="N23" s="13"/>
      <c r="O23" s="13"/>
      <c r="P23" s="13"/>
      <c r="Q23" s="13"/>
      <c r="R23" s="13"/>
      <c r="S23" s="13"/>
      <c r="T23" s="13"/>
      <c r="U23" s="13"/>
      <c r="V23" s="13"/>
      <c r="W23" s="13"/>
      <c r="X23" s="13"/>
      <c r="Y23" s="13"/>
      <c r="Z23" s="13"/>
      <c r="AA23" s="13"/>
      <c r="AB23" s="13"/>
      <c r="AC23" s="13"/>
    </row>
    <row r="24" spans="1:29" ht="14.25">
      <c r="A24" s="12"/>
      <c r="B24" s="12"/>
      <c r="C24" s="12"/>
      <c r="D24" s="12" t="s">
        <v>50941</v>
      </c>
      <c r="E24" s="13"/>
      <c r="F24" s="13"/>
      <c r="G24" s="13"/>
      <c r="H24" s="13"/>
      <c r="I24" s="13"/>
      <c r="J24" s="13"/>
      <c r="K24" s="13"/>
      <c r="L24" s="13"/>
      <c r="M24" s="13"/>
      <c r="N24" s="13"/>
      <c r="O24" s="13"/>
      <c r="P24" s="13"/>
      <c r="Q24" s="13"/>
      <c r="R24" s="13"/>
      <c r="S24" s="13"/>
      <c r="T24" s="13"/>
      <c r="U24" s="13"/>
      <c r="V24" s="13"/>
      <c r="W24" s="13"/>
      <c r="X24" s="13"/>
      <c r="Y24" s="13"/>
      <c r="Z24" s="13"/>
      <c r="AA24" s="13"/>
      <c r="AB24" s="13"/>
      <c r="AC24" s="13"/>
    </row>
    <row r="25" spans="1:29" ht="14.25">
      <c r="A25" s="12"/>
      <c r="B25" s="14" t="s">
        <v>50944</v>
      </c>
      <c r="C25" s="14"/>
      <c r="D25" s="14"/>
      <c r="E25" s="13">
        <f t="shared" ref="E25:AC25" si="29">E4+E7+E10+E13+E16+E19+E22</f>
        <v>25097931.9558</v>
      </c>
      <c r="F25" s="13">
        <f t="shared" si="29"/>
        <v>1044178.3872</v>
      </c>
      <c r="G25" s="13">
        <f t="shared" si="29"/>
        <v>34805.94624</v>
      </c>
      <c r="H25" s="13">
        <f t="shared" si="29"/>
        <v>1664159.3046</v>
      </c>
      <c r="I25" s="13">
        <f t="shared" si="29"/>
        <v>55471.97682</v>
      </c>
      <c r="J25" s="13">
        <f t="shared" si="29"/>
        <v>3227916.8412</v>
      </c>
      <c r="K25" s="13">
        <f t="shared" si="29"/>
        <v>107597.22804</v>
      </c>
      <c r="L25" s="13">
        <f t="shared" si="29"/>
        <v>2316770.7966</v>
      </c>
      <c r="M25" s="13">
        <f t="shared" si="29"/>
        <v>77225.69322</v>
      </c>
      <c r="N25" s="13">
        <f t="shared" si="29"/>
        <v>1917673.7688</v>
      </c>
      <c r="O25" s="13">
        <f t="shared" si="29"/>
        <v>63922.45896</v>
      </c>
      <c r="P25" s="13">
        <f t="shared" si="29"/>
        <v>1960344.5202</v>
      </c>
      <c r="Q25" s="13">
        <f t="shared" si="29"/>
        <v>65344.81734</v>
      </c>
      <c r="R25" s="13">
        <f t="shared" si="29"/>
        <v>2264059.8684</v>
      </c>
      <c r="S25" s="13">
        <f t="shared" si="29"/>
        <v>75468.66228</v>
      </c>
      <c r="T25" s="13">
        <f t="shared" si="29"/>
        <v>1887553.2384</v>
      </c>
      <c r="U25" s="13">
        <f t="shared" si="29"/>
        <v>62918.44128</v>
      </c>
      <c r="V25" s="13">
        <f t="shared" si="29"/>
        <v>1837352.3544</v>
      </c>
      <c r="W25" s="13">
        <f t="shared" si="29"/>
        <v>61245.07848</v>
      </c>
      <c r="X25" s="13">
        <f t="shared" si="29"/>
        <v>1817272.0008</v>
      </c>
      <c r="Y25" s="13">
        <f t="shared" si="29"/>
        <v>60575.73336</v>
      </c>
      <c r="Z25" s="13">
        <f t="shared" si="29"/>
        <v>2582835.4818</v>
      </c>
      <c r="AA25" s="13">
        <f t="shared" si="29"/>
        <v>86094.51606</v>
      </c>
      <c r="AB25" s="13">
        <f t="shared" si="29"/>
        <v>2577815.3934</v>
      </c>
      <c r="AC25" s="13">
        <f t="shared" si="29"/>
        <v>85927.17978</v>
      </c>
    </row>
    <row r="26" spans="1:29" ht="14.25">
      <c r="A26" s="12"/>
      <c r="B26" s="14" t="s">
        <v>50945</v>
      </c>
      <c r="C26" s="14"/>
      <c r="D26" s="14"/>
      <c r="E26" s="13"/>
      <c r="F26" s="13"/>
      <c r="G26" s="13"/>
      <c r="H26" s="13"/>
      <c r="I26" s="13"/>
      <c r="J26" s="13"/>
      <c r="K26" s="13"/>
      <c r="L26" s="13"/>
      <c r="M26" s="13"/>
      <c r="N26" s="13"/>
      <c r="O26" s="13"/>
      <c r="P26" s="13"/>
      <c r="Q26" s="13"/>
      <c r="R26" s="13"/>
      <c r="S26" s="13"/>
      <c r="T26" s="13"/>
      <c r="U26" s="13"/>
      <c r="V26" s="13"/>
      <c r="W26" s="13"/>
      <c r="X26" s="13"/>
      <c r="Y26" s="13"/>
      <c r="Z26" s="13"/>
      <c r="AA26" s="13"/>
      <c r="AB26" s="13"/>
      <c r="AC26" s="13"/>
    </row>
    <row r="27" spans="1:29" ht="14.25">
      <c r="A27" s="12"/>
      <c r="B27" s="14" t="s">
        <v>50946</v>
      </c>
      <c r="C27" s="14"/>
      <c r="D27" s="14"/>
      <c r="E27" s="15"/>
      <c r="F27" s="15"/>
      <c r="G27" s="15"/>
      <c r="H27" s="15"/>
      <c r="I27" s="15"/>
      <c r="J27" s="15"/>
      <c r="K27" s="15"/>
      <c r="L27" s="15"/>
      <c r="M27" s="15"/>
      <c r="N27" s="15"/>
      <c r="O27" s="15"/>
      <c r="P27" s="15"/>
      <c r="Q27" s="15"/>
      <c r="R27" s="15"/>
      <c r="S27" s="15"/>
      <c r="T27" s="15"/>
      <c r="U27" s="15"/>
      <c r="V27" s="15"/>
      <c r="W27" s="15"/>
      <c r="X27" s="15"/>
      <c r="Y27" s="15"/>
      <c r="Z27" s="15"/>
      <c r="AA27" s="15"/>
      <c r="AB27" s="15"/>
      <c r="AC27" s="15"/>
    </row>
    <row r="28" spans="1:29" ht="18.75">
      <c r="A28" s="16" t="s">
        <v>50947</v>
      </c>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row>
    <row r="29" spans="1:29" ht="26" customHeight="1">
      <c r="A29" s="18" t="s">
        <v>50948</v>
      </c>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row>
    <row r="30" spans="1:29" ht="26" customHeight="1">
      <c r="A30" s="18" t="s">
        <v>50949</v>
      </c>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row>
    <row r="31" spans="1:29" ht="26" customHeight="1">
      <c r="A31" s="18" t="s">
        <v>50950</v>
      </c>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row>
    <row r="32" spans="1:29" ht="26" customHeight="1">
      <c r="A32" s="18" t="s">
        <v>50951</v>
      </c>
      <c r="B32" s="19"/>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row>
    <row r="33" spans="1:29" ht="51" customHeight="1">
      <c r="A33" s="18" t="s">
        <v>50952</v>
      </c>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row>
    <row r="34" spans="1:29" customFormat="1" ht="14.25">
      <c r="A34" s="20" t="s">
        <v>50953</v>
      </c>
      <c r="B34" s="20" t="s">
        <v>50954</v>
      </c>
      <c r="C34" s="20"/>
      <c r="D34" s="20"/>
      <c r="E34" s="20"/>
      <c r="F34" s="20"/>
      <c r="G34" s="20"/>
      <c r="H34" s="20"/>
      <c r="I34" s="20"/>
      <c r="J34" s="20"/>
      <c r="K34" s="20"/>
      <c r="L34" s="20"/>
    </row>
    <row r="35" spans="1:29" customFormat="1" ht="14.25">
      <c r="A35" s="20"/>
      <c r="B35" s="20" t="s">
        <v>50955</v>
      </c>
      <c r="C35" s="20"/>
      <c r="D35" s="20"/>
      <c r="E35" s="20"/>
      <c r="F35" s="20"/>
      <c r="G35" s="20"/>
      <c r="H35" s="20"/>
      <c r="I35" s="20"/>
      <c r="J35" s="20"/>
      <c r="K35" s="20"/>
      <c r="L35" s="20"/>
    </row>
    <row r="36" spans="1:29" customFormat="1" ht="14.25">
      <c r="A36" s="20"/>
      <c r="B36" s="21" t="s">
        <v>50956</v>
      </c>
      <c r="C36" s="20"/>
      <c r="D36" s="20"/>
      <c r="E36" s="20"/>
      <c r="F36" s="20"/>
      <c r="G36" s="20"/>
      <c r="H36" s="20"/>
      <c r="I36" s="20"/>
      <c r="J36" s="20"/>
      <c r="K36" s="20"/>
      <c r="L36" s="20"/>
    </row>
    <row r="37" spans="1:29" customFormat="1" ht="14.25">
      <c r="A37" s="20"/>
      <c r="B37" s="21" t="s">
        <v>50957</v>
      </c>
      <c r="C37" s="20"/>
      <c r="D37" s="20"/>
      <c r="E37" s="20"/>
      <c r="F37" s="20"/>
      <c r="G37" s="20"/>
      <c r="H37" s="20"/>
      <c r="I37" s="20"/>
      <c r="J37" s="20"/>
      <c r="K37" s="20"/>
      <c r="L37" s="20"/>
    </row>
    <row r="38" spans="1:29" customFormat="1" ht="14.25">
      <c r="A38" s="20"/>
      <c r="B38" s="20" t="s">
        <v>50958</v>
      </c>
      <c r="C38" s="20"/>
      <c r="D38" s="20"/>
      <c r="E38" s="20"/>
      <c r="F38" s="20"/>
      <c r="G38" s="20"/>
      <c r="H38" s="20"/>
      <c r="I38" s="20"/>
      <c r="J38" s="20"/>
      <c r="K38" s="20"/>
      <c r="L38" s="20"/>
    </row>
    <row r="39" spans="1:29" customFormat="1" ht="14.25">
      <c r="A39" s="20"/>
      <c r="B39" s="20"/>
      <c r="C39" s="20"/>
      <c r="D39" s="20"/>
      <c r="E39" s="20"/>
      <c r="F39" s="20"/>
      <c r="G39" s="20"/>
      <c r="H39" s="20"/>
      <c r="I39" s="20"/>
      <c r="J39" s="20"/>
      <c r="K39" s="20"/>
      <c r="L39" s="20"/>
    </row>
    <row r="40" spans="1:29" customFormat="1" ht="14.25">
      <c r="A40" s="20"/>
      <c r="B40" s="20"/>
      <c r="C40" s="20"/>
      <c r="D40" s="20"/>
      <c r="E40" s="20"/>
      <c r="F40" s="20"/>
      <c r="G40" s="20"/>
      <c r="H40" s="20"/>
      <c r="I40" s="20"/>
      <c r="J40" s="20"/>
      <c r="K40" s="20"/>
      <c r="L40" s="20"/>
    </row>
    <row r="41" spans="1:29" customFormat="1" ht="14.25">
      <c r="A41" s="20"/>
      <c r="B41" s="20"/>
      <c r="C41" s="20"/>
      <c r="D41" s="20"/>
      <c r="E41" s="20"/>
      <c r="F41" s="20"/>
      <c r="G41" s="20"/>
      <c r="H41" s="20"/>
      <c r="I41" s="20"/>
      <c r="J41" s="20"/>
      <c r="K41" s="20"/>
      <c r="L41" s="20"/>
    </row>
  </sheetData>
  <sheetCalcPr fullCalcOnLoad="1"/>
  <mergeCells count="39">
    <mergeCell ref="A1:AC1"/>
    <mergeCell ref="F2:G2"/>
    <mergeCell ref="H2:I2"/>
    <mergeCell ref="J2:K2"/>
    <mergeCell ref="L2:M2"/>
    <mergeCell ref="N2:O2"/>
    <mergeCell ref="P2:Q2"/>
    <mergeCell ref="R2:S2"/>
    <mergeCell ref="T2:U2"/>
    <mergeCell ref="V2:W2"/>
    <mergeCell ref="X2:Y2"/>
    <mergeCell ref="Z2:AA2"/>
    <mergeCell ref="AB2:AC2"/>
    <mergeCell ref="B25:D25"/>
    <mergeCell ref="B26:D26"/>
    <mergeCell ref="B27:D27"/>
    <mergeCell ref="A28:AC28"/>
    <mergeCell ref="A29:AC29"/>
    <mergeCell ref="A30:AC30"/>
    <mergeCell ref="A31:AC31"/>
    <mergeCell ref="A32:AC32"/>
    <mergeCell ref="A33:AC33"/>
    <mergeCell ref="A4:A27"/>
    <mergeCell ref="B4:B6"/>
    <mergeCell ref="B7:B9"/>
    <mergeCell ref="B10:B12"/>
    <mergeCell ref="B13:B15"/>
    <mergeCell ref="B16:B18"/>
    <mergeCell ref="B19:B21"/>
    <mergeCell ref="B22:B24"/>
    <mergeCell ref="C4:C6"/>
    <mergeCell ref="C7:C9"/>
    <mergeCell ref="C10:C12"/>
    <mergeCell ref="C13:C15"/>
    <mergeCell ref="C16:C18"/>
    <mergeCell ref="C19:C21"/>
    <mergeCell ref="C22:C24"/>
    <mergeCell ref="E2:E3"/>
    <mergeCell ref="A2:D3"/>
  </mergeCells>
  <pageMargins left="0.75" right="0.75" top="1" bottom="1" header="0.5" footer="0.5"/>
  <pageSetup paperSize="9" orientation="portrait"/>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showRuler="1" showOutlineSymbols="1" defaultGridColor="1" colorId="64" zoomScale="100" workbookViewId="0"/>
  </sheetViews>
  <sheetFormatPr baseColWidth="8" defaultRowHeight="15"/>
  <sheetData>
    <row r="1">
      <c r="A1" t="s">
        <v>50879</v>
      </c>
      <c r="B1" t="s">
        <v>51797</v>
      </c>
    </row>
    <row r="2">
      <c r="A2" t="s">
        <v>5</v>
      </c>
      <c r="B2" t="s">
        <v>7</v>
      </c>
    </row>
    <row r="3">
      <c r="A3" t="s">
        <v>5</v>
      </c>
      <c r="B3" t="s">
        <v>9</v>
      </c>
    </row>
    <row r="4">
      <c r="A4" t="s">
        <v>5</v>
      </c>
      <c r="B4" t="s">
        <v>11</v>
      </c>
    </row>
    <row r="5">
      <c r="A5" t="s">
        <v>5</v>
      </c>
      <c r="B5" t="s">
        <v>4</v>
      </c>
    </row>
    <row r="6">
      <c r="A6" t="s">
        <v>5</v>
      </c>
      <c r="B6" t="s">
        <v>19</v>
      </c>
    </row>
    <row r="7">
      <c r="A7" t="s">
        <v>5</v>
      </c>
      <c r="B7" t="s">
        <v>18</v>
      </c>
    </row>
    <row r="8">
      <c r="A8" t="s">
        <v>10</v>
      </c>
      <c r="B8" t="s">
        <v>19</v>
      </c>
    </row>
    <row r="9">
      <c r="A9" t="s">
        <v>10</v>
      </c>
      <c r="B9" t="s">
        <v>18</v>
      </c>
    </row>
    <row r="10">
      <c r="A10" t="s">
        <v>10</v>
      </c>
      <c r="B10" t="s">
        <v>26</v>
      </c>
    </row>
    <row r="11">
      <c r="A11" t="s">
        <v>8</v>
      </c>
      <c r="B11" t="s">
        <v>7</v>
      </c>
    </row>
    <row r="12">
      <c r="A12" t="s">
        <v>8</v>
      </c>
      <c r="B12" t="s">
        <v>4</v>
      </c>
    </row>
    <row r="13">
      <c r="A13" t="s">
        <v>8</v>
      </c>
      <c r="B13" t="s">
        <v>18</v>
      </c>
    </row>
    <row r="14">
      <c r="A14" t="s">
        <v>8</v>
      </c>
      <c r="B14" t="s">
        <v>27</v>
      </c>
    </row>
    <row r="15">
      <c r="A15" t="s">
        <v>12</v>
      </c>
      <c r="B15" t="s">
        <v>9</v>
      </c>
    </row>
    <row r="16">
      <c r="A16" t="s">
        <v>12</v>
      </c>
      <c r="B16" t="s">
        <v>11</v>
      </c>
    </row>
    <row r="17">
      <c r="A17" t="s">
        <v>12</v>
      </c>
      <c r="B17" t="s">
        <v>19</v>
      </c>
    </row>
    <row r="18">
      <c r="A18" t="s">
        <v>12</v>
      </c>
      <c r="B18" t="s">
        <v>18</v>
      </c>
    </row>
    <row r="19">
      <c r="A19" t="s">
        <v>12</v>
      </c>
      <c r="B19" t="s">
        <v>22</v>
      </c>
    </row>
  </sheetData>
  <sheetCalcPr fullCalcOnLoad="1"/>
  <pageMargins left="0.7" right="0.7" top="0.75" bottom="0.75" header="0.3" footer="0.3"/>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16</vt:i4>
      </vt:variant>
    </vt:vector>
  </HeadingPairs>
  <TitlesOfParts>
    <vt:vector baseType="lpstr" size="16">
      <vt:lpstr>sku归属</vt:lpstr>
      <vt:lpstr>映射表</vt:lpstr>
      <vt:lpstr>B2B（ol)</vt:lpstr>
      <vt:lpstr>fulfillment</vt:lpstr>
      <vt:lpstr>payments</vt:lpstr>
      <vt:lpstr>广告</vt:lpstr>
      <vt:lpstr>模版F</vt:lpstr>
      <vt:lpstr>模板P</vt:lpstr>
      <vt:lpstr>月销售F</vt:lpstr>
      <vt:lpstr>月销售P</vt:lpstr>
      <vt:lpstr>汇总</vt:lpstr>
      <vt:lpstr>无忧无虑</vt:lpstr>
      <vt:lpstr>OYU</vt:lpstr>
      <vt:lpstr>AN</vt:lpstr>
      <vt:lpstr>DUX</vt:lpstr>
      <vt:lpstr>2026年度KPI</vt:lpstr>
    </vt:vector>
  </TitlesOfParts>
  <Application>WPS 表格</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2013-02-08T22:51:00Z</dcterms:created>
  <dc:creator>Administrator</dc:creator>
  <cp:lastModifiedBy>。</cp:lastModifiedBy>
  <dcterms:modified xsi:type="dcterms:W3CDTF">2026-05-28T10:21:01Z</dcterms:modified>
</coreProperties>
</file>

<file path=docProps/custom.xml><?xml version="1.0" encoding="utf-8"?>
<Properties xmlns="http://schemas.openxmlformats.org/officeDocument/2006/custom-properties">
  <property fmtid="{D5CDD505-2E9C-101B-9397-08002B2CF9AE}" pid="2" name="KSOProductBuildVer">
    <lpwstr xmlns="http://schemas.openxmlformats.org/officeDocument/2006/docPropsVTypes">2052-12.1.0.26375</lpwstr>
  </property>
  <property fmtid="{D5CDD505-2E9C-101B-9397-08002B2CF9AE}" pid="3" name="KSOReadingLayout">
    <bool xmlns="http://schemas.openxmlformats.org/officeDocument/2006/docPropsVTypes">false</bool>
  </property>
  <property fmtid="{D5CDD505-2E9C-101B-9397-08002B2CF9AE}" pid="4" name="ICV">
    <lpwstr xmlns="http://schemas.openxmlformats.org/officeDocument/2006/docPropsVTypes">2934E55A97484F8697EE157C83793C51_13</lpwstr>
  </property>
  <property fmtid="{D5CDD505-2E9C-101B-9397-08002B2CF9AE}" pid="5" name="CalculationRule">
    <i4 xmlns="http://schemas.openxmlformats.org/officeDocument/2006/docPropsVTypes">0</i4>
  </property>
  <property fmtid="{D5CDD505-2E9C-101B-9397-08002B2CF9AE}" pid="6" name="Generator">
    <lpwstr xmlns="http://schemas.openxmlformats.org/officeDocument/2006/docPropsVTypes">NPOI</lpwstr>
  </property>
  <property fmtid="{D5CDD505-2E9C-101B-9397-08002B2CF9AE}" pid="7" name="Generator Version">
    <lpwstr xmlns="http://schemas.openxmlformats.org/officeDocument/2006/docPropsVTypes">2.6.2</lpwstr>
  </property>
</Properties>
</file>